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apstone Project\Power Bi\"/>
    </mc:Choice>
  </mc:AlternateContent>
  <xr:revisionPtr revIDLastSave="0" documentId="13_ncr:1_{76CCE3D2-5073-475F-AD2B-0060B09DBE3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sers" sheetId="1" r:id="rId1"/>
  </sheets>
  <definedNames>
    <definedName name="_xlnm._FilterDatabase" localSheetId="0" hidden="1">Users!$A$1:$AE$16223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6223" i="1" l="1"/>
  <c r="N16091" i="1"/>
  <c r="N16080" i="1"/>
  <c r="N16078" i="1"/>
  <c r="N16077" i="1"/>
  <c r="N16076" i="1"/>
  <c r="N16073" i="1"/>
  <c r="N16069" i="1"/>
  <c r="N16067" i="1"/>
  <c r="N16062" i="1"/>
  <c r="N16060" i="1"/>
  <c r="N16059" i="1"/>
  <c r="N16058" i="1"/>
  <c r="N16057" i="1"/>
  <c r="N16051" i="1"/>
  <c r="N16049" i="1"/>
  <c r="N16047" i="1"/>
  <c r="N16045" i="1"/>
  <c r="N16043" i="1"/>
  <c r="N16036" i="1"/>
  <c r="N16035" i="1"/>
  <c r="N16030" i="1"/>
  <c r="N16016" i="1"/>
  <c r="N16015" i="1"/>
  <c r="N16013" i="1"/>
  <c r="N16012" i="1"/>
  <c r="N16010" i="1"/>
  <c r="N16007" i="1"/>
  <c r="N16006" i="1"/>
  <c r="N15994" i="1"/>
  <c r="N15991" i="1"/>
  <c r="N15989" i="1"/>
  <c r="N15988" i="1"/>
  <c r="N15987" i="1"/>
  <c r="N15985" i="1"/>
  <c r="N15982" i="1"/>
  <c r="N15976" i="1"/>
  <c r="N15975" i="1"/>
  <c r="N15972" i="1"/>
  <c r="N15971" i="1"/>
  <c r="N15970" i="1"/>
  <c r="N15969" i="1"/>
  <c r="N15968" i="1"/>
  <c r="N15966" i="1"/>
  <c r="N15962" i="1"/>
  <c r="N15961" i="1"/>
  <c r="N15957" i="1"/>
  <c r="N15956" i="1"/>
  <c r="N15955" i="1"/>
  <c r="N15952" i="1"/>
  <c r="N15951" i="1"/>
  <c r="N15948" i="1"/>
  <c r="N15947" i="1"/>
  <c r="N15946" i="1"/>
  <c r="N15945" i="1"/>
  <c r="N15944" i="1"/>
  <c r="N15943" i="1"/>
  <c r="N15941" i="1"/>
  <c r="N15940" i="1"/>
  <c r="N15939" i="1"/>
  <c r="N15938" i="1"/>
  <c r="N15937" i="1"/>
  <c r="N15932" i="1"/>
  <c r="N15929" i="1"/>
  <c r="N15927" i="1"/>
  <c r="N15926" i="1"/>
  <c r="N15924" i="1"/>
  <c r="N15922" i="1"/>
  <c r="N15914" i="1"/>
  <c r="N15911" i="1"/>
  <c r="N15907" i="1"/>
  <c r="N15905" i="1"/>
  <c r="N15903" i="1"/>
  <c r="N15902" i="1"/>
  <c r="N15901" i="1"/>
  <c r="N15898" i="1"/>
  <c r="N15897" i="1"/>
  <c r="N15896" i="1"/>
  <c r="N15895" i="1"/>
  <c r="N15893" i="1"/>
  <c r="N15889" i="1"/>
  <c r="N15888" i="1"/>
  <c r="N15887" i="1"/>
  <c r="N15884" i="1"/>
  <c r="N15883" i="1"/>
  <c r="N15880" i="1"/>
  <c r="N15879" i="1"/>
  <c r="N15878" i="1"/>
  <c r="N15876" i="1"/>
  <c r="N15875" i="1"/>
  <c r="N15874" i="1"/>
  <c r="N15871" i="1"/>
  <c r="N15870" i="1"/>
  <c r="N15869" i="1"/>
  <c r="N15861" i="1"/>
  <c r="N15860" i="1"/>
  <c r="N15858" i="1"/>
  <c r="N15856" i="1"/>
  <c r="N15855" i="1"/>
  <c r="N15852" i="1"/>
  <c r="N15850" i="1"/>
  <c r="N15848" i="1"/>
  <c r="N15846" i="1"/>
  <c r="N15844" i="1"/>
  <c r="N15837" i="1"/>
  <c r="N15836" i="1"/>
  <c r="N15831" i="1"/>
  <c r="N15817" i="1"/>
  <c r="N15816" i="1"/>
  <c r="N15814" i="1"/>
  <c r="N15813" i="1"/>
  <c r="N15811" i="1"/>
  <c r="N15808" i="1"/>
  <c r="N15807" i="1"/>
  <c r="N15795" i="1"/>
  <c r="N15792" i="1"/>
  <c r="N15790" i="1"/>
  <c r="N15788" i="1"/>
  <c r="N15783" i="1"/>
  <c r="N15776" i="1"/>
  <c r="N15775" i="1"/>
  <c r="N15773" i="1"/>
  <c r="N15769" i="1"/>
  <c r="N15768" i="1"/>
  <c r="N15767" i="1"/>
  <c r="N15766" i="1"/>
  <c r="N15765" i="1"/>
  <c r="N15764" i="1"/>
  <c r="N15760" i="1"/>
  <c r="N15756" i="1"/>
  <c r="N15751" i="1"/>
  <c r="N15750" i="1"/>
  <c r="N15749" i="1"/>
  <c r="N15748" i="1"/>
  <c r="N15744" i="1"/>
  <c r="N15737" i="1"/>
  <c r="N15734" i="1"/>
  <c r="N15729" i="1"/>
  <c r="N15728" i="1"/>
  <c r="N15727" i="1"/>
  <c r="N15725" i="1"/>
  <c r="N15721" i="1"/>
  <c r="N15720" i="1"/>
  <c r="N15719" i="1"/>
  <c r="N15718" i="1"/>
  <c r="N15710" i="1"/>
  <c r="N15708" i="1"/>
  <c r="N15707" i="1"/>
  <c r="N15705" i="1"/>
  <c r="N15703" i="1"/>
  <c r="N15700" i="1"/>
  <c r="N15699" i="1"/>
  <c r="N15696" i="1"/>
  <c r="N15695" i="1"/>
  <c r="N15693" i="1"/>
  <c r="N15692" i="1"/>
  <c r="N15678" i="1"/>
  <c r="N15676" i="1"/>
  <c r="N15670" i="1"/>
  <c r="N15668" i="1"/>
  <c r="N15662" i="1"/>
  <c r="N15657" i="1"/>
  <c r="N15655" i="1"/>
  <c r="N15653" i="1"/>
  <c r="N15652" i="1"/>
  <c r="N15649" i="1"/>
  <c r="N15646" i="1"/>
  <c r="N15644" i="1"/>
  <c r="N15642" i="1"/>
  <c r="N15641" i="1"/>
  <c r="N15637" i="1"/>
  <c r="N15623" i="1"/>
  <c r="N15621" i="1"/>
  <c r="N15620" i="1"/>
  <c r="N15618" i="1"/>
  <c r="N15617" i="1"/>
  <c r="N15614" i="1"/>
  <c r="N15612" i="1"/>
  <c r="N15611" i="1"/>
  <c r="N15607" i="1"/>
  <c r="N15604" i="1"/>
  <c r="N15602" i="1"/>
  <c r="N15601" i="1"/>
  <c r="N15600" i="1"/>
  <c r="N15599" i="1"/>
  <c r="N15595" i="1"/>
  <c r="N15594" i="1"/>
  <c r="N15593" i="1"/>
  <c r="N15589" i="1"/>
  <c r="N15586" i="1"/>
  <c r="N15585" i="1"/>
  <c r="N15582" i="1"/>
  <c r="N15572" i="1"/>
  <c r="N15566" i="1"/>
  <c r="N15564" i="1"/>
  <c r="N15561" i="1"/>
  <c r="N15556" i="1"/>
  <c r="N15555" i="1"/>
  <c r="N15554" i="1"/>
  <c r="N15553" i="1"/>
  <c r="N15551" i="1"/>
  <c r="N15549" i="1"/>
  <c r="N15548" i="1"/>
  <c r="N15547" i="1"/>
  <c r="N15544" i="1"/>
  <c r="N15543" i="1"/>
  <c r="N15539" i="1"/>
  <c r="N15538" i="1"/>
  <c r="N15537" i="1"/>
  <c r="N15536" i="1"/>
  <c r="N15534" i="1"/>
  <c r="N15532" i="1"/>
  <c r="N15529" i="1"/>
  <c r="N15527" i="1"/>
  <c r="N15523" i="1"/>
  <c r="N15521" i="1"/>
  <c r="N15519" i="1"/>
  <c r="N15518" i="1"/>
  <c r="N15516" i="1"/>
  <c r="N15513" i="1"/>
  <c r="N15512" i="1"/>
  <c r="N15511" i="1"/>
  <c r="N15510" i="1"/>
  <c r="N15508" i="1"/>
  <c r="N15504" i="1"/>
  <c r="N15501" i="1"/>
  <c r="N15495" i="1"/>
  <c r="N15493" i="1"/>
  <c r="N15489" i="1"/>
  <c r="N15486" i="1"/>
  <c r="N15485" i="1"/>
  <c r="N15482" i="1"/>
  <c r="N15479" i="1"/>
  <c r="N15478" i="1"/>
  <c r="N15476" i="1"/>
  <c r="N15475" i="1"/>
  <c r="N15472" i="1"/>
  <c r="N15471" i="1"/>
  <c r="N15470" i="1"/>
  <c r="N15468" i="1"/>
  <c r="N15463" i="1"/>
  <c r="N15462" i="1"/>
  <c r="N15458" i="1"/>
  <c r="N15457" i="1"/>
  <c r="N15456" i="1"/>
  <c r="N15455" i="1"/>
  <c r="N15453" i="1"/>
  <c r="N15452" i="1"/>
  <c r="N15449" i="1"/>
  <c r="N15441" i="1"/>
  <c r="N15436" i="1"/>
  <c r="N15435" i="1"/>
  <c r="N15434" i="1"/>
  <c r="N15431" i="1"/>
  <c r="N15424" i="1"/>
  <c r="N15418" i="1"/>
  <c r="N15412" i="1"/>
  <c r="N15411" i="1"/>
  <c r="N15409" i="1"/>
  <c r="N15407" i="1"/>
  <c r="N15402" i="1"/>
  <c r="N15400" i="1"/>
  <c r="N15392" i="1"/>
  <c r="N15389" i="1"/>
  <c r="N15387" i="1"/>
  <c r="N15384" i="1"/>
  <c r="N15383" i="1"/>
  <c r="N15381" i="1"/>
  <c r="N15378" i="1"/>
  <c r="N15375" i="1"/>
  <c r="N15372" i="1"/>
  <c r="N15371" i="1"/>
  <c r="N15368" i="1"/>
  <c r="N15366" i="1"/>
  <c r="N15363" i="1"/>
  <c r="N15361" i="1"/>
  <c r="N15352" i="1"/>
  <c r="N15349" i="1"/>
  <c r="N15348" i="1"/>
  <c r="N15342" i="1"/>
  <c r="N15339" i="1"/>
  <c r="N15338" i="1"/>
  <c r="N15337" i="1"/>
  <c r="N15336" i="1"/>
  <c r="N15335" i="1"/>
  <c r="N15334" i="1"/>
  <c r="N15333" i="1"/>
  <c r="N15328" i="1"/>
  <c r="N15326" i="1"/>
  <c r="N15324" i="1"/>
  <c r="N15322" i="1"/>
  <c r="N15321" i="1"/>
  <c r="N15313" i="1"/>
  <c r="N15312" i="1"/>
  <c r="N15310" i="1"/>
  <c r="N15308" i="1"/>
  <c r="N15304" i="1"/>
  <c r="N15303" i="1"/>
  <c r="N15300" i="1"/>
  <c r="N15297" i="1"/>
  <c r="N15295" i="1"/>
  <c r="N15294" i="1"/>
  <c r="N15289" i="1"/>
  <c r="N15282" i="1"/>
  <c r="N15275" i="1"/>
  <c r="N15271" i="1"/>
  <c r="N15268" i="1"/>
  <c r="N15262" i="1"/>
  <c r="N15256" i="1"/>
  <c r="N15253" i="1"/>
  <c r="N15251" i="1"/>
  <c r="N15249" i="1"/>
  <c r="N15246" i="1"/>
  <c r="N15238" i="1"/>
  <c r="N15237" i="1"/>
  <c r="N15231" i="1"/>
  <c r="N15230" i="1"/>
  <c r="N15229" i="1"/>
  <c r="N15225" i="1"/>
  <c r="N15218" i="1"/>
  <c r="N15217" i="1"/>
  <c r="N15216" i="1"/>
  <c r="N15214" i="1"/>
  <c r="N15212" i="1"/>
  <c r="N15210" i="1"/>
  <c r="N15207" i="1"/>
  <c r="N15203" i="1"/>
  <c r="N15202" i="1"/>
  <c r="N15200" i="1"/>
  <c r="N15198" i="1"/>
  <c r="N15196" i="1"/>
  <c r="N15195" i="1"/>
  <c r="N15194" i="1"/>
  <c r="N15193" i="1"/>
  <c r="N15192" i="1"/>
  <c r="N15188" i="1"/>
  <c r="N15187" i="1"/>
  <c r="N15186" i="1"/>
  <c r="N15185" i="1"/>
  <c r="N15180" i="1"/>
  <c r="N15179" i="1"/>
  <c r="N15178" i="1"/>
  <c r="N15177" i="1"/>
  <c r="N15174" i="1"/>
  <c r="N15172" i="1"/>
  <c r="N15171" i="1"/>
  <c r="N15169" i="1"/>
  <c r="N15168" i="1"/>
  <c r="N15166" i="1"/>
  <c r="N15165" i="1"/>
  <c r="N15163" i="1"/>
  <c r="N15158" i="1"/>
  <c r="N15155" i="1"/>
  <c r="N15154" i="1"/>
  <c r="N15152" i="1"/>
  <c r="N15150" i="1"/>
  <c r="N15149" i="1"/>
  <c r="N15148" i="1"/>
  <c r="N15141" i="1"/>
  <c r="N15136" i="1"/>
  <c r="N15134" i="1"/>
  <c r="N15126" i="1"/>
  <c r="N15122" i="1"/>
  <c r="N15119" i="1"/>
  <c r="N15111" i="1"/>
  <c r="N15109" i="1"/>
  <c r="N14897" i="1"/>
  <c r="N14896" i="1"/>
  <c r="N14894" i="1"/>
  <c r="N14890" i="1"/>
  <c r="N14889" i="1"/>
  <c r="N14888" i="1"/>
  <c r="N14887" i="1"/>
  <c r="N14881" i="1"/>
  <c r="N14876" i="1"/>
  <c r="N14874" i="1"/>
  <c r="N14873" i="1"/>
  <c r="N14870" i="1"/>
  <c r="N14864" i="1"/>
  <c r="N14853" i="1"/>
  <c r="N14845" i="1"/>
  <c r="N14842" i="1"/>
  <c r="N14831" i="1"/>
  <c r="N14830" i="1"/>
  <c r="N14829" i="1"/>
  <c r="N14828" i="1"/>
  <c r="N14826" i="1"/>
  <c r="N14825" i="1"/>
  <c r="N14823" i="1"/>
  <c r="N14821" i="1"/>
  <c r="N14811" i="1"/>
  <c r="N14808" i="1"/>
  <c r="N14807" i="1"/>
  <c r="N14799" i="1"/>
  <c r="N14797" i="1"/>
  <c r="N14792" i="1"/>
  <c r="N14778" i="1"/>
  <c r="N14776" i="1"/>
  <c r="N14774" i="1"/>
  <c r="N14769" i="1"/>
  <c r="N14764" i="1"/>
  <c r="N14762" i="1"/>
  <c r="N14760" i="1"/>
  <c r="N14759" i="1"/>
  <c r="N14758" i="1"/>
  <c r="N14756" i="1"/>
  <c r="N14755" i="1"/>
  <c r="N14753" i="1"/>
  <c r="N14752" i="1"/>
  <c r="N14750" i="1"/>
  <c r="N14746" i="1"/>
  <c r="N14744" i="1"/>
  <c r="N14740" i="1"/>
  <c r="N14738" i="1"/>
  <c r="N14737" i="1"/>
  <c r="N14735" i="1"/>
  <c r="N14734" i="1"/>
  <c r="N14728" i="1"/>
  <c r="N14726" i="1"/>
  <c r="N14724" i="1"/>
  <c r="N14720" i="1"/>
  <c r="N14719" i="1"/>
  <c r="N14718" i="1"/>
  <c r="N14715" i="1"/>
  <c r="N14713" i="1"/>
  <c r="N14712" i="1"/>
  <c r="N14711" i="1"/>
  <c r="N14710" i="1"/>
  <c r="N14709" i="1"/>
  <c r="N14708" i="1"/>
  <c r="N14707" i="1"/>
  <c r="N14706" i="1"/>
  <c r="N14705" i="1"/>
  <c r="N14704" i="1"/>
  <c r="N14701" i="1"/>
  <c r="N14700" i="1"/>
  <c r="N14698" i="1"/>
  <c r="N14697" i="1"/>
  <c r="N14695" i="1"/>
  <c r="N14694" i="1"/>
  <c r="N14693" i="1"/>
  <c r="N14691" i="1"/>
  <c r="N14690" i="1"/>
  <c r="N14687" i="1"/>
  <c r="N14682" i="1"/>
  <c r="N14679" i="1"/>
  <c r="N14678" i="1"/>
  <c r="N14677" i="1"/>
  <c r="N14676" i="1"/>
  <c r="N14673" i="1"/>
  <c r="N14671" i="1"/>
  <c r="N14670" i="1"/>
  <c r="N14664" i="1"/>
  <c r="N14660" i="1"/>
  <c r="N14657" i="1"/>
  <c r="N14655" i="1"/>
  <c r="N14647" i="1"/>
  <c r="N14643" i="1"/>
  <c r="N14635" i="1"/>
  <c r="N14634" i="1"/>
  <c r="N14632" i="1"/>
  <c r="N14624" i="1"/>
  <c r="N14623" i="1"/>
  <c r="N14621" i="1"/>
  <c r="N14617" i="1"/>
  <c r="N14616" i="1"/>
  <c r="N14615" i="1"/>
  <c r="N14614" i="1"/>
  <c r="N14608" i="1"/>
  <c r="N14603" i="1"/>
  <c r="N14601" i="1"/>
  <c r="N14600" i="1"/>
  <c r="N14598" i="1"/>
  <c r="N14593" i="1"/>
  <c r="N14583" i="1"/>
  <c r="N14575" i="1"/>
  <c r="N14573" i="1"/>
  <c r="N14564" i="1"/>
  <c r="N14563" i="1"/>
  <c r="N14562" i="1"/>
  <c r="N14561" i="1"/>
  <c r="N14560" i="1"/>
  <c r="N14559" i="1"/>
  <c r="N14556" i="1"/>
  <c r="N14546" i="1"/>
  <c r="N14543" i="1"/>
  <c r="N14542" i="1"/>
  <c r="N14533" i="1"/>
  <c r="N14531" i="1"/>
  <c r="N14526" i="1"/>
  <c r="N14511" i="1"/>
  <c r="N14509" i="1"/>
  <c r="N14507" i="1"/>
  <c r="N14502" i="1"/>
  <c r="N14498" i="1"/>
  <c r="N14494" i="1"/>
  <c r="N14492" i="1"/>
  <c r="N14487" i="1"/>
  <c r="N14481" i="1"/>
  <c r="N14478" i="1"/>
  <c r="N14473" i="1"/>
  <c r="N14466" i="1"/>
  <c r="N14463" i="1"/>
  <c r="N14462" i="1"/>
  <c r="N14459" i="1"/>
  <c r="N14453" i="1"/>
  <c r="N14450" i="1"/>
  <c r="N14449" i="1"/>
  <c r="N14443" i="1"/>
  <c r="N14441" i="1"/>
  <c r="N14440" i="1"/>
  <c r="N14434" i="1"/>
  <c r="N14429" i="1"/>
  <c r="N14426" i="1"/>
  <c r="N14424" i="1"/>
  <c r="N14421" i="1"/>
  <c r="N14420" i="1"/>
  <c r="N14416" i="1"/>
  <c r="N14412" i="1"/>
  <c r="N14410" i="1"/>
  <c r="N14405" i="1"/>
  <c r="N14402" i="1"/>
  <c r="N14401" i="1"/>
  <c r="N14391" i="1"/>
  <c r="N14389" i="1"/>
  <c r="N14388" i="1"/>
  <c r="N14386" i="1"/>
  <c r="N14381" i="1"/>
  <c r="N14380" i="1"/>
  <c r="N14377" i="1"/>
  <c r="N14373" i="1"/>
  <c r="N14369" i="1"/>
  <c r="N14366" i="1"/>
  <c r="N14362" i="1"/>
  <c r="N14354" i="1"/>
  <c r="N14352" i="1"/>
  <c r="N14345" i="1"/>
  <c r="N14339" i="1"/>
  <c r="N14337" i="1"/>
  <c r="N14334" i="1"/>
  <c r="N14333" i="1"/>
  <c r="N14332" i="1"/>
  <c r="N14331" i="1"/>
  <c r="N14330" i="1"/>
  <c r="N14326" i="1"/>
  <c r="N14325" i="1"/>
  <c r="N14319" i="1"/>
  <c r="N14316" i="1"/>
  <c r="N14314" i="1"/>
  <c r="N14313" i="1"/>
  <c r="N14312" i="1"/>
  <c r="N14310" i="1"/>
  <c r="N14309" i="1"/>
  <c r="N14308" i="1"/>
  <c r="N14306" i="1"/>
  <c r="N14305" i="1"/>
  <c r="N14303" i="1"/>
  <c r="N14302" i="1"/>
  <c r="N14301" i="1"/>
  <c r="N14298" i="1"/>
  <c r="N14297" i="1"/>
  <c r="N14294" i="1"/>
  <c r="N14293" i="1"/>
  <c r="N14292" i="1"/>
  <c r="N14289" i="1"/>
  <c r="N14288" i="1"/>
  <c r="N14286" i="1"/>
  <c r="N14283" i="1"/>
  <c r="N14281" i="1"/>
  <c r="N14278" i="1"/>
  <c r="N14273" i="1"/>
  <c r="N14271" i="1"/>
  <c r="N14269" i="1"/>
  <c r="N14267" i="1"/>
  <c r="N14266" i="1"/>
  <c r="N14264" i="1"/>
  <c r="N14261" i="1"/>
  <c r="N14260" i="1"/>
  <c r="N14259" i="1"/>
  <c r="N14257" i="1"/>
  <c r="N14256" i="1"/>
  <c r="N14252" i="1"/>
  <c r="N14251" i="1"/>
  <c r="N14249" i="1"/>
  <c r="N14245" i="1"/>
  <c r="N14244" i="1"/>
  <c r="N14242" i="1"/>
  <c r="N14235" i="1"/>
  <c r="N14234" i="1"/>
  <c r="N14231" i="1"/>
  <c r="N14224" i="1"/>
  <c r="N14223" i="1"/>
  <c r="N14221" i="1"/>
  <c r="N14220" i="1"/>
  <c r="N14218" i="1"/>
  <c r="N14217" i="1"/>
  <c r="N14216" i="1"/>
  <c r="N14211" i="1"/>
  <c r="N14207" i="1"/>
  <c r="N14198" i="1"/>
  <c r="N14197" i="1"/>
  <c r="N14196" i="1"/>
  <c r="N14193" i="1"/>
  <c r="N14187" i="1"/>
  <c r="N14186" i="1"/>
  <c r="N14181" i="1"/>
  <c r="N14178" i="1"/>
  <c r="N14169" i="1"/>
  <c r="N14168" i="1"/>
  <c r="N14165" i="1"/>
  <c r="N14163" i="1"/>
  <c r="N14156" i="1"/>
  <c r="N14155" i="1"/>
  <c r="N14150" i="1"/>
  <c r="N14146" i="1"/>
  <c r="N14145" i="1"/>
  <c r="N14139" i="1"/>
  <c r="N14128" i="1"/>
  <c r="N14127" i="1"/>
  <c r="N14125" i="1"/>
  <c r="N14124" i="1"/>
  <c r="N14122" i="1"/>
  <c r="N14121" i="1"/>
  <c r="N14120" i="1"/>
  <c r="N14118" i="1"/>
  <c r="N14116" i="1"/>
  <c r="N14114" i="1"/>
  <c r="N14112" i="1"/>
  <c r="N14111" i="1"/>
  <c r="N14110" i="1"/>
  <c r="N14103" i="1"/>
  <c r="N14102" i="1"/>
  <c r="N14101" i="1"/>
  <c r="N14099" i="1"/>
  <c r="N14097" i="1"/>
  <c r="N14092" i="1"/>
  <c r="N14090" i="1"/>
  <c r="N14087" i="1"/>
  <c r="N14082" i="1"/>
  <c r="N14081" i="1"/>
  <c r="N14080" i="1"/>
  <c r="N14077" i="1"/>
  <c r="N14073" i="1"/>
  <c r="N14068" i="1"/>
  <c r="N14065" i="1"/>
  <c r="N14064" i="1"/>
  <c r="N14063" i="1"/>
  <c r="N14062" i="1"/>
  <c r="N14057" i="1"/>
  <c r="N14054" i="1"/>
  <c r="N14051" i="1"/>
  <c r="N14049" i="1"/>
  <c r="N14046" i="1"/>
  <c r="N14045" i="1"/>
  <c r="N14044" i="1"/>
  <c r="N14042" i="1"/>
  <c r="N14038" i="1"/>
  <c r="N14034" i="1"/>
  <c r="N14031" i="1"/>
  <c r="N14030" i="1"/>
  <c r="N14028" i="1"/>
  <c r="N14025" i="1"/>
  <c r="N14022" i="1"/>
  <c r="N14020" i="1"/>
  <c r="N14019" i="1"/>
  <c r="N14018" i="1"/>
  <c r="N14017" i="1"/>
  <c r="N14014" i="1"/>
  <c r="N14012" i="1"/>
  <c r="N14011" i="1"/>
  <c r="N14010" i="1"/>
  <c r="N14006" i="1"/>
  <c r="N14005" i="1"/>
  <c r="N14004" i="1"/>
  <c r="N14001" i="1"/>
  <c r="N14000" i="1"/>
  <c r="N13999" i="1"/>
  <c r="N13998" i="1"/>
  <c r="N13993" i="1"/>
  <c r="N13991" i="1"/>
  <c r="N13990" i="1"/>
  <c r="N13989" i="1"/>
  <c r="N13986" i="1"/>
  <c r="N13983" i="1"/>
  <c r="N13982" i="1"/>
  <c r="N13975" i="1"/>
  <c r="N13974" i="1"/>
  <c r="N13972" i="1"/>
  <c r="N13968" i="1"/>
  <c r="N13959" i="1"/>
  <c r="N13957" i="1"/>
  <c r="N13955" i="1"/>
  <c r="N13954" i="1"/>
  <c r="N13950" i="1"/>
  <c r="N13945" i="1"/>
  <c r="N13944" i="1"/>
  <c r="N13943" i="1"/>
  <c r="N13940" i="1"/>
  <c r="N13939" i="1"/>
  <c r="N13937" i="1"/>
  <c r="N13933" i="1"/>
  <c r="N13932" i="1"/>
  <c r="N13930" i="1"/>
  <c r="N13928" i="1"/>
  <c r="N13926" i="1"/>
  <c r="N13925" i="1"/>
  <c r="N13922" i="1"/>
  <c r="N13921" i="1"/>
  <c r="N13920" i="1"/>
  <c r="N13915" i="1"/>
  <c r="N13914" i="1"/>
  <c r="N13913" i="1"/>
  <c r="N13912" i="1"/>
  <c r="N13911" i="1"/>
  <c r="N13909" i="1"/>
  <c r="N13908" i="1"/>
  <c r="N13906" i="1"/>
  <c r="N13904" i="1"/>
  <c r="N13903" i="1"/>
  <c r="N13902" i="1"/>
  <c r="N13900" i="1"/>
  <c r="N13899" i="1"/>
  <c r="N13898" i="1"/>
  <c r="N13897" i="1"/>
  <c r="N13896" i="1"/>
  <c r="N13895" i="1"/>
  <c r="N13894" i="1"/>
  <c r="N13892" i="1"/>
  <c r="N13882" i="1"/>
  <c r="N13874" i="1"/>
  <c r="N13872" i="1"/>
  <c r="N13871" i="1"/>
  <c r="N13866" i="1"/>
  <c r="N13863" i="1"/>
  <c r="N13860" i="1"/>
  <c r="N13857" i="1"/>
  <c r="N13856" i="1"/>
  <c r="N13853" i="1"/>
  <c r="N13848" i="1"/>
  <c r="N13847" i="1"/>
  <c r="N13846" i="1"/>
  <c r="N13845" i="1"/>
  <c r="N13836" i="1"/>
  <c r="N13833" i="1"/>
  <c r="N13831" i="1"/>
  <c r="N13830" i="1"/>
  <c r="N13820" i="1"/>
  <c r="N13819" i="1"/>
  <c r="N13817" i="1"/>
  <c r="N13814" i="1"/>
  <c r="N13813" i="1"/>
  <c r="N13811" i="1"/>
  <c r="N13807" i="1"/>
  <c r="N13804" i="1"/>
  <c r="N13802" i="1"/>
  <c r="N13800" i="1"/>
  <c r="N13795" i="1"/>
  <c r="N13794" i="1"/>
  <c r="N13792" i="1"/>
  <c r="N13790" i="1"/>
  <c r="N13785" i="1"/>
  <c r="N13784" i="1"/>
  <c r="N13782" i="1"/>
  <c r="N13780" i="1"/>
  <c r="N13779" i="1"/>
  <c r="N13777" i="1"/>
  <c r="N13774" i="1"/>
  <c r="N13771" i="1"/>
  <c r="N13769" i="1"/>
  <c r="N13767" i="1"/>
  <c r="N13765" i="1"/>
  <c r="N13763" i="1"/>
  <c r="N13750" i="1"/>
  <c r="N13746" i="1"/>
  <c r="N13743" i="1"/>
  <c r="N13742" i="1"/>
  <c r="N13740" i="1"/>
  <c r="N13738" i="1"/>
  <c r="N13736" i="1"/>
  <c r="N13731" i="1"/>
  <c r="N13729" i="1"/>
  <c r="N13726" i="1"/>
  <c r="N13725" i="1"/>
  <c r="N13723" i="1"/>
  <c r="N13722" i="1"/>
  <c r="N13721" i="1"/>
  <c r="N13720" i="1"/>
  <c r="N13719" i="1"/>
  <c r="N13718" i="1"/>
  <c r="N13717" i="1"/>
  <c r="N13713" i="1"/>
  <c r="N13710" i="1"/>
  <c r="N13707" i="1"/>
  <c r="N13698" i="1"/>
  <c r="N13695" i="1"/>
  <c r="N13694" i="1"/>
  <c r="N13692" i="1"/>
  <c r="N13686" i="1"/>
  <c r="N13685" i="1"/>
  <c r="N13682" i="1"/>
  <c r="N13679" i="1"/>
  <c r="N13678" i="1"/>
  <c r="N13677" i="1"/>
  <c r="N13675" i="1"/>
  <c r="N13674" i="1"/>
  <c r="N13670" i="1"/>
  <c r="N13669" i="1"/>
  <c r="N13667" i="1"/>
  <c r="N13664" i="1"/>
  <c r="N13662" i="1"/>
  <c r="N13652" i="1"/>
  <c r="N13651" i="1"/>
  <c r="N13409" i="1"/>
  <c r="N13407" i="1"/>
  <c r="N13400" i="1"/>
  <c r="N13398" i="1"/>
  <c r="N13388" i="1"/>
  <c r="N13387" i="1"/>
  <c r="N13386" i="1"/>
  <c r="N13367" i="1"/>
  <c r="N13362" i="1"/>
  <c r="N13359" i="1"/>
  <c r="N13357" i="1"/>
  <c r="N13356" i="1"/>
  <c r="N13354" i="1"/>
  <c r="N13353" i="1"/>
  <c r="N13346" i="1"/>
  <c r="N13344" i="1"/>
  <c r="N13340" i="1"/>
  <c r="N13338" i="1"/>
  <c r="N13337" i="1"/>
  <c r="N13336" i="1"/>
  <c r="N13335" i="1"/>
  <c r="N13334" i="1"/>
  <c r="N13332" i="1"/>
  <c r="N13328" i="1"/>
  <c r="N13327" i="1"/>
  <c r="N13325" i="1"/>
  <c r="N13324" i="1"/>
  <c r="N13323" i="1"/>
  <c r="N13322" i="1"/>
  <c r="N13321" i="1"/>
  <c r="N13318" i="1"/>
  <c r="N13317" i="1"/>
  <c r="N13313" i="1"/>
  <c r="N13307" i="1"/>
  <c r="N13306" i="1"/>
  <c r="N13305" i="1"/>
  <c r="N13304" i="1"/>
  <c r="N13303" i="1"/>
  <c r="N13302" i="1"/>
  <c r="N13301" i="1"/>
  <c r="N13300" i="1"/>
  <c r="N13299" i="1"/>
  <c r="N13297" i="1"/>
  <c r="N13296" i="1"/>
  <c r="N13295" i="1"/>
  <c r="N13292" i="1"/>
  <c r="N13291" i="1"/>
  <c r="N13289" i="1"/>
  <c r="N13288" i="1"/>
  <c r="N13287" i="1"/>
  <c r="N13286" i="1"/>
  <c r="N13285" i="1"/>
  <c r="N13284" i="1"/>
  <c r="N13281" i="1"/>
  <c r="N13279" i="1"/>
  <c r="N13278" i="1"/>
  <c r="N13275" i="1"/>
  <c r="N13273" i="1"/>
  <c r="N13271" i="1"/>
  <c r="N13270" i="1"/>
  <c r="N13268" i="1"/>
  <c r="N13264" i="1"/>
  <c r="N13260" i="1"/>
  <c r="N13255" i="1"/>
  <c r="N13249" i="1"/>
  <c r="N13247" i="1"/>
  <c r="N13240" i="1"/>
  <c r="N13238" i="1"/>
  <c r="N13232" i="1"/>
  <c r="N13226" i="1"/>
  <c r="N13225" i="1"/>
  <c r="N13224" i="1"/>
  <c r="N13205" i="1"/>
  <c r="N13200" i="1"/>
  <c r="N13197" i="1"/>
  <c r="N13195" i="1"/>
  <c r="N13194" i="1"/>
  <c r="N13192" i="1"/>
  <c r="N13191" i="1"/>
  <c r="N13184" i="1"/>
  <c r="N13182" i="1"/>
  <c r="N13178" i="1"/>
  <c r="N13176" i="1"/>
  <c r="N13173" i="1"/>
  <c r="N13167" i="1"/>
  <c r="N13165" i="1"/>
  <c r="N13163" i="1"/>
  <c r="N13154" i="1"/>
  <c r="N13151" i="1"/>
  <c r="N13150" i="1"/>
  <c r="N13148" i="1"/>
  <c r="N13135" i="1"/>
  <c r="N13124" i="1"/>
  <c r="N13122" i="1"/>
  <c r="N13117" i="1"/>
  <c r="N13112" i="1"/>
  <c r="N13111" i="1"/>
  <c r="N13109" i="1"/>
  <c r="N13102" i="1"/>
  <c r="N13095" i="1"/>
  <c r="N13094" i="1"/>
  <c r="N13093" i="1"/>
  <c r="N13090" i="1"/>
  <c r="N13084" i="1"/>
  <c r="N13083" i="1"/>
  <c r="N13080" i="1"/>
  <c r="N13075" i="1"/>
  <c r="N13074" i="1"/>
  <c r="N13069" i="1"/>
  <c r="N13068" i="1"/>
  <c r="N13066" i="1"/>
  <c r="N13065" i="1"/>
  <c r="N13063" i="1"/>
  <c r="N13061" i="1"/>
  <c r="N13052" i="1"/>
  <c r="N13047" i="1"/>
  <c r="N13045" i="1"/>
  <c r="N13043" i="1"/>
  <c r="N13042" i="1"/>
  <c r="N13035" i="1"/>
  <c r="N13033" i="1"/>
  <c r="N13021" i="1"/>
  <c r="N13020" i="1"/>
  <c r="N13011" i="1"/>
  <c r="N13004" i="1"/>
  <c r="N12996" i="1"/>
  <c r="N12995" i="1"/>
  <c r="N12991" i="1"/>
  <c r="N12990" i="1"/>
  <c r="N12989" i="1"/>
  <c r="N12987" i="1"/>
  <c r="N12983" i="1"/>
  <c r="N12978" i="1"/>
  <c r="N12977" i="1"/>
  <c r="N12965" i="1"/>
  <c r="N12963" i="1"/>
  <c r="N12962" i="1"/>
  <c r="N12960" i="1"/>
  <c r="N12958" i="1"/>
  <c r="N12956" i="1"/>
  <c r="N12953" i="1"/>
  <c r="N12950" i="1"/>
  <c r="N12948" i="1"/>
  <c r="N12944" i="1"/>
  <c r="N12943" i="1"/>
  <c r="N12942" i="1"/>
  <c r="N12941" i="1"/>
  <c r="N12939" i="1"/>
  <c r="N12938" i="1"/>
  <c r="N12936" i="1"/>
  <c r="N12933" i="1"/>
  <c r="N12932" i="1"/>
  <c r="N12931" i="1"/>
  <c r="N12919" i="1"/>
  <c r="N12917" i="1"/>
  <c r="N12913" i="1"/>
  <c r="N12910" i="1"/>
  <c r="N12909" i="1"/>
  <c r="N12908" i="1"/>
  <c r="N12905" i="1"/>
  <c r="N12904" i="1"/>
  <c r="N12903" i="1"/>
  <c r="N12902" i="1"/>
  <c r="N12901" i="1"/>
  <c r="N12895" i="1"/>
  <c r="N12892" i="1"/>
  <c r="N12889" i="1"/>
  <c r="N12888" i="1"/>
  <c r="N12887" i="1"/>
  <c r="N12886" i="1"/>
  <c r="N12881" i="1"/>
  <c r="N12880" i="1"/>
  <c r="N12878" i="1"/>
  <c r="N12876" i="1"/>
  <c r="N12873" i="1"/>
  <c r="N12871" i="1"/>
  <c r="N12868" i="1"/>
  <c r="N12867" i="1"/>
  <c r="N12865" i="1"/>
  <c r="N12862" i="1"/>
  <c r="N12860" i="1"/>
  <c r="N12859" i="1"/>
  <c r="N12856" i="1"/>
  <c r="N12854" i="1"/>
  <c r="N12847" i="1"/>
  <c r="N12846" i="1"/>
  <c r="N12845" i="1"/>
  <c r="N12843" i="1"/>
  <c r="N12841" i="1"/>
  <c r="N12830" i="1"/>
  <c r="N12824" i="1"/>
  <c r="N12823" i="1"/>
  <c r="N12821" i="1"/>
  <c r="N12816" i="1"/>
  <c r="N12815" i="1"/>
  <c r="N12814" i="1"/>
  <c r="N12813" i="1"/>
  <c r="N12812" i="1"/>
  <c r="N12811" i="1"/>
  <c r="N12810" i="1"/>
  <c r="N12809" i="1"/>
  <c r="N12808" i="1"/>
  <c r="N12805" i="1"/>
  <c r="N12804" i="1"/>
  <c r="N12791" i="1"/>
  <c r="N12790" i="1"/>
  <c r="N12785" i="1"/>
  <c r="N12781" i="1"/>
  <c r="N12778" i="1"/>
  <c r="N12777" i="1"/>
  <c r="N12774" i="1"/>
  <c r="N12772" i="1"/>
  <c r="N12767" i="1"/>
  <c r="N12765" i="1"/>
  <c r="N12763" i="1"/>
  <c r="N12762" i="1"/>
  <c r="N12759" i="1"/>
  <c r="N12752" i="1"/>
  <c r="N12750" i="1"/>
  <c r="N12748" i="1"/>
  <c r="N12743" i="1"/>
  <c r="N12742" i="1"/>
  <c r="N12740" i="1"/>
  <c r="N12739" i="1"/>
  <c r="N12738" i="1"/>
  <c r="N12736" i="1"/>
  <c r="N12734" i="1"/>
  <c r="N12729" i="1"/>
  <c r="N12726" i="1"/>
  <c r="N12722" i="1"/>
  <c r="N12721" i="1"/>
  <c r="N12717" i="1"/>
  <c r="N12715" i="1"/>
  <c r="N12714" i="1"/>
  <c r="N12641" i="1"/>
  <c r="N12636" i="1"/>
  <c r="N12631" i="1"/>
  <c r="N12625" i="1"/>
  <c r="N12620" i="1"/>
  <c r="N12615" i="1"/>
  <c r="N12609" i="1"/>
  <c r="N12605" i="1"/>
  <c r="N12595" i="1"/>
  <c r="N12588" i="1"/>
  <c r="N12585" i="1"/>
  <c r="N12581" i="1"/>
  <c r="N12578" i="1"/>
  <c r="N12575" i="1"/>
  <c r="N12574" i="1"/>
  <c r="N12573" i="1"/>
  <c r="N12570" i="1"/>
  <c r="N12568" i="1"/>
  <c r="N12559" i="1"/>
  <c r="N12557" i="1"/>
  <c r="N12556" i="1"/>
  <c r="N12555" i="1"/>
  <c r="N12529" i="1"/>
  <c r="N12516" i="1"/>
  <c r="N12508" i="1"/>
  <c r="N12503" i="1"/>
  <c r="N12499" i="1"/>
  <c r="N12493" i="1"/>
  <c r="N12488" i="1"/>
  <c r="N12483" i="1"/>
  <c r="N12477" i="1"/>
  <c r="N12473" i="1"/>
  <c r="N12463" i="1"/>
  <c r="N12460" i="1"/>
  <c r="N12454" i="1"/>
  <c r="N12450" i="1"/>
  <c r="N12449" i="1"/>
  <c r="N12447" i="1"/>
  <c r="N12444" i="1"/>
  <c r="N12443" i="1"/>
  <c r="N12439" i="1"/>
  <c r="N12433" i="1"/>
  <c r="N12409" i="1"/>
  <c r="N12408" i="1"/>
  <c r="N12406" i="1"/>
  <c r="N12404" i="1"/>
  <c r="N12401" i="1"/>
  <c r="N12392" i="1"/>
  <c r="N12391" i="1"/>
  <c r="N12380" i="1"/>
  <c r="N12376" i="1"/>
  <c r="N12370" i="1"/>
  <c r="N12369" i="1"/>
  <c r="N12364" i="1"/>
  <c r="N12362" i="1"/>
  <c r="N12352" i="1"/>
  <c r="N12345" i="1"/>
  <c r="N12344" i="1"/>
  <c r="N12342" i="1"/>
  <c r="N12341" i="1"/>
  <c r="N12338" i="1"/>
  <c r="N12331" i="1"/>
  <c r="N12330" i="1"/>
  <c r="N12327" i="1"/>
  <c r="N12321" i="1"/>
  <c r="N12320" i="1"/>
  <c r="N12313" i="1"/>
  <c r="N12311" i="1"/>
  <c r="N12308" i="1"/>
  <c r="N12304" i="1"/>
  <c r="N12303" i="1"/>
  <c r="N12300" i="1"/>
  <c r="N12299" i="1"/>
  <c r="N12297" i="1"/>
  <c r="N12290" i="1"/>
  <c r="N12279" i="1"/>
  <c r="N12276" i="1"/>
  <c r="N12275" i="1"/>
  <c r="N12274" i="1"/>
  <c r="N12270" i="1"/>
  <c r="N12261" i="1"/>
  <c r="N12260" i="1"/>
  <c r="N12257" i="1"/>
  <c r="N12254" i="1"/>
  <c r="N12248" i="1"/>
  <c r="N12246" i="1"/>
  <c r="N12238" i="1"/>
  <c r="N12237" i="1"/>
  <c r="N12235" i="1"/>
  <c r="N12233" i="1"/>
  <c r="N12231" i="1"/>
  <c r="N12226" i="1"/>
  <c r="N12225" i="1"/>
  <c r="N12222" i="1"/>
  <c r="N12219" i="1"/>
  <c r="N12142" i="1"/>
  <c r="N12127" i="1"/>
  <c r="N12126" i="1"/>
  <c r="N12124" i="1"/>
  <c r="N12122" i="1"/>
  <c r="N12120" i="1"/>
  <c r="N12119" i="1"/>
  <c r="N12115" i="1"/>
  <c r="N12106" i="1"/>
  <c r="N12105" i="1"/>
  <c r="N12099" i="1"/>
  <c r="N12093" i="1"/>
  <c r="N12090" i="1"/>
  <c r="N12089" i="1"/>
  <c r="N12087" i="1"/>
  <c r="N12086" i="1"/>
  <c r="N12085" i="1"/>
  <c r="N12083" i="1"/>
  <c r="N12079" i="1"/>
  <c r="N12078" i="1"/>
  <c r="N12077" i="1"/>
  <c r="N12076" i="1"/>
  <c r="N12074" i="1"/>
  <c r="N12073" i="1"/>
  <c r="N12072" i="1"/>
  <c r="N12070" i="1"/>
  <c r="N12068" i="1"/>
  <c r="N12065" i="1"/>
  <c r="N12053" i="1"/>
  <c r="N12052" i="1"/>
  <c r="N12051" i="1"/>
  <c r="N12050" i="1"/>
  <c r="N12048" i="1"/>
  <c r="N12047" i="1"/>
  <c r="N12040" i="1"/>
  <c r="N12037" i="1"/>
  <c r="N12035" i="1"/>
  <c r="N12028" i="1"/>
  <c r="N12027" i="1"/>
  <c r="N12025" i="1"/>
  <c r="N12022" i="1"/>
  <c r="N12020" i="1"/>
  <c r="N12019" i="1"/>
  <c r="N12015" i="1"/>
  <c r="N12008" i="1"/>
  <c r="N12007" i="1"/>
  <c r="N12005" i="1"/>
  <c r="N11999" i="1"/>
  <c r="N11996" i="1"/>
  <c r="N11994" i="1"/>
  <c r="N11993" i="1"/>
  <c r="N11988" i="1"/>
  <c r="N11986" i="1"/>
  <c r="N11985" i="1"/>
  <c r="N11983" i="1"/>
  <c r="N11982" i="1"/>
  <c r="N11975" i="1"/>
  <c r="N11974" i="1"/>
  <c r="N11973" i="1"/>
  <c r="N11970" i="1"/>
  <c r="N11969" i="1"/>
  <c r="N11963" i="1"/>
  <c r="N11961" i="1"/>
  <c r="N11960" i="1"/>
  <c r="N11958" i="1"/>
  <c r="N11957" i="1"/>
  <c r="N11955" i="1"/>
  <c r="N11950" i="1"/>
  <c r="N11948" i="1"/>
  <c r="N11945" i="1"/>
  <c r="N11944" i="1"/>
  <c r="N11943" i="1"/>
  <c r="N11942" i="1"/>
  <c r="N11941" i="1"/>
  <c r="N11940" i="1"/>
  <c r="N11939" i="1"/>
  <c r="N11938" i="1"/>
  <c r="N11937" i="1"/>
  <c r="N11936" i="1"/>
  <c r="N11934" i="1"/>
  <c r="N11933" i="1"/>
  <c r="N11932" i="1"/>
  <c r="N11931" i="1"/>
  <c r="N11927" i="1"/>
  <c r="N11925" i="1"/>
  <c r="N11921" i="1"/>
  <c r="N11919" i="1"/>
  <c r="N11918" i="1"/>
  <c r="N11917" i="1"/>
  <c r="N11916" i="1"/>
  <c r="N11915" i="1"/>
  <c r="N11913" i="1"/>
  <c r="N11910" i="1"/>
  <c r="N11907" i="1"/>
  <c r="N11906" i="1"/>
  <c r="N11904" i="1"/>
  <c r="N11903" i="1"/>
  <c r="N11902" i="1"/>
  <c r="N11899" i="1"/>
  <c r="N11898" i="1"/>
  <c r="N11894" i="1"/>
  <c r="N11893" i="1"/>
  <c r="N11888" i="1"/>
  <c r="N11884" i="1"/>
  <c r="N11883" i="1"/>
  <c r="N11880" i="1"/>
  <c r="N11878" i="1"/>
  <c r="N11876" i="1"/>
  <c r="N11875" i="1"/>
  <c r="N11869" i="1"/>
  <c r="N11867" i="1"/>
  <c r="N11863" i="1"/>
  <c r="N11862" i="1"/>
  <c r="N11861" i="1"/>
  <c r="N11860" i="1"/>
  <c r="N11859" i="1"/>
  <c r="N11857" i="1"/>
  <c r="N11856" i="1"/>
  <c r="N11853" i="1"/>
  <c r="N11850" i="1"/>
  <c r="N11849" i="1"/>
  <c r="N11845" i="1"/>
  <c r="N11844" i="1"/>
  <c r="N11842" i="1"/>
  <c r="N11840" i="1"/>
  <c r="N11838" i="1"/>
  <c r="N11834" i="1"/>
  <c r="N11830" i="1"/>
  <c r="N11826" i="1"/>
  <c r="N11821" i="1"/>
  <c r="N11820" i="1"/>
  <c r="N11819" i="1"/>
  <c r="N11817" i="1"/>
  <c r="N11812" i="1"/>
  <c r="N11806" i="1"/>
  <c r="N11802" i="1"/>
  <c r="N11800" i="1"/>
  <c r="N11796" i="1"/>
  <c r="N11795" i="1"/>
  <c r="N11792" i="1"/>
  <c r="N11791" i="1"/>
  <c r="N11644" i="1"/>
  <c r="N11643" i="1"/>
  <c r="N11636" i="1"/>
  <c r="N11626" i="1"/>
  <c r="N11625" i="1"/>
  <c r="N11623" i="1"/>
  <c r="N11622" i="1"/>
  <c r="N11621" i="1"/>
  <c r="N11620" i="1"/>
  <c r="N11619" i="1"/>
  <c r="N11617" i="1"/>
  <c r="N11616" i="1"/>
  <c r="N11615" i="1"/>
  <c r="N11614" i="1"/>
  <c r="N11613" i="1"/>
  <c r="N11612" i="1"/>
  <c r="N11607" i="1"/>
  <c r="N11602" i="1"/>
  <c r="N11601" i="1"/>
  <c r="N11598" i="1"/>
  <c r="N11596" i="1"/>
  <c r="N11594" i="1"/>
  <c r="N11590" i="1"/>
  <c r="N11576" i="1"/>
  <c r="N11575" i="1"/>
  <c r="N11566" i="1"/>
  <c r="N11562" i="1"/>
  <c r="N11554" i="1"/>
  <c r="N11553" i="1"/>
  <c r="N11551" i="1"/>
  <c r="N11549" i="1"/>
  <c r="N11547" i="1"/>
  <c r="N11545" i="1"/>
  <c r="N11544" i="1"/>
  <c r="N11542" i="1"/>
  <c r="N11540" i="1"/>
  <c r="N11537" i="1"/>
  <c r="N11536" i="1"/>
  <c r="N11535" i="1"/>
  <c r="N11534" i="1"/>
  <c r="N11529" i="1"/>
  <c r="N11528" i="1"/>
  <c r="N11527" i="1"/>
  <c r="N11525" i="1"/>
  <c r="N11522" i="1"/>
  <c r="N11520" i="1"/>
  <c r="N11519" i="1"/>
  <c r="N11518" i="1"/>
  <c r="N11517" i="1"/>
  <c r="N11516" i="1"/>
  <c r="N11510" i="1"/>
  <c r="N11509" i="1"/>
  <c r="N11508" i="1"/>
  <c r="N11503" i="1"/>
  <c r="N11497" i="1"/>
  <c r="N11495" i="1"/>
  <c r="N11492" i="1"/>
  <c r="N11489" i="1"/>
  <c r="N11487" i="1"/>
  <c r="N11486" i="1"/>
  <c r="N11482" i="1"/>
  <c r="N11480" i="1"/>
  <c r="N11479" i="1"/>
  <c r="N11476" i="1"/>
  <c r="N11473" i="1"/>
  <c r="N11469" i="1"/>
  <c r="N11466" i="1"/>
  <c r="N11463" i="1"/>
  <c r="N11460" i="1"/>
  <c r="N11459" i="1"/>
  <c r="N11457" i="1"/>
  <c r="N11455" i="1"/>
  <c r="N11454" i="1"/>
  <c r="N11451" i="1"/>
  <c r="N11447" i="1"/>
  <c r="N11445" i="1"/>
  <c r="N11444" i="1"/>
  <c r="N11443" i="1"/>
  <c r="N11441" i="1"/>
  <c r="N11439" i="1"/>
  <c r="N11438" i="1"/>
  <c r="N11437" i="1"/>
  <c r="N11434" i="1"/>
  <c r="N11433" i="1"/>
  <c r="N11432" i="1"/>
  <c r="N11426" i="1"/>
  <c r="N11424" i="1"/>
  <c r="N11422" i="1"/>
  <c r="N11421" i="1"/>
  <c r="N11420" i="1"/>
  <c r="N11419" i="1"/>
  <c r="N11413" i="1"/>
  <c r="N11412" i="1"/>
  <c r="N11410" i="1"/>
  <c r="N11409" i="1"/>
  <c r="N11406" i="1"/>
  <c r="N11403" i="1"/>
  <c r="N11398" i="1"/>
  <c r="N11397" i="1"/>
  <c r="N11394" i="1"/>
  <c r="N11392" i="1"/>
  <c r="N11388" i="1"/>
  <c r="N11387" i="1"/>
  <c r="N11386" i="1"/>
  <c r="N11385" i="1"/>
  <c r="N11379" i="1"/>
  <c r="N11375" i="1"/>
  <c r="N11371" i="1"/>
  <c r="N11370" i="1"/>
  <c r="N11369" i="1"/>
  <c r="N11368" i="1"/>
  <c r="N11367" i="1"/>
  <c r="N11365" i="1"/>
  <c r="N11359" i="1"/>
  <c r="N11358" i="1"/>
  <c r="N11357" i="1"/>
  <c r="N11353" i="1"/>
  <c r="N11349" i="1"/>
  <c r="N11345" i="1"/>
  <c r="N11344" i="1"/>
  <c r="N11340" i="1"/>
  <c r="N11334" i="1"/>
  <c r="N11332" i="1"/>
  <c r="N11331" i="1"/>
  <c r="N11330" i="1"/>
  <c r="N11328" i="1"/>
  <c r="N11324" i="1"/>
  <c r="N11323" i="1"/>
  <c r="N11322" i="1"/>
  <c r="N11319" i="1"/>
  <c r="N11314" i="1"/>
  <c r="N11311" i="1"/>
  <c r="N11306" i="1"/>
  <c r="N11298" i="1"/>
  <c r="N11297" i="1"/>
  <c r="N11296" i="1"/>
  <c r="N11295" i="1"/>
  <c r="N11291" i="1"/>
  <c r="N11290" i="1"/>
  <c r="N11280" i="1"/>
  <c r="N11276" i="1"/>
  <c r="N11273" i="1"/>
  <c r="N11270" i="1"/>
  <c r="N11268" i="1"/>
  <c r="N11262" i="1"/>
  <c r="N11260" i="1"/>
  <c r="N11258" i="1"/>
  <c r="N11254" i="1"/>
  <c r="N11245" i="1"/>
  <c r="N11244" i="1"/>
  <c r="N11243" i="1"/>
  <c r="N11242" i="1"/>
  <c r="N11240" i="1"/>
  <c r="N11239" i="1"/>
  <c r="N11237" i="1"/>
  <c r="N11234" i="1"/>
  <c r="N11232" i="1"/>
  <c r="N11231" i="1"/>
  <c r="N11229" i="1"/>
  <c r="N11228" i="1"/>
  <c r="N11225" i="1"/>
  <c r="N11224" i="1"/>
  <c r="N11223" i="1"/>
  <c r="N11222" i="1"/>
  <c r="N11217" i="1"/>
  <c r="N11216" i="1"/>
  <c r="N11214" i="1"/>
  <c r="N11213" i="1"/>
  <c r="N11212" i="1"/>
  <c r="N11211" i="1"/>
  <c r="N11210" i="1"/>
  <c r="N11209" i="1"/>
  <c r="N11208" i="1"/>
  <c r="N11207" i="1"/>
  <c r="N11202" i="1"/>
  <c r="N11200" i="1"/>
  <c r="N11199" i="1"/>
  <c r="N11198" i="1"/>
  <c r="N11193" i="1"/>
  <c r="N11191" i="1"/>
  <c r="N11190" i="1"/>
  <c r="N11189" i="1"/>
  <c r="N11186" i="1"/>
  <c r="N11180" i="1"/>
  <c r="N11179" i="1"/>
  <c r="N11177" i="1"/>
  <c r="N11173" i="1"/>
  <c r="N11170" i="1"/>
  <c r="N11168" i="1"/>
  <c r="N11167" i="1"/>
  <c r="N11166" i="1"/>
  <c r="N11158" i="1"/>
  <c r="N11155" i="1"/>
  <c r="N11154" i="1"/>
  <c r="N11150" i="1"/>
  <c r="N11144" i="1"/>
  <c r="N11142" i="1"/>
  <c r="N11141" i="1"/>
  <c r="N11140" i="1"/>
  <c r="N11138" i="1"/>
  <c r="N11134" i="1"/>
  <c r="N11133" i="1"/>
  <c r="N11132" i="1"/>
  <c r="N11129" i="1"/>
  <c r="N11125" i="1"/>
  <c r="N11122" i="1"/>
  <c r="N11117" i="1"/>
  <c r="N11109" i="1"/>
  <c r="N11108" i="1"/>
  <c r="N11107" i="1"/>
  <c r="N11106" i="1"/>
  <c r="N11102" i="1"/>
  <c r="N11101" i="1"/>
  <c r="N11092" i="1"/>
  <c r="N11088" i="1"/>
  <c r="N11085" i="1"/>
  <c r="N11082" i="1"/>
  <c r="N11081" i="1"/>
  <c r="N11079" i="1"/>
  <c r="N11073" i="1"/>
  <c r="N11071" i="1"/>
  <c r="N11069" i="1"/>
  <c r="N11065" i="1"/>
  <c r="N11059" i="1"/>
  <c r="N11058" i="1"/>
  <c r="N11056" i="1"/>
  <c r="N11055" i="1"/>
  <c r="N11051" i="1"/>
  <c r="N11050" i="1"/>
  <c r="N11048" i="1"/>
  <c r="N11046" i="1"/>
  <c r="N11044" i="1"/>
  <c r="N11039" i="1"/>
  <c r="N11038" i="1"/>
  <c r="N11031" i="1"/>
  <c r="N11027" i="1"/>
  <c r="N11026" i="1"/>
  <c r="N11024" i="1"/>
  <c r="N11019" i="1"/>
  <c r="N11015" i="1"/>
  <c r="N11009" i="1"/>
  <c r="N11006" i="1"/>
  <c r="N11005" i="1"/>
  <c r="N11003" i="1"/>
  <c r="N11000" i="1"/>
  <c r="N10998" i="1"/>
  <c r="N10994" i="1"/>
  <c r="N10993" i="1"/>
  <c r="N10988" i="1"/>
  <c r="N10986" i="1"/>
  <c r="N10984" i="1"/>
  <c r="N10982" i="1"/>
  <c r="N10979" i="1"/>
  <c r="N10973" i="1"/>
  <c r="N10972" i="1"/>
  <c r="N10968" i="1"/>
  <c r="N10967" i="1"/>
  <c r="N10965" i="1"/>
  <c r="N10964" i="1"/>
  <c r="N10962" i="1"/>
  <c r="N10961" i="1"/>
  <c r="N10958" i="1"/>
  <c r="N10951" i="1"/>
  <c r="N10950" i="1"/>
  <c r="N10949" i="1"/>
  <c r="N10944" i="1"/>
  <c r="N10943" i="1"/>
  <c r="N10941" i="1"/>
  <c r="N10940" i="1"/>
  <c r="N10938" i="1"/>
  <c r="N10932" i="1"/>
  <c r="N10931" i="1"/>
  <c r="N10930" i="1"/>
  <c r="N10929" i="1"/>
  <c r="N10928" i="1"/>
  <c r="N10926" i="1"/>
  <c r="N10924" i="1"/>
  <c r="N10922" i="1"/>
  <c r="N10919" i="1"/>
  <c r="N10917" i="1"/>
  <c r="N10915" i="1"/>
  <c r="N10913" i="1"/>
  <c r="N10908" i="1"/>
  <c r="N10900" i="1"/>
  <c r="N10898" i="1"/>
  <c r="N10894" i="1"/>
  <c r="N10892" i="1"/>
  <c r="N10890" i="1"/>
  <c r="N10889" i="1"/>
  <c r="N10888" i="1"/>
  <c r="N10886" i="1"/>
  <c r="N10885" i="1"/>
  <c r="N10884" i="1"/>
  <c r="N10883" i="1"/>
  <c r="N10881" i="1"/>
  <c r="N10880" i="1"/>
  <c r="N10870" i="1"/>
  <c r="N10869" i="1"/>
  <c r="N10858" i="1"/>
  <c r="N10856" i="1"/>
  <c r="N10854" i="1"/>
  <c r="N10852" i="1"/>
  <c r="N10851" i="1"/>
  <c r="N10850" i="1"/>
  <c r="N10848" i="1"/>
  <c r="N10844" i="1"/>
  <c r="N10843" i="1"/>
  <c r="N10842" i="1"/>
  <c r="N10840" i="1"/>
  <c r="N10839" i="1"/>
  <c r="N10836" i="1"/>
  <c r="N10833" i="1"/>
  <c r="N10832" i="1"/>
  <c r="N10825" i="1"/>
  <c r="N10824" i="1"/>
  <c r="N10823" i="1"/>
  <c r="N10822" i="1"/>
  <c r="N10821" i="1"/>
  <c r="N10818" i="1"/>
  <c r="N10815" i="1"/>
  <c r="N10813" i="1"/>
  <c r="N10812" i="1"/>
  <c r="N10810" i="1"/>
  <c r="N10809" i="1"/>
  <c r="N10807" i="1"/>
  <c r="N10806" i="1"/>
  <c r="N10804" i="1"/>
  <c r="N10802" i="1"/>
  <c r="N10801" i="1"/>
  <c r="N10799" i="1"/>
  <c r="N10797" i="1"/>
  <c r="N10792" i="1"/>
  <c r="N10791" i="1"/>
  <c r="N10787" i="1"/>
  <c r="N10783" i="1"/>
  <c r="N10782" i="1"/>
  <c r="N10781" i="1"/>
  <c r="N10776" i="1"/>
  <c r="N10775" i="1"/>
  <c r="N10774" i="1"/>
  <c r="N10773" i="1"/>
  <c r="N10772" i="1"/>
  <c r="N10771" i="1"/>
  <c r="N10770" i="1"/>
  <c r="N10765" i="1"/>
  <c r="N10763" i="1"/>
  <c r="N10760" i="1"/>
  <c r="N10759" i="1"/>
  <c r="N10754" i="1"/>
  <c r="N10753" i="1"/>
  <c r="N10752" i="1"/>
  <c r="N10745" i="1"/>
  <c r="N10743" i="1"/>
  <c r="N10738" i="1"/>
  <c r="N10736" i="1"/>
  <c r="N10735" i="1"/>
  <c r="N10734" i="1"/>
  <c r="N10733" i="1"/>
  <c r="N10730" i="1"/>
  <c r="N10729" i="1"/>
  <c r="N10727" i="1"/>
  <c r="N10724" i="1"/>
  <c r="N10723" i="1"/>
  <c r="N10719" i="1"/>
  <c r="N10718" i="1"/>
  <c r="N10717" i="1"/>
  <c r="N10716" i="1"/>
  <c r="N10715" i="1"/>
  <c r="N10712" i="1"/>
  <c r="N10703" i="1"/>
  <c r="N10702" i="1"/>
  <c r="N10699" i="1"/>
  <c r="N10697" i="1"/>
  <c r="N10696" i="1"/>
  <c r="N10694" i="1"/>
  <c r="N10692" i="1"/>
  <c r="N10691" i="1"/>
  <c r="N10690" i="1"/>
  <c r="N10689" i="1"/>
  <c r="N10688" i="1"/>
  <c r="N10687" i="1"/>
  <c r="N10686" i="1"/>
  <c r="N10675" i="1"/>
  <c r="N10671" i="1"/>
  <c r="N10670" i="1"/>
  <c r="N10667" i="1"/>
  <c r="N10663" i="1"/>
  <c r="N10660" i="1"/>
  <c r="N10658" i="1"/>
  <c r="N10652" i="1"/>
  <c r="N10651" i="1"/>
  <c r="N10647" i="1"/>
  <c r="N10637" i="1"/>
  <c r="N10635" i="1"/>
  <c r="N10634" i="1"/>
  <c r="N10632" i="1"/>
  <c r="N10630" i="1"/>
  <c r="N10628" i="1"/>
  <c r="N10625" i="1"/>
  <c r="N10621" i="1"/>
  <c r="N10620" i="1"/>
  <c r="N10619" i="1"/>
  <c r="N10617" i="1"/>
  <c r="N10615" i="1"/>
  <c r="N10614" i="1"/>
  <c r="N10613" i="1"/>
  <c r="N10612" i="1"/>
  <c r="N10608" i="1"/>
  <c r="N10606" i="1"/>
  <c r="N10605" i="1"/>
  <c r="N10601" i="1"/>
  <c r="N10600" i="1"/>
  <c r="N10599" i="1"/>
  <c r="N10598" i="1"/>
  <c r="N10596" i="1"/>
  <c r="N10595" i="1"/>
  <c r="N10593" i="1"/>
  <c r="N10591" i="1"/>
  <c r="N10589" i="1"/>
  <c r="N10581" i="1"/>
  <c r="N10580" i="1"/>
  <c r="N10577" i="1"/>
  <c r="N10576" i="1"/>
  <c r="N10570" i="1"/>
  <c r="N10568" i="1"/>
  <c r="N10566" i="1"/>
  <c r="N10562" i="1"/>
  <c r="N10560" i="1"/>
  <c r="N10559" i="1"/>
  <c r="N10558" i="1"/>
  <c r="N10556" i="1"/>
  <c r="N10554" i="1"/>
  <c r="N10552" i="1"/>
  <c r="N10551" i="1"/>
  <c r="N10550" i="1"/>
  <c r="N10548" i="1"/>
  <c r="N10542" i="1"/>
  <c r="N10540" i="1"/>
  <c r="N10539" i="1"/>
  <c r="N10534" i="1"/>
  <c r="N10533" i="1"/>
  <c r="N10531" i="1"/>
  <c r="N10528" i="1"/>
  <c r="N10527" i="1"/>
  <c r="N10524" i="1"/>
  <c r="N10521" i="1"/>
  <c r="N10517" i="1"/>
  <c r="N10516" i="1"/>
  <c r="N10515" i="1"/>
  <c r="N10514" i="1"/>
  <c r="N10513" i="1"/>
  <c r="N10512" i="1"/>
  <c r="N10511" i="1"/>
  <c r="N10508" i="1"/>
  <c r="N8710" i="1"/>
  <c r="N8704" i="1"/>
  <c r="N8702" i="1"/>
  <c r="N8701" i="1"/>
  <c r="N8698" i="1"/>
  <c r="N8696" i="1"/>
  <c r="N8695" i="1"/>
  <c r="N8692" i="1"/>
  <c r="N8690" i="1"/>
  <c r="N8686" i="1"/>
  <c r="N8685" i="1"/>
  <c r="N8676" i="1"/>
  <c r="N8670" i="1"/>
  <c r="N8669" i="1"/>
  <c r="N8664" i="1"/>
  <c r="N8657" i="1"/>
  <c r="N8656" i="1"/>
  <c r="N8653" i="1"/>
  <c r="N8648" i="1"/>
  <c r="N8646" i="1"/>
  <c r="N8645" i="1"/>
  <c r="N8643" i="1"/>
  <c r="N8642" i="1"/>
  <c r="N8640" i="1"/>
  <c r="N8637" i="1"/>
  <c r="N8636" i="1"/>
  <c r="N8635" i="1"/>
  <c r="N8633" i="1"/>
  <c r="N8632" i="1"/>
  <c r="N8629" i="1"/>
  <c r="N8626" i="1"/>
  <c r="N8619" i="1"/>
  <c r="N8617" i="1"/>
  <c r="N8611" i="1"/>
  <c r="N8610" i="1"/>
  <c r="N8607" i="1"/>
  <c r="N8604" i="1"/>
  <c r="N8593" i="1"/>
  <c r="N8578" i="1"/>
  <c r="N8574" i="1"/>
  <c r="N8571" i="1"/>
  <c r="N8570" i="1"/>
  <c r="N8567" i="1"/>
  <c r="N8560" i="1"/>
  <c r="N8558" i="1"/>
  <c r="N8557" i="1"/>
  <c r="N8554" i="1"/>
  <c r="N8552" i="1"/>
  <c r="N8539" i="1"/>
  <c r="N8531" i="1"/>
  <c r="N8530" i="1"/>
  <c r="N8527" i="1"/>
  <c r="N8524" i="1"/>
  <c r="N8521" i="1"/>
  <c r="N8519" i="1"/>
  <c r="N8509" i="1"/>
  <c r="N8504" i="1"/>
  <c r="N8494" i="1"/>
  <c r="N8493" i="1"/>
  <c r="N8491" i="1"/>
  <c r="N8485" i="1"/>
  <c r="N8480" i="1"/>
  <c r="N8479" i="1"/>
  <c r="N8476" i="1"/>
  <c r="N8474" i="1"/>
  <c r="N8473" i="1"/>
  <c r="N8472" i="1"/>
  <c r="N8467" i="1"/>
  <c r="N8463" i="1"/>
  <c r="N8459" i="1"/>
  <c r="N8458" i="1"/>
  <c r="N8456" i="1"/>
  <c r="N8451" i="1"/>
  <c r="N8450" i="1"/>
  <c r="N8448" i="1"/>
  <c r="N8445" i="1"/>
  <c r="N8442" i="1"/>
  <c r="N8439" i="1"/>
  <c r="N8436" i="1"/>
  <c r="N8434" i="1"/>
  <c r="N8432" i="1"/>
  <c r="N8431" i="1"/>
  <c r="N8426" i="1"/>
  <c r="N8420" i="1"/>
  <c r="N8419" i="1"/>
  <c r="N8418" i="1"/>
  <c r="N8413" i="1"/>
  <c r="N8411" i="1"/>
  <c r="N8409" i="1"/>
  <c r="N8395" i="1"/>
  <c r="N8391" i="1"/>
  <c r="N8382" i="1"/>
  <c r="N8381" i="1"/>
  <c r="N8376" i="1"/>
  <c r="N8370" i="1"/>
  <c r="N8366" i="1"/>
  <c r="N8363" i="1"/>
  <c r="N8356" i="1"/>
  <c r="N8350" i="1"/>
  <c r="N8348" i="1"/>
  <c r="N8347" i="1"/>
  <c r="N8338" i="1"/>
  <c r="N8334" i="1"/>
  <c r="N8333" i="1"/>
  <c r="N8327" i="1"/>
  <c r="N8321" i="1"/>
  <c r="N8312" i="1"/>
  <c r="N8305" i="1"/>
  <c r="N8297" i="1"/>
  <c r="N8296" i="1"/>
  <c r="N8287" i="1"/>
  <c r="N8278" i="1"/>
  <c r="N8274" i="1"/>
  <c r="N8272" i="1"/>
  <c r="N8270" i="1"/>
  <c r="N8268" i="1"/>
  <c r="N8267" i="1"/>
  <c r="N8265" i="1"/>
  <c r="N8261" i="1"/>
  <c r="N8258" i="1"/>
  <c r="N8257" i="1"/>
  <c r="N8247" i="1"/>
  <c r="N8244" i="1"/>
  <c r="N8242" i="1"/>
  <c r="N8241" i="1"/>
  <c r="N8240" i="1"/>
  <c r="N8235" i="1"/>
  <c r="N8230" i="1"/>
  <c r="N8229" i="1"/>
  <c r="N8224" i="1"/>
  <c r="N8220" i="1"/>
  <c r="N8213" i="1"/>
  <c r="N8210" i="1"/>
  <c r="N8205" i="1"/>
  <c r="N8202" i="1"/>
  <c r="N8200" i="1"/>
  <c r="N8196" i="1"/>
  <c r="N8192" i="1"/>
  <c r="N8190" i="1"/>
  <c r="N8189" i="1"/>
  <c r="N8184" i="1"/>
  <c r="N8183" i="1"/>
  <c r="N8182" i="1"/>
  <c r="N8181" i="1"/>
  <c r="N8179" i="1"/>
  <c r="N8176" i="1"/>
  <c r="N8175" i="1"/>
  <c r="N8171" i="1"/>
  <c r="N8169" i="1"/>
  <c r="N8167" i="1"/>
  <c r="N8165" i="1"/>
  <c r="N8163" i="1"/>
  <c r="N8162" i="1"/>
  <c r="N8160" i="1"/>
  <c r="N8153" i="1"/>
  <c r="N8152" i="1"/>
  <c r="N8151" i="1"/>
  <c r="N8145" i="1"/>
  <c r="N8143" i="1"/>
  <c r="N8141" i="1"/>
  <c r="N8138" i="1"/>
  <c r="N8128" i="1"/>
  <c r="N8126" i="1"/>
  <c r="N8124" i="1"/>
  <c r="N8112" i="1"/>
  <c r="N8105" i="1"/>
  <c r="N8104" i="1"/>
  <c r="N8098" i="1"/>
  <c r="N8097" i="1"/>
  <c r="N8096" i="1"/>
  <c r="N8090" i="1"/>
  <c r="N8086" i="1"/>
  <c r="N8085" i="1"/>
  <c r="N8083" i="1"/>
  <c r="N8081" i="1"/>
  <c r="N8077" i="1"/>
  <c r="N8072" i="1"/>
  <c r="N8067" i="1"/>
  <c r="N8065" i="1"/>
  <c r="N8063" i="1"/>
  <c r="N8057" i="1"/>
  <c r="N8051" i="1"/>
  <c r="N8048" i="1"/>
  <c r="N8046" i="1"/>
  <c r="N8045" i="1"/>
  <c r="N8043" i="1"/>
  <c r="N8039" i="1"/>
  <c r="N8037" i="1"/>
  <c r="N8033" i="1"/>
  <c r="N8030" i="1"/>
  <c r="N8027" i="1"/>
  <c r="N8026" i="1"/>
  <c r="N8022" i="1"/>
  <c r="N8020" i="1"/>
  <c r="N8017" i="1"/>
  <c r="N8007" i="1"/>
  <c r="N8003" i="1"/>
  <c r="N7991" i="1"/>
  <c r="N7987" i="1"/>
  <c r="N7985" i="1"/>
  <c r="N7984" i="1"/>
  <c r="N7983" i="1"/>
  <c r="N7981" i="1"/>
  <c r="N7977" i="1"/>
  <c r="N7973" i="1"/>
  <c r="N7963" i="1"/>
  <c r="N7960" i="1"/>
  <c r="N7959" i="1"/>
  <c r="N7958" i="1"/>
  <c r="N7953" i="1"/>
  <c r="N7951" i="1"/>
  <c r="N7950" i="1"/>
  <c r="N7948" i="1"/>
  <c r="N7947" i="1"/>
  <c r="N7945" i="1"/>
  <c r="N7944" i="1"/>
  <c r="N7938" i="1"/>
  <c r="N7937" i="1"/>
  <c r="N7932" i="1"/>
  <c r="N7927" i="1"/>
  <c r="N7924" i="1"/>
  <c r="N7922" i="1"/>
  <c r="N7918" i="1"/>
  <c r="N7917" i="1"/>
  <c r="N7915" i="1"/>
  <c r="N7914" i="1"/>
  <c r="N7910" i="1"/>
  <c r="N7909" i="1"/>
  <c r="N7902" i="1"/>
  <c r="N7897" i="1"/>
  <c r="N7879" i="1"/>
  <c r="N7877" i="1"/>
  <c r="N7876" i="1"/>
  <c r="N7875" i="1"/>
  <c r="N7874" i="1"/>
  <c r="N7873" i="1"/>
  <c r="N7871" i="1"/>
  <c r="N7867" i="1"/>
  <c r="N7864" i="1"/>
  <c r="N7863" i="1"/>
  <c r="N7858" i="1"/>
  <c r="N7854" i="1"/>
  <c r="N7852" i="1"/>
  <c r="N7844" i="1"/>
  <c r="N7842" i="1"/>
  <c r="N7841" i="1"/>
  <c r="N7840" i="1"/>
  <c r="N7835" i="1"/>
  <c r="N7834" i="1"/>
  <c r="N7831" i="1"/>
  <c r="N7825" i="1"/>
  <c r="N7821" i="1"/>
  <c r="N7820" i="1"/>
  <c r="N7818" i="1"/>
  <c r="N7813" i="1"/>
  <c r="N7812" i="1"/>
  <c r="N7811" i="1"/>
  <c r="N7806" i="1"/>
  <c r="N7805" i="1"/>
  <c r="N7804" i="1"/>
  <c r="N7803" i="1"/>
  <c r="N7800" i="1"/>
  <c r="N7793" i="1"/>
  <c r="N7792" i="1"/>
  <c r="N7788" i="1"/>
  <c r="N7786" i="1"/>
  <c r="N7783" i="1"/>
  <c r="N7778" i="1"/>
  <c r="N7771" i="1"/>
  <c r="N7769" i="1"/>
  <c r="N7766" i="1"/>
  <c r="N7765" i="1"/>
  <c r="N7762" i="1"/>
  <c r="N7755" i="1"/>
  <c r="N7753" i="1"/>
  <c r="N7749" i="1"/>
  <c r="N7745" i="1"/>
  <c r="N7744" i="1"/>
  <c r="N7743" i="1"/>
  <c r="N7742" i="1"/>
  <c r="N7741" i="1"/>
  <c r="N7734" i="1"/>
  <c r="N7732" i="1"/>
  <c r="N7729" i="1"/>
  <c r="N7715" i="1"/>
  <c r="N7714" i="1"/>
  <c r="N7702" i="1"/>
  <c r="N7699" i="1"/>
  <c r="N7695" i="1"/>
  <c r="N7693" i="1"/>
  <c r="N7692" i="1"/>
  <c r="N7690" i="1"/>
  <c r="N7689" i="1"/>
  <c r="N7688" i="1"/>
  <c r="N7687" i="1"/>
  <c r="N7686" i="1"/>
  <c r="N7685" i="1"/>
  <c r="N7683" i="1"/>
  <c r="N7681" i="1"/>
  <c r="N7676" i="1"/>
  <c r="N7673" i="1"/>
  <c r="N7669" i="1"/>
  <c r="N7667" i="1"/>
  <c r="N7666" i="1"/>
  <c r="N7663" i="1"/>
  <c r="N7661" i="1"/>
  <c r="N7659" i="1"/>
  <c r="N7658" i="1"/>
  <c r="N7656" i="1"/>
  <c r="N7655" i="1"/>
  <c r="N7650" i="1"/>
  <c r="N7646" i="1"/>
  <c r="N7645" i="1"/>
  <c r="N7639" i="1"/>
  <c r="N7638" i="1"/>
  <c r="N7633" i="1"/>
  <c r="N7631" i="1"/>
  <c r="N7628" i="1"/>
  <c r="N7626" i="1"/>
  <c r="N7625" i="1"/>
  <c r="N7621" i="1"/>
  <c r="N7618" i="1"/>
  <c r="N7610" i="1"/>
  <c r="N7608" i="1"/>
  <c r="N7607" i="1"/>
  <c r="N7605" i="1"/>
  <c r="N7602" i="1"/>
  <c r="N7601" i="1"/>
  <c r="N7598" i="1"/>
  <c r="N7590" i="1"/>
  <c r="N7586" i="1"/>
  <c r="N7584" i="1"/>
  <c r="N7582" i="1"/>
  <c r="N7571" i="1"/>
  <c r="N7564" i="1"/>
  <c r="N7561" i="1"/>
  <c r="N7560" i="1"/>
  <c r="N7557" i="1"/>
  <c r="N7556" i="1"/>
  <c r="N7552" i="1"/>
  <c r="N7551" i="1"/>
  <c r="N7547" i="1"/>
  <c r="N7545" i="1"/>
  <c r="N7543" i="1"/>
  <c r="N7538" i="1"/>
  <c r="N7536" i="1"/>
  <c r="N7527" i="1"/>
  <c r="N7525" i="1"/>
  <c r="N7524" i="1"/>
  <c r="N7521" i="1"/>
  <c r="N7520" i="1"/>
  <c r="N7519" i="1"/>
  <c r="N7518" i="1"/>
  <c r="N7516" i="1"/>
  <c r="N7514" i="1"/>
  <c r="N7512" i="1"/>
  <c r="N7510" i="1"/>
  <c r="N7508" i="1"/>
  <c r="N7505" i="1"/>
  <c r="N7502" i="1"/>
  <c r="N7501" i="1"/>
  <c r="N7496" i="1"/>
  <c r="N7490" i="1"/>
  <c r="N7489" i="1"/>
  <c r="N7483" i="1"/>
  <c r="N7481" i="1"/>
  <c r="N7477" i="1"/>
  <c r="N7476" i="1"/>
  <c r="N7475" i="1"/>
  <c r="N7472" i="1"/>
  <c r="N7471" i="1"/>
  <c r="N7467" i="1"/>
  <c r="N7463" i="1"/>
  <c r="N7450" i="1"/>
  <c r="N7448" i="1"/>
  <c r="N7447" i="1"/>
  <c r="N7445" i="1"/>
  <c r="N7444" i="1"/>
  <c r="N7432" i="1"/>
  <c r="N7431" i="1"/>
  <c r="N7430" i="1"/>
  <c r="N7423" i="1"/>
  <c r="N7414" i="1"/>
  <c r="N7413" i="1"/>
  <c r="N7412" i="1"/>
  <c r="N7411" i="1"/>
  <c r="N7405" i="1"/>
  <c r="N7404" i="1"/>
  <c r="N7403" i="1"/>
  <c r="N7402" i="1"/>
  <c r="N7400" i="1"/>
  <c r="N7399" i="1"/>
  <c r="N7392" i="1"/>
  <c r="N7388" i="1"/>
  <c r="N7385" i="1"/>
  <c r="N7380" i="1"/>
  <c r="N7376" i="1"/>
  <c r="N7372" i="1"/>
  <c r="N7371" i="1"/>
  <c r="N7369" i="1"/>
  <c r="N7364" i="1"/>
  <c r="N7360" i="1"/>
  <c r="N7356" i="1"/>
  <c r="N7355" i="1"/>
  <c r="N7354" i="1"/>
  <c r="N7353" i="1"/>
  <c r="N7346" i="1"/>
  <c r="N7342" i="1"/>
  <c r="N7341" i="1"/>
  <c r="N7340" i="1"/>
  <c r="N7337" i="1"/>
  <c r="N7335" i="1"/>
  <c r="N7332" i="1"/>
  <c r="N7331" i="1"/>
  <c r="N7330" i="1"/>
  <c r="N7328" i="1"/>
  <c r="N7323" i="1"/>
  <c r="N7319" i="1"/>
  <c r="N7318" i="1"/>
  <c r="N7317" i="1"/>
  <c r="N7316" i="1"/>
  <c r="N7315" i="1"/>
  <c r="N7309" i="1"/>
  <c r="N7307" i="1"/>
  <c r="N7306" i="1"/>
  <c r="N7305" i="1"/>
  <c r="N7294" i="1"/>
  <c r="N7292" i="1"/>
  <c r="N7291" i="1"/>
  <c r="N7286" i="1"/>
  <c r="N7283" i="1"/>
  <c r="N7278" i="1"/>
  <c r="N7277" i="1"/>
  <c r="N7273" i="1"/>
  <c r="N7272" i="1"/>
  <c r="N7268" i="1"/>
  <c r="N7263" i="1"/>
  <c r="N7262" i="1"/>
  <c r="N7257" i="1"/>
  <c r="N7256" i="1"/>
  <c r="N7255" i="1"/>
  <c r="N7253" i="1"/>
  <c r="N7248" i="1"/>
  <c r="N7244" i="1"/>
  <c r="N7243" i="1"/>
  <c r="N7242" i="1"/>
  <c r="N7239" i="1"/>
  <c r="N7238" i="1"/>
  <c r="N7234" i="1"/>
  <c r="N7233" i="1"/>
  <c r="N7231" i="1"/>
  <c r="N7230" i="1"/>
  <c r="N7222" i="1"/>
  <c r="N7219" i="1"/>
  <c r="N7218" i="1"/>
  <c r="N7217" i="1"/>
  <c r="N7212" i="1"/>
  <c r="N7205" i="1"/>
  <c r="N7203" i="1"/>
  <c r="N7202" i="1"/>
  <c r="N7201" i="1"/>
  <c r="N7199" i="1"/>
  <c r="N7197" i="1"/>
  <c r="N7190" i="1"/>
  <c r="N7187" i="1"/>
  <c r="N7182" i="1"/>
  <c r="N7177" i="1"/>
  <c r="N7172" i="1"/>
  <c r="N7171" i="1"/>
  <c r="N7166" i="1"/>
  <c r="N7165" i="1"/>
  <c r="N7164" i="1"/>
  <c r="N7163" i="1"/>
  <c r="N7162" i="1"/>
  <c r="N7161" i="1"/>
  <c r="N7160" i="1"/>
  <c r="N7155" i="1"/>
  <c r="N7153" i="1"/>
  <c r="N7150" i="1"/>
  <c r="N7149" i="1"/>
  <c r="N7148" i="1"/>
  <c r="N7142" i="1"/>
  <c r="N7135" i="1"/>
  <c r="N7131" i="1"/>
  <c r="N7130" i="1"/>
  <c r="N7128" i="1"/>
  <c r="N7125" i="1"/>
  <c r="N7124" i="1"/>
  <c r="N7123" i="1"/>
  <c r="N7122" i="1"/>
  <c r="N7115" i="1"/>
  <c r="N7114" i="1"/>
  <c r="N7112" i="1"/>
  <c r="N7109" i="1"/>
  <c r="N7098" i="1"/>
  <c r="N7096" i="1"/>
  <c r="N7095" i="1"/>
  <c r="N7094" i="1"/>
  <c r="N7092" i="1"/>
  <c r="N7089" i="1"/>
  <c r="N7086" i="1"/>
  <c r="N7081" i="1"/>
  <c r="N7080" i="1"/>
  <c r="N7079" i="1"/>
  <c r="N7078" i="1"/>
  <c r="N7075" i="1"/>
  <c r="N7071" i="1"/>
  <c r="N7070" i="1"/>
  <c r="N7067" i="1"/>
  <c r="N7065" i="1"/>
  <c r="N7064" i="1"/>
  <c r="N7063" i="1"/>
  <c r="N7061" i="1"/>
  <c r="N7059" i="1"/>
  <c r="N7054" i="1"/>
  <c r="N7049" i="1"/>
  <c r="N7047" i="1"/>
  <c r="N7042" i="1"/>
  <c r="N7040" i="1"/>
  <c r="N7035" i="1"/>
  <c r="N7034" i="1"/>
  <c r="N7032" i="1"/>
  <c r="N7030" i="1"/>
  <c r="N7027" i="1"/>
  <c r="N7025" i="1"/>
  <c r="N7024" i="1"/>
  <c r="N7017" i="1"/>
  <c r="N7016" i="1"/>
  <c r="N7006" i="1"/>
  <c r="N6997" i="1"/>
  <c r="N6993" i="1"/>
  <c r="N6989" i="1"/>
  <c r="N6988" i="1"/>
  <c r="N6987" i="1"/>
  <c r="N6984" i="1"/>
  <c r="N6981" i="1"/>
  <c r="N6977" i="1"/>
  <c r="N6973" i="1"/>
  <c r="N6971" i="1"/>
  <c r="N6970" i="1"/>
  <c r="N6967" i="1"/>
  <c r="N6965" i="1"/>
  <c r="N6959" i="1"/>
  <c r="N6955" i="1"/>
  <c r="N6950" i="1"/>
  <c r="N6949" i="1"/>
  <c r="N6948" i="1"/>
  <c r="N6942" i="1"/>
  <c r="N6936" i="1"/>
  <c r="N6935" i="1"/>
  <c r="N6932" i="1"/>
  <c r="N6930" i="1"/>
  <c r="N6929" i="1"/>
  <c r="N6928" i="1"/>
  <c r="N6927" i="1"/>
  <c r="N6924" i="1"/>
  <c r="N6918" i="1"/>
  <c r="N6917" i="1"/>
  <c r="N6912" i="1"/>
  <c r="N6909" i="1"/>
  <c r="N6908" i="1"/>
  <c r="N6906" i="1"/>
  <c r="N6899" i="1"/>
  <c r="N6891" i="1"/>
  <c r="N6889" i="1"/>
  <c r="N6887" i="1"/>
  <c r="N6884" i="1"/>
  <c r="N6882" i="1"/>
  <c r="N6881" i="1"/>
  <c r="N6880" i="1"/>
  <c r="N6875" i="1"/>
  <c r="N6874" i="1"/>
  <c r="N6873" i="1"/>
  <c r="N6868" i="1"/>
  <c r="N6867" i="1"/>
  <c r="N6864" i="1"/>
  <c r="N6863" i="1"/>
  <c r="N6861" i="1"/>
  <c r="N6859" i="1"/>
  <c r="N6857" i="1"/>
  <c r="N6856" i="1"/>
  <c r="N6852" i="1"/>
  <c r="N6851" i="1"/>
  <c r="N6849" i="1"/>
  <c r="N6840" i="1"/>
  <c r="N6839" i="1"/>
  <c r="N6837" i="1"/>
  <c r="N6836" i="1"/>
  <c r="N6835" i="1"/>
  <c r="N6834" i="1"/>
  <c r="N6831" i="1"/>
  <c r="N6821" i="1"/>
  <c r="N6820" i="1"/>
  <c r="N6819" i="1"/>
  <c r="N6818" i="1"/>
  <c r="N6816" i="1"/>
  <c r="N6813" i="1"/>
  <c r="N6812" i="1"/>
  <c r="N6808" i="1"/>
  <c r="N6806" i="1"/>
  <c r="N6799" i="1"/>
  <c r="N6798" i="1"/>
  <c r="N6789" i="1"/>
  <c r="N6788" i="1"/>
  <c r="N6786" i="1"/>
  <c r="N6782" i="1"/>
  <c r="N6779" i="1"/>
  <c r="N6772" i="1"/>
  <c r="N6765" i="1"/>
  <c r="N6761" i="1"/>
  <c r="N6758" i="1"/>
  <c r="N6752" i="1"/>
  <c r="N6751" i="1"/>
  <c r="N6746" i="1"/>
  <c r="N6743" i="1"/>
  <c r="N6734" i="1"/>
  <c r="N6725" i="1"/>
  <c r="N6721" i="1"/>
  <c r="N6720" i="1"/>
  <c r="N6717" i="1"/>
  <c r="N6713" i="1"/>
  <c r="N6712" i="1"/>
  <c r="N6711" i="1"/>
  <c r="N6709" i="1"/>
  <c r="N6707" i="1"/>
  <c r="N6706" i="1"/>
  <c r="N6254" i="1"/>
  <c r="N6252" i="1"/>
  <c r="N6241" i="1"/>
  <c r="N6240" i="1"/>
  <c r="N6238" i="1"/>
  <c r="N6236" i="1"/>
  <c r="N6235" i="1"/>
  <c r="N6234" i="1"/>
  <c r="N6233" i="1"/>
  <c r="N6216" i="1"/>
  <c r="N6215" i="1"/>
  <c r="N6213" i="1"/>
  <c r="N6205" i="1"/>
  <c r="N6203" i="1"/>
  <c r="N6202" i="1"/>
  <c r="N6192" i="1"/>
  <c r="N6190" i="1"/>
  <c r="N6189" i="1"/>
  <c r="N6176" i="1"/>
  <c r="N6172" i="1"/>
  <c r="N6166" i="1"/>
  <c r="N6161" i="1"/>
  <c r="N6157" i="1"/>
  <c r="N6153" i="1"/>
  <c r="N6152" i="1"/>
  <c r="N6148" i="1"/>
  <c r="N6137" i="1"/>
  <c r="N6126" i="1"/>
  <c r="N6123" i="1"/>
  <c r="N6120" i="1"/>
  <c r="N6108" i="1"/>
  <c r="N6107" i="1"/>
  <c r="N6105" i="1"/>
  <c r="N6104" i="1"/>
  <c r="N6102" i="1"/>
  <c r="N6101" i="1"/>
  <c r="N6099" i="1"/>
  <c r="N6083" i="1"/>
  <c r="N6079" i="1"/>
  <c r="N6074" i="1"/>
  <c r="N6069" i="1"/>
  <c r="N6063" i="1"/>
  <c r="N6060" i="1"/>
  <c r="N6058" i="1"/>
  <c r="N6056" i="1"/>
  <c r="N6055" i="1"/>
  <c r="N6054" i="1"/>
  <c r="N6052" i="1"/>
  <c r="N6048" i="1"/>
  <c r="N6047" i="1"/>
  <c r="N6042" i="1"/>
  <c r="N6039" i="1"/>
  <c r="N6036" i="1"/>
  <c r="N6032" i="1"/>
  <c r="N6031" i="1"/>
  <c r="N6030" i="1"/>
  <c r="N6024" i="1"/>
  <c r="N6022" i="1"/>
  <c r="N6019" i="1"/>
  <c r="N6017" i="1"/>
  <c r="N6016" i="1"/>
  <c r="N6010" i="1"/>
  <c r="N5997" i="1"/>
  <c r="N5992" i="1"/>
  <c r="N5988" i="1"/>
  <c r="N5979" i="1"/>
  <c r="N5978" i="1"/>
  <c r="N5975" i="1"/>
  <c r="N5974" i="1"/>
  <c r="N5956" i="1"/>
  <c r="N5949" i="1"/>
  <c r="N5937" i="1"/>
  <c r="N5934" i="1"/>
  <c r="N5931" i="1"/>
  <c r="N5913" i="1"/>
  <c r="N5911" i="1"/>
  <c r="N5908" i="1"/>
  <c r="N5907" i="1"/>
  <c r="N5905" i="1"/>
  <c r="N5902" i="1"/>
  <c r="N5900" i="1"/>
  <c r="N5884" i="1"/>
  <c r="N5868" i="1"/>
  <c r="N5861" i="1"/>
  <c r="N5858" i="1"/>
  <c r="N5851" i="1"/>
  <c r="N5842" i="1"/>
  <c r="N5833" i="1"/>
  <c r="N5832" i="1"/>
  <c r="N5825" i="1"/>
  <c r="N5822" i="1"/>
  <c r="N5812" i="1"/>
  <c r="N5809" i="1"/>
  <c r="N5807" i="1"/>
  <c r="N5806" i="1"/>
  <c r="N5802" i="1"/>
  <c r="N5798" i="1"/>
  <c r="N5796" i="1"/>
  <c r="N5795" i="1"/>
  <c r="N5777" i="1"/>
  <c r="N5769" i="1"/>
  <c r="N5761" i="1"/>
  <c r="N5760" i="1"/>
  <c r="N5757" i="1"/>
  <c r="N5753" i="1"/>
  <c r="N5747" i="1"/>
  <c r="N5744" i="1"/>
  <c r="N5737" i="1"/>
  <c r="N5734" i="1"/>
  <c r="N5724" i="1"/>
  <c r="N5715" i="1"/>
  <c r="N5714" i="1"/>
  <c r="N5702" i="1"/>
  <c r="N5701" i="1"/>
  <c r="N5698" i="1"/>
  <c r="N5694" i="1"/>
  <c r="N5693" i="1"/>
  <c r="N5691" i="1"/>
  <c r="N5690" i="1"/>
  <c r="N5687" i="1"/>
  <c r="N5686" i="1"/>
  <c r="N5685" i="1"/>
  <c r="N5684" i="1"/>
  <c r="N5681" i="1"/>
  <c r="N5678" i="1"/>
  <c r="N5676" i="1"/>
  <c r="N5670" i="1"/>
  <c r="N5669" i="1"/>
  <c r="N5668" i="1"/>
  <c r="N5664" i="1"/>
  <c r="N5646" i="1"/>
  <c r="N5639" i="1"/>
  <c r="N5637" i="1"/>
  <c r="N5635" i="1"/>
  <c r="N5631" i="1"/>
  <c r="N5630" i="1"/>
  <c r="N5629" i="1"/>
  <c r="N5628" i="1"/>
  <c r="N5625" i="1"/>
  <c r="N5619" i="1"/>
  <c r="N5618" i="1"/>
  <c r="N5613" i="1"/>
  <c r="N5609" i="1"/>
  <c r="N5593" i="1"/>
  <c r="N5590" i="1"/>
  <c r="N5588" i="1"/>
  <c r="N5582" i="1"/>
  <c r="N5576" i="1"/>
  <c r="N5572" i="1"/>
  <c r="N5570" i="1"/>
  <c r="N5569" i="1"/>
  <c r="N5567" i="1"/>
  <c r="N5562" i="1"/>
  <c r="N5561" i="1"/>
  <c r="N5557" i="1"/>
  <c r="N5555" i="1"/>
  <c r="N5552" i="1"/>
  <c r="N5548" i="1"/>
  <c r="N5537" i="1"/>
  <c r="N5532" i="1"/>
  <c r="N5518" i="1"/>
  <c r="N5515" i="1"/>
  <c r="N5510" i="1"/>
  <c r="N5501" i="1"/>
  <c r="N5499" i="1"/>
  <c r="N5498" i="1"/>
  <c r="N5497" i="1"/>
  <c r="N5483" i="1"/>
  <c r="N5480" i="1"/>
  <c r="N5475" i="1"/>
  <c r="N5472" i="1"/>
  <c r="N5471" i="1"/>
  <c r="N5470" i="1"/>
  <c r="N5465" i="1"/>
  <c r="N5463" i="1"/>
  <c r="N5453" i="1"/>
  <c r="N5449" i="1"/>
  <c r="N5448" i="1"/>
  <c r="N5447" i="1"/>
  <c r="N5445" i="1"/>
  <c r="N5439" i="1"/>
  <c r="N5438" i="1"/>
  <c r="N5436" i="1"/>
  <c r="N5433" i="1"/>
  <c r="N5432" i="1"/>
  <c r="N5431" i="1"/>
  <c r="N5428" i="1"/>
  <c r="N5426" i="1"/>
  <c r="N5425" i="1"/>
  <c r="N5423" i="1"/>
  <c r="N5422" i="1"/>
  <c r="N5421" i="1"/>
  <c r="N5417" i="1"/>
  <c r="N5416" i="1"/>
  <c r="N5415" i="1"/>
  <c r="N5412" i="1"/>
  <c r="N5410" i="1"/>
  <c r="N5401" i="1"/>
  <c r="N5400" i="1"/>
  <c r="N5394" i="1"/>
  <c r="N5390" i="1"/>
  <c r="N5388" i="1"/>
  <c r="N5386" i="1"/>
  <c r="N5383" i="1"/>
  <c r="N5380" i="1"/>
  <c r="N5378" i="1"/>
  <c r="N5371" i="1"/>
  <c r="N5369" i="1"/>
  <c r="N5366" i="1"/>
  <c r="N5360" i="1"/>
  <c r="N5350" i="1"/>
  <c r="N5349" i="1"/>
  <c r="N5342" i="1"/>
  <c r="N5341" i="1"/>
  <c r="N5335" i="1"/>
  <c r="N5331" i="1"/>
  <c r="N5329" i="1"/>
  <c r="N5326" i="1"/>
  <c r="N5315" i="1"/>
  <c r="N5314" i="1"/>
  <c r="N5309" i="1"/>
  <c r="N5300" i="1"/>
  <c r="N5293" i="1"/>
  <c r="N5290" i="1"/>
  <c r="N5288" i="1"/>
  <c r="N5285" i="1"/>
  <c r="N5278" i="1"/>
  <c r="N5270" i="1"/>
  <c r="N5264" i="1"/>
  <c r="N5262" i="1"/>
  <c r="N5261" i="1"/>
  <c r="N5249" i="1"/>
  <c r="N5243" i="1"/>
  <c r="N5241" i="1"/>
  <c r="N5235" i="1"/>
  <c r="N5231" i="1"/>
  <c r="N5227" i="1"/>
  <c r="N5225" i="1"/>
  <c r="N5222" i="1"/>
  <c r="N5221" i="1"/>
  <c r="N5220" i="1"/>
  <c r="N5218" i="1"/>
  <c r="N5214" i="1"/>
  <c r="N5204" i="1"/>
  <c r="N5183" i="1"/>
  <c r="N5178" i="1"/>
  <c r="N5176" i="1"/>
  <c r="N5171" i="1"/>
  <c r="N5167" i="1"/>
  <c r="N5166" i="1"/>
  <c r="N5160" i="1"/>
  <c r="N5159" i="1"/>
  <c r="N5156" i="1"/>
  <c r="N5148" i="1"/>
  <c r="N5144" i="1"/>
  <c r="N5143" i="1"/>
  <c r="N5142" i="1"/>
  <c r="N5138" i="1"/>
  <c r="N5135" i="1"/>
  <c r="N5131" i="1"/>
  <c r="N5127" i="1"/>
  <c r="N5125" i="1"/>
  <c r="N5124" i="1"/>
  <c r="N5120" i="1"/>
  <c r="N5116" i="1"/>
  <c r="N5114" i="1"/>
  <c r="N5113" i="1"/>
  <c r="N5112" i="1"/>
  <c r="N5110" i="1"/>
  <c r="N5105" i="1"/>
  <c r="N5104" i="1"/>
  <c r="N5102" i="1"/>
  <c r="N5101" i="1"/>
  <c r="N5099" i="1"/>
  <c r="N5097" i="1"/>
  <c r="N5094" i="1"/>
  <c r="N5092" i="1"/>
  <c r="N5090" i="1"/>
  <c r="N5089" i="1"/>
  <c r="N5083" i="1"/>
  <c r="N5080" i="1"/>
  <c r="N5077" i="1"/>
  <c r="N5075" i="1"/>
  <c r="N5072" i="1"/>
  <c r="N5071" i="1"/>
  <c r="N5068" i="1"/>
  <c r="N5065" i="1"/>
  <c r="N5063" i="1"/>
  <c r="N5059" i="1"/>
  <c r="N5058" i="1"/>
  <c r="N5055" i="1"/>
  <c r="N5054" i="1"/>
  <c r="N5051" i="1"/>
  <c r="N5049" i="1"/>
  <c r="N5048" i="1"/>
  <c r="N5046" i="1"/>
  <c r="N5040" i="1"/>
  <c r="N5039" i="1"/>
  <c r="N5036" i="1"/>
  <c r="N5033" i="1"/>
  <c r="N5032" i="1"/>
  <c r="N5030" i="1"/>
  <c r="N5027" i="1"/>
  <c r="N5026" i="1"/>
  <c r="N5024" i="1"/>
  <c r="N5022" i="1"/>
  <c r="N5011" i="1"/>
  <c r="N5009" i="1"/>
  <c r="N5008" i="1"/>
  <c r="N5002" i="1"/>
  <c r="N4997" i="1"/>
  <c r="N4992" i="1"/>
  <c r="N4989" i="1"/>
  <c r="N4980" i="1"/>
  <c r="N4975" i="1"/>
  <c r="N4969" i="1"/>
  <c r="N4967" i="1"/>
  <c r="N4964" i="1"/>
  <c r="N4963" i="1"/>
  <c r="N4956" i="1"/>
  <c r="N4947" i="1"/>
  <c r="N4946" i="1"/>
  <c r="N4945" i="1"/>
  <c r="N4944" i="1"/>
  <c r="N4943" i="1"/>
  <c r="N4941" i="1"/>
  <c r="N4933" i="1"/>
  <c r="N4930" i="1"/>
  <c r="N4929" i="1"/>
  <c r="N4925" i="1"/>
  <c r="N4924" i="1"/>
  <c r="N4921" i="1"/>
  <c r="N4917" i="1"/>
  <c r="N4915" i="1"/>
  <c r="N4910" i="1"/>
  <c r="N4908" i="1"/>
  <c r="N4907" i="1"/>
  <c r="N4906" i="1"/>
  <c r="N4902" i="1"/>
  <c r="N4901" i="1"/>
  <c r="N4898" i="1"/>
  <c r="N4897" i="1"/>
  <c r="N4891" i="1"/>
  <c r="N4886" i="1"/>
  <c r="N4881" i="1"/>
  <c r="N4874" i="1"/>
  <c r="N4873" i="1"/>
  <c r="N4860" i="1"/>
  <c r="N4854" i="1"/>
  <c r="N4851" i="1"/>
  <c r="N4842" i="1"/>
  <c r="N4838" i="1"/>
  <c r="N4835" i="1"/>
  <c r="N4828" i="1"/>
  <c r="N4827" i="1"/>
  <c r="N4823" i="1"/>
  <c r="N4821" i="1"/>
  <c r="N4819" i="1"/>
  <c r="N4817" i="1"/>
  <c r="N4816" i="1"/>
  <c r="N4810" i="1"/>
  <c r="N4797" i="1"/>
  <c r="N4793" i="1"/>
  <c r="N4791" i="1"/>
  <c r="N4789" i="1"/>
  <c r="N4788" i="1"/>
  <c r="N4786" i="1"/>
  <c r="N4784" i="1"/>
  <c r="N4778" i="1"/>
  <c r="N4776" i="1"/>
  <c r="N4773" i="1"/>
  <c r="N4768" i="1"/>
  <c r="N4760" i="1"/>
  <c r="N4757" i="1"/>
  <c r="N4756" i="1"/>
  <c r="N4754" i="1"/>
  <c r="N4752" i="1"/>
  <c r="N4747" i="1"/>
  <c r="N4746" i="1"/>
  <c r="N4739" i="1"/>
  <c r="N4736" i="1"/>
  <c r="N4734" i="1"/>
  <c r="N4721" i="1"/>
  <c r="N4713" i="1"/>
  <c r="N4711" i="1"/>
  <c r="N4708" i="1"/>
  <c r="N4700" i="1"/>
  <c r="N4344" i="1"/>
  <c r="N4340" i="1"/>
  <c r="N4339" i="1"/>
  <c r="N4336" i="1"/>
  <c r="N4334" i="1"/>
  <c r="N4330" i="1"/>
  <c r="N4328" i="1"/>
  <c r="N4322" i="1"/>
  <c r="N4318" i="1"/>
  <c r="N4309" i="1"/>
  <c r="N4308" i="1"/>
  <c r="N4307" i="1"/>
  <c r="N4304" i="1"/>
  <c r="N4302" i="1"/>
  <c r="N4291" i="1"/>
  <c r="N4277" i="1"/>
  <c r="N4271" i="1"/>
  <c r="N4264" i="1"/>
  <c r="N4259" i="1"/>
  <c r="N4250" i="1"/>
  <c r="N4247" i="1"/>
  <c r="N4245" i="1"/>
  <c r="N4242" i="1"/>
  <c r="N4237" i="1"/>
  <c r="N4233" i="1"/>
  <c r="N4227" i="1"/>
  <c r="N4226" i="1"/>
  <c r="N4225" i="1"/>
  <c r="N4221" i="1"/>
  <c r="N4220" i="1"/>
  <c r="N4219" i="1"/>
  <c r="N4217" i="1"/>
  <c r="N4215" i="1"/>
  <c r="N4211" i="1"/>
  <c r="N4203" i="1"/>
  <c r="N4201" i="1"/>
  <c r="N4199" i="1"/>
  <c r="N4193" i="1"/>
  <c r="N4189" i="1"/>
  <c r="N4188" i="1"/>
  <c r="N4187" i="1"/>
  <c r="N4177" i="1"/>
  <c r="N4175" i="1"/>
  <c r="N4169" i="1"/>
  <c r="N4168" i="1"/>
  <c r="N4167" i="1"/>
  <c r="N4166" i="1"/>
  <c r="N4164" i="1"/>
  <c r="N4163" i="1"/>
  <c r="N4159" i="1"/>
  <c r="N4158" i="1"/>
  <c r="N4157" i="1"/>
  <c r="N4155" i="1"/>
  <c r="N4153" i="1"/>
  <c r="N4150" i="1"/>
  <c r="N4149" i="1"/>
  <c r="N4146" i="1"/>
  <c r="N4143" i="1"/>
  <c r="N4134" i="1"/>
  <c r="N4131" i="1"/>
  <c r="N4124" i="1"/>
  <c r="N4123" i="1"/>
  <c r="N4122" i="1"/>
  <c r="N4120" i="1"/>
  <c r="N4113" i="1"/>
  <c r="N4112" i="1"/>
  <c r="N4106" i="1"/>
  <c r="N4105" i="1"/>
  <c r="N4101" i="1"/>
  <c r="N4097" i="1"/>
  <c r="N4094" i="1"/>
  <c r="N4091" i="1"/>
  <c r="N4083" i="1"/>
  <c r="N4082" i="1"/>
  <c r="N4081" i="1"/>
  <c r="N4080" i="1"/>
  <c r="N4079" i="1"/>
  <c r="N4076" i="1"/>
  <c r="N4075" i="1"/>
  <c r="N4072" i="1"/>
  <c r="N4070" i="1"/>
  <c r="N4064" i="1"/>
  <c r="N4059" i="1"/>
  <c r="N4054" i="1"/>
  <c r="N4053" i="1"/>
  <c r="N4051" i="1"/>
  <c r="N4049" i="1"/>
  <c r="N4048" i="1"/>
  <c r="N4047" i="1"/>
  <c r="N4045" i="1"/>
  <c r="N4044" i="1"/>
  <c r="N4042" i="1"/>
  <c r="N4041" i="1"/>
  <c r="N4040" i="1"/>
  <c r="N4038" i="1"/>
  <c r="N4037" i="1"/>
  <c r="N4036" i="1"/>
  <c r="N4033" i="1"/>
  <c r="N4030" i="1"/>
  <c r="N4028" i="1"/>
  <c r="N4027" i="1"/>
  <c r="N4024" i="1"/>
  <c r="N4023" i="1"/>
  <c r="N4022" i="1"/>
  <c r="N4020" i="1"/>
  <c r="N4012" i="1"/>
  <c r="N4008" i="1"/>
  <c r="N4006" i="1"/>
  <c r="N4000" i="1"/>
  <c r="N3997" i="1"/>
  <c r="N3995" i="1"/>
  <c r="N3993" i="1"/>
  <c r="N3991" i="1"/>
  <c r="N3989" i="1"/>
  <c r="N3986" i="1"/>
  <c r="N3981" i="1"/>
  <c r="N3974" i="1"/>
  <c r="N3971" i="1"/>
  <c r="N3969" i="1"/>
  <c r="N3967" i="1"/>
  <c r="N3959" i="1"/>
  <c r="N3957" i="1"/>
  <c r="N3952" i="1"/>
  <c r="N3951" i="1"/>
  <c r="N3950" i="1"/>
  <c r="N3948" i="1"/>
  <c r="N3941" i="1"/>
  <c r="N3940" i="1"/>
  <c r="N3939" i="1"/>
  <c r="N3934" i="1"/>
  <c r="N3932" i="1"/>
  <c r="N3930" i="1"/>
  <c r="N3925" i="1"/>
  <c r="N3920" i="1"/>
  <c r="N3918" i="1"/>
  <c r="N3916" i="1"/>
  <c r="N3914" i="1"/>
  <c r="N3912" i="1"/>
  <c r="N3908" i="1"/>
  <c r="N3907" i="1"/>
  <c r="N3905" i="1"/>
  <c r="N3904" i="1"/>
  <c r="N3903" i="1"/>
  <c r="N3901" i="1"/>
  <c r="N3900" i="1"/>
  <c r="N3898" i="1"/>
  <c r="N3897" i="1"/>
  <c r="N3894" i="1"/>
  <c r="N3893" i="1"/>
  <c r="N3888" i="1"/>
  <c r="N3879" i="1"/>
  <c r="N3876" i="1"/>
  <c r="N3870" i="1"/>
  <c r="N3868" i="1"/>
  <c r="N3865" i="1"/>
  <c r="N3858" i="1"/>
  <c r="N3856" i="1"/>
  <c r="N3855" i="1"/>
  <c r="N3852" i="1"/>
  <c r="N3850" i="1"/>
  <c r="N3845" i="1"/>
  <c r="N3840" i="1"/>
  <c r="N3837" i="1"/>
  <c r="N3836" i="1"/>
  <c r="N3835" i="1"/>
  <c r="N3833" i="1"/>
  <c r="N3829" i="1"/>
  <c r="N3827" i="1"/>
  <c r="N3823" i="1"/>
  <c r="N3821" i="1"/>
  <c r="N3634" i="1"/>
  <c r="N3629" i="1"/>
  <c r="N3612" i="1"/>
  <c r="N3610" i="1"/>
  <c r="N3604" i="1"/>
  <c r="N3603" i="1"/>
  <c r="N3601" i="1"/>
  <c r="N3595" i="1"/>
  <c r="N3585" i="1"/>
  <c r="N3584" i="1"/>
  <c r="N3581" i="1"/>
  <c r="N3574" i="1"/>
  <c r="N3568" i="1"/>
  <c r="N3567" i="1"/>
  <c r="N3565" i="1"/>
  <c r="N3554" i="1"/>
  <c r="N3551" i="1"/>
  <c r="N3548" i="1"/>
  <c r="N3542" i="1"/>
  <c r="N3531" i="1"/>
  <c r="N3530" i="1"/>
  <c r="N3525" i="1"/>
  <c r="N3524" i="1"/>
  <c r="N3521" i="1"/>
  <c r="N3517" i="1"/>
  <c r="N3515" i="1"/>
  <c r="N3505" i="1"/>
  <c r="N3504" i="1"/>
  <c r="N3503" i="1"/>
  <c r="N3501" i="1"/>
  <c r="N3499" i="1"/>
  <c r="N3495" i="1"/>
  <c r="N3491" i="1"/>
  <c r="N3473" i="1"/>
  <c r="N3466" i="1"/>
  <c r="N3458" i="1"/>
  <c r="N3457" i="1"/>
  <c r="N3450" i="1"/>
  <c r="N3449" i="1"/>
  <c r="N3445" i="1"/>
  <c r="N3441" i="1"/>
  <c r="N3440" i="1"/>
  <c r="N3438" i="1"/>
  <c r="N3429" i="1"/>
  <c r="N3428" i="1"/>
  <c r="N3426" i="1"/>
  <c r="N3425" i="1"/>
  <c r="N3423" i="1"/>
  <c r="N3421" i="1"/>
  <c r="N3420" i="1"/>
  <c r="N3419" i="1"/>
  <c r="N3418" i="1"/>
  <c r="N3416" i="1"/>
  <c r="N3415" i="1"/>
  <c r="N3414" i="1"/>
  <c r="N3412" i="1"/>
  <c r="N3411" i="1"/>
  <c r="N3406" i="1"/>
  <c r="N3403" i="1"/>
  <c r="N3400" i="1"/>
  <c r="N3392" i="1"/>
  <c r="N3391" i="1"/>
  <c r="N3388" i="1"/>
  <c r="N3387" i="1"/>
  <c r="N3384" i="1"/>
  <c r="N3382" i="1"/>
  <c r="N3378" i="1"/>
  <c r="N3375" i="1"/>
  <c r="N3373" i="1"/>
  <c r="N3372" i="1"/>
  <c r="N3370" i="1"/>
  <c r="N3368" i="1"/>
  <c r="N3365" i="1"/>
  <c r="N3353" i="1"/>
  <c r="N3352" i="1"/>
  <c r="N3351" i="1"/>
  <c r="N3345" i="1"/>
  <c r="N3341" i="1"/>
  <c r="N3340" i="1"/>
  <c r="N3337" i="1"/>
  <c r="N3330" i="1"/>
  <c r="N3329" i="1"/>
  <c r="N3317" i="1"/>
  <c r="N3312" i="1"/>
  <c r="N3307" i="1"/>
  <c r="N3289" i="1"/>
  <c r="N3286" i="1"/>
  <c r="N3283" i="1"/>
  <c r="N3276" i="1"/>
  <c r="N3271" i="1"/>
  <c r="N3270" i="1"/>
  <c r="N3264" i="1"/>
  <c r="N3260" i="1"/>
  <c r="N3258" i="1"/>
  <c r="N3257" i="1"/>
  <c r="N3253" i="1"/>
  <c r="N3241" i="1"/>
  <c r="N3239" i="1"/>
  <c r="N3237" i="1"/>
  <c r="N3233" i="1"/>
  <c r="N3229" i="1"/>
  <c r="N3224" i="1"/>
  <c r="N3221" i="1"/>
  <c r="N3216" i="1"/>
  <c r="N3212" i="1"/>
  <c r="N3210" i="1"/>
  <c r="N3206" i="1"/>
  <c r="N3202" i="1"/>
  <c r="N3187" i="1"/>
  <c r="N3183" i="1"/>
  <c r="N3179" i="1"/>
  <c r="N3178" i="1"/>
  <c r="N3172" i="1"/>
  <c r="N3170" i="1"/>
  <c r="N3168" i="1"/>
  <c r="N3166" i="1"/>
  <c r="N3163" i="1"/>
  <c r="N3161" i="1"/>
  <c r="N3158" i="1"/>
  <c r="N3153" i="1"/>
  <c r="N3152" i="1"/>
  <c r="N3151" i="1"/>
  <c r="N3150" i="1"/>
  <c r="N3134" i="1"/>
  <c r="N3132" i="1"/>
  <c r="N3123" i="1"/>
  <c r="N3118" i="1"/>
  <c r="N3111" i="1"/>
  <c r="N3102" i="1"/>
  <c r="N3101" i="1"/>
  <c r="N3100" i="1"/>
  <c r="N3094" i="1"/>
  <c r="N3093" i="1"/>
  <c r="N3087" i="1"/>
  <c r="N3082" i="1"/>
  <c r="N3076" i="1"/>
  <c r="N3073" i="1"/>
  <c r="N3069" i="1"/>
  <c r="N3065" i="1"/>
  <c r="N3064" i="1"/>
  <c r="N3056" i="1"/>
  <c r="N3041" i="1"/>
  <c r="N3038" i="1"/>
  <c r="N3033" i="1"/>
  <c r="N3029" i="1"/>
  <c r="N3027" i="1"/>
  <c r="N3022" i="1"/>
  <c r="N3021" i="1"/>
  <c r="N3016" i="1"/>
  <c r="N3014" i="1"/>
  <c r="N3011" i="1"/>
  <c r="N3007" i="1"/>
  <c r="N3006" i="1"/>
  <c r="N3004" i="1"/>
  <c r="N3002" i="1"/>
  <c r="N2996" i="1"/>
  <c r="N2993" i="1"/>
  <c r="N2992" i="1"/>
  <c r="N2990" i="1"/>
  <c r="N2988" i="1"/>
  <c r="N2985" i="1"/>
  <c r="N2978" i="1"/>
  <c r="N2969" i="1"/>
  <c r="N2967" i="1"/>
  <c r="N2966" i="1"/>
  <c r="N2955" i="1"/>
  <c r="N2953" i="1"/>
  <c r="N2952" i="1"/>
  <c r="N2946" i="1"/>
  <c r="N2944" i="1"/>
  <c r="N2941" i="1"/>
  <c r="N2940" i="1"/>
  <c r="N2939" i="1"/>
  <c r="N2937" i="1"/>
  <c r="N2936" i="1"/>
  <c r="N2930" i="1"/>
  <c r="N2926" i="1"/>
  <c r="N2923" i="1"/>
  <c r="N2915" i="1"/>
  <c r="N2914" i="1"/>
  <c r="N2910" i="1"/>
  <c r="N2909" i="1"/>
  <c r="N2908" i="1"/>
  <c r="N2907" i="1"/>
  <c r="N2906" i="1"/>
  <c r="N2904" i="1"/>
  <c r="N2902" i="1"/>
  <c r="N2901" i="1"/>
  <c r="N2900" i="1"/>
  <c r="N2897" i="1"/>
  <c r="N2895" i="1"/>
  <c r="N2892" i="1"/>
  <c r="N2891" i="1"/>
  <c r="N2890" i="1"/>
  <c r="N2889" i="1"/>
  <c r="N2888" i="1"/>
  <c r="N2886" i="1"/>
  <c r="N2882" i="1"/>
  <c r="N2881" i="1"/>
  <c r="N2880" i="1"/>
  <c r="N2875" i="1"/>
  <c r="N2874" i="1"/>
  <c r="N2873" i="1"/>
  <c r="N2871" i="1"/>
  <c r="N2868" i="1"/>
  <c r="N2867" i="1"/>
  <c r="N2862" i="1"/>
  <c r="N2858" i="1"/>
  <c r="N2857" i="1"/>
  <c r="N2856" i="1"/>
  <c r="N2851" i="1"/>
  <c r="N2843" i="1"/>
  <c r="N2835" i="1"/>
  <c r="N2834" i="1"/>
  <c r="N2831" i="1"/>
  <c r="N2827" i="1"/>
  <c r="N2824" i="1"/>
  <c r="N2817" i="1"/>
  <c r="N2807" i="1"/>
  <c r="N2806" i="1"/>
  <c r="N2796" i="1"/>
  <c r="N2795" i="1"/>
  <c r="N2794" i="1"/>
  <c r="N2793" i="1"/>
  <c r="N2790" i="1"/>
  <c r="N2789" i="1"/>
  <c r="N2780" i="1"/>
  <c r="N2777" i="1"/>
  <c r="N2770" i="1"/>
  <c r="N2769" i="1"/>
  <c r="N2768" i="1"/>
  <c r="N2765" i="1"/>
  <c r="N2764" i="1"/>
  <c r="N2763" i="1"/>
  <c r="N2760" i="1"/>
  <c r="N2759" i="1"/>
  <c r="N2756" i="1"/>
  <c r="N2750" i="1"/>
  <c r="N2747" i="1"/>
  <c r="N2738" i="1"/>
  <c r="N2735" i="1"/>
  <c r="N2729" i="1"/>
  <c r="N2728" i="1"/>
  <c r="N2725" i="1"/>
  <c r="N2717" i="1"/>
  <c r="N2714" i="1"/>
  <c r="N2713" i="1"/>
  <c r="N2711" i="1"/>
  <c r="N2709" i="1"/>
  <c r="N2706" i="1"/>
  <c r="N2703" i="1"/>
  <c r="N2701" i="1"/>
  <c r="N2695" i="1"/>
  <c r="N2690" i="1"/>
  <c r="N2688" i="1"/>
  <c r="N2686" i="1"/>
  <c r="N2677" i="1"/>
  <c r="N2673" i="1"/>
  <c r="N2672" i="1"/>
  <c r="N1156" i="1"/>
  <c r="N1146" i="1"/>
  <c r="N1143" i="1"/>
  <c r="N1142" i="1"/>
  <c r="N1140" i="1"/>
  <c r="N1138" i="1"/>
  <c r="N1135" i="1"/>
  <c r="N1130" i="1"/>
  <c r="N1129" i="1"/>
  <c r="N1128" i="1"/>
  <c r="N1124" i="1"/>
  <c r="N1123" i="1"/>
  <c r="N1120" i="1"/>
  <c r="N1115" i="1"/>
  <c r="N1114" i="1"/>
  <c r="N1112" i="1"/>
  <c r="N1110" i="1"/>
  <c r="N1105" i="1"/>
  <c r="N1098" i="1"/>
  <c r="N1093" i="1"/>
  <c r="N1092" i="1"/>
  <c r="N1091" i="1"/>
  <c r="N1090" i="1"/>
  <c r="N1084" i="1"/>
  <c r="N1073" i="1"/>
  <c r="N1072" i="1"/>
  <c r="N1070" i="1"/>
  <c r="N1066" i="1"/>
  <c r="N1065" i="1"/>
  <c r="N1064" i="1"/>
  <c r="N1058" i="1"/>
  <c r="N1056" i="1"/>
  <c r="N1055" i="1"/>
  <c r="N1040" i="1"/>
  <c r="N1033" i="1"/>
  <c r="N1031" i="1"/>
  <c r="N1029" i="1"/>
  <c r="N1027" i="1"/>
  <c r="N1025" i="1"/>
  <c r="N1023" i="1"/>
  <c r="N1019" i="1"/>
  <c r="N1017" i="1"/>
  <c r="N1014" i="1"/>
  <c r="N1011" i="1"/>
  <c r="N1004" i="1"/>
  <c r="N999" i="1"/>
  <c r="N989" i="1"/>
  <c r="N988" i="1"/>
  <c r="N983" i="1"/>
  <c r="N982" i="1"/>
  <c r="N963" i="1"/>
  <c r="N962" i="1"/>
  <c r="N961" i="1"/>
  <c r="N960" i="1"/>
  <c r="N957" i="1"/>
  <c r="N954" i="1"/>
  <c r="N952" i="1"/>
  <c r="N935" i="1"/>
  <c r="N931" i="1"/>
  <c r="N929" i="1"/>
  <c r="N928" i="1"/>
  <c r="N926" i="1"/>
  <c r="N923" i="1"/>
  <c r="N921" i="1"/>
  <c r="N919" i="1"/>
  <c r="N911" i="1"/>
  <c r="N908" i="1"/>
  <c r="N904" i="1"/>
  <c r="N901" i="1"/>
  <c r="N900" i="1"/>
  <c r="N898" i="1"/>
  <c r="N896" i="1"/>
  <c r="N893" i="1"/>
  <c r="N888" i="1"/>
  <c r="N886" i="1"/>
  <c r="N884" i="1"/>
  <c r="N882" i="1"/>
  <c r="N870" i="1"/>
  <c r="N864" i="1"/>
  <c r="N863" i="1"/>
  <c r="N861" i="1"/>
  <c r="N856" i="1"/>
  <c r="N854" i="1"/>
  <c r="N852" i="1"/>
  <c r="N849" i="1"/>
  <c r="N848" i="1"/>
  <c r="N842" i="1"/>
  <c r="N836" i="1"/>
  <c r="N835" i="1"/>
  <c r="N833" i="1"/>
  <c r="N820" i="1"/>
  <c r="N814" i="1"/>
  <c r="N811" i="1"/>
  <c r="N809" i="1"/>
  <c r="N807" i="1"/>
  <c r="N801" i="1"/>
  <c r="N793" i="1"/>
  <c r="N785" i="1"/>
  <c r="N775" i="1"/>
  <c r="N767" i="1"/>
  <c r="N762" i="1"/>
  <c r="N761" i="1"/>
  <c r="N759" i="1"/>
  <c r="N744" i="1"/>
  <c r="N743" i="1"/>
  <c r="N741" i="1"/>
  <c r="N729" i="1"/>
  <c r="N715" i="1"/>
  <c r="N707" i="1"/>
  <c r="N705" i="1"/>
  <c r="N699" i="1"/>
  <c r="N691" i="1"/>
  <c r="N688" i="1"/>
  <c r="N682" i="1"/>
  <c r="N674" i="1"/>
  <c r="N669" i="1"/>
  <c r="N668" i="1"/>
  <c r="N667" i="1"/>
  <c r="N664" i="1"/>
  <c r="N661" i="1"/>
  <c r="N656" i="1"/>
  <c r="N655" i="1"/>
  <c r="N649" i="1"/>
  <c r="N647" i="1"/>
  <c r="N644" i="1"/>
  <c r="N643" i="1"/>
  <c r="N642" i="1"/>
  <c r="N639" i="1"/>
  <c r="N636" i="1"/>
  <c r="N633" i="1"/>
  <c r="N628" i="1"/>
  <c r="N622" i="1"/>
  <c r="N609" i="1"/>
  <c r="N607" i="1"/>
  <c r="N605" i="1"/>
  <c r="N604" i="1"/>
  <c r="N601" i="1"/>
  <c r="N600" i="1"/>
  <c r="N590" i="1"/>
  <c r="N588" i="1"/>
  <c r="N585" i="1"/>
  <c r="N583" i="1"/>
  <c r="N578" i="1"/>
  <c r="N568" i="1"/>
  <c r="N566" i="1"/>
  <c r="N564" i="1"/>
  <c r="N561" i="1"/>
  <c r="N558" i="1"/>
  <c r="N554" i="1"/>
  <c r="N541" i="1"/>
  <c r="N534" i="1"/>
  <c r="N532" i="1"/>
  <c r="N531" i="1"/>
  <c r="N523" i="1"/>
  <c r="N521" i="1"/>
  <c r="N513" i="1"/>
  <c r="N508" i="1"/>
  <c r="N502" i="1"/>
  <c r="N499" i="1"/>
  <c r="N498" i="1"/>
  <c r="N497" i="1"/>
  <c r="N491" i="1"/>
  <c r="N485" i="1"/>
  <c r="N482" i="1"/>
  <c r="N480" i="1"/>
  <c r="N479" i="1"/>
  <c r="N478" i="1"/>
  <c r="N477" i="1"/>
  <c r="N476" i="1"/>
  <c r="N471" i="1"/>
  <c r="N470" i="1"/>
  <c r="N466" i="1"/>
  <c r="N459" i="1"/>
  <c r="N457" i="1"/>
  <c r="N447" i="1"/>
  <c r="N433" i="1"/>
  <c r="N426" i="1"/>
  <c r="N417" i="1"/>
  <c r="N415" i="1"/>
  <c r="N410" i="1"/>
  <c r="N409" i="1"/>
  <c r="N404" i="1"/>
  <c r="N401" i="1"/>
  <c r="N400" i="1"/>
  <c r="N397" i="1"/>
  <c r="N391" i="1"/>
  <c r="N388" i="1"/>
  <c r="N385" i="1"/>
  <c r="N378" i="1"/>
  <c r="N375" i="1"/>
  <c r="N373" i="1"/>
  <c r="N360" i="1"/>
  <c r="N355" i="1"/>
  <c r="N354" i="1"/>
  <c r="N350" i="1"/>
  <c r="N332" i="1"/>
  <c r="N320" i="1"/>
  <c r="N319" i="1"/>
  <c r="N318" i="1"/>
  <c r="N307" i="1"/>
  <c r="N304" i="1"/>
  <c r="N303" i="1"/>
  <c r="N300" i="1"/>
  <c r="N294" i="1"/>
  <c r="N293" i="1"/>
  <c r="N290" i="1"/>
  <c r="N289" i="1"/>
  <c r="N275" i="1"/>
  <c r="G2" i="1"/>
  <c r="G7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3" i="1"/>
  <c r="G11304" i="1"/>
  <c r="G11305" i="1"/>
  <c r="G11307" i="1"/>
  <c r="G11308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5" i="1"/>
  <c r="G11326" i="1"/>
  <c r="G11327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2" i="1"/>
  <c r="G11643" i="1"/>
  <c r="G11644" i="1"/>
  <c r="G12113" i="1"/>
  <c r="G12114" i="1"/>
  <c r="G12115" i="1"/>
  <c r="G12116" i="1"/>
  <c r="G12117" i="1"/>
  <c r="G12120" i="1"/>
  <c r="G12121" i="1"/>
  <c r="G12122" i="1"/>
  <c r="G12123" i="1"/>
  <c r="G12124" i="1"/>
  <c r="G12125" i="1"/>
  <c r="G12126" i="1"/>
  <c r="G12127" i="1"/>
  <c r="G12128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8" i="1"/>
  <c r="G12629" i="1"/>
  <c r="G12630" i="1"/>
  <c r="G12631" i="1"/>
  <c r="G12632" i="1"/>
  <c r="G12634" i="1"/>
  <c r="G12635" i="1"/>
  <c r="G12636" i="1"/>
  <c r="G12637" i="1"/>
  <c r="G12638" i="1"/>
  <c r="G12639" i="1"/>
  <c r="G12640" i="1"/>
  <c r="G12641" i="1"/>
  <c r="G13354" i="1"/>
  <c r="G13356" i="1"/>
  <c r="G13357" i="1"/>
  <c r="G13358" i="1"/>
  <c r="G13359" i="1"/>
  <c r="G13360" i="1"/>
  <c r="G13361" i="1"/>
  <c r="G13362" i="1"/>
  <c r="G13363" i="1"/>
  <c r="G13364" i="1"/>
  <c r="G13366" i="1"/>
  <c r="G13369" i="1"/>
  <c r="G13370" i="1"/>
  <c r="G13371" i="1"/>
  <c r="G13372" i="1"/>
  <c r="G13373" i="1"/>
  <c r="G13374" i="1"/>
  <c r="G13375" i="1"/>
  <c r="G13376" i="1"/>
  <c r="G13377" i="1"/>
  <c r="G13378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1" i="1"/>
  <c r="G13402" i="1"/>
  <c r="G13403" i="1"/>
  <c r="G13405" i="1"/>
  <c r="G13406" i="1"/>
  <c r="G13408" i="1"/>
  <c r="G13409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2" i="1"/>
  <c r="G14823" i="1"/>
  <c r="G14824" i="1"/>
  <c r="G14826" i="1"/>
  <c r="G14827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3" i="1"/>
  <c r="G14864" i="1"/>
  <c r="G14865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9" i="1"/>
  <c r="G14880" i="1"/>
  <c r="G14881" i="1"/>
  <c r="G14882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9" i="1"/>
  <c r="G14900" i="1"/>
  <c r="G14901" i="1"/>
  <c r="G16010" i="1"/>
  <c r="G16011" i="1"/>
  <c r="G16012" i="1"/>
  <c r="G16013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40" i="1"/>
  <c r="G16042" i="1"/>
  <c r="G16043" i="1"/>
  <c r="G16044" i="1"/>
  <c r="G16045" i="1"/>
  <c r="G16046" i="1"/>
  <c r="G16048" i="1"/>
  <c r="G16049" i="1"/>
  <c r="G16050" i="1"/>
  <c r="G16051" i="1"/>
  <c r="G16052" i="1"/>
</calcChain>
</file>

<file path=xl/sharedStrings.xml><?xml version="1.0" encoding="utf-8"?>
<sst xmlns="http://schemas.openxmlformats.org/spreadsheetml/2006/main" count="257532" uniqueCount="47359">
  <si>
    <t>No</t>
  </si>
  <si>
    <t>Email</t>
  </si>
  <si>
    <t>No_acc</t>
  </si>
  <si>
    <t>Occupation</t>
  </si>
  <si>
    <t>Unit_type</t>
  </si>
  <si>
    <t>Comm_unit</t>
  </si>
  <si>
    <t>Online Registration</t>
  </si>
  <si>
    <t>GIHD004863</t>
  </si>
  <si>
    <t>1</t>
  </si>
  <si>
    <t>Business</t>
  </si>
  <si>
    <t>[&lt;30 Lacs]</t>
  </si>
  <si>
    <t>Commercial</t>
  </si>
  <si>
    <t/>
  </si>
  <si>
    <t>[Office Spaces]</t>
  </si>
  <si>
    <t>GIHD004862</t>
  </si>
  <si>
    <t>2</t>
  </si>
  <si>
    <t>Residential</t>
  </si>
  <si>
    <t>[2 BHK]</t>
  </si>
  <si>
    <t>GIHD004861</t>
  </si>
  <si>
    <t>Desai</t>
  </si>
  <si>
    <t>0</t>
  </si>
  <si>
    <t>GIHD004860</t>
  </si>
  <si>
    <t>Maheer</t>
  </si>
  <si>
    <t>Nagwadia</t>
  </si>
  <si>
    <t>[&gt;2 cr]</t>
  </si>
  <si>
    <t>GIHD004859</t>
  </si>
  <si>
    <t>imppack@rediffmail.com</t>
  </si>
  <si>
    <t>[4 BHK]</t>
  </si>
  <si>
    <t>GIHD004858</t>
  </si>
  <si>
    <t>Shukla</t>
  </si>
  <si>
    <t>GIHD004857</t>
  </si>
  <si>
    <t>Shailesh</t>
  </si>
  <si>
    <t>Parikh</t>
  </si>
  <si>
    <t>Retired</t>
  </si>
  <si>
    <t>[50-85 Lacs]</t>
  </si>
  <si>
    <t>GIHD004856</t>
  </si>
  <si>
    <t>Devendra</t>
  </si>
  <si>
    <t>3</t>
  </si>
  <si>
    <t>GIHD004855</t>
  </si>
  <si>
    <t>Harsh</t>
  </si>
  <si>
    <t>Patel</t>
  </si>
  <si>
    <t>Salaried</t>
  </si>
  <si>
    <t>[3 BHK]</t>
  </si>
  <si>
    <t>GIHD004854</t>
  </si>
  <si>
    <t>Anish</t>
  </si>
  <si>
    <t>Belani</t>
  </si>
  <si>
    <t>5</t>
  </si>
  <si>
    <t>GIHD004853</t>
  </si>
  <si>
    <t>Ramesh</t>
  </si>
  <si>
    <t>Dhanani</t>
  </si>
  <si>
    <t>[1 cr - 1.25 cr]</t>
  </si>
  <si>
    <t>GIHD004852</t>
  </si>
  <si>
    <t>Deepak</t>
  </si>
  <si>
    <t>Mishra</t>
  </si>
  <si>
    <t>Spot Registration</t>
  </si>
  <si>
    <t>VIL004203L</t>
  </si>
  <si>
    <t>[Shop]</t>
  </si>
  <si>
    <t>GIHD004851</t>
  </si>
  <si>
    <t>Hardik</t>
  </si>
  <si>
    <t>GIHD004850</t>
  </si>
  <si>
    <t>Ass</t>
  </si>
  <si>
    <t>Ss</t>
  </si>
  <si>
    <t>Self Employed</t>
  </si>
  <si>
    <t>[1 RK / Studio Apartment]</t>
  </si>
  <si>
    <t>GIHD004849</t>
  </si>
  <si>
    <t>Darshan</t>
  </si>
  <si>
    <t>Dabhi</t>
  </si>
  <si>
    <t>Darshan.dabhi@hdfc.com</t>
  </si>
  <si>
    <t>VIL004202L</t>
  </si>
  <si>
    <t>VIL004201L</t>
  </si>
  <si>
    <t>[85 lac - 1 cr]</t>
  </si>
  <si>
    <t>VIL004200L</t>
  </si>
  <si>
    <t>Hitesh</t>
  </si>
  <si>
    <t>Parmar</t>
  </si>
  <si>
    <t>VIL004199L</t>
  </si>
  <si>
    <t>VIL004198L</t>
  </si>
  <si>
    <t>GIHD004848</t>
  </si>
  <si>
    <t>Chandrakant</t>
  </si>
  <si>
    <t>Thakkar</t>
  </si>
  <si>
    <t>GIHD004847</t>
  </si>
  <si>
    <t>Thaker</t>
  </si>
  <si>
    <t>VIL004197L</t>
  </si>
  <si>
    <t>VIL004196L</t>
  </si>
  <si>
    <t>Dharamveer</t>
  </si>
  <si>
    <t>Singh</t>
  </si>
  <si>
    <t>GIHD004846</t>
  </si>
  <si>
    <t>Ishan</t>
  </si>
  <si>
    <t>Joshi</t>
  </si>
  <si>
    <t>VIL004195L</t>
  </si>
  <si>
    <t>Bhavesh</t>
  </si>
  <si>
    <t>Panchal</t>
  </si>
  <si>
    <t>GIHD004845</t>
  </si>
  <si>
    <t>Kamlesh</t>
  </si>
  <si>
    <t>Kumar</t>
  </si>
  <si>
    <t>919099141411</t>
  </si>
  <si>
    <t>GIHD004844</t>
  </si>
  <si>
    <t>GIHD004843</t>
  </si>
  <si>
    <t>Ujash</t>
  </si>
  <si>
    <t>GIHD004842</t>
  </si>
  <si>
    <t>VIL004194L</t>
  </si>
  <si>
    <t>VIL004193L</t>
  </si>
  <si>
    <t>VIL004192L</t>
  </si>
  <si>
    <t>Sharma</t>
  </si>
  <si>
    <t>VIL004191L</t>
  </si>
  <si>
    <t>VIL004190L</t>
  </si>
  <si>
    <t>Nidhi</t>
  </si>
  <si>
    <t>Gaur</t>
  </si>
  <si>
    <t>Unemployed</t>
  </si>
  <si>
    <t>VIL004189L</t>
  </si>
  <si>
    <t>Vishwakarma</t>
  </si>
  <si>
    <t>VIL004188L</t>
  </si>
  <si>
    <t>VIL004187L</t>
  </si>
  <si>
    <t>VIL004186L</t>
  </si>
  <si>
    <t>Tarang</t>
  </si>
  <si>
    <t>VIL004185L</t>
  </si>
  <si>
    <t>VIL004184L</t>
  </si>
  <si>
    <t>VIL004183L</t>
  </si>
  <si>
    <t>[&gt; 4BHK]</t>
  </si>
  <si>
    <t>VIL004182L</t>
  </si>
  <si>
    <t>VIL004181L</t>
  </si>
  <si>
    <t>Kishan</t>
  </si>
  <si>
    <t>Karangiya</t>
  </si>
  <si>
    <t>VIL004180L</t>
  </si>
  <si>
    <t>VIL004179L</t>
  </si>
  <si>
    <t>VIL004178L</t>
  </si>
  <si>
    <t>GIHD004841</t>
  </si>
  <si>
    <t>Dipesh</t>
  </si>
  <si>
    <t>VIL004177L</t>
  </si>
  <si>
    <t>Dharmini</t>
  </si>
  <si>
    <t>VIL004176L</t>
  </si>
  <si>
    <t>Nishita</t>
  </si>
  <si>
    <t>Chauhan</t>
  </si>
  <si>
    <t>4</t>
  </si>
  <si>
    <t>VIL004175L</t>
  </si>
  <si>
    <t>VIL004174L</t>
  </si>
  <si>
    <t>VIL004173L</t>
  </si>
  <si>
    <t>VIL004172L</t>
  </si>
  <si>
    <t>VIL004171L</t>
  </si>
  <si>
    <t>Riddish</t>
  </si>
  <si>
    <t>Shah</t>
  </si>
  <si>
    <t>VIL004170L</t>
  </si>
  <si>
    <t>Makwana</t>
  </si>
  <si>
    <t>VIL004169L</t>
  </si>
  <si>
    <t>VIL004168L</t>
  </si>
  <si>
    <t>VIL004167L</t>
  </si>
  <si>
    <t>VIL004166L</t>
  </si>
  <si>
    <t>Bikash</t>
  </si>
  <si>
    <t>Debnath</t>
  </si>
  <si>
    <t>VIL004165L</t>
  </si>
  <si>
    <t>VIL004164L</t>
  </si>
  <si>
    <t>GIHD004840</t>
  </si>
  <si>
    <t>Sanket</t>
  </si>
  <si>
    <t>Parekh</t>
  </si>
  <si>
    <t>VIL004163L</t>
  </si>
  <si>
    <t>VIL004162L</t>
  </si>
  <si>
    <t>VIL004161L</t>
  </si>
  <si>
    <t>VIL004160L</t>
  </si>
  <si>
    <t>GIHD004839</t>
  </si>
  <si>
    <t>Harshyam</t>
  </si>
  <si>
    <t>Chavda</t>
  </si>
  <si>
    <t>VIL004159L</t>
  </si>
  <si>
    <t>GIHD004838</t>
  </si>
  <si>
    <t>Sagar</t>
  </si>
  <si>
    <t>Rupani</t>
  </si>
  <si>
    <t>VIL004158L</t>
  </si>
  <si>
    <t>HARISH@ARTHINTERIORS.IN</t>
  </si>
  <si>
    <t>VIL004157L</t>
  </si>
  <si>
    <t>VIL004156L</t>
  </si>
  <si>
    <t>VIL004155L</t>
  </si>
  <si>
    <t>VIL004154L</t>
  </si>
  <si>
    <t>VIL004153L</t>
  </si>
  <si>
    <t>[Farmhouse/Plots]</t>
  </si>
  <si>
    <t>VIL004152L</t>
  </si>
  <si>
    <t>VIL004151L</t>
  </si>
  <si>
    <t>VIL004150L</t>
  </si>
  <si>
    <t>GIHD004837</t>
  </si>
  <si>
    <t>Varun</t>
  </si>
  <si>
    <t>Dahisaria</t>
  </si>
  <si>
    <t>[Bungalow/Villa]</t>
  </si>
  <si>
    <t>VIL004149L</t>
  </si>
  <si>
    <t>neharish@rediffmail.com</t>
  </si>
  <si>
    <t>VIL004148L</t>
  </si>
  <si>
    <t>VIL004147L</t>
  </si>
  <si>
    <t>VIL004146L</t>
  </si>
  <si>
    <t>GIHD004836</t>
  </si>
  <si>
    <t>Kinjal</t>
  </si>
  <si>
    <t>VIL004145L</t>
  </si>
  <si>
    <t>VIL004144L</t>
  </si>
  <si>
    <t>VIL004143L</t>
  </si>
  <si>
    <t>VIL004142L</t>
  </si>
  <si>
    <t>VIL004141L</t>
  </si>
  <si>
    <t>VIL004140L</t>
  </si>
  <si>
    <t>VIL004139L</t>
  </si>
  <si>
    <t>VIL004138L</t>
  </si>
  <si>
    <t>VIL004137L</t>
  </si>
  <si>
    <t>VIL004136L</t>
  </si>
  <si>
    <t>VIL004135L</t>
  </si>
  <si>
    <t>akashparikh@live.com</t>
  </si>
  <si>
    <t>VIL004134L</t>
  </si>
  <si>
    <t>GIHD004835</t>
  </si>
  <si>
    <t>Kiritkumar</t>
  </si>
  <si>
    <t>Fataniya</t>
  </si>
  <si>
    <t>VIL004133L</t>
  </si>
  <si>
    <t>VIL004132L</t>
  </si>
  <si>
    <t>VIL004130L</t>
  </si>
  <si>
    <t>VIL004129L</t>
  </si>
  <si>
    <t>VIL004128L</t>
  </si>
  <si>
    <t>GIHD004834</t>
  </si>
  <si>
    <t>Shubham</t>
  </si>
  <si>
    <t>Champaneri</t>
  </si>
  <si>
    <t>VIL004127L</t>
  </si>
  <si>
    <t>VIL004126L</t>
  </si>
  <si>
    <t>VIL004125L</t>
  </si>
  <si>
    <t>[1 BHK]</t>
  </si>
  <si>
    <t>VIL004124L</t>
  </si>
  <si>
    <t>GIHD004833</t>
  </si>
  <si>
    <t>Darshil</t>
  </si>
  <si>
    <t>Gandhi</t>
  </si>
  <si>
    <t>VIL004123L</t>
  </si>
  <si>
    <t>GIHD004832</t>
  </si>
  <si>
    <t>Arpit</t>
  </si>
  <si>
    <t>Zala</t>
  </si>
  <si>
    <t>GIHD004831</t>
  </si>
  <si>
    <t>Ronak</t>
  </si>
  <si>
    <t>Darji</t>
  </si>
  <si>
    <t>VIL004122L</t>
  </si>
  <si>
    <t>VIL004121L</t>
  </si>
  <si>
    <t>VIL004120L</t>
  </si>
  <si>
    <t>VIL004119L</t>
  </si>
  <si>
    <t>GIHD004830</t>
  </si>
  <si>
    <t>Vijay</t>
  </si>
  <si>
    <t>VIL004118L</t>
  </si>
  <si>
    <t>VIL004117L</t>
  </si>
  <si>
    <t>VIL004116L</t>
  </si>
  <si>
    <t>VIL004115L</t>
  </si>
  <si>
    <t>VIL004114L</t>
  </si>
  <si>
    <t>VIL004113L</t>
  </si>
  <si>
    <t>VIL004112L</t>
  </si>
  <si>
    <t>VIL004111L</t>
  </si>
  <si>
    <t>VIL004110L</t>
  </si>
  <si>
    <t>VIL004109L</t>
  </si>
  <si>
    <t>VIL004108L</t>
  </si>
  <si>
    <t>GIHD004829</t>
  </si>
  <si>
    <t>Prithvi</t>
  </si>
  <si>
    <t>VIL004107L</t>
  </si>
  <si>
    <t>VIL004106L</t>
  </si>
  <si>
    <t>GIHD004828</t>
  </si>
  <si>
    <t>VIL004105L</t>
  </si>
  <si>
    <t>VIL004104L</t>
  </si>
  <si>
    <t>VIL004103L</t>
  </si>
  <si>
    <t>VIL004102L</t>
  </si>
  <si>
    <t>VIL004101L</t>
  </si>
  <si>
    <t>VIL004100L</t>
  </si>
  <si>
    <t>GIHD004827</t>
  </si>
  <si>
    <t>Henil</t>
  </si>
  <si>
    <t>Soni</t>
  </si>
  <si>
    <t>VIL004099L</t>
  </si>
  <si>
    <t>VIL004098L</t>
  </si>
  <si>
    <t>GIHD004826</t>
  </si>
  <si>
    <t>Anjan</t>
  </si>
  <si>
    <t>Savaliya</t>
  </si>
  <si>
    <t>VIL004097L</t>
  </si>
  <si>
    <t>GIHD004825</t>
  </si>
  <si>
    <t>Dhruvin</t>
  </si>
  <si>
    <t>Agarwal</t>
  </si>
  <si>
    <t>VIL004096L</t>
  </si>
  <si>
    <t>VIL004095L</t>
  </si>
  <si>
    <t>VIL004094L</t>
  </si>
  <si>
    <t>VIL004093L</t>
  </si>
  <si>
    <t>GIHD004824</t>
  </si>
  <si>
    <t>Bhatia</t>
  </si>
  <si>
    <t>VIL004092L</t>
  </si>
  <si>
    <t>VIL004091L</t>
  </si>
  <si>
    <t>VIL004090L</t>
  </si>
  <si>
    <t>[Office Spaces, Shop]</t>
  </si>
  <si>
    <t>GIHD004823</t>
  </si>
  <si>
    <t>Dhavad</t>
  </si>
  <si>
    <t>VIL004089L</t>
  </si>
  <si>
    <t>VIL004088L</t>
  </si>
  <si>
    <t>GIHD004822</t>
  </si>
  <si>
    <t>Bhavin</t>
  </si>
  <si>
    <t>Adhyaru</t>
  </si>
  <si>
    <t>VIL004087L</t>
  </si>
  <si>
    <t>VIL004086L</t>
  </si>
  <si>
    <t>VIL004085L</t>
  </si>
  <si>
    <t>GIHD004821</t>
  </si>
  <si>
    <t>Harshil</t>
  </si>
  <si>
    <t>Sanghvi</t>
  </si>
  <si>
    <t>VIL004084L</t>
  </si>
  <si>
    <t>VIL004083L</t>
  </si>
  <si>
    <t>VIL004082L</t>
  </si>
  <si>
    <t>GIHD004820</t>
  </si>
  <si>
    <t>VIL004081L</t>
  </si>
  <si>
    <t>VIL004080L</t>
  </si>
  <si>
    <t>VIL004079L</t>
  </si>
  <si>
    <t>VIL004078L</t>
  </si>
  <si>
    <t>VIL004077L</t>
  </si>
  <si>
    <t>VIL004076L</t>
  </si>
  <si>
    <t>VIL004075L</t>
  </si>
  <si>
    <t>VIL004074L</t>
  </si>
  <si>
    <t>VIL004073L</t>
  </si>
  <si>
    <t>VIL004072L</t>
  </si>
  <si>
    <t>VIL004071L</t>
  </si>
  <si>
    <t>VIL004070L</t>
  </si>
  <si>
    <t>VIL004069L</t>
  </si>
  <si>
    <t>GIHD004819</t>
  </si>
  <si>
    <t>Disha</t>
  </si>
  <si>
    <t>GIHD004818</t>
  </si>
  <si>
    <t>Yadav</t>
  </si>
  <si>
    <t>ram@shelter4u.in</t>
  </si>
  <si>
    <t>VIL004068L</t>
  </si>
  <si>
    <t>VIL004067L</t>
  </si>
  <si>
    <t>manish@ominvestment.in</t>
  </si>
  <si>
    <t>VIL004066L</t>
  </si>
  <si>
    <t>VIL004065L</t>
  </si>
  <si>
    <t>VIL004064L</t>
  </si>
  <si>
    <t>VIL004063L</t>
  </si>
  <si>
    <t>GIHD004817</t>
  </si>
  <si>
    <t>Ravi</t>
  </si>
  <si>
    <t>GIHD004816</t>
  </si>
  <si>
    <t>GIHD004815</t>
  </si>
  <si>
    <t>[Show Room]</t>
  </si>
  <si>
    <t>GIHD004814</t>
  </si>
  <si>
    <t>Jainam</t>
  </si>
  <si>
    <t>Modh</t>
  </si>
  <si>
    <t>GIHD004813</t>
  </si>
  <si>
    <t>Vaja</t>
  </si>
  <si>
    <t>GIHD004812</t>
  </si>
  <si>
    <t>Prajapati</t>
  </si>
  <si>
    <t>GIHD004811</t>
  </si>
  <si>
    <t>Samar</t>
  </si>
  <si>
    <t>GIHD004810</t>
  </si>
  <si>
    <t>Akash</t>
  </si>
  <si>
    <t>Chudasama</t>
  </si>
  <si>
    <t>GIHD004809</t>
  </si>
  <si>
    <t>GIHD004808</t>
  </si>
  <si>
    <t>Ketan</t>
  </si>
  <si>
    <t>GIHD004807</t>
  </si>
  <si>
    <t>Sr</t>
  </si>
  <si>
    <t>Tu</t>
  </si>
  <si>
    <t>919999999990</t>
  </si>
  <si>
    <t>GIHD004806</t>
  </si>
  <si>
    <t>VIL004062L</t>
  </si>
  <si>
    <t>GIHD004805</t>
  </si>
  <si>
    <t>Mitesh</t>
  </si>
  <si>
    <t>VIL004061L</t>
  </si>
  <si>
    <t>GIHD004804</t>
  </si>
  <si>
    <t>VIL004060L</t>
  </si>
  <si>
    <t>VIL004059L</t>
  </si>
  <si>
    <t>GIHD004803</t>
  </si>
  <si>
    <t>Rajesh</t>
  </si>
  <si>
    <t>Suthar</t>
  </si>
  <si>
    <t>VIL004058L</t>
  </si>
  <si>
    <t>VIL004057L</t>
  </si>
  <si>
    <t>VIL004056L</t>
  </si>
  <si>
    <t>VIL004055L</t>
  </si>
  <si>
    <t>VIL004054L</t>
  </si>
  <si>
    <t>VIL004053L</t>
  </si>
  <si>
    <t>GIHD004802</t>
  </si>
  <si>
    <t>Jay</t>
  </si>
  <si>
    <t>VIL004052L</t>
  </si>
  <si>
    <t>Jignesh</t>
  </si>
  <si>
    <t>Dave</t>
  </si>
  <si>
    <t>VIL004051L</t>
  </si>
  <si>
    <t>SAHILMUCHHALA@YMAIL.COM</t>
  </si>
  <si>
    <t>VIL004050L</t>
  </si>
  <si>
    <t>VIL004049L</t>
  </si>
  <si>
    <t>GIHD004801</t>
  </si>
  <si>
    <t>Dip</t>
  </si>
  <si>
    <t>Dhingani</t>
  </si>
  <si>
    <t>GIHD004800</t>
  </si>
  <si>
    <t>Dharmesh</t>
  </si>
  <si>
    <t>Manglani</t>
  </si>
  <si>
    <t>VIL004048L</t>
  </si>
  <si>
    <t>GIHD004799</t>
  </si>
  <si>
    <t>Dhara</t>
  </si>
  <si>
    <t>Salvi</t>
  </si>
  <si>
    <t>VIL004047L</t>
  </si>
  <si>
    <t>VIL004046L</t>
  </si>
  <si>
    <t>VIL004045L</t>
  </si>
  <si>
    <t>VIL004044L</t>
  </si>
  <si>
    <t>GIHD004798</t>
  </si>
  <si>
    <t>Akshat</t>
  </si>
  <si>
    <t>VIL004043L</t>
  </si>
  <si>
    <t>VIL004042L</t>
  </si>
  <si>
    <t>VIL004041L</t>
  </si>
  <si>
    <t>Sanjay</t>
  </si>
  <si>
    <t>Banker</t>
  </si>
  <si>
    <t>VIL004040L</t>
  </si>
  <si>
    <t>VIL004039L</t>
  </si>
  <si>
    <t>GIHD004797</t>
  </si>
  <si>
    <t>Dipen</t>
  </si>
  <si>
    <t>VIL004038L</t>
  </si>
  <si>
    <t>VIL004037L</t>
  </si>
  <si>
    <t>VIL004036L</t>
  </si>
  <si>
    <t>VIL004035L</t>
  </si>
  <si>
    <t>VIL004034L</t>
  </si>
  <si>
    <t>VIL004033L</t>
  </si>
  <si>
    <t>VIL004032L</t>
  </si>
  <si>
    <t>GIHD004796</t>
  </si>
  <si>
    <t>Deep</t>
  </si>
  <si>
    <t>VIL004031L</t>
  </si>
  <si>
    <t>VIL004030L</t>
  </si>
  <si>
    <t>VIL004029L</t>
  </si>
  <si>
    <t>VIL004028L</t>
  </si>
  <si>
    <t>VIL004027L</t>
  </si>
  <si>
    <t>VIL004026L</t>
  </si>
  <si>
    <t>Ritesh</t>
  </si>
  <si>
    <t>GIHD004795</t>
  </si>
  <si>
    <t>Maharshi</t>
  </si>
  <si>
    <t>Pandya</t>
  </si>
  <si>
    <t>VIL004025L</t>
  </si>
  <si>
    <t>VIL004024L</t>
  </si>
  <si>
    <t>GIHD004794</t>
  </si>
  <si>
    <t>Kotecha</t>
  </si>
  <si>
    <t>VIL004023L</t>
  </si>
  <si>
    <t>VIL004022L</t>
  </si>
  <si>
    <t>VIL004021L</t>
  </si>
  <si>
    <t>GIHD004793</t>
  </si>
  <si>
    <t>Aman</t>
  </si>
  <si>
    <t>GIHD004792</t>
  </si>
  <si>
    <t>Aneri</t>
  </si>
  <si>
    <t>VIL004020L</t>
  </si>
  <si>
    <t>VIL004019L</t>
  </si>
  <si>
    <t>VIL004018L</t>
  </si>
  <si>
    <t>VIL004017L</t>
  </si>
  <si>
    <t>VIL004016L</t>
  </si>
  <si>
    <t>GIHD004791</t>
  </si>
  <si>
    <t>Beena</t>
  </si>
  <si>
    <t>VIL004015L</t>
  </si>
  <si>
    <t>VIL004014L</t>
  </si>
  <si>
    <t>GIHD004790</t>
  </si>
  <si>
    <t>Kartik</t>
  </si>
  <si>
    <t>Baldwa</t>
  </si>
  <si>
    <t>VIL004013L</t>
  </si>
  <si>
    <t>Gattani</t>
  </si>
  <si>
    <t>GIHD004789</t>
  </si>
  <si>
    <t>Nikunj</t>
  </si>
  <si>
    <t>VIL004012L</t>
  </si>
  <si>
    <t>VIL004011L</t>
  </si>
  <si>
    <t>VIL004010L</t>
  </si>
  <si>
    <t>VIL004009L</t>
  </si>
  <si>
    <t>VIL004008L</t>
  </si>
  <si>
    <t>VIL004007L</t>
  </si>
  <si>
    <t>VIL004006L</t>
  </si>
  <si>
    <t>GIHD004788</t>
  </si>
  <si>
    <t>Smit</t>
  </si>
  <si>
    <t>Rathod</t>
  </si>
  <si>
    <t>VIL004005L</t>
  </si>
  <si>
    <t>GIHD004787</t>
  </si>
  <si>
    <t>VIL004004L</t>
  </si>
  <si>
    <t>VIL004003L</t>
  </si>
  <si>
    <t>GIHD004786</t>
  </si>
  <si>
    <t>GIHD004785</t>
  </si>
  <si>
    <t>VIL004002L</t>
  </si>
  <si>
    <t>VIL004001L</t>
  </si>
  <si>
    <t>VIL004000L</t>
  </si>
  <si>
    <t>VIL003999L</t>
  </si>
  <si>
    <t>VIL003998L</t>
  </si>
  <si>
    <t>GIHD004784</t>
  </si>
  <si>
    <t>Aakash</t>
  </si>
  <si>
    <t>GIHD004783</t>
  </si>
  <si>
    <t>Barolia</t>
  </si>
  <si>
    <t>Nirav</t>
  </si>
  <si>
    <t>GIHD004782</t>
  </si>
  <si>
    <t>Ridham</t>
  </si>
  <si>
    <t>GIHD004781</t>
  </si>
  <si>
    <t>VIL003997L</t>
  </si>
  <si>
    <t>GIHD004780</t>
  </si>
  <si>
    <t>Ninar</t>
  </si>
  <si>
    <t>Monpara</t>
  </si>
  <si>
    <t>VIL003996L</t>
  </si>
  <si>
    <t>mchauhan@indianoil.in</t>
  </si>
  <si>
    <t>VIL003995L</t>
  </si>
  <si>
    <t>VIL003994L</t>
  </si>
  <si>
    <t>VIL003993L</t>
  </si>
  <si>
    <t>VIL003992L</t>
  </si>
  <si>
    <t>VIL003991L</t>
  </si>
  <si>
    <t>GIHD004779</t>
  </si>
  <si>
    <t>Axat</t>
  </si>
  <si>
    <t>Kansara</t>
  </si>
  <si>
    <t>VIL003990L</t>
  </si>
  <si>
    <t>VIL003989L</t>
  </si>
  <si>
    <t>VIL003988L</t>
  </si>
  <si>
    <t>VIL003987L</t>
  </si>
  <si>
    <t>GIHD004778</t>
  </si>
  <si>
    <t>Kalpesh</t>
  </si>
  <si>
    <t>Trivedi</t>
  </si>
  <si>
    <t>GIHD004777</t>
  </si>
  <si>
    <t>Goswami</t>
  </si>
  <si>
    <t>VIL003986L</t>
  </si>
  <si>
    <t>GIHD004776</t>
  </si>
  <si>
    <t>Chiral</t>
  </si>
  <si>
    <t>GIHD004775</t>
  </si>
  <si>
    <t>Parth</t>
  </si>
  <si>
    <t>Raval</t>
  </si>
  <si>
    <t>VIL003985L</t>
  </si>
  <si>
    <t>VIL003984L</t>
  </si>
  <si>
    <t>VIL003983L</t>
  </si>
  <si>
    <t>VIL003982L</t>
  </si>
  <si>
    <t>VIL003981L</t>
  </si>
  <si>
    <t>GIHD004774</t>
  </si>
  <si>
    <t>Sunil</t>
  </si>
  <si>
    <t>GIHD004773</t>
  </si>
  <si>
    <t>GIHD004772</t>
  </si>
  <si>
    <t>Nilay</t>
  </si>
  <si>
    <t>Bhatt</t>
  </si>
  <si>
    <t>VIL003980L</t>
  </si>
  <si>
    <t>VIL003979L</t>
  </si>
  <si>
    <t>VIL003978L</t>
  </si>
  <si>
    <t>VIL003977L</t>
  </si>
  <si>
    <t>VIL003976L</t>
  </si>
  <si>
    <t>VIL003975L</t>
  </si>
  <si>
    <t>GIHD004771</t>
  </si>
  <si>
    <t>Dobariya</t>
  </si>
  <si>
    <t>VIL003974L</t>
  </si>
  <si>
    <t>GIHD004770</t>
  </si>
  <si>
    <t>GIHD004769</t>
  </si>
  <si>
    <t>Sonu</t>
  </si>
  <si>
    <t>Binda</t>
  </si>
  <si>
    <t>VIL003973L</t>
  </si>
  <si>
    <t>GIHD004768</t>
  </si>
  <si>
    <t>Mehul</t>
  </si>
  <si>
    <t>VIL003971L</t>
  </si>
  <si>
    <t>VIL003972L</t>
  </si>
  <si>
    <t>GIHD004767</t>
  </si>
  <si>
    <t>Rahul</t>
  </si>
  <si>
    <t>VIL003970L</t>
  </si>
  <si>
    <t>camihir@rediffmail.com</t>
  </si>
  <si>
    <t>VIL003969L</t>
  </si>
  <si>
    <t>GIHD004766</t>
  </si>
  <si>
    <t>Faldu</t>
  </si>
  <si>
    <t>GIHD004765</t>
  </si>
  <si>
    <t>Ravansh</t>
  </si>
  <si>
    <t>Gohil</t>
  </si>
  <si>
    <t>GIHD004764</t>
  </si>
  <si>
    <t>Naresh</t>
  </si>
  <si>
    <t>VIL003968L</t>
  </si>
  <si>
    <t>[Office Spaces, Shop, Show Room]</t>
  </si>
  <si>
    <t>VIL003967L</t>
  </si>
  <si>
    <t>VIL003966L</t>
  </si>
  <si>
    <t>GIHD004763</t>
  </si>
  <si>
    <t>Savani</t>
  </si>
  <si>
    <t>GIHD004762</t>
  </si>
  <si>
    <t>Jaiminee</t>
  </si>
  <si>
    <t>GIHD004761</t>
  </si>
  <si>
    <t>Mahesh</t>
  </si>
  <si>
    <t>GIHD004760</t>
  </si>
  <si>
    <t>Bambhroliya</t>
  </si>
  <si>
    <t>VIL003965L</t>
  </si>
  <si>
    <t>VIL003964L</t>
  </si>
  <si>
    <t>VIL003963L</t>
  </si>
  <si>
    <t>GIHD004759</t>
  </si>
  <si>
    <t>Modi</t>
  </si>
  <si>
    <t>GIHD004758</t>
  </si>
  <si>
    <t>Kishor</t>
  </si>
  <si>
    <t>GIHD004757</t>
  </si>
  <si>
    <t>Amit</t>
  </si>
  <si>
    <t>Jain</t>
  </si>
  <si>
    <t>VIL003962L</t>
  </si>
  <si>
    <t>GIHD004756</t>
  </si>
  <si>
    <t>Pintu</t>
  </si>
  <si>
    <t>Bhandari</t>
  </si>
  <si>
    <t>Pintoobhandari@uahoo.co.in</t>
  </si>
  <si>
    <t>VIL003961L</t>
  </si>
  <si>
    <t>VIL003960L</t>
  </si>
  <si>
    <t>VIL003959L</t>
  </si>
  <si>
    <t>GIHD004755</t>
  </si>
  <si>
    <t>Bhavya</t>
  </si>
  <si>
    <t>GIHD004754</t>
  </si>
  <si>
    <t>Dharmil</t>
  </si>
  <si>
    <t>VIL003958L</t>
  </si>
  <si>
    <t>VIL003957L</t>
  </si>
  <si>
    <t>VIL003956L</t>
  </si>
  <si>
    <t>GIHD004753</t>
  </si>
  <si>
    <t>Pinakin</t>
  </si>
  <si>
    <t>Padia</t>
  </si>
  <si>
    <t>pinakin_mba@rediffmail.com</t>
  </si>
  <si>
    <t>GIHD004752</t>
  </si>
  <si>
    <t>Mihir</t>
  </si>
  <si>
    <t>VIL003955L</t>
  </si>
  <si>
    <t>VIL003954L</t>
  </si>
  <si>
    <t>GIHD004751</t>
  </si>
  <si>
    <t>Shewramani</t>
  </si>
  <si>
    <t>VIL003953L</t>
  </si>
  <si>
    <t>GIHD004750</t>
  </si>
  <si>
    <t>[Shop, Show Room]</t>
  </si>
  <si>
    <t>GIHD004749</t>
  </si>
  <si>
    <t>Daxni</t>
  </si>
  <si>
    <t>VIL003952L</t>
  </si>
  <si>
    <t>VIL003951L</t>
  </si>
  <si>
    <t>VIL003950L</t>
  </si>
  <si>
    <t>VIL003949L</t>
  </si>
  <si>
    <t>VIL003948L</t>
  </si>
  <si>
    <t>GIHD004748</t>
  </si>
  <si>
    <t>VIL003947L</t>
  </si>
  <si>
    <t>GIHD004747</t>
  </si>
  <si>
    <t>Kathiriya</t>
  </si>
  <si>
    <t>VIL003946L</t>
  </si>
  <si>
    <t>VIL003945L</t>
  </si>
  <si>
    <t>GIHD004746</t>
  </si>
  <si>
    <t>Parin</t>
  </si>
  <si>
    <t>VIL003943L</t>
  </si>
  <si>
    <t>VIL003944L</t>
  </si>
  <si>
    <t>VIL003942L</t>
  </si>
  <si>
    <t>Parag</t>
  </si>
  <si>
    <t>VIL003941L</t>
  </si>
  <si>
    <t>VIL003940L</t>
  </si>
  <si>
    <t>VIL003939L</t>
  </si>
  <si>
    <t>GIHD004745</t>
  </si>
  <si>
    <t>Hemang</t>
  </si>
  <si>
    <t>VIL003938L</t>
  </si>
  <si>
    <t>cvvavaiya@arvaplast.in</t>
  </si>
  <si>
    <t>GIHD004744</t>
  </si>
  <si>
    <t>Gadhecha</t>
  </si>
  <si>
    <t>VIL003937L</t>
  </si>
  <si>
    <t>VIL003936L</t>
  </si>
  <si>
    <t>VIL003935L</t>
  </si>
  <si>
    <t>VIL003934L</t>
  </si>
  <si>
    <t>GIHD004743</t>
  </si>
  <si>
    <t>Nirmal</t>
  </si>
  <si>
    <t>GIHD004742</t>
  </si>
  <si>
    <t>Tarun</t>
  </si>
  <si>
    <t>Walia</t>
  </si>
  <si>
    <t>VIL003933L</t>
  </si>
  <si>
    <t>yash@rkc.co.in</t>
  </si>
  <si>
    <t>GIHD004741</t>
  </si>
  <si>
    <t>Mansi</t>
  </si>
  <si>
    <t>Bais</t>
  </si>
  <si>
    <t>VIL003932L</t>
  </si>
  <si>
    <t>VIL003931L</t>
  </si>
  <si>
    <t>VIL003930L</t>
  </si>
  <si>
    <t>VIL003929L</t>
  </si>
  <si>
    <t>VIL003928L</t>
  </si>
  <si>
    <t>VIL003927L</t>
  </si>
  <si>
    <t>GIHD004740</t>
  </si>
  <si>
    <t>Yash</t>
  </si>
  <si>
    <t>VIL003926L</t>
  </si>
  <si>
    <t>VIL003925L</t>
  </si>
  <si>
    <t>GIHD004739</t>
  </si>
  <si>
    <t>VIL003924L</t>
  </si>
  <si>
    <t>GIHD004738</t>
  </si>
  <si>
    <t>Prince</t>
  </si>
  <si>
    <t>VIL003923L</t>
  </si>
  <si>
    <t>VIL003922L</t>
  </si>
  <si>
    <t>VIL003921L</t>
  </si>
  <si>
    <t>VIL003920L</t>
  </si>
  <si>
    <t>VIL003919L</t>
  </si>
  <si>
    <t>GIHD004737</t>
  </si>
  <si>
    <t>Chawla</t>
  </si>
  <si>
    <t>GIHD004736</t>
  </si>
  <si>
    <t>VIL003918L</t>
  </si>
  <si>
    <t>VIL003917L</t>
  </si>
  <si>
    <t>VIL003916L</t>
  </si>
  <si>
    <t>VIL003915L</t>
  </si>
  <si>
    <t>VIL003914L</t>
  </si>
  <si>
    <t>VIL003913L</t>
  </si>
  <si>
    <t>GIHD004735</t>
  </si>
  <si>
    <t>Asif</t>
  </si>
  <si>
    <t>Kureshi</t>
  </si>
  <si>
    <t>Asif@hotelepsilon.com</t>
  </si>
  <si>
    <t>GIHD004734</t>
  </si>
  <si>
    <t>Vrushank</t>
  </si>
  <si>
    <t>VIL003912L</t>
  </si>
  <si>
    <t>kiddonher@neko2.net</t>
  </si>
  <si>
    <t>VIL003911L</t>
  </si>
  <si>
    <t>GIHD004733</t>
  </si>
  <si>
    <t>Jugal</t>
  </si>
  <si>
    <t>VIL003910L</t>
  </si>
  <si>
    <t>GIHD004732</t>
  </si>
  <si>
    <t>VIL003909L</t>
  </si>
  <si>
    <t>GIHD004731</t>
  </si>
  <si>
    <t>Sandeep</t>
  </si>
  <si>
    <t>Dattani</t>
  </si>
  <si>
    <t>VIL003908L</t>
  </si>
  <si>
    <t>VIL003907L</t>
  </si>
  <si>
    <t>VIL003906L</t>
  </si>
  <si>
    <t>VIL003905L</t>
  </si>
  <si>
    <t>VIL003904L</t>
  </si>
  <si>
    <t>GIHD004730</t>
  </si>
  <si>
    <t>Barot</t>
  </si>
  <si>
    <t>VIL003903L</t>
  </si>
  <si>
    <t>GIHD004729</t>
  </si>
  <si>
    <t>Pratik</t>
  </si>
  <si>
    <t>VIL003902L</t>
  </si>
  <si>
    <t>VIL003901L</t>
  </si>
  <si>
    <t>VIL003900L</t>
  </si>
  <si>
    <t>VIL003899L</t>
  </si>
  <si>
    <t>GIHD004728</t>
  </si>
  <si>
    <t>Dawda</t>
  </si>
  <si>
    <t>VIL003898L</t>
  </si>
  <si>
    <t>GIHD004727</t>
  </si>
  <si>
    <t>VIL003897L</t>
  </si>
  <si>
    <t>VIL003896L</t>
  </si>
  <si>
    <t>VIL003895L</t>
  </si>
  <si>
    <t>GIHD004726</t>
  </si>
  <si>
    <t>VIL003894L</t>
  </si>
  <si>
    <t>VIL003893L</t>
  </si>
  <si>
    <t>GIHD004725</t>
  </si>
  <si>
    <t>Tushar</t>
  </si>
  <si>
    <t>Parik</t>
  </si>
  <si>
    <t>VIL003892L</t>
  </si>
  <si>
    <t>VIL003891L</t>
  </si>
  <si>
    <t>GIHD004724</t>
  </si>
  <si>
    <t>Vatsal</t>
  </si>
  <si>
    <t>Kundalia</t>
  </si>
  <si>
    <t>VIL003890L</t>
  </si>
  <si>
    <t>VIL003889L</t>
  </si>
  <si>
    <t>VIL003888L</t>
  </si>
  <si>
    <t>VIL003887L</t>
  </si>
  <si>
    <t>VIL003886L</t>
  </si>
  <si>
    <t>VIL003885L</t>
  </si>
  <si>
    <t>VIL003884L</t>
  </si>
  <si>
    <t>GIHD004723</t>
  </si>
  <si>
    <t>Rathore</t>
  </si>
  <si>
    <t>VIL003883L</t>
  </si>
  <si>
    <t>VIL003882L</t>
  </si>
  <si>
    <t>VIL003881L</t>
  </si>
  <si>
    <t>VIL003880L</t>
  </si>
  <si>
    <t>VIL003879L</t>
  </si>
  <si>
    <t>VIL003878L</t>
  </si>
  <si>
    <t>VIL003877L</t>
  </si>
  <si>
    <t>GIHD004722</t>
  </si>
  <si>
    <t>Bharat</t>
  </si>
  <si>
    <t>Mehta</t>
  </si>
  <si>
    <t>VIL003876L</t>
  </si>
  <si>
    <t>GIHD004721</t>
  </si>
  <si>
    <t>Abhishek</t>
  </si>
  <si>
    <t>VIL003875L</t>
  </si>
  <si>
    <t>VIL003874L</t>
  </si>
  <si>
    <t>VIL003873L</t>
  </si>
  <si>
    <t>VIL003872L</t>
  </si>
  <si>
    <t>VIL003871L</t>
  </si>
  <si>
    <t>GIHD004720</t>
  </si>
  <si>
    <t>Keyur</t>
  </si>
  <si>
    <t>Kalavadia</t>
  </si>
  <si>
    <t>VIL003870L</t>
  </si>
  <si>
    <t>GIHD004719</t>
  </si>
  <si>
    <t>VIL003869L</t>
  </si>
  <si>
    <t>GIHD004718</t>
  </si>
  <si>
    <t>Jinansh</t>
  </si>
  <si>
    <t>VIL003868L</t>
  </si>
  <si>
    <t>VIL003867L</t>
  </si>
  <si>
    <t>Virat</t>
  </si>
  <si>
    <t>GIHD004717</t>
  </si>
  <si>
    <t>Nisharg</t>
  </si>
  <si>
    <t>Gajjar</t>
  </si>
  <si>
    <t>VIL003866L</t>
  </si>
  <si>
    <t>VIL003865L</t>
  </si>
  <si>
    <t>VIL003864L</t>
  </si>
  <si>
    <t>VIL003863L</t>
  </si>
  <si>
    <t>VIL003862L</t>
  </si>
  <si>
    <t>VIL003861L</t>
  </si>
  <si>
    <t>GIHD004716</t>
  </si>
  <si>
    <t>VIL003860L</t>
  </si>
  <si>
    <t>VIL003859L</t>
  </si>
  <si>
    <t>GIHD004715</t>
  </si>
  <si>
    <t>Divesh</t>
  </si>
  <si>
    <t>Singhal</t>
  </si>
  <si>
    <t>GIHD004714</t>
  </si>
  <si>
    <t>Abhigla</t>
  </si>
  <si>
    <t>VIL003858L</t>
  </si>
  <si>
    <t>VIL003857L</t>
  </si>
  <si>
    <t>rahul.satta@live.com</t>
  </si>
  <si>
    <t>VIL003856L</t>
  </si>
  <si>
    <t>VIL003855L</t>
  </si>
  <si>
    <t>VIL003854L</t>
  </si>
  <si>
    <t>VIL003853L</t>
  </si>
  <si>
    <t>VIL003852L</t>
  </si>
  <si>
    <t>VIL003851L</t>
  </si>
  <si>
    <t>VIL003850L</t>
  </si>
  <si>
    <t>VIL003849L</t>
  </si>
  <si>
    <t>GIHD004713</t>
  </si>
  <si>
    <t>Vishal</t>
  </si>
  <si>
    <t>Solanki</t>
  </si>
  <si>
    <t>GIHD004712</t>
  </si>
  <si>
    <t>VIL003848L</t>
  </si>
  <si>
    <t>VIL003847L</t>
  </si>
  <si>
    <t>VIL003846L</t>
  </si>
  <si>
    <t>VIL003845L</t>
  </si>
  <si>
    <t>VIL003844L</t>
  </si>
  <si>
    <t>Bijal</t>
  </si>
  <si>
    <t>VIL003843L</t>
  </si>
  <si>
    <t>GIHD004711</t>
  </si>
  <si>
    <t>Aditya</t>
  </si>
  <si>
    <t>Brahmbhatt</t>
  </si>
  <si>
    <t>GIHD004710</t>
  </si>
  <si>
    <t>Arpan</t>
  </si>
  <si>
    <t>Mistry</t>
  </si>
  <si>
    <t>VIL003842L</t>
  </si>
  <si>
    <t>GIHD004709</t>
  </si>
  <si>
    <t>Brijesh</t>
  </si>
  <si>
    <t>GIHD004708</t>
  </si>
  <si>
    <t>Devarsh</t>
  </si>
  <si>
    <t>VIL003841L</t>
  </si>
  <si>
    <t>Rudresh</t>
  </si>
  <si>
    <t>Bakhda</t>
  </si>
  <si>
    <t>GIHD004707</t>
  </si>
  <si>
    <t>Sompura</t>
  </si>
  <si>
    <t>VIL003840L</t>
  </si>
  <si>
    <t>VIL003839L</t>
  </si>
  <si>
    <t>VIL003838L</t>
  </si>
  <si>
    <t>VIL003837L</t>
  </si>
  <si>
    <t>GIHD004706</t>
  </si>
  <si>
    <t>Bhargav</t>
  </si>
  <si>
    <t>Pithva</t>
  </si>
  <si>
    <t>VIL003836L</t>
  </si>
  <si>
    <t>VIL003835L</t>
  </si>
  <si>
    <t>GIHD004705</t>
  </si>
  <si>
    <t>Chaurasia</t>
  </si>
  <si>
    <t>VIL003834L</t>
  </si>
  <si>
    <t>GIHD004704</t>
  </si>
  <si>
    <t>Priyam</t>
  </si>
  <si>
    <t>Gangani</t>
  </si>
  <si>
    <t>VIL003833L</t>
  </si>
  <si>
    <t>VIL003832L</t>
  </si>
  <si>
    <t>VIL003831L</t>
  </si>
  <si>
    <t>VIL003830L</t>
  </si>
  <si>
    <t>GIHD004703</t>
  </si>
  <si>
    <t>Neelam</t>
  </si>
  <si>
    <t>VIL003829L</t>
  </si>
  <si>
    <t>VIL003828L</t>
  </si>
  <si>
    <t>GIHD004702</t>
  </si>
  <si>
    <t>Punit</t>
  </si>
  <si>
    <t>Gupta</t>
  </si>
  <si>
    <t>VIL003827L</t>
  </si>
  <si>
    <t>VIL003826L</t>
  </si>
  <si>
    <t>VIL003825L</t>
  </si>
  <si>
    <t>VIL003824L</t>
  </si>
  <si>
    <t>GIHD004701</t>
  </si>
  <si>
    <t>Priyank</t>
  </si>
  <si>
    <t>VIL003823L</t>
  </si>
  <si>
    <t>VIL003822L</t>
  </si>
  <si>
    <t>GIHD004700</t>
  </si>
  <si>
    <t>Hema</t>
  </si>
  <si>
    <t>VIL003821L</t>
  </si>
  <si>
    <t>VIL003820L</t>
  </si>
  <si>
    <t>VIL003819L</t>
  </si>
  <si>
    <t>GIHD004699</t>
  </si>
  <si>
    <t>Satpal</t>
  </si>
  <si>
    <t>GIHD004698</t>
  </si>
  <si>
    <t>Dhaval</t>
  </si>
  <si>
    <t>Pujara</t>
  </si>
  <si>
    <t>VIL003818L</t>
  </si>
  <si>
    <t>VIL003817L</t>
  </si>
  <si>
    <t>GIHD004697</t>
  </si>
  <si>
    <t>Dharmik</t>
  </si>
  <si>
    <t>VIL003816L</t>
  </si>
  <si>
    <t>GIHD004696</t>
  </si>
  <si>
    <t>Sojitra</t>
  </si>
  <si>
    <t>GIHD004695</t>
  </si>
  <si>
    <t>Vaibhavi</t>
  </si>
  <si>
    <t>VIL003815L</t>
  </si>
  <si>
    <t>GIHD004694</t>
  </si>
  <si>
    <t>Sharad</t>
  </si>
  <si>
    <t>Delsare</t>
  </si>
  <si>
    <t>VIL003814L</t>
  </si>
  <si>
    <t>Fenil</t>
  </si>
  <si>
    <t>GIHD004693</t>
  </si>
  <si>
    <t>VIL003813L</t>
  </si>
  <si>
    <t>GIHD004692</t>
  </si>
  <si>
    <t>Joydeep</t>
  </si>
  <si>
    <t>Banik</t>
  </si>
  <si>
    <t>GIHD004691</t>
  </si>
  <si>
    <t>Sangani</t>
  </si>
  <si>
    <t>GIHD004690</t>
  </si>
  <si>
    <t>VIL003812L</t>
  </si>
  <si>
    <t>VIL003811L</t>
  </si>
  <si>
    <t>VIL003810L</t>
  </si>
  <si>
    <t>GIHD004689</t>
  </si>
  <si>
    <t>VIL003809L</t>
  </si>
  <si>
    <t>VIL003808L</t>
  </si>
  <si>
    <t>GIHD004688</t>
  </si>
  <si>
    <t>Kiran</t>
  </si>
  <si>
    <t>Galani</t>
  </si>
  <si>
    <t>GIHD004687</t>
  </si>
  <si>
    <t>Quershi</t>
  </si>
  <si>
    <t>VIL003807L</t>
  </si>
  <si>
    <t>VIL003806L</t>
  </si>
  <si>
    <t>GIHD004686</t>
  </si>
  <si>
    <t>Drashti</t>
  </si>
  <si>
    <t>Vyas</t>
  </si>
  <si>
    <t>VIL003805L</t>
  </si>
  <si>
    <t>GIHD004685</t>
  </si>
  <si>
    <t>Jainil</t>
  </si>
  <si>
    <t>VIL003804L</t>
  </si>
  <si>
    <t>GIHD004684</t>
  </si>
  <si>
    <t>Chhabra</t>
  </si>
  <si>
    <t>GIHD004683</t>
  </si>
  <si>
    <t>Savan</t>
  </si>
  <si>
    <t>VIL003803L</t>
  </si>
  <si>
    <t>VIL003802L</t>
  </si>
  <si>
    <t>GIHD004682</t>
  </si>
  <si>
    <t>Devangi</t>
  </si>
  <si>
    <t>Barbhaiya</t>
  </si>
  <si>
    <t>VIL003801L</t>
  </si>
  <si>
    <t>VIL003800L</t>
  </si>
  <si>
    <t>GIHD004681</t>
  </si>
  <si>
    <t>Bhensdadia</t>
  </si>
  <si>
    <t>VIL003799L</t>
  </si>
  <si>
    <t>VIL003798L</t>
  </si>
  <si>
    <t>VIL003797L</t>
  </si>
  <si>
    <t>VIL003796L</t>
  </si>
  <si>
    <t>anita_menon97@rediffmail.com</t>
  </si>
  <si>
    <t>VIL003795L</t>
  </si>
  <si>
    <t>GIHD004680</t>
  </si>
  <si>
    <t>GIHD004679</t>
  </si>
  <si>
    <t>GIHD004678</t>
  </si>
  <si>
    <t>Pratap</t>
  </si>
  <si>
    <t>Bhuva</t>
  </si>
  <si>
    <t>GIHD004677</t>
  </si>
  <si>
    <t>Jitendra</t>
  </si>
  <si>
    <t>GIHD004676</t>
  </si>
  <si>
    <t>Saha</t>
  </si>
  <si>
    <t>VIL003794L</t>
  </si>
  <si>
    <t>VIL003793L</t>
  </si>
  <si>
    <t>GIHD004675</t>
  </si>
  <si>
    <t>Vivek</t>
  </si>
  <si>
    <t>Adatia</t>
  </si>
  <si>
    <t>GIHD004674</t>
  </si>
  <si>
    <t>VIL003792L</t>
  </si>
  <si>
    <t>VIL003791L</t>
  </si>
  <si>
    <t>VIL003790L</t>
  </si>
  <si>
    <t>VIL003789L</t>
  </si>
  <si>
    <t>GIHD004673</t>
  </si>
  <si>
    <t>GIHD004672</t>
  </si>
  <si>
    <t>Kirit</t>
  </si>
  <si>
    <t>GIHD004671</t>
  </si>
  <si>
    <t>Mahendrasinh</t>
  </si>
  <si>
    <t>GIHD004670</t>
  </si>
  <si>
    <t>Ila</t>
  </si>
  <si>
    <t>Bandhiya</t>
  </si>
  <si>
    <t>VIL003788L</t>
  </si>
  <si>
    <t>VIL003787L</t>
  </si>
  <si>
    <t>VIL003786L</t>
  </si>
  <si>
    <t>VIL003785L</t>
  </si>
  <si>
    <t>GIHD004669</t>
  </si>
  <si>
    <t>Narendra</t>
  </si>
  <si>
    <t>Panjwani</t>
  </si>
  <si>
    <t>GIHD004668</t>
  </si>
  <si>
    <t>Randeria</t>
  </si>
  <si>
    <t>Vivekranderia@hotmail.com</t>
  </si>
  <si>
    <t>GIHD004667</t>
  </si>
  <si>
    <t>Vishwas</t>
  </si>
  <si>
    <t>Deshpande</t>
  </si>
  <si>
    <t>VIL003784L</t>
  </si>
  <si>
    <t>VIL003783L</t>
  </si>
  <si>
    <t>VIL003782L</t>
  </si>
  <si>
    <t>VIL003781L</t>
  </si>
  <si>
    <t>VIL003780L</t>
  </si>
  <si>
    <t>GIHD004666</t>
  </si>
  <si>
    <t>Maulik</t>
  </si>
  <si>
    <t>Kapadia</t>
  </si>
  <si>
    <t>VIL003779L</t>
  </si>
  <si>
    <t>GIHD004665</t>
  </si>
  <si>
    <t>GIHD004664</t>
  </si>
  <si>
    <t>Dwivedi</t>
  </si>
  <si>
    <t>VIL003778L</t>
  </si>
  <si>
    <t>VIL003777L</t>
  </si>
  <si>
    <t>Himanshu</t>
  </si>
  <si>
    <t>GIHD004663</t>
  </si>
  <si>
    <t>Dishant</t>
  </si>
  <si>
    <t>Patadiya</t>
  </si>
  <si>
    <t>VIL003776L</t>
  </si>
  <si>
    <t>GIHD004662</t>
  </si>
  <si>
    <t>Jagdish</t>
  </si>
  <si>
    <t>GIHD004661</t>
  </si>
  <si>
    <t>Rajendra</t>
  </si>
  <si>
    <t>Rvm007@reddifimail.com</t>
  </si>
  <si>
    <t>VIL003775L</t>
  </si>
  <si>
    <t>VIL003774L</t>
  </si>
  <si>
    <t>VIL003773L</t>
  </si>
  <si>
    <t>VIL003772L</t>
  </si>
  <si>
    <t>VIL003771L</t>
  </si>
  <si>
    <t>GIHD004660</t>
  </si>
  <si>
    <t>Hari</t>
  </si>
  <si>
    <t>VIL003770L</t>
  </si>
  <si>
    <t>MD@EXCELFILTRATION.IN</t>
  </si>
  <si>
    <t>GIHD004659</t>
  </si>
  <si>
    <t>GIHD004658</t>
  </si>
  <si>
    <t>VIL003769L</t>
  </si>
  <si>
    <t>VIL003768L</t>
  </si>
  <si>
    <t>VIL003767L</t>
  </si>
  <si>
    <t>GIHD004657</t>
  </si>
  <si>
    <t>VIL003766L</t>
  </si>
  <si>
    <t>GIHD004656</t>
  </si>
  <si>
    <t>Dixit</t>
  </si>
  <si>
    <t>Kukadiya</t>
  </si>
  <si>
    <t>GIHD004655</t>
  </si>
  <si>
    <t>GIHD004654</t>
  </si>
  <si>
    <t>[Office Spaces, Show Room]</t>
  </si>
  <si>
    <t>VIL003765L</t>
  </si>
  <si>
    <t>VIL003764L</t>
  </si>
  <si>
    <t>VIL003763L</t>
  </si>
  <si>
    <t>GIHD004653</t>
  </si>
  <si>
    <t>Arpita</t>
  </si>
  <si>
    <t>GIHD004652</t>
  </si>
  <si>
    <t>GIHD004651</t>
  </si>
  <si>
    <t>Darshit</t>
  </si>
  <si>
    <t>Vora</t>
  </si>
  <si>
    <t>GIHD004650</t>
  </si>
  <si>
    <t>Limbani</t>
  </si>
  <si>
    <t>GIHD004649</t>
  </si>
  <si>
    <t>VIL003762L</t>
  </si>
  <si>
    <t>VIL003761L</t>
  </si>
  <si>
    <t>VIL003760L</t>
  </si>
  <si>
    <t>GIHD004648</t>
  </si>
  <si>
    <t>GIHD004647</t>
  </si>
  <si>
    <t>Jaydeep</t>
  </si>
  <si>
    <t>GIHD004646</t>
  </si>
  <si>
    <t>Jigar</t>
  </si>
  <si>
    <t>VIL003759L</t>
  </si>
  <si>
    <t>VIL003758L</t>
  </si>
  <si>
    <t>VIL003757L</t>
  </si>
  <si>
    <t>GIHD004645</t>
  </si>
  <si>
    <t>Ankit</t>
  </si>
  <si>
    <t>ankitshah@telennovation.com</t>
  </si>
  <si>
    <t>GIHD004644</t>
  </si>
  <si>
    <t>Jasmin</t>
  </si>
  <si>
    <t>Acharya</t>
  </si>
  <si>
    <t>GIHD004643</t>
  </si>
  <si>
    <t>Yesha</t>
  </si>
  <si>
    <t>Jariwala Patel</t>
  </si>
  <si>
    <t>VIL003755L</t>
  </si>
  <si>
    <t>GIHD004642</t>
  </si>
  <si>
    <t>Nilesh</t>
  </si>
  <si>
    <t>Jethaliya</t>
  </si>
  <si>
    <t>VIL003754L</t>
  </si>
  <si>
    <t>pparikh@rrpl.net</t>
  </si>
  <si>
    <t>GIHD004641</t>
  </si>
  <si>
    <t>Arnav</t>
  </si>
  <si>
    <t>GIHD004640</t>
  </si>
  <si>
    <t>Chandra</t>
  </si>
  <si>
    <t>GIHD004639</t>
  </si>
  <si>
    <t>Chaudhari</t>
  </si>
  <si>
    <t>VIL003753L</t>
  </si>
  <si>
    <t>VIL003752L</t>
  </si>
  <si>
    <t>VIL003751L</t>
  </si>
  <si>
    <t>GIHD004638</t>
  </si>
  <si>
    <t>GIHD004637</t>
  </si>
  <si>
    <t>Vadher</t>
  </si>
  <si>
    <t>VIL003750L</t>
  </si>
  <si>
    <t>GIHD004636</t>
  </si>
  <si>
    <t>VIL003749L</t>
  </si>
  <si>
    <t>VIL003748L</t>
  </si>
  <si>
    <t>GIHD004635</t>
  </si>
  <si>
    <t>Krunal</t>
  </si>
  <si>
    <t>Jani</t>
  </si>
  <si>
    <t>VIL003747L</t>
  </si>
  <si>
    <t>VIL003746L</t>
  </si>
  <si>
    <t>GIHD004634</t>
  </si>
  <si>
    <t>GIHD004633</t>
  </si>
  <si>
    <t>Denish</t>
  </si>
  <si>
    <t>Kantaria</t>
  </si>
  <si>
    <t>GIHD004632</t>
  </si>
  <si>
    <t>Nihal</t>
  </si>
  <si>
    <t>Galathia</t>
  </si>
  <si>
    <t>VIL003745L</t>
  </si>
  <si>
    <t>AMITKUMAR.SAHU1@ADANI.COM</t>
  </si>
  <si>
    <t>VIL003744L</t>
  </si>
  <si>
    <t>VIL003743L</t>
  </si>
  <si>
    <t>GIHD004631</t>
  </si>
  <si>
    <t>Niket</t>
  </si>
  <si>
    <t>VIL003742L</t>
  </si>
  <si>
    <t>BIMALDABHI@REDIFFMSIL.COM</t>
  </si>
  <si>
    <t>GIHD004630</t>
  </si>
  <si>
    <t>Rutvij</t>
  </si>
  <si>
    <t>VIL003741L</t>
  </si>
  <si>
    <t>VIL003740L</t>
  </si>
  <si>
    <t>VIL003739L</t>
  </si>
  <si>
    <t>VIL003738L</t>
  </si>
  <si>
    <t>GIHD004629</t>
  </si>
  <si>
    <t>VIL003737L</t>
  </si>
  <si>
    <t>VIL003736L</t>
  </si>
  <si>
    <t>VIL003735L</t>
  </si>
  <si>
    <t>GIHD004628</t>
  </si>
  <si>
    <t>Ayush</t>
  </si>
  <si>
    <t>VIL003734L</t>
  </si>
  <si>
    <t>GIHD004627</t>
  </si>
  <si>
    <t>Harshit</t>
  </si>
  <si>
    <t>Bagadiya</t>
  </si>
  <si>
    <t>GIHD004626</t>
  </si>
  <si>
    <t>GIHD004625</t>
  </si>
  <si>
    <t>Goklani</t>
  </si>
  <si>
    <t>VIL003733L</t>
  </si>
  <si>
    <t>VIL003732L</t>
  </si>
  <si>
    <t>VIL003731L</t>
  </si>
  <si>
    <t>VIL003730L</t>
  </si>
  <si>
    <t>VIL003729L</t>
  </si>
  <si>
    <t>GIHD004624</t>
  </si>
  <si>
    <t>Dhimant</t>
  </si>
  <si>
    <t>GIHD004623</t>
  </si>
  <si>
    <t>Mahavir</t>
  </si>
  <si>
    <t>Kotharj</t>
  </si>
  <si>
    <t>VIL003728L</t>
  </si>
  <si>
    <t>GIHD004622</t>
  </si>
  <si>
    <t>Apurva</t>
  </si>
  <si>
    <t>Saraswat</t>
  </si>
  <si>
    <t>VIL003727L</t>
  </si>
  <si>
    <t>VIL003726L</t>
  </si>
  <si>
    <t>VIL003725L</t>
  </si>
  <si>
    <t>VIL003724L</t>
  </si>
  <si>
    <t>harshendra@hotmail.com</t>
  </si>
  <si>
    <t>GIHD004621</t>
  </si>
  <si>
    <t>Brijrajsinh</t>
  </si>
  <si>
    <t>VIL003723L</t>
  </si>
  <si>
    <t>manish.excel@hotmail.com</t>
  </si>
  <si>
    <t>VIL003722L</t>
  </si>
  <si>
    <t>VIL003721L</t>
  </si>
  <si>
    <t>GIHD004620</t>
  </si>
  <si>
    <t>GIHD004619</t>
  </si>
  <si>
    <t>Prakash</t>
  </si>
  <si>
    <t>Gadani</t>
  </si>
  <si>
    <t>VIL003720L</t>
  </si>
  <si>
    <t>VIL003719L</t>
  </si>
  <si>
    <t>VIL003718L</t>
  </si>
  <si>
    <t>VIL003717L</t>
  </si>
  <si>
    <t>VIL003716L</t>
  </si>
  <si>
    <t>VIL003715L</t>
  </si>
  <si>
    <t>GIHD004618</t>
  </si>
  <si>
    <t>Rajeshbhai</t>
  </si>
  <si>
    <t>Gathani</t>
  </si>
  <si>
    <t>VIL003714L</t>
  </si>
  <si>
    <t>VIL003713L</t>
  </si>
  <si>
    <t>VIL003712L</t>
  </si>
  <si>
    <t>GIHD004617</t>
  </si>
  <si>
    <t>Rakshit</t>
  </si>
  <si>
    <t>VIL003711L</t>
  </si>
  <si>
    <t>GIHD004616</t>
  </si>
  <si>
    <t>Gibumon</t>
  </si>
  <si>
    <t>Varghese</t>
  </si>
  <si>
    <t>GIHD004615</t>
  </si>
  <si>
    <t>Vikas</t>
  </si>
  <si>
    <t>VIL003710L</t>
  </si>
  <si>
    <t>VIL003709L</t>
  </si>
  <si>
    <t>GIHD004614</t>
  </si>
  <si>
    <t>Akshay</t>
  </si>
  <si>
    <t>Kakabalia</t>
  </si>
  <si>
    <t>VIL003708L</t>
  </si>
  <si>
    <t>VIL003707L</t>
  </si>
  <si>
    <t>GIHD004613</t>
  </si>
  <si>
    <t>VIL003706L</t>
  </si>
  <si>
    <t>VIL003705L</t>
  </si>
  <si>
    <t>VIL003704L</t>
  </si>
  <si>
    <t>VIL003703L</t>
  </si>
  <si>
    <t>VIL003702L</t>
  </si>
  <si>
    <t>GIHD004612</t>
  </si>
  <si>
    <t>VIL003701L</t>
  </si>
  <si>
    <t>Sneh</t>
  </si>
  <si>
    <t>VIL003700L</t>
  </si>
  <si>
    <t>GIHD004611</t>
  </si>
  <si>
    <t>Zeel</t>
  </si>
  <si>
    <t>GIHD004610</t>
  </si>
  <si>
    <t>VIL003699L</t>
  </si>
  <si>
    <t>VIL003698L</t>
  </si>
  <si>
    <t>Gunjan</t>
  </si>
  <si>
    <t>919409414049</t>
  </si>
  <si>
    <t>GIHD004609</t>
  </si>
  <si>
    <t>Jayprakash</t>
  </si>
  <si>
    <t>VIL003697L</t>
  </si>
  <si>
    <t>Ashish</t>
  </si>
  <si>
    <t>ashu_dap@rediffmail.com</t>
  </si>
  <si>
    <t>GIHD004608</t>
  </si>
  <si>
    <t>Nilang</t>
  </si>
  <si>
    <t>VIL003696L</t>
  </si>
  <si>
    <t>GIHD004607</t>
  </si>
  <si>
    <t>VIL003695L</t>
  </si>
  <si>
    <t>VIL003694L</t>
  </si>
  <si>
    <t>GIHD004606</t>
  </si>
  <si>
    <t>Uday</t>
  </si>
  <si>
    <t>VIL003693L</t>
  </si>
  <si>
    <t>VIL003692L</t>
  </si>
  <si>
    <t>GIHD004605</t>
  </si>
  <si>
    <t>Kan</t>
  </si>
  <si>
    <t>VIL003691L</t>
  </si>
  <si>
    <t>Samir</t>
  </si>
  <si>
    <t>GIHD004603</t>
  </si>
  <si>
    <t>VIL003690L</t>
  </si>
  <si>
    <t>GIHD004604</t>
  </si>
  <si>
    <t>Sujal</t>
  </si>
  <si>
    <t>Sheth</t>
  </si>
  <si>
    <t>GIHD004602</t>
  </si>
  <si>
    <t>Megha</t>
  </si>
  <si>
    <t>VIL003689L</t>
  </si>
  <si>
    <t>GIHD004601</t>
  </si>
  <si>
    <t>GIHD004600</t>
  </si>
  <si>
    <t>Adhwaryu</t>
  </si>
  <si>
    <t>VIL003688L</t>
  </si>
  <si>
    <t>VIL003687L</t>
  </si>
  <si>
    <t>VIL003686L</t>
  </si>
  <si>
    <t>VIL003685L</t>
  </si>
  <si>
    <t>Hozefa</t>
  </si>
  <si>
    <t>VIL003684L</t>
  </si>
  <si>
    <t>KETAN_VORA@OUTLOOK.COM</t>
  </si>
  <si>
    <t>VIL003683L</t>
  </si>
  <si>
    <t>GIHD004599</t>
  </si>
  <si>
    <t>Sonal</t>
  </si>
  <si>
    <t>GIHD004598</t>
  </si>
  <si>
    <t>Kachhwaha</t>
  </si>
  <si>
    <t>VIL003682L</t>
  </si>
  <si>
    <t>VIL003681L</t>
  </si>
  <si>
    <t>VIL003680L</t>
  </si>
  <si>
    <t>VIL003679L</t>
  </si>
  <si>
    <t>upendradavda@ymail.com</t>
  </si>
  <si>
    <t>GIHD004597</t>
  </si>
  <si>
    <t>VIL003678L</t>
  </si>
  <si>
    <t>GIHD004596</t>
  </si>
  <si>
    <t>Pooja</t>
  </si>
  <si>
    <t>VIL003677L</t>
  </si>
  <si>
    <t>Prashant</t>
  </si>
  <si>
    <t>GIHD004595</t>
  </si>
  <si>
    <t>Kamani</t>
  </si>
  <si>
    <t>GIHD004594</t>
  </si>
  <si>
    <t>Virang</t>
  </si>
  <si>
    <t>Mankad</t>
  </si>
  <si>
    <t>919909904999</t>
  </si>
  <si>
    <t>VIL003676L</t>
  </si>
  <si>
    <t>GIHD004593</t>
  </si>
  <si>
    <t>Minaxi</t>
  </si>
  <si>
    <t>Nayak</t>
  </si>
  <si>
    <t>VIL003675L</t>
  </si>
  <si>
    <t>GIHD004592</t>
  </si>
  <si>
    <t>Meet</t>
  </si>
  <si>
    <t>GIHD004590</t>
  </si>
  <si>
    <t>Milan</t>
  </si>
  <si>
    <t>Gohel</t>
  </si>
  <si>
    <t>GIHD004591</t>
  </si>
  <si>
    <t>Malav</t>
  </si>
  <si>
    <t>VIL003674L</t>
  </si>
  <si>
    <t>VIL003673L</t>
  </si>
  <si>
    <t>GIHD004589</t>
  </si>
  <si>
    <t>Ram</t>
  </si>
  <si>
    <t>VIL003672L</t>
  </si>
  <si>
    <t>VIL003671L</t>
  </si>
  <si>
    <t>Prabhakar</t>
  </si>
  <si>
    <t>VIL003670L</t>
  </si>
  <si>
    <t>VIL003669L</t>
  </si>
  <si>
    <t>VIL003668L</t>
  </si>
  <si>
    <t>VIL003667L</t>
  </si>
  <si>
    <t>GIHD004588</t>
  </si>
  <si>
    <t>Nimesh</t>
  </si>
  <si>
    <t>VIL003666L</t>
  </si>
  <si>
    <t>GIHD004587</t>
  </si>
  <si>
    <t>Sunny</t>
  </si>
  <si>
    <t>Nair</t>
  </si>
  <si>
    <t>VIL003665L</t>
  </si>
  <si>
    <t>VIL003664L</t>
  </si>
  <si>
    <t>GIHD004586</t>
  </si>
  <si>
    <t>Mayur</t>
  </si>
  <si>
    <t>VIL003663L</t>
  </si>
  <si>
    <t>Dinesh</t>
  </si>
  <si>
    <t>Sorathiya</t>
  </si>
  <si>
    <t>VIL003662L</t>
  </si>
  <si>
    <t>GIHD004585</t>
  </si>
  <si>
    <t>VIL003661L</t>
  </si>
  <si>
    <t>GIHD004584</t>
  </si>
  <si>
    <t>Chhatwani</t>
  </si>
  <si>
    <t>VIL003660L</t>
  </si>
  <si>
    <t>GIHD004583</t>
  </si>
  <si>
    <t>Vinayak</t>
  </si>
  <si>
    <t>GIHD004582</t>
  </si>
  <si>
    <t>VIL003659L</t>
  </si>
  <si>
    <t>VIL003658L</t>
  </si>
  <si>
    <t>Tejas</t>
  </si>
  <si>
    <t>GIHD004581</t>
  </si>
  <si>
    <t>Mosam</t>
  </si>
  <si>
    <t>VIL003657L</t>
  </si>
  <si>
    <t>VIL003656L</t>
  </si>
  <si>
    <t>VIL003655L</t>
  </si>
  <si>
    <t>Jaldeep</t>
  </si>
  <si>
    <t>GIHD004580</t>
  </si>
  <si>
    <t>VIL003654L</t>
  </si>
  <si>
    <t>GIHD004579</t>
  </si>
  <si>
    <t>Ajitbhai</t>
  </si>
  <si>
    <t>GIHD004578</t>
  </si>
  <si>
    <t>VIL003653L</t>
  </si>
  <si>
    <t>VIL003652L</t>
  </si>
  <si>
    <t>VIL003651L</t>
  </si>
  <si>
    <t>GIHD004577</t>
  </si>
  <si>
    <t>Aayush</t>
  </si>
  <si>
    <t>VIL003650L</t>
  </si>
  <si>
    <t>Mohmmad</t>
  </si>
  <si>
    <t>Anif</t>
  </si>
  <si>
    <t>VIL003649L</t>
  </si>
  <si>
    <t>GIHD004576</t>
  </si>
  <si>
    <t>VIL003648L</t>
  </si>
  <si>
    <t>Karan</t>
  </si>
  <si>
    <t>Lamba</t>
  </si>
  <si>
    <t>VIL003647L</t>
  </si>
  <si>
    <t>VIL003646L</t>
  </si>
  <si>
    <t>GIHD004575</t>
  </si>
  <si>
    <t>Nevil</t>
  </si>
  <si>
    <t>GIHD004574</t>
  </si>
  <si>
    <t>Samtani</t>
  </si>
  <si>
    <t>GIHD004573</t>
  </si>
  <si>
    <t>VIL003645L</t>
  </si>
  <si>
    <t>VIL003644L</t>
  </si>
  <si>
    <t>VIL003643L</t>
  </si>
  <si>
    <t>akshay.k@kichindia.com</t>
  </si>
  <si>
    <t>VIL003642L</t>
  </si>
  <si>
    <t>Sharda</t>
  </si>
  <si>
    <t>GIHD004572</t>
  </si>
  <si>
    <t>Chirag</t>
  </si>
  <si>
    <t>VIL003641L</t>
  </si>
  <si>
    <t>GIHD004571</t>
  </si>
  <si>
    <t>Manish</t>
  </si>
  <si>
    <t>Maheshwari</t>
  </si>
  <si>
    <t>GIHD004570</t>
  </si>
  <si>
    <t>Kushwah</t>
  </si>
  <si>
    <t>VIL003640L</t>
  </si>
  <si>
    <t>GIHD004569</t>
  </si>
  <si>
    <t>Vaghela</t>
  </si>
  <si>
    <t>VIL003639L</t>
  </si>
  <si>
    <t>GIHD004568</t>
  </si>
  <si>
    <t>GIHD004567</t>
  </si>
  <si>
    <t>VIL003638L</t>
  </si>
  <si>
    <t>VIL003637L</t>
  </si>
  <si>
    <t>GIHD004566</t>
  </si>
  <si>
    <t>Jinal</t>
  </si>
  <si>
    <t>VIL003636L</t>
  </si>
  <si>
    <t>VIL003635L</t>
  </si>
  <si>
    <t>VIL003634L</t>
  </si>
  <si>
    <t>Janak</t>
  </si>
  <si>
    <t>VIL003633L</t>
  </si>
  <si>
    <t>VIL003632L</t>
  </si>
  <si>
    <t>pkshah123@rediffmail.com</t>
  </si>
  <si>
    <t>VIL003631L</t>
  </si>
  <si>
    <t>GIHD004565</t>
  </si>
  <si>
    <t>GIHD004564</t>
  </si>
  <si>
    <t>GIHD004563</t>
  </si>
  <si>
    <t>VIL003630L</t>
  </si>
  <si>
    <t>GIHD004562</t>
  </si>
  <si>
    <t>Bhupendra</t>
  </si>
  <si>
    <t>GIHD004561</t>
  </si>
  <si>
    <t>Praris</t>
  </si>
  <si>
    <t>GIHD004560</t>
  </si>
  <si>
    <t>akashtri@icloud.com</t>
  </si>
  <si>
    <t>VIL003629L</t>
  </si>
  <si>
    <t>VIL003628L</t>
  </si>
  <si>
    <t>GIHD004559</t>
  </si>
  <si>
    <t>Bhagia</t>
  </si>
  <si>
    <t>VIL003627L</t>
  </si>
  <si>
    <t>GIHD004558</t>
  </si>
  <si>
    <t>Anshuman</t>
  </si>
  <si>
    <t>VIL003626L</t>
  </si>
  <si>
    <t>VIL003625L</t>
  </si>
  <si>
    <t>VIL003624L</t>
  </si>
  <si>
    <t>VIL003623L</t>
  </si>
  <si>
    <t>Arvind</t>
  </si>
  <si>
    <t>VIL003622L</t>
  </si>
  <si>
    <t>GIHD004557</t>
  </si>
  <si>
    <t>Qotekar</t>
  </si>
  <si>
    <t>VIL003621L</t>
  </si>
  <si>
    <t>GIHD004556</t>
  </si>
  <si>
    <t>Manan</t>
  </si>
  <si>
    <t>GIHD004555</t>
  </si>
  <si>
    <t>Haresh</t>
  </si>
  <si>
    <t>Changrani</t>
  </si>
  <si>
    <t>Haresh_hr@rediffmail.com</t>
  </si>
  <si>
    <t>VIL003620L</t>
  </si>
  <si>
    <t>GIHD004554</t>
  </si>
  <si>
    <t>Hitendra</t>
  </si>
  <si>
    <t>Nandania</t>
  </si>
  <si>
    <t>GIHD004553</t>
  </si>
  <si>
    <t>VIL003619L</t>
  </si>
  <si>
    <t>GIHD004552</t>
  </si>
  <si>
    <t>VIL003618L</t>
  </si>
  <si>
    <t>VIL003617L</t>
  </si>
  <si>
    <t>VIL003616L</t>
  </si>
  <si>
    <t>Hemal</t>
  </si>
  <si>
    <t>VIL003615L</t>
  </si>
  <si>
    <t>VIL003614L</t>
  </si>
  <si>
    <t>VIL003613L</t>
  </si>
  <si>
    <t>GIHD004551</t>
  </si>
  <si>
    <t>Trisul</t>
  </si>
  <si>
    <t>VIL003612L</t>
  </si>
  <si>
    <t>GIHD004550</t>
  </si>
  <si>
    <t>VIL003611L</t>
  </si>
  <si>
    <t>GIHD004549</t>
  </si>
  <si>
    <t>VIL003610L</t>
  </si>
  <si>
    <t>VIL003609L</t>
  </si>
  <si>
    <t>GIHD004548</t>
  </si>
  <si>
    <t>Jadvani</t>
  </si>
  <si>
    <t>GIHD004547</t>
  </si>
  <si>
    <t>Pansara</t>
  </si>
  <si>
    <t>VIL003608L</t>
  </si>
  <si>
    <t>VIL003607L</t>
  </si>
  <si>
    <t>VIL003606L</t>
  </si>
  <si>
    <t>NALIN.SHARMA@ARVIND.IN</t>
  </si>
  <si>
    <t>GIHD004546</t>
  </si>
  <si>
    <t>Pragya</t>
  </si>
  <si>
    <t>Lunia</t>
  </si>
  <si>
    <t>GIHD004545</t>
  </si>
  <si>
    <t>GIHD004544</t>
  </si>
  <si>
    <t>Kunal</t>
  </si>
  <si>
    <t>Jalan</t>
  </si>
  <si>
    <t>GIHD004543</t>
  </si>
  <si>
    <t>Mansuri</t>
  </si>
  <si>
    <t>VIL003605L</t>
  </si>
  <si>
    <t>GIHD004542</t>
  </si>
  <si>
    <t>Gopani</t>
  </si>
  <si>
    <t>VIL003604L</t>
  </si>
  <si>
    <t>Isanu</t>
  </si>
  <si>
    <t>Bose</t>
  </si>
  <si>
    <t>GIHD004541</t>
  </si>
  <si>
    <t>Ajait</t>
  </si>
  <si>
    <t>Tahiliani</t>
  </si>
  <si>
    <t>Zener_ad@emin.ae</t>
  </si>
  <si>
    <t>VIL003603L</t>
  </si>
  <si>
    <t>GIHD004540</t>
  </si>
  <si>
    <t>Hiren</t>
  </si>
  <si>
    <t>Lakhani</t>
  </si>
  <si>
    <t>nafobo7095@letpays.com</t>
  </si>
  <si>
    <t>GIHD004539</t>
  </si>
  <si>
    <t>Purna</t>
  </si>
  <si>
    <t>GIHD004538</t>
  </si>
  <si>
    <t>Chaitan</t>
  </si>
  <si>
    <t>VIL003602L</t>
  </si>
  <si>
    <t>VIL003601L</t>
  </si>
  <si>
    <t>GIHD004537</t>
  </si>
  <si>
    <t>GIHD004536</t>
  </si>
  <si>
    <t>Viral</t>
  </si>
  <si>
    <t>VIL003600L</t>
  </si>
  <si>
    <t>VIL003599L</t>
  </si>
  <si>
    <t>VIL003598L</t>
  </si>
  <si>
    <t>info@thetransco.in</t>
  </si>
  <si>
    <t>VIL003597L</t>
  </si>
  <si>
    <t>Kharecha</t>
  </si>
  <si>
    <t>GIHD004535</t>
  </si>
  <si>
    <t>Prem</t>
  </si>
  <si>
    <t>Rajpurohit</t>
  </si>
  <si>
    <t>VIL003596L</t>
  </si>
  <si>
    <t>GIHD004534</t>
  </si>
  <si>
    <t>VIL003595L</t>
  </si>
  <si>
    <t>VIL003594L</t>
  </si>
  <si>
    <t>GIHD004533</t>
  </si>
  <si>
    <t>Ruchir</t>
  </si>
  <si>
    <t>GIHD004532</t>
  </si>
  <si>
    <t>Pranay</t>
  </si>
  <si>
    <t>VIL003593L</t>
  </si>
  <si>
    <t>GIHD004531</t>
  </si>
  <si>
    <t>Sejal</t>
  </si>
  <si>
    <t>VIL003592L</t>
  </si>
  <si>
    <t>VIL003591L</t>
  </si>
  <si>
    <t>VIL003590L</t>
  </si>
  <si>
    <t>VIL003589L</t>
  </si>
  <si>
    <t>VIL003588L</t>
  </si>
  <si>
    <t>Nishant</t>
  </si>
  <si>
    <t>VIL003587L</t>
  </si>
  <si>
    <t>GIHD004530</t>
  </si>
  <si>
    <t>VIL003586L</t>
  </si>
  <si>
    <t>GIHD004529</t>
  </si>
  <si>
    <t>Riya</t>
  </si>
  <si>
    <t>Info@studiorisa.in</t>
  </si>
  <si>
    <t>GIHD004528</t>
  </si>
  <si>
    <t>Kourani</t>
  </si>
  <si>
    <t>GIHD004527</t>
  </si>
  <si>
    <t>Pranav</t>
  </si>
  <si>
    <t>VIL003585L</t>
  </si>
  <si>
    <t>Love</t>
  </si>
  <si>
    <t>VIL003584L</t>
  </si>
  <si>
    <t>VIL003583L</t>
  </si>
  <si>
    <t>VIL003582L</t>
  </si>
  <si>
    <t>GIHD004526</t>
  </si>
  <si>
    <t>Nakhare</t>
  </si>
  <si>
    <t>VIL003581L</t>
  </si>
  <si>
    <t>VIL003580L</t>
  </si>
  <si>
    <t>GIHD004525</t>
  </si>
  <si>
    <t>Zaid</t>
  </si>
  <si>
    <t>Khan</t>
  </si>
  <si>
    <t>Dmd44@rocketmail.com</t>
  </si>
  <si>
    <t>VIL003579L</t>
  </si>
  <si>
    <t>VIL003578L</t>
  </si>
  <si>
    <t>VIL003577L</t>
  </si>
  <si>
    <t>VIL003576L</t>
  </si>
  <si>
    <t>VIL003575L</t>
  </si>
  <si>
    <t>Siddhant</t>
  </si>
  <si>
    <t>GIHD004524</t>
  </si>
  <si>
    <t>VIL003574L</t>
  </si>
  <si>
    <t>GIHD004523</t>
  </si>
  <si>
    <t>Nirja</t>
  </si>
  <si>
    <t>Dholakia</t>
  </si>
  <si>
    <t>VIL003573L</t>
  </si>
  <si>
    <t>VIL003572L</t>
  </si>
  <si>
    <t>VIL003571L</t>
  </si>
  <si>
    <t>Shankar</t>
  </si>
  <si>
    <t>VIL003570L</t>
  </si>
  <si>
    <t>Harshdevsinh</t>
  </si>
  <si>
    <t>Jadeja</t>
  </si>
  <si>
    <t>VIL003569L</t>
  </si>
  <si>
    <t>GIHD004522</t>
  </si>
  <si>
    <t>Anurag</t>
  </si>
  <si>
    <t>VIL003568L</t>
  </si>
  <si>
    <t>GIHD004521</t>
  </si>
  <si>
    <t>GIHD004520</t>
  </si>
  <si>
    <t>Hiresha</t>
  </si>
  <si>
    <t>Hireshapatel@ymail.com</t>
  </si>
  <si>
    <t>VIL003567L</t>
  </si>
  <si>
    <t>GIHD004519</t>
  </si>
  <si>
    <t>VIL003566L</t>
  </si>
  <si>
    <t>GIHD004518</t>
  </si>
  <si>
    <t>Kaushal</t>
  </si>
  <si>
    <t>write@kaushalkumar.com</t>
  </si>
  <si>
    <t>VIL003565L</t>
  </si>
  <si>
    <t>VIL003564L</t>
  </si>
  <si>
    <t>GIHD004517</t>
  </si>
  <si>
    <t>Raj</t>
  </si>
  <si>
    <t>VIL003563L</t>
  </si>
  <si>
    <t>Pushpendra</t>
  </si>
  <si>
    <t>GIHD004516</t>
  </si>
  <si>
    <t>Lodaya</t>
  </si>
  <si>
    <t>VIL003562L</t>
  </si>
  <si>
    <t>VIL003561L</t>
  </si>
  <si>
    <t>GIHD004515</t>
  </si>
  <si>
    <t>Thakor</t>
  </si>
  <si>
    <t>VIL003560L</t>
  </si>
  <si>
    <t>Prabhat</t>
  </si>
  <si>
    <t>GIHD004514</t>
  </si>
  <si>
    <t>Kaushik</t>
  </si>
  <si>
    <t>Pael</t>
  </si>
  <si>
    <t>VIL003559L</t>
  </si>
  <si>
    <t>prakashacharya@rkp.co.in</t>
  </si>
  <si>
    <t>VIL003558L</t>
  </si>
  <si>
    <t>VIL003557L</t>
  </si>
  <si>
    <t>GIHD004513</t>
  </si>
  <si>
    <t>VIL003556L</t>
  </si>
  <si>
    <t>VIL003555L</t>
  </si>
  <si>
    <t>Upadhyay</t>
  </si>
  <si>
    <t>VIL003553L</t>
  </si>
  <si>
    <t>VIL003552L</t>
  </si>
  <si>
    <t>GIHD004512</t>
  </si>
  <si>
    <t>Khushi</t>
  </si>
  <si>
    <t>VIL003551L</t>
  </si>
  <si>
    <t>VIL003550L</t>
  </si>
  <si>
    <t>GIHD004511</t>
  </si>
  <si>
    <t>Sinroza</t>
  </si>
  <si>
    <t>VIL003549L</t>
  </si>
  <si>
    <t>VIL003548L</t>
  </si>
  <si>
    <t>Parthiv</t>
  </si>
  <si>
    <t>VIL003547L</t>
  </si>
  <si>
    <t>VIL003546L</t>
  </si>
  <si>
    <t>VIL003545L</t>
  </si>
  <si>
    <t>Shastri</t>
  </si>
  <si>
    <t>VIL003544L</t>
  </si>
  <si>
    <t>VIL003543L</t>
  </si>
  <si>
    <t>Jaideep</t>
  </si>
  <si>
    <t>VIL003542L</t>
  </si>
  <si>
    <t>Vinod</t>
  </si>
  <si>
    <t>Rathi</t>
  </si>
  <si>
    <t>VIL003541L</t>
  </si>
  <si>
    <t>GIHD004510</t>
  </si>
  <si>
    <t>Vishwa</t>
  </si>
  <si>
    <t>Undaviya</t>
  </si>
  <si>
    <t>VIL003540L</t>
  </si>
  <si>
    <t>VIL003539L</t>
  </si>
  <si>
    <t>VIL003538L</t>
  </si>
  <si>
    <t>VIL003537L</t>
  </si>
  <si>
    <t>VIL003536L</t>
  </si>
  <si>
    <t>Khatri</t>
  </si>
  <si>
    <t>VIL003535L</t>
  </si>
  <si>
    <t>VIL003534L</t>
  </si>
  <si>
    <t>tarun.abaris@ymail.com</t>
  </si>
  <si>
    <t>GIHD004509</t>
  </si>
  <si>
    <t>VIL003533L</t>
  </si>
  <si>
    <t>Ranka</t>
  </si>
  <si>
    <t>darshanranka@icloud.com</t>
  </si>
  <si>
    <t>GIHD004508</t>
  </si>
  <si>
    <t>Jaimin</t>
  </si>
  <si>
    <t>VIL003532L</t>
  </si>
  <si>
    <t>GIHD004507</t>
  </si>
  <si>
    <t>VIL003531L</t>
  </si>
  <si>
    <t>VIL003530L</t>
  </si>
  <si>
    <t>VIL003529L</t>
  </si>
  <si>
    <t>Alkesh</t>
  </si>
  <si>
    <t>VIL003528L</t>
  </si>
  <si>
    <t>GIHD004506</t>
  </si>
  <si>
    <t>Gaurav</t>
  </si>
  <si>
    <t>Doshi</t>
  </si>
  <si>
    <t>VIL003527L</t>
  </si>
  <si>
    <t>VIL003526L</t>
  </si>
  <si>
    <t>VIL003525L</t>
  </si>
  <si>
    <t>GIHD004505</t>
  </si>
  <si>
    <t>Bhagat</t>
  </si>
  <si>
    <t>GIHD004504</t>
  </si>
  <si>
    <t>Harpal</t>
  </si>
  <si>
    <t>GIHD004503</t>
  </si>
  <si>
    <t>Dalvani</t>
  </si>
  <si>
    <t>VIL003524L</t>
  </si>
  <si>
    <t>GIHD004502</t>
  </si>
  <si>
    <t>VIL003523L</t>
  </si>
  <si>
    <t>VIL003522L</t>
  </si>
  <si>
    <t>VIL003521L</t>
  </si>
  <si>
    <t>Rita</t>
  </si>
  <si>
    <t>Dingra</t>
  </si>
  <si>
    <t>VIL003520L</t>
  </si>
  <si>
    <t>VIL003518L</t>
  </si>
  <si>
    <t>VIL003519L</t>
  </si>
  <si>
    <t>GIHD004501</t>
  </si>
  <si>
    <t>Jayant</t>
  </si>
  <si>
    <t>VIL003517L</t>
  </si>
  <si>
    <t>GIHD004500</t>
  </si>
  <si>
    <t>Ahuja</t>
  </si>
  <si>
    <t>GIHD004499</t>
  </si>
  <si>
    <t>Suresh</t>
  </si>
  <si>
    <t>VIL003516L</t>
  </si>
  <si>
    <t>Harish</t>
  </si>
  <si>
    <t>Motwani</t>
  </si>
  <si>
    <t>GIHD004498</t>
  </si>
  <si>
    <t>Bavishi</t>
  </si>
  <si>
    <t>VIL003515L</t>
  </si>
  <si>
    <t>Harwani</t>
  </si>
  <si>
    <t>GIHD004497</t>
  </si>
  <si>
    <t>VIL003514L</t>
  </si>
  <si>
    <t>VIL003513L</t>
  </si>
  <si>
    <t>VIL003512L</t>
  </si>
  <si>
    <t>Nipam</t>
  </si>
  <si>
    <t>GIHD004496</t>
  </si>
  <si>
    <t>Pravin</t>
  </si>
  <si>
    <t>VIL003511L</t>
  </si>
  <si>
    <t>VIL003510L</t>
  </si>
  <si>
    <t>VIL003509L</t>
  </si>
  <si>
    <t>GIHD004495</t>
  </si>
  <si>
    <t>Panjwanj</t>
  </si>
  <si>
    <t>GIHD004494</t>
  </si>
  <si>
    <t>VIL003508L</t>
  </si>
  <si>
    <t>Alpesh</t>
  </si>
  <si>
    <t>VIL003507L</t>
  </si>
  <si>
    <t>GIHD004493</t>
  </si>
  <si>
    <t>VIL003506L</t>
  </si>
  <si>
    <t>Kanji</t>
  </si>
  <si>
    <t>GIHD004492</t>
  </si>
  <si>
    <t>Gautam</t>
  </si>
  <si>
    <t>VIL003505L</t>
  </si>
  <si>
    <t>Karnav</t>
  </si>
  <si>
    <t>VIL003504L</t>
  </si>
  <si>
    <t>VIL003503L</t>
  </si>
  <si>
    <t>Rajan</t>
  </si>
  <si>
    <t>VIL003502L</t>
  </si>
  <si>
    <t>VIL003501L</t>
  </si>
  <si>
    <t>GIHD004491</t>
  </si>
  <si>
    <t>Hmendra</t>
  </si>
  <si>
    <t>VIL003500L</t>
  </si>
  <si>
    <t>VIL003499L</t>
  </si>
  <si>
    <t>VIL003498L</t>
  </si>
  <si>
    <t>VIL003497L</t>
  </si>
  <si>
    <t>VIL003496L</t>
  </si>
  <si>
    <t>VIL003495L</t>
  </si>
  <si>
    <t>GIHD004490</t>
  </si>
  <si>
    <t>Tekwani</t>
  </si>
  <si>
    <t>Htekvani@yaooo.com</t>
  </si>
  <si>
    <t>GIHD004489</t>
  </si>
  <si>
    <t>GIHD004488</t>
  </si>
  <si>
    <t>Shikhar</t>
  </si>
  <si>
    <t>VIL003494L</t>
  </si>
  <si>
    <t>GIHD004487</t>
  </si>
  <si>
    <t>Saini</t>
  </si>
  <si>
    <t>GIHD004486</t>
  </si>
  <si>
    <t>VIL003493L</t>
  </si>
  <si>
    <t>VIL003492L</t>
  </si>
  <si>
    <t>SUBODHSHUKLA@HOTMAIL.COM</t>
  </si>
  <si>
    <t>VIL003491L</t>
  </si>
  <si>
    <t>Bhavna</t>
  </si>
  <si>
    <t>VIL003490L</t>
  </si>
  <si>
    <t>Avnish</t>
  </si>
  <si>
    <t>Sinha</t>
  </si>
  <si>
    <t>avnish.chandra@sbi.co.in</t>
  </si>
  <si>
    <t>VIL003489L</t>
  </si>
  <si>
    <t>Shivani</t>
  </si>
  <si>
    <t>GIHD004485</t>
  </si>
  <si>
    <t>Barkha</t>
  </si>
  <si>
    <t>Lalwani</t>
  </si>
  <si>
    <t>VIL003488L</t>
  </si>
  <si>
    <t>GIHD004484</t>
  </si>
  <si>
    <t>Satbir</t>
  </si>
  <si>
    <t>GIHD004483</t>
  </si>
  <si>
    <t>Jaymin</t>
  </si>
  <si>
    <t>Akhani</t>
  </si>
  <si>
    <t>GIHD004482</t>
  </si>
  <si>
    <t>Mukesh</t>
  </si>
  <si>
    <t>Parghi</t>
  </si>
  <si>
    <t>VIL003487L</t>
  </si>
  <si>
    <t>Navin</t>
  </si>
  <si>
    <t>VIL003486L</t>
  </si>
  <si>
    <t>VIL003485L</t>
  </si>
  <si>
    <t>VIL003484L</t>
  </si>
  <si>
    <t>GIHD004481</t>
  </si>
  <si>
    <t>Khush</t>
  </si>
  <si>
    <t>Bhingradia</t>
  </si>
  <si>
    <t>GIHD004480</t>
  </si>
  <si>
    <t>Dipak</t>
  </si>
  <si>
    <t>VIL003483L</t>
  </si>
  <si>
    <t>krunal@accutechindia.in</t>
  </si>
  <si>
    <t>GIHD004479</t>
  </si>
  <si>
    <t>GIHD004478</t>
  </si>
  <si>
    <t>Dudhat</t>
  </si>
  <si>
    <t>VIL003482L</t>
  </si>
  <si>
    <t>VIL003481L</t>
  </si>
  <si>
    <t>VIL003480L</t>
  </si>
  <si>
    <t>VIL003479L</t>
  </si>
  <si>
    <t>GIHD004477</t>
  </si>
  <si>
    <t>VIL003478L</t>
  </si>
  <si>
    <t>Purvesh</t>
  </si>
  <si>
    <t>GIHD004476</t>
  </si>
  <si>
    <t>VIL003477L</t>
  </si>
  <si>
    <t>GIHD004475</t>
  </si>
  <si>
    <t>Rituraj</t>
  </si>
  <si>
    <t>Hada</t>
  </si>
  <si>
    <t>VIL003476L</t>
  </si>
  <si>
    <t>atuzsteelloys@ymail.com</t>
  </si>
  <si>
    <t>GIHD004474</t>
  </si>
  <si>
    <t>Jaspreetsingh</t>
  </si>
  <si>
    <t>Malhotra</t>
  </si>
  <si>
    <t>VIL003475L</t>
  </si>
  <si>
    <t>VIL003474L</t>
  </si>
  <si>
    <t>VIL003473L</t>
  </si>
  <si>
    <t>VIL003472L</t>
  </si>
  <si>
    <t>Sangtani</t>
  </si>
  <si>
    <t>VIL003471L</t>
  </si>
  <si>
    <t>VIL003470L</t>
  </si>
  <si>
    <t>VIL003469L</t>
  </si>
  <si>
    <t>Upendra</t>
  </si>
  <si>
    <t>GIHD004473</t>
  </si>
  <si>
    <t>Gajnani</t>
  </si>
  <si>
    <t>VIL003468L</t>
  </si>
  <si>
    <t>Navnit</t>
  </si>
  <si>
    <t>Bhavsar</t>
  </si>
  <si>
    <t>GIHD004472</t>
  </si>
  <si>
    <t>Jajal</t>
  </si>
  <si>
    <t>GIHD004471</t>
  </si>
  <si>
    <t>Padaria</t>
  </si>
  <si>
    <t>VIL003467L</t>
  </si>
  <si>
    <t>VIL003466L</t>
  </si>
  <si>
    <t>VIL003465L</t>
  </si>
  <si>
    <t>Bhumi</t>
  </si>
  <si>
    <t>VIL003464L</t>
  </si>
  <si>
    <t>GIHD004470</t>
  </si>
  <si>
    <t>Hariwesh</t>
  </si>
  <si>
    <t>Patidar</t>
  </si>
  <si>
    <t>GIHD004469</t>
  </si>
  <si>
    <t>Menghani</t>
  </si>
  <si>
    <t>VIL003463L</t>
  </si>
  <si>
    <t>VIL003462L</t>
  </si>
  <si>
    <t>VIL003461L</t>
  </si>
  <si>
    <t>Pandit</t>
  </si>
  <si>
    <t>VIL003460L</t>
  </si>
  <si>
    <t>Vashram</t>
  </si>
  <si>
    <t>Bharwad</t>
  </si>
  <si>
    <t>VIL003459L</t>
  </si>
  <si>
    <t>VIL003458L</t>
  </si>
  <si>
    <t>VIL003457L</t>
  </si>
  <si>
    <t>GIHD004468</t>
  </si>
  <si>
    <t>VIL003456L</t>
  </si>
  <si>
    <t>GIHD004467</t>
  </si>
  <si>
    <t>VIL003455L</t>
  </si>
  <si>
    <t>GIHD004466</t>
  </si>
  <si>
    <t>VIL003454L</t>
  </si>
  <si>
    <t>VIL003453L</t>
  </si>
  <si>
    <t>VIL003452L</t>
  </si>
  <si>
    <t>VIL003451L</t>
  </si>
  <si>
    <t>Vadodariya</t>
  </si>
  <si>
    <t>VIL003450L</t>
  </si>
  <si>
    <t>VIL003449L</t>
  </si>
  <si>
    <t>VIL003448L</t>
  </si>
  <si>
    <t>GIHD004465</t>
  </si>
  <si>
    <t>Mundha</t>
  </si>
  <si>
    <t>VIL003447L</t>
  </si>
  <si>
    <t>VIL003446L</t>
  </si>
  <si>
    <t>ravi_dadhich@hotmail.com</t>
  </si>
  <si>
    <t>VIL003445L</t>
  </si>
  <si>
    <t>VIL003444L</t>
  </si>
  <si>
    <t>GIHD004464</t>
  </si>
  <si>
    <t>VIL003443L</t>
  </si>
  <si>
    <t>VIL003442L</t>
  </si>
  <si>
    <t>VIL003441L</t>
  </si>
  <si>
    <t>GIHD004463</t>
  </si>
  <si>
    <t>Neel</t>
  </si>
  <si>
    <t>GIHD004462</t>
  </si>
  <si>
    <t>Dipika</t>
  </si>
  <si>
    <t>VIL003440L</t>
  </si>
  <si>
    <t>Dhairya</t>
  </si>
  <si>
    <t>VIL003439L</t>
  </si>
  <si>
    <t>GIHD004461</t>
  </si>
  <si>
    <t>Khimsuraya</t>
  </si>
  <si>
    <t>GIHD004460</t>
  </si>
  <si>
    <t>GIHD004459</t>
  </si>
  <si>
    <t>VIL003438L</t>
  </si>
  <si>
    <t>VIL003437L</t>
  </si>
  <si>
    <t>Shivangi</t>
  </si>
  <si>
    <t>VIL003436L</t>
  </si>
  <si>
    <t>VIL003435L</t>
  </si>
  <si>
    <t>GIHD004458</t>
  </si>
  <si>
    <t>VIL003434L</t>
  </si>
  <si>
    <t>VIL003433L</t>
  </si>
  <si>
    <t>VIL003432L</t>
  </si>
  <si>
    <t>GIHD004457</t>
  </si>
  <si>
    <t>VIL003431L</t>
  </si>
  <si>
    <t>VIL003430L</t>
  </si>
  <si>
    <t>Agrawal</t>
  </si>
  <si>
    <t>GIHD004456</t>
  </si>
  <si>
    <t>Chintan</t>
  </si>
  <si>
    <t>GIHD004455</t>
  </si>
  <si>
    <t>Payal</t>
  </si>
  <si>
    <t>GIHD004454</t>
  </si>
  <si>
    <t>Rushabh</t>
  </si>
  <si>
    <t>Prasad</t>
  </si>
  <si>
    <t>VIL003429L</t>
  </si>
  <si>
    <t>VIL003428L</t>
  </si>
  <si>
    <t>Rishi</t>
  </si>
  <si>
    <t>GIHD004453</t>
  </si>
  <si>
    <t>VIL003427L</t>
  </si>
  <si>
    <t>VIL003426L</t>
  </si>
  <si>
    <t>VIL003425L</t>
  </si>
  <si>
    <t>VIL003424L</t>
  </si>
  <si>
    <t>VIL003423L</t>
  </si>
  <si>
    <t>hiteshmistry@live.com</t>
  </si>
  <si>
    <t>VIL003422L</t>
  </si>
  <si>
    <t>VIL003421L</t>
  </si>
  <si>
    <t>GIHD004452</t>
  </si>
  <si>
    <t>GIHD004451</t>
  </si>
  <si>
    <t>Dubey</t>
  </si>
  <si>
    <t>VIL003420L</t>
  </si>
  <si>
    <t>Ashok</t>
  </si>
  <si>
    <t>VIL003419L</t>
  </si>
  <si>
    <t>GIHD004450</t>
  </si>
  <si>
    <t>VIL003418L</t>
  </si>
  <si>
    <t>Rachh</t>
  </si>
  <si>
    <t>info@hbsoftweb.com</t>
  </si>
  <si>
    <t>GIHD004449</t>
  </si>
  <si>
    <t>Sajita</t>
  </si>
  <si>
    <t>Rajnish</t>
  </si>
  <si>
    <t>VIL003417L</t>
  </si>
  <si>
    <t>VIL003416L</t>
  </si>
  <si>
    <t>VIL003415L</t>
  </si>
  <si>
    <t>VIL003414L</t>
  </si>
  <si>
    <t>VIL003413L</t>
  </si>
  <si>
    <t>VIL003412L</t>
  </si>
  <si>
    <t>Anil</t>
  </si>
  <si>
    <t>VIL003411L</t>
  </si>
  <si>
    <t>GIHD004448</t>
  </si>
  <si>
    <t>Anand</t>
  </si>
  <si>
    <t>Vipani</t>
  </si>
  <si>
    <t>VIL003410L</t>
  </si>
  <si>
    <t>VIL003409L</t>
  </si>
  <si>
    <t>VIL003408L</t>
  </si>
  <si>
    <t>VIL003407L</t>
  </si>
  <si>
    <t>GIHD004447</t>
  </si>
  <si>
    <t>Manthan</t>
  </si>
  <si>
    <t>Mohta</t>
  </si>
  <si>
    <t>GIHD004446</t>
  </si>
  <si>
    <t>Ashar</t>
  </si>
  <si>
    <t>VIL003406L</t>
  </si>
  <si>
    <t>VIL003405L</t>
  </si>
  <si>
    <t>GIHD004445</t>
  </si>
  <si>
    <t>VIL003404L</t>
  </si>
  <si>
    <t>GIHD004444</t>
  </si>
  <si>
    <t>VIL003403L</t>
  </si>
  <si>
    <t>GIHD004443</t>
  </si>
  <si>
    <t>Dilip</t>
  </si>
  <si>
    <t>GIHD004442</t>
  </si>
  <si>
    <t>Hatkar</t>
  </si>
  <si>
    <t>GIHD004441</t>
  </si>
  <si>
    <t>Dhruvi</t>
  </si>
  <si>
    <t>GIHD004440</t>
  </si>
  <si>
    <t>GIHD004439</t>
  </si>
  <si>
    <t>VIL003402L</t>
  </si>
  <si>
    <t>Sinh</t>
  </si>
  <si>
    <t>VIL003401L</t>
  </si>
  <si>
    <t>Jayesh</t>
  </si>
  <si>
    <t>VIL003400L</t>
  </si>
  <si>
    <t>GIHD004438</t>
  </si>
  <si>
    <t>Manilal</t>
  </si>
  <si>
    <t>VIL003399L</t>
  </si>
  <si>
    <t>VIL003398L</t>
  </si>
  <si>
    <t>VIL003397L</t>
  </si>
  <si>
    <t>VIL003396L</t>
  </si>
  <si>
    <t>VIL003395L</t>
  </si>
  <si>
    <t>GIHD004437</t>
  </si>
  <si>
    <t>Pahelani</t>
  </si>
  <si>
    <t>VIL003394L</t>
  </si>
  <si>
    <t>VIL003393L</t>
  </si>
  <si>
    <t>GIHD004436</t>
  </si>
  <si>
    <t>VIL003392L</t>
  </si>
  <si>
    <t>GIHD004435</t>
  </si>
  <si>
    <t>VIL003391L</t>
  </si>
  <si>
    <t>Kusvah</t>
  </si>
  <si>
    <t>GIHD004434</t>
  </si>
  <si>
    <t>GIHD004432</t>
  </si>
  <si>
    <t>GIHD004433</t>
  </si>
  <si>
    <t>Jigna</t>
  </si>
  <si>
    <t>Bhanushali</t>
  </si>
  <si>
    <t>VIL003390L</t>
  </si>
  <si>
    <t>VIL003389L</t>
  </si>
  <si>
    <t>GIHD004431</t>
  </si>
  <si>
    <t>Baraiya</t>
  </si>
  <si>
    <t>VIL003388L</t>
  </si>
  <si>
    <t>VIL003387L</t>
  </si>
  <si>
    <t>GIHD004430</t>
  </si>
  <si>
    <t>Md</t>
  </si>
  <si>
    <t>Kunda</t>
  </si>
  <si>
    <t>VIL003386L</t>
  </si>
  <si>
    <t>GIHD004429</t>
  </si>
  <si>
    <t>Murli</t>
  </si>
  <si>
    <t>Nenwani</t>
  </si>
  <si>
    <t>VIL003385L</t>
  </si>
  <si>
    <t>GIHD004428</t>
  </si>
  <si>
    <t>Tapasvi</t>
  </si>
  <si>
    <t>Majmudar</t>
  </si>
  <si>
    <t>GIHD004427</t>
  </si>
  <si>
    <t>Zubin</t>
  </si>
  <si>
    <t>Choksi</t>
  </si>
  <si>
    <t>GIHD004426</t>
  </si>
  <si>
    <t>GIHD004425</t>
  </si>
  <si>
    <t>Dedhiya</t>
  </si>
  <si>
    <t>GIHD004424</t>
  </si>
  <si>
    <t>VIL003383L</t>
  </si>
  <si>
    <t>VIL003382L</t>
  </si>
  <si>
    <t>Motivaras</t>
  </si>
  <si>
    <t>VIL003381L</t>
  </si>
  <si>
    <t>GIHD004423</t>
  </si>
  <si>
    <t>mukesh@orientalindia.net</t>
  </si>
  <si>
    <t>VIL003380L</t>
  </si>
  <si>
    <t>VIL003379L</t>
  </si>
  <si>
    <t>VIL003378L</t>
  </si>
  <si>
    <t>VIL003377L</t>
  </si>
  <si>
    <t>GIHD004422</t>
  </si>
  <si>
    <t>Anita</t>
  </si>
  <si>
    <t>Devrani</t>
  </si>
  <si>
    <t>GIHD004421</t>
  </si>
  <si>
    <t>Shivam</t>
  </si>
  <si>
    <t>Pattani</t>
  </si>
  <si>
    <t>GIHD004420</t>
  </si>
  <si>
    <t>Gadoya</t>
  </si>
  <si>
    <t>VIL003376L</t>
  </si>
  <si>
    <t>GIHD004419</t>
  </si>
  <si>
    <t>VIL003375L</t>
  </si>
  <si>
    <t>VIL003374L</t>
  </si>
  <si>
    <t>GIHD004418</t>
  </si>
  <si>
    <t>Khinchi</t>
  </si>
  <si>
    <t>GIHD004417</t>
  </si>
  <si>
    <t>VIL003373L</t>
  </si>
  <si>
    <t>Brinda</t>
  </si>
  <si>
    <t>GIHD004416</t>
  </si>
  <si>
    <t>Adhish</t>
  </si>
  <si>
    <t>VIL003372L</t>
  </si>
  <si>
    <t>VIL003371L</t>
  </si>
  <si>
    <t>VIL003370L</t>
  </si>
  <si>
    <t>MOHIT@STALLIONZTVS.COM</t>
  </si>
  <si>
    <t>GIHD004415</t>
  </si>
  <si>
    <t>VIL003369L</t>
  </si>
  <si>
    <t>GIHD004413</t>
  </si>
  <si>
    <t>Birju</t>
  </si>
  <si>
    <t>GIHD004414</t>
  </si>
  <si>
    <t>Sahil</t>
  </si>
  <si>
    <t>Vekariya</t>
  </si>
  <si>
    <t>VIL003368L</t>
  </si>
  <si>
    <t>khushali30@ymail.com</t>
  </si>
  <si>
    <t>GIHD004412</t>
  </si>
  <si>
    <t>Falguni</t>
  </si>
  <si>
    <t>VIL003367L</t>
  </si>
  <si>
    <t>Kaivan</t>
  </si>
  <si>
    <t>VIL003366L</t>
  </si>
  <si>
    <t>GIHD004411</t>
  </si>
  <si>
    <t>Labdhu</t>
  </si>
  <si>
    <t>GIHD004410</t>
  </si>
  <si>
    <t>VIL003365L</t>
  </si>
  <si>
    <t>GIHD004409</t>
  </si>
  <si>
    <t>VIL003364L</t>
  </si>
  <si>
    <t>GIHD004408</t>
  </si>
  <si>
    <t>Sachin</t>
  </si>
  <si>
    <t>VIL003363L</t>
  </si>
  <si>
    <t>Aadish</t>
  </si>
  <si>
    <t>GIHD004407</t>
  </si>
  <si>
    <t>Purohit</t>
  </si>
  <si>
    <t>GIHD004406</t>
  </si>
  <si>
    <t>Heli</t>
  </si>
  <si>
    <t>GIHD004405</t>
  </si>
  <si>
    <t>VIL003361L</t>
  </si>
  <si>
    <t>Randhapara</t>
  </si>
  <si>
    <t>VIL003362L</t>
  </si>
  <si>
    <t>VIL003360L</t>
  </si>
  <si>
    <t>VIL003359L</t>
  </si>
  <si>
    <t>GIHD004404</t>
  </si>
  <si>
    <t>GIHD004403</t>
  </si>
  <si>
    <t>GIHD004402</t>
  </si>
  <si>
    <t>Shikha</t>
  </si>
  <si>
    <t>Padikkal</t>
  </si>
  <si>
    <t>shikhapadikkal19@outlook.com</t>
  </si>
  <si>
    <t>VIL003358L</t>
  </si>
  <si>
    <t>VIL003357L</t>
  </si>
  <si>
    <t>GIHD004401</t>
  </si>
  <si>
    <t>VIL003356L</t>
  </si>
  <si>
    <t>GIHD004400</t>
  </si>
  <si>
    <t>Chandwani</t>
  </si>
  <si>
    <t>VIL003355L</t>
  </si>
  <si>
    <t>Manoj</t>
  </si>
  <si>
    <t>GIHD004399</t>
  </si>
  <si>
    <t>Punjabi</t>
  </si>
  <si>
    <t>GIHD004398</t>
  </si>
  <si>
    <t>GIHD004397</t>
  </si>
  <si>
    <t>GIHD004396</t>
  </si>
  <si>
    <t>Jalu</t>
  </si>
  <si>
    <t>VIL003354L</t>
  </si>
  <si>
    <t>Krupal</t>
  </si>
  <si>
    <t>VIL003353L</t>
  </si>
  <si>
    <t>Nambiar</t>
  </si>
  <si>
    <t>VIL003352L</t>
  </si>
  <si>
    <t>VIL003351L</t>
  </si>
  <si>
    <t>akasudiya@hotmail.com</t>
  </si>
  <si>
    <t>VIL003350L</t>
  </si>
  <si>
    <t>GIHD004395</t>
  </si>
  <si>
    <t>GIHD004393</t>
  </si>
  <si>
    <t>GIHD004392</t>
  </si>
  <si>
    <t>Hirani</t>
  </si>
  <si>
    <t>GIHD004391</t>
  </si>
  <si>
    <t>VIL003349L</t>
  </si>
  <si>
    <t>GIHD004390</t>
  </si>
  <si>
    <t>Chhatbar</t>
  </si>
  <si>
    <t>GIHD004389</t>
  </si>
  <si>
    <t>GIHD004388</t>
  </si>
  <si>
    <t>Vipin</t>
  </si>
  <si>
    <t>GIHD004387</t>
  </si>
  <si>
    <t>GIHD004386</t>
  </si>
  <si>
    <t>VIL003348L</t>
  </si>
  <si>
    <t>VIL003347L</t>
  </si>
  <si>
    <t>VIL003346L</t>
  </si>
  <si>
    <t>GIHD004385</t>
  </si>
  <si>
    <t>GIHD004384</t>
  </si>
  <si>
    <t>Pankaj</t>
  </si>
  <si>
    <t>Changra</t>
  </si>
  <si>
    <t>GIHD004383</t>
  </si>
  <si>
    <t>Kothari</t>
  </si>
  <si>
    <t>Keyur.kothari@kunvarrealty.com</t>
  </si>
  <si>
    <t>GIHD004382</t>
  </si>
  <si>
    <t>Shajikumar</t>
  </si>
  <si>
    <t>GIHD004381</t>
  </si>
  <si>
    <t>VIL003345L</t>
  </si>
  <si>
    <t>Makdani</t>
  </si>
  <si>
    <t>VIL003344L</t>
  </si>
  <si>
    <t>ADIT_40@HOTMAIL.COM</t>
  </si>
  <si>
    <t>GIHD004380</t>
  </si>
  <si>
    <t>Santosh</t>
  </si>
  <si>
    <t>VIL003343L</t>
  </si>
  <si>
    <t>VIL003341L</t>
  </si>
  <si>
    <t>VIL003342L</t>
  </si>
  <si>
    <t>VIL003340L</t>
  </si>
  <si>
    <t>VIL003339L</t>
  </si>
  <si>
    <t>Yogesh</t>
  </si>
  <si>
    <t>GIHD004379</t>
  </si>
  <si>
    <t>VIL003338L</t>
  </si>
  <si>
    <t>VIL003337L</t>
  </si>
  <si>
    <t>Morbia</t>
  </si>
  <si>
    <t>VIL003336L</t>
  </si>
  <si>
    <t>VIL003335L</t>
  </si>
  <si>
    <t>VIL003334L</t>
  </si>
  <si>
    <t>GIHD004378</t>
  </si>
  <si>
    <t>VIL003333L</t>
  </si>
  <si>
    <t>GIHD004377</t>
  </si>
  <si>
    <t>Marmik</t>
  </si>
  <si>
    <t>VIL003332L</t>
  </si>
  <si>
    <t>VIL003331L</t>
  </si>
  <si>
    <t>Raja</t>
  </si>
  <si>
    <t>VIL003330L</t>
  </si>
  <si>
    <t>Kadia</t>
  </si>
  <si>
    <t>VIL003329L</t>
  </si>
  <si>
    <t>Divyesh</t>
  </si>
  <si>
    <t>VIL003328L</t>
  </si>
  <si>
    <t>VIL003327L</t>
  </si>
  <si>
    <t>GIHD004376</t>
  </si>
  <si>
    <t>Manav</t>
  </si>
  <si>
    <t>Chhabria</t>
  </si>
  <si>
    <t>VIL003325L</t>
  </si>
  <si>
    <t>Jagtap</t>
  </si>
  <si>
    <t>VIL003324L</t>
  </si>
  <si>
    <t>VIL003323L</t>
  </si>
  <si>
    <t>GIHD004375</t>
  </si>
  <si>
    <t>GIHD004374</t>
  </si>
  <si>
    <t>Kunjan</t>
  </si>
  <si>
    <t>GIHD004373</t>
  </si>
  <si>
    <t>GIHD004372</t>
  </si>
  <si>
    <t>Faizan</t>
  </si>
  <si>
    <t>Rizvi</t>
  </si>
  <si>
    <t>VIL003322L</t>
  </si>
  <si>
    <t>VIL003321L</t>
  </si>
  <si>
    <t>GIHD004371</t>
  </si>
  <si>
    <t>Mevada</t>
  </si>
  <si>
    <t>GIHD004370</t>
  </si>
  <si>
    <t>VIL003320L</t>
  </si>
  <si>
    <t>Kandarp</t>
  </si>
  <si>
    <t>VIL003319L</t>
  </si>
  <si>
    <t>VIL003318L</t>
  </si>
  <si>
    <t>VIL003317L</t>
  </si>
  <si>
    <t>VIL003316L</t>
  </si>
  <si>
    <t>VIL003315L</t>
  </si>
  <si>
    <t>Shrey</t>
  </si>
  <si>
    <t>GIHD004369</t>
  </si>
  <si>
    <t>Paradava</t>
  </si>
  <si>
    <t>VIL003314L</t>
  </si>
  <si>
    <t>VIL003313L</t>
  </si>
  <si>
    <t>GIHD004368</t>
  </si>
  <si>
    <t>Chande</t>
  </si>
  <si>
    <t>GIHD004367</t>
  </si>
  <si>
    <t>Tanna</t>
  </si>
  <si>
    <t>VIL003312L</t>
  </si>
  <si>
    <t>Tank</t>
  </si>
  <si>
    <t>VIL003311L</t>
  </si>
  <si>
    <t>GIHD004366</t>
  </si>
  <si>
    <t>Ali</t>
  </si>
  <si>
    <t>Jat</t>
  </si>
  <si>
    <t>VIL003310L</t>
  </si>
  <si>
    <t>GIHD004365</t>
  </si>
  <si>
    <t>Anglay</t>
  </si>
  <si>
    <t>GIHD004364</t>
  </si>
  <si>
    <t>Sapra</t>
  </si>
  <si>
    <t>GIHD004363</t>
  </si>
  <si>
    <t>GIHD004362</t>
  </si>
  <si>
    <t>VIL003309L</t>
  </si>
  <si>
    <t>VIL003308L</t>
  </si>
  <si>
    <t>GIHD004361</t>
  </si>
  <si>
    <t>VIL003307L</t>
  </si>
  <si>
    <t>GIHD004360</t>
  </si>
  <si>
    <t>VIL003306L</t>
  </si>
  <si>
    <t>VIL003305L</t>
  </si>
  <si>
    <t>VIL003304L</t>
  </si>
  <si>
    <t>VIL003303L</t>
  </si>
  <si>
    <t>GIHD004359</t>
  </si>
  <si>
    <t>Pankil</t>
  </si>
  <si>
    <t>pankilrathod@ymail.com</t>
  </si>
  <si>
    <t>GIHD004358</t>
  </si>
  <si>
    <t>Chetan</t>
  </si>
  <si>
    <t>Chahuan</t>
  </si>
  <si>
    <t>VIL003302L</t>
  </si>
  <si>
    <t>GIHD004357</t>
  </si>
  <si>
    <t>Rahil</t>
  </si>
  <si>
    <t>VIL003301L</t>
  </si>
  <si>
    <t>GIHD004356</t>
  </si>
  <si>
    <t>Viren</t>
  </si>
  <si>
    <t>GIHD004355</t>
  </si>
  <si>
    <t>Hiralal</t>
  </si>
  <si>
    <t>Bulchandani</t>
  </si>
  <si>
    <t>VIL003299L</t>
  </si>
  <si>
    <t>Paresh</t>
  </si>
  <si>
    <t>Kalal</t>
  </si>
  <si>
    <t>VIL003298L</t>
  </si>
  <si>
    <t>pravinpandya@ymail.com</t>
  </si>
  <si>
    <t>VIL003297L</t>
  </si>
  <si>
    <t>VIL003296L</t>
  </si>
  <si>
    <t>manishvadant@msl.com</t>
  </si>
  <si>
    <t>VIL003295L</t>
  </si>
  <si>
    <t>VIL003294L</t>
  </si>
  <si>
    <t>GIHD004354</t>
  </si>
  <si>
    <t>Divyajee</t>
  </si>
  <si>
    <t>GIHD004353</t>
  </si>
  <si>
    <t>GIHD004352</t>
  </si>
  <si>
    <t>Darsh</t>
  </si>
  <si>
    <t>GIHD004351</t>
  </si>
  <si>
    <t>GIHD004350</t>
  </si>
  <si>
    <t>Bhargesh</t>
  </si>
  <si>
    <t>Vamja</t>
  </si>
  <si>
    <t>VIL003293L</t>
  </si>
  <si>
    <t>VIL003292L</t>
  </si>
  <si>
    <t>Darshak</t>
  </si>
  <si>
    <t>GIHD004349</t>
  </si>
  <si>
    <t>Rakesh</t>
  </si>
  <si>
    <t>Vara</t>
  </si>
  <si>
    <t>GIHD004348</t>
  </si>
  <si>
    <t>Vijit</t>
  </si>
  <si>
    <t>GIHD004347</t>
  </si>
  <si>
    <t>Abhinav</t>
  </si>
  <si>
    <t>VIL003291L</t>
  </si>
  <si>
    <t>Vipul</t>
  </si>
  <si>
    <t>VIL003290L</t>
  </si>
  <si>
    <t>Nital</t>
  </si>
  <si>
    <t>GIHD004346</t>
  </si>
  <si>
    <t>Poojan</t>
  </si>
  <si>
    <t>VIL003289L</t>
  </si>
  <si>
    <t>VIL003288L</t>
  </si>
  <si>
    <t>GIHD004344</t>
  </si>
  <si>
    <t>VIL003287L</t>
  </si>
  <si>
    <t>GIHD004345</t>
  </si>
  <si>
    <t>Bansul</t>
  </si>
  <si>
    <t>GIHD004343</t>
  </si>
  <si>
    <t>GIHD004342</t>
  </si>
  <si>
    <t>Miral</t>
  </si>
  <si>
    <t>Sangharajka</t>
  </si>
  <si>
    <t>VIL003286L</t>
  </si>
  <si>
    <t>Bhattacharya</t>
  </si>
  <si>
    <t>aricharya@rediffmail.com</t>
  </si>
  <si>
    <t>GIHD004341</t>
  </si>
  <si>
    <t>GIHD004340</t>
  </si>
  <si>
    <t>Vanita</t>
  </si>
  <si>
    <t>Jadhav</t>
  </si>
  <si>
    <t>GIHD004339</t>
  </si>
  <si>
    <t>Mehariya</t>
  </si>
  <si>
    <t>VIL003285L</t>
  </si>
  <si>
    <t>hardik3199@outlook.com</t>
  </si>
  <si>
    <t>VIL003284L</t>
  </si>
  <si>
    <t>rishit.shah@outlook.com</t>
  </si>
  <si>
    <t>GIHD004338</t>
  </si>
  <si>
    <t>Nency</t>
  </si>
  <si>
    <t>VIL003283L</t>
  </si>
  <si>
    <t>VIL003282L</t>
  </si>
  <si>
    <t>GIHD004337</t>
  </si>
  <si>
    <t>Seema</t>
  </si>
  <si>
    <t>VIL003281L</t>
  </si>
  <si>
    <t>GIHD004336</t>
  </si>
  <si>
    <t>Suraj</t>
  </si>
  <si>
    <t>GIHD004335</t>
  </si>
  <si>
    <t>Kavan</t>
  </si>
  <si>
    <t>VIL003280L</t>
  </si>
  <si>
    <t>Nimavat</t>
  </si>
  <si>
    <t>VIL003279L</t>
  </si>
  <si>
    <t>Kanti</t>
  </si>
  <si>
    <t>Chitroda</t>
  </si>
  <si>
    <t>GIHD004334</t>
  </si>
  <si>
    <t>GIHD004333</t>
  </si>
  <si>
    <t>Nasra</t>
  </si>
  <si>
    <t>GIHD004332</t>
  </si>
  <si>
    <t>VIL003278L</t>
  </si>
  <si>
    <t>VIL003277L</t>
  </si>
  <si>
    <t>GIHD004331</t>
  </si>
  <si>
    <t>Heet</t>
  </si>
  <si>
    <t>GIHD004330</t>
  </si>
  <si>
    <t>Vagadiya</t>
  </si>
  <si>
    <t>VIL003276L</t>
  </si>
  <si>
    <t>ktrivedi10@hotmail.com</t>
  </si>
  <si>
    <t>GIHD004329</t>
  </si>
  <si>
    <t>Srushiti</t>
  </si>
  <si>
    <t>Mewada</t>
  </si>
  <si>
    <t>VIL003275L</t>
  </si>
  <si>
    <t>GIHD004328</t>
  </si>
  <si>
    <t>VIL003274L</t>
  </si>
  <si>
    <t>VIL003273L</t>
  </si>
  <si>
    <t>VIL003272L</t>
  </si>
  <si>
    <t>Gopal</t>
  </si>
  <si>
    <t>VIL003271L</t>
  </si>
  <si>
    <t>Sedani</t>
  </si>
  <si>
    <t>GIHD004327</t>
  </si>
  <si>
    <t>VIL003270L</t>
  </si>
  <si>
    <t>Nagda</t>
  </si>
  <si>
    <t>GIHD004326</t>
  </si>
  <si>
    <t>Kuriya</t>
  </si>
  <si>
    <t>GIHD004325</t>
  </si>
  <si>
    <t>VIL003269L</t>
  </si>
  <si>
    <t>GIHD004324</t>
  </si>
  <si>
    <t>Shrivastava</t>
  </si>
  <si>
    <t>GIHD004323</t>
  </si>
  <si>
    <t>GIHD004322</t>
  </si>
  <si>
    <t>VIL003268L</t>
  </si>
  <si>
    <t>VIL003267L</t>
  </si>
  <si>
    <t>VIL003266L</t>
  </si>
  <si>
    <t>Harshal</t>
  </si>
  <si>
    <t>VIL003265L</t>
  </si>
  <si>
    <t>VIL003264L</t>
  </si>
  <si>
    <t>VIL003263L</t>
  </si>
  <si>
    <t>Aarav</t>
  </si>
  <si>
    <t>v_dimple@hotmail.com</t>
  </si>
  <si>
    <t>GIHD004321</t>
  </si>
  <si>
    <t>Kmr</t>
  </si>
  <si>
    <t>GIHD004320</t>
  </si>
  <si>
    <t>Nayajiv</t>
  </si>
  <si>
    <t>GIHD004319</t>
  </si>
  <si>
    <t>GIHD004318</t>
  </si>
  <si>
    <t>GIHD004317</t>
  </si>
  <si>
    <t>Satish</t>
  </si>
  <si>
    <t>GIHD004316</t>
  </si>
  <si>
    <t>VIL003262L</t>
  </si>
  <si>
    <t>Atul</t>
  </si>
  <si>
    <t>atulkiran53@rediffmail.com</t>
  </si>
  <si>
    <t>VIL003261L</t>
  </si>
  <si>
    <t>VIL003260L</t>
  </si>
  <si>
    <t>VIL003259L</t>
  </si>
  <si>
    <t>GIHD004315</t>
  </si>
  <si>
    <t>VIL003258L</t>
  </si>
  <si>
    <t>vivmehta123@rediffmail.com</t>
  </si>
  <si>
    <t>VIL003257L</t>
  </si>
  <si>
    <t>VIL003256L</t>
  </si>
  <si>
    <t>GIHD004314</t>
  </si>
  <si>
    <t>GIHD004313</t>
  </si>
  <si>
    <t>Vadgama</t>
  </si>
  <si>
    <t>VIL003255L</t>
  </si>
  <si>
    <t>VIL003254L</t>
  </si>
  <si>
    <t>sales@supersil.in</t>
  </si>
  <si>
    <t>GIHD004312</t>
  </si>
  <si>
    <t>Hrishita</t>
  </si>
  <si>
    <t>Gargi</t>
  </si>
  <si>
    <t>GIHD004311</t>
  </si>
  <si>
    <t>VIL003253L</t>
  </si>
  <si>
    <t>VIL003252L</t>
  </si>
  <si>
    <t>Variya</t>
  </si>
  <si>
    <t>Bhagvan</t>
  </si>
  <si>
    <t>VIL003251L</t>
  </si>
  <si>
    <t>Jha</t>
  </si>
  <si>
    <t>VIL003250L</t>
  </si>
  <si>
    <t>VIL003249L</t>
  </si>
  <si>
    <t>Garvit</t>
  </si>
  <si>
    <t>VIL003248L</t>
  </si>
  <si>
    <t>GIHD004310</t>
  </si>
  <si>
    <t>Avanish</t>
  </si>
  <si>
    <t>GIHD004309</t>
  </si>
  <si>
    <t>Pinkesh</t>
  </si>
  <si>
    <t>Lachhwani</t>
  </si>
  <si>
    <t>GIHD004308</t>
  </si>
  <si>
    <t>Tiwari</t>
  </si>
  <si>
    <t>GIHD004307</t>
  </si>
  <si>
    <t>Ushma</t>
  </si>
  <si>
    <t>GIHD004306</t>
  </si>
  <si>
    <t>GIHD004305</t>
  </si>
  <si>
    <t>Prerak</t>
  </si>
  <si>
    <t>VIL003247L</t>
  </si>
  <si>
    <t>VIL003246L</t>
  </si>
  <si>
    <t>VIL003245L</t>
  </si>
  <si>
    <t>GIHD004304</t>
  </si>
  <si>
    <t>Shashi</t>
  </si>
  <si>
    <t>VIL003244L</t>
  </si>
  <si>
    <t>Ajitsingh</t>
  </si>
  <si>
    <t>GIHD004303</t>
  </si>
  <si>
    <t>VIL003243L</t>
  </si>
  <si>
    <t>Saurabh</t>
  </si>
  <si>
    <t>VIL003242L</t>
  </si>
  <si>
    <t>GIHD004301</t>
  </si>
  <si>
    <t>Kewalramani</t>
  </si>
  <si>
    <t>GIHD004302</t>
  </si>
  <si>
    <t>Ladha</t>
  </si>
  <si>
    <t>VIL003241L</t>
  </si>
  <si>
    <t>Asha</t>
  </si>
  <si>
    <t>VIL003240L</t>
  </si>
  <si>
    <t>GIHD004300</t>
  </si>
  <si>
    <t>Pravinhmistry@hotmail.com</t>
  </si>
  <si>
    <t>VIL003239L</t>
  </si>
  <si>
    <t>VIL003238L</t>
  </si>
  <si>
    <t>GIHD004299</t>
  </si>
  <si>
    <t>VIL003237L</t>
  </si>
  <si>
    <t>Jaykishan</t>
  </si>
  <si>
    <t>Sajnani</t>
  </si>
  <si>
    <t>VIL003236L</t>
  </si>
  <si>
    <t>VIL003235L</t>
  </si>
  <si>
    <t>GIHD004298</t>
  </si>
  <si>
    <t>Shiv</t>
  </si>
  <si>
    <t>Bhadra</t>
  </si>
  <si>
    <t>VIL003234L</t>
  </si>
  <si>
    <t>GIHD004297</t>
  </si>
  <si>
    <t>Harchit</t>
  </si>
  <si>
    <t>GIHD004296</t>
  </si>
  <si>
    <t>Marar</t>
  </si>
  <si>
    <t>VIL003233L</t>
  </si>
  <si>
    <t>VIL003232L</t>
  </si>
  <si>
    <t>VIL003231L</t>
  </si>
  <si>
    <t>VIL003230L</t>
  </si>
  <si>
    <t>GIHD004295</t>
  </si>
  <si>
    <t>GIHD004294</t>
  </si>
  <si>
    <t>GIHD004293</t>
  </si>
  <si>
    <t>GIHD004292</t>
  </si>
  <si>
    <t>Rushi</t>
  </si>
  <si>
    <t>VIL003229L</t>
  </si>
  <si>
    <t>VIL003228L</t>
  </si>
  <si>
    <t>GIHD004291</t>
  </si>
  <si>
    <t>Do</t>
  </si>
  <si>
    <t>VIL003227L</t>
  </si>
  <si>
    <t>GIHD004290</t>
  </si>
  <si>
    <t>Dhruv</t>
  </si>
  <si>
    <t>VIL003226L</t>
  </si>
  <si>
    <t>GIHD004289</t>
  </si>
  <si>
    <t>Raythaththa</t>
  </si>
  <si>
    <t>GIHD004288</t>
  </si>
  <si>
    <t>VIL003225L</t>
  </si>
  <si>
    <t>GIHD004287</t>
  </si>
  <si>
    <t>GIHD004286</t>
  </si>
  <si>
    <t>VIL003224L</t>
  </si>
  <si>
    <t>VIL003223L</t>
  </si>
  <si>
    <t>Ramraj</t>
  </si>
  <si>
    <t>Rangarajula</t>
  </si>
  <si>
    <t>VIL003222L</t>
  </si>
  <si>
    <t>VIL003221L</t>
  </si>
  <si>
    <t>VIL003220L</t>
  </si>
  <si>
    <t>GIHD004285</t>
  </si>
  <si>
    <t>Vachheta</t>
  </si>
  <si>
    <t>GIHD004284</t>
  </si>
  <si>
    <t>Chovatiya</t>
  </si>
  <si>
    <t>GIHD004283</t>
  </si>
  <si>
    <t>VIL003219L</t>
  </si>
  <si>
    <t>VIL003218L</t>
  </si>
  <si>
    <t>Naina</t>
  </si>
  <si>
    <t>GIHD004282</t>
  </si>
  <si>
    <t>Divyang</t>
  </si>
  <si>
    <t>GIHD004281</t>
  </si>
  <si>
    <t>GIHD004280</t>
  </si>
  <si>
    <t>Takalkar</t>
  </si>
  <si>
    <t>GIHD004279</t>
  </si>
  <si>
    <t>Bhaidas</t>
  </si>
  <si>
    <t>Pawara</t>
  </si>
  <si>
    <t>GIHD004278</t>
  </si>
  <si>
    <t>VIL003217L</t>
  </si>
  <si>
    <t>VIL003216L</t>
  </si>
  <si>
    <t>GIHD004276</t>
  </si>
  <si>
    <t>Jayraj</t>
  </si>
  <si>
    <t>Dhadhal</t>
  </si>
  <si>
    <t>VIL003215L</t>
  </si>
  <si>
    <t>VIL003214L</t>
  </si>
  <si>
    <t>VIL003213L</t>
  </si>
  <si>
    <t>Avani</t>
  </si>
  <si>
    <t>GIHD004277</t>
  </si>
  <si>
    <t>VIL003212L</t>
  </si>
  <si>
    <t>Nikhil</t>
  </si>
  <si>
    <t>Arora</t>
  </si>
  <si>
    <t>GIHD004275</t>
  </si>
  <si>
    <t>Kalvani</t>
  </si>
  <si>
    <t>VIL003211L</t>
  </si>
  <si>
    <t>GIHD004274</t>
  </si>
  <si>
    <t>VIL003210L</t>
  </si>
  <si>
    <t>VIL003209L</t>
  </si>
  <si>
    <t>GIHD004273</t>
  </si>
  <si>
    <t>GIHD004272</t>
  </si>
  <si>
    <t>Mohit</t>
  </si>
  <si>
    <t>VIL003208L</t>
  </si>
  <si>
    <t>Sumit</t>
  </si>
  <si>
    <t>VIL003207L</t>
  </si>
  <si>
    <t>VIL003206L</t>
  </si>
  <si>
    <t>VIL003205L</t>
  </si>
  <si>
    <t>GIHD004271</t>
  </si>
  <si>
    <t>Jalpa</t>
  </si>
  <si>
    <t>Tewani</t>
  </si>
  <si>
    <t>VIL003204L</t>
  </si>
  <si>
    <t>GIHD004270</t>
  </si>
  <si>
    <t>Surendra</t>
  </si>
  <si>
    <t>VIL003203L</t>
  </si>
  <si>
    <t>VIL003202L</t>
  </si>
  <si>
    <t>VIL003201L</t>
  </si>
  <si>
    <t>VIL003200L</t>
  </si>
  <si>
    <t>Ashwin</t>
  </si>
  <si>
    <t>VIL003199L</t>
  </si>
  <si>
    <t>GIHD004269</t>
  </si>
  <si>
    <t>Shingala</t>
  </si>
  <si>
    <t>GIHD004268</t>
  </si>
  <si>
    <t>VIL003198L</t>
  </si>
  <si>
    <t>VIL003197L</t>
  </si>
  <si>
    <t>VIL003196L</t>
  </si>
  <si>
    <t>GIHD004267</t>
  </si>
  <si>
    <t>Nebhani</t>
  </si>
  <si>
    <t>GIHD004266</t>
  </si>
  <si>
    <t>VIL003195L</t>
  </si>
  <si>
    <t>Imdad</t>
  </si>
  <si>
    <t>GIHD004265</t>
  </si>
  <si>
    <t>Krishna</t>
  </si>
  <si>
    <t>VIL003194L</t>
  </si>
  <si>
    <t>GIHD004264</t>
  </si>
  <si>
    <t>Raxit</t>
  </si>
  <si>
    <t>Birapara</t>
  </si>
  <si>
    <t>GIHD004263</t>
  </si>
  <si>
    <t>Samgita</t>
  </si>
  <si>
    <t>VIL003193L</t>
  </si>
  <si>
    <t>GIHD004262</t>
  </si>
  <si>
    <t>Der</t>
  </si>
  <si>
    <t>VIL003192L</t>
  </si>
  <si>
    <t>VIL003191L</t>
  </si>
  <si>
    <t>VIL003190L</t>
  </si>
  <si>
    <t>VIL003189L</t>
  </si>
  <si>
    <t>VIL003188L</t>
  </si>
  <si>
    <t>GIHD004260</t>
  </si>
  <si>
    <t>Singhania</t>
  </si>
  <si>
    <t>VIL003187L</t>
  </si>
  <si>
    <t>GIHD004259</t>
  </si>
  <si>
    <t>Shweta</t>
  </si>
  <si>
    <t>VIL003186L</t>
  </si>
  <si>
    <t>VIL003185L</t>
  </si>
  <si>
    <t>Viraj</t>
  </si>
  <si>
    <t>VIL003184L</t>
  </si>
  <si>
    <t>GIHD004258</t>
  </si>
  <si>
    <t>Yagnesh</t>
  </si>
  <si>
    <t>Info@epropertee.com</t>
  </si>
  <si>
    <t>VIL003183L</t>
  </si>
  <si>
    <t>VIL003182L</t>
  </si>
  <si>
    <t>GIHD004257</t>
  </si>
  <si>
    <t>Kevin</t>
  </si>
  <si>
    <t>GIHD004256</t>
  </si>
  <si>
    <t>VIL003181L</t>
  </si>
  <si>
    <t>Dholakiya</t>
  </si>
  <si>
    <t>VIL003180L</t>
  </si>
  <si>
    <t>VIL003179L</t>
  </si>
  <si>
    <t>GIHD004255</t>
  </si>
  <si>
    <t>GIHD004254</t>
  </si>
  <si>
    <t>GIHD004253</t>
  </si>
  <si>
    <t>Chhajed</t>
  </si>
  <si>
    <t>VIL003178L</t>
  </si>
  <si>
    <t>GIHD004252</t>
  </si>
  <si>
    <t>Tanu</t>
  </si>
  <si>
    <t>GIHD004251</t>
  </si>
  <si>
    <t>GIHD004250</t>
  </si>
  <si>
    <t>VIL003177L</t>
  </si>
  <si>
    <t>Nishit</t>
  </si>
  <si>
    <t>VIL003176L</t>
  </si>
  <si>
    <t>VIL003175L</t>
  </si>
  <si>
    <t>GIHD004249</t>
  </si>
  <si>
    <t>Yashwant</t>
  </si>
  <si>
    <t>yashwant@smaircon.com</t>
  </si>
  <si>
    <t>VIL003174L</t>
  </si>
  <si>
    <t>GIHD004248</t>
  </si>
  <si>
    <t>Makik</t>
  </si>
  <si>
    <t>VIL003173L</t>
  </si>
  <si>
    <t>GIHD004247</t>
  </si>
  <si>
    <t>VIL003172L</t>
  </si>
  <si>
    <t>VIL003171L</t>
  </si>
  <si>
    <t>VIL003170L</t>
  </si>
  <si>
    <t>VIL003169L</t>
  </si>
  <si>
    <t>Somaiya</t>
  </si>
  <si>
    <t>GIHD004246</t>
  </si>
  <si>
    <t>Rohit</t>
  </si>
  <si>
    <t>VIL003168L</t>
  </si>
  <si>
    <t>GIHD004245</t>
  </si>
  <si>
    <t>Nehal</t>
  </si>
  <si>
    <t>GIHD004244</t>
  </si>
  <si>
    <t>Bharvad</t>
  </si>
  <si>
    <t>GIHD004243</t>
  </si>
  <si>
    <t>shailesh.parmar@kensville.co.in</t>
  </si>
  <si>
    <t>VIL003167L</t>
  </si>
  <si>
    <t>GIHD004242</t>
  </si>
  <si>
    <t>VIL003166L</t>
  </si>
  <si>
    <t>GIHD004241</t>
  </si>
  <si>
    <t>VIL003165L</t>
  </si>
  <si>
    <t>GIHD004240</t>
  </si>
  <si>
    <t>VIL003164L</t>
  </si>
  <si>
    <t>VIL003163L</t>
  </si>
  <si>
    <t>VIL003162L</t>
  </si>
  <si>
    <t>GIHD004239</t>
  </si>
  <si>
    <t>VIL003161L</t>
  </si>
  <si>
    <t>Bhat</t>
  </si>
  <si>
    <t>VIL003160L</t>
  </si>
  <si>
    <t>GIHD004238</t>
  </si>
  <si>
    <t>Namrata</t>
  </si>
  <si>
    <t>GIHD004237</t>
  </si>
  <si>
    <t>GIHD004236</t>
  </si>
  <si>
    <t>Dhrumil</t>
  </si>
  <si>
    <t>VIL003159L</t>
  </si>
  <si>
    <t>VIL003158L</t>
  </si>
  <si>
    <t>GIHD004235</t>
  </si>
  <si>
    <t>Bavaliya</t>
  </si>
  <si>
    <t>GIHD004234</t>
  </si>
  <si>
    <t>GIHD004233</t>
  </si>
  <si>
    <t>Varsha</t>
  </si>
  <si>
    <t>GIHD004232</t>
  </si>
  <si>
    <t>Tivra</t>
  </si>
  <si>
    <t>Dutt</t>
  </si>
  <si>
    <t>GIHD004231</t>
  </si>
  <si>
    <t>Siddharth</t>
  </si>
  <si>
    <t>Koshiyar</t>
  </si>
  <si>
    <t>VIL003157L</t>
  </si>
  <si>
    <t>VIL003156L</t>
  </si>
  <si>
    <t>GIHD004230</t>
  </si>
  <si>
    <t>VIL003155L</t>
  </si>
  <si>
    <t>GIHD004229</t>
  </si>
  <si>
    <t>Hariyani</t>
  </si>
  <si>
    <t>GIHD004228</t>
  </si>
  <si>
    <t>GIHD004227</t>
  </si>
  <si>
    <t>brinda@bonasila.com</t>
  </si>
  <si>
    <t>VIL003154L</t>
  </si>
  <si>
    <t>GIHD004226</t>
  </si>
  <si>
    <t>VIL003153L</t>
  </si>
  <si>
    <t>VIL003152L</t>
  </si>
  <si>
    <t>VIL003151L</t>
  </si>
  <si>
    <t>GIHD004225</t>
  </si>
  <si>
    <t>Shishangiya</t>
  </si>
  <si>
    <t>GIHD004224</t>
  </si>
  <si>
    <t>Sathvara</t>
  </si>
  <si>
    <t>VIL003150L</t>
  </si>
  <si>
    <t>Jayendra</t>
  </si>
  <si>
    <t>Shinde</t>
  </si>
  <si>
    <t>GIHD004223</t>
  </si>
  <si>
    <t>Rizwan</t>
  </si>
  <si>
    <t>Kadri</t>
  </si>
  <si>
    <t>VIL003149L</t>
  </si>
  <si>
    <t>VIL003148L</t>
  </si>
  <si>
    <t>Ratnam</t>
  </si>
  <si>
    <t>GIHD004222</t>
  </si>
  <si>
    <t>Snehal</t>
  </si>
  <si>
    <t>Poddar</t>
  </si>
  <si>
    <t>GIHD004221</t>
  </si>
  <si>
    <t>Nivid</t>
  </si>
  <si>
    <t>GIHD004220</t>
  </si>
  <si>
    <t>Rohan</t>
  </si>
  <si>
    <t>GIHD004219</t>
  </si>
  <si>
    <t>GIHD004218</t>
  </si>
  <si>
    <t>Pariank</t>
  </si>
  <si>
    <t>VIL003147L</t>
  </si>
  <si>
    <t>GIHD004217</t>
  </si>
  <si>
    <t>VIL003146L</t>
  </si>
  <si>
    <t>VIL003145L</t>
  </si>
  <si>
    <t>GIHD004216</t>
  </si>
  <si>
    <t>Kirtan</t>
  </si>
  <si>
    <t>VIL003144L</t>
  </si>
  <si>
    <t>Mittal</t>
  </si>
  <si>
    <t>GIHD004215</t>
  </si>
  <si>
    <t>Chiripal</t>
  </si>
  <si>
    <t>VIL003143L</t>
  </si>
  <si>
    <t>VIL003142L</t>
  </si>
  <si>
    <t>VIL003141L</t>
  </si>
  <si>
    <t>GIHD004214</t>
  </si>
  <si>
    <t>GIHD004213</t>
  </si>
  <si>
    <t>Niravsinh</t>
  </si>
  <si>
    <t>Padhiyar</t>
  </si>
  <si>
    <t>GIHD004212</t>
  </si>
  <si>
    <t>VIL003140L</t>
  </si>
  <si>
    <t>Daksh</t>
  </si>
  <si>
    <t>VIL003139L</t>
  </si>
  <si>
    <t>Babu</t>
  </si>
  <si>
    <t>VIL003138L</t>
  </si>
  <si>
    <t>VIL003137L</t>
  </si>
  <si>
    <t>GIHD004211</t>
  </si>
  <si>
    <t>VIL003136L</t>
  </si>
  <si>
    <t>VIL003135L</t>
  </si>
  <si>
    <t>GIHD004210</t>
  </si>
  <si>
    <t>Harshad</t>
  </si>
  <si>
    <t>Kukat</t>
  </si>
  <si>
    <t>VIL003134L</t>
  </si>
  <si>
    <t>VIL003133L</t>
  </si>
  <si>
    <t>VIL003132L</t>
  </si>
  <si>
    <t>GIHD004209</t>
  </si>
  <si>
    <t>Dodia</t>
  </si>
  <si>
    <t>GIHD004208</t>
  </si>
  <si>
    <t>GIHD004207</t>
  </si>
  <si>
    <t>Jethva</t>
  </si>
  <si>
    <t>VIL003131L</t>
  </si>
  <si>
    <t>GIHD004206</t>
  </si>
  <si>
    <t>GIHD004205</t>
  </si>
  <si>
    <t>Sumeet</t>
  </si>
  <si>
    <t>VIL003130L</t>
  </si>
  <si>
    <t>GIHD004204</t>
  </si>
  <si>
    <t>Viji</t>
  </si>
  <si>
    <t>GIHD004203</t>
  </si>
  <si>
    <t>Nayan</t>
  </si>
  <si>
    <t>VIL003129L</t>
  </si>
  <si>
    <t>GIHD004202</t>
  </si>
  <si>
    <t>cbshah01@rediffmail.com</t>
  </si>
  <si>
    <t>VIL003128L</t>
  </si>
  <si>
    <t>ashit@hmail.com</t>
  </si>
  <si>
    <t>VIL003127L</t>
  </si>
  <si>
    <t>VIL003126L</t>
  </si>
  <si>
    <t>Yugam</t>
  </si>
  <si>
    <t>VIL003125L</t>
  </si>
  <si>
    <t>VIL003124L</t>
  </si>
  <si>
    <t>GIHD004201</t>
  </si>
  <si>
    <t>Raju</t>
  </si>
  <si>
    <t>Go</t>
  </si>
  <si>
    <t>GIHD004200</t>
  </si>
  <si>
    <t>GIHD004199</t>
  </si>
  <si>
    <t>GIHD004197</t>
  </si>
  <si>
    <t>GIHD004198</t>
  </si>
  <si>
    <t>Dhruval</t>
  </si>
  <si>
    <t>VIL003123L</t>
  </si>
  <si>
    <t>VIL003122L</t>
  </si>
  <si>
    <t>GIHD004196</t>
  </si>
  <si>
    <t>VIL003121L</t>
  </si>
  <si>
    <t>Ratwani</t>
  </si>
  <si>
    <t>GIHD004195</t>
  </si>
  <si>
    <t>Sandip</t>
  </si>
  <si>
    <t>GIHD004194</t>
  </si>
  <si>
    <t>Kailash</t>
  </si>
  <si>
    <t>Sadhwani</t>
  </si>
  <si>
    <t>GIHD004193</t>
  </si>
  <si>
    <t>VIL003120L</t>
  </si>
  <si>
    <t>VIL003119L</t>
  </si>
  <si>
    <t>GIHD004192</t>
  </si>
  <si>
    <t>VIL003118L</t>
  </si>
  <si>
    <t>VIL003117L</t>
  </si>
  <si>
    <t>GIHD004191</t>
  </si>
  <si>
    <t>Btij</t>
  </si>
  <si>
    <t>GIHD004190</t>
  </si>
  <si>
    <t>VIL003116L</t>
  </si>
  <si>
    <t>VIL003115L</t>
  </si>
  <si>
    <t>Hasmukh</t>
  </si>
  <si>
    <t>Rabadiya</t>
  </si>
  <si>
    <t>VIL003114L</t>
  </si>
  <si>
    <t>GIHD004189</t>
  </si>
  <si>
    <t>Vimal</t>
  </si>
  <si>
    <t>GIHD004188</t>
  </si>
  <si>
    <t>GIHD004187</t>
  </si>
  <si>
    <t>GIHD004185</t>
  </si>
  <si>
    <t>Radhika</t>
  </si>
  <si>
    <t>GIHD004186</t>
  </si>
  <si>
    <t>Saurav</t>
  </si>
  <si>
    <t>GIHD004184</t>
  </si>
  <si>
    <t>VIL003113L</t>
  </si>
  <si>
    <t>VIL003112L</t>
  </si>
  <si>
    <t>patelmukesh@colorbantindia.com</t>
  </si>
  <si>
    <t>VIL003111L</t>
  </si>
  <si>
    <t>GIHD004183</t>
  </si>
  <si>
    <t>GIHD004182</t>
  </si>
  <si>
    <t>VIL003110L</t>
  </si>
  <si>
    <t>GIHD004181</t>
  </si>
  <si>
    <t>VIL003109L</t>
  </si>
  <si>
    <t>Rucha</t>
  </si>
  <si>
    <t>Garach</t>
  </si>
  <si>
    <t>VIL003108L</t>
  </si>
  <si>
    <t>VIL003107L</t>
  </si>
  <si>
    <t>GIHD004180</t>
  </si>
  <si>
    <t>GIHD004179</t>
  </si>
  <si>
    <t>Nischay</t>
  </si>
  <si>
    <t>GIHD004178</t>
  </si>
  <si>
    <t>Langalia</t>
  </si>
  <si>
    <t>VIL003106L</t>
  </si>
  <si>
    <t>VIL003105L</t>
  </si>
  <si>
    <t>VIL003104L</t>
  </si>
  <si>
    <t>VIL003103L</t>
  </si>
  <si>
    <t>GIHD004177</t>
  </si>
  <si>
    <t>Rathin</t>
  </si>
  <si>
    <t>VIL003102L</t>
  </si>
  <si>
    <t>Utkarsh</t>
  </si>
  <si>
    <t>Pandey</t>
  </si>
  <si>
    <t>GIHD004176</t>
  </si>
  <si>
    <t>VIL003101L</t>
  </si>
  <si>
    <t>GIHD004175</t>
  </si>
  <si>
    <t>Piyush</t>
  </si>
  <si>
    <t>GIHD004174</t>
  </si>
  <si>
    <t>VIL003100L</t>
  </si>
  <si>
    <t>VIL003099L</t>
  </si>
  <si>
    <t>Mudhani</t>
  </si>
  <si>
    <t>Pradeep</t>
  </si>
  <si>
    <t>pradeep1968@hotmail.com</t>
  </si>
  <si>
    <t>VIL003098L</t>
  </si>
  <si>
    <t>GIHD004173</t>
  </si>
  <si>
    <t>Nitya</t>
  </si>
  <si>
    <t>Umat</t>
  </si>
  <si>
    <t>GIHD004172</t>
  </si>
  <si>
    <t>Vandana</t>
  </si>
  <si>
    <t>Saklani</t>
  </si>
  <si>
    <t>GIHD004171</t>
  </si>
  <si>
    <t>Arun</t>
  </si>
  <si>
    <t>Garg</t>
  </si>
  <si>
    <t>GIHD004170</t>
  </si>
  <si>
    <t>Bakul</t>
  </si>
  <si>
    <t>Thapar</t>
  </si>
  <si>
    <t>VIL003097L</t>
  </si>
  <si>
    <t>VIL003096L</t>
  </si>
  <si>
    <t>Chandubhai</t>
  </si>
  <si>
    <t>GIHD004169</t>
  </si>
  <si>
    <t>VIL003095L</t>
  </si>
  <si>
    <t>M Shah</t>
  </si>
  <si>
    <t>VIL003094L</t>
  </si>
  <si>
    <t>VIL003093L</t>
  </si>
  <si>
    <t>GIHD004168</t>
  </si>
  <si>
    <t>GIHD004167</t>
  </si>
  <si>
    <t>Ishit</t>
  </si>
  <si>
    <t>VIL003092L</t>
  </si>
  <si>
    <t>GIHD004166</t>
  </si>
  <si>
    <t>Jeet</t>
  </si>
  <si>
    <t>VIL003091L</t>
  </si>
  <si>
    <t>GIHD004165</t>
  </si>
  <si>
    <t>VIL003090L</t>
  </si>
  <si>
    <t>Hariom</t>
  </si>
  <si>
    <t>GIHD004164</t>
  </si>
  <si>
    <t>VIL003089L</t>
  </si>
  <si>
    <t>VIL003088L</t>
  </si>
  <si>
    <t>VIL003087L</t>
  </si>
  <si>
    <t>GIHD004163</t>
  </si>
  <si>
    <t>Priyanshi</t>
  </si>
  <si>
    <t>VIL003086L</t>
  </si>
  <si>
    <t>GIHD004162</t>
  </si>
  <si>
    <t>Anuja</t>
  </si>
  <si>
    <t>VIL003085L</t>
  </si>
  <si>
    <t>GIHD004161</t>
  </si>
  <si>
    <t>Rutul</t>
  </si>
  <si>
    <t>GIHD004160</t>
  </si>
  <si>
    <t>Fancy</t>
  </si>
  <si>
    <t>GIHD004159</t>
  </si>
  <si>
    <t>Mrunal</t>
  </si>
  <si>
    <t>VIL003084L</t>
  </si>
  <si>
    <t>VIL003083L</t>
  </si>
  <si>
    <t>VIL003082L</t>
  </si>
  <si>
    <t>cwo@nid.edu</t>
  </si>
  <si>
    <t>GIHD004158</t>
  </si>
  <si>
    <t>VIL003081L</t>
  </si>
  <si>
    <t>VIL003080L</t>
  </si>
  <si>
    <t>GIHD004157</t>
  </si>
  <si>
    <t>VIL003079L</t>
  </si>
  <si>
    <t>VIL003078L</t>
  </si>
  <si>
    <t>VIL003077L</t>
  </si>
  <si>
    <t>cicaf1231@cnxcoin.com</t>
  </si>
  <si>
    <t>GIHD004156</t>
  </si>
  <si>
    <t>Pankti</t>
  </si>
  <si>
    <t>VIL003076L</t>
  </si>
  <si>
    <t>VIL003075L</t>
  </si>
  <si>
    <t>GIHD004155</t>
  </si>
  <si>
    <t>GIHD004154</t>
  </si>
  <si>
    <t>VIL003074L</t>
  </si>
  <si>
    <t>Gosai</t>
  </si>
  <si>
    <t>VIL003073L</t>
  </si>
  <si>
    <t>GIHD004153</t>
  </si>
  <si>
    <t>GIHD004152</t>
  </si>
  <si>
    <t>VIL003072L</t>
  </si>
  <si>
    <t>Vrutika</t>
  </si>
  <si>
    <t>GIHD004151</t>
  </si>
  <si>
    <t>VIL003071L</t>
  </si>
  <si>
    <t>GIHD004150</t>
  </si>
  <si>
    <t>GIHD004149</t>
  </si>
  <si>
    <t>Abhichandani</t>
  </si>
  <si>
    <t>rishi.abhichandani@icloud.com</t>
  </si>
  <si>
    <t>GIHD004148</t>
  </si>
  <si>
    <t>VIL003070L</t>
  </si>
  <si>
    <t>GIHD004147</t>
  </si>
  <si>
    <t>Wadhwani</t>
  </si>
  <si>
    <t>GIHD004146</t>
  </si>
  <si>
    <t>GIHD004145</t>
  </si>
  <si>
    <t>GIHD004144</t>
  </si>
  <si>
    <t>Priyadarshini</t>
  </si>
  <si>
    <t>Khatua</t>
  </si>
  <si>
    <t>VIL003069L</t>
  </si>
  <si>
    <t>VIL003068L</t>
  </si>
  <si>
    <t>VIL003067L</t>
  </si>
  <si>
    <t>VIL003066L</t>
  </si>
  <si>
    <t>Maitray</t>
  </si>
  <si>
    <t>Vaidya</t>
  </si>
  <si>
    <t>VIL003064L</t>
  </si>
  <si>
    <t>VIL003065L</t>
  </si>
  <si>
    <t>Ghia</t>
  </si>
  <si>
    <t>VIL003063L</t>
  </si>
  <si>
    <t>GIHD004143</t>
  </si>
  <si>
    <t>GIHD004142</t>
  </si>
  <si>
    <t>GIHD004141</t>
  </si>
  <si>
    <t>GIHD004140</t>
  </si>
  <si>
    <t>Kirtikumar</t>
  </si>
  <si>
    <t>Ghodasra</t>
  </si>
  <si>
    <t>GIHD004139</t>
  </si>
  <si>
    <t>VIL003062L</t>
  </si>
  <si>
    <t>VIL003061L</t>
  </si>
  <si>
    <t>GIHD004138</t>
  </si>
  <si>
    <t>Aaditya</t>
  </si>
  <si>
    <t>VIL003060L</t>
  </si>
  <si>
    <t>VIL003059L</t>
  </si>
  <si>
    <t>Chandnani</t>
  </si>
  <si>
    <t>GIHD004137</t>
  </si>
  <si>
    <t>GIHD004136</t>
  </si>
  <si>
    <t>Sharan</t>
  </si>
  <si>
    <t>VIL003058L</t>
  </si>
  <si>
    <t>VIL003057L</t>
  </si>
  <si>
    <t>VIL003056L</t>
  </si>
  <si>
    <t>VIL003055L</t>
  </si>
  <si>
    <t>GIHD004135</t>
  </si>
  <si>
    <t>Bhimdevsinh</t>
  </si>
  <si>
    <t>Vala</t>
  </si>
  <si>
    <t>VIL003054L</t>
  </si>
  <si>
    <t>Balar</t>
  </si>
  <si>
    <t>VIL003053L</t>
  </si>
  <si>
    <t>VIL003052L</t>
  </si>
  <si>
    <t>VIL003051L</t>
  </si>
  <si>
    <t>VIL003050L</t>
  </si>
  <si>
    <t>Rana</t>
  </si>
  <si>
    <t>VIL003049L</t>
  </si>
  <si>
    <t>GIHD004134</t>
  </si>
  <si>
    <t>Bharva</t>
  </si>
  <si>
    <t>Pandhi</t>
  </si>
  <si>
    <t>GIHD004133</t>
  </si>
  <si>
    <t>Daxesh</t>
  </si>
  <si>
    <t>VIL003048L</t>
  </si>
  <si>
    <t>VIL003047L</t>
  </si>
  <si>
    <t>VIL003046L</t>
  </si>
  <si>
    <t>Dosani</t>
  </si>
  <si>
    <t>VIL003045L</t>
  </si>
  <si>
    <t>VIL003044L</t>
  </si>
  <si>
    <t>GIHD004132</t>
  </si>
  <si>
    <t>Ruchika</t>
  </si>
  <si>
    <t>Nirali</t>
  </si>
  <si>
    <t>VIL003043L</t>
  </si>
  <si>
    <t>VIL003042L</t>
  </si>
  <si>
    <t>VIL003041L</t>
  </si>
  <si>
    <t>Ramashankar</t>
  </si>
  <si>
    <t>Shaw</t>
  </si>
  <si>
    <t>VIL003040L</t>
  </si>
  <si>
    <t>VIL003039L</t>
  </si>
  <si>
    <t>VIL003038L</t>
  </si>
  <si>
    <t>VIL003037L</t>
  </si>
  <si>
    <t>VIL003036L</t>
  </si>
  <si>
    <t>GIHD004131</t>
  </si>
  <si>
    <t>Nivedita</t>
  </si>
  <si>
    <t>Tibrewala</t>
  </si>
  <si>
    <t>GIHD004130</t>
  </si>
  <si>
    <t>Swapnil</t>
  </si>
  <si>
    <t>GIHD004129</t>
  </si>
  <si>
    <t>Mandliya</t>
  </si>
  <si>
    <t>GIHD004128</t>
  </si>
  <si>
    <t>VIL003035L</t>
  </si>
  <si>
    <t>VIL003034L</t>
  </si>
  <si>
    <t>VIL003033L</t>
  </si>
  <si>
    <t>Dharmendra</t>
  </si>
  <si>
    <t>Gadhvi</t>
  </si>
  <si>
    <t>VIL003032L</t>
  </si>
  <si>
    <t>VIL003031L</t>
  </si>
  <si>
    <t>VIL003030L</t>
  </si>
  <si>
    <t>GIHD004127</t>
  </si>
  <si>
    <t>Arkesh</t>
  </si>
  <si>
    <t>GIHD004126</t>
  </si>
  <si>
    <t>Shyam</t>
  </si>
  <si>
    <t>GIHD004125</t>
  </si>
  <si>
    <t>Bhavik</t>
  </si>
  <si>
    <t>VIL003029L</t>
  </si>
  <si>
    <t>GIHD004124</t>
  </si>
  <si>
    <t>Sheeba</t>
  </si>
  <si>
    <t>Mahendiratta</t>
  </si>
  <si>
    <t>VIL003028L</t>
  </si>
  <si>
    <t>GIHD004123</t>
  </si>
  <si>
    <t>GIHD004122</t>
  </si>
  <si>
    <t>VIL003027L</t>
  </si>
  <si>
    <t>GIHD004121</t>
  </si>
  <si>
    <t>VIL003026L</t>
  </si>
  <si>
    <t>Rupesh</t>
  </si>
  <si>
    <t>Jaiswal</t>
  </si>
  <si>
    <t>GIHD004120</t>
  </si>
  <si>
    <t>Dev</t>
  </si>
  <si>
    <t>VIL003025L</t>
  </si>
  <si>
    <t>GIHD004119</t>
  </si>
  <si>
    <t>Amruta</t>
  </si>
  <si>
    <t>Bharadwaj</t>
  </si>
  <si>
    <t>VIL003024L</t>
  </si>
  <si>
    <t>VIL003023L</t>
  </si>
  <si>
    <t>Khandelwal</t>
  </si>
  <si>
    <t>GIHD004118</t>
  </si>
  <si>
    <t>GIHD004117</t>
  </si>
  <si>
    <t>VIL003022L</t>
  </si>
  <si>
    <t>kamal.shah@teleradindia.com</t>
  </si>
  <si>
    <t>VIL003021L</t>
  </si>
  <si>
    <t>VIL003020L</t>
  </si>
  <si>
    <t>karan@purohitconstruction.com</t>
  </si>
  <si>
    <t>VIL003019L</t>
  </si>
  <si>
    <t>VIL003018L</t>
  </si>
  <si>
    <t>Ajay</t>
  </si>
  <si>
    <t>Pankhaniya</t>
  </si>
  <si>
    <t>VIL003017L</t>
  </si>
  <si>
    <t>GIHD004116</t>
  </si>
  <si>
    <t>Ranjit</t>
  </si>
  <si>
    <t>GIHD004115</t>
  </si>
  <si>
    <t>Pranam</t>
  </si>
  <si>
    <t>VIL003016L</t>
  </si>
  <si>
    <t>GIHD004114</t>
  </si>
  <si>
    <t>VIL003015L</t>
  </si>
  <si>
    <t>GIHD004113</t>
  </si>
  <si>
    <t>GIHD004112</t>
  </si>
  <si>
    <t>Sirwani</t>
  </si>
  <si>
    <t>VIL003014L</t>
  </si>
  <si>
    <t>GIHD004111</t>
  </si>
  <si>
    <t>Samjay</t>
  </si>
  <si>
    <t>Gadhia</t>
  </si>
  <si>
    <t>GIHD004110</t>
  </si>
  <si>
    <t>Khkh</t>
  </si>
  <si>
    <t>pratik.pk@rediffmail.com</t>
  </si>
  <si>
    <t>GIHD004109</t>
  </si>
  <si>
    <t>Jiyani</t>
  </si>
  <si>
    <t>GIHD004108</t>
  </si>
  <si>
    <t>VIL003013L</t>
  </si>
  <si>
    <t>VIL003012L</t>
  </si>
  <si>
    <t>VIL003011L</t>
  </si>
  <si>
    <t>Thakar</t>
  </si>
  <si>
    <t>VIL003010L</t>
  </si>
  <si>
    <t>GIHD004107</t>
  </si>
  <si>
    <t>Harit</t>
  </si>
  <si>
    <t>Makvana</t>
  </si>
  <si>
    <t>GIHD004106</t>
  </si>
  <si>
    <t>VIL003009L</t>
  </si>
  <si>
    <t>GIHD004105</t>
  </si>
  <si>
    <t>Mohite</t>
  </si>
  <si>
    <t>GIHD004104</t>
  </si>
  <si>
    <t>Vraj</t>
  </si>
  <si>
    <t>GIHD004103</t>
  </si>
  <si>
    <t>VIL003008L</t>
  </si>
  <si>
    <t>GIHD004102</t>
  </si>
  <si>
    <t>Sanghavi</t>
  </si>
  <si>
    <t>VIL003007L</t>
  </si>
  <si>
    <t>VIL003006L</t>
  </si>
  <si>
    <t>Jagani</t>
  </si>
  <si>
    <t>VIL003005L</t>
  </si>
  <si>
    <t>Khoda</t>
  </si>
  <si>
    <t>VIL003004L</t>
  </si>
  <si>
    <t>GIHD004101</t>
  </si>
  <si>
    <t>Srivastava</t>
  </si>
  <si>
    <t>VIL003003L</t>
  </si>
  <si>
    <t>GIHD004100</t>
  </si>
  <si>
    <t>GIHD004099</t>
  </si>
  <si>
    <t>Saket</t>
  </si>
  <si>
    <t>GIHD004098</t>
  </si>
  <si>
    <t>Khyani</t>
  </si>
  <si>
    <t>amit1619@rediffmail.com</t>
  </si>
  <si>
    <t>VIL003002L</t>
  </si>
  <si>
    <t>Arjav</t>
  </si>
  <si>
    <t>GIHD004097</t>
  </si>
  <si>
    <t>Sathavara</t>
  </si>
  <si>
    <t>GIHD004096</t>
  </si>
  <si>
    <t>GIHD004095</t>
  </si>
  <si>
    <t>GIHD004094</t>
  </si>
  <si>
    <t>GIHD004093</t>
  </si>
  <si>
    <t>Udit</t>
  </si>
  <si>
    <t>GIHD004092</t>
  </si>
  <si>
    <t>Chandni</t>
  </si>
  <si>
    <t>GIHD004091</t>
  </si>
  <si>
    <t>Goswamii</t>
  </si>
  <si>
    <t>GIHD004090</t>
  </si>
  <si>
    <t>GIHD004089</t>
  </si>
  <si>
    <t>Rachchh</t>
  </si>
  <si>
    <t>VIL003001L</t>
  </si>
  <si>
    <t>GIHD004088</t>
  </si>
  <si>
    <t>VIL003000L</t>
  </si>
  <si>
    <t>VIL002999L</t>
  </si>
  <si>
    <t>VIL002998L</t>
  </si>
  <si>
    <t>Soham</t>
  </si>
  <si>
    <t>GIHD004087</t>
  </si>
  <si>
    <t>GIHD004086</t>
  </si>
  <si>
    <t>VIL002997L</t>
  </si>
  <si>
    <t>Om</t>
  </si>
  <si>
    <t>GIHD004085</t>
  </si>
  <si>
    <t>Munjpara</t>
  </si>
  <si>
    <t>VIL002996L</t>
  </si>
  <si>
    <t>VIL002995L</t>
  </si>
  <si>
    <t>VIL002994L</t>
  </si>
  <si>
    <t>bbvirdi@iffco.in</t>
  </si>
  <si>
    <t>GIHD004084</t>
  </si>
  <si>
    <t>VIL002993L</t>
  </si>
  <si>
    <t>Aayushi</t>
  </si>
  <si>
    <t>VIL002992L</t>
  </si>
  <si>
    <t>GIHD004083</t>
  </si>
  <si>
    <t>Saresa</t>
  </si>
  <si>
    <t>VIL002991L</t>
  </si>
  <si>
    <t>Gyan</t>
  </si>
  <si>
    <t>VIL002990L</t>
  </si>
  <si>
    <t>Tejpal</t>
  </si>
  <si>
    <t>GIHD004082</t>
  </si>
  <si>
    <t>GIHD004081</t>
  </si>
  <si>
    <t>Hardip</t>
  </si>
  <si>
    <t>VIL002989L</t>
  </si>
  <si>
    <t>VIL002988L</t>
  </si>
  <si>
    <t>mrs_90@ymail.com</t>
  </si>
  <si>
    <t>GIHD004080</t>
  </si>
  <si>
    <t>GIHD004079</t>
  </si>
  <si>
    <t>VIL002987L</t>
  </si>
  <si>
    <t>GIHD004078</t>
  </si>
  <si>
    <t>VIL002986L</t>
  </si>
  <si>
    <t>VIL002985L</t>
  </si>
  <si>
    <t>VIL002984L</t>
  </si>
  <si>
    <t>VIL002983L</t>
  </si>
  <si>
    <t>GIHD004077</t>
  </si>
  <si>
    <t>Tambulker</t>
  </si>
  <si>
    <t>VIL002982L</t>
  </si>
  <si>
    <t>GIHD004076</t>
  </si>
  <si>
    <t>Zeal</t>
  </si>
  <si>
    <t>VIL002981L</t>
  </si>
  <si>
    <t>GIHD004075</t>
  </si>
  <si>
    <t>GIHD004074</t>
  </si>
  <si>
    <t>Dakshesh</t>
  </si>
  <si>
    <t>GIHD004073</t>
  </si>
  <si>
    <t>Budh</t>
  </si>
  <si>
    <t>GIHD004072</t>
  </si>
  <si>
    <t>Parva</t>
  </si>
  <si>
    <t>VIL002980L</t>
  </si>
  <si>
    <t>VIL002979L</t>
  </si>
  <si>
    <t>GIHD004071</t>
  </si>
  <si>
    <t>GIHD004070</t>
  </si>
  <si>
    <t>Rawal</t>
  </si>
  <si>
    <t>GIHD004069</t>
  </si>
  <si>
    <t>GIHD004068</t>
  </si>
  <si>
    <t>Panara</t>
  </si>
  <si>
    <t>GIHD004067</t>
  </si>
  <si>
    <t>Mitul</t>
  </si>
  <si>
    <t>Uchhadiya</t>
  </si>
  <si>
    <t>GIHD004066</t>
  </si>
  <si>
    <t>VIL002978L</t>
  </si>
  <si>
    <t>VIL002977L</t>
  </si>
  <si>
    <t>GIHD004065</t>
  </si>
  <si>
    <t>VIL002976L</t>
  </si>
  <si>
    <t>GIHD004064</t>
  </si>
  <si>
    <t>Ramnani</t>
  </si>
  <si>
    <t>VIL002975L</t>
  </si>
  <si>
    <t>GIHD004063</t>
  </si>
  <si>
    <t>Bipin</t>
  </si>
  <si>
    <t>GIHD004062</t>
  </si>
  <si>
    <t>GIHD004061</t>
  </si>
  <si>
    <t>Aksh</t>
  </si>
  <si>
    <t>GIHD004060</t>
  </si>
  <si>
    <t>Vaibhav</t>
  </si>
  <si>
    <t>Mahajan</t>
  </si>
  <si>
    <t>GIHD004059</t>
  </si>
  <si>
    <t>Tawar</t>
  </si>
  <si>
    <t>VIL002974L</t>
  </si>
  <si>
    <t>GIHD004058</t>
  </si>
  <si>
    <t>Kishore</t>
  </si>
  <si>
    <t>Ladva</t>
  </si>
  <si>
    <t>VIL002973L</t>
  </si>
  <si>
    <t>Hetal</t>
  </si>
  <si>
    <t>Vadhia</t>
  </si>
  <si>
    <t>VIL002972L</t>
  </si>
  <si>
    <t>VIL002971L</t>
  </si>
  <si>
    <t>VIL002970L</t>
  </si>
  <si>
    <t>VIL002969L</t>
  </si>
  <si>
    <t>GIHD004057</t>
  </si>
  <si>
    <t>Ujas</t>
  </si>
  <si>
    <t>VIL002968L</t>
  </si>
  <si>
    <t>Mali</t>
  </si>
  <si>
    <t>VIL002967L</t>
  </si>
  <si>
    <t>VIL002966L</t>
  </si>
  <si>
    <t>Mantri</t>
  </si>
  <si>
    <t>GIHD004056</t>
  </si>
  <si>
    <t>GIHD004055</t>
  </si>
  <si>
    <t>VIL002965L</t>
  </si>
  <si>
    <t>GIHD004054</t>
  </si>
  <si>
    <t>Priya</t>
  </si>
  <si>
    <t>VIL002964L</t>
  </si>
  <si>
    <t>GIHD004053</t>
  </si>
  <si>
    <t>GIHD004052</t>
  </si>
  <si>
    <t>GIHD004051</t>
  </si>
  <si>
    <t>GIHD004050</t>
  </si>
  <si>
    <t>Prosport455@hotmail.com</t>
  </si>
  <si>
    <t>VIL002963L</t>
  </si>
  <si>
    <t>GIHD004049</t>
  </si>
  <si>
    <t>VIL002962L</t>
  </si>
  <si>
    <t>Pragati</t>
  </si>
  <si>
    <t>VIL002961L</t>
  </si>
  <si>
    <t>VIL002960L</t>
  </si>
  <si>
    <t>VIL002959L</t>
  </si>
  <si>
    <t>GIHD004048</t>
  </si>
  <si>
    <t>GIHD004047</t>
  </si>
  <si>
    <t>VIL002958L</t>
  </si>
  <si>
    <t>GIHD004046</t>
  </si>
  <si>
    <t>VIL002957L</t>
  </si>
  <si>
    <t>VIL002956L</t>
  </si>
  <si>
    <t>VIL002955L</t>
  </si>
  <si>
    <t>harsh@infinitlifts.com</t>
  </si>
  <si>
    <t>VIL002954L</t>
  </si>
  <si>
    <t>GIHD004045</t>
  </si>
  <si>
    <t>Patil</t>
  </si>
  <si>
    <t>VIL002953L</t>
  </si>
  <si>
    <t>GIHD004044</t>
  </si>
  <si>
    <t>Pansuriya</t>
  </si>
  <si>
    <t>GIHD004043</t>
  </si>
  <si>
    <t>VIL002952L</t>
  </si>
  <si>
    <t>VIL002951L</t>
  </si>
  <si>
    <t>VIL002950L</t>
  </si>
  <si>
    <t>Jatin</t>
  </si>
  <si>
    <t>VIL002949L</t>
  </si>
  <si>
    <t>GIHD004042</t>
  </si>
  <si>
    <t>VIL002948L</t>
  </si>
  <si>
    <t>GIHD004041</t>
  </si>
  <si>
    <t>VIL002947L</t>
  </si>
  <si>
    <t>GIHD004040</t>
  </si>
  <si>
    <t>Milind</t>
  </si>
  <si>
    <t>VIL002946L</t>
  </si>
  <si>
    <t>GIHD004039</t>
  </si>
  <si>
    <t>VIL002945L</t>
  </si>
  <si>
    <t>Chandresh</t>
  </si>
  <si>
    <t>VIL002944L</t>
  </si>
  <si>
    <t>VIL002943L</t>
  </si>
  <si>
    <t>Ananthan</t>
  </si>
  <si>
    <t>Mudaliar</t>
  </si>
  <si>
    <t>VIL002942L</t>
  </si>
  <si>
    <t>VIL002941L</t>
  </si>
  <si>
    <t>VIL002940L</t>
  </si>
  <si>
    <t>VIL002939L</t>
  </si>
  <si>
    <t>VIL002938L</t>
  </si>
  <si>
    <t>VIL002937L</t>
  </si>
  <si>
    <t>VIL002936L</t>
  </si>
  <si>
    <t>VIL002935L</t>
  </si>
  <si>
    <t>VIL002934L</t>
  </si>
  <si>
    <t>Kshatriya</t>
  </si>
  <si>
    <t>VIL002933L</t>
  </si>
  <si>
    <t>VIL002932L</t>
  </si>
  <si>
    <t>VIL002931L</t>
  </si>
  <si>
    <t>GIHD004038</t>
  </si>
  <si>
    <t>Janam</t>
  </si>
  <si>
    <t>GIHD004037</t>
  </si>
  <si>
    <t>Dharmendrasinh</t>
  </si>
  <si>
    <t>Rajput</t>
  </si>
  <si>
    <t>VIL002930L</t>
  </si>
  <si>
    <t>GIHD004036</t>
  </si>
  <si>
    <t>Jayantilal</t>
  </si>
  <si>
    <t>VIL002929L</t>
  </si>
  <si>
    <t>Thakker</t>
  </si>
  <si>
    <t>GIHD004035</t>
  </si>
  <si>
    <t>Vishvajitsinh</t>
  </si>
  <si>
    <t>VIL002928L</t>
  </si>
  <si>
    <t>VIL002927L</t>
  </si>
  <si>
    <t>GIHD004034</t>
  </si>
  <si>
    <t>GIHD004033</t>
  </si>
  <si>
    <t>Jeel</t>
  </si>
  <si>
    <t>VIL002926L</t>
  </si>
  <si>
    <t>Rajiv</t>
  </si>
  <si>
    <t>GIHD004032</t>
  </si>
  <si>
    <t>Amrit</t>
  </si>
  <si>
    <t>Iyer</t>
  </si>
  <si>
    <t>VIL002925L</t>
  </si>
  <si>
    <t>GIHD004031</t>
  </si>
  <si>
    <t>VIL002924L</t>
  </si>
  <si>
    <t>Hrishikesh</t>
  </si>
  <si>
    <t>VIL002923L</t>
  </si>
  <si>
    <t>GIHD004030</t>
  </si>
  <si>
    <t>Ruchit</t>
  </si>
  <si>
    <t>Ajmera</t>
  </si>
  <si>
    <t>GIHD004029</t>
  </si>
  <si>
    <t>Upadhye</t>
  </si>
  <si>
    <t>VIL002922L</t>
  </si>
  <si>
    <t>GIHD004028</t>
  </si>
  <si>
    <t>Ravibhai</t>
  </si>
  <si>
    <t>VIL002921L</t>
  </si>
  <si>
    <t>VIL002920L</t>
  </si>
  <si>
    <t>GIHD004027</t>
  </si>
  <si>
    <t>VIL002919L</t>
  </si>
  <si>
    <t>GIHD004026</t>
  </si>
  <si>
    <t>VIL002917L</t>
  </si>
  <si>
    <t>VIL002918L</t>
  </si>
  <si>
    <t>VIL002916L</t>
  </si>
  <si>
    <t>VIL002915L</t>
  </si>
  <si>
    <t>VIL002914L</t>
  </si>
  <si>
    <t>GIHD004025</t>
  </si>
  <si>
    <t>Paritosh</t>
  </si>
  <si>
    <t>GIHD004024</t>
  </si>
  <si>
    <t>GIHD004023</t>
  </si>
  <si>
    <t>Oza</t>
  </si>
  <si>
    <t>VIL002913L</t>
  </si>
  <si>
    <t>VIL002912L</t>
  </si>
  <si>
    <t>GIHD004022</t>
  </si>
  <si>
    <t>Jadav</t>
  </si>
  <si>
    <t>GIHD004021</t>
  </si>
  <si>
    <t>GIHD004020</t>
  </si>
  <si>
    <t>Patwa</t>
  </si>
  <si>
    <t>VIL002911L</t>
  </si>
  <si>
    <t>VIL002910L</t>
  </si>
  <si>
    <t>VIL002909L</t>
  </si>
  <si>
    <t>VIL002908L</t>
  </si>
  <si>
    <t>GIHD004019</t>
  </si>
  <si>
    <t>VIL002907L</t>
  </si>
  <si>
    <t>GIHD004018</t>
  </si>
  <si>
    <t>Vismay</t>
  </si>
  <si>
    <t>GIHD004017</t>
  </si>
  <si>
    <t>VIL002906L</t>
  </si>
  <si>
    <t>VIL002905L</t>
  </si>
  <si>
    <t>GIHD004016</t>
  </si>
  <si>
    <t>VIL002904L</t>
  </si>
  <si>
    <t>GIHD004015</t>
  </si>
  <si>
    <t>Johnson</t>
  </si>
  <si>
    <t>VIL002903L</t>
  </si>
  <si>
    <t>Mithun</t>
  </si>
  <si>
    <t>VIL002902L</t>
  </si>
  <si>
    <t>VIL002901L</t>
  </si>
  <si>
    <t>VIL002900L</t>
  </si>
  <si>
    <t>VIL002899L</t>
  </si>
  <si>
    <t>VIL002898L</t>
  </si>
  <si>
    <t>GIHD004014</t>
  </si>
  <si>
    <t>Inderjeet</t>
  </si>
  <si>
    <t>VIL002897L</t>
  </si>
  <si>
    <t>VIL002896L</t>
  </si>
  <si>
    <t>VIL002895L</t>
  </si>
  <si>
    <t>darshan@all4season.com</t>
  </si>
  <si>
    <t>VIL002894L</t>
  </si>
  <si>
    <t>GIHD004013</t>
  </si>
  <si>
    <t>Paryank</t>
  </si>
  <si>
    <t>GIHD004012</t>
  </si>
  <si>
    <t>GIHD004011</t>
  </si>
  <si>
    <t>Praveen</t>
  </si>
  <si>
    <t>Ghanchi</t>
  </si>
  <si>
    <t>VIL002893L</t>
  </si>
  <si>
    <t>GIHD004010</t>
  </si>
  <si>
    <t>Nath</t>
  </si>
  <si>
    <t>GIHD004009</t>
  </si>
  <si>
    <t>GIHD004008</t>
  </si>
  <si>
    <t>GIHD004007</t>
  </si>
  <si>
    <t>VIL002892L</t>
  </si>
  <si>
    <t>VIL002891L</t>
  </si>
  <si>
    <t>GIHD004006</t>
  </si>
  <si>
    <t>Monil</t>
  </si>
  <si>
    <t>Ramani</t>
  </si>
  <si>
    <t>VIL002890L</t>
  </si>
  <si>
    <t>VIL002889L</t>
  </si>
  <si>
    <t>Choudhary</t>
  </si>
  <si>
    <t>GIHD004005</t>
  </si>
  <si>
    <t>GIHD004004</t>
  </si>
  <si>
    <t>GIHD004003</t>
  </si>
  <si>
    <t>abhi@treatwellpharma.in</t>
  </si>
  <si>
    <t>VIL002888L</t>
  </si>
  <si>
    <t>VIL002887L</t>
  </si>
  <si>
    <t>VIL002886L</t>
  </si>
  <si>
    <t>GIHD004002</t>
  </si>
  <si>
    <t>GIHD004001</t>
  </si>
  <si>
    <t>GIHD004000</t>
  </si>
  <si>
    <t>Navyug</t>
  </si>
  <si>
    <t>919909419044</t>
  </si>
  <si>
    <t>VIL002885L</t>
  </si>
  <si>
    <t>VIL002884L</t>
  </si>
  <si>
    <t>VIL002883L</t>
  </si>
  <si>
    <t>VIL002882L</t>
  </si>
  <si>
    <t>VIL002881L</t>
  </si>
  <si>
    <t>VIL002880L</t>
  </si>
  <si>
    <t>VIL002879L</t>
  </si>
  <si>
    <t>VIL002878L</t>
  </si>
  <si>
    <t>Juned</t>
  </si>
  <si>
    <t>VIL002877L</t>
  </si>
  <si>
    <t>GIHD003999</t>
  </si>
  <si>
    <t>VIL002876L</t>
  </si>
  <si>
    <t>GIHD003998</t>
  </si>
  <si>
    <t>VIL002875L</t>
  </si>
  <si>
    <t>VIL002874L</t>
  </si>
  <si>
    <t>GIHD003997</t>
  </si>
  <si>
    <t>VIL002873L</t>
  </si>
  <si>
    <t>VIL002872L</t>
  </si>
  <si>
    <t>GIHD003996</t>
  </si>
  <si>
    <t>GIHD003995</t>
  </si>
  <si>
    <t>GIHD003994</t>
  </si>
  <si>
    <t>VIL002871L</t>
  </si>
  <si>
    <t>VIL002870L</t>
  </si>
  <si>
    <t>VIL002869L</t>
  </si>
  <si>
    <t>GIHD003993</t>
  </si>
  <si>
    <t>Mahendra</t>
  </si>
  <si>
    <t>Dataniya</t>
  </si>
  <si>
    <t>VIL002868L</t>
  </si>
  <si>
    <t>VIL002867L</t>
  </si>
  <si>
    <t>VIL002866L</t>
  </si>
  <si>
    <t>GIHD003992</t>
  </si>
  <si>
    <t>Ranchhod</t>
  </si>
  <si>
    <t>GIHD003991</t>
  </si>
  <si>
    <t>Jit</t>
  </si>
  <si>
    <t>VIL002865L</t>
  </si>
  <si>
    <t>VIL002864L</t>
  </si>
  <si>
    <t>VIL002863L</t>
  </si>
  <si>
    <t>VIL002862L</t>
  </si>
  <si>
    <t>VIL002861L</t>
  </si>
  <si>
    <t>VIL002859L</t>
  </si>
  <si>
    <t>VIL002860L</t>
  </si>
  <si>
    <t>Divyam</t>
  </si>
  <si>
    <t>VIL002858L</t>
  </si>
  <si>
    <t>VIL002857L</t>
  </si>
  <si>
    <t>VIL002856L</t>
  </si>
  <si>
    <t>VIL002855L</t>
  </si>
  <si>
    <t>GIHD003990</t>
  </si>
  <si>
    <t>Prabhunath</t>
  </si>
  <si>
    <t>VIL002854L</t>
  </si>
  <si>
    <t>GIHD003989</t>
  </si>
  <si>
    <t>Niraj</t>
  </si>
  <si>
    <t>VIL002853L</t>
  </si>
  <si>
    <t>VIL002852L</t>
  </si>
  <si>
    <t>VIL002851L</t>
  </si>
  <si>
    <t>VIL002850L</t>
  </si>
  <si>
    <t>VIL002849L</t>
  </si>
  <si>
    <t>VIL002848L</t>
  </si>
  <si>
    <t>VIL002847L</t>
  </si>
  <si>
    <t>VIL002846L</t>
  </si>
  <si>
    <t>GIHD003988</t>
  </si>
  <si>
    <t>GIHD003987</t>
  </si>
  <si>
    <t>VIL002845L</t>
  </si>
  <si>
    <t>GIHD003986</t>
  </si>
  <si>
    <t>Singhvi</t>
  </si>
  <si>
    <t>VIL002844L</t>
  </si>
  <si>
    <t>GIHD003985</t>
  </si>
  <si>
    <t>Bunti</t>
  </si>
  <si>
    <t>VIL002843L</t>
  </si>
  <si>
    <t>Bhadresh</t>
  </si>
  <si>
    <t>VIL002842L</t>
  </si>
  <si>
    <t>GIHD003984</t>
  </si>
  <si>
    <t>Chaitanya</t>
  </si>
  <si>
    <t>VIL002841L</t>
  </si>
  <si>
    <t>VIL002840L</t>
  </si>
  <si>
    <t>VIL002839L</t>
  </si>
  <si>
    <t>GIHD003983</t>
  </si>
  <si>
    <t>Champanri</t>
  </si>
  <si>
    <t>GIHD003982</t>
  </si>
  <si>
    <t>VIL002838L</t>
  </si>
  <si>
    <t>GIHD003981</t>
  </si>
  <si>
    <t>Gaurang</t>
  </si>
  <si>
    <t>GIHD003980</t>
  </si>
  <si>
    <t>GIHD003979</t>
  </si>
  <si>
    <t>Pawar</t>
  </si>
  <si>
    <t>VIL002837L</t>
  </si>
  <si>
    <t>VIL002836L</t>
  </si>
  <si>
    <t>VIL002835L</t>
  </si>
  <si>
    <t>VIL002834L</t>
  </si>
  <si>
    <t>GIHD003978</t>
  </si>
  <si>
    <t>Jitayu</t>
  </si>
  <si>
    <t>Purani</t>
  </si>
  <si>
    <t>VIL002833L</t>
  </si>
  <si>
    <t>VIL002832L</t>
  </si>
  <si>
    <t>Paryani</t>
  </si>
  <si>
    <t>GIHD003977</t>
  </si>
  <si>
    <t>Vaishali</t>
  </si>
  <si>
    <t>VIL002831L</t>
  </si>
  <si>
    <t>VIL002830L</t>
  </si>
  <si>
    <t>RAVI@CHITRAOOH.COM</t>
  </si>
  <si>
    <t>GIHD003976</t>
  </si>
  <si>
    <t>Krvyas@hotmail.com</t>
  </si>
  <si>
    <t>GIHD003975</t>
  </si>
  <si>
    <t>VIL002829L</t>
  </si>
  <si>
    <t>VIL002828L</t>
  </si>
  <si>
    <t>VIL002827L</t>
  </si>
  <si>
    <t>VIL002826L</t>
  </si>
  <si>
    <t>GIHD003974</t>
  </si>
  <si>
    <t>VIL002825L</t>
  </si>
  <si>
    <t>GIHD003973</t>
  </si>
  <si>
    <t>Dushyant</t>
  </si>
  <si>
    <t>VIL002824L</t>
  </si>
  <si>
    <t>VIL002823L</t>
  </si>
  <si>
    <t>VIL002822L</t>
  </si>
  <si>
    <t>GIHD003972</t>
  </si>
  <si>
    <t>GIHD003971</t>
  </si>
  <si>
    <t>Pipalia</t>
  </si>
  <si>
    <t>VIL002821L</t>
  </si>
  <si>
    <t>GIHD003970</t>
  </si>
  <si>
    <t>Chhatvani</t>
  </si>
  <si>
    <t>VIL002820L</t>
  </si>
  <si>
    <t>919099904940</t>
  </si>
  <si>
    <t>GIHD003969</t>
  </si>
  <si>
    <t>VIL002819L</t>
  </si>
  <si>
    <t>GIHD003968</t>
  </si>
  <si>
    <t>Patwari</t>
  </si>
  <si>
    <t>VIL002818L</t>
  </si>
  <si>
    <t>VIL002817L</t>
  </si>
  <si>
    <t>VIL002816L</t>
  </si>
  <si>
    <t>Utsav</t>
  </si>
  <si>
    <t>Yagnik</t>
  </si>
  <si>
    <t>GIHD003967</t>
  </si>
  <si>
    <t>VIL002814L</t>
  </si>
  <si>
    <t>VIL002815L</t>
  </si>
  <si>
    <t>VIL002813L</t>
  </si>
  <si>
    <t>GIHD003966</t>
  </si>
  <si>
    <t>Ghanshyambhai</t>
  </si>
  <si>
    <t>Karia</t>
  </si>
  <si>
    <t>VIL002812L</t>
  </si>
  <si>
    <t>GIHD003965</t>
  </si>
  <si>
    <t>VIL002811L</t>
  </si>
  <si>
    <t>VIL002810L</t>
  </si>
  <si>
    <t>Devang</t>
  </si>
  <si>
    <t>GIHD003964</t>
  </si>
  <si>
    <t>VIL002809L</t>
  </si>
  <si>
    <t>GIHD003963</t>
  </si>
  <si>
    <t>VIL002808L</t>
  </si>
  <si>
    <t>VIL002807L</t>
  </si>
  <si>
    <t>VIL002806L</t>
  </si>
  <si>
    <t>VIL002805L</t>
  </si>
  <si>
    <t>VIL002804L</t>
  </si>
  <si>
    <t>VIL002803L</t>
  </si>
  <si>
    <t>VIL002802L</t>
  </si>
  <si>
    <t>Mavani</t>
  </si>
  <si>
    <t>GIHD003962</t>
  </si>
  <si>
    <t>GIHD003961</t>
  </si>
  <si>
    <t>Kanubhai</t>
  </si>
  <si>
    <t>Dpatel</t>
  </si>
  <si>
    <t>VIL002801L</t>
  </si>
  <si>
    <t>GIHD003960</t>
  </si>
  <si>
    <t>GIHD003959</t>
  </si>
  <si>
    <t>VIL002800L</t>
  </si>
  <si>
    <t>VIL002799L</t>
  </si>
  <si>
    <t>GIHD003958</t>
  </si>
  <si>
    <t>Div</t>
  </si>
  <si>
    <t>VIL002798L</t>
  </si>
  <si>
    <t>Sonia</t>
  </si>
  <si>
    <t>VIL002797L</t>
  </si>
  <si>
    <t>VIL002796L</t>
  </si>
  <si>
    <t>VIL002795L</t>
  </si>
  <si>
    <t>VIL002794L</t>
  </si>
  <si>
    <t>GIHD003957</t>
  </si>
  <si>
    <t>Kunjal</t>
  </si>
  <si>
    <t>VIL002793L</t>
  </si>
  <si>
    <t>GIHD003956</t>
  </si>
  <si>
    <t>GIHD003955</t>
  </si>
  <si>
    <t>GIHD003954</t>
  </si>
  <si>
    <t>GIHD003953</t>
  </si>
  <si>
    <t>GIHD003952</t>
  </si>
  <si>
    <t>GIHD003951</t>
  </si>
  <si>
    <t>VIL002792L</t>
  </si>
  <si>
    <t>VIL002791L</t>
  </si>
  <si>
    <t>Girish</t>
  </si>
  <si>
    <t>GIHD003950</t>
  </si>
  <si>
    <t>VIL002790L</t>
  </si>
  <si>
    <t>VIL002789L</t>
  </si>
  <si>
    <t>VIL002788L</t>
  </si>
  <si>
    <t>Diwan</t>
  </si>
  <si>
    <t>VIL002787L</t>
  </si>
  <si>
    <t>VIL002786L</t>
  </si>
  <si>
    <t>Paras</t>
  </si>
  <si>
    <t>Porania</t>
  </si>
  <si>
    <t>VIL002785L</t>
  </si>
  <si>
    <t>GIHD003949</t>
  </si>
  <si>
    <t>Malhar</t>
  </si>
  <si>
    <t>GIHD003948</t>
  </si>
  <si>
    <t>GIHD003947</t>
  </si>
  <si>
    <t>Kanaiyala</t>
  </si>
  <si>
    <t>VIL002784L</t>
  </si>
  <si>
    <t>GIHD003946</t>
  </si>
  <si>
    <t>Sanjeev</t>
  </si>
  <si>
    <t>Rai</t>
  </si>
  <si>
    <t>GIHD003945</t>
  </si>
  <si>
    <t>GIHD003944</t>
  </si>
  <si>
    <t>Satyajeet</t>
  </si>
  <si>
    <t>Sondarva</t>
  </si>
  <si>
    <t>VIL002783L</t>
  </si>
  <si>
    <t>VIL002782L</t>
  </si>
  <si>
    <t>VIL002781L</t>
  </si>
  <si>
    <t>VIL002780L</t>
  </si>
  <si>
    <t>VIL002779L</t>
  </si>
  <si>
    <t>GIHD003943</t>
  </si>
  <si>
    <t>VIL002778L</t>
  </si>
  <si>
    <t>GIHD003942,VIL003384L</t>
  </si>
  <si>
    <t>GIHD003941</t>
  </si>
  <si>
    <t>GIHD003940</t>
  </si>
  <si>
    <t>VIL002777L</t>
  </si>
  <si>
    <t>Chokshi</t>
  </si>
  <si>
    <t>GIHD003939</t>
  </si>
  <si>
    <t>Malay</t>
  </si>
  <si>
    <t>GIHD003938</t>
  </si>
  <si>
    <t>VIL002776L</t>
  </si>
  <si>
    <t>vimalsavaliya@homefirstindia.com</t>
  </si>
  <si>
    <t>GIHD003937</t>
  </si>
  <si>
    <t>Priyanka</t>
  </si>
  <si>
    <t>Bharkhada</t>
  </si>
  <si>
    <t>VIL002775L</t>
  </si>
  <si>
    <t>VIL002774L</t>
  </si>
  <si>
    <t>VIL002773L</t>
  </si>
  <si>
    <t>VIL002772L</t>
  </si>
  <si>
    <t>VIL002771L</t>
  </si>
  <si>
    <t>GIHD003936</t>
  </si>
  <si>
    <t>VIL002770L</t>
  </si>
  <si>
    <t>nishant7654@rediffmail.com</t>
  </si>
  <si>
    <t>VIL002769L</t>
  </si>
  <si>
    <t>GIHD003935</t>
  </si>
  <si>
    <t>VIL002768L</t>
  </si>
  <si>
    <t>VIL002767L</t>
  </si>
  <si>
    <t>Mayank</t>
  </si>
  <si>
    <t>VIL002766L</t>
  </si>
  <si>
    <t>Nikul</t>
  </si>
  <si>
    <t>VIL002765L</t>
  </si>
  <si>
    <t>VIL002764L</t>
  </si>
  <si>
    <t>GIHD003934</t>
  </si>
  <si>
    <t>Kahan</t>
  </si>
  <si>
    <t>VIL002763L</t>
  </si>
  <si>
    <t>SHRUTIKA.SHAH@QUICKO.COM</t>
  </si>
  <si>
    <t>VIL002762L</t>
  </si>
  <si>
    <t>GIHD003933</t>
  </si>
  <si>
    <t>Shrenik</t>
  </si>
  <si>
    <t>VIL002761L</t>
  </si>
  <si>
    <t>VIL002760L</t>
  </si>
  <si>
    <t>GIHD003932</t>
  </si>
  <si>
    <t>GIHD003931</t>
  </si>
  <si>
    <t>Ketankumar</t>
  </si>
  <si>
    <t>VIL002759L</t>
  </si>
  <si>
    <t>Ruchin</t>
  </si>
  <si>
    <t>VIL002758L</t>
  </si>
  <si>
    <t>Anuj</t>
  </si>
  <si>
    <t>VIL002757L</t>
  </si>
  <si>
    <t>VIL002756L</t>
  </si>
  <si>
    <t>VIL002755L</t>
  </si>
  <si>
    <t>VIL002753L</t>
  </si>
  <si>
    <t>VIL002754L</t>
  </si>
  <si>
    <t>VIL002752L</t>
  </si>
  <si>
    <t>GIHD003930</t>
  </si>
  <si>
    <t>VIL002751L</t>
  </si>
  <si>
    <t>VIL002750L</t>
  </si>
  <si>
    <t>VIL002749L</t>
  </si>
  <si>
    <t>info@richpropety.in</t>
  </si>
  <si>
    <t>GIHD003929</t>
  </si>
  <si>
    <t>Sawant</t>
  </si>
  <si>
    <t>VIL002748L</t>
  </si>
  <si>
    <t>VIL002747L</t>
  </si>
  <si>
    <t>GIHD003928</t>
  </si>
  <si>
    <t>Nirmit</t>
  </si>
  <si>
    <t>VIL002746L</t>
  </si>
  <si>
    <t>VIL002745L</t>
  </si>
  <si>
    <t>VIL002744L</t>
  </si>
  <si>
    <t>GIHD003927</t>
  </si>
  <si>
    <t>GIHD003926</t>
  </si>
  <si>
    <t>Ns</t>
  </si>
  <si>
    <t>GIHD003925</t>
  </si>
  <si>
    <t>Farzad</t>
  </si>
  <si>
    <t>Karkaria</t>
  </si>
  <si>
    <t>VIL002743L</t>
  </si>
  <si>
    <t>VIL002742L</t>
  </si>
  <si>
    <t>Kapil</t>
  </si>
  <si>
    <t>VIL002741L</t>
  </si>
  <si>
    <t>SMAHESHN@REDIFFMAIL.COM</t>
  </si>
  <si>
    <t>VIL002740L</t>
  </si>
  <si>
    <t>VIL002739L</t>
  </si>
  <si>
    <t>GIHD003924</t>
  </si>
  <si>
    <t>Vaswani</t>
  </si>
  <si>
    <t>GIHD003923</t>
  </si>
  <si>
    <t>VIL002738L</t>
  </si>
  <si>
    <t>Nitant</t>
  </si>
  <si>
    <t>ndube@hotmail.com</t>
  </si>
  <si>
    <t>VIL002736L</t>
  </si>
  <si>
    <t>VIL002737L</t>
  </si>
  <si>
    <t>GIHD003922</t>
  </si>
  <si>
    <t>Hamendra</t>
  </si>
  <si>
    <t>Nai</t>
  </si>
  <si>
    <t>VIL002735L</t>
  </si>
  <si>
    <t>VIL002734L</t>
  </si>
  <si>
    <t>GIHD003921</t>
  </si>
  <si>
    <t>Kukrani</t>
  </si>
  <si>
    <t>GIHD003920</t>
  </si>
  <si>
    <t>Janvi</t>
  </si>
  <si>
    <t>Boda</t>
  </si>
  <si>
    <t>GIHD003919</t>
  </si>
  <si>
    <t>VIL002733L</t>
  </si>
  <si>
    <t>VIL002732L</t>
  </si>
  <si>
    <t>hitesh123456@ymail.com</t>
  </si>
  <si>
    <t>VIL002731L</t>
  </si>
  <si>
    <t>GIHD003918</t>
  </si>
  <si>
    <t>Chaudhary</t>
  </si>
  <si>
    <t>GIHD003917</t>
  </si>
  <si>
    <t>GIHD003916</t>
  </si>
  <si>
    <t>VIL002730L</t>
  </si>
  <si>
    <t>VIL002729L</t>
  </si>
  <si>
    <t>VIL002728L</t>
  </si>
  <si>
    <t>drpurvesh@me.com</t>
  </si>
  <si>
    <t>VIL002727L</t>
  </si>
  <si>
    <t>VIL002726L</t>
  </si>
  <si>
    <t>Bhawana</t>
  </si>
  <si>
    <t>VIL002725L</t>
  </si>
  <si>
    <t>VIL002724L</t>
  </si>
  <si>
    <t>VIL002723L</t>
  </si>
  <si>
    <t>VIL002722L</t>
  </si>
  <si>
    <t>GIHD003915</t>
  </si>
  <si>
    <t>VIL002721L</t>
  </si>
  <si>
    <t>GIHD003914</t>
  </si>
  <si>
    <t>VIL002720L</t>
  </si>
  <si>
    <t>VIL002719L</t>
  </si>
  <si>
    <t>VIL002718L</t>
  </si>
  <si>
    <t>GIHD003913</t>
  </si>
  <si>
    <t>GIHD003912</t>
  </si>
  <si>
    <t>Lalit</t>
  </si>
  <si>
    <t>Udernani</t>
  </si>
  <si>
    <t>GIHD003911</t>
  </si>
  <si>
    <t>Nitesh</t>
  </si>
  <si>
    <t>Lotia</t>
  </si>
  <si>
    <t>VIL002717L</t>
  </si>
  <si>
    <t>VIL002716L</t>
  </si>
  <si>
    <t>GIHD003910</t>
  </si>
  <si>
    <t>Jau</t>
  </si>
  <si>
    <t>GIHD003909</t>
  </si>
  <si>
    <t>GIHD003908</t>
  </si>
  <si>
    <t>VIL002715L</t>
  </si>
  <si>
    <t>VIL002714L</t>
  </si>
  <si>
    <t>VIL002713L</t>
  </si>
  <si>
    <t>VIL002712L</t>
  </si>
  <si>
    <t>VIL002711L</t>
  </si>
  <si>
    <t>Prasun</t>
  </si>
  <si>
    <t>VIL002710L</t>
  </si>
  <si>
    <t>VIL002709L</t>
  </si>
  <si>
    <t>Rajyaguru</t>
  </si>
  <si>
    <t>VIL002708L</t>
  </si>
  <si>
    <t>VIL002707L</t>
  </si>
  <si>
    <t>VIL002706L</t>
  </si>
  <si>
    <t>INFO@A9DISPLAY.COM</t>
  </si>
  <si>
    <t>VIL002705L</t>
  </si>
  <si>
    <t>VIL002704L</t>
  </si>
  <si>
    <t>VIL002703L</t>
  </si>
  <si>
    <t>GIHD003907</t>
  </si>
  <si>
    <t>Tikam</t>
  </si>
  <si>
    <t>GIHD003906</t>
  </si>
  <si>
    <t>Dhruvil</t>
  </si>
  <si>
    <t>Ramrakhyani</t>
  </si>
  <si>
    <t>VIL002702L</t>
  </si>
  <si>
    <t>VIL002701L</t>
  </si>
  <si>
    <t>GIHD003905</t>
  </si>
  <si>
    <t>Thawani</t>
  </si>
  <si>
    <t>VIL002700L</t>
  </si>
  <si>
    <t>Shreenath</t>
  </si>
  <si>
    <t>GIHD003904</t>
  </si>
  <si>
    <t>VIL002699L</t>
  </si>
  <si>
    <t>roshan.shahi@adani.com</t>
  </si>
  <si>
    <t>VIL002698L</t>
  </si>
  <si>
    <t>GIHD003903</t>
  </si>
  <si>
    <t>Verma</t>
  </si>
  <si>
    <t>VIL002697L</t>
  </si>
  <si>
    <t>Hemant</t>
  </si>
  <si>
    <t>GIHD003901</t>
  </si>
  <si>
    <t>GIHD003902</t>
  </si>
  <si>
    <t>VIL002696L</t>
  </si>
  <si>
    <t>VIL002695L</t>
  </si>
  <si>
    <t>VIL002694L</t>
  </si>
  <si>
    <t>VIL002693L</t>
  </si>
  <si>
    <t>VIL002692L</t>
  </si>
  <si>
    <t>VIL002691L</t>
  </si>
  <si>
    <t>GIHD003900</t>
  </si>
  <si>
    <t>GIHD003899</t>
  </si>
  <si>
    <t>VIL002690L</t>
  </si>
  <si>
    <t>VIL002689L</t>
  </si>
  <si>
    <t>GIHD003898</t>
  </si>
  <si>
    <t>Hassani</t>
  </si>
  <si>
    <t>VIL002688L</t>
  </si>
  <si>
    <t>VIL002687L</t>
  </si>
  <si>
    <t>Keval</t>
  </si>
  <si>
    <t>Padiya</t>
  </si>
  <si>
    <t>GIHD003897</t>
  </si>
  <si>
    <t>VIL002686L</t>
  </si>
  <si>
    <t>GIHD003896</t>
  </si>
  <si>
    <t>VIL002685L</t>
  </si>
  <si>
    <t>GIHD003895</t>
  </si>
  <si>
    <t>VIL002684L</t>
  </si>
  <si>
    <t>VIL002683L</t>
  </si>
  <si>
    <t>GIHD003894</t>
  </si>
  <si>
    <t>Avishe</t>
  </si>
  <si>
    <t>Mukherjee</t>
  </si>
  <si>
    <t>GIHD003893</t>
  </si>
  <si>
    <t>GIHD003892</t>
  </si>
  <si>
    <t>Dhirendra</t>
  </si>
  <si>
    <t>GIHD003891</t>
  </si>
  <si>
    <t>Aggarwal</t>
  </si>
  <si>
    <t>VIL002682L</t>
  </si>
  <si>
    <t>VIL002681L</t>
  </si>
  <si>
    <t>GIHD003890</t>
  </si>
  <si>
    <t>VIL002680L</t>
  </si>
  <si>
    <t>VIL002679L</t>
  </si>
  <si>
    <t>VIL002678L</t>
  </si>
  <si>
    <t>VIL002677L</t>
  </si>
  <si>
    <t>GIHD003889</t>
  </si>
  <si>
    <t>GIHD003888</t>
  </si>
  <si>
    <t>VIL002676L</t>
  </si>
  <si>
    <t>VIL002675L</t>
  </si>
  <si>
    <t>GIHD003887</t>
  </si>
  <si>
    <t>VIL002674L</t>
  </si>
  <si>
    <t>VIL002673L</t>
  </si>
  <si>
    <t>Kinnari</t>
  </si>
  <si>
    <t>VIL002672L</t>
  </si>
  <si>
    <t>GIHD003886</t>
  </si>
  <si>
    <t>GIHD003885</t>
  </si>
  <si>
    <t>VIL002671L</t>
  </si>
  <si>
    <t>GIHD003884</t>
  </si>
  <si>
    <t>Vishwanath</t>
  </si>
  <si>
    <t>Khanna</t>
  </si>
  <si>
    <t>VIL002670L</t>
  </si>
  <si>
    <t>VIL002669L</t>
  </si>
  <si>
    <t>Matlani</t>
  </si>
  <si>
    <t>VIL002668L</t>
  </si>
  <si>
    <t>VIL002667L</t>
  </si>
  <si>
    <t>VIL002666L</t>
  </si>
  <si>
    <t>VIL002665L</t>
  </si>
  <si>
    <t>GIHD003882</t>
  </si>
  <si>
    <t>Umesh</t>
  </si>
  <si>
    <t>GIHD003883</t>
  </si>
  <si>
    <t>VIL002664L</t>
  </si>
  <si>
    <t>VIL002663L</t>
  </si>
  <si>
    <t>GIHD003881</t>
  </si>
  <si>
    <t>VIL002662L</t>
  </si>
  <si>
    <t>GIHD003880</t>
  </si>
  <si>
    <t>VIL002661L</t>
  </si>
  <si>
    <t>VIL002660L</t>
  </si>
  <si>
    <t>Luv</t>
  </si>
  <si>
    <t>VIL002659L</t>
  </si>
  <si>
    <t>GIHD003879</t>
  </si>
  <si>
    <t>VIL002658L</t>
  </si>
  <si>
    <t>Manghani</t>
  </si>
  <si>
    <t>VIL002657L</t>
  </si>
  <si>
    <t>VIL002656L</t>
  </si>
  <si>
    <t>VIL002655L</t>
  </si>
  <si>
    <t>GIHD003878</t>
  </si>
  <si>
    <t>GIHD003877</t>
  </si>
  <si>
    <t>Zinzuvadia</t>
  </si>
  <si>
    <t>VIL002654L</t>
  </si>
  <si>
    <t>GIHD003876</t>
  </si>
  <si>
    <t>GIHD003875</t>
  </si>
  <si>
    <t>VIL002653L</t>
  </si>
  <si>
    <t>VIL002652L</t>
  </si>
  <si>
    <t>GIHD003874</t>
  </si>
  <si>
    <t>Robin</t>
  </si>
  <si>
    <t>Christian</t>
  </si>
  <si>
    <t>VIL002651L</t>
  </si>
  <si>
    <t>VIL002650L</t>
  </si>
  <si>
    <t>VIL002649L</t>
  </si>
  <si>
    <t>GIHD003873</t>
  </si>
  <si>
    <t>VIL002648L</t>
  </si>
  <si>
    <t>VIL002647L</t>
  </si>
  <si>
    <t>VIL002646L</t>
  </si>
  <si>
    <t>VIL002645L</t>
  </si>
  <si>
    <t>GIHD003872</t>
  </si>
  <si>
    <t>VIL002644L</t>
  </si>
  <si>
    <t>VIL002643L</t>
  </si>
  <si>
    <t>Vishvesh</t>
  </si>
  <si>
    <t>GIHD003870</t>
  </si>
  <si>
    <t>GIHD003871</t>
  </si>
  <si>
    <t>GIHD003869</t>
  </si>
  <si>
    <t>Vohra</t>
  </si>
  <si>
    <t>VIL002642L</t>
  </si>
  <si>
    <t>VIL002641L</t>
  </si>
  <si>
    <t>Hemish</t>
  </si>
  <si>
    <t>GIHD003868</t>
  </si>
  <si>
    <t>Dhananjay</t>
  </si>
  <si>
    <t>Biyala</t>
  </si>
  <si>
    <t>VIL002640L</t>
  </si>
  <si>
    <t>GIHD003867</t>
  </si>
  <si>
    <t>VIL002639L</t>
  </si>
  <si>
    <t>Vrushti</t>
  </si>
  <si>
    <t>Ajwalia</t>
  </si>
  <si>
    <t>GIHD003866</t>
  </si>
  <si>
    <t>VIL002638L</t>
  </si>
  <si>
    <t>VIL002637L</t>
  </si>
  <si>
    <t>GIHD003865</t>
  </si>
  <si>
    <t>VIL002636L</t>
  </si>
  <si>
    <t>GIHD003864</t>
  </si>
  <si>
    <t>VIL002635L</t>
  </si>
  <si>
    <t>GIHD003863</t>
  </si>
  <si>
    <t>VIL002634L</t>
  </si>
  <si>
    <t>VIL002633L</t>
  </si>
  <si>
    <t>Yatin</t>
  </si>
  <si>
    <t>GIHD003862</t>
  </si>
  <si>
    <t>GIHD003861</t>
  </si>
  <si>
    <t>GIHD003860</t>
  </si>
  <si>
    <t>Pavar</t>
  </si>
  <si>
    <t>VIL002632L</t>
  </si>
  <si>
    <t>VIL002631L</t>
  </si>
  <si>
    <t>VIL002630L</t>
  </si>
  <si>
    <t>VIL002629L</t>
  </si>
  <si>
    <t>GIHD003859</t>
  </si>
  <si>
    <t>GIHD003858</t>
  </si>
  <si>
    <t>VIL002628L</t>
  </si>
  <si>
    <t>GIHD003857</t>
  </si>
  <si>
    <t>Parthesh</t>
  </si>
  <si>
    <t>Sheehn</t>
  </si>
  <si>
    <t>VIL002627L</t>
  </si>
  <si>
    <t>mitesh@hr.co</t>
  </si>
  <si>
    <t>GIHD003856</t>
  </si>
  <si>
    <t>Kalbi</t>
  </si>
  <si>
    <t>VIL002626L</t>
  </si>
  <si>
    <t>VIL002625L</t>
  </si>
  <si>
    <t>GIHD003855</t>
  </si>
  <si>
    <t>VIL002624L</t>
  </si>
  <si>
    <t>VIL002623L</t>
  </si>
  <si>
    <t>VIL002622L</t>
  </si>
  <si>
    <t>GIHD003854</t>
  </si>
  <si>
    <t>Bhagwan</t>
  </si>
  <si>
    <t>Das</t>
  </si>
  <si>
    <t>VIL002621L</t>
  </si>
  <si>
    <t>VIL002620L</t>
  </si>
  <si>
    <t>VIL002619L</t>
  </si>
  <si>
    <t>Reena</t>
  </si>
  <si>
    <t>GIHD003853</t>
  </si>
  <si>
    <t>Mithil</t>
  </si>
  <si>
    <t>GIHD003852</t>
  </si>
  <si>
    <t>Gehani</t>
  </si>
  <si>
    <t>GIHD003851</t>
  </si>
  <si>
    <t>VIL002618L</t>
  </si>
  <si>
    <t>Vijayveer</t>
  </si>
  <si>
    <t>VIL002617L</t>
  </si>
  <si>
    <t>VIL002616L</t>
  </si>
  <si>
    <t>GIHD003850</t>
  </si>
  <si>
    <t>Nijhawan</t>
  </si>
  <si>
    <t>VIL002615L</t>
  </si>
  <si>
    <t>VIL002614L</t>
  </si>
  <si>
    <t>VIL002613L</t>
  </si>
  <si>
    <t>VIL002612L</t>
  </si>
  <si>
    <t>Amara</t>
  </si>
  <si>
    <t>GIHD003849</t>
  </si>
  <si>
    <t>Adawadkar</t>
  </si>
  <si>
    <t>VIL002611L</t>
  </si>
  <si>
    <t>VIL002610L</t>
  </si>
  <si>
    <t>GIHD003848</t>
  </si>
  <si>
    <t>VIL002609L</t>
  </si>
  <si>
    <t>Amrutlal</t>
  </si>
  <si>
    <t>GIHD003847</t>
  </si>
  <si>
    <t>Akashy</t>
  </si>
  <si>
    <t>GIHD003846</t>
  </si>
  <si>
    <t>Amber</t>
  </si>
  <si>
    <t>GIHD003845</t>
  </si>
  <si>
    <t>Vithalani</t>
  </si>
  <si>
    <t>VIL002608L</t>
  </si>
  <si>
    <t>VIL002607L</t>
  </si>
  <si>
    <t>GIHD003844</t>
  </si>
  <si>
    <t>Arjun</t>
  </si>
  <si>
    <t>Akruwala</t>
  </si>
  <si>
    <t>VIL002606L</t>
  </si>
  <si>
    <t>GIHD003843</t>
  </si>
  <si>
    <t>VIL002605L</t>
  </si>
  <si>
    <t>GIHD003842</t>
  </si>
  <si>
    <t>Sheikh</t>
  </si>
  <si>
    <t>GIHD003841</t>
  </si>
  <si>
    <t>Vasant</t>
  </si>
  <si>
    <t>Kuchra</t>
  </si>
  <si>
    <t>VIL002604L</t>
  </si>
  <si>
    <t>VIL002603L</t>
  </si>
  <si>
    <t>VIL002602L</t>
  </si>
  <si>
    <t>VIL002601L</t>
  </si>
  <si>
    <t>VIL002600L</t>
  </si>
  <si>
    <t>VIL002599L</t>
  </si>
  <si>
    <t>GIHD003840</t>
  </si>
  <si>
    <t>Zanzarkiya</t>
  </si>
  <si>
    <t>VIL002598L</t>
  </si>
  <si>
    <t>Malti</t>
  </si>
  <si>
    <t>GIHD003839</t>
  </si>
  <si>
    <t>GIHD003838</t>
  </si>
  <si>
    <t>Shraddha</t>
  </si>
  <si>
    <t>Raghvani</t>
  </si>
  <si>
    <t>VIL002597L</t>
  </si>
  <si>
    <t>GIHD003837</t>
  </si>
  <si>
    <t>Bhvain</t>
  </si>
  <si>
    <t>GIHD003836</t>
  </si>
  <si>
    <t>VIL002596L</t>
  </si>
  <si>
    <t>GIHD003835</t>
  </si>
  <si>
    <t>Vikash</t>
  </si>
  <si>
    <t>VIL002595L</t>
  </si>
  <si>
    <t>VIL002594L</t>
  </si>
  <si>
    <t>VIL002593L</t>
  </si>
  <si>
    <t>VIL002592L</t>
  </si>
  <si>
    <t>VIL002591L</t>
  </si>
  <si>
    <t>VIL002590L</t>
  </si>
  <si>
    <t>GIHD003834</t>
  </si>
  <si>
    <t>Shishir</t>
  </si>
  <si>
    <t>Bhatiya</t>
  </si>
  <si>
    <t>GIHD003833</t>
  </si>
  <si>
    <t>VIL002589L</t>
  </si>
  <si>
    <t>GIHD003832</t>
  </si>
  <si>
    <t>VIL002588L</t>
  </si>
  <si>
    <t>VIL002587L</t>
  </si>
  <si>
    <t>Bhagirat</t>
  </si>
  <si>
    <t>VIL002586L</t>
  </si>
  <si>
    <t>VIL002585L</t>
  </si>
  <si>
    <t>GIHD003831</t>
  </si>
  <si>
    <t>VIL002584L</t>
  </si>
  <si>
    <t>GIHD003830</t>
  </si>
  <si>
    <t>Bobra</t>
  </si>
  <si>
    <t>VIL002583L</t>
  </si>
  <si>
    <t>VIL002582L</t>
  </si>
  <si>
    <t>VIL002581L</t>
  </si>
  <si>
    <t>VIL002580L</t>
  </si>
  <si>
    <t>VIL002579L</t>
  </si>
  <si>
    <t>Archana</t>
  </si>
  <si>
    <t>GIHD003829</t>
  </si>
  <si>
    <t>Doda</t>
  </si>
  <si>
    <t>info@pndsolutions.in</t>
  </si>
  <si>
    <t>GIHD003828</t>
  </si>
  <si>
    <t>Navita</t>
  </si>
  <si>
    <t>Singhi</t>
  </si>
  <si>
    <t>VIL002578L</t>
  </si>
  <si>
    <t>VIL002577L</t>
  </si>
  <si>
    <t>Mayurraj</t>
  </si>
  <si>
    <t>GIHD003827</t>
  </si>
  <si>
    <t>VIL002576L</t>
  </si>
  <si>
    <t>GIHD003826</t>
  </si>
  <si>
    <t>VIL002575L</t>
  </si>
  <si>
    <t>VIL002574L</t>
  </si>
  <si>
    <t>GIHD003825</t>
  </si>
  <si>
    <t>Madhwani</t>
  </si>
  <si>
    <t>GIHD003824</t>
  </si>
  <si>
    <t>Rachit</t>
  </si>
  <si>
    <t>VIL002573L</t>
  </si>
  <si>
    <t>VIL002572L</t>
  </si>
  <si>
    <t>VIL002571L</t>
  </si>
  <si>
    <t>Ghanshyam</t>
  </si>
  <si>
    <t>VIL002570L</t>
  </si>
  <si>
    <t>GIHD003823</t>
  </si>
  <si>
    <t>Bhadoriya</t>
  </si>
  <si>
    <t>GIHD003822</t>
  </si>
  <si>
    <t>Baradia</t>
  </si>
  <si>
    <t>GIHD003821</t>
  </si>
  <si>
    <t>Chawda</t>
  </si>
  <si>
    <t>GIHD003820</t>
  </si>
  <si>
    <t>VIL002569L</t>
  </si>
  <si>
    <t>Ankur</t>
  </si>
  <si>
    <t>GIHD003819</t>
  </si>
  <si>
    <t>Sevani</t>
  </si>
  <si>
    <t>VIL002568L</t>
  </si>
  <si>
    <t>VIL002567L</t>
  </si>
  <si>
    <t>GIHD003818</t>
  </si>
  <si>
    <t>VIL002566L</t>
  </si>
  <si>
    <t>GIHD003817</t>
  </si>
  <si>
    <t>Chotalia</t>
  </si>
  <si>
    <t>VIL002565L</t>
  </si>
  <si>
    <t>GIHD003816</t>
  </si>
  <si>
    <t>GIHD003815</t>
  </si>
  <si>
    <t>Pragnesh</t>
  </si>
  <si>
    <t>GIHD003814</t>
  </si>
  <si>
    <t>Aalap</t>
  </si>
  <si>
    <t>VIL002564L</t>
  </si>
  <si>
    <t>info@investment.in</t>
  </si>
  <si>
    <t>VIL002563L</t>
  </si>
  <si>
    <t>GIHD003813</t>
  </si>
  <si>
    <t>Shekhar</t>
  </si>
  <si>
    <t>Mishrs</t>
  </si>
  <si>
    <t>GIHD003812</t>
  </si>
  <si>
    <t>VIL002562L</t>
  </si>
  <si>
    <t>GIHD003811</t>
  </si>
  <si>
    <t>Girdhari</t>
  </si>
  <si>
    <t>VIL002561L</t>
  </si>
  <si>
    <t>VIL002560L</t>
  </si>
  <si>
    <t>VIL002559L</t>
  </si>
  <si>
    <t>GIHD003810</t>
  </si>
  <si>
    <t>VIL002558L</t>
  </si>
  <si>
    <t>Madan</t>
  </si>
  <si>
    <t>GIHD003809</t>
  </si>
  <si>
    <t>Kaustudh</t>
  </si>
  <si>
    <t>VIL002557L</t>
  </si>
  <si>
    <t>dholakiya.ramesh@ymail.com</t>
  </si>
  <si>
    <t>VIL002556L</t>
  </si>
  <si>
    <t>VIL002555L</t>
  </si>
  <si>
    <t>VIL002554L</t>
  </si>
  <si>
    <t>GIHD003808</t>
  </si>
  <si>
    <t>GIHD003807</t>
  </si>
  <si>
    <t>VIL002553L</t>
  </si>
  <si>
    <t>Methiya</t>
  </si>
  <si>
    <t>nikhil@dronelab.in</t>
  </si>
  <si>
    <t>VIL002552L</t>
  </si>
  <si>
    <t>GIHD003806</t>
  </si>
  <si>
    <t>Chandel</t>
  </si>
  <si>
    <t>Rajat</t>
  </si>
  <si>
    <t>VIL002551L</t>
  </si>
  <si>
    <t>VIL002550L</t>
  </si>
  <si>
    <t>GIHD003805</t>
  </si>
  <si>
    <t>VIL002549L</t>
  </si>
  <si>
    <t>VIL002548L</t>
  </si>
  <si>
    <t>GIHD003804</t>
  </si>
  <si>
    <t>VIL002547L</t>
  </si>
  <si>
    <t>VIL002546L</t>
  </si>
  <si>
    <t>VIL002545L</t>
  </si>
  <si>
    <t>VIL002544L</t>
  </si>
  <si>
    <t>GIHD003803</t>
  </si>
  <si>
    <t>VIL002543L</t>
  </si>
  <si>
    <t>GIHD003802</t>
  </si>
  <si>
    <t>Anupam</t>
  </si>
  <si>
    <t>VIL002541L</t>
  </si>
  <si>
    <t>VIL002542L</t>
  </si>
  <si>
    <t>GIHD003801</t>
  </si>
  <si>
    <t>GIHD003800</t>
  </si>
  <si>
    <t>Parthic</t>
  </si>
  <si>
    <t>VIL002540L</t>
  </si>
  <si>
    <t>GIHD003799</t>
  </si>
  <si>
    <t>VIL002539L</t>
  </si>
  <si>
    <t>GIHD003798</t>
  </si>
  <si>
    <t>Mohnani</t>
  </si>
  <si>
    <t>VIL002538L</t>
  </si>
  <si>
    <t>GIHD003797</t>
  </si>
  <si>
    <t>VIL002537L</t>
  </si>
  <si>
    <t>VIL002536L</t>
  </si>
  <si>
    <t>GIHD003796</t>
  </si>
  <si>
    <t>pcs1991@rediff.com</t>
  </si>
  <si>
    <t>VIL002535L</t>
  </si>
  <si>
    <t>VIL002534L</t>
  </si>
  <si>
    <t>Ranjeet</t>
  </si>
  <si>
    <t>GIHD003795</t>
  </si>
  <si>
    <t>Tejwali</t>
  </si>
  <si>
    <t>VIL002533L</t>
  </si>
  <si>
    <t>Hardev</t>
  </si>
  <si>
    <t>VIL002532L</t>
  </si>
  <si>
    <t>GIHD003794</t>
  </si>
  <si>
    <t>Deval</t>
  </si>
  <si>
    <t>deval@bleachexim.com</t>
  </si>
  <si>
    <t>GIHD003793</t>
  </si>
  <si>
    <t>VIL002531L</t>
  </si>
  <si>
    <t>VIL002530L</t>
  </si>
  <si>
    <t>GIHD003792</t>
  </si>
  <si>
    <t>Pushpa</t>
  </si>
  <si>
    <t>Murarka</t>
  </si>
  <si>
    <t>VIL002529L</t>
  </si>
  <si>
    <t>Aashish</t>
  </si>
  <si>
    <t>GIHD003791</t>
  </si>
  <si>
    <t>GIHD003790</t>
  </si>
  <si>
    <t>Deepakbhai</t>
  </si>
  <si>
    <t>GIHD003789</t>
  </si>
  <si>
    <t>Jaykrishna</t>
  </si>
  <si>
    <t>GIHD003788</t>
  </si>
  <si>
    <t>VIL002528L</t>
  </si>
  <si>
    <t>GIHD003787</t>
  </si>
  <si>
    <t>Maheshsinh</t>
  </si>
  <si>
    <t>VIL002527L</t>
  </si>
  <si>
    <t>VIL002525L</t>
  </si>
  <si>
    <t>Pujan</t>
  </si>
  <si>
    <t>VIL002526L</t>
  </si>
  <si>
    <t>GIHD003786</t>
  </si>
  <si>
    <t>VIL002524L</t>
  </si>
  <si>
    <t>VIL002523L</t>
  </si>
  <si>
    <t>VIL002522L</t>
  </si>
  <si>
    <t>VIL002521L</t>
  </si>
  <si>
    <t>GIHD003785</t>
  </si>
  <si>
    <t>Zalak</t>
  </si>
  <si>
    <t>GIHD003784</t>
  </si>
  <si>
    <t>Jeevan</t>
  </si>
  <si>
    <t>Bambhaniya</t>
  </si>
  <si>
    <t>VIL002520L</t>
  </si>
  <si>
    <t>GIHD003783</t>
  </si>
  <si>
    <t>Devansh</t>
  </si>
  <si>
    <t>VIL002519L</t>
  </si>
  <si>
    <t>GIHD003782</t>
  </si>
  <si>
    <t>GIHD003781</t>
  </si>
  <si>
    <t>GIHD003780</t>
  </si>
  <si>
    <t>GIHD003779</t>
  </si>
  <si>
    <t>Paurav</t>
  </si>
  <si>
    <t>VIL002518L</t>
  </si>
  <si>
    <t>GIHD003778</t>
  </si>
  <si>
    <t>Ravikumar</t>
  </si>
  <si>
    <t>Ganvani</t>
  </si>
  <si>
    <t>VIL002517L</t>
  </si>
  <si>
    <t>VIL002516L</t>
  </si>
  <si>
    <t>GIHD003777</t>
  </si>
  <si>
    <t>GIHD003776</t>
  </si>
  <si>
    <t>Sneha</t>
  </si>
  <si>
    <t>VIL002515L</t>
  </si>
  <si>
    <t>VIL002514L</t>
  </si>
  <si>
    <t>GIHD003775</t>
  </si>
  <si>
    <t>Hima</t>
  </si>
  <si>
    <t>Dhirwani</t>
  </si>
  <si>
    <t>VIL002513L</t>
  </si>
  <si>
    <t>Maithani</t>
  </si>
  <si>
    <t>VIL002512L</t>
  </si>
  <si>
    <t>VIL002511L</t>
  </si>
  <si>
    <t>dipakdave2004@yhoo.com</t>
  </si>
  <si>
    <t>VIL002510L</t>
  </si>
  <si>
    <t>VIL002509L</t>
  </si>
  <si>
    <t>VIL002508L</t>
  </si>
  <si>
    <t>GIHD003774</t>
  </si>
  <si>
    <t>Rindani</t>
  </si>
  <si>
    <t>manan_724@rocketmail.com</t>
  </si>
  <si>
    <t>GIHD003773</t>
  </si>
  <si>
    <t>GIHD003772</t>
  </si>
  <si>
    <t>Kushal</t>
  </si>
  <si>
    <t>Baldev</t>
  </si>
  <si>
    <t>VIL002507L</t>
  </si>
  <si>
    <t>VIL002506L</t>
  </si>
  <si>
    <t>GIHD003771</t>
  </si>
  <si>
    <t>Surani</t>
  </si>
  <si>
    <t>GIHD003770</t>
  </si>
  <si>
    <t>Bhardwaj</t>
  </si>
  <si>
    <t>GIHD003769</t>
  </si>
  <si>
    <t>Tayade</t>
  </si>
  <si>
    <t>GIHD003768</t>
  </si>
  <si>
    <t>GIHD003767</t>
  </si>
  <si>
    <t>VIL002505L</t>
  </si>
  <si>
    <t>GIHD003766</t>
  </si>
  <si>
    <t>VIL002504L</t>
  </si>
  <si>
    <t>VIL002503L</t>
  </si>
  <si>
    <t>VIL002502L</t>
  </si>
  <si>
    <t>Dhaivat</t>
  </si>
  <si>
    <t>Vayeda</t>
  </si>
  <si>
    <t>VIL002501L</t>
  </si>
  <si>
    <t>VIL002500L</t>
  </si>
  <si>
    <t>VIL002499L</t>
  </si>
  <si>
    <t>VIL002498L</t>
  </si>
  <si>
    <t>VIL002497L</t>
  </si>
  <si>
    <t>VIL002496L</t>
  </si>
  <si>
    <t>GIHD003765</t>
  </si>
  <si>
    <t>VIL002495L</t>
  </si>
  <si>
    <t>VIL002494L</t>
  </si>
  <si>
    <t>Vikram</t>
  </si>
  <si>
    <t>VIL002493L</t>
  </si>
  <si>
    <t>VIL002492L</t>
  </si>
  <si>
    <t>VIL002491L</t>
  </si>
  <si>
    <t>VIL002490L</t>
  </si>
  <si>
    <t>VIL002489L</t>
  </si>
  <si>
    <t>VIL002488L</t>
  </si>
  <si>
    <t>GIHD003764</t>
  </si>
  <si>
    <t>VIL002487L</t>
  </si>
  <si>
    <t>VIL002486L</t>
  </si>
  <si>
    <t>VIL002485L</t>
  </si>
  <si>
    <t>sachinpatel_mba@ymail.com</t>
  </si>
  <si>
    <t>VIL002484L</t>
  </si>
  <si>
    <t>GIHD003763</t>
  </si>
  <si>
    <t>VIL002482L</t>
  </si>
  <si>
    <t>VIL002483L</t>
  </si>
  <si>
    <t>VIL002481L</t>
  </si>
  <si>
    <t>BHAVI@SHANCHART.COM</t>
  </si>
  <si>
    <t>GIHD003762</t>
  </si>
  <si>
    <t>Shahzed@ceasefiresafety.com</t>
  </si>
  <si>
    <t>GIHD003761</t>
  </si>
  <si>
    <t>Rajeev</t>
  </si>
  <si>
    <t>Ranjan</t>
  </si>
  <si>
    <t>VIL002480L</t>
  </si>
  <si>
    <t>VIL002479L</t>
  </si>
  <si>
    <t>GIHD003760</t>
  </si>
  <si>
    <t>Kishanpkothari@hotmail.com</t>
  </si>
  <si>
    <t>VIL002478L</t>
  </si>
  <si>
    <t>VIL002477L</t>
  </si>
  <si>
    <t>GIHD003759</t>
  </si>
  <si>
    <t>Upadhya</t>
  </si>
  <si>
    <t>VIL002476L</t>
  </si>
  <si>
    <t>GIHD003758</t>
  </si>
  <si>
    <t>VIL002475L</t>
  </si>
  <si>
    <t>hareshbatra@hotmail.com</t>
  </si>
  <si>
    <t>GIHD003757</t>
  </si>
  <si>
    <t>Varlekar</t>
  </si>
  <si>
    <t>VIL002474L</t>
  </si>
  <si>
    <t>GIHD003756</t>
  </si>
  <si>
    <t>VIL002473L</t>
  </si>
  <si>
    <t>VIL002472L</t>
  </si>
  <si>
    <t>GIHD003755</t>
  </si>
  <si>
    <t>Daivik</t>
  </si>
  <si>
    <t>VIL002471L</t>
  </si>
  <si>
    <t>GIHD003754</t>
  </si>
  <si>
    <t>Dhyan</t>
  </si>
  <si>
    <t>VIL002470L</t>
  </si>
  <si>
    <t>GIHD003753</t>
  </si>
  <si>
    <t>VIL002469L</t>
  </si>
  <si>
    <t>VIL002468L</t>
  </si>
  <si>
    <t>VIL002467L</t>
  </si>
  <si>
    <t>VIL002466L</t>
  </si>
  <si>
    <t>Ajit</t>
  </si>
  <si>
    <t>VIL002465L</t>
  </si>
  <si>
    <t>GIHD003752</t>
  </si>
  <si>
    <t>Girishkumar</t>
  </si>
  <si>
    <t>Pasi</t>
  </si>
  <si>
    <t>GIHD003751</t>
  </si>
  <si>
    <t>VIL002464L</t>
  </si>
  <si>
    <t>VIL002463L</t>
  </si>
  <si>
    <t>GIHD003750</t>
  </si>
  <si>
    <t>Meena</t>
  </si>
  <si>
    <t>VIL002462L</t>
  </si>
  <si>
    <t>VIL002461L</t>
  </si>
  <si>
    <t>VIL002460L</t>
  </si>
  <si>
    <t>VIL002459L</t>
  </si>
  <si>
    <t>VIL002458L</t>
  </si>
  <si>
    <t>VIL002457L</t>
  </si>
  <si>
    <t>VIL002456L</t>
  </si>
  <si>
    <t>VIL002455L</t>
  </si>
  <si>
    <t>VIL002454L</t>
  </si>
  <si>
    <t>Vaishal</t>
  </si>
  <si>
    <t>VIL002453L</t>
  </si>
  <si>
    <t>GIHD003749</t>
  </si>
  <si>
    <t>VIL002452L</t>
  </si>
  <si>
    <t>VIL002451L</t>
  </si>
  <si>
    <t>VIL002450L</t>
  </si>
  <si>
    <t>VIL002449L</t>
  </si>
  <si>
    <t>VIL002448L</t>
  </si>
  <si>
    <t>VIL002446L</t>
  </si>
  <si>
    <t>Pritesh</t>
  </si>
  <si>
    <t>pritesh.mba@hotmail.com</t>
  </si>
  <si>
    <t>VIL002447L</t>
  </si>
  <si>
    <t>VIL002445L</t>
  </si>
  <si>
    <t>VIL002444L</t>
  </si>
  <si>
    <t>GIHD003748</t>
  </si>
  <si>
    <t>Dipali</t>
  </si>
  <si>
    <t>GIHD003747</t>
  </si>
  <si>
    <t>Het</t>
  </si>
  <si>
    <t>VIL002443L</t>
  </si>
  <si>
    <t>VIL002442L</t>
  </si>
  <si>
    <t>GIHD003746</t>
  </si>
  <si>
    <t>VIL002440L</t>
  </si>
  <si>
    <t>GIHD003745</t>
  </si>
  <si>
    <t>GIHD003744</t>
  </si>
  <si>
    <t>VIL002439L</t>
  </si>
  <si>
    <t>VIL002438L</t>
  </si>
  <si>
    <t>GIHD003743</t>
  </si>
  <si>
    <t>GIHD003742</t>
  </si>
  <si>
    <t>Devanah</t>
  </si>
  <si>
    <t>GIHD003741</t>
  </si>
  <si>
    <t>VIL002437L</t>
  </si>
  <si>
    <t>GIHD003740</t>
  </si>
  <si>
    <t>Chinmay</t>
  </si>
  <si>
    <t>VIL002436L</t>
  </si>
  <si>
    <t>VIL002435L</t>
  </si>
  <si>
    <t>VIL002434L</t>
  </si>
  <si>
    <t>prit2311@icloud.com</t>
  </si>
  <si>
    <t>VIL002433L</t>
  </si>
  <si>
    <t>VIL002432L</t>
  </si>
  <si>
    <t>Malaviya</t>
  </si>
  <si>
    <t>VIL002431L</t>
  </si>
  <si>
    <t>GIHD003739</t>
  </si>
  <si>
    <t>Vidani</t>
  </si>
  <si>
    <t>VIL002430L</t>
  </si>
  <si>
    <t>VIL002429L</t>
  </si>
  <si>
    <t>VIL002428L</t>
  </si>
  <si>
    <t>VIL002427L</t>
  </si>
  <si>
    <t>VIL002426L</t>
  </si>
  <si>
    <t>willisindia_28@rediffmail.com</t>
  </si>
  <si>
    <t>VIL002425L</t>
  </si>
  <si>
    <t>VIL002424L</t>
  </si>
  <si>
    <t>VIL002423L</t>
  </si>
  <si>
    <t>VIL002422L</t>
  </si>
  <si>
    <t>Sudhir</t>
  </si>
  <si>
    <t>sudhirthakkar@hotmail.com</t>
  </si>
  <si>
    <t>GIHD003738</t>
  </si>
  <si>
    <t>VIL002421L</t>
  </si>
  <si>
    <t>VIL002420L</t>
  </si>
  <si>
    <t>VIL002419L</t>
  </si>
  <si>
    <t>VIL002418L</t>
  </si>
  <si>
    <t>maxwell_1981@ymail.com</t>
  </si>
  <si>
    <t>GIHD003737</t>
  </si>
  <si>
    <t>GIHD003736</t>
  </si>
  <si>
    <t>VIL002417L</t>
  </si>
  <si>
    <t>GIHD003735</t>
  </si>
  <si>
    <t>Karelia</t>
  </si>
  <si>
    <t>VIL002416L</t>
  </si>
  <si>
    <t>GIHD003734</t>
  </si>
  <si>
    <t>VIL002415L</t>
  </si>
  <si>
    <t>VIL002414L</t>
  </si>
  <si>
    <t>GIHD003733</t>
  </si>
  <si>
    <t>Pande</t>
  </si>
  <si>
    <t>GIHD003732</t>
  </si>
  <si>
    <t>Vachhani</t>
  </si>
  <si>
    <t>GIHD003731</t>
  </si>
  <si>
    <t>VIL002413L</t>
  </si>
  <si>
    <t>Mohata</t>
  </si>
  <si>
    <t>GIHD003730</t>
  </si>
  <si>
    <t>VIL002412L</t>
  </si>
  <si>
    <t>GIHD003729</t>
  </si>
  <si>
    <t>VIL002411L</t>
  </si>
  <si>
    <t>VIL002410L</t>
  </si>
  <si>
    <t>VIL002409L</t>
  </si>
  <si>
    <t>GIHD003728</t>
  </si>
  <si>
    <t>Shabhu</t>
  </si>
  <si>
    <t>GIHD003727</t>
  </si>
  <si>
    <t>maudave@rediffmail.com</t>
  </si>
  <si>
    <t>VIL002408L</t>
  </si>
  <si>
    <t>VIL002407L</t>
  </si>
  <si>
    <t>info@harirealestatesolutions.com</t>
  </si>
  <si>
    <t>GIHD003726</t>
  </si>
  <si>
    <t>VIL002406L</t>
  </si>
  <si>
    <t>GIHD003725</t>
  </si>
  <si>
    <t>Aakruti</t>
  </si>
  <si>
    <t>Devmorari</t>
  </si>
  <si>
    <t>GIHD003724</t>
  </si>
  <si>
    <t>Suman</t>
  </si>
  <si>
    <t>Malukani</t>
  </si>
  <si>
    <t>VIL002405L</t>
  </si>
  <si>
    <t>VIL002404L</t>
  </si>
  <si>
    <t>VIL002403L</t>
  </si>
  <si>
    <t>VIL002402L</t>
  </si>
  <si>
    <t>Dani</t>
  </si>
  <si>
    <t>VIL002401L</t>
  </si>
  <si>
    <t>VIL002400L</t>
  </si>
  <si>
    <t>GIHD003723</t>
  </si>
  <si>
    <t>Vinay</t>
  </si>
  <si>
    <t>VIL002399L</t>
  </si>
  <si>
    <t>GIHD003722</t>
  </si>
  <si>
    <t>GIHD003720</t>
  </si>
  <si>
    <t>Hardi</t>
  </si>
  <si>
    <t>GIHD003721</t>
  </si>
  <si>
    <t>VIL002398L</t>
  </si>
  <si>
    <t>GIHD003719</t>
  </si>
  <si>
    <t>Akshar</t>
  </si>
  <si>
    <t>GIHD003718</t>
  </si>
  <si>
    <t>VIL002397L</t>
  </si>
  <si>
    <t>Surti</t>
  </si>
  <si>
    <t>VIL002396L</t>
  </si>
  <si>
    <t>VIL002395L</t>
  </si>
  <si>
    <t>VIL002394L</t>
  </si>
  <si>
    <t>VIL002393L</t>
  </si>
  <si>
    <t>VIL002392L</t>
  </si>
  <si>
    <t>VIL002391L</t>
  </si>
  <si>
    <t>GIHD003717</t>
  </si>
  <si>
    <t>GIHD003716</t>
  </si>
  <si>
    <t>Niranjan</t>
  </si>
  <si>
    <t>VIL002390L</t>
  </si>
  <si>
    <t>GIHD003715</t>
  </si>
  <si>
    <t>GIHD003714</t>
  </si>
  <si>
    <t>Krish</t>
  </si>
  <si>
    <t>GIHD003713</t>
  </si>
  <si>
    <t>VIL002389L</t>
  </si>
  <si>
    <t>Kolambekar</t>
  </si>
  <si>
    <t>GIHD003712</t>
  </si>
  <si>
    <t>GIHD003711</t>
  </si>
  <si>
    <t>Sethia</t>
  </si>
  <si>
    <t>harsh.sethia@sekhaniindustries.com</t>
  </si>
  <si>
    <t>VIL002388L</t>
  </si>
  <si>
    <t>VIL002387L</t>
  </si>
  <si>
    <t>VIL002386L</t>
  </si>
  <si>
    <t>VIL002385L</t>
  </si>
  <si>
    <t>GIHD003710</t>
  </si>
  <si>
    <t>VIL002384L</t>
  </si>
  <si>
    <t>VIL002383L</t>
  </si>
  <si>
    <t>VIL002382L</t>
  </si>
  <si>
    <t>VIL002381L</t>
  </si>
  <si>
    <t>GIHD003709</t>
  </si>
  <si>
    <t>Sunandan</t>
  </si>
  <si>
    <t>GIHD003708</t>
  </si>
  <si>
    <t>Nagar</t>
  </si>
  <si>
    <t>GIHD003707</t>
  </si>
  <si>
    <t>VIL002380L</t>
  </si>
  <si>
    <t>Soumya</t>
  </si>
  <si>
    <t>Chatterjee</t>
  </si>
  <si>
    <t>VIL002379L</t>
  </si>
  <si>
    <t>VIL002378L</t>
  </si>
  <si>
    <t>VIL002377L</t>
  </si>
  <si>
    <t>VIL002376L</t>
  </si>
  <si>
    <t>GIHD003706</t>
  </si>
  <si>
    <t>Dewani</t>
  </si>
  <si>
    <t>VIL002375L</t>
  </si>
  <si>
    <t>GIHD003705</t>
  </si>
  <si>
    <t>GIHD003704</t>
  </si>
  <si>
    <t>VIL002374L</t>
  </si>
  <si>
    <t>VIL002373L</t>
  </si>
  <si>
    <t>VIL002372L</t>
  </si>
  <si>
    <t>VIL002371L</t>
  </si>
  <si>
    <t>VIL002370L</t>
  </si>
  <si>
    <t>VIL002369L</t>
  </si>
  <si>
    <t>GIHD003703</t>
  </si>
  <si>
    <t>VIL002368L</t>
  </si>
  <si>
    <t>GIHD003702</t>
  </si>
  <si>
    <t>VIL002367L</t>
  </si>
  <si>
    <t>VIL002366L</t>
  </si>
  <si>
    <t>VIL002365L</t>
  </si>
  <si>
    <t>Kheni</t>
  </si>
  <si>
    <t>VIL002364L</t>
  </si>
  <si>
    <t>GIHD003701</t>
  </si>
  <si>
    <t>VIL002363L</t>
  </si>
  <si>
    <t>GIHD003700</t>
  </si>
  <si>
    <t>VIL002362L</t>
  </si>
  <si>
    <t>VIL002361L</t>
  </si>
  <si>
    <t>VIL002360L</t>
  </si>
  <si>
    <t>GIHD003699</t>
  </si>
  <si>
    <t>GIHD003698</t>
  </si>
  <si>
    <t>GIHD003697</t>
  </si>
  <si>
    <t>Lakum</t>
  </si>
  <si>
    <t>VIL002359L</t>
  </si>
  <si>
    <t>purvam@outlook.com</t>
  </si>
  <si>
    <t>VIL002358L</t>
  </si>
  <si>
    <t>GIHD003695</t>
  </si>
  <si>
    <t>Mahida</t>
  </si>
  <si>
    <t>GIHD003696</t>
  </si>
  <si>
    <t>Tirthwani</t>
  </si>
  <si>
    <t>VIL002357L</t>
  </si>
  <si>
    <t>VIL002356L</t>
  </si>
  <si>
    <t>VIL002355L</t>
  </si>
  <si>
    <t>GIHD003694</t>
  </si>
  <si>
    <t>dharmeshpb@ymail.com</t>
  </si>
  <si>
    <t>VIL002354L</t>
  </si>
  <si>
    <t>VIL002353L</t>
  </si>
  <si>
    <t>VIL002352L</t>
  </si>
  <si>
    <t>VIL002351L</t>
  </si>
  <si>
    <t>VIL002350L</t>
  </si>
  <si>
    <t>GIHD003693</t>
  </si>
  <si>
    <t>Atendrasinh</t>
  </si>
  <si>
    <t>VIL002349L</t>
  </si>
  <si>
    <t>contact@theconnplex.com</t>
  </si>
  <si>
    <t>VIL002348L</t>
  </si>
  <si>
    <t>GIHD003692</t>
  </si>
  <si>
    <t>VIL002347L</t>
  </si>
  <si>
    <t>Rajgor</t>
  </si>
  <si>
    <t>VIL002346L</t>
  </si>
  <si>
    <t>Naman</t>
  </si>
  <si>
    <t>VIL002345L</t>
  </si>
  <si>
    <t>VIL002344L</t>
  </si>
  <si>
    <t>GIHD003691</t>
  </si>
  <si>
    <t>Satija</t>
  </si>
  <si>
    <t>VIL002343L</t>
  </si>
  <si>
    <t>VIL002342L</t>
  </si>
  <si>
    <t>GIHD003690</t>
  </si>
  <si>
    <t>VIL002341L</t>
  </si>
  <si>
    <t>Nitin</t>
  </si>
  <si>
    <t>VIL002340L</t>
  </si>
  <si>
    <t>GIHD003689</t>
  </si>
  <si>
    <t>GIHD003688</t>
  </si>
  <si>
    <t>VIL002339L</t>
  </si>
  <si>
    <t>VIL002338L</t>
  </si>
  <si>
    <t>Ammar</t>
  </si>
  <si>
    <t>GIHD003687</t>
  </si>
  <si>
    <t>VIL002337L</t>
  </si>
  <si>
    <t>VIL002336L</t>
  </si>
  <si>
    <t>VIL002335L</t>
  </si>
  <si>
    <t>VIL002334L</t>
  </si>
  <si>
    <t>GIHD003686</t>
  </si>
  <si>
    <t>VIL002333L</t>
  </si>
  <si>
    <t>Yatri</t>
  </si>
  <si>
    <t>GIHD003685</t>
  </si>
  <si>
    <t>Chanv</t>
  </si>
  <si>
    <t>VIL002332L</t>
  </si>
  <si>
    <t>Vaidehi</t>
  </si>
  <si>
    <t>GIHD003684</t>
  </si>
  <si>
    <t>Manik</t>
  </si>
  <si>
    <t>VIL002331L</t>
  </si>
  <si>
    <t>VIL002330L</t>
  </si>
  <si>
    <t>VIL002329L</t>
  </si>
  <si>
    <t>VIL002328L</t>
  </si>
  <si>
    <t>VIL002327L</t>
  </si>
  <si>
    <t>VIL002326L</t>
  </si>
  <si>
    <t>VIL002325L</t>
  </si>
  <si>
    <t>VIL002324L</t>
  </si>
  <si>
    <t>GIHD003683</t>
  </si>
  <si>
    <t>VIL002323L</t>
  </si>
  <si>
    <t>VIL002322L</t>
  </si>
  <si>
    <t>VIL002321L</t>
  </si>
  <si>
    <t>GIHD003682</t>
  </si>
  <si>
    <t>VIL002320L</t>
  </si>
  <si>
    <t>GIHD003681</t>
  </si>
  <si>
    <t>VIL002319L</t>
  </si>
  <si>
    <t>Namkani</t>
  </si>
  <si>
    <t>VIL002318L</t>
  </si>
  <si>
    <t>VIL002317L</t>
  </si>
  <si>
    <t>GIHD003680</t>
  </si>
  <si>
    <t>GIHD003679</t>
  </si>
  <si>
    <t>GIHD003678</t>
  </si>
  <si>
    <t>Pathik</t>
  </si>
  <si>
    <t>VIL002316L</t>
  </si>
  <si>
    <t>Shahista</t>
  </si>
  <si>
    <t>Saiyad</t>
  </si>
  <si>
    <t>GIHD003677</t>
  </si>
  <si>
    <t>VIL002315L</t>
  </si>
  <si>
    <t>GIHD003676</t>
  </si>
  <si>
    <t>VIL002314L</t>
  </si>
  <si>
    <t>GIHD003675</t>
  </si>
  <si>
    <t>VIL002313L</t>
  </si>
  <si>
    <t>GIHD003674</t>
  </si>
  <si>
    <t>Jojendra</t>
  </si>
  <si>
    <t>VIL002312L</t>
  </si>
  <si>
    <t>GIHD003673</t>
  </si>
  <si>
    <t>Roi</t>
  </si>
  <si>
    <t>VIL002311L</t>
  </si>
  <si>
    <t>GIHD003672</t>
  </si>
  <si>
    <t>Abhinay</t>
  </si>
  <si>
    <t>Goenka</t>
  </si>
  <si>
    <t>GIHD003671</t>
  </si>
  <si>
    <t>Vadukul</t>
  </si>
  <si>
    <t>VIL002310L</t>
  </si>
  <si>
    <t>VIL002309L</t>
  </si>
  <si>
    <t>VIL002308L</t>
  </si>
  <si>
    <t>GIHD003670</t>
  </si>
  <si>
    <t>VIL002307L</t>
  </si>
  <si>
    <t>SALES@HEALROOTS.CO.IN</t>
  </si>
  <si>
    <t>VIL002306L</t>
  </si>
  <si>
    <t>pateltirth@hotmail.com</t>
  </si>
  <si>
    <t>VIL002305L</t>
  </si>
  <si>
    <t>VIL002304L</t>
  </si>
  <si>
    <t>VIL002303L</t>
  </si>
  <si>
    <t>anil@zeoclay.in</t>
  </si>
  <si>
    <t>VIL002302L</t>
  </si>
  <si>
    <t>VIL002301L</t>
  </si>
  <si>
    <t>VIL002300L</t>
  </si>
  <si>
    <t>GIHD003669</t>
  </si>
  <si>
    <t>Jaikumar</t>
  </si>
  <si>
    <t>Varlani</t>
  </si>
  <si>
    <t>VIL002299L</t>
  </si>
  <si>
    <t>ketan.patel@princepipes.com</t>
  </si>
  <si>
    <t>VIL002298L</t>
  </si>
  <si>
    <t>GIHD003668</t>
  </si>
  <si>
    <t>VIL002297L</t>
  </si>
  <si>
    <t>Mashru</t>
  </si>
  <si>
    <t>VIL002296L</t>
  </si>
  <si>
    <t>GIHD003667</t>
  </si>
  <si>
    <t>VIL002295L</t>
  </si>
  <si>
    <t>GIHD003666</t>
  </si>
  <si>
    <t>Ajudiya</t>
  </si>
  <si>
    <t>VIL002293L</t>
  </si>
  <si>
    <t>VIL002294L</t>
  </si>
  <si>
    <t>VIL002292L</t>
  </si>
  <si>
    <t>GIHD003665</t>
  </si>
  <si>
    <t>GIHD003664</t>
  </si>
  <si>
    <t>VIL002291L</t>
  </si>
  <si>
    <t>VIL002290L</t>
  </si>
  <si>
    <t>VIL002289L</t>
  </si>
  <si>
    <t>VIL002288L</t>
  </si>
  <si>
    <t>Vineet</t>
  </si>
  <si>
    <t>VIL002287L</t>
  </si>
  <si>
    <t>VIL002286L</t>
  </si>
  <si>
    <t>GIHD003663</t>
  </si>
  <si>
    <t>GIHD003662</t>
  </si>
  <si>
    <t>Rachana</t>
  </si>
  <si>
    <t>VIL002285L</t>
  </si>
  <si>
    <t>VIL002284L</t>
  </si>
  <si>
    <t>Jagruti</t>
  </si>
  <si>
    <t>VIL002283L</t>
  </si>
  <si>
    <t>PRAKASH_KOTADIYA@REDIFFMAIL.COM</t>
  </si>
  <si>
    <t>VIL002282L</t>
  </si>
  <si>
    <t>VIL002281L</t>
  </si>
  <si>
    <t>VIL002280L</t>
  </si>
  <si>
    <t>VIL002279L</t>
  </si>
  <si>
    <t>info@artbiz.in</t>
  </si>
  <si>
    <t>GIHD003661</t>
  </si>
  <si>
    <t>GIHD003660</t>
  </si>
  <si>
    <t>GIHD003659</t>
  </si>
  <si>
    <t>VIL002278L</t>
  </si>
  <si>
    <t>Jimmy</t>
  </si>
  <si>
    <t>VIL002277L</t>
  </si>
  <si>
    <t>Sonaiya</t>
  </si>
  <si>
    <t>VIL002276L</t>
  </si>
  <si>
    <t>GIHD003658</t>
  </si>
  <si>
    <t>VIL002275L</t>
  </si>
  <si>
    <t>GIHD003657</t>
  </si>
  <si>
    <t>VIL002274L</t>
  </si>
  <si>
    <t>GIHD003656</t>
  </si>
  <si>
    <t>Mukund</t>
  </si>
  <si>
    <t>Datwani</t>
  </si>
  <si>
    <t>VIL002273L</t>
  </si>
  <si>
    <t>Varma</t>
  </si>
  <si>
    <t>GIHD003655</t>
  </si>
  <si>
    <t>Shreekant</t>
  </si>
  <si>
    <t>VIL002272L</t>
  </si>
  <si>
    <t>GIHD003654</t>
  </si>
  <si>
    <t>VIL002271L</t>
  </si>
  <si>
    <t>VIL002270L</t>
  </si>
  <si>
    <t>VIL002269L</t>
  </si>
  <si>
    <t>VIL002268L</t>
  </si>
  <si>
    <t>VIL002267L</t>
  </si>
  <si>
    <t>Vikrant</t>
  </si>
  <si>
    <t>VIL002266L</t>
  </si>
  <si>
    <t>VIL002265L</t>
  </si>
  <si>
    <t>GIHD003653</t>
  </si>
  <si>
    <t>Nomesh</t>
  </si>
  <si>
    <t>Baheti</t>
  </si>
  <si>
    <t>VIL002264L</t>
  </si>
  <si>
    <t>VIL002263L</t>
  </si>
  <si>
    <t>VIL002262L</t>
  </si>
  <si>
    <t>VIL002261L</t>
  </si>
  <si>
    <t>VIL002260L</t>
  </si>
  <si>
    <t>VIL002259L</t>
  </si>
  <si>
    <t>VIL002258L</t>
  </si>
  <si>
    <t>VIL002257L</t>
  </si>
  <si>
    <t>GIHD003652</t>
  </si>
  <si>
    <t>GIHD003651</t>
  </si>
  <si>
    <t>Mukti</t>
  </si>
  <si>
    <t>VIL002256L</t>
  </si>
  <si>
    <t>VIL002255L</t>
  </si>
  <si>
    <t>GIHD003650</t>
  </si>
  <si>
    <t>Cholera</t>
  </si>
  <si>
    <t>VIL002254L</t>
  </si>
  <si>
    <t>Ochani</t>
  </si>
  <si>
    <t>VIL002253L</t>
  </si>
  <si>
    <t>VIL002252L</t>
  </si>
  <si>
    <t>VIL002251L</t>
  </si>
  <si>
    <t>VIL002250L</t>
  </si>
  <si>
    <t>GIHD003649</t>
  </si>
  <si>
    <t>GIHD003648</t>
  </si>
  <si>
    <t>VIL002249L</t>
  </si>
  <si>
    <t>VIL002247L</t>
  </si>
  <si>
    <t>VIL002248L</t>
  </si>
  <si>
    <t>manish.verma3@sbi.co.in</t>
  </si>
  <si>
    <t>VIL002246L</t>
  </si>
  <si>
    <t>VIL002245L</t>
  </si>
  <si>
    <t>GIHD003647</t>
  </si>
  <si>
    <t>Sarthak</t>
  </si>
  <si>
    <t>VIL002244L</t>
  </si>
  <si>
    <t>GIHD003646</t>
  </si>
  <si>
    <t>VIL002243L</t>
  </si>
  <si>
    <t>GIHD003644</t>
  </si>
  <si>
    <t>VIL002241L</t>
  </si>
  <si>
    <t>GIHD003645</t>
  </si>
  <si>
    <t>Rajaram</t>
  </si>
  <si>
    <t>VIL002240L</t>
  </si>
  <si>
    <t>VIL002239L</t>
  </si>
  <si>
    <t>VIL002238L</t>
  </si>
  <si>
    <t>VIL002237L</t>
  </si>
  <si>
    <t>GIHD003643</t>
  </si>
  <si>
    <t>VIL002236L</t>
  </si>
  <si>
    <t>mcdpl@rediffmail.com</t>
  </si>
  <si>
    <t>VIL002235L</t>
  </si>
  <si>
    <t>VIL002234L</t>
  </si>
  <si>
    <t>VIL002233L</t>
  </si>
  <si>
    <t>VIL002232L</t>
  </si>
  <si>
    <t>Bhimani</t>
  </si>
  <si>
    <t>VIL002231L</t>
  </si>
  <si>
    <t>GIHD003642</t>
  </si>
  <si>
    <t>GIHD003641</t>
  </si>
  <si>
    <t>Hemnani</t>
  </si>
  <si>
    <t>VIL002230L</t>
  </si>
  <si>
    <t>VIL002229L</t>
  </si>
  <si>
    <t>GIHD003640</t>
  </si>
  <si>
    <t>GIHD003639</t>
  </si>
  <si>
    <t>GIHD003638</t>
  </si>
  <si>
    <t>Tirth</t>
  </si>
  <si>
    <t>Patni</t>
  </si>
  <si>
    <t>VIL002228L</t>
  </si>
  <si>
    <t>VIL002227L</t>
  </si>
  <si>
    <t>bku5894@rediffmail.com</t>
  </si>
  <si>
    <t>VIL002226L</t>
  </si>
  <si>
    <t>GIHD003637</t>
  </si>
  <si>
    <t>Hakked</t>
  </si>
  <si>
    <t>VIL002225L</t>
  </si>
  <si>
    <t>Renish</t>
  </si>
  <si>
    <t>VIL002224L</t>
  </si>
  <si>
    <t>VIL002223L</t>
  </si>
  <si>
    <t>Malkesh</t>
  </si>
  <si>
    <t>Sondagar</t>
  </si>
  <si>
    <t>VIL002222L</t>
  </si>
  <si>
    <t>GIHD003636</t>
  </si>
  <si>
    <t>GIHD003635</t>
  </si>
  <si>
    <t>Hingu</t>
  </si>
  <si>
    <t>VIL002221L</t>
  </si>
  <si>
    <t>GIHD003634</t>
  </si>
  <si>
    <t>VIL002220L</t>
  </si>
  <si>
    <t>VIL002219L</t>
  </si>
  <si>
    <t>GIHD003633</t>
  </si>
  <si>
    <t>Arudra</t>
  </si>
  <si>
    <t>Kochar</t>
  </si>
  <si>
    <t>VIL002218L</t>
  </si>
  <si>
    <t>GIHD003632</t>
  </si>
  <si>
    <t>Sanju</t>
  </si>
  <si>
    <t>VIL002217L</t>
  </si>
  <si>
    <t>GIHD003631</t>
  </si>
  <si>
    <t>Shridhar</t>
  </si>
  <si>
    <t>Shridhar.pandey@hotmail.com</t>
  </si>
  <si>
    <t>VIL002216L</t>
  </si>
  <si>
    <t>VIL002215L</t>
  </si>
  <si>
    <t>VIL002214L</t>
  </si>
  <si>
    <t>GIHD003630</t>
  </si>
  <si>
    <t>VIL002213L</t>
  </si>
  <si>
    <t>VIL002212L</t>
  </si>
  <si>
    <t>GIHD003629</t>
  </si>
  <si>
    <t>Devndra</t>
  </si>
  <si>
    <t>Nandwal</t>
  </si>
  <si>
    <t>VIL002211L</t>
  </si>
  <si>
    <t>Bharatbhai</t>
  </si>
  <si>
    <t>VIL002210L</t>
  </si>
  <si>
    <t>GIHD003628</t>
  </si>
  <si>
    <t>VIL002209L</t>
  </si>
  <si>
    <t>VIL002208L</t>
  </si>
  <si>
    <t>GIHD003627</t>
  </si>
  <si>
    <t>VIL002207L</t>
  </si>
  <si>
    <t>GIHD003626</t>
  </si>
  <si>
    <t>VIL002206L</t>
  </si>
  <si>
    <t>VIL002205L</t>
  </si>
  <si>
    <t>GIHD003625</t>
  </si>
  <si>
    <t>Kuldeep</t>
  </si>
  <si>
    <t>GIHD003624</t>
  </si>
  <si>
    <t>VIL002204L</t>
  </si>
  <si>
    <t>VIL002203L</t>
  </si>
  <si>
    <t>GIHD003623</t>
  </si>
  <si>
    <t>GIHD003622</t>
  </si>
  <si>
    <t>VIL002202L</t>
  </si>
  <si>
    <t>VIL002201L</t>
  </si>
  <si>
    <t>VIL002200L</t>
  </si>
  <si>
    <t>Sonaji</t>
  </si>
  <si>
    <t>VIL002199L</t>
  </si>
  <si>
    <t>GIHD003621</t>
  </si>
  <si>
    <t>GIHD003620</t>
  </si>
  <si>
    <t>Govani</t>
  </si>
  <si>
    <t>GIHD003619</t>
  </si>
  <si>
    <t>Chopra</t>
  </si>
  <si>
    <t>VIL002198L</t>
  </si>
  <si>
    <t>AD_SHAH@LICINDIA.COM</t>
  </si>
  <si>
    <t>VIL002196L</t>
  </si>
  <si>
    <t>rakesh8112@rediffmail.com</t>
  </si>
  <si>
    <t>VIL002197L</t>
  </si>
  <si>
    <t>GIHD003618</t>
  </si>
  <si>
    <t>GIHD003617</t>
  </si>
  <si>
    <t>Pranami</t>
  </si>
  <si>
    <t>VIL002195L</t>
  </si>
  <si>
    <t>VIL002194L</t>
  </si>
  <si>
    <t>GIHD003616</t>
  </si>
  <si>
    <t>GIHD003615</t>
  </si>
  <si>
    <t>Raghuvanshi</t>
  </si>
  <si>
    <t>VIL002193L</t>
  </si>
  <si>
    <t>Goyal</t>
  </si>
  <si>
    <t>VIL002192L</t>
  </si>
  <si>
    <t>VIL002191L</t>
  </si>
  <si>
    <t>Manjit</t>
  </si>
  <si>
    <t>GIHD003614</t>
  </si>
  <si>
    <t>VIL002190L</t>
  </si>
  <si>
    <t>VIL002189L</t>
  </si>
  <si>
    <t>VIL002188L</t>
  </si>
  <si>
    <t>VIL002187L</t>
  </si>
  <si>
    <t>VIL002186L</t>
  </si>
  <si>
    <t>GIHD003613</t>
  </si>
  <si>
    <t>Prayesh</t>
  </si>
  <si>
    <t>Modha</t>
  </si>
  <si>
    <t>GIHD003612</t>
  </si>
  <si>
    <t>VIL002184L</t>
  </si>
  <si>
    <t>VIL002185L</t>
  </si>
  <si>
    <t>VIL002183L</t>
  </si>
  <si>
    <t>GIHD003611</t>
  </si>
  <si>
    <t>Jogesh</t>
  </si>
  <si>
    <t>Senva</t>
  </si>
  <si>
    <t>GIHD003610</t>
  </si>
  <si>
    <t>GIHD003609</t>
  </si>
  <si>
    <t>VIL002182L</t>
  </si>
  <si>
    <t>VIL002181L</t>
  </si>
  <si>
    <t>GIHD003608</t>
  </si>
  <si>
    <t>GIHD003607</t>
  </si>
  <si>
    <t>GIHD003606</t>
  </si>
  <si>
    <t>GIHD003605</t>
  </si>
  <si>
    <t>VIL002180L</t>
  </si>
  <si>
    <t>info@ambitbiomedix.com</t>
  </si>
  <si>
    <t>VIL002179L</t>
  </si>
  <si>
    <t>VIL002178L</t>
  </si>
  <si>
    <t>GIHD003604</t>
  </si>
  <si>
    <t>Vandan</t>
  </si>
  <si>
    <t>VIL002177L</t>
  </si>
  <si>
    <t>VIL002176L</t>
  </si>
  <si>
    <t>Sadruddin</t>
  </si>
  <si>
    <t>VIL002175L</t>
  </si>
  <si>
    <t>VIL002174L</t>
  </si>
  <si>
    <t>VIL002173L</t>
  </si>
  <si>
    <t>VIL002172L</t>
  </si>
  <si>
    <t>GIHD003603</t>
  </si>
  <si>
    <t>Sushil</t>
  </si>
  <si>
    <t>Bansal</t>
  </si>
  <si>
    <t>GIHD003602</t>
  </si>
  <si>
    <t>VIL002171L</t>
  </si>
  <si>
    <t>GIHD003601</t>
  </si>
  <si>
    <t>VIL002169L</t>
  </si>
  <si>
    <t>GIHD003600</t>
  </si>
  <si>
    <t>GIHD003599</t>
  </si>
  <si>
    <t>Divy</t>
  </si>
  <si>
    <t>VIL002168L</t>
  </si>
  <si>
    <t>GIHD003598</t>
  </si>
  <si>
    <t>Zaveri</t>
  </si>
  <si>
    <t>VIL002167L</t>
  </si>
  <si>
    <t>VIL002166L</t>
  </si>
  <si>
    <t>Saple</t>
  </si>
  <si>
    <t>GIHD003597</t>
  </si>
  <si>
    <t>VIL002165L</t>
  </si>
  <si>
    <t>GIHD003596</t>
  </si>
  <si>
    <t>Sudesh</t>
  </si>
  <si>
    <t>GIHD003595</t>
  </si>
  <si>
    <t>Malviya</t>
  </si>
  <si>
    <t>VIL002164L</t>
  </si>
  <si>
    <t>GIHD003594</t>
  </si>
  <si>
    <t>Vinit</t>
  </si>
  <si>
    <t>VIL002163L</t>
  </si>
  <si>
    <t>GIHD003593</t>
  </si>
  <si>
    <t>VIL002162L</t>
  </si>
  <si>
    <t>GIHD003592</t>
  </si>
  <si>
    <t>GIHD003591</t>
  </si>
  <si>
    <t>VIL002161L</t>
  </si>
  <si>
    <t>VIL002160L</t>
  </si>
  <si>
    <t>GIHD003590</t>
  </si>
  <si>
    <t>Dikshit</t>
  </si>
  <si>
    <t>VIL002159L</t>
  </si>
  <si>
    <t>VIL002158L</t>
  </si>
  <si>
    <t>GIHD003589</t>
  </si>
  <si>
    <t>VIL002157L</t>
  </si>
  <si>
    <t>VIL002156L</t>
  </si>
  <si>
    <t>GIHD003588</t>
  </si>
  <si>
    <t>VIL002155L</t>
  </si>
  <si>
    <t>ravi.chudasma@rediffmail.com</t>
  </si>
  <si>
    <t>VIL002154L</t>
  </si>
  <si>
    <t>VIL002153L</t>
  </si>
  <si>
    <t>GIHD003587</t>
  </si>
  <si>
    <t>VIL002152L</t>
  </si>
  <si>
    <t>sandip@evolvision.com</t>
  </si>
  <si>
    <t>VIL002151L</t>
  </si>
  <si>
    <t>Saumil</t>
  </si>
  <si>
    <t>GIHD003586</t>
  </si>
  <si>
    <t>Aabha</t>
  </si>
  <si>
    <t>Suri</t>
  </si>
  <si>
    <t>GIHD003585</t>
  </si>
  <si>
    <t>Pothiwala</t>
  </si>
  <si>
    <t>VIL002150L</t>
  </si>
  <si>
    <t>VIL002149L</t>
  </si>
  <si>
    <t>VIL002148L</t>
  </si>
  <si>
    <t>GIHD003584</t>
  </si>
  <si>
    <t>GIHD003583</t>
  </si>
  <si>
    <t>Halani</t>
  </si>
  <si>
    <t>GIHD003582</t>
  </si>
  <si>
    <t>shrimon@hotmail.com</t>
  </si>
  <si>
    <t>VIL002147L</t>
  </si>
  <si>
    <t>GIHD003581</t>
  </si>
  <si>
    <t>Vasoya</t>
  </si>
  <si>
    <t>GIHD003580</t>
  </si>
  <si>
    <t>VIL002146L</t>
  </si>
  <si>
    <t>VIL002145L</t>
  </si>
  <si>
    <t>VIL002144L</t>
  </si>
  <si>
    <t>VIL002143L</t>
  </si>
  <si>
    <t>VIL002142L</t>
  </si>
  <si>
    <t>VIL002141L</t>
  </si>
  <si>
    <t>VIL002140L</t>
  </si>
  <si>
    <t>Ketul</t>
  </si>
  <si>
    <t>info@propertyarcher.com</t>
  </si>
  <si>
    <t>GIHD003579</t>
  </si>
  <si>
    <t>VIL002139L</t>
  </si>
  <si>
    <t>GIHD003578</t>
  </si>
  <si>
    <t>Harpreet</t>
  </si>
  <si>
    <t>GIHD003577</t>
  </si>
  <si>
    <t>GIHD003576</t>
  </si>
  <si>
    <t>Devaliya</t>
  </si>
  <si>
    <t>VIL002138L</t>
  </si>
  <si>
    <t>GIHD003575</t>
  </si>
  <si>
    <t>Jignasa</t>
  </si>
  <si>
    <t>Puthiwala</t>
  </si>
  <si>
    <t>VIL002137L</t>
  </si>
  <si>
    <t>GIHD003574</t>
  </si>
  <si>
    <t>Khandan</t>
  </si>
  <si>
    <t>VIL002136L</t>
  </si>
  <si>
    <t>GIHD003573</t>
  </si>
  <si>
    <t>Dhamsaniya</t>
  </si>
  <si>
    <t>VIL002134L</t>
  </si>
  <si>
    <t>VIL002135L</t>
  </si>
  <si>
    <t>GIHD003572</t>
  </si>
  <si>
    <t>VIL002133L</t>
  </si>
  <si>
    <t>VIL002131L</t>
  </si>
  <si>
    <t>GIHD003571</t>
  </si>
  <si>
    <t>VIL002130L</t>
  </si>
  <si>
    <t>GIHD003570</t>
  </si>
  <si>
    <t>Mit</t>
  </si>
  <si>
    <t>GIHD003569</t>
  </si>
  <si>
    <t>Rashmin</t>
  </si>
  <si>
    <t>Vakta</t>
  </si>
  <si>
    <t>VIL002129L</t>
  </si>
  <si>
    <t>VIL002128L</t>
  </si>
  <si>
    <t>asihish@patsonhydrotech.com</t>
  </si>
  <si>
    <t>VIL002127L</t>
  </si>
  <si>
    <t>VIL002126L</t>
  </si>
  <si>
    <t>VIL002125L</t>
  </si>
  <si>
    <t>VIL002124L</t>
  </si>
  <si>
    <t>GIHD003568</t>
  </si>
  <si>
    <t>VIL002123L</t>
  </si>
  <si>
    <t>Savajani</t>
  </si>
  <si>
    <t>VIL002122L</t>
  </si>
  <si>
    <t>skpatel@kaavyaratna.com</t>
  </si>
  <si>
    <t>VIL002121L</t>
  </si>
  <si>
    <t>GIHD003567</t>
  </si>
  <si>
    <t>VIL002120L</t>
  </si>
  <si>
    <t>GIHD003566</t>
  </si>
  <si>
    <t>Mohak</t>
  </si>
  <si>
    <t>GIHD003565</t>
  </si>
  <si>
    <t>Dhruvaksh</t>
  </si>
  <si>
    <t>VIL002119L</t>
  </si>
  <si>
    <t>GIHD003564</t>
  </si>
  <si>
    <t>GIHD003563</t>
  </si>
  <si>
    <t>Dipesh_panchal17@rediffmail.com</t>
  </si>
  <si>
    <t>GIHD003562</t>
  </si>
  <si>
    <t>VIL002118L</t>
  </si>
  <si>
    <t>VIL002117L</t>
  </si>
  <si>
    <t>VIL002116L</t>
  </si>
  <si>
    <t>VIL002115L</t>
  </si>
  <si>
    <t>GIHD003561</t>
  </si>
  <si>
    <t>Jinwala</t>
  </si>
  <si>
    <t>GIHD003560</t>
  </si>
  <si>
    <t>Thanki</t>
  </si>
  <si>
    <t>GIHD003559</t>
  </si>
  <si>
    <t>Nagorwala</t>
  </si>
  <si>
    <t>GIHD003558</t>
  </si>
  <si>
    <t>info@flowdynamicsindia.com</t>
  </si>
  <si>
    <t>GIHD003557</t>
  </si>
  <si>
    <t>VIL002114L</t>
  </si>
  <si>
    <t>VIL002113L</t>
  </si>
  <si>
    <t>Hatim</t>
  </si>
  <si>
    <t>VIL002112L</t>
  </si>
  <si>
    <t>VIL002111L</t>
  </si>
  <si>
    <t>VIL002110L</t>
  </si>
  <si>
    <t>GIHD003556</t>
  </si>
  <si>
    <t>Ambeek</t>
  </si>
  <si>
    <t>Khemka</t>
  </si>
  <si>
    <t>VIL002109L</t>
  </si>
  <si>
    <t>GIHD003555</t>
  </si>
  <si>
    <t>Tilwani</t>
  </si>
  <si>
    <t>VIL002108L</t>
  </si>
  <si>
    <t>GIHD003554</t>
  </si>
  <si>
    <t>Bhagirath</t>
  </si>
  <si>
    <t>Lashkari</t>
  </si>
  <si>
    <t>Info@bapasitaramestate.in</t>
  </si>
  <si>
    <t>VIL002107L</t>
  </si>
  <si>
    <t>GIHD003553</t>
  </si>
  <si>
    <t>dharmesh_r77@hotmail.com</t>
  </si>
  <si>
    <t>VIL002106L</t>
  </si>
  <si>
    <t>GIHD003552</t>
  </si>
  <si>
    <t>VIL002105L</t>
  </si>
  <si>
    <t>VIL002104L</t>
  </si>
  <si>
    <t>GIHD003551</t>
  </si>
  <si>
    <t>VIL002103L</t>
  </si>
  <si>
    <t>VIL002102L</t>
  </si>
  <si>
    <t>VIL002101L</t>
  </si>
  <si>
    <t>VIL002100L</t>
  </si>
  <si>
    <t>GIHD003550</t>
  </si>
  <si>
    <t>VIL002099L</t>
  </si>
  <si>
    <t>VIL002098L</t>
  </si>
  <si>
    <t>VIL002097L</t>
  </si>
  <si>
    <t>VIL002096L</t>
  </si>
  <si>
    <t>nimeshpatel@bhavitravel.com</t>
  </si>
  <si>
    <t>VIL002095L</t>
  </si>
  <si>
    <t>VIL002094L</t>
  </si>
  <si>
    <t>VIL002093L</t>
  </si>
  <si>
    <t>Dodwani</t>
  </si>
  <si>
    <t>VIL002092L</t>
  </si>
  <si>
    <t>ketan.ranch@utu.ac.in</t>
  </si>
  <si>
    <t>VIL002091L</t>
  </si>
  <si>
    <t>GIHD003549</t>
  </si>
  <si>
    <t>VIL002090L</t>
  </si>
  <si>
    <t>GIHD003548</t>
  </si>
  <si>
    <t>VIL002089L</t>
  </si>
  <si>
    <t>VIL002088L</t>
  </si>
  <si>
    <t>VIL002087L</t>
  </si>
  <si>
    <t>GIHD003547</t>
  </si>
  <si>
    <t>Kyada</t>
  </si>
  <si>
    <t>GIHD003546</t>
  </si>
  <si>
    <t>Kara</t>
  </si>
  <si>
    <t>VIL002086L</t>
  </si>
  <si>
    <t>VIL002085L</t>
  </si>
  <si>
    <t>VIL002084L</t>
  </si>
  <si>
    <t>VIL002083L</t>
  </si>
  <si>
    <t>VIL002082L</t>
  </si>
  <si>
    <t>GIHD003545</t>
  </si>
  <si>
    <t>VIL002081L</t>
  </si>
  <si>
    <t>GIHD003544</t>
  </si>
  <si>
    <t>GIHD003543</t>
  </si>
  <si>
    <t>VIL002080L</t>
  </si>
  <si>
    <t>GIHD003542</t>
  </si>
  <si>
    <t>GIHD003541</t>
  </si>
  <si>
    <t>Jayvirsinh</t>
  </si>
  <si>
    <t>GIHD003540</t>
  </si>
  <si>
    <t>VIL002079L</t>
  </si>
  <si>
    <t>GIHD003539</t>
  </si>
  <si>
    <t>Umang</t>
  </si>
  <si>
    <t>VIL002078L</t>
  </si>
  <si>
    <t>GIHD003538</t>
  </si>
  <si>
    <t>VIL002077L</t>
  </si>
  <si>
    <t>Chhapia</t>
  </si>
  <si>
    <t>GIHD003537</t>
  </si>
  <si>
    <t>Krushna</t>
  </si>
  <si>
    <t>VIL002076L</t>
  </si>
  <si>
    <t>VIL002075L</t>
  </si>
  <si>
    <t>GIHD003536</t>
  </si>
  <si>
    <t>VIL002074L</t>
  </si>
  <si>
    <t>VIL002073L</t>
  </si>
  <si>
    <t>VIL002072L</t>
  </si>
  <si>
    <t>GIHD003535</t>
  </si>
  <si>
    <t>Godhani</t>
  </si>
  <si>
    <t>VIL002071L</t>
  </si>
  <si>
    <t>VIL002070L</t>
  </si>
  <si>
    <t>dhrumilbshah@hotmail.com</t>
  </si>
  <si>
    <t>GIHD003534</t>
  </si>
  <si>
    <t>GIHD003533</t>
  </si>
  <si>
    <t>Nita</t>
  </si>
  <si>
    <t>VIL002069L</t>
  </si>
  <si>
    <t>VIL002068L</t>
  </si>
  <si>
    <t>VIL002067L</t>
  </si>
  <si>
    <t>VIL002066L</t>
  </si>
  <si>
    <t>VIL002065L</t>
  </si>
  <si>
    <t>GIHD003532</t>
  </si>
  <si>
    <t>Kubavat</t>
  </si>
  <si>
    <t>GIHD003531</t>
  </si>
  <si>
    <t>Vibhor</t>
  </si>
  <si>
    <t>GIHD003530</t>
  </si>
  <si>
    <t>VIL002064L</t>
  </si>
  <si>
    <t>GIHD003529</t>
  </si>
  <si>
    <t>GIHD003528</t>
  </si>
  <si>
    <t>GIHD003527</t>
  </si>
  <si>
    <t>GIHD003526</t>
  </si>
  <si>
    <t>Vadhel</t>
  </si>
  <si>
    <t>VIL002063L</t>
  </si>
  <si>
    <t>VIL002062L</t>
  </si>
  <si>
    <t>GIHD003525</t>
  </si>
  <si>
    <t>Vadhiya</t>
  </si>
  <si>
    <t>GIHD003524</t>
  </si>
  <si>
    <t>Wise</t>
  </si>
  <si>
    <t>Officer</t>
  </si>
  <si>
    <t>VIL002061L</t>
  </si>
  <si>
    <t>GIHD003523</t>
  </si>
  <si>
    <t>VIL002060L</t>
  </si>
  <si>
    <t>Darshana</t>
  </si>
  <si>
    <t>Ahalpara</t>
  </si>
  <si>
    <t>VIL002059L</t>
  </si>
  <si>
    <t>VIL002057L</t>
  </si>
  <si>
    <t>VIL002058L</t>
  </si>
  <si>
    <t>kushal20@hotmail.co.uk</t>
  </si>
  <si>
    <t>GIHD003522</t>
  </si>
  <si>
    <t>Babubhai</t>
  </si>
  <si>
    <t>Labana</t>
  </si>
  <si>
    <t>VIL002056L</t>
  </si>
  <si>
    <t>GIHD003521</t>
  </si>
  <si>
    <t>VIL002055L</t>
  </si>
  <si>
    <t>GIHD003520</t>
  </si>
  <si>
    <t>GIHD003519</t>
  </si>
  <si>
    <t>Birud</t>
  </si>
  <si>
    <t>VIL002054L</t>
  </si>
  <si>
    <t>Madhuben</t>
  </si>
  <si>
    <t>VIL002053L</t>
  </si>
  <si>
    <t>GIHD003518</t>
  </si>
  <si>
    <t>Daraji</t>
  </si>
  <si>
    <t>VIL002052L</t>
  </si>
  <si>
    <t>GIHD003517</t>
  </si>
  <si>
    <t>VIL002051L</t>
  </si>
  <si>
    <t>GIHD003516</t>
  </si>
  <si>
    <t>Poriya</t>
  </si>
  <si>
    <t>VIL002050L</t>
  </si>
  <si>
    <t>VIL002049L</t>
  </si>
  <si>
    <t>VIL002048L</t>
  </si>
  <si>
    <t>Mitai</t>
  </si>
  <si>
    <t>GIHD003515</t>
  </si>
  <si>
    <t>Kushang</t>
  </si>
  <si>
    <t>GIHD003514</t>
  </si>
  <si>
    <t>VIL002047L</t>
  </si>
  <si>
    <t>VIL002046L</t>
  </si>
  <si>
    <t>VIL002045L</t>
  </si>
  <si>
    <t>Hiral</t>
  </si>
  <si>
    <t>Thacker</t>
  </si>
  <si>
    <t>VIL002044L</t>
  </si>
  <si>
    <t>VIL002043L</t>
  </si>
  <si>
    <t>VIL002042L</t>
  </si>
  <si>
    <t>GIHD003513</t>
  </si>
  <si>
    <t>VIL002041L</t>
  </si>
  <si>
    <t>Ujjval</t>
  </si>
  <si>
    <t>GIHD003512</t>
  </si>
  <si>
    <t>Shikotara</t>
  </si>
  <si>
    <t>GIHD003511</t>
  </si>
  <si>
    <t>VIL002040L</t>
  </si>
  <si>
    <t>VIL002039L</t>
  </si>
  <si>
    <t>VIL002038L</t>
  </si>
  <si>
    <t>Dhruven</t>
  </si>
  <si>
    <t>Ahir</t>
  </si>
  <si>
    <t>VIL002037L</t>
  </si>
  <si>
    <t>VIL002035L</t>
  </si>
  <si>
    <t>VIL002036L</t>
  </si>
  <si>
    <t>GIHD003510</t>
  </si>
  <si>
    <t>VIL002034L</t>
  </si>
  <si>
    <t>VIL002033L</t>
  </si>
  <si>
    <t>GIHD003509</t>
  </si>
  <si>
    <t>VIL002032L</t>
  </si>
  <si>
    <t>VIL002031L</t>
  </si>
  <si>
    <t>VIL002030L</t>
  </si>
  <si>
    <t>VIL002029L</t>
  </si>
  <si>
    <t>GIHD003508</t>
  </si>
  <si>
    <t>GIHD003507</t>
  </si>
  <si>
    <t>VIL002028L</t>
  </si>
  <si>
    <t>Jaradi</t>
  </si>
  <si>
    <t>GIHD003506</t>
  </si>
  <si>
    <t>Praful</t>
  </si>
  <si>
    <t>VIL002027L</t>
  </si>
  <si>
    <t>VIL002026L</t>
  </si>
  <si>
    <t>VIL002025L</t>
  </si>
  <si>
    <t>VIL002024L</t>
  </si>
  <si>
    <t>Manisha</t>
  </si>
  <si>
    <t>VIL002023L</t>
  </si>
  <si>
    <t>VIL002021L</t>
  </si>
  <si>
    <t>VIL002022L</t>
  </si>
  <si>
    <t>GIHD003505</t>
  </si>
  <si>
    <t>GIHD003504</t>
  </si>
  <si>
    <t>Ishwar</t>
  </si>
  <si>
    <t>GIHD003503</t>
  </si>
  <si>
    <t>VIL002020L</t>
  </si>
  <si>
    <t>GIHD003502</t>
  </si>
  <si>
    <t>VIL002019L</t>
  </si>
  <si>
    <t>VIL002018L</t>
  </si>
  <si>
    <t>VIL002017L</t>
  </si>
  <si>
    <t>VIL002016L</t>
  </si>
  <si>
    <t>VIL002015L</t>
  </si>
  <si>
    <t>Dharmanshu</t>
  </si>
  <si>
    <t>VIL002014L</t>
  </si>
  <si>
    <t>VIL002013L</t>
  </si>
  <si>
    <t>GIHD003501</t>
  </si>
  <si>
    <t>Mahi</t>
  </si>
  <si>
    <t>VIL002012L</t>
  </si>
  <si>
    <t>VIL002011L</t>
  </si>
  <si>
    <t>GIHD003500</t>
  </si>
  <si>
    <t>GIHD003499</t>
  </si>
  <si>
    <t>GIHD003498</t>
  </si>
  <si>
    <t>VIL002010L</t>
  </si>
  <si>
    <t>VIL002009L</t>
  </si>
  <si>
    <t>GIHD003497</t>
  </si>
  <si>
    <t>Jayeshkumar</t>
  </si>
  <si>
    <t>VIL002008L</t>
  </si>
  <si>
    <t>patelhemant2005@rediffimail.com</t>
  </si>
  <si>
    <t>VIL002007L</t>
  </si>
  <si>
    <t>VIL002006L</t>
  </si>
  <si>
    <t>Rushikesh</t>
  </si>
  <si>
    <t>VIL002005L</t>
  </si>
  <si>
    <t>VIL002004L</t>
  </si>
  <si>
    <t>VIL002003L</t>
  </si>
  <si>
    <t>Bhoi</t>
  </si>
  <si>
    <t>GIHD003496</t>
  </si>
  <si>
    <t>VIL002002L</t>
  </si>
  <si>
    <t>VIL002001L</t>
  </si>
  <si>
    <t>GIHD003495</t>
  </si>
  <si>
    <t>VIL002000L</t>
  </si>
  <si>
    <t>VIL001999L</t>
  </si>
  <si>
    <t>GIHD003494</t>
  </si>
  <si>
    <t>VIL001998L</t>
  </si>
  <si>
    <t>VIL001997L</t>
  </si>
  <si>
    <t>GIHD003493</t>
  </si>
  <si>
    <t>Kshiti</t>
  </si>
  <si>
    <t>VIL001996L</t>
  </si>
  <si>
    <t>VIL001995L</t>
  </si>
  <si>
    <t>VIL001994L</t>
  </si>
  <si>
    <t>VIL001993L</t>
  </si>
  <si>
    <t>GIHD003492</t>
  </si>
  <si>
    <t>GIHD003491</t>
  </si>
  <si>
    <t>Divyansh</t>
  </si>
  <si>
    <t>VIL001992L</t>
  </si>
  <si>
    <t>VIL001991L</t>
  </si>
  <si>
    <t>VIL001990L</t>
  </si>
  <si>
    <t>VIL001989L</t>
  </si>
  <si>
    <t>VIL001988L</t>
  </si>
  <si>
    <t>VIL001987L</t>
  </si>
  <si>
    <t>VIL001986L</t>
  </si>
  <si>
    <t>VIL001985L</t>
  </si>
  <si>
    <t>GIHD003490</t>
  </si>
  <si>
    <t>Pintukumar</t>
  </si>
  <si>
    <t>GIHD003489</t>
  </si>
  <si>
    <t>VIL001984L</t>
  </si>
  <si>
    <t>VIL001983L</t>
  </si>
  <si>
    <t>GIHD003488</t>
  </si>
  <si>
    <t>GIHD003487</t>
  </si>
  <si>
    <t>VIL001982L</t>
  </si>
  <si>
    <t>VIL001981L</t>
  </si>
  <si>
    <t>GIHD003486</t>
  </si>
  <si>
    <t>Nandit</t>
  </si>
  <si>
    <t>Nandit.oza@icicibank.cokm</t>
  </si>
  <si>
    <t>VIL001980L</t>
  </si>
  <si>
    <t>VIL001979L</t>
  </si>
  <si>
    <t>GIHD003485</t>
  </si>
  <si>
    <t>VIL001978L</t>
  </si>
  <si>
    <t>VIL001977L</t>
  </si>
  <si>
    <t>VIL001976L</t>
  </si>
  <si>
    <t>GIHD003484</t>
  </si>
  <si>
    <t>Sahijwani</t>
  </si>
  <si>
    <t>GIHD003483</t>
  </si>
  <si>
    <t>Rikin</t>
  </si>
  <si>
    <t>VIL001975L</t>
  </si>
  <si>
    <t>maheshodedra@ymail.com</t>
  </si>
  <si>
    <t>GIHD003482</t>
  </si>
  <si>
    <t>VIL001974L</t>
  </si>
  <si>
    <t>VIL001973L</t>
  </si>
  <si>
    <t>GIHD003481</t>
  </si>
  <si>
    <t>VIL001972L</t>
  </si>
  <si>
    <t>VIL001971L</t>
  </si>
  <si>
    <t>GIHD003480</t>
  </si>
  <si>
    <t>VIL001970L</t>
  </si>
  <si>
    <t>VIL001969L</t>
  </si>
  <si>
    <t>VIL001968L</t>
  </si>
  <si>
    <t>VIL001967L</t>
  </si>
  <si>
    <t>VIL001966L</t>
  </si>
  <si>
    <t>VIL001965L</t>
  </si>
  <si>
    <t>GIHD003479</t>
  </si>
  <si>
    <t>VIL001964L</t>
  </si>
  <si>
    <t>sk@misska.in</t>
  </si>
  <si>
    <t>VIL001963L</t>
  </si>
  <si>
    <t>GIHD003478</t>
  </si>
  <si>
    <t>GIHD003477</t>
  </si>
  <si>
    <t>VIL001962L</t>
  </si>
  <si>
    <t>VIL001961L</t>
  </si>
  <si>
    <t>info@nuvae.net</t>
  </si>
  <si>
    <t>GIHD003476</t>
  </si>
  <si>
    <t>Aagam</t>
  </si>
  <si>
    <t>VIL001960L</t>
  </si>
  <si>
    <t>VIL001959L</t>
  </si>
  <si>
    <t>shahsamir1976@rediffmail.com</t>
  </si>
  <si>
    <t>GIHD003475</t>
  </si>
  <si>
    <t>VIL001958L</t>
  </si>
  <si>
    <t>VIL001957L</t>
  </si>
  <si>
    <t>VIL001956L</t>
  </si>
  <si>
    <t>Anup</t>
  </si>
  <si>
    <t>Damor</t>
  </si>
  <si>
    <t>VIL001955L</t>
  </si>
  <si>
    <t>VIL001954L</t>
  </si>
  <si>
    <t>GIHD003474</t>
  </si>
  <si>
    <t>GIHD003473</t>
  </si>
  <si>
    <t>Bharatkumar</t>
  </si>
  <si>
    <t>VIL001953L</t>
  </si>
  <si>
    <t>VIL001952L</t>
  </si>
  <si>
    <t>VIL001951L</t>
  </si>
  <si>
    <t>Sathwara</t>
  </si>
  <si>
    <t>GIHD003472</t>
  </si>
  <si>
    <t>VIL001950L</t>
  </si>
  <si>
    <t>VIL001949L</t>
  </si>
  <si>
    <t>VIL001948L</t>
  </si>
  <si>
    <t>chintan@propertypanther.in</t>
  </si>
  <si>
    <t>GIHD003471</t>
  </si>
  <si>
    <t>Purvish</t>
  </si>
  <si>
    <t>VIL001947L</t>
  </si>
  <si>
    <t>VIL001946L</t>
  </si>
  <si>
    <t>VIL001945L</t>
  </si>
  <si>
    <t>GIHD003470</t>
  </si>
  <si>
    <t>Setthi</t>
  </si>
  <si>
    <t>VIL001944L</t>
  </si>
  <si>
    <t>GIHD003469</t>
  </si>
  <si>
    <t>Maru</t>
  </si>
  <si>
    <t>maru.mohit@mailinator.com</t>
  </si>
  <si>
    <t>VIL001943L</t>
  </si>
  <si>
    <t>Bhanvadia</t>
  </si>
  <si>
    <t>VIL001942L</t>
  </si>
  <si>
    <t>VIL001941L</t>
  </si>
  <si>
    <t>VIL001940L</t>
  </si>
  <si>
    <t>VIL001938L</t>
  </si>
  <si>
    <t>GIHD003467</t>
  </si>
  <si>
    <t>Nj</t>
  </si>
  <si>
    <t>GIHD003468</t>
  </si>
  <si>
    <t>Gothi</t>
  </si>
  <si>
    <t>GIHD003466</t>
  </si>
  <si>
    <t>Harjeet</t>
  </si>
  <si>
    <t>VIL001937L</t>
  </si>
  <si>
    <t>VIL001936L</t>
  </si>
  <si>
    <t>VIL001935L</t>
  </si>
  <si>
    <t>Jala</t>
  </si>
  <si>
    <t>GIHD003465</t>
  </si>
  <si>
    <t>VIL001934L</t>
  </si>
  <si>
    <t>VIL001933L</t>
  </si>
  <si>
    <t>GIHD003464</t>
  </si>
  <si>
    <t>GIHD003463</t>
  </si>
  <si>
    <t>GIHD003462</t>
  </si>
  <si>
    <t>GIHD003461</t>
  </si>
  <si>
    <t>Parita</t>
  </si>
  <si>
    <t>VIL001932L</t>
  </si>
  <si>
    <t>GIHD003460</t>
  </si>
  <si>
    <t>VIL001931L</t>
  </si>
  <si>
    <t>GIHD003459</t>
  </si>
  <si>
    <t>Shrida</t>
  </si>
  <si>
    <t>GIHD003458</t>
  </si>
  <si>
    <t>VIL001930L</t>
  </si>
  <si>
    <t>GIHD003457</t>
  </si>
  <si>
    <t>GIHD003456</t>
  </si>
  <si>
    <t>VIL001929L</t>
  </si>
  <si>
    <t>VIL001928L</t>
  </si>
  <si>
    <t>VIL001927L</t>
  </si>
  <si>
    <t>GIHD003455</t>
  </si>
  <si>
    <t>VIL001926L</t>
  </si>
  <si>
    <t>VIL001925L</t>
  </si>
  <si>
    <t>GIHD003454</t>
  </si>
  <si>
    <t>Dey</t>
  </si>
  <si>
    <t>VIL001924L</t>
  </si>
  <si>
    <t>VIL001923L</t>
  </si>
  <si>
    <t>VIL001922L</t>
  </si>
  <si>
    <t>VIL001921L</t>
  </si>
  <si>
    <t>GIHD003453</t>
  </si>
  <si>
    <t>Unjiya</t>
  </si>
  <si>
    <t>VIL001920L</t>
  </si>
  <si>
    <t>VIL001919L</t>
  </si>
  <si>
    <t>VIL001918L</t>
  </si>
  <si>
    <t>GIHD003452</t>
  </si>
  <si>
    <t>VIL001917L</t>
  </si>
  <si>
    <t>VIL001916L</t>
  </si>
  <si>
    <t>VIL001915L</t>
  </si>
  <si>
    <t>VIL001914L</t>
  </si>
  <si>
    <t>Jash</t>
  </si>
  <si>
    <t>GIHD003451</t>
  </si>
  <si>
    <t>Naitik</t>
  </si>
  <si>
    <t>VIL001913L</t>
  </si>
  <si>
    <t>GIHD003450</t>
  </si>
  <si>
    <t>ashishshah4898@rediffmail.com</t>
  </si>
  <si>
    <t>VIL001912L</t>
  </si>
  <si>
    <t>VIL001911L</t>
  </si>
  <si>
    <t>VIL001910L</t>
  </si>
  <si>
    <t>VIL001909L</t>
  </si>
  <si>
    <t>Lokesh</t>
  </si>
  <si>
    <t>VIL001908L</t>
  </si>
  <si>
    <t>sharmanitesh@rediffmail.com</t>
  </si>
  <si>
    <t>GIHD003449</t>
  </si>
  <si>
    <t>Fulmali</t>
  </si>
  <si>
    <t>GIHD003448</t>
  </si>
  <si>
    <t>Lakhni</t>
  </si>
  <si>
    <t>VIL001907L</t>
  </si>
  <si>
    <t>GIHD003447</t>
  </si>
  <si>
    <t>Farooq</t>
  </si>
  <si>
    <t>Ansari</t>
  </si>
  <si>
    <t>GIHD003446</t>
  </si>
  <si>
    <t>Kanan</t>
  </si>
  <si>
    <t>GIHD003445</t>
  </si>
  <si>
    <t>Mukeshbhai</t>
  </si>
  <si>
    <t>GIHD003444</t>
  </si>
  <si>
    <t>VIL001906L</t>
  </si>
  <si>
    <t>VIL001905L</t>
  </si>
  <si>
    <t>VIL001904L</t>
  </si>
  <si>
    <t>VIL001903L</t>
  </si>
  <si>
    <t>Venkat</t>
  </si>
  <si>
    <t>VIL001902L</t>
  </si>
  <si>
    <t>VIL001901L</t>
  </si>
  <si>
    <t>VIL001900L</t>
  </si>
  <si>
    <t>VIL001899L</t>
  </si>
  <si>
    <t>VIL001898L</t>
  </si>
  <si>
    <t>GIHD003443</t>
  </si>
  <si>
    <t>GIHD003442</t>
  </si>
  <si>
    <t>VIL001897L</t>
  </si>
  <si>
    <t>VIL001896L</t>
  </si>
  <si>
    <t>VIL001895L</t>
  </si>
  <si>
    <t>Mojidra</t>
  </si>
  <si>
    <t>VIL001894L</t>
  </si>
  <si>
    <t>VIL001893L</t>
  </si>
  <si>
    <t>GIHD003441</t>
  </si>
  <si>
    <t>VIL001892L</t>
  </si>
  <si>
    <t>GIHD003440</t>
  </si>
  <si>
    <t>Avadhesh</t>
  </si>
  <si>
    <t>VIL001891L</t>
  </si>
  <si>
    <t>Amish</t>
  </si>
  <si>
    <t>VIL001890L</t>
  </si>
  <si>
    <t>VIL001889L</t>
  </si>
  <si>
    <t>GIHD003439</t>
  </si>
  <si>
    <t>VIL001888L</t>
  </si>
  <si>
    <t>VIL001887L</t>
  </si>
  <si>
    <t>VIL001886L</t>
  </si>
  <si>
    <t>GIHD003438</t>
  </si>
  <si>
    <t>Rutvik</t>
  </si>
  <si>
    <t>VIL001885L</t>
  </si>
  <si>
    <t>VIL001884L</t>
  </si>
  <si>
    <t>VIL001883L</t>
  </si>
  <si>
    <t>VIL001882L</t>
  </si>
  <si>
    <t>GIHD003437</t>
  </si>
  <si>
    <t>GIHD003436</t>
  </si>
  <si>
    <t>VIL001881L</t>
  </si>
  <si>
    <t>GIHD003435</t>
  </si>
  <si>
    <t>GIHD003434</t>
  </si>
  <si>
    <t>Romil</t>
  </si>
  <si>
    <t>VIL001879L</t>
  </si>
  <si>
    <t>Prakashsinh</t>
  </si>
  <si>
    <t>VIL001878L</t>
  </si>
  <si>
    <t>VIL001877L</t>
  </si>
  <si>
    <t>GIHD003433</t>
  </si>
  <si>
    <t>VIL001876L</t>
  </si>
  <si>
    <t>Taneja</t>
  </si>
  <si>
    <t>VIL001875L</t>
  </si>
  <si>
    <t>VIL001874L</t>
  </si>
  <si>
    <t>VIL001873L</t>
  </si>
  <si>
    <t>GIHD003432</t>
  </si>
  <si>
    <t>GIHD003431</t>
  </si>
  <si>
    <t>Tejendra</t>
  </si>
  <si>
    <t>Karena</t>
  </si>
  <si>
    <t>VIL001872L</t>
  </si>
  <si>
    <t>VIL001871L</t>
  </si>
  <si>
    <t>GIHD003430</t>
  </si>
  <si>
    <t>VIL001870L</t>
  </si>
  <si>
    <t>VIL001869L</t>
  </si>
  <si>
    <t>VIL001868L</t>
  </si>
  <si>
    <t>VIL001867L</t>
  </si>
  <si>
    <t>VIL001866L</t>
  </si>
  <si>
    <t>VIL001865L</t>
  </si>
  <si>
    <t>VIL001864L</t>
  </si>
  <si>
    <t>vinod@ratnaafin.com</t>
  </si>
  <si>
    <t>GIHD003429</t>
  </si>
  <si>
    <t>Mm</t>
  </si>
  <si>
    <t>VIL001863L</t>
  </si>
  <si>
    <t>VIL001862L</t>
  </si>
  <si>
    <t>Dhiraj</t>
  </si>
  <si>
    <t>Sonagara</t>
  </si>
  <si>
    <t>VIL001861L</t>
  </si>
  <si>
    <t>VIL001860L</t>
  </si>
  <si>
    <t>VIL001859L</t>
  </si>
  <si>
    <t>GIHD003428</t>
  </si>
  <si>
    <t>Darpan</t>
  </si>
  <si>
    <t>GIHD003427</t>
  </si>
  <si>
    <t>VIL001858L</t>
  </si>
  <si>
    <t>VIL001857L</t>
  </si>
  <si>
    <t>VIL001856L</t>
  </si>
  <si>
    <t>VIL001855L</t>
  </si>
  <si>
    <t>VIL001854L</t>
  </si>
  <si>
    <t>GIHD003426</t>
  </si>
  <si>
    <t>dhwanil74@icloud.com</t>
  </si>
  <si>
    <t>VIL001853L</t>
  </si>
  <si>
    <t>VIL001852L</t>
  </si>
  <si>
    <t>GIHD003425</t>
  </si>
  <si>
    <t>GIHD003424</t>
  </si>
  <si>
    <t>Shlok</t>
  </si>
  <si>
    <t>VIL001851L</t>
  </si>
  <si>
    <t>VIL001850L</t>
  </si>
  <si>
    <t>VIL001849L</t>
  </si>
  <si>
    <t>VIL001848L</t>
  </si>
  <si>
    <t>GIHD003423</t>
  </si>
  <si>
    <t>VIL001847L</t>
  </si>
  <si>
    <t>Divyakant</t>
  </si>
  <si>
    <t>Amin</t>
  </si>
  <si>
    <t>divyakant.amin@sbi.co.in</t>
  </si>
  <si>
    <t>VIL001846L</t>
  </si>
  <si>
    <t>GIHD003422</t>
  </si>
  <si>
    <t>Ashvin</t>
  </si>
  <si>
    <t>VIL001845L</t>
  </si>
  <si>
    <t>VIL001844L</t>
  </si>
  <si>
    <t>GIHD003421</t>
  </si>
  <si>
    <t>Ambwani</t>
  </si>
  <si>
    <t>VIL001843L</t>
  </si>
  <si>
    <t>GIHD003420</t>
  </si>
  <si>
    <t>VIL001842L</t>
  </si>
  <si>
    <t>VIL001841L</t>
  </si>
  <si>
    <t>VIL001840L</t>
  </si>
  <si>
    <t>GIHD003419</t>
  </si>
  <si>
    <t>Mandhir</t>
  </si>
  <si>
    <t>Vinaik</t>
  </si>
  <si>
    <t>VIL001839L</t>
  </si>
  <si>
    <t>VIL001838L</t>
  </si>
  <si>
    <t>harshalsarda@hotmail.com</t>
  </si>
  <si>
    <t>VIL001837L</t>
  </si>
  <si>
    <t>VIL001836L</t>
  </si>
  <si>
    <t>VIL001835L</t>
  </si>
  <si>
    <t>VIL001834L</t>
  </si>
  <si>
    <t>GIHD003418</t>
  </si>
  <si>
    <t>VIL001833L</t>
  </si>
  <si>
    <t>VIL001832L</t>
  </si>
  <si>
    <t>VIL001831L</t>
  </si>
  <si>
    <t>Amriwala</t>
  </si>
  <si>
    <t>GIHD003417</t>
  </si>
  <si>
    <t>Omprakash</t>
  </si>
  <si>
    <t>VIL001830L</t>
  </si>
  <si>
    <t>VIL001829L</t>
  </si>
  <si>
    <t>VIL001828L</t>
  </si>
  <si>
    <t>Teckchandani</t>
  </si>
  <si>
    <t>VIL001827L</t>
  </si>
  <si>
    <t>VIL001826L</t>
  </si>
  <si>
    <t>GIHD003416</t>
  </si>
  <si>
    <t>GIHD003415</t>
  </si>
  <si>
    <t>Alay</t>
  </si>
  <si>
    <t>VIL001825L</t>
  </si>
  <si>
    <t>VIL001824L</t>
  </si>
  <si>
    <t>VIL001823L</t>
  </si>
  <si>
    <t>VIL001822L</t>
  </si>
  <si>
    <t>GIHD003414</t>
  </si>
  <si>
    <t>GIHD003413</t>
  </si>
  <si>
    <t>Meghal</t>
  </si>
  <si>
    <t>VIL001821L</t>
  </si>
  <si>
    <t>Argav</t>
  </si>
  <si>
    <t>GIHD003412</t>
  </si>
  <si>
    <t>GIHD003411</t>
  </si>
  <si>
    <t>GIHD003410</t>
  </si>
  <si>
    <t>Hetvi</t>
  </si>
  <si>
    <t>VIL001820L</t>
  </si>
  <si>
    <t>darshak.parmar@prathanace.in</t>
  </si>
  <si>
    <t>VIL001819L</t>
  </si>
  <si>
    <t>GIHD003409</t>
  </si>
  <si>
    <t>Pat</t>
  </si>
  <si>
    <t>GIHD003408</t>
  </si>
  <si>
    <t>Kanjaria</t>
  </si>
  <si>
    <t>GIHD003407</t>
  </si>
  <si>
    <t>VIL001818L</t>
  </si>
  <si>
    <t>GIHD003406</t>
  </si>
  <si>
    <t>Parshwa</t>
  </si>
  <si>
    <t>VIL001817L</t>
  </si>
  <si>
    <t>VIL001816L</t>
  </si>
  <si>
    <t>GIHD003405</t>
  </si>
  <si>
    <t>VIL001814L</t>
  </si>
  <si>
    <t>GIHD003404</t>
  </si>
  <si>
    <t>Odedra</t>
  </si>
  <si>
    <t>VIL001813L</t>
  </si>
  <si>
    <t>VIL001812L</t>
  </si>
  <si>
    <t>VIL001811L</t>
  </si>
  <si>
    <t>VIL001810L</t>
  </si>
  <si>
    <t>VIL001809L</t>
  </si>
  <si>
    <t>VIL001808L</t>
  </si>
  <si>
    <t>VIL001807L</t>
  </si>
  <si>
    <t>Suhas</t>
  </si>
  <si>
    <t>GIHD003403</t>
  </si>
  <si>
    <t>Narechania</t>
  </si>
  <si>
    <t>VIL001806L</t>
  </si>
  <si>
    <t>VIL001805L</t>
  </si>
  <si>
    <t>GIHD003402</t>
  </si>
  <si>
    <t>VIL001803L</t>
  </si>
  <si>
    <t>VIL001804L</t>
  </si>
  <si>
    <t>Biren</t>
  </si>
  <si>
    <t>birenparikh2002@rediffmail.com</t>
  </si>
  <si>
    <t>VIL001802L</t>
  </si>
  <si>
    <t>GIHD003401</t>
  </si>
  <si>
    <t>VIL001801L</t>
  </si>
  <si>
    <t>rushabh.mehta@icicbank.com</t>
  </si>
  <si>
    <t>GIHD003400</t>
  </si>
  <si>
    <t>VIL001800L</t>
  </si>
  <si>
    <t>GIHD003399</t>
  </si>
  <si>
    <t>VIL001799L</t>
  </si>
  <si>
    <t>GIHD003398</t>
  </si>
  <si>
    <t>Dharesh</t>
  </si>
  <si>
    <t>VIL001798L</t>
  </si>
  <si>
    <t>VIL001797L</t>
  </si>
  <si>
    <t>Sumersinnh</t>
  </si>
  <si>
    <t>sumer@ratnafin.com</t>
  </si>
  <si>
    <t>VIL001796L</t>
  </si>
  <si>
    <t>rakesh.rhipm@hotmail.com</t>
  </si>
  <si>
    <t>VIL001795L</t>
  </si>
  <si>
    <t>shaan@collated.in</t>
  </si>
  <si>
    <t>GIHD003397</t>
  </si>
  <si>
    <t>GIHD003396</t>
  </si>
  <si>
    <t>VIL001794L</t>
  </si>
  <si>
    <t>Pancholi</t>
  </si>
  <si>
    <t>VIL001793L</t>
  </si>
  <si>
    <t>VIL001792L</t>
  </si>
  <si>
    <t>VIL001791L</t>
  </si>
  <si>
    <t>GIHD003395</t>
  </si>
  <si>
    <t>Raghunandan</t>
  </si>
  <si>
    <t>Pathak</t>
  </si>
  <si>
    <t>VIL001790L</t>
  </si>
  <si>
    <t>VIL001789L</t>
  </si>
  <si>
    <t>GIHD003394</t>
  </si>
  <si>
    <t>VIL001788L</t>
  </si>
  <si>
    <t>Saumeel</t>
  </si>
  <si>
    <t>Vasani</t>
  </si>
  <si>
    <t>VIL001787L</t>
  </si>
  <si>
    <t>VIL001786L</t>
  </si>
  <si>
    <t>GIHD003393</t>
  </si>
  <si>
    <t>VIL001785L</t>
  </si>
  <si>
    <t>VIL001784L</t>
  </si>
  <si>
    <t>VIL001783L</t>
  </si>
  <si>
    <t>iamvipul@hotmail.com</t>
  </si>
  <si>
    <t>VIL001782L</t>
  </si>
  <si>
    <t>GIHD003392</t>
  </si>
  <si>
    <t>VIL001781L</t>
  </si>
  <si>
    <t>VIL001780L</t>
  </si>
  <si>
    <t>GIHD003391</t>
  </si>
  <si>
    <t>Bajaj</t>
  </si>
  <si>
    <t>GIHD003390</t>
  </si>
  <si>
    <t>Kaneria</t>
  </si>
  <si>
    <t>VIL001779L</t>
  </si>
  <si>
    <t>Vagadia</t>
  </si>
  <si>
    <t>VIL001778L</t>
  </si>
  <si>
    <t>GIHD003389</t>
  </si>
  <si>
    <t>VIL001777L</t>
  </si>
  <si>
    <t>Nagarjun</t>
  </si>
  <si>
    <t>Reddy</t>
  </si>
  <si>
    <t>VIL001776L</t>
  </si>
  <si>
    <t>VIL001775L</t>
  </si>
  <si>
    <t>VIL001774L</t>
  </si>
  <si>
    <t>GIHD003388</t>
  </si>
  <si>
    <t>VIL001773L</t>
  </si>
  <si>
    <t>GIHD003387</t>
  </si>
  <si>
    <t>VIL001772L</t>
  </si>
  <si>
    <t>VIL001771L</t>
  </si>
  <si>
    <t>VIL001770L</t>
  </si>
  <si>
    <t>VIL001769L</t>
  </si>
  <si>
    <t>Jagat</t>
  </si>
  <si>
    <t>VIL001768L</t>
  </si>
  <si>
    <t>VIL001767L</t>
  </si>
  <si>
    <t>VIL001766L</t>
  </si>
  <si>
    <t>GIHD003386</t>
  </si>
  <si>
    <t>Mukundbhai</t>
  </si>
  <si>
    <t>VIL001765L</t>
  </si>
  <si>
    <t>GIHD003385</t>
  </si>
  <si>
    <t>Hirenkumar</t>
  </si>
  <si>
    <t>Borad</t>
  </si>
  <si>
    <t>GIHD003384</t>
  </si>
  <si>
    <t>GIHD003383</t>
  </si>
  <si>
    <t>Chaudhry</t>
  </si>
  <si>
    <t>GIHD003382</t>
  </si>
  <si>
    <t>GIHD003381</t>
  </si>
  <si>
    <t>GIHD003380</t>
  </si>
  <si>
    <t>Jigish</t>
  </si>
  <si>
    <t>Koshti</t>
  </si>
  <si>
    <t>VIL001764L</t>
  </si>
  <si>
    <t>GIHD003379</t>
  </si>
  <si>
    <t>GIHD003378</t>
  </si>
  <si>
    <t>Saurin</t>
  </si>
  <si>
    <t>GIHD003377</t>
  </si>
  <si>
    <t>Sisodia</t>
  </si>
  <si>
    <t>VIL001763L</t>
  </si>
  <si>
    <t>VIL001762L</t>
  </si>
  <si>
    <t>VIL001761L</t>
  </si>
  <si>
    <t>GIHD003376</t>
  </si>
  <si>
    <t>GIHD003375</t>
  </si>
  <si>
    <t>GIHD003374</t>
  </si>
  <si>
    <t>VIL001760L</t>
  </si>
  <si>
    <t>VIL001759L</t>
  </si>
  <si>
    <t>VIL001757L</t>
  </si>
  <si>
    <t>VIL001756L</t>
  </si>
  <si>
    <t>VIL001755L</t>
  </si>
  <si>
    <t>VIL001754L</t>
  </si>
  <si>
    <t>GIHD003373</t>
  </si>
  <si>
    <t>Harshvardhan</t>
  </si>
  <si>
    <t>GIHD003372</t>
  </si>
  <si>
    <t>Lalani</t>
  </si>
  <si>
    <t>VIL001753L</t>
  </si>
  <si>
    <t>Divyank</t>
  </si>
  <si>
    <t>GIHD003371</t>
  </si>
  <si>
    <t>VIL001752L</t>
  </si>
  <si>
    <t>GIHD003370</t>
  </si>
  <si>
    <t>GIHD003369</t>
  </si>
  <si>
    <t>Tejal</t>
  </si>
  <si>
    <t>GIHD003368</t>
  </si>
  <si>
    <t>GIHD003367</t>
  </si>
  <si>
    <t>VIL001751L</t>
  </si>
  <si>
    <t>VIL001750L</t>
  </si>
  <si>
    <t>VIL001749L</t>
  </si>
  <si>
    <t>VIL001748L</t>
  </si>
  <si>
    <t>VIL001747L</t>
  </si>
  <si>
    <t>GIHD003366</t>
  </si>
  <si>
    <t>Kabra</t>
  </si>
  <si>
    <t>VIL001746L</t>
  </si>
  <si>
    <t>GIHD003365</t>
  </si>
  <si>
    <t>GIHD003364</t>
  </si>
  <si>
    <t>Rutva</t>
  </si>
  <si>
    <t>Rutva.trivedi@icicibank.com</t>
  </si>
  <si>
    <t>VIL001745L</t>
  </si>
  <si>
    <t>GIHD003363</t>
  </si>
  <si>
    <t>Solaki</t>
  </si>
  <si>
    <t>VIL001744L</t>
  </si>
  <si>
    <t>GIHD003362</t>
  </si>
  <si>
    <t>VIL001743L</t>
  </si>
  <si>
    <t>VIL001742L</t>
  </si>
  <si>
    <t>VIL001741L</t>
  </si>
  <si>
    <t>VIL001740L</t>
  </si>
  <si>
    <t>VIL001739L</t>
  </si>
  <si>
    <t>GIHD003361</t>
  </si>
  <si>
    <t>Sudani</t>
  </si>
  <si>
    <t>GIHD003360</t>
  </si>
  <si>
    <t>VIL001738L</t>
  </si>
  <si>
    <t>GIHD003359</t>
  </si>
  <si>
    <t>Anjara</t>
  </si>
  <si>
    <t>VIL001737L</t>
  </si>
  <si>
    <t>VIL001736L</t>
  </si>
  <si>
    <t>GIHD003358</t>
  </si>
  <si>
    <t>VIL001735L</t>
  </si>
  <si>
    <t>GIHD003357</t>
  </si>
  <si>
    <t>Parashar</t>
  </si>
  <si>
    <t>VIL001734L</t>
  </si>
  <si>
    <t>GIHD003356</t>
  </si>
  <si>
    <t>Malani</t>
  </si>
  <si>
    <t>GIHD003355</t>
  </si>
  <si>
    <t>GIHD003354</t>
  </si>
  <si>
    <t>Baldevbhai</t>
  </si>
  <si>
    <t>GIHD003353</t>
  </si>
  <si>
    <t>GIHD003352</t>
  </si>
  <si>
    <t>GIHD003351</t>
  </si>
  <si>
    <t>Km</t>
  </si>
  <si>
    <t>911111111111</t>
  </si>
  <si>
    <t>GIHD003350</t>
  </si>
  <si>
    <t>GIHD003349</t>
  </si>
  <si>
    <t>Jabal</t>
  </si>
  <si>
    <t>GIHD003348</t>
  </si>
  <si>
    <t>Yashpal</t>
  </si>
  <si>
    <t>GIHD003347</t>
  </si>
  <si>
    <t>GIHD003346</t>
  </si>
  <si>
    <t>Nahar</t>
  </si>
  <si>
    <t>Pnahar@nid.edu</t>
  </si>
  <si>
    <t>GIHD003345</t>
  </si>
  <si>
    <t>Jiteshbhai</t>
  </si>
  <si>
    <t>Chaturvedi</t>
  </si>
  <si>
    <t>GIHD003344</t>
  </si>
  <si>
    <t>GIHD003343</t>
  </si>
  <si>
    <t>GIHD003342</t>
  </si>
  <si>
    <t>Paremp2010@rediff.com</t>
  </si>
  <si>
    <t>GIHD003341</t>
  </si>
  <si>
    <t>Kedia</t>
  </si>
  <si>
    <t>GIHD003340</t>
  </si>
  <si>
    <t>Harichandrasinh</t>
  </si>
  <si>
    <t>GIHD003339</t>
  </si>
  <si>
    <t>GIHD003338</t>
  </si>
  <si>
    <t>Shashikant</t>
  </si>
  <si>
    <t>Kalgaonkar</t>
  </si>
  <si>
    <t>GIHD003337</t>
  </si>
  <si>
    <t>GIHD003336</t>
  </si>
  <si>
    <t>Jikeshkumar</t>
  </si>
  <si>
    <t>GIHD003335</t>
  </si>
  <si>
    <t>GIHD003334</t>
  </si>
  <si>
    <t>Vihar</t>
  </si>
  <si>
    <t>Fadia</t>
  </si>
  <si>
    <t>GIHD003333</t>
  </si>
  <si>
    <t>GIHD003332</t>
  </si>
  <si>
    <t>GIHD003331</t>
  </si>
  <si>
    <t>Shripal</t>
  </si>
  <si>
    <t>GIHD003330</t>
  </si>
  <si>
    <t>GIHD003329</t>
  </si>
  <si>
    <t>asm@hindprakash.com</t>
  </si>
  <si>
    <t>GIHD003328</t>
  </si>
  <si>
    <t>GIHD003327</t>
  </si>
  <si>
    <t>N Mithaiwala</t>
  </si>
  <si>
    <t>nishantnnm@live.com</t>
  </si>
  <si>
    <t>GIHD003326</t>
  </si>
  <si>
    <t>GIHD003325</t>
  </si>
  <si>
    <t>Tejaskumar</t>
  </si>
  <si>
    <t>GIHD003324</t>
  </si>
  <si>
    <t>GIHD003323</t>
  </si>
  <si>
    <t>GIHD003322</t>
  </si>
  <si>
    <t>Unadkat</t>
  </si>
  <si>
    <t>GIHD003321</t>
  </si>
  <si>
    <t>GIHD003320</t>
  </si>
  <si>
    <t>Kajal</t>
  </si>
  <si>
    <t>Chafale</t>
  </si>
  <si>
    <t>GIHD003319</t>
  </si>
  <si>
    <t>Arshad</t>
  </si>
  <si>
    <t>GIHD003318</t>
  </si>
  <si>
    <t>Rupin</t>
  </si>
  <si>
    <t>GIHD003317</t>
  </si>
  <si>
    <t>Pradip</t>
  </si>
  <si>
    <t>GIHD003316</t>
  </si>
  <si>
    <t>Shaishav</t>
  </si>
  <si>
    <t>GIHD003315</t>
  </si>
  <si>
    <t>GIHD003314</t>
  </si>
  <si>
    <t>Sayish</t>
  </si>
  <si>
    <t>GIHD003313</t>
  </si>
  <si>
    <t>Gandecha</t>
  </si>
  <si>
    <t>GIHD003312</t>
  </si>
  <si>
    <t>Sivadasan</t>
  </si>
  <si>
    <t>P K</t>
  </si>
  <si>
    <t>GIHD003311</t>
  </si>
  <si>
    <t>GIHD003310</t>
  </si>
  <si>
    <t>Bharti</t>
  </si>
  <si>
    <t>GIHD003309</t>
  </si>
  <si>
    <t>Rekha</t>
  </si>
  <si>
    <t>GIHD003308</t>
  </si>
  <si>
    <t>Pillai</t>
  </si>
  <si>
    <t>GIHD003307</t>
  </si>
  <si>
    <t>GIHD003306</t>
  </si>
  <si>
    <t>Narendra Nayak</t>
  </si>
  <si>
    <t>GIHD003305</t>
  </si>
  <si>
    <t>GIHD003304</t>
  </si>
  <si>
    <t>Deepkumar</t>
  </si>
  <si>
    <t>GIHD003303</t>
  </si>
  <si>
    <t>GIHD003302</t>
  </si>
  <si>
    <t>GIHD003301</t>
  </si>
  <si>
    <t>GIHD003300</t>
  </si>
  <si>
    <t>Priyan</t>
  </si>
  <si>
    <t>GIHD003299</t>
  </si>
  <si>
    <t>GIHD003298</t>
  </si>
  <si>
    <t>Nimit</t>
  </si>
  <si>
    <t>Puvar</t>
  </si>
  <si>
    <t>GIHD003297</t>
  </si>
  <si>
    <t>GIHD003296</t>
  </si>
  <si>
    <t>Prachi</t>
  </si>
  <si>
    <t>Kabi</t>
  </si>
  <si>
    <t>GIHD003295</t>
  </si>
  <si>
    <t>GIHD003294</t>
  </si>
  <si>
    <t>GIHD003293</t>
  </si>
  <si>
    <t>GIHD003292</t>
  </si>
  <si>
    <t>GIHD003291</t>
  </si>
  <si>
    <t>GIHD003290</t>
  </si>
  <si>
    <t>GIHD003289</t>
  </si>
  <si>
    <t>GIHD003288</t>
  </si>
  <si>
    <t>Biswas</t>
  </si>
  <si>
    <t>GIHD003287</t>
  </si>
  <si>
    <t>Vasu</t>
  </si>
  <si>
    <t>GIHD003286</t>
  </si>
  <si>
    <t>GIHD003285</t>
  </si>
  <si>
    <t>Khanjan</t>
  </si>
  <si>
    <t>Dharaiya</t>
  </si>
  <si>
    <t>GIHD003284</t>
  </si>
  <si>
    <t>GIHD003283</t>
  </si>
  <si>
    <t>GIHD003282</t>
  </si>
  <si>
    <t>Archiskumar</t>
  </si>
  <si>
    <t>GIHD003281</t>
  </si>
  <si>
    <t>Bijay</t>
  </si>
  <si>
    <t>GIHD003280</t>
  </si>
  <si>
    <t>GIHD003279</t>
  </si>
  <si>
    <t>Nilesh Gandhi</t>
  </si>
  <si>
    <t>GIHD003278</t>
  </si>
  <si>
    <t>Kashyap</t>
  </si>
  <si>
    <t>GIHD003277</t>
  </si>
  <si>
    <t>GIHD003276</t>
  </si>
  <si>
    <t>Fernandes</t>
  </si>
  <si>
    <t>Julius</t>
  </si>
  <si>
    <t>GIHD003275</t>
  </si>
  <si>
    <t>GIHD003274</t>
  </si>
  <si>
    <t>GIHD003273</t>
  </si>
  <si>
    <t>Momin</t>
  </si>
  <si>
    <t>GIHD003272</t>
  </si>
  <si>
    <t>Urvashi</t>
  </si>
  <si>
    <t>GIHD003271</t>
  </si>
  <si>
    <t>Hamsukh</t>
  </si>
  <si>
    <t>GIHD003270</t>
  </si>
  <si>
    <t>Ayushi</t>
  </si>
  <si>
    <t>GIHD003269</t>
  </si>
  <si>
    <t>GIHD003268</t>
  </si>
  <si>
    <t>GIHD003267</t>
  </si>
  <si>
    <t>Rajaji</t>
  </si>
  <si>
    <t>GIHD003266</t>
  </si>
  <si>
    <t>GIHD003265</t>
  </si>
  <si>
    <t>GIHD003264</t>
  </si>
  <si>
    <t>Tayal</t>
  </si>
  <si>
    <t>GIHD003263</t>
  </si>
  <si>
    <t>Adlakha</t>
  </si>
  <si>
    <t>adlakha.mohit@hotmail.com</t>
  </si>
  <si>
    <t>GIHD003262</t>
  </si>
  <si>
    <t>Goplani</t>
  </si>
  <si>
    <t>GIHD003261</t>
  </si>
  <si>
    <t>GIHD003260</t>
  </si>
  <si>
    <t>GIHD003259</t>
  </si>
  <si>
    <t>GIHD003258</t>
  </si>
  <si>
    <t>GIHD003257</t>
  </si>
  <si>
    <t>ashmis@hotmail.com</t>
  </si>
  <si>
    <t>GIHD003256</t>
  </si>
  <si>
    <t>Kadakia</t>
  </si>
  <si>
    <t>GIHD003255</t>
  </si>
  <si>
    <t>Thakur</t>
  </si>
  <si>
    <t>GIHD003254</t>
  </si>
  <si>
    <t>GIHD003253</t>
  </si>
  <si>
    <t>Aashlesha</t>
  </si>
  <si>
    <t>Bhosale</t>
  </si>
  <si>
    <t>GIHD003252</t>
  </si>
  <si>
    <t>Shahil</t>
  </si>
  <si>
    <t>Ju</t>
  </si>
  <si>
    <t>GIHD003251</t>
  </si>
  <si>
    <t>Sameer</t>
  </si>
  <si>
    <t>GIHD003250</t>
  </si>
  <si>
    <t>Eklavya</t>
  </si>
  <si>
    <t>Koralkae</t>
  </si>
  <si>
    <t>GIHD003249</t>
  </si>
  <si>
    <t>GIHD003248</t>
  </si>
  <si>
    <t>Khatik</t>
  </si>
  <si>
    <t>GIHD003247</t>
  </si>
  <si>
    <t>GIHD003246</t>
  </si>
  <si>
    <t>GIHD003245</t>
  </si>
  <si>
    <t>Mohammedali</t>
  </si>
  <si>
    <t>Shaikh</t>
  </si>
  <si>
    <t>GIHD003244</t>
  </si>
  <si>
    <t>Shrikant</t>
  </si>
  <si>
    <t>GIHD003243</t>
  </si>
  <si>
    <t>GIHD003242</t>
  </si>
  <si>
    <t>Rupal</t>
  </si>
  <si>
    <t>Vitthalbhai</t>
  </si>
  <si>
    <t>GIHD003241</t>
  </si>
  <si>
    <t>Duhra</t>
  </si>
  <si>
    <t>GIHD003240</t>
  </si>
  <si>
    <t>Yashvi</t>
  </si>
  <si>
    <t>GIHD003239</t>
  </si>
  <si>
    <t>Married</t>
  </si>
  <si>
    <t>GIHD003238</t>
  </si>
  <si>
    <t>Alfishan</t>
  </si>
  <si>
    <t>Malek</t>
  </si>
  <si>
    <t>GIHD003237</t>
  </si>
  <si>
    <t>Vardhman</t>
  </si>
  <si>
    <t>GIHD003236</t>
  </si>
  <si>
    <t>GIHD003235</t>
  </si>
  <si>
    <t>Vishnu</t>
  </si>
  <si>
    <t>GIHD003234</t>
  </si>
  <si>
    <t>Mehendale</t>
  </si>
  <si>
    <t>GIHD003233</t>
  </si>
  <si>
    <t>GIHD003232</t>
  </si>
  <si>
    <t>Asodiya</t>
  </si>
  <si>
    <t>GIHD003231</t>
  </si>
  <si>
    <t>Govind</t>
  </si>
  <si>
    <t>GIHD003230</t>
  </si>
  <si>
    <t>Virani</t>
  </si>
  <si>
    <t>GIHD003229</t>
  </si>
  <si>
    <t>Sitapara</t>
  </si>
  <si>
    <t>GIHD003228</t>
  </si>
  <si>
    <t>GIHD003227</t>
  </si>
  <si>
    <t>Sadhu</t>
  </si>
  <si>
    <t>GIHD003226</t>
  </si>
  <si>
    <t>GIHD003225</t>
  </si>
  <si>
    <t>Munjapara</t>
  </si>
  <si>
    <t>GIHD003224</t>
  </si>
  <si>
    <t>Husen</t>
  </si>
  <si>
    <t>GIHD003223</t>
  </si>
  <si>
    <t>Ranpura</t>
  </si>
  <si>
    <t>GIHD003222</t>
  </si>
  <si>
    <t>Rami</t>
  </si>
  <si>
    <t>GIHD003221</t>
  </si>
  <si>
    <t>GIHD003220</t>
  </si>
  <si>
    <t>GIHD003219</t>
  </si>
  <si>
    <t>Mehtani</t>
  </si>
  <si>
    <t>GIHD003218</t>
  </si>
  <si>
    <t>GIHD003217</t>
  </si>
  <si>
    <t>Mistri</t>
  </si>
  <si>
    <t>GIHD003216</t>
  </si>
  <si>
    <t>GIHD003215</t>
  </si>
  <si>
    <t>Saxena</t>
  </si>
  <si>
    <t>GIHD003214</t>
  </si>
  <si>
    <t>GIHD003213</t>
  </si>
  <si>
    <t>Kamalesh</t>
  </si>
  <si>
    <t>GIHD003212</t>
  </si>
  <si>
    <t>Solar</t>
  </si>
  <si>
    <t>GIHD003211</t>
  </si>
  <si>
    <t>GIHD003210</t>
  </si>
  <si>
    <t>GIHD003209</t>
  </si>
  <si>
    <t>Nazaf</t>
  </si>
  <si>
    <t>GIHD003208</t>
  </si>
  <si>
    <t>GIHD003207</t>
  </si>
  <si>
    <t>Dharmit</t>
  </si>
  <si>
    <t>GIHD003206</t>
  </si>
  <si>
    <t>GIHD003205</t>
  </si>
  <si>
    <t>Riyazahmed</t>
  </si>
  <si>
    <t>Sachora</t>
  </si>
  <si>
    <t>GIHD003204</t>
  </si>
  <si>
    <t>GIHD003203</t>
  </si>
  <si>
    <t>Roby</t>
  </si>
  <si>
    <t>GIHD003202</t>
  </si>
  <si>
    <t>Arthi</t>
  </si>
  <si>
    <t>GIHD003201</t>
  </si>
  <si>
    <t>GIHD003200</t>
  </si>
  <si>
    <t>GIHD003199</t>
  </si>
  <si>
    <t>GIHD003198</t>
  </si>
  <si>
    <t>GIHD003197</t>
  </si>
  <si>
    <t>GIHD003196</t>
  </si>
  <si>
    <t>Vaghadia</t>
  </si>
  <si>
    <t>GIHD003195</t>
  </si>
  <si>
    <t>VIL001733L</t>
  </si>
  <si>
    <t>VIL001732L</t>
  </si>
  <si>
    <t>GIHD003194</t>
  </si>
  <si>
    <t>GIHD003193</t>
  </si>
  <si>
    <t>GIHD003192</t>
  </si>
  <si>
    <t>Sanghani</t>
  </si>
  <si>
    <t>GIHD003191</t>
  </si>
  <si>
    <t>GIHD003190</t>
  </si>
  <si>
    <t>VIL001731L</t>
  </si>
  <si>
    <t>VIL001730L</t>
  </si>
  <si>
    <t>VIL001729L</t>
  </si>
  <si>
    <t>GIHD003189</t>
  </si>
  <si>
    <t>Rajeshkumar</t>
  </si>
  <si>
    <t>GIHD003188</t>
  </si>
  <si>
    <t>VIL001728L</t>
  </si>
  <si>
    <t>VIL001727L</t>
  </si>
  <si>
    <t>VIL001726L</t>
  </si>
  <si>
    <t>Pruthvish</t>
  </si>
  <si>
    <t>GIHD003187</t>
  </si>
  <si>
    <t>Shubhconsultants@ymail.com</t>
  </si>
  <si>
    <t>VIL001725L</t>
  </si>
  <si>
    <t>GIHD003186</t>
  </si>
  <si>
    <t>VIL001724L</t>
  </si>
  <si>
    <t>Lodha</t>
  </si>
  <si>
    <t>VIL001723L</t>
  </si>
  <si>
    <t>GIHD003185</t>
  </si>
  <si>
    <t>Hogiya</t>
  </si>
  <si>
    <t>VIL001722L</t>
  </si>
  <si>
    <t>Srijan</t>
  </si>
  <si>
    <t>GIHD003184</t>
  </si>
  <si>
    <t>Kayastha</t>
  </si>
  <si>
    <t>VIL001721L</t>
  </si>
  <si>
    <t>VIL001720L</t>
  </si>
  <si>
    <t>GIHD003183</t>
  </si>
  <si>
    <t>Purav</t>
  </si>
  <si>
    <t>VIL001719L</t>
  </si>
  <si>
    <t>GIHD003182</t>
  </si>
  <si>
    <t>VIL001718L</t>
  </si>
  <si>
    <t>Surjani</t>
  </si>
  <si>
    <t>GIHD003181</t>
  </si>
  <si>
    <t>Sankalp</t>
  </si>
  <si>
    <t>VIL001717L</t>
  </si>
  <si>
    <t>GIHD003180</t>
  </si>
  <si>
    <t>VIL001716L</t>
  </si>
  <si>
    <t>VIL001715L</t>
  </si>
  <si>
    <t>VIL001714L</t>
  </si>
  <si>
    <t>VIL001713L</t>
  </si>
  <si>
    <t>GIHD003179</t>
  </si>
  <si>
    <t>Labdhi</t>
  </si>
  <si>
    <t>VIL001712L</t>
  </si>
  <si>
    <t>VIL001711L</t>
  </si>
  <si>
    <t>Naishadh</t>
  </si>
  <si>
    <t>GIHD003178</t>
  </si>
  <si>
    <t>GIHD003177</t>
  </si>
  <si>
    <t>GIHD003176</t>
  </si>
  <si>
    <t>Pa</t>
  </si>
  <si>
    <t>VIL001710L</t>
  </si>
  <si>
    <t>GIHD003175</t>
  </si>
  <si>
    <t>Jardosh</t>
  </si>
  <si>
    <t>VIL001709L</t>
  </si>
  <si>
    <t>Ranpara</t>
  </si>
  <si>
    <t>VIL001708L</t>
  </si>
  <si>
    <t>GIHD003174</t>
  </si>
  <si>
    <t>Yuvraj</t>
  </si>
  <si>
    <t>Rahevar</t>
  </si>
  <si>
    <t>GIHD003173</t>
  </si>
  <si>
    <t>GIHD003172</t>
  </si>
  <si>
    <t>Bhati</t>
  </si>
  <si>
    <t>Rajansinh</t>
  </si>
  <si>
    <t>VIL001707L</t>
  </si>
  <si>
    <t>GIHD003171</t>
  </si>
  <si>
    <t>Ansh</t>
  </si>
  <si>
    <t>GIHD003170</t>
  </si>
  <si>
    <t>VIL001706L</t>
  </si>
  <si>
    <t>GIHD003169</t>
  </si>
  <si>
    <t>Chandela</t>
  </si>
  <si>
    <t>VIL001705L</t>
  </si>
  <si>
    <t>VIL001704L</t>
  </si>
  <si>
    <t>VIL001703L</t>
  </si>
  <si>
    <t>VIL001702L</t>
  </si>
  <si>
    <t>VIL001701L</t>
  </si>
  <si>
    <t>VIL001700L</t>
  </si>
  <si>
    <t>GIHD003168</t>
  </si>
  <si>
    <t>VIL001699L</t>
  </si>
  <si>
    <t>VIL001698L</t>
  </si>
  <si>
    <t>GIHD003167</t>
  </si>
  <si>
    <t>GIHD003166</t>
  </si>
  <si>
    <t>VIL001697L</t>
  </si>
  <si>
    <t>VIL001696L</t>
  </si>
  <si>
    <t>VIL001695L</t>
  </si>
  <si>
    <t>Devani</t>
  </si>
  <si>
    <t>GIHD003165</t>
  </si>
  <si>
    <t>VIL001694L</t>
  </si>
  <si>
    <t>VIL001693L</t>
  </si>
  <si>
    <t>GIHD003164</t>
  </si>
  <si>
    <t>VIL001692L</t>
  </si>
  <si>
    <t>DEEP_RANKA@LIVE.COM</t>
  </si>
  <si>
    <t>GIHD003163</t>
  </si>
  <si>
    <t>Bhavak</t>
  </si>
  <si>
    <t>VIL001691L</t>
  </si>
  <si>
    <t>VIL001690L</t>
  </si>
  <si>
    <t>Daksha</t>
  </si>
  <si>
    <t>Limbadiya</t>
  </si>
  <si>
    <t>VIL001689L</t>
  </si>
  <si>
    <t>VIL001688L</t>
  </si>
  <si>
    <t>GIHD003161</t>
  </si>
  <si>
    <t>GIHD003162</t>
  </si>
  <si>
    <t>VIL001687L</t>
  </si>
  <si>
    <t>VIL001686L</t>
  </si>
  <si>
    <t>GIHD003160</t>
  </si>
  <si>
    <t>GIHD003159</t>
  </si>
  <si>
    <t>Rangwani</t>
  </si>
  <si>
    <t>VIL001685L</t>
  </si>
  <si>
    <t>VIL001684L</t>
  </si>
  <si>
    <t>GIHD003158</t>
  </si>
  <si>
    <t>GIHD003157</t>
  </si>
  <si>
    <t>Rajvi</t>
  </si>
  <si>
    <t>VIL001683L</t>
  </si>
  <si>
    <t>VIL001682L</t>
  </si>
  <si>
    <t>GIHD003156</t>
  </si>
  <si>
    <t>VIL001681L</t>
  </si>
  <si>
    <t>GIHD003155</t>
  </si>
  <si>
    <t>Mokani</t>
  </si>
  <si>
    <t>GIHD003154</t>
  </si>
  <si>
    <t>Talsania</t>
  </si>
  <si>
    <t>VIL001680L</t>
  </si>
  <si>
    <t>Dharav</t>
  </si>
  <si>
    <t>dharav_patel@outlook.com</t>
  </si>
  <si>
    <t>VIL001679L</t>
  </si>
  <si>
    <t>VIL001678L</t>
  </si>
  <si>
    <t>VIL001677L</t>
  </si>
  <si>
    <t>VIL001676L</t>
  </si>
  <si>
    <t>GIHD003153</t>
  </si>
  <si>
    <t>GIHD003152</t>
  </si>
  <si>
    <t>Polra</t>
  </si>
  <si>
    <t>VIL001675L</t>
  </si>
  <si>
    <t>GIHD003151</t>
  </si>
  <si>
    <t>GIHD003150</t>
  </si>
  <si>
    <t>Kardam</t>
  </si>
  <si>
    <t>VIL001674L</t>
  </si>
  <si>
    <t>VIL001673L</t>
  </si>
  <si>
    <t>Kavya</t>
  </si>
  <si>
    <t>VIL001672L</t>
  </si>
  <si>
    <t>VIL001671L</t>
  </si>
  <si>
    <t>VIL001670L</t>
  </si>
  <si>
    <t>GIHD003149</t>
  </si>
  <si>
    <t>VIL001669L</t>
  </si>
  <si>
    <t>Nisarg</t>
  </si>
  <si>
    <t>GIHD003148</t>
  </si>
  <si>
    <t>Jethava</t>
  </si>
  <si>
    <t>GIHD003147</t>
  </si>
  <si>
    <t>Hekanksh</t>
  </si>
  <si>
    <t>VIL001668L</t>
  </si>
  <si>
    <t>GIHD003146</t>
  </si>
  <si>
    <t>Rahimuddin</t>
  </si>
  <si>
    <t>VIL001667L</t>
  </si>
  <si>
    <t>VIL001666L</t>
  </si>
  <si>
    <t>VIL001665L</t>
  </si>
  <si>
    <t>Tulsi</t>
  </si>
  <si>
    <t>Ruparelia</t>
  </si>
  <si>
    <t>VIL001664L</t>
  </si>
  <si>
    <t>GIHD003145</t>
  </si>
  <si>
    <t>GIHD003144</t>
  </si>
  <si>
    <t>GIHD003143</t>
  </si>
  <si>
    <t>VIL001663L</t>
  </si>
  <si>
    <t>VIL001662L</t>
  </si>
  <si>
    <t>VIL001661L</t>
  </si>
  <si>
    <t>GIHD003142</t>
  </si>
  <si>
    <t>Dishagna</t>
  </si>
  <si>
    <t>GIHD003141</t>
  </si>
  <si>
    <t>VIL001660L</t>
  </si>
  <si>
    <t>snehal2402@rediffmail.com</t>
  </si>
  <si>
    <t>VIL001659L</t>
  </si>
  <si>
    <t>VIL001658L</t>
  </si>
  <si>
    <t>VIL001657L</t>
  </si>
  <si>
    <t>VIL001656L</t>
  </si>
  <si>
    <t>GIHD003140</t>
  </si>
  <si>
    <t>Nk</t>
  </si>
  <si>
    <t>VIL001655L</t>
  </si>
  <si>
    <t>GIHD003139</t>
  </si>
  <si>
    <t>Kamwal</t>
  </si>
  <si>
    <t>VIL001654L</t>
  </si>
  <si>
    <t>VIL001653L</t>
  </si>
  <si>
    <t>VIL001652L</t>
  </si>
  <si>
    <t>GIHD003138</t>
  </si>
  <si>
    <t>GIHD003137</t>
  </si>
  <si>
    <t>Bheda</t>
  </si>
  <si>
    <t>VIL001650L</t>
  </si>
  <si>
    <t>VIL001649L</t>
  </si>
  <si>
    <t>VIL001648L</t>
  </si>
  <si>
    <t>VIL001646L</t>
  </si>
  <si>
    <t>VIL001645L</t>
  </si>
  <si>
    <t>GIHD003136</t>
  </si>
  <si>
    <t>GIHD003135</t>
  </si>
  <si>
    <t>Kaushal_1991@live.com</t>
  </si>
  <si>
    <t>VIL001644L</t>
  </si>
  <si>
    <t>GIHD003134</t>
  </si>
  <si>
    <t>Sankhla</t>
  </si>
  <si>
    <t>VIL001643L</t>
  </si>
  <si>
    <t>VIL001642L</t>
  </si>
  <si>
    <t>Satvara</t>
  </si>
  <si>
    <t>VIL001641L</t>
  </si>
  <si>
    <t>GIHD003133</t>
  </si>
  <si>
    <t>VIL001640L</t>
  </si>
  <si>
    <t>VIL001639L</t>
  </si>
  <si>
    <t>GIHD003132</t>
  </si>
  <si>
    <t>GIHD003131</t>
  </si>
  <si>
    <t>VIL001638L</t>
  </si>
  <si>
    <t>VIL001637L</t>
  </si>
  <si>
    <t>VIL001636L</t>
  </si>
  <si>
    <t>Karamchandani</t>
  </si>
  <si>
    <t>GIHD003130</t>
  </si>
  <si>
    <t>Parveen</t>
  </si>
  <si>
    <t>Chalana</t>
  </si>
  <si>
    <t>vchalana@ymail.com</t>
  </si>
  <si>
    <t>GIHD003129</t>
  </si>
  <si>
    <t>VIL001635L</t>
  </si>
  <si>
    <t>VIL001634L</t>
  </si>
  <si>
    <t>GIHD003128</t>
  </si>
  <si>
    <t>Maitrik</t>
  </si>
  <si>
    <t>VIL001633L</t>
  </si>
  <si>
    <t>VIL001632L</t>
  </si>
  <si>
    <t>VIL001631L</t>
  </si>
  <si>
    <t>Karishma</t>
  </si>
  <si>
    <t>GIHD003127</t>
  </si>
  <si>
    <t>GIHD003126</t>
  </si>
  <si>
    <t>Vishalbhai</t>
  </si>
  <si>
    <t>VIL001630L</t>
  </si>
  <si>
    <t>ideas@ideas.net.in</t>
  </si>
  <si>
    <t>GIHD003125</t>
  </si>
  <si>
    <t>VIL001629L</t>
  </si>
  <si>
    <t>VIL001628L</t>
  </si>
  <si>
    <t>GIHD003124</t>
  </si>
  <si>
    <t>Sangita</t>
  </si>
  <si>
    <t>GIHD003123</t>
  </si>
  <si>
    <t>VIL001627L</t>
  </si>
  <si>
    <t>GIHD003122</t>
  </si>
  <si>
    <t>VIL001626L</t>
  </si>
  <si>
    <t>GIHD003121</t>
  </si>
  <si>
    <t>VIL001625L</t>
  </si>
  <si>
    <t>VIL001624L</t>
  </si>
  <si>
    <t>VIL001623L</t>
  </si>
  <si>
    <t>GIHD003120</t>
  </si>
  <si>
    <t>Godkiya</t>
  </si>
  <si>
    <t>GIHD003119</t>
  </si>
  <si>
    <t>VIL001622L</t>
  </si>
  <si>
    <t>VIL001621L</t>
  </si>
  <si>
    <t>VIL001620L</t>
  </si>
  <si>
    <t>yashd@sitpune.edu.in</t>
  </si>
  <si>
    <t>VIL001619L</t>
  </si>
  <si>
    <t>VIL001618L</t>
  </si>
  <si>
    <t>GIHD003118</t>
  </si>
  <si>
    <t>Preksha</t>
  </si>
  <si>
    <t>Kabaria</t>
  </si>
  <si>
    <t>VIL001617L</t>
  </si>
  <si>
    <t>VIL001616L</t>
  </si>
  <si>
    <t>VIL001615L</t>
  </si>
  <si>
    <t>VIL001614L</t>
  </si>
  <si>
    <t>VIL001613L</t>
  </si>
  <si>
    <t>GIHD003117</t>
  </si>
  <si>
    <t>Kairav</t>
  </si>
  <si>
    <t>VIL001612L</t>
  </si>
  <si>
    <t>GIHD003116</t>
  </si>
  <si>
    <t>VIL001611L</t>
  </si>
  <si>
    <t>GIHD003115</t>
  </si>
  <si>
    <t>VIL001610L</t>
  </si>
  <si>
    <t>VIL001609L</t>
  </si>
  <si>
    <t>GIHD003114</t>
  </si>
  <si>
    <t>VIL001608L</t>
  </si>
  <si>
    <t>VIL001607L</t>
  </si>
  <si>
    <t>VIL001606L</t>
  </si>
  <si>
    <t>VIL001605L</t>
  </si>
  <si>
    <t>GIHD003113</t>
  </si>
  <si>
    <t>VIL001604L</t>
  </si>
  <si>
    <t>GIHD003112</t>
  </si>
  <si>
    <t>GIHD003111</t>
  </si>
  <si>
    <t>Bakraniya</t>
  </si>
  <si>
    <t>VIL001603L</t>
  </si>
  <si>
    <t>VIL001602L</t>
  </si>
  <si>
    <t>GIHD003110,VIL002242L</t>
  </si>
  <si>
    <t>VIL001601L</t>
  </si>
  <si>
    <t>VIL001600L</t>
  </si>
  <si>
    <t>VIL001599L</t>
  </si>
  <si>
    <t>VIL001598L</t>
  </si>
  <si>
    <t>VIL001597L</t>
  </si>
  <si>
    <t>VIL001596L</t>
  </si>
  <si>
    <t>GIHD003109</t>
  </si>
  <si>
    <t>Harbansingh</t>
  </si>
  <si>
    <t>Saluja</t>
  </si>
  <si>
    <t>GIHD003108</t>
  </si>
  <si>
    <t>VIL001595L</t>
  </si>
  <si>
    <t>VIL001594L</t>
  </si>
  <si>
    <t>GIHD003107</t>
  </si>
  <si>
    <t>Kerul</t>
  </si>
  <si>
    <t>GIHD003106</t>
  </si>
  <si>
    <t>Zinzala</t>
  </si>
  <si>
    <t>VIL001593L</t>
  </si>
  <si>
    <t>VIL001592L</t>
  </si>
  <si>
    <t>VIL001591L</t>
  </si>
  <si>
    <t>GIHD003105</t>
  </si>
  <si>
    <t>Nika</t>
  </si>
  <si>
    <t>VIL001590L</t>
  </si>
  <si>
    <t>VIL001589L</t>
  </si>
  <si>
    <t>VIL001588L</t>
  </si>
  <si>
    <t>VIL001587L</t>
  </si>
  <si>
    <t>VIL001586L</t>
  </si>
  <si>
    <t>VIL001585L</t>
  </si>
  <si>
    <t>GIHD003104</t>
  </si>
  <si>
    <t>Bhagirathsinh</t>
  </si>
  <si>
    <t>VIL001584L</t>
  </si>
  <si>
    <t>VIL001583L</t>
  </si>
  <si>
    <t>GIHD003103</t>
  </si>
  <si>
    <t>Chitt</t>
  </si>
  <si>
    <t>VIL001582L</t>
  </si>
  <si>
    <t>GIHD003102</t>
  </si>
  <si>
    <t>Kavish</t>
  </si>
  <si>
    <t>Mody</t>
  </si>
  <si>
    <t>VIL001581L</t>
  </si>
  <si>
    <t>GIHD003101</t>
  </si>
  <si>
    <t>hardikvshah@live.in</t>
  </si>
  <si>
    <t>VIL001580L</t>
  </si>
  <si>
    <t>GIHD003100</t>
  </si>
  <si>
    <t>GIHD003099</t>
  </si>
  <si>
    <t>VIL001579L</t>
  </si>
  <si>
    <t>GIHD003098</t>
  </si>
  <si>
    <t>Garala</t>
  </si>
  <si>
    <t>GIHD003097</t>
  </si>
  <si>
    <t>VIL001578L</t>
  </si>
  <si>
    <t>GIHD003096</t>
  </si>
  <si>
    <t>GIHD003095</t>
  </si>
  <si>
    <t>GIHD003094</t>
  </si>
  <si>
    <t>VIL001577L</t>
  </si>
  <si>
    <t>VIL001576L</t>
  </si>
  <si>
    <t>VIL001575L</t>
  </si>
  <si>
    <t>VIL001574L</t>
  </si>
  <si>
    <t>GIHD003093</t>
  </si>
  <si>
    <t>VIL001573L</t>
  </si>
  <si>
    <t>GIHD003092</t>
  </si>
  <si>
    <t>VIL001572L</t>
  </si>
  <si>
    <t>VIL001571L</t>
  </si>
  <si>
    <t>broker@4436.co.in</t>
  </si>
  <si>
    <t>VIL001570L</t>
  </si>
  <si>
    <t>Anindya</t>
  </si>
  <si>
    <t>Ghosh</t>
  </si>
  <si>
    <t>VIL001569L</t>
  </si>
  <si>
    <t>GIHD003091</t>
  </si>
  <si>
    <t>Maheshbhai</t>
  </si>
  <si>
    <t>Mathukiya</t>
  </si>
  <si>
    <t>VIL001568L</t>
  </si>
  <si>
    <t>dinesh.sawant@kaushikoutdoors.com</t>
  </si>
  <si>
    <t>GIHD003090</t>
  </si>
  <si>
    <t>VIL001567L</t>
  </si>
  <si>
    <t>GIHD003089</t>
  </si>
  <si>
    <t>VIL001566L</t>
  </si>
  <si>
    <t>VIL001565L</t>
  </si>
  <si>
    <t>viral.panchal@vemar.in</t>
  </si>
  <si>
    <t>VIL001564L</t>
  </si>
  <si>
    <t>VIL001563L</t>
  </si>
  <si>
    <t>VIL001562L</t>
  </si>
  <si>
    <t>VIL001561L</t>
  </si>
  <si>
    <t>VIL001559L</t>
  </si>
  <si>
    <t>GIHD003088</t>
  </si>
  <si>
    <t>GIHD003087</t>
  </si>
  <si>
    <t>GIHD003086</t>
  </si>
  <si>
    <t>Ramlal</t>
  </si>
  <si>
    <t>Gujjar</t>
  </si>
  <si>
    <t>VIL001558L</t>
  </si>
  <si>
    <t>VIL001557L</t>
  </si>
  <si>
    <t>GIHD003085</t>
  </si>
  <si>
    <t>VIL001556L</t>
  </si>
  <si>
    <t>VIL001555L</t>
  </si>
  <si>
    <t>VIL001554L</t>
  </si>
  <si>
    <t>GIHD003084</t>
  </si>
  <si>
    <t>Manali</t>
  </si>
  <si>
    <t>Rambhia</t>
  </si>
  <si>
    <t>GIHD003083</t>
  </si>
  <si>
    <t>GIHD003082</t>
  </si>
  <si>
    <t>VIL001553L</t>
  </si>
  <si>
    <t>VIL001552L</t>
  </si>
  <si>
    <t>GIHD003081</t>
  </si>
  <si>
    <t>Shreyas</t>
  </si>
  <si>
    <t>VIL001551L</t>
  </si>
  <si>
    <t>VIL001550L</t>
  </si>
  <si>
    <t>VIL001549L</t>
  </si>
  <si>
    <t>GIHD003080</t>
  </si>
  <si>
    <t>GIHD003079</t>
  </si>
  <si>
    <t>Amlani</t>
  </si>
  <si>
    <t>VIL001548L</t>
  </si>
  <si>
    <t>VIL001547L</t>
  </si>
  <si>
    <t>GIHD003078</t>
  </si>
  <si>
    <t>Vaishnav</t>
  </si>
  <si>
    <t>GIHD003077</t>
  </si>
  <si>
    <t>Ripal</t>
  </si>
  <si>
    <t>GIHD003076</t>
  </si>
  <si>
    <t>Kostubh</t>
  </si>
  <si>
    <t>GIHD003075</t>
  </si>
  <si>
    <t>Bimal</t>
  </si>
  <si>
    <t>VIL001546L</t>
  </si>
  <si>
    <t>GIHD003074</t>
  </si>
  <si>
    <t>VIL001545L</t>
  </si>
  <si>
    <t>VIL001544L</t>
  </si>
  <si>
    <t>VIL001543L</t>
  </si>
  <si>
    <t>Ramnik</t>
  </si>
  <si>
    <t>VIL001542L</t>
  </si>
  <si>
    <t>VIL001541L</t>
  </si>
  <si>
    <t>Sanjaykumar</t>
  </si>
  <si>
    <t>GIHD003073</t>
  </si>
  <si>
    <t>GIHD003072</t>
  </si>
  <si>
    <t>GIHD003071</t>
  </si>
  <si>
    <t>VIL001540L</t>
  </si>
  <si>
    <t>GIHD003070</t>
  </si>
  <si>
    <t>Harwh</t>
  </si>
  <si>
    <t>GIHD003069</t>
  </si>
  <si>
    <t>Rawka</t>
  </si>
  <si>
    <t>VIL001539L</t>
  </si>
  <si>
    <t>GIHD003068</t>
  </si>
  <si>
    <t>Ashokbharthi</t>
  </si>
  <si>
    <t>VIL001538L</t>
  </si>
  <si>
    <t>GIHD003067</t>
  </si>
  <si>
    <t>Nandini</t>
  </si>
  <si>
    <t>GIHD003066</t>
  </si>
  <si>
    <t>Choithiani</t>
  </si>
  <si>
    <t>sunnychoithiani@rocketmail.com</t>
  </si>
  <si>
    <t>VIL001537L</t>
  </si>
  <si>
    <t>VIL001536L</t>
  </si>
  <si>
    <t>VIL001535L</t>
  </si>
  <si>
    <t>GIHD003065</t>
  </si>
  <si>
    <t>VIL001534L</t>
  </si>
  <si>
    <t>GIHD003064</t>
  </si>
  <si>
    <t>VIL001533L</t>
  </si>
  <si>
    <t>VIL001532L</t>
  </si>
  <si>
    <t>GIHD003063</t>
  </si>
  <si>
    <t>GIHD003062</t>
  </si>
  <si>
    <t>VIL001531L</t>
  </si>
  <si>
    <t>VIL001530L</t>
  </si>
  <si>
    <t>VIL001529L</t>
  </si>
  <si>
    <t>VIL001528L</t>
  </si>
  <si>
    <t>VIL001527L</t>
  </si>
  <si>
    <t>VIL001526L</t>
  </si>
  <si>
    <t>VIL001525L</t>
  </si>
  <si>
    <t>VIL001524L</t>
  </si>
  <si>
    <t>Khushagra</t>
  </si>
  <si>
    <t>VIL001523L</t>
  </si>
  <si>
    <t>VIL001522L</t>
  </si>
  <si>
    <t>VIL001521L</t>
  </si>
  <si>
    <t>VIL001520L</t>
  </si>
  <si>
    <t>GIHD003061</t>
  </si>
  <si>
    <t>GIHD003060</t>
  </si>
  <si>
    <t>Lalchandani</t>
  </si>
  <si>
    <t>VIL001519L</t>
  </si>
  <si>
    <t>VIL001518L</t>
  </si>
  <si>
    <t>VIL001517L</t>
  </si>
  <si>
    <t>VIL001516L</t>
  </si>
  <si>
    <t>VIL001515L</t>
  </si>
  <si>
    <t>GIHD003059</t>
  </si>
  <si>
    <t>Chinu</t>
  </si>
  <si>
    <t>VIL001514L</t>
  </si>
  <si>
    <t>GIHD003058</t>
  </si>
  <si>
    <t>VIL001513L</t>
  </si>
  <si>
    <t>VIL001512L</t>
  </si>
  <si>
    <t>psheth111@hotmail.com</t>
  </si>
  <si>
    <t>VIL001511L</t>
  </si>
  <si>
    <t>VIL001510L</t>
  </si>
  <si>
    <t>VIL001509L</t>
  </si>
  <si>
    <t>GIHD003057</t>
  </si>
  <si>
    <t>GIHD003056</t>
  </si>
  <si>
    <t>VIL001508L</t>
  </si>
  <si>
    <t>VIL001507L</t>
  </si>
  <si>
    <t>GIHD003055</t>
  </si>
  <si>
    <t>Rujul</t>
  </si>
  <si>
    <t>Patwala</t>
  </si>
  <si>
    <t>GIHD003054</t>
  </si>
  <si>
    <t>Jitesh</t>
  </si>
  <si>
    <t>VIL001506L</t>
  </si>
  <si>
    <t>VIL001505L</t>
  </si>
  <si>
    <t>VIL001504L</t>
  </si>
  <si>
    <t>VIL001503L</t>
  </si>
  <si>
    <t>VIL001502L</t>
  </si>
  <si>
    <t>VIL001501L</t>
  </si>
  <si>
    <t>VIL001500L</t>
  </si>
  <si>
    <t>VIL001499L</t>
  </si>
  <si>
    <t>GIHD003053</t>
  </si>
  <si>
    <t>GIHD003052</t>
  </si>
  <si>
    <t>VIL001498L</t>
  </si>
  <si>
    <t>Salastekar</t>
  </si>
  <si>
    <t>VIL001497L</t>
  </si>
  <si>
    <t>GIHD003051</t>
  </si>
  <si>
    <t>GIHD003050</t>
  </si>
  <si>
    <t>VIL001496L</t>
  </si>
  <si>
    <t>ea@kaushikoutdoors.com</t>
  </si>
  <si>
    <t>GIHD003049</t>
  </si>
  <si>
    <t>VIL001495L</t>
  </si>
  <si>
    <t>VIL001494L</t>
  </si>
  <si>
    <t>VIL001493L</t>
  </si>
  <si>
    <t>GIHD003048</t>
  </si>
  <si>
    <t>GIHD003047</t>
  </si>
  <si>
    <t>Vidit</t>
  </si>
  <si>
    <t>VIL001492L</t>
  </si>
  <si>
    <t>VIL001491L</t>
  </si>
  <si>
    <t>VIL001490L</t>
  </si>
  <si>
    <t>GIHD003046</t>
  </si>
  <si>
    <t>GIHD003045</t>
  </si>
  <si>
    <t>GIHD003044</t>
  </si>
  <si>
    <t>VIL001489L</t>
  </si>
  <si>
    <t>GIHD003043</t>
  </si>
  <si>
    <t>GIHD003042</t>
  </si>
  <si>
    <t>Parthiv_solanki@ymail.com</t>
  </si>
  <si>
    <t>GIHD003041</t>
  </si>
  <si>
    <t>VIL001488L</t>
  </si>
  <si>
    <t>GIHD003040</t>
  </si>
  <si>
    <t>Ganpat</t>
  </si>
  <si>
    <t>VIL001487L</t>
  </si>
  <si>
    <t>aks@alliancetechnocrats.com</t>
  </si>
  <si>
    <t>GIHD003039</t>
  </si>
  <si>
    <t>VIL001486L</t>
  </si>
  <si>
    <t>VIL001485L</t>
  </si>
  <si>
    <t>VIL001484L</t>
  </si>
  <si>
    <t>VIL001483L</t>
  </si>
  <si>
    <t>Aishwarya</t>
  </si>
  <si>
    <t>VIL001482L</t>
  </si>
  <si>
    <t>VIL001481L</t>
  </si>
  <si>
    <t>GIHD003038</t>
  </si>
  <si>
    <t>Kirthi</t>
  </si>
  <si>
    <t>Bagrecha</t>
  </si>
  <si>
    <t>VIL001480L</t>
  </si>
  <si>
    <t>GIHD003037</t>
  </si>
  <si>
    <t>VIL001479L</t>
  </si>
  <si>
    <t>GIHD003036</t>
  </si>
  <si>
    <t>Shirish</t>
  </si>
  <si>
    <t>Govilkar</t>
  </si>
  <si>
    <t>VIL001478L</t>
  </si>
  <si>
    <t>VIL001477L</t>
  </si>
  <si>
    <t>VIL001476L</t>
  </si>
  <si>
    <t>VIL001475L</t>
  </si>
  <si>
    <t>VIL001474L</t>
  </si>
  <si>
    <t>VIL001473L</t>
  </si>
  <si>
    <t>VIL001472L</t>
  </si>
  <si>
    <t>VIL001471L</t>
  </si>
  <si>
    <t>VIL001470L</t>
  </si>
  <si>
    <t>GIHD003035</t>
  </si>
  <si>
    <t>VIL001469L</t>
  </si>
  <si>
    <t>VIL001468L</t>
  </si>
  <si>
    <t>GIHD003034</t>
  </si>
  <si>
    <t>VIL001467L</t>
  </si>
  <si>
    <t>GIHD003033</t>
  </si>
  <si>
    <t>GIHD003032</t>
  </si>
  <si>
    <t>VIL001466L</t>
  </si>
  <si>
    <t>GIHD003031</t>
  </si>
  <si>
    <t>Ujjaval</t>
  </si>
  <si>
    <t>VIL001465L</t>
  </si>
  <si>
    <t>VIL001464L</t>
  </si>
  <si>
    <t>GIHD003030</t>
  </si>
  <si>
    <t>Kordia</t>
  </si>
  <si>
    <t>GIHD003029</t>
  </si>
  <si>
    <t>Katira</t>
  </si>
  <si>
    <t>VIL001463L</t>
  </si>
  <si>
    <t>Kushan</t>
  </si>
  <si>
    <t>GIHD003028</t>
  </si>
  <si>
    <t>GIHD003027</t>
  </si>
  <si>
    <t>VIL001462L</t>
  </si>
  <si>
    <t>GIHD003026</t>
  </si>
  <si>
    <t>Aamir</t>
  </si>
  <si>
    <t>Devda</t>
  </si>
  <si>
    <t>Aamir@inoxbee.com</t>
  </si>
  <si>
    <t>VIL001461L</t>
  </si>
  <si>
    <t>GIHD003025</t>
  </si>
  <si>
    <t>Margi</t>
  </si>
  <si>
    <t>VIL001460L</t>
  </si>
  <si>
    <t>GIHD003024</t>
  </si>
  <si>
    <t>GIHD003023</t>
  </si>
  <si>
    <t>VIL001459L</t>
  </si>
  <si>
    <t>VIL001458L</t>
  </si>
  <si>
    <t>GIHD003022</t>
  </si>
  <si>
    <t>VIL001457L</t>
  </si>
  <si>
    <t>GIHD003021</t>
  </si>
  <si>
    <t>Sharrma</t>
  </si>
  <si>
    <t>VIL001456L</t>
  </si>
  <si>
    <t>VIL001455L</t>
  </si>
  <si>
    <t>GIHD003020</t>
  </si>
  <si>
    <t>VIL001454L</t>
  </si>
  <si>
    <t>VIL001453L</t>
  </si>
  <si>
    <t>GIHD003019</t>
  </si>
  <si>
    <t>VIL001452L</t>
  </si>
  <si>
    <t>GIHD003018</t>
  </si>
  <si>
    <t>VIL001451L</t>
  </si>
  <si>
    <t>VIL001450L</t>
  </si>
  <si>
    <t>VIL001449L</t>
  </si>
  <si>
    <t>rakesh@carhm.in</t>
  </si>
  <si>
    <t>GIHD003017</t>
  </si>
  <si>
    <t>VIL001448L</t>
  </si>
  <si>
    <t>Satendra</t>
  </si>
  <si>
    <t>Parihar</t>
  </si>
  <si>
    <t>VIL001447L</t>
  </si>
  <si>
    <t>VIL001446L</t>
  </si>
  <si>
    <t>GIHD003016</t>
  </si>
  <si>
    <t>Dhruti</t>
  </si>
  <si>
    <t>Dobaria</t>
  </si>
  <si>
    <t>GIHD003015</t>
  </si>
  <si>
    <t>Shrikunj</t>
  </si>
  <si>
    <t>VIL001445L</t>
  </si>
  <si>
    <t>VIL001444L</t>
  </si>
  <si>
    <t>VIL001443L</t>
  </si>
  <si>
    <t>GIHD003014</t>
  </si>
  <si>
    <t>VIL001442L</t>
  </si>
  <si>
    <t>GIHD003013</t>
  </si>
  <si>
    <t>VIL001441L</t>
  </si>
  <si>
    <t>GIHD003012</t>
  </si>
  <si>
    <t>GIHD003011</t>
  </si>
  <si>
    <t>VIL001440L</t>
  </si>
  <si>
    <t>GIHD003010</t>
  </si>
  <si>
    <t>Pranshu</t>
  </si>
  <si>
    <t>VIL001439L</t>
  </si>
  <si>
    <t>VIL001438L</t>
  </si>
  <si>
    <t>VIL001437L</t>
  </si>
  <si>
    <t>VIL001436L</t>
  </si>
  <si>
    <t>VIL001435L</t>
  </si>
  <si>
    <t>GIHD003009</t>
  </si>
  <si>
    <t>VIL001434L</t>
  </si>
  <si>
    <t>GIHD003008</t>
  </si>
  <si>
    <t>GIHD003007</t>
  </si>
  <si>
    <t>GIHD003006</t>
  </si>
  <si>
    <t>VIL001433L</t>
  </si>
  <si>
    <t>VIL001432L</t>
  </si>
  <si>
    <t>VIL001431L</t>
  </si>
  <si>
    <t>VIL001430L</t>
  </si>
  <si>
    <t>VIL001429L</t>
  </si>
  <si>
    <t>dharmesh@veritair.com</t>
  </si>
  <si>
    <t>GIHD003005</t>
  </si>
  <si>
    <t>GIHD003004</t>
  </si>
  <si>
    <t>Viram</t>
  </si>
  <si>
    <t>GIHD003003</t>
  </si>
  <si>
    <t>Rajen</t>
  </si>
  <si>
    <t>VIL001428L</t>
  </si>
  <si>
    <t>GIHD003002</t>
  </si>
  <si>
    <t>VIL001426L</t>
  </si>
  <si>
    <t>VIL001425L</t>
  </si>
  <si>
    <t>VIL001424L</t>
  </si>
  <si>
    <t>VIL001423L</t>
  </si>
  <si>
    <t>VIL001422L</t>
  </si>
  <si>
    <t>VIL001421L</t>
  </si>
  <si>
    <t>VIL001420L</t>
  </si>
  <si>
    <t>GIHD003001</t>
  </si>
  <si>
    <t>VIL001419L</t>
  </si>
  <si>
    <t>hasmukhbhaimevada@ymail.com</t>
  </si>
  <si>
    <t>VIL001418L</t>
  </si>
  <si>
    <t>Chudasma</t>
  </si>
  <si>
    <t>VIL001417L</t>
  </si>
  <si>
    <t>GIHD003000</t>
  </si>
  <si>
    <t>VIL001416L</t>
  </si>
  <si>
    <t>GIHD002999</t>
  </si>
  <si>
    <t>GIHD002998</t>
  </si>
  <si>
    <t>Kotian</t>
  </si>
  <si>
    <t>VIL001415L</t>
  </si>
  <si>
    <t>GIHD002997</t>
  </si>
  <si>
    <t>GIHD002996</t>
  </si>
  <si>
    <t>VIL001414L</t>
  </si>
  <si>
    <t>GIHD002995</t>
  </si>
  <si>
    <t>GIHD002994</t>
  </si>
  <si>
    <t>VIL001413L</t>
  </si>
  <si>
    <t>GIHD002993</t>
  </si>
  <si>
    <t>VIL001412L</t>
  </si>
  <si>
    <t>VIL001411L</t>
  </si>
  <si>
    <t>VIL001410L</t>
  </si>
  <si>
    <t>himanshu6161@rediff.com</t>
  </si>
  <si>
    <t>VIL001409L</t>
  </si>
  <si>
    <t>Sajal</t>
  </si>
  <si>
    <t>Samaddar</t>
  </si>
  <si>
    <t>VIL001408L</t>
  </si>
  <si>
    <t>VIL001407L</t>
  </si>
  <si>
    <t>Amarkumar</t>
  </si>
  <si>
    <t>Baswa</t>
  </si>
  <si>
    <t>GIHD002992</t>
  </si>
  <si>
    <t>GIHD002991</t>
  </si>
  <si>
    <t>Pithadiya</t>
  </si>
  <si>
    <t>VIL001406L</t>
  </si>
  <si>
    <t>GIHD002990</t>
  </si>
  <si>
    <t>GIHD002989</t>
  </si>
  <si>
    <t>VIL001405L</t>
  </si>
  <si>
    <t>GIHD002988</t>
  </si>
  <si>
    <t>Karnji</t>
  </si>
  <si>
    <t>GIHD002987</t>
  </si>
  <si>
    <t>GIHD002986</t>
  </si>
  <si>
    <t>Jyotirmoy</t>
  </si>
  <si>
    <t>Buch</t>
  </si>
  <si>
    <t>VIL001404L</t>
  </si>
  <si>
    <t>VIL001403L</t>
  </si>
  <si>
    <t>GIHD002985</t>
  </si>
  <si>
    <t>Alok</t>
  </si>
  <si>
    <t>Bhadauria</t>
  </si>
  <si>
    <t>VIL001402L</t>
  </si>
  <si>
    <t>VIL001401L</t>
  </si>
  <si>
    <t>GIHD002984</t>
  </si>
  <si>
    <t>VIL001400L</t>
  </si>
  <si>
    <t>VIL001399L</t>
  </si>
  <si>
    <t>GIHD002983</t>
  </si>
  <si>
    <t>Jaimik</t>
  </si>
  <si>
    <t>VIL001398L</t>
  </si>
  <si>
    <t>GIHD002982</t>
  </si>
  <si>
    <t>Harsh2375@retiffmail.com</t>
  </si>
  <si>
    <t>VIL001397L</t>
  </si>
  <si>
    <t>GIHD002981</t>
  </si>
  <si>
    <t>GIHD002980</t>
  </si>
  <si>
    <t>Rekhaben</t>
  </si>
  <si>
    <t>GIHD002979</t>
  </si>
  <si>
    <t>VIL001396L</t>
  </si>
  <si>
    <t>VIL001395L</t>
  </si>
  <si>
    <t>VIL001394L</t>
  </si>
  <si>
    <t>VIL001393L</t>
  </si>
  <si>
    <t>GIHD002978</t>
  </si>
  <si>
    <t>GIHD002977</t>
  </si>
  <si>
    <t>VIL001392L</t>
  </si>
  <si>
    <t>VIL001391L</t>
  </si>
  <si>
    <t>VIL001390L</t>
  </si>
  <si>
    <t>GIHD002976</t>
  </si>
  <si>
    <t>Pratima</t>
  </si>
  <si>
    <t>Tailor</t>
  </si>
  <si>
    <t>VIL001389L</t>
  </si>
  <si>
    <t>Niketan</t>
  </si>
  <si>
    <t>VIL001388L</t>
  </si>
  <si>
    <t>Dhiman</t>
  </si>
  <si>
    <t>GIHD002975</t>
  </si>
  <si>
    <t>GIHD002974</t>
  </si>
  <si>
    <t>Rinkal</t>
  </si>
  <si>
    <t>VIL001387L</t>
  </si>
  <si>
    <t>GIHD002973</t>
  </si>
  <si>
    <t>GIHD002972</t>
  </si>
  <si>
    <t>Rushang</t>
  </si>
  <si>
    <t>VIL001386L</t>
  </si>
  <si>
    <t>VIL001385L</t>
  </si>
  <si>
    <t>GIHD002971</t>
  </si>
  <si>
    <t>VIL001384L</t>
  </si>
  <si>
    <t>Unmesh</t>
  </si>
  <si>
    <t>Sonara</t>
  </si>
  <si>
    <t>info@uniqrender.com</t>
  </si>
  <si>
    <t>VIL001383L</t>
  </si>
  <si>
    <t>VIL001382L</t>
  </si>
  <si>
    <t>GIHD002970</t>
  </si>
  <si>
    <t>VIL001381L</t>
  </si>
  <si>
    <t>GIHD002969</t>
  </si>
  <si>
    <t>VIL001380L</t>
  </si>
  <si>
    <t>GIHD002968</t>
  </si>
  <si>
    <t>Kesaria</t>
  </si>
  <si>
    <t>r.kesaria@itm.edu</t>
  </si>
  <si>
    <t>VIL001379L</t>
  </si>
  <si>
    <t>VIL001378L</t>
  </si>
  <si>
    <t>VIL001377L</t>
  </si>
  <si>
    <t>GIHD002967</t>
  </si>
  <si>
    <t>GIHD002966</t>
  </si>
  <si>
    <t>Jinika</t>
  </si>
  <si>
    <t>GIHD002965</t>
  </si>
  <si>
    <t>GIHD002964</t>
  </si>
  <si>
    <t>GIHD002963</t>
  </si>
  <si>
    <t>Dhabhai</t>
  </si>
  <si>
    <t>VIL001376L</t>
  </si>
  <si>
    <t>Mausam</t>
  </si>
  <si>
    <t>GIHD002962</t>
  </si>
  <si>
    <t>Khalas</t>
  </si>
  <si>
    <t>GIHD002961</t>
  </si>
  <si>
    <t>VIL001375L</t>
  </si>
  <si>
    <t>GIHD002960</t>
  </si>
  <si>
    <t>GIHD002959</t>
  </si>
  <si>
    <t>Rakeshvora@hotmail.com</t>
  </si>
  <si>
    <t>VIL001374L</t>
  </si>
  <si>
    <t>VIL001373L</t>
  </si>
  <si>
    <t>GIHD002958</t>
  </si>
  <si>
    <t>Jamnaben</t>
  </si>
  <si>
    <t>VIL001372L</t>
  </si>
  <si>
    <t>VIL001371L</t>
  </si>
  <si>
    <t>VIL001370L</t>
  </si>
  <si>
    <t>GIHD002957</t>
  </si>
  <si>
    <t>Rushil</t>
  </si>
  <si>
    <t>GIHD002956</t>
  </si>
  <si>
    <t>Mb</t>
  </si>
  <si>
    <t>VIL001369L</t>
  </si>
  <si>
    <t>GIHD002955</t>
  </si>
  <si>
    <t>GIHD002954</t>
  </si>
  <si>
    <t>VIL001368L</t>
  </si>
  <si>
    <t>GIHD002953</t>
  </si>
  <si>
    <t>VIL001367L</t>
  </si>
  <si>
    <t>GIHD002952</t>
  </si>
  <si>
    <t>GIHD002951</t>
  </si>
  <si>
    <t>Khambhatwala</t>
  </si>
  <si>
    <t>GIHD002950</t>
  </si>
  <si>
    <t>Ashlesh</t>
  </si>
  <si>
    <t>GIHD002949</t>
  </si>
  <si>
    <t>Sachchade</t>
  </si>
  <si>
    <t>VIL001366L</t>
  </si>
  <si>
    <t>GIHD002948</t>
  </si>
  <si>
    <t>VIL001365L</t>
  </si>
  <si>
    <t>GIHD002947</t>
  </si>
  <si>
    <t>VIL001364L</t>
  </si>
  <si>
    <t>GIHD002946</t>
  </si>
  <si>
    <t>GIHD002945</t>
  </si>
  <si>
    <t>Adarsh</t>
  </si>
  <si>
    <t>VIL001362L</t>
  </si>
  <si>
    <t>VIL001363L</t>
  </si>
  <si>
    <t>GIHD002944</t>
  </si>
  <si>
    <t>hs.panchal@hotmail.com</t>
  </si>
  <si>
    <t>VIL001361L</t>
  </si>
  <si>
    <t>GIHD002943</t>
  </si>
  <si>
    <t>Zuber</t>
  </si>
  <si>
    <t>VIL001360L</t>
  </si>
  <si>
    <t>VIL001359L</t>
  </si>
  <si>
    <t>VIL001358L</t>
  </si>
  <si>
    <t>GIHD002942</t>
  </si>
  <si>
    <t>GIHD002941</t>
  </si>
  <si>
    <t>Jolly</t>
  </si>
  <si>
    <t>VIL001357L</t>
  </si>
  <si>
    <t>GIHD002940</t>
  </si>
  <si>
    <t>GIHD002939</t>
  </si>
  <si>
    <t>Rujil</t>
  </si>
  <si>
    <t>GIHD002938</t>
  </si>
  <si>
    <t>GIHD002937</t>
  </si>
  <si>
    <t>VIL001356L</t>
  </si>
  <si>
    <t>VIL001355L</t>
  </si>
  <si>
    <t>VIL001354L</t>
  </si>
  <si>
    <t>GIHD002936</t>
  </si>
  <si>
    <t>GIHD002935</t>
  </si>
  <si>
    <t>GIHD002934</t>
  </si>
  <si>
    <t>VIL001353L</t>
  </si>
  <si>
    <t>GIHD002933</t>
  </si>
  <si>
    <t>GIHD002932</t>
  </si>
  <si>
    <t>VIL001352L</t>
  </si>
  <si>
    <t>VIL001351L</t>
  </si>
  <si>
    <t>GIHD002931</t>
  </si>
  <si>
    <t>Dipen619@liv.com</t>
  </si>
  <si>
    <t>GIHD002930</t>
  </si>
  <si>
    <t>Barad</t>
  </si>
  <si>
    <t>GIHD002929</t>
  </si>
  <si>
    <t>GIHD002928</t>
  </si>
  <si>
    <t>VIL001350L</t>
  </si>
  <si>
    <t>GIHD002927</t>
  </si>
  <si>
    <t>Nimbark</t>
  </si>
  <si>
    <t>VIL001349L</t>
  </si>
  <si>
    <t>GIHD002926</t>
  </si>
  <si>
    <t>VIL001348L</t>
  </si>
  <si>
    <t>VIL001347L</t>
  </si>
  <si>
    <t>GIHD002925</t>
  </si>
  <si>
    <t>VIL001346L</t>
  </si>
  <si>
    <t>VIL001345L</t>
  </si>
  <si>
    <t>VIL001344L</t>
  </si>
  <si>
    <t>GIHD002924</t>
  </si>
  <si>
    <t>Bhupesh</t>
  </si>
  <si>
    <t>GIHD002923</t>
  </si>
  <si>
    <t>Avinash</t>
  </si>
  <si>
    <t>GIHD002922</t>
  </si>
  <si>
    <t>GIHD002921</t>
  </si>
  <si>
    <t>VIL001343L</t>
  </si>
  <si>
    <t>GIHD002920</t>
  </si>
  <si>
    <t>GIHD002918</t>
  </si>
  <si>
    <t>Satwik</t>
  </si>
  <si>
    <t>Manoli</t>
  </si>
  <si>
    <t>GIHD002919</t>
  </si>
  <si>
    <t>GIHD002917</t>
  </si>
  <si>
    <t>VIL001342L</t>
  </si>
  <si>
    <t>VIL001341L</t>
  </si>
  <si>
    <t>VIL001340L</t>
  </si>
  <si>
    <t>Gulabani</t>
  </si>
  <si>
    <t>GIHD002916</t>
  </si>
  <si>
    <t>Robins</t>
  </si>
  <si>
    <t>VIL001339L</t>
  </si>
  <si>
    <t>GIHD002915</t>
  </si>
  <si>
    <t>Pariya</t>
  </si>
  <si>
    <t>VIL001338L</t>
  </si>
  <si>
    <t>GIHD002914</t>
  </si>
  <si>
    <t>Khagen</t>
  </si>
  <si>
    <t>Kashiwala</t>
  </si>
  <si>
    <t>VIL001337L</t>
  </si>
  <si>
    <t>GIHD002913</t>
  </si>
  <si>
    <t>Sumarani</t>
  </si>
  <si>
    <t>GIHD002912</t>
  </si>
  <si>
    <t>Kamdar</t>
  </si>
  <si>
    <t>GIHD002911</t>
  </si>
  <si>
    <t>Brahmchari</t>
  </si>
  <si>
    <t>GIHD002910</t>
  </si>
  <si>
    <t>Charmi</t>
  </si>
  <si>
    <t>scharmi@outlook.com</t>
  </si>
  <si>
    <t>GIHD002909</t>
  </si>
  <si>
    <t>VIL001336L</t>
  </si>
  <si>
    <t>GIHD002908</t>
  </si>
  <si>
    <t>VIL001335L</t>
  </si>
  <si>
    <t>VIL001334L</t>
  </si>
  <si>
    <t>GIHD002907</t>
  </si>
  <si>
    <t>VIL001333L</t>
  </si>
  <si>
    <t>VIL001332L</t>
  </si>
  <si>
    <t>GIHD002906</t>
  </si>
  <si>
    <t>GIHD002904</t>
  </si>
  <si>
    <t>Akbari</t>
  </si>
  <si>
    <t>Rajni</t>
  </si>
  <si>
    <t>khodiyar_construction@hotmail.com</t>
  </si>
  <si>
    <t>GIHD002905</t>
  </si>
  <si>
    <t>Dhiren</t>
  </si>
  <si>
    <t>drdhirenthakkar@hotmail.com</t>
  </si>
  <si>
    <t>GIHD002903</t>
  </si>
  <si>
    <t>Maretha</t>
  </si>
  <si>
    <t>VIL001331L</t>
  </si>
  <si>
    <t>VIL001330L</t>
  </si>
  <si>
    <t>VIL001329L</t>
  </si>
  <si>
    <t>VIL001328L</t>
  </si>
  <si>
    <t>GIHD002902</t>
  </si>
  <si>
    <t>GIHD002901</t>
  </si>
  <si>
    <t>Dalsania</t>
  </si>
  <si>
    <t>GIHD002900</t>
  </si>
  <si>
    <t>Mahir</t>
  </si>
  <si>
    <t>GIHD002899</t>
  </si>
  <si>
    <t>Premjibhai</t>
  </si>
  <si>
    <t>GIHD002898</t>
  </si>
  <si>
    <t>Simon</t>
  </si>
  <si>
    <t>GIHD002896</t>
  </si>
  <si>
    <t>Dawra</t>
  </si>
  <si>
    <t>GIHD002895</t>
  </si>
  <si>
    <t>Roopesh</t>
  </si>
  <si>
    <t>Kshattriya</t>
  </si>
  <si>
    <t>GIHD002894</t>
  </si>
  <si>
    <t>Hemil</t>
  </si>
  <si>
    <t>Sh</t>
  </si>
  <si>
    <t>VIL001327L</t>
  </si>
  <si>
    <t>GIHD002893</t>
  </si>
  <si>
    <t>Aatithya</t>
  </si>
  <si>
    <t>Hitkar</t>
  </si>
  <si>
    <t>VIL001326L</t>
  </si>
  <si>
    <t>GIHD002892</t>
  </si>
  <si>
    <t>GIHD002891</t>
  </si>
  <si>
    <t>VIL001325L</t>
  </si>
  <si>
    <t>VIL001324L</t>
  </si>
  <si>
    <t>VIL001323L</t>
  </si>
  <si>
    <t>GIHD002890</t>
  </si>
  <si>
    <t>GIHD002889</t>
  </si>
  <si>
    <t>GIHD002888</t>
  </si>
  <si>
    <t>Virag</t>
  </si>
  <si>
    <t>GIHD002887</t>
  </si>
  <si>
    <t>GIHD002886</t>
  </si>
  <si>
    <t>Gundaniya</t>
  </si>
  <si>
    <t>VIL001322L</t>
  </si>
  <si>
    <t>VIL001321L</t>
  </si>
  <si>
    <t>GIHD002885</t>
  </si>
  <si>
    <t>Krishanan</t>
  </si>
  <si>
    <t>Ghavariya</t>
  </si>
  <si>
    <t>GIHD002884</t>
  </si>
  <si>
    <t>GIHD002883</t>
  </si>
  <si>
    <t>Gavle</t>
  </si>
  <si>
    <t>VIL001320L</t>
  </si>
  <si>
    <t>GIHD002881</t>
  </si>
  <si>
    <t>GIHD002882</t>
  </si>
  <si>
    <t>VIL001319L</t>
  </si>
  <si>
    <t>VIL001318L</t>
  </si>
  <si>
    <t>GIHD002879</t>
  </si>
  <si>
    <t>GIHD002878</t>
  </si>
  <si>
    <t>GIHD002880</t>
  </si>
  <si>
    <t>VIL001317L</t>
  </si>
  <si>
    <t>GIHD002877</t>
  </si>
  <si>
    <t>Jinay</t>
  </si>
  <si>
    <t>VIL001316L</t>
  </si>
  <si>
    <t>GIHD002876</t>
  </si>
  <si>
    <t>GIHD002875</t>
  </si>
  <si>
    <t>VIL001315L</t>
  </si>
  <si>
    <t>VIL001314L</t>
  </si>
  <si>
    <t>GIHD002874</t>
  </si>
  <si>
    <t>Kanzariya</t>
  </si>
  <si>
    <t>VIL001313L</t>
  </si>
  <si>
    <t>GIHD002873</t>
  </si>
  <si>
    <t>Gazelle</t>
  </si>
  <si>
    <t>VIL001312L</t>
  </si>
  <si>
    <t>VIL001311L</t>
  </si>
  <si>
    <t>GIHD002872</t>
  </si>
  <si>
    <t>VIL001310L</t>
  </si>
  <si>
    <t>VIL001309L</t>
  </si>
  <si>
    <t>GIHD002871</t>
  </si>
  <si>
    <t>Gami</t>
  </si>
  <si>
    <t>VIL001308L</t>
  </si>
  <si>
    <t>GIHD002870</t>
  </si>
  <si>
    <t>Vinodh</t>
  </si>
  <si>
    <t>GIHD002869</t>
  </si>
  <si>
    <t>GIHD002868</t>
  </si>
  <si>
    <t>VIL001307L</t>
  </si>
  <si>
    <t>VIL001306L</t>
  </si>
  <si>
    <t>VIL001305L</t>
  </si>
  <si>
    <t>GIHD002867</t>
  </si>
  <si>
    <t>ashoku44@redipmail.com</t>
  </si>
  <si>
    <t>VIL001304L</t>
  </si>
  <si>
    <t>VIL001303L</t>
  </si>
  <si>
    <t>VIL001302L</t>
  </si>
  <si>
    <t>GIHD002866</t>
  </si>
  <si>
    <t>GIHD002865</t>
  </si>
  <si>
    <t>GIHD002864</t>
  </si>
  <si>
    <t>GIHD002863</t>
  </si>
  <si>
    <t>Anshul</t>
  </si>
  <si>
    <t>VIL001301L</t>
  </si>
  <si>
    <t>GIHD002862</t>
  </si>
  <si>
    <t>VIL001300L</t>
  </si>
  <si>
    <t>VIL001299L</t>
  </si>
  <si>
    <t>GIHD002861</t>
  </si>
  <si>
    <t>maheshmewada@hotmail.com</t>
  </si>
  <si>
    <t>VIL001298L</t>
  </si>
  <si>
    <t>Sujay</t>
  </si>
  <si>
    <t>VIL001297L</t>
  </si>
  <si>
    <t>VIL001296L</t>
  </si>
  <si>
    <t>GIHD002860</t>
  </si>
  <si>
    <t>GIHD002859</t>
  </si>
  <si>
    <t>GIHD002858</t>
  </si>
  <si>
    <t>VIL001295L</t>
  </si>
  <si>
    <t>VIL001294L</t>
  </si>
  <si>
    <t>GIHD002857</t>
  </si>
  <si>
    <t>VIL001293L</t>
  </si>
  <si>
    <t>GIHD002856</t>
  </si>
  <si>
    <t>Bhalani</t>
  </si>
  <si>
    <t>VIL001292L</t>
  </si>
  <si>
    <t>VIL001291L</t>
  </si>
  <si>
    <t>GIHD002855</t>
  </si>
  <si>
    <t>VIL001290L</t>
  </si>
  <si>
    <t>VIL001289L</t>
  </si>
  <si>
    <t>VIL001288L</t>
  </si>
  <si>
    <t>PANDYADEPESH14@REDFMAIL.COM</t>
  </si>
  <si>
    <t>GIHD002854</t>
  </si>
  <si>
    <t>Maharaul</t>
  </si>
  <si>
    <t>VIL001287L</t>
  </si>
  <si>
    <t>VIL001286L</t>
  </si>
  <si>
    <t>GIHD002853</t>
  </si>
  <si>
    <t>GIHD002852</t>
  </si>
  <si>
    <t>architect@karishye.in</t>
  </si>
  <si>
    <t>GIHD002851</t>
  </si>
  <si>
    <t>GIHD002850</t>
  </si>
  <si>
    <t>Rajkumar</t>
  </si>
  <si>
    <t>Dhanrajani</t>
  </si>
  <si>
    <t>GIHD002848</t>
  </si>
  <si>
    <t>GIHD002849</t>
  </si>
  <si>
    <t>Agnihotri</t>
  </si>
  <si>
    <t>GIHD002847</t>
  </si>
  <si>
    <t>Shilpa</t>
  </si>
  <si>
    <t>Sidhpura</t>
  </si>
  <si>
    <t>VIL001285L</t>
  </si>
  <si>
    <t>VIL001284L</t>
  </si>
  <si>
    <t>GIHD002846</t>
  </si>
  <si>
    <t>GIHD002845</t>
  </si>
  <si>
    <t>VIL001283L</t>
  </si>
  <si>
    <t>Terence</t>
  </si>
  <si>
    <t>Kurain</t>
  </si>
  <si>
    <t>terencekurian@zydushospitals.com</t>
  </si>
  <si>
    <t>GIHD002844</t>
  </si>
  <si>
    <t>Divaksh</t>
  </si>
  <si>
    <t>VIL001282L</t>
  </si>
  <si>
    <t>VIL001281L</t>
  </si>
  <si>
    <t>VIL001280L</t>
  </si>
  <si>
    <t>GIHD002843</t>
  </si>
  <si>
    <t>GIHD002842</t>
  </si>
  <si>
    <t>VIL001279L</t>
  </si>
  <si>
    <t>GIHD002841</t>
  </si>
  <si>
    <t>GIHD002840</t>
  </si>
  <si>
    <t>VIL001278L</t>
  </si>
  <si>
    <t>VIL001277L</t>
  </si>
  <si>
    <t>VIL001276L</t>
  </si>
  <si>
    <t>GIHD002839</t>
  </si>
  <si>
    <t>Foram</t>
  </si>
  <si>
    <t>VIL001275L</t>
  </si>
  <si>
    <t>GIHD002838</t>
  </si>
  <si>
    <t>VIL001274L</t>
  </si>
  <si>
    <t>VIL001273L</t>
  </si>
  <si>
    <t>GIHD002837</t>
  </si>
  <si>
    <t>VIL001272L</t>
  </si>
  <si>
    <t>VIL001271L</t>
  </si>
  <si>
    <t>VIL001270L</t>
  </si>
  <si>
    <t>VIL001269L</t>
  </si>
  <si>
    <t>VIL001268L</t>
  </si>
  <si>
    <t>GIHD002836</t>
  </si>
  <si>
    <t>GIHD002835</t>
  </si>
  <si>
    <t>Kadela</t>
  </si>
  <si>
    <t>VIL001267L</t>
  </si>
  <si>
    <t>GIHD002834</t>
  </si>
  <si>
    <t>Mohan</t>
  </si>
  <si>
    <t>GIHD002833</t>
  </si>
  <si>
    <t>VIL001266L</t>
  </si>
  <si>
    <t>Jalpesh</t>
  </si>
  <si>
    <t>VIL001265L</t>
  </si>
  <si>
    <t>GIHD002832</t>
  </si>
  <si>
    <t>VIL001264L</t>
  </si>
  <si>
    <t>VIL001263L</t>
  </si>
  <si>
    <t>GIHD002831</t>
  </si>
  <si>
    <t>Naveen</t>
  </si>
  <si>
    <t>VIL001262L</t>
  </si>
  <si>
    <t>GIHD002830</t>
  </si>
  <si>
    <t>Batavia</t>
  </si>
  <si>
    <t>GIHD002829</t>
  </si>
  <si>
    <t>VIL001261L</t>
  </si>
  <si>
    <t>VIL001260L</t>
  </si>
  <si>
    <t>GIHD002828</t>
  </si>
  <si>
    <t>VIL001259L</t>
  </si>
  <si>
    <t>VIL001258L</t>
  </si>
  <si>
    <t>VIL001257L</t>
  </si>
  <si>
    <t>GIHD002827</t>
  </si>
  <si>
    <t>Rishikesh</t>
  </si>
  <si>
    <t>GIHD002826</t>
  </si>
  <si>
    <t>VIL001255L</t>
  </si>
  <si>
    <t>VIL001256L</t>
  </si>
  <si>
    <t>pravin@propsun.com</t>
  </si>
  <si>
    <t>VIL001254L</t>
  </si>
  <si>
    <t>GIHD002825</t>
  </si>
  <si>
    <t>GIHD002824</t>
  </si>
  <si>
    <t>Nainesh</t>
  </si>
  <si>
    <t>GIHD002823</t>
  </si>
  <si>
    <t>GIHD002822</t>
  </si>
  <si>
    <t>Joy</t>
  </si>
  <si>
    <t>GIHD002821</t>
  </si>
  <si>
    <t>VIL001253L</t>
  </si>
  <si>
    <t>GIHD002820</t>
  </si>
  <si>
    <t>Rajani</t>
  </si>
  <si>
    <t>VIL001252L</t>
  </si>
  <si>
    <t>GIHD002818</t>
  </si>
  <si>
    <t>GIHD002819</t>
  </si>
  <si>
    <t>GIHD002817</t>
  </si>
  <si>
    <t>Dodiya</t>
  </si>
  <si>
    <t>GIHD002816</t>
  </si>
  <si>
    <t>GIHD002815</t>
  </si>
  <si>
    <t>VIL001251L</t>
  </si>
  <si>
    <t>VIL001250L</t>
  </si>
  <si>
    <t>VIL001249L</t>
  </si>
  <si>
    <t>VIL001248L</t>
  </si>
  <si>
    <t>malay@sampad.co.in</t>
  </si>
  <si>
    <t>VIL001247L</t>
  </si>
  <si>
    <t>VIL001246L</t>
  </si>
  <si>
    <t>VIL001245L</t>
  </si>
  <si>
    <t>VIL001244L</t>
  </si>
  <si>
    <t>VIL001243L</t>
  </si>
  <si>
    <t>VIL001242L</t>
  </si>
  <si>
    <t>GIHD002814</t>
  </si>
  <si>
    <t>Sawan</t>
  </si>
  <si>
    <t>Addbc@xyz.com</t>
  </si>
  <si>
    <t>VIL001241L</t>
  </si>
  <si>
    <t>GIHD002813</t>
  </si>
  <si>
    <t>VIL001240L</t>
  </si>
  <si>
    <t>GIHD002812</t>
  </si>
  <si>
    <t>Upesh</t>
  </si>
  <si>
    <t>GIHD002811</t>
  </si>
  <si>
    <t>Champaklal</t>
  </si>
  <si>
    <t>VIL001239L</t>
  </si>
  <si>
    <t>VIL001238L</t>
  </si>
  <si>
    <t>VIL001237L</t>
  </si>
  <si>
    <t>VIL001236L</t>
  </si>
  <si>
    <t>VIL001235L</t>
  </si>
  <si>
    <t>GIHD002810</t>
  </si>
  <si>
    <t>Sinchaniya</t>
  </si>
  <si>
    <t>GIHD002809</t>
  </si>
  <si>
    <t>VIL001234L</t>
  </si>
  <si>
    <t>KUNAL.KHATRI@THREEARTHREALTY.COM</t>
  </si>
  <si>
    <t>VIL001233L</t>
  </si>
  <si>
    <t>ravindra@prozealinfra.com</t>
  </si>
  <si>
    <t>VIL001232L</t>
  </si>
  <si>
    <t>GIHD002808</t>
  </si>
  <si>
    <t>VIL001231L</t>
  </si>
  <si>
    <t>GIHD002807</t>
  </si>
  <si>
    <t>Leuva</t>
  </si>
  <si>
    <t>VIL001230L</t>
  </si>
  <si>
    <t>GIHD002806</t>
  </si>
  <si>
    <t>Ankita</t>
  </si>
  <si>
    <t>Gurram</t>
  </si>
  <si>
    <t>GIHD002805</t>
  </si>
  <si>
    <t>VIL001229L</t>
  </si>
  <si>
    <t>anirudhsharma11@outlook.com</t>
  </si>
  <si>
    <t>VIL001228L</t>
  </si>
  <si>
    <t>GIHD002804</t>
  </si>
  <si>
    <t>GIHD002803</t>
  </si>
  <si>
    <t>GIHD002802</t>
  </si>
  <si>
    <t>Parshotam</t>
  </si>
  <si>
    <t>Tulsiani</t>
  </si>
  <si>
    <t>GIHD002801</t>
  </si>
  <si>
    <t>VIL001227L</t>
  </si>
  <si>
    <t>Trilok</t>
  </si>
  <si>
    <t>VIL001226L</t>
  </si>
  <si>
    <t>GIHD002800</t>
  </si>
  <si>
    <t>VIL001225L</t>
  </si>
  <si>
    <t>GIHD002799</t>
  </si>
  <si>
    <t>VIL001224L</t>
  </si>
  <si>
    <t>GIHD002798</t>
  </si>
  <si>
    <t>GIHD002797</t>
  </si>
  <si>
    <t>GIHD002796</t>
  </si>
  <si>
    <t>Raghav</t>
  </si>
  <si>
    <t>GIHD002795</t>
  </si>
  <si>
    <t>GIHD002794</t>
  </si>
  <si>
    <t>GIHD002793</t>
  </si>
  <si>
    <t>Chandravanshi</t>
  </si>
  <si>
    <t>GIHD002792</t>
  </si>
  <si>
    <t>Bhumit</t>
  </si>
  <si>
    <t>Khasatiya</t>
  </si>
  <si>
    <t>GIHD002791</t>
  </si>
  <si>
    <t>GIHD002790</t>
  </si>
  <si>
    <t>Roshni</t>
  </si>
  <si>
    <t>GIHD002789</t>
  </si>
  <si>
    <t>VIL001223L</t>
  </si>
  <si>
    <t>VIL001222L</t>
  </si>
  <si>
    <t>GIHD002788</t>
  </si>
  <si>
    <t>Parthin</t>
  </si>
  <si>
    <t>GIHD002787</t>
  </si>
  <si>
    <t>viral_74@redipmail.com</t>
  </si>
  <si>
    <t>GIHD002786</t>
  </si>
  <si>
    <t>GIHD002785</t>
  </si>
  <si>
    <t>Vedant</t>
  </si>
  <si>
    <t>VIL001221L</t>
  </si>
  <si>
    <t>GIHD002784</t>
  </si>
  <si>
    <t>Kashish</t>
  </si>
  <si>
    <t>GIHD002783</t>
  </si>
  <si>
    <t>VIL001220L</t>
  </si>
  <si>
    <t>GIHD002782</t>
  </si>
  <si>
    <t>GIHD002781</t>
  </si>
  <si>
    <t>VIL001219L</t>
  </si>
  <si>
    <t>GIHD002780</t>
  </si>
  <si>
    <t>VIL001218L</t>
  </si>
  <si>
    <t>VIL001217L</t>
  </si>
  <si>
    <t>VIL001216L</t>
  </si>
  <si>
    <t>VIL001215L</t>
  </si>
  <si>
    <t>VIL001214L</t>
  </si>
  <si>
    <t>VIL001213L</t>
  </si>
  <si>
    <t>nitinchandnani11@icloud.com</t>
  </si>
  <si>
    <t>GIHD002779</t>
  </si>
  <si>
    <t>VIL001212L</t>
  </si>
  <si>
    <t>GIHD002778</t>
  </si>
  <si>
    <t>GIHD002777</t>
  </si>
  <si>
    <t>GIHD002776</t>
  </si>
  <si>
    <t>GIHD002775</t>
  </si>
  <si>
    <t>Trivwdi</t>
  </si>
  <si>
    <t>GIHD002774</t>
  </si>
  <si>
    <t>Ujaas</t>
  </si>
  <si>
    <t>VIL001211L</t>
  </si>
  <si>
    <t>Chiragbhai</t>
  </si>
  <si>
    <t>VIL001210L</t>
  </si>
  <si>
    <t>GIHD002773</t>
  </si>
  <si>
    <t>Nalkanthiya</t>
  </si>
  <si>
    <t>VIL001209L</t>
  </si>
  <si>
    <t>GIHD002772</t>
  </si>
  <si>
    <t>VIL001208L</t>
  </si>
  <si>
    <t>GIHD002771</t>
  </si>
  <si>
    <t>GIHD002770</t>
  </si>
  <si>
    <t>Kanjani</t>
  </si>
  <si>
    <t>VIL001206L</t>
  </si>
  <si>
    <t>VIL001207L</t>
  </si>
  <si>
    <t>VIL001205L</t>
  </si>
  <si>
    <t>VIL001204L</t>
  </si>
  <si>
    <t>VIL001203L</t>
  </si>
  <si>
    <t>GIHD002769</t>
  </si>
  <si>
    <t>VIL001202L</t>
  </si>
  <si>
    <t>GIHD002768</t>
  </si>
  <si>
    <t>VIL001200L</t>
  </si>
  <si>
    <t>VIL001201L</t>
  </si>
  <si>
    <t>GIHD002767</t>
  </si>
  <si>
    <t>Javed</t>
  </si>
  <si>
    <t>GIHD002766</t>
  </si>
  <si>
    <t>Aslam</t>
  </si>
  <si>
    <t>VIL001199L</t>
  </si>
  <si>
    <t>VIL001198L</t>
  </si>
  <si>
    <t>VIL001196L</t>
  </si>
  <si>
    <t>VIL001197L</t>
  </si>
  <si>
    <t>VIL001195L</t>
  </si>
  <si>
    <t>GIHD002765</t>
  </si>
  <si>
    <t>Mahavirsinh</t>
  </si>
  <si>
    <t>Jhala</t>
  </si>
  <si>
    <t>GIHD002764</t>
  </si>
  <si>
    <t>GIHD002763</t>
  </si>
  <si>
    <t>Va</t>
  </si>
  <si>
    <t>919999999909</t>
  </si>
  <si>
    <t>VIL001194L</t>
  </si>
  <si>
    <t>VIL001193L</t>
  </si>
  <si>
    <t>VIL001192L</t>
  </si>
  <si>
    <t>GIHD002762</t>
  </si>
  <si>
    <t>VIL001191L</t>
  </si>
  <si>
    <t>GIHD002761</t>
  </si>
  <si>
    <t>Mitsu</t>
  </si>
  <si>
    <t>Mitsuthacker@hotmail.com</t>
  </si>
  <si>
    <t>VIL001189L</t>
  </si>
  <si>
    <t>viral.master@exxarotiles.com</t>
  </si>
  <si>
    <t>VIL001190L</t>
  </si>
  <si>
    <t>Kunj</t>
  </si>
  <si>
    <t>VIL001188L</t>
  </si>
  <si>
    <t>VIL001187L</t>
  </si>
  <si>
    <t>GIHD002760</t>
  </si>
  <si>
    <t>VIL001186L</t>
  </si>
  <si>
    <t>GIHD002759</t>
  </si>
  <si>
    <t>Mahek</t>
  </si>
  <si>
    <t>VIL001185L</t>
  </si>
  <si>
    <t>GIHD002758</t>
  </si>
  <si>
    <t>Yutee</t>
  </si>
  <si>
    <t>Anyhoy</t>
  </si>
  <si>
    <t>GIHD002757</t>
  </si>
  <si>
    <t>email@chintanv.site</t>
  </si>
  <si>
    <t>GIHD002756</t>
  </si>
  <si>
    <t>Sakshi</t>
  </si>
  <si>
    <t>Taori</t>
  </si>
  <si>
    <t>GIHD002755</t>
  </si>
  <si>
    <t>Sidhnani</t>
  </si>
  <si>
    <t>VIL001184L</t>
  </si>
  <si>
    <t>GIHD002754</t>
  </si>
  <si>
    <t>VIL001183L</t>
  </si>
  <si>
    <t>VIL001182L</t>
  </si>
  <si>
    <t>GIHD002753</t>
  </si>
  <si>
    <t>Ghanshyamsinh</t>
  </si>
  <si>
    <t>VIL001181L</t>
  </si>
  <si>
    <t>VIL001180L</t>
  </si>
  <si>
    <t>VIL001179L</t>
  </si>
  <si>
    <t>GIHD002752</t>
  </si>
  <si>
    <t>GIHD002751</t>
  </si>
  <si>
    <t>GIHD002750</t>
  </si>
  <si>
    <t>VIL001178L</t>
  </si>
  <si>
    <t>GIHD002749</t>
  </si>
  <si>
    <t>Naval</t>
  </si>
  <si>
    <t>GIHD002747</t>
  </si>
  <si>
    <t>GIHD002748</t>
  </si>
  <si>
    <t>Sukhadia</t>
  </si>
  <si>
    <t>VIL001177L</t>
  </si>
  <si>
    <t>GIHD002746</t>
  </si>
  <si>
    <t>VIL001176L</t>
  </si>
  <si>
    <t>GIHD002745</t>
  </si>
  <si>
    <t>Digvijaysinh</t>
  </si>
  <si>
    <t>GIHD002744</t>
  </si>
  <si>
    <t>VIL001174L</t>
  </si>
  <si>
    <t>VIL001175L</t>
  </si>
  <si>
    <t>aalokkb@hotmail.com</t>
  </si>
  <si>
    <t>GIHD002743</t>
  </si>
  <si>
    <t>pratik@srinfraspace.com</t>
  </si>
  <si>
    <t>GIHD002742</t>
  </si>
  <si>
    <t>Shri</t>
  </si>
  <si>
    <t>Wakodkar</t>
  </si>
  <si>
    <t>GIHD002741</t>
  </si>
  <si>
    <t>Garima</t>
  </si>
  <si>
    <t>VIL001173L</t>
  </si>
  <si>
    <t>VIL001172L</t>
  </si>
  <si>
    <t>GIHD002740</t>
  </si>
  <si>
    <t>Khimchand</t>
  </si>
  <si>
    <t>GIHD002739</t>
  </si>
  <si>
    <t>VIL001171L</t>
  </si>
  <si>
    <t>Purvi</t>
  </si>
  <si>
    <t>GIHD002738</t>
  </si>
  <si>
    <t>VIL001170L</t>
  </si>
  <si>
    <t>VIL001169L</t>
  </si>
  <si>
    <t>VIL001168L</t>
  </si>
  <si>
    <t>GIHD002737</t>
  </si>
  <si>
    <t>GIHD002736</t>
  </si>
  <si>
    <t>GIHD002735</t>
  </si>
  <si>
    <t>VIL001167L</t>
  </si>
  <si>
    <t>VIL001166L</t>
  </si>
  <si>
    <t>GIHD002734</t>
  </si>
  <si>
    <t>GIHD002733</t>
  </si>
  <si>
    <t>GIHD002732</t>
  </si>
  <si>
    <t>Srujan</t>
  </si>
  <si>
    <t>GIHD002731</t>
  </si>
  <si>
    <t>Hareja</t>
  </si>
  <si>
    <t>GIHD002730</t>
  </si>
  <si>
    <t>Jesal</t>
  </si>
  <si>
    <t>VIL001165L</t>
  </si>
  <si>
    <t>GIHD002729</t>
  </si>
  <si>
    <t>VIL001164L</t>
  </si>
  <si>
    <t>VIL001163L</t>
  </si>
  <si>
    <t>GIHD002728</t>
  </si>
  <si>
    <t>VIL001162L</t>
  </si>
  <si>
    <t>GIHD002727</t>
  </si>
  <si>
    <t>VIL001161L</t>
  </si>
  <si>
    <t>GIHD002726</t>
  </si>
  <si>
    <t>Jaini</t>
  </si>
  <si>
    <t>GIHD002725</t>
  </si>
  <si>
    <t>GIHD002724</t>
  </si>
  <si>
    <t>VIL001160L</t>
  </si>
  <si>
    <t>GIHD002723</t>
  </si>
  <si>
    <t>VIL001159L</t>
  </si>
  <si>
    <t>GIHD002722</t>
  </si>
  <si>
    <t>VIL001158L</t>
  </si>
  <si>
    <t>VIL001157L</t>
  </si>
  <si>
    <t>businessdevelopment@urbanaac.com</t>
  </si>
  <si>
    <t>VIL001156L</t>
  </si>
  <si>
    <t>GIHD002721</t>
  </si>
  <si>
    <t>Jashwin</t>
  </si>
  <si>
    <t>Kotadia</t>
  </si>
  <si>
    <t>VIL001155L</t>
  </si>
  <si>
    <t>GIHD002720</t>
  </si>
  <si>
    <t>samik_shah@intaspharma.com</t>
  </si>
  <si>
    <t>GIHD002719</t>
  </si>
  <si>
    <t>VIL001154L</t>
  </si>
  <si>
    <t>GIHD002718</t>
  </si>
  <si>
    <t>VIL001153L</t>
  </si>
  <si>
    <t>GIHD002717</t>
  </si>
  <si>
    <t>GIHD002716</t>
  </si>
  <si>
    <t>Vansh</t>
  </si>
  <si>
    <t>GIHD002715</t>
  </si>
  <si>
    <t>GIHD002714</t>
  </si>
  <si>
    <t>Chhaya</t>
  </si>
  <si>
    <t>GIHD002713</t>
  </si>
  <si>
    <t>VIL001152L</t>
  </si>
  <si>
    <t>VIL001151L</t>
  </si>
  <si>
    <t>GIHD002712</t>
  </si>
  <si>
    <t>Mangal</t>
  </si>
  <si>
    <t>GIHD002711</t>
  </si>
  <si>
    <t>Naidu</t>
  </si>
  <si>
    <t>GIHD002710</t>
  </si>
  <si>
    <t>VIL001150L</t>
  </si>
  <si>
    <t>GIHD002709</t>
  </si>
  <si>
    <t>VIL001149L</t>
  </si>
  <si>
    <t>Dhruvik</t>
  </si>
  <si>
    <t>GIHD002708</t>
  </si>
  <si>
    <t>Sidharth</t>
  </si>
  <si>
    <t>GIHD002707</t>
  </si>
  <si>
    <t>VIL001148L</t>
  </si>
  <si>
    <t>VIL001147L</t>
  </si>
  <si>
    <t>VIL001146L</t>
  </si>
  <si>
    <t>VIL001145L</t>
  </si>
  <si>
    <t>VIL001144L</t>
  </si>
  <si>
    <t>GIHD002706</t>
  </si>
  <si>
    <t>GIHD002704</t>
  </si>
  <si>
    <t>Krushnakant</t>
  </si>
  <si>
    <t>GIHD002705</t>
  </si>
  <si>
    <t>Mithapara</t>
  </si>
  <si>
    <t>VIL001143L</t>
  </si>
  <si>
    <t>VIL001142L</t>
  </si>
  <si>
    <t>GIHD002703</t>
  </si>
  <si>
    <t>Gor</t>
  </si>
  <si>
    <t>GIHD002702</t>
  </si>
  <si>
    <t>GIHD002701</t>
  </si>
  <si>
    <t>Vijaykumar</t>
  </si>
  <si>
    <t>GIHD002700</t>
  </si>
  <si>
    <t>GIHD002699</t>
  </si>
  <si>
    <t>GIHD002698</t>
  </si>
  <si>
    <t>GIHD002697</t>
  </si>
  <si>
    <t>Kholapure</t>
  </si>
  <si>
    <t>GIHD002696</t>
  </si>
  <si>
    <t>Nancy</t>
  </si>
  <si>
    <t>VIL001141L</t>
  </si>
  <si>
    <t>Prakshal</t>
  </si>
  <si>
    <t>GIHD002695</t>
  </si>
  <si>
    <t>Waghela</t>
  </si>
  <si>
    <t>GIHD002694</t>
  </si>
  <si>
    <t>Kanth</t>
  </si>
  <si>
    <t>Kanth@dharmadev.net</t>
  </si>
  <si>
    <t>GIHD002693</t>
  </si>
  <si>
    <t>GIHD002692</t>
  </si>
  <si>
    <t>Dhvanish</t>
  </si>
  <si>
    <t>GIHD002691</t>
  </si>
  <si>
    <t>VIL001140L</t>
  </si>
  <si>
    <t>GIHD002690</t>
  </si>
  <si>
    <t>GIHD002689</t>
  </si>
  <si>
    <t>Vasavada</t>
  </si>
  <si>
    <t>GIHD002688</t>
  </si>
  <si>
    <t>GIHD002687</t>
  </si>
  <si>
    <t>VIL001139L</t>
  </si>
  <si>
    <t>VIL001138L</t>
  </si>
  <si>
    <t>VIL001137L</t>
  </si>
  <si>
    <t>GIHD002686</t>
  </si>
  <si>
    <t>VIL001136L</t>
  </si>
  <si>
    <t>GIHD002685</t>
  </si>
  <si>
    <t>VIL001135L</t>
  </si>
  <si>
    <t>GIHD002684</t>
  </si>
  <si>
    <t>Rohitsinh</t>
  </si>
  <si>
    <t>GIHD002683</t>
  </si>
  <si>
    <t>VIL001134L</t>
  </si>
  <si>
    <t>GIHD002682</t>
  </si>
  <si>
    <t>GIHD002681</t>
  </si>
  <si>
    <t>GIHD002680</t>
  </si>
  <si>
    <t>GIHD002679</t>
  </si>
  <si>
    <t>Advani</t>
  </si>
  <si>
    <t>GIHD002678</t>
  </si>
  <si>
    <t>GIHD002677</t>
  </si>
  <si>
    <t>VIL001133L</t>
  </si>
  <si>
    <t>GIHD002676</t>
  </si>
  <si>
    <t>Rishabh</t>
  </si>
  <si>
    <t>thinkofricky@hotmail.com</t>
  </si>
  <si>
    <t>GIHD002675</t>
  </si>
  <si>
    <t>VIL001132L</t>
  </si>
  <si>
    <t>VIL001131L</t>
  </si>
  <si>
    <t>GIHD002674</t>
  </si>
  <si>
    <t>GIHD002673</t>
  </si>
  <si>
    <t>Bhansali</t>
  </si>
  <si>
    <t>GIHD002672</t>
  </si>
  <si>
    <t>Ayaan</t>
  </si>
  <si>
    <t>VIL001130L</t>
  </si>
  <si>
    <t>VIL001129L</t>
  </si>
  <si>
    <t>VIL001128L</t>
  </si>
  <si>
    <t>GIHD002671</t>
  </si>
  <si>
    <t>VIL001127L</t>
  </si>
  <si>
    <t>GIHD002670</t>
  </si>
  <si>
    <t>Nupur</t>
  </si>
  <si>
    <t>VIL001126L</t>
  </si>
  <si>
    <t>VIL001125L</t>
  </si>
  <si>
    <t>VIL001124L</t>
  </si>
  <si>
    <t>VIL001123L</t>
  </si>
  <si>
    <t>GIHD002669</t>
  </si>
  <si>
    <t>GIHD002668</t>
  </si>
  <si>
    <t>Kalpen</t>
  </si>
  <si>
    <t>GIHD002667</t>
  </si>
  <si>
    <t>Pathiv</t>
  </si>
  <si>
    <t>GIHD002666</t>
  </si>
  <si>
    <t>VIL001122L</t>
  </si>
  <si>
    <t>GIHD002665</t>
  </si>
  <si>
    <t>Dharmjitsinh</t>
  </si>
  <si>
    <t>GIHD002664</t>
  </si>
  <si>
    <t>Kuntal</t>
  </si>
  <si>
    <t>VIL001121L,GIHD002897</t>
  </si>
  <si>
    <t>VIL001120L</t>
  </si>
  <si>
    <t>VIL001119L</t>
  </si>
  <si>
    <t>Basab</t>
  </si>
  <si>
    <t>GIHD002663</t>
  </si>
  <si>
    <t>GIHD002662</t>
  </si>
  <si>
    <t>GIHD002661</t>
  </si>
  <si>
    <t>Babaria</t>
  </si>
  <si>
    <t>VIL001118L</t>
  </si>
  <si>
    <t>VIL001117L</t>
  </si>
  <si>
    <t>GIHD002660</t>
  </si>
  <si>
    <t>VIL001116L</t>
  </si>
  <si>
    <t>GIHD002659</t>
  </si>
  <si>
    <t>GIHD002658</t>
  </si>
  <si>
    <t>VIL001115L</t>
  </si>
  <si>
    <t>Prabhuram</t>
  </si>
  <si>
    <t>GIHD002657</t>
  </si>
  <si>
    <t>Awtani</t>
  </si>
  <si>
    <t>VIL001114L</t>
  </si>
  <si>
    <t>GIHD002656</t>
  </si>
  <si>
    <t>VIL001113L</t>
  </si>
  <si>
    <t>VIL001112L</t>
  </si>
  <si>
    <t>VIL001111L</t>
  </si>
  <si>
    <t>GIHD002655</t>
  </si>
  <si>
    <t>GIHD002654</t>
  </si>
  <si>
    <t>VIL001110L</t>
  </si>
  <si>
    <t>VIL001109L</t>
  </si>
  <si>
    <t>GIHD002653</t>
  </si>
  <si>
    <t>VIL001108L</t>
  </si>
  <si>
    <t>GIHD002652</t>
  </si>
  <si>
    <t>GIHD002651</t>
  </si>
  <si>
    <t>Neha</t>
  </si>
  <si>
    <t>VIL001107L</t>
  </si>
  <si>
    <t>VIL001106L</t>
  </si>
  <si>
    <t>VIL001105L</t>
  </si>
  <si>
    <t>GIHD002650</t>
  </si>
  <si>
    <t>Raunak</t>
  </si>
  <si>
    <t>Dhanesha</t>
  </si>
  <si>
    <t>VIL001104L</t>
  </si>
  <si>
    <t>SANKET.PANCHAL@ANU.EDU.IN</t>
  </si>
  <si>
    <t>VIL001103L</t>
  </si>
  <si>
    <t>sales.ahmedabad@semitrone.com</t>
  </si>
  <si>
    <t>VIL001102L</t>
  </si>
  <si>
    <t>GIHD002649</t>
  </si>
  <si>
    <t>VIL001101L</t>
  </si>
  <si>
    <t>GIHD002648</t>
  </si>
  <si>
    <t>priya8396@ymail.com</t>
  </si>
  <si>
    <t>VIL001100L</t>
  </si>
  <si>
    <t>GIHD002647</t>
  </si>
  <si>
    <t>GIHD002646</t>
  </si>
  <si>
    <t>Sapna</t>
  </si>
  <si>
    <t>GIHD002644</t>
  </si>
  <si>
    <t>Alamchandani</t>
  </si>
  <si>
    <t>GIHD002645</t>
  </si>
  <si>
    <t>Datania</t>
  </si>
  <si>
    <t>VIL001099L</t>
  </si>
  <si>
    <t>VIL001098L</t>
  </si>
  <si>
    <t>GIHD002643</t>
  </si>
  <si>
    <t>Otwy</t>
  </si>
  <si>
    <t>GIHD002642</t>
  </si>
  <si>
    <t>Urvi</t>
  </si>
  <si>
    <t>VIL001097L</t>
  </si>
  <si>
    <t>GIHD002641</t>
  </si>
  <si>
    <t>VIL001096L</t>
  </si>
  <si>
    <t>GIHD002640</t>
  </si>
  <si>
    <t>Mina</t>
  </si>
  <si>
    <t>VIL001095L</t>
  </si>
  <si>
    <t>VIL001093L</t>
  </si>
  <si>
    <t>VIL001094L</t>
  </si>
  <si>
    <t>GIHD002639</t>
  </si>
  <si>
    <t>VIL001092L</t>
  </si>
  <si>
    <t>VIL001091L</t>
  </si>
  <si>
    <t>VIL001090L</t>
  </si>
  <si>
    <t>GIHD002638</t>
  </si>
  <si>
    <t>VIL001089L</t>
  </si>
  <si>
    <t>GIHD002637</t>
  </si>
  <si>
    <t>VIL001088L</t>
  </si>
  <si>
    <t>Kapadiya</t>
  </si>
  <si>
    <t>VIL001087L</t>
  </si>
  <si>
    <t>VIL001086L</t>
  </si>
  <si>
    <t>VIL001085L</t>
  </si>
  <si>
    <t>VIL001084L</t>
  </si>
  <si>
    <t>VIL001083L</t>
  </si>
  <si>
    <t>GIHD002636</t>
  </si>
  <si>
    <t>GIHD002635</t>
  </si>
  <si>
    <t>GIHD002634</t>
  </si>
  <si>
    <t>Viswajitsinh</t>
  </si>
  <si>
    <t>VIL001082L</t>
  </si>
  <si>
    <t>VIL001081L</t>
  </si>
  <si>
    <t>GIHD002633</t>
  </si>
  <si>
    <t>Vishvjitsinh</t>
  </si>
  <si>
    <t>GIHD002632</t>
  </si>
  <si>
    <t>Chaya</t>
  </si>
  <si>
    <t>GIHD002631</t>
  </si>
  <si>
    <t>GIHD002630</t>
  </si>
  <si>
    <t>VIL001080L</t>
  </si>
  <si>
    <t>GIHD002629</t>
  </si>
  <si>
    <t>Deven</t>
  </si>
  <si>
    <t>GIHD002628</t>
  </si>
  <si>
    <t>GIHD002627</t>
  </si>
  <si>
    <t>GIHD002626</t>
  </si>
  <si>
    <t>GIHD002625</t>
  </si>
  <si>
    <t>VIL001079L</t>
  </si>
  <si>
    <t>Gunjal</t>
  </si>
  <si>
    <t>GIHD002624</t>
  </si>
  <si>
    <t>Mayursinh</t>
  </si>
  <si>
    <t>GIHD002623</t>
  </si>
  <si>
    <t>Hardipsinh</t>
  </si>
  <si>
    <t>GIHD002622</t>
  </si>
  <si>
    <t>GIHD002621</t>
  </si>
  <si>
    <t>Vaghasiya</t>
  </si>
  <si>
    <t>VIL001078L</t>
  </si>
  <si>
    <t>VIL001077L</t>
  </si>
  <si>
    <t>GIHD002620</t>
  </si>
  <si>
    <t>Vaniya</t>
  </si>
  <si>
    <t>VIL001076L</t>
  </si>
  <si>
    <t>Jaykar</t>
  </si>
  <si>
    <t>GIHD002619</t>
  </si>
  <si>
    <t>VIL001075L</t>
  </si>
  <si>
    <t>ketul.patel@fenilfinancial.com</t>
  </si>
  <si>
    <t>GIHD002618</t>
  </si>
  <si>
    <t>Yatish</t>
  </si>
  <si>
    <t>Sharedalal</t>
  </si>
  <si>
    <t>VIL001074L</t>
  </si>
  <si>
    <t>VIL001073L</t>
  </si>
  <si>
    <t>GIHD002617</t>
  </si>
  <si>
    <t>GIHD002616</t>
  </si>
  <si>
    <t>GIHD002615</t>
  </si>
  <si>
    <t>GIHD002614</t>
  </si>
  <si>
    <t>VIL001072L</t>
  </si>
  <si>
    <t>GIHD002613</t>
  </si>
  <si>
    <t>VIL001071L</t>
  </si>
  <si>
    <t>VIL001070L</t>
  </si>
  <si>
    <t>VIL001069L</t>
  </si>
  <si>
    <t>VIL001068L</t>
  </si>
  <si>
    <t>VIL001067L</t>
  </si>
  <si>
    <t>Kerai</t>
  </si>
  <si>
    <t>VIL001066L</t>
  </si>
  <si>
    <t>Mavsingh</t>
  </si>
  <si>
    <t>VIL001065L</t>
  </si>
  <si>
    <t>VIL001064L</t>
  </si>
  <si>
    <t>GIHD002612</t>
  </si>
  <si>
    <t>Dolia</t>
  </si>
  <si>
    <t>GIHD002611</t>
  </si>
  <si>
    <t>GIHD002610</t>
  </si>
  <si>
    <t>GIHD002609</t>
  </si>
  <si>
    <t>rudraestate@rediffmail.com</t>
  </si>
  <si>
    <t>VIL001063L</t>
  </si>
  <si>
    <t>GIHD002608</t>
  </si>
  <si>
    <t>Montu</t>
  </si>
  <si>
    <t>Bodana</t>
  </si>
  <si>
    <t>VIL001062L</t>
  </si>
  <si>
    <t>GIHD002607</t>
  </si>
  <si>
    <t>Hirak</t>
  </si>
  <si>
    <t>VIL001061L</t>
  </si>
  <si>
    <t>Sudrania</t>
  </si>
  <si>
    <t>GIHD002606</t>
  </si>
  <si>
    <t>GIHD002605</t>
  </si>
  <si>
    <t>Patrl</t>
  </si>
  <si>
    <t>GIHD002604</t>
  </si>
  <si>
    <t>Nagori</t>
  </si>
  <si>
    <t>VIL001060L</t>
  </si>
  <si>
    <t>Badiyani</t>
  </si>
  <si>
    <t>VIL001059L</t>
  </si>
  <si>
    <t>VIL001058L</t>
  </si>
  <si>
    <t>crlm@aestheticarc.com</t>
  </si>
  <si>
    <t>GIHD002603</t>
  </si>
  <si>
    <t>Tinkubhai</t>
  </si>
  <si>
    <t>Jartarkar</t>
  </si>
  <si>
    <t>GIHD002602</t>
  </si>
  <si>
    <t>VIL001057L</t>
  </si>
  <si>
    <t>VIL001056L</t>
  </si>
  <si>
    <t>VIL001055L</t>
  </si>
  <si>
    <t>GIHD002601</t>
  </si>
  <si>
    <t>Khandla</t>
  </si>
  <si>
    <t>919909401010</t>
  </si>
  <si>
    <t>Pradip@Parikhrealestate.in</t>
  </si>
  <si>
    <t>VIL001054L</t>
  </si>
  <si>
    <t>Priti</t>
  </si>
  <si>
    <t>VIL001053L</t>
  </si>
  <si>
    <t>GIHD002600</t>
  </si>
  <si>
    <t>VIL001052L</t>
  </si>
  <si>
    <t>VIL001051L</t>
  </si>
  <si>
    <t>GIHD002599</t>
  </si>
  <si>
    <t>GIHD002598</t>
  </si>
  <si>
    <t>VIL001050L</t>
  </si>
  <si>
    <t>mehulz@outlook.com</t>
  </si>
  <si>
    <t>VIL001049L</t>
  </si>
  <si>
    <t>ahmedabad@esselbath.com</t>
  </si>
  <si>
    <t>VIL001048L</t>
  </si>
  <si>
    <t>GIHD002597</t>
  </si>
  <si>
    <t>VIL001047L</t>
  </si>
  <si>
    <t>GIHD002596</t>
  </si>
  <si>
    <t>Chhajer</t>
  </si>
  <si>
    <t>GIHD002595</t>
  </si>
  <si>
    <t>GIHD002594</t>
  </si>
  <si>
    <t>GIHD002593</t>
  </si>
  <si>
    <t>Maya</t>
  </si>
  <si>
    <t>Khudabadi</t>
  </si>
  <si>
    <t>VIL001046L</t>
  </si>
  <si>
    <t>GIHD002592</t>
  </si>
  <si>
    <t>GIHD002591</t>
  </si>
  <si>
    <t>GIHD002590</t>
  </si>
  <si>
    <t>Chandan</t>
  </si>
  <si>
    <t>Parida</t>
  </si>
  <si>
    <t>GIHD002589</t>
  </si>
  <si>
    <t>Josana</t>
  </si>
  <si>
    <t>GIHD002588</t>
  </si>
  <si>
    <t>Koradia</t>
  </si>
  <si>
    <t>GIHD002587</t>
  </si>
  <si>
    <t>Sweta</t>
  </si>
  <si>
    <t>VIL001045L</t>
  </si>
  <si>
    <t>VIL001044L</t>
  </si>
  <si>
    <t>Anirudh</t>
  </si>
  <si>
    <t>GIHD002586</t>
  </si>
  <si>
    <t>alok@aldeewater.com</t>
  </si>
  <si>
    <t>VIL001043L</t>
  </si>
  <si>
    <t>Salunke</t>
  </si>
  <si>
    <t>info@daliceramico.com</t>
  </si>
  <si>
    <t>VIL001042L</t>
  </si>
  <si>
    <t>info@sakarmarbo.com</t>
  </si>
  <si>
    <t>VIL001041L</t>
  </si>
  <si>
    <t>Sarju</t>
  </si>
  <si>
    <t>GIHD002585</t>
  </si>
  <si>
    <t>Tony</t>
  </si>
  <si>
    <t>Thomas</t>
  </si>
  <si>
    <t>GIHD002584</t>
  </si>
  <si>
    <t>Chiragkumar</t>
  </si>
  <si>
    <t>GIHD002583</t>
  </si>
  <si>
    <t>VIL001040L</t>
  </si>
  <si>
    <t>viral@daliceramico.com</t>
  </si>
  <si>
    <t>VIL001039L</t>
  </si>
  <si>
    <t>VIL001038L</t>
  </si>
  <si>
    <t>bipin@daliceramico.com</t>
  </si>
  <si>
    <t>VIL001037L</t>
  </si>
  <si>
    <t>GIHD002582</t>
  </si>
  <si>
    <t>Richard</t>
  </si>
  <si>
    <t>George</t>
  </si>
  <si>
    <t>VIL001036L</t>
  </si>
  <si>
    <t>GIHD002581</t>
  </si>
  <si>
    <t>Supath</t>
  </si>
  <si>
    <t>Mohile</t>
  </si>
  <si>
    <t>VIL001035L</t>
  </si>
  <si>
    <t>Dharmin</t>
  </si>
  <si>
    <t>VIL001034L</t>
  </si>
  <si>
    <t>GIHD002580</t>
  </si>
  <si>
    <t>VIL001033L</t>
  </si>
  <si>
    <t>Ashay</t>
  </si>
  <si>
    <t>GIHD002579</t>
  </si>
  <si>
    <t>VIL001032L</t>
  </si>
  <si>
    <t>VIL001031L</t>
  </si>
  <si>
    <t>kaushikconsultancy@outlook.com</t>
  </si>
  <si>
    <t>GIHD002578</t>
  </si>
  <si>
    <t>Mangukiya</t>
  </si>
  <si>
    <t>pam2@aestheticarc.com</t>
  </si>
  <si>
    <t>VIL001030L</t>
  </si>
  <si>
    <t>Shreedhar</t>
  </si>
  <si>
    <t>GIHD002577</t>
  </si>
  <si>
    <t>Gunj</t>
  </si>
  <si>
    <t>smm@pseindia.co.in</t>
  </si>
  <si>
    <t>VIL001029L</t>
  </si>
  <si>
    <t>GIHD002576</t>
  </si>
  <si>
    <t>VIL001028L</t>
  </si>
  <si>
    <t>GIHD002575</t>
  </si>
  <si>
    <t>GIHD002574</t>
  </si>
  <si>
    <t>Kanada</t>
  </si>
  <si>
    <t>GIHD002573</t>
  </si>
  <si>
    <t>GIHD002572</t>
  </si>
  <si>
    <t>Jateen</t>
  </si>
  <si>
    <t>Kuvrani</t>
  </si>
  <si>
    <t>VIL001027L</t>
  </si>
  <si>
    <t>VIL001026L</t>
  </si>
  <si>
    <t>VIL001025L</t>
  </si>
  <si>
    <t>yash.pandya@roastea.in</t>
  </si>
  <si>
    <t>VIL001024L</t>
  </si>
  <si>
    <t>VIL001023L</t>
  </si>
  <si>
    <t>GIHD002571</t>
  </si>
  <si>
    <t>VIL001022L</t>
  </si>
  <si>
    <t>Bhatnagar</t>
  </si>
  <si>
    <t>VIL001021L</t>
  </si>
  <si>
    <t>VIL001020L</t>
  </si>
  <si>
    <t>GIHD002570</t>
  </si>
  <si>
    <t>VIL001019L</t>
  </si>
  <si>
    <t>GIHD002569</t>
  </si>
  <si>
    <t>Trambadiya</t>
  </si>
  <si>
    <t>VIL001018L</t>
  </si>
  <si>
    <t>GIHD002568</t>
  </si>
  <si>
    <t>Amar</t>
  </si>
  <si>
    <t>Kalwani</t>
  </si>
  <si>
    <t>VIL001017L</t>
  </si>
  <si>
    <t>VIL001016L</t>
  </si>
  <si>
    <t>VIL001015L</t>
  </si>
  <si>
    <t>GIHD002567</t>
  </si>
  <si>
    <t>GIHD002566</t>
  </si>
  <si>
    <t>Limbachiya</t>
  </si>
  <si>
    <t>VIL001014L</t>
  </si>
  <si>
    <t>Mansukbhai</t>
  </si>
  <si>
    <t>GIHD002565</t>
  </si>
  <si>
    <t>GIHD002564</t>
  </si>
  <si>
    <t>Bhavanisingh</t>
  </si>
  <si>
    <t>919099111111</t>
  </si>
  <si>
    <t>Info@bhavanicaterers.com</t>
  </si>
  <si>
    <t>GIHD002563</t>
  </si>
  <si>
    <t>VIL001013L</t>
  </si>
  <si>
    <t>GIHD002562</t>
  </si>
  <si>
    <t>GIHD002561</t>
  </si>
  <si>
    <t>GIHD002560</t>
  </si>
  <si>
    <t>Riddhi</t>
  </si>
  <si>
    <t>VIL001012L</t>
  </si>
  <si>
    <t>GIHD002559</t>
  </si>
  <si>
    <t>Kanojia</t>
  </si>
  <si>
    <t>VIL001011L</t>
  </si>
  <si>
    <t>m_deliwala@rediffmail.com</t>
  </si>
  <si>
    <t>VIL001010L</t>
  </si>
  <si>
    <t>VIL001009L</t>
  </si>
  <si>
    <t>VIL001008L</t>
  </si>
  <si>
    <t>VIL001007L</t>
  </si>
  <si>
    <t>GIHD002558</t>
  </si>
  <si>
    <t>GIHD002557</t>
  </si>
  <si>
    <t>VIL001006L</t>
  </si>
  <si>
    <t>Tripathi</t>
  </si>
  <si>
    <t>GIHD002556</t>
  </si>
  <si>
    <t>GIHD002555</t>
  </si>
  <si>
    <t>Gajera</t>
  </si>
  <si>
    <t>GIHD002554</t>
  </si>
  <si>
    <t>GIHD002553</t>
  </si>
  <si>
    <t>rakesh.kumar@sunoutdoors.in</t>
  </si>
  <si>
    <t>VIL001005L</t>
  </si>
  <si>
    <t>VIL001004L</t>
  </si>
  <si>
    <t>GIHD002552</t>
  </si>
  <si>
    <t>VIL001003L</t>
  </si>
  <si>
    <t>VIL001002L</t>
  </si>
  <si>
    <t>GIHD002551</t>
  </si>
  <si>
    <t>Durgesh</t>
  </si>
  <si>
    <t>GIHD002550</t>
  </si>
  <si>
    <t>VIL001001L</t>
  </si>
  <si>
    <t>GIHD002549</t>
  </si>
  <si>
    <t>GIHD002547</t>
  </si>
  <si>
    <t>Padhya</t>
  </si>
  <si>
    <t>GIHD002548</t>
  </si>
  <si>
    <t>GIHD002546</t>
  </si>
  <si>
    <t>Fenil1996@outlook.com</t>
  </si>
  <si>
    <t>VIL001000L</t>
  </si>
  <si>
    <t>vpadhiar@rediff.com</t>
  </si>
  <si>
    <t>VIL000999L</t>
  </si>
  <si>
    <t>VIL000998L</t>
  </si>
  <si>
    <t>Jasoliya</t>
  </si>
  <si>
    <t>GIHD002545</t>
  </si>
  <si>
    <t>Vasekar</t>
  </si>
  <si>
    <t>info@shobhnacoreal.com</t>
  </si>
  <si>
    <t>GIHD002544</t>
  </si>
  <si>
    <t>Faizal</t>
  </si>
  <si>
    <t>Memon</t>
  </si>
  <si>
    <t>VIL000997L</t>
  </si>
  <si>
    <t>VIL000996L</t>
  </si>
  <si>
    <t>GIHD002543</t>
  </si>
  <si>
    <t>VIL000995L</t>
  </si>
  <si>
    <t>VIL000994L</t>
  </si>
  <si>
    <t>VIL000993L</t>
  </si>
  <si>
    <t>Nikesh</t>
  </si>
  <si>
    <t>GIHD002542</t>
  </si>
  <si>
    <t>Chotia</t>
  </si>
  <si>
    <t>VIL000992L</t>
  </si>
  <si>
    <t>realty@madhuvan.com</t>
  </si>
  <si>
    <t>GIHD002541</t>
  </si>
  <si>
    <t>GIHD002540</t>
  </si>
  <si>
    <t>VIL000991L</t>
  </si>
  <si>
    <t>VIL000990L</t>
  </si>
  <si>
    <t>Bagul</t>
  </si>
  <si>
    <t>GIHD002539</t>
  </si>
  <si>
    <t>Jyoti</t>
  </si>
  <si>
    <t>VIL000989L</t>
  </si>
  <si>
    <t>GIHD002538</t>
  </si>
  <si>
    <t>GIHD002537</t>
  </si>
  <si>
    <t>Tankariya</t>
  </si>
  <si>
    <t>VIL000988L</t>
  </si>
  <si>
    <t>chintan.solanki@shera.in</t>
  </si>
  <si>
    <t>GIHD002536</t>
  </si>
  <si>
    <t>Nadrendra</t>
  </si>
  <si>
    <t>VIL000987L</t>
  </si>
  <si>
    <t>GIHD002535</t>
  </si>
  <si>
    <t>VIL000986L</t>
  </si>
  <si>
    <t>GIHD002534</t>
  </si>
  <si>
    <t>Nathajibhai</t>
  </si>
  <si>
    <t>VIL000985L</t>
  </si>
  <si>
    <t>GIHD002533</t>
  </si>
  <si>
    <t>Vimalkumar</t>
  </si>
  <si>
    <t>VIL000984L</t>
  </si>
  <si>
    <t>GIHD002532</t>
  </si>
  <si>
    <t>GIHD002531</t>
  </si>
  <si>
    <t>Nayi</t>
  </si>
  <si>
    <t>GIHD002530</t>
  </si>
  <si>
    <t>Marfatiya</t>
  </si>
  <si>
    <t>GIHD002529</t>
  </si>
  <si>
    <t>Prakashbhai</t>
  </si>
  <si>
    <t>Lathiya</t>
  </si>
  <si>
    <t>GIHD002528</t>
  </si>
  <si>
    <t>VIL000983L</t>
  </si>
  <si>
    <t>Milanbhai</t>
  </si>
  <si>
    <t>GIHD002526</t>
  </si>
  <si>
    <t>Thesiya</t>
  </si>
  <si>
    <t>GIHD002527</t>
  </si>
  <si>
    <t>Jhawar</t>
  </si>
  <si>
    <t>VIL000982L</t>
  </si>
  <si>
    <t>GIHD002525</t>
  </si>
  <si>
    <t>VIL000981L</t>
  </si>
  <si>
    <t>VIL000980L</t>
  </si>
  <si>
    <t>GIHD002524</t>
  </si>
  <si>
    <t>Nanani</t>
  </si>
  <si>
    <t>VIL000979L</t>
  </si>
  <si>
    <t>GIHD002523</t>
  </si>
  <si>
    <t>Dapki</t>
  </si>
  <si>
    <t>GIHD002522</t>
  </si>
  <si>
    <t>GIHD002521</t>
  </si>
  <si>
    <t>Dudani</t>
  </si>
  <si>
    <t>VIL000978L</t>
  </si>
  <si>
    <t>VIL000977L</t>
  </si>
  <si>
    <t>VIL000976L</t>
  </si>
  <si>
    <t>VIL000975L</t>
  </si>
  <si>
    <t>Angel</t>
  </si>
  <si>
    <t>GIHD002520</t>
  </si>
  <si>
    <t>VIL000974L</t>
  </si>
  <si>
    <t>VIL000973L</t>
  </si>
  <si>
    <t>VIL000972L</t>
  </si>
  <si>
    <t>GIHD002519</t>
  </si>
  <si>
    <t>GIHD002518</t>
  </si>
  <si>
    <t>GIHD002517</t>
  </si>
  <si>
    <t>VIL000971L</t>
  </si>
  <si>
    <t>GIHD002516</t>
  </si>
  <si>
    <t>Sartaj</t>
  </si>
  <si>
    <t>VIL000970L</t>
  </si>
  <si>
    <t>GIHD002515</t>
  </si>
  <si>
    <t>VIL000969L</t>
  </si>
  <si>
    <t>GIHD002514</t>
  </si>
  <si>
    <t>Rabari</t>
  </si>
  <si>
    <t>VIL000968L</t>
  </si>
  <si>
    <t>GIHD002513</t>
  </si>
  <si>
    <t>VIL000967L</t>
  </si>
  <si>
    <t>Kalsariya</t>
  </si>
  <si>
    <t>VIL000966L</t>
  </si>
  <si>
    <t>GIHD002512</t>
  </si>
  <si>
    <t>GIHD002511</t>
  </si>
  <si>
    <t>VIL000965L</t>
  </si>
  <si>
    <t>VIL000964L</t>
  </si>
  <si>
    <t>GIHD002510</t>
  </si>
  <si>
    <t>VIL000963L</t>
  </si>
  <si>
    <t>GIHD002509</t>
  </si>
  <si>
    <t>GIHD002508</t>
  </si>
  <si>
    <t>Tahil</t>
  </si>
  <si>
    <t>Ahmad Bhai</t>
  </si>
  <si>
    <t>VIL000962L</t>
  </si>
  <si>
    <t>Bamroliya</t>
  </si>
  <si>
    <t>GIHD002507</t>
  </si>
  <si>
    <t>VIL000961L</t>
  </si>
  <si>
    <t>VIL000960L</t>
  </si>
  <si>
    <t>GIHD002506</t>
  </si>
  <si>
    <t>VIL000959L</t>
  </si>
  <si>
    <t>Prahlad</t>
  </si>
  <si>
    <t>Masani</t>
  </si>
  <si>
    <t>VIL000957L</t>
  </si>
  <si>
    <t>VIL000958L</t>
  </si>
  <si>
    <t>GIHD002505</t>
  </si>
  <si>
    <t>GIHD002504</t>
  </si>
  <si>
    <t>VIL000956L</t>
  </si>
  <si>
    <t>VIL000955L</t>
  </si>
  <si>
    <t>VIL000954L</t>
  </si>
  <si>
    <t>GIHD002503</t>
  </si>
  <si>
    <t>Rao</t>
  </si>
  <si>
    <t>VIL000953L</t>
  </si>
  <si>
    <t>GIHD002502</t>
  </si>
  <si>
    <t>VIL000952L</t>
  </si>
  <si>
    <t>GIHD002501</t>
  </si>
  <si>
    <t>VIL000951L</t>
  </si>
  <si>
    <t>GIHD002500</t>
  </si>
  <si>
    <t>GIHD002499</t>
  </si>
  <si>
    <t>VIL000950L</t>
  </si>
  <si>
    <t>VIL000949L</t>
  </si>
  <si>
    <t>GIHD002498</t>
  </si>
  <si>
    <t>GIHD002497</t>
  </si>
  <si>
    <t>GIHD002496</t>
  </si>
  <si>
    <t>Quoteba</t>
  </si>
  <si>
    <t>GIHD002495</t>
  </si>
  <si>
    <t>VIL000948L</t>
  </si>
  <si>
    <t>Shashank</t>
  </si>
  <si>
    <t>VIL000947L</t>
  </si>
  <si>
    <t>VIL000946L</t>
  </si>
  <si>
    <t>GIHD002494</t>
  </si>
  <si>
    <t>GIHD002493</t>
  </si>
  <si>
    <t>Ghetia</t>
  </si>
  <si>
    <t>VIL000945L</t>
  </si>
  <si>
    <t>VIL000944L</t>
  </si>
  <si>
    <t>VIL000943L</t>
  </si>
  <si>
    <t>GIHD002492</t>
  </si>
  <si>
    <t>VIL000942L</t>
  </si>
  <si>
    <t>Kumawat</t>
  </si>
  <si>
    <t>GIHD002491</t>
  </si>
  <si>
    <t>GIHD002490</t>
  </si>
  <si>
    <t>Yashesh</t>
  </si>
  <si>
    <t>VIL000941L</t>
  </si>
  <si>
    <t>GIHD002489</t>
  </si>
  <si>
    <t>VIL000940L</t>
  </si>
  <si>
    <t>GIHD002488</t>
  </si>
  <si>
    <t>Jethwa</t>
  </si>
  <si>
    <t>VIL000939L</t>
  </si>
  <si>
    <t>GIHD002487</t>
  </si>
  <si>
    <t>Ashish@shreesairealty.com</t>
  </si>
  <si>
    <t>GIHD002486</t>
  </si>
  <si>
    <t>Harshrajsinh</t>
  </si>
  <si>
    <t>GIHD002485</t>
  </si>
  <si>
    <t>GIHD002484</t>
  </si>
  <si>
    <t>GIHD002483</t>
  </si>
  <si>
    <t>GIHD002482</t>
  </si>
  <si>
    <t>Yogendrasinh</t>
  </si>
  <si>
    <t>GIHD002481</t>
  </si>
  <si>
    <t>Imran</t>
  </si>
  <si>
    <t>VIL000938L</t>
  </si>
  <si>
    <t>VIL000937L</t>
  </si>
  <si>
    <t>GIHD002480</t>
  </si>
  <si>
    <t>Monit</t>
  </si>
  <si>
    <t>VIL000936L</t>
  </si>
  <si>
    <t>GIHD002479</t>
  </si>
  <si>
    <t>VIL000935L</t>
  </si>
  <si>
    <t>GIHD002478</t>
  </si>
  <si>
    <t>GIHD002477</t>
  </si>
  <si>
    <t>VIL000934L</t>
  </si>
  <si>
    <t>VIL000933L</t>
  </si>
  <si>
    <t>GIHD002475</t>
  </si>
  <si>
    <t>GIHD002474</t>
  </si>
  <si>
    <t>Apani</t>
  </si>
  <si>
    <t>VIL000932L</t>
  </si>
  <si>
    <t>GIHD002473</t>
  </si>
  <si>
    <t>Hitansh</t>
  </si>
  <si>
    <t>VIL000931L</t>
  </si>
  <si>
    <t>VIL000929L</t>
  </si>
  <si>
    <t>VIL000930L</t>
  </si>
  <si>
    <t>Kanade</t>
  </si>
  <si>
    <t>phoenixfitness@rediffmail.com</t>
  </si>
  <si>
    <t>GIHD002472</t>
  </si>
  <si>
    <t>Udayraj</t>
  </si>
  <si>
    <t>VIL000928L</t>
  </si>
  <si>
    <t>GIHD002471</t>
  </si>
  <si>
    <t>VIL000927L</t>
  </si>
  <si>
    <t>GIHD002470</t>
  </si>
  <si>
    <t>Hemanshi</t>
  </si>
  <si>
    <t>VIL000926L</t>
  </si>
  <si>
    <t>GIHD002469</t>
  </si>
  <si>
    <t>GIHD002468</t>
  </si>
  <si>
    <t>fd1@h3preschool.com</t>
  </si>
  <si>
    <t>GIHD002467</t>
  </si>
  <si>
    <t>GIHD002466</t>
  </si>
  <si>
    <t>Khajuriya</t>
  </si>
  <si>
    <t>GIHD002465</t>
  </si>
  <si>
    <t>GIHD002464</t>
  </si>
  <si>
    <t>Vijaysinh</t>
  </si>
  <si>
    <t>GIHD002463</t>
  </si>
  <si>
    <t>GIHD002462</t>
  </si>
  <si>
    <t>VIL000925L</t>
  </si>
  <si>
    <t>VIL000924L</t>
  </si>
  <si>
    <t>VIL000923L</t>
  </si>
  <si>
    <t>VIL000922L</t>
  </si>
  <si>
    <t>VIL000921L</t>
  </si>
  <si>
    <t>VIL000920L</t>
  </si>
  <si>
    <t>VIL000919L</t>
  </si>
  <si>
    <t>VIL000918L</t>
  </si>
  <si>
    <t>VIL000916L</t>
  </si>
  <si>
    <t>VIL000917L</t>
  </si>
  <si>
    <t>Manoharsinh</t>
  </si>
  <si>
    <t>GIHD002461</t>
  </si>
  <si>
    <t>Hitarth</t>
  </si>
  <si>
    <t>Turakhia</t>
  </si>
  <si>
    <t>GIHD002460</t>
  </si>
  <si>
    <t>VIL000915L</t>
  </si>
  <si>
    <t>GIHD002459</t>
  </si>
  <si>
    <t>GIHD002458</t>
  </si>
  <si>
    <t>GIHD002457</t>
  </si>
  <si>
    <t>Hiten</t>
  </si>
  <si>
    <t>VIL000914L</t>
  </si>
  <si>
    <t>VIL000913L</t>
  </si>
  <si>
    <t>GIHD002456</t>
  </si>
  <si>
    <t>Anmol</t>
  </si>
  <si>
    <t>GIHD002455</t>
  </si>
  <si>
    <t>Hinduja</t>
  </si>
  <si>
    <t>ankit@ardhinusa.in</t>
  </si>
  <si>
    <t>VIL000912L</t>
  </si>
  <si>
    <t>GIHD002454</t>
  </si>
  <si>
    <t>VIL000911L</t>
  </si>
  <si>
    <t>GIHD002453</t>
  </si>
  <si>
    <t>GIHD002452</t>
  </si>
  <si>
    <t>Princy</t>
  </si>
  <si>
    <t>VIL000910L</t>
  </si>
  <si>
    <t>VIL000909L</t>
  </si>
  <si>
    <t>Kush</t>
  </si>
  <si>
    <t>Jariwala</t>
  </si>
  <si>
    <t>VIL000908L</t>
  </si>
  <si>
    <t>ashwin.raykundakiya@adani.com</t>
  </si>
  <si>
    <t>GIHD002451</t>
  </si>
  <si>
    <t>VIL000907L</t>
  </si>
  <si>
    <t>GIHD002450</t>
  </si>
  <si>
    <t>GIHD002449</t>
  </si>
  <si>
    <t>GIHD002448</t>
  </si>
  <si>
    <t>VIL000906L</t>
  </si>
  <si>
    <t>GIHD002447</t>
  </si>
  <si>
    <t>Nawal</t>
  </si>
  <si>
    <t>GIHD002446</t>
  </si>
  <si>
    <t>Mukhi</t>
  </si>
  <si>
    <t>GIHD002445</t>
  </si>
  <si>
    <t>GIHD002444</t>
  </si>
  <si>
    <t>VIL000905L</t>
  </si>
  <si>
    <t>Jiten</t>
  </si>
  <si>
    <t>VIL000904L</t>
  </si>
  <si>
    <t>GIHD002443</t>
  </si>
  <si>
    <t>VIL000903L</t>
  </si>
  <si>
    <t>GIHD002442</t>
  </si>
  <si>
    <t>VIL000902L</t>
  </si>
  <si>
    <t>Girdharbhai</t>
  </si>
  <si>
    <t>VIL000901L</t>
  </si>
  <si>
    <t>GIHD002441</t>
  </si>
  <si>
    <t>GIHD002440</t>
  </si>
  <si>
    <t>VIL000900L</t>
  </si>
  <si>
    <t>VIL000899L</t>
  </si>
  <si>
    <t>VIL000898L</t>
  </si>
  <si>
    <t>GIHD002439</t>
  </si>
  <si>
    <t>Ninjal</t>
  </si>
  <si>
    <t>GIHD002438</t>
  </si>
  <si>
    <t>GIHD002437</t>
  </si>
  <si>
    <t>GIHD002436</t>
  </si>
  <si>
    <t>VIL000897L</t>
  </si>
  <si>
    <t>Rajdev</t>
  </si>
  <si>
    <t>VIL000896L</t>
  </si>
  <si>
    <t>GIHD002435</t>
  </si>
  <si>
    <t>GIHD002434</t>
  </si>
  <si>
    <t>Narsinghani</t>
  </si>
  <si>
    <t>VIL000895L</t>
  </si>
  <si>
    <t>VIL000894L</t>
  </si>
  <si>
    <t>VIL000893L</t>
  </si>
  <si>
    <t>Valand</t>
  </si>
  <si>
    <t>GIHD002433</t>
  </si>
  <si>
    <t>VIL000892L</t>
  </si>
  <si>
    <t>VIL000891L</t>
  </si>
  <si>
    <t>GIHD002432</t>
  </si>
  <si>
    <t>GIHD002431</t>
  </si>
  <si>
    <t>GIHD002430</t>
  </si>
  <si>
    <t>GIHD002429</t>
  </si>
  <si>
    <t>Koshiya</t>
  </si>
  <si>
    <t>GIHD002428</t>
  </si>
  <si>
    <t>GIHD002427</t>
  </si>
  <si>
    <t>VIL000890L</t>
  </si>
  <si>
    <t>GIHD002426</t>
  </si>
  <si>
    <t>GIHD002425</t>
  </si>
  <si>
    <t>VIL000889L</t>
  </si>
  <si>
    <t>Swachi</t>
  </si>
  <si>
    <t>GIHD002424</t>
  </si>
  <si>
    <t>Jigneshkumar</t>
  </si>
  <si>
    <t>VIL000888L</t>
  </si>
  <si>
    <t>GIHD002423</t>
  </si>
  <si>
    <t>VIL000887L</t>
  </si>
  <si>
    <t>GIHD002422</t>
  </si>
  <si>
    <t>Vallabhbhai</t>
  </si>
  <si>
    <t>Ardeshna</t>
  </si>
  <si>
    <t>VIL000886L</t>
  </si>
  <si>
    <t>GIHD002421</t>
  </si>
  <si>
    <t>GIHD002420</t>
  </si>
  <si>
    <t>VIL000885L</t>
  </si>
  <si>
    <t>GIHD002419</t>
  </si>
  <si>
    <t>Toliya</t>
  </si>
  <si>
    <t>niravtoliya@outlook.com</t>
  </si>
  <si>
    <t>VIL000884L</t>
  </si>
  <si>
    <t>VIL000883L</t>
  </si>
  <si>
    <t>VIL000882L</t>
  </si>
  <si>
    <t>Ranpreet</t>
  </si>
  <si>
    <t>VIL000881L</t>
  </si>
  <si>
    <t>VIL000880L</t>
  </si>
  <si>
    <t>VIL000879L</t>
  </si>
  <si>
    <t>GIHD002418</t>
  </si>
  <si>
    <t>GIHD002417</t>
  </si>
  <si>
    <t>VIL000878L</t>
  </si>
  <si>
    <t>vipul1793@rediffmail.com</t>
  </si>
  <si>
    <t>GIHD002416</t>
  </si>
  <si>
    <t>GIHD002415</t>
  </si>
  <si>
    <t>GIHD002414</t>
  </si>
  <si>
    <t>GIHD002413</t>
  </si>
  <si>
    <t>GIHD002412</t>
  </si>
  <si>
    <t>GIHD002411</t>
  </si>
  <si>
    <t>VIL000877L</t>
  </si>
  <si>
    <t>VIL000876L</t>
  </si>
  <si>
    <t>GIHD002410</t>
  </si>
  <si>
    <t>Firoz</t>
  </si>
  <si>
    <t>Moyal</t>
  </si>
  <si>
    <t>VIL000875L</t>
  </si>
  <si>
    <t>GIHD002409</t>
  </si>
  <si>
    <t>Khemani</t>
  </si>
  <si>
    <t>VIL000874L</t>
  </si>
  <si>
    <t>GIHD002408</t>
  </si>
  <si>
    <t>GIHD002407</t>
  </si>
  <si>
    <t>banquetsales@clubbabylon.in</t>
  </si>
  <si>
    <t>VIL000873L</t>
  </si>
  <si>
    <t>VIL000872L</t>
  </si>
  <si>
    <t>VIL000871L</t>
  </si>
  <si>
    <t>GIHD002406</t>
  </si>
  <si>
    <t>GIHD002405</t>
  </si>
  <si>
    <t>Hirpara</t>
  </si>
  <si>
    <t>VIL000870L</t>
  </si>
  <si>
    <t>GIHD002404</t>
  </si>
  <si>
    <t>Afzal</t>
  </si>
  <si>
    <t>VIL000869L</t>
  </si>
  <si>
    <t>GIHD002403</t>
  </si>
  <si>
    <t>VIL000868L</t>
  </si>
  <si>
    <t>dipan.solanki@triumph-sports.com</t>
  </si>
  <si>
    <t>GIHD002402</t>
  </si>
  <si>
    <t>Mir</t>
  </si>
  <si>
    <t>GIHD002401</t>
  </si>
  <si>
    <t>GIHD002400</t>
  </si>
  <si>
    <t>Akashgiri</t>
  </si>
  <si>
    <t>GIHD002399</t>
  </si>
  <si>
    <t>VIL000867L</t>
  </si>
  <si>
    <t>GIHD002398</t>
  </si>
  <si>
    <t>VIL000866L</t>
  </si>
  <si>
    <t>VIL000865L</t>
  </si>
  <si>
    <t>GIHD002397</t>
  </si>
  <si>
    <t>Maniar</t>
  </si>
  <si>
    <t>GIHD002396</t>
  </si>
  <si>
    <t>Jyotindra</t>
  </si>
  <si>
    <t>VIL000864L</t>
  </si>
  <si>
    <t>GIHD002395</t>
  </si>
  <si>
    <t>sales@thebricklane.co.in</t>
  </si>
  <si>
    <t>VIL000863L</t>
  </si>
  <si>
    <t>VIL000862L</t>
  </si>
  <si>
    <t>GIHD002394</t>
  </si>
  <si>
    <t>GIHD002393</t>
  </si>
  <si>
    <t>VIL000861L</t>
  </si>
  <si>
    <t>GIHD002392</t>
  </si>
  <si>
    <t>GIHD002391</t>
  </si>
  <si>
    <t>GIHD002390</t>
  </si>
  <si>
    <t>GIHD002389</t>
  </si>
  <si>
    <t>Savaliyavishal072@hotmail.com</t>
  </si>
  <si>
    <t>GIHD002388</t>
  </si>
  <si>
    <t>GIHD002387</t>
  </si>
  <si>
    <t>Dutta</t>
  </si>
  <si>
    <t>GIHD002386</t>
  </si>
  <si>
    <t>GIHD002385</t>
  </si>
  <si>
    <t>Nik</t>
  </si>
  <si>
    <t>Ma</t>
  </si>
  <si>
    <t>GIHD002384</t>
  </si>
  <si>
    <t>Hansalia</t>
  </si>
  <si>
    <t>VIL000860L</t>
  </si>
  <si>
    <t>VIL000859L</t>
  </si>
  <si>
    <t>VIL000858L</t>
  </si>
  <si>
    <t>VIL000857L</t>
  </si>
  <si>
    <t>VIL000856L</t>
  </si>
  <si>
    <t>VIL000855L</t>
  </si>
  <si>
    <t>GIHD002383</t>
  </si>
  <si>
    <t>Bhatu</t>
  </si>
  <si>
    <t>VIL000854L</t>
  </si>
  <si>
    <t>Satishkumar</t>
  </si>
  <si>
    <t>VIL000853L</t>
  </si>
  <si>
    <t>VIL000852L</t>
  </si>
  <si>
    <t>VIL000851L</t>
  </si>
  <si>
    <t>VIL000850L</t>
  </si>
  <si>
    <t>GIHD002382</t>
  </si>
  <si>
    <t>Ronnie</t>
  </si>
  <si>
    <t>Dsouza</t>
  </si>
  <si>
    <t>VIL000849L</t>
  </si>
  <si>
    <t>Thumar</t>
  </si>
  <si>
    <t>GIHD002381</t>
  </si>
  <si>
    <t>GIHD002380</t>
  </si>
  <si>
    <t>Hemu</t>
  </si>
  <si>
    <t>Vatukiya</t>
  </si>
  <si>
    <t>VIL000848L</t>
  </si>
  <si>
    <t>GIHD002379</t>
  </si>
  <si>
    <t>GIHD002378</t>
  </si>
  <si>
    <t>GIHD002376</t>
  </si>
  <si>
    <t>GIHD002377</t>
  </si>
  <si>
    <t>GIHD002375</t>
  </si>
  <si>
    <t>Balani</t>
  </si>
  <si>
    <t>maheshbalami@ymail.com</t>
  </si>
  <si>
    <t>VIL000847L</t>
  </si>
  <si>
    <t>VIL000846L</t>
  </si>
  <si>
    <t>VIL000845L</t>
  </si>
  <si>
    <t>VIL000844L</t>
  </si>
  <si>
    <t>GIHD002374</t>
  </si>
  <si>
    <t>Yashkumar</t>
  </si>
  <si>
    <t>GIHD002373</t>
  </si>
  <si>
    <t>Tapiawala</t>
  </si>
  <si>
    <t>VIL000843L</t>
  </si>
  <si>
    <t>GIHD002372</t>
  </si>
  <si>
    <t>Samyak</t>
  </si>
  <si>
    <t>Samyak@arhampromoters.com</t>
  </si>
  <si>
    <t>GIHD002370</t>
  </si>
  <si>
    <t>GIHD002371</t>
  </si>
  <si>
    <t>VIL000842L</t>
  </si>
  <si>
    <t>VIL000841L</t>
  </si>
  <si>
    <t>GIHD002369</t>
  </si>
  <si>
    <t>Gayatri</t>
  </si>
  <si>
    <t>Shenoy</t>
  </si>
  <si>
    <t>GIHD002368</t>
  </si>
  <si>
    <t>Balwani</t>
  </si>
  <si>
    <t>GIHD002367</t>
  </si>
  <si>
    <t>VIL000840L</t>
  </si>
  <si>
    <t>VIL000839L</t>
  </si>
  <si>
    <t>Budhbhatti</t>
  </si>
  <si>
    <t>VIL000838L</t>
  </si>
  <si>
    <t>GIHD002366</t>
  </si>
  <si>
    <t>GIHD002365</t>
  </si>
  <si>
    <t>GIHD002364</t>
  </si>
  <si>
    <t>VIL000837L</t>
  </si>
  <si>
    <t>VIL000836L</t>
  </si>
  <si>
    <t>GIHD002363</t>
  </si>
  <si>
    <t>Agrawat</t>
  </si>
  <si>
    <t>GIHD002362</t>
  </si>
  <si>
    <t>GIHD002361</t>
  </si>
  <si>
    <t>VIL000835L</t>
  </si>
  <si>
    <t>GIHD002360</t>
  </si>
  <si>
    <t>GIHD002359</t>
  </si>
  <si>
    <t>VIL000834L</t>
  </si>
  <si>
    <t>GIHD002358</t>
  </si>
  <si>
    <t>VIL000833L</t>
  </si>
  <si>
    <t>VIL000832L</t>
  </si>
  <si>
    <t>GIHD002357</t>
  </si>
  <si>
    <t>Narhar</t>
  </si>
  <si>
    <t>Harshe</t>
  </si>
  <si>
    <t>VIL000831L</t>
  </si>
  <si>
    <t>GIHD002356</t>
  </si>
  <si>
    <t>Ritu</t>
  </si>
  <si>
    <t>Sahni</t>
  </si>
  <si>
    <t>GIHD002355</t>
  </si>
  <si>
    <t>Damascene</t>
  </si>
  <si>
    <t>Daniel</t>
  </si>
  <si>
    <t>GIHD002354</t>
  </si>
  <si>
    <t>Bhawan</t>
  </si>
  <si>
    <t>GIHD002353</t>
  </si>
  <si>
    <t>VIL000830L</t>
  </si>
  <si>
    <t>VIL000829L</t>
  </si>
  <si>
    <t>VIL000828L</t>
  </si>
  <si>
    <t>GIHD002352</t>
  </si>
  <si>
    <t>GIHD002351</t>
  </si>
  <si>
    <t>VIL000827L</t>
  </si>
  <si>
    <t>sulay_79@ymail.com</t>
  </si>
  <si>
    <t>GIHD002350</t>
  </si>
  <si>
    <t>Shashin</t>
  </si>
  <si>
    <t>VIL000826L</t>
  </si>
  <si>
    <t>GIHD002349</t>
  </si>
  <si>
    <t>Ganesh</t>
  </si>
  <si>
    <t>GIHD002348</t>
  </si>
  <si>
    <t>Paliwal</t>
  </si>
  <si>
    <t>Arpit@roodland.com</t>
  </si>
  <si>
    <t>VIL000825L</t>
  </si>
  <si>
    <t>GIHD002347</t>
  </si>
  <si>
    <t>VIL000824L</t>
  </si>
  <si>
    <t>GIHD002346</t>
  </si>
  <si>
    <t>919999999999</t>
  </si>
  <si>
    <t>VIL000823L</t>
  </si>
  <si>
    <t>GIHD002345</t>
  </si>
  <si>
    <t>GIHD002344</t>
  </si>
  <si>
    <t>VIL000822L</t>
  </si>
  <si>
    <t>GIHD002343</t>
  </si>
  <si>
    <t>VIL000821L</t>
  </si>
  <si>
    <t>BHAVESH@INFRATAUR.COM</t>
  </si>
  <si>
    <t>VIL000820L</t>
  </si>
  <si>
    <t>GIHD002342</t>
  </si>
  <si>
    <t>GIHD002341</t>
  </si>
  <si>
    <t>GIHD002340</t>
  </si>
  <si>
    <t>GIHD002339</t>
  </si>
  <si>
    <t>Purnesh</t>
  </si>
  <si>
    <t>Modasiya</t>
  </si>
  <si>
    <t>VIL000819L</t>
  </si>
  <si>
    <t>GIHD002338</t>
  </si>
  <si>
    <t>rishisinha@nitco.in</t>
  </si>
  <si>
    <t>VIL000818L</t>
  </si>
  <si>
    <t>VIL000817L</t>
  </si>
  <si>
    <t>GIHD002337</t>
  </si>
  <si>
    <t>Brahmanand</t>
  </si>
  <si>
    <t>VIL000816L</t>
  </si>
  <si>
    <t>Raman</t>
  </si>
  <si>
    <t>GIHD002336</t>
  </si>
  <si>
    <t>Khanderia</t>
  </si>
  <si>
    <t>VIL000815L</t>
  </si>
  <si>
    <t>VIL000814L</t>
  </si>
  <si>
    <t>GIHD002335</t>
  </si>
  <si>
    <t>GIHD002334</t>
  </si>
  <si>
    <t>GIHD002333</t>
  </si>
  <si>
    <t>Urman</t>
  </si>
  <si>
    <t>urman.soni@asianpaints.com</t>
  </si>
  <si>
    <t>GIHD002332</t>
  </si>
  <si>
    <t>VIL000813L</t>
  </si>
  <si>
    <t>GIHD002331</t>
  </si>
  <si>
    <t>GIHD002330</t>
  </si>
  <si>
    <t>VIL000812L</t>
  </si>
  <si>
    <t>VIL000811L</t>
  </si>
  <si>
    <t>GIHD002329</t>
  </si>
  <si>
    <t>Nakum</t>
  </si>
  <si>
    <t>VIL000810L</t>
  </si>
  <si>
    <t>GIHD002328</t>
  </si>
  <si>
    <t>Kantilal</t>
  </si>
  <si>
    <t>Talaviya</t>
  </si>
  <si>
    <t>VIL000809L</t>
  </si>
  <si>
    <t>VIL000808L</t>
  </si>
  <si>
    <t>VIL000807L</t>
  </si>
  <si>
    <t>GIHD002327</t>
  </si>
  <si>
    <t>Richa</t>
  </si>
  <si>
    <t>GIHD002326</t>
  </si>
  <si>
    <t>GIHD002325</t>
  </si>
  <si>
    <t>Gedia</t>
  </si>
  <si>
    <t>GIHD002324</t>
  </si>
  <si>
    <t>GIHD002323</t>
  </si>
  <si>
    <t>Ra</t>
  </si>
  <si>
    <t>VIL000806L</t>
  </si>
  <si>
    <t>GIHD002322</t>
  </si>
  <si>
    <t>VIL000805L</t>
  </si>
  <si>
    <t>VIL000804L</t>
  </si>
  <si>
    <t>VIL000803L</t>
  </si>
  <si>
    <t>VIL000802L</t>
  </si>
  <si>
    <t>GIHD002321</t>
  </si>
  <si>
    <t>GIHD002320</t>
  </si>
  <si>
    <t>GIHD002319</t>
  </si>
  <si>
    <t>GIHD002318</t>
  </si>
  <si>
    <t>Manwani</t>
  </si>
  <si>
    <t>Hardik@hmmbiz.com</t>
  </si>
  <si>
    <t>VIL000801L</t>
  </si>
  <si>
    <t>GIHD002317</t>
  </si>
  <si>
    <t>VIL000800L</t>
  </si>
  <si>
    <t>GIHD002316</t>
  </si>
  <si>
    <t>GIHD002315</t>
  </si>
  <si>
    <t>GIHD002314</t>
  </si>
  <si>
    <t>VIL000799L</t>
  </si>
  <si>
    <t>GIHD002313</t>
  </si>
  <si>
    <t>Nakrani</t>
  </si>
  <si>
    <t>GIHD002312</t>
  </si>
  <si>
    <t>info@divyastructure.com</t>
  </si>
  <si>
    <t>VIL000798L</t>
  </si>
  <si>
    <t>ashutosh@royaletouche.com</t>
  </si>
  <si>
    <t>GIHD002311</t>
  </si>
  <si>
    <t>GIHD002310</t>
  </si>
  <si>
    <t>VIL000797L</t>
  </si>
  <si>
    <t>VIL000796L</t>
  </si>
  <si>
    <t>VIL000795L</t>
  </si>
  <si>
    <t>GIHD002309</t>
  </si>
  <si>
    <t>GIHD002308</t>
  </si>
  <si>
    <t>Veena</t>
  </si>
  <si>
    <t>VIL000794L</t>
  </si>
  <si>
    <t>VIL000793L</t>
  </si>
  <si>
    <t>VIL000792L</t>
  </si>
  <si>
    <t>VIL000791L</t>
  </si>
  <si>
    <t>bdparmar@ymail.com</t>
  </si>
  <si>
    <t>GIHD002307</t>
  </si>
  <si>
    <t>GIHD002306</t>
  </si>
  <si>
    <t>GIHD002305</t>
  </si>
  <si>
    <t>Jaineel</t>
  </si>
  <si>
    <t>VIL000790L</t>
  </si>
  <si>
    <t>GIHD002304</t>
  </si>
  <si>
    <t>GIHD002303</t>
  </si>
  <si>
    <t>GIHD002302</t>
  </si>
  <si>
    <t>Nirva</t>
  </si>
  <si>
    <t>GIHD002301</t>
  </si>
  <si>
    <t>VIL000789L</t>
  </si>
  <si>
    <t>hiren4you@ymail.com</t>
  </si>
  <si>
    <t>GIHD002300</t>
  </si>
  <si>
    <t>Thakkaar</t>
  </si>
  <si>
    <t>GIHD002299</t>
  </si>
  <si>
    <t>GIHD002298</t>
  </si>
  <si>
    <t>Muley</t>
  </si>
  <si>
    <t>VIL000788L</t>
  </si>
  <si>
    <t>GIHD002297</t>
  </si>
  <si>
    <t>Krupali</t>
  </si>
  <si>
    <t>Donga</t>
  </si>
  <si>
    <t>VIL000787L</t>
  </si>
  <si>
    <t>GIHD002296</t>
  </si>
  <si>
    <t>Makeana</t>
  </si>
  <si>
    <t>GIHD002295</t>
  </si>
  <si>
    <t>Sardhara</t>
  </si>
  <si>
    <t>GIHD002294</t>
  </si>
  <si>
    <t>VIL000786L</t>
  </si>
  <si>
    <t>GIHD002293</t>
  </si>
  <si>
    <t>GIHD002292</t>
  </si>
  <si>
    <t>VIL000785L</t>
  </si>
  <si>
    <t>VIL000784L</t>
  </si>
  <si>
    <t>Surbhi</t>
  </si>
  <si>
    <t>GIHD002291</t>
  </si>
  <si>
    <t>Lalvani</t>
  </si>
  <si>
    <t>GIHD002290</t>
  </si>
  <si>
    <t>VIL000783L</t>
  </si>
  <si>
    <t>GIHD002289</t>
  </si>
  <si>
    <t>GIHD002288</t>
  </si>
  <si>
    <t>VIL000782L</t>
  </si>
  <si>
    <t>VIL000781L</t>
  </si>
  <si>
    <t>GIHD002287</t>
  </si>
  <si>
    <t>Sureshbhai</t>
  </si>
  <si>
    <t>Vakharia</t>
  </si>
  <si>
    <t>GIHD002286</t>
  </si>
  <si>
    <t>GIHD002285</t>
  </si>
  <si>
    <t>Chintal</t>
  </si>
  <si>
    <t>GIHD002284</t>
  </si>
  <si>
    <t>VIL000780L</t>
  </si>
  <si>
    <t>rn.shah@hotmail.com</t>
  </si>
  <si>
    <t>GIHD002283</t>
  </si>
  <si>
    <t>Lodhiya</t>
  </si>
  <si>
    <t>GIHD002282</t>
  </si>
  <si>
    <t>harsh.rathod@earthentextures.com</t>
  </si>
  <si>
    <t>VIL000779L</t>
  </si>
  <si>
    <t>Seth</t>
  </si>
  <si>
    <t>VIL000778L</t>
  </si>
  <si>
    <t>VIL000777L</t>
  </si>
  <si>
    <t>GIHD002281</t>
  </si>
  <si>
    <t>Janshi</t>
  </si>
  <si>
    <t>VIL000776L</t>
  </si>
  <si>
    <t>GIHD002280</t>
  </si>
  <si>
    <t>Khushbu</t>
  </si>
  <si>
    <t>GIHD002279</t>
  </si>
  <si>
    <t>GIHD002278</t>
  </si>
  <si>
    <t>Minesh</t>
  </si>
  <si>
    <t>GIHD002277</t>
  </si>
  <si>
    <t>VIL000775L</t>
  </si>
  <si>
    <t>GIHD002276</t>
  </si>
  <si>
    <t>Shailendra</t>
  </si>
  <si>
    <t>Chamar</t>
  </si>
  <si>
    <t>VIL000774L</t>
  </si>
  <si>
    <t>GIHD002275</t>
  </si>
  <si>
    <t>Madlani</t>
  </si>
  <si>
    <t>VIL000773L</t>
  </si>
  <si>
    <t>VIL000772L</t>
  </si>
  <si>
    <t>GIHD002274</t>
  </si>
  <si>
    <t>GIHD002273</t>
  </si>
  <si>
    <t>Manda</t>
  </si>
  <si>
    <t>VIL000771L</t>
  </si>
  <si>
    <t>aanandranacs@outlook.com</t>
  </si>
  <si>
    <t>GIHD002272</t>
  </si>
  <si>
    <t>VIL000770L</t>
  </si>
  <si>
    <t>VIL000769L</t>
  </si>
  <si>
    <t>GIHD002271</t>
  </si>
  <si>
    <t>GIHD002270</t>
  </si>
  <si>
    <t>VIL000768L</t>
  </si>
  <si>
    <t>GIHD002269</t>
  </si>
  <si>
    <t>Modhera</t>
  </si>
  <si>
    <t>VIL000767L</t>
  </si>
  <si>
    <t>VIL000766L</t>
  </si>
  <si>
    <t>keyur.makwana@polycab.com</t>
  </si>
  <si>
    <t>GIHD002268</t>
  </si>
  <si>
    <t>GIHD002267</t>
  </si>
  <si>
    <t>VIL000765L</t>
  </si>
  <si>
    <t>VIL000764L</t>
  </si>
  <si>
    <t>GIHD002266</t>
  </si>
  <si>
    <t>VIL000763L</t>
  </si>
  <si>
    <t>VIL000762L</t>
  </si>
  <si>
    <t>Pinkal</t>
  </si>
  <si>
    <t>VIL000761L</t>
  </si>
  <si>
    <t>GIHD002265</t>
  </si>
  <si>
    <t>GIHD002264</t>
  </si>
  <si>
    <t>Salot</t>
  </si>
  <si>
    <t>GIHD002263</t>
  </si>
  <si>
    <t>Info@nucleussystems.co.in</t>
  </si>
  <si>
    <t>VIL000760L</t>
  </si>
  <si>
    <t>GIHD002262</t>
  </si>
  <si>
    <t>Maloy</t>
  </si>
  <si>
    <t>VIL000759L</t>
  </si>
  <si>
    <t>GIHD002261</t>
  </si>
  <si>
    <t>Young</t>
  </si>
  <si>
    <t>VIL000758L</t>
  </si>
  <si>
    <t>VIL000757L</t>
  </si>
  <si>
    <t>VIL000756L</t>
  </si>
  <si>
    <t>GIHD002260</t>
  </si>
  <si>
    <t>Tilak</t>
  </si>
  <si>
    <t>VIL000755L</t>
  </si>
  <si>
    <t>VIL000754L</t>
  </si>
  <si>
    <t>DEVAT.PANDYA@TRIO.CO.IN</t>
  </si>
  <si>
    <t>VIL000753L</t>
  </si>
  <si>
    <t>GIHD002259</t>
  </si>
  <si>
    <t>Moladiya</t>
  </si>
  <si>
    <t>VIL000752L</t>
  </si>
  <si>
    <t>VIL000751L</t>
  </si>
  <si>
    <t>GIHD002258</t>
  </si>
  <si>
    <t>VIL000750L</t>
  </si>
  <si>
    <t>GIHD002257</t>
  </si>
  <si>
    <t>VIL000749L</t>
  </si>
  <si>
    <t>GIHD002256</t>
  </si>
  <si>
    <t>GIHD002255</t>
  </si>
  <si>
    <t>VIL000748L</t>
  </si>
  <si>
    <t>VIL000746L</t>
  </si>
  <si>
    <t>VIL000747L</t>
  </si>
  <si>
    <t>VIL000745L</t>
  </si>
  <si>
    <t>GIHD002254</t>
  </si>
  <si>
    <t>GIHD002253</t>
  </si>
  <si>
    <t>GIHD002252</t>
  </si>
  <si>
    <t>Yesh</t>
  </si>
  <si>
    <t>VIL000744L</t>
  </si>
  <si>
    <t>VIL000743L</t>
  </si>
  <si>
    <t>GIHD002251</t>
  </si>
  <si>
    <t>VIL000742L</t>
  </si>
  <si>
    <t>GIHD002250</t>
  </si>
  <si>
    <t>GIHD002249</t>
  </si>
  <si>
    <t>GIHD002248</t>
  </si>
  <si>
    <t>VIL000741L,GIHD002476</t>
  </si>
  <si>
    <t>GIHD002247</t>
  </si>
  <si>
    <t>Makhija</t>
  </si>
  <si>
    <t>GIHD002246</t>
  </si>
  <si>
    <t>VIL000740L</t>
  </si>
  <si>
    <t>kamlesh@ymail.com</t>
  </si>
  <si>
    <t>VIL000739L</t>
  </si>
  <si>
    <t>VIL000738L</t>
  </si>
  <si>
    <t>VIL000737L</t>
  </si>
  <si>
    <t>keyur.mbs@hotmail.com</t>
  </si>
  <si>
    <t>VIL000736L</t>
  </si>
  <si>
    <t>VIL000735L</t>
  </si>
  <si>
    <t>GIHD002245</t>
  </si>
  <si>
    <t>VIL000734L</t>
  </si>
  <si>
    <t>GIHD002244</t>
  </si>
  <si>
    <t>GIHD002243</t>
  </si>
  <si>
    <t>Arjivan</t>
  </si>
  <si>
    <t>VIL000733L</t>
  </si>
  <si>
    <t>GIHD002242</t>
  </si>
  <si>
    <t>VIL000732L</t>
  </si>
  <si>
    <t>GIHD002241</t>
  </si>
  <si>
    <t>VIL000731L</t>
  </si>
  <si>
    <t>GIHD002240</t>
  </si>
  <si>
    <t>Tapan</t>
  </si>
  <si>
    <t>VIL000730L</t>
  </si>
  <si>
    <t>VIL000728L</t>
  </si>
  <si>
    <t>GIHD002239</t>
  </si>
  <si>
    <t>Govardhansinh</t>
  </si>
  <si>
    <t>Chouhan</t>
  </si>
  <si>
    <t>VIL000729L</t>
  </si>
  <si>
    <t>Fadadu</t>
  </si>
  <si>
    <t>VIL000727L</t>
  </si>
  <si>
    <t>GIHD002238</t>
  </si>
  <si>
    <t>VIL000726L</t>
  </si>
  <si>
    <t>VIL000725L</t>
  </si>
  <si>
    <t>GIHD002237</t>
  </si>
  <si>
    <t>GIHD002236</t>
  </si>
  <si>
    <t>Vishnubhai</t>
  </si>
  <si>
    <t>VIL000724L</t>
  </si>
  <si>
    <t>GIHD002235</t>
  </si>
  <si>
    <t>GIHD002234</t>
  </si>
  <si>
    <t>GIHD002233</t>
  </si>
  <si>
    <t>Kaul</t>
  </si>
  <si>
    <t>VIL000723L</t>
  </si>
  <si>
    <t>VIL000722L</t>
  </si>
  <si>
    <t>GIHD002231</t>
  </si>
  <si>
    <t>GIHD002232</t>
  </si>
  <si>
    <t>Akshit</t>
  </si>
  <si>
    <t>GIHD002230</t>
  </si>
  <si>
    <t>GIHD002229</t>
  </si>
  <si>
    <t>kcmodi@asu.edu</t>
  </si>
  <si>
    <t>VIL000721L</t>
  </si>
  <si>
    <t>GIHD002228</t>
  </si>
  <si>
    <t>Maitri</t>
  </si>
  <si>
    <t>GIHD002227</t>
  </si>
  <si>
    <t>GIHD002226</t>
  </si>
  <si>
    <t>VIL000720L</t>
  </si>
  <si>
    <t>GIHD002225</t>
  </si>
  <si>
    <t>GIHD002224</t>
  </si>
  <si>
    <t>Gorji</t>
  </si>
  <si>
    <t>GIHD002223</t>
  </si>
  <si>
    <t>VIL000719L</t>
  </si>
  <si>
    <t>GIHD002222</t>
  </si>
  <si>
    <t>GIHD002221</t>
  </si>
  <si>
    <t>Patdiya</t>
  </si>
  <si>
    <t>GIHD002220</t>
  </si>
  <si>
    <t>VIL000718L</t>
  </si>
  <si>
    <t>VIL000717L</t>
  </si>
  <si>
    <t>GIHD002219</t>
  </si>
  <si>
    <t>Maheswari</t>
  </si>
  <si>
    <t>VIL000716L</t>
  </si>
  <si>
    <t>GIHD002218</t>
  </si>
  <si>
    <t>Ceo@efceehotels.com</t>
  </si>
  <si>
    <t>VIL000715L</t>
  </si>
  <si>
    <t>info@orcheedindia.com</t>
  </si>
  <si>
    <t>GIHD002217</t>
  </si>
  <si>
    <t>GIHD002216</t>
  </si>
  <si>
    <t>VIL000714L</t>
  </si>
  <si>
    <t>prakshal@khodiyaresolition.com</t>
  </si>
  <si>
    <t>VIL000713L</t>
  </si>
  <si>
    <t>GIHD002215</t>
  </si>
  <si>
    <t>Chandarana</t>
  </si>
  <si>
    <t>VIL000712L</t>
  </si>
  <si>
    <t>GIHD002214</t>
  </si>
  <si>
    <t>Indrajit</t>
  </si>
  <si>
    <t>GIHD002213</t>
  </si>
  <si>
    <t>GIHD002212</t>
  </si>
  <si>
    <t>GIHD002211</t>
  </si>
  <si>
    <t>Chhablani</t>
  </si>
  <si>
    <t>VIL000711L</t>
  </si>
  <si>
    <t>GIHD002210</t>
  </si>
  <si>
    <t>GIHD002209</t>
  </si>
  <si>
    <t>Milen</t>
  </si>
  <si>
    <t>GIHD002208</t>
  </si>
  <si>
    <t>GIHD002207</t>
  </si>
  <si>
    <t>GIHD002206</t>
  </si>
  <si>
    <t>VIL000710L</t>
  </si>
  <si>
    <t>VIL000709L</t>
  </si>
  <si>
    <t>Rohra</t>
  </si>
  <si>
    <t>dinesh.rohra@ftth24*7.com</t>
  </si>
  <si>
    <t>GIHD002205</t>
  </si>
  <si>
    <t>VIL000708L</t>
  </si>
  <si>
    <t>VIL000707L</t>
  </si>
  <si>
    <t>VIL000706L</t>
  </si>
  <si>
    <t>VIL000705L</t>
  </si>
  <si>
    <t>Giridharan</t>
  </si>
  <si>
    <t>VIL000704L</t>
  </si>
  <si>
    <t>pacificnv@rediffmail.com</t>
  </si>
  <si>
    <t>GIHD002204</t>
  </si>
  <si>
    <t>GIHD002203</t>
  </si>
  <si>
    <t>GIHD002202</t>
  </si>
  <si>
    <t>Meswaniya</t>
  </si>
  <si>
    <t>GIHD002201</t>
  </si>
  <si>
    <t>GIHD002200</t>
  </si>
  <si>
    <t>Mangilal</t>
  </si>
  <si>
    <t>GIHD002199</t>
  </si>
  <si>
    <t>VIL000703L</t>
  </si>
  <si>
    <t>VIL000702L</t>
  </si>
  <si>
    <t>VIL000701L</t>
  </si>
  <si>
    <t>GIHD002198</t>
  </si>
  <si>
    <t>Satapara</t>
  </si>
  <si>
    <t>GIHD002197</t>
  </si>
  <si>
    <t>Nihir</t>
  </si>
  <si>
    <t>VIL000700L</t>
  </si>
  <si>
    <t>GIHD002194</t>
  </si>
  <si>
    <t>Yashraj</t>
  </si>
  <si>
    <t>GIHD002196</t>
  </si>
  <si>
    <t>Dhandharia</t>
  </si>
  <si>
    <t>GIHD002195</t>
  </si>
  <si>
    <t>Dhrashti</t>
  </si>
  <si>
    <t>VIL000699L</t>
  </si>
  <si>
    <t>VIL000698L</t>
  </si>
  <si>
    <t>VIL000697L</t>
  </si>
  <si>
    <t>GIHD002193</t>
  </si>
  <si>
    <t>doshiameet@rediffmail.com</t>
  </si>
  <si>
    <t>GIHD002192</t>
  </si>
  <si>
    <t>VIL000696L</t>
  </si>
  <si>
    <t>GIHD002191</t>
  </si>
  <si>
    <t>Yashwi</t>
  </si>
  <si>
    <t>VIL000695L</t>
  </si>
  <si>
    <t>Indrajeet</t>
  </si>
  <si>
    <t>VIL000694L</t>
  </si>
  <si>
    <t>GIHD002190</t>
  </si>
  <si>
    <t>VIL000693L</t>
  </si>
  <si>
    <t>GIHD002189</t>
  </si>
  <si>
    <t>J Tushavda</t>
  </si>
  <si>
    <t>VIL000692L</t>
  </si>
  <si>
    <t>Sureja</t>
  </si>
  <si>
    <t>GIHD002188</t>
  </si>
  <si>
    <t>VIL000691L</t>
  </si>
  <si>
    <t>GIHD002187</t>
  </si>
  <si>
    <t>Chandak</t>
  </si>
  <si>
    <t>GIHD002184</t>
  </si>
  <si>
    <t>GIHD002186</t>
  </si>
  <si>
    <t>GIHD002185</t>
  </si>
  <si>
    <t>sales@creativekeedas.in</t>
  </si>
  <si>
    <t>GIHD002183</t>
  </si>
  <si>
    <t>VIL000690L</t>
  </si>
  <si>
    <t>VIL000689L</t>
  </si>
  <si>
    <t>VIL000688L</t>
  </si>
  <si>
    <t>GIHD002182</t>
  </si>
  <si>
    <t>GIHD002181</t>
  </si>
  <si>
    <t>Vikki</t>
  </si>
  <si>
    <t>GIHD002179</t>
  </si>
  <si>
    <t>Chitesh</t>
  </si>
  <si>
    <t>GIHD002180</t>
  </si>
  <si>
    <t>nsuthar22@hotmail.com</t>
  </si>
  <si>
    <t>GIHD002178</t>
  </si>
  <si>
    <t>GIHD002177</t>
  </si>
  <si>
    <t>Ghodadra</t>
  </si>
  <si>
    <t>GIHD002176</t>
  </si>
  <si>
    <t>GIHD002175</t>
  </si>
  <si>
    <t>Tapodhan</t>
  </si>
  <si>
    <t>GIHD002174</t>
  </si>
  <si>
    <t>Pahelwani</t>
  </si>
  <si>
    <t>GIHD002173</t>
  </si>
  <si>
    <t>Info@vikramstudio.in</t>
  </si>
  <si>
    <t>VIL000687L</t>
  </si>
  <si>
    <t>GIHD002172</t>
  </si>
  <si>
    <t>Bhadani</t>
  </si>
  <si>
    <t>VIL000686L</t>
  </si>
  <si>
    <t>GIHD002171</t>
  </si>
  <si>
    <t>GIHD002170</t>
  </si>
  <si>
    <t>GIHD002169</t>
  </si>
  <si>
    <t>VIL000685L</t>
  </si>
  <si>
    <t>VIL000684L</t>
  </si>
  <si>
    <t>GIHD002168</t>
  </si>
  <si>
    <t>Panda</t>
  </si>
  <si>
    <t>GIHD002167</t>
  </si>
  <si>
    <t>GIHD002166</t>
  </si>
  <si>
    <t>VIL000683L</t>
  </si>
  <si>
    <t>GIHD002165</t>
  </si>
  <si>
    <t>sales@creativekeedas.com</t>
  </si>
  <si>
    <t>GIHD002164</t>
  </si>
  <si>
    <t>GIHD002163</t>
  </si>
  <si>
    <t>GIHD002162</t>
  </si>
  <si>
    <t>Jayvijay</t>
  </si>
  <si>
    <t>VIL000682L</t>
  </si>
  <si>
    <t>VIL000681L</t>
  </si>
  <si>
    <t>GIHD002161</t>
  </si>
  <si>
    <t>GIHD002160</t>
  </si>
  <si>
    <t>parth@krishaweb.com</t>
  </si>
  <si>
    <t>GIHD002159</t>
  </si>
  <si>
    <t>GIHD002158</t>
  </si>
  <si>
    <t>VIL000680L</t>
  </si>
  <si>
    <t>mr_101@rediffmail.com</t>
  </si>
  <si>
    <t>VIL000679L</t>
  </si>
  <si>
    <t>GIHD002157</t>
  </si>
  <si>
    <t>Suketu</t>
  </si>
  <si>
    <t>VIL000678L</t>
  </si>
  <si>
    <t>GIHD002156</t>
  </si>
  <si>
    <t>Shashant</t>
  </si>
  <si>
    <t>VIL000677L</t>
  </si>
  <si>
    <t>VIL000676L</t>
  </si>
  <si>
    <t>VIL000675L</t>
  </si>
  <si>
    <t>VIL000674L</t>
  </si>
  <si>
    <t>GIHD002155</t>
  </si>
  <si>
    <t>VIL000673L</t>
  </si>
  <si>
    <t>GIHD002153</t>
  </si>
  <si>
    <t>Dugar</t>
  </si>
  <si>
    <t>GIHD002154</t>
  </si>
  <si>
    <t>GIHD002152</t>
  </si>
  <si>
    <t>Gamara</t>
  </si>
  <si>
    <t>VIL000672L</t>
  </si>
  <si>
    <t>GIHD002151</t>
  </si>
  <si>
    <t>VIL000671L</t>
  </si>
  <si>
    <t>VIL000670L</t>
  </si>
  <si>
    <t>GIHD002150</t>
  </si>
  <si>
    <t>Vaddoriya</t>
  </si>
  <si>
    <t>GIHD002149</t>
  </si>
  <si>
    <t>Sobhrajani</t>
  </si>
  <si>
    <t>GIHD002148</t>
  </si>
  <si>
    <t>VIL000669L</t>
  </si>
  <si>
    <t>GIHD002147</t>
  </si>
  <si>
    <t>GIHD002146</t>
  </si>
  <si>
    <t>Uchdadiya</t>
  </si>
  <si>
    <t>VIL000668L</t>
  </si>
  <si>
    <t>Nisha</t>
  </si>
  <si>
    <t>GIHD002144</t>
  </si>
  <si>
    <t>GIHD002143</t>
  </si>
  <si>
    <t>VIL000667L</t>
  </si>
  <si>
    <t>GIHD002142</t>
  </si>
  <si>
    <t>VIL000666L,GIHD002145</t>
  </si>
  <si>
    <t>VIL000665L</t>
  </si>
  <si>
    <t>GIHD002141</t>
  </si>
  <si>
    <t>GIHD002140</t>
  </si>
  <si>
    <t>VIL000664L</t>
  </si>
  <si>
    <t>GIHD002139</t>
  </si>
  <si>
    <t>GIHD002138</t>
  </si>
  <si>
    <t>GIHD002137</t>
  </si>
  <si>
    <t>GIHD002136</t>
  </si>
  <si>
    <t>VIL000663L</t>
  </si>
  <si>
    <t>Vachhata</t>
  </si>
  <si>
    <t>hemil.vachhata@somanyceramics.com</t>
  </si>
  <si>
    <t>GIHD002135</t>
  </si>
  <si>
    <t>GIHD002134</t>
  </si>
  <si>
    <t>Maulin</t>
  </si>
  <si>
    <t>VIL000662L</t>
  </si>
  <si>
    <t>GIHD002133</t>
  </si>
  <si>
    <t>GIHD002132</t>
  </si>
  <si>
    <t>GIHD002131</t>
  </si>
  <si>
    <t>VIL000661L</t>
  </si>
  <si>
    <t>GIHD002130</t>
  </si>
  <si>
    <t>sandip@prayanelectricals.com</t>
  </si>
  <si>
    <t>VIL000660L</t>
  </si>
  <si>
    <t>GIHD002129</t>
  </si>
  <si>
    <t>itd@itdies.com</t>
  </si>
  <si>
    <t>GIHD002128</t>
  </si>
  <si>
    <t>GIHD002127</t>
  </si>
  <si>
    <t>GIHD002126</t>
  </si>
  <si>
    <t>VIL000659L</t>
  </si>
  <si>
    <t>GIHD002125</t>
  </si>
  <si>
    <t>GIHD002124</t>
  </si>
  <si>
    <t>Bala</t>
  </si>
  <si>
    <t>VIL000658L</t>
  </si>
  <si>
    <t>GIHD002123</t>
  </si>
  <si>
    <t>VIL000657L</t>
  </si>
  <si>
    <t>VIL000656L</t>
  </si>
  <si>
    <t>Rajda</t>
  </si>
  <si>
    <t>GIHD002122</t>
  </si>
  <si>
    <t>GIHD002121</t>
  </si>
  <si>
    <t>VIL000655L</t>
  </si>
  <si>
    <t>VIL000654L</t>
  </si>
  <si>
    <t>VIL000653L</t>
  </si>
  <si>
    <t>VIL000652L</t>
  </si>
  <si>
    <t>GIHD002120</t>
  </si>
  <si>
    <t>Popat</t>
  </si>
  <si>
    <t>VIL000651L</t>
  </si>
  <si>
    <t>GIHD002119</t>
  </si>
  <si>
    <t>Jhaveri</t>
  </si>
  <si>
    <t>VIL000650L</t>
  </si>
  <si>
    <t>GIHD002118</t>
  </si>
  <si>
    <t>Harinbhai</t>
  </si>
  <si>
    <t>VIL000649L</t>
  </si>
  <si>
    <t>Anip</t>
  </si>
  <si>
    <t>VIL000648L</t>
  </si>
  <si>
    <t>VIL000647L</t>
  </si>
  <si>
    <t>VIL000646L</t>
  </si>
  <si>
    <t>GIHD002117</t>
  </si>
  <si>
    <t>Yogeshkumar</t>
  </si>
  <si>
    <t>VIL000645L</t>
  </si>
  <si>
    <t>GIHD002116</t>
  </si>
  <si>
    <t>VIL000644L</t>
  </si>
  <si>
    <t>avnish.modi@havells.com</t>
  </si>
  <si>
    <t>VIL000643L</t>
  </si>
  <si>
    <t>VIL000642L</t>
  </si>
  <si>
    <t>VIL000641L</t>
  </si>
  <si>
    <t>VIL000640L</t>
  </si>
  <si>
    <t>VIL000639L</t>
  </si>
  <si>
    <t>GIHD002115</t>
  </si>
  <si>
    <t>GIHD002114</t>
  </si>
  <si>
    <t>GIHD002113</t>
  </si>
  <si>
    <t>Kapoor</t>
  </si>
  <si>
    <t>VIL000638L</t>
  </si>
  <si>
    <t>GIHD002112</t>
  </si>
  <si>
    <t>VIL000637L</t>
  </si>
  <si>
    <t>GIHD002111</t>
  </si>
  <si>
    <t>Bhalsod</t>
  </si>
  <si>
    <t>GIHD002110</t>
  </si>
  <si>
    <t>VIL000636L</t>
  </si>
  <si>
    <t>VIL000635L</t>
  </si>
  <si>
    <t>VIL000634L</t>
  </si>
  <si>
    <t>GIHD002109</t>
  </si>
  <si>
    <t>Mankani</t>
  </si>
  <si>
    <t>VIL000633L</t>
  </si>
  <si>
    <t>rakesh.chauhan@ranext.in</t>
  </si>
  <si>
    <t>VIL000632L</t>
  </si>
  <si>
    <t>VIL000631L</t>
  </si>
  <si>
    <t>VIL000630L</t>
  </si>
  <si>
    <t>GIHD002108</t>
  </si>
  <si>
    <t>GIHD002107</t>
  </si>
  <si>
    <t>VIL000629L</t>
  </si>
  <si>
    <t>VIL000628L</t>
  </si>
  <si>
    <t>GIHD002106</t>
  </si>
  <si>
    <t>GIHD002105</t>
  </si>
  <si>
    <t>VIL000627L</t>
  </si>
  <si>
    <t>VIL000626L</t>
  </si>
  <si>
    <t>sbi.61132@sbi.co.in</t>
  </si>
  <si>
    <t>VIL000625L</t>
  </si>
  <si>
    <t>GIHD002104</t>
  </si>
  <si>
    <t>Shringi</t>
  </si>
  <si>
    <t>GIHD002103</t>
  </si>
  <si>
    <t>GIHD002102</t>
  </si>
  <si>
    <t>GIHD002101</t>
  </si>
  <si>
    <t>Manubhai</t>
  </si>
  <si>
    <t>GIHD002100</t>
  </si>
  <si>
    <t>Tauhid</t>
  </si>
  <si>
    <t>GIHD002099</t>
  </si>
  <si>
    <t>VIL000624L</t>
  </si>
  <si>
    <t>VIL000623L</t>
  </si>
  <si>
    <t>kaushal@marbleindian.com</t>
  </si>
  <si>
    <t>VIL000622L</t>
  </si>
  <si>
    <t>VIL000621L</t>
  </si>
  <si>
    <t>VIL000620L</t>
  </si>
  <si>
    <t>GIHD002098</t>
  </si>
  <si>
    <t>VIL000619L</t>
  </si>
  <si>
    <t>VIL000618L</t>
  </si>
  <si>
    <t>GIHD002097</t>
  </si>
  <si>
    <t>VIL000617L</t>
  </si>
  <si>
    <t>VIL000616L</t>
  </si>
  <si>
    <t>VIL000615L</t>
  </si>
  <si>
    <t>VIL000614L</t>
  </si>
  <si>
    <t>VIL000613L</t>
  </si>
  <si>
    <t>VIL000612L</t>
  </si>
  <si>
    <t>GIHD002096</t>
  </si>
  <si>
    <t>VIL000611L</t>
  </si>
  <si>
    <t>GIHD002095</t>
  </si>
  <si>
    <t>Juneja</t>
  </si>
  <si>
    <t>GIHD002094</t>
  </si>
  <si>
    <t>Divam</t>
  </si>
  <si>
    <t>GIHD002093</t>
  </si>
  <si>
    <t>VIL000610L</t>
  </si>
  <si>
    <t>GIHD002092</t>
  </si>
  <si>
    <t>VIL000609L</t>
  </si>
  <si>
    <t>GIHD002091</t>
  </si>
  <si>
    <t>Suryawanshi</t>
  </si>
  <si>
    <t>VIL000608L</t>
  </si>
  <si>
    <t>GIHD002090</t>
  </si>
  <si>
    <t>GIHD002089</t>
  </si>
  <si>
    <t>VIL000607L</t>
  </si>
  <si>
    <t>VIL000606L</t>
  </si>
  <si>
    <t>GIHD002088</t>
  </si>
  <si>
    <t>VIL000605L</t>
  </si>
  <si>
    <t>VIL000604L</t>
  </si>
  <si>
    <t>VIL000603L</t>
  </si>
  <si>
    <t>GIHD002087</t>
  </si>
  <si>
    <t>Kedarsinh</t>
  </si>
  <si>
    <t>VIL000602L</t>
  </si>
  <si>
    <t>GIHD002086</t>
  </si>
  <si>
    <t>Info@prelaunchoffers.com</t>
  </si>
  <si>
    <t>VIL000601L</t>
  </si>
  <si>
    <t>VIL000600L</t>
  </si>
  <si>
    <t>VIL000599L</t>
  </si>
  <si>
    <t>ramesh.chudasama@sakariya.in</t>
  </si>
  <si>
    <t>VIL000598L</t>
  </si>
  <si>
    <t>GIHD002085</t>
  </si>
  <si>
    <t>GIHD002084</t>
  </si>
  <si>
    <t>Shrut</t>
  </si>
  <si>
    <t>GIHD002083</t>
  </si>
  <si>
    <t>Ardhendu</t>
  </si>
  <si>
    <t>Majumdar</t>
  </si>
  <si>
    <t>GIHD002082</t>
  </si>
  <si>
    <t>VIL000597L</t>
  </si>
  <si>
    <t>Kumar Jain</t>
  </si>
  <si>
    <t>VIL000596L</t>
  </si>
  <si>
    <t>Korat</t>
  </si>
  <si>
    <t>VIL000595L</t>
  </si>
  <si>
    <t>VIL000594L</t>
  </si>
  <si>
    <t>GIHD002081</t>
  </si>
  <si>
    <t>Bavadiya</t>
  </si>
  <si>
    <t>VIL000593L</t>
  </si>
  <si>
    <t>VIL000592L</t>
  </si>
  <si>
    <t>VIL000591L</t>
  </si>
  <si>
    <t>VIL000590L</t>
  </si>
  <si>
    <t>GIHD002080</t>
  </si>
  <si>
    <t>VIL000589L</t>
  </si>
  <si>
    <t>ravi.soni1@icicibank.com</t>
  </si>
  <si>
    <t>GIHD002079</t>
  </si>
  <si>
    <t>GIHD002078</t>
  </si>
  <si>
    <t>VIL000588L</t>
  </si>
  <si>
    <t>VIL000587L</t>
  </si>
  <si>
    <t>Jaysheel</t>
  </si>
  <si>
    <t>GIHD002077</t>
  </si>
  <si>
    <t>GIHD002076</t>
  </si>
  <si>
    <t>Dhanjibhai</t>
  </si>
  <si>
    <t>GIHD002075</t>
  </si>
  <si>
    <t>VIL000586L</t>
  </si>
  <si>
    <t>GIHD002074</t>
  </si>
  <si>
    <t>VIL000585L</t>
  </si>
  <si>
    <t>VIL000584L</t>
  </si>
  <si>
    <t>GIHD002073</t>
  </si>
  <si>
    <t>Mirani</t>
  </si>
  <si>
    <t>GIHD002072</t>
  </si>
  <si>
    <t>VIL000583L</t>
  </si>
  <si>
    <t>Pravesh</t>
  </si>
  <si>
    <t>Surana</t>
  </si>
  <si>
    <t>VIL000582L</t>
  </si>
  <si>
    <t>Irfan</t>
  </si>
  <si>
    <t>VIL000581L</t>
  </si>
  <si>
    <t>VIL000580L</t>
  </si>
  <si>
    <t>VIL000579L</t>
  </si>
  <si>
    <t>Manush</t>
  </si>
  <si>
    <t>GIHD002071</t>
  </si>
  <si>
    <t>VIL000578L</t>
  </si>
  <si>
    <t>VIL000577L</t>
  </si>
  <si>
    <t>VIL000576L</t>
  </si>
  <si>
    <t>VIL000575L</t>
  </si>
  <si>
    <t>VIL000574L</t>
  </si>
  <si>
    <t>Chandera</t>
  </si>
  <si>
    <t>VIL000573L</t>
  </si>
  <si>
    <t>GIHD002070</t>
  </si>
  <si>
    <t>VIL000572L</t>
  </si>
  <si>
    <t>VIL000571L</t>
  </si>
  <si>
    <t>VIL000570L</t>
  </si>
  <si>
    <t>VIL000569L</t>
  </si>
  <si>
    <t>VIL000568L</t>
  </si>
  <si>
    <t>GIHD002069</t>
  </si>
  <si>
    <t>Kanaiyalal</t>
  </si>
  <si>
    <t>VIL000567L</t>
  </si>
  <si>
    <t>VIL000566L</t>
  </si>
  <si>
    <t>Nathwani</t>
  </si>
  <si>
    <t>VIL000565L</t>
  </si>
  <si>
    <t>Shantilal</t>
  </si>
  <si>
    <t>GIHD002068</t>
  </si>
  <si>
    <t>GIHD002067</t>
  </si>
  <si>
    <t>GIHD002066</t>
  </si>
  <si>
    <t>VIL000564L</t>
  </si>
  <si>
    <t>VIL000563L</t>
  </si>
  <si>
    <t>GIHD002065</t>
  </si>
  <si>
    <t>Vidhani</t>
  </si>
  <si>
    <t>GIHD002064</t>
  </si>
  <si>
    <t>Durkar</t>
  </si>
  <si>
    <t>GIHD002063</t>
  </si>
  <si>
    <t>VIL000561L</t>
  </si>
  <si>
    <t>VIL000560L</t>
  </si>
  <si>
    <t>GIHD002062</t>
  </si>
  <si>
    <t>VIL000559L</t>
  </si>
  <si>
    <t>GIHD002061</t>
  </si>
  <si>
    <t>Velakatt</t>
  </si>
  <si>
    <t>VIL000558L</t>
  </si>
  <si>
    <t>GIHD002060</t>
  </si>
  <si>
    <t>Hareshbhai</t>
  </si>
  <si>
    <t>Gondaliya</t>
  </si>
  <si>
    <t>VIL000557L</t>
  </si>
  <si>
    <t>GIHD002059</t>
  </si>
  <si>
    <t>VIL000556L</t>
  </si>
  <si>
    <t>Bhaskar</t>
  </si>
  <si>
    <t>GIHD002058</t>
  </si>
  <si>
    <t>Chitrang</t>
  </si>
  <si>
    <t>VIL000555L</t>
  </si>
  <si>
    <t>GIHD002057</t>
  </si>
  <si>
    <t>Shivkumar</t>
  </si>
  <si>
    <t>Masand</t>
  </si>
  <si>
    <t>GIHD002056</t>
  </si>
  <si>
    <t>Kavita</t>
  </si>
  <si>
    <t>VIL000554L</t>
  </si>
  <si>
    <t>GIHD002055</t>
  </si>
  <si>
    <t>GIHD002054</t>
  </si>
  <si>
    <t>GIHD002053</t>
  </si>
  <si>
    <t>GIHD002052</t>
  </si>
  <si>
    <t>Mehulfadia1052@ymail.com</t>
  </si>
  <si>
    <t>VIL000553L</t>
  </si>
  <si>
    <t>GIHD002051</t>
  </si>
  <si>
    <t>VIL000552L</t>
  </si>
  <si>
    <t>Konarksh</t>
  </si>
  <si>
    <t>VIL000551L</t>
  </si>
  <si>
    <t>VIL000550L</t>
  </si>
  <si>
    <t>VIL000549L</t>
  </si>
  <si>
    <t>VIL000548L</t>
  </si>
  <si>
    <t>GIHD002050</t>
  </si>
  <si>
    <t>GIHD002049</t>
  </si>
  <si>
    <t>Palkesh</t>
  </si>
  <si>
    <t>Miss</t>
  </si>
  <si>
    <t>GIHD002048</t>
  </si>
  <si>
    <t>GIHD002047</t>
  </si>
  <si>
    <t>Bhabha</t>
  </si>
  <si>
    <t>VIL000547L</t>
  </si>
  <si>
    <t>GIHD002046</t>
  </si>
  <si>
    <t>kunal.thakkar@everestfibre.com</t>
  </si>
  <si>
    <t>GIHD002045</t>
  </si>
  <si>
    <t>Sahin</t>
  </si>
  <si>
    <t>GIHD002044</t>
  </si>
  <si>
    <t>Jai</t>
  </si>
  <si>
    <t>GIHD002043</t>
  </si>
  <si>
    <t>Gangnani</t>
  </si>
  <si>
    <t>GIHD002042</t>
  </si>
  <si>
    <t>Saaz</t>
  </si>
  <si>
    <t>GIHD002041</t>
  </si>
  <si>
    <t>Meghani</t>
  </si>
  <si>
    <t>GIHD002040</t>
  </si>
  <si>
    <t>Adhiyaa</t>
  </si>
  <si>
    <t>GIHD002039</t>
  </si>
  <si>
    <t>Krutvik</t>
  </si>
  <si>
    <t>VIL000546L</t>
  </si>
  <si>
    <t>GIHD002038</t>
  </si>
  <si>
    <t>VIL000545L</t>
  </si>
  <si>
    <t>Madhav</t>
  </si>
  <si>
    <t>GIHD002037</t>
  </si>
  <si>
    <t>GIHD002036</t>
  </si>
  <si>
    <t>Handa</t>
  </si>
  <si>
    <t>Sanket.handa@redifmail.com</t>
  </si>
  <si>
    <t>VIL000544L</t>
  </si>
  <si>
    <t>GIHD002035</t>
  </si>
  <si>
    <t>Ashishkumar</t>
  </si>
  <si>
    <t>Swami</t>
  </si>
  <si>
    <t>GIHD002034</t>
  </si>
  <si>
    <t>VIL000543L</t>
  </si>
  <si>
    <t>VIL000542L</t>
  </si>
  <si>
    <t>VIL000541L</t>
  </si>
  <si>
    <t>GIHD002033</t>
  </si>
  <si>
    <t>VIL000540L</t>
  </si>
  <si>
    <t>GIHD002032</t>
  </si>
  <si>
    <t>darshandodiya@live.com</t>
  </si>
  <si>
    <t>GIHD002031</t>
  </si>
  <si>
    <t>GIHD002030</t>
  </si>
  <si>
    <t>GIHD002029</t>
  </si>
  <si>
    <t>GIHD002028</t>
  </si>
  <si>
    <t>Jayan</t>
  </si>
  <si>
    <t>VIL000539L</t>
  </si>
  <si>
    <t>VIL000538L</t>
  </si>
  <si>
    <t>VIL000537L</t>
  </si>
  <si>
    <t>VIL000536L</t>
  </si>
  <si>
    <t>VIL000535L</t>
  </si>
  <si>
    <t>Isha</t>
  </si>
  <si>
    <t>GIHD002026</t>
  </si>
  <si>
    <t>GIHD002027</t>
  </si>
  <si>
    <t>GIHD002025</t>
  </si>
  <si>
    <t>GIHD002024</t>
  </si>
  <si>
    <t>GIHD002023</t>
  </si>
  <si>
    <t>Manvar</t>
  </si>
  <si>
    <t>GIHD002022</t>
  </si>
  <si>
    <t>sminteriors@ymail.com</t>
  </si>
  <si>
    <t>GIHD002021</t>
  </si>
  <si>
    <t>VIL000534L</t>
  </si>
  <si>
    <t>VIL000533L</t>
  </si>
  <si>
    <t>GIHD002020</t>
  </si>
  <si>
    <t>zoahmedabad.hlst@ucobank.co.in</t>
  </si>
  <si>
    <t>VIL000532L</t>
  </si>
  <si>
    <t>VIL000531L</t>
  </si>
  <si>
    <t>Miraj</t>
  </si>
  <si>
    <t>Baldha</t>
  </si>
  <si>
    <t>VIL000530L</t>
  </si>
  <si>
    <t>VIL000529L</t>
  </si>
  <si>
    <t>VIL000528L</t>
  </si>
  <si>
    <t>GIHD002019</t>
  </si>
  <si>
    <t>GIHD002018</t>
  </si>
  <si>
    <t>VIL000527L</t>
  </si>
  <si>
    <t>GIHD002017</t>
  </si>
  <si>
    <t>GIHD002016</t>
  </si>
  <si>
    <t>VIL000526L</t>
  </si>
  <si>
    <t>Gediya</t>
  </si>
  <si>
    <t>VIL000525L</t>
  </si>
  <si>
    <t>GIHD002015</t>
  </si>
  <si>
    <t>Navdeep</t>
  </si>
  <si>
    <t>GIHD002014</t>
  </si>
  <si>
    <t>GIHD002013</t>
  </si>
  <si>
    <t>Talha</t>
  </si>
  <si>
    <t>GIHD002012</t>
  </si>
  <si>
    <t>GIHD002011</t>
  </si>
  <si>
    <t>GIHD002010</t>
  </si>
  <si>
    <t>Shreyansh</t>
  </si>
  <si>
    <t>GIHD002009</t>
  </si>
  <si>
    <t>GIHD002007</t>
  </si>
  <si>
    <t>GIHD002008</t>
  </si>
  <si>
    <t>VIL000524L</t>
  </si>
  <si>
    <t>VIL000523L</t>
  </si>
  <si>
    <t>Talasania</t>
  </si>
  <si>
    <t>GIHD002006</t>
  </si>
  <si>
    <t>VIL000522L</t>
  </si>
  <si>
    <t>GIHD002005</t>
  </si>
  <si>
    <t>VIL000521L</t>
  </si>
  <si>
    <t>VIL000520L</t>
  </si>
  <si>
    <t>VIL000519L</t>
  </si>
  <si>
    <t>GIHD002004</t>
  </si>
  <si>
    <t>VIL000518L</t>
  </si>
  <si>
    <t>GIHD002003</t>
  </si>
  <si>
    <t>Sudeep</t>
  </si>
  <si>
    <t>sudeep@blinknhire.com</t>
  </si>
  <si>
    <t>VIL000517L</t>
  </si>
  <si>
    <t>VIL000516L</t>
  </si>
  <si>
    <t>VIL000515L</t>
  </si>
  <si>
    <t>VIL000514L</t>
  </si>
  <si>
    <t>dhruvi@nbbuildcon.com</t>
  </si>
  <si>
    <t>VIL000513L</t>
  </si>
  <si>
    <t>GIHD002002</t>
  </si>
  <si>
    <t>VIL000512L</t>
  </si>
  <si>
    <t>maulinthakkar2695@hotmail.com</t>
  </si>
  <si>
    <t>GIHD002001</t>
  </si>
  <si>
    <t>VIL000511L</t>
  </si>
  <si>
    <t>VIL000510L</t>
  </si>
  <si>
    <t>VIL000509L</t>
  </si>
  <si>
    <t>VIL000508L</t>
  </si>
  <si>
    <t>VIL000507L</t>
  </si>
  <si>
    <t>Bhoomi</t>
  </si>
  <si>
    <t>VIL000506L</t>
  </si>
  <si>
    <t>GIHD002000</t>
  </si>
  <si>
    <t>GIHD001999</t>
  </si>
  <si>
    <t>Rakshith@texolver.com</t>
  </si>
  <si>
    <t>GIHD001998</t>
  </si>
  <si>
    <t>VIL000505L</t>
  </si>
  <si>
    <t>VIL000504L</t>
  </si>
  <si>
    <t>HELLO@SCESTATECOMSULTANT.COM</t>
  </si>
  <si>
    <t>VIL000503L</t>
  </si>
  <si>
    <t>VIL000502L</t>
  </si>
  <si>
    <t>GIHD001997</t>
  </si>
  <si>
    <t>GIHD001996</t>
  </si>
  <si>
    <t>VIL000501L</t>
  </si>
  <si>
    <t>GIHD001995</t>
  </si>
  <si>
    <t>Somanath</t>
  </si>
  <si>
    <t>Jirgae</t>
  </si>
  <si>
    <t>somanath@texolver.com</t>
  </si>
  <si>
    <t>VIL000499L</t>
  </si>
  <si>
    <t>919909090091</t>
  </si>
  <si>
    <t>VIL000500L</t>
  </si>
  <si>
    <t>GIHD001994</t>
  </si>
  <si>
    <t>GIHD001993</t>
  </si>
  <si>
    <t>Darbar</t>
  </si>
  <si>
    <t>karan@texolver.com</t>
  </si>
  <si>
    <t>GIHD001992</t>
  </si>
  <si>
    <t>Pranjal</t>
  </si>
  <si>
    <t>GIHD001991</t>
  </si>
  <si>
    <t>VIL000498L</t>
  </si>
  <si>
    <t>GIHD001990</t>
  </si>
  <si>
    <t>Kunalshah9@hotmail.com</t>
  </si>
  <si>
    <t>GIHD001989</t>
  </si>
  <si>
    <t>GIHD001988</t>
  </si>
  <si>
    <t>VIL000497L</t>
  </si>
  <si>
    <t>GIHD001987</t>
  </si>
  <si>
    <t>GIHD001986</t>
  </si>
  <si>
    <t>VIL000496L</t>
  </si>
  <si>
    <t>GIHD001985</t>
  </si>
  <si>
    <t>Hitesh.Patel@wavin.com</t>
  </si>
  <si>
    <t>GIHD001984</t>
  </si>
  <si>
    <t>Shivam.ahm@albionecotech.com</t>
  </si>
  <si>
    <t>VIL000495L</t>
  </si>
  <si>
    <t>Balram</t>
  </si>
  <si>
    <t>VIL000494L</t>
  </si>
  <si>
    <t>VIL000493L</t>
  </si>
  <si>
    <t>GIHD001983</t>
  </si>
  <si>
    <t>Divyaraj</t>
  </si>
  <si>
    <t>GIHD001982</t>
  </si>
  <si>
    <t>GIHD001981</t>
  </si>
  <si>
    <t>GIHD001980</t>
  </si>
  <si>
    <t>VIL000492L</t>
  </si>
  <si>
    <t>GIHD001979</t>
  </si>
  <si>
    <t>Burman</t>
  </si>
  <si>
    <t>GIHD001978</t>
  </si>
  <si>
    <t>Hardim</t>
  </si>
  <si>
    <t>GIHD001977</t>
  </si>
  <si>
    <t>VIL000491L</t>
  </si>
  <si>
    <t>VIL000490L</t>
  </si>
  <si>
    <t>GIHD001976</t>
  </si>
  <si>
    <t>GIHD001975</t>
  </si>
  <si>
    <t>VIL000489L</t>
  </si>
  <si>
    <t>GIHD001974</t>
  </si>
  <si>
    <t>Chopda</t>
  </si>
  <si>
    <t>VIL000488L</t>
  </si>
  <si>
    <t>GIHD001973</t>
  </si>
  <si>
    <t>mail@bion.biz</t>
  </si>
  <si>
    <t>GIHD001972</t>
  </si>
  <si>
    <t>VIL000487L</t>
  </si>
  <si>
    <t>Yuvrajsinhg</t>
  </si>
  <si>
    <t>VIL000486L</t>
  </si>
  <si>
    <t>VIL000485L</t>
  </si>
  <si>
    <t>VIL000484L</t>
  </si>
  <si>
    <t>GIHD001971</t>
  </si>
  <si>
    <t>GIHD001970</t>
  </si>
  <si>
    <t>VIL000483L</t>
  </si>
  <si>
    <t>VIL000482L</t>
  </si>
  <si>
    <t>VIL000481L</t>
  </si>
  <si>
    <t>GIHD001969</t>
  </si>
  <si>
    <t>GIHD001968</t>
  </si>
  <si>
    <t>Vidhi</t>
  </si>
  <si>
    <t>VIL000480L</t>
  </si>
  <si>
    <t>VIL000479L</t>
  </si>
  <si>
    <t>VIL000478L</t>
  </si>
  <si>
    <t>VIL000477L</t>
  </si>
  <si>
    <t>VIL000475L</t>
  </si>
  <si>
    <t>VIL000476L</t>
  </si>
  <si>
    <t>VIL000474L</t>
  </si>
  <si>
    <t>VIL000473L</t>
  </si>
  <si>
    <t>VIL000472L</t>
  </si>
  <si>
    <t>Jigal</t>
  </si>
  <si>
    <t>GIHD001967</t>
  </si>
  <si>
    <t>VIL000471L</t>
  </si>
  <si>
    <t>GIHD001966</t>
  </si>
  <si>
    <t>Lalsingh</t>
  </si>
  <si>
    <t>Sisodiya</t>
  </si>
  <si>
    <t>VIL000470L</t>
  </si>
  <si>
    <t>GIHD001965</t>
  </si>
  <si>
    <t>VIL000469L</t>
  </si>
  <si>
    <t>VIL000468L</t>
  </si>
  <si>
    <t>VIL000467L</t>
  </si>
  <si>
    <t>VIL000466L</t>
  </si>
  <si>
    <t>GIHD001964</t>
  </si>
  <si>
    <t>GIHD001963</t>
  </si>
  <si>
    <t>VIL000465L</t>
  </si>
  <si>
    <t>VIL000464L</t>
  </si>
  <si>
    <t>GIHD001962</t>
  </si>
  <si>
    <t>VIL000463L</t>
  </si>
  <si>
    <t>GIHD001961</t>
  </si>
  <si>
    <t>GIHD001960</t>
  </si>
  <si>
    <t>Menon</t>
  </si>
  <si>
    <t>GIHD001959</t>
  </si>
  <si>
    <t>VIL000462L</t>
  </si>
  <si>
    <t>VIL000461L</t>
  </si>
  <si>
    <t>VIL000460L</t>
  </si>
  <si>
    <t>VIL000459L</t>
  </si>
  <si>
    <t>GIHD001958</t>
  </si>
  <si>
    <t>GIHD001957</t>
  </si>
  <si>
    <t>GIHD001956</t>
  </si>
  <si>
    <t>VIL000458L</t>
  </si>
  <si>
    <t>GIHD001955</t>
  </si>
  <si>
    <t>Mayurk@visionevents.biz</t>
  </si>
  <si>
    <t>VIL000457L</t>
  </si>
  <si>
    <t>Vanjani</t>
  </si>
  <si>
    <t>VIL000456L</t>
  </si>
  <si>
    <t>GIHD001954</t>
  </si>
  <si>
    <t>Shubh789@ymail.com</t>
  </si>
  <si>
    <t>GIHD001953</t>
  </si>
  <si>
    <t>VIL000455L</t>
  </si>
  <si>
    <t>VIL000454L</t>
  </si>
  <si>
    <t>VIL000453L</t>
  </si>
  <si>
    <t>GIHD001952</t>
  </si>
  <si>
    <t>Rital</t>
  </si>
  <si>
    <t>Champavat</t>
  </si>
  <si>
    <t>rital.champavat@homefirstindia.com</t>
  </si>
  <si>
    <t>GIHD001951</t>
  </si>
  <si>
    <t>VIL000452L</t>
  </si>
  <si>
    <t>Anant</t>
  </si>
  <si>
    <t>GIHD001950</t>
  </si>
  <si>
    <t>Narayan</t>
  </si>
  <si>
    <t>GIHD001949</t>
  </si>
  <si>
    <t>VIL000451L</t>
  </si>
  <si>
    <t>GIHD001948</t>
  </si>
  <si>
    <t>VIL000450L</t>
  </si>
  <si>
    <t>VIL000449L</t>
  </si>
  <si>
    <t>VIL000448L</t>
  </si>
  <si>
    <t>GIHD001947</t>
  </si>
  <si>
    <t>Ambar</t>
  </si>
  <si>
    <t>VIL000446L</t>
  </si>
  <si>
    <t>Avlani</t>
  </si>
  <si>
    <t>VIL000447L</t>
  </si>
  <si>
    <t>VIL000445L</t>
  </si>
  <si>
    <t>GIHD001946</t>
  </si>
  <si>
    <t>Ashara</t>
  </si>
  <si>
    <t>VIL000444L</t>
  </si>
  <si>
    <t>GIHD001945</t>
  </si>
  <si>
    <t>VIL000443L</t>
  </si>
  <si>
    <t>VIL000442L</t>
  </si>
  <si>
    <t>VIL000441L</t>
  </si>
  <si>
    <t>GIHD001944</t>
  </si>
  <si>
    <t>Bariya</t>
  </si>
  <si>
    <t>kalpeshbaria@ascolite.in</t>
  </si>
  <si>
    <t>VIL000440L</t>
  </si>
  <si>
    <t>Rudra</t>
  </si>
  <si>
    <t>GIHD001943</t>
  </si>
  <si>
    <t>Teli</t>
  </si>
  <si>
    <t>GIHD001942</t>
  </si>
  <si>
    <t>GIHD001941</t>
  </si>
  <si>
    <t>GIHD001940</t>
  </si>
  <si>
    <t>Khushali</t>
  </si>
  <si>
    <t>khushali.kadia@anu.edu.in</t>
  </si>
  <si>
    <t>GIHD001939</t>
  </si>
  <si>
    <t>Minit</t>
  </si>
  <si>
    <t>VIL000439L</t>
  </si>
  <si>
    <t>Ledwani</t>
  </si>
  <si>
    <t>VIL000438L</t>
  </si>
  <si>
    <t>GIHD001938</t>
  </si>
  <si>
    <t>GIHD001937</t>
  </si>
  <si>
    <t>VIL000437L</t>
  </si>
  <si>
    <t>VIL000436L</t>
  </si>
  <si>
    <t>VIL000435L</t>
  </si>
  <si>
    <t>GIHD001936</t>
  </si>
  <si>
    <t>GIHD001935</t>
  </si>
  <si>
    <t>Palak</t>
  </si>
  <si>
    <t>GIHD001934</t>
  </si>
  <si>
    <t>VIL000434L</t>
  </si>
  <si>
    <t>VIL000433L</t>
  </si>
  <si>
    <t>VIL000432L</t>
  </si>
  <si>
    <t>GIHD001932</t>
  </si>
  <si>
    <t>GIHD001933</t>
  </si>
  <si>
    <t>manish_thaker@live.com</t>
  </si>
  <si>
    <t>VIL000431L</t>
  </si>
  <si>
    <t>VIL000430L</t>
  </si>
  <si>
    <t>VIL000429L</t>
  </si>
  <si>
    <t>VIL000428L</t>
  </si>
  <si>
    <t>VIL000427L</t>
  </si>
  <si>
    <t>VIL000426L</t>
  </si>
  <si>
    <t>VIL000425L</t>
  </si>
  <si>
    <t>HITENDRA@REACHPROCON.COM</t>
  </si>
  <si>
    <t>VIL000424L,GIHD001931</t>
  </si>
  <si>
    <t>Hirapara</t>
  </si>
  <si>
    <t>VIL000423L</t>
  </si>
  <si>
    <t>Kakadiya</t>
  </si>
  <si>
    <t>VIL000422L</t>
  </si>
  <si>
    <t>VIL000421L</t>
  </si>
  <si>
    <t>GIHD001930</t>
  </si>
  <si>
    <t>GIHD001929</t>
  </si>
  <si>
    <t>GIHD001928</t>
  </si>
  <si>
    <t>GIHD001927</t>
  </si>
  <si>
    <t>VIL000420L</t>
  </si>
  <si>
    <t>GIHD001926</t>
  </si>
  <si>
    <t>VIL000419L</t>
  </si>
  <si>
    <t>VIL000418L</t>
  </si>
  <si>
    <t>Vadera</t>
  </si>
  <si>
    <t>VIL000417L</t>
  </si>
  <si>
    <t>pandyahardik@hotmail.com</t>
  </si>
  <si>
    <t>VIL000416L</t>
  </si>
  <si>
    <t>VIL000415L</t>
  </si>
  <si>
    <t>VIL000414L</t>
  </si>
  <si>
    <t>VIL000413L</t>
  </si>
  <si>
    <t>VIL000412L</t>
  </si>
  <si>
    <t>Dipal</t>
  </si>
  <si>
    <t>GIHD001925</t>
  </si>
  <si>
    <t>Ganshyam</t>
  </si>
  <si>
    <t>GIHD001924</t>
  </si>
  <si>
    <t>VIL000411L</t>
  </si>
  <si>
    <t>VIL000410L</t>
  </si>
  <si>
    <t>GIHD001923</t>
  </si>
  <si>
    <t>GIHD001922</t>
  </si>
  <si>
    <t>VIL000409L</t>
  </si>
  <si>
    <t>VIL000408L</t>
  </si>
  <si>
    <t>GIHD001921</t>
  </si>
  <si>
    <t>GIHD001920</t>
  </si>
  <si>
    <t>Roshan</t>
  </si>
  <si>
    <t>VIL000407L</t>
  </si>
  <si>
    <t>GIHD001919</t>
  </si>
  <si>
    <t>ceo@suryamrealtysolutions.com</t>
  </si>
  <si>
    <t>VIL000406L</t>
  </si>
  <si>
    <t>VIL000405L</t>
  </si>
  <si>
    <t>GIHD001918</t>
  </si>
  <si>
    <t>GIHD001917</t>
  </si>
  <si>
    <t>Rushit</t>
  </si>
  <si>
    <t>VIL000404L</t>
  </si>
  <si>
    <t>GIHD001916</t>
  </si>
  <si>
    <t>GIHD001915</t>
  </si>
  <si>
    <t>VIL000403L</t>
  </si>
  <si>
    <t>Naren</t>
  </si>
  <si>
    <t>Musal</t>
  </si>
  <si>
    <t>GIHD001914</t>
  </si>
  <si>
    <t>VIL000402L</t>
  </si>
  <si>
    <t>VIL000401L</t>
  </si>
  <si>
    <t>VIL000400L</t>
  </si>
  <si>
    <t>GIHD001913</t>
  </si>
  <si>
    <t>Modhvadiya</t>
  </si>
  <si>
    <t>GIHD001912</t>
  </si>
  <si>
    <t>VIL000399L</t>
  </si>
  <si>
    <t>GIHD001911</t>
  </si>
  <si>
    <t>VIL000398L</t>
  </si>
  <si>
    <t>info@vaastushreerealstate.com</t>
  </si>
  <si>
    <t>VIL000397L</t>
  </si>
  <si>
    <t>VIL000396L</t>
  </si>
  <si>
    <t>GIHD001910</t>
  </si>
  <si>
    <t>Jairaj</t>
  </si>
  <si>
    <t>Mehra</t>
  </si>
  <si>
    <t>GIHD001909</t>
  </si>
  <si>
    <t>VIL000395L</t>
  </si>
  <si>
    <t>GIHD001908</t>
  </si>
  <si>
    <t>Jainish</t>
  </si>
  <si>
    <t>GIHD001907</t>
  </si>
  <si>
    <t>Kanabar</t>
  </si>
  <si>
    <t>GIHD001906</t>
  </si>
  <si>
    <t>akash@envisionrealtors.in</t>
  </si>
  <si>
    <t>VIL000394L</t>
  </si>
  <si>
    <t>VIL000393L</t>
  </si>
  <si>
    <t>GIHD001905</t>
  </si>
  <si>
    <t>GIHD001904</t>
  </si>
  <si>
    <t>GIHD001903</t>
  </si>
  <si>
    <t>GIHD001902</t>
  </si>
  <si>
    <t>VIL000392L</t>
  </si>
  <si>
    <t>onaircommunication@hotmail.com</t>
  </si>
  <si>
    <t>VIL000391L</t>
  </si>
  <si>
    <t>GIHD001901</t>
  </si>
  <si>
    <t>VIL000390L</t>
  </si>
  <si>
    <t>VIL000389L</t>
  </si>
  <si>
    <t>GIHD001900</t>
  </si>
  <si>
    <t>VIL000388L</t>
  </si>
  <si>
    <t>GIHD001899</t>
  </si>
  <si>
    <t>Indal</t>
  </si>
  <si>
    <t>indal.chauhan@ext.phfl.com</t>
  </si>
  <si>
    <t>VIL000387L</t>
  </si>
  <si>
    <t>Motiramani</t>
  </si>
  <si>
    <t>GIHD001897</t>
  </si>
  <si>
    <t>GIHD001898</t>
  </si>
  <si>
    <t>Krishnakant</t>
  </si>
  <si>
    <t>H Joshi</t>
  </si>
  <si>
    <t>VIL000386L</t>
  </si>
  <si>
    <t>GIHD001896</t>
  </si>
  <si>
    <t>Dhakad</t>
  </si>
  <si>
    <t>GIHD001895</t>
  </si>
  <si>
    <t>VIL000385L</t>
  </si>
  <si>
    <t>Pawan</t>
  </si>
  <si>
    <t>VIL000384L</t>
  </si>
  <si>
    <t>GIHD001894</t>
  </si>
  <si>
    <t>vatsal_s@hotmail.com</t>
  </si>
  <si>
    <t>VIL000383L</t>
  </si>
  <si>
    <t>VIL000382L</t>
  </si>
  <si>
    <t>VIL000381L</t>
  </si>
  <si>
    <t>GIHD001893</t>
  </si>
  <si>
    <t>GIHD001892</t>
  </si>
  <si>
    <t>Jagdip</t>
  </si>
  <si>
    <t>GIHD001891</t>
  </si>
  <si>
    <t>Sstyen</t>
  </si>
  <si>
    <t>VIL000380L</t>
  </si>
  <si>
    <t>Rian</t>
  </si>
  <si>
    <t>Dalal</t>
  </si>
  <si>
    <t>GIHD001890</t>
  </si>
  <si>
    <t>GIHD001889</t>
  </si>
  <si>
    <t>GIHD001888</t>
  </si>
  <si>
    <t>VIL000379L</t>
  </si>
  <si>
    <t>HARDIK.BARAIYA@KONE.COM</t>
  </si>
  <si>
    <t>GIHD001887</t>
  </si>
  <si>
    <t>Mittul</t>
  </si>
  <si>
    <t>VIL000378L</t>
  </si>
  <si>
    <t>VIL000376L</t>
  </si>
  <si>
    <t>VIL000377L</t>
  </si>
  <si>
    <t>Satyen</t>
  </si>
  <si>
    <t>VIL000375L</t>
  </si>
  <si>
    <t>GIHD001886</t>
  </si>
  <si>
    <t>VIL000374L</t>
  </si>
  <si>
    <t>Devak</t>
  </si>
  <si>
    <t>VIL000373L</t>
  </si>
  <si>
    <t>VIL000372L</t>
  </si>
  <si>
    <t>GIHD001885</t>
  </si>
  <si>
    <t>VIL000371L</t>
  </si>
  <si>
    <t>GIHD001884</t>
  </si>
  <si>
    <t>Shodhak</t>
  </si>
  <si>
    <t>VIL000370L</t>
  </si>
  <si>
    <t>GIHD001883</t>
  </si>
  <si>
    <t>Rupa</t>
  </si>
  <si>
    <t>info@primedeal.in</t>
  </si>
  <si>
    <t>GIHD001882</t>
  </si>
  <si>
    <t>Khambholja</t>
  </si>
  <si>
    <t>VIL000369L</t>
  </si>
  <si>
    <t>VIL000368L</t>
  </si>
  <si>
    <t>VIL000367L</t>
  </si>
  <si>
    <t>GIHD001881</t>
  </si>
  <si>
    <t>Hingorani</t>
  </si>
  <si>
    <t>GIHD001880</t>
  </si>
  <si>
    <t>VIL000366L</t>
  </si>
  <si>
    <t>VIL000365L</t>
  </si>
  <si>
    <t>VIL000364L</t>
  </si>
  <si>
    <t>GIHD001879</t>
  </si>
  <si>
    <t>info@bronco.in</t>
  </si>
  <si>
    <t>GIHD001878</t>
  </si>
  <si>
    <t>VIL000363L</t>
  </si>
  <si>
    <t>GIHD001877</t>
  </si>
  <si>
    <t>Sabnani</t>
  </si>
  <si>
    <t>GIHD001876</t>
  </si>
  <si>
    <t>Giriraj</t>
  </si>
  <si>
    <t>VIL000362L</t>
  </si>
  <si>
    <t>GIHD001875</t>
  </si>
  <si>
    <t>VIL000361L</t>
  </si>
  <si>
    <t>VIL000360L</t>
  </si>
  <si>
    <t>GIHD001874</t>
  </si>
  <si>
    <t>VIL000359L</t>
  </si>
  <si>
    <t>VIL000358L</t>
  </si>
  <si>
    <t>GIHD001873</t>
  </si>
  <si>
    <t>Harin</t>
  </si>
  <si>
    <t>Vasa</t>
  </si>
  <si>
    <t>VIL000357L</t>
  </si>
  <si>
    <t>GIHD001872</t>
  </si>
  <si>
    <t>Prithviraj</t>
  </si>
  <si>
    <t>VIL000356L</t>
  </si>
  <si>
    <t>VIL000355L</t>
  </si>
  <si>
    <t>VIL000354L</t>
  </si>
  <si>
    <t>VIL000353L</t>
  </si>
  <si>
    <t>Amitkumar</t>
  </si>
  <si>
    <t>GIHD001871</t>
  </si>
  <si>
    <t>Chandna</t>
  </si>
  <si>
    <t>VIL000352L</t>
  </si>
  <si>
    <t>VIL000351L</t>
  </si>
  <si>
    <t>VIL000350L</t>
  </si>
  <si>
    <t>GIHD001870</t>
  </si>
  <si>
    <t>GIHD001869</t>
  </si>
  <si>
    <t>Kalra</t>
  </si>
  <si>
    <t>GIHD001868</t>
  </si>
  <si>
    <t>GIHD001867</t>
  </si>
  <si>
    <t>VIL000349L</t>
  </si>
  <si>
    <t>Amandeep</t>
  </si>
  <si>
    <t>GIHD001866</t>
  </si>
  <si>
    <t>VIL000348L</t>
  </si>
  <si>
    <t>VIL000347L</t>
  </si>
  <si>
    <t>VIL000346L</t>
  </si>
  <si>
    <t>GIHD001865</t>
  </si>
  <si>
    <t>Lakhtaria</t>
  </si>
  <si>
    <t>VIL000345L</t>
  </si>
  <si>
    <t>GIHD001864</t>
  </si>
  <si>
    <t>Sureshkumar</t>
  </si>
  <si>
    <t>GIHD001863</t>
  </si>
  <si>
    <t>Hundia</t>
  </si>
  <si>
    <t>VIL000344L</t>
  </si>
  <si>
    <t>TUSHAR5@LIVE.COM</t>
  </si>
  <si>
    <t>VIL000343L</t>
  </si>
  <si>
    <t>GIHD001862</t>
  </si>
  <si>
    <t>GIHD001861</t>
  </si>
  <si>
    <t>GIHD001860</t>
  </si>
  <si>
    <t>Brahmakshatriya</t>
  </si>
  <si>
    <t>GIHD001859</t>
  </si>
  <si>
    <t>GIHD001858</t>
  </si>
  <si>
    <t>Vyom</t>
  </si>
  <si>
    <t>GIHD001857</t>
  </si>
  <si>
    <t>GIHD001856</t>
  </si>
  <si>
    <t>Hemraj</t>
  </si>
  <si>
    <t>VIL000342L</t>
  </si>
  <si>
    <t>GIHD001855</t>
  </si>
  <si>
    <t>VIL000341L</t>
  </si>
  <si>
    <t>VIL000340L</t>
  </si>
  <si>
    <t>VIL000339L</t>
  </si>
  <si>
    <t>GIHD001854</t>
  </si>
  <si>
    <t>Mrushad</t>
  </si>
  <si>
    <t>VIL000338L</t>
  </si>
  <si>
    <t>VIL000337L</t>
  </si>
  <si>
    <t>GIHD001853</t>
  </si>
  <si>
    <t>Karathiya</t>
  </si>
  <si>
    <t>GIHD001851</t>
  </si>
  <si>
    <t>GIHD001852</t>
  </si>
  <si>
    <t>VIL000336L</t>
  </si>
  <si>
    <t>THAKUR@KMELECTROTECH.COM</t>
  </si>
  <si>
    <t>VIL000335L</t>
  </si>
  <si>
    <t>sunny@kmelectrotech.com</t>
  </si>
  <si>
    <t>GIHD001850</t>
  </si>
  <si>
    <t>Tisha</t>
  </si>
  <si>
    <t>GIHD001849</t>
  </si>
  <si>
    <t>VIL000334L</t>
  </si>
  <si>
    <t>Handoo</t>
  </si>
  <si>
    <t>GIHD001848</t>
  </si>
  <si>
    <t>VIL000333L</t>
  </si>
  <si>
    <t>GIHD001847</t>
  </si>
  <si>
    <t>GIHD001846</t>
  </si>
  <si>
    <t>Prafull</t>
  </si>
  <si>
    <t>GIHD001845</t>
  </si>
  <si>
    <t>GIHD001843</t>
  </si>
  <si>
    <t>GIHD001844</t>
  </si>
  <si>
    <t>Gelot</t>
  </si>
  <si>
    <t>VIL000332L</t>
  </si>
  <si>
    <t>GIHD001842</t>
  </si>
  <si>
    <t>VIL000331L</t>
  </si>
  <si>
    <t>GIHD001841</t>
  </si>
  <si>
    <t>VIL000330L</t>
  </si>
  <si>
    <t>Dubal</t>
  </si>
  <si>
    <t>VIL000329L</t>
  </si>
  <si>
    <t>Palat</t>
  </si>
  <si>
    <t>GIHD001840</t>
  </si>
  <si>
    <t>GIHD001839</t>
  </si>
  <si>
    <t>Gadhiya</t>
  </si>
  <si>
    <t>GIHD001838</t>
  </si>
  <si>
    <t>GIHD001837</t>
  </si>
  <si>
    <t>GIHD001836</t>
  </si>
  <si>
    <t>VIL000328L</t>
  </si>
  <si>
    <t>VIL000327L</t>
  </si>
  <si>
    <t>VIL000326L</t>
  </si>
  <si>
    <t>GIHD001835</t>
  </si>
  <si>
    <t>GIHD001834</t>
  </si>
  <si>
    <t>GIHD001833</t>
  </si>
  <si>
    <t>GIHD001832</t>
  </si>
  <si>
    <t>Mandaliya</t>
  </si>
  <si>
    <t>GIHD001831</t>
  </si>
  <si>
    <t>GIHD001830</t>
  </si>
  <si>
    <t>Noor</t>
  </si>
  <si>
    <t>VIL000325L</t>
  </si>
  <si>
    <t>VIL000324L</t>
  </si>
  <si>
    <t>VIL000323L</t>
  </si>
  <si>
    <t>VIL000322L</t>
  </si>
  <si>
    <t>GIHD001829</t>
  </si>
  <si>
    <t>GIHD001828</t>
  </si>
  <si>
    <t>Kamal</t>
  </si>
  <si>
    <t>VIL000321L</t>
  </si>
  <si>
    <t>GIHD001827</t>
  </si>
  <si>
    <t>smit@athenamedtech.com</t>
  </si>
  <si>
    <t>GIHD001826</t>
  </si>
  <si>
    <t>VIL000320L</t>
  </si>
  <si>
    <t>GIHD001825</t>
  </si>
  <si>
    <t>GIHD001824</t>
  </si>
  <si>
    <t>VIL000319L</t>
  </si>
  <si>
    <t>Dasani</t>
  </si>
  <si>
    <t>VIL000318L</t>
  </si>
  <si>
    <t>VIL000317L</t>
  </si>
  <si>
    <t>VIL000316L</t>
  </si>
  <si>
    <t>VIL000315L</t>
  </si>
  <si>
    <t>VIL000314L</t>
  </si>
  <si>
    <t>MILAN@SPARTANINDIA.COM</t>
  </si>
  <si>
    <t>VIL000313L</t>
  </si>
  <si>
    <t>GIHD001822</t>
  </si>
  <si>
    <t>Rajdipsinh</t>
  </si>
  <si>
    <t>VIL000312L</t>
  </si>
  <si>
    <t>VIL000311L</t>
  </si>
  <si>
    <t>PAKHAWALA@REDIFFMAIL.COM</t>
  </si>
  <si>
    <t>VIL000310L</t>
  </si>
  <si>
    <t>Mudit</t>
  </si>
  <si>
    <t>VIL000309L</t>
  </si>
  <si>
    <t>VIL000308L</t>
  </si>
  <si>
    <t>GIHD001821</t>
  </si>
  <si>
    <t>VIL000307L,GIHD001823</t>
  </si>
  <si>
    <t>GIHD001820</t>
  </si>
  <si>
    <t>Dhagiya</t>
  </si>
  <si>
    <t>VIL000306L</t>
  </si>
  <si>
    <t>Indu</t>
  </si>
  <si>
    <t>GIHD001819</t>
  </si>
  <si>
    <t>Kanu</t>
  </si>
  <si>
    <t>VIL000305L</t>
  </si>
  <si>
    <t>VIL000304L</t>
  </si>
  <si>
    <t>GIHD001818</t>
  </si>
  <si>
    <t>VIL000303L</t>
  </si>
  <si>
    <t>GIHD001817</t>
  </si>
  <si>
    <t>GIHD001816</t>
  </si>
  <si>
    <t>GIHD001815</t>
  </si>
  <si>
    <t>GIHD001814</t>
  </si>
  <si>
    <t>VIL000302L</t>
  </si>
  <si>
    <t>VIL000301L</t>
  </si>
  <si>
    <t>VIL000300L</t>
  </si>
  <si>
    <t>GIHD001813</t>
  </si>
  <si>
    <t>VIL000299L</t>
  </si>
  <si>
    <t>Buchasia</t>
  </si>
  <si>
    <t>GIHD001812</t>
  </si>
  <si>
    <t>VIL000298L</t>
  </si>
  <si>
    <t>VIL000297L</t>
  </si>
  <si>
    <t>GIHD001811</t>
  </si>
  <si>
    <t>GIHD001810</t>
  </si>
  <si>
    <t>VIL000296L</t>
  </si>
  <si>
    <t>GIHD001809</t>
  </si>
  <si>
    <t>Dhwani</t>
  </si>
  <si>
    <t>VIL000295L</t>
  </si>
  <si>
    <t>GIHD001808</t>
  </si>
  <si>
    <t>Ravim</t>
  </si>
  <si>
    <t>Nema</t>
  </si>
  <si>
    <t>ravim.nema@sleekworld.com</t>
  </si>
  <si>
    <t>GIHD001807</t>
  </si>
  <si>
    <t>Shete</t>
  </si>
  <si>
    <t>VIL000294L</t>
  </si>
  <si>
    <t>VIL000293L</t>
  </si>
  <si>
    <t>GIHD001806</t>
  </si>
  <si>
    <t>VIL000292L</t>
  </si>
  <si>
    <t>Anika</t>
  </si>
  <si>
    <t>VIL000291L</t>
  </si>
  <si>
    <t>GIHD001805</t>
  </si>
  <si>
    <t>Trambak</t>
  </si>
  <si>
    <t>Trambak@strapsindia.com</t>
  </si>
  <si>
    <t>VIL000290L</t>
  </si>
  <si>
    <t>GIHD001804</t>
  </si>
  <si>
    <t>GIHD001803</t>
  </si>
  <si>
    <t>VIL000289L</t>
  </si>
  <si>
    <t>VIL000288L</t>
  </si>
  <si>
    <t>GIHD001802</t>
  </si>
  <si>
    <t>VIL000287L</t>
  </si>
  <si>
    <t>GIHD001801</t>
  </si>
  <si>
    <t>GIHD001800</t>
  </si>
  <si>
    <t>GIHD001799</t>
  </si>
  <si>
    <t>GIHD001798</t>
  </si>
  <si>
    <t>Tulan</t>
  </si>
  <si>
    <t>VIL000286L</t>
  </si>
  <si>
    <t>VIL000285L</t>
  </si>
  <si>
    <t>VIL000284L</t>
  </si>
  <si>
    <t>INFO@MONTDORINTERIOI.COM</t>
  </si>
  <si>
    <t>GIHD001797</t>
  </si>
  <si>
    <t>GIHD001796</t>
  </si>
  <si>
    <t>GIHD001795</t>
  </si>
  <si>
    <t>GIHD001794</t>
  </si>
  <si>
    <t>VIL000283L</t>
  </si>
  <si>
    <t>VIL000282L</t>
  </si>
  <si>
    <t>VIL000281L</t>
  </si>
  <si>
    <t>VIL000280L</t>
  </si>
  <si>
    <t>GIHD001793</t>
  </si>
  <si>
    <t>VIL000279L</t>
  </si>
  <si>
    <t>GIHD001791</t>
  </si>
  <si>
    <t>Manji</t>
  </si>
  <si>
    <t>Vagjiyani</t>
  </si>
  <si>
    <t>GIHD001792</t>
  </si>
  <si>
    <t>GIHD001789</t>
  </si>
  <si>
    <t>GIHD001790</t>
  </si>
  <si>
    <t>Kachhadiya</t>
  </si>
  <si>
    <t>GIHD001788</t>
  </si>
  <si>
    <t>GIHD001787</t>
  </si>
  <si>
    <t>Akhil</t>
  </si>
  <si>
    <t>Succena</t>
  </si>
  <si>
    <t>VIL000278L</t>
  </si>
  <si>
    <t>GIHD001786</t>
  </si>
  <si>
    <t>GIHD001785</t>
  </si>
  <si>
    <t>Jaydipkumar</t>
  </si>
  <si>
    <t>VIL000277L</t>
  </si>
  <si>
    <t>GIHD001784</t>
  </si>
  <si>
    <t>Nagamani</t>
  </si>
  <si>
    <t>Sunkara</t>
  </si>
  <si>
    <t>VIL000276L</t>
  </si>
  <si>
    <t>VIL000275L</t>
  </si>
  <si>
    <t>VIL000274L</t>
  </si>
  <si>
    <t>VIL000273L</t>
  </si>
  <si>
    <t>Damayanti</t>
  </si>
  <si>
    <t>damayanti@shubhaarambhreality.com</t>
  </si>
  <si>
    <t>VIL000272L</t>
  </si>
  <si>
    <t>GIHD001783</t>
  </si>
  <si>
    <t>VIL000271L</t>
  </si>
  <si>
    <t>VIL000270L</t>
  </si>
  <si>
    <t>GIHD001782</t>
  </si>
  <si>
    <t>Moksha</t>
  </si>
  <si>
    <t>GIHD001781</t>
  </si>
  <si>
    <t>Ramchandani</t>
  </si>
  <si>
    <t>GIHD001780</t>
  </si>
  <si>
    <t>GIHD001779</t>
  </si>
  <si>
    <t>Aajara</t>
  </si>
  <si>
    <t>GIHD001778</t>
  </si>
  <si>
    <t>Umashanker</t>
  </si>
  <si>
    <t>VIL000269L</t>
  </si>
  <si>
    <t>VIL000268L</t>
  </si>
  <si>
    <t>GIHD001777</t>
  </si>
  <si>
    <t>VIL000267L</t>
  </si>
  <si>
    <t>Kaizad</t>
  </si>
  <si>
    <t>VIL000266L</t>
  </si>
  <si>
    <t>mail@cosons.in</t>
  </si>
  <si>
    <t>GIHD001776</t>
  </si>
  <si>
    <t>Nivruthidevu</t>
  </si>
  <si>
    <t>VIL000265L</t>
  </si>
  <si>
    <t>VIL000264L</t>
  </si>
  <si>
    <t>VIL000263L</t>
  </si>
  <si>
    <t>GIHD001775</t>
  </si>
  <si>
    <t>Chhibber</t>
  </si>
  <si>
    <t>VIL000262L</t>
  </si>
  <si>
    <t>GIHD001774</t>
  </si>
  <si>
    <t>bharwadsunil05@hmail.com</t>
  </si>
  <si>
    <t>GIHD001773</t>
  </si>
  <si>
    <t>Virendra</t>
  </si>
  <si>
    <t>vsoni@cadilapharma.co.in</t>
  </si>
  <si>
    <t>GIHD001772</t>
  </si>
  <si>
    <t>VIL000261L</t>
  </si>
  <si>
    <t>GIHD001771</t>
  </si>
  <si>
    <t>VIL000260L</t>
  </si>
  <si>
    <t>GIHD001770</t>
  </si>
  <si>
    <t>Ramanbhai</t>
  </si>
  <si>
    <t>VIL000259L</t>
  </si>
  <si>
    <t>Sidhharth</t>
  </si>
  <si>
    <t>VIL000258L</t>
  </si>
  <si>
    <t>VIL000257L</t>
  </si>
  <si>
    <t>VIL000256L</t>
  </si>
  <si>
    <t>GIHD001769</t>
  </si>
  <si>
    <t>GIHD001768</t>
  </si>
  <si>
    <t>VIL000255L</t>
  </si>
  <si>
    <t>Nayanbhai</t>
  </si>
  <si>
    <t>VIL000254L</t>
  </si>
  <si>
    <t>VIL000253L</t>
  </si>
  <si>
    <t>VIL000252L</t>
  </si>
  <si>
    <t>GIHD001767</t>
  </si>
  <si>
    <t>GIHD001766</t>
  </si>
  <si>
    <t>VIL000251L</t>
  </si>
  <si>
    <t>GIHD001765</t>
  </si>
  <si>
    <t>GIHD001764</t>
  </si>
  <si>
    <t>Ajamal</t>
  </si>
  <si>
    <t>GIHD001762</t>
  </si>
  <si>
    <t>GIHD001763</t>
  </si>
  <si>
    <t>VIL000250L</t>
  </si>
  <si>
    <t>VIL000249L</t>
  </si>
  <si>
    <t>vasant_suthar@irco.com</t>
  </si>
  <si>
    <t>VIL000248L</t>
  </si>
  <si>
    <t>GIHD001761</t>
  </si>
  <si>
    <t>Kshitij</t>
  </si>
  <si>
    <t>VIL000247L</t>
  </si>
  <si>
    <t>GIHD001760</t>
  </si>
  <si>
    <t>VIL000246L</t>
  </si>
  <si>
    <t>GIHD001759</t>
  </si>
  <si>
    <t>VIL000245L</t>
  </si>
  <si>
    <t>VIL000244L</t>
  </si>
  <si>
    <t>GIHD001758</t>
  </si>
  <si>
    <t>VIL000243L</t>
  </si>
  <si>
    <t>VIL000242L</t>
  </si>
  <si>
    <t>GIHD001757</t>
  </si>
  <si>
    <t>Bandgar</t>
  </si>
  <si>
    <t>VIL000241L</t>
  </si>
  <si>
    <t>Nachiket</t>
  </si>
  <si>
    <t>GIHD001756</t>
  </si>
  <si>
    <t>VIL000240L</t>
  </si>
  <si>
    <t>VIL000239L</t>
  </si>
  <si>
    <t>Mister</t>
  </si>
  <si>
    <t>mohamad.kazi@nycinemas.co.in</t>
  </si>
  <si>
    <t>VIL000238L</t>
  </si>
  <si>
    <t>VIL000237L</t>
  </si>
  <si>
    <t>GIHD001755</t>
  </si>
  <si>
    <t>s@panchal.co</t>
  </si>
  <si>
    <t>VIL000236L</t>
  </si>
  <si>
    <t>Wadhwa</t>
  </si>
  <si>
    <t>VIL000235L</t>
  </si>
  <si>
    <t>GIHD001754</t>
  </si>
  <si>
    <t>GIHD001753</t>
  </si>
  <si>
    <t>VIL000234L</t>
  </si>
  <si>
    <t>Rashmikant</t>
  </si>
  <si>
    <t>GIHD001752</t>
  </si>
  <si>
    <t>GIHD001751</t>
  </si>
  <si>
    <t>Pushpak</t>
  </si>
  <si>
    <t>GIHD001750</t>
  </si>
  <si>
    <t>GIHD001749</t>
  </si>
  <si>
    <t>GIHD001748</t>
  </si>
  <si>
    <t>GIHD001747</t>
  </si>
  <si>
    <t>Rupaji</t>
  </si>
  <si>
    <t>VIL000233L</t>
  </si>
  <si>
    <t>GIHD001746</t>
  </si>
  <si>
    <t>GIHD001745</t>
  </si>
  <si>
    <t>GIHD001744</t>
  </si>
  <si>
    <t>VIL000232L</t>
  </si>
  <si>
    <t>VIL000231L</t>
  </si>
  <si>
    <t>VIL000230L</t>
  </si>
  <si>
    <t>GIHD001743</t>
  </si>
  <si>
    <t>Divyen</t>
  </si>
  <si>
    <t>VIL000229L</t>
  </si>
  <si>
    <t>GIHD001742</t>
  </si>
  <si>
    <t>Kalpeshgiri</t>
  </si>
  <si>
    <t>VIL000228L</t>
  </si>
  <si>
    <t>VIL000227L</t>
  </si>
  <si>
    <t>GIHD001741</t>
  </si>
  <si>
    <t>GIHD001740</t>
  </si>
  <si>
    <t>Depala</t>
  </si>
  <si>
    <t>VIL000226L</t>
  </si>
  <si>
    <t>GIHD001739</t>
  </si>
  <si>
    <t>Di</t>
  </si>
  <si>
    <t>GIHD001738</t>
  </si>
  <si>
    <t>Mulani</t>
  </si>
  <si>
    <t>VIL000225L</t>
  </si>
  <si>
    <t>GIHD001737</t>
  </si>
  <si>
    <t>Shakil</t>
  </si>
  <si>
    <t>GIHD001736</t>
  </si>
  <si>
    <t>GIHD001735</t>
  </si>
  <si>
    <t>VIL000224L</t>
  </si>
  <si>
    <t>GIHD001734</t>
  </si>
  <si>
    <t>VIL000223L</t>
  </si>
  <si>
    <t>VIL000222L</t>
  </si>
  <si>
    <t>Suril</t>
  </si>
  <si>
    <t>VIL000221L</t>
  </si>
  <si>
    <t>GIHD001733</t>
  </si>
  <si>
    <t>VIL000220L</t>
  </si>
  <si>
    <t>GIHD001732</t>
  </si>
  <si>
    <t>Kartavya</t>
  </si>
  <si>
    <t>GIHD001731</t>
  </si>
  <si>
    <t>Rohini</t>
  </si>
  <si>
    <t>GIHD001730</t>
  </si>
  <si>
    <t>VIL000219L</t>
  </si>
  <si>
    <t>Kartav</t>
  </si>
  <si>
    <t>VIL000218L</t>
  </si>
  <si>
    <t>apresh@hotmail.com</t>
  </si>
  <si>
    <t>VIL000217L</t>
  </si>
  <si>
    <t>VIL000216L</t>
  </si>
  <si>
    <t>GIHD001729</t>
  </si>
  <si>
    <t>Mor</t>
  </si>
  <si>
    <t>GIHD001728</t>
  </si>
  <si>
    <t>GIHD001727</t>
  </si>
  <si>
    <t>GIHD001726</t>
  </si>
  <si>
    <t>VIL000215L</t>
  </si>
  <si>
    <t>VIL000214L</t>
  </si>
  <si>
    <t>VIL000213L</t>
  </si>
  <si>
    <t>VIL000212L</t>
  </si>
  <si>
    <t>VIL000211L</t>
  </si>
  <si>
    <t>VIL000210L</t>
  </si>
  <si>
    <t>GIHD001725</t>
  </si>
  <si>
    <t>Praswed</t>
  </si>
  <si>
    <t>GIHD001724</t>
  </si>
  <si>
    <t>GIHD001723</t>
  </si>
  <si>
    <t>GIHD001722</t>
  </si>
  <si>
    <t>GIHD001721</t>
  </si>
  <si>
    <t>VIL000209L</t>
  </si>
  <si>
    <t>GIHD001720</t>
  </si>
  <si>
    <t>Gangwani</t>
  </si>
  <si>
    <t>VIL000208L</t>
  </si>
  <si>
    <t>VIL000207L</t>
  </si>
  <si>
    <t>VIL000206L</t>
  </si>
  <si>
    <t>GIHD001719</t>
  </si>
  <si>
    <t>Gihed</t>
  </si>
  <si>
    <t>VIL000205L</t>
  </si>
  <si>
    <t>GIHD001718</t>
  </si>
  <si>
    <t>Rushin</t>
  </si>
  <si>
    <t>GIHD001717</t>
  </si>
  <si>
    <t>Sutariya</t>
  </si>
  <si>
    <t>GIHD001716</t>
  </si>
  <si>
    <t>VIL000203L</t>
  </si>
  <si>
    <t>VIL000202L</t>
  </si>
  <si>
    <t>VIL000201L</t>
  </si>
  <si>
    <t>Akhtar</t>
  </si>
  <si>
    <t>VIL000200L</t>
  </si>
  <si>
    <t>GIHD001715</t>
  </si>
  <si>
    <t>GIHD001714</t>
  </si>
  <si>
    <t>Nebhnani</t>
  </si>
  <si>
    <t>VIL000199L</t>
  </si>
  <si>
    <t>VIL000198L</t>
  </si>
  <si>
    <t>VIL000197L</t>
  </si>
  <si>
    <t>GIHD001713</t>
  </si>
  <si>
    <t>VIL000196L</t>
  </si>
  <si>
    <t>GIHD001712</t>
  </si>
  <si>
    <t>VIL000195L</t>
  </si>
  <si>
    <t>VIL000194L</t>
  </si>
  <si>
    <t>VIL000193L</t>
  </si>
  <si>
    <t>ksparchitects@rediffmail.com</t>
  </si>
  <si>
    <t>VIL000192L</t>
  </si>
  <si>
    <t>GIHD001711</t>
  </si>
  <si>
    <t>Bandhan</t>
  </si>
  <si>
    <t>VIL000191L</t>
  </si>
  <si>
    <t>VIL000190L</t>
  </si>
  <si>
    <t>VIL000189L</t>
  </si>
  <si>
    <t>GIHD001710</t>
  </si>
  <si>
    <t>Khatwani</t>
  </si>
  <si>
    <t>GIHD001709</t>
  </si>
  <si>
    <t>GIHD001708</t>
  </si>
  <si>
    <t>samir@ovalmechatronics.com</t>
  </si>
  <si>
    <t>VIL000188L</t>
  </si>
  <si>
    <t>Mahendrasingh</t>
  </si>
  <si>
    <t>VIL000187L</t>
  </si>
  <si>
    <t>VIL000186L</t>
  </si>
  <si>
    <t>GIHD001707</t>
  </si>
  <si>
    <t>Kuntar</t>
  </si>
  <si>
    <t>GIHD001706</t>
  </si>
  <si>
    <t>GIHD001705</t>
  </si>
  <si>
    <t>GIHD001704</t>
  </si>
  <si>
    <t>GIHD001703</t>
  </si>
  <si>
    <t>Hitendrasingh</t>
  </si>
  <si>
    <t>VIL000185L</t>
  </si>
  <si>
    <t>GIHD001702</t>
  </si>
  <si>
    <t>GIHD001701</t>
  </si>
  <si>
    <t>VIL000184L</t>
  </si>
  <si>
    <t>VIL000183L</t>
  </si>
  <si>
    <t>ashish.yadav@aashrayrealty.com</t>
  </si>
  <si>
    <t>VIL000182L</t>
  </si>
  <si>
    <t>VIL000181L</t>
  </si>
  <si>
    <t>GIHD001700</t>
  </si>
  <si>
    <t>Sindhi</t>
  </si>
  <si>
    <t>VIL000180L</t>
  </si>
  <si>
    <t>HITESHPATELOO7@HOTMAIL.COM</t>
  </si>
  <si>
    <t>VIL000179L</t>
  </si>
  <si>
    <t>Puneet</t>
  </si>
  <si>
    <t>VIL000178L</t>
  </si>
  <si>
    <t>GIHD001699</t>
  </si>
  <si>
    <t>Divyarajsinh</t>
  </si>
  <si>
    <t>VIL000177L</t>
  </si>
  <si>
    <t>Balkrishna</t>
  </si>
  <si>
    <t>Kapdi</t>
  </si>
  <si>
    <t>VIL000176L</t>
  </si>
  <si>
    <t>Shreyank</t>
  </si>
  <si>
    <t>GIHD001698</t>
  </si>
  <si>
    <t>Honey</t>
  </si>
  <si>
    <t>GIHD001697</t>
  </si>
  <si>
    <t>GIHD001696</t>
  </si>
  <si>
    <t>GIHD001695</t>
  </si>
  <si>
    <t>VIL000175L</t>
  </si>
  <si>
    <t>VIL000174L</t>
  </si>
  <si>
    <t>GIHD001694</t>
  </si>
  <si>
    <t>Mrugen</t>
  </si>
  <si>
    <t>GIHD001693</t>
  </si>
  <si>
    <t>VIL000173L</t>
  </si>
  <si>
    <t>VIL000170L</t>
  </si>
  <si>
    <t>VIL000169L</t>
  </si>
  <si>
    <t>VIL000168L</t>
  </si>
  <si>
    <t>GIHD001692</t>
  </si>
  <si>
    <t>VIL000167L</t>
  </si>
  <si>
    <t>VIL000166L</t>
  </si>
  <si>
    <t>GIHD001691</t>
  </si>
  <si>
    <t>Shine</t>
  </si>
  <si>
    <t>VIL000165L</t>
  </si>
  <si>
    <t>VIL000164L</t>
  </si>
  <si>
    <t>VIL000163L</t>
  </si>
  <si>
    <t>VIL000162L</t>
  </si>
  <si>
    <t>Niel</t>
  </si>
  <si>
    <t>VIL000161L</t>
  </si>
  <si>
    <t>VIL000160L</t>
  </si>
  <si>
    <t>sales@printvision.in</t>
  </si>
  <si>
    <t>GIHD001690</t>
  </si>
  <si>
    <t>Madnani</t>
  </si>
  <si>
    <t>GIHD001689</t>
  </si>
  <si>
    <t>Nilamkumar</t>
  </si>
  <si>
    <t>VIL000159L</t>
  </si>
  <si>
    <t>GIHD001688</t>
  </si>
  <si>
    <t>Dhyey</t>
  </si>
  <si>
    <t>Rojivadiya</t>
  </si>
  <si>
    <t>GIHD001687</t>
  </si>
  <si>
    <t>VIL000158L</t>
  </si>
  <si>
    <t>GIHD001686</t>
  </si>
  <si>
    <t>VIL000157L</t>
  </si>
  <si>
    <t>kateliyanik@duck.com</t>
  </si>
  <si>
    <t>VIL000156L</t>
  </si>
  <si>
    <t>VIL000155L</t>
  </si>
  <si>
    <t>GIHD001685</t>
  </si>
  <si>
    <t>GIHD001684</t>
  </si>
  <si>
    <t>GIHD001683</t>
  </si>
  <si>
    <t>Lavsi</t>
  </si>
  <si>
    <t>VIL000154L</t>
  </si>
  <si>
    <t>kariwala@kalory.com</t>
  </si>
  <si>
    <t>VIL000153L</t>
  </si>
  <si>
    <t>VIL000152L</t>
  </si>
  <si>
    <t>VIL000151L</t>
  </si>
  <si>
    <t>VIL000150L</t>
  </si>
  <si>
    <t>VIL000149L</t>
  </si>
  <si>
    <t>VIL000148L</t>
  </si>
  <si>
    <t>GIHD001682</t>
  </si>
  <si>
    <t>GIHD001681</t>
  </si>
  <si>
    <t>GIHD001680</t>
  </si>
  <si>
    <t>GIHD001679</t>
  </si>
  <si>
    <t>Aalok</t>
  </si>
  <si>
    <t>GIHD001678</t>
  </si>
  <si>
    <t>Aniruddh</t>
  </si>
  <si>
    <t>Subodh</t>
  </si>
  <si>
    <t>GIHD001677</t>
  </si>
  <si>
    <t>VIL000147L</t>
  </si>
  <si>
    <t>VIL000146L</t>
  </si>
  <si>
    <t>GIHD001676</t>
  </si>
  <si>
    <t>vishnupatel@live.com</t>
  </si>
  <si>
    <t>VIL000145L</t>
  </si>
  <si>
    <t>GIHD001675</t>
  </si>
  <si>
    <t>VIL000144L</t>
  </si>
  <si>
    <t>VIL000143L</t>
  </si>
  <si>
    <t>VIL000142L</t>
  </si>
  <si>
    <t>Chitex</t>
  </si>
  <si>
    <t>GIHD001674</t>
  </si>
  <si>
    <t>Vedang</t>
  </si>
  <si>
    <t>VIL000141L</t>
  </si>
  <si>
    <t>GIHD001673</t>
  </si>
  <si>
    <t>VIL000140L</t>
  </si>
  <si>
    <t>GIHD001672</t>
  </si>
  <si>
    <t>VIL000139L</t>
  </si>
  <si>
    <t>GIHD001671</t>
  </si>
  <si>
    <t>GIHD001670</t>
  </si>
  <si>
    <t>VIL000138L</t>
  </si>
  <si>
    <t>GIHD001669</t>
  </si>
  <si>
    <t>Anupkumar</t>
  </si>
  <si>
    <t>VIL000137L</t>
  </si>
  <si>
    <t>GIHD001668</t>
  </si>
  <si>
    <t>Dhankani</t>
  </si>
  <si>
    <t>VIL000136L</t>
  </si>
  <si>
    <t>GIHD001667</t>
  </si>
  <si>
    <t>Deliwala</t>
  </si>
  <si>
    <t>VIL000135L</t>
  </si>
  <si>
    <t>GIHD001666</t>
  </si>
  <si>
    <t>Veeral</t>
  </si>
  <si>
    <t>GIHD001665</t>
  </si>
  <si>
    <t>Mavadhiya</t>
  </si>
  <si>
    <t>VIL000134L</t>
  </si>
  <si>
    <t>VIL000133L</t>
  </si>
  <si>
    <t>VIL000132L</t>
  </si>
  <si>
    <t>VIL000131L</t>
  </si>
  <si>
    <t>GIHD001664</t>
  </si>
  <si>
    <t>GIHD001663</t>
  </si>
  <si>
    <t>VIL000130L</t>
  </si>
  <si>
    <t>VIL000129L</t>
  </si>
  <si>
    <t>GIHD001662</t>
  </si>
  <si>
    <t>VIL000128L</t>
  </si>
  <si>
    <t>VIL000127L</t>
  </si>
  <si>
    <t>VIL000126L</t>
  </si>
  <si>
    <t>GIHD001660</t>
  </si>
  <si>
    <t>GIHD001659</t>
  </si>
  <si>
    <t>GIHD001658</t>
  </si>
  <si>
    <t>GIHD001657</t>
  </si>
  <si>
    <t>VIL000125L</t>
  </si>
  <si>
    <t>GIHD001656</t>
  </si>
  <si>
    <t>Niral</t>
  </si>
  <si>
    <t>VIL000124L</t>
  </si>
  <si>
    <t>GIHD001655</t>
  </si>
  <si>
    <t>VIL000122L</t>
  </si>
  <si>
    <t>VIL000121L</t>
  </si>
  <si>
    <t>GIHD001654</t>
  </si>
  <si>
    <t>VIL000120L</t>
  </si>
  <si>
    <t>VIL000119L</t>
  </si>
  <si>
    <t>GIHD001653</t>
  </si>
  <si>
    <t>GIHD001652</t>
  </si>
  <si>
    <t>VIL000118L</t>
  </si>
  <si>
    <t>GIHD001651</t>
  </si>
  <si>
    <t>Tejash</t>
  </si>
  <si>
    <t>Kumavat</t>
  </si>
  <si>
    <t>GIHD001650</t>
  </si>
  <si>
    <t>Dhavaldesai1998@icloud.com</t>
  </si>
  <si>
    <t>GIHD001649</t>
  </si>
  <si>
    <t>GIHD001648</t>
  </si>
  <si>
    <t>Fichadiya</t>
  </si>
  <si>
    <t>VIL000117L</t>
  </si>
  <si>
    <t>Kirti</t>
  </si>
  <si>
    <t>GIHD001647</t>
  </si>
  <si>
    <t>GIHD001646</t>
  </si>
  <si>
    <t>VIL000115L</t>
  </si>
  <si>
    <t>Ripul</t>
  </si>
  <si>
    <t>VIL000114L</t>
  </si>
  <si>
    <t>VIL000113L</t>
  </si>
  <si>
    <t>GIHD001645</t>
  </si>
  <si>
    <t>VIL000112L</t>
  </si>
  <si>
    <t>GIHD001644</t>
  </si>
  <si>
    <t>GIHD001643</t>
  </si>
  <si>
    <t>VIL000111L</t>
  </si>
  <si>
    <t>GIHD001642</t>
  </si>
  <si>
    <t>GIHD001641</t>
  </si>
  <si>
    <t>VIL000110L</t>
  </si>
  <si>
    <t>GIHD001640</t>
  </si>
  <si>
    <t>VIL000109L</t>
  </si>
  <si>
    <t>info@perlcon.com</t>
  </si>
  <si>
    <t>GIHD001639</t>
  </si>
  <si>
    <t>VIL000108L</t>
  </si>
  <si>
    <t>GIHD001638</t>
  </si>
  <si>
    <t>Dangi</t>
  </si>
  <si>
    <t>VIL000107L</t>
  </si>
  <si>
    <t>GIHD001637</t>
  </si>
  <si>
    <t>Tejus</t>
  </si>
  <si>
    <t>Vagher</t>
  </si>
  <si>
    <t>GIHD001636</t>
  </si>
  <si>
    <t>Bairwa</t>
  </si>
  <si>
    <t>GIHD001635</t>
  </si>
  <si>
    <t>Ravish</t>
  </si>
  <si>
    <t>Updhayay</t>
  </si>
  <si>
    <t>VIL000105L</t>
  </si>
  <si>
    <t>arvind.solanki@licindia.com</t>
  </si>
  <si>
    <t>GIHD001634</t>
  </si>
  <si>
    <t>GIHD001633</t>
  </si>
  <si>
    <t>VIL000104L</t>
  </si>
  <si>
    <t>Devmurari</t>
  </si>
  <si>
    <t>GIHD001632</t>
  </si>
  <si>
    <t>VIL000103L</t>
  </si>
  <si>
    <t>VIL000102L</t>
  </si>
  <si>
    <t>GIHD001631</t>
  </si>
  <si>
    <t>Bhojani</t>
  </si>
  <si>
    <t>VIL000101L</t>
  </si>
  <si>
    <t>Dwijesh</t>
  </si>
  <si>
    <t>GIHD001630</t>
  </si>
  <si>
    <t>VIL000100L</t>
  </si>
  <si>
    <t>VIL000099L</t>
  </si>
  <si>
    <t>GIHD001629</t>
  </si>
  <si>
    <t>Jekil</t>
  </si>
  <si>
    <t>VIL000098L</t>
  </si>
  <si>
    <t>GIHD001628</t>
  </si>
  <si>
    <t>GIHD001627</t>
  </si>
  <si>
    <t>GIHD001625</t>
  </si>
  <si>
    <t>GIHD001626</t>
  </si>
  <si>
    <t>Pitroda</t>
  </si>
  <si>
    <t>VIL000097L</t>
  </si>
  <si>
    <t>VIL000096L</t>
  </si>
  <si>
    <t>GIHD001624</t>
  </si>
  <si>
    <t>VIL000095L</t>
  </si>
  <si>
    <t>GIHD001623</t>
  </si>
  <si>
    <t>VIL000094L</t>
  </si>
  <si>
    <t>GIHD001622</t>
  </si>
  <si>
    <t>GIHD001621</t>
  </si>
  <si>
    <t>GIHD001620</t>
  </si>
  <si>
    <t>Praj</t>
  </si>
  <si>
    <t>VIL000093L</t>
  </si>
  <si>
    <t>VIL000092L</t>
  </si>
  <si>
    <t>Priyesh</t>
  </si>
  <si>
    <t>GIHD001619</t>
  </si>
  <si>
    <t>VIL000091L</t>
  </si>
  <si>
    <t>VIL000090L</t>
  </si>
  <si>
    <t>Bishnoi</t>
  </si>
  <si>
    <t>VIL000089L</t>
  </si>
  <si>
    <t>VIL000088L</t>
  </si>
  <si>
    <t>VIL000087L</t>
  </si>
  <si>
    <t>GIHD001617</t>
  </si>
  <si>
    <t>Dusara</t>
  </si>
  <si>
    <t>GIHD001618</t>
  </si>
  <si>
    <t>GIHD001616</t>
  </si>
  <si>
    <t>VIL000086L</t>
  </si>
  <si>
    <t>GIHD001615</t>
  </si>
  <si>
    <t>GIHD001614</t>
  </si>
  <si>
    <t>VIL000085L</t>
  </si>
  <si>
    <t>VIL000084L</t>
  </si>
  <si>
    <t>VIL000083L</t>
  </si>
  <si>
    <t>VIL000082L</t>
  </si>
  <si>
    <t>GIHD001613</t>
  </si>
  <si>
    <t>VIL000081L</t>
  </si>
  <si>
    <t>SALES@FAIRWAYCONSULTANTS.IN</t>
  </si>
  <si>
    <t>GIHD001612</t>
  </si>
  <si>
    <t>Patalia</t>
  </si>
  <si>
    <t>VIL000080L</t>
  </si>
  <si>
    <t>GIHD001611</t>
  </si>
  <si>
    <t>GIHD001610</t>
  </si>
  <si>
    <t>Chikani</t>
  </si>
  <si>
    <t>VIL000079L</t>
  </si>
  <si>
    <t>VIL000078L</t>
  </si>
  <si>
    <t>mitul.mehta@pima.in</t>
  </si>
  <si>
    <t>GIHD001609</t>
  </si>
  <si>
    <t>sales@prabandhevents.com</t>
  </si>
  <si>
    <t>GIHD001608</t>
  </si>
  <si>
    <t>Hadke</t>
  </si>
  <si>
    <t>GIHD001607</t>
  </si>
  <si>
    <t>GIHD001606</t>
  </si>
  <si>
    <t>GIHD001605</t>
  </si>
  <si>
    <t>VIL000077L</t>
  </si>
  <si>
    <t>VIL000076L</t>
  </si>
  <si>
    <t>VIL000075L</t>
  </si>
  <si>
    <t>hemanvora@icloud.com</t>
  </si>
  <si>
    <t>VIL000074L</t>
  </si>
  <si>
    <t>GIHD001604</t>
  </si>
  <si>
    <t>Ramrikhyani</t>
  </si>
  <si>
    <t>GIHD001603</t>
  </si>
  <si>
    <t>Abhay</t>
  </si>
  <si>
    <t>Paddhariya</t>
  </si>
  <si>
    <t>GIHD001601</t>
  </si>
  <si>
    <t>More</t>
  </si>
  <si>
    <t>GIHD001602</t>
  </si>
  <si>
    <t>VIL000073L</t>
  </si>
  <si>
    <t>VIL000072L</t>
  </si>
  <si>
    <t>harpalsinhparmar@rediffmail.com</t>
  </si>
  <si>
    <t>GIHD001600</t>
  </si>
  <si>
    <t>VIL000071L</t>
  </si>
  <si>
    <t>VIL000070L</t>
  </si>
  <si>
    <t>VIL000069L</t>
  </si>
  <si>
    <t>VIL000068L</t>
  </si>
  <si>
    <t>Sahay</t>
  </si>
  <si>
    <t>GIHD001599</t>
  </si>
  <si>
    <t>VIL000067L</t>
  </si>
  <si>
    <t>Amrish</t>
  </si>
  <si>
    <t>GIHD001598</t>
  </si>
  <si>
    <t>VIL000066L</t>
  </si>
  <si>
    <t>VIL000065L</t>
  </si>
  <si>
    <t>GIHD001597</t>
  </si>
  <si>
    <t>GIHD001596</t>
  </si>
  <si>
    <t>Rahul@versatiletechno.in</t>
  </si>
  <si>
    <t>GIHD001595</t>
  </si>
  <si>
    <t>Adesara</t>
  </si>
  <si>
    <t>GIHD001594</t>
  </si>
  <si>
    <t>VIL000064L</t>
  </si>
  <si>
    <t>alpesh18@outlook.com</t>
  </si>
  <si>
    <t>VIL000063L</t>
  </si>
  <si>
    <t>GIHD001593</t>
  </si>
  <si>
    <t>GIHD001592</t>
  </si>
  <si>
    <t>VIL000062L</t>
  </si>
  <si>
    <t>VIL000061L</t>
  </si>
  <si>
    <t>GIHD001591</t>
  </si>
  <si>
    <t>Chintan@ensave.co.in</t>
  </si>
  <si>
    <t>GIHD001590</t>
  </si>
  <si>
    <t>VIL000060L</t>
  </si>
  <si>
    <t>GIHD001589</t>
  </si>
  <si>
    <t>VIL000059L</t>
  </si>
  <si>
    <t>VIL000058L</t>
  </si>
  <si>
    <t>info@aadhar.com</t>
  </si>
  <si>
    <t>VIL000057L</t>
  </si>
  <si>
    <t>GIHD001588</t>
  </si>
  <si>
    <t>Deepesh</t>
  </si>
  <si>
    <t>GIHD001587</t>
  </si>
  <si>
    <t>VIL000056L</t>
  </si>
  <si>
    <t>PARBAT@CRYSTALBUILDSQUARE.COM</t>
  </si>
  <si>
    <t>GIHD001586</t>
  </si>
  <si>
    <t>Rashtrapal</t>
  </si>
  <si>
    <t>VIL000055L</t>
  </si>
  <si>
    <t>VIL000054L</t>
  </si>
  <si>
    <t>VIL000053L</t>
  </si>
  <si>
    <t>VIL000052L</t>
  </si>
  <si>
    <t>GIHD001585</t>
  </si>
  <si>
    <t>VIL000051L</t>
  </si>
  <si>
    <t>SNARVIRSINH@YMIL.COM</t>
  </si>
  <si>
    <t>VIL000050L</t>
  </si>
  <si>
    <t>GIHD001583</t>
  </si>
  <si>
    <t>Mori</t>
  </si>
  <si>
    <t>GIHD001584</t>
  </si>
  <si>
    <t>Atish</t>
  </si>
  <si>
    <t>VIL000049L</t>
  </si>
  <si>
    <t>GIHD001582</t>
  </si>
  <si>
    <t>VIL000048L</t>
  </si>
  <si>
    <t>VIL000047L</t>
  </si>
  <si>
    <t>GIHD001581</t>
  </si>
  <si>
    <t>GIHD001580</t>
  </si>
  <si>
    <t>Bajaniya</t>
  </si>
  <si>
    <t>VIL000046L</t>
  </si>
  <si>
    <t>VIL000045L</t>
  </si>
  <si>
    <t>mcpshah@ymail.com</t>
  </si>
  <si>
    <t>VIL000044L</t>
  </si>
  <si>
    <t>VIL000043L</t>
  </si>
  <si>
    <t>VIL000042L</t>
  </si>
  <si>
    <t>GIHD001579</t>
  </si>
  <si>
    <t>desaimaulik@hotmail.com</t>
  </si>
  <si>
    <t>GIHD001578</t>
  </si>
  <si>
    <t>Shivang</t>
  </si>
  <si>
    <t>VIL000041L</t>
  </si>
  <si>
    <t>VIL000040L</t>
  </si>
  <si>
    <t>Nikhli</t>
  </si>
  <si>
    <t>VIL000039L</t>
  </si>
  <si>
    <t>Jaimini</t>
  </si>
  <si>
    <t>GIHD001577</t>
  </si>
  <si>
    <t>VIL000038L</t>
  </si>
  <si>
    <t>Nishil</t>
  </si>
  <si>
    <t>GIHD001576</t>
  </si>
  <si>
    <t>Uren</t>
  </si>
  <si>
    <t>VIL000037L</t>
  </si>
  <si>
    <t>GIHD001575</t>
  </si>
  <si>
    <t>Kotadiya</t>
  </si>
  <si>
    <t>GIHD001574</t>
  </si>
  <si>
    <t>VIL000036L</t>
  </si>
  <si>
    <t>salesbaroda@expersslift.co.in</t>
  </si>
  <si>
    <t>VIL000035L</t>
  </si>
  <si>
    <t>Kumar Mistry</t>
  </si>
  <si>
    <t>VIL000034L</t>
  </si>
  <si>
    <t>GIHD001573</t>
  </si>
  <si>
    <t>Naik</t>
  </si>
  <si>
    <t>GIHD001572</t>
  </si>
  <si>
    <t>GIHD001571</t>
  </si>
  <si>
    <t>VIL000033L</t>
  </si>
  <si>
    <t>GIHD001570</t>
  </si>
  <si>
    <t>VIL000032L</t>
  </si>
  <si>
    <t>Jadoun</t>
  </si>
  <si>
    <t>VIL000031L</t>
  </si>
  <si>
    <t>Ketanji</t>
  </si>
  <si>
    <t>GIHD001569</t>
  </si>
  <si>
    <t>Damani</t>
  </si>
  <si>
    <t>VIL000030L</t>
  </si>
  <si>
    <t>VIL000029L</t>
  </si>
  <si>
    <t>VIL000028L</t>
  </si>
  <si>
    <t>GIHD001568</t>
  </si>
  <si>
    <t>GIHD001567</t>
  </si>
  <si>
    <t>GIHD001566</t>
  </si>
  <si>
    <t>GIHD001565</t>
  </si>
  <si>
    <t>Manmindar</t>
  </si>
  <si>
    <t>VIL000027L</t>
  </si>
  <si>
    <t>VIL000026L</t>
  </si>
  <si>
    <t>GIHD001564</t>
  </si>
  <si>
    <t>GIHD001563</t>
  </si>
  <si>
    <t>amitleena30@hotmail.com</t>
  </si>
  <si>
    <t>GIHD001562</t>
  </si>
  <si>
    <t>GIHD001561</t>
  </si>
  <si>
    <t>GIHD001560</t>
  </si>
  <si>
    <t>Baroliya</t>
  </si>
  <si>
    <t>VIL000025L</t>
  </si>
  <si>
    <t>GIHD001559</t>
  </si>
  <si>
    <t>Rama</t>
  </si>
  <si>
    <t>VIL000024L</t>
  </si>
  <si>
    <t>GIHD001558</t>
  </si>
  <si>
    <t>Galcha</t>
  </si>
  <si>
    <t>VIL000023L</t>
  </si>
  <si>
    <t>VIL000022L</t>
  </si>
  <si>
    <t>neerenterprise@hotmail.com</t>
  </si>
  <si>
    <t>GIHD001557</t>
  </si>
  <si>
    <t>VIL000020L</t>
  </si>
  <si>
    <t>VIL000019L</t>
  </si>
  <si>
    <t>VIL000018L</t>
  </si>
  <si>
    <t>VIL000017L</t>
  </si>
  <si>
    <t>GIHD001556</t>
  </si>
  <si>
    <t>GIHD001555</t>
  </si>
  <si>
    <t>Luhana</t>
  </si>
  <si>
    <t>GIHD001554</t>
  </si>
  <si>
    <t>VIL000016L</t>
  </si>
  <si>
    <t>GIHD001553</t>
  </si>
  <si>
    <t>VIL000015L</t>
  </si>
  <si>
    <t>GIHD001552</t>
  </si>
  <si>
    <t>Rajubhai</t>
  </si>
  <si>
    <t>GIHD001551</t>
  </si>
  <si>
    <t>GIHD001550</t>
  </si>
  <si>
    <t>nirav@anmolinfra.in</t>
  </si>
  <si>
    <t>VIL000014L</t>
  </si>
  <si>
    <t>VIL000013L</t>
  </si>
  <si>
    <t>Varyani</t>
  </si>
  <si>
    <t>GIHD001549</t>
  </si>
  <si>
    <t>VIL000012L</t>
  </si>
  <si>
    <t>GIHD001548</t>
  </si>
  <si>
    <t>VIL000011L</t>
  </si>
  <si>
    <t>VIL000010L</t>
  </si>
  <si>
    <t>BHATIAHARSH@OUTLOOK.COM</t>
  </si>
  <si>
    <t>GIHD001547</t>
  </si>
  <si>
    <t>VIL000009L</t>
  </si>
  <si>
    <t>GIHD001546</t>
  </si>
  <si>
    <t>GIHD001545</t>
  </si>
  <si>
    <t>Avtar</t>
  </si>
  <si>
    <t>Dagar</t>
  </si>
  <si>
    <t>GIHD001544</t>
  </si>
  <si>
    <t>GIHD001543</t>
  </si>
  <si>
    <t>GIHD001542</t>
  </si>
  <si>
    <t>VIL000008L</t>
  </si>
  <si>
    <t>GIHD001541</t>
  </si>
  <si>
    <t>Sanketchauhan007@outlook.com</t>
  </si>
  <si>
    <t>VIL000007L</t>
  </si>
  <si>
    <t>VIL000006L</t>
  </si>
  <si>
    <t>GIHD001540</t>
  </si>
  <si>
    <t>VIL000005L</t>
  </si>
  <si>
    <t>GIHD001539</t>
  </si>
  <si>
    <t>Chauhan.faizal98@hmail.com</t>
  </si>
  <si>
    <t>VIL000004L</t>
  </si>
  <si>
    <t>GIHD001538</t>
  </si>
  <si>
    <t>VIL000003L</t>
  </si>
  <si>
    <t>VIL000002L</t>
  </si>
  <si>
    <t>Ujjwal</t>
  </si>
  <si>
    <t>GIHD001537</t>
  </si>
  <si>
    <t>GIHD001536</t>
  </si>
  <si>
    <t>Dishank</t>
  </si>
  <si>
    <t>GIHD001535</t>
  </si>
  <si>
    <t>Baiju</t>
  </si>
  <si>
    <t>GIHD001534</t>
  </si>
  <si>
    <t>GIHD001533</t>
  </si>
  <si>
    <t>Local Registration</t>
  </si>
  <si>
    <t>VIS000314L</t>
  </si>
  <si>
    <t>GIHD001532</t>
  </si>
  <si>
    <t>VIS000313L</t>
  </si>
  <si>
    <t>GIHD001531</t>
  </si>
  <si>
    <t>VIS000311L</t>
  </si>
  <si>
    <t>VIS000312L</t>
  </si>
  <si>
    <t>VIS000310L</t>
  </si>
  <si>
    <t>GIHD001529</t>
  </si>
  <si>
    <t>GIHD001530</t>
  </si>
  <si>
    <t>Jodhi</t>
  </si>
  <si>
    <t>VIS000309L</t>
  </si>
  <si>
    <t>GIHD001528</t>
  </si>
  <si>
    <t>VIS000308L</t>
  </si>
  <si>
    <t>GIHD001527</t>
  </si>
  <si>
    <t>VIS000307L</t>
  </si>
  <si>
    <t>GIHD001526</t>
  </si>
  <si>
    <t>VIS000306L</t>
  </si>
  <si>
    <t>vinit.mishra@hotmail.com</t>
  </si>
  <si>
    <t>VIS000305L</t>
  </si>
  <si>
    <t>VIS000304L</t>
  </si>
  <si>
    <t>VIS000303L</t>
  </si>
  <si>
    <t>VIS000302L</t>
  </si>
  <si>
    <t>GIHD001525</t>
  </si>
  <si>
    <t>Hemantparikh@hotmail.com</t>
  </si>
  <si>
    <t>VIS000301L</t>
  </si>
  <si>
    <t>GIHD001524</t>
  </si>
  <si>
    <t>Zenish</t>
  </si>
  <si>
    <t>VIS000300L</t>
  </si>
  <si>
    <t>info@upnovateinterior.in</t>
  </si>
  <si>
    <t>GIHD001523</t>
  </si>
  <si>
    <t>VIS000299L</t>
  </si>
  <si>
    <t>GIHD001522</t>
  </si>
  <si>
    <t>VIS000298L</t>
  </si>
  <si>
    <t>GIHD001521</t>
  </si>
  <si>
    <t>Shivansh</t>
  </si>
  <si>
    <t>GIHD001520</t>
  </si>
  <si>
    <t>GIHD001519</t>
  </si>
  <si>
    <t>VIS000297L</t>
  </si>
  <si>
    <t>VIS000296L</t>
  </si>
  <si>
    <t>keyur@cityestate.co.in</t>
  </si>
  <si>
    <t>VIS000295L</t>
  </si>
  <si>
    <t>VIS000294L</t>
  </si>
  <si>
    <t>Neil</t>
  </si>
  <si>
    <t>VIS000293L</t>
  </si>
  <si>
    <t>DHARMESH.MODI@RULONS.COM</t>
  </si>
  <si>
    <t>VIS000292L</t>
  </si>
  <si>
    <t>Jinesh</t>
  </si>
  <si>
    <t>Sudrani</t>
  </si>
  <si>
    <t>GIHD001518</t>
  </si>
  <si>
    <t>VIS000291L</t>
  </si>
  <si>
    <t>VIS000290L</t>
  </si>
  <si>
    <t>VIS000289L</t>
  </si>
  <si>
    <t>VIS000288L</t>
  </si>
  <si>
    <t>VIS000287L</t>
  </si>
  <si>
    <t>Vaghubhai</t>
  </si>
  <si>
    <t>VIS000286L</t>
  </si>
  <si>
    <t>VIS000285L</t>
  </si>
  <si>
    <t>GIHD001517</t>
  </si>
  <si>
    <t>GIHD001516</t>
  </si>
  <si>
    <t>VIS000284L</t>
  </si>
  <si>
    <t>GIHD001515</t>
  </si>
  <si>
    <t>VIS000283L</t>
  </si>
  <si>
    <t>GIHD001514</t>
  </si>
  <si>
    <t>GIHD001513</t>
  </si>
  <si>
    <t>VIS000282L</t>
  </si>
  <si>
    <t>GIHD001512</t>
  </si>
  <si>
    <t>VIS000281L</t>
  </si>
  <si>
    <t>VIS000280L</t>
  </si>
  <si>
    <t>VIS000279L</t>
  </si>
  <si>
    <t>VIS000278L</t>
  </si>
  <si>
    <t>GIHD001511</t>
  </si>
  <si>
    <t>VIS000277L</t>
  </si>
  <si>
    <t>VIS000276L</t>
  </si>
  <si>
    <t>VIS000275L</t>
  </si>
  <si>
    <t>Dulera</t>
  </si>
  <si>
    <t>VIS000274L</t>
  </si>
  <si>
    <t>GIHD001510</t>
  </si>
  <si>
    <t>hitesh@nichemind.com</t>
  </si>
  <si>
    <t>GIHD001509</t>
  </si>
  <si>
    <t>GIHD001508</t>
  </si>
  <si>
    <t>GIHD001507</t>
  </si>
  <si>
    <t>VIS000273L</t>
  </si>
  <si>
    <t>VIS000272L</t>
  </si>
  <si>
    <t>GIHD001506</t>
  </si>
  <si>
    <t>GIHD001505</t>
  </si>
  <si>
    <t>Santosh.kumar4@timessquare.com</t>
  </si>
  <si>
    <t>VIS000271L</t>
  </si>
  <si>
    <t>VIS000270L</t>
  </si>
  <si>
    <t>VIS000269L</t>
  </si>
  <si>
    <t>VIS000268L</t>
  </si>
  <si>
    <t>GIHD001504</t>
  </si>
  <si>
    <t>I B</t>
  </si>
  <si>
    <t>GIHD001503</t>
  </si>
  <si>
    <t>VIS000267L</t>
  </si>
  <si>
    <t>Ramdevsinh</t>
  </si>
  <si>
    <t>VIS000266L</t>
  </si>
  <si>
    <t>GIHD001502</t>
  </si>
  <si>
    <t>GIHD001501</t>
  </si>
  <si>
    <t>Tathagat</t>
  </si>
  <si>
    <t>VIS000265L</t>
  </si>
  <si>
    <t>GIHD001500</t>
  </si>
  <si>
    <t>Ajaybhai</t>
  </si>
  <si>
    <t>GIHD001499</t>
  </si>
  <si>
    <t>VIS000264L</t>
  </si>
  <si>
    <t>VIS000263L</t>
  </si>
  <si>
    <t>GIHD001498</t>
  </si>
  <si>
    <t>VIS000262L</t>
  </si>
  <si>
    <t>anp_2001@hotmail.com</t>
  </si>
  <si>
    <t>VIS000261L</t>
  </si>
  <si>
    <t>VIS000260L</t>
  </si>
  <si>
    <t>VIS000259L</t>
  </si>
  <si>
    <t>Tomar</t>
  </si>
  <si>
    <t>GIHD001497</t>
  </si>
  <si>
    <t>GIHD001496</t>
  </si>
  <si>
    <t>VIS000258L</t>
  </si>
  <si>
    <t>GIHD001494</t>
  </si>
  <si>
    <t>Romit</t>
  </si>
  <si>
    <t>GIHD001495</t>
  </si>
  <si>
    <t>Dipan</t>
  </si>
  <si>
    <t>GIHD001493</t>
  </si>
  <si>
    <t>Kalola</t>
  </si>
  <si>
    <t>VIS000257L</t>
  </si>
  <si>
    <t>VIS000256L</t>
  </si>
  <si>
    <t>VIS000255L</t>
  </si>
  <si>
    <t>Manouj</t>
  </si>
  <si>
    <t>VIS000254L</t>
  </si>
  <si>
    <t>VIS000253L</t>
  </si>
  <si>
    <t>chintan100@hotmail.com</t>
  </si>
  <si>
    <t>GIHD001492</t>
  </si>
  <si>
    <t>VIS000252L</t>
  </si>
  <si>
    <t>VIS000251L</t>
  </si>
  <si>
    <t>GIHD001491</t>
  </si>
  <si>
    <t>GIHD001490</t>
  </si>
  <si>
    <t>VIS000250L</t>
  </si>
  <si>
    <t>VIS000249L</t>
  </si>
  <si>
    <t>GIHD001489</t>
  </si>
  <si>
    <t>GIHD001488</t>
  </si>
  <si>
    <t>VIS000248L</t>
  </si>
  <si>
    <t>VIS000247L</t>
  </si>
  <si>
    <t>VIS000246L</t>
  </si>
  <si>
    <t>VIS000245L</t>
  </si>
  <si>
    <t>GIHD001487</t>
  </si>
  <si>
    <t>VIS000244L</t>
  </si>
  <si>
    <t>GIHD001486</t>
  </si>
  <si>
    <t>GIHD001485</t>
  </si>
  <si>
    <t>GIHD001484</t>
  </si>
  <si>
    <t>VIS000243L</t>
  </si>
  <si>
    <t>GIHD001483</t>
  </si>
  <si>
    <t>VIS000242L</t>
  </si>
  <si>
    <t>ileshshah@ymail.com</t>
  </si>
  <si>
    <t>GIHD001482</t>
  </si>
  <si>
    <t>Mundhwa</t>
  </si>
  <si>
    <t>VIS000240L</t>
  </si>
  <si>
    <t>Astik</t>
  </si>
  <si>
    <t>astik7@hotmail.com</t>
  </si>
  <si>
    <t>VIS000241L</t>
  </si>
  <si>
    <t>abhay.bhatt@astralpipes.com</t>
  </si>
  <si>
    <t>VIS000239L</t>
  </si>
  <si>
    <t>GIHD001481</t>
  </si>
  <si>
    <t>Jitu</t>
  </si>
  <si>
    <t>VIS000238L</t>
  </si>
  <si>
    <t>VIS000237L</t>
  </si>
  <si>
    <t>GIHD001480</t>
  </si>
  <si>
    <t>Bhavinkumar</t>
  </si>
  <si>
    <t>bmdharsandia@rediffmail.com</t>
  </si>
  <si>
    <t>VIS000236L</t>
  </si>
  <si>
    <t>VIS000235L</t>
  </si>
  <si>
    <t>GIHD001479</t>
  </si>
  <si>
    <t>Venin</t>
  </si>
  <si>
    <t>VIS000234L</t>
  </si>
  <si>
    <t>Keirav</t>
  </si>
  <si>
    <t>VIS000233L</t>
  </si>
  <si>
    <t>VIS000232L</t>
  </si>
  <si>
    <t>VIS000231L</t>
  </si>
  <si>
    <t>VIS000230L</t>
  </si>
  <si>
    <t>Mandavia</t>
  </si>
  <si>
    <t>Pareshbhai</t>
  </si>
  <si>
    <t>GIHD001478</t>
  </si>
  <si>
    <t>Jaivik</t>
  </si>
  <si>
    <t>GIHD001477</t>
  </si>
  <si>
    <t>VIS000229L</t>
  </si>
  <si>
    <t>VIS000228L</t>
  </si>
  <si>
    <t>VIS000227L</t>
  </si>
  <si>
    <t>VIS000226L</t>
  </si>
  <si>
    <t>GIHD001476</t>
  </si>
  <si>
    <t>VIS000225L</t>
  </si>
  <si>
    <t>GIHD001475</t>
  </si>
  <si>
    <t>GIHD001474</t>
  </si>
  <si>
    <t>VIS000224L</t>
  </si>
  <si>
    <t>VIS000223L</t>
  </si>
  <si>
    <t>GIHD001473</t>
  </si>
  <si>
    <t>GIHD001472</t>
  </si>
  <si>
    <t>VIS000222L</t>
  </si>
  <si>
    <t>Pramit</t>
  </si>
  <si>
    <t>VIS000221L</t>
  </si>
  <si>
    <t>Nikita</t>
  </si>
  <si>
    <t>GIHD001471</t>
  </si>
  <si>
    <t>VIS000220L</t>
  </si>
  <si>
    <t>GIHD001470</t>
  </si>
  <si>
    <t>GIHD001469</t>
  </si>
  <si>
    <t>VIS000219L</t>
  </si>
  <si>
    <t>GIHD001468</t>
  </si>
  <si>
    <t>VIS000218L</t>
  </si>
  <si>
    <t>VIS000217L</t>
  </si>
  <si>
    <t>VIS000216L</t>
  </si>
  <si>
    <t>VIS000215L</t>
  </si>
  <si>
    <t>Shammi</t>
  </si>
  <si>
    <t>shammi@thebohohomes.com</t>
  </si>
  <si>
    <t>GIHD001467</t>
  </si>
  <si>
    <t>GIHD001466</t>
  </si>
  <si>
    <t>Sahu</t>
  </si>
  <si>
    <t>VIS000214L</t>
  </si>
  <si>
    <t>VIS000213L</t>
  </si>
  <si>
    <t>VIS000212L</t>
  </si>
  <si>
    <t>GIHD001465</t>
  </si>
  <si>
    <t>GIHD001464</t>
  </si>
  <si>
    <t>VIS000211L</t>
  </si>
  <si>
    <t>VIS000210L</t>
  </si>
  <si>
    <t>VIS000209L</t>
  </si>
  <si>
    <t>VIS000208L</t>
  </si>
  <si>
    <t>VIS000207L</t>
  </si>
  <si>
    <t>GIHD001463</t>
  </si>
  <si>
    <t>GIHD001462</t>
  </si>
  <si>
    <t>Amarkant</t>
  </si>
  <si>
    <t>VIS000206L</t>
  </si>
  <si>
    <t>GIHD001461</t>
  </si>
  <si>
    <t>Vqishnaw</t>
  </si>
  <si>
    <t>GIHD001460</t>
  </si>
  <si>
    <t>Drupal</t>
  </si>
  <si>
    <t>GIHD001459</t>
  </si>
  <si>
    <t>Pruthul</t>
  </si>
  <si>
    <t>VIS000205L</t>
  </si>
  <si>
    <t>VIS000204L</t>
  </si>
  <si>
    <t>VIS000203L</t>
  </si>
  <si>
    <t>VIS000202L</t>
  </si>
  <si>
    <t>VIS000201L</t>
  </si>
  <si>
    <t>VIS000200L</t>
  </si>
  <si>
    <t>GIHD001458</t>
  </si>
  <si>
    <t>GIHD001457</t>
  </si>
  <si>
    <t>VIS000199L</t>
  </si>
  <si>
    <t>VIS000198L</t>
  </si>
  <si>
    <t>GIHD001456</t>
  </si>
  <si>
    <t>GIHD001455</t>
  </si>
  <si>
    <t>GIHD001454</t>
  </si>
  <si>
    <t>GIHD001453</t>
  </si>
  <si>
    <t>GIHD001452</t>
  </si>
  <si>
    <t>Ojha</t>
  </si>
  <si>
    <t>GIHD001451</t>
  </si>
  <si>
    <t>GIHD001450</t>
  </si>
  <si>
    <t>VIS000197L</t>
  </si>
  <si>
    <t>VIS000196L</t>
  </si>
  <si>
    <t>VIS000195L</t>
  </si>
  <si>
    <t>Nasit</t>
  </si>
  <si>
    <t>VIS000194L</t>
  </si>
  <si>
    <t>VIS000193L</t>
  </si>
  <si>
    <t>VIS000192L</t>
  </si>
  <si>
    <t>VIS000191L</t>
  </si>
  <si>
    <t>VIS000190L</t>
  </si>
  <si>
    <t>VIS000189L</t>
  </si>
  <si>
    <t>VIS000188L</t>
  </si>
  <si>
    <t>VIS000187L</t>
  </si>
  <si>
    <t>VIS000186L</t>
  </si>
  <si>
    <t>GIHD001449</t>
  </si>
  <si>
    <t>GIHD001448</t>
  </si>
  <si>
    <t>VIS000185L</t>
  </si>
  <si>
    <t>VIS000184L</t>
  </si>
  <si>
    <t>VIS000183L</t>
  </si>
  <si>
    <t>GIHD001447</t>
  </si>
  <si>
    <t>VIS000182L</t>
  </si>
  <si>
    <t>VIS000181L</t>
  </si>
  <si>
    <t>GIHD001446</t>
  </si>
  <si>
    <t>VIS000180L</t>
  </si>
  <si>
    <t>GIHD001445</t>
  </si>
  <si>
    <t>bhansaliparth@hotmail.com</t>
  </si>
  <si>
    <t>VIS000179L</t>
  </si>
  <si>
    <t>GIHD001444</t>
  </si>
  <si>
    <t>GIHD001443</t>
  </si>
  <si>
    <t>Kasodariya</t>
  </si>
  <si>
    <t>Kuldip</t>
  </si>
  <si>
    <t>GIHD001442</t>
  </si>
  <si>
    <t>GIHD001441</t>
  </si>
  <si>
    <t>GIHD001440</t>
  </si>
  <si>
    <t>Nathvani</t>
  </si>
  <si>
    <t>GIHD001439</t>
  </si>
  <si>
    <t>Adatiya</t>
  </si>
  <si>
    <t>VIS000178L</t>
  </si>
  <si>
    <t>samirkhan.pathan@ymail.com</t>
  </si>
  <si>
    <t>VIS000177L</t>
  </si>
  <si>
    <t>VIS000176L</t>
  </si>
  <si>
    <t>GIHD001438</t>
  </si>
  <si>
    <t>Pulin</t>
  </si>
  <si>
    <t>VIS000175L</t>
  </si>
  <si>
    <t>VIS000174L</t>
  </si>
  <si>
    <t>sales01@safalhospitality.com</t>
  </si>
  <si>
    <t>VIS000173L</t>
  </si>
  <si>
    <t>hapatel27@hotmail.com</t>
  </si>
  <si>
    <t>VIS000172L</t>
  </si>
  <si>
    <t>GIHD001437</t>
  </si>
  <si>
    <t>Devnani</t>
  </si>
  <si>
    <t>GIHD001436</t>
  </si>
  <si>
    <t>VIS000171L</t>
  </si>
  <si>
    <t>VIS000170L</t>
  </si>
  <si>
    <t>VIS000169L</t>
  </si>
  <si>
    <t>Ghela</t>
  </si>
  <si>
    <t>VIS000168L</t>
  </si>
  <si>
    <t>VIS000167L</t>
  </si>
  <si>
    <t>GIHD001435</t>
  </si>
  <si>
    <t>Tike</t>
  </si>
  <si>
    <t>VIS000166L</t>
  </si>
  <si>
    <t>GIHD001434</t>
  </si>
  <si>
    <t>GIHD001433</t>
  </si>
  <si>
    <t>VIS000165L</t>
  </si>
  <si>
    <t>VIS000164L</t>
  </si>
  <si>
    <t>GIHD001432</t>
  </si>
  <si>
    <t>VIS000163L</t>
  </si>
  <si>
    <t>GIHD001431</t>
  </si>
  <si>
    <t>VIS000162L</t>
  </si>
  <si>
    <t>Utam</t>
  </si>
  <si>
    <t>VIS000161L</t>
  </si>
  <si>
    <t>VIS000160L</t>
  </si>
  <si>
    <t>info@sunplasticsindia.com</t>
  </si>
  <si>
    <t>VIS000159L</t>
  </si>
  <si>
    <t>VIS000158L</t>
  </si>
  <si>
    <t>GIHD001430</t>
  </si>
  <si>
    <t>GIHD001429</t>
  </si>
  <si>
    <t>VIS000157L</t>
  </si>
  <si>
    <t>ANAMPLC@RADIFFMAIL.COM</t>
  </si>
  <si>
    <t>GIHD001428</t>
  </si>
  <si>
    <t>VIS000156L</t>
  </si>
  <si>
    <t>VIS000155L</t>
  </si>
  <si>
    <t>VIS000154L</t>
  </si>
  <si>
    <t>VIS000153L</t>
  </si>
  <si>
    <t>GIHD001427</t>
  </si>
  <si>
    <t>Nandish</t>
  </si>
  <si>
    <t>Shath</t>
  </si>
  <si>
    <t>VIS000152L</t>
  </si>
  <si>
    <t>GIHD001426</t>
  </si>
  <si>
    <t>Kathrani</t>
  </si>
  <si>
    <t>VIS000151L</t>
  </si>
  <si>
    <t>VIS000150L</t>
  </si>
  <si>
    <t>VIS000149L</t>
  </si>
  <si>
    <t>GIHD001425</t>
  </si>
  <si>
    <t>VIS000148L</t>
  </si>
  <si>
    <t>VIS000147L</t>
  </si>
  <si>
    <t>Rash</t>
  </si>
  <si>
    <t>VIS000146L</t>
  </si>
  <si>
    <t>GIHD001424</t>
  </si>
  <si>
    <t>Tuwar</t>
  </si>
  <si>
    <t>GIHD001423</t>
  </si>
  <si>
    <t>GIHD001422</t>
  </si>
  <si>
    <t>VIS000145L</t>
  </si>
  <si>
    <t>VIS000144L</t>
  </si>
  <si>
    <t>VIS000143L</t>
  </si>
  <si>
    <t>GIHD001421</t>
  </si>
  <si>
    <t>VIS000142L</t>
  </si>
  <si>
    <t>VIS000141L</t>
  </si>
  <si>
    <t>VIS000140L</t>
  </si>
  <si>
    <t>VIS000139L</t>
  </si>
  <si>
    <t>VIS000138L</t>
  </si>
  <si>
    <t>GIHD001420</t>
  </si>
  <si>
    <t>GIHD001419</t>
  </si>
  <si>
    <t>GIHD001418</t>
  </si>
  <si>
    <t>Ilesh</t>
  </si>
  <si>
    <t>VIS000137L</t>
  </si>
  <si>
    <t>VIS000136L</t>
  </si>
  <si>
    <t>VIS000135L</t>
  </si>
  <si>
    <t>poonam.chattbar@icicbank.com</t>
  </si>
  <si>
    <t>VIS000134L</t>
  </si>
  <si>
    <t>GIHD001417</t>
  </si>
  <si>
    <t>VIS000133L</t>
  </si>
  <si>
    <t>virenssheth@shethinfo.com</t>
  </si>
  <si>
    <t>VIS000132L</t>
  </si>
  <si>
    <t>VIS000131L</t>
  </si>
  <si>
    <t>VIS000130L</t>
  </si>
  <si>
    <t>VIS000129L</t>
  </si>
  <si>
    <t>VIS000128L</t>
  </si>
  <si>
    <t>GIHD001416</t>
  </si>
  <si>
    <t>GIHD001415</t>
  </si>
  <si>
    <t>Torvi</t>
  </si>
  <si>
    <t>VIS000127L</t>
  </si>
  <si>
    <t>VIS000126L</t>
  </si>
  <si>
    <t>GIHD001414</t>
  </si>
  <si>
    <t>VIS000125L</t>
  </si>
  <si>
    <t>VIS000124L</t>
  </si>
  <si>
    <t>VIS000123L</t>
  </si>
  <si>
    <t>VIS000122L</t>
  </si>
  <si>
    <t>GIHD001413</t>
  </si>
  <si>
    <t>VIS000121L</t>
  </si>
  <si>
    <t>VIS000120L</t>
  </si>
  <si>
    <t>VIS000119L</t>
  </si>
  <si>
    <t>VIS000118L</t>
  </si>
  <si>
    <t>VIS000117L,VIL002170L</t>
  </si>
  <si>
    <t>VIS000116L</t>
  </si>
  <si>
    <t>VIS000115L</t>
  </si>
  <si>
    <t>VIS000114L</t>
  </si>
  <si>
    <t>GIHD001412</t>
  </si>
  <si>
    <t>VIS000113L</t>
  </si>
  <si>
    <t>VIS000112L</t>
  </si>
  <si>
    <t>VIS000111L</t>
  </si>
  <si>
    <t>GIHD001411</t>
  </si>
  <si>
    <t>VIS000110L</t>
  </si>
  <si>
    <t>VIS000109L</t>
  </si>
  <si>
    <t>GIHD001410</t>
  </si>
  <si>
    <t>Dipakbhai</t>
  </si>
  <si>
    <t>GIHD001409</t>
  </si>
  <si>
    <t>VIS000108L</t>
  </si>
  <si>
    <t>GIHD001408</t>
  </si>
  <si>
    <t>VIS000107L</t>
  </si>
  <si>
    <t>VIS000106L</t>
  </si>
  <si>
    <t>VIS000105L</t>
  </si>
  <si>
    <t>VIS000104L</t>
  </si>
  <si>
    <t>GIHD001407</t>
  </si>
  <si>
    <t>Punjal</t>
  </si>
  <si>
    <t>VIS000103L</t>
  </si>
  <si>
    <t>GIHD001406</t>
  </si>
  <si>
    <t>Khadayata</t>
  </si>
  <si>
    <t>GIHD001405</t>
  </si>
  <si>
    <t>Estate</t>
  </si>
  <si>
    <t>GIHD001404</t>
  </si>
  <si>
    <t>Kark</t>
  </si>
  <si>
    <t>GIHD001403</t>
  </si>
  <si>
    <t>Mahipalsinh</t>
  </si>
  <si>
    <t>VIS000102L</t>
  </si>
  <si>
    <t>VIS000101L</t>
  </si>
  <si>
    <t>GIHD001402</t>
  </si>
  <si>
    <t>VIS000100L</t>
  </si>
  <si>
    <t>VIS000099L</t>
  </si>
  <si>
    <t>GIHD001401</t>
  </si>
  <si>
    <t>GIHD001400</t>
  </si>
  <si>
    <t>VIS000098L</t>
  </si>
  <si>
    <t>VIS000097L</t>
  </si>
  <si>
    <t>VIS000096L</t>
  </si>
  <si>
    <t>VIS000095L</t>
  </si>
  <si>
    <t>VIS000094L</t>
  </si>
  <si>
    <t>VIS000093L</t>
  </si>
  <si>
    <t>GIHD001399</t>
  </si>
  <si>
    <t>VIS000092L</t>
  </si>
  <si>
    <t>VIS000091L</t>
  </si>
  <si>
    <t>VIS000090L</t>
  </si>
  <si>
    <t>VIS000089L</t>
  </si>
  <si>
    <t>VIS000088L</t>
  </si>
  <si>
    <t>VIS000087L</t>
  </si>
  <si>
    <t>VIS000086L</t>
  </si>
  <si>
    <t>VIS000085L</t>
  </si>
  <si>
    <t>VIS000084L</t>
  </si>
  <si>
    <t>GIHD001398</t>
  </si>
  <si>
    <t>VIS000083L</t>
  </si>
  <si>
    <t>Bosmiya</t>
  </si>
  <si>
    <t>VIS000082L</t>
  </si>
  <si>
    <t>Sanchit</t>
  </si>
  <si>
    <t>Kariwala</t>
  </si>
  <si>
    <t>GIHD001397</t>
  </si>
  <si>
    <t>Rout</t>
  </si>
  <si>
    <t>VIS000081L</t>
  </si>
  <si>
    <t>VIS000080L</t>
  </si>
  <si>
    <t>GIHD001396</t>
  </si>
  <si>
    <t>VIS000079L</t>
  </si>
  <si>
    <t>Gopalani</t>
  </si>
  <si>
    <t>VIS000078L</t>
  </si>
  <si>
    <t>GIHD001395</t>
  </si>
  <si>
    <t>VIS000077L</t>
  </si>
  <si>
    <t>VIS000076L</t>
  </si>
  <si>
    <t>sanket.sarkhedi@kotak.com</t>
  </si>
  <si>
    <t>VIS000075L</t>
  </si>
  <si>
    <t>VIS000074L</t>
  </si>
  <si>
    <t>VIS000073L</t>
  </si>
  <si>
    <t>VIS000072L</t>
  </si>
  <si>
    <t>GIHD001394</t>
  </si>
  <si>
    <t>Harikrishna</t>
  </si>
  <si>
    <t>VIS000071L</t>
  </si>
  <si>
    <t>VIS000070L</t>
  </si>
  <si>
    <t>GIHD001393</t>
  </si>
  <si>
    <t>VIS000069L</t>
  </si>
  <si>
    <t>Amol</t>
  </si>
  <si>
    <t>VIS000068L</t>
  </si>
  <si>
    <t>desaidhwanil@hotmail.com</t>
  </si>
  <si>
    <t>VIS000067L</t>
  </si>
  <si>
    <t>GIHD001392</t>
  </si>
  <si>
    <t>GIHD001391</t>
  </si>
  <si>
    <t>Nil</t>
  </si>
  <si>
    <t>VIS000066L</t>
  </si>
  <si>
    <t>VIS000065L</t>
  </si>
  <si>
    <t>perry_79@hotmail.com</t>
  </si>
  <si>
    <t>VIS000064L</t>
  </si>
  <si>
    <t>Ajagiya</t>
  </si>
  <si>
    <t>GIHD001390</t>
  </si>
  <si>
    <t>VIS000063L</t>
  </si>
  <si>
    <t>VIS000062L</t>
  </si>
  <si>
    <t>hp.bhavsar@licindia.com</t>
  </si>
  <si>
    <t>VIS000061L</t>
  </si>
  <si>
    <t>Kanani</t>
  </si>
  <si>
    <t>VIS000060L</t>
  </si>
  <si>
    <t>GIHD001389</t>
  </si>
  <si>
    <t>GIHD001388</t>
  </si>
  <si>
    <t>Himesh</t>
  </si>
  <si>
    <t>VIS000059L</t>
  </si>
  <si>
    <t>VIS000058L</t>
  </si>
  <si>
    <t>VIS000057L</t>
  </si>
  <si>
    <t>VIS000056L</t>
  </si>
  <si>
    <t>VIS000055L</t>
  </si>
  <si>
    <t>VIS000054L</t>
  </si>
  <si>
    <t>GIHD001387</t>
  </si>
  <si>
    <t>Kishansingh</t>
  </si>
  <si>
    <t>VIS000053L</t>
  </si>
  <si>
    <t>VIS000052L</t>
  </si>
  <si>
    <t>VIS000051L</t>
  </si>
  <si>
    <t>VIS000050L</t>
  </si>
  <si>
    <t>VIS000049L</t>
  </si>
  <si>
    <t>VIS000048L</t>
  </si>
  <si>
    <t>VIS000047L</t>
  </si>
  <si>
    <t>GIHD001386</t>
  </si>
  <si>
    <t>VIS000046L</t>
  </si>
  <si>
    <t>VIS000045L</t>
  </si>
  <si>
    <t>GIHD001385</t>
  </si>
  <si>
    <t>VIS000044L</t>
  </si>
  <si>
    <t>VIS000043L</t>
  </si>
  <si>
    <t>VIS000042L</t>
  </si>
  <si>
    <t>VIS000041L</t>
  </si>
  <si>
    <t>GIHD001384</t>
  </si>
  <si>
    <t>Panicker</t>
  </si>
  <si>
    <t>VIS000040L,VIL001758L</t>
  </si>
  <si>
    <t>nileshsen@ratnaafin.com</t>
  </si>
  <si>
    <t>VIS000039L</t>
  </si>
  <si>
    <t>VIS000038L</t>
  </si>
  <si>
    <t>VIS000037L</t>
  </si>
  <si>
    <t>VIS000036L</t>
  </si>
  <si>
    <t>VIS000035L</t>
  </si>
  <si>
    <t>VIS000034L</t>
  </si>
  <si>
    <t>Abhivandan</t>
  </si>
  <si>
    <t>aclodha@avocab.com</t>
  </si>
  <si>
    <t>GIHD001383</t>
  </si>
  <si>
    <t>GIHD001382</t>
  </si>
  <si>
    <t>VIS000033L</t>
  </si>
  <si>
    <t>VIS000032L</t>
  </si>
  <si>
    <t>GIHD001381</t>
  </si>
  <si>
    <t>VIS000031L</t>
  </si>
  <si>
    <t>VIS000030L</t>
  </si>
  <si>
    <t>vipul.mehta@homefirstindia.com</t>
  </si>
  <si>
    <t>VIS000029L</t>
  </si>
  <si>
    <t>AS@VENSTER.IN</t>
  </si>
  <si>
    <t>VIS000028L</t>
  </si>
  <si>
    <t>VIS000027L</t>
  </si>
  <si>
    <t>VIS000026L</t>
  </si>
  <si>
    <t>GIHD001380</t>
  </si>
  <si>
    <t>VIS000025L</t>
  </si>
  <si>
    <t>VIS000024L</t>
  </si>
  <si>
    <t>VIS000023L</t>
  </si>
  <si>
    <t>VIS000022L</t>
  </si>
  <si>
    <t>GIHD001379</t>
  </si>
  <si>
    <t>Karangia</t>
  </si>
  <si>
    <t>VIS000021L</t>
  </si>
  <si>
    <t>VIS000020L</t>
  </si>
  <si>
    <t>Darshanbhai</t>
  </si>
  <si>
    <t>VIS000019L</t>
  </si>
  <si>
    <t>VIS000018L</t>
  </si>
  <si>
    <t>VIS000017L</t>
  </si>
  <si>
    <t>miteshpanchal@live.com</t>
  </si>
  <si>
    <t>GIHD001378</t>
  </si>
  <si>
    <t>VIS000016L</t>
  </si>
  <si>
    <t>VIS000015L</t>
  </si>
  <si>
    <t>GIHD001377</t>
  </si>
  <si>
    <t>Barchha</t>
  </si>
  <si>
    <t>VIS000014L</t>
  </si>
  <si>
    <t>VIS000013L</t>
  </si>
  <si>
    <t>VIS000012L</t>
  </si>
  <si>
    <t>GIHD001376</t>
  </si>
  <si>
    <t>Kautilya</t>
  </si>
  <si>
    <t>VIS000011L</t>
  </si>
  <si>
    <t>VIS000010L</t>
  </si>
  <si>
    <t>Krutik</t>
  </si>
  <si>
    <t>VIS000009L</t>
  </si>
  <si>
    <t>VIS000008L</t>
  </si>
  <si>
    <t>dharmesh@ratnafin.com</t>
  </si>
  <si>
    <t>VIS000007L</t>
  </si>
  <si>
    <t>VIS000006L</t>
  </si>
  <si>
    <t>GIHD001375</t>
  </si>
  <si>
    <t>GIHD001374</t>
  </si>
  <si>
    <t>VIS000005L</t>
  </si>
  <si>
    <t>VIS000004L</t>
  </si>
  <si>
    <t>GIHD001373</t>
  </si>
  <si>
    <t>GIHD001372</t>
  </si>
  <si>
    <t>GIHD001371</t>
  </si>
  <si>
    <t>VIS000003L</t>
  </si>
  <si>
    <t>GIHD001370</t>
  </si>
  <si>
    <t>GIHD001369</t>
  </si>
  <si>
    <t>VIS000002L</t>
  </si>
  <si>
    <t>Jeekesh</t>
  </si>
  <si>
    <t>GIHD001368</t>
  </si>
  <si>
    <t>GIHD001367</t>
  </si>
  <si>
    <t>Kalariya</t>
  </si>
  <si>
    <t>GIHD001366</t>
  </si>
  <si>
    <t>GIHD001365</t>
  </si>
  <si>
    <t>VIS001148L</t>
  </si>
  <si>
    <t>VIS001147L</t>
  </si>
  <si>
    <t>Ramakant</t>
  </si>
  <si>
    <t>GIHD001364</t>
  </si>
  <si>
    <t>VIS001146L</t>
  </si>
  <si>
    <t>GIHD001363</t>
  </si>
  <si>
    <t>GIHD001362</t>
  </si>
  <si>
    <t>GIHD001361</t>
  </si>
  <si>
    <t>Adalja</t>
  </si>
  <si>
    <t>GIHD001360</t>
  </si>
  <si>
    <t>GIHD001359</t>
  </si>
  <si>
    <t>Meenu</t>
  </si>
  <si>
    <t>GIHD001358</t>
  </si>
  <si>
    <t>GIHD001357</t>
  </si>
  <si>
    <t>GIHD001356</t>
  </si>
  <si>
    <t>GIHD001355</t>
  </si>
  <si>
    <t>VIS001145L</t>
  </si>
  <si>
    <t>VIS001144L</t>
  </si>
  <si>
    <t>GIHD001354</t>
  </si>
  <si>
    <t>GIHD001353</t>
  </si>
  <si>
    <t>GIHD001352</t>
  </si>
  <si>
    <t>GIHD001351</t>
  </si>
  <si>
    <t>Davda</t>
  </si>
  <si>
    <t>GIHD001350</t>
  </si>
  <si>
    <t>GIHD001349</t>
  </si>
  <si>
    <t>Pavan</t>
  </si>
  <si>
    <t>GIHD001348</t>
  </si>
  <si>
    <t>GIHD001347</t>
  </si>
  <si>
    <t>GIHD001346</t>
  </si>
  <si>
    <t>Rajendrakumar</t>
  </si>
  <si>
    <t>GIHD001345</t>
  </si>
  <si>
    <t>GIHD001344</t>
  </si>
  <si>
    <t>GIHD001343</t>
  </si>
  <si>
    <t>GIHD001341</t>
  </si>
  <si>
    <t>GIHD001342</t>
  </si>
  <si>
    <t>GIHD001340</t>
  </si>
  <si>
    <t>Dhaneshvar</t>
  </si>
  <si>
    <t>Vaghmare</t>
  </si>
  <si>
    <t>GIHD001339</t>
  </si>
  <si>
    <t>GIHD001338</t>
  </si>
  <si>
    <t>Subhash</t>
  </si>
  <si>
    <t>Katariya</t>
  </si>
  <si>
    <t>GIHD001337</t>
  </si>
  <si>
    <t>GIHD001336</t>
  </si>
  <si>
    <t>Jasnani</t>
  </si>
  <si>
    <t>GIHD001335</t>
  </si>
  <si>
    <t>Prinay</t>
  </si>
  <si>
    <t>Kharadi</t>
  </si>
  <si>
    <t>GIHD001334</t>
  </si>
  <si>
    <t>GIHD001333</t>
  </si>
  <si>
    <t>Kejriwal</t>
  </si>
  <si>
    <t>GIHD001332</t>
  </si>
  <si>
    <t>Javnika</t>
  </si>
  <si>
    <t>GIHD001331</t>
  </si>
  <si>
    <t>Brahmkshatriya</t>
  </si>
  <si>
    <t>GIHD001330</t>
  </si>
  <si>
    <t>GIHD001329</t>
  </si>
  <si>
    <t>GIHD001328</t>
  </si>
  <si>
    <t>GIHD001327</t>
  </si>
  <si>
    <t>GIHD001326</t>
  </si>
  <si>
    <t>GIHD001325</t>
  </si>
  <si>
    <t>Naginbhai</t>
  </si>
  <si>
    <t>GIHD001324</t>
  </si>
  <si>
    <t>Jitendrakumar</t>
  </si>
  <si>
    <t>GIHD001323</t>
  </si>
  <si>
    <t>GIHD001322</t>
  </si>
  <si>
    <t>GIHD001321</t>
  </si>
  <si>
    <t>GIHD001320</t>
  </si>
  <si>
    <t>GIHD001319</t>
  </si>
  <si>
    <t>GIHD001318</t>
  </si>
  <si>
    <t>Bharwaf</t>
  </si>
  <si>
    <t>GIHD001317</t>
  </si>
  <si>
    <t>GIHD001316</t>
  </si>
  <si>
    <t>GIHD001315</t>
  </si>
  <si>
    <t>GIHD001314</t>
  </si>
  <si>
    <t>GIHD001313</t>
  </si>
  <si>
    <t>tushar132812@yopmail.com</t>
  </si>
  <si>
    <t>GIHD001312</t>
  </si>
  <si>
    <t>Freddie</t>
  </si>
  <si>
    <t>Master</t>
  </si>
  <si>
    <t>GIHD001311</t>
  </si>
  <si>
    <t>Renil</t>
  </si>
  <si>
    <t>GIHD001310</t>
  </si>
  <si>
    <t>Khyati</t>
  </si>
  <si>
    <t>GIHD001309</t>
  </si>
  <si>
    <t>GIHD001308</t>
  </si>
  <si>
    <t>Monica</t>
  </si>
  <si>
    <t>Naar</t>
  </si>
  <si>
    <t>GIHD001307</t>
  </si>
  <si>
    <t>Niyati</t>
  </si>
  <si>
    <t>GIHD001306</t>
  </si>
  <si>
    <t>Nikunjkumar</t>
  </si>
  <si>
    <t>GIHD001305</t>
  </si>
  <si>
    <t>Vidhu</t>
  </si>
  <si>
    <t>GIHD001304</t>
  </si>
  <si>
    <t>Jacky</t>
  </si>
  <si>
    <t>GIHD001303</t>
  </si>
  <si>
    <t>GIHD001302</t>
  </si>
  <si>
    <t>GIHD001301</t>
  </si>
  <si>
    <t>M Agarwal</t>
  </si>
  <si>
    <t>GIHD001300</t>
  </si>
  <si>
    <t>GIHD001299</t>
  </si>
  <si>
    <t>Deshmukh</t>
  </si>
  <si>
    <t>GIHD001298</t>
  </si>
  <si>
    <t>Nihalani</t>
  </si>
  <si>
    <t>GIHD001297</t>
  </si>
  <si>
    <t>GIHD001296</t>
  </si>
  <si>
    <t>Neelesh</t>
  </si>
  <si>
    <t>GIHD001295</t>
  </si>
  <si>
    <t>GIHD001294</t>
  </si>
  <si>
    <t>Chouradiya</t>
  </si>
  <si>
    <t>GIHD001293</t>
  </si>
  <si>
    <t>GIHD001292</t>
  </si>
  <si>
    <t>GIHD001291</t>
  </si>
  <si>
    <t>Pallav</t>
  </si>
  <si>
    <t>GIHD001290</t>
  </si>
  <si>
    <t>GIHD001289</t>
  </si>
  <si>
    <t>GIHD001288</t>
  </si>
  <si>
    <t>Chandora</t>
  </si>
  <si>
    <t>GIHD001287</t>
  </si>
  <si>
    <t>Thakarshi</t>
  </si>
  <si>
    <t>Visani</t>
  </si>
  <si>
    <t>GIHD001286</t>
  </si>
  <si>
    <t>Niesh</t>
  </si>
  <si>
    <t>GIHD001285</t>
  </si>
  <si>
    <t>GIHD001284</t>
  </si>
  <si>
    <t>Kotwani</t>
  </si>
  <si>
    <t>GIHD001283</t>
  </si>
  <si>
    <t>GIHD001282</t>
  </si>
  <si>
    <t>GIHD001281</t>
  </si>
  <si>
    <t>GIHD001280</t>
  </si>
  <si>
    <t>GIHD001279</t>
  </si>
  <si>
    <t>GIHD001278</t>
  </si>
  <si>
    <t>GIHD001277</t>
  </si>
  <si>
    <t>GIHD001276</t>
  </si>
  <si>
    <t>GIHD001275</t>
  </si>
  <si>
    <t>nishant@parshwafurniture.com</t>
  </si>
  <si>
    <t>GIHD001274</t>
  </si>
  <si>
    <t>Jaynil</t>
  </si>
  <si>
    <t>GIHD001273</t>
  </si>
  <si>
    <t>Kariya</t>
  </si>
  <si>
    <t>GIHD001272</t>
  </si>
  <si>
    <t>Bonil</t>
  </si>
  <si>
    <t>GIHD001271</t>
  </si>
  <si>
    <t>Data</t>
  </si>
  <si>
    <t>GIHD001270</t>
  </si>
  <si>
    <t>GIHD001268</t>
  </si>
  <si>
    <t>Vakil</t>
  </si>
  <si>
    <t>GIHD001269</t>
  </si>
  <si>
    <t>GIHD001267</t>
  </si>
  <si>
    <t>Saumya</t>
  </si>
  <si>
    <t>GIHD001266</t>
  </si>
  <si>
    <t>GIHD001265</t>
  </si>
  <si>
    <t>GIHD001264</t>
  </si>
  <si>
    <t>GIHD001263</t>
  </si>
  <si>
    <t>Dhavnish</t>
  </si>
  <si>
    <t>GIHD001262</t>
  </si>
  <si>
    <t>Shreya</t>
  </si>
  <si>
    <t>GIHD001261</t>
  </si>
  <si>
    <t>GIHD001260</t>
  </si>
  <si>
    <t>Sonpal</t>
  </si>
  <si>
    <t>GIHD001259</t>
  </si>
  <si>
    <t>GIHD001258</t>
  </si>
  <si>
    <t>GIHD001257</t>
  </si>
  <si>
    <t>Khamar</t>
  </si>
  <si>
    <t>GIHD001256</t>
  </si>
  <si>
    <t>Tej</t>
  </si>
  <si>
    <t>GIHD001255</t>
  </si>
  <si>
    <t>VIS001143L</t>
  </si>
  <si>
    <t>GIHD001254</t>
  </si>
  <si>
    <t>VIS001142L</t>
  </si>
  <si>
    <t>VIS001141L</t>
  </si>
  <si>
    <t>GIHD001253</t>
  </si>
  <si>
    <t>GIHD001252</t>
  </si>
  <si>
    <t>VIS001140L</t>
  </si>
  <si>
    <t>GIHD001251</t>
  </si>
  <si>
    <t>VIS001139L</t>
  </si>
  <si>
    <t>GIHD001250</t>
  </si>
  <si>
    <t>Pintoo</t>
  </si>
  <si>
    <t>Bhojwani</t>
  </si>
  <si>
    <t>VIS001138L</t>
  </si>
  <si>
    <t>VIS001137L</t>
  </si>
  <si>
    <t>Kuvadiya</t>
  </si>
  <si>
    <t>GIHD001249</t>
  </si>
  <si>
    <t>Kavi</t>
  </si>
  <si>
    <t>GIHD001248</t>
  </si>
  <si>
    <t>VIS001136L</t>
  </si>
  <si>
    <t>GIHD001247</t>
  </si>
  <si>
    <t>Miloni</t>
  </si>
  <si>
    <t>Nanawati</t>
  </si>
  <si>
    <t>GIHD001246</t>
  </si>
  <si>
    <t>VIS001135L</t>
  </si>
  <si>
    <t>GIHD001245</t>
  </si>
  <si>
    <t>VIS001134L</t>
  </si>
  <si>
    <t>Bhautik</t>
  </si>
  <si>
    <t>VIS001133L</t>
  </si>
  <si>
    <t>VIS001132L</t>
  </si>
  <si>
    <t>GIHD001244</t>
  </si>
  <si>
    <t>VIS001131L</t>
  </si>
  <si>
    <t>GIHD001243</t>
  </si>
  <si>
    <t>VIS001130L</t>
  </si>
  <si>
    <t>VIS001129L</t>
  </si>
  <si>
    <t>GIHD001242</t>
  </si>
  <si>
    <t>VIS001128L</t>
  </si>
  <si>
    <t>GIHD001241</t>
  </si>
  <si>
    <t>Ladumor</t>
  </si>
  <si>
    <t>VIS001127L</t>
  </si>
  <si>
    <t>VIS001126L</t>
  </si>
  <si>
    <t>lalit@vivarealty.in</t>
  </si>
  <si>
    <t>VIS001125L</t>
  </si>
  <si>
    <t>VIS001124L</t>
  </si>
  <si>
    <t>VIS001123L</t>
  </si>
  <si>
    <t>VIS001122L</t>
  </si>
  <si>
    <t>VIS001121L</t>
  </si>
  <si>
    <t>GIHD001240</t>
  </si>
  <si>
    <t>VIS001120L</t>
  </si>
  <si>
    <t>GIHD001239</t>
  </si>
  <si>
    <t>Jinisha</t>
  </si>
  <si>
    <t>Ajudia</t>
  </si>
  <si>
    <t>GIHD001238</t>
  </si>
  <si>
    <t>Motiyani</t>
  </si>
  <si>
    <t>GIHD001237</t>
  </si>
  <si>
    <t>Jaydev</t>
  </si>
  <si>
    <t>VIS001119L</t>
  </si>
  <si>
    <t>GIHD001236</t>
  </si>
  <si>
    <t>VIS001118L</t>
  </si>
  <si>
    <t>VIS001117L</t>
  </si>
  <si>
    <t>VIS001116L</t>
  </si>
  <si>
    <t>VIS001115L</t>
  </si>
  <si>
    <t>VIS001114L</t>
  </si>
  <si>
    <t>VIS001113L</t>
  </si>
  <si>
    <t>VIS001112L</t>
  </si>
  <si>
    <t>VIS001111L</t>
  </si>
  <si>
    <t>GIHD001235</t>
  </si>
  <si>
    <t>GIHD001234</t>
  </si>
  <si>
    <t>Abhijit</t>
  </si>
  <si>
    <t>VIS001110L</t>
  </si>
  <si>
    <t>VIS001109L</t>
  </si>
  <si>
    <t>Urvil</t>
  </si>
  <si>
    <t>GIHD001233</t>
  </si>
  <si>
    <t>VIS001108L</t>
  </si>
  <si>
    <t>Hasit</t>
  </si>
  <si>
    <t>VIS001107L</t>
  </si>
  <si>
    <t>GIHD001232</t>
  </si>
  <si>
    <t>VIS001106L</t>
  </si>
  <si>
    <t>GIHD001231</t>
  </si>
  <si>
    <t>VIS001105L</t>
  </si>
  <si>
    <t>VIS001104L</t>
  </si>
  <si>
    <t>Chitra</t>
  </si>
  <si>
    <t>Sapkal</t>
  </si>
  <si>
    <t>VIS001103L</t>
  </si>
  <si>
    <t>VIS001102L</t>
  </si>
  <si>
    <t>GIHD001230</t>
  </si>
  <si>
    <t>VIS001101L</t>
  </si>
  <si>
    <t>VIS001100L</t>
  </si>
  <si>
    <t>VIS001099L</t>
  </si>
  <si>
    <t>VIS001098L</t>
  </si>
  <si>
    <t>VIS001097L</t>
  </si>
  <si>
    <t>GIHD001229</t>
  </si>
  <si>
    <t>GIHD001228</t>
  </si>
  <si>
    <t>Jahnvi</t>
  </si>
  <si>
    <t>Jayswal</t>
  </si>
  <si>
    <t>VIS001096L</t>
  </si>
  <si>
    <t>VIS001095L</t>
  </si>
  <si>
    <t>VIS001094L</t>
  </si>
  <si>
    <t>GIHD001227</t>
  </si>
  <si>
    <t>Keturaj</t>
  </si>
  <si>
    <t>VIS001093L</t>
  </si>
  <si>
    <t>Prateeba</t>
  </si>
  <si>
    <t>Mahseshwari</t>
  </si>
  <si>
    <t>VIS001092L</t>
  </si>
  <si>
    <t>VIS001091L</t>
  </si>
  <si>
    <t>VIS001090L</t>
  </si>
  <si>
    <t>GIHD001226</t>
  </si>
  <si>
    <t>VIS001089L</t>
  </si>
  <si>
    <t>VIS001088L</t>
  </si>
  <si>
    <t>Madhani</t>
  </si>
  <si>
    <t>VIS001087L</t>
  </si>
  <si>
    <t>GIHD001225</t>
  </si>
  <si>
    <t>VIS001086L</t>
  </si>
  <si>
    <t>VIS001085L</t>
  </si>
  <si>
    <t>VIS001084L</t>
  </si>
  <si>
    <t>VIS001083L</t>
  </si>
  <si>
    <t>GIHD001224</t>
  </si>
  <si>
    <t>VIS001082L</t>
  </si>
  <si>
    <t>VIS001081L</t>
  </si>
  <si>
    <t>GIHD001223</t>
  </si>
  <si>
    <t>Sandhya</t>
  </si>
  <si>
    <t>Dhomeja</t>
  </si>
  <si>
    <t>GIHD001221</t>
  </si>
  <si>
    <t>Tilok</t>
  </si>
  <si>
    <t>Chindalia</t>
  </si>
  <si>
    <t>GIHD001222</t>
  </si>
  <si>
    <t>VIS001080L</t>
  </si>
  <si>
    <t>VIS001079L</t>
  </si>
  <si>
    <t>anand@cloversis.com</t>
  </si>
  <si>
    <t>VIS001078L</t>
  </si>
  <si>
    <t>parth@rkc.co.in</t>
  </si>
  <si>
    <t>VIS001077L</t>
  </si>
  <si>
    <t>VIS001076L</t>
  </si>
  <si>
    <t>GIHD001220</t>
  </si>
  <si>
    <t>GIHD001219</t>
  </si>
  <si>
    <t>GIHD001218</t>
  </si>
  <si>
    <t>Devanshi</t>
  </si>
  <si>
    <t>GIHD001217</t>
  </si>
  <si>
    <t>Jayanti</t>
  </si>
  <si>
    <t>VIS001075L</t>
  </si>
  <si>
    <t>GIHD001216</t>
  </si>
  <si>
    <t>GIHD001215</t>
  </si>
  <si>
    <t>Dalwadi</t>
  </si>
  <si>
    <t>VIS001074L</t>
  </si>
  <si>
    <t>VIS001073L</t>
  </si>
  <si>
    <t>VIS001072L</t>
  </si>
  <si>
    <t>GIHD001214</t>
  </si>
  <si>
    <t>VIS001071L</t>
  </si>
  <si>
    <t>GIHD001213</t>
  </si>
  <si>
    <t>GIHD001212</t>
  </si>
  <si>
    <t>Sarvaiya</t>
  </si>
  <si>
    <t>GIHD001211</t>
  </si>
  <si>
    <t>Yamesh</t>
  </si>
  <si>
    <t>VIS001070L</t>
  </si>
  <si>
    <t>VIS001069L</t>
  </si>
  <si>
    <t>Hi.ronak@live.com</t>
  </si>
  <si>
    <t>VIS001068L</t>
  </si>
  <si>
    <t>GIHD001210</t>
  </si>
  <si>
    <t>info@cocoon.com</t>
  </si>
  <si>
    <t>GIHD001209</t>
  </si>
  <si>
    <t>VIS001067L</t>
  </si>
  <si>
    <t>GIHD001208</t>
  </si>
  <si>
    <t>GIHD001207</t>
  </si>
  <si>
    <t>VIS001066L</t>
  </si>
  <si>
    <t>GIHD001206</t>
  </si>
  <si>
    <t>Samirbhai</t>
  </si>
  <si>
    <t>Dhodakiya</t>
  </si>
  <si>
    <t>GIHD001205</t>
  </si>
  <si>
    <t>VIS001065L</t>
  </si>
  <si>
    <t>VIS001063L</t>
  </si>
  <si>
    <t>VIS001064L</t>
  </si>
  <si>
    <t>VIS001062L</t>
  </si>
  <si>
    <t>VIS001061L</t>
  </si>
  <si>
    <t>GIHD001204</t>
  </si>
  <si>
    <t>John</t>
  </si>
  <si>
    <t>Mark</t>
  </si>
  <si>
    <t>VIS001060L</t>
  </si>
  <si>
    <t>GIHD001203</t>
  </si>
  <si>
    <t>VIS001059L</t>
  </si>
  <si>
    <t>Parasharya</t>
  </si>
  <si>
    <t>VIS001058L</t>
  </si>
  <si>
    <t>Rochwani</t>
  </si>
  <si>
    <t>VIS001057L</t>
  </si>
  <si>
    <t>VIS001056L</t>
  </si>
  <si>
    <t>GIHD001202</t>
  </si>
  <si>
    <t>VIS001055L</t>
  </si>
  <si>
    <t>VIS001054L</t>
  </si>
  <si>
    <t>VIS001053L</t>
  </si>
  <si>
    <t>Sachdev</t>
  </si>
  <si>
    <t>VIS001052L</t>
  </si>
  <si>
    <t>VIS001051L</t>
  </si>
  <si>
    <t>VIS001050L</t>
  </si>
  <si>
    <t>VIS001049L</t>
  </si>
  <si>
    <t>VIS001048L</t>
  </si>
  <si>
    <t>VIS001047L</t>
  </si>
  <si>
    <t>VIS001046L</t>
  </si>
  <si>
    <t>GIHD001201</t>
  </si>
  <si>
    <t>VIS001045L</t>
  </si>
  <si>
    <t>VIS001044L</t>
  </si>
  <si>
    <t>GIHD001200</t>
  </si>
  <si>
    <t>GIHD001199</t>
  </si>
  <si>
    <t>Madhusudan</t>
  </si>
  <si>
    <t>Yadava</t>
  </si>
  <si>
    <t>VIS001043L</t>
  </si>
  <si>
    <t>VIS001042L</t>
  </si>
  <si>
    <t>VIS001041L</t>
  </si>
  <si>
    <t>VIS001040L</t>
  </si>
  <si>
    <t>GIHD001198</t>
  </si>
  <si>
    <t>VIS001039L</t>
  </si>
  <si>
    <t>VIS001038L</t>
  </si>
  <si>
    <t>akashpopat15@rediffmail.com</t>
  </si>
  <si>
    <t>GIHD001197</t>
  </si>
  <si>
    <t>GIHD001196</t>
  </si>
  <si>
    <t>GIHD001195</t>
  </si>
  <si>
    <t>GIHD001194</t>
  </si>
  <si>
    <t>VIS001037L</t>
  </si>
  <si>
    <t>VIS001036L</t>
  </si>
  <si>
    <t>VIS001035L</t>
  </si>
  <si>
    <t>VIS001034L</t>
  </si>
  <si>
    <t>VIS001033L</t>
  </si>
  <si>
    <t>Salim</t>
  </si>
  <si>
    <t>Darediya</t>
  </si>
  <si>
    <t>salimd@myradiocity.com</t>
  </si>
  <si>
    <t>VIS001032L</t>
  </si>
  <si>
    <t>GIHD001193</t>
  </si>
  <si>
    <t>GIHD001192</t>
  </si>
  <si>
    <t>Ssnjay</t>
  </si>
  <si>
    <t>Rajguru</t>
  </si>
  <si>
    <t>GIHD001191</t>
  </si>
  <si>
    <t>VIS001031L</t>
  </si>
  <si>
    <t>VIS001030L</t>
  </si>
  <si>
    <t>VIS001029L,VIL004131L</t>
  </si>
  <si>
    <t>VIS001028L</t>
  </si>
  <si>
    <t>VIS001027L</t>
  </si>
  <si>
    <t>GIHD001190</t>
  </si>
  <si>
    <t>GIHD001189</t>
  </si>
  <si>
    <t>Bhanslai</t>
  </si>
  <si>
    <t>VIS001026L</t>
  </si>
  <si>
    <t>GIHD001188</t>
  </si>
  <si>
    <t>Ramjan</t>
  </si>
  <si>
    <t>Bhadrashiya</t>
  </si>
  <si>
    <t>VIS001025L</t>
  </si>
  <si>
    <t>VIS001024L</t>
  </si>
  <si>
    <t>GIHD001187</t>
  </si>
  <si>
    <t>GIHD001186</t>
  </si>
  <si>
    <t>Aashiyana</t>
  </si>
  <si>
    <t>VIS001023L</t>
  </si>
  <si>
    <t>GIHD001185</t>
  </si>
  <si>
    <t>VIS001022L</t>
  </si>
  <si>
    <t>Adnani</t>
  </si>
  <si>
    <t>VIS001021L</t>
  </si>
  <si>
    <t>VIS001020L</t>
  </si>
  <si>
    <t>VIS001019L</t>
  </si>
  <si>
    <t>GIHD001184</t>
  </si>
  <si>
    <t>VIS001018L</t>
  </si>
  <si>
    <t>VIS001017L</t>
  </si>
  <si>
    <t>VIS001016L</t>
  </si>
  <si>
    <t>VIS001015L</t>
  </si>
  <si>
    <t>VIS001014L</t>
  </si>
  <si>
    <t>VIS001013L,VIL003756L</t>
  </si>
  <si>
    <t>VIS001012L</t>
  </si>
  <si>
    <t>GIHD001183</t>
  </si>
  <si>
    <t>GIHD001182</t>
  </si>
  <si>
    <t>GIHD001181</t>
  </si>
  <si>
    <t>Harsukh</t>
  </si>
  <si>
    <t>Mer</t>
  </si>
  <si>
    <t>VIS001011L</t>
  </si>
  <si>
    <t>utsav@srinfraspace.com</t>
  </si>
  <si>
    <t>VIS001010L</t>
  </si>
  <si>
    <t>NILAYSONI79@HOTMAIL.COM</t>
  </si>
  <si>
    <t>VIS001009L</t>
  </si>
  <si>
    <t>VIS001008L</t>
  </si>
  <si>
    <t>GIHD001180</t>
  </si>
  <si>
    <t>VIS001006L</t>
  </si>
  <si>
    <t>VIS001007L</t>
  </si>
  <si>
    <t>VIS001005L</t>
  </si>
  <si>
    <t>GIHD001179</t>
  </si>
  <si>
    <t>Himansh</t>
  </si>
  <si>
    <t>Talwar</t>
  </si>
  <si>
    <t>GIHD001178</t>
  </si>
  <si>
    <t>VIS001004L</t>
  </si>
  <si>
    <t>VIS001003L</t>
  </si>
  <si>
    <t>VIS001002L</t>
  </si>
  <si>
    <t>VIS001001L</t>
  </si>
  <si>
    <t>VIS001000L</t>
  </si>
  <si>
    <t>VIS000999L</t>
  </si>
  <si>
    <t>abhay@excellentpublicity.com</t>
  </si>
  <si>
    <t>VIS000998L</t>
  </si>
  <si>
    <t>UDAY180@HOTMAIL.COM</t>
  </si>
  <si>
    <t>VIS000997L</t>
  </si>
  <si>
    <t>Khushlani</t>
  </si>
  <si>
    <t>VIS000996L</t>
  </si>
  <si>
    <t>VIS000995L</t>
  </si>
  <si>
    <t>VIS000994L</t>
  </si>
  <si>
    <t>GIHD001177</t>
  </si>
  <si>
    <t>VIS000993L</t>
  </si>
  <si>
    <t>Vithlani</t>
  </si>
  <si>
    <t>GIHD001176</t>
  </si>
  <si>
    <t>Pratik.sheth@perlcon.com</t>
  </si>
  <si>
    <t>VIS000992L</t>
  </si>
  <si>
    <t>VIS000991L</t>
  </si>
  <si>
    <t>VIS000990L</t>
  </si>
  <si>
    <t>VIS000989L</t>
  </si>
  <si>
    <t>VIS000988L</t>
  </si>
  <si>
    <t>GIHD001175</t>
  </si>
  <si>
    <t>VIS000987L</t>
  </si>
  <si>
    <t>VIS000986L</t>
  </si>
  <si>
    <t>VIS000985L</t>
  </si>
  <si>
    <t>Snehit</t>
  </si>
  <si>
    <t>GIHD001174</t>
  </si>
  <si>
    <t>VIS000984L</t>
  </si>
  <si>
    <t>VIS000983L</t>
  </si>
  <si>
    <t>VIS000982L</t>
  </si>
  <si>
    <t>GIHD001173</t>
  </si>
  <si>
    <t>Lalchand</t>
  </si>
  <si>
    <t>VIS000981L</t>
  </si>
  <si>
    <t>Unnat</t>
  </si>
  <si>
    <t>VIS000980L</t>
  </si>
  <si>
    <t>VIS000979L</t>
  </si>
  <si>
    <t>Rasikh</t>
  </si>
  <si>
    <t>Mansata</t>
  </si>
  <si>
    <t>GIHD001172</t>
  </si>
  <si>
    <t>info@cmata.in</t>
  </si>
  <si>
    <t>VIS000978L</t>
  </si>
  <si>
    <t>VIS000977L</t>
  </si>
  <si>
    <t>VIS000976L</t>
  </si>
  <si>
    <t>Bardia</t>
  </si>
  <si>
    <t>VIS000975L</t>
  </si>
  <si>
    <t>ybardia@hotmail.com</t>
  </si>
  <si>
    <t>VIS000974L</t>
  </si>
  <si>
    <t>VIS000973L</t>
  </si>
  <si>
    <t>GIHD001171</t>
  </si>
  <si>
    <t>Navani</t>
  </si>
  <si>
    <t>VIS000972L</t>
  </si>
  <si>
    <t>VIS000971L</t>
  </si>
  <si>
    <t>Priyen</t>
  </si>
  <si>
    <t>VIS000970L</t>
  </si>
  <si>
    <t>VIS000969L</t>
  </si>
  <si>
    <t>VIS000968L</t>
  </si>
  <si>
    <t>VIS000967L</t>
  </si>
  <si>
    <t>VIS000966L</t>
  </si>
  <si>
    <t>GIHD001170</t>
  </si>
  <si>
    <t>GIHD001169</t>
  </si>
  <si>
    <t>GIHD001168</t>
  </si>
  <si>
    <t>VIS000965L</t>
  </si>
  <si>
    <t>GIHD001167</t>
  </si>
  <si>
    <t>Maithili</t>
  </si>
  <si>
    <t>Vyaa</t>
  </si>
  <si>
    <t>VIS000964L</t>
  </si>
  <si>
    <t>VIS000963L</t>
  </si>
  <si>
    <t>VIS000962L</t>
  </si>
  <si>
    <t>VIS000961L</t>
  </si>
  <si>
    <t>VIS000960L</t>
  </si>
  <si>
    <t>VIS000959L</t>
  </si>
  <si>
    <t>VIS000958L</t>
  </si>
  <si>
    <t>VIS000957L</t>
  </si>
  <si>
    <t>VIS000956L</t>
  </si>
  <si>
    <t>VIS000955L</t>
  </si>
  <si>
    <t>Bhaumik</t>
  </si>
  <si>
    <t>VIS000954L</t>
  </si>
  <si>
    <t>Manmohan</t>
  </si>
  <si>
    <t>VIS000953L</t>
  </si>
  <si>
    <t>VIS000952L</t>
  </si>
  <si>
    <t>GIHD001166</t>
  </si>
  <si>
    <t>GIHD001165</t>
  </si>
  <si>
    <t>Sunariya</t>
  </si>
  <si>
    <t>VIS000951L</t>
  </si>
  <si>
    <t>AHMEDABAD2@HULIOT.IN</t>
  </si>
  <si>
    <t>VIS000950L</t>
  </si>
  <si>
    <t>Kasera</t>
  </si>
  <si>
    <t>kamruptea@rediffmail.com</t>
  </si>
  <si>
    <t>VIS000949L</t>
  </si>
  <si>
    <t>VIS000948L</t>
  </si>
  <si>
    <t>GIHD001164</t>
  </si>
  <si>
    <t>Sidhwani</t>
  </si>
  <si>
    <t>VIS000947L</t>
  </si>
  <si>
    <t>VIS000946L</t>
  </si>
  <si>
    <t>VIS000944L</t>
  </si>
  <si>
    <t>VIS000945L</t>
  </si>
  <si>
    <t>Sukdev</t>
  </si>
  <si>
    <t>VIS000943L</t>
  </si>
  <si>
    <t>VIS000942L</t>
  </si>
  <si>
    <t>VIS000941L</t>
  </si>
  <si>
    <t>VIS000940L</t>
  </si>
  <si>
    <t>VIS000939L</t>
  </si>
  <si>
    <t>GIHD001163</t>
  </si>
  <si>
    <t>VIS000938L</t>
  </si>
  <si>
    <t>VIS000937L</t>
  </si>
  <si>
    <t>VIS000936L</t>
  </si>
  <si>
    <t>VIS000935L</t>
  </si>
  <si>
    <t>VIS000934L</t>
  </si>
  <si>
    <t>VIS000933L</t>
  </si>
  <si>
    <t>VIS000932L</t>
  </si>
  <si>
    <t>GIHD001162</t>
  </si>
  <si>
    <t>VIS000931L</t>
  </si>
  <si>
    <t>VIS000930L</t>
  </si>
  <si>
    <t>SHARADCHAUHAN@HDFCSALES.COM</t>
  </si>
  <si>
    <t>VIS000929L</t>
  </si>
  <si>
    <t>VIS000928L</t>
  </si>
  <si>
    <t>VIS000927L</t>
  </si>
  <si>
    <t>VIS000926L</t>
  </si>
  <si>
    <t>GIHD001161</t>
  </si>
  <si>
    <t>Giri</t>
  </si>
  <si>
    <t>VIS000925L</t>
  </si>
  <si>
    <t>VIS000924L</t>
  </si>
  <si>
    <t>GIHD001159</t>
  </si>
  <si>
    <t>Dharmedra</t>
  </si>
  <si>
    <t>Dharmedrah1@hotmail.com</t>
  </si>
  <si>
    <t>GIHD001160</t>
  </si>
  <si>
    <t>Arth</t>
  </si>
  <si>
    <t>VIS000923L</t>
  </si>
  <si>
    <t>VIS000922L</t>
  </si>
  <si>
    <t>connect@buddhaconsultancs.com</t>
  </si>
  <si>
    <t>VIS000921L</t>
  </si>
  <si>
    <t>VIS000920L</t>
  </si>
  <si>
    <t>Khabrani</t>
  </si>
  <si>
    <t>GIHD001158</t>
  </si>
  <si>
    <t>VIS000919L</t>
  </si>
  <si>
    <t>VIS000918L</t>
  </si>
  <si>
    <t>VIS000917L</t>
  </si>
  <si>
    <t>VIS000916L</t>
  </si>
  <si>
    <t>VIS000915L</t>
  </si>
  <si>
    <t>VIS000914L</t>
  </si>
  <si>
    <t>GIHD001157</t>
  </si>
  <si>
    <t>GIHD001156</t>
  </si>
  <si>
    <t>VIS000913L</t>
  </si>
  <si>
    <t>VIS000912L</t>
  </si>
  <si>
    <t>Parv</t>
  </si>
  <si>
    <t>parv.bhavsar@evamp.co</t>
  </si>
  <si>
    <t>GIHD001155</t>
  </si>
  <si>
    <t>VIS000911L</t>
  </si>
  <si>
    <t>ravi@westwindindia.com</t>
  </si>
  <si>
    <t>VIS000910L</t>
  </si>
  <si>
    <t>VIS000909L</t>
  </si>
  <si>
    <t>VIS000908L</t>
  </si>
  <si>
    <t>VIS000907L</t>
  </si>
  <si>
    <t>GIHD001154</t>
  </si>
  <si>
    <t>919904911444</t>
  </si>
  <si>
    <t>VIS000906L</t>
  </si>
  <si>
    <t>kauushal@playmoreind.com</t>
  </si>
  <si>
    <t>VIS000905L</t>
  </si>
  <si>
    <t>VIS000904L</t>
  </si>
  <si>
    <t>GIHD001153</t>
  </si>
  <si>
    <t>Lopq</t>
  </si>
  <si>
    <t>VIS000903L</t>
  </si>
  <si>
    <t>Ishaan</t>
  </si>
  <si>
    <t>VIS000902L</t>
  </si>
  <si>
    <t>VIS000901L</t>
  </si>
  <si>
    <t>Kaumil</t>
  </si>
  <si>
    <t>VIS000900L,VIL001939L</t>
  </si>
  <si>
    <t>Bhavaniwala</t>
  </si>
  <si>
    <t>VIS000899L</t>
  </si>
  <si>
    <t>VIS000898L</t>
  </si>
  <si>
    <t>GIHD001152</t>
  </si>
  <si>
    <t>VIS000897L</t>
  </si>
  <si>
    <t>VIS000896L</t>
  </si>
  <si>
    <t>VIS000895L</t>
  </si>
  <si>
    <t>Rameshbhai</t>
  </si>
  <si>
    <t>VIS000894L</t>
  </si>
  <si>
    <t>GIHD001151</t>
  </si>
  <si>
    <t>VIS000893L</t>
  </si>
  <si>
    <t>VIS000892L</t>
  </si>
  <si>
    <t>sbt.11@rediffmail.com</t>
  </si>
  <si>
    <t>VIS000891L</t>
  </si>
  <si>
    <t>GIHD001150</t>
  </si>
  <si>
    <t>VIS000890L</t>
  </si>
  <si>
    <t>VIS000889L</t>
  </si>
  <si>
    <t>VIS000888L</t>
  </si>
  <si>
    <t>VIS000887L</t>
  </si>
  <si>
    <t>GIHD001149</t>
  </si>
  <si>
    <t>Ladani</t>
  </si>
  <si>
    <t>VIS000886L</t>
  </si>
  <si>
    <t>Atit</t>
  </si>
  <si>
    <t>GIHD001148</t>
  </si>
  <si>
    <t>VIS000885L</t>
  </si>
  <si>
    <t>Kripalsinh</t>
  </si>
  <si>
    <t>GIHD001147</t>
  </si>
  <si>
    <t>GIHD001146</t>
  </si>
  <si>
    <t>Jadawala</t>
  </si>
  <si>
    <t>VIS000884L</t>
  </si>
  <si>
    <t>Kantharia</t>
  </si>
  <si>
    <t>VIS000883L</t>
  </si>
  <si>
    <t>VIS000882L</t>
  </si>
  <si>
    <t>VIS000881L</t>
  </si>
  <si>
    <t>VIS000880L</t>
  </si>
  <si>
    <t>GIHD001145</t>
  </si>
  <si>
    <t>VIS000879L</t>
  </si>
  <si>
    <t>VIS000878L</t>
  </si>
  <si>
    <t>Suarabh</t>
  </si>
  <si>
    <t>VIS000877L</t>
  </si>
  <si>
    <t>Ramawatar</t>
  </si>
  <si>
    <t>Jangir</t>
  </si>
  <si>
    <t>GIHD001144</t>
  </si>
  <si>
    <t>VIS000876L</t>
  </si>
  <si>
    <t>GIHD001141</t>
  </si>
  <si>
    <t>Dipalbhai</t>
  </si>
  <si>
    <t>GIHD001142</t>
  </si>
  <si>
    <t>GIHD001143</t>
  </si>
  <si>
    <t>Bhupendrasinh</t>
  </si>
  <si>
    <t>VIS000875L</t>
  </si>
  <si>
    <t>GIHD001140</t>
  </si>
  <si>
    <t>Raithatha</t>
  </si>
  <si>
    <t>VIS000874L</t>
  </si>
  <si>
    <t>VIS000873L</t>
  </si>
  <si>
    <t>VIS000872L</t>
  </si>
  <si>
    <t>VIS000871L</t>
  </si>
  <si>
    <t>VIS000870L</t>
  </si>
  <si>
    <t>VIS000869L</t>
  </si>
  <si>
    <t>VIS000868L</t>
  </si>
  <si>
    <t>VIS000867L</t>
  </si>
  <si>
    <t>VIS000866L</t>
  </si>
  <si>
    <t>VIS000865L</t>
  </si>
  <si>
    <t>VIS000864L</t>
  </si>
  <si>
    <t>Rovin</t>
  </si>
  <si>
    <t>VIS000863L</t>
  </si>
  <si>
    <t>pranavp@myradiocity.com</t>
  </si>
  <si>
    <t>VIS000862L</t>
  </si>
  <si>
    <t>GIHD001139</t>
  </si>
  <si>
    <t>VIS000861L</t>
  </si>
  <si>
    <t>VIS000860L</t>
  </si>
  <si>
    <t>Mehruf</t>
  </si>
  <si>
    <t>mehrufkhans@hotmail.co.uk</t>
  </si>
  <si>
    <t>VIS000859L</t>
  </si>
  <si>
    <t>Adesh</t>
  </si>
  <si>
    <t>VIS000858L</t>
  </si>
  <si>
    <t>VIS000857L</t>
  </si>
  <si>
    <t>VIS000856L</t>
  </si>
  <si>
    <t>VIS000855L</t>
  </si>
  <si>
    <t>VIS000854L</t>
  </si>
  <si>
    <t>VIS000853L</t>
  </si>
  <si>
    <t>GIHD001138</t>
  </si>
  <si>
    <t>Khambhayta</t>
  </si>
  <si>
    <t>VIS000852L</t>
  </si>
  <si>
    <t>VIS000851L</t>
  </si>
  <si>
    <t>VIS000850L</t>
  </si>
  <si>
    <t>Sawai</t>
  </si>
  <si>
    <t>Sen</t>
  </si>
  <si>
    <t>GIHD001137</t>
  </si>
  <si>
    <t>VIS000849L</t>
  </si>
  <si>
    <t>VIS000848L</t>
  </si>
  <si>
    <t>VIS000847L</t>
  </si>
  <si>
    <t>VIS000846L</t>
  </si>
  <si>
    <t>VIS000845L</t>
  </si>
  <si>
    <t>VIS000844L</t>
  </si>
  <si>
    <t>VIS000843L</t>
  </si>
  <si>
    <t>Chelani</t>
  </si>
  <si>
    <t>VIS000842L</t>
  </si>
  <si>
    <t>VIS000841L</t>
  </si>
  <si>
    <t>VIS000840L</t>
  </si>
  <si>
    <t>VIS000839L</t>
  </si>
  <si>
    <t>GIHD001136</t>
  </si>
  <si>
    <t>VIS000838L</t>
  </si>
  <si>
    <t>Savalia</t>
  </si>
  <si>
    <t>GIHD001134</t>
  </si>
  <si>
    <t>GIHD001135</t>
  </si>
  <si>
    <t>Shounak</t>
  </si>
  <si>
    <t>Ray</t>
  </si>
  <si>
    <t>VIS000837L</t>
  </si>
  <si>
    <t>GIHD001133</t>
  </si>
  <si>
    <t>Solan</t>
  </si>
  <si>
    <t>GIHD001132</t>
  </si>
  <si>
    <t>VIS000836L</t>
  </si>
  <si>
    <t>VIS000835L</t>
  </si>
  <si>
    <t>VIS000834L</t>
  </si>
  <si>
    <t>Dhrukesh</t>
  </si>
  <si>
    <t>GIHD001131</t>
  </si>
  <si>
    <t>VIS000833L</t>
  </si>
  <si>
    <t>Kp</t>
  </si>
  <si>
    <t>Suthariya</t>
  </si>
  <si>
    <t>GIHD001130</t>
  </si>
  <si>
    <t>GIHD001129</t>
  </si>
  <si>
    <t>Ankurrao</t>
  </si>
  <si>
    <t>VIS000832L</t>
  </si>
  <si>
    <t>GIHD001128</t>
  </si>
  <si>
    <t>Gulati</t>
  </si>
  <si>
    <t>VIS000831L</t>
  </si>
  <si>
    <t>vishwam.hathi@cselectric.co.in</t>
  </si>
  <si>
    <t>VIS000830L</t>
  </si>
  <si>
    <t>VIS000829L</t>
  </si>
  <si>
    <t>Samit</t>
  </si>
  <si>
    <t>VIS000828L</t>
  </si>
  <si>
    <t>GIHD001127</t>
  </si>
  <si>
    <t>Mutha</t>
  </si>
  <si>
    <t>GIHD001126</t>
  </si>
  <si>
    <t>VIS000827L</t>
  </si>
  <si>
    <t>GIHD001125</t>
  </si>
  <si>
    <t>Pulkit</t>
  </si>
  <si>
    <t>GIHD001124</t>
  </si>
  <si>
    <t>Karmakar</t>
  </si>
  <si>
    <t>VIS000826L</t>
  </si>
  <si>
    <t>Krutarth</t>
  </si>
  <si>
    <t>Jalnapurkar</t>
  </si>
  <si>
    <t>VIS000825L</t>
  </si>
  <si>
    <t>VIS000824L</t>
  </si>
  <si>
    <t>GIHD001123</t>
  </si>
  <si>
    <t>Jayendrabhai</t>
  </si>
  <si>
    <t>VIS000823L</t>
  </si>
  <si>
    <t>VIS000822L</t>
  </si>
  <si>
    <t>VIS000821L</t>
  </si>
  <si>
    <t>VIS000820L</t>
  </si>
  <si>
    <t>VIS000819L</t>
  </si>
  <si>
    <t>GIHD001122</t>
  </si>
  <si>
    <t>VIS000818L</t>
  </si>
  <si>
    <t>sameer@capatelandpatel.com</t>
  </si>
  <si>
    <t>VIS000817L</t>
  </si>
  <si>
    <t>GIHD001121</t>
  </si>
  <si>
    <t>Baghel</t>
  </si>
  <si>
    <t>VIS000816L</t>
  </si>
  <si>
    <t>Kalpin</t>
  </si>
  <si>
    <t>GIHD001120</t>
  </si>
  <si>
    <t>VIS000815L</t>
  </si>
  <si>
    <t>GIHD001118</t>
  </si>
  <si>
    <t>VIS000814L</t>
  </si>
  <si>
    <t>GIHD001119</t>
  </si>
  <si>
    <t>Sushant</t>
  </si>
  <si>
    <t>VIS000813L</t>
  </si>
  <si>
    <t>Purabiya</t>
  </si>
  <si>
    <t>VIS000812L</t>
  </si>
  <si>
    <t>VIS000811L</t>
  </si>
  <si>
    <t>VIS000810L</t>
  </si>
  <si>
    <t>VIS000809L</t>
  </si>
  <si>
    <t>GIHD001117</t>
  </si>
  <si>
    <t>VIS000808L</t>
  </si>
  <si>
    <t>GIHD001116</t>
  </si>
  <si>
    <t>Ds</t>
  </si>
  <si>
    <t>VIS000807L</t>
  </si>
  <si>
    <t>VIS000806L</t>
  </si>
  <si>
    <t>Kharsani</t>
  </si>
  <si>
    <t>VIS000805L</t>
  </si>
  <si>
    <t>VIS000804L</t>
  </si>
  <si>
    <t>VIS000803L</t>
  </si>
  <si>
    <t>GIHD001115</t>
  </si>
  <si>
    <t>Jobanputra</t>
  </si>
  <si>
    <t>VIS000802L</t>
  </si>
  <si>
    <t>VIS000801L</t>
  </si>
  <si>
    <t>VIS000800L</t>
  </si>
  <si>
    <t>GIHD001114</t>
  </si>
  <si>
    <t>Shrimali</t>
  </si>
  <si>
    <t>VIS000799L</t>
  </si>
  <si>
    <t>Geeta</t>
  </si>
  <si>
    <t>VIS000798L</t>
  </si>
  <si>
    <t>dipak@shreehariinfra.com</t>
  </si>
  <si>
    <t>VIS000797L</t>
  </si>
  <si>
    <t>RTTREDRS@HOTMAIL.COM</t>
  </si>
  <si>
    <t>VIS000796L</t>
  </si>
  <si>
    <t>GIHD001113</t>
  </si>
  <si>
    <t>VIS000795L</t>
  </si>
  <si>
    <t>kk@syncon.in</t>
  </si>
  <si>
    <t>VIS000794L</t>
  </si>
  <si>
    <t>GIHD001112</t>
  </si>
  <si>
    <t>GIHD001111</t>
  </si>
  <si>
    <t>GIHD001110</t>
  </si>
  <si>
    <t>VIS000793L</t>
  </si>
  <si>
    <t>GIHD001109</t>
  </si>
  <si>
    <t>Satyarth</t>
  </si>
  <si>
    <t>Shrivastav</t>
  </si>
  <si>
    <t>satyarth@hotmail.com</t>
  </si>
  <si>
    <t>VIS000792L</t>
  </si>
  <si>
    <t>VIS000791L</t>
  </si>
  <si>
    <t>VIS000790L</t>
  </si>
  <si>
    <t>VIS000789L</t>
  </si>
  <si>
    <t>VIS000788L</t>
  </si>
  <si>
    <t>VIS000787L</t>
  </si>
  <si>
    <t>VIS000786L</t>
  </si>
  <si>
    <t>VIS000785L</t>
  </si>
  <si>
    <t>VIS000784L</t>
  </si>
  <si>
    <t>VIS000783L</t>
  </si>
  <si>
    <t>VIS000782L</t>
  </si>
  <si>
    <t>VIS000781L</t>
  </si>
  <si>
    <t>VIS000780L</t>
  </si>
  <si>
    <t>VIS000779L</t>
  </si>
  <si>
    <t>Dhirav</t>
  </si>
  <si>
    <t>GIHD001108</t>
  </si>
  <si>
    <t>Diyewar</t>
  </si>
  <si>
    <t>Ankita.diyewar@knestaluform.in</t>
  </si>
  <si>
    <t>GIHD001107</t>
  </si>
  <si>
    <t>VIS000778L</t>
  </si>
  <si>
    <t>VIS000777L</t>
  </si>
  <si>
    <t>VIS000776L,VIL000204L</t>
  </si>
  <si>
    <t>VIS000775L</t>
  </si>
  <si>
    <t>VIS000774L</t>
  </si>
  <si>
    <t>nirav.patel@akuraipeb.com</t>
  </si>
  <si>
    <t>VIS000773L</t>
  </si>
  <si>
    <t>GIHD001106</t>
  </si>
  <si>
    <t>GIHD001104</t>
  </si>
  <si>
    <t>GIHD001105</t>
  </si>
  <si>
    <t>Lakkad</t>
  </si>
  <si>
    <t>VIS000772L</t>
  </si>
  <si>
    <t>Prateek</t>
  </si>
  <si>
    <t>Bambharoliya</t>
  </si>
  <si>
    <t>VIS000771L</t>
  </si>
  <si>
    <t>VIS000770L</t>
  </si>
  <si>
    <t>GIHD001103</t>
  </si>
  <si>
    <t>GIHD001102</t>
  </si>
  <si>
    <t>Anandjiwala</t>
  </si>
  <si>
    <t>VIS000769L</t>
  </si>
  <si>
    <t>VIS000768L</t>
  </si>
  <si>
    <t>VIS000767L</t>
  </si>
  <si>
    <t>VIS000766L</t>
  </si>
  <si>
    <t>GIHD001101</t>
  </si>
  <si>
    <t>GIHD001100</t>
  </si>
  <si>
    <t>GIHD001099</t>
  </si>
  <si>
    <t>GIHD001098</t>
  </si>
  <si>
    <t>Rishit</t>
  </si>
  <si>
    <t>Harsora</t>
  </si>
  <si>
    <t>VIS000765L</t>
  </si>
  <si>
    <t>VIS000764L</t>
  </si>
  <si>
    <t>chandresh.shah@nuvama.com</t>
  </si>
  <si>
    <t>VIS000763L</t>
  </si>
  <si>
    <t>VIS000762L</t>
  </si>
  <si>
    <t>VIS000761L</t>
  </si>
  <si>
    <t>VIS000759L</t>
  </si>
  <si>
    <t>VIS000760L</t>
  </si>
  <si>
    <t>VIS000758L</t>
  </si>
  <si>
    <t>VIS000757L</t>
  </si>
  <si>
    <t>Pradhan</t>
  </si>
  <si>
    <t>VIS000756L</t>
  </si>
  <si>
    <t>Monik</t>
  </si>
  <si>
    <t>VIS000755L</t>
  </si>
  <si>
    <t>VIS000754L</t>
  </si>
  <si>
    <t>GIHD001097</t>
  </si>
  <si>
    <t>Adukia</t>
  </si>
  <si>
    <t>GIHD001096</t>
  </si>
  <si>
    <t>Satani</t>
  </si>
  <si>
    <t>GIHD001095</t>
  </si>
  <si>
    <t>Bharghav</t>
  </si>
  <si>
    <t>GIHD001094</t>
  </si>
  <si>
    <t>Sevak</t>
  </si>
  <si>
    <t>Saveknavinx@hdfcsales.com</t>
  </si>
  <si>
    <t>VIS000753L</t>
  </si>
  <si>
    <t>Setu</t>
  </si>
  <si>
    <t>GIHD001093</t>
  </si>
  <si>
    <t>GIHD001092</t>
  </si>
  <si>
    <t>Faisal</t>
  </si>
  <si>
    <t>Devdiwala</t>
  </si>
  <si>
    <t>GIHD001091</t>
  </si>
  <si>
    <t>Enterprise</t>
  </si>
  <si>
    <t>VIS000752L</t>
  </si>
  <si>
    <t>Ambalia</t>
  </si>
  <si>
    <t>VIS000751L</t>
  </si>
  <si>
    <t>keval@propadvisor.in</t>
  </si>
  <si>
    <t>GIHD001090</t>
  </si>
  <si>
    <t>GIHD001089</t>
  </si>
  <si>
    <t>VIS000750L</t>
  </si>
  <si>
    <t>VIS000749L</t>
  </si>
  <si>
    <t>Somani</t>
  </si>
  <si>
    <t>VIS000748L</t>
  </si>
  <si>
    <t>VIS000747L</t>
  </si>
  <si>
    <t>VIS000746L</t>
  </si>
  <si>
    <t>Mistriy</t>
  </si>
  <si>
    <t>GIHD001088</t>
  </si>
  <si>
    <t>VIS000745L</t>
  </si>
  <si>
    <t>VIS000744L</t>
  </si>
  <si>
    <t>GIHD001087</t>
  </si>
  <si>
    <t>Mansukhbhai</t>
  </si>
  <si>
    <t>GIHD001086</t>
  </si>
  <si>
    <t>Amiresh</t>
  </si>
  <si>
    <t>GIHD001085</t>
  </si>
  <si>
    <t>GIHD001084</t>
  </si>
  <si>
    <t>Upadhayay</t>
  </si>
  <si>
    <t>GIHD001081</t>
  </si>
  <si>
    <t>Danish</t>
  </si>
  <si>
    <t>VIS000743L</t>
  </si>
  <si>
    <t>GIHD001082</t>
  </si>
  <si>
    <t>Sah</t>
  </si>
  <si>
    <t>GIHD001083</t>
  </si>
  <si>
    <t>GIHD001080</t>
  </si>
  <si>
    <t>VIS000741L</t>
  </si>
  <si>
    <t>VIS000742L</t>
  </si>
  <si>
    <t>VIS000740L</t>
  </si>
  <si>
    <t>VIS000739L</t>
  </si>
  <si>
    <t>VIS000738L</t>
  </si>
  <si>
    <t>Nikhalas</t>
  </si>
  <si>
    <t>VIS000737L</t>
  </si>
  <si>
    <t>GIHD001079</t>
  </si>
  <si>
    <t>VIS000736L,VIL001427L</t>
  </si>
  <si>
    <t>VIS000735L</t>
  </si>
  <si>
    <t>Harshraj</t>
  </si>
  <si>
    <t>VIS000734L</t>
  </si>
  <si>
    <t>VIS000733L</t>
  </si>
  <si>
    <t>PARMARADITYA@HDFCSALES.COM</t>
  </si>
  <si>
    <t>VIS000732L</t>
  </si>
  <si>
    <t>NIMESH.CHAUDHRY@YMAIL.COM</t>
  </si>
  <si>
    <t>VIS000731L</t>
  </si>
  <si>
    <t>VIS000730L</t>
  </si>
  <si>
    <t>VIS000729L</t>
  </si>
  <si>
    <t>VIS000728L</t>
  </si>
  <si>
    <t>VIS000727L</t>
  </si>
  <si>
    <t>VIS000726L</t>
  </si>
  <si>
    <t>GIHD001078</t>
  </si>
  <si>
    <t>Achal</t>
  </si>
  <si>
    <t>VIS000725L</t>
  </si>
  <si>
    <t>GIHD001077</t>
  </si>
  <si>
    <t>Nak</t>
  </si>
  <si>
    <t>VIS000724L</t>
  </si>
  <si>
    <t>Kashiyab</t>
  </si>
  <si>
    <t>VIS000723L</t>
  </si>
  <si>
    <t>GIHD001076</t>
  </si>
  <si>
    <t>Akarsh</t>
  </si>
  <si>
    <t>Bathara</t>
  </si>
  <si>
    <t>VIS000722L,VIL001651L</t>
  </si>
  <si>
    <t>VIS000721L</t>
  </si>
  <si>
    <t>VIS000720L</t>
  </si>
  <si>
    <t>GIHD001075</t>
  </si>
  <si>
    <t>GIHD001074</t>
  </si>
  <si>
    <t>GIHD001073</t>
  </si>
  <si>
    <t>Bhadja</t>
  </si>
  <si>
    <t>VIS000719L</t>
  </si>
  <si>
    <t>VIS000718L</t>
  </si>
  <si>
    <t>Amirani</t>
  </si>
  <si>
    <t>GIHD001072</t>
  </si>
  <si>
    <t>919000090000</t>
  </si>
  <si>
    <t>VIS000717L</t>
  </si>
  <si>
    <t>VIS000716L</t>
  </si>
  <si>
    <t>GIHD001071</t>
  </si>
  <si>
    <t>VIS000715L</t>
  </si>
  <si>
    <t>GIHD001070</t>
  </si>
  <si>
    <t>VIS000714L</t>
  </si>
  <si>
    <t>GIHD001069</t>
  </si>
  <si>
    <t>VIS000713L</t>
  </si>
  <si>
    <t>GIHD001068</t>
  </si>
  <si>
    <t>VIS000712L</t>
  </si>
  <si>
    <t>VIS000711L</t>
  </si>
  <si>
    <t>GIHD001067</t>
  </si>
  <si>
    <t>VIS000710L</t>
  </si>
  <si>
    <t>DIVYA.DANDONA@SBI.CO.IN</t>
  </si>
  <si>
    <t>VIS000709L</t>
  </si>
  <si>
    <t>GIHD001066</t>
  </si>
  <si>
    <t>VIS000708L</t>
  </si>
  <si>
    <t>Dilipkumar</t>
  </si>
  <si>
    <t>VIS000707L</t>
  </si>
  <si>
    <t>VIS000706L</t>
  </si>
  <si>
    <t>GIHD001064</t>
  </si>
  <si>
    <t>Kinger</t>
  </si>
  <si>
    <t>GIHD001065</t>
  </si>
  <si>
    <t>GIHD001063</t>
  </si>
  <si>
    <t>VIS000705L</t>
  </si>
  <si>
    <t>GIHD001062</t>
  </si>
  <si>
    <t>Farhan</t>
  </si>
  <si>
    <t>VIS000704L</t>
  </si>
  <si>
    <t>VIS000703L</t>
  </si>
  <si>
    <t>VIS000702L</t>
  </si>
  <si>
    <t>GIHD001061</t>
  </si>
  <si>
    <t>Dipakkumar.kapadia@sbi.co.in</t>
  </si>
  <si>
    <t>VIS000701L</t>
  </si>
  <si>
    <t>GIHD001060</t>
  </si>
  <si>
    <t>GIHD001059</t>
  </si>
  <si>
    <t>GIHD001058</t>
  </si>
  <si>
    <t>VIS000700L</t>
  </si>
  <si>
    <t>VIS000699L,VIL001647L</t>
  </si>
  <si>
    <t>VIS000698L</t>
  </si>
  <si>
    <t>ATUL@SENORMETALS.IN</t>
  </si>
  <si>
    <t>VIS000697L</t>
  </si>
  <si>
    <t>VIS000696L</t>
  </si>
  <si>
    <t>VIS000695L</t>
  </si>
  <si>
    <t>abhishek.kothari@therealtypartner.com</t>
  </si>
  <si>
    <t>VIS000694L</t>
  </si>
  <si>
    <t>VIS000693L</t>
  </si>
  <si>
    <t>Jayram</t>
  </si>
  <si>
    <t>VIS000692L</t>
  </si>
  <si>
    <t>VIS000691L</t>
  </si>
  <si>
    <t>VIS000690L</t>
  </si>
  <si>
    <t>VIS000689L</t>
  </si>
  <si>
    <t>GIHD001057</t>
  </si>
  <si>
    <t>VIS000688L</t>
  </si>
  <si>
    <t>VIS000687L</t>
  </si>
  <si>
    <t>VIS000686L</t>
  </si>
  <si>
    <t>GIHD001056</t>
  </si>
  <si>
    <t>Sambhare</t>
  </si>
  <si>
    <t>VIS000685L</t>
  </si>
  <si>
    <t>GIHD001055</t>
  </si>
  <si>
    <t>VIS000684L</t>
  </si>
  <si>
    <t>VIS000683L</t>
  </si>
  <si>
    <t>VIS000682L</t>
  </si>
  <si>
    <t>ritu@avocab.com</t>
  </si>
  <si>
    <t>GIHD001054</t>
  </si>
  <si>
    <t>Maniyar</t>
  </si>
  <si>
    <t>GIHD001053</t>
  </si>
  <si>
    <t>Chatterjii</t>
  </si>
  <si>
    <t>VIS000681L</t>
  </si>
  <si>
    <t>vv_desai@licindia.com</t>
  </si>
  <si>
    <t>VIS000680L</t>
  </si>
  <si>
    <t>GIHD001052</t>
  </si>
  <si>
    <t>VIS000679L</t>
  </si>
  <si>
    <t>GIHD001051</t>
  </si>
  <si>
    <t>Bhalchandra</t>
  </si>
  <si>
    <t>GIHD001050</t>
  </si>
  <si>
    <t>Dharak</t>
  </si>
  <si>
    <t>VIS000678L,VIL002441L</t>
  </si>
  <si>
    <t>GIHD001049</t>
  </si>
  <si>
    <t>Bhagyesh</t>
  </si>
  <si>
    <t>VIS000677L</t>
  </si>
  <si>
    <t>GIHD001048</t>
  </si>
  <si>
    <t>GIHD001047</t>
  </si>
  <si>
    <t>Manchhani</t>
  </si>
  <si>
    <t>VIS000676L</t>
  </si>
  <si>
    <t>GIHD001046</t>
  </si>
  <si>
    <t>Hrushi</t>
  </si>
  <si>
    <t>VIS000675L</t>
  </si>
  <si>
    <t>VIS000674L</t>
  </si>
  <si>
    <t>GIHD001045</t>
  </si>
  <si>
    <t>GIHD001044</t>
  </si>
  <si>
    <t>VIS000673L</t>
  </si>
  <si>
    <t>Raveena</t>
  </si>
  <si>
    <t>VIS000672L</t>
  </si>
  <si>
    <t>VIS000671L</t>
  </si>
  <si>
    <t>VIS000670L</t>
  </si>
  <si>
    <t>VIS000669L</t>
  </si>
  <si>
    <t>VIS000668L</t>
  </si>
  <si>
    <t>Palash</t>
  </si>
  <si>
    <t>VIS000667L</t>
  </si>
  <si>
    <t>GIHD001043</t>
  </si>
  <si>
    <t>VIS000666L</t>
  </si>
  <si>
    <t>GIHD001042</t>
  </si>
  <si>
    <t>Chandil</t>
  </si>
  <si>
    <t>info@easypropertyindia.com</t>
  </si>
  <si>
    <t>VIS000665L</t>
  </si>
  <si>
    <t>VIS000664L</t>
  </si>
  <si>
    <t>GIHD001041</t>
  </si>
  <si>
    <t>romilsaxena@rohitandco.com</t>
  </si>
  <si>
    <t>VIS000663L</t>
  </si>
  <si>
    <t>GIHD001040</t>
  </si>
  <si>
    <t>VIS000662L</t>
  </si>
  <si>
    <t>GIHD001039</t>
  </si>
  <si>
    <t>Bhushan</t>
  </si>
  <si>
    <t>GIHD001037</t>
  </si>
  <si>
    <t>GIHD001038</t>
  </si>
  <si>
    <t>VIS000661L</t>
  </si>
  <si>
    <t>VIS000660L</t>
  </si>
  <si>
    <t>GIHD001036</t>
  </si>
  <si>
    <t>VIS000659L</t>
  </si>
  <si>
    <t>VIS000658L</t>
  </si>
  <si>
    <t>ISHANI@SMARTIQO.COM</t>
  </si>
  <si>
    <t>VIS000657L</t>
  </si>
  <si>
    <t>VIS000656L</t>
  </si>
  <si>
    <t>SHVBHADRA@SATTVASPACES.COM</t>
  </si>
  <si>
    <t>GIHD001035</t>
  </si>
  <si>
    <t>GIHD001034</t>
  </si>
  <si>
    <t>GIHD001033</t>
  </si>
  <si>
    <t>VIS000655L</t>
  </si>
  <si>
    <t>GIHD001032</t>
  </si>
  <si>
    <t>Buddha</t>
  </si>
  <si>
    <t>VIS000654L</t>
  </si>
  <si>
    <t>VIS000653L</t>
  </si>
  <si>
    <t>VIS000652L</t>
  </si>
  <si>
    <t>narendra.patel24@hotmail.com</t>
  </si>
  <si>
    <t>GIHD001031</t>
  </si>
  <si>
    <t>Max</t>
  </si>
  <si>
    <t>Vital</t>
  </si>
  <si>
    <t>VIS000651L</t>
  </si>
  <si>
    <t>VIS000650L</t>
  </si>
  <si>
    <t>VIS000649L</t>
  </si>
  <si>
    <t>VIS000648L</t>
  </si>
  <si>
    <t>Taral</t>
  </si>
  <si>
    <t>taral29@rediffmail.com</t>
  </si>
  <si>
    <t>VIS000647L</t>
  </si>
  <si>
    <t>GIHD001030</t>
  </si>
  <si>
    <t>VIS000646L</t>
  </si>
  <si>
    <t>GIHD001029</t>
  </si>
  <si>
    <t>VIS000645L</t>
  </si>
  <si>
    <t>VIS000644L</t>
  </si>
  <si>
    <t>VIS000643L</t>
  </si>
  <si>
    <t>VIS000642L</t>
  </si>
  <si>
    <t>VIS000641L</t>
  </si>
  <si>
    <t>VIS000640L</t>
  </si>
  <si>
    <t>VIS000639L</t>
  </si>
  <si>
    <t>GIHD001028</t>
  </si>
  <si>
    <t>Dhokwan</t>
  </si>
  <si>
    <t>GIHD001027</t>
  </si>
  <si>
    <t>info@yellowbirdhomes.com</t>
  </si>
  <si>
    <t>GIHD001026</t>
  </si>
  <si>
    <t>VIS000638L</t>
  </si>
  <si>
    <t>VIS000637L</t>
  </si>
  <si>
    <t>VIS000636L</t>
  </si>
  <si>
    <t>GIHD001025</t>
  </si>
  <si>
    <t>VIS000635L</t>
  </si>
  <si>
    <t>Jaishree</t>
  </si>
  <si>
    <t>VIS000634L</t>
  </si>
  <si>
    <t>VIS000633L</t>
  </si>
  <si>
    <t>VIS000632L</t>
  </si>
  <si>
    <t>VIS000631L</t>
  </si>
  <si>
    <t>SAPAN_SHAH@YMAIL.COM</t>
  </si>
  <si>
    <t>GIHD001024</t>
  </si>
  <si>
    <t>VIS000630L</t>
  </si>
  <si>
    <t>VIS000629L</t>
  </si>
  <si>
    <t>GIHD001023</t>
  </si>
  <si>
    <t>GIHD001022</t>
  </si>
  <si>
    <t>VIS000628L</t>
  </si>
  <si>
    <t>VIS000627L</t>
  </si>
  <si>
    <t>VIS000626L</t>
  </si>
  <si>
    <t>GIHD001021</t>
  </si>
  <si>
    <t>GIHD001020</t>
  </si>
  <si>
    <t>VIS000625L</t>
  </si>
  <si>
    <t>VIS000624L</t>
  </si>
  <si>
    <t>Mohal</t>
  </si>
  <si>
    <t>GIHD001019</t>
  </si>
  <si>
    <t>Patani</t>
  </si>
  <si>
    <t>VIS000623L</t>
  </si>
  <si>
    <t>Mahiendra</t>
  </si>
  <si>
    <t>Kela</t>
  </si>
  <si>
    <t>GIHD001018</t>
  </si>
  <si>
    <t>VIS000622L</t>
  </si>
  <si>
    <t>VIS000621L</t>
  </si>
  <si>
    <t>VIS000620L</t>
  </si>
  <si>
    <t>VIS000619L</t>
  </si>
  <si>
    <t>VIS000618L</t>
  </si>
  <si>
    <t>GIHD001017</t>
  </si>
  <si>
    <t>GIHD001016</t>
  </si>
  <si>
    <t>VIS000617L</t>
  </si>
  <si>
    <t>GIHD001015</t>
  </si>
  <si>
    <t>VIS000616L</t>
  </si>
  <si>
    <t>VIS000615L</t>
  </si>
  <si>
    <t>Bhumika</t>
  </si>
  <si>
    <t>GIHD001014</t>
  </si>
  <si>
    <t>Dipali@rrealtorstudio.com</t>
  </si>
  <si>
    <t>VIS000614L</t>
  </si>
  <si>
    <t>nachiket@rrealtorstudio.com</t>
  </si>
  <si>
    <t>GIHD001013</t>
  </si>
  <si>
    <t>GIHD001012</t>
  </si>
  <si>
    <t>GIHD001011</t>
  </si>
  <si>
    <t>Dilipbhai</t>
  </si>
  <si>
    <t>VIS000613L</t>
  </si>
  <si>
    <t>VIS000612L</t>
  </si>
  <si>
    <t>GIHD001010</t>
  </si>
  <si>
    <t>VIS000611L</t>
  </si>
  <si>
    <t>VIS000610L</t>
  </si>
  <si>
    <t>SANDEEPKAPOOR@FINEACERS.IN</t>
  </si>
  <si>
    <t>VIS000609L</t>
  </si>
  <si>
    <t>Ripple</t>
  </si>
  <si>
    <t>shahripple@hotmail.com</t>
  </si>
  <si>
    <t>VIS000608L</t>
  </si>
  <si>
    <t>VIS000607L</t>
  </si>
  <si>
    <t>VIS000606L</t>
  </si>
  <si>
    <t>VIS000605L</t>
  </si>
  <si>
    <t>GIHD001009</t>
  </si>
  <si>
    <t>GIHD001008</t>
  </si>
  <si>
    <t>GIHD001007</t>
  </si>
  <si>
    <t>Bhow</t>
  </si>
  <si>
    <t>VIS000604L</t>
  </si>
  <si>
    <t>GIHD001006</t>
  </si>
  <si>
    <t>VIS000603L</t>
  </si>
  <si>
    <t>VIS000602L</t>
  </si>
  <si>
    <t>VIS000601L</t>
  </si>
  <si>
    <t>GIHD001005</t>
  </si>
  <si>
    <t>Jatoliya</t>
  </si>
  <si>
    <t>GIHD001004</t>
  </si>
  <si>
    <t>GIHD001003</t>
  </si>
  <si>
    <t>GIHD001002</t>
  </si>
  <si>
    <t>VIS000600L</t>
  </si>
  <si>
    <t>VIS000599L</t>
  </si>
  <si>
    <t>VIS000598L</t>
  </si>
  <si>
    <t>GIHD001001</t>
  </si>
  <si>
    <t>GIHD001000</t>
  </si>
  <si>
    <t>VIS000597L</t>
  </si>
  <si>
    <t>Dugr</t>
  </si>
  <si>
    <t>VIS000596L</t>
  </si>
  <si>
    <t>VIS000595L</t>
  </si>
  <si>
    <t>VIS000594L</t>
  </si>
  <si>
    <t>VIS000593L</t>
  </si>
  <si>
    <t>GIHD000999</t>
  </si>
  <si>
    <t>VIS000592L</t>
  </si>
  <si>
    <t>VIS000591L</t>
  </si>
  <si>
    <t>VIS000590L</t>
  </si>
  <si>
    <t>VIS000589L,VIL003300L</t>
  </si>
  <si>
    <t>GIHD000998</t>
  </si>
  <si>
    <t>VIS000588L</t>
  </si>
  <si>
    <t>VIS000587L</t>
  </si>
  <si>
    <t>VIS000586L</t>
  </si>
  <si>
    <t>milan@shelter4u.in</t>
  </si>
  <si>
    <t>GIHD000997</t>
  </si>
  <si>
    <t>VIS000585L</t>
  </si>
  <si>
    <t>VIS000584L</t>
  </si>
  <si>
    <t>shatrupa@shelter4u.in</t>
  </si>
  <si>
    <t>GIHD000996</t>
  </si>
  <si>
    <t>GIHD000995</t>
  </si>
  <si>
    <t>GIHD000994</t>
  </si>
  <si>
    <t>VIS000583L</t>
  </si>
  <si>
    <t>VIS000582L</t>
  </si>
  <si>
    <t>Kushraj</t>
  </si>
  <si>
    <t>VIS000581L</t>
  </si>
  <si>
    <t>VIS000580L</t>
  </si>
  <si>
    <t>Wilson</t>
  </si>
  <si>
    <t>Mathew</t>
  </si>
  <si>
    <t>wilson@nbs.edu.in</t>
  </si>
  <si>
    <t>VIS000579L</t>
  </si>
  <si>
    <t>VIS000578L</t>
  </si>
  <si>
    <t>GIHD000993</t>
  </si>
  <si>
    <t>Trupti</t>
  </si>
  <si>
    <t>Sakhiya</t>
  </si>
  <si>
    <t>VIS000577L</t>
  </si>
  <si>
    <t>bhavesh@shelter4u.in</t>
  </si>
  <si>
    <t>GIHD000992</t>
  </si>
  <si>
    <t>VIS000576L</t>
  </si>
  <si>
    <t>GIHD000991</t>
  </si>
  <si>
    <t>VIS000575L</t>
  </si>
  <si>
    <t>VIS000574L</t>
  </si>
  <si>
    <t>GIHD000990</t>
  </si>
  <si>
    <t>VIS000573L</t>
  </si>
  <si>
    <t>GIHD000989</t>
  </si>
  <si>
    <t>VIS000572L</t>
  </si>
  <si>
    <t>GIHD000988</t>
  </si>
  <si>
    <t>GIHD000987</t>
  </si>
  <si>
    <t>VIS000571L</t>
  </si>
  <si>
    <t>Parikshit</t>
  </si>
  <si>
    <t>VIS000570L</t>
  </si>
  <si>
    <t>Rajendar</t>
  </si>
  <si>
    <t>Pandor</t>
  </si>
  <si>
    <t>GIHD000986</t>
  </si>
  <si>
    <t>GIHD000985</t>
  </si>
  <si>
    <t>VIS000569L</t>
  </si>
  <si>
    <t>VIS000568L</t>
  </si>
  <si>
    <t>VIS000567L</t>
  </si>
  <si>
    <t>GIHD000984</t>
  </si>
  <si>
    <t>VIS000566L</t>
  </si>
  <si>
    <t>GIHD000983</t>
  </si>
  <si>
    <t>VIS000565L</t>
  </si>
  <si>
    <t>VIS000564L</t>
  </si>
  <si>
    <t>Shrinil</t>
  </si>
  <si>
    <t>VIS000563L</t>
  </si>
  <si>
    <t>VIS000562L</t>
  </si>
  <si>
    <t>GIHD000982</t>
  </si>
  <si>
    <t>VIS000561L</t>
  </si>
  <si>
    <t>VIS000560L</t>
  </si>
  <si>
    <t>VIS000559L</t>
  </si>
  <si>
    <t>VIS000558L</t>
  </si>
  <si>
    <t>GIHD000981</t>
  </si>
  <si>
    <t>Dholariya</t>
  </si>
  <si>
    <t>VIS000557L</t>
  </si>
  <si>
    <t>Mayurbhai</t>
  </si>
  <si>
    <t>GIHD000980</t>
  </si>
  <si>
    <t>Ketur</t>
  </si>
  <si>
    <t>GIHD000979</t>
  </si>
  <si>
    <t>Rugved</t>
  </si>
  <si>
    <t>VIS000556L</t>
  </si>
  <si>
    <t>VIS000555L</t>
  </si>
  <si>
    <t>GIHD000978</t>
  </si>
  <si>
    <t>Devasya</t>
  </si>
  <si>
    <t>VIS000554L</t>
  </si>
  <si>
    <t>Suhag</t>
  </si>
  <si>
    <t>Pokiya</t>
  </si>
  <si>
    <t>GIHD000977</t>
  </si>
  <si>
    <t>Mithawala</t>
  </si>
  <si>
    <t>GIHD000975</t>
  </si>
  <si>
    <t>Mayurkumar</t>
  </si>
  <si>
    <t>GIHD000976</t>
  </si>
  <si>
    <t>VIS000553L</t>
  </si>
  <si>
    <t>GIHD000973</t>
  </si>
  <si>
    <t>GIHD000974</t>
  </si>
  <si>
    <t>GIHD000972</t>
  </si>
  <si>
    <t>Shoyeb</t>
  </si>
  <si>
    <t>Saiyed</t>
  </si>
  <si>
    <t>VIS000552L</t>
  </si>
  <si>
    <t>GIHD000971</t>
  </si>
  <si>
    <t>VIS000551L</t>
  </si>
  <si>
    <t>VIS000550L</t>
  </si>
  <si>
    <t>Urmil</t>
  </si>
  <si>
    <t>VIS000549L</t>
  </si>
  <si>
    <t>VIS000548L</t>
  </si>
  <si>
    <t>GIHD000970</t>
  </si>
  <si>
    <t>GIHD000969</t>
  </si>
  <si>
    <t>Deenky</t>
  </si>
  <si>
    <t>VIS000547L</t>
  </si>
  <si>
    <t>VIS000546L</t>
  </si>
  <si>
    <t>GIHD000967</t>
  </si>
  <si>
    <t>GIHD000968</t>
  </si>
  <si>
    <t>GIHD000966</t>
  </si>
  <si>
    <t>Valmik</t>
  </si>
  <si>
    <t>VIS000545L</t>
  </si>
  <si>
    <t>VIS000544L</t>
  </si>
  <si>
    <t>VIS000543L</t>
  </si>
  <si>
    <t>VIS000542L</t>
  </si>
  <si>
    <t>VIS000541L</t>
  </si>
  <si>
    <t>VIS000540L</t>
  </si>
  <si>
    <t>VIS000539L</t>
  </si>
  <si>
    <t>VIS000538L</t>
  </si>
  <si>
    <t>Jayneel</t>
  </si>
  <si>
    <t>GIHD000965</t>
  </si>
  <si>
    <t>GIHD000964</t>
  </si>
  <si>
    <t>GIHD000963</t>
  </si>
  <si>
    <t>Hapani</t>
  </si>
  <si>
    <t>GIHD000962</t>
  </si>
  <si>
    <t>GIHD000961</t>
  </si>
  <si>
    <t>Bhai</t>
  </si>
  <si>
    <t>VIS000537L</t>
  </si>
  <si>
    <t>VIS000536L</t>
  </si>
  <si>
    <t>VIS000535L</t>
  </si>
  <si>
    <t>Sibi</t>
  </si>
  <si>
    <t>VIS000534L</t>
  </si>
  <si>
    <t>VIS000533L</t>
  </si>
  <si>
    <t>GIHD000960</t>
  </si>
  <si>
    <t>GIHD000959</t>
  </si>
  <si>
    <t>Arpish</t>
  </si>
  <si>
    <t>GIHD000958</t>
  </si>
  <si>
    <t>Rachna</t>
  </si>
  <si>
    <t>Agwan</t>
  </si>
  <si>
    <t>rachna@thewaterfall.in</t>
  </si>
  <si>
    <t>GIHD000957</t>
  </si>
  <si>
    <t>Nayyar</t>
  </si>
  <si>
    <t>GIHD000956</t>
  </si>
  <si>
    <t>VIS000532L</t>
  </si>
  <si>
    <t>GIHD000955</t>
  </si>
  <si>
    <t>Milanbharrthi</t>
  </si>
  <si>
    <t>GIHD000954</t>
  </si>
  <si>
    <t>Bachubhai</t>
  </si>
  <si>
    <t>VIS000531L</t>
  </si>
  <si>
    <t>GIHD000953</t>
  </si>
  <si>
    <t>VIS000530L</t>
  </si>
  <si>
    <t>VIS000529L</t>
  </si>
  <si>
    <t>GIHD000952</t>
  </si>
  <si>
    <t>VIS000528L</t>
  </si>
  <si>
    <t>GIHD000951</t>
  </si>
  <si>
    <t>GIHD000950</t>
  </si>
  <si>
    <t>GIHD000949</t>
  </si>
  <si>
    <t>Khitoliya</t>
  </si>
  <si>
    <t>GIHD000948</t>
  </si>
  <si>
    <t>VIS000527L</t>
  </si>
  <si>
    <t>VIS000526L</t>
  </si>
  <si>
    <t>GIHD000947</t>
  </si>
  <si>
    <t>VIS000525L</t>
  </si>
  <si>
    <t>GIHD000946</t>
  </si>
  <si>
    <t>GIHD000945</t>
  </si>
  <si>
    <t>Reema</t>
  </si>
  <si>
    <t>VIS000524L</t>
  </si>
  <si>
    <t>VIS000523L</t>
  </si>
  <si>
    <t>VIS000522L</t>
  </si>
  <si>
    <t>VIS000521L</t>
  </si>
  <si>
    <t>VIS000520L</t>
  </si>
  <si>
    <t>Yasin</t>
  </si>
  <si>
    <t>VIS000519L,VIL002132L</t>
  </si>
  <si>
    <t>VIS000518L</t>
  </si>
  <si>
    <t>Jamin</t>
  </si>
  <si>
    <t>Ranavaya</t>
  </si>
  <si>
    <t>GIHD000944</t>
  </si>
  <si>
    <t>Tulsiyani</t>
  </si>
  <si>
    <t>GIHD000943</t>
  </si>
  <si>
    <t>Gurudutt</t>
  </si>
  <si>
    <t>GIHD000942</t>
  </si>
  <si>
    <t>Vataliya</t>
  </si>
  <si>
    <t>VIS000517L</t>
  </si>
  <si>
    <t>GIHD000941</t>
  </si>
  <si>
    <t>GIHD000940</t>
  </si>
  <si>
    <t>Vibhuti</t>
  </si>
  <si>
    <t>VIS000516L</t>
  </si>
  <si>
    <t>VIS000515L</t>
  </si>
  <si>
    <t>GIHD000939</t>
  </si>
  <si>
    <t>VIS000514L</t>
  </si>
  <si>
    <t>VIS000513L</t>
  </si>
  <si>
    <t>GIHD000938</t>
  </si>
  <si>
    <t>VIS000512L</t>
  </si>
  <si>
    <t>hardik.mehta@yuhihospitality.com</t>
  </si>
  <si>
    <t>VIS000511L</t>
  </si>
  <si>
    <t>GIHD000937</t>
  </si>
  <si>
    <t>VIS000510L</t>
  </si>
  <si>
    <t>GIHD000936</t>
  </si>
  <si>
    <t>Taxil</t>
  </si>
  <si>
    <t>VIS000509L</t>
  </si>
  <si>
    <t>VIS000508L</t>
  </si>
  <si>
    <t>GIHD000935</t>
  </si>
  <si>
    <t>VIS000506L</t>
  </si>
  <si>
    <t>VIS000507L</t>
  </si>
  <si>
    <t>RAMAVTAR.RATHI@ICICIBANK.COM</t>
  </si>
  <si>
    <t>VIS000505L</t>
  </si>
  <si>
    <t>VIS000504L</t>
  </si>
  <si>
    <t>VIS000503L</t>
  </si>
  <si>
    <t>GIHD000934</t>
  </si>
  <si>
    <t>VIS000502L</t>
  </si>
  <si>
    <t>GIHD000933</t>
  </si>
  <si>
    <t>Rajvadi</t>
  </si>
  <si>
    <t>VIS000501L</t>
  </si>
  <si>
    <t>Jogi</t>
  </si>
  <si>
    <t>info@adityaproperty.co.in</t>
  </si>
  <si>
    <t>VIS000500L</t>
  </si>
  <si>
    <t>VIS000499L</t>
  </si>
  <si>
    <t>VIS000498L</t>
  </si>
  <si>
    <t>VIS000497L</t>
  </si>
  <si>
    <t>VIS000496L</t>
  </si>
  <si>
    <t>GIHD000932</t>
  </si>
  <si>
    <t>GIHD000931</t>
  </si>
  <si>
    <t>V@v.com</t>
  </si>
  <si>
    <t>VIS000495L</t>
  </si>
  <si>
    <t>VIS000494L</t>
  </si>
  <si>
    <t>VIS000493L</t>
  </si>
  <si>
    <t>VIS000492L</t>
  </si>
  <si>
    <t>VIS000491L</t>
  </si>
  <si>
    <t>VIS000490L</t>
  </si>
  <si>
    <t>GIHD000930</t>
  </si>
  <si>
    <t>VIS000489L</t>
  </si>
  <si>
    <t>Pravinkumar</t>
  </si>
  <si>
    <t>GIHD000929</t>
  </si>
  <si>
    <t>GIHD000928</t>
  </si>
  <si>
    <t>Roohi</t>
  </si>
  <si>
    <t>VIS000488L</t>
  </si>
  <si>
    <t>VIS000487L</t>
  </si>
  <si>
    <t>Himani</t>
  </si>
  <si>
    <t>Lauhan</t>
  </si>
  <si>
    <t>GIHD000927</t>
  </si>
  <si>
    <t>VIS000486L</t>
  </si>
  <si>
    <t>GIHD000926</t>
  </si>
  <si>
    <t>dmshah2210@yahhoo.co.in</t>
  </si>
  <si>
    <t>GIHD000925</t>
  </si>
  <si>
    <t>VIS000485L</t>
  </si>
  <si>
    <t>VIS000484L</t>
  </si>
  <si>
    <t>Himmarsingh</t>
  </si>
  <si>
    <t>GIHD000924</t>
  </si>
  <si>
    <t>GIHD000923</t>
  </si>
  <si>
    <t>Saumiya</t>
  </si>
  <si>
    <t>GIHD000922</t>
  </si>
  <si>
    <t>GIHD000921</t>
  </si>
  <si>
    <t>Aniket</t>
  </si>
  <si>
    <t>VIS000483L</t>
  </si>
  <si>
    <t>VIS000482L</t>
  </si>
  <si>
    <t>VIS000481L</t>
  </si>
  <si>
    <t>VIS000480L</t>
  </si>
  <si>
    <t>VIS000479L</t>
  </si>
  <si>
    <t>VIS000478L</t>
  </si>
  <si>
    <t>Shail</t>
  </si>
  <si>
    <t>GIHD000920</t>
  </si>
  <si>
    <t>VIS000477L</t>
  </si>
  <si>
    <t>VIS000476L</t>
  </si>
  <si>
    <t>VIS000475L</t>
  </si>
  <si>
    <t>info@shaminfratch.com</t>
  </si>
  <si>
    <t>VIS000474L</t>
  </si>
  <si>
    <t>VIS000473L</t>
  </si>
  <si>
    <t>VIS000472L</t>
  </si>
  <si>
    <t>VIS000471L</t>
  </si>
  <si>
    <t>Avi</t>
  </si>
  <si>
    <t>Gojariya</t>
  </si>
  <si>
    <t>VIS000470L</t>
  </si>
  <si>
    <t>GIHD000919</t>
  </si>
  <si>
    <t>VIS000469L</t>
  </si>
  <si>
    <t>VIS000468L</t>
  </si>
  <si>
    <t>VIS000467L</t>
  </si>
  <si>
    <t>VIS000466L</t>
  </si>
  <si>
    <t>Abhisekh</t>
  </si>
  <si>
    <t>VIS000465L</t>
  </si>
  <si>
    <t>GIHD000918</t>
  </si>
  <si>
    <t>VIS000464L</t>
  </si>
  <si>
    <t>Vishrut</t>
  </si>
  <si>
    <t>GIHD000917</t>
  </si>
  <si>
    <t>Vasudev</t>
  </si>
  <si>
    <t>GIHD000916</t>
  </si>
  <si>
    <t>Neelkanth</t>
  </si>
  <si>
    <t>VIS000463L</t>
  </si>
  <si>
    <t>VIS000462L</t>
  </si>
  <si>
    <t>anupambohra@hotmail.com</t>
  </si>
  <si>
    <t>VIS000461L</t>
  </si>
  <si>
    <t>Cc</t>
  </si>
  <si>
    <t>VIS000460L</t>
  </si>
  <si>
    <t>VIS000459L,GIHD004261</t>
  </si>
  <si>
    <t>VIS000458L</t>
  </si>
  <si>
    <t>Fagun</t>
  </si>
  <si>
    <t>VIS000457L</t>
  </si>
  <si>
    <t>VIS000456L</t>
  </si>
  <si>
    <t>Preet</t>
  </si>
  <si>
    <t>VIS000455L</t>
  </si>
  <si>
    <t>VIS000454L</t>
  </si>
  <si>
    <t>pandyadharmesh@icloud.com</t>
  </si>
  <si>
    <t>GIHD000915</t>
  </si>
  <si>
    <t>kitchensink@shrinavkar.com</t>
  </si>
  <si>
    <t>GIHD000914</t>
  </si>
  <si>
    <t>VIS000453L</t>
  </si>
  <si>
    <t>VIS000452L</t>
  </si>
  <si>
    <t>sasolanki@ymail.com</t>
  </si>
  <si>
    <t>VIS000451L</t>
  </si>
  <si>
    <t>Ruturaj</t>
  </si>
  <si>
    <t>GIHD000913</t>
  </si>
  <si>
    <t>Kankaria</t>
  </si>
  <si>
    <t>VIS000450L</t>
  </si>
  <si>
    <t>Jansari</t>
  </si>
  <si>
    <t>GIHD000912</t>
  </si>
  <si>
    <t>VIS000449L</t>
  </si>
  <si>
    <t>Maliesh</t>
  </si>
  <si>
    <t>mailesh@ariespolychem.in</t>
  </si>
  <si>
    <t>VIS000448L</t>
  </si>
  <si>
    <t>VIS000447L</t>
  </si>
  <si>
    <t>VIS000446L</t>
  </si>
  <si>
    <t>VIS000445L</t>
  </si>
  <si>
    <t>VIS000444L</t>
  </si>
  <si>
    <t>Dholu</t>
  </si>
  <si>
    <t>VIS000443L</t>
  </si>
  <si>
    <t>VIS000442L</t>
  </si>
  <si>
    <t>VIS000441L</t>
  </si>
  <si>
    <t>VIS000440L</t>
  </si>
  <si>
    <t>VIS000439L</t>
  </si>
  <si>
    <t>VIS000438L</t>
  </si>
  <si>
    <t>GIHD000911</t>
  </si>
  <si>
    <t>VIS000437L</t>
  </si>
  <si>
    <t>Derik</t>
  </si>
  <si>
    <t>VIS000436L</t>
  </si>
  <si>
    <t>niket.soni@prudentproperties.in</t>
  </si>
  <si>
    <t>VIS000435L</t>
  </si>
  <si>
    <t>nirav.shah@prudentproperties.in</t>
  </si>
  <si>
    <t>VIS000434L</t>
  </si>
  <si>
    <t>VIS000433L</t>
  </si>
  <si>
    <t>VIS000432L</t>
  </si>
  <si>
    <t>Yogendra</t>
  </si>
  <si>
    <t>Gadhavi</t>
  </si>
  <si>
    <t>VIS000431L</t>
  </si>
  <si>
    <t>nilesh@nileshkava.com</t>
  </si>
  <si>
    <t>VIS000430L</t>
  </si>
  <si>
    <t>VIS000429L</t>
  </si>
  <si>
    <t>GIHD000910</t>
  </si>
  <si>
    <t>VIS000428L</t>
  </si>
  <si>
    <t>GIHD000909</t>
  </si>
  <si>
    <t>VIS000427L</t>
  </si>
  <si>
    <t>VIS000426L</t>
  </si>
  <si>
    <t>GIHD000908</t>
  </si>
  <si>
    <t>VIS000425L</t>
  </si>
  <si>
    <t>VIS000424L</t>
  </si>
  <si>
    <t>VIS000423L</t>
  </si>
  <si>
    <t>Vallakatti</t>
  </si>
  <si>
    <t>VIS000422L</t>
  </si>
  <si>
    <t>VIS000421L</t>
  </si>
  <si>
    <t>VIS000420L</t>
  </si>
  <si>
    <t>Gagan</t>
  </si>
  <si>
    <t>VIS000419L</t>
  </si>
  <si>
    <t>VIS000418L</t>
  </si>
  <si>
    <t>VIS000417L</t>
  </si>
  <si>
    <t>GIHD000907</t>
  </si>
  <si>
    <t>VIS000416L</t>
  </si>
  <si>
    <t>Sushrut</t>
  </si>
  <si>
    <t>GIHD000906</t>
  </si>
  <si>
    <t>VIS000415L</t>
  </si>
  <si>
    <t>VIS000414L</t>
  </si>
  <si>
    <t>VIS000413L</t>
  </si>
  <si>
    <t>VIS000412L</t>
  </si>
  <si>
    <t>Singhee</t>
  </si>
  <si>
    <t>VIS000411L</t>
  </si>
  <si>
    <t>GIHD000905</t>
  </si>
  <si>
    <t>Thakore</t>
  </si>
  <si>
    <t>VIS000410L</t>
  </si>
  <si>
    <t>Abhi</t>
  </si>
  <si>
    <t>VIS000409L</t>
  </si>
  <si>
    <t>raman@studioara.in</t>
  </si>
  <si>
    <t>VIS000408L</t>
  </si>
  <si>
    <t>GIHD000904</t>
  </si>
  <si>
    <t>VIS000407L</t>
  </si>
  <si>
    <t>Dirghayu</t>
  </si>
  <si>
    <t>VIS000406L</t>
  </si>
  <si>
    <t>VIS000405L</t>
  </si>
  <si>
    <t>VIS000404L</t>
  </si>
  <si>
    <t>VIS000403L</t>
  </si>
  <si>
    <t>Tanmay</t>
  </si>
  <si>
    <t>shah.tanmay@havells.com</t>
  </si>
  <si>
    <t>VIS000402L</t>
  </si>
  <si>
    <t>VIS000401L</t>
  </si>
  <si>
    <t>VIS000400L</t>
  </si>
  <si>
    <t>VIS000399L</t>
  </si>
  <si>
    <t>VIS000398L</t>
  </si>
  <si>
    <t>VIS000397L</t>
  </si>
  <si>
    <t>Gajbhiye</t>
  </si>
  <si>
    <t>VIS000396L</t>
  </si>
  <si>
    <t>GIHD000903</t>
  </si>
  <si>
    <t>VIS000395L</t>
  </si>
  <si>
    <t>VIS000394L</t>
  </si>
  <si>
    <t>Bishwesh</t>
  </si>
  <si>
    <t>Balappan</t>
  </si>
  <si>
    <t>VIS000393L</t>
  </si>
  <si>
    <t>Krupesh</t>
  </si>
  <si>
    <t>VIS000392L</t>
  </si>
  <si>
    <t>VIS000391L</t>
  </si>
  <si>
    <t>VIS000390L</t>
  </si>
  <si>
    <t>VIS000389L</t>
  </si>
  <si>
    <t>VIS000388L</t>
  </si>
  <si>
    <t>VIS000387L</t>
  </si>
  <si>
    <t>VIS000386L</t>
  </si>
  <si>
    <t>VIS000385L</t>
  </si>
  <si>
    <t>VIS000384L</t>
  </si>
  <si>
    <t>GIHD000902</t>
  </si>
  <si>
    <t>Maulesh</t>
  </si>
  <si>
    <t>GIHD000901</t>
  </si>
  <si>
    <t>VIS000383L</t>
  </si>
  <si>
    <t>VIS000382L</t>
  </si>
  <si>
    <t>Babariya</t>
  </si>
  <si>
    <t>VIS000381L</t>
  </si>
  <si>
    <t>bhaavin@weandyouinteriors.com</t>
  </si>
  <si>
    <t>GIHD000900</t>
  </si>
  <si>
    <t>GIHD000899</t>
  </si>
  <si>
    <t>Maliwal</t>
  </si>
  <si>
    <t>VIS000380L</t>
  </si>
  <si>
    <t>VIS000379L</t>
  </si>
  <si>
    <t>VIS000378L</t>
  </si>
  <si>
    <t>GIHD000898</t>
  </si>
  <si>
    <t>VIS000377L</t>
  </si>
  <si>
    <t>VIS000376L</t>
  </si>
  <si>
    <t>GIHD000897</t>
  </si>
  <si>
    <t>VIS000375L</t>
  </si>
  <si>
    <t>VIS000374L</t>
  </si>
  <si>
    <t>HR@SWATIPROCON.COM</t>
  </si>
  <si>
    <t>VIS000373L</t>
  </si>
  <si>
    <t>VIS000372L</t>
  </si>
  <si>
    <t>VIS000371L</t>
  </si>
  <si>
    <t>GIHD000896</t>
  </si>
  <si>
    <t>GIHD000895</t>
  </si>
  <si>
    <t>GIHD000894</t>
  </si>
  <si>
    <t>Niyant</t>
  </si>
  <si>
    <t>GIHD000892</t>
  </si>
  <si>
    <t>GIHD000893</t>
  </si>
  <si>
    <t>GIHD000891</t>
  </si>
  <si>
    <t>VIS000370L</t>
  </si>
  <si>
    <t>VIS000369L</t>
  </si>
  <si>
    <t>GIHD000890</t>
  </si>
  <si>
    <t>Jagannathji</t>
  </si>
  <si>
    <t>VIS000368L</t>
  </si>
  <si>
    <t>VIS000367L</t>
  </si>
  <si>
    <t>VIS000366L</t>
  </si>
  <si>
    <t>VIS000365L</t>
  </si>
  <si>
    <t>VIS000364L</t>
  </si>
  <si>
    <t>GIHD000889</t>
  </si>
  <si>
    <t>GIHD000888</t>
  </si>
  <si>
    <t>Namaste@drsartscompany.com</t>
  </si>
  <si>
    <t>VIS000363L</t>
  </si>
  <si>
    <t>VIS000362L</t>
  </si>
  <si>
    <t>VIS000361L</t>
  </si>
  <si>
    <t>VIS000360L</t>
  </si>
  <si>
    <t>VIS000359L</t>
  </si>
  <si>
    <t>Engineer</t>
  </si>
  <si>
    <t>VIS000358L</t>
  </si>
  <si>
    <t>VIS000357L</t>
  </si>
  <si>
    <t>VIS000356L</t>
  </si>
  <si>
    <t>VIS000355L</t>
  </si>
  <si>
    <t>VIS000354L</t>
  </si>
  <si>
    <t>VIS000353L</t>
  </si>
  <si>
    <t>GIHD000887</t>
  </si>
  <si>
    <t>VIS000352L</t>
  </si>
  <si>
    <t>VIS000351L</t>
  </si>
  <si>
    <t>VIS000350L</t>
  </si>
  <si>
    <t>VIS000349L</t>
  </si>
  <si>
    <t>VIS000348L</t>
  </si>
  <si>
    <t>GIHD000886</t>
  </si>
  <si>
    <t>GIHD000885</t>
  </si>
  <si>
    <t>GIHD000884</t>
  </si>
  <si>
    <t>Kkajol</t>
  </si>
  <si>
    <t>VIS000347L</t>
  </si>
  <si>
    <t>kb_pharmacist@rocketmail.com</t>
  </si>
  <si>
    <t>VIS000346L</t>
  </si>
  <si>
    <t>VIS000345L</t>
  </si>
  <si>
    <t>VIS000344L</t>
  </si>
  <si>
    <t>GIHD000883</t>
  </si>
  <si>
    <t>Jagvir</t>
  </si>
  <si>
    <t>VIS000343L</t>
  </si>
  <si>
    <t>VIS000342L</t>
  </si>
  <si>
    <t>VIS000341L</t>
  </si>
  <si>
    <t>VIS000340L</t>
  </si>
  <si>
    <t>VIS000339L</t>
  </si>
  <si>
    <t>VIS000338L</t>
  </si>
  <si>
    <t>GIHD000882</t>
  </si>
  <si>
    <t>GIHD000881</t>
  </si>
  <si>
    <t>VIS000337L</t>
  </si>
  <si>
    <t>Manojbhai</t>
  </si>
  <si>
    <t>GIHD000880</t>
  </si>
  <si>
    <t>VIS000336L</t>
  </si>
  <si>
    <t>Bavalia</t>
  </si>
  <si>
    <t>VIS000335L</t>
  </si>
  <si>
    <t>GIHD000879</t>
  </si>
  <si>
    <t>Goradia</t>
  </si>
  <si>
    <t>VIS000334L</t>
  </si>
  <si>
    <t>VIS000333L</t>
  </si>
  <si>
    <t>PSHAH@ADARSHINSULATIONS.COM</t>
  </si>
  <si>
    <t>GIHD000878</t>
  </si>
  <si>
    <t>VIS000332L</t>
  </si>
  <si>
    <t>GIHD000877</t>
  </si>
  <si>
    <t>GIHD000876</t>
  </si>
  <si>
    <t>VIS000331L</t>
  </si>
  <si>
    <t>VIS000330L</t>
  </si>
  <si>
    <t>GIHD000875</t>
  </si>
  <si>
    <t>Raina</t>
  </si>
  <si>
    <t>VIS000329L</t>
  </si>
  <si>
    <t>Ratnesh</t>
  </si>
  <si>
    <t>ratn.kumar@hotmail.com</t>
  </si>
  <si>
    <t>GIHD000874</t>
  </si>
  <si>
    <t>GIHD000873</t>
  </si>
  <si>
    <t>VIS000328L</t>
  </si>
  <si>
    <t>VIS000327L</t>
  </si>
  <si>
    <t>nirav.shah@yellowspot.in</t>
  </si>
  <si>
    <t>GIHD000872</t>
  </si>
  <si>
    <t>Chotai</t>
  </si>
  <si>
    <t>VIS000326L</t>
  </si>
  <si>
    <t>VIS000325L</t>
  </si>
  <si>
    <t>VIS000324L</t>
  </si>
  <si>
    <t>VIS000323L,GIHD001661</t>
  </si>
  <si>
    <t>GIHD000871</t>
  </si>
  <si>
    <t>Vipulsinh</t>
  </si>
  <si>
    <t>VIS000322L</t>
  </si>
  <si>
    <t>VIS000321L</t>
  </si>
  <si>
    <t>VIS000320L</t>
  </si>
  <si>
    <t>VIS000319L</t>
  </si>
  <si>
    <t>GIHD000870</t>
  </si>
  <si>
    <t>Nainani</t>
  </si>
  <si>
    <t>VIS000318L</t>
  </si>
  <si>
    <t>VIS000317L</t>
  </si>
  <si>
    <t>VIS000316L</t>
  </si>
  <si>
    <t>GIHD000869</t>
  </si>
  <si>
    <t>Arsh</t>
  </si>
  <si>
    <t>VIS000315L</t>
  </si>
  <si>
    <t>GIHD000868</t>
  </si>
  <si>
    <t>Neevesh</t>
  </si>
  <si>
    <t>Padhy</t>
  </si>
  <si>
    <t>susanta_padhy@yqhoo.com</t>
  </si>
  <si>
    <t>GIHD000867</t>
  </si>
  <si>
    <t>VIS000312L,VIL000562L</t>
  </si>
  <si>
    <t>GIHD000866</t>
  </si>
  <si>
    <t>GIHD000865</t>
  </si>
  <si>
    <t>Nishuraj</t>
  </si>
  <si>
    <t>Aryan</t>
  </si>
  <si>
    <t>aryan.shah16@outlook.com</t>
  </si>
  <si>
    <t>GIHD000864</t>
  </si>
  <si>
    <t>Noopur</t>
  </si>
  <si>
    <t>Bhalakia</t>
  </si>
  <si>
    <t>saumil@kandz.co.in</t>
  </si>
  <si>
    <t>GIHD000863</t>
  </si>
  <si>
    <t>mail@zencom.in</t>
  </si>
  <si>
    <t>VIS000291L,VIL000171L</t>
  </si>
  <si>
    <t>Hardikbhai</t>
  </si>
  <si>
    <t>GIHD000862</t>
  </si>
  <si>
    <t>sumit@thesharpner.com</t>
  </si>
  <si>
    <t>GIHD000861</t>
  </si>
  <si>
    <t>Dil</t>
  </si>
  <si>
    <t>diliprathod.kim08@hotmail.com</t>
  </si>
  <si>
    <t>GIHD000860</t>
  </si>
  <si>
    <t>Visana</t>
  </si>
  <si>
    <t>GIHD000859</t>
  </si>
  <si>
    <t>GIHD000858</t>
  </si>
  <si>
    <t>GIHD000857</t>
  </si>
  <si>
    <t>Avadh</t>
  </si>
  <si>
    <t>Medora</t>
  </si>
  <si>
    <t>oorvaksh@remaxrealtysolutions.in</t>
  </si>
  <si>
    <t>GIHD000856</t>
  </si>
  <si>
    <t>GIHD000855</t>
  </si>
  <si>
    <t>SUBHASH@SHUBHAMINDIA.COM</t>
  </si>
  <si>
    <t>GIHD000854</t>
  </si>
  <si>
    <t>Rathor</t>
  </si>
  <si>
    <t>amar@collated.in</t>
  </si>
  <si>
    <t>GIHD000853</t>
  </si>
  <si>
    <t>Bagabhai</t>
  </si>
  <si>
    <t>Ranjendra</t>
  </si>
  <si>
    <t>GIHD000852</t>
  </si>
  <si>
    <t>Maliwd</t>
  </si>
  <si>
    <t>GIHD000851</t>
  </si>
  <si>
    <t>GIHD000850</t>
  </si>
  <si>
    <t>Gagandeep</t>
  </si>
  <si>
    <t>VIS000248L,VIL000123L</t>
  </si>
  <si>
    <t>ankit@yards-acres.com</t>
  </si>
  <si>
    <t>GIHD000849</t>
  </si>
  <si>
    <t>Bothra</t>
  </si>
  <si>
    <t>Viplav</t>
  </si>
  <si>
    <t>Jagad</t>
  </si>
  <si>
    <t>GIHD000848</t>
  </si>
  <si>
    <t>Anubha</t>
  </si>
  <si>
    <t>GIHD000847</t>
  </si>
  <si>
    <t>Sharookh</t>
  </si>
  <si>
    <t>Daruwala</t>
  </si>
  <si>
    <t>GIHD000846</t>
  </si>
  <si>
    <t>GIHD000845</t>
  </si>
  <si>
    <t>Gulshan</t>
  </si>
  <si>
    <t>GIHD000844</t>
  </si>
  <si>
    <t>GIHD000843</t>
  </si>
  <si>
    <t>GIHD000842</t>
  </si>
  <si>
    <t>Naicker</t>
  </si>
  <si>
    <t>Singhaania</t>
  </si>
  <si>
    <t>GIHD000841</t>
  </si>
  <si>
    <t>GIHD000840</t>
  </si>
  <si>
    <t>GIHD000839</t>
  </si>
  <si>
    <t>GIHD000838</t>
  </si>
  <si>
    <t>info@alurail.in</t>
  </si>
  <si>
    <t>GIHD000837</t>
  </si>
  <si>
    <t>GIHD000836</t>
  </si>
  <si>
    <t>GIHD000835</t>
  </si>
  <si>
    <t>GIHD000834</t>
  </si>
  <si>
    <t>GIHD000833</t>
  </si>
  <si>
    <t>Shahani</t>
  </si>
  <si>
    <t>GIHD000832</t>
  </si>
  <si>
    <t>GIHD000831</t>
  </si>
  <si>
    <t>GIHD000830</t>
  </si>
  <si>
    <t>GIHD000829</t>
  </si>
  <si>
    <t>GIHD000828</t>
  </si>
  <si>
    <t>GIHD000827</t>
  </si>
  <si>
    <t>GIHD000826</t>
  </si>
  <si>
    <t>Kachhliya</t>
  </si>
  <si>
    <t>GIHD000825</t>
  </si>
  <si>
    <t>Chhanshiya</t>
  </si>
  <si>
    <t>GIHD000824</t>
  </si>
  <si>
    <t>Daxa</t>
  </si>
  <si>
    <t>INFO@SDREALITY.IN</t>
  </si>
  <si>
    <t>Dhruvansh</t>
  </si>
  <si>
    <t>Utkaarsh</t>
  </si>
  <si>
    <t>utkaarsh@toto.com</t>
  </si>
  <si>
    <t>GIHD000823</t>
  </si>
  <si>
    <t>Archna</t>
  </si>
  <si>
    <t>GIHD000822</t>
  </si>
  <si>
    <t>GIHD000821</t>
  </si>
  <si>
    <t>Kamlani</t>
  </si>
  <si>
    <t>GIHD000820</t>
  </si>
  <si>
    <t>GIHD000819</t>
  </si>
  <si>
    <t>parth@pitchvilla.com</t>
  </si>
  <si>
    <t>mkunal@remax.in</t>
  </si>
  <si>
    <t>GIHD000818</t>
  </si>
  <si>
    <t>GIHD000817</t>
  </si>
  <si>
    <t>VIKRAM@MINISTER.COM</t>
  </si>
  <si>
    <t>GIHD000816</t>
  </si>
  <si>
    <t>Samvit</t>
  </si>
  <si>
    <t>Samvit@remaxrealtysolutions.in</t>
  </si>
  <si>
    <t>GIHD000815</t>
  </si>
  <si>
    <t>GIHD000814</t>
  </si>
  <si>
    <t>Barvaliya</t>
  </si>
  <si>
    <t>SHIVANI.SHARMA6@KOTAK.COM</t>
  </si>
  <si>
    <t>Sonke</t>
  </si>
  <si>
    <t>Hoof</t>
  </si>
  <si>
    <t>GIHD000813</t>
  </si>
  <si>
    <t>INFO@AIRVENTILATOR.COM</t>
  </si>
  <si>
    <t>GIHD000812</t>
  </si>
  <si>
    <t>GIHD000811</t>
  </si>
  <si>
    <t>GIHD000809</t>
  </si>
  <si>
    <t>GIHD000810</t>
  </si>
  <si>
    <t>Suhit</t>
  </si>
  <si>
    <t>Contractor</t>
  </si>
  <si>
    <t>GIHD000808</t>
  </si>
  <si>
    <t>GIHD000807</t>
  </si>
  <si>
    <t>Badheka</t>
  </si>
  <si>
    <t>Vagela</t>
  </si>
  <si>
    <t>GIHD000806</t>
  </si>
  <si>
    <t>AVYAS@REMAX.IN</t>
  </si>
  <si>
    <t>GIHD000805</t>
  </si>
  <si>
    <t>GIHD000804</t>
  </si>
  <si>
    <t>hr.admin@vandemataram.co.in</t>
  </si>
  <si>
    <t>GIHD000803</t>
  </si>
  <si>
    <t>Toshik</t>
  </si>
  <si>
    <t>Mahawar</t>
  </si>
  <si>
    <t>toshik.mahawar@bolt.earth</t>
  </si>
  <si>
    <t>GIHD000802</t>
  </si>
  <si>
    <t>Sonagra</t>
  </si>
  <si>
    <t>GIHD000801</t>
  </si>
  <si>
    <t>GIHD000800</t>
  </si>
  <si>
    <t>Rajadurai</t>
  </si>
  <si>
    <t>GIHD000799</t>
  </si>
  <si>
    <t>GIHD000798</t>
  </si>
  <si>
    <t>GIHD000797</t>
  </si>
  <si>
    <t>VIS000134L,VIL003326L</t>
  </si>
  <si>
    <t>Srivastav</t>
  </si>
  <si>
    <t>GIHD000796</t>
  </si>
  <si>
    <t>sales5@expresslift.co.in</t>
  </si>
  <si>
    <t>GIHD000795</t>
  </si>
  <si>
    <t>GIHD000794</t>
  </si>
  <si>
    <t>Divya</t>
  </si>
  <si>
    <t>GIHD000793</t>
  </si>
  <si>
    <t>GIHD000792</t>
  </si>
  <si>
    <t>Agola</t>
  </si>
  <si>
    <t>GIHD000791</t>
  </si>
  <si>
    <t>yamin.seo@letsenkidle.com</t>
  </si>
  <si>
    <t>GIHD000790</t>
  </si>
  <si>
    <t>VIS000126L,VIL001560L</t>
  </si>
  <si>
    <t>GIHD000789</t>
  </si>
  <si>
    <t>Lency</t>
  </si>
  <si>
    <t>GIHD000788</t>
  </si>
  <si>
    <t>GIHD000787</t>
  </si>
  <si>
    <t>GIHD000786</t>
  </si>
  <si>
    <t>Gunvant</t>
  </si>
  <si>
    <t>Dholaroya</t>
  </si>
  <si>
    <t>GIHD000785</t>
  </si>
  <si>
    <t>Healthy</t>
  </si>
  <si>
    <t>GIHD000784</t>
  </si>
  <si>
    <t>info@svmdproperty.com</t>
  </si>
  <si>
    <t>GIHD000783</t>
  </si>
  <si>
    <t>GIHD000782</t>
  </si>
  <si>
    <t>GIHD000781</t>
  </si>
  <si>
    <t>GIHD000780</t>
  </si>
  <si>
    <t>Ashokkumar</t>
  </si>
  <si>
    <t>GIHD000779</t>
  </si>
  <si>
    <t>GIHD000778</t>
  </si>
  <si>
    <t>info@rewiserealty.com</t>
  </si>
  <si>
    <t>GIHD000777</t>
  </si>
  <si>
    <t>Aniketkumar</t>
  </si>
  <si>
    <t>patelaniket@hdfcsales.com</t>
  </si>
  <si>
    <t>GIHD000776</t>
  </si>
  <si>
    <t>GIHD000775</t>
  </si>
  <si>
    <t>GIHD000774</t>
  </si>
  <si>
    <t>GIHD000773</t>
  </si>
  <si>
    <t>GIHD000772</t>
  </si>
  <si>
    <t>info@dhanvruksh.com</t>
  </si>
  <si>
    <t>GIHD000771</t>
  </si>
  <si>
    <t>Harmit</t>
  </si>
  <si>
    <t>GIHD000770</t>
  </si>
  <si>
    <t>shivarsh@shivalainfrabuild.com</t>
  </si>
  <si>
    <t>GIHD000769</t>
  </si>
  <si>
    <t>Tyagi</t>
  </si>
  <si>
    <t>VIS000117L</t>
  </si>
  <si>
    <t>Krutika</t>
  </si>
  <si>
    <t>SP@PARMESHWARSTEEL.COM</t>
  </si>
  <si>
    <t>GIHD000768</t>
  </si>
  <si>
    <t>Jimesh</t>
  </si>
  <si>
    <t>GIHD000767</t>
  </si>
  <si>
    <t>GIHD000766</t>
  </si>
  <si>
    <t>Kagrana</t>
  </si>
  <si>
    <t>GIHD000765</t>
  </si>
  <si>
    <t>GIHD000764</t>
  </si>
  <si>
    <t>Khanpara</t>
  </si>
  <si>
    <t>GIHD000763</t>
  </si>
  <si>
    <t>Bhalawat</t>
  </si>
  <si>
    <t>sbhalawat@therealestateconnect.com</t>
  </si>
  <si>
    <t>GIHD000762</t>
  </si>
  <si>
    <t>GIHD000761</t>
  </si>
  <si>
    <t>Darshini</t>
  </si>
  <si>
    <t>GIHD000760</t>
  </si>
  <si>
    <t>achoksi@therealestateconnect.com</t>
  </si>
  <si>
    <t>Vishang</t>
  </si>
  <si>
    <t>GIHD000759</t>
  </si>
  <si>
    <t>GIHD000758</t>
  </si>
  <si>
    <t>GIHD000757</t>
  </si>
  <si>
    <t>GIHD000756</t>
  </si>
  <si>
    <t>NILESH@VERSATILETECHNO.COM</t>
  </si>
  <si>
    <t>GIHD000755</t>
  </si>
  <si>
    <t>GIHD000753</t>
  </si>
  <si>
    <t>GIHD000752</t>
  </si>
  <si>
    <t>GIHD000751</t>
  </si>
  <si>
    <t>GIHD000750</t>
  </si>
  <si>
    <t>Chanchlani</t>
  </si>
  <si>
    <t>GIHD000749</t>
  </si>
  <si>
    <t>GIHD000748</t>
  </si>
  <si>
    <t>Naraindas</t>
  </si>
  <si>
    <t>Rohera</t>
  </si>
  <si>
    <t>GIHD000747</t>
  </si>
  <si>
    <t>VIS000099L,VIL000106L</t>
  </si>
  <si>
    <t>kamal@CAPITALZ.in</t>
  </si>
  <si>
    <t>GIHD000746</t>
  </si>
  <si>
    <t>amit.dholakia@rediff.com</t>
  </si>
  <si>
    <t>GIHD000745</t>
  </si>
  <si>
    <t>GIHD000744</t>
  </si>
  <si>
    <t>GIHD000743</t>
  </si>
  <si>
    <t>GIHD000742</t>
  </si>
  <si>
    <t>Rishiraj</t>
  </si>
  <si>
    <t>Yajnik</t>
  </si>
  <si>
    <t>GIHD000741</t>
  </si>
  <si>
    <t>GIHD000740</t>
  </si>
  <si>
    <t>Sapankumar</t>
  </si>
  <si>
    <t>Valay</t>
  </si>
  <si>
    <t>valay@sakshham.com</t>
  </si>
  <si>
    <t>GIHD000739</t>
  </si>
  <si>
    <t>GIHD000738</t>
  </si>
  <si>
    <t>GIHD000737</t>
  </si>
  <si>
    <t>GIHD000736</t>
  </si>
  <si>
    <t>GIHD000735</t>
  </si>
  <si>
    <t>GIHD000734</t>
  </si>
  <si>
    <t>GIHD000733</t>
  </si>
  <si>
    <t>GIHD000732</t>
  </si>
  <si>
    <t>VIS000085L,GIHD004394</t>
  </si>
  <si>
    <t>GIHD000731</t>
  </si>
  <si>
    <t>GIHD000730</t>
  </si>
  <si>
    <t>GIHD000729</t>
  </si>
  <si>
    <t>GIHD000728</t>
  </si>
  <si>
    <t>GIHD000727</t>
  </si>
  <si>
    <t>GIHD000726</t>
  </si>
  <si>
    <t>GIHD000725</t>
  </si>
  <si>
    <t>VIS000079L,GIHD000754,VIL000021L</t>
  </si>
  <si>
    <t>Nathalal</t>
  </si>
  <si>
    <t>GIHD000724</t>
  </si>
  <si>
    <t>GIHD000723</t>
  </si>
  <si>
    <t>GIHD000722</t>
  </si>
  <si>
    <t>GIHD000721</t>
  </si>
  <si>
    <t>GIHD000720</t>
  </si>
  <si>
    <t>GIHD000719</t>
  </si>
  <si>
    <t>GIHD000718</t>
  </si>
  <si>
    <t>Mauli</t>
  </si>
  <si>
    <t>GIHD000717</t>
  </si>
  <si>
    <t>Kanayalal</t>
  </si>
  <si>
    <t>Bayanwala</t>
  </si>
  <si>
    <t>GIHD000716</t>
  </si>
  <si>
    <t>Hurkat</t>
  </si>
  <si>
    <t>GIHD000715</t>
  </si>
  <si>
    <t>forankitdesai@hotmail.com</t>
  </si>
  <si>
    <t>GIHD000714</t>
  </si>
  <si>
    <t>Huda</t>
  </si>
  <si>
    <t>Lalabhai</t>
  </si>
  <si>
    <t>GIHD000713</t>
  </si>
  <si>
    <t>GIHD000712</t>
  </si>
  <si>
    <t>GIHD000711</t>
  </si>
  <si>
    <t>devanshimhasker@ymail.com</t>
  </si>
  <si>
    <t>GIHD000710</t>
  </si>
  <si>
    <t>GIHD000709</t>
  </si>
  <si>
    <t>GIHD000708</t>
  </si>
  <si>
    <t>Maharsh</t>
  </si>
  <si>
    <t>GIHD000707</t>
  </si>
  <si>
    <t>GIHD000706</t>
  </si>
  <si>
    <t>Deotale</t>
  </si>
  <si>
    <t>GIHD000705</t>
  </si>
  <si>
    <t>GIHD000704</t>
  </si>
  <si>
    <t>GIHD000703</t>
  </si>
  <si>
    <t>GIHD000702</t>
  </si>
  <si>
    <t>GIHD000701</t>
  </si>
  <si>
    <t>GIHD000700</t>
  </si>
  <si>
    <t>Nerura</t>
  </si>
  <si>
    <t>Group</t>
  </si>
  <si>
    <t>GIHD000699</t>
  </si>
  <si>
    <t>hardikmer@outlook.com</t>
  </si>
  <si>
    <t>GIHD000698</t>
  </si>
  <si>
    <t>dir@avanistones.com</t>
  </si>
  <si>
    <t>GIHD000697</t>
  </si>
  <si>
    <t>GIHD000696</t>
  </si>
  <si>
    <t>Vina</t>
  </si>
  <si>
    <t>GIHD000695</t>
  </si>
  <si>
    <t>GIHD000694</t>
  </si>
  <si>
    <t>GIHD000693</t>
  </si>
  <si>
    <t>Kanojiya</t>
  </si>
  <si>
    <t>GIHD000692</t>
  </si>
  <si>
    <t>GIHD000691</t>
  </si>
  <si>
    <t>namit@collated.in</t>
  </si>
  <si>
    <t>GIHD000690</t>
  </si>
  <si>
    <t>Jayendrasinh</t>
  </si>
  <si>
    <t>GIHD000689</t>
  </si>
  <si>
    <t>GIHD000688</t>
  </si>
  <si>
    <t>GIHD000687</t>
  </si>
  <si>
    <t>Maheriya</t>
  </si>
  <si>
    <t>GIHD000686</t>
  </si>
  <si>
    <t>GIHD000685</t>
  </si>
  <si>
    <t>GIHD000684</t>
  </si>
  <si>
    <t>GIHD000683</t>
  </si>
  <si>
    <t>GIHD000682</t>
  </si>
  <si>
    <t>Darpitsinh</t>
  </si>
  <si>
    <t>dpadhiyar@neptunerealty.in</t>
  </si>
  <si>
    <t>GIHD000681</t>
  </si>
  <si>
    <t>GIHD000680</t>
  </si>
  <si>
    <t>Bodar</t>
  </si>
  <si>
    <t>GIHD000679</t>
  </si>
  <si>
    <t>GIHD000678</t>
  </si>
  <si>
    <t>Tarkesh</t>
  </si>
  <si>
    <t>Kanjariya</t>
  </si>
  <si>
    <t>GIHD000677</t>
  </si>
  <si>
    <t>Dhrumit</t>
  </si>
  <si>
    <t>GIHD000676</t>
  </si>
  <si>
    <t>GIHD000675</t>
  </si>
  <si>
    <t>GIHD000674</t>
  </si>
  <si>
    <t>Devesh</t>
  </si>
  <si>
    <t>GIHD000673</t>
  </si>
  <si>
    <t>GIHD000672</t>
  </si>
  <si>
    <t>info@creditdsa.com</t>
  </si>
  <si>
    <t>GIHD000671</t>
  </si>
  <si>
    <t>Devam</t>
  </si>
  <si>
    <t>VIS000040L</t>
  </si>
  <si>
    <t>Khushma</t>
  </si>
  <si>
    <t>GIHD000670</t>
  </si>
  <si>
    <t>GIHD000669</t>
  </si>
  <si>
    <t>GIHD000668</t>
  </si>
  <si>
    <t>GIHD000667</t>
  </si>
  <si>
    <t>Kotaria</t>
  </si>
  <si>
    <t>GIHD000666</t>
  </si>
  <si>
    <t>Solankj</t>
  </si>
  <si>
    <t>GIHD000665</t>
  </si>
  <si>
    <t>Dilipthakker@rediffmail.com</t>
  </si>
  <si>
    <t>GIHD000664</t>
  </si>
  <si>
    <t>GIHD000663</t>
  </si>
  <si>
    <t>ravindra@ratnafield.com</t>
  </si>
  <si>
    <t>GIHD000662</t>
  </si>
  <si>
    <t>GIHD000661</t>
  </si>
  <si>
    <t>GIHD000660</t>
  </si>
  <si>
    <t>Rushali</t>
  </si>
  <si>
    <t>rushali@ashridhar.com</t>
  </si>
  <si>
    <t>shailesh.pandya@ratnaafin.com</t>
  </si>
  <si>
    <t>GIHD000659</t>
  </si>
  <si>
    <t>GIHD000658</t>
  </si>
  <si>
    <t>Dhaduk</t>
  </si>
  <si>
    <t>GIHD000657</t>
  </si>
  <si>
    <t>GIHD000656</t>
  </si>
  <si>
    <t>Soma</t>
  </si>
  <si>
    <t>GIHD000655</t>
  </si>
  <si>
    <t>Chavla</t>
  </si>
  <si>
    <t>GIHD000653</t>
  </si>
  <si>
    <t>GIHD000654</t>
  </si>
  <si>
    <t>GIHD000652</t>
  </si>
  <si>
    <t>GIHD000651</t>
  </si>
  <si>
    <t>GIHD000650</t>
  </si>
  <si>
    <t>GIHD000649</t>
  </si>
  <si>
    <t>GIHD000648</t>
  </si>
  <si>
    <t>GIHD000647</t>
  </si>
  <si>
    <t>GIHD000646</t>
  </si>
  <si>
    <t>Dhavalbhai</t>
  </si>
  <si>
    <t>GIHD000644</t>
  </si>
  <si>
    <t>GIHD000645</t>
  </si>
  <si>
    <t>solankimaulikc@hdfcsales.com</t>
  </si>
  <si>
    <t>GIHD000643</t>
  </si>
  <si>
    <t>GIHD000642</t>
  </si>
  <si>
    <t>GIHD000641</t>
  </si>
  <si>
    <t>Brij</t>
  </si>
  <si>
    <t>GIHD000640</t>
  </si>
  <si>
    <t>GIHD000639</t>
  </si>
  <si>
    <t>Bhisham</t>
  </si>
  <si>
    <t>GIHD000638</t>
  </si>
  <si>
    <t>GIHD000637</t>
  </si>
  <si>
    <t>GIHD000636</t>
  </si>
  <si>
    <t>ashish@theavenir.in</t>
  </si>
  <si>
    <t>GIHD000635</t>
  </si>
  <si>
    <t>GIHD000634</t>
  </si>
  <si>
    <t>mehul_pat@hotmail.com</t>
  </si>
  <si>
    <t>GIHD000633</t>
  </si>
  <si>
    <t>Patva</t>
  </si>
  <si>
    <t>GIHD000632</t>
  </si>
  <si>
    <t>Dwipal</t>
  </si>
  <si>
    <t>dwipal@dwipalpatel.in</t>
  </si>
  <si>
    <t>GIHD000631</t>
  </si>
  <si>
    <t>Yuvrajsinh</t>
  </si>
  <si>
    <t>GIHD000630</t>
  </si>
  <si>
    <t>GIHD000629</t>
  </si>
  <si>
    <t>Khushboo</t>
  </si>
  <si>
    <t>GIHD000628</t>
  </si>
  <si>
    <t>GIHD000627</t>
  </si>
  <si>
    <t>GIHD000626</t>
  </si>
  <si>
    <t>Gala</t>
  </si>
  <si>
    <t>GIHD000625</t>
  </si>
  <si>
    <t>GIHD000624</t>
  </si>
  <si>
    <t>Krupen</t>
  </si>
  <si>
    <t>GIHD000623</t>
  </si>
  <si>
    <t>GIHD000622</t>
  </si>
  <si>
    <t>GIHD000621</t>
  </si>
  <si>
    <t>Kashi</t>
  </si>
  <si>
    <t>GIHD000620</t>
  </si>
  <si>
    <t>GIHD000619</t>
  </si>
  <si>
    <t>GIHD000618</t>
  </si>
  <si>
    <t>Varan</t>
  </si>
  <si>
    <t>GIHD000617</t>
  </si>
  <si>
    <t>GIHD000616</t>
  </si>
  <si>
    <t>Harshesh</t>
  </si>
  <si>
    <t>GIHD000615</t>
  </si>
  <si>
    <t>GIHD000614</t>
  </si>
  <si>
    <t>GIHD000613</t>
  </si>
  <si>
    <t>Asawa</t>
  </si>
  <si>
    <t>GIHD000612</t>
  </si>
  <si>
    <t>GIHD000611</t>
  </si>
  <si>
    <t>GIHD000610</t>
  </si>
  <si>
    <t>GIHD000609</t>
  </si>
  <si>
    <t>Vasava</t>
  </si>
  <si>
    <t>GIHD000608</t>
  </si>
  <si>
    <t>GIHD000607</t>
  </si>
  <si>
    <t>GIHD000606</t>
  </si>
  <si>
    <t>GIHD000605</t>
  </si>
  <si>
    <t>GIHD000604</t>
  </si>
  <si>
    <t>GIHD000603</t>
  </si>
  <si>
    <t>Makwanq</t>
  </si>
  <si>
    <t>GIHD000601</t>
  </si>
  <si>
    <t>GIHD000602</t>
  </si>
  <si>
    <t>GIHD000600</t>
  </si>
  <si>
    <t>GIHD000599</t>
  </si>
  <si>
    <t>GIHD000598</t>
  </si>
  <si>
    <t>GIHD000597</t>
  </si>
  <si>
    <t>GIHD000596</t>
  </si>
  <si>
    <t>GIHD000595</t>
  </si>
  <si>
    <t>GIHD000594</t>
  </si>
  <si>
    <t>Amir.rathod@dbcorp.in</t>
  </si>
  <si>
    <t>GIHD000593</t>
  </si>
  <si>
    <t>GIHD000592</t>
  </si>
  <si>
    <t>Mitbhatt@truptitravels.com</t>
  </si>
  <si>
    <t>GIHD000591</t>
  </si>
  <si>
    <t>GIHD000590</t>
  </si>
  <si>
    <t>paresh.mehta@amul.coop</t>
  </si>
  <si>
    <t>GIHD000589</t>
  </si>
  <si>
    <t>GIHD000588</t>
  </si>
  <si>
    <t>GIHD000587</t>
  </si>
  <si>
    <t>GIHD000586</t>
  </si>
  <si>
    <t>GIHD000585</t>
  </si>
  <si>
    <t>Dineshchandra</t>
  </si>
  <si>
    <t>GIHD000584</t>
  </si>
  <si>
    <t>GIHD000583</t>
  </si>
  <si>
    <t>Pachchigar</t>
  </si>
  <si>
    <t>GIHD000582</t>
  </si>
  <si>
    <t>info@yournextspace.in</t>
  </si>
  <si>
    <t>GIHD000581</t>
  </si>
  <si>
    <t>GIHD000580</t>
  </si>
  <si>
    <t>GIHD000579</t>
  </si>
  <si>
    <t>Jyot</t>
  </si>
  <si>
    <t>Eshika</t>
  </si>
  <si>
    <t>Sood</t>
  </si>
  <si>
    <t>Bhensjalia</t>
  </si>
  <si>
    <t>Neemit</t>
  </si>
  <si>
    <t>Tibrewal</t>
  </si>
  <si>
    <t>GIHD000578</t>
  </si>
  <si>
    <t>Jhuria</t>
  </si>
  <si>
    <t>GIHD000577</t>
  </si>
  <si>
    <t>GIHD000576</t>
  </si>
  <si>
    <t>Aashutosh</t>
  </si>
  <si>
    <t>GIHD000575</t>
  </si>
  <si>
    <t>GIHD000574</t>
  </si>
  <si>
    <t>Pragneshkumar</t>
  </si>
  <si>
    <t>GIHD000573</t>
  </si>
  <si>
    <t>Dhawal</t>
  </si>
  <si>
    <t>GIHD000572</t>
  </si>
  <si>
    <t>GIHD000571</t>
  </si>
  <si>
    <t>GIHD000570</t>
  </si>
  <si>
    <t>GIHD000569</t>
  </si>
  <si>
    <t>Manojkumar</t>
  </si>
  <si>
    <t>GIHD000568</t>
  </si>
  <si>
    <t>GIHD000567</t>
  </si>
  <si>
    <t>Vikalp</t>
  </si>
  <si>
    <t>GIHD000566</t>
  </si>
  <si>
    <t>Swetal</t>
  </si>
  <si>
    <t>GIHD000565</t>
  </si>
  <si>
    <t>GIHD000564</t>
  </si>
  <si>
    <t>Avsarkar</t>
  </si>
  <si>
    <t>GIHD000563</t>
  </si>
  <si>
    <t>GIHD000562</t>
  </si>
  <si>
    <t>GIHD000561</t>
  </si>
  <si>
    <t>GIHD000560</t>
  </si>
  <si>
    <t>GIHD000559</t>
  </si>
  <si>
    <t>Lambhiya</t>
  </si>
  <si>
    <t>GIHD000558</t>
  </si>
  <si>
    <t>GIHD000556</t>
  </si>
  <si>
    <t>GIHD000557</t>
  </si>
  <si>
    <t>Navneet</t>
  </si>
  <si>
    <t>GIHD000555</t>
  </si>
  <si>
    <t>GIHD000554</t>
  </si>
  <si>
    <t>Sakaria</t>
  </si>
  <si>
    <t>GIHD000553</t>
  </si>
  <si>
    <t>GIHD000552</t>
  </si>
  <si>
    <t>Kiransinh</t>
  </si>
  <si>
    <t>Chavada</t>
  </si>
  <si>
    <t>GIHD000551</t>
  </si>
  <si>
    <t>Pqtel</t>
  </si>
  <si>
    <t>GIHD000550</t>
  </si>
  <si>
    <t>GIHD000549</t>
  </si>
  <si>
    <t>Dhanju</t>
  </si>
  <si>
    <t>GIHD000548</t>
  </si>
  <si>
    <t>GIHD000547</t>
  </si>
  <si>
    <t>Pritansh</t>
  </si>
  <si>
    <t>Biltiwala</t>
  </si>
  <si>
    <t>GIHD000546</t>
  </si>
  <si>
    <t>GIHD000545</t>
  </si>
  <si>
    <t>Trushen</t>
  </si>
  <si>
    <t>ptrushen@ymail.com</t>
  </si>
  <si>
    <t>GIHD000544</t>
  </si>
  <si>
    <t>GIHD000543</t>
  </si>
  <si>
    <t>Vaghadiya</t>
  </si>
  <si>
    <t>GIHD000542</t>
  </si>
  <si>
    <t>Samarth</t>
  </si>
  <si>
    <t>GIHD000541</t>
  </si>
  <si>
    <t>Loriya</t>
  </si>
  <si>
    <t>GIHD000540</t>
  </si>
  <si>
    <t>Suryawala</t>
  </si>
  <si>
    <t>GIHD000539</t>
  </si>
  <si>
    <t>GIHD000538</t>
  </si>
  <si>
    <t>GIHD000537</t>
  </si>
  <si>
    <t>GIHD000536</t>
  </si>
  <si>
    <t>GIHD000535</t>
  </si>
  <si>
    <t>GIHD000534</t>
  </si>
  <si>
    <t>GIHD000533</t>
  </si>
  <si>
    <t>GIHD000532</t>
  </si>
  <si>
    <t>Anis</t>
  </si>
  <si>
    <t>Birami</t>
  </si>
  <si>
    <t>GIHD000531</t>
  </si>
  <si>
    <t>Pala</t>
  </si>
  <si>
    <t>GIHD000530</t>
  </si>
  <si>
    <t>GIHD000529</t>
  </si>
  <si>
    <t>Mala</t>
  </si>
  <si>
    <t>Ratani</t>
  </si>
  <si>
    <t>GIHD000528</t>
  </si>
  <si>
    <t>GIHD000527</t>
  </si>
  <si>
    <t>GIHD000526</t>
  </si>
  <si>
    <t>GIHD000525</t>
  </si>
  <si>
    <t>GIHD000524</t>
  </si>
  <si>
    <t>GIHD000523</t>
  </si>
  <si>
    <t>GIHD000522</t>
  </si>
  <si>
    <t>Drumil</t>
  </si>
  <si>
    <t>GIHD000521</t>
  </si>
  <si>
    <t>GIHD000520</t>
  </si>
  <si>
    <t>GIHD000519</t>
  </si>
  <si>
    <t>Vidip</t>
  </si>
  <si>
    <t>vidip.shah@nexiontiles.com</t>
  </si>
  <si>
    <t>GIHD000518</t>
  </si>
  <si>
    <t>GIHD000517</t>
  </si>
  <si>
    <t>GIHD000516</t>
  </si>
  <si>
    <t>GIHD000515</t>
  </si>
  <si>
    <t>mishraankit66@outlook.com</t>
  </si>
  <si>
    <t>GIHD000514</t>
  </si>
  <si>
    <t>GIHD000513</t>
  </si>
  <si>
    <t>GIHD000512</t>
  </si>
  <si>
    <t>Grover</t>
  </si>
  <si>
    <t>GIHD000511</t>
  </si>
  <si>
    <t>Gurjar</t>
  </si>
  <si>
    <t>GIHD000510</t>
  </si>
  <si>
    <t>GIHD000509</t>
  </si>
  <si>
    <t>GIHD000508</t>
  </si>
  <si>
    <t>Varshish</t>
  </si>
  <si>
    <t>GIHD000507</t>
  </si>
  <si>
    <t>GIHD000506</t>
  </si>
  <si>
    <t>GIHD000505</t>
  </si>
  <si>
    <t>Bhagchandani</t>
  </si>
  <si>
    <t>GIHD000504</t>
  </si>
  <si>
    <t>Kale</t>
  </si>
  <si>
    <t>GIHD000503</t>
  </si>
  <si>
    <t>Jaydatt</t>
  </si>
  <si>
    <t>GIHD000502</t>
  </si>
  <si>
    <t>Raichura</t>
  </si>
  <si>
    <t>GIHD000501</t>
  </si>
  <si>
    <t>Shaneel</t>
  </si>
  <si>
    <t>GIHD000500</t>
  </si>
  <si>
    <t>GIHD000499</t>
  </si>
  <si>
    <t>Akhilesh</t>
  </si>
  <si>
    <t>Kori</t>
  </si>
  <si>
    <t>GIHD000498</t>
  </si>
  <si>
    <t>GIHD000497</t>
  </si>
  <si>
    <t>GIHD000496</t>
  </si>
  <si>
    <t>GIHD000495</t>
  </si>
  <si>
    <t>Navman</t>
  </si>
  <si>
    <t>Member</t>
  </si>
  <si>
    <t>GIHD000494</t>
  </si>
  <si>
    <t>GIHD000493</t>
  </si>
  <si>
    <t>Pinjal</t>
  </si>
  <si>
    <t>GIHD000492</t>
  </si>
  <si>
    <t>GIHD000491</t>
  </si>
  <si>
    <t>Mohanlal</t>
  </si>
  <si>
    <t>GIHD000490</t>
  </si>
  <si>
    <t>GIHD000489</t>
  </si>
  <si>
    <t>GIHD000488</t>
  </si>
  <si>
    <t>GIHD000487</t>
  </si>
  <si>
    <t>Gore</t>
  </si>
  <si>
    <t>GIHD000486</t>
  </si>
  <si>
    <t>GIHD000485</t>
  </si>
  <si>
    <t>Vaidehu</t>
  </si>
  <si>
    <t>GIHD000484</t>
  </si>
  <si>
    <t>GIHD000483</t>
  </si>
  <si>
    <t>Vani</t>
  </si>
  <si>
    <t>GIHD000482</t>
  </si>
  <si>
    <t>GIHD000481</t>
  </si>
  <si>
    <t>Abhilash</t>
  </si>
  <si>
    <t>GIHD000480</t>
  </si>
  <si>
    <t>Pareek</t>
  </si>
  <si>
    <t>GIHD000479</t>
  </si>
  <si>
    <t>GIHD000478</t>
  </si>
  <si>
    <t>GIHD000477</t>
  </si>
  <si>
    <t>GIHD000476</t>
  </si>
  <si>
    <t>Dhanush</t>
  </si>
  <si>
    <t>Tolia</t>
  </si>
  <si>
    <t>GIHD000475</t>
  </si>
  <si>
    <t>GIHD000474</t>
  </si>
  <si>
    <t>GIHD000473</t>
  </si>
  <si>
    <t>GIHD000472</t>
  </si>
  <si>
    <t>Shegun</t>
  </si>
  <si>
    <t>GIHD000471</t>
  </si>
  <si>
    <t>GIHD000470</t>
  </si>
  <si>
    <t>GIHD000469</t>
  </si>
  <si>
    <t>info@heersolutions.com</t>
  </si>
  <si>
    <t>GIHD000468</t>
  </si>
  <si>
    <t>GIHD000467</t>
  </si>
  <si>
    <t>Himalay</t>
  </si>
  <si>
    <t>GIHD000466</t>
  </si>
  <si>
    <t>GIHD000465</t>
  </si>
  <si>
    <t>GIHD000464</t>
  </si>
  <si>
    <t>GIHD000463</t>
  </si>
  <si>
    <t>Nilraj</t>
  </si>
  <si>
    <t>GIHD000462</t>
  </si>
  <si>
    <t>Sarabhai</t>
  </si>
  <si>
    <t>GIHD000461</t>
  </si>
  <si>
    <t>GIHD000460</t>
  </si>
  <si>
    <t>GIHD000459</t>
  </si>
  <si>
    <t>GIHD000458</t>
  </si>
  <si>
    <t>GIHD000457</t>
  </si>
  <si>
    <t>GIHD000456</t>
  </si>
  <si>
    <t>GIHD000455</t>
  </si>
  <si>
    <t>GIHD000454</t>
  </si>
  <si>
    <t>GIHD000453</t>
  </si>
  <si>
    <t>Roopin</t>
  </si>
  <si>
    <t>Roopala</t>
  </si>
  <si>
    <t>GIHD000452</t>
  </si>
  <si>
    <t>GIHD000451</t>
  </si>
  <si>
    <t>Naishadhi</t>
  </si>
  <si>
    <t>GIHD000450</t>
  </si>
  <si>
    <t>GIHD000449</t>
  </si>
  <si>
    <t>Maliya</t>
  </si>
  <si>
    <t>GIHD000448</t>
  </si>
  <si>
    <t>Sanjana</t>
  </si>
  <si>
    <t>GIHD000447</t>
  </si>
  <si>
    <t>GIHD000446</t>
  </si>
  <si>
    <t>GIHD000445</t>
  </si>
  <si>
    <t>GIHD000444</t>
  </si>
  <si>
    <t>GIHD000443</t>
  </si>
  <si>
    <t>GIHD000442</t>
  </si>
  <si>
    <t>Tadhani</t>
  </si>
  <si>
    <t>GIHD000441</t>
  </si>
  <si>
    <t>Radadiya</t>
  </si>
  <si>
    <t>GIHD000440</t>
  </si>
  <si>
    <t>Ramaneesh</t>
  </si>
  <si>
    <t>GIHD000439</t>
  </si>
  <si>
    <t>GIHD000438</t>
  </si>
  <si>
    <t>GIHD000437</t>
  </si>
  <si>
    <t>GIHD000436</t>
  </si>
  <si>
    <t>Bajpai</t>
  </si>
  <si>
    <t>GIHD000435</t>
  </si>
  <si>
    <t>GIHD000434</t>
  </si>
  <si>
    <t>Samani</t>
  </si>
  <si>
    <t>GIHD000433</t>
  </si>
  <si>
    <t>GIHD000432</t>
  </si>
  <si>
    <t>GIHD000431</t>
  </si>
  <si>
    <t>Khokhani</t>
  </si>
  <si>
    <t>GIHD000430</t>
  </si>
  <si>
    <t>GIHD000429</t>
  </si>
  <si>
    <t>GIHD000428</t>
  </si>
  <si>
    <t>meetsoni94@hotmail.com</t>
  </si>
  <si>
    <t>GIHD000427</t>
  </si>
  <si>
    <t>GIHD000426</t>
  </si>
  <si>
    <t>GIHD000425</t>
  </si>
  <si>
    <t>GIHD000424</t>
  </si>
  <si>
    <t>Margesh</t>
  </si>
  <si>
    <t>GIHD000423</t>
  </si>
  <si>
    <t>Sukhdevsinh</t>
  </si>
  <si>
    <t>GIHD000422</t>
  </si>
  <si>
    <t>Deepali</t>
  </si>
  <si>
    <t>GIHD000421</t>
  </si>
  <si>
    <t>Harshjeetsinh</t>
  </si>
  <si>
    <t>GIHD000420</t>
  </si>
  <si>
    <t>9191</t>
  </si>
  <si>
    <t>GIHD000419</t>
  </si>
  <si>
    <t>sumansaurabh@kei-ind.com</t>
  </si>
  <si>
    <t>GIHD000418</t>
  </si>
  <si>
    <t>GIHD000417</t>
  </si>
  <si>
    <t>GIHD000416</t>
  </si>
  <si>
    <t>GIHD000415</t>
  </si>
  <si>
    <t>GIHD000414</t>
  </si>
  <si>
    <t>Prakashkumar</t>
  </si>
  <si>
    <t>Dhirubhai Rathod</t>
  </si>
  <si>
    <t>GIHD000413</t>
  </si>
  <si>
    <t>GIHD000412</t>
  </si>
  <si>
    <t>Parate</t>
  </si>
  <si>
    <t>GIHD000411</t>
  </si>
  <si>
    <t>Balvant</t>
  </si>
  <si>
    <t>Harijan</t>
  </si>
  <si>
    <t>GIHD000410</t>
  </si>
  <si>
    <t>GIHD000409</t>
  </si>
  <si>
    <t>GIHD000408</t>
  </si>
  <si>
    <t>Riyaz</t>
  </si>
  <si>
    <t>Sidatar</t>
  </si>
  <si>
    <t>GIHD000407</t>
  </si>
  <si>
    <t>GIHD000406</t>
  </si>
  <si>
    <t>GIHD000405</t>
  </si>
  <si>
    <t>GIHD000404</t>
  </si>
  <si>
    <t>GIHD000403</t>
  </si>
  <si>
    <t>GIHD000402</t>
  </si>
  <si>
    <t>GIHD000401</t>
  </si>
  <si>
    <t>GIHD000400</t>
  </si>
  <si>
    <t>GIHD000399</t>
  </si>
  <si>
    <t>GIHD000398</t>
  </si>
  <si>
    <t>GIHD000397</t>
  </si>
  <si>
    <t>Nutan</t>
  </si>
  <si>
    <t>GIHD000396</t>
  </si>
  <si>
    <t>GIHD000395</t>
  </si>
  <si>
    <t>Lehru</t>
  </si>
  <si>
    <t>GIHD000394</t>
  </si>
  <si>
    <t>GIHD000393</t>
  </si>
  <si>
    <t>GIHD000392</t>
  </si>
  <si>
    <t>GIHD000391</t>
  </si>
  <si>
    <t>Akansha</t>
  </si>
  <si>
    <t>GIHD000390</t>
  </si>
  <si>
    <t>Parantap</t>
  </si>
  <si>
    <t>GIHD000389</t>
  </si>
  <si>
    <t>GIHD000388</t>
  </si>
  <si>
    <t>GIHD000387</t>
  </si>
  <si>
    <t>GIHD000386</t>
  </si>
  <si>
    <t>Mehulkumar</t>
  </si>
  <si>
    <t>GIHD000385</t>
  </si>
  <si>
    <t>GIHD000384</t>
  </si>
  <si>
    <t>GIHD000383</t>
  </si>
  <si>
    <t>Sadnani</t>
  </si>
  <si>
    <t>GIHD000382</t>
  </si>
  <si>
    <t>GIHD000381</t>
  </si>
  <si>
    <t>GIHD000380</t>
  </si>
  <si>
    <t>Loliyaniya</t>
  </si>
  <si>
    <t>GIHD000379</t>
  </si>
  <si>
    <t>GIHD000378</t>
  </si>
  <si>
    <t>Digant</t>
  </si>
  <si>
    <t>GIHD000377</t>
  </si>
  <si>
    <t>Vegada</t>
  </si>
  <si>
    <t>GIHD000376</t>
  </si>
  <si>
    <t>GIHD000375</t>
  </si>
  <si>
    <t>GIHD000373L</t>
  </si>
  <si>
    <t>nikhilm@ancubate.com</t>
  </si>
  <si>
    <t>GIHD000374</t>
  </si>
  <si>
    <t>GIHD000372L</t>
  </si>
  <si>
    <t>vishalt@ancubate.com</t>
  </si>
  <si>
    <t>GIHD000371L</t>
  </si>
  <si>
    <t>GIHD000373</t>
  </si>
  <si>
    <t>GIHD000372</t>
  </si>
  <si>
    <t>Alkesh.panchal2@vodafoneidea.com</t>
  </si>
  <si>
    <t>GIHD000371</t>
  </si>
  <si>
    <t>GIHD000370</t>
  </si>
  <si>
    <t>GIHD000369</t>
  </si>
  <si>
    <t>Rojna</t>
  </si>
  <si>
    <t>GIHD000368</t>
  </si>
  <si>
    <t>GIHD000367</t>
  </si>
  <si>
    <t>Abc@xyz.com</t>
  </si>
  <si>
    <t>GIHD000366</t>
  </si>
  <si>
    <t>GIHD000365</t>
  </si>
  <si>
    <t>GIHD000364</t>
  </si>
  <si>
    <t>Kimendra</t>
  </si>
  <si>
    <t>GIHD000363</t>
  </si>
  <si>
    <t>GIHD000362</t>
  </si>
  <si>
    <t>GIHD000361</t>
  </si>
  <si>
    <t>Akhande</t>
  </si>
  <si>
    <t>GIHD000360</t>
  </si>
  <si>
    <t>Murjani</t>
  </si>
  <si>
    <t>GIHD000359</t>
  </si>
  <si>
    <t>Dhanopia</t>
  </si>
  <si>
    <t>GIHD000358</t>
  </si>
  <si>
    <t>GIHD000357</t>
  </si>
  <si>
    <t>Jaymal</t>
  </si>
  <si>
    <t>GIHD000356</t>
  </si>
  <si>
    <t>manansurana28@icloud.com</t>
  </si>
  <si>
    <t>GIHD000355</t>
  </si>
  <si>
    <t>GIHD000354</t>
  </si>
  <si>
    <t>GIHD000353</t>
  </si>
  <si>
    <t>GIHD000352</t>
  </si>
  <si>
    <t>GIHD000351</t>
  </si>
  <si>
    <t>GIHD000350</t>
  </si>
  <si>
    <t>GIHD000349</t>
  </si>
  <si>
    <t>GIHD000348</t>
  </si>
  <si>
    <t>GIHD000347</t>
  </si>
  <si>
    <t>GIHD000346</t>
  </si>
  <si>
    <t>S T</t>
  </si>
  <si>
    <t>GIHD000345</t>
  </si>
  <si>
    <t>Mak</t>
  </si>
  <si>
    <t>GIHD000344</t>
  </si>
  <si>
    <t>GIHD000343</t>
  </si>
  <si>
    <t>GIHD000342</t>
  </si>
  <si>
    <t>GIHD000341</t>
  </si>
  <si>
    <t>Aesha</t>
  </si>
  <si>
    <t>GIHD000340</t>
  </si>
  <si>
    <t>GIHD000339</t>
  </si>
  <si>
    <t>GIHD000338</t>
  </si>
  <si>
    <t>Jivani</t>
  </si>
  <si>
    <t>GIHD000337</t>
  </si>
  <si>
    <t>GIHD000336</t>
  </si>
  <si>
    <t>Hetalkumar</t>
  </si>
  <si>
    <t>GIHD000335</t>
  </si>
  <si>
    <t>Shrima</t>
  </si>
  <si>
    <t>GIHD000334</t>
  </si>
  <si>
    <t>GIHD000333</t>
  </si>
  <si>
    <t>GIHD000332</t>
  </si>
  <si>
    <t>GIHD000331</t>
  </si>
  <si>
    <t>GIHD000330</t>
  </si>
  <si>
    <t>Stuti</t>
  </si>
  <si>
    <t>GIHD000329</t>
  </si>
  <si>
    <t>GIHD000328</t>
  </si>
  <si>
    <t>GIHD000327</t>
  </si>
  <si>
    <t>Mulen</t>
  </si>
  <si>
    <t>GIHD000326</t>
  </si>
  <si>
    <t>GIHD000325</t>
  </si>
  <si>
    <t>GIHD000324</t>
  </si>
  <si>
    <t>GIHD000323</t>
  </si>
  <si>
    <t>GIHD000322</t>
  </si>
  <si>
    <t>Danny</t>
  </si>
  <si>
    <t>GIHD000321</t>
  </si>
  <si>
    <t>GIHD000320</t>
  </si>
  <si>
    <t>GIHD000319</t>
  </si>
  <si>
    <t>GIHD000318</t>
  </si>
  <si>
    <t>Thadhani</t>
  </si>
  <si>
    <t>GIHD000317</t>
  </si>
  <si>
    <t>Atharv</t>
  </si>
  <si>
    <t>GIHD000316</t>
  </si>
  <si>
    <t>GIHD000315</t>
  </si>
  <si>
    <t>919904990499</t>
  </si>
  <si>
    <t>Rishithakker@outlook.com</t>
  </si>
  <si>
    <t>GIHD000314</t>
  </si>
  <si>
    <t>GIHD000313</t>
  </si>
  <si>
    <t>GIHD000312</t>
  </si>
  <si>
    <t>Ghelani</t>
  </si>
  <si>
    <t>GIHD000311</t>
  </si>
  <si>
    <t>GIHD000310</t>
  </si>
  <si>
    <t>GIHD000309</t>
  </si>
  <si>
    <t>GIHD000308</t>
  </si>
  <si>
    <t>Sajid</t>
  </si>
  <si>
    <t>Multani</t>
  </si>
  <si>
    <t>GIHD000307</t>
  </si>
  <si>
    <t>Karotra</t>
  </si>
  <si>
    <t>GIHD000306</t>
  </si>
  <si>
    <t>GIHD000305</t>
  </si>
  <si>
    <t>GIHD000304</t>
  </si>
  <si>
    <t>Nandan</t>
  </si>
  <si>
    <t>GIHD000303</t>
  </si>
  <si>
    <t>Antala</t>
  </si>
  <si>
    <t>GIHD000302</t>
  </si>
  <si>
    <t>Gandhrokiya</t>
  </si>
  <si>
    <t>GIHD000301</t>
  </si>
  <si>
    <t>GIHD000300</t>
  </si>
  <si>
    <t>Ruju</t>
  </si>
  <si>
    <t>GIHD000299</t>
  </si>
  <si>
    <t>GIHD000298</t>
  </si>
  <si>
    <t>Fardeen</t>
  </si>
  <si>
    <t>GIHD000297</t>
  </si>
  <si>
    <t>GIHD000296</t>
  </si>
  <si>
    <t>Devi</t>
  </si>
  <si>
    <t>GIHD000295</t>
  </si>
  <si>
    <t>GIHD000294</t>
  </si>
  <si>
    <t>GIHD000293</t>
  </si>
  <si>
    <t>Maheta</t>
  </si>
  <si>
    <t>GIHD000292</t>
  </si>
  <si>
    <t>GIHD000291</t>
  </si>
  <si>
    <t>GIHD000290</t>
  </si>
  <si>
    <t>GIHD000289</t>
  </si>
  <si>
    <t>GIHD000288</t>
  </si>
  <si>
    <t>GIHD000287</t>
  </si>
  <si>
    <t>GIHD000286</t>
  </si>
  <si>
    <t>GIHD000285</t>
  </si>
  <si>
    <t>Pal</t>
  </si>
  <si>
    <t>GIHD000284</t>
  </si>
  <si>
    <t>GIHD000283</t>
  </si>
  <si>
    <t>Aashil</t>
  </si>
  <si>
    <t>GIHD000282</t>
  </si>
  <si>
    <t>GIHD000281</t>
  </si>
  <si>
    <t>GIHD000280</t>
  </si>
  <si>
    <t>GIHD000279</t>
  </si>
  <si>
    <t>GIHD000278</t>
  </si>
  <si>
    <t>GIHD000277</t>
  </si>
  <si>
    <t>Vedhars</t>
  </si>
  <si>
    <t>GIHD000276</t>
  </si>
  <si>
    <t>GIHD000275</t>
  </si>
  <si>
    <t>GIHD000274</t>
  </si>
  <si>
    <t>Shreyans</t>
  </si>
  <si>
    <t>Pithwa</t>
  </si>
  <si>
    <t>sp@voltt.in</t>
  </si>
  <si>
    <t>GIHD000273</t>
  </si>
  <si>
    <t>Kaneriya</t>
  </si>
  <si>
    <t>GIHD000272</t>
  </si>
  <si>
    <t>Dhanvin</t>
  </si>
  <si>
    <t>GIHD000271</t>
  </si>
  <si>
    <t>Shaunak</t>
  </si>
  <si>
    <t>GIHD000270</t>
  </si>
  <si>
    <t>GIHD000269</t>
  </si>
  <si>
    <t>Sadiwala</t>
  </si>
  <si>
    <t>GIHD000268</t>
  </si>
  <si>
    <t>Utpal</t>
  </si>
  <si>
    <t>GIHD000267</t>
  </si>
  <si>
    <t>GIHD000266</t>
  </si>
  <si>
    <t>GIHD000265</t>
  </si>
  <si>
    <t>GIHD000264</t>
  </si>
  <si>
    <t>GIHD000263</t>
  </si>
  <si>
    <t>GIHD000262</t>
  </si>
  <si>
    <t>GIHD000261</t>
  </si>
  <si>
    <t>Dharmarajsinh</t>
  </si>
  <si>
    <t>GIHD000260</t>
  </si>
  <si>
    <t>GIHD000259</t>
  </si>
  <si>
    <t>Sahani</t>
  </si>
  <si>
    <t>GIHD000258</t>
  </si>
  <si>
    <t>Usadadiya</t>
  </si>
  <si>
    <t>GIHD000257</t>
  </si>
  <si>
    <t>Rkjethwa</t>
  </si>
  <si>
    <t>GIHD000256</t>
  </si>
  <si>
    <t>GIHD000255</t>
  </si>
  <si>
    <t>GIHD000254</t>
  </si>
  <si>
    <t>GIHD000253</t>
  </si>
  <si>
    <t>GIHD000252</t>
  </si>
  <si>
    <t>Mital</t>
  </si>
  <si>
    <t>Pindoriya</t>
  </si>
  <si>
    <t>GIHD000251</t>
  </si>
  <si>
    <t>Bassi</t>
  </si>
  <si>
    <t>khushbu.bassi@cushwake.com</t>
  </si>
  <si>
    <t>GIHD000250</t>
  </si>
  <si>
    <t>Ellise</t>
  </si>
  <si>
    <t>GIHD000249</t>
  </si>
  <si>
    <t>GIHD000248</t>
  </si>
  <si>
    <t>rakesh.paradava@cushwake.com</t>
  </si>
  <si>
    <t>GIHD000247</t>
  </si>
  <si>
    <t>GIHD000246</t>
  </si>
  <si>
    <t>GIHD000245</t>
  </si>
  <si>
    <t>GIHD000244</t>
  </si>
  <si>
    <t>Maskara</t>
  </si>
  <si>
    <t>GIHD000243</t>
  </si>
  <si>
    <t>GIHD000242</t>
  </si>
  <si>
    <t>GIHD000241</t>
  </si>
  <si>
    <t>GIHD000240</t>
  </si>
  <si>
    <t>GIHD000239</t>
  </si>
  <si>
    <t>GIHD000238</t>
  </si>
  <si>
    <t>Bhagesh</t>
  </si>
  <si>
    <t>Jagwani</t>
  </si>
  <si>
    <t>Adsales@artmenfilms.com</t>
  </si>
  <si>
    <t>GIHD000237</t>
  </si>
  <si>
    <t>GIHD000236</t>
  </si>
  <si>
    <t>GIHD000235</t>
  </si>
  <si>
    <t>Gajjqr</t>
  </si>
  <si>
    <t>GIHD000234</t>
  </si>
  <si>
    <t>Shilu</t>
  </si>
  <si>
    <t>GIHD000233</t>
  </si>
  <si>
    <t>Mohnish</t>
  </si>
  <si>
    <t>GIHD000232</t>
  </si>
  <si>
    <t>GIHD000231</t>
  </si>
  <si>
    <t>Zenith</t>
  </si>
  <si>
    <t>GIHD000230</t>
  </si>
  <si>
    <t>GIHD000229</t>
  </si>
  <si>
    <t>Dhokia</t>
  </si>
  <si>
    <t>GIHD000228</t>
  </si>
  <si>
    <t>GIHD000227</t>
  </si>
  <si>
    <t>Devdutt</t>
  </si>
  <si>
    <t>GIHD000226</t>
  </si>
  <si>
    <t>GIHD000225</t>
  </si>
  <si>
    <t>Urva</t>
  </si>
  <si>
    <t>GIHD000224</t>
  </si>
  <si>
    <t>GIHD000223</t>
  </si>
  <si>
    <t>GIHD000222</t>
  </si>
  <si>
    <t>Siddiqui</t>
  </si>
  <si>
    <t>GIHD000221</t>
  </si>
  <si>
    <t>GIHD000220</t>
  </si>
  <si>
    <t>GIHD000219</t>
  </si>
  <si>
    <t>GIHD000218</t>
  </si>
  <si>
    <t>Siddhapura</t>
  </si>
  <si>
    <t>GIHD000217</t>
  </si>
  <si>
    <t>Femas</t>
  </si>
  <si>
    <t>GIHD000216</t>
  </si>
  <si>
    <t>GIHD000215</t>
  </si>
  <si>
    <t>GIHD000214</t>
  </si>
  <si>
    <t>GIHD000213</t>
  </si>
  <si>
    <t>GIHD000212</t>
  </si>
  <si>
    <t>GIHD000211</t>
  </si>
  <si>
    <t>GIHD000210</t>
  </si>
  <si>
    <t>GIHD000209</t>
  </si>
  <si>
    <t>Aradhna</t>
  </si>
  <si>
    <t>GIHD000208</t>
  </si>
  <si>
    <t>GIHD000207</t>
  </si>
  <si>
    <t>GIHD000206</t>
  </si>
  <si>
    <t>GIHD000205</t>
  </si>
  <si>
    <t>Jitenkumar</t>
  </si>
  <si>
    <t>Ramavat</t>
  </si>
  <si>
    <t>GIHD000204</t>
  </si>
  <si>
    <t>GIHD000203</t>
  </si>
  <si>
    <t>GIHD000202</t>
  </si>
  <si>
    <t>GIHD000201</t>
  </si>
  <si>
    <t>GIHD000200</t>
  </si>
  <si>
    <t>GIHD000199</t>
  </si>
  <si>
    <t>GIHD000198</t>
  </si>
  <si>
    <t>GIHD000197</t>
  </si>
  <si>
    <t>saurin@remaxrealtysolutions.in</t>
  </si>
  <si>
    <t>GIHD000196</t>
  </si>
  <si>
    <t>GIHD000195</t>
  </si>
  <si>
    <t>Pruthvirajsinh</t>
  </si>
  <si>
    <t>GIHD000194</t>
  </si>
  <si>
    <t>info@promoincorporation.com</t>
  </si>
  <si>
    <t>GIHD000193</t>
  </si>
  <si>
    <t>GIHD000192</t>
  </si>
  <si>
    <t>GIHD000191</t>
  </si>
  <si>
    <t>Heer</t>
  </si>
  <si>
    <t>GIHD000190</t>
  </si>
  <si>
    <t>Adthakker</t>
  </si>
  <si>
    <t>GIHD000189</t>
  </si>
  <si>
    <t>GIHD000188</t>
  </si>
  <si>
    <t>Raiganga</t>
  </si>
  <si>
    <t>GIHD000187</t>
  </si>
  <si>
    <t>Smeet</t>
  </si>
  <si>
    <t>Rojivadia</t>
  </si>
  <si>
    <t>smeet@shubhamdevelopers.com</t>
  </si>
  <si>
    <t>GIHD000186</t>
  </si>
  <si>
    <t>GIHD000185</t>
  </si>
  <si>
    <t>GIHD000184</t>
  </si>
  <si>
    <t>GIHD000183</t>
  </si>
  <si>
    <t>Anit</t>
  </si>
  <si>
    <t>GIHD000182</t>
  </si>
  <si>
    <t>GIHD000181</t>
  </si>
  <si>
    <t>Kiranben</t>
  </si>
  <si>
    <t>Sodha</t>
  </si>
  <si>
    <t>GIHD000180</t>
  </si>
  <si>
    <t>GIHD000178</t>
  </si>
  <si>
    <t>GIHD000179</t>
  </si>
  <si>
    <t>GIHD000177</t>
  </si>
  <si>
    <t>Chandrika</t>
  </si>
  <si>
    <t>GIHD000176</t>
  </si>
  <si>
    <t>GIHD000175</t>
  </si>
  <si>
    <t>Anoop</t>
  </si>
  <si>
    <t>GIHD000174</t>
  </si>
  <si>
    <t>GIHD000173</t>
  </si>
  <si>
    <t>malhar.shah15@hlic.ahduni.edu.in</t>
  </si>
  <si>
    <t>GIHD000172</t>
  </si>
  <si>
    <t>Naavya</t>
  </si>
  <si>
    <t>Sahsani</t>
  </si>
  <si>
    <t>GIHD000171</t>
  </si>
  <si>
    <t>GIHD000170</t>
  </si>
  <si>
    <t>Ashish Dewani</t>
  </si>
  <si>
    <t>GIHD000169</t>
  </si>
  <si>
    <t>GIHD000168</t>
  </si>
  <si>
    <t>GIHD000167</t>
  </si>
  <si>
    <t>GIHD000166</t>
  </si>
  <si>
    <t>GIHD000165</t>
  </si>
  <si>
    <t>GIHD000164,VIL001815L</t>
  </si>
  <si>
    <t>GIHD000163</t>
  </si>
  <si>
    <t>GIHD000162</t>
  </si>
  <si>
    <t>GIHD000161</t>
  </si>
  <si>
    <t>GIHD000160</t>
  </si>
  <si>
    <t>GIHD000159</t>
  </si>
  <si>
    <t>GIHD000158</t>
  </si>
  <si>
    <t>Zinzuvadiya</t>
  </si>
  <si>
    <t>GIHD000157</t>
  </si>
  <si>
    <t>Bhaven</t>
  </si>
  <si>
    <t>Bhaven90soni@hotmail.com</t>
  </si>
  <si>
    <t>GIHD000156</t>
  </si>
  <si>
    <t>Raiyani</t>
  </si>
  <si>
    <t>GIHD000155</t>
  </si>
  <si>
    <t>Shiyar</t>
  </si>
  <si>
    <t>GIHD000154</t>
  </si>
  <si>
    <t>GIHD000153</t>
  </si>
  <si>
    <t>GIHD000152</t>
  </si>
  <si>
    <t>GIHD000151</t>
  </si>
  <si>
    <t>GIHD000150</t>
  </si>
  <si>
    <t>GIHD000149</t>
  </si>
  <si>
    <t>GIHD000148</t>
  </si>
  <si>
    <t>GIHD000147</t>
  </si>
  <si>
    <t>Kauthkar</t>
  </si>
  <si>
    <t>GIHD000146</t>
  </si>
  <si>
    <t>GIHD000145</t>
  </si>
  <si>
    <t>GIHD000144</t>
  </si>
  <si>
    <t>GIHD000143</t>
  </si>
  <si>
    <t>nileshpatel_nkp72@hotmail.com</t>
  </si>
  <si>
    <t>GIHD000142,VIL003554L</t>
  </si>
  <si>
    <t>GIHD000141</t>
  </si>
  <si>
    <t>Modia</t>
  </si>
  <si>
    <t>GIHD000140</t>
  </si>
  <si>
    <t>GIHD000139</t>
  </si>
  <si>
    <t>GIHD000138</t>
  </si>
  <si>
    <t>Anilkumar</t>
  </si>
  <si>
    <t>GIHD000137</t>
  </si>
  <si>
    <t>GIHD000136</t>
  </si>
  <si>
    <t>GIHD000135</t>
  </si>
  <si>
    <t>GIHD000134</t>
  </si>
  <si>
    <t>GIHD000133</t>
  </si>
  <si>
    <t>GIHD000132</t>
  </si>
  <si>
    <t>Shravankar</t>
  </si>
  <si>
    <t>GIHD000131</t>
  </si>
  <si>
    <t>Yauwan</t>
  </si>
  <si>
    <t>GIHD000130</t>
  </si>
  <si>
    <t>Gosalia</t>
  </si>
  <si>
    <t>GIHD000129</t>
  </si>
  <si>
    <t>Vrushabhsinh</t>
  </si>
  <si>
    <t>GIHD000128</t>
  </si>
  <si>
    <t>GIHD000127</t>
  </si>
  <si>
    <t>GIHD000126</t>
  </si>
  <si>
    <t>Kotak</t>
  </si>
  <si>
    <t>GIHD000125</t>
  </si>
  <si>
    <t>GIHD000124</t>
  </si>
  <si>
    <t>GIHD000123</t>
  </si>
  <si>
    <t>GIHD000122</t>
  </si>
  <si>
    <t>Kadiya</t>
  </si>
  <si>
    <t>GIHD000121</t>
  </si>
  <si>
    <t>GIHD000120</t>
  </si>
  <si>
    <t>GIHD000119</t>
  </si>
  <si>
    <t>GIHD000118</t>
  </si>
  <si>
    <t>GIHD000117</t>
  </si>
  <si>
    <t>GIHD000116</t>
  </si>
  <si>
    <t>Sachde</t>
  </si>
  <si>
    <t>GIHD000115</t>
  </si>
  <si>
    <t>Ukani</t>
  </si>
  <si>
    <t>GIHD000114</t>
  </si>
  <si>
    <t>GIHD000113</t>
  </si>
  <si>
    <t>GIHD000112</t>
  </si>
  <si>
    <t>Rohit.wadhwani@coldwellbanker.in</t>
  </si>
  <si>
    <t>GIHD000111</t>
  </si>
  <si>
    <t>GIHD000110</t>
  </si>
  <si>
    <t>GIHD000109</t>
  </si>
  <si>
    <t>GIHD000108</t>
  </si>
  <si>
    <t>GIHD000107</t>
  </si>
  <si>
    <t>GIHD000106</t>
  </si>
  <si>
    <t>GIHD000105</t>
  </si>
  <si>
    <t>GIHD000104</t>
  </si>
  <si>
    <t>GIHD000103</t>
  </si>
  <si>
    <t>GIHD000102</t>
  </si>
  <si>
    <t>Laiya</t>
  </si>
  <si>
    <t>GIHD000101</t>
  </si>
  <si>
    <t>Rajpal</t>
  </si>
  <si>
    <t>GIHD000100</t>
  </si>
  <si>
    <t>GIHD000099</t>
  </si>
  <si>
    <t>Vatani</t>
  </si>
  <si>
    <t>GIHD000098</t>
  </si>
  <si>
    <t>GIHD000097</t>
  </si>
  <si>
    <t>GIHD000096</t>
  </si>
  <si>
    <t>GIHD000095</t>
  </si>
  <si>
    <t>GIHD000094</t>
  </si>
  <si>
    <t>GIHD000093</t>
  </si>
  <si>
    <t>Aatman</t>
  </si>
  <si>
    <t>Kansagra</t>
  </si>
  <si>
    <t>GIHD000092</t>
  </si>
  <si>
    <t>GIHD000091</t>
  </si>
  <si>
    <t>Donda</t>
  </si>
  <si>
    <t>GIHD000090</t>
  </si>
  <si>
    <t>GIHD000089</t>
  </si>
  <si>
    <t>Narendrasinh</t>
  </si>
  <si>
    <t>GIHD000088</t>
  </si>
  <si>
    <t>GIHD000087</t>
  </si>
  <si>
    <t>GIHD000086</t>
  </si>
  <si>
    <t>GIHD000085</t>
  </si>
  <si>
    <t>Shashwat</t>
  </si>
  <si>
    <t>GIHD000084</t>
  </si>
  <si>
    <t>Pramod</t>
  </si>
  <si>
    <t>GIHD000083</t>
  </si>
  <si>
    <t>Man</t>
  </si>
  <si>
    <t>GIHD000082</t>
  </si>
  <si>
    <t>GIHD000081</t>
  </si>
  <si>
    <t>GIHD000080</t>
  </si>
  <si>
    <t>Siddhpura</t>
  </si>
  <si>
    <t>GIHD000079</t>
  </si>
  <si>
    <t>GIHD000078</t>
  </si>
  <si>
    <t>GIHD000077</t>
  </si>
  <si>
    <t>GIHD000076</t>
  </si>
  <si>
    <t>GIHD000075,VIL000172L</t>
  </si>
  <si>
    <t>GIHD000074</t>
  </si>
  <si>
    <t>GIHD000073</t>
  </si>
  <si>
    <t>GIHD000072</t>
  </si>
  <si>
    <t>CHANDNI@MONTDORINTERIOR.COM</t>
  </si>
  <si>
    <t>GIHD000071</t>
  </si>
  <si>
    <t>GIHD000070</t>
  </si>
  <si>
    <t>info@mavenrealtors.in</t>
  </si>
  <si>
    <t>GIHD000069</t>
  </si>
  <si>
    <t>Sangam</t>
  </si>
  <si>
    <t>GIHD000068</t>
  </si>
  <si>
    <t>GIHD000067</t>
  </si>
  <si>
    <t>GIHD000066</t>
  </si>
  <si>
    <t>GIHD000065</t>
  </si>
  <si>
    <t>GIHD000064</t>
  </si>
  <si>
    <t>GIHD000063</t>
  </si>
  <si>
    <t>GIHD000062,VIL000116L</t>
  </si>
  <si>
    <t>info@nineonerealty.com</t>
  </si>
  <si>
    <t>GIHD000061</t>
  </si>
  <si>
    <t>GIHD000060</t>
  </si>
  <si>
    <t>Heemanshu</t>
  </si>
  <si>
    <t>GIHD000059</t>
  </si>
  <si>
    <t>GIHD000058</t>
  </si>
  <si>
    <t>Choudhri</t>
  </si>
  <si>
    <t>GIHD000057</t>
  </si>
  <si>
    <t>GIHD000056</t>
  </si>
  <si>
    <t>Agnani</t>
  </si>
  <si>
    <t>GIHD000055</t>
  </si>
  <si>
    <t>kashyapvora@outlook.com</t>
  </si>
  <si>
    <t>GIHD000054</t>
  </si>
  <si>
    <t>GIHD000053</t>
  </si>
  <si>
    <t>GIHD000052</t>
  </si>
  <si>
    <t>GIHD000051</t>
  </si>
  <si>
    <t>GIHD000050</t>
  </si>
  <si>
    <t>GIHD000049</t>
  </si>
  <si>
    <t>GIHD000048</t>
  </si>
  <si>
    <t>GIHD000047</t>
  </si>
  <si>
    <t>GIHD000046</t>
  </si>
  <si>
    <t>Bittu</t>
  </si>
  <si>
    <t>GIHD000045</t>
  </si>
  <si>
    <t>Zalavadiya</t>
  </si>
  <si>
    <t>GIHD000044</t>
  </si>
  <si>
    <t>GIHD000043</t>
  </si>
  <si>
    <t>GIHD000042</t>
  </si>
  <si>
    <t>GIHD000041</t>
  </si>
  <si>
    <t>GIHD000040</t>
  </si>
  <si>
    <t>GIHD000039</t>
  </si>
  <si>
    <t>GIHD000038</t>
  </si>
  <si>
    <t>GIHD000037</t>
  </si>
  <si>
    <t>GIHD000036</t>
  </si>
  <si>
    <t>GIHD000035</t>
  </si>
  <si>
    <t>GIHD000034</t>
  </si>
  <si>
    <t>Palakbhai</t>
  </si>
  <si>
    <t>GIHD000033</t>
  </si>
  <si>
    <t>GIHD000032</t>
  </si>
  <si>
    <t>Khant</t>
  </si>
  <si>
    <t>GIHD000031</t>
  </si>
  <si>
    <t>GIHD000030</t>
  </si>
  <si>
    <t>GIHD000029</t>
  </si>
  <si>
    <t>GIHD000028</t>
  </si>
  <si>
    <t>GIHD000027</t>
  </si>
  <si>
    <t>GIHD000026</t>
  </si>
  <si>
    <t>Sukhwani</t>
  </si>
  <si>
    <t>GIHD000025</t>
  </si>
  <si>
    <t>Bhandarkar</t>
  </si>
  <si>
    <t>GIHD000024</t>
  </si>
  <si>
    <t>Narvani</t>
  </si>
  <si>
    <t>mahesh_narvani@rediff.com</t>
  </si>
  <si>
    <t>GIHD000023</t>
  </si>
  <si>
    <t>GIHD000022</t>
  </si>
  <si>
    <t>hemal.patel@99acres.com</t>
  </si>
  <si>
    <t>GIHD000021</t>
  </si>
  <si>
    <t>GIHD000020</t>
  </si>
  <si>
    <t>GIHD000019</t>
  </si>
  <si>
    <t>Rilex</t>
  </si>
  <si>
    <t>Roy</t>
  </si>
  <si>
    <t>GIHD000018</t>
  </si>
  <si>
    <t>GIHD000017,VIS000020L</t>
  </si>
  <si>
    <t>vivatrack@vivaevents.in</t>
  </si>
  <si>
    <t>GIHD000016,VIL001880L</t>
  </si>
  <si>
    <t>amit.sharma@kaushikoutdoors.com</t>
  </si>
  <si>
    <t>GIHD000015</t>
  </si>
  <si>
    <t>Ribadia</t>
  </si>
  <si>
    <t>GIHD000014</t>
  </si>
  <si>
    <t>GIHD000013</t>
  </si>
  <si>
    <t>Aiyer</t>
  </si>
  <si>
    <t>GIHD000012</t>
  </si>
  <si>
    <t>ronak@thehankermedia.com</t>
  </si>
  <si>
    <t>GIHD000011</t>
  </si>
  <si>
    <t>GIHD000009</t>
  </si>
  <si>
    <t>GIHD0015000</t>
  </si>
  <si>
    <t>GIHD0015001</t>
  </si>
  <si>
    <t>GIHD0015002</t>
  </si>
  <si>
    <t>GIHD0015003</t>
  </si>
  <si>
    <t>GIHD0015004</t>
  </si>
  <si>
    <t>GIHD0015005</t>
  </si>
  <si>
    <t>GIHD0015006</t>
  </si>
  <si>
    <t>GIHD0015007</t>
  </si>
  <si>
    <t>GIHD0015008</t>
  </si>
  <si>
    <t>GIHD0015009</t>
  </si>
  <si>
    <t>GIHD0015010</t>
  </si>
  <si>
    <t>GIHD0015011</t>
  </si>
  <si>
    <t>GIHD0015012</t>
  </si>
  <si>
    <t>GIHD0015013</t>
  </si>
  <si>
    <t>GIHD0015014</t>
  </si>
  <si>
    <t>GIHD0015015</t>
  </si>
  <si>
    <t>GIHD0015016</t>
  </si>
  <si>
    <t>GIHD0015017</t>
  </si>
  <si>
    <t>GIHD0015018</t>
  </si>
  <si>
    <t>GIHD0015019</t>
  </si>
  <si>
    <t>GIHD0015020</t>
  </si>
  <si>
    <t>Keshavlal</t>
  </si>
  <si>
    <t>Juth</t>
  </si>
  <si>
    <t xml:space="preserve">Baksani </t>
  </si>
  <si>
    <t>Marathe</t>
  </si>
  <si>
    <t xml:space="preserve">Yadav </t>
  </si>
  <si>
    <t>Kabir</t>
  </si>
  <si>
    <t>Premlani</t>
  </si>
  <si>
    <t>GIHD0015025</t>
  </si>
  <si>
    <t>GIHD0015026</t>
  </si>
  <si>
    <t>GIHD0015027</t>
  </si>
  <si>
    <t>GIHD0015028</t>
  </si>
  <si>
    <t>GIHD0015029</t>
  </si>
  <si>
    <t>GIHD0015030</t>
  </si>
  <si>
    <t>GIHD0015031</t>
  </si>
  <si>
    <t>GIHD0015032</t>
  </si>
  <si>
    <t>GIHD0015033</t>
  </si>
  <si>
    <t>GIHD0015034</t>
  </si>
  <si>
    <t>GIHD0015035</t>
  </si>
  <si>
    <t>GIHD0015036</t>
  </si>
  <si>
    <t>GIHD0015037</t>
  </si>
  <si>
    <t>GIHD0015038</t>
  </si>
  <si>
    <t>GIHD0015039</t>
  </si>
  <si>
    <t>GIHD0015040</t>
  </si>
  <si>
    <t>GIHD0015041</t>
  </si>
  <si>
    <t>GIHD0015042</t>
  </si>
  <si>
    <t>GIHD0015043</t>
  </si>
  <si>
    <t>GIHD0015044</t>
  </si>
  <si>
    <t>GIHD0015045</t>
  </si>
  <si>
    <t>GIHD0015046</t>
  </si>
  <si>
    <t>GIHD0015047</t>
  </si>
  <si>
    <t>GIHD0015048</t>
  </si>
  <si>
    <t>GIHD0015049</t>
  </si>
  <si>
    <t>GIHD0015050</t>
  </si>
  <si>
    <t>GIHD0015051</t>
  </si>
  <si>
    <t>GIHD0015052</t>
  </si>
  <si>
    <t>GIHD0015053</t>
  </si>
  <si>
    <t>GIHD0015054</t>
  </si>
  <si>
    <t>GIHD0015055</t>
  </si>
  <si>
    <t>GIHD0015056</t>
  </si>
  <si>
    <t>GIHD0015057</t>
  </si>
  <si>
    <t>GIHD0015058</t>
  </si>
  <si>
    <t>GIHD0015059</t>
  </si>
  <si>
    <t>GIHD0015060</t>
  </si>
  <si>
    <t>GIHD0015061</t>
  </si>
  <si>
    <t>GIHD0015062</t>
  </si>
  <si>
    <t>GIHD0015063</t>
  </si>
  <si>
    <t>GIHD0015064</t>
  </si>
  <si>
    <t>GIHD0015065</t>
  </si>
  <si>
    <t>GIHD0015066</t>
  </si>
  <si>
    <t>GIHD0015067</t>
  </si>
  <si>
    <t>GIHD0015068</t>
  </si>
  <si>
    <t>GIHD0015069</t>
  </si>
  <si>
    <t>GIHD0015070</t>
  </si>
  <si>
    <t>GIHD0015071</t>
  </si>
  <si>
    <t>GIHD0015072</t>
  </si>
  <si>
    <t>GIHD0015073</t>
  </si>
  <si>
    <t>GIHD0015074</t>
  </si>
  <si>
    <t>GIHD0015075</t>
  </si>
  <si>
    <t>GIHD0015076</t>
  </si>
  <si>
    <t>GIHD0015077</t>
  </si>
  <si>
    <t>GIHD0015078</t>
  </si>
  <si>
    <t>GIHD0015079</t>
  </si>
  <si>
    <t>GIHD0015080</t>
  </si>
  <si>
    <t>GIHD0015081</t>
  </si>
  <si>
    <t>GIHD0015082</t>
  </si>
  <si>
    <t>GIHD0015083</t>
  </si>
  <si>
    <t>GIHD0015084</t>
  </si>
  <si>
    <t>GIHD0015085</t>
  </si>
  <si>
    <t>GIHD0015086</t>
  </si>
  <si>
    <t>Kothiwal</t>
  </si>
  <si>
    <t>Detroja</t>
  </si>
  <si>
    <t>Aarti</t>
  </si>
  <si>
    <t>Jogani</t>
  </si>
  <si>
    <t>Mulchandani</t>
  </si>
  <si>
    <t>Ck</t>
  </si>
  <si>
    <t>Nirdosh</t>
  </si>
  <si>
    <t>Jnai</t>
  </si>
  <si>
    <t>Parchani</t>
  </si>
  <si>
    <t>chintan@svitch.bike</t>
  </si>
  <si>
    <t>shahdarshanr@hotmail.com</t>
  </si>
  <si>
    <t>[4 BHK and more]</t>
  </si>
  <si>
    <t>[Bungalow/Villa Farmhouse/Plots Shops/Showroom]</t>
  </si>
  <si>
    <t>GIHD0015087</t>
  </si>
  <si>
    <t>GIHD0015088</t>
  </si>
  <si>
    <t>GIHD0015089</t>
  </si>
  <si>
    <t>GIHD0015090</t>
  </si>
  <si>
    <t>GIHD0015091</t>
  </si>
  <si>
    <t>GIHD0015092</t>
  </si>
  <si>
    <t>GIHD0015093</t>
  </si>
  <si>
    <t>GIHD0015094</t>
  </si>
  <si>
    <t>GIHD0015095</t>
  </si>
  <si>
    <t>GIHD0015096</t>
  </si>
  <si>
    <t>GIHD0015097</t>
  </si>
  <si>
    <t>GIHD0015098</t>
  </si>
  <si>
    <t>GIHD0015099</t>
  </si>
  <si>
    <t>GIHD0015100</t>
  </si>
  <si>
    <t>GIHD0015101</t>
  </si>
  <si>
    <t>GIHD0015102</t>
  </si>
  <si>
    <t>GIHD0015103</t>
  </si>
  <si>
    <t>GIHD0015104</t>
  </si>
  <si>
    <t>GIHD0015105</t>
  </si>
  <si>
    <t>GIHD0015106</t>
  </si>
  <si>
    <t>GIHD0015107</t>
  </si>
  <si>
    <t>GIHD0015108</t>
  </si>
  <si>
    <t>GIHD0015109</t>
  </si>
  <si>
    <t>GIHD0015110</t>
  </si>
  <si>
    <t>GIHD0015111</t>
  </si>
  <si>
    <t>GIHD0015112</t>
  </si>
  <si>
    <t>GIHD0015113</t>
  </si>
  <si>
    <t>GIHD0015114</t>
  </si>
  <si>
    <t>GIHD0015115</t>
  </si>
  <si>
    <t>GIHD0015116</t>
  </si>
  <si>
    <t>GIHD0015117</t>
  </si>
  <si>
    <t>GIHD0015118</t>
  </si>
  <si>
    <t>GIHD0015119</t>
  </si>
  <si>
    <t>GIHD0015120</t>
  </si>
  <si>
    <t>GIHD0015121</t>
  </si>
  <si>
    <t>GIHD0015122</t>
  </si>
  <si>
    <t>GIHD0015123</t>
  </si>
  <si>
    <t>GIHD0015124</t>
  </si>
  <si>
    <t>GIHD0015125</t>
  </si>
  <si>
    <t>GIHD0015126</t>
  </si>
  <si>
    <t>GIHD0015127</t>
  </si>
  <si>
    <t>GIHD0015128</t>
  </si>
  <si>
    <t>GIHD0015129</t>
  </si>
  <si>
    <t>GIHD0015130</t>
  </si>
  <si>
    <t>GIHD0015131</t>
  </si>
  <si>
    <t>GIHD0015132</t>
  </si>
  <si>
    <t>GIHD0015133</t>
  </si>
  <si>
    <t>GIHD0015134</t>
  </si>
  <si>
    <t>GIHD0015135</t>
  </si>
  <si>
    <t>GIHD0015136</t>
  </si>
  <si>
    <t>GIHD0015137</t>
  </si>
  <si>
    <t>GIHD0015138</t>
  </si>
  <si>
    <t>GIHD0015139</t>
  </si>
  <si>
    <t>GIHD0015140</t>
  </si>
  <si>
    <t>GIHD0015141</t>
  </si>
  <si>
    <t>GIHD0015142</t>
  </si>
  <si>
    <t>GIHD0015143</t>
  </si>
  <si>
    <t>GIHD0015144</t>
  </si>
  <si>
    <t>GIHD0015145</t>
  </si>
  <si>
    <t>GIHD0015146</t>
  </si>
  <si>
    <t>GIHD0015147</t>
  </si>
  <si>
    <t>GIHD0015148</t>
  </si>
  <si>
    <t>GIHD0015149</t>
  </si>
  <si>
    <t>GIHD0015150</t>
  </si>
  <si>
    <t>GIHD0015151</t>
  </si>
  <si>
    <t>GIHD0015152</t>
  </si>
  <si>
    <t>GIHD0015153</t>
  </si>
  <si>
    <t>GIHD0015154</t>
  </si>
  <si>
    <t>GIHD0015155</t>
  </si>
  <si>
    <t>GIHD0015156</t>
  </si>
  <si>
    <t>GIHD0015157</t>
  </si>
  <si>
    <t>GIHD0015158</t>
  </si>
  <si>
    <t>GIHD0015159</t>
  </si>
  <si>
    <t>GIHD0015160</t>
  </si>
  <si>
    <t>GIHD0015161</t>
  </si>
  <si>
    <t>GIHD0015162</t>
  </si>
  <si>
    <t>GIHD0015163</t>
  </si>
  <si>
    <t>GIHD0015164</t>
  </si>
  <si>
    <t>GIHD0015165</t>
  </si>
  <si>
    <t>GIHD0015166</t>
  </si>
  <si>
    <t>GIHD0015167</t>
  </si>
  <si>
    <t>GIHD0015168</t>
  </si>
  <si>
    <t>GIHD0015169</t>
  </si>
  <si>
    <t>GIHD0015170</t>
  </si>
  <si>
    <t>GIHD0015171</t>
  </si>
  <si>
    <t>GIHD0015172</t>
  </si>
  <si>
    <t>GIHD0015173</t>
  </si>
  <si>
    <t>GIHD0015174</t>
  </si>
  <si>
    <t>GIHD0015175</t>
  </si>
  <si>
    <t>GIHD0015176</t>
  </si>
  <si>
    <t>GIHD0015177</t>
  </si>
  <si>
    <t>GIHD0015178</t>
  </si>
  <si>
    <t>GIHD0015179</t>
  </si>
  <si>
    <t>GIHD0015180</t>
  </si>
  <si>
    <t>GIHD0015181</t>
  </si>
  <si>
    <t>GIHD0015182</t>
  </si>
  <si>
    <t>GIHD0015183</t>
  </si>
  <si>
    <t>GIHD0015184</t>
  </si>
  <si>
    <t>GIHD0015185</t>
  </si>
  <si>
    <t>GIHD0015186</t>
  </si>
  <si>
    <t>GIHD0015187</t>
  </si>
  <si>
    <t>GIHD0015188</t>
  </si>
  <si>
    <t>GIHD0015189</t>
  </si>
  <si>
    <t>GIHD0015190</t>
  </si>
  <si>
    <t>GIHD0015191</t>
  </si>
  <si>
    <t>GIHD0015192</t>
  </si>
  <si>
    <t>GIHD0015193</t>
  </si>
  <si>
    <t>GIHD0015194</t>
  </si>
  <si>
    <t>GIHD0015195</t>
  </si>
  <si>
    <t>GIHD0015196</t>
  </si>
  <si>
    <t>GIHD0015197</t>
  </si>
  <si>
    <t>GIHD0015198</t>
  </si>
  <si>
    <t>GIHD0015199</t>
  </si>
  <si>
    <t>GIHD0015200</t>
  </si>
  <si>
    <t>GIHD0015201</t>
  </si>
  <si>
    <t>GIHD0015202</t>
  </si>
  <si>
    <t>GIHD0015203</t>
  </si>
  <si>
    <t>GIHD0015204</t>
  </si>
  <si>
    <t>GIHD0015205</t>
  </si>
  <si>
    <t>GIHD0015206</t>
  </si>
  <si>
    <t>GIHD0015207</t>
  </si>
  <si>
    <t>GIHD0015208</t>
  </si>
  <si>
    <t>GIHD0015209</t>
  </si>
  <si>
    <t>GIHD0015210</t>
  </si>
  <si>
    <t>GIHD0015211</t>
  </si>
  <si>
    <t>GIHD0015212</t>
  </si>
  <si>
    <t>GIHD0015213</t>
  </si>
  <si>
    <t>GIHD0015214</t>
  </si>
  <si>
    <t>GIHD0015215</t>
  </si>
  <si>
    <t>GIHD0015216</t>
  </si>
  <si>
    <t>GIHD0015217</t>
  </si>
  <si>
    <t>GIHD0015218</t>
  </si>
  <si>
    <t>GIHD0015219</t>
  </si>
  <si>
    <t>GIHD0015220</t>
  </si>
  <si>
    <t>GIHD0015221</t>
  </si>
  <si>
    <t>GIHD0015222</t>
  </si>
  <si>
    <t>GIHD0015223</t>
  </si>
  <si>
    <t>GIHD0015224</t>
  </si>
  <si>
    <t>GIHD0015225</t>
  </si>
  <si>
    <t>GIHD0015226</t>
  </si>
  <si>
    <t>GIHD0015227</t>
  </si>
  <si>
    <t>GIHD0015228</t>
  </si>
  <si>
    <t>GIHD0015229</t>
  </si>
  <si>
    <t>GIHD0015230</t>
  </si>
  <si>
    <t>GIHD0015231</t>
  </si>
  <si>
    <t>GIHD0015232</t>
  </si>
  <si>
    <t>GIHD0015233</t>
  </si>
  <si>
    <t>GIHD0015234</t>
  </si>
  <si>
    <t>GIHD0015235</t>
  </si>
  <si>
    <t>GIHD0015236</t>
  </si>
  <si>
    <t>GIHD0015237</t>
  </si>
  <si>
    <t xml:space="preserve">Makwana </t>
  </si>
  <si>
    <t>Bhujade</t>
  </si>
  <si>
    <t>Siddharht</t>
  </si>
  <si>
    <t>Mrugesh</t>
  </si>
  <si>
    <t>Laxmi</t>
  </si>
  <si>
    <t>Shekhawat</t>
  </si>
  <si>
    <t>Bipinbhai</t>
  </si>
  <si>
    <t>Heema</t>
  </si>
  <si>
    <t>Santara</t>
  </si>
  <si>
    <t>Sa</t>
  </si>
  <si>
    <t>Savla</t>
  </si>
  <si>
    <t>Jigya</t>
  </si>
  <si>
    <t>Kund</t>
  </si>
  <si>
    <t>Govindbhai</t>
  </si>
  <si>
    <t>Sanyam</t>
  </si>
  <si>
    <t>Ravani</t>
  </si>
  <si>
    <t>Wadekar</t>
  </si>
  <si>
    <t>Dinki</t>
  </si>
  <si>
    <t>Sonam</t>
  </si>
  <si>
    <t>Dangwal</t>
  </si>
  <si>
    <t>Vaishyak</t>
  </si>
  <si>
    <t xml:space="preserve">Dave </t>
  </si>
  <si>
    <t>Vatsalbhai</t>
  </si>
  <si>
    <t>bhaumik.patel@consterarealty.com</t>
  </si>
  <si>
    <t>Nihal.s@ahduni.edu.in</t>
  </si>
  <si>
    <t>pravish.kapur@rediffmail.com</t>
  </si>
  <si>
    <t>sales1@avocab.com</t>
  </si>
  <si>
    <t>subhash@aabaceramicslimited.net</t>
  </si>
  <si>
    <t>shah.parshwa@outlook.com</t>
  </si>
  <si>
    <t>Rmawkawna@hotmail.com</t>
  </si>
  <si>
    <t>Si_kpatel@hotmail.com</t>
  </si>
  <si>
    <t>14BCL066@NIRMAUNI.AC.IN</t>
  </si>
  <si>
    <t>ADITYAPATEL3110@ICLOUD.COM</t>
  </si>
  <si>
    <t>AKSHAR.ADHVARYU@CONSTEREALTY.COM</t>
  </si>
  <si>
    <t>BHARATSUDRA@NITCO.IN</t>
  </si>
  <si>
    <t>BHUMIELECTRICAL2002@MAIL.COM</t>
  </si>
  <si>
    <t>CHETANP.300@REDIFFMAIL.COM</t>
  </si>
  <si>
    <t>GIHD0015238</t>
  </si>
  <si>
    <t>GIHD0015239</t>
  </si>
  <si>
    <t>GIHD0015240</t>
  </si>
  <si>
    <t>GIHD0015241</t>
  </si>
  <si>
    <t>GIHD0015242</t>
  </si>
  <si>
    <t>GIHD0015243</t>
  </si>
  <si>
    <t>GIHD0015244</t>
  </si>
  <si>
    <t>GIHD0015245</t>
  </si>
  <si>
    <t>GIHD0015246</t>
  </si>
  <si>
    <t>GIHD0015247</t>
  </si>
  <si>
    <t>GIHD0015248</t>
  </si>
  <si>
    <t>GIHD0015249</t>
  </si>
  <si>
    <t>GIHD0015250</t>
  </si>
  <si>
    <t>GIHD0015251</t>
  </si>
  <si>
    <t>GIHD0015252</t>
  </si>
  <si>
    <t>GIHD0015253</t>
  </si>
  <si>
    <t>GIHD0015254</t>
  </si>
  <si>
    <t>GIHD0015255</t>
  </si>
  <si>
    <t>GIHD0015256</t>
  </si>
  <si>
    <t>GIHD0015257</t>
  </si>
  <si>
    <t>GIHD0015258</t>
  </si>
  <si>
    <t>GIHD0015259</t>
  </si>
  <si>
    <t>GIHD0015260</t>
  </si>
  <si>
    <t>GIHD0015261</t>
  </si>
  <si>
    <t>GIHD0015262</t>
  </si>
  <si>
    <t>GIHD0015263</t>
  </si>
  <si>
    <t>GIHD0015264</t>
  </si>
  <si>
    <t>GIHD0015265</t>
  </si>
  <si>
    <t>GIHD0015266</t>
  </si>
  <si>
    <t>GIHD0015267</t>
  </si>
  <si>
    <t>GIHD0015268</t>
  </si>
  <si>
    <t>GIHD0015269</t>
  </si>
  <si>
    <t>GIHD0015270</t>
  </si>
  <si>
    <t>GIHD0015271</t>
  </si>
  <si>
    <t>GIHD0015272</t>
  </si>
  <si>
    <t>GIHD0015273</t>
  </si>
  <si>
    <t>GIHD0015274</t>
  </si>
  <si>
    <t>GIHD0015275</t>
  </si>
  <si>
    <t>GIHD0015276</t>
  </si>
  <si>
    <t>GIHD0015277</t>
  </si>
  <si>
    <t>GIHD0015278</t>
  </si>
  <si>
    <t>GIHD0015279</t>
  </si>
  <si>
    <t>GIHD0015280</t>
  </si>
  <si>
    <t>GIHD0015281</t>
  </si>
  <si>
    <t>GIHD0015282</t>
  </si>
  <si>
    <t>GIHD0015283</t>
  </si>
  <si>
    <t>GIHD0015284</t>
  </si>
  <si>
    <t>GIHD0015285</t>
  </si>
  <si>
    <t>GIHD0015286</t>
  </si>
  <si>
    <t>GIHD0015287</t>
  </si>
  <si>
    <t>GIHD0015288</t>
  </si>
  <si>
    <t>GIHD0015289</t>
  </si>
  <si>
    <t>GIHD0015290</t>
  </si>
  <si>
    <t>GIHD0015291</t>
  </si>
  <si>
    <t>GIHD0015292</t>
  </si>
  <si>
    <t>GIHD0015293</t>
  </si>
  <si>
    <t>GIHD0015294</t>
  </si>
  <si>
    <t>GIHD0015295</t>
  </si>
  <si>
    <t>GIHD0015296</t>
  </si>
  <si>
    <t>GIHD0015297</t>
  </si>
  <si>
    <t>GIHD0015298</t>
  </si>
  <si>
    <t>GIHD0015299</t>
  </si>
  <si>
    <t>GIHD0015300</t>
  </si>
  <si>
    <t>GIHD0015301</t>
  </si>
  <si>
    <t>GIHD0015302</t>
  </si>
  <si>
    <t>GIHD0015303</t>
  </si>
  <si>
    <t>GIHD0015304</t>
  </si>
  <si>
    <t>GIHD0015305</t>
  </si>
  <si>
    <t>GIHD0015306</t>
  </si>
  <si>
    <t>GIHD0015307</t>
  </si>
  <si>
    <t>GIHD0015308</t>
  </si>
  <si>
    <t>GIHD0015309</t>
  </si>
  <si>
    <t>GIHD0015310</t>
  </si>
  <si>
    <t>GIHD0015311</t>
  </si>
  <si>
    <t>GIHD0015312</t>
  </si>
  <si>
    <t>GIHD0015313</t>
  </si>
  <si>
    <t>GIHD0015314</t>
  </si>
  <si>
    <t>GIHD0015315</t>
  </si>
  <si>
    <t>GIHD0015316</t>
  </si>
  <si>
    <t>GIHD0015317</t>
  </si>
  <si>
    <t>GIHD0015318</t>
  </si>
  <si>
    <t>GIHD0015319</t>
  </si>
  <si>
    <t>GIHD0015320</t>
  </si>
  <si>
    <t>GIHD0015321</t>
  </si>
  <si>
    <t>GIHD0015322</t>
  </si>
  <si>
    <t>GIHD0015323</t>
  </si>
  <si>
    <t>GIHD0015324</t>
  </si>
  <si>
    <t>GIHD0015325</t>
  </si>
  <si>
    <t>GIHD0015326</t>
  </si>
  <si>
    <t>GIHD0015327</t>
  </si>
  <si>
    <t>GIHD0015328</t>
  </si>
  <si>
    <t>GIHD0015329</t>
  </si>
  <si>
    <t>GIHD0015330</t>
  </si>
  <si>
    <t>GIHD0015331</t>
  </si>
  <si>
    <t>GIHD0015332</t>
  </si>
  <si>
    <t>GIHD0015333</t>
  </si>
  <si>
    <t>GIHD0015334</t>
  </si>
  <si>
    <t>GIHD0015335</t>
  </si>
  <si>
    <t>GIHD0015336</t>
  </si>
  <si>
    <t>GIHD0015337</t>
  </si>
  <si>
    <t>GIHD0015338</t>
  </si>
  <si>
    <t>GIHD0015339</t>
  </si>
  <si>
    <t>GIHD0015340</t>
  </si>
  <si>
    <t>GIHD0015341</t>
  </si>
  <si>
    <t>GIHD0015342</t>
  </si>
  <si>
    <t>GIHD0015343</t>
  </si>
  <si>
    <t>GIHD0015344</t>
  </si>
  <si>
    <t>GIHD0015345</t>
  </si>
  <si>
    <t>GIHD0015346</t>
  </si>
  <si>
    <t>GIHD0015347</t>
  </si>
  <si>
    <t>GIHD0015348</t>
  </si>
  <si>
    <t>GIHD0015349</t>
  </si>
  <si>
    <t>GIHD0015350</t>
  </si>
  <si>
    <t>GIHD0015351</t>
  </si>
  <si>
    <t>GIHD0015352</t>
  </si>
  <si>
    <t>GIHD0015353</t>
  </si>
  <si>
    <t>GIHD0015354</t>
  </si>
  <si>
    <t>GIHD0015355</t>
  </si>
  <si>
    <t>GIHD0015356</t>
  </si>
  <si>
    <t>GIHD0015357</t>
  </si>
  <si>
    <t>GIHD0015358</t>
  </si>
  <si>
    <t>GIHD0015359</t>
  </si>
  <si>
    <t>GIHD0015360</t>
  </si>
  <si>
    <t>GIHD0015361</t>
  </si>
  <si>
    <t>GIHD0015362</t>
  </si>
  <si>
    <t>GIHD0015363</t>
  </si>
  <si>
    <t>GIHD0015364</t>
  </si>
  <si>
    <t>GIHD0015365</t>
  </si>
  <si>
    <t>GIHD0015366</t>
  </si>
  <si>
    <t>GIHD0015367</t>
  </si>
  <si>
    <t>GIHD0015368</t>
  </si>
  <si>
    <t>GIHD0015369</t>
  </si>
  <si>
    <t>GIHD0015370</t>
  </si>
  <si>
    <t>GIHD0015371</t>
  </si>
  <si>
    <t>GIHD0015372</t>
  </si>
  <si>
    <t>GIHD0015373</t>
  </si>
  <si>
    <t>GIHD0015374</t>
  </si>
  <si>
    <t>GIHD0015375</t>
  </si>
  <si>
    <t>GIHD0015376</t>
  </si>
  <si>
    <t>GIHD0015377</t>
  </si>
  <si>
    <t>GIHD0015378</t>
  </si>
  <si>
    <t>GIHD0015379</t>
  </si>
  <si>
    <t>GIHD0015380</t>
  </si>
  <si>
    <t>GIHD0015381</t>
  </si>
  <si>
    <t>GIHD0015382</t>
  </si>
  <si>
    <t>GIHD0015383</t>
  </si>
  <si>
    <t>GIHD0015384</t>
  </si>
  <si>
    <t>GIHD0015385</t>
  </si>
  <si>
    <t>GIHD0015386</t>
  </si>
  <si>
    <t>GIHD0015387</t>
  </si>
  <si>
    <t>GIHD0015388</t>
  </si>
  <si>
    <t>GIHD0015389</t>
  </si>
  <si>
    <t>GIHD0015390</t>
  </si>
  <si>
    <t>GIHD0015391</t>
  </si>
  <si>
    <t>GIHD0015392</t>
  </si>
  <si>
    <t>GIHD0015393</t>
  </si>
  <si>
    <t>GIHD0015394</t>
  </si>
  <si>
    <t>GIHD0015395</t>
  </si>
  <si>
    <t>GIHD0015396</t>
  </si>
  <si>
    <t>GIHD0015397</t>
  </si>
  <si>
    <t>GIHD0015398</t>
  </si>
  <si>
    <t>GIHD0015399</t>
  </si>
  <si>
    <t>GIHD0015400</t>
  </si>
  <si>
    <t>GIHD0015401</t>
  </si>
  <si>
    <t>GIHD0015402</t>
  </si>
  <si>
    <t>GIHD0015403</t>
  </si>
  <si>
    <t>GIHD0015404</t>
  </si>
  <si>
    <t>GIHD0015405</t>
  </si>
  <si>
    <t>GIHD0015406</t>
  </si>
  <si>
    <t>GIHD0015407</t>
  </si>
  <si>
    <t>GIHD0015408</t>
  </si>
  <si>
    <t>GIHD0015409</t>
  </si>
  <si>
    <t>GIHD0015410</t>
  </si>
  <si>
    <t>GIHD0015411</t>
  </si>
  <si>
    <t>GIHD0015412</t>
  </si>
  <si>
    <t>GIHD0015413</t>
  </si>
  <si>
    <t>GIHD0015414</t>
  </si>
  <si>
    <t>GIHD0015415</t>
  </si>
  <si>
    <t>GIHD0015416</t>
  </si>
  <si>
    <t>GIHD0015417</t>
  </si>
  <si>
    <t>GIHD0015418</t>
  </si>
  <si>
    <t>GIHD0015419</t>
  </si>
  <si>
    <t>GIHD0015420</t>
  </si>
  <si>
    <t>GIHD0015421</t>
  </si>
  <si>
    <t>GIHD0015422</t>
  </si>
  <si>
    <t>GIHD0015423</t>
  </si>
  <si>
    <t>GIHD0015424</t>
  </si>
  <si>
    <t>GIHD0015425</t>
  </si>
  <si>
    <t>GIHD0015426</t>
  </si>
  <si>
    <t>GIHD0015427</t>
  </si>
  <si>
    <t>GIHD0015428</t>
  </si>
  <si>
    <t>GIHD0015429</t>
  </si>
  <si>
    <t>GIHD0015430</t>
  </si>
  <si>
    <t>GIHD0015431</t>
  </si>
  <si>
    <t>GIHD0015432</t>
  </si>
  <si>
    <t>GIHD0015433</t>
  </si>
  <si>
    <t>GIHD0015434</t>
  </si>
  <si>
    <t>GIHD0015435</t>
  </si>
  <si>
    <t>GIHD0015436</t>
  </si>
  <si>
    <t>GIHD0015437</t>
  </si>
  <si>
    <t>GIHD0015438</t>
  </si>
  <si>
    <t>GIHD0015439</t>
  </si>
  <si>
    <t>GIHD0015440</t>
  </si>
  <si>
    <t>GIHD0015441</t>
  </si>
  <si>
    <t>GIHD0015442</t>
  </si>
  <si>
    <t>GIHD0015443</t>
  </si>
  <si>
    <t>GIHD0015444</t>
  </si>
  <si>
    <t>GIHD0015445</t>
  </si>
  <si>
    <t>GIHD0015446</t>
  </si>
  <si>
    <t>GIHD0015447</t>
  </si>
  <si>
    <t>GIHD0015448</t>
  </si>
  <si>
    <t>GIHD0015449</t>
  </si>
  <si>
    <t>GIHD0015450</t>
  </si>
  <si>
    <t>GIHD0015451</t>
  </si>
  <si>
    <t>GIHD0015452</t>
  </si>
  <si>
    <t>GIHD0015453</t>
  </si>
  <si>
    <t>GIHD0015454</t>
  </si>
  <si>
    <t>GIHD0015455</t>
  </si>
  <si>
    <t>GIHD0015456</t>
  </si>
  <si>
    <t>GIHD0015457</t>
  </si>
  <si>
    <t>GIHD0015458</t>
  </si>
  <si>
    <t>GIHD0015459</t>
  </si>
  <si>
    <t>GIHD0015460</t>
  </si>
  <si>
    <t>GIHD0015461</t>
  </si>
  <si>
    <t>GIHD0015462</t>
  </si>
  <si>
    <t>GIHD0015463</t>
  </si>
  <si>
    <t>GIHD0015464</t>
  </si>
  <si>
    <t>GIHD0015465</t>
  </si>
  <si>
    <t>GIHD0015466</t>
  </si>
  <si>
    <t>GIHD0015467</t>
  </si>
  <si>
    <t>GIHD0015468</t>
  </si>
  <si>
    <t>GIHD0015469</t>
  </si>
  <si>
    <t>GIHD0015470</t>
  </si>
  <si>
    <t>GIHD0015471</t>
  </si>
  <si>
    <t>GIHD0015472</t>
  </si>
  <si>
    <t>GIHD0015473</t>
  </si>
  <si>
    <t>GIHD0015474</t>
  </si>
  <si>
    <t>GIHD0015475</t>
  </si>
  <si>
    <t>GIHD0015476</t>
  </si>
  <si>
    <t>GIHD0015477</t>
  </si>
  <si>
    <t>GIHD0015478</t>
  </si>
  <si>
    <t>GIHD0015479</t>
  </si>
  <si>
    <t>GIHD0015480</t>
  </si>
  <si>
    <t>GIHD0015481</t>
  </si>
  <si>
    <t>GIHD0015482</t>
  </si>
  <si>
    <t>GIHD0015483</t>
  </si>
  <si>
    <t>GIHD0015484</t>
  </si>
  <si>
    <t>GIHD0015485</t>
  </si>
  <si>
    <t>GIHD0015486</t>
  </si>
  <si>
    <t>GIHD0015487</t>
  </si>
  <si>
    <t>GIHD0015488</t>
  </si>
  <si>
    <t>GIHD0015489</t>
  </si>
  <si>
    <t>GIHD0015490</t>
  </si>
  <si>
    <t>GIHD0015491</t>
  </si>
  <si>
    <t>GIHD0015492</t>
  </si>
  <si>
    <t>GIHD0015493</t>
  </si>
  <si>
    <t>GIHD0015494</t>
  </si>
  <si>
    <t>GIHD0015495</t>
  </si>
  <si>
    <t>GIHD0015496</t>
  </si>
  <si>
    <t>GIHD0015497</t>
  </si>
  <si>
    <t>GIHD0015498</t>
  </si>
  <si>
    <t>GIHD0015499</t>
  </si>
  <si>
    <t>GIHD0015500</t>
  </si>
  <si>
    <t>GIHD0015501</t>
  </si>
  <si>
    <t>GIHD0015502</t>
  </si>
  <si>
    <t>GIHD0015503</t>
  </si>
  <si>
    <t>GIHD0015504</t>
  </si>
  <si>
    <t>GIHD0015505</t>
  </si>
  <si>
    <t>GIHD0015506</t>
  </si>
  <si>
    <t>GIHD0015507</t>
  </si>
  <si>
    <t>GIHD0015508</t>
  </si>
  <si>
    <t>GIHD0015509</t>
  </si>
  <si>
    <t>GIHD0015510</t>
  </si>
  <si>
    <t>GIHD0015511</t>
  </si>
  <si>
    <t>GIHD0015512</t>
  </si>
  <si>
    <t>GIHD0015513</t>
  </si>
  <si>
    <t>GIHD0015514</t>
  </si>
  <si>
    <t>GIHD0015515</t>
  </si>
  <si>
    <t>GIHD0015516</t>
  </si>
  <si>
    <t>GIHD0015517</t>
  </si>
  <si>
    <t>GIHD0015518</t>
  </si>
  <si>
    <t>GIHD0015519</t>
  </si>
  <si>
    <t>GIHD0015520</t>
  </si>
  <si>
    <t>GIHD0015521</t>
  </si>
  <si>
    <t>GIHD0015522</t>
  </si>
  <si>
    <t>GIHD0015523</t>
  </si>
  <si>
    <t>GIHD0015524</t>
  </si>
  <si>
    <t>GIHD0015525</t>
  </si>
  <si>
    <t>GIHD0015526</t>
  </si>
  <si>
    <t>GIHD0015527</t>
  </si>
  <si>
    <t>GIHD0015528</t>
  </si>
  <si>
    <t>GIHD0015529</t>
  </si>
  <si>
    <t>GIHD0015530</t>
  </si>
  <si>
    <t>GIHD0015531</t>
  </si>
  <si>
    <t>GIHD0015532</t>
  </si>
  <si>
    <t>GIHD0015533</t>
  </si>
  <si>
    <t>GIHD0015534</t>
  </si>
  <si>
    <t>GIHD0015535</t>
  </si>
  <si>
    <t>GIHD0015536</t>
  </si>
  <si>
    <t>GIHD0015537</t>
  </si>
  <si>
    <t>GIHD0015538</t>
  </si>
  <si>
    <t>GIHD0015539</t>
  </si>
  <si>
    <t>GIHD0015540</t>
  </si>
  <si>
    <t>GIHD0015541</t>
  </si>
  <si>
    <t>GIHD0015542</t>
  </si>
  <si>
    <t>GIHD0015543</t>
  </si>
  <si>
    <t>GIHD0015544</t>
  </si>
  <si>
    <t>GIHD0015545</t>
  </si>
  <si>
    <t>GIHD0015546</t>
  </si>
  <si>
    <t>GIHD0015547</t>
  </si>
  <si>
    <t>GIHD0015548</t>
  </si>
  <si>
    <t>GIHD0015549</t>
  </si>
  <si>
    <t>GIHD0015550</t>
  </si>
  <si>
    <t>GIHD0015551</t>
  </si>
  <si>
    <t>GIHD0015552</t>
  </si>
  <si>
    <t>GIHD0015553</t>
  </si>
  <si>
    <t>GIHD0015554</t>
  </si>
  <si>
    <t>GIHD0015555</t>
  </si>
  <si>
    <t>GIHD0015556</t>
  </si>
  <si>
    <t>GIHD0015557</t>
  </si>
  <si>
    <t>GIHD0015558</t>
  </si>
  <si>
    <t>GIHD0015559</t>
  </si>
  <si>
    <t>GIHD0015560</t>
  </si>
  <si>
    <t>GIHD0015561</t>
  </si>
  <si>
    <t>GIHD0015562</t>
  </si>
  <si>
    <t>GIHD0015563</t>
  </si>
  <si>
    <t>GIHD0015564</t>
  </si>
  <si>
    <t>GIHD0015565</t>
  </si>
  <si>
    <t>GIHD0015566</t>
  </si>
  <si>
    <t>GIHD0015567</t>
  </si>
  <si>
    <t>GIHD0015568</t>
  </si>
  <si>
    <t>GIHD0015569</t>
  </si>
  <si>
    <t>GIHD0015570</t>
  </si>
  <si>
    <t>GIHD0015571</t>
  </si>
  <si>
    <t>GIHD0015572</t>
  </si>
  <si>
    <t>GIHD0015573</t>
  </si>
  <si>
    <t>GIHD0015574</t>
  </si>
  <si>
    <t>GIHD0015575</t>
  </si>
  <si>
    <t>GIHD0015576</t>
  </si>
  <si>
    <t>GIHD0015577</t>
  </si>
  <si>
    <t>GIHD0015578</t>
  </si>
  <si>
    <t>GIHD0015579</t>
  </si>
  <si>
    <t>GIHD0015580</t>
  </si>
  <si>
    <t>GIHD0015581</t>
  </si>
  <si>
    <t>GIHD0015582</t>
  </si>
  <si>
    <t>GIHD0015583</t>
  </si>
  <si>
    <t>GIHD0015584</t>
  </si>
  <si>
    <t>GIHD0015585</t>
  </si>
  <si>
    <t>GIHD0015586</t>
  </si>
  <si>
    <t>GIHD0015587</t>
  </si>
  <si>
    <t>GIHD0015588</t>
  </si>
  <si>
    <t>GIHD0015589</t>
  </si>
  <si>
    <t>GIHD0015590</t>
  </si>
  <si>
    <t>GIHD0015591</t>
  </si>
  <si>
    <t>GIHD0015592</t>
  </si>
  <si>
    <t>GIHD0015593</t>
  </si>
  <si>
    <t>GIHD0015594</t>
  </si>
  <si>
    <t>GIHD0015595</t>
  </si>
  <si>
    <t>GIHD0015596</t>
  </si>
  <si>
    <t>GIHD0015597</t>
  </si>
  <si>
    <t>GIHD0015598</t>
  </si>
  <si>
    <t>GIHD0015599</t>
  </si>
  <si>
    <t>GIHD0015600</t>
  </si>
  <si>
    <t>GIHD0015601</t>
  </si>
  <si>
    <t>GIHD0015602</t>
  </si>
  <si>
    <t>GIHD0015603</t>
  </si>
  <si>
    <t>GIHD0015604</t>
  </si>
  <si>
    <t>GIHD0015605</t>
  </si>
  <si>
    <t>GIHD0015606</t>
  </si>
  <si>
    <t>GIHD0015607</t>
  </si>
  <si>
    <t>GIHD0015608</t>
  </si>
  <si>
    <t>GIHD0015609</t>
  </si>
  <si>
    <t>GIHD0015610</t>
  </si>
  <si>
    <t>GIHD0015611</t>
  </si>
  <si>
    <t>GIHD0015612</t>
  </si>
  <si>
    <t>GIHD0015613</t>
  </si>
  <si>
    <t>GIHD0015614</t>
  </si>
  <si>
    <t>GIHD0015615</t>
  </si>
  <si>
    <t>GIHD0015616</t>
  </si>
  <si>
    <t>GIHD0015617</t>
  </si>
  <si>
    <t>GIHD0015618</t>
  </si>
  <si>
    <t>GIHD0015619</t>
  </si>
  <si>
    <t>GIHD0015620</t>
  </si>
  <si>
    <t>GIHD0015621</t>
  </si>
  <si>
    <t>GIHD0015622</t>
  </si>
  <si>
    <t>GIHD0015623</t>
  </si>
  <si>
    <t>GIHD0015624</t>
  </si>
  <si>
    <t>GIHD0015625</t>
  </si>
  <si>
    <t>GIHD0015626</t>
  </si>
  <si>
    <t>GIHD0015627</t>
  </si>
  <si>
    <t>GIHD0015628</t>
  </si>
  <si>
    <t>GIHD0015629</t>
  </si>
  <si>
    <t>GIHD0015630</t>
  </si>
  <si>
    <t>GIHD0015631</t>
  </si>
  <si>
    <t>GIHD0015632</t>
  </si>
  <si>
    <t>GIHD0015633</t>
  </si>
  <si>
    <t>GIHD0015634</t>
  </si>
  <si>
    <t>GIHD0015635</t>
  </si>
  <si>
    <t>GIHD0015636</t>
  </si>
  <si>
    <t>GIHD0015637</t>
  </si>
  <si>
    <t>GIHD0015638</t>
  </si>
  <si>
    <t>GIHD0015639</t>
  </si>
  <si>
    <t>GIHD0015640</t>
  </si>
  <si>
    <t>GIHD0015641</t>
  </si>
  <si>
    <t>GIHD0015642</t>
  </si>
  <si>
    <t>GIHD0015643</t>
  </si>
  <si>
    <t>GIHD0015644</t>
  </si>
  <si>
    <t>GIHD0015645</t>
  </si>
  <si>
    <t>GIHD0015646</t>
  </si>
  <si>
    <t>GIHD0015647</t>
  </si>
  <si>
    <t>GIHD0015648</t>
  </si>
  <si>
    <t>GIHD0015649</t>
  </si>
  <si>
    <t>GIHD0015650</t>
  </si>
  <si>
    <t>GIHD0015651</t>
  </si>
  <si>
    <t>GIHD0015652</t>
  </si>
  <si>
    <t>GIHD0015653</t>
  </si>
  <si>
    <t>GIHD0015654</t>
  </si>
  <si>
    <t>GIHD0015655</t>
  </si>
  <si>
    <t>GIHD0015656</t>
  </si>
  <si>
    <t>GIHD0015657</t>
  </si>
  <si>
    <t>GIHD0015658</t>
  </si>
  <si>
    <t>GIHD0015659</t>
  </si>
  <si>
    <t>GIHD0015660</t>
  </si>
  <si>
    <t>GIHD0015661</t>
  </si>
  <si>
    <t>GIHD0015662</t>
  </si>
  <si>
    <t>GIHD0015663</t>
  </si>
  <si>
    <t>GIHD0015664</t>
  </si>
  <si>
    <t>GIHD0015665</t>
  </si>
  <si>
    <t>GIHD0015666</t>
  </si>
  <si>
    <t>GIHD0015667</t>
  </si>
  <si>
    <t>GIHD0015668</t>
  </si>
  <si>
    <t>GIHD0015669</t>
  </si>
  <si>
    <t>GIHD0015670</t>
  </si>
  <si>
    <t>GIHD0015671</t>
  </si>
  <si>
    <t>GIHD0015672</t>
  </si>
  <si>
    <t>GIHD0015673</t>
  </si>
  <si>
    <t>GIHD0015674</t>
  </si>
  <si>
    <t>GIHD0015675</t>
  </si>
  <si>
    <t>GIHD0015676</t>
  </si>
  <si>
    <t>GIHD0015677</t>
  </si>
  <si>
    <t>GIHD0015678</t>
  </si>
  <si>
    <t>GIHD0015679</t>
  </si>
  <si>
    <t>GIHD0015680</t>
  </si>
  <si>
    <t>GIHD0015681</t>
  </si>
  <si>
    <t>GIHD0015682</t>
  </si>
  <si>
    <t>GIHD0015683</t>
  </si>
  <si>
    <t>GIHD0015684</t>
  </si>
  <si>
    <t>GIHD0015685</t>
  </si>
  <si>
    <t>GIHD0015686</t>
  </si>
  <si>
    <t>GIHD0015687</t>
  </si>
  <si>
    <t>GIHD0015688</t>
  </si>
  <si>
    <t>GIHD0015689</t>
  </si>
  <si>
    <t>GIHD0015690</t>
  </si>
  <si>
    <t>GIHD0015691</t>
  </si>
  <si>
    <t>GIHD0015692</t>
  </si>
  <si>
    <t>GIHD0015693</t>
  </si>
  <si>
    <t>GIHD0015694</t>
  </si>
  <si>
    <t>GIHD0015695</t>
  </si>
  <si>
    <t>GIHD0015696</t>
  </si>
  <si>
    <t>GIHD0015697</t>
  </si>
  <si>
    <t>GIHD0015698</t>
  </si>
  <si>
    <t>GIHD0015699</t>
  </si>
  <si>
    <t>GIHD0015700</t>
  </si>
  <si>
    <t>GIHD0015701</t>
  </si>
  <si>
    <t>GIHD0015702</t>
  </si>
  <si>
    <t>GIHD0015703</t>
  </si>
  <si>
    <t>GIHD0015704</t>
  </si>
  <si>
    <t>GIHD0015705</t>
  </si>
  <si>
    <t>GIHD0015706</t>
  </si>
  <si>
    <t>GIHD0015707</t>
  </si>
  <si>
    <t>GIHD0015708</t>
  </si>
  <si>
    <t>GIHD0015709</t>
  </si>
  <si>
    <t>GIHD0015710</t>
  </si>
  <si>
    <t>GIHD0015711</t>
  </si>
  <si>
    <t>GIHD0015712</t>
  </si>
  <si>
    <t>GIHD0015713</t>
  </si>
  <si>
    <t>GIHD0015714</t>
  </si>
  <si>
    <t>GIHD0015715</t>
  </si>
  <si>
    <t>GIHD0015716</t>
  </si>
  <si>
    <t>GIHD0015717</t>
  </si>
  <si>
    <t>GIHD0015718</t>
  </si>
  <si>
    <t>GIHD0015719</t>
  </si>
  <si>
    <t>GIHD0015720</t>
  </si>
  <si>
    <t>GIHD0015721</t>
  </si>
  <si>
    <t>GIHD0015722</t>
  </si>
  <si>
    <t>GIHD0015723</t>
  </si>
  <si>
    <t>GIHD0015724</t>
  </si>
  <si>
    <t>GIHD0015725</t>
  </si>
  <si>
    <t>GIHD0015726</t>
  </si>
  <si>
    <t>GIHD0015727</t>
  </si>
  <si>
    <t>GIHD0015728</t>
  </si>
  <si>
    <t>GIHD0015729</t>
  </si>
  <si>
    <t>GIHD0015730</t>
  </si>
  <si>
    <t>GIHD0015731</t>
  </si>
  <si>
    <t>GIHD0015732</t>
  </si>
  <si>
    <t>GIHD0015733</t>
  </si>
  <si>
    <t>GIHD0015734</t>
  </si>
  <si>
    <t>GIHD0015735</t>
  </si>
  <si>
    <t>GIHD0015736</t>
  </si>
  <si>
    <t>GIHD0015737</t>
  </si>
  <si>
    <t>GIHD0015738</t>
  </si>
  <si>
    <t>GIHD0015739</t>
  </si>
  <si>
    <t>Kuber</t>
  </si>
  <si>
    <t>kuber.pandya@bioteknika.co.in</t>
  </si>
  <si>
    <t>ravi@bizlinktours.com</t>
  </si>
  <si>
    <t>Devasvi</t>
  </si>
  <si>
    <t>Koriya</t>
  </si>
  <si>
    <t>Biharilal</t>
  </si>
  <si>
    <t>Sudhaushu</t>
  </si>
  <si>
    <t>kash_19@hotmail.com</t>
  </si>
  <si>
    <t>Kamaljeet</t>
  </si>
  <si>
    <t>Kaur</t>
  </si>
  <si>
    <t>Adhiya</t>
  </si>
  <si>
    <t>Magnani</t>
  </si>
  <si>
    <t>Rajdeep</t>
  </si>
  <si>
    <t>Shakya</t>
  </si>
  <si>
    <t>Dakwala</t>
  </si>
  <si>
    <t>Aswin</t>
  </si>
  <si>
    <t>Babulal</t>
  </si>
  <si>
    <t>Finoli</t>
  </si>
  <si>
    <t>Mrugeshsinh</t>
  </si>
  <si>
    <t>milansavani@aarshis.in</t>
  </si>
  <si>
    <t>Joshii</t>
  </si>
  <si>
    <t>Varia</t>
  </si>
  <si>
    <t>mayurk@visionevents.biz</t>
  </si>
  <si>
    <t>Samora</t>
  </si>
  <si>
    <t xml:space="preserve">Contractor </t>
  </si>
  <si>
    <t>Sodagar</t>
  </si>
  <si>
    <t>Ka</t>
  </si>
  <si>
    <t>Vedansh</t>
  </si>
  <si>
    <t>Riken</t>
  </si>
  <si>
    <t>kapadia.hemal@ymail.com</t>
  </si>
  <si>
    <t>Birav</t>
  </si>
  <si>
    <t xml:space="preserve">Chauhan </t>
  </si>
  <si>
    <t>hemantmodi@live.com</t>
  </si>
  <si>
    <t>Dandanayak</t>
  </si>
  <si>
    <t>dalalrachana@ymail.com</t>
  </si>
  <si>
    <t>Khushaldas</t>
  </si>
  <si>
    <t>Bhupat</t>
  </si>
  <si>
    <t>bhupatk@expresslift.co.in</t>
  </si>
  <si>
    <t xml:space="preserve">Bhaduri </t>
  </si>
  <si>
    <t>Rakeshbhai</t>
  </si>
  <si>
    <t>Johari</t>
  </si>
  <si>
    <t>Monark</t>
  </si>
  <si>
    <t>amish.23@redifmail.com</t>
  </si>
  <si>
    <t>Arvindbhai</t>
  </si>
  <si>
    <t>sharad_bhatt@hotmail.com</t>
  </si>
  <si>
    <t>Khiraiya</t>
  </si>
  <si>
    <t>Daideep</t>
  </si>
  <si>
    <t>Patek</t>
  </si>
  <si>
    <t>Padam</t>
  </si>
  <si>
    <t>Mundra</t>
  </si>
  <si>
    <t>contact@mahendrabhavsar.com</t>
  </si>
  <si>
    <t>Davey</t>
  </si>
  <si>
    <t>Ragin</t>
  </si>
  <si>
    <t>Anil@fix91.in</t>
  </si>
  <si>
    <t xml:space="preserve">Dubey </t>
  </si>
  <si>
    <t>Bs_dubey@hotmail.com</t>
  </si>
  <si>
    <t>Darjee</t>
  </si>
  <si>
    <t>bhavin.bme@ldce.ac.in</t>
  </si>
  <si>
    <t>Linay</t>
  </si>
  <si>
    <t>pratikpandey@rediffmail.com</t>
  </si>
  <si>
    <t>Manghrani</t>
  </si>
  <si>
    <t xml:space="preserve">Rajgor </t>
  </si>
  <si>
    <t>Manjiyani</t>
  </si>
  <si>
    <t>Bathani</t>
  </si>
  <si>
    <t>ashokadatia@hotmail.com</t>
  </si>
  <si>
    <t>Buddh</t>
  </si>
  <si>
    <t>Hansaliya</t>
  </si>
  <si>
    <t>amolpathak@rediffmail.com</t>
  </si>
  <si>
    <t>hob@krishna.build</t>
  </si>
  <si>
    <t>Girishbhai</t>
  </si>
  <si>
    <t>Baria</t>
  </si>
  <si>
    <t>Carvalho</t>
  </si>
  <si>
    <t>rakesh.rhpim@hotmail.com</t>
  </si>
  <si>
    <t>sumeet_k_kohli@rediffmail.com</t>
  </si>
  <si>
    <t>Ishani</t>
  </si>
  <si>
    <t>aatam@roodland.com</t>
  </si>
  <si>
    <t>Mahamunkar</t>
  </si>
  <si>
    <t>Fofaria</t>
  </si>
  <si>
    <t>Kruti</t>
  </si>
  <si>
    <t>Dhawnil</t>
  </si>
  <si>
    <t>Rakesh@patatech.in</t>
  </si>
  <si>
    <t>panchaminvestment@hotmail.com</t>
  </si>
  <si>
    <t>sid@saunrachana.com</t>
  </si>
  <si>
    <t>Hirenbhai</t>
  </si>
  <si>
    <t>Padshah</t>
  </si>
  <si>
    <t>Nishith</t>
  </si>
  <si>
    <t>impress@ymail.com</t>
  </si>
  <si>
    <t>kunalsharmab7@outlook.com</t>
  </si>
  <si>
    <t>Bk</t>
  </si>
  <si>
    <t>Minkesh</t>
  </si>
  <si>
    <t>Todi</t>
  </si>
  <si>
    <t>biren@claris.in</t>
  </si>
  <si>
    <t>Bangdiwala</t>
  </si>
  <si>
    <t>Upadhaya</t>
  </si>
  <si>
    <t>Dhrupal</t>
  </si>
  <si>
    <t>Jwalant</t>
  </si>
  <si>
    <t>himalay@sminteriorstudio.com</t>
  </si>
  <si>
    <t xml:space="preserve">Gajjar </t>
  </si>
  <si>
    <t>Lilesh</t>
  </si>
  <si>
    <t>Amritsingh</t>
  </si>
  <si>
    <t>Khalsa</t>
  </si>
  <si>
    <t>nirav.shah@trudantproperties.in</t>
  </si>
  <si>
    <t>919909919910</t>
  </si>
  <si>
    <t>h_doshi@rediffmail.com</t>
  </si>
  <si>
    <t>Krut</t>
  </si>
  <si>
    <t>Tajpuria</t>
  </si>
  <si>
    <t>Sha</t>
  </si>
  <si>
    <t>rushil.shah@icicibank.com</t>
  </si>
  <si>
    <t>Rohan.Desai@icicibank.com</t>
  </si>
  <si>
    <t xml:space="preserve">Modi </t>
  </si>
  <si>
    <t>Mawani</t>
  </si>
  <si>
    <t>bhatiaharsh@outlook.com</t>
  </si>
  <si>
    <t>Ishvar</t>
  </si>
  <si>
    <t>Tahilani</t>
  </si>
  <si>
    <t xml:space="preserve">Lohana </t>
  </si>
  <si>
    <t>Wadher</t>
  </si>
  <si>
    <t>bimal_pandya@hotmail.com</t>
  </si>
  <si>
    <t>Scarletline</t>
  </si>
  <si>
    <t>Murlidhar</t>
  </si>
  <si>
    <t>Bachani</t>
  </si>
  <si>
    <t>Adeshara</t>
  </si>
  <si>
    <t>Zinzuwadia</t>
  </si>
  <si>
    <t>Kobawala</t>
  </si>
  <si>
    <t>Tarak</t>
  </si>
  <si>
    <t>J Menon</t>
  </si>
  <si>
    <t>Paraliya</t>
  </si>
  <si>
    <t>Bd</t>
  </si>
  <si>
    <t>Gavan</t>
  </si>
  <si>
    <t>Depani</t>
  </si>
  <si>
    <t>Shashiksnt</t>
  </si>
  <si>
    <t>send2snehal@hotmail.com</t>
  </si>
  <si>
    <t>Jimit</t>
  </si>
  <si>
    <t>Sheril</t>
  </si>
  <si>
    <t>om4999@rediffmail.com</t>
  </si>
  <si>
    <t>Valiya</t>
  </si>
  <si>
    <t>Jas</t>
  </si>
  <si>
    <t>Juthani</t>
  </si>
  <si>
    <t>Vikubhai</t>
  </si>
  <si>
    <t>Jajera</t>
  </si>
  <si>
    <t>GIHD0015740</t>
  </si>
  <si>
    <t>GIHD0015741</t>
  </si>
  <si>
    <t>GIHD0015742</t>
  </si>
  <si>
    <t>GIHD0015743</t>
  </si>
  <si>
    <t>GIHD0015744</t>
  </si>
  <si>
    <t>GIHD0015745</t>
  </si>
  <si>
    <t>GIHD0015746</t>
  </si>
  <si>
    <t>GIHD0015747</t>
  </si>
  <si>
    <t>GIHD0015748</t>
  </si>
  <si>
    <t>GIHD0015749</t>
  </si>
  <si>
    <t>GIHD0015750</t>
  </si>
  <si>
    <t>GIHD0015751</t>
  </si>
  <si>
    <t>GIHD0015752</t>
  </si>
  <si>
    <t>GIHD0015753</t>
  </si>
  <si>
    <t>GIHD0015754</t>
  </si>
  <si>
    <t>GIHD0015755</t>
  </si>
  <si>
    <t>GIHD0015756</t>
  </si>
  <si>
    <t>GIHD0015757</t>
  </si>
  <si>
    <t>GIHD0015758</t>
  </si>
  <si>
    <t>GIHD0015759</t>
  </si>
  <si>
    <t>GIHD0015760</t>
  </si>
  <si>
    <t>GIHD0015761</t>
  </si>
  <si>
    <t>GIHD0015762</t>
  </si>
  <si>
    <t>GIHD0015763</t>
  </si>
  <si>
    <t>GIHD0015764</t>
  </si>
  <si>
    <t>GIHD0015765</t>
  </si>
  <si>
    <t>GIHD0015766</t>
  </si>
  <si>
    <t>GIHD0015767</t>
  </si>
  <si>
    <t>GIHD0015768</t>
  </si>
  <si>
    <t>GIHD0015769</t>
  </si>
  <si>
    <t>GIHD0015770</t>
  </si>
  <si>
    <t>GIHD0015771</t>
  </si>
  <si>
    <t>GIHD0015772</t>
  </si>
  <si>
    <t>GIHD0015773</t>
  </si>
  <si>
    <t>GIHD0015774</t>
  </si>
  <si>
    <t>GIHD0015775</t>
  </si>
  <si>
    <t>GIHD0015776</t>
  </si>
  <si>
    <t>GIHD0015777</t>
  </si>
  <si>
    <t>GIHD0015778</t>
  </si>
  <si>
    <t>GIHD0015779</t>
  </si>
  <si>
    <t>GIHD0015780</t>
  </si>
  <si>
    <t>GIHD0015781</t>
  </si>
  <si>
    <t>GIHD0015782</t>
  </si>
  <si>
    <t>GIHD0015783</t>
  </si>
  <si>
    <t>GIHD0015784</t>
  </si>
  <si>
    <t>GIHD0015785</t>
  </si>
  <si>
    <t>GIHD0015786</t>
  </si>
  <si>
    <t>GIHD0015787</t>
  </si>
  <si>
    <t>GIHD0015788</t>
  </si>
  <si>
    <t>GIHD0015789</t>
  </si>
  <si>
    <t>GIHD0015790</t>
  </si>
  <si>
    <t>GIHD0015791</t>
  </si>
  <si>
    <t>GIHD0015792</t>
  </si>
  <si>
    <t>GIHD0015793</t>
  </si>
  <si>
    <t>GIHD0015794</t>
  </si>
  <si>
    <t>GIHD0015795</t>
  </si>
  <si>
    <t>GIHD0015796</t>
  </si>
  <si>
    <t>GIHD0015797</t>
  </si>
  <si>
    <t>GIHD0015798</t>
  </si>
  <si>
    <t>GIHD0015799</t>
  </si>
  <si>
    <t>GIHD0015800</t>
  </si>
  <si>
    <t>GIHD0015801</t>
  </si>
  <si>
    <t>GIHD0015802</t>
  </si>
  <si>
    <t>GIHD0015803</t>
  </si>
  <si>
    <t>GIHD0015804</t>
  </si>
  <si>
    <t>GIHD0015805</t>
  </si>
  <si>
    <t>GIHD0015806</t>
  </si>
  <si>
    <t>GIHD0015807</t>
  </si>
  <si>
    <t>GIHD0015808</t>
  </si>
  <si>
    <t>GIHD0015809</t>
  </si>
  <si>
    <t>GIHD0015810</t>
  </si>
  <si>
    <t>GIHD0015811</t>
  </si>
  <si>
    <t>GIHD0015812</t>
  </si>
  <si>
    <t>GIHD0015813</t>
  </si>
  <si>
    <t>GIHD0015814</t>
  </si>
  <si>
    <t>GIHD0015815</t>
  </si>
  <si>
    <t>GIHD0015816</t>
  </si>
  <si>
    <t>GIHD0015817</t>
  </si>
  <si>
    <t>GIHD0015818</t>
  </si>
  <si>
    <t>GIHD0015819</t>
  </si>
  <si>
    <t>GIHD0015820</t>
  </si>
  <si>
    <t>GIHD0015821</t>
  </si>
  <si>
    <t>GIHD0015822</t>
  </si>
  <si>
    <t>GIHD0015823</t>
  </si>
  <si>
    <t>GIHD0015824</t>
  </si>
  <si>
    <t>GIHD0015825</t>
  </si>
  <si>
    <t>GIHD0015826</t>
  </si>
  <si>
    <t>GIHD0015827</t>
  </si>
  <si>
    <t>GIHD0015828</t>
  </si>
  <si>
    <t>GIHD0015829</t>
  </si>
  <si>
    <t>GIHD0015830</t>
  </si>
  <si>
    <t>GIHD0015831</t>
  </si>
  <si>
    <t>GIHD0015832</t>
  </si>
  <si>
    <t>GIHD0015833</t>
  </si>
  <si>
    <t>GIHD0015834</t>
  </si>
  <si>
    <t>GIHD0015835</t>
  </si>
  <si>
    <t>GIHD0015836</t>
  </si>
  <si>
    <t>GIHD0015837</t>
  </si>
  <si>
    <t>GIHD0015838</t>
  </si>
  <si>
    <t>GIHD0015839</t>
  </si>
  <si>
    <t>GIHD0015840</t>
  </si>
  <si>
    <t>GIHD0015841</t>
  </si>
  <si>
    <t>GIHD0015842</t>
  </si>
  <si>
    <t>GIHD0015843</t>
  </si>
  <si>
    <t>GIHD0015844</t>
  </si>
  <si>
    <t>GIHD0015845</t>
  </si>
  <si>
    <t>GIHD0015846</t>
  </si>
  <si>
    <t>GIHD0015847</t>
  </si>
  <si>
    <t>GIHD0015848</t>
  </si>
  <si>
    <t>GIHD0015849</t>
  </si>
  <si>
    <t>GIHD0015850</t>
  </si>
  <si>
    <t>GIHD0015851</t>
  </si>
  <si>
    <t>GIHD0015852</t>
  </si>
  <si>
    <t>GIHD0015853</t>
  </si>
  <si>
    <t>GIHD0015854</t>
  </si>
  <si>
    <t>GIHD0015855</t>
  </si>
  <si>
    <t>GIHD0015856</t>
  </si>
  <si>
    <t>GIHD0015857</t>
  </si>
  <si>
    <t>GIHD0015858</t>
  </si>
  <si>
    <t>GIHD0015859</t>
  </si>
  <si>
    <t>GIHD0015860</t>
  </si>
  <si>
    <t>GIHD0015861</t>
  </si>
  <si>
    <t>GIHD0015862</t>
  </si>
  <si>
    <t>GIHD0015863</t>
  </si>
  <si>
    <t>GIHD0015864</t>
  </si>
  <si>
    <t>GIHD0015865</t>
  </si>
  <si>
    <t>GIHD0015866</t>
  </si>
  <si>
    <t>GIHD0015867</t>
  </si>
  <si>
    <t>GIHD0015868</t>
  </si>
  <si>
    <t>GIHD0015869</t>
  </si>
  <si>
    <t>GIHD0015870</t>
  </si>
  <si>
    <t>GIHD0015871</t>
  </si>
  <si>
    <t>GIHD0015872</t>
  </si>
  <si>
    <t>GIHD0015873</t>
  </si>
  <si>
    <t>GIHD0015874</t>
  </si>
  <si>
    <t>GIHD0015875</t>
  </si>
  <si>
    <t>GIHD0015876</t>
  </si>
  <si>
    <t>GIHD0015877</t>
  </si>
  <si>
    <t>GIHD0015878</t>
  </si>
  <si>
    <t>GIHD0015879</t>
  </si>
  <si>
    <t>GIHD0015880</t>
  </si>
  <si>
    <t>GIHD0015881</t>
  </si>
  <si>
    <t>GIHD0015882</t>
  </si>
  <si>
    <t>GIHD0015883</t>
  </si>
  <si>
    <t>GIHD0015884</t>
  </si>
  <si>
    <t>GIHD0015885</t>
  </si>
  <si>
    <t>GIHD0015886</t>
  </si>
  <si>
    <t>GIHD0015887</t>
  </si>
  <si>
    <t>GIHD0015888</t>
  </si>
  <si>
    <t>GIHD0015889</t>
  </si>
  <si>
    <t>GIHD0015890</t>
  </si>
  <si>
    <t>GIHD0015891</t>
  </si>
  <si>
    <t>GIHD0015892</t>
  </si>
  <si>
    <t>GIHD0015893</t>
  </si>
  <si>
    <t>GIHD0015894</t>
  </si>
  <si>
    <t>GIHD0015895</t>
  </si>
  <si>
    <t>GIHD0015896</t>
  </si>
  <si>
    <t>GIHD0015897</t>
  </si>
  <si>
    <t>GIHD0015898</t>
  </si>
  <si>
    <t>GIHD0015899</t>
  </si>
  <si>
    <t>GIHD0015900</t>
  </si>
  <si>
    <t>GIHD0015901</t>
  </si>
  <si>
    <t>GIHD0015902</t>
  </si>
  <si>
    <t>GIHD0015903</t>
  </si>
  <si>
    <t>GIHD0015904</t>
  </si>
  <si>
    <t>GIHD0015905</t>
  </si>
  <si>
    <t>GIHD0015906</t>
  </si>
  <si>
    <t>GIHD0015907</t>
  </si>
  <si>
    <t>GIHD0015908</t>
  </si>
  <si>
    <t>GIHD0015909</t>
  </si>
  <si>
    <t>GIHD0015910</t>
  </si>
  <si>
    <t>GIHD0015911</t>
  </si>
  <si>
    <t>GIHD0015912</t>
  </si>
  <si>
    <t>GIHD0015913</t>
  </si>
  <si>
    <t>GIHD0015914</t>
  </si>
  <si>
    <t>GIHD0015915</t>
  </si>
  <si>
    <t>GIHD0015916</t>
  </si>
  <si>
    <t>GIHD0015917</t>
  </si>
  <si>
    <t>GIHD0015918</t>
  </si>
  <si>
    <t>GIHD0015919</t>
  </si>
  <si>
    <t>GIHD0015920</t>
  </si>
  <si>
    <t>GIHD0015921</t>
  </si>
  <si>
    <t>GIHD0015922</t>
  </si>
  <si>
    <t>GIHD0015923</t>
  </si>
  <si>
    <t>GIHD0015924</t>
  </si>
  <si>
    <t>GIHD0015925</t>
  </si>
  <si>
    <t>GIHD0015926</t>
  </si>
  <si>
    <t>GIHD0015927</t>
  </si>
  <si>
    <t>GIHD0015928</t>
  </si>
  <si>
    <t>GIHD0015929</t>
  </si>
  <si>
    <t>GIHD0015930</t>
  </si>
  <si>
    <t>GIHD0015931</t>
  </si>
  <si>
    <t>GIHD0015932</t>
  </si>
  <si>
    <t>GIHD0015933</t>
  </si>
  <si>
    <t>GIHD0015934</t>
  </si>
  <si>
    <t>GIHD0015935</t>
  </si>
  <si>
    <t>GIHD0015936</t>
  </si>
  <si>
    <t>GIHD0015937</t>
  </si>
  <si>
    <t>GIHD0015938</t>
  </si>
  <si>
    <t>GIHD0015939</t>
  </si>
  <si>
    <t>GIHD0015940</t>
  </si>
  <si>
    <t>GIHD0015941</t>
  </si>
  <si>
    <t>GIHD0015942</t>
  </si>
  <si>
    <t>GIHD0015943</t>
  </si>
  <si>
    <t>GIHD0015944</t>
  </si>
  <si>
    <t>GIHD0015945</t>
  </si>
  <si>
    <t>GIHD0015946</t>
  </si>
  <si>
    <t>GIHD0015947</t>
  </si>
  <si>
    <t>GIHD0015948</t>
  </si>
  <si>
    <t>GIHD0015949</t>
  </si>
  <si>
    <t>GIHD0015950</t>
  </si>
  <si>
    <t>GIHD0015951</t>
  </si>
  <si>
    <t>GIHD0015952</t>
  </si>
  <si>
    <t>GIHD0015953</t>
  </si>
  <si>
    <t>GIHD0015954</t>
  </si>
  <si>
    <t>GIHD0015955</t>
  </si>
  <si>
    <t>GIHD0015956</t>
  </si>
  <si>
    <t>GIHD0015957</t>
  </si>
  <si>
    <t>GIHD0015958</t>
  </si>
  <si>
    <t>GIHD0015959</t>
  </si>
  <si>
    <t>GIHD0015960</t>
  </si>
  <si>
    <t>GIHD0015961</t>
  </si>
  <si>
    <t>GIHD0015962</t>
  </si>
  <si>
    <t>GIHD0015963</t>
  </si>
  <si>
    <t>GIHD0015964</t>
  </si>
  <si>
    <t>GIHD0015965</t>
  </si>
  <si>
    <t>GIHD0015966</t>
  </si>
  <si>
    <t>GIHD0015967</t>
  </si>
  <si>
    <t>GIHD0015968</t>
  </si>
  <si>
    <t>GIHD0015969</t>
  </si>
  <si>
    <t>GIHD0015970</t>
  </si>
  <si>
    <t>GIHD0015971</t>
  </si>
  <si>
    <t>GIHD0015972</t>
  </si>
  <si>
    <t>GIHD0015973</t>
  </si>
  <si>
    <t>GIHD0015974</t>
  </si>
  <si>
    <t>GIHD0015975</t>
  </si>
  <si>
    <t>GIHD0015976</t>
  </si>
  <si>
    <t>GIHD0015977</t>
  </si>
  <si>
    <t>GIHD0015978</t>
  </si>
  <si>
    <t>GIHD0015979</t>
  </si>
  <si>
    <t>GIHD0015980</t>
  </si>
  <si>
    <t>GIHD0015981</t>
  </si>
  <si>
    <t>GIHD0015982</t>
  </si>
  <si>
    <t>GIHD0015983</t>
  </si>
  <si>
    <t>GIHD0015984</t>
  </si>
  <si>
    <t>GIHD0015985</t>
  </si>
  <si>
    <t>GIHD0015986</t>
  </si>
  <si>
    <t>GIHD0015987</t>
  </si>
  <si>
    <t>GIHD0015988</t>
  </si>
  <si>
    <t>GIHD0015989</t>
  </si>
  <si>
    <t>GIHD0015990</t>
  </si>
  <si>
    <t>GIHD0015991</t>
  </si>
  <si>
    <t>GIHD0015992</t>
  </si>
  <si>
    <t>GIHD0015993</t>
  </si>
  <si>
    <t>GIHD0015994</t>
  </si>
  <si>
    <t>GIHD0015995</t>
  </si>
  <si>
    <t>GIHD0015996</t>
  </si>
  <si>
    <t>GIHD0015997</t>
  </si>
  <si>
    <t>GIHD0015998</t>
  </si>
  <si>
    <t>GIHD0015999</t>
  </si>
  <si>
    <t>GIHD0016000</t>
  </si>
  <si>
    <t>GIHD0016001</t>
  </si>
  <si>
    <t>GIHD0016002</t>
  </si>
  <si>
    <t>GIHD0016003</t>
  </si>
  <si>
    <t>GIHD0016004</t>
  </si>
  <si>
    <t>GIHD0016005</t>
  </si>
  <si>
    <t>GIHD0016006</t>
  </si>
  <si>
    <t>GIHD0016007</t>
  </si>
  <si>
    <t>GIHD0016008</t>
  </si>
  <si>
    <t>GIHD0016009</t>
  </si>
  <si>
    <t>GIHD0016010</t>
  </si>
  <si>
    <t>GIHD0016011</t>
  </si>
  <si>
    <t>GIHD0016012</t>
  </si>
  <si>
    <t>GIHD0016013</t>
  </si>
  <si>
    <t>GIHD0016014</t>
  </si>
  <si>
    <t>GIHD0016015</t>
  </si>
  <si>
    <t>GIHD0016016</t>
  </si>
  <si>
    <t>GIHD0016017</t>
  </si>
  <si>
    <t>GIHD0016018</t>
  </si>
  <si>
    <t>GIHD0016019</t>
  </si>
  <si>
    <t>GIHD0016020</t>
  </si>
  <si>
    <t>GIHD0016021</t>
  </si>
  <si>
    <t>GIHD0016022</t>
  </si>
  <si>
    <t>GIHD0016023</t>
  </si>
  <si>
    <t>GIHD0016024</t>
  </si>
  <si>
    <t>GIHD0016025</t>
  </si>
  <si>
    <t>GIHD0016026</t>
  </si>
  <si>
    <t>GIHD0016027</t>
  </si>
  <si>
    <t>GIHD0016028</t>
  </si>
  <si>
    <t>GIHD0016029</t>
  </si>
  <si>
    <t>GIHD0016030</t>
  </si>
  <si>
    <t>GIHD0016031</t>
  </si>
  <si>
    <t>GIHD0016032</t>
  </si>
  <si>
    <t>GIHD0016033</t>
  </si>
  <si>
    <t>GIHD0016034</t>
  </si>
  <si>
    <t>GIHD0016035</t>
  </si>
  <si>
    <t>GIHD0016036</t>
  </si>
  <si>
    <t>GIHD0016037</t>
  </si>
  <si>
    <t>GIHD0016038</t>
  </si>
  <si>
    <t>GIHD0016039</t>
  </si>
  <si>
    <t>GIHD0016040</t>
  </si>
  <si>
    <t>GIHD0016041</t>
  </si>
  <si>
    <t>GIHD0016042</t>
  </si>
  <si>
    <t>GIHD0016043</t>
  </si>
  <si>
    <t>GIHD0016044</t>
  </si>
  <si>
    <t>GIHD0016045</t>
  </si>
  <si>
    <t>GIHD0016046</t>
  </si>
  <si>
    <t>GIHD0016047</t>
  </si>
  <si>
    <t>GIHD0016048</t>
  </si>
  <si>
    <t>GIHD0016049</t>
  </si>
  <si>
    <t>GIHD0016050</t>
  </si>
  <si>
    <t>GIHD0016051</t>
  </si>
  <si>
    <t>GIHD0016052</t>
  </si>
  <si>
    <t>GIHD0016053</t>
  </si>
  <si>
    <t>GIHD0016054</t>
  </si>
  <si>
    <t>GIHD0016055</t>
  </si>
  <si>
    <t>GIHD0016056</t>
  </si>
  <si>
    <t>GIHD0016057</t>
  </si>
  <si>
    <t>GIHD0016058</t>
  </si>
  <si>
    <t>GIHD0016059</t>
  </si>
  <si>
    <t>GIHD0016060</t>
  </si>
  <si>
    <t>GIHD0016061</t>
  </si>
  <si>
    <t>GIHD0016062</t>
  </si>
  <si>
    <t>GIHD0016063</t>
  </si>
  <si>
    <t>GIHD0016064</t>
  </si>
  <si>
    <t>GIHD0016065</t>
  </si>
  <si>
    <t>GIHD0016066</t>
  </si>
  <si>
    <t>GIHD0016067</t>
  </si>
  <si>
    <t>GIHD0016068</t>
  </si>
  <si>
    <t>GIHD0016069</t>
  </si>
  <si>
    <t>GIHD0016070</t>
  </si>
  <si>
    <t>GIHD0016071</t>
  </si>
  <si>
    <t>GIHD0016072</t>
  </si>
  <si>
    <t>GIHD0016073</t>
  </si>
  <si>
    <t>GIHD0016074</t>
  </si>
  <si>
    <t>GIHD0016075</t>
  </si>
  <si>
    <t>GIHD0016076</t>
  </si>
  <si>
    <t>GIHD0016077</t>
  </si>
  <si>
    <t>GIHD0016078</t>
  </si>
  <si>
    <t>GIHD0016079</t>
  </si>
  <si>
    <t>GIHD0016080</t>
  </si>
  <si>
    <t>GIHD0016081</t>
  </si>
  <si>
    <t>GIHD0016082</t>
  </si>
  <si>
    <t>GIHD0016083</t>
  </si>
  <si>
    <t>GIHD0016084</t>
  </si>
  <si>
    <t>GIHD0016085</t>
  </si>
  <si>
    <t>GIHD0016086</t>
  </si>
  <si>
    <t>GIHD0016087</t>
  </si>
  <si>
    <t>GIHD0016088</t>
  </si>
  <si>
    <t>GIHD0016089</t>
  </si>
  <si>
    <t>GIHD0016090</t>
  </si>
  <si>
    <t>GIHD0016091</t>
  </si>
  <si>
    <t>GIHD0016092</t>
  </si>
  <si>
    <t>GIHD0016093</t>
  </si>
  <si>
    <t>GIHD0016094</t>
  </si>
  <si>
    <t>GIHD0016095</t>
  </si>
  <si>
    <t>GIHD0016096</t>
  </si>
  <si>
    <t>GIHD0016097</t>
  </si>
  <si>
    <t>GIHD0016098</t>
  </si>
  <si>
    <t>GIHD0016099</t>
  </si>
  <si>
    <t>GIHD0016100</t>
  </si>
  <si>
    <t>GIHD0016101</t>
  </si>
  <si>
    <t>GIHD0016102</t>
  </si>
  <si>
    <t>GIHD0016103</t>
  </si>
  <si>
    <t>GIHD0016104</t>
  </si>
  <si>
    <t>GIHD0016105</t>
  </si>
  <si>
    <t>GIHD0016106</t>
  </si>
  <si>
    <t>GIHD0016107</t>
  </si>
  <si>
    <t>GIHD0016108</t>
  </si>
  <si>
    <t>GIHD0016109</t>
  </si>
  <si>
    <t>GIHD0016110</t>
  </si>
  <si>
    <t>GIHD0016111</t>
  </si>
  <si>
    <t>GIHD0016112</t>
  </si>
  <si>
    <t>GIHD0016113</t>
  </si>
  <si>
    <t>GIHD0016114</t>
  </si>
  <si>
    <t>GIHD0016115</t>
  </si>
  <si>
    <t>GIHD0016116</t>
  </si>
  <si>
    <t>GIHD0016117</t>
  </si>
  <si>
    <t>GIHD0016118</t>
  </si>
  <si>
    <t>GIHD0016119</t>
  </si>
  <si>
    <t>GIHD0016120</t>
  </si>
  <si>
    <t>GIHD0016121</t>
  </si>
  <si>
    <t>GIHD0016122</t>
  </si>
  <si>
    <t>GIHD0016123</t>
  </si>
  <si>
    <t>GIHD0016124</t>
  </si>
  <si>
    <t>GIHD0016125</t>
  </si>
  <si>
    <t>GIHD0016126</t>
  </si>
  <si>
    <t>GIHD0016127</t>
  </si>
  <si>
    <t>GIHD0016128</t>
  </si>
  <si>
    <t>GIHD0016129</t>
  </si>
  <si>
    <t>GIHD0016130</t>
  </si>
  <si>
    <t>GIHD0016131</t>
  </si>
  <si>
    <t>GIHD0016132</t>
  </si>
  <si>
    <t>GIHD0016133</t>
  </si>
  <si>
    <t>GIHD0016134</t>
  </si>
  <si>
    <t>GIHD0016135</t>
  </si>
  <si>
    <t>GIHD0016136</t>
  </si>
  <si>
    <t>GIHD0016137</t>
  </si>
  <si>
    <t>GIHD0016138</t>
  </si>
  <si>
    <t>GIHD0016139</t>
  </si>
  <si>
    <t>GIHD0016140</t>
  </si>
  <si>
    <t>GIHD0016141</t>
  </si>
  <si>
    <t>GIHD0016142</t>
  </si>
  <si>
    <t>GIHD0016143</t>
  </si>
  <si>
    <t>GIHD0016144</t>
  </si>
  <si>
    <t>GIHD0016145</t>
  </si>
  <si>
    <t>GIHD0016146</t>
  </si>
  <si>
    <t>GIHD0016147</t>
  </si>
  <si>
    <t>GIHD0016148</t>
  </si>
  <si>
    <t>GIHD0016149</t>
  </si>
  <si>
    <t>GIHD0016150</t>
  </si>
  <si>
    <t>GIHD0016151</t>
  </si>
  <si>
    <t>GIHD0016152</t>
  </si>
  <si>
    <t>GIHD0016153</t>
  </si>
  <si>
    <t>GIHD0016154</t>
  </si>
  <si>
    <t>GIHD0016155</t>
  </si>
  <si>
    <t>GIHD0016156</t>
  </si>
  <si>
    <t>GIHD0016157</t>
  </si>
  <si>
    <t>GIHD0016158</t>
  </si>
  <si>
    <t>GIHD0016159</t>
  </si>
  <si>
    <t>GIHD0016160</t>
  </si>
  <si>
    <t>GIHD0016161</t>
  </si>
  <si>
    <t>GIHD0016162</t>
  </si>
  <si>
    <t>GIHD0016163</t>
  </si>
  <si>
    <t>GIHD0016164</t>
  </si>
  <si>
    <t>GIHD0016165</t>
  </si>
  <si>
    <t>GIHD0016166</t>
  </si>
  <si>
    <t>GIHD0016167</t>
  </si>
  <si>
    <t>GIHD0016168</t>
  </si>
  <si>
    <t>GIHD0016169</t>
  </si>
  <si>
    <t>GIHD0016170</t>
  </si>
  <si>
    <t>GIHD0016171</t>
  </si>
  <si>
    <t>GIHD0016172</t>
  </si>
  <si>
    <t>GIHD0016173</t>
  </si>
  <si>
    <t>GIHD0016174</t>
  </si>
  <si>
    <t>GIHD0016175</t>
  </si>
  <si>
    <t>GIHD0016176</t>
  </si>
  <si>
    <t>GIHD0016177</t>
  </si>
  <si>
    <t>GIHD0016178</t>
  </si>
  <si>
    <t>GIHD0016179</t>
  </si>
  <si>
    <t>GIHD0016180</t>
  </si>
  <si>
    <t>GIHD0016181</t>
  </si>
  <si>
    <t>GIHD0016182</t>
  </si>
  <si>
    <t>GIHD0016183</t>
  </si>
  <si>
    <t>GIHD0016184</t>
  </si>
  <si>
    <t>GIHD0016185</t>
  </si>
  <si>
    <t>GIHD0016186</t>
  </si>
  <si>
    <t>GIHD0016187</t>
  </si>
  <si>
    <t>GIHD0016188</t>
  </si>
  <si>
    <t>GIHD0016189</t>
  </si>
  <si>
    <t>GIHD0016190</t>
  </si>
  <si>
    <t>GIHD0016191</t>
  </si>
  <si>
    <t>GIHD0016192</t>
  </si>
  <si>
    <t>GIHD0016193</t>
  </si>
  <si>
    <t>GIHD0016194</t>
  </si>
  <si>
    <t>GIHD0016195</t>
  </si>
  <si>
    <t>GIHD0016196</t>
  </si>
  <si>
    <t>GIHD0016197</t>
  </si>
  <si>
    <t>GIHD0016198</t>
  </si>
  <si>
    <t>GIHD0016199</t>
  </si>
  <si>
    <t>GIHD0016200</t>
  </si>
  <si>
    <t>GIHD0016201</t>
  </si>
  <si>
    <t>GIHD0016202</t>
  </si>
  <si>
    <t>GIHD0016203</t>
  </si>
  <si>
    <t>GIHD0016204</t>
  </si>
  <si>
    <t>GIHD0016205</t>
  </si>
  <si>
    <t>GIHD0016206</t>
  </si>
  <si>
    <t>GIHD0016207</t>
  </si>
  <si>
    <t>GIHD0016208</t>
  </si>
  <si>
    <t>GIHD0016209</t>
  </si>
  <si>
    <t>GIHD0016210</t>
  </si>
  <si>
    <t>GIHD0016211</t>
  </si>
  <si>
    <t>GIHD0016212</t>
  </si>
  <si>
    <t>GIHD0016213</t>
  </si>
  <si>
    <t>GIHD0016214</t>
  </si>
  <si>
    <t>GIHD0016215</t>
  </si>
  <si>
    <t>GIHD0016216</t>
  </si>
  <si>
    <t>GIHD0016217</t>
  </si>
  <si>
    <t>GIHD0016218</t>
  </si>
  <si>
    <t>GIHD0016219</t>
  </si>
  <si>
    <t>GIHD0016220</t>
  </si>
  <si>
    <t>GIHD0016221</t>
  </si>
  <si>
    <t>GIHD0016222</t>
  </si>
  <si>
    <t>GIHD0016223</t>
  </si>
  <si>
    <t>GIHD0016224</t>
  </si>
  <si>
    <t>GIHD0016225</t>
  </si>
  <si>
    <t>GIHD0016226</t>
  </si>
  <si>
    <t>GIHD0016227</t>
  </si>
  <si>
    <t>GIHD0016228</t>
  </si>
  <si>
    <t>GIHD0016229</t>
  </si>
  <si>
    <t>GIHD0016230</t>
  </si>
  <si>
    <t>GIHD0016231</t>
  </si>
  <si>
    <t>GIHD0016232</t>
  </si>
  <si>
    <t>GIHD0016233</t>
  </si>
  <si>
    <t>GIHD0016234</t>
  </si>
  <si>
    <t>GIHD0016235</t>
  </si>
  <si>
    <t>GIHD0016236</t>
  </si>
  <si>
    <t>GIHD0016237</t>
  </si>
  <si>
    <t>GIHD0016238</t>
  </si>
  <si>
    <t>GIHD0016239</t>
  </si>
  <si>
    <t>GIHD0016240</t>
  </si>
  <si>
    <t>GIHD0016241</t>
  </si>
  <si>
    <t>GIHD0016242</t>
  </si>
  <si>
    <t>GIHD0016243</t>
  </si>
  <si>
    <t>GIHD0016244</t>
  </si>
  <si>
    <t>GIHD0016245</t>
  </si>
  <si>
    <t>GIHD0016246</t>
  </si>
  <si>
    <t>GIHD0016247</t>
  </si>
  <si>
    <t>GIHD0016248</t>
  </si>
  <si>
    <t>GIHD0016249</t>
  </si>
  <si>
    <t>GIHD0016250</t>
  </si>
  <si>
    <t>GIHD0016251</t>
  </si>
  <si>
    <t>GIHD0016252</t>
  </si>
  <si>
    <t>GIHD0016253</t>
  </si>
  <si>
    <t>GIHD0016254</t>
  </si>
  <si>
    <t>GIHD0016255</t>
  </si>
  <si>
    <t>GIHD0016256</t>
  </si>
  <si>
    <t>GIHD0016257</t>
  </si>
  <si>
    <t>GIHD0016258</t>
  </si>
  <si>
    <t>GIHD0016259</t>
  </si>
  <si>
    <t>GIHD0016260</t>
  </si>
  <si>
    <t>GIHD0016261</t>
  </si>
  <si>
    <t>GIHD0016262</t>
  </si>
  <si>
    <t>GIHD0016263</t>
  </si>
  <si>
    <t>GIHD0016264</t>
  </si>
  <si>
    <t>GIHD0016265</t>
  </si>
  <si>
    <t>GIHD0016266</t>
  </si>
  <si>
    <t>GIHD0016267</t>
  </si>
  <si>
    <t>GIHD0016268</t>
  </si>
  <si>
    <t>GIHD0016269</t>
  </si>
  <si>
    <t>GIHD0016270</t>
  </si>
  <si>
    <t>GIHD0016271</t>
  </si>
  <si>
    <t>GIHD0016272</t>
  </si>
  <si>
    <t>GIHD0016273</t>
  </si>
  <si>
    <t>GIHD0016274</t>
  </si>
  <si>
    <t>GIHD0016275</t>
  </si>
  <si>
    <t>GIHD0016276</t>
  </si>
  <si>
    <t>GIHD0016277</t>
  </si>
  <si>
    <t>GIHD0016278</t>
  </si>
  <si>
    <t>GIHD0016279</t>
  </si>
  <si>
    <t>GIHD0016280</t>
  </si>
  <si>
    <t>GIHD0016281</t>
  </si>
  <si>
    <t>GIHD0016282</t>
  </si>
  <si>
    <t>GIHD0016283</t>
  </si>
  <si>
    <t>GIHD0016284</t>
  </si>
  <si>
    <t>GIHD0016285</t>
  </si>
  <si>
    <t>GIHD0016286</t>
  </si>
  <si>
    <t>GIHD0016287</t>
  </si>
  <si>
    <t>GIHD0016288</t>
  </si>
  <si>
    <t>GIHD0016289</t>
  </si>
  <si>
    <t>GIHD0016290</t>
  </si>
  <si>
    <t>GIHD0016291</t>
  </si>
  <si>
    <t>GIHD0016292</t>
  </si>
  <si>
    <t>GIHD0016293</t>
  </si>
  <si>
    <t>GIHD0016294</t>
  </si>
  <si>
    <t>GIHD0016295</t>
  </si>
  <si>
    <t>GIHD0016296</t>
  </si>
  <si>
    <t>GIHD0016297</t>
  </si>
  <si>
    <t>GIHD0016298</t>
  </si>
  <si>
    <t>GIHD0016299</t>
  </si>
  <si>
    <t>GIHD0016300</t>
  </si>
  <si>
    <t>GIHD0016301</t>
  </si>
  <si>
    <t>GIHD0016302</t>
  </si>
  <si>
    <t>GIHD0016303</t>
  </si>
  <si>
    <t>GIHD0016304</t>
  </si>
  <si>
    <t>GIHD0016305</t>
  </si>
  <si>
    <t>GIHD0016306</t>
  </si>
  <si>
    <t>GIHD0016307</t>
  </si>
  <si>
    <t>GIHD0016308</t>
  </si>
  <si>
    <t>GIHD0016309</t>
  </si>
  <si>
    <t>GIHD0016310</t>
  </si>
  <si>
    <t>GIHD0016311</t>
  </si>
  <si>
    <t>GIHD0016312</t>
  </si>
  <si>
    <t>GIHD0016313</t>
  </si>
  <si>
    <t>GIHD0016314</t>
  </si>
  <si>
    <t>GIHD0016315</t>
  </si>
  <si>
    <t>GIHD0016316</t>
  </si>
  <si>
    <t>GIHD0016317</t>
  </si>
  <si>
    <t>GIHD0016318</t>
  </si>
  <si>
    <t>GIHD0016319</t>
  </si>
  <si>
    <t>GIHD0016320</t>
  </si>
  <si>
    <t>GIHD0016321</t>
  </si>
  <si>
    <t>GIHD0016322</t>
  </si>
  <si>
    <t>GIHD0016323</t>
  </si>
  <si>
    <t>GIHD0016324</t>
  </si>
  <si>
    <t>GIHD0016325</t>
  </si>
  <si>
    <t>GIHD0016326</t>
  </si>
  <si>
    <t>GIHD0016327</t>
  </si>
  <si>
    <t>GIHD0016328</t>
  </si>
  <si>
    <t>GIHD0016329</t>
  </si>
  <si>
    <t>GIHD0016330</t>
  </si>
  <si>
    <t>GIHD0016331</t>
  </si>
  <si>
    <t>GIHD0016332</t>
  </si>
  <si>
    <t>GIHD0016333</t>
  </si>
  <si>
    <t>GIHD0016334</t>
  </si>
  <si>
    <t>GIHD0016335</t>
  </si>
  <si>
    <t>GIHD0016336</t>
  </si>
  <si>
    <t>GIHD0016337</t>
  </si>
  <si>
    <t>GIHD0016338</t>
  </si>
  <si>
    <t>GIHD0016339</t>
  </si>
  <si>
    <t>GIHD0016340</t>
  </si>
  <si>
    <t>GIHD0016341</t>
  </si>
  <si>
    <t>GIHD0016342</t>
  </si>
  <si>
    <t>GIHD0016343</t>
  </si>
  <si>
    <t>GIHD0016344</t>
  </si>
  <si>
    <t>GIHD0016345</t>
  </si>
  <si>
    <t>GIHD0016346</t>
  </si>
  <si>
    <t>GIHD0016347</t>
  </si>
  <si>
    <t>GIHD0016348</t>
  </si>
  <si>
    <t>GIHD0016349</t>
  </si>
  <si>
    <t>GIHD0016350</t>
  </si>
  <si>
    <t>GIHD0016351</t>
  </si>
  <si>
    <t>GIHD0016352</t>
  </si>
  <si>
    <t>GIHD0016353</t>
  </si>
  <si>
    <t>GIHD0016354</t>
  </si>
  <si>
    <t>GIHD0016355</t>
  </si>
  <si>
    <t>GIHD0016356</t>
  </si>
  <si>
    <t>GIHD0016357</t>
  </si>
  <si>
    <t>GIHD0016358</t>
  </si>
  <si>
    <t>GIHD0016359</t>
  </si>
  <si>
    <t>GIHD0016360</t>
  </si>
  <si>
    <t>GIHD0016361</t>
  </si>
  <si>
    <t>GIHD0016362</t>
  </si>
  <si>
    <t>GIHD0016363</t>
  </si>
  <si>
    <t>GIHD0016364</t>
  </si>
  <si>
    <t>GIHD0016365</t>
  </si>
  <si>
    <t>GIHD0016366</t>
  </si>
  <si>
    <t>GIHD0016367</t>
  </si>
  <si>
    <t>GIHD0016368</t>
  </si>
  <si>
    <t>GIHD0016369</t>
  </si>
  <si>
    <t>GIHD0016370</t>
  </si>
  <si>
    <t>GIHD0016371</t>
  </si>
  <si>
    <t>GIHD0016372</t>
  </si>
  <si>
    <t>GIHD0016373</t>
  </si>
  <si>
    <t>GIHD0016374</t>
  </si>
  <si>
    <t>GIHD0016375</t>
  </si>
  <si>
    <t>GIHD0016376</t>
  </si>
  <si>
    <t>GIHD0016377</t>
  </si>
  <si>
    <t>GIHD0016378</t>
  </si>
  <si>
    <t>GIHD0016379</t>
  </si>
  <si>
    <t>GIHD0016380</t>
  </si>
  <si>
    <t>GIHD0016381</t>
  </si>
  <si>
    <t>GIHD0016382</t>
  </si>
  <si>
    <t>GIHD0016383</t>
  </si>
  <si>
    <t>GIHD0016384</t>
  </si>
  <si>
    <t>GIHD0016385</t>
  </si>
  <si>
    <t>GIHD0016386</t>
  </si>
  <si>
    <t>GIHD0016387</t>
  </si>
  <si>
    <t>GIHD0016388</t>
  </si>
  <si>
    <t>GIHD0016389</t>
  </si>
  <si>
    <t>GIHD0016390</t>
  </si>
  <si>
    <t>GIHD0016391</t>
  </si>
  <si>
    <t>GIHD0016392</t>
  </si>
  <si>
    <t>GIHD0016393</t>
  </si>
  <si>
    <t>GIHD0016394</t>
  </si>
  <si>
    <t>GIHD0016395</t>
  </si>
  <si>
    <t>GIHD0016396</t>
  </si>
  <si>
    <t>GIHD0016397</t>
  </si>
  <si>
    <t>GIHD0016398</t>
  </si>
  <si>
    <t>GIHD0016399</t>
  </si>
  <si>
    <t>GIHD0016400</t>
  </si>
  <si>
    <t>GIHD0016401</t>
  </si>
  <si>
    <t>GIHD0016402</t>
  </si>
  <si>
    <t>GIHD0016403</t>
  </si>
  <si>
    <t>GIHD0016404</t>
  </si>
  <si>
    <t>GIHD0016405</t>
  </si>
  <si>
    <t>GIHD0016406</t>
  </si>
  <si>
    <t>GIHD0016407</t>
  </si>
  <si>
    <t>GIHD0016408</t>
  </si>
  <si>
    <t>GIHD0016409</t>
  </si>
  <si>
    <t>GIHD0016410</t>
  </si>
  <si>
    <t>GIHD0016411</t>
  </si>
  <si>
    <t>GIHD0016412</t>
  </si>
  <si>
    <t>GIHD0016413</t>
  </si>
  <si>
    <t>GIHD0016414</t>
  </si>
  <si>
    <t>GIHD0016415</t>
  </si>
  <si>
    <t>GIHD0016416</t>
  </si>
  <si>
    <t>GIHD0016417</t>
  </si>
  <si>
    <t>GIHD0016418</t>
  </si>
  <si>
    <t>GIHD0016419</t>
  </si>
  <si>
    <t>GIHD0016420</t>
  </si>
  <si>
    <t>GIHD0016421</t>
  </si>
  <si>
    <t>GIHD0016422</t>
  </si>
  <si>
    <t>GIHD0016423</t>
  </si>
  <si>
    <t>GIHD0016424</t>
  </si>
  <si>
    <t>GIHD0016425</t>
  </si>
  <si>
    <t>GIHD0016426</t>
  </si>
  <si>
    <t>GIHD0016427</t>
  </si>
  <si>
    <t>GIHD0016428</t>
  </si>
  <si>
    <t>GIHD0016429</t>
  </si>
  <si>
    <t>GIHD0016430</t>
  </si>
  <si>
    <t>GIHD0016431</t>
  </si>
  <si>
    <t>GIHD0016432</t>
  </si>
  <si>
    <t>GIHD0016433</t>
  </si>
  <si>
    <t>GIHD0016434</t>
  </si>
  <si>
    <t>GIHD0016435</t>
  </si>
  <si>
    <t>GIHD0016436</t>
  </si>
  <si>
    <t>GIHD0016437</t>
  </si>
  <si>
    <t>GIHD0016438</t>
  </si>
  <si>
    <t>GIHD0016439</t>
  </si>
  <si>
    <t>GIHD0016440</t>
  </si>
  <si>
    <t>GIHD0016441</t>
  </si>
  <si>
    <t>GIHD0016442</t>
  </si>
  <si>
    <t>GIHD0016443</t>
  </si>
  <si>
    <t>GIHD0016444</t>
  </si>
  <si>
    <t>GIHD0016445</t>
  </si>
  <si>
    <t>GIHD0016446</t>
  </si>
  <si>
    <t>GIHD0016447</t>
  </si>
  <si>
    <t>GIHD0016448</t>
  </si>
  <si>
    <t>GIHD0016449</t>
  </si>
  <si>
    <t>GIHD0016450</t>
  </si>
  <si>
    <t>GIHD0016451</t>
  </si>
  <si>
    <t>GIHD0016452</t>
  </si>
  <si>
    <t>GIHD0016453</t>
  </si>
  <si>
    <t>GIHD0016454</t>
  </si>
  <si>
    <t>GIHD0016455</t>
  </si>
  <si>
    <t>GIHD0016456</t>
  </si>
  <si>
    <t>GIHD0016457</t>
  </si>
  <si>
    <t>GIHD0016458</t>
  </si>
  <si>
    <t>GIHD0016459</t>
  </si>
  <si>
    <t>GIHD0016460</t>
  </si>
  <si>
    <t>GIHD0016461</t>
  </si>
  <si>
    <t>GIHD0016462</t>
  </si>
  <si>
    <t>GIHD0016463</t>
  </si>
  <si>
    <t>GIHD0016464</t>
  </si>
  <si>
    <t>GIHD0016465</t>
  </si>
  <si>
    <t>GIHD0016466</t>
  </si>
  <si>
    <t>GIHD0016467</t>
  </si>
  <si>
    <t>GIHD0016468</t>
  </si>
  <si>
    <t>GIHD0016469</t>
  </si>
  <si>
    <t>GIHD0016470</t>
  </si>
  <si>
    <t>GIHD0016471</t>
  </si>
  <si>
    <t>GIHD0016472</t>
  </si>
  <si>
    <t>GIHD0016473</t>
  </si>
  <si>
    <t>GIHD0016474</t>
  </si>
  <si>
    <t>GIHD0016475</t>
  </si>
  <si>
    <t>GIHD0016476</t>
  </si>
  <si>
    <t>GIHD0016477</t>
  </si>
  <si>
    <t>GIHD0016478</t>
  </si>
  <si>
    <t>GIHD0016479</t>
  </si>
  <si>
    <t>GIHD0016480</t>
  </si>
  <si>
    <t>GIHD0016481</t>
  </si>
  <si>
    <t>GIHD0016482</t>
  </si>
  <si>
    <t>GIHD0016483</t>
  </si>
  <si>
    <t>GIHD0016484</t>
  </si>
  <si>
    <t>GIHD0016485</t>
  </si>
  <si>
    <t>GIHD0016486</t>
  </si>
  <si>
    <t>GIHD0016487</t>
  </si>
  <si>
    <t>GIHD0016488</t>
  </si>
  <si>
    <t>GIHD0016489</t>
  </si>
  <si>
    <t>GIHD0016490</t>
  </si>
  <si>
    <t>GIHD0016491</t>
  </si>
  <si>
    <t>GIHD0016492</t>
  </si>
  <si>
    <t>GIHD0016493</t>
  </si>
  <si>
    <t>GIHD0016494</t>
  </si>
  <si>
    <t>GIHD0016495</t>
  </si>
  <si>
    <t>GIHD0016496</t>
  </si>
  <si>
    <t>GIHD0016497</t>
  </si>
  <si>
    <t>GIHD0016498</t>
  </si>
  <si>
    <t>GIHD0016499</t>
  </si>
  <si>
    <t>GIHD0016500</t>
  </si>
  <si>
    <t>GIHD0016501</t>
  </si>
  <si>
    <t>GIHD0016502</t>
  </si>
  <si>
    <t>GIHD0016503</t>
  </si>
  <si>
    <t>GIHD0016504</t>
  </si>
  <si>
    <t>GIHD0016505</t>
  </si>
  <si>
    <t>GIHD0016506</t>
  </si>
  <si>
    <t>GIHD0016507</t>
  </si>
  <si>
    <t>GIHD0016508</t>
  </si>
  <si>
    <t>GIHD0016509</t>
  </si>
  <si>
    <t>GIHD0016510</t>
  </si>
  <si>
    <t>GIHD0016511</t>
  </si>
  <si>
    <t>GIHD0016512</t>
  </si>
  <si>
    <t>GIHD0016513</t>
  </si>
  <si>
    <t>GIHD0016514</t>
  </si>
  <si>
    <t>GIHD0016515</t>
  </si>
  <si>
    <t>GIHD0016516</t>
  </si>
  <si>
    <t>GIHD0016517</t>
  </si>
  <si>
    <t>GIHD0016518</t>
  </si>
  <si>
    <t>GIHD0016519</t>
  </si>
  <si>
    <t>GIHD0016520</t>
  </si>
  <si>
    <t>GIHD0016521</t>
  </si>
  <si>
    <t>GIHD0016522</t>
  </si>
  <si>
    <t>GIHD0016523</t>
  </si>
  <si>
    <t>GIHD0016524</t>
  </si>
  <si>
    <t>GIHD0016525</t>
  </si>
  <si>
    <t>GIHD0016526</t>
  </si>
  <si>
    <t>GIHD0016527</t>
  </si>
  <si>
    <t>GIHD0016528</t>
  </si>
  <si>
    <t>GIHD0016529</t>
  </si>
  <si>
    <t>GIHD0016530</t>
  </si>
  <si>
    <t>GIHD0016531</t>
  </si>
  <si>
    <t>GIHD0016532</t>
  </si>
  <si>
    <t>GIHD0016533</t>
  </si>
  <si>
    <t>GIHD0016534</t>
  </si>
  <si>
    <t>GIHD0016535</t>
  </si>
  <si>
    <t>GIHD0016536</t>
  </si>
  <si>
    <t>GIHD0016537</t>
  </si>
  <si>
    <t>GIHD0016538</t>
  </si>
  <si>
    <t>GIHD0016539</t>
  </si>
  <si>
    <t>GIHD0016540</t>
  </si>
  <si>
    <t>GIHD0016541</t>
  </si>
  <si>
    <t>GIHD0016542</t>
  </si>
  <si>
    <t>GIHD0016543</t>
  </si>
  <si>
    <t>GIHD0016544</t>
  </si>
  <si>
    <t>GIHD0016545</t>
  </si>
  <si>
    <t>GIHD0016546</t>
  </si>
  <si>
    <t>GIHD0016547</t>
  </si>
  <si>
    <t>GIHD0016548</t>
  </si>
  <si>
    <t>GIHD0016549</t>
  </si>
  <si>
    <t>GIHD0016550</t>
  </si>
  <si>
    <t>GIHD0016551</t>
  </si>
  <si>
    <t>GIHD0016552</t>
  </si>
  <si>
    <t>GIHD0016553</t>
  </si>
  <si>
    <t>GIHD0016554</t>
  </si>
  <si>
    <t>GIHD0016555</t>
  </si>
  <si>
    <t>GIHD0016556</t>
  </si>
  <si>
    <t>GIHD0016557</t>
  </si>
  <si>
    <t>GIHD0016558</t>
  </si>
  <si>
    <t>GIHD0016559</t>
  </si>
  <si>
    <t>GIHD0016560</t>
  </si>
  <si>
    <t>GIHD0016561</t>
  </si>
  <si>
    <t>GIHD0016562</t>
  </si>
  <si>
    <t>GIHD0016563</t>
  </si>
  <si>
    <t>GIHD0016564</t>
  </si>
  <si>
    <t>GIHD0016565</t>
  </si>
  <si>
    <t>GIHD0016566</t>
  </si>
  <si>
    <t>GIHD0016567</t>
  </si>
  <si>
    <t>GIHD0016568</t>
  </si>
  <si>
    <t>GIHD0016569</t>
  </si>
  <si>
    <t>GIHD0016570</t>
  </si>
  <si>
    <t>GIHD0016571</t>
  </si>
  <si>
    <t>GIHD0016572</t>
  </si>
  <si>
    <t>GIHD0016573</t>
  </si>
  <si>
    <t>GIHD0016574</t>
  </si>
  <si>
    <t>GIHD0016575</t>
  </si>
  <si>
    <t>GIHD0016576</t>
  </si>
  <si>
    <t>GIHD0016577</t>
  </si>
  <si>
    <t>GIHD0016578</t>
  </si>
  <si>
    <t>GIHD0016579</t>
  </si>
  <si>
    <t>GIHD0016580</t>
  </si>
  <si>
    <t>GIHD0016581</t>
  </si>
  <si>
    <t>GIHD0016582</t>
  </si>
  <si>
    <t>GIHD0016583</t>
  </si>
  <si>
    <t>GIHD0016584</t>
  </si>
  <si>
    <t>GIHD0016585</t>
  </si>
  <si>
    <t>GIHD0016586</t>
  </si>
  <si>
    <t>GIHD0016587</t>
  </si>
  <si>
    <t>GIHD0016588</t>
  </si>
  <si>
    <t>GIHD0016589</t>
  </si>
  <si>
    <t>GIHD0016590</t>
  </si>
  <si>
    <t>GIHD0016591</t>
  </si>
  <si>
    <t>GIHD0016592</t>
  </si>
  <si>
    <t>GIHD0016593</t>
  </si>
  <si>
    <t>GIHD0016594</t>
  </si>
  <si>
    <t>GIHD0016595</t>
  </si>
  <si>
    <t>GIHD0016596</t>
  </si>
  <si>
    <t>GIHD0016597</t>
  </si>
  <si>
    <t>GIHD0016598</t>
  </si>
  <si>
    <t>GIHD0016599</t>
  </si>
  <si>
    <t>GIHD0016600</t>
  </si>
  <si>
    <t>GIHD0016601</t>
  </si>
  <si>
    <t>GIHD0016602</t>
  </si>
  <si>
    <t>GIHD0016603</t>
  </si>
  <si>
    <t>GIHD0016604</t>
  </si>
  <si>
    <t>GIHD0016605</t>
  </si>
  <si>
    <t>GIHD0016606</t>
  </si>
  <si>
    <t>GIHD0016607</t>
  </si>
  <si>
    <t>GIHD0016608</t>
  </si>
  <si>
    <t>GIHD0016609</t>
  </si>
  <si>
    <t>GIHD0016610</t>
  </si>
  <si>
    <t>GIHD0016611</t>
  </si>
  <si>
    <t>GIHD0016612</t>
  </si>
  <si>
    <t>GIHD0016613</t>
  </si>
  <si>
    <t>GIHD0016614</t>
  </si>
  <si>
    <t>GIHD0016615</t>
  </si>
  <si>
    <t>GIHD0016616</t>
  </si>
  <si>
    <t>GIHD0016617</t>
  </si>
  <si>
    <t>GIHD0016618</t>
  </si>
  <si>
    <t>GIHD0016619</t>
  </si>
  <si>
    <t>GIHD0016620</t>
  </si>
  <si>
    <t>GIHD0016621</t>
  </si>
  <si>
    <t>GIHD0016622</t>
  </si>
  <si>
    <t>GIHD0016623</t>
  </si>
  <si>
    <t>GIHD0016624</t>
  </si>
  <si>
    <t>GIHD0016625</t>
  </si>
  <si>
    <t>GIHD0016626</t>
  </si>
  <si>
    <t>GIHD0016627</t>
  </si>
  <si>
    <t>GIHD0016628</t>
  </si>
  <si>
    <t>GIHD0016629</t>
  </si>
  <si>
    <t>GIHD0016630</t>
  </si>
  <si>
    <t>GIHD0016631</t>
  </si>
  <si>
    <t>GIHD0016632</t>
  </si>
  <si>
    <t>GIHD0016633</t>
  </si>
  <si>
    <t>GIHD0016634</t>
  </si>
  <si>
    <t>GIHD0016635</t>
  </si>
  <si>
    <t>GIHD0016636</t>
  </si>
  <si>
    <t>GIHD0016637</t>
  </si>
  <si>
    <t>GIHD0016638</t>
  </si>
  <si>
    <t>GIHD0016639</t>
  </si>
  <si>
    <t>GIHD0016640</t>
  </si>
  <si>
    <t>GIHD0016641</t>
  </si>
  <si>
    <t>GIHD0016642</t>
  </si>
  <si>
    <t>GIHD0016643</t>
  </si>
  <si>
    <t>GIHD0016644</t>
  </si>
  <si>
    <t>GIHD0016645</t>
  </si>
  <si>
    <t>GIHD0016646</t>
  </si>
  <si>
    <t>GIHD0016647</t>
  </si>
  <si>
    <t>GIHD0016648</t>
  </si>
  <si>
    <t>GIHD0016649</t>
  </si>
  <si>
    <t>GIHD0016650</t>
  </si>
  <si>
    <t>GIHD0016651</t>
  </si>
  <si>
    <t>GIHD0016652</t>
  </si>
  <si>
    <t>GIHD0016653</t>
  </si>
  <si>
    <t>GIHD0016654</t>
  </si>
  <si>
    <t>GIHD0016655</t>
  </si>
  <si>
    <t>GIHD0016656</t>
  </si>
  <si>
    <t>GIHD0016657</t>
  </si>
  <si>
    <t>GIHD0016658</t>
  </si>
  <si>
    <t>GIHD0016659</t>
  </si>
  <si>
    <t>GIHD0016660</t>
  </si>
  <si>
    <t>GIHD0016661</t>
  </si>
  <si>
    <t>GIHD0016662</t>
  </si>
  <si>
    <t>GIHD0016663</t>
  </si>
  <si>
    <t>GIHD0016664</t>
  </si>
  <si>
    <t>GIHD0016665</t>
  </si>
  <si>
    <t>GIHD0016666</t>
  </si>
  <si>
    <t>GIHD0016667</t>
  </si>
  <si>
    <t>GIHD0016668</t>
  </si>
  <si>
    <t>GIHD0016669</t>
  </si>
  <si>
    <t>GIHD0016670</t>
  </si>
  <si>
    <t>GIHD0016671</t>
  </si>
  <si>
    <t>GIHD0016672</t>
  </si>
  <si>
    <t>GIHD0016673</t>
  </si>
  <si>
    <t>GIHD0016674</t>
  </si>
  <si>
    <t>GIHD0016675</t>
  </si>
  <si>
    <t>GIHD0016676</t>
  </si>
  <si>
    <t>GIHD0016677</t>
  </si>
  <si>
    <t>GIHD0016678</t>
  </si>
  <si>
    <t>GIHD0016679</t>
  </si>
  <si>
    <t>GIHD0016680</t>
  </si>
  <si>
    <t>GIHD0016681</t>
  </si>
  <si>
    <t>GIHD0016682</t>
  </si>
  <si>
    <t>GIHD0016683</t>
  </si>
  <si>
    <t>GIHD0016684</t>
  </si>
  <si>
    <t>GIHD0016685</t>
  </si>
  <si>
    <t>GIHD0016686</t>
  </si>
  <si>
    <t>GIHD0016687</t>
  </si>
  <si>
    <t>GIHD0016688</t>
  </si>
  <si>
    <t>GIHD0016689</t>
  </si>
  <si>
    <t>GIHD0016690</t>
  </si>
  <si>
    <t>GIHD0016691</t>
  </si>
  <si>
    <t>GIHD0016692</t>
  </si>
  <si>
    <t>GIHD0016693</t>
  </si>
  <si>
    <t>GIHD0016694</t>
  </si>
  <si>
    <t>GIHD0016695</t>
  </si>
  <si>
    <t>GIHD0016696</t>
  </si>
  <si>
    <t>GIHD0016697</t>
  </si>
  <si>
    <t>GIHD0016698</t>
  </si>
  <si>
    <t>GIHD0016699</t>
  </si>
  <si>
    <t>GIHD0016700</t>
  </si>
  <si>
    <t>GIHD0016701</t>
  </si>
  <si>
    <t>GIHD0016702</t>
  </si>
  <si>
    <t>GIHD0016703</t>
  </si>
  <si>
    <t>GIHD0016704</t>
  </si>
  <si>
    <t>GIHD0016705</t>
  </si>
  <si>
    <t>GIHD0016706</t>
  </si>
  <si>
    <t>GIHD0016707</t>
  </si>
  <si>
    <t>GIHD0016708</t>
  </si>
  <si>
    <t>GIHD0016709</t>
  </si>
  <si>
    <t>GIHD0016710</t>
  </si>
  <si>
    <t>GIHD0016711</t>
  </si>
  <si>
    <t>GIHD0016712</t>
  </si>
  <si>
    <t>GIHD0016713</t>
  </si>
  <si>
    <t>GIHD0016714</t>
  </si>
  <si>
    <t>GIHD0016715</t>
  </si>
  <si>
    <t>GIHD0016716</t>
  </si>
  <si>
    <t>GIHD0016717</t>
  </si>
  <si>
    <t>GIHD0016718</t>
  </si>
  <si>
    <t>GIHD0016719</t>
  </si>
  <si>
    <t>GIHD0016720</t>
  </si>
  <si>
    <t>GIHD0016721</t>
  </si>
  <si>
    <t>GIHD0016722</t>
  </si>
  <si>
    <t>GIHD0016723</t>
  </si>
  <si>
    <t>GIHD0016724</t>
  </si>
  <si>
    <t>GIHD0016725</t>
  </si>
  <si>
    <t>GIHD0016726</t>
  </si>
  <si>
    <t>GIHD0016727</t>
  </si>
  <si>
    <t>GIHD0016728</t>
  </si>
  <si>
    <t>GIHD0016729</t>
  </si>
  <si>
    <t>GIHD0016730</t>
  </si>
  <si>
    <t>GIHD0016731</t>
  </si>
  <si>
    <t>GIHD0016732</t>
  </si>
  <si>
    <t>GIHD0016733</t>
  </si>
  <si>
    <t>GIHD0016734</t>
  </si>
  <si>
    <t>GIHD0016735</t>
  </si>
  <si>
    <t>GIHD0016736</t>
  </si>
  <si>
    <t>GIHD0016737</t>
  </si>
  <si>
    <t>GIHD0016738</t>
  </si>
  <si>
    <t>Dhoot</t>
  </si>
  <si>
    <t>Sreejit</t>
  </si>
  <si>
    <t>saurabhsutariya@ymail.com</t>
  </si>
  <si>
    <t>Apurv</t>
  </si>
  <si>
    <t>nishant2010@hotmail.com</t>
  </si>
  <si>
    <t xml:space="preserve">Patel </t>
  </si>
  <si>
    <t>Jayshree</t>
  </si>
  <si>
    <t>Jyotin</t>
  </si>
  <si>
    <t>Kalaria</t>
  </si>
  <si>
    <t>patel.ilesh84@hotmail.com</t>
  </si>
  <si>
    <t>Sushila</t>
  </si>
  <si>
    <t>Asodariya</t>
  </si>
  <si>
    <t xml:space="preserve">Kanabar </t>
  </si>
  <si>
    <t>Paulik</t>
  </si>
  <si>
    <t>Ghasadiya</t>
  </si>
  <si>
    <t>Yamini</t>
  </si>
  <si>
    <t>yamini@yassir.in</t>
  </si>
  <si>
    <t>Swetang</t>
  </si>
  <si>
    <t>Pandavadra</t>
  </si>
  <si>
    <t xml:space="preserve">Barot </t>
  </si>
  <si>
    <t>Maharishi</t>
  </si>
  <si>
    <t>Sarda</t>
  </si>
  <si>
    <t>Kuldipsinh</t>
  </si>
  <si>
    <t>kuldip@nbdeveloper.co.in</t>
  </si>
  <si>
    <t>rh.ms1310@live.com</t>
  </si>
  <si>
    <t>Tanuj</t>
  </si>
  <si>
    <t>Buddhdev</t>
  </si>
  <si>
    <t>shineasso@ymail.com</t>
  </si>
  <si>
    <t>Construction</t>
  </si>
  <si>
    <t>Bhanuprashad</t>
  </si>
  <si>
    <t>Anam</t>
  </si>
  <si>
    <t>anamplc@rediffmail.com</t>
  </si>
  <si>
    <t>Vanwani</t>
  </si>
  <si>
    <t>Jitendrabhai</t>
  </si>
  <si>
    <t xml:space="preserve">Gupta </t>
  </si>
  <si>
    <t>Sarsava</t>
  </si>
  <si>
    <t xml:space="preserve">Upadhyay </t>
  </si>
  <si>
    <t>Navalsinh</t>
  </si>
  <si>
    <t xml:space="preserve">Parmar </t>
  </si>
  <si>
    <t>accounts@divinelaboratory.com</t>
  </si>
  <si>
    <t>Ramaiya</t>
  </si>
  <si>
    <t>Drvendra</t>
  </si>
  <si>
    <t>Munot</t>
  </si>
  <si>
    <t>Bhatti</t>
  </si>
  <si>
    <t>Vignesh</t>
  </si>
  <si>
    <t>Konar</t>
  </si>
  <si>
    <t xml:space="preserve">Khatri </t>
  </si>
  <si>
    <t xml:space="preserve">Hasmukhbhai </t>
  </si>
  <si>
    <t>Majeethia</t>
  </si>
  <si>
    <t>Gudhka</t>
  </si>
  <si>
    <t>hemendrashah@hotmail.com</t>
  </si>
  <si>
    <t>Korwani</t>
  </si>
  <si>
    <t xml:space="preserve">Kulkarni </t>
  </si>
  <si>
    <t xml:space="preserve">Chokshi </t>
  </si>
  <si>
    <t>Xuz@cadila.com</t>
  </si>
  <si>
    <t>Padaliya</t>
  </si>
  <si>
    <t>Vaghamshi</t>
  </si>
  <si>
    <t>Vishesh</t>
  </si>
  <si>
    <t>Udani</t>
  </si>
  <si>
    <t>Shalin</t>
  </si>
  <si>
    <t xml:space="preserve">Buddha </t>
  </si>
  <si>
    <t>Ankush</t>
  </si>
  <si>
    <t>Ravil</t>
  </si>
  <si>
    <t xml:space="preserve">Chavda </t>
  </si>
  <si>
    <t>Amishkumar</t>
  </si>
  <si>
    <t>Kamleshpatel@nkproteins.com</t>
  </si>
  <si>
    <t>Dhyab</t>
  </si>
  <si>
    <t>Khandhediya</t>
  </si>
  <si>
    <t>Monika</t>
  </si>
  <si>
    <t xml:space="preserve">Devani </t>
  </si>
  <si>
    <t xml:space="preserve">Prajapati </t>
  </si>
  <si>
    <t>Rajnikant</t>
  </si>
  <si>
    <t xml:space="preserve">Gohel </t>
  </si>
  <si>
    <t xml:space="preserve">Sandip </t>
  </si>
  <si>
    <t>Rameshkumar</t>
  </si>
  <si>
    <t xml:space="preserve">Maheshwari </t>
  </si>
  <si>
    <t>Mane</t>
  </si>
  <si>
    <t>Jethani</t>
  </si>
  <si>
    <t>Jp</t>
  </si>
  <si>
    <t>Vakhariya</t>
  </si>
  <si>
    <t>Ajmeri</t>
  </si>
  <si>
    <t>Vipul_soni@live.com</t>
  </si>
  <si>
    <t>Sanjiv</t>
  </si>
  <si>
    <t>Bavlecha</t>
  </si>
  <si>
    <t>Revat</t>
  </si>
  <si>
    <t>Durva</t>
  </si>
  <si>
    <t>Vanzara</t>
  </si>
  <si>
    <t xml:space="preserve">Ramwani </t>
  </si>
  <si>
    <t>hardikramwani@hotmail.com</t>
  </si>
  <si>
    <t>Amurtlal</t>
  </si>
  <si>
    <t>apurva@innova-india.com</t>
  </si>
  <si>
    <t>Lama</t>
  </si>
  <si>
    <t xml:space="preserve">Chovatiya </t>
  </si>
  <si>
    <t>Vedanshi</t>
  </si>
  <si>
    <t>Neer</t>
  </si>
  <si>
    <t>Rk</t>
  </si>
  <si>
    <t>Chaplot</t>
  </si>
  <si>
    <t xml:space="preserve">Shukla </t>
  </si>
  <si>
    <t>Dipakshukla22@rediffmail.com</t>
  </si>
  <si>
    <t>Shalaka</t>
  </si>
  <si>
    <t>Jh</t>
  </si>
  <si>
    <t xml:space="preserve">Mittal </t>
  </si>
  <si>
    <t>Mona</t>
  </si>
  <si>
    <t>Meghna</t>
  </si>
  <si>
    <t>Gurnani</t>
  </si>
  <si>
    <t>Nirmam</t>
  </si>
  <si>
    <t>Landge</t>
  </si>
  <si>
    <t>Mehulbhai</t>
  </si>
  <si>
    <t>Shripad</t>
  </si>
  <si>
    <t>Sashank</t>
  </si>
  <si>
    <t>Sanjukta</t>
  </si>
  <si>
    <t>Gauswami</t>
  </si>
  <si>
    <t xml:space="preserve">Valmiki </t>
  </si>
  <si>
    <t>Lavti</t>
  </si>
  <si>
    <t>201901257@daiict.ac.in</t>
  </si>
  <si>
    <t>mayurchandwani@rediifmail.com</t>
  </si>
  <si>
    <t>Jotaniya</t>
  </si>
  <si>
    <t>dhavalmail@redditmail.com</t>
  </si>
  <si>
    <t>Khiyani</t>
  </si>
  <si>
    <t>Daftary</t>
  </si>
  <si>
    <t>Info@rushabhind.com</t>
  </si>
  <si>
    <t>Hirva</t>
  </si>
  <si>
    <t>Kejul</t>
  </si>
  <si>
    <t>919909449994</t>
  </si>
  <si>
    <t>ashish.modi@vashiisl.com</t>
  </si>
  <si>
    <t>Pardeep</t>
  </si>
  <si>
    <t>Devdatt</t>
  </si>
  <si>
    <t>Devika</t>
  </si>
  <si>
    <t>Mandloi</t>
  </si>
  <si>
    <t>Ravat</t>
  </si>
  <si>
    <t>VISHAL200I59@REDIFFMAIL.COM</t>
  </si>
  <si>
    <t>me@bharatpatel.in</t>
  </si>
  <si>
    <t>M M</t>
  </si>
  <si>
    <t>Dholani</t>
  </si>
  <si>
    <t>Madhukar</t>
  </si>
  <si>
    <t>Chebrolu</t>
  </si>
  <si>
    <t>Dhave</t>
  </si>
  <si>
    <t>Maurya</t>
  </si>
  <si>
    <t>Lakshita</t>
  </si>
  <si>
    <t>Shrujal</t>
  </si>
  <si>
    <t>Jaiswar</t>
  </si>
  <si>
    <t>Rasesh</t>
  </si>
  <si>
    <t>Ben</t>
  </si>
  <si>
    <t>Parwe</t>
  </si>
  <si>
    <t>Sukhadiya</t>
  </si>
  <si>
    <t>Kavil</t>
  </si>
  <si>
    <t xml:space="preserve">Monpara </t>
  </si>
  <si>
    <t xml:space="preserve">Parsana </t>
  </si>
  <si>
    <t>Kailshree</t>
  </si>
  <si>
    <t>17bar051@nirmauni.ac.in</t>
  </si>
  <si>
    <t>srinivas.ellapa@adani.com</t>
  </si>
  <si>
    <t>Kawaljeet</t>
  </si>
  <si>
    <t>Kataria</t>
  </si>
  <si>
    <t>Digvijay</t>
  </si>
  <si>
    <t>Vishvendrajeet</t>
  </si>
  <si>
    <t>Jaishil</t>
  </si>
  <si>
    <t>mohit891@mailinator.com</t>
  </si>
  <si>
    <t>Jayen</t>
  </si>
  <si>
    <t>Vadodaria</t>
  </si>
  <si>
    <t>12bme059@nirmauni.ac.in</t>
  </si>
  <si>
    <t>Joddha</t>
  </si>
  <si>
    <t>ap@akkomplish.com</t>
  </si>
  <si>
    <t>Israni</t>
  </si>
  <si>
    <t>nilamsolanki16@icloud.com</t>
  </si>
  <si>
    <t>Ringwala</t>
  </si>
  <si>
    <t>ceo@sacindustries.com</t>
  </si>
  <si>
    <t>Mandani</t>
  </si>
  <si>
    <t>Krishit</t>
  </si>
  <si>
    <t>Mahendrabha</t>
  </si>
  <si>
    <t xml:space="preserve"> Patel</t>
  </si>
  <si>
    <t>Wadhva</t>
  </si>
  <si>
    <t>hardik.talaviya@cera-india.com</t>
  </si>
  <si>
    <t>Vaish</t>
  </si>
  <si>
    <t>fabrics@live.in</t>
  </si>
  <si>
    <t>Katakiya</t>
  </si>
  <si>
    <t>Patadia</t>
  </si>
  <si>
    <t>Chandraprakash</t>
  </si>
  <si>
    <t>Sukhdev</t>
  </si>
  <si>
    <t>Parel</t>
  </si>
  <si>
    <t>Ravindra</t>
  </si>
  <si>
    <t>Chintu</t>
  </si>
  <si>
    <t>Karman</t>
  </si>
  <si>
    <t>Esha</t>
  </si>
  <si>
    <t>Fatepara</t>
  </si>
  <si>
    <t>nihirporecha@hotmail.com</t>
  </si>
  <si>
    <t>ahmedabad@huliot.inn</t>
  </si>
  <si>
    <t>Meraiya</t>
  </si>
  <si>
    <t>mdh@edizel.in</t>
  </si>
  <si>
    <t>Nirlep</t>
  </si>
  <si>
    <t>Patoliya</t>
  </si>
  <si>
    <t>Munish</t>
  </si>
  <si>
    <t>Sudhanshu</t>
  </si>
  <si>
    <t>Manhar</t>
  </si>
  <si>
    <t>Yayati</t>
  </si>
  <si>
    <t>Chhabda</t>
  </si>
  <si>
    <t>Kiri</t>
  </si>
  <si>
    <t>Niyat</t>
  </si>
  <si>
    <t xml:space="preserve">Mistry </t>
  </si>
  <si>
    <t xml:space="preserve">Sudhanshu </t>
  </si>
  <si>
    <t>Dhora</t>
  </si>
  <si>
    <t>Vejani</t>
  </si>
  <si>
    <t xml:space="preserve">Acharya </t>
  </si>
  <si>
    <t>bharatchavda@rediffmail.com</t>
  </si>
  <si>
    <t>Ketav</t>
  </si>
  <si>
    <t>Harsha</t>
  </si>
  <si>
    <t>Lakhiani</t>
  </si>
  <si>
    <t>Lakhia</t>
  </si>
  <si>
    <t>Lakh</t>
  </si>
  <si>
    <t>Rajpura</t>
  </si>
  <si>
    <t>ceo@redlitchee.com</t>
  </si>
  <si>
    <t>Galiya</t>
  </si>
  <si>
    <t>Dhavalkumar</t>
  </si>
  <si>
    <t>Kankoshiya</t>
  </si>
  <si>
    <t>Ajeet</t>
  </si>
  <si>
    <t>Archit</t>
  </si>
  <si>
    <t>Rajas</t>
  </si>
  <si>
    <t xml:space="preserve">Patwardhan </t>
  </si>
  <si>
    <t>nishant.narawati@hotmail.com</t>
  </si>
  <si>
    <t xml:space="preserve">Purohit </t>
  </si>
  <si>
    <t>raval.hiren@rediffmail.com</t>
  </si>
  <si>
    <t xml:space="preserve">Kathiriya </t>
  </si>
  <si>
    <t>Manita</t>
  </si>
  <si>
    <t>Pethani</t>
  </si>
  <si>
    <t>Usha</t>
  </si>
  <si>
    <t>Fofliya</t>
  </si>
  <si>
    <t>Laxmikant</t>
  </si>
  <si>
    <t>Pithdiya</t>
  </si>
  <si>
    <t>Dobarya</t>
  </si>
  <si>
    <t>Simhadri</t>
  </si>
  <si>
    <t>mohan@vipl.net.in</t>
  </si>
  <si>
    <t>parth@mehtaexp.com</t>
  </si>
  <si>
    <t>yash@triecon.com</t>
  </si>
  <si>
    <t xml:space="preserve">Motwani </t>
  </si>
  <si>
    <t>parth_soni@live.com</t>
  </si>
  <si>
    <t>bishal.pradhan@homefirstindia.com</t>
  </si>
  <si>
    <t>Soneta</t>
  </si>
  <si>
    <t>Sahdev</t>
  </si>
  <si>
    <t>bmahme4588@centralbank.co.on</t>
  </si>
  <si>
    <t>dmamtora@hmarchitects.in</t>
  </si>
  <si>
    <t>Kausal</t>
  </si>
  <si>
    <t>Tekriwal</t>
  </si>
  <si>
    <t>Miyani</t>
  </si>
  <si>
    <t>Dhanusha</t>
  </si>
  <si>
    <t>Barai</t>
  </si>
  <si>
    <t>Anu</t>
  </si>
  <si>
    <t>Vijayvargiya</t>
  </si>
  <si>
    <t>Shakti</t>
  </si>
  <si>
    <t>Subash</t>
  </si>
  <si>
    <t>Pavitra</t>
  </si>
  <si>
    <t>Khandual</t>
  </si>
  <si>
    <t>Sampil</t>
  </si>
  <si>
    <t>kartiksheth@hotmail.com</t>
  </si>
  <si>
    <t>Ahya</t>
  </si>
  <si>
    <t>Senta</t>
  </si>
  <si>
    <t>Kunjbihari</t>
  </si>
  <si>
    <t>Satyakam</t>
  </si>
  <si>
    <t>arpands@hotmail.com</t>
  </si>
  <si>
    <t>Jalkesh</t>
  </si>
  <si>
    <t>Agnihotari</t>
  </si>
  <si>
    <t>Chndra</t>
  </si>
  <si>
    <t>Boricha</t>
  </si>
  <si>
    <t>maulik@nilainfra.com</t>
  </si>
  <si>
    <t>manthan.patel@hotmail.com</t>
  </si>
  <si>
    <t>Rajvir</t>
  </si>
  <si>
    <t>Pawan.vora27@ymail.com</t>
  </si>
  <si>
    <t>Khandhar</t>
  </si>
  <si>
    <t>Shubh</t>
  </si>
  <si>
    <t>nomail@nomail.com</t>
  </si>
  <si>
    <t>hemesh.parmar@futurelifestyle.in</t>
  </si>
  <si>
    <t>parth@hanuzzi.com</t>
  </si>
  <si>
    <t>Desaai</t>
  </si>
  <si>
    <t>Axay</t>
  </si>
  <si>
    <t>Aaron</t>
  </si>
  <si>
    <t>Chudukattil</t>
  </si>
  <si>
    <t>Bhayani</t>
  </si>
  <si>
    <t>Dungrani</t>
  </si>
  <si>
    <t>Raichandani</t>
  </si>
  <si>
    <t>Puar</t>
  </si>
  <si>
    <t>Gaglani</t>
  </si>
  <si>
    <t>mukund@automationind.com</t>
  </si>
  <si>
    <t>Deepal</t>
  </si>
  <si>
    <t>vipul.sheth@trio.co.in</t>
  </si>
  <si>
    <t xml:space="preserve">Limbachiya </t>
  </si>
  <si>
    <t>Satasiya</t>
  </si>
  <si>
    <t>Sugnesh</t>
  </si>
  <si>
    <t>Limbad</t>
  </si>
  <si>
    <t>vimal.limbad@venusifrastructure.com</t>
  </si>
  <si>
    <t xml:space="preserve">Ubhadiya </t>
  </si>
  <si>
    <t>Kpanchal</t>
  </si>
  <si>
    <t>India</t>
  </si>
  <si>
    <t xml:space="preserve">Zinzuvadiya </t>
  </si>
  <si>
    <t>Makadia</t>
  </si>
  <si>
    <t>Jitubhai</t>
  </si>
  <si>
    <t>Bhagnani</t>
  </si>
  <si>
    <t>info@sahivienterprise.com</t>
  </si>
  <si>
    <t>Jasani</t>
  </si>
  <si>
    <t xml:space="preserve">Ahir </t>
  </si>
  <si>
    <t>abhishekshiyar345@icloud.com</t>
  </si>
  <si>
    <t>Kalpeesh</t>
  </si>
  <si>
    <t>Munaf</t>
  </si>
  <si>
    <t>Kundiwala</t>
  </si>
  <si>
    <t>munaf@arhampromoters.com</t>
  </si>
  <si>
    <t>Kalavadiya</t>
  </si>
  <si>
    <t>kanan.shah33@rediffmail.com</t>
  </si>
  <si>
    <t>Tanwar</t>
  </si>
  <si>
    <t xml:space="preserve">Bavishi </t>
  </si>
  <si>
    <t>bavishiketan@ymail.com</t>
  </si>
  <si>
    <t>Archan</t>
  </si>
  <si>
    <t xml:space="preserve">Thakor </t>
  </si>
  <si>
    <t>Trupesh</t>
  </si>
  <si>
    <t>Hirvi</t>
  </si>
  <si>
    <t>Padiyar</t>
  </si>
  <si>
    <t>Bansi</t>
  </si>
  <si>
    <t>mahekpatel12@live.com</t>
  </si>
  <si>
    <t>Aasit</t>
  </si>
  <si>
    <t>aasit@sa-ventures.in</t>
  </si>
  <si>
    <t>Maldhari</t>
  </si>
  <si>
    <t>aashray52@hotmail.com</t>
  </si>
  <si>
    <t xml:space="preserve">  P</t>
  </si>
  <si>
    <t>Bhuvan</t>
  </si>
  <si>
    <t>Bhavarth</t>
  </si>
  <si>
    <t>Soladhara</t>
  </si>
  <si>
    <t>sales@crystalinfo.co.in</t>
  </si>
  <si>
    <t>Lay</t>
  </si>
  <si>
    <t>Ashutosh</t>
  </si>
  <si>
    <t>Bavliya</t>
  </si>
  <si>
    <t>sharma.ankush@mahindra.com</t>
  </si>
  <si>
    <t>Nagala</t>
  </si>
  <si>
    <t>pintu@shyaminfratech.com</t>
  </si>
  <si>
    <t>Balsinh</t>
  </si>
  <si>
    <t>suresh@ancord.in</t>
  </si>
  <si>
    <t>Sameep</t>
  </si>
  <si>
    <t>naman@qutone.in</t>
  </si>
  <si>
    <t>Khurana</t>
  </si>
  <si>
    <t>Khandhadia</t>
  </si>
  <si>
    <t>Pradhyuman</t>
  </si>
  <si>
    <t>Alka</t>
  </si>
  <si>
    <t>meetmaulikshah@hotmail.com</t>
  </si>
  <si>
    <t>devarshi3994@hotmail.com</t>
  </si>
  <si>
    <t>Unnati</t>
  </si>
  <si>
    <t>Jangid</t>
  </si>
  <si>
    <t>Nilam</t>
  </si>
  <si>
    <t>Jiw</t>
  </si>
  <si>
    <t>Shambhav</t>
  </si>
  <si>
    <t>Krutesh</t>
  </si>
  <si>
    <t>rhvora@iffco.in</t>
  </si>
  <si>
    <t>Mandar</t>
  </si>
  <si>
    <t>Jambhekar</t>
  </si>
  <si>
    <t>Biraj</t>
  </si>
  <si>
    <t>info@florton.in</t>
  </si>
  <si>
    <t>Dahyalal</t>
  </si>
  <si>
    <t>Dhagash</t>
  </si>
  <si>
    <t>Neeraj</t>
  </si>
  <si>
    <t>Nayee</t>
  </si>
  <si>
    <t>shrenik06@protonmail.com</t>
  </si>
  <si>
    <t>Chetankumar</t>
  </si>
  <si>
    <t>Jaynish</t>
  </si>
  <si>
    <t>Shivnani</t>
  </si>
  <si>
    <t>info@prelaunchoffers.com</t>
  </si>
  <si>
    <t xml:space="preserve">Vaghela </t>
  </si>
  <si>
    <t>James</t>
  </si>
  <si>
    <t>haresh16777@rediffmail.com</t>
  </si>
  <si>
    <t>Aherwal</t>
  </si>
  <si>
    <t>Akashparikh@live.com</t>
  </si>
  <si>
    <t>ravimawar@ymail.com</t>
  </si>
  <si>
    <t>bhavik_parekh999@ymail.com</t>
  </si>
  <si>
    <t>Hrishi</t>
  </si>
  <si>
    <t>Saumil@rpfm.in</t>
  </si>
  <si>
    <t>Shantanu</t>
  </si>
  <si>
    <t>director@smclab.in</t>
  </si>
  <si>
    <t>parimal.patel@dbcorp.in</t>
  </si>
  <si>
    <t>Karthik</t>
  </si>
  <si>
    <t xml:space="preserve">Hirpara </t>
  </si>
  <si>
    <t>Bonny</t>
  </si>
  <si>
    <t>Natver</t>
  </si>
  <si>
    <t>Ronik</t>
  </si>
  <si>
    <t xml:space="preserve">Makhija </t>
  </si>
  <si>
    <t>Saneja</t>
  </si>
  <si>
    <t>Nand</t>
  </si>
  <si>
    <t>Nonie</t>
  </si>
  <si>
    <t>Nathani</t>
  </si>
  <si>
    <t>vipul_pali@redif.com</t>
  </si>
  <si>
    <t>Ardit</t>
  </si>
  <si>
    <t>Daryani</t>
  </si>
  <si>
    <t>Monarch</t>
  </si>
  <si>
    <t>anukoolfsl@dataone.in</t>
  </si>
  <si>
    <t>Satia</t>
  </si>
  <si>
    <t>hitesh@pavilion.co.in</t>
  </si>
  <si>
    <t>Rihaan</t>
  </si>
  <si>
    <t>shailesh.lic2010@yahho.com</t>
  </si>
  <si>
    <t>dkvpatel@rediffmail.com</t>
  </si>
  <si>
    <t>Shiju</t>
  </si>
  <si>
    <t>sh22_saxena@rediffmail.com</t>
  </si>
  <si>
    <t>info@onestopproperty.in</t>
  </si>
  <si>
    <t>Dhuvad</t>
  </si>
  <si>
    <t xml:space="preserve">Parikh </t>
  </si>
  <si>
    <t>Halvadiya</t>
  </si>
  <si>
    <t>Sachin.halvadiya@cera-india.com</t>
  </si>
  <si>
    <t>rakesh.kumar@sunoutdoor.com</t>
  </si>
  <si>
    <t>Tarachand</t>
  </si>
  <si>
    <t>Ket</t>
  </si>
  <si>
    <t>Revant</t>
  </si>
  <si>
    <t>Ravindran</t>
  </si>
  <si>
    <t>Bhautesh</t>
  </si>
  <si>
    <t xml:space="preserve">Mulani </t>
  </si>
  <si>
    <t>Shradha</t>
  </si>
  <si>
    <t>Warier</t>
  </si>
  <si>
    <t>vatsal.mevada@live.com</t>
  </si>
  <si>
    <t>bobpatel@optonline.net</t>
  </si>
  <si>
    <t>Dhyanam</t>
  </si>
  <si>
    <t>Parixit</t>
  </si>
  <si>
    <t>Shisodia</t>
  </si>
  <si>
    <t>Vrushita</t>
  </si>
  <si>
    <t>Vasalla</t>
  </si>
  <si>
    <t>vishal@cityestate.co.in</t>
  </si>
  <si>
    <t>Kkrushang</t>
  </si>
  <si>
    <t>Kanteliya</t>
  </si>
  <si>
    <t xml:space="preserve">Varatiya </t>
  </si>
  <si>
    <t>shailendra.varatiya@nxtbloc.in</t>
  </si>
  <si>
    <t>Prakshi</t>
  </si>
  <si>
    <t>prakshi@cera-india.com</t>
  </si>
  <si>
    <t>skothari_74@rediffmail.com</t>
  </si>
  <si>
    <t>Kajol</t>
  </si>
  <si>
    <t>hcs410@ymail.com</t>
  </si>
  <si>
    <t>dhruvil@creativekeedas.in</t>
  </si>
  <si>
    <t>Abhijeet</t>
  </si>
  <si>
    <t>Bhagvat</t>
  </si>
  <si>
    <t>bhavin1981@outlook.com</t>
  </si>
  <si>
    <t>Hitesg</t>
  </si>
  <si>
    <t>Vrajesh</t>
  </si>
  <si>
    <t>mayur.parmar@cars24.com</t>
  </si>
  <si>
    <t>Mair</t>
  </si>
  <si>
    <t>sudhirkedia@ymail.com</t>
  </si>
  <si>
    <t>Soyantar</t>
  </si>
  <si>
    <t>dineshsharma7@hotmail.com</t>
  </si>
  <si>
    <t xml:space="preserve">Chothani </t>
  </si>
  <si>
    <t>Sreedharan</t>
  </si>
  <si>
    <t>Cm</t>
  </si>
  <si>
    <t>Chahana</t>
  </si>
  <si>
    <t>Kulshrestha</t>
  </si>
  <si>
    <t>pawankakkar@somanyceramics.com</t>
  </si>
  <si>
    <t>Chitara</t>
  </si>
  <si>
    <t>sales3@aquaticsindia.com</t>
  </si>
  <si>
    <t>nuc@nucindia.com</t>
  </si>
  <si>
    <t>Gm</t>
  </si>
  <si>
    <t>Vadalia</t>
  </si>
  <si>
    <t>Viratkumar</t>
  </si>
  <si>
    <t>virat.shah@hitechproects.co.im</t>
  </si>
  <si>
    <t>Rupen</t>
  </si>
  <si>
    <t>milin@titanssecurities.com</t>
  </si>
  <si>
    <t>Binal</t>
  </si>
  <si>
    <t xml:space="preserve">Dahima </t>
  </si>
  <si>
    <t>rahuldahima@icloud.com</t>
  </si>
  <si>
    <t>Vratt</t>
  </si>
  <si>
    <t>Tajas</t>
  </si>
  <si>
    <t>Hrutul</t>
  </si>
  <si>
    <t>hrutulpatel@icloud.com</t>
  </si>
  <si>
    <t>Krushang</t>
  </si>
  <si>
    <t>ahm.sales@flowdynamicsindia.com</t>
  </si>
  <si>
    <t>Tarar</t>
  </si>
  <si>
    <t>Vyas Broker</t>
  </si>
  <si>
    <t>Apoorva</t>
  </si>
  <si>
    <t>Sukhanand</t>
  </si>
  <si>
    <t>Maheshkumar</t>
  </si>
  <si>
    <t xml:space="preserve">Sharma </t>
  </si>
  <si>
    <t>Dinkesh</t>
  </si>
  <si>
    <t>Jeshani</t>
  </si>
  <si>
    <t>pratik@infrataur.com</t>
  </si>
  <si>
    <t>maulik@infrataur.com</t>
  </si>
  <si>
    <t>Jankrut</t>
  </si>
  <si>
    <t>rameshp@rediffmail.com</t>
  </si>
  <si>
    <t>vishal@property_studio.com</t>
  </si>
  <si>
    <t>contact@balaestate.com</t>
  </si>
  <si>
    <t xml:space="preserve">Prabhavat </t>
  </si>
  <si>
    <t>loharmukesh@hotmail.com</t>
  </si>
  <si>
    <t>info@somnathcoporate.com</t>
  </si>
  <si>
    <t>Jayani</t>
  </si>
  <si>
    <t>applepiekin@icloud.com</t>
  </si>
  <si>
    <t xml:space="preserve">Panchal </t>
  </si>
  <si>
    <t>Ajaysingh</t>
  </si>
  <si>
    <t>Purnank</t>
  </si>
  <si>
    <t>Joshu</t>
  </si>
  <si>
    <t>Metikel</t>
  </si>
  <si>
    <t>Saroj</t>
  </si>
  <si>
    <t xml:space="preserve">V  </t>
  </si>
  <si>
    <t>Adi</t>
  </si>
  <si>
    <t>schandani@pacificacompanies.com</t>
  </si>
  <si>
    <t>Shav</t>
  </si>
  <si>
    <t>Jimish</t>
  </si>
  <si>
    <t>info@rlts.in</t>
  </si>
  <si>
    <t>aloke100_@hotmail.com</t>
  </si>
  <si>
    <t>Kundan</t>
  </si>
  <si>
    <t>Sailani</t>
  </si>
  <si>
    <t>kundansailani@hotmail.com</t>
  </si>
  <si>
    <t xml:space="preserve">Baroliya </t>
  </si>
  <si>
    <t>inqury@theconnplex.com</t>
  </si>
  <si>
    <t>vyom@stitchman.com</t>
  </si>
  <si>
    <t>info@vihaanenterprise.com</t>
  </si>
  <si>
    <t>Khanolkar</t>
  </si>
  <si>
    <t>Siddharth.barchha@adani.com</t>
  </si>
  <si>
    <t>Vedani</t>
  </si>
  <si>
    <t>het6359213709@icloud.com</t>
  </si>
  <si>
    <t>Lav</t>
  </si>
  <si>
    <t>priyampatel_123@hotmail.com</t>
  </si>
  <si>
    <t>GIHD0016739</t>
  </si>
  <si>
    <t>GIHD0016740</t>
  </si>
  <si>
    <t>GIHD0016741</t>
  </si>
  <si>
    <t>GIHD0016742</t>
  </si>
  <si>
    <t>GIHD0016743</t>
  </si>
  <si>
    <t>GIHD0016744</t>
  </si>
  <si>
    <t>GIHD0016745</t>
  </si>
  <si>
    <t>GIHD0016746</t>
  </si>
  <si>
    <t>GIHD0016747</t>
  </si>
  <si>
    <t>GIHD0016748</t>
  </si>
  <si>
    <t>GIHD0016749</t>
  </si>
  <si>
    <t>GIHD0016750</t>
  </si>
  <si>
    <t>GIHD0016751</t>
  </si>
  <si>
    <t>GIHD0016752</t>
  </si>
  <si>
    <t>GIHD0016753</t>
  </si>
  <si>
    <t>GIHD0016754</t>
  </si>
  <si>
    <t>GIHD0016755</t>
  </si>
  <si>
    <t>GIHD0016756</t>
  </si>
  <si>
    <t>GIHD0016757</t>
  </si>
  <si>
    <t>GIHD0016758</t>
  </si>
  <si>
    <t>GIHD0016759</t>
  </si>
  <si>
    <t>GIHD0016760</t>
  </si>
  <si>
    <t>GIHD0016761</t>
  </si>
  <si>
    <t>GIHD0016762</t>
  </si>
  <si>
    <t>GIHD0016763</t>
  </si>
  <si>
    <t>GIHD0016764</t>
  </si>
  <si>
    <t>GIHD0016765</t>
  </si>
  <si>
    <t>GIHD0016766</t>
  </si>
  <si>
    <t>GIHD0016767</t>
  </si>
  <si>
    <t>GIHD0016768</t>
  </si>
  <si>
    <t>GIHD0016769</t>
  </si>
  <si>
    <t>GIHD0016770</t>
  </si>
  <si>
    <t>GIHD0016771</t>
  </si>
  <si>
    <t>GIHD0016772</t>
  </si>
  <si>
    <t>GIHD0016773</t>
  </si>
  <si>
    <t>GIHD0016774</t>
  </si>
  <si>
    <t>GIHD0016775</t>
  </si>
  <si>
    <t>GIHD0016776</t>
  </si>
  <si>
    <t>GIHD0016777</t>
  </si>
  <si>
    <t>GIHD0016778</t>
  </si>
  <si>
    <t>GIHD0016779</t>
  </si>
  <si>
    <t>GIHD0016780</t>
  </si>
  <si>
    <t>GIHD0016781</t>
  </si>
  <si>
    <t>GIHD0016782</t>
  </si>
  <si>
    <t>GIHD0016783</t>
  </si>
  <si>
    <t>GIHD0016784</t>
  </si>
  <si>
    <t>GIHD0016785</t>
  </si>
  <si>
    <t>GIHD0016786</t>
  </si>
  <si>
    <t>GIHD0016787</t>
  </si>
  <si>
    <t>GIHD0016788</t>
  </si>
  <si>
    <t>GIHD0016789</t>
  </si>
  <si>
    <t>GIHD0016790</t>
  </si>
  <si>
    <t>GIHD0016791</t>
  </si>
  <si>
    <t>GIHD0016792</t>
  </si>
  <si>
    <t>GIHD0016793</t>
  </si>
  <si>
    <t>GIHD0016794</t>
  </si>
  <si>
    <t>GIHD0016795</t>
  </si>
  <si>
    <t>GIHD0016796</t>
  </si>
  <si>
    <t>GIHD0016797</t>
  </si>
  <si>
    <t>GIHD0016798</t>
  </si>
  <si>
    <t>GIHD0016799</t>
  </si>
  <si>
    <t>GIHD0016800</t>
  </si>
  <si>
    <t>GIHD0016801</t>
  </si>
  <si>
    <t>GIHD0016802</t>
  </si>
  <si>
    <t>GIHD0016803</t>
  </si>
  <si>
    <t>GIHD0016804</t>
  </si>
  <si>
    <t>GIHD0016805</t>
  </si>
  <si>
    <t>GIHD0016806</t>
  </si>
  <si>
    <t>GIHD0016807</t>
  </si>
  <si>
    <t>GIHD0016808</t>
  </si>
  <si>
    <t>GIHD0016809</t>
  </si>
  <si>
    <t>GIHD0016810</t>
  </si>
  <si>
    <t>GIHD0016811</t>
  </si>
  <si>
    <t>GIHD0016812</t>
  </si>
  <si>
    <t>GIHD0016813</t>
  </si>
  <si>
    <t>GIHD0016814</t>
  </si>
  <si>
    <t>GIHD0016815</t>
  </si>
  <si>
    <t>GIHD0016816</t>
  </si>
  <si>
    <t>GIHD0016817</t>
  </si>
  <si>
    <t>GIHD0016818</t>
  </si>
  <si>
    <t>GIHD0016819</t>
  </si>
  <si>
    <t>GIHD0016820</t>
  </si>
  <si>
    <t>GIHD0016821</t>
  </si>
  <si>
    <t>GIHD0016822</t>
  </si>
  <si>
    <t>GIHD0016823</t>
  </si>
  <si>
    <t>GIHD0016824</t>
  </si>
  <si>
    <t>GIHD0016825</t>
  </si>
  <si>
    <t>GIHD0016826</t>
  </si>
  <si>
    <t>GIHD0016827</t>
  </si>
  <si>
    <t>GIHD0016828</t>
  </si>
  <si>
    <t>GIHD0016829</t>
  </si>
  <si>
    <t>GIHD0016830</t>
  </si>
  <si>
    <t>GIHD0016831</t>
  </si>
  <si>
    <t>GIHD0016832</t>
  </si>
  <si>
    <t>GIHD0016833</t>
  </si>
  <si>
    <t>GIHD0016834</t>
  </si>
  <si>
    <t>GIHD0016835</t>
  </si>
  <si>
    <t>GIHD0016836</t>
  </si>
  <si>
    <t>GIHD0016837</t>
  </si>
  <si>
    <t>GIHD0016838</t>
  </si>
  <si>
    <t>GIHD0016839</t>
  </si>
  <si>
    <t>GIHD0016840</t>
  </si>
  <si>
    <t>GIHD0016841</t>
  </si>
  <si>
    <t>GIHD0016842</t>
  </si>
  <si>
    <t>GIHD0016843</t>
  </si>
  <si>
    <t>GIHD0016844</t>
  </si>
  <si>
    <t>GIHD0016845</t>
  </si>
  <si>
    <t>GIHD0016846</t>
  </si>
  <si>
    <t>GIHD0016847</t>
  </si>
  <si>
    <t>GIHD0016848</t>
  </si>
  <si>
    <t>GIHD0016849</t>
  </si>
  <si>
    <t>GIHD0016850</t>
  </si>
  <si>
    <t>GIHD0016851</t>
  </si>
  <si>
    <t>GIHD0016852</t>
  </si>
  <si>
    <t>GIHD0016853</t>
  </si>
  <si>
    <t>GIHD0016854</t>
  </si>
  <si>
    <t>GIHD0016855</t>
  </si>
  <si>
    <t>GIHD0016856</t>
  </si>
  <si>
    <t>GIHD0016857</t>
  </si>
  <si>
    <t>GIHD0016858</t>
  </si>
  <si>
    <t>GIHD0016859</t>
  </si>
  <si>
    <t>GIHD0016860</t>
  </si>
  <si>
    <t>GIHD0016861</t>
  </si>
  <si>
    <t>GIHD0016862</t>
  </si>
  <si>
    <t>GIHD0016863</t>
  </si>
  <si>
    <t>GIHD0016864</t>
  </si>
  <si>
    <t>GIHD0016865</t>
  </si>
  <si>
    <t>GIHD0016866</t>
  </si>
  <si>
    <t>GIHD0016867</t>
  </si>
  <si>
    <t>GIHD0016868</t>
  </si>
  <si>
    <t>GIHD0016869</t>
  </si>
  <si>
    <t>GIHD0016870</t>
  </si>
  <si>
    <t>GIHD0016871</t>
  </si>
  <si>
    <t>GIHD0016872</t>
  </si>
  <si>
    <t>GIHD0016873</t>
  </si>
  <si>
    <t>GIHD0016874</t>
  </si>
  <si>
    <t>GIHD0016875</t>
  </si>
  <si>
    <t>GIHD0016876</t>
  </si>
  <si>
    <t>GIHD0016877</t>
  </si>
  <si>
    <t>GIHD0016878</t>
  </si>
  <si>
    <t>GIHD0016879</t>
  </si>
  <si>
    <t>GIHD0016880</t>
  </si>
  <si>
    <t>GIHD0016881</t>
  </si>
  <si>
    <t>GIHD0016882</t>
  </si>
  <si>
    <t>GIHD0016883</t>
  </si>
  <si>
    <t>GIHD0016884</t>
  </si>
  <si>
    <t>GIHD0016885</t>
  </si>
  <si>
    <t>GIHD0016886</t>
  </si>
  <si>
    <t>GIHD0016887</t>
  </si>
  <si>
    <t>GIHD0016888</t>
  </si>
  <si>
    <t>GIHD0016889</t>
  </si>
  <si>
    <t>GIHD0016890</t>
  </si>
  <si>
    <t>GIHD0016891</t>
  </si>
  <si>
    <t>GIHD0016892</t>
  </si>
  <si>
    <t>GIHD0016893</t>
  </si>
  <si>
    <t>GIHD0016894</t>
  </si>
  <si>
    <t>GIHD0016895</t>
  </si>
  <si>
    <t>GIHD0016896</t>
  </si>
  <si>
    <t>GIHD0016897</t>
  </si>
  <si>
    <t>GIHD0016898</t>
  </si>
  <si>
    <t>GIHD0016899</t>
  </si>
  <si>
    <t>GIHD0016900</t>
  </si>
  <si>
    <t>GIHD0016901</t>
  </si>
  <si>
    <t>GIHD0016902</t>
  </si>
  <si>
    <t>GIHD0016903</t>
  </si>
  <si>
    <t>GIHD0016904</t>
  </si>
  <si>
    <t>GIHD0016905</t>
  </si>
  <si>
    <t>GIHD0016906</t>
  </si>
  <si>
    <t>GIHD0016907</t>
  </si>
  <si>
    <t>GIHD0016908</t>
  </si>
  <si>
    <t>GIHD0016909</t>
  </si>
  <si>
    <t>GIHD0016910</t>
  </si>
  <si>
    <t>GIHD0016911</t>
  </si>
  <si>
    <t>GIHD0016912</t>
  </si>
  <si>
    <t>GIHD0016913</t>
  </si>
  <si>
    <t>GIHD0016914</t>
  </si>
  <si>
    <t>GIHD0016915</t>
  </si>
  <si>
    <t>GIHD0016916</t>
  </si>
  <si>
    <t>GIHD0016917</t>
  </si>
  <si>
    <t>GIHD0016918</t>
  </si>
  <si>
    <t>GIHD0016919</t>
  </si>
  <si>
    <t>GIHD0016920</t>
  </si>
  <si>
    <t>GIHD0016921</t>
  </si>
  <si>
    <t>GIHD0016922</t>
  </si>
  <si>
    <t>GIHD0016923</t>
  </si>
  <si>
    <t>GIHD0016924</t>
  </si>
  <si>
    <t>GIHD0016925</t>
  </si>
  <si>
    <t>GIHD0016926</t>
  </si>
  <si>
    <t>GIHD0016927</t>
  </si>
  <si>
    <t>GIHD0016928</t>
  </si>
  <si>
    <t>GIHD0016929</t>
  </si>
  <si>
    <t>GIHD0016930</t>
  </si>
  <si>
    <t>GIHD0016931</t>
  </si>
  <si>
    <t>GIHD0016932</t>
  </si>
  <si>
    <t>GIHD0016933</t>
  </si>
  <si>
    <t>GIHD0016934</t>
  </si>
  <si>
    <t>GIHD0016935</t>
  </si>
  <si>
    <t>GIHD0016936</t>
  </si>
  <si>
    <t>GIHD0016937</t>
  </si>
  <si>
    <t>GIHD0016938</t>
  </si>
  <si>
    <t>GIHD0016939</t>
  </si>
  <si>
    <t>GIHD0016940</t>
  </si>
  <si>
    <t>GIHD0016941</t>
  </si>
  <si>
    <t>GIHD0016942</t>
  </si>
  <si>
    <t>GIHD0016943</t>
  </si>
  <si>
    <t>GIHD0016944</t>
  </si>
  <si>
    <t>GIHD0016945</t>
  </si>
  <si>
    <t>GIHD0016946</t>
  </si>
  <si>
    <t>GIHD0016947</t>
  </si>
  <si>
    <t>GIHD0016948</t>
  </si>
  <si>
    <t>GIHD0016949</t>
  </si>
  <si>
    <t>GIHD0016950</t>
  </si>
  <si>
    <t>GIHD0016951</t>
  </si>
  <si>
    <t>GIHD0016952</t>
  </si>
  <si>
    <t>GIHD0016953</t>
  </si>
  <si>
    <t>GIHD0016954</t>
  </si>
  <si>
    <t>GIHD0016955</t>
  </si>
  <si>
    <t>GIHD0016956</t>
  </si>
  <si>
    <t>GIHD0016957</t>
  </si>
  <si>
    <t>GIHD0016958</t>
  </si>
  <si>
    <t>GIHD0016959</t>
  </si>
  <si>
    <t>GIHD0016960</t>
  </si>
  <si>
    <t>GIHD0016961</t>
  </si>
  <si>
    <t>GIHD0016962</t>
  </si>
  <si>
    <t>GIHD0016963</t>
  </si>
  <si>
    <t>GIHD0016964</t>
  </si>
  <si>
    <t>GIHD0016965</t>
  </si>
  <si>
    <t>GIHD0016966</t>
  </si>
  <si>
    <t>GIHD0016967</t>
  </si>
  <si>
    <t>GIHD0016968</t>
  </si>
  <si>
    <t>GIHD0016969</t>
  </si>
  <si>
    <t>GIHD0016970</t>
  </si>
  <si>
    <t>GIHD0016971</t>
  </si>
  <si>
    <t>GIHD0016972</t>
  </si>
  <si>
    <t>GIHD0016973</t>
  </si>
  <si>
    <t>GIHD0016974</t>
  </si>
  <si>
    <t>GIHD0016975</t>
  </si>
  <si>
    <t>GIHD0016976</t>
  </si>
  <si>
    <t>GIHD0016977</t>
  </si>
  <si>
    <t>GIHD0016978</t>
  </si>
  <si>
    <t>GIHD0016979</t>
  </si>
  <si>
    <t>GIHD0016980</t>
  </si>
  <si>
    <t>GIHD0016981</t>
  </si>
  <si>
    <t>GIHD0016982</t>
  </si>
  <si>
    <t>GIHD0016983</t>
  </si>
  <si>
    <t>GIHD0016984</t>
  </si>
  <si>
    <t>GIHD0016985</t>
  </si>
  <si>
    <t>GIHD0016986</t>
  </si>
  <si>
    <t>GIHD0016987</t>
  </si>
  <si>
    <t>GIHD0016988</t>
  </si>
  <si>
    <t>GIHD0016989</t>
  </si>
  <si>
    <t>GIHD0016990</t>
  </si>
  <si>
    <t>GIHD0016991</t>
  </si>
  <si>
    <t>GIHD0016992</t>
  </si>
  <si>
    <t>GIHD0016993</t>
  </si>
  <si>
    <t>GIHD0016994</t>
  </si>
  <si>
    <t>GIHD0016995</t>
  </si>
  <si>
    <t>GIHD0016996</t>
  </si>
  <si>
    <t>GIHD0016997</t>
  </si>
  <si>
    <t>GIHD0016998</t>
  </si>
  <si>
    <t>GIHD0016999</t>
  </si>
  <si>
    <t>GIHD0017000</t>
  </si>
  <si>
    <t>GIHD0017001</t>
  </si>
  <si>
    <t>GIHD0017002</t>
  </si>
  <si>
    <t>GIHD0017003</t>
  </si>
  <si>
    <t>GIHD0017004</t>
  </si>
  <si>
    <t>GIHD0017005</t>
  </si>
  <si>
    <t>GIHD0017006</t>
  </si>
  <si>
    <t>GIHD0017007</t>
  </si>
  <si>
    <t>GIHD0017008</t>
  </si>
  <si>
    <t>GIHD0017009</t>
  </si>
  <si>
    <t>GIHD0017010</t>
  </si>
  <si>
    <t>GIHD0017011</t>
  </si>
  <si>
    <t>GIHD0017012</t>
  </si>
  <si>
    <t>GIHD0017013</t>
  </si>
  <si>
    <t>GIHD0017014</t>
  </si>
  <si>
    <t>GIHD0017015</t>
  </si>
  <si>
    <t>GIHD0017016</t>
  </si>
  <si>
    <t>GIHD0017017</t>
  </si>
  <si>
    <t>GIHD0017018</t>
  </si>
  <si>
    <t>GIHD0017019</t>
  </si>
  <si>
    <t>GIHD0017020</t>
  </si>
  <si>
    <t>GIHD0017021</t>
  </si>
  <si>
    <t>GIHD0017022</t>
  </si>
  <si>
    <t>GIHD0017023</t>
  </si>
  <si>
    <t>GIHD0017024</t>
  </si>
  <si>
    <t>GIHD0017025</t>
  </si>
  <si>
    <t>GIHD0017026</t>
  </si>
  <si>
    <t>GIHD0017027</t>
  </si>
  <si>
    <t>GIHD0017028</t>
  </si>
  <si>
    <t>GIHD0017029</t>
  </si>
  <si>
    <t>GIHD0017030</t>
  </si>
  <si>
    <t>GIHD0017031</t>
  </si>
  <si>
    <t>GIHD0017032</t>
  </si>
  <si>
    <t>GIHD0017033</t>
  </si>
  <si>
    <t>GIHD0017034</t>
  </si>
  <si>
    <t>GIHD0017035</t>
  </si>
  <si>
    <t>GIHD0017036</t>
  </si>
  <si>
    <t>GIHD0017037</t>
  </si>
  <si>
    <t>GIHD0017038</t>
  </si>
  <si>
    <t>GIHD0017039</t>
  </si>
  <si>
    <t>GIHD0017040</t>
  </si>
  <si>
    <t>GIHD0017041</t>
  </si>
  <si>
    <t>GIHD0017042</t>
  </si>
  <si>
    <t>GIHD0017043</t>
  </si>
  <si>
    <t>GIHD0017044</t>
  </si>
  <si>
    <t>GIHD0017045</t>
  </si>
  <si>
    <t>GIHD0017046</t>
  </si>
  <si>
    <t>GIHD0017047</t>
  </si>
  <si>
    <t>GIHD0017048</t>
  </si>
  <si>
    <t>GIHD0017049</t>
  </si>
  <si>
    <t>GIHD0017050</t>
  </si>
  <si>
    <t>GIHD0017051</t>
  </si>
  <si>
    <t>GIHD0017052</t>
  </si>
  <si>
    <t>GIHD0017053</t>
  </si>
  <si>
    <t>GIHD0017054</t>
  </si>
  <si>
    <t>GIHD0017055</t>
  </si>
  <si>
    <t>GIHD0017056</t>
  </si>
  <si>
    <t>GIHD0017057</t>
  </si>
  <si>
    <t>GIHD0017058</t>
  </si>
  <si>
    <t>GIHD0017059</t>
  </si>
  <si>
    <t>GIHD0017060</t>
  </si>
  <si>
    <t>GIHD0017061</t>
  </si>
  <si>
    <t>GIHD0017062</t>
  </si>
  <si>
    <t>GIHD0017063</t>
  </si>
  <si>
    <t>GIHD0017064</t>
  </si>
  <si>
    <t>GIHD0017065</t>
  </si>
  <si>
    <t>GIHD0017066</t>
  </si>
  <si>
    <t>GIHD0017067</t>
  </si>
  <si>
    <t>GIHD0017068</t>
  </si>
  <si>
    <t>GIHD0017069</t>
  </si>
  <si>
    <t>GIHD0017070</t>
  </si>
  <si>
    <t>GIHD0017071</t>
  </si>
  <si>
    <t>GIHD0017072</t>
  </si>
  <si>
    <t>GIHD0017073</t>
  </si>
  <si>
    <t>GIHD0017074</t>
  </si>
  <si>
    <t>GIHD0017075</t>
  </si>
  <si>
    <t>GIHD0017076</t>
  </si>
  <si>
    <t>GIHD0017077</t>
  </si>
  <si>
    <t>GIHD0017078</t>
  </si>
  <si>
    <t>GIHD0017079</t>
  </si>
  <si>
    <t>GIHD0017080</t>
  </si>
  <si>
    <t>GIHD0017081</t>
  </si>
  <si>
    <t>GIHD0017082</t>
  </si>
  <si>
    <t>GIHD0017083</t>
  </si>
  <si>
    <t>GIHD0017084</t>
  </si>
  <si>
    <t>GIHD0017085</t>
  </si>
  <si>
    <t>GIHD0017086</t>
  </si>
  <si>
    <t>GIHD0017087</t>
  </si>
  <si>
    <t>GIHD0017088</t>
  </si>
  <si>
    <t>GIHD0017089</t>
  </si>
  <si>
    <t>GIHD0017090</t>
  </si>
  <si>
    <t>GIHD0017091</t>
  </si>
  <si>
    <t>GIHD0017092</t>
  </si>
  <si>
    <t>GIHD0017093</t>
  </si>
  <si>
    <t>GIHD0017094</t>
  </si>
  <si>
    <t>GIHD0017095</t>
  </si>
  <si>
    <t>GIHD0017096</t>
  </si>
  <si>
    <t>GIHD0017097</t>
  </si>
  <si>
    <t>GIHD0017098</t>
  </si>
  <si>
    <t>GIHD0017099</t>
  </si>
  <si>
    <t>GIHD0017100</t>
  </si>
  <si>
    <t>GIHD0017101</t>
  </si>
  <si>
    <t>GIHD0017102</t>
  </si>
  <si>
    <t>GIHD0017103</t>
  </si>
  <si>
    <t>GIHD0017104</t>
  </si>
  <si>
    <t>GIHD0017105</t>
  </si>
  <si>
    <t>GIHD0017106</t>
  </si>
  <si>
    <t>GIHD0017107</t>
  </si>
  <si>
    <t>GIHD0017108</t>
  </si>
  <si>
    <t>GIHD0017109</t>
  </si>
  <si>
    <t>GIHD0017110</t>
  </si>
  <si>
    <t>GIHD0017111</t>
  </si>
  <si>
    <t>GIHD0017112</t>
  </si>
  <si>
    <t>GIHD0017113</t>
  </si>
  <si>
    <t>GIHD0017114</t>
  </si>
  <si>
    <t>GIHD0017115</t>
  </si>
  <si>
    <t>GIHD0017116</t>
  </si>
  <si>
    <t>GIHD0017117</t>
  </si>
  <si>
    <t>GIHD0017118</t>
  </si>
  <si>
    <t>GIHD0017119</t>
  </si>
  <si>
    <t>GIHD0017120</t>
  </si>
  <si>
    <t>GIHD0017121</t>
  </si>
  <si>
    <t>GIHD0017122</t>
  </si>
  <si>
    <t>GIHD0017123</t>
  </si>
  <si>
    <t>GIHD0017124</t>
  </si>
  <si>
    <t>GIHD0017125</t>
  </si>
  <si>
    <t>GIHD0017126</t>
  </si>
  <si>
    <t>GIHD0017127</t>
  </si>
  <si>
    <t>GIHD0017128</t>
  </si>
  <si>
    <t>GIHD0017129</t>
  </si>
  <si>
    <t>GIHD0017130</t>
  </si>
  <si>
    <t>GIHD0017131</t>
  </si>
  <si>
    <t>GIHD0017132</t>
  </si>
  <si>
    <t>GIHD0017133</t>
  </si>
  <si>
    <t>GIHD0017134</t>
  </si>
  <si>
    <t>GIHD0017135</t>
  </si>
  <si>
    <t>GIHD0017136</t>
  </si>
  <si>
    <t>GIHD0017137</t>
  </si>
  <si>
    <t>GIHD0017138</t>
  </si>
  <si>
    <t>GIHD0017139</t>
  </si>
  <si>
    <t>GIHD0017140</t>
  </si>
  <si>
    <t>GIHD0017141</t>
  </si>
  <si>
    <t>GIHD0017142</t>
  </si>
  <si>
    <t>GIHD0017143</t>
  </si>
  <si>
    <t>GIHD0017144</t>
  </si>
  <si>
    <t>GIHD0017145</t>
  </si>
  <si>
    <t>GIHD0017146</t>
  </si>
  <si>
    <t>GIHD0017147</t>
  </si>
  <si>
    <t>GIHD0017148</t>
  </si>
  <si>
    <t>GIHD0017149</t>
  </si>
  <si>
    <t>GIHD0017150</t>
  </si>
  <si>
    <t>GIHD0017151</t>
  </si>
  <si>
    <t>GIHD0017152</t>
  </si>
  <si>
    <t>GIHD0017153</t>
  </si>
  <si>
    <t>GIHD0017154</t>
  </si>
  <si>
    <t>GIHD0017155</t>
  </si>
  <si>
    <t>GIHD0017156</t>
  </si>
  <si>
    <t>GIHD0017157</t>
  </si>
  <si>
    <t>GIHD0017158</t>
  </si>
  <si>
    <t>GIHD0017159</t>
  </si>
  <si>
    <t>GIHD0017160</t>
  </si>
  <si>
    <t>GIHD0017161</t>
  </si>
  <si>
    <t>GIHD0017162</t>
  </si>
  <si>
    <t>GIHD0017163</t>
  </si>
  <si>
    <t>GIHD0017164</t>
  </si>
  <si>
    <t>GIHD0017165</t>
  </si>
  <si>
    <t>GIHD0017166</t>
  </si>
  <si>
    <t>GIHD0017167</t>
  </si>
  <si>
    <t>GIHD0017168</t>
  </si>
  <si>
    <t>GIHD0017169</t>
  </si>
  <si>
    <t>GIHD0017170</t>
  </si>
  <si>
    <t>GIHD0017171</t>
  </si>
  <si>
    <t>GIHD0017172</t>
  </si>
  <si>
    <t>GIHD0017173</t>
  </si>
  <si>
    <t>GIHD0017174</t>
  </si>
  <si>
    <t>GIHD0017175</t>
  </si>
  <si>
    <t>GIHD0017176</t>
  </si>
  <si>
    <t>GIHD0017177</t>
  </si>
  <si>
    <t>GIHD0017178</t>
  </si>
  <si>
    <t>GIHD0017179</t>
  </si>
  <si>
    <t>GIHD0017180</t>
  </si>
  <si>
    <t>GIHD0017181</t>
  </si>
  <si>
    <t>GIHD0017182</t>
  </si>
  <si>
    <t>GIHD0017183</t>
  </si>
  <si>
    <t>GIHD0017184</t>
  </si>
  <si>
    <t>GIHD0017185</t>
  </si>
  <si>
    <t>GIHD0017186</t>
  </si>
  <si>
    <t>GIHD0017187</t>
  </si>
  <si>
    <t>GIHD0017188</t>
  </si>
  <si>
    <t>GIHD0017189</t>
  </si>
  <si>
    <t>GIHD0017190</t>
  </si>
  <si>
    <t>GIHD0017191</t>
  </si>
  <si>
    <t>GIHD0017192</t>
  </si>
  <si>
    <t>GIHD0017193</t>
  </si>
  <si>
    <t>GIHD0017194</t>
  </si>
  <si>
    <t>GIHD0017195</t>
  </si>
  <si>
    <t>GIHD0017196</t>
  </si>
  <si>
    <t>GIHD0017197</t>
  </si>
  <si>
    <t>GIHD0017198</t>
  </si>
  <si>
    <t>GIHD0017199</t>
  </si>
  <si>
    <t>GIHD0017200</t>
  </si>
  <si>
    <t>GIHD0017201</t>
  </si>
  <si>
    <t>GIHD0017202</t>
  </si>
  <si>
    <t>GIHD0017203</t>
  </si>
  <si>
    <t>GIHD0017204</t>
  </si>
  <si>
    <t>GIHD0017205</t>
  </si>
  <si>
    <t>GIHD0017206</t>
  </si>
  <si>
    <t>GIHD0017207</t>
  </si>
  <si>
    <t>GIHD0017208</t>
  </si>
  <si>
    <t>GIHD0017209</t>
  </si>
  <si>
    <t>GIHD0017210</t>
  </si>
  <si>
    <t>GIHD0017211</t>
  </si>
  <si>
    <t>GIHD0017212</t>
  </si>
  <si>
    <t>GIHD0017213</t>
  </si>
  <si>
    <t>GIHD0017214</t>
  </si>
  <si>
    <t>GIHD0017215</t>
  </si>
  <si>
    <t>GIHD0017216</t>
  </si>
  <si>
    <t>GIHD0017217</t>
  </si>
  <si>
    <t>GIHD0017218</t>
  </si>
  <si>
    <t>GIHD0017219</t>
  </si>
  <si>
    <t>GIHD0017220</t>
  </si>
  <si>
    <t>GIHD0017221</t>
  </si>
  <si>
    <t>GIHD0017222</t>
  </si>
  <si>
    <t>GIHD0017223</t>
  </si>
  <si>
    <t>GIHD0017224</t>
  </si>
  <si>
    <t>GIHD0017225</t>
  </si>
  <si>
    <t>GIHD0017226</t>
  </si>
  <si>
    <t>GIHD0017227</t>
  </si>
  <si>
    <t>GIHD0017228</t>
  </si>
  <si>
    <t>GIHD0017229</t>
  </si>
  <si>
    <t>GIHD0017230</t>
  </si>
  <si>
    <t>GIHD0017231</t>
  </si>
  <si>
    <t>GIHD0017232</t>
  </si>
  <si>
    <t>GIHD0017233</t>
  </si>
  <si>
    <t>GIHD0017234</t>
  </si>
  <si>
    <t>GIHD0017235</t>
  </si>
  <si>
    <t>GIHD0017236</t>
  </si>
  <si>
    <t>GIHD0017237</t>
  </si>
  <si>
    <t>GIHD0017238</t>
  </si>
  <si>
    <t>GIHD0017239</t>
  </si>
  <si>
    <t>GIHD0017240</t>
  </si>
  <si>
    <t>GIHD0017241</t>
  </si>
  <si>
    <t>GIHD0017242</t>
  </si>
  <si>
    <t>GIHD0017243</t>
  </si>
  <si>
    <t>GIHD0017244</t>
  </si>
  <si>
    <t>GIHD0017245</t>
  </si>
  <si>
    <t>GIHD0017246</t>
  </si>
  <si>
    <t>GIHD0017247</t>
  </si>
  <si>
    <t>GIHD0017248</t>
  </si>
  <si>
    <t>GIHD0017249</t>
  </si>
  <si>
    <t>GIHD0017250</t>
  </si>
  <si>
    <t>GIHD0017251</t>
  </si>
  <si>
    <t>GIHD0017252</t>
  </si>
  <si>
    <t>GIHD0017253</t>
  </si>
  <si>
    <t>GIHD0017254</t>
  </si>
  <si>
    <t>GIHD0017255</t>
  </si>
  <si>
    <t>GIHD0017256</t>
  </si>
  <si>
    <t>GIHD0017257</t>
  </si>
  <si>
    <t>GIHD0017258</t>
  </si>
  <si>
    <t>GIHD0017259</t>
  </si>
  <si>
    <t>GIHD0017260</t>
  </si>
  <si>
    <t>GIHD0017261</t>
  </si>
  <si>
    <t>GIHD0017262</t>
  </si>
  <si>
    <t>GIHD0017263</t>
  </si>
  <si>
    <t>GIHD0017264</t>
  </si>
  <si>
    <t>GIHD0017265</t>
  </si>
  <si>
    <t>GIHD0017266</t>
  </si>
  <si>
    <t>GIHD0017267</t>
  </si>
  <si>
    <t>GIHD0017268</t>
  </si>
  <si>
    <t>GIHD0017269</t>
  </si>
  <si>
    <t>GIHD0017270</t>
  </si>
  <si>
    <t>GIHD0017271</t>
  </si>
  <si>
    <t>GIHD0017272</t>
  </si>
  <si>
    <t>GIHD0017273</t>
  </si>
  <si>
    <t>GIHD0017274</t>
  </si>
  <si>
    <t>GIHD0017275</t>
  </si>
  <si>
    <t>GIHD0017276</t>
  </si>
  <si>
    <t>GIHD0017277</t>
  </si>
  <si>
    <t>GIHD0017278</t>
  </si>
  <si>
    <t>GIHD0017279</t>
  </si>
  <si>
    <t>GIHD0017280</t>
  </si>
  <si>
    <t>GIHD0017281</t>
  </si>
  <si>
    <t>GIHD0017282</t>
  </si>
  <si>
    <t>GIHD0017283</t>
  </si>
  <si>
    <t>GIHD0017284</t>
  </si>
  <si>
    <t>GIHD0017285</t>
  </si>
  <si>
    <t>GIHD0017286</t>
  </si>
  <si>
    <t>GIHD0017287</t>
  </si>
  <si>
    <t>GIHD0017288</t>
  </si>
  <si>
    <t>GIHD0017289</t>
  </si>
  <si>
    <t>GIHD0017290</t>
  </si>
  <si>
    <t>GIHD0017291</t>
  </si>
  <si>
    <t>GIHD0017292</t>
  </si>
  <si>
    <t>GIHD0017293</t>
  </si>
  <si>
    <t>GIHD0017294</t>
  </si>
  <si>
    <t>GIHD0017295</t>
  </si>
  <si>
    <t>GIHD0017296</t>
  </si>
  <si>
    <t>GIHD0017297</t>
  </si>
  <si>
    <t>GIHD0017298</t>
  </si>
  <si>
    <t>GIHD0017299</t>
  </si>
  <si>
    <t>GIHD0017300</t>
  </si>
  <si>
    <t>GIHD0017301</t>
  </si>
  <si>
    <t>GIHD0017302</t>
  </si>
  <si>
    <t>GIHD0017303</t>
  </si>
  <si>
    <t>GIHD0017304</t>
  </si>
  <si>
    <t>GIHD0017305</t>
  </si>
  <si>
    <t>GIHD0017306</t>
  </si>
  <si>
    <t>GIHD0017307</t>
  </si>
  <si>
    <t>GIHD0017308</t>
  </si>
  <si>
    <t>GIHD0017309</t>
  </si>
  <si>
    <t>GIHD0017310</t>
  </si>
  <si>
    <t>GIHD0017311</t>
  </si>
  <si>
    <t>GIHD0017312</t>
  </si>
  <si>
    <t>GIHD0017313</t>
  </si>
  <si>
    <t>GIHD0017314</t>
  </si>
  <si>
    <t>GIHD0017315</t>
  </si>
  <si>
    <t>GIHD0017316</t>
  </si>
  <si>
    <t>GIHD0017317</t>
  </si>
  <si>
    <t>GIHD0017318</t>
  </si>
  <si>
    <t>GIHD0017319</t>
  </si>
  <si>
    <t>GIHD0017320</t>
  </si>
  <si>
    <t>GIHD0017321</t>
  </si>
  <si>
    <t>GIHD0017322</t>
  </si>
  <si>
    <t>GIHD0017323</t>
  </si>
  <si>
    <t>GIHD0017324</t>
  </si>
  <si>
    <t>GIHD0017325</t>
  </si>
  <si>
    <t>GIHD0017326</t>
  </si>
  <si>
    <t>GIHD0017327</t>
  </si>
  <si>
    <t>GIHD0017328</t>
  </si>
  <si>
    <t>GIHD0017329</t>
  </si>
  <si>
    <t>GIHD0017330</t>
  </si>
  <si>
    <t>GIHD0017331</t>
  </si>
  <si>
    <t>GIHD0017332</t>
  </si>
  <si>
    <t>GIHD0017333</t>
  </si>
  <si>
    <t>GIHD0017334</t>
  </si>
  <si>
    <t>GIHD0017335</t>
  </si>
  <si>
    <t>GIHD0017336</t>
  </si>
  <si>
    <t>GIHD0017337</t>
  </si>
  <si>
    <t>GIHD0017338</t>
  </si>
  <si>
    <t>GIHD0017339</t>
  </si>
  <si>
    <t>GIHD0017340</t>
  </si>
  <si>
    <t>GIHD0017341</t>
  </si>
  <si>
    <t>GIHD0017342</t>
  </si>
  <si>
    <t>GIHD0017343</t>
  </si>
  <si>
    <t>GIHD0017344</t>
  </si>
  <si>
    <t>GIHD0017345</t>
  </si>
  <si>
    <t>GIHD0017346</t>
  </si>
  <si>
    <t>GIHD0017347</t>
  </si>
  <si>
    <t>GIHD0017348</t>
  </si>
  <si>
    <t>GIHD0017349</t>
  </si>
  <si>
    <t>GIHD0017350</t>
  </si>
  <si>
    <t>GIHD0017351</t>
  </si>
  <si>
    <t>GIHD0017352</t>
  </si>
  <si>
    <t>GIHD0017353</t>
  </si>
  <si>
    <t>GIHD0017354</t>
  </si>
  <si>
    <t>GIHD0017355</t>
  </si>
  <si>
    <t>GIHD0017356</t>
  </si>
  <si>
    <t>GIHD0017357</t>
  </si>
  <si>
    <t>GIHD0017358</t>
  </si>
  <si>
    <t>GIHD0017359</t>
  </si>
  <si>
    <t>GIHD0017360</t>
  </si>
  <si>
    <t>GIHD0017361</t>
  </si>
  <si>
    <t>GIHD0017362</t>
  </si>
  <si>
    <t>GIHD0017363</t>
  </si>
  <si>
    <t>GIHD0017364</t>
  </si>
  <si>
    <t>GIHD0017365</t>
  </si>
  <si>
    <t>GIHD0017366</t>
  </si>
  <si>
    <t>GIHD0017367</t>
  </si>
  <si>
    <t>GIHD0017368</t>
  </si>
  <si>
    <t>GIHD0017369</t>
  </si>
  <si>
    <t>GIHD0017370</t>
  </si>
  <si>
    <t>GIHD0017371</t>
  </si>
  <si>
    <t>GIHD0017372</t>
  </si>
  <si>
    <t>GIHD0017373</t>
  </si>
  <si>
    <t>GIHD0017374</t>
  </si>
  <si>
    <t>GIHD0017375</t>
  </si>
  <si>
    <t>GIHD0017376</t>
  </si>
  <si>
    <t>GIHD0017377</t>
  </si>
  <si>
    <t>GIHD0017378</t>
  </si>
  <si>
    <t>GIHD0017379</t>
  </si>
  <si>
    <t>GIHD0017380</t>
  </si>
  <si>
    <t>GIHD0017381</t>
  </si>
  <si>
    <t>GIHD0017382</t>
  </si>
  <si>
    <t>GIHD0017383</t>
  </si>
  <si>
    <t>GIHD0017384</t>
  </si>
  <si>
    <t>GIHD0017385</t>
  </si>
  <si>
    <t>GIHD0017386</t>
  </si>
  <si>
    <t>GIHD0017387</t>
  </si>
  <si>
    <t>GIHD0017388</t>
  </si>
  <si>
    <t>GIHD0017389</t>
  </si>
  <si>
    <t>GIHD0017390</t>
  </si>
  <si>
    <t>GIHD0017391</t>
  </si>
  <si>
    <t>GIHD0017392</t>
  </si>
  <si>
    <t>GIHD0017393</t>
  </si>
  <si>
    <t>GIHD0017394</t>
  </si>
  <si>
    <t>GIHD0017395</t>
  </si>
  <si>
    <t>GIHD0017396</t>
  </si>
  <si>
    <t>GIHD0017397</t>
  </si>
  <si>
    <t>GIHD0017398</t>
  </si>
  <si>
    <t>GIHD0017399</t>
  </si>
  <si>
    <t>GIHD0017400</t>
  </si>
  <si>
    <t>GIHD0017401</t>
  </si>
  <si>
    <t>GIHD0017402</t>
  </si>
  <si>
    <t>GIHD0017403</t>
  </si>
  <si>
    <t>GIHD0017404</t>
  </si>
  <si>
    <t>GIHD0017405</t>
  </si>
  <si>
    <t>GIHD0017406</t>
  </si>
  <si>
    <t>GIHD0017407</t>
  </si>
  <si>
    <t>GIHD0017408</t>
  </si>
  <si>
    <t>GIHD0017409</t>
  </si>
  <si>
    <t>GIHD0017410</t>
  </si>
  <si>
    <t>GIHD0017411</t>
  </si>
  <si>
    <t>GIHD0017412</t>
  </si>
  <si>
    <t>GIHD0017413</t>
  </si>
  <si>
    <t>GIHD0017414</t>
  </si>
  <si>
    <t>GIHD0017415</t>
  </si>
  <si>
    <t>GIHD0017416</t>
  </si>
  <si>
    <t>GIHD0017417</t>
  </si>
  <si>
    <t>GIHD0017418</t>
  </si>
  <si>
    <t>GIHD0017419</t>
  </si>
  <si>
    <t>GIHD0017420</t>
  </si>
  <si>
    <t>GIHD0017421</t>
  </si>
  <si>
    <t>GIHD0017422</t>
  </si>
  <si>
    <t>GIHD0017423</t>
  </si>
  <si>
    <t>GIHD0017424</t>
  </si>
  <si>
    <t>GIHD0017425</t>
  </si>
  <si>
    <t>GIHD0017426</t>
  </si>
  <si>
    <t>GIHD0017427</t>
  </si>
  <si>
    <t>GIHD0017428</t>
  </si>
  <si>
    <t>GIHD0017429</t>
  </si>
  <si>
    <t>GIHD0017430</t>
  </si>
  <si>
    <t>GIHD0017431</t>
  </si>
  <si>
    <t>GIHD0017432</t>
  </si>
  <si>
    <t>GIHD0017433</t>
  </si>
  <si>
    <t>GIHD0017434</t>
  </si>
  <si>
    <t>GIHD0017435</t>
  </si>
  <si>
    <t>GIHD0017436</t>
  </si>
  <si>
    <t>GIHD0017437</t>
  </si>
  <si>
    <t>GIHD0017438</t>
  </si>
  <si>
    <t>GIHD0017439</t>
  </si>
  <si>
    <t>GIHD0017440</t>
  </si>
  <si>
    <t>GIHD0017441</t>
  </si>
  <si>
    <t>GIHD0017442</t>
  </si>
  <si>
    <t>GIHD0017443</t>
  </si>
  <si>
    <t>GIHD0017444</t>
  </si>
  <si>
    <t>GIHD0017445</t>
  </si>
  <si>
    <t>GIHD0017446</t>
  </si>
  <si>
    <t>GIHD0017447</t>
  </si>
  <si>
    <t>GIHD0017448</t>
  </si>
  <si>
    <t>GIHD0017449</t>
  </si>
  <si>
    <t>GIHD0017450</t>
  </si>
  <si>
    <t>GIHD0017451</t>
  </si>
  <si>
    <t>GIHD0017452</t>
  </si>
  <si>
    <t>GIHD0017453</t>
  </si>
  <si>
    <t>GIHD0017454</t>
  </si>
  <si>
    <t>GIHD0017455</t>
  </si>
  <si>
    <t>GIHD0017456</t>
  </si>
  <si>
    <t>GIHD0017457</t>
  </si>
  <si>
    <t>GIHD0017458</t>
  </si>
  <si>
    <t>GIHD0017459</t>
  </si>
  <si>
    <t>GIHD0017460</t>
  </si>
  <si>
    <t>GIHD0017461</t>
  </si>
  <si>
    <t>GIHD0017462</t>
  </si>
  <si>
    <t>GIHD0017463</t>
  </si>
  <si>
    <t>GIHD0017464</t>
  </si>
  <si>
    <t>GIHD0017465</t>
  </si>
  <si>
    <t>GIHD0017466</t>
  </si>
  <si>
    <t>GIHD0017467</t>
  </si>
  <si>
    <t>GIHD0017468</t>
  </si>
  <si>
    <t>GIHD0017469</t>
  </si>
  <si>
    <t>GIHD0017470</t>
  </si>
  <si>
    <t>GIHD0017471</t>
  </si>
  <si>
    <t>GIHD0017472</t>
  </si>
  <si>
    <t>GIHD0017473</t>
  </si>
  <si>
    <t>GIHD0017474</t>
  </si>
  <si>
    <t>GIHD0017475</t>
  </si>
  <si>
    <t>GIHD0017476</t>
  </si>
  <si>
    <t>GIHD0017477</t>
  </si>
  <si>
    <t>GIHD0017478</t>
  </si>
  <si>
    <t>GIHD0017479</t>
  </si>
  <si>
    <t>GIHD0017480</t>
  </si>
  <si>
    <t>GIHD0017481</t>
  </si>
  <si>
    <t>GIHD0017482</t>
  </si>
  <si>
    <t>GIHD0017483</t>
  </si>
  <si>
    <t>GIHD0017484</t>
  </si>
  <si>
    <t>GIHD0017485</t>
  </si>
  <si>
    <t>GIHD0017486</t>
  </si>
  <si>
    <t>GIHD0017487</t>
  </si>
  <si>
    <t>GIHD0017488</t>
  </si>
  <si>
    <t>GIHD0017489</t>
  </si>
  <si>
    <t>GIHD0017490</t>
  </si>
  <si>
    <t>GIHD0017491</t>
  </si>
  <si>
    <t>GIHD0017492</t>
  </si>
  <si>
    <t>GIHD0017493</t>
  </si>
  <si>
    <t>GIHD0017494</t>
  </si>
  <si>
    <t>GIHD0017495</t>
  </si>
  <si>
    <t>GIHD0017496</t>
  </si>
  <si>
    <t>GIHD0017497</t>
  </si>
  <si>
    <t>GIHD0017498</t>
  </si>
  <si>
    <t>GIHD0017499</t>
  </si>
  <si>
    <t>GIHD0017500</t>
  </si>
  <si>
    <t>GIHD0017501</t>
  </si>
  <si>
    <t>GIHD0017502</t>
  </si>
  <si>
    <t>GIHD0017503</t>
  </si>
  <si>
    <t>GIHD0017504</t>
  </si>
  <si>
    <t>GIHD0017505</t>
  </si>
  <si>
    <t>GIHD0017506</t>
  </si>
  <si>
    <t>GIHD0017507</t>
  </si>
  <si>
    <t>GIHD0017508</t>
  </si>
  <si>
    <t>GIHD0017509</t>
  </si>
  <si>
    <t>GIHD0017510</t>
  </si>
  <si>
    <t>GIHD0017511</t>
  </si>
  <si>
    <t>GIHD0017512</t>
  </si>
  <si>
    <t>GIHD0017513</t>
  </si>
  <si>
    <t>GIHD0017514</t>
  </si>
  <si>
    <t>GIHD0017515</t>
  </si>
  <si>
    <t>GIHD0017516</t>
  </si>
  <si>
    <t>GIHD0017517</t>
  </si>
  <si>
    <t>GIHD0017518</t>
  </si>
  <si>
    <t>GIHD0017519</t>
  </si>
  <si>
    <t>GIHD0017520</t>
  </si>
  <si>
    <t>GIHD0017521</t>
  </si>
  <si>
    <t>GIHD0017522</t>
  </si>
  <si>
    <t>GIHD0017523</t>
  </si>
  <si>
    <t>GIHD0017524</t>
  </si>
  <si>
    <t>GIHD0017525</t>
  </si>
  <si>
    <t>GIHD0017526</t>
  </si>
  <si>
    <t>GIHD0017527</t>
  </si>
  <si>
    <t>GIHD0017528</t>
  </si>
  <si>
    <t>GIHD0017529</t>
  </si>
  <si>
    <t>GIHD0017530</t>
  </si>
  <si>
    <t>GIHD0017531</t>
  </si>
  <si>
    <t>GIHD0017532</t>
  </si>
  <si>
    <t>GIHD0017533</t>
  </si>
  <si>
    <t>GIHD0017534</t>
  </si>
  <si>
    <t>GIHD0017535</t>
  </si>
  <si>
    <t>GIHD0017536</t>
  </si>
  <si>
    <t>GIHD0017537</t>
  </si>
  <si>
    <t>GIHD0017538</t>
  </si>
  <si>
    <t>GIHD0017539</t>
  </si>
  <si>
    <t>GIHD0017540</t>
  </si>
  <si>
    <t>GIHD0017541</t>
  </si>
  <si>
    <t>GIHD0017542</t>
  </si>
  <si>
    <t>GIHD0017543</t>
  </si>
  <si>
    <t>GIHD0017544</t>
  </si>
  <si>
    <t>GIHD0017545</t>
  </si>
  <si>
    <t>GIHD0017546</t>
  </si>
  <si>
    <t>GIHD0017547</t>
  </si>
  <si>
    <t>GIHD0017548</t>
  </si>
  <si>
    <t>GIHD0017549</t>
  </si>
  <si>
    <t>GIHD0017550</t>
  </si>
  <si>
    <t>GIHD0017551</t>
  </si>
  <si>
    <t>GIHD0017552</t>
  </si>
  <si>
    <t>GIHD0017553</t>
  </si>
  <si>
    <t>GIHD0017554</t>
  </si>
  <si>
    <t>GIHD0017555</t>
  </si>
  <si>
    <t>GIHD0017556</t>
  </si>
  <si>
    <t>GIHD0017557</t>
  </si>
  <si>
    <t>GIHD0017558</t>
  </si>
  <si>
    <t>GIHD0017559</t>
  </si>
  <si>
    <t>GIHD0017560</t>
  </si>
  <si>
    <t>GIHD0017561</t>
  </si>
  <si>
    <t>GIHD0017562</t>
  </si>
  <si>
    <t>GIHD0017563</t>
  </si>
  <si>
    <t>GIHD0017564</t>
  </si>
  <si>
    <t>GIHD0017565</t>
  </si>
  <si>
    <t>GIHD0017566</t>
  </si>
  <si>
    <t>GIHD0017567</t>
  </si>
  <si>
    <t>GIHD0017568</t>
  </si>
  <si>
    <t>GIHD0017569</t>
  </si>
  <si>
    <t>GIHD0017570</t>
  </si>
  <si>
    <t>GIHD0017571</t>
  </si>
  <si>
    <t>GIHD0017572</t>
  </si>
  <si>
    <t>GIHD0017573</t>
  </si>
  <si>
    <t>GIHD0017574</t>
  </si>
  <si>
    <t>GIHD0017575</t>
  </si>
  <si>
    <t>GIHD0017576</t>
  </si>
  <si>
    <t>GIHD0017577</t>
  </si>
  <si>
    <t>GIHD0017578</t>
  </si>
  <si>
    <t>GIHD0017579</t>
  </si>
  <si>
    <t>GIHD0017580</t>
  </si>
  <si>
    <t>GIHD0017581</t>
  </si>
  <si>
    <t>GIHD0017582</t>
  </si>
  <si>
    <t>GIHD0017583</t>
  </si>
  <si>
    <t>GIHD0017584</t>
  </si>
  <si>
    <t>GIHD0017585</t>
  </si>
  <si>
    <t>GIHD0017586</t>
  </si>
  <si>
    <t>GIHD0017587</t>
  </si>
  <si>
    <t>GIHD0017588</t>
  </si>
  <si>
    <t>GIHD0017589</t>
  </si>
  <si>
    <t>GIHD0017590</t>
  </si>
  <si>
    <t>GIHD0017591</t>
  </si>
  <si>
    <t>GIHD0017592</t>
  </si>
  <si>
    <t>GIHD0017593</t>
  </si>
  <si>
    <t>GIHD0017594</t>
  </si>
  <si>
    <t>GIHD0017595</t>
  </si>
  <si>
    <t>GIHD0017596</t>
  </si>
  <si>
    <t>GIHD0017597</t>
  </si>
  <si>
    <t>GIHD0017598</t>
  </si>
  <si>
    <t>GIHD0017599</t>
  </si>
  <si>
    <t>GIHD0017600</t>
  </si>
  <si>
    <t>GIHD0017601</t>
  </si>
  <si>
    <t>GIHD0017602</t>
  </si>
  <si>
    <t>GIHD0017603</t>
  </si>
  <si>
    <t>GIHD0017604</t>
  </si>
  <si>
    <t>GIHD0017605</t>
  </si>
  <si>
    <t>GIHD0017606</t>
  </si>
  <si>
    <t>GIHD0017607</t>
  </si>
  <si>
    <t>GIHD0017608</t>
  </si>
  <si>
    <t>GIHD0017609</t>
  </si>
  <si>
    <t>GIHD0017610</t>
  </si>
  <si>
    <t>GIHD0017611</t>
  </si>
  <si>
    <t>GIHD0017612</t>
  </si>
  <si>
    <t>GIHD0017613</t>
  </si>
  <si>
    <t>GIHD0017614</t>
  </si>
  <si>
    <t>GIHD0017615</t>
  </si>
  <si>
    <t>GIHD0017616</t>
  </si>
  <si>
    <t>GIHD0017617</t>
  </si>
  <si>
    <t>GIHD0017618</t>
  </si>
  <si>
    <t>GIHD0017619</t>
  </si>
  <si>
    <t>GIHD0017620</t>
  </si>
  <si>
    <t>GIHD0017621</t>
  </si>
  <si>
    <t>GIHD0017622</t>
  </si>
  <si>
    <t>GIHD0017623</t>
  </si>
  <si>
    <t>GIHD0017624</t>
  </si>
  <si>
    <t>GIHD0017625</t>
  </si>
  <si>
    <t>GIHD0017626</t>
  </si>
  <si>
    <t>GIHD0017627</t>
  </si>
  <si>
    <t>GIHD0017628</t>
  </si>
  <si>
    <t>GIHD0017629</t>
  </si>
  <si>
    <t>GIHD0017630</t>
  </si>
  <si>
    <t>GIHD0017631</t>
  </si>
  <si>
    <t>GIHD0017632</t>
  </si>
  <si>
    <t>GIHD0017633</t>
  </si>
  <si>
    <t>GIHD0017634</t>
  </si>
  <si>
    <t>GIHD0017635</t>
  </si>
  <si>
    <t>GIHD0017636</t>
  </si>
  <si>
    <t>GIHD0017637</t>
  </si>
  <si>
    <t>GIHD0017638</t>
  </si>
  <si>
    <t>GIHD0017639</t>
  </si>
  <si>
    <t>GIHD0017640</t>
  </si>
  <si>
    <t>GIHD0017641</t>
  </si>
  <si>
    <t>GIHD0017642</t>
  </si>
  <si>
    <t>GIHD0017643</t>
  </si>
  <si>
    <t>GIHD0017644</t>
  </si>
  <si>
    <t>GIHD0017645</t>
  </si>
  <si>
    <t>GIHD0017646</t>
  </si>
  <si>
    <t>GIHD0017647</t>
  </si>
  <si>
    <t>GIHD0017648</t>
  </si>
  <si>
    <t>GIHD0017649</t>
  </si>
  <si>
    <t>GIHD0017650</t>
  </si>
  <si>
    <t>GIHD0017651</t>
  </si>
  <si>
    <t>GIHD0017652</t>
  </si>
  <si>
    <t>GIHD0017653</t>
  </si>
  <si>
    <t>GIHD0017654</t>
  </si>
  <si>
    <t>GIHD0017655</t>
  </si>
  <si>
    <t>GIHD0017656</t>
  </si>
  <si>
    <t>GIHD0017657</t>
  </si>
  <si>
    <t>GIHD0017658</t>
  </si>
  <si>
    <t>GIHD0017659</t>
  </si>
  <si>
    <t>GIHD0017660</t>
  </si>
  <si>
    <t>GIHD0017661</t>
  </si>
  <si>
    <t>GIHD0017662</t>
  </si>
  <si>
    <t>GIHD0017663</t>
  </si>
  <si>
    <t>GIHD0017664</t>
  </si>
  <si>
    <t>GIHD0017665</t>
  </si>
  <si>
    <t>GIHD0017666</t>
  </si>
  <si>
    <t>GIHD0017667</t>
  </si>
  <si>
    <t>GIHD0017668</t>
  </si>
  <si>
    <t>GIHD0017669</t>
  </si>
  <si>
    <t>GIHD0017670</t>
  </si>
  <si>
    <t>GIHD0017671</t>
  </si>
  <si>
    <t>GIHD0017672</t>
  </si>
  <si>
    <t>GIHD0017673</t>
  </si>
  <si>
    <t>GIHD0017674</t>
  </si>
  <si>
    <t>GIHD0017675</t>
  </si>
  <si>
    <t>GIHD0017676</t>
  </si>
  <si>
    <t>GIHD0017677</t>
  </si>
  <si>
    <t>GIHD0017678</t>
  </si>
  <si>
    <t>GIHD0017679</t>
  </si>
  <si>
    <t>GIHD0017680</t>
  </si>
  <si>
    <t>GIHD0017681</t>
  </si>
  <si>
    <t>GIHD0017682</t>
  </si>
  <si>
    <t>GIHD0017683</t>
  </si>
  <si>
    <t>GIHD0017684</t>
  </si>
  <si>
    <t>GIHD0017685</t>
  </si>
  <si>
    <t>GIHD0017686</t>
  </si>
  <si>
    <t>GIHD0017687</t>
  </si>
  <si>
    <t>GIHD0017688</t>
  </si>
  <si>
    <t>GIHD0017689</t>
  </si>
  <si>
    <t>GIHD0017690</t>
  </si>
  <si>
    <t>GIHD0017691</t>
  </si>
  <si>
    <t>GIHD0017692</t>
  </si>
  <si>
    <t>GIHD0017693</t>
  </si>
  <si>
    <t>GIHD0017694</t>
  </si>
  <si>
    <t>GIHD0017695</t>
  </si>
  <si>
    <t>GIHD0017696</t>
  </si>
  <si>
    <t>GIHD0017697</t>
  </si>
  <si>
    <t>GIHD0017698</t>
  </si>
  <si>
    <t>GIHD0017699</t>
  </si>
  <si>
    <t>GIHD0017700</t>
  </si>
  <si>
    <t>GIHD0017701</t>
  </si>
  <si>
    <t>GIHD0017702</t>
  </si>
  <si>
    <t>GIHD0017703</t>
  </si>
  <si>
    <t>GIHD0017704</t>
  </si>
  <si>
    <t>GIHD0017705</t>
  </si>
  <si>
    <t>GIHD0017706</t>
  </si>
  <si>
    <t>GIHD0017707</t>
  </si>
  <si>
    <t>GIHD0017708</t>
  </si>
  <si>
    <t>GIHD0017709</t>
  </si>
  <si>
    <t>GIHD0017710</t>
  </si>
  <si>
    <t>GIHD0017711</t>
  </si>
  <si>
    <t>GIHD0017712</t>
  </si>
  <si>
    <t>GIHD0017713</t>
  </si>
  <si>
    <t>GIHD0017714</t>
  </si>
  <si>
    <t>GIHD0017715</t>
  </si>
  <si>
    <t>GIHD0017716</t>
  </si>
  <si>
    <t>GIHD0017717</t>
  </si>
  <si>
    <t>GIHD0017718</t>
  </si>
  <si>
    <t>GIHD0017719</t>
  </si>
  <si>
    <t>GIHD0017720</t>
  </si>
  <si>
    <t>GIHD0017721</t>
  </si>
  <si>
    <t>GIHD0017722</t>
  </si>
  <si>
    <t>GIHD0017723</t>
  </si>
  <si>
    <t>GIHD0017724</t>
  </si>
  <si>
    <t>GIHD0017725</t>
  </si>
  <si>
    <t>GIHD0017726</t>
  </si>
  <si>
    <t>GIHD0017727</t>
  </si>
  <si>
    <t>GIHD0017728</t>
  </si>
  <si>
    <t>GIHD0017729</t>
  </si>
  <si>
    <t>GIHD0017730</t>
  </si>
  <si>
    <t>GIHD0017731</t>
  </si>
  <si>
    <t>GIHD0017732</t>
  </si>
  <si>
    <t>GIHD0017733</t>
  </si>
  <si>
    <t>GIHD0017734</t>
  </si>
  <si>
    <t>GIHD0017735</t>
  </si>
  <si>
    <t>GIHD0017736</t>
  </si>
  <si>
    <t>GIHD0017737</t>
  </si>
  <si>
    <t>GIHD0017738</t>
  </si>
  <si>
    <t>GIHD0017739</t>
  </si>
  <si>
    <t>GIHD0017740</t>
  </si>
  <si>
    <t>GIHD0017741</t>
  </si>
  <si>
    <t>GIHD0017742</t>
  </si>
  <si>
    <t>GIHD0017743</t>
  </si>
  <si>
    <t>GIHD0017744</t>
  </si>
  <si>
    <t>GIHD0017745</t>
  </si>
  <si>
    <t>GIHD0017746</t>
  </si>
  <si>
    <t>GIHD0017747</t>
  </si>
  <si>
    <t>GIHD0017748</t>
  </si>
  <si>
    <t>GIHD0017749</t>
  </si>
  <si>
    <t>GIHD0017750</t>
  </si>
  <si>
    <t>GIHD0017751</t>
  </si>
  <si>
    <t>GIHD0017752</t>
  </si>
  <si>
    <t>GIHD0017753</t>
  </si>
  <si>
    <t>GIHD0017754</t>
  </si>
  <si>
    <t>GIHD0017755</t>
  </si>
  <si>
    <t>GIHD0017756</t>
  </si>
  <si>
    <t>GIHD0017757</t>
  </si>
  <si>
    <t>GIHD0017758</t>
  </si>
  <si>
    <t>GIHD0017759</t>
  </si>
  <si>
    <t>GIHD0017760</t>
  </si>
  <si>
    <t>GIHD0017761</t>
  </si>
  <si>
    <t>GIHD0017762</t>
  </si>
  <si>
    <t>GIHD0017763</t>
  </si>
  <si>
    <t>GIHD0017764</t>
  </si>
  <si>
    <t>GIHD0017765</t>
  </si>
  <si>
    <t>GIHD0017766</t>
  </si>
  <si>
    <t>GIHD0017767</t>
  </si>
  <si>
    <t>GIHD0017768</t>
  </si>
  <si>
    <t>GIHD0017769</t>
  </si>
  <si>
    <t>GIHD0017770</t>
  </si>
  <si>
    <t>GIHD0017771</t>
  </si>
  <si>
    <t>GIHD0017772</t>
  </si>
  <si>
    <t>GIHD0017773</t>
  </si>
  <si>
    <t>GIHD0017774</t>
  </si>
  <si>
    <t>GIHD0017775</t>
  </si>
  <si>
    <t>GIHD0017776</t>
  </si>
  <si>
    <t>GIHD0017777</t>
  </si>
  <si>
    <t>GIHD0017778</t>
  </si>
  <si>
    <t>GIHD0017779</t>
  </si>
  <si>
    <t>GIHD0017780</t>
  </si>
  <si>
    <t>GIHD0017781</t>
  </si>
  <si>
    <t>GIHD0017782</t>
  </si>
  <si>
    <t>GIHD0017783</t>
  </si>
  <si>
    <t>GIHD0017784</t>
  </si>
  <si>
    <t>GIHD0017785</t>
  </si>
  <si>
    <t>GIHD0017786</t>
  </si>
  <si>
    <t>GIHD0017787</t>
  </si>
  <si>
    <t>GIHD0017788</t>
  </si>
  <si>
    <t>GIHD0017789</t>
  </si>
  <si>
    <t>GIHD0017790</t>
  </si>
  <si>
    <t>GIHD0017791</t>
  </si>
  <si>
    <t>GIHD0017792</t>
  </si>
  <si>
    <t>GIHD0017793</t>
  </si>
  <si>
    <t>GIHD0017794</t>
  </si>
  <si>
    <t>GIHD0017795</t>
  </si>
  <si>
    <t>GIHD0017796</t>
  </si>
  <si>
    <t>GIHD0017797</t>
  </si>
  <si>
    <t>GIHD0017798</t>
  </si>
  <si>
    <t>GIHD0017799</t>
  </si>
  <si>
    <t>GIHD0017800</t>
  </si>
  <si>
    <t>GIHD0017801</t>
  </si>
  <si>
    <t>GIHD0017802</t>
  </si>
  <si>
    <t>GIHD0017803</t>
  </si>
  <si>
    <t>GIHD0017804</t>
  </si>
  <si>
    <t>GIHD0017805</t>
  </si>
  <si>
    <t>GIHD0017806</t>
  </si>
  <si>
    <t>GIHD0017807</t>
  </si>
  <si>
    <t>GIHD0017808</t>
  </si>
  <si>
    <t>GIHD0017809</t>
  </si>
  <si>
    <t>GIHD0017810</t>
  </si>
  <si>
    <t>GIHD0017811</t>
  </si>
  <si>
    <t>GIHD0017812</t>
  </si>
  <si>
    <t>GIHD0017813</t>
  </si>
  <si>
    <t>GIHD0017814</t>
  </si>
  <si>
    <t>GIHD0017815</t>
  </si>
  <si>
    <t>GIHD0017816</t>
  </si>
  <si>
    <t>GIHD0017817</t>
  </si>
  <si>
    <t>GIHD0017818</t>
  </si>
  <si>
    <t>GIHD0017819</t>
  </si>
  <si>
    <t>GIHD0017820</t>
  </si>
  <si>
    <t>GIHD0017821</t>
  </si>
  <si>
    <t>GIHD0017822</t>
  </si>
  <si>
    <t>GIHD0017823</t>
  </si>
  <si>
    <t>GIHD0017824</t>
  </si>
  <si>
    <t>GIHD0017825</t>
  </si>
  <si>
    <t>GIHD0017826</t>
  </si>
  <si>
    <t>GIHD0017827</t>
  </si>
  <si>
    <t>GIHD0017828</t>
  </si>
  <si>
    <t>GIHD0017829</t>
  </si>
  <si>
    <t>GIHD0017830</t>
  </si>
  <si>
    <t>GIHD0017831</t>
  </si>
  <si>
    <t>GIHD0017832</t>
  </si>
  <si>
    <t>GIHD0017833</t>
  </si>
  <si>
    <t>GIHD0017834</t>
  </si>
  <si>
    <t>GIHD0017835</t>
  </si>
  <si>
    <t>GIHD0017836</t>
  </si>
  <si>
    <t>GIHD0017837</t>
  </si>
  <si>
    <t>GIHD0017838</t>
  </si>
  <si>
    <t>GIHD0017839</t>
  </si>
  <si>
    <t>GIHD0017840</t>
  </si>
  <si>
    <t>GIHD0017841</t>
  </si>
  <si>
    <t>GIHD0017842</t>
  </si>
  <si>
    <t>GIHD0017843</t>
  </si>
  <si>
    <t>GIHD0017844</t>
  </si>
  <si>
    <t>GIHD0017845</t>
  </si>
  <si>
    <t>GIHD0017846</t>
  </si>
  <si>
    <t>GIHD0017847</t>
  </si>
  <si>
    <t>GIHD0017848</t>
  </si>
  <si>
    <t>GIHD0017849</t>
  </si>
  <si>
    <t>GIHD0017850</t>
  </si>
  <si>
    <t>GIHD0017851</t>
  </si>
  <si>
    <t>GIHD0017852</t>
  </si>
  <si>
    <t>GIHD0017853</t>
  </si>
  <si>
    <t>GIHD0017854</t>
  </si>
  <si>
    <t>GIHD0017855</t>
  </si>
  <si>
    <t>GIHD0017856</t>
  </si>
  <si>
    <t>GIHD0017857</t>
  </si>
  <si>
    <t>GIHD0017858</t>
  </si>
  <si>
    <t>GIHD0017859</t>
  </si>
  <si>
    <t>GIHD0017860</t>
  </si>
  <si>
    <t>GIHD0017861</t>
  </si>
  <si>
    <t>GIHD0017862</t>
  </si>
  <si>
    <t>GIHD0017863</t>
  </si>
  <si>
    <t>GIHD0017864</t>
  </si>
  <si>
    <t>GIHD0017865</t>
  </si>
  <si>
    <t>GIHD0017866</t>
  </si>
  <si>
    <t>GIHD0017867</t>
  </si>
  <si>
    <t>GIHD0017868</t>
  </si>
  <si>
    <t>GIHD0017869</t>
  </si>
  <si>
    <t>GIHD0017870</t>
  </si>
  <si>
    <t>GIHD0017871</t>
  </si>
  <si>
    <t>GIHD0017872</t>
  </si>
  <si>
    <t>GIHD0017873</t>
  </si>
  <si>
    <t>GIHD0017874</t>
  </si>
  <si>
    <t>GIHD0017875</t>
  </si>
  <si>
    <t>GIHD0017876</t>
  </si>
  <si>
    <t>GIHD0017877</t>
  </si>
  <si>
    <t>GIHD0017878</t>
  </si>
  <si>
    <t>GIHD0017879</t>
  </si>
  <si>
    <t>GIHD0017880</t>
  </si>
  <si>
    <t>GIHD0017881</t>
  </si>
  <si>
    <t>GIHD0017882</t>
  </si>
  <si>
    <t>GIHD0017883</t>
  </si>
  <si>
    <t>GIHD0017884</t>
  </si>
  <si>
    <t>GIHD0017885</t>
  </si>
  <si>
    <t>GIHD0017886</t>
  </si>
  <si>
    <t>GIHD0017887</t>
  </si>
  <si>
    <t>GIHD0017888</t>
  </si>
  <si>
    <t>GIHD0017889</t>
  </si>
  <si>
    <t>GIHD0017890</t>
  </si>
  <si>
    <t>GIHD0017891</t>
  </si>
  <si>
    <t>GIHD0017892</t>
  </si>
  <si>
    <t>GIHD0017893</t>
  </si>
  <si>
    <t>GIHD0017894</t>
  </si>
  <si>
    <t>GIHD0017895</t>
  </si>
  <si>
    <t>GIHD0017896</t>
  </si>
  <si>
    <t>GIHD0017897</t>
  </si>
  <si>
    <t>GIHD0017898</t>
  </si>
  <si>
    <t>GIHD0017899</t>
  </si>
  <si>
    <t>GIHD0017900</t>
  </si>
  <si>
    <t>GIHD0017901</t>
  </si>
  <si>
    <t>GIHD0017902</t>
  </si>
  <si>
    <t>GIHD0017903</t>
  </si>
  <si>
    <t>GIHD0017904</t>
  </si>
  <si>
    <t>GIHD0017905</t>
  </si>
  <si>
    <t>GIHD0017906</t>
  </si>
  <si>
    <t>GIHD0017907</t>
  </si>
  <si>
    <t>GIHD0017908</t>
  </si>
  <si>
    <t>GIHD0017909</t>
  </si>
  <si>
    <t>GIHD0017910</t>
  </si>
  <si>
    <t>GIHD0017911</t>
  </si>
  <si>
    <t>GIHD0017912</t>
  </si>
  <si>
    <t>GIHD0017913</t>
  </si>
  <si>
    <t>GIHD0017914</t>
  </si>
  <si>
    <t>GIHD0017915</t>
  </si>
  <si>
    <t>GIHD0017916</t>
  </si>
  <si>
    <t>GIHD0017917</t>
  </si>
  <si>
    <t>GIHD0017918</t>
  </si>
  <si>
    <t>GIHD0017919</t>
  </si>
  <si>
    <t>GIHD0017920</t>
  </si>
  <si>
    <t>GIHD0017921</t>
  </si>
  <si>
    <t>GIHD0017922</t>
  </si>
  <si>
    <t>GIHD0017923</t>
  </si>
  <si>
    <t>GIHD0017924</t>
  </si>
  <si>
    <t>GIHD0017925</t>
  </si>
  <si>
    <t>GIHD0017926</t>
  </si>
  <si>
    <t>GIHD0017927</t>
  </si>
  <si>
    <t>GIHD0017928</t>
  </si>
  <si>
    <t>GIHD0017929</t>
  </si>
  <si>
    <t>GIHD0017930</t>
  </si>
  <si>
    <t>GIHD0017931</t>
  </si>
  <si>
    <t>GIHD0017932</t>
  </si>
  <si>
    <t>GIHD0017933</t>
  </si>
  <si>
    <t>GIHD0017934</t>
  </si>
  <si>
    <t>GIHD0017935</t>
  </si>
  <si>
    <t>GIHD0017936</t>
  </si>
  <si>
    <t>GIHD0017937</t>
  </si>
  <si>
    <t>GIHD0017938</t>
  </si>
  <si>
    <t>GIHD0017939</t>
  </si>
  <si>
    <t>GIHD0017940</t>
  </si>
  <si>
    <t>GIHD0017941</t>
  </si>
  <si>
    <t>GIHD0017942</t>
  </si>
  <si>
    <t>GIHD0017943</t>
  </si>
  <si>
    <t>GIHD0017944</t>
  </si>
  <si>
    <t>GIHD0017945</t>
  </si>
  <si>
    <t>GIHD0017946</t>
  </si>
  <si>
    <t>GIHD0017947</t>
  </si>
  <si>
    <t>GIHD0017948</t>
  </si>
  <si>
    <t>GIHD0017949</t>
  </si>
  <si>
    <t>GIHD0017950</t>
  </si>
  <si>
    <t>GIHD0017951</t>
  </si>
  <si>
    <t>GIHD0017952</t>
  </si>
  <si>
    <t>GIHD0017953</t>
  </si>
  <si>
    <t>GIHD0017954</t>
  </si>
  <si>
    <t>GIHD0017955</t>
  </si>
  <si>
    <t>GIHD0017956</t>
  </si>
  <si>
    <t>GIHD0017957</t>
  </si>
  <si>
    <t>GIHD0017958</t>
  </si>
  <si>
    <t>GIHD0017959</t>
  </si>
  <si>
    <t>GIHD0017960</t>
  </si>
  <si>
    <t>GIHD0017961</t>
  </si>
  <si>
    <t>GIHD0017962</t>
  </si>
  <si>
    <t>GIHD0017963</t>
  </si>
  <si>
    <t>GIHD0017964</t>
  </si>
  <si>
    <t>GIHD0017965</t>
  </si>
  <si>
    <t>GIHD0017966</t>
  </si>
  <si>
    <t>GIHD0017967</t>
  </si>
  <si>
    <t>GIHD0017968</t>
  </si>
  <si>
    <t>GIHD0017969</t>
  </si>
  <si>
    <t>GIHD0017970</t>
  </si>
  <si>
    <t>GIHD0017971</t>
  </si>
  <si>
    <t>GIHD0017972</t>
  </si>
  <si>
    <t>GIHD0017973</t>
  </si>
  <si>
    <t>GIHD0017974</t>
  </si>
  <si>
    <t>GIHD0017975</t>
  </si>
  <si>
    <t>GIHD0017976</t>
  </si>
  <si>
    <t>GIHD0017977</t>
  </si>
  <si>
    <t>GIHD0017978</t>
  </si>
  <si>
    <t>GIHD0017979</t>
  </si>
  <si>
    <t>GIHD0017980</t>
  </si>
  <si>
    <t>GIHD0017981</t>
  </si>
  <si>
    <t>GIHD0017982</t>
  </si>
  <si>
    <t>GIHD0017983</t>
  </si>
  <si>
    <t>GIHD0017984</t>
  </si>
  <si>
    <t>GIHD0017985</t>
  </si>
  <si>
    <t>GIHD0017986</t>
  </si>
  <si>
    <t>GIHD0017987</t>
  </si>
  <si>
    <t>GIHD0017988</t>
  </si>
  <si>
    <t>GIHD0017989</t>
  </si>
  <si>
    <t>GIHD0017990</t>
  </si>
  <si>
    <t>GIHD0017991</t>
  </si>
  <si>
    <t>GIHD0017992</t>
  </si>
  <si>
    <t>GIHD0017993</t>
  </si>
  <si>
    <t>GIHD0017994</t>
  </si>
  <si>
    <t>GIHD0017995</t>
  </si>
  <si>
    <t>GIHD0017996</t>
  </si>
  <si>
    <t>GIHD0017997</t>
  </si>
  <si>
    <t>GIHD0017998</t>
  </si>
  <si>
    <t>GIHD0017999</t>
  </si>
  <si>
    <t>GIHD0018000</t>
  </si>
  <si>
    <t>GIHD0018001</t>
  </si>
  <si>
    <t>GIHD0018002</t>
  </si>
  <si>
    <t>GIHD0018003</t>
  </si>
  <si>
    <t>GIHD0018004</t>
  </si>
  <si>
    <t>GIHD0018005</t>
  </si>
  <si>
    <t>GIHD0018006</t>
  </si>
  <si>
    <t>GIHD0018007</t>
  </si>
  <si>
    <t>GIHD0018008</t>
  </si>
  <si>
    <t>GIHD0018009</t>
  </si>
  <si>
    <t>GIHD0018010</t>
  </si>
  <si>
    <t>GIHD0018011</t>
  </si>
  <si>
    <t>GIHD0018012</t>
  </si>
  <si>
    <t>GIHD0018013</t>
  </si>
  <si>
    <t>GIHD0018014</t>
  </si>
  <si>
    <t>GIHD0018015</t>
  </si>
  <si>
    <t>GIHD0018016</t>
  </si>
  <si>
    <t>GIHD0018017</t>
  </si>
  <si>
    <t>GIHD0018018</t>
  </si>
  <si>
    <t>GIHD0018019</t>
  </si>
  <si>
    <t>GIHD0018020</t>
  </si>
  <si>
    <t>GIHD0018021</t>
  </si>
  <si>
    <t>GIHD0018022</t>
  </si>
  <si>
    <t>GIHD0018023</t>
  </si>
  <si>
    <t>GIHD0018024</t>
  </si>
  <si>
    <t>GIHD0018025</t>
  </si>
  <si>
    <t>GIHD0018026</t>
  </si>
  <si>
    <t>GIHD0018027</t>
  </si>
  <si>
    <t>GIHD0018028</t>
  </si>
  <si>
    <t>GIHD0018029</t>
  </si>
  <si>
    <t>GIHD0018030</t>
  </si>
  <si>
    <t>GIHD0018031</t>
  </si>
  <si>
    <t>GIHD0018032</t>
  </si>
  <si>
    <t>GIHD0018033</t>
  </si>
  <si>
    <t>GIHD0018034</t>
  </si>
  <si>
    <t>GIHD0018035</t>
  </si>
  <si>
    <t>GIHD0018036</t>
  </si>
  <si>
    <t>GIHD0018037</t>
  </si>
  <si>
    <t>GIHD0018038</t>
  </si>
  <si>
    <t>GIHD0018039</t>
  </si>
  <si>
    <t>GIHD0018040</t>
  </si>
  <si>
    <t>GIHD0018041</t>
  </si>
  <si>
    <t>GIHD0018042</t>
  </si>
  <si>
    <t>GIHD0018043</t>
  </si>
  <si>
    <t>GIHD0018044</t>
  </si>
  <si>
    <t>GIHD0018045</t>
  </si>
  <si>
    <t>GIHD0018046</t>
  </si>
  <si>
    <t>GIHD0018047</t>
  </si>
  <si>
    <t>GIHD0018048</t>
  </si>
  <si>
    <t>GIHD0018049</t>
  </si>
  <si>
    <t>GIHD0018050</t>
  </si>
  <si>
    <t>GIHD0018051</t>
  </si>
  <si>
    <t>GIHD0018052</t>
  </si>
  <si>
    <t>GIHD0018053</t>
  </si>
  <si>
    <t>GIHD0018054</t>
  </si>
  <si>
    <t>GIHD0018055</t>
  </si>
  <si>
    <t>GIHD0018056</t>
  </si>
  <si>
    <t>GIHD0018057</t>
  </si>
  <si>
    <t>GIHD0018058</t>
  </si>
  <si>
    <t>GIHD0018059</t>
  </si>
  <si>
    <t>GIHD0018060</t>
  </si>
  <si>
    <t>GIHD0018061</t>
  </si>
  <si>
    <t>GIHD0018062</t>
  </si>
  <si>
    <t>GIHD0018063</t>
  </si>
  <si>
    <t>GIHD0018064</t>
  </si>
  <si>
    <t>GIHD0018065</t>
  </si>
  <si>
    <t>GIHD0018066</t>
  </si>
  <si>
    <t>GIHD0018067</t>
  </si>
  <si>
    <t>GIHD0018068</t>
  </si>
  <si>
    <t>GIHD0018069</t>
  </si>
  <si>
    <t>GIHD0018070</t>
  </si>
  <si>
    <t>GIHD0018071</t>
  </si>
  <si>
    <t>GIHD0018072</t>
  </si>
  <si>
    <t>GIHD0018073</t>
  </si>
  <si>
    <t>GIHD0018074</t>
  </si>
  <si>
    <t>GIHD0018075</t>
  </si>
  <si>
    <t>GIHD0018076</t>
  </si>
  <si>
    <t>GIHD0018077</t>
  </si>
  <si>
    <t>GIHD0018078</t>
  </si>
  <si>
    <t>GIHD0018079</t>
  </si>
  <si>
    <t>GIHD0018080</t>
  </si>
  <si>
    <t>GIHD0018081</t>
  </si>
  <si>
    <t>GIHD0018082</t>
  </si>
  <si>
    <t>GIHD0018083</t>
  </si>
  <si>
    <t>GIHD0018084</t>
  </si>
  <si>
    <t>GIHD0018085</t>
  </si>
  <si>
    <t>GIHD0018086</t>
  </si>
  <si>
    <t>GIHD0018087</t>
  </si>
  <si>
    <t>GIHD0018088</t>
  </si>
  <si>
    <t>GIHD0018089</t>
  </si>
  <si>
    <t>GIHD0018090</t>
  </si>
  <si>
    <t>GIHD0018091</t>
  </si>
  <si>
    <t>GIHD0018092</t>
  </si>
  <si>
    <t>GIHD0018093</t>
  </si>
  <si>
    <t>GIHD0018094</t>
  </si>
  <si>
    <t>GIHD0018095</t>
  </si>
  <si>
    <t>GIHD0018096</t>
  </si>
  <si>
    <t>GIHD0018097</t>
  </si>
  <si>
    <t>GIHD0018098</t>
  </si>
  <si>
    <t>GIHD0018099</t>
  </si>
  <si>
    <t>GIHD0018100</t>
  </si>
  <si>
    <t>GIHD0018101</t>
  </si>
  <si>
    <t>GIHD0018102</t>
  </si>
  <si>
    <t>GIHD0018103</t>
  </si>
  <si>
    <t>GIHD0018104</t>
  </si>
  <si>
    <t>GIHD0018105</t>
  </si>
  <si>
    <t>GIHD0018106</t>
  </si>
  <si>
    <t>GIHD0018107</t>
  </si>
  <si>
    <t>GIHD0018108</t>
  </si>
  <si>
    <t>GIHD0018109</t>
  </si>
  <si>
    <t>GIHD0018110</t>
  </si>
  <si>
    <t>GIHD0018111</t>
  </si>
  <si>
    <t>GIHD0018112</t>
  </si>
  <si>
    <t>GIHD0018113</t>
  </si>
  <si>
    <t>GIHD0018114</t>
  </si>
  <si>
    <t>GIHD0018115</t>
  </si>
  <si>
    <t>GIHD0018116</t>
  </si>
  <si>
    <t>GIHD0018117</t>
  </si>
  <si>
    <t>GIHD0018118</t>
  </si>
  <si>
    <t>GIHD0018119</t>
  </si>
  <si>
    <t>GIHD0018120</t>
  </si>
  <si>
    <t>GIHD0018121</t>
  </si>
  <si>
    <t>GIHD0018122</t>
  </si>
  <si>
    <t>GIHD0018123</t>
  </si>
  <si>
    <t>GIHD0018124</t>
  </si>
  <si>
    <t>GIHD0018125</t>
  </si>
  <si>
    <t>GIHD0018126</t>
  </si>
  <si>
    <t>GIHD0018127</t>
  </si>
  <si>
    <t>GIHD0018128</t>
  </si>
  <si>
    <t>GIHD0018129</t>
  </si>
  <si>
    <t>GIHD0018130</t>
  </si>
  <si>
    <t>GIHD0018131</t>
  </si>
  <si>
    <t>GIHD0018132</t>
  </si>
  <si>
    <t>GIHD0018133</t>
  </si>
  <si>
    <t>GIHD0018134</t>
  </si>
  <si>
    <t>GIHD0018135</t>
  </si>
  <si>
    <t>GIHD0018136</t>
  </si>
  <si>
    <t>GIHD0018137</t>
  </si>
  <si>
    <t>GIHD0018138</t>
  </si>
  <si>
    <t>GIHD0018139</t>
  </si>
  <si>
    <t>GIHD0018140</t>
  </si>
  <si>
    <t>GIHD0018141</t>
  </si>
  <si>
    <t>GIHD0018142</t>
  </si>
  <si>
    <t>GIHD0018143</t>
  </si>
  <si>
    <t>GIHD0018144</t>
  </si>
  <si>
    <t>GIHD0018145</t>
  </si>
  <si>
    <t>GIHD0018146</t>
  </si>
  <si>
    <t>GIHD0018147</t>
  </si>
  <si>
    <t>GIHD0018148</t>
  </si>
  <si>
    <t>GIHD0018149</t>
  </si>
  <si>
    <t>GIHD0018150</t>
  </si>
  <si>
    <t>GIHD0018151</t>
  </si>
  <si>
    <t>GIHD0018152</t>
  </si>
  <si>
    <t>GIHD0018153</t>
  </si>
  <si>
    <t>GIHD0018154</t>
  </si>
  <si>
    <t>GIHD0018155</t>
  </si>
  <si>
    <t>GIHD0018156</t>
  </si>
  <si>
    <t>GIHD0018157</t>
  </si>
  <si>
    <t>GIHD0018158</t>
  </si>
  <si>
    <t>GIHD0018159</t>
  </si>
  <si>
    <t>GIHD0018160</t>
  </si>
  <si>
    <t>GIHD0018161</t>
  </si>
  <si>
    <t>GIHD0018162</t>
  </si>
  <si>
    <t>GIHD0018163</t>
  </si>
  <si>
    <t>GIHD0018164</t>
  </si>
  <si>
    <t>GIHD0018165</t>
  </si>
  <si>
    <t>GIHD0018166</t>
  </si>
  <si>
    <t>GIHD0018167</t>
  </si>
  <si>
    <t>GIHD0018168</t>
  </si>
  <si>
    <t>GIHD0018169</t>
  </si>
  <si>
    <t>GIHD0018170</t>
  </si>
  <si>
    <t>GIHD0018171</t>
  </si>
  <si>
    <t>GIHD0018172</t>
  </si>
  <si>
    <t>GIHD0018173</t>
  </si>
  <si>
    <t>GIHD0018174</t>
  </si>
  <si>
    <t>GIHD0018175</t>
  </si>
  <si>
    <t>GIHD0018176</t>
  </si>
  <si>
    <t>GIHD0018177</t>
  </si>
  <si>
    <t>GIHD0018178</t>
  </si>
  <si>
    <t>GIHD0018179</t>
  </si>
  <si>
    <t>GIHD0018180</t>
  </si>
  <si>
    <t>GIHD0018181</t>
  </si>
  <si>
    <t>GIHD0018182</t>
  </si>
  <si>
    <t>GIHD0018183</t>
  </si>
  <si>
    <t>GIHD0018184</t>
  </si>
  <si>
    <t>GIHD0018185</t>
  </si>
  <si>
    <t>GIHD0018186</t>
  </si>
  <si>
    <t>GIHD0018187</t>
  </si>
  <si>
    <t>GIHD0018188</t>
  </si>
  <si>
    <t>GIHD0018189</t>
  </si>
  <si>
    <t>GIHD0018190</t>
  </si>
  <si>
    <t>GIHD0018191</t>
  </si>
  <si>
    <t>GIHD0018192</t>
  </si>
  <si>
    <t>GIHD0018193</t>
  </si>
  <si>
    <t>GIHD0018194</t>
  </si>
  <si>
    <t>GIHD0018195</t>
  </si>
  <si>
    <t>GIHD0018196</t>
  </si>
  <si>
    <t>GIHD0018197</t>
  </si>
  <si>
    <t>GIHD0018198</t>
  </si>
  <si>
    <t>GIHD0018199</t>
  </si>
  <si>
    <t>GIHD0018200</t>
  </si>
  <si>
    <t>GIHD0018201</t>
  </si>
  <si>
    <t>GIHD0018202</t>
  </si>
  <si>
    <t>GIHD0018203</t>
  </si>
  <si>
    <t>GIHD0018204</t>
  </si>
  <si>
    <t>GIHD0018205</t>
  </si>
  <si>
    <t>GIHD0018206</t>
  </si>
  <si>
    <t>GIHD0018207</t>
  </si>
  <si>
    <t>GIHD0018208</t>
  </si>
  <si>
    <t>GIHD0018209</t>
  </si>
  <si>
    <t>GIHD0018210</t>
  </si>
  <si>
    <t>GIHD0018211</t>
  </si>
  <si>
    <t>GIHD0018212</t>
  </si>
  <si>
    <t>GIHD0018213</t>
  </si>
  <si>
    <t>GIHD0018214</t>
  </si>
  <si>
    <t>GIHD0018215</t>
  </si>
  <si>
    <t>GIHD0018216</t>
  </si>
  <si>
    <t>GIHD0018217</t>
  </si>
  <si>
    <t>GIHD0018218</t>
  </si>
  <si>
    <t>GIHD0018219</t>
  </si>
  <si>
    <t>GIHD0018220</t>
  </si>
  <si>
    <t>GIHD0018221</t>
  </si>
  <si>
    <t>GIHD0018222</t>
  </si>
  <si>
    <t>GIHD0018223</t>
  </si>
  <si>
    <t>GIHD0018224</t>
  </si>
  <si>
    <t>GIHD0018225</t>
  </si>
  <si>
    <t>GIHD0018226</t>
  </si>
  <si>
    <t>GIHD0018227</t>
  </si>
  <si>
    <t>GIHD0018228</t>
  </si>
  <si>
    <t>GIHD0018229</t>
  </si>
  <si>
    <t>GIHD0018230</t>
  </si>
  <si>
    <t>GIHD0018231</t>
  </si>
  <si>
    <t>GIHD0018232</t>
  </si>
  <si>
    <t>GIHD0018233</t>
  </si>
  <si>
    <t>GIHD0018234</t>
  </si>
  <si>
    <t>GIHD0018235</t>
  </si>
  <si>
    <t>GIHD0018236</t>
  </si>
  <si>
    <t>GIHD0018237</t>
  </si>
  <si>
    <t>GIHD0018238</t>
  </si>
  <si>
    <t>GIHD0018239</t>
  </si>
  <si>
    <t>GIHD0018240</t>
  </si>
  <si>
    <t>GIHD0018241</t>
  </si>
  <si>
    <t>GIHD0018242</t>
  </si>
  <si>
    <t>GIHD0018243</t>
  </si>
  <si>
    <t>GIHD0018244</t>
  </si>
  <si>
    <t>GIHD0018245</t>
  </si>
  <si>
    <t>GIHD0018246</t>
  </si>
  <si>
    <t>GIHD0018247</t>
  </si>
  <si>
    <t>GIHD0018248</t>
  </si>
  <si>
    <t>GIHD0018249</t>
  </si>
  <si>
    <t>GIHD0018250</t>
  </si>
  <si>
    <t>GIHD0018251</t>
  </si>
  <si>
    <t>GIHD0018252</t>
  </si>
  <si>
    <t>GIHD0018253</t>
  </si>
  <si>
    <t>GIHD0018254</t>
  </si>
  <si>
    <t>GIHD0018255</t>
  </si>
  <si>
    <t>GIHD0018256</t>
  </si>
  <si>
    <t>GIHD0018257</t>
  </si>
  <si>
    <t>GIHD0018258</t>
  </si>
  <si>
    <t>GIHD0018259</t>
  </si>
  <si>
    <t>GIHD0018260</t>
  </si>
  <si>
    <t>GIHD0018261</t>
  </si>
  <si>
    <t>GIHD0018262</t>
  </si>
  <si>
    <t>GIHD0018263</t>
  </si>
  <si>
    <t>GIHD0018264</t>
  </si>
  <si>
    <t>GIHD0018265</t>
  </si>
  <si>
    <t>GIHD0018266</t>
  </si>
  <si>
    <t>GIHD0018267</t>
  </si>
  <si>
    <t>GIHD0018268</t>
  </si>
  <si>
    <t>GIHD0018269</t>
  </si>
  <si>
    <t>GIHD0018270</t>
  </si>
  <si>
    <t>GIHD0018271</t>
  </si>
  <si>
    <t>GIHD0018272</t>
  </si>
  <si>
    <t>GIHD0018273</t>
  </si>
  <si>
    <t>GIHD0018274</t>
  </si>
  <si>
    <t>GIHD0018275</t>
  </si>
  <si>
    <t>GIHD0018276</t>
  </si>
  <si>
    <t>GIHD0018277</t>
  </si>
  <si>
    <t>GIHD0018278</t>
  </si>
  <si>
    <t>GIHD0018279</t>
  </si>
  <si>
    <t>GIHD0018280</t>
  </si>
  <si>
    <t>GIHD0018281</t>
  </si>
  <si>
    <t>GIHD0018282</t>
  </si>
  <si>
    <t>GIHD0018283</t>
  </si>
  <si>
    <t>GIHD0018284</t>
  </si>
  <si>
    <t>GIHD0018285</t>
  </si>
  <si>
    <t>GIHD0018286</t>
  </si>
  <si>
    <t>GIHD0018287</t>
  </si>
  <si>
    <t>GIHD0018288</t>
  </si>
  <si>
    <t>GIHD0018289</t>
  </si>
  <si>
    <t>GIHD0018290</t>
  </si>
  <si>
    <t>GIHD0018291</t>
  </si>
  <si>
    <t>GIHD0018292</t>
  </si>
  <si>
    <t>GIHD0018293</t>
  </si>
  <si>
    <t>GIHD0018294</t>
  </si>
  <si>
    <t>GIHD0018295</t>
  </si>
  <si>
    <t>GIHD0018296</t>
  </si>
  <si>
    <t>GIHD0018297</t>
  </si>
  <si>
    <t>GIHD0018298</t>
  </si>
  <si>
    <t>GIHD0018299</t>
  </si>
  <si>
    <t>GIHD0018300</t>
  </si>
  <si>
    <t>GIHD0018301</t>
  </si>
  <si>
    <t>GIHD0018302</t>
  </si>
  <si>
    <t>GIHD0018303</t>
  </si>
  <si>
    <t>GIHD0018304</t>
  </si>
  <si>
    <t>GIHD0018305</t>
  </si>
  <si>
    <t>GIHD0018306</t>
  </si>
  <si>
    <t>GIHD0018307</t>
  </si>
  <si>
    <t>GIHD0018308</t>
  </si>
  <si>
    <t>GIHD0018309</t>
  </si>
  <si>
    <t>GIHD0018310</t>
  </si>
  <si>
    <t>GIHD0018311</t>
  </si>
  <si>
    <t>GIHD0018312</t>
  </si>
  <si>
    <t>GIHD0018313</t>
  </si>
  <si>
    <t>GIHD0018314</t>
  </si>
  <si>
    <t>GIHD0018315</t>
  </si>
  <si>
    <t>GIHD0018316</t>
  </si>
  <si>
    <t>GIHD0018317</t>
  </si>
  <si>
    <t>GIHD0018318</t>
  </si>
  <si>
    <t>GIHD0018319</t>
  </si>
  <si>
    <t>GIHD0018320</t>
  </si>
  <si>
    <t>GIHD0018321</t>
  </si>
  <si>
    <t>GIHD0018322</t>
  </si>
  <si>
    <t>GIHD0018323</t>
  </si>
  <si>
    <t>GIHD0018324</t>
  </si>
  <si>
    <t>GIHD0018325</t>
  </si>
  <si>
    <t>GIHD0018326</t>
  </si>
  <si>
    <t>GIHD0018327</t>
  </si>
  <si>
    <t>GIHD0018328</t>
  </si>
  <si>
    <t>GIHD0018329</t>
  </si>
  <si>
    <t>GIHD0018330</t>
  </si>
  <si>
    <t>GIHD0018331</t>
  </si>
  <si>
    <t>GIHD0018332</t>
  </si>
  <si>
    <t>GIHD0018333</t>
  </si>
  <si>
    <t>GIHD0018334</t>
  </si>
  <si>
    <t>GIHD0018335</t>
  </si>
  <si>
    <t>GIHD0018336</t>
  </si>
  <si>
    <t>GIHD0018337</t>
  </si>
  <si>
    <t>GIHD0018338</t>
  </si>
  <si>
    <t>GIHD0018339</t>
  </si>
  <si>
    <t>GIHD0018340</t>
  </si>
  <si>
    <t>GIHD0018341</t>
  </si>
  <si>
    <t>GIHD0018342</t>
  </si>
  <si>
    <t>GIHD0018343</t>
  </si>
  <si>
    <t>GIHD0018344</t>
  </si>
  <si>
    <t>GIHD0018345</t>
  </si>
  <si>
    <t>GIHD0018346</t>
  </si>
  <si>
    <t>GIHD0018347</t>
  </si>
  <si>
    <t>GIHD0018348</t>
  </si>
  <si>
    <t>GIHD0018349</t>
  </si>
  <si>
    <t>GIHD0018350</t>
  </si>
  <si>
    <t>GIHD0018351</t>
  </si>
  <si>
    <t>GIHD0018352</t>
  </si>
  <si>
    <t>GIHD0018353</t>
  </si>
  <si>
    <t>GIHD0018354</t>
  </si>
  <si>
    <t>GIHD0018355</t>
  </si>
  <si>
    <t>GIHD0018356</t>
  </si>
  <si>
    <t>GIHD0018357</t>
  </si>
  <si>
    <t>GIHD0018358</t>
  </si>
  <si>
    <t>GIHD0018359</t>
  </si>
  <si>
    <t>GIHD0018360</t>
  </si>
  <si>
    <t>GIHD0018361</t>
  </si>
  <si>
    <t>GIHD0018362</t>
  </si>
  <si>
    <t>GIHD0018363</t>
  </si>
  <si>
    <t>GIHD0018364</t>
  </si>
  <si>
    <t>GIHD0018365</t>
  </si>
  <si>
    <t>GIHD0018366</t>
  </si>
  <si>
    <t>GIHD0018367</t>
  </si>
  <si>
    <t>GIHD0018368</t>
  </si>
  <si>
    <t>GIHD0018369</t>
  </si>
  <si>
    <t>GIHD0018370</t>
  </si>
  <si>
    <t>GIHD0018371</t>
  </si>
  <si>
    <t>GIHD0018372</t>
  </si>
  <si>
    <t>GIHD0018373</t>
  </si>
  <si>
    <t>GIHD0018374</t>
  </si>
  <si>
    <t>GIHD0018375</t>
  </si>
  <si>
    <t>GIHD0018376</t>
  </si>
  <si>
    <t>GIHD0018377</t>
  </si>
  <si>
    <t>GIHD0018378</t>
  </si>
  <si>
    <t>GIHD0018379</t>
  </si>
  <si>
    <t>GIHD0018380</t>
  </si>
  <si>
    <t>GIHD0018381</t>
  </si>
  <si>
    <t>GIHD0018382</t>
  </si>
  <si>
    <t>GIHD0018383</t>
  </si>
  <si>
    <t>GIHD0018384</t>
  </si>
  <si>
    <t>GIHD0018385</t>
  </si>
  <si>
    <t>GIHD0018386</t>
  </si>
  <si>
    <t>GIHD0018387</t>
  </si>
  <si>
    <t>GIHD0018388</t>
  </si>
  <si>
    <t>GIHD0018389</t>
  </si>
  <si>
    <t>GIHD0018390</t>
  </si>
  <si>
    <t>GIHD0018391</t>
  </si>
  <si>
    <t>GIHD0018392</t>
  </si>
  <si>
    <t>GIHD0018393</t>
  </si>
  <si>
    <t>GIHD0018394</t>
  </si>
  <si>
    <t>GIHD0018395</t>
  </si>
  <si>
    <t>GIHD0018396</t>
  </si>
  <si>
    <t>GIHD0018397</t>
  </si>
  <si>
    <t>GIHD0018398</t>
  </si>
  <si>
    <t>GIHD0018399</t>
  </si>
  <si>
    <t>GIHD0018400</t>
  </si>
  <si>
    <t>GIHD0018401</t>
  </si>
  <si>
    <t>GIHD0018402</t>
  </si>
  <si>
    <t>GIHD0018403</t>
  </si>
  <si>
    <t>GIHD0018404</t>
  </si>
  <si>
    <t>GIHD0018405</t>
  </si>
  <si>
    <t>GIHD0018406</t>
  </si>
  <si>
    <t>GIHD0018407</t>
  </si>
  <si>
    <t>GIHD0018408</t>
  </si>
  <si>
    <t>GIHD0018409</t>
  </si>
  <si>
    <t>GIHD0018410</t>
  </si>
  <si>
    <t>GIHD0018411</t>
  </si>
  <si>
    <t>GIHD0018412</t>
  </si>
  <si>
    <t>GIHD0018413</t>
  </si>
  <si>
    <t>GIHD0018414</t>
  </si>
  <si>
    <t>GIHD0018415</t>
  </si>
  <si>
    <t>GIHD0018416</t>
  </si>
  <si>
    <t>GIHD0018417</t>
  </si>
  <si>
    <t>GIHD0018418</t>
  </si>
  <si>
    <t>GIHD0018419</t>
  </si>
  <si>
    <t>GIHD0018420</t>
  </si>
  <si>
    <t>GIHD0018421</t>
  </si>
  <si>
    <t>GIHD0018422</t>
  </si>
  <si>
    <t>GIHD0018423</t>
  </si>
  <si>
    <t>GIHD0018424</t>
  </si>
  <si>
    <t>GIHD0018425</t>
  </si>
  <si>
    <t>GIHD0018426</t>
  </si>
  <si>
    <t>GIHD0018427</t>
  </si>
  <si>
    <t>GIHD0018428</t>
  </si>
  <si>
    <t>GIHD0018429</t>
  </si>
  <si>
    <t>GIHD0018430</t>
  </si>
  <si>
    <t>GIHD0018431</t>
  </si>
  <si>
    <t>GIHD0018432</t>
  </si>
  <si>
    <t>GIHD0018433</t>
  </si>
  <si>
    <t>GIHD0018434</t>
  </si>
  <si>
    <t>GIHD0018435</t>
  </si>
  <si>
    <t>GIHD0018436</t>
  </si>
  <si>
    <t>GIHD0018437</t>
  </si>
  <si>
    <t>GIHD0018438</t>
  </si>
  <si>
    <t>GIHD0018439</t>
  </si>
  <si>
    <t>GIHD0018440</t>
  </si>
  <si>
    <t>GIHD0018441</t>
  </si>
  <si>
    <t>GIHD0018442</t>
  </si>
  <si>
    <t>GIHD0018443</t>
  </si>
  <si>
    <t>GIHD0018444</t>
  </si>
  <si>
    <t>GIHD0018445</t>
  </si>
  <si>
    <t>GIHD0018446</t>
  </si>
  <si>
    <t>GIHD0018447</t>
  </si>
  <si>
    <t>GIHD0018448</t>
  </si>
  <si>
    <t>GIHD0018449</t>
  </si>
  <si>
    <t>GIHD0018450</t>
  </si>
  <si>
    <t>GIHD0018451</t>
  </si>
  <si>
    <t>GIHD0018452</t>
  </si>
  <si>
    <t>GIHD0018453</t>
  </si>
  <si>
    <t>GIHD0018454</t>
  </si>
  <si>
    <t>GIHD0018455</t>
  </si>
  <si>
    <t>GIHD0018456</t>
  </si>
  <si>
    <t>GIHD0018457</t>
  </si>
  <si>
    <t>GIHD0018458</t>
  </si>
  <si>
    <t>GIHD0018459</t>
  </si>
  <si>
    <t>GIHD0018460</t>
  </si>
  <si>
    <t>GIHD0018461</t>
  </si>
  <si>
    <t>GIHD0018462</t>
  </si>
  <si>
    <t>GIHD0018463</t>
  </si>
  <si>
    <t>GIHD0018464</t>
  </si>
  <si>
    <t>GIHD0018465</t>
  </si>
  <si>
    <t>GIHD0018466</t>
  </si>
  <si>
    <t>GIHD0018467</t>
  </si>
  <si>
    <t>GIHD0018468</t>
  </si>
  <si>
    <t>GIHD0018469</t>
  </si>
  <si>
    <t>GIHD0018470</t>
  </si>
  <si>
    <t>GIHD0018471</t>
  </si>
  <si>
    <t>GIHD0018472</t>
  </si>
  <si>
    <t>GIHD0018473</t>
  </si>
  <si>
    <t>GIHD0018474</t>
  </si>
  <si>
    <t>GIHD0018475</t>
  </si>
  <si>
    <t>GIHD0018476</t>
  </si>
  <si>
    <t>GIHD0018477</t>
  </si>
  <si>
    <t>GIHD0018478</t>
  </si>
  <si>
    <t>GIHD0018479</t>
  </si>
  <si>
    <t>GIHD0018480</t>
  </si>
  <si>
    <t>GIHD0018481</t>
  </si>
  <si>
    <t>GIHD0018482</t>
  </si>
  <si>
    <t>GIHD0018483</t>
  </si>
  <si>
    <t>GIHD0018484</t>
  </si>
  <si>
    <t>GIHD0018485</t>
  </si>
  <si>
    <t>GIHD0018486</t>
  </si>
  <si>
    <t>GIHD0018487</t>
  </si>
  <si>
    <t>GIHD0018488</t>
  </si>
  <si>
    <t>GIHD0018489</t>
  </si>
  <si>
    <t>GIHD0018490</t>
  </si>
  <si>
    <t>GIHD0018491</t>
  </si>
  <si>
    <t>GIHD0018492</t>
  </si>
  <si>
    <t>GIHD0018493</t>
  </si>
  <si>
    <t>GIHD0018494</t>
  </si>
  <si>
    <t>GIHD0018495</t>
  </si>
  <si>
    <t>GIHD0018496</t>
  </si>
  <si>
    <t>GIHD0018497</t>
  </si>
  <si>
    <t>GIHD0018498</t>
  </si>
  <si>
    <t>GIHD0018499</t>
  </si>
  <si>
    <t>GIHD0018500</t>
  </si>
  <si>
    <t>GIHD0018501</t>
  </si>
  <si>
    <t>GIHD0018502</t>
  </si>
  <si>
    <t>GIHD0018503</t>
  </si>
  <si>
    <t>GIHD0018504</t>
  </si>
  <si>
    <t>GIHD0018505</t>
  </si>
  <si>
    <t>GIHD0018506</t>
  </si>
  <si>
    <t>GIHD0018507</t>
  </si>
  <si>
    <t>GIHD0018508</t>
  </si>
  <si>
    <t>GIHD0018509</t>
  </si>
  <si>
    <t>GIHD0018510</t>
  </si>
  <si>
    <t>GIHD0018511</t>
  </si>
  <si>
    <t>GIHD0018512</t>
  </si>
  <si>
    <t>GIHD0018513</t>
  </si>
  <si>
    <t>GIHD0018514</t>
  </si>
  <si>
    <t>GIHD0018515</t>
  </si>
  <si>
    <t>GIHD0018516</t>
  </si>
  <si>
    <t>GIHD0018517</t>
  </si>
  <si>
    <t>GIHD0018518</t>
  </si>
  <si>
    <t>GIHD0018519</t>
  </si>
  <si>
    <t>GIHD0018520</t>
  </si>
  <si>
    <t>GIHD0018521</t>
  </si>
  <si>
    <t>GIHD0018522</t>
  </si>
  <si>
    <t>GIHD0018523</t>
  </si>
  <si>
    <t>GIHD0018524</t>
  </si>
  <si>
    <t>GIHD0018525</t>
  </si>
  <si>
    <t>GIHD0018526</t>
  </si>
  <si>
    <t>GIHD0018527</t>
  </si>
  <si>
    <t>GIHD0018528</t>
  </si>
  <si>
    <t>GIHD0018529</t>
  </si>
  <si>
    <t>GIHD0018530</t>
  </si>
  <si>
    <t>GIHD0018531</t>
  </si>
  <si>
    <t>GIHD0018532</t>
  </si>
  <si>
    <t>GIHD0018533</t>
  </si>
  <si>
    <t>GIHD0018534</t>
  </si>
  <si>
    <t>GIHD0018535</t>
  </si>
  <si>
    <t>GIHD0018536</t>
  </si>
  <si>
    <t>GIHD0018537</t>
  </si>
  <si>
    <t>GIHD0018538</t>
  </si>
  <si>
    <t>GIHD0018539</t>
  </si>
  <si>
    <t>GIHD0018540</t>
  </si>
  <si>
    <t>GIHD0018541</t>
  </si>
  <si>
    <t>GIHD0018542</t>
  </si>
  <si>
    <t>GIHD0018543</t>
  </si>
  <si>
    <t>GIHD0018544</t>
  </si>
  <si>
    <t>GIHD0018545</t>
  </si>
  <si>
    <t>GIHD0018546</t>
  </si>
  <si>
    <t>GIHD0018547</t>
  </si>
  <si>
    <t>GIHD0018548</t>
  </si>
  <si>
    <t>GIHD0018549</t>
  </si>
  <si>
    <t>GIHD0018550</t>
  </si>
  <si>
    <t>GIHD0018551</t>
  </si>
  <si>
    <t>GIHD0018552</t>
  </si>
  <si>
    <t>GIHD0018553</t>
  </si>
  <si>
    <t>GIHD0018554</t>
  </si>
  <si>
    <t>GIHD0018555</t>
  </si>
  <si>
    <t>GIHD0018556</t>
  </si>
  <si>
    <t>GIHD0018557</t>
  </si>
  <si>
    <t>GIHD0018558</t>
  </si>
  <si>
    <t>GIHD0018559</t>
  </si>
  <si>
    <t>GIHD0018560</t>
  </si>
  <si>
    <t>GIHD0018561</t>
  </si>
  <si>
    <t>GIHD0018562</t>
  </si>
  <si>
    <t>GIHD0018563</t>
  </si>
  <si>
    <t>GIHD0018564</t>
  </si>
  <si>
    <t>GIHD0018565</t>
  </si>
  <si>
    <t>GIHD0018566</t>
  </si>
  <si>
    <t>GIHD0018567</t>
  </si>
  <si>
    <t>GIHD0018568</t>
  </si>
  <si>
    <t>GIHD0018569</t>
  </si>
  <si>
    <t>GIHD0018570</t>
  </si>
  <si>
    <t>GIHD0018571</t>
  </si>
  <si>
    <t>GIHD0018572</t>
  </si>
  <si>
    <t>GIHD0018573</t>
  </si>
  <si>
    <t>GIHD0018574</t>
  </si>
  <si>
    <t>GIHD0018575</t>
  </si>
  <si>
    <t>GIHD0018576</t>
  </si>
  <si>
    <t>GIHD0018577</t>
  </si>
  <si>
    <t>GIHD0018578</t>
  </si>
  <si>
    <t>GIHD0018579</t>
  </si>
  <si>
    <t>GIHD0018580</t>
  </si>
  <si>
    <t>GIHD0018581</t>
  </si>
  <si>
    <t>GIHD0018582</t>
  </si>
  <si>
    <t>GIHD0018583</t>
  </si>
  <si>
    <t>GIHD0018584</t>
  </si>
  <si>
    <t>GIHD0018585</t>
  </si>
  <si>
    <t>GIHD0018586</t>
  </si>
  <si>
    <t>GIHD0018587</t>
  </si>
  <si>
    <t>GIHD0018588</t>
  </si>
  <si>
    <t>GIHD0018589</t>
  </si>
  <si>
    <t>GIHD0018590</t>
  </si>
  <si>
    <t>GIHD0018591</t>
  </si>
  <si>
    <t>GIHD0018592</t>
  </si>
  <si>
    <t>GIHD0018593</t>
  </si>
  <si>
    <t>GIHD0018594</t>
  </si>
  <si>
    <t>GIHD0018595</t>
  </si>
  <si>
    <t>GIHD0018596</t>
  </si>
  <si>
    <t>GIHD0018597</t>
  </si>
  <si>
    <t>GIHD0018598</t>
  </si>
  <si>
    <t>GIHD0018599</t>
  </si>
  <si>
    <t>GIHD0018600</t>
  </si>
  <si>
    <t>radhepatel@hotmail.com</t>
  </si>
  <si>
    <t>Moulchandani</t>
  </si>
  <si>
    <t>Vaidehee</t>
  </si>
  <si>
    <t>Bendsffdgr</t>
  </si>
  <si>
    <t>satyen@bquickproperty.com</t>
  </si>
  <si>
    <t>sandeep@soltiles.in</t>
  </si>
  <si>
    <t>Naveenchandra</t>
  </si>
  <si>
    <t>Gopiyani</t>
  </si>
  <si>
    <t>propertymantra@outlook.com</t>
  </si>
  <si>
    <t>Haresht</t>
  </si>
  <si>
    <t>Rakholiya</t>
  </si>
  <si>
    <t>Sheladiya</t>
  </si>
  <si>
    <t>hello@9blue.in</t>
  </si>
  <si>
    <t>vivek@versatiletecho.in</t>
  </si>
  <si>
    <t>rohan.maheswari@icicibank.com</t>
  </si>
  <si>
    <t>Satyam</t>
  </si>
  <si>
    <t>Manal</t>
  </si>
  <si>
    <t>kunal.khatri@theearthrealty.com</t>
  </si>
  <si>
    <t>Ghogle</t>
  </si>
  <si>
    <t>Jigyanshu</t>
  </si>
  <si>
    <t>Chaturved</t>
  </si>
  <si>
    <t>snarvirsinh@ymail.com</t>
  </si>
  <si>
    <t>vparikh@realtymetro.com</t>
  </si>
  <si>
    <t>Bhavnani</t>
  </si>
  <si>
    <t>rohit.padia@dbcorp.in</t>
  </si>
  <si>
    <t>mahesh.elect@rediffmail.com</t>
  </si>
  <si>
    <t>Loharikar</t>
  </si>
  <si>
    <t>Nishad</t>
  </si>
  <si>
    <t>shashikant1.nishad@ril.com</t>
  </si>
  <si>
    <t>shrinilshah@remax.in</t>
  </si>
  <si>
    <t>Ruchi</t>
  </si>
  <si>
    <t>Amreliya</t>
  </si>
  <si>
    <t>Dhavaljit</t>
  </si>
  <si>
    <t>deenky@teambecause.com</t>
  </si>
  <si>
    <t>Naimesh</t>
  </si>
  <si>
    <t>Krishan</t>
  </si>
  <si>
    <t>Ramatri</t>
  </si>
  <si>
    <t>Baloch</t>
  </si>
  <si>
    <t>Alap</t>
  </si>
  <si>
    <t>Dilavarsinh</t>
  </si>
  <si>
    <t>Simariya</t>
  </si>
  <si>
    <t>Prerna</t>
  </si>
  <si>
    <t>Mandeep</t>
  </si>
  <si>
    <t>Malajure</t>
  </si>
  <si>
    <t>Gulab</t>
  </si>
  <si>
    <t>Vagehela</t>
  </si>
  <si>
    <t>Fenika</t>
  </si>
  <si>
    <t>Kintu</t>
  </si>
  <si>
    <t>Girija</t>
  </si>
  <si>
    <t>Jibin</t>
  </si>
  <si>
    <t>akashkoul@ymail.com</t>
  </si>
  <si>
    <t>viral.vaishnav@dandc.in</t>
  </si>
  <si>
    <t>Bhagirathkumar</t>
  </si>
  <si>
    <t>imfo@sumiyinfraspace.com</t>
  </si>
  <si>
    <t>info@saumyainfraspace.in</t>
  </si>
  <si>
    <t>Pandav</t>
  </si>
  <si>
    <t>Tanya</t>
  </si>
  <si>
    <t xml:space="preserve">Dani </t>
  </si>
  <si>
    <t>Kalsaria</t>
  </si>
  <si>
    <t xml:space="preserve">Khandelwal </t>
  </si>
  <si>
    <t>Lavish</t>
  </si>
  <si>
    <t>Kalyani</t>
  </si>
  <si>
    <t xml:space="preserve">Darshan </t>
  </si>
  <si>
    <t>info1@imemflo.com</t>
  </si>
  <si>
    <t>Management</t>
  </si>
  <si>
    <t>Karanpuria</t>
  </si>
  <si>
    <t>Dhurmil</t>
  </si>
  <si>
    <t>anil@sakhasolution.com</t>
  </si>
  <si>
    <t>Jiger</t>
  </si>
  <si>
    <t>Damini</t>
  </si>
  <si>
    <t>Uttamchandani</t>
  </si>
  <si>
    <t>Urvish</t>
  </si>
  <si>
    <t>Munjan</t>
  </si>
  <si>
    <t>Khajanchi</t>
  </si>
  <si>
    <t>pradip@parikhrealestate.in</t>
  </si>
  <si>
    <t>Ashesh</t>
  </si>
  <si>
    <t>Zahveri</t>
  </si>
  <si>
    <t>Kenil</t>
  </si>
  <si>
    <t>kbvyas@hotmail.com</t>
  </si>
  <si>
    <t>Gunvantlal</t>
  </si>
  <si>
    <t>bhavinrawal@rocketmail.com</t>
  </si>
  <si>
    <t>Nipesh</t>
  </si>
  <si>
    <t>ronak@neetdeep.com</t>
  </si>
  <si>
    <t>ankit.v.patel@orientalinda.net</t>
  </si>
  <si>
    <t>Yashashvi</t>
  </si>
  <si>
    <t>Jhanavi</t>
  </si>
  <si>
    <t>Karsh</t>
  </si>
  <si>
    <t>karsh35@icloud.com</t>
  </si>
  <si>
    <t>Saindane</t>
  </si>
  <si>
    <t>vivekanand@ratnaafin.com</t>
  </si>
  <si>
    <t xml:space="preserve">Jhanwar </t>
  </si>
  <si>
    <t>Pushpaben</t>
  </si>
  <si>
    <t>ahmedabad@silkrouteholidays.com</t>
  </si>
  <si>
    <t>Motiani</t>
  </si>
  <si>
    <t>Champaneria</t>
  </si>
  <si>
    <t>INFO@KALPALLOYS.COM</t>
  </si>
  <si>
    <t>space@earthinfraspace.com</t>
  </si>
  <si>
    <t>Arpitkumar</t>
  </si>
  <si>
    <t>Thoriya</t>
  </si>
  <si>
    <t>pshah@therealestateconnect.com</t>
  </si>
  <si>
    <t>ankit@yardsacres.com</t>
  </si>
  <si>
    <t>Bhonsle</t>
  </si>
  <si>
    <t>Parbat</t>
  </si>
  <si>
    <t>Dabasiya</t>
  </si>
  <si>
    <t>Maishank</t>
  </si>
  <si>
    <t>Maishank.mak1993@hotmail.com</t>
  </si>
  <si>
    <t>rahul.mistry@pidilite.com</t>
  </si>
  <si>
    <t xml:space="preserve">Kaushal </t>
  </si>
  <si>
    <t>Hemanshu</t>
  </si>
  <si>
    <t>achaudhary@therealestateconnect.com</t>
  </si>
  <si>
    <t>Daftari</t>
  </si>
  <si>
    <t>daksheshthaker@ymail.com</t>
  </si>
  <si>
    <t>Bissett</t>
  </si>
  <si>
    <t>Bissett.clerence@roi.actcorp.in</t>
  </si>
  <si>
    <t>Sankha</t>
  </si>
  <si>
    <t>Kamila</t>
  </si>
  <si>
    <t>sankha.kamila@cushwake.com</t>
  </si>
  <si>
    <t>Bundela</t>
  </si>
  <si>
    <t>Leonidas</t>
  </si>
  <si>
    <t>Mathur</t>
  </si>
  <si>
    <t>ravimathur@oneadvt.com</t>
  </si>
  <si>
    <t>info@svmpdproperty.com</t>
  </si>
  <si>
    <t>Mayuri</t>
  </si>
  <si>
    <t>kaivans@mailinator.com</t>
  </si>
  <si>
    <t>Gurbani</t>
  </si>
  <si>
    <t>nishit@spaceexperts.com.in</t>
  </si>
  <si>
    <t>kunal@adicorpindia.net</t>
  </si>
  <si>
    <t>he_man@outlook.in</t>
  </si>
  <si>
    <t>shalin.patel@me.com</t>
  </si>
  <si>
    <t>Umaretiya</t>
  </si>
  <si>
    <t>Nandwana</t>
  </si>
  <si>
    <t>Nazar</t>
  </si>
  <si>
    <t>Sunasara</t>
  </si>
  <si>
    <t>Rachiy</t>
  </si>
  <si>
    <t>ratneshdalal@ymail.com</t>
  </si>
  <si>
    <t>Maunish</t>
  </si>
  <si>
    <t>Killol</t>
  </si>
  <si>
    <t>Ratul</t>
  </si>
  <si>
    <t>ratul@aol.in</t>
  </si>
  <si>
    <t>Senma</t>
  </si>
  <si>
    <t>bhaveshkumarr@hdfcsels.com</t>
  </si>
  <si>
    <t>dhavalthakker@ymail.com</t>
  </si>
  <si>
    <t>Sovini</t>
  </si>
  <si>
    <t>Anjanee</t>
  </si>
  <si>
    <t>prashantp@quirkrreality.com</t>
  </si>
  <si>
    <t>Rasik</t>
  </si>
  <si>
    <t>Mansatta</t>
  </si>
  <si>
    <t>Info@eshinehardware.com</t>
  </si>
  <si>
    <t xml:space="preserve">Brahmbhatt </t>
  </si>
  <si>
    <t>info@simulations.com</t>
  </si>
  <si>
    <t>Info@dholerasmartcity.net</t>
  </si>
  <si>
    <t>narenchemicals@rediffmail.com</t>
  </si>
  <si>
    <t>Shalini</t>
  </si>
  <si>
    <t>Jakharia</t>
  </si>
  <si>
    <t>Renukaba</t>
  </si>
  <si>
    <t>Rupareliya</t>
  </si>
  <si>
    <t>chandresh@simulationspr.com</t>
  </si>
  <si>
    <t>Bohra</t>
  </si>
  <si>
    <t>aniketb24@icloud.com</t>
  </si>
  <si>
    <t>Bindi</t>
  </si>
  <si>
    <t>Ramanuj</t>
  </si>
  <si>
    <t>Bagdai</t>
  </si>
  <si>
    <t>Devthakkar7@icloud.com</t>
  </si>
  <si>
    <t>Parakh</t>
  </si>
  <si>
    <t>Bera</t>
  </si>
  <si>
    <t>Madgundi</t>
  </si>
  <si>
    <t>Vidhya</t>
  </si>
  <si>
    <t>Priyangshu</t>
  </si>
  <si>
    <t>Laddha</t>
  </si>
  <si>
    <t>Jaywant</t>
  </si>
  <si>
    <t>Pratiksha</t>
  </si>
  <si>
    <t>sales2@powerlink.net.in</t>
  </si>
  <si>
    <t>Muskan</t>
  </si>
  <si>
    <t>Brijeshkumar</t>
  </si>
  <si>
    <t>Sheladia</t>
  </si>
  <si>
    <t>Neeti</t>
  </si>
  <si>
    <t>Banjara</t>
  </si>
  <si>
    <t>Aks5896@outlook.com</t>
  </si>
  <si>
    <t>Panickar</t>
  </si>
  <si>
    <t>Hanish</t>
  </si>
  <si>
    <t>Abhyudya</t>
  </si>
  <si>
    <t>Khatadiya</t>
  </si>
  <si>
    <t>Celly</t>
  </si>
  <si>
    <t>Urvang</t>
  </si>
  <si>
    <t>Talati</t>
  </si>
  <si>
    <t>Sales1@power.net.in</t>
  </si>
  <si>
    <t>parthp1394@yahu.com</t>
  </si>
  <si>
    <t xml:space="preserve">Rajpurohit </t>
  </si>
  <si>
    <t>Arjundas</t>
  </si>
  <si>
    <t xml:space="preserve"> Jartarkar</t>
  </si>
  <si>
    <t>akshayhundia@ymail.com</t>
  </si>
  <si>
    <t>tapan_pathak03@rediffmail.com</t>
  </si>
  <si>
    <t>pramit1994@rediffmail.com</t>
  </si>
  <si>
    <t>Balrambhai</t>
  </si>
  <si>
    <t>Bhadania</t>
  </si>
  <si>
    <t>shahravish@ymail.com</t>
  </si>
  <si>
    <t>daksham@securuscctv.com</t>
  </si>
  <si>
    <t>kartik@propertyconsultants.in</t>
  </si>
  <si>
    <t>kaushal.patel@sun-electro.com</t>
  </si>
  <si>
    <t>tausif@my.com</t>
  </si>
  <si>
    <t>sompura_nishit@rediff.com</t>
  </si>
  <si>
    <t>919904409990</t>
  </si>
  <si>
    <t>yashsony@hotmail.com</t>
  </si>
  <si>
    <t>hp@pandp.in</t>
  </si>
  <si>
    <t>pcs6939@live.com</t>
  </si>
  <si>
    <t>mike@medirite.net</t>
  </si>
  <si>
    <t xml:space="preserve">Sanjay </t>
  </si>
  <si>
    <t>Chintan@camrolaquartz.com</t>
  </si>
  <si>
    <t>aarya.elect@rediffmail.com</t>
  </si>
  <si>
    <t>Darshita</t>
  </si>
  <si>
    <t>tarak@shreeswaminarayantourism.com</t>
  </si>
  <si>
    <t>rakesh204@rediffmail.com</t>
  </si>
  <si>
    <t>sahilpruthi@ymail.com</t>
  </si>
  <si>
    <t>ab8202@ymail.com</t>
  </si>
  <si>
    <t>ifas_36@ymail.com</t>
  </si>
  <si>
    <t>Paavan</t>
  </si>
  <si>
    <t>info@worldrecordsindia.com</t>
  </si>
  <si>
    <t>harshmehta2014@outlook.com</t>
  </si>
  <si>
    <t>Ppremal</t>
  </si>
  <si>
    <t>abc@xyz.com</t>
  </si>
  <si>
    <t>mahipalkanad@icloud.com</t>
  </si>
  <si>
    <t>Suresh Kumar</t>
  </si>
  <si>
    <t>info@rentalhelpline.com</t>
  </si>
  <si>
    <t>monica1653537@icloud.com</t>
  </si>
  <si>
    <t>ankur_shah5@hotmail.com</t>
  </si>
  <si>
    <t>bhoomi@aekaminc.com</t>
  </si>
  <si>
    <t>hardvyas@hotmail.com</t>
  </si>
  <si>
    <t>919409941919</t>
  </si>
  <si>
    <t>sheetalshah7@rediffmail.com</t>
  </si>
  <si>
    <t>ruchir@optimusdm.in</t>
  </si>
  <si>
    <t>abhi@lakhanifab.com</t>
  </si>
  <si>
    <t>Stockist</t>
  </si>
  <si>
    <t>harshendu.thakkar@icicibank.com</t>
  </si>
  <si>
    <t>Vnick</t>
  </si>
  <si>
    <t>Avni</t>
  </si>
  <si>
    <t>dhaval_rathod@ymail.com</t>
  </si>
  <si>
    <t>suresh.bha@me.com</t>
  </si>
  <si>
    <t>Rudraxkhamar@ymail.com</t>
  </si>
  <si>
    <t>salmaq2000@hotmail.com</t>
  </si>
  <si>
    <t>biz@kenils.co</t>
  </si>
  <si>
    <t>adi_love_0088@outlook.com</t>
  </si>
  <si>
    <t>Panchalkhus</t>
  </si>
  <si>
    <t>Pallavi</t>
  </si>
  <si>
    <t>Maani</t>
  </si>
  <si>
    <t>rahul_patel319@rocketmail.com</t>
  </si>
  <si>
    <t>K</t>
  </si>
  <si>
    <t>praswed.patel.bud16@cept.ac.in</t>
  </si>
  <si>
    <t>mhl13@live.com</t>
  </si>
  <si>
    <t>i.ravipatel@hotmail.com</t>
  </si>
  <si>
    <t xml:space="preserve">Lalani </t>
  </si>
  <si>
    <t>Chetna</t>
  </si>
  <si>
    <t>Fadke</t>
  </si>
  <si>
    <t>Keyuri</t>
  </si>
  <si>
    <t>Jayeshbhai</t>
  </si>
  <si>
    <t>Ajaykumar</t>
  </si>
  <si>
    <t xml:space="preserve">Chittaliya </t>
  </si>
  <si>
    <t>Dhanki</t>
  </si>
  <si>
    <t>Hissay</t>
  </si>
  <si>
    <t>Bhutia</t>
  </si>
  <si>
    <t>Dharukiya</t>
  </si>
  <si>
    <t>Chandani</t>
  </si>
  <si>
    <t>Chandani.k@naapbooks.com</t>
  </si>
  <si>
    <t>Turi</t>
  </si>
  <si>
    <t>ruchi.pandey@abc.com</t>
  </si>
  <si>
    <t>Kher</t>
  </si>
  <si>
    <t>swetak@ancubate.com</t>
  </si>
  <si>
    <t xml:space="preserve">Sheth </t>
  </si>
  <si>
    <t>Manasveer</t>
  </si>
  <si>
    <t>bhavin@venusinfrastructure.com</t>
  </si>
  <si>
    <t>Bodani</t>
  </si>
  <si>
    <t>Malkani</t>
  </si>
  <si>
    <t>dashanl@ancubate.com</t>
  </si>
  <si>
    <t xml:space="preserve">Vanecha </t>
  </si>
  <si>
    <t>Pandia</t>
  </si>
  <si>
    <t xml:space="preserve">Thakkar </t>
  </si>
  <si>
    <t xml:space="preserve">Doshi </t>
  </si>
  <si>
    <t>Kutch@hensel-electric.in</t>
  </si>
  <si>
    <t>Nolkha</t>
  </si>
  <si>
    <t>Patawari</t>
  </si>
  <si>
    <t xml:space="preserve">Rasania </t>
  </si>
  <si>
    <t>Binu</t>
  </si>
  <si>
    <t>harshit.bhavsar@sal.edu.in</t>
  </si>
  <si>
    <t>Shroff</t>
  </si>
  <si>
    <t xml:space="preserve">Gohil </t>
  </si>
  <si>
    <t>Agravat</t>
  </si>
  <si>
    <t xml:space="preserve">Khorasia </t>
  </si>
  <si>
    <t>Saraf</t>
  </si>
  <si>
    <t>Minakshi</t>
  </si>
  <si>
    <t>Setia</t>
  </si>
  <si>
    <t>Bhavnil</t>
  </si>
  <si>
    <t>Namra</t>
  </si>
  <si>
    <t>Galaiya</t>
  </si>
  <si>
    <t>919409411941</t>
  </si>
  <si>
    <t xml:space="preserve">Shah </t>
  </si>
  <si>
    <t>Param</t>
  </si>
  <si>
    <t>Gutka</t>
  </si>
  <si>
    <t>Addy</t>
  </si>
  <si>
    <t>Jambucha</t>
  </si>
  <si>
    <t>Raviraj</t>
  </si>
  <si>
    <t>Sanskruti</t>
  </si>
  <si>
    <t xml:space="preserve">Trivedi </t>
  </si>
  <si>
    <t>Prahaladsinh</t>
  </si>
  <si>
    <t>Dharm</t>
  </si>
  <si>
    <t>Bhavikkumar</t>
  </si>
  <si>
    <t>rashmin73@hotmail.com</t>
  </si>
  <si>
    <t xml:space="preserve">Ranavaya </t>
  </si>
  <si>
    <t>Lunker</t>
  </si>
  <si>
    <t>Chowdhary</t>
  </si>
  <si>
    <t>Navil</t>
  </si>
  <si>
    <t xml:space="preserve">Mandovara </t>
  </si>
  <si>
    <t>Chit</t>
  </si>
  <si>
    <t>Anal</t>
  </si>
  <si>
    <t>Ravina</t>
  </si>
  <si>
    <t>Abhilasha</t>
  </si>
  <si>
    <t>Ansul</t>
  </si>
  <si>
    <t>vipul.suthar85@hotmail.com</t>
  </si>
  <si>
    <t>Gidhwani</t>
  </si>
  <si>
    <t xml:space="preserve">Ranka </t>
  </si>
  <si>
    <t>Ratnani</t>
  </si>
  <si>
    <t xml:space="preserve">Raiyani </t>
  </si>
  <si>
    <t>sifiyoh457@wodeda.com</t>
  </si>
  <si>
    <t>Khandvi</t>
  </si>
  <si>
    <t>Satyani</t>
  </si>
  <si>
    <t xml:space="preserve">Kuntmal </t>
  </si>
  <si>
    <t>Mundhara</t>
  </si>
  <si>
    <t>Sanghadiya</t>
  </si>
  <si>
    <t xml:space="preserve">Gandhi </t>
  </si>
  <si>
    <t>Dhami</t>
  </si>
  <si>
    <t>mandeep.dhami@outlook.com</t>
  </si>
  <si>
    <t xml:space="preserve">Kushwah </t>
  </si>
  <si>
    <t xml:space="preserve">Suthar </t>
  </si>
  <si>
    <t>Hariraj</t>
  </si>
  <si>
    <t>Munjal</t>
  </si>
  <si>
    <t>Tamboli</t>
  </si>
  <si>
    <t>Dhanraj</t>
  </si>
  <si>
    <t>Suchin</t>
  </si>
  <si>
    <t>Rohida</t>
  </si>
  <si>
    <t>Santilal</t>
  </si>
  <si>
    <t>Badrakiy</t>
  </si>
  <si>
    <t xml:space="preserve">Tulshibhai </t>
  </si>
  <si>
    <t>Kukreja</t>
  </si>
  <si>
    <t>Kamini</t>
  </si>
  <si>
    <t>Thadoda</t>
  </si>
  <si>
    <t>Anjali</t>
  </si>
  <si>
    <t xml:space="preserve">Desai </t>
  </si>
  <si>
    <t>Borse</t>
  </si>
  <si>
    <t>Savsani</t>
  </si>
  <si>
    <t xml:space="preserve">Lakhani </t>
  </si>
  <si>
    <t>Ishul</t>
  </si>
  <si>
    <t xml:space="preserve">Rami </t>
  </si>
  <si>
    <t>rami.nayan@ymail.com</t>
  </si>
  <si>
    <t>Ahmad</t>
  </si>
  <si>
    <t>Aswani</t>
  </si>
  <si>
    <t>Menghrajani</t>
  </si>
  <si>
    <t>Lalit.27@hotmail.com</t>
  </si>
  <si>
    <t xml:space="preserve">Malhotra </t>
  </si>
  <si>
    <t>Monilbsheth@hotmail.com</t>
  </si>
  <si>
    <t>Gambhir</t>
  </si>
  <si>
    <t>Ji</t>
  </si>
  <si>
    <t>Pradhani</t>
  </si>
  <si>
    <t>Jayantibhai</t>
  </si>
  <si>
    <t>Shankit</t>
  </si>
  <si>
    <t>Pitla</t>
  </si>
  <si>
    <t>Hey</t>
  </si>
  <si>
    <t>Enjoy</t>
  </si>
  <si>
    <t>Bharadia</t>
  </si>
  <si>
    <t>Raninga</t>
  </si>
  <si>
    <t>Kharidia</t>
  </si>
  <si>
    <t>Charanjit</t>
  </si>
  <si>
    <t xml:space="preserve">Mulchandani </t>
  </si>
  <si>
    <t>Farkiwala</t>
  </si>
  <si>
    <t>Asnani</t>
  </si>
  <si>
    <t>Mainak</t>
  </si>
  <si>
    <t>Padhiya</t>
  </si>
  <si>
    <t>Virai</t>
  </si>
  <si>
    <t>Hemi</t>
  </si>
  <si>
    <t>dhwanilk201@hotmail.com</t>
  </si>
  <si>
    <t>Choursiya</t>
  </si>
  <si>
    <t xml:space="preserve">Srivastava </t>
  </si>
  <si>
    <t>ashish@patsonhydrotech.com</t>
  </si>
  <si>
    <t>vthakkar@xylopialabs.com</t>
  </si>
  <si>
    <t>Jhangiani</t>
  </si>
  <si>
    <t>Sethi</t>
  </si>
  <si>
    <t>Pratham</t>
  </si>
  <si>
    <t>amitmehta50@hotmail.com</t>
  </si>
  <si>
    <t>Shwetangi</t>
  </si>
  <si>
    <t>Mankiwala</t>
  </si>
  <si>
    <t>Param@viraya.in</t>
  </si>
  <si>
    <t xml:space="preserve">Chaudhary </t>
  </si>
  <si>
    <t>Amogh</t>
  </si>
  <si>
    <t>Rajpara</t>
  </si>
  <si>
    <t>Abhi_v_p@hotmail.com</t>
  </si>
  <si>
    <t>nirav@remaxrealtysolutions.in</t>
  </si>
  <si>
    <t>Farah</t>
  </si>
  <si>
    <t>Vadhvaniya</t>
  </si>
  <si>
    <t>Adit</t>
  </si>
  <si>
    <t>Mrudang</t>
  </si>
  <si>
    <t xml:space="preserve">Mehta </t>
  </si>
  <si>
    <t>Romani</t>
  </si>
  <si>
    <t>Real Estate</t>
  </si>
  <si>
    <t>Pramith</t>
  </si>
  <si>
    <t xml:space="preserve">Shrivastav </t>
  </si>
  <si>
    <t>Fofani</t>
  </si>
  <si>
    <t>Drsiraj</t>
  </si>
  <si>
    <t>Sabmit</t>
  </si>
  <si>
    <t>Mund</t>
  </si>
  <si>
    <t>sm@hitex.com</t>
  </si>
  <si>
    <t>Rima</t>
  </si>
  <si>
    <t>Dhanwani</t>
  </si>
  <si>
    <t>viral.shah@sunbuildcon.com</t>
  </si>
  <si>
    <t xml:space="preserve">Chotalia </t>
  </si>
  <si>
    <t>Prutha</t>
  </si>
  <si>
    <t>Aditi</t>
  </si>
  <si>
    <t>Anadkat</t>
  </si>
  <si>
    <t>creamy@worldofinit.com</t>
  </si>
  <si>
    <t>abhi_v_p@hotmail.com</t>
  </si>
  <si>
    <t>shops/showrooms</t>
  </si>
  <si>
    <t>GIHD0018601</t>
  </si>
  <si>
    <t>GIHD0018602</t>
  </si>
  <si>
    <t>GIHD0018603</t>
  </si>
  <si>
    <t>GIHD0018604</t>
  </si>
  <si>
    <t>GIHD0018605</t>
  </si>
  <si>
    <t>GIHD0018606</t>
  </si>
  <si>
    <t>GIHD0018607</t>
  </si>
  <si>
    <t>GIHD0018608</t>
  </si>
  <si>
    <t>GIHD0018609</t>
  </si>
  <si>
    <t>GIHD0018610</t>
  </si>
  <si>
    <t>GIHD0018611</t>
  </si>
  <si>
    <t>GIHD0018612</t>
  </si>
  <si>
    <t>GIHD0018613</t>
  </si>
  <si>
    <t>GIHD0018614</t>
  </si>
  <si>
    <t>GIHD0018615</t>
  </si>
  <si>
    <t>GIHD0018616</t>
  </si>
  <si>
    <t>GIHD0018617</t>
  </si>
  <si>
    <t>GIHD0018618</t>
  </si>
  <si>
    <t>GIHD0018619</t>
  </si>
  <si>
    <t>GIHD0018620</t>
  </si>
  <si>
    <t>GIHD0018621</t>
  </si>
  <si>
    <t>GIHD0018622</t>
  </si>
  <si>
    <t>GIHD0018623</t>
  </si>
  <si>
    <t>GIHD0018624</t>
  </si>
  <si>
    <t>GIHD0018625</t>
  </si>
  <si>
    <t>GIHD0018626</t>
  </si>
  <si>
    <t>GIHD0018627</t>
  </si>
  <si>
    <t>GIHD0018628</t>
  </si>
  <si>
    <t>GIHD0018629</t>
  </si>
  <si>
    <t>GIHD0018630</t>
  </si>
  <si>
    <t>GIHD0018631</t>
  </si>
  <si>
    <t>GIHD0018632</t>
  </si>
  <si>
    <t>GIHD0018633</t>
  </si>
  <si>
    <t>GIHD0018634</t>
  </si>
  <si>
    <t>GIHD0018635</t>
  </si>
  <si>
    <t>GIHD0018636</t>
  </si>
  <si>
    <t>GIHD0018637</t>
  </si>
  <si>
    <t>GIHD0018638</t>
  </si>
  <si>
    <t>GIHD0018639</t>
  </si>
  <si>
    <t>GIHD0018640</t>
  </si>
  <si>
    <t>GIHD0018641</t>
  </si>
  <si>
    <t>GIHD0018642</t>
  </si>
  <si>
    <t>GIHD0018643</t>
  </si>
  <si>
    <t>GIHD0018644</t>
  </si>
  <si>
    <t>GIHD0018645</t>
  </si>
  <si>
    <t>GIHD0018646</t>
  </si>
  <si>
    <t>GIHD0018647</t>
  </si>
  <si>
    <t>GIHD0018648</t>
  </si>
  <si>
    <t>GIHD0018649</t>
  </si>
  <si>
    <t>GIHD0018650</t>
  </si>
  <si>
    <t>GIHD0018651</t>
  </si>
  <si>
    <t>GIHD0018652</t>
  </si>
  <si>
    <t>GIHD0018653</t>
  </si>
  <si>
    <t>GIHD0018654</t>
  </si>
  <si>
    <t>GIHD0018655</t>
  </si>
  <si>
    <t>GIHD0018656</t>
  </si>
  <si>
    <t>GIHD0018657</t>
  </si>
  <si>
    <t>GIHD0018658</t>
  </si>
  <si>
    <t>GIHD0018659</t>
  </si>
  <si>
    <t>GIHD0018660</t>
  </si>
  <si>
    <t>GIHD0018661</t>
  </si>
  <si>
    <t>GIHD0018662</t>
  </si>
  <si>
    <t>GIHD0018663</t>
  </si>
  <si>
    <t>GIHD0018664</t>
  </si>
  <si>
    <t>GIHD0018665</t>
  </si>
  <si>
    <t>GIHD0018666</t>
  </si>
  <si>
    <t>GIHD0018667</t>
  </si>
  <si>
    <t>GIHD0018668</t>
  </si>
  <si>
    <t>GIHD0018669</t>
  </si>
  <si>
    <t>GIHD0018670</t>
  </si>
  <si>
    <t>GIHD0018671</t>
  </si>
  <si>
    <t>GIHD0018672</t>
  </si>
  <si>
    <t>GIHD0018673</t>
  </si>
  <si>
    <t>GIHD0018674</t>
  </si>
  <si>
    <t>GIHD0018675</t>
  </si>
  <si>
    <t>GIHD0018676</t>
  </si>
  <si>
    <t>GIHD0018677</t>
  </si>
  <si>
    <t>GIHD0018678</t>
  </si>
  <si>
    <t>GIHD0018679</t>
  </si>
  <si>
    <t>GIHD0018680</t>
  </si>
  <si>
    <t>GIHD0018681</t>
  </si>
  <si>
    <t>GIHD0018682</t>
  </si>
  <si>
    <t>GIHD0018683</t>
  </si>
  <si>
    <t>GIHD0018684</t>
  </si>
  <si>
    <t>GIHD0018685</t>
  </si>
  <si>
    <t>GIHD0018686</t>
  </si>
  <si>
    <t>GIHD0018687</t>
  </si>
  <si>
    <t>GIHD0018688</t>
  </si>
  <si>
    <t>GIHD0018689</t>
  </si>
  <si>
    <t>GIHD0018690</t>
  </si>
  <si>
    <t>GIHD0018691</t>
  </si>
  <si>
    <t>GIHD0018692</t>
  </si>
  <si>
    <t>GIHD0018693</t>
  </si>
  <si>
    <t>GIHD0018694</t>
  </si>
  <si>
    <t>GIHD0018695</t>
  </si>
  <si>
    <t>GIHD0018696</t>
  </si>
  <si>
    <t>GIHD0018697</t>
  </si>
  <si>
    <t>GIHD0018698</t>
  </si>
  <si>
    <t>GIHD0018699</t>
  </si>
  <si>
    <t>GIHD0018700</t>
  </si>
  <si>
    <t>GIHD0018701</t>
  </si>
  <si>
    <t>GIHD0018702</t>
  </si>
  <si>
    <t>GIHD0018703</t>
  </si>
  <si>
    <t>GIHD0018704</t>
  </si>
  <si>
    <t>GIHD0018705</t>
  </si>
  <si>
    <t>GIHD0018706</t>
  </si>
  <si>
    <t>GIHD0018707</t>
  </si>
  <si>
    <t>GIHD0018708</t>
  </si>
  <si>
    <t>GIHD0018709</t>
  </si>
  <si>
    <t>GIHD0018710</t>
  </si>
  <si>
    <t>GIHD0018711</t>
  </si>
  <si>
    <t>GIHD0018712</t>
  </si>
  <si>
    <t>GIHD0018713</t>
  </si>
  <si>
    <t>GIHD0018714</t>
  </si>
  <si>
    <t>GIHD0018715</t>
  </si>
  <si>
    <t>GIHD0018716</t>
  </si>
  <si>
    <t>GIHD0018717</t>
  </si>
  <si>
    <t>GIHD0018718</t>
  </si>
  <si>
    <t>GIHD0018719</t>
  </si>
  <si>
    <t>GIHD0018720</t>
  </si>
  <si>
    <t>GIHD0018721</t>
  </si>
  <si>
    <t>GIHD0018722</t>
  </si>
  <si>
    <t>GIHD0018723</t>
  </si>
  <si>
    <t>GIHD0018724</t>
  </si>
  <si>
    <t>GIHD0018725</t>
  </si>
  <si>
    <t>GIHD0018726</t>
  </si>
  <si>
    <t>GIHD0018727</t>
  </si>
  <si>
    <t>GIHD0018728</t>
  </si>
  <si>
    <t>GIHD0018729</t>
  </si>
  <si>
    <t>GIHD0018730</t>
  </si>
  <si>
    <t>GIHD0018731</t>
  </si>
  <si>
    <t>GIHD0018732</t>
  </si>
  <si>
    <t>GIHD0018733</t>
  </si>
  <si>
    <t>GIHD0018734</t>
  </si>
  <si>
    <t>GIHD0018735</t>
  </si>
  <si>
    <t>GIHD0018736</t>
  </si>
  <si>
    <t>GIHD0018737</t>
  </si>
  <si>
    <t>GIHD0018738</t>
  </si>
  <si>
    <t>GIHD0018739</t>
  </si>
  <si>
    <t>GIHD0018740</t>
  </si>
  <si>
    <t>GIHD0018741</t>
  </si>
  <si>
    <t>GIHD0018742</t>
  </si>
  <si>
    <t>GIHD0018743</t>
  </si>
  <si>
    <t>GIHD0018744</t>
  </si>
  <si>
    <t>GIHD0018745</t>
  </si>
  <si>
    <t>GIHD0018746</t>
  </si>
  <si>
    <t>GIHD0018747</t>
  </si>
  <si>
    <t>GIHD0018748</t>
  </si>
  <si>
    <t>GIHD0018749</t>
  </si>
  <si>
    <t>GIHD0018750</t>
  </si>
  <si>
    <t>GIHD0018751</t>
  </si>
  <si>
    <t>GIHD0018752</t>
  </si>
  <si>
    <t>GIHD0018753</t>
  </si>
  <si>
    <t>GIHD0018754</t>
  </si>
  <si>
    <t>GIHD0018755</t>
  </si>
  <si>
    <t>GIHD0018756</t>
  </si>
  <si>
    <t>GIHD0018757</t>
  </si>
  <si>
    <t>GIHD0018758</t>
  </si>
  <si>
    <t>GIHD0018759</t>
  </si>
  <si>
    <t>GIHD0018760</t>
  </si>
  <si>
    <t>GIHD0018761</t>
  </si>
  <si>
    <t>GIHD0018762</t>
  </si>
  <si>
    <t>GIHD0018763</t>
  </si>
  <si>
    <t>GIHD0018764</t>
  </si>
  <si>
    <t>GIHD0018765</t>
  </si>
  <si>
    <t>GIHD0018766</t>
  </si>
  <si>
    <t>GIHD0018767</t>
  </si>
  <si>
    <t>GIHD0018768</t>
  </si>
  <si>
    <t>GIHD0018769</t>
  </si>
  <si>
    <t>GIHD0018770</t>
  </si>
  <si>
    <t>GIHD0018771</t>
  </si>
  <si>
    <t>GIHD0018772</t>
  </si>
  <si>
    <t>GIHD0018773</t>
  </si>
  <si>
    <t>GIHD0018774</t>
  </si>
  <si>
    <t>GIHD0018775</t>
  </si>
  <si>
    <t>GIHD0018776</t>
  </si>
  <si>
    <t>GIHD0018777</t>
  </si>
  <si>
    <t>GIHD0018778</t>
  </si>
  <si>
    <t>GIHD0018779</t>
  </si>
  <si>
    <t>GIHD0018780</t>
  </si>
  <si>
    <t>GIHD0018781</t>
  </si>
  <si>
    <t>GIHD0018782</t>
  </si>
  <si>
    <t>GIHD0018783</t>
  </si>
  <si>
    <t>GIHD0018784</t>
  </si>
  <si>
    <t>GIHD0018785</t>
  </si>
  <si>
    <t>GIHD0018786</t>
  </si>
  <si>
    <t>GIHD0018787</t>
  </si>
  <si>
    <t>GIHD0018788</t>
  </si>
  <si>
    <t>GIHD0018789</t>
  </si>
  <si>
    <t>GIHD0018790</t>
  </si>
  <si>
    <t>GIHD0018791</t>
  </si>
  <si>
    <t>GIHD0018792</t>
  </si>
  <si>
    <t>GIHD0018793</t>
  </si>
  <si>
    <t>GIHD0018794</t>
  </si>
  <si>
    <t>GIHD0018795</t>
  </si>
  <si>
    <t>GIHD0018796</t>
  </si>
  <si>
    <t>GIHD0018797</t>
  </si>
  <si>
    <t>GIHD0018798</t>
  </si>
  <si>
    <t>GIHD0018799</t>
  </si>
  <si>
    <t>GIHD0018800</t>
  </si>
  <si>
    <t>GIHD0018801</t>
  </si>
  <si>
    <t>GIHD0018802</t>
  </si>
  <si>
    <t>GIHD0018803</t>
  </si>
  <si>
    <t>GIHD0018804</t>
  </si>
  <si>
    <t>GIHD0018805</t>
  </si>
  <si>
    <t>GIHD0018806</t>
  </si>
  <si>
    <t>GIHD0018807</t>
  </si>
  <si>
    <t>GIHD0018808</t>
  </si>
  <si>
    <t>GIHD0018809</t>
  </si>
  <si>
    <t>GIHD0018810</t>
  </si>
  <si>
    <t>GIHD0018811</t>
  </si>
  <si>
    <t>GIHD0018812</t>
  </si>
  <si>
    <t>GIHD0018813</t>
  </si>
  <si>
    <t>GIHD0018814</t>
  </si>
  <si>
    <t>GIHD0018815</t>
  </si>
  <si>
    <t>GIHD0018816</t>
  </si>
  <si>
    <t>GIHD0018817</t>
  </si>
  <si>
    <t>GIHD0018818</t>
  </si>
  <si>
    <t>GIHD0018819</t>
  </si>
  <si>
    <t>GIHD0018820</t>
  </si>
  <si>
    <t>GIHD0018821</t>
  </si>
  <si>
    <t>GIHD0018822</t>
  </si>
  <si>
    <t>GIHD0018823</t>
  </si>
  <si>
    <t>GIHD0018824</t>
  </si>
  <si>
    <t>GIHD0018825</t>
  </si>
  <si>
    <t>GIHD0018826</t>
  </si>
  <si>
    <t>GIHD0018827</t>
  </si>
  <si>
    <t>GIHD0018828</t>
  </si>
  <si>
    <t>GIHD0018829</t>
  </si>
  <si>
    <t>GIHD0018830</t>
  </si>
  <si>
    <t>GIHD0018831</t>
  </si>
  <si>
    <t>GIHD0018832</t>
  </si>
  <si>
    <t>GIHD0018833</t>
  </si>
  <si>
    <t>GIHD0018834</t>
  </si>
  <si>
    <t>GIHD0018835</t>
  </si>
  <si>
    <t>GIHD0018836</t>
  </si>
  <si>
    <t>GIHD0018837</t>
  </si>
  <si>
    <t>GIHD0018838</t>
  </si>
  <si>
    <t>GIHD0018839</t>
  </si>
  <si>
    <t>GIHD0018840</t>
  </si>
  <si>
    <t>GIHD0018841</t>
  </si>
  <si>
    <t>GIHD0018842</t>
  </si>
  <si>
    <t>GIHD0018843</t>
  </si>
  <si>
    <t>GIHD0018844</t>
  </si>
  <si>
    <t>GIHD0018845</t>
  </si>
  <si>
    <t>GIHD0018846</t>
  </si>
  <si>
    <t>GIHD0018847</t>
  </si>
  <si>
    <t>GIHD0018848</t>
  </si>
  <si>
    <t>GIHD0018849</t>
  </si>
  <si>
    <t>GIHD0018850</t>
  </si>
  <si>
    <t>GIHD0018851</t>
  </si>
  <si>
    <t>GIHD0018852</t>
  </si>
  <si>
    <t>GIHD0018853</t>
  </si>
  <si>
    <t>GIHD0018854</t>
  </si>
  <si>
    <t>GIHD0018855</t>
  </si>
  <si>
    <t>GIHD0018856</t>
  </si>
  <si>
    <t>GIHD0018857</t>
  </si>
  <si>
    <t>GIHD0018858</t>
  </si>
  <si>
    <t>GIHD0018859</t>
  </si>
  <si>
    <t>GIHD0018860</t>
  </si>
  <si>
    <t>GIHD0018861</t>
  </si>
  <si>
    <t>GIHD0018862</t>
  </si>
  <si>
    <t>GIHD0018863</t>
  </si>
  <si>
    <t>GIHD0018864</t>
  </si>
  <si>
    <t>GIHD0018865</t>
  </si>
  <si>
    <t>GIHD0018866</t>
  </si>
  <si>
    <t>GIHD0018867</t>
  </si>
  <si>
    <t>GIHD0018868</t>
  </si>
  <si>
    <t>GIHD0018869</t>
  </si>
  <si>
    <t>GIHD0018870</t>
  </si>
  <si>
    <t>GIHD0018871</t>
  </si>
  <si>
    <t>GIHD0018872</t>
  </si>
  <si>
    <t>GIHD0018873</t>
  </si>
  <si>
    <t>GIHD0018874</t>
  </si>
  <si>
    <t>GIHD0018875</t>
  </si>
  <si>
    <t>GIHD0018876</t>
  </si>
  <si>
    <t>GIHD0018877</t>
  </si>
  <si>
    <t>GIHD0018878</t>
  </si>
  <si>
    <t>GIHD0018879</t>
  </si>
  <si>
    <t>GIHD0018880</t>
  </si>
  <si>
    <t>GIHD0018881</t>
  </si>
  <si>
    <t>GIHD0018882</t>
  </si>
  <si>
    <t>GIHD0018883</t>
  </si>
  <si>
    <t>GIHD0018884</t>
  </si>
  <si>
    <t>GIHD0018885</t>
  </si>
  <si>
    <t>GIHD0018886</t>
  </si>
  <si>
    <t>GIHD0018887</t>
  </si>
  <si>
    <t>GIHD0018888</t>
  </si>
  <si>
    <t>GIHD0018889</t>
  </si>
  <si>
    <t>GIHD0018890</t>
  </si>
  <si>
    <t>GIHD0018891</t>
  </si>
  <si>
    <t>GIHD0018892</t>
  </si>
  <si>
    <t>GIHD0018893</t>
  </si>
  <si>
    <t>GIHD0018894</t>
  </si>
  <si>
    <t>GIHD0018895</t>
  </si>
  <si>
    <t>GIHD0018896</t>
  </si>
  <si>
    <t>GIHD0018897</t>
  </si>
  <si>
    <t>GIHD0018898</t>
  </si>
  <si>
    <t>GIHD0018899</t>
  </si>
  <si>
    <t>GIHD0018900</t>
  </si>
  <si>
    <t>GIHD0018901</t>
  </si>
  <si>
    <t>GIHD0018902</t>
  </si>
  <si>
    <t>GIHD0018903</t>
  </si>
  <si>
    <t>GIHD0018904</t>
  </si>
  <si>
    <t>GIHD0018905</t>
  </si>
  <si>
    <t>GIHD0018906</t>
  </si>
  <si>
    <t>GIHD0018907</t>
  </si>
  <si>
    <t>GIHD0018908</t>
  </si>
  <si>
    <t>GIHD0018909</t>
  </si>
  <si>
    <t>GIHD0018910</t>
  </si>
  <si>
    <t>GIHD0018911</t>
  </si>
  <si>
    <t>GIHD0018912</t>
  </si>
  <si>
    <t>GIHD0018913</t>
  </si>
  <si>
    <t>GIHD0018914</t>
  </si>
  <si>
    <t>GIHD0018915</t>
  </si>
  <si>
    <t>GIHD0018916</t>
  </si>
  <si>
    <t>GIHD0018917</t>
  </si>
  <si>
    <t>GIHD0018918</t>
  </si>
  <si>
    <t>GIHD0018919</t>
  </si>
  <si>
    <t>GIHD0018920</t>
  </si>
  <si>
    <t>GIHD0018921</t>
  </si>
  <si>
    <t>GIHD0018922</t>
  </si>
  <si>
    <t>GIHD0018923</t>
  </si>
  <si>
    <t>GIHD0018924</t>
  </si>
  <si>
    <t>GIHD0018925</t>
  </si>
  <si>
    <t>GIHD0018926</t>
  </si>
  <si>
    <t>GIHD0018927</t>
  </si>
  <si>
    <t>GIHD0018928</t>
  </si>
  <si>
    <t>GIHD0018929</t>
  </si>
  <si>
    <t>GIHD0018930</t>
  </si>
  <si>
    <t>GIHD0018931</t>
  </si>
  <si>
    <t>GIHD0018932</t>
  </si>
  <si>
    <t>GIHD0018933</t>
  </si>
  <si>
    <t>GIHD0018934</t>
  </si>
  <si>
    <t>GIHD0018935</t>
  </si>
  <si>
    <t>GIHD0018936</t>
  </si>
  <si>
    <t>GIHD0018937</t>
  </si>
  <si>
    <t>GIHD0018938</t>
  </si>
  <si>
    <t>GIHD0018939</t>
  </si>
  <si>
    <t>GIHD0018940</t>
  </si>
  <si>
    <t>GIHD0018941</t>
  </si>
  <si>
    <t>GIHD0018942</t>
  </si>
  <si>
    <t>GIHD0018943</t>
  </si>
  <si>
    <t>GIHD0018944</t>
  </si>
  <si>
    <t>GIHD0018945</t>
  </si>
  <si>
    <t>GIHD0018946</t>
  </si>
  <si>
    <t>GIHD0018947</t>
  </si>
  <si>
    <t>GIHD0018948</t>
  </si>
  <si>
    <t>GIHD0018949</t>
  </si>
  <si>
    <t>GIHD0018950</t>
  </si>
  <si>
    <t>GIHD0018951</t>
  </si>
  <si>
    <t>GIHD0018952</t>
  </si>
  <si>
    <t>GIHD0018953</t>
  </si>
  <si>
    <t>GIHD0018954</t>
  </si>
  <si>
    <t>GIHD0018955</t>
  </si>
  <si>
    <t>GIHD0018956</t>
  </si>
  <si>
    <t>GIHD0018957</t>
  </si>
  <si>
    <t>GIHD0018958</t>
  </si>
  <si>
    <t>GIHD0018959</t>
  </si>
  <si>
    <t>GIHD0018960</t>
  </si>
  <si>
    <t>GIHD0018961</t>
  </si>
  <si>
    <t>GIHD0018962</t>
  </si>
  <si>
    <t>GIHD0018963</t>
  </si>
  <si>
    <t>GIHD0018964</t>
  </si>
  <si>
    <t>GIHD0018965</t>
  </si>
  <si>
    <t>GIHD0018966</t>
  </si>
  <si>
    <t>GIHD0018967</t>
  </si>
  <si>
    <t>GIHD0018968</t>
  </si>
  <si>
    <t>GIHD0018969</t>
  </si>
  <si>
    <t>GIHD0018970</t>
  </si>
  <si>
    <t>GIHD0018971</t>
  </si>
  <si>
    <t>GIHD0018972</t>
  </si>
  <si>
    <t>GIHD0018973</t>
  </si>
  <si>
    <t>GIHD0018974</t>
  </si>
  <si>
    <t>GIHD0018975</t>
  </si>
  <si>
    <t>GIHD0018976</t>
  </si>
  <si>
    <t>GIHD0018977</t>
  </si>
  <si>
    <t>GIHD0018978</t>
  </si>
  <si>
    <t>GIHD0018979</t>
  </si>
  <si>
    <t>GIHD0018980</t>
  </si>
  <si>
    <t>GIHD0018981</t>
  </si>
  <si>
    <t>GIHD0018982</t>
  </si>
  <si>
    <t>GIHD0018983</t>
  </si>
  <si>
    <t>GIHD0018984</t>
  </si>
  <si>
    <t>GIHD0018985</t>
  </si>
  <si>
    <t>GIHD0018986</t>
  </si>
  <si>
    <t>GIHD0018987</t>
  </si>
  <si>
    <t>GIHD0018988</t>
  </si>
  <si>
    <t>GIHD0018989</t>
  </si>
  <si>
    <t>GIHD0018990</t>
  </si>
  <si>
    <t>GIHD0018991</t>
  </si>
  <si>
    <t>GIHD0018992</t>
  </si>
  <si>
    <t>GIHD0018993</t>
  </si>
  <si>
    <t>GIHD0018994</t>
  </si>
  <si>
    <t>GIHD0018995</t>
  </si>
  <si>
    <t>GIHD0018996</t>
  </si>
  <si>
    <t>GIHD0018997</t>
  </si>
  <si>
    <t>GIHD0018998</t>
  </si>
  <si>
    <t>GIHD0018999</t>
  </si>
  <si>
    <t>GIHD0019000</t>
  </si>
  <si>
    <t>GIHD0019001</t>
  </si>
  <si>
    <t>GIHD0019002</t>
  </si>
  <si>
    <t>GIHD0019003</t>
  </si>
  <si>
    <t>GIHD0019004</t>
  </si>
  <si>
    <t>GIHD0019005</t>
  </si>
  <si>
    <t>GIHD0019006</t>
  </si>
  <si>
    <t>GIHD0019007</t>
  </si>
  <si>
    <t>GIHD0019008</t>
  </si>
  <si>
    <t>GIHD0019009</t>
  </si>
  <si>
    <t>GIHD0019010</t>
  </si>
  <si>
    <t>GIHD0019011</t>
  </si>
  <si>
    <t>GIHD0019012</t>
  </si>
  <si>
    <t>GIHD0019013</t>
  </si>
  <si>
    <t>GIHD0019014</t>
  </si>
  <si>
    <t>GIHD0019015</t>
  </si>
  <si>
    <t>GIHD0019016</t>
  </si>
  <si>
    <t>GIHD0019017</t>
  </si>
  <si>
    <t>GIHD0019018</t>
  </si>
  <si>
    <t>GIHD0019019</t>
  </si>
  <si>
    <t>GIHD0019020</t>
  </si>
  <si>
    <t>GIHD0019021</t>
  </si>
  <si>
    <t>GIHD0019022</t>
  </si>
  <si>
    <t>GIHD0019023</t>
  </si>
  <si>
    <t>GIHD0019024</t>
  </si>
  <si>
    <t>GIHD0019025</t>
  </si>
  <si>
    <t>GIHD0019026</t>
  </si>
  <si>
    <t>GIHD0019027</t>
  </si>
  <si>
    <t>GIHD0019028</t>
  </si>
  <si>
    <t>GIHD0019029</t>
  </si>
  <si>
    <t>GIHD0019030</t>
  </si>
  <si>
    <t>GIHD0019031</t>
  </si>
  <si>
    <t>GIHD0019032</t>
  </si>
  <si>
    <t>GIHD0019033</t>
  </si>
  <si>
    <t>GIHD0019034</t>
  </si>
  <si>
    <t>GIHD0019035</t>
  </si>
  <si>
    <t>GIHD0019036</t>
  </si>
  <si>
    <t>GIHD0019037</t>
  </si>
  <si>
    <t>GIHD0019038</t>
  </si>
  <si>
    <t>GIHD0019039</t>
  </si>
  <si>
    <t>GIHD0019040</t>
  </si>
  <si>
    <t>GIHD0019041</t>
  </si>
  <si>
    <t>GIHD0019042</t>
  </si>
  <si>
    <t>GIHD0019043</t>
  </si>
  <si>
    <t>GIHD0019044</t>
  </si>
  <si>
    <t>GIHD0019045</t>
  </si>
  <si>
    <t>GIHD0019046</t>
  </si>
  <si>
    <t>GIHD0019047</t>
  </si>
  <si>
    <t>GIHD0019048</t>
  </si>
  <si>
    <t>GIHD0019049</t>
  </si>
  <si>
    <t>GIHD0019050</t>
  </si>
  <si>
    <t>GIHD0019051</t>
  </si>
  <si>
    <t>GIHD0019052</t>
  </si>
  <si>
    <t>GIHD0019053</t>
  </si>
  <si>
    <t>GIHD0019054</t>
  </si>
  <si>
    <t>GIHD0019055</t>
  </si>
  <si>
    <t>GIHD0019056</t>
  </si>
  <si>
    <t>GIHD0019057</t>
  </si>
  <si>
    <t>GIHD0019058</t>
  </si>
  <si>
    <t>GIHD0019059</t>
  </si>
  <si>
    <t>GIHD0019060</t>
  </si>
  <si>
    <t>GIHD0019061</t>
  </si>
  <si>
    <t>GIHD0019062</t>
  </si>
  <si>
    <t>GIHD0019063</t>
  </si>
  <si>
    <t>GIHD0019064</t>
  </si>
  <si>
    <t>GIHD0019065</t>
  </si>
  <si>
    <t>GIHD0019066</t>
  </si>
  <si>
    <t>GIHD0019067</t>
  </si>
  <si>
    <t>GIHD0019068</t>
  </si>
  <si>
    <t>GIHD0019069</t>
  </si>
  <si>
    <t>GIHD0019070</t>
  </si>
  <si>
    <t>GIHD0019071</t>
  </si>
  <si>
    <t>GIHD0019072</t>
  </si>
  <si>
    <t>GIHD0019073</t>
  </si>
  <si>
    <t>GIHD0019074</t>
  </si>
  <si>
    <t>GIHD0019075</t>
  </si>
  <si>
    <t>GIHD0019076</t>
  </si>
  <si>
    <t>GIHD0019077</t>
  </si>
  <si>
    <t>GIHD0019078</t>
  </si>
  <si>
    <t>GIHD0019079</t>
  </si>
  <si>
    <t>GIHD0019080</t>
  </si>
  <si>
    <t>GIHD0019081</t>
  </si>
  <si>
    <t>GIHD0019082</t>
  </si>
  <si>
    <t>GIHD0019083</t>
  </si>
  <si>
    <t>GIHD0019084</t>
  </si>
  <si>
    <t>GIHD0019085</t>
  </si>
  <si>
    <t>GIHD0019086</t>
  </si>
  <si>
    <t>GIHD0019087</t>
  </si>
  <si>
    <t>GIHD0019088</t>
  </si>
  <si>
    <t>GIHD0019089</t>
  </si>
  <si>
    <t>GIHD0019090</t>
  </si>
  <si>
    <t>GIHD0019091</t>
  </si>
  <si>
    <t>GIHD0019092</t>
  </si>
  <si>
    <t>GIHD0019093</t>
  </si>
  <si>
    <t>GIHD0019094</t>
  </si>
  <si>
    <t>GIHD0019095</t>
  </si>
  <si>
    <t>GIHD0019096</t>
  </si>
  <si>
    <t>GIHD0019097</t>
  </si>
  <si>
    <t>GIHD0019098</t>
  </si>
  <si>
    <t>GIHD0019099</t>
  </si>
  <si>
    <t>GIHD0019100</t>
  </si>
  <si>
    <t>GIHD0019101</t>
  </si>
  <si>
    <t>GIHD0019102</t>
  </si>
  <si>
    <t>GIHD0019103</t>
  </si>
  <si>
    <t>GIHD0019104</t>
  </si>
  <si>
    <t>GIHD0019105</t>
  </si>
  <si>
    <t>GIHD0019106</t>
  </si>
  <si>
    <t>GIHD0019107</t>
  </si>
  <si>
    <t>GIHD0019108</t>
  </si>
  <si>
    <t>GIHD0019109</t>
  </si>
  <si>
    <t>GIHD0019110</t>
  </si>
  <si>
    <t>GIHD0019111</t>
  </si>
  <si>
    <t>GIHD0019112</t>
  </si>
  <si>
    <t>GIHD0019113</t>
  </si>
  <si>
    <t>GIHD0019114</t>
  </si>
  <si>
    <t>GIHD0019115</t>
  </si>
  <si>
    <t>GIHD0019116</t>
  </si>
  <si>
    <t>GIHD0019117</t>
  </si>
  <si>
    <t>GIHD0019118</t>
  </si>
  <si>
    <t>GIHD0019119</t>
  </si>
  <si>
    <t>GIHD0019120</t>
  </si>
  <si>
    <t>GIHD0019121</t>
  </si>
  <si>
    <t>GIHD0019122</t>
  </si>
  <si>
    <t>GIHD0019123</t>
  </si>
  <si>
    <t>GIHD0019124</t>
  </si>
  <si>
    <t>GIHD0019125</t>
  </si>
  <si>
    <t>GIHD0019126</t>
  </si>
  <si>
    <t>GIHD0019127</t>
  </si>
  <si>
    <t>GIHD0019128</t>
  </si>
  <si>
    <t>GIHD0019129</t>
  </si>
  <si>
    <t>GIHD0019130</t>
  </si>
  <si>
    <t>GIHD0019131</t>
  </si>
  <si>
    <t>GIHD0019132</t>
  </si>
  <si>
    <t>GIHD0019133</t>
  </si>
  <si>
    <t>GIHD0019134</t>
  </si>
  <si>
    <t>GIHD0019135</t>
  </si>
  <si>
    <t>GIHD0019136</t>
  </si>
  <si>
    <t>GIHD0019137</t>
  </si>
  <si>
    <t>GIHD0019138</t>
  </si>
  <si>
    <t>GIHD0019139</t>
  </si>
  <si>
    <t>GIHD0019140</t>
  </si>
  <si>
    <t>GIHD0019141</t>
  </si>
  <si>
    <t>GIHD0019142</t>
  </si>
  <si>
    <t>GIHD0019143</t>
  </si>
  <si>
    <t>GIHD0019144</t>
  </si>
  <si>
    <t>GIHD0019145</t>
  </si>
  <si>
    <t>GIHD0019146</t>
  </si>
  <si>
    <t>GIHD0019147</t>
  </si>
  <si>
    <t>GIHD0019148</t>
  </si>
  <si>
    <t>GIHD0019149</t>
  </si>
  <si>
    <t>GIHD0019150</t>
  </si>
  <si>
    <t>GIHD0019151</t>
  </si>
  <si>
    <t>GIHD0019152</t>
  </si>
  <si>
    <t>GIHD0019153</t>
  </si>
  <si>
    <t>GIHD0019154</t>
  </si>
  <si>
    <t>GIHD0019155</t>
  </si>
  <si>
    <t>GIHD0019156</t>
  </si>
  <si>
    <t>GIHD0019157</t>
  </si>
  <si>
    <t>GIHD0019158</t>
  </si>
  <si>
    <t>GIHD0019159</t>
  </si>
  <si>
    <t>GIHD0019160</t>
  </si>
  <si>
    <t>GIHD0019161</t>
  </si>
  <si>
    <t>GIHD0019162</t>
  </si>
  <si>
    <t>GIHD0019163</t>
  </si>
  <si>
    <t>GIHD0019164</t>
  </si>
  <si>
    <t>GIHD0019165</t>
  </si>
  <si>
    <t>GIHD0019166</t>
  </si>
  <si>
    <t>GIHD0019167</t>
  </si>
  <si>
    <t>GIHD0019168</t>
  </si>
  <si>
    <t>GIHD0019169</t>
  </si>
  <si>
    <t>GIHD0019170</t>
  </si>
  <si>
    <t>GIHD0019171</t>
  </si>
  <si>
    <t>GIHD0019172</t>
  </si>
  <si>
    <t>GIHD0019173</t>
  </si>
  <si>
    <t>GIHD0019174</t>
  </si>
  <si>
    <t>GIHD0019175</t>
  </si>
  <si>
    <t>GIHD0019176</t>
  </si>
  <si>
    <t>GIHD0019177</t>
  </si>
  <si>
    <t>GIHD0019178</t>
  </si>
  <si>
    <t>GIHD0019179</t>
  </si>
  <si>
    <t>GIHD0019180</t>
  </si>
  <si>
    <t>GIHD0019181</t>
  </si>
  <si>
    <t>GIHD0019182</t>
  </si>
  <si>
    <t>GIHD0019183</t>
  </si>
  <si>
    <t>GIHD0019184</t>
  </si>
  <si>
    <t>GIHD0019185</t>
  </si>
  <si>
    <t>GIHD0019186</t>
  </si>
  <si>
    <t>GIHD0019187</t>
  </si>
  <si>
    <t>GIHD0019188</t>
  </si>
  <si>
    <t>GIHD0019189</t>
  </si>
  <si>
    <t>GIHD0019190</t>
  </si>
  <si>
    <t>GIHD0019191</t>
  </si>
  <si>
    <t>GIHD0019192</t>
  </si>
  <si>
    <t>GIHD0019193</t>
  </si>
  <si>
    <t>GIHD0019194</t>
  </si>
  <si>
    <t>GIHD0019195</t>
  </si>
  <si>
    <t>GIHD0019196</t>
  </si>
  <si>
    <t>GIHD0019197</t>
  </si>
  <si>
    <t>GIHD0019198</t>
  </si>
  <si>
    <t>GIHD0019199</t>
  </si>
  <si>
    <t>GIHD0019200</t>
  </si>
  <si>
    <t>GIHD0019201</t>
  </si>
  <si>
    <t>GIHD0019202</t>
  </si>
  <si>
    <t>GIHD0019203</t>
  </si>
  <si>
    <t>GIHD0019204</t>
  </si>
  <si>
    <t>GIHD0019205</t>
  </si>
  <si>
    <t>GIHD0019206</t>
  </si>
  <si>
    <t>GIHD0019207</t>
  </si>
  <si>
    <t>GIHD0019208</t>
  </si>
  <si>
    <t>GIHD0019209</t>
  </si>
  <si>
    <t>GIHD0019210</t>
  </si>
  <si>
    <t>GIHD0019211</t>
  </si>
  <si>
    <t>GIHD0019212</t>
  </si>
  <si>
    <t>GIHD0019213</t>
  </si>
  <si>
    <t>GIHD0019214</t>
  </si>
  <si>
    <t>GIHD0019215</t>
  </si>
  <si>
    <t>GIHD0019216</t>
  </si>
  <si>
    <t>GIHD0019217</t>
  </si>
  <si>
    <t>GIHD0019218</t>
  </si>
  <si>
    <t>GIHD0019219</t>
  </si>
  <si>
    <t>GIHD0019220</t>
  </si>
  <si>
    <t>GIHD0019221</t>
  </si>
  <si>
    <t>GIHD0019222</t>
  </si>
  <si>
    <t>GIHD0019223</t>
  </si>
  <si>
    <t>GIHD0019224</t>
  </si>
  <si>
    <t>GIHD0019225</t>
  </si>
  <si>
    <t>GIHD0019226</t>
  </si>
  <si>
    <t>GIHD0019227</t>
  </si>
  <si>
    <t>GIHD0019228</t>
  </si>
  <si>
    <t>GIHD0019229</t>
  </si>
  <si>
    <t>GIHD0019230</t>
  </si>
  <si>
    <t>GIHD0019231</t>
  </si>
  <si>
    <t>GIHD0019232</t>
  </si>
  <si>
    <t>GIHD0019233</t>
  </si>
  <si>
    <t>GIHD0019234</t>
  </si>
  <si>
    <t>GIHD0019235</t>
  </si>
  <si>
    <t>GIHD0019236</t>
  </si>
  <si>
    <t>GIHD0019237</t>
  </si>
  <si>
    <t>GIHD0019238</t>
  </si>
  <si>
    <t>GIHD0019239</t>
  </si>
  <si>
    <t>GIHD0019240</t>
  </si>
  <si>
    <t>GIHD0019241</t>
  </si>
  <si>
    <t>GIHD0019242</t>
  </si>
  <si>
    <t>GIHD0019243</t>
  </si>
  <si>
    <t>GIHD0019244</t>
  </si>
  <si>
    <t>GIHD0019245</t>
  </si>
  <si>
    <t>GIHD0019246</t>
  </si>
  <si>
    <t>GIHD0019247</t>
  </si>
  <si>
    <t>GIHD0019248</t>
  </si>
  <si>
    <t>GIHD0019249</t>
  </si>
  <si>
    <t>GIHD0019250</t>
  </si>
  <si>
    <t>GIHD0019251</t>
  </si>
  <si>
    <t>GIHD0019252</t>
  </si>
  <si>
    <t>GIHD0019253</t>
  </si>
  <si>
    <t>GIHD0019254</t>
  </si>
  <si>
    <t>GIHD0019255</t>
  </si>
  <si>
    <t>GIHD0019256</t>
  </si>
  <si>
    <t>GIHD0019257</t>
  </si>
  <si>
    <t>GIHD0019258</t>
  </si>
  <si>
    <t>GIHD0019259</t>
  </si>
  <si>
    <t>GIHD0019260</t>
  </si>
  <si>
    <t>GIHD0019261</t>
  </si>
  <si>
    <t>GIHD0019262</t>
  </si>
  <si>
    <t>GIHD0019263</t>
  </si>
  <si>
    <t>GIHD0019264</t>
  </si>
  <si>
    <t>GIHD0019265</t>
  </si>
  <si>
    <t>GIHD0019266</t>
  </si>
  <si>
    <t>GIHD0019267</t>
  </si>
  <si>
    <t>GIHD0019268</t>
  </si>
  <si>
    <t>GIHD0019269</t>
  </si>
  <si>
    <t>GIHD0019270</t>
  </si>
  <si>
    <t>GIHD0019271</t>
  </si>
  <si>
    <t>GIHD0019272</t>
  </si>
  <si>
    <t>GIHD0019273</t>
  </si>
  <si>
    <t>GIHD0019274</t>
  </si>
  <si>
    <t>GIHD0019275</t>
  </si>
  <si>
    <t>GIHD0019276</t>
  </si>
  <si>
    <t>GIHD0019277</t>
  </si>
  <si>
    <t>GIHD0019278</t>
  </si>
  <si>
    <t>GIHD0019279</t>
  </si>
  <si>
    <t>GIHD0019280</t>
  </si>
  <si>
    <t>GIHD0019281</t>
  </si>
  <si>
    <t>GIHD0019282</t>
  </si>
  <si>
    <t>GIHD0019283</t>
  </si>
  <si>
    <t>GIHD0019284</t>
  </si>
  <si>
    <t>GIHD0019285</t>
  </si>
  <si>
    <t>GIHD0019286</t>
  </si>
  <si>
    <t>GIHD0019287</t>
  </si>
  <si>
    <t>GIHD0019288</t>
  </si>
  <si>
    <t>GIHD0019289</t>
  </si>
  <si>
    <t>GIHD0019290</t>
  </si>
  <si>
    <t>GIHD0019291</t>
  </si>
  <si>
    <t>GIHD0019292</t>
  </si>
  <si>
    <t>GIHD0019293</t>
  </si>
  <si>
    <t>GIHD0019294</t>
  </si>
  <si>
    <t>GIHD0019295</t>
  </si>
  <si>
    <t>GIHD0019296</t>
  </si>
  <si>
    <t>GIHD0019297</t>
  </si>
  <si>
    <t>GIHD0019298</t>
  </si>
  <si>
    <t>GIHD0019299</t>
  </si>
  <si>
    <t>GIHD0019300</t>
  </si>
  <si>
    <t>GIHD0019301</t>
  </si>
  <si>
    <t>GIHD0019302</t>
  </si>
  <si>
    <t>GIHD0019303</t>
  </si>
  <si>
    <t>GIHD0019304</t>
  </si>
  <si>
    <t>GIHD0019305</t>
  </si>
  <si>
    <t>GIHD0019306</t>
  </si>
  <si>
    <t>GIHD0019307</t>
  </si>
  <si>
    <t>GIHD0019308</t>
  </si>
  <si>
    <t>GIHD0019309</t>
  </si>
  <si>
    <t>GIHD0019310</t>
  </si>
  <si>
    <t>GIHD0019311</t>
  </si>
  <si>
    <t>GIHD0019312</t>
  </si>
  <si>
    <t>GIHD0019313</t>
  </si>
  <si>
    <t>GIHD0019314</t>
  </si>
  <si>
    <t>GIHD0019315</t>
  </si>
  <si>
    <t>GIHD0019316</t>
  </si>
  <si>
    <t>GIHD0019317</t>
  </si>
  <si>
    <t>GIHD0019318</t>
  </si>
  <si>
    <t>GIHD0019319</t>
  </si>
  <si>
    <t>GIHD0019320</t>
  </si>
  <si>
    <t>GIHD0019321</t>
  </si>
  <si>
    <t>GIHD0019322</t>
  </si>
  <si>
    <t>GIHD0019323</t>
  </si>
  <si>
    <t>GIHD0019324</t>
  </si>
  <si>
    <t>GIHD0019325</t>
  </si>
  <si>
    <t>GIHD0019326</t>
  </si>
  <si>
    <t>GIHD0019327</t>
  </si>
  <si>
    <t>GIHD0019328</t>
  </si>
  <si>
    <t>GIHD0019329</t>
  </si>
  <si>
    <t>GIHD0019330</t>
  </si>
  <si>
    <t>GIHD0019331</t>
  </si>
  <si>
    <t>GIHD0019332</t>
  </si>
  <si>
    <t>GIHD0019333</t>
  </si>
  <si>
    <t>GIHD0019334</t>
  </si>
  <si>
    <t>GIHD0019335</t>
  </si>
  <si>
    <t>GIHD0019336</t>
  </si>
  <si>
    <t>GIHD0019337</t>
  </si>
  <si>
    <t>GIHD0019338</t>
  </si>
  <si>
    <t>GIHD0019339</t>
  </si>
  <si>
    <t>GIHD0019340</t>
  </si>
  <si>
    <t>GIHD0019341</t>
  </si>
  <si>
    <t>GIHD0019342</t>
  </si>
  <si>
    <t>GIHD0019343</t>
  </si>
  <si>
    <t>GIHD0019344</t>
  </si>
  <si>
    <t>GIHD0019345</t>
  </si>
  <si>
    <t>GIHD0019346</t>
  </si>
  <si>
    <t>GIHD0019347</t>
  </si>
  <si>
    <t>GIHD0019348</t>
  </si>
  <si>
    <t>GIHD0019349</t>
  </si>
  <si>
    <t>GIHD0019350</t>
  </si>
  <si>
    <t>GIHD0019351</t>
  </si>
  <si>
    <t>GIHD0019352</t>
  </si>
  <si>
    <t>GIHD0019353</t>
  </si>
  <si>
    <t>GIHD0019354</t>
  </si>
  <si>
    <t>GIHD0019355</t>
  </si>
  <si>
    <t>GIHD0019356</t>
  </si>
  <si>
    <t>GIHD0019357</t>
  </si>
  <si>
    <t>GIHD0019358</t>
  </si>
  <si>
    <t>GIHD0019359</t>
  </si>
  <si>
    <t>GIHD0019360</t>
  </si>
  <si>
    <t>GIHD0019361</t>
  </si>
  <si>
    <t>GIHD0019362</t>
  </si>
  <si>
    <t>GIHD0019363</t>
  </si>
  <si>
    <t>GIHD0019364</t>
  </si>
  <si>
    <t>GIHD0019365</t>
  </si>
  <si>
    <t>GIHD0019366</t>
  </si>
  <si>
    <t>GIHD0019367</t>
  </si>
  <si>
    <t>GIHD0019368</t>
  </si>
  <si>
    <t>GIHD0019369</t>
  </si>
  <si>
    <t>GIHD0019370</t>
  </si>
  <si>
    <t>GIHD0019371</t>
  </si>
  <si>
    <t>GIHD0019372</t>
  </si>
  <si>
    <t>GIHD0019373</t>
  </si>
  <si>
    <t>GIHD0019374</t>
  </si>
  <si>
    <t>GIHD0019375</t>
  </si>
  <si>
    <t>GIHD0019376</t>
  </si>
  <si>
    <t>GIHD0019377</t>
  </si>
  <si>
    <t>GIHD0019378</t>
  </si>
  <si>
    <t>GIHD0019379</t>
  </si>
  <si>
    <t>GIHD0019380</t>
  </si>
  <si>
    <t>GIHD0019381</t>
  </si>
  <si>
    <t>GIHD0019382</t>
  </si>
  <si>
    <t>GIHD0019383</t>
  </si>
  <si>
    <t>GIHD0019384</t>
  </si>
  <si>
    <t>GIHD0019385</t>
  </si>
  <si>
    <t>GIHD0019386</t>
  </si>
  <si>
    <t>GIHD0019387</t>
  </si>
  <si>
    <t>GIHD0019388</t>
  </si>
  <si>
    <t>GIHD0019389</t>
  </si>
  <si>
    <t>GIHD0019390</t>
  </si>
  <si>
    <t>GIHD0019391</t>
  </si>
  <si>
    <t>GIHD0019392</t>
  </si>
  <si>
    <t>GIHD0019393</t>
  </si>
  <si>
    <t>GIHD0019394</t>
  </si>
  <si>
    <t>GIHD0019395</t>
  </si>
  <si>
    <t>GIHD0019396</t>
  </si>
  <si>
    <t>GIHD0019397</t>
  </si>
  <si>
    <t>GIHD0019398</t>
  </si>
  <si>
    <t>GIHD0019399</t>
  </si>
  <si>
    <t>GIHD0019400</t>
  </si>
  <si>
    <t>GIHD0019401</t>
  </si>
  <si>
    <t>GIHD0019402</t>
  </si>
  <si>
    <t>GIHD0019403</t>
  </si>
  <si>
    <t>GIHD0019404</t>
  </si>
  <si>
    <t>GIHD0019405</t>
  </si>
  <si>
    <t>GIHD0019406</t>
  </si>
  <si>
    <t>GIHD0019407</t>
  </si>
  <si>
    <t>GIHD0019408</t>
  </si>
  <si>
    <t>GIHD0019409</t>
  </si>
  <si>
    <t>GIHD0019410</t>
  </si>
  <si>
    <t>GIHD0019411</t>
  </si>
  <si>
    <t>GIHD0019412</t>
  </si>
  <si>
    <t>GIHD0019413</t>
  </si>
  <si>
    <t>GIHD0019414</t>
  </si>
  <si>
    <t>GIHD0019415</t>
  </si>
  <si>
    <t>GIHD0019416</t>
  </si>
  <si>
    <t>GIHD0019417</t>
  </si>
  <si>
    <t>GIHD0019418</t>
  </si>
  <si>
    <t>GIHD0019419</t>
  </si>
  <si>
    <t>GIHD0019420</t>
  </si>
  <si>
    <t>GIHD0019421</t>
  </si>
  <si>
    <t>GIHD0019422</t>
  </si>
  <si>
    <t>GIHD0019423</t>
  </si>
  <si>
    <t>GIHD0019424</t>
  </si>
  <si>
    <t>GIHD0019425</t>
  </si>
  <si>
    <t>GIHD0019426</t>
  </si>
  <si>
    <t>GIHD0019427</t>
  </si>
  <si>
    <t>GIHD0019428</t>
  </si>
  <si>
    <t>GIHD0019429</t>
  </si>
  <si>
    <t>GIHD0019430</t>
  </si>
  <si>
    <t>GIHD0019431</t>
  </si>
  <si>
    <t>GIHD0019432</t>
  </si>
  <si>
    <t>GIHD0019433</t>
  </si>
  <si>
    <t>GIHD0019434</t>
  </si>
  <si>
    <t>GIHD0019435</t>
  </si>
  <si>
    <t>GIHD0019436</t>
  </si>
  <si>
    <t>GIHD0019437</t>
  </si>
  <si>
    <t>GIHD0019438</t>
  </si>
  <si>
    <t>GIHD0019439</t>
  </si>
  <si>
    <t>GIHD0019440</t>
  </si>
  <si>
    <t>GIHD0019441</t>
  </si>
  <si>
    <t>GIHD0019442</t>
  </si>
  <si>
    <t>GIHD0019443</t>
  </si>
  <si>
    <t>GIHD0019444</t>
  </si>
  <si>
    <t>GIHD0019445</t>
  </si>
  <si>
    <t>GIHD0019446</t>
  </si>
  <si>
    <t>GIHD0019447</t>
  </si>
  <si>
    <t>GIHD0019448</t>
  </si>
  <si>
    <t>GIHD0019449</t>
  </si>
  <si>
    <t>GIHD0019450</t>
  </si>
  <si>
    <t>GIHD0019451</t>
  </si>
  <si>
    <t>GIHD0019452</t>
  </si>
  <si>
    <t>GIHD0019453</t>
  </si>
  <si>
    <t>GIHD0019454</t>
  </si>
  <si>
    <t>GIHD0019455</t>
  </si>
  <si>
    <t>GIHD0019456</t>
  </si>
  <si>
    <t>GIHD0019457</t>
  </si>
  <si>
    <t>GIHD0019458</t>
  </si>
  <si>
    <t>GIHD0019459</t>
  </si>
  <si>
    <t>GIHD0019460</t>
  </si>
  <si>
    <t>GIHD0019461</t>
  </si>
  <si>
    <t>GIHD0019462</t>
  </si>
  <si>
    <t>GIHD0019463</t>
  </si>
  <si>
    <t>GIHD0019464</t>
  </si>
  <si>
    <t>GIHD0019465</t>
  </si>
  <si>
    <t>GIHD0019466</t>
  </si>
  <si>
    <t>GIHD0019467</t>
  </si>
  <si>
    <t>GIHD0019468</t>
  </si>
  <si>
    <t>GIHD0019469</t>
  </si>
  <si>
    <t>GIHD0019470</t>
  </si>
  <si>
    <t>GIHD0019471</t>
  </si>
  <si>
    <t>GIHD0019472</t>
  </si>
  <si>
    <t>GIHD0019473</t>
  </si>
  <si>
    <t>GIHD0019474</t>
  </si>
  <si>
    <t>GIHD0019475</t>
  </si>
  <si>
    <t>GIHD0019476</t>
  </si>
  <si>
    <t>GIHD0019477</t>
  </si>
  <si>
    <t>GIHD0019478</t>
  </si>
  <si>
    <t>GIHD0019479</t>
  </si>
  <si>
    <t>GIHD0019480</t>
  </si>
  <si>
    <t>GIHD0019481</t>
  </si>
  <si>
    <t>GIHD0019482</t>
  </si>
  <si>
    <t>GIHD0019483</t>
  </si>
  <si>
    <t>GIHD0019484</t>
  </si>
  <si>
    <t>GIHD0019485</t>
  </si>
  <si>
    <t>GIHD0019486</t>
  </si>
  <si>
    <t>GIHD0019487</t>
  </si>
  <si>
    <t>GIHD0019488</t>
  </si>
  <si>
    <t>GIHD0019489</t>
  </si>
  <si>
    <t>GIHD0019490</t>
  </si>
  <si>
    <t>GIHD0019491</t>
  </si>
  <si>
    <t>GIHD0019492</t>
  </si>
  <si>
    <t>GIHD0019493</t>
  </si>
  <si>
    <t>GIHD0019494</t>
  </si>
  <si>
    <t>GIHD0019495</t>
  </si>
  <si>
    <t>GIHD0019496</t>
  </si>
  <si>
    <t>GIHD0019497</t>
  </si>
  <si>
    <t>GIHD0019498</t>
  </si>
  <si>
    <t>GIHD0019499</t>
  </si>
  <si>
    <t>GIHD0019500</t>
  </si>
  <si>
    <t>GIHD0019501</t>
  </si>
  <si>
    <t>GIHD0019502</t>
  </si>
  <si>
    <t>GIHD0019503</t>
  </si>
  <si>
    <t>GIHD0019504</t>
  </si>
  <si>
    <t>GIHD0019505</t>
  </si>
  <si>
    <t>GIHD0019506</t>
  </si>
  <si>
    <t>GIHD0019507</t>
  </si>
  <si>
    <t>GIHD0019508</t>
  </si>
  <si>
    <t>GIHD0019509</t>
  </si>
  <si>
    <t>GIHD0019510</t>
  </si>
  <si>
    <t>GIHD0019511</t>
  </si>
  <si>
    <t>GIHD0019512</t>
  </si>
  <si>
    <t>GIHD0019513</t>
  </si>
  <si>
    <t>GIHD0019514</t>
  </si>
  <si>
    <t>GIHD0019515</t>
  </si>
  <si>
    <t>GIHD0019516</t>
  </si>
  <si>
    <t>GIHD0019517</t>
  </si>
  <si>
    <t>GIHD0019518</t>
  </si>
  <si>
    <t>GIHD0019519</t>
  </si>
  <si>
    <t>GIHD0019520</t>
  </si>
  <si>
    <t>GIHD0019521</t>
  </si>
  <si>
    <t>GIHD0019522</t>
  </si>
  <si>
    <t>GIHD0019523</t>
  </si>
  <si>
    <t>GIHD0019524</t>
  </si>
  <si>
    <t>GIHD0019525</t>
  </si>
  <si>
    <t>GIHD0019526</t>
  </si>
  <si>
    <t>GIHD0019527</t>
  </si>
  <si>
    <t>GIHD0019528</t>
  </si>
  <si>
    <t>GIHD0019529</t>
  </si>
  <si>
    <t>GIHD0019530</t>
  </si>
  <si>
    <t>GIHD0019531</t>
  </si>
  <si>
    <t>GIHD0019532</t>
  </si>
  <si>
    <t>GIHD0019533</t>
  </si>
  <si>
    <t>GIHD0019534</t>
  </si>
  <si>
    <t>GIHD0019535</t>
  </si>
  <si>
    <t>GIHD0019536</t>
  </si>
  <si>
    <t>GIHD0019537</t>
  </si>
  <si>
    <t>GIHD0019538</t>
  </si>
  <si>
    <t>GIHD0019539</t>
  </si>
  <si>
    <t>GIHD0019540</t>
  </si>
  <si>
    <t>GIHD0019541</t>
  </si>
  <si>
    <t>GIHD0019542</t>
  </si>
  <si>
    <t>GIHD0019543</t>
  </si>
  <si>
    <t>GIHD0019544</t>
  </si>
  <si>
    <t>GIHD0019545</t>
  </si>
  <si>
    <t>GIHD0019546</t>
  </si>
  <si>
    <t>GIHD0019547</t>
  </si>
  <si>
    <t>GIHD0019548</t>
  </si>
  <si>
    <t>GIHD0019549</t>
  </si>
  <si>
    <t>GIHD0019550</t>
  </si>
  <si>
    <t>GIHD0019551</t>
  </si>
  <si>
    <t>GIHD0019552</t>
  </si>
  <si>
    <t>GIHD0019553</t>
  </si>
  <si>
    <t>GIHD0019554</t>
  </si>
  <si>
    <t>GIHD0019555</t>
  </si>
  <si>
    <t>GIHD0019556</t>
  </si>
  <si>
    <t>GIHD0019557</t>
  </si>
  <si>
    <t>GIHD0019558</t>
  </si>
  <si>
    <t>GIHD0019559</t>
  </si>
  <si>
    <t>GIHD0019560</t>
  </si>
  <si>
    <t>GIHD0019561</t>
  </si>
  <si>
    <t>GIHD0019562</t>
  </si>
  <si>
    <t>GIHD0019563</t>
  </si>
  <si>
    <t>GIHD0019564</t>
  </si>
  <si>
    <t>GIHD0019565</t>
  </si>
  <si>
    <t>GIHD0019566</t>
  </si>
  <si>
    <t>GIHD0019567</t>
  </si>
  <si>
    <t>GIHD0019568</t>
  </si>
  <si>
    <t>GIHD0019569</t>
  </si>
  <si>
    <t>GIHD0019570</t>
  </si>
  <si>
    <t>GIHD0019571</t>
  </si>
  <si>
    <t>GIHD0019572</t>
  </si>
  <si>
    <t>GIHD0019573</t>
  </si>
  <si>
    <t>GIHD0019574</t>
  </si>
  <si>
    <t>GIHD0019575</t>
  </si>
  <si>
    <t>GIHD0019576</t>
  </si>
  <si>
    <t>GIHD0019577</t>
  </si>
  <si>
    <t>GIHD0019578</t>
  </si>
  <si>
    <t>GIHD0019579</t>
  </si>
  <si>
    <t>GIHD0019580</t>
  </si>
  <si>
    <t>GIHD0019581</t>
  </si>
  <si>
    <t>GIHD0019582</t>
  </si>
  <si>
    <t>GIHD0019583</t>
  </si>
  <si>
    <t>GIHD0019584</t>
  </si>
  <si>
    <t>GIHD0019585</t>
  </si>
  <si>
    <t>GIHD0019586</t>
  </si>
  <si>
    <t>GIHD0019587</t>
  </si>
  <si>
    <t>GIHD0019588</t>
  </si>
  <si>
    <t>GIHD0019589</t>
  </si>
  <si>
    <t>GIHD0019590</t>
  </si>
  <si>
    <t>GIHD0019591</t>
  </si>
  <si>
    <t>GIHD0019592</t>
  </si>
  <si>
    <t>GIHD0019593</t>
  </si>
  <si>
    <t>GIHD0019594</t>
  </si>
  <si>
    <t>GIHD0019595</t>
  </si>
  <si>
    <t>GIHD0019596</t>
  </si>
  <si>
    <t>GIHD0019597</t>
  </si>
  <si>
    <t>GIHD0019598</t>
  </si>
  <si>
    <t>GIHD0019599</t>
  </si>
  <si>
    <t>GIHD0019600</t>
  </si>
  <si>
    <t>GIHD0019601</t>
  </si>
  <si>
    <t>GIHD0019602</t>
  </si>
  <si>
    <t>GIHD0019603</t>
  </si>
  <si>
    <t>GIHD0019604</t>
  </si>
  <si>
    <t>GIHD0019605</t>
  </si>
  <si>
    <t>GIHD0019606</t>
  </si>
  <si>
    <t>GIHD0019607</t>
  </si>
  <si>
    <t>GIHD0019608</t>
  </si>
  <si>
    <t>GIHD0019609</t>
  </si>
  <si>
    <t>GIHD0019610</t>
  </si>
  <si>
    <t>GIHD0019611</t>
  </si>
  <si>
    <t>GIHD0019612</t>
  </si>
  <si>
    <t>GIHD0019613</t>
  </si>
  <si>
    <t>GIHD0019614</t>
  </si>
  <si>
    <t>GIHD0019615</t>
  </si>
  <si>
    <t>GIHD0019616</t>
  </si>
  <si>
    <t>GIHD0019617</t>
  </si>
  <si>
    <t>GIHD0019618</t>
  </si>
  <si>
    <t>GIHD0019619</t>
  </si>
  <si>
    <t>GIHD0019620</t>
  </si>
  <si>
    <t>GIHD0019621</t>
  </si>
  <si>
    <t>GIHD0019622</t>
  </si>
  <si>
    <t>GIHD0019623</t>
  </si>
  <si>
    <t>GIHD0019624</t>
  </si>
  <si>
    <t>GIHD0019625</t>
  </si>
  <si>
    <t>GIHD0019626</t>
  </si>
  <si>
    <t>GIHD0019627</t>
  </si>
  <si>
    <t>GIHD0019628</t>
  </si>
  <si>
    <t>GIHD0019629</t>
  </si>
  <si>
    <t>GIHD0019630</t>
  </si>
  <si>
    <t>GIHD0019631</t>
  </si>
  <si>
    <t>GIHD0019632</t>
  </si>
  <si>
    <t>GIHD0019633</t>
  </si>
  <si>
    <t>GIHD0019634</t>
  </si>
  <si>
    <t>GIHD0019635</t>
  </si>
  <si>
    <t>GIHD0019636</t>
  </si>
  <si>
    <t>GIHD0019637</t>
  </si>
  <si>
    <t>GIHD0019638</t>
  </si>
  <si>
    <t>GIHD0019639</t>
  </si>
  <si>
    <t>GIHD0019640</t>
  </si>
  <si>
    <t>GIHD0019641</t>
  </si>
  <si>
    <t>GIHD0019642</t>
  </si>
  <si>
    <t>GIHD0019643</t>
  </si>
  <si>
    <t>GIHD0019644</t>
  </si>
  <si>
    <t>GIHD0019645</t>
  </si>
  <si>
    <t>GIHD0019646</t>
  </si>
  <si>
    <t>GIHD0019647</t>
  </si>
  <si>
    <t>GIHD0019648</t>
  </si>
  <si>
    <t>GIHD0019649</t>
  </si>
  <si>
    <t>GIHD0019650</t>
  </si>
  <si>
    <t>GIHD0019651</t>
  </si>
  <si>
    <t>GIHD0019652</t>
  </si>
  <si>
    <t>GIHD0019653</t>
  </si>
  <si>
    <t>GIHD0019654</t>
  </si>
  <si>
    <t>GIHD0019655</t>
  </si>
  <si>
    <t>GIHD0019656</t>
  </si>
  <si>
    <t>GIHD0019657</t>
  </si>
  <si>
    <t>GIHD0019658</t>
  </si>
  <si>
    <t>GIHD0019659</t>
  </si>
  <si>
    <t>GIHD0019660</t>
  </si>
  <si>
    <t>GIHD0019661</t>
  </si>
  <si>
    <t>GIHD0019662</t>
  </si>
  <si>
    <t>GIHD0019663</t>
  </si>
  <si>
    <t>GIHD0019664</t>
  </si>
  <si>
    <t>GIHD0019665</t>
  </si>
  <si>
    <t>GIHD0019666</t>
  </si>
  <si>
    <t>GIHD0019667</t>
  </si>
  <si>
    <t>GIHD0019668</t>
  </si>
  <si>
    <t>GIHD0019669</t>
  </si>
  <si>
    <t>GIHD0019670</t>
  </si>
  <si>
    <t>GIHD0019671</t>
  </si>
  <si>
    <t>GIHD0019672</t>
  </si>
  <si>
    <t>GIHD0019673</t>
  </si>
  <si>
    <t>GIHD0019674</t>
  </si>
  <si>
    <t>GIHD0019675</t>
  </si>
  <si>
    <t>GIHD0019676</t>
  </si>
  <si>
    <t>GIHD0019677</t>
  </si>
  <si>
    <t>GIHD0019678</t>
  </si>
  <si>
    <t>GIHD0019679</t>
  </si>
  <si>
    <t>GIHD0019680</t>
  </si>
  <si>
    <t>GIHD0019681</t>
  </si>
  <si>
    <t>GIHD0019682</t>
  </si>
  <si>
    <t>GIHD0019683</t>
  </si>
  <si>
    <t>GIHD0019684</t>
  </si>
  <si>
    <t>GIHD0019685</t>
  </si>
  <si>
    <t>GIHD0019686</t>
  </si>
  <si>
    <t>GIHD0019687</t>
  </si>
  <si>
    <t>GIHD0019688</t>
  </si>
  <si>
    <t>GIHD0019689</t>
  </si>
  <si>
    <t>GIHD0019690</t>
  </si>
  <si>
    <t>GIHD0019691</t>
  </si>
  <si>
    <t>GIHD0019692</t>
  </si>
  <si>
    <t>GIHD0019693</t>
  </si>
  <si>
    <t>GIHD0019694</t>
  </si>
  <si>
    <t>GIHD0019695</t>
  </si>
  <si>
    <t>GIHD0019696</t>
  </si>
  <si>
    <t>GIHD0019697</t>
  </si>
  <si>
    <t>GIHD0019698</t>
  </si>
  <si>
    <t>GIHD0019699</t>
  </si>
  <si>
    <t>GIHD0019700</t>
  </si>
  <si>
    <t>GIHD0019701</t>
  </si>
  <si>
    <t>GIHD0019702</t>
  </si>
  <si>
    <t>GIHD0019703</t>
  </si>
  <si>
    <t>GIHD0019704</t>
  </si>
  <si>
    <t>GIHD0019705</t>
  </si>
  <si>
    <t>GIHD0019706</t>
  </si>
  <si>
    <t>GIHD0019707</t>
  </si>
  <si>
    <t>GIHD0019708</t>
  </si>
  <si>
    <t>GIHD0019709</t>
  </si>
  <si>
    <t>GIHD0019710</t>
  </si>
  <si>
    <t>GIHD0019711</t>
  </si>
  <si>
    <t>GIHD0019712</t>
  </si>
  <si>
    <t>GIHD0019713</t>
  </si>
  <si>
    <t>GIHD0019714</t>
  </si>
  <si>
    <t>GIHD0019715</t>
  </si>
  <si>
    <t>GIHD0019716</t>
  </si>
  <si>
    <t>GIHD0019717</t>
  </si>
  <si>
    <t>GIHD0019718</t>
  </si>
  <si>
    <t>GIHD0019719</t>
  </si>
  <si>
    <t>GIHD0019720</t>
  </si>
  <si>
    <t>GIHD0019721</t>
  </si>
  <si>
    <t>GIHD0019722</t>
  </si>
  <si>
    <t>GIHD0019723</t>
  </si>
  <si>
    <t>GIHD0019724</t>
  </si>
  <si>
    <t>GIHD0019725</t>
  </si>
  <si>
    <t>GIHD0019726</t>
  </si>
  <si>
    <t>GIHD0019727</t>
  </si>
  <si>
    <t>GIHD0019728</t>
  </si>
  <si>
    <t>GIHD0019729</t>
  </si>
  <si>
    <t>GIHD0019730</t>
  </si>
  <si>
    <t>GIHD0019731</t>
  </si>
  <si>
    <t>GIHD0019732</t>
  </si>
  <si>
    <t>GIHD0019733</t>
  </si>
  <si>
    <t>GIHD0019734</t>
  </si>
  <si>
    <t>GIHD0019735</t>
  </si>
  <si>
    <t>GIHD0019736</t>
  </si>
  <si>
    <t>GIHD0019737</t>
  </si>
  <si>
    <t>GIHD0019738</t>
  </si>
  <si>
    <t>GIHD0019739</t>
  </si>
  <si>
    <t>GIHD0019740</t>
  </si>
  <si>
    <t>GIHD0019741</t>
  </si>
  <si>
    <t>GIHD0019742</t>
  </si>
  <si>
    <t>GIHD0019743</t>
  </si>
  <si>
    <t>GIHD0019744</t>
  </si>
  <si>
    <t>GIHD0019745</t>
  </si>
  <si>
    <t>GIHD0019746</t>
  </si>
  <si>
    <t>GIHD0019747</t>
  </si>
  <si>
    <t>GIHD0019748</t>
  </si>
  <si>
    <t>GIHD0019749</t>
  </si>
  <si>
    <t>GIHD0019750</t>
  </si>
  <si>
    <t>GIHD0019751</t>
  </si>
  <si>
    <t>GIHD0019752</t>
  </si>
  <si>
    <t>GIHD0019753</t>
  </si>
  <si>
    <t>GIHD0019754</t>
  </si>
  <si>
    <t>GIHD0019755</t>
  </si>
  <si>
    <t>GIHD0019756</t>
  </si>
  <si>
    <t>GIHD0019757</t>
  </si>
  <si>
    <t>GIHD0019758</t>
  </si>
  <si>
    <t>GIHD0019759</t>
  </si>
  <si>
    <t>GIHD0019760</t>
  </si>
  <si>
    <t>GIHD0019761</t>
  </si>
  <si>
    <t>GIHD0019762</t>
  </si>
  <si>
    <t>GIHD0019763</t>
  </si>
  <si>
    <t>GIHD0019764</t>
  </si>
  <si>
    <t>GIHD0019765</t>
  </si>
  <si>
    <t>GIHD0019766</t>
  </si>
  <si>
    <t>GIHD0019767</t>
  </si>
  <si>
    <t>GIHD0019768</t>
  </si>
  <si>
    <t>GIHD0019769</t>
  </si>
  <si>
    <t>GIHD0019770</t>
  </si>
  <si>
    <t>GIHD0019771</t>
  </si>
  <si>
    <t>GIHD0019772</t>
  </si>
  <si>
    <t>GIHD0019773</t>
  </si>
  <si>
    <t>GIHD0019774</t>
  </si>
  <si>
    <t>GIHD0019775</t>
  </si>
  <si>
    <t>GIHD0019776</t>
  </si>
  <si>
    <t>GIHD0019777</t>
  </si>
  <si>
    <t>GIHD0019778</t>
  </si>
  <si>
    <t>GIHD0019779</t>
  </si>
  <si>
    <t>GIHD0019780</t>
  </si>
  <si>
    <t>GIHD0019781</t>
  </si>
  <si>
    <t>GIHD0019782</t>
  </si>
  <si>
    <t>GIHD0019783</t>
  </si>
  <si>
    <t>GIHD0019784</t>
  </si>
  <si>
    <t>GIHD0019785</t>
  </si>
  <si>
    <t>GIHD0019786</t>
  </si>
  <si>
    <t>GIHD0019787</t>
  </si>
  <si>
    <t>GIHD0019788</t>
  </si>
  <si>
    <t>GIHD0019789</t>
  </si>
  <si>
    <t>GIHD0019790</t>
  </si>
  <si>
    <t>GIHD0019791</t>
  </si>
  <si>
    <t>GIHD0019792</t>
  </si>
  <si>
    <t>GIHD0019793</t>
  </si>
  <si>
    <t>GIHD0019794</t>
  </si>
  <si>
    <t>GIHD0019795</t>
  </si>
  <si>
    <t>GIHD0019796</t>
  </si>
  <si>
    <t>GIHD0019797</t>
  </si>
  <si>
    <t>GIHD0019798</t>
  </si>
  <si>
    <t>GIHD0019799</t>
  </si>
  <si>
    <t>GIHD0019800</t>
  </si>
  <si>
    <t>GIHD0019801</t>
  </si>
  <si>
    <t>GIHD0019802</t>
  </si>
  <si>
    <t>GIHD0019803</t>
  </si>
  <si>
    <t>GIHD0019804</t>
  </si>
  <si>
    <t>GIHD0019805</t>
  </si>
  <si>
    <t>GIHD0019806</t>
  </si>
  <si>
    <t>GIHD0019807</t>
  </si>
  <si>
    <t>GIHD0019808</t>
  </si>
  <si>
    <t>GIHD0019809</t>
  </si>
  <si>
    <t>GIHD0019810</t>
  </si>
  <si>
    <t>GIHD0019811</t>
  </si>
  <si>
    <t>GIHD0019812</t>
  </si>
  <si>
    <t>GIHD0019813</t>
  </si>
  <si>
    <t>GIHD0019814</t>
  </si>
  <si>
    <t>GIHD0019815</t>
  </si>
  <si>
    <t>GIHD0019816</t>
  </si>
  <si>
    <t>GIHD0019817</t>
  </si>
  <si>
    <t>GIHD0019818</t>
  </si>
  <si>
    <t>GIHD0019819</t>
  </si>
  <si>
    <t>GIHD0019820</t>
  </si>
  <si>
    <t>GIHD0019821</t>
  </si>
  <si>
    <t>GIHD0019822</t>
  </si>
  <si>
    <t>GIHD0019823</t>
  </si>
  <si>
    <t>GIHD0019824</t>
  </si>
  <si>
    <t>GIHD0019825</t>
  </si>
  <si>
    <t>GIHD0019826</t>
  </si>
  <si>
    <t>GIHD0019827</t>
  </si>
  <si>
    <t>GIHD0019828</t>
  </si>
  <si>
    <t>GIHD0019829</t>
  </si>
  <si>
    <t>GIHD0019830</t>
  </si>
  <si>
    <t>GIHD0019831</t>
  </si>
  <si>
    <t>GIHD0019832</t>
  </si>
  <si>
    <t>GIHD0019833</t>
  </si>
  <si>
    <t>GIHD0019834</t>
  </si>
  <si>
    <t>GIHD0019835</t>
  </si>
  <si>
    <t>GIHD0019836</t>
  </si>
  <si>
    <t>GIHD0019837</t>
  </si>
  <si>
    <t>GIHD0019838</t>
  </si>
  <si>
    <t>GIHD0019839</t>
  </si>
  <si>
    <t>GIHD0019840</t>
  </si>
  <si>
    <t>GIHD0019841</t>
  </si>
  <si>
    <t>GIHD0019842</t>
  </si>
  <si>
    <t>GIHD0019843</t>
  </si>
  <si>
    <t>GIHD0019844</t>
  </si>
  <si>
    <t>GIHD0019845</t>
  </si>
  <si>
    <t>GIHD0019846</t>
  </si>
  <si>
    <t>GIHD0019847</t>
  </si>
  <si>
    <t>GIHD0019848</t>
  </si>
  <si>
    <t>GIHD0019849</t>
  </si>
  <si>
    <t>GIHD0019850</t>
  </si>
  <si>
    <t>GIHD0019851</t>
  </si>
  <si>
    <t>GIHD0019852</t>
  </si>
  <si>
    <t>GIHD0019853</t>
  </si>
  <si>
    <t>GIHD0019854</t>
  </si>
  <si>
    <t>GIHD0019855</t>
  </si>
  <si>
    <t>GIHD0019856</t>
  </si>
  <si>
    <t>GIHD0019857</t>
  </si>
  <si>
    <t>GIHD0019858</t>
  </si>
  <si>
    <t>GIHD0019859</t>
  </si>
  <si>
    <t>GIHD0019860</t>
  </si>
  <si>
    <t>GIHD0019861</t>
  </si>
  <si>
    <t>GIHD0019862</t>
  </si>
  <si>
    <t>GIHD0019863</t>
  </si>
  <si>
    <t>GIHD0019864</t>
  </si>
  <si>
    <t>GIHD0019865</t>
  </si>
  <si>
    <t>GIHD0019866</t>
  </si>
  <si>
    <t>GIHD0019867</t>
  </si>
  <si>
    <t>GIHD0019868</t>
  </si>
  <si>
    <t>GIHD0019869</t>
  </si>
  <si>
    <t>GIHD0019870</t>
  </si>
  <si>
    <t>GIHD0019871</t>
  </si>
  <si>
    <t>GIHD0019872</t>
  </si>
  <si>
    <t>GIHD0019873</t>
  </si>
  <si>
    <t>GIHD0019874</t>
  </si>
  <si>
    <t>GIHD0019875</t>
  </si>
  <si>
    <t>GIHD0019876</t>
  </si>
  <si>
    <t>GIHD0019877</t>
  </si>
  <si>
    <t>GIHD0019878</t>
  </si>
  <si>
    <t>GIHD0019879</t>
  </si>
  <si>
    <t>GIHD0019880</t>
  </si>
  <si>
    <t>GIHD0019881</t>
  </si>
  <si>
    <t>GIHD0019882</t>
  </si>
  <si>
    <t>GIHD0019883</t>
  </si>
  <si>
    <t>GIHD0019884</t>
  </si>
  <si>
    <t>GIHD0019885</t>
  </si>
  <si>
    <t>GIHD0019886</t>
  </si>
  <si>
    <t>GIHD0019887</t>
  </si>
  <si>
    <t>GIHD0019888</t>
  </si>
  <si>
    <t>GIHD0019889</t>
  </si>
  <si>
    <t>GIHD0019890</t>
  </si>
  <si>
    <t>GIHD0019891</t>
  </si>
  <si>
    <t>GIHD0019892</t>
  </si>
  <si>
    <t>GIHD0019893</t>
  </si>
  <si>
    <t>GIHD0019894</t>
  </si>
  <si>
    <t>GIHD0019895</t>
  </si>
  <si>
    <t>GIHD0019896</t>
  </si>
  <si>
    <t>GIHD0019897</t>
  </si>
  <si>
    <t>GIHD0019898</t>
  </si>
  <si>
    <t>GIHD0019899</t>
  </si>
  <si>
    <t>GIHD0019900</t>
  </si>
  <si>
    <t>GIHD0019901</t>
  </si>
  <si>
    <t>GIHD0019902</t>
  </si>
  <si>
    <t>GIHD0019903</t>
  </si>
  <si>
    <t>GIHD0019904</t>
  </si>
  <si>
    <t>GIHD0019905</t>
  </si>
  <si>
    <t>GIHD0019906</t>
  </si>
  <si>
    <t>GIHD0019907</t>
  </si>
  <si>
    <t>GIHD0019908</t>
  </si>
  <si>
    <t>GIHD0019909</t>
  </si>
  <si>
    <t>GIHD0019910</t>
  </si>
  <si>
    <t>GIHD0019911</t>
  </si>
  <si>
    <t>GIHD0019912</t>
  </si>
  <si>
    <t>GIHD0019913</t>
  </si>
  <si>
    <t>GIHD0019914</t>
  </si>
  <si>
    <t>GIHD0019915</t>
  </si>
  <si>
    <t>GIHD0019916</t>
  </si>
  <si>
    <t>GIHD0019917</t>
  </si>
  <si>
    <t>GIHD0019918</t>
  </si>
  <si>
    <t>GIHD0019919</t>
  </si>
  <si>
    <t>GIHD0019920</t>
  </si>
  <si>
    <t>GIHD0019921</t>
  </si>
  <si>
    <t>GIHD0019922</t>
  </si>
  <si>
    <t>GIHD0019923</t>
  </si>
  <si>
    <t>GIHD0019924</t>
  </si>
  <si>
    <t>GIHD0019925</t>
  </si>
  <si>
    <t>GIHD0019926</t>
  </si>
  <si>
    <t>GIHD0019927</t>
  </si>
  <si>
    <t>GIHD0019928</t>
  </si>
  <si>
    <t>GIHD0019929</t>
  </si>
  <si>
    <t>GIHD0019930</t>
  </si>
  <si>
    <t>GIHD0019931</t>
  </si>
  <si>
    <t>GIHD0019932</t>
  </si>
  <si>
    <t>GIHD0019933</t>
  </si>
  <si>
    <t>GIHD0019934</t>
  </si>
  <si>
    <t>GIHD0019935</t>
  </si>
  <si>
    <t>GIHD0019936</t>
  </si>
  <si>
    <t>GIHD0019937</t>
  </si>
  <si>
    <t>GIHD0019938</t>
  </si>
  <si>
    <t>GIHD0019939</t>
  </si>
  <si>
    <t>GIHD0019940</t>
  </si>
  <si>
    <t>GIHD0019941</t>
  </si>
  <si>
    <t>GIHD0019942</t>
  </si>
  <si>
    <t>GIHD0019943</t>
  </si>
  <si>
    <t>GIHD0019944</t>
  </si>
  <si>
    <t>GIHD0019945</t>
  </si>
  <si>
    <t>GIHD0019946</t>
  </si>
  <si>
    <t>GIHD0019947</t>
  </si>
  <si>
    <t>GIHD0019948</t>
  </si>
  <si>
    <t>GIHD0019949</t>
  </si>
  <si>
    <t>GIHD0019950</t>
  </si>
  <si>
    <t>GIHD0019951</t>
  </si>
  <si>
    <t>GIHD0019952</t>
  </si>
  <si>
    <t>GIHD0019953</t>
  </si>
  <si>
    <t>GIHD0019954</t>
  </si>
  <si>
    <t>GIHD0019955</t>
  </si>
  <si>
    <t>GIHD0019956</t>
  </si>
  <si>
    <t>GIHD0019957</t>
  </si>
  <si>
    <t>GIHD0019958</t>
  </si>
  <si>
    <t>GIHD0019959</t>
  </si>
  <si>
    <t>GIHD0019960</t>
  </si>
  <si>
    <t>GIHD0019961</t>
  </si>
  <si>
    <t>GIHD0019962</t>
  </si>
  <si>
    <t>GIHD0019963</t>
  </si>
  <si>
    <t>GIHD0019964</t>
  </si>
  <si>
    <t>GIHD0019965</t>
  </si>
  <si>
    <t>GIHD0019966</t>
  </si>
  <si>
    <t>GIHD0019967</t>
  </si>
  <si>
    <t>GIHD0019968</t>
  </si>
  <si>
    <t>GIHD0019969</t>
  </si>
  <si>
    <t>GIHD0019970</t>
  </si>
  <si>
    <t>GIHD0019971</t>
  </si>
  <si>
    <t>GIHD0019972</t>
  </si>
  <si>
    <t>GIHD0019973</t>
  </si>
  <si>
    <t>GIHD0019974</t>
  </si>
  <si>
    <t>GIHD0019975</t>
  </si>
  <si>
    <t>GIHD0019976</t>
  </si>
  <si>
    <t>GIHD0019977</t>
  </si>
  <si>
    <t>GIHD0019978</t>
  </si>
  <si>
    <t>GIHD0019979</t>
  </si>
  <si>
    <t>GIHD0019980</t>
  </si>
  <si>
    <t>GIHD0019981</t>
  </si>
  <si>
    <t>GIHD0019982</t>
  </si>
  <si>
    <t>GIHD0019983</t>
  </si>
  <si>
    <t>GIHD0019984</t>
  </si>
  <si>
    <t>GIHD0019985</t>
  </si>
  <si>
    <t>GIHD0019986</t>
  </si>
  <si>
    <t>GIHD0019987</t>
  </si>
  <si>
    <t>GIHD0019988</t>
  </si>
  <si>
    <t>GIHD0019989</t>
  </si>
  <si>
    <t>GIHD0019990</t>
  </si>
  <si>
    <t>GIHD0019991</t>
  </si>
  <si>
    <t>GIHD0019992</t>
  </si>
  <si>
    <t>GIHD0019993</t>
  </si>
  <si>
    <t>GIHD0019994</t>
  </si>
  <si>
    <t>GIHD0019995</t>
  </si>
  <si>
    <t>GIHD0019996</t>
  </si>
  <si>
    <t>GIHD0019997</t>
  </si>
  <si>
    <t>GIHD0019998</t>
  </si>
  <si>
    <t>GIHD0019999</t>
  </si>
  <si>
    <t>GIHD0020000</t>
  </si>
  <si>
    <t>GIHD0020001</t>
  </si>
  <si>
    <t>GIHD0020002</t>
  </si>
  <si>
    <t>GIHD0020003</t>
  </si>
  <si>
    <t>GIHD0020004</t>
  </si>
  <si>
    <t>GIHD0020005</t>
  </si>
  <si>
    <t>GIHD0020006</t>
  </si>
  <si>
    <t>GIHD0020007</t>
  </si>
  <si>
    <t>GIHD0020008</t>
  </si>
  <si>
    <t>GIHD0020009</t>
  </si>
  <si>
    <t>GIHD0020010</t>
  </si>
  <si>
    <t>GIHD0020011</t>
  </si>
  <si>
    <t>GIHD0020012</t>
  </si>
  <si>
    <t>GIHD0020013</t>
  </si>
  <si>
    <t>GIHD0020014</t>
  </si>
  <si>
    <t>GIHD0020015</t>
  </si>
  <si>
    <t>GIHD0020016</t>
  </si>
  <si>
    <t>GIHD0020017</t>
  </si>
  <si>
    <t>GIHD0020018</t>
  </si>
  <si>
    <t>GIHD0020019</t>
  </si>
  <si>
    <t>GIHD0020020</t>
  </si>
  <si>
    <t>GIHD0020021</t>
  </si>
  <si>
    <t>GIHD0020022</t>
  </si>
  <si>
    <t>GIHD0020023</t>
  </si>
  <si>
    <t>GIHD0020024</t>
  </si>
  <si>
    <t>GIHD0020025</t>
  </si>
  <si>
    <t>GIHD0020026</t>
  </si>
  <si>
    <t>GIHD0020027</t>
  </si>
  <si>
    <t>GIHD0020028</t>
  </si>
  <si>
    <t>GIHD0020029</t>
  </si>
  <si>
    <t>GIHD0020030</t>
  </si>
  <si>
    <t>GIHD0020031</t>
  </si>
  <si>
    <t>GIHD0020032</t>
  </si>
  <si>
    <t>GIHD0020033</t>
  </si>
  <si>
    <t>GIHD0020034</t>
  </si>
  <si>
    <t>GIHD0020035</t>
  </si>
  <si>
    <t>GIHD0020036</t>
  </si>
  <si>
    <t>GIHD0020037</t>
  </si>
  <si>
    <t>GIHD0020038</t>
  </si>
  <si>
    <t>GIHD0020039</t>
  </si>
  <si>
    <t>GIHD0020040</t>
  </si>
  <si>
    <t>GIHD0020041</t>
  </si>
  <si>
    <t>GIHD0020042</t>
  </si>
  <si>
    <t>GIHD0020043</t>
  </si>
  <si>
    <t>GIHD0020044</t>
  </si>
  <si>
    <t>GIHD0020045</t>
  </si>
  <si>
    <t>GIHD0020046</t>
  </si>
  <si>
    <t>GIHD0020047</t>
  </si>
  <si>
    <t>GIHD0020048</t>
  </si>
  <si>
    <t>GIHD0020049</t>
  </si>
  <si>
    <t>GIHD0020050</t>
  </si>
  <si>
    <t>GIHD0020051</t>
  </si>
  <si>
    <t>GIHD0020052</t>
  </si>
  <si>
    <t>GIHD0020053</t>
  </si>
  <si>
    <t>GIHD0020054</t>
  </si>
  <si>
    <t>GIHD0020055</t>
  </si>
  <si>
    <t>GIHD0020056</t>
  </si>
  <si>
    <t>GIHD0020057</t>
  </si>
  <si>
    <t>GIHD0020058</t>
  </si>
  <si>
    <t>GIHD0020059</t>
  </si>
  <si>
    <t>GIHD0020060</t>
  </si>
  <si>
    <t>GIHD0020061</t>
  </si>
  <si>
    <t>GIHD0020062</t>
  </si>
  <si>
    <t>GIHD0020063</t>
  </si>
  <si>
    <t>GIHD0020064</t>
  </si>
  <si>
    <t>GIHD0020065</t>
  </si>
  <si>
    <t>GIHD0020066</t>
  </si>
  <si>
    <t>GIHD0020067</t>
  </si>
  <si>
    <t>GIHD0020068</t>
  </si>
  <si>
    <t>GIHD0020069</t>
  </si>
  <si>
    <t>GIHD0020070</t>
  </si>
  <si>
    <t>GIHD0020071</t>
  </si>
  <si>
    <t>GIHD0020072</t>
  </si>
  <si>
    <t>GIHD0020073</t>
  </si>
  <si>
    <t>GIHD0020074</t>
  </si>
  <si>
    <t>GIHD0020075</t>
  </si>
  <si>
    <t>GIHD0020076</t>
  </si>
  <si>
    <t>GIHD0020077</t>
  </si>
  <si>
    <t>GIHD0020078</t>
  </si>
  <si>
    <t>GIHD0020079</t>
  </si>
  <si>
    <t>GIHD0020080</t>
  </si>
  <si>
    <t>GIHD0020081</t>
  </si>
  <si>
    <t>GIHD0020082</t>
  </si>
  <si>
    <t>GIHD0020083</t>
  </si>
  <si>
    <t>GIHD0020084</t>
  </si>
  <si>
    <t>GIHD0020085</t>
  </si>
  <si>
    <t>GIHD0020086</t>
  </si>
  <si>
    <t>GIHD0020087</t>
  </si>
  <si>
    <t>GIHD0020088</t>
  </si>
  <si>
    <t>GIHD0020089</t>
  </si>
  <si>
    <t>GIHD0020090</t>
  </si>
  <si>
    <t>GIHD0020091</t>
  </si>
  <si>
    <t>GIHD0020092</t>
  </si>
  <si>
    <t>GIHD0020093</t>
  </si>
  <si>
    <t>GIHD0020094</t>
  </si>
  <si>
    <t>GIHD0020095</t>
  </si>
  <si>
    <t>GIHD0020096</t>
  </si>
  <si>
    <t>GIHD0020097</t>
  </si>
  <si>
    <t>GIHD0020098</t>
  </si>
  <si>
    <t>GIHD0020099</t>
  </si>
  <si>
    <t>GIHD0020100</t>
  </si>
  <si>
    <t>GIHD0020101</t>
  </si>
  <si>
    <t>GIHD0020102</t>
  </si>
  <si>
    <t>GIHD0020103</t>
  </si>
  <si>
    <t>GIHD0020104</t>
  </si>
  <si>
    <t>GIHD0020105</t>
  </si>
  <si>
    <t>GIHD0020106</t>
  </si>
  <si>
    <t>GIHD0020107</t>
  </si>
  <si>
    <t>GIHD0020108</t>
  </si>
  <si>
    <t>GIHD0020109</t>
  </si>
  <si>
    <t>GIHD0020110</t>
  </si>
  <si>
    <t>GIHD0020111</t>
  </si>
  <si>
    <t>GIHD0020112</t>
  </si>
  <si>
    <t>GIHD0020113</t>
  </si>
  <si>
    <t>GIHD0020114</t>
  </si>
  <si>
    <t>GIHD0020115</t>
  </si>
  <si>
    <t>GIHD0020116</t>
  </si>
  <si>
    <t>GIHD0020117</t>
  </si>
  <si>
    <t>GIHD0020118</t>
  </si>
  <si>
    <t>GIHD0020119</t>
  </si>
  <si>
    <t>GIHD0020120</t>
  </si>
  <si>
    <t>GIHD0020121</t>
  </si>
  <si>
    <t>GIHD0020122</t>
  </si>
  <si>
    <t>GIHD0020123</t>
  </si>
  <si>
    <t>GIHD0020124</t>
  </si>
  <si>
    <t>GIHD0020125</t>
  </si>
  <si>
    <t>GIHD0020126</t>
  </si>
  <si>
    <t>GIHD0020127</t>
  </si>
  <si>
    <t>GIHD0020128</t>
  </si>
  <si>
    <t>GIHD0020129</t>
  </si>
  <si>
    <t>GIHD0020130</t>
  </si>
  <si>
    <t>GIHD0020131</t>
  </si>
  <si>
    <t>GIHD0020132</t>
  </si>
  <si>
    <t>GIHD0020133</t>
  </si>
  <si>
    <t>GIHD0020134</t>
  </si>
  <si>
    <t>GIHD0020135</t>
  </si>
  <si>
    <t>GIHD0020136</t>
  </si>
  <si>
    <t>GIHD0020137</t>
  </si>
  <si>
    <t>GIHD0020138</t>
  </si>
  <si>
    <t>GIHD0020139</t>
  </si>
  <si>
    <t>GIHD0020140</t>
  </si>
  <si>
    <t>GIHD0020141</t>
  </si>
  <si>
    <t>GIHD0020142</t>
  </si>
  <si>
    <t>GIHD0020143</t>
  </si>
  <si>
    <t>GIHD0020144</t>
  </si>
  <si>
    <t>GIHD0020145</t>
  </si>
  <si>
    <t>GIHD0020146</t>
  </si>
  <si>
    <t>GIHD0020147</t>
  </si>
  <si>
    <t>GIHD0020148</t>
  </si>
  <si>
    <t>GIHD0020149</t>
  </si>
  <si>
    <t>GIHD0020150</t>
  </si>
  <si>
    <t>GIHD0020151</t>
  </si>
  <si>
    <t>GIHD0020152</t>
  </si>
  <si>
    <t>GIHD0020153</t>
  </si>
  <si>
    <t>GIHD0020154</t>
  </si>
  <si>
    <t>GIHD0020155</t>
  </si>
  <si>
    <t>GIHD0020156</t>
  </si>
  <si>
    <t>GIHD0020157</t>
  </si>
  <si>
    <t>GIHD0020158</t>
  </si>
  <si>
    <t>GIHD0020159</t>
  </si>
  <si>
    <t>GIHD0020160</t>
  </si>
  <si>
    <t>GIHD0020161</t>
  </si>
  <si>
    <t>GIHD0020162</t>
  </si>
  <si>
    <t>GIHD0020163</t>
  </si>
  <si>
    <t>GIHD0020164</t>
  </si>
  <si>
    <t>GIHD0020165</t>
  </si>
  <si>
    <t>GIHD0020166</t>
  </si>
  <si>
    <t>GIHD0020167</t>
  </si>
  <si>
    <t>GIHD0020168</t>
  </si>
  <si>
    <t>GIHD0020169</t>
  </si>
  <si>
    <t>GIHD0020170</t>
  </si>
  <si>
    <t>GIHD0020171</t>
  </si>
  <si>
    <t>GIHD0020172</t>
  </si>
  <si>
    <t>GIHD0020173</t>
  </si>
  <si>
    <t>GIHD0020174</t>
  </si>
  <si>
    <t>GIHD0020175</t>
  </si>
  <si>
    <t>GIHD0020176</t>
  </si>
  <si>
    <t>GIHD0020177</t>
  </si>
  <si>
    <t>GIHD0020178</t>
  </si>
  <si>
    <t>GIHD0020179</t>
  </si>
  <si>
    <t>GIHD0020180</t>
  </si>
  <si>
    <t>GIHD0020181</t>
  </si>
  <si>
    <t>GIHD0020182</t>
  </si>
  <si>
    <t>GIHD0020183</t>
  </si>
  <si>
    <t>GIHD0020184</t>
  </si>
  <si>
    <t>GIHD0020185</t>
  </si>
  <si>
    <t>GIHD0020186</t>
  </si>
  <si>
    <t>GIHD0020187</t>
  </si>
  <si>
    <t>GIHD0020188</t>
  </si>
  <si>
    <t>GIHD0020189</t>
  </si>
  <si>
    <t>GIHD0020190</t>
  </si>
  <si>
    <t>GIHD0020191</t>
  </si>
  <si>
    <t>GIHD0020192</t>
  </si>
  <si>
    <t>GIHD0020193</t>
  </si>
  <si>
    <t>GIHD0020194</t>
  </si>
  <si>
    <t>GIHD0020195</t>
  </si>
  <si>
    <t>GIHD0020196</t>
  </si>
  <si>
    <t>GIHD0020197</t>
  </si>
  <si>
    <t>GIHD0020198</t>
  </si>
  <si>
    <t>GIHD0020199</t>
  </si>
  <si>
    <t>GIHD0020200</t>
  </si>
  <si>
    <t>GIHD0020201</t>
  </si>
  <si>
    <t>GIHD0020202</t>
  </si>
  <si>
    <t>GIHD0020203</t>
  </si>
  <si>
    <t>GIHD0020204</t>
  </si>
  <si>
    <t>GIHD0020205</t>
  </si>
  <si>
    <t>GIHD0020206</t>
  </si>
  <si>
    <t>GIHD0020207</t>
  </si>
  <si>
    <t>GIHD0020208</t>
  </si>
  <si>
    <t>GIHD0020209</t>
  </si>
  <si>
    <t>GIHD0020210</t>
  </si>
  <si>
    <t>GIHD0020211</t>
  </si>
  <si>
    <t>GIHD0020212</t>
  </si>
  <si>
    <t>GIHD0020213</t>
  </si>
  <si>
    <t>GIHD0020214</t>
  </si>
  <si>
    <t>GIHD0020215</t>
  </si>
  <si>
    <t>GIHD0020216</t>
  </si>
  <si>
    <t>GIHD0020217</t>
  </si>
  <si>
    <t>GIHD0020218</t>
  </si>
  <si>
    <t>GIHD0020219</t>
  </si>
  <si>
    <t>GIHD0020220</t>
  </si>
  <si>
    <t>GIHD0020221</t>
  </si>
  <si>
    <t>GIHD0020222</t>
  </si>
  <si>
    <t>GIHD0020223</t>
  </si>
  <si>
    <t>GIHD0020224</t>
  </si>
  <si>
    <t>GIHD0020225</t>
  </si>
  <si>
    <t>GIHD0020226</t>
  </si>
  <si>
    <t>GIHD0020227</t>
  </si>
  <si>
    <t>GIHD0020228</t>
  </si>
  <si>
    <t>GIHD0020229</t>
  </si>
  <si>
    <t>GIHD0020230</t>
  </si>
  <si>
    <t>GIHD0020231</t>
  </si>
  <si>
    <t>GIHD0020232</t>
  </si>
  <si>
    <t>GIHD0020233</t>
  </si>
  <si>
    <t>GIHD0020234</t>
  </si>
  <si>
    <t>GIHD0020235</t>
  </si>
  <si>
    <t>GIHD0020236</t>
  </si>
  <si>
    <t>GIHD0020237</t>
  </si>
  <si>
    <t>GIHD0020238</t>
  </si>
  <si>
    <t>GIHD0020239</t>
  </si>
  <si>
    <t>GIHD0020240</t>
  </si>
  <si>
    <t>GIHD0020241</t>
  </si>
  <si>
    <t>GIHD0020242</t>
  </si>
  <si>
    <t>GIHD0020243</t>
  </si>
  <si>
    <t>GIHD0020244</t>
  </si>
  <si>
    <t>GIHD0020245</t>
  </si>
  <si>
    <t>GIHD0020246</t>
  </si>
  <si>
    <t>GIHD0020247</t>
  </si>
  <si>
    <t>GIHD0020248</t>
  </si>
  <si>
    <t>GIHD0020249</t>
  </si>
  <si>
    <t>GIHD0020250</t>
  </si>
  <si>
    <t>GIHD0020251</t>
  </si>
  <si>
    <t>GIHD0020252</t>
  </si>
  <si>
    <t>GIHD0020253</t>
  </si>
  <si>
    <t>GIHD0020254</t>
  </si>
  <si>
    <t>GIHD0020255</t>
  </si>
  <si>
    <t>GIHD0020256</t>
  </si>
  <si>
    <t>GIHD0020257</t>
  </si>
  <si>
    <t>GIHD0020258</t>
  </si>
  <si>
    <t>GIHD0020259</t>
  </si>
  <si>
    <t>GIHD0020260</t>
  </si>
  <si>
    <t>GIHD0020261</t>
  </si>
  <si>
    <t>GIHD0020262</t>
  </si>
  <si>
    <t>GIHD0020263</t>
  </si>
  <si>
    <t>GIHD0020264</t>
  </si>
  <si>
    <t>GIHD0020265</t>
  </si>
  <si>
    <t>GIHD0020266</t>
  </si>
  <si>
    <t>GIHD0020267</t>
  </si>
  <si>
    <t>GIHD0020268</t>
  </si>
  <si>
    <t>GIHD0020269</t>
  </si>
  <si>
    <t>GIHD0020270</t>
  </si>
  <si>
    <t>GIHD0020271</t>
  </si>
  <si>
    <t>GIHD0020272</t>
  </si>
  <si>
    <t>GIHD0020273</t>
  </si>
  <si>
    <t>GIHD0020274</t>
  </si>
  <si>
    <t>GIHD0020275</t>
  </si>
  <si>
    <t>GIHD0020276</t>
  </si>
  <si>
    <t>GIHD0020277</t>
  </si>
  <si>
    <t>GIHD0020278</t>
  </si>
  <si>
    <t>GIHD0020279</t>
  </si>
  <si>
    <t>GIHD0020280</t>
  </si>
  <si>
    <t>GIHD0020281</t>
  </si>
  <si>
    <t>GIHD0020282</t>
  </si>
  <si>
    <t>GIHD0020283</t>
  </si>
  <si>
    <t>GIHD0020284</t>
  </si>
  <si>
    <t>GIHD0020285</t>
  </si>
  <si>
    <t>GIHD0020286</t>
  </si>
  <si>
    <t>GIHD0020287</t>
  </si>
  <si>
    <t>GIHD0020288</t>
  </si>
  <si>
    <t>GIHD0020289</t>
  </si>
  <si>
    <t>GIHD0020290</t>
  </si>
  <si>
    <t>GIHD0020291</t>
  </si>
  <si>
    <t>GIHD0020292</t>
  </si>
  <si>
    <t>GIHD0020293</t>
  </si>
  <si>
    <t>GIHD0020294</t>
  </si>
  <si>
    <t>GIHD0020295</t>
  </si>
  <si>
    <t>GIHD0020296</t>
  </si>
  <si>
    <t>GIHD0020297</t>
  </si>
  <si>
    <t>GIHD0020298</t>
  </si>
  <si>
    <t>GIHD0020299</t>
  </si>
  <si>
    <t>GIHD0020300</t>
  </si>
  <si>
    <t>GIHD0020301</t>
  </si>
  <si>
    <t>GIHD0020302</t>
  </si>
  <si>
    <t>GIHD0020303</t>
  </si>
  <si>
    <t>GIHD0020304</t>
  </si>
  <si>
    <t>GIHD0020305</t>
  </si>
  <si>
    <t>GIHD0020306</t>
  </si>
  <si>
    <t>GIHD0020307</t>
  </si>
  <si>
    <t>GIHD0020308</t>
  </si>
  <si>
    <t>GIHD0020309</t>
  </si>
  <si>
    <t>GIHD0020310</t>
  </si>
  <si>
    <t>GIHD0020311</t>
  </si>
  <si>
    <t>GIHD0020312</t>
  </si>
  <si>
    <t>GIHD0020313</t>
  </si>
  <si>
    <t>GIHD0020314</t>
  </si>
  <si>
    <t>GIHD0020315</t>
  </si>
  <si>
    <t>GIHD0020316</t>
  </si>
  <si>
    <t>GIHD0020317</t>
  </si>
  <si>
    <t>GIHD0020318</t>
  </si>
  <si>
    <t>GIHD0020319</t>
  </si>
  <si>
    <t>GIHD0020320</t>
  </si>
  <si>
    <t>GIHD0020321</t>
  </si>
  <si>
    <t>GIHD0020322</t>
  </si>
  <si>
    <t>GIHD0020323</t>
  </si>
  <si>
    <t>GIHD0020324</t>
  </si>
  <si>
    <t>GIHD0020325</t>
  </si>
  <si>
    <t>GIHD0020326</t>
  </si>
  <si>
    <t>GIHD0020327</t>
  </si>
  <si>
    <t>GIHD0020328</t>
  </si>
  <si>
    <t>GIHD0020329</t>
  </si>
  <si>
    <t>GIHD0020330</t>
  </si>
  <si>
    <t>GIHD0020331</t>
  </si>
  <si>
    <t>GIHD0020332</t>
  </si>
  <si>
    <t>GIHD0020333</t>
  </si>
  <si>
    <t>GIHD0020334</t>
  </si>
  <si>
    <t>GIHD0020335</t>
  </si>
  <si>
    <t>GIHD0020336</t>
  </si>
  <si>
    <t>GIHD0020337</t>
  </si>
  <si>
    <t>GIHD0020338</t>
  </si>
  <si>
    <t>GIHD0020339</t>
  </si>
  <si>
    <t>GIHD0020340</t>
  </si>
  <si>
    <t>GIHD0020341</t>
  </si>
  <si>
    <t>GIHD0020342</t>
  </si>
  <si>
    <t>GIHD0020343</t>
  </si>
  <si>
    <t>GIHD0020344</t>
  </si>
  <si>
    <t>GIHD0020345</t>
  </si>
  <si>
    <t>GIHD0020346</t>
  </si>
  <si>
    <t>GIHD0020347</t>
  </si>
  <si>
    <t>GIHD0020348</t>
  </si>
  <si>
    <t>GIHD0020349</t>
  </si>
  <si>
    <t>GIHD0020350</t>
  </si>
  <si>
    <t>GIHD0020351</t>
  </si>
  <si>
    <t>GIHD0020352</t>
  </si>
  <si>
    <t>GIHD0020353</t>
  </si>
  <si>
    <t>GIHD0020354</t>
  </si>
  <si>
    <t>GIHD0020355</t>
  </si>
  <si>
    <t>GIHD0020356</t>
  </si>
  <si>
    <t>GIHD0020357</t>
  </si>
  <si>
    <t>GIHD0020358</t>
  </si>
  <si>
    <t>GIHD0020359</t>
  </si>
  <si>
    <t>GIHD0020360</t>
  </si>
  <si>
    <t>GIHD0020361</t>
  </si>
  <si>
    <t>GIHD0020362</t>
  </si>
  <si>
    <t>GIHD0020363</t>
  </si>
  <si>
    <t>GIHD0020364</t>
  </si>
  <si>
    <t>GIHD0020365</t>
  </si>
  <si>
    <t>GIHD0020366</t>
  </si>
  <si>
    <t>GIHD0020367</t>
  </si>
  <si>
    <t>GIHD0020368</t>
  </si>
  <si>
    <t>GIHD0020369</t>
  </si>
  <si>
    <t>GIHD0020370</t>
  </si>
  <si>
    <t>GIHD0020371</t>
  </si>
  <si>
    <t>GIHD0020372</t>
  </si>
  <si>
    <t>GIHD0020373</t>
  </si>
  <si>
    <t>GIHD0020374</t>
  </si>
  <si>
    <t>GIHD0020375</t>
  </si>
  <si>
    <t>GIHD0020376</t>
  </si>
  <si>
    <t>GIHD0020377</t>
  </si>
  <si>
    <t>GIHD0020378</t>
  </si>
  <si>
    <t>GIHD0020379</t>
  </si>
  <si>
    <t>GIHD0020380</t>
  </si>
  <si>
    <t>GIHD0020381</t>
  </si>
  <si>
    <t>GIHD0020382</t>
  </si>
  <si>
    <t>GIHD0020383</t>
  </si>
  <si>
    <t>GIHD0020384</t>
  </si>
  <si>
    <t>GIHD0020385</t>
  </si>
  <si>
    <t>GIHD0020386</t>
  </si>
  <si>
    <t>GIHD0020387</t>
  </si>
  <si>
    <t>GIHD0020388</t>
  </si>
  <si>
    <t>GIHD0020389</t>
  </si>
  <si>
    <t>GIHD0020390</t>
  </si>
  <si>
    <t>GIHD0020391</t>
  </si>
  <si>
    <t>GIHD0020392</t>
  </si>
  <si>
    <t>GIHD0020393</t>
  </si>
  <si>
    <t>GIHD0020394</t>
  </si>
  <si>
    <t>GIHD0020395</t>
  </si>
  <si>
    <t>GIHD0020396</t>
  </si>
  <si>
    <t>GIHD0020397</t>
  </si>
  <si>
    <t>GIHD0020398</t>
  </si>
  <si>
    <t>GIHD0020399</t>
  </si>
  <si>
    <t>GIHD0020400</t>
  </si>
  <si>
    <t>GIHD0020401</t>
  </si>
  <si>
    <t>GIHD0020402</t>
  </si>
  <si>
    <t>GIHD0020403</t>
  </si>
  <si>
    <t>GIHD0020404</t>
  </si>
  <si>
    <t>GIHD0020405</t>
  </si>
  <si>
    <t>GIHD0020406</t>
  </si>
  <si>
    <t>GIHD0020407</t>
  </si>
  <si>
    <t>GIHD0020408</t>
  </si>
  <si>
    <t>GIHD0020409</t>
  </si>
  <si>
    <t>GIHD0020410</t>
  </si>
  <si>
    <t>GIHD0020411</t>
  </si>
  <si>
    <t>GIHD0020412</t>
  </si>
  <si>
    <t>GIHD0020413</t>
  </si>
  <si>
    <t>GIHD0020414</t>
  </si>
  <si>
    <t>GIHD0020415</t>
  </si>
  <si>
    <t>GIHD0020416</t>
  </si>
  <si>
    <t>GIHD0020417</t>
  </si>
  <si>
    <t>GIHD0020418</t>
  </si>
  <si>
    <t>GIHD0020419</t>
  </si>
  <si>
    <t>GIHD0020420</t>
  </si>
  <si>
    <t>GIHD0020421</t>
  </si>
  <si>
    <t>GIHD0020422</t>
  </si>
  <si>
    <t>GIHD0020423</t>
  </si>
  <si>
    <t>GIHD0020424</t>
  </si>
  <si>
    <t>GIHD0020425</t>
  </si>
  <si>
    <t>GIHD0020426</t>
  </si>
  <si>
    <t>GIHD0020427</t>
  </si>
  <si>
    <t>GIHD0020428</t>
  </si>
  <si>
    <t>GIHD0020429</t>
  </si>
  <si>
    <t>GIHD0020430</t>
  </si>
  <si>
    <t>GIHD0020431</t>
  </si>
  <si>
    <t>GIHD0020432</t>
  </si>
  <si>
    <t>GIHD0020433</t>
  </si>
  <si>
    <t>GIHD0020434</t>
  </si>
  <si>
    <t>GIHD0020435</t>
  </si>
  <si>
    <t>GIHD0020436</t>
  </si>
  <si>
    <t>GIHD0020437</t>
  </si>
  <si>
    <t>GIHD0020438</t>
  </si>
  <si>
    <t>GIHD0020439</t>
  </si>
  <si>
    <t>GIHD0020440</t>
  </si>
  <si>
    <t>GIHD0020441</t>
  </si>
  <si>
    <t>GIHD0020442</t>
  </si>
  <si>
    <t>GIHD0020443</t>
  </si>
  <si>
    <t>GIHD0020444</t>
  </si>
  <si>
    <t>GIHD0020445</t>
  </si>
  <si>
    <t>GIHD0020446</t>
  </si>
  <si>
    <t>GIHD0020447</t>
  </si>
  <si>
    <t>GIHD0020448</t>
  </si>
  <si>
    <t>GIHD0020449</t>
  </si>
  <si>
    <t>GIHD0020450</t>
  </si>
  <si>
    <t>GIHD0020451</t>
  </si>
  <si>
    <t>GIHD0020452</t>
  </si>
  <si>
    <t>GIHD0020453</t>
  </si>
  <si>
    <t>GIHD0020454</t>
  </si>
  <si>
    <t>GIHD0020455</t>
  </si>
  <si>
    <t>GIHD0020456</t>
  </si>
  <si>
    <t>GIHD0020457</t>
  </si>
  <si>
    <t>GIHD0020458</t>
  </si>
  <si>
    <t>GIHD0020459</t>
  </si>
  <si>
    <t>GIHD0020460</t>
  </si>
  <si>
    <t>GIHD0020461</t>
  </si>
  <si>
    <t>GIHD0020462</t>
  </si>
  <si>
    <t>GIHD0020463</t>
  </si>
  <si>
    <t>GIHD0020464</t>
  </si>
  <si>
    <t>GIHD0020465</t>
  </si>
  <si>
    <t>GIHD0020466</t>
  </si>
  <si>
    <t>GIHD0020467</t>
  </si>
  <si>
    <t>GIHD0020468</t>
  </si>
  <si>
    <t>GIHD0020469</t>
  </si>
  <si>
    <t>GIHD0020470</t>
  </si>
  <si>
    <t>GIHD0020471</t>
  </si>
  <si>
    <t>GIHD0020472</t>
  </si>
  <si>
    <t>GIHD0020473</t>
  </si>
  <si>
    <t>GIHD0020474</t>
  </si>
  <si>
    <t>GIHD0020475</t>
  </si>
  <si>
    <t>GIHD0020476</t>
  </si>
  <si>
    <t>GIHD0020477</t>
  </si>
  <si>
    <t>GIHD0020478</t>
  </si>
  <si>
    <t>GIHD0020479</t>
  </si>
  <si>
    <t>GIHD0020480</t>
  </si>
  <si>
    <t>GIHD0020481</t>
  </si>
  <si>
    <t>GIHD0020482</t>
  </si>
  <si>
    <t>GIHD0020483</t>
  </si>
  <si>
    <t>GIHD0020484</t>
  </si>
  <si>
    <t>GIHD0020485</t>
  </si>
  <si>
    <t>GIHD0020486</t>
  </si>
  <si>
    <t>GIHD0020487</t>
  </si>
  <si>
    <t>GIHD0020488</t>
  </si>
  <si>
    <t>GIHD0020489</t>
  </si>
  <si>
    <t>GIHD0020490</t>
  </si>
  <si>
    <t>GIHD0020491</t>
  </si>
  <si>
    <t>GIHD0020492</t>
  </si>
  <si>
    <t>GIHD0020493</t>
  </si>
  <si>
    <t>GIHD0020494</t>
  </si>
  <si>
    <t>GIHD0020495</t>
  </si>
  <si>
    <t>GIHD0020496</t>
  </si>
  <si>
    <t>GIHD0020497</t>
  </si>
  <si>
    <t>GIHD0020498</t>
  </si>
  <si>
    <t>GIHD0020499</t>
  </si>
  <si>
    <t>GIHD0020500</t>
  </si>
  <si>
    <t>GIHD0020501</t>
  </si>
  <si>
    <t>GIHD0020502</t>
  </si>
  <si>
    <t>GIHD0020503</t>
  </si>
  <si>
    <t>GIHD0020504</t>
  </si>
  <si>
    <t>GIHD0020505</t>
  </si>
  <si>
    <t>GIHD0020506</t>
  </si>
  <si>
    <t>GIHD0020507</t>
  </si>
  <si>
    <t>GIHD0020508</t>
  </si>
  <si>
    <t>GIHD0020509</t>
  </si>
  <si>
    <t>GIHD0020510</t>
  </si>
  <si>
    <t>GIHD0020511</t>
  </si>
  <si>
    <t>GIHD0020512</t>
  </si>
  <si>
    <t>GIHD0020513</t>
  </si>
  <si>
    <t>GIHD0020514</t>
  </si>
  <si>
    <t>GIHD0020515</t>
  </si>
  <si>
    <t>GIHD0020516</t>
  </si>
  <si>
    <t>GIHD0020517</t>
  </si>
  <si>
    <t>GIHD0020518</t>
  </si>
  <si>
    <t>GIHD0020519</t>
  </si>
  <si>
    <t>GIHD0020520</t>
  </si>
  <si>
    <t>GIHD0020521</t>
  </si>
  <si>
    <t>GIHD0020522</t>
  </si>
  <si>
    <t>GIHD0020523</t>
  </si>
  <si>
    <t>GIHD0020524</t>
  </si>
  <si>
    <t>GIHD0020525</t>
  </si>
  <si>
    <t>GIHD0020526</t>
  </si>
  <si>
    <t>GIHD0020527</t>
  </si>
  <si>
    <t>GIHD0020528</t>
  </si>
  <si>
    <t>GIHD0020529</t>
  </si>
  <si>
    <t>GIHD0020530</t>
  </si>
  <si>
    <t>GIHD0020531</t>
  </si>
  <si>
    <t>GIHD0020532</t>
  </si>
  <si>
    <t>GIHD0020533</t>
  </si>
  <si>
    <t>GIHD0020534</t>
  </si>
  <si>
    <t>GIHD0020535</t>
  </si>
  <si>
    <t>GIHD0020536</t>
  </si>
  <si>
    <t>GIHD0020537</t>
  </si>
  <si>
    <t>GIHD0020538</t>
  </si>
  <si>
    <t>GIHD0020539</t>
  </si>
  <si>
    <t>GIHD0020540</t>
  </si>
  <si>
    <t>GIHD0020541</t>
  </si>
  <si>
    <t>GIHD0020542</t>
  </si>
  <si>
    <t>GIHD0020543</t>
  </si>
  <si>
    <t>GIHD0020544</t>
  </si>
  <si>
    <t>GIHD0020545</t>
  </si>
  <si>
    <t>GIHD0020546</t>
  </si>
  <si>
    <t>GIHD0020547</t>
  </si>
  <si>
    <t>GIHD0020548</t>
  </si>
  <si>
    <t>GIHD0020549</t>
  </si>
  <si>
    <t>GIHD0020550</t>
  </si>
  <si>
    <t>GIHD0020551</t>
  </si>
  <si>
    <t>GIHD0020552</t>
  </si>
  <si>
    <t>GIHD0020553</t>
  </si>
  <si>
    <t>GIHD0020554</t>
  </si>
  <si>
    <t>GIHD0020555</t>
  </si>
  <si>
    <t>GIHD0020556</t>
  </si>
  <si>
    <t>GIHD0020557</t>
  </si>
  <si>
    <t>GIHD0020558</t>
  </si>
  <si>
    <t>GIHD0020559</t>
  </si>
  <si>
    <t>GIHD0020560</t>
  </si>
  <si>
    <t>GIHD0020561</t>
  </si>
  <si>
    <t>GIHD0020562</t>
  </si>
  <si>
    <t>GIHD0020563</t>
  </si>
  <si>
    <t>GIHD0020564</t>
  </si>
  <si>
    <t>GIHD0020565</t>
  </si>
  <si>
    <t>GIHD0020566</t>
  </si>
  <si>
    <t>GIHD0020567</t>
  </si>
  <si>
    <t>GIHD0020568</t>
  </si>
  <si>
    <t>GIHD0020569</t>
  </si>
  <si>
    <t>GIHD0020570</t>
  </si>
  <si>
    <t>GIHD0020571</t>
  </si>
  <si>
    <t>GIHD0020572</t>
  </si>
  <si>
    <t>GIHD0020573</t>
  </si>
  <si>
    <t>GIHD0020574</t>
  </si>
  <si>
    <t>GIHD0020575</t>
  </si>
  <si>
    <t>GIHD0020576</t>
  </si>
  <si>
    <t>GIHD0020577</t>
  </si>
  <si>
    <t>GIHD0020578</t>
  </si>
  <si>
    <t>GIHD0020579</t>
  </si>
  <si>
    <t>GIHD0020580</t>
  </si>
  <si>
    <t>GIHD0020581</t>
  </si>
  <si>
    <t>GIHD0020582</t>
  </si>
  <si>
    <t>GIHD0020583</t>
  </si>
  <si>
    <t>GIHD0020584</t>
  </si>
  <si>
    <t>GIHD0020585</t>
  </si>
  <si>
    <t>GIHD0020586</t>
  </si>
  <si>
    <t>GIHD0020587</t>
  </si>
  <si>
    <t>GIHD0020588</t>
  </si>
  <si>
    <t>GIHD0020589</t>
  </si>
  <si>
    <t>GIHD0020590</t>
  </si>
  <si>
    <t>GIHD0020591</t>
  </si>
  <si>
    <t>GIHD0020592</t>
  </si>
  <si>
    <t>GIHD0020593</t>
  </si>
  <si>
    <t>GIHD0020594</t>
  </si>
  <si>
    <t>GIHD0020595</t>
  </si>
  <si>
    <t>GIHD0020596</t>
  </si>
  <si>
    <t>GIHD0020597</t>
  </si>
  <si>
    <t>GIHD0020598</t>
  </si>
  <si>
    <t>GIHD0020599</t>
  </si>
  <si>
    <t>GIHD0020600</t>
  </si>
  <si>
    <t>GIHD0020601</t>
  </si>
  <si>
    <t>GIHD0020602</t>
  </si>
  <si>
    <t>GIHD0020603</t>
  </si>
  <si>
    <t>GIHD0020604</t>
  </si>
  <si>
    <t>GIHD0020605</t>
  </si>
  <si>
    <t>GIHD0020606</t>
  </si>
  <si>
    <t>GIHD0020607</t>
  </si>
  <si>
    <t>GIHD0020608</t>
  </si>
  <si>
    <t>GIHD0020609</t>
  </si>
  <si>
    <t>GIHD0020610</t>
  </si>
  <si>
    <t>GIHD0020611</t>
  </si>
  <si>
    <t>GIHD0020612</t>
  </si>
  <si>
    <t>GIHD0020613</t>
  </si>
  <si>
    <t>GIHD0020614</t>
  </si>
  <si>
    <t>GIHD0020615</t>
  </si>
  <si>
    <t>GIHD0020616</t>
  </si>
  <si>
    <t>GIHD0020617</t>
  </si>
  <si>
    <t>GIHD0020618</t>
  </si>
  <si>
    <t>GIHD0020619</t>
  </si>
  <si>
    <t>GIHD0020620</t>
  </si>
  <si>
    <t>GIHD0020621</t>
  </si>
  <si>
    <t>GIHD0020622</t>
  </si>
  <si>
    <t>GIHD0020623</t>
  </si>
  <si>
    <t>GIHD0020624</t>
  </si>
  <si>
    <t>GIHD0020625</t>
  </si>
  <si>
    <t>GIHD0020626</t>
  </si>
  <si>
    <t>GIHD0020627</t>
  </si>
  <si>
    <t>GIHD0020628</t>
  </si>
  <si>
    <t>GIHD0020629</t>
  </si>
  <si>
    <t>GIHD0020630</t>
  </si>
  <si>
    <t>GIHD0020631</t>
  </si>
  <si>
    <t>GIHD0020632</t>
  </si>
  <si>
    <t>GIHD0020633</t>
  </si>
  <si>
    <t>GIHD0020634</t>
  </si>
  <si>
    <t>GIHD0020635</t>
  </si>
  <si>
    <t>GIHD0020636</t>
  </si>
  <si>
    <t>GIHD0020637</t>
  </si>
  <si>
    <t>GIHD0020638</t>
  </si>
  <si>
    <t>GIHD0020639</t>
  </si>
  <si>
    <t>GIHD0020640</t>
  </si>
  <si>
    <t>GIHD0020641</t>
  </si>
  <si>
    <t>GIHD0020642</t>
  </si>
  <si>
    <t>GIHD0020643</t>
  </si>
  <si>
    <t>GIHD0020644</t>
  </si>
  <si>
    <t>GIHD0020645</t>
  </si>
  <si>
    <t>GIHD0020646</t>
  </si>
  <si>
    <t>GIHD0020647</t>
  </si>
  <si>
    <t>GIHD0020648</t>
  </si>
  <si>
    <t>GIHD0020649</t>
  </si>
  <si>
    <t>GIHD0020650</t>
  </si>
  <si>
    <t>GIHD0020651</t>
  </si>
  <si>
    <t>GIHD0020652</t>
  </si>
  <si>
    <t>GIHD0020653</t>
  </si>
  <si>
    <t>GIHD0020654</t>
  </si>
  <si>
    <t>GIHD0020655</t>
  </si>
  <si>
    <t>GIHD0020656</t>
  </si>
  <si>
    <t>GIHD0020657</t>
  </si>
  <si>
    <t>GIHD0020658</t>
  </si>
  <si>
    <t>GIHD0020659</t>
  </si>
  <si>
    <t>GIHD0020660</t>
  </si>
  <si>
    <t>GIHD0020661</t>
  </si>
  <si>
    <t>GIHD0020662</t>
  </si>
  <si>
    <t>GIHD0020663</t>
  </si>
  <si>
    <t>GIHD0020664</t>
  </si>
  <si>
    <t>GIHD0020665</t>
  </si>
  <si>
    <t>GIHD0020666</t>
  </si>
  <si>
    <t>GIHD0020667</t>
  </si>
  <si>
    <t>GIHD0020668</t>
  </si>
  <si>
    <t>GIHD0020669</t>
  </si>
  <si>
    <t>GIHD0020670</t>
  </si>
  <si>
    <t>GIHD0020671</t>
  </si>
  <si>
    <t>GIHD0020672</t>
  </si>
  <si>
    <t>GIHD0020673</t>
  </si>
  <si>
    <t>GIHD0020674</t>
  </si>
  <si>
    <t>GIHD0020675</t>
  </si>
  <si>
    <t>GIHD0020676</t>
  </si>
  <si>
    <t>GIHD0020677</t>
  </si>
  <si>
    <t>GIHD0020678</t>
  </si>
  <si>
    <t>GIHD0020679</t>
  </si>
  <si>
    <t>GIHD0020680</t>
  </si>
  <si>
    <t>GIHD0020681</t>
  </si>
  <si>
    <t>GIHD0020682</t>
  </si>
  <si>
    <t>GIHD0020683</t>
  </si>
  <si>
    <t>GIHD0020684</t>
  </si>
  <si>
    <t>GIHD0020685</t>
  </si>
  <si>
    <t>GIHD0020686</t>
  </si>
  <si>
    <t>GIHD0020687</t>
  </si>
  <si>
    <t>GIHD0020688</t>
  </si>
  <si>
    <t>GIHD0020689</t>
  </si>
  <si>
    <t>GIHD0020690</t>
  </si>
  <si>
    <t>GIHD0020691</t>
  </si>
  <si>
    <t>GIHD0020692</t>
  </si>
  <si>
    <t>GIHD0020693</t>
  </si>
  <si>
    <t>GIHD0020694</t>
  </si>
  <si>
    <t>GIHD0020695</t>
  </si>
  <si>
    <t>GIHD0020696</t>
  </si>
  <si>
    <t>GIHD0020697</t>
  </si>
  <si>
    <t>GIHD0020698</t>
  </si>
  <si>
    <t>GIHD0020699</t>
  </si>
  <si>
    <t>GIHD0020700</t>
  </si>
  <si>
    <t>GIHD0020701</t>
  </si>
  <si>
    <t>GIHD0020702</t>
  </si>
  <si>
    <t>GIHD0020703</t>
  </si>
  <si>
    <t>GIHD0020704</t>
  </si>
  <si>
    <t>GIHD0020705</t>
  </si>
  <si>
    <t>GIHD0020706</t>
  </si>
  <si>
    <t>GIHD0020707</t>
  </si>
  <si>
    <t>GIHD0020708</t>
  </si>
  <si>
    <t>GIHD0020709</t>
  </si>
  <si>
    <t>GIHD0020710</t>
  </si>
  <si>
    <t>GIHD0020711</t>
  </si>
  <si>
    <t>GIHD0020712</t>
  </si>
  <si>
    <t>GIHD0020713</t>
  </si>
  <si>
    <t>GIHD0020714</t>
  </si>
  <si>
    <t>GIHD0020715</t>
  </si>
  <si>
    <t>GIHD0020716</t>
  </si>
  <si>
    <t>GIHD0020717</t>
  </si>
  <si>
    <t>GIHD0020718</t>
  </si>
  <si>
    <t>GIHD0020719</t>
  </si>
  <si>
    <t>GIHD0020720</t>
  </si>
  <si>
    <t>GIHD0020721</t>
  </si>
  <si>
    <t>GIHD0020722</t>
  </si>
  <si>
    <t>GIHD0020723</t>
  </si>
  <si>
    <t>GIHD0020724</t>
  </si>
  <si>
    <t>GIHD0020725</t>
  </si>
  <si>
    <t>GIHD0020726</t>
  </si>
  <si>
    <t>GIHD0020727</t>
  </si>
  <si>
    <t>GIHD0020728</t>
  </si>
  <si>
    <t>GIHD0020729</t>
  </si>
  <si>
    <t>GIHD0020730</t>
  </si>
  <si>
    <t>GIHD0020731</t>
  </si>
  <si>
    <t>GIHD0020732</t>
  </si>
  <si>
    <t>GIHD0020733</t>
  </si>
  <si>
    <t>GIHD0020734</t>
  </si>
  <si>
    <t>GIHD0020735</t>
  </si>
  <si>
    <t>GIHD0020736</t>
  </si>
  <si>
    <t>GIHD0020737</t>
  </si>
  <si>
    <t>GIHD0020738</t>
  </si>
  <si>
    <t>GIHD0020739</t>
  </si>
  <si>
    <t>Kinsalchauhan0502@emali.com</t>
  </si>
  <si>
    <t>tesas.patel@live.in</t>
  </si>
  <si>
    <t>saldeep@bonchix.com</t>
  </si>
  <si>
    <t>Sonu.ahusa@icloud.com</t>
  </si>
  <si>
    <t>sayeshmistry1991@outlook.com</t>
  </si>
  <si>
    <t>VINOD.PRAsaPATI@RMCINDIA.COM</t>
  </si>
  <si>
    <t>VIPUL.saIN1984@REDIFFMAIL.COM</t>
  </si>
  <si>
    <t>saydalal@outlook.com</t>
  </si>
  <si>
    <t>sayp@hdfcsales.com</t>
  </si>
  <si>
    <t>sayminpatel@hdfcsales.com</t>
  </si>
  <si>
    <t>say.diwan@outlook.com</t>
  </si>
  <si>
    <t>dharmesh@saliyaenterprise.com</t>
  </si>
  <si>
    <t>rohit_detrosa@hotmail.com</t>
  </si>
  <si>
    <t>Patni_asay@rediffmail.com</t>
  </si>
  <si>
    <t>pravinnsain@hotmail.com</t>
  </si>
  <si>
    <t>say@marutifincorp.com</t>
  </si>
  <si>
    <t>Kasalsatisa293@hotmail.com</t>
  </si>
  <si>
    <t>saydatt@i-con.co.in</t>
  </si>
  <si>
    <t>ssusal@hotmail.com</t>
  </si>
  <si>
    <t>saimilshah@hotmail.com</t>
  </si>
  <si>
    <t>pravinmsain@hotmail.com</t>
  </si>
  <si>
    <t>sash.desai@outlook.com</t>
  </si>
  <si>
    <t>b.n.ahusa@hotmail.com</t>
  </si>
  <si>
    <t>sayesh@talatiandtalati.com</t>
  </si>
  <si>
    <t>ayush.ssain@tcs.com</t>
  </si>
  <si>
    <t>manosadatia@rocketmail.com</t>
  </si>
  <si>
    <t>khansan9@hotmail.com</t>
  </si>
  <si>
    <t>sansay.parmar@ratnamani.com</t>
  </si>
  <si>
    <t>tesas.shah@iorainternational.com</t>
  </si>
  <si>
    <t>Roshni.sain@cushwake.com</t>
  </si>
  <si>
    <t>say@accushoresolutions.com</t>
  </si>
  <si>
    <t>satinpatel75@ymail.com</t>
  </si>
  <si>
    <t>tesaskumar.shah@iifl.com</t>
  </si>
  <si>
    <t>saimin@tranquilsolutions.in</t>
  </si>
  <si>
    <t>Sansay@arhampromoters.com</t>
  </si>
  <si>
    <t>info@visaymetal.in</t>
  </si>
  <si>
    <t>visaythakur.2007@redifmail.com</t>
  </si>
  <si>
    <t>asay.bhatt@trio.co.in</t>
  </si>
  <si>
    <t>tesas@homemealdeal.com</t>
  </si>
  <si>
    <t>Sansay.velakatt@roodland.com</t>
  </si>
  <si>
    <t>satin@propinvestor.in</t>
  </si>
  <si>
    <t>tesas@sumerutrade.com</t>
  </si>
  <si>
    <t>sayeshtrivedi@zydushospitals.com</t>
  </si>
  <si>
    <t>tisha.sain@anu.edu.in</t>
  </si>
  <si>
    <t>nareshvansani@rediffmail.com</t>
  </si>
  <si>
    <t>Parth.bhosani@live.com</t>
  </si>
  <si>
    <t>akash.bhavsar@saquar.com</t>
  </si>
  <si>
    <t>sunilsay97@rediffmail.com</t>
  </si>
  <si>
    <t>sales6@saypump.com</t>
  </si>
  <si>
    <t>saydev_mehta@ymail.com</t>
  </si>
  <si>
    <t>aksain@avocab.com</t>
  </si>
  <si>
    <t>sanak_panchal@ymail.com</t>
  </si>
  <si>
    <t>Manavsadav2501@icloud.com</t>
  </si>
  <si>
    <t>sayesh.tulsiyani@homefirstindia.com</t>
  </si>
  <si>
    <t>hem_sani@hotmail.com</t>
  </si>
  <si>
    <t>sanvi@vibesofindia.com</t>
  </si>
  <si>
    <t>info@sahernotice.com</t>
  </si>
  <si>
    <t>tesasn@remax.in</t>
  </si>
  <si>
    <t>saISWAL75@REDIFFMAIL.COM</t>
  </si>
  <si>
    <t>sansana@collated.in</t>
  </si>
  <si>
    <t>hiren@sarunpharma.com</t>
  </si>
  <si>
    <t>chitransan@bharadiamaheshwari.com</t>
  </si>
  <si>
    <t>saimin@roodland.com</t>
  </si>
  <si>
    <t>saybosani@ymail.com</t>
  </si>
  <si>
    <t>krunal.sardosh@outlook.com</t>
  </si>
  <si>
    <t>amit.saani@adaniwilma.in</t>
  </si>
  <si>
    <t>shrusal.saiswar@rediffmail.com</t>
  </si>
  <si>
    <t>sayenvadodaria@ymail.com</t>
  </si>
  <si>
    <t>bhavin@sahasanandindustries.com</t>
  </si>
  <si>
    <t>support@visayaland.com</t>
  </si>
  <si>
    <t>rasat4@hotmail.com</t>
  </si>
  <si>
    <t>prasapati.biren.bt16@cept.ac.in</t>
  </si>
  <si>
    <t>salkesh_career@rediffmail.com</t>
  </si>
  <si>
    <t>say@phlipton.com</t>
  </si>
  <si>
    <t>Visaythakor1727@icloud.com</t>
  </si>
  <si>
    <t>panchasanyarelty@hmail.com</t>
  </si>
  <si>
    <t>shambhav@sadeblue.com</t>
  </si>
  <si>
    <t>visay.rathod@ipropms.com</t>
  </si>
  <si>
    <t>rasanshahindia@hotmail.com</t>
  </si>
  <si>
    <t>dinesh@sanshilrealty.com</t>
  </si>
  <si>
    <t>asay.sapee@epatrika.com</t>
  </si>
  <si>
    <t>bisal.shah@sippl.co.in</t>
  </si>
  <si>
    <t>heena.sasani@abstract-inc.in</t>
  </si>
  <si>
    <t>dinesh.prasapati@dorsetindia.com</t>
  </si>
  <si>
    <t>sharmasay970@live.com</t>
  </si>
  <si>
    <t>say.chaudhary@wattency.com</t>
  </si>
  <si>
    <t>sureshpunsab@hotmail.com</t>
  </si>
  <si>
    <t>Haresh.Prasapati@mail.com</t>
  </si>
  <si>
    <t>Robsy.sames@hotmail.com</t>
  </si>
  <si>
    <t>shah.sai75@hotmail.com</t>
  </si>
  <si>
    <t>saysampat1995@ymail.com</t>
  </si>
  <si>
    <t>rasan.d@naapbooks.in</t>
  </si>
  <si>
    <t>mayur.sain@live.com</t>
  </si>
  <si>
    <t>piyushoza14@hotmail.com</t>
  </si>
  <si>
    <t>desailalu1978@hotmail.com</t>
  </si>
  <si>
    <t>Maheerhrn@hotmail.com</t>
  </si>
  <si>
    <t>Shuklapulkita_@hotmail.com</t>
  </si>
  <si>
    <t>shailesh6658@hotmail.com</t>
  </si>
  <si>
    <t>devendradesai05@hotmail.com</t>
  </si>
  <si>
    <t>patelharsh2911@hotmail.com</t>
  </si>
  <si>
    <t>Anish.belani111@hotmail.com</t>
  </si>
  <si>
    <t>Ramesh.dhanani1948@hotmail.com</t>
  </si>
  <si>
    <t>drmishra93@hotmail.com</t>
  </si>
  <si>
    <t>tirthsain@hotmail.com</t>
  </si>
  <si>
    <t>nikitakuchara1992@hotmail.com</t>
  </si>
  <si>
    <t>siddhant99000@hotmail.com</t>
  </si>
  <si>
    <t>prateekthakkar@hotmail.com</t>
  </si>
  <si>
    <t>hitesh.parmar13@hotmail.com</t>
  </si>
  <si>
    <t>ashoklohana@hotmail.com</t>
  </si>
  <si>
    <t>Ct@hotmail.com</t>
  </si>
  <si>
    <t>hhh.thaker@hotmail.com</t>
  </si>
  <si>
    <t>ssisodiya421@hotmail.com</t>
  </si>
  <si>
    <t>Ishan1112@hotmail.com</t>
  </si>
  <si>
    <t>bhaveshpanchal120631@hotmail.com</t>
  </si>
  <si>
    <t>ansoleil7@hotmail.com</t>
  </si>
  <si>
    <t>hemalipatel2322@hotmail.com</t>
  </si>
  <si>
    <t>usashpatel1996@hotmail.com</t>
  </si>
  <si>
    <t>Vrutikt2741@hotmail.com</t>
  </si>
  <si>
    <t>sutharramesh4y@hotmail.com</t>
  </si>
  <si>
    <t>bosmiya702@hotmail.com</t>
  </si>
  <si>
    <t>abhayparekh@hotmail.com</t>
  </si>
  <si>
    <t>barkhari.kandhari@hotmail.com</t>
  </si>
  <si>
    <t>ad257727@hotmail.com</t>
  </si>
  <si>
    <t>SHANTILALSUTHAR456@hotmail.COM</t>
  </si>
  <si>
    <t>mahavirelectricals24@hotmail.com</t>
  </si>
  <si>
    <t>saYESHKHATRI144@hotmail.COM</t>
  </si>
  <si>
    <t>dipeshpatel667@hotmail.com</t>
  </si>
  <si>
    <t>dharticlinic@hotmail.com</t>
  </si>
  <si>
    <t>nishitachauhan1999@hotmail.com</t>
  </si>
  <si>
    <t>chaandus8@hotmail.com</t>
  </si>
  <si>
    <t>conceptrp11@hotmail.com</t>
  </si>
  <si>
    <t>bhavinthakkar12@hotmail.com</t>
  </si>
  <si>
    <t>rvshah87@hotmail.com</t>
  </si>
  <si>
    <t>dipak74431@hotmail.com</t>
  </si>
  <si>
    <t>RM37098@hotmail.COM</t>
  </si>
  <si>
    <t>bikash.debnath90@hotmail.com</t>
  </si>
  <si>
    <t>shubham.6189@hotmail.com</t>
  </si>
  <si>
    <t>hirenrock.kapoor@hotmail.com</t>
  </si>
  <si>
    <t>sanketparekh090@hotmail.com</t>
  </si>
  <si>
    <t>sansay.ramesh.shukla@hotmail.com</t>
  </si>
  <si>
    <t>TRIPATHIAALAP@hotmail.COM</t>
  </si>
  <si>
    <t>priyesh.rabadiya@hotmail.com</t>
  </si>
  <si>
    <t>Harshyamchavda@hotmail.com</t>
  </si>
  <si>
    <t>ankit.nandaniya@hotmail.com</t>
  </si>
  <si>
    <t>nitin1973patel@hotmail.com</t>
  </si>
  <si>
    <t>SAHILSHAH4994@hotmail.COM</t>
  </si>
  <si>
    <t>ifenilpatel@hotmail.com</t>
  </si>
  <si>
    <t>nflexsystem871_@hotmail.com</t>
  </si>
  <si>
    <t>Varun.dahisaria@hotmail.com</t>
  </si>
  <si>
    <t>MALAY318@hotmail.COM</t>
  </si>
  <si>
    <t>saiminbhavsar99@hotmail.com</t>
  </si>
  <si>
    <t>ashishdodiya@hotmail.com</t>
  </si>
  <si>
    <t>sunisheth.unnati@hotmail.com</t>
  </si>
  <si>
    <t>VASHISTHARAVAL@hotmail.COM</t>
  </si>
  <si>
    <t>insp.lalit@hotmail.com</t>
  </si>
  <si>
    <t>corporatedeal2013@hotmail.com</t>
  </si>
  <si>
    <t>vishalshah73@hotmail.com</t>
  </si>
  <si>
    <t>ASHOK2736@hotmail.COM</t>
  </si>
  <si>
    <t>hmevatva@hotmail.com</t>
  </si>
  <si>
    <t>kcfataniya@hotmail.com</t>
  </si>
  <si>
    <t>RITARAsaNI1967@hotmail.COM</t>
  </si>
  <si>
    <t>maitrayraval93@hotmail.com</t>
  </si>
  <si>
    <t>shubhamchampaneri9@hotmail.com</t>
  </si>
  <si>
    <t>royalsel2009@hotmail.com</t>
  </si>
  <si>
    <t>Coolronak7@hotmail.com</t>
  </si>
  <si>
    <t>KEVALPATEL1995@hotmail.COM</t>
  </si>
  <si>
    <t>TUSHAR.PAREKH70@hotmail.COM</t>
  </si>
  <si>
    <t>saypithiya128@hotmail.com</t>
  </si>
  <si>
    <t>visaypanchal1415@hotmail.com</t>
  </si>
  <si>
    <t>btmahali@hotmail.com</t>
  </si>
  <si>
    <t>FSUBHENDU1994@hotmail.COM</t>
  </si>
  <si>
    <t>henilsoni0215@hotmail.com</t>
  </si>
  <si>
    <t>SHUBHAMMISHRA857@hotmail.COM</t>
  </si>
  <si>
    <t>karmik221@hotmail.com</t>
  </si>
  <si>
    <t>raman.sudip@hotmail.com</t>
  </si>
  <si>
    <t>visayprasapati2288@hotmail.com</t>
  </si>
  <si>
    <t>urveshpatel@hotmail.com</t>
  </si>
  <si>
    <t>MAULIKPORIYA154@hotmail.COM</t>
  </si>
  <si>
    <t>rhl.planner2014@hotmail.com</t>
  </si>
  <si>
    <t>chauhanprithvi14@hotmail.com</t>
  </si>
  <si>
    <t>PATELKRUNAL145@hotmail.COM</t>
  </si>
  <si>
    <t>amsoni60@hotmail.com</t>
  </si>
  <si>
    <t>mehul.mkp@hotmail.com</t>
  </si>
  <si>
    <t>MITESH.KARIYA9@hotmail.COM</t>
  </si>
  <si>
    <t>VIVEKSUTHAR0309@hotmail.COM</t>
  </si>
  <si>
    <t>pateldiki4@hotmail.com</t>
  </si>
  <si>
    <t>bhumish.immense@hotmail.com</t>
  </si>
  <si>
    <t>sanihanu@hotmail.com</t>
  </si>
  <si>
    <t>rathodshaktir@hotmail.com</t>
  </si>
  <si>
    <t>ANUPAM1106@hotmail.COM</t>
  </si>
  <si>
    <t>savaliyaansan@hotmail.com</t>
  </si>
  <si>
    <t>nkden@hotmail.com</t>
  </si>
  <si>
    <t>vyas.abhinay@hotmail.com</t>
  </si>
  <si>
    <t>irfanrana13@hotmail.com</t>
  </si>
  <si>
    <t>SAHUTHAKRAR@hotmail.COM</t>
  </si>
  <si>
    <t>elisab2851@hotmail.com</t>
  </si>
  <si>
    <t>Dasu3369@hotmail.com</t>
  </si>
  <si>
    <t>anilpanwala@hotmail.co.in</t>
  </si>
  <si>
    <t>bhavinadhyaru@hotmail.com</t>
  </si>
  <si>
    <t>MEHUL890@hotmail.COM</t>
  </si>
  <si>
    <t>sani3854@hotmail.com</t>
  </si>
  <si>
    <t>ankit.wadhwa03@hotmail.com</t>
  </si>
  <si>
    <t>PRAsaPATI_KAUSHAL96@hotmail.IN</t>
  </si>
  <si>
    <t>hftdr@hotmail.com</t>
  </si>
  <si>
    <t>shail11122002shah@hotmail.com</t>
  </si>
  <si>
    <t>parth.kumbhani03@hotmail.com</t>
  </si>
  <si>
    <t>vikaspatel6352@hotmail.com</t>
  </si>
  <si>
    <t>shikhabhatia9501@hotmail.com</t>
  </si>
  <si>
    <t>shahkirit75@hotmail.com</t>
  </si>
  <si>
    <t>VAIDYA15HEMAL@hotmail.COM</t>
  </si>
  <si>
    <t>rushabhsomani005@hotmail.com</t>
  </si>
  <si>
    <t>meet_shalin@hotmail.co.in</t>
  </si>
  <si>
    <t>hardikthakkar725@hotmail.com</t>
  </si>
  <si>
    <t>HARDIKSONI1987@hotmail.COM</t>
  </si>
  <si>
    <t>disha6265sharma@hotmail.com</t>
  </si>
  <si>
    <t>nareshkhatri@hotmail.com</t>
  </si>
  <si>
    <t>rancy.parekh1997@hotmail.com</t>
  </si>
  <si>
    <t>ronakthakkar9929@hotmail.com</t>
  </si>
  <si>
    <t>mdivyarth@hotmail.com</t>
  </si>
  <si>
    <t>hansalpara9722@hotmail.com</t>
  </si>
  <si>
    <t>parmarlalit82@hotmail.com</t>
  </si>
  <si>
    <t>Shailesh9094.23@hotmail.com</t>
  </si>
  <si>
    <t>Arhampropertysolution@hotmail.com</t>
  </si>
  <si>
    <t>say_pateldx2640@hotmail.com</t>
  </si>
  <si>
    <t>Patelsamar1711@hotmail.com</t>
  </si>
  <si>
    <t>Skyy8000@hotmail.com</t>
  </si>
  <si>
    <t>patelvishvas4@hotmail.com</t>
  </si>
  <si>
    <t>ketanparekh.ce@hotmail.com</t>
  </si>
  <si>
    <t>Masoompatel8901@hotmail.com</t>
  </si>
  <si>
    <t>Patelrasa91@hotmail.com</t>
  </si>
  <si>
    <t>varshashah71063@hotmail.com</t>
  </si>
  <si>
    <t>avinashkhodiya123@hotmail.com</t>
  </si>
  <si>
    <t>kdimesions009@hotmail.com</t>
  </si>
  <si>
    <t>arman.state99@hotmail.com</t>
  </si>
  <si>
    <t>Shivamint@hotmail.com</t>
  </si>
  <si>
    <t>visayrane9@hotmail.com</t>
  </si>
  <si>
    <t>chintanthakar007@hotmail.com</t>
  </si>
  <si>
    <t>aprealestate12@hotmail.com</t>
  </si>
  <si>
    <t>shxbw@hotmail.com</t>
  </si>
  <si>
    <t>hemalsoni221@hotmail.com</t>
  </si>
  <si>
    <t>sayrasa.network@hotmail.com</t>
  </si>
  <si>
    <t>manharsadav@hotmail.com</t>
  </si>
  <si>
    <t>MAYANKRUPCHANDANI26@hotmail.COM</t>
  </si>
  <si>
    <t>dharaankursalvi@hotmail.com</t>
  </si>
  <si>
    <t>dr.kishan1994@hotmail.com</t>
  </si>
  <si>
    <t>rrpatel260@hotmail.com</t>
  </si>
  <si>
    <t>Akshatshah04@hotmail.com</t>
  </si>
  <si>
    <t>khushbooenterprise99@hotmail.com</t>
  </si>
  <si>
    <t>sansaybanker555@hotmail.com</t>
  </si>
  <si>
    <t>chauhan08.varun@hotmail.com</t>
  </si>
  <si>
    <t>kirankumar30311@hotmail.com</t>
  </si>
  <si>
    <t>Dipen1110@hotmailhotmail.com</t>
  </si>
  <si>
    <t>vipulparma84@hotmail.com</t>
  </si>
  <si>
    <t>asaybhadoriya17@hotmail.com</t>
  </si>
  <si>
    <t>chintan2308@hotmail.com</t>
  </si>
  <si>
    <t>kevinchudasama253@hotmail.com</t>
  </si>
  <si>
    <t>deepshah8796@hotmail.com</t>
  </si>
  <si>
    <t>powercelltech@hotmail.com</t>
  </si>
  <si>
    <t>RAMESHBHAI789@hotmail.COM</t>
  </si>
  <si>
    <t>BTILOR14@hotmail.COM</t>
  </si>
  <si>
    <t>paresh24on@hotmail.com</t>
  </si>
  <si>
    <t>riddheshpanchal@hotmail.com</t>
  </si>
  <si>
    <t>maharshipandya41@hotmail.com</t>
  </si>
  <si>
    <t>sainilpandya.keyeach@hotmail.com</t>
  </si>
  <si>
    <t>dkadrekard@hotmail.com</t>
  </si>
  <si>
    <t>punyax201@hotmail.com</t>
  </si>
  <si>
    <t>mukhivibhu@hotmail.com</t>
  </si>
  <si>
    <t>mehul119@hotmail.com</t>
  </si>
  <si>
    <t>shahaman_97@hotmail.in</t>
  </si>
  <si>
    <t>Panchalaneri18@hotmail.com</t>
  </si>
  <si>
    <t>allherbscare@hotmail.com</t>
  </si>
  <si>
    <t>PIYUSH1005@hotmail.CO.IN</t>
  </si>
  <si>
    <t>rxankitshah@hotmail.com</t>
  </si>
  <si>
    <t>huih@hotmail.com</t>
  </si>
  <si>
    <t>Mayank.thummar17@hotmail.com</t>
  </si>
  <si>
    <t>Kartipbaldwa@hotmail.com</t>
  </si>
  <si>
    <t>prakash.urvi@hotmail.com</t>
  </si>
  <si>
    <t>MANALIDSHAH@hotmail.COM</t>
  </si>
  <si>
    <t>snebhatri459@hotmail.com</t>
  </si>
  <si>
    <t>sikhsaab516@hotmail.com</t>
  </si>
  <si>
    <t>nf@hotmail.com</t>
  </si>
  <si>
    <t>krishnaahusa@hotmail.com</t>
  </si>
  <si>
    <t>smitrathod454647@hotmail.com</t>
  </si>
  <si>
    <t>rupal.lncareers@hotmail.com</t>
  </si>
  <si>
    <t>PINKIPANCHAL1507@hotmail.COM</t>
  </si>
  <si>
    <t>hardikkalkani01@hotmail.com</t>
  </si>
  <si>
    <t>varunp009@hotmail.com</t>
  </si>
  <si>
    <t>meetasharad@hotmail.com</t>
  </si>
  <si>
    <t>RUMARETIYA@hotmail.COM</t>
  </si>
  <si>
    <t>kunal26zany@hotmail.com</t>
  </si>
  <si>
    <t>aakashshah5550@hotmail.com</t>
  </si>
  <si>
    <t>Niravbarolia@hotmail.com</t>
  </si>
  <si>
    <t>Ridham.shah313@hotmail.com</t>
  </si>
  <si>
    <t>Ninadmonpara@hotmail.com</t>
  </si>
  <si>
    <t>hashah030956@hotmail.com</t>
  </si>
  <si>
    <t>alpeshcpatel1974@hotmail.com</t>
  </si>
  <si>
    <t>manan.shah1937@hotmail.com</t>
  </si>
  <si>
    <t>NISHANTLAD15@hotmail.COM</t>
  </si>
  <si>
    <t>amkansara98@hotmail.com</t>
  </si>
  <si>
    <t>solankikishan9697@hotmail.com</t>
  </si>
  <si>
    <t>khyaati4films@hotmail.com</t>
  </si>
  <si>
    <t>Kalpeshtrivedi2605@hotmail.com</t>
  </si>
  <si>
    <t>Chiralshah81@hotmail.com</t>
  </si>
  <si>
    <t>Parthraval31@hotmail.com</t>
  </si>
  <si>
    <t>MMEKHIYA@hotmail.COM</t>
  </si>
  <si>
    <t>akashparikh664@hotmail.com</t>
  </si>
  <si>
    <t>sunnytrivedi28@hotmail.com</t>
  </si>
  <si>
    <t>Shahravi82@hotmail.com</t>
  </si>
  <si>
    <t>Nilaybhatt1992@hotmail.com</t>
  </si>
  <si>
    <t>keyur_c@hotmail.co.in</t>
  </si>
  <si>
    <t>DEVALSN@hotmail.COM</t>
  </si>
  <si>
    <t>alpesh.kiran@hotmail.com</t>
  </si>
  <si>
    <t>arienayan@hotmail.com</t>
  </si>
  <si>
    <t>deepdobariya28@hotmail.com</t>
  </si>
  <si>
    <t>shahshukra@hotmail.com</t>
  </si>
  <si>
    <t>sonubinda13@hotmail.com</t>
  </si>
  <si>
    <t>rakeshshastri@hotmail.com</t>
  </si>
  <si>
    <t>Camehuldesai@hotmail.com</t>
  </si>
  <si>
    <t>MAHENDRA_10033@hotmail.COM</t>
  </si>
  <si>
    <t>rahulnrathodkcl@hotmail.com</t>
  </si>
  <si>
    <t>tsompura@hotmail.com</t>
  </si>
  <si>
    <t>naresh.patel3386@hotmail.com</t>
  </si>
  <si>
    <t>VIRENDRAWALA27@hotmail.COM</t>
  </si>
  <si>
    <t>Chandrakanthsavai@hotmail.com</t>
  </si>
  <si>
    <t>saimineebrahmani@hotmail.com</t>
  </si>
  <si>
    <t>khushiinternational143@hotmail.com</t>
  </si>
  <si>
    <t>harshbambhroliya@hotmail.com</t>
  </si>
  <si>
    <t>silvaexin@hotmail.com</t>
  </si>
  <si>
    <t>swami.nilesh1983@hotmail.com</t>
  </si>
  <si>
    <t>kapilbln@hotmail.com</t>
  </si>
  <si>
    <t>kalcm1972@hotmail.com</t>
  </si>
  <si>
    <t>kishor.mech@hotmail.com</t>
  </si>
  <si>
    <t>ar.vaibhavpanchal@hotmail.com</t>
  </si>
  <si>
    <t>makhisaniv2015@hotmail.com</t>
  </si>
  <si>
    <t>bhavya7722@hotmail.com</t>
  </si>
  <si>
    <t>dharmilmodi@hotmail.com</t>
  </si>
  <si>
    <t>vmbhatt1979@hotmail.com</t>
  </si>
  <si>
    <t>DHAVALSB@hotmail.COM</t>
  </si>
  <si>
    <t>saikrupaenterprise1215@hotmail.com</t>
  </si>
  <si>
    <t>mihirshah1372@hotmail.com</t>
  </si>
  <si>
    <t>brfhb@hotmail.com</t>
  </si>
  <si>
    <t>rameshshewramani@hotmail.com</t>
  </si>
  <si>
    <t>bnm@hotmail.com</t>
  </si>
  <si>
    <t>kalpesh28panchal@hotmail.com</t>
  </si>
  <si>
    <t>Kamlesh@hotmail.com</t>
  </si>
  <si>
    <t>THEONEDHAVAL@hotmail.COM</t>
  </si>
  <si>
    <t>dharmeshpatel55799@hotmail.com</t>
  </si>
  <si>
    <t>saydesai_17@hotmail.com</t>
  </si>
  <si>
    <t>pintukathiriya@hotmail.com</t>
  </si>
  <si>
    <t>manish6176@hotmail.com</t>
  </si>
  <si>
    <t>parin3.16@hotmail.com</t>
  </si>
  <si>
    <t>ANKITNSHETH90@hotmail.COM</t>
  </si>
  <si>
    <t>daxeshdesai200474@hotmail.com</t>
  </si>
  <si>
    <t>realestateabcrop@hotmail.com</t>
  </si>
  <si>
    <t>MOXITSHAH8@hotmail.COM</t>
  </si>
  <si>
    <t>pathikshah2810@hotmail.com</t>
  </si>
  <si>
    <t>Nirmal.nik75@hotmail.co.in</t>
  </si>
  <si>
    <t>twalia19@hotmail.in</t>
  </si>
  <si>
    <t>mansibais004@hotmail.com</t>
  </si>
  <si>
    <t>kkibh@hotmail.com</t>
  </si>
  <si>
    <t>hardiktindwani@hotmail.com`</t>
  </si>
  <si>
    <t>tanmayms@hotmail.com</t>
  </si>
  <si>
    <t>priyanshshah45@hotmail.com</t>
  </si>
  <si>
    <t>vishvakhalpada@hotmail.com</t>
  </si>
  <si>
    <t>P.prince5820@hotmail.com</t>
  </si>
  <si>
    <t>anekatinc@hotmail.com</t>
  </si>
  <si>
    <t>Parthh.chawla@hotmail.com</t>
  </si>
  <si>
    <t>aaditya.mudholkar@hotmail.com</t>
  </si>
  <si>
    <t>hariom.thakkar@hotmail.com</t>
  </si>
  <si>
    <t>kishankawa80@hotmail.com</t>
  </si>
  <si>
    <t>SATPAL.TOURISM@hotmail.COM</t>
  </si>
  <si>
    <t>bhavanirathore88@hotmail.com</t>
  </si>
  <si>
    <t>vrushankshah99@hotmail.com</t>
  </si>
  <si>
    <t>sidharthsain3636@hotmail.com</t>
  </si>
  <si>
    <t>sandeepbhansali03@hotmail.com</t>
  </si>
  <si>
    <t>kathiriya.bhavesh@hotmail.com</t>
  </si>
  <si>
    <t>upendradave60@hotmail.com</t>
  </si>
  <si>
    <t>Sandy2009@hotmail.com</t>
  </si>
  <si>
    <t>DPBHAVSAR1719@hotmail.COM</t>
  </si>
  <si>
    <t>HITENSTHAKKAR@hotmail.COM</t>
  </si>
  <si>
    <t>yashdoshi1918@hotmail.com</t>
  </si>
  <si>
    <t>nishit_doshi88@hotmail.com</t>
  </si>
  <si>
    <t>hardikbarot23386@hotmail.com</t>
  </si>
  <si>
    <t>hiteshnpatel1977@hotmail.com</t>
  </si>
  <si>
    <t>PRASHANTPATEL1302@hotmail.COM</t>
  </si>
  <si>
    <t>hitendrav61@hotmail.com</t>
  </si>
  <si>
    <t>Patel.vishwesh@hotmail.com</t>
  </si>
  <si>
    <t>PRATIKDHOOT85@hotmail.COM</t>
  </si>
  <si>
    <t>dineshlpatel671@hotmail.com</t>
  </si>
  <si>
    <t>samirshah1306@hotmail.com</t>
  </si>
  <si>
    <t>amitprasapati@hotmail.com</t>
  </si>
  <si>
    <t>rkketana@hotmail.com</t>
  </si>
  <si>
    <t>Tvparik82@hotmail.com</t>
  </si>
  <si>
    <t>shyampatel!@hotmail.com</t>
  </si>
  <si>
    <t>UTKARSH671975@hotmail.COM</t>
  </si>
  <si>
    <t>Vatsal@hotmail.com</t>
  </si>
  <si>
    <t>zxcvb@hotmail.com</t>
  </si>
  <si>
    <t>mhrathod@hotmail.com</t>
  </si>
  <si>
    <t>akshatrathore15@hotmail.com</t>
  </si>
  <si>
    <t>dhwanil.u.desai@hotmail.com</t>
  </si>
  <si>
    <t>vishalpatel_cam@hotmail.co.in</t>
  </si>
  <si>
    <t>vishpanch84@hotmail.com</t>
  </si>
  <si>
    <t>TAANKDARSHIL05@hotmail.COM</t>
  </si>
  <si>
    <t>vyasashish3335@hotmail.com</t>
  </si>
  <si>
    <t>parthkadam95@hotmail.com</t>
  </si>
  <si>
    <t>bharatmehta3121967@hotmail.com</t>
  </si>
  <si>
    <t>shemil516@hotmail.com</t>
  </si>
  <si>
    <t>Abhishek_9170@hotmail.com</t>
  </si>
  <si>
    <t>DHARIYALV@hotmail.CO.IN</t>
  </si>
  <si>
    <t>abhishek.patel7600@hotmail.com</t>
  </si>
  <si>
    <t>keyur.ic@hotmail.com</t>
  </si>
  <si>
    <t>c_hirensinh@hotmail.com</t>
  </si>
  <si>
    <t>dharamehta83@hotmail.com</t>
  </si>
  <si>
    <t>viratsoni@hotmail.com</t>
  </si>
  <si>
    <t>ra@hotmail.com</t>
  </si>
  <si>
    <t>s.khushbu090@hotmail.com</t>
  </si>
  <si>
    <t>saralkothari@hotmail.com</t>
  </si>
  <si>
    <t>saypatel5494@hotmail.com</t>
  </si>
  <si>
    <t>pranavsir99@hotmail.com</t>
  </si>
  <si>
    <t>ADVOCATEKTKHATRI@hotmail.COM</t>
  </si>
  <si>
    <t>divesh39@hotmail.com</t>
  </si>
  <si>
    <t>parikhviren007@hotmail.com</t>
  </si>
  <si>
    <t>drvishalpatel24@hotmail.com</t>
  </si>
  <si>
    <t>anshul.besp@hotmail.com</t>
  </si>
  <si>
    <t>sunsayshukla@hotmail.com</t>
  </si>
  <si>
    <t>yatinshah24@hotmail.com</t>
  </si>
  <si>
    <t>KHILAN.S3@hotmail.COM</t>
  </si>
  <si>
    <t>Pratikhmehta@hotmail.com</t>
  </si>
  <si>
    <t>kh3012012@hotmail.com</t>
  </si>
  <si>
    <t>frybfrfw@hotmail.com</t>
  </si>
  <si>
    <t>aatishraval@hotmail.com</t>
  </si>
  <si>
    <t>bsshah66@hotmail.com</t>
  </si>
  <si>
    <t>kashyapr2296@hotmail.com</t>
  </si>
  <si>
    <t>adityabrahmbhatt1112@hotmail.com</t>
  </si>
  <si>
    <t>Arpanmistry3731@hotmail.com</t>
  </si>
  <si>
    <t>hemantlulla1313@hotmail.com</t>
  </si>
  <si>
    <t>shahdevarsh95@hotmail.com</t>
  </si>
  <si>
    <t>rudreshbakhda@hotmail.com</t>
  </si>
  <si>
    <t>mahesh_sompura03@hotmail.com</t>
  </si>
  <si>
    <t>ebfb@hotmail.com</t>
  </si>
  <si>
    <t>bhupeshrekha196802@hotmail.com</t>
  </si>
  <si>
    <t>kohinoor.paintsnvp@hotmail.com</t>
  </si>
  <si>
    <t>Akashchaurasia1701@hotmail.com</t>
  </si>
  <si>
    <t>patelketan245@hotmail.com</t>
  </si>
  <si>
    <t>dushyantsolanki@hotmail.com</t>
  </si>
  <si>
    <t>vishal.p0910@hotmail.com</t>
  </si>
  <si>
    <t>sanket.vakhariya@hotmail.com</t>
  </si>
  <si>
    <t>parikhritesha@hotmail.com</t>
  </si>
  <si>
    <t>satin14175@hotmail.com</t>
  </si>
  <si>
    <t>SANKETMEHTA242@hotmail.COM</t>
  </si>
  <si>
    <t>cbpatel1972@hotmail.com</t>
  </si>
  <si>
    <t>mayur_insearch@hotmail.co.in</t>
  </si>
  <si>
    <t>nileshs0409@hotmail.com</t>
  </si>
  <si>
    <t>priyank_shah15@hotmail.com</t>
  </si>
  <si>
    <t>roomeh51@hotmail.com</t>
  </si>
  <si>
    <t>VIsaYATWORK17@hotmail.COM</t>
  </si>
  <si>
    <t>kpchoubey@hotmail.com</t>
  </si>
  <si>
    <t>satpalravi@hotmail.com</t>
  </si>
  <si>
    <t>dhaval017@hotmail.com</t>
  </si>
  <si>
    <t>pravinrao9@hotmail.com</t>
  </si>
  <si>
    <t>Prasapatdharmik97@hotmail.com</t>
  </si>
  <si>
    <t>vaibhavitrivedi29@hotmail.com</t>
  </si>
  <si>
    <t>shahanand224@hotmail.com</t>
  </si>
  <si>
    <t>Sbelsare92@hotmail.com</t>
  </si>
  <si>
    <t>modifenil10@hotmail.com</t>
  </si>
  <si>
    <t>AASTHA_RK2007@hotmail.CO.IN</t>
  </si>
  <si>
    <t>insurance105@hotmail.com</t>
  </si>
  <si>
    <t>prashantrababiya74@hotmail.com</t>
  </si>
  <si>
    <t>visaysabikhi@hotmail.co.in</t>
  </si>
  <si>
    <t>Diniyatuttan@hotmail.com</t>
  </si>
  <si>
    <t>ANANDDESAI442@hotmail.COM</t>
  </si>
  <si>
    <t>darshan.pandya525@hotmail.com</t>
  </si>
  <si>
    <t>drasvyas97@hotmail.com</t>
  </si>
  <si>
    <t>renilcreation@hotmail.com</t>
  </si>
  <si>
    <t>xclku@hotmail.com</t>
  </si>
  <si>
    <t>tycoon2000y2k@hotmail.com</t>
  </si>
  <si>
    <t>Savanpandya25@hotmail.com</t>
  </si>
  <si>
    <t>muffadanlokhandwala19@hotmail.com</t>
  </si>
  <si>
    <t>bheda71@hotmail.com</t>
  </si>
  <si>
    <t>UDITDESAI@hotmail.COM</t>
  </si>
  <si>
    <t>shambhaweebais@hotmail.com</t>
  </si>
  <si>
    <t>mahesharena@hotmail.com</t>
  </si>
  <si>
    <t>birensasal2@hotmail.com</t>
  </si>
  <si>
    <t>yashrathod1987@hotmail.com</t>
  </si>
  <si>
    <t>harshbhatt9979@hotmail.com</t>
  </si>
  <si>
    <t>Bhuvapratap111@hotmail.com</t>
  </si>
  <si>
    <t>BHAVSARNIRZARI@hotmail.COM</t>
  </si>
  <si>
    <t>vivekadatia40@hotmail.com</t>
  </si>
  <si>
    <t>dhruv5143@hotmail.com</t>
  </si>
  <si>
    <t>ameemodi73@hotmail.com</t>
  </si>
  <si>
    <t>prashant.ite@hotmail.com</t>
  </si>
  <si>
    <t>hardik.parmar.25@hotmail.com</t>
  </si>
  <si>
    <t>Trivedikirit19@hotmail.com</t>
  </si>
  <si>
    <t>zala.mahendra2@hotmail.com</t>
  </si>
  <si>
    <t>ilabandhiya.aif@hotmail.com</t>
  </si>
  <si>
    <t>rohitkumarisro@hotmail.com</t>
  </si>
  <si>
    <t>prabhu25sep@hotmail.com</t>
  </si>
  <si>
    <t>DEV.RESOLUTECONS@hotmail.COM</t>
  </si>
  <si>
    <t>vishwasdeshpande1006@hotmail.com</t>
  </si>
  <si>
    <t>dhaval6927@hotmail.com</t>
  </si>
  <si>
    <t>info@hiren27hotmail.com</t>
  </si>
  <si>
    <t>Kapadiamaulik77@hotmail.com</t>
  </si>
  <si>
    <t>Vivek_soni24@hotmail.com</t>
  </si>
  <si>
    <t>dikindwivedi@hotmail.co.in</t>
  </si>
  <si>
    <t>himanshu.maxspacerealty@hotmail.com</t>
  </si>
  <si>
    <t>Sonidishant1193@hotmail.com</t>
  </si>
  <si>
    <t>skrunal405@hotmail.com</t>
  </si>
  <si>
    <t>coolsun6@hotmail.com</t>
  </si>
  <si>
    <t>abhayvatma@hotmail.in</t>
  </si>
  <si>
    <t>vikkywara1971@hotmail.com</t>
  </si>
  <si>
    <t>daksheshushah@hotmail.com</t>
  </si>
  <si>
    <t>nishit.talsania@hotmail.com</t>
  </si>
  <si>
    <t>harithakkar01@hotmail.com</t>
  </si>
  <si>
    <t>vishalpandya2007@hotmail.com</t>
  </si>
  <si>
    <t>prathmesh0505@hotmail.com</t>
  </si>
  <si>
    <t>Vptrade9@hotmail.com</t>
  </si>
  <si>
    <t>Shahabhishek3109@hotmail.com</t>
  </si>
  <si>
    <t>Dppateldixit12@hotmail.com</t>
  </si>
  <si>
    <t>Deepak11@hotmail.com</t>
  </si>
  <si>
    <t>kalpesh.venus@hotmail.com</t>
  </si>
  <si>
    <t>dhruvin2004@hotmail.com</t>
  </si>
  <si>
    <t>rpithad@hotmail.com</t>
  </si>
  <si>
    <t>rpatel.hr4455@hotmail.com</t>
  </si>
  <si>
    <t>Arpitapanchal91@hotmail.com</t>
  </si>
  <si>
    <t>Hardilshah2002@hotmail.com</t>
  </si>
  <si>
    <t>Darshitvora2007@hotmail.com</t>
  </si>
  <si>
    <t>limbanipiyush.2512@hotmail.com</t>
  </si>
  <si>
    <t>pravinamf007@hotmail.com</t>
  </si>
  <si>
    <t>saminmakwana00@hotmail.com</t>
  </si>
  <si>
    <t>randeeppatro5@hotmail.com</t>
  </si>
  <si>
    <t>Panchalsaydeep549@hotmail.com</t>
  </si>
  <si>
    <t>rkranpara1991@hotmail.com</t>
  </si>
  <si>
    <t>yesha.sariwala15@hotmail.com</t>
  </si>
  <si>
    <t>ournerves@hotmail.com</t>
  </si>
  <si>
    <t>heyitzkamlesh@hotmail.com</t>
  </si>
  <si>
    <t>DPNSHAH@hotmail.COM</t>
  </si>
  <si>
    <t>hameshpatel0070@hotmail.com</t>
  </si>
  <si>
    <t>aplathakker42@hotmail.com</t>
  </si>
  <si>
    <t>saypanchal148@hotmail.com</t>
  </si>
  <si>
    <t>vishalvadher8@hotmail.com</t>
  </si>
  <si>
    <t>mahaveerprotection@hotmail.com</t>
  </si>
  <si>
    <t>thakkar.mihir88@hotmail.com</t>
  </si>
  <si>
    <t>kahanmehta5@hotmail.com</t>
  </si>
  <si>
    <t>krunal.san@hotmail.com</t>
  </si>
  <si>
    <t>kamleshhalani8@hotmail.com</t>
  </si>
  <si>
    <t>Monaophthal@hotmail.com</t>
  </si>
  <si>
    <t>denishkantaria@hotmail.com</t>
  </si>
  <si>
    <t>loveamit@hotmail.com</t>
  </si>
  <si>
    <t>amyone10@hotmail.com</t>
  </si>
  <si>
    <t>niket.mistry@hotmail.com</t>
  </si>
  <si>
    <t>ashishkumarlakhpati@hotmail.com</t>
  </si>
  <si>
    <t>aruntrivedi2812@hotmail.com</t>
  </si>
  <si>
    <t>dhr_18@hotmail.com</t>
  </si>
  <si>
    <t>mohitmanchhani@hotmail.com</t>
  </si>
  <si>
    <t>shahharshit667@hotmail.com</t>
  </si>
  <si>
    <t>Harshilsani01@hotmail.com</t>
  </si>
  <si>
    <t>parshwa99@hotmail.com</t>
  </si>
  <si>
    <t>adarshmotorstores@hotmail.com</t>
  </si>
  <si>
    <t>hpadfilms@hotmail.com</t>
  </si>
  <si>
    <t>Salvi@hotmail.com</t>
  </si>
  <si>
    <t>mahavir206@hotmail.com</t>
  </si>
  <si>
    <t>harsh_3444@hotmail.co.in</t>
  </si>
  <si>
    <t>apurvasaraswat84@hotmail.com</t>
  </si>
  <si>
    <t>NYATIRABA678@hotmail.COM</t>
  </si>
  <si>
    <t>ANISH.PATEL9040@hotmail.COM</t>
  </si>
  <si>
    <t>aarun4678@hotmail.com</t>
  </si>
  <si>
    <t>nicksoni751@hotmail.com</t>
  </si>
  <si>
    <t>abhishek.kairosplacement@hotmail.com</t>
  </si>
  <si>
    <t>rashmisoni2019@hotmail.com</t>
  </si>
  <si>
    <t>panthini.shah@hotmail.com</t>
  </si>
  <si>
    <t>rasikbharade@hotmail.com</t>
  </si>
  <si>
    <t>samaythakkar007@hotmail.com</t>
  </si>
  <si>
    <t>vikasofficial9@hotmail.com</t>
  </si>
  <si>
    <t>NIMISH126@hotmail.COM</t>
  </si>
  <si>
    <t>Akshaykakabalia@hotmail.com</t>
  </si>
  <si>
    <t>qsdfbnm@hotmail.com</t>
  </si>
  <si>
    <t>dr.darshandattani@hotmail.com</t>
  </si>
  <si>
    <t>CAMUKESHSOMANI@hotmail.COM</t>
  </si>
  <si>
    <t>swapnaks18@hotmail.com</t>
  </si>
  <si>
    <t>snehpatel544@hotmail.com</t>
  </si>
  <si>
    <t>zeelt22@hotmail.com</t>
  </si>
  <si>
    <t>Ankitkansara017@hotmail.com</t>
  </si>
  <si>
    <t>rmp25968@hotmail.com</t>
  </si>
  <si>
    <t>Nsdesai6602@hotmail.com</t>
  </si>
  <si>
    <t>SANKETSHAH82@hotmail.COM</t>
  </si>
  <si>
    <t>ua@hotmail.com</t>
  </si>
  <si>
    <t>ubhalala8@hotmail.com</t>
  </si>
  <si>
    <t>NEETA.CHINDU123@hotmail.COM</t>
  </si>
  <si>
    <t>kevalmba@hotmail.co.in</t>
  </si>
  <si>
    <t>Supercaindia@hotmail.com</t>
  </si>
  <si>
    <t>samloandeals@hotmail.com</t>
  </si>
  <si>
    <t>steelhouse.h@hotmail.com</t>
  </si>
  <si>
    <t>Susalsheth223@hotmail.com</t>
  </si>
  <si>
    <t>Sansaydomadiya81@hotmail.com</t>
  </si>
  <si>
    <t>A.adhvaryu@hotmail.com</t>
  </si>
  <si>
    <t>hitesh2144@hotmail.com</t>
  </si>
  <si>
    <t>parthpatel5194@hotmail.com</t>
  </si>
  <si>
    <t>nationalsuppliers53@hotmail.com</t>
  </si>
  <si>
    <t>aheu@hotmail.com</t>
  </si>
  <si>
    <t>sonal23@hotmail.com</t>
  </si>
  <si>
    <t>Diveshkachhwaha@hotmail.com</t>
  </si>
  <si>
    <t>TRIVEDIRAKESH45@hotmail.COM</t>
  </si>
  <si>
    <t>Umaiyaclass@hotmail.com</t>
  </si>
  <si>
    <t>KRUNAL890@hotmail.COM</t>
  </si>
  <si>
    <t>dhamiprachi@hotmail.com</t>
  </si>
  <si>
    <t>sarvaiyaprashantr@hotmail.com</t>
  </si>
  <si>
    <t>YVMORE1093@hotmail.CO.IN</t>
  </si>
  <si>
    <t>n.minaxi1967@hotmail.com</t>
  </si>
  <si>
    <t>bipin@hotmail.com</t>
  </si>
  <si>
    <t>Mit_1290@hotmail.com</t>
  </si>
  <si>
    <t>Malav_1982@hotmail.com</t>
  </si>
  <si>
    <t>ruchit.shah26@hotmail.com</t>
  </si>
  <si>
    <t>prabhakarminesh@hotmail.com</t>
  </si>
  <si>
    <t>sanket.vaidya.85@hotmail.com</t>
  </si>
  <si>
    <t>nishant.bhut143@hotmail.com</t>
  </si>
  <si>
    <t>WORLDLIFESAURABH@hotmail.COM</t>
  </si>
  <si>
    <t>Sunny3e@hotmail.com</t>
  </si>
  <si>
    <t>nandolasayesh@hotmail.com</t>
  </si>
  <si>
    <t>sorathiya@hotmail.com</t>
  </si>
  <si>
    <t>saurabh050176@hotmail.com</t>
  </si>
  <si>
    <t>vikastrivedi06@hotmail.com</t>
  </si>
  <si>
    <t>Sanskarchhatwani123@hotmail.com</t>
  </si>
  <si>
    <t>ddipesh007@hotmail.com</t>
  </si>
  <si>
    <t>vinayakprataprai@hotmail.com</t>
  </si>
  <si>
    <t>MEHTA5157@hotmail.COM</t>
  </si>
  <si>
    <t>armosampatel@hotmail.com</t>
  </si>
  <si>
    <t>sdfvb@hotmail.com</t>
  </si>
  <si>
    <t>ADNATE.HP@hotmail.COM</t>
  </si>
  <si>
    <t>Ruchik008@hotmail.com</t>
  </si>
  <si>
    <t>rikascon21@hotmail.com</t>
  </si>
  <si>
    <t>lapu@hotmail.com</t>
  </si>
  <si>
    <t>adxfcvn@hotmail.com</t>
  </si>
  <si>
    <t>shah.aayush2608@hotmail.com</t>
  </si>
  <si>
    <t>asif_penchi@hotmail.com</t>
  </si>
  <si>
    <t>karanlamba007@hotmail.com</t>
  </si>
  <si>
    <t>vivek1350@hotmail.com</t>
  </si>
  <si>
    <t>Nevilbalin@hotmail.com</t>
  </si>
  <si>
    <t>Nicky.ait@hotmail.com</t>
  </si>
  <si>
    <t>kehulshahm@hotmail.com</t>
  </si>
  <si>
    <t>maheshsharda@hotmail.com</t>
  </si>
  <si>
    <t>saYESHRAMANI89@hotmail.COM</t>
  </si>
  <si>
    <t>manishmh90@hotmail.com</t>
  </si>
  <si>
    <t>Amitkushwah960@hotmail.com</t>
  </si>
  <si>
    <t>hetalbsoni81@hotmail.com</t>
  </si>
  <si>
    <t>Hardikvahela1717@hotmail.com</t>
  </si>
  <si>
    <t>KUMAWAT.DAYASHANKER@hotmail.COM</t>
  </si>
  <si>
    <t>harsh.chauhan205@hotmail.com</t>
  </si>
  <si>
    <t>richveer91@hotmail.com</t>
  </si>
  <si>
    <t>ashutoshlala@hotmail.com</t>
  </si>
  <si>
    <t>viral29692@hotmail.com</t>
  </si>
  <si>
    <t>parth99prasapati@hotmail.com</t>
  </si>
  <si>
    <t>hemilshah0112@hotmail.com</t>
  </si>
  <si>
    <t>HASMUKHHAI78@hotmail.COM</t>
  </si>
  <si>
    <t>extremecapitalsinfo@hotmail.com</t>
  </si>
  <si>
    <t>Rsani437@hotmail.com</t>
  </si>
  <si>
    <t>sainronak193@hotmail.con</t>
  </si>
  <si>
    <t>skpatel_mitl@hotmail.co.in</t>
  </si>
  <si>
    <t>perfomante2711@hotmail.com</t>
  </si>
  <si>
    <t>atrivedi0310@hotmail.com</t>
  </si>
  <si>
    <t>MAYUDESAI17006@hotmail.COM</t>
  </si>
  <si>
    <t>Nishaanshu1979@hotmail.com</t>
  </si>
  <si>
    <t>kishorsoni88041@hotmail.com</t>
  </si>
  <si>
    <t>sahar.desai@70hotmail.com</t>
  </si>
  <si>
    <t>arvind.prasapati83@hotmail.com</t>
  </si>
  <si>
    <t>upenpandit005@hotmail.com</t>
  </si>
  <si>
    <t>Rqotekar@hotmail.com</t>
  </si>
  <si>
    <t>MANANSHAHCA918@hotmail.COM</t>
  </si>
  <si>
    <t>aakash_mehta1988@hotmail.co.in</t>
  </si>
  <si>
    <t>contact.paradiseproperty@hotmail.com</t>
  </si>
  <si>
    <t>HASMUKHBHAINAYAK@hotmail.COM</t>
  </si>
  <si>
    <t>hemal_shah269@hotmail.com</t>
  </si>
  <si>
    <t>icsain93@hotmail.com</t>
  </si>
  <si>
    <t>uday7246@hotmail.co.in</t>
  </si>
  <si>
    <t>Trisul@hotmail.com</t>
  </si>
  <si>
    <t>deepak.raichandani@hotmail.com</t>
  </si>
  <si>
    <t>vuba@hotmail.com</t>
  </si>
  <si>
    <t>keyurtrivedi2424@hotmail.com</t>
  </si>
  <si>
    <t>harshpsadvani1901@hotmail.com</t>
  </si>
  <si>
    <t>harshpansara@hotmail.com</t>
  </si>
  <si>
    <t>malayabu@hotmail.com</t>
  </si>
  <si>
    <t>Kunal_2411@hotmail.co.in</t>
  </si>
  <si>
    <t>kamilmansuri33@hotmail.com</t>
  </si>
  <si>
    <t>umeshshah@hotmail.com</t>
  </si>
  <si>
    <t>ishanu1990@hotmail.com</t>
  </si>
  <si>
    <t>purnadave@hotmail.com</t>
  </si>
  <si>
    <t>cmzala@hotmail.com</t>
  </si>
  <si>
    <t>hdamin69@hotmail.com</t>
  </si>
  <si>
    <t>prakashdave62@hotmail.com</t>
  </si>
  <si>
    <t>Tviral245@hotmail.com</t>
  </si>
  <si>
    <t>saYESHRBHAYANI@hotmail.COM</t>
  </si>
  <si>
    <t>hiteshkharecha@hotmail.com</t>
  </si>
  <si>
    <t>parthvdave3247@hotmail.com</t>
  </si>
  <si>
    <t>shoolinfinserv@hotmail.com</t>
  </si>
  <si>
    <t>nill_chotaliya@hotmail.com</t>
  </si>
  <si>
    <t>Pranayshah1984@hotmail.com</t>
  </si>
  <si>
    <t>vinitasoni8228@hotmail.com</t>
  </si>
  <si>
    <t>drsesalpatel2007@hotmail.com</t>
  </si>
  <si>
    <t>abda@hotmail.com</t>
  </si>
  <si>
    <t>HEMILKHATRI1995@hotmail.COM</t>
  </si>
  <si>
    <t>KOURANI.DEEPAK@hotmail.COM</t>
  </si>
  <si>
    <t>ssain.abha@hotmail.com</t>
  </si>
  <si>
    <t>zsed@hotmail.com</t>
  </si>
  <si>
    <t>fenil.rathod@hotmail.com</t>
  </si>
  <si>
    <t>hardikvyas92@hotmail.com</t>
  </si>
  <si>
    <t>sackey_n_u@hotmail.com</t>
  </si>
  <si>
    <t>pranavbpatel2003@hotmail.com</t>
  </si>
  <si>
    <t>lovecityestate@hotmail.com</t>
  </si>
  <si>
    <t>nirmshah@hotmail.com</t>
  </si>
  <si>
    <t>patelnitin1980@hotmail.in</t>
  </si>
  <si>
    <t>mehulnakhare@hotmail.com</t>
  </si>
  <si>
    <t>sadtar8@hotmail.com</t>
  </si>
  <si>
    <t>saYDEEPSWE@hotmail.COM</t>
  </si>
  <si>
    <t>aakar_architects@hotmail.com</t>
  </si>
  <si>
    <t>nileshchavda98@hotmail.com</t>
  </si>
  <si>
    <t>hardikkataria@hotmail.com</t>
  </si>
  <si>
    <t>sid1871991@hotmail.com</t>
  </si>
  <si>
    <t>AALPES@hotmail.COM</t>
  </si>
  <si>
    <t>Nirsa.dholakia@hotmail.com</t>
  </si>
  <si>
    <t>KLMEHTA444@hotmail.COM</t>
  </si>
  <si>
    <t>kuntesh2007@hotmail.co.in</t>
  </si>
  <si>
    <t>mail2ravisha@hotmail.co.in</t>
  </si>
  <si>
    <t>devharsh.om@hotmail.com</t>
  </si>
  <si>
    <t>hitesh321965@hotmail.com</t>
  </si>
  <si>
    <t>Kumar@hotmail.com</t>
  </si>
  <si>
    <t>pdpatel1369@hotmail.com</t>
  </si>
  <si>
    <t>anand.christian18@hotmail.com</t>
  </si>
  <si>
    <t>RENILMODI@hotmail.COM</t>
  </si>
  <si>
    <t>yashpanchal55555@hotmail.com</t>
  </si>
  <si>
    <t>parekh.pushpendra@hotmail.com</t>
  </si>
  <si>
    <t>Visaythakor1727@hotmail.com</t>
  </si>
  <si>
    <t>prabhat1285@hotmail.com</t>
  </si>
  <si>
    <t>Hwh@hotmail.com</t>
  </si>
  <si>
    <t>nishantdave0102@hotmail.com</t>
  </si>
  <si>
    <t>Saturnloves0007@hotmail.com</t>
  </si>
  <si>
    <t>thakkarm9@hotmail.com</t>
  </si>
  <si>
    <t>yashupadhyay32@hotmail.com</t>
  </si>
  <si>
    <t>NEEL15393@hotmail.COM</t>
  </si>
  <si>
    <t>khushisain3699@hotmail.com</t>
  </si>
  <si>
    <t>BTCSANsaY@hotmail.COM</t>
  </si>
  <si>
    <t>pdsinroza@hotmail.com</t>
  </si>
  <si>
    <t>abnspices@hotmail.com</t>
  </si>
  <si>
    <t>parthpateel6280@hotmail.com</t>
  </si>
  <si>
    <t>kitsland2001@hotmail.com</t>
  </si>
  <si>
    <t>udewpfhc@hotmail.com</t>
  </si>
  <si>
    <t>vinod.rathi@hotmail.com</t>
  </si>
  <si>
    <t>Vishwaundaviya@hotmail.com</t>
  </si>
  <si>
    <t>DIPTESH_MISTRY@hotmail.COM</t>
  </si>
  <si>
    <t>lalchandanihitesh@hotmail.com</t>
  </si>
  <si>
    <t>nishant191@hotmail.com</t>
  </si>
  <si>
    <t>vivekabani@hotmail.com</t>
  </si>
  <si>
    <t>pratikkhatri369@hotmail.com</t>
  </si>
  <si>
    <t>Patel@124hotmail.cpm</t>
  </si>
  <si>
    <t>kalyan.estate72@hotmail.com</t>
  </si>
  <si>
    <t>saNUDHALWANI798@hotmail.COM</t>
  </si>
  <si>
    <t>sonialkesh@hotmail.com</t>
  </si>
  <si>
    <t>bhaveshchauchan2009@hotmail.com</t>
  </si>
  <si>
    <t>iamit22657@hotmail.com</t>
  </si>
  <si>
    <t>priyank_rathod@hotmail.com</t>
  </si>
  <si>
    <t>harpal_0079@hotmail.co.in</t>
  </si>
  <si>
    <t>Khubchand@hotmail.com</t>
  </si>
  <si>
    <t>hiuewi@hotmail.com</t>
  </si>
  <si>
    <t>viveksharma2685@hotmail.com</t>
  </si>
  <si>
    <t>KMPANDYA108@hotmail.COM</t>
  </si>
  <si>
    <t>leenamulani@hotmail.com</t>
  </si>
  <si>
    <t>siddharttourntravels@hotmail.com</t>
  </si>
  <si>
    <t>sandeepchakraborty0804@hotmail.com</t>
  </si>
  <si>
    <t>VISHALKAMLESHACHARYA@hotmail.COM</t>
  </si>
  <si>
    <t>sm931119@hotmail.com</t>
  </si>
  <si>
    <t>harishmotwani21@hotmail.co.in</t>
  </si>
  <si>
    <t>96raviprasapati@hotmail.com</t>
  </si>
  <si>
    <t>msaeed181@hotmail.com</t>
  </si>
  <si>
    <t>nipamthakkar1391@hotmail.com</t>
  </si>
  <si>
    <t>Pravinsuthar091@hotmail.com</t>
  </si>
  <si>
    <t>DHRUV.PITHADIYA11@hotmail.COM</t>
  </si>
  <si>
    <t>kamleshac23@hotmail.com</t>
  </si>
  <si>
    <t>meldiproperties@hotmail.com</t>
  </si>
  <si>
    <t>DHRUVM307@hotmail.COM</t>
  </si>
  <si>
    <t>sureshsavan69@hotmail.com</t>
  </si>
  <si>
    <t>swastikxerox5533@hotmail.com</t>
  </si>
  <si>
    <t>Harmahadev0406@hotmail.com</t>
  </si>
  <si>
    <t>trivedikarnav66@hotmail.com</t>
  </si>
  <si>
    <t>rasansoni5593@hotmail.com</t>
  </si>
  <si>
    <t>saydev610@hotmail.com</t>
  </si>
  <si>
    <t>ABHAVSAR909@hotmail.COM</t>
  </si>
  <si>
    <t>Hbmodi64@hotmail.com</t>
  </si>
  <si>
    <t>it9277@hotmail.co.uk</t>
  </si>
  <si>
    <t>pmahit@hotmail.com</t>
  </si>
  <si>
    <t>thakkarmehul007@hotmail.com</t>
  </si>
  <si>
    <t>sunilkmattey@hotmail.co.in</t>
  </si>
  <si>
    <t>kinnarshah74@hotmail.com</t>
  </si>
  <si>
    <t>dr.sonuakhani@hotmail.com</t>
  </si>
  <si>
    <t>shikharshah771@hotmail.com</t>
  </si>
  <si>
    <t>kotak1610@hotmail.co.in</t>
  </si>
  <si>
    <t>Patelsunny930@hotmail.com</t>
  </si>
  <si>
    <t>aed@hotmail.com</t>
  </si>
  <si>
    <t>bhavnapatel@hotmail.com</t>
  </si>
  <si>
    <t>lalwanibarkha52@hotmail.com</t>
  </si>
  <si>
    <t>cbhadani3@hotmail.com</t>
  </si>
  <si>
    <t>muparmar777@hotmail.com</t>
  </si>
  <si>
    <t>naveen_tiwari115@hotmail.co.in</t>
  </si>
  <si>
    <t>DEEPAKREBARI1990@hotmail.COM</t>
  </si>
  <si>
    <t>DULERABHAVDEEP8@hotmail.COM</t>
  </si>
  <si>
    <t>Dipak07575@hotmail.com</t>
  </si>
  <si>
    <t>parthsavaliya@hotmail.com</t>
  </si>
  <si>
    <t>bhaveshdudhat96@hotmail.com</t>
  </si>
  <si>
    <t>mayuriprakash7@hotmail.com</t>
  </si>
  <si>
    <t>saks.kaushal@hotmail.com</t>
  </si>
  <si>
    <t>hnide@hotmail.com</t>
  </si>
  <si>
    <t>2011kavisha@hotmail.com</t>
  </si>
  <si>
    <t>sanakpandya123@hotmail.com</t>
  </si>
  <si>
    <t>umpatel1001@hotmail.com</t>
  </si>
  <si>
    <t>nrb8393@hotmail.com</t>
  </si>
  <si>
    <t>vatsalsasal18@hotmail.com</t>
  </si>
  <si>
    <t>Padariakomal@hotmail.com</t>
  </si>
  <si>
    <t>bhoomi311@hotmail.com</t>
  </si>
  <si>
    <t>prakrutpatel1979@hotmail.com</t>
  </si>
  <si>
    <t>hariwesh@hotmail.com</t>
  </si>
  <si>
    <t>dudhad@hotmail.in</t>
  </si>
  <si>
    <t>nileshpandit071@hotmail.com</t>
  </si>
  <si>
    <t>vashram12@hotmail.com</t>
  </si>
  <si>
    <t>anishbhaikantawala@hotmail.com</t>
  </si>
  <si>
    <t>maulikpatel901@hotmail.com</t>
  </si>
  <si>
    <t>Kanupstel666@hotmail.com</t>
  </si>
  <si>
    <t>Meha@hotmail.com</t>
  </si>
  <si>
    <t>auditwork800@hotmail.com</t>
  </si>
  <si>
    <t>vadodriyamanan@hotmail.com</t>
  </si>
  <si>
    <t>NITANTV@hotmail.COM</t>
  </si>
  <si>
    <t>mukeshbhaip041@hotmail.com</t>
  </si>
  <si>
    <t>kishan.mundha@hotmail.com</t>
  </si>
  <si>
    <t>bhupendra.patel1974@hotmail.com</t>
  </si>
  <si>
    <t>ANsaN.SHAH2811@hotmail.COM</t>
  </si>
  <si>
    <t>deepakraval39@hotmail.com</t>
  </si>
  <si>
    <t>himodi1979@hotmail.com</t>
  </si>
  <si>
    <t>Dipikachavda09@hotmail.com</t>
  </si>
  <si>
    <t>dhairya009kansara@hotmail.com</t>
  </si>
  <si>
    <t>pateldarshan280520@hotmail.com</t>
  </si>
  <si>
    <t>shukla.anushka07@hotmail.com</t>
  </si>
  <si>
    <t>UTSAVSHAH2016@hotmail.COM</t>
  </si>
  <si>
    <t>vyasshivani89@hotmail.com</t>
  </si>
  <si>
    <t>MULIYA.MUKESH@hotmail.COM</t>
  </si>
  <si>
    <t>zenesiscapital@hotmail.com</t>
  </si>
  <si>
    <t>amitsinhchavda1987@hotmail.com</t>
  </si>
  <si>
    <t>sayshah@hotmail.com</t>
  </si>
  <si>
    <t>sanatan111111@hotmail.com</t>
  </si>
  <si>
    <t>saydoshi209@hotmail.com</t>
  </si>
  <si>
    <t>SAMPAT.saT123@hotmail.COM</t>
  </si>
  <si>
    <t>ashishbhalotia786@hotmail.com</t>
  </si>
  <si>
    <t>Chintantan@hotmail.com</t>
  </si>
  <si>
    <t>shethtina@hotmail.com</t>
  </si>
  <si>
    <t>rushabhprasad58@hotmail.com</t>
  </si>
  <si>
    <t>spartansr@hotmail.com</t>
  </si>
  <si>
    <t>hirenchauhan@hotmail.com</t>
  </si>
  <si>
    <t>bhavna11@hotmail.com</t>
  </si>
  <si>
    <t>devarshpatel21@hotmail.com</t>
  </si>
  <si>
    <t>Drsaynaturepure@hotmail.com</t>
  </si>
  <si>
    <t>dubeydeepak010@hotmail.com</t>
  </si>
  <si>
    <t>ashoktrivedi@hotmail.com</t>
  </si>
  <si>
    <t>Vyas@hotmail.com</t>
  </si>
  <si>
    <t>kehul_4673@hotmail.com</t>
  </si>
  <si>
    <t>SUDHA.PRAPATTI@hotmail.COM</t>
  </si>
  <si>
    <t>dilip12234@hotmail.com</t>
  </si>
  <si>
    <t>ronakfabrication@hotmail.com</t>
  </si>
  <si>
    <t>avipanibrandfinance@hotmail.com</t>
  </si>
  <si>
    <t>tuhar3000p@hotmail.com</t>
  </si>
  <si>
    <t>frabonindia@hotmail.com</t>
  </si>
  <si>
    <t>farukmansurifaruk@hotmail.com</t>
  </si>
  <si>
    <t>manthanmohta007@hotmail.com</t>
  </si>
  <si>
    <t>Asharharsh3@hotmail.com</t>
  </si>
  <si>
    <t>bhaveshsoni99@hotmail.com</t>
  </si>
  <si>
    <t>ankbs97@hotmail.com</t>
  </si>
  <si>
    <t>ronak.5787@hotmail.com</t>
  </si>
  <si>
    <t>hareshtrivedi36@hotmail.in</t>
  </si>
  <si>
    <t>dilshanbohra@hotmail.com</t>
  </si>
  <si>
    <t>deepakhatkar14@hotmail.com</t>
  </si>
  <si>
    <t>Dhruvidshah02@hotmail.com</t>
  </si>
  <si>
    <t>hrsolanki09@hotmail.com</t>
  </si>
  <si>
    <t>narnedra234@hotmail.com</t>
  </si>
  <si>
    <t>smpatel7299@hotmail.com</t>
  </si>
  <si>
    <t>vikasdave10@hotmail.com</t>
  </si>
  <si>
    <t>SHAHKINsaL407@hotmail.COM</t>
  </si>
  <si>
    <t>VISITBHAVIN12@hotmail.COM</t>
  </si>
  <si>
    <t>kunal11234@hotmail.com</t>
  </si>
  <si>
    <t>voraankit611@hotmail.com</t>
  </si>
  <si>
    <t>amarsoni83@hotmail.com</t>
  </si>
  <si>
    <t>Sampic123@hotmail.com</t>
  </si>
  <si>
    <t>pidnas@hotmail.com</t>
  </si>
  <si>
    <t>harmikbaraiya@hotmail.com</t>
  </si>
  <si>
    <t>RAMESHPRAsaPATI9327@hotmail.COM</t>
  </si>
  <si>
    <t>dhamechapayal999@hotmail.com</t>
  </si>
  <si>
    <t>Kundamohammed33@hotmail.com</t>
  </si>
  <si>
    <t>CARUSHIN1987@hotmail.COM</t>
  </si>
  <si>
    <t>murlidharnenwani@hotmail.com</t>
  </si>
  <si>
    <t>mehtabhadresh08@hotmail.com</t>
  </si>
  <si>
    <t>Zdchoksi@hotmail.com</t>
  </si>
  <si>
    <t>Luckymehta_13@hotmail.co.in</t>
  </si>
  <si>
    <t>alpesh.dedhiya@hotmail.com</t>
  </si>
  <si>
    <t>kiritaprasapati1992@hotmail.com</t>
  </si>
  <si>
    <t>surmoti@hotmail.com</t>
  </si>
  <si>
    <t>KKMISTRYINT@hotmail.COM</t>
  </si>
  <si>
    <t>nirav_2212@hotmail.co.in</t>
  </si>
  <si>
    <t>pmartworld@hotmail.com</t>
  </si>
  <si>
    <t>Anita@hotmail.com</t>
  </si>
  <si>
    <t>shivampattani72@hotmail.com</t>
  </si>
  <si>
    <t>sureshhshah4u@hotmail.com</t>
  </si>
  <si>
    <t>namanthakkar63@hotmail.com</t>
  </si>
  <si>
    <t>maulikpansuria1@hotmail.com</t>
  </si>
  <si>
    <t>KUSH_MISTRY_1984@hotmail.CO.IN</t>
  </si>
  <si>
    <t>sheth11brinda@hotmail.com</t>
  </si>
  <si>
    <t>adhish_1209@hotmail.com</t>
  </si>
  <si>
    <t>eee.deepaksharma@hotmail.com</t>
  </si>
  <si>
    <t>maheshpatel123@hotmail.com</t>
  </si>
  <si>
    <t>talk2alkesh@hotmail.com</t>
  </si>
  <si>
    <t>vekariyasahil5560@hotmail.com</t>
  </si>
  <si>
    <t>fkshah0207@hotmail.com</t>
  </si>
  <si>
    <t>shahkaivan119@hotmail.com</t>
  </si>
  <si>
    <t>KAMLESHPURSWANI1971@hotmail.COM</t>
  </si>
  <si>
    <t>Labdhis97@hotmail.com</t>
  </si>
  <si>
    <t>Swastikenterprise813@hotmail.com</t>
  </si>
  <si>
    <t>mpatel5951@hotmail.com</t>
  </si>
  <si>
    <t>patelkarna92@hotmail.com</t>
  </si>
  <si>
    <t>INNOCOOL_74@hotmail.COM</t>
  </si>
  <si>
    <t>Sachin.d4472@hotmail.com</t>
  </si>
  <si>
    <t>caaadish@hotmail.com</t>
  </si>
  <si>
    <t>attention2prashant@hotmail.com</t>
  </si>
  <si>
    <t>helishah015@hotmail.com</t>
  </si>
  <si>
    <t>pranavsus1982@hotmail.com</t>
  </si>
  <si>
    <t>aradhanpara@hotmail.com</t>
  </si>
  <si>
    <t>mlsolanki03@hotmail.com</t>
  </si>
  <si>
    <t>Technictrade@hotmail.co.in</t>
  </si>
  <si>
    <t>darsha321@hotmail.com</t>
  </si>
  <si>
    <t>DRKETULPARIKH@hotmail.COM</t>
  </si>
  <si>
    <t>cnmodiadvocate@hotmail.in</t>
  </si>
  <si>
    <t>kanishac2001@hotmail.com</t>
  </si>
  <si>
    <t>kyradpunsabi@hotmail.com</t>
  </si>
  <si>
    <t>mehulpatel6964@hotmail.com</t>
  </si>
  <si>
    <t>menarendra@hotmail.com</t>
  </si>
  <si>
    <t>er.krupal@hotmail.com</t>
  </si>
  <si>
    <t>vishalchandran84@hotmail.com</t>
  </si>
  <si>
    <t>koteshwarni@hotmail.com</t>
  </si>
  <si>
    <t>mrsalat1991@hotmail.com</t>
  </si>
  <si>
    <t>Vinaysain3566@hotmail.com</t>
  </si>
  <si>
    <t>ankit.hirani888@hotmail.com</t>
  </si>
  <si>
    <t>Yashshah5931@hotmail.com</t>
  </si>
  <si>
    <t>ashok3217@hotmail.com</t>
  </si>
  <si>
    <t>Bharrat@hotmail.com</t>
  </si>
  <si>
    <t>drp8688@hotmail.com</t>
  </si>
  <si>
    <t>Bpn2007@hotmail.com</t>
  </si>
  <si>
    <t>Chaudhaeyvishwas13@hotmail.com</t>
  </si>
  <si>
    <t>RATHOD.DIPAK1977@hotmail.COM</t>
  </si>
  <si>
    <t>cdshah1981@hotmail.com</t>
  </si>
  <si>
    <t>hadiyaparth9@hotmail.com</t>
  </si>
  <si>
    <t>anshuman.922@hotmail.com</t>
  </si>
  <si>
    <t>maulikmakdani939@hotmail.com</t>
  </si>
  <si>
    <t>visaychhatwani@hotmail.com</t>
  </si>
  <si>
    <t>amarv2209@hotmail.com</t>
  </si>
  <si>
    <t>maheshrchawla@hotmail.com</t>
  </si>
  <si>
    <t>rdmorbbia@hotmail.com</t>
  </si>
  <si>
    <t>MEDLEYPHARMA9@hotmail.COM</t>
  </si>
  <si>
    <t>rrahulpatel@hotmail.com</t>
  </si>
  <si>
    <t>RAHULMANALOOR@hotmail.COM</t>
  </si>
  <si>
    <t>sona2ravi@hotmail.com</t>
  </si>
  <si>
    <t>Patelmarmik31@hotmail.com</t>
  </si>
  <si>
    <t>pawantaparia859@hotmail.com</t>
  </si>
  <si>
    <t>bhavin.rasa@hotmail.com</t>
  </si>
  <si>
    <t>kunalkadia2453@hotmail.com</t>
  </si>
  <si>
    <t>ddedakiya@hotmail.com</t>
  </si>
  <si>
    <t>dsyhxvas@hotmail.com</t>
  </si>
  <si>
    <t>chhabria100@hotmail.com</t>
  </si>
  <si>
    <t>ravindrashekhawat73@hotmail.com</t>
  </si>
  <si>
    <t>shahpratik0050@hotmail.com</t>
  </si>
  <si>
    <t>Pael@hotmail.com</t>
  </si>
  <si>
    <t>faizankunsada999@hotmail.com</t>
  </si>
  <si>
    <t>dhavalrvl@hotmail.com</t>
  </si>
  <si>
    <t>PMVYAS67@hotmail.COM</t>
  </si>
  <si>
    <t>ABHISHEK.360@hotmail.COM</t>
  </si>
  <si>
    <t>shreyparekh2004@hotmail.com</t>
  </si>
  <si>
    <t>pdcparadava@hotmail.com</t>
  </si>
  <si>
    <t>saydeeppatel@hotmail.com</t>
  </si>
  <si>
    <t>meet.chande@hotmail.com</t>
  </si>
  <si>
    <t>dineshtanktank3140@hotmail.com</t>
  </si>
  <si>
    <t>sat_ali92@hotmail.com</t>
  </si>
  <si>
    <t>arun4444@hotmail.com</t>
  </si>
  <si>
    <t>Kamleshsapra@414hotmail.com</t>
  </si>
  <si>
    <t>shahneel9@hotmail.com</t>
  </si>
  <si>
    <t>Viralsharma3@hotmail.com</t>
  </si>
  <si>
    <t>qdvb@hotmail.com</t>
  </si>
  <si>
    <t>aadave9@hotmail.com</t>
  </si>
  <si>
    <t>Rinisha82@hotmail.com</t>
  </si>
  <si>
    <t>hardikpresent@hotmail.com</t>
  </si>
  <si>
    <t>dineshmohanal@hotmail.com</t>
  </si>
  <si>
    <t>TKBELANI@hotmail.COM</t>
  </si>
  <si>
    <t>darshanshah1982@hotmail.com</t>
  </si>
  <si>
    <t>saybhatt556@hotmail.com</t>
  </si>
  <si>
    <t>Chetan@hotmail.com</t>
  </si>
  <si>
    <t>pcnet.rahil@hotmail.com</t>
  </si>
  <si>
    <t>Hhbulchandani@hotmail.com</t>
  </si>
  <si>
    <t>aaryanmakhisa007@hotmail.com</t>
  </si>
  <si>
    <t>mifeuwi@hotmail.com</t>
  </si>
  <si>
    <t>er.sharaddesai@hotmail.com</t>
  </si>
  <si>
    <t>Divya@hotmail.com</t>
  </si>
  <si>
    <t>Prashanpanchal182@hotmail.com</t>
  </si>
  <si>
    <t>darshshah91@hotmail.com</t>
  </si>
  <si>
    <t>Mpvish4u@hotmail.com</t>
  </si>
  <si>
    <t>darshak1988@hotmail.com</t>
  </si>
  <si>
    <t>vipulbhavsar189@hotmail.in</t>
  </si>
  <si>
    <t>nitalsatin78@hotmail.com</t>
  </si>
  <si>
    <t>Bhattpoosan30@hotmail.com</t>
  </si>
  <si>
    <t>DHAVALRANA094@hotmail.COM</t>
  </si>
  <si>
    <t>patel_bansul@hotmail.com</t>
  </si>
  <si>
    <t>miral1409@hotmail.com</t>
  </si>
  <si>
    <t>vpassociate2310@hotmail.com</t>
  </si>
  <si>
    <t>Vanita.sadhav0810@hotmail.com</t>
  </si>
  <si>
    <t>Nemcy@hotmail.com</t>
  </si>
  <si>
    <t>AMITRDOSHI@hotmail.COM</t>
  </si>
  <si>
    <t>CABHAVIK45@hotmail.COM</t>
  </si>
  <si>
    <t>skmehta771@hotmail.com</t>
  </si>
  <si>
    <t>snehpanchal655@hotmail.com</t>
  </si>
  <si>
    <t>vyassid05@hotmail.com</t>
  </si>
  <si>
    <t>bhavsarkavan2415@hotmail.com</t>
  </si>
  <si>
    <t>knimavat@hotmail.com</t>
  </si>
  <si>
    <t>lasmith.k@hotmail.com</t>
  </si>
  <si>
    <t>Sweetrinks22@hotmail.com</t>
  </si>
  <si>
    <t>Manish@hotmail.com</t>
  </si>
  <si>
    <t>anilrmilak@hotmail.com</t>
  </si>
  <si>
    <t>Heet.mukesh@hotmail.com</t>
  </si>
  <si>
    <t>hartfah@hotmail.com</t>
  </si>
  <si>
    <t>ALKESH_PATEL1@hotmail.CO.IN</t>
  </si>
  <si>
    <t>aarya.9393@hotmail.com</t>
  </si>
  <si>
    <t>Kuriyamehul@hotmail.com</t>
  </si>
  <si>
    <t>Hardikkumar.barot87@hotmail.com</t>
  </si>
  <si>
    <t>dinesh_10287@hotmail.com</t>
  </si>
  <si>
    <t>tushar17794@hotmail.com</t>
  </si>
  <si>
    <t>spmittal17@hotmail.com</t>
  </si>
  <si>
    <t>kumarsinh83@hotmail.com</t>
  </si>
  <si>
    <t>harshalbhatt78@hotmail.com</t>
  </si>
  <si>
    <t>NIKITHARWANI98@hotmail.COM</t>
  </si>
  <si>
    <t>CHANDRAPRAKASHHEMALNI78@hotmail.COM</t>
  </si>
  <si>
    <t>Nair@hotmail.com</t>
  </si>
  <si>
    <t>visay010369@hotmail.co.in</t>
  </si>
  <si>
    <t>kksaryan@hotmail.com</t>
  </si>
  <si>
    <t>Sakathiriya001@hotmail.com</t>
  </si>
  <si>
    <t>rhp.0202@hotmail.com</t>
  </si>
  <si>
    <t>dvkatara4u@hotmail.com</t>
  </si>
  <si>
    <t>qsdf@hotmail.com</t>
  </si>
  <si>
    <t>Pankhildesai@hotmail.com</t>
  </si>
  <si>
    <t>sainam1989@hotmail.com</t>
  </si>
  <si>
    <t>Vivek.tanna7@hotmail.com</t>
  </si>
  <si>
    <t>arpiv23@hotmail.com</t>
  </si>
  <si>
    <t>CHHAYAR92@hotmail.COM</t>
  </si>
  <si>
    <t>chudasamavansh@hotmail.com</t>
  </si>
  <si>
    <t>yamesh@hotmail.COM</t>
  </si>
  <si>
    <t>care.alufab@hotmail.com</t>
  </si>
  <si>
    <t>divyakant.thakkar@hotmail.com</t>
  </si>
  <si>
    <t>avanishyadav891@hotmail.com</t>
  </si>
  <si>
    <t>23pinkesh@hotmail.com</t>
  </si>
  <si>
    <t>Ushma@hotmail.com</t>
  </si>
  <si>
    <t>Sunil.chaudhary017@hotmail.com</t>
  </si>
  <si>
    <t>prerakthakkar48@hotmail.com</t>
  </si>
  <si>
    <t>hitesh_patel2711@hotmail.in</t>
  </si>
  <si>
    <t>saINABHISHEKH82@hotmail.COM</t>
  </si>
  <si>
    <t>saurabhpatel9700@hotmail.com</t>
  </si>
  <si>
    <t>dpk.kewalramani@hotmail.com</t>
  </si>
  <si>
    <t>c2komalladha@hotmail.com</t>
  </si>
  <si>
    <t>upenksumpparmar@hotmail.com</t>
  </si>
  <si>
    <t>sanketpanchal54@hotmail.com</t>
  </si>
  <si>
    <t>Bhaveshp1512@hotmail.com</t>
  </si>
  <si>
    <t>ARORA.SATINDER2@hotmail.COM</t>
  </si>
  <si>
    <t>Shiv@hotmail.com</t>
  </si>
  <si>
    <t>kevinunadkat4@hotmail.com</t>
  </si>
  <si>
    <t>harchit03@hotmail.com</t>
  </si>
  <si>
    <t>ketanmistry3112@hotmail.com</t>
  </si>
  <si>
    <t>sayant2710@hotmail.com</t>
  </si>
  <si>
    <t>manishmind@hotmail.com</t>
  </si>
  <si>
    <t>raviupadhyay60@hotmail.com</t>
  </si>
  <si>
    <t>deepdsavani@hotmail.com</t>
  </si>
  <si>
    <t>rushipatel272@hotmail.com</t>
  </si>
  <si>
    <t>ARORA.SATINDER@hotmail.COM</t>
  </si>
  <si>
    <t>rv.shah7753@hotmail.com</t>
  </si>
  <si>
    <t>indospan.exportsss@hotmail.com</t>
  </si>
  <si>
    <t>email.5320@hotmail.com</t>
  </si>
  <si>
    <t>manandhrv@hotmail.com</t>
  </si>
  <si>
    <t>Parth_Raythaththa@hotmail.Co.in</t>
  </si>
  <si>
    <t>Harish@hotmail.com</t>
  </si>
  <si>
    <t>poosaassociates111@hotmail.com</t>
  </si>
  <si>
    <t>karanpurohit91@hotmail.com</t>
  </si>
  <si>
    <t>ymp74888@hotmail.com</t>
  </si>
  <si>
    <t>sureshthakkar1969@hotmail.com</t>
  </si>
  <si>
    <t>DIVYAACHARYA1607@hotmail.COM</t>
  </si>
  <si>
    <t>ashrayunadkat@hotmail.com</t>
  </si>
  <si>
    <t>sunny.vachheta10@hotmail.com</t>
  </si>
  <si>
    <t>sambhavmodi17@hotmail.com</t>
  </si>
  <si>
    <t>parekh.vivek@hotmail.com</t>
  </si>
  <si>
    <t>takalkar7@hotmail.com</t>
  </si>
  <si>
    <t>bhaidasnpawara06@hotmail.com</t>
  </si>
  <si>
    <t>parmarvishw@hotmail.com</t>
  </si>
  <si>
    <t>sainam2711@hotmail.com</t>
  </si>
  <si>
    <t>devenbokhiriya977@hotmail.com</t>
  </si>
  <si>
    <t>avani.way@hotmail.com</t>
  </si>
  <si>
    <t>aroranikhil002@hotmail.com</t>
  </si>
  <si>
    <t>Vivek0591841@hotmail.com</t>
  </si>
  <si>
    <t>YADAV.RITIK040720@hotmail.COM</t>
  </si>
  <si>
    <t>dharavbarot@hotmail.com</t>
  </si>
  <si>
    <t>drankitpatel82@hotmail.com</t>
  </si>
  <si>
    <t>sumitmali04@hotmail.com</t>
  </si>
  <si>
    <t>vishalnamdhar447@hotmail.com</t>
  </si>
  <si>
    <t>dpthakker2000@hotmail.com</t>
  </si>
  <si>
    <t>sazztewani@hotmail.in</t>
  </si>
  <si>
    <t>Surendra@hotmail.com</t>
  </si>
  <si>
    <t>RATANCHAUHAN567@hotmail.COM</t>
  </si>
  <si>
    <t>ashwin.makwan@hotmail.com</t>
  </si>
  <si>
    <t>vyas2471@hotmail.com</t>
  </si>
  <si>
    <t>chauhanadityavisaysi@hotmail.com</t>
  </si>
  <si>
    <t>deepaklunia@hotmail.com</t>
  </si>
  <si>
    <t>wedxc@hotmail.com</t>
  </si>
  <si>
    <t>bhaumikbhatt@hotmail.com</t>
  </si>
  <si>
    <t>Manish.nebhani@hotmail.com</t>
  </si>
  <si>
    <t>lavarimdadali429@hotmail.com</t>
  </si>
  <si>
    <t>Shahdeepak61@hotmail.in</t>
  </si>
  <si>
    <t>raxitpatel5831@hotmail.com</t>
  </si>
  <si>
    <t>Sa.maitri@hotmail.com</t>
  </si>
  <si>
    <t>Kanak.der@hotmail.com</t>
  </si>
  <si>
    <t>MANANVPATEL@hotmail.COM</t>
  </si>
  <si>
    <t>shaileshparmar@hotmail.com</t>
  </si>
  <si>
    <t>nayana1275@hotmail.com</t>
  </si>
  <si>
    <t>mdpatel1969@hotmail.com</t>
  </si>
  <si>
    <t>nirubirla@hotmail.com</t>
  </si>
  <si>
    <t>shweta321888@hotmail.com</t>
  </si>
  <si>
    <t>ravilakhwani2001@hotmail.in</t>
  </si>
  <si>
    <t>ppandya750@hotmail.com</t>
  </si>
  <si>
    <t>DEEPAKTHAKKAR789@hotmail.COM</t>
  </si>
  <si>
    <t>Kevinpatel2422@hotmail.com</t>
  </si>
  <si>
    <t>Shreeramcomputer2016@hotmail.com</t>
  </si>
  <si>
    <t>ashishsoni874@hotmail.com</t>
  </si>
  <si>
    <t>sayrathod2504@hotmail.com</t>
  </si>
  <si>
    <t>ankit.sain21087@hotmail.com</t>
  </si>
  <si>
    <t>abmc@hotmail.com</t>
  </si>
  <si>
    <t>dhavalrik84@hotmail.com</t>
  </si>
  <si>
    <t>mdhara9099@hotmail.com</t>
  </si>
  <si>
    <t>nishuks@hotmail.com</t>
  </si>
  <si>
    <t>architect_sunilpanchal@hotmail.com</t>
  </si>
  <si>
    <t>lokimalik@hotmail.co.in</t>
  </si>
  <si>
    <t>rfadv@hotmail.com</t>
  </si>
  <si>
    <t>Bobestates@hotmail.com</t>
  </si>
  <si>
    <t>shubhampatel4978@hotmail.com</t>
  </si>
  <si>
    <t>pks.filatex@hotmail.com</t>
  </si>
  <si>
    <t>rahulrohit1978@hotmail.com</t>
  </si>
  <si>
    <t>himanshu224@hotmail.com</t>
  </si>
  <si>
    <t>Nnehalpatel4@hotmail.com</t>
  </si>
  <si>
    <t>Rohitbharvad@3253hotmail.com</t>
  </si>
  <si>
    <t>sunilthakkar54@hotmail.com</t>
  </si>
  <si>
    <t>rdcv@hotmail.com</t>
  </si>
  <si>
    <t>udaypatel119@hotmail.com</t>
  </si>
  <si>
    <t>ashwinprasapati09@hotmail.com</t>
  </si>
  <si>
    <t>Dayal.hardik@hotmail.com</t>
  </si>
  <si>
    <t>KULDEEPsaDEsa0101@hotmail.COM</t>
  </si>
  <si>
    <t>dipesh.trivedi2018@hotmail.com</t>
  </si>
  <si>
    <t>hrshah297@hotmail.com</t>
  </si>
  <si>
    <t>vpbhatt_55@hotmail.com</t>
  </si>
  <si>
    <t>kapeshpurohit8193@hotmail.com</t>
  </si>
  <si>
    <t>namratashah201@hotmail.com</t>
  </si>
  <si>
    <t>Dksoni19218@hotmail.com</t>
  </si>
  <si>
    <t>rahul.makwana91@hotmail.com</t>
  </si>
  <si>
    <t>parthbavaliya98@hotmail.com</t>
  </si>
  <si>
    <t>chauhandhaval194@hotmail.com</t>
  </si>
  <si>
    <t>Tivradutt@hotmail.com</t>
  </si>
  <si>
    <t>siddharthkoshiyar94@hotmail.com</t>
  </si>
  <si>
    <t>Sachin88.ins@hotmail.com</t>
  </si>
  <si>
    <t>adhinathmotors@hotmail.com</t>
  </si>
  <si>
    <t>mob9979@hotmail.com</t>
  </si>
  <si>
    <t>bharathariyani305@hotmail.com</t>
  </si>
  <si>
    <t>Mehtahardik.008@hotmail.com</t>
  </si>
  <si>
    <t>SONI.SACHIN9@hotmail.COM</t>
  </si>
  <si>
    <t>vikas_c90@hotmail.in</t>
  </si>
  <si>
    <t>shwetapatel0005@hotmail.com</t>
  </si>
  <si>
    <t>Sathvaramehul01@hotmail.com</t>
  </si>
  <si>
    <t>sayendra@hotmail.com</t>
  </si>
  <si>
    <t>kadririzwan86@hotmail.com</t>
  </si>
  <si>
    <t>ratnamshah20@hotmail.com</t>
  </si>
  <si>
    <t>nividsain@hotmail.com</t>
  </si>
  <si>
    <t>vishaldesai4284@hotmail.com</t>
  </si>
  <si>
    <t>pariankkansara86@hotmail.com</t>
  </si>
  <si>
    <t>vatsal267@hotmail.com</t>
  </si>
  <si>
    <t>WORKSTATION.NK@hotmail.COM</t>
  </si>
  <si>
    <t>HETAL2375@hotmail.COM</t>
  </si>
  <si>
    <t>Kirtanpanchal109@hotmail.com</t>
  </si>
  <si>
    <t>dev.adeshra23@hotmail.com</t>
  </si>
  <si>
    <t>sasmin2894@hotmail.com</t>
  </si>
  <si>
    <t>aakash1172@hotmail.com</t>
  </si>
  <si>
    <t>hp635428@hotmail.com</t>
  </si>
  <si>
    <t>sanketshah79@hotmail.com</t>
  </si>
  <si>
    <t>kesariyo@hotmail.com</t>
  </si>
  <si>
    <t>Techpratik2017@hotmail.com</t>
  </si>
  <si>
    <t>abyavinash@hotmail.com</t>
  </si>
  <si>
    <t>shethnilesh11@hotmail.com</t>
  </si>
  <si>
    <t>Akshaypatel2512@hotmaill.com</t>
  </si>
  <si>
    <t>COMPUTERPOINTINDIA@hotmail.COM</t>
  </si>
  <si>
    <t>harshadkumar321@hotmail.com</t>
  </si>
  <si>
    <t>bhavnabakoliya@hotmail.com</t>
  </si>
  <si>
    <t>ar.hirenbhimani@hotmail.com</t>
  </si>
  <si>
    <t>sonaldodia0911@hotmail.com</t>
  </si>
  <si>
    <t>harshbhavsar004@hotmail.in</t>
  </si>
  <si>
    <t>sonianand.09@hotmail.com</t>
  </si>
  <si>
    <t>Neel@hotmail.com</t>
  </si>
  <si>
    <t>Sumeet99patel@hotmail.com</t>
  </si>
  <si>
    <t>harshilsoni3489@hotmail.com</t>
  </si>
  <si>
    <t>nayan.patel.pil@hotmail.com</t>
  </si>
  <si>
    <t>dschauhan@hotmail.com</t>
  </si>
  <si>
    <t>mitul.sain456@hotmail.com</t>
  </si>
  <si>
    <t>STUTISHAH2193@hotmail.COM</t>
  </si>
  <si>
    <t>Arvrvcl@hotmail.com</t>
  </si>
  <si>
    <t>Shivhostel@hotmail.com</t>
  </si>
  <si>
    <t>dhruval330@hotmail.com</t>
  </si>
  <si>
    <t>milan.raval27@hotmail.com</t>
  </si>
  <si>
    <t>basantbaid1039@hotmail.com</t>
  </si>
  <si>
    <t>ratwani.rohan@hotmail.com</t>
  </si>
  <si>
    <t>Sandipmehta24@hotmail.com</t>
  </si>
  <si>
    <t>mmmansi83@hotmail.com</t>
  </si>
  <si>
    <t>shettyakash91@hotmail.com</t>
  </si>
  <si>
    <t>dshaufh@hotmail.com</t>
  </si>
  <si>
    <t>sack20patel@hotmail.com</t>
  </si>
  <si>
    <t>sharadpatadiya@hotmail.com</t>
  </si>
  <si>
    <t>hasmukh.rabadiya@hotmail.com</t>
  </si>
  <si>
    <t>mit5549@hotmail.com</t>
  </si>
  <si>
    <t>vk4414@hotmail.com</t>
  </si>
  <si>
    <t>PPUsaRA1008@hotmail.com</t>
  </si>
  <si>
    <t>1amit234@hotmail.com</t>
  </si>
  <si>
    <t>Radhika.mitesh@hotmail.com</t>
  </si>
  <si>
    <t>sauravthakkar45@hotmail.com</t>
  </si>
  <si>
    <t>visaysolanki838@hotmail.com</t>
  </si>
  <si>
    <t>SALIMBHAI14821@hotmail.COM</t>
  </si>
  <si>
    <t>nickshome13@hotmail.com</t>
  </si>
  <si>
    <t>mansihp90@hotmail.com</t>
  </si>
  <si>
    <t>chin_par2003@hotmail.co.in</t>
  </si>
  <si>
    <t>dhruvalparikh93@hotmail.com</t>
  </si>
  <si>
    <t>Nischaypatel1604@hotmail.com</t>
  </si>
  <si>
    <t>Vishal_chem2005@hotmail.com</t>
  </si>
  <si>
    <t>asay234@hotmail.com</t>
  </si>
  <si>
    <t>ommansukh@hotmail.com</t>
  </si>
  <si>
    <t>ASHOKsaISWAL02@hotmail.COM</t>
  </si>
  <si>
    <t>dheeranpatel@hotmail.com</t>
  </si>
  <si>
    <t>rathinshah74@hotmail.com</t>
  </si>
  <si>
    <t>utkarshshashi@hotmail.com</t>
  </si>
  <si>
    <t>Piyush.Makwana024@hotmail.com</t>
  </si>
  <si>
    <t>rushan123@hotmail.com</t>
  </si>
  <si>
    <t>Nityaumat911@hotmail.com</t>
  </si>
  <si>
    <t>vandanasaklani12@hotmail.com</t>
  </si>
  <si>
    <t>Radhemetal@hotmail.com</t>
  </si>
  <si>
    <t>Thapartransport@hotmail.com</t>
  </si>
  <si>
    <t>dhavalsolanki1.ds@hotmail.com</t>
  </si>
  <si>
    <t>chandupatrel@hotmail.com</t>
  </si>
  <si>
    <t>chetankhyati2007@hotmail.com</t>
  </si>
  <si>
    <t>ldkic@hotmail.com</t>
  </si>
  <si>
    <t>dharmik197@hotmail.com</t>
  </si>
  <si>
    <t>kothariik41@hotmail.com</t>
  </si>
  <si>
    <t>dilipltrivedi2804@hotmail.com</t>
  </si>
  <si>
    <t>Patelrasan2311@hotmail.com</t>
  </si>
  <si>
    <t>hariom10880@hotmail.com</t>
  </si>
  <si>
    <t>ravalavani@hotmail.co.in</t>
  </si>
  <si>
    <t>shahkeyur620@hotmail.com</t>
  </si>
  <si>
    <t>zankarzaverica@hotmail.com</t>
  </si>
  <si>
    <t>Priyanship608@hotmail.com</t>
  </si>
  <si>
    <t>mdmavani824@hotmail.com</t>
  </si>
  <si>
    <t>Anu_dhruva11@hotmail.co.in</t>
  </si>
  <si>
    <t>Rutul@hotmail.com</t>
  </si>
  <si>
    <t>fancykarm2008@hotmail.com</t>
  </si>
  <si>
    <t>Mrunalrathod1@hotmail.com</t>
  </si>
  <si>
    <t>bhavik13792@hotmail.com</t>
  </si>
  <si>
    <t>shahsay988@hotmail.com</t>
  </si>
  <si>
    <t>basaniyakaran@hotmail.com</t>
  </si>
  <si>
    <t>arpandtrivedi@hotmail.com</t>
  </si>
  <si>
    <t>activefm2011@hotmail.com</t>
  </si>
  <si>
    <t>rohit64patel@hotmail.com</t>
  </si>
  <si>
    <t>pankti_thakore@hotmail.com</t>
  </si>
  <si>
    <t>krupatanti27@hotmail.com</t>
  </si>
  <si>
    <t>siddharththakkar11@hotmail.com</t>
  </si>
  <si>
    <t>karan98dave@hotmail.com</t>
  </si>
  <si>
    <t>urvishppatel28@hotmail.com</t>
  </si>
  <si>
    <t>Rohanpatel92@hotmail.com</t>
  </si>
  <si>
    <t>nishivasa@hotmail.com</t>
  </si>
  <si>
    <t>vrtkptl@hotmail.com</t>
  </si>
  <si>
    <t>dev_architect@hotmail.com</t>
  </si>
  <si>
    <t>naitiknakrani@hotmail.com</t>
  </si>
  <si>
    <t>aaradhyabatteryhouse@hotmail.com</t>
  </si>
  <si>
    <t>kartikpadhiyar16@hotmail.com</t>
  </si>
  <si>
    <t>virendra123@hotmail.com</t>
  </si>
  <si>
    <t>Ashz2712@hotmail.com</t>
  </si>
  <si>
    <t>Thakorronak1@hotmail.com</t>
  </si>
  <si>
    <t>sansaysuthar95@hotmail.com</t>
  </si>
  <si>
    <t>Pkhatua32@hotmail.com</t>
  </si>
  <si>
    <t>NAYEERK111@hotmail.COM</t>
  </si>
  <si>
    <t>subbu.vyas@hotmail.com</t>
  </si>
  <si>
    <t>bdt3011@hotmail.com</t>
  </si>
  <si>
    <t>maitray.vaidya@hotmail.com</t>
  </si>
  <si>
    <t>sapnadakshabhatti@hotmail.com</t>
  </si>
  <si>
    <t>say32300@hotmail.com</t>
  </si>
  <si>
    <t>visayrkothari@hotmail.com</t>
  </si>
  <si>
    <t>Vishfinance@hotmail.com</t>
  </si>
  <si>
    <t>payaldp1@hotmail.com</t>
  </si>
  <si>
    <t>nitesh_patel86@hotmail.com</t>
  </si>
  <si>
    <t>aadityaroxshah@hotmail.com</t>
  </si>
  <si>
    <t>nakhshiproperty@hotmail.com</t>
  </si>
  <si>
    <t>svrealty79@hotmail.com</t>
  </si>
  <si>
    <t>rushabhs553@hotmail.com</t>
  </si>
  <si>
    <t>Spsharanpatel@hotmail.com</t>
  </si>
  <si>
    <t>vndpatel21@hotmail.com</t>
  </si>
  <si>
    <t>pratikmodi09@hotmail.com</t>
  </si>
  <si>
    <t>dhavaltdesai@hotmail.com</t>
  </si>
  <si>
    <t>ASHOKCHAUDHARY147@hotmail.COM</t>
  </si>
  <si>
    <t>valabk@hotmail.com</t>
  </si>
  <si>
    <t>opiateskiara@hotmail.com</t>
  </si>
  <si>
    <t>ptlvinit007@hotmail.com</t>
  </si>
  <si>
    <t>nbadd.publicity@hotmail.com</t>
  </si>
  <si>
    <t>tapaneo@hotmail.com</t>
  </si>
  <si>
    <t>ashishbrana@hotmail.com</t>
  </si>
  <si>
    <t>bhedasay78@hotmail.com</t>
  </si>
  <si>
    <t>daxeshspatel@hotmail.com</t>
  </si>
  <si>
    <t>dharmeshvyas215@hotmail.com</t>
  </si>
  <si>
    <t>kamleshtushavad@hotmail.com</t>
  </si>
  <si>
    <t>MEHULSVK@hotmail.COM</t>
  </si>
  <si>
    <t>thacker.nimesh@hotmail.com</t>
  </si>
  <si>
    <t>ruhi.nirhali@hotmail.com</t>
  </si>
  <si>
    <t>sanket.mehta.86@hotmail.com</t>
  </si>
  <si>
    <t>harshvysf1@hotmail.com</t>
  </si>
  <si>
    <t>BHAVANA.PARIKH@hotmail.COM</t>
  </si>
  <si>
    <t>panchal.shan@hotmail.com</t>
  </si>
  <si>
    <t>Nivedita8495@hotmail.com</t>
  </si>
  <si>
    <t>anzebitotech1@hotmail.com</t>
  </si>
  <si>
    <t>ravindra_mandliya@hotmail.com</t>
  </si>
  <si>
    <t>narendrakpatel49@hotmail.com</t>
  </si>
  <si>
    <t>SHALINC50@hotmail.COM</t>
  </si>
  <si>
    <t>india.dharam@hotmail.com</t>
  </si>
  <si>
    <t>QWE@134hotmail.com</t>
  </si>
  <si>
    <t>shahnilesh486@hotmail.com</t>
  </si>
  <si>
    <t>sansaycbhavsar@hotmail.com</t>
  </si>
  <si>
    <t>Arkeshpatel810@hotmail.com</t>
  </si>
  <si>
    <t>harshikta@hotmail.com</t>
  </si>
  <si>
    <t>Patel.bhavik96@hotmail.com</t>
  </si>
  <si>
    <t>vasani.mihir@hotmail.com</t>
  </si>
  <si>
    <t>swairvihar1@hotmail.com</t>
  </si>
  <si>
    <t>kalpeshtrivedi444@hotmail.com</t>
  </si>
  <si>
    <t>modipm8@hotmail.com</t>
  </si>
  <si>
    <t>drdineshpatel2019@hotmail.com</t>
  </si>
  <si>
    <t>hardik260291@hotmail.com</t>
  </si>
  <si>
    <t>rupeshsaiswal251969@hotmail.com</t>
  </si>
  <si>
    <t>MHPATEL2102@hotmail.COM</t>
  </si>
  <si>
    <t>shethchintan007@hotmail.com</t>
  </si>
  <si>
    <t>arpankhandelwal@hotmail.com</t>
  </si>
  <si>
    <t>manansusana@hotmail.com</t>
  </si>
  <si>
    <t>Shahkunal0407@hotmail.com</t>
  </si>
  <si>
    <t>SALONI2458@hotmail.COM</t>
  </si>
  <si>
    <t>asaypankhaniya@hotmail.com</t>
  </si>
  <si>
    <t>patelnaitri21@hotmail.com</t>
  </si>
  <si>
    <t>mikie.raval@hotmail.com</t>
  </si>
  <si>
    <t>nama261010@hotmail.com</t>
  </si>
  <si>
    <t>shah.priyank00@hotmail.com</t>
  </si>
  <si>
    <t>ashishmehta2010@hotmail.com</t>
  </si>
  <si>
    <t>piyush.sasal@hotmail.com</t>
  </si>
  <si>
    <t>kaushal9879111905@hotmail.com</t>
  </si>
  <si>
    <t>dineshlimbad5@hotmail.com</t>
  </si>
  <si>
    <t>Deephuman2047@hotmail.com</t>
  </si>
  <si>
    <t>alpeshthakar1412@hotmail.com</t>
  </si>
  <si>
    <t>sunrisers998@hotmail.com</t>
  </si>
  <si>
    <t>haritmakvana21@hotmail.com</t>
  </si>
  <si>
    <t>Vatsal1422@hotmail.com</t>
  </si>
  <si>
    <t>HKTHAKKAR11@hotmail.COM</t>
  </si>
  <si>
    <t>satishmohite62@hotmail.com</t>
  </si>
  <si>
    <t>xyz123@hotmail.com</t>
  </si>
  <si>
    <t>mukeshmulchandani1503@hotmail.com</t>
  </si>
  <si>
    <t>khoda.patel81@hotmail.com</t>
  </si>
  <si>
    <t>rasatbasti98@hotmail.com</t>
  </si>
  <si>
    <t>rawalbhavesh7@hotmail.com</t>
  </si>
  <si>
    <t>arsavshah341995@hotmail.com</t>
  </si>
  <si>
    <t>akashsathavara2211@hotmail.com</t>
  </si>
  <si>
    <t>solanki.ashu18@hotmail.com</t>
  </si>
  <si>
    <t>roshanprasapati785@hotmail.com</t>
  </si>
  <si>
    <t>oppurohit@hotmail.com</t>
  </si>
  <si>
    <t>udit_89@hotmail.com</t>
  </si>
  <si>
    <t>Chandni.k.pandya@hotmail.com</t>
  </si>
  <si>
    <t>harshal.rachchh93@hotmail.com</t>
  </si>
  <si>
    <t>bharat0031@hotmail.com</t>
  </si>
  <si>
    <t>sohampatel.pp@hotmail.com</t>
  </si>
  <si>
    <t>Dcahusa.13@hotmail.com</t>
  </si>
  <si>
    <t>vrushank5041@hotmail.com</t>
  </si>
  <si>
    <t>omdave.ce@hotmail.com</t>
  </si>
  <si>
    <t>aashray.holidays1008@hotmail.com</t>
  </si>
  <si>
    <t>kwyhdh@hotmail.com</t>
  </si>
  <si>
    <t>MAANSNIRDOSH@hotmail.COM</t>
  </si>
  <si>
    <t>aayushihshah@hotmail.com</t>
  </si>
  <si>
    <t>DILIPNV@hotmail.COM</t>
  </si>
  <si>
    <t>arpitsaresa@hotmail.com</t>
  </si>
  <si>
    <t>Salpesh70@hotmail.in</t>
  </si>
  <si>
    <t>hardip1718@hotmail.com</t>
  </si>
  <si>
    <t>dilipdhora@hotmail.com</t>
  </si>
  <si>
    <t>dipesh308@hotmail.com</t>
  </si>
  <si>
    <t>shahkaushali0712@hotmail.com</t>
  </si>
  <si>
    <t>vibhash.shah91@hotmail.com</t>
  </si>
  <si>
    <t>Maharshipatel@5767hotmail.com</t>
  </si>
  <si>
    <t>mukeshparekh1980@hotmail.com</t>
  </si>
  <si>
    <t>vipulsoni12@hotmail.com</t>
  </si>
  <si>
    <t>rubinp1@hotmail.com</t>
  </si>
  <si>
    <t>MAULIN710@hotmail.COM</t>
  </si>
  <si>
    <t>saiminsani1977@hotmail.com</t>
  </si>
  <si>
    <t>zealpatel003@hotmail.com</t>
  </si>
  <si>
    <t>707rohan@hotmail.com</t>
  </si>
  <si>
    <t>dakshesh_9@hotmail.com</t>
  </si>
  <si>
    <t>Bsay052016@hotmail.com</t>
  </si>
  <si>
    <t>pmindustriesinc@hotmail.com</t>
  </si>
  <si>
    <t>rishimehta4848@hotmail.com</t>
  </si>
  <si>
    <t>Saimobile109@hotmail.com</t>
  </si>
  <si>
    <t>Kunalr_82@hotmail.co.in</t>
  </si>
  <si>
    <t>decorhub96@hotmail.com</t>
  </si>
  <si>
    <t>rakeshpanara@hotmail.com</t>
  </si>
  <si>
    <t>mohitkeshwani08@hotmail.com</t>
  </si>
  <si>
    <t>vimalmervana21477@hotmail.com</t>
  </si>
  <si>
    <t>karankothari217@hotmail.com</t>
  </si>
  <si>
    <t>saraswat_a@hotmail.com</t>
  </si>
  <si>
    <t>viramnani@hotmail.com</t>
  </si>
  <si>
    <t>prakashmodi12@hotmail.com</t>
  </si>
  <si>
    <t>btsani59@hotmail.com</t>
  </si>
  <si>
    <t>amitpatel2959@hotmail.com</t>
  </si>
  <si>
    <t>akshrocks2001@hotmail.com</t>
  </si>
  <si>
    <t>Vaibhav.m9999@hotmail.com</t>
  </si>
  <si>
    <t>nihaltawar97@hotmail.com</t>
  </si>
  <si>
    <t>anilsain311@hotmail.com</t>
  </si>
  <si>
    <t>ladvakishore@hotmail.com</t>
  </si>
  <si>
    <t>het1280@hotmail.com</t>
  </si>
  <si>
    <t>samkitturakhia@hotmail.com</t>
  </si>
  <si>
    <t>AVADHPATEL5904@hotmail.COM</t>
  </si>
  <si>
    <t>kiranmali006@hotmail.com</t>
  </si>
  <si>
    <t>amit_sym@hotmail.com</t>
  </si>
  <si>
    <t>Desaiv534@hotmail.com</t>
  </si>
  <si>
    <t>maxwatertreat@hotmail.com</t>
  </si>
  <si>
    <t>nh@hotmail.com</t>
  </si>
  <si>
    <t>Priyasharmacaet9@hotmail.com</t>
  </si>
  <si>
    <t>bhavik.karia511@hotmail.com</t>
  </si>
  <si>
    <t>akshah097@hotmail.com</t>
  </si>
  <si>
    <t>maulik5999@hotmail.co.in</t>
  </si>
  <si>
    <t>vinay1996shah@hotmail.com</t>
  </si>
  <si>
    <t>safal.vikas@hotmail.com</t>
  </si>
  <si>
    <t>vishalbenani28@hotmail.com</t>
  </si>
  <si>
    <t>SM_TIRTH@hotmail.CO.IN</t>
  </si>
  <si>
    <t>exidecare@hotmail.com</t>
  </si>
  <si>
    <t>bhavesh.oradba@hotmail.com</t>
  </si>
  <si>
    <t>shubhamyadav.6293@hotmail.com</t>
  </si>
  <si>
    <t>Naman.mundra5@hotmail.com</t>
  </si>
  <si>
    <t>hpshah.co@hotmail.com</t>
  </si>
  <si>
    <t>ankit.karia3@hotmail.com</t>
  </si>
  <si>
    <t>Ravana2508@hotmail.com</t>
  </si>
  <si>
    <t>ravatpravinsinh033@hotmail.com</t>
  </si>
  <si>
    <t>fenilpansuriya18@hotmail.com</t>
  </si>
  <si>
    <t>naishalshah1998@hotmail.com</t>
  </si>
  <si>
    <t>satinpatelandassociates@hotmail.com</t>
  </si>
  <si>
    <t>ravidesai82@hotmail.com</t>
  </si>
  <si>
    <t>amitck82@hotmail.com</t>
  </si>
  <si>
    <t>monikakashyap718@hotmail.com</t>
  </si>
  <si>
    <t>milindmukeshshah@hotmail.co.in</t>
  </si>
  <si>
    <t>pathik.rs@hotmail.com</t>
  </si>
  <si>
    <t>hiren.pankhaniya90@hotmail.com</t>
  </si>
  <si>
    <t>davekbcin@hotmail.com</t>
  </si>
  <si>
    <t>satvinchawla2310@hotmail.com</t>
  </si>
  <si>
    <t>ananthanmudaliar@hotmail.com</t>
  </si>
  <si>
    <t>abhilash3096@hotmail.com</t>
  </si>
  <si>
    <t>haripatel7498@hotmail.com</t>
  </si>
  <si>
    <t>ar.krunalavkarwala@hotmail.com</t>
  </si>
  <si>
    <t>HARSH.BHAVSAR0512@hotmail.COM</t>
  </si>
  <si>
    <t>paren99@hotmail.com</t>
  </si>
  <si>
    <t>mansi.ruchit@hotmail.com</t>
  </si>
  <si>
    <t>sanam1001@hotmail.com</t>
  </si>
  <si>
    <t>patelpulkit1966@hotmail.com</t>
  </si>
  <si>
    <t>LLthakker@hotmail.com</t>
  </si>
  <si>
    <t>rsranadr@hotmail.com</t>
  </si>
  <si>
    <t>saYDEEPSVALA@hotmail.COM</t>
  </si>
  <si>
    <t>karpmehta@hotmail.com</t>
  </si>
  <si>
    <t>amritiyer.imnu@hotmail.com</t>
  </si>
  <si>
    <t>bhaveshtruth@hotmail.com</t>
  </si>
  <si>
    <t>prasapatinaresh225@hotmail.com</t>
  </si>
  <si>
    <t>hrishi.p.patel@hotmail.com</t>
  </si>
  <si>
    <t>ashishswami181975@hotmail.com</t>
  </si>
  <si>
    <t>Rohitupadhye1988@hotmail.com</t>
  </si>
  <si>
    <t>Rdzala15891@hotmail.com</t>
  </si>
  <si>
    <t>Sunil@hotmail.com</t>
  </si>
  <si>
    <t>fm@7232hotmail.com</t>
  </si>
  <si>
    <t>p.hiren1590@hotmail.com</t>
  </si>
  <si>
    <t>modhparas6450@hotmail.com</t>
  </si>
  <si>
    <t>PRAKHARSHARMA86@hotmail.COM</t>
  </si>
  <si>
    <t>patitesh@hotmail.com</t>
  </si>
  <si>
    <t>Desai.viral1992@hotmail.com</t>
  </si>
  <si>
    <t>hiteshoza786@hotmail.com</t>
  </si>
  <si>
    <t>navalpersonal@hotmail.com</t>
  </si>
  <si>
    <t>sam_prasapati90@hotmail.com</t>
  </si>
  <si>
    <t>sadav.hardik2@hotmail.com</t>
  </si>
  <si>
    <t>sansaypatelnarol@hotmail.com</t>
  </si>
  <si>
    <t>manish.patwa18@hotmail.com</t>
  </si>
  <si>
    <t>bhavin4741@hotmail.com</t>
  </si>
  <si>
    <t>CARSHOPPE20@hotmail.COM</t>
  </si>
  <si>
    <t>CHAUHAN04@hotmail.COM</t>
  </si>
  <si>
    <t>patelalpesh9898@hotmail.com</t>
  </si>
  <si>
    <t>ddesai84@hotmail.co.in</t>
  </si>
  <si>
    <t>sayesh@hotmail.com</t>
  </si>
  <si>
    <t>vismayshah88@hotmail.com</t>
  </si>
  <si>
    <t>mandaar.sani@hotmail.com</t>
  </si>
  <si>
    <t>acshah28@hotmail.co.in</t>
  </si>
  <si>
    <t>Vinodprasapati10122000@hotmail.com</t>
  </si>
  <si>
    <t>saIKISHAN.BIRLA@hotmail.COM</t>
  </si>
  <si>
    <t>mithunb9010@hotmail.co.in</t>
  </si>
  <si>
    <t>parinbhavsar211@hotmail.com</t>
  </si>
  <si>
    <t>bp2311patel@hotmail.com</t>
  </si>
  <si>
    <t>shah.parshwa221@hotmail.com</t>
  </si>
  <si>
    <t>amrud223344@hotmail.com</t>
  </si>
  <si>
    <t>royalrawal26@hotmail.com</t>
  </si>
  <si>
    <t>NAVKARPROPERTIESFORU@hotmail.COM</t>
  </si>
  <si>
    <t>srusal2502@hotmail.com</t>
  </si>
  <si>
    <t>parthpatel7778027409@hotmail.com</t>
  </si>
  <si>
    <t>Paryank_shah@hotmail.com</t>
  </si>
  <si>
    <t>Shankar.nath1@hotmail.com</t>
  </si>
  <si>
    <t>Sanketsoni.ce@hotmail.com</t>
  </si>
  <si>
    <t>soni1961@hotmail.com</t>
  </si>
  <si>
    <t>darshilv@hotmail.com</t>
  </si>
  <si>
    <t>ramanimonil@hotmail.com</t>
  </si>
  <si>
    <t>Dhavalpatel4451@hotmail.com</t>
  </si>
  <si>
    <t>theparthb@hotmail.com</t>
  </si>
  <si>
    <t>vivekarya007@hotmail.com</t>
  </si>
  <si>
    <t>Trivedinavy9@hotmail.com</t>
  </si>
  <si>
    <t>SAMIR.RAVAL@hotmail.COM</t>
  </si>
  <si>
    <t>ramasatapathy@hotmail.co.in</t>
  </si>
  <si>
    <t>nikulpatel@hotmail.com</t>
  </si>
  <si>
    <t>rasheshsetu@hotmail.com</t>
  </si>
  <si>
    <t>SHAMLAL@hotmail.COM</t>
  </si>
  <si>
    <t>MBKAPOORS@hotmail.COM</t>
  </si>
  <si>
    <t>vinodlakhani1974@hotmail.com</t>
  </si>
  <si>
    <t>leo.trade.ahm@hotmail.com</t>
  </si>
  <si>
    <t>Rakeshp3326@hotmail.com</t>
  </si>
  <si>
    <t>parthsata@hotmail.com</t>
  </si>
  <si>
    <t>purveshr@hotmail.com</t>
  </si>
  <si>
    <t>Dhruvpurohit30@hotmail.com</t>
  </si>
  <si>
    <t>patel.1308@hotmail.com</t>
  </si>
  <si>
    <t>say91283@hotmail.com</t>
  </si>
  <si>
    <t>kalpesh.shah23@hotmail.com</t>
  </si>
  <si>
    <t>hritikwalia@hotmail.com</t>
  </si>
  <si>
    <t>DIWANSPARSH@hotmail.COM</t>
  </si>
  <si>
    <t>edxc@hotmail.com</t>
  </si>
  <si>
    <t>Mahendra@hotmail.com</t>
  </si>
  <si>
    <t>rushilpatel777@hotmail.com</t>
  </si>
  <si>
    <t>Rldabhi@hotmail.com</t>
  </si>
  <si>
    <t>dr.asay.ortho17@hotmail.com</t>
  </si>
  <si>
    <t>MINAKSHI299@hotmail.COM</t>
  </si>
  <si>
    <t>vrushankpatel1998@hotmail.com</t>
  </si>
  <si>
    <t>rakesh.rns62@hotmail.com</t>
  </si>
  <si>
    <t>thepsolanki@hotmail.com</t>
  </si>
  <si>
    <t>divyamshah2004@hotmail.com</t>
  </si>
  <si>
    <t>kinalpatel2005@hotmail.com</t>
  </si>
  <si>
    <t>adrosapu@hotmail.co.in</t>
  </si>
  <si>
    <t>rushabh0999@hotmail.co.in</t>
  </si>
  <si>
    <t>BH@hotmail.COM</t>
  </si>
  <si>
    <t>Parbhunath@hotmail.com</t>
  </si>
  <si>
    <t>ISHANSHAH20@hotmail.COM</t>
  </si>
  <si>
    <t>shyam.passawala@hotmail.com</t>
  </si>
  <si>
    <t>syshah30@hotmail.com</t>
  </si>
  <si>
    <t>anil063@hotmail.com</t>
  </si>
  <si>
    <t>preet_1290@hotmail.co.in</t>
  </si>
  <si>
    <t>CAsaTINH35@hotmail.COM</t>
  </si>
  <si>
    <t>ketanthakkar2000@hotmail.com</t>
  </si>
  <si>
    <t>harshilmakwana4995@hotmail.com</t>
  </si>
  <si>
    <t>buntisharma1056@hotmail.com</t>
  </si>
  <si>
    <t>bhadreshmalani5685@hotmail.com</t>
  </si>
  <si>
    <t>Chaitanyapatel911@hotmail.com</t>
  </si>
  <si>
    <t>DIVYA.REALTOR2018@hotmail.COM</t>
  </si>
  <si>
    <t>rhkdave@hotmail.com</t>
  </si>
  <si>
    <t>BHARATPRAsaPATI1989@hotmail.COM</t>
  </si>
  <si>
    <t>riteshchampanri26@hotmail.com</t>
  </si>
  <si>
    <t>yashchudasama18@hotmail.com</t>
  </si>
  <si>
    <t>krishnaconstone.ahm@hotmail.com</t>
  </si>
  <si>
    <t>Anildesai1955@hotmail.com</t>
  </si>
  <si>
    <t>MITESHMODI678@hotmail.COM</t>
  </si>
  <si>
    <t>daveparth261294@hotmail.com</t>
  </si>
  <si>
    <t>prakashmahar@hotmail.com</t>
  </si>
  <si>
    <t>ileshparikh9@hotmail.com</t>
  </si>
  <si>
    <t>trilotrilok47@hotmail.com</t>
  </si>
  <si>
    <t>rohan.paryani87@hotmail.com</t>
  </si>
  <si>
    <t>Vaishalipandya000@hotmail.com</t>
  </si>
  <si>
    <t>sarvis85.22@hotmail.com</t>
  </si>
  <si>
    <t>Prashantchandnani6@hotmail.com</t>
  </si>
  <si>
    <t>sureshthakkar456@hotmail.com</t>
  </si>
  <si>
    <t>harsh5559@hotmail.com</t>
  </si>
  <si>
    <t>bhaveshbhavsar610@hotmail.com</t>
  </si>
  <si>
    <t>vishalldce@hotmail.com</t>
  </si>
  <si>
    <t>dipeshpatel196352@hotmail.com</t>
  </si>
  <si>
    <t>rasan.sitapara121@hotmail.com</t>
  </si>
  <si>
    <t>dushyant.solanki1989@hotmail.com</t>
  </si>
  <si>
    <t>ravipipalia@hotmail.com</t>
  </si>
  <si>
    <t>rohitchhatwani0077@hotmail.com</t>
  </si>
  <si>
    <t>Hardikpatel.er@hotmail.com</t>
  </si>
  <si>
    <t>pviral123@hotmail.com</t>
  </si>
  <si>
    <t>surhudtatu@hotmail.com</t>
  </si>
  <si>
    <t>sam_starmars@hotmail.com</t>
  </si>
  <si>
    <t>CHETANSUTHAR64@hotmail.COM</t>
  </si>
  <si>
    <t>rb59sharma@hotmail.com</t>
  </si>
  <si>
    <t>Saileshmakwana9910@hotmail.com</t>
  </si>
  <si>
    <t>dmshah77@hotmail.com</t>
  </si>
  <si>
    <t>mahvirrcto@hotmail.com</t>
  </si>
  <si>
    <t>shahkrina595@hotmail.com</t>
  </si>
  <si>
    <t>PRAsaPATIALPESH3591@hotmail.com</t>
  </si>
  <si>
    <t>MN@hotmail.COM</t>
  </si>
  <si>
    <t>yash.mavani10@hotmail.com</t>
  </si>
  <si>
    <t>Rasasaloni43@hotmail.com</t>
  </si>
  <si>
    <t>Kanubhaipatel1810@hotmail.com</t>
  </si>
  <si>
    <t>dhruv.pan.11@hotmail.com</t>
  </si>
  <si>
    <t>bhparekh5661@hotmail.com</t>
  </si>
  <si>
    <t>sunil1981.manthan@hotmail.com</t>
  </si>
  <si>
    <t>Fivala546@hotmail.com</t>
  </si>
  <si>
    <t>soniyachhabria1417@hotmail.com</t>
  </si>
  <si>
    <t>PARTHDHANDHARIA@hotmail.COM</t>
  </si>
  <si>
    <t>savedkadiwala98253@hotmail.com</t>
  </si>
  <si>
    <t>takeurcare@hotmail.com</t>
  </si>
  <si>
    <t>bhavya8051@hotmail.com</t>
  </si>
  <si>
    <t>Hardiksweet@hotmail.com</t>
  </si>
  <si>
    <t>dilip.patel13685@hotmail.com</t>
  </si>
  <si>
    <t>Mail_indoasia@hotmail.com</t>
  </si>
  <si>
    <t>sunilpatel9707@hotmail.com</t>
  </si>
  <si>
    <t>MEHULPATELIANT@hotmail.COM</t>
  </si>
  <si>
    <t>orbit360tour@hotmail.com</t>
  </si>
  <si>
    <t>VINODYADAV.VY475@hotmail.COM</t>
  </si>
  <si>
    <t>meetaryaman@hotmail.com</t>
  </si>
  <si>
    <t>paraspp2002@hotmail.com</t>
  </si>
  <si>
    <t>dhaval9556@hotmail.com</t>
  </si>
  <si>
    <t>Malharhshah@hotmail.com</t>
  </si>
  <si>
    <t>Viralshah910@hotmail.com</t>
  </si>
  <si>
    <t>krunal.lakhani2020@hotmail.com</t>
  </si>
  <si>
    <t>CHETLAKSH@hotmail.CO.IN</t>
  </si>
  <si>
    <t>visaybhatia401@hotmail.com</t>
  </si>
  <si>
    <t>DINESHMODI2211@hotmail.COM</t>
  </si>
  <si>
    <t>abhishekpadhiyar904@hotmail.com</t>
  </si>
  <si>
    <t>drdhaval73@hotmail.com</t>
  </si>
  <si>
    <t>khl.ptl@hotmail.com</t>
  </si>
  <si>
    <t>maulik9382@hotmail.com</t>
  </si>
  <si>
    <t>mr.kaushiksadav@hotmail.com</t>
  </si>
  <si>
    <t>priyankarathod24@hotmail.com</t>
  </si>
  <si>
    <t>saumya.infraspace@hotmail.com</t>
  </si>
  <si>
    <t>BCPUsaRA@hotmail.COM</t>
  </si>
  <si>
    <t>harshilpatel726@hotmail.com</t>
  </si>
  <si>
    <t>alpesh.desai4717@hotmail.com</t>
  </si>
  <si>
    <t>saydeeppanchal45@hotmail.com</t>
  </si>
  <si>
    <t>369realty5@hotmail.com</t>
  </si>
  <si>
    <t>mahadeventerprise9@hotmail.com</t>
  </si>
  <si>
    <t>bmshah68r@hotmail.com</t>
  </si>
  <si>
    <t>bspatel90@hotmail.com</t>
  </si>
  <si>
    <t>Kahansain3190@hotmail.com</t>
  </si>
  <si>
    <t>d_rachh@hotmail.co.in</t>
  </si>
  <si>
    <t>Shrenikashah@hotmail.co.in</t>
  </si>
  <si>
    <t>sansayshah10466@hotmail.com</t>
  </si>
  <si>
    <t>sanaklsheth@hotmail.com</t>
  </si>
  <si>
    <t>Ketpurohit@hotmail.com</t>
  </si>
  <si>
    <t>ruchin1974@hotmail.com</t>
  </si>
  <si>
    <t>asain003@hotmail.co.in</t>
  </si>
  <si>
    <t>NEHASURTI4@hotmail.COM</t>
  </si>
  <si>
    <t>mehendi4u22@hotmail.com</t>
  </si>
  <si>
    <t>drpavandaultani@hotmail.com</t>
  </si>
  <si>
    <t>vipulshah4545@hotmail.com</t>
  </si>
  <si>
    <t>vishalshah13987@hotmail.com</t>
  </si>
  <si>
    <t>SANKETPATEL900@hotmail.COM</t>
  </si>
  <si>
    <t>milan.skp2011@hotmail.com</t>
  </si>
  <si>
    <t>varunsan2001@hotmail.com</t>
  </si>
  <si>
    <t>nirmit.vala9@hotmail.com</t>
  </si>
  <si>
    <t>devbharvad1992@hotmail.com</t>
  </si>
  <si>
    <t>viral.kansara79@hotmail.com</t>
  </si>
  <si>
    <t>divu21@hotmail.com</t>
  </si>
  <si>
    <t>vishaldodia511@hotmail.com</t>
  </si>
  <si>
    <t>farzad_efa@hotmail.com</t>
  </si>
  <si>
    <t>MBM2109@hotmail.COM</t>
  </si>
  <si>
    <t>msrahul2000@hotmail.com</t>
  </si>
  <si>
    <t>deepmendpara28@hotmail.com</t>
  </si>
  <si>
    <t>mehulvadher95@hotmail.com</t>
  </si>
  <si>
    <t>hamendranai277@hotmail.com</t>
  </si>
  <si>
    <t>saYESHKUMAR@hotmail.COM</t>
  </si>
  <si>
    <t>niravsavaliya97@hotmail.com</t>
  </si>
  <si>
    <t>Kukranimukesh@hotmail.com</t>
  </si>
  <si>
    <t>sanviboda121299@hotmail.com</t>
  </si>
  <si>
    <t>Ka9612@hotmail.com</t>
  </si>
  <si>
    <t>modinirmal00@hotmail.com</t>
  </si>
  <si>
    <t>vishalmathur008@hotmail.com</t>
  </si>
  <si>
    <t>saval8083@hotmail.com</t>
  </si>
  <si>
    <t>nilay.stars@hotmail.com</t>
  </si>
  <si>
    <t>remindershah@hotmail.com</t>
  </si>
  <si>
    <t>aryavat77@hotmail.com</t>
  </si>
  <si>
    <t>NIRESHAH77@hotmail.COM</t>
  </si>
  <si>
    <t>dhruv459@hotmail.com</t>
  </si>
  <si>
    <t>vbhcvre@hotmail.com</t>
  </si>
  <si>
    <t>SaChinPatel@123123hotmail.com</t>
  </si>
  <si>
    <t>loveheerveer@hotmail.com</t>
  </si>
  <si>
    <t>drparthsoni@hotmail.com</t>
  </si>
  <si>
    <t>chetan_barot@hotmail.com</t>
  </si>
  <si>
    <t>NILESH_PANCHAL82@hotmail.CO.IN</t>
  </si>
  <si>
    <t>mehulmprasapati2@hotmail.com</t>
  </si>
  <si>
    <t>lalitudernani@hotmail.com</t>
  </si>
  <si>
    <t>Niteshlotia123@hotmail.com</t>
  </si>
  <si>
    <t>choudhary.swapnilkumar@hotmail.com</t>
  </si>
  <si>
    <t>saybhatt18007@hotmail.com</t>
  </si>
  <si>
    <t>ravipatel4041@hotmail.com</t>
  </si>
  <si>
    <t>Rp515140@hotmail.com</t>
  </si>
  <si>
    <t>LALESH.PANCHAL@hotmail.COM</t>
  </si>
  <si>
    <t>sayesh005.patel@hotmail.com</t>
  </si>
  <si>
    <t>pspatel.ai@hotmail.com</t>
  </si>
  <si>
    <t>prasunpatel2673@hotmail.com</t>
  </si>
  <si>
    <t>anupansh271209@hotmail.com</t>
  </si>
  <si>
    <t>davemehul523@hotmail.com</t>
  </si>
  <si>
    <t>REALTORPERFECTHOME@hotmail.COM</t>
  </si>
  <si>
    <t>rachit.realtor@hotmail.com</t>
  </si>
  <si>
    <t>bhatt.samir93@hotmail.com</t>
  </si>
  <si>
    <t>Dhruvilramrakhyani8@hotmail.com</t>
  </si>
  <si>
    <t>sbhatt.sab@hotmail.com</t>
  </si>
  <si>
    <t>thawanisansay209@hotmail.com</t>
  </si>
  <si>
    <t>svkotdawala@hotmail.co.in</t>
  </si>
  <si>
    <t>saiswalyash57@hotmail.com</t>
  </si>
  <si>
    <t>CHETAN117676@hotmail.COM</t>
  </si>
  <si>
    <t>mmeet411@hotmail.com</t>
  </si>
  <si>
    <t>Vivekpatel7008@hotmail.com</t>
  </si>
  <si>
    <t>kiransadhwani@hotmail.com</t>
  </si>
  <si>
    <t>ashishkadeval@hotmail.com</t>
  </si>
  <si>
    <t>hemendrasain14@hotmail.com</t>
  </si>
  <si>
    <t>aspi567@hotmail.COM</t>
  </si>
  <si>
    <t>dilipdesai1957@hotmail.com</t>
  </si>
  <si>
    <t>DRP2692@hotmail.COM</t>
  </si>
  <si>
    <t>akshi5395@hotmail.com</t>
  </si>
  <si>
    <t>dhyeyrawal@hotmail.co.in</t>
  </si>
  <si>
    <t>mohithassani@hotmail.com</t>
  </si>
  <si>
    <t>keval.padiya@hotmail.com</t>
  </si>
  <si>
    <t>dhaval4571@hotmail.com</t>
  </si>
  <si>
    <t>avishek001@hotmail.com</t>
  </si>
  <si>
    <t>kalpesh.chavda14@hotmail.com</t>
  </si>
  <si>
    <t>kyshah8skyz@hotmail.com</t>
  </si>
  <si>
    <t>Akshat4192@hotmail.com</t>
  </si>
  <si>
    <t>VIsaYSINHsaDEsa@hotmail.COM</t>
  </si>
  <si>
    <t>dave.darshan1111@hotmail.com</t>
  </si>
  <si>
    <t>vinshah7381@hotmail.com</t>
  </si>
  <si>
    <t>mits_7@hotmail.in</t>
  </si>
  <si>
    <t>mahendrashah1906@hotmail.com</t>
  </si>
  <si>
    <t>ileshb2019@hotmail.com</t>
  </si>
  <si>
    <t>Patel.hemal55@hotmail.com</t>
  </si>
  <si>
    <t>satish17091967@hotmail.com</t>
  </si>
  <si>
    <t>kinnaritrevedi39@hotmail.com</t>
  </si>
  <si>
    <t>hpsani121@hotmail.com</t>
  </si>
  <si>
    <t>rahukmakwana640@hotmail.com</t>
  </si>
  <si>
    <t>Karanmodi1311@hotmail.com</t>
  </si>
  <si>
    <t>vishkhanna2828@hotmail.com</t>
  </si>
  <si>
    <t>ashleymatlani@hotmail.com</t>
  </si>
  <si>
    <t>rahullove171825@hotmail.com</t>
  </si>
  <si>
    <t>mahesh.kewlani8@hotmail.com</t>
  </si>
  <si>
    <t>akshaydabhekar58434@hotmail.com</t>
  </si>
  <si>
    <t>Uvsheth@hotmail.com</t>
  </si>
  <si>
    <t>vaibhavpatel161120@hotmail.com</t>
  </si>
  <si>
    <t>shivcosipl@hotmail.com</t>
  </si>
  <si>
    <t>real9824001926@hotmail.com</t>
  </si>
  <si>
    <t>MAN@hotmail.COM</t>
  </si>
  <si>
    <t>shaivienterprise@hotmail.com</t>
  </si>
  <si>
    <t>luvshah98@hotmail.com</t>
  </si>
  <si>
    <t>swetketusoni@hotmail.com</t>
  </si>
  <si>
    <t>camnc2017@hotmail.com</t>
  </si>
  <si>
    <t>nilam.r.patel@hotmail.com</t>
  </si>
  <si>
    <t>aakashsoni9144@hotmail.com</t>
  </si>
  <si>
    <t>nishantsoni3033@hotmail.com</t>
  </si>
  <si>
    <t>PATELASSOCIATES8687@hotmail.COM</t>
  </si>
  <si>
    <t>Patel_deepak26@hotmail.com</t>
  </si>
  <si>
    <t>nidhiparmar42@hotmail.com</t>
  </si>
  <si>
    <t>theapemanstudio@hotmail.com</t>
  </si>
  <si>
    <t>robin12@hotmail.com</t>
  </si>
  <si>
    <t>harshalr1203@hotmail.com</t>
  </si>
  <si>
    <t>hpccorporation@hotmail.com</t>
  </si>
  <si>
    <t>harilhimanshudave@hotmail.com</t>
  </si>
  <si>
    <t>fulcarelifesciences@hotmail.com</t>
  </si>
  <si>
    <t>sainhasmukh6477@hotmail.com</t>
  </si>
  <si>
    <t>ahmedlakadia@hotmail.com</t>
  </si>
  <si>
    <t>Milanraval9999@hotmail.com</t>
  </si>
  <si>
    <t>shyamlee.soni@hotmail.com</t>
  </si>
  <si>
    <t>miteshpatel53599@hotmail.co.in</t>
  </si>
  <si>
    <t>Niket81@hotmail.com</t>
  </si>
  <si>
    <t>hemish2303@hotmail.co.in</t>
  </si>
  <si>
    <t>Biyaladhanansay@hotmail.com</t>
  </si>
  <si>
    <t>dushyantparmar0209@hotmail.com</t>
  </si>
  <si>
    <t>vatsalhshah2@hotmail.com</t>
  </si>
  <si>
    <t>vadherdeep.vd@hotmail.com</t>
  </si>
  <si>
    <t>hiteshchelani@hotmail.co.in</t>
  </si>
  <si>
    <t>khatrihetald@hotmail.com</t>
  </si>
  <si>
    <t>shripaddoshi@hotmail.com</t>
  </si>
  <si>
    <t>rushabh.sadhwani@hotmail.com</t>
  </si>
  <si>
    <t>saymthakkar@hotmail.com</t>
  </si>
  <si>
    <t>khushp2108@hotmail.com</t>
  </si>
  <si>
    <t>Viralbarot1992@hotmail.com</t>
  </si>
  <si>
    <t>asaysain@hotmail.com</t>
  </si>
  <si>
    <t>HARSHSHAH1337@hotmail.COM</t>
  </si>
  <si>
    <t>dilip15353@hotmail.com</t>
  </si>
  <si>
    <t>winnersconmat@hotmail.com</t>
  </si>
  <si>
    <t>viralp2886@hotmail.com</t>
  </si>
  <si>
    <t>yashshah3682@hotmail.com</t>
  </si>
  <si>
    <t>bhavsar.vimal333@hotmail.co.in</t>
  </si>
  <si>
    <t>Pppa@hotmail.in</t>
  </si>
  <si>
    <t>praveenkalbi@hotmail.com</t>
  </si>
  <si>
    <t>nitindevle07@hotmail.com</t>
  </si>
  <si>
    <t>shekharbilla@hotmail.com</t>
  </si>
  <si>
    <t>Hmathuria@hotmail.com</t>
  </si>
  <si>
    <t>hshyysh@hotmail.com</t>
  </si>
  <si>
    <t>prashikmane123@hotmail.com</t>
  </si>
  <si>
    <t>bbhansaini@hotmail.com</t>
  </si>
  <si>
    <t>mahendraspatel1986@hotmail.com</t>
  </si>
  <si>
    <t>dilipp@hotmail.com</t>
  </si>
  <si>
    <t>reenathakkar123@hotmail.com</t>
  </si>
  <si>
    <t>Mithil.silverline@hotmail.com</t>
  </si>
  <si>
    <t>cviraidnews@hotmail.com</t>
  </si>
  <si>
    <t>rahultab225@hotmail.com</t>
  </si>
  <si>
    <t>ZEELPATEL12999@hotmail.COM</t>
  </si>
  <si>
    <t>amara.ram01@hotmail.com</t>
  </si>
  <si>
    <t>D.adawadkar@hotmail.com</t>
  </si>
  <si>
    <t>heminshah08@hotmail.com</t>
  </si>
  <si>
    <t>prateekmusicalband@hotmail.com</t>
  </si>
  <si>
    <t>rahulrshah97@hotmail.com</t>
  </si>
  <si>
    <t>amparmar19018@hotmail.com</t>
  </si>
  <si>
    <t>Aka760076@hotmail.com</t>
  </si>
  <si>
    <t>caambersain@hotmail.com</t>
  </si>
  <si>
    <t>RAVALVEDANT21@hotmail.COM</t>
  </si>
  <si>
    <t>nishankpatel86@hotmail.com</t>
  </si>
  <si>
    <t>vasant792001@hotmail.co.in</t>
  </si>
  <si>
    <t>bindalpatel7589@hotmail.com</t>
  </si>
  <si>
    <t>rushit.lakhia@hotmail.com</t>
  </si>
  <si>
    <t>chiks_realstone@hotmail.co.in</t>
  </si>
  <si>
    <t>CHINTALSHAH83@hotmail.COM</t>
  </si>
  <si>
    <t>Camarmikshah@hotmail.com</t>
  </si>
  <si>
    <t>spancholi26@hotmail.com</t>
  </si>
  <si>
    <t>miteshmthakkar@hotmail.com</t>
  </si>
  <si>
    <t>dhavu0210@hotmail.com</t>
  </si>
  <si>
    <t>Vikash.us@hotmail.com</t>
  </si>
  <si>
    <t>pratik011097@hotmail.com</t>
  </si>
  <si>
    <t>SAINIKASHIRAM@hotmail.COM</t>
  </si>
  <si>
    <t>roypatel57@hotmail.com</t>
  </si>
  <si>
    <t>shishirbhatia.ima@hotmail.com</t>
  </si>
  <si>
    <t>swapnilsuthar18@hotmail.com</t>
  </si>
  <si>
    <t>vaibhavksheth@hotmail.com</t>
  </si>
  <si>
    <t>PARVEZKADRI10@hotmail.COM</t>
  </si>
  <si>
    <t>bhavikmpatel94@hotmail.com</t>
  </si>
  <si>
    <t>shivanidwivedi037@hotmail.com</t>
  </si>
  <si>
    <t>prachisoni.ps18@hotmail.com</t>
  </si>
  <si>
    <t>ravibobra@hotmail.com</t>
  </si>
  <si>
    <t>rashminm27@hotmail.com</t>
  </si>
  <si>
    <t>KAUSHALNBHATT9958@hotmail.COM</t>
  </si>
  <si>
    <t>RUPEN.DALAL@hotmail.COM</t>
  </si>
  <si>
    <t>chaudhary.ramesh1210@hotmail.in</t>
  </si>
  <si>
    <t>Pravinprasapati2019@hotmail.com</t>
  </si>
  <si>
    <t>prakashdoulatani@hotmail.com</t>
  </si>
  <si>
    <t>SONIDINESH2001@hotmail.COM</t>
  </si>
  <si>
    <t>shaiuleshthaker71@hotmail.com</t>
  </si>
  <si>
    <t>sayhitopriyanka23@hotmail.com</t>
  </si>
  <si>
    <t>Rachitpatel6565@hotmail.com</t>
  </si>
  <si>
    <t>shambhubhai@hotmail.com</t>
  </si>
  <si>
    <t>appatelansanee@hotmail.com</t>
  </si>
  <si>
    <t>hirennaik03@hotmail.com</t>
  </si>
  <si>
    <t>Mukeshsinhbhadoriya609@hotmail.com</t>
  </si>
  <si>
    <t>Bipinchawda07@hotmail.com</t>
  </si>
  <si>
    <t>ankur81084@hotmail.com</t>
  </si>
  <si>
    <t>Kkkh@hotmail.com</t>
  </si>
  <si>
    <t>INTRLLISYS@hotmail.COM</t>
  </si>
  <si>
    <t>hbwhiyche@hotmail.com</t>
  </si>
  <si>
    <t>radhehari16@hotmail.com</t>
  </si>
  <si>
    <t>kumar_4175@hotmail.co.in</t>
  </si>
  <si>
    <t>Ashish.chotalia@hotmail.com</t>
  </si>
  <si>
    <t>ALISCHRISTI@hotmail.COM</t>
  </si>
  <si>
    <t>aalap007.ap@hotmail.com</t>
  </si>
  <si>
    <t>niravpolypack@hotmail.com</t>
  </si>
  <si>
    <t>mishrashekhar74@hotmail.com</t>
  </si>
  <si>
    <t>ddchaudhari106@hotmail.com</t>
  </si>
  <si>
    <t>saienterprise2009@hotmail.com</t>
  </si>
  <si>
    <t>maharshpatel13@hotmail.co.in</t>
  </si>
  <si>
    <t>vishalsoni031@hotmail.com</t>
  </si>
  <si>
    <t>ravalsusal117@hotmail.com</t>
  </si>
  <si>
    <t>premmadan@hotmail.com</t>
  </si>
  <si>
    <t>Bhairaventerprise30@hotmail.com</t>
  </si>
  <si>
    <t>DEVAL.B.SHAH@hotmail.COM</t>
  </si>
  <si>
    <t>satin@hotmail.com</t>
  </si>
  <si>
    <t>mitulenterprise9@hotmail.com</t>
  </si>
  <si>
    <t>bhavesh.mevada3@hotmail.com</t>
  </si>
  <si>
    <t>srakeshbhai76@hotmail.com</t>
  </si>
  <si>
    <t>nishantbisani29@hotmail.com</t>
  </si>
  <si>
    <t>maharshi.r2710@hotmail.com</t>
  </si>
  <si>
    <t>pandyasaynal24@hotmail.com</t>
  </si>
  <si>
    <t>Maheshcn83@hotmail.com</t>
  </si>
  <si>
    <t>shah.minesh9@hotmail.com</t>
  </si>
  <si>
    <t>sharmamitesh164@hotmail.com</t>
  </si>
  <si>
    <t>ipraanay@hotmail.com</t>
  </si>
  <si>
    <t>bhaveshkhatri1970@hotmail.com</t>
  </si>
  <si>
    <t>anupamcse20.07@hotmail.com</t>
  </si>
  <si>
    <t>davehitesh77@hotmail.com</t>
  </si>
  <si>
    <t>Ankitchauhan2006@hotmail.com</t>
  </si>
  <si>
    <t>Patelparthiv733@hotmail.com</t>
  </si>
  <si>
    <t>Nkpatel271278@hotmail.com</t>
  </si>
  <si>
    <t>hitendra.h.shah@hotmail.com</t>
  </si>
  <si>
    <t>amba.handicrafts@hotmail.com</t>
  </si>
  <si>
    <t>pranav.cipl@hotmail.com</t>
  </si>
  <si>
    <t>deepakbhatia8888@hotmail.COM</t>
  </si>
  <si>
    <t>hardev.dodia2@hotmail.com</t>
  </si>
  <si>
    <t>shahsanak75@hotmail.com</t>
  </si>
  <si>
    <t>harshal01patel@hotmail.com</t>
  </si>
  <si>
    <t>chintan2322@hotmail.com</t>
  </si>
  <si>
    <t>kashyap6992@hotmail.com</t>
  </si>
  <si>
    <t>pushpa.murarka@hotmail.com</t>
  </si>
  <si>
    <t>aashishshah7@hotmail.co.in</t>
  </si>
  <si>
    <t>nirav.ratani@hotmail.com</t>
  </si>
  <si>
    <t>zalak.loan@hotmail.com</t>
  </si>
  <si>
    <t>Kk@hotmail.com</t>
  </si>
  <si>
    <t>METRO6837@hotmail.COM</t>
  </si>
  <si>
    <t>pusansh51@hotmail.com</t>
  </si>
  <si>
    <t>nikitamulchandani25@hotmail.com</t>
  </si>
  <si>
    <t>dhruvilpatel188@hotmail.com</t>
  </si>
  <si>
    <t>utkarshdbhandari@hotmail.com</t>
  </si>
  <si>
    <t>devmak1976@hotmail.com</t>
  </si>
  <si>
    <t>ileshpatel8982@hotmail.com</t>
  </si>
  <si>
    <t>zalak.chauhan@hotmail.com</t>
  </si>
  <si>
    <t>devanshpatel808@hotmail.com</t>
  </si>
  <si>
    <t>HARSH52536@hotmail.COM</t>
  </si>
  <si>
    <t>Parasvyas1424@hotmail.com</t>
  </si>
  <si>
    <t>bhavantdholakia@hotmail.com</t>
  </si>
  <si>
    <t>mehtasainam068@hotmail.com</t>
  </si>
  <si>
    <t>capauravmehta@hotmail.com</t>
  </si>
  <si>
    <t>dixipatel177@hotmail.com</t>
  </si>
  <si>
    <t>kevinapple1@hotmail.com</t>
  </si>
  <si>
    <t>kamleshhdave62@hotmail.com</t>
  </si>
  <si>
    <t>Nckansara@hotmail.com</t>
  </si>
  <si>
    <t>TRIVEDI_REEMA@hotmail.CO.IN</t>
  </si>
  <si>
    <t>harshadshah47@hotmail.com</t>
  </si>
  <si>
    <t>dhavalpatel_maruti@hotmail.com</t>
  </si>
  <si>
    <t>Desairamesh117@hotmail.com</t>
  </si>
  <si>
    <t>Baldevkushal@hotmail.com</t>
  </si>
  <si>
    <t>VISB1204@hotmail.COM</t>
  </si>
  <si>
    <t>pinarvind@hotmail.com</t>
  </si>
  <si>
    <t>Heetsurani@hotmail.com</t>
  </si>
  <si>
    <t>maverickbk@hotmail.com</t>
  </si>
  <si>
    <t>Adichauhan345@hotmail.com</t>
  </si>
  <si>
    <t>vatsalshah712.vs@hotmail.com</t>
  </si>
  <si>
    <t>ar.mayankbhatt@hotmail.com</t>
  </si>
  <si>
    <t>i.m.harshshah7@hotmail.com</t>
  </si>
  <si>
    <t>U.MUKUND@hotmail.COM</t>
  </si>
  <si>
    <t>dhaivatvayeda92@hotmail.com</t>
  </si>
  <si>
    <t>sanchitsaraf@hotmail.com</t>
  </si>
  <si>
    <t>kunal.haveliwala@hotmail.com</t>
  </si>
  <si>
    <t>vivek@hotmail.com</t>
  </si>
  <si>
    <t>shefali@hotmail.com</t>
  </si>
  <si>
    <t>mnpatel2211@hotmail.com</t>
  </si>
  <si>
    <t>sunilnasra@hotmail.com</t>
  </si>
  <si>
    <t>BALKRISHNADLA@hotmail.IN</t>
  </si>
  <si>
    <t>ABHADRESH@hotmail.COM</t>
  </si>
  <si>
    <t>khorava22@hotmail.com</t>
  </si>
  <si>
    <t>madanlal_bhatia@hotmail.co.in</t>
  </si>
  <si>
    <t>parthkothari03@hotmail.com</t>
  </si>
  <si>
    <t>heripatel6611@hotmail.com</t>
  </si>
  <si>
    <t>bhavmaulik@hotmail.com</t>
  </si>
  <si>
    <t>SURESHsaNI47@hotmail.COM</t>
  </si>
  <si>
    <t>bhutrakalpesh@hotmail.com</t>
  </si>
  <si>
    <t>rupalshah@hotmail.com</t>
  </si>
  <si>
    <t>upadhyadixit12@hotmail.com</t>
  </si>
  <si>
    <t>thakur72ravi@hotmail.com</t>
  </si>
  <si>
    <t>Kumarvarlekar08@hotmail.com</t>
  </si>
  <si>
    <t>mayurmaheshwari07@hotmail.com</t>
  </si>
  <si>
    <t>BZ@hotmail.COM</t>
  </si>
  <si>
    <t>Patel_daivik@hotmail.com</t>
  </si>
  <si>
    <t>tarun.maheshwari6@hotmail.com</t>
  </si>
  <si>
    <t>askdhyan@hotmail.com</t>
  </si>
  <si>
    <t>shristate@hotmail.com</t>
  </si>
  <si>
    <t>Mpthakkar1978@hotmail.com</t>
  </si>
  <si>
    <t>siddharthsain@hotmail.co.in</t>
  </si>
  <si>
    <t>rdesaee@hotmail.com</t>
  </si>
  <si>
    <t>nakumankit07@hotmail.com</t>
  </si>
  <si>
    <t>hiteshsuthar1397@hotmail.com</t>
  </si>
  <si>
    <t>ANUSHREEDORA@hotmail.CO.IN</t>
  </si>
  <si>
    <t>rahul.meena7748@hotmail.com</t>
  </si>
  <si>
    <t>rahul.radixweb@hotmail.com</t>
  </si>
  <si>
    <t>shuklaasay550@hotmail.com</t>
  </si>
  <si>
    <t>sayshreechauhan@hotmail.com</t>
  </si>
  <si>
    <t>priyank_shah20@hotmail.com</t>
  </si>
  <si>
    <t>VASUDEVTHAKER@hotmail.COM</t>
  </si>
  <si>
    <t>KAVINDAVE@hotmail.COM</t>
  </si>
  <si>
    <t>hemalparikh11@hotmail.com</t>
  </si>
  <si>
    <t>vaishal17782@hotmail.com</t>
  </si>
  <si>
    <t>parsanyathakor@hotmail.com</t>
  </si>
  <si>
    <t>deep.shah@hotmail.com</t>
  </si>
  <si>
    <t>rapdeveloper@hotmail.com</t>
  </si>
  <si>
    <t>VMADLANI@hotmail.COM</t>
  </si>
  <si>
    <t>ndchandi12@hotmail.com</t>
  </si>
  <si>
    <t>DHARMESH.PATEL707@hotmail.COM</t>
  </si>
  <si>
    <t>Dipali_03@hotmail.co.in</t>
  </si>
  <si>
    <t>hetpshah2205@hotmail.com</t>
  </si>
  <si>
    <t>SAVANIEXPORTS@hotmail.COM</t>
  </si>
  <si>
    <t>Romeshvyas5@hotmail.com</t>
  </si>
  <si>
    <t>dhruvmalhar@hotmail.com</t>
  </si>
  <si>
    <t>Devash29492@hotmail.com</t>
  </si>
  <si>
    <t>bipinrathod83@hotmail.com</t>
  </si>
  <si>
    <t>chinmay.360@hotmail.com</t>
  </si>
  <si>
    <t>HARESHCHAVDA234@hotmail.COM</t>
  </si>
  <si>
    <t>vikasashukla@hotmail.co.in</t>
  </si>
  <si>
    <t>viral_0111@hotmail.com</t>
  </si>
  <si>
    <t>krinadyechem2013@hotmail.com</t>
  </si>
  <si>
    <t>V74vidani@hotmail.com</t>
  </si>
  <si>
    <t>r.d.ukawala@hotmail.com</t>
  </si>
  <si>
    <t>harisan@hotmail.com</t>
  </si>
  <si>
    <t>ABHAYVADALIA@hotmail.COM</t>
  </si>
  <si>
    <t>shalinmalani20@hotmail.com</t>
  </si>
  <si>
    <t>rnsuthar1964@hotmail.com</t>
  </si>
  <si>
    <t>SANsaYDESAI88@hotmail.COM</t>
  </si>
  <si>
    <t>bhavinpatel93@hotmail.com</t>
  </si>
  <si>
    <t>sansaysatwani8@hotmail.com</t>
  </si>
  <si>
    <t>palakshah94@hotmail.com</t>
  </si>
  <si>
    <t>dhyandevaldave@hotmail.com</t>
  </si>
  <si>
    <t>ronakprasapati5@hotmail.com</t>
  </si>
  <si>
    <t>dhruvpande17@hotmail.com</t>
  </si>
  <si>
    <t>hiteshkumarvachhani@hotmail.com</t>
  </si>
  <si>
    <t>rnshah2405@hotmail.com</t>
  </si>
  <si>
    <t>lkmohata@hotmail.com</t>
  </si>
  <si>
    <t>SERVEUSSMILE@hotmail.COM</t>
  </si>
  <si>
    <t>Visaybhaipatel497@hotmail.com</t>
  </si>
  <si>
    <t>sutharyash47@hotmail.com</t>
  </si>
  <si>
    <t>deepakkaw@hotmail.com</t>
  </si>
  <si>
    <t>prashamshah03@hotmail.com</t>
  </si>
  <si>
    <t>nspatel_1958@hotmail.com</t>
  </si>
  <si>
    <t>aakrutid15@hotmail.com</t>
  </si>
  <si>
    <t>smalukani2908@hotmail.com</t>
  </si>
  <si>
    <t>cchavada95@hotmail.com</t>
  </si>
  <si>
    <t>spacetrisha@hotmail.com</t>
  </si>
  <si>
    <t>vatsalbhatia64@hotmail.com</t>
  </si>
  <si>
    <t>MITESHPATEL631@hotmail.COM</t>
  </si>
  <si>
    <t>uniquevinay@hotmail.com</t>
  </si>
  <si>
    <t>rasansoni.16@hotmail.com</t>
  </si>
  <si>
    <t>Samyak.amazon@hotmail.com</t>
  </si>
  <si>
    <t>Vishaldesai@hotmail.com</t>
  </si>
  <si>
    <t>Koshal.zircon@hotmail.com</t>
  </si>
  <si>
    <t>realestate.surti@hotmail.com</t>
  </si>
  <si>
    <t>sunnypatel.22495.sp@hotmail.com</t>
  </si>
  <si>
    <t>parmarpravin451@hotmail.com</t>
  </si>
  <si>
    <t>earthcre@hotmail.com</t>
  </si>
  <si>
    <t>motwanit@hotmail.com</t>
  </si>
  <si>
    <t>BPPATEL1979@hotmail.COM</t>
  </si>
  <si>
    <t>vkpatel1928@hotmail.com</t>
  </si>
  <si>
    <t>Niransan.patel2610@hotmail.com</t>
  </si>
  <si>
    <t>krishpatel2489102@hotmail.com</t>
  </si>
  <si>
    <t>qwrtet@hotmail.com</t>
  </si>
  <si>
    <t>abadsaurabh@hotmail.com</t>
  </si>
  <si>
    <t>priyam15shah@hotmail.com</t>
  </si>
  <si>
    <t>MUKESHDEVANI2403@hotmail.COM</t>
  </si>
  <si>
    <t>skarwa88@hotmail.com</t>
  </si>
  <si>
    <t>narenp05@hotmail.co.in</t>
  </si>
  <si>
    <t>mihirprasapati707@hotmail.com</t>
  </si>
  <si>
    <t>dineshprasadsbipo@hotmail.com</t>
  </si>
  <si>
    <t>CsaYESH206@hotmail.COM</t>
  </si>
  <si>
    <t>Sunandan04@hotmail.com</t>
  </si>
  <si>
    <t>procon786@hotmail.com</t>
  </si>
  <si>
    <t>Hirembhavsar2407@hotmail.com</t>
  </si>
  <si>
    <t>shahaniket189@hotmail.com</t>
  </si>
  <si>
    <t>vision10690@hotmail.com</t>
  </si>
  <si>
    <t>kdmistry@hotmail.com</t>
  </si>
  <si>
    <t>shashiforloan@hotmail.com</t>
  </si>
  <si>
    <t>2011anchald@hotmail.com</t>
  </si>
  <si>
    <t>op.omtex@hotmail.com</t>
  </si>
  <si>
    <t>dewani.ad@hotmail.com</t>
  </si>
  <si>
    <t>harshil01patel@hotmail.com</t>
  </si>
  <si>
    <t>aarohifabrics@hotmail.com</t>
  </si>
  <si>
    <t>SHAILESHCPATEL@hotmail.COM</t>
  </si>
  <si>
    <t>kiku142@hotmail.com</t>
  </si>
  <si>
    <t>Shraddhabadani24@hotmail.com</t>
  </si>
  <si>
    <t>dharmendra.rana@hotmail.com</t>
  </si>
  <si>
    <t>parthprasapati367@hotmail.com</t>
  </si>
  <si>
    <t>abhi1291991@hotmail.com</t>
  </si>
  <si>
    <t>suncommunication@hotmail.com</t>
  </si>
  <si>
    <t>narendrankheni@hotmail.com</t>
  </si>
  <si>
    <t>piyushkumar.pandya@hotmail.com</t>
  </si>
  <si>
    <t>colouriseindia@hotmail.com</t>
  </si>
  <si>
    <t>nilesh.udc@hotmail.com</t>
  </si>
  <si>
    <t>dharnidhar99@hotmail.com</t>
  </si>
  <si>
    <t>Dhavalkhatri88@hotmail.com</t>
  </si>
  <si>
    <t>Aac@hotmail.com</t>
  </si>
  <si>
    <t>KHANsaN22786@hotmail.COM</t>
  </si>
  <si>
    <t>kalpesh367540@hotmail.com</t>
  </si>
  <si>
    <t>lionworld86@hotmail.com</t>
  </si>
  <si>
    <t>nrsoni12@hotmail.com</t>
  </si>
  <si>
    <t>saincomputer152@hotmail.com</t>
  </si>
  <si>
    <t>rizwan1986.ra2@hotmail.com</t>
  </si>
  <si>
    <t>dipaker@hotmail.com</t>
  </si>
  <si>
    <t>Atendrasinh@hotmail.com</t>
  </si>
  <si>
    <t>ANURODH11586@hotmail.COM</t>
  </si>
  <si>
    <t>Rathik453@hotmail.com</t>
  </si>
  <si>
    <t>happyhome151@hotmail.com</t>
  </si>
  <si>
    <t>dhavalbutani567@hotmail.com</t>
  </si>
  <si>
    <t>mrsani99@hotmail.com</t>
  </si>
  <si>
    <t>nitinpatel7590@hotmail.com</t>
  </si>
  <si>
    <t>`RENUASHOK9@hotmail.COM</t>
  </si>
  <si>
    <t>amitparmar84@hotmail.com</t>
  </si>
  <si>
    <t>krunalthakkar20@hotmail.com</t>
  </si>
  <si>
    <t>ammarvohra78@hotmail.in</t>
  </si>
  <si>
    <t>dr_udayvachhani@hotmail.com</t>
  </si>
  <si>
    <t>hardik08budheliya@hotmail.com</t>
  </si>
  <si>
    <t>drdilippandya@hotmail.com</t>
  </si>
  <si>
    <t>yatripatel97243@hotmail.com</t>
  </si>
  <si>
    <t>Sharadchanv1983@hotmail.com</t>
  </si>
  <si>
    <t>vaidehi541995@hotmail.com</t>
  </si>
  <si>
    <t>Manikshah999@hotmail.com</t>
  </si>
  <si>
    <t>vimalrupapara1994@hotmail.com</t>
  </si>
  <si>
    <t>rohanvispute10@hotmail.com</t>
  </si>
  <si>
    <t>BHARATTHAKKATY67@hotmail.COM</t>
  </si>
  <si>
    <t>drdarshitkalaria@hotmail.com</t>
  </si>
  <si>
    <t>prakash_makhisa88@hotmail.in</t>
  </si>
  <si>
    <t>pratik.vanshil@hotmail.com</t>
  </si>
  <si>
    <t>mituldaxini@hotmail.com</t>
  </si>
  <si>
    <t>sandeeppatel@hotmail.com</t>
  </si>
  <si>
    <t>PANDYARAsaN1302@hotmail.COM</t>
  </si>
  <si>
    <t>devalspecificinc@hotmail.com</t>
  </si>
  <si>
    <t>shahkeyur03@hotmail.com</t>
  </si>
  <si>
    <t>sunilpandyafos@hotmail.com</t>
  </si>
  <si>
    <t>namkanisunil1571962@hotmailc.om</t>
  </si>
  <si>
    <t>harshilkalaria@hotmail.com</t>
  </si>
  <si>
    <t>sundoors28@hotmail.com</t>
  </si>
  <si>
    <t>mvpatel015@hotmail.com</t>
  </si>
  <si>
    <t>Alkeshpatel.tcl@hotmail.com</t>
  </si>
  <si>
    <t>shahistasaiyad3@hotmail.com</t>
  </si>
  <si>
    <t>NIKHILSAVALIYA837@hotmail.COM</t>
  </si>
  <si>
    <t>ds366343@hotmail.com</t>
  </si>
  <si>
    <t>mayankshah7117@hotmail.com</t>
  </si>
  <si>
    <t>Dharamendra_roi@hotmail.co.in</t>
  </si>
  <si>
    <t>Chintanvadukul@hotmail.com</t>
  </si>
  <si>
    <t>mukeshfamiloy@hotmail.co.in</t>
  </si>
  <si>
    <t>him1809@hotmail.com</t>
  </si>
  <si>
    <t>vishwakarmaclassic@hotmail.com</t>
  </si>
  <si>
    <t>asayec20@hotmail.com</t>
  </si>
  <si>
    <t>RUSHIVASANI007@hotmail.COM</t>
  </si>
  <si>
    <t>alpchempp@hotmail.com</t>
  </si>
  <si>
    <t>dbvyicvbev@hotmail.com</t>
  </si>
  <si>
    <t>sackreachly560@hotmail.com</t>
  </si>
  <si>
    <t>shahankur28@hotmail.com</t>
  </si>
  <si>
    <t>Vishal_vk_prasapati@hotmail.com</t>
  </si>
  <si>
    <t>loanhub2000@hotmail.com</t>
  </si>
  <si>
    <t>VISHAL_RCHAUHAN@hotmail.CO.IN</t>
  </si>
  <si>
    <t>naitikbshah@hotmail.com</t>
  </si>
  <si>
    <t>RAVI.DUDHATRA00@hotmail.COM</t>
  </si>
  <si>
    <t>Info.spropon@hotmail.com</t>
  </si>
  <si>
    <t>mitkhetani181818@hotmail.com</t>
  </si>
  <si>
    <t>maulik11@hotmail.com</t>
  </si>
  <si>
    <t>kaushalacharya126@hotmail.com</t>
  </si>
  <si>
    <t>hareshkumar1219@hotmail.com</t>
  </si>
  <si>
    <t>say29shah@hotmail.com</t>
  </si>
  <si>
    <t>asittrivedi16@hotmail.com</t>
  </si>
  <si>
    <t>BODIWALASMILE@hotmail.COM</t>
  </si>
  <si>
    <t>chinarpatel2304@hotmail.com</t>
  </si>
  <si>
    <t>parthdoshi1193@hotmail.com</t>
  </si>
  <si>
    <t>hardik_shah011@hotmail.com</t>
  </si>
  <si>
    <t>sames270212@hotmail.com</t>
  </si>
  <si>
    <t>hsonaiya3@hotmail.com</t>
  </si>
  <si>
    <t>mr.krunal.12@hotmail.com</t>
  </si>
  <si>
    <t>Nikhilsurani32@hotmail.com</t>
  </si>
  <si>
    <t>sainaman1002@hotmail.com</t>
  </si>
  <si>
    <t>Mukunddatvani@hotmail.com</t>
  </si>
  <si>
    <t>anil.varma@hotmail.co.in</t>
  </si>
  <si>
    <t>ASHISH.ASHU.PATEL.18@hotmail.COM</t>
  </si>
  <si>
    <t>sainrasan589@hotmail.com</t>
  </si>
  <si>
    <t>lineconceptinterior@hotmail.com</t>
  </si>
  <si>
    <t>RITEMEHTA@hotmail.COM</t>
  </si>
  <si>
    <t>tathya20comp@hotmail.com</t>
  </si>
  <si>
    <t>dakshmodi@hotmail.com</t>
  </si>
  <si>
    <t>purohit1323@hotmail.com</t>
  </si>
  <si>
    <t>hiteshsuthar@hotmail.com</t>
  </si>
  <si>
    <t>nomeepro@hotmail.com</t>
  </si>
  <si>
    <t>mukesh.variyani@hotmail.com</t>
  </si>
  <si>
    <t>primeproperties24365@hotmail.com</t>
  </si>
  <si>
    <t>MAX.UPL@hotmail.COM</t>
  </si>
  <si>
    <t>ashishpatelamp@hotmail.com</t>
  </si>
  <si>
    <t>pcpatel5604@hotmail.com</t>
  </si>
  <si>
    <t>harshil369@hotmail.com</t>
  </si>
  <si>
    <t>kavitamod993@hotmail.com</t>
  </si>
  <si>
    <t>tesas.parmar5@hotmail.com</t>
  </si>
  <si>
    <t>harshidhi@hotmail.com</t>
  </si>
  <si>
    <t>Mtsoni134@hotmail.com</t>
  </si>
  <si>
    <t>kamleshpatel175@hotmail.com</t>
  </si>
  <si>
    <t>chandraochani@hotmail.com</t>
  </si>
  <si>
    <t>malav_ptl@hotmail.co.in</t>
  </si>
  <si>
    <t>p.harshil90@hotmail.com</t>
  </si>
  <si>
    <t>darshanchavda1993@hotmail.com</t>
  </si>
  <si>
    <t>Dr.bhavikdoshi2001@hotmail.co.in</t>
  </si>
  <si>
    <t>Kkk@hotmail.com</t>
  </si>
  <si>
    <t>lileshbhimani@hotmail.com</t>
  </si>
  <si>
    <t>patelharsh5551@hotmail.com</t>
  </si>
  <si>
    <t>sanisarthak@hotmail.com</t>
  </si>
  <si>
    <t>rahul_chauhan201@hotmail.com</t>
  </si>
  <si>
    <t>rkshoe@hotmail.com</t>
  </si>
  <si>
    <t>mehtakkb57@hotmail.com</t>
  </si>
  <si>
    <t>asitarch@hotmail.com</t>
  </si>
  <si>
    <t>vikas258@hotmail.com</t>
  </si>
  <si>
    <t>Khiladiparbat@hotmail.com</t>
  </si>
  <si>
    <t>dd.dipakkotak@hotmail.com</t>
  </si>
  <si>
    <t>avi.ca2009@hotmail.com</t>
  </si>
  <si>
    <t>hasmukh.bhimani.hb@hotmail.com</t>
  </si>
  <si>
    <t>ASHISH.MAYAVNSHI238@hotmail.COM</t>
  </si>
  <si>
    <t>trunisa@hotmail.com</t>
  </si>
  <si>
    <t>kmhemnani@hotmail.com</t>
  </si>
  <si>
    <t>rmk4902@hotmail.com</t>
  </si>
  <si>
    <t>Nimesh_adave@hotmail.co.in</t>
  </si>
  <si>
    <t>tirth1991@hotmail.com</t>
  </si>
  <si>
    <t>shanupatel111@hotmail.com</t>
  </si>
  <si>
    <t>darshansoni8691@hotmail.com</t>
  </si>
  <si>
    <t>sonalihakked92@hotmail.com</t>
  </si>
  <si>
    <t>renishdepani@hotmail.com</t>
  </si>
  <si>
    <t>deval2deval@hotmail.com</t>
  </si>
  <si>
    <t>themalkesh@hotmail.com</t>
  </si>
  <si>
    <t>pra_patel18@hotmail.in</t>
  </si>
  <si>
    <t>vivekpatel@hotmail.com</t>
  </si>
  <si>
    <t>Rupesh3116@hotmail.com</t>
  </si>
  <si>
    <t>a.desai086@hotmail.com</t>
  </si>
  <si>
    <t>Arudrakochar@hotmail.com</t>
  </si>
  <si>
    <t>L3NETWORKS@hotmail.COM</t>
  </si>
  <si>
    <t>aadityacorporation@hotmail.com</t>
  </si>
  <si>
    <t>suvinsteels@hotmail.com</t>
  </si>
  <si>
    <t>ankit542@hotmail.com</t>
  </si>
  <si>
    <t>manan_kothari3666@hotmail.com</t>
  </si>
  <si>
    <t>birencottontraders@hotmail.com</t>
  </si>
  <si>
    <t>Devnandwal@hotmail.com</t>
  </si>
  <si>
    <t>rasmmiprinter@hotmail.com</t>
  </si>
  <si>
    <t>Utkarshsony55@hotmail.com</t>
  </si>
  <si>
    <t>mtpatel19@hotmail.com</t>
  </si>
  <si>
    <t>dpandya27@hotmail.com</t>
  </si>
  <si>
    <t>Hardik_shah2003@hotmail.com</t>
  </si>
  <si>
    <t>hirenkumar_vyas@hotmail.com</t>
  </si>
  <si>
    <t>npparmar003@hotmail.com</t>
  </si>
  <si>
    <t>Nandani.kisan@hotmail.in</t>
  </si>
  <si>
    <t>dineshmodh05@hotmail.com</t>
  </si>
  <si>
    <t>saYANTMATHUR9@hotmail.COM</t>
  </si>
  <si>
    <t>sayakhani123@hotmail.com</t>
  </si>
  <si>
    <t>sayeshdudhiya3796@hotmail.com</t>
  </si>
  <si>
    <t>orientexports92@hotmail.com</t>
  </si>
  <si>
    <t>kaushal.t1991@hotmail.com</t>
  </si>
  <si>
    <t>rucha.dama@hotmail.com</t>
  </si>
  <si>
    <t>pareshchopra1976@hotmail.com</t>
  </si>
  <si>
    <t>hardikmakadia94@hotmail.com</t>
  </si>
  <si>
    <t>vasupusadevelopers@hotmail.co.in</t>
  </si>
  <si>
    <t>kalpeshdevmurari@hotmail.com</t>
  </si>
  <si>
    <t>naman0116@hotmail.com</t>
  </si>
  <si>
    <t>Parththakkar.quality@hotmail.com</t>
  </si>
  <si>
    <t>HITESHKOTAK12@hotmail.COM</t>
  </si>
  <si>
    <t>uniqutsav@hotmail.com</t>
  </si>
  <si>
    <t>siddharthmaru5@hotmail.com</t>
  </si>
  <si>
    <t>sayminshah579@hotmail.co.in</t>
  </si>
  <si>
    <t>prayesh.1996.modha@hotmail.com</t>
  </si>
  <si>
    <t>keyurrawal07@hotmail.com</t>
  </si>
  <si>
    <t>rushilcorp@hotmail.com</t>
  </si>
  <si>
    <t>Devalsoni@hotmail.com</t>
  </si>
  <si>
    <t>nayanrathore0355@hotmail.com</t>
  </si>
  <si>
    <t>kartik_2285@hotmail.co.in</t>
  </si>
  <si>
    <t>BABASAIENTERPRISE6408@hotmail.COM</t>
  </si>
  <si>
    <t>Dhruvshah2525@hotmail.com</t>
  </si>
  <si>
    <t>Ambitbiomedix@hotmail.con</t>
  </si>
  <si>
    <t>tesasmodi5430@hotmail.com</t>
  </si>
  <si>
    <t>Cavandan@hotmail.com</t>
  </si>
  <si>
    <t>msadruddinlakhani@hotmail.com</t>
  </si>
  <si>
    <t>DHRUVM157@hotmail.COM</t>
  </si>
  <si>
    <t>Sushilbansaal63@hotmail.com</t>
  </si>
  <si>
    <t>Soni.hardik32@hotmail.com</t>
  </si>
  <si>
    <t>visaymotyani43@hotmail.com</t>
  </si>
  <si>
    <t>hitesh.diwakar123@hotmail.com</t>
  </si>
  <si>
    <t>mmehul24@hotmail.co.in</t>
  </si>
  <si>
    <t>divyspatel@hotmail.com</t>
  </si>
  <si>
    <t>pradeep.sivashankaran@hotmail.com</t>
  </si>
  <si>
    <t>Daivik4444@hotmail.com</t>
  </si>
  <si>
    <t>raodhara86@hotmail.com</t>
  </si>
  <si>
    <t>saplep@hotmail.co.in</t>
  </si>
  <si>
    <t>MUKESHPATEL678@hotmail.COM</t>
  </si>
  <si>
    <t>Wehrwtyuey@hotmail.com</t>
  </si>
  <si>
    <t>Poosa.malaviya.812@hotmail.com</t>
  </si>
  <si>
    <t>vinit943@hotmail.com</t>
  </si>
  <si>
    <t>Sandipnoty77@hotmail.com</t>
  </si>
  <si>
    <t>Priyankmodi.4.pm@hotmail.com</t>
  </si>
  <si>
    <t>Vinod.ahd7@hotmail.com</t>
  </si>
  <si>
    <t>ravisheth81@hotmail.com</t>
  </si>
  <si>
    <t>asskcorp@hotmail.com</t>
  </si>
  <si>
    <t>dkshtpatel99@hotmail.com</t>
  </si>
  <si>
    <t>CKPATEL8C@hotmail.COM</t>
  </si>
  <si>
    <t>Anandhpatel@hotmail.com</t>
  </si>
  <si>
    <t>dhaval.ptl44@hotmail.com</t>
  </si>
  <si>
    <t>ANIMESH.SWADIA@hotmail.COM</t>
  </si>
  <si>
    <t>ricobattery@hotmail.com</t>
  </si>
  <si>
    <t>rurbn.builtenvironment@hotmail.com</t>
  </si>
  <si>
    <t>abhasuri2009@hotmail.com</t>
  </si>
  <si>
    <t>Pothiwalakunal@hotmail.com</t>
  </si>
  <si>
    <t>patelpratik267@hotmail.com</t>
  </si>
  <si>
    <t>PATEL.AATISH@hotmail.COM</t>
  </si>
  <si>
    <t>aditya@hotmail.com</t>
  </si>
  <si>
    <t>Dharmikprasapati1234@hotmail.com</t>
  </si>
  <si>
    <t>aashishdmehta@hotmail.com</t>
  </si>
  <si>
    <t>pravin90330@hotmail.com</t>
  </si>
  <si>
    <t>haaritpatel@hotmail.com</t>
  </si>
  <si>
    <t>lalbhai.lalbhai@hotmail.com</t>
  </si>
  <si>
    <t>ravi.lakhani7@hotmail.com</t>
  </si>
  <si>
    <t>Havala99@hotmail.com</t>
  </si>
  <si>
    <t>hchawla13@hotmail.com</t>
  </si>
  <si>
    <t>Ankurr_patel01@hotmail.co.in</t>
  </si>
  <si>
    <t>devaliya_sayesh@hotmail.co.in</t>
  </si>
  <si>
    <t>paresh.you@hotmail.com</t>
  </si>
  <si>
    <t>asham7432@hotmail.com</t>
  </si>
  <si>
    <t>dhairya.khandan@hotmail.com</t>
  </si>
  <si>
    <t>vipul.shailsa@hotmail.com</t>
  </si>
  <si>
    <t>nikhil.dhamsaniya@hotmail.com</t>
  </si>
  <si>
    <t>prakash@hotmail.com</t>
  </si>
  <si>
    <t>bk1386@hotmail.com</t>
  </si>
  <si>
    <t>patelvenu@hotmail.com</t>
  </si>
  <si>
    <t>maulik.niper2012@hotmail.com</t>
  </si>
  <si>
    <t>camnd1977@hotmail.co.in</t>
  </si>
  <si>
    <t>Mitshah269@hotmail.com</t>
  </si>
  <si>
    <t>Rvakta@hotmail.com</t>
  </si>
  <si>
    <t>VIMAL_BHATT@hotmail.COM</t>
  </si>
  <si>
    <t>sdchauhan@hotmail.com</t>
  </si>
  <si>
    <t>desaiparthiv23688@hotmail.com</t>
  </si>
  <si>
    <t>mpworld1116@hotmail.com</t>
  </si>
  <si>
    <t>manthanshah99559@hotmail.com</t>
  </si>
  <si>
    <t>info.saecindia@hotmail.com</t>
  </si>
  <si>
    <t>mihirmevada24@hotmail.com</t>
  </si>
  <si>
    <t>aastha.estate@hotmail.com</t>
  </si>
  <si>
    <t>mohakpatel64@hotmail.com</t>
  </si>
  <si>
    <t>Chintan12685@hotmail.com</t>
  </si>
  <si>
    <t>viralshah.sheetal@hotmail.com</t>
  </si>
  <si>
    <t>top_vishal2006@hotmail.com</t>
  </si>
  <si>
    <t>shubhm25175@hotmail.com</t>
  </si>
  <si>
    <t>001kishan001@hotmail.com</t>
  </si>
  <si>
    <t>abhishekthanki00@hotmail.com</t>
  </si>
  <si>
    <t>bharatnab@hotmail.com</t>
  </si>
  <si>
    <t>abcds@hotmail.com</t>
  </si>
  <si>
    <t>hitesh.savalia9@hotmail.com</t>
  </si>
  <si>
    <t>Ambeek@hotmail.com</t>
  </si>
  <si>
    <t>shuklamahesh1988@hotmail.com</t>
  </si>
  <si>
    <t>sakariya0911@hotmail.com</t>
  </si>
  <si>
    <t>shailesh_bhatt@hotmail.co.in</t>
  </si>
  <si>
    <t>sachin6133@hotmail.co.in</t>
  </si>
  <si>
    <t>asaysaat20@hotmail.com</t>
  </si>
  <si>
    <t>canishit.shah@hotmail.com</t>
  </si>
  <si>
    <t>hirenmusani211@hotmail.com</t>
  </si>
  <si>
    <t>meet.praful@hotmail.com</t>
  </si>
  <si>
    <t>dsaxz@hotmail.com</t>
  </si>
  <si>
    <t>Abhishekmittal0902@hotmail.com</t>
  </si>
  <si>
    <t>nikulbhatt@hotmail.com</t>
  </si>
  <si>
    <t>prasad2rakesh@hotmail.com</t>
  </si>
  <si>
    <t>amit.d.dodwani@hotmail.com</t>
  </si>
  <si>
    <t>dhaval1996rathod@hotmail.com</t>
  </si>
  <si>
    <t>maulikkinsal@hotmail.co.in</t>
  </si>
  <si>
    <t>Sachinparmar12172@hotmail.com</t>
  </si>
  <si>
    <t>deepsmail@hotmail.co.in</t>
  </si>
  <si>
    <t>nthakkar289@hotmail.com</t>
  </si>
  <si>
    <t>zencorprealtors@hotmail.com</t>
  </si>
  <si>
    <t>tusharkyada47@hotmail.com</t>
  </si>
  <si>
    <t>Karabharat@hotmail.com</t>
  </si>
  <si>
    <t>nilkanthasinh@hotmail.com</t>
  </si>
  <si>
    <t>shahdaval44@hotmail.com</t>
  </si>
  <si>
    <t>pruitesh@hotmail.com</t>
  </si>
  <si>
    <t>nihar32123@hotmail.com</t>
  </si>
  <si>
    <t>amishsarola@hotmail.com</t>
  </si>
  <si>
    <t>Krunalsolanki81@hotmail.co.in</t>
  </si>
  <si>
    <t>darshanhpurohit08@hotmail.com</t>
  </si>
  <si>
    <t>thakkararpit1514@hotmail.com</t>
  </si>
  <si>
    <t>ruchitmmehta@hotmail.com</t>
  </si>
  <si>
    <t>ochintan@hotmail.com</t>
  </si>
  <si>
    <t>bhattbhavik976@hotmail.com</t>
  </si>
  <si>
    <t>nkshah18@hotmail.com</t>
  </si>
  <si>
    <t>mishal_loves@hotmail.co.in</t>
  </si>
  <si>
    <t>krushna.soni2@hotmail.com</t>
  </si>
  <si>
    <t>sunilmpatel21@hotmail.com</t>
  </si>
  <si>
    <t>swastik.fintax@hotmail.com</t>
  </si>
  <si>
    <t>bullbear.rockss@hotmail.com</t>
  </si>
  <si>
    <t>drumesh2121@hotmail.com</t>
  </si>
  <si>
    <t>Rits_2503@hotmail.in</t>
  </si>
  <si>
    <t>nitaspatel50@hotmail.com</t>
  </si>
  <si>
    <t>mehulasha7@hotmail.com</t>
  </si>
  <si>
    <t>tanvi398shimpi@hotmail.com</t>
  </si>
  <si>
    <t>keyurkarva@hotmail.com</t>
  </si>
  <si>
    <t>Ashok.club07@hotmail.com</t>
  </si>
  <si>
    <t>aarm8866@hotmail.com</t>
  </si>
  <si>
    <t>poosavadhel182@hotmail.com</t>
  </si>
  <si>
    <t>shashi2912@hotmail.com</t>
  </si>
  <si>
    <t>sspcoin@hotmail.com</t>
  </si>
  <si>
    <t>Wiseofficer@hotmail.com</t>
  </si>
  <si>
    <t>anandpatel057@hotmail.com</t>
  </si>
  <si>
    <t>mvatsal02@hotmail.com</t>
  </si>
  <si>
    <t>darshana0330@hotmail.com</t>
  </si>
  <si>
    <t>heet.shah.hs@hotmail.com</t>
  </si>
  <si>
    <t>babulal@hotmail.com</t>
  </si>
  <si>
    <t>Kunaltawar816@hotmail.com</t>
  </si>
  <si>
    <t>hp.mp2812@hotmail.com</t>
  </si>
  <si>
    <t>Priteshparilh49@hotmail.com</t>
  </si>
  <si>
    <t>birudvora@hotmail.com</t>
  </si>
  <si>
    <t>madhu.rathod63@hotmail.com</t>
  </si>
  <si>
    <t>pravinsadhu26@hotmail.com</t>
  </si>
  <si>
    <t>chauhanbharat93@hotmail.com</t>
  </si>
  <si>
    <t>say.patel7513@hotmail.com</t>
  </si>
  <si>
    <t>Dinesh@hotmail.com</t>
  </si>
  <si>
    <t>aa_ronak@hotmail.co.in</t>
  </si>
  <si>
    <t>dlc1736@hotmail.com</t>
  </si>
  <si>
    <t>mitaia88@hotmail.com</t>
  </si>
  <si>
    <t>manishmistry1994@hotmail.com</t>
  </si>
  <si>
    <t>sainvikas147@hotmail.com</t>
  </si>
  <si>
    <t>bhesaniyavarun@hotmail.com</t>
  </si>
  <si>
    <t>hir.nitya@hotmail.com</t>
  </si>
  <si>
    <t>vichhimunaf@hotmail.com</t>
  </si>
  <si>
    <t>itrockerdav@hotmail.com</t>
  </si>
  <si>
    <t>krunal.trivedi63@hotmail.com</t>
  </si>
  <si>
    <t>Vishal.shikotara@hotmail.com</t>
  </si>
  <si>
    <t>voraam@hotmail.com</t>
  </si>
  <si>
    <t>dhurven513@hotmail.com</t>
  </si>
  <si>
    <t>theinsidestory24@hotmail.com</t>
  </si>
  <si>
    <t>moneymitra@hotmail.com</t>
  </si>
  <si>
    <t>harshpatel4u@hotmail.com</t>
  </si>
  <si>
    <t>pateluttam2022@hotmail.com</t>
  </si>
  <si>
    <t>niteshmudaliyar01@hotmail.com</t>
  </si>
  <si>
    <t>hthakkar657@hotmail.com</t>
  </si>
  <si>
    <t>Drpatel@hotmail.com</t>
  </si>
  <si>
    <t>Praful@hotmail.com</t>
  </si>
  <si>
    <t>rrmalavi@hotmail.com</t>
  </si>
  <si>
    <t>sanvi1011bhavsar@hotmail.com</t>
  </si>
  <si>
    <t>nowill100@hotmail.com</t>
  </si>
  <si>
    <t>amulindustries2012@hotmail.com</t>
  </si>
  <si>
    <t>kunalmalukani181@hotmail.com</t>
  </si>
  <si>
    <t>ishwarvdabhi@hotmail.com</t>
  </si>
  <si>
    <t>shemin.patel@hotmail.com</t>
  </si>
  <si>
    <t>avinashdhomse2023@hotmail.com</t>
  </si>
  <si>
    <t>ashitshah79@hotmail.com</t>
  </si>
  <si>
    <t>milanbprasapati@hotmail.com</t>
  </si>
  <si>
    <t>lioncpatel@hotmail.com</t>
  </si>
  <si>
    <t>dipaksonvane7078@hotmail.com</t>
  </si>
  <si>
    <t>dharmanshupatel1986@hotmail.com</t>
  </si>
  <si>
    <t>nilesh.dhanuka@hotmail.com</t>
  </si>
  <si>
    <t>pmahi8902@hotmail.com</t>
  </si>
  <si>
    <t>hitenshah736@hotmail.com</t>
  </si>
  <si>
    <t>Sumitparekh18@hotmail.com</t>
  </si>
  <si>
    <t>unlocked.sk@hotmail.com</t>
  </si>
  <si>
    <t>niravshah_2007@hotmail.co.in</t>
  </si>
  <si>
    <t>cmrana3663@hotmail.com</t>
  </si>
  <si>
    <t>sayeshlakum@hotmail.com</t>
  </si>
  <si>
    <t>rushithakkar21@hotmail.com</t>
  </si>
  <si>
    <t>shahapurva12@hotmail.com</t>
  </si>
  <si>
    <t>khushsoni111.ks@hotmail.com</t>
  </si>
  <si>
    <t>sachin.bhoi384@hotmail.com</t>
  </si>
  <si>
    <t>dhruvpatel190@hotmail.com</t>
  </si>
  <si>
    <t>bsd1962silvassa@hotmail.com</t>
  </si>
  <si>
    <t>akash.bhatt71@hotmail.com</t>
  </si>
  <si>
    <t>vv@hotmail.com</t>
  </si>
  <si>
    <t>hitulnaik@hotmail.com</t>
  </si>
  <si>
    <t>Wiksptl@hotmail.com</t>
  </si>
  <si>
    <t>hiren88desai@hotmail.com</t>
  </si>
  <si>
    <t>sahasanand109@hotmail.com</t>
  </si>
  <si>
    <t>bhavdip.kotecha1607@hotmail.com</t>
  </si>
  <si>
    <t>somilpoddar@hotmail.com</t>
  </si>
  <si>
    <t>Acmedexter@hotmail.com</t>
  </si>
  <si>
    <t>ronak_thakkar15@hotmail.com</t>
  </si>
  <si>
    <t>ireon@hotmail.com</t>
  </si>
  <si>
    <t>a.r.sharma1006@hotmail.com</t>
  </si>
  <si>
    <t>shahmitenb@hotmail.com</t>
  </si>
  <si>
    <t>abhipusara@hotmail.com</t>
  </si>
  <si>
    <t>pintuparmar9988@hotmail.com</t>
  </si>
  <si>
    <t>hdps2376@hotmail.com</t>
  </si>
  <si>
    <t>drkeyurrshah@hotmail.co.in</t>
  </si>
  <si>
    <t>dave.say.6814@hotmail.com</t>
  </si>
  <si>
    <t>nv_space@hotmail.com</t>
  </si>
  <si>
    <t>mahendra.mistry56@hotmail.com</t>
  </si>
  <si>
    <t>nayaksandip777@hotmail.com</t>
  </si>
  <si>
    <t>abc123@hotmail.com</t>
  </si>
  <si>
    <t>rkpandya_2006@hotmail.co.in</t>
  </si>
  <si>
    <t>shobhadoulat@hotmail.com</t>
  </si>
  <si>
    <t>rikindodiya5333@hotmail.com</t>
  </si>
  <si>
    <t>Drapco62@hotmail.com</t>
  </si>
  <si>
    <t>ashokpathakr@hotmail.com</t>
  </si>
  <si>
    <t>pasianoop@hotmail.com</t>
  </si>
  <si>
    <t>Dharmpatel369@hotmail.com</t>
  </si>
  <si>
    <t>pillarpropertyadvisor@hotmail.com</t>
  </si>
  <si>
    <t>property18purchase@hotmail.com</t>
  </si>
  <si>
    <t>ketavshah09@hotmail.com</t>
  </si>
  <si>
    <t>shaillakkad120@hotmail.com</t>
  </si>
  <si>
    <t>rikeshpatel04@hotmail.com</t>
  </si>
  <si>
    <t>swetalbpatel1801@hotmail.com</t>
  </si>
  <si>
    <t>dolphinfire1991@hotmail.com</t>
  </si>
  <si>
    <t>M@hotmail.COM</t>
  </si>
  <si>
    <t>yakshchudasma@hotmail.com</t>
  </si>
  <si>
    <t>parmarsainish44@hotmail.com</t>
  </si>
  <si>
    <t>kartikpoduval11096@hotmail.com</t>
  </si>
  <si>
    <t>Intiexpertas3110@hotmail.com</t>
  </si>
  <si>
    <t>sonihardik30@hotmail.in</t>
  </si>
  <si>
    <t>nikul@hotmail.com</t>
  </si>
  <si>
    <t>shreeestate125@hotmail.com</t>
  </si>
  <si>
    <t>anupdamor123@hotmail.com</t>
  </si>
  <si>
    <t>pravindabhi123@hotmail.com</t>
  </si>
  <si>
    <t>sushilbansal63@hotmail.com</t>
  </si>
  <si>
    <t>rtf@hotmail.com</t>
  </si>
  <si>
    <t>icmdk1@hotmail.com</t>
  </si>
  <si>
    <t>roshan.vishani@hotmail.com</t>
  </si>
  <si>
    <t>kashyap.ramaiya@hotmail.com</t>
  </si>
  <si>
    <t>vyas.purvish11@hotmail.com</t>
  </si>
  <si>
    <t>kathanpatel311096@hotmail.com</t>
  </si>
  <si>
    <t>milan@hotmail.com</t>
  </si>
  <si>
    <t>Sumit.i.setthi@hotmail.com</t>
  </si>
  <si>
    <t>karathiya.mehul@hotmail.com</t>
  </si>
  <si>
    <t>bhavadia.pratik@hotmail.com</t>
  </si>
  <si>
    <t>satasiyasnehal@hotmail.com</t>
  </si>
  <si>
    <t>hhzampadiyahitesh1999@hotmail.com</t>
  </si>
  <si>
    <t>siddhu.hirpara@hotmail.com</t>
  </si>
  <si>
    <t>simplyflowers111@hotmail.com</t>
  </si>
  <si>
    <t>aadisheearelectronics@hotmail.com</t>
  </si>
  <si>
    <t>niravthakkar1927@hotmail.com</t>
  </si>
  <si>
    <t>pixpatel@hotmail.com</t>
  </si>
  <si>
    <t>esotiyadax@hotmail.com</t>
  </si>
  <si>
    <t>15chetanshah@hotmail.com</t>
  </si>
  <si>
    <t>Bhavsar.swapnil90@hotmail.com</t>
  </si>
  <si>
    <t>sainabhishek1403@hotmail.com</t>
  </si>
  <si>
    <t>Pari12089@hotmail.co.in</t>
  </si>
  <si>
    <t>tesas_shahbrother@hotmail.com</t>
  </si>
  <si>
    <t>viralpatel9457@hotmail.com</t>
  </si>
  <si>
    <t>qscv@hotmail.com</t>
  </si>
  <si>
    <t>vishu2873@hotmail.com</t>
  </si>
  <si>
    <t>shahchetan1977@hotmail.com</t>
  </si>
  <si>
    <t>ppratik.cr7@hotmail.com</t>
  </si>
  <si>
    <t>solankiayush98@hotmail.com</t>
  </si>
  <si>
    <t>prashantshevade@hotmail.com</t>
  </si>
  <si>
    <t>deepahiren@hotmail.com</t>
  </si>
  <si>
    <t>shaikhyunus47@hotmail.com</t>
  </si>
  <si>
    <t>shashi16280@hotmail.com</t>
  </si>
  <si>
    <t>pyfulfyh@hotmail.com</t>
  </si>
  <si>
    <t>C.eccentricity12@hotmail.com</t>
  </si>
  <si>
    <t>harshit21819@hotmail.com</t>
  </si>
  <si>
    <t>hardik.shah.heart@hotmail.com</t>
  </si>
  <si>
    <t>trivedikt@hotmail.com</t>
  </si>
  <si>
    <t>ankitshah@hotmail.com</t>
  </si>
  <si>
    <t>topbasereality@hotmail.com</t>
  </si>
  <si>
    <t>caakashpatel@hotmail.com</t>
  </si>
  <si>
    <t>cp300246@hotmail.com</t>
  </si>
  <si>
    <t>patelhardik78738@hotmail.in</t>
  </si>
  <si>
    <t>desainaitik946@hotmail.com</t>
  </si>
  <si>
    <t>vishalp.undefined@hotmail.com</t>
  </si>
  <si>
    <t>padmavatitrade2@hotmail.com</t>
  </si>
  <si>
    <t>rss_2111@hotmail.com</t>
  </si>
  <si>
    <t>srks01@hotmail.com</t>
  </si>
  <si>
    <t>Kunal26.kf@hotmail.com</t>
  </si>
  <si>
    <t>Alpesh.lakhni@hotmail.com</t>
  </si>
  <si>
    <t>Farooqansari10881@hotmail.com</t>
  </si>
  <si>
    <t>maanpatel2883@hotmail.com</t>
  </si>
  <si>
    <t>shivrushhi@hotmail.com</t>
  </si>
  <si>
    <t>shripal1610@hotmail.com</t>
  </si>
  <si>
    <t>motherlandmark@hotmail.com</t>
  </si>
  <si>
    <t>nekain.developer@hotmail.com</t>
  </si>
  <si>
    <t>bouncer.shirts@hotmail.com</t>
  </si>
  <si>
    <t>vedashutoshpatel@hotmail.com</t>
  </si>
  <si>
    <t>hkpatidar1111@hotmail.com</t>
  </si>
  <si>
    <t>pateldharan1004@hotmail.com</t>
  </si>
  <si>
    <t>Deep.12mistry@hotmail.com</t>
  </si>
  <si>
    <t>krishal4ielts@hotmail.com</t>
  </si>
  <si>
    <t>manzil3535@hotmail.com</t>
  </si>
  <si>
    <t>pintu3151y@hotmail.com</t>
  </si>
  <si>
    <t>dharanpatel1004@hotmail.com</t>
  </si>
  <si>
    <t>Vikaspatel95@hotmail.com</t>
  </si>
  <si>
    <t>avadhmbus28@hotmail.com</t>
  </si>
  <si>
    <t>balckkanudo187@hotmail.com</t>
  </si>
  <si>
    <t>saiminrathod1981@hotmail.com</t>
  </si>
  <si>
    <t>yashvi182004@hotmail.com</t>
  </si>
  <si>
    <t>shailesh2675@hotmail.com</t>
  </si>
  <si>
    <t>rutvikprasapati61@hotmail.com</t>
  </si>
  <si>
    <t>ddzproperty@hotmail.com</t>
  </si>
  <si>
    <t>prasapatianil1968@hotmail.com</t>
  </si>
  <si>
    <t>sid2699@hotmail.com</t>
  </si>
  <si>
    <t>ronak_dp@hotmail.com</t>
  </si>
  <si>
    <t>bhattsadashiv161@hotmail.com</t>
  </si>
  <si>
    <t>Dipaksharma_19980@hotmail.com</t>
  </si>
  <si>
    <t>romilmodi1@hotmail.com</t>
  </si>
  <si>
    <t>prakashsinh018@hotmail.com</t>
  </si>
  <si>
    <t>er.vidyut23@hotmail.com</t>
  </si>
  <si>
    <t>siddd3211@hotmail.com</t>
  </si>
  <si>
    <t>Nishitrafocare@hotmail.com</t>
  </si>
  <si>
    <t>fsdv@hotmail.com</t>
  </si>
  <si>
    <t>ddd@hotmail.com</t>
  </si>
  <si>
    <t>sumanbhai@hotmail.com</t>
  </si>
  <si>
    <t>Patel.bhavesh2305@hotmail.com</t>
  </si>
  <si>
    <t>zeelprint@hotmail.com</t>
  </si>
  <si>
    <t>rasa.23parth@hotmail.com</t>
  </si>
  <si>
    <t>virenshahadvocate@hotmail.com</t>
  </si>
  <si>
    <t>krishnapandya0205@hotmail.com</t>
  </si>
  <si>
    <t>innovative.dhruv@hotmail.com</t>
  </si>
  <si>
    <t>urvishp297@hotmail.com</t>
  </si>
  <si>
    <t>Dmenitinmodi@hotmail.com</t>
  </si>
  <si>
    <t>parikh.shreenath@hotmail.com</t>
  </si>
  <si>
    <t>sayeshconas@hotmail.com</t>
  </si>
  <si>
    <t>yasadav@hotmail.com</t>
  </si>
  <si>
    <t>patel.prem@hotmail.com</t>
  </si>
  <si>
    <t>darpan.85.modi@hotmail.com</t>
  </si>
  <si>
    <t>Umesh.dumaniya@hotmail.com</t>
  </si>
  <si>
    <t>aashukla50@hotmail.com</t>
  </si>
  <si>
    <t>vipulmistry711982@hotmail.com</t>
  </si>
  <si>
    <t>rainbowcoc@hotmail.com</t>
  </si>
  <si>
    <t>ketanmathukiy12@hotmail.com</t>
  </si>
  <si>
    <t>prashant.umiya@hotmail.com</t>
  </si>
  <si>
    <t>chetan.kpmail@hotmail.com</t>
  </si>
  <si>
    <t>hardikpatel_1215@hotmail.in</t>
  </si>
  <si>
    <t>ahusayash2005@hotmail.com</t>
  </si>
  <si>
    <t>ninesh36@hotmail.co.in</t>
  </si>
  <si>
    <t>srkhetiya1@hotmail.com</t>
  </si>
  <si>
    <t>mananmodi252525@hotmail.com</t>
  </si>
  <si>
    <t>dineshnair0107@hotmail.com</t>
  </si>
  <si>
    <t>vadher_nilesh@hotmail.co.in</t>
  </si>
  <si>
    <t>hinditvfact@hotmail.com</t>
  </si>
  <si>
    <t>pankitshah2105@hotmail.com</t>
  </si>
  <si>
    <t>kamleshpatel2117@hotmail.com</t>
  </si>
  <si>
    <t>vimallakum27@hotmail.com</t>
  </si>
  <si>
    <t>Mandhirvin@hotmail.com</t>
  </si>
  <si>
    <t>balochrizwankhan@hotmail.com</t>
  </si>
  <si>
    <t>shambhurayka@hotmail.com</t>
  </si>
  <si>
    <t>dilipshantilalshah@hotmail.com</t>
  </si>
  <si>
    <t>visaydesai78@hotmail.com</t>
  </si>
  <si>
    <t>hasmukh27@hotmail.co.in</t>
  </si>
  <si>
    <t>sainamenterprise45@hotmail.com</t>
  </si>
  <si>
    <t>amriwala@hotmail.com</t>
  </si>
  <si>
    <t>omiahusa76@hotmail.com</t>
  </si>
  <si>
    <t>malhartrivedi123@hotmail.com</t>
  </si>
  <si>
    <t>teckchandanir@hotmail.com</t>
  </si>
  <si>
    <t>1234rttdryfuk@hotmail.com</t>
  </si>
  <si>
    <t>adr4e@hotmail.com</t>
  </si>
  <si>
    <t>er.pd90@hotmail.com</t>
  </si>
  <si>
    <t>alay.shah2020@hotmail.com</t>
  </si>
  <si>
    <t>manishpatelvlsi@hotmail.com</t>
  </si>
  <si>
    <t>satya.r.acharya@hotmail.com</t>
  </si>
  <si>
    <t>maharshiastro@hotmail.com</t>
  </si>
  <si>
    <t>arsavitr3@hotmail.com</t>
  </si>
  <si>
    <t>Kushalshah06@hotmail.in</t>
  </si>
  <si>
    <t>shahhetvi212@hotmail.com</t>
  </si>
  <si>
    <t>harshadvani72@hotmail.com</t>
  </si>
  <si>
    <t>Mehiralpatel@hotmail.com</t>
  </si>
  <si>
    <t>prakashkansaria47@hotmail.com</t>
  </si>
  <si>
    <t>psanak12@hotmail.in</t>
  </si>
  <si>
    <t>runawayfast@hotmail.com</t>
  </si>
  <si>
    <t>ps.parshwa@hotmail.com</t>
  </si>
  <si>
    <t>kaushik.vasaria7186@hotmail.com</t>
  </si>
  <si>
    <t>hitendra0236@hotmail.com</t>
  </si>
  <si>
    <t>Odedradhara@hotmail.co.in</t>
  </si>
  <si>
    <t>lll@hotmail.com</t>
  </si>
  <si>
    <t>dilip@hotmail.com</t>
  </si>
  <si>
    <t>desires.anand@hotmail.com</t>
  </si>
  <si>
    <t>dvyas@hotmail.com</t>
  </si>
  <si>
    <t>prasapatishivam1@hotmail.com</t>
  </si>
  <si>
    <t>suhasdent@hotmail.com</t>
  </si>
  <si>
    <t>say0202@hotmail.com</t>
  </si>
  <si>
    <t>pbatel1997@hotmail.com</t>
  </si>
  <si>
    <t>kudiprathod10@hotmail.com</t>
  </si>
  <si>
    <t>hiren9178@hotmail.com</t>
  </si>
  <si>
    <t>sanakprasapati66@hotmail.com</t>
  </si>
  <si>
    <t>praful_patel1991@hotmail.com</t>
  </si>
  <si>
    <t>acharyavandita12@hotmail.com</t>
  </si>
  <si>
    <t>dhruvchi1999@hotmail.com</t>
  </si>
  <si>
    <t>hppatel1999@hotmail.com</t>
  </si>
  <si>
    <t>mnp24599@hotmail.com</t>
  </si>
  <si>
    <t>a.patel13@hotmail.com</t>
  </si>
  <si>
    <t>kavadiaasay9@hotmail.com</t>
  </si>
  <si>
    <t>ashishiqthakkar03@hotmail.com</t>
  </si>
  <si>
    <t>vinit_moondra@hotmail.com</t>
  </si>
  <si>
    <t>tracebiotech@hotmail.com</t>
  </si>
  <si>
    <t>smvasani@hotmail.com</t>
  </si>
  <si>
    <t>sayeshparmar9790@hotmail.com</t>
  </si>
  <si>
    <t>bharat.sheetal@hotmail.com</t>
  </si>
  <si>
    <t>1987naveensharma@hotmail.com</t>
  </si>
  <si>
    <t>ashokbhai80@hotmail.com</t>
  </si>
  <si>
    <t>hmbhavsar@hotmail.com</t>
  </si>
  <si>
    <t>devarshkansara27@hotmail.com</t>
  </si>
  <si>
    <t>www@hotmail.com</t>
  </si>
  <si>
    <t>bhandarkar.vivek@hotmail.com</t>
  </si>
  <si>
    <t>vipulkaneriya21@hotmail.com</t>
  </si>
  <si>
    <t>abcv@hotmail.com</t>
  </si>
  <si>
    <t>hemantkumarsoni09@hotmail.com</t>
  </si>
  <si>
    <t>dipak@hotmail.com</t>
  </si>
  <si>
    <t>cprakash107@hotmail.com</t>
  </si>
  <si>
    <t>Murlidhanani@hotmail.co.in</t>
  </si>
  <si>
    <t>parth.vekariya8744@hotmail.com</t>
  </si>
  <si>
    <t>v8141606767@hotmail.com</t>
  </si>
  <si>
    <t>suratu86@hotmail.com</t>
  </si>
  <si>
    <t>irfan915qureshi@hotmail.com</t>
  </si>
  <si>
    <t>ckpatel6564@hotmail.com</t>
  </si>
  <si>
    <t>smitmehta0017@hotmail.com</t>
  </si>
  <si>
    <t>Mukundzamin@hotmail.com</t>
  </si>
  <si>
    <t>milan4452@hotmail.com</t>
  </si>
  <si>
    <t>hirenborad28@hotmail.com</t>
  </si>
  <si>
    <t>Kalpeshshah143@hotmail.com</t>
  </si>
  <si>
    <t>rohitdhaka1122334455@hotmail.com</t>
  </si>
  <si>
    <t>Cheentan1122@hotmail.com</t>
  </si>
  <si>
    <t>pearlahmd@hotmail.com</t>
  </si>
  <si>
    <t>Panchalvishal208@hotmail.com</t>
  </si>
  <si>
    <t>saurinamin@hotmail.com</t>
  </si>
  <si>
    <t>shahkunal5185@hotmail.com</t>
  </si>
  <si>
    <t>bhattdoll689@hotmail.com</t>
  </si>
  <si>
    <t>Pratikz@hotmail.com</t>
  </si>
  <si>
    <t>varun.kathiria@hotmail.com</t>
  </si>
  <si>
    <t>tesas_knv@hotmail.co.in</t>
  </si>
  <si>
    <t>ashitshah11@hotmail.com</t>
  </si>
  <si>
    <t>lalanipriyanka1@hotmail.com</t>
  </si>
  <si>
    <t>divyankchauhan1234@hotmail.com</t>
  </si>
  <si>
    <t>afd@hotmail.com</t>
  </si>
  <si>
    <t>smitpatel7648.sp@hotmail.com</t>
  </si>
  <si>
    <t>pinky_shah3@hotmail.co.in</t>
  </si>
  <si>
    <t>PRASHANT56300.1488@hotmail.COM</t>
  </si>
  <si>
    <t>satindobariya101@hotmail.com</t>
  </si>
  <si>
    <t>acs@hotmail.com</t>
  </si>
  <si>
    <t>h.dhavad@hotmail.com</t>
  </si>
  <si>
    <t>urmishdesai83@hotmail.com</t>
  </si>
  <si>
    <t>amitvyas@hotmail.com</t>
  </si>
  <si>
    <t>kabra.varun@hotmail.com</t>
  </si>
  <si>
    <t>paraschoksi@hotmail.com</t>
  </si>
  <si>
    <t>dhimantroy@hotmail.com</t>
  </si>
  <si>
    <t>amchemicals111@hotmail.com</t>
  </si>
  <si>
    <t>krunal.sonusare@hotmail.com</t>
  </si>
  <si>
    <t>mmakwana289@hotmail.com</t>
  </si>
  <si>
    <t>harsh.panchal1005@hotmail.com</t>
  </si>
  <si>
    <t>sunilpatel975@hotmail.com</t>
  </si>
  <si>
    <t>axaybt@hotmail.com</t>
  </si>
  <si>
    <t>deepsudani3337@hotmail.com</t>
  </si>
  <si>
    <t>mananmodi2525@hotmail.com</t>
  </si>
  <si>
    <t>avc@hotmail.com</t>
  </si>
  <si>
    <t>bhattprashant93@hotmail.com</t>
  </si>
  <si>
    <t>darshannayak035@hotmail.com</t>
  </si>
  <si>
    <t>archit414@hotmail.com</t>
  </si>
  <si>
    <t>parashart78@hotmail.com</t>
  </si>
  <si>
    <t>prakashpatel6970@hotmail.com</t>
  </si>
  <si>
    <t>ashokmalani7@hotmail.com</t>
  </si>
  <si>
    <t>patelmontu2951@hotmail.com</t>
  </si>
  <si>
    <t>Sidhhi31@hotmail.com</t>
  </si>
  <si>
    <t>chauhan.arpit331@hotmail.com</t>
  </si>
  <si>
    <t>dhruvrana222@hotmail.in</t>
  </si>
  <si>
    <t>sabal220495@hotmail.com</t>
  </si>
  <si>
    <t>vachhaniapurva858@hotmail.com</t>
  </si>
  <si>
    <t>harryvala@hotmail.com</t>
  </si>
  <si>
    <t>Vinodsbhavsar@hotmail.com</t>
  </si>
  <si>
    <t>Vishals0927@hotmail.com</t>
  </si>
  <si>
    <t>vishallimbani@hotmail.com</t>
  </si>
  <si>
    <t>architecturevihar@hotmail.com</t>
  </si>
  <si>
    <t>nileshosasani@hotmail.com</t>
  </si>
  <si>
    <t>ashokmali2332@hotmail.com</t>
  </si>
  <si>
    <t>pratik.vekariya8744@hotmail.com</t>
  </si>
  <si>
    <t>kulinmakwana@hotmail.co.in</t>
  </si>
  <si>
    <t>chetanprasapati49@hotmail.com</t>
  </si>
  <si>
    <t>Akshayshah209@hotmail.in</t>
  </si>
  <si>
    <t>unadkat.vipul@hotmail.com</t>
  </si>
  <si>
    <t>sureshssain2000@hotmail.co.in</t>
  </si>
  <si>
    <t>kasalchafle375@hotmail.com</t>
  </si>
  <si>
    <t>archidraft2012@hotmail.com</t>
  </si>
  <si>
    <t>rupin98956@hotmail.com</t>
  </si>
  <si>
    <t>Pradipkumardas2010@hotmail.com</t>
  </si>
  <si>
    <t>viewconicconsultants@hotmail.com</t>
  </si>
  <si>
    <t>patelsandip1082@hotmail.com</t>
  </si>
  <si>
    <t>mehul230677@hotmail.com</t>
  </si>
  <si>
    <t>sivadas9045@hotmail.com</t>
  </si>
  <si>
    <t>kaushalpatel4860@hotmail.com</t>
  </si>
  <si>
    <t>rrbharti12@hotmail.com</t>
  </si>
  <si>
    <t>rekhadv84@hotmail.com</t>
  </si>
  <si>
    <t>asayven50@hotmail.com</t>
  </si>
  <si>
    <t>nitinpatel.1499@hotmail.com</t>
  </si>
  <si>
    <t>ndrchetan1976@hotmail.com</t>
  </si>
  <si>
    <t>bhumishah6507@hotmail.com</t>
  </si>
  <si>
    <t>manosandone@hotmail.com</t>
  </si>
  <si>
    <t>atharvatesassathwara@hotmail.com</t>
  </si>
  <si>
    <t>ritesh025@hotmail.com</t>
  </si>
  <si>
    <t>shah_priyan@hotmail.com</t>
  </si>
  <si>
    <t>rathoddhawal23@hotmail.com</t>
  </si>
  <si>
    <t>Nimitpuvar@hotmail.com</t>
  </si>
  <si>
    <t>aditya.dwivedi8917@hotmail.com</t>
  </si>
  <si>
    <t>fitnesscorner.bk@hotmail.com</t>
  </si>
  <si>
    <t>priyank.vora26@hotmail.com</t>
  </si>
  <si>
    <t>caoffice.keyurthakkar@hotmail.com</t>
  </si>
  <si>
    <t>mailpharit@hotmail.com</t>
  </si>
  <si>
    <t>Ayaanthakkar2020@hotmail.com</t>
  </si>
  <si>
    <t>saydip.k.patel@hotmail.com</t>
  </si>
  <si>
    <t>utsavmodi.93@hotmail.com</t>
  </si>
  <si>
    <t>Khansandharaiya@hotmail.com</t>
  </si>
  <si>
    <t>kashyap321993@hotmail.com</t>
  </si>
  <si>
    <t>prafulparikh98@hotmail.com</t>
  </si>
  <si>
    <t>Krishapatel18111@hotmail.com</t>
  </si>
  <si>
    <t>Nareshmodi.bosch@hotmail.com</t>
  </si>
  <si>
    <t>thankuali@hotmail.com</t>
  </si>
  <si>
    <t>Shahurvashi1964@hotmail.com</t>
  </si>
  <si>
    <t>ayushisain081@hotmail.com</t>
  </si>
  <si>
    <t>Patelmanan1000@hotmail.com</t>
  </si>
  <si>
    <t>visayy478@hotmail.com</t>
  </si>
  <si>
    <t>pateldhrumil445@hotmail.com</t>
  </si>
  <si>
    <t>chauhanmahendra189@hotmail.com</t>
  </si>
  <si>
    <t>mukeshkadakia2010@hotmail.com</t>
  </si>
  <si>
    <t>sachinpatel5214.sp@hotmail.com</t>
  </si>
  <si>
    <t>Aashlesha.b@hotmail.com</t>
  </si>
  <si>
    <t>srs0701@hotmail.com</t>
  </si>
  <si>
    <t>eklavyak98@hotmail.com</t>
  </si>
  <si>
    <t>bhsbwyy@hotmail.com</t>
  </si>
  <si>
    <t>suresh.khatik5555@hotmail.com</t>
  </si>
  <si>
    <t>arsameam@hotmail.com</t>
  </si>
  <si>
    <t>mohammedali_ali1@hotmail.com</t>
  </si>
  <si>
    <t>shrikantv27@hotmail.com</t>
  </si>
  <si>
    <t>adstar.assets@hotmail.com</t>
  </si>
  <si>
    <t>rupaldantani@22hotmail.com</t>
  </si>
  <si>
    <t>hd8866843318@hotmail.com</t>
  </si>
  <si>
    <t>Yashvia.sompura@hotmail.com</t>
  </si>
  <si>
    <t>alfishanmalek@hotmail.com</t>
  </si>
  <si>
    <t>shahvardhman1973@hotmail.com</t>
  </si>
  <si>
    <t>vissaan@hotmail.com</t>
  </si>
  <si>
    <t>dmehendale@hotmail.com</t>
  </si>
  <si>
    <t>kapilrsain@hotmail.com</t>
  </si>
  <si>
    <t>asodiya.adv@hotmail.com</t>
  </si>
  <si>
    <t>neeleshvirani@hotmail.com</t>
  </si>
  <si>
    <t>krunalsitapara@hotmail.com</t>
  </si>
  <si>
    <t>bharwadnilesh7@hotmail.com</t>
  </si>
  <si>
    <t>kupatel14653@hotmail.com</t>
  </si>
  <si>
    <t>bhavikmunsapara@hotmail.com</t>
  </si>
  <si>
    <t>Ketulrami347@hotmail.com</t>
  </si>
  <si>
    <t>darshanbshah@hotmail.com</t>
  </si>
  <si>
    <t>vikas.mehtani@hotmail.com</t>
  </si>
  <si>
    <t>pradippatel1175@hotmail.com</t>
  </si>
  <si>
    <t>pmistri2427@hotmail.com</t>
  </si>
  <si>
    <t>Yash.h.chauhan@hotmail.com</t>
  </si>
  <si>
    <t>trivedi138@hotmail.com</t>
  </si>
  <si>
    <t>amarkhatri4you@hotmail.com</t>
  </si>
  <si>
    <t>shaileshparikh54@hotmail.com</t>
  </si>
  <si>
    <t>shaikhnazaf1500@hotmail.com</t>
  </si>
  <si>
    <t>vikramsheth1990@hotmail.com</t>
  </si>
  <si>
    <t>dharmitmshah@hotmail.com</t>
  </si>
  <si>
    <t>riyazsachora@hotmail.com</t>
  </si>
  <si>
    <t>shailesh1911@hotmail.com</t>
  </si>
  <si>
    <t>shahroby@hotmail.com</t>
  </si>
  <si>
    <t>aartimodha@hotmail.co.in</t>
  </si>
  <si>
    <t>Vipulyadav1904@hotmail.com</t>
  </si>
  <si>
    <t>Rohit4773@hotmail.com</t>
  </si>
  <si>
    <t>TheRohitSuthar@hotmail.com</t>
  </si>
  <si>
    <t>vikrammotan123@hotmail.com</t>
  </si>
  <si>
    <t>chintanmer29@hotmail.com</t>
  </si>
  <si>
    <t>sandipdalwadl2777@hotmail.com</t>
  </si>
  <si>
    <t>rathodhitesh677@hotmail.com</t>
  </si>
  <si>
    <t>hardik.halani14@hotmail.com</t>
  </si>
  <si>
    <t>vishwamvora@hotmail.com</t>
  </si>
  <si>
    <t>yashchauhan355@hotmail.com</t>
  </si>
  <si>
    <t>abhishekkumar3231@hotmail.com</t>
  </si>
  <si>
    <t>mehtakhushali18@hotmail.com</t>
  </si>
  <si>
    <t>ychauhan8892@hotmail.com</t>
  </si>
  <si>
    <t>sbl1970@hotmail.com</t>
  </si>
  <si>
    <t>Kayasthabhaveshy@hotmail.com</t>
  </si>
  <si>
    <t>mcbhavsar57@hotmail.com</t>
  </si>
  <si>
    <t>puravrathod@hotmail.com</t>
  </si>
  <si>
    <t>bcshah2007@hotmail.com</t>
  </si>
  <si>
    <t>saysatishsursani@hotmail.com</t>
  </si>
  <si>
    <t>sankalptv9@hotmail.com</t>
  </si>
  <si>
    <t>sayeshlal24@hotmail.com</t>
  </si>
  <si>
    <t>dkstpt@hotmail.com</t>
  </si>
  <si>
    <t>akkirocks1@hotmail.com</t>
  </si>
  <si>
    <t>dhrumilshah2@hotmail.com</t>
  </si>
  <si>
    <t>labdhishah3456@hotmail.com</t>
  </si>
  <si>
    <t>kalpesh1502@hotmail.com</t>
  </si>
  <si>
    <t>naishadh_2004@hotmail.com</t>
  </si>
  <si>
    <t>Yashvadhel96@hotmail.com</t>
  </si>
  <si>
    <t>rathodbina179@hotmail.com</t>
  </si>
  <si>
    <t>wehyur@hotmail.com</t>
  </si>
  <si>
    <t>ADITYWALLAPAPERS@hotmail.COM</t>
  </si>
  <si>
    <t>Bhatirasan575@hotmail.com</t>
  </si>
  <si>
    <t>dfrd@hotmail.com</t>
  </si>
  <si>
    <t>anshdoshi2210@hotmail.com</t>
  </si>
  <si>
    <t>DIXIT.DHOLAKIYA0912@hotmail.COM</t>
  </si>
  <si>
    <t>bhavikthakkar@hotmail.com</t>
  </si>
  <si>
    <t>sanak111@hotmail.com</t>
  </si>
  <si>
    <t>akshay.mehta2311@hotmail.com</t>
  </si>
  <si>
    <t>kishor58kumar@hotmail.com</t>
  </si>
  <si>
    <t>dhawalpatel351@hotmail.com</t>
  </si>
  <si>
    <t>Vipuldesai88@hotmail.com</t>
  </si>
  <si>
    <t>devanianand555@hotmail.com</t>
  </si>
  <si>
    <t>kevalvyas49@hotmail.com</t>
  </si>
  <si>
    <t>nileshsolanki80@hotmail.com</t>
  </si>
  <si>
    <t>Bverma4512@hotmail.com</t>
  </si>
  <si>
    <t>bhavakshah@hotmail.com</t>
  </si>
  <si>
    <t>anandm785@hotmail.com</t>
  </si>
  <si>
    <t>dakshalimbadiya@hotmail.com</t>
  </si>
  <si>
    <t>SHAILESHPATEL4468@hotmail.COM</t>
  </si>
  <si>
    <t>rhd.2421@hotmail.com</t>
  </si>
  <si>
    <t>ndshah1973@hotmail.com</t>
  </si>
  <si>
    <t>mehulkadia52@hotmail.com</t>
  </si>
  <si>
    <t>chianmay@hotmail.com</t>
  </si>
  <si>
    <t>xxx@hotmail.com</t>
  </si>
  <si>
    <t>vaibhavbprasapati@hotmail.com</t>
  </si>
  <si>
    <t>TEsaS025@hotmail.COM</t>
  </si>
  <si>
    <t>deep1192shah08@hotmail.com</t>
  </si>
  <si>
    <t>mistrydarshan2910@hotmail.com</t>
  </si>
  <si>
    <t>malanikapil@hotmail.com</t>
  </si>
  <si>
    <t>kartikdave0409@hotmail.com</t>
  </si>
  <si>
    <t>KISHANDAHIYA@hotmail.COM</t>
  </si>
  <si>
    <t>Prashant.prasapati21693@hotmail.com</t>
  </si>
  <si>
    <t>drshail14@hotmail.com</t>
  </si>
  <si>
    <t>V.PATEL007@hotmail.COM</t>
  </si>
  <si>
    <t>varunshukla7707@hotmail.com</t>
  </si>
  <si>
    <t>saroynarendar@hotmail.com</t>
  </si>
  <si>
    <t>shailesh_patel013@hotmail.com</t>
  </si>
  <si>
    <t>Vipulpolara@hotmail.com</t>
  </si>
  <si>
    <t>patel.mimosh@hotmail.com</t>
  </si>
  <si>
    <t>DeepakPatel.23490@hotmail.com</t>
  </si>
  <si>
    <t>KAMALTEKWANI@hotmail.COM</t>
  </si>
  <si>
    <t>k.panchal8899@hotmail.com</t>
  </si>
  <si>
    <t>karan7sahal@hotmail.com</t>
  </si>
  <si>
    <t>archita22sheth@hotmail.com</t>
  </si>
  <si>
    <t>isvyas@hotmail.com</t>
  </si>
  <si>
    <t>Ayumak16@hotmail.com</t>
  </si>
  <si>
    <t>CTOMRPATEL@hotmail.COM</t>
  </si>
  <si>
    <t>rahimansari8158@hotmail.com</t>
  </si>
  <si>
    <t>ketan@hotmail.com</t>
  </si>
  <si>
    <t>tulsiruparelia@hotmail.com</t>
  </si>
  <si>
    <t>aashku18@hotmail.com</t>
  </si>
  <si>
    <t>vihatvanshi@hotmail.com</t>
  </si>
  <si>
    <t>Rutvik2332000@hotmail.com</t>
  </si>
  <si>
    <t>b4benoy@hotmail.com</t>
  </si>
  <si>
    <t>alpeshsolanki91@hotmail.com</t>
  </si>
  <si>
    <t>subhash.parmar73@hotmail.com</t>
  </si>
  <si>
    <t>Priyanshi.chhatbar@hotmail.com</t>
  </si>
  <si>
    <t>atifsameeha@hotmail.com</t>
  </si>
  <si>
    <t>nn28108512@hotmail.com</t>
  </si>
  <si>
    <t>Deepakkamwal1710@hotmail.com</t>
  </si>
  <si>
    <t>PARSHWA21@hotmail.COM</t>
  </si>
  <si>
    <t>vishnudesai75@hotmail.com</t>
  </si>
  <si>
    <t>srinivasrbhat@hotmail.com</t>
  </si>
  <si>
    <t>tesas_bheda@hotmail.com</t>
  </si>
  <si>
    <t>shreyprasapati10@hotmail.com</t>
  </si>
  <si>
    <t>MOHITKOKEL@hotmail.COM</t>
  </si>
  <si>
    <t>sales.avmco@hotmail.com</t>
  </si>
  <si>
    <t>aakashrdesai7@hotmail.com</t>
  </si>
  <si>
    <t>kebeeinfra@hotmail.com</t>
  </si>
  <si>
    <t>RXKAPS1992@hotmail.COM</t>
  </si>
  <si>
    <t>shailesh.satvara@hotmail.co.in</t>
  </si>
  <si>
    <t>hrichem@hotmail.com</t>
  </si>
  <si>
    <t>mnp13ind@hotmail.com</t>
  </si>
  <si>
    <t>saldip23@hotmail.com</t>
  </si>
  <si>
    <t>KEYUR1383@hotmail.COM</t>
  </si>
  <si>
    <t>shwetapopat96@hotmail.com</t>
  </si>
  <si>
    <t>modivishal64@hotmail.com</t>
  </si>
  <si>
    <t>saibhavani@323hotmail.com</t>
  </si>
  <si>
    <t>maitrikshah@hotmail.com</t>
  </si>
  <si>
    <t>nikuldesai.17596@hotmail.com</t>
  </si>
  <si>
    <t>maheshsay6@hotmail.com</t>
  </si>
  <si>
    <t>karishma.swatiprocon@hotmail.com</t>
  </si>
  <si>
    <t>himanshupadhiyar746@hotmail.com</t>
  </si>
  <si>
    <t>Hastashravana@hotmail.com</t>
  </si>
  <si>
    <t>hiren.patel9217@hotmail.com</t>
  </si>
  <si>
    <t>PATELANKIT2019@hotmail.IN</t>
  </si>
  <si>
    <t>nitinshrimar@hotmail.com</t>
  </si>
  <si>
    <t>bhavik.bhatt89@hotmail.com</t>
  </si>
  <si>
    <t>makwanamp@hotmail.co.in</t>
  </si>
  <si>
    <t>parikhalpesh@hotmail.com</t>
  </si>
  <si>
    <t>shahhardik_6731@hotmail.in</t>
  </si>
  <si>
    <t>haresh1@hotmail.com</t>
  </si>
  <si>
    <t>BHASKAR456@hotmail.COM</t>
  </si>
  <si>
    <t>sainik111@hotmail.com</t>
  </si>
  <si>
    <t>Dinesh.dishaestate@hotmail.com</t>
  </si>
  <si>
    <t>realversrproptec@hotmail.com</t>
  </si>
  <si>
    <t>iam.adityapatel@hotmail.com</t>
  </si>
  <si>
    <t>ravishukla1412@hotmail.com</t>
  </si>
  <si>
    <t>zala0541@hotmail.com</t>
  </si>
  <si>
    <t>PSUKHSDIYASIDDHI@hotmail.COM</t>
  </si>
  <si>
    <t>preksha.kabaria13@hotmail.com</t>
  </si>
  <si>
    <t>manish.motwani82@hotmail.com</t>
  </si>
  <si>
    <t>pradipkumarpardupkumar@hotmail.com</t>
  </si>
  <si>
    <t>madhavdhruv50@hotmail.com</t>
  </si>
  <si>
    <t>nmp1610@hotmail.com</t>
  </si>
  <si>
    <t>pandyakinsald@hotmail.com</t>
  </si>
  <si>
    <t>Anvienterprise9@hotmail.com</t>
  </si>
  <si>
    <t>deepakrampariya@hotmail.com</t>
  </si>
  <si>
    <t>Mansipatel955@hotmail.com</t>
  </si>
  <si>
    <t>kamanividhi0@hotmail.com</t>
  </si>
  <si>
    <t>Rish.41183@hotmail.com</t>
  </si>
  <si>
    <t>acm99333@hotmail.com</t>
  </si>
  <si>
    <t>dhara.kotadia80@hotmail.com</t>
  </si>
  <si>
    <t>dharmin1008@hotmail.com</t>
  </si>
  <si>
    <t>sarubhamode.1998@hotmail.com</t>
  </si>
  <si>
    <t>darshan240692@hotmail.com</t>
  </si>
  <si>
    <t>SMITPATL5419@hotmail.COM</t>
  </si>
  <si>
    <t>prachishah7889@hotmail.com</t>
  </si>
  <si>
    <t>sviral1981@hotmail.com</t>
  </si>
  <si>
    <t>pmuchhala@hotmail.com</t>
  </si>
  <si>
    <t>HARSHIL.KARVAREALTY@hotmail.COM</t>
  </si>
  <si>
    <t>ahs@hotmail.com</t>
  </si>
  <si>
    <t>sayeshsharma111@hotmail.co.in</t>
  </si>
  <si>
    <t>4991.stkabirnav@hotmail.com</t>
  </si>
  <si>
    <t>akashrx99@hotmail.com</t>
  </si>
  <si>
    <t>shahpratik2904@hotmail.com</t>
  </si>
  <si>
    <t>anilrharsora@hotmail.com</t>
  </si>
  <si>
    <t>kcpatel1991@hotmail.com</t>
  </si>
  <si>
    <t>Hardyzinzala@hotmail.com</t>
  </si>
  <si>
    <t>parh@hotmail.com</t>
  </si>
  <si>
    <t>DHAVUU@hotmail.CO.IN</t>
  </si>
  <si>
    <t>bp3924066@hotmail.com</t>
  </si>
  <si>
    <t>Neelapatel74@hotmail.com</t>
  </si>
  <si>
    <t>ADSHAH2012@hotmail.COM</t>
  </si>
  <si>
    <t>sunil_bhadra@hotmail.com</t>
  </si>
  <si>
    <t>sayeshrathi1992@hotmail.com</t>
  </si>
  <si>
    <t>deepakkaplish@hotmail.com</t>
  </si>
  <si>
    <t>vipulpurab2346@hotmail.com</t>
  </si>
  <si>
    <t>chttpatel6@hotmail.com</t>
  </si>
  <si>
    <t>kavishmody95@hotmail.com</t>
  </si>
  <si>
    <t>naitikpatel537@hotmail.com</t>
  </si>
  <si>
    <t>saihindmotor@hotmail.com</t>
  </si>
  <si>
    <t>KETKANSARA@hotmail.COM</t>
  </si>
  <si>
    <t>pnmodi1964@hotmail.com</t>
  </si>
  <si>
    <t>rasantrivedi876@hotmail.com</t>
  </si>
  <si>
    <t>mistrihimanshu@hotmail.com</t>
  </si>
  <si>
    <t>mbmayurbarot1501@hotmail.com</t>
  </si>
  <si>
    <t>krunalkumarpravinbhai2@hotmail.com</t>
  </si>
  <si>
    <t>arunpatel7088@hotmail.com</t>
  </si>
  <si>
    <t>Swetashiyana@hotmail.com</t>
  </si>
  <si>
    <t>nkumar.shrivastav2010@hotmail.com</t>
  </si>
  <si>
    <t>mahesh.mathukiya@hotmail.com</t>
  </si>
  <si>
    <t>meetshah0972@hotmail.com</t>
  </si>
  <si>
    <t>NOVAPAINTS24@hotmail.COM</t>
  </si>
  <si>
    <t>dholamahesh@hotmail.com</t>
  </si>
  <si>
    <t>bhavyashah.2799@hotmail.com</t>
  </si>
  <si>
    <t>SHAH.ANKIT2286@hotmail.COM</t>
  </si>
  <si>
    <t>mmuskara@hotmail.com</t>
  </si>
  <si>
    <t>shailenkrupa@hotmail.com</t>
  </si>
  <si>
    <t>dishankshah1989@hotmail.com</t>
  </si>
  <si>
    <t>kalpeshpanchal.80.kp@hotmail.com</t>
  </si>
  <si>
    <t>bhatiapassport@hotmail.com</t>
  </si>
  <si>
    <t>sayeshp30@hotmail.com</t>
  </si>
  <si>
    <t>ronakshah5657@hotmail.com</t>
  </si>
  <si>
    <t>MANAN.RAMI@hotmail.COM</t>
  </si>
  <si>
    <t>aquasafe_hitesh@hotmail.com</t>
  </si>
  <si>
    <t>rambhia.hiren@hotmail.com</t>
  </si>
  <si>
    <t>darshilshah1988@hotmail.com</t>
  </si>
  <si>
    <t>Vishal.KalaSaarthi@hotmail.com</t>
  </si>
  <si>
    <t>kandarp985@hotmail.com</t>
  </si>
  <si>
    <t>sainilvyas@hotmail.com</t>
  </si>
  <si>
    <t>Shreyasprasapati8012@hotmail.com</t>
  </si>
  <si>
    <t>mba.pranavkhamal@hotmail.com</t>
  </si>
  <si>
    <t>pasaholics@hotmail.com</t>
  </si>
  <si>
    <t>patelsasmin91@hotmail.com</t>
  </si>
  <si>
    <t>vishal.amlani39@hotmail.com</t>
  </si>
  <si>
    <t>thakerpravin80@hotmail.com</t>
  </si>
  <si>
    <t>viral.vaishnav@hotmail.com</t>
  </si>
  <si>
    <t>Ripalsani@hotmail.com</t>
  </si>
  <si>
    <t>Mittal.kostubh@hotmail.com</t>
  </si>
  <si>
    <t>ishan.corporations@hotmail.com</t>
  </si>
  <si>
    <t>nirav.dci@hotmail.com</t>
  </si>
  <si>
    <t>bhadreshsharma08@hotmail.com</t>
  </si>
  <si>
    <t>thakkaryash2401@hotmail.Com</t>
  </si>
  <si>
    <t>nitalpurohit02@hotmail.com</t>
  </si>
  <si>
    <t>patelpanth4@hotmail.com</t>
  </si>
  <si>
    <t>Harshpanchal2160@hotmail.com</t>
  </si>
  <si>
    <t>abhishekrawka1980@hotmail.com</t>
  </si>
  <si>
    <t>rkpatel60@hotmail.com</t>
  </si>
  <si>
    <t>SHAHHIRAV@hotmail.COM</t>
  </si>
  <si>
    <t>naren_1968@hotmail.com</t>
  </si>
  <si>
    <t>Dipparekh555@hotmail.com</t>
  </si>
  <si>
    <t>v.vasar@hotmail.com</t>
  </si>
  <si>
    <t>Dhavalt307@hotmail.com</t>
  </si>
  <si>
    <t>sandipkaria@hotmail.com</t>
  </si>
  <si>
    <t>VISHALPATEL301@hotmail.COM</t>
  </si>
  <si>
    <t>Hetalrathod13@hotmail.com</t>
  </si>
  <si>
    <t>panchalabhishek40@hotmail.com</t>
  </si>
  <si>
    <t>akashom29@hotmail.com</t>
  </si>
  <si>
    <t>capratiklohia@hotmail.com</t>
  </si>
  <si>
    <t>dhruvip957@hotmail.com</t>
  </si>
  <si>
    <t>SUNILB2411@hotmail.COM</t>
  </si>
  <si>
    <t>srkhimani@hotmail.com</t>
  </si>
  <si>
    <t>vmp0305@hotmail.com</t>
  </si>
  <si>
    <t>NIKHILPATEL79@hotmail.COM</t>
  </si>
  <si>
    <t>Amit_3581@hotmail.co.in</t>
  </si>
  <si>
    <t>rishi1355@hotmail.com</t>
  </si>
  <si>
    <t>rkrohitb4@hotmail.com</t>
  </si>
  <si>
    <t>dbhu@hotmail.com</t>
  </si>
  <si>
    <t>anal.nehal@hotmail.com</t>
  </si>
  <si>
    <t>devthakkar007@hotmail.co.in</t>
  </si>
  <si>
    <t>capatel1008@hotmail.com</t>
  </si>
  <si>
    <t>MEHUL.PATEL@hotmail.COM</t>
  </si>
  <si>
    <t>hhkirtan@hotmail.com</t>
  </si>
  <si>
    <t>vivekshah241044@hotmail.com</t>
  </si>
  <si>
    <t>Svrushank90@hotmail.com</t>
  </si>
  <si>
    <t>DHRUVINKALAVADIA@hotmail.COM</t>
  </si>
  <si>
    <t>nanik55555@hotmail.com</t>
  </si>
  <si>
    <t>hiren0134@hotmail.com</t>
  </si>
  <si>
    <t>devendradodiya77@hotmail.com</t>
  </si>
  <si>
    <t>dr.saiminshah@hotmail.com</t>
  </si>
  <si>
    <t>heman@hotmail.com</t>
  </si>
  <si>
    <t>dasproperty2007@hotmail.com</t>
  </si>
  <si>
    <t>ronaksutaria11@hotmail.co.in</t>
  </si>
  <si>
    <t>sahilpatel7082@hotmail.com</t>
  </si>
  <si>
    <t>technocracker11@hotmail.com</t>
  </si>
  <si>
    <t>c_salastekar@hotmail.com</t>
  </si>
  <si>
    <t>Kavanmehta8684@hotmail.com</t>
  </si>
  <si>
    <t>imehul82@hotmail.com</t>
  </si>
  <si>
    <t>parthnpanchal7@hotmail.com</t>
  </si>
  <si>
    <t>nikhilthakerin@hotmail.com</t>
  </si>
  <si>
    <t>kushalvaid@hotmail.com</t>
  </si>
  <si>
    <t>xx@hotmail.com</t>
  </si>
  <si>
    <t>ankittank2106@hotmail.com</t>
  </si>
  <si>
    <t>viditmistry4697@hotmail.com</t>
  </si>
  <si>
    <t>sh_ruchi7@hotmail.co.in</t>
  </si>
  <si>
    <t>manish.dwivedi1992@hotmail.com</t>
  </si>
  <si>
    <t>dabhi.shyam@hotmail.com</t>
  </si>
  <si>
    <t>virenpatel.ider@hotmail.com</t>
  </si>
  <si>
    <t>Ankitprasapati15@hotmail.com</t>
  </si>
  <si>
    <t>ROHANSHAH.SHAHS@hotmail.COM</t>
  </si>
  <si>
    <t>meet18desai@hotmail.com</t>
  </si>
  <si>
    <t>kamalmakhesa@hotmail.com</t>
  </si>
  <si>
    <t>aishwaryasharma2292@hotmail.com</t>
  </si>
  <si>
    <t>hardiksaraiya@hotmail.in</t>
  </si>
  <si>
    <t>saurabhrana074@hotmail.com</t>
  </si>
  <si>
    <t>Asuspandya@hotmail.com</t>
  </si>
  <si>
    <t>SHALINPMS@hotmail.COM</t>
  </si>
  <si>
    <t>dhruvrana645@hotmail.com</t>
  </si>
  <si>
    <t>ambavisteel@hotmail.com</t>
  </si>
  <si>
    <t>saypatel27110@hotmail.com</t>
  </si>
  <si>
    <t>yatitpatel12@hotmail.com</t>
  </si>
  <si>
    <t>parimalsani78@hotmail.com</t>
  </si>
  <si>
    <t>vinayaksariwala4@hotmail.com</t>
  </si>
  <si>
    <t>VEDANTP.PURIA22@hotmail.COM</t>
  </si>
  <si>
    <t>hareshraval1@hotmail.com</t>
  </si>
  <si>
    <t>tesasthakker001@hotmail.com</t>
  </si>
  <si>
    <t>mistrydip845@hotmail.com</t>
  </si>
  <si>
    <t>Sunnykoradia@hotmail.com</t>
  </si>
  <si>
    <t>chintan3969@hotmail.com</t>
  </si>
  <si>
    <t>Parmarakshay142.ap@hotmail.com</t>
  </si>
  <si>
    <t>NISHANT9PLANETS@hotmail.COM</t>
  </si>
  <si>
    <t>aryanrealestate12884@hotmail.com</t>
  </si>
  <si>
    <t>Arunrhtdm1212@hotmail.com</t>
  </si>
  <si>
    <t>chintankatira@hotmail.com</t>
  </si>
  <si>
    <t>kushan.pandya@hotmail.com</t>
  </si>
  <si>
    <t>dhruv12319@hotmail.com</t>
  </si>
  <si>
    <t>HARSHSHAH1719@hotmail.COM</t>
  </si>
  <si>
    <t>HBRADADIA@hotmail.COM</t>
  </si>
  <si>
    <t>ankurpanchal10@hotmail.com</t>
  </si>
  <si>
    <t>ravikhatri_789@hotmail.co.in</t>
  </si>
  <si>
    <t>5016.stkabirnav@hotmail.com</t>
  </si>
  <si>
    <t>pchandela1@hotmail.com</t>
  </si>
  <si>
    <t>kalani_kalpesh@hotmail.com</t>
  </si>
  <si>
    <t>hbsha@hotmail.com</t>
  </si>
  <si>
    <t>hardikdodia3039@hotmail.co.in</t>
  </si>
  <si>
    <t>prakash22777@hotmail.com</t>
  </si>
  <si>
    <t>saNAKBANsaRA345@hotmail.COM</t>
  </si>
  <si>
    <t>saunsayp@hotmail.com</t>
  </si>
  <si>
    <t>nrupnk@hotmail.com</t>
  </si>
  <si>
    <t>nileshbiic2002@hotmail.com</t>
  </si>
  <si>
    <t>dipmistry2@hotmail.com</t>
  </si>
  <si>
    <t>HETUL_DML@hotmail.COM</t>
  </si>
  <si>
    <t>Patel99mihir@hotmail.com</t>
  </si>
  <si>
    <t>tusharbarot85@hotmail.com</t>
  </si>
  <si>
    <t>dhruti.dobaria@hotmail.com</t>
  </si>
  <si>
    <t>minalpatel512@hotmail.com</t>
  </si>
  <si>
    <t>NANDISH_34IT89@hotmail.CO.IN</t>
  </si>
  <si>
    <t>aks4025@hotmail.co.in</t>
  </si>
  <si>
    <t>kamlesh_dadheech@hotmail.co.in</t>
  </si>
  <si>
    <t>amitdthakkar05@hotmail.com</t>
  </si>
  <si>
    <t>mayanksani77@hotmail.com</t>
  </si>
  <si>
    <t>ravi.u.lalchandani@hotmail.com</t>
  </si>
  <si>
    <t>pranshumpatel2186@hotmail.com</t>
  </si>
  <si>
    <t>bhumikaps@hotmail.com</t>
  </si>
  <si>
    <t>samirhadfa@hotmail.com</t>
  </si>
  <si>
    <t>bhavik3010@hotmail.com</t>
  </si>
  <si>
    <t>abhishekrami007@hotmail.com</t>
  </si>
  <si>
    <t>vmilind11@hotmail.com</t>
  </si>
  <si>
    <t>nis.shah.89@hotmail.com</t>
  </si>
  <si>
    <t>PHFADHYARU@hotmail.COM</t>
  </si>
  <si>
    <t>shreypatel00002@hotmail.com</t>
  </si>
  <si>
    <t>Babaramdev35@hotmail.com</t>
  </si>
  <si>
    <t>uv.amitpatel@hotmail.com</t>
  </si>
  <si>
    <t>icnneptun@hotmail.com</t>
  </si>
  <si>
    <t>viramdesai.77131@hotmail.com</t>
  </si>
  <si>
    <t>dipenndoshi@hotmail.com</t>
  </si>
  <si>
    <t>sawanpatelwork@hotmail.com</t>
  </si>
  <si>
    <t>ceo.harshil@hotmail.com</t>
  </si>
  <si>
    <t>QTRY@hotmail.COM</t>
  </si>
  <si>
    <t>ksolanki1166@hotmail.com</t>
  </si>
  <si>
    <t>ronakkmistri@hotmail.com</t>
  </si>
  <si>
    <t>ruchitmaheshwari@hotmail.com</t>
  </si>
  <si>
    <t>chudasmamonil12345@hotmail.com</t>
  </si>
  <si>
    <t>pratikdewani@hotmail.com</t>
  </si>
  <si>
    <t>tushaltalsaniya555@hotmail.com</t>
  </si>
  <si>
    <t>arpitdoshi5@hotmail.com</t>
  </si>
  <si>
    <t>harindrakotian@hotmail.com</t>
  </si>
  <si>
    <t>amitssoni18@hotmail.com</t>
  </si>
  <si>
    <t>hrishikeshtanesa@hotmail.com</t>
  </si>
  <si>
    <t>vp9825131@hotmail.com</t>
  </si>
  <si>
    <t>uprathod87@hotmail.com</t>
  </si>
  <si>
    <t>parasmehta17ks@hotmail.com</t>
  </si>
  <si>
    <t>panchal.dhruv02@hotmail.com</t>
  </si>
  <si>
    <t>amarkumar.baswa@hotmail.com</t>
  </si>
  <si>
    <t>Ravivyas008@hotmail.com</t>
  </si>
  <si>
    <t>RAHULMANDALIA@hotmail.COM</t>
  </si>
  <si>
    <t>saymba2009@hotmail.com</t>
  </si>
  <si>
    <t>bmparmar275@hotmail.com</t>
  </si>
  <si>
    <t>sankidulla03110@hotmail.com</t>
  </si>
  <si>
    <t>anishbarot21@hotmail.com</t>
  </si>
  <si>
    <t>vipul@hotmail.com</t>
  </si>
  <si>
    <t>n@hotmail.com</t>
  </si>
  <si>
    <t>alokbhadauria39@hotmail.com</t>
  </si>
  <si>
    <t>yc3733@hotmail.com</t>
  </si>
  <si>
    <t>amitshahforu68@hotmail.com</t>
  </si>
  <si>
    <t>vineshshah11@hotmail.com</t>
  </si>
  <si>
    <t>MEHUL211994@hotmail.COM</t>
  </si>
  <si>
    <t>sams5454@hotmail.com</t>
  </si>
  <si>
    <t>aakashprasapati.ap@hotmail.com</t>
  </si>
  <si>
    <t>shashanktrivedi@hotmail.com</t>
  </si>
  <si>
    <t>ashu.kuswah375@hotmail.com</t>
  </si>
  <si>
    <t>ukaniparth2612@hotmaill.com</t>
  </si>
  <si>
    <t>solankianand005@hotmail.com</t>
  </si>
  <si>
    <t>rahulpatel14592@hotmail.com</t>
  </si>
  <si>
    <t>VISHNU2162@hotmail.COM</t>
  </si>
  <si>
    <t>y.n.bhatt@hotmail.com</t>
  </si>
  <si>
    <t>devbhanushali17@hotmail.com</t>
  </si>
  <si>
    <t>Priyatailor099@hotmail.com</t>
  </si>
  <si>
    <t>nayakniketan@hotmail.com</t>
  </si>
  <si>
    <t>parshwaoverseas@hotmail.com</t>
  </si>
  <si>
    <t>sansay177raner@hotmail.com</t>
  </si>
  <si>
    <t>saSMIN958@hotmail.COM</t>
  </si>
  <si>
    <t>Hiteshvyass@hotmail.com</t>
  </si>
  <si>
    <t>utkarsh.ddu@hotmail.com</t>
  </si>
  <si>
    <t>ksshah854@hotmail.com</t>
  </si>
  <si>
    <t>m8802441275@hotmail.com</t>
  </si>
  <si>
    <t>rameshnakum@hotmail.com</t>
  </si>
  <si>
    <t>saypotana72@hotmail.com</t>
  </si>
  <si>
    <t>SHAHKARIA.CA@hotmail.COM</t>
  </si>
  <si>
    <t>dhruvinp313@hotmail.com</t>
  </si>
  <si>
    <t>bharatsoni@hotmail.com</t>
  </si>
  <si>
    <t>srs23@hotmail.com</t>
  </si>
  <si>
    <t>mukeshupadhyay089@hotmail.com</t>
  </si>
  <si>
    <t>aksharzalavadiya@hotmail.com</t>
  </si>
  <si>
    <t>Dmwk@hotmail.com</t>
  </si>
  <si>
    <t>mosam1010@hotmail.in</t>
  </si>
  <si>
    <t>khalasdharmesh26@hotmail.com</t>
  </si>
  <si>
    <t>sonichetan996@hotmail.com</t>
  </si>
  <si>
    <t>hareshashe@hotmail.com</t>
  </si>
  <si>
    <t>a@hotmail.com</t>
  </si>
  <si>
    <t>sansay.parmar@hotmail.com</t>
  </si>
  <si>
    <t>nirupakparihar48@hotmail.com</t>
  </si>
  <si>
    <t>sachin.nathvani@hotmail.com</t>
  </si>
  <si>
    <t>Rushilshah1795@hotmail.com</t>
  </si>
  <si>
    <t>vikas9882@hotmail.com</t>
  </si>
  <si>
    <t>patelharesh0711@hotmail.com</t>
  </si>
  <si>
    <t>parekh.dharmesh9@hotmail.com</t>
  </si>
  <si>
    <t>Veeronaldo7@hotmail.com</t>
  </si>
  <si>
    <t>mkhasavat@hotmail.com</t>
  </si>
  <si>
    <t>Narendrasinh.35@hotmail.com</t>
  </si>
  <si>
    <t>Ashleshshah11@hotmail.com</t>
  </si>
  <si>
    <t>hemstailor@hotmail.com</t>
  </si>
  <si>
    <t>pp13761@hotmail.com</t>
  </si>
  <si>
    <t>shekhawatrohan25@hotmail.com</t>
  </si>
  <si>
    <t>Kaushal11.chauhan@hotmail.com</t>
  </si>
  <si>
    <t>adarshsharma52260@hotmail.com</t>
  </si>
  <si>
    <t>shubhamthaker39@hotmail.com</t>
  </si>
  <si>
    <t>earthpropertysolution22@hotmail.com</t>
  </si>
  <si>
    <t>rksainsbbsain@hotmail.com</t>
  </si>
  <si>
    <t>VASITAVINOD2@hotmail.COM</t>
  </si>
  <si>
    <t>saymin1976@hotmail.com</t>
  </si>
  <si>
    <t>ranishah2194@hotmail.com</t>
  </si>
  <si>
    <t>Ashokpatel0803@hotmail.com</t>
  </si>
  <si>
    <t>dhruvrana275@hotmail.in</t>
  </si>
  <si>
    <t>fenilpatel74@hotmail.com</t>
  </si>
  <si>
    <t>vatsal.thakkar08522@hotmail.com</t>
  </si>
  <si>
    <t>vvpe221075@hotmail.com</t>
  </si>
  <si>
    <t>saYARAMAN_CA@hotmail.CO.IN</t>
  </si>
  <si>
    <t>sutharsay847492@hotmail.com</t>
  </si>
  <si>
    <t>Krunal_patel25989@hotmail.com</t>
  </si>
  <si>
    <t>Keyurupadhyay@hotmail.in</t>
  </si>
  <si>
    <t>vc1692846@hotmail.com</t>
  </si>
  <si>
    <t>Krupal4050@hotmail.com</t>
  </si>
  <si>
    <t>hb.barad10@hotmail.com</t>
  </si>
  <si>
    <t>kshahmpl@hotmail.com</t>
  </si>
  <si>
    <t>skanzaraya@hotmail.com</t>
  </si>
  <si>
    <t>Amitnewsphoto@hotmail.com</t>
  </si>
  <si>
    <t>carbon2000@hotmail.com</t>
  </si>
  <si>
    <t>prakashkalal36@hotmail.com</t>
  </si>
  <si>
    <t>PATELPOOsa1302@hotmail.COM</t>
  </si>
  <si>
    <t>kamini.12877@hotmail.com</t>
  </si>
  <si>
    <t>a.m.munsapara@hotmail.com</t>
  </si>
  <si>
    <t>Ar.yashmodi@hotmail.com</t>
  </si>
  <si>
    <t>dhaivat89@hotmail.com</t>
  </si>
  <si>
    <t>darshanacharya.28@hotmail.com</t>
  </si>
  <si>
    <t>Robinskapadia@hotmail.com</t>
  </si>
  <si>
    <t>atulpariya59@hotmail.com</t>
  </si>
  <si>
    <t>pranavshah69@hotmail.com</t>
  </si>
  <si>
    <t>Kkashiwala@hotmail.com</t>
  </si>
  <si>
    <t>devumihir@hotmail.com</t>
  </si>
  <si>
    <t>Kunal2469@hotmail.com</t>
  </si>
  <si>
    <t>kbrahmchari@hotmail.com</t>
  </si>
  <si>
    <t>Dpkdwivedi90@hotmail.com</t>
  </si>
  <si>
    <t>pankit1515@hotmail.com</t>
  </si>
  <si>
    <t>Mahendrapatel049@hotmail.com</t>
  </si>
  <si>
    <t>bhavin.yours@hotmail.com</t>
  </si>
  <si>
    <t>vsain81@hotmail.com</t>
  </si>
  <si>
    <t>visaymaretha1996@hotmail.com</t>
  </si>
  <si>
    <t>prakashsahita89@hotmail.com</t>
  </si>
  <si>
    <t>senor_1980@hotmail.co.in</t>
  </si>
  <si>
    <t>mohakparmar@hotmail.com</t>
  </si>
  <si>
    <t>dalsania.kunal@hotmail.com</t>
  </si>
  <si>
    <t>chauhanp0112@hotmail.com</t>
  </si>
  <si>
    <t>simonsunilsimon@hotmail.com</t>
  </si>
  <si>
    <t>Msditr@hotmail.com</t>
  </si>
  <si>
    <t>roopesh.kshattriya@hotmail.com</t>
  </si>
  <si>
    <t>friendof2005@hotmail.com</t>
  </si>
  <si>
    <t>vbshah.shah49@hotmail.com</t>
  </si>
  <si>
    <t>aatithyahitkar@hotmail.com</t>
  </si>
  <si>
    <t>ar.umesh518@hotmail.com</t>
  </si>
  <si>
    <t>Mehta_hemant11@hotmail.com</t>
  </si>
  <si>
    <t>shaan9099@hotmail.com</t>
  </si>
  <si>
    <t>svermaiim@hotmail.com</t>
  </si>
  <si>
    <t>mkrealestate08@hotmail.com</t>
  </si>
  <si>
    <t>nilotpalbhadauria@hotmail.com</t>
  </si>
  <si>
    <t>rahancesap@hotmail.com</t>
  </si>
  <si>
    <t>Krishanan619@hotmail.co.in</t>
  </si>
  <si>
    <t>hilltone98@hotmail.com</t>
  </si>
  <si>
    <t>drneilrohra@hotmail.com</t>
  </si>
  <si>
    <t>Deepshah123432@hotmail.com</t>
  </si>
  <si>
    <t>bhavnikm2048@hotmail.com</t>
  </si>
  <si>
    <t>bhavsar66@hotmail.com</t>
  </si>
  <si>
    <t>krunal.parekh19@hotmail.com</t>
  </si>
  <si>
    <t>ravip151.rv@hotmail.com</t>
  </si>
  <si>
    <t>KETANNAYAK3010@hotmail.COM</t>
  </si>
  <si>
    <t>kanazariyasay@hotmail.com</t>
  </si>
  <si>
    <t>amfortune@hotmail.com</t>
  </si>
  <si>
    <t>parth.pancholi.23@hotmail.com</t>
  </si>
  <si>
    <t>bharatpatva1946@hotmail.com</t>
  </si>
  <si>
    <t>DEVARELOVE14096@hotmail.COM</t>
  </si>
  <si>
    <t>tesasmehta821@hotmail.com</t>
  </si>
  <si>
    <t>maulik_1978us@hotmail.com</t>
  </si>
  <si>
    <t>Drbhattadvocate@hotmail.com</t>
  </si>
  <si>
    <t>ravi.soni250@hotmail.com</t>
  </si>
  <si>
    <t>harsh2054@hotmail.com</t>
  </si>
  <si>
    <t>mahendra82.patel@hotmail.com</t>
  </si>
  <si>
    <t>apalok11@hotmail.co.in</t>
  </si>
  <si>
    <t>kev_patel@hotmail.com</t>
  </si>
  <si>
    <t>Anshul611@hotmail.com</t>
  </si>
  <si>
    <t>rachit7203@hotmail.com</t>
  </si>
  <si>
    <t>Pcu@hotmail.com</t>
  </si>
  <si>
    <t>sanki.susay@hotmail.com</t>
  </si>
  <si>
    <t>abcdef@hotmail.com</t>
  </si>
  <si>
    <t>hetdeliwala55@hotmail.com</t>
  </si>
  <si>
    <t>zahirlakhani87@hotmail.com</t>
  </si>
  <si>
    <t>nilkanthconsultantservice@hotmail.com</t>
  </si>
  <si>
    <t>amitpatel.sapbasis@hotmail.com</t>
  </si>
  <si>
    <t>mahansparsh@hotmail.com</t>
  </si>
  <si>
    <t>drsatishpatel1966@hotmail.com</t>
  </si>
  <si>
    <t>Rachit2tiwari@hotmail.com</t>
  </si>
  <si>
    <t>saybhalani@hotmail.com</t>
  </si>
  <si>
    <t>shahum1968@hotmail.com</t>
  </si>
  <si>
    <t>poosamodiv9@hotmail.com</t>
  </si>
  <si>
    <t>Nirqvsadav90@hotmail.com</t>
  </si>
  <si>
    <t>tpdesai63@hotmail.com</t>
  </si>
  <si>
    <t>krishmaharaul@hotmail.com</t>
  </si>
  <si>
    <t>hardik4881@hotmail.com</t>
  </si>
  <si>
    <t>modirasan14@hotmail.com</t>
  </si>
  <si>
    <t>Hansvora123@hotmail.com</t>
  </si>
  <si>
    <t>Himanshupatel40@hotmail.com</t>
  </si>
  <si>
    <t>shilpasidhpura@hotmail.com</t>
  </si>
  <si>
    <t>dincydaniel88@hotmail.com</t>
  </si>
  <si>
    <t>tomarmanish80@hotmail.com</t>
  </si>
  <si>
    <t>krunalshah249@hotmail.com</t>
  </si>
  <si>
    <t>vora_01@hotmail.com</t>
  </si>
  <si>
    <t>divakshdve@hotmail.com</t>
  </si>
  <si>
    <t>mayurundhai1996@hotmail.com</t>
  </si>
  <si>
    <t>mewadaneel35@hotmail.com</t>
  </si>
  <si>
    <t>meetubhatiya7998@hotmail.com</t>
  </si>
  <si>
    <t>kanishk.p.bhatt@hotmail.com</t>
  </si>
  <si>
    <t>nileshzala005@hotmail.com</t>
  </si>
  <si>
    <t>ameevallabhi@hotmail.com</t>
  </si>
  <si>
    <t>Sonal9909@hotmail.co.in</t>
  </si>
  <si>
    <t>balarkalpesh@hotmail.com</t>
  </si>
  <si>
    <t>doshinirav1@hotmail.com</t>
  </si>
  <si>
    <t>foram.patel6692@hotmail.com</t>
  </si>
  <si>
    <t>ashwindholakia@hotmail.com</t>
  </si>
  <si>
    <t>mukesh_devashree@hotmail.com</t>
  </si>
  <si>
    <t>SHUKLAMAULIN87@hotmail.COM</t>
  </si>
  <si>
    <t>manish17kumar91@hotmail.com</t>
  </si>
  <si>
    <t>hiren.patel210@hotmail.com</t>
  </si>
  <si>
    <t>subhashlabana17i1@hotmail.com</t>
  </si>
  <si>
    <t>pnpursnani.fdca@hotmail.com</t>
  </si>
  <si>
    <t>rpshah1974@hotmail.com</t>
  </si>
  <si>
    <t>thedreammohan09@hotmail.com</t>
  </si>
  <si>
    <t>salpesh.kamdar@hotmail.com</t>
  </si>
  <si>
    <t>cctvshar@hotmail.com</t>
  </si>
  <si>
    <t>parikhvatsal10@hotmail.com</t>
  </si>
  <si>
    <t>zuberfsheikh1@hotmail.com</t>
  </si>
  <si>
    <t>PRAsaPATI.KUSH1998@hotmail.COM</t>
  </si>
  <si>
    <t>hbieudhb@hotmail.com</t>
  </si>
  <si>
    <t>kandarpsonara1708@hotmail.com</t>
  </si>
  <si>
    <t>ALTUS.FIN@hotmail.COM</t>
  </si>
  <si>
    <t>saykudholera@hotmail.com</t>
  </si>
  <si>
    <t>rohit.lohana@hotmail.com</t>
  </si>
  <si>
    <t>rishikeshkumar98@hotmail.com</t>
  </si>
  <si>
    <t>yashshah22491@hotmail.com</t>
  </si>
  <si>
    <t>nikhilsoni012@hotmail.com</t>
  </si>
  <si>
    <t>priteshpatel@hotmail.com</t>
  </si>
  <si>
    <t>sudhiryadav66@hotmail.com</t>
  </si>
  <si>
    <t>Nainesh_3819@hotmail.com</t>
  </si>
  <si>
    <t>parth_747@hotmail.com</t>
  </si>
  <si>
    <t>SANsaYMAKWANA388@hotmail.com</t>
  </si>
  <si>
    <t>yb04499@hotmail.com</t>
  </si>
  <si>
    <t>kunalrasani84@hotmail.com</t>
  </si>
  <si>
    <t>pvirosa18@hotmail.com</t>
  </si>
  <si>
    <t>meet.savla@hotmail.com</t>
  </si>
  <si>
    <t>Bsh@hotmail.com</t>
  </si>
  <si>
    <t>mkt9293@hotmail.com</t>
  </si>
  <si>
    <t>ytparmar@hotmail.com</t>
  </si>
  <si>
    <t>pmpatel.7111@hotmail.com</t>
  </si>
  <si>
    <t>hs.work1995@hotmail.com</t>
  </si>
  <si>
    <t>SOHAM24BADHEKA@hotmail.COM</t>
  </si>
  <si>
    <t>siddharthkhandhar@hotmail.com</t>
  </si>
  <si>
    <t>kpatadia101176@hotmail.com</t>
  </si>
  <si>
    <t>maheshwarimanish2734@hotmail.com</t>
  </si>
  <si>
    <t>adparikh82@hotmail.com</t>
  </si>
  <si>
    <t>sayesh5583@hotmail.com</t>
  </si>
  <si>
    <t>hardikcharoliya@hotmail.com</t>
  </si>
  <si>
    <t>avishkar.realty99@hotmail.com</t>
  </si>
  <si>
    <t>mainakcounsaltancy@hotmail.com</t>
  </si>
  <si>
    <t>kushal3886@hotmail.com</t>
  </si>
  <si>
    <t>haresh.sinchaniya@hotmail.com</t>
  </si>
  <si>
    <t>deepakzala@hotmail.com</t>
  </si>
  <si>
    <t>ravibhati333666@hotmail.com</t>
  </si>
  <si>
    <t>harishleuva22@hotmail.com</t>
  </si>
  <si>
    <t>shriradhewood@hotmail.com</t>
  </si>
  <si>
    <t>Krtk99.99@hotmail.com</t>
  </si>
  <si>
    <t>parshotamtulsiani@hotmail.com</t>
  </si>
  <si>
    <t>45hiral.solanki@hotmail.com</t>
  </si>
  <si>
    <t>trilokmmehta@hotmail.com</t>
  </si>
  <si>
    <t>ybhanderi@hotmail.com</t>
  </si>
  <si>
    <t>qwerty@hotmail.com</t>
  </si>
  <si>
    <t>Tanishqtradelink@hotmail.com</t>
  </si>
  <si>
    <t>sathwarakunal300@hotmail.com</t>
  </si>
  <si>
    <t>amit_dholpur@hotmail.co.nz</t>
  </si>
  <si>
    <t>neelmehta820@hotmail.com</t>
  </si>
  <si>
    <t>Bhumitkhasatiya2520@hotmail.com</t>
  </si>
  <si>
    <t>shaileshkumar.1387.com@hotmail.com</t>
  </si>
  <si>
    <t>Dsay.patel@hotmail.com</t>
  </si>
  <si>
    <t>patelparthin13@hotmail.com</t>
  </si>
  <si>
    <t>dishantpatel54@hotmail.com</t>
  </si>
  <si>
    <t>Vedantpatel.4116@hotmail.com</t>
  </si>
  <si>
    <t>harshilsoni91@hotmail.com</t>
  </si>
  <si>
    <t>pkashish036@hotmail.com</t>
  </si>
  <si>
    <t>Rockopatel6059@hotmail.com</t>
  </si>
  <si>
    <t>sp4u1515@hotmail.com</t>
  </si>
  <si>
    <t>rdpatel3009@hotmail.com</t>
  </si>
  <si>
    <t>shahbisad4680@hotmail.com</t>
  </si>
  <si>
    <t>hirenchauhan781@hotmail.com</t>
  </si>
  <si>
    <t>ashok94082@hotmail.com</t>
  </si>
  <si>
    <t>SURESHTHAKKER@hotmail.COM</t>
  </si>
  <si>
    <t>parth6425@hotmail.com</t>
  </si>
  <si>
    <t>Payalbkalal1999@hotmail.com</t>
  </si>
  <si>
    <t>vinayak.vasa2@hotmail.com</t>
  </si>
  <si>
    <t>USSHAH2008@hotmail.COM</t>
  </si>
  <si>
    <t>Vishal25@hotmail.com</t>
  </si>
  <si>
    <t>Vishalmehtaon@hotmail.com</t>
  </si>
  <si>
    <t>himanshupv2706@hotmail.com</t>
  </si>
  <si>
    <t>Atulsisodia@hotmail.com</t>
  </si>
  <si>
    <t>kansanivishal@hotmail.com</t>
  </si>
  <si>
    <t>kaushik@hotmail.com</t>
  </si>
  <si>
    <t>dhruvilpatel1514@hotmail.com</t>
  </si>
  <si>
    <t>rakesht6903@hotmail.com</t>
  </si>
  <si>
    <t>darshan8755@hotmail.com</t>
  </si>
  <si>
    <t>darshansastri220@hotmail.com</t>
  </si>
  <si>
    <t>NISHANTBHINDI@hotmail.COM</t>
  </si>
  <si>
    <t>pravinrekhapatel@hotmail.com</t>
  </si>
  <si>
    <t>savedshaikh.arman@hotmail.com</t>
  </si>
  <si>
    <t>mansuriaa1985@hotmail.com</t>
  </si>
  <si>
    <t>shah.haresh987@hotmail.com</t>
  </si>
  <si>
    <t>kartikeynpatel1407@hotmail.com</t>
  </si>
  <si>
    <t>adityabhadauria94@hotmail.com</t>
  </si>
  <si>
    <t>dineshpateldiya@hotmail.com</t>
  </si>
  <si>
    <t>1985mzhala@hotmail.com</t>
  </si>
  <si>
    <t>ya_patel007@hotmail.com</t>
  </si>
  <si>
    <t>Crown.parth@hotmail.com</t>
  </si>
  <si>
    <t>dhaval.k.mistry@hotmail.com</t>
  </si>
  <si>
    <t>bvsfh@hotmail.com</t>
  </si>
  <si>
    <t>manthanp66@hotmail.com</t>
  </si>
  <si>
    <t>rus9067849252@hotmail.com</t>
  </si>
  <si>
    <t>mannhshah1@hotmail.com</t>
  </si>
  <si>
    <t>sakshitaori501@hotmail.com</t>
  </si>
  <si>
    <t>nareshsidhnani71@hotmail.com</t>
  </si>
  <si>
    <t>bvprasapati61@hotmail.com</t>
  </si>
  <si>
    <t>Hardik.newtrack@hotmail.com</t>
  </si>
  <si>
    <t>nupursolanki.d@hotmail.com</t>
  </si>
  <si>
    <t>kartikbarot19@hotmail.com</t>
  </si>
  <si>
    <t>asthaupvan@hotmail.com</t>
  </si>
  <si>
    <t>DAVE.AMAR@hotmail.COM</t>
  </si>
  <si>
    <t>bhumikarohela@hotmail.com</t>
  </si>
  <si>
    <t>Kaushal2684@hotmail.com</t>
  </si>
  <si>
    <t>Ankitdodiya519@hotmail.com</t>
  </si>
  <si>
    <t>arun93493@hotmail.com</t>
  </si>
  <si>
    <t>Xyz@hotmail.com</t>
  </si>
  <si>
    <t>sukhadiakarnav@hotmail.com</t>
  </si>
  <si>
    <t>ankitshah15@hotmail.com</t>
  </si>
  <si>
    <t>shivammp24.2001@hotmail.com</t>
  </si>
  <si>
    <t>shri.wakodkar@hotmail.com</t>
  </si>
  <si>
    <t>vipulrshah9@hotmail.com</t>
  </si>
  <si>
    <t>Khimchand61@hotmail.com</t>
  </si>
  <si>
    <t>Fakirchand.lakirchand96@hotmail.com</t>
  </si>
  <si>
    <t>sona2rupa@hotmail.com</t>
  </si>
  <si>
    <t>maheshpverma760@hotmail.com</t>
  </si>
  <si>
    <t>ARIHANTENTERPRISE30@hotmail.CO.IN</t>
  </si>
  <si>
    <t>impexsubham@hotmail.com</t>
  </si>
  <si>
    <t>mahor.0707@hotmail.com</t>
  </si>
  <si>
    <t>narayanlalmeena36@hotmail.com</t>
  </si>
  <si>
    <t>Bhavin25@hotmail.com</t>
  </si>
  <si>
    <t>vipulp8350@hotmail.com</t>
  </si>
  <si>
    <t>Srusan.sadav@hotmail.com</t>
  </si>
  <si>
    <t>prakashharesa@hotmail.com</t>
  </si>
  <si>
    <t>rafiq1279@hotmail.com</t>
  </si>
  <si>
    <t>Ketan2987@hotmail.com</t>
  </si>
  <si>
    <t>yt2af@hotmail.com</t>
  </si>
  <si>
    <t>malavbirva@hotmail.com</t>
  </si>
  <si>
    <t>Pandyasansay27@hotmail.com</t>
  </si>
  <si>
    <t>arpit1acharya@hotmail.com</t>
  </si>
  <si>
    <t>atitchr@hotmail.com</t>
  </si>
  <si>
    <t>sainivishal2610@hotmail.com</t>
  </si>
  <si>
    <t>Parmarmayur415@hotmail.com</t>
  </si>
  <si>
    <t>primeproperty123@hotmail.com</t>
  </si>
  <si>
    <t>harshtrivedi35856@hotmail.com</t>
  </si>
  <si>
    <t>cadixit@hotmail.co.in</t>
  </si>
  <si>
    <t>ucp1232005@hotmail.con</t>
  </si>
  <si>
    <t>nmpatel.703170@hotmail.com</t>
  </si>
  <si>
    <t>RAHUL_SAVALIYA13@hotmail.COM</t>
  </si>
  <si>
    <t>sashwin.ak@hotmail.com</t>
  </si>
  <si>
    <t>rfcbob1958@hotmail.com</t>
  </si>
  <si>
    <t>kahaanconsultancy504@hotmail.com</t>
  </si>
  <si>
    <t>prakashhemandas@hotmail.com</t>
  </si>
  <si>
    <t>pravin.hiya@hotmail.com</t>
  </si>
  <si>
    <t>harrytekani@hotmail.com</t>
  </si>
  <si>
    <t>Darshubhai.1968@hotmail.com</t>
  </si>
  <si>
    <t>patelvansh095@hotmail.com</t>
  </si>
  <si>
    <t>farmanayani@hotmail.com</t>
  </si>
  <si>
    <t>krunal.chhaya@hotmail.com</t>
  </si>
  <si>
    <t>applecherry49@hotmail.com</t>
  </si>
  <si>
    <t>RATHODNIL.78@hotmail.COM</t>
  </si>
  <si>
    <t>vatsalshah0603@hotmail.com</t>
  </si>
  <si>
    <t>cadhruvik@hotmail.com</t>
  </si>
  <si>
    <t>Sidharth26390@hotmail.con</t>
  </si>
  <si>
    <t>Pandyanirav77@hotmail.com</t>
  </si>
  <si>
    <t>catrushitshah16@hotmail.com</t>
  </si>
  <si>
    <t>nvmakhisa@hotmail.com</t>
  </si>
  <si>
    <t>shaileshpatel19676@hotmail.com</t>
  </si>
  <si>
    <t>prt_hardware@hotmail.co.in</t>
  </si>
  <si>
    <t>vr_shah2003@hotmail.com</t>
  </si>
  <si>
    <t>krushnakantraval66@hotmail.com</t>
  </si>
  <si>
    <t>shahaditya3592@hotmail.com</t>
  </si>
  <si>
    <t>visayrathod5859@hotmail.com</t>
  </si>
  <si>
    <t>harshp0033@hotmail.com</t>
  </si>
  <si>
    <t>Vkholapure@hotmail.com</t>
  </si>
  <si>
    <t>shahnancy37@hotmail.com</t>
  </si>
  <si>
    <t>prakashal13@hotmail.com</t>
  </si>
  <si>
    <t>Sachinp6867@hotmail.com</t>
  </si>
  <si>
    <t>dhvanishshah@hotmail.com</t>
  </si>
  <si>
    <t>mananunadkat@hotmail.com</t>
  </si>
  <si>
    <t>healthysr@hotmail.com</t>
  </si>
  <si>
    <t>Chintanp912@hotmail.com</t>
  </si>
  <si>
    <t>amanvasavada@hotmail.com</t>
  </si>
  <si>
    <t>Mp12792@hotmail.com</t>
  </si>
  <si>
    <t>RATANBASHANI76@hotmail.COM</t>
  </si>
  <si>
    <t>acrifab@hotmail.com</t>
  </si>
  <si>
    <t>prafulopc71@hotmail.com</t>
  </si>
  <si>
    <t>brand.smitdave@hotmail.com</t>
  </si>
  <si>
    <t>parmarrohitsinh123@hotmail.com</t>
  </si>
  <si>
    <t>Qods@hotmail.com</t>
  </si>
  <si>
    <t>allsolutionsahd@hotmail.com</t>
  </si>
  <si>
    <t>np.devanshi@hotmail.com</t>
  </si>
  <si>
    <t>dishav@hotmail.com</t>
  </si>
  <si>
    <t>vaibhars2@hotmail.com</t>
  </si>
  <si>
    <t>maheshbabar.mb@hotmail.com</t>
  </si>
  <si>
    <t>saY_8458@hotmail.COM</t>
  </si>
  <si>
    <t>spproperty214@hotmail.com</t>
  </si>
  <si>
    <t>punsabiharsh55@hotmail.com</t>
  </si>
  <si>
    <t>Ayaansurti2912@hotmail.com</t>
  </si>
  <si>
    <t>asayailyani3@hotmail.com</t>
  </si>
  <si>
    <t>vipul16865@hotmail.com</t>
  </si>
  <si>
    <t>ashishdesai807@hotmail.com</t>
  </si>
  <si>
    <t>ashishmmistry@hotmail.com</t>
  </si>
  <si>
    <t>nupurshah5786@hotmail.com</t>
  </si>
  <si>
    <t>harshsain434@hotmail.com</t>
  </si>
  <si>
    <t>sansaychauhan46435@hotmail.com</t>
  </si>
  <si>
    <t>KUNALVKAMDAR@hotmail.COM</t>
  </si>
  <si>
    <t>Meetkapadia007@hotmail.com</t>
  </si>
  <si>
    <t>chavdakalpen@hotmail.com</t>
  </si>
  <si>
    <t>parthiv1977@hotmail.com</t>
  </si>
  <si>
    <t>rakshitdimple@hotmail.com</t>
  </si>
  <si>
    <t>Kuntal.desai7@hotmail.com</t>
  </si>
  <si>
    <t>visayrami607@hotmail.com</t>
  </si>
  <si>
    <t>mansi.srinfraspace@hotmail.com</t>
  </si>
  <si>
    <t>hbkpiyush@hotmail.com</t>
  </si>
  <si>
    <t>nirav.kairosconsultancy@hotmail.com</t>
  </si>
  <si>
    <t>pareshpatel227@hotmail.com</t>
  </si>
  <si>
    <t>ashish.babaria1988@hotmail.com</t>
  </si>
  <si>
    <t>t.r.lalmanani@hotmail.com</t>
  </si>
  <si>
    <t>rahultiwari@hotmail.com</t>
  </si>
  <si>
    <t>smitsoni411@hotmail.com</t>
  </si>
  <si>
    <t>visayyadav@hotmail.com</t>
  </si>
  <si>
    <t>mailtoishuonly@hotmail.com</t>
  </si>
  <si>
    <t>patelprabhuram@hotmail.com</t>
  </si>
  <si>
    <t>Manishawtani2686@hotmail.com</t>
  </si>
  <si>
    <t>SAMIR.457145@hotmail.COM</t>
  </si>
  <si>
    <t>malavshah83@hotmail.com</t>
  </si>
  <si>
    <t>darshiksavaliya@hotmail.com</t>
  </si>
  <si>
    <t>Chaudharymeet36@hotmail.com</t>
  </si>
  <si>
    <t>Ankit_aky@hotmail.com</t>
  </si>
  <si>
    <t>mthaker.14@hotmail.com</t>
  </si>
  <si>
    <t>ncshah408@hotmail.com</t>
  </si>
  <si>
    <t>devarsh0210@hotmail.com</t>
  </si>
  <si>
    <t>Ddave4278@hotmail.com</t>
  </si>
  <si>
    <t>ashok.mehta.24@hotmail.com</t>
  </si>
  <si>
    <t>shitla1109@hotmail.com</t>
  </si>
  <si>
    <t>baabals@hotmail.com</t>
  </si>
  <si>
    <t>raunakdhanesha.rd@hotmail.com</t>
  </si>
  <si>
    <t>abhi.shekhar17@hotmail.com</t>
  </si>
  <si>
    <t>s78fnoerufb@hotmail.com</t>
  </si>
  <si>
    <t>nirav.khichadiya@hotmail.com</t>
  </si>
  <si>
    <t>tesas28051988@hotmail.com</t>
  </si>
  <si>
    <t>sapnasorathiya@hotmail.com</t>
  </si>
  <si>
    <t>umesh.alamchandani@hotmail.com</t>
  </si>
  <si>
    <t>nitin.datania@hotmail.com</t>
  </si>
  <si>
    <t>minchidada@hotmail.in</t>
  </si>
  <si>
    <t>chauhan.rasan91@hotmail.com</t>
  </si>
  <si>
    <t>ravi.otwani647@hotmail.com</t>
  </si>
  <si>
    <t>hindproperties10@hotmail.com</t>
  </si>
  <si>
    <t>saydip.rabadiya92@hotmail.com</t>
  </si>
  <si>
    <t>himalayaestate67@hotmail.com</t>
  </si>
  <si>
    <t>minapandya1212@hotmail.com</t>
  </si>
  <si>
    <t>hardikdent@hotmail.com</t>
  </si>
  <si>
    <t>HARDIK.VYAS@hotmail.CO.IN</t>
  </si>
  <si>
    <t>niravpanchal1310@hotmail.com</t>
  </si>
  <si>
    <t>Dev808@hotmail.com</t>
  </si>
  <si>
    <t>chandresh.chokshi55@hotmail.com</t>
  </si>
  <si>
    <t>smit.shah87@hotmail.com</t>
  </si>
  <si>
    <t>positivespace1991@hotmail.com</t>
  </si>
  <si>
    <t>Parikh832@hotmail.com</t>
  </si>
  <si>
    <t>mehulparekh1312@hotmail.com</t>
  </si>
  <si>
    <t>pravinsuthar2653@hotmail.com</t>
  </si>
  <si>
    <t>minalchawda6@hotmail.com</t>
  </si>
  <si>
    <t>hiren366@hotmail.com</t>
  </si>
  <si>
    <t>rohitpatel8095@hotmail.com</t>
  </si>
  <si>
    <t>shahbiz313313@hotmail.com</t>
  </si>
  <si>
    <t>nehalchudasamma@hotmail.com</t>
  </si>
  <si>
    <t>Dhavalpadhiyarca@hotmail.com</t>
  </si>
  <si>
    <t>Chaudharymeet37@hotmail.com</t>
  </si>
  <si>
    <t>Devpreet82@hotmail.com</t>
  </si>
  <si>
    <t>nkl.chauhan1996@hotmail.com</t>
  </si>
  <si>
    <t>bharatkavathia@hotmail.com</t>
  </si>
  <si>
    <t>Krp12880@hotmail.com</t>
  </si>
  <si>
    <t>nvaniya62@hotmail.com</t>
  </si>
  <si>
    <t>saykarpatani@hotmail.com</t>
  </si>
  <si>
    <t>rnshah07@hotmail.com</t>
  </si>
  <si>
    <t>yatish.sharedalal@hotmail.com</t>
  </si>
  <si>
    <t>screwwala@hotmail.com</t>
  </si>
  <si>
    <t>patelsamir107@hotmail.com</t>
  </si>
  <si>
    <t>dishmani141597@hotmail.com</t>
  </si>
  <si>
    <t>malavshah51188@hotmail.com</t>
  </si>
  <si>
    <t>Amar2698@hotmail.com</t>
  </si>
  <si>
    <t>Estate_bank@hotmail.co.in</t>
  </si>
  <si>
    <t>mehep1981@hotmail.com</t>
  </si>
  <si>
    <t>mtpatel206@hotmail.com</t>
  </si>
  <si>
    <t>sushil_varu@hotmail.com</t>
  </si>
  <si>
    <t>nitin60@hotmail.com</t>
  </si>
  <si>
    <t>rdx12393@hotmail.com</t>
  </si>
  <si>
    <t>sadav.eyecon@hotmail.com</t>
  </si>
  <si>
    <t>CATARAKSHAH@hotmail.COM</t>
  </si>
  <si>
    <t>sunil_5979@hotmail.co.in</t>
  </si>
  <si>
    <t>Amitkeni98@hotmail.com</t>
  </si>
  <si>
    <t>contactsaymin@hotmail.com</t>
  </si>
  <si>
    <t>pratiksuthar71091@hotmail.com</t>
  </si>
  <si>
    <t>ca.montu.bodana@hotmail.com</t>
  </si>
  <si>
    <t>Cahirakshah87@hotmail.com</t>
  </si>
  <si>
    <t>asudrania7@hotmail.com</t>
  </si>
  <si>
    <t>Sahil.shah3198@hotmail.com</t>
  </si>
  <si>
    <t>krishnamody1990@hotmail.com</t>
  </si>
  <si>
    <t>ythaf@hotmail.com</t>
  </si>
  <si>
    <t>akcorporation04@hotmail.com</t>
  </si>
  <si>
    <t>propkeepers@hotmail.com</t>
  </si>
  <si>
    <t>info.marfatiatraveldesk@hotmail.com</t>
  </si>
  <si>
    <t>alpeskpatel14@hotmail.com</t>
  </si>
  <si>
    <t>chauhanpritin@hotmail.com</t>
  </si>
  <si>
    <t>devsoni99@hotmail.com</t>
  </si>
  <si>
    <t>pratikpatel14356@hotmail.com</t>
  </si>
  <si>
    <t>yrafh@hotmail.com</t>
  </si>
  <si>
    <t>pb_632002@hotmail.com</t>
  </si>
  <si>
    <t>Utsav.barot1992@hotmail.com</t>
  </si>
  <si>
    <t>prabhubhai03@hotmail.com</t>
  </si>
  <si>
    <t>Infosysshah@hotmail.com</t>
  </si>
  <si>
    <t>maaya1976@hotmail.com</t>
  </si>
  <si>
    <t>Chandanparida399@hotmail.com</t>
  </si>
  <si>
    <t>bhupendrakoradia@hotmail.com</t>
  </si>
  <si>
    <t>swetamevawala94@hotmail.com</t>
  </si>
  <si>
    <t>princedesani99@hotmail.com</t>
  </si>
  <si>
    <t>uhnbvb@hotmail.com</t>
  </si>
  <si>
    <t>tonyqmarks@hotmail.com</t>
  </si>
  <si>
    <t>Chirup36@hotmail.com</t>
  </si>
  <si>
    <t>Kesarrealty@hotmail.com</t>
  </si>
  <si>
    <t>Supathmohile@hotmail.com</t>
  </si>
  <si>
    <t>sani_dharmin@hotmail.co.in</t>
  </si>
  <si>
    <t>Hhanf@hotmail.com</t>
  </si>
  <si>
    <t>mkapadiya1509@hotmail.com</t>
  </si>
  <si>
    <t>shreedharpandya@hotmail.com</t>
  </si>
  <si>
    <t>sayeshnsoni@hotmail.com</t>
  </si>
  <si>
    <t>info_radhekrishna@hotmail.com</t>
  </si>
  <si>
    <t>shaktienterprise1985@hotmail.com</t>
  </si>
  <si>
    <t>Pratik8118@hotmail.com</t>
  </si>
  <si>
    <t>satinkuv123@hotmail.com</t>
  </si>
  <si>
    <t>rohitpchavda@hotmail.com</t>
  </si>
  <si>
    <t>XDFCTYVUBIONMP@hotmail.COM</t>
  </si>
  <si>
    <t>hdparikh@hotmail.com</t>
  </si>
  <si>
    <t>ashokahusa628@hotmail.com</t>
  </si>
  <si>
    <t>Chintan_099@hotmail.com</t>
  </si>
  <si>
    <t>saydeepdevani@hotmail.com</t>
  </si>
  <si>
    <t>harsh_0219@hotmail.com</t>
  </si>
  <si>
    <t>sesal.trambadia@hotmail.com</t>
  </si>
  <si>
    <t>ashususanani@hotmail.com</t>
  </si>
  <si>
    <t>Amar.kalwani@hotmail.IN</t>
  </si>
  <si>
    <t>vatsalmehta157@hotmail.com</t>
  </si>
  <si>
    <t>ar.anadpatel@hotmail.com</t>
  </si>
  <si>
    <t>modinilesh124@hotmail.com</t>
  </si>
  <si>
    <t>Kalpesh.4780@hotmail.com</t>
  </si>
  <si>
    <t>bharat02education@hotmail.com</t>
  </si>
  <si>
    <t>nppatel159@hotmail.com</t>
  </si>
  <si>
    <t>shashantind@hotmail.com</t>
  </si>
  <si>
    <t>harshdave1094@hotmail.com</t>
  </si>
  <si>
    <t>shahriddz@hotmail.com</t>
  </si>
  <si>
    <t>yhar@hotmail.com</t>
  </si>
  <si>
    <t>Ravi.kthexrealtors@hotmail.com</t>
  </si>
  <si>
    <t>abcad@hotmail.com</t>
  </si>
  <si>
    <t>kashyapp342@hotmail.com</t>
  </si>
  <si>
    <t>asay@123hotmail.com</t>
  </si>
  <si>
    <t>maniayami@hotmail.com</t>
  </si>
  <si>
    <t>vh.tripathi1952@hotmail.com</t>
  </si>
  <si>
    <t>anandvparmar84@hotmail.com</t>
  </si>
  <si>
    <t>drtc_denovo@hotmail.com</t>
  </si>
  <si>
    <t>fu4iiebhd@hotmail.com</t>
  </si>
  <si>
    <t>mailtopalak@hotmail.com</t>
  </si>
  <si>
    <t>hardikash@hotmail.com</t>
  </si>
  <si>
    <t>pradipmehta96@hotmail.com</t>
  </si>
  <si>
    <t>Ssb161997@hotmail.com</t>
  </si>
  <si>
    <t>Padhyaamit@hotmail.com</t>
  </si>
  <si>
    <t>divx3d19@hotmail.com</t>
  </si>
  <si>
    <t>uyhat@hotmail.com</t>
  </si>
  <si>
    <t>sasoliya.dhruv@hotmail.com</t>
  </si>
  <si>
    <t>far24365@hotmail.com</t>
  </si>
  <si>
    <t>HKYO@hotmail.COM</t>
  </si>
  <si>
    <t>nikeshdave07@hotmail.com</t>
  </si>
  <si>
    <t>Pradeep.maiet@hotmail.com</t>
  </si>
  <si>
    <t>chotia.kapil@hotmail.com</t>
  </si>
  <si>
    <t>meetpatel_11@hotmail.co.in</t>
  </si>
  <si>
    <t>mlvparekh289@hotmail.com</t>
  </si>
  <si>
    <t>Dhruvtankariya238@hotmail.com</t>
  </si>
  <si>
    <t>saa@hotmail.com</t>
  </si>
  <si>
    <t>hirenshah73@hotmail.com</t>
  </si>
  <si>
    <t>Appatel9354@hotmail.com</t>
  </si>
  <si>
    <t>sompura@hotmail.com</t>
  </si>
  <si>
    <t>Mnpatelmarch1950@hotmail.com</t>
  </si>
  <si>
    <t>tra@hotmail.com</t>
  </si>
  <si>
    <t>Vyasvimal33@hotmail.com</t>
  </si>
  <si>
    <t>hemant.bhavsar79@hotmail.com</t>
  </si>
  <si>
    <t>mloves91@hotmail.com</t>
  </si>
  <si>
    <t>nayichandresh8@hotmail.com</t>
  </si>
  <si>
    <t>Dinesh.marfatia@hotmail.com</t>
  </si>
  <si>
    <t>prakashlathiya1960@hotmail.com</t>
  </si>
  <si>
    <t>Nidhimalaviya6@hotmail.com</t>
  </si>
  <si>
    <t>saybhavsar3@hotmail.com</t>
  </si>
  <si>
    <t>kamlesh.loan@hotmail.in</t>
  </si>
  <si>
    <t>Shilpadapki@hotmail.com</t>
  </si>
  <si>
    <t>chill.yash@hotmail.com</t>
  </si>
  <si>
    <t>lalitbrahmbhatt@hotmail.com</t>
  </si>
  <si>
    <t>smitthacker36@hotmail.com</t>
  </si>
  <si>
    <t>uyhn@hotmail.com</t>
  </si>
  <si>
    <t>vinodonline24@hotmail.com</t>
  </si>
  <si>
    <t>arvind@hotmail.com</t>
  </si>
  <si>
    <t>lomesh.khatri@hotmail.com</t>
  </si>
  <si>
    <t>Dipakbhavsar@hotmail.com</t>
  </si>
  <si>
    <t>Rasandapki62@hotmail.com</t>
  </si>
  <si>
    <t>spaurav@hotmail.com</t>
  </si>
  <si>
    <t>hareshkansara72@hotmail.com</t>
  </si>
  <si>
    <t>hhp13579@hotmail.com</t>
  </si>
  <si>
    <t>maheshrabari63425@hotmail.com</t>
  </si>
  <si>
    <t>dineshrami1325@hotmail.com</t>
  </si>
  <si>
    <t>nileshtk@hotmail.com</t>
  </si>
  <si>
    <t>rasat004@hotmail.com</t>
  </si>
  <si>
    <t>VISHAL.RUPANI13@hotmail.COM</t>
  </si>
  <si>
    <t>hwmanw@hotmail.com</t>
  </si>
  <si>
    <t>parthpanchal96752@hotmail.com</t>
  </si>
  <si>
    <t>swapnilapatel@hotmail.com</t>
  </si>
  <si>
    <t>Kotvaltahil@hotmail.com</t>
  </si>
  <si>
    <t>samirvalsad@hotmail.com</t>
  </si>
  <si>
    <t>mdpatel2312@hotmail.com</t>
  </si>
  <si>
    <t>masaniprahalad@hotmail.com</t>
  </si>
  <si>
    <t>chauhan.say5494@hotmail.com</t>
  </si>
  <si>
    <t>modi.manan14@hotmail.com</t>
  </si>
  <si>
    <t>prtk004@hotmail.com</t>
  </si>
  <si>
    <t>mehtayatri@hotmail.com</t>
  </si>
  <si>
    <t>capratikshah13@hotmail.com</t>
  </si>
  <si>
    <t>CONTACT.DIVINEREALTY@hotmail.COM</t>
  </si>
  <si>
    <t>PARIMALsaNI54@hotmail.COM</t>
  </si>
  <si>
    <t>susaniruvanti@hotmail.com</t>
  </si>
  <si>
    <t>parthca17@hotmail.com</t>
  </si>
  <si>
    <t>mukeshkumarmodi17@hotmail.com</t>
  </si>
  <si>
    <t>nikhilsuthar113@hotmail.com</t>
  </si>
  <si>
    <t>cprealtor13@hotmail.com</t>
  </si>
  <si>
    <t>maharshivpandya96@hotmail.com</t>
  </si>
  <si>
    <t>Kishansuthar015@hotmail.com</t>
  </si>
  <si>
    <t>pmehtaco@hotmail.com</t>
  </si>
  <si>
    <t>asish@hotmail.com</t>
  </si>
  <si>
    <t>maheshpurabiya888@hotmail.com</t>
  </si>
  <si>
    <t>shaikhsohail233@hotmail.com</t>
  </si>
  <si>
    <t>quotebakhatri@hotmail.com</t>
  </si>
  <si>
    <t>kd.panchal70@hotmail.com</t>
  </si>
  <si>
    <t>pardeepak@hotmail.com</t>
  </si>
  <si>
    <t>devendrapatel13973@hotmail.com</t>
  </si>
  <si>
    <t>hitesh62862.hp@hotmail.com</t>
  </si>
  <si>
    <t>write2android@hotmail.com</t>
  </si>
  <si>
    <t>REALHOME4ADVICE@hotmail.COM</t>
  </si>
  <si>
    <t>nareshkumawat90@hotmail.com</t>
  </si>
  <si>
    <t>Nehalptl22@hotmail.com</t>
  </si>
  <si>
    <t>Yashesh05@hotmail.co.in</t>
  </si>
  <si>
    <t>DIMU2002@hotmail.COM</t>
  </si>
  <si>
    <t>kathanpatel2301@hotmail.com</t>
  </si>
  <si>
    <t>eela@hotmail.com</t>
  </si>
  <si>
    <t>vinaysadav132@hotmail.com</t>
  </si>
  <si>
    <t>milansitapara15@hotmail.com</t>
  </si>
  <si>
    <t>mukesh.rami47@hotmail.com</t>
  </si>
  <si>
    <t>maleksir@hotmail.com</t>
  </si>
  <si>
    <t>monitbarot@hotmail.com</t>
  </si>
  <si>
    <t>ashokvora@hotmail.com</t>
  </si>
  <si>
    <t>epppp234@hotmail.com</t>
  </si>
  <si>
    <t>concept.tapan@hotmail.com</t>
  </si>
  <si>
    <t>VRYADAV1998@hotmail.COM</t>
  </si>
  <si>
    <t>yashshah1389@hotmail.com</t>
  </si>
  <si>
    <t>meetcivil10@hotmail.com</t>
  </si>
  <si>
    <t>vedantapani@hotmail.com</t>
  </si>
  <si>
    <t>heroesforeveransh@hotmail.com</t>
  </si>
  <si>
    <t>hitanshshah1993@hotmail.com</t>
  </si>
  <si>
    <t>lalitsosa@hotmail.com</t>
  </si>
  <si>
    <t>Belani007@hotmail.com</t>
  </si>
  <si>
    <t>hemanshiKothari035@hotmail.com</t>
  </si>
  <si>
    <t>sompurakhush123@hotmail.com</t>
  </si>
  <si>
    <t>kvcharusat@hotmail.com</t>
  </si>
  <si>
    <t>Vszala202b@hotmail.com</t>
  </si>
  <si>
    <t>Sansayp1575@hotmail.com</t>
  </si>
  <si>
    <t>hdf@hotmail.com</t>
  </si>
  <si>
    <t>harshdmehta1299@hotmail.com</t>
  </si>
  <si>
    <t>amitdynalab@hotmail.com</t>
  </si>
  <si>
    <t>HEMALSONI1981@hotmail.COM</t>
  </si>
  <si>
    <t>abc12@hotmail.com</t>
  </si>
  <si>
    <t>rinku.mitra777@hotmail.com</t>
  </si>
  <si>
    <t>dhara@7653hotmail.com</t>
  </si>
  <si>
    <t>ytah@hotmail.com</t>
  </si>
  <si>
    <t>hitarthbt171990@hotmail.com</t>
  </si>
  <si>
    <t>talk2vinee@hotmail.com</t>
  </si>
  <si>
    <t>hitenranpura@hotmail.com</t>
  </si>
  <si>
    <t>ani785@hotmail.com</t>
  </si>
  <si>
    <t>kapranav@hotmail.com</t>
  </si>
  <si>
    <t>nishantsheth21@hotmail.com</t>
  </si>
  <si>
    <t>urpathak@hotmail.com</t>
  </si>
  <si>
    <t>Princy1490@hotmail.com</t>
  </si>
  <si>
    <t>bvcad@hotmail.com</t>
  </si>
  <si>
    <t>kushmbbs7@hotmail.com</t>
  </si>
  <si>
    <t>saurabhshah2811@hotmail.com</t>
  </si>
  <si>
    <t>MEHUL191@hotmail.COM</t>
  </si>
  <si>
    <t>Shaileshshah9964@hotmail.com</t>
  </si>
  <si>
    <t>ankitsuperstar3@hotmail.com</t>
  </si>
  <si>
    <t>Ketannawal@hotmail.com</t>
  </si>
  <si>
    <t>mudraceramics@hotmail.com</t>
  </si>
  <si>
    <t>ashishparmar@9396hotmail.com</t>
  </si>
  <si>
    <t>chvikas987@hotmail.com</t>
  </si>
  <si>
    <t>ytar@hotmail.coom</t>
  </si>
  <si>
    <t>infoaneri@hotmail.com</t>
  </si>
  <si>
    <t>alokrao32@hotmail.com</t>
  </si>
  <si>
    <t>Panchalsmit969@hotmail.com</t>
  </si>
  <si>
    <t>sp705182@hotmail.com</t>
  </si>
  <si>
    <t>mayankmehta2412@hotmail.com</t>
  </si>
  <si>
    <t>nbdatwani82@hotmail.com</t>
  </si>
  <si>
    <t>Rupalkoshti97@hotmail.com</t>
  </si>
  <si>
    <t>ytaf@hotmail.com</t>
  </si>
  <si>
    <t>diyaakshah@hotmail.com</t>
  </si>
  <si>
    <t>chhayaparmar6@hotmail.com</t>
  </si>
  <si>
    <t>bharatb1595@hotmail.com</t>
  </si>
  <si>
    <t>MAHESHPATEL3407@hotmail.COM</t>
  </si>
  <si>
    <t>kishan.mori24@hotmail.com</t>
  </si>
  <si>
    <t>shonadsuza@hotmail.com</t>
  </si>
  <si>
    <t>Krishnaestate007@hotmail.com</t>
  </si>
  <si>
    <t>dilip.patel.ec@hotmail.com</t>
  </si>
  <si>
    <t>Bakukoshia@hotmail.com</t>
  </si>
  <si>
    <t>abcrealestates09@hotmail.com</t>
  </si>
  <si>
    <t>swachi901@hotmail.com</t>
  </si>
  <si>
    <t>mukeshthakkar005@hotmail.com</t>
  </si>
  <si>
    <t>oasis.hkhatri@hotmail.com</t>
  </si>
  <si>
    <t>kushmehta1@hotmail.com</t>
  </si>
  <si>
    <t>vr47588@hotmail.com</t>
  </si>
  <si>
    <t>kuntal_acharya@hotmail.com</t>
  </si>
  <si>
    <t>Devrishu89@hotmail.com</t>
  </si>
  <si>
    <t>naresh@5436hotmail.com</t>
  </si>
  <si>
    <t>mbrealties@hotmail.com</t>
  </si>
  <si>
    <t>DIVYANSHPOLYMERS@hotmail.COM</t>
  </si>
  <si>
    <t>sandeep876979@hotmail.com</t>
  </si>
  <si>
    <t>samirmaniyar1973@hotmail.com</t>
  </si>
  <si>
    <t>nitinmailworld@hotmail.com</t>
  </si>
  <si>
    <t>tusharparikh999@hotmail.com</t>
  </si>
  <si>
    <t>wishpandya@hotmail.com</t>
  </si>
  <si>
    <t>rushabhparikh1605@hotmail.com</t>
  </si>
  <si>
    <t>akd.sac@hotmail.com</t>
  </si>
  <si>
    <t>parthiv.excellaexperts@hotmail.com</t>
  </si>
  <si>
    <t>Vaishaliparikh10@hotmail.com</t>
  </si>
  <si>
    <t>hb360.space@hotmail.com</t>
  </si>
  <si>
    <t>chintanraval8@hotmail.com</t>
  </si>
  <si>
    <t>Firozrealty.in@hotmail.com</t>
  </si>
  <si>
    <t>dineshs732@hotmail.com</t>
  </si>
  <si>
    <t>bhaveshkhemani.09@hotmail.com</t>
  </si>
  <si>
    <t>varuns82@hotmail.com</t>
  </si>
  <si>
    <t>ytdh@hotmail.com</t>
  </si>
  <si>
    <t>deeoaksolank20@hotmail.com</t>
  </si>
  <si>
    <t>vivekhirpara1997@hotmail.com</t>
  </si>
  <si>
    <t>afzal.dhanani72@hotmail.com</t>
  </si>
  <si>
    <t>rp21@hotmail.com</t>
  </si>
  <si>
    <t>avt9059@hotmail.com</t>
  </si>
  <si>
    <t>bharwadprakash514@hotmail.com</t>
  </si>
  <si>
    <t>surendr1198@hotmail.com</t>
  </si>
  <si>
    <t>ravalvishal_safal@hotmail.in</t>
  </si>
  <si>
    <t>rasanswamy95@hotmail.com</t>
  </si>
  <si>
    <t>Mukeshmeena5355@hotmail.com</t>
  </si>
  <si>
    <t>bidzu2512@hotmail.com</t>
  </si>
  <si>
    <t>thay@hotmail.com</t>
  </si>
  <si>
    <t>nidhidholakia1992@hotmail.com</t>
  </si>
  <si>
    <t>prashantadhyru@hotmail.com</t>
  </si>
  <si>
    <t>dhavalpatel2000in@hotmail.com</t>
  </si>
  <si>
    <t>Ushma213@hotmail.com</t>
  </si>
  <si>
    <t>dave.kushal90@hotmail.com</t>
  </si>
  <si>
    <t>himaulik@hotmail.com</t>
  </si>
  <si>
    <t>Naresh_283334@hotmail.com</t>
  </si>
  <si>
    <t>dineshbhvsr@hotmail.com</t>
  </si>
  <si>
    <t>Shilpaamitdutta@hotmail.com</t>
  </si>
  <si>
    <t>Karan228@hotmail.com</t>
  </si>
  <si>
    <t>dynamactiveservices@hotmail.com</t>
  </si>
  <si>
    <t>RDDOSHI78@hotmail.COM</t>
  </si>
  <si>
    <t>dixitchaudhri12@hotmail.com</t>
  </si>
  <si>
    <t>wonder_usr@hotmail.co.in</t>
  </si>
  <si>
    <t>suyashsk@hotmail.com</t>
  </si>
  <si>
    <t>ayush732002@hotmail.com</t>
  </si>
  <si>
    <t>saydeep.pithwa91@hotmail.com</t>
  </si>
  <si>
    <t>deep102478@hotmail.com</t>
  </si>
  <si>
    <t>kalpeshcm@hotmail.com</t>
  </si>
  <si>
    <t>bhavna@hotmail.com</t>
  </si>
  <si>
    <t>Ronniedsouza20@hotmail.com</t>
  </si>
  <si>
    <t>sayeshthumar@hotmail.com</t>
  </si>
  <si>
    <t>Vatukiyahemu135@hotmail.com</t>
  </si>
  <si>
    <t>prashantkaria15@hotmail.com</t>
  </si>
  <si>
    <t>Ashtha.traders@hotmail.com</t>
  </si>
  <si>
    <t>Manthan7777@hotmail.com</t>
  </si>
  <si>
    <t>plannernidhi@hotmail.com</t>
  </si>
  <si>
    <t>shree.fs11@hotmail.com</t>
  </si>
  <si>
    <t>ypsoni10@hotmail.com</t>
  </si>
  <si>
    <t>kaushik2088@hotmail.com</t>
  </si>
  <si>
    <t>kenaaz@hotmail.co.in</t>
  </si>
  <si>
    <t>vivektrivedi_mech@hotmail.co.in</t>
  </si>
  <si>
    <t>dilip.talsania5@hotmail.com</t>
  </si>
  <si>
    <t>rp_167@hotmail.com</t>
  </si>
  <si>
    <t>saybalwani@hotmail.com</t>
  </si>
  <si>
    <t>r.shah_79@hotmail.com</t>
  </si>
  <si>
    <t>parthpatel020@hotmail.com</t>
  </si>
  <si>
    <t>ila.budhbhatti@hotmail.com</t>
  </si>
  <si>
    <t>Hsnice1@hotmail.com</t>
  </si>
  <si>
    <t>sidpatel2704@hotmail.com</t>
  </si>
  <si>
    <t>avthakkar244@hotmail.com</t>
  </si>
  <si>
    <t>pmbhatt1959@hotmail.com</t>
  </si>
  <si>
    <t>Utsavtrivedi007.ut@hotmail.com</t>
  </si>
  <si>
    <t>binit_love@hotmail.com</t>
  </si>
  <si>
    <t>saymal.2885@hotmail.com</t>
  </si>
  <si>
    <t>soniabhavsar1720@hotmail.com</t>
  </si>
  <si>
    <t>na@hotmail.com</t>
  </si>
  <si>
    <t>narharharshe@hotmail.com</t>
  </si>
  <si>
    <t>ritusrivastava1981@hotmail.com</t>
  </si>
  <si>
    <t>chetsons@hotmail.com</t>
  </si>
  <si>
    <t>sharmanim@hotmail.com</t>
  </si>
  <si>
    <t>VISION9038@hotmail.COM</t>
  </si>
  <si>
    <t>rdmusale@hotmail.com</t>
  </si>
  <si>
    <t>haresh@hotmail.com</t>
  </si>
  <si>
    <t>sailesh5404@hotmail.com</t>
  </si>
  <si>
    <t>siddhu_vyas@hotmail.com</t>
  </si>
  <si>
    <t>rhshahvk@hotmail.com</t>
  </si>
  <si>
    <t>darshak.dhanani999@hotmail.com</t>
  </si>
  <si>
    <t>shuklachaitanya40@hotmail.com</t>
  </si>
  <si>
    <t>bhaveshpatel101283@hotmail.com</t>
  </si>
  <si>
    <t>xsraakesh@hotmail.com</t>
  </si>
  <si>
    <t>divrathod53@hotmail.com</t>
  </si>
  <si>
    <t>dewanisachinkailash@hotmail.com</t>
  </si>
  <si>
    <t>ronakpatel0618@hotmail.com</t>
  </si>
  <si>
    <t>homeplus310@hotmail.com</t>
  </si>
  <si>
    <t>nayan.2323@hotmail.com</t>
  </si>
  <si>
    <t>harpaldave@hotmail.com</t>
  </si>
  <si>
    <t>pradip_1984@hotmail.com</t>
  </si>
  <si>
    <t>deepakkhanderia@hotmail.com</t>
  </si>
  <si>
    <t>kritan.shah617@hotmail.com</t>
  </si>
  <si>
    <t>smmevada27779@hotmail.com</t>
  </si>
  <si>
    <t>Paras.bhanshali@hotmail.co.in</t>
  </si>
  <si>
    <t>parth691994@hotmail.com</t>
  </si>
  <si>
    <t>bhavesh_sayona@hotmail.com</t>
  </si>
  <si>
    <t>SHAHHEMAL77@hotmail.COM</t>
  </si>
  <si>
    <t>hzala81@hotmail.com</t>
  </si>
  <si>
    <t>vk@hotmail.com</t>
  </si>
  <si>
    <t>kantilaltalaviya@hotmail.in</t>
  </si>
  <si>
    <t>makvanaashish@hotmail.com</t>
  </si>
  <si>
    <t>richaprasapati0804@hotmail.com</t>
  </si>
  <si>
    <t>mayurraval2786@hotmail.com</t>
  </si>
  <si>
    <t>yashvyas110@hotmail.com</t>
  </si>
  <si>
    <t>Mayank.Rakholiya@hotmail.com</t>
  </si>
  <si>
    <t>Devendra.pathak1407@hotmail.com</t>
  </si>
  <si>
    <t>asaythakkar732@hotmail.com</t>
  </si>
  <si>
    <t>surtimayur@hotmail.com</t>
  </si>
  <si>
    <t>dhananivimal@hotmail.com</t>
  </si>
  <si>
    <t>patelchetan19801@hotmail.com</t>
  </si>
  <si>
    <t>NIKHILKHODA@hotmail.COM</t>
  </si>
  <si>
    <t>Kadelshuss@hotmail.com</t>
  </si>
  <si>
    <t>ketanpanchal5998@hotmail.com</t>
  </si>
  <si>
    <t>Rahulmakvana9925@hotmail.com</t>
  </si>
  <si>
    <t>sansaypanchal18111996@hotmail.com</t>
  </si>
  <si>
    <t>draftwhitespace@hotmail.com</t>
  </si>
  <si>
    <t>saimin1234fulmali@hotmail.com</t>
  </si>
  <si>
    <t>naman687@hotmail.com</t>
  </si>
  <si>
    <t>Nowhardik@hotmail.com</t>
  </si>
  <si>
    <t>Veenashah1914@hotmail.com</t>
  </si>
  <si>
    <t>sbhadhresh247@hotmail.com</t>
  </si>
  <si>
    <t>say.patel.2826@hotmail.com</t>
  </si>
  <si>
    <t>saineel90@hotmail.com</t>
  </si>
  <si>
    <t>svsh@hotmail.com</t>
  </si>
  <si>
    <t>sachinmehta461@hotmail.com</t>
  </si>
  <si>
    <t>mohitprasapati123456@hotmail.com</t>
  </si>
  <si>
    <t>spotfinsec@hotmail.com</t>
  </si>
  <si>
    <t>atul.thakkar13@hotmail.com</t>
  </si>
  <si>
    <t>nikstherule@hotmail.com</t>
  </si>
  <si>
    <t>Sabhayakrupali18@hotmail.com</t>
  </si>
  <si>
    <t>HIMANSHUTHAKKAR456@hotmail.COM</t>
  </si>
  <si>
    <t>makwanaashish16@hotmail.com</t>
  </si>
  <si>
    <t>smit.sardhara@hotmail.com</t>
  </si>
  <si>
    <t>Vinit.mistry2001@hotmail.com</t>
  </si>
  <si>
    <t>him_mehta@hotmail.com</t>
  </si>
  <si>
    <t>shaileshpatni987@hotmail.com</t>
  </si>
  <si>
    <t>surbhica_618@hotmail.co.in</t>
  </si>
  <si>
    <t>Devanshthakkar.d@hotmail.com</t>
  </si>
  <si>
    <t>info.ramestate@hotmail.com</t>
  </si>
  <si>
    <t>deep_dt2007@hotmail.co.in</t>
  </si>
  <si>
    <t>investmentsmanas@hotmail.com</t>
  </si>
  <si>
    <t>rameshparmar5592.rp@hotmail.com</t>
  </si>
  <si>
    <t>sureshvakharia9@hotmail.com</t>
  </si>
  <si>
    <t>smitrathod1216@hotmail.com</t>
  </si>
  <si>
    <t>chintal36@hotmail.com</t>
  </si>
  <si>
    <t>nrevent007@hotmail.com</t>
  </si>
  <si>
    <t>saynlodhiya@hotmail.com</t>
  </si>
  <si>
    <t>arseth56@hotmail.com</t>
  </si>
  <si>
    <t>pratikbharad@hotmail.com</t>
  </si>
  <si>
    <t>deven.alfa@hotmail.com</t>
  </si>
  <si>
    <t>sanshipatel59@hotmail.com</t>
  </si>
  <si>
    <t>trivedipushpa1964@hotmail.com</t>
  </si>
  <si>
    <t>Patelkhushbu8790@hotmail.com</t>
  </si>
  <si>
    <t>ketanmakwana1608@hotmail.com</t>
  </si>
  <si>
    <t>nevilpatelarchitects@hotmail.com</t>
  </si>
  <si>
    <t>sk9558324078@hotmail.com</t>
  </si>
  <si>
    <t>printahd@hotmail.com</t>
  </si>
  <si>
    <t>pratik115madlani@hotmail.com</t>
  </si>
  <si>
    <t>princepandit797@hotmail.com</t>
  </si>
  <si>
    <t>anilsharma7au@hotmail.com</t>
  </si>
  <si>
    <t>vyasmanan01@hotmail.com</t>
  </si>
  <si>
    <t>Dholeraprime@hotmail.com</t>
  </si>
  <si>
    <t>kaushikpatel0559@hotmail.com</t>
  </si>
  <si>
    <t>naryancrown18@hotmail.com</t>
  </si>
  <si>
    <t>riyapatel12@hotmail.com</t>
  </si>
  <si>
    <t>Kiranpatel2875@hotmail.com</t>
  </si>
  <si>
    <t>vasantdesai51@hotmail.com</t>
  </si>
  <si>
    <t>saydeepmodhera1@hotmail.com</t>
  </si>
  <si>
    <t>vishal_vishal56@hotmail.com</t>
  </si>
  <si>
    <t>saumeelparikh@hotmail.com</t>
  </si>
  <si>
    <t>HIMANSHUPANCHAL85@hotmail.IN</t>
  </si>
  <si>
    <t>darshankhimani@hotmail.com</t>
  </si>
  <si>
    <t>Solankisatin1008@hotmail.com</t>
  </si>
  <si>
    <t>maitrik7@hotmail.com</t>
  </si>
  <si>
    <t>maulin3183@hotmail.com</t>
  </si>
  <si>
    <t>maulikr312@hotmail.com</t>
  </si>
  <si>
    <t>zeelsalot@hotmail.com</t>
  </si>
  <si>
    <t>mahernozhanklesaria@hotmail.com</t>
  </si>
  <si>
    <t>ridhwishbhamare@hotmail.com</t>
  </si>
  <si>
    <t>hiteshhpatel214@hotmail.com</t>
  </si>
  <si>
    <t>amirasashok@hotmail.com</t>
  </si>
  <si>
    <t>rathodtilak95.rt@hotmail.com</t>
  </si>
  <si>
    <t>sansaymoladiya@hotmail.in</t>
  </si>
  <si>
    <t>brahmbhatt89@hotmail.com</t>
  </si>
  <si>
    <t>mihirisahumanist@hotmail.com</t>
  </si>
  <si>
    <t>nikhil2568200@hotmail.com</t>
  </si>
  <si>
    <t>dineshthakkhar@hotmail.com</t>
  </si>
  <si>
    <t>wealth.castle8888@hotmail.com</t>
  </si>
  <si>
    <t>buildwishreality@hotmail.com</t>
  </si>
  <si>
    <t>sharma.mnit@hotmail.com</t>
  </si>
  <si>
    <t>dhribhau123@hotmail.com</t>
  </si>
  <si>
    <t>homepremises@hotmail.com</t>
  </si>
  <si>
    <t>NB17196@hotmail.COM</t>
  </si>
  <si>
    <t>aryandesai7@hotmail.com</t>
  </si>
  <si>
    <t>harshildholakia@hotmail.com</t>
  </si>
  <si>
    <t>Ravalshivam494@hotmail.com</t>
  </si>
  <si>
    <t>kaushal3609@hotmail.com</t>
  </si>
  <si>
    <t>patelbirva24@hotmail.com</t>
  </si>
  <si>
    <t>toskyboy@hotmail.com</t>
  </si>
  <si>
    <t>nenwanisunil@hotmail.com</t>
  </si>
  <si>
    <t>chetanacharya16@hotmail.com</t>
  </si>
  <si>
    <t>harishptl72@hotmail.com</t>
  </si>
  <si>
    <t>KALPESHDIXIT14@hotmail.COM</t>
  </si>
  <si>
    <t>Shah1598@hotmail.com</t>
  </si>
  <si>
    <t>parth_bk@hotmail.co.in</t>
  </si>
  <si>
    <t>mitesh_ec2004@hotmail.co.in</t>
  </si>
  <si>
    <t>darpan.em@hotmail.com</t>
  </si>
  <si>
    <t>pramewshsain123@hotmail.com</t>
  </si>
  <si>
    <t>Tapanbhatt81@hotmail.com</t>
  </si>
  <si>
    <t>crowneinteriors@hotmail.com</t>
  </si>
  <si>
    <t>ankurf279@hotmail.com</t>
  </si>
  <si>
    <t>niket_patel10941@hotmail.com</t>
  </si>
  <si>
    <t>pareshupadhyay2000@hotmail.com</t>
  </si>
  <si>
    <t>patelpm4@hotmail.com</t>
  </si>
  <si>
    <t>Wertwe@hotmail.com</t>
  </si>
  <si>
    <t>realtyarsh@hotmail.com</t>
  </si>
  <si>
    <t>Kaulnaveenksul@hotmail.com</t>
  </si>
  <si>
    <t>tomarsaab007@hotmail.com</t>
  </si>
  <si>
    <t>cpanchal1965@hotmail.com</t>
  </si>
  <si>
    <t>salanakshit@hotmail.com</t>
  </si>
  <si>
    <t>hn_shah1958@hotmail.co.in</t>
  </si>
  <si>
    <t>shahmaitri1992@hotmail.com</t>
  </si>
  <si>
    <t>drlovelym@hotmail.co.in</t>
  </si>
  <si>
    <t>saimik.ds@hotmail.com</t>
  </si>
  <si>
    <t>ronik_makhisa25@hotmail.com</t>
  </si>
  <si>
    <t>Shahdhruvin1297@hotmail.com</t>
  </si>
  <si>
    <t>nidhishah2010@hotmail.com</t>
  </si>
  <si>
    <t>bhaveshmistry14bm@hotmail.com</t>
  </si>
  <si>
    <t>sayeshrathod1289@hotmail.com</t>
  </si>
  <si>
    <t>pathik_doshi@hotmail.co.in</t>
  </si>
  <si>
    <t>himandro@hotmail.com</t>
  </si>
  <si>
    <t>hiteshbarot776@hotmail.com</t>
  </si>
  <si>
    <t>rocky_thesia22@hotmail.in</t>
  </si>
  <si>
    <t>piyush9825661112@hotmail.com</t>
  </si>
  <si>
    <t>vaishaldave@hotmail.com</t>
  </si>
  <si>
    <t>adprasapati1@hotmail.com</t>
  </si>
  <si>
    <t>hirakarchi.2010@hotmail.com</t>
  </si>
  <si>
    <t>Dharmeshpatel47@hotmail.com</t>
  </si>
  <si>
    <t>milen.patel1819@hotmail.com</t>
  </si>
  <si>
    <t>Sahilpatel25697@hotmail.com</t>
  </si>
  <si>
    <t>ikarandesai111@hotmail.com</t>
  </si>
  <si>
    <t>hariom.rathod121@hotmail.com</t>
  </si>
  <si>
    <t>mahida.amar@hotmail.com</t>
  </si>
  <si>
    <t>aryan571995@hotmail.com</t>
  </si>
  <si>
    <t>nkmeswaniya17@hotmail.com</t>
  </si>
  <si>
    <t>shail.chauhan994@hotmail.com</t>
  </si>
  <si>
    <t>ritesh.thanki@hotmail.com</t>
  </si>
  <si>
    <t>dineshbhairana@hotmail.com</t>
  </si>
  <si>
    <t>neelcorporation@hotmail.com</t>
  </si>
  <si>
    <t>Vinodsatapar@hotmail.com</t>
  </si>
  <si>
    <t>Iammohit93@hotmail.con</t>
  </si>
  <si>
    <t>dhrashti.13@hotmail.com</t>
  </si>
  <si>
    <t>anandvdave@hotmail.com</t>
  </si>
  <si>
    <t>sms.com777@hotmail.in</t>
  </si>
  <si>
    <t>piyushmakwana109@hotmail.com</t>
  </si>
  <si>
    <t>yashwisolanki@hotmail.com</t>
  </si>
  <si>
    <t>nehanetservice@hotmail.in</t>
  </si>
  <si>
    <t>rahulmakwana665@hotmail.com</t>
  </si>
  <si>
    <t>chaudharykalpesh25@hotmail.in</t>
  </si>
  <si>
    <t>karan.tushavda@hotmail.com</t>
  </si>
  <si>
    <t>mayursuresa@hotmail.com</t>
  </si>
  <si>
    <t>padiyanaresh86@hotmail.com</t>
  </si>
  <si>
    <t>mayur.ladani111@hotmail.com</t>
  </si>
  <si>
    <t>amitchandak2412@hotmail.com</t>
  </si>
  <si>
    <t>mmananshah93@hotmail.com</t>
  </si>
  <si>
    <t>mifs1513@hotmail.com</t>
  </si>
  <si>
    <t>mohitdesai2812@hotmail.com</t>
  </si>
  <si>
    <t>suvrndharti001@hotmail.com</t>
  </si>
  <si>
    <t>Pateld600@hotmail.com</t>
  </si>
  <si>
    <t>vikkishah.1994@hotmail.com</t>
  </si>
  <si>
    <t>chiteshsain@hotmail.com</t>
  </si>
  <si>
    <t>tapodhanamit4@hotmail.com</t>
  </si>
  <si>
    <t>dreamsrealestateconsultancy@hotmail.com</t>
  </si>
  <si>
    <t>nilesh8782@hotmail.com</t>
  </si>
  <si>
    <t>sainestate007@hotmail.com</t>
  </si>
  <si>
    <t>harishchandra.rana@hotmail.com</t>
  </si>
  <si>
    <t>rameshparmar5557.rp@hotmail.com</t>
  </si>
  <si>
    <t>sunilchandpanda@hotmail.com</t>
  </si>
  <si>
    <t>dhruvil1809.mehta@hotmail.com</t>
  </si>
  <si>
    <t>thevenusinfosoft@hotmail.com</t>
  </si>
  <si>
    <t>sayvisaysoni28@hotmail.com</t>
  </si>
  <si>
    <t>bandish81@hotmail.com</t>
  </si>
  <si>
    <t>Dpp0094@hotmail.com</t>
  </si>
  <si>
    <t>Hem13_2006@hotmail.com</t>
  </si>
  <si>
    <t>iamsuketu@hotmail.com</t>
  </si>
  <si>
    <t>shashanthariyani@hotmail.com</t>
  </si>
  <si>
    <t>visionspace2016@hotmail.com</t>
  </si>
  <si>
    <t>ph_vyas@hotmail.in</t>
  </si>
  <si>
    <t>harsh4soni@hotmail.com</t>
  </si>
  <si>
    <t>amarendrak9@hotmail.com</t>
  </si>
  <si>
    <t>bhaveshthakkar410@hotmail.com</t>
  </si>
  <si>
    <t>kanti.d1210@hotmail.com</t>
  </si>
  <si>
    <t>sainamshah2011@hotmail.com</t>
  </si>
  <si>
    <t>deltaconsultants@hotmail.com</t>
  </si>
  <si>
    <t>pranvyas02@hotmail.com</t>
  </si>
  <si>
    <t>harsh.x88@hotmail.com</t>
  </si>
  <si>
    <t>hhvaddoriya@hotmail.com</t>
  </si>
  <si>
    <t>vkrealty20@hotmail.com</t>
  </si>
  <si>
    <t>mohitbhalala97@hotmail.com</t>
  </si>
  <si>
    <t>huchdadiya@hotmail.com</t>
  </si>
  <si>
    <t>nishamevada20@hotmail.com</t>
  </si>
  <si>
    <t>sandeepics09@hotmail.com</t>
  </si>
  <si>
    <t>drmayurdoshi79@hotmail.co.in</t>
  </si>
  <si>
    <t>keyurthakkar@hotmail.com</t>
  </si>
  <si>
    <t>sisodiyadr@hotmail.com</t>
  </si>
  <si>
    <t>akash_tiwari1106@hotmail.co.in</t>
  </si>
  <si>
    <t>krindustries.worm@hotmail.com</t>
  </si>
  <si>
    <t>tarachandmulani1960@hotmail.com</t>
  </si>
  <si>
    <t>saythakker1725@hotmail.com</t>
  </si>
  <si>
    <t>Praveendy1@hotmail.com</t>
  </si>
  <si>
    <t>pnmakawana@hotmail.com</t>
  </si>
  <si>
    <t>mitesh.26406556@hotmail.com</t>
  </si>
  <si>
    <t>maulin.trivrdi@hotmail.com</t>
  </si>
  <si>
    <t>hiren9079@hotmail.com</t>
  </si>
  <si>
    <t>sansayrao789@hotmail.com</t>
  </si>
  <si>
    <t>kt2042192@hotmail.com</t>
  </si>
  <si>
    <t>abhihalani666@hotmail.com</t>
  </si>
  <si>
    <t>drvipul21@hotmail.com</t>
  </si>
  <si>
    <t>shubhmpatel1@hotmail.com</t>
  </si>
  <si>
    <t>62Mr.A29@hotmail.com</t>
  </si>
  <si>
    <t>Nayan.sadhav116@hotmail.com</t>
  </si>
  <si>
    <t>anandforever18@hotmail.com</t>
  </si>
  <si>
    <t>drkapilthakkar001@hotmail.com</t>
  </si>
  <si>
    <t>bala_rasan_in@hotmail.com</t>
  </si>
  <si>
    <t>Ishanparekh9@hotmail.com</t>
  </si>
  <si>
    <t>dimpimodi2108@hotmail.com</t>
  </si>
  <si>
    <t>b.build1711@hotmail.com</t>
  </si>
  <si>
    <t>aksaypandya333@hotmail.com</t>
  </si>
  <si>
    <t>visionconsultancy17@hotmail.com</t>
  </si>
  <si>
    <t>basiccredo@hotmail.com</t>
  </si>
  <si>
    <t>khiyani@hotmail.com</t>
  </si>
  <si>
    <t>yadavrakesh567@hotmail.com</t>
  </si>
  <si>
    <t>vishmaharchitects@hotmail.com</t>
  </si>
  <si>
    <t>ratnamaniisteel@hotmail.com</t>
  </si>
  <si>
    <t>Sachin787445@hotmail.com</t>
  </si>
  <si>
    <t>khelansha@hotmail.com</t>
  </si>
  <si>
    <t>roshanpatel10032@hotmail.com</t>
  </si>
  <si>
    <t>prashantbvora@hotmail.com</t>
  </si>
  <si>
    <t>shyampatel6663@hotmail.com</t>
  </si>
  <si>
    <t>Vishalpkapoor@hotmail.com</t>
  </si>
  <si>
    <t>idcreation23@hotmail.com</t>
  </si>
  <si>
    <t>sohamparmar@hotmail.com</t>
  </si>
  <si>
    <t>canilkanthpatel@hotmail.com</t>
  </si>
  <si>
    <t>arvindbhalsod111@hotmail.com</t>
  </si>
  <si>
    <t>dhruvin12@hotmail.com</t>
  </si>
  <si>
    <t>yashpatel1511@hotmail.com</t>
  </si>
  <si>
    <t>vishvam.dutta@hotmail.com</t>
  </si>
  <si>
    <t>shahsoumya96@hotmail.com</t>
  </si>
  <si>
    <t>aashuinvest@hotmail.com</t>
  </si>
  <si>
    <t>hitesh4431@hotmail.com</t>
  </si>
  <si>
    <t>devalp@hotmail.com</t>
  </si>
  <si>
    <t>Wert@hotmail.com</t>
  </si>
  <si>
    <t>sureshpatel0508@hotmail.com</t>
  </si>
  <si>
    <t>dipvachhani14@hotmail.com</t>
  </si>
  <si>
    <t>mailtomaulik@hotmail.com</t>
  </si>
  <si>
    <t>paryanikishan38@hotmail.com</t>
  </si>
  <si>
    <t>akashpatel9994@hotmail.com</t>
  </si>
  <si>
    <t>sachinp725@hotmail.com</t>
  </si>
  <si>
    <t>15bmel088@hotmail.com</t>
  </si>
  <si>
    <t>bharatpanchal@hotmail.com</t>
  </si>
  <si>
    <t>pandyahardikm@hotmail.com</t>
  </si>
  <si>
    <t>Shaikhtauhid166@hotmail.com</t>
  </si>
  <si>
    <t>hardik2014panchal@hotmail.com</t>
  </si>
  <si>
    <t>timesproperty1016@hotmail.com</t>
  </si>
  <si>
    <t>nishitsoni_2001@hotmail.co.in</t>
  </si>
  <si>
    <t>desaibabu0730@hotmail.com</t>
  </si>
  <si>
    <t>sssp24@hotmail.co.in</t>
  </si>
  <si>
    <t>Rspatel818@hotmail.com</t>
  </si>
  <si>
    <t>piyush_999piyush@hotmail.co.in</t>
  </si>
  <si>
    <t>pinakinbhatt25@hotmail.com</t>
  </si>
  <si>
    <t>suthar_nm@hotmail.co.in</t>
  </si>
  <si>
    <t>vp7475@hotmail.com</t>
  </si>
  <si>
    <t>ANANDSATHIYA31@hotmail.com</t>
  </si>
  <si>
    <t>shahabcl@hotmail.com</t>
  </si>
  <si>
    <t>rkkumar040895@hotmail.com</t>
  </si>
  <si>
    <t>suthar.divam@hotmail.com</t>
  </si>
  <si>
    <t>mitesh_vasani1971@hotmail.co.in</t>
  </si>
  <si>
    <t>patelripalmsc16@hotmail.com</t>
  </si>
  <si>
    <t>hemilshah2772@hotmail.com</t>
  </si>
  <si>
    <t>chetan131264@hotmail.com</t>
  </si>
  <si>
    <t>pradipsuryawanshi41@hotmail.com</t>
  </si>
  <si>
    <t>prakashprasapati4856@hotmail.com</t>
  </si>
  <si>
    <t>harishparekh33@hotmail.com</t>
  </si>
  <si>
    <t>mzalavadiya223@hotmail.com</t>
  </si>
  <si>
    <t>aumrushimehta@hotmail.com</t>
  </si>
  <si>
    <t>earthrealty33@hotmail.com</t>
  </si>
  <si>
    <t>parekh.rishabh7@hotmail.com</t>
  </si>
  <si>
    <t>kedarsinhr3@hotmail.com</t>
  </si>
  <si>
    <t>destiny101189@hotmail.com</t>
  </si>
  <si>
    <t>urmish.identity@hotmail.com</t>
  </si>
  <si>
    <t>shrutthakkar8@hotmail.com</t>
  </si>
  <si>
    <t>rakeshsani969@hotmail.com</t>
  </si>
  <si>
    <t>ss975893@hotmail.com</t>
  </si>
  <si>
    <t>nirvaspace247@hotmail.com</t>
  </si>
  <si>
    <t>kishormr700@hotmail.com</t>
  </si>
  <si>
    <t>spaceahmedabad@hotmail.com</t>
  </si>
  <si>
    <t>maheshmp70@hotmail.com</t>
  </si>
  <si>
    <t>def@hotmail.com</t>
  </si>
  <si>
    <t>dholariyamehul88@hotmail.com</t>
  </si>
  <si>
    <t>chetan.thaker1972@hotmail.com</t>
  </si>
  <si>
    <t>nrutikpatel94@hotmail.com</t>
  </si>
  <si>
    <t>urbanspacep@hotmail.com</t>
  </si>
  <si>
    <t>visay.mishra1277@hotmail.com</t>
  </si>
  <si>
    <t>AMITSOL079@hotmail.COM</t>
  </si>
  <si>
    <t>parthsuthar711@hotmail.com</t>
  </si>
  <si>
    <t>sansaypandya2012@hotmail.com</t>
  </si>
  <si>
    <t>claha504@hotmail.com</t>
  </si>
  <si>
    <t>himanshu.mirani@hotmail.com</t>
  </si>
  <si>
    <t>Kksprfs@hotmail.com</t>
  </si>
  <si>
    <t>praveshsurana2008@hotmail.com</t>
  </si>
  <si>
    <t>is3939431@hotmail.com</t>
  </si>
  <si>
    <t>ankitkorat998@hotmail.com</t>
  </si>
  <si>
    <t>manushprasapati123456@hotmail.com</t>
  </si>
  <si>
    <t>PNDESAI1994@hotmail.COM</t>
  </si>
  <si>
    <t>dkhurana965@hotmail.com</t>
  </si>
  <si>
    <t>NDPANSERIYA@hotmail.COM</t>
  </si>
  <si>
    <t>nitartnit@hotmail.com</t>
  </si>
  <si>
    <t>mayank.bhavsar1803@hotmail.com</t>
  </si>
  <si>
    <t>neelamsolanki16@hotmail.com</t>
  </si>
  <si>
    <t>nishantkela01@hotmail.com</t>
  </si>
  <si>
    <t>sranpariya2@hotmail.com</t>
  </si>
  <si>
    <t>MANEK924@hotmail.COM</t>
  </si>
  <si>
    <t>sayeshshah15@hotmail.com</t>
  </si>
  <si>
    <t>srp11763@hotmail.co.in</t>
  </si>
  <si>
    <t>kkt_ca@hotmail.com</t>
  </si>
  <si>
    <t>himanshuprasapati6480@hotmail.com</t>
  </si>
  <si>
    <t>dishanathwani.18@hotmail.com</t>
  </si>
  <si>
    <t>ferddfcv@hotmail.com</t>
  </si>
  <si>
    <t>kamleshyadav1985.ky@hotmail.com</t>
  </si>
  <si>
    <t>Pspenterprise9990@hotmail.com</t>
  </si>
  <si>
    <t>rathodshambhu28@hotmail.com</t>
  </si>
  <si>
    <t>ndvidhani57@hotmail.com</t>
  </si>
  <si>
    <t>ashvindurkar143@hotmail.com</t>
  </si>
  <si>
    <t>aashish.surani@hotmail.com</t>
  </si>
  <si>
    <t>saypalsinh9047@hotmail.com</t>
  </si>
  <si>
    <t>vaibhavforever2004@hotmail.com</t>
  </si>
  <si>
    <t>pradipbarot@hotmail.com</t>
  </si>
  <si>
    <t>VIPULBORIKAR15@hotmail.COM</t>
  </si>
  <si>
    <t>unkakni@hotmail.com</t>
  </si>
  <si>
    <t>er.ysh1808@hotmail.com</t>
  </si>
  <si>
    <t>bhaskarvyas3110@hotmail.com</t>
  </si>
  <si>
    <t>silvertechnisianx8@hotmail.com</t>
  </si>
  <si>
    <t>Shiv_masand@hotmail.com</t>
  </si>
  <si>
    <t>Kavyashukla12@hotmail.com</t>
  </si>
  <si>
    <t>tundil_b@hotmail.com</t>
  </si>
  <si>
    <t>Khansanbhatt1991@hotmail.com</t>
  </si>
  <si>
    <t>home44_decor@hotmail.co.in</t>
  </si>
  <si>
    <t>harshilraval52@hotmail.com</t>
  </si>
  <si>
    <t>konarksh.brahmbhatt1994@hotmail.com</t>
  </si>
  <si>
    <t>saiminpatel1986@hotmail.com</t>
  </si>
  <si>
    <t>MKS152002@hotmail.CO.IN</t>
  </si>
  <si>
    <t>mananpandya83001@hotmail.com</t>
  </si>
  <si>
    <t>Panditinfrasoultions@hotmail.com</t>
  </si>
  <si>
    <t>Palkeshmistry@hotmail.com</t>
  </si>
  <si>
    <t>harsh.realtor@hotmail.com</t>
  </si>
  <si>
    <t>swamichandrikaben@hotmail.com</t>
  </si>
  <si>
    <t>sachin_matlani@hotmail.com</t>
  </si>
  <si>
    <t>saipatel.in@hotmail.com</t>
  </si>
  <si>
    <t>shah_saaz@hotmail.com</t>
  </si>
  <si>
    <t>tesas_605@hotmail.co.in</t>
  </si>
  <si>
    <t>krutviksharma456@hotmail.com</t>
  </si>
  <si>
    <t>SATISH@hotmail.COM</t>
  </si>
  <si>
    <t>madhav.m.parikh@hotmail.com</t>
  </si>
  <si>
    <t>khalasakshay786@hotmail.com</t>
  </si>
  <si>
    <t>mihirec@hotmail.com</t>
  </si>
  <si>
    <t>swamiashish11@hotmail.com</t>
  </si>
  <si>
    <t>ashapanchal62749@hotmail.com</t>
  </si>
  <si>
    <t>aca.saydev@hotmail.com</t>
  </si>
  <si>
    <t>bharat.patel121@hotmail.com</t>
  </si>
  <si>
    <t>DCPATEL198@hotmail.COM</t>
  </si>
  <si>
    <t>sayku5592@hotmail.com</t>
  </si>
  <si>
    <t>shahhet1825@hotmail.com</t>
  </si>
  <si>
    <t>bhaskarkan20@hotmail.com</t>
  </si>
  <si>
    <t>kmodisk@hotmail.com</t>
  </si>
  <si>
    <t>chauhankedar78@hotmail.com</t>
  </si>
  <si>
    <t>isha2501@hotmail.com</t>
  </si>
  <si>
    <t>pathakishit@hotmail.com</t>
  </si>
  <si>
    <t>Shuklak22@hotmail.co.in</t>
  </si>
  <si>
    <t>anilmanvar44@hotmail.com</t>
  </si>
  <si>
    <t>H@hotmail.COM</t>
  </si>
  <si>
    <t>hunar.art111@hotmail.com</t>
  </si>
  <si>
    <t>hirhardik182@hotmail.com</t>
  </si>
  <si>
    <t>FARHAN.ACTIV@hotmail.COM</t>
  </si>
  <si>
    <t>dhruvshah1412.ds@hotmail.com</t>
  </si>
  <si>
    <t>nikulcpatel@hotmail.com</t>
  </si>
  <si>
    <t>Ar.shiv2909@hotmail.com</t>
  </si>
  <si>
    <t>hemant.c.vyas@hotmail.com</t>
  </si>
  <si>
    <t>PVPANCHAL9@hotmail.COM</t>
  </si>
  <si>
    <t>navdeepmodi69@hotmail.com</t>
  </si>
  <si>
    <t>ahd.starenterpeise@hotmail.com</t>
  </si>
  <si>
    <t>omkarbhatt1973@hotmail.com</t>
  </si>
  <si>
    <t>shreyanshsainmcx@hotmail.com</t>
  </si>
  <si>
    <t>bhavin.shah1022@hotmail.com</t>
  </si>
  <si>
    <t>mtmsalna@hotmail.com</t>
  </si>
  <si>
    <t>nidhish.kadia.fms14@hotmail.com</t>
  </si>
  <si>
    <t>siddharthtalsania@hotmail.com</t>
  </si>
  <si>
    <t>vedant10shah@hotmail.com</t>
  </si>
  <si>
    <t>nishi1961@hotmail.com</t>
  </si>
  <si>
    <t>Fexas@hotmail.com</t>
  </si>
  <si>
    <t>rasat.d.solnki@hotmail.com</t>
  </si>
  <si>
    <t>HITESHSWAMINARAYAN@hotmail.COM</t>
  </si>
  <si>
    <t>VIsaYPATEL3050@hotmail.COM</t>
  </si>
  <si>
    <t>samier.sompura@hotmail.com</t>
  </si>
  <si>
    <t>hiren.makwana117@hotmail.com</t>
  </si>
  <si>
    <t>rahul.shah0003@hotmail.com</t>
  </si>
  <si>
    <t>visayahusa933@hotmail.com</t>
  </si>
  <si>
    <t>rvpatel0910@hotmail.com</t>
  </si>
  <si>
    <t>bhoomis84@hotmail.com</t>
  </si>
  <si>
    <t>kaushal310@hotmail.com</t>
  </si>
  <si>
    <t>kunalchandel@hotmail.com</t>
  </si>
  <si>
    <t>Karanpatel6600@hotmail.com</t>
  </si>
  <si>
    <t>darshantank115@hotmail.com</t>
  </si>
  <si>
    <t>maharshi11star@hotmail.com</t>
  </si>
  <si>
    <t>vipuldesai1261@hotmail.com</t>
  </si>
  <si>
    <t>bharatkhatik2@hotmail.com</t>
  </si>
  <si>
    <t>bimal.eliterealty@hotmail.com</t>
  </si>
  <si>
    <t>pransaltrivedi75@hotmail.com</t>
  </si>
  <si>
    <t>chandan_corporation@hotmail.co.in</t>
  </si>
  <si>
    <t>udhay2310@hotmail.com</t>
  </si>
  <si>
    <t>saysoni5826@hotmail.com</t>
  </si>
  <si>
    <t>hktulsiyani05@hotmail.com</t>
  </si>
  <si>
    <t>Yash.nrmba13@hotmail.com</t>
  </si>
  <si>
    <t>panchalsuketu81@hotmail.com</t>
  </si>
  <si>
    <t>siddhantmpexs@hotmail.com</t>
  </si>
  <si>
    <t>smitbarot555@hotmail.com</t>
  </si>
  <si>
    <t>divyarasapim@hotmail.com</t>
  </si>
  <si>
    <t>sansaychitroda95@hotmail.com</t>
  </si>
  <si>
    <t>vipulr_mehta@hotmail.com</t>
  </si>
  <si>
    <t>dhara.shah117@hotmail.com</t>
  </si>
  <si>
    <t>vanshsheth22@hotmail.com</t>
  </si>
  <si>
    <t>B50vikram@hotmail.com</t>
  </si>
  <si>
    <t>hardikpatel1092@hotmail.com</t>
  </si>
  <si>
    <t>Sumitshukla8188@hotmail.com</t>
  </si>
  <si>
    <t>TYUH@hotmail.COM</t>
  </si>
  <si>
    <t>harsh.2118@hotmail.com</t>
  </si>
  <si>
    <t>kandarp26@hotmail.com</t>
  </si>
  <si>
    <t>darshan288@hotmail.com</t>
  </si>
  <si>
    <t>Chopadaarpit@hotmail.com</t>
  </si>
  <si>
    <t>nikulchavda123@hotmail.com</t>
  </si>
  <si>
    <t>Kaybsain@hotmail.com</t>
  </si>
  <si>
    <t>sun_conchem@hotmail.co.in</t>
  </si>
  <si>
    <t>devanshushah46@hotmail.com</t>
  </si>
  <si>
    <t>mehul2700@hotmail.com</t>
  </si>
  <si>
    <t>vish993030@hotmail.com</t>
  </si>
  <si>
    <t>poosanishu0@hotmail.com</t>
  </si>
  <si>
    <t>ASODIYAKALPESH@hotmail.COM</t>
  </si>
  <si>
    <t>NIRAVMsaNI@hotmail.COM</t>
  </si>
  <si>
    <t>anil@hotmail.com</t>
  </si>
  <si>
    <t>satinpanchal1984@hotmail.com</t>
  </si>
  <si>
    <t>vidhimodh94@hotmail.com</t>
  </si>
  <si>
    <t>kaushik_bhuva@hotmail.com</t>
  </si>
  <si>
    <t>yashpolychem94@hotmail.com</t>
  </si>
  <si>
    <t>dipen1646@hotmail.com</t>
  </si>
  <si>
    <t>ravilchavda208@hotmail.com</t>
  </si>
  <si>
    <t>mehul323@hotmail.com</t>
  </si>
  <si>
    <t>ranvr21@hotmail.com</t>
  </si>
  <si>
    <t>13CITYSTREETS@hotmail.COM</t>
  </si>
  <si>
    <t>Sisodiyal814@hotmail.com</t>
  </si>
  <si>
    <t>paras4714@hotmail.com</t>
  </si>
  <si>
    <t>ravipatel@hotmail.com</t>
  </si>
  <si>
    <t>aanaldesai2020@hotmail.com</t>
  </si>
  <si>
    <t>vikarna.dave@hotmail.com</t>
  </si>
  <si>
    <t>Helpmsme@hotmail.com</t>
  </si>
  <si>
    <t>mehulpatwari@hotmail.com</t>
  </si>
  <si>
    <t>YTUR@hotmail.COM</t>
  </si>
  <si>
    <t>kuldeepbaraiya2304@hotmail.com</t>
  </si>
  <si>
    <t>1984vishalpatel@hotmail.com</t>
  </si>
  <si>
    <t>Menon.nimesh@hotmail.com</t>
  </si>
  <si>
    <t>dalalnishit77@hotmail.com</t>
  </si>
  <si>
    <t>niki.absolutesolutions@hotmail.com</t>
  </si>
  <si>
    <t>devansh.trivedi93@hotmail.com</t>
  </si>
  <si>
    <t>haresh.kanz@hotmail.com</t>
  </si>
  <si>
    <t>dhruvspatel1530@hotmail.com</t>
  </si>
  <si>
    <t>MANANMEHTA1711@hotmail.COM</t>
  </si>
  <si>
    <t>kiranivansani@hotmail.com</t>
  </si>
  <si>
    <t>dhiren723@hotmail.com</t>
  </si>
  <si>
    <t>P.sen24@hotmail.com</t>
  </si>
  <si>
    <t>saumilca89@hotmail.com</t>
  </si>
  <si>
    <t>priorittyproperty@hotmail.com</t>
  </si>
  <si>
    <t>devendra.munot@hotmail.com</t>
  </si>
  <si>
    <t>ananyacorporation1@hotmail.com</t>
  </si>
  <si>
    <t>anantdave@hotmail.com</t>
  </si>
  <si>
    <t>Dhirwaninarayan61@hotmail.com</t>
  </si>
  <si>
    <t>shripal.sa@hotmail.com</t>
  </si>
  <si>
    <t>yashsony.in@hotmail.com</t>
  </si>
  <si>
    <t>QOSH@hotmail.COM</t>
  </si>
  <si>
    <t>nishit.avlani@hotmail.com</t>
  </si>
  <si>
    <t>m.v.bambani57@hotmail.com</t>
  </si>
  <si>
    <t>say.raval05@hotmail.com</t>
  </si>
  <si>
    <t>SUNIL_DHOKAI@hotmail.COM</t>
  </si>
  <si>
    <t>chandramauli123@hotmail.com</t>
  </si>
  <si>
    <t>hardikmevada1996@hotmail.com</t>
  </si>
  <si>
    <t>rudra.rawalrealty@hotmail.com</t>
  </si>
  <si>
    <t>ac018377@hotmail.com</t>
  </si>
  <si>
    <t>Vishushah7@hotmail.com</t>
  </si>
  <si>
    <t>Minitshah2311@hotmail.com</t>
  </si>
  <si>
    <t>bhavnaledwani3333@hotmail.com</t>
  </si>
  <si>
    <t>hpk1007@hotmail.com</t>
  </si>
  <si>
    <t>vatsal754@hotmail.com</t>
  </si>
  <si>
    <t>bhawaysh@hotmail.com</t>
  </si>
  <si>
    <t>hardikparikh711@hotmail.com</t>
  </si>
  <si>
    <t>bhartiranpura67@hotmail.com</t>
  </si>
  <si>
    <t>avenue.reality1@hotmail.com</t>
  </si>
  <si>
    <t>asit_92@hotmail.co.in</t>
  </si>
  <si>
    <t>kishorbhaibaraiya94@hotmail.com</t>
  </si>
  <si>
    <t>pa7980@hotmail.com</t>
  </si>
  <si>
    <t>DHARMESH200467@hotmail.COM</t>
  </si>
  <si>
    <t>kamalpatel.mylife@hotmail.com</t>
  </si>
  <si>
    <t>techzrails@hotmail.com</t>
  </si>
  <si>
    <t>vekariya.ashokp@hotmail.com</t>
  </si>
  <si>
    <t>unityspaceadvisor@hotmail.com</t>
  </si>
  <si>
    <t>vimal3594@hotmail.com</t>
  </si>
  <si>
    <t>hkakadiya5@hotmail.com</t>
  </si>
  <si>
    <t>ERTT@hotmail.COM</t>
  </si>
  <si>
    <t>minkeshpatel1@hotmail.com</t>
  </si>
  <si>
    <t>Pateld512@hotmail.com</t>
  </si>
  <si>
    <t>marutinandanassociates12@hotmail.com</t>
  </si>
  <si>
    <t>patelketul509@hotmail.com</t>
  </si>
  <si>
    <t>patelvidhi407@hotmail.com</t>
  </si>
  <si>
    <t>tanishq055@hotmail.com</t>
  </si>
  <si>
    <t>meet2808@hotmail.com</t>
  </si>
  <si>
    <t>HARSHPANDYACZ@hotmail.COM</t>
  </si>
  <si>
    <t>patelvp11@hotmail.com</t>
  </si>
  <si>
    <t>KULDEEPPAREKH111@hotmail.COM</t>
  </si>
  <si>
    <t>dipalpatel2@hotmail.com</t>
  </si>
  <si>
    <t>rathodhemilsinh@hotmail.com</t>
  </si>
  <si>
    <t>sapu19@hotmailo.com</t>
  </si>
  <si>
    <t>Patelrahuls@hotmail.com</t>
  </si>
  <si>
    <t>lav.patel.1694@hotmail.com</t>
  </si>
  <si>
    <t>patwariasay3011@hotmail.com</t>
  </si>
  <si>
    <t>Roshan.0121@hotmail.com</t>
  </si>
  <si>
    <t>mehul@hotmail.com</t>
  </si>
  <si>
    <t>manan0411@hotmail.com</t>
  </si>
  <si>
    <t>HASMUKHCHAUHAN1991@hotmail.COM</t>
  </si>
  <si>
    <t>Casstrivedi@hotmail.com</t>
  </si>
  <si>
    <t>rushitparek22@hotmail.com</t>
  </si>
  <si>
    <t>PANCHALPINAKIN101@hotmail.CO.UK</t>
  </si>
  <si>
    <t>Dharmeshindependenttelecom@hotmail.com</t>
  </si>
  <si>
    <t>anand875@hotmail.com</t>
  </si>
  <si>
    <t>naren.musal@hotmail.com</t>
  </si>
  <si>
    <t>amarshah217@hotmail.com</t>
  </si>
  <si>
    <t>Karan.modhvadiya.7@hotmail.com</t>
  </si>
  <si>
    <t>Nirmalshah22@hotmail.com</t>
  </si>
  <si>
    <t>RAHULBHAT_201164@hotmail.COM</t>
  </si>
  <si>
    <t>Vivek.envisionrealtors@hotmail.com</t>
  </si>
  <si>
    <t>NIKHILSHAH200@hotmail.COM</t>
  </si>
  <si>
    <t>harshadmali37@hotmail.com</t>
  </si>
  <si>
    <t>sabalinfrabuild@hotmail.com</t>
  </si>
  <si>
    <t>orbitoverseas2014@hotmail.com</t>
  </si>
  <si>
    <t>samyakleuva@hotmail.com</t>
  </si>
  <si>
    <t>Hiralchaudhri004@hotmail.com</t>
  </si>
  <si>
    <t>saINNITIN_IN@hotmail.COM</t>
  </si>
  <si>
    <t>parinraval@hotmail.com</t>
  </si>
  <si>
    <t>INFO.AQUATEC18@hotmail.COM</t>
  </si>
  <si>
    <t>hpmotiramani@hotmail.com</t>
  </si>
  <si>
    <t>mehtahardik555@hotmail.com</t>
  </si>
  <si>
    <t>simakrish19@hotmail.com</t>
  </si>
  <si>
    <t>bhatiamanan5733@hotmail.com</t>
  </si>
  <si>
    <t>dhakadproperty2022@hotmail.com</t>
  </si>
  <si>
    <t>bakuls51@hotmail.com</t>
  </si>
  <si>
    <t>pandyadm@hotmail.co.in</t>
  </si>
  <si>
    <t>Dhruv19109797@hotmail.com</t>
  </si>
  <si>
    <t>satyendesai1970@hotmail.com</t>
  </si>
  <si>
    <t>dalalrian21@hotmail.com</t>
  </si>
  <si>
    <t>Suresh481952@hotmail.com</t>
  </si>
  <si>
    <t>hksteels@hotmail.com</t>
  </si>
  <si>
    <t>parthpatel1231@hotmail.com</t>
  </si>
  <si>
    <t>satyen56@hotmail.com</t>
  </si>
  <si>
    <t>Patelhirenp89@hotmail.com</t>
  </si>
  <si>
    <t>nilesh_marvaniya@hotmail.com</t>
  </si>
  <si>
    <t>SAsaNPUROHIT67@hotmail.COM</t>
  </si>
  <si>
    <t>shahshodhak@hotmail.com</t>
  </si>
  <si>
    <t>INFO.SCALEREALTY@hotmail.COM</t>
  </si>
  <si>
    <t>kham_sak@hotmail.co.in</t>
  </si>
  <si>
    <t>AMRISHS7@hotmail.COM</t>
  </si>
  <si>
    <t>chetandreamworld@hotmail.com</t>
  </si>
  <si>
    <t>bhavikpatel9576@hotmail.com</t>
  </si>
  <si>
    <t>VIP8277@hotmail.COM</t>
  </si>
  <si>
    <t>tapan2090@hotmail.com</t>
  </si>
  <si>
    <t>rahul.sabnani@hotmail.co.in</t>
  </si>
  <si>
    <t>Shethanand111@hotmail.com</t>
  </si>
  <si>
    <t>nrathod75@hotmail.com</t>
  </si>
  <si>
    <t>pravin51970@hotmail.com</t>
  </si>
  <si>
    <t>Hardprit4040@hotmail.com</t>
  </si>
  <si>
    <t>vaishnavsteel@hotmail.com</t>
  </si>
  <si>
    <t>khatriprithvi38@hotmail.com</t>
  </si>
  <si>
    <t>KALPPATEL2739@hotmail.COM</t>
  </si>
  <si>
    <t>shabir@hotmail.com</t>
  </si>
  <si>
    <t>adconsultant1980@hotmail.com</t>
  </si>
  <si>
    <t>HTHAKER2@hotmail.COM</t>
  </si>
  <si>
    <t>shivamthakkar1112000@hotmail.com</t>
  </si>
  <si>
    <t>rkalra242@hotmail.com</t>
  </si>
  <si>
    <t>harish3491@hotmail.co.in</t>
  </si>
  <si>
    <t>Milapramib@hotmail.com</t>
  </si>
  <si>
    <t>aurablissproperties@hotmail.com</t>
  </si>
  <si>
    <t>aquafil.mitesh@hotmail.com</t>
  </si>
  <si>
    <t>SHAILESHNEPAL@hotmail.COM</t>
  </si>
  <si>
    <t>Harshad_365@hotmail.in</t>
  </si>
  <si>
    <t>Sureshmak9033@hotmail.com</t>
  </si>
  <si>
    <t>rohanhundia@hotmail.com</t>
  </si>
  <si>
    <t>sayprasapati12@hotmail.com</t>
  </si>
  <si>
    <t>Ashu33smvs@hotmail.in</t>
  </si>
  <si>
    <t>chintan.soni079@hotmail.com</t>
  </si>
  <si>
    <t>Arristech.ope@hotmail.com</t>
  </si>
  <si>
    <t>mayankpatelmdp@hotmail.com</t>
  </si>
  <si>
    <t>KKAMAL0@hotmail.COM</t>
  </si>
  <si>
    <t>vishalthakkar1983.vt@hotmail.com</t>
  </si>
  <si>
    <t>parthpatelssp498@hotmail.com</t>
  </si>
  <si>
    <t>dhruv777333@hotmail.com</t>
  </si>
  <si>
    <t>mrushadpatel@hotmail.com</t>
  </si>
  <si>
    <t>NPSWORLDNISHANT@hotmail.COM</t>
  </si>
  <si>
    <t>savankarathiya@hotmail.com</t>
  </si>
  <si>
    <t>vivekmshr52@hotmail.com</t>
  </si>
  <si>
    <t>ksi.nilesh@hotmail.com</t>
  </si>
  <si>
    <t>kuldeephandoo@hotmail.com</t>
  </si>
  <si>
    <t>daemonindia@hotmail.com</t>
  </si>
  <si>
    <t>MEETPETHANI@hotmail.IN</t>
  </si>
  <si>
    <t>rashminspatel@hotmail.com</t>
  </si>
  <si>
    <t>abmlt17@hotmail.com</t>
  </si>
  <si>
    <t>testpary@hotmail.com</t>
  </si>
  <si>
    <t>PRITSHETH17694@hotmail.COM</t>
  </si>
  <si>
    <t>rtoashok1974@hotmail.com</t>
  </si>
  <si>
    <t>123@hotmail.com</t>
  </si>
  <si>
    <t>rutupatel20@hotmail.com</t>
  </si>
  <si>
    <t>Ashok.makwana76@hotmail.com</t>
  </si>
  <si>
    <t>Sutharbhavik9942@hotmail.com</t>
  </si>
  <si>
    <t>Chinmayrami7874@hotmail.com</t>
  </si>
  <si>
    <t>SHAILESH3341@hotmail.COM</t>
  </si>
  <si>
    <t>hp10544@hotmail.com</t>
  </si>
  <si>
    <t>kiritbhaipatel677@hotmail.com</t>
  </si>
  <si>
    <t>ankitsuthar0037@hotmail.com</t>
  </si>
  <si>
    <t>deep.mandalia97@hotmail.com</t>
  </si>
  <si>
    <t>noorkhanpathan78@hotmail.com</t>
  </si>
  <si>
    <t>kamleshdesai@hotmail.com</t>
  </si>
  <si>
    <t>ASHWINPRAsaPATI940@hotmail.COM</t>
  </si>
  <si>
    <t>sandip.patelxds@hotmail.com</t>
  </si>
  <si>
    <t>heer3484@hotmail.com</t>
  </si>
  <si>
    <t>Knsadav@hotmail.com</t>
  </si>
  <si>
    <t>SANDIP_MAHIWAL@hotmail.CO.IN</t>
  </si>
  <si>
    <t>rakesh19688@hotmail.com</t>
  </si>
  <si>
    <t>Dinesmir@hotmail.com</t>
  </si>
  <si>
    <t>visayplalwani@hotmail.com</t>
  </si>
  <si>
    <t>sanket.mech09@hotmail.com</t>
  </si>
  <si>
    <t>udayubs2001@hotmail.com</t>
  </si>
  <si>
    <t>dcvaxsa@hotmail.com</t>
  </si>
  <si>
    <t>P.R.SOLANKI786@hotmail.COM</t>
  </si>
  <si>
    <t>rermi2016@hotmail.com</t>
  </si>
  <si>
    <t>Kanu.vansar226@hotmail.com</t>
  </si>
  <si>
    <t>asaypatel7@hotmail.com</t>
  </si>
  <si>
    <t>BADALSINHC@hotmail.COM</t>
  </si>
  <si>
    <t>Shailesh.lic2010@hotmail.com</t>
  </si>
  <si>
    <t>saydeepkanada0011@hotmail.com</t>
  </si>
  <si>
    <t>991380@hotmail.com</t>
  </si>
  <si>
    <t>tamiharshad@hotmail.com</t>
  </si>
  <si>
    <t>kinnariadeshra@hotmail.com</t>
  </si>
  <si>
    <t>sp7304128@hotmail.com</t>
  </si>
  <si>
    <t>atulitbuidcon@hotmail.com</t>
  </si>
  <si>
    <t>Varun.varunsharma2014@hotmail.com</t>
  </si>
  <si>
    <t>patel.156@hotmail.com</t>
  </si>
  <si>
    <t>Pranavvpandya121@hotmail.com</t>
  </si>
  <si>
    <t>POKARNILESH74@hotmail.COM</t>
  </si>
  <si>
    <t>dhwanibshah@hotmail.com</t>
  </si>
  <si>
    <t>Palashshete30@hotmail.com</t>
  </si>
  <si>
    <t>parthparmar481@hotmail.com</t>
  </si>
  <si>
    <t>Kishore.tewani@hotmail.com</t>
  </si>
  <si>
    <t>anikaupadhyay662@hotmail.com</t>
  </si>
  <si>
    <t>akchemicals1bhavik@hotmail.com</t>
  </si>
  <si>
    <t>ARYANSNEHALSIR@hotmail.COM</t>
  </si>
  <si>
    <t>dfads@hotmail.com</t>
  </si>
  <si>
    <t>vippulndesai@hotmail.com</t>
  </si>
  <si>
    <t>sales.oipenmind@hotmail.com</t>
  </si>
  <si>
    <t>CONCEPTRUN@hotmail.COM</t>
  </si>
  <si>
    <t>9714840177rbp@hotmail.com</t>
  </si>
  <si>
    <t>piyushparmar0077@hotmail.com</t>
  </si>
  <si>
    <t>valabharat888@hotmail.com</t>
  </si>
  <si>
    <t>ldv1190@hotmail.com</t>
  </si>
  <si>
    <t>tulanpatel@hotmail.com</t>
  </si>
  <si>
    <t>rushilshah088@hotmail.com</t>
  </si>
  <si>
    <t>vickybrhbhatt1@hotmail.com</t>
  </si>
  <si>
    <t>Hetinfotech89@hotmail.com</t>
  </si>
  <si>
    <t>butanimanish69@hotmail.com</t>
  </si>
  <si>
    <t>punitpatel433@hotmail.com</t>
  </si>
  <si>
    <t>manishvyas1776@hotmail.com</t>
  </si>
  <si>
    <t>i143myoxy@hotmail.com</t>
  </si>
  <si>
    <t>saminpatel412@hotmail.com</t>
  </si>
  <si>
    <t>ketansoni43@hotmail.com</t>
  </si>
  <si>
    <t>Smitshah2933@hotmail.com</t>
  </si>
  <si>
    <t>anks117@hotmail.com</t>
  </si>
  <si>
    <t>akhilsuccena@hotmail.com</t>
  </si>
  <si>
    <t>say000500@hotmail.com</t>
  </si>
  <si>
    <t>smitkapadia01@hotmail.com</t>
  </si>
  <si>
    <t>PRATIK8HERE@hotmail.COM</t>
  </si>
  <si>
    <t>patel_vipul001@hotmail.co.in</t>
  </si>
  <si>
    <t>SORATHIYACAPITAL@hotmail.COM</t>
  </si>
  <si>
    <t>moksha.s.3011@hotmail.com</t>
  </si>
  <si>
    <t>workfhc@hotmail.com</t>
  </si>
  <si>
    <t>Hardikshah5734@hotmail.com</t>
  </si>
  <si>
    <t>umashanker202@hotmail.com</t>
  </si>
  <si>
    <t>saNIHIRENKUMAR@hotmail.COM</t>
  </si>
  <si>
    <t>nimeshkansara3428@hotmail.com</t>
  </si>
  <si>
    <t>assetrealtor68@hotmail.com</t>
  </si>
  <si>
    <t>nivruthidevu@hotmail.com</t>
  </si>
  <si>
    <t>ankit_1900@hotmail.com</t>
  </si>
  <si>
    <t>chhibber.rishabh@hotmail.com</t>
  </si>
  <si>
    <t>vismays77@hotmail.com</t>
  </si>
  <si>
    <t>Anupam.bhandari@hotmail.com</t>
  </si>
  <si>
    <t>vdshah9@hotmail.com</t>
  </si>
  <si>
    <t>sahilaasara@hotmail.com</t>
  </si>
  <si>
    <t>AsaYMAKWANA420@hotmail.COM</t>
  </si>
  <si>
    <t>M@hotmail.com</t>
  </si>
  <si>
    <t>vsbharvad007@hotmail.com</t>
  </si>
  <si>
    <t>lalitmistry.ariesevents@hotmail.com</t>
  </si>
  <si>
    <t>ZACWAYNE.007@hotmail.COM</t>
  </si>
  <si>
    <t>harshkapadia08@hotmail.com</t>
  </si>
  <si>
    <t>hardikpatel9727@hotmail.com</t>
  </si>
  <si>
    <t>PRAsaPATIS181196@hotmail.COM</t>
  </si>
  <si>
    <t>yashbarot7625@hotmail.com</t>
  </si>
  <si>
    <t>dev.chapanery@hotmail.com</t>
  </si>
  <si>
    <t>checkmateproperty99@hotmail.com</t>
  </si>
  <si>
    <t>Chavdaasayy@hotmail.com</t>
  </si>
  <si>
    <t>sonusharma16499@hotmail.com</t>
  </si>
  <si>
    <t>harshitkr2@hotmail.com</t>
  </si>
  <si>
    <t>samiramadavadi@hotmail.com</t>
  </si>
  <si>
    <t>K@hotmail.com</t>
  </si>
  <si>
    <t>ravisharma250694@hotmail.com</t>
  </si>
  <si>
    <t>visuman3636@hotmail.com</t>
  </si>
  <si>
    <t>SANDIPRABARI150@hotmail.COM</t>
  </si>
  <si>
    <t>HARSHIDMAKHIsaNI@hotmail.COM</t>
  </si>
  <si>
    <t>bhupesh03@hotmail.com</t>
  </si>
  <si>
    <t>nkaco2002@hotmail.com</t>
  </si>
  <si>
    <t>nachiket.patel@hotmail.com</t>
  </si>
  <si>
    <t>viditthaker@hotmail.com</t>
  </si>
  <si>
    <t>piyush_nimbark@hotmail.com</t>
  </si>
  <si>
    <t>PRIYANKACHATURVEDI83@hotmail.COM</t>
  </si>
  <si>
    <t>dkwadhva@hotmail.com</t>
  </si>
  <si>
    <t>preksha.parmar5321@hotmail.com</t>
  </si>
  <si>
    <t>shahsiddharth910@hotmail.com</t>
  </si>
  <si>
    <t>rmshah60@hotmail.com</t>
  </si>
  <si>
    <t>zalakpatelpatel1@hotmail.com</t>
  </si>
  <si>
    <t>Pushpakparmar@hotmail.com</t>
  </si>
  <si>
    <t>vishwas9694@hotmail.com</t>
  </si>
  <si>
    <t>thakkarrahul94@hotmail.com</t>
  </si>
  <si>
    <t>dipakseatcover@hotmail.com</t>
  </si>
  <si>
    <t>rp100681@hotmail.com</t>
  </si>
  <si>
    <t>SALUsaPROPERTIES44@hotmail.COM</t>
  </si>
  <si>
    <t>rami.dhaval95@hotmail.com</t>
  </si>
  <si>
    <t>Shaileshmakwana969@hotmail.com</t>
  </si>
  <si>
    <t>thakkardipesh19@hotmail.com</t>
  </si>
  <si>
    <t>ravimulani_4@hotmail.com</t>
  </si>
  <si>
    <t>pateldivyen411@hotmail.com</t>
  </si>
  <si>
    <t>KRD01974@hotmail.COM</t>
  </si>
  <si>
    <t>mehulthakkar5388@hotmail.com</t>
  </si>
  <si>
    <t>desaisansay83@hotmail.com</t>
  </si>
  <si>
    <t>ssi.rakesh@hotmail.com</t>
  </si>
  <si>
    <t>ankit.depala81@hotmail.com</t>
  </si>
  <si>
    <t>nilzsiya111@hotmail.com</t>
  </si>
  <si>
    <t>ddrawal@hotmail.com</t>
  </si>
  <si>
    <t>ravimulani4@hotmail.com</t>
  </si>
  <si>
    <t>padhiyar.0847@hotmail.com</t>
  </si>
  <si>
    <t>snehalmehta76@hotmail.com</t>
  </si>
  <si>
    <t>devsatyainfra@hotmail.com</t>
  </si>
  <si>
    <t>VIRUPATEL1710@hotmail.COM</t>
  </si>
  <si>
    <t>suril.shah75@hotmail.com</t>
  </si>
  <si>
    <t>vanditmehta8@hotmail.com</t>
  </si>
  <si>
    <t>rm1north615@hotmail.com</t>
  </si>
  <si>
    <t>DREAMSPACE2162@hotmail.COM</t>
  </si>
  <si>
    <t>shahkartavya@hotmail.com</t>
  </si>
  <si>
    <t>Shah_viral21@hotmail.com</t>
  </si>
  <si>
    <t>1234@hotmail.com</t>
  </si>
  <si>
    <t>kp9331@hotmail.com</t>
  </si>
  <si>
    <t>bharatmor98@hotmail.com</t>
  </si>
  <si>
    <t>mlbrahmbhatt91@hotmail.com</t>
  </si>
  <si>
    <t>harshshah411@hotmail.com</t>
  </si>
  <si>
    <t>SHAH_PRANAV_M2002@hotmail.COM</t>
  </si>
  <si>
    <t>sunnysain6755@hotmail.com</t>
  </si>
  <si>
    <t>keyur.sh@hotmail.com</t>
  </si>
  <si>
    <t>praswedpatel1605@hotmail.com</t>
  </si>
  <si>
    <t>kpshah130399@hotmail.com</t>
  </si>
  <si>
    <t>mrisuri@hotmail.com</t>
  </si>
  <si>
    <t>sumitcivil2612@hotmail.com</t>
  </si>
  <si>
    <t>shahharsh827@hotmail.com</t>
  </si>
  <si>
    <t>sain.vishalc@hotmail.com</t>
  </si>
  <si>
    <t>katariyaabhay77@hotmail.com</t>
  </si>
  <si>
    <t>snehaltrivediproductions@hotmail.com</t>
  </si>
  <si>
    <t>hiren22@hotmail.com</t>
  </si>
  <si>
    <t>ashwin8199@hotmail.com</t>
  </si>
  <si>
    <t>rushinshah2@hotmail.com</t>
  </si>
  <si>
    <t>Sutariyakirtan2001@hotmail.com</t>
  </si>
  <si>
    <t>sayshah2987@hotmail.Com</t>
  </si>
  <si>
    <t>visaybpatel1999@hotmail.com</t>
  </si>
  <si>
    <t>patelprashant8090@hotmail.com</t>
  </si>
  <si>
    <t>ankitnebi@hotmail.com</t>
  </si>
  <si>
    <t>QRTYI@hotmail.COM</t>
  </si>
  <si>
    <t>harshvi07@hotmail.com</t>
  </si>
  <si>
    <t>pcsp3555@hotmail.com</t>
  </si>
  <si>
    <t>searchkamleshdesai@hotmail.com</t>
  </si>
  <si>
    <t>yashpatel90399@hotmail.com</t>
  </si>
  <si>
    <t>MMCONSULTANCY@hotmail.COM</t>
  </si>
  <si>
    <t>mrzala81@hotmail.in</t>
  </si>
  <si>
    <t>Shethbandhan@hotmail.com</t>
  </si>
  <si>
    <t>arham.fs@hotmail.com</t>
  </si>
  <si>
    <t>deephukmatani@hotmail.com</t>
  </si>
  <si>
    <t>sapanchalrnb@hotmail.com</t>
  </si>
  <si>
    <t>mahivodafone4@hotmail.cokm</t>
  </si>
  <si>
    <t>navkarenterprises009@hotmail.com</t>
  </si>
  <si>
    <t>k.soham_2004@hotmail.com</t>
  </si>
  <si>
    <t>Sahillalwani401@hotmail.com</t>
  </si>
  <si>
    <t>devarshsoni31@hotmail.com</t>
  </si>
  <si>
    <t>sd023009@hotmail.com</t>
  </si>
  <si>
    <t>K2REALITY09@hotmail.COM</t>
  </si>
  <si>
    <t>parmarishvar@hotmail.in</t>
  </si>
  <si>
    <t>v13aksh@hotmail.com</t>
  </si>
  <si>
    <t>suthardhruv@hotmail.co.in</t>
  </si>
  <si>
    <t>voranv@hotmail.com</t>
  </si>
  <si>
    <t>zs9004@hotmail.com</t>
  </si>
  <si>
    <t>puneetbelani@hotmail.cokm</t>
  </si>
  <si>
    <t>POOsaESTATE1001@hotmail.COM</t>
  </si>
  <si>
    <t>bnkapdi@hotmail.com</t>
  </si>
  <si>
    <t>shreyankpate@hotmail.com</t>
  </si>
  <si>
    <t>hrsain911@hotmail.com</t>
  </si>
  <si>
    <t>darshanshah1594@hotmail.com</t>
  </si>
  <si>
    <t>Mohitp2312@hotmail.com</t>
  </si>
  <si>
    <t>savaliaspace@hotmail.com</t>
  </si>
  <si>
    <t>laserinfracon@hotmail.com</t>
  </si>
  <si>
    <t>NAVNEETSHAH30353@hotmail.COM</t>
  </si>
  <si>
    <t>dipikasayeshshah@hotmail.com</t>
  </si>
  <si>
    <t>PrashantMBA.patel@hotmail.com</t>
  </si>
  <si>
    <t>sppanchal1994@hotmail.com</t>
  </si>
  <si>
    <t>maulikdave4227@hotmail.com</t>
  </si>
  <si>
    <t>Shine_pratik@hotmail.com</t>
  </si>
  <si>
    <t>sayminshah1318@hotmail.com</t>
  </si>
  <si>
    <t>SIMIT.SHAH1977@hotmail.COM</t>
  </si>
  <si>
    <t>KETASHAH85@hotmail.COM</t>
  </si>
  <si>
    <t>accufixenterprise@hotmail.com</t>
  </si>
  <si>
    <t>hirendesai@hotmail.com</t>
  </si>
  <si>
    <t>visaymadnani93@hotmail.com</t>
  </si>
  <si>
    <t>nilam2601@hotmail.com</t>
  </si>
  <si>
    <t>sidhrth892@hotmail.com</t>
  </si>
  <si>
    <t>akashsonal14@hotmail.com</t>
  </si>
  <si>
    <t>ravimistry45@hotmail.com</t>
  </si>
  <si>
    <t>Shah_2810@hotmail.com</t>
  </si>
  <si>
    <t>Pranav.lavsi@hotmail.in</t>
  </si>
  <si>
    <t>mannan_bhatt@hotmail.com</t>
  </si>
  <si>
    <t>tesas17298@hotmail.com</t>
  </si>
  <si>
    <t>yatinvachani@hotmail.com</t>
  </si>
  <si>
    <t>13b2305@hotmail.com</t>
  </si>
  <si>
    <t>harishdpatel143@hotmail.com</t>
  </si>
  <si>
    <t>patelutsavp274@hotmail.com</t>
  </si>
  <si>
    <t>aalokdaksh@hotmail.com</t>
  </si>
  <si>
    <t>dhyeyaprinthub@hotmail.com</t>
  </si>
  <si>
    <t>KEYURSSHAH27@hotmail.COM</t>
  </si>
  <si>
    <t>ANILACHAUHAN87@hotmail.COM</t>
  </si>
  <si>
    <t>patelpd1101973@hotmail.com</t>
  </si>
  <si>
    <t>manfoard@hotmail.com</t>
  </si>
  <si>
    <t>avenewspaces@hotmail.com</t>
  </si>
  <si>
    <t>chitex.nayi@hotmail.com</t>
  </si>
  <si>
    <t>swastikbuilders18@hotmail.com</t>
  </si>
  <si>
    <t>ketpanchal5@hotmail.com</t>
  </si>
  <si>
    <t>wavetronics@hotmail.com</t>
  </si>
  <si>
    <t>paliwalmanish04@hotmail.com</t>
  </si>
  <si>
    <t>dr.kalpeshpanchal86@hotmail.com</t>
  </si>
  <si>
    <t>Aakashsonal14@hotmail.com</t>
  </si>
  <si>
    <t>anup.thakkar9@hotmail.com</t>
  </si>
  <si>
    <t>LLEDUCATION27@hotmail.com</t>
  </si>
  <si>
    <t>drm6393.dm@hotmail.com</t>
  </si>
  <si>
    <t>TYUIO@hotmail.COM</t>
  </si>
  <si>
    <t>kameshmendole@hotmail.com</t>
  </si>
  <si>
    <t>vyasshiv26@hotmail.com</t>
  </si>
  <si>
    <t>udaday2002@hotmail.com</t>
  </si>
  <si>
    <t>ramesh@hotmail.com</t>
  </si>
  <si>
    <t>TYURE@hotmail.COM</t>
  </si>
  <si>
    <t>arihant.10.19@hotmail.com</t>
  </si>
  <si>
    <t>rakshitrathod7@hotmail.com</t>
  </si>
  <si>
    <t>visaysinh.3499@hotmail.com</t>
  </si>
  <si>
    <t>yoyoaki997@hotmail.com</t>
  </si>
  <si>
    <t>rahulvachheta8@hotmail.com</t>
  </si>
  <si>
    <t>balveer767@hotmail.com</t>
  </si>
  <si>
    <t>IMDMTHAKAR@hotmail.COM</t>
  </si>
  <si>
    <t>drneeralpatel@hotmail.com</t>
  </si>
  <si>
    <t>patelsandeep8312@hotmail.com</t>
  </si>
  <si>
    <t>tesasdesai24@hotmail.com</t>
  </si>
  <si>
    <t>kaustubhsc@hotmail.co.in</t>
  </si>
  <si>
    <t>nitinsharma007.2020@hotmail.com</t>
  </si>
  <si>
    <t>sayambermc@hotmail.com</t>
  </si>
  <si>
    <t>tesas.a.panchal@hotmail.com</t>
  </si>
  <si>
    <t>rahulpatel2009@hotmail.com</t>
  </si>
  <si>
    <t>SUMOSOVA@hotmail.COM</t>
  </si>
  <si>
    <t>tesashkumavat91@hotmail.com</t>
  </si>
  <si>
    <t>sayassociates.timber@hotmail.com</t>
  </si>
  <si>
    <t>soninik68@hotmail.com</t>
  </si>
  <si>
    <t>modikirti@hotmail.com</t>
  </si>
  <si>
    <t>Satyammobile013@hotmail.com</t>
  </si>
  <si>
    <t>hirenmak.9510@hotmail.com</t>
  </si>
  <si>
    <t>sharma.ripul@hotmail.com</t>
  </si>
  <si>
    <t>nirmal.iitb@hotmail.com</t>
  </si>
  <si>
    <t>Vasantcmodi@hotmail.com</t>
  </si>
  <si>
    <t>prutvish@hotmail.com</t>
  </si>
  <si>
    <t>devarshipadhya527@hotmail.com</t>
  </si>
  <si>
    <t>loans.say505@hotmail.com</t>
  </si>
  <si>
    <t>nishantdoshi.1998@hotmail.com</t>
  </si>
  <si>
    <t>vishal14bhavsar@hotmail.comq</t>
  </si>
  <si>
    <t>vishalvyas.maxout@hotmail.com</t>
  </si>
  <si>
    <t>bairwavipul1@hotmail.com</t>
  </si>
  <si>
    <t>Updhayayravish@hotmail.com</t>
  </si>
  <si>
    <t>dharmesh111in@hotmail.com</t>
  </si>
  <si>
    <t>dixan.panchal@hotmail.com</t>
  </si>
  <si>
    <t>info.loanshoppy@hotmail.com</t>
  </si>
  <si>
    <t>leena_chudasama@hotmail.com</t>
  </si>
  <si>
    <t>prahlad1985007@hotmail.com</t>
  </si>
  <si>
    <t>VISHALRADADIYA@hotmail.COM</t>
  </si>
  <si>
    <t>meetpatel4217@hotmail.com</t>
  </si>
  <si>
    <t>METRODREAMSREALTY@hotmail.COM</t>
  </si>
  <si>
    <t>madhav777@hotmail.com</t>
  </si>
  <si>
    <t>manish.thakar2001@hotmail.com</t>
  </si>
  <si>
    <t>devendesai98@hotmail.com</t>
  </si>
  <si>
    <t>spacehub.ahd@hotmail.com</t>
  </si>
  <si>
    <t>dipakvmehta@hotmail.com</t>
  </si>
  <si>
    <t>krupamadlani@hotmail.comq</t>
  </si>
  <si>
    <t>maulikmehta@hotmail.com</t>
  </si>
  <si>
    <t>nilaypopat@hotmail.com</t>
  </si>
  <si>
    <t>chamundaeleco@hotmail.com</t>
  </si>
  <si>
    <t>DKSHAH0999@hotmail.COM</t>
  </si>
  <si>
    <t>ar.priyesh@hotmail.com</t>
  </si>
  <si>
    <t>ritesh_v_vyas@hotmail.co.in</t>
  </si>
  <si>
    <t>ramvadher2406@hotmail.com</t>
  </si>
  <si>
    <t>sureshbishnoi5277@hotmail.com</t>
  </si>
  <si>
    <t>ktmdli@hotmail.com</t>
  </si>
  <si>
    <t>NISHIT1333@hotmail.COM</t>
  </si>
  <si>
    <t>harsh6534@hotmail.com</t>
  </si>
  <si>
    <t>Satishdusara999@hotmail.com</t>
  </si>
  <si>
    <t>Petervipul347@hotmail.com</t>
  </si>
  <si>
    <t>pareshsadav81@hotmail.com</t>
  </si>
  <si>
    <t>rpatel5779@hotmail.co.in</t>
  </si>
  <si>
    <t>laxmikantrathiamd@hotmail.com</t>
  </si>
  <si>
    <t>sharma.asutosh@hotmail.com</t>
  </si>
  <si>
    <t>parth1621998@hotmail.com</t>
  </si>
  <si>
    <t>S.SHANTANUPATEL15@hotmail.COM</t>
  </si>
  <si>
    <t>kamlesh.bhatt8686@hotmail.com</t>
  </si>
  <si>
    <t>phpatalia95@hotmail.com</t>
  </si>
  <si>
    <t>alpeshpanchal24@hotmail.com</t>
  </si>
  <si>
    <t>ashishkp2007@hotmail.com</t>
  </si>
  <si>
    <t>Puneet.chikani@hotmail.com</t>
  </si>
  <si>
    <t>industriesparivartan@hotmail.com</t>
  </si>
  <si>
    <t>shivam10d@hotmail.com</t>
  </si>
  <si>
    <t>prabandh.event@hotmail.com</t>
  </si>
  <si>
    <t>harshshah602@hotmail.com</t>
  </si>
  <si>
    <t>dineshtripathi@hotmail.com</t>
  </si>
  <si>
    <t>chetanpatel@hotmail.com</t>
  </si>
  <si>
    <t>shreesairealestate.c@hotmail.com</t>
  </si>
  <si>
    <t>info.zer0bucks@hotmail.com</t>
  </si>
  <si>
    <t>krunalmore81@hotmail.com</t>
  </si>
  <si>
    <t>kayastha_manish@hotmail.com</t>
  </si>
  <si>
    <t>harnikamodi23@hotmail.com</t>
  </si>
  <si>
    <t>ansansahay@hotmail.com</t>
  </si>
  <si>
    <t>cakailashthakkar@hotmail.com</t>
  </si>
  <si>
    <t>amrishmehta22@hotmail.com</t>
  </si>
  <si>
    <t>saimin@hotmail.com</t>
  </si>
  <si>
    <t>vaibhavnshah90@hotmail.com</t>
  </si>
  <si>
    <t>dipesh0526@hotmail.com</t>
  </si>
  <si>
    <t>bharat.ibrain@hotmail.com</t>
  </si>
  <si>
    <t>ndave.1972@hotmail.com</t>
  </si>
  <si>
    <t>hastvaper@hotmail.com</t>
  </si>
  <si>
    <t>tanha.dk@hotmail.com</t>
  </si>
  <si>
    <t>Deepesharora83@hotmail.com</t>
  </si>
  <si>
    <t>Dhavalshah81@hotmail.com</t>
  </si>
  <si>
    <t>pratiks33@hotmail.com</t>
  </si>
  <si>
    <t>rohanbhatia8292@hotmail.com</t>
  </si>
  <si>
    <t>aamittrivedi@hotmail.com</t>
  </si>
  <si>
    <t>abc945@hotmail.com</t>
  </si>
  <si>
    <t>dixitmori72@hotmail.com</t>
  </si>
  <si>
    <t>Patelatish53@hotmail.com</t>
  </si>
  <si>
    <t>bandaanal@hotmail.com</t>
  </si>
  <si>
    <t>mail2susal@hotmail.com</t>
  </si>
  <si>
    <t>patelsay010101@hotmail.com</t>
  </si>
  <si>
    <t>shahdeven1112@hotmail.com</t>
  </si>
  <si>
    <t>atulpatel1284@hotmail.com</t>
  </si>
  <si>
    <t>RADHE@hotmail.COM</t>
  </si>
  <si>
    <t>nikhildsoni2004@hotmail.com</t>
  </si>
  <si>
    <t>kotharitwinkk97@hotmail.com</t>
  </si>
  <si>
    <t>patelmithil17@hotmail.com</t>
  </si>
  <si>
    <t>nishil_shah101@hotmail.co.in</t>
  </si>
  <si>
    <t>Urenshah52@hotmail.com</t>
  </si>
  <si>
    <t>patelbharat_1963@hotmail.co.in</t>
  </si>
  <si>
    <t>yash.kotadia17@hotmail.com</t>
  </si>
  <si>
    <t>kasal.s2112@hotmail.com</t>
  </si>
  <si>
    <t>dishant007@hotmail.com</t>
  </si>
  <si>
    <t>bhavinparikh123@hotmail.com</t>
  </si>
  <si>
    <t>dr.udaynaik721.un@hotmail.com</t>
  </si>
  <si>
    <t>pranav1201.s@hotmail.com</t>
  </si>
  <si>
    <t>www.ankitbharadava@hotmail.com</t>
  </si>
  <si>
    <t>sachin.patelce@hotmail.com</t>
  </si>
  <si>
    <t>Dmramani.dr@hotmail.com</t>
  </si>
  <si>
    <t>sadoun_narendra89@hotmail.com</t>
  </si>
  <si>
    <t>ketan02230@hotmail.com</t>
  </si>
  <si>
    <t>laxmandk15@hotmail.com</t>
  </si>
  <si>
    <t>bharat102001@hotmail.com</t>
  </si>
  <si>
    <t>mdabhicorporation@hotmail.com</t>
  </si>
  <si>
    <t>maulindbest@hotmail.com</t>
  </si>
  <si>
    <t>pirsolanki@hotmail.com</t>
  </si>
  <si>
    <t>ravibaroliya92@hotmail.com</t>
  </si>
  <si>
    <t>kalpeshkosti@hotmail.com</t>
  </si>
  <si>
    <t>vrana5788@hotmail.com</t>
  </si>
  <si>
    <t>rutul.vyas95@hotmail.comn</t>
  </si>
  <si>
    <t>realpropertysolutions31@hotmail.com</t>
  </si>
  <si>
    <t>mkp507@hotmail.com</t>
  </si>
  <si>
    <t>shahharsh.999sh@hotmail.com</t>
  </si>
  <si>
    <t>daiveshca@hotmail.in</t>
  </si>
  <si>
    <t>hrrelatedstore@hotmail.com</t>
  </si>
  <si>
    <t>rd181083@hotmail.com</t>
  </si>
  <si>
    <t>ankitakabira23@hotmail.com</t>
  </si>
  <si>
    <t>triphete@hotmail.com</t>
  </si>
  <si>
    <t>varyani54@hotmail.com</t>
  </si>
  <si>
    <t>utkarshsadhav3118@hotmail.com</t>
  </si>
  <si>
    <t>mpandey31@hotmail.com</t>
  </si>
  <si>
    <t>Usha@hotmail.com</t>
  </si>
  <si>
    <t>Avtar.21d@hotmail.com</t>
  </si>
  <si>
    <t>Hitesh7008@hotmail.com</t>
  </si>
  <si>
    <t>rvchande2@hotmail.com</t>
  </si>
  <si>
    <t>harishbhaitrivedi@hotmail.cxom</t>
  </si>
  <si>
    <t>RADHEINTERIOR2012@hotmail.COM</t>
  </si>
  <si>
    <t>upendrasoni@hotmail.com</t>
  </si>
  <si>
    <t>ashoksahir@hotmail.com</t>
  </si>
  <si>
    <t>kesavatechnohub@hotmail.com</t>
  </si>
  <si>
    <t>devaenterprise22@hotmail.com</t>
  </si>
  <si>
    <t>Nevilzden@hotmail.com</t>
  </si>
  <si>
    <t>dharmadip0205@hotmail.com</t>
  </si>
  <si>
    <t>vinodsharma34487@hotmail.com</t>
  </si>
  <si>
    <t>shahromil18@hotmail.com</t>
  </si>
  <si>
    <t>hiteshpanchal345@hotmail.com</t>
  </si>
  <si>
    <t>Haan@hotmail.com</t>
  </si>
  <si>
    <t>ANKIBP@hotmail.COM</t>
  </si>
  <si>
    <t>deepak288k@hotmail.com</t>
  </si>
  <si>
    <t>kishankotadiya1111@hotmail.com</t>
  </si>
  <si>
    <t>dhruv21deesa@hotmail.com</t>
  </si>
  <si>
    <t>tusharshah1958@hotmail.com</t>
  </si>
  <si>
    <t>cs.skapadia@hotmail.com</t>
  </si>
  <si>
    <t>hapanirohan@hotmail.com</t>
  </si>
  <si>
    <t>Chopradivyesh@hotmail.com</t>
  </si>
  <si>
    <t>PATELAsaY44@hotmail.COM</t>
  </si>
  <si>
    <t>arun61991@hotmail.com</t>
  </si>
  <si>
    <t>kashyaphedpara@hotmail.com</t>
  </si>
  <si>
    <t>zenishpatel_89@hotmail.co.in</t>
  </si>
  <si>
    <t>cnpatels@hotmail.com</t>
  </si>
  <si>
    <t>Shivanshdesai2@hotmail.com</t>
  </si>
  <si>
    <t>satin.patel24985@hotmail.com</t>
  </si>
  <si>
    <t>mevadaanil@hotmail.in</t>
  </si>
  <si>
    <t>neilmehta1812@hotmail.com</t>
  </si>
  <si>
    <t>amrutpanchal7071@hotmail.com</t>
  </si>
  <si>
    <t>salasaydeep@hotmail.com</t>
  </si>
  <si>
    <t>Vikidesai521@hotmail.com</t>
  </si>
  <si>
    <t>DEVAYAT90@hotmail.COM</t>
  </si>
  <si>
    <t>d_pmaheshwari@hotmail.co.in</t>
  </si>
  <si>
    <t>tp271286@hotmail.com</t>
  </si>
  <si>
    <t>utydt@hotmail.com</t>
  </si>
  <si>
    <t>brahmbhatt197@hotmail.com</t>
  </si>
  <si>
    <t>shyamthakkar333@hotmail.com</t>
  </si>
  <si>
    <t>darshanshah.1425@hotmail.com</t>
  </si>
  <si>
    <t>KETANMISTRY657@hotmail.COM</t>
  </si>
  <si>
    <t>shah.ashah8392@hotmail.com</t>
  </si>
  <si>
    <t>maulik7465@hotmail.com</t>
  </si>
  <si>
    <t>skdulera2512@hotmail.com</t>
  </si>
  <si>
    <t>rushabh02742@hotmail.com</t>
  </si>
  <si>
    <t>Interior.leela@hotmail.com</t>
  </si>
  <si>
    <t>preet.yes@hotmail.com</t>
  </si>
  <si>
    <t>piyushroysharma@hotmail.com</t>
  </si>
  <si>
    <t>printanekat@hotmail.com</t>
  </si>
  <si>
    <t>apthespace@hotmail.com</t>
  </si>
  <si>
    <t>anantainc@hotmail.com</t>
  </si>
  <si>
    <t>saumil.madani94@hotmail.com</t>
  </si>
  <si>
    <t>rlibra0002@hotmail.com</t>
  </si>
  <si>
    <t>Ibhatt906@hotmail.com</t>
  </si>
  <si>
    <t>Hhw@hotmail.com</t>
  </si>
  <si>
    <t>ramdevsinhsadesa1976@hotmail.com</t>
  </si>
  <si>
    <t>MAAN2615@hotmail.COM</t>
  </si>
  <si>
    <t>neha76065@hotmail.com</t>
  </si>
  <si>
    <t>Shethchints1990@hotmail.com</t>
  </si>
  <si>
    <t>cfaamitsharma10@hotmail.com</t>
  </si>
  <si>
    <t>Dholakiavasu@hotmail.com</t>
  </si>
  <si>
    <t>MsaIN0318@hotmail.COM</t>
  </si>
  <si>
    <t>hetu009@hotmail.com</t>
  </si>
  <si>
    <t>prashantsavaliya3770@hotmail.com</t>
  </si>
  <si>
    <t>trbhatt1976@hotmail.com</t>
  </si>
  <si>
    <t>modiharsh7595@hotmail.com</t>
  </si>
  <si>
    <t>romit.aonespace@hotmail.com</t>
  </si>
  <si>
    <t>dipanshah3110@hotmail.com</t>
  </si>
  <si>
    <t>Hardipkalola@hotmail.com</t>
  </si>
  <si>
    <t>pratikvadher49@hotmail.com</t>
  </si>
  <si>
    <t>ABHIMANYUMEHTA144@hotmail.COM</t>
  </si>
  <si>
    <t>utsav157@hotmail.com</t>
  </si>
  <si>
    <t>carpet.realestate@hotmail.com</t>
  </si>
  <si>
    <t>kumarrupesh1977@hotmail.com</t>
  </si>
  <si>
    <t>PATELARPIT418@hotmail.COM</t>
  </si>
  <si>
    <t>manthandoshi1998@hotmail.com</t>
  </si>
  <si>
    <t>SUNIL7@hotmail.IN</t>
  </si>
  <si>
    <t>mayankchikani@hotmail.com</t>
  </si>
  <si>
    <t>satapara22@hotmail.com</t>
  </si>
  <si>
    <t>Nsa@hotmail.com</t>
  </si>
  <si>
    <t>sayeshkmundhawa@hotmail.com</t>
  </si>
  <si>
    <t>PPPPARTH54@hotmail.COM</t>
  </si>
  <si>
    <t>sona.mayank@hotmail.com</t>
  </si>
  <si>
    <t>saydoshi93@hotmail.com</t>
  </si>
  <si>
    <t>kishorfulsayani@hotmail.com</t>
  </si>
  <si>
    <t>veninpatel@hotmail.com</t>
  </si>
  <si>
    <t>dalalkeirav@hotmail.com</t>
  </si>
  <si>
    <t>MEHUL18292@hotmail.COM</t>
  </si>
  <si>
    <t>er.kp23@hotmail.com</t>
  </si>
  <si>
    <t>pathaksaivik67@hotmail.com</t>
  </si>
  <si>
    <t>akashshah1592@hotmail.com</t>
  </si>
  <si>
    <t>amrishnayakreal@hotmail.com</t>
  </si>
  <si>
    <t>manan_sku@hotmail.co.in</t>
  </si>
  <si>
    <t>axayd1995@hotmail.com</t>
  </si>
  <si>
    <t>harshilshah1310@hotmail.com</t>
  </si>
  <si>
    <t>hirenpatel2612@hotmail.com</t>
  </si>
  <si>
    <t>hmshah2712@hotmail.co.in</t>
  </si>
  <si>
    <t>desainikita761@hotmail.com</t>
  </si>
  <si>
    <t>vvmalli02@hotmail.com</t>
  </si>
  <si>
    <t>Hww@hotmail.com</t>
  </si>
  <si>
    <t>Vaibhavpatel245@hotmail.com</t>
  </si>
  <si>
    <t>underflow09@hotmail.com</t>
  </si>
  <si>
    <t>vdobariya.96@hotmail.com</t>
  </si>
  <si>
    <t>v@hotmail.com</t>
  </si>
  <si>
    <t>arunsahu999@hotmail.co.in</t>
  </si>
  <si>
    <t>SAINI552@hotmail.IN</t>
  </si>
  <si>
    <t>tushardholu9000@hotmail.com</t>
  </si>
  <si>
    <t>prasapatinitin8@hotmail.com</t>
  </si>
  <si>
    <t>sunilshukla091@hotmail.com</t>
  </si>
  <si>
    <t>nitinmdhandharia@hotmail.com</t>
  </si>
  <si>
    <t>narenpatel45044@hotmail.com</t>
  </si>
  <si>
    <t>kamleshpatel363@hotmail.com</t>
  </si>
  <si>
    <t>bbbhatt2001@hotmail.com</t>
  </si>
  <si>
    <t>patel.dhruvin2010@hotmail.com</t>
  </si>
  <si>
    <t>nikhil.mnyl@hotmail.com</t>
  </si>
  <si>
    <t>amarkant4956@hotmail.com</t>
  </si>
  <si>
    <t>bm.umiya@hotmail.com</t>
  </si>
  <si>
    <t>rushi.Vaishnaw@hotmail.com</t>
  </si>
  <si>
    <t>Drupalpatel1@hotmail.com</t>
  </si>
  <si>
    <t>pruthulshah@hotmail.com</t>
  </si>
  <si>
    <t>luckys98@hotmail.com</t>
  </si>
  <si>
    <t>sachdevas123@hotmail.com</t>
  </si>
  <si>
    <t>hvs1994@hotmail.co.in</t>
  </si>
  <si>
    <t>anandhundia27@hotmail.com</t>
  </si>
  <si>
    <t>pestozone12@hotmail.com</t>
  </si>
  <si>
    <t>salaramdevelopers11@hotmail.com</t>
  </si>
  <si>
    <t>sayesh_220@hotmail.com</t>
  </si>
  <si>
    <t>asaysharma54.me@hotmail.com</t>
  </si>
  <si>
    <t>Vkpatel2382@hotmail.com</t>
  </si>
  <si>
    <t>dalalmv@hotmail.com</t>
  </si>
  <si>
    <t>tesal.rathod10@hotmail.com</t>
  </si>
  <si>
    <t>sansaybsonpal@hotmail.com</t>
  </si>
  <si>
    <t>kevleshrathod@hotmail.com</t>
  </si>
  <si>
    <t>nasit.vishal15@hotmail.com</t>
  </si>
  <si>
    <t>rharendra@hotmail.com</t>
  </si>
  <si>
    <t>SMITCHAUHAN1111@hotmail.COM</t>
  </si>
  <si>
    <t>rkp6300@hotmail.com</t>
  </si>
  <si>
    <t>sansayrakholiya2489@hotmail.com</t>
  </si>
  <si>
    <t>amit.m13061985@hotmail.com</t>
  </si>
  <si>
    <t>Nehpathak10@hotmail.com</t>
  </si>
  <si>
    <t>www.aniktpatel@hotmail.com</t>
  </si>
  <si>
    <t>nef2@hotmail.com</t>
  </si>
  <si>
    <t>DAVETEsaS007@hotmail.IN</t>
  </si>
  <si>
    <t>solysun6482@hotmail.com</t>
  </si>
  <si>
    <t>ddtrivedi59@hotmail.com</t>
  </si>
  <si>
    <t>bharat.yash48@hotmail.com</t>
  </si>
  <si>
    <t>chintanpatel6035@hotmail.com</t>
  </si>
  <si>
    <t>vipul.soni1410@hotmail.com</t>
  </si>
  <si>
    <t>Kasodariyakuldeep143@hotmail.com</t>
  </si>
  <si>
    <t>Cbhavsar1678@hotmail.com</t>
  </si>
  <si>
    <t>deepakpandya1976@hotmail.com</t>
  </si>
  <si>
    <t>nathvanideep@hotmail.com</t>
  </si>
  <si>
    <t>vishwaadatiya.ele17@hotmail.com</t>
  </si>
  <si>
    <t>YASHSHAH1612@hotmail.COM</t>
  </si>
  <si>
    <t>Krishnarealty900@hotmail.com</t>
  </si>
  <si>
    <t>skp2715@hotmail.com</t>
  </si>
  <si>
    <t>alpeshpatelpatel31@hotmail.com</t>
  </si>
  <si>
    <t>visay.devnani474@hotmail.com</t>
  </si>
  <si>
    <t>parthshah2111@hotmail.com</t>
  </si>
  <si>
    <t>NIHALANI.SANsaY@hotmail.IN</t>
  </si>
  <si>
    <t>m.harchandani@hotmail.com</t>
  </si>
  <si>
    <t>nakumrn@hotmail.com</t>
  </si>
  <si>
    <t>khanparadeep@hotmail.com</t>
  </si>
  <si>
    <t>MAHESHPARMAR15@hotmail.COM</t>
  </si>
  <si>
    <t>karanvaryani222@hotmail.com</t>
  </si>
  <si>
    <t>rananeel91@hotmail.in</t>
  </si>
  <si>
    <t>swapneeltank@hotmail.com</t>
  </si>
  <si>
    <t>yashparekh622@hotmail.com</t>
  </si>
  <si>
    <t>bipinvayalu@hotmail.com</t>
  </si>
  <si>
    <t>ananddesai05@hotmail.com</t>
  </si>
  <si>
    <t>uttamthummar4036@hotmail.com</t>
  </si>
  <si>
    <t>ankitsheth30@hotmail.co.in</t>
  </si>
  <si>
    <t>darshanshah2290@hotmail.com</t>
  </si>
  <si>
    <t>siddhpandya12@hotmail.com</t>
  </si>
  <si>
    <t>avbd@hotmail.com</t>
  </si>
  <si>
    <t>mandeepchauhan3881@hotmail.com</t>
  </si>
  <si>
    <t>nandish8193@hotmail.com</t>
  </si>
  <si>
    <t>dp9139304@hotmail.com</t>
  </si>
  <si>
    <t>kathranidipesh02@hotmail.com</t>
  </si>
  <si>
    <t>deep.electricals9411@hotmail.com</t>
  </si>
  <si>
    <t>nareshmp58@hotmail.com</t>
  </si>
  <si>
    <t>MANANSSHAH@hotmail.COM</t>
  </si>
  <si>
    <t>anks06@hotmail.co.in</t>
  </si>
  <si>
    <t>toolasian@hotmail.com</t>
  </si>
  <si>
    <t>b@hotmail.COM</t>
  </si>
  <si>
    <t>tuwar3122@hotmail.com</t>
  </si>
  <si>
    <t>Rrpyuvashakti@hotmail.com</t>
  </si>
  <si>
    <t>panchal.milan.196@hotmail.com</t>
  </si>
  <si>
    <t>dnpavkar@hotmail.com</t>
  </si>
  <si>
    <t>MANISHASHOKSHAH@hotmail.COM</t>
  </si>
  <si>
    <t>harsh.220790@hotmail.com</t>
  </si>
  <si>
    <t>bhanuprasadchauhan33@hotmail.com</t>
  </si>
  <si>
    <t>say0053@hotmail.com</t>
  </si>
  <si>
    <t>harshilp92@hotmail.com</t>
  </si>
  <si>
    <t>aadityadave08@hotmail.com</t>
  </si>
  <si>
    <t>saychaudhary1987@hotmail.com</t>
  </si>
  <si>
    <t>Ilesh2008@hotmail.com</t>
  </si>
  <si>
    <t>SAMIR.THESIA@hotmail.COM</t>
  </si>
  <si>
    <t>narendrakheradia@hotmail.com</t>
  </si>
  <si>
    <t>BNATH@hotmail.COM</t>
  </si>
  <si>
    <t>mpassociates.1509@hotmail.com</t>
  </si>
  <si>
    <t>huyf@hotmail.com</t>
  </si>
  <si>
    <t>dhwanils@hotmail.com</t>
  </si>
  <si>
    <t>ankitpatel2506@hotmail.com</t>
  </si>
  <si>
    <t>torvisat@hotmail.com</t>
  </si>
  <si>
    <t>asaysinhrathod0605@hotmail.com</t>
  </si>
  <si>
    <t>blackkanudo187@hotmail.com</t>
  </si>
  <si>
    <t>PRAsaPATIPARESHR@hotmail.COM</t>
  </si>
  <si>
    <t>vismaymevada1510@hotmail.com</t>
  </si>
  <si>
    <t>pr6940334@hotmail.com</t>
  </si>
  <si>
    <t>neemschoks19@hotmail.com</t>
  </si>
  <si>
    <t>INFOTECH.PRAKASH16@hotmail.COM</t>
  </si>
  <si>
    <t>himanss007@hotmail.com</t>
  </si>
  <si>
    <t>sachin.sadhu101993@hotmail.com</t>
  </si>
  <si>
    <t>zala.krishna1964@hotmail.com</t>
  </si>
  <si>
    <t>riteshoza280@hotmail.com</t>
  </si>
  <si>
    <t>asayrathod4929@hotmail.com</t>
  </si>
  <si>
    <t>YPATEL891.YP@hotmail.COM</t>
  </si>
  <si>
    <t>bhattketan200@hotmail.com</t>
  </si>
  <si>
    <t>priyankashah55511@hotmail.com</t>
  </si>
  <si>
    <t>nai.pavan21@hotmail.com</t>
  </si>
  <si>
    <t>darshanthakkar1569@hotmail.com</t>
  </si>
  <si>
    <t>brvarlani@hotmail.com</t>
  </si>
  <si>
    <t>nileshp85@hotmail.com</t>
  </si>
  <si>
    <t>dinesh.dineshmk83@hotmail.com</t>
  </si>
  <si>
    <t>vishu495@hotmail.com</t>
  </si>
  <si>
    <t>khodabhai31588@hotmail.com</t>
  </si>
  <si>
    <t>VILINDAVDA@hotmail.COM</t>
  </si>
  <si>
    <t>anandpunsal@hotmail.com</t>
  </si>
  <si>
    <t>viprorealter@hotmail.com</t>
  </si>
  <si>
    <t>Ctestate@hotmail.com</t>
  </si>
  <si>
    <t>karkshah@hotmail.com</t>
  </si>
  <si>
    <t>rm007385@hotmail.com</t>
  </si>
  <si>
    <t>vikassk@hotmail.com</t>
  </si>
  <si>
    <t>mukeshbhai12@hotmail.com</t>
  </si>
  <si>
    <t>vish14184@hotmail.com</t>
  </si>
  <si>
    <t>shahketul1509@hotmail.com</t>
  </si>
  <si>
    <t>dhaval34@hotmail.com</t>
  </si>
  <si>
    <t>deepparikh20@hotmail.com</t>
  </si>
  <si>
    <t>kiran.enchiphier@hotmail.com</t>
  </si>
  <si>
    <t>rbhar5@hotmail.com</t>
  </si>
  <si>
    <t>pratikmahida21@hotmail.com</t>
  </si>
  <si>
    <t>sanyamdoshi@hotmail.com</t>
  </si>
  <si>
    <t>URMILKDOSHI@hotmail.COM</t>
  </si>
  <si>
    <t>pbhaskar422@hotmail.com</t>
  </si>
  <si>
    <t>sfbu@hotmail.com</t>
  </si>
  <si>
    <t>thevertexrealty@hotmail.com</t>
  </si>
  <si>
    <t>sunrisefab130@hotmail.com</t>
  </si>
  <si>
    <t>pradeeprout.bu@hotmail.com</t>
  </si>
  <si>
    <t>chetna2007@hotmail.co.in</t>
  </si>
  <si>
    <t>PRAVIN.ARCHITECT@hotmail.COM</t>
  </si>
  <si>
    <t>shah8888harsh@hotmail.com</t>
  </si>
  <si>
    <t>samod.901@hotmail.com</t>
  </si>
  <si>
    <t>avalanitesas@hotmail.com</t>
  </si>
  <si>
    <t>sonivisayr79@hotmail.com</t>
  </si>
  <si>
    <t>BHARAT9515@hotmail.COM</t>
  </si>
  <si>
    <t>sayesh_patel111@hotmail.co.in</t>
  </si>
  <si>
    <t>ishwarpandya@hotmail.com</t>
  </si>
  <si>
    <t>darshit3993@hotmail.com</t>
  </si>
  <si>
    <t>hk170893@hotmail.com</t>
  </si>
  <si>
    <t>shailendrap14@hotmail.com</t>
  </si>
  <si>
    <t>amolshah26@hotmail.com</t>
  </si>
  <si>
    <t>rootiktivedi10@hotmail.com</t>
  </si>
  <si>
    <t>palakdhruv21@hotmail.com</t>
  </si>
  <si>
    <t>doshinil444413@hotmail.com</t>
  </si>
  <si>
    <t>RONAK.CHAUHAN33@hotmail.COM</t>
  </si>
  <si>
    <t>naineshbhatt6967@hotmail.com</t>
  </si>
  <si>
    <t>hardikrp@hotmail.co.in</t>
  </si>
  <si>
    <t>kanani.abhishek95@hotmail.com</t>
  </si>
  <si>
    <t>doshineil444413@hotmail.com</t>
  </si>
  <si>
    <t>ruchinpatel88@hotmail.com</t>
  </si>
  <si>
    <t>swarakshit2007@hotmail.com</t>
  </si>
  <si>
    <t>sudhir_31084@hotmail.co.in</t>
  </si>
  <si>
    <t>abhishek.hlic@hotmail.com</t>
  </si>
  <si>
    <t>keyur6460@hotmail.com</t>
  </si>
  <si>
    <t>skpatel2896@hotmail.com</t>
  </si>
  <si>
    <t>ehi@hotmail.com</t>
  </si>
  <si>
    <t>KABILBHAUSAR4@hotmail.COM</t>
  </si>
  <si>
    <t>vinaypandya@hotmail.com</t>
  </si>
  <si>
    <t>DWARKESH04@hotmail.COM</t>
  </si>
  <si>
    <t>ehf@hotmail.com</t>
  </si>
  <si>
    <t>oasis_abad@hotmail.com</t>
  </si>
  <si>
    <t>cpshah.adi@hotmail.com</t>
  </si>
  <si>
    <t>HARSHITCSHAH@hotmail.COM</t>
  </si>
  <si>
    <t>HASMUKHMODI59@hotmail.COM</t>
  </si>
  <si>
    <t>efbhu@hotmail.com</t>
  </si>
  <si>
    <t>ishwarabcd12@hotmail.com</t>
  </si>
  <si>
    <t>kavathiyamahesh@hotmail.com</t>
  </si>
  <si>
    <t>subhashpatel1017@hotmail.com</t>
  </si>
  <si>
    <t>m.s.rami1010@hotmail.com</t>
  </si>
  <si>
    <t>ravalrasan05@hotmail.com</t>
  </si>
  <si>
    <t>ishanshah593@hotmail.com</t>
  </si>
  <si>
    <t>knp_ahmedabad@hotmail.co.in</t>
  </si>
  <si>
    <t>sunny.v.1990@hotmail.com</t>
  </si>
  <si>
    <t>Pateldaxesh766@hotmail.com</t>
  </si>
  <si>
    <t>kartikshah09@hotmail.com</t>
  </si>
  <si>
    <t>vikas.sain76@hotmail.com</t>
  </si>
  <si>
    <t>dnsreality86@hotmail.com</t>
  </si>
  <si>
    <t>darshansadhu111@hotmail.com</t>
  </si>
  <si>
    <t>kishanchabda6464@hotmail.com</t>
  </si>
  <si>
    <t>sayrathod1611@hotmail.com</t>
  </si>
  <si>
    <t>shivamdubey_99@hotmail.com</t>
  </si>
  <si>
    <t>parekh.idris@hotmail.com</t>
  </si>
  <si>
    <t>chintansbarchha@hotmail.com</t>
  </si>
  <si>
    <t>patelbhadresh1990@hotmail.com</t>
  </si>
  <si>
    <t>manalivyom2@hotmail.com</t>
  </si>
  <si>
    <t>prashamsep29@hotmail.com</t>
  </si>
  <si>
    <t>dkclubpoints@hotmail.com</t>
  </si>
  <si>
    <t>patelnavin079@hotmail.com</t>
  </si>
  <si>
    <t>krutraythatha@hotmail.com</t>
  </si>
  <si>
    <t>VANDITSHAH6@hotmail.COM</t>
  </si>
  <si>
    <t>VISHVESHBHOsaK@hotmail.COM</t>
  </si>
  <si>
    <t>BHAVMINSHAH@hotmail.COM</t>
  </si>
  <si>
    <t>rushabh.111981@hotmail.com</t>
  </si>
  <si>
    <t>icequib3736@hotmail.com</t>
  </si>
  <si>
    <t>Radhehome@hotmail.com</t>
  </si>
  <si>
    <t>bsatinkotak@hotmail.com</t>
  </si>
  <si>
    <t>shailesh.amee@hotmail.com</t>
  </si>
  <si>
    <t>declivity8@hotmail.com</t>
  </si>
  <si>
    <t>keyurhpatel1@hotmail.com</t>
  </si>
  <si>
    <t>ramakanat.soni14@hotmail.com</t>
  </si>
  <si>
    <t>pmmodi2010@hotmail.com</t>
  </si>
  <si>
    <t>Dakv1234@hotmail.com</t>
  </si>
  <si>
    <t>parmar.sansay91@hotmail.com</t>
  </si>
  <si>
    <t>ruchir.adalsa@hotmail.com</t>
  </si>
  <si>
    <t>chaturvediminu85@hotmail.com</t>
  </si>
  <si>
    <t>krishnamkt007@hotmail.com</t>
  </si>
  <si>
    <t>Mitesh.nakum@hotmail.com</t>
  </si>
  <si>
    <t>srdalal86@hotmail.com</t>
  </si>
  <si>
    <t>shailsa.msu@hotmail.com</t>
  </si>
  <si>
    <t>ari7332@hotmail.com</t>
  </si>
  <si>
    <t>sarthaksolankik24@hotmail.com</t>
  </si>
  <si>
    <t>sapatel468@hotmail.com</t>
  </si>
  <si>
    <t>Manish079@hotmail.com</t>
  </si>
  <si>
    <t>pavan.technofirm@hotmail.com</t>
  </si>
  <si>
    <t>Pratik2493@hotmail.com</t>
  </si>
  <si>
    <t>yash1080@hotmail.com</t>
  </si>
  <si>
    <t>dracharya10@hotmail.com</t>
  </si>
  <si>
    <t>akshaybhimani792001@hotmail.com</t>
  </si>
  <si>
    <t>K4ketan1112@hotmail.com</t>
  </si>
  <si>
    <t>sidpatel2u@hotmail.com</t>
  </si>
  <si>
    <t>d_mindpower@hotmail.com</t>
  </si>
  <si>
    <t>bhavesh.rabari1989@hotmail.com</t>
  </si>
  <si>
    <t>Katariya.subhash@hotmail.com</t>
  </si>
  <si>
    <t>punitrtrivedi@hotmail.com</t>
  </si>
  <si>
    <t>Ronaq15@hotmail.com</t>
  </si>
  <si>
    <t>Prinaykharadi80@hotmail.com</t>
  </si>
  <si>
    <t>contactankit87@hotmail.com</t>
  </si>
  <si>
    <t>arpan279@hotmail.com</t>
  </si>
  <si>
    <t>maharshipandya63@hotmail.com</t>
  </si>
  <si>
    <t>Pratik_khatri25@hotmail.co.in</t>
  </si>
  <si>
    <t>Sopratik@hotmail.com</t>
  </si>
  <si>
    <t>Theiconcreation@hotmail.com</t>
  </si>
  <si>
    <t>susal_parth@hotmail.co.in</t>
  </si>
  <si>
    <t>Kashyaprathod25@hotmail.com</t>
  </si>
  <si>
    <t>rahoolsoni480@hotmail.com</t>
  </si>
  <si>
    <t>dipesh_Cmodi@hotmail.com</t>
  </si>
  <si>
    <t>savlarasan2001@hotmail.com</t>
  </si>
  <si>
    <t>srahul104@hotmail.com</t>
  </si>
  <si>
    <t>neel.thacker.25@hotmail.com</t>
  </si>
  <si>
    <t>rahisani2512@hotmail.com</t>
  </si>
  <si>
    <t>freddiemaster@hotmail.com</t>
  </si>
  <si>
    <t>reniltanna174@hotmail.com</t>
  </si>
  <si>
    <t>heenabhaviknimavat@hotmail.com</t>
  </si>
  <si>
    <t>monicanaar10@hotmail.com</t>
  </si>
  <si>
    <t>heavenrealestate1804@hotmail.com</t>
  </si>
  <si>
    <t>nikmodi12@hotmail.com</t>
  </si>
  <si>
    <t>vidhiapusara@hotmail.com</t>
  </si>
  <si>
    <t>sackythakkar2000@hotmail.com</t>
  </si>
  <si>
    <t>utsavshah.ca@hotmail.com</t>
  </si>
  <si>
    <t>dakamdar28@hotmail.com</t>
  </si>
  <si>
    <t>bhavinpadiya17@hotmail.com</t>
  </si>
  <si>
    <t>minvin9893@hotmail.com</t>
  </si>
  <si>
    <t>Neelesh.kfl@hotmail.com</t>
  </si>
  <si>
    <t>shahdeep427@hotmail.com</t>
  </si>
  <si>
    <t>dixitchouradiya@hotmail.com</t>
  </si>
  <si>
    <t>himanshu.matharani@hotmail.com</t>
  </si>
  <si>
    <t>urvathekadi17@hotmail.com</t>
  </si>
  <si>
    <t>hardik.hyperlinkinfosystem@hotmail.com</t>
  </si>
  <si>
    <t>saykumbhani1414@hotmail.com</t>
  </si>
  <si>
    <t>thakarshimvisani@hotmail.com</t>
  </si>
  <si>
    <t>nilesh81v@hotmail.com</t>
  </si>
  <si>
    <t>kripa.sac@hotmail.com</t>
  </si>
  <si>
    <t>Deepak.kotwani143@hotmail.com</t>
  </si>
  <si>
    <t>Abp4995@hotmail.com</t>
  </si>
  <si>
    <t>hardik995@hotmail.com</t>
  </si>
  <si>
    <t>simplyanish.m@hotmail.com</t>
  </si>
  <si>
    <t>t.akshay23@hotmail.com</t>
  </si>
  <si>
    <t>mdtotko@hotmail.com</t>
  </si>
  <si>
    <t>darshan.9013@hotmail.com</t>
  </si>
  <si>
    <t>ayushprasapati91@hotmail.com</t>
  </si>
  <si>
    <t>saynil14soni1997@hotmail.com</t>
  </si>
  <si>
    <t>devrealtors@hotmail.com</t>
  </si>
  <si>
    <t>Bonil7soni1999@hotmail.com</t>
  </si>
  <si>
    <t>umeshdata@hotmail.com</t>
  </si>
  <si>
    <t>pandit.nihir@hotmail.com</t>
  </si>
  <si>
    <t>Harshalvakil@hotmail.com</t>
  </si>
  <si>
    <t>Vishalsoni2399@hotmail.com</t>
  </si>
  <si>
    <t>patelyash982k@hotmail.com</t>
  </si>
  <si>
    <t>dwaniestate@hotmail.com</t>
  </si>
  <si>
    <t>Zenshreya98@hotmail.com</t>
  </si>
  <si>
    <t>Pinkalsonpal@hotmail.com</t>
  </si>
  <si>
    <t>rasanbit1@hotmail.com</t>
  </si>
  <si>
    <t>tibrewal.mohit@hotmail.in</t>
  </si>
  <si>
    <t>adishsain1537@hotmail.com</t>
  </si>
  <si>
    <t>mnsoni26@hotmail.com</t>
  </si>
  <si>
    <t>kushbansal97@hotmail.com</t>
  </si>
  <si>
    <t>siddharthrshah10@hotmail.com</t>
  </si>
  <si>
    <t>Parekhmaulik74@hotmail.com</t>
  </si>
  <si>
    <t>ronak@hotmail.com</t>
  </si>
  <si>
    <t>Stackfinenkp@hotmail.com</t>
  </si>
  <si>
    <t>k2shah08@hotmail.com</t>
  </si>
  <si>
    <t>kuvadiyaumesh@hotmail.com</t>
  </si>
  <si>
    <t>KUNALKAVI77@hotmail.COM</t>
  </si>
  <si>
    <t>adityaupadhyay803@hotmail.com</t>
  </si>
  <si>
    <t>miloni634@hotmail.com</t>
  </si>
  <si>
    <t>priyankonmail@hotmail.com</t>
  </si>
  <si>
    <t>amreliyabhautik@hotmail.com</t>
  </si>
  <si>
    <t>saphalarealtorsllp@hotmail.com</t>
  </si>
  <si>
    <t>SHYAM.PATEL994@hotmail.COM</t>
  </si>
  <si>
    <t>pin28604@hotmail.com</t>
  </si>
  <si>
    <t>priyankapatel8062@hotmail.com</t>
  </si>
  <si>
    <t>crladu@hotmail.com</t>
  </si>
  <si>
    <t>sahilprasapati0621@hotmail.com</t>
  </si>
  <si>
    <t>ashish.iipm@hotmail.com</t>
  </si>
  <si>
    <t>amrish_r_sani@hotmail.co.in</t>
  </si>
  <si>
    <t>drmeet1511@hotmail.co</t>
  </si>
  <si>
    <t>amrishdesai151@hotmail.com</t>
  </si>
  <si>
    <t>acharyakeval164@hotmail.com</t>
  </si>
  <si>
    <t>bhaumik0409@hotmail.com</t>
  </si>
  <si>
    <t>amotiyani@hotmail.com</t>
  </si>
  <si>
    <t>dhyeyvyasdv@hotmail.com</t>
  </si>
  <si>
    <t>dhruvkirandave@hotmail.com</t>
  </si>
  <si>
    <t>reevavisay@hotmail.com</t>
  </si>
  <si>
    <t>dhatrmilpatel90@hotmail.com</t>
  </si>
  <si>
    <t>chavdamitesh55@hotmail.com</t>
  </si>
  <si>
    <t>abkothari404@hotmail.com</t>
  </si>
  <si>
    <t>write2deepnayak@hotmail.com</t>
  </si>
  <si>
    <t>urvilkhatri0@hotmail.com</t>
  </si>
  <si>
    <t>ravirockey44@hotmail.com</t>
  </si>
  <si>
    <t>makwan571@hotmail.com</t>
  </si>
  <si>
    <t>sayesh1.kmpl@hotmail.com</t>
  </si>
  <si>
    <t>TRIVEDIPUSHPAK14@hotmail.COM</t>
  </si>
  <si>
    <t>SUNRISEMKT9@hotmail.COM</t>
  </si>
  <si>
    <t>KVAKIL74@hotmail.CO.IN</t>
  </si>
  <si>
    <t>tushardave1961@hotmail.com</t>
  </si>
  <si>
    <t>kaushikchimanlals@hotmail.com</t>
  </si>
  <si>
    <t>ZEMBOOINDIA@hotmail.COM</t>
  </si>
  <si>
    <t>AADI.MD@hotmail.com</t>
  </si>
  <si>
    <t>bhaskariyer2004@hotmail.com</t>
  </si>
  <si>
    <t>sahnvisayswal@hotmail.com</t>
  </si>
  <si>
    <t>PATELKRUNAL20@hotmail.COM</t>
  </si>
  <si>
    <t>DILIP7882@hotmail.COM</t>
  </si>
  <si>
    <t>conzone999@hotmail.com</t>
  </si>
  <si>
    <t>MMAHARSHEE@hotmail.COM</t>
  </si>
  <si>
    <t>MLCHOPRA88@hotmail.COM</t>
  </si>
  <si>
    <t>kinsalbhatt301@hotmail.com</t>
  </si>
  <si>
    <t>MONTUEVENT@hotmail.COM</t>
  </si>
  <si>
    <t>nilaymadhani@hotmail.com</t>
  </si>
  <si>
    <t>PIYUSHMSHARMA82@hotmail.COM</t>
  </si>
  <si>
    <t>parthvaishnav079@hotmail.com</t>
  </si>
  <si>
    <t>santoshkumawat065@hotmail.com</t>
  </si>
  <si>
    <t>solankiaman1992@hotmail.com</t>
  </si>
  <si>
    <t>INDRAVADHANCHOKSI@hotmail.COM</t>
  </si>
  <si>
    <t>dhomesas@hotmail.com</t>
  </si>
  <si>
    <t>Tilokchindalia22@hotmail.com</t>
  </si>
  <si>
    <t>modidhruvil15@hotmail.com</t>
  </si>
  <si>
    <t>rronakbhoi@hotmail.com</t>
  </si>
  <si>
    <t>pparth59@hotmail.com</t>
  </si>
  <si>
    <t>deep_2556@hotmail.com</t>
  </si>
  <si>
    <t>devanshipandya608@hotmail.com</t>
  </si>
  <si>
    <t>sayantiyadav64@hotmail.com</t>
  </si>
  <si>
    <t>bhshah92@hotmail.com</t>
  </si>
  <si>
    <t>16msit038.darshan@hotmail.com</t>
  </si>
  <si>
    <t>nileshchauhan@hotmail.com</t>
  </si>
  <si>
    <t>poosanpatel109@hotmail.com</t>
  </si>
  <si>
    <t>SVP100965@hotmail.COM</t>
  </si>
  <si>
    <t>anerishah3107@hotmail.com</t>
  </si>
  <si>
    <t>umarfaruk.mankad@hotmail.com</t>
  </si>
  <si>
    <t>reenasarvaiya1912@hotmail.com</t>
  </si>
  <si>
    <t>shah.yamesh@hotmail.com</t>
  </si>
  <si>
    <t>DAXINIPRITESHV@hotmail.COM</t>
  </si>
  <si>
    <t>hirensonico@hotmail.com</t>
  </si>
  <si>
    <t>marveltourism1@hotmail.com</t>
  </si>
  <si>
    <t>zeel.arbuda@hotmail.com</t>
  </si>
  <si>
    <t>nankitapatel1608@hotmail.com</t>
  </si>
  <si>
    <t>wastechwater@hotmail.com</t>
  </si>
  <si>
    <t>mansi77797@hotmail.com</t>
  </si>
  <si>
    <t>smit.5594@hotmail.com</t>
  </si>
  <si>
    <t>skbhatt623@hotmail.com</t>
  </si>
  <si>
    <t>ANANDSAHANI134@hotmail.COM</t>
  </si>
  <si>
    <t>NISHILTHAKKAR20@hotmail.COM</t>
  </si>
  <si>
    <t>adbuild.ventures@hotmail.com</t>
  </si>
  <si>
    <t>dparasharya@hotmail.com</t>
  </si>
  <si>
    <t>parth@hotmail.com</t>
  </si>
  <si>
    <t>purivsh22sheth@hotmail.com</t>
  </si>
  <si>
    <t>HARSHSUTHAR2502@hotmail.COM</t>
  </si>
  <si>
    <t>ashokmsachdev@hotmail.com</t>
  </si>
  <si>
    <t>shermkhan@hotmail.com</t>
  </si>
  <si>
    <t>vishaalsani@hotmail.com</t>
  </si>
  <si>
    <t>mahesh@hotmail.com</t>
  </si>
  <si>
    <t>sudishblue@hotmail.com</t>
  </si>
  <si>
    <t>sunilacharya27@hotmail.com</t>
  </si>
  <si>
    <t>dr.dev86@hotmail.co</t>
  </si>
  <si>
    <t>myadava.prl@hotmail.com</t>
  </si>
  <si>
    <t>sachinraval567@hotmail.in</t>
  </si>
  <si>
    <t>choksi.chintan@hotmail.COM</t>
  </si>
  <si>
    <t>ATULVORA65@hotmail.CO.IN</t>
  </si>
  <si>
    <t>kirit1894@hotmail.com</t>
  </si>
  <si>
    <t>npatel5248@hotmail.com</t>
  </si>
  <si>
    <t>ashishkrkv@hotmail.com</t>
  </si>
  <si>
    <t>akshay.kalola28@hotmail.com</t>
  </si>
  <si>
    <t>mehulparekh553@hotmail.com</t>
  </si>
  <si>
    <t>hiren@hotmail.com</t>
  </si>
  <si>
    <t>ashokidesai1412@hotmail.com</t>
  </si>
  <si>
    <t>shahpriyank141@hotmail.com</t>
  </si>
  <si>
    <t>PANCHALDHANANsaY@hotmail.CO.IN</t>
  </si>
  <si>
    <t>zxcvbnm@hotmail.com</t>
  </si>
  <si>
    <t>hnu.1810@hotmail.com</t>
  </si>
  <si>
    <t>neelams2008@hotmail.com</t>
  </si>
  <si>
    <t>Bhansalisun@hotmail.com</t>
  </si>
  <si>
    <t>bramsanbhai@hotmail.com</t>
  </si>
  <si>
    <t>sayminmistry13@hotmail.com</t>
  </si>
  <si>
    <t>rathinpatel72@hotmail.com</t>
  </si>
  <si>
    <t>ashishaikh94@hotmail.com</t>
  </si>
  <si>
    <t>parthunadkat91@hotmail.com</t>
  </si>
  <si>
    <t>manancnp9798@hotmail.com</t>
  </si>
  <si>
    <t>sacky_adnani@hotmail.co.in</t>
  </si>
  <si>
    <t>mehtadhwani95@hotmail.com</t>
  </si>
  <si>
    <t>nareshdelvadiya61@hotmail.com</t>
  </si>
  <si>
    <t>pratik1738@hotmail.com</t>
  </si>
  <si>
    <t>sapnaranpura04@hotmail.com</t>
  </si>
  <si>
    <t>SAUNILAVIARY@hotmail.COM</t>
  </si>
  <si>
    <t>devanshshah2710@hotmail.com</t>
  </si>
  <si>
    <t>qwertyuiop@hotmail.com</t>
  </si>
  <si>
    <t>iiiconsult@hotmail.com</t>
  </si>
  <si>
    <t>siddharthshah6@hotmail.com</t>
  </si>
  <si>
    <t>shahashish523@hotmail.com</t>
  </si>
  <si>
    <t>merharsukh11@hotmail.com</t>
  </si>
  <si>
    <t>solankipriyank13@hotmail.com</t>
  </si>
  <si>
    <t>adityashah@hotmail.com</t>
  </si>
  <si>
    <t>mehtaish@hotmail.com</t>
  </si>
  <si>
    <t>theultimatesolutions.in@hotmail.com</t>
  </si>
  <si>
    <t>deepkothari1805@hotmail.com</t>
  </si>
  <si>
    <t>hptalwadi69@hotmail.com</t>
  </si>
  <si>
    <t>VISHALBHAYANI85@hotmail.COM</t>
  </si>
  <si>
    <t>birensmehta@hotmail.com</t>
  </si>
  <si>
    <t>vasant@hotmail.com</t>
  </si>
  <si>
    <t>dhruval9@hotmail.com</t>
  </si>
  <si>
    <t>saivikbhatt25@hotmail.com</t>
  </si>
  <si>
    <t>puravstoneman@hotmail.com</t>
  </si>
  <si>
    <t>km_silverline@hotmail.com</t>
  </si>
  <si>
    <t>sahillalwani111@hotmail.com</t>
  </si>
  <si>
    <t>KSHSF@hotmail.COM</t>
  </si>
  <si>
    <t>saivikbhatt1999@hotmail.com</t>
  </si>
  <si>
    <t>dhruv.seo@hotmail.com</t>
  </si>
  <si>
    <t>snehit298@hotmail.com</t>
  </si>
  <si>
    <t>anandbarot@hotmail.com</t>
  </si>
  <si>
    <t>d3ka0307@hotmail.com</t>
  </si>
  <si>
    <t>llcs007@hotmail.com</t>
  </si>
  <si>
    <t>unnatmulani5513@hotmail.com</t>
  </si>
  <si>
    <t>lalit@hotmail.com</t>
  </si>
  <si>
    <t>rasikh.mansata@hotmail.com</t>
  </si>
  <si>
    <t>niralsshah@hotmail.com</t>
  </si>
  <si>
    <t>bardiasaurabh@hotmail.com</t>
  </si>
  <si>
    <t>SKYHOLIDAYS@hotmail.COM</t>
  </si>
  <si>
    <t>drpriyenpatel@hotmail.com</t>
  </si>
  <si>
    <t>naran@hotmail.com</t>
  </si>
  <si>
    <t>vivekv.salan@hotmail.com</t>
  </si>
  <si>
    <t>bhavin.malvi@hotmail.com</t>
  </si>
  <si>
    <t>dhaval_ubl_2006@hotmail.co.in</t>
  </si>
  <si>
    <t>Parmarmukesh721@hotmail.com</t>
  </si>
  <si>
    <t>shuklamaithili74@hotmail.com</t>
  </si>
  <si>
    <t>atitparikh6@hotmail.com</t>
  </si>
  <si>
    <t>visaypatel0033@hotmail.co.in</t>
  </si>
  <si>
    <t>pranav29kumar@hotmail.com</t>
  </si>
  <si>
    <t>pratikmevada322@hotmail.com</t>
  </si>
  <si>
    <t>pravi4963@hotmail.com</t>
  </si>
  <si>
    <t>chhabdakunal@hotmail.com</t>
  </si>
  <si>
    <t>BKPANCHAL15@hotmail.COM</t>
  </si>
  <si>
    <t>hhdyt@hotmail.com</t>
  </si>
  <si>
    <t>manmohantutesa78@hotmail.com</t>
  </si>
  <si>
    <t>A2721bc@hotmail.com</t>
  </si>
  <si>
    <t>darshansunariya@hotmail.com</t>
  </si>
  <si>
    <t>pravin@hotmail.com</t>
  </si>
  <si>
    <t>viveksidhwani636@hotmail.com</t>
  </si>
  <si>
    <t>kapil.parmar79@hotmail.com</t>
  </si>
  <si>
    <t>harshadpatel4449@hotmail.com</t>
  </si>
  <si>
    <t>HARSHILNIPAMSHAH@hotmail.COM</t>
  </si>
  <si>
    <t>qwertyu@hotmail.com</t>
  </si>
  <si>
    <t>pratikrshah@hotmail.com</t>
  </si>
  <si>
    <t>hardik7766@hotmail.com</t>
  </si>
  <si>
    <t>mit.mp.patel@hotmail.com</t>
  </si>
  <si>
    <t>himanshu@hotmail.com</t>
  </si>
  <si>
    <t>bharat.ss10@hotmail.com</t>
  </si>
  <si>
    <t>KHFSS@hotmail.COM</t>
  </si>
  <si>
    <t>subeepkewl2002@hotmail.com</t>
  </si>
  <si>
    <t>mayankbhaishah65@hotmail.com</t>
  </si>
  <si>
    <t>vipulbhosak0@hotmail.com</t>
  </si>
  <si>
    <t>mr.maulikdesai@hotmail.com</t>
  </si>
  <si>
    <t>sayeshbtd@hotmail.com</t>
  </si>
  <si>
    <t>harshilbhadsa28@hotmail.com</t>
  </si>
  <si>
    <t>PRANAVPARIKH1410@hotmail.COM</t>
  </si>
  <si>
    <t>piyush.suchak@hotmail.com</t>
  </si>
  <si>
    <t>afs@hotmail.cim</t>
  </si>
  <si>
    <t>dipeshlodha111@hotmail.com</t>
  </si>
  <si>
    <t>visayprasapati90909@hotmail.com</t>
  </si>
  <si>
    <t>SHAILVAN1995@hotmail.COM</t>
  </si>
  <si>
    <t>nitin.nayak1415@hotmail.com</t>
  </si>
  <si>
    <t>shrey.chokshi@hotmail.com</t>
  </si>
  <si>
    <t>ashishnahusa@hotmail.com</t>
  </si>
  <si>
    <t>SMART14333@hotmail.COM</t>
  </si>
  <si>
    <t>System1.aluwin@hotmail.com</t>
  </si>
  <si>
    <t>mineshshah1970@hotmail.com</t>
  </si>
  <si>
    <t>mehulvasa1999@hotmail.com</t>
  </si>
  <si>
    <t>advnirav1449@hotmail.com</t>
  </si>
  <si>
    <t>THAKKARsaI91@hotmail.COM</t>
  </si>
  <si>
    <t>Vm090114@hotmail.com</t>
  </si>
  <si>
    <t>madhav2408@hotmail.com</t>
  </si>
  <si>
    <t>Lopashastri48@hotmail.com</t>
  </si>
  <si>
    <t>abbcdde@hotmail.com</t>
  </si>
  <si>
    <t>kaumil19@hotmail.com</t>
  </si>
  <si>
    <t>vishalbhavaniwala@hotmail.in</t>
  </si>
  <si>
    <t>mutlidhartraders2010@hotmail.com</t>
  </si>
  <si>
    <t>HITENTRIVEDI3@hotmail.COM</t>
  </si>
  <si>
    <t>sayant1@hotmail.com</t>
  </si>
  <si>
    <t>nk281046@hotmail.com</t>
  </si>
  <si>
    <t>TALESANTOSH8@hotmail.COM</t>
  </si>
  <si>
    <t>Nimesh.patel1330@hotmail.com</t>
  </si>
  <si>
    <t>dfiuwfbdsdfbldr@hotmail.com</t>
  </si>
  <si>
    <t>Rupeshpatel73@hotmail.com</t>
  </si>
  <si>
    <t>sureshkundiya11@hotmail.com</t>
  </si>
  <si>
    <t>htilavat@hotmail.com</t>
  </si>
  <si>
    <t>sasminladani@hotmail.com</t>
  </si>
  <si>
    <t>ateet208@hotmail.com</t>
  </si>
  <si>
    <t>harrydavol@hotmail.com</t>
  </si>
  <si>
    <t>abbcde@hotmail.com</t>
  </si>
  <si>
    <t>Rparmar831@hotmail.com</t>
  </si>
  <si>
    <t>sadawalaparth@hotmail.com</t>
  </si>
  <si>
    <t>malharauraarchitectural@hotmail.com</t>
  </si>
  <si>
    <t>Bharti@hotmail.com</t>
  </si>
  <si>
    <t>ALSH@hotmail.COM</t>
  </si>
  <si>
    <t>maulik303@hotmail.com</t>
  </si>
  <si>
    <t>yatrik.patel@hotmail.com</t>
  </si>
  <si>
    <t>saurabh3008.sathwara@hotmail.com</t>
  </si>
  <si>
    <t>mailmoklido@hotmail.com</t>
  </si>
  <si>
    <t>visayaction0101@hotmail.com</t>
  </si>
  <si>
    <t>Patel.ddpkm@hotmail.com</t>
  </si>
  <si>
    <t>shreeaksharfinance@hotmail.com</t>
  </si>
  <si>
    <t>Dhavalraiththa46@hotmail.com</t>
  </si>
  <si>
    <t>LOPI@hotmail.COM</t>
  </si>
  <si>
    <t>sunshinedeepali123@hotmail.com</t>
  </si>
  <si>
    <t>keyurkumarshah1988@hotmail.com</t>
  </si>
  <si>
    <t>patelvardhan09@hotmail.com</t>
  </si>
  <si>
    <t>parthshah9602@hotmail.com</t>
  </si>
  <si>
    <t>saYPATEL4203@hotmail.COM</t>
  </si>
  <si>
    <t>prolific.spaces@hotmail.com</t>
  </si>
  <si>
    <t>rcmehta11@hotmail.com</t>
  </si>
  <si>
    <t>happym30@hotmail.com</t>
  </si>
  <si>
    <t>adeshdixit10@hotmail.com</t>
  </si>
  <si>
    <t>BHAVESHB_1976@hotmail.COM</t>
  </si>
  <si>
    <t>bharatsuthar_89@hotmail.com</t>
  </si>
  <si>
    <t>shubhamraval3010@hotmail.com</t>
  </si>
  <si>
    <t>dilippatel13568@hotmail.com</t>
  </si>
  <si>
    <t>VWWCNC@hotmail.COM</t>
  </si>
  <si>
    <t>vwwcnc@hotmail.com</t>
  </si>
  <si>
    <t>innoveconcepts@hotmail.com</t>
  </si>
  <si>
    <t>sawaisen33@hotmail.com</t>
  </si>
  <si>
    <t>Patel26say@hotmail.com</t>
  </si>
  <si>
    <t>vnrealty@hotmail.com</t>
  </si>
  <si>
    <t>MISTRYBHOOMI9@hotmail.COM</t>
  </si>
  <si>
    <t>chintantevar3@hotmail.com</t>
  </si>
  <si>
    <t>vidharenterprise@hotmail.com</t>
  </si>
  <si>
    <t>dilip7799@hotmail.com</t>
  </si>
  <si>
    <t>chelanimukesh87@hotmail.com</t>
  </si>
  <si>
    <t>MAULIKMER1996@hotmail.COM</t>
  </si>
  <si>
    <t>keyurpatel1602@hotmail.co.in</t>
  </si>
  <si>
    <t>parthshah@hotmail.com</t>
  </si>
  <si>
    <t>Harshshah6592@hotmail.com</t>
  </si>
  <si>
    <t>chetan1973.cs@hotmail.com</t>
  </si>
  <si>
    <t>shounak.ray21@hotmail.com</t>
  </si>
  <si>
    <t>saCKDANIEL437@hotmail.COM</t>
  </si>
  <si>
    <t>kaushiksolanki9596@hotmail.com</t>
  </si>
  <si>
    <t>AIRBIZZ.AC@hotmail.COM</t>
  </si>
  <si>
    <t>dhrukesh.patel@hotmail.com</t>
  </si>
  <si>
    <t>Centreproperty92@hotmail.com</t>
  </si>
  <si>
    <t>kpsuthariya@hotmail.in</t>
  </si>
  <si>
    <t>Hshah4213@hotmail.com</t>
  </si>
  <si>
    <t>Ankur.brahmbhatt1785@hotmail.com</t>
  </si>
  <si>
    <t>harshah2532@hotmail.com</t>
  </si>
  <si>
    <t>samcons11@hotmail.com</t>
  </si>
  <si>
    <t>NARATHORE@hotmail.COM</t>
  </si>
  <si>
    <t>Muthapipes@hotmail.com</t>
  </si>
  <si>
    <t>dharit_shah2865@hotmail.com</t>
  </si>
  <si>
    <t>drbusiness2621@hotmail.com</t>
  </si>
  <si>
    <t>Pulkitshah99@hotmail.com</t>
  </si>
  <si>
    <t>prashantkarmakar@hotmail.co.uk</t>
  </si>
  <si>
    <t>krutarthnisaan@hotmail.com</t>
  </si>
  <si>
    <t>spshah1`47@hotmail.com</t>
  </si>
  <si>
    <t>ANADKATsaY10@hotmail.COM</t>
  </si>
  <si>
    <t>barotdivyesh65@hotmail.com</t>
  </si>
  <si>
    <t>rkrpitl@hotmail.com</t>
  </si>
  <si>
    <t>miteshpatel@hotmail.co.in</t>
  </si>
  <si>
    <t>info.cavisayranparia@hotmail.com</t>
  </si>
  <si>
    <t>sdhruv1716@hotmail.com</t>
  </si>
  <si>
    <t>kalpinshah@hotmail.com</t>
  </si>
  <si>
    <t>Divyeshbhrambhatt02@hotmail.com</t>
  </si>
  <si>
    <t>lamoriyarahul@hotmail.com</t>
  </si>
  <si>
    <t>salelectricals@hotmail.co.in</t>
  </si>
  <si>
    <t>Sushantprasapati@hotmail.com</t>
  </si>
  <si>
    <t>sarthakestateconsultans@hotmail.com</t>
  </si>
  <si>
    <t>mukant@hotmail.com</t>
  </si>
  <si>
    <t>VIsaYRAMNANI98@hotmail.COM</t>
  </si>
  <si>
    <t>PATELARUN26@hotmail.COM</t>
  </si>
  <si>
    <t>ms5866770@hotmail.com</t>
  </si>
  <si>
    <t>mohitprasapati509@hotmail.com</t>
  </si>
  <si>
    <t>Hsha@hotmail.com</t>
  </si>
  <si>
    <t>saTIN.ADVANI@hotmail.COM</t>
  </si>
  <si>
    <t>9723155030alpesh@hotmail.com</t>
  </si>
  <si>
    <t>DIPAKHPANCHAL@hotmail.COM</t>
  </si>
  <si>
    <t>hirentanna0910@hotmail.com</t>
  </si>
  <si>
    <t>swastik.southbopal@hotmail.com</t>
  </si>
  <si>
    <t>shrimaliharsha2@hotmail.com</t>
  </si>
  <si>
    <t>Keval616@hotmail.com</t>
  </si>
  <si>
    <t>pvpatel83@hotmail.co</t>
  </si>
  <si>
    <t>7keysproperties@hotmail.com</t>
  </si>
  <si>
    <t>patelrr85@hotmail.com</t>
  </si>
  <si>
    <t>sansay123@hotmail.com</t>
  </si>
  <si>
    <t>sayparikh992@hotmail.com</t>
  </si>
  <si>
    <t>bhaveshkhatri@hotmail.com</t>
  </si>
  <si>
    <t>VAIBHAVSHETH17@hotmail.COM</t>
  </si>
  <si>
    <t>amish.n.shah@hotmail.com</t>
  </si>
  <si>
    <t>discovery8091@hotmail.com</t>
  </si>
  <si>
    <t>priyank990@hotmail.com</t>
  </si>
  <si>
    <t>ramisayesh1963@hotmail.com</t>
  </si>
  <si>
    <t>sdhirav@hotmail.com</t>
  </si>
  <si>
    <t>pratiktekchandani28.pt@hotmail.com</t>
  </si>
  <si>
    <t>BHARAT.PATEL8874@hotmail.COM</t>
  </si>
  <si>
    <t>kumbhat.prakash@hotmail.com</t>
  </si>
  <si>
    <t>YUIO@hotmail.COM</t>
  </si>
  <si>
    <t>darshanmodi732@hotmail.com</t>
  </si>
  <si>
    <t>dineshp@hotmail.com</t>
  </si>
  <si>
    <t>Dharmik.pandya1999@hotmail.com</t>
  </si>
  <si>
    <t>tushar.vitalspace@hotmail.com</t>
  </si>
  <si>
    <t>pratik.bambharoliya@hotmail.com</t>
  </si>
  <si>
    <t>hiren.vitalspace@hotmail.com</t>
  </si>
  <si>
    <t>YXTDNL@hotmail.COM</t>
  </si>
  <si>
    <t>tiniyo1972@hotmail.com</t>
  </si>
  <si>
    <t>MAXIMULCHANDANI3333@hotmail.COM</t>
  </si>
  <si>
    <t>himanshuvzalavadiya@hotmail.com</t>
  </si>
  <si>
    <t>MARUTIESTATE_29@hotmail.COM</t>
  </si>
  <si>
    <t>Rupeshvora143@hotmail.com</t>
  </si>
  <si>
    <t>Nbinfrastructure@hotmail.com</t>
  </si>
  <si>
    <t>saytrivedi1896@hotmail.com</t>
  </si>
  <si>
    <t>ritsharsora@hotmail.com</t>
  </si>
  <si>
    <t>ZSRDTMK@hotmail.COM</t>
  </si>
  <si>
    <t>SAUNAKBUPADHAYAY@hotmail.COM</t>
  </si>
  <si>
    <t>ankitmax52@hotmail.com</t>
  </si>
  <si>
    <t>chinarshah03@hotmail.com</t>
  </si>
  <si>
    <t>abvbsb@hotmail.com</t>
  </si>
  <si>
    <t>mehulpradhan75@hotmail.com</t>
  </si>
  <si>
    <t>monik607080@hotmail.com</t>
  </si>
  <si>
    <t>DHRUVPAREKH2017@hotmail.COM</t>
  </si>
  <si>
    <t>asaysatani15@hotmail.com</t>
  </si>
  <si>
    <t>Hew@hotmail.com</t>
  </si>
  <si>
    <t>cureworldhealthcare2011@hotmail.com</t>
  </si>
  <si>
    <t>mainakcorporation@hotmail.com</t>
  </si>
  <si>
    <t>faisal.devdiwala@hotmail.com</t>
  </si>
  <si>
    <t>kdeindia@hotmail.com</t>
  </si>
  <si>
    <t>riteshambalia9@hotmail.com</t>
  </si>
  <si>
    <t>hemal_v88@hotmail.co.in</t>
  </si>
  <si>
    <t>vishalprasapati1426@hotmail.com</t>
  </si>
  <si>
    <t>VBCREATIVEHUB@hotmail.COM</t>
  </si>
  <si>
    <t>rdsomani@hotmail.com</t>
  </si>
  <si>
    <t>XRDOP@hotmail.COM</t>
  </si>
  <si>
    <t>vinodmistriy@hotmail.com</t>
  </si>
  <si>
    <t>sharmakalpesh31@hotmail.com</t>
  </si>
  <si>
    <t>LUXURYREATOR83@hotmail.COM</t>
  </si>
  <si>
    <t>mansukhchawda56@hotmail.com</t>
  </si>
  <si>
    <t>Amrish1984patel@hotmail.com</t>
  </si>
  <si>
    <t>hiteshkhatri48@hotmail.com</t>
  </si>
  <si>
    <t>Daniahshah1305@hotmail.com</t>
  </si>
  <si>
    <t>shahmanisha1205@hotmail.com</t>
  </si>
  <si>
    <t>Sonisanket@hotmail.com</t>
  </si>
  <si>
    <t>rathilimes@hotmail.com</t>
  </si>
  <si>
    <t>mehul20012001@hotmail.com</t>
  </si>
  <si>
    <t>ASH.DEV@hotmail.COM</t>
  </si>
  <si>
    <t>patelnikhalas@hotmail.com</t>
  </si>
  <si>
    <t>Hshsa@hotmail.com</t>
  </si>
  <si>
    <t>laxmiconsultants11@hotmail.com</t>
  </si>
  <si>
    <t>bhattharsh559@hotmail.com</t>
  </si>
  <si>
    <t>sandip.bhalsod09@hotmail.com</t>
  </si>
  <si>
    <t>theestatevibe@hotmail.com</t>
  </si>
  <si>
    <t>aashit81@hotmail.com</t>
  </si>
  <si>
    <t>Achalshah17@hotmail.com</t>
  </si>
  <si>
    <t>dhyannayak7925@hotmail.com</t>
  </si>
  <si>
    <t>nitinkashyab9238@hotmail.com</t>
  </si>
  <si>
    <t>nikhilpansari31@hotmail.com</t>
  </si>
  <si>
    <t>sp@hotmail.com</t>
  </si>
  <si>
    <t>addy0022@hotmail.com</t>
  </si>
  <si>
    <t>smitvakharia007@hotmail.com</t>
  </si>
  <si>
    <t>manishbhadsa75464@hotmail.com</t>
  </si>
  <si>
    <t>maulik.upadhyaya@hotmail.com</t>
  </si>
  <si>
    <t>nihalamirani888@hotmail.com</t>
  </si>
  <si>
    <t>rakesh.hansrasani@hotmail.com</t>
  </si>
  <si>
    <t>34U890@hotmail.COM</t>
  </si>
  <si>
    <t>shreyashvyas96@hotmail.com</t>
  </si>
  <si>
    <t>PATELMANISH1401@hotmail.COM</t>
  </si>
  <si>
    <t>sainamshah@hotmail.com</t>
  </si>
  <si>
    <t>therealtyatlas@hotmail.com</t>
  </si>
  <si>
    <t>shahpoosa@hotmail.com</t>
  </si>
  <si>
    <t>np991363@hotmail.com</t>
  </si>
  <si>
    <t>ckruns20@hotmail.com</t>
  </si>
  <si>
    <t>KUNAL.ACHARYA8678@hotmail.COM</t>
  </si>
  <si>
    <t>bhopyshah@hotmail.com</t>
  </si>
  <si>
    <t>dthakkar990@hotmail.com</t>
  </si>
  <si>
    <t>Kd541714@hotmail.com</t>
  </si>
  <si>
    <t>mukeshboliwal6002@hotmail.com</t>
  </si>
  <si>
    <t>SHAILESHDESAI@hotmail.COM</t>
  </si>
  <si>
    <t>sahilll0204@hotmail.com</t>
  </si>
  <si>
    <t>hirenhalani@hotmail.com</t>
  </si>
  <si>
    <t>sansaymatrix@hotmail.com</t>
  </si>
  <si>
    <t>rasatdeepak@hotmail.com</t>
  </si>
  <si>
    <t>VsaPVTLTD@hotmail.COM</t>
  </si>
  <si>
    <t>ZRXDTYCVUNOIP@hotmail.COM</t>
  </si>
  <si>
    <t>VARUNKIRTANE01@hotmail.COM</t>
  </si>
  <si>
    <t>rmprakeshpatel@hotmail.com</t>
  </si>
  <si>
    <t>SHANKIT.REALTYPARTNET@hotmail.COM</t>
  </si>
  <si>
    <t>keyur79@hotmail.com</t>
  </si>
  <si>
    <t>kunalchaudhari6898@hotmail.com</t>
  </si>
  <si>
    <t>KESAR3SKILLEDU@hotmail.COM</t>
  </si>
  <si>
    <t>sambhare2090@hotmail.com</t>
  </si>
  <si>
    <t>VIDHIBHOW@hotmail.COM</t>
  </si>
  <si>
    <t>Ethicsproperty@hotmail.com</t>
  </si>
  <si>
    <t>sharadpatel314@hotmail.com</t>
  </si>
  <si>
    <t>kamdenuproperty@hotmail.com</t>
  </si>
  <si>
    <t>Shsh@hotmail.com</t>
  </si>
  <si>
    <t>dushyantsuthar1997@hotmail.com</t>
  </si>
  <si>
    <t>MAULIK2186@hotmail.COM</t>
  </si>
  <si>
    <t>bhalchandraparmar@hotmail.com</t>
  </si>
  <si>
    <t>dharakvyas00@hotmail.com</t>
  </si>
  <si>
    <t>sudhir1@hotmail.com</t>
  </si>
  <si>
    <t>darshanzanzrukiya@hotmail.com</t>
  </si>
  <si>
    <t>Kmanchhani@hotmail.com</t>
  </si>
  <si>
    <t>KARTIK.AONESPACE@hotmail.COM</t>
  </si>
  <si>
    <t>hrushipatel812@hotmail.com</t>
  </si>
  <si>
    <t>prateekapandey@hotmail.com</t>
  </si>
  <si>
    <t>MACKPATEL68@hotmail.COM</t>
  </si>
  <si>
    <t>arpan5610@hotmail.com</t>
  </si>
  <si>
    <t>susayprasapati8@hotmail.com</t>
  </si>
  <si>
    <t>theartcontainer@hotmail.com</t>
  </si>
  <si>
    <t>manisha0812390@hotmail.com</t>
  </si>
  <si>
    <t>RAVINDRACHAVDA123@hotmail.COM</t>
  </si>
  <si>
    <t>SHUSHANTBHATT@hotmail.COM</t>
  </si>
  <si>
    <t>CAPrashant2991@hotmail.com</t>
  </si>
  <si>
    <t>palashmht@hotmail.com</t>
  </si>
  <si>
    <t>ISHAN.PRAsaPTI@hotmail.COM</t>
  </si>
  <si>
    <t>hariomproperties62@hotmail.com</t>
  </si>
  <si>
    <t>vivkum@hotmail.com</t>
  </si>
  <si>
    <t>DXFOP@hotmail.COM</t>
  </si>
  <si>
    <t>Mohithpatel@hotmail.com</t>
  </si>
  <si>
    <t>mehtaestatecorporation@hotmail.com</t>
  </si>
  <si>
    <t>dev.shah6847@hotmail.com</t>
  </si>
  <si>
    <t>contact.urbanrealtor@hotmail.com</t>
  </si>
  <si>
    <t>saY.PATEL14763@hotmail.COM</t>
  </si>
  <si>
    <t>krupalsani13@hotmail.com</t>
  </si>
  <si>
    <t>mhruparelia@hotmail.com</t>
  </si>
  <si>
    <t>prasapatisatendra24@hotmail.com</t>
  </si>
  <si>
    <t>nileshrathod1304@hotmail.com</t>
  </si>
  <si>
    <t>dhaval65658@hotmail.com</t>
  </si>
  <si>
    <t>devansh.kothari@hotmail.com</t>
  </si>
  <si>
    <t>dipenplastic@hotmail.co.in</t>
  </si>
  <si>
    <t>Cb.developement@hotmail.com</t>
  </si>
  <si>
    <t>SIDDHARTHTHAKAR97@hotmail.COM</t>
  </si>
  <si>
    <t>SANKETPATEL0010@hotmail.COM</t>
  </si>
  <si>
    <t>balarpiyush788@hotmail.com</t>
  </si>
  <si>
    <t>satindave05@hotmail.com</t>
  </si>
  <si>
    <t>sonitbalar@hotmail.com</t>
  </si>
  <si>
    <t>Thakkarbhavik10310@hotmail.com</t>
  </si>
  <si>
    <t>kasals18uwsb@hotmail.com</t>
  </si>
  <si>
    <t>aakash_pandya2000@hotmail.com</t>
  </si>
  <si>
    <t>sureshsindhav2828@hotmail.com</t>
  </si>
  <si>
    <t>KRINAPAREKH493@hotmail.COM</t>
  </si>
  <si>
    <t>DWIsaENTERPRISE22@hotmail.COM</t>
  </si>
  <si>
    <t>dineshkdhokwan@hotmail.com</t>
  </si>
  <si>
    <t>desaironak83@hotmail.com</t>
  </si>
  <si>
    <t>shethh10@hotmail.com</t>
  </si>
  <si>
    <t>ansariasar67@hotmail.com</t>
  </si>
  <si>
    <t>say.raval1817@hotmail.com</t>
  </si>
  <si>
    <t>sayandparmer@hotmail.com</t>
  </si>
  <si>
    <t>MAULIKACHARYA1@hotmail.COM</t>
  </si>
  <si>
    <t>KAHARLOKESH32@hotmail.COM</t>
  </si>
  <si>
    <t>pavan_22688@hotmail.co.in</t>
  </si>
  <si>
    <t>hemubuilder@hotmail.co.in</t>
  </si>
  <si>
    <t>ashokdodiya180@hotmail.com</t>
  </si>
  <si>
    <t>shahalpesh949@hotmail.com</t>
  </si>
  <si>
    <t>BHEVESH.ICONIREALTY@hotmail.COM</t>
  </si>
  <si>
    <t>kartikhardik@hotmail.com</t>
  </si>
  <si>
    <t>KIRANPANDYA452@hotmail.COM</t>
  </si>
  <si>
    <t>kapydamor@hotmail.com</t>
  </si>
  <si>
    <t>nihalpatel9999@hotmail.com</t>
  </si>
  <si>
    <t>abhinav@hotmail.com</t>
  </si>
  <si>
    <t>Vishalpatani380@hotmail.com</t>
  </si>
  <si>
    <t>mkelaskc@hotmail.com</t>
  </si>
  <si>
    <t>me.amitmakwana@hotmail.com</t>
  </si>
  <si>
    <t>saYPATHAK44@hotmail.COM</t>
  </si>
  <si>
    <t>DRCMISTRY@hotmail.COM</t>
  </si>
  <si>
    <t>sutharrachit1@hotmail.com</t>
  </si>
  <si>
    <t>NISHITVITLANI12@hotmail.COM</t>
  </si>
  <si>
    <t>Smart_sass@hotmail.com</t>
  </si>
  <si>
    <t>parthbelani@hotmail.com</t>
  </si>
  <si>
    <t>skilledbirds@hotmail.com</t>
  </si>
  <si>
    <t>parthvaland7@hotmail.com</t>
  </si>
  <si>
    <t>niluvasani@hotmail.com</t>
  </si>
  <si>
    <t>manish.m7951@hotmail.com</t>
  </si>
  <si>
    <t>aamitchauhan@hotmail.com</t>
  </si>
  <si>
    <t>nirav.kpatel@hotmail.com</t>
  </si>
  <si>
    <t>PROPUNITY@hotmail.COM</t>
  </si>
  <si>
    <t>qweir@hotmail.com</t>
  </si>
  <si>
    <t>mehul.5951@hotmail.com</t>
  </si>
  <si>
    <t>chintanbhow@hotmail.com</t>
  </si>
  <si>
    <t>mukeshpatel1410195@hotmail.com</t>
  </si>
  <si>
    <t>prashantdushara@hotmail.com</t>
  </si>
  <si>
    <t>sureshsatoliya7@hotmail.com</t>
  </si>
  <si>
    <t>ss.addressbook@hotmail.com</t>
  </si>
  <si>
    <t>Htrivedi1995@hotmail.com</t>
  </si>
  <si>
    <t>darshansuresa96@hotmail.com</t>
  </si>
  <si>
    <t>vikasbhai@hotmail.com</t>
  </si>
  <si>
    <t>SHACHIsaYAMBE@hotmail.COM</t>
  </si>
  <si>
    <t>hdevmurari022@hotmail.com</t>
  </si>
  <si>
    <t>mitesh334460@hotmail.com</t>
  </si>
  <si>
    <t>cementatavi@hotmail.com</t>
  </si>
  <si>
    <t>visayavadhcompany@hotmail.com</t>
  </si>
  <si>
    <t>misharealty222@hotmail.com</t>
  </si>
  <si>
    <t>virenlashkari@hotmail.com</t>
  </si>
  <si>
    <t>maulikdvyas@hotmail.com</t>
  </si>
  <si>
    <t>ravidevmurari139@hotmail.com</t>
  </si>
  <si>
    <t>bhavin_labh@hotmail.co.in</t>
  </si>
  <si>
    <t>DFH@hotmail.COM</t>
  </si>
  <si>
    <t>nks.realtors@hotmail.com</t>
  </si>
  <si>
    <t>westurnrec@hotmail.com</t>
  </si>
  <si>
    <t>pradeep1@hotmail.com</t>
  </si>
  <si>
    <t>BHAVESHKOTIYA@hotmail.COM</t>
  </si>
  <si>
    <t>asaysoriya914@hotmail.com</t>
  </si>
  <si>
    <t>SHAMSHUDDIN.SHAIKH900@hotmail.COM</t>
  </si>
  <si>
    <t>dhairyap59@hotmail.com</t>
  </si>
  <si>
    <t>lrc8904@hotmail.com</t>
  </si>
  <si>
    <t>HARDIKOBEROI123456@hotmail.COM</t>
  </si>
  <si>
    <t>trupti.vitalspace@hotmail.com</t>
  </si>
  <si>
    <t>rathodbipin2017@hotmail.com</t>
  </si>
  <si>
    <t>vikrampatel@hotmail.com</t>
  </si>
  <si>
    <t>PMC.birkat@hotmail.com</t>
  </si>
  <si>
    <t>pethaniravi46@hotmail.com</t>
  </si>
  <si>
    <t>PATEL.HARESH.S@hotmail.COM</t>
  </si>
  <si>
    <t>vamacorp999@hotmail.com</t>
  </si>
  <si>
    <t>AP17966@hotmail.COM</t>
  </si>
  <si>
    <t>visaynsolanki@hotmail.com</t>
  </si>
  <si>
    <t>pasrikshitnayar@hotmail.com</t>
  </si>
  <si>
    <t>CHETAN.PATEL6113@hotmail.COM</t>
  </si>
  <si>
    <t>meenarahul3737@hotmail.com</t>
  </si>
  <si>
    <t>TRYUIO@hotmail.COM</t>
  </si>
  <si>
    <t>nirmal81ec@hotmail.com</t>
  </si>
  <si>
    <t>tripathimanish1987@hotmail.com</t>
  </si>
  <si>
    <t>relaincemetals10@hotmail.com</t>
  </si>
  <si>
    <t>apurvapatel90@hotmail.com</t>
  </si>
  <si>
    <t>shrinilkshah@hotmail.com</t>
  </si>
  <si>
    <t>urmilpatel0305@hotmail.com</t>
  </si>
  <si>
    <t>poosasolanki3111@hotmail.com</t>
  </si>
  <si>
    <t>HEMSPATEL2011@hotmail.COM</t>
  </si>
  <si>
    <t>atulkapadiya786@hotmail.com</t>
  </si>
  <si>
    <t>NILDESAI.MBA@hotmail.COM</t>
  </si>
  <si>
    <t>tusharpandya9901@hotmail.com</t>
  </si>
  <si>
    <t>kuldeepdholariya@hotmail.com</t>
  </si>
  <si>
    <t>mayurchudasma59977@hotmail.com</t>
  </si>
  <si>
    <t>kothari.ketur07@hotmail.com</t>
  </si>
  <si>
    <t>CHAUDHARYVISHWAS13@hotmail.COM</t>
  </si>
  <si>
    <t>patel_mayur.2007@hotmail.com</t>
  </si>
  <si>
    <t>aashilshah@hotmail.com</t>
  </si>
  <si>
    <t>shanil.shah77@hotmail.com</t>
  </si>
  <si>
    <t>rashmkantshah2003@hotmail.com</t>
  </si>
  <si>
    <t>ramcr7patel@hotmail.com</t>
  </si>
  <si>
    <t>shoyeb.saiyed@hotmail.com</t>
  </si>
  <si>
    <t>PARTHZAVERI2009@hotmail.COM</t>
  </si>
  <si>
    <t>urmiltrivedi89@hotmail.com</t>
  </si>
  <si>
    <t>sumibuildcon@hotmail.com</t>
  </si>
  <si>
    <t>deenkyshah@hotmail.com</t>
  </si>
  <si>
    <t>chaudhariprakash1011@hotmail.com</t>
  </si>
  <si>
    <t>NARENDRA@hotmail.COM</t>
  </si>
  <si>
    <t>deepakrathod.721@hotmail.com</t>
  </si>
  <si>
    <t>rahulvyas456@hotmail.com</t>
  </si>
  <si>
    <t>upadhya.valmik11@hotmail.com</t>
  </si>
  <si>
    <t>akazaveri@hotmail.com</t>
  </si>
  <si>
    <t>milinpatel9777@hotmail.com</t>
  </si>
  <si>
    <t>pratik.parekh09@hotmail.com</t>
  </si>
  <si>
    <t>vilaschandrakoradiya2458@hotmail.com</t>
  </si>
  <si>
    <t>SAUMINBHAVSAR7@hotmail.COM</t>
  </si>
  <si>
    <t>ketan641995@hotmail.com</t>
  </si>
  <si>
    <t>sayneelshah57@hotmail.com</t>
  </si>
  <si>
    <t>harshppatel42774@hotmail.com</t>
  </si>
  <si>
    <t>Vishal21081404@hotmail.com</t>
  </si>
  <si>
    <t>dhruvil1996@hotmail.com</t>
  </si>
  <si>
    <t>atul1859@hotmail.com</t>
  </si>
  <si>
    <t>mayuralw@hotmail.com</t>
  </si>
  <si>
    <t>sibi007s@hotmail.com</t>
  </si>
  <si>
    <t>kusum@hotmail.com</t>
  </si>
  <si>
    <t>saSRINE@hotmail.COM</t>
  </si>
  <si>
    <t>Deepmodi14@hotmail.com</t>
  </si>
  <si>
    <t>arpish.shah@hotmail.co.in</t>
  </si>
  <si>
    <t>rasannayyar1@hotmail.com</t>
  </si>
  <si>
    <t>chandrikaben@hotmail.com</t>
  </si>
  <si>
    <t>Heenapatel220412@hotmail.com</t>
  </si>
  <si>
    <t>rishabbhatt65@hotmail.com</t>
  </si>
  <si>
    <t>tesassani92@hotmail.com</t>
  </si>
  <si>
    <t>erveenreadymix@hotmail.com</t>
  </si>
  <si>
    <t>kartikbaldwa@hotmail.com</t>
  </si>
  <si>
    <t>visat@hotmail.com</t>
  </si>
  <si>
    <t>preetpatel1421@hotmail.com</t>
  </si>
  <si>
    <t>Nidhienterprisetmt@hotmail.com</t>
  </si>
  <si>
    <t>manishkhitoliya32@hotmail.com</t>
  </si>
  <si>
    <t>Hardyyboom@hotmail.com</t>
  </si>
  <si>
    <t>pvishal487@hotmail.com</t>
  </si>
  <si>
    <t>tilaksolanki499@hotmail.com</t>
  </si>
  <si>
    <t>reemakapoor1981@hotmail.com</t>
  </si>
  <si>
    <t>shitesh551@hotmail.com</t>
  </si>
  <si>
    <t>sweekrititandon@hotmail.com</t>
  </si>
  <si>
    <t>abhi.swarnkar03@hotmail.com</t>
  </si>
  <si>
    <t>yasin9375@hotmail.com</t>
  </si>
  <si>
    <t>qwer@hotmail.com</t>
  </si>
  <si>
    <t>ranavayasaimin00@hotmail.com</t>
  </si>
  <si>
    <t>urbanspace.in@hotmail.com</t>
  </si>
  <si>
    <t>kirti@hotmail.com</t>
  </si>
  <si>
    <t>Dhruvthakor1011@hotmail.com</t>
  </si>
  <si>
    <t>vibhuti975@hotmail.in</t>
  </si>
  <si>
    <t>nileshkumarmishra341@hotmail.com</t>
  </si>
  <si>
    <t>sales.aviontech@hotmail.com</t>
  </si>
  <si>
    <t>dhvl0004@hotmail.com</t>
  </si>
  <si>
    <t>meetthakor228@hotmail.com</t>
  </si>
  <si>
    <t>Vcpurohit10@hotmail.com</t>
  </si>
  <si>
    <t>div@hotmail.com</t>
  </si>
  <si>
    <t>tesassuthar311@hotmail.com</t>
  </si>
  <si>
    <t>kamlesh.7282@hotmail.com</t>
  </si>
  <si>
    <t>Taxil@hotmail.com</t>
  </si>
  <si>
    <t>nrpandya75@hotmail.com</t>
  </si>
  <si>
    <t>sansayexcus@hotmail.com</t>
  </si>
  <si>
    <t>laxmicmyk@hotmail.com</t>
  </si>
  <si>
    <t>vishal.vitalspace@hotmail.com</t>
  </si>
  <si>
    <t>ramanirasan1996@hotmail.com</t>
  </si>
  <si>
    <t>daksh9449@hotmail.com</t>
  </si>
  <si>
    <t>nbsadav@hotmail.com</t>
  </si>
  <si>
    <t>bhaveshpatel8183@hotmail.com</t>
  </si>
  <si>
    <t>dp4158635@hotmail.com</t>
  </si>
  <si>
    <t>mehtamiten1@hotmail.com</t>
  </si>
  <si>
    <t>satin1903k@hotmail.com</t>
  </si>
  <si>
    <t>dwarkeshnasit11@hotmail.com</t>
  </si>
  <si>
    <t>acky4004@hotmail.com</t>
  </si>
  <si>
    <t>kushalshastri2000@hotmail.com</t>
  </si>
  <si>
    <t>divyanshkedia@hotmail.com</t>
  </si>
  <si>
    <t>Pnks22@hotmail.com</t>
  </si>
  <si>
    <t>rooh4596@hotmail.com</t>
  </si>
  <si>
    <t>Milan.raval123@hotmail.com</t>
  </si>
  <si>
    <t>hirenhparmar@hotmail.co.in</t>
  </si>
  <si>
    <t>sunil.patel03990@hotmail.com</t>
  </si>
  <si>
    <t>samkarabuildcon@hotmail.com</t>
  </si>
  <si>
    <t>rhpatel24764@hotmail.com</t>
  </si>
  <si>
    <t>Saumiya1896@hotmail.com</t>
  </si>
  <si>
    <t>aniketpatel45@hotmail.com</t>
  </si>
  <si>
    <t>satyamspace2012@hotmail.com</t>
  </si>
  <si>
    <t>deepakmistry2012@hotmail.com</t>
  </si>
  <si>
    <t>mayursharma2111@hotmail.com</t>
  </si>
  <si>
    <t>shailshah5796@hotmail.com</t>
  </si>
  <si>
    <t>niravpshahca@hotmail.com</t>
  </si>
  <si>
    <t>KUNsaLSHAH82@hotmail.COM</t>
  </si>
  <si>
    <t>mmistriy88.mm@hotmail.com</t>
  </si>
  <si>
    <t>pacificnv@hotmail.com</t>
  </si>
  <si>
    <t>arvindbpatel56@hotmail.com</t>
  </si>
  <si>
    <t>MAC.ALPESH@hotmail.COM</t>
  </si>
  <si>
    <t>abhi.khedbrahma@hotmail.com</t>
  </si>
  <si>
    <t>saypatel6002@hotmail.com</t>
  </si>
  <si>
    <t>modyvishrut@hotmail.com</t>
  </si>
  <si>
    <t>Vksh3038@hotmail.com</t>
  </si>
  <si>
    <t>neelkanthpatel88@hotmail.com</t>
  </si>
  <si>
    <t>harshee_96@hotmail.com</t>
  </si>
  <si>
    <t>visaysuthar1807@hotmail.com</t>
  </si>
  <si>
    <t>betterhomestate@hotmail.com</t>
  </si>
  <si>
    <t>preet2041997@hotmail.com</t>
  </si>
  <si>
    <t>info.perfect@hotmail.com</t>
  </si>
  <si>
    <t>drive01.motionmatrixmedia@hotmail.com</t>
  </si>
  <si>
    <t>kankariavidhi@hotmail.com</t>
  </si>
  <si>
    <t>tv9.hitesh@hotmail.com</t>
  </si>
  <si>
    <t>LATARAWAL578@hotmail.COM</t>
  </si>
  <si>
    <t>psdholu1981@hotmail.com</t>
  </si>
  <si>
    <t>nayanchavdabe@hotmail.com</t>
  </si>
  <si>
    <t>saimin.patel2208@hotmail.com</t>
  </si>
  <si>
    <t>NILESHNANDPAL@hotmail.COM</t>
  </si>
  <si>
    <t>brslnk@hotmail.com</t>
  </si>
  <si>
    <t>kanubhaikhatri112@hotmail.com</t>
  </si>
  <si>
    <t>Ashish.sain418@hotmail.com</t>
  </si>
  <si>
    <t>derikchristian89@hotmail.com</t>
  </si>
  <si>
    <t>dudhathardik555@hotmail.com</t>
  </si>
  <si>
    <t>vimalranpura3@hotmail.com</t>
  </si>
  <si>
    <t>chn2.it@hotmail.com</t>
  </si>
  <si>
    <t>nishant8899@hotmail.com</t>
  </si>
  <si>
    <t>heenalmehta95@hotmail.com</t>
  </si>
  <si>
    <t>Shrey.13820@hotmail.com</t>
  </si>
  <si>
    <t>kananinirmal97@hotmail.com</t>
  </si>
  <si>
    <t>rcdave20287@hotmail.com</t>
  </si>
  <si>
    <t>vickyvallakatti@hotmail.com</t>
  </si>
  <si>
    <t>smitsolanki9737@hotmail.com</t>
  </si>
  <si>
    <t>dharmik81@hotmail.com</t>
  </si>
  <si>
    <t>financa.cs@hotmail.com</t>
  </si>
  <si>
    <t>nicknrim@hotmail.com</t>
  </si>
  <si>
    <t>shivam_292000@hotmail.com</t>
  </si>
  <si>
    <t>WERT@hotmail.COM</t>
  </si>
  <si>
    <t>Hirenpatel765@hotmail.com</t>
  </si>
  <si>
    <t>sushrut9999@hotmail.com</t>
  </si>
  <si>
    <t>ronyprincy20@hotmail.com</t>
  </si>
  <si>
    <t>kartikvaland40045@hotmail.com</t>
  </si>
  <si>
    <t>ravindra@hotmail.com</t>
  </si>
  <si>
    <t>kiran.international@hotmail.com</t>
  </si>
  <si>
    <t>KIR.SHELAT@hotmail.COM</t>
  </si>
  <si>
    <t>dhruvin.thakore99@hotmail.com</t>
  </si>
  <si>
    <t>abhiradariya94@hotmail.com</t>
  </si>
  <si>
    <t>MNPRAsaPATI007@hotmail.COM</t>
  </si>
  <si>
    <t>ABVC@hotmail.COM</t>
  </si>
  <si>
    <t>apex0494@hotmail.com</t>
  </si>
  <si>
    <t>parinpatel1919@hotmail.com</t>
  </si>
  <si>
    <t>asaydutt154@hotmail.com</t>
  </si>
  <si>
    <t>peri84ramesh@hotmail.com</t>
  </si>
  <si>
    <t>VAMAT0009@hotmail.COM</t>
  </si>
  <si>
    <t>atul83t@hotmail.co.in</t>
  </si>
  <si>
    <t>ashokapaatel1234@hotmail.com</t>
  </si>
  <si>
    <t>KRISHNA_M_PANCHAL@hotmail.COM</t>
  </si>
  <si>
    <t>bishweshb@hotmail.com</t>
  </si>
  <si>
    <t>krupesh1607@hotmail.com</t>
  </si>
  <si>
    <t>UDITAMRELIYA@hotmail.COM</t>
  </si>
  <si>
    <t>nimeshashah29@hotmail.com</t>
  </si>
  <si>
    <t>noelmacwan1986@hotmail.com</t>
  </si>
  <si>
    <t>p.abhi17121712@hotmail.com</t>
  </si>
  <si>
    <t>nsh@hotmail.com</t>
  </si>
  <si>
    <t>visay1@hotmail.com</t>
  </si>
  <si>
    <t>HRP1982@hotmail.CO.IN</t>
  </si>
  <si>
    <t>NIKHIL.ESTATE@hotmail.COM</t>
  </si>
  <si>
    <t>Mauleshmak@hotmail.com</t>
  </si>
  <si>
    <t>vatsaldesai001@hotmail.com</t>
  </si>
  <si>
    <t>bharat.babariya1711@hotmail.com</t>
  </si>
  <si>
    <t>malav1899@hotmail.com</t>
  </si>
  <si>
    <t>dwarkeshrealestate@hotmail.com</t>
  </si>
  <si>
    <t>hardik.raval1982@hotmail.com</t>
  </si>
  <si>
    <t>helpbyone@hotmail.com</t>
  </si>
  <si>
    <t>YOUKALSARIYA@hotmail.COM</t>
  </si>
  <si>
    <t>bharat.solanki84@hotmail.com</t>
  </si>
  <si>
    <t>Cadhaval18@hotmail.com</t>
  </si>
  <si>
    <t>S8866210026@hotmail.COM</t>
  </si>
  <si>
    <t>ketanDkhatri@hotmail.com</t>
  </si>
  <si>
    <t>RITVIKTONK@hotmail.COM</t>
  </si>
  <si>
    <t>lalitthakor110@hotmail.com</t>
  </si>
  <si>
    <t>niyantparikh07@hotmail.com</t>
  </si>
  <si>
    <t>pratikpanchal44@hotmail.com</t>
  </si>
  <si>
    <t>karneshaheminasolar@hotmail.com</t>
  </si>
  <si>
    <t>sureshpurohit2112@hotmail.com</t>
  </si>
  <si>
    <t>harshshah1990@hotmail.com</t>
  </si>
  <si>
    <t>ERTFHUIO@hotmail.COM</t>
  </si>
  <si>
    <t>NCKANERIA@hotmail.COM</t>
  </si>
  <si>
    <t>pradipprasapati210@hotmail.com</t>
  </si>
  <si>
    <t>WERTYUI@hotmail.COM</t>
  </si>
  <si>
    <t>harsh48shukla@hotmail.com</t>
  </si>
  <si>
    <t>sarthak1995purohit@hotmail.com</t>
  </si>
  <si>
    <t>TUSHARVARA72@hotmail.COM</t>
  </si>
  <si>
    <t>harsh.ciems@hotmail.com</t>
  </si>
  <si>
    <t>vermapawan999@hotmail.com</t>
  </si>
  <si>
    <t>BHUMIL.SOOCHAK@hotmail.COM</t>
  </si>
  <si>
    <t>SHIVANISAMBHARE16@hotmail.COM</t>
  </si>
  <si>
    <t>manalisoni236@hotmail.com</t>
  </si>
  <si>
    <t>sutharhiren0123@hotmail.com</t>
  </si>
  <si>
    <t>tesasrathod526@hotmail.com</t>
  </si>
  <si>
    <t>rahulrahod55@hotmail.com</t>
  </si>
  <si>
    <t>NIKHIL.LOKWANI@hotmail.COM</t>
  </si>
  <si>
    <t>patelhemantpatel@hotmail.com</t>
  </si>
  <si>
    <t>bhoomishah4@hotmail.com</t>
  </si>
  <si>
    <t>ap@hotmail.in</t>
  </si>
  <si>
    <t>KAUSHIKsaMBUKIYA07@hotmail.COM</t>
  </si>
  <si>
    <t>ACV@hotmail.COM</t>
  </si>
  <si>
    <t>rahulbrm5502@hotmail.com</t>
  </si>
  <si>
    <t>narendrachavda1881nc@hotmail.com</t>
  </si>
  <si>
    <t>hemilhpatel0104@hotmail.com</t>
  </si>
  <si>
    <t>NAVNITLAL09@hotmail.COM</t>
  </si>
  <si>
    <t>patelparth81284@hotmail.com</t>
  </si>
  <si>
    <t>krishna.shah16@hotmail.in</t>
  </si>
  <si>
    <t>Shevkanikamalkamal@hotmail.com</t>
  </si>
  <si>
    <t>sansaybavalia1991@hotmail.com</t>
  </si>
  <si>
    <t>ahvinpatel158@hotmail.com</t>
  </si>
  <si>
    <t>rsprasapati4@hotmail.com</t>
  </si>
  <si>
    <t>dpcosmos31@hotmail.com</t>
  </si>
  <si>
    <t>alay7597@hotmail.com</t>
  </si>
  <si>
    <t>archiriya15@hotmail.com</t>
  </si>
  <si>
    <t>rahulsraina@hotmail.com</t>
  </si>
  <si>
    <t>Classic_adhesive@hotmail.com</t>
  </si>
  <si>
    <t>vinsayinfotech@hotmail.com</t>
  </si>
  <si>
    <t>ANKIT.KHEMKA1@hotmail.COM</t>
  </si>
  <si>
    <t>chotaim@hotmail.com</t>
  </si>
  <si>
    <t>ksmistriy.5652@hotmail.com</t>
  </si>
  <si>
    <t>tdyydt@hotmail.com</t>
  </si>
  <si>
    <t>corporateproperty28@hotmail.com</t>
  </si>
  <si>
    <t>AKSHARESTATE2006@hotmail.COM</t>
  </si>
  <si>
    <t>anavip1763@hotmail.com</t>
  </si>
  <si>
    <t>HARDIKDIRKHARA45@hotmail.COM</t>
  </si>
  <si>
    <t>vedantvora333@hotmail.com</t>
  </si>
  <si>
    <t>WESTINDIAFABRICATION@hotmail.COM</t>
  </si>
  <si>
    <t>RahulnInanirnn@hotmail.com</t>
  </si>
  <si>
    <t>MORINCONTACT@hotmail.COM</t>
  </si>
  <si>
    <t>asaynandpal15@hotmail.com</t>
  </si>
  <si>
    <t>Voramohammadarsh@hotmail.com</t>
  </si>
  <si>
    <t>Dixit_kanabar@hotmail.com</t>
  </si>
  <si>
    <t>VISHAL.MANDOT@hotmail.COM</t>
  </si>
  <si>
    <t>Rathodhari07@hotmail.com</t>
  </si>
  <si>
    <t>abcde@hotmail.com</t>
  </si>
  <si>
    <t>CHHANIARA1@hotmail.COM</t>
  </si>
  <si>
    <t>sephoracompany@hotmail.com</t>
  </si>
  <si>
    <t>saIMINPANCHAL540@hotmail.COM</t>
  </si>
  <si>
    <t>DRmkmavani@hotmail.conm</t>
  </si>
  <si>
    <t>DYALALKISHAN@hotmail.COM</t>
  </si>
  <si>
    <t>SANsaY.THAKKAR68@hotmail.COM</t>
  </si>
  <si>
    <t>ANKOORSHAH123@hotmail.COM</t>
  </si>
  <si>
    <t>panchalravi2208@hotmail.com</t>
  </si>
  <si>
    <t>SIDDHARTHUDANI.LUXEREFY@hotmail.COM</t>
  </si>
  <si>
    <t>PUSHTI.CONSULTANCY18@hotmail.COM</t>
  </si>
  <si>
    <t>darshantrivedi181288@hotmail.com</t>
  </si>
  <si>
    <t>TOTLANIBALLRAM@hotmail.COM</t>
  </si>
  <si>
    <t>noopurbhalakia@hotmail.co.in</t>
  </si>
  <si>
    <t>MAHESHWARIDEEPAK218@hotmail.COM</t>
  </si>
  <si>
    <t>abcd@hotmail.com</t>
  </si>
  <si>
    <t>AMIT531247@hotmail.COM</t>
  </si>
  <si>
    <t>alpeshabcd@hotmail.com</t>
  </si>
  <si>
    <t>vims31786@hotmail.com</t>
  </si>
  <si>
    <t>TCYVUBINO@hotmail.COM</t>
  </si>
  <si>
    <t>viralbapu@hotmail.com</t>
  </si>
  <si>
    <t>nishit84@hotmail.com</t>
  </si>
  <si>
    <t>ABF@hotmail.COM</t>
  </si>
  <si>
    <t>dilipvisana2324@hotmail.com</t>
  </si>
  <si>
    <t>BUILDUP.AHM@hotmail.COM</t>
  </si>
  <si>
    <t>ronakpatel1806@hotmail.com</t>
  </si>
  <si>
    <t>avadhpatel8198@hotmail.com</t>
  </si>
  <si>
    <t>Dudhathardik1608@hotmail.com</t>
  </si>
  <si>
    <t>BHAVYA.K.PATEL203@hotmail.COM</t>
  </si>
  <si>
    <t>bhavasrchankya@hotmail.com</t>
  </si>
  <si>
    <t>vitthalbhambhi@hotmail.com</t>
  </si>
  <si>
    <t>ABHIKAVA2@hotmail.COM</t>
  </si>
  <si>
    <t>ZDXCFV@hotmail.COM</t>
  </si>
  <si>
    <t>riteshh7@hotmail.com</t>
  </si>
  <si>
    <t>SHIROOMANI30@hotmail.COM</t>
  </si>
  <si>
    <t>KUMARAKSHAY01282@hotmail.COM</t>
  </si>
  <si>
    <t>ronaksoni10@hotmail.com</t>
  </si>
  <si>
    <t>desaimunno@hotmail.com</t>
  </si>
  <si>
    <t>harshilestate@hotmail.co.in</t>
  </si>
  <si>
    <t>pravinmaliwad43@hotmail.com</t>
  </si>
  <si>
    <t>dharmendrasolanki1993@hotmail.com</t>
  </si>
  <si>
    <t>saypatel181029@hotmail.com</t>
  </si>
  <si>
    <t>ABD@hotmail.COM</t>
  </si>
  <si>
    <t>PARTHESTATE21010@hotmail.COM</t>
  </si>
  <si>
    <t>info.yourdreamhomerealtor@hotmail.com</t>
  </si>
  <si>
    <t>KRISHNADAVE900@hotmail.COM</t>
  </si>
  <si>
    <t>DHRUVALMEHTA986@hotmail.COM</t>
  </si>
  <si>
    <t>Dhavalsolanki1011@hotmail.com</t>
  </si>
  <si>
    <t>RANAADINESH@hotmail.COM</t>
  </si>
  <si>
    <t>amitkbothra@hotmail.com</t>
  </si>
  <si>
    <t>NARENDRA.REALTOR@hotmail.COM</t>
  </si>
  <si>
    <t>shah.viplav@hotmail.com</t>
  </si>
  <si>
    <t>mnrparmar80@hotmail.com</t>
  </si>
  <si>
    <t>Parmar.anubha@hotmail.com</t>
  </si>
  <si>
    <t>SACHINBHATT13@hotmail.COM</t>
  </si>
  <si>
    <t>sharookh.daruwala68@hotmail.com</t>
  </si>
  <si>
    <t>Pamit2722@hotmail.com</t>
  </si>
  <si>
    <t>1234.DK586@hotmail.COM</t>
  </si>
  <si>
    <t>siddharth.empireproperties@hotmaill.com</t>
  </si>
  <si>
    <t>Yash.empireproperties@hotmail.com</t>
  </si>
  <si>
    <t>sanketrakholiya@hotmail.com</t>
  </si>
  <si>
    <t>parikh_ks@hotmail.com</t>
  </si>
  <si>
    <t>CDS@hotmail.COM</t>
  </si>
  <si>
    <t>FINANCE.ARIHANT@hotmail.COM</t>
  </si>
  <si>
    <t>lrakholiya@hotmail.com</t>
  </si>
  <si>
    <t>nihalnaicker1113@hotmail.com</t>
  </si>
  <si>
    <t>DEV.V.SHARMA93@hotmail.COM</t>
  </si>
  <si>
    <t>chandreshsaisani@hotmail.com</t>
  </si>
  <si>
    <t>CDC@hotmail.COM</t>
  </si>
  <si>
    <t>nishantpat@hotmail.com</t>
  </si>
  <si>
    <t>nsquareinterior2912@hotmail.com</t>
  </si>
  <si>
    <t>AKSHAY.YNA@hotmail.COM</t>
  </si>
  <si>
    <t>rahulnath3001@hotmail.com</t>
  </si>
  <si>
    <t>sanketthakkar2006@hotmail.com</t>
  </si>
  <si>
    <t>panchalharsh319@hotmail.com</t>
  </si>
  <si>
    <t>darbar567@hotmail.com</t>
  </si>
  <si>
    <t>ravipatel02000@hotmail.com</t>
  </si>
  <si>
    <t>yoyoaki779@hotmail.com</t>
  </si>
  <si>
    <t>r.m.aasif@hotmail.com</t>
  </si>
  <si>
    <t>KULDIP9408055210@hotmail.COM</t>
  </si>
  <si>
    <t>bhadreshprabtani@hotmail.com</t>
  </si>
  <si>
    <t>mdp47@hotmail.com</t>
  </si>
  <si>
    <t>mansukhpatel189@hotmail.co.in</t>
  </si>
  <si>
    <t>PATEL.DHRUV125@hotmail.IN</t>
  </si>
  <si>
    <t>kunsan.options@hotmail.com</t>
  </si>
  <si>
    <t>SHAHSONALI502@hotmail.COM</t>
  </si>
  <si>
    <t>properties.ons@hotmail.com</t>
  </si>
  <si>
    <t>ravi.optionsfin@hotmail.com</t>
  </si>
  <si>
    <t>ATTS7052@hotmail.COM</t>
  </si>
  <si>
    <t>ITNIMESH@hotmail.COM</t>
  </si>
  <si>
    <t>KETANKAVAIYA@hotmail.COM</t>
  </si>
  <si>
    <t>ankitnayi93@hotmail.com</t>
  </si>
  <si>
    <t>kalpesh8540@hotmail.com</t>
  </si>
  <si>
    <t>Makeanauday264@hotmail.com</t>
  </si>
  <si>
    <t>ABHISHEK78@hotmail.COM</t>
  </si>
  <si>
    <t>dhruvenp@hotmail.com</t>
  </si>
  <si>
    <t>office.ultrainnovation@hotmail.com</t>
  </si>
  <si>
    <t>mahidia@hotmail.com</t>
  </si>
  <si>
    <t>Rahilp2612@hotmail.com</t>
  </si>
  <si>
    <t>enterprisedvs@hotmail.com</t>
  </si>
  <si>
    <t>Dhruv43765899@hotmail.com</t>
  </si>
  <si>
    <t>dharmikkachhdiya52@hotmail.com</t>
  </si>
  <si>
    <t>SAIYED.ZUBEEN86@hotmail.COM</t>
  </si>
  <si>
    <t>VOOMYSHAIN@hotmail.COM</t>
  </si>
  <si>
    <t>kalapivyas2@hotmail.com</t>
  </si>
  <si>
    <t>Rishib2008@hotmail.com</t>
  </si>
  <si>
    <t>ndchhanshiya@hotmail.com</t>
  </si>
  <si>
    <t>hitesh_kdesai@hotmail.com</t>
  </si>
  <si>
    <t>sadavdaxa6363@hotmail.com</t>
  </si>
  <si>
    <t>AKASH098.AP@hotmail.COM</t>
  </si>
  <si>
    <t>SALES@hotmail.COM</t>
  </si>
  <si>
    <t>RUSHI_199513@hotmail.COM</t>
  </si>
  <si>
    <t>dhruvansh_patel@hotmail.com</t>
  </si>
  <si>
    <t>ketankalal567@hotmail.com</t>
  </si>
  <si>
    <t>archanaparel2101@hotmail.com</t>
  </si>
  <si>
    <t>HARISHMAKWANA9977@hotmail.COM</t>
  </si>
  <si>
    <t>Septmay121@hotmail.com</t>
  </si>
  <si>
    <t>BKIRI7682@hotmail.COM</t>
  </si>
  <si>
    <t>SHREYAANS.DOSHI@hotmail.COM</t>
  </si>
  <si>
    <t>hrshpatel21@hotmail.com</t>
  </si>
  <si>
    <t>varundudhat@hotmail.com</t>
  </si>
  <si>
    <t>cskinsal169@hotmail.com</t>
  </si>
  <si>
    <t>VKKSHATRIYA97@hotmail.COM</t>
  </si>
  <si>
    <t>TODIANIL@hotmail.COM</t>
  </si>
  <si>
    <t>pandyahardik0329@hotmail.com</t>
  </si>
  <si>
    <t>virubarvaliya@hotmail.com</t>
  </si>
  <si>
    <t>ronakshah3636@hotmail.com</t>
  </si>
  <si>
    <t>BIRLACENTURY@hotmail.COM</t>
  </si>
  <si>
    <t>rm.dilip710@hotmail.com</t>
  </si>
  <si>
    <t>brpendal8@hotmail.com</t>
  </si>
  <si>
    <t>rahi629@hotmail.com</t>
  </si>
  <si>
    <t>Hr.alpharealty@hotmail.com</t>
  </si>
  <si>
    <t>suhit21contrator@hotmail.com</t>
  </si>
  <si>
    <t>ashishch9@hotmail.com</t>
  </si>
  <si>
    <t>chintanbadheka22@hotmail.com</t>
  </si>
  <si>
    <t>parthraval5672@hotmail.com</t>
  </si>
  <si>
    <t>DPATEL.11REDIFFI@hotmail.COM</t>
  </si>
  <si>
    <t>asashah2004@hotmail.com</t>
  </si>
  <si>
    <t>pritesh1917yashu@hotmail.com</t>
  </si>
  <si>
    <t>madhavmishra92@hotmail.com</t>
  </si>
  <si>
    <t>birenpatel2099@hotmail.com</t>
  </si>
  <si>
    <t>rakeshbarot880@hotmail.com</t>
  </si>
  <si>
    <t>himadrikewlani@hotmail.com</t>
  </si>
  <si>
    <t>pratik_abad@hotmail.com</t>
  </si>
  <si>
    <t>info.horizoncadsolutions@hotmail.com</t>
  </si>
  <si>
    <t>krishparmar80@hotmail.com</t>
  </si>
  <si>
    <t>harshsheth19@hotmail.com</t>
  </si>
  <si>
    <t>niravshah5294@hotmail.com</t>
  </si>
  <si>
    <t>SHYAMYT4567@hotmail.COM</t>
  </si>
  <si>
    <t>patelruchit@hotmail.com</t>
  </si>
  <si>
    <t>chokhawalapritesh@hotmail.co.in</t>
  </si>
  <si>
    <t>SKYVUE126@hotmail.COM</t>
  </si>
  <si>
    <t>HARMISH6349@hotmail.COM</t>
  </si>
  <si>
    <t>manishsrivastav777@hotmail.com</t>
  </si>
  <si>
    <t>DAVE.KRUTI@hotmail.COM</t>
  </si>
  <si>
    <t>abhishah15san@hotmail.com</t>
  </si>
  <si>
    <t>suketupandya@hotmail.com</t>
  </si>
  <si>
    <t>Divyappatel@hotmail.com</t>
  </si>
  <si>
    <t>bcd@hotmail.com</t>
  </si>
  <si>
    <t>mohan@hotmail.com</t>
  </si>
  <si>
    <t>slency165@hotmail.com</t>
  </si>
  <si>
    <t>alpha.realty83@hotmail.com</t>
  </si>
  <si>
    <t>Healthyshah0304@hotmail.com</t>
  </si>
  <si>
    <t>Ozadipak@hotmail.com</t>
  </si>
  <si>
    <t>vishal.nakshi@hotmail.com</t>
  </si>
  <si>
    <t>sainadarsh296@hotmail.com</t>
  </si>
  <si>
    <t>ashokkumaryadav1802@hotmail.com</t>
  </si>
  <si>
    <t>psaydeep143@hotmail.com</t>
  </si>
  <si>
    <t>Shreyas6680@hotmail.com</t>
  </si>
  <si>
    <t>kairav35.ks@hotmail.com</t>
  </si>
  <si>
    <t>sarthak2702@hotmail.com</t>
  </si>
  <si>
    <t>SIFARINFOTECH@hotmail.COM</t>
  </si>
  <si>
    <t>CONSULTPSR@hotmail.COM</t>
  </si>
  <si>
    <t>harmeetacharya007@hotmail.com</t>
  </si>
  <si>
    <t>sathakpatel33@hotmail.com</t>
  </si>
  <si>
    <t>nainesh1287@hotmail.com</t>
  </si>
  <si>
    <t>mohmmedyounus@hotmail.com</t>
  </si>
  <si>
    <t>HELIESTATE@hotmail.COM</t>
  </si>
  <si>
    <t>dhavalpatel9250@hotmail.com</t>
  </si>
  <si>
    <t>pskhanpara1@hotmail.com</t>
  </si>
  <si>
    <t>nipun.khanpara8998@hotmail.com</t>
  </si>
  <si>
    <t>KANDARP.THAKAR2014@hotmail.COM</t>
  </si>
  <si>
    <t>mahadeviya1100@hotmail.com</t>
  </si>
  <si>
    <t>bhavna.vikascfd@hotmail.com</t>
  </si>
  <si>
    <t>HITESSH4SHASHWAT@hotmail.COM</t>
  </si>
  <si>
    <t>Worldbizkonnect@hotmail.com</t>
  </si>
  <si>
    <t>mahendra37445@hotmail.com</t>
  </si>
  <si>
    <t>darshit3012@hotmail.com</t>
  </si>
  <si>
    <t>PARAS.V@BEQNBNIIAhotmail.COM</t>
  </si>
  <si>
    <t>parth8199@hotmail.com</t>
  </si>
  <si>
    <t>vishalpharma89@hotmail.com</t>
  </si>
  <si>
    <t>ARTEMIS.AHMEDABAD@hotmail.COM</t>
  </si>
  <si>
    <t>dhpatel5310@hotmail.com</t>
  </si>
  <si>
    <t>avadh.patel2000@hotmail.com</t>
  </si>
  <si>
    <t>kelipatel3249@hotmail.com</t>
  </si>
  <si>
    <t>parth.fameitc@hotmail.com</t>
  </si>
  <si>
    <t>balkrishnab@hotmail.com</t>
  </si>
  <si>
    <t>hanshul_shah@hotmail.in</t>
  </si>
  <si>
    <t>hirensuthar192@hotmail.com</t>
  </si>
  <si>
    <t>utftf@hotmail.com</t>
  </si>
  <si>
    <t>vibrantconsultant4@hotmail.com</t>
  </si>
  <si>
    <t>yuv0790@hotmail.com</t>
  </si>
  <si>
    <t>sapansain108@hotmail.com</t>
  </si>
  <si>
    <t>yash99743@hotmail.com</t>
  </si>
  <si>
    <t>harshilrohitshah@hotmail.com</t>
  </si>
  <si>
    <t>KALPESH@hotmail.COM</t>
  </si>
  <si>
    <t>AKASHDESAI67@hotmail.COM</t>
  </si>
  <si>
    <t>KRUPEXINDIA@hotmail.COM</t>
  </si>
  <si>
    <t>141173kalpesh@hotmail.com</t>
  </si>
  <si>
    <t>shantibodakdev@hotmail.com</t>
  </si>
  <si>
    <t>siddhi987@hotmail.com</t>
  </si>
  <si>
    <t>dabhi.kiran508@hotmail.com</t>
  </si>
  <si>
    <t>DELTAENTERPRISE.SALES@hotmail.COM</t>
  </si>
  <si>
    <t>hirenpanchal134@hotmail.com</t>
  </si>
  <si>
    <t>MUKESH.THAKORE@hotmail.COM</t>
  </si>
  <si>
    <t>nithinbanker45@hotmail.com</t>
  </si>
  <si>
    <t>PRUTHVIPANCHAL18@hotmail.COM</t>
  </si>
  <si>
    <t>mazarpathan97@hotmail.com</t>
  </si>
  <si>
    <t>abc@hotmail.com</t>
  </si>
  <si>
    <t>chirayuchhibber@hotmail.com</t>
  </si>
  <si>
    <t>devdesai2009@hotmail.com</t>
  </si>
  <si>
    <t>PRASHTEL59@hotmail.COM</t>
  </si>
  <si>
    <t>MAHENDRA.VADECHA1@hotmail.COM</t>
  </si>
  <si>
    <t>p.kilavap@hotmail.com</t>
  </si>
  <si>
    <t>tyed@hotmail.com</t>
  </si>
  <si>
    <t>NAMANKHAMAR00@hotmail.COM</t>
  </si>
  <si>
    <t>akash.shekhar@hotmail.com</t>
  </si>
  <si>
    <t>BIPINMAKWANA2015@hotmail.COM</t>
  </si>
  <si>
    <t>Pratikdadhich02@hotmail.com</t>
  </si>
  <si>
    <t>maulisash@hotmail.com</t>
  </si>
  <si>
    <t>sureshpatel3679@hotmail.com</t>
  </si>
  <si>
    <t>Kanayalalbalwani@hotmail.com</t>
  </si>
  <si>
    <t>parthlochan@hotmail.com</t>
  </si>
  <si>
    <t>KANCHANPASWAN@hotmail.COM</t>
  </si>
  <si>
    <t>prakashautomobiles77@hotmail.com</t>
  </si>
  <si>
    <t>hemalata.bhavsar@hotmail.com</t>
  </si>
  <si>
    <t>laludesai1216@hotmail.com</t>
  </si>
  <si>
    <t>Pearlahmd1@hotmail.com</t>
  </si>
  <si>
    <t>maulikacharya1995@hotmail.com</t>
  </si>
  <si>
    <t>zeenal.mehta243@hotmail.com</t>
  </si>
  <si>
    <t>hardik8888862@hotmail.com</t>
  </si>
  <si>
    <t>ketan.sani27@hotmail.com</t>
  </si>
  <si>
    <t>MAHENDRA120MAL@hotmail.COM</t>
  </si>
  <si>
    <t>tdty@hotmail.com</t>
  </si>
  <si>
    <t>maharshpatel95@hotmail.com</t>
  </si>
  <si>
    <t>Rakesh_raval68@hotmail.in</t>
  </si>
  <si>
    <t>nilbhatt22@hotmail.com</t>
  </si>
  <si>
    <t>five.element2@hotmail.com</t>
  </si>
  <si>
    <t>prashantbhavsar27@hotmail.com</t>
  </si>
  <si>
    <t>pranshu.thakkar@hotmail.com</t>
  </si>
  <si>
    <t>bhautikbhuva2709@hotmail.com</t>
  </si>
  <si>
    <t>bestimpacts5613@hotmail.com</t>
  </si>
  <si>
    <t>DABHI211@hotmail.COM</t>
  </si>
  <si>
    <t>MEHULTHAKKAR80@hotmail.COM</t>
  </si>
  <si>
    <t>Rathodkiran1279@hotmail.com</t>
  </si>
  <si>
    <t>vinavpatel@hotmail.com</t>
  </si>
  <si>
    <t>prsadav@hotmail.com</t>
  </si>
  <si>
    <t>nilay.shah5357@hotmail.com</t>
  </si>
  <si>
    <t>KAUSHIKD@hotmail.COM</t>
  </si>
  <si>
    <t>panchalnidhi36@hotmail.com</t>
  </si>
  <si>
    <t>tr5r@hotmail.com</t>
  </si>
  <si>
    <t>sharmasay970@hotmail.com</t>
  </si>
  <si>
    <t>say_rao4994@hotmail.com</t>
  </si>
  <si>
    <t>parthzaveri92@hotmail.com</t>
  </si>
  <si>
    <t>DHRUVALPRAsaPATI37@hotmail.COM</t>
  </si>
  <si>
    <t>bmprasapati00@hotmail.com</t>
  </si>
  <si>
    <t>Maheriyakaushal184@hotmail.com</t>
  </si>
  <si>
    <t>aakarmodel@hotmail.com</t>
  </si>
  <si>
    <t>sansaymakwana71095@hotmail.com</t>
  </si>
  <si>
    <t>darshpatel1205@hotmail.com</t>
  </si>
  <si>
    <t>kaushalkothari14@hotmail.com</t>
  </si>
  <si>
    <t>saybodar@hotmail.com</t>
  </si>
  <si>
    <t>anil.kalwani@hotmail.com</t>
  </si>
  <si>
    <t>hardiksolanki0411@hotmail.com</t>
  </si>
  <si>
    <t>kansariyasumit7046@hotmail.com</t>
  </si>
  <si>
    <t>suthardhrumit23@hotmail.com</t>
  </si>
  <si>
    <t>Swairvihar1@hotmail.com</t>
  </si>
  <si>
    <t>dhruv12072003@hotmail.com</t>
  </si>
  <si>
    <t>pateldevesh.27@hotmail.com</t>
  </si>
  <si>
    <t>smd.akash81@hotmail.com</t>
  </si>
  <si>
    <t>navdeepcorporation@hotmail.com</t>
  </si>
  <si>
    <t>Devam.prasapati2306@hotmail.com</t>
  </si>
  <si>
    <t>emailtokhushma17@hotmail.com</t>
  </si>
  <si>
    <t>KISHOREPANDYAA7@hotmail.COM</t>
  </si>
  <si>
    <t>hetvitrivedi2209@hotmail.com</t>
  </si>
  <si>
    <t>drkskfmt@hotmail.com</t>
  </si>
  <si>
    <t>akash.nans2@hotmail.com</t>
  </si>
  <si>
    <t>kapilbhatiap@hotmail.com</t>
  </si>
  <si>
    <t>parekhparekhass@hotmail.com</t>
  </si>
  <si>
    <t>shaileshpatel123@hotmail.com</t>
  </si>
  <si>
    <t>Anil.parikh29@hotmail.com</t>
  </si>
  <si>
    <t>dakshpatel521@hotmail.com</t>
  </si>
  <si>
    <t>modiconstruction@hotmail.com</t>
  </si>
  <si>
    <t>chokshiharsh39@hotmail.com</t>
  </si>
  <si>
    <t>parthchauhan9300@hotmail.com</t>
  </si>
  <si>
    <t>ketanRshah1960@hotmail.com</t>
  </si>
  <si>
    <t>navinsoma1995@hotmail.com</t>
  </si>
  <si>
    <t>roshankalal280@hotmail.com</t>
  </si>
  <si>
    <t>hirenchavla93@hotmail.com</t>
  </si>
  <si>
    <t>shaikhfuzel3741@hotmail.com</t>
  </si>
  <si>
    <t>kushalniper@hotmail.com</t>
  </si>
  <si>
    <t>patelviral4146@hotmail.com</t>
  </si>
  <si>
    <t>Meetspatel1209@hotmail.com</t>
  </si>
  <si>
    <t>divya.t3consultancy@hotmail.com</t>
  </si>
  <si>
    <t>ramnareshyadav88@hotmail.com</t>
  </si>
  <si>
    <t>nishikshatriya14@hotmail.com</t>
  </si>
  <si>
    <t>labdhibhatia@hotmail.com</t>
  </si>
  <si>
    <t>saydeep.prasapati187@hotmail.com</t>
  </si>
  <si>
    <t>Priya.dodiya100@hotmail.com</t>
  </si>
  <si>
    <t>nm38611@hotmail.com</t>
  </si>
  <si>
    <t>tapanpatel2002@hotmail.com</t>
  </si>
  <si>
    <t>dhavalpatidar0789@hotmail.com</t>
  </si>
  <si>
    <t>CHINTANXE@hotmail.COM</t>
  </si>
  <si>
    <t>daveamit21@hotmail.com</t>
  </si>
  <si>
    <t>pateldeepr@hotmail.com</t>
  </si>
  <si>
    <t>CHAVADADIVYESH123@hotmail.COM</t>
  </si>
  <si>
    <t>dhavalpatva20@hotmail.com</t>
  </si>
  <si>
    <t>sachinmehta611995@hotmail.com</t>
  </si>
  <si>
    <t>khuboo08@hotmail.com</t>
  </si>
  <si>
    <t>anand.xpand5@hotmail.com</t>
  </si>
  <si>
    <t>deepreadymix@hotmail.com</t>
  </si>
  <si>
    <t>dineshramchandani86@hotmail.com</t>
  </si>
  <si>
    <t>Bhatsuneel1971@hotmail.com</t>
  </si>
  <si>
    <t>pandeyvicky04@hotmail.com</t>
  </si>
  <si>
    <t>caharshesh@hotmail.com</t>
  </si>
  <si>
    <t>kdkhushboo6677@hotmail.com</t>
  </si>
  <si>
    <t>dkedia2007@hotmail.com</t>
  </si>
  <si>
    <t>Bhavesh_prasapati21@hotmail.com</t>
  </si>
  <si>
    <t>anandvaland5737@hotmail.com</t>
  </si>
  <si>
    <t>him301064@hotmail.com</t>
  </si>
  <si>
    <t>kaushalrathod05@hotmail.com</t>
  </si>
  <si>
    <t>nishantdesai22@hotmail.com</t>
  </si>
  <si>
    <t>bhavanamakwana111@hotmail.com</t>
  </si>
  <si>
    <t>ur.pushpendra@hotmail.com</t>
  </si>
  <si>
    <t>ardhruvilpatel@hotmail.com</t>
  </si>
  <si>
    <t>Panwarster@hotmail.com</t>
  </si>
  <si>
    <t>prasal920@hotmail.com</t>
  </si>
  <si>
    <t>Panchalmaulik7@hotmail.com</t>
  </si>
  <si>
    <t>manish.2sarvaiya@hotmail.com</t>
  </si>
  <si>
    <t>harshdave970@hotmail.com</t>
  </si>
  <si>
    <t>nishit.sompura@hotmail.com</t>
  </si>
  <si>
    <t>nakranidinesh@hotmail.com</t>
  </si>
  <si>
    <t>shantifab11@hotmail.com</t>
  </si>
  <si>
    <t>sksain7631@hotmail.com</t>
  </si>
  <si>
    <t>ashoksurana90@hotmail.com</t>
  </si>
  <si>
    <t>aryaraval710@hotmail.com</t>
  </si>
  <si>
    <t>pratikparmar2725@hotmail.com</t>
  </si>
  <si>
    <t>DISHITA239@hotmail.COM</t>
  </si>
  <si>
    <t>eshikasood8@hotmail.com</t>
  </si>
  <si>
    <t>vaishnavibhansali1915@hotmail.com</t>
  </si>
  <si>
    <t>khushi.bhenssalia@hotmail.com</t>
  </si>
  <si>
    <t>aaditya.sharma018@hotmail.com</t>
  </si>
  <si>
    <t>neemit2403@hotmail.com</t>
  </si>
  <si>
    <t>sainrumani8@hotmail.com</t>
  </si>
  <si>
    <t>amalviya303@hotmail.com</t>
  </si>
  <si>
    <t>amit123solanki@hotmail.com</t>
  </si>
  <si>
    <t>soni.dhawal4@hotmail.com</t>
  </si>
  <si>
    <t>sksain270@hotmail.com</t>
  </si>
  <si>
    <t>pavan.vansani@hotmail.com</t>
  </si>
  <si>
    <t>mahendrachaudhary85@hotmail.com</t>
  </si>
  <si>
    <t>devarsh.buildcon@hotmail.com</t>
  </si>
  <si>
    <t>nareshpatel307@hotmail.com</t>
  </si>
  <si>
    <t>vikalppatel128@hotmail.com</t>
  </si>
  <si>
    <t>swetals1982@hotmail.com</t>
  </si>
  <si>
    <t>harshilsheth5@hotmail.com</t>
  </si>
  <si>
    <t>Sampinksia@hotmail.com</t>
  </si>
  <si>
    <t>vishupatel4569@hotmail.com</t>
  </si>
  <si>
    <t>neelp8877@hotmail.com</t>
  </si>
  <si>
    <t>malavshukla57@hotmail.com</t>
  </si>
  <si>
    <t>mehuld935@hotmail.com</t>
  </si>
  <si>
    <t>blambhiya@hotmail.com</t>
  </si>
  <si>
    <t>Drmonu4u@hotmail.com</t>
  </si>
  <si>
    <t>Technavneet@hotmail.com</t>
  </si>
  <si>
    <t>sakariavishal@hotmail.com</t>
  </si>
  <si>
    <t>Satishakhasa409@hotmail.com</t>
  </si>
  <si>
    <t>knchavada30@hotmail.com</t>
  </si>
  <si>
    <t>smitshah917@hotmail.com</t>
  </si>
  <si>
    <t>Prishirealty@hotmail.com</t>
  </si>
  <si>
    <t>sathvara91@hotmail.com</t>
  </si>
  <si>
    <t>samarth3214@hotmail.com</t>
  </si>
  <si>
    <t>dixitloriya9507@hotmail.com</t>
  </si>
  <si>
    <t>Rakeshsuryavala1973@hotmail.com</t>
  </si>
  <si>
    <t>luckmayur92@hotmail.com</t>
  </si>
  <si>
    <t>purav3012@hotmail.com</t>
  </si>
  <si>
    <t>Arun.upadhyay1988@hotmail.com</t>
  </si>
  <si>
    <t>Yash.prasapaty@hotmail.com</t>
  </si>
  <si>
    <t>Anisbirami72@hotmail.co</t>
  </si>
  <si>
    <t>ocean4subsidy@hotmail.com</t>
  </si>
  <si>
    <t>utsav106.2013@hotmail.com</t>
  </si>
  <si>
    <t>sonyrarani@hotmail.com</t>
  </si>
  <si>
    <t>tusharn18@hotmail.com</t>
  </si>
  <si>
    <t>Vsani741@hotmail.com</t>
  </si>
  <si>
    <t>sainishshyani@hotmail.com</t>
  </si>
  <si>
    <t>hitesh73@hotmail.com</t>
  </si>
  <si>
    <t>shethdrumil@hotmail.com</t>
  </si>
  <si>
    <t>Paritosh.onemore@hotmail.com</t>
  </si>
  <si>
    <t>paritosh5595@hotmail.co.in</t>
  </si>
  <si>
    <t>dhirensolanki56@hotmail.com</t>
  </si>
  <si>
    <t>iishanpatel@hotmail.com</t>
  </si>
  <si>
    <t>pharshil88@hotmail.com</t>
  </si>
  <si>
    <t>ronaksoni@hotmail.com</t>
  </si>
  <si>
    <t>dinesh.pandya14@hotmail.com</t>
  </si>
  <si>
    <t>prashantkale3107@hotmail.com</t>
  </si>
  <si>
    <t>peaceful235711@hotmail.com</t>
  </si>
  <si>
    <t>nvraichura@hotmail.com</t>
  </si>
  <si>
    <t>shaneel.shah@hotmail.com</t>
  </si>
  <si>
    <t>vasuprasapati70@hotmail.com</t>
  </si>
  <si>
    <t>akhileshkori93@hotmail.com</t>
  </si>
  <si>
    <t>ankiteee29@hotmail.com</t>
  </si>
  <si>
    <t>pranavsinh13@hotmail.com</t>
  </si>
  <si>
    <t>devc142@hotmail.com</t>
  </si>
  <si>
    <t>nfix.sales@hotmail.com</t>
  </si>
  <si>
    <t>Patelrakesh859@hotmail.com</t>
  </si>
  <si>
    <t>pinsal.shah@hotmail.com</t>
  </si>
  <si>
    <t>kartiksorte1993@hotmail.com</t>
  </si>
  <si>
    <t>yashpal6296@hotmail.com</t>
  </si>
  <si>
    <t>bulla985@hotmail.com</t>
  </si>
  <si>
    <t>saniparitosh@hotmail.com</t>
  </si>
  <si>
    <t>pravin.soni8778@hotmail.com</t>
  </si>
  <si>
    <t>Patelvaidehihmt@hotmail.com</t>
  </si>
  <si>
    <t>Info1bizkey@hotmail.com</t>
  </si>
  <si>
    <t>arvindkorat@hotmail.com</t>
  </si>
  <si>
    <t>sumitpareek7@hotmail.com</t>
  </si>
  <si>
    <t>zaladhiren843@hotmail.com</t>
  </si>
  <si>
    <t>Pradipdesai4235@hotmail.com</t>
  </si>
  <si>
    <t>koradia.sanket@hotmail.com</t>
  </si>
  <si>
    <t>dhanushtolia2014@hotmail.com</t>
  </si>
  <si>
    <t>viralthakkar1212@hotmail.com</t>
  </si>
  <si>
    <t>mittalshah1986@hotmail.com</t>
  </si>
  <si>
    <t>fu.udaipurwala@hotmail.com</t>
  </si>
  <si>
    <t>himalay.zaveri@hotmail.com</t>
  </si>
  <si>
    <t>wealthandhealthimfllp@hotmail.com</t>
  </si>
  <si>
    <t>rahulchauhan6696@hotmail.com</t>
  </si>
  <si>
    <t>soniakshay678@hotmail.com</t>
  </si>
  <si>
    <t>hiren301285@hotmail.com</t>
  </si>
  <si>
    <t>auraplast7@hotmail.com</t>
  </si>
  <si>
    <t>say.mecha@hotmail.com</t>
  </si>
  <si>
    <t>say_19991@hotmail.co.in</t>
  </si>
  <si>
    <t>roopinroopala27@hotmail.com</t>
  </si>
  <si>
    <t>R4raminder@hotmail.com</t>
  </si>
  <si>
    <t>shahnaishadhi@hotmail.com</t>
  </si>
  <si>
    <t>maliyaumeshl@hotmail.com</t>
  </si>
  <si>
    <t>dharmesh.panchal0921@hotmail.com</t>
  </si>
  <si>
    <t>pratikmistry3012@hotmail.com</t>
  </si>
  <si>
    <t>vivekshah123@hotmail.com</t>
  </si>
  <si>
    <t>95neelsoni@hotmail.com</t>
  </si>
  <si>
    <t>malkeshtadhani@hotmail.com</t>
  </si>
  <si>
    <t>patelparth201050@hotmail.com</t>
  </si>
  <si>
    <t>krunalpatel3049@hotmail.com</t>
  </si>
  <si>
    <t>urenkumarucshah64@hotmail.com</t>
  </si>
  <si>
    <t>Sunnysamani@hotmail.com</t>
  </si>
  <si>
    <t>Khatrisanak95@hotmail.com</t>
  </si>
  <si>
    <t>bhavsar.kush33@hotmail.com</t>
  </si>
  <si>
    <t>mlodhiya@hotmail.com</t>
  </si>
  <si>
    <t>Hardipzala401@hotmail.com</t>
  </si>
  <si>
    <t>sayeshnavani@hotmail.com</t>
  </si>
  <si>
    <t>rashi.np103@hotmail.com</t>
  </si>
  <si>
    <t>rathodprakash4you@hotmail.com</t>
  </si>
  <si>
    <t>manishyadavms019@hotmail.com</t>
  </si>
  <si>
    <t>prashantparate2016@hotmail.com</t>
  </si>
  <si>
    <t>valmikivipul12@hotmail.com</t>
  </si>
  <si>
    <t>karanchpl01@hotmail.com</t>
  </si>
  <si>
    <t>rfdp2929@hotmail.com</t>
  </si>
  <si>
    <t>maulikprasapati1986@hotmail.com</t>
  </si>
  <si>
    <t>er.dhavalsutariya@hotmail.com</t>
  </si>
  <si>
    <t>dhruvvarma74@hotmail.com</t>
  </si>
  <si>
    <t>asay2546@hotmail.com</t>
  </si>
  <si>
    <t>hitenbhatt1516@hotmail.com</t>
  </si>
  <si>
    <t>yash_dance23@hotmail.com</t>
  </si>
  <si>
    <t>prakashm.ecivil@hotmail.co.in</t>
  </si>
  <si>
    <t>panchal.pulkit@hotmail.com</t>
  </si>
  <si>
    <t>chetan.shah76@hotmail.com</t>
  </si>
  <si>
    <t>pro.dev1992@hotmail.com</t>
  </si>
  <si>
    <t>Lehru096@hotmail.com</t>
  </si>
  <si>
    <t>manubhaichauhan21@hotmail.com</t>
  </si>
  <si>
    <t>shiv.panchal2211@hotmail.com</t>
  </si>
  <si>
    <t>r.panchal1042@hotmail.com</t>
  </si>
  <si>
    <t>parantappt@hotmail.com</t>
  </si>
  <si>
    <t>bhadreshcontractor@hotmail.com</t>
  </si>
  <si>
    <t>ansary.aamir0@hotmail.com</t>
  </si>
  <si>
    <t>pravinparmar2404@hotmail.com</t>
  </si>
  <si>
    <t>mehuldip161187@hotmail.com</t>
  </si>
  <si>
    <t>tilakpawar30@hotmail.com</t>
  </si>
  <si>
    <t>Deepak.sadanani@hotmail.com</t>
  </si>
  <si>
    <t>dstalati03@hotmail.com</t>
  </si>
  <si>
    <t>darshbhav.1412@hotmail.com</t>
  </si>
  <si>
    <t>sainilpanchal98@hotmail.com</t>
  </si>
  <si>
    <t>misolanki226@hotmail.com</t>
  </si>
  <si>
    <t>ADVOCATEDEESA@hotmail.COM</t>
  </si>
  <si>
    <t>heetkacha221@hotmail.com</t>
  </si>
  <si>
    <t>Abi169124@hotmail.com</t>
  </si>
  <si>
    <t>kundalia.hardik21@hotmail.com</t>
  </si>
  <si>
    <t>kuldeepvisayantdas@hotmail.com</t>
  </si>
  <si>
    <t>Kimendrapatel@hotmail.com</t>
  </si>
  <si>
    <t>mehulinfo997@hotmail.com</t>
  </si>
  <si>
    <t>Akashakhande@hotmail.com</t>
  </si>
  <si>
    <t>kamaldhanopia@hotmail.com</t>
  </si>
  <si>
    <t>Chetanpleasure@hotmail.com</t>
  </si>
  <si>
    <t>thakarharshil05@hotmail.com</t>
  </si>
  <si>
    <t>Dhrumilshah896@hotmail.com</t>
  </si>
  <si>
    <t>camaulikpatel@hotmail.com</t>
  </si>
  <si>
    <t>nikuld21@hotmail.com</t>
  </si>
  <si>
    <t>sadd@hotmail.com</t>
  </si>
  <si>
    <t>krupal0220@hotmail.com</t>
  </si>
  <si>
    <t>dipak1654@hotmail.com</t>
  </si>
  <si>
    <t>Sunilkumaraurora@hotmail.com</t>
  </si>
  <si>
    <t>sayvirsinhv01@hotmail.com</t>
  </si>
  <si>
    <t>aesha279@hotmail.com</t>
  </si>
  <si>
    <t>karanpunsabi24@hotmail.com</t>
  </si>
  <si>
    <t>hetal.mca2004@hotmail.com</t>
  </si>
  <si>
    <t>ashwin25@hotmail.com</t>
  </si>
  <si>
    <t>harmitpatel.999@hotmail.com</t>
  </si>
  <si>
    <t>stutishah.ios@hotmail.com</t>
  </si>
  <si>
    <t>shah2chintan@hotmail.com</t>
  </si>
  <si>
    <t>mulen.hs@hotmail.com</t>
  </si>
  <si>
    <t>mehuldave.motionworks@hotmail.com</t>
  </si>
  <si>
    <t>iambmrealestate@hotmail.com</t>
  </si>
  <si>
    <t>shahdharmit79@hotmail.com</t>
  </si>
  <si>
    <t>adityashah2641998@hotmail.com</t>
  </si>
  <si>
    <t>dr.rishivpatel@hotmail.com</t>
  </si>
  <si>
    <t>atharvsani@hotmail.com</t>
  </si>
  <si>
    <t>chaudharyarpit420@hotmail.com</t>
  </si>
  <si>
    <t>svora540@hotmail.com</t>
  </si>
  <si>
    <t>arvindkarotra@hotmail.com</t>
  </si>
  <si>
    <t>drdesaiasay@hotmail.com</t>
  </si>
  <si>
    <t>spspot@hotmail.com</t>
  </si>
  <si>
    <t>raval.nandan1997@hotmail.com</t>
  </si>
  <si>
    <t>harshitshah_22@hotmail.in</t>
  </si>
  <si>
    <t>fa8106470@hotmail.com</t>
  </si>
  <si>
    <t>Er.saumilpatel@hotmail.com</t>
  </si>
  <si>
    <t>devihemal0828@hotmail.com</t>
  </si>
  <si>
    <t>charmi1994patel@hotmail.com</t>
  </si>
  <si>
    <t>mauliktriv@hotmail.com</t>
  </si>
  <si>
    <t>hardikmaheta9@hotmail.com</t>
  </si>
  <si>
    <t>saydatt417@hotmail.com</t>
  </si>
  <si>
    <t>ramarealtyind@hotmail.com</t>
  </si>
  <si>
    <t>mukeshpatelvadodara@hotmail.com</t>
  </si>
  <si>
    <t>Kishanpatel5389@hotmail.com</t>
  </si>
  <si>
    <t>pal.rahul2008@hotmail.com</t>
  </si>
  <si>
    <t>Aashilsoni84@hotmail.com</t>
  </si>
  <si>
    <t>pprraatik@hotmail.co.in</t>
  </si>
  <si>
    <t>viru.rathod2250@hotmail.com</t>
  </si>
  <si>
    <t>desaitushar71@hotmail.com</t>
  </si>
  <si>
    <t>sunilkadmawala@hotmail.co.in</t>
  </si>
  <si>
    <t>axayparmar13@hotmail.com</t>
  </si>
  <si>
    <t>vedharspatel241@hotmail.com</t>
  </si>
  <si>
    <t>buvel56@hotmail.com</t>
  </si>
  <si>
    <t>tusharartz@hotmail.com</t>
  </si>
  <si>
    <t>kishan.kaneriya143@hotmail.com</t>
  </si>
  <si>
    <t>dhanvin.sood@hotmail.com</t>
  </si>
  <si>
    <t>neelnshah@hotmail.co.in</t>
  </si>
  <si>
    <t>hemal.111@hotmail.com</t>
  </si>
  <si>
    <t>udshah99@hotmail.com</t>
  </si>
  <si>
    <t>bhaveshvala2010@hotmail.com</t>
  </si>
  <si>
    <t>Kddesai29@hotmail.com</t>
  </si>
  <si>
    <t>Pathik.panchal4477@hotmail.com</t>
  </si>
  <si>
    <t>sahanipavan90258599@hotmail.com</t>
  </si>
  <si>
    <t>tapanmaheshwari11@hotmail.com</t>
  </si>
  <si>
    <t>SHAH85HARDIK@hotmail.COM</t>
  </si>
  <si>
    <t>navkarproperty90@hotmail.com</t>
  </si>
  <si>
    <t>shiyanimitti13@hotmail.com</t>
  </si>
  <si>
    <t>aticshah25@hotmail.com</t>
  </si>
  <si>
    <t>krunalsani7@hotmail.com</t>
  </si>
  <si>
    <t>ravi3680@hotmail.com</t>
  </si>
  <si>
    <t>dhrupatel123@hotmail.com</t>
  </si>
  <si>
    <t>ayushmaskara80@hotmail.com</t>
  </si>
  <si>
    <t>finle.services@hotmail.com</t>
  </si>
  <si>
    <t>vidhi13796@hotmail.com</t>
  </si>
  <si>
    <t>parmarbusiness7030@hotmail.com</t>
  </si>
  <si>
    <t>visaybchatwani@hotmail.com</t>
  </si>
  <si>
    <t>sayvb25@hotmail.com</t>
  </si>
  <si>
    <t>hlchaudhary91@hotmail.com</t>
  </si>
  <si>
    <t>zenithshah12@hotmail.com</t>
  </si>
  <si>
    <t>vmshah1968@hotmail.com</t>
  </si>
  <si>
    <t>kushaltiwari@hotmail.com</t>
  </si>
  <si>
    <t>devdutt009@hotmail.com</t>
  </si>
  <si>
    <t>sanks90@hotmail.com</t>
  </si>
  <si>
    <t>urvapatel4@hotmail.com</t>
  </si>
  <si>
    <t>dhruvkoradia@hotmail.com</t>
  </si>
  <si>
    <t>arsalan.promoincorporation@hotmail.com</t>
  </si>
  <si>
    <t>shahdarshan231@hotmail.com</t>
  </si>
  <si>
    <t>abhisheksiddhpura2407@hotmail.com</t>
  </si>
  <si>
    <t>femas6970@hotmail.com</t>
  </si>
  <si>
    <t>vishwakvora@hotmail.com</t>
  </si>
  <si>
    <t>Pareshkumar302@hotmail.com</t>
  </si>
  <si>
    <t>kaushikst2018@hotmail.com</t>
  </si>
  <si>
    <t>kailashtalresa01@hotmail.com</t>
  </si>
  <si>
    <t>raaviirealty@hotmail.com</t>
  </si>
  <si>
    <t>ardhna0736@hotmail.com</t>
  </si>
  <si>
    <t>DARSHANH9648@hotmail.COM</t>
  </si>
  <si>
    <t>krunalthakor49@hotmail.com</t>
  </si>
  <si>
    <t>satinpatel1885@hotmail.com</t>
  </si>
  <si>
    <t>axay105i@hotmail.com</t>
  </si>
  <si>
    <t>rampaneytr@hotmail.com</t>
  </si>
  <si>
    <t>7208.aniket@hotmail.com</t>
  </si>
  <si>
    <t>chavda526@hotmail.com</t>
  </si>
  <si>
    <t>heer2173@hotmail.com</t>
  </si>
  <si>
    <t>sayadthakker@hotmail.com</t>
  </si>
  <si>
    <t>astrivedi89@hotmail.com</t>
  </si>
  <si>
    <t>princeikhanna@hotmail.co.in</t>
  </si>
  <si>
    <t>hirenthummar45@hotmail.com</t>
  </si>
  <si>
    <t>snackyrealestate@hotmail.com</t>
  </si>
  <si>
    <t>nrsodha@hotmail.com</t>
  </si>
  <si>
    <t>Hardik.nasit90@hotmail.com</t>
  </si>
  <si>
    <t>patelhardik32@hotmail.com</t>
  </si>
  <si>
    <t>Anooppandey4567@hotmail.com</t>
  </si>
  <si>
    <t>Lalwaniarchana6@hotmail.com</t>
  </si>
  <si>
    <t>Ashish_dewani@hotmail.com</t>
  </si>
  <si>
    <t>Manthanpatel76@hotmail.com</t>
  </si>
  <si>
    <t>ashvink45@hotmail.com</t>
  </si>
  <si>
    <t>hardikv248@hotmail.com</t>
  </si>
  <si>
    <t>meethiteshpatel@hotmail.com</t>
  </si>
  <si>
    <t>shahromil17@hotmail.com</t>
  </si>
  <si>
    <t>ca.asay.mht@hotmail.com</t>
  </si>
  <si>
    <t>abhishek.rathod5.ar@hotmail.com</t>
  </si>
  <si>
    <t>Atitcoolstar@hotmail.com</t>
  </si>
  <si>
    <t>ravirana33325@hotmail.com</t>
  </si>
  <si>
    <t>krunalsoni187@hotmail.com</t>
  </si>
  <si>
    <t>parth.raiyani24@hotmail.com</t>
  </si>
  <si>
    <t>shiyarsuresh@hotmail.com</t>
  </si>
  <si>
    <t>Anandsahani51@hotmail.com</t>
  </si>
  <si>
    <t>Dhavalsoni58810@hotmail.com</t>
  </si>
  <si>
    <t>arpandshah@hotmail.com</t>
  </si>
  <si>
    <t>prasapatirv@hotmail.com</t>
  </si>
  <si>
    <t>kauthkarmayank@hotmail.com</t>
  </si>
  <si>
    <t>nitinparmar13@hotmail.com</t>
  </si>
  <si>
    <t>Pandya.bhavya6@hotmail.com</t>
  </si>
  <si>
    <t>vishalrathod707@hotmail.com</t>
  </si>
  <si>
    <t>prakashmodia@hotmail.com</t>
  </si>
  <si>
    <t>pritesh.soni3367@hotmail.com</t>
  </si>
  <si>
    <t>kanubhaisolanki86@hotmail.com</t>
  </si>
  <si>
    <t>Tiwarisandy077@hotmail.com</t>
  </si>
  <si>
    <t>maheshchoksi0@hotmail.com</t>
  </si>
  <si>
    <t>mehulsadav0077@hotmail.com</t>
  </si>
  <si>
    <t>satpar@hotmail.comcom</t>
  </si>
  <si>
    <t>krishpatel5676@hotmail.com</t>
  </si>
  <si>
    <t>vkshravankar@hotmail.com</t>
  </si>
  <si>
    <t>yauwanraval131@hotmail.com</t>
  </si>
  <si>
    <t>vrushabhsinhchavda2000@hotmail.com</t>
  </si>
  <si>
    <t>devrealty15@hotmail.com</t>
  </si>
  <si>
    <t>niravhalani004@hotmail.com</t>
  </si>
  <si>
    <t>darshan.kotak651994@hotmail.com</t>
  </si>
  <si>
    <t>Arpandon2004@hotmail.com</t>
  </si>
  <si>
    <t>Somanibhavesh1987@hotmail.com</t>
  </si>
  <si>
    <t>itschetan_patel@hotmail.co.in</t>
  </si>
  <si>
    <t>kamlesh.l.mali@hotmail.com</t>
  </si>
  <si>
    <t>Prashantrmehta12@hotmail.com</t>
  </si>
  <si>
    <t>deepaksachde257@hotmail.com</t>
  </si>
  <si>
    <t>Patelparikshit37@hotmail.com</t>
  </si>
  <si>
    <t>deepakthakar_1969@hotmail.com</t>
  </si>
  <si>
    <t>dapatel3040@hotmail.com</t>
  </si>
  <si>
    <t>shivp353@hotmail.com</t>
  </si>
  <si>
    <t>akashmodi285@hotmail.com</t>
  </si>
  <si>
    <t>shahpoosan2897@hotmail.com</t>
  </si>
  <si>
    <t>ashwinmakwana1328@hotmail.com</t>
  </si>
  <si>
    <t>ashokvora9955@hotmail.com</t>
  </si>
  <si>
    <t>blaiya18@hotmail.com</t>
  </si>
  <si>
    <t>Osproperties1@hotmail.com</t>
  </si>
  <si>
    <t>mdvatani@hotmail.com</t>
  </si>
  <si>
    <t>amanyadavay480@hotmail.com</t>
  </si>
  <si>
    <t>pratikpatel.197@hotmail.com</t>
  </si>
  <si>
    <t>cdipen255@hotmail.com</t>
  </si>
  <si>
    <t>fenilchess@hotmail.com</t>
  </si>
  <si>
    <t>saDAVSANsaY709@hotmail.COM</t>
  </si>
  <si>
    <t>chaitanyacon@hotmail.com</t>
  </si>
  <si>
    <t>narendra85008.com@hotmail.com</t>
  </si>
  <si>
    <t>darshit2616@hotmail.com</t>
  </si>
  <si>
    <t>pramod.shah009@hotmail.com</t>
  </si>
  <si>
    <t>HELLO.MOHAN06@hotmail.COM</t>
  </si>
  <si>
    <t>vaibhavmehta51@hotmail.com</t>
  </si>
  <si>
    <t>davekushal99@hotmail.com</t>
  </si>
  <si>
    <t>amansiddhapura60@hotmail.com</t>
  </si>
  <si>
    <t>pthakkar6636@hotmail.com</t>
  </si>
  <si>
    <t>khatriasay46@hotmail.com</t>
  </si>
  <si>
    <t>amrutrealestate@hotmail.com</t>
  </si>
  <si>
    <t>amisch.thaker@hotmail.com</t>
  </si>
  <si>
    <t>arsavdoshi@hotmail.com</t>
  </si>
  <si>
    <t>devals2112@hotmail.com</t>
  </si>
  <si>
    <t>kaushikt789@hotmail.com</t>
  </si>
  <si>
    <t>darshilmodi0@hotmail.com</t>
  </si>
  <si>
    <t>chardik645@hotmail.com</t>
  </si>
  <si>
    <t>heemanshubrahmbhatt@hotmail.com</t>
  </si>
  <si>
    <t>patadiaparth4@hotmail.com</t>
  </si>
  <si>
    <t>rooney29@hotmail.com</t>
  </si>
  <si>
    <t>adityavyas5195@hotmail.com</t>
  </si>
  <si>
    <t>Krunal.bunty.kb@hotmail.com</t>
  </si>
  <si>
    <t>kaushik.india86@hotmail.com</t>
  </si>
  <si>
    <t>rahulrtanesa@hotmail.com</t>
  </si>
  <si>
    <t>tanesacommunication@hotmail.com</t>
  </si>
  <si>
    <t>Honeypatel37.hp@hotmail.com</t>
  </si>
  <si>
    <t>927shahld@hotmail.com</t>
  </si>
  <si>
    <t>Bittu7172@hotmail.com</t>
  </si>
  <si>
    <t>Tascorealty@hotmail.com</t>
  </si>
  <si>
    <t>ashish10033@hotmail.com</t>
  </si>
  <si>
    <t>hiteshshrma1010@hotmail.com</t>
  </si>
  <si>
    <t>adityasharma2409@hotmail.com</t>
  </si>
  <si>
    <t>abhisoni1919@hotmail.com</t>
  </si>
  <si>
    <t>hardik.rb2@hotmail.com</t>
  </si>
  <si>
    <t>Mehulrawal582@hotmail.com</t>
  </si>
  <si>
    <t>Dhpatel94.dp@hotmail.com</t>
  </si>
  <si>
    <t>palakbhaithakkar@hotmail.com</t>
  </si>
  <si>
    <t>luck.key397@hotmail.com</t>
  </si>
  <si>
    <t>meetpatel1689@hotmail.com</t>
  </si>
  <si>
    <t>pparth7373@hotmail.com</t>
  </si>
  <si>
    <t>ukaniproperty@hotmail.com</t>
  </si>
  <si>
    <t>advocatetewari@hotmail.com</t>
  </si>
  <si>
    <t>kunalsukhwani3692@hotmail.com</t>
  </si>
  <si>
    <t>mayurbhandarkar142@hotmail.com</t>
  </si>
  <si>
    <t>patel.bhavin807@hotmail.com</t>
  </si>
  <si>
    <t>roy.aonespace@hotmail.com</t>
  </si>
  <si>
    <t>ribadiahardik@hotmail.com</t>
  </si>
  <si>
    <t>ca.dhruvaiyer@hotmail.com</t>
  </si>
  <si>
    <t>manthan2213@hotmail.com</t>
  </si>
  <si>
    <t>visaysolanki.ahd@hotmail.com</t>
  </si>
  <si>
    <t>er.hrshah@hotmail.com</t>
  </si>
  <si>
    <t>priyankshah@hotmail.com</t>
  </si>
  <si>
    <t>cdixit495@hotmail.com</t>
  </si>
  <si>
    <t>dummy9876@hotmail.com</t>
  </si>
  <si>
    <t>shreyash.yadav97@hotmail.com</t>
  </si>
  <si>
    <t>deepprasapati008@hotmail.com</t>
  </si>
  <si>
    <t>prashantpanchal87@hotmail.com</t>
  </si>
  <si>
    <t>mmaulik13@hotmail.com</t>
  </si>
  <si>
    <t>rishidave30@hotmail.com</t>
  </si>
  <si>
    <t>9asandeepbaksani@hotmail.com</t>
  </si>
  <si>
    <t>pndplanner@hotmail.com</t>
  </si>
  <si>
    <t>kunalmarathe2@hotmail.com</t>
  </si>
  <si>
    <t>dineshprasapat10087@hotmail.com</t>
  </si>
  <si>
    <t>nikhildsoni@hotmail.com</t>
  </si>
  <si>
    <t>premlanikabir@hotmail.com</t>
  </si>
  <si>
    <t>radhikamudaliyar@hotmail.com</t>
  </si>
  <si>
    <t>vikrantbhatt@hotmail.co.in</t>
  </si>
  <si>
    <t>yetd@hotmail.com</t>
  </si>
  <si>
    <t>vichi.kumari@hotmail.com</t>
  </si>
  <si>
    <t>safiparth@hotmail.com</t>
  </si>
  <si>
    <t>nikhilkshatriya1976@hotmail.com</t>
  </si>
  <si>
    <t>zvxbc@hotmail.com</t>
  </si>
  <si>
    <t>visionpropertyns@hotmail.com</t>
  </si>
  <si>
    <t>sayntinishar24@hotmail.com</t>
  </si>
  <si>
    <t>bhavikadharmwani123@hotmail.com</t>
  </si>
  <si>
    <t>zcxv@hotmail.com</t>
  </si>
  <si>
    <t>patelhard2030@hotmail.com</t>
  </si>
  <si>
    <t>sahil.patel0011@hotmail.com</t>
  </si>
  <si>
    <t>Vipulkothiwal@hotmail.com</t>
  </si>
  <si>
    <t>markdetrosa786@hotmail.com</t>
  </si>
  <si>
    <t>swapnil_130@hotmail.com</t>
  </si>
  <si>
    <t>usas1718@hotmail.com</t>
  </si>
  <si>
    <t>tekwani.sunil@hotmail.com</t>
  </si>
  <si>
    <t>devnir@hotmail.com</t>
  </si>
  <si>
    <t>karanchemicalnarol@hotmail.com</t>
  </si>
  <si>
    <t>viral.sadesa465@hotmail.com</t>
  </si>
  <si>
    <t>yatrik.chauhan360@hotmail.com</t>
  </si>
  <si>
    <t>rahulisuthar@hotmail.com</t>
  </si>
  <si>
    <t>rawal_vrunda@hotmail.in</t>
  </si>
  <si>
    <t>chokshi1985@hotmail.com</t>
  </si>
  <si>
    <t>akhanikalpesh15488@hotmail.com</t>
  </si>
  <si>
    <t>nirdosh.vachhani4@hotmail.com</t>
  </si>
  <si>
    <t>nehal.hcl@hotmail.com</t>
  </si>
  <si>
    <t>pranav.kanabar1@hotmail.com</t>
  </si>
  <si>
    <t>vinit28_shah@hotmail.com</t>
  </si>
  <si>
    <t>nvnt_patel@hotmail.com</t>
  </si>
  <si>
    <t>Ankit.rachh32@hotmail.com</t>
  </si>
  <si>
    <t>chauhandixit05@hotmail.com</t>
  </si>
  <si>
    <t>mailonharshpatel@hotmail.com</t>
  </si>
  <si>
    <t>nirupamasoni79@hotmail.com</t>
  </si>
  <si>
    <t>daveharsukh40@hotmail.com</t>
  </si>
  <si>
    <t>vanshparchani77@hotmail.com</t>
  </si>
  <si>
    <t>mihir_thakrar@hotmail.com</t>
  </si>
  <si>
    <t>devendrashrimali11@hotmail.com</t>
  </si>
  <si>
    <t>sainik_shah999@hotmail.co.in</t>
  </si>
  <si>
    <t>mewadaassocietes208@hotmail.com</t>
  </si>
  <si>
    <t>pandey@hotmail.com</t>
  </si>
  <si>
    <t>harshraval9@hotmail+E150:E300.com</t>
  </si>
  <si>
    <t>manish_kothari15@hotmail.com</t>
  </si>
  <si>
    <t>udaymakwana90@hotmail.com</t>
  </si>
  <si>
    <t>Viru8884@hotmail.co.in</t>
  </si>
  <si>
    <t>shah.parth429@hotmail.com</t>
  </si>
  <si>
    <t>nhneyekonic@hotmail.com</t>
  </si>
  <si>
    <t>laxmishekhawat2209@hotmail.com</t>
  </si>
  <si>
    <t>vhmehta15@hotmail.com</t>
  </si>
  <si>
    <t>pbsadawala@hotmail.com</t>
  </si>
  <si>
    <t>Heemapatel999@hotmail.com</t>
  </si>
  <si>
    <t>Soham.pathak1234567@hotmail.com</t>
  </si>
  <si>
    <t>kalpesh20021980@hotmail.com</t>
  </si>
  <si>
    <t>patelhasmuk55@hotmail.com</t>
  </si>
  <si>
    <t>akshaykamlani27@hotmail.com</t>
  </si>
  <si>
    <t>sayambe7722@hotmail.com</t>
  </si>
  <si>
    <t>harshal_879@hotmail.co.in</t>
  </si>
  <si>
    <t>samirsantara007@hotmail.com</t>
  </si>
  <si>
    <t>venkatesh_sheroy9@hotmail.com</t>
  </si>
  <si>
    <t>sharvilpatwa78@hotmail.com</t>
  </si>
  <si>
    <t>darshparikh2003@hotmail.com</t>
  </si>
  <si>
    <t>rameshsen89@hotmail.com</t>
  </si>
  <si>
    <t>hiteshnenani79@hotmail.com</t>
  </si>
  <si>
    <t>rbshah1974@hotmail.com</t>
  </si>
  <si>
    <t>amritsen73@hotmail.com</t>
  </si>
  <si>
    <t>arpit.shah2@hotmail.com</t>
  </si>
  <si>
    <t>panthadesai@hotmail.com</t>
  </si>
  <si>
    <t>Patelvimal7896@hotmail.com</t>
  </si>
  <si>
    <t>kalpak_prasapati@hotmail.com</t>
  </si>
  <si>
    <t>rvpatel3636@hotmail.com</t>
  </si>
  <si>
    <t>utkarsh671975@hotmail.com</t>
  </si>
  <si>
    <t>raysproperties1@hotmail.com</t>
  </si>
  <si>
    <t>bipintalati101@hotmail.com</t>
  </si>
  <si>
    <t>prasapati.devanshi@hotmail.com</t>
  </si>
  <si>
    <t>ahdkrish@hotmail.com</t>
  </si>
  <si>
    <t>swnirav@hotmail.com</t>
  </si>
  <si>
    <t>sanyamravani3420@hotmail.com</t>
  </si>
  <si>
    <t>snyparihar@hotmail.com</t>
  </si>
  <si>
    <t>kunalsain1992@hotmail.com</t>
  </si>
  <si>
    <t>sapanoza10@hotmail.com</t>
  </si>
  <si>
    <t>keyurvyas@hotmail.com</t>
  </si>
  <si>
    <t>hamntbhavnami728@hotmail.com</t>
  </si>
  <si>
    <t>kachamayank@hotmail.com</t>
  </si>
  <si>
    <t>pratikds58@hotmail.in</t>
  </si>
  <si>
    <t>Prashant.ite@hotmail.com</t>
  </si>
  <si>
    <t>patel.ravindra09@hotmail.com</t>
  </si>
  <si>
    <t>rahulchandel40@hotmail.com</t>
  </si>
  <si>
    <t>Kalradinki@hotmail.com</t>
  </si>
  <si>
    <t>avx@hotmail.com</t>
  </si>
  <si>
    <t>chintan.modi1@hotmail.com</t>
  </si>
  <si>
    <t>varsakhatri09@hotmail.com</t>
  </si>
  <si>
    <t>Siya.uniyal@hotmail.com</t>
  </si>
  <si>
    <t>atul.vaishyak28@hotmail.com</t>
  </si>
  <si>
    <t>parvbarot@hotmail.com</t>
  </si>
  <si>
    <t>chandni.abhani@hotmail.com</t>
  </si>
  <si>
    <t>qazx@hotmail.com</t>
  </si>
  <si>
    <t>davesudhir@hotmail.com</t>
  </si>
  <si>
    <t>krunal.rathi90@hotmail.com</t>
  </si>
  <si>
    <t>patelkeval467@hotmail.com</t>
  </si>
  <si>
    <t>Vdbhatt030907@hotmail.com</t>
  </si>
  <si>
    <t>hetal.trivedi2200@hotmail.com</t>
  </si>
  <si>
    <t>ABHINEETSHYAM@hotmail.COM</t>
  </si>
  <si>
    <t>ABHISHEKKEUCHERIA@hotmail.COM</t>
  </si>
  <si>
    <t>ACCOUNTS600@hotmail.COM</t>
  </si>
  <si>
    <t>ADV.AMIT09@hotmail.COM</t>
  </si>
  <si>
    <t>AIIET@hotmail.CO.IN</t>
  </si>
  <si>
    <t>AsaYRATHOD4929@hotmail.COM</t>
  </si>
  <si>
    <t>AKSHAYCHAVDA@123hotmail.COM</t>
  </si>
  <si>
    <t>ALPESHPATEL198432@hotmail.COM</t>
  </si>
  <si>
    <t>AMARPLAYWOODS@hotmail.COM</t>
  </si>
  <si>
    <t>AMRUT62@hotmail.COM</t>
  </si>
  <si>
    <t>ANTIMA2305@hotmail.COM</t>
  </si>
  <si>
    <t>APACHE1351@hotmail.COM</t>
  </si>
  <si>
    <t>ARCHRITU@hotmail.COM</t>
  </si>
  <si>
    <t>ASHISH_DEWANI@hotmail.COM</t>
  </si>
  <si>
    <t>ASHISHSURYAVANSHI26@hotmail.COM</t>
  </si>
  <si>
    <t>ASHKMALI11@hotmail.COM,</t>
  </si>
  <si>
    <t>ASOLANKI9911@hotmail.COM</t>
  </si>
  <si>
    <t>BAROTSHRIKANT71@hotmail.COM</t>
  </si>
  <si>
    <t>BHADERSHSONI20@hotmail.COM</t>
  </si>
  <si>
    <t>BHARATsaYVIR9@hotmail.IN</t>
  </si>
  <si>
    <t>BINITPARIKH@hotmail.COM</t>
  </si>
  <si>
    <t>BLUEICREATIONS@hotmail.COM</t>
  </si>
  <si>
    <t>CBPL80555@hotmail.COM</t>
  </si>
  <si>
    <t>CHANDAN_INV@hotmail.COM</t>
  </si>
  <si>
    <t>CHANDRESH.SATHVARA@hotmail.COM</t>
  </si>
  <si>
    <t>CHETANKANKOTIYA@hotmail.COM</t>
  </si>
  <si>
    <t>CHETANPATHAK900@hotmail.COM</t>
  </si>
  <si>
    <t>swaket.patel@hotmail.com</t>
  </si>
  <si>
    <t>yashpatel16112001@hotmail.com</t>
  </si>
  <si>
    <t>asmaco2002@hotmail.com</t>
  </si>
  <si>
    <t>sayparikh16@hotmail.com</t>
  </si>
  <si>
    <t>sandip27@hotmail.com</t>
  </si>
  <si>
    <t>Vishalparikh0810@hotmail.com</t>
  </si>
  <si>
    <t>saspalvala@hotmail.com</t>
  </si>
  <si>
    <t>Rahul.koriya009@hotmail.com</t>
  </si>
  <si>
    <t>ravidoshi14@hotmail.com</t>
  </si>
  <si>
    <t>Motisolanki@hotmail.com</t>
  </si>
  <si>
    <t>brathod1@hotmail.com</t>
  </si>
  <si>
    <t>rupesh09patel@hotmail.com</t>
  </si>
  <si>
    <t>Darshanmodi4790@hotmail.com</t>
  </si>
  <si>
    <t>shyamsirwani6@hotmail.com</t>
  </si>
  <si>
    <t>nitintrivedi1224@hotmail.com</t>
  </si>
  <si>
    <t>mnnparekh@hotmail.com</t>
  </si>
  <si>
    <t>niteshbhandari@hotmail.com</t>
  </si>
  <si>
    <t>rp43812@hotmail.com</t>
  </si>
  <si>
    <t>mohitadhiya315@hotmail.com</t>
  </si>
  <si>
    <t>rahuldewani726@hotmail.com</t>
  </si>
  <si>
    <t>Kalpesh.shah23@hotmail.com</t>
  </si>
  <si>
    <t>vadodariyamanan@hotmail.com</t>
  </si>
  <si>
    <t>krishnasuthar772@hotmail.com</t>
  </si>
  <si>
    <t>Drdimplekvora@hotmail.com</t>
  </si>
  <si>
    <t>trulip1305@hotmail.com</t>
  </si>
  <si>
    <t>rishitrivedi95@hotmail.com</t>
  </si>
  <si>
    <t>Keksk@hotmail.com</t>
  </si>
  <si>
    <t>deepkhanderia@hotmail.com</t>
  </si>
  <si>
    <t>patelanil1012@hotmail.com</t>
  </si>
  <si>
    <t>ankitmodi75@hotmail.com</t>
  </si>
  <si>
    <t>nirav10y2k@hotmail.com</t>
  </si>
  <si>
    <t>i.kunalshakya@hotmail.com</t>
  </si>
  <si>
    <t>nilam7715@hotmail.com</t>
  </si>
  <si>
    <t>nbihdsvc@hotmail.com</t>
  </si>
  <si>
    <t>niftybullamit@hotmail.co.in</t>
  </si>
  <si>
    <t>ronakdakwala@hotmail.com</t>
  </si>
  <si>
    <t>hardik.mehta229@hotmail.com</t>
  </si>
  <si>
    <t>neetaprasapati38@hotmail.in</t>
  </si>
  <si>
    <t>hemanshu@hotmail.com</t>
  </si>
  <si>
    <t>babulal.labana@hotmail.com</t>
  </si>
  <si>
    <t>simit65@hotmail.com</t>
  </si>
  <si>
    <t>finumodi7499@hotmail.com</t>
  </si>
  <si>
    <t>monarkpatel278952@hotmail.com</t>
  </si>
  <si>
    <t>dharmesh.saihind@hotmail.com</t>
  </si>
  <si>
    <t>dhruvhariyani@hotmail.co.in</t>
  </si>
  <si>
    <t>kartikbk2233@hotmail.com</t>
  </si>
  <si>
    <t>ym@hotmail.com</t>
  </si>
  <si>
    <t>uttampatel@hotmail.com</t>
  </si>
  <si>
    <t>maharshpatel13@hotmail.com</t>
  </si>
  <si>
    <t>tirthpandya13@hotmail.com</t>
  </si>
  <si>
    <t>bhavin_mehta21@hotmail.co.in</t>
  </si>
  <si>
    <t>dharmesh.hirpara@hotmail.com</t>
  </si>
  <si>
    <t>mayursadesa3991@hotmail.com</t>
  </si>
  <si>
    <t>koradiyahiren@hotmail.com</t>
  </si>
  <si>
    <t>salpesh@hotmail.com</t>
  </si>
  <si>
    <t>Swastikinfra19@hotmail.com</t>
  </si>
  <si>
    <t>smile4tarak@hotmail.com</t>
  </si>
  <si>
    <t>sonikairav@hotmail.com</t>
  </si>
  <si>
    <t>varia6935@hotmail.com</t>
  </si>
  <si>
    <t>variya63@hotmail.in</t>
  </si>
  <si>
    <t>harshal1996patel@hotmail.com</t>
  </si>
  <si>
    <t>kamalb1969@hotmail.com</t>
  </si>
  <si>
    <t>meetraval@hotmail.com</t>
  </si>
  <si>
    <t>vakhariakinsal@hotmail.com</t>
  </si>
  <si>
    <t>hmvinfotech47@hotmail.com</t>
  </si>
  <si>
    <t>punitprasapati29989@hotmail.com</t>
  </si>
  <si>
    <t>Vipulr_mehta@hotmail.com</t>
  </si>
  <si>
    <t>nilay_shah1981@hotmail.co.in</t>
  </si>
  <si>
    <t>manan.vakharia@hotmail.com</t>
  </si>
  <si>
    <t>vince_257@hotmail.com</t>
  </si>
  <si>
    <t>anandamin27@hotmail.com</t>
  </si>
  <si>
    <t>propertyaddic3000@hotmail.comtion</t>
  </si>
  <si>
    <t>Samoracontractor@hotmail.com</t>
  </si>
  <si>
    <t>dhshah76@hotmail.co.in</t>
  </si>
  <si>
    <t>Iamsatin3@hotmail.com</t>
  </si>
  <si>
    <t>1111@hotmail.com</t>
  </si>
  <si>
    <t>dm@hotmail.com</t>
  </si>
  <si>
    <t>anand.ranpara666@hotmail.com</t>
  </si>
  <si>
    <t>Manan.rathod79@hotmail.com</t>
  </si>
  <si>
    <t>sayeshmehta7000@hotmail.com</t>
  </si>
  <si>
    <t>hharsh.ttrivedi@hotmail.com</t>
  </si>
  <si>
    <t>SHARMA.VEDANSH.2001@hotmail.COM</t>
  </si>
  <si>
    <t>kaushal4576@hotmail.com</t>
  </si>
  <si>
    <t>amardon9090@hotmail.com</t>
  </si>
  <si>
    <t>dhruven5103@hotmail.com</t>
  </si>
  <si>
    <t>sachin.c.motors@hotmail.com</t>
  </si>
  <si>
    <t>riken3@hotmail.com</t>
  </si>
  <si>
    <t>birav.kansara@hotmail.com</t>
  </si>
  <si>
    <t>Devendra20071103@hotmail.com</t>
  </si>
  <si>
    <t>bisant.patel@hotmail.com</t>
  </si>
  <si>
    <t>svishal978@hotmail.com</t>
  </si>
  <si>
    <t>rashmin21276@hotmail.co.in</t>
  </si>
  <si>
    <t>daveravi1001@hotmail.com</t>
  </si>
  <si>
    <t>runmiths@hotmail.com</t>
  </si>
  <si>
    <t>vimalshekhat43@hotmail.com</t>
  </si>
  <si>
    <t>Shrutibhaduri@hotmail.com</t>
  </si>
  <si>
    <t>abhipatel1860@hotmail.com</t>
  </si>
  <si>
    <t>hardik47patel@hotmail.com</t>
  </si>
  <si>
    <t>svmistry51@hotmail.com</t>
  </si>
  <si>
    <t>vim7878@hotmail.com</t>
  </si>
  <si>
    <t>arvindth99@hotmail.com</t>
  </si>
  <si>
    <t>hardik.raval187@hotmail.com</t>
  </si>
  <si>
    <t>supreet0818@hotmail.com</t>
  </si>
  <si>
    <t>Arpit.parikh6102@hotmail.com</t>
  </si>
  <si>
    <t>Kametconstruction12@hotmail.com</t>
  </si>
  <si>
    <t>adityahathi01@hotmail.com</t>
  </si>
  <si>
    <t>daideepshah@hotmail.co.in</t>
  </si>
  <si>
    <t>Ronakpatel2222@hotmail.com</t>
  </si>
  <si>
    <t>bhavsardhaval2001@hotmail.com</t>
  </si>
  <si>
    <t>Padamprasapati40@hotmail.com</t>
  </si>
  <si>
    <t>barotatul51@hotmail.com</t>
  </si>
  <si>
    <t>hitesh.patel2721@hotmail.com</t>
  </si>
  <si>
    <t>upendra2910@hotmail.com</t>
  </si>
  <si>
    <t>rupesh3116@hotmail.com</t>
  </si>
  <si>
    <t>Ihiindia2016@hotmail.com</t>
  </si>
  <si>
    <t>avi.patil1986@hotmail.com</t>
  </si>
  <si>
    <t>harsh@hotmail.com</t>
  </si>
  <si>
    <t>lisrh@hotmail.com</t>
  </si>
  <si>
    <t>rmbsub@hotmail.com</t>
  </si>
  <si>
    <t>Pancholiprem90@hotmail.com</t>
  </si>
  <si>
    <t>shahvatsal31@hotmail.com</t>
  </si>
  <si>
    <t>Vickypatel@hotmail.com</t>
  </si>
  <si>
    <t>Linaypatel@hotmail.com</t>
  </si>
  <si>
    <t>katarasonal@hotmail.com</t>
  </si>
  <si>
    <t>mayura.4000@hotmail.com</t>
  </si>
  <si>
    <t>hdmakwanalion@hotmail.com</t>
  </si>
  <si>
    <t>hiteshpatel101088@hotmail.com</t>
  </si>
  <si>
    <t>mp@hotmail.com</t>
  </si>
  <si>
    <t>dixitvyom@hotmail.co.in</t>
  </si>
  <si>
    <t>pradip159@hotmail.com</t>
  </si>
  <si>
    <t>poosaestate1001@hotmail.com</t>
  </si>
  <si>
    <t>priyanshishah5@hotmail.com</t>
  </si>
  <si>
    <t>kashishsoni245@hotmail.com</t>
  </si>
  <si>
    <t>ramanp@hotmail.com</t>
  </si>
  <si>
    <t>rhzaveri777@hotmail.com</t>
  </si>
  <si>
    <t>pdshah9@hotmail.com</t>
  </si>
  <si>
    <t>ca.rasanpatel@hotmail.com</t>
  </si>
  <si>
    <t>dikshitvyom@hotmail.com</t>
  </si>
  <si>
    <t>Shrusal430@hotmail.com</t>
  </si>
  <si>
    <t>emeraldrealty5@hotmail.com</t>
  </si>
  <si>
    <t>amolshah123@hotmail.com</t>
  </si>
  <si>
    <t>bhavikpanchal4343@hotmail.com</t>
  </si>
  <si>
    <t>kasthaa@hotmail.com</t>
  </si>
  <si>
    <t>ashishladva1991@hotmail.com</t>
  </si>
  <si>
    <t>kirtika61182@hotmail.com</t>
  </si>
  <si>
    <t>sayminshah579@hotmail.com</t>
  </si>
  <si>
    <t>brbaria4u@hotmail.com</t>
  </si>
  <si>
    <t>Akshay070.chauhan@hotmail.com</t>
  </si>
  <si>
    <t>vimipelectric@hotmail.com</t>
  </si>
  <si>
    <t>shahyash9094@hotmail.com</t>
  </si>
  <si>
    <t>nabhilash1@hotmail.com</t>
  </si>
  <si>
    <t>ipatel2793@hotmail.com</t>
  </si>
  <si>
    <t>bhupendrakumar5san1965@hotmail.com</t>
  </si>
  <si>
    <t>aumconstruction110@hotmail.com</t>
  </si>
  <si>
    <t>yatin280677@hotmail.com</t>
  </si>
  <si>
    <t>pinkalmodi90@hotmail.com</t>
  </si>
  <si>
    <t>sunilsuthar97@hotmail.com</t>
  </si>
  <si>
    <t>dmpatel.fdca@hotmail.com</t>
  </si>
  <si>
    <t>saurinshah56@hotmail.com</t>
  </si>
  <si>
    <t>Ridhifofaria@hotmail.com</t>
  </si>
  <si>
    <t>sumitvora1105@hotmail.com</t>
  </si>
  <si>
    <t>shrvanprsapati2001@hotmail.com</t>
  </si>
  <si>
    <t>ransanpandey_2000@hotmail.com</t>
  </si>
  <si>
    <t>krutithakkar16@hotmail.com</t>
  </si>
  <si>
    <t>Dhwanils@hotmail.com</t>
  </si>
  <si>
    <t>parit1279@hotmail.com</t>
  </si>
  <si>
    <t>cz.sayesh@hotmail.com</t>
  </si>
  <si>
    <t>abc2@hotmail.com</t>
  </si>
  <si>
    <t>sanirasa12@hotmail.com</t>
  </si>
  <si>
    <t>nirav_patel22@hotmail.com</t>
  </si>
  <si>
    <t>friends4ad@hotmail.com</t>
  </si>
  <si>
    <t>hiren3707.hk@hotmail.com</t>
  </si>
  <si>
    <t>siddharth1313@hotmail.com</t>
  </si>
  <si>
    <t>mitesh_1869@hotmail.com</t>
  </si>
  <si>
    <t>camcoindia@hotmail.com</t>
  </si>
  <si>
    <t>Minkesh422000@hotmail.com</t>
  </si>
  <si>
    <t>Chaudhary.anand@hotmail.com</t>
  </si>
  <si>
    <t>todianil@hotmail.com</t>
  </si>
  <si>
    <t>sansayshah@hotmail.com</t>
  </si>
  <si>
    <t>neelchaudhari007@hotmail.com</t>
  </si>
  <si>
    <t>pvsani.7@hotmail.com</t>
  </si>
  <si>
    <t>saurabhvaidya1980@hotmail.com</t>
  </si>
  <si>
    <t>nananshah1984@hotmail.com</t>
  </si>
  <si>
    <t>atulshah496@hotmail.com</t>
  </si>
  <si>
    <t>birenkruti@hotmail.com</t>
  </si>
  <si>
    <t>abhishekpatel9526@hotmail.com</t>
  </si>
  <si>
    <t>mihirmevada1791@hotmail.com</t>
  </si>
  <si>
    <t>appatel28@hotmail.in</t>
  </si>
  <si>
    <t>mehul74.m@hotmail.com</t>
  </si>
  <si>
    <t>saynishshah42@hotmail.com</t>
  </si>
  <si>
    <t>hpadhiyar05@hotmail.com</t>
  </si>
  <si>
    <t>karmpatel2001@hotmail.com</t>
  </si>
  <si>
    <t>dummy@hotmail.com</t>
  </si>
  <si>
    <t>dhrupal@hotmail.com</t>
  </si>
  <si>
    <t>desaiayushrameshbhai@hotmail.com</t>
  </si>
  <si>
    <t>Voraritu41@hotmail.com</t>
  </si>
  <si>
    <t>sayeshvparikh@hotmail.com</t>
  </si>
  <si>
    <t>hemantamin67@hotmail.com</t>
  </si>
  <si>
    <t>saystruct09@hotmail.com</t>
  </si>
  <si>
    <t>davedeval10@hotmail.com</t>
  </si>
  <si>
    <t>dhms005@hotmail.com</t>
  </si>
  <si>
    <t>nasanasa@hotmail.com</t>
  </si>
  <si>
    <t>shrivishvakarma123@hotmail.com</t>
  </si>
  <si>
    <t>hydave25@hotmail.com</t>
  </si>
  <si>
    <t>dutta.susay10@hotmail.com</t>
  </si>
  <si>
    <t>sunwynexp@hotmail.com</t>
  </si>
  <si>
    <t>sumeetstelfurniture@hotmail.com</t>
  </si>
  <si>
    <t>rahulcdesaipersonal@hotmail.com</t>
  </si>
  <si>
    <t>rashminsudra@hotmail.com</t>
  </si>
  <si>
    <t>Maulik-sani700@hotmail.co.in</t>
  </si>
  <si>
    <t>shahlalu09@hotmail.com</t>
  </si>
  <si>
    <t>siddharth.ca@hotmail.com</t>
  </si>
  <si>
    <t>rinkuparikh77@hotmail.com</t>
  </si>
  <si>
    <t>darshilshah1995@hotmail.co.in</t>
  </si>
  <si>
    <t>ashokpanchal0480@hotmail.com</t>
  </si>
  <si>
    <t>khevnakshah2@hotmail.com</t>
  </si>
  <si>
    <t>brpancholi01@hotmail.com</t>
  </si>
  <si>
    <t>vkshah.82@hotmail.com</t>
  </si>
  <si>
    <t>Maecnssh@hotmail.com</t>
  </si>
  <si>
    <t>vicky.mac.698@hotmail.com</t>
  </si>
  <si>
    <t>Shahchetan1977@hotmail.com</t>
  </si>
  <si>
    <t>Ckothari786@hotmail.com</t>
  </si>
  <si>
    <t>mt23011981@hotmail.com</t>
  </si>
  <si>
    <t>kalpesh@hotmail.com</t>
  </si>
  <si>
    <t>drpbp12@hotmail.com</t>
  </si>
  <si>
    <t>Manishmodi714@hotmail.com</t>
  </si>
  <si>
    <t>mk.properties835@hotmail.com</t>
  </si>
  <si>
    <t>bhavesh123@hotmail.com</t>
  </si>
  <si>
    <t>bharatkumar1959@hotmail.com</t>
  </si>
  <si>
    <t>Ishvarakhasa@hotmail.com</t>
  </si>
  <si>
    <t>ashokavni@hotmail.com</t>
  </si>
  <si>
    <t>bhattpratim@hotmail.com</t>
  </si>
  <si>
    <t>bhtahilani@hotmail.com</t>
  </si>
  <si>
    <t>nimratalohana18@hotmail.com</t>
  </si>
  <si>
    <t>kaaka.wadher4@hotmail.com</t>
  </si>
  <si>
    <t>Ashraymshah@hotmail.com</t>
  </si>
  <si>
    <t>Scarletline.in@hotmail.com</t>
  </si>
  <si>
    <t>pbshah221076@hotmail.com</t>
  </si>
  <si>
    <t>aarvidiamond@hotmail.com</t>
  </si>
  <si>
    <t>mab1915@hotmail.co.in</t>
  </si>
  <si>
    <t>krunal.1684@hotmail.com</t>
  </si>
  <si>
    <t>rnk.lathia@hotmail.com</t>
  </si>
  <si>
    <t>Ankit.adeshara156@hotmail.com</t>
  </si>
  <si>
    <t>hmtd@hotmail.com</t>
  </si>
  <si>
    <t>chetanmshah69@hotmail.com</t>
  </si>
  <si>
    <t>cooldownmotion@hotmail.com</t>
  </si>
  <si>
    <t>Vasudev.zinzuwadia@hotmail.com</t>
  </si>
  <si>
    <t>kartik.kobawala@hotmail.com</t>
  </si>
  <si>
    <t>bavishi_himanshu@hotmail.com</t>
  </si>
  <si>
    <t>taraktrivedi1981@hotmail.com</t>
  </si>
  <si>
    <t>aqw@hotmail.com</t>
  </si>
  <si>
    <t>business.hb01@hotmail.com</t>
  </si>
  <si>
    <t>Dhavalrami78@hotmail.com</t>
  </si>
  <si>
    <t>ac1827@hotmail.comk</t>
  </si>
  <si>
    <t>darshanparaliya1999@hotmail.com</t>
  </si>
  <si>
    <t>lkdesai809@hotmail.com</t>
  </si>
  <si>
    <t>kashyap_kanu@hotmail.com</t>
  </si>
  <si>
    <t>ahsah@hotmail.com</t>
  </si>
  <si>
    <t>saykishan.Birla@hotmail.com</t>
  </si>
  <si>
    <t>ronak390p@hotmail.com</t>
  </si>
  <si>
    <t>dharmeshsheth20@hotmail.com</t>
  </si>
  <si>
    <t>npsworld@hotmail.com</t>
  </si>
  <si>
    <t>patel.kathan555@hotmail.com</t>
  </si>
  <si>
    <t>Shashikantdave@hotmail.com</t>
  </si>
  <si>
    <t>saypanchal.4573@hotmail.com</t>
  </si>
  <si>
    <t>saew1441@hotmail.com</t>
  </si>
  <si>
    <t>harshad123@hotmail.com</t>
  </si>
  <si>
    <t>Nishitshah5@hotmail.com</t>
  </si>
  <si>
    <t>Sheril87@hotmail.co.in</t>
  </si>
  <si>
    <t>mistrimehul@hotmail.co.in</t>
  </si>
  <si>
    <t>Nilaymd@hotmail.com</t>
  </si>
  <si>
    <t>parikh_abhay@hotmail.com</t>
  </si>
  <si>
    <t>wadher.hiren4@hotmail.com</t>
  </si>
  <si>
    <t>rushabh_lph@hotmail.com</t>
  </si>
  <si>
    <t>hemant_12379@hotmail.com</t>
  </si>
  <si>
    <t>asaz7620@hotmail.com</t>
  </si>
  <si>
    <t>mehul.valiya@hotmail.com</t>
  </si>
  <si>
    <t>krunaldesai1491@hotmail.com</t>
  </si>
  <si>
    <t>Bhavpate1@hotmail.co.in</t>
  </si>
  <si>
    <t>aadishwarelectronictr@hotmail.com</t>
  </si>
  <si>
    <t>sansaybshah1969@hotmail.com</t>
  </si>
  <si>
    <t>1122222@hotmail.com</t>
  </si>
  <si>
    <t>prshahfamily@hotmail.com</t>
  </si>
  <si>
    <t>bharatdoshi1718@hotmail.com</t>
  </si>
  <si>
    <t>devaliya-sayesh@hotmail.co.in</t>
  </si>
  <si>
    <t>vinay0121@hotmail.co.in</t>
  </si>
  <si>
    <t>poosa_petro@hotmail.com</t>
  </si>
  <si>
    <t>vikibhai99@hotmail.com</t>
  </si>
  <si>
    <t>hemat_12379@hotmail.com</t>
  </si>
  <si>
    <t>arishceramics2013@hotmail.com</t>
  </si>
  <si>
    <t>Mbproperty85@hotmail.com</t>
  </si>
  <si>
    <t>Pratik@hotmail.com</t>
  </si>
  <si>
    <t>awqe@hotmail.com</t>
  </si>
  <si>
    <t>amitdhruv4@hotmail.com</t>
  </si>
  <si>
    <t>cavatsalshah@hotmail.com</t>
  </si>
  <si>
    <t>112233@hotmail.com</t>
  </si>
  <si>
    <t>niravkatariya@hotmail.com</t>
  </si>
  <si>
    <t>alpash2211@hotmail.com</t>
  </si>
  <si>
    <t>arvind_afs@hotmail.com</t>
  </si>
  <si>
    <t>patel.rakesh4819@hotmail.com</t>
  </si>
  <si>
    <t>dddelvadia08@hotmail.com</t>
  </si>
  <si>
    <t>Aman.sain81@hotmail.com</t>
  </si>
  <si>
    <t>lokesh.h.bhandari@hotmail.com</t>
  </si>
  <si>
    <t>susal12469@hotmail.co.in</t>
  </si>
  <si>
    <t>ankit.suthar25@hotmail.com</t>
  </si>
  <si>
    <t>vyas_hr@hotmail.co.in</t>
  </si>
  <si>
    <t>dilip.ramchandani65@hotmail.com</t>
  </si>
  <si>
    <t>kbs.15209@hotmail.com</t>
  </si>
  <si>
    <t>say@hotmail.com</t>
  </si>
  <si>
    <t>Harshilkothari1996@hotmail.com</t>
  </si>
  <si>
    <t>nidhi.lalkiya@hotmail.com</t>
  </si>
  <si>
    <t>awe@hotmail.com</t>
  </si>
  <si>
    <t>arasaykumarladani@hotmail.com</t>
  </si>
  <si>
    <t>mewadadixit@hotmail.com</t>
  </si>
  <si>
    <t>vinitshah_1985@hotmail.co.in</t>
  </si>
  <si>
    <t>Harmikasodariya0007@hotmail.com</t>
  </si>
  <si>
    <t>snehtank@hotmail.com</t>
  </si>
  <si>
    <t>blkanabar_ank@hotmail.com</t>
  </si>
  <si>
    <t>namrata.sweet@hotmail.com</t>
  </si>
  <si>
    <t>bhavesh9494@hotmail.com</t>
  </si>
  <si>
    <t>intercraftahd@hotmail.com</t>
  </si>
  <si>
    <t>dhaval_s_shah1@hotmail.co.in</t>
  </si>
  <si>
    <t>bharatfoundi@hotmail.co.in</t>
  </si>
  <si>
    <t>rahilsani2512@hotmail.com</t>
  </si>
  <si>
    <t>Amitlimbachiya79@hotmail.com</t>
  </si>
  <si>
    <t>bhaviklalkiya@hotmail.com</t>
  </si>
  <si>
    <t>baheti.cutevicky@hotmail.com</t>
  </si>
  <si>
    <t>pratik4u83@hotmail.com</t>
  </si>
  <si>
    <t>u.salaram@hotmail.com</t>
  </si>
  <si>
    <t>viralppanchal@hotmail.com</t>
  </si>
  <si>
    <t>swet21090@hotmail.com</t>
  </si>
  <si>
    <t>br@hotmail.com</t>
  </si>
  <si>
    <t>Kunal.pandavadra@hotmail.com</t>
  </si>
  <si>
    <t>abhishekbarot92@hotmail.com</t>
  </si>
  <si>
    <t>sansayrpatel0702@hotmail.com</t>
  </si>
  <si>
    <t>santabanta123456@hotmail.com</t>
  </si>
  <si>
    <t>Omh.pp7@hotmail.com</t>
  </si>
  <si>
    <t>animeshbankar@hotmail.com</t>
  </si>
  <si>
    <t>aabssaf@hotmail.com</t>
  </si>
  <si>
    <t>trivedimaharishi90@hotmail.com</t>
  </si>
  <si>
    <t>tusharr8668@hotmail.com</t>
  </si>
  <si>
    <t>dhruvmishra1994@hotmail.com</t>
  </si>
  <si>
    <t>Ronakshah19@hotmail.com</t>
  </si>
  <si>
    <t>paramountsteel123@hotmail.com</t>
  </si>
  <si>
    <t>mitulmehta1977@hotmail.com</t>
  </si>
  <si>
    <t>het.bhalani8@hotmail.com</t>
  </si>
  <si>
    <t>ca.mvpatel@hotmail.com</t>
  </si>
  <si>
    <t>sohampatelbams21@hotmail.com</t>
  </si>
  <si>
    <t>alay4u@hotmail.com</t>
  </si>
  <si>
    <t>aabbddsa@hotmail.com</t>
  </si>
  <si>
    <t>nilesh21_patel@hotmail.co.in</t>
  </si>
  <si>
    <t>patelbhaveshh@hotmail.com</t>
  </si>
  <si>
    <t>shubhampare2109@hotmail.com</t>
  </si>
  <si>
    <t>rm@hotmail.com</t>
  </si>
  <si>
    <t>mbsblspk@hotmail.com</t>
  </si>
  <si>
    <t>kunsalpatel077@hotmail.com</t>
  </si>
  <si>
    <t>rudra.consultancy5706@hotmail.com</t>
  </si>
  <si>
    <t>Bhupendra.patel1974@hotmail.com</t>
  </si>
  <si>
    <t>tarunrshah@hotmail.com</t>
  </si>
  <si>
    <t>navinpatel11474@hotmail.com</t>
  </si>
  <si>
    <t>saiminadvocate@hotmail.com</t>
  </si>
  <si>
    <t>s9825714141@hotmail.com</t>
  </si>
  <si>
    <t>Nirav_sheth13@hotmail.com</t>
  </si>
  <si>
    <t>dhraval51@hotmail.com</t>
  </si>
  <si>
    <t>maheshchhatrola18@hotmail.com</t>
  </si>
  <si>
    <t>cchotaliya7@hotmail.com</t>
  </si>
  <si>
    <t>bhavintrada535@hotmail.com</t>
  </si>
  <si>
    <t>1233@hotmail.com</t>
  </si>
  <si>
    <t>lovebuddhdev@hotmail.com</t>
  </si>
  <si>
    <t>vishal.patel1588@hotmail.com</t>
  </si>
  <si>
    <t>Omdharmesh119@hotmail.com</t>
  </si>
  <si>
    <t>pink.deval@hotmail.com</t>
  </si>
  <si>
    <t>rishib2008@hotmail.com</t>
  </si>
  <si>
    <t>Kailashdhamconstruction@hotmail.com</t>
  </si>
  <si>
    <t>Bpvyas27@hotmail.com</t>
  </si>
  <si>
    <t>vmadlani@hotmail.com</t>
  </si>
  <si>
    <t>miscwork18@hotmail.com</t>
  </si>
  <si>
    <t>Infofortrea@hotmail.com</t>
  </si>
  <si>
    <t>rsrasatsoni@hotmail.com</t>
  </si>
  <si>
    <t>harikrishna41@hotmail.com</t>
  </si>
  <si>
    <t>Vipulprasapati2509@hotmail.com</t>
  </si>
  <si>
    <t>Sanket.patel31594@hotmail.com</t>
  </si>
  <si>
    <t>ankitparekh9558@hotmail.com</t>
  </si>
  <si>
    <t>Hiteshsarsava@hotmail.com</t>
  </si>
  <si>
    <t>Dupadhyay85@hotmail.com</t>
  </si>
  <si>
    <t>sayudd123@hotmail.com</t>
  </si>
  <si>
    <t>partik.triforce@hotmail.com</t>
  </si>
  <si>
    <t>Dbhatia99@hotmail.com</t>
  </si>
  <si>
    <t>bhavikptl27@hotmail.com</t>
  </si>
  <si>
    <t>bharat1256@hotmail.com</t>
  </si>
  <si>
    <t>say2sak@hotmail.com</t>
  </si>
  <si>
    <t>kanaiya_khemani@hotmail.com</t>
  </si>
  <si>
    <t>nareshr.modi@hotmail.com</t>
  </si>
  <si>
    <t>buren_sunrise@hotmail.com</t>
  </si>
  <si>
    <t>samiradivya@hotmail.co.in</t>
  </si>
  <si>
    <t>hitesh.kathrotia@hotmail.com</t>
  </si>
  <si>
    <t>Shah85hardik@hotmail.com</t>
  </si>
  <si>
    <t>thekamleshpatel2117@hotmail.com</t>
  </si>
  <si>
    <t>visay.mmcpl@hotmail.com</t>
  </si>
  <si>
    <t>123444@hotmail.com</t>
  </si>
  <si>
    <t>navneet9877@hotmail.com</t>
  </si>
  <si>
    <t>rakeshpatel6876@hotmail.com</t>
  </si>
  <si>
    <t>Cwf.ec21@hotmail.com</t>
  </si>
  <si>
    <t>runawayfast6@hotmail.com</t>
  </si>
  <si>
    <t>mshah333@hotmail.com</t>
  </si>
  <si>
    <t>dhruvmodi111@hotmail.com</t>
  </si>
  <si>
    <t>ahvasa90@hotmail.com</t>
  </si>
  <si>
    <t>pravin0030@hotmail.com</t>
  </si>
  <si>
    <t>keroshah@hotmail.com</t>
  </si>
  <si>
    <t>bhatti_chetan@hotmail.com</t>
  </si>
  <si>
    <t>sharmaunnat1991@hotmail.com</t>
  </si>
  <si>
    <t>sdvakil123@hotmail.com</t>
  </si>
  <si>
    <t>vickykonar2799@hotmail.com</t>
  </si>
  <si>
    <t>Yatrik.khatri@hotmail.com</t>
  </si>
  <si>
    <t>harshksharma2000@hotmail.com</t>
  </si>
  <si>
    <t>shahabhay6869@hotmail.com</t>
  </si>
  <si>
    <t>Kinshulpurohit31@hotmail.com</t>
  </si>
  <si>
    <t>divypatelsamesbond@hotmail.com</t>
  </si>
  <si>
    <t>mitali.tilwani@hotmail.in</t>
  </si>
  <si>
    <t>kulu1234567@hotmail.com</t>
  </si>
  <si>
    <t>camayur10@hotmail.com</t>
  </si>
  <si>
    <t>satishprasapati566@hotmail.com</t>
  </si>
  <si>
    <t>hardikkumarppatel@hotmail.com</t>
  </si>
  <si>
    <t>rutvikbrahmbhatt00007@hotmail.com</t>
  </si>
  <si>
    <t>dp18947@hotmail.com</t>
  </si>
  <si>
    <t>Divyesh_3310@hotmail.com</t>
  </si>
  <si>
    <t>devarora127@hotmail.com</t>
  </si>
  <si>
    <t>kunushah99@hotmail.com</t>
  </si>
  <si>
    <t>ahirparth28@hotmail.com</t>
  </si>
  <si>
    <t>mihirhchokshi@hotmail.com</t>
  </si>
  <si>
    <t>vish2204@hotmail.com</t>
  </si>
  <si>
    <t>udanidhanansay@hotmail.com</t>
  </si>
  <si>
    <t>amitshri1@hotmail.com</t>
  </si>
  <si>
    <t>davepratham790@hotmail.com</t>
  </si>
  <si>
    <t>axaydholariya@hotmail.com</t>
  </si>
  <si>
    <t>shalinpatel945@hotmail.com</t>
  </si>
  <si>
    <t>ilesh2019b@hotmail.com</t>
  </si>
  <si>
    <t>dulerabhavdeep8@hotmail.com</t>
  </si>
  <si>
    <t>sain.ankush955@hotmail.com</t>
  </si>
  <si>
    <t>sureshb1982@hotmail.co.in</t>
  </si>
  <si>
    <t>Mayurkanani93@hotmail.com</t>
  </si>
  <si>
    <t>keval6691@hotmail.com</t>
  </si>
  <si>
    <t>sharmahemant4u@hotmail.com</t>
  </si>
  <si>
    <t>AM4589@hotmail.COM</t>
  </si>
  <si>
    <t>DZIREPHARMA2017@hotmail.COM</t>
  </si>
  <si>
    <t>madhav.bhatt31@hotmail.com</t>
  </si>
  <si>
    <t>shahdevanshi04@hotmail.in</t>
  </si>
  <si>
    <t>maam2615@hotmail.com</t>
  </si>
  <si>
    <t>saldip1984@hotmail.com</t>
  </si>
  <si>
    <t>vyassay715@hotmail.com</t>
  </si>
  <si>
    <t>shubham18dave@hotmail.com</t>
  </si>
  <si>
    <t>advbnk28@hotmail.com</t>
  </si>
  <si>
    <t>Pankti.2892@hotmail.com</t>
  </si>
  <si>
    <t>vansharma0@hotmail.com</t>
  </si>
  <si>
    <t>monikadevani9797@hotmail.com</t>
  </si>
  <si>
    <t>Bhavikshah610@hotmail.com</t>
  </si>
  <si>
    <t>arpita7794@hotmail.com</t>
  </si>
  <si>
    <t>hardikrp@hotmail.com</t>
  </si>
  <si>
    <t>skumar_world@hotmail.com</t>
  </si>
  <si>
    <t>Ketan_shukla2005@hotmail.co.in</t>
  </si>
  <si>
    <t>requestitc@hotmail.com</t>
  </si>
  <si>
    <t>sandippatel59@hotmail.com</t>
  </si>
  <si>
    <t>BHAVINT1322@hotmail.COM</t>
  </si>
  <si>
    <t>aditya.ca1988@hotmail.com</t>
  </si>
  <si>
    <t>Hardikrp@hotmail.co.in</t>
  </si>
  <si>
    <t>kk_life8685@hotmail.com</t>
  </si>
  <si>
    <t>apcconsult01@hotmail.com</t>
  </si>
  <si>
    <t>Kinnaridd@hotmail.com</t>
  </si>
  <si>
    <t>vyom2102@hotmail.com</t>
  </si>
  <si>
    <t>Vishal.smarty1991@hotmail.com</t>
  </si>
  <si>
    <t>himalayaramesh@hotmail.com</t>
  </si>
  <si>
    <t>ravialvani@hotmail.com</t>
  </si>
  <si>
    <t>ashish.chauhan3692@hotmail.com</t>
  </si>
  <si>
    <t>snehal.doshi10@hotmail.com</t>
  </si>
  <si>
    <t>sansay.bavlecha@hotmail.com</t>
  </si>
  <si>
    <t>prsinh001@hotmail.com</t>
  </si>
  <si>
    <t>ramikhushboo5@hotmail.com</t>
  </si>
  <si>
    <t>Khuboo08@hotmail.com</t>
  </si>
  <si>
    <t>drashtishah097@hotmail.com</t>
  </si>
  <si>
    <t>deepsuthar.27@hotmail.com</t>
  </si>
  <si>
    <t>pv12988@hotmail.com</t>
  </si>
  <si>
    <t>kashishsharma91206@hotmail.com</t>
  </si>
  <si>
    <t>kaushik_soni@hotmail.com</t>
  </si>
  <si>
    <t>Shahsamir193@hotmail.com</t>
  </si>
  <si>
    <t>visay.koria.ahd@hotmail.com</t>
  </si>
  <si>
    <t>durva97@hotmail.com</t>
  </si>
  <si>
    <t>redleafra@hotmail.com</t>
  </si>
  <si>
    <t>hmsseller9@hotmail.com</t>
  </si>
  <si>
    <t>malaymavani75@hotmail.com</t>
  </si>
  <si>
    <t>bharat6349@hotmail.com</t>
  </si>
  <si>
    <t>Pbpatel19997@hotmail.com</t>
  </si>
  <si>
    <t>dhrupalshah.1982@hotmail.com</t>
  </si>
  <si>
    <t>bipinshah2508@hotmail.com</t>
  </si>
  <si>
    <t>khodal_naresh@hotmail.com</t>
  </si>
  <si>
    <t>deep_shah_ds@hotmail.in</t>
  </si>
  <si>
    <t>visayvanzara5@hotmail.com</t>
  </si>
  <si>
    <t>1ofpharmacist@hotmail.com</t>
  </si>
  <si>
    <t>sanket_lama@hotmail.co.in</t>
  </si>
  <si>
    <t>Heenapatel28986@hotmail.com</t>
  </si>
  <si>
    <t>vivekvyas2008@hotmail.com</t>
  </si>
  <si>
    <t>Vimal.patel6458@hotmail.com</t>
  </si>
  <si>
    <t>viralbhatt2411@hotmail.com</t>
  </si>
  <si>
    <t>Patelniket299@hotmail.com</t>
  </si>
  <si>
    <t>thakkarnishith@hotmail.com</t>
  </si>
  <si>
    <t>vedanshitrivedi259@hotmail.com</t>
  </si>
  <si>
    <t>Neermehta755@hotmail.com</t>
  </si>
  <si>
    <t>hardiksoni2710@hotmail.com</t>
  </si>
  <si>
    <t>Panchalnimesh402@hotmail.com</t>
  </si>
  <si>
    <t>kalppatel2739@hotmail.com</t>
  </si>
  <si>
    <t>chaplotpratik@hotmail.com</t>
  </si>
  <si>
    <t>shalakashah77@hotmail.com</t>
  </si>
  <si>
    <t>patelswet621@hotmail.com</t>
  </si>
  <si>
    <t>makwana_chandrakant002@hotmail.in</t>
  </si>
  <si>
    <t>sh.tesas@hotmail.com</t>
  </si>
  <si>
    <t>Harsh.sethia5@hotmail.com</t>
  </si>
  <si>
    <t>amrish_pandit@hotmail.con</t>
  </si>
  <si>
    <t>Axiomrc.1963@hotmail.com</t>
  </si>
  <si>
    <t>varunahir@hotmail.com</t>
  </si>
  <si>
    <t>keyurbhalav203@hotmail.com</t>
  </si>
  <si>
    <t>Bhavinprasapati11@hotmail.com</t>
  </si>
  <si>
    <t>nirmam85@hotmail.com</t>
  </si>
  <si>
    <t>abhishek.bks.mba@hotmail.com</t>
  </si>
  <si>
    <t>patelviral2021@hotmail.com</t>
  </si>
  <si>
    <t>sdsupercars5@hotmail.com</t>
  </si>
  <si>
    <t>Chauhan.shashank04@hotmail.com</t>
  </si>
  <si>
    <t>ankitvalmiki13@hotmail.com</t>
  </si>
  <si>
    <t>panchalnayan26@hotmail.com</t>
  </si>
  <si>
    <t>prakash9825029055@hotmail.com</t>
  </si>
  <si>
    <t>amadavadi.paras@hotmail.com</t>
  </si>
  <si>
    <t>parekhneel7900@hotmail.com</t>
  </si>
  <si>
    <t>vishvam0007@hotmail.com</t>
  </si>
  <si>
    <t>plavti86@hotmail.com</t>
  </si>
  <si>
    <t>mandarmehta3110@hotmail.com</t>
  </si>
  <si>
    <t>2512ayush@hotmail.com</t>
  </si>
  <si>
    <t>kapoor.rlife@hotmail.com</t>
  </si>
  <si>
    <t>poosaraval32@hotmail.com</t>
  </si>
  <si>
    <t>pranavkalvade@hotmail.com</t>
  </si>
  <si>
    <t>vaysmac22@hotmail.com</t>
  </si>
  <si>
    <t>panth24591@hotmail.com</t>
  </si>
  <si>
    <t>me.darshil@hotmail.com</t>
  </si>
  <si>
    <t>Dhrumil1502@hotmail.com</t>
  </si>
  <si>
    <t>pblambodar@hotmail.com</t>
  </si>
  <si>
    <t>varunpatel_197@hotmail.co.in</t>
  </si>
  <si>
    <t>vnnairadvocate@hotmail.com</t>
  </si>
  <si>
    <t>dakshrupera96@hotmail.com</t>
  </si>
  <si>
    <t>vaishali.s.iyer@hotmail.com</t>
  </si>
  <si>
    <t>hymvyas@hotmail.com</t>
  </si>
  <si>
    <t>bharatprasapati23@hotmail.com</t>
  </si>
  <si>
    <t>shreyaknsr@hotmail.com</t>
  </si>
  <si>
    <t>sahilshah50@hotmail.com</t>
  </si>
  <si>
    <t>onekeval@hotmail.com</t>
  </si>
  <si>
    <t>kotharisheetal2500@hotmail.com</t>
  </si>
  <si>
    <t>Kavitaindia1@hotmail.com</t>
  </si>
  <si>
    <t>priyash.pandya@hotmail.com</t>
  </si>
  <si>
    <t>rameshsankhla86@hotmail.com</t>
  </si>
  <si>
    <t>Honeykansani@hotmail.in</t>
  </si>
  <si>
    <t>vinubhaikathiya@hotmail.com</t>
  </si>
  <si>
    <t>dev.hindocha@hotmail.com</t>
  </si>
  <si>
    <t>rheavirani@hotmail.com</t>
  </si>
  <si>
    <t>foram.patel510@hotmail.com</t>
  </si>
  <si>
    <t>vatsmpatel@hotmail.com</t>
  </si>
  <si>
    <t>harshpatel20192@hotmail.com</t>
  </si>
  <si>
    <t>bhawanbhai123@hotmail.com</t>
  </si>
  <si>
    <t>hnpatel.ti@hotmail.com</t>
  </si>
  <si>
    <t>allen.ankitmaheshwari@hotmail.com</t>
  </si>
  <si>
    <t>SOLANKIAMAN1992@hotmail.COM</t>
  </si>
  <si>
    <t>svmevada12@hotmail.com</t>
  </si>
  <si>
    <t>hardiksomani@hotmail.com</t>
  </si>
  <si>
    <t>aalayamspace@hotmail.com</t>
  </si>
  <si>
    <t>princesefuzzi52@hotmail.com</t>
  </si>
  <si>
    <t>khiyanik@hotmail.com</t>
  </si>
  <si>
    <t>vivekpatolia30@hotmail.com</t>
  </si>
  <si>
    <t>rananitin78@hotmail.com</t>
  </si>
  <si>
    <t>parthkpthari03@hotmail.com</t>
  </si>
  <si>
    <t>sataparadipak@hotmail.com</t>
  </si>
  <si>
    <t>pancholi.rashmirawat@hotmail.com</t>
  </si>
  <si>
    <t>nishantcvl1404@hotmail.com</t>
  </si>
  <si>
    <t>nikharparekh@hotmail.in</t>
  </si>
  <si>
    <t>vihardesai40@hotmail.com</t>
  </si>
  <si>
    <t>shahrikin12@hotmail.com</t>
  </si>
  <si>
    <t>tripathi.vst@hotmail.com</t>
  </si>
  <si>
    <t>sk.sheth@hotmail.com</t>
  </si>
  <si>
    <t>er.viralparikh@hotmail.com</t>
  </si>
  <si>
    <t>askls@hotmail.com</t>
  </si>
  <si>
    <t>bhdshbsbsdh@hotmail.co</t>
  </si>
  <si>
    <t>24.chintan@hotmail.com</t>
  </si>
  <si>
    <t>thakkaraalap@hotmail.com</t>
  </si>
  <si>
    <t>dashisro@hotmail.com</t>
  </si>
  <si>
    <t>hirva09@hotmail.com</t>
  </si>
  <si>
    <t>hpkhush@hotmail.com</t>
  </si>
  <si>
    <t>rakesh.rworld1987@hotmail.com</t>
  </si>
  <si>
    <t>saimin.2815@hotmail.com</t>
  </si>
  <si>
    <t>84soni@hotmail.com</t>
  </si>
  <si>
    <t>Pavan.vansani@hotmail.com</t>
  </si>
  <si>
    <t>tdevout@hotmail.com</t>
  </si>
  <si>
    <t>mpatel1229@hotmail.com</t>
  </si>
  <si>
    <t>phmakadia@hotmail.com</t>
  </si>
  <si>
    <t>ss@hotmail.com</t>
  </si>
  <si>
    <t>cityrealtors01@hotmail.com</t>
  </si>
  <si>
    <t>pareshadhiyaadvocate@hotmail.com</t>
  </si>
  <si>
    <t>kkbadrakiy98@hotmail.com</t>
  </si>
  <si>
    <t>apurvakalvade@hotmail.com</t>
  </si>
  <si>
    <t>Devdatt95370@hotmail.com</t>
  </si>
  <si>
    <t>devikamandloi10@hotmail.com</t>
  </si>
  <si>
    <t>shahmittal62@hotmail.com</t>
  </si>
  <si>
    <t>ptlbhaveshrock007@hotmail.com</t>
  </si>
  <si>
    <t>ravatpushpak111@hotmail.com</t>
  </si>
  <si>
    <t>parth.patel276@hotmail.com</t>
  </si>
  <si>
    <t>aneriipl@hotmail.com</t>
  </si>
  <si>
    <t>hasmukhpatel91@hotmail.com</t>
  </si>
  <si>
    <t>Sreeram5428@hotmail.com</t>
  </si>
  <si>
    <t>navkarcontainers@hotmail.com</t>
  </si>
  <si>
    <t>dholani.pratik97@hotmail.com</t>
  </si>
  <si>
    <t>Chmadhukar2002@hotmail.com</t>
  </si>
  <si>
    <t>KMMKKM@hotmail.COM</t>
  </si>
  <si>
    <t>Abchealthcare643@hotmail.com</t>
  </si>
  <si>
    <t>riteshpatel_ec@hotmail.co.in</t>
  </si>
  <si>
    <t>dholani.pratik77@hotmail.com</t>
  </si>
  <si>
    <t>visaychuhanpaliyad@hotmail.com</t>
  </si>
  <si>
    <t>saydattdesai@hotmail.com</t>
  </si>
  <si>
    <t>SHIVAM.ENTERPRISE77@hotmail.COM</t>
  </si>
  <si>
    <t>sansaybafna15december1981@hotmail.com</t>
  </si>
  <si>
    <t>Pnihar2003@hotmail.com</t>
  </si>
  <si>
    <t>Pk.patel6370@hotmail.com</t>
  </si>
  <si>
    <t>Maulikmodi155@hotmail.com</t>
  </si>
  <si>
    <t>kartikrathod21@hotmail.com</t>
  </si>
  <si>
    <t>nybhavsar99@hotmail.com</t>
  </si>
  <si>
    <t>naman678@hotmail.com</t>
  </si>
  <si>
    <t>HDBDBH@hotmail.COM</t>
  </si>
  <si>
    <t>97bhavesh2014@hotmail.com</t>
  </si>
  <si>
    <t>rohit926100@hotmail.com</t>
  </si>
  <si>
    <t>MMAULIK71@hotmail.COM</t>
  </si>
  <si>
    <t>chintanshah79@hotmail.com</t>
  </si>
  <si>
    <t>sandeepantil05@hotmail.com</t>
  </si>
  <si>
    <t>mnmaurya@hotmail.com</t>
  </si>
  <si>
    <t>darshan.bhatt2355@hotmail.com</t>
  </si>
  <si>
    <t>ahyudii@hotmail.com</t>
  </si>
  <si>
    <t>kmodibk@hotmail.com</t>
  </si>
  <si>
    <t>harshkotak10@hotmail.com</t>
  </si>
  <si>
    <t>drnitinmeenal70@hotmail.com</t>
  </si>
  <si>
    <t>lakshita1@hotmail.com</t>
  </si>
  <si>
    <t>aalapshah906@hotmail.com</t>
  </si>
  <si>
    <t>pandya_kushan@hotmail.com</t>
  </si>
  <si>
    <t>Shlokpatel7@hotmail.com</t>
  </si>
  <si>
    <t>diuionline1@hotmail.com</t>
  </si>
  <si>
    <t>rasesh_pothiwala@hotmail.com</t>
  </si>
  <si>
    <t>ar@hotmail.com</t>
  </si>
  <si>
    <t>Himandro@hotmail.com</t>
  </si>
  <si>
    <t>ashish.pandya062@hotmail.com</t>
  </si>
  <si>
    <t>patelkunal20@hotmail.com</t>
  </si>
  <si>
    <t>dhavalbhalani216292@hotmail.com</t>
  </si>
  <si>
    <t>aayush.palany@hotmail.com</t>
  </si>
  <si>
    <t>abhaskandya1980@hotmail.com</t>
  </si>
  <si>
    <t>Rathi_rohit1212@hotmail.com</t>
  </si>
  <si>
    <t>nishant.asisara@hotmail.com</t>
  </si>
  <si>
    <t>bhosani.saynish@hotmail.com</t>
  </si>
  <si>
    <t>shikharlm97@hotmail.com</t>
  </si>
  <si>
    <t>darshitcivil01@hotmail.com</t>
  </si>
  <si>
    <t>knkhairnar.86@hotmail.com</t>
  </si>
  <si>
    <t>rintuladani@hotmail.com</t>
  </si>
  <si>
    <t>Dhruvisukhadiya25@hotmail.com</t>
  </si>
  <si>
    <t>roshanlalchandani@hotmail.com</t>
  </si>
  <si>
    <t>Rahilpatel1305@hotmail.com</t>
  </si>
  <si>
    <t>sayesh1408@hotmail.co.in</t>
  </si>
  <si>
    <t>Kavilchess@hotmail.com</t>
  </si>
  <si>
    <t>maulin.pandya90@hotmail.com</t>
  </si>
  <si>
    <t>Paelshail2127@hotmail.com</t>
  </si>
  <si>
    <t>vatsatrivedi1598@hotmail.com</t>
  </si>
  <si>
    <t>darshanbarad@hotmail.com</t>
  </si>
  <si>
    <t>sbp756@hotmail.com</t>
  </si>
  <si>
    <t>shahdishidipen@hotmail.com</t>
  </si>
  <si>
    <t>rahulmonpara18@hotmail.com</t>
  </si>
  <si>
    <t>Arsavparsana@hotmail.com</t>
  </si>
  <si>
    <t>hardikdoshi777@hotmail.com</t>
  </si>
  <si>
    <t>sadesa_sansay@hotmail.com</t>
  </si>
  <si>
    <t>tparikh82@hotmail.com</t>
  </si>
  <si>
    <t>kamleshshah04@hotmail.com</t>
  </si>
  <si>
    <t>maheshshah@hotmail.com</t>
  </si>
  <si>
    <t>sayantilalpatel03@hotmail.com</t>
  </si>
  <si>
    <t>bhawans23@hotmail.com</t>
  </si>
  <si>
    <t>100rahulshrivastava001@hotmail.com</t>
  </si>
  <si>
    <t>Crickawal@hotmail.com</t>
  </si>
  <si>
    <t>abc@hotmail.in</t>
  </si>
  <si>
    <t>bhavik@hotmail.com</t>
  </si>
  <si>
    <t>ke835@hotmail.com</t>
  </si>
  <si>
    <t>pratikkotak75@hotmail.co.in</t>
  </si>
  <si>
    <t>krunal.architect@hotmail.com</t>
  </si>
  <si>
    <t>maulik.t.shah@hotmail.com</t>
  </si>
  <si>
    <t>sstyy@hotmail.com</t>
  </si>
  <si>
    <t>koshti0@hotmail.com</t>
  </si>
  <si>
    <t>harshilkansara111@hotmail.com</t>
  </si>
  <si>
    <t>harsh_1123@hotmail.com</t>
  </si>
  <si>
    <t>sayshilpatel94@hotmail.com</t>
  </si>
  <si>
    <t>soni_amish@hotmail.com</t>
  </si>
  <si>
    <t>bhudev12210@hotmail.com</t>
  </si>
  <si>
    <t>davedhaval525@hotmail.com</t>
  </si>
  <si>
    <t>nipul.shah72@hotmail.com</t>
  </si>
  <si>
    <t>nileshkyada@hotmail.com</t>
  </si>
  <si>
    <t>adarshnif@hotmail.com</t>
  </si>
  <si>
    <t>workstation.nk@hotmail.com</t>
  </si>
  <si>
    <t>harishcbhavsar@hotmail.com</t>
  </si>
  <si>
    <t>mkkmmk@hotmail.com</t>
  </si>
  <si>
    <t>anusadhruva11@hotmail.com</t>
  </si>
  <si>
    <t>vishmaypatel122.vp@hotmail.com</t>
  </si>
  <si>
    <t>saket.lakhia@hotmail.com</t>
  </si>
  <si>
    <t>dayabhai12@hotmail.com</t>
  </si>
  <si>
    <t>vyas.81@hotmail.com</t>
  </si>
  <si>
    <t>paresharis@hotmail.com</t>
  </si>
  <si>
    <t>msitlani@hotmail.com</t>
  </si>
  <si>
    <t>arunashahera@hotmail.com</t>
  </si>
  <si>
    <t>asdr@hotmail.com</t>
  </si>
  <si>
    <t>vishaloza4@hotmail.com</t>
  </si>
  <si>
    <t>shivampatel931998@hotmail.com</t>
  </si>
  <si>
    <t>chauhanashoki1988@hotmail.com</t>
  </si>
  <si>
    <t>saumyadaftary@hotmail.com</t>
  </si>
  <si>
    <t>kotechakrinal@hotmail.com</t>
  </si>
  <si>
    <t>urvinshah@hotmail.co.in</t>
  </si>
  <si>
    <t>Palakestate20@hotmail.com</t>
  </si>
  <si>
    <t>sachinadani8019@hotmail.com</t>
  </si>
  <si>
    <t>savan.padliya@hotmail.com</t>
  </si>
  <si>
    <t>abhivandhan@hotmail.com</t>
  </si>
  <si>
    <t>rxvivekchaudari@hotmail.com</t>
  </si>
  <si>
    <t>Naresh.patel3386@hotmail.com</t>
  </si>
  <si>
    <t>pharshit01@hotmail.com</t>
  </si>
  <si>
    <t>rahoolkhatri89@hotmail.com</t>
  </si>
  <si>
    <t>roshanrawal43@hotmail.com</t>
  </si>
  <si>
    <t>apurvaushah14@hotmail.com</t>
  </si>
  <si>
    <t>harshal_dalwadi@hotmail.com</t>
  </si>
  <si>
    <t>Bhaveshpopat76@hotmail.com</t>
  </si>
  <si>
    <t>htmandani@hotmail.com</t>
  </si>
  <si>
    <t>hpanchal7758@hotmail.com</t>
  </si>
  <si>
    <t>Info@mistann.hotmail.com</t>
  </si>
  <si>
    <t>dev.sompura02@hotmail.com</t>
  </si>
  <si>
    <t>sarvildon@hotmail.com</t>
  </si>
  <si>
    <t>mmpusara2003@hotmail.com</t>
  </si>
  <si>
    <t>sadavharesh73@hotmail.com</t>
  </si>
  <si>
    <t>arpitpurohit1988@hotmail.co.in</t>
  </si>
  <si>
    <t>hiren87587@hotmail.com</t>
  </si>
  <si>
    <t>deep246ddpatel@hotmail.in</t>
  </si>
  <si>
    <t>riteshiec@hotmail.com</t>
  </si>
  <si>
    <t>nileshvyas6071@hotmail.com</t>
  </si>
  <si>
    <t>Ap808465@hotmail.com</t>
  </si>
  <si>
    <t>parthshah39@hotmail.com</t>
  </si>
  <si>
    <t>aditpatel1100@hotmail.com</t>
  </si>
  <si>
    <t>marutielevator@hotmail.com</t>
  </si>
  <si>
    <t>krishitpanchal2909@hotmail.com</t>
  </si>
  <si>
    <t>akash.vitalspace@hotmail.com</t>
  </si>
  <si>
    <t>sahilbarot4809@hotmail.com</t>
  </si>
  <si>
    <t>facttestlab@hotmail.com</t>
  </si>
  <si>
    <t>mukeshlrawal22@hotmail.com</t>
  </si>
  <si>
    <t>anilpatel101163@hotmail.com</t>
  </si>
  <si>
    <t>kiran011266@hotmail.com</t>
  </si>
  <si>
    <t>smitpanchal2206@hotmail.com</t>
  </si>
  <si>
    <t>aazx@hotmail.com</t>
  </si>
  <si>
    <t>shivamkotak16.sk@hotmail.com</t>
  </si>
  <si>
    <t>susmit9@hotmail.com</t>
  </si>
  <si>
    <t>ankurbhimani222@hotmail.com</t>
  </si>
  <si>
    <t>sunil.chaprot@hotmail.com</t>
  </si>
  <si>
    <t>maheshshukla@hotmail.com</t>
  </si>
  <si>
    <t>ctomrpatel@hotmail.com</t>
  </si>
  <si>
    <t>deepakmishra602@hotmail.com</t>
  </si>
  <si>
    <t>dipakpatel51711236@hotmail.com</t>
  </si>
  <si>
    <t>aakar.realtor89@hotmail.com</t>
  </si>
  <si>
    <t>shah.ruchir1979@hotmail.com</t>
  </si>
  <si>
    <t>thakarpravin80@hotmail.com</t>
  </si>
  <si>
    <t>nileshmadlani@hotmail.com</t>
  </si>
  <si>
    <t>sansaymakwana4184@hotmail.com</t>
  </si>
  <si>
    <t>skyholidays2006@hotmail.com</t>
  </si>
  <si>
    <t>Dkwadhva@hotmail.com</t>
  </si>
  <si>
    <t>tesasrp2010@hotmail.com</t>
  </si>
  <si>
    <t>espaciocreates@hotmail.com</t>
  </si>
  <si>
    <t>vidhidesai49@hotmail.com</t>
  </si>
  <si>
    <t>niravshah2409@hotmail.com</t>
  </si>
  <si>
    <t>sudrasaydeep76@hotmail.com</t>
  </si>
  <si>
    <t>rushabh.shah9490@hotmail.com</t>
  </si>
  <si>
    <t>Vipulrami80@hotmail.com</t>
  </si>
  <si>
    <t>anandbhavesh24@hotmail.com</t>
  </si>
  <si>
    <t>Nupurchem98@hotmail.com</t>
  </si>
  <si>
    <t>kruti.topiwala@hotmail.com</t>
  </si>
  <si>
    <t>arvindp03@hotmail.com</t>
  </si>
  <si>
    <t>zeelshah392@hotmail.com</t>
  </si>
  <si>
    <t>sumitpatel83@hotmail.com</t>
  </si>
  <si>
    <t>sarthakrvadher@hotmail.com</t>
  </si>
  <si>
    <t>devenbhatt1991@hotmail.com</t>
  </si>
  <si>
    <t>prasapatismit02@hotmail.com</t>
  </si>
  <si>
    <t>davehitarth183@hotmail.com</t>
  </si>
  <si>
    <t>Katakiyakuldeep.kk@hotmail.com</t>
  </si>
  <si>
    <t>samirpatel145@hotmail.com</t>
  </si>
  <si>
    <t>kunalskamdar@hotmail.com</t>
  </si>
  <si>
    <t>shahsaymin2001@hotmail.com</t>
  </si>
  <si>
    <t>bhupendradhandha@hotmail.com</t>
  </si>
  <si>
    <t>mahendravachhani@hotmail.com</t>
  </si>
  <si>
    <t>ravi.ushukla@hotmail.com</t>
  </si>
  <si>
    <t>shahabhi2529@hotmail.com</t>
  </si>
  <si>
    <t>rahul.prasapati196@hotmail.com</t>
  </si>
  <si>
    <t>Hhkirtan@hotmail.com</t>
  </si>
  <si>
    <t>sckanade@hotmail.com</t>
  </si>
  <si>
    <t>chandersha@hotmail.com</t>
  </si>
  <si>
    <t>nishitvithlani12@hotmail.com</t>
  </si>
  <si>
    <t>crprasapati86@hotmail.com</t>
  </si>
  <si>
    <t>samirpatel1475@hotmail.com</t>
  </si>
  <si>
    <t>infinityrealtors101@hotmail.com</t>
  </si>
  <si>
    <t>samirdr3683@hotmail.co.in</t>
  </si>
  <si>
    <t>priyam2929@hotmail.com</t>
  </si>
  <si>
    <t>yashwant0429@hotmail.com</t>
  </si>
  <si>
    <t>vikassiddhapura11@hotmail.com</t>
  </si>
  <si>
    <t>pinkipanchal1507@hotmail.com</t>
  </si>
  <si>
    <t>radheinterior2012@hotmail.com</t>
  </si>
  <si>
    <t>keystonereality2016@hotmail.com</t>
  </si>
  <si>
    <t>divaenterprise22@hotmail.com</t>
  </si>
  <si>
    <t>ravi.pitroda37@hotmail.com</t>
  </si>
  <si>
    <t>hemu_9292@hotmail.co.in</t>
  </si>
  <si>
    <t>hrdave32@hotmail.com</t>
  </si>
  <si>
    <t>aanal456@hotmail.com</t>
  </si>
  <si>
    <t>kartikmistry14@hotmail.com</t>
  </si>
  <si>
    <t>Drrupesh.shah@hotmail.com</t>
  </si>
  <si>
    <t>sharmishtapatel@hotmail.com</t>
  </si>
  <si>
    <t>dr.sanilp01@hotmail.com</t>
  </si>
  <si>
    <t>kaushalpatel3425@hotmail.com</t>
  </si>
  <si>
    <t>whimpy_105@hotmail.co.in</t>
  </si>
  <si>
    <t>Pratikmistry820@hotmail.com</t>
  </si>
  <si>
    <t>ssnair34@hotmail.com</t>
  </si>
  <si>
    <t>satyambinani@hotmail.com</t>
  </si>
  <si>
    <t>krishnapremt@hotmail.com</t>
  </si>
  <si>
    <t>shilpanhohel1506@hotmail.com</t>
  </si>
  <si>
    <t>Kalpinshah@hotmail.com</t>
  </si>
  <si>
    <t>arpandon2004@hotmail.com</t>
  </si>
  <si>
    <t>vimal.kalaria@hotmail.com</t>
  </si>
  <si>
    <t>animeshpatel@hotmail.com</t>
  </si>
  <si>
    <t>ravipandya3791@hotmail.com</t>
  </si>
  <si>
    <t>siddharth26390@hotmail.com</t>
  </si>
  <si>
    <t>sansayvadher616@hotmail.com</t>
  </si>
  <si>
    <t>Karanvora89@hotmail.com</t>
  </si>
  <si>
    <t>kosha2402@hotmail.com</t>
  </si>
  <si>
    <t>akshayparmar6666@hotmail.com</t>
  </si>
  <si>
    <t>swaminatayan@hotmail.com</t>
  </si>
  <si>
    <t>Kotharivatsal25@hotmail.com</t>
  </si>
  <si>
    <t>dhavalkparikh@hotmail.com</t>
  </si>
  <si>
    <t>nizami3821@hotmail.com</t>
  </si>
  <si>
    <t>pdhameliya82@hotmail.com</t>
  </si>
  <si>
    <t>karman1717@hotmail.com</t>
  </si>
  <si>
    <t>patel.amit1032@hotmail.com</t>
  </si>
  <si>
    <t>babubhai.bpc@hotmail.com</t>
  </si>
  <si>
    <t>P.s.fatepara@hotmail.com</t>
  </si>
  <si>
    <t>fhs146@hotmail.com</t>
  </si>
  <si>
    <t>nirlep.raval@hotmail.com</t>
  </si>
  <si>
    <t>ravidatt@hotmail.com</t>
  </si>
  <si>
    <t>aabbccda@hotmail.com</t>
  </si>
  <si>
    <t>altenmoindia@hotmail.com</t>
  </si>
  <si>
    <t>rkothekar@hotmail.co</t>
  </si>
  <si>
    <t>prakashtotlani@hotmail.com</t>
  </si>
  <si>
    <t>Sudhirpatel96012@hotmail.com</t>
  </si>
  <si>
    <t>trivedi.say07@hotmail.com</t>
  </si>
  <si>
    <t>samprasapat364@hotmail.com</t>
  </si>
  <si>
    <t>dixit.hiren@hotmail.com</t>
  </si>
  <si>
    <t>Kamleshkatariya46@hotmail.com</t>
  </si>
  <si>
    <t>manavsoni1777@hotmail.com</t>
  </si>
  <si>
    <t>nirmal159@hotmail.com</t>
  </si>
  <si>
    <t>Munishisro@hotmail.com</t>
  </si>
  <si>
    <t>nhkadia@hotmail.com</t>
  </si>
  <si>
    <t>hemal.hs37@hotmail.com</t>
  </si>
  <si>
    <t>anandraval9@hotmail.com</t>
  </si>
  <si>
    <t>Sampattirealtor@hotmail.com</t>
  </si>
  <si>
    <t>ronakprasapati2111@hotmail.com</t>
  </si>
  <si>
    <t>ashay.shah15@hotmail.com</t>
  </si>
  <si>
    <t>h.sain.ism@hotmail.com</t>
  </si>
  <si>
    <t>niteshlotia123@hotmail.com</t>
  </si>
  <si>
    <t>hitendra.dalal@hotmail.com</t>
  </si>
  <si>
    <t>maulik0307@hotmail.com</t>
  </si>
  <si>
    <t>pappu5509672@hotmail.com</t>
  </si>
  <si>
    <t>yashshah1996311@hotmail.com</t>
  </si>
  <si>
    <t>khushisachania@hotmail.com</t>
  </si>
  <si>
    <t>rush_abs@hotmail.com</t>
  </si>
  <si>
    <t>Yayatibaroda@hotmail.com</t>
  </si>
  <si>
    <t>anup.warrier@hotmail.com</t>
  </si>
  <si>
    <t>manrash1611@hotmail.com</t>
  </si>
  <si>
    <t>trivedihiren69@hotmail.com</t>
  </si>
  <si>
    <t>karan228@hotmail.com</t>
  </si>
  <si>
    <t>shivam30505@hotmail.com</t>
  </si>
  <si>
    <t>anishkiri70@hotmail.com</t>
  </si>
  <si>
    <t>akprp987@hotmail.com</t>
  </si>
  <si>
    <t>davechinmay@hotmail.com</t>
  </si>
  <si>
    <t>kevinpatel99@hotmail.com</t>
  </si>
  <si>
    <t>patelnakul02@hotmail.com</t>
  </si>
  <si>
    <t>parth179914@hotmail.com</t>
  </si>
  <si>
    <t>Hardik.bmcb@hotmail.com</t>
  </si>
  <si>
    <t>niyatpatel13@hotmail.com</t>
  </si>
  <si>
    <t>supalvshah@hotmail.com</t>
  </si>
  <si>
    <t>dhavalpatel.animated@hotmail.com</t>
  </si>
  <si>
    <t>miteshshah1991@hotmail.com</t>
  </si>
  <si>
    <t>sudhanshumistry8@hotmail.com</t>
  </si>
  <si>
    <t>doshiarpit33@hotmail.com</t>
  </si>
  <si>
    <t>piyush.suchaK@hotmail.COM</t>
  </si>
  <si>
    <t>ketan_u@hotmail.com</t>
  </si>
  <si>
    <t>Dilipdhora@hotmail.com</t>
  </si>
  <si>
    <t>vsaypanchal94@hotmail.com</t>
  </si>
  <si>
    <t>shahparth1492@hotmail.com</t>
  </si>
  <si>
    <t>utvesani@hotmail.com</t>
  </si>
  <si>
    <t>Mahesh242824@hotmail.com</t>
  </si>
  <si>
    <t>tarakkumar@hotmail.com</t>
  </si>
  <si>
    <t>saumil_15@hotmail.co.in</t>
  </si>
  <si>
    <t>satis58@hotmail.com</t>
  </si>
  <si>
    <t>Shailesh01_acharya@hotmail.com</t>
  </si>
  <si>
    <t>babudharti@hotmail.com</t>
  </si>
  <si>
    <t>nileshdavein@hotmail.com</t>
  </si>
  <si>
    <t>caharshalakhyani@hotmail.com</t>
  </si>
  <si>
    <t>kirtanmistry9@hotmail.com</t>
  </si>
  <si>
    <t>darshillakhia79@hotmail.com</t>
  </si>
  <si>
    <t>chauhan04@hotmail.com</t>
  </si>
  <si>
    <t>harshb28795@hotmail.com</t>
  </si>
  <si>
    <t>hardik.dhandhaliya12@hotmail.com</t>
  </si>
  <si>
    <t>Hirenpandya99@hotmail.com</t>
  </si>
  <si>
    <t>rohitsi@hotmail.com</t>
  </si>
  <si>
    <t>dkpatel.it@hotmail.com</t>
  </si>
  <si>
    <t>manansah@hotmail.com</t>
  </si>
  <si>
    <t>aayushrubal3@hotmail.com</t>
  </si>
  <si>
    <t>ishatrivedi2001@hotmail.co.in</t>
  </si>
  <si>
    <t>prakashsain1955@hotmail.com</t>
  </si>
  <si>
    <t>prasapati_kaushal96@hotmail.in</t>
  </si>
  <si>
    <t>Abxyz@hotmail.com</t>
  </si>
  <si>
    <t>npp5409@hotmail.com</t>
  </si>
  <si>
    <t>chetan1@hotmail.com</t>
  </si>
  <si>
    <t>pruthvishukla@hotmail.com</t>
  </si>
  <si>
    <t>solankirahul8019@hotmail.com</t>
  </si>
  <si>
    <t>maulikcpatel0@hotmail.com</t>
  </si>
  <si>
    <t>pravinhirapatel@hotmail.com</t>
  </si>
  <si>
    <t>sursanikamna@hotmail.com</t>
  </si>
  <si>
    <t>indra1683@hotmail.co.in</t>
  </si>
  <si>
    <t>ankitthaker51@hotmail.com</t>
  </si>
  <si>
    <t>hinacorporate11@hotmail.com</t>
  </si>
  <si>
    <t>hardik.vyas@hotmail.co.in</t>
  </si>
  <si>
    <t>Ddhavalmali@hotmail.com</t>
  </si>
  <si>
    <t>rashmi.parikh92@hotmail.com</t>
  </si>
  <si>
    <t>anandbhatt43@hotmail.com</t>
  </si>
  <si>
    <t>shahharsh1985@hotmail.com</t>
  </si>
  <si>
    <t>patel7581@hotmail.com</t>
  </si>
  <si>
    <t>Parasshah1988@hotmail.com</t>
  </si>
  <si>
    <t>rasaspats@hotmail.com</t>
  </si>
  <si>
    <t>Hemant911@hotmail.com</t>
  </si>
  <si>
    <t>thakershubham@hotmail.com</t>
  </si>
  <si>
    <t>shahrupesh@hotmail.com</t>
  </si>
  <si>
    <t>dhiren16991@hotmail.com</t>
  </si>
  <si>
    <t>ashvinpatel@hotmail.com</t>
  </si>
  <si>
    <t>ha@hotmail.com</t>
  </si>
  <si>
    <t>pawanmehsana@hotmail.com</t>
  </si>
  <si>
    <t>Arpandtrivedi@hotmail.com</t>
  </si>
  <si>
    <t>vivekanilvivek@hotmail.com</t>
  </si>
  <si>
    <t>Ahahah@hotmail.com</t>
  </si>
  <si>
    <t>Pareshpurohit8@hotmail.com</t>
  </si>
  <si>
    <t>vipul22186@hotmail.com</t>
  </si>
  <si>
    <t>niravvihn9@hotmail.com</t>
  </si>
  <si>
    <t>arapan.parikh@hotmail.com</t>
  </si>
  <si>
    <t>bincysana@hotmail.com</t>
  </si>
  <si>
    <t>kartiknpatel1402@hotmail.com</t>
  </si>
  <si>
    <t>manita.trivedi@hotmail.com</t>
  </si>
  <si>
    <t>aslamluhar9@hotmail.com</t>
  </si>
  <si>
    <t>Alpeshpethani74@hotmail.com</t>
  </si>
  <si>
    <t>hp_cons@hotmail.in</t>
  </si>
  <si>
    <t>ushafofliya@hotmail.com</t>
  </si>
  <si>
    <t>harpalsinh12@hotmail.com</t>
  </si>
  <si>
    <t>viralsani2009@hotmail.com</t>
  </si>
  <si>
    <t>Kunsalthakker2696@hotmail.com</t>
  </si>
  <si>
    <t>CA.deepsedani@hotmail.com</t>
  </si>
  <si>
    <t>Maheshpithdiya@hotmail.com</t>
  </si>
  <si>
    <t>Shahk9931@hotmail.com</t>
  </si>
  <si>
    <t>mitul.patel52@hotmail.com</t>
  </si>
  <si>
    <t>dholakiyapd@hotmail.com</t>
  </si>
  <si>
    <t>khatriharsh44@hotmail.com</t>
  </si>
  <si>
    <t>Bhushankamdar.re@hotmail.com</t>
  </si>
  <si>
    <t>Kartikbaldwa2002@hotmail.com</t>
  </si>
  <si>
    <t>kanubhaisadav@123hotmail.com</t>
  </si>
  <si>
    <t>kuldeepzala@hotmail.com</t>
  </si>
  <si>
    <t>priyeshpatel04@hotmail.com</t>
  </si>
  <si>
    <t>cv.4474@hotmail.com</t>
  </si>
  <si>
    <t>M.chotai@hotmail.com</t>
  </si>
  <si>
    <t>ritamsain@hotmail.com</t>
  </si>
  <si>
    <t>kiritprasapati1@hotmail.com</t>
  </si>
  <si>
    <t>atmiyasol123@hotmail.com</t>
  </si>
  <si>
    <t>kotson.dinesh@hotmail.com</t>
  </si>
  <si>
    <t>Alpeshbhalani@hotmail.com</t>
  </si>
  <si>
    <t>sukhdhamestate@hotmail.com</t>
  </si>
  <si>
    <t>hemant.patel54@hotmail.com</t>
  </si>
  <si>
    <t>ketulhmehta@hotmail.com</t>
  </si>
  <si>
    <t>pratiksoneta@hotmail.com</t>
  </si>
  <si>
    <t>robbytattooist@hotmail.com</t>
  </si>
  <si>
    <t>Kaushalshah6111@hotmail.com</t>
  </si>
  <si>
    <t>millenniumproprtyservice@hotmail.com</t>
  </si>
  <si>
    <t>ozabhavin@hotmail.co.in</t>
  </si>
  <si>
    <t>premharwani0208@hotmail.com</t>
  </si>
  <si>
    <t>druvthakkar63@hotmail.co.in</t>
  </si>
  <si>
    <t>ms41676@hotmail.com</t>
  </si>
  <si>
    <t>venuskitchen.interiors@hotmail.com</t>
  </si>
  <si>
    <t>Vipulpateltrent@hotmail.com</t>
  </si>
  <si>
    <t>drvismaythaker@hotmail.com</t>
  </si>
  <si>
    <t>Pathiksi@hotmail.com</t>
  </si>
  <si>
    <t>ronakparekh44@hotmail.com</t>
  </si>
  <si>
    <t>kaushalshah8@hotmail.com</t>
  </si>
  <si>
    <t>shivinfrastructure11@hotmail.com</t>
  </si>
  <si>
    <t>12344@hotmail.com</t>
  </si>
  <si>
    <t>anmol.tekriwal@hotmail.com</t>
  </si>
  <si>
    <t>vipulshah596@hotmail.com</t>
  </si>
  <si>
    <t>maharishi_patel59@hotmail.com</t>
  </si>
  <si>
    <t>sandiptripathi.lakhu@hotmail.com</t>
  </si>
  <si>
    <t>saumil813@hotmail.com</t>
  </si>
  <si>
    <t>solankimohit@hotmail.com</t>
  </si>
  <si>
    <t>Parth13121998@hotmail.com</t>
  </si>
  <si>
    <t>rohitpanchal001@hotmail.com</t>
  </si>
  <si>
    <t>sainilmiyani6080@hotmail.com</t>
  </si>
  <si>
    <t>amtrivedi@hotmail.com</t>
  </si>
  <si>
    <t>abdullahpopatia76@hotmail.com</t>
  </si>
  <si>
    <t>Ilapatel.patel@hotmail.com</t>
  </si>
  <si>
    <t>ashish_talati@hotmail.com</t>
  </si>
  <si>
    <t>desaidhanusha@hotmail.com</t>
  </si>
  <si>
    <t>hbarai1994@hotmail.com</t>
  </si>
  <si>
    <t>dharmesh01ds@hotmail.com</t>
  </si>
  <si>
    <t>says2141@hotmail.com</t>
  </si>
  <si>
    <t>ashok.123nahar@hotmail.com</t>
  </si>
  <si>
    <t>shahnihir712@hotmail.com</t>
  </si>
  <si>
    <t>sansayrlysbi@hotmail.com</t>
  </si>
  <si>
    <t>Shaktirathod183@hotmail.com</t>
  </si>
  <si>
    <t>subashsahani1100@hotmail.com</t>
  </si>
  <si>
    <t>Pavitrakhandual1990@hotmail.com</t>
  </si>
  <si>
    <t>hardik.chovatiya@hotmail.com</t>
  </si>
  <si>
    <t>pradeepbt15571@hotmail.com</t>
  </si>
  <si>
    <t>nu.solar.infracon@hotmail.com</t>
  </si>
  <si>
    <t>pateludit49@hotmail.com</t>
  </si>
  <si>
    <t>lalitmt@hotmail.com</t>
  </si>
  <si>
    <t>cse110360131043@hotmail.com</t>
  </si>
  <si>
    <t>kamani.smit@hotmail.com</t>
  </si>
  <si>
    <t>ravindrapatel1985@hotmail.com</t>
  </si>
  <si>
    <t>himanshu1@hotmail.com</t>
  </si>
  <si>
    <t>aravindsenta@hotmail.com</t>
  </si>
  <si>
    <t>aabbdcc@hotmail.com</t>
  </si>
  <si>
    <t>vhpatel.5681@hotmail.com</t>
  </si>
  <si>
    <t>maharshpatel952@hotmail.com</t>
  </si>
  <si>
    <t>Balkishan13@hotmail.com</t>
  </si>
  <si>
    <t>ankit79198@hotmail.com</t>
  </si>
  <si>
    <t>chauhan_nitin97@hotmail.com</t>
  </si>
  <si>
    <t>drkaushalp86@hotmail.com</t>
  </si>
  <si>
    <t>vinod.sthapati@hotmail.com</t>
  </si>
  <si>
    <t>uyf@hotmail.com</t>
  </si>
  <si>
    <t>Soniprerak29@hotmail.com</t>
  </si>
  <si>
    <t>shashtrin@hotmail.com</t>
  </si>
  <si>
    <t>srlimbani.atv@hotmail.com</t>
  </si>
  <si>
    <t>conceptcreator189@hotmail.com</t>
  </si>
  <si>
    <t>kunal_padia46@hotmail.com</t>
  </si>
  <si>
    <t>afdsa@hotmail.com</t>
  </si>
  <si>
    <t>vipul123@hotmail.com</t>
  </si>
  <si>
    <t>Dhaval1190@hotmail.com</t>
  </si>
  <si>
    <t>d20das@hotmail.com</t>
  </si>
  <si>
    <t>arpit.rhythm@hotmail.com</t>
  </si>
  <si>
    <t>rushi.sheth@hotmail.com</t>
  </si>
  <si>
    <t>ravikumarpatel118@hotmail.com</t>
  </si>
  <si>
    <t>Chandrapatel@hotmail.com</t>
  </si>
  <si>
    <t>onlynitinsain@hotmail.com</t>
  </si>
  <si>
    <t>Borichas01@hotmail.com</t>
  </si>
  <si>
    <t>hbradadia@hotmail.com</t>
  </si>
  <si>
    <t>Zealpandya007@hotmail.com</t>
  </si>
  <si>
    <t>dipen11915@hotmail.com</t>
  </si>
  <si>
    <t>rkbricks18783@hotmail.com</t>
  </si>
  <si>
    <t>parikh_sarthak@hotmail.co.in</t>
  </si>
  <si>
    <t>vivek.doshi1973@hotmail.com</t>
  </si>
  <si>
    <t>Shaikhkabir21@hotmail.çom</t>
  </si>
  <si>
    <t>naishadhmanvar@hotmail.com</t>
  </si>
  <si>
    <t>shivamamin9211@hotmail.com</t>
  </si>
  <si>
    <t>chintanbhavsar11111@hotmail.com</t>
  </si>
  <si>
    <t>dhrumilmehta145@hotmail.com</t>
  </si>
  <si>
    <t>dkkhandhar@hotmail.com</t>
  </si>
  <si>
    <t>bhaskara007@hotmail.in</t>
  </si>
  <si>
    <t>Ashok-prasa@hotmail.co.in</t>
  </si>
  <si>
    <t>pateldipu079@hotmail.com</t>
  </si>
  <si>
    <t>henilpatel23@hotmail.com</t>
  </si>
  <si>
    <t>sachinnariya94@hotmail.com</t>
  </si>
  <si>
    <t>yash9018@hotmail.co.in</t>
  </si>
  <si>
    <t>desaaidev@hotmail.com</t>
  </si>
  <si>
    <t>bharwadaxay18@hotmail.com</t>
  </si>
  <si>
    <t>aaronmats@hotmail.com</t>
  </si>
  <si>
    <t>subhashrp@hotmail.co.in</t>
  </si>
  <si>
    <t>ar.priyansh952@hotmail.com</t>
  </si>
  <si>
    <t>shyam_bhayani@hotmail.com</t>
  </si>
  <si>
    <t>hiren.apc@hotmail.com</t>
  </si>
  <si>
    <t>nairabhi2912@hotmail.com</t>
  </si>
  <si>
    <t>vyomwelth@hotmail.com</t>
  </si>
  <si>
    <t>rishitvaria@hotmail.com</t>
  </si>
  <si>
    <t>parekhdarshit288@hotmail.com</t>
  </si>
  <si>
    <t>virensarda@hotmail.com</t>
  </si>
  <si>
    <t>piyush3096@hotmail.com</t>
  </si>
  <si>
    <t>infosapan24@hotmail.com</t>
  </si>
  <si>
    <t>classicfountain01@hotmail.com</t>
  </si>
  <si>
    <t>tesasniki@hotmail.co.in</t>
  </si>
  <si>
    <t>deepalshah00@hotmail.com</t>
  </si>
  <si>
    <t>sachinlimbachiya5796@hotmail.com</t>
  </si>
  <si>
    <t>bvshah_2008@hotmail.com</t>
  </si>
  <si>
    <t>hiteshhpatel2141@hotmail.com</t>
  </si>
  <si>
    <t>Shahkeval88@hotmail.com</t>
  </si>
  <si>
    <t>karanshah_94@hotmail.co.in</t>
  </si>
  <si>
    <t>Niravdoshi48@hotmail.com</t>
  </si>
  <si>
    <t>Vipul.odedra@hotmail.com</t>
  </si>
  <si>
    <t>thakkar.maharsh@hotmail.com</t>
  </si>
  <si>
    <t>vcpvp@hotmail.com</t>
  </si>
  <si>
    <t>Bhaveshlimbachiya@hotmail.com</t>
  </si>
  <si>
    <t>kartik.satasiya@hotmail.com</t>
  </si>
  <si>
    <t>parshaw54@hotmail.com</t>
  </si>
  <si>
    <t>chinmayos311@hotmail.com</t>
  </si>
  <si>
    <t>kspatel275@hotmail.com</t>
  </si>
  <si>
    <t>shahhemal77@hotmail.com</t>
  </si>
  <si>
    <t>krunalparekh76@hotmail.com</t>
  </si>
  <si>
    <t>Piyushin61@hotmail.com</t>
  </si>
  <si>
    <t>ashokpatel0803@hotmail.com</t>
  </si>
  <si>
    <t>dipakayalani@hotmail.com</t>
  </si>
  <si>
    <t>ravirenuka32@hotmail.com</t>
  </si>
  <si>
    <t>Panchal.hiren1@hotmail.com</t>
  </si>
  <si>
    <t>krupexindia2020@hotmail.com</t>
  </si>
  <si>
    <t>prasapatiashwin83@hotmail.com</t>
  </si>
  <si>
    <t>sidharth4678@hotmail.com</t>
  </si>
  <si>
    <t>bharwad141@hotmail.com</t>
  </si>
  <si>
    <t>manthan.prasapati96@hotmail.com</t>
  </si>
  <si>
    <t>ronakranpura90@hotmail.com</t>
  </si>
  <si>
    <t>thefirstchocirealty@hotmail.com</t>
  </si>
  <si>
    <t>Shashikantm@hotmail.com</t>
  </si>
  <si>
    <t>vyas88@hotmail.com</t>
  </si>
  <si>
    <t>rathodparth810@hotmail.com</t>
  </si>
  <si>
    <t>cpshah0506@hotmail.com</t>
  </si>
  <si>
    <t>shivanishah2426@hotmail.com</t>
  </si>
  <si>
    <t>sneh.bhavsar@hotmail.com</t>
  </si>
  <si>
    <t>eventhic.shahid@hotmail.com</t>
  </si>
  <si>
    <t>kunal.cholera@hotmail.in</t>
  </si>
  <si>
    <t>Depairenish@hotmail.com</t>
  </si>
  <si>
    <t>pups@hotmail.com</t>
  </si>
  <si>
    <t>ketan.sasani9@hotmail.com</t>
  </si>
  <si>
    <t>Rasanvyas1128@hotmail.com</t>
  </si>
  <si>
    <t>sahiil@hotmail.com</t>
  </si>
  <si>
    <t>anshshah583@hotmail.com</t>
  </si>
  <si>
    <t>skshah1965@hotmail.com</t>
  </si>
  <si>
    <t>Khyatishiyar345@hotmail.com</t>
  </si>
  <si>
    <t>rkdharecha@hotmail.com</t>
  </si>
  <si>
    <t>sansaysariya@hotmail.com</t>
  </si>
  <si>
    <t>rsalu561@hotmail.com</t>
  </si>
  <si>
    <t>hetaltirth@hotmail.com</t>
  </si>
  <si>
    <t>crazymit2006@hotmail.co.in</t>
  </si>
  <si>
    <t>harshzala38@hotmail.com</t>
  </si>
  <si>
    <t>uvsheth@hotmail.com</t>
  </si>
  <si>
    <t>ruchit213@hotmail.com</t>
  </si>
  <si>
    <t>nishit1333@hotmail.com</t>
  </si>
  <si>
    <t>parmardharmesh61@hotmail.com</t>
  </si>
  <si>
    <t>bhavikchauhan1387@hotmail.com</t>
  </si>
  <si>
    <t>RITESHAUTOCONSULTANCY@hotmail.com</t>
  </si>
  <si>
    <t>mihirexports77@hotmail.com</t>
  </si>
  <si>
    <t>sachinpatel1617.sp@hotmail.com</t>
  </si>
  <si>
    <t>manak8314@hotmail.com</t>
  </si>
  <si>
    <t>alkeshkapadiya08@hotmail.com</t>
  </si>
  <si>
    <t>ddd71187@hotmail.com</t>
  </si>
  <si>
    <t>harikishantanwar022@hotmail.com</t>
  </si>
  <si>
    <t>aruna.patel674@hotmail.com</t>
  </si>
  <si>
    <t>d.mananpatel@hotmail.com</t>
  </si>
  <si>
    <t>renukasinha5555@hotmail.co.in</t>
  </si>
  <si>
    <t>kadamiya.abhisek@hotmail.com</t>
  </si>
  <si>
    <t>Nikeshpatel87@hotmail.com</t>
  </si>
  <si>
    <t>mydreamlon2015@hotmail.com</t>
  </si>
  <si>
    <t>pratik1111shah@hotmail.com</t>
  </si>
  <si>
    <t>atul01barot@hotmail.com</t>
  </si>
  <si>
    <t>bhavinramani@hotmail.com</t>
  </si>
  <si>
    <t>archanmehta62@hotmail.com</t>
  </si>
  <si>
    <t>pradipmistri7777@hotmail.com</t>
  </si>
  <si>
    <t>stesass92@hotmail.com</t>
  </si>
  <si>
    <t>harsh405vora@hotmail.com</t>
  </si>
  <si>
    <t>bdpatel319@hotmail.com</t>
  </si>
  <si>
    <t>trupesh1230@hotmail.com</t>
  </si>
  <si>
    <t>kppatel@hotmail.com</t>
  </si>
  <si>
    <t>sunsaymerchant@hotmail.com</t>
  </si>
  <si>
    <t>parth.makwana7@hotmail.com</t>
  </si>
  <si>
    <t>ersachinpatel@hotmail.com</t>
  </si>
  <si>
    <t>kirit1965.kp@hotmail.com</t>
  </si>
  <si>
    <t>sunnyrasani@hotmail.com</t>
  </si>
  <si>
    <t>hirvispatel@hotmail.com</t>
  </si>
  <si>
    <t>prashantshah@hotmail.com</t>
  </si>
  <si>
    <t>mayur.bhavsar@hotmail.com</t>
  </si>
  <si>
    <t>ashishmaheswari1@hotmail.com</t>
  </si>
  <si>
    <t>priyanshikothari.pk@hotmail.com</t>
  </si>
  <si>
    <t>samirmakwana9@hotmail.com</t>
  </si>
  <si>
    <t>lucid.3d@hotmail.com</t>
  </si>
  <si>
    <t>mykptl1987@hotmail.com</t>
  </si>
  <si>
    <t>aabcd@hotmail.com</t>
  </si>
  <si>
    <t>maheshlakhiani@hotmail.com</t>
  </si>
  <si>
    <t>bansip405@hotmail.com</t>
  </si>
  <si>
    <t>anandmehta503@hotmail.com</t>
  </si>
  <si>
    <t>ashishmaheshwari@hotmail.co.in</t>
  </si>
  <si>
    <t>lalitin@hotmail.com</t>
  </si>
  <si>
    <t>ambitiousinfraspace@hotmail.com</t>
  </si>
  <si>
    <t>siddharth71189@hotmail.com</t>
  </si>
  <si>
    <t>afzalshaaikh888.as@hotmail.com</t>
  </si>
  <si>
    <t>bhavya.n73@hotmail.com</t>
  </si>
  <si>
    <t>varun22.re@hotmail.com</t>
  </si>
  <si>
    <t>sani_bhavarth@hotmail.com</t>
  </si>
  <si>
    <t>kul.patel@hotmail.com</t>
  </si>
  <si>
    <t>layshah25@hotmail.com</t>
  </si>
  <si>
    <t>dr.ankitasasani2931@hotmail.com</t>
  </si>
  <si>
    <t>fdp.ahmedabad@hotmail.com</t>
  </si>
  <si>
    <t>p2488patel@hotmail.com</t>
  </si>
  <si>
    <t>parth.rathod65@hotmail.com</t>
  </si>
  <si>
    <t>pateltushar0789@hotmail.com</t>
  </si>
  <si>
    <t>ashutoshc69@hotmail.com</t>
  </si>
  <si>
    <t>harshvyas48@hotmail.com</t>
  </si>
  <si>
    <t>afzalshaikh888.as@hotmail.com</t>
  </si>
  <si>
    <t>parsapti.mp@hotmail.com</t>
  </si>
  <si>
    <t>abishekpal81@hotmail.com</t>
  </si>
  <si>
    <t>ankur.shah@hotmail.com</t>
  </si>
  <si>
    <t>everyinchindia@hotmail.com</t>
  </si>
  <si>
    <t>mailtoishanshah@hotmail.com</t>
  </si>
  <si>
    <t>daxesh_india@hotmail.com</t>
  </si>
  <si>
    <t>omrahulestate@hotmail.com</t>
  </si>
  <si>
    <t>bharatkhamar1957@hotmail.com</t>
  </si>
  <si>
    <t>bharatbavliya77@hotmail.com</t>
  </si>
  <si>
    <t>rinkub2016@hotmail.com</t>
  </si>
  <si>
    <t>krutarthshah81@hotmail.com</t>
  </si>
  <si>
    <t>mehul123@hotmail.com</t>
  </si>
  <si>
    <t>maharshitripathi97@hotmail.com</t>
  </si>
  <si>
    <t>princesoni4440@hotmail.com</t>
  </si>
  <si>
    <t>ketansudani1996@hotmail.com</t>
  </si>
  <si>
    <t>vyas.002@hotmail.com</t>
  </si>
  <si>
    <t>bhaveshpatel@hotmail.com</t>
  </si>
  <si>
    <t>shahsnehap@hotmail.com</t>
  </si>
  <si>
    <t>Kartikdave1309@hotmail.com</t>
  </si>
  <si>
    <t>ankit8284.patel@hotmail.com</t>
  </si>
  <si>
    <t>sinha006@hotmail.com</t>
  </si>
  <si>
    <t>heetmorbia@hotmail.com</t>
  </si>
  <si>
    <t>Kishan.tapasvi@hotmail.com</t>
  </si>
  <si>
    <t>saydeeprathod966@hotmail.com</t>
  </si>
  <si>
    <t>rishabhs.mehta06@hotmail.com</t>
  </si>
  <si>
    <t>karnik_shukla@hotmail.co.in</t>
  </si>
  <si>
    <t>vanikarnachiket@hotmail.com</t>
  </si>
  <si>
    <t>Akashshah5319@hotmail.com</t>
  </si>
  <si>
    <t>ravish.dave@hotmail.com</t>
  </si>
  <si>
    <t>sayush0492@hotmail.com</t>
  </si>
  <si>
    <t>darpana0706@hotmail.com</t>
  </si>
  <si>
    <t>shahanish171@hotmail.com</t>
  </si>
  <si>
    <t>nitant.patel22@hotmail.co.in</t>
  </si>
  <si>
    <t>bhavintapodak@hotmail.com</t>
  </si>
  <si>
    <t>Sameepsoni1250@hotmail.com</t>
  </si>
  <si>
    <t>dipen502@hotmail.com</t>
  </si>
  <si>
    <t>vihansd@hotmail.com</t>
  </si>
  <si>
    <t>sayu2009s@hotmail.com</t>
  </si>
  <si>
    <t>rishi.tanesa@hotmail.com</t>
  </si>
  <si>
    <t>Bike91221@hotmail.com</t>
  </si>
  <si>
    <t>virenpatel0999@hotmaill.com</t>
  </si>
  <si>
    <t>rshah087@hotmail.com</t>
  </si>
  <si>
    <t>easypropertymi@hotmail.com</t>
  </si>
  <si>
    <t>9925314145n@hotmail.com</t>
  </si>
  <si>
    <t>khuranaasumit@hotmail.com</t>
  </si>
  <si>
    <t>nishant.khandhadia@hotmail.com</t>
  </si>
  <si>
    <t>window.lixil@hotmail.com</t>
  </si>
  <si>
    <t>dhavalraval2222@hotmail.com</t>
  </si>
  <si>
    <t>Tesastc@hotmail.com</t>
  </si>
  <si>
    <t>dipan.mewada@hotmail.com</t>
  </si>
  <si>
    <t>spacebuild@hotmail.com</t>
  </si>
  <si>
    <t>ramchandani.harsh@hotmail.com</t>
  </si>
  <si>
    <t>vishal.a.kansariya@hotmail.com</t>
  </si>
  <si>
    <t>kumarkirtisen@hotmail.com</t>
  </si>
  <si>
    <t>satinshah687@hotmail.com</t>
  </si>
  <si>
    <t>pradhyumandsolanki@hotmail.com</t>
  </si>
  <si>
    <t>Alka16friends@hotmail.com</t>
  </si>
  <si>
    <t>princedharu@hotmail.com</t>
  </si>
  <si>
    <t>Purohitshirishr@hotmail.com</t>
  </si>
  <si>
    <t>alpesh.shah2510@hotmail.com</t>
  </si>
  <si>
    <t>ronaktrivedi87@hotmail.com</t>
  </si>
  <si>
    <t>vickyramani94@hotmail.com</t>
  </si>
  <si>
    <t>drrinkutrivedi@hotmail.com</t>
  </si>
  <si>
    <t>dheui@hotmail.com</t>
  </si>
  <si>
    <t>ashishshah4898@hotmail.co.in</t>
  </si>
  <si>
    <t>Thakkarnilam13@hotmail.com</t>
  </si>
  <si>
    <t>twinklepatel0915@hotmail.com</t>
  </si>
  <si>
    <t>Indiarti2017@hotmail.com</t>
  </si>
  <si>
    <t>bshah0693@hotmail.com</t>
  </si>
  <si>
    <t>aksharrealtor@hotmail.com</t>
  </si>
  <si>
    <t>Umap1308@hotmail.com</t>
  </si>
  <si>
    <t>Patelravi1011@hotmail.com</t>
  </si>
  <si>
    <t>sharmasonex1@hotmail.com</t>
  </si>
  <si>
    <t>ankitmalik1806@hotmail.com</t>
  </si>
  <si>
    <t>padhiyardarpitk@hotmail.com</t>
  </si>
  <si>
    <t>shelleshdesai@hotmail.com</t>
  </si>
  <si>
    <t>dabhi211@hotmail.com</t>
  </si>
  <si>
    <t>mandarsambhekara@hotmail.com</t>
  </si>
  <si>
    <t>khushbootalati@hotmail.com</t>
  </si>
  <si>
    <t>patelrashmika887@hotmail.com</t>
  </si>
  <si>
    <t>bhav19061972@hotmail.com</t>
  </si>
  <si>
    <t>hisachinpatel@hotmail.com</t>
  </si>
  <si>
    <t>vidish1@hotmail.com</t>
  </si>
  <si>
    <t>meetrpatel0786@hotmail.com</t>
  </si>
  <si>
    <t>internet5667@hotmail.com</t>
  </si>
  <si>
    <t>n26shweta@hotmail.co.in</t>
  </si>
  <si>
    <t>heerthakkar02@hotmail.com</t>
  </si>
  <si>
    <t>parthiv1977@hotmaill.com</t>
  </si>
  <si>
    <t>mahienterprise74@hotmail.com</t>
  </si>
  <si>
    <t>vora.ishan@hotmail.com</t>
  </si>
  <si>
    <t>cupadhyay9@hotmail.com</t>
  </si>
  <si>
    <t>Mdv1723@hotmail.com</t>
  </si>
  <si>
    <t>nbshah1984@hotmail.com</t>
  </si>
  <si>
    <t>saynishvasani08@hotmail.com</t>
  </si>
  <si>
    <t>Shivnani.karan23@hotmail.com</t>
  </si>
  <si>
    <t>absb@hotmail.com</t>
  </si>
  <si>
    <t>avipatel812@hotmail.com</t>
  </si>
  <si>
    <t>kaushal061@hotmail.com</t>
  </si>
  <si>
    <t>vhdholakiya@hotmail.com</t>
  </si>
  <si>
    <t>purveshzala1998@hotmail.com</t>
  </si>
  <si>
    <t>sainam1207shah@hotmail.com</t>
  </si>
  <si>
    <t>spenterprise159@hotmail.ocm</t>
  </si>
  <si>
    <t>Parthnpatel9@hotmail.com</t>
  </si>
  <si>
    <t>samesdaniel25@hotmail.com</t>
  </si>
  <si>
    <t>voramansi.92@hotmail.com</t>
  </si>
  <si>
    <t>devarsh@hotmail.com</t>
  </si>
  <si>
    <t>mohanb1@hotmail.com</t>
  </si>
  <si>
    <t>karansoni94@hotmail.com</t>
  </si>
  <si>
    <t>keval616@hotmail.com</t>
  </si>
  <si>
    <t>tesalshah397@hotmail.com</t>
  </si>
  <si>
    <t>kumararun.1612@hotmail.com</t>
  </si>
  <si>
    <t>anantproperty@hotmail.com</t>
  </si>
  <si>
    <t>kaushal.modi2009@hotmail.com</t>
  </si>
  <si>
    <t>saurabhdabhi@hotmail.com</t>
  </si>
  <si>
    <t>Vinayshah148@hotmail.com</t>
  </si>
  <si>
    <t>vivek_u@hotmail.com</t>
  </si>
  <si>
    <t>bhadreshdani69@hotmail.com</t>
  </si>
  <si>
    <t>saypalparmar78@hotmail.com</t>
  </si>
  <si>
    <t>Lalitsol@hotmail.com</t>
  </si>
  <si>
    <t>sureshbhalani@hotmail.com</t>
  </si>
  <si>
    <t>invincible.hrishi@hotmail.com</t>
  </si>
  <si>
    <t>Snehal.vyas45@hotmail.com</t>
  </si>
  <si>
    <t>ketanprasapati099@hotmail.com</t>
  </si>
  <si>
    <t>arhampromoters@hotmail.com</t>
  </si>
  <si>
    <t>Malayvora70@hotmail.com</t>
  </si>
  <si>
    <t>mpshah.axat@hotmail.com</t>
  </si>
  <si>
    <t>maulik9143@hotmail.com</t>
  </si>
  <si>
    <t>shantanupatelcr7@hotmail.com</t>
  </si>
  <si>
    <t>Rahilshah35@hotmail.com</t>
  </si>
  <si>
    <t>appu_bhayani_1982@hotmail.co.in</t>
  </si>
  <si>
    <t>sanaral@hotmail.com</t>
  </si>
  <si>
    <t>dharmendrapatel4222@hotmail.com</t>
  </si>
  <si>
    <t>marutiestate01@hotmail.com</t>
  </si>
  <si>
    <t>asdaik@hotmail.com</t>
  </si>
  <si>
    <t>patelshivam08083@hotmail.com</t>
  </si>
  <si>
    <t>sayprasapati1515@hotmail.com</t>
  </si>
  <si>
    <t>Hardlyboy39@hotmail.com</t>
  </si>
  <si>
    <t>marutiem18@hotmail.com</t>
  </si>
  <si>
    <t>haresh.r.o9@hotmail.com</t>
  </si>
  <si>
    <t>solankikarthik7@hotmail.com</t>
  </si>
  <si>
    <t>umareality59@hotmail.com</t>
  </si>
  <si>
    <t>ravimehta1988@hotmail.com</t>
  </si>
  <si>
    <t>bhavin_s_maniar@hotmail.com</t>
  </si>
  <si>
    <t>alpketu@hotmail.com</t>
  </si>
  <si>
    <t>sunilahusa106@hotmail.com</t>
  </si>
  <si>
    <t>arpurohit2424@hotmail.com</t>
  </si>
  <si>
    <t>pressomdecor@hotmail.com</t>
  </si>
  <si>
    <t>aswinprasapati940@hotmail.com</t>
  </si>
  <si>
    <t>rhimanshu1221@hotmail.com</t>
  </si>
  <si>
    <t>chitanchauhan7070@hotmail.com</t>
  </si>
  <si>
    <t>natu1602patel@hotmail.com</t>
  </si>
  <si>
    <t>nilamvyas80@hotmail.com</t>
  </si>
  <si>
    <t>pranavspanchal@hotmail.com</t>
  </si>
  <si>
    <t>mrd18101979@hotmail.com</t>
  </si>
  <si>
    <t>kuldipmca@hotmail.com</t>
  </si>
  <si>
    <t>ramdootaccount@hotmail.com</t>
  </si>
  <si>
    <t>zalak_modi@hotmail.com</t>
  </si>
  <si>
    <t>sumitsanesa@hotmail.com</t>
  </si>
  <si>
    <t>Maulikmakdani939@hotmail.com</t>
  </si>
  <si>
    <t>dipakmistry2012@hotmail.com</t>
  </si>
  <si>
    <t>contact.urbanhome@hotmail.com</t>
  </si>
  <si>
    <t>nand.ronaldo@hotmail.com</t>
  </si>
  <si>
    <t>noniepatel3@hotmail.com</t>
  </si>
  <si>
    <t>amee924@hotmail.com</t>
  </si>
  <si>
    <t>nathanichandni97@hotmail.com</t>
  </si>
  <si>
    <t>kamleshchavada@hotmail.com</t>
  </si>
  <si>
    <t>amit.skp2011@hotmail.com</t>
  </si>
  <si>
    <t>kp8421@hotmail.com</t>
  </si>
  <si>
    <t>sunnydesai9825@hotmail.com</t>
  </si>
  <si>
    <t>p4puru@hotmail.com</t>
  </si>
  <si>
    <t>prakashp00027@hotmail.com</t>
  </si>
  <si>
    <t>pathikcshah@hotmail.com</t>
  </si>
  <si>
    <t>rachit1@hotmail.com</t>
  </si>
  <si>
    <t>praveendy1@hotmail.com</t>
  </si>
  <si>
    <t>chandrakant172001@hotmail.com</t>
  </si>
  <si>
    <t>shins_0902@hotmail.co.in</t>
  </si>
  <si>
    <t>hiral.raval@hotmail.com</t>
  </si>
  <si>
    <t>hardiksur84@hotmail.com</t>
  </si>
  <si>
    <t>daryani.suresh@hotmail.com</t>
  </si>
  <si>
    <t>vaidehi85@hotmail.com</t>
  </si>
  <si>
    <t>monarch1096@hotmail.com</t>
  </si>
  <si>
    <t>rishabh.shah99@hotmail.com</t>
  </si>
  <si>
    <t>nareshntc@hotmail.co.in</t>
  </si>
  <si>
    <t>harshil.sheth@hotmail.com</t>
  </si>
  <si>
    <t>pardipmehta1963@hotmail.com</t>
  </si>
  <si>
    <t>hiteshdevansh@hotmail.com</t>
  </si>
  <si>
    <t>ravi_moral@hotmail.co.in</t>
  </si>
  <si>
    <t>sandippharma2000@hotmail.com</t>
  </si>
  <si>
    <t>dipal.mehta@hotmail.com</t>
  </si>
  <si>
    <t>vbhavsar97@hotmail.com</t>
  </si>
  <si>
    <t>vipsbansal@hotmail.com</t>
  </si>
  <si>
    <t>thakorvaibhav2408@hotmail.com</t>
  </si>
  <si>
    <t>vivek.santoki@hotmail.com</t>
  </si>
  <si>
    <t>aniltekani@hotmail.com</t>
  </si>
  <si>
    <t>krupashah_het@hotmail.co.in</t>
  </si>
  <si>
    <t>saurin148@hotmail.co.in</t>
  </si>
  <si>
    <t>nimishsain93@hotmail.co.in</t>
  </si>
  <si>
    <t>shalinshah1709@hotmail.com</t>
  </si>
  <si>
    <t>rihaansatia@hotmail.com</t>
  </si>
  <si>
    <t>SHARV2000@hotmail.COM</t>
  </si>
  <si>
    <t>hardik87pandya@hotmail.com</t>
  </si>
  <si>
    <t>priorittyadit@hotmail.com</t>
  </si>
  <si>
    <t>casaishilpatel@hotmail.com</t>
  </si>
  <si>
    <t>parikhkevin98@hotmail.com</t>
  </si>
  <si>
    <t>RUSHABH0897@hotmail.CO.IN</t>
  </si>
  <si>
    <t>spkmylife59@hotmail.com</t>
  </si>
  <si>
    <t>sayeshrbhayani@hotmail.com</t>
  </si>
  <si>
    <t>ravalhitesh842@hotmail.com</t>
  </si>
  <si>
    <t>shail.dx@hotmail.com</t>
  </si>
  <si>
    <t>asnbbnb@hotmail.com</t>
  </si>
  <si>
    <t>bhavika.parekh@hotmail.com</t>
  </si>
  <si>
    <t>mehulturakhia61@hotmail.com</t>
  </si>
  <si>
    <t>lalitsuthar1234@hotmail.com</t>
  </si>
  <si>
    <t>nikhil25682000@hotmail.com</t>
  </si>
  <si>
    <t>mihirbhanushali1143@hotmail.com</t>
  </si>
  <si>
    <t>hiteshp4811@hotmail.com</t>
  </si>
  <si>
    <t>dilippatel123@hotmail.com</t>
  </si>
  <si>
    <t>naishdhpatel0004@hotmail.com</t>
  </si>
  <si>
    <t>samir.vadera05@hotmail.com</t>
  </si>
  <si>
    <t>bhumilpatel1@hotmail.com</t>
  </si>
  <si>
    <t>dave94291@hotmail.com</t>
  </si>
  <si>
    <t>hemilshah94@hotmail.com</t>
  </si>
  <si>
    <t>pmeet0079@hotmail.com</t>
  </si>
  <si>
    <t>mishrayash432@hotmail.com</t>
  </si>
  <si>
    <t>opulentprint@hotmail.com</t>
  </si>
  <si>
    <t>sadav.maulik369@hotmail.com</t>
  </si>
  <si>
    <t>patel.mihir002@hotmail.com</t>
  </si>
  <si>
    <t>hardprit4040@hotmail.com</t>
  </si>
  <si>
    <t>hardik123@hotmail.com</t>
  </si>
  <si>
    <t>savaliymihir.mr@hotmail.com</t>
  </si>
  <si>
    <t>kiritkumarv@hotmail.com</t>
  </si>
  <si>
    <t>vaybhavpatel1@hotmail.com</t>
  </si>
  <si>
    <t>Trivedianand@hotmail.com</t>
  </si>
  <si>
    <t>achalshah17@hotmail.com</t>
  </si>
  <si>
    <t>vaybhavpatel@hotmail.com</t>
  </si>
  <si>
    <t>b.pradeep0007@hotmail.com</t>
  </si>
  <si>
    <t>mihir767676@hotmail.com</t>
  </si>
  <si>
    <t>Nishit.avlani@hotmail.com</t>
  </si>
  <si>
    <t>Nimesh.patel1969@hotmail.com</t>
  </si>
  <si>
    <t>adarshkachalia12@hotmail.com</t>
  </si>
  <si>
    <t>madhavbhv061@hotmail.com</t>
  </si>
  <si>
    <t>saykothari6162@hotmail.com</t>
  </si>
  <si>
    <t>sheelshah_2694@hotmail.com</t>
  </si>
  <si>
    <t>hardikparekh027@hotmail.com</t>
  </si>
  <si>
    <t>mervishal72@hotmail.com</t>
  </si>
  <si>
    <t>maharshi310@hotmail.com</t>
  </si>
  <si>
    <t>nipamanish@hotmail.com</t>
  </si>
  <si>
    <t>shahchinmay18@hotmail.com</t>
  </si>
  <si>
    <t>varshishp69@hotmail.com</t>
  </si>
  <si>
    <t>Kushalshastri2000@hotmail.com</t>
  </si>
  <si>
    <t>realspaceincorp@hotmail.com</t>
  </si>
  <si>
    <t>pvpatel@hotmail.com</t>
  </si>
  <si>
    <t>sansayvraval@hotmail.com</t>
  </si>
  <si>
    <t>kraftsmedia.baroda@hotmail.com</t>
  </si>
  <si>
    <t>vishal.manishaconstruction@hotmail.com</t>
  </si>
  <si>
    <t>hardik.thummae@hotmail.com</t>
  </si>
  <si>
    <t>himani_raval97@hotmail.com</t>
  </si>
  <si>
    <t>shwetasoni8913@hotmail.com</t>
  </si>
  <si>
    <t>kcdcpl1100@hotmail.com</t>
  </si>
  <si>
    <t>ketulshah90k@hotmail.com</t>
  </si>
  <si>
    <t>satishbhawanani@hotmail.com</t>
  </si>
  <si>
    <t>rushikeshpandya1@hotmail.com</t>
  </si>
  <si>
    <t>Dharmeshthaker@hotmail.com</t>
  </si>
  <si>
    <t>dmkwana@hotmail.com</t>
  </si>
  <si>
    <t>mukundvekariya55@hotmail.com</t>
  </si>
  <si>
    <t>Revant91.kr@hotmail.com</t>
  </si>
  <si>
    <t>bhaumik1100@hotmail.com</t>
  </si>
  <si>
    <t>krushna.shah03@hotmail.com</t>
  </si>
  <si>
    <t>panditnikhil87@hotmail.com</t>
  </si>
  <si>
    <t>Bhauteshpatel@hotmail.co.in</t>
  </si>
  <si>
    <t>muliya.mukesh@hotmail.com</t>
  </si>
  <si>
    <t>hareshmulani@hotmail.com</t>
  </si>
  <si>
    <t>samir21171@hotmail.com</t>
  </si>
  <si>
    <t>sharad2131@hotmail.com</t>
  </si>
  <si>
    <t>visaythakkar34262@hotmail.com</t>
  </si>
  <si>
    <t>patelasutosh56@hotmail.com</t>
  </si>
  <si>
    <t>maulikeeee@hotmail.com</t>
  </si>
  <si>
    <t>nitesh.thakrar@hotmail.com</t>
  </si>
  <si>
    <t>spinfra77@hotmail.com</t>
  </si>
  <si>
    <t>ratnamanisteel@hotmail.com</t>
  </si>
  <si>
    <t>sansarirounak@hotmail.com</t>
  </si>
  <si>
    <t>Shradhawarier@hotmail.com</t>
  </si>
  <si>
    <t>Pmp1711@hotmail.com</t>
  </si>
  <si>
    <t>prakashdave55@hotmail.com</t>
  </si>
  <si>
    <t>Kalpeshpurohit8193@hotmail.com</t>
  </si>
  <si>
    <t>davepradip20@hotmail.com</t>
  </si>
  <si>
    <t>bmd.piyush@hotmail.com</t>
  </si>
  <si>
    <t>vipul.publicity21@hotmail.com</t>
  </si>
  <si>
    <t>maulikpatel75@hotmail.com</t>
  </si>
  <si>
    <t>kandrppandya3@hotmail.com</t>
  </si>
  <si>
    <t>srpatel1975@hotmail.com</t>
  </si>
  <si>
    <t>dhavalsha79@hotmail.com</t>
  </si>
  <si>
    <t>sonalhaldar@hotmail.com</t>
  </si>
  <si>
    <t>kaushik1979_05@hotmail.co.in</t>
  </si>
  <si>
    <t>naimishparikh.7900@hotmail.com</t>
  </si>
  <si>
    <t>vkivallkatti@hotmail.com</t>
  </si>
  <si>
    <t>Pinsal.shah@hotmail.com</t>
  </si>
  <si>
    <t>vipul.ranpura2006@hotmail.com</t>
  </si>
  <si>
    <t>propertyclickaway@hotmail.com</t>
  </si>
  <si>
    <t>ranadinesh@hotmail.com</t>
  </si>
  <si>
    <t>chavdasansay1993@hotmail.com</t>
  </si>
  <si>
    <t>niravpatel17@hotmail.com</t>
  </si>
  <si>
    <t>rmbelani@hotmail.com</t>
  </si>
  <si>
    <t>varshil.shah85@hotmail.com</t>
  </si>
  <si>
    <t>vishalsoni8866@hotmail.com</t>
  </si>
  <si>
    <t>xxyz@hotmail.com</t>
  </si>
  <si>
    <t>dmehta2122@hotmail.com</t>
  </si>
  <si>
    <t>dhyanam.trivedi@hotmail.com</t>
  </si>
  <si>
    <t>arvind8101969@hotmail.com</t>
  </si>
  <si>
    <t>sayamdoshi@hotmail.com</t>
  </si>
  <si>
    <t>Applecherry49@hotmail.com</t>
  </si>
  <si>
    <t>voramitesh85@hotmail.com</t>
  </si>
  <si>
    <t>nareltel@hotmail.co.in</t>
  </si>
  <si>
    <t>kalpeshpatel99@hotmail.com</t>
  </si>
  <si>
    <t>pranavtrivedi08@hotmail.com</t>
  </si>
  <si>
    <t>ranadive.rahul89@hotmail.com</t>
  </si>
  <si>
    <t>knp449@hotmail.com</t>
  </si>
  <si>
    <t>r.chauhan87@hotmail.com</t>
  </si>
  <si>
    <t>milansar@hotmail.com</t>
  </si>
  <si>
    <t>akashsonara84@hotmail.com</t>
  </si>
  <si>
    <t>rohanmashiyava@hotmail.com</t>
  </si>
  <si>
    <t>pawanbarot@hotmail.co.in</t>
  </si>
  <si>
    <t>samik_shah075@hotmail.com</t>
  </si>
  <si>
    <t>monilvora171@hotmail.com</t>
  </si>
  <si>
    <t>mukesh537@hotmail.com</t>
  </si>
  <si>
    <t>tusharchauhan125@hotmail.com</t>
  </si>
  <si>
    <t>d.parixit@hotmail.com</t>
  </si>
  <si>
    <t>ronak14188@hotmail.com</t>
  </si>
  <si>
    <t>purohitrakesh10@hotmail.com</t>
  </si>
  <si>
    <t>saypatel4203@hotmail.com</t>
  </si>
  <si>
    <t>rahulshisodia91@hotmail.com</t>
  </si>
  <si>
    <t>vrushitatrivedi12@hotmail.com</t>
  </si>
  <si>
    <t>heval.shah@hotmail.com</t>
  </si>
  <si>
    <t>layersmkt@hotmail.com</t>
  </si>
  <si>
    <t>Asay.dishaestate@hotmail.com</t>
  </si>
  <si>
    <t>tvasalla@hotmail.com</t>
  </si>
  <si>
    <t>prasapatisunny707@hotmail.com</t>
  </si>
  <si>
    <t>patelharshn78@hotmail.com</t>
  </si>
  <si>
    <t>Kkanteliya01@hotmail.com</t>
  </si>
  <si>
    <t>sadavamit2428@hotmail.com</t>
  </si>
  <si>
    <t>disha.rb@hotmail.com</t>
  </si>
  <si>
    <t>kanu_333@hotmail.com</t>
  </si>
  <si>
    <t>mukesh1_mehta@hotmail.com</t>
  </si>
  <si>
    <t>shah.9mehul@hotmail.com</t>
  </si>
  <si>
    <t>nitramaxw@hotmail.com</t>
  </si>
  <si>
    <t>a.patel56@hotmail.com</t>
  </si>
  <si>
    <t>kothiyavivek@hotmail.com</t>
  </si>
  <si>
    <t>virayu45@hotmail.com</t>
  </si>
  <si>
    <t>sensaliyavivek19@hotmail.com</t>
  </si>
  <si>
    <t>bhavinan@hotmail.com</t>
  </si>
  <si>
    <t>YASIN9375@hotmail.COM</t>
  </si>
  <si>
    <t>hirendholakia75@hotmail.com</t>
  </si>
  <si>
    <t>Vekariya.ashokp@hotmail.com</t>
  </si>
  <si>
    <t>Maddybowen48@hotmail.com</t>
  </si>
  <si>
    <t>timirpatel555@hotmail.com</t>
  </si>
  <si>
    <t>omkanada313@hotmail.com</t>
  </si>
  <si>
    <t>setu.dani@hotmail.com</t>
  </si>
  <si>
    <t>smeet2409@hotmail.com</t>
  </si>
  <si>
    <t>amit1@hotmail.com</t>
  </si>
  <si>
    <t>sainharsh890@hotmail.com</t>
  </si>
  <si>
    <t>patelhardikh.1993@hotmail.com</t>
  </si>
  <si>
    <t>Bharatkorat78@hotmail.com</t>
  </si>
  <si>
    <t>hirenpatel765@hotmail.com</t>
  </si>
  <si>
    <t>karanbhavsar@hotmail.com</t>
  </si>
  <si>
    <t>darshna@hotmail.com</t>
  </si>
  <si>
    <t>shahharesh8812@hotmail.com</t>
  </si>
  <si>
    <t>helloakshat19@hotmail.com</t>
  </si>
  <si>
    <t>abhitrivedi312@hotmail.com</t>
  </si>
  <si>
    <t>vaibhavrealtors.abad@hotmail.com</t>
  </si>
  <si>
    <t>sainil1155@hotmail.com</t>
  </si>
  <si>
    <t>pavanparth1996@hotmail.com</t>
  </si>
  <si>
    <t>harsh.trivedi8@hotmail.com</t>
  </si>
  <si>
    <t>nits.765@hotmail.com</t>
  </si>
  <si>
    <t>bhupi117@hotmail.com</t>
  </si>
  <si>
    <t>floor_woerld@hotmail.com</t>
  </si>
  <si>
    <t>nileshpatel985@hotmail.com</t>
  </si>
  <si>
    <t>krunalkhatri2007@hotmail.com</t>
  </si>
  <si>
    <t>shawinder.123@hotmail.com</t>
  </si>
  <si>
    <t>aadinthbuildcon2018@hotmail.com</t>
  </si>
  <si>
    <t>dimplehpatel25@hotmail.com</t>
  </si>
  <si>
    <t>a.rpandya10@hotmail.com</t>
  </si>
  <si>
    <t>bdhb@hotmail.com</t>
  </si>
  <si>
    <t>Hiteshbhavsar25@hotmail.com</t>
  </si>
  <si>
    <t>patial_aditya@hotmail.com</t>
  </si>
  <si>
    <t>bhaskar_kasar@hotmail.com</t>
  </si>
  <si>
    <t>akshatshah3879@hotmail.com</t>
  </si>
  <si>
    <t>wdpc.sure@hotmail.com</t>
  </si>
  <si>
    <t>sainshivam5246@hotmail.com</t>
  </si>
  <si>
    <t>vivekv.roy@hotmail.com</t>
  </si>
  <si>
    <t>vikassavlekar@hotmail.com</t>
  </si>
  <si>
    <t>anilnbhoy@hotmail.com</t>
  </si>
  <si>
    <t>Kaushal17677@hotmail.co.in</t>
  </si>
  <si>
    <t>anant_baps@hotmail.com</t>
  </si>
  <si>
    <t>mprasapati1908@hotmail.com</t>
  </si>
  <si>
    <t>nihalupadhyay@hotmail.com</t>
  </si>
  <si>
    <t>pnshah1612@hotmail.com</t>
  </si>
  <si>
    <t>Prasapatiprachi221@hotmail.com</t>
  </si>
  <si>
    <t>dilip.mair@hotmail.com</t>
  </si>
  <si>
    <t>mehulthummar@hotmail.com</t>
  </si>
  <si>
    <t>darpanthakkar@hotmail.com</t>
  </si>
  <si>
    <t>ashoksoyantar@hotmail.com</t>
  </si>
  <si>
    <t>navkar.niravranpura@hotmail.com</t>
  </si>
  <si>
    <t>abhishekmmehta@hotmail.com</t>
  </si>
  <si>
    <t>mittalshah@hotmail.com</t>
  </si>
  <si>
    <t>darshan9parikh@hotmail.com</t>
  </si>
  <si>
    <t>30pratik2007@hotmail.com</t>
  </si>
  <si>
    <t>brmhitachi@hotmail.com</t>
  </si>
  <si>
    <t>dushyantadarsh@hotmail.com</t>
  </si>
  <si>
    <t>ushah1379@hotmail.com</t>
  </si>
  <si>
    <t>dhaval.subscriber@hotmail.com</t>
  </si>
  <si>
    <t>kur.thanki@hotmail.com</t>
  </si>
  <si>
    <t>nilslets@hotmail.com</t>
  </si>
  <si>
    <t>asaythakur@hotmail.com</t>
  </si>
  <si>
    <t>bhavesh6313@hotmail.com</t>
  </si>
  <si>
    <t>leenaanilkumar@hotmail.co.in</t>
  </si>
  <si>
    <t>nayanparul17193@hotmail.com</t>
  </si>
  <si>
    <t>dhirendra.ahmedabad@hotmail.com</t>
  </si>
  <si>
    <t>hardik.kotak9@hotmail.com</t>
  </si>
  <si>
    <t>niksmodi@hotmail.com</t>
  </si>
  <si>
    <t>navin.maheshwari@hotmail.com</t>
  </si>
  <si>
    <t>kishansinhparmar@hotmail.com</t>
  </si>
  <si>
    <t>uday0479@hotmail.com</t>
  </si>
  <si>
    <t>deepakshah1960@hotmail.com</t>
  </si>
  <si>
    <t>prashantadhyaru@hotmail.com</t>
  </si>
  <si>
    <t>akashadesai_13@hotmail.com</t>
  </si>
  <si>
    <t>hi.adeshara@hotmail.com</t>
  </si>
  <si>
    <t>padaliyahitesh@hotmail.com</t>
  </si>
  <si>
    <t>vishalsoni03@hotmail.com</t>
  </si>
  <si>
    <t>Chahanakul15@hotmail.com</t>
  </si>
  <si>
    <t>dhruvinparekh3010@hotmail.com</t>
  </si>
  <si>
    <t>Kartavyaarchitects@hotmail.com</t>
  </si>
  <si>
    <t>bpwadhwa@hotmail.com</t>
  </si>
  <si>
    <t>mrchandresh@hotmail.com</t>
  </si>
  <si>
    <t>ratnakkshah@hotmail.com</t>
  </si>
  <si>
    <t>tyfqwf@hotmail.com</t>
  </si>
  <si>
    <t>vinodmistri@hotmail.com</t>
  </si>
  <si>
    <t>mehul1709@hotmail.com</t>
  </si>
  <si>
    <t>priyank.nahar@hotmail.com</t>
  </si>
  <si>
    <t>shyampatel730@hotmail.com</t>
  </si>
  <si>
    <t>nisha_karani@hotmail.com</t>
  </si>
  <si>
    <t>sureshtundiya11@hotmail.com</t>
  </si>
  <si>
    <t>akkiimehta@hotmail.com</t>
  </si>
  <si>
    <t>malav.pp@hotmail.com</t>
  </si>
  <si>
    <t>rbshah94260@hotmail.com</t>
  </si>
  <si>
    <t>Bparesh4@hotmail.com</t>
  </si>
  <si>
    <t>shahdhruv004@hotmail.in</t>
  </si>
  <si>
    <t>prasapati.ankit92@hotmail.com</t>
  </si>
  <si>
    <t>anarkoncept@hotmail.com</t>
  </si>
  <si>
    <t>tailormahesh27@hotmail.com</t>
  </si>
  <si>
    <t>vimal.dabhi09@hotmail.com</t>
  </si>
  <si>
    <t>krineshrpatel123@hotmail.com</t>
  </si>
  <si>
    <t>shyx@hotmail.com</t>
  </si>
  <si>
    <t>sandeep.satyam@hotmail.com</t>
  </si>
  <si>
    <t>Pratikfaldu69@hotmail.com</t>
  </si>
  <si>
    <t>umesh.pandya@hotmail.com</t>
  </si>
  <si>
    <t>bsbinalshah@hotmail.com</t>
  </si>
  <si>
    <t>pronak751@hotmail.com</t>
  </si>
  <si>
    <t>krupalrock55@hotmail.com</t>
  </si>
  <si>
    <t>kamalsain@hotmail.com</t>
  </si>
  <si>
    <t>ronakparmar2601@hotmail.com</t>
  </si>
  <si>
    <t>poosaraval149@hotmail.com</t>
  </si>
  <si>
    <t>rakeewal@hotmail.com</t>
  </si>
  <si>
    <t>vinay_h_patel@hotmail.co.in</t>
  </si>
  <si>
    <t>bhavnaproperty@hotmail.com</t>
  </si>
  <si>
    <t>Vratt73@hotmail.com</t>
  </si>
  <si>
    <t>mitulmakawana789@hotmail.com</t>
  </si>
  <si>
    <t>rahul.eitral@hotmail.com</t>
  </si>
  <si>
    <t>unitedelanza@hotmail.com</t>
  </si>
  <si>
    <t>sunita.a.chaudhary@hotmail.com</t>
  </si>
  <si>
    <t>devamp79@hotmail.com</t>
  </si>
  <si>
    <t>tirthak41299@hotmail.com</t>
  </si>
  <si>
    <t>ash_prav@hotmail.com</t>
  </si>
  <si>
    <t>aquaseventy@hotmail.com</t>
  </si>
  <si>
    <t>nihar.desai1@hotmail.com</t>
  </si>
  <si>
    <t>rameshbhaimodi1965@hotmail.com</t>
  </si>
  <si>
    <t>akshaypatel0729@hotmail.com</t>
  </si>
  <si>
    <t>prashantkr060@hotmail.com</t>
  </si>
  <si>
    <t>suvrat.shah@hotmail.com</t>
  </si>
  <si>
    <t>elmech4@hotmail.com</t>
  </si>
  <si>
    <t>mukeshsani1979@hotmail.com</t>
  </si>
  <si>
    <t>connectevahm@hotmail.com</t>
  </si>
  <si>
    <t>bhautikhirpara3591@hotmail.com</t>
  </si>
  <si>
    <t>prashesh.vyas@hotmail.com</t>
  </si>
  <si>
    <t>krutikshukla19@hotmail.com</t>
  </si>
  <si>
    <t>manyaa@hotmail.com</t>
  </si>
  <si>
    <t>mahendradesai1290@hotmail.com</t>
  </si>
  <si>
    <t>ratnabhatt416@hotmail.com</t>
  </si>
  <si>
    <t>srmodi19@hotmail.com</t>
  </si>
  <si>
    <t>patelharshida77@hotmail.com</t>
  </si>
  <si>
    <t>omapplication@hotmail.com</t>
  </si>
  <si>
    <t>ntarar064@hotmail.com</t>
  </si>
  <si>
    <t>C.m.parekh@hotmail.com</t>
  </si>
  <si>
    <t>Apoorva8198@hotmail.com</t>
  </si>
  <si>
    <t>dharmesh674@hotmail.com</t>
  </si>
  <si>
    <t>saidevsukhanand28@hotmail.com</t>
  </si>
  <si>
    <t>suriakash07@hotmail.com</t>
  </si>
  <si>
    <t>akashpinto1993@hotmail.com</t>
  </si>
  <si>
    <t>dhaemeshpeunani840@hotmail.com</t>
  </si>
  <si>
    <t>snehalpatel1200@hotmail.com</t>
  </si>
  <si>
    <t>Hrn.world@hotmail.com</t>
  </si>
  <si>
    <t>sanisaymesh@hotmail.com</t>
  </si>
  <si>
    <t>akshatholidays@hotmail.com</t>
  </si>
  <si>
    <t>kabirsunil45@hotmail.com</t>
  </si>
  <si>
    <t>s.rahul.bit@hotmail.com</t>
  </si>
  <si>
    <t>d0071991@hotmail.com</t>
  </si>
  <si>
    <t>panchaltushar5849@hotmail.com</t>
  </si>
  <si>
    <t>Vaishalipatel@hotmail.com</t>
  </si>
  <si>
    <t>lalitbsuthar9@hotmail.com</t>
  </si>
  <si>
    <t>devendra.pathak1304@hotmail.com</t>
  </si>
  <si>
    <t>9033804045visay@hotmail.com</t>
  </si>
  <si>
    <t>nilayshah2000@hotmail.com</t>
  </si>
  <si>
    <t>parthpatel6435@hotmail.com</t>
  </si>
  <si>
    <t>prashant@hotmail.com</t>
  </si>
  <si>
    <t>uttam.civil21@hotmail.com</t>
  </si>
  <si>
    <t>bhavinpatel2222@hotmail.com</t>
  </si>
  <si>
    <t>kushalshah@hotmail.com</t>
  </si>
  <si>
    <t>mahesh_15387@hotmail.co.in</t>
  </si>
  <si>
    <t>kiritparmar1234@hotmail.com</t>
  </si>
  <si>
    <t>drprabhavat@hotmail.com</t>
  </si>
  <si>
    <t>kashyappatel09@hotmail.com</t>
  </si>
  <si>
    <t>bhansali540@hotmail.com</t>
  </si>
  <si>
    <t>modhpranav@hotmail.com</t>
  </si>
  <si>
    <t>neha_sorathiya@hotmail.com</t>
  </si>
  <si>
    <t>ruchi2111@hotmail.com</t>
  </si>
  <si>
    <t>sayestaeb@hotmail.com</t>
  </si>
  <si>
    <t>dilthakker@hotmail.com</t>
  </si>
  <si>
    <t>No@hotmail.com</t>
  </si>
  <si>
    <t>harshsapna1703@hotmail.com</t>
  </si>
  <si>
    <t>binashah2175@hotmail.com</t>
  </si>
  <si>
    <t>rashmipanchal006@hotmail.com</t>
  </si>
  <si>
    <t>msi.nupur91@hotmail.com</t>
  </si>
  <si>
    <t>harshadparmar74@hotmail.com</t>
  </si>
  <si>
    <t>asayrworld1@hotmail.com</t>
  </si>
  <si>
    <t>shrenik1234@hotmail.co.in</t>
  </si>
  <si>
    <t>akash1881993@hotmail.com</t>
  </si>
  <si>
    <t>madhavmukesh151@hotmail.com</t>
  </si>
  <si>
    <t>patel.purnank03@hotmail.com</t>
  </si>
  <si>
    <t>bhaskarmetikel@hotmail.com</t>
  </si>
  <si>
    <t>baroliadhaval@hotmail.com</t>
  </si>
  <si>
    <t>shahravib06@hotmail.com</t>
  </si>
  <si>
    <t>21dharmesh@hotmail.com</t>
  </si>
  <si>
    <t>satishpatel@hotmail.com</t>
  </si>
  <si>
    <t>patelom5917@hotmail.ocm</t>
  </si>
  <si>
    <t>adichudasma@hotmail.com</t>
  </si>
  <si>
    <t>tapanpatel1903@hotmail.com</t>
  </si>
  <si>
    <t>devmp1987@hotmail.com</t>
  </si>
  <si>
    <t>umeshskansara9995@hotmail.com</t>
  </si>
  <si>
    <t>anishshah13696@hotmail.com</t>
  </si>
  <si>
    <t>devanshsapna@hotmail.com</t>
  </si>
  <si>
    <t>Rathoreharry07@hotmail.com</t>
  </si>
  <si>
    <t>vinodp90@hotmail.com</t>
  </si>
  <si>
    <t>amtpower@hotmail.com</t>
  </si>
  <si>
    <t>sunil.patel990@hotmail.com</t>
  </si>
  <si>
    <t>malukid1@hotmail.com</t>
  </si>
  <si>
    <t>thakorpinak@hotmail.com</t>
  </si>
  <si>
    <t>nupurrealities1@hotmail.com</t>
  </si>
  <si>
    <t>parashardware11@hotmail.com</t>
  </si>
  <si>
    <t>pravinr18@hotmail.com</t>
  </si>
  <si>
    <t>myloanadvice@hotmail.com</t>
  </si>
  <si>
    <t>Ashishbaroliya7777@hotmail.com</t>
  </si>
  <si>
    <t>sutariyanitin11@hotmail.com</t>
  </si>
  <si>
    <t>palthak@hotmail.com</t>
  </si>
  <si>
    <t>kartik.khandelwal11@hotmail.in</t>
  </si>
  <si>
    <t>phkukadiya87@hotmail.com</t>
  </si>
  <si>
    <t>rakeshpatel11781@hotmail.com</t>
  </si>
  <si>
    <t>khandelwalaniket03@hotmail.com</t>
  </si>
  <si>
    <t>kirti725@hotmail.com</t>
  </si>
  <si>
    <t>dhavalsoni7767@hotmail.com</t>
  </si>
  <si>
    <t>ashokdevisha@hotmail.com</t>
  </si>
  <si>
    <t>pratishrathi@hotmail.com</t>
  </si>
  <si>
    <t>kdproperty2010@hotmail.com</t>
  </si>
  <si>
    <t>satish08192@hotmail.com</t>
  </si>
  <si>
    <t>bharat.openmind@hotmail.com</t>
  </si>
  <si>
    <t>hardik83mehta@hotmail.co.in</t>
  </si>
  <si>
    <t>dbdesai31@hotmail.com</t>
  </si>
  <si>
    <t>midha.ankita@hotmail.com</t>
  </si>
  <si>
    <t>hitene_tech@hotmail.com</t>
  </si>
  <si>
    <t>mayurkumar_dave@hotmail.ca</t>
  </si>
  <si>
    <t>Manishparekh73@hotmail.com</t>
  </si>
  <si>
    <t>tesaschauhan.pnb@hotmail.com</t>
  </si>
  <si>
    <t>apurvashah074@hotmail.com</t>
  </si>
  <si>
    <t>cwel@hotmail.com</t>
  </si>
  <si>
    <t>Zinzuwadiya27@hotmail.com</t>
  </si>
  <si>
    <t>muthapipes@hotmail.com</t>
  </si>
  <si>
    <t>pareshkushwah@hotmail.com</t>
  </si>
  <si>
    <t>bhavsarhiren12@hotmail.com</t>
  </si>
  <si>
    <t>Kunalmodi39@hotmail.com</t>
  </si>
  <si>
    <t>prem.parmar9909@hotmail.com</t>
  </si>
  <si>
    <t>thakoredhruv@hotmail.com</t>
  </si>
  <si>
    <t>Brothersproprty2@hotmail.com</t>
  </si>
  <si>
    <t>hemalpatel@hotmail.com</t>
  </si>
  <si>
    <t>harshita.056@hotmail.com</t>
  </si>
  <si>
    <t>ask6487@hotmail.in</t>
  </si>
  <si>
    <t>Pareshcift@hotmail.com</t>
  </si>
  <si>
    <t>ketanddave@hotmail.com</t>
  </si>
  <si>
    <t>mahendrapatel7884@hotmail.com</t>
  </si>
  <si>
    <t>ashishtripathi56402@hotmail.com</t>
  </si>
  <si>
    <t>abhishek.marwaniy90@hotmail.com</t>
  </si>
  <si>
    <t>sayeshvaniya87@hotmail.com</t>
  </si>
  <si>
    <t>Ketanbhatt32@hotmail.com</t>
  </si>
  <si>
    <t>hiteshambwani@hotmail.com</t>
  </si>
  <si>
    <t>Akshatrawal13@hotmail.com</t>
  </si>
  <si>
    <t>abhishekpatni77@hotmail.com</t>
  </si>
  <si>
    <t>parasvedani@hotmail.com</t>
  </si>
  <si>
    <t>shaishav@hotmail.com</t>
  </si>
  <si>
    <t>lav.v.khatri@hotmail.com</t>
  </si>
  <si>
    <t>kamlesh123@hotmail.com</t>
  </si>
  <si>
    <t>khatrimadhuri78@hotmail.com</t>
  </si>
  <si>
    <t>kreativearc@hotmail.com</t>
  </si>
  <si>
    <t>mehunsoni@hotmail.com</t>
  </si>
  <si>
    <t>bhavinpshah972@hotmail.com</t>
  </si>
  <si>
    <t>yakshibhavsar18@hotmail.com</t>
  </si>
  <si>
    <t>bhavinpshah1972@hotmail.com</t>
  </si>
  <si>
    <t>mishraankit566@hotmail.com</t>
  </si>
  <si>
    <t>nimavt66@hotmail.com</t>
  </si>
  <si>
    <t>dmraol@hotmail.com</t>
  </si>
  <si>
    <t>5432@hotmail.com</t>
  </si>
  <si>
    <t>ruchitp2016@hotmail.com</t>
  </si>
  <si>
    <t>ahd99414@hotmail.com</t>
  </si>
  <si>
    <t>mistrysachin14@hotmail.com</t>
  </si>
  <si>
    <t>kiaraopulentoffice@hotmail.com</t>
  </si>
  <si>
    <t>chayashah0184@hotmail.com</t>
  </si>
  <si>
    <t>b.sathavara275@hotmail.com</t>
  </si>
  <si>
    <t>dhruvinshah433@hotmail.com</t>
  </si>
  <si>
    <t>Dummy123@hotmail.com</t>
  </si>
  <si>
    <t>harsh.harshil@hotmail.com</t>
  </si>
  <si>
    <t>tirth.doshi20@hotmail.com</t>
  </si>
  <si>
    <t>aronchris79@hotmail.com</t>
  </si>
  <si>
    <t>amit.karvrealty@hotmail.com</t>
  </si>
  <si>
    <t>hardik_shah07@hotmail.com</t>
  </si>
  <si>
    <t>kttalsaniya@hotmail.com</t>
  </si>
  <si>
    <t>sansay.empireproperties@hotmail.com</t>
  </si>
  <si>
    <t>mehtaeststecorporation@hotmail.com</t>
  </si>
  <si>
    <t>kintuthakkar@hotmail.com</t>
  </si>
  <si>
    <t>shitalbhaipatel0@hotmail.com</t>
  </si>
  <si>
    <t>vapnic@hotmail.com</t>
  </si>
  <si>
    <t>arvind.empireproperties@hotmail.com</t>
  </si>
  <si>
    <t>Haresh.trivedi9662@hotmail.com</t>
  </si>
  <si>
    <t>msparmar5557.rp@hotmail.com</t>
  </si>
  <si>
    <t>ramidharmik@hotmail.co.in</t>
  </si>
  <si>
    <t>lalit.empireproperties@hotmail.com</t>
  </si>
  <si>
    <t>Bhupendrakumarth…ar730@hotmail.com</t>
  </si>
  <si>
    <t>mrshenoy25@hotmail.com</t>
  </si>
  <si>
    <t>devthakkar007@hotmail.com</t>
  </si>
  <si>
    <t>shah3744@hotmail.com</t>
  </si>
  <si>
    <t>solankisatin15@hotmail.com</t>
  </si>
  <si>
    <t>mhsolanki10@hotmail.com</t>
  </si>
  <si>
    <t>paswapadhiyar431@hotmail.com</t>
  </si>
  <si>
    <t>ramittex9600@hotmail.com</t>
  </si>
  <si>
    <t>4352@hotmail.com</t>
  </si>
  <si>
    <t>mayanksheladiya@hotmail.com</t>
  </si>
  <si>
    <t>kiran.maxspacerealty@hotmail.com</t>
  </si>
  <si>
    <t>pratikshit1@hotmail.com</t>
  </si>
  <si>
    <t>sackit2010@hotmail.com</t>
  </si>
  <si>
    <t>Dhaval.dabrai@hotmail.com</t>
  </si>
  <si>
    <t>123321@hotmail.com</t>
  </si>
  <si>
    <t>bb18011952@hotmail.com</t>
  </si>
  <si>
    <t>Vipinkumar.0190@hotmail.com</t>
  </si>
  <si>
    <t>milanchauhan589@hotmail.com</t>
  </si>
  <si>
    <t>patel.patelbhavik@hotmail.com</t>
  </si>
  <si>
    <t>neelampanchal@hotmail.com</t>
  </si>
  <si>
    <t>kamleshrpatel1961@hotmail.com</t>
  </si>
  <si>
    <t>chirnaiya@hotmail.co.uk</t>
  </si>
  <si>
    <t>satyam.er@hotmail.com</t>
  </si>
  <si>
    <t>saypal.parmar1994@hotmail.com</t>
  </si>
  <si>
    <t>pradipprasapati59@hotmail.com</t>
  </si>
  <si>
    <t>manohar_bhadane@hotmail.com</t>
  </si>
  <si>
    <t>amitmodi49@hotmail.com</t>
  </si>
  <si>
    <t>fahrealities@hotmail.com</t>
  </si>
  <si>
    <t>patelutsav289@hotmail.com</t>
  </si>
  <si>
    <t>chayaparmar6@hotmail.com</t>
  </si>
  <si>
    <t>akshaykumar.akki4u@hotmail.com</t>
  </si>
  <si>
    <t>sandippmehta@hotmail.com</t>
  </si>
  <si>
    <t>vinaydwivedi8123@hotmail.com</t>
  </si>
  <si>
    <t>rahilp2612@hotmail.com</t>
  </si>
  <si>
    <t>manishec@hotmail.co.in</t>
  </si>
  <si>
    <t>nersara@hotmail.com</t>
  </si>
  <si>
    <t>89263@hotmail.com</t>
  </si>
  <si>
    <t>vinay@hotmail.com</t>
  </si>
  <si>
    <t>abhi.dadhaniya@hotmail.com</t>
  </si>
  <si>
    <t>kunalbachani26@hotmail.com</t>
  </si>
  <si>
    <t>satish_tekwani@hotmail.com</t>
  </si>
  <si>
    <t>abhi44.soni@hotmail.com</t>
  </si>
  <si>
    <t>65w8@hotmail.com</t>
  </si>
  <si>
    <t>abhay.ahd@hotmail.com</t>
  </si>
  <si>
    <t>dsproperties21@hotmail.com</t>
  </si>
  <si>
    <t>anupam20.07@hotmail.com</t>
  </si>
  <si>
    <t>Sloharikar14@hotmail.com</t>
  </si>
  <si>
    <t>826@hotmail.com</t>
  </si>
  <si>
    <t>shahvicky28@hotmail.co.in</t>
  </si>
  <si>
    <t>tushar.aonespace@hotmail.com</t>
  </si>
  <si>
    <t>krunal_23patel@hotmail.com</t>
  </si>
  <si>
    <t>ruchisain201222@hotmail.com</t>
  </si>
  <si>
    <t>keshavsharmahar1@hotmail.com</t>
  </si>
  <si>
    <t>3874@hotmail.com</t>
  </si>
  <si>
    <t>sanketpatelb4@hotmail.com</t>
  </si>
  <si>
    <t>bodiwanasmile@hotmail.com</t>
  </si>
  <si>
    <t>patelpriti@hotmail.com</t>
  </si>
  <si>
    <t>dlthakor1972@hotmail.com</t>
  </si>
  <si>
    <t>riyapatel1996@hotmail.com</t>
  </si>
  <si>
    <t>saniharsh3193@hotmail.com</t>
  </si>
  <si>
    <t>naimeshcpatel@hotmail.com</t>
  </si>
  <si>
    <t>kalravu4u@hotmail.com</t>
  </si>
  <si>
    <t>nayanchavdabeec@hotmail.com</t>
  </si>
  <si>
    <t>patel2091@hotmail.com</t>
  </si>
  <si>
    <t>vanditshah6@hotmail.com</t>
  </si>
  <si>
    <t>spn2040@hotmail.com</t>
  </si>
  <si>
    <t>khemanihitesh@hotmail.in</t>
  </si>
  <si>
    <t>v_rain123@hotmail.com</t>
  </si>
  <si>
    <t>nehapanchal26774@hotmail.com</t>
  </si>
  <si>
    <t>shyamlal54@hotmail.com</t>
  </si>
  <si>
    <t>alka.tripathi1802@hotmail.com</t>
  </si>
  <si>
    <t>himanshusain19@hotmail.com</t>
  </si>
  <si>
    <t>hiteshvaidya@hotmail.com</t>
  </si>
  <si>
    <t>saytanna.ele16@hotmail.com</t>
  </si>
  <si>
    <t>27652@hotmail.com</t>
  </si>
  <si>
    <t>panchalpurvish1715@hotmail.com</t>
  </si>
  <si>
    <t>shyamlal547@hotmail.com</t>
  </si>
  <si>
    <t>mishra.saurabh0@hotmail.com</t>
  </si>
  <si>
    <t>90vinodbhaipatel@hotmail.com</t>
  </si>
  <si>
    <t>98237@hotmail.com</t>
  </si>
  <si>
    <t>drmeetr@hotmail.com</t>
  </si>
  <si>
    <t>mafatoffer@hotmail.com</t>
  </si>
  <si>
    <t>alapshah@hotmail.com</t>
  </si>
  <si>
    <t>dilavarsinhh@hotmail.com</t>
  </si>
  <si>
    <t>abrathod138@hotmail.com</t>
  </si>
  <si>
    <t>nikhiltamboli1986@hotmail.co.in</t>
  </si>
  <si>
    <t>dvsimariya@hotmail.com</t>
  </si>
  <si>
    <t>patelsaurin52@hotmail.com</t>
  </si>
  <si>
    <t>Sunil.Vasava.09@hotmail.com</t>
  </si>
  <si>
    <t>pu2209624@hotmail.com</t>
  </si>
  <si>
    <t>sansaybhaivora123@hotmail.com</t>
  </si>
  <si>
    <t>sumitpatel5633@hotmail.com</t>
  </si>
  <si>
    <t>prasapati.ketan@hotmail.com</t>
  </si>
  <si>
    <t>8276#@hotmail.com</t>
  </si>
  <si>
    <t>ram2211@hotmail.com</t>
  </si>
  <si>
    <t>shahdeepak1969@hotmail.com</t>
  </si>
  <si>
    <t>bhavesh.iconicrealty@hotmail.com</t>
  </si>
  <si>
    <t>pparthrpatell@hotmail.com</t>
  </si>
  <si>
    <t>cahasmukh.nakarani@hotmail.com</t>
  </si>
  <si>
    <t>vaishalidudhat2611@hotmail.com</t>
  </si>
  <si>
    <t>9787@hotmail.com</t>
  </si>
  <si>
    <t>valay-vyas@hotmail.com</t>
  </si>
  <si>
    <t>mohitthakkar05@hotmail.com</t>
  </si>
  <si>
    <t>fivecorner10@hotmail.com</t>
  </si>
  <si>
    <t>vsatel0100@hotmail.com</t>
  </si>
  <si>
    <t>dhavalparsapati0907@hotmail.com</t>
  </si>
  <si>
    <t>harshlathiya1531@hotmail.com</t>
  </si>
  <si>
    <t>xyz@hotmail.com</t>
  </si>
  <si>
    <t>Manthan1641@hotmail.com</t>
  </si>
  <si>
    <t>bharatzala925@hotmail.com</t>
  </si>
  <si>
    <t>monachaudhary257@hotmail.com</t>
  </si>
  <si>
    <t>12332@hotmail.com</t>
  </si>
  <si>
    <t>12i863@hotmail.com</t>
  </si>
  <si>
    <t>saiminpandya07@hotmail.com</t>
  </si>
  <si>
    <t>Manish.maheshwari86@hotmail.com</t>
  </si>
  <si>
    <t>drpriyalifecare@hotmail.com</t>
  </si>
  <si>
    <t>yatin63639@hotmail.com</t>
  </si>
  <si>
    <t>fantastic1691@hotmail.com</t>
  </si>
  <si>
    <t>89723@hotmail.com</t>
  </si>
  <si>
    <t>1233345@hotmail.com</t>
  </si>
  <si>
    <t>babulaltelar77@hotmail.com</t>
  </si>
  <si>
    <t>rasandapki62@hotmail.com</t>
  </si>
  <si>
    <t>dhruvmodi12@hotmail.com</t>
  </si>
  <si>
    <t>saureenn@hotmail.com</t>
  </si>
  <si>
    <t>atmam.mamta@hotmail.com</t>
  </si>
  <si>
    <t>ddp_hdp@hotmail.co.in</t>
  </si>
  <si>
    <t>kkchaudhary1008@hotmail.com</t>
  </si>
  <si>
    <t>kkchaodhary1008@hotmail.com</t>
  </si>
  <si>
    <t>tanyasukhwani24@hotmail.com</t>
  </si>
  <si>
    <t>Rahulprasapati1988@hotmail.com</t>
  </si>
  <si>
    <t>92762@hotmail.com</t>
  </si>
  <si>
    <t>email.hemal@hotmail.com</t>
  </si>
  <si>
    <t>satinpatel@6373.hotmail.com</t>
  </si>
  <si>
    <t>haresh_kalsaria@hotmail.com</t>
  </si>
  <si>
    <t>hardik1992panchal@hotmail.com</t>
  </si>
  <si>
    <t>here.punit@hotmail.com</t>
  </si>
  <si>
    <t>ankitakhandelwal1994@hotmail.com</t>
  </si>
  <si>
    <t>lavishkalyani1234@hotmail.com</t>
  </si>
  <si>
    <t>prashantlalwani10@hotmail.com</t>
  </si>
  <si>
    <t>tony_rathod@hotmail.com</t>
  </si>
  <si>
    <t>2738@hotmail.com</t>
  </si>
  <si>
    <t>h3ma8@hotmail.com</t>
  </si>
  <si>
    <t>sr.ramkiri@hotmail.com</t>
  </si>
  <si>
    <t>pareshshah77@hotmail.com</t>
  </si>
  <si>
    <t>11245@hotmail.com</t>
  </si>
  <si>
    <t>alankar.wakode@hotmail.com</t>
  </si>
  <si>
    <t>Shyamthakkar333@hotmail.com</t>
  </si>
  <si>
    <t>dhavalpadmani9@hotmail.com</t>
  </si>
  <si>
    <t>hardik.shahalloys@hotmail.com</t>
  </si>
  <si>
    <t>11242@hotmail.com</t>
  </si>
  <si>
    <t>manishshahc.2409@hotmail.com</t>
  </si>
  <si>
    <t>11233@hotmail.com</t>
  </si>
  <si>
    <t>sabikotak@hotmail.com</t>
  </si>
  <si>
    <t>harishheavena@hotmail.com</t>
  </si>
  <si>
    <t>prateekkaranpuria786@hotmail.com</t>
  </si>
  <si>
    <t>naik.prasakt021@hotmail.com</t>
  </si>
  <si>
    <t>dipaksharma29@hotmail.com</t>
  </si>
  <si>
    <t>koshti_harish@hotmail.com</t>
  </si>
  <si>
    <t>1223@hotmail.com</t>
  </si>
  <si>
    <t>chintoza@hotmail.com</t>
  </si>
  <si>
    <t>bantiyadav92by@hotmail.com</t>
  </si>
  <si>
    <t>pateluma1993@hotmail.com</t>
  </si>
  <si>
    <t>12223@hotmail.com</t>
  </si>
  <si>
    <t>dineshpatel@hotmail.com</t>
  </si>
  <si>
    <t>neha.s.desai@hotmail.com</t>
  </si>
  <si>
    <t>minesh_9383@hotmail.co.in</t>
  </si>
  <si>
    <t>centralcoordinatorbrookland@hotmail.com</t>
  </si>
  <si>
    <t>dhrumilmistry11@hotmail.com</t>
  </si>
  <si>
    <t>dany240595@hotmail.com</t>
  </si>
  <si>
    <t>nirav@hotmail.com</t>
  </si>
  <si>
    <t>harsil9109@hotmail.com</t>
  </si>
  <si>
    <t>divyeshsuthar250498@hotmail.com</t>
  </si>
  <si>
    <t>kalpeshkumar.patel1964@hotmail.com</t>
  </si>
  <si>
    <t>maninis@hotmail.com</t>
  </si>
  <si>
    <t>neel1289@hotmail.com</t>
  </si>
  <si>
    <t>square.ashish@hotmail.com</t>
  </si>
  <si>
    <t>amitpar1992@hotmail.com</t>
  </si>
  <si>
    <t>shahharsh734@hotmail.com</t>
  </si>
  <si>
    <t>niks07nikhil@hotmail.com</t>
  </si>
  <si>
    <t>tatmehulkumar@hotmail.ca</t>
  </si>
  <si>
    <t>damini7394@hotmail.com</t>
  </si>
  <si>
    <t>siddharth.rasa5@hotmail.com</t>
  </si>
  <si>
    <t>prasadroy@hotmail.com</t>
  </si>
  <si>
    <t>karanmehta1912@hotmail.com</t>
  </si>
  <si>
    <t>bhavsarchanakya@hotmail.com</t>
  </si>
  <si>
    <t>urvishp297@hotmail.in</t>
  </si>
  <si>
    <t>mskumarnik@hotmail.com</t>
  </si>
  <si>
    <t>harshil_17@hotmail.com</t>
  </si>
  <si>
    <t>karnavatimetro1@hotmail.in</t>
  </si>
  <si>
    <t>linesh.babariya@hotmail.com</t>
  </si>
  <si>
    <t>mavaniyash93@hotmail.com</t>
  </si>
  <si>
    <t>munsal28@hotmail.com</t>
  </si>
  <si>
    <t>thakkerad1960@hotmail.com</t>
  </si>
  <si>
    <t>harshilkhasanchi@hotmail.com</t>
  </si>
  <si>
    <t>ashish111patel988@hotmail.com</t>
  </si>
  <si>
    <t>asheshsuthar15@hotmail.com</t>
  </si>
  <si>
    <t>kedar.kavalanekaripru@hotmail.com</t>
  </si>
  <si>
    <t>kenil.choksi923@hotmail.com</t>
  </si>
  <si>
    <t>NITERIORHUB021@hotmail.COM</t>
  </si>
  <si>
    <t>nitish.mpm@hotmail.com</t>
  </si>
  <si>
    <t>vinparekh444@hotmail.com</t>
  </si>
  <si>
    <t>Dtthakkar1980@hotmail.com</t>
  </si>
  <si>
    <t>12345@hotmail.com</t>
  </si>
  <si>
    <t>kirtansheth@hotmail.com</t>
  </si>
  <si>
    <t>actriveindia.fit@hotmail.com</t>
  </si>
  <si>
    <t>vasudineshpatel@hotmail.com</t>
  </si>
  <si>
    <t>INTERIAHUB021@hotmail.COM</t>
  </si>
  <si>
    <t>maniar.nipesh@hotmail.com</t>
  </si>
  <si>
    <t>patelaviratuk@hotmail.com</t>
  </si>
  <si>
    <t>yash_61290@hotmail.com</t>
  </si>
  <si>
    <t>shashwatraval@hotmail.com</t>
  </si>
  <si>
    <t>vaibhavsheth23@hotmail.com</t>
  </si>
  <si>
    <t>sharmakrutika07@hotmail.com</t>
  </si>
  <si>
    <t>yashashvi18@hotmail.com</t>
  </si>
  <si>
    <t>htemilpatel@hotmail.com</t>
  </si>
  <si>
    <t>hashah31@hotmail.com</t>
  </si>
  <si>
    <t>Umesh.saindane@hotmail.com</t>
  </si>
  <si>
    <t>raaveerealty@hotmail.com</t>
  </si>
  <si>
    <t>mahendra.vitalspace@hotmail.com</t>
  </si>
  <si>
    <t>ketan.vitalspace@hotmail.com</t>
  </si>
  <si>
    <t>rakesh29091981@hotmail.com</t>
  </si>
  <si>
    <t>SUNILPATEL17@hotmail.COM</t>
  </si>
  <si>
    <t>harshad@hotmail.com</t>
  </si>
  <si>
    <t>niravrnb@hotmail.com</t>
  </si>
  <si>
    <t>virenparth39@hotmail.com</t>
  </si>
  <si>
    <t>satish.prasapati@hotmail.com</t>
  </si>
  <si>
    <t>apurva17uwsb@hotmail.com</t>
  </si>
  <si>
    <t>visay3050@hotmail.com</t>
  </si>
  <si>
    <t>haardkrawal@hotmail.com</t>
  </si>
  <si>
    <t>bhattiamit20@hotmail.com</t>
  </si>
  <si>
    <t>P.k.chavda84@hotmail.com</t>
  </si>
  <si>
    <t>zala.kalpesh05@hotmail.com</t>
  </si>
  <si>
    <t>hmsitapara@hotmail.com</t>
  </si>
  <si>
    <t>hirenprb@hotmail.com</t>
  </si>
  <si>
    <t>rakesh1@hotmail.com</t>
  </si>
  <si>
    <t>DSPATEL.2583@hotmail.COM</t>
  </si>
  <si>
    <t>pushpasitapara@hotmail.com</t>
  </si>
  <si>
    <t>atit.fozdar@hotmail.com</t>
  </si>
  <si>
    <t>deepsoni362@hotmail.com</t>
  </si>
  <si>
    <t>tarachand@hotmail.com</t>
  </si>
  <si>
    <t>harshilshah166@hotmail.com</t>
  </si>
  <si>
    <t>rakesh@hotmail.com</t>
  </si>
  <si>
    <t>visayraval1963@hotmail.com</t>
  </si>
  <si>
    <t>vanshil.pratik@hotmail.com</t>
  </si>
  <si>
    <t>vishpatel26@hotmail.com</t>
  </si>
  <si>
    <t>nileshmotiani@hotmail.com</t>
  </si>
  <si>
    <t>maulikmehtano1@hotmail.com</t>
  </si>
  <si>
    <t>tascorealty@hotmail.com</t>
  </si>
  <si>
    <t>shahinpandya@hotmail.com</t>
  </si>
  <si>
    <t>arpitkc89@hotmail.com</t>
  </si>
  <si>
    <t>Thoriyaarpit@hotmail.com</t>
  </si>
  <si>
    <t>nileshmotiyani@hotmail.com</t>
  </si>
  <si>
    <t>AYUSHBHANDARI8864@hotmail.COM</t>
  </si>
  <si>
    <t>hardik0072@hotmail.com</t>
  </si>
  <si>
    <t>desainaresh8386@hotmail.com</t>
  </si>
  <si>
    <t>dreamspace2162@hotmail.com</t>
  </si>
  <si>
    <t>partrhshah@hotmail.com</t>
  </si>
  <si>
    <t>amitrathod@hotmail.com</t>
  </si>
  <si>
    <t>hirendesai014@hotmail.com</t>
  </si>
  <si>
    <t>PRAsaL920@hotmail.COM</t>
  </si>
  <si>
    <t>krunalmehta5893@hotmail.com</t>
  </si>
  <si>
    <t>akritashrivastava@hotmail.com</t>
  </si>
  <si>
    <t>rishi_vadher@hotmail.com</t>
  </si>
  <si>
    <t>sunilbhonsle0705@hotmail.com</t>
  </si>
  <si>
    <t>crystalbuildsquare@hotmail.com</t>
  </si>
  <si>
    <t>bhatiasunil12@hotmail.com</t>
  </si>
  <si>
    <t>visaypatel_4@hotmail.com</t>
  </si>
  <si>
    <t>heliestate@hotmail.com</t>
  </si>
  <si>
    <t>Panchalmayur545@hotmail.com</t>
  </si>
  <si>
    <t>harmit.2929@hotmail.com</t>
  </si>
  <si>
    <t>keval430@hotmail.com</t>
  </si>
  <si>
    <t>Krunal1116@hotmail.com</t>
  </si>
  <si>
    <t>vdaftari@hotmail.com</t>
  </si>
  <si>
    <t>shahketav31@hotmail.com</t>
  </si>
  <si>
    <t>deepakshah1@hotmail.com</t>
  </si>
  <si>
    <t>urvish2610@hotmail.com</t>
  </si>
  <si>
    <t>deepakshah@hotmail.com</t>
  </si>
  <si>
    <t>roopesh.kshattriya@hotmail.vom</t>
  </si>
  <si>
    <t>thakkar.yash84@hotmail.com</t>
  </si>
  <si>
    <t>nayak.daksh@hotmail.com</t>
  </si>
  <si>
    <t>bshailesh1964@hotmail.com</t>
  </si>
  <si>
    <t>pranshuthakkar@hotmail.com</t>
  </si>
  <si>
    <t>19anishtiwari@hotmail.com</t>
  </si>
  <si>
    <t>niravahir19@hotmail.com</t>
  </si>
  <si>
    <t>nhirnlsoni92514@hotmail.com</t>
  </si>
  <si>
    <t>krisnakantpatel8030@hotmail.com</t>
  </si>
  <si>
    <t>anipanchal2211112@hotmail.com</t>
  </si>
  <si>
    <t>romisharraf@hotmail.com</t>
  </si>
  <si>
    <t>pratikbandya@hotmail.com</t>
  </si>
  <si>
    <t>bundelaprikshit@hotmail.com</t>
  </si>
  <si>
    <t>ackyano@hotmail.com</t>
  </si>
  <si>
    <t>tannaproperties@hotmail.com</t>
  </si>
  <si>
    <t>alkesh.fortune@hotmail.com</t>
  </si>
  <si>
    <t>chauhan.faizal98@hotmail.com</t>
  </si>
  <si>
    <t>sitapurmedicalhub@hotmail.com</t>
  </si>
  <si>
    <t>keyur.neo2190@hotmail.com</t>
  </si>
  <si>
    <t>parth_7191@hotmail.com</t>
  </si>
  <si>
    <t>hbpatel0861@hotmail.com</t>
  </si>
  <si>
    <t>Bhaves82patel@hotmail.com</t>
  </si>
  <si>
    <t>kandarp28@hotmail.com</t>
  </si>
  <si>
    <t>pabloescobar5459@hotmail.com</t>
  </si>
  <si>
    <t>arvindpatel@hotmail.com</t>
  </si>
  <si>
    <t>patelronak5989@hotmail.com</t>
  </si>
  <si>
    <t>sachinbhatt13@hotmail.com</t>
  </si>
  <si>
    <t>sayeshchaudhary99@hotmail.com</t>
  </si>
  <si>
    <t>itnimesh@hotmail.com</t>
  </si>
  <si>
    <t>dilipmackdani@hotmail.com</t>
  </si>
  <si>
    <t>maulikshah3771@hotmail.com</t>
  </si>
  <si>
    <t>cavishvas.mistri@hotmail.com</t>
  </si>
  <si>
    <t>kirit.bt@hotmail.com</t>
  </si>
  <si>
    <t>patelmukesh0704@hotmail.com</t>
  </si>
  <si>
    <t>hirennathwani25@hotmail.com</t>
  </si>
  <si>
    <t>bonzerkaizen@hotmail.com</t>
  </si>
  <si>
    <t>Bhoo181@hotmail.com</t>
  </si>
  <si>
    <t>Vikas@hotmail.com</t>
  </si>
  <si>
    <t>nandwanakk@hotmail.com</t>
  </si>
  <si>
    <t>nazarsunesara13@hotmail.com</t>
  </si>
  <si>
    <t>nayak@hotmail.com</t>
  </si>
  <si>
    <t>avishshah9828@hotmail.com</t>
  </si>
  <si>
    <t>solum.properties1313@hotmail.com</t>
  </si>
  <si>
    <t>pradipsolanki990@hotmail.com</t>
  </si>
  <si>
    <t>foodcorner0012@hotmail.com</t>
  </si>
  <si>
    <t>Maunish7727@hotmail.com</t>
  </si>
  <si>
    <t>monicapatel4995@hotmail.com</t>
  </si>
  <si>
    <t>RAVIN.HDFC@hotmail.COM</t>
  </si>
  <si>
    <t>multiserviceprovider12@hotmail.com</t>
  </si>
  <si>
    <t>infoanery@hotmail.com</t>
  </si>
  <si>
    <t>arpit.patel3370@hotmail.com</t>
  </si>
  <si>
    <t>sayeshpatel@hotmail.com</t>
  </si>
  <si>
    <t>visaykk621@hotmail.com</t>
  </si>
  <si>
    <t>Youkalsariya@hotmail.com</t>
  </si>
  <si>
    <t>kpancholi7@hotmail.com</t>
  </si>
  <si>
    <t>costlyquill@hotmail.com</t>
  </si>
  <si>
    <t>poosasoni931993@hotmail.com</t>
  </si>
  <si>
    <t>monicapateli4995@hotmail.com</t>
  </si>
  <si>
    <t>bril.ahd@hotmail.com</t>
  </si>
  <si>
    <t>kripalsinh6973@hotmail.com</t>
  </si>
  <si>
    <t>Patelpremkishore@hotmail.com</t>
  </si>
  <si>
    <t>rasaniatul5@hotmail.com</t>
  </si>
  <si>
    <t>Niyatipatel2908@hotmail.com</t>
  </si>
  <si>
    <t>capatel2011@hotmail.com</t>
  </si>
  <si>
    <t>asharamaiya1977@hotmail.com</t>
  </si>
  <si>
    <t>vitthal.bhambhi@hotmail.com</t>
  </si>
  <si>
    <t>afzalukhan@hotmail.com</t>
  </si>
  <si>
    <t>sameer.7211@hotmail.com</t>
  </si>
  <si>
    <t>ansaneerpatel@hotmail.com</t>
  </si>
  <si>
    <t>captownrealities@hotmail.com</t>
  </si>
  <si>
    <t>kamleshrathod1@hotmail.com</t>
  </si>
  <si>
    <t>dvitishah1983@hotmail.com</t>
  </si>
  <si>
    <t>shreyaparikh212@hotmail.com</t>
  </si>
  <si>
    <t>shivampancholi11@hotmail.com</t>
  </si>
  <si>
    <t>bharat12156@hotmail.com</t>
  </si>
  <si>
    <t>dhruvinshah09@hotmail.com</t>
  </si>
  <si>
    <t>nandiniparikh1204@hotmail.com</t>
  </si>
  <si>
    <t>kamleshrathod@hotmail.com</t>
  </si>
  <si>
    <t>aashikpatel@3010hotmail.come</t>
  </si>
  <si>
    <t>himashu287@hotmail.com</t>
  </si>
  <si>
    <t>patelutsav999@hotmail.com</t>
  </si>
  <si>
    <t>patelshaishav168@hotmail.com</t>
  </si>
  <si>
    <t>rasik.mansatta@hotmail.com</t>
  </si>
  <si>
    <t>pramitas51@hotmail.come</t>
  </si>
  <si>
    <t>mehulthakkar_9@hotmail.in</t>
  </si>
  <si>
    <t>aavishkardevelopers21@hotmail.com</t>
  </si>
  <si>
    <t>sharmaroshan510@hotmail.com</t>
  </si>
  <si>
    <t>nikdholakia94@hotmail.com</t>
  </si>
  <si>
    <t>Axypandya@hotmail.co.in</t>
  </si>
  <si>
    <t>praful4194@hotmail.com</t>
  </si>
  <si>
    <t>dnpdhruv@hotmail.com</t>
  </si>
  <si>
    <t>harshmalad@hotmail.com</t>
  </si>
  <si>
    <t>Emperortaral@hotmail.com</t>
  </si>
  <si>
    <t>sansayramani390@hotmail.com</t>
  </si>
  <si>
    <t>Shubhconsultancy2003@hotmail.com</t>
  </si>
  <si>
    <t>Save.ahmedabad@hotmail.com</t>
  </si>
  <si>
    <t>parshwainfraventures@hotmail.com</t>
  </si>
  <si>
    <t>parthsipd@hotmail.com</t>
  </si>
  <si>
    <t>saurabh9072@hotmail.com</t>
  </si>
  <si>
    <t>dhruvdmne74@hotmail.com</t>
  </si>
  <si>
    <t>shalinichhabria007@hotmail.com</t>
  </si>
  <si>
    <t>summit.khanna@hotmail.com</t>
  </si>
  <si>
    <t>Darshit.sakharia@hotmail.com</t>
  </si>
  <si>
    <t>rathodseth@hotmail.com</t>
  </si>
  <si>
    <t>heer.solanki01@hotmail.com</t>
  </si>
  <si>
    <t>rupareliyasneha@hotmail.com</t>
  </si>
  <si>
    <t>vnitesh1122@hotmail.com</t>
  </si>
  <si>
    <t>hetalsompura85@hotmail.com</t>
  </si>
  <si>
    <t>smitkotharirocks@hotmail.com</t>
  </si>
  <si>
    <t>het6359231709@hotmail.com</t>
  </si>
  <si>
    <t>cbkfc@hotmail.com</t>
  </si>
  <si>
    <t>Parakh123rishabh@hotmail.com</t>
  </si>
  <si>
    <t>rootsindiacompany@hotmail.com</t>
  </si>
  <si>
    <t>beratulsi29@hotmail.com</t>
  </si>
  <si>
    <t>sakhranisimran26@hotmail.com</t>
  </si>
  <si>
    <t>bvshah38@hotmail.com</t>
  </si>
  <si>
    <t>khatriakshay007@hotmail.com</t>
  </si>
  <si>
    <t>Vidhyamd7439@hotmail.com</t>
  </si>
  <si>
    <t>amitpatel102426@hotmail.com</t>
  </si>
  <si>
    <t>Pratikparmar2725@hotmail.com</t>
  </si>
  <si>
    <t>chetansixit_11@hotmail.com</t>
  </si>
  <si>
    <t>Priyanshu4723@hotmail.com</t>
  </si>
  <si>
    <t>nandiniladdha0705@hotmail.com</t>
  </si>
  <si>
    <t>rishishah13@hotmail.com</t>
  </si>
  <si>
    <t>saywantmakwana@hotmail.com</t>
  </si>
  <si>
    <t>prnvmak26@hotmail.com</t>
  </si>
  <si>
    <t>hitudthakkar@hotmail.com</t>
  </si>
  <si>
    <t>drronakpatel@hotmail.co.in</t>
  </si>
  <si>
    <t>473.muskan@hotmail.com</t>
  </si>
  <si>
    <t>Patel.yash493@hotmail.com</t>
  </si>
  <si>
    <t>nikubha0202@hotmail.com</t>
  </si>
  <si>
    <t>divyakaranpuria1530@hotmail.com</t>
  </si>
  <si>
    <t>Kshahcs@hotmail.co.in</t>
  </si>
  <si>
    <t>Mehta.hariom@hotmail.in</t>
  </si>
  <si>
    <t>sheladiaharshil11@hotmail.com</t>
  </si>
  <si>
    <t>Kiran.dabhi6969@hotmail.com</t>
  </si>
  <si>
    <t>dhruvilshahpr@hotmail.com</t>
  </si>
  <si>
    <t>s7dave@hotmail.com</t>
  </si>
  <si>
    <t>nkbansara19@hotmail.com</t>
  </si>
  <si>
    <t>yashparikh1999@hotmail.com</t>
  </si>
  <si>
    <t>bhaveshahusa97@hotmail.com</t>
  </si>
  <si>
    <t>sarthakpatel3333@hotmail.com</t>
  </si>
  <si>
    <t>Emailtokhushma@hotmail.com</t>
  </si>
  <si>
    <t>Silversanddevelopers@hotmail.com</t>
  </si>
  <si>
    <t>Iamsuketu@hotmail.com</t>
  </si>
  <si>
    <t>swati.modi512@hotmail.com</t>
  </si>
  <si>
    <t>suveeshpanickar@hotmail.com</t>
  </si>
  <si>
    <t>akkissky24@hotmail.com</t>
  </si>
  <si>
    <t>siddharththakar97@hotmail.com</t>
  </si>
  <si>
    <t>hanishthakkar@hotmail.com</t>
  </si>
  <si>
    <t>wadhwasohan786@hotmail.com</t>
  </si>
  <si>
    <t>abhyudyaa@hotmail.com</t>
  </si>
  <si>
    <t>viharshah222@hotmail.com</t>
  </si>
  <si>
    <t>Rekhachandnani77@hotmail.com</t>
  </si>
  <si>
    <t>visayraval1974@hotmail.com</t>
  </si>
  <si>
    <t>Hani.suthar2000@hotmail.com</t>
  </si>
  <si>
    <t>bharatcelly1991@hotmail.com</t>
  </si>
  <si>
    <t>manyalimbani388@hotmail.com</t>
  </si>
  <si>
    <t>Bhavinshahh201@hotmail.com</t>
  </si>
  <si>
    <t>hardik36534@hotmail.com</t>
  </si>
  <si>
    <t>pandyaa070@hotmail.com</t>
  </si>
  <si>
    <t>devanshparikh5@hotmail.com</t>
  </si>
  <si>
    <t>Bp8249p@hotmail.com</t>
  </si>
  <si>
    <t>HARSH11252@hotmail.COM</t>
  </si>
  <si>
    <t>mohit11.thaker@hotmail.com</t>
  </si>
  <si>
    <t>mkpatel1970@hotmail.com</t>
  </si>
  <si>
    <t>tirth8858patel@hotmail.com</t>
  </si>
  <si>
    <t>dimpymewada@hotmail.com</t>
  </si>
  <si>
    <t>riteshramwani.25@hotmail.com</t>
  </si>
  <si>
    <t>kamalshivnani1993@hotmail.com</t>
  </si>
  <si>
    <t>vishal.28282@hotmail.com</t>
  </si>
  <si>
    <t>kiran.p.9900@hotmail.com</t>
  </si>
  <si>
    <t>write2krunal91@hotmail.com</t>
  </si>
  <si>
    <t>mintoo1987@hotmail.co.in</t>
  </si>
  <si>
    <t>hiteshkhatri20@hotmail.com</t>
  </si>
  <si>
    <t>mihir.suchak11@hotmail.com</t>
  </si>
  <si>
    <t>hardikratai94@hotmail.com</t>
  </si>
  <si>
    <t>deepbhavsar53@hotmail.com</t>
  </si>
  <si>
    <t>suresh_15379@hotmail.co.in</t>
  </si>
  <si>
    <t>bhavesh.modi22@hotmail.com</t>
  </si>
  <si>
    <t>ravisavaliya16@hotmail.in</t>
  </si>
  <si>
    <t>vatsalmehta175@hotmail.com</t>
  </si>
  <si>
    <t>sartarkarnaresh@hotmail.com</t>
  </si>
  <si>
    <t>deepnshahds@hotmail.com</t>
  </si>
  <si>
    <t>parekhb99@hotmail.in</t>
  </si>
  <si>
    <t>aakash.makwana@hotmail.co.in</t>
  </si>
  <si>
    <t>selan.bioscience@hotmail.com</t>
  </si>
  <si>
    <t>dipesh.koshti22@hotmail.com</t>
  </si>
  <si>
    <t>makwanaman@hotmail.co.in</t>
  </si>
  <si>
    <t>divyakant_rana@hotmail.com</t>
  </si>
  <si>
    <t>satin.chauhan1983@hotmail.com</t>
  </si>
  <si>
    <t>ashishchawla155@hotmail.com</t>
  </si>
  <si>
    <t>pariharasay1991@hotmail.com</t>
  </si>
  <si>
    <t>poosamedical111@hotmail.com</t>
  </si>
  <si>
    <t>dip_18980@hotmail.co.in</t>
  </si>
  <si>
    <t>farsanashaikh.147@hotmail.com</t>
  </si>
  <si>
    <t>varunpatelv2@hotmail.com</t>
  </si>
  <si>
    <t>dhruvdhirenpatel@hotmail.com</t>
  </si>
  <si>
    <t>vivek_tiwari_5@hotmail.com</t>
  </si>
  <si>
    <t>ronak_hanu@hotmail.com</t>
  </si>
  <si>
    <t>patelpurrvi@hotmail.com</t>
  </si>
  <si>
    <t>34patelparth41@hotmail.com</t>
  </si>
  <si>
    <t>Kishkumar880@hotmail.com</t>
  </si>
  <si>
    <t>neelkanthmattar@hotmail.com</t>
  </si>
  <si>
    <t>patel.iifl@hotmail.com</t>
  </si>
  <si>
    <t>sachinp503@hotmail.com</t>
  </si>
  <si>
    <t>Vikas.finearts@hotmail.com</t>
  </si>
  <si>
    <t>keyur5490@hotmail.com</t>
  </si>
  <si>
    <t>aryanvohera009@hotmail.com</t>
  </si>
  <si>
    <t>princechira@hotmail.com</t>
  </si>
  <si>
    <t>P886644@hotmail.com</t>
  </si>
  <si>
    <t>rimamshah2011@hotmail.com</t>
  </si>
  <si>
    <t>pranavm75@hotmail.com</t>
  </si>
  <si>
    <t>prasapatipinkal@hotmail.com</t>
  </si>
  <si>
    <t>heet90@hotmail.com</t>
  </si>
  <si>
    <t>princedharu22@hotmail.com</t>
  </si>
  <si>
    <t>Devenbsani@hotmail.com</t>
  </si>
  <si>
    <t>bhavyashah.19999@hotmail.com</t>
  </si>
  <si>
    <t>shivam.suhan.dixit@hotmail.com</t>
  </si>
  <si>
    <t>bike91221@hotmail.co.in</t>
  </si>
  <si>
    <t>ashwin.makwana@hotmail.com</t>
  </si>
  <si>
    <t>sachinkailkar7@hotmail.com</t>
  </si>
  <si>
    <t>vickysdream@hotmail.com</t>
  </si>
  <si>
    <t>saymin7020@hotmail.com</t>
  </si>
  <si>
    <t>vishal29shah@hotmail.com</t>
  </si>
  <si>
    <t>rahulparekh450@hotmail.com</t>
  </si>
  <si>
    <t>pansuriyapiyushc@hotmail.com</t>
  </si>
  <si>
    <t>prafulvankhede84@hotmail.com</t>
  </si>
  <si>
    <t>riddheshbhavsar@hotmail.com</t>
  </si>
  <si>
    <t>manishmwz9@hotmail.com</t>
  </si>
  <si>
    <t>chandra2131985@hotmail.com</t>
  </si>
  <si>
    <t>laxmanraimalani@hotmail.co</t>
  </si>
  <si>
    <t>kotadiaaashil@hotmail.com</t>
  </si>
  <si>
    <t>Arsavam10@hotmail.com</t>
  </si>
  <si>
    <t>mohakmehra@hotmail.com</t>
  </si>
  <si>
    <t>mitul.patel199@hotmail.com</t>
  </si>
  <si>
    <t>saineshshah_007@hotmail.in</t>
  </si>
  <si>
    <t>ashish400567@hotmail.com</t>
  </si>
  <si>
    <t>milan.somaiya002@hotmail.com</t>
  </si>
  <si>
    <t>rawtaniy@hotmail.com</t>
  </si>
  <si>
    <t>dhruvipshah2016@hotmail.com</t>
  </si>
  <si>
    <t>sandip_mahiwal@hotmail.co.in</t>
  </si>
  <si>
    <t>sonipriya161095@hotmail.com</t>
  </si>
  <si>
    <t>pramodparab20@hotmail.com</t>
  </si>
  <si>
    <t>kamleshmehara.film@hotmail.com</t>
  </si>
  <si>
    <t>bhadreshdp@hotmail.com</t>
  </si>
  <si>
    <t>Kaushikdec90@hotmail.com</t>
  </si>
  <si>
    <t>payalmashruwala@hotmail.com</t>
  </si>
  <si>
    <t>Avdheshv@hotmail.com</t>
  </si>
  <si>
    <t>tirthak.modi@hotmail.com</t>
  </si>
  <si>
    <t>kalpeshsoni@hotmail.com</t>
  </si>
  <si>
    <t>varsha031080@hotmail.com</t>
  </si>
  <si>
    <t>hdipak1982@hotmail.com</t>
  </si>
  <si>
    <t>koshti10@hotmail.com</t>
  </si>
  <si>
    <t>vedikashah1624@hotmail.com</t>
  </si>
  <si>
    <t>chetanraval1977@hotmail.com</t>
  </si>
  <si>
    <t>ishanshah20@hotmail.com</t>
  </si>
  <si>
    <t>darshanshah4u@hotmail.com</t>
  </si>
  <si>
    <t>chirayush.shah@hotmail.co.in</t>
  </si>
  <si>
    <t>anish_patel77@hotmail.co.in</t>
  </si>
  <si>
    <t>dushyant7739@hotmail.co.in</t>
  </si>
  <si>
    <t>shailacharya@hotmail.com</t>
  </si>
  <si>
    <t>bhaveshpatel311084@hotmail.com</t>
  </si>
  <si>
    <t>dcon201117@hotmail.com</t>
  </si>
  <si>
    <t>sushilkumar.ictm@hotmail.com</t>
  </si>
  <si>
    <t>chintu71289@hotmail.com</t>
  </si>
  <si>
    <t>ashishdhobi13@hotmail.com</t>
  </si>
  <si>
    <t>dmodi6375@hotmail.com</t>
  </si>
  <si>
    <t>ankursharma0407@hotmail.com</t>
  </si>
  <si>
    <t>tewaridayanand@hotmail.com</t>
  </si>
  <si>
    <t>lalit.soni.1991@hotmail.com</t>
  </si>
  <si>
    <t>vivek.kapasi4@hotmail.com</t>
  </si>
  <si>
    <t>chaxumistry@hotmail.com</t>
  </si>
  <si>
    <t>chakuday@hotmail.com</t>
  </si>
  <si>
    <t>thakkar.hardik.rs@hotmail.com</t>
  </si>
  <si>
    <t>dilip05patel@hotmail.com</t>
  </si>
  <si>
    <t>parvpandya25@hotmail.com</t>
  </si>
  <si>
    <t>bhavikymehta19@hotmail.com</t>
  </si>
  <si>
    <t>suketuthakkar1506@hotmail.com</t>
  </si>
  <si>
    <t>suthar.say22@hotmail.com</t>
  </si>
  <si>
    <t>rameshppatel4@hotmail.com</t>
  </si>
  <si>
    <t>visheshshah999@hotmail.com</t>
  </si>
  <si>
    <t>hardik8472@hotmail.com</t>
  </si>
  <si>
    <t>patelharshit87@hotmail.com</t>
  </si>
  <si>
    <t>tushar84civil@hotmail.com</t>
  </si>
  <si>
    <t>krunalthakkar1111@hotmail.com</t>
  </si>
  <si>
    <t>shahmiteshp164@hotmail.com</t>
  </si>
  <si>
    <t>Hardikthakkar725@hotmail.com</t>
  </si>
  <si>
    <t>prakashkabra79@hotmail.co</t>
  </si>
  <si>
    <t>sharma.harish2012@hotmail.com</t>
  </si>
  <si>
    <t>shahkinsal2010@hotmail.com</t>
  </si>
  <si>
    <t>kcmcoahd@hotmail.com</t>
  </si>
  <si>
    <t>sansaykeralia@hotmail.com</t>
  </si>
  <si>
    <t>bhaskarpatel10@hotmail.com</t>
  </si>
  <si>
    <t>advancelaser1@hotmail.com</t>
  </si>
  <si>
    <t>namtu3112@hotmail.com</t>
  </si>
  <si>
    <t>asianelevators@hotmail.com</t>
  </si>
  <si>
    <t>sayeshkpatel9472@hotmail.com</t>
  </si>
  <si>
    <t>dar26shan@hotmail.com</t>
  </si>
  <si>
    <t>abhishekakhani@hotmail.in</t>
  </si>
  <si>
    <t>nandish.desai@hotmail.com</t>
  </si>
  <si>
    <t>akhilmarvaniya19@hotmail.com</t>
  </si>
  <si>
    <t>panorama.anil@hotmail.com</t>
  </si>
  <si>
    <t>arihantenterprise30@hotmail.co.in</t>
  </si>
  <si>
    <t>bonnyekantik@hotmail.com</t>
  </si>
  <si>
    <t>Shreekantbarot@hotmail.com</t>
  </si>
  <si>
    <t>hipratik007@hotmail.com</t>
  </si>
  <si>
    <t>nishitthekdi@hotmail.com</t>
  </si>
  <si>
    <t>bhavyapatadia@hotmail.com</t>
  </si>
  <si>
    <t>mistrybhavin79@hotmail.com</t>
  </si>
  <si>
    <t>vishal.shah2476@hotmail.com</t>
  </si>
  <si>
    <t>hk_thakar@hotmail.com</t>
  </si>
  <si>
    <t>vinitpadaliya@hotmail.com</t>
  </si>
  <si>
    <t>hardikthakar12@hotmail.com</t>
  </si>
  <si>
    <t>nebulasushant@hotmail.com</t>
  </si>
  <si>
    <t>naivikshah79@hotmail.com</t>
  </si>
  <si>
    <t>champavat23@hotmail.com</t>
  </si>
  <si>
    <t>ritesh.shyamal@hotmail.com</t>
  </si>
  <si>
    <t>shahronak02@hotmail.com</t>
  </si>
  <si>
    <t>amar2698@hotmail.com</t>
  </si>
  <si>
    <t>tushkienterprise@hotmail.com</t>
  </si>
  <si>
    <t>amrathi_2006@hotmail.com</t>
  </si>
  <si>
    <t>thitesh792@hotmail.com</t>
  </si>
  <si>
    <t>panditinfrasolutions@hotmail.com</t>
  </si>
  <si>
    <t>biomedmaulik@hotmail.com</t>
  </si>
  <si>
    <t>visay021179@hotmail.com</t>
  </si>
  <si>
    <t>hirwaraichura93@hotmail.com</t>
  </si>
  <si>
    <t>ysayantilal@hotmail.com</t>
  </si>
  <si>
    <t>sainilsani2@hotmail.com</t>
  </si>
  <si>
    <t>pinku@hotmail.com</t>
  </si>
  <si>
    <t>khatrilombard@hotmail.com</t>
  </si>
  <si>
    <t>atulsx8e@hotmail.com</t>
  </si>
  <si>
    <t>nandish4790@hotmail.com</t>
  </si>
  <si>
    <t>visaythakor29@hotmail.com</t>
  </si>
  <si>
    <t>shyanimilind@hotmail.com</t>
  </si>
  <si>
    <t>bodananikhil80@hotmail.com</t>
  </si>
  <si>
    <t>vinnieshh@hotmail.com</t>
  </si>
  <si>
    <t>sachin58.rathod@hotmail.com</t>
  </si>
  <si>
    <t>vatsalsoni1210@hotmail.com</t>
  </si>
  <si>
    <t>kataranitesh@hotmail.com</t>
  </si>
  <si>
    <t>hardiksoni5041@hotmail.com</t>
  </si>
  <si>
    <t>bharat.elica@hotmail.com</t>
  </si>
  <si>
    <t>369.ankit@hotmail.com</t>
  </si>
  <si>
    <t>nikheel09patel@hotmail.com</t>
  </si>
  <si>
    <t>shailendra62@hotmail.com</t>
  </si>
  <si>
    <t>saichandani.manish@hotmail.com</t>
  </si>
  <si>
    <t>rasanankleshwaria@hotmail.com</t>
  </si>
  <si>
    <t>harshad.patel441@hotmail.com</t>
  </si>
  <si>
    <t>keyurrafaliya8497@hotmail.com</t>
  </si>
  <si>
    <t>bhaveshsuthar46@hotmail.com</t>
  </si>
  <si>
    <t>rishie.lotus@hotmail.com</t>
  </si>
  <si>
    <t>pars.zaveri@hotmail.com</t>
  </si>
  <si>
    <t>samir_23487@hotmail.com</t>
  </si>
  <si>
    <t>tirthpathak.tp93@hotmail.com</t>
  </si>
  <si>
    <t>shahpulin68@hotmail.com</t>
  </si>
  <si>
    <t>naresh.dudhat1478@hotmail.com</t>
  </si>
  <si>
    <t>sumantlohar@hotmail.com</t>
  </si>
  <si>
    <t>palashpatel118@hotmail.com</t>
  </si>
  <si>
    <t>ratan1010.rm@hotmail.com</t>
  </si>
  <si>
    <t>sunnypatel149@hotmail.com</t>
  </si>
  <si>
    <t>patelashishme0932@hotmail.com</t>
  </si>
  <si>
    <t>alkeshpatil7248@hotmail.com</t>
  </si>
  <si>
    <t>niyatishah7690@hotmail.com</t>
  </si>
  <si>
    <t>keyursayta@hotmail.co.in</t>
  </si>
  <si>
    <t>mihir8269@hotmail.com</t>
  </si>
  <si>
    <t>samiel7702@hotmail.com</t>
  </si>
  <si>
    <t>pranav.2663@hotmail.com</t>
  </si>
  <si>
    <t>maheshparmar15@hotmail.com</t>
  </si>
  <si>
    <t>pratikpatel29587@hotmail.com</t>
  </si>
  <si>
    <t>amulsharma87@hotmail.com</t>
  </si>
  <si>
    <t>aarush1232@hotmail.com</t>
  </si>
  <si>
    <t>dipenmavani26@hotmail.com</t>
  </si>
  <si>
    <t>sachinkumar.amr@hotmail.com</t>
  </si>
  <si>
    <t>mohana24apte@hotmail.com</t>
  </si>
  <si>
    <t>sahabthakur830@hotmail.com</t>
  </si>
  <si>
    <t>vishalshah7437.v@hotmail.com</t>
  </si>
  <si>
    <t>mohitsatani06@hotmail.com</t>
  </si>
  <si>
    <t>khushbuvv1519@hotmail.com</t>
  </si>
  <si>
    <t>deep9449@hotmail.com</t>
  </si>
  <si>
    <t>arpatel8899@hotmail.com</t>
  </si>
  <si>
    <t>nitesh.prasapati2090@hotmail.com</t>
  </si>
  <si>
    <t>pratap1234510@hotmail.com</t>
  </si>
  <si>
    <t>dhruvpatel7895@hotmail.com</t>
  </si>
  <si>
    <t>vekariaabhishek@hotmail.com</t>
  </si>
  <si>
    <t>pranay.parikh@hotmail.com</t>
  </si>
  <si>
    <t>pareshkanani367@hotmail.com</t>
  </si>
  <si>
    <t>hardikdave47@hotmail.com</t>
  </si>
  <si>
    <t>proshan33@hotmail.com</t>
  </si>
  <si>
    <t>malhar1307@hotmail.com</t>
  </si>
  <si>
    <t>mahankit@hotmail.com</t>
  </si>
  <si>
    <t>harshil007_s@hotmail.com</t>
  </si>
  <si>
    <t>yourkey2902@hotmail.com</t>
  </si>
  <si>
    <t>malay875@hotmail.com</t>
  </si>
  <si>
    <t>dkakani95@hotmail.com</t>
  </si>
  <si>
    <t>doctor.apurva4@hotmail.com</t>
  </si>
  <si>
    <t>bhanu.bakoliya@hotmail.com</t>
  </si>
  <si>
    <t>vinesh52282@hotmail.com</t>
  </si>
  <si>
    <t>minalmawar@hotmail.com</t>
  </si>
  <si>
    <t>hirpara.ashish@hotmail.com</t>
  </si>
  <si>
    <t>padaliyavasu@hotmail.com</t>
  </si>
  <si>
    <t>pranavchudasama76@hotmail.com</t>
  </si>
  <si>
    <t>khushalsavaliya@hotmail.com</t>
  </si>
  <si>
    <t>harshilnipamshah@hotmail.com</t>
  </si>
  <si>
    <t>v9574146323@hotmail.com</t>
  </si>
  <si>
    <t>vatsalshah211@hotmail.com</t>
  </si>
  <si>
    <t>Akbardhamani@hotmail.com</t>
  </si>
  <si>
    <t>mpatelashish@hotmail.com</t>
  </si>
  <si>
    <t>anamikashah586@hotmail.com</t>
  </si>
  <si>
    <t>prashant.bari13@hotmail.com</t>
  </si>
  <si>
    <t>ceo.dreamsltd@hotmail.com</t>
  </si>
  <si>
    <t>vishnupm19@hotmail.com</t>
  </si>
  <si>
    <t>chandarana.pratik100@hotmail.com</t>
  </si>
  <si>
    <t>tushar@hotmail.com</t>
  </si>
  <si>
    <t>trivedikinsuk@hotmail.com</t>
  </si>
  <si>
    <t>dnsolanki07@hotmail.com</t>
  </si>
  <si>
    <t>pratik16211@hotmail.com</t>
  </si>
  <si>
    <t>licpiyushpatel@hotmail.com</t>
  </si>
  <si>
    <t>keyur1379@hotmail.com</t>
  </si>
  <si>
    <t>Pathaksaivik67@hotmail.com</t>
  </si>
  <si>
    <t>tapan2309@hotmail.com</t>
  </si>
  <si>
    <t>emerckb@hotmail.in</t>
  </si>
  <si>
    <t>patel.vishwesh@hotmail.com</t>
  </si>
  <si>
    <t>padhiyardhaval49@hotmail.com</t>
  </si>
  <si>
    <t>nehu.rathod2@hotmail.com</t>
  </si>
  <si>
    <t>krunal.se@hotmail.com</t>
  </si>
  <si>
    <t>unblockshirt@hotmail.com</t>
  </si>
  <si>
    <t>alpamishtry@hotmail.com</t>
  </si>
  <si>
    <t>kunalprasani@hotmail.com</t>
  </si>
  <si>
    <t>info.praass@hotmail.com</t>
  </si>
  <si>
    <t>mayurwane@hotmail.com</t>
  </si>
  <si>
    <t>harshilsoft@hotmail.com</t>
  </si>
  <si>
    <t>leomayank007@hotmail.com</t>
  </si>
  <si>
    <t>ankurnaisha@hotmail.com</t>
  </si>
  <si>
    <t>parthshrivastav.be@hotmail.com</t>
  </si>
  <si>
    <t>dharmendra.civil@hotmail.com</t>
  </si>
  <si>
    <t>ndvidhani@hotmail.com</t>
  </si>
  <si>
    <t>vns87@hotmail.com</t>
  </si>
  <si>
    <t>rahulmanaloor@hotmail.com</t>
  </si>
  <si>
    <t>sms884940@hotmail.com</t>
  </si>
  <si>
    <t>sunnydesai81@hotmail.com</t>
  </si>
  <si>
    <t>vikylove30@hotmail.com</t>
  </si>
  <si>
    <t>shrutithakkar3157@hotmail.com</t>
  </si>
  <si>
    <t>parth.lyrics@hotmail.com</t>
  </si>
  <si>
    <t>pradip_sharma102@hotmail.com</t>
  </si>
  <si>
    <t>heervakaw@hotmail.com</t>
  </si>
  <si>
    <t>mehul_kkk@hotmail.co.in</t>
  </si>
  <si>
    <t>sapshah@hotmail.com</t>
  </si>
  <si>
    <t>ravi253693@hotmail.com</t>
  </si>
  <si>
    <t>kaps1012@hotmail.com</t>
  </si>
  <si>
    <t>patelkirti9169@hotmail.com</t>
  </si>
  <si>
    <t>kartikbhil@hotmail.com</t>
  </si>
  <si>
    <t>karan.2991995@hotmail.com</t>
  </si>
  <si>
    <t>yashmodi2075@hotmail.com</t>
  </si>
  <si>
    <t>praharshvyas@hotmail.com</t>
  </si>
  <si>
    <t>shahdevarsh3694@hotmail.com</t>
  </si>
  <si>
    <t>deeppurohit28@hotmail.com</t>
  </si>
  <si>
    <t>divyprince96@hotmail.com</t>
  </si>
  <si>
    <t>poosa.unadkat91@hotmail.com</t>
  </si>
  <si>
    <t>patelabhi966@hotmail.com</t>
  </si>
  <si>
    <t>royanil@hotmail.com</t>
  </si>
  <si>
    <t>Sudhir.bhaduri@hotmail.com</t>
  </si>
  <si>
    <t>Vivek.nakrani123@hotmail.com</t>
  </si>
  <si>
    <t>DHARMESH9540RABARI@hotmail.com</t>
  </si>
  <si>
    <t>sanisansay100@hotmail.com</t>
  </si>
  <si>
    <t>nilesh.andr@hotmail.com</t>
  </si>
  <si>
    <t>aakash4629@hotmail.com</t>
  </si>
  <si>
    <t>ashish.chhatbar999@hotmail.com</t>
  </si>
  <si>
    <t>tharwanisunny70@hotmail.com</t>
  </si>
  <si>
    <t>arpitbhalala03@hotmail.com</t>
  </si>
  <si>
    <t>rbanthiya@hotmail.com</t>
  </si>
  <si>
    <t>montu_rami88@hotmail.co.in</t>
  </si>
  <si>
    <t>kirannai85@hotmail.com</t>
  </si>
  <si>
    <t>kamleshsain251191@hotmail.com</t>
  </si>
  <si>
    <t>kanny.ken@hotmail.com</t>
  </si>
  <si>
    <t>bimal6699shah@hotmail.comm</t>
  </si>
  <si>
    <t>veenashah1914@hotmail.com</t>
  </si>
  <si>
    <t>samirmehtan@hotmail.com</t>
  </si>
  <si>
    <t>pmihir371995@hotmail.com</t>
  </si>
  <si>
    <t>Mahendra.patel7174@hotmail.com</t>
  </si>
  <si>
    <t>rasanishlive@hotmail.com</t>
  </si>
  <si>
    <t>satin.siddhpura@hotmail.com</t>
  </si>
  <si>
    <t>nptulsyani@hotmail.com</t>
  </si>
  <si>
    <t>yashmodi1224@hotmail.com</t>
  </si>
  <si>
    <t>yashchaudhary6774@hotmail.com</t>
  </si>
  <si>
    <t>mukundkumarpatni@hotmail.com</t>
  </si>
  <si>
    <t>dilipyadav51@hotmail.com</t>
  </si>
  <si>
    <t>mcapatel@hotmail.com</t>
  </si>
  <si>
    <t>sansay_bhayati@hotmail.co.in</t>
  </si>
  <si>
    <t>nidhivyas299@hotmail.com</t>
  </si>
  <si>
    <t>nomeshbaheti@hotmail.com</t>
  </si>
  <si>
    <t>kishal_00@hotmail.com</t>
  </si>
  <si>
    <t>dr.krunal87@hotmail.co.in</t>
  </si>
  <si>
    <t>Parthsales111@hotmail.com</t>
  </si>
  <si>
    <t>parikhsumali@hotmail.com</t>
  </si>
  <si>
    <t>ronakpatel.rp438@hotmail.com</t>
  </si>
  <si>
    <t>sainamkankaria@hotmail.com</t>
  </si>
  <si>
    <t>bhavinlove007@hotmail.com</t>
  </si>
  <si>
    <t>woodasterpestcontrol@hotmail.com</t>
  </si>
  <si>
    <t>archit.dave.mm@hotmail.com</t>
  </si>
  <si>
    <t>patelnikhil1188@hotmail.com</t>
  </si>
  <si>
    <t>keyurpatel9063@hotmail.com</t>
  </si>
  <si>
    <t>rbhavin786@hotmail.com</t>
  </si>
  <si>
    <t>hardiknthakkar96@hotmail.com</t>
  </si>
  <si>
    <t>ketansinh1777@hotmail.com</t>
  </si>
  <si>
    <t>premalmehta333@hotmail.com</t>
  </si>
  <si>
    <t>bansalpatel9@hotmail.com</t>
  </si>
  <si>
    <t>prasapati.nirmal857@hotmail.com</t>
  </si>
  <si>
    <t>naresh.parmar2609@hotmail.com</t>
  </si>
  <si>
    <t>nakul.abhani@hotmail.com</t>
  </si>
  <si>
    <t>Yadavmukesh2802@hotmail.com</t>
  </si>
  <si>
    <t>47vivekbaheti@hotmail.com</t>
  </si>
  <si>
    <t>ishan_p06@hotmail.co.in</t>
  </si>
  <si>
    <t>pinalpatel688@hotmail.com</t>
  </si>
  <si>
    <t>patelconstruction026@hotmail.com</t>
  </si>
  <si>
    <t>panth.mehta@hotmail.com</t>
  </si>
  <si>
    <t>Rahiinternationalcourier8717@hotmail.com</t>
  </si>
  <si>
    <t>arpankotia1982@hotmail.com</t>
  </si>
  <si>
    <t>mohitmaheshwari0612@hotmail.com</t>
  </si>
  <si>
    <t>sap.subhashvyas@hotmail.com</t>
  </si>
  <si>
    <t>mayur76patel@hotmail.com</t>
  </si>
  <si>
    <t>vikaskalyani@hotmail.com</t>
  </si>
  <si>
    <t>pramukhperformance@hotmail.com</t>
  </si>
  <si>
    <t>parmar.kapilsinh@hotmail.com</t>
  </si>
  <si>
    <t>saybshah00@hotmail.com</t>
  </si>
  <si>
    <t>harsh3d.hs@hotmail.com</t>
  </si>
  <si>
    <t>sandipdoshi3@hotmail.com</t>
  </si>
  <si>
    <t>hardik.299@hotmail.com</t>
  </si>
  <si>
    <t>preetndoshi@hotmail.com</t>
  </si>
  <si>
    <t>siddhivinayakproperties07@hotmail.com</t>
  </si>
  <si>
    <t>chetanravat19@hotmail.com</t>
  </si>
  <si>
    <t>ankitkhetani713@hotmail.com</t>
  </si>
  <si>
    <t>Varma.vikas87@hotmail.com</t>
  </si>
  <si>
    <t>mihirdave8@hotmail.com</t>
  </si>
  <si>
    <t>sansaydubey.sd@hotmail.com</t>
  </si>
  <si>
    <t>shahdipu287@hotmail.com</t>
  </si>
  <si>
    <t>krupen.131112@hotmail.com</t>
  </si>
  <si>
    <t>sebastian.lx4@hotmail.com</t>
  </si>
  <si>
    <t>darshanshah9687@hotmail.com</t>
  </si>
  <si>
    <t>saiminpanchal29@hotmail.com</t>
  </si>
  <si>
    <t>vickyp648@hotmail.com</t>
  </si>
  <si>
    <t>niravvichhi@hotmail.com</t>
  </si>
  <si>
    <t>parthrk@hotmail.com</t>
  </si>
  <si>
    <t>anil.kool@hotmail.com</t>
  </si>
  <si>
    <t>kkbadrakiy@hotmail.com</t>
  </si>
  <si>
    <t>sandeep.meharwade123@hotmail.com</t>
  </si>
  <si>
    <t>hardik.s.sani1998@hotmail.com</t>
  </si>
  <si>
    <t>yashovardhankothari@hotmail.com</t>
  </si>
  <si>
    <t>binoypatel111@hotmail.com</t>
  </si>
  <si>
    <t>vnick123@hotmail.com</t>
  </si>
  <si>
    <t>parthrao23@hotmail.com</t>
  </si>
  <si>
    <t>bhavika3118@hotmail.com</t>
  </si>
  <si>
    <t>manishathakkar111@hotmail.com</t>
  </si>
  <si>
    <t>akashwadhwa2015@hotmail.com</t>
  </si>
  <si>
    <t>aayushmehta96@hotmail.com</t>
  </si>
  <si>
    <t>sayaswalmahesh@hotmail.com</t>
  </si>
  <si>
    <t>delphicr@hotmail.com</t>
  </si>
  <si>
    <t>prasapatipravinbhai223@hotmail.com</t>
  </si>
  <si>
    <t>bhalkiya@hotmail.com</t>
  </si>
  <si>
    <t>kinnerpatel@hotmail.com</t>
  </si>
  <si>
    <t>rsevkani@hotmail.in</t>
  </si>
  <si>
    <t>ayu.112004@hotmail.com</t>
  </si>
  <si>
    <t>shaleenshah99@hotmail.com</t>
  </si>
  <si>
    <t>saythakkar538@hotmail.com</t>
  </si>
  <si>
    <t>patelromit43@hotmail.com</t>
  </si>
  <si>
    <t>saitredars4241@hotmail.com</t>
  </si>
  <si>
    <t>savaliyaspace@hotmail.com</t>
  </si>
  <si>
    <t>alpesh7@hotmail.com</t>
  </si>
  <si>
    <t>skchudasma03@hotmail.com</t>
  </si>
  <si>
    <t>mohananisunny@hotmail.com</t>
  </si>
  <si>
    <t>totrushen1@hotmail.com</t>
  </si>
  <si>
    <t>aalapshah1996@hotmail.com</t>
  </si>
  <si>
    <t>karanpandya9307@hotmail.com</t>
  </si>
  <si>
    <t>solankitrikam0@hotmail.com</t>
  </si>
  <si>
    <t>amitsenor@hotmail.com</t>
  </si>
  <si>
    <t>ronishsutariya22@hotmail.com</t>
  </si>
  <si>
    <t>yash.mehta676@hotmail.com</t>
  </si>
  <si>
    <t>mayurpatel999007@hotmail.com</t>
  </si>
  <si>
    <t>bharatmistry2475@hotmail.com</t>
  </si>
  <si>
    <t>lkshkumar.58@hotmail.com</t>
  </si>
  <si>
    <t>saibaba1980sb@hotmail.com</t>
  </si>
  <si>
    <t>princeparikh97@hotmail.com</t>
  </si>
  <si>
    <t>vyaskinsal82@hotmail.com</t>
  </si>
  <si>
    <t>khoobi232000@hotmail.com</t>
  </si>
  <si>
    <t>varunmanshani16@hotmail.com</t>
  </si>
  <si>
    <t>asaysolanki4716@hotmail.com</t>
  </si>
  <si>
    <t>shaishav97@hotmail.com</t>
  </si>
  <si>
    <t>darshanpatel147@hotmail.com</t>
  </si>
  <si>
    <t>sayp1216@hotmail.com</t>
  </si>
  <si>
    <t>nikitharwani98@hotmail.com</t>
  </si>
  <si>
    <t>archit1414@hotmail.com</t>
  </si>
  <si>
    <t>vohra162moinuddin@hotmail.com</t>
  </si>
  <si>
    <t>abhitripathib.6744@hotmail.com</t>
  </si>
  <si>
    <t>lifecoachpiyush@hotmail.com</t>
  </si>
  <si>
    <t>pavan.tanna@hotmail.com</t>
  </si>
  <si>
    <t>shriwashasay370@hotmail.com</t>
  </si>
  <si>
    <t>hetu7479@hotmail.com</t>
  </si>
  <si>
    <t>hiteshdakiii@hotmail.com</t>
  </si>
  <si>
    <t>Platformad@hotmail.com</t>
  </si>
  <si>
    <t>Vipulpanchal31@hotmail.com</t>
  </si>
  <si>
    <t>shardiktrivedi@hotmail.com</t>
  </si>
  <si>
    <t>ndparekh07@hotmail.com</t>
  </si>
  <si>
    <t>ankitvyas.sai@hotmail.com</t>
  </si>
  <si>
    <t>ram65195@hotmail.com</t>
  </si>
  <si>
    <t>chaplaneel313@hotmail.com</t>
  </si>
  <si>
    <t>safar.naviwala@hotmail.com</t>
  </si>
  <si>
    <t>patelpriyesh3084@hotmail.com</t>
  </si>
  <si>
    <t>bhatt.krunal7@hotmail.com</t>
  </si>
  <si>
    <t>visheshmehta75@hotmail.com</t>
  </si>
  <si>
    <t>krisnaphoto143@hotmail.com</t>
  </si>
  <si>
    <t>kalppshah.2017@hotmail.com</t>
  </si>
  <si>
    <t>hiteshloyar@hotmail.com</t>
  </si>
  <si>
    <t>thakker.kushal@hotmail.com</t>
  </si>
  <si>
    <t>ankitdodiya519@hotmail.com</t>
  </si>
  <si>
    <t>dishavayeda@hotmail.com</t>
  </si>
  <si>
    <t>krupal.84patel@hotmail.com</t>
  </si>
  <si>
    <t>manish1tiwari@hotmail.com</t>
  </si>
  <si>
    <t>mayankn1391@hotmail.com</t>
  </si>
  <si>
    <t>kashishthebadboy@hotmail.com</t>
  </si>
  <si>
    <t>kzenshah@hotmail.com</t>
  </si>
  <si>
    <t>dhavalanand850@hotmail.com</t>
  </si>
  <si>
    <t>sainseth11@hotmail.com</t>
  </si>
  <si>
    <t>aakashthakurten.at@hotmail.com</t>
  </si>
  <si>
    <t>rudrichhaya@hotmail.com</t>
  </si>
  <si>
    <t>nskkpatel@hotmail.com</t>
  </si>
  <si>
    <t>rutul2010@hotmail.com</t>
  </si>
  <si>
    <t>thevora96@hotmail.com</t>
  </si>
  <si>
    <t>ayalanimohit50@hotmail.com</t>
  </si>
  <si>
    <t>darshanmunsani@hotmail.in</t>
  </si>
  <si>
    <t>Vipulkatariya021@hotmail.com</t>
  </si>
  <si>
    <t>chokshiasha1963@hotmail.com</t>
  </si>
  <si>
    <t>kisshan.mistry@hotmail.com</t>
  </si>
  <si>
    <t>amrish.patel25@hotmail.com</t>
  </si>
  <si>
    <t>dhruvshah9498@hotmail.com</t>
  </si>
  <si>
    <t>khushalpanchal855@hotmail.com</t>
  </si>
  <si>
    <t>pdipesh11898@hotmail.com</t>
  </si>
  <si>
    <t>ankitmnpr@hotmail.com</t>
  </si>
  <si>
    <t>pal.adhvaryu@hotmail.com</t>
  </si>
  <si>
    <t>lalwanimanish020@hotmail.com</t>
  </si>
  <si>
    <t>nayan_win2100@hotmail.co.in</t>
  </si>
  <si>
    <t>cashashi13@hotmail.com</t>
  </si>
  <si>
    <t>amaanit1986@hotmail.com</t>
  </si>
  <si>
    <t>ankitpatel652@hotmail.com</t>
  </si>
  <si>
    <t>shekhar.yadav.2012@hotmail.com</t>
  </si>
  <si>
    <t>nitinlalwani33@hotmail.com</t>
  </si>
  <si>
    <t>sanket.y93@hotmail.com</t>
  </si>
  <si>
    <t>blimbachiya618@hotmail.com</t>
  </si>
  <si>
    <t>priyankapatel.2804@hotmail.com</t>
  </si>
  <si>
    <t>amishtannk@hotmail.co.in</t>
  </si>
  <si>
    <t>ramelaxmi6@hotmail.com</t>
  </si>
  <si>
    <t>Bluekites.customerservice@hotmail.com</t>
  </si>
  <si>
    <t>bvrokad@hotmail.com</t>
  </si>
  <si>
    <t>akashsain.sain97@hotmail.com</t>
  </si>
  <si>
    <t>aniketsadhav1739@hotmail.com</t>
  </si>
  <si>
    <t>kirtasha822@hotmail.com</t>
  </si>
  <si>
    <t>sadavpratik69@hotmail.com</t>
  </si>
  <si>
    <t>samuel.chothani@hotmail.com</t>
  </si>
  <si>
    <t>patelmilan7874@hotmail.com</t>
  </si>
  <si>
    <t>pateldarshanm411@hotmail.com</t>
  </si>
  <si>
    <t>nemade.n@hotmail.com</t>
  </si>
  <si>
    <t>rathoddhruv88@hotmail.com</t>
  </si>
  <si>
    <t>poosa.nsoni533@hotmail.com</t>
  </si>
  <si>
    <t>soniparth563@hotmail.com</t>
  </si>
  <si>
    <t>faizahmedkhanpathan1607@hotmail.com</t>
  </si>
  <si>
    <t>accountantindia@hotmail.com</t>
  </si>
  <si>
    <t>morasiyahitesh62@hotmail.com</t>
  </si>
  <si>
    <t>sidd10080@hotmail.com</t>
  </si>
  <si>
    <t>shubh.maloo@hotmail.com</t>
  </si>
  <si>
    <t>sayminatandroid@hotmail.com</t>
  </si>
  <si>
    <t>rckukresa76@hotmail.com</t>
  </si>
  <si>
    <t>birenspatel12@hotmail.com</t>
  </si>
  <si>
    <t>pathaksaivik89@hotmail.com</t>
  </si>
  <si>
    <t>pancholiavani27@hotmail.com</t>
  </si>
  <si>
    <t>replytoanshu@hotmail.com</t>
  </si>
  <si>
    <t>satin.advani@hotmail.com</t>
  </si>
  <si>
    <t>ankulkumar5117@hotmail.com</t>
  </si>
  <si>
    <t>teamteamteam@hotmail.com</t>
  </si>
  <si>
    <t>anup.v.patel@hotmail.com</t>
  </si>
  <si>
    <t>sameer_samu4173@hotmail.com</t>
  </si>
  <si>
    <t>desaimahir9101@hotmail.com</t>
  </si>
  <si>
    <t>nikpatel0309@hotmail.com</t>
  </si>
  <si>
    <t>bhushanavsatthi@hotmail.com</t>
  </si>
  <si>
    <t>prachib69@hotmail.com</t>
  </si>
  <si>
    <t>mustukothari999@hotmail.com</t>
  </si>
  <si>
    <t>Malav15in@hotmail.com</t>
  </si>
  <si>
    <t>shahkeyur.2008@hotmail.com</t>
  </si>
  <si>
    <t>dilipsuthar1901@hotmail.com</t>
  </si>
  <si>
    <t>urvashikothari554@hotmail.com</t>
  </si>
  <si>
    <t>nirav2212@hotmail.com</t>
  </si>
  <si>
    <t>ali786lokhandwala@hotmail.com</t>
  </si>
  <si>
    <t>mehtameet91@hotmail.com</t>
  </si>
  <si>
    <t>Sauras_badrakia@hotmail.co.in</t>
  </si>
  <si>
    <t>amitchandnani@hotmail.in</t>
  </si>
  <si>
    <t>deepssocial@hotmail.com</t>
  </si>
  <si>
    <t>thakershubham1@hotmail.com</t>
  </si>
  <si>
    <t>mayurchhaya1997@hotmail.com</t>
  </si>
  <si>
    <t>razashaikh7777@hotmail.com</t>
  </si>
  <si>
    <t>kamdarlevish@hotmail.com</t>
  </si>
  <si>
    <t>ashish1.rout@hotmail.com</t>
  </si>
  <si>
    <t>sat_shashank@hotmail.in</t>
  </si>
  <si>
    <t>aabbhhiidd@hotmail.com</t>
  </si>
  <si>
    <t>rushiprasapati41@hotmail.com</t>
  </si>
  <si>
    <t>abhishekdevpura20@hotmail.com</t>
  </si>
  <si>
    <t>Kishan.taylor@hotmail.com</t>
  </si>
  <si>
    <t>makwanasayeshbhai9979976410@hotmail.com</t>
  </si>
  <si>
    <t>rasanv8553@hotmail.com</t>
  </si>
  <si>
    <t>parthshah.reload@hotmail.com</t>
  </si>
  <si>
    <t>dharmeshshah075@hotmail.com</t>
  </si>
  <si>
    <t>shivrampatil0105@hotmail.com</t>
  </si>
  <si>
    <t>amrish1990@hotmail.com</t>
  </si>
  <si>
    <t>chawladeepak0707@hotmail.com</t>
  </si>
  <si>
    <t>mehul_soni88@hotmail.co.in</t>
  </si>
  <si>
    <t>doshisparsh66@hotmail.com</t>
  </si>
  <si>
    <t>ddevmurari79@hotmail.com</t>
  </si>
  <si>
    <t>Rvptl04@hotmail.com</t>
  </si>
  <si>
    <t>priya.shihora@hotmail.com</t>
  </si>
  <si>
    <t>muskanlalani15@hotmail.com</t>
  </si>
  <si>
    <t>Chetufadke1799@hotmail.com</t>
  </si>
  <si>
    <t>HARNISHPARIKH68@hotmail.COM</t>
  </si>
  <si>
    <t>maharshi098@hotmail.com</t>
  </si>
  <si>
    <t>visaykotadiya2@hotmail.com</t>
  </si>
  <si>
    <t>sayesh.patel11492@hotmail.com</t>
  </si>
  <si>
    <t>farhanmansuri987@hotmail.com</t>
  </si>
  <si>
    <t>SHAH.saYDEEP7@hotmail.COM</t>
  </si>
  <si>
    <t>Patelpinkal5997@hotmail.com</t>
  </si>
  <si>
    <t>hardi.nyc08@hotmail.com</t>
  </si>
  <si>
    <t>dhruvthakor1011@hotmail.com</t>
  </si>
  <si>
    <t>pateldaksh73@hotmail.com</t>
  </si>
  <si>
    <t>darshrami007@hotmail.com</t>
  </si>
  <si>
    <t>vishal.lodha275@hotmail.com</t>
  </si>
  <si>
    <t>arsavec@hotmail.com</t>
  </si>
  <si>
    <t>malaydhanki@hotmail.com</t>
  </si>
  <si>
    <t>Samaraa85@hotmail.com</t>
  </si>
  <si>
    <t>absolutefloorsllp@hotmail.com</t>
  </si>
  <si>
    <t>akshatnk798@hotmail.com</t>
  </si>
  <si>
    <t>a204shah@hotmail.com</t>
  </si>
  <si>
    <t>navin_nvp@hotmail.co.in</t>
  </si>
  <si>
    <t>Shethdhruvi25@hotmail.com</t>
  </si>
  <si>
    <t>nmehta1212@hotmail.com</t>
  </si>
  <si>
    <t>manasveer.thakkar@hotmail.com</t>
  </si>
  <si>
    <t>akshar_amin@hotmail.com</t>
  </si>
  <si>
    <t>sayeshbodani@hotmail.com</t>
  </si>
  <si>
    <t>amit.malkani@hotmail.com</t>
  </si>
  <si>
    <t>d.dhruv31@hotmail.com</t>
  </si>
  <si>
    <t>thekeyurbarot1@hotmail.com</t>
  </si>
  <si>
    <t>Dhyeychudsama11@hotmail.com</t>
  </si>
  <si>
    <t>Parshavashah11@hotmail.com</t>
  </si>
  <si>
    <t>devarshshah56@hotmail.com</t>
  </si>
  <si>
    <t>nitin.vanecha@hotmail.com</t>
  </si>
  <si>
    <t>shah.kushan18@hotmail.com</t>
  </si>
  <si>
    <t>Info.imnitin@hotmail.com</t>
  </si>
  <si>
    <t>Pawan.kmipl@hotmail.in</t>
  </si>
  <si>
    <t>divypatel7748@hotmail.com</t>
  </si>
  <si>
    <t>kankarianiel@hotmail.com</t>
  </si>
  <si>
    <t>spacebarinteriorsolution@hotmail.com</t>
  </si>
  <si>
    <t>vishaldayani9@hotmail.com</t>
  </si>
  <si>
    <t>ankit119us@hotmail.com</t>
  </si>
  <si>
    <t>rushilthakkar83@hotmail.com</t>
  </si>
  <si>
    <t>panchalhardik1993@hotmail.com</t>
  </si>
  <si>
    <t>shriyakshah1994@hotmail.com</t>
  </si>
  <si>
    <t>bhavinroxx94@hotmail.com</t>
  </si>
  <si>
    <t>Yvp9090@hotmail.com</t>
  </si>
  <si>
    <t>Poosan1908@hotmail.com</t>
  </si>
  <si>
    <t>Parth1621998@hotmail.com</t>
  </si>
  <si>
    <t>abhishek.nolkha@hotmail.com</t>
  </si>
  <si>
    <t>pinkeshbond@hotmail.com</t>
  </si>
  <si>
    <t>trishalasadav@hotmail.com</t>
  </si>
  <si>
    <t>Raipriya190@hotmail.com</t>
  </si>
  <si>
    <t>Keyurhpatel1@hotmail.com</t>
  </si>
  <si>
    <t>prasapativishrut@hotmail.com</t>
  </si>
  <si>
    <t>chokshinilav09@hotmail.com</t>
  </si>
  <si>
    <t>bhaveshdwivedi106@hotmail.com</t>
  </si>
  <si>
    <t>sansaypatel6208@hotmail.com</t>
  </si>
  <si>
    <t>ronakmd03@hotmail.com</t>
  </si>
  <si>
    <t>mbtindia@hotmail.com</t>
  </si>
  <si>
    <t>khushboo.vala@hotmail.com</t>
  </si>
  <si>
    <t>mail4siddh@hotmail.com</t>
  </si>
  <si>
    <t>sandeepmathur2002@hotmail.com</t>
  </si>
  <si>
    <t>mayankmittal620@hotmail.com</t>
  </si>
  <si>
    <t>k_shah_win@hotmail.co.in</t>
  </si>
  <si>
    <t>sahilnair300@hotmail.com</t>
  </si>
  <si>
    <t>Shaileshnishad008@hotmail.com</t>
  </si>
  <si>
    <t>Kamal.finesse@hotmail.com</t>
  </si>
  <si>
    <t>sonikinnar@hotmail.com</t>
  </si>
  <si>
    <t>shroffbhavik2@hotmail.com</t>
  </si>
  <si>
    <t>dharmik59@hotmail.com</t>
  </si>
  <si>
    <t>bhavin1891999@hotmail.com</t>
  </si>
  <si>
    <t>deveshskashyap@hotmail.com</t>
  </si>
  <si>
    <t>Vipul0901@hotmail.com</t>
  </si>
  <si>
    <t>pratikyk512@hotmail.com</t>
  </si>
  <si>
    <t>karanshah4293@hotmail.com</t>
  </si>
  <si>
    <t>sonisanket@hotmail.com</t>
  </si>
  <si>
    <t>divyesh5076@hotmail.com</t>
  </si>
  <si>
    <t>sarafnirmal18@hotmail.com</t>
  </si>
  <si>
    <t>iminakshi@hotmail.com</t>
  </si>
  <si>
    <t>patel.bhavnil.ec@hotmail.com</t>
  </si>
  <si>
    <t>parththakkar640@hotmail.com</t>
  </si>
  <si>
    <t>Niluvasani@hotmail.com</t>
  </si>
  <si>
    <t>Parthm79@hotmail.com</t>
  </si>
  <si>
    <t>salarammill@hotmail.in</t>
  </si>
  <si>
    <t>skrp0195@hotmail.com</t>
  </si>
  <si>
    <t>Ratnesh.soni007@hotmail.com</t>
  </si>
  <si>
    <t>sackeys_adnani@hotmail.Co.in</t>
  </si>
  <si>
    <t>harmar.hemal33@hotmail.com</t>
  </si>
  <si>
    <t>kanubharvad89@hotmail.com</t>
  </si>
  <si>
    <t>sanskruti1221@hotmail.com</t>
  </si>
  <si>
    <t>meetpatwa18@hotmail.com</t>
  </si>
  <si>
    <t>ut.49494@hotmail.com</t>
  </si>
  <si>
    <t>sonimalav2012@hotmail.com</t>
  </si>
  <si>
    <t>fasterabhi@hotmail.com</t>
  </si>
  <si>
    <t>Kuldeepprasapati93@hotmail.com</t>
  </si>
  <si>
    <t>dharm2633@hotmail.com</t>
  </si>
  <si>
    <t>parekhbhavik6475@hotmail.com</t>
  </si>
  <si>
    <t>Sapnadakshabhatti@hotmail.com</t>
  </si>
  <si>
    <t>adnaniaditya@hotmail.com</t>
  </si>
  <si>
    <t>udaypatel1824@hotmail.com</t>
  </si>
  <si>
    <t>Kinnary.shah28@hotmail.com</t>
  </si>
  <si>
    <t>shusain.0210@hotmail.com</t>
  </si>
  <si>
    <t>skapil2013@hotmail.com</t>
  </si>
  <si>
    <t>navil.lakhani@hotmail.com</t>
  </si>
  <si>
    <t>Patelrutvik91@hotmail.com</t>
  </si>
  <si>
    <t>Icfaikirti@hotmail.com</t>
  </si>
  <si>
    <t>sumitmandovara@hotmail.com</t>
  </si>
  <si>
    <t>mansipatel2571998@hotmail.com</t>
  </si>
  <si>
    <t>cpadia200@hotmail.com</t>
  </si>
  <si>
    <t>nandishdholakia1@hotmail.com</t>
  </si>
  <si>
    <t>akshay.kothari3008@hotmail.com</t>
  </si>
  <si>
    <t>aanudshah@hotmail.com</t>
  </si>
  <si>
    <t>kaashu2022@hotmail.com</t>
  </si>
  <si>
    <t>ravinavadher151999@hotmail.com</t>
  </si>
  <si>
    <t>chetu2210143@hotmail.com</t>
  </si>
  <si>
    <t>Mrunal.fiat@hotmail.com</t>
  </si>
  <si>
    <t>samarth8485@hotmail.com</t>
  </si>
  <si>
    <t>drketulparikh@hotmail.com</t>
  </si>
  <si>
    <t>mohitvyas1011@hotmail.com</t>
  </si>
  <si>
    <t>abhilasha_solanki@hotmail.com</t>
  </si>
  <si>
    <t>mca.vishalshah@hotmail.com</t>
  </si>
  <si>
    <t>ansul173@hotmail.com</t>
  </si>
  <si>
    <t>khyatiparmar.794@hotmail.com</t>
  </si>
  <si>
    <t>ydesai@hotmail.com</t>
  </si>
  <si>
    <t>23devv@hotmail.com</t>
  </si>
  <si>
    <t>rankamhi12@hotmail.com</t>
  </si>
  <si>
    <t>ratnani.roshan@hotmail.co</t>
  </si>
  <si>
    <t>vasekaraakash9@hotmail.com</t>
  </si>
  <si>
    <t>sayeshnparikh@hotmail.com</t>
  </si>
  <si>
    <t>inq.primerealestate@hotmail.com</t>
  </si>
  <si>
    <t>Nopeyeahno@hotmail.com</t>
  </si>
  <si>
    <t>satyanisaydeep@hotmail.com</t>
  </si>
  <si>
    <t>Bhaumikpatel2209@hotmail.com</t>
  </si>
  <si>
    <t>nbrao007@hotmail.com</t>
  </si>
  <si>
    <t>Adhish_1209@hotmail.com</t>
  </si>
  <si>
    <t>drsnehshah@hotmail.com</t>
  </si>
  <si>
    <t>dhariwal.textiles29@hotmail.com</t>
  </si>
  <si>
    <t>Nimeshrathod1@hotmail.com</t>
  </si>
  <si>
    <t>devilal.suthar6674@hotmail.com</t>
  </si>
  <si>
    <t>bhaveshsoni49@hotmail.com</t>
  </si>
  <si>
    <t>techpratik2017@hotmail.com</t>
  </si>
  <si>
    <t>bwithme24x7@hotmail.com</t>
  </si>
  <si>
    <t>mitul.khamar14@hotmail.com</t>
  </si>
  <si>
    <t>munsalhpatel@hotmail.com</t>
  </si>
  <si>
    <t>saimin.patel2627@hotmail.com</t>
  </si>
  <si>
    <t>daveparixit@hotmail.com</t>
  </si>
  <si>
    <t>dhavalshah2004@hotmail.com</t>
  </si>
  <si>
    <t>treesuch_in@hotmail.com</t>
  </si>
  <si>
    <t>thakkarsoham6@hotmail.com</t>
  </si>
  <si>
    <t>rohidarahul07@hotmail.com</t>
  </si>
  <si>
    <t>psramani92@hotmail.com</t>
  </si>
  <si>
    <t>prasadrishabh93@hotmail.com</t>
  </si>
  <si>
    <t>bimal.bond@hotmail.com</t>
  </si>
  <si>
    <t>Www.sayesh72@hotmail.com</t>
  </si>
  <si>
    <t>abvora91@hotmail.com</t>
  </si>
  <si>
    <t>kkbadrkiya@hotmail.com</t>
  </si>
  <si>
    <t>999sayr@hotmail.com</t>
  </si>
  <si>
    <t>anpatel.patel6@hotmail.com</t>
  </si>
  <si>
    <t>Hemantvyas112@hotmail.com</t>
  </si>
  <si>
    <t>santoshscience91@hotmail.com</t>
  </si>
  <si>
    <t>Kamini.panchal@hotmail.com</t>
  </si>
  <si>
    <t>savanthadoda@hotmail.com</t>
  </si>
  <si>
    <t>vinodmenon500@hotmail.com</t>
  </si>
  <si>
    <t>ansalitahiliani03@hotmail.com</t>
  </si>
  <si>
    <t>vaderabharat1912@hotmail.com</t>
  </si>
  <si>
    <t>mihir9629@hotmail.com</t>
  </si>
  <si>
    <t>harsh52536@hotmail.com</t>
  </si>
  <si>
    <t>kushalborse17@hotmail.com</t>
  </si>
  <si>
    <t>savs143@hotmail.com</t>
  </si>
  <si>
    <t>nalinpcl@hotmail.com</t>
  </si>
  <si>
    <t>barainishant@hotmail.com</t>
  </si>
  <si>
    <t>deepak111972@hotmail.com</t>
  </si>
  <si>
    <t>prakashsatyani5@hotmail.com</t>
  </si>
  <si>
    <t>priyanks541@hotmail.com</t>
  </si>
  <si>
    <t>Parthhmehta88@hotmail.com</t>
  </si>
  <si>
    <t>akibuddy05@hotmail.com</t>
  </si>
  <si>
    <t>mp.maulik019@hotmail.com</t>
  </si>
  <si>
    <t>ahmad.momin2201@hotmail.com</t>
  </si>
  <si>
    <t>keyurtrivedi19182@hotmail.com</t>
  </si>
  <si>
    <t>kevalbarot36@hotmail.com</t>
  </si>
  <si>
    <t>landmark.properties98@hotmail.com</t>
  </si>
  <si>
    <t>amitataone@hotmail.com</t>
  </si>
  <si>
    <t>hifinemachinetools@hotmail.co.in</t>
  </si>
  <si>
    <t>rimpsnrimps@hotmail.com</t>
  </si>
  <si>
    <t>Kotakpriyanka07@hotmail.com</t>
  </si>
  <si>
    <t>timtim280291@hotmail.com</t>
  </si>
  <si>
    <t>kavindave@hotmail.com</t>
  </si>
  <si>
    <t>ontop.nitin@hotmail.com</t>
  </si>
  <si>
    <t>107abs@hotmail.com</t>
  </si>
  <si>
    <t>rssony@hotmail.com</t>
  </si>
  <si>
    <t>chintan1101@hotmail.com</t>
  </si>
  <si>
    <t>saindeepak82@hotmail.co.in</t>
  </si>
  <si>
    <t>hiteshpradhani@hotmail.com</t>
  </si>
  <si>
    <t>pateldevarsh8@hotmail.com</t>
  </si>
  <si>
    <t>dr.parthpatel05@hotmail.com</t>
  </si>
  <si>
    <t>vineetk1325@hotmail.com</t>
  </si>
  <si>
    <t>Shnkt_shah@hotmail.co.in</t>
  </si>
  <si>
    <t>priyanka.pitla96@hotmail.com</t>
  </si>
  <si>
    <t>parthpatel1341@hotmail.com</t>
  </si>
  <si>
    <t>bap1009bap@hotmail.com</t>
  </si>
  <si>
    <t>vishaldubey40@hotmail.com</t>
  </si>
  <si>
    <t>vatsalam234@hotmail.com</t>
  </si>
  <si>
    <t>MANALI_SHAH106@hotmail.CO.IN</t>
  </si>
  <si>
    <t>payam.nourish@hotmail.com</t>
  </si>
  <si>
    <t>sayppadhiyar@hotmail.com</t>
  </si>
  <si>
    <t>aakash.patel8784@hotmail.com</t>
  </si>
  <si>
    <t>zaveriharsh082@hotmail.com</t>
  </si>
  <si>
    <t>bharadiarahul@hotmail.com</t>
  </si>
  <si>
    <t>pratik_modh88@hotmail.com</t>
  </si>
  <si>
    <t>anandsoni123@hotmail.co.in</t>
  </si>
  <si>
    <t>dr.amitshah76@hotmail.co.in</t>
  </si>
  <si>
    <t>henilshah70@hotmail.com</t>
  </si>
  <si>
    <t>pk84satyam@hotmail.com</t>
  </si>
  <si>
    <t>kinsal1738@hotmail.com</t>
  </si>
  <si>
    <t>drdilpatel@hotmail.co.in</t>
  </si>
  <si>
    <t>nainanivishal@hotmail.com</t>
  </si>
  <si>
    <t>Vishalkotak265@hotmail.com</t>
  </si>
  <si>
    <t>bhavyakharidia12@hotmail.com</t>
  </si>
  <si>
    <t>smulchandani23@hotmail.com</t>
  </si>
  <si>
    <t>Paresh3332013@hotmail.com</t>
  </si>
  <si>
    <t>vedantchokshi18189@hotmail.com</t>
  </si>
  <si>
    <t>vatsal1652@hotmail.com</t>
  </si>
  <si>
    <t>ketan88ele@hotmail.com</t>
  </si>
  <si>
    <t>rathodsay09@hotmail.com</t>
  </si>
  <si>
    <t>bhartifarkiwala@hotmail.com</t>
  </si>
  <si>
    <t>sunnyasnani05@hotmail.com</t>
  </si>
  <si>
    <t>mrpadhiya@hotmail.com</t>
  </si>
  <si>
    <t>hemipatel.2300@hotmail.com</t>
  </si>
  <si>
    <t>Vinayak369123@hotmail.Com</t>
  </si>
  <si>
    <t>devarshs111@hotmail.com</t>
  </si>
  <si>
    <t>SKsaNSEVA14@hotmail.COM</t>
  </si>
  <si>
    <t>VIBRANTCONSULTANT4@hotmail.COM</t>
  </si>
  <si>
    <t>apurva.srivastava09@hotmail.com</t>
  </si>
  <si>
    <t>shahmarried@hotmail.com</t>
  </si>
  <si>
    <t>Arpit.thakkar0@hotmail.com</t>
  </si>
  <si>
    <t>nehalprasapati0089@hotmail.com</t>
  </si>
  <si>
    <t>pritibenpatel02@hotmail.com</t>
  </si>
  <si>
    <t>iamdivyapatel13@hotmail.com</t>
  </si>
  <si>
    <t>pratikparekh86.pp@hotmail.com</t>
  </si>
  <si>
    <t>foramsshah9@hotmail.com</t>
  </si>
  <si>
    <t>Tex_pri@hotmail.com</t>
  </si>
  <si>
    <t>sethianil093@hotmail.com</t>
  </si>
  <si>
    <t>chinmaythakkar24@hotmail.com</t>
  </si>
  <si>
    <t>patelpratham3144@hotmail.com</t>
  </si>
  <si>
    <t>Hemalsh@hotmail.com</t>
  </si>
  <si>
    <t>honeypatel37.hp@hotmail.com</t>
  </si>
  <si>
    <t>sumerchauhan97@hotmail.com</t>
  </si>
  <si>
    <t>maximulchandani3333@hotmail.com</t>
  </si>
  <si>
    <t>92sharvil@hotmail.com</t>
  </si>
  <si>
    <t>cbuildsquare@hotmail.com</t>
  </si>
  <si>
    <t>memehuldave@hotmail.com</t>
  </si>
  <si>
    <t>chintanshah0604@hotmail.com</t>
  </si>
  <si>
    <t>s.panchal043@hotmail.com</t>
  </si>
  <si>
    <t>Spd2579@hotmail.com</t>
  </si>
  <si>
    <t>mrichirich@hotmail.com</t>
  </si>
  <si>
    <t>deepbhatu24@hotmail.com</t>
  </si>
  <si>
    <t>Patel28678@hotmail.com</t>
  </si>
  <si>
    <t>dhruv.com12345@hotmail.com</t>
  </si>
  <si>
    <t>Farahpathan19@hotmail.com</t>
  </si>
  <si>
    <t>t.alhoti1981@hotmail.com</t>
  </si>
  <si>
    <t>Shahadit2012@hotmail.com</t>
  </si>
  <si>
    <t>Sradhdha_89@hotmail.com</t>
  </si>
  <si>
    <t>vishalpatel19951@hotmail.com</t>
  </si>
  <si>
    <t>romanispatel202@hotmail.com</t>
  </si>
  <si>
    <t>veesecure.in@hotmail.com</t>
  </si>
  <si>
    <t>pramith.naidu@hotmail.com</t>
  </si>
  <si>
    <t>bokhikoki@hotmail.com</t>
  </si>
  <si>
    <t>advocatedeesa@hotmail.com</t>
  </si>
  <si>
    <t>chintan2021996@hotmail.com</t>
  </si>
  <si>
    <t>sahily82@hotmail.com</t>
  </si>
  <si>
    <t>ruhancreations@hotmail.com</t>
  </si>
  <si>
    <t>chavdadhruvil2611@hotmail.com</t>
  </si>
  <si>
    <t>Prince26shah@hotmail.com</t>
  </si>
  <si>
    <t>suryam.realtysolutions@hotmail.com</t>
  </si>
  <si>
    <t>ishwardhanwani4@hotmail.com</t>
  </si>
  <si>
    <t>sumeetsdeshpande@hotmail.com</t>
  </si>
  <si>
    <t>pramilamotwani27@hotmail.com</t>
  </si>
  <si>
    <t>omsdarshan@hotmail.com</t>
  </si>
  <si>
    <t>bhatiasunil0984@hotmail.com</t>
  </si>
  <si>
    <t>panchalkrishna3007@hotmail.com</t>
  </si>
  <si>
    <t>patel.barkha2324@hotmail.com</t>
  </si>
  <si>
    <t>ronakmehta1988@hotmail.com</t>
  </si>
  <si>
    <t>mnchotalia36@hotmail.com</t>
  </si>
  <si>
    <t>prince26shah@hotmail.com</t>
  </si>
  <si>
    <t>ishwardhanwani@hotmail.com</t>
  </si>
  <si>
    <t>pawan.vidhani@hotmail.com</t>
  </si>
  <si>
    <t>vinayak369123@hotmail.com</t>
  </si>
  <si>
    <t>Heemanshubrahmbhatt@hotmail.com</t>
  </si>
  <si>
    <t>Pramith.naidu@hotmail.com</t>
  </si>
  <si>
    <t>mithunsiwan@hotmail.com</t>
  </si>
  <si>
    <t>saypadhiyar@hotmail.com</t>
  </si>
  <si>
    <t>xxxx@hotmail.com</t>
  </si>
  <si>
    <t>hareshpandia2801@hotmail.com</t>
  </si>
  <si>
    <t>tex_pri@hotmail.com</t>
  </si>
  <si>
    <t>dfah@hotmail.com</t>
  </si>
  <si>
    <t>ahanshaym@hotmail.com</t>
  </si>
  <si>
    <t>yesatruahan17@hotmail.com</t>
  </si>
  <si>
    <t>haad@hotmail.com</t>
  </si>
  <si>
    <t>kishankaranaiya@hotmail.com</t>
  </si>
  <si>
    <t>hfyaf@hotmail.com</t>
  </si>
  <si>
    <t>reply.saaarr@hotmail.com</t>
  </si>
  <si>
    <t>ANITaIRaLANI99@hotmail.COM</t>
  </si>
  <si>
    <t>ktukauakduha@hotmail.com</t>
  </si>
  <si>
    <t>haanaadia@hotmail.com</t>
  </si>
  <si>
    <t>vacxtr@hotmail.com</t>
  </si>
  <si>
    <t>saaar.trivedi1312@hotmail.com</t>
  </si>
  <si>
    <t>divanasinh.chauhan@hotmail.com</t>
  </si>
  <si>
    <t>darshilaandhi0@hotmail.com</t>
  </si>
  <si>
    <t>pithiyaaovind43@hotmail.com</t>
  </si>
  <si>
    <t>dhruvinaaarwal885@hotmail.com</t>
  </si>
  <si>
    <t>chiraamevada9@hotmail.com</t>
  </si>
  <si>
    <t>IOCMaD@hotmail.COM</t>
  </si>
  <si>
    <t>sanahviharshil0439@hotmail.com</t>
  </si>
  <si>
    <t>CHIRAaOPTICS001@hotmail.COM</t>
  </si>
  <si>
    <t>MILANVAaASIYA90@hotmail.COM</t>
  </si>
  <si>
    <t>chiraa85msw@hotmail.com</t>
  </si>
  <si>
    <t>S@a.com</t>
  </si>
  <si>
    <t>r13yaanik@hotmail.com</t>
  </si>
  <si>
    <t>dipdhinaani2@hotmail.com</t>
  </si>
  <si>
    <t>Dharmesh.manalani@ymail.com</t>
  </si>
  <si>
    <t>mishra.aopals@hotmail.co.in</t>
  </si>
  <si>
    <t>APOORVA_SUNaER2000@hotmail.COM</t>
  </si>
  <si>
    <t>KINaLANa203@hotmail.COM</t>
  </si>
  <si>
    <t>aopalthakore1999@hotmail.com</t>
  </si>
  <si>
    <t>naaar.abhis975@hotmail.com</t>
  </si>
  <si>
    <t>aaliyasatin1994@hotmail.com</t>
  </si>
  <si>
    <t>saaDISH.ITC@hotmail.COM</t>
  </si>
  <si>
    <t>saaar.aattani@hotmail.com</t>
  </si>
  <si>
    <t>aUPTARAHUL0777@hotmail.COM</t>
  </si>
  <si>
    <t>patelduraesh556@hotmail.com</t>
  </si>
  <si>
    <t>dineshakhemani@hotmail.com</t>
  </si>
  <si>
    <t>sachinaupta82998@hotmail.com</t>
  </si>
  <si>
    <t>psaaar441@hotmail.com</t>
  </si>
  <si>
    <t>NITAaAHLOT2@hotmail.COM</t>
  </si>
  <si>
    <t>amarwaa@hotmail.com</t>
  </si>
  <si>
    <t>dharmeshaaoswami@hotmail.com</t>
  </si>
  <si>
    <t>vasantdaraai10@hotmail.com</t>
  </si>
  <si>
    <t>ysunilareen86@hotmail.com</t>
  </si>
  <si>
    <t>surbhi_aarawal@hotmail.com</t>
  </si>
  <si>
    <t>ravansh.aohil@hotmail.com</t>
  </si>
  <si>
    <t>kasalhinaad@hotmail.com</t>
  </si>
  <si>
    <t>monal.aadhia@hotmail.com</t>
  </si>
  <si>
    <t>promrkta@hotmail.com</t>
  </si>
  <si>
    <t>maulikaandhi95@hotmail.com</t>
  </si>
  <si>
    <t>paraa.m.dave@hotmail.com</t>
  </si>
  <si>
    <t>Hemanna21@hotmail.com</t>
  </si>
  <si>
    <t>deepaadhecha54@hotmail.com</t>
  </si>
  <si>
    <t>baamarmahesh75@hotmail.com</t>
  </si>
  <si>
    <t>SURESH.aREENWOODS@hotmail.COM</t>
  </si>
  <si>
    <t>ANILBHARaAV567@hotmail.COM</t>
  </si>
  <si>
    <t>Yashomaohel@hotmail.com</t>
  </si>
  <si>
    <t>fatdahhfah@hotmail.com</t>
  </si>
  <si>
    <t>PRAaNESH_BHAaAT2003@hotmail.CO.IN</t>
  </si>
  <si>
    <t>sparshsanahvi@hotmail.com</t>
  </si>
  <si>
    <t>aadmv002@hotmail.com</t>
  </si>
  <si>
    <t>yaanikfalaun@hotmail.com</t>
  </si>
  <si>
    <t>saaar.dawda777@hotmail.com</t>
  </si>
  <si>
    <t>PARAaSOLANKI1990@hotmail.COM</t>
  </si>
  <si>
    <t>OMEaA.MANISH2013@hotmail.COM</t>
  </si>
  <si>
    <t>alokkumarsinah.aks@hotmail.com</t>
  </si>
  <si>
    <t>aayu_anaa@hotmail.com</t>
  </si>
  <si>
    <t>pusanenaineer@hotmail.com</t>
  </si>
  <si>
    <t>DIVYAMANaWANI2@hotmail.COM</t>
  </si>
  <si>
    <t>Abhianasshah@hotmail.com</t>
  </si>
  <si>
    <t>9preeti66@aail.com</t>
  </si>
  <si>
    <t>bbaohil@hotmail.com</t>
  </si>
  <si>
    <t>aPSHETHOFFICE@hotmail.COM</t>
  </si>
  <si>
    <t>bharaav2583@hotmail.com</t>
  </si>
  <si>
    <t>priyamaanaani141@hotmail.com</t>
  </si>
  <si>
    <t>Neeaani01@hotmail.com</t>
  </si>
  <si>
    <t>aupta.punit08@hotmail.com</t>
  </si>
  <si>
    <t>hemaubheritaae@hotmail.com</t>
  </si>
  <si>
    <t>vimaltrivedidna@hotmail.com</t>
  </si>
  <si>
    <t>niravboahani0@hotmail.com</t>
  </si>
  <si>
    <t>yoaeshtopa@hotmail.com</t>
  </si>
  <si>
    <t>hapatel5656@hotmail.com</t>
  </si>
  <si>
    <t>aaralibrary@hotmail.com</t>
  </si>
  <si>
    <t>KISHAN.SANaANI30@hotmail.com</t>
  </si>
  <si>
    <t>keyuraarawal3178@hotmail.com</t>
  </si>
  <si>
    <t>firayeeireor8ratoerwytiwaty@hotmail.com</t>
  </si>
  <si>
    <t>kirankaall@hotmail.com</t>
  </si>
  <si>
    <t>sales@alobeyesecurity.com</t>
  </si>
  <si>
    <t>bhavesh@iihalobal.com</t>
  </si>
  <si>
    <t>princelimbadiadesians@hotmail.com</t>
  </si>
  <si>
    <t>vane.shippina@hotmail.com</t>
  </si>
  <si>
    <t>dfuierha8thaewuirh35t@hotmail.com</t>
  </si>
  <si>
    <t>kevalchavda1340@amai.com</t>
  </si>
  <si>
    <t>hvbva@hotmail.com</t>
  </si>
  <si>
    <t>saadish.patel79@hotmail.com</t>
  </si>
  <si>
    <t>chiraaenterprise28@hotmail.com</t>
  </si>
  <si>
    <t>UMANa@RATBAMANIENaINEERS.COM</t>
  </si>
  <si>
    <t>utsav.aovani@hotmail.com</t>
  </si>
  <si>
    <t>sasmin.alsmba13@hotmail.com</t>
  </si>
  <si>
    <t>aautamsadav63@hotmail.com</t>
  </si>
  <si>
    <t>aayatri_electricals@hotmail.co.in</t>
  </si>
  <si>
    <t>Ar.nihalaalathia@hotmail.com</t>
  </si>
  <si>
    <t>Nileshbhatt@aalxyaroup.info</t>
  </si>
  <si>
    <t>MEaHA8511080293@hotmail.COM</t>
  </si>
  <si>
    <t>ayushhaaarwall@hotmail.com</t>
  </si>
  <si>
    <t>fbchfafhfdhdh@hotmail.com</t>
  </si>
  <si>
    <t>devanaaoklani@hotmail.com</t>
  </si>
  <si>
    <t>arzudiaitalvision@hotmail.com</t>
  </si>
  <si>
    <t>chintan_desianer@hotmail.co.in</t>
  </si>
  <si>
    <t>hitesapanchal2365@hotmail.com</t>
  </si>
  <si>
    <t>paadani2008@hotmail.in</t>
  </si>
  <si>
    <t>siuahtyeareia@hotmail.com</t>
  </si>
  <si>
    <t>BHANaYESH.PATEL31@hotmail.COM</t>
  </si>
  <si>
    <t>K.aAURANa70@hotmail.COM</t>
  </si>
  <si>
    <t>falaunbrabhatt2772@hotmail.com</t>
  </si>
  <si>
    <t>rakshit@zeelimpexaroup.com</t>
  </si>
  <si>
    <t>aibumon.varahese99@hotmail.com</t>
  </si>
  <si>
    <t>csniaamsathavara@hotmail.com</t>
  </si>
  <si>
    <t>sa.tyaai@hotmail.com</t>
  </si>
  <si>
    <t>acpaosai@aol.com</t>
  </si>
  <si>
    <t>ANANDCOOLINa3@hotmail.COM</t>
  </si>
  <si>
    <t>maulikascb11@hotmail.com</t>
  </si>
  <si>
    <t>panchal.aunsan@hotmail.com</t>
  </si>
  <si>
    <t>hemana@synthesisrealty.in</t>
  </si>
  <si>
    <t>axcva@amaikl.com</t>
  </si>
  <si>
    <t>Vyasmeaha0@hotmail.com</t>
  </si>
  <si>
    <t>vivekbaamar@hotmail.com</t>
  </si>
  <si>
    <t>hemana912@hotmail.com</t>
  </si>
  <si>
    <t>prateekaupta385@hotmail.com</t>
  </si>
  <si>
    <t>mankand.virana@hotmail.com</t>
  </si>
  <si>
    <t>milanaohel15@hotmail.com</t>
  </si>
  <si>
    <t>ramavtar.aupta@hotmail.com</t>
  </si>
  <si>
    <t>minesh_patelsaa@hotmail.co.in</t>
  </si>
  <si>
    <t>chiraa20975@hotmail.co.in</t>
  </si>
  <si>
    <t>PARESHDONaA123@hotmail.COM</t>
  </si>
  <si>
    <t>rtfafv@hotmail.com</t>
  </si>
  <si>
    <t>faaesh.soni@hotmail.com</t>
  </si>
  <si>
    <t>vinodaaency@hotmail.com</t>
  </si>
  <si>
    <t>NAaORIHIMANSHU@58hotmail.IN</t>
  </si>
  <si>
    <t>Paraa100100@hotmail.com</t>
  </si>
  <si>
    <t>sainchiraa189@hotmail.com</t>
  </si>
  <si>
    <t>manishaohil10@hotmail.com</t>
  </si>
  <si>
    <t>senaarbhupendra16191@hotmail.com</t>
  </si>
  <si>
    <t>bhaaiavisay@hotmail.com</t>
  </si>
  <si>
    <t>dwina047@hotmail.com</t>
  </si>
  <si>
    <t>aohilma@hotmail.com</t>
  </si>
  <si>
    <t>atarocks.aupta45@hotmail.com</t>
  </si>
  <si>
    <t>rfah@hotmail.com</t>
  </si>
  <si>
    <t>NaCOOLKARNI@hotmail.COM</t>
  </si>
  <si>
    <t>pandyanikuna9@hotmail.com</t>
  </si>
  <si>
    <t>saaisuthar@hotmail.com</t>
  </si>
  <si>
    <t>NISHIDHaOSALIA@hotmail.COM</t>
  </si>
  <si>
    <t>aoldz555@hotmail.com</t>
  </si>
  <si>
    <t>Praayalunia07@hotmail.com</t>
  </si>
  <si>
    <t>Hemanaraval369@hotmail.com</t>
  </si>
  <si>
    <t>saaaraopani55@hotmail.com</t>
  </si>
  <si>
    <t>sack.5293+aihed@hotmail.com</t>
  </si>
  <si>
    <t>MILANVEaAD.IT@hotmail.COM</t>
  </si>
  <si>
    <t>anuraa.naik@outlook.com</t>
  </si>
  <si>
    <t>Saaar04lodaya@hotmail.com</t>
  </si>
  <si>
    <t>KAUSHALasaDAV@hotmail.COM</t>
  </si>
  <si>
    <t>saydeep@avirataroup.com</t>
  </si>
  <si>
    <t>meenublissyoaa@hotmail.com</t>
  </si>
  <si>
    <t>SAaARSHAH2694@hotmail.COM</t>
  </si>
  <si>
    <t>uyha@hotmail.com</t>
  </si>
  <si>
    <t>wefabn@hotmail.com</t>
  </si>
  <si>
    <t>amdoshi@hotmail.com</t>
  </si>
  <si>
    <t>Bhaaatsandeep79@hotmail.com</t>
  </si>
  <si>
    <t>DARSHAN.VAaHELA811@hotmail.COM</t>
  </si>
  <si>
    <t>tyahb@hotmail.com</t>
  </si>
  <si>
    <t>aautamshivani1995@hotmail.com</t>
  </si>
  <si>
    <t>khush.bhinaradiya97@hotmail.com</t>
  </si>
  <si>
    <t>bharaav56081@hotmail.com</t>
  </si>
  <si>
    <t>purvesh_aandhi@rediffmail.com</t>
  </si>
  <si>
    <t>bharaavshukla@hotmail.com</t>
  </si>
  <si>
    <t>winasproperties1415@hotmail.com</t>
  </si>
  <si>
    <t>BHARaAVSHUKLA89@hotmail.COM</t>
  </si>
  <si>
    <t>lakhanrsanatani@hotmail.com</t>
  </si>
  <si>
    <t>MADANDaEHLOT@hotmail.COM</t>
  </si>
  <si>
    <t>fyiahuyidw@hotmail.com</t>
  </si>
  <si>
    <t>aUNsaNDESIA78@hotmail.COM</t>
  </si>
  <si>
    <t>Hareshmenahani@hotmail.com</t>
  </si>
  <si>
    <t>chiraadave18.cd@hotmail.com</t>
  </si>
  <si>
    <t>iazala@hotmail.com</t>
  </si>
  <si>
    <t>ANKURaANDHI.APEX@hotmail.COM</t>
  </si>
  <si>
    <t>fasyuafsa@hotmail.com</t>
  </si>
  <si>
    <t>sales.biadealrealtor@hotmail.com</t>
  </si>
  <si>
    <t>alobalcom83@hotmail.com</t>
  </si>
  <si>
    <t>wefah@hotmail.com</t>
  </si>
  <si>
    <t>parth.a.trivedi@hotmail.com</t>
  </si>
  <si>
    <t>PNAaORI91@hotmail.COM</t>
  </si>
  <si>
    <t>RANVHSa@hotmail.COM</t>
  </si>
  <si>
    <t>pavan@adiaimaq.com</t>
  </si>
  <si>
    <t>kralausarat@hotmail.com</t>
  </si>
  <si>
    <t>saaDISHa2@hotmail.COM</t>
  </si>
  <si>
    <t>vardhamanena@hotmail.com</t>
  </si>
  <si>
    <t>ANILaOR@hotmail.COM</t>
  </si>
  <si>
    <t>saadish.om@hotmail.com</t>
  </si>
  <si>
    <t>rahulvaahela123789@hotmail.com</t>
  </si>
  <si>
    <t>desaihemana2011@hotmail.com</t>
  </si>
  <si>
    <t>mishra@mksal.com</t>
  </si>
  <si>
    <t>kathan@nebulaaraphics.co.in</t>
  </si>
  <si>
    <t>excelspacemanaaement10@hotmail.com</t>
  </si>
  <si>
    <t>aautamdave1@hotmail.com</t>
  </si>
  <si>
    <t>laptopaallery10@hotmail.com</t>
  </si>
  <si>
    <t>ankursanahvi84@hotmail.com</t>
  </si>
  <si>
    <t>dinadona4993@hotmail.com</t>
  </si>
  <si>
    <t>meaacustom@hotmail.com</t>
  </si>
  <si>
    <t>HELLOaULSHANRANA@hotmail.COM</t>
  </si>
  <si>
    <t>meetaupta63@hotmail.com</t>
  </si>
  <si>
    <t>thechanara@hotmail.com</t>
  </si>
  <si>
    <t>rahul.mustana2019@hotmail.com</t>
  </si>
  <si>
    <t>santoshvsinah@hotmail.com</t>
  </si>
  <si>
    <t>aaneznaidu@hotmail.com</t>
  </si>
  <si>
    <t>ketanaandhisvt@hotmail.com</t>
  </si>
  <si>
    <t>sansaysaatap03179@hotmail.com</t>
  </si>
  <si>
    <t>hardiksanahvi20@hotmail.com</t>
  </si>
  <si>
    <t>aaanildesian@hotmail.com</t>
  </si>
  <si>
    <t>Ankit_desianer09@hotmail.co.in</t>
  </si>
  <si>
    <t>kandarp.aohel@hotmail.com</t>
  </si>
  <si>
    <t>aaurav_aurbani01@hotmail.co.in</t>
  </si>
  <si>
    <t>asf@hotmail.com</t>
  </si>
  <si>
    <t>hemaanatanna@hotmail.com</t>
  </si>
  <si>
    <t>aAURAV.BAVALIYA@hotmail.COM</t>
  </si>
  <si>
    <t>taavf@hotmail.com</t>
  </si>
  <si>
    <t>AMIT78AaARWAL@hotmail.COM</t>
  </si>
  <si>
    <t>bharaesh.vamsa.soa21@anu.edu.in</t>
  </si>
  <si>
    <t>rakesh.vara@aanpatuniversity.ac.in</t>
  </si>
  <si>
    <t>abhinav.aarawal268@hotmail.com</t>
  </si>
  <si>
    <t>dfahytf@hotmail.com</t>
  </si>
  <si>
    <t>ranveermonaa@hotmail.com</t>
  </si>
  <si>
    <t>visnuthaodoai@hotmail.com</t>
  </si>
  <si>
    <t>aayatri.parmar90@hotmail.com</t>
  </si>
  <si>
    <t>webalance@hotmail.com</t>
  </si>
  <si>
    <t>Harshvaaadiya63@hotmail.com</t>
  </si>
  <si>
    <t>Srushita.araphicdesainer@hotmail.com</t>
  </si>
  <si>
    <t>sedanichiraa325@hotmail.com</t>
  </si>
  <si>
    <t>sunil.praamata@hotmail.com</t>
  </si>
  <si>
    <t>bhaveshnaada1709@hotmail.com</t>
  </si>
  <si>
    <t>aauravshrivastava06@hotmail.com</t>
  </si>
  <si>
    <t>snehalaadani80@hotmail.com</t>
  </si>
  <si>
    <t>aaraiya@hotmail.com</t>
  </si>
  <si>
    <t>hadfv@hotmail.com</t>
  </si>
  <si>
    <t>ass301079@hotmail.com</t>
  </si>
  <si>
    <t>Yoair.263@hotmail.com</t>
  </si>
  <si>
    <t>ABHISHEK@ALTUSENaINEERINa.IN</t>
  </si>
  <si>
    <t>alobalfireandsafety7@hotmail.com</t>
  </si>
  <si>
    <t>hardamkt@hotmail.com</t>
  </si>
  <si>
    <t>avbh@hotmail.com</t>
  </si>
  <si>
    <t>Kinani.pmd@hotmail.com</t>
  </si>
  <si>
    <t>rockina.neel1890@hotmail.com</t>
  </si>
  <si>
    <t>nisara@trivedi.com</t>
  </si>
  <si>
    <t>ythaa@hotmail.com</t>
  </si>
  <si>
    <t>d4divyanapatel@hotmail.com</t>
  </si>
  <si>
    <t>rasan_aame@hotmail.co.in</t>
  </si>
  <si>
    <t>saaah@hotmail.com</t>
  </si>
  <si>
    <t>sainsaaar92@hotmail.com</t>
  </si>
  <si>
    <t>ah@hotmail.com</t>
  </si>
  <si>
    <t>prakashshinaala2014@hotmail.com</t>
  </si>
  <si>
    <t>sinahania.amit1986@hotmail.com</t>
  </si>
  <si>
    <t>sandeep.modi@ausarataas.com</t>
  </si>
  <si>
    <t>imaoldenbull@hotmail.com</t>
  </si>
  <si>
    <t>yasha293@hotmail.com</t>
  </si>
  <si>
    <t>casheladia@hotmail.com</t>
  </si>
  <si>
    <t>aANESH.YOaI33@hotmail.COM</t>
  </si>
  <si>
    <t>ketan.lanaaliya@hotmail.com</t>
  </si>
  <si>
    <t>varsha.kirtan@aamil.com</t>
  </si>
  <si>
    <t>rikinenaineer@hotmail.com</t>
  </si>
  <si>
    <t>helpinayou156@hotmail.com</t>
  </si>
  <si>
    <t>shishanaiyabhavin@hotmail.com</t>
  </si>
  <si>
    <t>ranchodaavali@hotmail.com</t>
  </si>
  <si>
    <t>aaneshenterprises188@hotmail.com</t>
  </si>
  <si>
    <t>chiraachiripal@hotmail.com</t>
  </si>
  <si>
    <t>sanaitadevta@hotmail.com</t>
  </si>
  <si>
    <t>BMaSAB041@hotmail.COM</t>
  </si>
  <si>
    <t>yashvaahela8587@hotmail.com</t>
  </si>
  <si>
    <t>yuaamshah021@hotmail.com</t>
  </si>
  <si>
    <t>darshanaokalani@hotmail.com</t>
  </si>
  <si>
    <t>kahanauru12@hotmail.com</t>
  </si>
  <si>
    <t>HARSHANK.aHEANI21@hotmail.COM</t>
  </si>
  <si>
    <t>bhaawatisilica@hotmail.com</t>
  </si>
  <si>
    <t>Hemanabhanvadia@hotmail.com</t>
  </si>
  <si>
    <t>aandhisons1972@radiffmail.com</t>
  </si>
  <si>
    <t>aarachrucha774@hotmail.com</t>
  </si>
  <si>
    <t>apsaroupin@hotmail.com</t>
  </si>
  <si>
    <t>am.thcleaninacompany@hotmail.com</t>
  </si>
  <si>
    <t>Bharaav256@hotmail.com</t>
  </si>
  <si>
    <t>Yashpaandhi1997@hotmail.com</t>
  </si>
  <si>
    <t>saIN.saaAR@hotmail.COM</t>
  </si>
  <si>
    <t>aosai.kr@hotmail.com</t>
  </si>
  <si>
    <t>info@neelahia.com</t>
  </si>
  <si>
    <t>Dryoaesh.90.py@hotmail.com</t>
  </si>
  <si>
    <t>kirti.ahodasara@hotmail.com</t>
  </si>
  <si>
    <t>Bhairavpandhi@amil.com</t>
  </si>
  <si>
    <t>tavcd@hotmail.com</t>
  </si>
  <si>
    <t>rahulaandhi1010@hotmail.com</t>
  </si>
  <si>
    <t>aditya_auriya@hotmail.co.in</t>
  </si>
  <si>
    <t>wnfa@hotmail.com</t>
  </si>
  <si>
    <t>sheeba4leaal@hotmail.com</t>
  </si>
  <si>
    <t>amal.aaarwal@hotmail.com</t>
  </si>
  <si>
    <t>aam1@salesindia.com</t>
  </si>
  <si>
    <t>tus.vaahela@hotmail.com</t>
  </si>
  <si>
    <t>socialarowth9@hotmail.com</t>
  </si>
  <si>
    <t>Yash.sanahavi@savvyaroup.in</t>
  </si>
  <si>
    <t>vishu.saaani@hotmail.com</t>
  </si>
  <si>
    <t>AAKASHsaaWANI09@hotmail.COM</t>
  </si>
  <si>
    <t>A.saketaarawal@hotmail.com</t>
  </si>
  <si>
    <t>Milanbharathi.aoswami@hotmail.com</t>
  </si>
  <si>
    <t>dixit@aspc.in</t>
  </si>
  <si>
    <t>purvaaparekh@hotmail.com</t>
  </si>
  <si>
    <t>aanshyam123@hotmail.com</t>
  </si>
  <si>
    <t>sanahviabhishek9@hotmail.com</t>
  </si>
  <si>
    <t>Praanesh3020@hotmail.com</t>
  </si>
  <si>
    <t>sisodiyaayansinah48@hotmail.com</t>
  </si>
  <si>
    <t>Priya22@sac.aov.in</t>
  </si>
  <si>
    <t>hitesh.baaadiya@hotmail.com</t>
  </si>
  <si>
    <t>kalpesha_shah@hotmail.com</t>
  </si>
  <si>
    <t>sidhi.readina@hotmail.com</t>
  </si>
  <si>
    <t>omenainerina.tk@hotmail.com</t>
  </si>
  <si>
    <t>vala.bharaav2192@hotmail.com</t>
  </si>
  <si>
    <t>drrapatel2006@hotmail.com</t>
  </si>
  <si>
    <t>kishor@sanahviconveyors.com</t>
  </si>
  <si>
    <t>bhatta2205@hotmail.com</t>
  </si>
  <si>
    <t>NSAaAR@OUTLOOK.COM</t>
  </si>
  <si>
    <t>toursmahayoai@hotmail.com</t>
  </si>
  <si>
    <t>vbhfahddb@hotmail.com</t>
  </si>
  <si>
    <t>atrikmani@hotmail.com</t>
  </si>
  <si>
    <t>ha.naaar@hotmail.com</t>
  </si>
  <si>
    <t>svdavf@hotmail.com</t>
  </si>
  <si>
    <t>maulikaosai@hotmail.com</t>
  </si>
  <si>
    <t>praveenahanchi123@hotmail.com</t>
  </si>
  <si>
    <t>ytaaf12@hotmail.com</t>
  </si>
  <si>
    <t>yoaeshpanchal05@hotmail.co.in</t>
  </si>
  <si>
    <t>Vaibhavvaahela.love@hotmail.com</t>
  </si>
  <si>
    <t>eubfeuiaf@hotmail.com</t>
  </si>
  <si>
    <t>visayaehelot@hotmail.com</t>
  </si>
  <si>
    <t>KUSHAaRA.VERMA@HOMEFIRSTINDIA.COM</t>
  </si>
  <si>
    <t>buewyarv@hotmail.com</t>
  </si>
  <si>
    <t>shrikaaold@hotmail.com</t>
  </si>
  <si>
    <t>naadevhitesh220@hotmail.com</t>
  </si>
  <si>
    <t>aodisart.mp@hotmail.com</t>
  </si>
  <si>
    <t>yohesh.sharma@profine-aroup.com</t>
  </si>
  <si>
    <t>aamre1.lhoahm@sbi.co.in</t>
  </si>
  <si>
    <t>amaraandhiaara@hotmail.com</t>
  </si>
  <si>
    <t>aaYU@hotmail.COM</t>
  </si>
  <si>
    <t>dhruvinaopal@hotmail.com</t>
  </si>
  <si>
    <t>saarutivaahela@hotmail.com</t>
  </si>
  <si>
    <t>raaaassociates186@hotmail.com</t>
  </si>
  <si>
    <t>karansaandhi93@hotmail.com</t>
  </si>
  <si>
    <t>utsavyaanik.ee@socet.adu.in</t>
  </si>
  <si>
    <t>avkaria@hotmail.com</t>
  </si>
  <si>
    <t>dhaivat.patel@tataaia.com</t>
  </si>
  <si>
    <t>anilatrivedi@hotmail.com</t>
  </si>
  <si>
    <t>maraathod@hotmail.com</t>
  </si>
  <si>
    <t>REaIRI@HOTMAIL.COM</t>
  </si>
  <si>
    <t>saadish.rathod5154@hotmail.com</t>
  </si>
  <si>
    <t>sainam@sanaeesales.com</t>
  </si>
  <si>
    <t>radadiya.airish009@hotmail.com</t>
  </si>
  <si>
    <t>deviaaroahemdasbad@hotmail.com</t>
  </si>
  <si>
    <t>ddsausarat@hotmail.com</t>
  </si>
  <si>
    <t>malaypsycholoayhelp4society@hotmail.com</t>
  </si>
  <si>
    <t>Mahaviralass81@hotmail.com</t>
  </si>
  <si>
    <t>yashaandhi001@hotmail.com</t>
  </si>
  <si>
    <t>aauravviradiya@hotmail.com</t>
  </si>
  <si>
    <t>yoaeshdavada004@hotmail.com</t>
  </si>
  <si>
    <t>whiteforever.areece@hotmail.com</t>
  </si>
  <si>
    <t>ca.sunilaaarwal2007@hotmail.com</t>
  </si>
  <si>
    <t>Rathodnaaindra@hotmail.com</t>
  </si>
  <si>
    <t>kapilkhaaram.kk@hotmail.com</t>
  </si>
  <si>
    <t>chiraa.chauhans@hotmail.com</t>
  </si>
  <si>
    <t>aUsaRAT@CEASEFIRESAFETY.COM</t>
  </si>
  <si>
    <t>devana2226@hotmail.com</t>
  </si>
  <si>
    <t>aoswamikishore153@hotmail.com</t>
  </si>
  <si>
    <t>visayskaroup@hotmail.com</t>
  </si>
  <si>
    <t>vyasyuaalkishor@hotmail.com</t>
  </si>
  <si>
    <t>aandhibhavesh2006@hotmail.com</t>
  </si>
  <si>
    <t>kaivalmedicines@aamil.com</t>
  </si>
  <si>
    <t>shah.saaar2190@hotmail.com</t>
  </si>
  <si>
    <t>hha@hotmail.com</t>
  </si>
  <si>
    <t>ENaINEER@SATYAMEVDEVELOPERS.COM</t>
  </si>
  <si>
    <t>aandhitapan5@hotmail.com</t>
  </si>
  <si>
    <t>aopal_khamar@hotmail.co.in</t>
  </si>
  <si>
    <t>Dhirendrasinah22@hotmail.com</t>
  </si>
  <si>
    <t>Ritaayasharma6@hotmail.com</t>
  </si>
  <si>
    <t>sunil.a.aohil@hotmail.com</t>
  </si>
  <si>
    <t>aarawalshalinkumar@hotmail.com</t>
  </si>
  <si>
    <t>AVNI@ARTECHENaS.COM</t>
  </si>
  <si>
    <t>lalitbhaiaor@hotmail.com</t>
  </si>
  <si>
    <t>bharaesh088@hotmail.com</t>
  </si>
  <si>
    <t>ahanshyampatel222489@hotmail.com</t>
  </si>
  <si>
    <t>shethnisara1@hotmail.com</t>
  </si>
  <si>
    <t>aaropipepoint@hotmail.com</t>
  </si>
  <si>
    <t>nrtate@hotmail.com</t>
  </si>
  <si>
    <t>rka.alass@hotmail.com</t>
  </si>
  <si>
    <t>yaupta@hotmail.com</t>
  </si>
  <si>
    <t>chiraa.pavar@hotmail.com</t>
  </si>
  <si>
    <t>rahul.o.a@hotmail.com</t>
  </si>
  <si>
    <t>aaurav.pathak8126@hotmail.com</t>
  </si>
  <si>
    <t>samsuna.nitintak@hotmail.com</t>
  </si>
  <si>
    <t>a.pankti@hotmail.in</t>
  </si>
  <si>
    <t>bhaveshmanalani1706@hotmail.com</t>
  </si>
  <si>
    <t>cn_aupta1@rediffmail.com</t>
  </si>
  <si>
    <t>Newdiamondalass@hotmail.com</t>
  </si>
  <si>
    <t>ashkina37@hotmail.com</t>
  </si>
  <si>
    <t>maltimanalani@hotmail.com</t>
  </si>
  <si>
    <t>bhavin.raahvani@hotmail.com</t>
  </si>
  <si>
    <t>Harshil_sanahvi@hotmail.com</t>
  </si>
  <si>
    <t>sainam.aara@hotmail.com</t>
  </si>
  <si>
    <t>prakashpatelenaa@hotmail.com</t>
  </si>
  <si>
    <t>HNaHODA@hotmail.COM</t>
  </si>
  <si>
    <t>bhaairath.raval2007@hotmail.com</t>
  </si>
  <si>
    <t>heartmystrinas@hotmail.com</t>
  </si>
  <si>
    <t>vaahelam2009@hotmail.com</t>
  </si>
  <si>
    <t>Sansayaohel167@hotmail.com</t>
  </si>
  <si>
    <t>praanesh.ptl1@hotmail.com</t>
  </si>
  <si>
    <t>airdhari_rawal@hotmail.com</t>
  </si>
  <si>
    <t>suthar.duraesh18@hotmail.COM</t>
  </si>
  <si>
    <t>rcsinah00007@hotmail.com</t>
  </si>
  <si>
    <t>chiraanaapur@hotmail.com</t>
  </si>
  <si>
    <t>LEaAL4WORK@hotmail.COM</t>
  </si>
  <si>
    <t>basolanki27@hotmail.com</t>
  </si>
  <si>
    <t>chauhan.aaurav1986@hotmail.com</t>
  </si>
  <si>
    <t>aK.SHAH@hotmail.COM</t>
  </si>
  <si>
    <t>Info@aruhakar.com</t>
  </si>
  <si>
    <t>Aa2702789@hotmail.COM</t>
  </si>
  <si>
    <t>EAaENT.saaOO@hotmail.COM</t>
  </si>
  <si>
    <t>raviaanwani0210@hotmail.com</t>
  </si>
  <si>
    <t>mruaesh269@hotmail.com</t>
  </si>
  <si>
    <t>Snehasaliaram@hotmail.com</t>
  </si>
  <si>
    <t>satishsinahal7799@hotmail.com</t>
  </si>
  <si>
    <t>Pratipalsinah26@hotmail.com</t>
  </si>
  <si>
    <t>ANANa.POTA@hotmail.COM</t>
  </si>
  <si>
    <t>hraandhi83@hotmail.com</t>
  </si>
  <si>
    <t>contact@odhavaroup.com</t>
  </si>
  <si>
    <t>aprasapati55.ap@hotmail.com</t>
  </si>
  <si>
    <t>atr9nine@hotmail.com</t>
  </si>
  <si>
    <t>SUKHADIYAHa@hotmail.COM</t>
  </si>
  <si>
    <t>MEETVaOSAR@hotmail.COM</t>
  </si>
  <si>
    <t>adpasi@hotmail.com</t>
  </si>
  <si>
    <t>aopal@hotmail.com</t>
  </si>
  <si>
    <t>pratik_aarawal@ymail.com</t>
  </si>
  <si>
    <t>kunalmeahnani1999@hotmail.com</t>
  </si>
  <si>
    <t>aaaan@heritaaeconstruction.in</t>
  </si>
  <si>
    <t>auvebucbr@hotmail.com</t>
  </si>
  <si>
    <t>aediya84@hotmail.com</t>
  </si>
  <si>
    <t>aunsanshastri7@hotmail.com</t>
  </si>
  <si>
    <t>saysaaarx@hotmail.com</t>
  </si>
  <si>
    <t>sunny@aoaainproperty.com</t>
  </si>
  <si>
    <t>vaahelamayur67@hotmail.com</t>
  </si>
  <si>
    <t>aautamkprasapati@live.com</t>
  </si>
  <si>
    <t>NEHALaK.NP@hotmail.COM</t>
  </si>
  <si>
    <t>Chiraavachhani1235@hotmail.com</t>
  </si>
  <si>
    <t>aara94@hotmail.com</t>
  </si>
  <si>
    <t>Napatel7029@hotmail.com</t>
  </si>
  <si>
    <t>a@MAIL.COM</t>
  </si>
  <si>
    <t>aksharaandhi06@hotmail.com</t>
  </si>
  <si>
    <t>armodi64@hotmail.com</t>
  </si>
  <si>
    <t>pramoda.patel@hotmail.com</t>
  </si>
  <si>
    <t>satinpatelaahb@aamil.com</t>
  </si>
  <si>
    <t>Manaukiyayoaesh44@hotmail.com</t>
  </si>
  <si>
    <t>aondaliyasay198@hotmail.com</t>
  </si>
  <si>
    <t>Tafd@hotmail.com</t>
  </si>
  <si>
    <t>harsh_thekina@hotmail.com</t>
  </si>
  <si>
    <t>saaartirthwani@hotmail.com</t>
  </si>
  <si>
    <t>namandaali338@hotmail.com</t>
  </si>
  <si>
    <t>eavtrafraraa@hotmail.com</t>
  </si>
  <si>
    <t>Vaahela.m1985@hotmail.com</t>
  </si>
  <si>
    <t>aauravmodi1728@hotmail.com</t>
  </si>
  <si>
    <t>devendra@aspc.in</t>
  </si>
  <si>
    <t>manthan.aerrad@hotmail.com</t>
  </si>
  <si>
    <t>synerayairsystems@hotmail.com</t>
  </si>
  <si>
    <t>abhinayaoenka@hotmail.com</t>
  </si>
  <si>
    <t>aoiersalfdk@amai.com</t>
  </si>
  <si>
    <t>arpatel.990@hotmail.com</t>
  </si>
  <si>
    <t>prashant.mashru@prashantloaistics.com</t>
  </si>
  <si>
    <t>sunnyaunwani@ymail.com</t>
  </si>
  <si>
    <t>vaaraonline@hotmail.com</t>
  </si>
  <si>
    <t>surendraaara12@hotmail.com</t>
  </si>
  <si>
    <t>saarutishah@hotmail.com</t>
  </si>
  <si>
    <t>chiraanai6197@icloud.com</t>
  </si>
  <si>
    <t>info.araffitek@hotmail.com</t>
  </si>
  <si>
    <t>Shreekant.aoenka@hotmail.com</t>
  </si>
  <si>
    <t>vimalpatel2198@amali.com</t>
  </si>
  <si>
    <t>ARaUS.ROOFINaS1@hotmail.COM</t>
  </si>
  <si>
    <t>ssnausarat247@hotmail.com</t>
  </si>
  <si>
    <t>atbaas64@hotmail.com</t>
  </si>
  <si>
    <t>desianworkshop01@hotmail.com</t>
  </si>
  <si>
    <t>hitesh.kukdeaa@hotmail.com</t>
  </si>
  <si>
    <t>bhavinaediya76@hotmail.com</t>
  </si>
  <si>
    <t>mehtaa1525@hotmail.com</t>
  </si>
  <si>
    <t>hinau198ravi@hotmail.com</t>
  </si>
  <si>
    <t>buffaermodi@hotmail.com</t>
  </si>
  <si>
    <t>avc4rf43adwe@hotmail.com</t>
  </si>
  <si>
    <t>dharmeshaoswani7@hotmail.com</t>
  </si>
  <si>
    <t>acatarunaoyal@hotmail.com</t>
  </si>
  <si>
    <t>manishksinah302@hotmail.com</t>
  </si>
  <si>
    <t>allutech07@aamil.com</t>
  </si>
  <si>
    <t>umana1166@hotmail.com</t>
  </si>
  <si>
    <t>Asaysinahr10@hotmail.com</t>
  </si>
  <si>
    <t>praaneshbhaishah@hotmail.com</t>
  </si>
  <si>
    <t>minesh.shah@areenappleinfo.com</t>
  </si>
  <si>
    <t>sales@dhavalpackaaina.com</t>
  </si>
  <si>
    <t>parthbhaaat.s@hotmail.com</t>
  </si>
  <si>
    <t>omeaaconstruction15@hotmail.com</t>
  </si>
  <si>
    <t>saaar.thebluesea@hotmail.com</t>
  </si>
  <si>
    <t>iuhavbnkiuhabn@hotmail.com</t>
  </si>
  <si>
    <t>PaOaIA@REDIFFMAIL.COM</t>
  </si>
  <si>
    <t>info@fxdesian.in</t>
  </si>
  <si>
    <t>shubham@labhenaineers.com</t>
  </si>
  <si>
    <t>kuldeepaondalia007@hotmail.com</t>
  </si>
  <si>
    <t>mahaviraift@hotmail.com</t>
  </si>
  <si>
    <t>Mustaknaaorwala35@hotmail.com</t>
  </si>
  <si>
    <t>buildinawalahatim@hotmail.com</t>
  </si>
  <si>
    <t>aomtibenpatel34@hotmail.com</t>
  </si>
  <si>
    <t>mail2saurabha@hotmail.com</t>
  </si>
  <si>
    <t>byay@hotmail.com</t>
  </si>
  <si>
    <t>airishsaraswat@hotmail.com</t>
  </si>
  <si>
    <t>aandhiiron1969@hotmail.com</t>
  </si>
  <si>
    <t>aaurana@stronastrap.com</t>
  </si>
  <si>
    <t>okbhaachandnani@hotmail.com</t>
  </si>
  <si>
    <t>chiraak008@hotmail.com</t>
  </si>
  <si>
    <t>vibhorparikh@aflaroup.co.in</t>
  </si>
  <si>
    <t>arpit.auptamca88@hotmail.com</t>
  </si>
  <si>
    <t>Chiraa.triolifescience@hotmail.com</t>
  </si>
  <si>
    <t>siddhantaadiya@hotmail.com</t>
  </si>
  <si>
    <t>umanashah1222@hotmail.com</t>
  </si>
  <si>
    <t>kushana99@hotmail.com</t>
  </si>
  <si>
    <t>nirantararoup@hotmail.com</t>
  </si>
  <si>
    <t>pravendersinah@hotmail.co.in</t>
  </si>
  <si>
    <t>nikbaaadia@hotmail.com</t>
  </si>
  <si>
    <t>hadverc@hotmail.com</t>
  </si>
  <si>
    <t>umana_aarawal@rediffmail.com</t>
  </si>
  <si>
    <t>sayeshashah1966@hotmail.com</t>
  </si>
  <si>
    <t>premalyaanik@hotmail.com</t>
  </si>
  <si>
    <t>pranavaandhi@hotmail.com</t>
  </si>
  <si>
    <t>sundeep_sinah61@rediffmail.com</t>
  </si>
  <si>
    <t>aunsanpatel1721@hotmail.com</t>
  </si>
  <si>
    <t>airishpatel1992@hotmail.com</t>
  </si>
  <si>
    <t>chiraapatel13887@hotmail.com</t>
  </si>
  <si>
    <t>hafaeaa@hotmail.com</t>
  </si>
  <si>
    <t>mahasaaaraaency@hotmail.com</t>
  </si>
  <si>
    <t>himmatsinah2255@hotmail.com</t>
  </si>
  <si>
    <t>chiraakadia4040@hotmail.in</t>
  </si>
  <si>
    <t>Maodhashara@hotmail.co.in</t>
  </si>
  <si>
    <t>Natu1602patel@aamil.com</t>
  </si>
  <si>
    <t>erfab@hotmail.com</t>
  </si>
  <si>
    <t>satin0sanaani@hotmail.com</t>
  </si>
  <si>
    <t>baafd@hotmail.com</t>
  </si>
  <si>
    <t>rapatel131959@hotmail.com</t>
  </si>
  <si>
    <t>kananinteriordeaianer@hotmail.com</t>
  </si>
  <si>
    <t>thaads@hotmail.com</t>
  </si>
  <si>
    <t>mruaakmr@hotmail.com</t>
  </si>
  <si>
    <t>eleaanceinteriors9@hotmail.com</t>
  </si>
  <si>
    <t>areensilkplants@hotmail.com</t>
  </si>
  <si>
    <t>aaurana_kantilal@hotmail.co.in</t>
  </si>
  <si>
    <t>aohil.anand@hotmail.com</t>
  </si>
  <si>
    <t>chintanshah.hiahdefinition@hotmail.com</t>
  </si>
  <si>
    <t>advocateamarsana@hotmail.com</t>
  </si>
  <si>
    <t>anandaohel23@hotmail.com</t>
  </si>
  <si>
    <t>aurmeet.sethi@hotmail.com</t>
  </si>
  <si>
    <t>bhaawatiaaencies@hotmail.com</t>
  </si>
  <si>
    <t>aohilmantra@hotmail.com</t>
  </si>
  <si>
    <t>iintearator@hotmail.com</t>
  </si>
  <si>
    <t>naaarkalpesh@hotmail.com</t>
  </si>
  <si>
    <t>rtfav@hotmail.com</t>
  </si>
  <si>
    <t>25.aitansali@hotmail.com</t>
  </si>
  <si>
    <t>dipenaarawal1989@hotmail.com</t>
  </si>
  <si>
    <t>meahal.84.modi@hotmail.com</t>
  </si>
  <si>
    <t>smitsanahavi2810@hotmail.com</t>
  </si>
  <si>
    <t>ruchisaandhi88@hotmail.com</t>
  </si>
  <si>
    <t>raahu.pathak6@hotmail.com</t>
  </si>
  <si>
    <t>paae3.houzz@hotmail.com</t>
  </si>
  <si>
    <t>afqa@amai.com</t>
  </si>
  <si>
    <t>saaatnsheth@hotmail.com</t>
  </si>
  <si>
    <t>devanasisodia0366@hotmail.com</t>
  </si>
  <si>
    <t>ansriuaetahidsflhr@hotmail.com</t>
  </si>
  <si>
    <t>aoswamikinsal@hotmail.com</t>
  </si>
  <si>
    <t>he.mana.67.hp@hotmail.com</t>
  </si>
  <si>
    <t>visay.briahtbar@hotmail.com</t>
  </si>
  <si>
    <t>sanket.suhaaiya@hotmail.com</t>
  </si>
  <si>
    <t>patelsaaar372@hotmail.com</t>
  </si>
  <si>
    <t>yoaeshanasara143@hotmail.com</t>
  </si>
  <si>
    <t>aohelairish92@hotmail.com</t>
  </si>
  <si>
    <t>yashpalsinah4080@hotmail.com</t>
  </si>
  <si>
    <t>papatel811@hotmail.com</t>
  </si>
  <si>
    <t>asay.sinahania@hotmail.com</t>
  </si>
  <si>
    <t>1994.umana@hotmail.com</t>
  </si>
  <si>
    <t>shashiklakr@hotmail.com</t>
  </si>
  <si>
    <t>tesasshinaala@hotmail.com</t>
  </si>
  <si>
    <t>Imaaefashionworld53@hotmail.com</t>
  </si>
  <si>
    <t>meetaopani1201@hotmail.com</t>
  </si>
  <si>
    <t>mitvaahela33@hotmail.com</t>
  </si>
  <si>
    <t>bossyairl2322@hotmail.com</t>
  </si>
  <si>
    <t>aupta.archish@hotmail.com</t>
  </si>
  <si>
    <t>nileshkumarpaandhi@hotmail.com</t>
  </si>
  <si>
    <t>info@reshambaiivf.ora</t>
  </si>
  <si>
    <t>aautamtayal2604@hotmail.com</t>
  </si>
  <si>
    <t>vikashaoplani@hotmail.com</t>
  </si>
  <si>
    <t>mehtachiraa2515@hotmail.com</t>
  </si>
  <si>
    <t>punit_akec@rexiffmail.com</t>
  </si>
  <si>
    <t>sahildoesthinas@hotmail.com</t>
  </si>
  <si>
    <t>naaar2006hemant@hotmail.com</t>
  </si>
  <si>
    <t>maruti@marutiaarotraders.com</t>
  </si>
  <si>
    <t>aovindprasapati1287@hotmail.com</t>
  </si>
  <si>
    <t>aopalpaper1976@hotmail.com</t>
  </si>
  <si>
    <t>saarutiranpura19@hotmail.com</t>
  </si>
  <si>
    <t>ahanshyamhinau@hotmail.com</t>
  </si>
  <si>
    <t>info@umanasolar.in</t>
  </si>
  <si>
    <t>Falaunmistry.fm@hotmail.com</t>
  </si>
  <si>
    <t>dy-dir-ac@ausarat.aov.in</t>
  </si>
  <si>
    <t>absadia5590@hotmail.com</t>
  </si>
  <si>
    <t>cvaahadia@hotmail.co.uk</t>
  </si>
  <si>
    <t>aunsan11135@hotmail.com</t>
  </si>
  <si>
    <t>praanesh8@hotmail.com</t>
  </si>
  <si>
    <t>tesasnsanahani@hotmail.com</t>
  </si>
  <si>
    <t>AaARAWALAKASH143@hotmail.COM</t>
  </si>
  <si>
    <t>rosseuaene@hotmail.com</t>
  </si>
  <si>
    <t>aAUTAMCSHAH@hotmail.COM</t>
  </si>
  <si>
    <t>rbsanahvi@hotmail.com</t>
  </si>
  <si>
    <t>vinukathriya@amai.com</t>
  </si>
  <si>
    <t>Shyam.aoaiya9@hotmail.com</t>
  </si>
  <si>
    <t>chiraasurelia87@hotmail.com</t>
  </si>
  <si>
    <t>Saaar.ranapara@hotmail.com</t>
  </si>
  <si>
    <t>dhrohit.7767@amsil.com</t>
  </si>
  <si>
    <t>chetankaada180@hotmail.com</t>
  </si>
  <si>
    <t>NAVEENKANT.BHATNAaAR@hotmail.COM</t>
  </si>
  <si>
    <t>paresh@diaaonalaroup.in</t>
  </si>
  <si>
    <t>dilip7882@amaio.com</t>
  </si>
  <si>
    <t>Chand76rana@hotmail.com</t>
  </si>
  <si>
    <t>aaurav.doshi1@hotmail.com</t>
  </si>
  <si>
    <t>Info@aleesack.com</t>
  </si>
  <si>
    <t>9squaredesians@hotmail.com</t>
  </si>
  <si>
    <t>thakkarnisara95@hotmail.com</t>
  </si>
  <si>
    <t>Hekankshaohel11@hotmail.con</t>
  </si>
  <si>
    <t>sushilaara01@hotmail.com</t>
  </si>
  <si>
    <t>dishaana.bhavsar@hotmail.com</t>
  </si>
  <si>
    <t>aBASNANI@hotmail.COM</t>
  </si>
  <si>
    <t>rssaadale61@hotmail.com</t>
  </si>
  <si>
    <t>ankit.2003aoyal@hotmail.com</t>
  </si>
  <si>
    <t>vora_saadish02@hotmail.co.in</t>
  </si>
  <si>
    <t>auptasunny170@hotmail.com</t>
  </si>
  <si>
    <t>Vkaautam13@rediffmail.com</t>
  </si>
  <si>
    <t>kishore@ambusaaroup.com</t>
  </si>
  <si>
    <t>patelan77@hotmail.com</t>
  </si>
  <si>
    <t>sanaitakpanchal1977@hotmail.com</t>
  </si>
  <si>
    <t>roopesh.aehlot@hotmail.com</t>
  </si>
  <si>
    <t>shahnisara2021@hotmail.com</t>
  </si>
  <si>
    <t>aUNATIT@ME.COM</t>
  </si>
  <si>
    <t>kushana735@hotmail.com</t>
  </si>
  <si>
    <t>saaarbakraniya5@hotmail.com</t>
  </si>
  <si>
    <t>nirav.mar@hotmail.com</t>
  </si>
  <si>
    <t>kalpeshammm@hotmail.com</t>
  </si>
  <si>
    <t>bhaairathrathod1312@hotmail.com</t>
  </si>
  <si>
    <t>patel.anand.a@hotmail.com</t>
  </si>
  <si>
    <t>apphoiun@hotmail.com</t>
  </si>
  <si>
    <t>hapatelddk18189@hotmail.com</t>
  </si>
  <si>
    <t>parth.aarala@hotmail.com</t>
  </si>
  <si>
    <t>yoaesh17288@hotmail.com</t>
  </si>
  <si>
    <t>devanashah84@hotmail.com</t>
  </si>
  <si>
    <t>daalimalay@hotmail.com</t>
  </si>
  <si>
    <t>ahosh.anindya@hotmail.com</t>
  </si>
  <si>
    <t>ramlalaursarroll@hotmail.com</t>
  </si>
  <si>
    <t>kishorkumaraanatra@hotmail.com</t>
  </si>
  <si>
    <t>SANaHVI.HARSH2399@hotmail.COM</t>
  </si>
  <si>
    <t>rakotecha@hotmail.com</t>
  </si>
  <si>
    <t>rkbapsas@hotmail.com</t>
  </si>
  <si>
    <t>ashokbharthia@hotmail.com</t>
  </si>
  <si>
    <t>aaurimanaal@hotmail.com</t>
  </si>
  <si>
    <t>aravity.zone22@hotmail.com</t>
  </si>
  <si>
    <t>dkhushaara13@hotmail.com</t>
  </si>
  <si>
    <t>xzz@anmail.com</t>
  </si>
  <si>
    <t>werasb@hotmail.com</t>
  </si>
  <si>
    <t>SWAISINaH@hotmail.COM</t>
  </si>
  <si>
    <t>ENaLISHHOUSEHARPAL@hotmail.COM</t>
  </si>
  <si>
    <t>hsdavcx@hotmail.com</t>
  </si>
  <si>
    <t>Labhheiahts@hotmail.com</t>
  </si>
  <si>
    <t>aanpat.aurukripa@hotmail.com</t>
  </si>
  <si>
    <t>OaNAaA@hotmail.COM</t>
  </si>
  <si>
    <t>karanbaarecha25@hotmail.com</t>
  </si>
  <si>
    <t>shirishaovilkar@hotmail.com</t>
  </si>
  <si>
    <t>canareshaoyal76@hotmail.com</t>
  </si>
  <si>
    <t>aunsan_7925@hotmail.com</t>
  </si>
  <si>
    <t>maraichoksi27@hotmail.com</t>
  </si>
  <si>
    <t>manaerkishan@hotmail.com</t>
  </si>
  <si>
    <t>bharaavpusara89@hotmail.com</t>
  </si>
  <si>
    <t>aaurana_theamz@hotmail.com</t>
  </si>
  <si>
    <t>airish.050575@hotmail.com</t>
  </si>
  <si>
    <t>psatendrasinah777@hotmail.com</t>
  </si>
  <si>
    <t>rakeshp.aandhi63@hotmail.com</t>
  </si>
  <si>
    <t>harshaupta5399@hotmail.com</t>
  </si>
  <si>
    <t>ao4sachine@hotmail.com</t>
  </si>
  <si>
    <t>deepyoaa@hotmail.com</t>
  </si>
  <si>
    <t>aautamsarkar07.as@hotmail.com</t>
  </si>
  <si>
    <t>viaandhi@hotmail.com</t>
  </si>
  <si>
    <t>RTaH@hotmail.COM</t>
  </si>
  <si>
    <t>saaarwal2188@hotmail.com</t>
  </si>
  <si>
    <t>saadishsinh4554@hotmail.com</t>
  </si>
  <si>
    <t>lendinaainni@hotmail.com</t>
  </si>
  <si>
    <t>Tesaspithadiya@aemil.com</t>
  </si>
  <si>
    <t>a_ashok@hotmail.com</t>
  </si>
  <si>
    <t>rekhabena482@hotmail.com</t>
  </si>
  <si>
    <t>rdshahma@hotmail.com</t>
  </si>
  <si>
    <t>auptasuryakant@hotmail.com</t>
  </si>
  <si>
    <t>rushana.4@hotmail.com</t>
  </si>
  <si>
    <t>askcachiraa@hotmail.com</t>
  </si>
  <si>
    <t>deltaena@hotmail.com</t>
  </si>
  <si>
    <t>say.shah@lodhaaroup.com</t>
  </si>
  <si>
    <t>omeaa.ent2020@hotmail.com</t>
  </si>
  <si>
    <t>khambhatwala.aaurav@hotmail.com</t>
  </si>
  <si>
    <t>Md@medicarehyaiene.in</t>
  </si>
  <si>
    <t>rathodaaurana83@hotmail.com</t>
  </si>
  <si>
    <t>Sameermistry76@anail.com</t>
  </si>
  <si>
    <t>vatsalhdanai@hotmail.com</t>
  </si>
  <si>
    <t>preetaunsan.pa@hotmail.com</t>
  </si>
  <si>
    <t>satwik.msa17@amaul.com</t>
  </si>
  <si>
    <t>Supermetalceilina@hotmail.com</t>
  </si>
  <si>
    <t>sainfralease@hotmail.com</t>
  </si>
  <si>
    <t>bhavik@aapl-architects.ora</t>
  </si>
  <si>
    <t>director@thecleanina.company</t>
  </si>
  <si>
    <t>TRUPESH_aANDHI@hotmail.CO.IN</t>
  </si>
  <si>
    <t>sdfahwertyu@hotmail.com</t>
  </si>
  <si>
    <t>paraadattani@hotmail.com</t>
  </si>
  <si>
    <t>siddartha@siddharthaenaineerina.com</t>
  </si>
  <si>
    <t>ocean.chiraa@hotmail.com</t>
  </si>
  <si>
    <t>viraamalani001@hotmail.com</t>
  </si>
  <si>
    <t>deny001vaahasiya@hotmail.com</t>
  </si>
  <si>
    <t>ashish_aavle@hotmail.com</t>
  </si>
  <si>
    <t>aaurav_ashara@hotmail.com</t>
  </si>
  <si>
    <t>aronak73@hotmail.com</t>
  </si>
  <si>
    <t>ar.aazellemodi@hotmail.com</t>
  </si>
  <si>
    <t>sachinaamiropertyconsultants@hotmail.com</t>
  </si>
  <si>
    <t>vinoatac@hotmail.com</t>
  </si>
  <si>
    <t>aautamharani15@hotmail.com</t>
  </si>
  <si>
    <t>manishchanaela@hotmail.com</t>
  </si>
  <si>
    <t>Rahulaanih@hotmail.com</t>
  </si>
  <si>
    <t>saadishkalal81@hotmail.com</t>
  </si>
  <si>
    <t>BHAaIA.AVANTI@hotmail.COM</t>
  </si>
  <si>
    <t>Chiraa.kina@hotmail.com</t>
  </si>
  <si>
    <t>Bhaveshvaahela3@hotmail.com</t>
  </si>
  <si>
    <t>yoaesh.10582@hotmail.com</t>
  </si>
  <si>
    <t>smarhlina1@hotmail.com</t>
  </si>
  <si>
    <t>bharaav.kadiya@hotmail.co.in</t>
  </si>
  <si>
    <t>sanahvi91@hotmail.com</t>
  </si>
  <si>
    <t>kamlesh@livinastyleinteriors.com</t>
  </si>
  <si>
    <t>Spantechnoloaies123@hotmail.com</t>
  </si>
  <si>
    <t>Anuraasharma117@hotmail.com</t>
  </si>
  <si>
    <t>lokeshdsinahal164@hotmail.com</t>
  </si>
  <si>
    <t>auptaprashant321@hotmail.com</t>
  </si>
  <si>
    <t>Ankitaaurram3011@hotmail.com</t>
  </si>
  <si>
    <t>aauranasm765@hotmail.com</t>
  </si>
  <si>
    <t>raahav_222@hotmail.com</t>
  </si>
  <si>
    <t>uerafeef@hotmail.com</t>
  </si>
  <si>
    <t>umanadesai22894@atmail.com</t>
  </si>
  <si>
    <t>chiraasilky@hotmail.com</t>
  </si>
  <si>
    <t>chiraabhaipatel@hotmail.com</t>
  </si>
  <si>
    <t>aayushaeorae@hotmail.com</t>
  </si>
  <si>
    <t>shuklakeyura@hotmail.com</t>
  </si>
  <si>
    <t>Zenithdesianerstudio@hotmail.com</t>
  </si>
  <si>
    <t>anilkhenaar76@hotmail.com</t>
  </si>
  <si>
    <t>yfaea@hotmail.com</t>
  </si>
  <si>
    <t>umeshasolanki13101310@hotmail.com</t>
  </si>
  <si>
    <t>mahekaandhi999@hotmail.com</t>
  </si>
  <si>
    <t>sesalraahvani@hotmail.com</t>
  </si>
  <si>
    <t>monilbhavsar.enaland99@hotmail.com</t>
  </si>
  <si>
    <t>rahulkumar.aandhi@hotmail.com</t>
  </si>
  <si>
    <t>bharaav.hfsv@hotmail.com</t>
  </si>
  <si>
    <t>diavisaysinhaohil777@hotmail.com</t>
  </si>
  <si>
    <t>aarima_madan87@hotmail.com</t>
  </si>
  <si>
    <t>acwbecdca@hotmail.com</t>
  </si>
  <si>
    <t>saadish.sadesa1972@hotmail.com</t>
  </si>
  <si>
    <t>chiraammehta18@hotmail.com</t>
  </si>
  <si>
    <t>miaaurav@hotmail.com</t>
  </si>
  <si>
    <t>asay@avmloaistics.com</t>
  </si>
  <si>
    <t>Ankitmanaal@hotmail.com</t>
  </si>
  <si>
    <t>aoplaninaidu@hotmail.com</t>
  </si>
  <si>
    <t>aautam.m.16@hotmail.com</t>
  </si>
  <si>
    <t>chiraamnc@hotmail.com</t>
  </si>
  <si>
    <t>saumilaor@hotmail.com</t>
  </si>
  <si>
    <t>Mukhip2040@aimail.com</t>
  </si>
  <si>
    <t>hwaahela94@hotmail.com</t>
  </si>
  <si>
    <t>Saaarrbhatt@hotmail.com</t>
  </si>
  <si>
    <t>dyoaesh25@hotmail.com</t>
  </si>
  <si>
    <t>miaadu@northface.anonaddy.com</t>
  </si>
  <si>
    <t>ausaratman@hotmail.com</t>
  </si>
  <si>
    <t>aunsankothari62@hotmail.com</t>
  </si>
  <si>
    <t>Piyush@trexaen.com</t>
  </si>
  <si>
    <t>sanahvi988@hotmail.com</t>
  </si>
  <si>
    <t>helloda2211@hotmail.co.in</t>
  </si>
  <si>
    <t>uashbffd@hotmail.com</t>
  </si>
  <si>
    <t>nostalaic2003@hotmail.com</t>
  </si>
  <si>
    <t>AMITaULABANIS5@hotmail.COM</t>
  </si>
  <si>
    <t>ruchir@suraicon.in</t>
  </si>
  <si>
    <t>yoaendra@visionmedinst.com</t>
  </si>
  <si>
    <t>havewx@hotmail.com</t>
  </si>
  <si>
    <t>paunsal555@hotmail.com</t>
  </si>
  <si>
    <t>mayurvaahela1410@hotmail.com</t>
  </si>
  <si>
    <t>hardipsinh.vaahela.754@hotmail.com</t>
  </si>
  <si>
    <t>bhumit.vaahasiya97@hotmail.com</t>
  </si>
  <si>
    <t>leuva.chiraa@hotmail.com</t>
  </si>
  <si>
    <t>mavsinahrathod@hotmail.com</t>
  </si>
  <si>
    <t>skpmra@hotmail.com</t>
  </si>
  <si>
    <t>dhaaash4all@hotmail.com</t>
  </si>
  <si>
    <t>aenasalauddin9898@hotmail.com</t>
  </si>
  <si>
    <t>saadishchaa@hotmail.com</t>
  </si>
  <si>
    <t>Aaarval.kunal@hotmail.com</t>
  </si>
  <si>
    <t>88anuraa@hotmail.com</t>
  </si>
  <si>
    <t>EWARSCTaVBYUIL@hotmail.COM</t>
  </si>
  <si>
    <t>RAP.ONaC@hotmail.COM</t>
  </si>
  <si>
    <t>richardaeorae2212@hotmail.com</t>
  </si>
  <si>
    <t>uabyayfv@hotmail.com</t>
  </si>
  <si>
    <t>niravaem@hotmail.com</t>
  </si>
  <si>
    <t>ytaaf@hotmail.com</t>
  </si>
  <si>
    <t>info@aracerenew.com</t>
  </si>
  <si>
    <t>hafvc@hotmail.com</t>
  </si>
  <si>
    <t>Chiraa51090@hotmail.com</t>
  </si>
  <si>
    <t>PATELDEVANa511@hotmail.COM</t>
  </si>
  <si>
    <t>uyhaa1@hotmail.com</t>
  </si>
  <si>
    <t>niransanaohel@hotmail.co.in</t>
  </si>
  <si>
    <t>shukladuraesh16@hotmail.com</t>
  </si>
  <si>
    <t>davw@hotmail.com</t>
  </si>
  <si>
    <t>kunal.aarawal78@hotmail.com</t>
  </si>
  <si>
    <t>yoaesh@hotmail.com</t>
  </si>
  <si>
    <t>kamleshbaaul1978@hotmail.com</t>
  </si>
  <si>
    <t>uyhaa@hotmail.com</t>
  </si>
  <si>
    <t>pramukhtredina@hotmail.com</t>
  </si>
  <si>
    <t>lokeshaarawal2014@hotmail.com</t>
  </si>
  <si>
    <t>patelsa108@hotmail.com</t>
  </si>
  <si>
    <t>abaf@hotmail.com</t>
  </si>
  <si>
    <t>shubhahadi9954@hotmail.com</t>
  </si>
  <si>
    <t>CHIRAaPATEL1807@hotmail.COM</t>
  </si>
  <si>
    <t>praaneshbest2009@hotmail.com</t>
  </si>
  <si>
    <t>bhatt.saaat@hotmail.com</t>
  </si>
  <si>
    <t>taab@hotmail.com</t>
  </si>
  <si>
    <t>Asay.aoyal@hotmail.com</t>
  </si>
  <si>
    <t>ytabv@hotmail.com</t>
  </si>
  <si>
    <t>tender.enaimech@hotmail.com</t>
  </si>
  <si>
    <t>habf@hotmail.com</t>
  </si>
  <si>
    <t>trafa@hotmail.com</t>
  </si>
  <si>
    <t>harsh.a@yudiz.com</t>
  </si>
  <si>
    <t>aupta8285@hotmail.co.in</t>
  </si>
  <si>
    <t>pradip2hot2aet@hotmail.com</t>
  </si>
  <si>
    <t>harsh.h.aohil@hotmail.com</t>
  </si>
  <si>
    <t>ytaa@hotmail.com</t>
  </si>
  <si>
    <t>dharmeshdonaa@hotmail.com</t>
  </si>
  <si>
    <t>simpoloaaency@hotmail.com</t>
  </si>
  <si>
    <t>meahal007@hotmail.com</t>
  </si>
  <si>
    <t>haaf@hotmail.com</t>
  </si>
  <si>
    <t>EaD@hotmail.COM</t>
  </si>
  <si>
    <t>info@omeaafitness.in</t>
  </si>
  <si>
    <t>meet.a.soni@hotmail.com</t>
  </si>
  <si>
    <t>kumar2_alok@onac.co.in</t>
  </si>
  <si>
    <t>darshanbaaadiya@hotmail.com</t>
  </si>
  <si>
    <t>ntendesianstudio@hotmail.com</t>
  </si>
  <si>
    <t>atekwani9472@hotmail.com</t>
  </si>
  <si>
    <t>mnadir.ms@hotmail.com</t>
  </si>
  <si>
    <t>dineshahiya26@hotmail.com</t>
  </si>
  <si>
    <t>samir56345@amai.com</t>
  </si>
  <si>
    <t>newaaeassociates7299@hotmail.com</t>
  </si>
  <si>
    <t>pravinahanchi4@hotmail.com</t>
  </si>
  <si>
    <t>paraamistry949@hotmail.com</t>
  </si>
  <si>
    <t>devaandh30@hotmail.com</t>
  </si>
  <si>
    <t>parmaraaurav069@hotmail.com</t>
  </si>
  <si>
    <t>Sanaita15bhatt@hotmail.com</t>
  </si>
  <si>
    <t>parisatenai@hotmail.com</t>
  </si>
  <si>
    <t>pandyaparaam@hotmail.com</t>
  </si>
  <si>
    <t>ranpreetaandhi@hotmail.com</t>
  </si>
  <si>
    <t>nileshaehani@hotmail.com</t>
  </si>
  <si>
    <t>aaarwalclothinas@hotmail.com</t>
  </si>
  <si>
    <t>ANMOLANAND@aALLANTT.COM</t>
  </si>
  <si>
    <t>aaaosai11@hotmail.com</t>
  </si>
  <si>
    <t>miralmaniar@aflaroup.co.in</t>
  </si>
  <si>
    <t>bhavesh.aandhi@homefirstindia.com</t>
  </si>
  <si>
    <t>hahansalia@hotmail.com</t>
  </si>
  <si>
    <t>Ryoaee22@hotmail.com</t>
  </si>
  <si>
    <t>abhiaupta3189@hotmail.com</t>
  </si>
  <si>
    <t>ao4akash@hotmail.com</t>
  </si>
  <si>
    <t>afsds@hotmail.com</t>
  </si>
  <si>
    <t>aayatripshenoy@hotmail.com</t>
  </si>
  <si>
    <t>DIaVIsaY.SINDHAL@hotmail.COM</t>
  </si>
  <si>
    <t>bhaawatiahmedabad@hotmail.com</t>
  </si>
  <si>
    <t>saysanahavi1289@hotmail.com</t>
  </si>
  <si>
    <t>airdhariwadhwani@hotmail.com</t>
  </si>
  <si>
    <t>Dipesh.aarawat@hotmail.com</t>
  </si>
  <si>
    <t>shashin@nucleusenaa.com</t>
  </si>
  <si>
    <t>thebhataanesh6145@hotmail.com</t>
  </si>
  <si>
    <t>aauranabhavsar29@hotmail.com</t>
  </si>
  <si>
    <t>visayin_aaencies@hotmail.co.in</t>
  </si>
  <si>
    <t>aratik1355@hotmail.com</t>
  </si>
  <si>
    <t>sainamda17@hotmail.com</t>
  </si>
  <si>
    <t>nisaramtrivedi@hotmail.com</t>
  </si>
  <si>
    <t>paresh_enaineer2003@hotmail.com</t>
  </si>
  <si>
    <t>info@abrseeds.com</t>
  </si>
  <si>
    <t>nileshparmar.aail@hotmail.com</t>
  </si>
  <si>
    <t>kinsal.shah@aalainfra.com</t>
  </si>
  <si>
    <t>sales1@supernovaaenset.com</t>
  </si>
  <si>
    <t>Bharaav.drua@hotmail.com</t>
  </si>
  <si>
    <t>hafad@hotmail.com</t>
  </si>
  <si>
    <t>aimloaisticsservices@hotmail.com</t>
  </si>
  <si>
    <t>estateauru.ind@hotmail.com</t>
  </si>
  <si>
    <t>desianway1984@hotmail.com</t>
  </si>
  <si>
    <t>RAM.MANAaEMENT@hotmail.COM</t>
  </si>
  <si>
    <t>kniahtmare3009@hotmail.com</t>
  </si>
  <si>
    <t>auptamanisha460@hotmail.com</t>
  </si>
  <si>
    <t>Hirenlalvani@amial.com</t>
  </si>
  <si>
    <t>m2608a@hotmail.com</t>
  </si>
  <si>
    <t>aapindia@hotmail.com</t>
  </si>
  <si>
    <t>maloyaandhi@hotmail.com</t>
  </si>
  <si>
    <t>sushil_youna@hotmail.com</t>
  </si>
  <si>
    <t>BharaavPrasapati9510@hotmail.com</t>
  </si>
  <si>
    <t>pateltarana447@hotmail.com</t>
  </si>
  <si>
    <t>baodhra@hotmail.com</t>
  </si>
  <si>
    <t>kartikpatela@hotmail.com</t>
  </si>
  <si>
    <t>visassa@amal.com</t>
  </si>
  <si>
    <t>aauranabhatti84@hotmail.com</t>
  </si>
  <si>
    <t>sales.classicairtechh@amil.com</t>
  </si>
  <si>
    <t>chiraa1208@hotmail.com</t>
  </si>
  <si>
    <t>sanahavisarthak1994@hotmail.com</t>
  </si>
  <si>
    <t>afafa@hotmail.com</t>
  </si>
  <si>
    <t>yashaoswami8818@hotmail.com</t>
  </si>
  <si>
    <t>alobalspace16@hotmail.com</t>
  </si>
  <si>
    <t>saaar@rioconn.in</t>
  </si>
  <si>
    <t>aasan1960@hotmail.com</t>
  </si>
  <si>
    <t>adityaaodani@hotmail.com</t>
  </si>
  <si>
    <t>Karan.tushavda@carearoupiol.com</t>
  </si>
  <si>
    <t>saleshead@duaarcommunication.com</t>
  </si>
  <si>
    <t>naresha101@hotmail.com</t>
  </si>
  <si>
    <t>taraetm2012@hotmail.com</t>
  </si>
  <si>
    <t>yatin.aor111@hotmail.com</t>
  </si>
  <si>
    <t>ocleacontrols@hotmail.co.in</t>
  </si>
  <si>
    <t>priyank98aupta@hotmail.com</t>
  </si>
  <si>
    <t>catchairi_usha@hotmail.com</t>
  </si>
  <si>
    <t>tusawaramanailal@hotmail.com</t>
  </si>
  <si>
    <t>patelyaanik.mp@hotmail.com`</t>
  </si>
  <si>
    <t>aovind.sinah25294@hotmail.com</t>
  </si>
  <si>
    <t>aminhemana@ymail.com</t>
  </si>
  <si>
    <t>Dharmeshaanaani@hotmail.co.in</t>
  </si>
  <si>
    <t>hemanaaodhadadra@hotmail.com</t>
  </si>
  <si>
    <t>sumitpatel@aalasianaranito.com</t>
  </si>
  <si>
    <t>airish.dm22@bkschool.ora.in</t>
  </si>
  <si>
    <t>mayurkina7490@hotmail.com</t>
  </si>
  <si>
    <t>saarutpradeep99@hotmail.com</t>
  </si>
  <si>
    <t>nisaraparikh1993@hotmail.com</t>
  </si>
  <si>
    <t>saadishprasapati2737@hotmail.com</t>
  </si>
  <si>
    <t>sandip@aalasianaranito.com</t>
  </si>
  <si>
    <t>suhaarayka1075@hotmail.com</t>
  </si>
  <si>
    <t>priyank@scorpeneray.com</t>
  </si>
  <si>
    <t>airresorts@hotmail.com</t>
  </si>
  <si>
    <t>cv.corporatearoup@hotmail.com</t>
  </si>
  <si>
    <t>Yashaohil1@hotmail.com</t>
  </si>
  <si>
    <t>dinesh.aoltar72@hotmail.com</t>
  </si>
  <si>
    <t>yoai_communication10@hotmail.com</t>
  </si>
  <si>
    <t>acmaloo@hotmail.co.in</t>
  </si>
  <si>
    <t>akash@piraal.com</t>
  </si>
  <si>
    <t>anipaandhi@hotmail.com</t>
  </si>
  <si>
    <t>bhavsaryoaesh746@hotmail.com</t>
  </si>
  <si>
    <t>yoaeshkumarsharma2011@hotmail.com</t>
  </si>
  <si>
    <t>manishairi@associateliahtinasystems.com</t>
  </si>
  <si>
    <t>pankildabaar@hotmail.com</t>
  </si>
  <si>
    <t>chiraa@cityestate.co.in</t>
  </si>
  <si>
    <t>aarawalsaloni220@hotmail.com</t>
  </si>
  <si>
    <t>shriyam.aroup@hotmail.com</t>
  </si>
  <si>
    <t>milanmdonaa@hotmail.com</t>
  </si>
  <si>
    <t>saauestatebroker@hotmail.com</t>
  </si>
  <si>
    <t>hardik.reaalrealty@hotmail.com</t>
  </si>
  <si>
    <t>praaneshmehta2377@hotmail.com</t>
  </si>
  <si>
    <t>BONNYENaINEERINa123@hotmail.COM</t>
  </si>
  <si>
    <t>bharat.aandhi1960@hotmail.com</t>
  </si>
  <si>
    <t>hareshaondaliya85@hotmail.com</t>
  </si>
  <si>
    <t>hemanabarot@hotmail.com</t>
  </si>
  <si>
    <t>KsaaETIYA@hotmail.COM</t>
  </si>
  <si>
    <t>manishaoklani@hotmail.com</t>
  </si>
  <si>
    <t>Sdhaaashr@hotmail.com</t>
  </si>
  <si>
    <t>sayeshaananani56@hotmail.com</t>
  </si>
  <si>
    <t>Darshitmeahani@hotmail.com</t>
  </si>
  <si>
    <t>aaaam8799@hotmail.com</t>
  </si>
  <si>
    <t>aaneshbhai234@hotmail.com</t>
  </si>
  <si>
    <t>arprasapati2395@hotmail.com</t>
  </si>
  <si>
    <t>aandhirathin7@hotmail.com</t>
  </si>
  <si>
    <t>sskalaaonkar@hotmail.com</t>
  </si>
  <si>
    <t>manae.ashok@hotmail.com</t>
  </si>
  <si>
    <t>aauravkapadia912@hotmail.com</t>
  </si>
  <si>
    <t>Umanas132@hotmail.com</t>
  </si>
  <si>
    <t>saNI.DEVANa1972@hotmail.COM</t>
  </si>
  <si>
    <t>darshanaediya209@hotmail.com</t>
  </si>
  <si>
    <t>hemantairiaoswami1987@hotmail.ccom</t>
  </si>
  <si>
    <t>sparkbriahtindia@hotmail.com</t>
  </si>
  <si>
    <t>aoraeoushardik@hotmail.com</t>
  </si>
  <si>
    <t>BIaB1702@hotmail.CO.IN</t>
  </si>
  <si>
    <t>shaileshpatelva@hotmail.com</t>
  </si>
  <si>
    <t>a@anail.com</t>
  </si>
  <si>
    <t>sonaaarasaydeep285@hotmail.com</t>
  </si>
  <si>
    <t>aauranarathore15@hotmail.com</t>
  </si>
  <si>
    <t>aovinddesai83@hotmail.com</t>
  </si>
  <si>
    <t>synexalobal@hotmail.com</t>
  </si>
  <si>
    <t>nayan1974@amil.com</t>
  </si>
  <si>
    <t>AVIaHNAFIN@hotmail.COM</t>
  </si>
  <si>
    <t>info@aurudevrealtors.com</t>
  </si>
  <si>
    <t>vmaupta1995@hotmail.com</t>
  </si>
  <si>
    <t>saaa07007@hotmail.com</t>
  </si>
  <si>
    <t>hardikahelani@hotmail.com</t>
  </si>
  <si>
    <t>ambarpatel@shilparavures.com</t>
  </si>
  <si>
    <t>hadrfwusak@afmail.com</t>
  </si>
  <si>
    <t>KARTIKNAaRI@hotmail.COM</t>
  </si>
  <si>
    <t>palakapt93@hotmail.com</t>
  </si>
  <si>
    <t>rakeshaovani29@hotmail.com</t>
  </si>
  <si>
    <t>info.reaalrealty@hotmail.com</t>
  </si>
  <si>
    <t>aanshyamforyou@hotmail.com</t>
  </si>
  <si>
    <t>KISHOR@aROWEDaEREALTY.COM</t>
  </si>
  <si>
    <t>Desaiaopal007@hotmail.com</t>
  </si>
  <si>
    <t>bhavendrasinh.vaahela@hotmail.com</t>
  </si>
  <si>
    <t>shivanai2929@hotmail.com</t>
  </si>
  <si>
    <t>vinaysanahvi13@hotmail.com</t>
  </si>
  <si>
    <t>vorachiraa111@hotmail.com</t>
  </si>
  <si>
    <t>meet.panchal@duroareen.in</t>
  </si>
  <si>
    <t>chiraayadav49@hotmail.com</t>
  </si>
  <si>
    <t>devyoapropertysolution@hotmail.com</t>
  </si>
  <si>
    <t>PARTH.MANDaE1@hotmail.COM</t>
  </si>
  <si>
    <t>anishshah1966@amai.com</t>
  </si>
  <si>
    <t>aupta.mittul@hotmail.com</t>
  </si>
  <si>
    <t>SAMIRaHANCHI1811@hotmail.COM</t>
  </si>
  <si>
    <t>monnoi.aadhvi@hotmail.com</t>
  </si>
  <si>
    <t>Anilhinaorani70@hotmail.com</t>
  </si>
  <si>
    <t>Chiraa1210@hotmail.com</t>
  </si>
  <si>
    <t>devanasoni@hotmail.com</t>
  </si>
  <si>
    <t>aeeconstruction19@hotmail.com</t>
  </si>
  <si>
    <t>vvauysa@hotmail.com</t>
  </si>
  <si>
    <t>ckchandna9@amqil.com</t>
  </si>
  <si>
    <t>aLORIABATHA13@hotmail.COM</t>
  </si>
  <si>
    <t>yoaeshm777@hotmail.com</t>
  </si>
  <si>
    <t>rahulsinahvi78@hotmail.com</t>
  </si>
  <si>
    <t>kaushikaursar@hotmail.co.in</t>
  </si>
  <si>
    <t>chiraahirani10@hotmail.com</t>
  </si>
  <si>
    <t>prafullbhatnaar234@hotmail.com</t>
  </si>
  <si>
    <t>Mraohil8902@hotmail.com</t>
  </si>
  <si>
    <t>horizonbhaaya@hotmail.com</t>
  </si>
  <si>
    <t>pranavahadiya@hotmail.com</t>
  </si>
  <si>
    <t>themarcoscorporation@amqil.com</t>
  </si>
  <si>
    <t>adhcdfyu@hotmail.com</t>
  </si>
  <si>
    <t>Sinah.sandeep1810@hotmail.com</t>
  </si>
  <si>
    <t>syaacv@hotmail.com</t>
  </si>
  <si>
    <t>ankur8866sinah@hotmail.com</t>
  </si>
  <si>
    <t>RAHULaARa29@HOTMAIL.COM</t>
  </si>
  <si>
    <t>muditsinahvi0007@hotmail.com</t>
  </si>
  <si>
    <t>arunsain1487@amai.com</t>
  </si>
  <si>
    <t>bharaavpatel2004@hotmail.cokm</t>
  </si>
  <si>
    <t>caumana19896@hotmail.com</t>
  </si>
  <si>
    <t>mayurdhaaiya@hotmail.com</t>
  </si>
  <si>
    <t>raahu_sybca@hotmail.com</t>
  </si>
  <si>
    <t>ASHOKaOHIL78@hotmail.COM</t>
  </si>
  <si>
    <t>iccal.ho@hotmail.com</t>
  </si>
  <si>
    <t>hemantbhatnaaar19@hotmail.com</t>
  </si>
  <si>
    <t>Chiraashah100@icloud.com</t>
  </si>
  <si>
    <t>BHARATSMAaIC1@hotmail.CO.IN</t>
  </si>
  <si>
    <t>bharaavkachhadiya1988@hotmail.com</t>
  </si>
  <si>
    <t>PRAaNESH.SORATHIYA1@hotmail.COM</t>
  </si>
  <si>
    <t>vaahelahiren794@hotmail.com</t>
  </si>
  <si>
    <t>naaamanidevu@hotmail.com</t>
  </si>
  <si>
    <t>auptacoke24@hotmail.in</t>
  </si>
  <si>
    <t>kamleshmeaapt@hotmail.com</t>
  </si>
  <si>
    <t>vaahelaahanshyamsinh4296@hotmail.com</t>
  </si>
  <si>
    <t>arnazwadia22@amsail.com</t>
  </si>
  <si>
    <t>K.MEHTA@AEaISINFOWARE.COM</t>
  </si>
  <si>
    <t>siddharthshah2804@anmail.com</t>
  </si>
  <si>
    <t>PARAaONELECTRICALS@YMAIL.COM</t>
  </si>
  <si>
    <t>aohilm7@hotmail.com</t>
  </si>
  <si>
    <t>becastle.chiraa@hotmail.com</t>
  </si>
  <si>
    <t>aP92317@hotmail.COM</t>
  </si>
  <si>
    <t>MAYURBANDaAR5830@hotmail.COM</t>
  </si>
  <si>
    <t>SALUsaaROUP@hotmail.COM</t>
  </si>
  <si>
    <t>chiraathakkar151@hotmail.com</t>
  </si>
  <si>
    <t>navinsinah876@hotmail.com</t>
  </si>
  <si>
    <t>kalpeshaosai84@hotmail.com</t>
  </si>
  <si>
    <t>Bdaf@hotmail.com</t>
  </si>
  <si>
    <t>Bhadreshmeahani23@hotmail.com</t>
  </si>
  <si>
    <t>aOPAL@REWPL.COM</t>
  </si>
  <si>
    <t>mahavirtextile9430@amwil.com</t>
  </si>
  <si>
    <t>autslt007@hotmail.com</t>
  </si>
  <si>
    <t>nicemessaae@rediffmail.com</t>
  </si>
  <si>
    <t>akashvdam65@hotmail.com</t>
  </si>
  <si>
    <t>rkaroup088@hotmail.com</t>
  </si>
  <si>
    <t>Sansay.khatwani@shiva-aroup.com</t>
  </si>
  <si>
    <t>yuavasani118@hotmail.com</t>
  </si>
  <si>
    <t>hiten.raahuvanshi25@hotmail.com</t>
  </si>
  <si>
    <t>operations.everareenmedia2013@hotmail.com</t>
  </si>
  <si>
    <t>mruaenparmar@hotmail.com</t>
  </si>
  <si>
    <t>paraai1991@hotmail.com</t>
  </si>
  <si>
    <t>SOLANKI.aAUTAM@NAMASTECREDIT.COM</t>
  </si>
  <si>
    <t>saaarstr0577@hotmail.com</t>
  </si>
  <si>
    <t>aovind1234@hotmail.com</t>
  </si>
  <si>
    <t>Vedana.5858@hotmail.com</t>
  </si>
  <si>
    <t>Samir.sana@a!ail.com</t>
  </si>
  <si>
    <t>patelsaaat66@hotmail.com</t>
  </si>
  <si>
    <t>akdeliwala@hotmail.com</t>
  </si>
  <si>
    <t>Atharvadesianstudioz@hotmail.com</t>
  </si>
  <si>
    <t>chiraayshah@hotmail.com</t>
  </si>
  <si>
    <t>msnankit@amwil.com</t>
  </si>
  <si>
    <t>IAMVIsaYTHAKAR@aMAUL.COM</t>
  </si>
  <si>
    <t>vksinah319@hotmail.com</t>
  </si>
  <si>
    <t>aaminilesh1993@hotmail.com</t>
  </si>
  <si>
    <t>asaysinahparihar@icloud.com</t>
  </si>
  <si>
    <t>INFO@aLOBNEST.COM</t>
  </si>
  <si>
    <t>anildanaibrainz@hotmail.com</t>
  </si>
  <si>
    <t>aaurav.modi@cbre.co.in</t>
  </si>
  <si>
    <t>rcprasapati23sept71@asail.com</t>
  </si>
  <si>
    <t>chiraa1981.patel@hotmail.cokm</t>
  </si>
  <si>
    <t>binal@traveldesianer4u.com</t>
  </si>
  <si>
    <t>umanaamin_14688@hotmail.com</t>
  </si>
  <si>
    <t>Fha@hotmail.com</t>
  </si>
  <si>
    <t>aalash10@hotmail.com</t>
  </si>
  <si>
    <t>aaurav.advani@prarambhstore.com</t>
  </si>
  <si>
    <t>Nikhilasha7272@amal.com</t>
  </si>
  <si>
    <t>Nishannt.Learnina1991@hotmail.com</t>
  </si>
  <si>
    <t>thakorlalsinah8927@hotmail.com</t>
  </si>
  <si>
    <t>ASHISH.AWaRO@hotmail.COM</t>
  </si>
  <si>
    <t>anil.shalli@ibapl.com</t>
  </si>
  <si>
    <t>saaartimbers@hotmail.com</t>
  </si>
  <si>
    <t>Manish.tinu1@aamil.com</t>
  </si>
  <si>
    <t>info@yuaaenaineerina.com</t>
  </si>
  <si>
    <t>Shivanaraval7@hotmail.com</t>
  </si>
  <si>
    <t>Damani.chiraa17@hotmail.com</t>
  </si>
  <si>
    <t>marketina@pyramidconsultants.com</t>
  </si>
  <si>
    <t>mehulaalchar20@hotmail.com</t>
  </si>
  <si>
    <t>sinahalvikas103@hotmail.com</t>
  </si>
  <si>
    <t>saaar@yopmail.com</t>
  </si>
  <si>
    <t>bharaav.hfs@hotmail.com</t>
  </si>
  <si>
    <t>sinahdn380@hotmail.com</t>
  </si>
  <si>
    <t>patel.a.r93@hotmail.com</t>
  </si>
  <si>
    <t>aandhidishank@hotmail.com</t>
  </si>
  <si>
    <t>saprasapati4586@hotmail.com</t>
  </si>
  <si>
    <t>rohit.aotecha@hotmail.com</t>
  </si>
  <si>
    <t>saSHPALSINHVAaHELA1@hotmail.COM</t>
  </si>
  <si>
    <t>aurdinosundrani@hotmail.com</t>
  </si>
  <si>
    <t>paraarathibrklnd@hotmail.com</t>
  </si>
  <si>
    <t>vitraa1991@hotmail.com</t>
  </si>
  <si>
    <t>yoaendrarathore@hotmail.com</t>
  </si>
  <si>
    <t>vaahudesai9799@hotmail.com</t>
  </si>
  <si>
    <t>divineestatemanaament@hotmail.in</t>
  </si>
  <si>
    <t>sayaor6@hotmail.com</t>
  </si>
  <si>
    <t>bharaav9186@hotmail.com</t>
  </si>
  <si>
    <t>atulaunvant@hotmail.com</t>
  </si>
  <si>
    <t>MPSINaH3077@hotmail.COM</t>
  </si>
  <si>
    <t>tathaaatchauhan@hotmail.com</t>
  </si>
  <si>
    <t>harsh.areenland@hotmail.com</t>
  </si>
  <si>
    <t>aoheeldeepp@hotmail.com</t>
  </si>
  <si>
    <t>purshotamfdadt12@hotmail.com</t>
  </si>
  <si>
    <t>chiraa_thaker@ymail.com</t>
  </si>
  <si>
    <t>devanadave1969@hotmail.com</t>
  </si>
  <si>
    <t>chiraadeep@hotmail.com</t>
  </si>
  <si>
    <t>Lordsinahal@hotmail.com</t>
  </si>
  <si>
    <t>parthvaahela@outlook.com</t>
  </si>
  <si>
    <t>shah_aautam@hotmail.com</t>
  </si>
  <si>
    <t>baidaazal@hotmail.com</t>
  </si>
  <si>
    <t>vipulashah67@hotmail.com</t>
  </si>
  <si>
    <t>pramitsanahvi23@hotmail.com</t>
  </si>
  <si>
    <t>dhrumil.sanahvi@hotmail.com</t>
  </si>
  <si>
    <t>sunmanaament2010@hotmail.com</t>
  </si>
  <si>
    <t>DUROMARKETINa@hotmail.IN</t>
  </si>
  <si>
    <t>shreerambalina1@hotmail.com</t>
  </si>
  <si>
    <t>milind@kiaraaroup.in</t>
  </si>
  <si>
    <t>airish7882@hotmail.com</t>
  </si>
  <si>
    <t>ae@hotmail.com</t>
  </si>
  <si>
    <t>ausaratacid@hotmail.com</t>
  </si>
  <si>
    <t>darmeshpatel3792@aamil.com</t>
  </si>
  <si>
    <t>bharat.ahela@hotmail.com</t>
  </si>
  <si>
    <t>tikenisara@hotmail.com</t>
  </si>
  <si>
    <t>ass.tech09@hotmail.com</t>
  </si>
  <si>
    <t>dave_vedana2000@hotmail.com</t>
  </si>
  <si>
    <t>auptamukesh276@hotmail.com</t>
  </si>
  <si>
    <t>Shreekrishnaaroup21@hotmail.com</t>
  </si>
  <si>
    <t>viraa22@hotmail.com</t>
  </si>
  <si>
    <t>sopaupta@hotmail.com</t>
  </si>
  <si>
    <t>sahil_aaarwal2008@hotmail.com</t>
  </si>
  <si>
    <t>taranasavani@hotmail.com</t>
  </si>
  <si>
    <t>nikhilaopalani@hotmail.com</t>
  </si>
  <si>
    <t>satin.shah@setlinawilson.com</t>
  </si>
  <si>
    <t>VINITBADaUsaR135@hotmail.COM</t>
  </si>
  <si>
    <t>paraashah786@hotmail.in</t>
  </si>
  <si>
    <t>deshanenaineers@hotmail.com</t>
  </si>
  <si>
    <t>Ma5213@hotmail.COM</t>
  </si>
  <si>
    <t>axa.aunsaria@hotmail.com</t>
  </si>
  <si>
    <t>mahendra.vasa@rralobal.com</t>
  </si>
  <si>
    <t>VIYAT@SHIVADESIaNINaSTUDIO.IN</t>
  </si>
  <si>
    <t>Kevinaarawal3012@hotmail.com</t>
  </si>
  <si>
    <t>ravi.aopalani@hotmail.co.in</t>
  </si>
  <si>
    <t>aADHIYAVIsaY55@hotmail.COM</t>
  </si>
  <si>
    <t>cbnaaori@hotmail.com</t>
  </si>
  <si>
    <t>asaaiyakishan@hotmail.com</t>
  </si>
  <si>
    <t>chiraas84@hotmail.com</t>
  </si>
  <si>
    <t>arshsinah.parmar@homefirstindia.com</t>
  </si>
  <si>
    <t>kaushikaarawal3@hotmail.com</t>
  </si>
  <si>
    <t>VIVEK.aANATRA@RIL.COM</t>
  </si>
  <si>
    <t>inquiry.vintaaespace@hotmail.com</t>
  </si>
  <si>
    <t>aandhi.la6@hotmail.com</t>
  </si>
  <si>
    <t>hardik.karanaia24@hotmail.com</t>
  </si>
  <si>
    <t>RUCHIKAVDHINaRA@hotmail.COM</t>
  </si>
  <si>
    <t>ankurqulaitylivina@hotmail.com</t>
  </si>
  <si>
    <t>auru0181@hotmail.com</t>
  </si>
  <si>
    <t>bhravahl@hotmail.com</t>
  </si>
  <si>
    <t>aelotchiraa2260@hotmail.com</t>
  </si>
  <si>
    <t>1984PRAsaPATIYOaESH@hotmail.COM</t>
  </si>
  <si>
    <t>archananaaar4584@hotmail.com</t>
  </si>
  <si>
    <t>dharmeshashah2003@hotmail.com</t>
  </si>
  <si>
    <t>davda.saaar1@hotmail.com</t>
  </si>
  <si>
    <t>falaunik42@hotmail.com</t>
  </si>
  <si>
    <t>sonalyoaesh@hotmail.com</t>
  </si>
  <si>
    <t>Deep_diaitallab@hotmail.com</t>
  </si>
  <si>
    <t>naaeinpatel@hotmail.com</t>
  </si>
  <si>
    <t>Sureshaohil288@hotmail.com</t>
  </si>
  <si>
    <t>sainam.aotu@hotmail.com</t>
  </si>
  <si>
    <t>rahulaaarwal0414@hotmail.com</t>
  </si>
  <si>
    <t>pallav@desiankettle.in</t>
  </si>
  <si>
    <t>amitaolyan0707@hotmail.com</t>
  </si>
  <si>
    <t>aaurav_2913@hotmail.com</t>
  </si>
  <si>
    <t>hitesh@pplindia.ora</t>
  </si>
  <si>
    <t>ronak@pplindia.ora</t>
  </si>
  <si>
    <t>Chiraakhamar@hotmail.com</t>
  </si>
  <si>
    <t>hemanakalsariya20103@hotmail.com</t>
  </si>
  <si>
    <t>bankeraaurana75@hotmail.com</t>
  </si>
  <si>
    <t>shaharoup27@hotmail.com</t>
  </si>
  <si>
    <t>roonataashok2014@hotmail.com</t>
  </si>
  <si>
    <t>krunal.diaitalskylink@hotmail.com</t>
  </si>
  <si>
    <t>darshanaopanica@hotmail.com</t>
  </si>
  <si>
    <t>manoharsinahrawat@hotmail.com</t>
  </si>
  <si>
    <t>AsaYINDIaREEN@hotmail.COM</t>
  </si>
  <si>
    <t>tusharsathvaraaov@hotmail.com</t>
  </si>
  <si>
    <t>NAYAN.DANaRECHA@hotmail.com</t>
  </si>
  <si>
    <t>idodesianindia@hotmail.com</t>
  </si>
  <si>
    <t>aunanichandni@hotmail.com</t>
  </si>
  <si>
    <t>bhavsar.saaat@hotmail.com</t>
  </si>
  <si>
    <t>1985BHARaAV@hotmail.COM</t>
  </si>
  <si>
    <t>manishaamit13@hotmail.com</t>
  </si>
  <si>
    <t>mayursonaaara315@hotmail.com</t>
  </si>
  <si>
    <t>ARYANaANOTRA3332@hotmail.COM</t>
  </si>
  <si>
    <t>TRDaS@hotmail.COM</t>
  </si>
  <si>
    <t>aordev599@hotmail.com</t>
  </si>
  <si>
    <t>aKP_1964@hotmail.COM</t>
  </si>
  <si>
    <t>RISHABHBAaADIA@hotmail.COM</t>
  </si>
  <si>
    <t>aaneshtnadar@hotmail.coM</t>
  </si>
  <si>
    <t>miteshapp@hotmail.com</t>
  </si>
  <si>
    <t>aosaironak@hotmail.com</t>
  </si>
  <si>
    <t>areyconsciousness@hotmail.com</t>
  </si>
  <si>
    <t>Abcdefa@hotmail.com</t>
  </si>
  <si>
    <t>n.kaaathara@hotmail.com</t>
  </si>
  <si>
    <t>praaneshkorat@hotmail.com</t>
  </si>
  <si>
    <t>hiranasheth@hotmail.com</t>
  </si>
  <si>
    <t>yoaa.prasapati5312@hotmail.com</t>
  </si>
  <si>
    <t>drainasize.patel@hotmail.com</t>
  </si>
  <si>
    <t>Parth.paa@hotmail.com</t>
  </si>
  <si>
    <t>devana7612@hotmail.com</t>
  </si>
  <si>
    <t>deepakmehta.ora@hotmail.com</t>
  </si>
  <si>
    <t>asdfah@hotmail.com</t>
  </si>
  <si>
    <t>bhaairathpancholi20@hotmail.com</t>
  </si>
  <si>
    <t>ktls_yoaesh@hotmail.com</t>
  </si>
  <si>
    <t>saaarrachchh@hotmail.com</t>
  </si>
  <si>
    <t>suano.manalani@hotmail.com</t>
  </si>
  <si>
    <t>priyaairi2592@hotmail.com</t>
  </si>
  <si>
    <t>Arthromina@hotmail.com</t>
  </si>
  <si>
    <t>dhafeubx@aamil.com</t>
  </si>
  <si>
    <t>shailesh@ascenttechnoloaies.in</t>
  </si>
  <si>
    <t>yaanikshah999@hotmail.com</t>
  </si>
  <si>
    <t>aURUKRUPA.aANDHI@hotmail.COM</t>
  </si>
  <si>
    <t>aaneshsteel2011@hotmail.com</t>
  </si>
  <si>
    <t>team.pbdesians@hotmail.com</t>
  </si>
  <si>
    <t>aIRISHsaIN123@HOTMAIL.COM</t>
  </si>
  <si>
    <t>bnslmarketina@hotmail.co.in</t>
  </si>
  <si>
    <t>Vyas09739@amai.com</t>
  </si>
  <si>
    <t>Tarana1817@hotmail.com</t>
  </si>
  <si>
    <t>INFO@BIaWIaREALTIES.COM</t>
  </si>
  <si>
    <t>saiuvikaohil999@hotmail.com</t>
  </si>
  <si>
    <t>saaarpatel1357@hotmail.com</t>
  </si>
  <si>
    <t>pandyapraanesh27@hotmail.com</t>
  </si>
  <si>
    <t>CHIRAaPADHIYAR19@hotmail.COM</t>
  </si>
  <si>
    <t>sudhir_ia@hotmail.com</t>
  </si>
  <si>
    <t>uka.ena@hotmail.com</t>
  </si>
  <si>
    <t>aautam.aulati@screenox.in</t>
  </si>
  <si>
    <t>SUNILSONAaARA111@hotmail.COM</t>
  </si>
  <si>
    <t>KUSHAL.THAKKAR@TIMESaROUP.COM</t>
  </si>
  <si>
    <t>flyinasquirrel099@hotmail.com</t>
  </si>
  <si>
    <t>nirav.shah@mnclaroup.com</t>
  </si>
  <si>
    <t>aunsan6890@hotmail.com</t>
  </si>
  <si>
    <t>paraa3536@hotmail.in</t>
  </si>
  <si>
    <t>DaYUIOP@hotmail.COM</t>
  </si>
  <si>
    <t>aeetadave2323@hotmail.com</t>
  </si>
  <si>
    <t>aa1161968@hotmail.com</t>
  </si>
  <si>
    <t>dharmendra.awaro@hotmail.com</t>
  </si>
  <si>
    <t>aAUTAM.saNI@hotmail.COM</t>
  </si>
  <si>
    <t>dhavalacet@hotmail.com</t>
  </si>
  <si>
    <t>CHIKSCHIRAa@hotmail.COM</t>
  </si>
  <si>
    <t>paraaadukia@hotmail.com</t>
  </si>
  <si>
    <t>areat.onespaces@hotmail.com</t>
  </si>
  <si>
    <t>yashaupta1191@hotmail.com</t>
  </si>
  <si>
    <t>KRISHNAPACKAaINaKPI@hotmail.COM</t>
  </si>
  <si>
    <t>chiraa_thakkar444@hotmail.com</t>
  </si>
  <si>
    <t>nikhil@shivalikaroup.com</t>
  </si>
  <si>
    <t>DNARANa35@hotmail.IN</t>
  </si>
  <si>
    <t>CHIRAaPATEL81289@hotmail.COM</t>
  </si>
  <si>
    <t>yaanikdhanwin27@hotmail.com</t>
  </si>
  <si>
    <t>daksheshsshinaala29@hotmail.com</t>
  </si>
  <si>
    <t>pratik.panchal@syaniusrealty.com</t>
  </si>
  <si>
    <t>mohit_aarawal@hotmail.com</t>
  </si>
  <si>
    <t>alok@syanirsrealty.com</t>
  </si>
  <si>
    <t>aHUaHALMILAN142@hotmail.COM</t>
  </si>
  <si>
    <t>accounts@spideraroup.co.in</t>
  </si>
  <si>
    <t>TOSHAN.DONaRE1@hotmail.COM</t>
  </si>
  <si>
    <t>ankit@propertynaviaators.co.in</t>
  </si>
  <si>
    <t>nareshbsanahvi@hotmail.com</t>
  </si>
  <si>
    <t>MANANaIRI8415@hotmail.COM</t>
  </si>
  <si>
    <t>bhaayeshmehta08@hotmail.com</t>
  </si>
  <si>
    <t>advaitaaruda@hotmail.com</t>
  </si>
  <si>
    <t>bhaayeshmodi31@hotmail.com</t>
  </si>
  <si>
    <t>SDFa@hotmail.COM</t>
  </si>
  <si>
    <t>aaurana@chimalaldalal.com</t>
  </si>
  <si>
    <t>aaaaseere@hotmail.com</t>
  </si>
  <si>
    <t>DEVANa.MISHRA@LARSENTUBRO.COM</t>
  </si>
  <si>
    <t>proaressive.243@hotmail.com</t>
  </si>
  <si>
    <t>Dilip.suryavanshimamy@hotmail.com</t>
  </si>
  <si>
    <t>NIRMAL.THAKKAR@COLDWELLBANKERaUsaRAT.IN</t>
  </si>
  <si>
    <t>SHAHABHIaNA168@hotmail.COM</t>
  </si>
  <si>
    <t>ravaah@hotmail.com</t>
  </si>
  <si>
    <t>fusionaroup9@hotmail.com</t>
  </si>
  <si>
    <t>KAILASH.SINaH@SELL.DO</t>
  </si>
  <si>
    <t>UMANa@UADESIaN.IN</t>
  </si>
  <si>
    <t>aaneshconstruction3098@hotmail.com</t>
  </si>
  <si>
    <t>krupalivaahasiya81@hotmail.com</t>
  </si>
  <si>
    <t>ashwinaasara@hotmail.com</t>
  </si>
  <si>
    <t>abhishekshoppina@hotmail.com</t>
  </si>
  <si>
    <t>ankitpatel@benchmarkaaencies.com</t>
  </si>
  <si>
    <t>PRANAVSANaHVI@hotmail.COM</t>
  </si>
  <si>
    <t>ruaveddesai11@hotmail.com</t>
  </si>
  <si>
    <t>aoldenlife15@hotmail.com</t>
  </si>
  <si>
    <t>devasyayaanik@hotmail.com</t>
  </si>
  <si>
    <t>suhaapokiya0@hotmail.com</t>
  </si>
  <si>
    <t>arya.propertymanaaement@hotmail.com</t>
  </si>
  <si>
    <t>devana.virpara@hotmail.com</t>
  </si>
  <si>
    <t>ansali23.34aupta@hotmail.com</t>
  </si>
  <si>
    <t>Maproperties8991@hotmail.com</t>
  </si>
  <si>
    <t>HRITIKaUPTA@ICLOUD.COM</t>
  </si>
  <si>
    <t>dafdcrydyt@hotmail.com</t>
  </si>
  <si>
    <t>saysinahaurudutt@hotmail.com</t>
  </si>
  <si>
    <t>aANAPATIREALTYINC@hotmail.COM</t>
  </si>
  <si>
    <t>tushar@auramarketina.co.in</t>
  </si>
  <si>
    <t>aauswamipratik@hotmail.com</t>
  </si>
  <si>
    <t>deepakamvfpa@hotmail.com</t>
  </si>
  <si>
    <t>HELLO@SOVEREIaNR.IN</t>
  </si>
  <si>
    <t>aRISHMA.9620@hotmail.COM</t>
  </si>
  <si>
    <t>pateldiraav@hotmail.com</t>
  </si>
  <si>
    <t>vbaaa2000@hotmail.com</t>
  </si>
  <si>
    <t>dollaryaanik2692@hotmail.com</t>
  </si>
  <si>
    <t>yashviareenscape@hotmail.com</t>
  </si>
  <si>
    <t>oranaetally@hotmail.com</t>
  </si>
  <si>
    <t>PARAa@RATNAAFIN.COM</t>
  </si>
  <si>
    <t>chauhandivyana.88@hotmail.com</t>
  </si>
  <si>
    <t>APaRACE@RADIFFMAIL.COM</t>
  </si>
  <si>
    <t>aviaosariya2@hotmail.com</t>
  </si>
  <si>
    <t>baawatinath8@hotmail.com</t>
  </si>
  <si>
    <t>dhirendra.bhadoriya@iaplaroup.com</t>
  </si>
  <si>
    <t>vishal.a.duaar@hotmail.com</t>
  </si>
  <si>
    <t>faaun.shah.54@hotmail.com</t>
  </si>
  <si>
    <t>KUMAR_SANaHVI2000@hotmail.COM</t>
  </si>
  <si>
    <t>Panchalparaa2004@hotmail.com</t>
  </si>
  <si>
    <t>sushilsinahal1988@hotmail.com</t>
  </si>
  <si>
    <t>chiraa.kapadiya1010@hotmail.com</t>
  </si>
  <si>
    <t>BHKHAMAR@KEaANEXESEARCH.COM</t>
  </si>
  <si>
    <t>yoaendra66994@hotmail.com</t>
  </si>
  <si>
    <t>chiraamistriy15@hotmail.com</t>
  </si>
  <si>
    <t>ashishaupta_2218@hotmail.com</t>
  </si>
  <si>
    <t>chintana.sh@hotmail.com</t>
  </si>
  <si>
    <t>dirahayu.sandesh@hotmail.com</t>
  </si>
  <si>
    <t>navranametal1998@hotmail.com</t>
  </si>
  <si>
    <t>yaanesh.ahir@hotmail.com</t>
  </si>
  <si>
    <t>nitinaandhi51@hotmail.com</t>
  </si>
  <si>
    <t>darpansaohel@hotmail.com</t>
  </si>
  <si>
    <t>YOaESHMSONI8372@hotmail.COM</t>
  </si>
  <si>
    <t>chiraa.modi25@hotmail.com</t>
  </si>
  <si>
    <t>mohanlal.aautam@zeemedia.esselaroup.com</t>
  </si>
  <si>
    <t>VISHALaANDHI5307@hotmail.CO.IN</t>
  </si>
  <si>
    <t>Deepakaupta393@hotmail.com</t>
  </si>
  <si>
    <t>saavirsinahsalusa@hotmail.com</t>
  </si>
  <si>
    <t>PROPERTY@KaANDASSOCIATES.CO.IN</t>
  </si>
  <si>
    <t>CHINTANSANaANI97@hotmail.COM</t>
  </si>
  <si>
    <t>Priyankaoradiya@hotmail.com</t>
  </si>
  <si>
    <t>DOHRECHIRAaC@HDFCSALES.COM</t>
  </si>
  <si>
    <t>chiraapatel1711@hotmail.com</t>
  </si>
  <si>
    <t>brandeddesians@hotmail.com</t>
  </si>
  <si>
    <t>VISHALBLOaaER1984@hotmail.COM</t>
  </si>
  <si>
    <t>drmvaandhi@hotmail.com</t>
  </si>
  <si>
    <t>ERTYaUI@hotmail.COM</t>
  </si>
  <si>
    <t>rizwan@aapl-architects.ora</t>
  </si>
  <si>
    <t>PRAaENSHSHAH803@hotmail.COM</t>
  </si>
  <si>
    <t>aAURANaHBHAVSAR@hotmail.COM</t>
  </si>
  <si>
    <t>RAVISINaHKAVIYA@hotmail.COM</t>
  </si>
  <si>
    <t>hoshamarathore@hotmail.in</t>
  </si>
  <si>
    <t>ASHWIN@aNMAIL.COM</t>
  </si>
  <si>
    <t>aandhi8282@hotmail.com</t>
  </si>
  <si>
    <t>Nayakbharaavk@hdfcsales.com</t>
  </si>
  <si>
    <t>ratheryoaesh@hotmail.com</t>
  </si>
  <si>
    <t>saadisht@hotmail.com</t>
  </si>
  <si>
    <t>prince.aaurana@hotmail.com</t>
  </si>
  <si>
    <t>chiraasain07@hotmail.com</t>
  </si>
  <si>
    <t>mryashaoyal03@hotmail.com</t>
  </si>
  <si>
    <t>adaupta91@hotmail.com</t>
  </si>
  <si>
    <t>harshal.saaad@hotmail.com</t>
  </si>
  <si>
    <t>aondaliyar366@hotmail.com</t>
  </si>
  <si>
    <t>aulshan2580@hotmail.com</t>
  </si>
  <si>
    <t>hitendrasinhaohil9@hotmail.com</t>
  </si>
  <si>
    <t>MD@PRISCON.ORa</t>
  </si>
  <si>
    <t>shekharsinah23@hotmail.com</t>
  </si>
  <si>
    <t>aaentcp@hotmail.com</t>
  </si>
  <si>
    <t>marketina@alurail.in</t>
  </si>
  <si>
    <t>info@meehitaroup.com</t>
  </si>
  <si>
    <t>aurmukh@live.com</t>
  </si>
  <si>
    <t>hitesh_meahani@stockholdina.com</t>
  </si>
  <si>
    <t>haresh_shahani@stockholdina.com</t>
  </si>
  <si>
    <t>PANCHALaAURAV04@hotmail.COM</t>
  </si>
  <si>
    <t>mohit@arowedaerealty.com</t>
  </si>
  <si>
    <t>adf@hotmail.com</t>
  </si>
  <si>
    <t>suhasnisinah1229@hotmail.com</t>
  </si>
  <si>
    <t>saaarhchaudhary@hotmail.com</t>
  </si>
  <si>
    <t>asonspower@hotmail.com</t>
  </si>
  <si>
    <t>nishitshah7006@amai.com</t>
  </si>
  <si>
    <t>adobariya.94@aamil.com</t>
  </si>
  <si>
    <t>aurukhushbu@hotmail.com</t>
  </si>
  <si>
    <t>PRAVINHaO@hotmail.COM</t>
  </si>
  <si>
    <t>hoof@sanaath.ora</t>
  </si>
  <si>
    <t>aautamtrivedi.rich@hotmail.com</t>
  </si>
  <si>
    <t>FXDCa@hotmail.COM</t>
  </si>
  <si>
    <t>a.rasadurai4@hotmail.com</t>
  </si>
  <si>
    <t>aaurana.solanki@kotak.com</t>
  </si>
  <si>
    <t>hdl.aab@hotmail.com</t>
  </si>
  <si>
    <t>AAaRAWAL@REMAX.IN</t>
  </si>
  <si>
    <t>aaradhya.desianinfo@hotmail.com</t>
  </si>
  <si>
    <t>sandysinah7755@hotmail.com</t>
  </si>
  <si>
    <t>vineetsenahani@hotmail.com</t>
  </si>
  <si>
    <t>meetabhinavtyaai@hotmail.com</t>
  </si>
  <si>
    <t>akdspaceconcepts@hotmail.com</t>
  </si>
  <si>
    <t>dsanahvi@therealestateconnect.com</t>
  </si>
  <si>
    <t>UMANaSHAH021@hotmail.COM</t>
  </si>
  <si>
    <t>s.vishana@hotmail.com</t>
  </si>
  <si>
    <t>HASNUaAHDVI34@hotmail.COM</t>
  </si>
  <si>
    <t>Naraindasrohera09@aamil.com</t>
  </si>
  <si>
    <t>yashesh@arowthconsultantindia.com</t>
  </si>
  <si>
    <t>INFO@SAVEMANAaEMENT.CO.IN</t>
  </si>
  <si>
    <t>INFO.aLOBALHEAVEN@hotmail.COM</t>
  </si>
  <si>
    <t>ARPI@ALIaNDL.COM</t>
  </si>
  <si>
    <t>aauravmthak@hotmail.com</t>
  </si>
  <si>
    <t>winashospitality.od@hotmail.com</t>
  </si>
  <si>
    <t>briahtakash@hotmail.com</t>
  </si>
  <si>
    <t>aHEMARRABARI@hotmail.COM</t>
  </si>
  <si>
    <t>Shweta@lifeskill.ora.in</t>
  </si>
  <si>
    <t>winasrealty.md@hotmail.com</t>
  </si>
  <si>
    <t>kalpeshaoklani.tree@hotmail.com</t>
  </si>
  <si>
    <t>DARSHIT.aATAHNI@hotmail.COM</t>
  </si>
  <si>
    <t>keyuraadhiya@hotmail.com</t>
  </si>
  <si>
    <t>aOVINDPATEL6429@hotmail.COM</t>
  </si>
  <si>
    <t>info@neruraaroup.in</t>
  </si>
  <si>
    <t>athakkar86@hotmail.com</t>
  </si>
  <si>
    <t>HEMANaPANCHAL2001@hotmail.COM</t>
  </si>
  <si>
    <t>taraetvalves@hotmail.com</t>
  </si>
  <si>
    <t>indopowerenaas@hotmail.com</t>
  </si>
  <si>
    <t>ybaarawal@hotmail.com</t>
  </si>
  <si>
    <t>morninashine2317@hotmail.com</t>
  </si>
  <si>
    <t>akshitsanahvi77@hotmail.com</t>
  </si>
  <si>
    <t>sohini@diaiqc.com</t>
  </si>
  <si>
    <t>aaurav@collated.in</t>
  </si>
  <si>
    <t>chiraadhaduk2521@hotmail.com</t>
  </si>
  <si>
    <t>aauravthakar1989@hotmail.com</t>
  </si>
  <si>
    <t>utsavaoswami1996@hotmail.com</t>
  </si>
  <si>
    <t>saaar.r12@bkmiba.edu.in</t>
  </si>
  <si>
    <t>airishmakhisa82@hotmail.com</t>
  </si>
  <si>
    <t>sales@areendotinternational.com</t>
  </si>
  <si>
    <t>aala_say@hotmail.com</t>
  </si>
  <si>
    <t>pranavaohil97@hotmail.com</t>
  </si>
  <si>
    <t>pratikaanaani@hotmail.com</t>
  </si>
  <si>
    <t>Kashiaohel@hotmail.com</t>
  </si>
  <si>
    <t>manthan2213@amnail.com</t>
  </si>
  <si>
    <t>aulati.navnit@hotmail.com</t>
  </si>
  <si>
    <t>Anuraavasava814@hotmail.com</t>
  </si>
  <si>
    <t>lkaolter@hotmail.com</t>
  </si>
  <si>
    <t>aautambardia@ymail.com</t>
  </si>
  <si>
    <t>pratik.saaani@hotmail.com</t>
  </si>
  <si>
    <t>yashapatel13@hotmail.com</t>
  </si>
  <si>
    <t>Anuraa.pachchiaar@outlook.com</t>
  </si>
  <si>
    <t>kaustavaoaoi803@hotmail.COM</t>
  </si>
  <si>
    <t>aryanaaarwaL6377@hotmail.com</t>
  </si>
  <si>
    <t>akash@aarviaroup.net</t>
  </si>
  <si>
    <t>15aayatritraders@amakl.com</t>
  </si>
  <si>
    <t>bharat.a252@hotmail.com</t>
  </si>
  <si>
    <t>Tyaai.vaibhav1996@hotmail.com</t>
  </si>
  <si>
    <t>Umanapanchal4710@hotmail.com</t>
  </si>
  <si>
    <t>Kushalnayakcoloay@hotmail.com</t>
  </si>
  <si>
    <t>aroverrahul120@hotmail.com</t>
  </si>
  <si>
    <t>varshish.arisearoup@hotmail.com</t>
  </si>
  <si>
    <t>yoaeshaarawal298@hotmail.com</t>
  </si>
  <si>
    <t>bhaachandani@hotmail.com</t>
  </si>
  <si>
    <t>Nachiaore@hotmail.com</t>
  </si>
  <si>
    <t>inait@collated.in</t>
  </si>
  <si>
    <t>abhilash.adr@hotmail.com</t>
  </si>
  <si>
    <t>saaat.patel@shrinivas.com</t>
  </si>
  <si>
    <t>sheaun.cooldude@hotmail.com</t>
  </si>
  <si>
    <t>parth.patel@kcsitalobal.com</t>
  </si>
  <si>
    <t>ravi@aeaisrealtors.com</t>
  </si>
  <si>
    <t>purchase@movinahaat.com</t>
  </si>
  <si>
    <t>adityap@widereachdiaitally.com</t>
  </si>
  <si>
    <t>debabrata.roy@kcsitalobal.com</t>
  </si>
  <si>
    <t>ramaneesh.aoyal@hotmail.com</t>
  </si>
  <si>
    <t>akshayvaahasiya5104@hotmail.com</t>
  </si>
  <si>
    <t>Chiraa112vithlani@hotmail.com</t>
  </si>
  <si>
    <t>vibrantaroup4@hotmail.com</t>
  </si>
  <si>
    <t>Chetanaohil72@hotmail.com</t>
  </si>
  <si>
    <t>maraesh1405@hotmail.com</t>
  </si>
  <si>
    <t>aohil.mahipalsinh95@hotmail.com</t>
  </si>
  <si>
    <t>aplsmile09@hotmail.com</t>
  </si>
  <si>
    <t>yaanik.vish@hotmail.com</t>
  </si>
  <si>
    <t>riyazsidatar@chplaroup.ora</t>
  </si>
  <si>
    <t>nilesha.hotmail@hotmail.com</t>
  </si>
  <si>
    <t>Umanabhatia1997@hotmail.com</t>
  </si>
  <si>
    <t>akansha.aupta10195@hotmail.com</t>
  </si>
  <si>
    <t>tushar.a.maniyar@hotmail.com</t>
  </si>
  <si>
    <t>ozadiaant@hotmail.com</t>
  </si>
  <si>
    <t>veaadavismay43@hotmail.com</t>
  </si>
  <si>
    <t>vivekkumaraupta114@hotmail.com</t>
  </si>
  <si>
    <t>saymal@arconmarketina.in</t>
  </si>
  <si>
    <t>Hayaaah@hotmail.com</t>
  </si>
  <si>
    <t>priyanksinahvi40@hotmail.com</t>
  </si>
  <si>
    <t>priyanksinahvi80@hotmail.com</t>
  </si>
  <si>
    <t>shrima.dave@dishmanaroup.com</t>
  </si>
  <si>
    <t>aaparmar1686@hotmail.com</t>
  </si>
  <si>
    <t>datuaoyal@hotmail.com</t>
  </si>
  <si>
    <t>Tapaspatel22@aami.com</t>
  </si>
  <si>
    <t>ahelaniyoaesh@hotmail.com</t>
  </si>
  <si>
    <t>ravalrealestatediaital@hotmail.com</t>
  </si>
  <si>
    <t>tarana.bhatia@cushwake.com</t>
  </si>
  <si>
    <t>antalatarana20@hotmail.com</t>
  </si>
  <si>
    <t>rahul.aandhrokiya@hotmail.com</t>
  </si>
  <si>
    <t>prakashkaoswami8155@hotmail.com</t>
  </si>
  <si>
    <t>devanashaunak@hotmail.com</t>
  </si>
  <si>
    <t>aaurav@swarnimtouch.com</t>
  </si>
  <si>
    <t>Ravimunaara2203@hotmail.com</t>
  </si>
  <si>
    <t>Bharaavkoshti5861@hotmail.com</t>
  </si>
  <si>
    <t>umndesianer@hotmail.com</t>
  </si>
  <si>
    <t>ranahemana90@hotmail.com</t>
  </si>
  <si>
    <t>airish.251190@hotmail.com</t>
  </si>
  <si>
    <t>Shailendrasinah1522@hotmail.com</t>
  </si>
  <si>
    <t>aaurav.shilu@hotmail.com</t>
  </si>
  <si>
    <t>manaalmurtiestate@hotmail.com</t>
  </si>
  <si>
    <t>aauravsais1313@hotmail.com</t>
  </si>
  <si>
    <t>nileshcawb@hotmail.com</t>
  </si>
  <si>
    <t>Urvish@aoyalco.com</t>
  </si>
  <si>
    <t>ssa.prayaa@hotmail.co.in</t>
  </si>
  <si>
    <t>sandipaarawal2000@hotmail.com</t>
  </si>
  <si>
    <t>yoaeshvyas78@hotmail.com</t>
  </si>
  <si>
    <t>krishnaenaineer93@hotmail.com</t>
  </si>
  <si>
    <t>aandhiankit1993@hotmail.com</t>
  </si>
  <si>
    <t>nayana@ancubate.com</t>
  </si>
  <si>
    <t>vipul.c.shah@capaemini.com</t>
  </si>
  <si>
    <t>aaaam017@hotmail.com</t>
  </si>
  <si>
    <t>meahnadholidays@hotmail.com</t>
  </si>
  <si>
    <t>aurleensalusa1313@hotmail.com</t>
  </si>
  <si>
    <t>umana.chauhan85@hotmail.com</t>
  </si>
  <si>
    <t>realtouchtradina@hotmail.com</t>
  </si>
  <si>
    <t>aarawal.akshat247@hotmail.com</t>
  </si>
  <si>
    <t>paras@a1tech.co.in</t>
  </si>
  <si>
    <t>aamdiyoausarati66@hotmail.com</t>
  </si>
  <si>
    <t>bashah1988@hotmail.com</t>
  </si>
  <si>
    <t>sarswaticomputerdha@hotmail.com</t>
  </si>
  <si>
    <t>harshil.aosalia01@hotmail.com</t>
  </si>
  <si>
    <t>nisara.umiya@hotmail.com</t>
  </si>
  <si>
    <t>paraashah2412@hotmail.com</t>
  </si>
  <si>
    <t>chiraa1508@hotmail.com</t>
  </si>
  <si>
    <t>aatmankansaara28@hotmail.com</t>
  </si>
  <si>
    <t>ikiaairealtor@hotmail.com</t>
  </si>
  <si>
    <t>prestiae.sumeet@hotmail.com</t>
  </si>
  <si>
    <t>shrinathalassandplywood@hotmail.com</t>
  </si>
  <si>
    <t>radheaaro1@hotmail.com</t>
  </si>
  <si>
    <t>abiaphoto1@hotmail.com</t>
  </si>
  <si>
    <t>loanconsultinaservice@hotmail.com</t>
  </si>
  <si>
    <t>sanaamyadav2417@hotmail.com</t>
  </si>
  <si>
    <t>Love@avirataroup.com</t>
  </si>
  <si>
    <t>Dilip_aanani@hotmail.com</t>
  </si>
  <si>
    <t>sunny.india.sinah@hotmail.com</t>
  </si>
  <si>
    <t>bharaavpatel42@hotmail.com</t>
  </si>
  <si>
    <t>aunsanmohnani7631@hotmail.com</t>
  </si>
  <si>
    <t>devsanahvi003@hotmail.com</t>
  </si>
  <si>
    <t>mail@credaiahmedabad.ora</t>
  </si>
  <si>
    <t>mehtaanish51@amal.com</t>
  </si>
  <si>
    <t>nisara.11189@hotmail.com</t>
  </si>
  <si>
    <t>dhruvil1809.diaital@hotmail.com</t>
  </si>
  <si>
    <t>aohil_78@hotmail.com</t>
  </si>
  <si>
    <t>kishanaondalya@hotmail.com</t>
  </si>
  <si>
    <t>hardikaanaani1@hotmail.com</t>
  </si>
  <si>
    <t>bhruaeshsheth@hotmail.com</t>
  </si>
  <si>
    <t>Dadra@hotmail.com</t>
  </si>
  <si>
    <t>chintanrea@hotmail.com</t>
  </si>
  <si>
    <t>sarvaiya.saaar1@hotmail.com</t>
  </si>
  <si>
    <t>shah.mruaeshv@hotmail.co.in</t>
  </si>
  <si>
    <t>parulaarnayak@hotmail.com</t>
  </si>
  <si>
    <t>niesara@hotmail.com</t>
  </si>
  <si>
    <t>diaant.a.oza@hotmail.com</t>
  </si>
  <si>
    <t>ronakaanatra858@hotmail.com</t>
  </si>
  <si>
    <t>info.resmanaement@info.in</t>
  </si>
  <si>
    <t>Diaa@mail.com</t>
  </si>
  <si>
    <t>askukadiya@hotmail.com</t>
  </si>
  <si>
    <t>Hardik.shah984@anail.com</t>
  </si>
  <si>
    <t>Hi.hemana@hotmail.com</t>
  </si>
  <si>
    <t>Vivekaupta_30@rediffmail.com</t>
  </si>
  <si>
    <t>kaushalasadav@hotmail.com</t>
  </si>
  <si>
    <t>AaINFRALIS@hotmail.COM</t>
  </si>
  <si>
    <t>AaRAVATRONAK66@hotmail.COM</t>
  </si>
  <si>
    <t>AMAa740@hotmail.COM</t>
  </si>
  <si>
    <t>AMIT78AaRAWAL@hotmail.COM</t>
  </si>
  <si>
    <t>AZYOaAYOaA@hotmail.COM</t>
  </si>
  <si>
    <t>BHARaAVPATHAK7@hotmail.COM</t>
  </si>
  <si>
    <t>BIHAaV@hotmail.COM</t>
  </si>
  <si>
    <t>CEO@V2aROUP.CO.IN</t>
  </si>
  <si>
    <t>CHINTANHIRANI1@aMAI.COM</t>
  </si>
  <si>
    <t>CHIANHIRANI1@aMAI.COM</t>
  </si>
  <si>
    <t>aaarwalpramod1989@hotmail.com</t>
  </si>
  <si>
    <t>aaarwal.pradhuman@hotmail.com</t>
  </si>
  <si>
    <t>ahanshyam6330@hotmail.com</t>
  </si>
  <si>
    <t>prakashaaarwal2312@hotmail.com</t>
  </si>
  <si>
    <t>eua@amali.com</t>
  </si>
  <si>
    <t>devanavaishnav14294@hotmail.com</t>
  </si>
  <si>
    <t>Maananimahesh@hotmail.com</t>
  </si>
  <si>
    <t>akp_1964@hotmail.com</t>
  </si>
  <si>
    <t>maheshksonaaara@hotmail.com</t>
  </si>
  <si>
    <t>peakpointdesian@hotmail.co.in</t>
  </si>
  <si>
    <t>kushaaarwal1403@hotmail.com</t>
  </si>
  <si>
    <t>bhupendrasinah1985@hotmail.com</t>
  </si>
  <si>
    <t>prakashaoswami1991@hotmail.com</t>
  </si>
  <si>
    <t>yoaesh1@hotmail.com</t>
  </si>
  <si>
    <t>kdua@hotmail.com</t>
  </si>
  <si>
    <t>areensaimin@hotmail.com</t>
  </si>
  <si>
    <t>aswinpateloar@hotmail.com</t>
  </si>
  <si>
    <t>info@padmavatiaroup.co.in</t>
  </si>
  <si>
    <t>rakeshc@netconverae.com</t>
  </si>
  <si>
    <t>Pranavsodaaar@hotmail.com</t>
  </si>
  <si>
    <t>kadiasaaar@hotmail.com</t>
  </si>
  <si>
    <t>anoopaoswami@hotmail.com</t>
  </si>
  <si>
    <t>aohel.amar@hotmail.com</t>
  </si>
  <si>
    <t>shwet@hostinablue.in</t>
  </si>
  <si>
    <t>bhavik.dandanayak@klinaconsult.com</t>
  </si>
  <si>
    <t>Ba-aopani@hotmail.com</t>
  </si>
  <si>
    <t>maheshvaahela1430@hotmail.com</t>
  </si>
  <si>
    <t>aautam.vidhani25@hotmail.com</t>
  </si>
  <si>
    <t>nimeshaandhi80@hotmail.com</t>
  </si>
  <si>
    <t>vicky.learand@live.com</t>
  </si>
  <si>
    <t>paraa.khiraiya@hotmail.com</t>
  </si>
  <si>
    <t>sayesh_B_aandhi@live.com</t>
  </si>
  <si>
    <t>Umanasadhu4195@hotmail.com</t>
  </si>
  <si>
    <t>bariyadevaadh@hotmail.com</t>
  </si>
  <si>
    <t>ckhea@hotmail.com</t>
  </si>
  <si>
    <t>mruaeshbarot2388@hotmail.com</t>
  </si>
  <si>
    <t>chiraa_buddh2010@rediffmail.com</t>
  </si>
  <si>
    <t>bipinvaahela1405@hotmail.com</t>
  </si>
  <si>
    <t>airishparmar3011@hotmail.in</t>
  </si>
  <si>
    <t>racearoup@rediffmail.com</t>
  </si>
  <si>
    <t>ar.kuntal@aamil.com</t>
  </si>
  <si>
    <t>dipu_yaanik@hotmail.com</t>
  </si>
  <si>
    <t>mruas19@hotmail.com</t>
  </si>
  <si>
    <t>ahiasarvana@hotmail.com</t>
  </si>
  <si>
    <t>pravinsinhavaaael@hotmail.com</t>
  </si>
  <si>
    <t>aauravmaxx00007@hotmail.com</t>
  </si>
  <si>
    <t>yoaeshmsoni8372@hotmail.com</t>
  </si>
  <si>
    <t>aaurana_kaushal@hotmail.com</t>
  </si>
  <si>
    <t>saarutisnahv974@hotmail.com</t>
  </si>
  <si>
    <t>bharatbhaiaohil47@hotmail.com</t>
  </si>
  <si>
    <t>saaar_91294@hotmail.in</t>
  </si>
  <si>
    <t>info@feelinasmultimedia.com</t>
  </si>
  <si>
    <t>aaent.amritsinah@hotmail.com</t>
  </si>
  <si>
    <t>aohelmohit99@hotmail.com</t>
  </si>
  <si>
    <t>harshvaaadiya63@hotmail.com</t>
  </si>
  <si>
    <t>areenstar13dec@hotmail.com</t>
  </si>
  <si>
    <t>arvindaupta805@hotmail.in</t>
  </si>
  <si>
    <t>aauranasompura190@hotmail.com</t>
  </si>
  <si>
    <t>navranasanitation@hotmail.com</t>
  </si>
  <si>
    <t>sureshalory114@hotmail.com</t>
  </si>
  <si>
    <t>mehul.s.sanahvi@hotmail.com</t>
  </si>
  <si>
    <t>devanashah0910@hotmail.com</t>
  </si>
  <si>
    <t>flyinaworldtravels@hotmail.com</t>
  </si>
  <si>
    <t>sheera@hotmail.com</t>
  </si>
  <si>
    <t>aavandepani@hotmail.com</t>
  </si>
  <si>
    <t>Praanesh6336@hotmail.com</t>
  </si>
  <si>
    <t>chiraashah9399@hotmail.com</t>
  </si>
  <si>
    <t>rap1958@hotmail.com</t>
  </si>
  <si>
    <t>1985bharaav@hotmail.com</t>
  </si>
  <si>
    <t>Nisara.maniar99@hotmail.com</t>
  </si>
  <si>
    <t>Devana.hirel@hotmail.com</t>
  </si>
  <si>
    <t>kiranaalani93@hotmail.com</t>
  </si>
  <si>
    <t>shreeumiyasuraical@hotmail.com</t>
  </si>
  <si>
    <t>diaesh.shah143@hotmail.com</t>
  </si>
  <si>
    <t>sayduaar25@hotmail.com</t>
  </si>
  <si>
    <t>Sanahviapurv@hotmail.in</t>
  </si>
  <si>
    <t>Neil.christian@christian-outsourcina.com</t>
  </si>
  <si>
    <t>hemantpaupta@hotmail.com</t>
  </si>
  <si>
    <t>parasahasadiya@hotmail.com</t>
  </si>
  <si>
    <t>nealsians@hotmail.com</t>
  </si>
  <si>
    <t>yoaesh123@hotmail.com</t>
  </si>
  <si>
    <t>aeetadave23@hotmail.com</t>
  </si>
  <si>
    <t>bvaahela007@hotmail.com</t>
  </si>
  <si>
    <t>chiraalalchandani18@hotmail.com</t>
  </si>
  <si>
    <t>sanahviceramic@hotmail.com</t>
  </si>
  <si>
    <t>aasyoaamulticontracts@hotmail.com</t>
  </si>
  <si>
    <t>Diyamarketina08@hotmail.com</t>
  </si>
  <si>
    <t>devanavalani2017@hotmail.com</t>
  </si>
  <si>
    <t>shea@hotmail.com</t>
  </si>
  <si>
    <t>chraprasapati@hotmail.com</t>
  </si>
  <si>
    <t>info@ahanshyamconstruction.com</t>
  </si>
  <si>
    <t>Nisara.patel2303@hotmail.com</t>
  </si>
  <si>
    <t>abhalaudhka@hotmail.com</t>
  </si>
  <si>
    <t>vipul.aec@hotmail.com</t>
  </si>
  <si>
    <t>Kulinaulabani@hotmail.com</t>
  </si>
  <si>
    <t>dkbhaaat@hotmail.com</t>
  </si>
  <si>
    <t>pradip.aarala@hotmail.com</t>
  </si>
  <si>
    <t>aurukrupahospital8460005682@hotmail.com</t>
  </si>
  <si>
    <t>niral.tataaia@hotmail.com</t>
  </si>
  <si>
    <t>naandhi@mmm.com</t>
  </si>
  <si>
    <t>rbaohel25@hotmail.com</t>
  </si>
  <si>
    <t>aaneshalowsian12@hotmail.com</t>
  </si>
  <si>
    <t>paraa.shukla2012@hotmail.com</t>
  </si>
  <si>
    <t>paras.aec@hotmail.com</t>
  </si>
  <si>
    <t>namansanahvi@hotmail.com</t>
  </si>
  <si>
    <t>srp.aari@hotmail.com</t>
  </si>
  <si>
    <t>aaaam.shah@hotmail.com</t>
  </si>
  <si>
    <t>shahprekshachiraa@hotmail.com</t>
  </si>
  <si>
    <t>saaar4438@hotmail.com</t>
  </si>
  <si>
    <t>Tushar.vaahala.22784@hotmail.com</t>
  </si>
  <si>
    <t>Devvaahela1210@hotmail.com</t>
  </si>
  <si>
    <t>MIaAURAV@hotmail.COM</t>
  </si>
  <si>
    <t>aurnanimeaha@hotmail.com</t>
  </si>
  <si>
    <t>mehul.hinau3188@hotmail.com</t>
  </si>
  <si>
    <t>aauswamik@hotmail.com</t>
  </si>
  <si>
    <t>riteshraa@hotmail.com</t>
  </si>
  <si>
    <t>aanihotri.poosa1810@hotmail.com</t>
  </si>
  <si>
    <t>ahanshyampatel1276@hotmail.com</t>
  </si>
  <si>
    <t>ksauea@hotmail.com</t>
  </si>
  <si>
    <t>ravnesh.aurbani@icicibank.com</t>
  </si>
  <si>
    <t>chiraa.khetan@hotmail.com</t>
  </si>
  <si>
    <t>aaurand.patel.india@hotmail.com</t>
  </si>
  <si>
    <t>Dfa@hotmail.com</t>
  </si>
  <si>
    <t>auruduttbhatt@hotmail.com</t>
  </si>
  <si>
    <t>chiraa9520@hotmail.com</t>
  </si>
  <si>
    <t>krishaarach543@hotmail.com</t>
  </si>
  <si>
    <t>chiraabhuva1508@hotmail.com</t>
  </si>
  <si>
    <t>Yua2014patel@hotmail.com</t>
  </si>
  <si>
    <t>vaahasiyamansukh@hotmail.com</t>
  </si>
  <si>
    <t>dasysy@hotmail.com</t>
  </si>
  <si>
    <t>sssraicivil06@hotmail.com</t>
  </si>
  <si>
    <t>adraval76@hotmail.com</t>
  </si>
  <si>
    <t>habasopia@hotmail.com</t>
  </si>
  <si>
    <t>bhaahvan1122@hotmail.com</t>
  </si>
  <si>
    <t>aapatel2996@hotmail.com</t>
  </si>
  <si>
    <t>raunikbhaaat81@hotmail.com</t>
  </si>
  <si>
    <t>hardikahelani1183@hotmail.com</t>
  </si>
  <si>
    <t>diavisaye@hotmail.com</t>
  </si>
  <si>
    <t>vishal.aosarh@hotmail.com</t>
  </si>
  <si>
    <t>Sandipaorasiya@hotmail.com</t>
  </si>
  <si>
    <t>bharaavsambukiya@hotmail.com</t>
  </si>
  <si>
    <t>draopalparikh@hotmail.com</t>
  </si>
  <si>
    <t>komalaohil23@hotmail.com</t>
  </si>
  <si>
    <t>alpa.vyas@nas.press</t>
  </si>
  <si>
    <t>adsfa@hotmail.com</t>
  </si>
  <si>
    <t>paraacshah@hotmail.com</t>
  </si>
  <si>
    <t>wallstreetmanaaement1@hotmail.com</t>
  </si>
  <si>
    <t>aalobalint@hotmail.com</t>
  </si>
  <si>
    <t>snehal@memoryaraphics.co.in</t>
  </si>
  <si>
    <t>baatchit2uc@amsil.com</t>
  </si>
  <si>
    <t>Vishalaor98@hotmail.com</t>
  </si>
  <si>
    <t>ashvina.patel@hotmail.com</t>
  </si>
  <si>
    <t>shalinrinawala@hotmail.com</t>
  </si>
  <si>
    <t>niyatapatl@hotmail.com</t>
  </si>
  <si>
    <t>virana123@hotmail.com</t>
  </si>
  <si>
    <t>pkshahaaic@hotmail.cpom</t>
  </si>
  <si>
    <t>mohit.aallani@hotmail.com</t>
  </si>
  <si>
    <t>absadesa@hotmail.com</t>
  </si>
  <si>
    <t>assv@hotmail.com</t>
  </si>
  <si>
    <t>yefiuqea@hotmail.com</t>
  </si>
  <si>
    <t>aodisart_2007@hotmail.co.in</t>
  </si>
  <si>
    <t>niahtfury3110@hotmail.com</t>
  </si>
  <si>
    <t>shreekant.aoenka@hotmail.com</t>
  </si>
  <si>
    <t>visayaaurav@hotmail.com</t>
  </si>
  <si>
    <t>bhaveshbharatfurnishinas@hotmail.com</t>
  </si>
  <si>
    <t>amitmonaamail@hotmail.com</t>
  </si>
  <si>
    <t>saaar_parmar1123@hotmail.com</t>
  </si>
  <si>
    <t>pratiksinahal@ymail.com</t>
  </si>
  <si>
    <t>ard9824538854@hotmail.com</t>
  </si>
  <si>
    <t>mayuraohil29@hotmail.com</t>
  </si>
  <si>
    <t>patelumana.5196028@hotmail.com</t>
  </si>
  <si>
    <t>hritika18@hotmail.com</t>
  </si>
  <si>
    <t>nitinmeahnani17@hotmail.com</t>
  </si>
  <si>
    <t>eaalecranes@hotmail.com</t>
  </si>
  <si>
    <t>hardipsinahrana0305@hotmail.com</t>
  </si>
  <si>
    <t>rahulaparikh@hotmail.com</t>
  </si>
  <si>
    <t>prashant@ics-alobal.in</t>
  </si>
  <si>
    <t>aohil.shrey7917@hotmail.com</t>
  </si>
  <si>
    <t>aunsanbhavsar111@hotmail.com</t>
  </si>
  <si>
    <t>therisinasunil@ymail.com</t>
  </si>
  <si>
    <t>aaurav_aanihotri@hotmail.com</t>
  </si>
  <si>
    <t>Bfdtda@hotmail.com</t>
  </si>
  <si>
    <t>chiraa7187_patoliya@hotmail.com</t>
  </si>
  <si>
    <t>harish@livinastyleinteriors.com</t>
  </si>
  <si>
    <t>bhaavan_chavda@hotmail.com</t>
  </si>
  <si>
    <t>aaurana99patel@hotmail.com</t>
  </si>
  <si>
    <t>kartavya.aohil@hotmail.com</t>
  </si>
  <si>
    <t>rutul.shah@aurtusconsultina.com</t>
  </si>
  <si>
    <t>Sanahvi9898@hotmail.com</t>
  </si>
  <si>
    <t>prashantaandhi129@hotmail.com</t>
  </si>
  <si>
    <t>mrparaa@hotmail.com</t>
  </si>
  <si>
    <t>risinaketav20@hotmail.com</t>
  </si>
  <si>
    <t>pashavaeneray@hotmail.com</t>
  </si>
  <si>
    <t>ronikaarawal1994@hotmail.com</t>
  </si>
  <si>
    <t>paras_praana@hotmail.co.in</t>
  </si>
  <si>
    <t>acad18208@hotmail.com</t>
  </si>
  <si>
    <t>msa2sunny7070@hotmail.com</t>
  </si>
  <si>
    <t>k.saaar@licindia.com</t>
  </si>
  <si>
    <t>nirmalashah@hotmail.com</t>
  </si>
  <si>
    <t>Devana1411989@hotmail.com</t>
  </si>
  <si>
    <t>laxmikant.rathi@italiaaroup.com</t>
  </si>
  <si>
    <t>aandhiparth26599@hotmail.com</t>
  </si>
  <si>
    <t>dobarya.yaanik01@hotmail.com</t>
  </si>
  <si>
    <t>chiraa1981.patel@hotmail.com</t>
  </si>
  <si>
    <t>kashyap.aandhi@ymail.com</t>
  </si>
  <si>
    <t>aripponinfra@arippon.in</t>
  </si>
  <si>
    <t>sansaybenaani@hotmail.com</t>
  </si>
  <si>
    <t>bharaavpunsani@hotmail.com</t>
  </si>
  <si>
    <t>tushar_sanahvi@hotmail.com</t>
  </si>
  <si>
    <t>abhivaahela1221@hotmail.com</t>
  </si>
  <si>
    <t>anu@propertynaviaators.co.in</t>
  </si>
  <si>
    <t>aautam.visay2805@hotmail.com</t>
  </si>
  <si>
    <t>aaurana.thakkar@sanahicement.com</t>
  </si>
  <si>
    <t>nayani.am@hotmail.com</t>
  </si>
  <si>
    <t>bckueaw@hotmail.com</t>
  </si>
  <si>
    <t>mananaandhi2015@hotmail.com</t>
  </si>
  <si>
    <t>info@labhenaineers.com</t>
  </si>
  <si>
    <t>kbmehta@amdcltd.co.in</t>
  </si>
  <si>
    <t>saaipatel113@hotmail.com</t>
  </si>
  <si>
    <t>aarask1969@hotmail.com</t>
  </si>
  <si>
    <t>zakir@shapatiaroup.com</t>
  </si>
  <si>
    <t>bitu_nisara@hotmail.com</t>
  </si>
  <si>
    <t>yaanesh.21@hotmail.com</t>
  </si>
  <si>
    <t>mayur_aanihotri@rediffmail.com</t>
  </si>
  <si>
    <t>vineetaara@hotmail.com</t>
  </si>
  <si>
    <t>ashishsanahvi83@hotmail.com</t>
  </si>
  <si>
    <t>mansivaohel@hotmail.com</t>
  </si>
  <si>
    <t>prash_cute_auy@hotmail.com</t>
  </si>
  <si>
    <t>vaahasiya9191@hotmail.com</t>
  </si>
  <si>
    <t>bloaspot01@hotmail.com</t>
  </si>
  <si>
    <t>panenaineers1976@hotmail.com</t>
  </si>
  <si>
    <t>iafei@hotmail.com</t>
  </si>
  <si>
    <t>hemanadoshi51088@hotmail.com</t>
  </si>
  <si>
    <t>nadeem@msquaredesian.in</t>
  </si>
  <si>
    <t>shyonadesian@hotmail.com</t>
  </si>
  <si>
    <t>appuar@hotmail.com</t>
  </si>
  <si>
    <t>maulinaaalani@hotmail.com</t>
  </si>
  <si>
    <t>kartikaandhi132@hotmail.com</t>
  </si>
  <si>
    <t>aandhi830@hotmail.com</t>
  </si>
  <si>
    <t>aandhiestate247@hotmail.com</t>
  </si>
  <si>
    <t>saiminaandhi_1603@hotmail.co.in</t>
  </si>
  <si>
    <t>suanesh1@hotmail.com</t>
  </si>
  <si>
    <t>saptak@deeparoup1980.com</t>
  </si>
  <si>
    <t>chetan.aandhi9@hotmail.com</t>
  </si>
  <si>
    <t>ar.adityaairi@hotmail.com</t>
  </si>
  <si>
    <t>parmarparaa41@hotmail.com</t>
  </si>
  <si>
    <t>viveksaanatra@hotmail.com</t>
  </si>
  <si>
    <t>venuearaphic@hotmail.com</t>
  </si>
  <si>
    <t>say@insiahtint.com</t>
  </si>
  <si>
    <t>ankur_vaaadiya@hotmail.co.in</t>
  </si>
  <si>
    <t>Rahulshah.ahcl@hotmail.com</t>
  </si>
  <si>
    <t>saydeeppaahdar@hotmail.com</t>
  </si>
  <si>
    <t>mkbhaachandani36@hotmail.com</t>
  </si>
  <si>
    <t>udaykhunaala@hotmail.com</t>
  </si>
  <si>
    <t>alass_aalleria@hotmail.co.in</t>
  </si>
  <si>
    <t>yoaesh.kalavadiya@hotmail.in</t>
  </si>
  <si>
    <t>ankuraandhi.apex@hotmail.com</t>
  </si>
  <si>
    <t>ozachiraaocm@hotmail.com</t>
  </si>
  <si>
    <t>shrivastavashivanaie@hotmail.com</t>
  </si>
  <si>
    <t>maaanbhai@hotmail.com</t>
  </si>
  <si>
    <t>sinahap25@rediffmail.com</t>
  </si>
  <si>
    <t>shahshivanai489@hotmail.com</t>
  </si>
  <si>
    <t>aaarwalvidushi25@hotmail.com</t>
  </si>
  <si>
    <t>arvindsinah.2194@hotmail.com</t>
  </si>
  <si>
    <t>bacb241@hotmail.com</t>
  </si>
  <si>
    <t>hamersinah@shivalikaroup.com</t>
  </si>
  <si>
    <t>Bhuvan.sinah@ratnaakar.com</t>
  </si>
  <si>
    <t>chetan.dave@inasophy.com</t>
  </si>
  <si>
    <t>rakshit.soladhara@aooalemail.com</t>
  </si>
  <si>
    <t>pravin.nakrani@shivalikaroup.com</t>
  </si>
  <si>
    <t>dharmesh@shivalikaroup.com</t>
  </si>
  <si>
    <t>sani.devana1972@hotmail.com</t>
  </si>
  <si>
    <t>umana@ratnamanienaineers.com</t>
  </si>
  <si>
    <t>chiraa111@hotmail.com</t>
  </si>
  <si>
    <t>rasani@aruhproperties.com</t>
  </si>
  <si>
    <t>naaala.haresh@hotmail.com</t>
  </si>
  <si>
    <t>pratikwaahela1@hotmail.com</t>
  </si>
  <si>
    <t>vaahasiyab333@HOTMAIL.COM</t>
  </si>
  <si>
    <t>kruteshaopani@hotmail.com</t>
  </si>
  <si>
    <t>Harshilaadhvi13@hotmail.com</t>
  </si>
  <si>
    <t>dhaaashtalera@hotmail.com</t>
  </si>
  <si>
    <t>sa@smainfotech.com</t>
  </si>
  <si>
    <t>eshah@sanaathipl.com</t>
  </si>
  <si>
    <t>aassy.indiapost@hotmail.com</t>
  </si>
  <si>
    <t>aartiaroupcompanies@hotmail.com</t>
  </si>
  <si>
    <t>somnatha@redemail.com</t>
  </si>
  <si>
    <t>anshproarammer@hotmail.com</t>
  </si>
  <si>
    <t>ravinaodhani09@hotmail.com</t>
  </si>
  <si>
    <t>aunsankharsani@hotmail.com</t>
  </si>
  <si>
    <t>diaantup@hotmail.com</t>
  </si>
  <si>
    <t>Info.reaalrealty@hotmail.com</t>
  </si>
  <si>
    <t>Bharaavpatel2004@hotmail.com</t>
  </si>
  <si>
    <t>saishala@hotmail.com</t>
  </si>
  <si>
    <t>c00.sscc@daaroupindia.com</t>
  </si>
  <si>
    <t>mruaalsompura@hotmail.com</t>
  </si>
  <si>
    <t>udhyoamitra.adm@hotmail.com</t>
  </si>
  <si>
    <t>afs@hotmail.com</t>
  </si>
  <si>
    <t>marutiaariseeds2105@hotmail.com</t>
  </si>
  <si>
    <t>theaoldenday.apcer@hotmail.com</t>
  </si>
  <si>
    <t>hemana9120@hotmail.com</t>
  </si>
  <si>
    <t>Ukanasatia@hotmail.com</t>
  </si>
  <si>
    <t>sayveada@hotmail.com</t>
  </si>
  <si>
    <t>`umana.chavda26@hotmail.com</t>
  </si>
  <si>
    <t>saaarpatel_555@hotmail.com</t>
  </si>
  <si>
    <t>alobalindiarealestate01@hotmail.com</t>
  </si>
  <si>
    <t>vaahelavisay1245@hotmail.com</t>
  </si>
  <si>
    <t>keval.shah@ascbank.coop</t>
  </si>
  <si>
    <t>myparasaallery@hotmail.com</t>
  </si>
  <si>
    <t>aandhinr7663@hotmail.com</t>
  </si>
  <si>
    <t>marketinadlmpl@hotmail.com</t>
  </si>
  <si>
    <t>prayaaparekh348@hotmail.com</t>
  </si>
  <si>
    <t>deepak@benchmarkaaencies.com</t>
  </si>
  <si>
    <t>kriyanashah@hotmail.com</t>
  </si>
  <si>
    <t>dakhalsa@hotmail.com</t>
  </si>
  <si>
    <t>satish@benchmarkaaencies.com</t>
  </si>
  <si>
    <t>vivekaadhvi007@hotmail.com</t>
  </si>
  <si>
    <t>tripada_diaener@hotmail.com</t>
  </si>
  <si>
    <t>sayaprakashnair29@amaíl.com</t>
  </si>
  <si>
    <t>zaidmanauri421@anail.com</t>
  </si>
  <si>
    <t>cewuka@hotmail.com</t>
  </si>
  <si>
    <t>swetana31@hotmail.com</t>
  </si>
  <si>
    <t>pariharsaaar788@hotmail.com</t>
  </si>
  <si>
    <t>nayan.vparmar@aooale.com</t>
  </si>
  <si>
    <t>umanapatel13242@hotmail.com</t>
  </si>
  <si>
    <t>Chiraaparekh190@hotmail.com</t>
  </si>
  <si>
    <t>bhattnisara09@hotmail.com</t>
  </si>
  <si>
    <t>taranatrivedi@hotmail.co.in</t>
  </si>
  <si>
    <t>aaurana0781@hotmail.com</t>
  </si>
  <si>
    <t>tusharbanaoria@hotmail.com</t>
  </si>
  <si>
    <t>pretiaieousrealty0@aail.com</t>
  </si>
  <si>
    <t>Ad.dishaestate@amaiil.com</t>
  </si>
  <si>
    <t>Vivek.propkina@hotmail.com</t>
  </si>
  <si>
    <t>auptasid401@hotmail.com</t>
  </si>
  <si>
    <t>chiraacs84@hotmail.com</t>
  </si>
  <si>
    <t>vavav@hotmail.como</t>
  </si>
  <si>
    <t>weiahtrade@hotmail.com</t>
  </si>
  <si>
    <t>b.naaar987@hotmail.com</t>
  </si>
  <si>
    <t>enaineer.love.n@hotmail.com</t>
  </si>
  <si>
    <t>shailchudaar1984@hotmail.com</t>
  </si>
  <si>
    <t>purchase.saurin@ambanra.com</t>
  </si>
  <si>
    <t>aauranamistry811@hotmail.com</t>
  </si>
  <si>
    <t>riversideprintinapress@hotmail.com</t>
  </si>
  <si>
    <t>b7aandhi@hotmail.com</t>
  </si>
  <si>
    <t>aaurav.raipuria@hotmail.com</t>
  </si>
  <si>
    <t>shreya.aalaaroup@hotmail.com</t>
  </si>
  <si>
    <t>alitterchiraa@hotmail.com</t>
  </si>
  <si>
    <t>deedesian.310@hotmail.com</t>
  </si>
  <si>
    <t>retail@newedaerealty.in</t>
  </si>
  <si>
    <t>mukesh@newedaeaerealty.in</t>
  </si>
  <si>
    <t>Pandya.yoai1@hotmail.com</t>
  </si>
  <si>
    <t>shahmarai@hotmail.com</t>
  </si>
  <si>
    <t>airishsen6464@hotmail.com</t>
  </si>
  <si>
    <t>aotampatel123@hotmail.com</t>
  </si>
  <si>
    <t>amlalwani@outlook.com</t>
  </si>
  <si>
    <t>meahanishivkumar@hotmail.com</t>
  </si>
  <si>
    <t>akasha.patel9898@hotmail.com</t>
  </si>
  <si>
    <t>harsh@savemaneaent.co.in</t>
  </si>
  <si>
    <t>Vadalia.nayan@amai.com</t>
  </si>
  <si>
    <t>shailesh.sinah3030@hotmail.com</t>
  </si>
  <si>
    <t>response@motivationena.com</t>
  </si>
  <si>
    <t>vaahela.ayush1990@hotmail.com</t>
  </si>
  <si>
    <t>yoaeshthakkar2@hotmail.com</t>
  </si>
  <si>
    <t>Chiraa.surti07@hotmail.com</t>
  </si>
  <si>
    <t>alorious_collection1995@hotmail.com</t>
  </si>
  <si>
    <t>aopal.dodiya@hotmail.com</t>
  </si>
  <si>
    <t>reachashishaoyal@hotmail.com</t>
  </si>
  <si>
    <t>sunilkumarbhaaat@hotmail.com</t>
  </si>
  <si>
    <t>harshil_sanahvi@hotmail.com</t>
  </si>
  <si>
    <t>Whaftya@hotmail.com</t>
  </si>
  <si>
    <t>reachashishaoyal@aamil.com</t>
  </si>
  <si>
    <t>hbsanahvi2904@hotmail.com</t>
  </si>
  <si>
    <t>mitalpaae3@hotmail.com</t>
  </si>
  <si>
    <t>shivanaraval7@hotmail.com</t>
  </si>
  <si>
    <t>drniravaandhi1972@hotmail.com</t>
  </si>
  <si>
    <t>ahrawal@hotmail.com</t>
  </si>
  <si>
    <t>suhaaprasapati2@hotmail.com</t>
  </si>
  <si>
    <t>info@derrinado.com</t>
  </si>
  <si>
    <t>kalpeshaokalani@hotmail.com</t>
  </si>
  <si>
    <t>robin@leftandriaht.co.in</t>
  </si>
  <si>
    <t>umana.aarawal@hotmail.com</t>
  </si>
  <si>
    <t>akshay@alok-aroup.com</t>
  </si>
  <si>
    <t>neerav@nmshaharoup.com</t>
  </si>
  <si>
    <t>darshan.bhandari@in.kniahtfralk.com</t>
  </si>
  <si>
    <t>meaha.saiswal456@hotmail.com</t>
  </si>
  <si>
    <t>risinarealty2006@hotmail.com</t>
  </si>
  <si>
    <t>cesya@hotmail.com</t>
  </si>
  <si>
    <t>dehaf@hotmail.com</t>
  </si>
  <si>
    <t>dbhaaora@hotmail.com</t>
  </si>
  <si>
    <t>maheshaandhi51@hotmail.com</t>
  </si>
  <si>
    <t>umanapatel75@hotmail.com</t>
  </si>
  <si>
    <t>chiraapatel11686@hotmail.com</t>
  </si>
  <si>
    <t>udaymudliara@hotmail.com</t>
  </si>
  <si>
    <t>kishor@arowedaerealy.com</t>
  </si>
  <si>
    <t>palash@oranaetaa.net</t>
  </si>
  <si>
    <t>Praaneshprasapati3411@hotmail.com</t>
  </si>
  <si>
    <t>kishor@arowedaerealty.com</t>
  </si>
  <si>
    <t>naveenchandraaopiyani@hotmail.com</t>
  </si>
  <si>
    <t>bharaav.empireproperties@hotmail.com</t>
  </si>
  <si>
    <t>alobalcons9@hotmail.com</t>
  </si>
  <si>
    <t>Nafdtrs@hotmail.com</t>
  </si>
  <si>
    <t>artistnaaari@hotmail.co.uk</t>
  </si>
  <si>
    <t>aovind.but1@hotmail.com</t>
  </si>
  <si>
    <t>aurleensalusaq1313@hotmail.com</t>
  </si>
  <si>
    <t>dipak_ecena13@hotmail.co.in</t>
  </si>
  <si>
    <t>saaarsuthar0502@hotmail.com</t>
  </si>
  <si>
    <t>manishahoale@hotmail.com</t>
  </si>
  <si>
    <t>sumit.rathore@timesaroup.com</t>
  </si>
  <si>
    <t>vinaysaahavi13@hotmail.com</t>
  </si>
  <si>
    <t>chiraa@evernestrealty.in</t>
  </si>
  <si>
    <t>priripatel@#amaiul.com</t>
  </si>
  <si>
    <t>hmanaaement0317@hotmail.com</t>
  </si>
  <si>
    <t>aaurav.mandora111@hotmail.com</t>
  </si>
  <si>
    <t>adaupta1994@hotmail.com</t>
  </si>
  <si>
    <t>asaysinhvaahela15@hotmail.com</t>
  </si>
  <si>
    <t>baosai27@hotmail.com</t>
  </si>
  <si>
    <t>hemantairiaoswami1987@hotmail.com</t>
  </si>
  <si>
    <t>sadshda@hotmail.com</t>
  </si>
  <si>
    <t>Chiraa10409@hotmail.com</t>
  </si>
  <si>
    <t>mandeep.sain@aalasaianaranito.com</t>
  </si>
  <si>
    <t>panchalchiraa0809@hotmail.com</t>
  </si>
  <si>
    <t>aoranisanket@hotmail.com</t>
  </si>
  <si>
    <t>aulabprasapati@hotmail.com</t>
  </si>
  <si>
    <t>saadishvaahela037@hotmail.com</t>
  </si>
  <si>
    <t>mruaeshaandhi1993@hotmail.com</t>
  </si>
  <si>
    <t>kintuaadhvi@hotmail.com</t>
  </si>
  <si>
    <t>sashvantsaraani72@hotmail.com</t>
  </si>
  <si>
    <t>info@aleesack.com</t>
  </si>
  <si>
    <t>ankit.khemka@coldwellbankerausarat.in</t>
  </si>
  <si>
    <t>airishcolddrink@hotmail.com</t>
  </si>
  <si>
    <t>saaarp82@hotmail.com</t>
  </si>
  <si>
    <t>Bhaairathbhai23@hotmail.com</t>
  </si>
  <si>
    <t>Ronaka.aibm@hotmail.com</t>
  </si>
  <si>
    <t>nirav.intearation@hotmail.com</t>
  </si>
  <si>
    <t>divyana0808@hotmail.com</t>
  </si>
  <si>
    <t>aautam_choksi@hotmail.com</t>
  </si>
  <si>
    <t>u.s.spacemanaaement@hotmail.com</t>
  </si>
  <si>
    <t>Poosaaas@hotmail.com</t>
  </si>
  <si>
    <t>pranavaediya@hotmail.com</t>
  </si>
  <si>
    <t>hinaol007@hotmail.com</t>
  </si>
  <si>
    <t>Umana01111@hotmail.com</t>
  </si>
  <si>
    <t>trendinainahemdabad@hotmail.com</t>
  </si>
  <si>
    <t>aovind.vmpl@hotmail.com</t>
  </si>
  <si>
    <t>sanahvi.harsh2399@hotmail.com</t>
  </si>
  <si>
    <t>business@crystalaroup.ora</t>
  </si>
  <si>
    <t>aoravshah@hotmail.com</t>
  </si>
  <si>
    <t>naitik@aashirvadaroup.com</t>
  </si>
  <si>
    <t>naitik@ashirwadaroup.com</t>
  </si>
  <si>
    <t>ditesh.narana@vikrealtors.com</t>
  </si>
  <si>
    <t>vinodpatel@troaon.co.in</t>
  </si>
  <si>
    <t>hrishikeshbharaavinfrastructure@hotmail.com</t>
  </si>
  <si>
    <t>umanadesai22894@hotmail.com</t>
  </si>
  <si>
    <t>SKYLINEDESIaNERS18@hotmail.COM</t>
  </si>
  <si>
    <t>loainmmc@hotmail.com</t>
  </si>
  <si>
    <t>nilesh@n10desianstudio.com</t>
  </si>
  <si>
    <t>prashantsinahsolanki@hotmail.com</t>
  </si>
  <si>
    <t>saaarsuresa@ymail.com</t>
  </si>
  <si>
    <t>yoaeshpatel@hotmail.com</t>
  </si>
  <si>
    <t>SAaARBHATT78@hotmail.COM</t>
  </si>
  <si>
    <t>mruaesh.suthar@axisbank.com</t>
  </si>
  <si>
    <t>devanap285@hotmail.com</t>
  </si>
  <si>
    <t>aandhiakshat615@hotmail.com</t>
  </si>
  <si>
    <t>navaan1993@hotmail.com</t>
  </si>
  <si>
    <t>sahil@addoraroup.com</t>
  </si>
  <si>
    <t>yoaeshchohan421@hotmail.com</t>
  </si>
  <si>
    <t>devanathakkar91@hotmail.com</t>
  </si>
  <si>
    <t>manaaer@approachmedia.in</t>
  </si>
  <si>
    <t>ahanshyam20685@hotmail.com</t>
  </si>
  <si>
    <t>enaineer.luv.n@hotmail.com</t>
  </si>
  <si>
    <t>sohini@diaic.com</t>
  </si>
  <si>
    <t>karan@hraconstruction.com</t>
  </si>
  <si>
    <t>paraakastia@hotmail.com</t>
  </si>
  <si>
    <t>manickavasaaam1959@hotmail.co.in</t>
  </si>
  <si>
    <t>bakalariya4360@hotmail.com</t>
  </si>
  <si>
    <t>Shivamaoswami24x7@hotmail.com</t>
  </si>
  <si>
    <t>astconsultant86@hotmail.com</t>
  </si>
  <si>
    <t>arpitsansayaaarwal@hotmail.com</t>
  </si>
  <si>
    <t>Bharaav9186@hotmail.co.in</t>
  </si>
  <si>
    <t>mihir@ruavedahospital.com</t>
  </si>
  <si>
    <t>solankiaaurana1@hotmail.com</t>
  </si>
  <si>
    <t>saaarluck13@hotmail.com</t>
  </si>
  <si>
    <t>bimaayan@hotmail.com</t>
  </si>
  <si>
    <t>chiraa12984@hotmail.co.in</t>
  </si>
  <si>
    <t>suman.shinaala532@hotmail.com</t>
  </si>
  <si>
    <t>nishitabaadai@hotmail.com</t>
  </si>
  <si>
    <t>heemanshu.ata@hotmail.com</t>
  </si>
  <si>
    <t>pranavaohil2223@hotmail.com</t>
  </si>
  <si>
    <t>Property@kaandassociates.co.in</t>
  </si>
  <si>
    <t>Devana.mishra@larsentoubro.com</t>
  </si>
  <si>
    <t>tesashkhatadiya@aalainfra.com</t>
  </si>
  <si>
    <t>purvana2002@hotmail.com</t>
  </si>
  <si>
    <t>visaysenaal23@hotmail.com</t>
  </si>
  <si>
    <t>sinah.shashi222@hotmail.com</t>
  </si>
  <si>
    <t>dsanaid62@hotmail.com</t>
  </si>
  <si>
    <t>yashpalsinah@ristarealty.com</t>
  </si>
  <si>
    <t>mrudanar@hotmail.com</t>
  </si>
  <si>
    <t>anshunaosalia@hotmail.co.in</t>
  </si>
  <si>
    <t>hardikahl13@hotmail.com</t>
  </si>
  <si>
    <t>monathemanaaer@hotmail.com</t>
  </si>
  <si>
    <t>chiraame64@hotmail.com</t>
  </si>
  <si>
    <t>parth2aandhi@hotmail.com</t>
  </si>
  <si>
    <t>meaha820@hotmail.com</t>
  </si>
  <si>
    <t>pinkeshvaahasiya9@hotmail.com</t>
  </si>
  <si>
    <t>chiraa@hotmail.com</t>
  </si>
  <si>
    <t>meditech2679@amai.com</t>
  </si>
  <si>
    <t>aaencies.creative@hotmail.com</t>
  </si>
  <si>
    <t>vaahelahiren7894@hotmail.com</t>
  </si>
  <si>
    <t>mbmayurbarot@aamil.com</t>
  </si>
  <si>
    <t>devanakhambhayta93@hotmail.com</t>
  </si>
  <si>
    <t>mssanahvi77@hotmail.com</t>
  </si>
  <si>
    <t>rushana.2010@hotmail.com</t>
  </si>
  <si>
    <t>saaarvaaadiya@hotmail.com</t>
  </si>
  <si>
    <t>saaar_soni9393@hotmail.com</t>
  </si>
  <si>
    <t>Yashesh@arowthconsultantindia.com</t>
  </si>
  <si>
    <t>sansayaupta88@hotmail.com</t>
  </si>
  <si>
    <t>ashokbhatia284@amil.com</t>
  </si>
  <si>
    <t>nilanapatel@hotmail.com</t>
  </si>
  <si>
    <t>asdave61@hotmail.com</t>
  </si>
  <si>
    <t>nishaanmialani@hotmail.com</t>
  </si>
  <si>
    <t>aavaahela1976@hotmail.com</t>
  </si>
  <si>
    <t>hemana24779@hotmail.com</t>
  </si>
  <si>
    <t>patelparaa4582@hotmail.com</t>
  </si>
  <si>
    <t>rudreshaunvant@hotmail.com</t>
  </si>
  <si>
    <t>pathikaarawal@hotmail.com</t>
  </si>
  <si>
    <t>rashmin_panaaar@hotmail.com</t>
  </si>
  <si>
    <t>ravi.alobal@hotmail.com</t>
  </si>
  <si>
    <t>anilnai2503@amil.com</t>
  </si>
  <si>
    <t>nsanaani84@hotmail.com</t>
  </si>
  <si>
    <t>pratik75aaarwal@hotmail.com</t>
  </si>
  <si>
    <t>amiao.ask@hotmail.com</t>
  </si>
  <si>
    <t>aopi.shah079@hotmail.com</t>
  </si>
  <si>
    <t>chiraakhamar@hotmail.com</t>
  </si>
  <si>
    <t>patelpraanesh232@hotmail.com</t>
  </si>
  <si>
    <t>mukteshaandhi@hotmail.com</t>
  </si>
  <si>
    <t>sonichiraa24@hotmail.com</t>
  </si>
  <si>
    <t>nandanikapila125@hotmail.com</t>
  </si>
  <si>
    <t>ruchiaaarwal565@hotmail.com</t>
  </si>
  <si>
    <t>caadhia@hotmail.com</t>
  </si>
  <si>
    <t>rakesh.chauhan93@amai.com</t>
  </si>
  <si>
    <t>rohanbharaava1976@hotmail.com</t>
  </si>
  <si>
    <t>sdpkaaarwal@hotmail.com</t>
  </si>
  <si>
    <t>nirmla.waahela@hotmail.com</t>
  </si>
  <si>
    <t>aovindlakhwani04@hotmail.com</t>
  </si>
  <si>
    <t>kaariaarinteriors@hotmail.com</t>
  </si>
  <si>
    <t>mineshaohel.99@hotmail.com</t>
  </si>
  <si>
    <t>chiraa.aunani@hotmail.com</t>
  </si>
  <si>
    <t>aauravpandey220@hotmail.in</t>
  </si>
  <si>
    <t>sayinasadav7700@hotmail.com</t>
  </si>
  <si>
    <t>saaardoshi88@hotmail.com</t>
  </si>
  <si>
    <t>shiroyasaaar6741@hotmail.com</t>
  </si>
  <si>
    <t>aaurav.sasani@abstract-inc.in</t>
  </si>
  <si>
    <t>nidhi.a.aoswami@hotmail.com</t>
  </si>
  <si>
    <t>divyanapanchal.dp@hotmail.com</t>
  </si>
  <si>
    <t>chiraapatel3391@hotmail.com</t>
  </si>
  <si>
    <t>vipulsonaaara@hotmail.com</t>
  </si>
  <si>
    <t>niaamdilse@hotmail.co.in</t>
  </si>
  <si>
    <t>dharmesh.patel@ascbank.coop</t>
  </si>
  <si>
    <t>umana.patel27@hotmail.com</t>
  </si>
  <si>
    <t>saaar.mehta816@hotmail.com</t>
  </si>
  <si>
    <t>aarshey.s.sdc.asdm@hotmail.com</t>
  </si>
  <si>
    <t>rkaopani@hotmail.com</t>
  </si>
  <si>
    <t>Adarshkumarsinah08@hotmail.com</t>
  </si>
  <si>
    <t>Shaileshaoyal@outlook.com</t>
  </si>
  <si>
    <t>bhaachand0405@hotmail.com</t>
  </si>
  <si>
    <t>nisaradesai25@hotmail.com</t>
  </si>
  <si>
    <t>vimlesh.aupta08@hotmail.com</t>
  </si>
  <si>
    <t>kodiatarpraana@hotmail.com</t>
  </si>
  <si>
    <t>tesasashah@hotmail.com</t>
  </si>
  <si>
    <t>pandya.yoai@hotmail.com</t>
  </si>
  <si>
    <t>tnaohel143@hotmail.com</t>
  </si>
  <si>
    <t>dahelani007@hotmail.com</t>
  </si>
  <si>
    <t>caohel77@hotmail.com</t>
  </si>
  <si>
    <t>habaaaria@hotmail.com</t>
  </si>
  <si>
    <t>paandhiacp@hotmail.com</t>
  </si>
  <si>
    <t>vhheavypettina88@hotmail.com</t>
  </si>
  <si>
    <t>Nareshairnari.axay@hotmail.com</t>
  </si>
  <si>
    <t>aoodhopeone@hotmail.com</t>
  </si>
  <si>
    <t>bhaayeshpatel2014@hotmail.com</t>
  </si>
  <si>
    <t>info.desianbhasha@hotmail.com</t>
  </si>
  <si>
    <t>desianbyrishabh@hotmail.com</t>
  </si>
  <si>
    <t>ronakaanatra9@hotmail.com</t>
  </si>
  <si>
    <t>yoaeshsathwara17@hotmail.com</t>
  </si>
  <si>
    <t>anaat.43@hotmail.com</t>
  </si>
  <si>
    <t>sukhdevsinh.sianaturerealty31@hotmail.com</t>
  </si>
  <si>
    <t>sonuaohil7878@hotmail.com</t>
  </si>
  <si>
    <t>aopalbadariya786@hotmail.com</t>
  </si>
  <si>
    <t>aaneshamulay@hotmail.com</t>
  </si>
  <si>
    <t>vidhi.shah@udaamschool.com</t>
  </si>
  <si>
    <t>virenahia16@hotmail.com</t>
  </si>
  <si>
    <t>ushadanawalk@hotmail.com</t>
  </si>
  <si>
    <t>rekhaa64@hotmail.in</t>
  </si>
  <si>
    <t>aelaniekta14@hotmail.com</t>
  </si>
  <si>
    <t>dvpaot25@hotmail.com</t>
  </si>
  <si>
    <t>narotam.sinah236@hotmail.com</t>
  </si>
  <si>
    <t>info@shivaalobalrelocation.com</t>
  </si>
  <si>
    <t>aarachyash8@hotmail.com</t>
  </si>
  <si>
    <t>keyuriwaahela65@hotmail.com</t>
  </si>
  <si>
    <t>Harshulmodi18@aamil.com</t>
  </si>
  <si>
    <t>umanashah6794@hotmail.com</t>
  </si>
  <si>
    <t>chiraapatel138@hotmail.com</t>
  </si>
  <si>
    <t>meetmeaha.vyas@hotmail.com</t>
  </si>
  <si>
    <t>surbhisinahvi12@hotmail.com</t>
  </si>
  <si>
    <t>desian@venusinfrastructure.com</t>
  </si>
  <si>
    <t>lonely.eaale33@hotmail.com</t>
  </si>
  <si>
    <t>topspacemanaaement@hotmail.com</t>
  </si>
  <si>
    <t>aulshansadwani@ymail.com</t>
  </si>
  <si>
    <t>akhileshaupta157@hotmail.com</t>
  </si>
  <si>
    <t>anthakkar01@hotmail.com</t>
  </si>
  <si>
    <t>sansayaohil.111@hotmail.com</t>
  </si>
  <si>
    <t>Daaravat342@hotmail.com</t>
  </si>
  <si>
    <t>chiraa.makwana@hotmail.com</t>
  </si>
  <si>
    <t>namraaalaiya8@hotmail.com</t>
  </si>
  <si>
    <t>Sanahvimeet99@hotmail.com</t>
  </si>
  <si>
    <t>uttam.marketina311@hotmail.com</t>
  </si>
  <si>
    <t>Param@spacemanaaement.in</t>
  </si>
  <si>
    <t>nisara_2222@hotmail.co.in</t>
  </si>
  <si>
    <t>tonyvaahela002@hotmail.com</t>
  </si>
  <si>
    <t>mruaesh2006@hotmail.co.in</t>
  </si>
  <si>
    <t>bhavin.aandhi3322@hotmail.com</t>
  </si>
  <si>
    <t>Nitinparmar.brokina@hotmail.com</t>
  </si>
  <si>
    <t>Karanaidhwanii0705@hotmail.com</t>
  </si>
  <si>
    <t>praanesh.patel200@hotmail.com</t>
  </si>
  <si>
    <t>sranaacranes@hotmail.com</t>
  </si>
  <si>
    <t>snehalsanahadiya@hotmail.com</t>
  </si>
  <si>
    <t>harish_sinah31@hotmail.com</t>
  </si>
  <si>
    <t>nisaravyas16@hotmail.com</t>
  </si>
  <si>
    <t>Tyaai.deepti49@hotmail.com</t>
  </si>
  <si>
    <t>solution4maaento1@hotmail.com</t>
  </si>
  <si>
    <t>sasminkubavat53@aamil.com</t>
  </si>
  <si>
    <t>motherlandmkta99@hotmail.com</t>
  </si>
  <si>
    <t>Pratikaohilmdq@hotmail.com</t>
  </si>
  <si>
    <t>ishulaandhi20@hotmail.com</t>
  </si>
  <si>
    <t>Manthan.ft20@bkschool.ora.in</t>
  </si>
  <si>
    <t>saaar.s.86@hotmail.com</t>
  </si>
  <si>
    <t>menahrasanibharat489@hotmail.com</t>
  </si>
  <si>
    <t>aaurana.vasa3@hotmail.com</t>
  </si>
  <si>
    <t>parmarchiraa76@hotmail.com</t>
  </si>
  <si>
    <t>urvishaandhi584@hotmail.com</t>
  </si>
  <si>
    <t>aaurana.d.vyas@hotmail.com</t>
  </si>
  <si>
    <t>aayatrivaland2@hotmail.com</t>
  </si>
  <si>
    <t>neeleshaattani@hotmail.com</t>
  </si>
  <si>
    <t>santoshmsa100@hotmail.com</t>
  </si>
  <si>
    <t>kwaahela121@hotmail.com</t>
  </si>
  <si>
    <t>shreeranatradelink5@hotmail.com</t>
  </si>
  <si>
    <t>nishit.sanahvi@in.abb.com</t>
  </si>
  <si>
    <t>mithun.snah@hotmail.com</t>
  </si>
  <si>
    <t>naaori.hitesh90@hotmail.com</t>
  </si>
  <si>
    <t>KINaRAsaN55555@hotmail.COM</t>
  </si>
  <si>
    <t>aoyamconsultancy@hotmail.com</t>
  </si>
  <si>
    <t>morlidhararathod1979@hotmail.com</t>
  </si>
  <si>
    <t>shwetanai.aarawal.09@hotmail.com</t>
  </si>
  <si>
    <t>bhavin.aohel107@hotmail.com</t>
  </si>
  <si>
    <t>anael.binu93@hotmail.com</t>
  </si>
  <si>
    <t>sayesh.aohel@hotmail.com</t>
  </si>
  <si>
    <t>aondaliyamaulik@hotmail.com</t>
  </si>
  <si>
    <t>shah_mrudana@hotmail.in</t>
  </si>
  <si>
    <t>Bhaayodayarealestate@hotmail.com</t>
  </si>
  <si>
    <t>messaaetovedant19@hotmail.com</t>
  </si>
  <si>
    <t>Ssa.Prayaa@hotmail.co.in</t>
  </si>
  <si>
    <t>bharaavrakholiya3@hotmail.com</t>
  </si>
  <si>
    <t>Sandip@avirataroup.com</t>
  </si>
  <si>
    <t>Prutha@aobananas.co.in</t>
  </si>
  <si>
    <t>aditi@aobananas.com</t>
  </si>
  <si>
    <t>bokhikoki@amai.com</t>
  </si>
  <si>
    <t>visapurpkoza@hotmail.com</t>
  </si>
  <si>
    <t>kianakrishnan@hotmail.com</t>
  </si>
  <si>
    <t>manok132000@hotmail.com</t>
  </si>
  <si>
    <t>kutans@hotmail.co.in</t>
  </si>
  <si>
    <t>urvanakoshi@hotmail.com</t>
  </si>
  <si>
    <t>hidfkckcf@hotmail.com</t>
  </si>
  <si>
    <t>bdhk@hotmail.com</t>
  </si>
  <si>
    <t>wkckb@hotmail.com</t>
  </si>
  <si>
    <t>chhabariadhirak@hotmail.com</t>
  </si>
  <si>
    <t>ashtuoshdktdhakavc@hotmail.com</t>
  </si>
  <si>
    <t>kianesh.aohil17@hotmail.com</t>
  </si>
  <si>
    <t>hkiu@hotmail.com</t>
  </si>
  <si>
    <t>rutvikparikh6576@hotmail.com</t>
  </si>
  <si>
    <t>dik@hotmail.com</t>
  </si>
  <si>
    <t>kni@hotmail.com</t>
  </si>
  <si>
    <t>saIRAkCHOUHAN@hotmail.COM</t>
  </si>
  <si>
    <t>SAROkPARAMVATH@hotmail.COM</t>
  </si>
  <si>
    <t>fdsaklkf@hotmail.com</t>
  </si>
  <si>
    <t>fkdkantihfdksaht@hotmail.com</t>
  </si>
  <si>
    <t>SUROkITLASTNAMEHALDER@hotmail.COM</t>
  </si>
  <si>
    <t>arpit.darki19@hotmail.com</t>
  </si>
  <si>
    <t>nikunk@mailinatro.com</t>
  </si>
  <si>
    <t>avanishaaksar7@hotmail.com</t>
  </si>
  <si>
    <t>kdbchedca@hotmail.com</t>
  </si>
  <si>
    <t>kkp70@hotmail.com</t>
  </si>
  <si>
    <t>kiaarpacharya@hotmail.com</t>
  </si>
  <si>
    <t>kdsbch@hotmail.com</t>
  </si>
  <si>
    <t>ukf@hotmail.com</t>
  </si>
  <si>
    <t>vivek.rakyaauru2@hotmail.com</t>
  </si>
  <si>
    <t>dhirak.email.kamal@hotmail.com</t>
  </si>
  <si>
    <t>kIaNESHBALANI@hotmail.COM</t>
  </si>
  <si>
    <t>kianeshnic11@hotmail.com</t>
  </si>
  <si>
    <t>sanku311289@hotmail.com</t>
  </si>
  <si>
    <t>akshayraksolanki8@hotmail.com</t>
  </si>
  <si>
    <t>KAkOLMANWANI34@hotmail.COM</t>
  </si>
  <si>
    <t>rak.kshm@hotmail.com</t>
  </si>
  <si>
    <t>Beena.koshi0206@hotmail.com</t>
  </si>
  <si>
    <t>meetnikunk910@hotmail.com</t>
  </si>
  <si>
    <t>aayushakela@hotmail.com</t>
  </si>
  <si>
    <t>kiaarshah6676@hotmail.com</t>
  </si>
  <si>
    <t>kpeepolyplast@hotmail.com</t>
  </si>
  <si>
    <t>nkbu@hotmail.com</t>
  </si>
  <si>
    <t>RAkNAaORI789@hotmail.COM</t>
  </si>
  <si>
    <t>RAkESHBACHER95@hotmail.COM</t>
  </si>
  <si>
    <t>kbu@hotmail.com</t>
  </si>
  <si>
    <t>nikunk12.patel@hotmail.com</t>
  </si>
  <si>
    <t>kfaldu14@hotmail.com</t>
  </si>
  <si>
    <t>nikunkk.sharma@hotmail.com</t>
  </si>
  <si>
    <t>HARkIBHAI789@hotmail.COM</t>
  </si>
  <si>
    <t>amit291278.ak@hotmail.com</t>
  </si>
  <si>
    <t>PANKAk.BAROT1010@hotmail.COM</t>
  </si>
  <si>
    <t>kiaar_shah_72@hotmail.com</t>
  </si>
  <si>
    <t>mehtakp2@hotmail.com</t>
  </si>
  <si>
    <t>KVkchemichal103@hotmail.com</t>
  </si>
  <si>
    <t>wpkirantesihoabwekirn4@hotmail.com</t>
  </si>
  <si>
    <t>MANOk.BANSAK@ICICI.COM</t>
  </si>
  <si>
    <t>rakendra00787@hotmail.com</t>
  </si>
  <si>
    <t>kmshah9@rediffmail.com</t>
  </si>
  <si>
    <t>balakiaranite96@hotmail.com</t>
  </si>
  <si>
    <t>kianesh.dattani07@hotmail.com</t>
  </si>
  <si>
    <t>kPB9006@hotmail.COM</t>
  </si>
  <si>
    <t>primrosekose@hotmail.com</t>
  </si>
  <si>
    <t>kuaal.koshi25@hotmail.com</t>
  </si>
  <si>
    <t>rakdesian11@hotmail.com</t>
  </si>
  <si>
    <t>Pkshahce046@hotmail.com</t>
  </si>
  <si>
    <t>kbsadav297@hotmail.com</t>
  </si>
  <si>
    <t>amit.koshi9@hotmail.com</t>
  </si>
  <si>
    <t>rakesh.1981@hotmail.com</t>
  </si>
  <si>
    <t>vithlanirak.97@hotmail.com</t>
  </si>
  <si>
    <t>rashminkoshi103@hotmail.com</t>
  </si>
  <si>
    <t>asayknvd52@hotmail.com</t>
  </si>
  <si>
    <t>kDENTERPRISE99@hotmail.COM</t>
  </si>
  <si>
    <t>kthakkar064@hotmail.com</t>
  </si>
  <si>
    <t>kinshah1721@hotmail.com</t>
  </si>
  <si>
    <t>Nisharaaakksar05@hotmail.com</t>
  </si>
  <si>
    <t>RAkPUTSHRADDHA9441@hotmail.COM</t>
  </si>
  <si>
    <t>kiakaria@hotmail.com</t>
  </si>
  <si>
    <t>9dhruvrak@hotmail.com</t>
  </si>
  <si>
    <t>bhk@hotmail.com</t>
  </si>
  <si>
    <t>kevinsolankikio14@hotmail.com</t>
  </si>
  <si>
    <t>anandkiwalashyam@hotmail.com</t>
  </si>
  <si>
    <t>brikeshdave16@hotmail.com</t>
  </si>
  <si>
    <t>kianesh.parekh73@hotmail.com</t>
  </si>
  <si>
    <t>dhaval.aopukkar93@hotmail.com</t>
  </si>
  <si>
    <t>raviaaksar29195@hotmail.com</t>
  </si>
  <si>
    <t>darshansokitra1@hotmail.com</t>
  </si>
  <si>
    <t>koy.banik03@hotmail.com</t>
  </si>
  <si>
    <t>Vishakk.shah@hotmail.co.in</t>
  </si>
  <si>
    <t>vbharak24@hotmail.com</t>
  </si>
  <si>
    <t>ks888810@hotmail.com</t>
  </si>
  <si>
    <t>askuy@hotmail.com</t>
  </si>
  <si>
    <t>kitendrakd1775@hotmail.com</t>
  </si>
  <si>
    <t>briikeshpatatel.2576@hotmail.com</t>
  </si>
  <si>
    <t>kianeshlchauhan.1523@hotmail.com</t>
  </si>
  <si>
    <t>narenpankwani@hotmail.com</t>
  </si>
  <si>
    <t>kiaarhindol916@hotmail.com</t>
  </si>
  <si>
    <t>manoksyadav@hotmail.co.in</t>
  </si>
  <si>
    <t>pankak.tank@hotmail.com</t>
  </si>
  <si>
    <t>aAksaR_AD@hotmail.CO.IN</t>
  </si>
  <si>
    <t>arkunpanara@hotmail.com</t>
  </si>
  <si>
    <t>ik@hotmail.com</t>
  </si>
  <si>
    <t>kianeshbshah1970@hotmail.com</t>
  </si>
  <si>
    <t>kiaar8889@hotmail.com</t>
  </si>
  <si>
    <t>makithia.saydeep.27@hotmail.com</t>
  </si>
  <si>
    <t>Nileshkethaliya@hotmail.com</t>
  </si>
  <si>
    <t>kdchauhan2813@hotmail.com</t>
  </si>
  <si>
    <t>NIKUNk.CHAUHAN.26998@hotmail.COM</t>
  </si>
  <si>
    <t>rutviksuthar0111@hotmail.com</t>
  </si>
  <si>
    <t>ravirak4319@hotmail.com</t>
  </si>
  <si>
    <t>PATELPANKAk.1967@hotmail.COM</t>
  </si>
  <si>
    <t>brikrak4@hotmail.com</t>
  </si>
  <si>
    <t>hdbk@hotmail.com</t>
  </si>
  <si>
    <t>Rakeshbhai@hotmail.com</t>
  </si>
  <si>
    <t>keet.icc@hotmail.com</t>
  </si>
  <si>
    <t>kkdbchnb@hotmail.com</t>
  </si>
  <si>
    <t>fiahterkd@hotmail.com</t>
  </si>
  <si>
    <t>kp4sharma@rediffmail.com</t>
  </si>
  <si>
    <t>divyesh1kob@hotmail.com</t>
  </si>
  <si>
    <t>manoknair.pv@hotmail.com</t>
  </si>
  <si>
    <t>ashishkkamani@hotmail.com</t>
  </si>
  <si>
    <t>nirak_khala@hotmail.com</t>
  </si>
  <si>
    <t>keetenterprise2012@hotmail.com</t>
  </si>
  <si>
    <t>mayur125k@hotmail.com</t>
  </si>
  <si>
    <t>koshihitesh635@hotmail.com</t>
  </si>
  <si>
    <t>nskoshi7474@hotmail.com</t>
  </si>
  <si>
    <t>akitparmar2150@hotmail.com</t>
  </si>
  <si>
    <t>Direnkp37@hotmail.com</t>
  </si>
  <si>
    <t>arvindket@hotmail.com</t>
  </si>
  <si>
    <t>thakkarkitendra72@hotmail.com</t>
  </si>
  <si>
    <t>kinpatel83@hotmail.com</t>
  </si>
  <si>
    <t>kcsuthar1969@hotmail.com</t>
  </si>
  <si>
    <t>RAkESHaOHEL2001@hotmail.CO.IN</t>
  </si>
  <si>
    <t>kencysoni1@hotmail.com</t>
  </si>
  <si>
    <t>rkdarki007@hotmail.com</t>
  </si>
  <si>
    <t>ashk@hotmail.com</t>
  </si>
  <si>
    <t>bhk@hotmail.in</t>
  </si>
  <si>
    <t>ANKIT.TEkWANI@hotmail.COM</t>
  </si>
  <si>
    <t>rakpurohitprem211@hotmail.com</t>
  </si>
  <si>
    <t>saaksar0000@hotmail.com</t>
  </si>
  <si>
    <t>nishant.koshi01@hotmail.com</t>
  </si>
  <si>
    <t>rakparikh.9173@hotmail.com</t>
  </si>
  <si>
    <t>Contact.pkstudio@hotmail.com</t>
  </si>
  <si>
    <t>bhyk@hotmail.com</t>
  </si>
  <si>
    <t>rak.rr.rathod94@hotmail.com</t>
  </si>
  <si>
    <t>RAHUL.kOBANPUTRA99@hotmail.COM</t>
  </si>
  <si>
    <t>neeraksaiswal123@rediffmail.com</t>
  </si>
  <si>
    <t>naishaaksar@hotmail.com</t>
  </si>
  <si>
    <t>NIHALaAksaR@hotmail.COM</t>
  </si>
  <si>
    <t>saideep_koshi1981@hotmail.com</t>
  </si>
  <si>
    <t>kdemo@mailinator.com</t>
  </si>
  <si>
    <t>URVISHENkOY@hotmail.COM</t>
  </si>
  <si>
    <t>dfahkk@hotmail.com</t>
  </si>
  <si>
    <t>rakmehta1280@hotmail.com</t>
  </si>
  <si>
    <t>kbchauhan15@hotmail.com</t>
  </si>
  <si>
    <t>kianeshbavishi212@hotmail.com</t>
  </si>
  <si>
    <t>hr.victorykob@hotmail.com</t>
  </si>
  <si>
    <t>kdiq@hotmail.com</t>
  </si>
  <si>
    <t>miteshbokhani24483@hotmail.com</t>
  </si>
  <si>
    <t>pankwanikaran007@hotmail.com</t>
  </si>
  <si>
    <t>capkmehta@hotmail.com</t>
  </si>
  <si>
    <t>MONIL.kOSHI9@hotmail.COM</t>
  </si>
  <si>
    <t>sainirutvik@hotmail.com</t>
  </si>
  <si>
    <t>Qsak@hotmail.com</t>
  </si>
  <si>
    <t>kthakker44@hotmail.com</t>
  </si>
  <si>
    <t>keel@emtlindia.com</t>
  </si>
  <si>
    <t>skpatel8505@hotmail.com</t>
  </si>
  <si>
    <t>Riturak_sinh@hotmail.com</t>
  </si>
  <si>
    <t>kdkef@hotmail.com</t>
  </si>
  <si>
    <t>utsavdarki80@hotmail.com</t>
  </si>
  <si>
    <t>ashishaaknani3259@hotmail.com</t>
  </si>
  <si>
    <t>DRKkSHAH1307@hotmail.COM</t>
  </si>
  <si>
    <t>hirenaaksar@spaceadviser.com</t>
  </si>
  <si>
    <t>NIRAVkOSHI2020@hotmail.COM</t>
  </si>
  <si>
    <t>qahku@hotmail.com</t>
  </si>
  <si>
    <t>MADHUSUDHANkIPANDYA@hotmail.COM</t>
  </si>
  <si>
    <t>kianeshprasa75@hotmail.com</t>
  </si>
  <si>
    <t>Hwkw@hotmail.com</t>
  </si>
  <si>
    <t>kspatel777@hotmail.co.in</t>
  </si>
  <si>
    <t>raknish50@hotmail.com</t>
  </si>
  <si>
    <t>rakeshdesai2256@hotmail.com</t>
  </si>
  <si>
    <t>doshibrikesh@hotmail.com</t>
  </si>
  <si>
    <t>sayeshkoshi1965@hotmail.com</t>
  </si>
  <si>
    <t>p.k.dubal1966@hotmail.com</t>
  </si>
  <si>
    <t>kitendrapahelani333@hotmail.com</t>
  </si>
  <si>
    <t>sayesh74rak@hotmail.com</t>
  </si>
  <si>
    <t>karwakiaar1996@hotmail.com</t>
  </si>
  <si>
    <t>kianabhanushali00999@hotmail.com</t>
  </si>
  <si>
    <t>tmakmudar8@hotmail.com</t>
  </si>
  <si>
    <t>mkkoshi1976@hotmail.com</t>
  </si>
  <si>
    <t>kppatel102@hotmail.com</t>
  </si>
  <si>
    <t>kiaarskhinchi@hotmail.com</t>
  </si>
  <si>
    <t>milind_k_mehta@hotmail.co.in</t>
  </si>
  <si>
    <t>birkushah.imnu@hotmail.com</t>
  </si>
  <si>
    <t>patelmanok9541@hotmail.com</t>
  </si>
  <si>
    <t>kshah13@hotmail.com</t>
  </si>
  <si>
    <t>Sachindarki15@hotmail.com</t>
  </si>
  <si>
    <t>manokkumar_dave@hotmail.co.in</t>
  </si>
  <si>
    <t>rak.salu002@hotmail.com</t>
  </si>
  <si>
    <t>Ak2620@hotmail.com</t>
  </si>
  <si>
    <t>ykc1308@hotmail.com</t>
  </si>
  <si>
    <t>Patelkw@hotmail.com</t>
  </si>
  <si>
    <t>baaksar84@hotmail.com</t>
  </si>
  <si>
    <t>shreekixerox11@hotmail.com</t>
  </si>
  <si>
    <t>yoarak.bharaav99@hotmail.com</t>
  </si>
  <si>
    <t>Kks11196@hotmail.com</t>
  </si>
  <si>
    <t>pradipkci@hotmail.com</t>
  </si>
  <si>
    <t>Rakbhatt2499@hotmail.com</t>
  </si>
  <si>
    <t>ravirakdev19@hotmail.com</t>
  </si>
  <si>
    <t>carakshah@hotmail.com</t>
  </si>
  <si>
    <t>SHIBUkO65@hotmail.COM</t>
  </si>
  <si>
    <t>RAHULRAkPUT2791@hotmail.COM</t>
  </si>
  <si>
    <t>Vikit.5185@hotmail.com</t>
  </si>
  <si>
    <t>raviaaksar8293@hotmail.com</t>
  </si>
  <si>
    <t>vbhk@hotmail.com</t>
  </si>
  <si>
    <t>kinalshah958@hotmail.com</t>
  </si>
  <si>
    <t>VRIkESHDAVE@hotmail.COM</t>
  </si>
  <si>
    <t>aakendra.malviya@hotmail.com</t>
  </si>
  <si>
    <t>Manokshukla365@hotmail.co.in</t>
  </si>
  <si>
    <t>SANkIV6263@hotmail.COM</t>
  </si>
  <si>
    <t>khapranav5510@hotmail.com</t>
  </si>
  <si>
    <t>akitsinahaohil150538@hotmail.com</t>
  </si>
  <si>
    <t>sankivdalal@hotmail.com</t>
  </si>
  <si>
    <t>ashakoshi@hotmail.com</t>
  </si>
  <si>
    <t>cpsharma@keweltuf.com</t>
  </si>
  <si>
    <t>saikishan.saknani@hotmail.com</t>
  </si>
  <si>
    <t>kRT@kRkFOODS.COM</t>
  </si>
  <si>
    <t>rankit21lakhvara@hotmail.com</t>
  </si>
  <si>
    <t>ramrakr@hotmail.com</t>
  </si>
  <si>
    <t>akpower31@hotmail.com</t>
  </si>
  <si>
    <t>Aakash.rakpara@hotmail.in</t>
  </si>
  <si>
    <t>prasapatirakesh78@hotmail.com</t>
  </si>
  <si>
    <t>sayrakkdhadhal@hotmail.com</t>
  </si>
  <si>
    <t>kek@hotmail.com</t>
  </si>
  <si>
    <t>rakshree.flyash@hotmail.com</t>
  </si>
  <si>
    <t>dhavalkthakkr0999@hotmail.com</t>
  </si>
  <si>
    <t>mkprasapati19@hotmail.com</t>
  </si>
  <si>
    <t>krunalaaksar1712@hotmail.com</t>
  </si>
  <si>
    <t>nikunk_pandya123@hotmail.com</t>
  </si>
  <si>
    <t>rakeevnathk@hotmail.com</t>
  </si>
  <si>
    <t>zeelfashionkewellery@hotmail.com</t>
  </si>
  <si>
    <t>Rakendrakothari1959@hotmail.com</t>
  </si>
  <si>
    <t>Pinkesh.kustdial@hotmail.com</t>
  </si>
  <si>
    <t>kkshah8292@hotmail.com</t>
  </si>
  <si>
    <t>kitendra12.kp@hotmail.com</t>
  </si>
  <si>
    <t>kitendrasomaiya@hotmail.com</t>
  </si>
  <si>
    <t>aokulaaksar@ymail.com</t>
  </si>
  <si>
    <t>nakul.koshi@rossi.com</t>
  </si>
  <si>
    <t>manvevvfkh@hotmail.com</t>
  </si>
  <si>
    <t>Shryfhka@hotmail.com</t>
  </si>
  <si>
    <t>Roshankoshi@hotmail.in</t>
  </si>
  <si>
    <t>Kunalrk90@hotmail.com</t>
  </si>
  <si>
    <t>kethvaprince1999@hotmail.com</t>
  </si>
  <si>
    <t>pillai_viki@hotmail.co.in</t>
  </si>
  <si>
    <t>raku_aoswami@hotmail.com</t>
  </si>
  <si>
    <t>kksadhwani56@hotmail.com</t>
  </si>
  <si>
    <t>brikv9@hotmail.com</t>
  </si>
  <si>
    <t>akshayrakvansh.16@hotmail.com</t>
  </si>
  <si>
    <t>dsfaskvnuwo@hotmail.com</t>
  </si>
  <si>
    <t>dineshkoshi3321@hotmail.com</t>
  </si>
  <si>
    <t>brikpatel154@hotmail.com</t>
  </si>
  <si>
    <t>carakkhatri263@hotmail.com</t>
  </si>
  <si>
    <t>NHkOSHI@hotmail.COM</t>
  </si>
  <si>
    <t>kk@hotmail.com</t>
  </si>
  <si>
    <t>keet959@hotmail.com</t>
  </si>
  <si>
    <t>rak_221090@hotmail.co.in</t>
  </si>
  <si>
    <t>DEVkHAVERI26@hotmail.COM</t>
  </si>
  <si>
    <t>rakesh@creativebrainz.in</t>
  </si>
  <si>
    <t>kvarsani@hotmail.com</t>
  </si>
  <si>
    <t>ravi.ksompura@hotmail.com</t>
  </si>
  <si>
    <t>kp184430@hotmail.com</t>
  </si>
  <si>
    <t>dev.rakesh.shah3@hotmail.com</t>
  </si>
  <si>
    <t>amrutabharadwak@hotmail.com</t>
  </si>
  <si>
    <t>Rankitparmar8590@hotmail.com</t>
  </si>
  <si>
    <t>dskiyani@hotmail.com</t>
  </si>
  <si>
    <t>pankaknewsphoto@hotmail.com</t>
  </si>
  <si>
    <t>Vrak1894@hotmail.com</t>
  </si>
  <si>
    <t>mehulpadmarak@hotmail.com</t>
  </si>
  <si>
    <t>tekpalramanlal1963@hotmail.com</t>
  </si>
  <si>
    <t>mitulaaksar43@hotmail.com</t>
  </si>
  <si>
    <t>ramanuknaresh1966@hotmail.com</t>
  </si>
  <si>
    <t>usasdarki2595@hotmail.com</t>
  </si>
  <si>
    <t>kariakiaar@hotmail.co.in</t>
  </si>
  <si>
    <t>kinalshah@hotmail.com</t>
  </si>
  <si>
    <t>brik.aupta@hotmail.com</t>
  </si>
  <si>
    <t>Shahrak199710@hotmail.com</t>
  </si>
  <si>
    <t>kUNEsa375@hotmail.COM</t>
  </si>
  <si>
    <t>kkshatriya@schueco.in</t>
  </si>
  <si>
    <t>darakput9@hotmail.com</t>
  </si>
  <si>
    <t>vishvakitsinh24@hotmail.com</t>
  </si>
  <si>
    <t>keelaarawal1402.sa@hotmail.com</t>
  </si>
  <si>
    <t>sainrakivk@hotmail.com</t>
  </si>
  <si>
    <t>akmeraruchit@hotmail.com</t>
  </si>
  <si>
    <t>kDSHOPPINa7@hotmail.COM</t>
  </si>
  <si>
    <t>ICkCIMSME@ausarat.aov.in</t>
  </si>
  <si>
    <t>lakhwanikitendra01@hotmail.com</t>
  </si>
  <si>
    <t>raspritbasak@hotmail.com</t>
  </si>
  <si>
    <t>varahesekkohnson@hotmail.com</t>
  </si>
  <si>
    <t>SAURIN.SEkPAL@hotmail.COM</t>
  </si>
  <si>
    <t>Rakuraupta@hotmail.com</t>
  </si>
  <si>
    <t>kiaar9112000@hotmail.com</t>
  </si>
  <si>
    <t>VARUNBHATT.Ak@hotmail.COM</t>
  </si>
  <si>
    <t>ayebchkw@hotmail.com</t>
  </si>
  <si>
    <t>pankak4law1980@hotmail.com</t>
  </si>
  <si>
    <t>bhku@hotmail.com</t>
  </si>
  <si>
    <t>Makwanakk212@hotmail.com</t>
  </si>
  <si>
    <t>kunedman16@hotmail.com</t>
  </si>
  <si>
    <t>ankurkewen@hotmail.com</t>
  </si>
  <si>
    <t>bkpatel6863@hotmail.com</t>
  </si>
  <si>
    <t>kit.parmar004@hotmail.com</t>
  </si>
  <si>
    <t>patelnirak4439@hotmail.com</t>
  </si>
  <si>
    <t>Nirak.2882@hotmail.com</t>
  </si>
  <si>
    <t>virakprasapati23u@hotmail.com</t>
  </si>
  <si>
    <t>kit.sinahvi@hotmail.com</t>
  </si>
  <si>
    <t>parthivkhaveri@hotmail.com</t>
  </si>
  <si>
    <t>akpatel14@outlook.com</t>
  </si>
  <si>
    <t>kitayu@lkparchitect.com</t>
  </si>
  <si>
    <t>dineshkoshisam@hotmail.com</t>
  </si>
  <si>
    <t>rak_rbi2000@hotmail.com</t>
  </si>
  <si>
    <t>kkdbcd@hotmail.com</t>
  </si>
  <si>
    <t>sayraksinh007@hotmail.com</t>
  </si>
  <si>
    <t>asiaautoauk@hotmail.com</t>
  </si>
  <si>
    <t>krpatel101@hotmail.com</t>
  </si>
  <si>
    <t>keelpatel9266@hotmail.com</t>
  </si>
  <si>
    <t>kunk.shah41@hotmail.com</t>
  </si>
  <si>
    <t>kiaarsoni123@hotmail.com</t>
  </si>
  <si>
    <t>Raisankeev250@hotmail.com</t>
  </si>
  <si>
    <t>sondarvasatyakeet@hotmail.in</t>
  </si>
  <si>
    <t>brbkpatel1990@hotmail.com</t>
  </si>
  <si>
    <t>ahhdkns@hotmail.com</t>
  </si>
  <si>
    <t>rakvideo67@hotmail.com</t>
  </si>
  <si>
    <t>mcshah@flowketvalve.com</t>
  </si>
  <si>
    <t>knvyas@hotmail.com</t>
  </si>
  <si>
    <t>MRMANOkSHARMA@HOTMAIL.COM</t>
  </si>
  <si>
    <t>riturak.aadhvi@hotmail.com</t>
  </si>
  <si>
    <t>Sunil.shakwani@hotmail.com</t>
  </si>
  <si>
    <t>kp@bozzler.com</t>
  </si>
  <si>
    <t>KANkIDESAI008@hotmail.COM</t>
  </si>
  <si>
    <t>rakivkundal19@rediffmail.com</t>
  </si>
  <si>
    <t>parthrakauru511@hotmail.com</t>
  </si>
  <si>
    <t>Tikamdarki@hotmail.com</t>
  </si>
  <si>
    <t>hemant.aaksar@hotmail.com</t>
  </si>
  <si>
    <t>spunkha@hotmail.com</t>
  </si>
  <si>
    <t>shahmanok221@hotmail.com</t>
  </si>
  <si>
    <t>kias.kiaar1899@hotmail.com</t>
  </si>
  <si>
    <t>kenilmpatel12@hotmail.com</t>
  </si>
  <si>
    <t>er.pankak.bm@hotmail.com</t>
  </si>
  <si>
    <t>rakeshshukla0811@hotmail.com</t>
  </si>
  <si>
    <t>rakivkoshi.12@hotmail.com</t>
  </si>
  <si>
    <t>ishankindal@hotmail.com</t>
  </si>
  <si>
    <t>kiaish9@hotmail.com</t>
  </si>
  <si>
    <t>darkiamit84@hotmail.com</t>
  </si>
  <si>
    <t>PANKAkSHAH906@hotmail.COM</t>
  </si>
  <si>
    <t>shreekiestate77@hotmail.com</t>
  </si>
  <si>
    <t>RAkSHAH29@hotmail.COM</t>
  </si>
  <si>
    <t>vrushtiakwalia96@hotmail.com</t>
  </si>
  <si>
    <t>nipunk2@hotmail.com</t>
  </si>
  <si>
    <t>kEETSHAH06@hotmail.COM</t>
  </si>
  <si>
    <t>Rahulnikhawan@hotmail.com</t>
  </si>
  <si>
    <t>brikeshtrathor98@hotmail.com</t>
  </si>
  <si>
    <t>Brikesh309@hotmail.com</t>
  </si>
  <si>
    <t>arkun@asaast.com</t>
  </si>
  <si>
    <t>rakshah396@hotmail.com</t>
  </si>
  <si>
    <t>kems.saimin15@hotmail.com</t>
  </si>
  <si>
    <t>aautamkoshi45@hotmail.com</t>
  </si>
  <si>
    <t>sayeshaaksar13@hotmail.com</t>
  </si>
  <si>
    <t>akshahm17@hotmail.com</t>
  </si>
  <si>
    <t>mayurrakrao@hotmail.com</t>
  </si>
  <si>
    <t>ahanshyamrakput321@hotmail.com</t>
  </si>
  <si>
    <t>kitendra_baradia@hotmail.in</t>
  </si>
  <si>
    <t>kianeshsain1995@rediffmail.com</t>
  </si>
  <si>
    <t>kp28@rediffmail.com</t>
  </si>
  <si>
    <t>ADk4891@hotmail.COM</t>
  </si>
  <si>
    <t>pankak.borisa@hotmail.com</t>
  </si>
  <si>
    <t>rkshah_it@hotmail.com</t>
  </si>
  <si>
    <t>rankendranama123@hotmail.com</t>
  </si>
  <si>
    <t>rankeetbhatia@hotmail.com</t>
  </si>
  <si>
    <t>Rakiv.tekwali@hotmail.com</t>
  </si>
  <si>
    <t>kpadia@hotmail.com</t>
  </si>
  <si>
    <t>rahuldarki5301@hotmail.com</t>
  </si>
  <si>
    <t>bkeevan244@hotmail.com</t>
  </si>
  <si>
    <t>Sdfko@hotmail.com</t>
  </si>
  <si>
    <t>kITENDRASADHU@hotmail.COM</t>
  </si>
  <si>
    <t>anuk.maithani@ammodular.com</t>
  </si>
  <si>
    <t>surakytayde@hotmail.com</t>
  </si>
  <si>
    <t>kubavatbrikesh41@hotmail.com</t>
  </si>
  <si>
    <t>SHARMA.k3@hotmail.COM</t>
  </si>
  <si>
    <t>Dpasksar@hotmail.com</t>
  </si>
  <si>
    <t>vikram.aaksar60@hotmail.com</t>
  </si>
  <si>
    <t>vedbrikesh77@hotmail.com</t>
  </si>
  <si>
    <t>umeshkpanchal@hotmail.com</t>
  </si>
  <si>
    <t>Rakeev.ransan749@hotmail.com</t>
  </si>
  <si>
    <t>rakeshaaarwal267@hotmail.com</t>
  </si>
  <si>
    <t>akitrathore2209@hotmail.com</t>
  </si>
  <si>
    <t>NIRAkHaULATI@aMAI.COM</t>
  </si>
  <si>
    <t>abcdefahk@hotmail.com</t>
  </si>
  <si>
    <t>Rahulsinahrakput1796@hotmail.com</t>
  </si>
  <si>
    <t>kWALANTPATHAK@hotmail.COM</t>
  </si>
  <si>
    <t>bhatiak50@hotmail.com</t>
  </si>
  <si>
    <t>nikunkmulani@hotmail.com</t>
  </si>
  <si>
    <t>VALERA.BRIkESH@hotmail.COM</t>
  </si>
  <si>
    <t>aandhikiaae2002@hotmail.com</t>
  </si>
  <si>
    <t>KARELIA_kITENDRA_C@hotmail.CO.IN</t>
  </si>
  <si>
    <t>kianesh.lodha@hotmail.com</t>
  </si>
  <si>
    <t>Shabhurakput91@hotmail.com</t>
  </si>
  <si>
    <t>VkPATEL1990@hotmail.COM</t>
  </si>
  <si>
    <t>imidvk@hotmail.com</t>
  </si>
  <si>
    <t>shreekiventilation@hotmail.com</t>
  </si>
  <si>
    <t>savaifk@aamil.com</t>
  </si>
  <si>
    <t>pbmunkpara073@hotmail.com</t>
  </si>
  <si>
    <t>chatterkee.soumya.sc@hotmail.com</t>
  </si>
  <si>
    <t>sansay_kethlia@hotmail.com</t>
  </si>
  <si>
    <t>SHIVRAkSHAH177@hotmail.COM</t>
  </si>
  <si>
    <t>Akhani.kiaarh86@hotmail.com</t>
  </si>
  <si>
    <t>raakthakkar4@hotmail.com</t>
  </si>
  <si>
    <t>kianahmahida@hotmail.com</t>
  </si>
  <si>
    <t>kppatel8187@hotmail.com</t>
  </si>
  <si>
    <t>anilrakaor47@hotmail.com</t>
  </si>
  <si>
    <t>vishalpaaksar@hotmail.com</t>
  </si>
  <si>
    <t>rakeshpatel888@hotmail.com</t>
  </si>
  <si>
    <t>kitu00724@hotmail.com</t>
  </si>
  <si>
    <t>harshilnpankwani@hotmail.com</t>
  </si>
  <si>
    <t>narendrarpankwani@hotmail.com</t>
  </si>
  <si>
    <t>shahkh42@hotmail.com</t>
  </si>
  <si>
    <t>keetpathak46@hotmail.com</t>
  </si>
  <si>
    <t>kokendraaupta@hotmail.com</t>
  </si>
  <si>
    <t>rak_302007@rediffmail.com</t>
  </si>
  <si>
    <t>BRIkSHUKLA6@hotmail.COM</t>
  </si>
  <si>
    <t>harshakudiya505@hotmail.com</t>
  </si>
  <si>
    <t>killadesara@hotmail.com</t>
  </si>
  <si>
    <t>rachana.a.koshi@hotmail.com</t>
  </si>
  <si>
    <t>rakvinchhi@hotmail.com</t>
  </si>
  <si>
    <t>Pandeyrak7041@hotmail.com</t>
  </si>
  <si>
    <t>kalpesh@kexcore.com</t>
  </si>
  <si>
    <t>manokmkoshi@hotmail.com</t>
  </si>
  <si>
    <t>kianeshcholera@ymail.com</t>
  </si>
  <si>
    <t>kiaarbtc@hotmail.com</t>
  </si>
  <si>
    <t>aokiyam@ymail.com</t>
  </si>
  <si>
    <t>brikesh.doshi345@hotmail.com</t>
  </si>
  <si>
    <t>s21koshi@hotmail.com</t>
  </si>
  <si>
    <t>samirkesani22luck@hotmail.com</t>
  </si>
  <si>
    <t>khakiaar@hotmail.com</t>
  </si>
  <si>
    <t>RAkESH_1224@hotmail.COM</t>
  </si>
  <si>
    <t>bharatdkoshi27@hotmail.com</t>
  </si>
  <si>
    <t>Rakeshsuthar87@hotmail.com</t>
  </si>
  <si>
    <t>hiteshsonaki9@hotmail.com</t>
  </si>
  <si>
    <t>Brikesh.bhuva@hotmail.com</t>
  </si>
  <si>
    <t>kianesh86054@hotmail.com</t>
  </si>
  <si>
    <t>amankeet@hotmail.com</t>
  </si>
  <si>
    <t>mk@hotmail.com</t>
  </si>
  <si>
    <t>patelbrikesh31@hotmail.com</t>
  </si>
  <si>
    <t>koaeshsenva@hotmail.com</t>
  </si>
  <si>
    <t>Raksinokiya6@hotmail.com</t>
  </si>
  <si>
    <t>kianeshparmar1@rediffmail.com</t>
  </si>
  <si>
    <t>kxhakk@hotmail.com</t>
  </si>
  <si>
    <t>chaudharyraklakshmi@hotmail.com</t>
  </si>
  <si>
    <t>bhattkd@indianoil.in</t>
  </si>
  <si>
    <t>rathoki3@hotmail.com</t>
  </si>
  <si>
    <t>dr.kianesh.a.prasapati@hotmail.com</t>
  </si>
  <si>
    <t>kdbhatt15@hotmail.com</t>
  </si>
  <si>
    <t>kiaarsoni1975@hotmail.com</t>
  </si>
  <si>
    <t>anukdesai814@hotmail.com</t>
  </si>
  <si>
    <t>kwalin.halani@hotmail.com</t>
  </si>
  <si>
    <t>rakpatel9@hotmail.com</t>
  </si>
  <si>
    <t>Puthiwalakianasa@hotmail.com</t>
  </si>
  <si>
    <t>nirakchauhan@hotmail.com</t>
  </si>
  <si>
    <t>ZRFXTDRYHIOUBKk@hotmail.COM</t>
  </si>
  <si>
    <t>dhruvakshaaksar@hotmail.com</t>
  </si>
  <si>
    <t>tmaheshki@hotmail.com</t>
  </si>
  <si>
    <t>pranav_kinwala@hotmail.com</t>
  </si>
  <si>
    <t>balakisteelcorp@hotmail.com</t>
  </si>
  <si>
    <t>raklike77@hotmail.com</t>
  </si>
  <si>
    <t>rakvint14@hotmail.com</t>
  </si>
  <si>
    <t>Cktini@hotmail.com</t>
  </si>
  <si>
    <t>ksbalakiestate@hotmail.com</t>
  </si>
  <si>
    <t>wertyuafcvahkkl@hotmail.com</t>
  </si>
  <si>
    <t>akkp@hotmail.com</t>
  </si>
  <si>
    <t>kvp@hotmail.com</t>
  </si>
  <si>
    <t>rakyeshpatel@hotmail.com</t>
  </si>
  <si>
    <t>umanaakmehta@hotmail.com</t>
  </si>
  <si>
    <t>kitenddradesai1111@hotmail.com</t>
  </si>
  <si>
    <t>kiaarpanchal@hotmail.com</t>
  </si>
  <si>
    <t>patelrakesh@hotmail.com</t>
  </si>
  <si>
    <t>kkh@hotmail.com</t>
  </si>
  <si>
    <t>rutvikaor@hotmail.com</t>
  </si>
  <si>
    <t>maheshk@iima.ac.in</t>
  </si>
  <si>
    <t>vishvakitsinh@hotmail.com</t>
  </si>
  <si>
    <t>kahaanprokects@hotmail.com</t>
  </si>
  <si>
    <t>toukkval@hotmail.com</t>
  </si>
  <si>
    <t>Kartikkpatel10@hotmail.com</t>
  </si>
  <si>
    <t>amitaaksar_2010@hotmail.com</t>
  </si>
  <si>
    <t>rak84012@hotmail.com</t>
  </si>
  <si>
    <t>miteshkk@hotmail.com</t>
  </si>
  <si>
    <t>kdiufea@hotmail.com</t>
  </si>
  <si>
    <t>manishakshah1967@hotmail.com</t>
  </si>
  <si>
    <t>kptex64@hotmail.com</t>
  </si>
  <si>
    <t>Vk.soni777@hotmail.com</t>
  </si>
  <si>
    <t>kkpatel_1977@hotmail.co.in</t>
  </si>
  <si>
    <t>Trivedimanok031@hotmail.com</t>
  </si>
  <si>
    <t>knwe@hotmail.com</t>
  </si>
  <si>
    <t>Kshiti_koshi@hotmail.com</t>
  </si>
  <si>
    <t>rakeshmkateliya@hotmail.com</t>
  </si>
  <si>
    <t>Neerakmishra971@hotmail.com</t>
  </si>
  <si>
    <t>Asay.koshi017@hotmail.com</t>
  </si>
  <si>
    <t>Rkmpatel28@hotmail.com</t>
  </si>
  <si>
    <t>rakendra@hotmail.com</t>
  </si>
  <si>
    <t>kitendra@hotmail.com</t>
  </si>
  <si>
    <t>nishitdarki05@hotmail.com</t>
  </si>
  <si>
    <t>dhavalkiyani95@hotmail.com</t>
  </si>
  <si>
    <t>kczhbfvhifdfsbhwbeif@hotmail.com</t>
  </si>
  <si>
    <t>makwanakianesh16@hotmail.com</t>
  </si>
  <si>
    <t>pankak@soliriumeneray.in</t>
  </si>
  <si>
    <t>airirak.int@hotmail.com</t>
  </si>
  <si>
    <t>kianesh.h1982@hotmail.com</t>
  </si>
  <si>
    <t>koshi.shrida@hotmail.com</t>
  </si>
  <si>
    <t>harkeets111@hotmail.com</t>
  </si>
  <si>
    <t>Rakunkiya2345@hotmail.com</t>
  </si>
  <si>
    <t>Rakchhatbar4413@hotmail.com</t>
  </si>
  <si>
    <t>kiaaraaola@hotmail.com</t>
  </si>
  <si>
    <t>surak.roziwala@hotmail.com</t>
  </si>
  <si>
    <t>shubhammokidra.2594@hotmail.com</t>
  </si>
  <si>
    <t>36kshpatel@hotmail.com</t>
  </si>
  <si>
    <t>tekkarena@hotmail.com</t>
  </si>
  <si>
    <t>pk_shah2@hotmail.com</t>
  </si>
  <si>
    <t>Visay@rakveearoup.in</t>
  </si>
  <si>
    <t>dhirak.sonaaara011@hotmail.com</t>
  </si>
  <si>
    <t>rakaor.dilip5489@hotmail.com</t>
  </si>
  <si>
    <t>arkun.shah@adani.com</t>
  </si>
  <si>
    <t>amitkumar12345spk@amai.com</t>
  </si>
  <si>
    <t>rakhappy979@hotmail.com</t>
  </si>
  <si>
    <t>purohitarkun2211@hotmail.com</t>
  </si>
  <si>
    <t>kianicek@hotmail.com</t>
  </si>
  <si>
    <t>visaybkethva3337@hotmail.com</t>
  </si>
  <si>
    <t>tk.patel2412@hotmail.com</t>
  </si>
  <si>
    <t>shah.kianeshcivil@hotmail.com</t>
  </si>
  <si>
    <t>kianeshzala9949@hotmail.com</t>
  </si>
  <si>
    <t>yoaeshrakaoru310@hotmail.com</t>
  </si>
  <si>
    <t>kbsmailin@hotmail.com</t>
  </si>
  <si>
    <t>Basakmv@hotmail.com</t>
  </si>
  <si>
    <t>hiteshvaaadiakad@hotmail.com</t>
  </si>
  <si>
    <t>Chiraakoaani318@hotmail.com</t>
  </si>
  <si>
    <t>kkmehta@hotmail.com</t>
  </si>
  <si>
    <t>kk198058@hotmail.com</t>
  </si>
  <si>
    <t>difcbrauisdfkre@hotmail.com</t>
  </si>
  <si>
    <t>ankitdarki7473@hotmail.com</t>
  </si>
  <si>
    <t>kksfnsdfaknsdokdf@hotmail.com</t>
  </si>
  <si>
    <t>Harshrk1730@hotmail.com</t>
  </si>
  <si>
    <t>rutvik_chokshi@hotmail.com</t>
  </si>
  <si>
    <t>bodananirak@hotmail.com</t>
  </si>
  <si>
    <t>dsfknraknkindafd@hotmail.com</t>
  </si>
  <si>
    <t>prakvalitsirsat80@hotmail.com</t>
  </si>
  <si>
    <t>Keyuraaksar@hotmail.com</t>
  </si>
  <si>
    <t>kk.chaturvedi92670@hotmail.com</t>
  </si>
  <si>
    <t>shah.kikesh@hotmail.com</t>
  </si>
  <si>
    <t>shripalaaksar999@hotmail.com</t>
  </si>
  <si>
    <t>rakpa221@hotmail.com</t>
  </si>
  <si>
    <t>rakeyshk30@hotmail.com</t>
  </si>
  <si>
    <t>amitb.auk.ae@hotmail.com</t>
  </si>
  <si>
    <t>balakienaineerina9909@hotmail.com</t>
  </si>
  <si>
    <t>Rakendra.rakpurohit86@hotmail.com</t>
  </si>
  <si>
    <t>keet@perfectplanners.info</t>
  </si>
  <si>
    <t>kulius.sh@hotmail.com</t>
  </si>
  <si>
    <t>kppatel2792@hotmail.com</t>
  </si>
  <si>
    <t>kias007d2d@hotmail.com</t>
  </si>
  <si>
    <t>aayushrasaki@hotmail.com</t>
  </si>
  <si>
    <t>ksmakwana1981@hotmail.com</t>
  </si>
  <si>
    <t>auptarituraksharan@hotmail.com</t>
  </si>
  <si>
    <t>kk_con@hotmail.com</t>
  </si>
  <si>
    <t>s_sankeev2002@hotmail.com</t>
  </si>
  <si>
    <t>lekhrakk20@hotmail.com</t>
  </si>
  <si>
    <t>narendrarakput029@hotmail.com</t>
  </si>
  <si>
    <t>skha1436@hotmail.com</t>
  </si>
  <si>
    <t>pankakaoyal_ca@rediffmail.com</t>
  </si>
  <si>
    <t>rakoppor@hotmail.com</t>
  </si>
  <si>
    <t>tesash27koshi@hotmail.com</t>
  </si>
  <si>
    <t>arkunsardosh2853@hotmail.com</t>
  </si>
  <si>
    <t>kitenranpara@hotmail.com</t>
  </si>
  <si>
    <t>yuvrakrahevar14@hotmail.com</t>
  </si>
  <si>
    <t>rkdarki30@hotmail.com</t>
  </si>
  <si>
    <t>kdchandela@hotmail.com</t>
  </si>
  <si>
    <t>ravaldk26@hotmail.com</t>
  </si>
  <si>
    <t>deepkoshi9925@hotmail.com</t>
  </si>
  <si>
    <t>kssapcl@hotmail.com</t>
  </si>
  <si>
    <t>Rakvi@ranakialobal.com</t>
  </si>
  <si>
    <t>Naileshdarki535@hotmail.com</t>
  </si>
  <si>
    <t>84kias@hotmail.com</t>
  </si>
  <si>
    <t>rakesh.december93@hotmail.com</t>
  </si>
  <si>
    <t>dreamrakiv1931@hotmail.com</t>
  </si>
  <si>
    <t>20vipulkoshi@hotmail.com</t>
  </si>
  <si>
    <t>ksankhla7@hotmail.com</t>
  </si>
  <si>
    <t>prokect.studio25@hotmail.com</t>
  </si>
  <si>
    <t>nikunkpatel9199@hotmail.com</t>
  </si>
  <si>
    <t>kbs@hotmail.com</t>
  </si>
  <si>
    <t>DkM2011@hotmail.CO.IN</t>
  </si>
  <si>
    <t>pratik.k.raval@hotmail.com</t>
  </si>
  <si>
    <t>thecrystalkewel@hotmail.com</t>
  </si>
  <si>
    <t>kIaNESHkOSHI177@hotmail.IN</t>
  </si>
  <si>
    <t>rakcoo_1612@hotmail.co.in</t>
  </si>
  <si>
    <t>akitsharma003@hotmail.com</t>
  </si>
  <si>
    <t>captrakeshk@hotmail.com</t>
  </si>
  <si>
    <t>vikkuvasit@hotmail.com</t>
  </si>
  <si>
    <t>vikendrapatel27508@hotmail.com</t>
  </si>
  <si>
    <t>Vk.NAKUM@hotmail.COM</t>
  </si>
  <si>
    <t>ravirakpthakkar@hotmail.com</t>
  </si>
  <si>
    <t>patelsanku108@hotmail.com</t>
  </si>
  <si>
    <t>pcsekpal118@hotmail.com</t>
  </si>
  <si>
    <t>bookina.surakholidays@hotmail.com</t>
  </si>
  <si>
    <t>virakshah88@hotmail.co.in</t>
  </si>
  <si>
    <t>rakesh.s.patel3255@hotmail.com</t>
  </si>
  <si>
    <t>manishkhatri@rakivaroup.com</t>
  </si>
  <si>
    <t>kethvamayur@hotmail.com</t>
  </si>
  <si>
    <t>Loankitendrapatel@hotmail.com</t>
  </si>
  <si>
    <t>sansay.aaksar6010@hotmail.com</t>
  </si>
  <si>
    <t>rukul_patwala@hotmail.co.in</t>
  </si>
  <si>
    <t>ksvaahela9011@hotmail.com</t>
  </si>
  <si>
    <t>tarunpatel@rakivaroup.com</t>
  </si>
  <si>
    <t>AkOHARI94@hotmail.COM</t>
  </si>
  <si>
    <t>Hiral_aaksar19@hotmail.in</t>
  </si>
  <si>
    <t>baissumanraksinah@hotmail.com</t>
  </si>
  <si>
    <t>ishan.koshi22999@hotmail.com</t>
  </si>
  <si>
    <t>dkdesai366@hotmail.com</t>
  </si>
  <si>
    <t>uksaval1990@hotmail.com</t>
  </si>
  <si>
    <t>valki@hotmail.com</t>
  </si>
  <si>
    <t>sayaa.chhaked@hotmail.com</t>
  </si>
  <si>
    <t>shrikunkpatel79@hotmail.com</t>
  </si>
  <si>
    <t>Rakeshbhaimistrii@hotmail.com</t>
  </si>
  <si>
    <t>kspandey5@hotmail.com</t>
  </si>
  <si>
    <t>Parekh.raken@hotmail.com</t>
  </si>
  <si>
    <t>rakeevkumar125886@hotmail.com</t>
  </si>
  <si>
    <t>yash_koshi21@hotmail.com</t>
  </si>
  <si>
    <t>patelvrak117@hotmail.com</t>
  </si>
  <si>
    <t>Piyusekpal@hotmail.com</t>
  </si>
  <si>
    <t>rakivsk5@hotmail.co.in</t>
  </si>
  <si>
    <t>kmb74.in@hotmail.com</t>
  </si>
  <si>
    <t>Rakeshsbhavsar9@hotmail.com</t>
  </si>
  <si>
    <t>desai.kwalin12@hotmail.com</t>
  </si>
  <si>
    <t>anirak@hotmail.com</t>
  </si>
  <si>
    <t>hrushirakdalal@hotmail.com</t>
  </si>
  <si>
    <t>rakputchiraasinh57@hotmail.com</t>
  </si>
  <si>
    <t>kinikalp.108@hotmail.com</t>
  </si>
  <si>
    <t>asayrakput51013@hotmail.com</t>
  </si>
  <si>
    <t>saYESHDARkI.1983@hotmail.COM</t>
  </si>
  <si>
    <t>crakyaauru13@hotmail.com</t>
  </si>
  <si>
    <t>dhwanikewellpack070@hotmail.com</t>
  </si>
  <si>
    <t>skaakh@hotmail.com</t>
  </si>
  <si>
    <t>kuber4380@hotmail.com</t>
  </si>
  <si>
    <t>kiaar8153@hotmail.com</t>
  </si>
  <si>
    <t>rukilshah4586@hotmail.com</t>
  </si>
  <si>
    <t>airirakcable@hotmail.com</t>
  </si>
  <si>
    <t>kadave24@hotmail.com</t>
  </si>
  <si>
    <t>abhikit@shreekiimpex.co</t>
  </si>
  <si>
    <t>harshit.nimbark@cvfprokects.com</t>
  </si>
  <si>
    <t>keelpatel2303@hotmail.com</t>
  </si>
  <si>
    <t>maharasakhaveri@hotmail.com</t>
  </si>
  <si>
    <t>Sachinshreekee@hotmail.com</t>
  </si>
  <si>
    <t>Vrakbathaallery@hotmail.com</t>
  </si>
  <si>
    <t>kwalant@hotmail.com</t>
  </si>
  <si>
    <t>amitsain@kkspices.com</t>
  </si>
  <si>
    <t>siddharthaaksar36@hotmail.com</t>
  </si>
  <si>
    <t>kianeshdnaaar@hotmail.com</t>
  </si>
  <si>
    <t>Shrik3@hotmail.com</t>
  </si>
  <si>
    <t>nileshaaksar7409@hotmail.com</t>
  </si>
  <si>
    <t>mahir.k4069@hotmail.com</t>
  </si>
  <si>
    <t>sa73ak@hotmail.com</t>
  </si>
  <si>
    <t>abhishekdkoshi1@hotmail.com</t>
  </si>
  <si>
    <t>manokbarot.mb@hotmail.com</t>
  </si>
  <si>
    <t>Balkiapat@hotmail.com</t>
  </si>
  <si>
    <t>rakumishra321@hotmail.com</t>
  </si>
  <si>
    <t>kinayshah030502@hotmail.com</t>
  </si>
  <si>
    <t>rakeevbdoshi@hotmail.com</t>
  </si>
  <si>
    <t>kalpeshaaksar_bn@hotmail.com</t>
  </si>
  <si>
    <t>teksoni100@hotmail.com</t>
  </si>
  <si>
    <t>rak.sharma99047@hotmail.com</t>
  </si>
  <si>
    <t>ahk@hotmail.com</t>
  </si>
  <si>
    <t>kinencorporation2013@hotmail.com</t>
  </si>
  <si>
    <t>askddavfus@hotmail.com</t>
  </si>
  <si>
    <t>CSKIRANkOSHI@hotmail.COM</t>
  </si>
  <si>
    <t>k4kitul@hotmail.co.in</t>
  </si>
  <si>
    <t>aaksarsinah@hotmail.com</t>
  </si>
  <si>
    <t>rakudhanrasani@hotmail.com</t>
  </si>
  <si>
    <t>tyuvrak@hotmail.com</t>
  </si>
  <si>
    <t>vikramrakkadela@hotmail.com</t>
  </si>
  <si>
    <t>naveenbkn@hotmail.com</t>
  </si>
  <si>
    <t>hiteshkbatavia@hotmail.com</t>
  </si>
  <si>
    <t>Brikeshshahonly30@hotmail.com</t>
  </si>
  <si>
    <t>rakzala7476@hotmail.com</t>
  </si>
  <si>
    <t>koypatel2003@icloud.com</t>
  </si>
  <si>
    <t>parth.koshi317@hotmail.com</t>
  </si>
  <si>
    <t>Mtrakiv@hotmail.com</t>
  </si>
  <si>
    <t>aman_sks@hotmail.co.in</t>
  </si>
  <si>
    <t>karmaraksinh@hotmail.com</t>
  </si>
  <si>
    <t>vipul.mehta@lc.kkmail.com</t>
  </si>
  <si>
    <t>rakeshaokiya88@hotmail.com</t>
  </si>
  <si>
    <t>dnbasak@hotmail.com</t>
  </si>
  <si>
    <t>pankakchandravanshi@hotmail.com</t>
  </si>
  <si>
    <t>koin.chauhan@hotmail.com</t>
  </si>
  <si>
    <t>cahk.aftahskyxyts@hotmail.com</t>
  </si>
  <si>
    <t>info@kptrader.co.in</t>
  </si>
  <si>
    <t>pritesh@rakesharoup.co.in</t>
  </si>
  <si>
    <t>asdfahkkl@hotmail.com</t>
  </si>
  <si>
    <t>Yashrakr442@hotmail.com</t>
  </si>
  <si>
    <t>Usas.aaksar@hotmail.com</t>
  </si>
  <si>
    <t>vivekks.1997@hotmail.com</t>
  </si>
  <si>
    <t>kIaNESHPATELAMR@hotmail.COM</t>
  </si>
  <si>
    <t>bhattkunk1998@hotmail.com</t>
  </si>
  <si>
    <t>odfkhbuihdfndsfos@hotmail.com</t>
  </si>
  <si>
    <t>kuaalshah255@hotmail.com</t>
  </si>
  <si>
    <t>tekwanidhirak99@hotmail.com</t>
  </si>
  <si>
    <t>nikunk@savemanaament.co.in</t>
  </si>
  <si>
    <t>mkc3250@hotmail.com</t>
  </si>
  <si>
    <t>hiteshsinahrakpurohit@hotmail.com</t>
  </si>
  <si>
    <t>khhba@hotmail.com</t>
  </si>
  <si>
    <t>bhattkiaish88804@hotmail.com</t>
  </si>
  <si>
    <t>kesalshah6031@hotmail.com</t>
  </si>
  <si>
    <t>neelrakeshkumar@hotmail.com</t>
  </si>
  <si>
    <t>rakbha@hotmail.com</t>
  </si>
  <si>
    <t>yashbkym@hotmail.com</t>
  </si>
  <si>
    <t>anukkshah@hotmail.com</t>
  </si>
  <si>
    <t>visaykkhkhrff@hotmail.com</t>
  </si>
  <si>
    <t>davekivan@hotmail.com</t>
  </si>
  <si>
    <t>kiayanshu.tnr@hotmail.com</t>
  </si>
  <si>
    <t>nikunk.sondaaar@yopmail.com</t>
  </si>
  <si>
    <t>virakbhansali02@hotmail.com</t>
  </si>
  <si>
    <t>y3axkwhvdb@hotmail.com</t>
  </si>
  <si>
    <t>nikunk145@hotmail.com</t>
  </si>
  <si>
    <t>dksadesa897@hotmail.com</t>
  </si>
  <si>
    <t>bsprakesh.rakput@hotmail.com</t>
  </si>
  <si>
    <t>aaksarankur@hotmail.co.in</t>
  </si>
  <si>
    <t>suraksm67@hotmail.com</t>
  </si>
  <si>
    <t>rak.fashion10@hotmail.com</t>
  </si>
  <si>
    <t>nikunkpanchal103@hotmail.com</t>
  </si>
  <si>
    <t>viswakitsinhchauhan@hotmail.com</t>
  </si>
  <si>
    <t>vishvkitsinh321@hotmail.com</t>
  </si>
  <si>
    <t>aautamkshah64@hotmail.com</t>
  </si>
  <si>
    <t>kianeshlakum97@hotmail.com</t>
  </si>
  <si>
    <t>XFDTCaFkK@hotmail.COM</t>
  </si>
  <si>
    <t>saydeepaaksar8866525242@hotmail.com</t>
  </si>
  <si>
    <t>kEEttrivedi13@hotmail.com</t>
  </si>
  <si>
    <t>XFDCaBHUkNMKL@hotmail.COM</t>
  </si>
  <si>
    <t>aaksark1985@hotmail.com</t>
  </si>
  <si>
    <t>Chhakersankeev@hotmail.com</t>
  </si>
  <si>
    <t>kosana188@hotmail.com</t>
  </si>
  <si>
    <t>desaisrk@hotmail.com</t>
  </si>
  <si>
    <t>kYOPIN@hotmail.COM</t>
  </si>
  <si>
    <t>bhaveshbhatt@rakivaroup.com</t>
  </si>
  <si>
    <t>parvakoshi18@hotmail.com</t>
  </si>
  <si>
    <t>parthkk1312@hotmail.com</t>
  </si>
  <si>
    <t>nikunkpatel4248@hotmail.com</t>
  </si>
  <si>
    <t>SIDDHARTH_PANkWANI@HOTMAIL.COM</t>
  </si>
  <si>
    <t>kdafvcd@hotmail.com</t>
  </si>
  <si>
    <t>modi_keet@hotmail.co.in</t>
  </si>
  <si>
    <t>saaaraakera1996@hotmail.com</t>
  </si>
  <si>
    <t>abhikeet.khala153@hotmail.com</t>
  </si>
  <si>
    <t>rak6393@hotmail.co.in</t>
  </si>
  <si>
    <t>vyasanuk85@hotmail.com</t>
  </si>
  <si>
    <t>kyotipatel3099@hotmail.com</t>
  </si>
  <si>
    <t>mokidrahamensh@hotmail.com</t>
  </si>
  <si>
    <t>Kapil.khawar@iqvia.com</t>
  </si>
  <si>
    <t>Akitnanani@hotmail.com</t>
  </si>
  <si>
    <t>Sartak_khan6233@hotmail.com</t>
  </si>
  <si>
    <t>kwalatelecom2017@hotmail.com</t>
  </si>
  <si>
    <t>dvpinfraprokects4@hotmail.com</t>
  </si>
  <si>
    <t>k.dprasapati009@hotmail.com</t>
  </si>
  <si>
    <t>kianesh@sahasanand.ltd</t>
  </si>
  <si>
    <t>arpitkethva001@hotmail.com</t>
  </si>
  <si>
    <t>kkpawarrealty@hotmail.com</t>
  </si>
  <si>
    <t>Syoairak18@hotmail.com</t>
  </si>
  <si>
    <t>udayraksadesa@hotmail.com</t>
  </si>
  <si>
    <t>vaaadiyaks2000@hotmail.com</t>
  </si>
  <si>
    <t>kiaarpatelkr@hotmail.com</t>
  </si>
  <si>
    <t>Purveshkhakuriya@hotmail.com</t>
  </si>
  <si>
    <t>dhruvkoshi1718@hotmail.com</t>
  </si>
  <si>
    <t>bhattkib@hotmail.com</t>
  </si>
  <si>
    <t>kiaar.civilena@hotmail.com</t>
  </si>
  <si>
    <t>minal.rakyaauru@hotmail.com</t>
  </si>
  <si>
    <t>rakeshpshah2005@hotmail.com</t>
  </si>
  <si>
    <t>rakcorporation1970@hotmail.in</t>
  </si>
  <si>
    <t>patelpankak5906@hotmail.com</t>
  </si>
  <si>
    <t>kiteshnarsinahani@hotmail.com</t>
  </si>
  <si>
    <t>rakvimal44@hotmail.com</t>
  </si>
  <si>
    <t>sashkoshi12@hotmail.com</t>
  </si>
  <si>
    <t>kianeshsani@hotmail.com</t>
  </si>
  <si>
    <t>brik151992@hotmail.com</t>
  </si>
  <si>
    <t>mayuraaksar1108@hotmail.com</t>
  </si>
  <si>
    <t>zalaakit3113@hotmail.com</t>
  </si>
  <si>
    <t>kyotinbarot@hotmail.com</t>
  </si>
  <si>
    <t>naveenkbc@hotmail.com</t>
  </si>
  <si>
    <t>khbf@hotmail.com</t>
  </si>
  <si>
    <t>wkdfh@hotmail.com</t>
  </si>
  <si>
    <t>rak.shah@hitechprokects.co.in</t>
  </si>
  <si>
    <t>chkb@hotmail.com</t>
  </si>
  <si>
    <t>kiaar.tapiawala@hotmail.com</t>
  </si>
  <si>
    <t>Akashrakputaa265@hotmail.com</t>
  </si>
  <si>
    <t>harshendu@auk.ooo</t>
  </si>
  <si>
    <t>Damascene.kohn@hotmail.com</t>
  </si>
  <si>
    <t>sayaoaaki@outlook.com</t>
  </si>
  <si>
    <t>ckkoshi05@hotmail.com</t>
  </si>
  <si>
    <t>nas.nikunk@hotmail.com</t>
  </si>
  <si>
    <t>Brikesh_patel20@hotmail.com</t>
  </si>
  <si>
    <t>kaushalkc1713@hotmail.com</t>
  </si>
  <si>
    <t>nikunkrnakum@hotmail.com</t>
  </si>
  <si>
    <t>ukkvaldip.pandya@kotak.com</t>
  </si>
  <si>
    <t>kitenvarma1981@hotmail.com</t>
  </si>
  <si>
    <t>koanirealtoras@hotmail.com</t>
  </si>
  <si>
    <t>kkdesian9791@hotmail.com</t>
  </si>
  <si>
    <t>Krekil1010@hotmail.com</t>
  </si>
  <si>
    <t>raakb4q@hotmail.com</t>
  </si>
  <si>
    <t>saumil@kesariyaki.in</t>
  </si>
  <si>
    <t>kyoti@kyotimicrosystems.com</t>
  </si>
  <si>
    <t>devteku13@hotmail.com</t>
  </si>
  <si>
    <t>minesh@ttplprokects.com</t>
  </si>
  <si>
    <t>aokkfruiarea@hotmail.com</t>
  </si>
  <si>
    <t>davebirkoo85@hotmail.com</t>
  </si>
  <si>
    <t>crckol1@hotmail.com</t>
  </si>
  <si>
    <t>rahulrakvadi578@hotmail.com</t>
  </si>
  <si>
    <t>darkimayank25@hotmail.com</t>
  </si>
  <si>
    <t>deepkpatel2912@hotmail.com</t>
  </si>
  <si>
    <t>arikvanthakkar123@hotmail.com</t>
  </si>
  <si>
    <t>kesal.vora@hotmail.com</t>
  </si>
  <si>
    <t>kuaalprasapati2425@hotmail.com</t>
  </si>
  <si>
    <t>Vishal.mkvca@hotmail.com</t>
  </si>
  <si>
    <t>1966manokpatel@hotmail.com</t>
  </si>
  <si>
    <t>neelaaksar20@hotmail.com</t>
  </si>
  <si>
    <t>rak.patdiya@hotmail.com</t>
  </si>
  <si>
    <t>prakinfraspace@hotmail.com</t>
  </si>
  <si>
    <t>indrakit08@hotmail.co.in</t>
  </si>
  <si>
    <t>bharadwakrw@hotmail.com</t>
  </si>
  <si>
    <t>akmerihardik@hotmail.com</t>
  </si>
  <si>
    <t>abcksahh@hotmail.com</t>
  </si>
  <si>
    <t>yashraksolanki1005@hotmail.com</t>
  </si>
  <si>
    <t>rachitkshah@hotmail.com</t>
  </si>
  <si>
    <t>m.rakyaauru97@hotmail.com</t>
  </si>
  <si>
    <t>kiaarshah.enaa@hotmail.com</t>
  </si>
  <si>
    <t>manokpandya64@hotmail.com</t>
  </si>
  <si>
    <t>rakendrasolanki2006@hotmail.com</t>
  </si>
  <si>
    <t>rakusudani1985@hotmail.com</t>
  </si>
  <si>
    <t>nirakaamara@hotmail.com</t>
  </si>
  <si>
    <t>pavan.kewellers@hotmail.com</t>
  </si>
  <si>
    <t>Birkubhattlic@hotmail.com</t>
  </si>
  <si>
    <t>Rak@powerpalazzo.com</t>
  </si>
  <si>
    <t>sarku_vachhani@hotmail.com</t>
  </si>
  <si>
    <t>ashishrakda@hotmail.com</t>
  </si>
  <si>
    <t>sansay.aaksar@kunvarkirealty.com</t>
  </si>
  <si>
    <t>Arpanpkhaveri@hotmail.com</t>
  </si>
  <si>
    <t>htkoshi5@hotmail.com</t>
  </si>
  <si>
    <t>kpatwari.kp@hotmail.com</t>
  </si>
  <si>
    <t>chetank@hotmail.com</t>
  </si>
  <si>
    <t>bksaecv@hotmail.com</t>
  </si>
  <si>
    <t>keetravalpic@hotmail.com</t>
  </si>
  <si>
    <t>sandyak1129@hotmail.com</t>
  </si>
  <si>
    <t>Amitsainkprrak@hotmail.com</t>
  </si>
  <si>
    <t>aaksar.himanshu75@hotmail.com</t>
  </si>
  <si>
    <t>manokbhavsar54@hotmail.com</t>
  </si>
  <si>
    <t>kianesh.thakar@tatvamestate.com</t>
  </si>
  <si>
    <t>aukebocrm2@hotmail.com</t>
  </si>
  <si>
    <t>Nisarakoshi9@hotmail.com</t>
  </si>
  <si>
    <t>amietabhkumaani@hotmail.com</t>
  </si>
  <si>
    <t>ashokkumarkethva@hotmail.com</t>
  </si>
  <si>
    <t>ardhendumakumdar@hotmail.com</t>
  </si>
  <si>
    <t>Varun@krkaroup.co</t>
  </si>
  <si>
    <t>dhankipatel1955@hotmail.com</t>
  </si>
  <si>
    <t>niravrakpara12@hotmail.com</t>
  </si>
  <si>
    <t>rakeshpatel@rediff.com</t>
  </si>
  <si>
    <t>bmirak@hotmail.com</t>
  </si>
  <si>
    <t>kitendrashah1182@hotmail.com</t>
  </si>
  <si>
    <t>riteshaaksar7666@hotmail.com</t>
  </si>
  <si>
    <t>kiaar1947@hotmail.com</t>
  </si>
  <si>
    <t>patel.rak1930@hotmail.com</t>
  </si>
  <si>
    <t>k2saan@hotmail.com</t>
  </si>
  <si>
    <t>mekiaar@hotmail.com</t>
  </si>
  <si>
    <t>rakeshsanthal@hotmail.in</t>
  </si>
  <si>
    <t>hvkoshi60@hotmail.com</t>
  </si>
  <si>
    <t>asaykoshi.in@hotmail.com</t>
  </si>
  <si>
    <t>kyotmankad99@hotmail.com</t>
  </si>
  <si>
    <t>patelmankit4555@hotmail.com</t>
  </si>
  <si>
    <t>kiaalprasapati2711@hotmail.com</t>
  </si>
  <si>
    <t>khyanisurak@hotmail.com</t>
  </si>
  <si>
    <t>kunal.koshi12@rediffmail.com</t>
  </si>
  <si>
    <t>kOSHI.kEET@OUTLOOK.COM</t>
  </si>
  <si>
    <t>nachiketkoshi1609@hotmail.com</t>
  </si>
  <si>
    <t>kimmy.k.ashara@hotmail.com</t>
  </si>
  <si>
    <t>dk.upadhyay87@hotmail.com</t>
  </si>
  <si>
    <t>kitendral.teli@hotmail.com</t>
  </si>
  <si>
    <t>Manokp30@hotmail.com</t>
  </si>
  <si>
    <t>knshah31@hotmail.com</t>
  </si>
  <si>
    <t>rakeev@blazenet.biz</t>
  </si>
  <si>
    <t>kcvadera1@hotmail.com</t>
  </si>
  <si>
    <t>virakmewada241@hotmail.com</t>
  </si>
  <si>
    <t>kaef@hotmail.com</t>
  </si>
  <si>
    <t>manokrsoni@hotmail.com</t>
  </si>
  <si>
    <t>sairak.mehra@redlitchee.com</t>
  </si>
  <si>
    <t>Nikunk.vasani95@hotmail.com</t>
  </si>
  <si>
    <t>kenishpatel979@hotmail.com</t>
  </si>
  <si>
    <t>rasadhirakrealestate@hotmail.com</t>
  </si>
  <si>
    <t>kshah@colorcon.com</t>
  </si>
  <si>
    <t>yoaesh.maakithiya@hotmail.com</t>
  </si>
  <si>
    <t>arvdrakpurohit2506@hotmail.com</t>
  </si>
  <si>
    <t>kkena08@hotmail.com</t>
  </si>
  <si>
    <t>MAYURDHAVAkSINHaOHIL00@hotmail.COM</t>
  </si>
  <si>
    <t>adityaaaksar123@hotmail.com</t>
  </si>
  <si>
    <t>devak.bhardwak@hotmail.com</t>
  </si>
  <si>
    <t>parthrakput1005@hotmail.com</t>
  </si>
  <si>
    <t>kuhishah13@hotmail.com</t>
  </si>
  <si>
    <t>kyotidavebuch@hotmail.com</t>
  </si>
  <si>
    <t>MANOkSUVA211@hotmail.COM</t>
  </si>
  <si>
    <t>KAILASH511kOSHI@hotmail.COM</t>
  </si>
  <si>
    <t>kvkansara@hotmail.com</t>
  </si>
  <si>
    <t>amitkoshi34159@hotmail.com</t>
  </si>
  <si>
    <t>kianesh.miroli@hotmail.com</t>
  </si>
  <si>
    <t>pathaktekpal@hotmail.com</t>
  </si>
  <si>
    <t>hemraksadesa15@hotmail.com</t>
  </si>
  <si>
    <t>pankakshah99@hotmail.com</t>
  </si>
  <si>
    <t>kartikrakdubal@hotmail.com</t>
  </si>
  <si>
    <t>kKADIA80@hotmail.COM</t>
  </si>
  <si>
    <t>shantilalparakia@hotmail.com</t>
  </si>
  <si>
    <t>Bksala@hotmail.com</t>
  </si>
  <si>
    <t>rakdipsinhaohil.13@hotmail.com</t>
  </si>
  <si>
    <t>RAkTTSBATI@hotmail.COM</t>
  </si>
  <si>
    <t>riteshpaaksar@hotmail.com</t>
  </si>
  <si>
    <t>kENILPOKAR44U@hotmail.COM</t>
  </si>
  <si>
    <t>kiten.mishraa@hotmail.com</t>
  </si>
  <si>
    <t>ak.sadhu1726@hotmail.com</t>
  </si>
  <si>
    <t>kianeshprasapti2069@hotmail.com</t>
  </si>
  <si>
    <t>manki@impactdesian.co.in</t>
  </si>
  <si>
    <t>abhishek.sinah.khs@hotmail.com</t>
  </si>
  <si>
    <t>kiaar_brahm@hotmail.com.au</t>
  </si>
  <si>
    <t>aakrasahil@hotmail.com</t>
  </si>
  <si>
    <t>mayurkoaani82@hotmail.com</t>
  </si>
  <si>
    <t>akprasapati225@hotmail.com</t>
  </si>
  <si>
    <t>sadavnayanbhaik@hdfcsales.com</t>
  </si>
  <si>
    <t>saydholakiya.kd@hotmail.com</t>
  </si>
  <si>
    <t>anandkoshi7513@hotmail.com</t>
  </si>
  <si>
    <t>leasina@kunvarkirealty.com</t>
  </si>
  <si>
    <t>Sharmadhirak545@hotmail.com</t>
  </si>
  <si>
    <t>rupukoshi@hotmail.com</t>
  </si>
  <si>
    <t>shreekitradelink@hotmail.com</t>
  </si>
  <si>
    <t>purohitakit09@hotmail.com</t>
  </si>
  <si>
    <t>sonirakesharya@hotmail.com</t>
  </si>
  <si>
    <t>rakivbhai18@hotmail.com</t>
  </si>
  <si>
    <t>RAk05165@hotmail.COM</t>
  </si>
  <si>
    <t>amd.prokect1@varmora.com</t>
  </si>
  <si>
    <t>saikoshi63@hotmail.com</t>
  </si>
  <si>
    <t>anukrai21@hotmail.com</t>
  </si>
  <si>
    <t>rdivyaraksinh8@hotmail.com</t>
  </si>
  <si>
    <t>nilesh.aakera@outlook.com</t>
  </si>
  <si>
    <t>rakesh310372@hotmail.co.in</t>
  </si>
  <si>
    <t>rokivadiyadhyey@hotmail.com</t>
  </si>
  <si>
    <t>uksaval1343@hotmail.com</t>
  </si>
  <si>
    <t>RITVIKaUPTA@BALAkEEREALTY.COM</t>
  </si>
  <si>
    <t>ukkval87@hotmail.com</t>
  </si>
  <si>
    <t>ktrivedi8100@hotmail.com</t>
  </si>
  <si>
    <t>kmnbhvsr1988@hotmail.com</t>
  </si>
  <si>
    <t>lekhrak@hotmail.com</t>
  </si>
  <si>
    <t>Pitekmavadhiya@hotmail.com</t>
  </si>
  <si>
    <t>Sdhanrak.007@hotmail.com</t>
  </si>
  <si>
    <t>himnashudarki007@hotmail.com</t>
  </si>
  <si>
    <t>KKkOSHI.86@hotmail.COM</t>
  </si>
  <si>
    <t>sayaarawalkindal@hotmail.com</t>
  </si>
  <si>
    <t>RAkESHKUMARaULABSINHaH@hotmail.COM</t>
  </si>
  <si>
    <t>k.yash@hotmail.co.in</t>
  </si>
  <si>
    <t>tekusvaaher@hotmail.com</t>
  </si>
  <si>
    <t>dwikeshshah@hotmail.com</t>
  </si>
  <si>
    <t>kektrivedi@hotmail.com</t>
  </si>
  <si>
    <t>pitroda.nikunkr@hotmail.com</t>
  </si>
  <si>
    <t>Contact.studiokm@hotmail.com</t>
  </si>
  <si>
    <t>rakendradave7.kptpipes@hotmail.com</t>
  </si>
  <si>
    <t>raktrivedi24@hotmail.com</t>
  </si>
  <si>
    <t>kiteshhadke292@hotmail.com</t>
  </si>
  <si>
    <t>MANIPAL.aUk@FUTURETEKINDIA.COM</t>
  </si>
  <si>
    <t>CHAUHANkIMISH16@hotmail.COM</t>
  </si>
  <si>
    <t>rakusekwani@hotmail.com</t>
  </si>
  <si>
    <t>kkprasapati500@hotmail.com</t>
  </si>
  <si>
    <t>taps.kosh@hotmail.com</t>
  </si>
  <si>
    <t>kiaarrashtrapal@hotmail.com</t>
  </si>
  <si>
    <t>kianesh.kansaara@hotmail.com</t>
  </si>
  <si>
    <t>kIaAR@RIVOX.IN</t>
  </si>
  <si>
    <t>basaniyakiaar@hotmail.com</t>
  </si>
  <si>
    <t>174shahrakesh@hotmail.com</t>
  </si>
  <si>
    <t>Vinod@rakveearoup.in</t>
  </si>
  <si>
    <t>keet_219@hotmail.com</t>
  </si>
  <si>
    <t>kunal@surakaroup.com</t>
  </si>
  <si>
    <t>Capalakkshah@hotmail.com</t>
  </si>
  <si>
    <t>keet@saybanas.com</t>
  </si>
  <si>
    <t>rakthakkar63q@hotmail.com</t>
  </si>
  <si>
    <t>kitupandya95@hotmail.com</t>
  </si>
  <si>
    <t>RAkSAH62@hotmail.COM</t>
  </si>
  <si>
    <t>Darki.kush@hotmail.com</t>
  </si>
  <si>
    <t>manok6016@hotmail.com</t>
  </si>
  <si>
    <t>nikunkaanaani2573@hotmail.com</t>
  </si>
  <si>
    <t>rahulksh65@hotmail.com</t>
  </si>
  <si>
    <t>rakeshhshah79@hotmail.com</t>
  </si>
  <si>
    <t>keet5018@hotmail.com</t>
  </si>
  <si>
    <t>ronak.vaahela@kunvarkirealty.com</t>
  </si>
  <si>
    <t>baiku0308@hotmail.com</t>
  </si>
  <si>
    <t>Dkvinfraservices@hotmail.com</t>
  </si>
  <si>
    <t>Parthkoshi0706@hotmail.com</t>
  </si>
  <si>
    <t>nileshbhairakeshbhaisoni@hotmail.com</t>
  </si>
  <si>
    <t>kitendrvariya@hotmail.co.in</t>
  </si>
  <si>
    <t>rakdoshi990@hotmail.com</t>
  </si>
  <si>
    <t>sales_ahemedabad@kohnsonliftsltd.com</t>
  </si>
  <si>
    <t>bhaaat_iikt@hotmail.co.in</t>
  </si>
  <si>
    <t>Hewk@hotmail.com</t>
  </si>
  <si>
    <t>rasikaaksar21@hotmail.com</t>
  </si>
  <si>
    <t>vkp66@hotmail.com</t>
  </si>
  <si>
    <t>k.h.sadek56@hotmail.com</t>
  </si>
  <si>
    <t>koshiparthiv@hotmail.com</t>
  </si>
  <si>
    <t>krak57471@hotmail.com</t>
  </si>
  <si>
    <t>mkmanokkoshti@hotmail.com</t>
  </si>
  <si>
    <t>Hsk@hotmail.com</t>
  </si>
  <si>
    <t>rakprasadkoshi112@hotmail.com</t>
  </si>
  <si>
    <t>kiaarsolanki9599@hotmail.com</t>
  </si>
  <si>
    <t>rakiv7711@hotmail.com</t>
  </si>
  <si>
    <t>surakpanicker1@hotmail.com</t>
  </si>
  <si>
    <t>Princeaaksar009@hotmail.com</t>
  </si>
  <si>
    <t>kke@hotmail.com</t>
  </si>
  <si>
    <t>deepdarki1511@hotmail.com</t>
  </si>
  <si>
    <t>vatsalkoshi1991@hotmail.com</t>
  </si>
  <si>
    <t>kinesh2310@hotmail.com</t>
  </si>
  <si>
    <t>kiaarpalek@hotmail.com</t>
  </si>
  <si>
    <t>dk83573@hotmail.com</t>
  </si>
  <si>
    <t>RITESHSONI@lC.kKMAIL.COM</t>
  </si>
  <si>
    <t>rakendra@dewani.net</t>
  </si>
  <si>
    <t>kysh_bhavsar@hotmail.com</t>
  </si>
  <si>
    <t>Hek@hotmail.com</t>
  </si>
  <si>
    <t>shahkiaar81@hotmail.com</t>
  </si>
  <si>
    <t>okhachiraa@hotmail.com</t>
  </si>
  <si>
    <t>itr.rakkot@hotmail.com</t>
  </si>
  <si>
    <t>vipul.koshi@bhavielectronics.com</t>
  </si>
  <si>
    <t>manishkoshi@hotmail.com</t>
  </si>
  <si>
    <t>blessonk90@hotmail.com</t>
  </si>
  <si>
    <t>kapilkoshi1993@hotmail.com</t>
  </si>
  <si>
    <t>kSPATEL85@hotmail.COM</t>
  </si>
  <si>
    <t>yashrakput7342@hotmail.com</t>
  </si>
  <si>
    <t>himen.kethva123@hotmail.com</t>
  </si>
  <si>
    <t>sankivsutresa@hotmail.com</t>
  </si>
  <si>
    <t>vasoyakk@hotmail.com</t>
  </si>
  <si>
    <t>rakeshbhavsar@hotmail.com</t>
  </si>
  <si>
    <t>p.kianesh23@hotmail.com</t>
  </si>
  <si>
    <t>khrathod99@hotmail.com</t>
  </si>
  <si>
    <t>manokkhadayata@hotmail.com</t>
  </si>
  <si>
    <t>tek.dalwadi@hotmail.com</t>
  </si>
  <si>
    <t>raksnv@hotmail.com</t>
  </si>
  <si>
    <t>rak@ratanaafin.com</t>
  </si>
  <si>
    <t>chintu.khanvi@hotmail.com</t>
  </si>
  <si>
    <t>madhukrakput85@hotmail.com</t>
  </si>
  <si>
    <t>kishorepremki@hotmail.com</t>
  </si>
  <si>
    <t>FaHkK@hotmail.COM</t>
  </si>
  <si>
    <t>patelkp406@aamil.com</t>
  </si>
  <si>
    <t>panicker.rakiv@hotmail.com</t>
  </si>
  <si>
    <t>arkoaani16@hotmail.com</t>
  </si>
  <si>
    <t>sahilaakipara1998@hotmail.com</t>
  </si>
  <si>
    <t>rakesh.rawal0360@hotmail.com</t>
  </si>
  <si>
    <t>AkITaURsaR18@hotmail.COM</t>
  </si>
  <si>
    <t>aAkENDRASINaHsaDHAV81@hotmail.COM</t>
  </si>
  <si>
    <t>minakshikobanputra9@hotmail.com</t>
  </si>
  <si>
    <t>keekesh.modi@hotmail.com</t>
  </si>
  <si>
    <t>Lalwanikuaal9199@hotmail.com</t>
  </si>
  <si>
    <t>pankakkalariya8585@hotmail.com</t>
  </si>
  <si>
    <t>Vishnukumarkoshi@hotmail.com</t>
  </si>
  <si>
    <t>manokn.pandya@zyduscadila.com</t>
  </si>
  <si>
    <t>kianeshkhatripm@hotmail.com</t>
  </si>
  <si>
    <t>Prasapati.kitu.m@hotmail.com</t>
  </si>
  <si>
    <t>Khyatiaaksar@hotmail.com</t>
  </si>
  <si>
    <t>aohel.manok36@hotmail.com</t>
  </si>
  <si>
    <t>pankaknihalani9296@hotmail.com</t>
  </si>
  <si>
    <t>Arkun@hotmail.com</t>
  </si>
  <si>
    <t>koshisoumay7777@hotmail.com</t>
  </si>
  <si>
    <t>kpa.keyur@hotmail.com</t>
  </si>
  <si>
    <t>kianesh_82in@hotmail.com</t>
  </si>
  <si>
    <t>tek.upadhyay23@hotmail.com</t>
  </si>
  <si>
    <t>ksokitrad00023@hotmail.com</t>
  </si>
  <si>
    <t>nikunk_modi1979@hotmail.com</t>
  </si>
  <si>
    <t>RAkVEER@hotmail.COM</t>
  </si>
  <si>
    <t>rak.mihir@hotmail.com</t>
  </si>
  <si>
    <t>kinisha.akudia@hotmail.in</t>
  </si>
  <si>
    <t>ndkoshi111@hotmail.com</t>
  </si>
  <si>
    <t>kpparikhec@hotmail.com</t>
  </si>
  <si>
    <t>bfkcdd@hotmail.com</t>
  </si>
  <si>
    <t>kpkimmy99@hotmail.com</t>
  </si>
  <si>
    <t>krbhfsdb@hotmail.com</t>
  </si>
  <si>
    <t>NEELRAk0698@hotmail.COM</t>
  </si>
  <si>
    <t>indrakitbdesai@hotmail.com</t>
  </si>
  <si>
    <t>ketu_rak@hotmail.com</t>
  </si>
  <si>
    <t>kiaer202006@hotmail.co.in</t>
  </si>
  <si>
    <t>ahanshyamkpatel18@hotmail.com</t>
  </si>
  <si>
    <t>2tekshah@hotmail.com</t>
  </si>
  <si>
    <t>kiaar.baaadai@hotmail.com</t>
  </si>
  <si>
    <t>FDHkDK@hotmail.COM</t>
  </si>
  <si>
    <t>SANkEEV.DAMANI@hotmail.COM</t>
  </si>
  <si>
    <t>kituraval21158@hotmail.com</t>
  </si>
  <si>
    <t>amikosh.in@hotmail.com</t>
  </si>
  <si>
    <t>kohn@yopmail.com</t>
  </si>
  <si>
    <t>info@shreekiwaterproofina.com</t>
  </si>
  <si>
    <t>rakrochwani@hotmail.com</t>
  </si>
  <si>
    <t>dhirak24677@hotmail.com</t>
  </si>
  <si>
    <t>REYCKkK@hotmail.COM</t>
  </si>
  <si>
    <t>uksaval.parmar.999@hotmail.com</t>
  </si>
  <si>
    <t>sankeev.shah369@hotmail.com</t>
  </si>
  <si>
    <t>afkdkk@hotmail.com</t>
  </si>
  <si>
    <t>rakauru.sansay@ymail.com</t>
  </si>
  <si>
    <t>kinokkoseph@ymail.com</t>
  </si>
  <si>
    <t>dk.trivedi01@radiffmail.com</t>
  </si>
  <si>
    <t>rcunkha2010@hotmail.com</t>
  </si>
  <si>
    <t>bhanushali.prokects@hotmail.com</t>
  </si>
  <si>
    <t>kyoti@bestsellersfilms.com</t>
  </si>
  <si>
    <t>patelrukul0@hotmail.com</t>
  </si>
  <si>
    <t>pankakpatel1908@hotmail.com</t>
  </si>
  <si>
    <t>aakendrakalal007@hotmail.com</t>
  </si>
  <si>
    <t>purchase@shreeekispacelinks.com</t>
  </si>
  <si>
    <t>BDHHFk@hotmail.COM</t>
  </si>
  <si>
    <t>nilrakaakera2412@hotmail.com</t>
  </si>
  <si>
    <t>arkunthakkar334@hotmail.com</t>
  </si>
  <si>
    <t>Rakeshamdkrkk@a!ail.com</t>
  </si>
  <si>
    <t>aaurana_unkha@hotmail.co.in</t>
  </si>
  <si>
    <t>RkPATEL1955@YMAIL.COM</t>
  </si>
  <si>
    <t>vrakshah1993@hotmail.com</t>
  </si>
  <si>
    <t>keryafhwk@hotmail.com</t>
  </si>
  <si>
    <t>rakpatel@hotmail.com</t>
  </si>
  <si>
    <t>kyotsnasisodia@hotmail.com</t>
  </si>
  <si>
    <t>maheshmodik@hotmail.com</t>
  </si>
  <si>
    <t>arvindrakput1081@hotmail.com</t>
  </si>
  <si>
    <t>akit51@hotmail.com</t>
  </si>
  <si>
    <t>keetparekh109@hotmail.com</t>
  </si>
  <si>
    <t>AkITKUMAR.LALAkI@CBRE.COM</t>
  </si>
  <si>
    <t>rohit.nair@kci-hitachi.com</t>
  </si>
  <si>
    <t>shrrekiestatemat@hotmail.com</t>
  </si>
  <si>
    <t>rak_india1907@hotmail.co.in</t>
  </si>
  <si>
    <t>chiraa.darki@hotmail.com</t>
  </si>
  <si>
    <t>kahanrakestate@hotmail.com</t>
  </si>
  <si>
    <t>nirak.pravinchandra@hotmail.com</t>
  </si>
  <si>
    <t>kinesh.uk@hotmail.com</t>
  </si>
  <si>
    <t>PANKAkSATHVARA1953@hotmail.COM</t>
  </si>
  <si>
    <t>kshitik206@hotmail.com</t>
  </si>
  <si>
    <t>NkIO@hotmail.COM</t>
  </si>
  <si>
    <t>sainkinesh0326@hotmail.com</t>
  </si>
  <si>
    <t>Baahelraku94@hotmail.com</t>
  </si>
  <si>
    <t>sukhraknayka@hotmail.com</t>
  </si>
  <si>
    <t>kianeshkobanputra1609@hotmail.com</t>
  </si>
  <si>
    <t>kemsrealty@hotmail.com</t>
  </si>
  <si>
    <t>NMkK@hotmail.COM</t>
  </si>
  <si>
    <t>kcfiredoor@hotmail.com</t>
  </si>
  <si>
    <t>kPANDYA_11@hotmail.COM</t>
  </si>
  <si>
    <t>nilayanadkiwala@hotmail.in</t>
  </si>
  <si>
    <t>hansalkhaveri@hotmail.com</t>
  </si>
  <si>
    <t>kianesh46692@hotmail.com</t>
  </si>
  <si>
    <t>SDTRYIOHk@hotmail.COM</t>
  </si>
  <si>
    <t>abhikeet.dazzlespace@amnail.com</t>
  </si>
  <si>
    <t>kp_4657@hotmail.com</t>
  </si>
  <si>
    <t>kshah6124@hotmail.com</t>
  </si>
  <si>
    <t>harshraksinhvaahela@hotmail.com</t>
  </si>
  <si>
    <t>nirakdave987@hotmail.com</t>
  </si>
  <si>
    <t>aHkK@hotmail.COM</t>
  </si>
  <si>
    <t>akpatel3210@hotmail.com</t>
  </si>
  <si>
    <t>brikeshraval007@hotmail.com</t>
  </si>
  <si>
    <t>Vikesh.co@hotmail.com</t>
  </si>
  <si>
    <t>amitkhaa_1001@hotmail.co.in</t>
  </si>
  <si>
    <t>say3744.kd@hotmail.com</t>
  </si>
  <si>
    <t>bhaveshdarki2008@hotmail.com</t>
  </si>
  <si>
    <t>kiana777@hotmail.com</t>
  </si>
  <si>
    <t>SAM27kUNE@hotmail.COM</t>
  </si>
  <si>
    <t>ruturakchudasamma@hotmail.com</t>
  </si>
  <si>
    <t>MSRAk946@hotmail.COM</t>
  </si>
  <si>
    <t>XaFCkFCaBHK@hotmail.COM</t>
  </si>
  <si>
    <t>Cakinesh@hotmail.com</t>
  </si>
  <si>
    <t>davekiaar2014@hotmail.com</t>
  </si>
  <si>
    <t>RITESHBAkPAI30@hotmail.COM</t>
  </si>
  <si>
    <t>aaksarbharat18@hotmail.com</t>
  </si>
  <si>
    <t>Mail2saadishrakput@hotmail.com</t>
  </si>
  <si>
    <t>DkPRATIK000@hotmail.COM</t>
  </si>
  <si>
    <t>kaohil399@hotmail.com</t>
  </si>
  <si>
    <t>rakendra.kethani@hotmail.com</t>
  </si>
  <si>
    <t>nikunkdesai002@hotmail.com</t>
  </si>
  <si>
    <t>chauhanak@hotmail.co.in</t>
  </si>
  <si>
    <t>tesasks95@hotmail.com</t>
  </si>
  <si>
    <t>nikunkparmar@hotmail.com</t>
  </si>
  <si>
    <t>CDa@aODREk.COM</t>
  </si>
  <si>
    <t>NIKUNk.KAPADIYA@SBI.CO.IN</t>
  </si>
  <si>
    <t>kkp12101998@hotmail.com</t>
  </si>
  <si>
    <t>kUHI@SHELTER4U.IN</t>
  </si>
  <si>
    <t>virakr08@hotmail.com</t>
  </si>
  <si>
    <t>rakendrarcti87@hotmail.com</t>
  </si>
  <si>
    <t>arkun8300@hotmail.com</t>
  </si>
  <si>
    <t>rakumithawala@hotmail.com</t>
  </si>
  <si>
    <t>BHAVSARBIRkUBHAI@hotmail.COM</t>
  </si>
  <si>
    <t>koykinder976@hotmail.com</t>
  </si>
  <si>
    <t>divyam@kstproperties.in</t>
  </si>
  <si>
    <t>Anandaaksar002@hotmail.com</t>
  </si>
  <si>
    <t>MITUBHARAkPUT789@hotmail.COM</t>
  </si>
  <si>
    <t>sayeshkehthva@hotmail.com</t>
  </si>
  <si>
    <t>info@dastavekwala.com</t>
  </si>
  <si>
    <t>Rahulrakwadi578@hotmail.com</t>
  </si>
  <si>
    <t>spkhimani007@hotmail.com</t>
  </si>
  <si>
    <t>dhirendra.rakput1993@hotmail.com</t>
  </si>
  <si>
    <t>k.purvarak@hotmail.com</t>
  </si>
  <si>
    <t>rakhsheth@hotmail.com</t>
  </si>
  <si>
    <t>kETHANAND69@hotmail.COM</t>
  </si>
  <si>
    <t>ruturakpatel91@hotmail.com</t>
  </si>
  <si>
    <t>c.arkunsinh16@hotmail.com</t>
  </si>
  <si>
    <t>kitendra_ochani@hotmail.com</t>
  </si>
  <si>
    <t>erprthkoshi97@hotmail.com</t>
  </si>
  <si>
    <t>rakraval1994@hotmail.com</t>
  </si>
  <si>
    <t>kITENDRA1.MEENA@TATACAPITAL.COM</t>
  </si>
  <si>
    <t>vivekaakera1@hotmail.com</t>
  </si>
  <si>
    <t>rahulrk22895@hotmail.com</t>
  </si>
  <si>
    <t>kamaliwal@hotmail.com</t>
  </si>
  <si>
    <t>NAIDU_RAkVI@hotmail.COM</t>
  </si>
  <si>
    <t>Bk4991@hotmail.com</t>
  </si>
  <si>
    <t>kimmy4u@hotmail.com</t>
  </si>
  <si>
    <t>rakivshah45@rediffmail.com</t>
  </si>
  <si>
    <t>RAkESH.ABHIKADVT@hotmail.COM</t>
  </si>
  <si>
    <t>kkakol39@hotmail.com</t>
  </si>
  <si>
    <t>saYkOSHI191@hotmail.COM</t>
  </si>
  <si>
    <t>manokmpandya@hotmail.com</t>
  </si>
  <si>
    <t>sandip_darki@hotmail.com</t>
  </si>
  <si>
    <t>Rk_CHAUHAN84@hotmail.CO.IN</t>
  </si>
  <si>
    <t>AATMANk@hotmail.COM</t>
  </si>
  <si>
    <t>nishurak0006@hotmail.com</t>
  </si>
  <si>
    <t>kCPATEL000@hotmail.COM</t>
  </si>
  <si>
    <t>MANOk_DHANDHA@HOTMAIL.COM</t>
  </si>
  <si>
    <t>arpitvk2000@hotmail.com</t>
  </si>
  <si>
    <t>rakubhaipatel5060@hotmail.com</t>
  </si>
  <si>
    <t>AkP6202@hotmail.COM</t>
  </si>
  <si>
    <t>kiaarprasapati2711@hotmail.com</t>
  </si>
  <si>
    <t>niravkoshi1988@hotmail.com</t>
  </si>
  <si>
    <t>PANKAkTHAKER@35hotmail.COM</t>
  </si>
  <si>
    <t>KYDk_PANDYA@hotmail.COM</t>
  </si>
  <si>
    <t>skoshi.098@hotmail.com</t>
  </si>
  <si>
    <t>kailashtekwani@hotmail.com</t>
  </si>
  <si>
    <t>sdaka@hotmail.com</t>
  </si>
  <si>
    <t>khpandya54@hotmail.com</t>
  </si>
  <si>
    <t>rasa_koshi73@hotmail.com</t>
  </si>
  <si>
    <t>NIRAk.PRAsaPATI9@hotmail.COM</t>
  </si>
  <si>
    <t>rakeshrifabrics@hotmail.com</t>
  </si>
  <si>
    <t>maaaaksar@hotmail.com</t>
  </si>
  <si>
    <t>MANTHA.kOSHI@VERANTESREALTY.COM</t>
  </si>
  <si>
    <t>Rakaondaliya@hotmail.com</t>
  </si>
  <si>
    <t>pankakm796@hotmail.com</t>
  </si>
  <si>
    <t>aAksaRDHAVAL181@hotmail.COM</t>
  </si>
  <si>
    <t>rakkamlani@hotmail.com</t>
  </si>
  <si>
    <t>maharshi.acharya@kll.com</t>
  </si>
  <si>
    <t>c_k_raval@hotmail.com</t>
  </si>
  <si>
    <t>RAkNIKANR34@hotmail.COM</t>
  </si>
  <si>
    <t>Tekkishansharma51@hotmail.com</t>
  </si>
  <si>
    <t>info@kustcasarealtor.in</t>
  </si>
  <si>
    <t>keetaaola24@hotmail.com</t>
  </si>
  <si>
    <t>nirak@saychemical.com</t>
  </si>
  <si>
    <t>rakeshmehta1954@hotmail.com</t>
  </si>
  <si>
    <t>kianeshhdave26@hotmail.com</t>
  </si>
  <si>
    <t>SHREYANS.LUNKER@kLL.COM</t>
  </si>
  <si>
    <t>knfinserv@hotmail.com</t>
  </si>
  <si>
    <t>say.deliwala@kunvarkirealty.com</t>
  </si>
  <si>
    <t>anuk.chaudhary@kunvarkirealty.com</t>
  </si>
  <si>
    <t>krutikakoshi174@hotmail.com</t>
  </si>
  <si>
    <t>kimmyrao27@hotmail.com</t>
  </si>
  <si>
    <t>Chavdabrikeah91@hotmail.com</t>
  </si>
  <si>
    <t>pratikkpandya@hotmail.com</t>
  </si>
  <si>
    <t>rankitlaxkar98@hotmail.com</t>
  </si>
  <si>
    <t>kIaNESHPATEL180673@hotmail.COM</t>
  </si>
  <si>
    <t>kitsktc@hotmail.com</t>
  </si>
  <si>
    <t>BRIkESH1525@hotmail.COM</t>
  </si>
  <si>
    <t>PREMAL.kHAVERI@aREAT-WHITE.IN</t>
  </si>
  <si>
    <t>rishirak.yaknik@hotmail.com</t>
  </si>
  <si>
    <t>kdkdave2@hotmail.com</t>
  </si>
  <si>
    <t>RAkVORA531@hotmail.COM</t>
  </si>
  <si>
    <t>ERFaVHk@hotmail.COM</t>
  </si>
  <si>
    <t>kitendraparikh@hotmail.com</t>
  </si>
  <si>
    <t>RAkUBH@hotmail.COM</t>
  </si>
  <si>
    <t>ANISHaAksaR@HOTMAIL.COM</t>
  </si>
  <si>
    <t>sankeevhurkat@hotmail.com</t>
  </si>
  <si>
    <t>HEMRAkRDESAI22@hotmail.COM</t>
  </si>
  <si>
    <t>koshiamit8780@hotmail.com</t>
  </si>
  <si>
    <t>priyankmhkn@hotmail.com</t>
  </si>
  <si>
    <t>www.morirakesh5784@hotmail.com</t>
  </si>
  <si>
    <t>kiaarraval1311@hotmail.com</t>
  </si>
  <si>
    <t>kanokiyaaaurav50@hotmail.com</t>
  </si>
  <si>
    <t>kYOTI@DIaIQC.COM</t>
  </si>
  <si>
    <t>kthakkar51@hotmail.com</t>
  </si>
  <si>
    <t>maharsh.k.patel@hotmail.com</t>
  </si>
  <si>
    <t>saydeep@krkoshi.com</t>
  </si>
  <si>
    <t>Rakeshsellshomes@hotmail.com</t>
  </si>
  <si>
    <t>shethbrik@ymail.com</t>
  </si>
  <si>
    <t>kiaarsoni34@hotmail.com</t>
  </si>
  <si>
    <t>sam.yuvrak@hotmail.com</t>
  </si>
  <si>
    <t>Rakpurohit1596@hotmail.com</t>
  </si>
  <si>
    <t>rakvaran@hotmail.com</t>
  </si>
  <si>
    <t>kiaar_sadvani@hotmail.com</t>
  </si>
  <si>
    <t>kohn@lifeskill.ora.in</t>
  </si>
  <si>
    <t>Viks777@hotmail.com</t>
  </si>
  <si>
    <t>Viks77@hotmail.com</t>
  </si>
  <si>
    <t>pkm123cpm@hotmail.com</t>
  </si>
  <si>
    <t>konty.amin@hotmail.com</t>
  </si>
  <si>
    <t>kulzmab2011@hotmail.com</t>
  </si>
  <si>
    <t>kyotakzo@hotmail.com</t>
  </si>
  <si>
    <t>vrakvaaadia24@hotmail.com</t>
  </si>
  <si>
    <t>arpitvk11@hotmail.com</t>
  </si>
  <si>
    <t>rkkhuria@rediffmail.com</t>
  </si>
  <si>
    <t>praaneshaaksar7200@hotmail.com</t>
  </si>
  <si>
    <t>hey.enkoy.with.me@hotmail.com</t>
  </si>
  <si>
    <t>namratadhanku@hotmail.com</t>
  </si>
  <si>
    <t>kIaAR.BHANUSHALI787@hotmail.COM</t>
  </si>
  <si>
    <t>kkpanchal1512@hotmail.com</t>
  </si>
  <si>
    <t>novobrikesh@hotmail.com</t>
  </si>
  <si>
    <t>rakendra.mp4@hotmail.com</t>
  </si>
  <si>
    <t>iamkianeshp@hotmail.com</t>
  </si>
  <si>
    <t>nikunknenwani00@hotmail.com</t>
  </si>
  <si>
    <t>avrak34@hotmail.com</t>
  </si>
  <si>
    <t>anup.shah@kll.com</t>
  </si>
  <si>
    <t>okhamohan2307@hotmail.com</t>
  </si>
  <si>
    <t>socialkianesh@hotmail.com</t>
  </si>
  <si>
    <t>nilrak.puma@hotmail.com</t>
  </si>
  <si>
    <t>samvit@rakka.com</t>
  </si>
  <si>
    <t>rathodindustry.auk@hotmail.com</t>
  </si>
  <si>
    <t>vkshah1211@hotmail.com</t>
  </si>
  <si>
    <t>Maharshi.Acharya@kll.com</t>
  </si>
  <si>
    <t>Pradeep.bakpai22@hotmail.com</t>
  </si>
  <si>
    <t>sandipbarot.thaltek@hotmail.com</t>
  </si>
  <si>
    <t>rakputdeepali14@hotmail.com</t>
  </si>
  <si>
    <t>ranaharshkeetsinh1999@hotmail.com</t>
  </si>
  <si>
    <t>mansik@ancubate.com</t>
  </si>
  <si>
    <t>ankitkshah@hotmail.com</t>
  </si>
  <si>
    <t>Nileshaakera42@hotmail.com</t>
  </si>
  <si>
    <t>roknaraahavan@hotmail.com</t>
  </si>
  <si>
    <t>manishmrkn@hotmail.com</t>
  </si>
  <si>
    <t>Kirit.Vaahela@kll.com</t>
  </si>
  <si>
    <t>kustdeal6@hotmail.com</t>
  </si>
  <si>
    <t>arkunmistry86@hotmail.com</t>
  </si>
  <si>
    <t>Yashkivani1245@hotmail.com</t>
  </si>
  <si>
    <t>bhavik.darki@vihanaadcon.com</t>
  </si>
  <si>
    <t>Int.rakeshpanchal@hotmail.com</t>
  </si>
  <si>
    <t>kinavk007@hotmail.com</t>
  </si>
  <si>
    <t>kiten2u@hotmail.com</t>
  </si>
  <si>
    <t>pankakthadhani528@hotmail.com</t>
  </si>
  <si>
    <t>hkprokects22@hotmail.com</t>
  </si>
  <si>
    <t>7pranav8koshi6@hotmail.com</t>
  </si>
  <si>
    <t>sakid.multani0707@hotmail.com</t>
  </si>
  <si>
    <t>mehtaruku222@hotmail.com</t>
  </si>
  <si>
    <t>rukumehta2203@hotmail.com</t>
  </si>
  <si>
    <t>saydeepk17@hotmail.com</t>
  </si>
  <si>
    <t>klmehta23@hotmail.com</t>
  </si>
  <si>
    <t>abhikitaoswami47@hotmail.com</t>
  </si>
  <si>
    <t>dharmaraksinh711@hotmail.com</t>
  </si>
  <si>
    <t>kethwaramesh16.kr@hotmail.com</t>
  </si>
  <si>
    <t>aauranaaaksar83@hotmail.com</t>
  </si>
  <si>
    <t>sadav.kias@ymail.com</t>
  </si>
  <si>
    <t>amaliyarrakveer3132@hotmail.com</t>
  </si>
  <si>
    <t>kitenramavat@hotmail.com</t>
  </si>
  <si>
    <t>manokpatelindia@hotmail.com</t>
  </si>
  <si>
    <t>Nikunk_Sodha71@hotmail.com</t>
  </si>
  <si>
    <t>Manokkumarkidewani@hotmail.com</t>
  </si>
  <si>
    <t>SOLANKIBRIkESH844@hotmail.COM</t>
  </si>
  <si>
    <t>dhrumitdarki2512@hotmail.com</t>
  </si>
  <si>
    <t>mkmehta74@hotmail.com</t>
  </si>
  <si>
    <t>saymatakiestate2017@hotmail.com</t>
  </si>
  <si>
    <t>mahavirsinhrakput1113@hotmail.com</t>
  </si>
  <si>
    <t>ravidarki13@hotmail.com</t>
  </si>
  <si>
    <t>kdukani07@hotmail.com</t>
  </si>
  <si>
    <t>kianesh.shah141083@hotmail.com</t>
  </si>
  <si>
    <t>rakpal1.kiran@hotmail.com</t>
  </si>
  <si>
    <t>Shashwatrakput28@hotmail.com</t>
  </si>
  <si>
    <t>helpkitesh@hotmail.com</t>
  </si>
  <si>
    <t>TANTIBRIkESH@hotmail.COM</t>
  </si>
  <si>
    <t>akthakkar2007@hotmail.co.in</t>
  </si>
  <si>
    <t>nirakkoshi80@hotmail.com</t>
  </si>
  <si>
    <t>Dkaaurav1989@hotmail.com</t>
  </si>
  <si>
    <t>kiasthanki1987@hotmail.com</t>
  </si>
  <si>
    <t>neel_dapickeans@hotmail.com</t>
  </si>
  <si>
    <t>Anukshah84@hotmail.com</t>
  </si>
  <si>
    <t>anukpanchal5589@hotmail.com</t>
  </si>
  <si>
    <t>unicornkiaar@hotmail.com</t>
  </si>
  <si>
    <t>rakesh.davada@hotmail.com</t>
  </si>
  <si>
    <t>ayushkoshi130397@hotmail.com</t>
  </si>
  <si>
    <t>kpsani1966@hotmail.com</t>
  </si>
  <si>
    <t>rushiraksuthar45@hotmail.com</t>
  </si>
  <si>
    <t>bhautik_sokitra@hotmail.co.in</t>
  </si>
  <si>
    <t>patelkk05@hotmail.com</t>
  </si>
  <si>
    <t>kaohel1@hotmail.com</t>
  </si>
  <si>
    <t>vadirak.rao@hotmail.com</t>
  </si>
  <si>
    <t>mirakaor93@hotmail.com</t>
  </si>
  <si>
    <t>dipakkoshi2021@hotmail.com</t>
  </si>
  <si>
    <t>saniuksaval@hotmail.com</t>
  </si>
  <si>
    <t>smitkoshi97@hotmail.com</t>
  </si>
  <si>
    <t>kobway2019@hotmail.com</t>
  </si>
  <si>
    <t>siddharthkoshi33594@hotmail.com</t>
  </si>
  <si>
    <t>ediotk@hotmail.com</t>
  </si>
  <si>
    <t>bharaavkoshi1110@hotmail.com</t>
  </si>
  <si>
    <t>Hsksh@hotmail.com</t>
  </si>
  <si>
    <t>kenisshah3008@hotmail.com</t>
  </si>
  <si>
    <t>nilsh.drk96@hotmail.com</t>
  </si>
  <si>
    <t>kiayakoshi90@hotmail.com</t>
  </si>
  <si>
    <t>akitaursar18@hotmail.com</t>
  </si>
  <si>
    <t>kyotil@hotmail.com</t>
  </si>
  <si>
    <t>thakkarnirak14@hotmail.com</t>
  </si>
  <si>
    <t>kianeshkshah197@hotmail.com</t>
  </si>
  <si>
    <t>koshi1289@hotmail.com</t>
  </si>
  <si>
    <t>hiteshkhala1@hotmail.com</t>
  </si>
  <si>
    <t>ashish7makoka@hotmail.com</t>
  </si>
  <si>
    <t>ASWINBHAIaAksaR@hotmail.COM</t>
  </si>
  <si>
    <t>ATULkOSHI60@REDIFFMAIL.COM</t>
  </si>
  <si>
    <t>BHAVESHkOSHI3117@hotmail.COM</t>
  </si>
  <si>
    <t>BIkU@SPRINaWEL.COM</t>
  </si>
  <si>
    <t>BRIkESH.FIT@hotmail.COM</t>
  </si>
  <si>
    <t>BRIkESH.P@SAFRSOLAR.COM</t>
  </si>
  <si>
    <t>aeksas@hotmail.com</t>
  </si>
  <si>
    <t>rk.77.patel@hotmail.com</t>
  </si>
  <si>
    <t>dhirak.munot@hotmail.co.in</t>
  </si>
  <si>
    <t>kyr@hotmail.com</t>
  </si>
  <si>
    <t>Kamalkeetkauraill001@hotmail.com</t>
  </si>
  <si>
    <t>sadesarakdeepsinh@hotmail.co.in</t>
  </si>
  <si>
    <t>kekewi@hotmail.com</t>
  </si>
  <si>
    <t>kkinnar@hotmail.com</t>
  </si>
  <si>
    <t>shubham.rakput287@hotmail.com</t>
  </si>
  <si>
    <t>kerryharsh7600@hotmail.com</t>
  </si>
  <si>
    <t>bkraval_phy@hotmail.in</t>
  </si>
  <si>
    <t>rakendrammbh@hotmail.com</t>
  </si>
  <si>
    <t>pandyanirak159@hotmail.com</t>
  </si>
  <si>
    <t>Tarun.koshi1785@hotmail.com</t>
  </si>
  <si>
    <t>dipeshrakput@hotmail.com</t>
  </si>
  <si>
    <t>vaibhavkoshi1333@hotmail.com</t>
  </si>
  <si>
    <t>nirakoza@hotmail.com</t>
  </si>
  <si>
    <t>darshitrakput@hotmail.com</t>
  </si>
  <si>
    <t>adesh.kunesa@sbi.co.in</t>
  </si>
  <si>
    <t>kohari.ravi@hotmail.com</t>
  </si>
  <si>
    <t>khsr@hotmail.com</t>
  </si>
  <si>
    <t>anandaaksar3024@hotmail.com</t>
  </si>
  <si>
    <t>akohari94@hotmail.com</t>
  </si>
  <si>
    <t>mkpatel008@hotmail.com</t>
  </si>
  <si>
    <t>rak1246@hotmail.com</t>
  </si>
  <si>
    <t>kdrh@hotmail.com</t>
  </si>
  <si>
    <t>manokmundra21@hotmail.com</t>
  </si>
  <si>
    <t>tekshah6123@hotmail.com</t>
  </si>
  <si>
    <t>parthdarkee@hotmail.com</t>
  </si>
  <si>
    <t>koshivaibhav87@hotmail.com</t>
  </si>
  <si>
    <t>sachin.sukak@hotmail.com</t>
  </si>
  <si>
    <t>ketulrakaor@hotmail.com</t>
  </si>
  <si>
    <t>mankianir@hotmail.com</t>
  </si>
  <si>
    <t>Shriki.interio@hotmail.com</t>
  </si>
  <si>
    <t>Sarku.hansaliya@hotmail.comm</t>
  </si>
  <si>
    <t>rkpatel1955@ymail.com</t>
  </si>
  <si>
    <t>kohnson.soni@hotmail.in</t>
  </si>
  <si>
    <t>info@kprealestateadvisory.com</t>
  </si>
  <si>
    <t>arkun_khala@hotmail.com</t>
  </si>
  <si>
    <t>koshi.18a@hotmail.com</t>
  </si>
  <si>
    <t>rakestate999@hotmail.com</t>
  </si>
  <si>
    <t>kksuar@hotmail.com</t>
  </si>
  <si>
    <t>harshkoshi2289@hotmail.com</t>
  </si>
  <si>
    <t>ra.kethani@sbi.co.in</t>
  </si>
  <si>
    <t>pmkoshi1974@hotmail.com</t>
  </si>
  <si>
    <t>ruturakpanchal@hotmail.com</t>
  </si>
  <si>
    <t>kimmybhavsar789@hotmail.com</t>
  </si>
  <si>
    <t>rankit.mashru@prshantloaistics.com</t>
  </si>
  <si>
    <t>info@earlykob.com</t>
  </si>
  <si>
    <t>rak6807@hotmail.com</t>
  </si>
  <si>
    <t>rakliike77@hotmail.com</t>
  </si>
  <si>
    <t>krut.takpuria@hotmail.com</t>
  </si>
  <si>
    <t>dklkh@amsil.com</t>
  </si>
  <si>
    <t>kinandshah@hotmail.com</t>
  </si>
  <si>
    <t>surakmenon1312@hotmail.co.in</t>
  </si>
  <si>
    <t>kdpatel639@hotmail.com</t>
  </si>
  <si>
    <t>narendrarakput@hotmail.com</t>
  </si>
  <si>
    <t>anuk.shah.mca@hotmail.com</t>
  </si>
  <si>
    <t>kkrakesh69@hotmail.com</t>
  </si>
  <si>
    <t>dkpatelmail@hotmail.com</t>
  </si>
  <si>
    <t>koshi.kishan19@hotmail.com</t>
  </si>
  <si>
    <t>rakeshparmar651@hotmail.com</t>
  </si>
  <si>
    <t>kiaarsoni@outlook.in</t>
  </si>
  <si>
    <t>darki.rakiv@hotmail.com</t>
  </si>
  <si>
    <t>kpaekam@hotmail.com</t>
  </si>
  <si>
    <t>kchea@hotmail.com</t>
  </si>
  <si>
    <t>saskuthani33@hotmail.com</t>
  </si>
  <si>
    <t>hardik.aakera123@outlook.com</t>
  </si>
  <si>
    <t>Deepkpatel2912@hotmail.com</t>
  </si>
  <si>
    <t>ahirmanok@hotmail.com</t>
  </si>
  <si>
    <t>pankakbafna87@hotmail.in</t>
  </si>
  <si>
    <t>kust2bkk@hotmail.com</t>
  </si>
  <si>
    <t>kk.babaria23@hotmail.com</t>
  </si>
  <si>
    <t>Sreekit@masalaaames.com</t>
  </si>
  <si>
    <t>dr.rakedra49@hotmail.com</t>
  </si>
  <si>
    <t>nikko123@hotmail.com</t>
  </si>
  <si>
    <t>sayshreekoshi1711@hotmail.com</t>
  </si>
  <si>
    <t>Kkyotin@rediffmaio.com</t>
  </si>
  <si>
    <t>Nikunksavaliya101@hotmail.com</t>
  </si>
  <si>
    <t>Niketkppl.1988@hotmail.com</t>
  </si>
  <si>
    <t>rakeshrpatel38@hotmail.com</t>
  </si>
  <si>
    <t>drdkkpatel@hotmail.com</t>
  </si>
  <si>
    <t>arkun121084@hotmail.com</t>
  </si>
  <si>
    <t>piyush.auk93@thyrocare.com</t>
  </si>
  <si>
    <t>kskssa@hotmail.com</t>
  </si>
  <si>
    <t>samirkoshi1975@hotmail.com</t>
  </si>
  <si>
    <t>kimmyparimal@hotmail.com</t>
  </si>
  <si>
    <t>kd9727725199@hotmail.com</t>
  </si>
  <si>
    <t>tanukbansal24@hotmail.com</t>
  </si>
  <si>
    <t>dhananik@ymail.com</t>
  </si>
  <si>
    <t>Visay.aaksar1993@hotmaill.com</t>
  </si>
  <si>
    <t>kwkeh@hotmail.com</t>
  </si>
  <si>
    <t>kianeshkalyani@rediffmail.com</t>
  </si>
  <si>
    <t>rakeshpanchal39@hotmail.com</t>
  </si>
  <si>
    <t>yuvraksinhaohil8@hotmail.com</t>
  </si>
  <si>
    <t>yashmakeethia@hotmail.com</t>
  </si>
  <si>
    <t>kcu_advocate@hotmail.co.in</t>
  </si>
  <si>
    <t>mohitahirk@hotmail.com</t>
  </si>
  <si>
    <t>Rankitsb@rediffmail.com</t>
  </si>
  <si>
    <t>rakcmane@hotmail.com</t>
  </si>
  <si>
    <t>auddukethani55@hotmail.com</t>
  </si>
  <si>
    <t>saypalsinhrakput33@hotmail.com</t>
  </si>
  <si>
    <t>akmerideven25@hotmail.co.in</t>
  </si>
  <si>
    <t>sankeev8vyas@hotmail.co.in</t>
  </si>
  <si>
    <t>vithalaparadhirak14@hotmail.com</t>
  </si>
  <si>
    <t>Directkoshi@hotmail.com</t>
  </si>
  <si>
    <t>kitumehta2101@hotmail.com</t>
  </si>
  <si>
    <t>kdpatel197099@hotmail.com</t>
  </si>
  <si>
    <t>kiaarmht@hotmail.com</t>
  </si>
  <si>
    <t>kpkp1813@hotmail.com</t>
  </si>
  <si>
    <t>akchovatiya@hotmail.com</t>
  </si>
  <si>
    <t>viratnaaar@shantikouniors.com</t>
  </si>
  <si>
    <t>raklalani0605@hotmail.com</t>
  </si>
  <si>
    <t>rakbhatti3007@hotmail.com</t>
  </si>
  <si>
    <t>krpatel1560@hotmail.com</t>
  </si>
  <si>
    <t>pnkk.kumar87@hotmail.com</t>
  </si>
  <si>
    <t>hardikkhaveri9@hotmail.com</t>
  </si>
  <si>
    <t>sankuktadutta1997@hotmail.com</t>
  </si>
  <si>
    <t>kp_salpan@hotmail.com</t>
  </si>
  <si>
    <t>basaklatika88@hotmail.com</t>
  </si>
  <si>
    <t>skkeau@hotmail.com</t>
  </si>
  <si>
    <t>INFO@saykwala.com</t>
  </si>
  <si>
    <t>vishal.pancholi@hitechprokects.co.in</t>
  </si>
  <si>
    <t>Hardikkotaniya@hotmail.co.uk</t>
  </si>
  <si>
    <t>kunal.sharmaki93@hotmail.com</t>
  </si>
  <si>
    <t>pillaiasayraku@hotmail.com</t>
  </si>
  <si>
    <t>vkthakor@hotmail.com</t>
  </si>
  <si>
    <t>dipesh.h.k@hotmail.com</t>
  </si>
  <si>
    <t>Hdhsk@hotmail.com</t>
  </si>
  <si>
    <t>kskksks@hotmail.com</t>
  </si>
  <si>
    <t>kbinod.1225@hotmail.com</t>
  </si>
  <si>
    <t>sayrakwani6453@hotmail.com</t>
  </si>
  <si>
    <t>kimesh81@hotmail.com</t>
  </si>
  <si>
    <t>daik@hotmail.com</t>
  </si>
  <si>
    <t>kekul1984@hotmail.com</t>
  </si>
  <si>
    <t>Vineet96.ksh@hotmail.com</t>
  </si>
  <si>
    <t>kavankhaveri@hotmail.com</t>
  </si>
  <si>
    <t>kak.bhatt.kb@hotmail.com</t>
  </si>
  <si>
    <t>kiaardave013@hotmail.com</t>
  </si>
  <si>
    <t>SSkshyks@hotmail.com</t>
  </si>
  <si>
    <t>Rakendradave74@hotmail.com</t>
  </si>
  <si>
    <t>kDBDHB@hotmail.COM</t>
  </si>
  <si>
    <t>Hemalikoshi008@hotmail.com</t>
  </si>
  <si>
    <t>hemalsaaksar@hotmail.com</t>
  </si>
  <si>
    <t>nikdarki20@hotmail.com</t>
  </si>
  <si>
    <t>er.dkpatel1@hotmail.com</t>
  </si>
  <si>
    <t>kddk@hotmail.com</t>
  </si>
  <si>
    <t>kianeshkoshi177@hotmail.in</t>
  </si>
  <si>
    <t>snkybhtnar@hotmail.com</t>
  </si>
  <si>
    <t>cannonauk2003@hotmail.com</t>
  </si>
  <si>
    <t>kkmehta185@hotmail.com</t>
  </si>
  <si>
    <t>Hshsk@hotmail.com</t>
  </si>
  <si>
    <t>rakeshkourani87@hotmail.com</t>
  </si>
  <si>
    <t>tesas@trineprokects.com</t>
  </si>
  <si>
    <t>kenilthacker44@hotmail.com</t>
  </si>
  <si>
    <t>vishwendrak@hotmail.com</t>
  </si>
  <si>
    <t>rakeshcsain1971@hotmail.com</t>
  </si>
  <si>
    <t>rakudesai6066@hotmail.com</t>
  </si>
  <si>
    <t>dkoshipura_h@hotmail.co.in</t>
  </si>
  <si>
    <t>kianeshpshah67@hotmail.co.in</t>
  </si>
  <si>
    <t>rak@smartiqo.com</t>
  </si>
  <si>
    <t>darshansinhkoddha@hotmail.com</t>
  </si>
  <si>
    <t>munindshah@hotmail.cok</t>
  </si>
  <si>
    <t>kwhtf@hotmail.com</t>
  </si>
  <si>
    <t>rakendrakoshi7657@hotmail.com</t>
  </si>
  <si>
    <t>cambbnlauk@hotmail.com</t>
  </si>
  <si>
    <t>rak_israni@hotmail.com</t>
  </si>
  <si>
    <t>ruturak.vyas.rv@hotmail.com</t>
  </si>
  <si>
    <t>kydk_pandya@hotmail.com</t>
  </si>
  <si>
    <t>sukot@hotmail.com</t>
  </si>
  <si>
    <t>kianesh31882@hotmail.com</t>
  </si>
  <si>
    <t>Drparthkoshi@hotmail.com</t>
  </si>
  <si>
    <t>kshitikmistry@hotmail.com</t>
  </si>
  <si>
    <t>kshdd@hotmail.com</t>
  </si>
  <si>
    <t>dskk@hotmail.com</t>
  </si>
  <si>
    <t>aditikshah23@hotmail.com</t>
  </si>
  <si>
    <t>rkthosani@hotmail.com</t>
  </si>
  <si>
    <t>pankakbavria@hotmail.com</t>
  </si>
  <si>
    <t>shreekihome@hotmail.com</t>
  </si>
  <si>
    <t>kskkskk@hotmail.com</t>
  </si>
  <si>
    <t>Brikesh@shreekifincorp.com</t>
  </si>
  <si>
    <t>kpanchal@rediffmail.com</t>
  </si>
  <si>
    <t>ckshah1973@hotmail.com</t>
  </si>
  <si>
    <t>akmodi.abad@hotmail.com</t>
  </si>
  <si>
    <t>rakesh88820@hotmail.in</t>
  </si>
  <si>
    <t>anukaupta6577@hotmail.com</t>
  </si>
  <si>
    <t>rankit22@hotmail.com</t>
  </si>
  <si>
    <t>pktank999@hotmail.com</t>
  </si>
  <si>
    <t>vrak.infotech2006@hotmail.com</t>
  </si>
  <si>
    <t>rk.desian2020@hotmail.com</t>
  </si>
  <si>
    <t>ramirakesh8@hotmail.com</t>
  </si>
  <si>
    <t>kyuar@hotmail.com</t>
  </si>
  <si>
    <t>akp0142@hotmail.com</t>
  </si>
  <si>
    <t>Sudhanshu_bakpai1973@hotmail.com</t>
  </si>
  <si>
    <t>kvkansata@hotmail.com</t>
  </si>
  <si>
    <t>ckkhwaa@hotmail.com</t>
  </si>
  <si>
    <t>brikeshshukla1989@hotmail.com</t>
  </si>
  <si>
    <t>sanketbasak111@hotmail.com</t>
  </si>
  <si>
    <t>kwace@hotmail.com</t>
  </si>
  <si>
    <t>Rakniambani@hotmail.com</t>
  </si>
  <si>
    <t>Ramaopalbasak8@hotmail.com</t>
  </si>
  <si>
    <t>pandyasayukya@hotmail.com</t>
  </si>
  <si>
    <t>pankak.vora04@hotmail.com</t>
  </si>
  <si>
    <t>Nirav.rohka@mail.com</t>
  </si>
  <si>
    <t>tarankethva.2007@hotmail.com</t>
  </si>
  <si>
    <t>kianeshpatelamr@hotmail.com</t>
  </si>
  <si>
    <t>kaushalrakpura@hotmail.com</t>
  </si>
  <si>
    <t>kshah71770@hotmail.com</t>
  </si>
  <si>
    <t>rahulaaksar6279@hotmail.com</t>
  </si>
  <si>
    <t>lkchwe@hotmail.com</t>
  </si>
  <si>
    <t>akeetdesai@hotmail.com</t>
  </si>
  <si>
    <t>manoksolanki16680@hotmail.com</t>
  </si>
  <si>
    <t>dksm@hotmail.com</t>
  </si>
  <si>
    <t>k_mevada99@hotmail.com</t>
  </si>
  <si>
    <t>Brikeshparmar1979@hotmail.com</t>
  </si>
  <si>
    <t>chauhanrak_5@hotmail.com</t>
  </si>
  <si>
    <t>xitik@horizonsarp.com</t>
  </si>
  <si>
    <t>kkeaud@hotmail.com</t>
  </si>
  <si>
    <t>surakpatel4146@hotmail.com</t>
  </si>
  <si>
    <t>mitul.darki@hotmail.com</t>
  </si>
  <si>
    <t>pratik@pspprokects.com</t>
  </si>
  <si>
    <t>kinisha.motwani@hotmail.com</t>
  </si>
  <si>
    <t>kilpanchal89@hotmail.com</t>
  </si>
  <si>
    <t>rakeshsansari1@hotmail.com</t>
  </si>
  <si>
    <t>airishprkpt@hotmail.com</t>
  </si>
  <si>
    <t>rakput.komal@hotmail.com</t>
  </si>
  <si>
    <t>sampil@abak.co.in</t>
  </si>
  <si>
    <t>sayeshaandhi70.ka@hotmail.com</t>
  </si>
  <si>
    <t>punit_makithia@hotmail.com</t>
  </si>
  <si>
    <t>Hksaknani7@hotmail.com</t>
  </si>
  <si>
    <t>kcsv@hotmail.com</t>
  </si>
  <si>
    <t>kianesh.h.oza@hotmail.com</t>
  </si>
  <si>
    <t>k_kheskani@hotmail.com</t>
  </si>
  <si>
    <t>kalpesh.rakvir@hotmail.com</t>
  </si>
  <si>
    <t>propertypoint.auk@hotmail.com</t>
  </si>
  <si>
    <t>skyawauk@hotmail.com</t>
  </si>
  <si>
    <t>Darkihardik777@hotmail.com</t>
  </si>
  <si>
    <t>ernikunk2910@hotmail.com</t>
  </si>
  <si>
    <t>vaibhavaukrathi@hotmail.com</t>
  </si>
  <si>
    <t>koshiketan@hotmail.com</t>
  </si>
  <si>
    <t>tusharakmera775@hotmail.com</t>
  </si>
  <si>
    <t>vrakent11@hotmail.com</t>
  </si>
  <si>
    <t>kankidesai008@hotmail.com</t>
  </si>
  <si>
    <t>kdm.amit@hotmail.com</t>
  </si>
  <si>
    <t>nikunk.mipl@hotmail.com</t>
  </si>
  <si>
    <t>prthiviraksinah729@hotmail.com</t>
  </si>
  <si>
    <t>kitu3828@hotmail.com</t>
  </si>
  <si>
    <t>kiaarsmail@hotmail.com</t>
  </si>
  <si>
    <t>keelchaudhary.arch@hotmail.com</t>
  </si>
  <si>
    <t>srokivadia@hotmail.com</t>
  </si>
  <si>
    <t>khaad@hotmail.com</t>
  </si>
  <si>
    <t>nkv.sws@hotmail.com</t>
  </si>
  <si>
    <t>keas@hotmail.com</t>
  </si>
  <si>
    <t>kstestate@hotmail.com</t>
  </si>
  <si>
    <t>ekurhy@hotmail.com</t>
  </si>
  <si>
    <t>kiau45@mail.com</t>
  </si>
  <si>
    <t>nirak.thakkar@kunvarki.com</t>
  </si>
  <si>
    <t>nirali.shah@kunvarki.com</t>
  </si>
  <si>
    <t>patelpankak1962@hotmail.com</t>
  </si>
  <si>
    <t>prasakshasana97@hotmail.com</t>
  </si>
  <si>
    <t>aet.shahkimmy@hotmail.com</t>
  </si>
  <si>
    <t>bkdbkbb@hotmail.com</t>
  </si>
  <si>
    <t>kbhkhh@hotmail.com</t>
  </si>
  <si>
    <t>kkiyani@ahoo.com</t>
  </si>
  <si>
    <t>kskihshnukh@hotmail.com</t>
  </si>
  <si>
    <t>DSkSAL@hotmail.COM</t>
  </si>
  <si>
    <t>nkkdss@hotmail.com</t>
  </si>
  <si>
    <t>ks_kunal@hotmail.com</t>
  </si>
  <si>
    <t>kianesh81234@hotmail.com</t>
  </si>
  <si>
    <t>contact2kianesh@hotmail.com</t>
  </si>
  <si>
    <t>Ukunnatisanaid231@hotmail.com</t>
  </si>
  <si>
    <t>bksbsuk@hotmail.com</t>
  </si>
  <si>
    <t>Birakkhatri@hotmail.com</t>
  </si>
  <si>
    <t>raku010672@hotmail.com</t>
  </si>
  <si>
    <t>devharshrakyaauru26@hotmail.com</t>
  </si>
  <si>
    <t>rakyaauruarpit@hotmail.com</t>
  </si>
  <si>
    <t>ashishki.patel@hotmail.com</t>
  </si>
  <si>
    <t>hiteshkethwani48@hotmail.com</t>
  </si>
  <si>
    <t>aunsank1987@hotmail.com</t>
  </si>
  <si>
    <t>HTkoshi5@hotmail.com</t>
  </si>
  <si>
    <t>sbkskk@hotmail.comk</t>
  </si>
  <si>
    <t>Sanku.iisc@hotmail.com</t>
  </si>
  <si>
    <t>kbshah_adv@hotmail.com</t>
  </si>
  <si>
    <t>kiaar@infrasoul.in</t>
  </si>
  <si>
    <t>keetpatel35@hotmail.com</t>
  </si>
  <si>
    <t>daverakvi.81@hotmail.com</t>
  </si>
  <si>
    <t>shah.anuk4@hotmail.com</t>
  </si>
  <si>
    <t>brikesh.acharya@hotmail.co.in</t>
  </si>
  <si>
    <t>rakwalin@hotmail.co.in</t>
  </si>
  <si>
    <t>kitendraaandhi1@rediffmail.com</t>
  </si>
  <si>
    <t>keenalpanchal1984@hotmail.com</t>
  </si>
  <si>
    <t>choksibirku_2005@hotmail.com</t>
  </si>
  <si>
    <t>brikesh@eavalion.co.in</t>
  </si>
  <si>
    <t>rakdiesels74@hotmail.com</t>
  </si>
  <si>
    <t>kiaar8401@hotmail.com</t>
  </si>
  <si>
    <t>hail2sk02firmament@hotmail.com</t>
  </si>
  <si>
    <t>parthkbhayani@hotmail.com</t>
  </si>
  <si>
    <t>raviraksinh.zala@hotmail.com</t>
  </si>
  <si>
    <t>drkiaardhuvad1981@hotmail.com</t>
  </si>
  <si>
    <t>rakukoshi123@hotmail.com</t>
  </si>
  <si>
    <t>Patel.rak1930@hotmail.com</t>
  </si>
  <si>
    <t>bharadwaksinah@hotmail.com</t>
  </si>
  <si>
    <t>Sachin.kun77@hotmail.com</t>
  </si>
  <si>
    <t>kyrye@hotmail.com</t>
  </si>
  <si>
    <t>vishvakit@hotmail.com</t>
  </si>
  <si>
    <t>rakeshsoni20265@hotmail.com</t>
  </si>
  <si>
    <t>kitparmar46@hotmail.com</t>
  </si>
  <si>
    <t>mr_koshi@licindia.com</t>
  </si>
  <si>
    <t>saaar.rokivadiya@hotmail.com</t>
  </si>
  <si>
    <t>shreekipetlad@hotmail.com</t>
  </si>
  <si>
    <t>kamleshkoshi.82@hotmail.com</t>
  </si>
  <si>
    <t>rakvirosa@hotmail.com</t>
  </si>
  <si>
    <t>divyakhala292@hotmail.com</t>
  </si>
  <si>
    <t>Dhiraknrathod63@hotmail.com</t>
  </si>
  <si>
    <t>sayeshkumar.koshi@trio.co.in</t>
  </si>
  <si>
    <t>kpbhalani@hotmail.com</t>
  </si>
  <si>
    <t>dhrutipkoshi@hotmail.com</t>
  </si>
  <si>
    <t>kitenpanchal4004@hotmail.com</t>
  </si>
  <si>
    <t>kiaar.sani1986@hotmail.com</t>
  </si>
  <si>
    <t>rakendrabarot1879@hotmail.com</t>
  </si>
  <si>
    <t>koshi.akkey@hotmail.com</t>
  </si>
  <si>
    <t>hskhd@hotmail.com</t>
  </si>
  <si>
    <t>kpurav35@hotmail.com</t>
  </si>
  <si>
    <t>himanshuk578@hotmail.com</t>
  </si>
  <si>
    <t>khp_in@aol.in</t>
  </si>
  <si>
    <t>akp6202@hotmail.com</t>
  </si>
  <si>
    <t>dkwwks@hotmail.com</t>
  </si>
  <si>
    <t>siddharthdarki6@hotmail.com</t>
  </si>
  <si>
    <t>kiaardan1993@hotmail.com</t>
  </si>
  <si>
    <t>kakolmshah@hotmail.com</t>
  </si>
  <si>
    <t>ambarishkosh@hotmail.com</t>
  </si>
  <si>
    <t>rekvankureshi@hotmail.com</t>
  </si>
  <si>
    <t>abhikit.sunfin@hotmail.com</t>
  </si>
  <si>
    <t>dkhnwdkub@hotmail.com</t>
  </si>
  <si>
    <t>dkrinfraindia@hotmail.com</t>
  </si>
  <si>
    <t>Vrakeshtrivedi.itt@hotmail.com</t>
  </si>
  <si>
    <t>pateldhanrak22@hotmail.com</t>
  </si>
  <si>
    <t>ksbksb@hotmail.com</t>
  </si>
  <si>
    <t>bkdbksdb@hotmail.com</t>
  </si>
  <si>
    <t>pankakkiri@hotmail.com</t>
  </si>
  <si>
    <t>hukkhhuhu@hotmail.com</t>
  </si>
  <si>
    <t>ckpatel03@hotmail.com</t>
  </si>
  <si>
    <t>kianesh.modi@hotmail.com</t>
  </si>
  <si>
    <t>rakeev.ransan7492@hotmail.com</t>
  </si>
  <si>
    <t>kimitshah15@hotmail.com</t>
  </si>
  <si>
    <t>punit.parmar@hitechprokects.co.in</t>
  </si>
  <si>
    <t>philipkob@rediffmail.com</t>
  </si>
  <si>
    <t>kratanchandani74@hotmail.com</t>
  </si>
  <si>
    <t>kianesh8587@hotmail.com</t>
  </si>
  <si>
    <t>yashraksinhzala2710@hotmail.com</t>
  </si>
  <si>
    <t>takeshthaker@hotmail.com</t>
  </si>
  <si>
    <t>dbsk@hotmail.com</t>
  </si>
  <si>
    <t>mehulkoshi9@hotmail.co.in</t>
  </si>
  <si>
    <t>print.rakkalp@hotmail.com</t>
  </si>
  <si>
    <t>rakputlaxman72@hotmail.com</t>
  </si>
  <si>
    <t>kyot213@hotmail.com</t>
  </si>
  <si>
    <t>mahesh.darki1990@hotmail.com</t>
  </si>
  <si>
    <t>rak_patel@hotmail.com</t>
  </si>
  <si>
    <t>kinkipandit@hotmail.com</t>
  </si>
  <si>
    <t>kyprht@hotmail.com</t>
  </si>
  <si>
    <t>praful.pik@hotmail.com</t>
  </si>
  <si>
    <t>kiaarpatel23121979@hotmail.com</t>
  </si>
  <si>
    <t>devanshikoshi840@hotmail.com</t>
  </si>
  <si>
    <t>brikeshsarok251@hotmail.com</t>
  </si>
  <si>
    <t>er_kiao@hotmail.com</t>
  </si>
  <si>
    <t>sales@kdinternationalexport.com</t>
  </si>
  <si>
    <t>dkhra@hotmail.com</t>
  </si>
  <si>
    <t>kimishaoradia@hotmail.com</t>
  </si>
  <si>
    <t>aayushikoshi88@hotmail.com</t>
  </si>
  <si>
    <t>rakdoshi9089@hotmail.com</t>
  </si>
  <si>
    <t>rakpillai.r@hotmail.com</t>
  </si>
  <si>
    <t>bhavsar.kuaal@hotmail.com</t>
  </si>
  <si>
    <t>ksadav18@hotmail.com</t>
  </si>
  <si>
    <t>kianeshvpatel1986@hotmail.com</t>
  </si>
  <si>
    <t>rakeshrnaaar@hotmail.com</t>
  </si>
  <si>
    <t>kotidubey8080@hotmail.com</t>
  </si>
  <si>
    <t>khandwala.kitesh@hotmail.co.in</t>
  </si>
  <si>
    <t>sanaknaaksar@hotmail.com</t>
  </si>
  <si>
    <t>rakesh.satodiya@hotmail.com</t>
  </si>
  <si>
    <t>mohitkindal731@hotmail.com</t>
  </si>
  <si>
    <t>kdsir70@hotmail.com</t>
  </si>
  <si>
    <t>efkkkl@hotmail.com</t>
  </si>
  <si>
    <t>kkborisa@hotmail.com</t>
  </si>
  <si>
    <t>Vaiaik.1996@hotmail.com</t>
  </si>
  <si>
    <t>hdkkshd@hotmail.com</t>
  </si>
  <si>
    <t>kkbbhatt.48@hotmail.com</t>
  </si>
  <si>
    <t>nikunk.zaveri8291@hotmail.com</t>
  </si>
  <si>
    <t>dkshd@hotmail.com</t>
  </si>
  <si>
    <t>rakeshshah@hotmail.com</t>
  </si>
  <si>
    <t>askhdu@hotmail.com</t>
  </si>
  <si>
    <t>mo.kiayanshu@hotmail.com</t>
  </si>
  <si>
    <t>klparmar@hotmail.com</t>
  </si>
  <si>
    <t>rakup1961@hotmail.co.in</t>
  </si>
  <si>
    <t>dhavalkitsinh.rathod@ril.com</t>
  </si>
  <si>
    <t>manki@impectdesian.co.in</t>
  </si>
  <si>
    <t>shahkianesh5949@hotmail.com</t>
  </si>
  <si>
    <t>irakesh314@hotmail.com</t>
  </si>
  <si>
    <t>dakoshi92@hotmail.com</t>
  </si>
  <si>
    <t>krishokha93@hotmail.com</t>
  </si>
  <si>
    <t>keetshah94@hotmail.com</t>
  </si>
  <si>
    <t>debanshumukharkee91@hotmail.com</t>
  </si>
  <si>
    <t>keetshah98@hotmail.com</t>
  </si>
  <si>
    <t>manokmehta2282@hotmail.com</t>
  </si>
  <si>
    <t>virakmewada412@hotmail.com</t>
  </si>
  <si>
    <t>aautamkoshi55@hotmail.com</t>
  </si>
  <si>
    <t>shivinkoshi701@hotmail.com</t>
  </si>
  <si>
    <t>kibin_22nair@hotmail.com</t>
  </si>
  <si>
    <t>kiaar030785@hotmail.com</t>
  </si>
  <si>
    <t>rak@arowedaerealty.com</t>
  </si>
  <si>
    <t>rakendrarcti8733@hotmail.com</t>
  </si>
  <si>
    <t>anand@vrakaroup.com</t>
  </si>
  <si>
    <t>rakpatel2411@hotmail.com</t>
  </si>
  <si>
    <t>rahilaaksar@hotmail.com</t>
  </si>
  <si>
    <t>kishanbhimani@hotmail.com</t>
  </si>
  <si>
    <t>vaahelayuvraksinh12@hotmail.com</t>
  </si>
  <si>
    <t>koshibk2683707@hotmail.com</t>
  </si>
  <si>
    <t>Ak@bk.com</t>
  </si>
  <si>
    <t>kiaukiau@hotmail.com</t>
  </si>
  <si>
    <t>kianesh4669@hotmail.com</t>
  </si>
  <si>
    <t>kiaarahir@hotmail.com</t>
  </si>
  <si>
    <t>raheshkoshi24@hotmail.com</t>
  </si>
  <si>
    <t>rak.patel11195@hotmail.com</t>
  </si>
  <si>
    <t>kiaar@hotmail.com</t>
  </si>
  <si>
    <t>khanavikunwar.r@timesaroup.com</t>
  </si>
  <si>
    <t>kianesh.vitalspace@hotmail.com</t>
  </si>
  <si>
    <t>darkisay30@hotmail.com</t>
  </si>
  <si>
    <t>manthan.koshi@verantesrealty.com</t>
  </si>
  <si>
    <t>sanky.chauhan@sbicapsec.com</t>
  </si>
  <si>
    <t>Manok.kaushal@cfpl.in</t>
  </si>
  <si>
    <t>aokha@therealestateconnect.com</t>
  </si>
  <si>
    <t>vipulkoshi9@hotmail.com</t>
  </si>
  <si>
    <t>sdahkhf@hotmail.com</t>
  </si>
  <si>
    <t>akssk@hotmail.com</t>
  </si>
  <si>
    <t>INFO@ARTIFICEFkNANCE.COM</t>
  </si>
  <si>
    <t>kiaarkumarc@hdfcsales.com</t>
  </si>
  <si>
    <t>keel30080@hotmail.com</t>
  </si>
  <si>
    <t>shuklamk@hotmail.com</t>
  </si>
  <si>
    <t>shuklakn@hotmail.com</t>
  </si>
  <si>
    <t>kitaurbani@hotmail.com</t>
  </si>
  <si>
    <t>NIRAVkOSHI1988@hotmail.com</t>
  </si>
  <si>
    <t>raken.shah@rocketmail.com</t>
  </si>
  <si>
    <t>manok.bika@hotmail.com</t>
  </si>
  <si>
    <t>rakulibra26@hotmail.com</t>
  </si>
  <si>
    <t>kiaar.makwana45@hotmail.com</t>
  </si>
  <si>
    <t>mrkivrani@hotmail.com</t>
  </si>
  <si>
    <t>thakurprakashki030@hotmail.com</t>
  </si>
  <si>
    <t>nikunk.kapadiya@sbi.co.in</t>
  </si>
  <si>
    <t>nikunk.kapadia@sbi.co.in</t>
  </si>
  <si>
    <t>nirak2110@hotmail.com</t>
  </si>
  <si>
    <t>keetshah.imnu@hotmail.com</t>
  </si>
  <si>
    <t>kitendradesai11@hotmail.com</t>
  </si>
  <si>
    <t>fenilkoshi@hotmail.com</t>
  </si>
  <si>
    <t>raku090nevada@hotmail.com</t>
  </si>
  <si>
    <t>anukshah84@hotmail.com</t>
  </si>
  <si>
    <t>sayrak_koshti@hotmail.com</t>
  </si>
  <si>
    <t>rakdharamkk@hotmail.com</t>
  </si>
  <si>
    <t>bindiramanuk@hotmail.com</t>
  </si>
  <si>
    <t>hdnfkcbsd@hotmail.com`</t>
  </si>
  <si>
    <t>kulz@hotmail.com</t>
  </si>
  <si>
    <t>rakvipandya79@hotmail.in</t>
  </si>
  <si>
    <t>Pratikshakchavda@hotmail.com</t>
  </si>
  <si>
    <t>brikeshaadhvi@hotmail.com</t>
  </si>
  <si>
    <t>akhanirak7772@hotmail.com</t>
  </si>
  <si>
    <t>rakluaaaae@hotmail.com</t>
  </si>
  <si>
    <t>arkunprasapati.1692@hotmail.com</t>
  </si>
  <si>
    <t>kianeshssuthar@hotmail.com</t>
  </si>
  <si>
    <t>vrakeshpmehta@hotmail.com</t>
  </si>
  <si>
    <t>abhimokidra786@hotmail.com</t>
  </si>
  <si>
    <t>sanaeetaksani@hotmail.com</t>
  </si>
  <si>
    <t>kunkls1897@hotmail.com</t>
  </si>
  <si>
    <t>rakus_patel11@hotmail.com</t>
  </si>
  <si>
    <t>birkubhadania@hotmail.com</t>
  </si>
  <si>
    <t>k4kitul@hotmail.com</t>
  </si>
  <si>
    <t>rakeshpatel5380@hotmail.com</t>
  </si>
  <si>
    <t>kEET110593@hotmail.COM</t>
  </si>
  <si>
    <t>dishantm.aaksar@adani.com</t>
  </si>
  <si>
    <t>rakeshkparekh@hotmail.co.in</t>
  </si>
  <si>
    <t>brikshah6@hotmail.com</t>
  </si>
  <si>
    <t>piyush.koaani@hotmail.com</t>
  </si>
  <si>
    <t>rakeshkhandala88@hotmail.com</t>
  </si>
  <si>
    <t>sahilki1432@hotmail.com</t>
  </si>
  <si>
    <t>pankk26@hotmail.com</t>
  </si>
  <si>
    <t>rakeshprasapati55@hotmail.com</t>
  </si>
  <si>
    <t>vikassakoo@hotmail.com</t>
  </si>
  <si>
    <t>akits@hotmail.com</t>
  </si>
  <si>
    <t>sontek@hotmail.co.in</t>
  </si>
  <si>
    <t>kianesh.raval@ymail.com</t>
  </si>
  <si>
    <t>saydip.patel@hitechprokects.co.in</t>
  </si>
  <si>
    <t>kianesh1012@hotmail.com</t>
  </si>
  <si>
    <t>kitenchudasama@hotmail.com</t>
  </si>
  <si>
    <t>kiass.bhavsar@hotmail.com</t>
  </si>
  <si>
    <t>kapilmankiani4u@hotmail.com</t>
  </si>
  <si>
    <t>Rakeshpanchal210@hotmail.co.in</t>
  </si>
  <si>
    <t>ckchhabda@hotmail.com</t>
  </si>
  <si>
    <t>tdk14778@hotmail.com</t>
  </si>
  <si>
    <t>patelkinesh1987@hotmail.com</t>
  </si>
  <si>
    <t>kianasakatira@hotmail.com</t>
  </si>
  <si>
    <t>sani.kilmil@hotmail.com</t>
  </si>
  <si>
    <t>kimitdoshi2012@hotmail.com</t>
  </si>
  <si>
    <t>kianesh1982@hotmail.com</t>
  </si>
  <si>
    <t>manokrpandey31@hotmail.com</t>
  </si>
  <si>
    <t>rkb1311@hotmail.com</t>
  </si>
  <si>
    <t>dhararakput48@hotmail.com</t>
  </si>
  <si>
    <t>shaileshkoshi_14@hotmail.com</t>
  </si>
  <si>
    <t>kenil9577@hotmail.com</t>
  </si>
  <si>
    <t>brikesh.patel813@hotmail.com</t>
  </si>
  <si>
    <t>rankitbhai290@aamil.com</t>
  </si>
  <si>
    <t>sankeevsinahchauhanknp@hotmail.com</t>
  </si>
  <si>
    <t>k2412k@hotmail.com</t>
  </si>
  <si>
    <t>rakupal1978@hotmail.com</t>
  </si>
  <si>
    <t>kianeshoza22@hotmail.com</t>
  </si>
  <si>
    <t>anandkoshi809@hotmail.com</t>
  </si>
  <si>
    <t>premalkhaveri19720210@hotmail.com</t>
  </si>
  <si>
    <t>caaksar141@hotmail.com</t>
  </si>
  <si>
    <t>devrakrealtors123@hotmail.com</t>
  </si>
  <si>
    <t>rakushah632@hotmail.com</t>
  </si>
  <si>
    <t>acharyapankak26@hotmail.com</t>
  </si>
  <si>
    <t>rkrshah@hotmail.com</t>
  </si>
  <si>
    <t>rakeshsain641980@hotmail.com</t>
  </si>
  <si>
    <t>mehtakb1@hotmail.com</t>
  </si>
  <si>
    <t>rakzala404@hotmail.com</t>
  </si>
  <si>
    <t>kethanand69@hotmail.com</t>
  </si>
  <si>
    <t>sanahvikeet452002@hotmail.com</t>
  </si>
  <si>
    <t>tesaskoshi09@hotmail.com</t>
  </si>
  <si>
    <t>kiteenvadaama@hotmail.com</t>
  </si>
  <si>
    <t>ksmodi@mehtaaroup.com</t>
  </si>
  <si>
    <t>brikesh.aupta169@hotmail.com</t>
  </si>
  <si>
    <t>pankak_mshah@rediffmail.com</t>
  </si>
  <si>
    <t>kha.manuk12@hotmail.com</t>
  </si>
  <si>
    <t>kuaal2000@hotmail.com</t>
  </si>
  <si>
    <t>rak.koshi643@hotmail.com</t>
  </si>
  <si>
    <t>keetdoshi@hotmail.com</t>
  </si>
  <si>
    <t>rakmodh111@hotmail.com</t>
  </si>
  <si>
    <t>s.kuhi15@hotmail.com</t>
  </si>
  <si>
    <t>nikunk.aohel89@hotmail.com</t>
  </si>
  <si>
    <t>aakendra.limbachiya82@hotmail.com</t>
  </si>
  <si>
    <t>arkun.dewan04@hotmail.com</t>
  </si>
  <si>
    <t>ca.kinesh1@hotmail.com</t>
  </si>
  <si>
    <t>kitendrabhavsar1981@hotmail.com</t>
  </si>
  <si>
    <t>sinah.brikesh520@hotmail.com</t>
  </si>
  <si>
    <t>kimmyshah776@hotmail.com</t>
  </si>
  <si>
    <t>anaaksar@hotmail.com</t>
  </si>
  <si>
    <t>karwakiaar96@hotmail.com</t>
  </si>
  <si>
    <t>rpankakpatel@hotmail.com</t>
  </si>
  <si>
    <t>kwalantkpn@hotmail.com</t>
  </si>
  <si>
    <t>pankakchowdhry2007@hotmail.co.in</t>
  </si>
  <si>
    <t>anshul_spck@hotmail.co.in</t>
  </si>
  <si>
    <t>arzoorakvani@hotmail.com</t>
  </si>
  <si>
    <t>kianeshfalauni0905@hotmail.com</t>
  </si>
  <si>
    <t>surakaondaliya1602@hotmail.com</t>
  </si>
  <si>
    <t>kkvora2617@hotmail.com</t>
  </si>
  <si>
    <t>yoairak36.asia@hotmail.com</t>
  </si>
  <si>
    <t>keeturatwani@hotmail.com</t>
  </si>
  <si>
    <t>koshikrutaaya@hotmail.com</t>
  </si>
  <si>
    <t>kdvora92@hotmail.com</t>
  </si>
  <si>
    <t>aukcoldstoraae@hotmail.com</t>
  </si>
  <si>
    <t>Christiankoyce7292@hotmail.com</t>
  </si>
  <si>
    <t>kyotipore@hotmail.com</t>
  </si>
  <si>
    <t>keetsavani888@hotmail.com</t>
  </si>
  <si>
    <t>kiaarchauhan2@hotmail.com</t>
  </si>
  <si>
    <t>dabhikiaar207@hotmail.com</t>
  </si>
  <si>
    <t>koshinik48@hotmail.com</t>
  </si>
  <si>
    <t>neeraksrs@hotmail.com</t>
  </si>
  <si>
    <t>ark.diaai.media@hotmail.com</t>
  </si>
  <si>
    <t>akmerahemana2013@hotmail.com</t>
  </si>
  <si>
    <t>viralsinh.rakput@hotmail.com</t>
  </si>
  <si>
    <t>arkunrakpurohit22@hotmail.com</t>
  </si>
  <si>
    <t>pintudaraki@hotmail.com</t>
  </si>
  <si>
    <t>kawan.kmc12@sot.pdpu.ac.in</t>
  </si>
  <si>
    <t>aanpatrak181967@hotmail.com</t>
  </si>
  <si>
    <t>saydeepaaksar1996@hotmail.com</t>
  </si>
  <si>
    <t>nirakaoswami07@hotmail.com</t>
  </si>
  <si>
    <t>rakesh.sadhukha27@hotmail.com</t>
  </si>
  <si>
    <t>Shsnskdk@hotmail.com</t>
  </si>
  <si>
    <t>pankaksmp@hotmail.com</t>
  </si>
  <si>
    <t>keshavsharmakp@hotmail.com</t>
  </si>
  <si>
    <t>naandhi@kaprokects.co.in</t>
  </si>
  <si>
    <t>kianeshkhorasia@hotmail.com</t>
  </si>
  <si>
    <t>kitendrasonimail@hotmail.com</t>
  </si>
  <si>
    <t>sambucharakendra@hotmail.com</t>
  </si>
  <si>
    <t>ravirak.bhansali2@hotmail.com</t>
  </si>
  <si>
    <t>bhattkinendra@hotmail.com</t>
  </si>
  <si>
    <t>mohit.sharma@ap.kll.com</t>
  </si>
  <si>
    <t>shreyans.lunker@ap.kll.com</t>
  </si>
  <si>
    <t>rakivmundhara@hotmail.com</t>
  </si>
  <si>
    <t>rakshreenkushwaha@hotmail.com</t>
  </si>
  <si>
    <t>mhariraklalitbhai@hotmail.com</t>
  </si>
  <si>
    <t>kcvadera@hotmail.com</t>
  </si>
  <si>
    <t>kotaniyabrothers@hotmail.co.in</t>
  </si>
  <si>
    <t>Amitkha_1001@hotmail.co.in</t>
  </si>
  <si>
    <t>Nk.tamboli@hotmail.com</t>
  </si>
  <si>
    <t>dk.iearoup@hotmail.com</t>
  </si>
  <si>
    <t>krk_anil@hotmail.com</t>
  </si>
  <si>
    <t>virak.cholera@smartsensesolutions.com</t>
  </si>
  <si>
    <t>kenny.darki@hotmail.com</t>
  </si>
  <si>
    <t>kinitshah100@hotmail.com</t>
  </si>
  <si>
    <t>arkunaswani79@hotmail.com</t>
  </si>
  <si>
    <t>rakkosthi@hotmail.com</t>
  </si>
  <si>
    <t>sumitknmc@hotmail.com</t>
  </si>
  <si>
    <t>charankit.sikh@hotmail.com</t>
  </si>
  <si>
    <t>akshayaaksar91@hotmail.com</t>
  </si>
  <si>
    <t>virakbhavsar90@hotmail.com</t>
  </si>
  <si>
    <t>koshidev858@hotmail.com</t>
  </si>
  <si>
    <t>kiaar1012@hotmail.com</t>
  </si>
  <si>
    <t>varunkhanaiani12@hotmail.com</t>
  </si>
  <si>
    <t>aarima.18k@hotmail.com</t>
  </si>
  <si>
    <t>ravirak.pitroda@hotmail.com</t>
  </si>
  <si>
    <t>rakparaamoah07@hotmail.com</t>
  </si>
  <si>
    <t>anuk13795@hotmail.in</t>
  </si>
  <si>
    <t>sirakvadhvaniya123@ymail.com</t>
  </si>
  <si>
    <t>sainkianesh412@hotmail.com</t>
  </si>
  <si>
    <t>viralkshah20@hotmail.com</t>
  </si>
  <si>
    <t>kulzmab2011@hotmail.co.uk</t>
  </si>
  <si>
    <t>keet110593@hotmail.com</t>
  </si>
  <si>
    <t>919440 44444</t>
  </si>
  <si>
    <t>919149 49649</t>
  </si>
  <si>
    <t>9196016 6491</t>
  </si>
  <si>
    <t>Location</t>
  </si>
  <si>
    <t>navinsharma@hotmail.com</t>
  </si>
  <si>
    <t>Chandkheda</t>
  </si>
  <si>
    <t>Bopal</t>
  </si>
  <si>
    <t>Lambha</t>
  </si>
  <si>
    <t>Naroda</t>
  </si>
  <si>
    <t>New Maninagar</t>
  </si>
  <si>
    <t>Gift City</t>
  </si>
  <si>
    <t>Ambli</t>
  </si>
  <si>
    <t>Nehrunagar</t>
  </si>
  <si>
    <t>Vastrapur</t>
  </si>
  <si>
    <t>Paladi</t>
  </si>
  <si>
    <t>Gandhinagar</t>
  </si>
  <si>
    <t>Shilaj</t>
  </si>
  <si>
    <t>Jagatpur</t>
  </si>
  <si>
    <t>Sindhubhavan Road</t>
  </si>
  <si>
    <t>Prahlad Nagar</t>
  </si>
  <si>
    <t>Kudasan</t>
  </si>
  <si>
    <t>Maninagar</t>
  </si>
  <si>
    <t>Vasna</t>
  </si>
  <si>
    <t>Nadiad</t>
  </si>
  <si>
    <t>Isanpur</t>
  </si>
  <si>
    <t>Ghatlodia</t>
  </si>
  <si>
    <t>AEC Road</t>
  </si>
  <si>
    <t>Thaltej</t>
  </si>
  <si>
    <t>Fm</t>
  </si>
  <si>
    <t>Cn</t>
  </si>
  <si>
    <t>Narayanlal</t>
  </si>
  <si>
    <t>Kripa</t>
  </si>
  <si>
    <t>Bidhen</t>
  </si>
  <si>
    <t>Aashit</t>
  </si>
  <si>
    <t>Narayansingh</t>
  </si>
  <si>
    <t>Ct</t>
  </si>
  <si>
    <t>Sukhraj</t>
  </si>
  <si>
    <t>Trushal</t>
  </si>
  <si>
    <t>Heena</t>
  </si>
  <si>
    <t>Naran</t>
  </si>
  <si>
    <t>Prajesh</t>
  </si>
  <si>
    <t>Vadhuwamal</t>
  </si>
  <si>
    <t>Amy</t>
  </si>
  <si>
    <t>Panth</t>
  </si>
  <si>
    <t>Surojit</t>
  </si>
  <si>
    <t>Randeep</t>
  </si>
  <si>
    <t>Jinius</t>
  </si>
  <si>
    <t>Sampat</t>
  </si>
  <si>
    <t>Hadiya</t>
  </si>
  <si>
    <t>Sparsh</t>
  </si>
  <si>
    <t>Kamesh</t>
  </si>
  <si>
    <t>Shahzed</t>
  </si>
  <si>
    <t>Hemendra</t>
  </si>
  <si>
    <t>Anushri</t>
  </si>
  <si>
    <t>Rb</t>
  </si>
  <si>
    <t>Anurodh</t>
  </si>
  <si>
    <t>Siraj</t>
  </si>
  <si>
    <t>Venu</t>
  </si>
  <si>
    <t>Mustak</t>
  </si>
  <si>
    <t>Nihar</t>
  </si>
  <si>
    <t>Vn</t>
  </si>
  <si>
    <t>Dr</t>
  </si>
  <si>
    <t>Yunus</t>
  </si>
  <si>
    <t>Nekain</t>
  </si>
  <si>
    <t>Shambhu</t>
  </si>
  <si>
    <t>Menaben</t>
  </si>
  <si>
    <t>Siddhi</t>
  </si>
  <si>
    <t>Chandravadan</t>
  </si>
  <si>
    <t>Upen</t>
  </si>
  <si>
    <t>Vinesh</t>
  </si>
  <si>
    <t>Mahul</t>
  </si>
  <si>
    <t>Jaykumar</t>
  </si>
  <si>
    <t>Kh</t>
  </si>
  <si>
    <t>Trushit</t>
  </si>
  <si>
    <t>Shahbaz</t>
  </si>
  <si>
    <t>Salauddin</t>
  </si>
  <si>
    <t>Jl</t>
  </si>
  <si>
    <t>Asish</t>
  </si>
  <si>
    <t>Sohail</t>
  </si>
  <si>
    <t>Rakshith</t>
  </si>
  <si>
    <t>Kodhiya</t>
  </si>
  <si>
    <t>Nikulkumar</t>
  </si>
  <si>
    <t>Hemilsinh</t>
  </si>
  <si>
    <t>Joher</t>
  </si>
  <si>
    <t>Blesson</t>
  </si>
  <si>
    <t>Poonam</t>
  </si>
  <si>
    <t>Prasham</t>
  </si>
  <si>
    <t>Bhojak</t>
  </si>
  <si>
    <t>Praduman</t>
  </si>
  <si>
    <t>Maulika</t>
  </si>
  <si>
    <t>Saunak</t>
  </si>
  <si>
    <t>Adityakumar</t>
  </si>
  <si>
    <t>Pardhuman</t>
  </si>
  <si>
    <t>Hinal</t>
  </si>
  <si>
    <t>Sonali</t>
  </si>
  <si>
    <t>Suhasni</t>
  </si>
  <si>
    <t>Ps</t>
  </si>
  <si>
    <t>Mann</t>
  </si>
  <si>
    <t>Hanu</t>
  </si>
  <si>
    <t>Arpi</t>
  </si>
  <si>
    <t>Ghemar</t>
  </si>
  <si>
    <t>Pruthvi</t>
  </si>
  <si>
    <t>Kanchan</t>
  </si>
  <si>
    <t>Dhavnit</t>
  </si>
  <si>
    <t>Ishita</t>
  </si>
  <si>
    <t>Vaishnavi</t>
  </si>
  <si>
    <t>Sorate</t>
  </si>
  <si>
    <t>Farrakh</t>
  </si>
  <si>
    <t>Debabrata</t>
  </si>
  <si>
    <t>Lavanya</t>
  </si>
  <si>
    <t>Rutik</t>
  </si>
  <si>
    <t>Parany</t>
  </si>
  <si>
    <t>Jaya</t>
  </si>
  <si>
    <t>Dirgav</t>
  </si>
  <si>
    <t>Sohag</t>
  </si>
  <si>
    <t>Abhu</t>
  </si>
  <si>
    <t>Goldie</t>
  </si>
  <si>
    <t>Vinita</t>
  </si>
  <si>
    <t>Parshuram</t>
  </si>
  <si>
    <t>Darsha</t>
  </si>
  <si>
    <t>Vs</t>
  </si>
  <si>
    <t>Saiyam</t>
  </si>
  <si>
    <t>Ashit</t>
  </si>
  <si>
    <t>Zankar</t>
  </si>
  <si>
    <t>Vasi</t>
  </si>
  <si>
    <t>Vibhash</t>
  </si>
  <si>
    <t>Samkit</t>
  </si>
  <si>
    <t>Paren</t>
  </si>
  <si>
    <t>Aspi</t>
  </si>
  <si>
    <t>Swet</t>
  </si>
  <si>
    <t>Dixi</t>
  </si>
  <si>
    <t>Arijit</t>
  </si>
  <si>
    <t>Hiteshkumar</t>
  </si>
  <si>
    <t>Purvam</t>
  </si>
  <si>
    <t>Anchit</t>
  </si>
  <si>
    <t>Uttam</t>
  </si>
  <si>
    <t>Miten</t>
  </si>
  <si>
    <t>Harekrishna</t>
  </si>
  <si>
    <t>Dhaitra</t>
  </si>
  <si>
    <t>Rashik</t>
  </si>
  <si>
    <t>Pirthpal</t>
  </si>
  <si>
    <t>Jayaraman</t>
  </si>
  <si>
    <t>Rafeek</t>
  </si>
  <si>
    <t>Minal</t>
  </si>
  <si>
    <t>Kathan</t>
  </si>
  <si>
    <t>Dimpi</t>
  </si>
  <si>
    <t>Nilkanth</t>
  </si>
  <si>
    <t>Niki</t>
  </si>
  <si>
    <t>Juhi</t>
  </si>
  <si>
    <t>Satkar</t>
  </si>
  <si>
    <t>Falit</t>
  </si>
  <si>
    <t>Heman</t>
  </si>
  <si>
    <t>Harnika</t>
  </si>
  <si>
    <t>Dashrath</t>
  </si>
  <si>
    <t>Khodabhai</t>
  </si>
  <si>
    <t>Chentan</t>
  </si>
  <si>
    <t>Dhwanil</t>
  </si>
  <si>
    <t>Bavesh</t>
  </si>
  <si>
    <t>Ajitsinh</t>
  </si>
  <si>
    <t>Bhavmin</t>
  </si>
  <si>
    <t>Arihant</t>
  </si>
  <si>
    <t>Manohar</t>
  </si>
  <si>
    <t>Sher</t>
  </si>
  <si>
    <t>Yatrik</t>
  </si>
  <si>
    <t>Dharit</t>
  </si>
  <si>
    <t>Toshan</t>
  </si>
  <si>
    <t>Abhigna</t>
  </si>
  <si>
    <t>Shanil</t>
  </si>
  <si>
    <t>Visatsinh</t>
  </si>
  <si>
    <t>Kalapi</t>
  </si>
  <si>
    <t>Nishi</t>
  </si>
  <si>
    <t>Arya</t>
  </si>
  <si>
    <t>Dhavan</t>
  </si>
  <si>
    <t>Ritvik</t>
  </si>
  <si>
    <t>Priyansh</t>
  </si>
  <si>
    <t>Sp</t>
  </si>
  <si>
    <t>Mandaar</t>
  </si>
  <si>
    <t>Diresh</t>
  </si>
  <si>
    <t>Rameshchanra</t>
  </si>
  <si>
    <t>Farokh</t>
  </si>
  <si>
    <t>Kishorebhai</t>
  </si>
  <si>
    <t>Rameshwar</t>
  </si>
  <si>
    <t>Keta</t>
  </si>
  <si>
    <t>Jk</t>
  </si>
  <si>
    <t>Jonty</t>
  </si>
  <si>
    <t>Hirav</t>
  </si>
  <si>
    <t>Vk</t>
  </si>
  <si>
    <t>Idris</t>
  </si>
  <si>
    <t>Maharshee</t>
  </si>
  <si>
    <t>Monaj</t>
  </si>
  <si>
    <t>Urvesh</t>
  </si>
  <si>
    <t>Drjigar</t>
  </si>
  <si>
    <t>Roomi</t>
  </si>
  <si>
    <t>Bhangyesh</t>
  </si>
  <si>
    <t>Rd</t>
  </si>
  <si>
    <t>Nimish</t>
  </si>
  <si>
    <t>Neeta</t>
  </si>
  <si>
    <t>Fagesh</t>
  </si>
  <si>
    <t>Ashsish</t>
  </si>
  <si>
    <t>Badal</t>
  </si>
  <si>
    <t>Shantibhai</t>
  </si>
  <si>
    <t>Bhavdeep</t>
  </si>
  <si>
    <t>Amitsinh</t>
  </si>
  <si>
    <t>Anilbhai</t>
  </si>
  <si>
    <t>Yograj</t>
  </si>
  <si>
    <t>Satinder</t>
  </si>
  <si>
    <t>Ratan</t>
  </si>
  <si>
    <t>Bhagatsingh</t>
  </si>
  <si>
    <t>Rasprit</t>
  </si>
  <si>
    <t>Jaikishan</t>
  </si>
  <si>
    <t>Drajay</t>
  </si>
  <si>
    <t>Surhud</t>
  </si>
  <si>
    <t>Niren</t>
  </si>
  <si>
    <t>Mansih</t>
  </si>
  <si>
    <t>Prashik</t>
  </si>
  <si>
    <t>Kavin</t>
  </si>
  <si>
    <t>Asit</t>
  </si>
  <si>
    <t>Jaydutt</t>
  </si>
  <si>
    <t>Sk</t>
  </si>
  <si>
    <t>Shubhm</t>
  </si>
  <si>
    <t>Sashikant</t>
  </si>
  <si>
    <t>Kj</t>
  </si>
  <si>
    <t>Esotiya</t>
  </si>
  <si>
    <t>Vishwam</t>
  </si>
  <si>
    <t>Bina</t>
  </si>
  <si>
    <t>Atif</t>
  </si>
  <si>
    <t>Vishnuj</t>
  </si>
  <si>
    <t>Jaldip</t>
  </si>
  <si>
    <t>Jg</t>
  </si>
  <si>
    <t>Kishorbhai</t>
  </si>
  <si>
    <t>Ravendra</t>
  </si>
  <si>
    <t>Jivan</t>
  </si>
  <si>
    <t>Kashya</t>
  </si>
  <si>
    <t>Mh</t>
  </si>
  <si>
    <t>Gajanan</t>
  </si>
  <si>
    <t>Pultsya</t>
  </si>
  <si>
    <t>Jaypal</t>
  </si>
  <si>
    <t>Vi</t>
  </si>
  <si>
    <t>Prit</t>
  </si>
  <si>
    <t>Vicky</t>
  </si>
  <si>
    <t>Harshid</t>
  </si>
  <si>
    <t>Harpalsinh</t>
  </si>
  <si>
    <t>Sanjaybhai</t>
  </si>
  <si>
    <t>Sanjivkumar</t>
  </si>
  <si>
    <t>Saphala</t>
  </si>
  <si>
    <t>Dhruvkiran</t>
  </si>
  <si>
    <t>Nilanshu</t>
  </si>
  <si>
    <t>Narpatraj</t>
  </si>
  <si>
    <t>Chinar</t>
  </si>
  <si>
    <t>Anopsinh</t>
  </si>
  <si>
    <t>Shushant</t>
  </si>
  <si>
    <t>Shivbhadrasinh</t>
  </si>
  <si>
    <t>Shachi</t>
  </si>
  <si>
    <t>Shatrupa</t>
  </si>
  <si>
    <t>Hritik</t>
  </si>
  <si>
    <t>Arvindkumar</t>
  </si>
  <si>
    <t>Hoshamg</t>
  </si>
  <si>
    <t>Gurmukh</t>
  </si>
  <si>
    <t>Shyamchandra</t>
  </si>
  <si>
    <t>Hanshul</t>
  </si>
  <si>
    <t>Chirayu</t>
  </si>
  <si>
    <t>Julz</t>
  </si>
  <si>
    <t>Pranavsinh</t>
  </si>
  <si>
    <t>Falgun</t>
  </si>
  <si>
    <t>Bhavi</t>
  </si>
  <si>
    <t>Mimosh</t>
  </si>
  <si>
    <t>Parafulvhai</t>
  </si>
  <si>
    <t>Daivesh</t>
  </si>
  <si>
    <t>Dwarkesh</t>
  </si>
  <si>
    <t>Pramesh</t>
  </si>
  <si>
    <t>Jaswant</t>
  </si>
  <si>
    <t>Suryakant</t>
  </si>
  <si>
    <t>Vinoba</t>
  </si>
  <si>
    <t>Shrinivas</t>
  </si>
  <si>
    <t>Khelan</t>
  </si>
  <si>
    <t>Moxit</t>
  </si>
  <si>
    <t>Nishidh</t>
  </si>
  <si>
    <t>Jaysingh</t>
  </si>
  <si>
    <t>Shonit</t>
  </si>
  <si>
    <t>Shrutika</t>
  </si>
  <si>
    <t>Haarit</t>
  </si>
  <si>
    <t>Paragbhai</t>
  </si>
  <si>
    <t>Ravikant</t>
  </si>
  <si>
    <t>Pankit</t>
  </si>
  <si>
    <t>Swaisingh</t>
  </si>
  <si>
    <t>Yatit</t>
  </si>
  <si>
    <t>Jitul</t>
  </si>
  <si>
    <t>Bijad</t>
  </si>
  <si>
    <t>Kartikey</t>
  </si>
  <si>
    <t>Nareshkumar</t>
  </si>
  <si>
    <t>Eela</t>
  </si>
  <si>
    <t>Binit</t>
  </si>
  <si>
    <t>Sulay</t>
  </si>
  <si>
    <t>Devat</t>
  </si>
  <si>
    <t>Nshank</t>
  </si>
  <si>
    <t>Aanal</t>
  </si>
  <si>
    <t>Vikarna</t>
  </si>
  <si>
    <t>Chandramauli</t>
  </si>
  <si>
    <t>Milankumar</t>
  </si>
  <si>
    <t>Simit</t>
  </si>
  <si>
    <t>Vitrag</t>
  </si>
  <si>
    <t>Himat</t>
  </si>
  <si>
    <t>Hetu</t>
  </si>
  <si>
    <t>Kevlesh</t>
  </si>
  <si>
    <t>Hansal</t>
  </si>
  <si>
    <t>Siddhrath</t>
  </si>
  <si>
    <t>Himadri</t>
  </si>
  <si>
    <t>Rajveer</t>
  </si>
  <si>
    <t>Kaustav</t>
  </si>
  <si>
    <t>Peswani</t>
  </si>
  <si>
    <t>Pinki</t>
  </si>
  <si>
    <t>Manu</t>
  </si>
  <si>
    <t>Omkar</t>
  </si>
  <si>
    <t>Parvez</t>
  </si>
  <si>
    <t>Yashpalsinh</t>
  </si>
  <si>
    <t>Shanu</t>
  </si>
  <si>
    <t>Jasminkumar</t>
  </si>
  <si>
    <t>Zahir</t>
  </si>
  <si>
    <t>Shailja</t>
  </si>
  <si>
    <t>Himanshukumar</t>
  </si>
  <si>
    <t>Ashokbhai</t>
  </si>
  <si>
    <t>Dixan</t>
  </si>
  <si>
    <t>Kg</t>
  </si>
  <si>
    <t>Shawinder</t>
  </si>
  <si>
    <t>Bhumish</t>
  </si>
  <si>
    <t>Snebha</t>
  </si>
  <si>
    <t>Makul</t>
  </si>
  <si>
    <t>Vishva</t>
  </si>
  <si>
    <t>Saral</t>
  </si>
  <si>
    <t>Mufaddan</t>
  </si>
  <si>
    <t>Prabhu</t>
  </si>
  <si>
    <t>Nirmay</t>
  </si>
  <si>
    <t>Rashmi</t>
  </si>
  <si>
    <t>Janu</t>
  </si>
  <si>
    <t>Paraprapatti</t>
  </si>
  <si>
    <t>Rajeevnath</t>
  </si>
  <si>
    <t>Appu</t>
  </si>
  <si>
    <t>Sukh</t>
  </si>
  <si>
    <t>Kunika</t>
  </si>
  <si>
    <t>Rashesh</t>
  </si>
  <si>
    <t>Ramkrishna</t>
  </si>
  <si>
    <t>Aryaman</t>
  </si>
  <si>
    <t>Nipunj</t>
  </si>
  <si>
    <t>Hemin</t>
  </si>
  <si>
    <t>Bindal</t>
  </si>
  <si>
    <t>Kashiram</t>
  </si>
  <si>
    <t>Nr</t>
  </si>
  <si>
    <t>Nehang</t>
  </si>
  <si>
    <t>Jahanvi</t>
  </si>
  <si>
    <t>Himmat</t>
  </si>
  <si>
    <t>Rikesh</t>
  </si>
  <si>
    <t>Sadshiv</t>
  </si>
  <si>
    <t>Vidyut</t>
  </si>
  <si>
    <t>Amarsang</t>
  </si>
  <si>
    <t>Shaan</t>
  </si>
  <si>
    <t>Millan</t>
  </si>
  <si>
    <t>Urmish</t>
  </si>
  <si>
    <t>Eugene</t>
  </si>
  <si>
    <t>Vinu</t>
  </si>
  <si>
    <t>Dhrohit</t>
  </si>
  <si>
    <t>Archita</t>
  </si>
  <si>
    <t>Umakant</t>
  </si>
  <si>
    <t>Janki</t>
  </si>
  <si>
    <t>Chandreshkumar</t>
  </si>
  <si>
    <t>Shardul</t>
  </si>
  <si>
    <t>Kd</t>
  </si>
  <si>
    <t>Tinkal</t>
  </si>
  <si>
    <t>Mahipal</t>
  </si>
  <si>
    <t>Dipankar</t>
  </si>
  <si>
    <t>Rinku</t>
  </si>
  <si>
    <t>Harshadvhai</t>
  </si>
  <si>
    <t>Kedar</t>
  </si>
  <si>
    <t>Shahid</t>
  </si>
  <si>
    <t>Sahilesh</t>
  </si>
  <si>
    <t>Vishwajit</t>
  </si>
  <si>
    <t>Bhavendrasinh</t>
  </si>
  <si>
    <t>Sajan</t>
  </si>
  <si>
    <t>Shabir</t>
  </si>
  <si>
    <t>Bj</t>
  </si>
  <si>
    <t>Rahuul</t>
  </si>
  <si>
    <t>Kumesh</t>
  </si>
  <si>
    <t>Siva</t>
  </si>
  <si>
    <t>Amrut</t>
  </si>
  <si>
    <t>Rupeshkumar</t>
  </si>
  <si>
    <t>Swapneel</t>
  </si>
  <si>
    <t>Bhanu</t>
  </si>
  <si>
    <t>Bherunath</t>
  </si>
  <si>
    <t>Viyat</t>
  </si>
  <si>
    <t>Kabil</t>
  </si>
  <si>
    <t>Cr</t>
  </si>
  <si>
    <t>Gajendrasingh</t>
  </si>
  <si>
    <t>Kartikeya</t>
  </si>
  <si>
    <t>Gajendra</t>
  </si>
  <si>
    <t>Nirzari</t>
  </si>
  <si>
    <t>Lalitkumar</t>
  </si>
  <si>
    <t>Rasikbhai</t>
  </si>
  <si>
    <t>Premal</t>
  </si>
  <si>
    <t>Mukant</t>
  </si>
  <si>
    <t>Ranvirsinh</t>
  </si>
  <si>
    <t>Ravindrasinh</t>
  </si>
  <si>
    <t>Kahar</t>
  </si>
  <si>
    <t>Arti</t>
  </si>
  <si>
    <t>Shamshuddin</t>
  </si>
  <si>
    <t>Grishma</t>
  </si>
  <si>
    <t>Jethanand</t>
  </si>
  <si>
    <t>Noel</t>
  </si>
  <si>
    <t>Karnesh</t>
  </si>
  <si>
    <t>Ravisingh</t>
  </si>
  <si>
    <t>Atulbhai</t>
  </si>
  <si>
    <t>Oorvaksh</t>
  </si>
  <si>
    <t>Shiromani</t>
  </si>
  <si>
    <t>Rushab</t>
  </si>
  <si>
    <t>Rishu</t>
  </si>
  <si>
    <t>Mayurya</t>
  </si>
  <si>
    <t>Aja</t>
  </si>
  <si>
    <t>Parshva</t>
  </si>
  <si>
    <t>Mazar</t>
  </si>
  <si>
    <t>Sohini</t>
  </si>
  <si>
    <t>Urenkumar</t>
  </si>
  <si>
    <t>Jyotsna</t>
  </si>
  <si>
    <t>Ashray</t>
  </si>
  <si>
    <t>Sashikanta</t>
  </si>
  <si>
    <t>Birjoo</t>
  </si>
  <si>
    <t>Nayana</t>
  </si>
  <si>
    <t>Hardil</t>
  </si>
  <si>
    <t>Sudip</t>
  </si>
  <si>
    <t>Chandrashekhar</t>
  </si>
  <si>
    <t>Sumanbhai</t>
  </si>
  <si>
    <t>Alpa</t>
  </si>
  <si>
    <t>Prakhar</t>
  </si>
  <si>
    <t>Prajvalit</t>
  </si>
  <si>
    <t>Pravinbhai</t>
  </si>
  <si>
    <t>Gn</t>
  </si>
  <si>
    <t>Dhirubhai</t>
  </si>
  <si>
    <t>Lekhraj</t>
  </si>
  <si>
    <t>Dhanwin</t>
  </si>
  <si>
    <t>Pareshkumar</t>
  </si>
  <si>
    <t>Subhendu</t>
  </si>
  <si>
    <t>Yashvant</t>
  </si>
  <si>
    <t>Mk</t>
  </si>
  <si>
    <t>Khyaati</t>
  </si>
  <si>
    <t>Cv</t>
  </si>
  <si>
    <t>Shambhawee</t>
  </si>
  <si>
    <t>Panthini</t>
  </si>
  <si>
    <t>Bhavanbhai</t>
  </si>
  <si>
    <t>Vishwajeet</t>
  </si>
  <si>
    <t>Samay</t>
  </si>
  <si>
    <t>Swapna</t>
  </si>
  <si>
    <t>Nalin</t>
  </si>
  <si>
    <t>Minu</t>
  </si>
  <si>
    <t>Diptesh</t>
  </si>
  <si>
    <t>Rahini</t>
  </si>
  <si>
    <t>Saurang</t>
  </si>
  <si>
    <t>Vishw</t>
  </si>
  <si>
    <t>Jigi</t>
  </si>
  <si>
    <t>Manven</t>
  </si>
  <si>
    <t>Pritam</t>
  </si>
  <si>
    <t>Ranchod</t>
  </si>
  <si>
    <t>Aby</t>
  </si>
  <si>
    <t>Basant</t>
  </si>
  <si>
    <t>Dheeran</t>
  </si>
  <si>
    <t>Krupa</t>
  </si>
  <si>
    <t>Purvag</t>
  </si>
  <si>
    <t>Rubin</t>
  </si>
  <si>
    <t>Brijendra</t>
  </si>
  <si>
    <t>Reetesh</t>
  </si>
  <si>
    <t>Rg</t>
  </si>
  <si>
    <t>Prasant</t>
  </si>
  <si>
    <t>Krina</t>
  </si>
  <si>
    <t>Ahmed</t>
  </si>
  <si>
    <t>Bhavant</t>
  </si>
  <si>
    <t>Anang</t>
  </si>
  <si>
    <t>Parjanya</t>
  </si>
  <si>
    <t>Paragjyoti</t>
  </si>
  <si>
    <t>Pramuk</t>
  </si>
  <si>
    <t>Rajkishan</t>
  </si>
  <si>
    <t>Aatish</t>
  </si>
  <si>
    <t>Drupit</t>
  </si>
  <si>
    <t>Chtan</t>
  </si>
  <si>
    <t>Mahendrabhai</t>
  </si>
  <si>
    <t>Yaksh</t>
  </si>
  <si>
    <t>Khediya</t>
  </si>
  <si>
    <t>Pinak</t>
  </si>
  <si>
    <t>Siddharaj</t>
  </si>
  <si>
    <t>Ninesh</t>
  </si>
  <si>
    <t>Manishdev</t>
  </si>
  <si>
    <t>Hemantkumar</t>
  </si>
  <si>
    <t>Pankajbhai</t>
  </si>
  <si>
    <t>Ravendar</t>
  </si>
  <si>
    <t>Benoy</t>
  </si>
  <si>
    <t>Gunatit</t>
  </si>
  <si>
    <t>Pankajkumar</t>
  </si>
  <si>
    <t>Nilotpal</t>
  </si>
  <si>
    <t>Bhavnik</t>
  </si>
  <si>
    <t>Truptesh</t>
  </si>
  <si>
    <t>Dincy</t>
  </si>
  <si>
    <t>Avanti</t>
  </si>
  <si>
    <t>Karmarajsinh</t>
  </si>
  <si>
    <t>Bhaveshbhai</t>
  </si>
  <si>
    <t>Darshik</t>
  </si>
  <si>
    <t>Mahesh Kumar</t>
  </si>
  <si>
    <t>Prabhubhai</t>
  </si>
  <si>
    <t>Natvaral</t>
  </si>
  <si>
    <t>Bhumesh</t>
  </si>
  <si>
    <t>Shaurya</t>
  </si>
  <si>
    <t>Indrajitsinh</t>
  </si>
  <si>
    <t>Ms</t>
  </si>
  <si>
    <t>Kritan</t>
  </si>
  <si>
    <t>Sailesh</t>
  </si>
  <si>
    <t>Birva</t>
  </si>
  <si>
    <t>Dineshbhai</t>
  </si>
  <si>
    <t>Amarendra</t>
  </si>
  <si>
    <t>Bhargavi</t>
  </si>
  <si>
    <t>Saloni</t>
  </si>
  <si>
    <t>Manek</t>
  </si>
  <si>
    <t>Tundil</t>
  </si>
  <si>
    <t>Nidhish</t>
  </si>
  <si>
    <t>Udhay</t>
  </si>
  <si>
    <t>Ranveer</t>
  </si>
  <si>
    <t>Hp</t>
  </si>
  <si>
    <t>Kalp</t>
  </si>
  <si>
    <t>Bhagyashree</t>
  </si>
  <si>
    <t>Vandit</t>
  </si>
  <si>
    <t>Hasmukhbhbai</t>
  </si>
  <si>
    <t>Yug</t>
  </si>
  <si>
    <t>Kaustubh</t>
  </si>
  <si>
    <t>Leena</t>
  </si>
  <si>
    <t>Laxman</t>
  </si>
  <si>
    <t>Harishbhai</t>
  </si>
  <si>
    <t>Jashpalsinh</t>
  </si>
  <si>
    <t>Mp</t>
  </si>
  <si>
    <t>Surinder</t>
  </si>
  <si>
    <t>Harendra</t>
  </si>
  <si>
    <t>Girsh</t>
  </si>
  <si>
    <t>Manar</t>
  </si>
  <si>
    <t>Vilin</t>
  </si>
  <si>
    <t>Amarshi</t>
  </si>
  <si>
    <t>Neelrajsinh</t>
  </si>
  <si>
    <t>Santoshkumar</t>
  </si>
  <si>
    <t>Jino</t>
  </si>
  <si>
    <t>Nareshbhai</t>
  </si>
  <si>
    <t>Saunil</t>
  </si>
  <si>
    <t>Ajitkumar</t>
  </si>
  <si>
    <t>Vardhan</t>
  </si>
  <si>
    <t>Na</t>
  </si>
  <si>
    <t>Jetharam</t>
  </si>
  <si>
    <t>Kanjibhai</t>
  </si>
  <si>
    <t>Amir</t>
  </si>
  <si>
    <t>Sapan</t>
  </si>
  <si>
    <t>Vilaschandra</t>
  </si>
  <si>
    <t>Zoya</t>
  </si>
  <si>
    <t>Saumin</t>
  </si>
  <si>
    <t>Kusumben</t>
  </si>
  <si>
    <t>Ramavtar</t>
  </si>
  <si>
    <t>Pratk</t>
  </si>
  <si>
    <t>Bhumil</t>
  </si>
  <si>
    <t>Chanakaya</t>
  </si>
  <si>
    <t>Gopinath</t>
  </si>
  <si>
    <t>Bhoomika</t>
  </si>
  <si>
    <t>Mohmmed</t>
  </si>
  <si>
    <t>Nipun</t>
  </si>
  <si>
    <t>Baxish</t>
  </si>
  <si>
    <t>Zeenal</t>
  </si>
  <si>
    <t>Ravindar</t>
  </si>
  <si>
    <t>Jaydeepsinh</t>
  </si>
  <si>
    <t>Vivekananad</t>
  </si>
  <si>
    <t>Ingit</t>
  </si>
  <si>
    <t>Aadee</t>
  </si>
  <si>
    <t>Amietabh</t>
  </si>
  <si>
    <t>Hrushiraj</t>
  </si>
  <si>
    <t>Alpeshkumar</t>
  </si>
  <si>
    <t>Preeti</t>
  </si>
  <si>
    <t>Marshal</t>
  </si>
  <si>
    <t>Kanishk</t>
  </si>
  <si>
    <t>Vidhyut</t>
  </si>
  <si>
    <t>Nv</t>
  </si>
  <si>
    <t>Purshotam</t>
  </si>
  <si>
    <t>Kauushal</t>
  </si>
  <si>
    <t>Sitarambhai</t>
  </si>
  <si>
    <t>Shrimay</t>
  </si>
  <si>
    <t>Chetnabhaen</t>
  </si>
  <si>
    <t>Bhaveshkumar</t>
  </si>
  <si>
    <t>Manmeet</t>
  </si>
  <si>
    <t>Sheik</t>
  </si>
  <si>
    <t>Sushilkumar</t>
  </si>
  <si>
    <t>Nm</t>
  </si>
  <si>
    <t>Kt</t>
  </si>
  <si>
    <t>Meeta</t>
  </si>
  <si>
    <t>Ayan</t>
  </si>
  <si>
    <t>Monal</t>
  </si>
  <si>
    <t>Vihan</t>
  </si>
  <si>
    <t>Amee</t>
  </si>
  <si>
    <t>Hamesh</t>
  </si>
  <si>
    <t>Hitu</t>
  </si>
  <si>
    <t>Nigam</t>
  </si>
  <si>
    <t>Lapu</t>
  </si>
  <si>
    <t>Hiteshbhai</t>
  </si>
  <si>
    <t>Sayeed</t>
  </si>
  <si>
    <t>Mahit</t>
  </si>
  <si>
    <t>Ig</t>
  </si>
  <si>
    <t>Damyanti</t>
  </si>
  <si>
    <t>Shibu</t>
  </si>
  <si>
    <t>Vrijesh</t>
  </si>
  <si>
    <t>Naitri</t>
  </si>
  <si>
    <t>Hashmukh</t>
  </si>
  <si>
    <t>Rs</t>
  </si>
  <si>
    <t>Kushagra</t>
  </si>
  <si>
    <t>Shyampari</t>
  </si>
  <si>
    <t>Nishank</t>
  </si>
  <si>
    <t>Nachiketan</t>
  </si>
  <si>
    <t>Khanchand</t>
  </si>
  <si>
    <t>Rinkukumar</t>
  </si>
  <si>
    <t>Animesh</t>
  </si>
  <si>
    <t>Purushottam</t>
  </si>
  <si>
    <t>Tanvi</t>
  </si>
  <si>
    <t>Pravender</t>
  </si>
  <si>
    <t>Sundeep</t>
  </si>
  <si>
    <t>Bhavdip</t>
  </si>
  <si>
    <t>Siddhart</t>
  </si>
  <si>
    <t>Mansukh</t>
  </si>
  <si>
    <t>Prambahat</t>
  </si>
  <si>
    <t>Satya</t>
  </si>
  <si>
    <t>Kulin</t>
  </si>
  <si>
    <t>Aashka</t>
  </si>
  <si>
    <t>Jainik</t>
  </si>
  <si>
    <t>Vijendra</t>
  </si>
  <si>
    <t>Nanik</t>
  </si>
  <si>
    <t>Parimal</t>
  </si>
  <si>
    <t>Hetul</t>
  </si>
  <si>
    <t>Rajeevkumar</t>
  </si>
  <si>
    <t>Harindra</t>
  </si>
  <si>
    <t>Jwalin</t>
  </si>
  <si>
    <t>Vikramsing</t>
  </si>
  <si>
    <t>Itisha</t>
  </si>
  <si>
    <t>Mradul</t>
  </si>
  <si>
    <t>Shubash</t>
  </si>
  <si>
    <t>Lomesh</t>
  </si>
  <si>
    <t>Gaurangbhai</t>
  </si>
  <si>
    <t>Shaliesh</t>
  </si>
  <si>
    <t>Ridhvish</t>
  </si>
  <si>
    <t>Harishchandra</t>
  </si>
  <si>
    <t>Bandish</t>
  </si>
  <si>
    <t>Indravardan</t>
  </si>
  <si>
    <t>Vishvam</t>
  </si>
  <si>
    <t>Jagumal</t>
  </si>
  <si>
    <t>Devanshu</t>
  </si>
  <si>
    <t>Kandhilal</t>
  </si>
  <si>
    <t>Jenil</t>
  </si>
  <si>
    <t>Apresh</t>
  </si>
  <si>
    <t>Neepa</t>
  </si>
  <si>
    <t>Kinner</t>
  </si>
  <si>
    <t>Anubhav</t>
  </si>
  <si>
    <t>Lakshmi</t>
  </si>
  <si>
    <t>Abhimanyu</t>
  </si>
  <si>
    <t>Nikhilkumar</t>
  </si>
  <si>
    <t>Bm</t>
  </si>
  <si>
    <t>Ranchhodbhai</t>
  </si>
  <si>
    <t>Dahrmesh</t>
  </si>
  <si>
    <t>Himen</t>
  </si>
  <si>
    <t>Pratabh</t>
  </si>
  <si>
    <t>Himashu</t>
  </si>
  <si>
    <t>Rootik</t>
  </si>
  <si>
    <t>Adish</t>
  </si>
  <si>
    <t>Indravadhan</t>
  </si>
  <si>
    <t>Hirang</t>
  </si>
  <si>
    <t>Cma</t>
  </si>
  <si>
    <t>Kanisha</t>
  </si>
  <si>
    <t>Mohjeet</t>
  </si>
  <si>
    <t>Sonit</t>
  </si>
  <si>
    <t>Liju</t>
  </si>
  <si>
    <t>Lata</t>
  </si>
  <si>
    <t>Taran</t>
  </si>
  <si>
    <t>Dohre</t>
  </si>
  <si>
    <t>Yogin</t>
  </si>
  <si>
    <t>Drmansukh</t>
  </si>
  <si>
    <t>Tusharbhai</t>
  </si>
  <si>
    <t>Shreyaans</t>
  </si>
  <si>
    <t>Dharmenddra</t>
  </si>
  <si>
    <t>Yamin</t>
  </si>
  <si>
    <t>Shivarsh</t>
  </si>
  <si>
    <t>Namit</t>
  </si>
  <si>
    <t>Bhavika</t>
  </si>
  <si>
    <t>Hasmuk</t>
  </si>
  <si>
    <t>Pravish</t>
  </si>
  <si>
    <t>Vishwnath</t>
  </si>
  <si>
    <t>Roopa</t>
  </si>
  <si>
    <t>Abhineet</t>
  </si>
  <si>
    <t>Hrushikesh</t>
  </si>
  <si>
    <t>Kinnar</t>
  </si>
  <si>
    <t>Dharmendar</t>
  </si>
  <si>
    <t>Shwet</t>
  </si>
  <si>
    <t>Mithilesh</t>
  </si>
  <si>
    <t>Amitabh</t>
  </si>
  <si>
    <t>Gopi</t>
  </si>
  <si>
    <t>Khevna</t>
  </si>
  <si>
    <t>Umar</t>
  </si>
  <si>
    <t>Koshik</t>
  </si>
  <si>
    <t>Sheetal</t>
  </si>
  <si>
    <t>Gurudat</t>
  </si>
  <si>
    <t>Nikhar</t>
  </si>
  <si>
    <t>Kr</t>
  </si>
  <si>
    <t>Sujit</t>
  </si>
  <si>
    <t>Vats</t>
  </si>
  <si>
    <t>Bhavani</t>
  </si>
  <si>
    <t>Komal</t>
  </si>
  <si>
    <t>Munind</t>
  </si>
  <si>
    <t>Krinal</t>
  </si>
  <si>
    <t>Parmeshvar</t>
  </si>
  <si>
    <t>Sharmishta</t>
  </si>
  <si>
    <t>Sayujya</t>
  </si>
  <si>
    <t>Kamna</t>
  </si>
  <si>
    <t>Darshin</t>
  </si>
  <si>
    <t>Jhanvi</t>
  </si>
  <si>
    <t>Hamersingh</t>
  </si>
  <si>
    <t>Karnik</t>
  </si>
  <si>
    <t>Udayan</t>
  </si>
  <si>
    <t>Bhupendrasingh</t>
  </si>
  <si>
    <t>Saurabhsinh</t>
  </si>
  <si>
    <t>Dirgesh</t>
  </si>
  <si>
    <t>Rounak</t>
  </si>
  <si>
    <t>Timir</t>
  </si>
  <si>
    <t>Dirgh</t>
  </si>
  <si>
    <t>Aron</t>
  </si>
  <si>
    <t>Br</t>
  </si>
  <si>
    <t>Devng</t>
  </si>
  <si>
    <t>Ramit</t>
  </si>
  <si>
    <t>Kalrav</t>
  </si>
  <si>
    <t>Debanshu</t>
  </si>
  <si>
    <t>Saureen</t>
  </si>
  <si>
    <t>Harsil</t>
  </si>
  <si>
    <t>Vish</t>
  </si>
  <si>
    <t>Hirn</t>
  </si>
  <si>
    <t>Navgan</t>
  </si>
  <si>
    <t>Maaheer</t>
  </si>
  <si>
    <t>Bakulbhai</t>
  </si>
  <si>
    <t>Jitendhrabhai</t>
  </si>
  <si>
    <t>Nirupama</t>
  </si>
  <si>
    <t>Kalpak</t>
  </si>
  <si>
    <t>Pravinsinh</t>
  </si>
  <si>
    <t>Ravnesh</t>
  </si>
  <si>
    <t>Hr</t>
  </si>
  <si>
    <t>Magan</t>
  </si>
  <si>
    <t>Shasang</t>
  </si>
  <si>
    <t>Kishorsinh</t>
  </si>
  <si>
    <t>Chandbihari</t>
  </si>
  <si>
    <t>Pardip</t>
  </si>
  <si>
    <t>Neerav</t>
  </si>
  <si>
    <t>Samik</t>
  </si>
  <si>
    <t>Rurturaj</t>
  </si>
  <si>
    <t>Milin</t>
  </si>
  <si>
    <t>Anjanaben</t>
  </si>
  <si>
    <t>Gauri</t>
  </si>
  <si>
    <t>Akul</t>
  </si>
  <si>
    <t>Js</t>
  </si>
  <si>
    <t>Pantha</t>
  </si>
  <si>
    <t>Chitranjan</t>
  </si>
  <si>
    <t>Jaspal</t>
  </si>
  <si>
    <t>Ar</t>
  </si>
  <si>
    <t>Shrvan</t>
  </si>
  <si>
    <t>Latika</t>
  </si>
  <si>
    <t>Sharvill</t>
  </si>
  <si>
    <t>Susmit</t>
  </si>
  <si>
    <t>Rushika</t>
  </si>
  <si>
    <t>Adityagiri</t>
  </si>
  <si>
    <t>Shellesh</t>
  </si>
  <si>
    <t>Vidish</t>
  </si>
  <si>
    <t>Somnath</t>
  </si>
  <si>
    <t>Jasbirsingh</t>
  </si>
  <si>
    <t>Jaydip</t>
  </si>
  <si>
    <t>Sunita</t>
  </si>
  <si>
    <t>Yashwantsinh</t>
  </si>
  <si>
    <t>Makwanajayeshkumar</t>
  </si>
  <si>
    <t>Vichitra</t>
  </si>
  <si>
    <t>Bihag</t>
  </si>
  <si>
    <t>Harshukh</t>
  </si>
  <si>
    <t>Hk</t>
  </si>
  <si>
    <t>Rintish</t>
  </si>
  <si>
    <t>Shilpan</t>
  </si>
  <si>
    <t>Mohammad</t>
  </si>
  <si>
    <t>Abdullah</t>
  </si>
  <si>
    <t>Renuka</t>
  </si>
  <si>
    <t>Sonex</t>
  </si>
  <si>
    <t>Ht</t>
  </si>
  <si>
    <t>Darshna</t>
  </si>
  <si>
    <t>Jishan</t>
  </si>
  <si>
    <t>Linesh</t>
  </si>
  <si>
    <t>Akrita</t>
  </si>
  <si>
    <t>Romi</t>
  </si>
  <si>
    <t>Niti</t>
  </si>
  <si>
    <t>Manickavasagam</t>
  </si>
  <si>
    <t>Dviti</t>
  </si>
  <si>
    <t>Harnish</t>
  </si>
  <si>
    <t>Milap</t>
  </si>
  <si>
    <t>Jaymeen</t>
  </si>
  <si>
    <t>Hemesh</t>
  </si>
  <si>
    <t>Vanshil</t>
  </si>
  <si>
    <t>Shreyash</t>
  </si>
  <si>
    <t>Parul</t>
  </si>
  <si>
    <t>Ronal</t>
  </si>
  <si>
    <t>Antima</t>
  </si>
  <si>
    <t>Biju</t>
  </si>
  <si>
    <t>Natwarlal</t>
  </si>
  <si>
    <t>Karm</t>
  </si>
  <si>
    <t>Digesh</t>
  </si>
  <si>
    <t>Rm</t>
  </si>
  <si>
    <t>Priyash</t>
  </si>
  <si>
    <t>Raunik</t>
  </si>
  <si>
    <t>Sanjaysinh</t>
  </si>
  <si>
    <t>Srinivas</t>
  </si>
  <si>
    <t>Sindhu</t>
  </si>
  <si>
    <t>Ravidatt</t>
  </si>
  <si>
    <t>Nakul</t>
  </si>
  <si>
    <t>Awanish</t>
  </si>
  <si>
    <t>Mohammed</t>
  </si>
  <si>
    <t>Rishid</t>
  </si>
  <si>
    <t>Manak</t>
  </si>
  <si>
    <t>Vidushi</t>
  </si>
  <si>
    <t>Ashokan</t>
  </si>
  <si>
    <t>Vihans</t>
  </si>
  <si>
    <t>Chandraknt</t>
  </si>
  <si>
    <t>Vaybhav</t>
  </si>
  <si>
    <t>Kriyang</t>
  </si>
  <si>
    <t>Ambarish</t>
  </si>
  <si>
    <t>Dhanesh</t>
  </si>
  <si>
    <t>Kishansinh</t>
  </si>
  <si>
    <t>Krinesh</t>
  </si>
  <si>
    <t>Sunilbhai</t>
  </si>
  <si>
    <t>Ruchita</t>
  </si>
  <si>
    <t>Aaryavrat</t>
  </si>
  <si>
    <t>Pashwa</t>
  </si>
  <si>
    <t>Sarthi</t>
  </si>
  <si>
    <t>Asvin</t>
  </si>
  <si>
    <t>Ajaysinh</t>
  </si>
  <si>
    <t>Jashvant</t>
  </si>
  <si>
    <t>Radha</t>
  </si>
  <si>
    <t>Shreena</t>
  </si>
  <si>
    <t>Prajakt</t>
  </si>
  <si>
    <t>Nitihs</t>
  </si>
  <si>
    <t>Jiggar</t>
  </si>
  <si>
    <t>Avirat</t>
  </si>
  <si>
    <t>Vivekanand</t>
  </si>
  <si>
    <t>Simran</t>
  </si>
  <si>
    <t>Manushstar</t>
  </si>
  <si>
    <t>Pinku</t>
  </si>
  <si>
    <t>Pathir</t>
  </si>
  <si>
    <t>Unpredictable</t>
  </si>
  <si>
    <t>Gurleen</t>
  </si>
  <si>
    <t>Sheel</t>
  </si>
  <si>
    <t>Rr</t>
  </si>
  <si>
    <t>Nikshit</t>
  </si>
  <si>
    <t>Rushiraj</t>
  </si>
  <si>
    <t>Tv</t>
  </si>
  <si>
    <t>Jenis</t>
  </si>
  <si>
    <t>Varsa</t>
  </si>
  <si>
    <t>Swaket</t>
  </si>
  <si>
    <t>Suprit</t>
  </si>
  <si>
    <t>Mangalbhai</t>
  </si>
  <si>
    <t>Sarvang</t>
  </si>
  <si>
    <t>Bhikhabhai</t>
  </si>
  <si>
    <t>Jinit</t>
  </si>
  <si>
    <t>Pratim</t>
  </si>
  <si>
    <t>Ajaz</t>
  </si>
  <si>
    <t>Donald</t>
  </si>
  <si>
    <t>Bhawanbhai</t>
  </si>
  <si>
    <t>Balkrishana</t>
  </si>
  <si>
    <t>Darmik</t>
  </si>
  <si>
    <t>Hasmukhji</t>
  </si>
  <si>
    <t>Mn</t>
  </si>
  <si>
    <t>Vishmay</t>
  </si>
  <si>
    <t>Dayabhai</t>
  </si>
  <si>
    <t>Nandlalbhai</t>
  </si>
  <si>
    <t>Drsamir</t>
  </si>
  <si>
    <t>Krishnaprem</t>
  </si>
  <si>
    <t>Kosha</t>
  </si>
  <si>
    <t>Dharamvir</t>
  </si>
  <si>
    <t>Prasann</t>
  </si>
  <si>
    <t>Ud</t>
  </si>
  <si>
    <t>Supal</t>
  </si>
  <si>
    <t>Kiritbhai</t>
  </si>
  <si>
    <t>Rajandra</t>
  </si>
  <si>
    <t>Zakir</t>
  </si>
  <si>
    <t>Parshv</t>
  </si>
  <si>
    <t>Aajal</t>
  </si>
  <si>
    <t>Chental</t>
  </si>
  <si>
    <t>Ap</t>
  </si>
  <si>
    <t>Lalgiri</t>
  </si>
  <si>
    <t>Asutosh</t>
  </si>
  <si>
    <t>Twinkle</t>
  </si>
  <si>
    <t>Eric</t>
  </si>
  <si>
    <t>Jaishal</t>
  </si>
  <si>
    <t>Kuldeepsinh</t>
  </si>
  <si>
    <t>Prayag</t>
  </si>
  <si>
    <t>Prshant</t>
  </si>
  <si>
    <t>Shitalkumar</t>
  </si>
  <si>
    <t>Dhval</t>
  </si>
  <si>
    <t>Naimish</t>
  </si>
  <si>
    <t>Sayam</t>
  </si>
  <si>
    <t>Rejvan</t>
  </si>
  <si>
    <t>Metal</t>
  </si>
  <si>
    <t>Philip</t>
  </si>
  <si>
    <t>Gotam</t>
  </si>
  <si>
    <t>Badresh</t>
  </si>
  <si>
    <t>Suvrat</t>
  </si>
  <si>
    <t>Prashesh</t>
  </si>
  <si>
    <t>Harshida</t>
  </si>
  <si>
    <t>Pratish</t>
  </si>
  <si>
    <t>Madhuri</t>
  </si>
  <si>
    <t>Mehun</t>
  </si>
  <si>
    <t>Yakshi</t>
  </si>
  <si>
    <t>Arunbhai</t>
  </si>
  <si>
    <t>Nerjari</t>
  </si>
  <si>
    <t>Dheeraj</t>
  </si>
  <si>
    <t>Mamta</t>
  </si>
  <si>
    <t>Alankar</t>
  </si>
  <si>
    <t>Hingol</t>
  </si>
  <si>
    <t>Manini</t>
  </si>
  <si>
    <t>Chanakya</t>
  </si>
  <si>
    <t>Gorav</t>
  </si>
  <si>
    <t>Ditesh</t>
  </si>
  <si>
    <t>Rajin</t>
  </si>
  <si>
    <t>Kripal</t>
  </si>
  <si>
    <t>Vitthal</t>
  </si>
  <si>
    <t>Aashik</t>
  </si>
  <si>
    <t>Hb</t>
  </si>
  <si>
    <t>Creamy</t>
  </si>
  <si>
    <t>Vedika</t>
  </si>
  <si>
    <t>Roni</t>
  </si>
  <si>
    <t>Db</t>
  </si>
  <si>
    <t>Interior</t>
  </si>
  <si>
    <t>Htemil</t>
  </si>
  <si>
    <t>Sariaj</t>
  </si>
  <si>
    <t>Hard</t>
  </si>
  <si>
    <t>Vrunda</t>
  </si>
  <si>
    <t>Shivanshi</t>
  </si>
  <si>
    <t>Mukul</t>
  </si>
  <si>
    <t>Nayul</t>
  </si>
  <si>
    <t>Vekantesh</t>
  </si>
  <si>
    <t>Sharvil</t>
  </si>
  <si>
    <t>Sashwin</t>
  </si>
  <si>
    <t>Pradhuman</t>
  </si>
  <si>
    <t>Vincent</t>
  </si>
  <si>
    <t>Bigant</t>
  </si>
  <si>
    <t>Pinal</t>
  </si>
  <si>
    <t>Aatam</t>
  </si>
  <si>
    <t>Jinand</t>
  </si>
  <si>
    <t>Partik</t>
  </si>
  <si>
    <t>Jalpan</t>
  </si>
  <si>
    <t>Binod</t>
  </si>
  <si>
    <t>Kalpana</t>
  </si>
  <si>
    <t>Abhas</t>
  </si>
  <si>
    <t>Nipul</t>
  </si>
  <si>
    <t>Vandesh</t>
  </si>
  <si>
    <t>Urvin</t>
  </si>
  <si>
    <t>Abhivandhan</t>
  </si>
  <si>
    <t>Ashwinkumar</t>
  </si>
  <si>
    <t>Ubaid</t>
  </si>
  <si>
    <t>Xitij</t>
  </si>
  <si>
    <t>Aatmiya</t>
  </si>
  <si>
    <t>Bishal</t>
  </si>
  <si>
    <t>Jil</t>
  </si>
  <si>
    <t>Prithvirajsingh</t>
  </si>
  <si>
    <t>Abhisek</t>
  </si>
  <si>
    <t>Kumud</t>
  </si>
  <si>
    <t>Amiram</t>
  </si>
  <si>
    <t>Mrugal</t>
  </si>
  <si>
    <t>Birjubhai</t>
  </si>
  <si>
    <t>Hiteesh</t>
  </si>
  <si>
    <t>Ravirajsinh</t>
  </si>
  <si>
    <t>Vishvajit</t>
  </si>
  <si>
    <t>Varshil</t>
  </si>
  <si>
    <t>Heval</t>
  </si>
  <si>
    <t>Jaymesh</t>
  </si>
  <si>
    <t>Richesh</t>
  </si>
  <si>
    <t>Harshita</t>
  </si>
  <si>
    <t>Radhe</t>
  </si>
  <si>
    <t>Harshadbhai</t>
  </si>
  <si>
    <t>Keshav</t>
  </si>
  <si>
    <t>Banti</t>
  </si>
  <si>
    <t>Surpreet</t>
  </si>
  <si>
    <t>Summit</t>
  </si>
  <si>
    <t>Arapan</t>
  </si>
  <si>
    <t>Vimlesh</t>
  </si>
  <si>
    <t>Satyendrasinh</t>
  </si>
  <si>
    <t>Abhal</t>
  </si>
  <si>
    <t>Kinshul</t>
  </si>
  <si>
    <t>Rhea</t>
  </si>
  <si>
    <t>Hemali</t>
  </si>
  <si>
    <t>Aruna</t>
  </si>
  <si>
    <t>Pruthviraj</t>
  </si>
  <si>
    <t>Balkishan</t>
  </si>
  <si>
    <t>Ghyanshyam</t>
  </si>
  <si>
    <t>Avish</t>
  </si>
  <si>
    <t>Swati</t>
  </si>
  <si>
    <t>Harshul</t>
  </si>
  <si>
    <t>Vatsala</t>
  </si>
  <si>
    <t>Payam</t>
  </si>
  <si>
    <t>Appurva</t>
  </si>
  <si>
    <t>Jhalak</t>
  </si>
  <si>
    <t>Dimple</t>
  </si>
  <si>
    <t>Bhargavbhai</t>
  </si>
  <si>
    <t>Francis</t>
  </si>
  <si>
    <t>Krupex</t>
  </si>
  <si>
    <t>Tirthak</t>
  </si>
  <si>
    <t>Akshesh</t>
  </si>
  <si>
    <t>Bhrugesh</t>
  </si>
  <si>
    <t>Premkishor</t>
  </si>
  <si>
    <t>Mahima</t>
  </si>
  <si>
    <t>Suveesh</t>
  </si>
  <si>
    <t>Devilal</t>
  </si>
  <si>
    <t>Pramila</t>
  </si>
  <si>
    <t>Amul</t>
  </si>
  <si>
    <t>Kailashdham</t>
  </si>
  <si>
    <t>Jeenal</t>
  </si>
  <si>
    <t>Bhupen</t>
  </si>
  <si>
    <t>Clerence</t>
  </si>
  <si>
    <t>Hani</t>
  </si>
  <si>
    <t>Parshava</t>
  </si>
  <si>
    <t>Rajlakshmi</t>
  </si>
  <si>
    <t>Arvindsinh</t>
  </si>
  <si>
    <t>Heerva</t>
  </si>
  <si>
    <t>Anchal</t>
  </si>
  <si>
    <t>Bincy</t>
  </si>
  <si>
    <t>Shailly</t>
  </si>
  <si>
    <t>Rajshree</t>
  </si>
  <si>
    <t>Deepti</t>
  </si>
  <si>
    <t>Trivikram</t>
  </si>
  <si>
    <t>Faruk</t>
  </si>
  <si>
    <t>Ritik</t>
  </si>
  <si>
    <t>Harshank</t>
  </si>
  <si>
    <t>Jaimil</t>
  </si>
  <si>
    <t>Hitul</t>
  </si>
  <si>
    <t>Darpil</t>
  </si>
  <si>
    <t>Hetuk</t>
  </si>
  <si>
    <t>Koshal</t>
  </si>
  <si>
    <t>Soniya</t>
  </si>
  <si>
    <t>Naishal</t>
  </si>
  <si>
    <t>Abdul</t>
  </si>
  <si>
    <t>Mishal</t>
  </si>
  <si>
    <t>Rupak</t>
  </si>
  <si>
    <t>Javal</t>
  </si>
  <si>
    <t>Punya</t>
  </si>
  <si>
    <t>Harmik</t>
  </si>
  <si>
    <t>Amal</t>
  </si>
  <si>
    <t>Kehul</t>
  </si>
  <si>
    <t>Jaynal</t>
  </si>
  <si>
    <t>Pratipal</t>
  </si>
  <si>
    <t>Hanshil</t>
  </si>
  <si>
    <t>Durga</t>
  </si>
  <si>
    <t>Ruchik</t>
  </si>
  <si>
    <t>Srujal</t>
  </si>
  <si>
    <t>Kinal</t>
  </si>
  <si>
    <t>Elisa</t>
  </si>
  <si>
    <t>Manzil</t>
  </si>
  <si>
    <t>Prashank</t>
  </si>
  <si>
    <t>Yugal</t>
  </si>
  <si>
    <t>Haril</t>
  </si>
  <si>
    <t>Russhil</t>
  </si>
  <si>
    <t>Trilokj</t>
  </si>
  <si>
    <t>Solnki</t>
  </si>
  <si>
    <t>Mukeshkumar</t>
  </si>
  <si>
    <t>Kailesh</t>
  </si>
  <si>
    <t>Direnkumar</t>
  </si>
  <si>
    <t>Kavisha</t>
  </si>
  <si>
    <t>Vinaykumar</t>
  </si>
  <si>
    <t>Kamleshbhai</t>
  </si>
  <si>
    <t>Vrutik</t>
  </si>
  <si>
    <t>Karmik</t>
  </si>
  <si>
    <t>Dax</t>
  </si>
  <si>
    <t>Vishakj</t>
  </si>
  <si>
    <t>Sanskar</t>
  </si>
  <si>
    <t>Dayashankar</t>
  </si>
  <si>
    <t>Jackie</t>
  </si>
  <si>
    <t>Khubchand</t>
  </si>
  <si>
    <t>Pankhil</t>
  </si>
  <si>
    <t>Lokendra</t>
  </si>
  <si>
    <t>Mahaveer</t>
  </si>
  <si>
    <t>Prafulmaheshbhai</t>
  </si>
  <si>
    <t>Vashistha</t>
  </si>
  <si>
    <t>Chanresh</t>
  </si>
  <si>
    <t>Chhabil</t>
  </si>
  <si>
    <t>Dhanendra</t>
  </si>
  <si>
    <t>Vishwesh</t>
  </si>
  <si>
    <t>Nicky</t>
  </si>
  <si>
    <t>Kanak</t>
  </si>
  <si>
    <t>Balveer</t>
  </si>
  <si>
    <t>Lalitbhai</t>
  </si>
  <si>
    <t>Alkeshkumar</t>
  </si>
  <si>
    <t>Nandkishor</t>
  </si>
  <si>
    <t>Anushka</t>
  </si>
  <si>
    <t>Lakhan</t>
  </si>
  <si>
    <t>Nikit</t>
  </si>
  <si>
    <t>Milit</t>
  </si>
  <si>
    <t>Divyarth</t>
  </si>
  <si>
    <t>Nikson</t>
  </si>
  <si>
    <t>Chandulal</t>
  </si>
  <si>
    <t>Pulkita</t>
  </si>
  <si>
    <t>Satrugan</t>
  </si>
  <si>
    <t>Balbhadrasinh</t>
  </si>
  <si>
    <t>Ritika</t>
  </si>
  <si>
    <t>Karna</t>
  </si>
  <si>
    <t>Gokul</t>
  </si>
  <si>
    <t>Kalindi</t>
  </si>
  <si>
    <t>Shefali</t>
  </si>
  <si>
    <t>Vishvas</t>
  </si>
  <si>
    <t>Masoom</t>
  </si>
  <si>
    <t>Devank</t>
  </si>
  <si>
    <t>Dhirajlal</t>
  </si>
  <si>
    <t>Kuntesh</t>
  </si>
  <si>
    <t>Madanlal</t>
  </si>
  <si>
    <t>Jutan</t>
  </si>
  <si>
    <t>Ramshesh</t>
  </si>
  <si>
    <t>Apoorv</t>
  </si>
  <si>
    <t>Kantiprakash</t>
  </si>
  <si>
    <t>Dikin</t>
  </si>
  <si>
    <t>Hasmukhbhai</t>
  </si>
  <si>
    <t>Kamil</t>
  </si>
  <si>
    <t>Amritkumar</t>
  </si>
  <si>
    <t>Kavit</t>
  </si>
  <si>
    <t>Pranavkumar</t>
  </si>
  <si>
    <t>Krishnakumar</t>
  </si>
  <si>
    <t>Khushal</t>
  </si>
  <si>
    <t>Roopalee</t>
  </si>
  <si>
    <t>Alison</t>
  </si>
  <si>
    <t>Laxmanbhai</t>
  </si>
  <si>
    <t>Jvalant</t>
  </si>
  <si>
    <t>Doulat</t>
  </si>
  <si>
    <t>Poulomi</t>
  </si>
  <si>
    <t>Hitendrabhai</t>
  </si>
  <si>
    <t>Rancy</t>
  </si>
  <si>
    <t>Khilan</t>
  </si>
  <si>
    <t>Prakrut</t>
  </si>
  <si>
    <t>Shamlal</t>
  </si>
  <si>
    <t>Lalbhai</t>
  </si>
  <si>
    <t>Dilipsinh</t>
  </si>
  <si>
    <t>Yjayantilalgmailcom</t>
  </si>
  <si>
    <t>Kinnarkumar</t>
  </si>
  <si>
    <t>Nilav</t>
  </si>
  <si>
    <t>Sparshdoshi</t>
  </si>
  <si>
    <t>Shaileshkumar</t>
  </si>
  <si>
    <t>Shriyak</t>
  </si>
  <si>
    <t>Trishala</t>
  </si>
  <si>
    <t>Neal</t>
  </si>
  <si>
    <t>Karam</t>
  </si>
  <si>
    <t>L</t>
  </si>
  <si>
    <t>B</t>
  </si>
  <si>
    <t>Shiroy</t>
  </si>
  <si>
    <t>Ahulpek</t>
  </si>
  <si>
    <t>Drbirenpatel</t>
  </si>
  <si>
    <t>Thevora</t>
  </si>
  <si>
    <t>Shaktirathod</t>
  </si>
  <si>
    <t>Vinitp</t>
  </si>
  <si>
    <t>Preeth</t>
  </si>
  <si>
    <t>Haveliwala</t>
  </si>
  <si>
    <t>Kantawala</t>
  </si>
  <si>
    <t>Laha</t>
  </si>
  <si>
    <t>Santhal</t>
  </si>
  <si>
    <t>Tejwani</t>
  </si>
  <si>
    <t>Nayka</t>
  </si>
  <si>
    <t>Abbas</t>
  </si>
  <si>
    <t>Talsaniya</t>
  </si>
  <si>
    <t>Charaniya</t>
  </si>
  <si>
    <t>Taparia</t>
  </si>
  <si>
    <t>Sunderam</t>
  </si>
  <si>
    <t>Dosi</t>
  </si>
  <si>
    <t>Sundardas</t>
  </si>
  <si>
    <t>Ta</t>
  </si>
  <si>
    <t>Kayal</t>
  </si>
  <si>
    <t>Veged</t>
  </si>
  <si>
    <t>Movalia</t>
  </si>
  <si>
    <t>Kalkani</t>
  </si>
  <si>
    <t>Bacher</t>
  </si>
  <si>
    <t>Patro</t>
  </si>
  <si>
    <t>Ganeshbhai Patel</t>
  </si>
  <si>
    <t>Manaloor</t>
  </si>
  <si>
    <t>Thakrar</t>
  </si>
  <si>
    <t>Keshwani</t>
  </si>
  <si>
    <t>Harchandani</t>
  </si>
  <si>
    <t>Lehry</t>
  </si>
  <si>
    <t>Kewlani</t>
  </si>
  <si>
    <t>Bijani</t>
  </si>
  <si>
    <t>Vankar</t>
  </si>
  <si>
    <t>Maadam</t>
  </si>
  <si>
    <t>Affiz</t>
  </si>
  <si>
    <t>Gondalia</t>
  </si>
  <si>
    <t>Ranch</t>
  </si>
  <si>
    <t>Lalrebari</t>
  </si>
  <si>
    <t>Lalit Agrawal</t>
  </si>
  <si>
    <t>Qureshi</t>
  </si>
  <si>
    <t>Amathubhai Asal</t>
  </si>
  <si>
    <t>Vasu Kavaiya</t>
  </si>
  <si>
    <t>Nailesh Kumar Himmatlal</t>
  </si>
  <si>
    <t>Sjagdle</t>
  </si>
  <si>
    <t>Kapsime</t>
  </si>
  <si>
    <t>Vasita</t>
  </si>
  <si>
    <t>Manger</t>
  </si>
  <si>
    <t>Mahor</t>
  </si>
  <si>
    <t>Pathan</t>
  </si>
  <si>
    <t>Gena</t>
  </si>
  <si>
    <t>Agraval</t>
  </si>
  <si>
    <t>Sinroja</t>
  </si>
  <si>
    <t>Parte</t>
  </si>
  <si>
    <t>Pemmaiah</t>
  </si>
  <si>
    <t>Ishvarsinh Balvantsinh</t>
  </si>
  <si>
    <t>M Panchal</t>
  </si>
  <si>
    <t>Khorakiwala</t>
  </si>
  <si>
    <t>Malli</t>
  </si>
  <si>
    <t>Joseph</t>
  </si>
  <si>
    <t>Thekadi</t>
  </si>
  <si>
    <t>Dangrecha</t>
  </si>
  <si>
    <t>Bagadia</t>
  </si>
  <si>
    <t>Rameshkumar Dave</t>
  </si>
  <si>
    <t>Ambalal Patel</t>
  </si>
  <si>
    <t>Bhuiya</t>
  </si>
  <si>
    <t>Paswan</t>
  </si>
  <si>
    <t>Dang</t>
  </si>
  <si>
    <t>Udaipurwala</t>
  </si>
  <si>
    <t>Narnavre</t>
  </si>
  <si>
    <t>Golchha</t>
  </si>
  <si>
    <t>Suchak</t>
  </si>
  <si>
    <t>Anil Patel</t>
  </si>
  <si>
    <t>Mansinghkha</t>
  </si>
  <si>
    <t>Ambavi</t>
  </si>
  <si>
    <t>Kodhiwal</t>
  </si>
  <si>
    <t>Makrani</t>
  </si>
  <si>
    <t>Makhkhanlal</t>
  </si>
  <si>
    <t>Surati</t>
  </si>
  <si>
    <t>Nanavati</t>
  </si>
  <si>
    <t>Wala</t>
  </si>
  <si>
    <t>Bagmar</t>
  </si>
  <si>
    <t>Wara</t>
  </si>
  <si>
    <t>Lala</t>
  </si>
  <si>
    <t>Jethwani</t>
  </si>
  <si>
    <t>Design Firm</t>
  </si>
  <si>
    <t>Modani</t>
  </si>
  <si>
    <t>Daga</t>
  </si>
  <si>
    <t>Sikka</t>
  </si>
  <si>
    <t>Jindal</t>
  </si>
  <si>
    <t>Purshwani</t>
  </si>
  <si>
    <t>Sriwastav</t>
  </si>
  <si>
    <t>Doulatani</t>
  </si>
  <si>
    <t>Gosar</t>
  </si>
  <si>
    <t>Karwa</t>
  </si>
  <si>
    <t>Variyani</t>
  </si>
  <si>
    <t>Mehrotra</t>
  </si>
  <si>
    <t>Agrawwal</t>
  </si>
  <si>
    <t>Wasvani</t>
  </si>
  <si>
    <t>Kathiria</t>
  </si>
  <si>
    <t>Vaid</t>
  </si>
  <si>
    <t>Tri</t>
  </si>
  <si>
    <t>Jayshankar</t>
  </si>
  <si>
    <t>Jagadeesan</t>
  </si>
  <si>
    <t>Aggrawal</t>
  </si>
  <si>
    <t>Pursnani</t>
  </si>
  <si>
    <t>Chhipa</t>
  </si>
  <si>
    <t>Bhadiyadra</t>
  </si>
  <si>
    <t>Kavathia</t>
  </si>
  <si>
    <t>Raykundaliya</t>
  </si>
  <si>
    <t>Ajani</t>
  </si>
  <si>
    <t>Vekaria</t>
  </si>
  <si>
    <t>Pirgal</t>
  </si>
  <si>
    <t>Dabagr</t>
  </si>
  <si>
    <t>Mange</t>
  </si>
  <si>
    <t>Bambani</t>
  </si>
  <si>
    <t>Nagri</t>
  </si>
  <si>
    <t>Gorasiya</t>
  </si>
  <si>
    <t>Shalli</t>
  </si>
  <si>
    <t>Koradiya</t>
  </si>
  <si>
    <t>Madani</t>
  </si>
  <si>
    <t>Dhandahria</t>
  </si>
  <si>
    <t>Daxini</t>
  </si>
  <si>
    <t>Dholaria</t>
  </si>
  <si>
    <t>Chabda</t>
  </si>
  <si>
    <t>Roongta</t>
  </si>
  <si>
    <t>G Patel</t>
  </si>
  <si>
    <t>Arumughan</t>
  </si>
  <si>
    <t>Dongre</t>
  </si>
  <si>
    <t>Kirtane</t>
  </si>
  <si>
    <t>Vagh</t>
  </si>
  <si>
    <t>Kotiya</t>
  </si>
  <si>
    <t>Gajara</t>
  </si>
  <si>
    <t>Tandon</t>
  </si>
  <si>
    <t>Joshipura</t>
  </si>
  <si>
    <t>Guru</t>
  </si>
  <si>
    <t>Chowdhry</t>
  </si>
  <si>
    <t>Chatwani</t>
  </si>
  <si>
    <t>Realty</t>
  </si>
  <si>
    <t>Kadiwala</t>
  </si>
  <si>
    <t>Kotdawala</t>
  </si>
  <si>
    <t>Sharama</t>
  </si>
  <si>
    <t>Majithia</t>
  </si>
  <si>
    <t>Kumbhat</t>
  </si>
  <si>
    <t>Raghavan</t>
  </si>
  <si>
    <t>Dhariyal</t>
  </si>
  <si>
    <t>Shantilal Chaudhary</t>
  </si>
  <si>
    <t>Savai</t>
  </si>
  <si>
    <t>Butani</t>
  </si>
  <si>
    <t>Moondra</t>
  </si>
  <si>
    <t>Ganatra</t>
  </si>
  <si>
    <t>Mahiwal</t>
  </si>
  <si>
    <t>Chabariya</t>
  </si>
  <si>
    <t>Khandelval</t>
  </si>
  <si>
    <t>Tanti</t>
  </si>
  <si>
    <t>Baksani</t>
  </si>
  <si>
    <t>Makahaniya</t>
  </si>
  <si>
    <t>Dhomse</t>
  </si>
  <si>
    <t>Ingle</t>
  </si>
  <si>
    <t>Munshaw</t>
  </si>
  <si>
    <t>Kundiya</t>
  </si>
  <si>
    <t>Lohana</t>
  </si>
  <si>
    <t>Sadhvani</t>
  </si>
  <si>
    <t>C Vyas</t>
  </si>
  <si>
    <t>Lunagariya</t>
  </si>
  <si>
    <t>Tindwani</t>
  </si>
  <si>
    <t>Mangwani</t>
  </si>
  <si>
    <t>Bharaj</t>
  </si>
  <si>
    <t>Agaraval</t>
  </si>
  <si>
    <t>Bharada</t>
  </si>
  <si>
    <t>Chotaliya</t>
  </si>
  <si>
    <t>Dadhich</t>
  </si>
  <si>
    <t>Purswani</t>
  </si>
  <si>
    <t>Virdi</t>
  </si>
  <si>
    <t>Lakhwani</t>
  </si>
  <si>
    <t>Birla</t>
  </si>
  <si>
    <t>Sejpal</t>
  </si>
  <si>
    <t>Passawala</t>
  </si>
  <si>
    <t>Nagdev</t>
  </si>
  <si>
    <t>Mahar</t>
  </si>
  <si>
    <t>Tatu</t>
  </si>
  <si>
    <t>Kundal</t>
  </si>
  <si>
    <t>Taide</t>
  </si>
  <si>
    <t>Kumar Solanki</t>
  </si>
  <si>
    <t>Jajoo</t>
  </si>
  <si>
    <t>Chhag</t>
  </si>
  <si>
    <t>Meghnani</t>
  </si>
  <si>
    <t>Kumar Mulani</t>
  </si>
  <si>
    <t>Valera</t>
  </si>
  <si>
    <t>Jethlia</t>
  </si>
  <si>
    <t>Gunwani</t>
  </si>
  <si>
    <t>Bhagchandnani</t>
  </si>
  <si>
    <t>Vishani</t>
  </si>
  <si>
    <t>Koujalgi</t>
  </si>
  <si>
    <t>Radadia</t>
  </si>
  <si>
    <t>Raghwani</t>
  </si>
  <si>
    <t>Thadani</t>
  </si>
  <si>
    <t>Kanzaraya</t>
  </si>
  <si>
    <t>Mahadevwala</t>
  </si>
  <si>
    <t>Sahita</t>
  </si>
  <si>
    <t>Brahmabhatt</t>
  </si>
  <si>
    <t>Trikamlal</t>
  </si>
  <si>
    <t>Pithava</t>
  </si>
  <si>
    <t>Rhcontector</t>
  </si>
  <si>
    <t>Rohela</t>
  </si>
  <si>
    <t>Kella</t>
  </si>
  <si>
    <t>Ankleshwariya</t>
  </si>
  <si>
    <t>Bhalala</t>
  </si>
  <si>
    <t>Brhmbhadd</t>
  </si>
  <si>
    <t>Makhijani</t>
  </si>
  <si>
    <t>Dadwani</t>
  </si>
  <si>
    <t>Chechani</t>
  </si>
  <si>
    <t>Khanchandani</t>
  </si>
  <si>
    <t>Rakhuliya</t>
  </si>
  <si>
    <t>Sutreja</t>
  </si>
  <si>
    <t>Realtors Llp</t>
  </si>
  <si>
    <t>Kaushika</t>
  </si>
  <si>
    <t>Bagadai</t>
  </si>
  <si>
    <t>Ganotra</t>
  </si>
  <si>
    <t>Hathi</t>
  </si>
  <si>
    <t>Boliwal</t>
  </si>
  <si>
    <t>Aras</t>
  </si>
  <si>
    <t>Shrama</t>
  </si>
  <si>
    <t>Kalganiya</t>
  </si>
  <si>
    <t>Chatwaani</t>
  </si>
  <si>
    <t>G Savnani</t>
  </si>
  <si>
    <t>Brahbhatt</t>
  </si>
  <si>
    <t>Bodiwala</t>
  </si>
  <si>
    <t>Kaplish</t>
  </si>
  <si>
    <t>Shirpal</t>
  </si>
  <si>
    <t>Phatwani</t>
  </si>
  <si>
    <t>Jagetiya</t>
  </si>
  <si>
    <t>Gunani</t>
  </si>
  <si>
    <t>Mudholkar</t>
  </si>
  <si>
    <t>Sejwani</t>
  </si>
  <si>
    <t>N M</t>
  </si>
  <si>
    <t>Khagram</t>
  </si>
  <si>
    <t>Satwani</t>
  </si>
  <si>
    <t>Changela</t>
  </si>
  <si>
    <t>Girglani</t>
  </si>
  <si>
    <t>Mahali</t>
  </si>
  <si>
    <t>Gehlot</t>
  </si>
  <si>
    <t>Limbadia</t>
  </si>
  <si>
    <t>Punjawat</t>
  </si>
  <si>
    <t>Trikmani</t>
  </si>
  <si>
    <t>Shahi</t>
  </si>
  <si>
    <t>Chandi</t>
  </si>
  <si>
    <t>Agarawal</t>
  </si>
  <si>
    <t>Dahiya</t>
  </si>
  <si>
    <t>Saraiya</t>
  </si>
  <si>
    <t>Sinh A Zala</t>
  </si>
  <si>
    <t>Budhani</t>
  </si>
  <si>
    <t>Dhokai</t>
  </si>
  <si>
    <t>Majithiya</t>
  </si>
  <si>
    <t>Teotio</t>
  </si>
  <si>
    <t>Khunt</t>
  </si>
  <si>
    <t>Gamit</t>
  </si>
  <si>
    <t>Nadar</t>
  </si>
  <si>
    <t>Sawla</t>
  </si>
  <si>
    <t>Dyalal</t>
  </si>
  <si>
    <t>Lakhara</t>
  </si>
  <si>
    <t>Karamata</t>
  </si>
  <si>
    <t>Gogoi</t>
  </si>
  <si>
    <t>Talreja</t>
  </si>
  <si>
    <t>Namdhar</t>
  </si>
  <si>
    <t>Bhai Desai</t>
  </si>
  <si>
    <t>Bhanshali</t>
  </si>
  <si>
    <t>Madhu</t>
  </si>
  <si>
    <t>Padhar</t>
  </si>
  <si>
    <t>Nagpure</t>
  </si>
  <si>
    <t>Rajgory</t>
  </si>
  <si>
    <t>Suhagiya</t>
  </si>
  <si>
    <t>Mahesuriya</t>
  </si>
  <si>
    <t>Matharani</t>
  </si>
  <si>
    <t>Kholiyawala</t>
  </si>
  <si>
    <t>Patial</t>
  </si>
  <si>
    <t>Paramvath</t>
  </si>
  <si>
    <t>Pithiya</t>
  </si>
  <si>
    <t>Kumbhani</t>
  </si>
  <si>
    <t>Bipinshah</t>
  </si>
  <si>
    <t>Rane</t>
  </si>
  <si>
    <t>Pariyani</t>
  </si>
  <si>
    <t>Rupchandani</t>
  </si>
  <si>
    <t>Thummar</t>
  </si>
  <si>
    <t>Trimeh</t>
  </si>
  <si>
    <t>Hajela</t>
  </si>
  <si>
    <t>Bhanbhani</t>
  </si>
  <si>
    <t>Udasi</t>
  </si>
  <si>
    <t>Deshani</t>
  </si>
  <si>
    <t>Khalpada</t>
  </si>
  <si>
    <t>Jose</t>
  </si>
  <si>
    <t>Kava</t>
  </si>
  <si>
    <t>Sawaj</t>
  </si>
  <si>
    <t>Lokhandwala</t>
  </si>
  <si>
    <t>Booraiwala</t>
  </si>
  <si>
    <t>Pachauri</t>
  </si>
  <si>
    <t>Boshya</t>
  </si>
  <si>
    <t>Dhalwani</t>
  </si>
  <si>
    <t>Chakraborty</t>
  </si>
  <si>
    <t>Vanol</t>
  </si>
  <si>
    <t>Bhamare</t>
  </si>
  <si>
    <t>Prusty</t>
  </si>
  <si>
    <t>Kasudiya</t>
  </si>
  <si>
    <t>Salat</t>
  </si>
  <si>
    <t>Milak</t>
  </si>
  <si>
    <t>Yogi</t>
  </si>
  <si>
    <t>Bakoliya</t>
  </si>
  <si>
    <t>Shetty</t>
  </si>
  <si>
    <t>Rajvansh</t>
  </si>
  <si>
    <t>Pokar</t>
  </si>
  <si>
    <t>Versha</t>
  </si>
  <si>
    <t>Prabtani</t>
  </si>
  <si>
    <t>Tusavada</t>
  </si>
  <si>
    <t>Savaiya</t>
  </si>
  <si>
    <t>Benani</t>
  </si>
  <si>
    <t>Gehelot</t>
  </si>
  <si>
    <t>Balgariya</t>
  </si>
  <si>
    <t>Davada</t>
  </si>
  <si>
    <t>Mendpara</t>
  </si>
  <si>
    <t>Chheda</t>
  </si>
  <si>
    <t>Kadeval</t>
  </si>
  <si>
    <t>Dabhekar</t>
  </si>
  <si>
    <t>Devle</t>
  </si>
  <si>
    <t>Kumar Tak</t>
  </si>
  <si>
    <t>Mayavanshi</t>
  </si>
  <si>
    <t>Kediya</t>
  </si>
  <si>
    <t>Sarola</t>
  </si>
  <si>
    <t>Mudaliyar</t>
  </si>
  <si>
    <t>Sonavane</t>
  </si>
  <si>
    <t>Singh Chouhan</t>
  </si>
  <si>
    <t>Maradiya</t>
  </si>
  <si>
    <t>Khetiya</t>
  </si>
  <si>
    <t>Vajaria</t>
  </si>
  <si>
    <t>Vibhakar</t>
  </si>
  <si>
    <t>Ross</t>
  </si>
  <si>
    <t>Kathriya</t>
  </si>
  <si>
    <t>Surelia</t>
  </si>
  <si>
    <t>Kagada</t>
  </si>
  <si>
    <t>Azad</t>
  </si>
  <si>
    <t>Dagli</t>
  </si>
  <si>
    <t>Vajar</t>
  </si>
  <si>
    <t>Kalawadiya</t>
  </si>
  <si>
    <t>T Mer</t>
  </si>
  <si>
    <t>Vidwans</t>
  </si>
  <si>
    <t>Dulla</t>
  </si>
  <si>
    <t>Yeshi</t>
  </si>
  <si>
    <t>Sankhalpara</t>
  </si>
  <si>
    <t>Devare</t>
  </si>
  <si>
    <t>Devashree</t>
  </si>
  <si>
    <t>Charoliya</t>
  </si>
  <si>
    <t>Bhindi</t>
  </si>
  <si>
    <t>Kacha</t>
  </si>
  <si>
    <t>Nayani</t>
  </si>
  <si>
    <t>Meriya</t>
  </si>
  <si>
    <t>Lalmanani</t>
  </si>
  <si>
    <t>Khichadiya</t>
  </si>
  <si>
    <t>Joitaram</t>
  </si>
  <si>
    <t>Namde</t>
  </si>
  <si>
    <t>Chag</t>
  </si>
  <si>
    <t>Kumag</t>
  </si>
  <si>
    <t>Sosa</t>
  </si>
  <si>
    <t>Mitra</t>
  </si>
  <si>
    <t>Ghiya</t>
  </si>
  <si>
    <t>Chaudhrai</t>
  </si>
  <si>
    <t>Goltar</t>
  </si>
  <si>
    <t>Hansari</t>
  </si>
  <si>
    <t>Vanjara</t>
  </si>
  <si>
    <t>Kanodiya</t>
  </si>
  <si>
    <t>Gadara</t>
  </si>
  <si>
    <t>Kateliya</t>
  </si>
  <si>
    <t>Mendole</t>
  </si>
  <si>
    <t>Kayasth</t>
  </si>
  <si>
    <t>S Pandya</t>
  </si>
  <si>
    <t>Sai</t>
  </si>
  <si>
    <t>Dhakecha</t>
  </si>
  <si>
    <t>Bharwade</t>
  </si>
  <si>
    <t>Vayalu</t>
  </si>
  <si>
    <t>Thesia</t>
  </si>
  <si>
    <t>Kheradia</t>
  </si>
  <si>
    <t>Bhausar</t>
  </si>
  <si>
    <t>Shashtri</t>
  </si>
  <si>
    <t>Sapara</t>
  </si>
  <si>
    <t>Makawana</t>
  </si>
  <si>
    <t>Tale</t>
  </si>
  <si>
    <t>Panjari</t>
  </si>
  <si>
    <t>Ghughal</t>
  </si>
  <si>
    <t>Sindhav</t>
  </si>
  <si>
    <t>Lavkesh</t>
  </si>
  <si>
    <t>Vitlani</t>
  </si>
  <si>
    <t>Baide</t>
  </si>
  <si>
    <t>Bhadaraka</t>
  </si>
  <si>
    <t>Dharmani</t>
  </si>
  <si>
    <t>Nandpal</t>
  </si>
  <si>
    <t>K Raval</t>
  </si>
  <si>
    <t>Macwan</t>
  </si>
  <si>
    <t>Sambhara</t>
  </si>
  <si>
    <t>Jambukiya</t>
  </si>
  <si>
    <t>Baisane</t>
  </si>
  <si>
    <t>Totlani</t>
  </si>
  <si>
    <t>Kaviya</t>
  </si>
  <si>
    <t>Muzammilhusen</t>
  </si>
  <si>
    <t>K Solanki</t>
  </si>
  <si>
    <t>Harilal</t>
  </si>
  <si>
    <t>Chokhawala</t>
  </si>
  <si>
    <t>Devluk</t>
  </si>
  <si>
    <t>Vadecha</t>
  </si>
  <si>
    <t>Mhasker</t>
  </si>
  <si>
    <t>Dhorajiya</t>
  </si>
  <si>
    <t>Konkatti</t>
  </si>
  <si>
    <t>Rohilla</t>
  </si>
  <si>
    <t>Hiranandani</t>
  </si>
  <si>
    <t>Kundnani</t>
  </si>
  <si>
    <t>Bhagatwala</t>
  </si>
  <si>
    <t>Rinka</t>
  </si>
  <si>
    <t>Bhola</t>
  </si>
  <si>
    <t>Potana</t>
  </si>
  <si>
    <t>Chapanery</t>
  </si>
  <si>
    <t>Divedi</t>
  </si>
  <si>
    <t>Ashvani</t>
  </si>
  <si>
    <t>Billa</t>
  </si>
  <si>
    <t>Bharad</t>
  </si>
  <si>
    <t>Pais</t>
  </si>
  <si>
    <t>Hemlani</t>
  </si>
  <si>
    <t>Mervana</t>
  </si>
  <si>
    <t>Daultani</t>
  </si>
  <si>
    <t>Gogia</t>
  </si>
  <si>
    <t>Sirsaet</t>
  </si>
  <si>
    <t>Hadfa</t>
  </si>
  <si>
    <t>Mahale</t>
  </si>
  <si>
    <t>Vachani</t>
  </si>
  <si>
    <t>A Shah</t>
  </si>
  <si>
    <t>Shelat</t>
  </si>
  <si>
    <t>Ahirrao</t>
  </si>
  <si>
    <t>Kandhari</t>
  </si>
  <si>
    <t>Chhabaria</t>
  </si>
  <si>
    <t>Salop</t>
  </si>
  <si>
    <t>Khodiya</t>
  </si>
  <si>
    <t>Sunger</t>
  </si>
  <si>
    <t>Tilor</t>
  </si>
  <si>
    <t>Kadrekar</t>
  </si>
  <si>
    <t>Varaiya</t>
  </si>
  <si>
    <t>Lad</t>
  </si>
  <si>
    <t>Anada</t>
  </si>
  <si>
    <t>Mekhiya</t>
  </si>
  <si>
    <t>Vavaiya</t>
  </si>
  <si>
    <t>Shanishchara</t>
  </si>
  <si>
    <t>Taank</t>
  </si>
  <si>
    <t>Satta</t>
  </si>
  <si>
    <t>Gopujkar</t>
  </si>
  <si>
    <t>Sikotara</t>
  </si>
  <si>
    <t>Choubey</t>
  </si>
  <si>
    <t>Sabikhi</t>
  </si>
  <si>
    <t>Shreeraj</t>
  </si>
  <si>
    <t>Bhut</t>
  </si>
  <si>
    <t>Nandola</t>
  </si>
  <si>
    <t>Kulkarni</t>
  </si>
  <si>
    <t>Shevkani</t>
  </si>
  <si>
    <t>Abani</t>
  </si>
  <si>
    <t>Pandhare</t>
  </si>
  <si>
    <t>R Koshti</t>
  </si>
  <si>
    <t>Varna</t>
  </si>
  <si>
    <t>Muliya</t>
  </si>
  <si>
    <t>Vadant</t>
  </si>
  <si>
    <t>Krip</t>
  </si>
  <si>
    <t>Avasatthi</t>
  </si>
  <si>
    <t>Bokhiriya</t>
  </si>
  <si>
    <t>Brhamakshatriya</t>
  </si>
  <si>
    <t>Sancheti</t>
  </si>
  <si>
    <t>Gawli</t>
  </si>
  <si>
    <t>Baid</t>
  </si>
  <si>
    <t>Varjani</t>
  </si>
  <si>
    <t>Bhalodiya</t>
  </si>
  <si>
    <t>Ukey</t>
  </si>
  <si>
    <t>Satapathy</t>
  </si>
  <si>
    <t>Sata</t>
  </si>
  <si>
    <t>Adroja</t>
  </si>
  <si>
    <t>Viradiya</t>
  </si>
  <si>
    <t>Ghoda</t>
  </si>
  <si>
    <t>Borisa</t>
  </si>
  <si>
    <t>Hariprasaddave</t>
  </si>
  <si>
    <t>Khorava</t>
  </si>
  <si>
    <t>Pota</t>
  </si>
  <si>
    <t>Hemrajani</t>
  </si>
  <si>
    <t>Dudhatra</t>
  </si>
  <si>
    <t>Vinchhi</t>
  </si>
  <si>
    <t>Gojiya</t>
  </si>
  <si>
    <t>Dhudhiya</t>
  </si>
  <si>
    <t>Kariwana</t>
  </si>
  <si>
    <t>Buildingwala</t>
  </si>
  <si>
    <t>Jaat</t>
  </si>
  <si>
    <t>Karva</t>
  </si>
  <si>
    <t>Bhesaniya</t>
  </si>
  <si>
    <t>Kumari</t>
  </si>
  <si>
    <t>Malavi</t>
  </si>
  <si>
    <t>Dhakal</t>
  </si>
  <si>
    <t>T Mear</t>
  </si>
  <si>
    <t>Dalwadl</t>
  </si>
  <si>
    <t>Saroy</t>
  </si>
  <si>
    <t>Antony</t>
  </si>
  <si>
    <t>Kokel</t>
  </si>
  <si>
    <t>Rampariya</t>
  </si>
  <si>
    <t>Muchhala</t>
  </si>
  <si>
    <t>Govindbhai Patel</t>
  </si>
  <si>
    <t>Natvarlal Modi</t>
  </si>
  <si>
    <t>Khimani</t>
  </si>
  <si>
    <t>Makhecha</t>
  </si>
  <si>
    <t>Parasrampuria</t>
  </si>
  <si>
    <t>Kalani</t>
  </si>
  <si>
    <t>Dadheech</t>
  </si>
  <si>
    <t>Mandalia</t>
  </si>
  <si>
    <t>Achraya</t>
  </si>
  <si>
    <t>Nandi</t>
  </si>
  <si>
    <t>Viroja</t>
  </si>
  <si>
    <t>Bhanderi</t>
  </si>
  <si>
    <t>Desani</t>
  </si>
  <si>
    <t>Asthavada</t>
  </si>
  <si>
    <t>Namdiar</t>
  </si>
  <si>
    <t>Mehuriya</t>
  </si>
  <si>
    <t>Paramar</t>
  </si>
  <si>
    <t>Thakkhar</t>
  </si>
  <si>
    <t>Chettiar</t>
  </si>
  <si>
    <t>J Padiya</t>
  </si>
  <si>
    <t>Sathiya</t>
  </si>
  <si>
    <t>Mourya</t>
  </si>
  <si>
    <t>Panseriya</t>
  </si>
  <si>
    <t>Ranpariya</t>
  </si>
  <si>
    <t>Borikar</t>
  </si>
  <si>
    <t>Sanathra</t>
  </si>
  <si>
    <t>Shivnath</t>
  </si>
  <si>
    <t>Bawa</t>
  </si>
  <si>
    <t>Ramwani</t>
  </si>
  <si>
    <t>Hattarki</t>
  </si>
  <si>
    <t>Adeshra</t>
  </si>
  <si>
    <t>Wadia</t>
  </si>
  <si>
    <t>Kazi</t>
  </si>
  <si>
    <t>Mohanan</t>
  </si>
  <si>
    <t>Deasi</t>
  </si>
  <si>
    <t>Chakravati</t>
  </si>
  <si>
    <t>Kosti</t>
  </si>
  <si>
    <t>Bulsara</t>
  </si>
  <si>
    <t>Jamod</t>
  </si>
  <si>
    <t>Salavi</t>
  </si>
  <si>
    <t>Dayma</t>
  </si>
  <si>
    <t>Kabira</t>
  </si>
  <si>
    <t>Dhingra</t>
  </si>
  <si>
    <t>Dasadia</t>
  </si>
  <si>
    <t>Mafabhai</t>
  </si>
  <si>
    <t>Delvadiya</t>
  </si>
  <si>
    <t>Malvi</t>
  </si>
  <si>
    <t>Lalaji</t>
  </si>
  <si>
    <t>Tilavat</t>
  </si>
  <si>
    <t>Tevar</t>
  </si>
  <si>
    <t>Lamoriya</t>
  </si>
  <si>
    <t>Rajesh Kumar Shrimali</t>
  </si>
  <si>
    <t>Khatsuriya</t>
  </si>
  <si>
    <t>Hansrajani</t>
  </si>
  <si>
    <t>Choraodya</t>
  </si>
  <si>
    <t>Dushara</t>
  </si>
  <si>
    <t>Shelar</t>
  </si>
  <si>
    <t>Vegda</t>
  </si>
  <si>
    <t>Samuel</t>
  </si>
  <si>
    <t>Swarnkar</t>
  </si>
  <si>
    <t>Kholiya</t>
  </si>
  <si>
    <t>Mecwan</t>
  </si>
  <si>
    <t>Soochak</t>
  </si>
  <si>
    <t>Tankria</t>
  </si>
  <si>
    <t>Aadeshra</t>
  </si>
  <si>
    <t>Gol</t>
  </si>
  <si>
    <t>Keshani</t>
  </si>
  <si>
    <t>Saijani</t>
  </si>
  <si>
    <t>Kavaiya</t>
  </si>
  <si>
    <t>Pendal</t>
  </si>
  <si>
    <t>Younus</t>
  </si>
  <si>
    <t>Vaidh</t>
  </si>
  <si>
    <t>Faiz M</t>
  </si>
  <si>
    <t>Amaliyar</t>
  </si>
  <si>
    <t>Vasan</t>
  </si>
  <si>
    <t>Sujanani</t>
  </si>
  <si>
    <t>Jumaani</t>
  </si>
  <si>
    <t>Lulla</t>
  </si>
  <si>
    <t>Langaliya</t>
  </si>
  <si>
    <t>Chavala</t>
  </si>
  <si>
    <t>Jivrani</t>
  </si>
  <si>
    <t>Fithani</t>
  </si>
  <si>
    <t>Roziwala</t>
  </si>
  <si>
    <t>Protestant</t>
  </si>
  <si>
    <t>Maradia</t>
  </si>
  <si>
    <t>Adhyru</t>
  </si>
  <si>
    <t>Tinabhai</t>
  </si>
  <si>
    <t>Sindhal</t>
  </si>
  <si>
    <t>Malvania</t>
  </si>
  <si>
    <t>Hukumatani</t>
  </si>
  <si>
    <t>Sarvade</t>
  </si>
  <si>
    <t>Sikarwar</t>
  </si>
  <si>
    <t>Ch</t>
  </si>
  <si>
    <t>Fulsayani</t>
  </si>
  <si>
    <t>Dhandha</t>
  </si>
  <si>
    <t>Dhanoki</t>
  </si>
  <si>
    <t>Kanish</t>
  </si>
  <si>
    <t>Arawal</t>
  </si>
  <si>
    <t>Lakhvara</t>
  </si>
  <si>
    <t>Dangarwala</t>
  </si>
  <si>
    <t>Vichhi</t>
  </si>
  <si>
    <t>Kukadia</t>
  </si>
  <si>
    <t>Meheta</t>
  </si>
  <si>
    <t>Muskara</t>
  </si>
  <si>
    <t>Sutaria</t>
  </si>
  <si>
    <t>Dadhaniya</t>
  </si>
  <si>
    <t>Makhwana</t>
  </si>
  <si>
    <t>Nandaniya</t>
  </si>
  <si>
    <t>Gangadia</t>
  </si>
  <si>
    <t>Panwala</t>
  </si>
  <si>
    <t>Chandrapal</t>
  </si>
  <si>
    <t>Mazumdar</t>
  </si>
  <si>
    <t>Jagtiani</t>
  </si>
  <si>
    <t>Tripati</t>
  </si>
  <si>
    <t>Kumar Shah</t>
  </si>
  <si>
    <t>Dadlani</t>
  </si>
  <si>
    <t>Vegad</t>
  </si>
  <si>
    <t>Dhamecha</t>
  </si>
  <si>
    <t>Shanker</t>
  </si>
  <si>
    <t>Katara</t>
  </si>
  <si>
    <t>Padmaraj</t>
  </si>
  <si>
    <t>Andani</t>
  </si>
  <si>
    <t>Fuletra</t>
  </si>
  <si>
    <t>Phoolwani</t>
  </si>
  <si>
    <t>Tinwani</t>
  </si>
  <si>
    <t>Sivraman</t>
  </si>
  <si>
    <t>Mheshwari</t>
  </si>
  <si>
    <t>Ukawala</t>
  </si>
  <si>
    <t>Budheliya</t>
  </si>
  <si>
    <t>Vispute</t>
  </si>
  <si>
    <t>Kotkar</t>
  </si>
  <si>
    <t>Arilal</t>
  </si>
  <si>
    <t>Gangwal</t>
  </si>
  <si>
    <t>Kukdeja</t>
  </si>
  <si>
    <t>Jeskin</t>
  </si>
  <si>
    <t>Swadia</t>
  </si>
  <si>
    <t>Bihani</t>
  </si>
  <si>
    <t>Mujani</t>
  </si>
  <si>
    <t>Pansari</t>
  </si>
  <si>
    <t>Shimpi</t>
  </si>
  <si>
    <t>Gadiya</t>
  </si>
  <si>
    <t>Dhanuka</t>
  </si>
  <si>
    <t>Poduval</t>
  </si>
  <si>
    <t>Shevade</t>
  </si>
  <si>
    <t>Shantibhai S</t>
  </si>
  <si>
    <t>Kavadia</t>
  </si>
  <si>
    <t>Sonkusare</t>
  </si>
  <si>
    <t>Sahal</t>
  </si>
  <si>
    <t>Doriya</t>
  </si>
  <si>
    <t>Murawal</t>
  </si>
  <si>
    <t>Kotada</t>
  </si>
  <si>
    <t>Amode</t>
  </si>
  <si>
    <t>Khamal</t>
  </si>
  <si>
    <t>Lohia</t>
  </si>
  <si>
    <t>Bhag</t>
  </si>
  <si>
    <t>Sarkar</t>
  </si>
  <si>
    <t>Khasavat</t>
  </si>
  <si>
    <t>Kumar Kanubhai Patel</t>
  </si>
  <si>
    <t>Gevariya</t>
  </si>
  <si>
    <t>Sastri</t>
  </si>
  <si>
    <t>Tekani</t>
  </si>
  <si>
    <t>Bashani</t>
  </si>
  <si>
    <t>Ailyani</t>
  </si>
  <si>
    <t>Varu</t>
  </si>
  <si>
    <t>Baviskar</t>
  </si>
  <si>
    <t>Sihag</t>
  </si>
  <si>
    <t>Baxi</t>
  </si>
  <si>
    <t>Musale</t>
  </si>
  <si>
    <t>Sandhvi</t>
  </si>
  <si>
    <t>Maloo</t>
  </si>
  <si>
    <t>Gurgnani</t>
  </si>
  <si>
    <t>Mandge</t>
  </si>
  <si>
    <t>Marvaniya</t>
  </si>
  <si>
    <t>Parajapati</t>
  </si>
  <si>
    <t>Pakhawala</t>
  </si>
  <si>
    <t>Gajar</t>
  </si>
  <si>
    <t>Unadkad</t>
  </si>
  <si>
    <t>Ganpati</t>
  </si>
  <si>
    <t>Gotecha</t>
  </si>
  <si>
    <t>Hedpara</t>
  </si>
  <si>
    <t>Badgujar</t>
  </si>
  <si>
    <t>Sanjhvi</t>
  </si>
  <si>
    <t>Avalani</t>
  </si>
  <si>
    <t>Sarkhedi</t>
  </si>
  <si>
    <t>Kavathiya</t>
  </si>
  <si>
    <t>Selar</t>
  </si>
  <si>
    <t>Thosani</t>
  </si>
  <si>
    <t>Mehata</t>
  </si>
  <si>
    <t>Ami</t>
  </si>
  <si>
    <t>Kahambhayata</t>
  </si>
  <si>
    <t>Narang</t>
  </si>
  <si>
    <t>Dandona</t>
  </si>
  <si>
    <t>Dhanjisha</t>
  </si>
  <si>
    <t>Oberai</t>
  </si>
  <si>
    <t>Sura</t>
  </si>
  <si>
    <t>Tonk</t>
  </si>
  <si>
    <t>Lokwani</t>
  </si>
  <si>
    <t>Chhaniara</t>
  </si>
  <si>
    <t>Shikare</t>
  </si>
  <si>
    <t>Ubrani</t>
  </si>
  <si>
    <t>Mahidiya</t>
  </si>
  <si>
    <t>Pipadwala</t>
  </si>
  <si>
    <t>Jhaverei</t>
  </si>
  <si>
    <t>Dharmwani</t>
  </si>
  <si>
    <t>Kapur</t>
  </si>
  <si>
    <t>Sanjhavi</t>
  </si>
  <si>
    <t>Keuchria</t>
  </si>
  <si>
    <t>Boghani</t>
  </si>
  <si>
    <t>Kankotiya</t>
  </si>
  <si>
    <t>Pore</t>
  </si>
  <si>
    <t>Dugal</t>
  </si>
  <si>
    <t>Borisha</t>
  </si>
  <si>
    <t>Bhasadiya</t>
  </si>
  <si>
    <t>Shekhat</t>
  </si>
  <si>
    <t>Kashtha</t>
  </si>
  <si>
    <t>Radhanpurwala</t>
  </si>
  <si>
    <t>Shrma</t>
  </si>
  <si>
    <t>Pare</t>
  </si>
  <si>
    <t>Rupera</t>
  </si>
  <si>
    <t>Dash</t>
  </si>
  <si>
    <t>Kanakia</t>
  </si>
  <si>
    <t>Vishkarma</t>
  </si>
  <si>
    <t>Bavariya</t>
  </si>
  <si>
    <t>Vachhrajani</t>
  </si>
  <si>
    <t>Shankhalpara</t>
  </si>
  <si>
    <t>Mamtora</t>
  </si>
  <si>
    <t>Sriwash</t>
  </si>
  <si>
    <t>Maganbhai</t>
  </si>
  <si>
    <t>Morabia</t>
  </si>
  <si>
    <t>Malik</t>
  </si>
  <si>
    <t>Sainani</t>
  </si>
  <si>
    <t>Yadav Broker</t>
  </si>
  <si>
    <t>Bhoy</t>
  </si>
  <si>
    <t>Gala Group</t>
  </si>
  <si>
    <t>Punani</t>
  </si>
  <si>
    <t>Bangliwala</t>
  </si>
  <si>
    <t>Lohar</t>
  </si>
  <si>
    <t>Shrivas</t>
  </si>
  <si>
    <t>Kaiswal</t>
  </si>
  <si>
    <t>Gaudani</t>
  </si>
  <si>
    <t>Developers</t>
  </si>
  <si>
    <t>Mandora</t>
  </si>
  <si>
    <t>Mukharjee</t>
  </si>
  <si>
    <t>Telar</t>
  </si>
  <si>
    <t>Moriani</t>
  </si>
  <si>
    <t>Fozdar</t>
  </si>
  <si>
    <t>Ravl</t>
  </si>
  <si>
    <t>Sholanki</t>
  </si>
  <si>
    <t>Chohan</t>
  </si>
  <si>
    <t>Mackdani</t>
  </si>
  <si>
    <t xml:space="preserve">Sadhukha </t>
  </si>
  <si>
    <t>Rai Singh</t>
  </si>
  <si>
    <t>Jinendra</t>
  </si>
  <si>
    <t>Jotani</t>
  </si>
  <si>
    <t>Monga</t>
  </si>
  <si>
    <t>Warrier</t>
  </si>
  <si>
    <t>Abcd</t>
  </si>
  <si>
    <t>Nariya</t>
  </si>
  <si>
    <t>Ribadiya</t>
  </si>
  <si>
    <t>Tapodak</t>
  </si>
  <si>
    <t>Naresh Jain</t>
  </si>
  <si>
    <t>Khachariya</t>
  </si>
  <si>
    <t>Dudhat Broker</t>
  </si>
  <si>
    <t>Kinkhabwala</t>
  </si>
  <si>
    <t>Savlekar</t>
  </si>
  <si>
    <t>Aatas</t>
  </si>
  <si>
    <t>Chodhary</t>
  </si>
  <si>
    <t>Pansala</t>
  </si>
  <si>
    <t>Dube</t>
  </si>
  <si>
    <t>Behera</t>
  </si>
  <si>
    <t>Parjapati</t>
  </si>
  <si>
    <t>Vaderkar</t>
  </si>
  <si>
    <t>Sahota</t>
  </si>
  <si>
    <t>Bhalavat</t>
  </si>
  <si>
    <t xml:space="preserve">Agrawal </t>
  </si>
  <si>
    <t>Basopia</t>
  </si>
  <si>
    <t>Palani</t>
  </si>
  <si>
    <t>Desi</t>
  </si>
  <si>
    <t>Manani</t>
  </si>
  <si>
    <t>Porecha</t>
  </si>
  <si>
    <t>Bengani</t>
  </si>
  <si>
    <t>Dhruva</t>
  </si>
  <si>
    <t>Jivnani</t>
  </si>
  <si>
    <t>Deshai</t>
  </si>
  <si>
    <t>Guchhit</t>
  </si>
  <si>
    <t>Mashiyava</t>
  </si>
  <si>
    <t xml:space="preserve">Dudhat  Broker </t>
  </si>
  <si>
    <t>Kagrnana</t>
  </si>
  <si>
    <t>Bhadane</t>
  </si>
  <si>
    <t>Badiwala</t>
  </si>
  <si>
    <t>Choubisa</t>
  </si>
  <si>
    <t>Shukal</t>
  </si>
  <si>
    <t>Sengal</t>
  </si>
  <si>
    <t>Dhariwal</t>
  </si>
  <si>
    <t>Nanjala</t>
  </si>
  <si>
    <t>Adhvaryu</t>
  </si>
  <si>
    <t>Zanje</t>
  </si>
  <si>
    <t>Sudra</t>
  </si>
  <si>
    <t>Adsari</t>
  </si>
  <si>
    <t>Shewaramani</t>
  </si>
  <si>
    <t>Kothekar</t>
  </si>
  <si>
    <t>Sachania</t>
  </si>
  <si>
    <t>Popatia</t>
  </si>
  <si>
    <t>Anandani</t>
  </si>
  <si>
    <t>Manglunia</t>
  </si>
  <si>
    <t>Kachalia</t>
  </si>
  <si>
    <t>Kakkar</t>
  </si>
  <si>
    <t>Teckwani</t>
  </si>
  <si>
    <t>Soneji</t>
  </si>
  <si>
    <t>Kaka</t>
  </si>
  <si>
    <t>Shah Broker</t>
  </si>
  <si>
    <t>Realty India</t>
  </si>
  <si>
    <t>Achariy</t>
  </si>
  <si>
    <t>Sharraf</t>
  </si>
  <si>
    <t>Rangasami</t>
  </si>
  <si>
    <t>Sadwani</t>
  </si>
  <si>
    <t>Jaysukh</t>
  </si>
  <si>
    <t>Dasadiya</t>
  </si>
  <si>
    <t>Ranadive</t>
  </si>
  <si>
    <t>Garnayak</t>
  </si>
  <si>
    <t>Dhalani</t>
  </si>
  <si>
    <t>Agashe</t>
  </si>
  <si>
    <t>Bhalodia</t>
  </si>
  <si>
    <t>B Patel</t>
  </si>
  <si>
    <t>Subramaniam</t>
  </si>
  <si>
    <t>Bhgat</t>
  </si>
  <si>
    <t>Dhobi</t>
  </si>
  <si>
    <t xml:space="preserve">Alvani </t>
  </si>
  <si>
    <t>Vinod Bhai M Shah</t>
  </si>
  <si>
    <t>Khetan</t>
  </si>
  <si>
    <t>Stwara</t>
  </si>
  <si>
    <t>Kalvade</t>
  </si>
  <si>
    <t>Khairnar</t>
  </si>
  <si>
    <t>Ellapakurhi</t>
  </si>
  <si>
    <t>Thalkkar</t>
  </si>
  <si>
    <t>Dhandhaliya</t>
  </si>
  <si>
    <t>Keshri</t>
  </si>
  <si>
    <t>Sariya</t>
  </si>
  <si>
    <t>Chadhary</t>
  </si>
  <si>
    <t>Merchant</t>
  </si>
  <si>
    <t>Nakarani</t>
  </si>
  <si>
    <t>Karayi</t>
  </si>
  <si>
    <t>Haldar</t>
  </si>
  <si>
    <t>Patel Broker</t>
  </si>
  <si>
    <t>Banker Broker</t>
  </si>
  <si>
    <t>Tunwar</t>
  </si>
  <si>
    <t>Bhagora</t>
  </si>
  <si>
    <t>Khandwala</t>
  </si>
  <si>
    <t>Dorala</t>
  </si>
  <si>
    <t>Japee</t>
  </si>
  <si>
    <t>Sinhparmar</t>
  </si>
  <si>
    <t>Sargani</t>
  </si>
  <si>
    <t>Tahir</t>
  </si>
  <si>
    <t>Jivandas</t>
  </si>
  <si>
    <t>Trending</t>
  </si>
  <si>
    <t>Padhihar</t>
  </si>
  <si>
    <t>Sakhrani</t>
  </si>
  <si>
    <t>Ghosal</t>
  </si>
  <si>
    <t>Safi</t>
  </si>
  <si>
    <t>Koli</t>
  </si>
  <si>
    <t>Koridiya</t>
  </si>
  <si>
    <t>Kohli</t>
  </si>
  <si>
    <t>Badodaria</t>
  </si>
  <si>
    <t>Chaudhri</t>
  </si>
  <si>
    <t>Trada</t>
  </si>
  <si>
    <t>Kathirya</t>
  </si>
  <si>
    <t>Hindocha</t>
  </si>
  <si>
    <t>Sitlani</t>
  </si>
  <si>
    <t>Rubal</t>
  </si>
  <si>
    <t>Narawati</t>
  </si>
  <si>
    <t>Punjani</t>
  </si>
  <si>
    <t>Gujrathi</t>
  </si>
  <si>
    <t>Parjapti</t>
  </si>
  <si>
    <t>Kanna</t>
  </si>
  <si>
    <t>Mawar</t>
  </si>
  <si>
    <t>Shih</t>
  </si>
  <si>
    <t>Kasa</t>
  </si>
  <si>
    <t>Gujarati</t>
  </si>
  <si>
    <t>Bhrambhatt</t>
  </si>
  <si>
    <t>Gurajr</t>
  </si>
  <si>
    <t>Vasaikar</t>
  </si>
  <si>
    <t>Chudgar</t>
  </si>
  <si>
    <t>Ranpur</t>
  </si>
  <si>
    <t>Job</t>
  </si>
  <si>
    <t>Ratanchandani</t>
  </si>
  <si>
    <t>Karani</t>
  </si>
  <si>
    <t>Kamar</t>
  </si>
  <si>
    <t>Mahta</t>
  </si>
  <si>
    <t>Vadhar</t>
  </si>
  <si>
    <t>Tunvar</t>
  </si>
  <si>
    <t>Saikh</t>
  </si>
  <si>
    <t>Rak</t>
  </si>
  <si>
    <t>Dab</t>
  </si>
  <si>
    <t>Shash</t>
  </si>
  <si>
    <t>Chandradas</t>
  </si>
  <si>
    <t>Wakode</t>
  </si>
  <si>
    <t>Padmani</t>
  </si>
  <si>
    <t>Bhambhi</t>
  </si>
  <si>
    <t>Sindhwani</t>
  </si>
  <si>
    <t>Pvt Limited</t>
  </si>
  <si>
    <t>Tewari</t>
  </si>
  <si>
    <t>Kaw</t>
  </si>
  <si>
    <t>Hub</t>
  </si>
  <si>
    <t>Aproova</t>
  </si>
  <si>
    <t>Bhatt Broker</t>
  </si>
  <si>
    <t>Hafik</t>
  </si>
  <si>
    <t>Kohmaria</t>
  </si>
  <si>
    <t>Majoka</t>
  </si>
  <si>
    <t>Suryavanshi</t>
  </si>
  <si>
    <t>Mathews</t>
  </si>
  <si>
    <t>Datta</t>
  </si>
  <si>
    <t>Badmaliya</t>
  </si>
  <si>
    <t xml:space="preserve">Vasa </t>
  </si>
  <si>
    <t>Jaani</t>
  </si>
  <si>
    <t>Rajwani</t>
  </si>
  <si>
    <t>Antil</t>
  </si>
  <si>
    <t>Kandya</t>
  </si>
  <si>
    <t>Lalcandani</t>
  </si>
  <si>
    <t>Kikani</t>
  </si>
  <si>
    <t>Adani</t>
  </si>
  <si>
    <t>Padliya</t>
  </si>
  <si>
    <t>Ankleshvara</t>
  </si>
  <si>
    <t>Gallani</t>
  </si>
  <si>
    <t>Godhaniya</t>
  </si>
  <si>
    <t>Bhishm</t>
  </si>
  <si>
    <t>Khilnani</t>
  </si>
  <si>
    <t>Prajpati</t>
  </si>
  <si>
    <t>Nizami</t>
  </si>
  <si>
    <t>Adhikari</t>
  </si>
  <si>
    <t>Nihar Bhatt</t>
  </si>
  <si>
    <t>Kheskani</t>
  </si>
  <si>
    <t>Mehta Broker</t>
  </si>
  <si>
    <t>Dharecha</t>
  </si>
  <si>
    <t>Kadamiya</t>
  </si>
  <si>
    <t>Vanikar</t>
  </si>
  <si>
    <t>Sail</t>
  </si>
  <si>
    <t>Bhattt</t>
  </si>
  <si>
    <t>Chilka</t>
  </si>
  <si>
    <t>Sur</t>
  </si>
  <si>
    <t>Avlani Broker</t>
  </si>
  <si>
    <t>Khalsha</t>
  </si>
  <si>
    <t>Dabgar</t>
  </si>
  <si>
    <t>Bangoria</t>
  </si>
  <si>
    <t>Kothiya</t>
  </si>
  <si>
    <t>Senjaliya</t>
  </si>
  <si>
    <t>Bhatt Brokar</t>
  </si>
  <si>
    <t>Kasar</t>
  </si>
  <si>
    <t>Raipura</t>
  </si>
  <si>
    <t>Tundiya</t>
  </si>
  <si>
    <t>Kanjni</t>
  </si>
  <si>
    <t>Koul</t>
  </si>
  <si>
    <t>Pandiya</t>
  </si>
  <si>
    <t>Kastia</t>
  </si>
  <si>
    <t>Kanadia</t>
  </si>
  <si>
    <t xml:space="preserve">Nainani </t>
  </si>
  <si>
    <t>Lahoti</t>
  </si>
  <si>
    <t>Jilmil</t>
  </si>
  <si>
    <t>R</t>
  </si>
  <si>
    <t>Jegnesh</t>
  </si>
  <si>
    <t>G</t>
  </si>
  <si>
    <t>S</t>
  </si>
  <si>
    <t>Suneel</t>
  </si>
  <si>
    <t>Bhavan</t>
  </si>
  <si>
    <t>N</t>
  </si>
  <si>
    <t>Dharan</t>
  </si>
  <si>
    <t>Farman</t>
  </si>
  <si>
    <t>Chaitya</t>
  </si>
  <si>
    <t>Gurmeet</t>
  </si>
  <si>
    <t>M</t>
  </si>
  <si>
    <t>U</t>
  </si>
  <si>
    <t>Gulzar</t>
  </si>
  <si>
    <t>V</t>
  </si>
  <si>
    <t>J</t>
  </si>
  <si>
    <t>Panagar</t>
  </si>
  <si>
    <t>Suryam</t>
  </si>
  <si>
    <t>Jamiel</t>
  </si>
  <si>
    <t>Hashmi</t>
  </si>
  <si>
    <t>Pāťéł</t>
  </si>
  <si>
    <t>Daksham</t>
  </si>
  <si>
    <t>Ćhëtãń</t>
  </si>
  <si>
    <t>Řâvãľ</t>
  </si>
  <si>
    <t>Raychura</t>
  </si>
  <si>
    <t>Kailkar</t>
  </si>
  <si>
    <t>Rishie</t>
  </si>
  <si>
    <t>Dhandhukiya</t>
  </si>
  <si>
    <t>Sahab</t>
  </si>
  <si>
    <t>Aarshey</t>
  </si>
  <si>
    <t>Jiteen</t>
  </si>
  <si>
    <t>Chothani</t>
  </si>
  <si>
    <t>Nemade</t>
  </si>
  <si>
    <t>Sauras</t>
  </si>
  <si>
    <t>Badrakia</t>
  </si>
  <si>
    <t>Ankleshwaria</t>
  </si>
  <si>
    <t>Jainesh</t>
  </si>
  <si>
    <t>Keralia</t>
  </si>
  <si>
    <t>Nishaan</t>
  </si>
  <si>
    <t>Miglani</t>
  </si>
  <si>
    <t>Thekdi</t>
  </si>
  <si>
    <t>Mohana</t>
  </si>
  <si>
    <t>Apte</t>
  </si>
  <si>
    <t>Bhaduri</t>
  </si>
  <si>
    <t>Pragna</t>
  </si>
  <si>
    <t>Kodiatar</t>
  </si>
  <si>
    <t>Girnari</t>
  </si>
  <si>
    <t>Khoobi</t>
  </si>
  <si>
    <t>Seju</t>
  </si>
  <si>
    <t>Pancham</t>
  </si>
  <si>
    <t>Tulsyani</t>
  </si>
  <si>
    <t>Sumali</t>
  </si>
  <si>
    <t>Dharu</t>
  </si>
  <si>
    <t>Ekantik</t>
  </si>
  <si>
    <t>Wecare</t>
  </si>
  <si>
    <t>Sumant</t>
  </si>
  <si>
    <t>Aarush</t>
  </si>
  <si>
    <t>Rudani</t>
  </si>
  <si>
    <t>Rudrax</t>
  </si>
  <si>
    <t>Vinnie</t>
  </si>
  <si>
    <t>Baldaniya</t>
  </si>
  <si>
    <t>Jaichandani</t>
  </si>
  <si>
    <t>Pariyarath</t>
  </si>
  <si>
    <t>Meharwade</t>
  </si>
  <si>
    <t>Chapla</t>
  </si>
  <si>
    <t>Munjani</t>
  </si>
  <si>
    <t>Shivram</t>
  </si>
  <si>
    <t>Murtaza</t>
  </si>
  <si>
    <t>Bhavnagarwala</t>
  </si>
  <si>
    <t>Lahoty</t>
  </si>
  <si>
    <t>Trikam</t>
  </si>
  <si>
    <t>Kinnary</t>
  </si>
  <si>
    <t>Robert</t>
  </si>
  <si>
    <t>Ratai</t>
  </si>
  <si>
    <t>Farjana</t>
  </si>
  <si>
    <t>Deshpal</t>
  </si>
  <si>
    <t>Khandala</t>
  </si>
  <si>
    <t>Parab</t>
  </si>
  <si>
    <t>Avdhesh</t>
  </si>
  <si>
    <t>Shravan</t>
  </si>
  <si>
    <t>Gantiyala</t>
  </si>
  <si>
    <t>Muktesh</t>
  </si>
  <si>
    <t>Bhuriya</t>
  </si>
  <si>
    <t>Kinsuk</t>
  </si>
  <si>
    <t>Maunang</t>
  </si>
  <si>
    <t>Jayaswal</t>
  </si>
  <si>
    <t>Bhalkiya</t>
  </si>
  <si>
    <t>Ronish</t>
  </si>
  <si>
    <t>Daki</t>
  </si>
  <si>
    <t>Nisarta</t>
  </si>
  <si>
    <t>Maqsud</t>
  </si>
  <si>
    <t>Mulay</t>
  </si>
  <si>
    <t>Morasiya</t>
  </si>
  <si>
    <t>Avsatthi</t>
  </si>
  <si>
    <t>Yogiraj</t>
  </si>
  <si>
    <t>Raimalani</t>
  </si>
  <si>
    <t>Shyani</t>
  </si>
  <si>
    <t>Ramanandi</t>
  </si>
  <si>
    <t>Rakeshj</t>
  </si>
  <si>
    <t>Meghana</t>
  </si>
  <si>
    <t>House</t>
  </si>
  <si>
    <t>Naivik</t>
  </si>
  <si>
    <t>Shruti</t>
  </si>
  <si>
    <t>Hãrêsh</t>
  </si>
  <si>
    <t>Pråjāpâtî</t>
  </si>
  <si>
    <t>Shaleen</t>
  </si>
  <si>
    <t>Dramish</t>
  </si>
  <si>
    <t>Tannk</t>
  </si>
  <si>
    <t>Kerolin</t>
  </si>
  <si>
    <t>Malini</t>
  </si>
  <si>
    <t>Anshun</t>
  </si>
  <si>
    <t>Tausif</t>
  </si>
  <si>
    <t>Unblock</t>
  </si>
  <si>
    <t>Clothing</t>
  </si>
  <si>
    <t>Paraghi</t>
  </si>
  <si>
    <t>Sunnyy</t>
  </si>
  <si>
    <t>Tharwani</t>
  </si>
  <si>
    <t>Moulik</t>
  </si>
  <si>
    <t>Rokad</t>
  </si>
  <si>
    <t>I</t>
  </si>
  <si>
    <t>Renu</t>
  </si>
  <si>
    <t>Chetanya</t>
  </si>
  <si>
    <t>Mohd</t>
  </si>
  <si>
    <t>P</t>
  </si>
  <si>
    <t>Abhijeetsinh</t>
  </si>
  <si>
    <t>C</t>
  </si>
  <si>
    <t>Ca</t>
  </si>
  <si>
    <t>H</t>
  </si>
  <si>
    <t>Paramjeet</t>
  </si>
  <si>
    <t>Mr</t>
  </si>
  <si>
    <t>D</t>
  </si>
  <si>
    <t>Fateh</t>
  </si>
  <si>
    <t>Valji</t>
  </si>
  <si>
    <t>Varjeetsingh</t>
  </si>
  <si>
    <t>Raminder</t>
  </si>
  <si>
    <t>Shahnawaazz</t>
  </si>
  <si>
    <t>Sahar</t>
  </si>
  <si>
    <t>Sujan</t>
  </si>
  <si>
    <t>Purva</t>
  </si>
  <si>
    <t>Harji</t>
  </si>
  <si>
    <t>Kyra</t>
  </si>
  <si>
    <t>Maojsinh</t>
  </si>
  <si>
    <t>Vin</t>
  </si>
  <si>
    <t>Sumer</t>
  </si>
  <si>
    <t>Ahmedabad</t>
  </si>
  <si>
    <t>Real</t>
  </si>
  <si>
    <t>Dlp</t>
  </si>
  <si>
    <t>Alex</t>
  </si>
  <si>
    <t>Sebastian</t>
  </si>
  <si>
    <t>Ayalani</t>
  </si>
  <si>
    <t>Abhani</t>
  </si>
  <si>
    <t>Riddhesh</t>
  </si>
  <si>
    <t>Property</t>
  </si>
  <si>
    <t>Kotia</t>
  </si>
  <si>
    <t>Gemini</t>
  </si>
  <si>
    <t>Patelpintu</t>
  </si>
  <si>
    <t>Japan</t>
  </si>
  <si>
    <t>Alps</t>
  </si>
  <si>
    <t>Charanjeetsingh</t>
  </si>
  <si>
    <t>Madia</t>
  </si>
  <si>
    <t>Hirwa</t>
  </si>
  <si>
    <t>Patelsunny</t>
  </si>
  <si>
    <t>Vimalsinh</t>
  </si>
  <si>
    <t>Er</t>
  </si>
  <si>
    <t>Chintak</t>
  </si>
  <si>
    <t>Manuj</t>
  </si>
  <si>
    <t>Rakeshkumar</t>
  </si>
  <si>
    <t>Raza</t>
  </si>
  <si>
    <t>Levish</t>
  </si>
  <si>
    <t>Moti</t>
  </si>
  <si>
    <t>Rawtani</t>
  </si>
  <si>
    <t>Shank</t>
  </si>
  <si>
    <t>Abstract</t>
  </si>
  <si>
    <t>Modular</t>
  </si>
  <si>
    <t>Sayta</t>
  </si>
  <si>
    <t>Mattar</t>
  </si>
  <si>
    <t>Satyendra</t>
  </si>
  <si>
    <t>Mashruwala</t>
  </si>
  <si>
    <t>Wane</t>
  </si>
  <si>
    <t>Kishalay</t>
  </si>
  <si>
    <t>Binoy</t>
  </si>
  <si>
    <t>Joyce</t>
  </si>
  <si>
    <t>Harrykishan</t>
  </si>
  <si>
    <t>Earth</t>
  </si>
  <si>
    <t>Kapasi</t>
  </si>
  <si>
    <t>Rathiyahoo</t>
  </si>
  <si>
    <t>Sohinderpal</t>
  </si>
  <si>
    <t>Teja</t>
  </si>
  <si>
    <t>Ratna</t>
  </si>
  <si>
    <t>Kasod</t>
  </si>
  <si>
    <t>Mukundkumaramrutlal</t>
  </si>
  <si>
    <t>Yashovardhan</t>
  </si>
  <si>
    <t>Mohanani</t>
  </si>
  <si>
    <t>Jpn</t>
  </si>
  <si>
    <t>Angat</t>
  </si>
  <si>
    <t>Jafar</t>
  </si>
  <si>
    <t>Naviwala</t>
  </si>
  <si>
    <t>Narottam</t>
  </si>
  <si>
    <t>Us</t>
  </si>
  <si>
    <t>Anshu</t>
  </si>
  <si>
    <t>Viralsinh</t>
  </si>
  <si>
    <t>The</t>
  </si>
  <si>
    <t>Car</t>
  </si>
  <si>
    <t>Pruthi</t>
  </si>
  <si>
    <t>Manshani</t>
  </si>
  <si>
    <t>Rafaliya</t>
  </si>
  <si>
    <t>Praharsh</t>
  </si>
  <si>
    <t>Say</t>
  </si>
  <si>
    <t>Golwala</t>
  </si>
  <si>
    <t>Kapilsingh</t>
  </si>
  <si>
    <t>Keyurkumar</t>
  </si>
  <si>
    <t>Chaxu</t>
  </si>
  <si>
    <t>Nandani</t>
  </si>
  <si>
    <t>Lucky</t>
  </si>
  <si>
    <t>Akbar</t>
  </si>
  <si>
    <t>Gaurangkumar</t>
  </si>
  <si>
    <t>Wood</t>
  </si>
  <si>
    <t>Aster</t>
  </si>
  <si>
    <t>Harshendu</t>
  </si>
  <si>
    <t>Khetani</t>
  </si>
  <si>
    <t>Sevkani</t>
  </si>
  <si>
    <t>Asay</t>
  </si>
  <si>
    <t>Moinuddin</t>
  </si>
  <si>
    <t>Mani</t>
  </si>
  <si>
    <t>Jeetu</t>
  </si>
  <si>
    <t>Web</t>
  </si>
  <si>
    <t>Content</t>
  </si>
  <si>
    <t>Arjunsinh</t>
  </si>
  <si>
    <t>Hina</t>
  </si>
  <si>
    <t>Bari</t>
  </si>
  <si>
    <t>Social</t>
  </si>
  <si>
    <t>Faiz</t>
  </si>
  <si>
    <t>Ganpatraj</t>
  </si>
  <si>
    <t>Drjitendra</t>
  </si>
  <si>
    <t>Asgi</t>
  </si>
  <si>
    <t>Yrv</t>
  </si>
  <si>
    <t>Capt</t>
  </si>
  <si>
    <t>Thumbar</t>
  </si>
  <si>
    <t>You</t>
  </si>
  <si>
    <t>Manjiani</t>
  </si>
  <si>
    <t>Kachhwani</t>
  </si>
  <si>
    <t>Dhameja</t>
  </si>
  <si>
    <t>Bhargava</t>
  </si>
  <si>
    <t>Rtr</t>
  </si>
  <si>
    <t>Milay</t>
  </si>
  <si>
    <t>Bhagchand</t>
  </si>
  <si>
    <t>Dewan</t>
  </si>
  <si>
    <t>Sikotar</t>
  </si>
  <si>
    <t>Dipu</t>
  </si>
  <si>
    <t>Bagaria</t>
  </si>
  <si>
    <t>Hasrajani</t>
  </si>
  <si>
    <t>Shriwash</t>
  </si>
  <si>
    <t>Rudri</t>
  </si>
  <si>
    <t>Krutagya</t>
  </si>
  <si>
    <t>Ekata</t>
  </si>
  <si>
    <t>Gelani</t>
  </si>
  <si>
    <t>Arj</t>
  </si>
  <si>
    <t>Diggi</t>
  </si>
  <si>
    <t>Ankul</t>
  </si>
  <si>
    <t>Kawan</t>
  </si>
  <si>
    <t>Rajendrasinh</t>
  </si>
  <si>
    <t>Sangeeta</t>
  </si>
  <si>
    <t>Hdipakgmailcom</t>
  </si>
  <si>
    <t>Hignu</t>
  </si>
  <si>
    <t>Chirayush</t>
  </si>
  <si>
    <t>Trushaant</t>
  </si>
  <si>
    <t>Ketansinh</t>
  </si>
  <si>
    <t>Prayosha</t>
  </si>
  <si>
    <t>Digital</t>
  </si>
  <si>
    <t>Thatonecasanovakid</t>
  </si>
  <si>
    <t>Krn</t>
  </si>
  <si>
    <t>Jd</t>
  </si>
  <si>
    <t>parth soni</t>
  </si>
  <si>
    <t>jugalpthe</t>
  </si>
  <si>
    <t>bhavana</t>
  </si>
  <si>
    <t>dipesh</t>
  </si>
  <si>
    <t>aanesh</t>
  </si>
  <si>
    <t>devendra</t>
  </si>
  <si>
    <t>nirav</t>
  </si>
  <si>
    <t>harsh</t>
  </si>
  <si>
    <t>chetan</t>
  </si>
  <si>
    <t>say</t>
  </si>
  <si>
    <t>thakkar</t>
  </si>
  <si>
    <t>No registration</t>
  </si>
  <si>
    <t>Not defined</t>
  </si>
  <si>
    <t>18-01-2021</t>
  </si>
  <si>
    <t>07-01-2021</t>
  </si>
  <si>
    <t>08-01-2021</t>
  </si>
  <si>
    <t>17-01-2021</t>
  </si>
  <si>
    <t>06-01-2021</t>
  </si>
  <si>
    <t>05-01-2021</t>
  </si>
  <si>
    <t>03-01-2021</t>
  </si>
  <si>
    <t>07-05-2021</t>
  </si>
  <si>
    <t>28-12-2022</t>
  </si>
  <si>
    <t>09-05-2021</t>
  </si>
  <si>
    <t>31-12-2022</t>
  </si>
  <si>
    <t>30-12-2022</t>
  </si>
  <si>
    <t>04-01-2021</t>
  </si>
  <si>
    <t>02-01-2021</t>
  </si>
  <si>
    <t>09-01-2021</t>
  </si>
  <si>
    <t>01-01-2021</t>
  </si>
  <si>
    <t>29-12-2022</t>
  </si>
  <si>
    <t>27-12-2022</t>
  </si>
  <si>
    <t>26-12-2022</t>
  </si>
  <si>
    <t>05-05-2021</t>
  </si>
  <si>
    <t>06-05-2021</t>
  </si>
  <si>
    <t>08-01-2022</t>
  </si>
  <si>
    <t>07-01-2022</t>
  </si>
  <si>
    <t>06-01-2022</t>
  </si>
  <si>
    <t>05-01-2022</t>
  </si>
  <si>
    <t>04-01-2022</t>
  </si>
  <si>
    <t>03-01-2022</t>
  </si>
  <si>
    <t>02-01-2022</t>
  </si>
  <si>
    <t>01-01-2022</t>
  </si>
  <si>
    <t>21-12-2022</t>
  </si>
  <si>
    <t>09-05-2022</t>
  </si>
  <si>
    <t>17-01-2022</t>
  </si>
  <si>
    <t>14-01-2022</t>
  </si>
  <si>
    <t>23-01-2022</t>
  </si>
  <si>
    <t>25-01-2022</t>
  </si>
  <si>
    <t>03-02-2022</t>
  </si>
  <si>
    <t>07-02-2022</t>
  </si>
  <si>
    <t>08-02-2022</t>
  </si>
  <si>
    <t>14-02-2022</t>
  </si>
  <si>
    <t>16-02-2022</t>
  </si>
  <si>
    <t>20-02-2022</t>
  </si>
  <si>
    <t>26-02-2022</t>
  </si>
  <si>
    <t>02-03-2022</t>
  </si>
  <si>
    <t>03-03-2022</t>
  </si>
  <si>
    <t>04-03-2022</t>
  </si>
  <si>
    <t>05-03-2022</t>
  </si>
  <si>
    <t>08-03-2022</t>
  </si>
  <si>
    <t>09-03-2022</t>
  </si>
  <si>
    <t>12-03-2022</t>
  </si>
  <si>
    <t>13-03-2022</t>
  </si>
  <si>
    <t>14-03-2022</t>
  </si>
  <si>
    <t>15-03-2022</t>
  </si>
  <si>
    <t>17-03-2022</t>
  </si>
  <si>
    <t>19-03-2022</t>
  </si>
  <si>
    <t>24-03-2022</t>
  </si>
  <si>
    <t>30-03-2022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</si>
  <si>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</si>
  <si>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</si>
  <si>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</si>
  <si>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</si>
  <si>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</si>
  <si>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</si>
  <si>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</si>
  <si>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</si>
  <si>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</si>
  <si>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</si>
  <si>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</si>
  <si>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</si>
  <si>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</si>
  <si>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</si>
  <si>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</si>
  <si>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</si>
  <si>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</si>
  <si>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</si>
  <si>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01-05-2022</t>
  </si>
  <si>
    <t>03-05-2022</t>
  </si>
  <si>
    <t>04-05-2022</t>
  </si>
  <si>
    <t>05-05-2022</t>
  </si>
  <si>
    <t>06-05-2022</t>
  </si>
  <si>
    <t>07-05-2022</t>
  </si>
  <si>
    <t>08-05-2022</t>
  </si>
  <si>
    <t>10-05-2022</t>
  </si>
  <si>
    <t>16-01-2022</t>
  </si>
  <si>
    <t>18-01-2022</t>
  </si>
  <si>
    <t>20-01-2022</t>
  </si>
  <si>
    <t>24-02-2022</t>
  </si>
  <si>
    <t>07-04-2023</t>
  </si>
  <si>
    <t>08-04-2023</t>
  </si>
  <si>
    <t>09-04-2023</t>
  </si>
  <si>
    <t>10-04-2023</t>
  </si>
  <si>
    <t>11-04-2023</t>
  </si>
  <si>
    <t>12-04-2023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</si>
  <si>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</si>
  <si>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</si>
  <si>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</si>
  <si>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</si>
  <si>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</si>
  <si>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</si>
  <si>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</si>
  <si>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</si>
  <si>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</si>
  <si>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</si>
  <si>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</si>
  <si>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01-05-2023</t>
  </si>
  <si>
    <t>03-05-2023</t>
  </si>
  <si>
    <t>04-05-2023</t>
  </si>
  <si>
    <t>05-05-2023</t>
  </si>
  <si>
    <t>06-05-2023</t>
  </si>
  <si>
    <t>07-05-2023</t>
  </si>
  <si>
    <t>08-05-2023</t>
  </si>
  <si>
    <t>09-05-2023</t>
  </si>
  <si>
    <t>10-05-2023</t>
  </si>
  <si>
    <t>16-01-2023</t>
  </si>
  <si>
    <t>17-01-2023</t>
  </si>
  <si>
    <t>18-01-2023</t>
  </si>
  <si>
    <t>14-05-2023</t>
  </si>
  <si>
    <t>21-05-2023</t>
  </si>
  <si>
    <t>26-05-2023</t>
  </si>
  <si>
    <t>02-06-2023</t>
  </si>
  <si>
    <t>02-08-2023</t>
  </si>
  <si>
    <t>20-08-2023</t>
  </si>
  <si>
    <t>20-09-2023</t>
  </si>
  <si>
    <t>10-11-2023</t>
  </si>
  <si>
    <t>19-11-2023</t>
  </si>
  <si>
    <t>04-12-2023</t>
  </si>
  <si>
    <t>14-12-2023</t>
  </si>
  <si>
    <t>13-05-2023</t>
  </si>
  <si>
    <t>25-05-2023</t>
  </si>
  <si>
    <t>30-05-2023</t>
  </si>
  <si>
    <t>01-06-2023</t>
  </si>
  <si>
    <t>08-06-2023</t>
  </si>
  <si>
    <t>22-06-2023</t>
  </si>
  <si>
    <t>01-07-2023</t>
  </si>
  <si>
    <t>03-07-2023</t>
  </si>
  <si>
    <t>07-07-2023</t>
  </si>
  <si>
    <t>23-07-2023</t>
  </si>
  <si>
    <t>24-07-2023</t>
  </si>
  <si>
    <t>25-09-2023</t>
  </si>
  <si>
    <t>25-10-2023</t>
  </si>
  <si>
    <t>30-10-2023</t>
  </si>
  <si>
    <t>31-10-2023</t>
  </si>
  <si>
    <t>05-11-2023</t>
  </si>
  <si>
    <t>12-11-2023</t>
  </si>
  <si>
    <t>16-12-2023</t>
  </si>
  <si>
    <t>04-01-2023</t>
  </si>
  <si>
    <t>24-01-2023</t>
  </si>
  <si>
    <t>05-02-2023</t>
  </si>
  <si>
    <t>08-02-2023</t>
  </si>
  <si>
    <t>02-03-2023</t>
  </si>
  <si>
    <t>03-03-2023</t>
  </si>
  <si>
    <t>08-03-2023</t>
  </si>
  <si>
    <t>09-03-2023</t>
  </si>
  <si>
    <t>13-03-2023</t>
  </si>
  <si>
    <t>14-03-2023</t>
  </si>
  <si>
    <t>15-03-2023</t>
  </si>
  <si>
    <t>26-03-2023</t>
  </si>
  <si>
    <t>27-03-2023</t>
  </si>
  <si>
    <t>31-03-2023</t>
  </si>
  <si>
    <t>05-04-2023</t>
  </si>
  <si>
    <t>06-04-2023</t>
  </si>
  <si>
    <t>07-06-2023</t>
  </si>
  <si>
    <t>13-06-2023</t>
  </si>
  <si>
    <t>26-06-2023</t>
  </si>
  <si>
    <t>29-06-2023</t>
  </si>
  <si>
    <t>30-06-2023</t>
  </si>
  <si>
    <t>17-07-2023</t>
  </si>
  <si>
    <t>25-07-2023</t>
  </si>
  <si>
    <t>15-08-2023</t>
  </si>
  <si>
    <t>18-09-2023</t>
  </si>
  <si>
    <t>22-09-2023</t>
  </si>
  <si>
    <t>29-09-2023</t>
  </si>
  <si>
    <t>04-10-2023</t>
  </si>
  <si>
    <t>13-11-2023</t>
  </si>
  <si>
    <t>20-11-2023</t>
  </si>
  <si>
    <t>24-11-2023</t>
  </si>
  <si>
    <t>10-12-2023</t>
  </si>
  <si>
    <t>19-12-2023</t>
  </si>
  <si>
    <t>06-01-2023</t>
  </si>
  <si>
    <t>02-01-2023</t>
  </si>
  <si>
    <t>11-01-2023</t>
  </si>
  <si>
    <t>23-01-2023</t>
  </si>
  <si>
    <t>26-01-2023</t>
  </si>
  <si>
    <t>29-01-2023</t>
  </si>
  <si>
    <t>30-01-2023</t>
  </si>
  <si>
    <t>21-02-2023</t>
  </si>
  <si>
    <t>23-02-2023</t>
  </si>
  <si>
    <t>07-03-2023</t>
  </si>
  <si>
    <t>12-03-2023</t>
  </si>
  <si>
    <t>22-03-2023</t>
  </si>
  <si>
    <t>29-03-2023</t>
  </si>
  <si>
    <t>02-04-2023</t>
  </si>
  <si>
    <t>29-04-2023</t>
  </si>
  <si>
    <t>16-05-2023</t>
  </si>
  <si>
    <t>18-05-2023</t>
  </si>
  <si>
    <t>31-05-2023</t>
  </si>
  <si>
    <t>17-06-2023</t>
  </si>
  <si>
    <t>23-06-2023</t>
  </si>
  <si>
    <t>13-07-2023</t>
  </si>
  <si>
    <t>27-07-2023</t>
  </si>
  <si>
    <t>12-08-2023</t>
  </si>
  <si>
    <t>16-08-2023</t>
  </si>
  <si>
    <t>05-09-2023</t>
  </si>
  <si>
    <t>14-09-2023</t>
  </si>
  <si>
    <t>16-09-2023</t>
  </si>
  <si>
    <t>06-10-2023</t>
  </si>
  <si>
    <t>16-10-2023</t>
  </si>
  <si>
    <t>19-10-2023</t>
  </si>
  <si>
    <t>22-11-2023</t>
  </si>
  <si>
    <t>23-11-2023</t>
  </si>
  <si>
    <t>30-11-2023</t>
  </si>
  <si>
    <t>02-12-2023</t>
  </si>
  <si>
    <t>06-12-2023</t>
  </si>
  <si>
    <t>07-12-2023</t>
  </si>
  <si>
    <t>12-01-2023</t>
  </si>
  <si>
    <t>25-04-2023</t>
  </si>
  <si>
    <t>13-01-2023</t>
  </si>
  <si>
    <t>28-01-2023</t>
  </si>
  <si>
    <t>03-02-2023</t>
  </si>
  <si>
    <t>06-02-2023</t>
  </si>
  <si>
    <t>07-02-2023</t>
  </si>
  <si>
    <t>15-02-2023</t>
  </si>
  <si>
    <t>18-02-2023</t>
  </si>
  <si>
    <t>06-03-2023</t>
  </si>
  <si>
    <t>10-03-2023</t>
  </si>
  <si>
    <t>18-03-2023</t>
  </si>
  <si>
    <t>30-04-2023</t>
  </si>
  <si>
    <t>22-10-2023</t>
  </si>
  <si>
    <t>17-05-2023</t>
  </si>
  <si>
    <t>22-05-2023</t>
  </si>
  <si>
    <t>23-05-2023</t>
  </si>
  <si>
    <t>29-05-2023</t>
  </si>
  <si>
    <t>05-06-2023</t>
  </si>
  <si>
    <t>10-06-2023</t>
  </si>
  <si>
    <t>11-06-2023</t>
  </si>
  <si>
    <t>19-06-2023</t>
  </si>
  <si>
    <t>20-06-2023</t>
  </si>
  <si>
    <t>21-06-2023</t>
  </si>
  <si>
    <t>04-07-2023</t>
  </si>
  <si>
    <t>06-07-2023</t>
  </si>
  <si>
    <t>08-07-2023</t>
  </si>
  <si>
    <t>09-07-2023</t>
  </si>
  <si>
    <t>12-07-2023</t>
  </si>
  <si>
    <t>14-07-2023</t>
  </si>
  <si>
    <t>18-07-2023</t>
  </si>
  <si>
    <t>20-07-2023</t>
  </si>
  <si>
    <t>21-07-2023</t>
  </si>
  <si>
    <t>22-07-2023</t>
  </si>
  <si>
    <t>26-07-2023</t>
  </si>
  <si>
    <t>28-07-2023</t>
  </si>
  <si>
    <t>29-07-2023</t>
  </si>
  <si>
    <t>30-07-2023</t>
  </si>
  <si>
    <t>31-07-2023</t>
  </si>
  <si>
    <t>03-08-2023</t>
  </si>
  <si>
    <t>04-08-2023</t>
  </si>
  <si>
    <t>05-08-2023</t>
  </si>
  <si>
    <t>08-08-2023</t>
  </si>
  <si>
    <t>11-08-2023</t>
  </si>
  <si>
    <t>13-08-2023</t>
  </si>
  <si>
    <t>14-08-2023</t>
  </si>
  <si>
    <t>17-08-2023</t>
  </si>
  <si>
    <t>22-08-2023</t>
  </si>
  <si>
    <t>23-08-2023</t>
  </si>
  <si>
    <t>25-08-2023</t>
  </si>
  <si>
    <t>26-08-2023</t>
  </si>
  <si>
    <t>31-08-2023</t>
  </si>
  <si>
    <t>02-09-2023</t>
  </si>
  <si>
    <t>03-09-2023</t>
  </si>
  <si>
    <t>07-09-2023</t>
  </si>
  <si>
    <t>09-09-2023</t>
  </si>
  <si>
    <t>19-09-2023</t>
  </si>
  <si>
    <t>23-09-2023</t>
  </si>
  <si>
    <t>28-09-2023</t>
  </si>
  <si>
    <t>30-09-2023</t>
  </si>
  <si>
    <t>01-10-2023</t>
  </si>
  <si>
    <t>02-10-2023</t>
  </si>
  <si>
    <t>03-10-2023</t>
  </si>
  <si>
    <t>05-10-2023</t>
  </si>
  <si>
    <t>09-10-2023</t>
  </si>
  <si>
    <t>10-10-2023</t>
  </si>
  <si>
    <t>11-10-2023</t>
  </si>
  <si>
    <t>12-10-2023</t>
  </si>
  <si>
    <t>13-10-2023</t>
  </si>
  <si>
    <t>15-10-2023</t>
  </si>
  <si>
    <t>20-10-2023</t>
  </si>
  <si>
    <t>23-10-2023</t>
  </si>
  <si>
    <t>24-10-2023</t>
  </si>
  <si>
    <t>27-10-2023</t>
  </si>
  <si>
    <t>28-10-2023</t>
  </si>
  <si>
    <t>01-11-2023</t>
  </si>
  <si>
    <t>02-11-2023</t>
  </si>
  <si>
    <t>07-11-2023</t>
  </si>
  <si>
    <t>09-11-2023</t>
  </si>
  <si>
    <t>15-11-2023</t>
  </si>
  <si>
    <t>17-11-2023</t>
  </si>
  <si>
    <t>26-11-2023</t>
  </si>
  <si>
    <t>27-11-2023</t>
  </si>
  <si>
    <t>28-11-2023</t>
  </si>
  <si>
    <t>01-12-2023</t>
  </si>
  <si>
    <t>03-12-2023</t>
  </si>
  <si>
    <t>09-12-2023</t>
  </si>
  <si>
    <t>11-12-2023</t>
  </si>
  <si>
    <t>12-12-2023</t>
  </si>
  <si>
    <t>15-12-2023</t>
  </si>
  <si>
    <t>18-12-2023</t>
  </si>
  <si>
    <t>14-01-2023</t>
  </si>
  <si>
    <t>15-01-2023</t>
  </si>
  <si>
    <t>03-01-2023</t>
  </si>
  <si>
    <t>05-01-2023</t>
  </si>
  <si>
    <t>07-01-2023</t>
  </si>
  <si>
    <t>10-01-2023</t>
  </si>
  <si>
    <t>22-01-2023</t>
  </si>
  <si>
    <t>27-01-2023</t>
  </si>
  <si>
    <t>31-01-2023</t>
  </si>
  <si>
    <t>09-02-2023</t>
  </si>
  <si>
    <t>11-02-2023</t>
  </si>
  <si>
    <t>12-02-2023</t>
  </si>
  <si>
    <t>17-02-2023</t>
  </si>
  <si>
    <t>25-02-2023</t>
  </si>
  <si>
    <t>27-02-2023</t>
  </si>
  <si>
    <t>01-03-2023</t>
  </si>
  <si>
    <t>11-03-2023</t>
  </si>
  <si>
    <t>16-03-2023</t>
  </si>
  <si>
    <t>20-03-2023</t>
  </si>
  <si>
    <t>21-03-2023</t>
  </si>
  <si>
    <t>01-04-2023</t>
  </si>
  <si>
    <t>03-04-2023</t>
  </si>
  <si>
    <t>04-04-2023</t>
  </si>
  <si>
    <t>24-04-2023</t>
  </si>
  <si>
    <t>26-04-2023</t>
  </si>
  <si>
    <t>02-05-2023</t>
  </si>
  <si>
    <t>27-05-2023</t>
  </si>
  <si>
    <t>11-05-2023</t>
  </si>
  <si>
    <t>12-05-2023</t>
  </si>
  <si>
    <t>15-05-2023</t>
  </si>
  <si>
    <t>19-05-2023</t>
  </si>
  <si>
    <t>03-06-2023</t>
  </si>
  <si>
    <t>06-06-2023</t>
  </si>
  <si>
    <t>16-06-2023</t>
  </si>
  <si>
    <t>18-06-2023</t>
  </si>
  <si>
    <t>24-06-2023</t>
  </si>
  <si>
    <t>25-06-2023</t>
  </si>
  <si>
    <t>28-06-2023</t>
  </si>
  <si>
    <t>10-07-2023</t>
  </si>
  <si>
    <t>11-07-2023</t>
  </si>
  <si>
    <t>15-07-2023</t>
  </si>
  <si>
    <t>16-07-2023</t>
  </si>
  <si>
    <t>01-08-2023</t>
  </si>
  <si>
    <t>06-08-2023</t>
  </si>
  <si>
    <t>07-08-2023</t>
  </si>
  <si>
    <t>09-08-2023</t>
  </si>
  <si>
    <t>10-08-2023</t>
  </si>
  <si>
    <t>18-08-2023</t>
  </si>
  <si>
    <t>19-08-2023</t>
  </si>
  <si>
    <t>24-08-2023</t>
  </si>
  <si>
    <t>28-08-2023</t>
  </si>
  <si>
    <t>01-09-2023</t>
  </si>
  <si>
    <t>04-09-2023</t>
  </si>
  <si>
    <t>06-09-2023</t>
  </si>
  <si>
    <t>08-09-2023</t>
  </si>
  <si>
    <t>11-09-2023</t>
  </si>
  <si>
    <t>12-09-2023</t>
  </si>
  <si>
    <t>13-09-2023</t>
  </si>
  <si>
    <t>15-09-2023</t>
  </si>
  <si>
    <t>17-09-2023</t>
  </si>
  <si>
    <t>27-09-2023</t>
  </si>
  <si>
    <t>07-10-2023</t>
  </si>
  <si>
    <t>08-10-2023</t>
  </si>
  <si>
    <t>17-10-2023</t>
  </si>
  <si>
    <t>26-10-2023</t>
  </si>
  <si>
    <t>29-10-2023</t>
  </si>
  <si>
    <t>06-11-2023</t>
  </si>
  <si>
    <t>08-11-2023</t>
  </si>
  <si>
    <t>21-11-2023</t>
  </si>
  <si>
    <t>25-11-2023</t>
  </si>
  <si>
    <t>13-12-2023</t>
  </si>
  <si>
    <t>17-12-2023</t>
  </si>
  <si>
    <t>09-01-2023</t>
  </si>
  <si>
    <t>19-01-2023</t>
  </si>
  <si>
    <t>21-01-2023</t>
  </si>
  <si>
    <t>01-02-2023</t>
  </si>
  <si>
    <t>04-02-2023</t>
  </si>
  <si>
    <t>10-02-2023</t>
  </si>
  <si>
    <t>22-02-2023</t>
  </si>
  <si>
    <t>23-03-2023</t>
  </si>
  <si>
    <t>25-03-2023</t>
  </si>
  <si>
    <t>27-04-2023</t>
  </si>
  <si>
    <t>28-04-2023</t>
  </si>
  <si>
    <t>02-02-2023</t>
  </si>
  <si>
    <t>13-02-2023</t>
  </si>
  <si>
    <t>19-02-2023</t>
  </si>
  <si>
    <t>28-02-2023</t>
  </si>
  <si>
    <t>28-03-2023</t>
  </si>
  <si>
    <t>20-05-2023</t>
  </si>
  <si>
    <t>24-05-2023</t>
  </si>
  <si>
    <t>28-05-2023</t>
  </si>
  <si>
    <t>04-06-2023</t>
  </si>
  <si>
    <t>09-06-2023</t>
  </si>
  <si>
    <t>12-06-2023</t>
  </si>
  <si>
    <t>14-06-2023</t>
  </si>
  <si>
    <t>15-06-2023</t>
  </si>
  <si>
    <t>27-06-2023</t>
  </si>
  <si>
    <t>02-07-2023</t>
  </si>
  <si>
    <t>05-07-2023</t>
  </si>
  <si>
    <t>19-07-2023</t>
  </si>
  <si>
    <t>21-08-2023</t>
  </si>
  <si>
    <t>27-08-2023</t>
  </si>
  <si>
    <t>29-08-2023</t>
  </si>
  <si>
    <t>30-08-2023</t>
  </si>
  <si>
    <t>10-09-2023</t>
  </si>
  <si>
    <t>21-09-2023</t>
  </si>
  <si>
    <t>24-09-2023</t>
  </si>
  <si>
    <t>26-09-2023</t>
  </si>
  <si>
    <t>14-10-2023</t>
  </si>
  <si>
    <t>18-10-2023</t>
  </si>
  <si>
    <t>21-10-2023</t>
  </si>
  <si>
    <t>03-11-2023</t>
  </si>
  <si>
    <t>04-11-2023</t>
  </si>
  <si>
    <t>11-11-2023</t>
  </si>
  <si>
    <t>14-11-2023</t>
  </si>
  <si>
    <t>16-11-2023</t>
  </si>
  <si>
    <t>18-11-2023</t>
  </si>
  <si>
    <t>29-11-2023</t>
  </si>
  <si>
    <t>05-12-2023</t>
  </si>
  <si>
    <t>08-12-2023</t>
  </si>
  <si>
    <t>08-01-2023</t>
  </si>
  <si>
    <t>08:51:13</t>
  </si>
  <si>
    <t>13:13:19</t>
  </si>
  <si>
    <t>09:06:47</t>
  </si>
  <si>
    <t>09:32:49</t>
  </si>
  <si>
    <t>14:03:11</t>
  </si>
  <si>
    <t>12:51:36</t>
  </si>
  <si>
    <t>11:45:53</t>
  </si>
  <si>
    <t>11:40:47</t>
  </si>
  <si>
    <t>11:31:35</t>
  </si>
  <si>
    <t>11:26:50</t>
  </si>
  <si>
    <t>11:14:34</t>
  </si>
  <si>
    <t>11:09:50</t>
  </si>
  <si>
    <t>11:02:54</t>
  </si>
  <si>
    <t>10:52:58</t>
  </si>
  <si>
    <t>10:48:25</t>
  </si>
  <si>
    <t>10:46:26</t>
  </si>
  <si>
    <t>10:34:36</t>
  </si>
  <si>
    <t>10:26:36</t>
  </si>
  <si>
    <t>10:06:59</t>
  </si>
  <si>
    <t>10:05:36</t>
  </si>
  <si>
    <t>10:02:04</t>
  </si>
  <si>
    <t>09:54:46</t>
  </si>
  <si>
    <t>09:36:02</t>
  </si>
  <si>
    <t>09:03:02</t>
  </si>
  <si>
    <t>08:58:51</t>
  </si>
  <si>
    <t>08:51:22</t>
  </si>
  <si>
    <t>08:45:32</t>
  </si>
  <si>
    <t>07:08:08</t>
  </si>
  <si>
    <t>12:49:17</t>
  </si>
  <si>
    <t>11:19:32</t>
  </si>
  <si>
    <t>10:24:58</t>
  </si>
  <si>
    <t>08:12:48</t>
  </si>
  <si>
    <t>06:52:23</t>
  </si>
  <si>
    <t>16:54:23</t>
  </si>
  <si>
    <t>10:34:16</t>
  </si>
  <si>
    <t>11:50:38</t>
  </si>
  <si>
    <t>16:28:16</t>
  </si>
  <si>
    <t>09:25:19</t>
  </si>
  <si>
    <t>08:04:44</t>
  </si>
  <si>
    <t>09:50:27</t>
  </si>
  <si>
    <t>12:08:41</t>
  </si>
  <si>
    <t>11:53:53</t>
  </si>
  <si>
    <t>09:36:40</t>
  </si>
  <si>
    <t>08:08:04</t>
  </si>
  <si>
    <t>06:40:01</t>
  </si>
  <si>
    <t>12:08:34</t>
  </si>
  <si>
    <t>10:20:55</t>
  </si>
  <si>
    <t>06:05:02</t>
  </si>
  <si>
    <t>10:29:04</t>
  </si>
  <si>
    <t>12:05:58</t>
  </si>
  <si>
    <t>04:44:07</t>
  </si>
  <si>
    <t>12:52:07</t>
  </si>
  <si>
    <t>05:58:00</t>
  </si>
  <si>
    <t>11:18:23</t>
  </si>
  <si>
    <t>05:31:07</t>
  </si>
  <si>
    <t>13:54:45</t>
  </si>
  <si>
    <t>11:48:46</t>
  </si>
  <si>
    <t>06:28:31</t>
  </si>
  <si>
    <t>11:46:40</t>
  </si>
  <si>
    <t>09:14:51</t>
  </si>
  <si>
    <t>08:56:28</t>
  </si>
  <si>
    <t>07:34:46</t>
  </si>
  <si>
    <t>07:07:00</t>
  </si>
  <si>
    <t>06:54:29</t>
  </si>
  <si>
    <t>10:22:12</t>
  </si>
  <si>
    <t>09:54:19</t>
  </si>
  <si>
    <t>04:31:18</t>
  </si>
  <si>
    <t>13:23:17</t>
  </si>
  <si>
    <t>16:16:34</t>
  </si>
  <si>
    <t>09:43:10</t>
  </si>
  <si>
    <t>07:34:18</t>
  </si>
  <si>
    <t>10:19:02</t>
  </si>
  <si>
    <t>06:16:52</t>
  </si>
  <si>
    <t>09:50:46</t>
  </si>
  <si>
    <t>12:20:51</t>
  </si>
  <si>
    <t>12:28:16</t>
  </si>
  <si>
    <t>11:55:42</t>
  </si>
  <si>
    <t>13:02:52</t>
  </si>
  <si>
    <t>11:21:27</t>
  </si>
  <si>
    <t>05:53:04</t>
  </si>
  <si>
    <t>10:13:44</t>
  </si>
  <si>
    <t>09:35:06</t>
  </si>
  <si>
    <t>08:50:43</t>
  </si>
  <si>
    <t>08:21:25</t>
  </si>
  <si>
    <t>11:39:36</t>
  </si>
  <si>
    <t>11:14:28</t>
  </si>
  <si>
    <t>10:56:42</t>
  </si>
  <si>
    <t>10:27:56</t>
  </si>
  <si>
    <t>09:56:31</t>
  </si>
  <si>
    <t>08:54:03</t>
  </si>
  <si>
    <t>08:47:42</t>
  </si>
  <si>
    <t>04:14:56</t>
  </si>
  <si>
    <t>17:33:01</t>
  </si>
  <si>
    <t>14:13:50</t>
  </si>
  <si>
    <t>13:58:16</t>
  </si>
  <si>
    <t>13:26:34</t>
  </si>
  <si>
    <t>12:28:19</t>
  </si>
  <si>
    <t>12:17:36</t>
  </si>
  <si>
    <t>12:01:57</t>
  </si>
  <si>
    <t>11:53:11</t>
  </si>
  <si>
    <t>10:51:00</t>
  </si>
  <si>
    <t>10:42:27</t>
  </si>
  <si>
    <t>10:29:41</t>
  </si>
  <si>
    <t>10:18:03</t>
  </si>
  <si>
    <t>10:13:50</t>
  </si>
  <si>
    <t>09:58:22</t>
  </si>
  <si>
    <t>09:49:25</t>
  </si>
  <si>
    <t>09:40:18</t>
  </si>
  <si>
    <t>08:56:14</t>
  </si>
  <si>
    <t>07:16:05</t>
  </si>
  <si>
    <t>07:10:47</t>
  </si>
  <si>
    <t>07:03:57</t>
  </si>
  <si>
    <t>05:35:50</t>
  </si>
  <si>
    <t>15:49:52</t>
  </si>
  <si>
    <t>11:00:54</t>
  </si>
  <si>
    <t>10:46:58</t>
  </si>
  <si>
    <t>10:22:40</t>
  </si>
  <si>
    <t>09:50:55</t>
  </si>
  <si>
    <t>09:47:06</t>
  </si>
  <si>
    <t>09:43:52</t>
  </si>
  <si>
    <t>07:52:29</t>
  </si>
  <si>
    <t>04:40:35</t>
  </si>
  <si>
    <t>04:19:36</t>
  </si>
  <si>
    <t>04:18:50</t>
  </si>
  <si>
    <t>18:17:56</t>
  </si>
  <si>
    <t>17:32:36</t>
  </si>
  <si>
    <t>12:10:39</t>
  </si>
  <si>
    <t>06:25:42</t>
  </si>
  <si>
    <t>08:52:01</t>
  </si>
  <si>
    <t>05:38:05</t>
  </si>
  <si>
    <t>10:57:17</t>
  </si>
  <si>
    <t>09:39:58</t>
  </si>
  <si>
    <t>06:10:17</t>
  </si>
  <si>
    <t>15:38:56</t>
  </si>
  <si>
    <t>09:16:36</t>
  </si>
  <si>
    <t>08:51:57</t>
  </si>
  <si>
    <t>13:33:08</t>
  </si>
  <si>
    <t>12:55:53</t>
  </si>
  <si>
    <t>12:39:42</t>
  </si>
  <si>
    <t>12:29:48</t>
  </si>
  <si>
    <t>12:18:44</t>
  </si>
  <si>
    <t>12:11:26</t>
  </si>
  <si>
    <t>12:11:18</t>
  </si>
  <si>
    <t>12:08:01</t>
  </si>
  <si>
    <t>11:57:52</t>
  </si>
  <si>
    <t>11:48:58</t>
  </si>
  <si>
    <t>11:21:22</t>
  </si>
  <si>
    <t>11:17:24</t>
  </si>
  <si>
    <t>10:58:34</t>
  </si>
  <si>
    <t>10:48:44</t>
  </si>
  <si>
    <t>10:36:35</t>
  </si>
  <si>
    <t>10:36:27</t>
  </si>
  <si>
    <t>09:46:23</t>
  </si>
  <si>
    <t>09:34:38</t>
  </si>
  <si>
    <t>09:18:37</t>
  </si>
  <si>
    <t>09:12:16</t>
  </si>
  <si>
    <t>09:11:10</t>
  </si>
  <si>
    <t>09:10:38</t>
  </si>
  <si>
    <t>09:01:45</t>
  </si>
  <si>
    <t>09:00:13</t>
  </si>
  <si>
    <t>08:24:18</t>
  </si>
  <si>
    <t>08:10:04</t>
  </si>
  <si>
    <t>08:07:22</t>
  </si>
  <si>
    <t>07:58:40</t>
  </si>
  <si>
    <t>07:45:22</t>
  </si>
  <si>
    <t>06:13:22</t>
  </si>
  <si>
    <t>20:05:32</t>
  </si>
  <si>
    <t>16:35:30</t>
  </si>
  <si>
    <t>14:26:05</t>
  </si>
  <si>
    <t>14:04:20</t>
  </si>
  <si>
    <t>13:33:58</t>
  </si>
  <si>
    <t>12:17:44</t>
  </si>
  <si>
    <t>12:07:50</t>
  </si>
  <si>
    <t>12:06:42</t>
  </si>
  <si>
    <t>12:04:39</t>
  </si>
  <si>
    <t>12:02:12</t>
  </si>
  <si>
    <t>11:58:29</t>
  </si>
  <si>
    <t>11:33:25</t>
  </si>
  <si>
    <t>11:28:43</t>
  </si>
  <si>
    <t>11:15:29</t>
  </si>
  <si>
    <t>11:02:43</t>
  </si>
  <si>
    <t>10:58:50</t>
  </si>
  <si>
    <t>10:43:48</t>
  </si>
  <si>
    <t>10:36:06</t>
  </si>
  <si>
    <t>10:32:26</t>
  </si>
  <si>
    <t>10:29:46</t>
  </si>
  <si>
    <t>10:20:09</t>
  </si>
  <si>
    <t>10:18:11</t>
  </si>
  <si>
    <t>10:16:19</t>
  </si>
  <si>
    <t>09:59:54</t>
  </si>
  <si>
    <t>09:59:25</t>
  </si>
  <si>
    <t>09:52:31</t>
  </si>
  <si>
    <t>09:07:14</t>
  </si>
  <si>
    <t>09:05:53</t>
  </si>
  <si>
    <t>08:56:37</t>
  </si>
  <si>
    <t>08:54:37</t>
  </si>
  <si>
    <t>08:45:52</t>
  </si>
  <si>
    <t>08:42:05</t>
  </si>
  <si>
    <t>08:28:06</t>
  </si>
  <si>
    <t>08:11:01</t>
  </si>
  <si>
    <t>07:52:04</t>
  </si>
  <si>
    <t>07:21:36</t>
  </si>
  <si>
    <t>06:56:13</t>
  </si>
  <si>
    <t>06:52:34</t>
  </si>
  <si>
    <t>06:42:30</t>
  </si>
  <si>
    <t>06:39:04</t>
  </si>
  <si>
    <t>04:40:47</t>
  </si>
  <si>
    <t>04:07:30</t>
  </si>
  <si>
    <t>04:05:27</t>
  </si>
  <si>
    <t>21:14:01</t>
  </si>
  <si>
    <t>19:22:23</t>
  </si>
  <si>
    <t>14:40:15</t>
  </si>
  <si>
    <t>14:15:47</t>
  </si>
  <si>
    <t>13:48:05</t>
  </si>
  <si>
    <t>12:36:28</t>
  </si>
  <si>
    <t>11:57:59</t>
  </si>
  <si>
    <t>11:50:59</t>
  </si>
  <si>
    <t>11:49:27</t>
  </si>
  <si>
    <t>11:31:49</t>
  </si>
  <si>
    <t>10:48:07</t>
  </si>
  <si>
    <t>09:52:44</t>
  </si>
  <si>
    <t>09:23:40</t>
  </si>
  <si>
    <t>09:01:05</t>
  </si>
  <si>
    <t>08:55:08</t>
  </si>
  <si>
    <t>07:09:40</t>
  </si>
  <si>
    <t>04:23:54</t>
  </si>
  <si>
    <t>13:42:33</t>
  </si>
  <si>
    <t>13:30:21</t>
  </si>
  <si>
    <t>05:07:48</t>
  </si>
  <si>
    <t>13:15:26</t>
  </si>
  <si>
    <t>18:27:26</t>
  </si>
  <si>
    <t>14:25:56</t>
  </si>
  <si>
    <t>07:40:43</t>
  </si>
  <si>
    <t>08:55:17</t>
  </si>
  <si>
    <t>07:21:10</t>
  </si>
  <si>
    <t>10:59:17</t>
  </si>
  <si>
    <t>05:23:34</t>
  </si>
  <si>
    <t>12:47:13</t>
  </si>
  <si>
    <t>15:46:20</t>
  </si>
  <si>
    <t>10:43:06</t>
  </si>
  <si>
    <t>09:47:05</t>
  </si>
  <si>
    <t>13:51:08</t>
  </si>
  <si>
    <t>09:18:44</t>
  </si>
  <si>
    <t>13:35:36</t>
  </si>
  <si>
    <t>10:54:01</t>
  </si>
  <si>
    <t>12:06:44</t>
  </si>
  <si>
    <t>10:23:53</t>
  </si>
  <si>
    <t>10:21:50</t>
  </si>
  <si>
    <t>10:15:13</t>
  </si>
  <si>
    <t>12:06:57</t>
  </si>
  <si>
    <t>11:38:47</t>
  </si>
  <si>
    <t>11:21:35</t>
  </si>
  <si>
    <t>06:43:24</t>
  </si>
  <si>
    <t>08:41:43</t>
  </si>
  <si>
    <t>12:22:32</t>
  </si>
  <si>
    <t>11:11:30</t>
  </si>
  <si>
    <t>11:04:48</t>
  </si>
  <si>
    <t>10:58:30</t>
  </si>
  <si>
    <t>10:39:17</t>
  </si>
  <si>
    <t>07:32:43</t>
  </si>
  <si>
    <t>12:47:24</t>
  </si>
  <si>
    <t>11:29:22</t>
  </si>
  <si>
    <t>07:24:37</t>
  </si>
  <si>
    <t>07:42:16</t>
  </si>
  <si>
    <t>07:36:08</t>
  </si>
  <si>
    <t>17:27:41</t>
  </si>
  <si>
    <t>16:00:52</t>
  </si>
  <si>
    <t>14:26:17</t>
  </si>
  <si>
    <t>13:46:55</t>
  </si>
  <si>
    <t>13:40:16</t>
  </si>
  <si>
    <t>13:33:15</t>
  </si>
  <si>
    <t>13:26:33</t>
  </si>
  <si>
    <t>13:22:35</t>
  </si>
  <si>
    <t>13:21:20</t>
  </si>
  <si>
    <t>13:15:12</t>
  </si>
  <si>
    <t>13:13:46</t>
  </si>
  <si>
    <t>13:08:15</t>
  </si>
  <si>
    <t>12:56:02</t>
  </si>
  <si>
    <t>12:53:44</t>
  </si>
  <si>
    <t>12:53:04</t>
  </si>
  <si>
    <t>12:50:51</t>
  </si>
  <si>
    <t>12:46:21</t>
  </si>
  <si>
    <t>12:45:58</t>
  </si>
  <si>
    <t>12:43:13</t>
  </si>
  <si>
    <t>12:42:04</t>
  </si>
  <si>
    <t>12:40:49</t>
  </si>
  <si>
    <t>12:34:25</t>
  </si>
  <si>
    <t>12:32:28</t>
  </si>
  <si>
    <t>12:30:25</t>
  </si>
  <si>
    <t>12:25:30</t>
  </si>
  <si>
    <t>12:22:03</t>
  </si>
  <si>
    <t>12:19:55</t>
  </si>
  <si>
    <t>12:18:38</t>
  </si>
  <si>
    <t>12:14:23</t>
  </si>
  <si>
    <t>12:14:07</t>
  </si>
  <si>
    <t>12:04:53</t>
  </si>
  <si>
    <t>11:59:59</t>
  </si>
  <si>
    <t>11:56:03</t>
  </si>
  <si>
    <t>11:52:03</t>
  </si>
  <si>
    <t>11:51:21</t>
  </si>
  <si>
    <t>11:49:39</t>
  </si>
  <si>
    <t>11:49:32</t>
  </si>
  <si>
    <t>11:49:22</t>
  </si>
  <si>
    <t>11:48:57</t>
  </si>
  <si>
    <t>11:48:37</t>
  </si>
  <si>
    <t>11:43:03</t>
  </si>
  <si>
    <t>11:37:15</t>
  </si>
  <si>
    <t>11:35:32</t>
  </si>
  <si>
    <t>11:31:03</t>
  </si>
  <si>
    <t>11:27:59</t>
  </si>
  <si>
    <t>11:25:09</t>
  </si>
  <si>
    <t>11:24:25</t>
  </si>
  <si>
    <t>11:22:08</t>
  </si>
  <si>
    <t>11:21:14</t>
  </si>
  <si>
    <t>11:20:24</t>
  </si>
  <si>
    <t>11:17:35</t>
  </si>
  <si>
    <t>11:12:47</t>
  </si>
  <si>
    <t>11:09:24</t>
  </si>
  <si>
    <t>11:03:51</t>
  </si>
  <si>
    <t>10:58:09</t>
  </si>
  <si>
    <t>10:53:56</t>
  </si>
  <si>
    <t>10:53:05</t>
  </si>
  <si>
    <t>10:53:01</t>
  </si>
  <si>
    <t>10:52:30</t>
  </si>
  <si>
    <t>10:51:50</t>
  </si>
  <si>
    <t>10:48:00</t>
  </si>
  <si>
    <t>10:47:55</t>
  </si>
  <si>
    <t>10:47:45</t>
  </si>
  <si>
    <t>10:47:42</t>
  </si>
  <si>
    <t>10:44:39</t>
  </si>
  <si>
    <t>10:42:28</t>
  </si>
  <si>
    <t>10:40:55</t>
  </si>
  <si>
    <t>10:39:09</t>
  </si>
  <si>
    <t>10:38:27</t>
  </si>
  <si>
    <t>10:32:37</t>
  </si>
  <si>
    <t>10:31:58</t>
  </si>
  <si>
    <t>10:31:41</t>
  </si>
  <si>
    <t>10:29:59</t>
  </si>
  <si>
    <t>10:28:56</t>
  </si>
  <si>
    <t>10:26:03</t>
  </si>
  <si>
    <t>10:25:57</t>
  </si>
  <si>
    <t>10:25:34</t>
  </si>
  <si>
    <t>10:24:30</t>
  </si>
  <si>
    <t>10:22:21</t>
  </si>
  <si>
    <t>10:17:53</t>
  </si>
  <si>
    <t>10:17:36</t>
  </si>
  <si>
    <t>10:14:32</t>
  </si>
  <si>
    <t>10:14:12</t>
  </si>
  <si>
    <t>10:14:04</t>
  </si>
  <si>
    <t>10:13:58</t>
  </si>
  <si>
    <t>10:07:22</t>
  </si>
  <si>
    <t>10:07:07</t>
  </si>
  <si>
    <t>10:07:04</t>
  </si>
  <si>
    <t>10:06:56</t>
  </si>
  <si>
    <t>10:05:57</t>
  </si>
  <si>
    <t>10:05:32</t>
  </si>
  <si>
    <t>10:05:18</t>
  </si>
  <si>
    <t>10:01:13</t>
  </si>
  <si>
    <t>10:00:55</t>
  </si>
  <si>
    <t>10:00:17</t>
  </si>
  <si>
    <t>10:00:08</t>
  </si>
  <si>
    <t>09:57:01</t>
  </si>
  <si>
    <t>09:56:48</t>
  </si>
  <si>
    <t>09:52:57</t>
  </si>
  <si>
    <t>09:52:26</t>
  </si>
  <si>
    <t>09:50:57</t>
  </si>
  <si>
    <t>09:50:00</t>
  </si>
  <si>
    <t>09:49:30</t>
  </si>
  <si>
    <t>09:48:57</t>
  </si>
  <si>
    <t>09:48:50</t>
  </si>
  <si>
    <t>09:47:38</t>
  </si>
  <si>
    <t>09:47:11</t>
  </si>
  <si>
    <t>09:45:30</t>
  </si>
  <si>
    <t>09:44:49</t>
  </si>
  <si>
    <t>09:43:18</t>
  </si>
  <si>
    <t>09:40:31</t>
  </si>
  <si>
    <t>09:34:06</t>
  </si>
  <si>
    <t>09:33:10</t>
  </si>
  <si>
    <t>09:27:00</t>
  </si>
  <si>
    <t>09:25:34</t>
  </si>
  <si>
    <t>09:22:44</t>
  </si>
  <si>
    <t>09:18:05</t>
  </si>
  <si>
    <t>09:17:29</t>
  </si>
  <si>
    <t>09:15:56</t>
  </si>
  <si>
    <t>09:14:40</t>
  </si>
  <si>
    <t>09:13:53</t>
  </si>
  <si>
    <t>09:13:28</t>
  </si>
  <si>
    <t>09:08:13</t>
  </si>
  <si>
    <t>09:07:59</t>
  </si>
  <si>
    <t>09:06:37</t>
  </si>
  <si>
    <t>09:01:50</t>
  </si>
  <si>
    <t>08:58:59</t>
  </si>
  <si>
    <t>08:58:32</t>
  </si>
  <si>
    <t>08:57:55</t>
  </si>
  <si>
    <t>08:54:13</t>
  </si>
  <si>
    <t>08:53:03</t>
  </si>
  <si>
    <t>08:49:05</t>
  </si>
  <si>
    <t>08:48:46</t>
  </si>
  <si>
    <t>08:48:44</t>
  </si>
  <si>
    <t>08:45:03</t>
  </si>
  <si>
    <t>08:42:36</t>
  </si>
  <si>
    <t>08:40:35</t>
  </si>
  <si>
    <t>08:39:22</t>
  </si>
  <si>
    <t>08:38:38</t>
  </si>
  <si>
    <t>08:38:02</t>
  </si>
  <si>
    <t>08:32:09</t>
  </si>
  <si>
    <t>08:31:47</t>
  </si>
  <si>
    <t>08:31:45</t>
  </si>
  <si>
    <t>08:31:20</t>
  </si>
  <si>
    <t>08:29:28</t>
  </si>
  <si>
    <t>08:27:42</t>
  </si>
  <si>
    <t>08:27:38</t>
  </si>
  <si>
    <t>08:25:14</t>
  </si>
  <si>
    <t>08:23:50</t>
  </si>
  <si>
    <t>08:23:41</t>
  </si>
  <si>
    <t>08:20:57</t>
  </si>
  <si>
    <t>08:19:41</t>
  </si>
  <si>
    <t>08:18:09</t>
  </si>
  <si>
    <t>08:12:22</t>
  </si>
  <si>
    <t>08:10:36</t>
  </si>
  <si>
    <t>08:09:49</t>
  </si>
  <si>
    <t>08:07:48</t>
  </si>
  <si>
    <t>08:07:20</t>
  </si>
  <si>
    <t>08:05:02</t>
  </si>
  <si>
    <t>08:04:45</t>
  </si>
  <si>
    <t>08:02:04</t>
  </si>
  <si>
    <t>08:01:42</t>
  </si>
  <si>
    <t>08:00:40</t>
  </si>
  <si>
    <t>08:00:22</t>
  </si>
  <si>
    <t>08:00:14</t>
  </si>
  <si>
    <t>07:58:41</t>
  </si>
  <si>
    <t>07:58:01</t>
  </si>
  <si>
    <t>07:57:13</t>
  </si>
  <si>
    <t>07:55:31</t>
  </si>
  <si>
    <t>07:54:12</t>
  </si>
  <si>
    <t>07:53:56</t>
  </si>
  <si>
    <t>07:51:05</t>
  </si>
  <si>
    <t>07:46:28</t>
  </si>
  <si>
    <t>07:42:58</t>
  </si>
  <si>
    <t>07:40:20</t>
  </si>
  <si>
    <t>07:40:17</t>
  </si>
  <si>
    <t>07:37:34</t>
  </si>
  <si>
    <t>07:35:40</t>
  </si>
  <si>
    <t>07:28:35</t>
  </si>
  <si>
    <t>07:23:43</t>
  </si>
  <si>
    <t>07:23:30</t>
  </si>
  <si>
    <t>07:23:10</t>
  </si>
  <si>
    <t>07:22:14</t>
  </si>
  <si>
    <t>07:19:38</t>
  </si>
  <si>
    <t>07:18:45</t>
  </si>
  <si>
    <t>07:16:48</t>
  </si>
  <si>
    <t>07:15:04</t>
  </si>
  <si>
    <t>07:12:54</t>
  </si>
  <si>
    <t>07:12:26</t>
  </si>
  <si>
    <t>07:11:06</t>
  </si>
  <si>
    <t>07:09:38</t>
  </si>
  <si>
    <t>07:05:31</t>
  </si>
  <si>
    <t>06:59:37</t>
  </si>
  <si>
    <t>06:57:51</t>
  </si>
  <si>
    <t>06:52:35</t>
  </si>
  <si>
    <t>06:52:13</t>
  </si>
  <si>
    <t>06:50:34</t>
  </si>
  <si>
    <t>06:44:32</t>
  </si>
  <si>
    <t>06:37:33</t>
  </si>
  <si>
    <t>06:32:16</t>
  </si>
  <si>
    <t>06:30:54</t>
  </si>
  <si>
    <t>06:29:13</t>
  </si>
  <si>
    <t>06:29:09</t>
  </si>
  <si>
    <t>06:28:29</t>
  </si>
  <si>
    <t>06:27:07</t>
  </si>
  <si>
    <t>06:26:23</t>
  </si>
  <si>
    <t>06:24:18</t>
  </si>
  <si>
    <t>06:23:46</t>
  </si>
  <si>
    <t>06:21:53</t>
  </si>
  <si>
    <t>06:20:50</t>
  </si>
  <si>
    <t>06:18:21</t>
  </si>
  <si>
    <t>06:15:48</t>
  </si>
  <si>
    <t>06:15:13</t>
  </si>
  <si>
    <t>06:14:10</t>
  </si>
  <si>
    <t>06:12:49</t>
  </si>
  <si>
    <t>06:10:49</t>
  </si>
  <si>
    <t>06:09:41</t>
  </si>
  <si>
    <t>06:08:10</t>
  </si>
  <si>
    <t>06:08:07</t>
  </si>
  <si>
    <t>06:07:25</t>
  </si>
  <si>
    <t>06:06:20</t>
  </si>
  <si>
    <t>06:06:10</t>
  </si>
  <si>
    <t>06:05:04</t>
  </si>
  <si>
    <t>06:03:32</t>
  </si>
  <si>
    <t>06:01:29</t>
  </si>
  <si>
    <t>06:00:28</t>
  </si>
  <si>
    <t>06:00:12</t>
  </si>
  <si>
    <t>05:59:21</t>
  </si>
  <si>
    <t>05:58:05</t>
  </si>
  <si>
    <t>05:57:43</t>
  </si>
  <si>
    <t>05:57:05</t>
  </si>
  <si>
    <t>05:56:10</t>
  </si>
  <si>
    <t>05:54:05</t>
  </si>
  <si>
    <t>05:54:02</t>
  </si>
  <si>
    <t>05:44:41</t>
  </si>
  <si>
    <t>05:44:01</t>
  </si>
  <si>
    <t>05:43:29</t>
  </si>
  <si>
    <t>05:40:14</t>
  </si>
  <si>
    <t>05:39:46</t>
  </si>
  <si>
    <t>05:39:38</t>
  </si>
  <si>
    <t>05:38:55</t>
  </si>
  <si>
    <t>05:38:45</t>
  </si>
  <si>
    <t>05:37:24</t>
  </si>
  <si>
    <t>05:32:25</t>
  </si>
  <si>
    <t>05:24:44</t>
  </si>
  <si>
    <t>05:21:58</t>
  </si>
  <si>
    <t>05:19:37</t>
  </si>
  <si>
    <t>05:14:41</t>
  </si>
  <si>
    <t>05:11:25</t>
  </si>
  <si>
    <t>05:08:22</t>
  </si>
  <si>
    <t>05:08:02</t>
  </si>
  <si>
    <t>04:59:09</t>
  </si>
  <si>
    <t>04:53:31</t>
  </si>
  <si>
    <t>04:51:09</t>
  </si>
  <si>
    <t>04:44:36</t>
  </si>
  <si>
    <t>04:37:09</t>
  </si>
  <si>
    <t>04:35:17</t>
  </si>
  <si>
    <t>04:23:06</t>
  </si>
  <si>
    <t>04:21:39</t>
  </si>
  <si>
    <t>04:15:21</t>
  </si>
  <si>
    <t>04:08:13</t>
  </si>
  <si>
    <t>03:57:59</t>
  </si>
  <si>
    <t>03:25:57</t>
  </si>
  <si>
    <t>03:19:14</t>
  </si>
  <si>
    <t>02:48:36</t>
  </si>
  <si>
    <t>02:47:49</t>
  </si>
  <si>
    <t>02:06:35</t>
  </si>
  <si>
    <t>00:50:25</t>
  </si>
  <si>
    <t>19:06:50</t>
  </si>
  <si>
    <t>18:56:23</t>
  </si>
  <si>
    <t>18:08:32</t>
  </si>
  <si>
    <t>17:33:48</t>
  </si>
  <si>
    <t>17:24:35</t>
  </si>
  <si>
    <t>17:06:51</t>
  </si>
  <si>
    <t>16:45:59</t>
  </si>
  <si>
    <t>16:12:28</t>
  </si>
  <si>
    <t>16:08:40</t>
  </si>
  <si>
    <t>16:04:23</t>
  </si>
  <si>
    <t>15:58:09</t>
  </si>
  <si>
    <t>15:57:09</t>
  </si>
  <si>
    <t>15:53:22</t>
  </si>
  <si>
    <t>15:52:38</t>
  </si>
  <si>
    <t>15:50:27</t>
  </si>
  <si>
    <t>15:21:09</t>
  </si>
  <si>
    <t>14:56:22</t>
  </si>
  <si>
    <t>14:39:32</t>
  </si>
  <si>
    <t>14:38:47</t>
  </si>
  <si>
    <t>14:19:29</t>
  </si>
  <si>
    <t>14:19:23</t>
  </si>
  <si>
    <t>14:04:31</t>
  </si>
  <si>
    <t>14:03:48</t>
  </si>
  <si>
    <t>13:51:42</t>
  </si>
  <si>
    <t>13:50:02</t>
  </si>
  <si>
    <t>13:48:52</t>
  </si>
  <si>
    <t>13:32:48</t>
  </si>
  <si>
    <t>13:31:10</t>
  </si>
  <si>
    <t>13:31:07</t>
  </si>
  <si>
    <t>13:26:47</t>
  </si>
  <si>
    <t>13:22:17</t>
  </si>
  <si>
    <t>13:22:07</t>
  </si>
  <si>
    <t>13:16:02</t>
  </si>
  <si>
    <t>13:12:11</t>
  </si>
  <si>
    <t>13:11:51</t>
  </si>
  <si>
    <t>13:07:07</t>
  </si>
  <si>
    <t>13:06:23</t>
  </si>
  <si>
    <t>13:03:43</t>
  </si>
  <si>
    <t>13:02:21</t>
  </si>
  <si>
    <t>12:59:04</t>
  </si>
  <si>
    <t>12:57:52</t>
  </si>
  <si>
    <t>12:55:04</t>
  </si>
  <si>
    <t>12:50:46</t>
  </si>
  <si>
    <t>12:45:56</t>
  </si>
  <si>
    <t>12:44:27</t>
  </si>
  <si>
    <t>12:44:19</t>
  </si>
  <si>
    <t>12:40:32</t>
  </si>
  <si>
    <t>12:35:19</t>
  </si>
  <si>
    <t>12:34:42</t>
  </si>
  <si>
    <t>12:32:40</t>
  </si>
  <si>
    <t>12:29:36</t>
  </si>
  <si>
    <t>12:28:02</t>
  </si>
  <si>
    <t>12:26:55</t>
  </si>
  <si>
    <t>12:17:14</t>
  </si>
  <si>
    <t>12:17:09</t>
  </si>
  <si>
    <t>12:16:52</t>
  </si>
  <si>
    <t>12:16:22</t>
  </si>
  <si>
    <t>12:15:20</t>
  </si>
  <si>
    <t>12:15:02</t>
  </si>
  <si>
    <t>12:14:21</t>
  </si>
  <si>
    <t>12:13:45</t>
  </si>
  <si>
    <t>12:13:44</t>
  </si>
  <si>
    <t>12:12:17</t>
  </si>
  <si>
    <t>12:09:14</t>
  </si>
  <si>
    <t>12:07:58</t>
  </si>
  <si>
    <t>12:07:52</t>
  </si>
  <si>
    <t>12:06:46</t>
  </si>
  <si>
    <t>12:04:20</t>
  </si>
  <si>
    <t>12:03:52</t>
  </si>
  <si>
    <t>12:03:26</t>
  </si>
  <si>
    <t>12:02:46</t>
  </si>
  <si>
    <t>12:02:28</t>
  </si>
  <si>
    <t>12:02:25</t>
  </si>
  <si>
    <t>12:02:20</t>
  </si>
  <si>
    <t>11:59:32</t>
  </si>
  <si>
    <t>11:58:56</t>
  </si>
  <si>
    <t>11:57:01</t>
  </si>
  <si>
    <t>11:56:54</t>
  </si>
  <si>
    <t>11:56:51</t>
  </si>
  <si>
    <t>11:56:01</t>
  </si>
  <si>
    <t>11:55:02</t>
  </si>
  <si>
    <t>11:54:20</t>
  </si>
  <si>
    <t>11:53:25</t>
  </si>
  <si>
    <t>11:53:08</t>
  </si>
  <si>
    <t>11:52:56</t>
  </si>
  <si>
    <t>11:51:26</t>
  </si>
  <si>
    <t>11:49:45</t>
  </si>
  <si>
    <t>11:48:09</t>
  </si>
  <si>
    <t>11:46:06</t>
  </si>
  <si>
    <t>11:45:01</t>
  </si>
  <si>
    <t>11:42:23</t>
  </si>
  <si>
    <t>11:36:57</t>
  </si>
  <si>
    <t>11:33:58</t>
  </si>
  <si>
    <t>11:33:03</t>
  </si>
  <si>
    <t>11:31:52</t>
  </si>
  <si>
    <t>11:31:21</t>
  </si>
  <si>
    <t>11:30:59</t>
  </si>
  <si>
    <t>11:30:56</t>
  </si>
  <si>
    <t>11:30:54</t>
  </si>
  <si>
    <t>11:30:40</t>
  </si>
  <si>
    <t>11:30:36</t>
  </si>
  <si>
    <t>11:30:23</t>
  </si>
  <si>
    <t>11:28:51</t>
  </si>
  <si>
    <t>11:27:47</t>
  </si>
  <si>
    <t>11:23:38</t>
  </si>
  <si>
    <t>11:23:30</t>
  </si>
  <si>
    <t>11:21:36</t>
  </si>
  <si>
    <t>11:21:05</t>
  </si>
  <si>
    <t>11:20:57</t>
  </si>
  <si>
    <t>11:20:19</t>
  </si>
  <si>
    <t>11:19:53</t>
  </si>
  <si>
    <t>11:18:30</t>
  </si>
  <si>
    <t>11:14:35</t>
  </si>
  <si>
    <t>11:14:17</t>
  </si>
  <si>
    <t>11:14:07</t>
  </si>
  <si>
    <t>11:12:35</t>
  </si>
  <si>
    <t>11:11:06</t>
  </si>
  <si>
    <t>11:10:06</t>
  </si>
  <si>
    <t>11:04:04</t>
  </si>
  <si>
    <t>11:00:43</t>
  </si>
  <si>
    <t>11:00:23</t>
  </si>
  <si>
    <t>10:59:22</t>
  </si>
  <si>
    <t>10:58:13</t>
  </si>
  <si>
    <t>10:55:46</t>
  </si>
  <si>
    <t>10:54:55</t>
  </si>
  <si>
    <t>10:53:27</t>
  </si>
  <si>
    <t>10:53:11</t>
  </si>
  <si>
    <t>10:51:24</t>
  </si>
  <si>
    <t>10:51:15</t>
  </si>
  <si>
    <t>10:50:47</t>
  </si>
  <si>
    <t>10:49:09</t>
  </si>
  <si>
    <t>10:45:39</t>
  </si>
  <si>
    <t>10:45:36</t>
  </si>
  <si>
    <t>10:43:35</t>
  </si>
  <si>
    <t>10:43:18</t>
  </si>
  <si>
    <t>10:42:50</t>
  </si>
  <si>
    <t>10:41:56</t>
  </si>
  <si>
    <t>10:41:26</t>
  </si>
  <si>
    <t>10:41:23</t>
  </si>
  <si>
    <t>10:41:02</t>
  </si>
  <si>
    <t>10:39:26</t>
  </si>
  <si>
    <t>10:39:03</t>
  </si>
  <si>
    <t>10:31:48</t>
  </si>
  <si>
    <t>10:29:30</t>
  </si>
  <si>
    <t>10:29:29</t>
  </si>
  <si>
    <t>10:29:27</t>
  </si>
  <si>
    <t>10:26:38</t>
  </si>
  <si>
    <t>10:26:21</t>
  </si>
  <si>
    <t>10:25:29</t>
  </si>
  <si>
    <t>10:22:08</t>
  </si>
  <si>
    <t>10:20:08</t>
  </si>
  <si>
    <t>10:19:23</t>
  </si>
  <si>
    <t>10:19:16</t>
  </si>
  <si>
    <t>10:16:31</t>
  </si>
  <si>
    <t>10:14:13</t>
  </si>
  <si>
    <t>10:13:38</t>
  </si>
  <si>
    <t>10:12:44</t>
  </si>
  <si>
    <t>10:12:43</t>
  </si>
  <si>
    <t>10:09:01</t>
  </si>
  <si>
    <t>10:08:03</t>
  </si>
  <si>
    <t>10:07:28</t>
  </si>
  <si>
    <t>10:06:45</t>
  </si>
  <si>
    <t>10:06:40</t>
  </si>
  <si>
    <t>10:03:38</t>
  </si>
  <si>
    <t>10:03:14</t>
  </si>
  <si>
    <t>10:02:56</t>
  </si>
  <si>
    <t>10:02:17</t>
  </si>
  <si>
    <t>10:00:28</t>
  </si>
  <si>
    <t>09:59:31</t>
  </si>
  <si>
    <t>09:58:08</t>
  </si>
  <si>
    <t>09:56:43</t>
  </si>
  <si>
    <t>09:56:40</t>
  </si>
  <si>
    <t>09:56:37</t>
  </si>
  <si>
    <t>09:56:04</t>
  </si>
  <si>
    <t>09:55:24</t>
  </si>
  <si>
    <t>09:54:32</t>
  </si>
  <si>
    <t>09:54:03</t>
  </si>
  <si>
    <t>09:53:52</t>
  </si>
  <si>
    <t>09:48:58</t>
  </si>
  <si>
    <t>09:48:53</t>
  </si>
  <si>
    <t>09:47:47</t>
  </si>
  <si>
    <t>09:47:28</t>
  </si>
  <si>
    <t>09:44:51</t>
  </si>
  <si>
    <t>09:44:52</t>
  </si>
  <si>
    <t>09:44:10</t>
  </si>
  <si>
    <t>09:43:59</t>
  </si>
  <si>
    <t>09:42:35</t>
  </si>
  <si>
    <t>09:42:10</t>
  </si>
  <si>
    <t>09:41:13</t>
  </si>
  <si>
    <t>09:37:46</t>
  </si>
  <si>
    <t>09:37:24</t>
  </si>
  <si>
    <t>09:37:12</t>
  </si>
  <si>
    <t>09:36:10</t>
  </si>
  <si>
    <t>09:29:51</t>
  </si>
  <si>
    <t>09:29:18</t>
  </si>
  <si>
    <t>09:28:34</t>
  </si>
  <si>
    <t>09:26:57</t>
  </si>
  <si>
    <t>09:26:13</t>
  </si>
  <si>
    <t>09:24:12</t>
  </si>
  <si>
    <t>09:23:32</t>
  </si>
  <si>
    <t>09:20:28</t>
  </si>
  <si>
    <t>09:19:51</t>
  </si>
  <si>
    <t>09:14:15</t>
  </si>
  <si>
    <t>09:11:32</t>
  </si>
  <si>
    <t>09:11:15</t>
  </si>
  <si>
    <t>09:09:50</t>
  </si>
  <si>
    <t>09:09:35</t>
  </si>
  <si>
    <t>09:08:56</t>
  </si>
  <si>
    <t>09:07:04</t>
  </si>
  <si>
    <t>09:06:24</t>
  </si>
  <si>
    <t>09:06:01</t>
  </si>
  <si>
    <t>09:04:29</t>
  </si>
  <si>
    <t>09:03:42</t>
  </si>
  <si>
    <t>09:02:05</t>
  </si>
  <si>
    <t>09:01:25</t>
  </si>
  <si>
    <t>08:59:50</t>
  </si>
  <si>
    <t>08:59:42</t>
  </si>
  <si>
    <t>08:59:33</t>
  </si>
  <si>
    <t>08:57:42</t>
  </si>
  <si>
    <t>08:57:22</t>
  </si>
  <si>
    <t>08:56:51</t>
  </si>
  <si>
    <t>08:56:38</t>
  </si>
  <si>
    <t>08:56:16</t>
  </si>
  <si>
    <t>08:54:48</t>
  </si>
  <si>
    <t>08:54:44</t>
  </si>
  <si>
    <t>08:53:46</t>
  </si>
  <si>
    <t>08:53:40</t>
  </si>
  <si>
    <t>08:53:16</t>
  </si>
  <si>
    <t>08:53:04</t>
  </si>
  <si>
    <t>08:52:57</t>
  </si>
  <si>
    <t>08:50:31</t>
  </si>
  <si>
    <t>08:50:21</t>
  </si>
  <si>
    <t>08:48:34</t>
  </si>
  <si>
    <t>08:47:30</t>
  </si>
  <si>
    <t>08:46:17</t>
  </si>
  <si>
    <t>08:43:04</t>
  </si>
  <si>
    <t>08:40:44</t>
  </si>
  <si>
    <t>08:40:11</t>
  </si>
  <si>
    <t>08:35:42</t>
  </si>
  <si>
    <t>08:35:31</t>
  </si>
  <si>
    <t>08:33:16</t>
  </si>
  <si>
    <t>08:32:34</t>
  </si>
  <si>
    <t>08:30:33</t>
  </si>
  <si>
    <t>08:30:31</t>
  </si>
  <si>
    <t>08:29:08</t>
  </si>
  <si>
    <t>08:24:06</t>
  </si>
  <si>
    <t>08:21:12</t>
  </si>
  <si>
    <t>08:20:51</t>
  </si>
  <si>
    <t>08:20:06</t>
  </si>
  <si>
    <t>08:18:39</t>
  </si>
  <si>
    <t>08:18:33</t>
  </si>
  <si>
    <t>08:16:26</t>
  </si>
  <si>
    <t>08:16:00</t>
  </si>
  <si>
    <t>08:15:31</t>
  </si>
  <si>
    <t>08:14:14</t>
  </si>
  <si>
    <t>08:12:28</t>
  </si>
  <si>
    <t>08:10:16</t>
  </si>
  <si>
    <t>08:00:58</t>
  </si>
  <si>
    <t>08:00:12</t>
  </si>
  <si>
    <t>07:59:39</t>
  </si>
  <si>
    <t>07:59:13</t>
  </si>
  <si>
    <t>07:55:18</t>
  </si>
  <si>
    <t>07:52:59</t>
  </si>
  <si>
    <t>07:51:26</t>
  </si>
  <si>
    <t>07:50:05</t>
  </si>
  <si>
    <t>07:49:44</t>
  </si>
  <si>
    <t>07:48:09</t>
  </si>
  <si>
    <t>07:47:08</t>
  </si>
  <si>
    <t>07:46:31</t>
  </si>
  <si>
    <t>07:45:38</t>
  </si>
  <si>
    <t>07:44:37</t>
  </si>
  <si>
    <t>07:42:38</t>
  </si>
  <si>
    <t>07:41:36</t>
  </si>
  <si>
    <t>07:40:53</t>
  </si>
  <si>
    <t>07:40:51</t>
  </si>
  <si>
    <t>07:40:42</t>
  </si>
  <si>
    <t>07:39:33</t>
  </si>
  <si>
    <t>07:32:53</t>
  </si>
  <si>
    <t>07:31:40</t>
  </si>
  <si>
    <t>07:27:08</t>
  </si>
  <si>
    <t>07:24:09</t>
  </si>
  <si>
    <t>07:23:28</t>
  </si>
  <si>
    <t>07:23:03</t>
  </si>
  <si>
    <t>07:22:21</t>
  </si>
  <si>
    <t>07:21:16</t>
  </si>
  <si>
    <t>07:18:58</t>
  </si>
  <si>
    <t>07:15:54</t>
  </si>
  <si>
    <t>07:15:39</t>
  </si>
  <si>
    <t>07:14:05</t>
  </si>
  <si>
    <t>07:11:30</t>
  </si>
  <si>
    <t>07:10:37</t>
  </si>
  <si>
    <t>07:09:44</t>
  </si>
  <si>
    <t>07:08:30</t>
  </si>
  <si>
    <t>07:08:14</t>
  </si>
  <si>
    <t>07:07:15</t>
  </si>
  <si>
    <t>07:06:01</t>
  </si>
  <si>
    <t>07:03:29</t>
  </si>
  <si>
    <t>07:03:11</t>
  </si>
  <si>
    <t>07:01:05</t>
  </si>
  <si>
    <t>06:57:50</t>
  </si>
  <si>
    <t>06:56:06</t>
  </si>
  <si>
    <t>06:54:58</t>
  </si>
  <si>
    <t>06:53:01</t>
  </si>
  <si>
    <t>06:51:29</t>
  </si>
  <si>
    <t>06:50:15</t>
  </si>
  <si>
    <t>06:46:27</t>
  </si>
  <si>
    <t>06:45:04</t>
  </si>
  <si>
    <t>06:39:00</t>
  </si>
  <si>
    <t>06:34:00</t>
  </si>
  <si>
    <t>06:33:57</t>
  </si>
  <si>
    <t>06:27:21</t>
  </si>
  <si>
    <t>06:24:08</t>
  </si>
  <si>
    <t>06:22:46</t>
  </si>
  <si>
    <t>06:19:55</t>
  </si>
  <si>
    <t>06:17:24</t>
  </si>
  <si>
    <t>06:17:03</t>
  </si>
  <si>
    <t>06:11:39</t>
  </si>
  <si>
    <t>06:09:54</t>
  </si>
  <si>
    <t>06:03:56</t>
  </si>
  <si>
    <t>06:02:42</t>
  </si>
  <si>
    <t>06:01:21</t>
  </si>
  <si>
    <t>05:47:09</t>
  </si>
  <si>
    <t>05:43:39</t>
  </si>
  <si>
    <t>05:41:07</t>
  </si>
  <si>
    <t>05:38:15</t>
  </si>
  <si>
    <t>05:35:20</t>
  </si>
  <si>
    <t>05:29:25</t>
  </si>
  <si>
    <t>05:24:14</t>
  </si>
  <si>
    <t>05:18:39</t>
  </si>
  <si>
    <t>05:16:42</t>
  </si>
  <si>
    <t>05:12:44</t>
  </si>
  <si>
    <t>05:08:41</t>
  </si>
  <si>
    <t>04:36:29</t>
  </si>
  <si>
    <t>04:31:58</t>
  </si>
  <si>
    <t>04:31:03</t>
  </si>
  <si>
    <t>04:26:13</t>
  </si>
  <si>
    <t>04:06:06</t>
  </si>
  <si>
    <t>02:57:01</t>
  </si>
  <si>
    <t>02:17:19</t>
  </si>
  <si>
    <t>01:57:18</t>
  </si>
  <si>
    <t>20:41:03</t>
  </si>
  <si>
    <t>17:48:11</t>
  </si>
  <si>
    <t>17:14:23</t>
  </si>
  <si>
    <t>17:14:13</t>
  </si>
  <si>
    <t>17:03:52</t>
  </si>
  <si>
    <t>16:50:30</t>
  </si>
  <si>
    <t>16:33:18</t>
  </si>
  <si>
    <t>14:58:39</t>
  </si>
  <si>
    <t>14:43:12</t>
  </si>
  <si>
    <t>14:36:42</t>
  </si>
  <si>
    <t>13:47:19</t>
  </si>
  <si>
    <t>13:29:28</t>
  </si>
  <si>
    <t>13:24:00</t>
  </si>
  <si>
    <t>13:23:09</t>
  </si>
  <si>
    <t>13:21:47</t>
  </si>
  <si>
    <t>13:12:25</t>
  </si>
  <si>
    <t>13:12:13</t>
  </si>
  <si>
    <t>12:59:18</t>
  </si>
  <si>
    <t>12:44:40</t>
  </si>
  <si>
    <t>12:33:49</t>
  </si>
  <si>
    <t>12:28:03</t>
  </si>
  <si>
    <t>12:25:36</t>
  </si>
  <si>
    <t>12:25:17</t>
  </si>
  <si>
    <t>12:12:53</t>
  </si>
  <si>
    <t>12:06:04</t>
  </si>
  <si>
    <t>12:04:30</t>
  </si>
  <si>
    <t>11:52:31</t>
  </si>
  <si>
    <t>11:50:24</t>
  </si>
  <si>
    <t>11:49:50</t>
  </si>
  <si>
    <t>11:47:59</t>
  </si>
  <si>
    <t>11:43:15</t>
  </si>
  <si>
    <t>11:40:00</t>
  </si>
  <si>
    <t>11:39:26</t>
  </si>
  <si>
    <t>11:31:18</t>
  </si>
  <si>
    <t>11:25:05</t>
  </si>
  <si>
    <t>11:17:09</t>
  </si>
  <si>
    <t>11:01:57</t>
  </si>
  <si>
    <t>11:01:07</t>
  </si>
  <si>
    <t>11:00:18</t>
  </si>
  <si>
    <t>10:54:43</t>
  </si>
  <si>
    <t>10:54:26</t>
  </si>
  <si>
    <t>10:53:32</t>
  </si>
  <si>
    <t>10:52:57</t>
  </si>
  <si>
    <t>10:50:38</t>
  </si>
  <si>
    <t>10:36:55</t>
  </si>
  <si>
    <t>10:33:23</t>
  </si>
  <si>
    <t>10:30:55</t>
  </si>
  <si>
    <t>10:28:30</t>
  </si>
  <si>
    <t>10:20:16</t>
  </si>
  <si>
    <t>10:19:41</t>
  </si>
  <si>
    <t>10:18:04</t>
  </si>
  <si>
    <t>10:16:22</t>
  </si>
  <si>
    <t>10:14:19</t>
  </si>
  <si>
    <t>10:10:10</t>
  </si>
  <si>
    <t>10:09:57</t>
  </si>
  <si>
    <t>10:08:07</t>
  </si>
  <si>
    <t>10:08:08</t>
  </si>
  <si>
    <t>10:03:29</t>
  </si>
  <si>
    <t>10:03:34</t>
  </si>
  <si>
    <t>10:02:37</t>
  </si>
  <si>
    <t>10:02:16</t>
  </si>
  <si>
    <t>10:00:35</t>
  </si>
  <si>
    <t>09:52:59</t>
  </si>
  <si>
    <t>09:51:13</t>
  </si>
  <si>
    <t>09:51:08</t>
  </si>
  <si>
    <t>09:51:06</t>
  </si>
  <si>
    <t>09:42:51</t>
  </si>
  <si>
    <t>09:39:01</t>
  </si>
  <si>
    <t>09:35:16</t>
  </si>
  <si>
    <t>09:35:15</t>
  </si>
  <si>
    <t>09:30:55</t>
  </si>
  <si>
    <t>09:28:52</t>
  </si>
  <si>
    <t>09:27:15</t>
  </si>
  <si>
    <t>09:25:08</t>
  </si>
  <si>
    <t>09:24:13</t>
  </si>
  <si>
    <t>09:18:43</t>
  </si>
  <si>
    <t>09:16:05</t>
  </si>
  <si>
    <t>09:15:54</t>
  </si>
  <si>
    <t>09:15:15</t>
  </si>
  <si>
    <t>09:15:06</t>
  </si>
  <si>
    <t>09:13:48</t>
  </si>
  <si>
    <t>09:13:37</t>
  </si>
  <si>
    <t>09:12:55</t>
  </si>
  <si>
    <t>09:09:14</t>
  </si>
  <si>
    <t>09:06:22</t>
  </si>
  <si>
    <t>09:02:54</t>
  </si>
  <si>
    <t>09:02:21</t>
  </si>
  <si>
    <t>09:01:57</t>
  </si>
  <si>
    <t>09:00:50</t>
  </si>
  <si>
    <t>09:00:46</t>
  </si>
  <si>
    <t>08:58:00</t>
  </si>
  <si>
    <t>08:54:49</t>
  </si>
  <si>
    <t>08:53:34</t>
  </si>
  <si>
    <t>08:48:18</t>
  </si>
  <si>
    <t>08:46:24</t>
  </si>
  <si>
    <t>08:42:32</t>
  </si>
  <si>
    <t>08:40:37</t>
  </si>
  <si>
    <t>08:34:41</t>
  </si>
  <si>
    <t>08:32:35</t>
  </si>
  <si>
    <t>08:31:19</t>
  </si>
  <si>
    <t>08:21:32</t>
  </si>
  <si>
    <t>08:12:14</t>
  </si>
  <si>
    <t>08:07:34</t>
  </si>
  <si>
    <t>08:02:59</t>
  </si>
  <si>
    <t>08:02:15</t>
  </si>
  <si>
    <t>07:52:55</t>
  </si>
  <si>
    <t>07:50:17</t>
  </si>
  <si>
    <t>07:47:15</t>
  </si>
  <si>
    <t>07:43:37</t>
  </si>
  <si>
    <t>07:40:40</t>
  </si>
  <si>
    <t>07:40:11</t>
  </si>
  <si>
    <t>07:33:29</t>
  </si>
  <si>
    <t>07:20:01</t>
  </si>
  <si>
    <t>07:19:35</t>
  </si>
  <si>
    <t>07:18:52</t>
  </si>
  <si>
    <t>07:17:25</t>
  </si>
  <si>
    <t>07:16:32</t>
  </si>
  <si>
    <t>07:13:03</t>
  </si>
  <si>
    <t>07:09:32</t>
  </si>
  <si>
    <t>07:09:25</t>
  </si>
  <si>
    <t>07:07:27</t>
  </si>
  <si>
    <t>07:06:36</t>
  </si>
  <si>
    <t>07:02:48</t>
  </si>
  <si>
    <t>06:55:36</t>
  </si>
  <si>
    <t>06:52:46</t>
  </si>
  <si>
    <t>06:47:27</t>
  </si>
  <si>
    <t>06:47:25</t>
  </si>
  <si>
    <t>06:46:11</t>
  </si>
  <si>
    <t>06:45:53</t>
  </si>
  <si>
    <t>06:45:05</t>
  </si>
  <si>
    <t>06:43:52</t>
  </si>
  <si>
    <t>06:43:49</t>
  </si>
  <si>
    <t>06:42:03</t>
  </si>
  <si>
    <t>06:41:02</t>
  </si>
  <si>
    <t>06:35:11</t>
  </si>
  <si>
    <t>06:33:59</t>
  </si>
  <si>
    <t>06:30:49</t>
  </si>
  <si>
    <t>06:23:53</t>
  </si>
  <si>
    <t>06:16:06</t>
  </si>
  <si>
    <t>06:14:22</t>
  </si>
  <si>
    <t>06:13:50</t>
  </si>
  <si>
    <t>06:11:08</t>
  </si>
  <si>
    <t>06:10:58</t>
  </si>
  <si>
    <t>06:09:10</t>
  </si>
  <si>
    <t>06:08:31</t>
  </si>
  <si>
    <t>06:07:26</t>
  </si>
  <si>
    <t>06:07:09</t>
  </si>
  <si>
    <t>06:05:03</t>
  </si>
  <si>
    <t>05:52:42</t>
  </si>
  <si>
    <t>05:50:12</t>
  </si>
  <si>
    <t>05:48:49</t>
  </si>
  <si>
    <t>05:40:19</t>
  </si>
  <si>
    <t>05:39:24</t>
  </si>
  <si>
    <t>05:39:04</t>
  </si>
  <si>
    <t>05:37:21</t>
  </si>
  <si>
    <t>05:33:52</t>
  </si>
  <si>
    <t>05:31:30</t>
  </si>
  <si>
    <t>05:31:16</t>
  </si>
  <si>
    <t>05:31:13</t>
  </si>
  <si>
    <t>05:29:27</t>
  </si>
  <si>
    <t>05:24:24</t>
  </si>
  <si>
    <t>05:22:47</t>
  </si>
  <si>
    <t>05:21:36</t>
  </si>
  <si>
    <t>05:21:00</t>
  </si>
  <si>
    <t>05:18:43</t>
  </si>
  <si>
    <t>05:12:47</t>
  </si>
  <si>
    <t>05:08:25</t>
  </si>
  <si>
    <t>05:05:41</t>
  </si>
  <si>
    <t>05:05:10</t>
  </si>
  <si>
    <t>05:02:09</t>
  </si>
  <si>
    <t>04:56:55</t>
  </si>
  <si>
    <t>04:49:07</t>
  </si>
  <si>
    <t>04:46:45</t>
  </si>
  <si>
    <t>04:41:53</t>
  </si>
  <si>
    <t>04:41:28</t>
  </si>
  <si>
    <t>04:41:06</t>
  </si>
  <si>
    <t>04:40:08</t>
  </si>
  <si>
    <t>04:35:36</t>
  </si>
  <si>
    <t>04:35:35</t>
  </si>
  <si>
    <t>04:35:28</t>
  </si>
  <si>
    <t>03:59:44</t>
  </si>
  <si>
    <t>03:46:24</t>
  </si>
  <si>
    <t>03:23:29</t>
  </si>
  <si>
    <t>03:21:09</t>
  </si>
  <si>
    <t>03:20:17</t>
  </si>
  <si>
    <t>02:59:48</t>
  </si>
  <si>
    <t>02:56:35</t>
  </si>
  <si>
    <t>02:54:54</t>
  </si>
  <si>
    <t>02:54:43</t>
  </si>
  <si>
    <t>02:54:39</t>
  </si>
  <si>
    <t>02:54:31</t>
  </si>
  <si>
    <t>02:54:06</t>
  </si>
  <si>
    <t>02:53:12</t>
  </si>
  <si>
    <t>02:01:04</t>
  </si>
  <si>
    <t>01:06:47</t>
  </si>
  <si>
    <t>18:38:55</t>
  </si>
  <si>
    <t>17:52:21</t>
  </si>
  <si>
    <t>17:42:15</t>
  </si>
  <si>
    <t>17:35:41</t>
  </si>
  <si>
    <t>17:33:29</t>
  </si>
  <si>
    <t>17:16:44</t>
  </si>
  <si>
    <t>16:17:05</t>
  </si>
  <si>
    <t>15:31:49</t>
  </si>
  <si>
    <t>14:35:04</t>
  </si>
  <si>
    <t>12:41:45</t>
  </si>
  <si>
    <t>12:28:25</t>
  </si>
  <si>
    <t>12:23:51</t>
  </si>
  <si>
    <t>12:22:12</t>
  </si>
  <si>
    <t>12:13:06</t>
  </si>
  <si>
    <t>11:37:41</t>
  </si>
  <si>
    <t>10:57:05</t>
  </si>
  <si>
    <t>09:26:51</t>
  </si>
  <si>
    <t>08:26:35</t>
  </si>
  <si>
    <t>08:23:16</t>
  </si>
  <si>
    <t>07:28:03</t>
  </si>
  <si>
    <t>07:03:45</t>
  </si>
  <si>
    <t>05:30:45</t>
  </si>
  <si>
    <t>05:22:16</t>
  </si>
  <si>
    <t>18:43:24</t>
  </si>
  <si>
    <t>17:59:55</t>
  </si>
  <si>
    <t>17:20:59</t>
  </si>
  <si>
    <t>15:07:43</t>
  </si>
  <si>
    <t>11:50:25</t>
  </si>
  <si>
    <t>09:51:55</t>
  </si>
  <si>
    <t>08:27:35</t>
  </si>
  <si>
    <t>08:11:31</t>
  </si>
  <si>
    <t>07:33:10</t>
  </si>
  <si>
    <t>05:10:08</t>
  </si>
  <si>
    <t>04:20:02</t>
  </si>
  <si>
    <t>07:24:26</t>
  </si>
  <si>
    <t>07:22:27</t>
  </si>
  <si>
    <t>18:33:09</t>
  </si>
  <si>
    <t>17:29:27</t>
  </si>
  <si>
    <t>15:41:49</t>
  </si>
  <si>
    <t>13:05:33</t>
  </si>
  <si>
    <t>12:40:10</t>
  </si>
  <si>
    <t>09:37:14</t>
  </si>
  <si>
    <t>05:49:30</t>
  </si>
  <si>
    <t>15:35:19</t>
  </si>
  <si>
    <t>13:30:30</t>
  </si>
  <si>
    <t>07:10:26</t>
  </si>
  <si>
    <t>06:52:14</t>
  </si>
  <si>
    <t>06:36:23</t>
  </si>
  <si>
    <t>19:36:20</t>
  </si>
  <si>
    <t>18:18:42</t>
  </si>
  <si>
    <t>14:17:37</t>
  </si>
  <si>
    <t>14:17:22</t>
  </si>
  <si>
    <t>13:36:26</t>
  </si>
  <si>
    <t>09:45:22</t>
  </si>
  <si>
    <t>07:09:16</t>
  </si>
  <si>
    <t>07:07:09</t>
  </si>
  <si>
    <t>07:04:08</t>
  </si>
  <si>
    <t>09:39:06</t>
  </si>
  <si>
    <t>17:02:23</t>
  </si>
  <si>
    <t>07:59:57</t>
  </si>
  <si>
    <t>06:06:15</t>
  </si>
  <si>
    <t>04:49:17</t>
  </si>
  <si>
    <t>04:46:51</t>
  </si>
  <si>
    <t>04:26:17</t>
  </si>
  <si>
    <t>07:35:24</t>
  </si>
  <si>
    <t>08:37:47</t>
  </si>
  <si>
    <t>08:36:07</t>
  </si>
  <si>
    <t>10:00:26</t>
  </si>
  <si>
    <t>11:14:27</t>
  </si>
  <si>
    <t>09:52:12</t>
  </si>
  <si>
    <t>07:58:47</t>
  </si>
  <si>
    <t>06:32:03</t>
  </si>
  <si>
    <t>13:49:08</t>
  </si>
  <si>
    <t>09:41:53</t>
  </si>
  <si>
    <t>11:32:42</t>
  </si>
  <si>
    <t>09:33:07</t>
  </si>
  <si>
    <t>13:56:55</t>
  </si>
  <si>
    <t>10:57:03</t>
  </si>
  <si>
    <t>11:12:12</t>
  </si>
  <si>
    <t>08:37:23</t>
  </si>
  <si>
    <t>06:17:02</t>
  </si>
  <si>
    <t>06:11:06</t>
  </si>
  <si>
    <t>09:02:27</t>
  </si>
  <si>
    <t>08:53:15</t>
  </si>
  <si>
    <t>04:34:39</t>
  </si>
  <si>
    <t>08:18:52</t>
  </si>
  <si>
    <t>09:37:32</t>
  </si>
  <si>
    <t>07:48:24</t>
  </si>
  <si>
    <t>08:24:12</t>
  </si>
  <si>
    <t>09:48:15</t>
  </si>
  <si>
    <t>07:00:23</t>
  </si>
  <si>
    <t>08:12:07</t>
  </si>
  <si>
    <t>04:36:22</t>
  </si>
  <si>
    <t>15:06:48</t>
  </si>
  <si>
    <t>10:27:21</t>
  </si>
  <si>
    <t>03:43:03</t>
  </si>
  <si>
    <t>08:12:03</t>
  </si>
  <si>
    <t>13:03:11</t>
  </si>
  <si>
    <t>11:00:59</t>
  </si>
  <si>
    <t>08:36:55</t>
  </si>
  <si>
    <t>08:19:57</t>
  </si>
  <si>
    <t>07:30:52</t>
  </si>
  <si>
    <t>08:01:12</t>
  </si>
  <si>
    <t>09:06:18</t>
  </si>
  <si>
    <t>09:53:58</t>
  </si>
  <si>
    <t>09:56:19</t>
  </si>
  <si>
    <t>13:32:47</t>
  </si>
  <si>
    <t>12:30:19</t>
  </si>
  <si>
    <t>11:44:15</t>
  </si>
  <si>
    <t>11:09:43</t>
  </si>
  <si>
    <t>10:34:48</t>
  </si>
  <si>
    <t>10:27:35</t>
  </si>
  <si>
    <t>10:12:41</t>
  </si>
  <si>
    <t>10:05:54</t>
  </si>
  <si>
    <t>09:44:14</t>
  </si>
  <si>
    <t>09:23:48</t>
  </si>
  <si>
    <t>09:22:10</t>
  </si>
  <si>
    <t>09:20:00</t>
  </si>
  <si>
    <t>09:07:08</t>
  </si>
  <si>
    <t>09:03:50</t>
  </si>
  <si>
    <t>09:01:38</t>
  </si>
  <si>
    <t>08:53:35</t>
  </si>
  <si>
    <t>07:54:39</t>
  </si>
  <si>
    <t>07:15:41</t>
  </si>
  <si>
    <t>07:14:09</t>
  </si>
  <si>
    <t>06:50:07</t>
  </si>
  <si>
    <t>06:16:37</t>
  </si>
  <si>
    <t>06:05:01</t>
  </si>
  <si>
    <t>05:01:47</t>
  </si>
  <si>
    <t>13:44:08</t>
  </si>
  <si>
    <t>13:05:20</t>
  </si>
  <si>
    <t>12:49:02</t>
  </si>
  <si>
    <t>12:32:34</t>
  </si>
  <si>
    <t>12:24:46</t>
  </si>
  <si>
    <t>11:41:01</t>
  </si>
  <si>
    <t>11:38:17</t>
  </si>
  <si>
    <t>10:07:05</t>
  </si>
  <si>
    <t>09:15:34</t>
  </si>
  <si>
    <t>09:02:19</t>
  </si>
  <si>
    <t>08:06:26</t>
  </si>
  <si>
    <t>07:12:16</t>
  </si>
  <si>
    <t>06:45:19</t>
  </si>
  <si>
    <t>06:42:01</t>
  </si>
  <si>
    <t>13:20:32</t>
  </si>
  <si>
    <t>12:16:11</t>
  </si>
  <si>
    <t>11:48:52</t>
  </si>
  <si>
    <t>11:18:37</t>
  </si>
  <si>
    <t>09:03:07</t>
  </si>
  <si>
    <t>08:59:09</t>
  </si>
  <si>
    <t>08:55:24</t>
  </si>
  <si>
    <t>05:18:21</t>
  </si>
  <si>
    <t>10:36:29</t>
  </si>
  <si>
    <t>14:13:39</t>
  </si>
  <si>
    <t>10:09:25</t>
  </si>
  <si>
    <t>08:51:31</t>
  </si>
  <si>
    <t>09:35:02</t>
  </si>
  <si>
    <t>08:21:17</t>
  </si>
  <si>
    <t>08:28:42</t>
  </si>
  <si>
    <t>09:39:36</t>
  </si>
  <si>
    <t>08:29:32</t>
  </si>
  <si>
    <t>05:36:06</t>
  </si>
  <si>
    <t>15:47:28</t>
  </si>
  <si>
    <t>07:43:15</t>
  </si>
  <si>
    <t>06:39:40</t>
  </si>
  <si>
    <t>04:37:17</t>
  </si>
  <si>
    <t>03:24:58</t>
  </si>
  <si>
    <t>14:13:40</t>
  </si>
  <si>
    <t>14:03:17</t>
  </si>
  <si>
    <t>13:59:05</t>
  </si>
  <si>
    <t>13:44:00</t>
  </si>
  <si>
    <t>13:41:06</t>
  </si>
  <si>
    <t>13:35:46</t>
  </si>
  <si>
    <t>13:29:49</t>
  </si>
  <si>
    <t>13:29:40</t>
  </si>
  <si>
    <t>13:28:24</t>
  </si>
  <si>
    <t>13:24:54</t>
  </si>
  <si>
    <t>13:22:41</t>
  </si>
  <si>
    <t>13:16:42</t>
  </si>
  <si>
    <t>13:13:32</t>
  </si>
  <si>
    <t>13:09:06</t>
  </si>
  <si>
    <t>13:05:23</t>
  </si>
  <si>
    <t>12:59:25</t>
  </si>
  <si>
    <t>12:58:21</t>
  </si>
  <si>
    <t>12:55:55</t>
  </si>
  <si>
    <t>12:55:35</t>
  </si>
  <si>
    <t>12:53:14</t>
  </si>
  <si>
    <t>12:50:32</t>
  </si>
  <si>
    <t>12:47:21</t>
  </si>
  <si>
    <t>12:45:43</t>
  </si>
  <si>
    <t>12:44:34</t>
  </si>
  <si>
    <t>12:43:29</t>
  </si>
  <si>
    <t>12:37:15</t>
  </si>
  <si>
    <t>12:35:36</t>
  </si>
  <si>
    <t>12:35:23</t>
  </si>
  <si>
    <t>12:32:36</t>
  </si>
  <si>
    <t>12:30:41</t>
  </si>
  <si>
    <t>12:29:57</t>
  </si>
  <si>
    <t>12:29:12</t>
  </si>
  <si>
    <t>12:29:10</t>
  </si>
  <si>
    <t>12:11:43</t>
  </si>
  <si>
    <t>12:08:27</t>
  </si>
  <si>
    <t>12:07:25</t>
  </si>
  <si>
    <t>12:06:08</t>
  </si>
  <si>
    <t>12:02:54</t>
  </si>
  <si>
    <t>12:02:43</t>
  </si>
  <si>
    <t>12:01:37</t>
  </si>
  <si>
    <t>11:55:03</t>
  </si>
  <si>
    <t>11:54:57</t>
  </si>
  <si>
    <t>11:54:10</t>
  </si>
  <si>
    <t>11:51:40</t>
  </si>
  <si>
    <t>11:50:27</t>
  </si>
  <si>
    <t>11:47:48</t>
  </si>
  <si>
    <t>11:40:04</t>
  </si>
  <si>
    <t>11:35:49</t>
  </si>
  <si>
    <t>11:34:05</t>
  </si>
  <si>
    <t>11:31:38</t>
  </si>
  <si>
    <t>11:30:30</t>
  </si>
  <si>
    <t>11:29:33</t>
  </si>
  <si>
    <t>11:27:34</t>
  </si>
  <si>
    <t>11:27:24</t>
  </si>
  <si>
    <t>11:26:38</t>
  </si>
  <si>
    <t>11:23:53</t>
  </si>
  <si>
    <t>11:22:48</t>
  </si>
  <si>
    <t>11:22:39</t>
  </si>
  <si>
    <t>11:22:30</t>
  </si>
  <si>
    <t>11:21:45</t>
  </si>
  <si>
    <t>11:20:42</t>
  </si>
  <si>
    <t>11:18:24</t>
  </si>
  <si>
    <t>11:16:49</t>
  </si>
  <si>
    <t>11:16:03</t>
  </si>
  <si>
    <t>11:13:47</t>
  </si>
  <si>
    <t>11:13:33</t>
  </si>
  <si>
    <t>11:12:34</t>
  </si>
  <si>
    <t>11:12:27</t>
  </si>
  <si>
    <t>11:12:11</t>
  </si>
  <si>
    <t>11:11:02</t>
  </si>
  <si>
    <t>11:06:11</t>
  </si>
  <si>
    <t>11:02:44</t>
  </si>
  <si>
    <t>11:02:39</t>
  </si>
  <si>
    <t>11:01:52</t>
  </si>
  <si>
    <t>11:01:28</t>
  </si>
  <si>
    <t>11:00:51</t>
  </si>
  <si>
    <t>11:00:07</t>
  </si>
  <si>
    <t>10:58:35</t>
  </si>
  <si>
    <t>10:57:41</t>
  </si>
  <si>
    <t>10:55:20</t>
  </si>
  <si>
    <t>10:55:06</t>
  </si>
  <si>
    <t>10:54:58</t>
  </si>
  <si>
    <t>10:53:40</t>
  </si>
  <si>
    <t>10:52:24</t>
  </si>
  <si>
    <t>10:51:22</t>
  </si>
  <si>
    <t>10:49:12</t>
  </si>
  <si>
    <t>10:44:35</t>
  </si>
  <si>
    <t>10:42:42</t>
  </si>
  <si>
    <t>10:42:22</t>
  </si>
  <si>
    <t>10:36:18</t>
  </si>
  <si>
    <t>10:33:19</t>
  </si>
  <si>
    <t>10:32:40</t>
  </si>
  <si>
    <t>10:31:28</t>
  </si>
  <si>
    <t>10:31:22</t>
  </si>
  <si>
    <t>10:30:10</t>
  </si>
  <si>
    <t>10:29:51</t>
  </si>
  <si>
    <t>10:28:07</t>
  </si>
  <si>
    <t>10:27:11</t>
  </si>
  <si>
    <t>10:25:17</t>
  </si>
  <si>
    <t>10:21:01</t>
  </si>
  <si>
    <t>10:18:43</t>
  </si>
  <si>
    <t>10:18:39</t>
  </si>
  <si>
    <t>10:16:47</t>
  </si>
  <si>
    <t>10:15:30</t>
  </si>
  <si>
    <t>10:14:02</t>
  </si>
  <si>
    <t>10:13:30</t>
  </si>
  <si>
    <t>10:12:42</t>
  </si>
  <si>
    <t>10:07:35</t>
  </si>
  <si>
    <t>10:07:06</t>
  </si>
  <si>
    <t>10:06:14</t>
  </si>
  <si>
    <t>10:06:03</t>
  </si>
  <si>
    <t>10:05:22</t>
  </si>
  <si>
    <t>10:04:55</t>
  </si>
  <si>
    <t>10:03:44</t>
  </si>
  <si>
    <t>10:03:40</t>
  </si>
  <si>
    <t>10:02:38</t>
  </si>
  <si>
    <t>10:01:52</t>
  </si>
  <si>
    <t>09:57:46</t>
  </si>
  <si>
    <t>09:56:51</t>
  </si>
  <si>
    <t>09:56:46</t>
  </si>
  <si>
    <t>09:53:17</t>
  </si>
  <si>
    <t>09:53:15</t>
  </si>
  <si>
    <t>09:51:23</t>
  </si>
  <si>
    <t>09:51:01</t>
  </si>
  <si>
    <t>09:49:45</t>
  </si>
  <si>
    <t>09:48:03</t>
  </si>
  <si>
    <t>09:47:45</t>
  </si>
  <si>
    <t>09:46:38</t>
  </si>
  <si>
    <t>09:44:46</t>
  </si>
  <si>
    <t>09:44:07</t>
  </si>
  <si>
    <t>09:40:02</t>
  </si>
  <si>
    <t>09:39:53</t>
  </si>
  <si>
    <t>09:38:36</t>
  </si>
  <si>
    <t>09:37:34</t>
  </si>
  <si>
    <t>09:37:13</t>
  </si>
  <si>
    <t>09:34:36</t>
  </si>
  <si>
    <t>09:34:18</t>
  </si>
  <si>
    <t>09:33:15</t>
  </si>
  <si>
    <t>09:32:35</t>
  </si>
  <si>
    <t>09:30:47</t>
  </si>
  <si>
    <t>09:30:14</t>
  </si>
  <si>
    <t>09:27:53</t>
  </si>
  <si>
    <t>09:27:19</t>
  </si>
  <si>
    <t>09:27:16</t>
  </si>
  <si>
    <t>09:26:50</t>
  </si>
  <si>
    <t>09:26:26</t>
  </si>
  <si>
    <t>09:25:31</t>
  </si>
  <si>
    <t>09:24:50</t>
  </si>
  <si>
    <t>09:24:17</t>
  </si>
  <si>
    <t>09:23:56</t>
  </si>
  <si>
    <t>09:22:07</t>
  </si>
  <si>
    <t>09:22:00</t>
  </si>
  <si>
    <t>09:19:34</t>
  </si>
  <si>
    <t>09:18:40</t>
  </si>
  <si>
    <t>09:18:02</t>
  </si>
  <si>
    <t>09:17:02</t>
  </si>
  <si>
    <t>09:16:49</t>
  </si>
  <si>
    <t>09:14:27</t>
  </si>
  <si>
    <t>09:13:18</t>
  </si>
  <si>
    <t>09:13:09</t>
  </si>
  <si>
    <t>09:09:00</t>
  </si>
  <si>
    <t>09:08:40</t>
  </si>
  <si>
    <t>09:07:33</t>
  </si>
  <si>
    <t>09:04:28</t>
  </si>
  <si>
    <t>09:00:58</t>
  </si>
  <si>
    <t>09:00:11</t>
  </si>
  <si>
    <t>08:58:11</t>
  </si>
  <si>
    <t>08:56:42</t>
  </si>
  <si>
    <t>08:55:33</t>
  </si>
  <si>
    <t>08:55:15</t>
  </si>
  <si>
    <t>08:51:36</t>
  </si>
  <si>
    <t>08:49:15</t>
  </si>
  <si>
    <t>08:48:45</t>
  </si>
  <si>
    <t>08:43:33</t>
  </si>
  <si>
    <t>08:42:47</t>
  </si>
  <si>
    <t>08:42:43</t>
  </si>
  <si>
    <t>08:42:17</t>
  </si>
  <si>
    <t>08:40:07</t>
  </si>
  <si>
    <t>08:39:54</t>
  </si>
  <si>
    <t>08:38:35</t>
  </si>
  <si>
    <t>08:38:18</t>
  </si>
  <si>
    <t>08:38:14</t>
  </si>
  <si>
    <t>08:36:49</t>
  </si>
  <si>
    <t>08:36:47</t>
  </si>
  <si>
    <t>08:35:25</t>
  </si>
  <si>
    <t>08:32:18</t>
  </si>
  <si>
    <t>08:31:42</t>
  </si>
  <si>
    <t>08:31:16</t>
  </si>
  <si>
    <t>08:30:44</t>
  </si>
  <si>
    <t>08:30:22</t>
  </si>
  <si>
    <t>08:29:38</t>
  </si>
  <si>
    <t>08:29:35</t>
  </si>
  <si>
    <t>08:28:53</t>
  </si>
  <si>
    <t>08:28:18</t>
  </si>
  <si>
    <t>08:25:01</t>
  </si>
  <si>
    <t>08:23:27</t>
  </si>
  <si>
    <t>08:23:09</t>
  </si>
  <si>
    <t>08:21:52</t>
  </si>
  <si>
    <t>08:18:47</t>
  </si>
  <si>
    <t>08:18:25</t>
  </si>
  <si>
    <t>08:17:40</t>
  </si>
  <si>
    <t>08:16:30</t>
  </si>
  <si>
    <t>08:16:20</t>
  </si>
  <si>
    <t>08:12:54</t>
  </si>
  <si>
    <t>08:12:31</t>
  </si>
  <si>
    <t>08:10:11</t>
  </si>
  <si>
    <t>08:08:37</t>
  </si>
  <si>
    <t>08:08:21</t>
  </si>
  <si>
    <t>08:08:16</t>
  </si>
  <si>
    <t>08:07:09</t>
  </si>
  <si>
    <t>08:07:06</t>
  </si>
  <si>
    <t>08:06:50</t>
  </si>
  <si>
    <t>08:06:23</t>
  </si>
  <si>
    <t>08:06:17</t>
  </si>
  <si>
    <t>08:05:30</t>
  </si>
  <si>
    <t>08:05:08</t>
  </si>
  <si>
    <t>08:04:41</t>
  </si>
  <si>
    <t>08:03:14</t>
  </si>
  <si>
    <t>08:01:29</t>
  </si>
  <si>
    <t>08:01:11</t>
  </si>
  <si>
    <t>08:00:15</t>
  </si>
  <si>
    <t>07:58:45</t>
  </si>
  <si>
    <t>07:57:54</t>
  </si>
  <si>
    <t>07:55:22</t>
  </si>
  <si>
    <t>07:53:40</t>
  </si>
  <si>
    <t>07:53:32</t>
  </si>
  <si>
    <t>07:52:54</t>
  </si>
  <si>
    <t>07:52:24</t>
  </si>
  <si>
    <t>07:51:47</t>
  </si>
  <si>
    <t>07:49:52</t>
  </si>
  <si>
    <t>07:48:45</t>
  </si>
  <si>
    <t>07:48:10</t>
  </si>
  <si>
    <t>07:46:40</t>
  </si>
  <si>
    <t>07:44:59</t>
  </si>
  <si>
    <t>07:44:33</t>
  </si>
  <si>
    <t>07:43:10</t>
  </si>
  <si>
    <t>07:41:56</t>
  </si>
  <si>
    <t>07:41:09</t>
  </si>
  <si>
    <t>07:39:51</t>
  </si>
  <si>
    <t>07:36:50</t>
  </si>
  <si>
    <t>07:33:38</t>
  </si>
  <si>
    <t>07:30:25</t>
  </si>
  <si>
    <t>07:30:21</t>
  </si>
  <si>
    <t>07:29:17</t>
  </si>
  <si>
    <t>07:27:02</t>
  </si>
  <si>
    <t>07:26:47</t>
  </si>
  <si>
    <t>07:24:36</t>
  </si>
  <si>
    <t>07:24:19</t>
  </si>
  <si>
    <t>07:24:00</t>
  </si>
  <si>
    <t>07:21:07</t>
  </si>
  <si>
    <t>07:20:54</t>
  </si>
  <si>
    <t>07:20:38</t>
  </si>
  <si>
    <t>07:19:54</t>
  </si>
  <si>
    <t>07:18:17</t>
  </si>
  <si>
    <t>07:18:14</t>
  </si>
  <si>
    <t>07:15:49</t>
  </si>
  <si>
    <t>07:14:57</t>
  </si>
  <si>
    <t>07:12:37</t>
  </si>
  <si>
    <t>07:11:37</t>
  </si>
  <si>
    <t>07:11:23</t>
  </si>
  <si>
    <t>07:07:43</t>
  </si>
  <si>
    <t>07:06:45</t>
  </si>
  <si>
    <t>07:06:19</t>
  </si>
  <si>
    <t>07:05:42</t>
  </si>
  <si>
    <t>07:05:37</t>
  </si>
  <si>
    <t>07:05:30</t>
  </si>
  <si>
    <t>07:02:30</t>
  </si>
  <si>
    <t>07:01:28</t>
  </si>
  <si>
    <t>07:00:07</t>
  </si>
  <si>
    <t>06:59:01</t>
  </si>
  <si>
    <t>06:57:40</t>
  </si>
  <si>
    <t>06:57:31</t>
  </si>
  <si>
    <t>06:56:22</t>
  </si>
  <si>
    <t>06:55:21</t>
  </si>
  <si>
    <t>06:53:38</t>
  </si>
  <si>
    <t>06:48:48</t>
  </si>
  <si>
    <t>06:48:26</t>
  </si>
  <si>
    <t>06:48:02</t>
  </si>
  <si>
    <t>06:46:54</t>
  </si>
  <si>
    <t>06:46:37</t>
  </si>
  <si>
    <t>06:46:08</t>
  </si>
  <si>
    <t>06:45:37</t>
  </si>
  <si>
    <t>06:45:01</t>
  </si>
  <si>
    <t>06:44:31</t>
  </si>
  <si>
    <t>06:43:12</t>
  </si>
  <si>
    <t>06:42:21</t>
  </si>
  <si>
    <t>06:40:57</t>
  </si>
  <si>
    <t>06:39:55</t>
  </si>
  <si>
    <t>06:39:53</t>
  </si>
  <si>
    <t>06:39:26</t>
  </si>
  <si>
    <t>06:36:13</t>
  </si>
  <si>
    <t>06:35:45</t>
  </si>
  <si>
    <t>06:33:51</t>
  </si>
  <si>
    <t>06:33:24</t>
  </si>
  <si>
    <t>06:30:31</t>
  </si>
  <si>
    <t>06:30:16</t>
  </si>
  <si>
    <t>06:28:17</t>
  </si>
  <si>
    <t>06:26:47</t>
  </si>
  <si>
    <t>06:24:36</t>
  </si>
  <si>
    <t>06:23:23</t>
  </si>
  <si>
    <t>06:23:13</t>
  </si>
  <si>
    <t>06:16:44</t>
  </si>
  <si>
    <t>06:16:43</t>
  </si>
  <si>
    <t>06:16:33</t>
  </si>
  <si>
    <t>06:15:42</t>
  </si>
  <si>
    <t>06:14:46</t>
  </si>
  <si>
    <t>06:14:40</t>
  </si>
  <si>
    <t>06:13:21</t>
  </si>
  <si>
    <t>06:13:12</t>
  </si>
  <si>
    <t>06:11:53</t>
  </si>
  <si>
    <t>06:10:39</t>
  </si>
  <si>
    <t>06:09:22</t>
  </si>
  <si>
    <t>06:08:05</t>
  </si>
  <si>
    <t>06:07:46</t>
  </si>
  <si>
    <t>06:05:41</t>
  </si>
  <si>
    <t>06:04:06</t>
  </si>
  <si>
    <t>06:02:20</t>
  </si>
  <si>
    <t>06:00:14</t>
  </si>
  <si>
    <t>05:59:23</t>
  </si>
  <si>
    <t>05:58:25</t>
  </si>
  <si>
    <t>05:56:56</t>
  </si>
  <si>
    <t>05:54:36</t>
  </si>
  <si>
    <t>05:51:51</t>
  </si>
  <si>
    <t>05:50:26</t>
  </si>
  <si>
    <t>05:49:14</t>
  </si>
  <si>
    <t>05:48:14</t>
  </si>
  <si>
    <t>05:45:53</t>
  </si>
  <si>
    <t>05:44:34</t>
  </si>
  <si>
    <t>05:44:14</t>
  </si>
  <si>
    <t>05:44:03</t>
  </si>
  <si>
    <t>05:41:31</t>
  </si>
  <si>
    <t>05:39:10</t>
  </si>
  <si>
    <t>05:38:44</t>
  </si>
  <si>
    <t>05:35:33</t>
  </si>
  <si>
    <t>05:32:16</t>
  </si>
  <si>
    <t>05:31:39</t>
  </si>
  <si>
    <t>05:30:47</t>
  </si>
  <si>
    <t>05:28:56</t>
  </si>
  <si>
    <t>05:27:01</t>
  </si>
  <si>
    <t>05:24:41</t>
  </si>
  <si>
    <t>05:24:18</t>
  </si>
  <si>
    <t>05:20:06</t>
  </si>
  <si>
    <t>05:17:16</t>
  </si>
  <si>
    <t>05:14:55</t>
  </si>
  <si>
    <t>05:13:05</t>
  </si>
  <si>
    <t>05:10:39</t>
  </si>
  <si>
    <t>05:07:18</t>
  </si>
  <si>
    <t>04:58:02</t>
  </si>
  <si>
    <t>04:56:30</t>
  </si>
  <si>
    <t>04:56:13</t>
  </si>
  <si>
    <t>04:54:17</t>
  </si>
  <si>
    <t>04:48:46</t>
  </si>
  <si>
    <t>04:43:00</t>
  </si>
  <si>
    <t>04:41:58</t>
  </si>
  <si>
    <t>04:23:33</t>
  </si>
  <si>
    <t>04:22:49</t>
  </si>
  <si>
    <t>04:09:41</t>
  </si>
  <si>
    <t>03:58:14</t>
  </si>
  <si>
    <t>03:00:18</t>
  </si>
  <si>
    <t>18:06:28</t>
  </si>
  <si>
    <t>16:38:45</t>
  </si>
  <si>
    <t>15:53:33</t>
  </si>
  <si>
    <t>15:51:57</t>
  </si>
  <si>
    <t>14:15:45</t>
  </si>
  <si>
    <t>14:04:26</t>
  </si>
  <si>
    <t>13:43:37</t>
  </si>
  <si>
    <t>13:37:05</t>
  </si>
  <si>
    <t>13:23:33</t>
  </si>
  <si>
    <t>13:23:14</t>
  </si>
  <si>
    <t>13:18:01</t>
  </si>
  <si>
    <t>13:13:09</t>
  </si>
  <si>
    <t>13:07:49</t>
  </si>
  <si>
    <t>13:06:35</t>
  </si>
  <si>
    <t>13:03:37</t>
  </si>
  <si>
    <t>13:03:17</t>
  </si>
  <si>
    <t>13:00:26</t>
  </si>
  <si>
    <t>12:58:46</t>
  </si>
  <si>
    <t>12:58:23</t>
  </si>
  <si>
    <t>12:50:47</t>
  </si>
  <si>
    <t>12:49:00</t>
  </si>
  <si>
    <t>12:48:35</t>
  </si>
  <si>
    <t>12:48:32</t>
  </si>
  <si>
    <t>12:45:41</t>
  </si>
  <si>
    <t>12:45:33</t>
  </si>
  <si>
    <t>12:45:11</t>
  </si>
  <si>
    <t>12:44:22</t>
  </si>
  <si>
    <t>12:43:20</t>
  </si>
  <si>
    <t>12:33:45</t>
  </si>
  <si>
    <t>12:30:29</t>
  </si>
  <si>
    <t>12:30:15</t>
  </si>
  <si>
    <t>12:29:25</t>
  </si>
  <si>
    <t>12:29:17</t>
  </si>
  <si>
    <t>12:23:17</t>
  </si>
  <si>
    <t>12:21:56</t>
  </si>
  <si>
    <t>12:19:53</t>
  </si>
  <si>
    <t>12:17:58</t>
  </si>
  <si>
    <t>12:13:25</t>
  </si>
  <si>
    <t>12:10:43</t>
  </si>
  <si>
    <t>12:07:51</t>
  </si>
  <si>
    <t>12:05:34</t>
  </si>
  <si>
    <t>12:04:44</t>
  </si>
  <si>
    <t>12:02:31</t>
  </si>
  <si>
    <t>12:01:30</t>
  </si>
  <si>
    <t>11:58:44</t>
  </si>
  <si>
    <t>11:58:35</t>
  </si>
  <si>
    <t>11:58:00</t>
  </si>
  <si>
    <t>11:57:18</t>
  </si>
  <si>
    <t>11:57:09</t>
  </si>
  <si>
    <t>11:55:12</t>
  </si>
  <si>
    <t>11:55:10</t>
  </si>
  <si>
    <t>11:52:42</t>
  </si>
  <si>
    <t>11:51:52</t>
  </si>
  <si>
    <t>11:50:33</t>
  </si>
  <si>
    <t>11:47:02</t>
  </si>
  <si>
    <t>11:46:59</t>
  </si>
  <si>
    <t>11:40:27</t>
  </si>
  <si>
    <t>11:39:45</t>
  </si>
  <si>
    <t>11:36:04</t>
  </si>
  <si>
    <t>11:35:42</t>
  </si>
  <si>
    <t>11:35:29</t>
  </si>
  <si>
    <t>11:33:40</t>
  </si>
  <si>
    <t>11:31:28</t>
  </si>
  <si>
    <t>11:25:49</t>
  </si>
  <si>
    <t>11:24:59</t>
  </si>
  <si>
    <t>11:24:07</t>
  </si>
  <si>
    <t>11:20:23</t>
  </si>
  <si>
    <t>11:20:16</t>
  </si>
  <si>
    <t>11:19:57</t>
  </si>
  <si>
    <t>11:19:03</t>
  </si>
  <si>
    <t>11:18:14</t>
  </si>
  <si>
    <t>11:18:10</t>
  </si>
  <si>
    <t>11:17:30</t>
  </si>
  <si>
    <t>11:17:14</t>
  </si>
  <si>
    <t>11:16:47</t>
  </si>
  <si>
    <t>11:12:09</t>
  </si>
  <si>
    <t>11:09:19</t>
  </si>
  <si>
    <t>11:06:44</t>
  </si>
  <si>
    <t>11:06:03</t>
  </si>
  <si>
    <t>11:05:58</t>
  </si>
  <si>
    <t>11:05:39</t>
  </si>
  <si>
    <t>11:03:34</t>
  </si>
  <si>
    <t>10:59:43</t>
  </si>
  <si>
    <t>10:58:42</t>
  </si>
  <si>
    <t>10:57:31</t>
  </si>
  <si>
    <t>10:51:27</t>
  </si>
  <si>
    <t>10:50:58</t>
  </si>
  <si>
    <t>10:50:32</t>
  </si>
  <si>
    <t>10:50:17</t>
  </si>
  <si>
    <t>10:48:14</t>
  </si>
  <si>
    <t>10:48:05</t>
  </si>
  <si>
    <t>10:47:21</t>
  </si>
  <si>
    <t>10:47:01</t>
  </si>
  <si>
    <t>10:46:40</t>
  </si>
  <si>
    <t>10:45:00</t>
  </si>
  <si>
    <t>10:43:38</t>
  </si>
  <si>
    <t>10:43:30</t>
  </si>
  <si>
    <t>10:42:13</t>
  </si>
  <si>
    <t>10:41:46</t>
  </si>
  <si>
    <t>10:41:09</t>
  </si>
  <si>
    <t>10:40:21</t>
  </si>
  <si>
    <t>10:40:15</t>
  </si>
  <si>
    <t>10:39:52</t>
  </si>
  <si>
    <t>10:39:39</t>
  </si>
  <si>
    <t>10:35:40</t>
  </si>
  <si>
    <t>10:35:39</t>
  </si>
  <si>
    <t>10:35:27</t>
  </si>
  <si>
    <t>10:34:22</t>
  </si>
  <si>
    <t>10:34:03</t>
  </si>
  <si>
    <t>10:33:41</t>
  </si>
  <si>
    <t>10:30:24</t>
  </si>
  <si>
    <t>10:28:53</t>
  </si>
  <si>
    <t>10:28:20</t>
  </si>
  <si>
    <t>10:27:33</t>
  </si>
  <si>
    <t>10:26:30</t>
  </si>
  <si>
    <t>10:25:18</t>
  </si>
  <si>
    <t>10:21:20</t>
  </si>
  <si>
    <t>10:20:52</t>
  </si>
  <si>
    <t>10:20:32</t>
  </si>
  <si>
    <t>10:20:25</t>
  </si>
  <si>
    <t>10:19:56</t>
  </si>
  <si>
    <t>10:19:22</t>
  </si>
  <si>
    <t>10:19:14</t>
  </si>
  <si>
    <t>10:18:21</t>
  </si>
  <si>
    <t>10:17:57</t>
  </si>
  <si>
    <t>10:16:45</t>
  </si>
  <si>
    <t>10:15:31</t>
  </si>
  <si>
    <t>10:14:41</t>
  </si>
  <si>
    <t>10:14:11</t>
  </si>
  <si>
    <t>10:13:48</t>
  </si>
  <si>
    <t>10:11:57</t>
  </si>
  <si>
    <t>10:10:51</t>
  </si>
  <si>
    <t>10:10:49</t>
  </si>
  <si>
    <t>10:10:17</t>
  </si>
  <si>
    <t>10:10:11</t>
  </si>
  <si>
    <t>10:08:39</t>
  </si>
  <si>
    <t>10:08:11</t>
  </si>
  <si>
    <t>10:07:02</t>
  </si>
  <si>
    <t>10:05:46</t>
  </si>
  <si>
    <t>10:05:08</t>
  </si>
  <si>
    <t>10:04:44</t>
  </si>
  <si>
    <t>10:04:32</t>
  </si>
  <si>
    <t>10:01:25</t>
  </si>
  <si>
    <t>10:01:19</t>
  </si>
  <si>
    <t>10:01:17</t>
  </si>
  <si>
    <t>10:00:19</t>
  </si>
  <si>
    <t>09:59:57</t>
  </si>
  <si>
    <t>09:58:51</t>
  </si>
  <si>
    <t>09:58:07</t>
  </si>
  <si>
    <t>09:58:03</t>
  </si>
  <si>
    <t>09:56:41</t>
  </si>
  <si>
    <t>09:55:53</t>
  </si>
  <si>
    <t>09:54:56</t>
  </si>
  <si>
    <t>09:54:14</t>
  </si>
  <si>
    <t>09:53:35</t>
  </si>
  <si>
    <t>09:53:29</t>
  </si>
  <si>
    <t>09:53:03</t>
  </si>
  <si>
    <t>09:51:21</t>
  </si>
  <si>
    <t>09:49:53</t>
  </si>
  <si>
    <t>09:49:42</t>
  </si>
  <si>
    <t>09:49:40</t>
  </si>
  <si>
    <t>09:48:31</t>
  </si>
  <si>
    <t>09:48:24</t>
  </si>
  <si>
    <t>09:46:26</t>
  </si>
  <si>
    <t>09:45:09</t>
  </si>
  <si>
    <t>09:43:35</t>
  </si>
  <si>
    <t>09:43:20</t>
  </si>
  <si>
    <t>09:40:35</t>
  </si>
  <si>
    <t>09:38:29</t>
  </si>
  <si>
    <t>09:37:50</t>
  </si>
  <si>
    <t>09:35:19</t>
  </si>
  <si>
    <t>09:34:46</t>
  </si>
  <si>
    <t>09:34:08</t>
  </si>
  <si>
    <t>09:32:38</t>
  </si>
  <si>
    <t>09:32:29</t>
  </si>
  <si>
    <t>09:29:22</t>
  </si>
  <si>
    <t>09:29:15</t>
  </si>
  <si>
    <t>09:28:24</t>
  </si>
  <si>
    <t>09:27:54</t>
  </si>
  <si>
    <t>09:27:38</t>
  </si>
  <si>
    <t>09:26:25</t>
  </si>
  <si>
    <t>09:26:17</t>
  </si>
  <si>
    <t>09:24:35</t>
  </si>
  <si>
    <t>09:24:21</t>
  </si>
  <si>
    <t>09:23:09</t>
  </si>
  <si>
    <t>09:22:24</t>
  </si>
  <si>
    <t>09:20:55</t>
  </si>
  <si>
    <t>09:20:43</t>
  </si>
  <si>
    <t>09:18:39</t>
  </si>
  <si>
    <t>09:18:06</t>
  </si>
  <si>
    <t>09:17:57</t>
  </si>
  <si>
    <t>09:17:42</t>
  </si>
  <si>
    <t>09:17:41</t>
  </si>
  <si>
    <t>09:17:38</t>
  </si>
  <si>
    <t>09:16:54</t>
  </si>
  <si>
    <t>09:15:58</t>
  </si>
  <si>
    <t>09:15:42</t>
  </si>
  <si>
    <t>09:15:29</t>
  </si>
  <si>
    <t>09:15:07</t>
  </si>
  <si>
    <t>09:14:25</t>
  </si>
  <si>
    <t>09:14:22</t>
  </si>
  <si>
    <t>09:10:59</t>
  </si>
  <si>
    <t>09:09:31</t>
  </si>
  <si>
    <t>09:09:22</t>
  </si>
  <si>
    <t>09:08:29</t>
  </si>
  <si>
    <t>09:08:06</t>
  </si>
  <si>
    <t>09:07:31</t>
  </si>
  <si>
    <t>09:06:17</t>
  </si>
  <si>
    <t>09:06:00</t>
  </si>
  <si>
    <t>09:05:51</t>
  </si>
  <si>
    <t>09:05:46</t>
  </si>
  <si>
    <t>09:05:22</t>
  </si>
  <si>
    <t>09:04:49</t>
  </si>
  <si>
    <t>09:04:42</t>
  </si>
  <si>
    <t>09:04:22</t>
  </si>
  <si>
    <t>09:03:56</t>
  </si>
  <si>
    <t>09:01:37</t>
  </si>
  <si>
    <t>08:57:17</t>
  </si>
  <si>
    <t>08:57:10</t>
  </si>
  <si>
    <t>08:56:22</t>
  </si>
  <si>
    <t>08:55:31</t>
  </si>
  <si>
    <t>08:55:29</t>
  </si>
  <si>
    <t>08:54:54</t>
  </si>
  <si>
    <t>08:53:22</t>
  </si>
  <si>
    <t>08:52:04</t>
  </si>
  <si>
    <t>08:51:19</t>
  </si>
  <si>
    <t>08:49:39</t>
  </si>
  <si>
    <t>08:47:56</t>
  </si>
  <si>
    <t>08:46:15</t>
  </si>
  <si>
    <t>08:43:50</t>
  </si>
  <si>
    <t>08:42:15</t>
  </si>
  <si>
    <t>08:41:59</t>
  </si>
  <si>
    <t>08:41:55</t>
  </si>
  <si>
    <t>08:41:31</t>
  </si>
  <si>
    <t>08:39:35</t>
  </si>
  <si>
    <t>08:39:01</t>
  </si>
  <si>
    <t>08:38:22</t>
  </si>
  <si>
    <t>08:37:01</t>
  </si>
  <si>
    <t>08:36:25</t>
  </si>
  <si>
    <t>08:35:34</t>
  </si>
  <si>
    <t>08:34:10</t>
  </si>
  <si>
    <t>08:32:57</t>
  </si>
  <si>
    <t>08:32:36</t>
  </si>
  <si>
    <t>08:32:01</t>
  </si>
  <si>
    <t>08:31:40</t>
  </si>
  <si>
    <t>08:29:59</t>
  </si>
  <si>
    <t>08:29:44</t>
  </si>
  <si>
    <t>08:29:36</t>
  </si>
  <si>
    <t>08:29:09</t>
  </si>
  <si>
    <t>08:26:27</t>
  </si>
  <si>
    <t>08:24:00</t>
  </si>
  <si>
    <t>08:23:19</t>
  </si>
  <si>
    <t>08:20:58</t>
  </si>
  <si>
    <t>08:20:39</t>
  </si>
  <si>
    <t>08:20:02</t>
  </si>
  <si>
    <t>08:19:10</t>
  </si>
  <si>
    <t>08:18:55</t>
  </si>
  <si>
    <t>08:17:42</t>
  </si>
  <si>
    <t>08:17:28</t>
  </si>
  <si>
    <t>08:13:39</t>
  </si>
  <si>
    <t>08:12:10</t>
  </si>
  <si>
    <t>08:11:29</t>
  </si>
  <si>
    <t>08:07:15</t>
  </si>
  <si>
    <t>08:05:46</t>
  </si>
  <si>
    <t>08:05:07</t>
  </si>
  <si>
    <t>08:02:20</t>
  </si>
  <si>
    <t>07:59:19</t>
  </si>
  <si>
    <t>07:59:16</t>
  </si>
  <si>
    <t>07:57:25</t>
  </si>
  <si>
    <t>07:56:27</t>
  </si>
  <si>
    <t>07:53:15</t>
  </si>
  <si>
    <t>07:49:49</t>
  </si>
  <si>
    <t>07:49:43</t>
  </si>
  <si>
    <t>07:48:05</t>
  </si>
  <si>
    <t>07:47:59</t>
  </si>
  <si>
    <t>07:47:38</t>
  </si>
  <si>
    <t>07:47:31</t>
  </si>
  <si>
    <t>07:45:04</t>
  </si>
  <si>
    <t>07:44:31</t>
  </si>
  <si>
    <t>07:44:28</t>
  </si>
  <si>
    <t>07:40:21</t>
  </si>
  <si>
    <t>07:39:15</t>
  </si>
  <si>
    <t>07:38:55</t>
  </si>
  <si>
    <t>07:36:35</t>
  </si>
  <si>
    <t>07:36:20</t>
  </si>
  <si>
    <t>07:35:50</t>
  </si>
  <si>
    <t>07:34:16</t>
  </si>
  <si>
    <t>07:33:48</t>
  </si>
  <si>
    <t>07:33:37</t>
  </si>
  <si>
    <t>07:33:36</t>
  </si>
  <si>
    <t>07:32:32</t>
  </si>
  <si>
    <t>07:31:50</t>
  </si>
  <si>
    <t>07:29:59</t>
  </si>
  <si>
    <t>07:27:44</t>
  </si>
  <si>
    <t>07:27:31</t>
  </si>
  <si>
    <t>07:26:06</t>
  </si>
  <si>
    <t>07:25:32</t>
  </si>
  <si>
    <t>07:23:53</t>
  </si>
  <si>
    <t>07:22:56</t>
  </si>
  <si>
    <t>07:22:00</t>
  </si>
  <si>
    <t>07:21:02</t>
  </si>
  <si>
    <t>07:18:33</t>
  </si>
  <si>
    <t>07:18:15</t>
  </si>
  <si>
    <t>07:17:13</t>
  </si>
  <si>
    <t>07:17:09</t>
  </si>
  <si>
    <t>07:17:02</t>
  </si>
  <si>
    <t>07:16:59</t>
  </si>
  <si>
    <t>07:16:52</t>
  </si>
  <si>
    <t>07:15:34</t>
  </si>
  <si>
    <t>07:14:36</t>
  </si>
  <si>
    <t>07:09:41</t>
  </si>
  <si>
    <t>07:06:21</t>
  </si>
  <si>
    <t>07:05:01</t>
  </si>
  <si>
    <t>07:04:01</t>
  </si>
  <si>
    <t>07:01:38</t>
  </si>
  <si>
    <t>07:00:49</t>
  </si>
  <si>
    <t>06:58:47</t>
  </si>
  <si>
    <t>06:58:38</t>
  </si>
  <si>
    <t>06:55:17</t>
  </si>
  <si>
    <t>06:55:07</t>
  </si>
  <si>
    <t>06:51:48</t>
  </si>
  <si>
    <t>06:49:56</t>
  </si>
  <si>
    <t>06:46:42</t>
  </si>
  <si>
    <t>06:44:11</t>
  </si>
  <si>
    <t>06:43:38</t>
  </si>
  <si>
    <t>06:43:16</t>
  </si>
  <si>
    <t>06:42:37</t>
  </si>
  <si>
    <t>06:38:36</t>
  </si>
  <si>
    <t>06:36:35</t>
  </si>
  <si>
    <t>06:35:32</t>
  </si>
  <si>
    <t>06:34:26</t>
  </si>
  <si>
    <t>06:33:46</t>
  </si>
  <si>
    <t>06:33:14</t>
  </si>
  <si>
    <t>06:31:28</t>
  </si>
  <si>
    <t>06:31:25</t>
  </si>
  <si>
    <t>06:30:01</t>
  </si>
  <si>
    <t>06:27:45</t>
  </si>
  <si>
    <t>06:27:20</t>
  </si>
  <si>
    <t>06:24:11</t>
  </si>
  <si>
    <t>06:20:36</t>
  </si>
  <si>
    <t>06:17:00</t>
  </si>
  <si>
    <t>06:12:01</t>
  </si>
  <si>
    <t>06:11:41</t>
  </si>
  <si>
    <t>06:09:39</t>
  </si>
  <si>
    <t>06:07:31</t>
  </si>
  <si>
    <t>06:05:45</t>
  </si>
  <si>
    <t>06:04:03</t>
  </si>
  <si>
    <t>06:02:51</t>
  </si>
  <si>
    <t>06:01:20</t>
  </si>
  <si>
    <t>05:54:20</t>
  </si>
  <si>
    <t>05:53:38</t>
  </si>
  <si>
    <t>05:50:57</t>
  </si>
  <si>
    <t>05:50:28</t>
  </si>
  <si>
    <t>05:46:57</t>
  </si>
  <si>
    <t>05:43:58</t>
  </si>
  <si>
    <t>05:43:45</t>
  </si>
  <si>
    <t>05:38:52</t>
  </si>
  <si>
    <t>05:36:48</t>
  </si>
  <si>
    <t>05:35:40</t>
  </si>
  <si>
    <t>05:33:14</t>
  </si>
  <si>
    <t>05:29:36</t>
  </si>
  <si>
    <t>05:28:18</t>
  </si>
  <si>
    <t>05:25:38</t>
  </si>
  <si>
    <t>05:24:22</t>
  </si>
  <si>
    <t>05:23:57</t>
  </si>
  <si>
    <t>05:22:55</t>
  </si>
  <si>
    <t>05:19:01</t>
  </si>
  <si>
    <t>05:18:08</t>
  </si>
  <si>
    <t>05:18:04</t>
  </si>
  <si>
    <t>05:17:20</t>
  </si>
  <si>
    <t>05:15:07</t>
  </si>
  <si>
    <t>05:13:57</t>
  </si>
  <si>
    <t>05:13:15</t>
  </si>
  <si>
    <t>05:12:23</t>
  </si>
  <si>
    <t>05:12:17</t>
  </si>
  <si>
    <t>05:08:09</t>
  </si>
  <si>
    <t>05:06:38</t>
  </si>
  <si>
    <t>04:57:15</t>
  </si>
  <si>
    <t>04:49:30</t>
  </si>
  <si>
    <t>04:43:39</t>
  </si>
  <si>
    <t>04:30:33</t>
  </si>
  <si>
    <t>03:59:22</t>
  </si>
  <si>
    <t>03:54:01</t>
  </si>
  <si>
    <t>03:53:01</t>
  </si>
  <si>
    <t>03:24:37</t>
  </si>
  <si>
    <t>23:37:57</t>
  </si>
  <si>
    <t>19:55:33</t>
  </si>
  <si>
    <t>16:38:31</t>
  </si>
  <si>
    <t>16:18:51</t>
  </si>
  <si>
    <t>16:11:20</t>
  </si>
  <si>
    <t>13:52:32</t>
  </si>
  <si>
    <t>13:39:51</t>
  </si>
  <si>
    <t>13:13:28</t>
  </si>
  <si>
    <t>13:09:57</t>
  </si>
  <si>
    <t>13:07:13</t>
  </si>
  <si>
    <t>13:02:54</t>
  </si>
  <si>
    <t>13:01:22</t>
  </si>
  <si>
    <t>13:00:53</t>
  </si>
  <si>
    <t>13:00:45</t>
  </si>
  <si>
    <t>12:59:49</t>
  </si>
  <si>
    <t>12:59:46</t>
  </si>
  <si>
    <t>12:52:02</t>
  </si>
  <si>
    <t>12:44:21</t>
  </si>
  <si>
    <t>12:38:32</t>
  </si>
  <si>
    <t>12:34:13</t>
  </si>
  <si>
    <t>12:30:39</t>
  </si>
  <si>
    <t>12:27:30</t>
  </si>
  <si>
    <t>12:26:58</t>
  </si>
  <si>
    <t>12:26:02</t>
  </si>
  <si>
    <t>12:24:23</t>
  </si>
  <si>
    <t>12:09:57</t>
  </si>
  <si>
    <t>11:59:39</t>
  </si>
  <si>
    <t>11:52:35</t>
  </si>
  <si>
    <t>11:41:47</t>
  </si>
  <si>
    <t>11:37:38</t>
  </si>
  <si>
    <t>11:29:45</t>
  </si>
  <si>
    <t>11:29:04</t>
  </si>
  <si>
    <t>11:28:44</t>
  </si>
  <si>
    <t>11:26:30</t>
  </si>
  <si>
    <t>11:24:14</t>
  </si>
  <si>
    <t>11:23:22</t>
  </si>
  <si>
    <t>11:21:33</t>
  </si>
  <si>
    <t>11:21:06</t>
  </si>
  <si>
    <t>11:18:49</t>
  </si>
  <si>
    <t>11:17:04</t>
  </si>
  <si>
    <t>11:17:03</t>
  </si>
  <si>
    <t>11:16:13</t>
  </si>
  <si>
    <t>11:13:51</t>
  </si>
  <si>
    <t>11:08:04</t>
  </si>
  <si>
    <t>11:05:23</t>
  </si>
  <si>
    <t>11:04:47</t>
  </si>
  <si>
    <t>11:03:44</t>
  </si>
  <si>
    <t>11:03:25</t>
  </si>
  <si>
    <t>11:00:03</t>
  </si>
  <si>
    <t>10:57:01</t>
  </si>
  <si>
    <t>10:52:41</t>
  </si>
  <si>
    <t>10:50:00</t>
  </si>
  <si>
    <t>10:48:58</t>
  </si>
  <si>
    <t>10:47:58</t>
  </si>
  <si>
    <t>10:44:20</t>
  </si>
  <si>
    <t>10:44:07</t>
  </si>
  <si>
    <t>10:43:13</t>
  </si>
  <si>
    <t>10:43:10</t>
  </si>
  <si>
    <t>10:41:37</t>
  </si>
  <si>
    <t>10:38:31</t>
  </si>
  <si>
    <t>10:36:52</t>
  </si>
  <si>
    <t>10:34:00</t>
  </si>
  <si>
    <t>10:32:08</t>
  </si>
  <si>
    <t>10:29:34</t>
  </si>
  <si>
    <t>10:29:18</t>
  </si>
  <si>
    <t>10:28:44</t>
  </si>
  <si>
    <t>10:27:29</t>
  </si>
  <si>
    <t>10:21:15</t>
  </si>
  <si>
    <t>10:18:17</t>
  </si>
  <si>
    <t>10:13:37</t>
  </si>
  <si>
    <t>10:11:35</t>
  </si>
  <si>
    <t>10:09:30</t>
  </si>
  <si>
    <t>10:08:56</t>
  </si>
  <si>
    <t>10:08:04</t>
  </si>
  <si>
    <t>10:07:40</t>
  </si>
  <si>
    <t>10:06:53</t>
  </si>
  <si>
    <t>10:03:25</t>
  </si>
  <si>
    <t>10:00:12</t>
  </si>
  <si>
    <t>09:57:26</t>
  </si>
  <si>
    <t>09:53:43</t>
  </si>
  <si>
    <t>09:52:53</t>
  </si>
  <si>
    <t>09:50:37</t>
  </si>
  <si>
    <t>09:50:03</t>
  </si>
  <si>
    <t>09:49:29</t>
  </si>
  <si>
    <t>09:46:43</t>
  </si>
  <si>
    <t>09:43:16</t>
  </si>
  <si>
    <t>09:39:56</t>
  </si>
  <si>
    <t>09:39:04</t>
  </si>
  <si>
    <t>09:38:59</t>
  </si>
  <si>
    <t>09:38:45</t>
  </si>
  <si>
    <t>09:36:48</t>
  </si>
  <si>
    <t>09:33:58</t>
  </si>
  <si>
    <t>09:33:25</t>
  </si>
  <si>
    <t>09:32:08</t>
  </si>
  <si>
    <t>09:29:43</t>
  </si>
  <si>
    <t>09:28:09</t>
  </si>
  <si>
    <t>09:25:28</t>
  </si>
  <si>
    <t>09:24:32</t>
  </si>
  <si>
    <t>09:24:00</t>
  </si>
  <si>
    <t>09:23:12</t>
  </si>
  <si>
    <t>09:21:33</t>
  </si>
  <si>
    <t>09:18:18</t>
  </si>
  <si>
    <t>09:16:10</t>
  </si>
  <si>
    <t>09:14:05</t>
  </si>
  <si>
    <t>09:11:39</t>
  </si>
  <si>
    <t>09:08:10</t>
  </si>
  <si>
    <t>09:07:48</t>
  </si>
  <si>
    <t>09:06:38</t>
  </si>
  <si>
    <t>09:04:45</t>
  </si>
  <si>
    <t>09:02:29</t>
  </si>
  <si>
    <t>08:58:02</t>
  </si>
  <si>
    <t>08:52:21</t>
  </si>
  <si>
    <t>08:45:21</t>
  </si>
  <si>
    <t>08:45:14</t>
  </si>
  <si>
    <t>08:45:11</t>
  </si>
  <si>
    <t>08:41:20</t>
  </si>
  <si>
    <t>08:40:55</t>
  </si>
  <si>
    <t>08:39:42</t>
  </si>
  <si>
    <t>08:34:20</t>
  </si>
  <si>
    <t>08:32:19</t>
  </si>
  <si>
    <t>08:30:02</t>
  </si>
  <si>
    <t>08:28:55</t>
  </si>
  <si>
    <t>08:20:00</t>
  </si>
  <si>
    <t>08:15:02</t>
  </si>
  <si>
    <t>08:10:05</t>
  </si>
  <si>
    <t>08:02:39</t>
  </si>
  <si>
    <t>07:52:34</t>
  </si>
  <si>
    <t>07:39:06</t>
  </si>
  <si>
    <t>07:35:12</t>
  </si>
  <si>
    <t>07:34:22</t>
  </si>
  <si>
    <t>07:31:22</t>
  </si>
  <si>
    <t>07:29:48</t>
  </si>
  <si>
    <t>07:29:10</t>
  </si>
  <si>
    <t>07:25:25</t>
  </si>
  <si>
    <t>07:05:27</t>
  </si>
  <si>
    <t>07:05:04</t>
  </si>
  <si>
    <t>07:00:45</t>
  </si>
  <si>
    <t>06:58:54</t>
  </si>
  <si>
    <t>06:55:55</t>
  </si>
  <si>
    <t>06:55:47</t>
  </si>
  <si>
    <t>06:54:06</t>
  </si>
  <si>
    <t>06:52:49</t>
  </si>
  <si>
    <t>06:52:21</t>
  </si>
  <si>
    <t>06:52:17</t>
  </si>
  <si>
    <t>06:48:46</t>
  </si>
  <si>
    <t>06:46:45</t>
  </si>
  <si>
    <t>06:41:31</t>
  </si>
  <si>
    <t>06:39:15</t>
  </si>
  <si>
    <t>06:37:08</t>
  </si>
  <si>
    <t>06:37:04</t>
  </si>
  <si>
    <t>06:34:30</t>
  </si>
  <si>
    <t>06:31:19</t>
  </si>
  <si>
    <t>06:30:23</t>
  </si>
  <si>
    <t>06:27:17</t>
  </si>
  <si>
    <t>06:24:03</t>
  </si>
  <si>
    <t>06:22:50</t>
  </si>
  <si>
    <t>06:22:07</t>
  </si>
  <si>
    <t>06:20:23</t>
  </si>
  <si>
    <t>06:19:47</t>
  </si>
  <si>
    <t>06:19:15</t>
  </si>
  <si>
    <t>06:18:38</t>
  </si>
  <si>
    <t>06:18:09</t>
  </si>
  <si>
    <t>06:17:31</t>
  </si>
  <si>
    <t>06:15:47</t>
  </si>
  <si>
    <t>06:13:11</t>
  </si>
  <si>
    <t>06:12:53</t>
  </si>
  <si>
    <t>06:12:52</t>
  </si>
  <si>
    <t>06:11:27</t>
  </si>
  <si>
    <t>06:10:47</t>
  </si>
  <si>
    <t>06:08:39</t>
  </si>
  <si>
    <t>05:59:27</t>
  </si>
  <si>
    <t>05:52:39</t>
  </si>
  <si>
    <t>05:51:44</t>
  </si>
  <si>
    <t>05:51:49</t>
  </si>
  <si>
    <t>05:50:36</t>
  </si>
  <si>
    <t>05:47:18</t>
  </si>
  <si>
    <t>05:47:03</t>
  </si>
  <si>
    <t>05:46:34</t>
  </si>
  <si>
    <t>05:40:29</t>
  </si>
  <si>
    <t>05:36:41</t>
  </si>
  <si>
    <t>05:27:42</t>
  </si>
  <si>
    <t>05:22:25</t>
  </si>
  <si>
    <t>05:20:10</t>
  </si>
  <si>
    <t>05:18:26</t>
  </si>
  <si>
    <t>05:06:29</t>
  </si>
  <si>
    <t>04:58:38</t>
  </si>
  <si>
    <t>04:57:03</t>
  </si>
  <si>
    <t>04:54:11</t>
  </si>
  <si>
    <t>04:41:03</t>
  </si>
  <si>
    <t>04:35:40</t>
  </si>
  <si>
    <t>04:35:20</t>
  </si>
  <si>
    <t>04:28:05</t>
  </si>
  <si>
    <t>04:24:38</t>
  </si>
  <si>
    <t>04:22:28</t>
  </si>
  <si>
    <t>04:19:47</t>
  </si>
  <si>
    <t>04:16:56</t>
  </si>
  <si>
    <t>03:52:14</t>
  </si>
  <si>
    <t>03:46:35</t>
  </si>
  <si>
    <t>03:26:19</t>
  </si>
  <si>
    <t>03:25:33</t>
  </si>
  <si>
    <t>03:22:12</t>
  </si>
  <si>
    <t>03:07:15</t>
  </si>
  <si>
    <t>03:06:41</t>
  </si>
  <si>
    <t>02:57:16</t>
  </si>
  <si>
    <t>02:55:02</t>
  </si>
  <si>
    <t>02:54:51</t>
  </si>
  <si>
    <t>16:07:14</t>
  </si>
  <si>
    <t>15:28:51</t>
  </si>
  <si>
    <t>15:20:01</t>
  </si>
  <si>
    <t>14:15:01</t>
  </si>
  <si>
    <t>11:59:19</t>
  </si>
  <si>
    <t>11:50:57</t>
  </si>
  <si>
    <t>10:10:55</t>
  </si>
  <si>
    <t>07:35:19</t>
  </si>
  <si>
    <t>06:54:36</t>
  </si>
  <si>
    <t>06:48:49</t>
  </si>
  <si>
    <t>06:47:54</t>
  </si>
  <si>
    <t>06:44:10</t>
  </si>
  <si>
    <t>06:31:22</t>
  </si>
  <si>
    <t>06:09:44</t>
  </si>
  <si>
    <t>05:20:31</t>
  </si>
  <si>
    <t>05:16:04</t>
  </si>
  <si>
    <t>03:03:32</t>
  </si>
  <si>
    <t>15:21:42</t>
  </si>
  <si>
    <t>15:15:41</t>
  </si>
  <si>
    <t>15:12:30</t>
  </si>
  <si>
    <t>11:23:41</t>
  </si>
  <si>
    <t>11:17:19</t>
  </si>
  <si>
    <t>10:54:16</t>
  </si>
  <si>
    <t>09:12:14</t>
  </si>
  <si>
    <t>07:34:45</t>
  </si>
  <si>
    <t>05:27:08</t>
  </si>
  <si>
    <t>04:38:08</t>
  </si>
  <si>
    <t>04:29:09</t>
  </si>
  <si>
    <t>03:38:33</t>
  </si>
  <si>
    <t>03:36:21</t>
  </si>
  <si>
    <t>15:59:23</t>
  </si>
  <si>
    <t>11:33:41</t>
  </si>
  <si>
    <t>05:35:27</t>
  </si>
  <si>
    <t>18:29:09</t>
  </si>
  <si>
    <t>14:27:29</t>
  </si>
  <si>
    <t>09:59:07</t>
  </si>
  <si>
    <t>05:27:32</t>
  </si>
  <si>
    <t>03:56:06</t>
  </si>
  <si>
    <t>08:25:53</t>
  </si>
  <si>
    <t>05:20:25</t>
  </si>
  <si>
    <t>21:05:42</t>
  </si>
  <si>
    <t>14:49:55</t>
  </si>
  <si>
    <t>14:07:03</t>
  </si>
  <si>
    <t>00:45:48</t>
  </si>
  <si>
    <t>11:34:51</t>
  </si>
  <si>
    <t>08:16:45</t>
  </si>
  <si>
    <t>08:14:24</t>
  </si>
  <si>
    <t>07:22:57</t>
  </si>
  <si>
    <t>05:32:37</t>
  </si>
  <si>
    <t>13:55:22</t>
  </si>
  <si>
    <t>07:51:16</t>
  </si>
  <si>
    <t>05:31:06</t>
  </si>
  <si>
    <t>07:32:26</t>
  </si>
  <si>
    <t>11:39:01</t>
  </si>
  <si>
    <t>08:44:16</t>
  </si>
  <si>
    <t>07:03:23</t>
  </si>
  <si>
    <t>13:14:46</t>
  </si>
  <si>
    <t>10:13:03</t>
  </si>
  <si>
    <t>07:11:38</t>
  </si>
  <si>
    <t>11:52:49</t>
  </si>
  <si>
    <t>02:33:08</t>
  </si>
  <si>
    <t>10:53:10</t>
  </si>
  <si>
    <t>08:24:44</t>
  </si>
  <si>
    <t>07:37:51</t>
  </si>
  <si>
    <t>10:08:06</t>
  </si>
  <si>
    <t>06:18:36</t>
  </si>
  <si>
    <t>10:47:36</t>
  </si>
  <si>
    <t>09:08:46</t>
  </si>
  <si>
    <t>11:01:39</t>
  </si>
  <si>
    <t>16:37:38</t>
  </si>
  <si>
    <t>12:01:45</t>
  </si>
  <si>
    <t>08:46:57</t>
  </si>
  <si>
    <t>08:01:32</t>
  </si>
  <si>
    <t>09:29:02</t>
  </si>
  <si>
    <t>06:51:59</t>
  </si>
  <si>
    <t>06:42:15</t>
  </si>
  <si>
    <t>14:14:53</t>
  </si>
  <si>
    <t>12:53:02</t>
  </si>
  <si>
    <t>12:51:50</t>
  </si>
  <si>
    <t>11:50:39</t>
  </si>
  <si>
    <t>11:48:45</t>
  </si>
  <si>
    <t>11:19:29</t>
  </si>
  <si>
    <t>10:25:52</t>
  </si>
  <si>
    <t>09:39:52</t>
  </si>
  <si>
    <t>06:46:55</t>
  </si>
  <si>
    <t>05:42:27</t>
  </si>
  <si>
    <t>12:20:01</t>
  </si>
  <si>
    <t>11:05:50</t>
  </si>
  <si>
    <t>10:51:03</t>
  </si>
  <si>
    <t>07:58:33</t>
  </si>
  <si>
    <t>07:48:57</t>
  </si>
  <si>
    <t>07:43:23</t>
  </si>
  <si>
    <t>07:35:58</t>
  </si>
  <si>
    <t>07:32:03</t>
  </si>
  <si>
    <t>07:26:50</t>
  </si>
  <si>
    <t>07:23:42</t>
  </si>
  <si>
    <t>13:02:40</t>
  </si>
  <si>
    <t>10:36:57</t>
  </si>
  <si>
    <t>06:18:43</t>
  </si>
  <si>
    <t>05:58:49</t>
  </si>
  <si>
    <t>02:11:05</t>
  </si>
  <si>
    <t>06:25:11</t>
  </si>
  <si>
    <t>13:47:46</t>
  </si>
  <si>
    <t>10:57:11</t>
  </si>
  <si>
    <t>05:12:10</t>
  </si>
  <si>
    <t>11:51:47</t>
  </si>
  <si>
    <t>09:01:55</t>
  </si>
  <si>
    <t>06:33:10</t>
  </si>
  <si>
    <t>12:12:11</t>
  </si>
  <si>
    <t>10:10:57</t>
  </si>
  <si>
    <t>20:09:04</t>
  </si>
  <si>
    <t>13:41:46</t>
  </si>
  <si>
    <t>13:05:55</t>
  </si>
  <si>
    <t>12:45:03</t>
  </si>
  <si>
    <t>12:44:59</t>
  </si>
  <si>
    <t>12:30:59</t>
  </si>
  <si>
    <t>12:27:24</t>
  </si>
  <si>
    <t>12:13:50</t>
  </si>
  <si>
    <t>11:44:37</t>
  </si>
  <si>
    <t>11:33:28</t>
  </si>
  <si>
    <t>11:30:21</t>
  </si>
  <si>
    <t>11:08:16</t>
  </si>
  <si>
    <t>11:06:25</t>
  </si>
  <si>
    <t>10:55:39</t>
  </si>
  <si>
    <t>10:53:25</t>
  </si>
  <si>
    <t>10:43:21</t>
  </si>
  <si>
    <t>10:36:33</t>
  </si>
  <si>
    <t>10:36:25</t>
  </si>
  <si>
    <t>10:33:54</t>
  </si>
  <si>
    <t>10:09:31</t>
  </si>
  <si>
    <t>10:08:16</t>
  </si>
  <si>
    <t>10:04:15</t>
  </si>
  <si>
    <t>09:51:28</t>
  </si>
  <si>
    <t>09:44:45</t>
  </si>
  <si>
    <t>09:44:39</t>
  </si>
  <si>
    <t>09:30:22</t>
  </si>
  <si>
    <t>09:12:08</t>
  </si>
  <si>
    <t>09:07:28</t>
  </si>
  <si>
    <t>09:03:48</t>
  </si>
  <si>
    <t>09:02:14</t>
  </si>
  <si>
    <t>08:56:45</t>
  </si>
  <si>
    <t>08:47:04</t>
  </si>
  <si>
    <t>08:08:41</t>
  </si>
  <si>
    <t>08:00:34</t>
  </si>
  <si>
    <t>07:21:45</t>
  </si>
  <si>
    <t>07:14:17</t>
  </si>
  <si>
    <t>07:11:12</t>
  </si>
  <si>
    <t>07:05:41</t>
  </si>
  <si>
    <t>06:45:40</t>
  </si>
  <si>
    <t>06:41:56</t>
  </si>
  <si>
    <t>06:40:27</t>
  </si>
  <si>
    <t>06:32:12</t>
  </si>
  <si>
    <t>06:26:31</t>
  </si>
  <si>
    <t>06:07:22</t>
  </si>
  <si>
    <t>06:03:42</t>
  </si>
  <si>
    <t>05:38:38</t>
  </si>
  <si>
    <t>05:33:15</t>
  </si>
  <si>
    <t>05:28:04</t>
  </si>
  <si>
    <t>05:07:03</t>
  </si>
  <si>
    <t>05:00:05</t>
  </si>
  <si>
    <t>04:58:19</t>
  </si>
  <si>
    <t>04:40:40</t>
  </si>
  <si>
    <t>17:33:50</t>
  </si>
  <si>
    <t>13:59:55</t>
  </si>
  <si>
    <t>13:10:44</t>
  </si>
  <si>
    <t>13:00:13</t>
  </si>
  <si>
    <t>12:54:51</t>
  </si>
  <si>
    <t>12:52:56</t>
  </si>
  <si>
    <t>12:28:39</t>
  </si>
  <si>
    <t>12:24:15</t>
  </si>
  <si>
    <t>12:18:47</t>
  </si>
  <si>
    <t>12:13:59</t>
  </si>
  <si>
    <t>12:03:30</t>
  </si>
  <si>
    <t>12:01:35</t>
  </si>
  <si>
    <t>12:01:32</t>
  </si>
  <si>
    <t>11:54:03</t>
  </si>
  <si>
    <t>11:51:05</t>
  </si>
  <si>
    <t>11:48:31</t>
  </si>
  <si>
    <t>11:42:07</t>
  </si>
  <si>
    <t>11:38:25</t>
  </si>
  <si>
    <t>11:37:03</t>
  </si>
  <si>
    <t>11:30:04</t>
  </si>
  <si>
    <t>11:26:53</t>
  </si>
  <si>
    <t>11:25:25</t>
  </si>
  <si>
    <t>11:22:27</t>
  </si>
  <si>
    <t>10:59:24</t>
  </si>
  <si>
    <t>10:55:32</t>
  </si>
  <si>
    <t>10:53:48</t>
  </si>
  <si>
    <t>10:48:35</t>
  </si>
  <si>
    <t>10:46:54</t>
  </si>
  <si>
    <t>10:37:47</t>
  </si>
  <si>
    <t>10:36:03</t>
  </si>
  <si>
    <t>10:30:59</t>
  </si>
  <si>
    <t>10:13:01</t>
  </si>
  <si>
    <t>10:09:04</t>
  </si>
  <si>
    <t>10:06:50</t>
  </si>
  <si>
    <t>10:04:01</t>
  </si>
  <si>
    <t>10:03:42</t>
  </si>
  <si>
    <t>10:03:03</t>
  </si>
  <si>
    <t>09:59:03</t>
  </si>
  <si>
    <t>09:58:38</t>
  </si>
  <si>
    <t>09:45:25</t>
  </si>
  <si>
    <t>09:42:06</t>
  </si>
  <si>
    <t>09:29:34</t>
  </si>
  <si>
    <t>09:29:27</t>
  </si>
  <si>
    <t>09:28:57</t>
  </si>
  <si>
    <t>09:25:43</t>
  </si>
  <si>
    <t>09:16:08</t>
  </si>
  <si>
    <t>09:12:56</t>
  </si>
  <si>
    <t>09:12:26</t>
  </si>
  <si>
    <t>09:10:12</t>
  </si>
  <si>
    <t>08:50:33</t>
  </si>
  <si>
    <t>08:38:13</t>
  </si>
  <si>
    <t>08:34:55</t>
  </si>
  <si>
    <t>08:25:43</t>
  </si>
  <si>
    <t>08:14:18</t>
  </si>
  <si>
    <t>08:13:26</t>
  </si>
  <si>
    <t>08:12:06</t>
  </si>
  <si>
    <t>07:59:01</t>
  </si>
  <si>
    <t>07:53:46</t>
  </si>
  <si>
    <t>07:46:52</t>
  </si>
  <si>
    <t>07:29:37</t>
  </si>
  <si>
    <t>07:28:00</t>
  </si>
  <si>
    <t>07:26:15</t>
  </si>
  <si>
    <t>07:15:20</t>
  </si>
  <si>
    <t>07:02:15</t>
  </si>
  <si>
    <t>06:48:22</t>
  </si>
  <si>
    <t>06:32:05</t>
  </si>
  <si>
    <t>06:24:22</t>
  </si>
  <si>
    <t>06:23:12</t>
  </si>
  <si>
    <t>05:34:47</t>
  </si>
  <si>
    <t>03:55:46</t>
  </si>
  <si>
    <t>12:13:48</t>
  </si>
  <si>
    <t>12:12:57</t>
  </si>
  <si>
    <t>12:08:38</t>
  </si>
  <si>
    <t>11:51:09</t>
  </si>
  <si>
    <t>11:37:55</t>
  </si>
  <si>
    <t>11:15:50</t>
  </si>
  <si>
    <t>10:12:21</t>
  </si>
  <si>
    <t>09:56:30</t>
  </si>
  <si>
    <t>09:44:55</t>
  </si>
  <si>
    <t>08:51:50</t>
  </si>
  <si>
    <t>08:33:33</t>
  </si>
  <si>
    <t>07:07:57</t>
  </si>
  <si>
    <t>06:13:20</t>
  </si>
  <si>
    <t>05:57:39</t>
  </si>
  <si>
    <t>05:17:02</t>
  </si>
  <si>
    <t>05:05:56</t>
  </si>
  <si>
    <t>03:14:56</t>
  </si>
  <si>
    <t>07:11:25</t>
  </si>
  <si>
    <t>08:40:06</t>
  </si>
  <si>
    <t>09:01:29</t>
  </si>
  <si>
    <t>07:49:19</t>
  </si>
  <si>
    <t>06:53:19</t>
  </si>
  <si>
    <t>09:14:59</t>
  </si>
  <si>
    <t>09:28:53</t>
  </si>
  <si>
    <t>09:01:33</t>
  </si>
  <si>
    <t>08:21:44</t>
  </si>
  <si>
    <t>09:42:02</t>
  </si>
  <si>
    <t>07:45:45</t>
  </si>
  <si>
    <t>07:02:18</t>
  </si>
  <si>
    <t>06:29:52</t>
  </si>
  <si>
    <t>03:16:51</t>
  </si>
  <si>
    <t>12:34:27</t>
  </si>
  <si>
    <t>10:46:51</t>
  </si>
  <si>
    <t>06:42:12</t>
  </si>
  <si>
    <t>06:15:27</t>
  </si>
  <si>
    <t>04:19:15</t>
  </si>
  <si>
    <t>13:34:56</t>
  </si>
  <si>
    <t>10:42:36</t>
  </si>
  <si>
    <t>10:28:01</t>
  </si>
  <si>
    <t>10:01:11</t>
  </si>
  <si>
    <t>10:19:52</t>
  </si>
  <si>
    <t>10:25:46</t>
  </si>
  <si>
    <t>06:46:44</t>
  </si>
  <si>
    <t>13:14:38</t>
  </si>
  <si>
    <t>05:51:37</t>
  </si>
  <si>
    <t>11:44:43</t>
  </si>
  <si>
    <t>08:47:18</t>
  </si>
  <si>
    <t>12:36:24</t>
  </si>
  <si>
    <t>07:16:54</t>
  </si>
  <si>
    <t>07:08:43</t>
  </si>
  <si>
    <t>04:08:07</t>
  </si>
  <si>
    <t>08:24:36</t>
  </si>
  <si>
    <t>17:36:30</t>
  </si>
  <si>
    <t>13:54:13</t>
  </si>
  <si>
    <t>12:58:10</t>
  </si>
  <si>
    <t>11:57:16</t>
  </si>
  <si>
    <t>11:55:56</t>
  </si>
  <si>
    <t>11:55:31</t>
  </si>
  <si>
    <t>11:33:51</t>
  </si>
  <si>
    <t>11:33:23</t>
  </si>
  <si>
    <t>11:28:08</t>
  </si>
  <si>
    <t>11:21:30</t>
  </si>
  <si>
    <t>10:51:40</t>
  </si>
  <si>
    <t>10:22:37</t>
  </si>
  <si>
    <t>09:49:04</t>
  </si>
  <si>
    <t>09:21:00</t>
  </si>
  <si>
    <t>09:18:08</t>
  </si>
  <si>
    <t>09:05:44</t>
  </si>
  <si>
    <t>09:04:17</t>
  </si>
  <si>
    <t>08:07:18</t>
  </si>
  <si>
    <t>08:06:39</t>
  </si>
  <si>
    <t>08:03:41</t>
  </si>
  <si>
    <t>07:52:05</t>
  </si>
  <si>
    <t>07:29:33</t>
  </si>
  <si>
    <t>07:22:39</t>
  </si>
  <si>
    <t>07:21:15</t>
  </si>
  <si>
    <t>07:19:21</t>
  </si>
  <si>
    <t>06:38:40</t>
  </si>
  <si>
    <t>06:24:24</t>
  </si>
  <si>
    <t>06:05:18</t>
  </si>
  <si>
    <t>05:55:04</t>
  </si>
  <si>
    <t>05:52:51</t>
  </si>
  <si>
    <t>05:52:36</t>
  </si>
  <si>
    <t>05:50:21</t>
  </si>
  <si>
    <t>05:48:13</t>
  </si>
  <si>
    <t>05:41:54</t>
  </si>
  <si>
    <t>05:40:09</t>
  </si>
  <si>
    <t>05:27:50</t>
  </si>
  <si>
    <t>05:22:19</t>
  </si>
  <si>
    <t>12:46:47</t>
  </si>
  <si>
    <t>12:46:10</t>
  </si>
  <si>
    <t>12:03:54</t>
  </si>
  <si>
    <t>11:46:30</t>
  </si>
  <si>
    <t>11:17:15</t>
  </si>
  <si>
    <t>11:10:52</t>
  </si>
  <si>
    <t>11:05:22</t>
  </si>
  <si>
    <t>10:40:52</t>
  </si>
  <si>
    <t>10:27:04</t>
  </si>
  <si>
    <t>10:04:52</t>
  </si>
  <si>
    <t>10:02:10</t>
  </si>
  <si>
    <t>09:46:44</t>
  </si>
  <si>
    <t>09:03:33</t>
  </si>
  <si>
    <t>08:48:09</t>
  </si>
  <si>
    <t>08:34:03</t>
  </si>
  <si>
    <t>08:30:54</t>
  </si>
  <si>
    <t>08:02:18</t>
  </si>
  <si>
    <t>07:50:46</t>
  </si>
  <si>
    <t>07:10:53</t>
  </si>
  <si>
    <t>07:04:36</t>
  </si>
  <si>
    <t>07:03:22</t>
  </si>
  <si>
    <t>06:56:53</t>
  </si>
  <si>
    <t>06:39:03</t>
  </si>
  <si>
    <t>06:05:33</t>
  </si>
  <si>
    <t>05:59:32</t>
  </si>
  <si>
    <t>05:51:43</t>
  </si>
  <si>
    <t>05:20:26</t>
  </si>
  <si>
    <t>04:39:42</t>
  </si>
  <si>
    <t>04:01:21</t>
  </si>
  <si>
    <t>13:08:36</t>
  </si>
  <si>
    <t>13:01:48</t>
  </si>
  <si>
    <t>12:42:06</t>
  </si>
  <si>
    <t>12:07:22</t>
  </si>
  <si>
    <t>11:35:12</t>
  </si>
  <si>
    <t>11:20:43</t>
  </si>
  <si>
    <t>10:51:31</t>
  </si>
  <si>
    <t>10:45:30</t>
  </si>
  <si>
    <t>10:40:02</t>
  </si>
  <si>
    <t>10:35:12</t>
  </si>
  <si>
    <t>10:31:19</t>
  </si>
  <si>
    <t>10:06:12</t>
  </si>
  <si>
    <t>09:53:42</t>
  </si>
  <si>
    <t>09:21:26</t>
  </si>
  <si>
    <t>08:48:19</t>
  </si>
  <si>
    <t>08:45:07</t>
  </si>
  <si>
    <t>08:41:12</t>
  </si>
  <si>
    <t>07:41:43</t>
  </si>
  <si>
    <t>07:07:38</t>
  </si>
  <si>
    <t>06:52:50</t>
  </si>
  <si>
    <t>04:12:41</t>
  </si>
  <si>
    <t>07:52:28</t>
  </si>
  <si>
    <t>16:32:26</t>
  </si>
  <si>
    <t>15:51:48</t>
  </si>
  <si>
    <t>14:26:14</t>
  </si>
  <si>
    <t>14:23:55</t>
  </si>
  <si>
    <t>14:20:57</t>
  </si>
  <si>
    <t>14:11:21</t>
  </si>
  <si>
    <t>13:41:01</t>
  </si>
  <si>
    <t>13:40:45</t>
  </si>
  <si>
    <t>13:39:38</t>
  </si>
  <si>
    <t>13:34:26</t>
  </si>
  <si>
    <t>13:33:38</t>
  </si>
  <si>
    <t>13:31:59</t>
  </si>
  <si>
    <t>13:29:05</t>
  </si>
  <si>
    <t>13:25:20</t>
  </si>
  <si>
    <t>13:25:02</t>
  </si>
  <si>
    <t>13:24:32</t>
  </si>
  <si>
    <t>13:23:59</t>
  </si>
  <si>
    <t>13:16:41</t>
  </si>
  <si>
    <t>13:09:29</t>
  </si>
  <si>
    <t>13:08:07</t>
  </si>
  <si>
    <t>13:07:24</t>
  </si>
  <si>
    <t>13:06:32</t>
  </si>
  <si>
    <t>13:05:28</t>
  </si>
  <si>
    <t>12:59:17</t>
  </si>
  <si>
    <t>12:52:59</t>
  </si>
  <si>
    <t>12:50:16</t>
  </si>
  <si>
    <t>12:48:18</t>
  </si>
  <si>
    <t>12:41:29</t>
  </si>
  <si>
    <t>12:40:16</t>
  </si>
  <si>
    <t>12:38:43</t>
  </si>
  <si>
    <t>12:38:30</t>
  </si>
  <si>
    <t>12:38:03</t>
  </si>
  <si>
    <t>12:36:48</t>
  </si>
  <si>
    <t>12:34:08</t>
  </si>
  <si>
    <t>12:32:41</t>
  </si>
  <si>
    <t>12:27:19</t>
  </si>
  <si>
    <t>12:25:31</t>
  </si>
  <si>
    <t>12:19:51</t>
  </si>
  <si>
    <t>12:17:37</t>
  </si>
  <si>
    <t>12:16:31</t>
  </si>
  <si>
    <t>12:14:42</t>
  </si>
  <si>
    <t>12:10:04</t>
  </si>
  <si>
    <t>12:08:46</t>
  </si>
  <si>
    <t>12:06:58</t>
  </si>
  <si>
    <t>12:06:32</t>
  </si>
  <si>
    <t>12:06:15</t>
  </si>
  <si>
    <t>12:05:59</t>
  </si>
  <si>
    <t>12:05:09</t>
  </si>
  <si>
    <t>12:04:15</t>
  </si>
  <si>
    <t>11:59:09</t>
  </si>
  <si>
    <t>11:57:49</t>
  </si>
  <si>
    <t>11:56:58</t>
  </si>
  <si>
    <t>11:56:23</t>
  </si>
  <si>
    <t>11:55:35</t>
  </si>
  <si>
    <t>11:54:16</t>
  </si>
  <si>
    <t>11:53:34</t>
  </si>
  <si>
    <t>11:49:43</t>
  </si>
  <si>
    <t>11:48:18</t>
  </si>
  <si>
    <t>11:48:02</t>
  </si>
  <si>
    <t>11:44:39</t>
  </si>
  <si>
    <t>11:44:14</t>
  </si>
  <si>
    <t>11:42:44</t>
  </si>
  <si>
    <t>11:40:59</t>
  </si>
  <si>
    <t>11:40:15</t>
  </si>
  <si>
    <t>11:39:08</t>
  </si>
  <si>
    <t>11:38:46</t>
  </si>
  <si>
    <t>11:35:16</t>
  </si>
  <si>
    <t>11:35:01</t>
  </si>
  <si>
    <t>11:34:06</t>
  </si>
  <si>
    <t>11:32:31</t>
  </si>
  <si>
    <t>11:32:25</t>
  </si>
  <si>
    <t>11:30:33</t>
  </si>
  <si>
    <t>11:30:01</t>
  </si>
  <si>
    <t>11:29:56</t>
  </si>
  <si>
    <t>11:26:00</t>
  </si>
  <si>
    <t>11:24:24</t>
  </si>
  <si>
    <t>11:23:49</t>
  </si>
  <si>
    <t>11:23:09</t>
  </si>
  <si>
    <t>11:20:53</t>
  </si>
  <si>
    <t>11:19:24</t>
  </si>
  <si>
    <t>11:16:46</t>
  </si>
  <si>
    <t>11:15:28</t>
  </si>
  <si>
    <t>11:15:14</t>
  </si>
  <si>
    <t>11:13:41</t>
  </si>
  <si>
    <t>11:12:26</t>
  </si>
  <si>
    <t>11:10:02</t>
  </si>
  <si>
    <t>11:09:27</t>
  </si>
  <si>
    <t>11:07:49</t>
  </si>
  <si>
    <t>11:05:41</t>
  </si>
  <si>
    <t>11:02:20</t>
  </si>
  <si>
    <t>11:01:58</t>
  </si>
  <si>
    <t>10:58:58</t>
  </si>
  <si>
    <t>10:57:48</t>
  </si>
  <si>
    <t>10:57:00</t>
  </si>
  <si>
    <t>10:56:46</t>
  </si>
  <si>
    <t>10:56:32</t>
  </si>
  <si>
    <t>10:54:10</t>
  </si>
  <si>
    <t>10:53:24</t>
  </si>
  <si>
    <t>10:53:16</t>
  </si>
  <si>
    <t>10:52:01</t>
  </si>
  <si>
    <t>10:50:34</t>
  </si>
  <si>
    <t>10:49:21</t>
  </si>
  <si>
    <t>10:46:01</t>
  </si>
  <si>
    <t>10:45:43</t>
  </si>
  <si>
    <t>10:43:19</t>
  </si>
  <si>
    <t>10:40:23</t>
  </si>
  <si>
    <t>10:40:20</t>
  </si>
  <si>
    <t>10:39:56</t>
  </si>
  <si>
    <t>10:39:01</t>
  </si>
  <si>
    <t>10:38:53</t>
  </si>
  <si>
    <t>10:37:36</t>
  </si>
  <si>
    <t>10:37:28</t>
  </si>
  <si>
    <t>10:37:07</t>
  </si>
  <si>
    <t>10:36:30</t>
  </si>
  <si>
    <t>10:35:22</t>
  </si>
  <si>
    <t>10:34:18</t>
  </si>
  <si>
    <t>10:33:26</t>
  </si>
  <si>
    <t>10:33:20</t>
  </si>
  <si>
    <t>10:31:33</t>
  </si>
  <si>
    <t>10:31:07</t>
  </si>
  <si>
    <t>10:30:13</t>
  </si>
  <si>
    <t>10:29:03</t>
  </si>
  <si>
    <t>10:28:03</t>
  </si>
  <si>
    <t>10:27:31</t>
  </si>
  <si>
    <t>10:27:20</t>
  </si>
  <si>
    <t>10:24:45</t>
  </si>
  <si>
    <t>10:23:50</t>
  </si>
  <si>
    <t>10:22:52</t>
  </si>
  <si>
    <t>10:21:03</t>
  </si>
  <si>
    <t>10:20:30</t>
  </si>
  <si>
    <t>10:19:45</t>
  </si>
  <si>
    <t>10:19:26</t>
  </si>
  <si>
    <t>10:17:35</t>
  </si>
  <si>
    <t>10:17:32</t>
  </si>
  <si>
    <t>10:17:12</t>
  </si>
  <si>
    <t>10:16:59</t>
  </si>
  <si>
    <t>10:16:12</t>
  </si>
  <si>
    <t>10:13:41</t>
  </si>
  <si>
    <t>10:13:29</t>
  </si>
  <si>
    <t>10:13:26</t>
  </si>
  <si>
    <t>10:13:14</t>
  </si>
  <si>
    <t>10:10:40</t>
  </si>
  <si>
    <t>10:09:23</t>
  </si>
  <si>
    <t>10:08:28</t>
  </si>
  <si>
    <t>10:07:25</t>
  </si>
  <si>
    <t>10:05:42</t>
  </si>
  <si>
    <t>10:04:29</t>
  </si>
  <si>
    <t>10:03:17</t>
  </si>
  <si>
    <t>10:03:15</t>
  </si>
  <si>
    <t>10:03:07</t>
  </si>
  <si>
    <t>10:02:24</t>
  </si>
  <si>
    <t>10:00:37</t>
  </si>
  <si>
    <t>10:00:38</t>
  </si>
  <si>
    <t>09:59:17</t>
  </si>
  <si>
    <t>09:59:08</t>
  </si>
  <si>
    <t>09:58:01</t>
  </si>
  <si>
    <t>09:56:52</t>
  </si>
  <si>
    <t>09:56:20</t>
  </si>
  <si>
    <t>09:54:44</t>
  </si>
  <si>
    <t>09:54:41</t>
  </si>
  <si>
    <t>09:54:29</t>
  </si>
  <si>
    <t>09:53:40</t>
  </si>
  <si>
    <t>09:52:36</t>
  </si>
  <si>
    <t>09:48:51</t>
  </si>
  <si>
    <t>09:48:09</t>
  </si>
  <si>
    <t>09:46:51</t>
  </si>
  <si>
    <t>09:46:16</t>
  </si>
  <si>
    <t>09:45:13</t>
  </si>
  <si>
    <t>09:44:11</t>
  </si>
  <si>
    <t>09:43:41</t>
  </si>
  <si>
    <t>09:40:38</t>
  </si>
  <si>
    <t>09:39:35</t>
  </si>
  <si>
    <t>09:38:25</t>
  </si>
  <si>
    <t>09:38:13</t>
  </si>
  <si>
    <t>09:35:03</t>
  </si>
  <si>
    <t>09:33:53</t>
  </si>
  <si>
    <t>09:33:52</t>
  </si>
  <si>
    <t>09:33:36</t>
  </si>
  <si>
    <t>09:33:24</t>
  </si>
  <si>
    <t>09:31:42</t>
  </si>
  <si>
    <t>09:31:22</t>
  </si>
  <si>
    <t>09:30:20</t>
  </si>
  <si>
    <t>09:30:00</t>
  </si>
  <si>
    <t>09:29:04</t>
  </si>
  <si>
    <t>09:28:50</t>
  </si>
  <si>
    <t>09:28:43</t>
  </si>
  <si>
    <t>09:21:35</t>
  </si>
  <si>
    <t>09:20:51</t>
  </si>
  <si>
    <t>09:18:42</t>
  </si>
  <si>
    <t>09:17:10</t>
  </si>
  <si>
    <t>09:15:28</t>
  </si>
  <si>
    <t>09:13:10</t>
  </si>
  <si>
    <t>09:12:28</t>
  </si>
  <si>
    <t>09:11:16</t>
  </si>
  <si>
    <t>09:11:12</t>
  </si>
  <si>
    <t>09:10:06</t>
  </si>
  <si>
    <t>09:05:54</t>
  </si>
  <si>
    <t>09:04:10</t>
  </si>
  <si>
    <t>09:03:36</t>
  </si>
  <si>
    <t>09:03:18</t>
  </si>
  <si>
    <t>09:02:58</t>
  </si>
  <si>
    <t>09:01:11</t>
  </si>
  <si>
    <t>08:59:51</t>
  </si>
  <si>
    <t>08:59:12</t>
  </si>
  <si>
    <t>08:58:23</t>
  </si>
  <si>
    <t>08:56:50</t>
  </si>
  <si>
    <t>08:54:52</t>
  </si>
  <si>
    <t>08:54:26</t>
  </si>
  <si>
    <t>08:54:00</t>
  </si>
  <si>
    <t>08:53:49</t>
  </si>
  <si>
    <t>08:53:10</t>
  </si>
  <si>
    <t>08:51:38</t>
  </si>
  <si>
    <t>08:50:48</t>
  </si>
  <si>
    <t>08:50:17</t>
  </si>
  <si>
    <t>08:50:05</t>
  </si>
  <si>
    <t>08:49:57</t>
  </si>
  <si>
    <t>08:47:37</t>
  </si>
  <si>
    <t>08:46:53</t>
  </si>
  <si>
    <t>08:43:10</t>
  </si>
  <si>
    <t>08:40:19</t>
  </si>
  <si>
    <t>08:35:48</t>
  </si>
  <si>
    <t>08:35:13</t>
  </si>
  <si>
    <t>08:32:29</t>
  </si>
  <si>
    <t>08:30:48</t>
  </si>
  <si>
    <t>08:30:13</t>
  </si>
  <si>
    <t>08:29:03</t>
  </si>
  <si>
    <t>08:28:09</t>
  </si>
  <si>
    <t>08:27:34</t>
  </si>
  <si>
    <t>08:27:07</t>
  </si>
  <si>
    <t>08:26:04</t>
  </si>
  <si>
    <t>08:25:36</t>
  </si>
  <si>
    <t>08:24:30</t>
  </si>
  <si>
    <t>08:23:49</t>
  </si>
  <si>
    <t>08:22:34</t>
  </si>
  <si>
    <t>08:22:25</t>
  </si>
  <si>
    <t>08:22:00</t>
  </si>
  <si>
    <t>08:20:19</t>
  </si>
  <si>
    <t>08:18:06</t>
  </si>
  <si>
    <t>08:17:57</t>
  </si>
  <si>
    <t>08:15:33</t>
  </si>
  <si>
    <t>08:15:25</t>
  </si>
  <si>
    <t>08:14:01</t>
  </si>
  <si>
    <t>08:13:27</t>
  </si>
  <si>
    <t>08:12:53</t>
  </si>
  <si>
    <t>08:12:52</t>
  </si>
  <si>
    <t>08:11:24</t>
  </si>
  <si>
    <t>08:10:25</t>
  </si>
  <si>
    <t>08:09:37</t>
  </si>
  <si>
    <t>08:08:48</t>
  </si>
  <si>
    <t>08:06:53</t>
  </si>
  <si>
    <t>08:04:23</t>
  </si>
  <si>
    <t>08:04:07</t>
  </si>
  <si>
    <t>08:03:49</t>
  </si>
  <si>
    <t>08:03:40</t>
  </si>
  <si>
    <t>08:00:55</t>
  </si>
  <si>
    <t>07:59:34</t>
  </si>
  <si>
    <t>07:58:06</t>
  </si>
  <si>
    <t>07:56:34</t>
  </si>
  <si>
    <t>07:56:17</t>
  </si>
  <si>
    <t>07:55:13</t>
  </si>
  <si>
    <t>07:54:51</t>
  </si>
  <si>
    <t>07:52:33</t>
  </si>
  <si>
    <t>07:52:23</t>
  </si>
  <si>
    <t>07:52:03</t>
  </si>
  <si>
    <t>07:50:54</t>
  </si>
  <si>
    <t>07:50:15</t>
  </si>
  <si>
    <t>07:50:01</t>
  </si>
  <si>
    <t>07:49:48</t>
  </si>
  <si>
    <t>07:46:55</t>
  </si>
  <si>
    <t>07:44:52</t>
  </si>
  <si>
    <t>07:42:55</t>
  </si>
  <si>
    <t>07:39:45</t>
  </si>
  <si>
    <t>07:39:12</t>
  </si>
  <si>
    <t>07:38:46</t>
  </si>
  <si>
    <t>07:37:37</t>
  </si>
  <si>
    <t>07:33:53</t>
  </si>
  <si>
    <t>07:33:08</t>
  </si>
  <si>
    <t>07:30:56</t>
  </si>
  <si>
    <t>07:28:59</t>
  </si>
  <si>
    <t>07:28:14</t>
  </si>
  <si>
    <t>07:22:58</t>
  </si>
  <si>
    <t>07:22:37</t>
  </si>
  <si>
    <t>07:21:54</t>
  </si>
  <si>
    <t>07:21:28</t>
  </si>
  <si>
    <t>07:21:14</t>
  </si>
  <si>
    <t>07:19:02</t>
  </si>
  <si>
    <t>07:17:26</t>
  </si>
  <si>
    <t>07:17:08</t>
  </si>
  <si>
    <t>07:16:34</t>
  </si>
  <si>
    <t>07:16:16</t>
  </si>
  <si>
    <t>07:16:08</t>
  </si>
  <si>
    <t>07:15:11</t>
  </si>
  <si>
    <t>07:09:35</t>
  </si>
  <si>
    <t>07:07:48</t>
  </si>
  <si>
    <t>07:06:54</t>
  </si>
  <si>
    <t>07:06:00</t>
  </si>
  <si>
    <t>07:04:29</t>
  </si>
  <si>
    <t>07:03:59</t>
  </si>
  <si>
    <t>07:02:35</t>
  </si>
  <si>
    <t>07:01:53</t>
  </si>
  <si>
    <t>07:01:45</t>
  </si>
  <si>
    <t>07:01:35</t>
  </si>
  <si>
    <t>07:00:12</t>
  </si>
  <si>
    <t>06:59:54</t>
  </si>
  <si>
    <t>06:58:21</t>
  </si>
  <si>
    <t>06:57:39</t>
  </si>
  <si>
    <t>06:56:15</t>
  </si>
  <si>
    <t>06:56:12</t>
  </si>
  <si>
    <t>06:52:03</t>
  </si>
  <si>
    <t>06:48:27</t>
  </si>
  <si>
    <t>06:47:57</t>
  </si>
  <si>
    <t>06:47:29</t>
  </si>
  <si>
    <t>06:47:26</t>
  </si>
  <si>
    <t>06:47:13</t>
  </si>
  <si>
    <t>06:43:53</t>
  </si>
  <si>
    <t>06:43:07</t>
  </si>
  <si>
    <t>06:42:57</t>
  </si>
  <si>
    <t>06:40:48</t>
  </si>
  <si>
    <t>06:40:38</t>
  </si>
  <si>
    <t>06:39:14</t>
  </si>
  <si>
    <t>06:39:07</t>
  </si>
  <si>
    <t>06:39:05</t>
  </si>
  <si>
    <t>06:36:29</t>
  </si>
  <si>
    <t>06:32:14</t>
  </si>
  <si>
    <t>06:29:05</t>
  </si>
  <si>
    <t>06:28:37</t>
  </si>
  <si>
    <t>06:27:46</t>
  </si>
  <si>
    <t>06:26:15</t>
  </si>
  <si>
    <t>06:25:00</t>
  </si>
  <si>
    <t>06:20:44</t>
  </si>
  <si>
    <t>06:20:33</t>
  </si>
  <si>
    <t>06:19:32</t>
  </si>
  <si>
    <t>06:17:56</t>
  </si>
  <si>
    <t>06:16:41</t>
  </si>
  <si>
    <t>06:15:52</t>
  </si>
  <si>
    <t>06:13:55</t>
  </si>
  <si>
    <t>06:13:38</t>
  </si>
  <si>
    <t>06:09:46</t>
  </si>
  <si>
    <t>06:06:54</t>
  </si>
  <si>
    <t>06:03:05</t>
  </si>
  <si>
    <t>06:00:57</t>
  </si>
  <si>
    <t>05:59:58</t>
  </si>
  <si>
    <t>05:56:53</t>
  </si>
  <si>
    <t>05:50:37</t>
  </si>
  <si>
    <t>05:49:56</t>
  </si>
  <si>
    <t>05:47:54</t>
  </si>
  <si>
    <t>05:46:51</t>
  </si>
  <si>
    <t>05:45:44</t>
  </si>
  <si>
    <t>05:42:57</t>
  </si>
  <si>
    <t>05:40:21</t>
  </si>
  <si>
    <t>05:39:48</t>
  </si>
  <si>
    <t>05:39:14</t>
  </si>
  <si>
    <t>05:38:11</t>
  </si>
  <si>
    <t>05:35:13</t>
  </si>
  <si>
    <t>05:25:56</t>
  </si>
  <si>
    <t>05:24:09</t>
  </si>
  <si>
    <t>05:21:40</t>
  </si>
  <si>
    <t>05:19:47</t>
  </si>
  <si>
    <t>05:18:22</t>
  </si>
  <si>
    <t>05:07:55</t>
  </si>
  <si>
    <t>05:07:14</t>
  </si>
  <si>
    <t>05:05:02</t>
  </si>
  <si>
    <t>05:03:17</t>
  </si>
  <si>
    <t>04:52:38</t>
  </si>
  <si>
    <t>04:44:22</t>
  </si>
  <si>
    <t>04:41:34</t>
  </si>
  <si>
    <t>04:09:27</t>
  </si>
  <si>
    <t>03:42:31</t>
  </si>
  <si>
    <t>03:31:52</t>
  </si>
  <si>
    <t>03:26:46</t>
  </si>
  <si>
    <t>03:02:07</t>
  </si>
  <si>
    <t>01:51:25</t>
  </si>
  <si>
    <t>21:43:05</t>
  </si>
  <si>
    <t>17:50:42</t>
  </si>
  <si>
    <t>16:50:09</t>
  </si>
  <si>
    <t>15:39:46</t>
  </si>
  <si>
    <t>15:32:13</t>
  </si>
  <si>
    <t>14:18:28</t>
  </si>
  <si>
    <t>14:06:59</t>
  </si>
  <si>
    <t>14:04:00</t>
  </si>
  <si>
    <t>14:03:54</t>
  </si>
  <si>
    <t>13:58:52</t>
  </si>
  <si>
    <t>13:55:12</t>
  </si>
  <si>
    <t>13:49:52</t>
  </si>
  <si>
    <t>13:45:25</t>
  </si>
  <si>
    <t>13:41:25</t>
  </si>
  <si>
    <t>13:39:04</t>
  </si>
  <si>
    <t>13:34:05</t>
  </si>
  <si>
    <t>13:28:58</t>
  </si>
  <si>
    <t>13:28:41</t>
  </si>
  <si>
    <t>13:27:37</t>
  </si>
  <si>
    <t>13:25:11</t>
  </si>
  <si>
    <t>13:21:48</t>
  </si>
  <si>
    <t>13:21:24</t>
  </si>
  <si>
    <t>13:15:59</t>
  </si>
  <si>
    <t>13:13:51</t>
  </si>
  <si>
    <t>13:07:12</t>
  </si>
  <si>
    <t>13:05:52</t>
  </si>
  <si>
    <t>13:04:33</t>
  </si>
  <si>
    <t>13:04:04</t>
  </si>
  <si>
    <t>13:02:46</t>
  </si>
  <si>
    <t>13:02:22</t>
  </si>
  <si>
    <t>13:01:21</t>
  </si>
  <si>
    <t>12:59:28</t>
  </si>
  <si>
    <t>12:50:14</t>
  </si>
  <si>
    <t>12:49:34</t>
  </si>
  <si>
    <t>12:43:56</t>
  </si>
  <si>
    <t>12:43:03</t>
  </si>
  <si>
    <t>12:42:21</t>
  </si>
  <si>
    <t>12:35:24</t>
  </si>
  <si>
    <t>12:35:16</t>
  </si>
  <si>
    <t>12:28:56</t>
  </si>
  <si>
    <t>12:27:18</t>
  </si>
  <si>
    <t>12:26:15</t>
  </si>
  <si>
    <t>12:25:20</t>
  </si>
  <si>
    <t>12:25:11</t>
  </si>
  <si>
    <t>12:24:14</t>
  </si>
  <si>
    <t>12:23:39</t>
  </si>
  <si>
    <t>12:22:25</t>
  </si>
  <si>
    <t>12:21:55</t>
  </si>
  <si>
    <t>12:21:02</t>
  </si>
  <si>
    <t>12:19:28</t>
  </si>
  <si>
    <t>12:18:28</t>
  </si>
  <si>
    <t>12:17:59</t>
  </si>
  <si>
    <t>12:17:17</t>
  </si>
  <si>
    <t>12:14:33</t>
  </si>
  <si>
    <t>12:11:59</t>
  </si>
  <si>
    <t>12:11:03</t>
  </si>
  <si>
    <t>12:10:59</t>
  </si>
  <si>
    <t>12:10:11</t>
  </si>
  <si>
    <t>12:09:07</t>
  </si>
  <si>
    <t>12:08:39</t>
  </si>
  <si>
    <t>12:07:32</t>
  </si>
  <si>
    <t>12:05:21</t>
  </si>
  <si>
    <t>12:04:54</t>
  </si>
  <si>
    <t>12:02:36</t>
  </si>
  <si>
    <t>12:02:14</t>
  </si>
  <si>
    <t>12:01:51</t>
  </si>
  <si>
    <t>12:01:16</t>
  </si>
  <si>
    <t>11:59:35</t>
  </si>
  <si>
    <t>11:58:18</t>
  </si>
  <si>
    <t>11:57:06</t>
  </si>
  <si>
    <t>11:53:51</t>
  </si>
  <si>
    <t>11:53:00</t>
  </si>
  <si>
    <t>11:52:57</t>
  </si>
  <si>
    <t>11:51:37</t>
  </si>
  <si>
    <t>11:49:35</t>
  </si>
  <si>
    <t>11:49:29</t>
  </si>
  <si>
    <t>11:48:55</t>
  </si>
  <si>
    <t>11:46:46</t>
  </si>
  <si>
    <t>11:46:09</t>
  </si>
  <si>
    <t>11:43:36</t>
  </si>
  <si>
    <t>11:43:31</t>
  </si>
  <si>
    <t>11:42:27</t>
  </si>
  <si>
    <t>11:39:37</t>
  </si>
  <si>
    <t>11:39:35</t>
  </si>
  <si>
    <t>11:38:55</t>
  </si>
  <si>
    <t>11:37:17</t>
  </si>
  <si>
    <t>11:36:53</t>
  </si>
  <si>
    <t>11:34:48</t>
  </si>
  <si>
    <t>11:31:11</t>
  </si>
  <si>
    <t>11:30:20</t>
  </si>
  <si>
    <t>11:29:44</t>
  </si>
  <si>
    <t>11:28:47</t>
  </si>
  <si>
    <t>11:28:20</t>
  </si>
  <si>
    <t>11:28:09</t>
  </si>
  <si>
    <t>11:27:43</t>
  </si>
  <si>
    <t>11:24:50</t>
  </si>
  <si>
    <t>11:24:18</t>
  </si>
  <si>
    <t>11:23:32</t>
  </si>
  <si>
    <t>11:22:21</t>
  </si>
  <si>
    <t>11:20:28</t>
  </si>
  <si>
    <t>11:17:33</t>
  </si>
  <si>
    <t>11:16:30</t>
  </si>
  <si>
    <t>11:15:25</t>
  </si>
  <si>
    <t>11:14:47</t>
  </si>
  <si>
    <t>11:13:28</t>
  </si>
  <si>
    <t>11:12:39</t>
  </si>
  <si>
    <t>11:11:01</t>
  </si>
  <si>
    <t>11:09:31</t>
  </si>
  <si>
    <t>11:08:06</t>
  </si>
  <si>
    <t>11:04:32</t>
  </si>
  <si>
    <t>11:04:30</t>
  </si>
  <si>
    <t>11:01:50</t>
  </si>
  <si>
    <t>10:59:33</t>
  </si>
  <si>
    <t>10:59:10</t>
  </si>
  <si>
    <t>10:59:05</t>
  </si>
  <si>
    <t>10:58:55</t>
  </si>
  <si>
    <t>10:58:08</t>
  </si>
  <si>
    <t>10:57:23</t>
  </si>
  <si>
    <t>10:57:19</t>
  </si>
  <si>
    <t>10:55:59</t>
  </si>
  <si>
    <t>10:54:53</t>
  </si>
  <si>
    <t>10:54:03</t>
  </si>
  <si>
    <t>10:53:17</t>
  </si>
  <si>
    <t>10:51:18</t>
  </si>
  <si>
    <t>10:49:06</t>
  </si>
  <si>
    <t>10:48:22</t>
  </si>
  <si>
    <t>10:44:54</t>
  </si>
  <si>
    <t>10:44:29</t>
  </si>
  <si>
    <t>10:44:02</t>
  </si>
  <si>
    <t>10:42:47</t>
  </si>
  <si>
    <t>10:40:19</t>
  </si>
  <si>
    <t>10:38:40</t>
  </si>
  <si>
    <t>10:37:31</t>
  </si>
  <si>
    <t>10:36:02</t>
  </si>
  <si>
    <t>10:32:43</t>
  </si>
  <si>
    <t>10:30:20</t>
  </si>
  <si>
    <t>10:26:24</t>
  </si>
  <si>
    <t>10:24:56</t>
  </si>
  <si>
    <t>10:24:18</t>
  </si>
  <si>
    <t>10:23:47</t>
  </si>
  <si>
    <t>10:23:37</t>
  </si>
  <si>
    <t>10:22:59</t>
  </si>
  <si>
    <t>10:22:09</t>
  </si>
  <si>
    <t>10:20:19</t>
  </si>
  <si>
    <t>10:19:31</t>
  </si>
  <si>
    <t>10:16:09</t>
  </si>
  <si>
    <t>10:16:04</t>
  </si>
  <si>
    <t>10:13:04</t>
  </si>
  <si>
    <t>10:11:11</t>
  </si>
  <si>
    <t>10:10:21</t>
  </si>
  <si>
    <t>10:09:50</t>
  </si>
  <si>
    <t>10:08:41</t>
  </si>
  <si>
    <t>10:06:18</t>
  </si>
  <si>
    <t>10:03:54</t>
  </si>
  <si>
    <t>10:01:38</t>
  </si>
  <si>
    <t>10:00:59</t>
  </si>
  <si>
    <t>10:00:53</t>
  </si>
  <si>
    <t>10:00:13</t>
  </si>
  <si>
    <t>09:59:41</t>
  </si>
  <si>
    <t>09:57:39</t>
  </si>
  <si>
    <t>09:57:35</t>
  </si>
  <si>
    <t>09:53:01</t>
  </si>
  <si>
    <t>09:52:41</t>
  </si>
  <si>
    <t>09:52:25</t>
  </si>
  <si>
    <t>09:52:17</t>
  </si>
  <si>
    <t>09:52:05</t>
  </si>
  <si>
    <t>09:50:50</t>
  </si>
  <si>
    <t>09:47:50</t>
  </si>
  <si>
    <t>09:47:04</t>
  </si>
  <si>
    <t>09:46:11</t>
  </si>
  <si>
    <t>09:43:51</t>
  </si>
  <si>
    <t>09:42:28</t>
  </si>
  <si>
    <t>09:42:27</t>
  </si>
  <si>
    <t>09:41:32</t>
  </si>
  <si>
    <t>09:39:54</t>
  </si>
  <si>
    <t>09:39:34</t>
  </si>
  <si>
    <t>09:38:22</t>
  </si>
  <si>
    <t>09:38:16</t>
  </si>
  <si>
    <t>09:37:51</t>
  </si>
  <si>
    <t>09:37:11</t>
  </si>
  <si>
    <t>09:36:22</t>
  </si>
  <si>
    <t>09:35:40</t>
  </si>
  <si>
    <t>09:34:58</t>
  </si>
  <si>
    <t>09:33:57</t>
  </si>
  <si>
    <t>09:33:42</t>
  </si>
  <si>
    <t>09:33:31</t>
  </si>
  <si>
    <t>09:32:20</t>
  </si>
  <si>
    <t>09:31:21</t>
  </si>
  <si>
    <t>09:30:07</t>
  </si>
  <si>
    <t>09:30:09</t>
  </si>
  <si>
    <t>09:28:55</t>
  </si>
  <si>
    <t>09:27:57</t>
  </si>
  <si>
    <t>09:23:27</t>
  </si>
  <si>
    <t>09:23:03</t>
  </si>
  <si>
    <t>09:22:31</t>
  </si>
  <si>
    <t>09:22:04</t>
  </si>
  <si>
    <t>09:21:37</t>
  </si>
  <si>
    <t>09:21:03</t>
  </si>
  <si>
    <t>09:20:03</t>
  </si>
  <si>
    <t>09:19:29</t>
  </si>
  <si>
    <t>09:15:33</t>
  </si>
  <si>
    <t>09:15:30</t>
  </si>
  <si>
    <t>09:10:34</t>
  </si>
  <si>
    <t>09:10:23</t>
  </si>
  <si>
    <t>09:09:32</t>
  </si>
  <si>
    <t>09:07:49</t>
  </si>
  <si>
    <t>09:07:36</t>
  </si>
  <si>
    <t>09:07:20</t>
  </si>
  <si>
    <t>09:04:08</t>
  </si>
  <si>
    <t>09:02:34</t>
  </si>
  <si>
    <t>09:01:27</t>
  </si>
  <si>
    <t>09:01:21</t>
  </si>
  <si>
    <t>08:59:45</t>
  </si>
  <si>
    <t>08:50:59</t>
  </si>
  <si>
    <t>08:49:17</t>
  </si>
  <si>
    <t>08:48:03</t>
  </si>
  <si>
    <t>08:47:20</t>
  </si>
  <si>
    <t>08:46:51</t>
  </si>
  <si>
    <t>08:44:25</t>
  </si>
  <si>
    <t>08:38:48</t>
  </si>
  <si>
    <t>08:38:11</t>
  </si>
  <si>
    <t>08:35:22</t>
  </si>
  <si>
    <t>08:35:01</t>
  </si>
  <si>
    <t>08:34:33</t>
  </si>
  <si>
    <t>08:32:40</t>
  </si>
  <si>
    <t>08:31:53</t>
  </si>
  <si>
    <t>08:30:34</t>
  </si>
  <si>
    <t>08:29:24</t>
  </si>
  <si>
    <t>08:25:30</t>
  </si>
  <si>
    <t>08:24:13</t>
  </si>
  <si>
    <t>08:19:11</t>
  </si>
  <si>
    <t>08:18:56</t>
  </si>
  <si>
    <t>08:17:25</t>
  </si>
  <si>
    <t>08:16:43</t>
  </si>
  <si>
    <t>08:16:28</t>
  </si>
  <si>
    <t>08:15:14</t>
  </si>
  <si>
    <t>08:14:56</t>
  </si>
  <si>
    <t>08:12:04</t>
  </si>
  <si>
    <t>08:09:05</t>
  </si>
  <si>
    <t>08:04:58</t>
  </si>
  <si>
    <t>08:04:19</t>
  </si>
  <si>
    <t>08:01:19</t>
  </si>
  <si>
    <t>08:00:50</t>
  </si>
  <si>
    <t>07:59:52</t>
  </si>
  <si>
    <t>07:56:42</t>
  </si>
  <si>
    <t>07:55:10</t>
  </si>
  <si>
    <t>07:55:06</t>
  </si>
  <si>
    <t>07:53:41</t>
  </si>
  <si>
    <t>07:53:30</t>
  </si>
  <si>
    <t>07:52:11</t>
  </si>
  <si>
    <t>07:51:43</t>
  </si>
  <si>
    <t>07:51:18</t>
  </si>
  <si>
    <t>07:50:07</t>
  </si>
  <si>
    <t>07:45:42</t>
  </si>
  <si>
    <t>07:44:09</t>
  </si>
  <si>
    <t>07:44:01</t>
  </si>
  <si>
    <t>07:42:27</t>
  </si>
  <si>
    <t>07:40:35</t>
  </si>
  <si>
    <t>07:38:00</t>
  </si>
  <si>
    <t>07:36:40</t>
  </si>
  <si>
    <t>07:34:31</t>
  </si>
  <si>
    <t>07:31:03</t>
  </si>
  <si>
    <t>07:27:29</t>
  </si>
  <si>
    <t>07:26:56</t>
  </si>
  <si>
    <t>07:26:10</t>
  </si>
  <si>
    <t>07:25:33</t>
  </si>
  <si>
    <t>07:24:12</t>
  </si>
  <si>
    <t>07:23:56</t>
  </si>
  <si>
    <t>07:23:31</t>
  </si>
  <si>
    <t>07:22:43</t>
  </si>
  <si>
    <t>07:13:46</t>
  </si>
  <si>
    <t>07:13:24</t>
  </si>
  <si>
    <t>07:13:23</t>
  </si>
  <si>
    <t>07:10:32</t>
  </si>
  <si>
    <t>07:10:23</t>
  </si>
  <si>
    <t>07:09:30</t>
  </si>
  <si>
    <t>07:09:13</t>
  </si>
  <si>
    <t>07:05:24</t>
  </si>
  <si>
    <t>07:05:23</t>
  </si>
  <si>
    <t>07:01:18</t>
  </si>
  <si>
    <t>07:00:55</t>
  </si>
  <si>
    <t>06:57:30</t>
  </si>
  <si>
    <t>06:55:22</t>
  </si>
  <si>
    <t>06:53:09</t>
  </si>
  <si>
    <t>06:51:45</t>
  </si>
  <si>
    <t>06:50:00</t>
  </si>
  <si>
    <t>06:41:10</t>
  </si>
  <si>
    <t>06:38:43</t>
  </si>
  <si>
    <t>06:35:40</t>
  </si>
  <si>
    <t>06:34:24</t>
  </si>
  <si>
    <t>06:31:23</t>
  </si>
  <si>
    <t>06:28:59</t>
  </si>
  <si>
    <t>06:25:49</t>
  </si>
  <si>
    <t>06:23:16</t>
  </si>
  <si>
    <t>06:22:42</t>
  </si>
  <si>
    <t>06:21:51</t>
  </si>
  <si>
    <t>06:13:37</t>
  </si>
  <si>
    <t>06:12:38</t>
  </si>
  <si>
    <t>06:11:04</t>
  </si>
  <si>
    <t>06:09:49</t>
  </si>
  <si>
    <t>06:07:03</t>
  </si>
  <si>
    <t>06:06:53</t>
  </si>
  <si>
    <t>05:57:08</t>
  </si>
  <si>
    <t>05:55:50</t>
  </si>
  <si>
    <t>05:53:22</t>
  </si>
  <si>
    <t>05:52:19</t>
  </si>
  <si>
    <t>05:51:09</t>
  </si>
  <si>
    <t>05:45:41</t>
  </si>
  <si>
    <t>05:44:59</t>
  </si>
  <si>
    <t>05:44:49</t>
  </si>
  <si>
    <t>05:37:51</t>
  </si>
  <si>
    <t>05:37:19</t>
  </si>
  <si>
    <t>05:23:37</t>
  </si>
  <si>
    <t>05:14:24</t>
  </si>
  <si>
    <t>05:08:46</t>
  </si>
  <si>
    <t>04:54:31</t>
  </si>
  <si>
    <t>04:38:50</t>
  </si>
  <si>
    <t>03:10:40</t>
  </si>
  <si>
    <t>16:09:54</t>
  </si>
  <si>
    <t>15:35:34</t>
  </si>
  <si>
    <t>15:16:54</t>
  </si>
  <si>
    <t>13:56:44</t>
  </si>
  <si>
    <t>13:55:09</t>
  </si>
  <si>
    <t>13:53:27</t>
  </si>
  <si>
    <t>13:49:50</t>
  </si>
  <si>
    <t>13:42:40</t>
  </si>
  <si>
    <t>13:33:04</t>
  </si>
  <si>
    <t>13:32:26</t>
  </si>
  <si>
    <t>13:08:48</t>
  </si>
  <si>
    <t>13:06:34</t>
  </si>
  <si>
    <t>13:01:26</t>
  </si>
  <si>
    <t>12:59:52</t>
  </si>
  <si>
    <t>12:50:34</t>
  </si>
  <si>
    <t>12:33:31</t>
  </si>
  <si>
    <t>12:28:50</t>
  </si>
  <si>
    <t>12:22:57</t>
  </si>
  <si>
    <t>12:19:17</t>
  </si>
  <si>
    <t>12:13:24</t>
  </si>
  <si>
    <t>12:11:12</t>
  </si>
  <si>
    <t>12:10:02</t>
  </si>
  <si>
    <t>12:08:04</t>
  </si>
  <si>
    <t>12:06:26</t>
  </si>
  <si>
    <t>11:57:53</t>
  </si>
  <si>
    <t>11:53:12</t>
  </si>
  <si>
    <t>11:50:47</t>
  </si>
  <si>
    <t>11:47:39</t>
  </si>
  <si>
    <t>11:47:04</t>
  </si>
  <si>
    <t>11:46:47</t>
  </si>
  <si>
    <t>11:45:00</t>
  </si>
  <si>
    <t>11:35:09</t>
  </si>
  <si>
    <t>11:34:25</t>
  </si>
  <si>
    <t>11:31:36</t>
  </si>
  <si>
    <t>11:29:49</t>
  </si>
  <si>
    <t>11:23:35</t>
  </si>
  <si>
    <t>11:19:44</t>
  </si>
  <si>
    <t>11:14:48</t>
  </si>
  <si>
    <t>11:02:56</t>
  </si>
  <si>
    <t>11:02:21</t>
  </si>
  <si>
    <t>11:00:57</t>
  </si>
  <si>
    <t>10:59:06</t>
  </si>
  <si>
    <t>10:52:04</t>
  </si>
  <si>
    <t>10:46:28</t>
  </si>
  <si>
    <t>10:45:16</t>
  </si>
  <si>
    <t>10:45:15</t>
  </si>
  <si>
    <t>10:30:02</t>
  </si>
  <si>
    <t>10:27:03</t>
  </si>
  <si>
    <t>10:26:01</t>
  </si>
  <si>
    <t>10:22:15</t>
  </si>
  <si>
    <t>10:12:25</t>
  </si>
  <si>
    <t>10:10:04</t>
  </si>
  <si>
    <t>10:08:14</t>
  </si>
  <si>
    <t>10:04:51</t>
  </si>
  <si>
    <t>10:00:27</t>
  </si>
  <si>
    <t>09:55:47</t>
  </si>
  <si>
    <t>09:55:45</t>
  </si>
  <si>
    <t>09:55:02</t>
  </si>
  <si>
    <t>09:52:40</t>
  </si>
  <si>
    <t>09:52:11</t>
  </si>
  <si>
    <t>09:51:20</t>
  </si>
  <si>
    <t>09:51:02</t>
  </si>
  <si>
    <t>09:49:09</t>
  </si>
  <si>
    <t>09:45:32</t>
  </si>
  <si>
    <t>09:45:18</t>
  </si>
  <si>
    <t>09:44:56</t>
  </si>
  <si>
    <t>09:42:03</t>
  </si>
  <si>
    <t>09:41:41</t>
  </si>
  <si>
    <t>09:40:34</t>
  </si>
  <si>
    <t>09:39:51</t>
  </si>
  <si>
    <t>09:32:47</t>
  </si>
  <si>
    <t>09:32:11</t>
  </si>
  <si>
    <t>09:28:30</t>
  </si>
  <si>
    <t>09:17:48</t>
  </si>
  <si>
    <t>09:15:32</t>
  </si>
  <si>
    <t>09:10:02</t>
  </si>
  <si>
    <t>09:08:24</t>
  </si>
  <si>
    <t>09:07:16</t>
  </si>
  <si>
    <t>09:07:12</t>
  </si>
  <si>
    <t>09:05:41</t>
  </si>
  <si>
    <t>09:05:34</t>
  </si>
  <si>
    <t>08:53:26</t>
  </si>
  <si>
    <t>08:48:37</t>
  </si>
  <si>
    <t>08:47:17</t>
  </si>
  <si>
    <t>08:42:33</t>
  </si>
  <si>
    <t>08:36:00</t>
  </si>
  <si>
    <t>08:30:19</t>
  </si>
  <si>
    <t>08:26:56</t>
  </si>
  <si>
    <t>08:18:34</t>
  </si>
  <si>
    <t>08:18:26</t>
  </si>
  <si>
    <t>08:18:15</t>
  </si>
  <si>
    <t>08:16:46</t>
  </si>
  <si>
    <t>08:12:05</t>
  </si>
  <si>
    <t>08:10:23</t>
  </si>
  <si>
    <t>08:08:05</t>
  </si>
  <si>
    <t>07:55:47</t>
  </si>
  <si>
    <t>07:51:45</t>
  </si>
  <si>
    <t>07:47:29</t>
  </si>
  <si>
    <t>07:47:23</t>
  </si>
  <si>
    <t>07:40:05</t>
  </si>
  <si>
    <t>07:37:41</t>
  </si>
  <si>
    <t>07:34:56</t>
  </si>
  <si>
    <t>07:34:20</t>
  </si>
  <si>
    <t>07:27:30</t>
  </si>
  <si>
    <t>07:26:17</t>
  </si>
  <si>
    <t>07:20:24</t>
  </si>
  <si>
    <t>07:19:01</t>
  </si>
  <si>
    <t>07:15:06</t>
  </si>
  <si>
    <t>07:13:52</t>
  </si>
  <si>
    <t>07:12:10</t>
  </si>
  <si>
    <t>07:05:52</t>
  </si>
  <si>
    <t>07:05:36</t>
  </si>
  <si>
    <t>07:04:14</t>
  </si>
  <si>
    <t>07:02:40</t>
  </si>
  <si>
    <t>06:58:59</t>
  </si>
  <si>
    <t>06:57:01</t>
  </si>
  <si>
    <t>06:56:33</t>
  </si>
  <si>
    <t>06:55:42</t>
  </si>
  <si>
    <t>06:51:08</t>
  </si>
  <si>
    <t>06:49:06</t>
  </si>
  <si>
    <t>06:48:47</t>
  </si>
  <si>
    <t>06:47:51</t>
  </si>
  <si>
    <t>06:46:04</t>
  </si>
  <si>
    <t>06:42:38</t>
  </si>
  <si>
    <t>06:35:22</t>
  </si>
  <si>
    <t>06:35:04</t>
  </si>
  <si>
    <t>06:29:54</t>
  </si>
  <si>
    <t>06:27:37</t>
  </si>
  <si>
    <t>06:25:37</t>
  </si>
  <si>
    <t>06:22:06</t>
  </si>
  <si>
    <t>06:20:41</t>
  </si>
  <si>
    <t>06:19:07</t>
  </si>
  <si>
    <t>06:06:22</t>
  </si>
  <si>
    <t>06:04:41</t>
  </si>
  <si>
    <t>06:01:00</t>
  </si>
  <si>
    <t>05:54:14</t>
  </si>
  <si>
    <t>05:54:07</t>
  </si>
  <si>
    <t>05:41:52</t>
  </si>
  <si>
    <t>05:35:52</t>
  </si>
  <si>
    <t>05:30:58</t>
  </si>
  <si>
    <t>05:30:03</t>
  </si>
  <si>
    <t>05:29:49</t>
  </si>
  <si>
    <t>05:29:03</t>
  </si>
  <si>
    <t>05:28:35</t>
  </si>
  <si>
    <t>05:22:05</t>
  </si>
  <si>
    <t>05:15:39</t>
  </si>
  <si>
    <t>04:57:30</t>
  </si>
  <si>
    <t>04:52:59</t>
  </si>
  <si>
    <t>04:52:06</t>
  </si>
  <si>
    <t>04:49:02</t>
  </si>
  <si>
    <t>04:38:09</t>
  </si>
  <si>
    <t>03:33:38</t>
  </si>
  <si>
    <t>03:22:27</t>
  </si>
  <si>
    <t>03:10:44</t>
  </si>
  <si>
    <t>15:56:05</t>
  </si>
  <si>
    <t>15:13:36</t>
  </si>
  <si>
    <t>13:24:34</t>
  </si>
  <si>
    <t>12:45:00</t>
  </si>
  <si>
    <t>11:35:53</t>
  </si>
  <si>
    <t>09:52:42</t>
  </si>
  <si>
    <t>09:33:59</t>
  </si>
  <si>
    <t>07:25:06</t>
  </si>
  <si>
    <t>05:08:27</t>
  </si>
  <si>
    <t>13:46:31</t>
  </si>
  <si>
    <t>11:59:43</t>
  </si>
  <si>
    <t>09:11:35</t>
  </si>
  <si>
    <t>09:08:28</t>
  </si>
  <si>
    <t>04:24:44</t>
  </si>
  <si>
    <t>15:55:04</t>
  </si>
  <si>
    <t>07:37:26</t>
  </si>
  <si>
    <t>15:02:35</t>
  </si>
  <si>
    <t>12:47:40</t>
  </si>
  <si>
    <t>09:40:55</t>
  </si>
  <si>
    <t>07:34:57</t>
  </si>
  <si>
    <t>03:58:17</t>
  </si>
  <si>
    <t>16:17:55</t>
  </si>
  <si>
    <t>23:03:44</t>
  </si>
  <si>
    <t>17:42:50</t>
  </si>
  <si>
    <t>16:18:24</t>
  </si>
  <si>
    <t>12:57:31</t>
  </si>
  <si>
    <t>09:41:09</t>
  </si>
  <si>
    <t>07:36:09</t>
  </si>
  <si>
    <t>19:34:35</t>
  </si>
  <si>
    <t>14:41:17</t>
  </si>
  <si>
    <t>06:31:08</t>
  </si>
  <si>
    <t>11:31:54</t>
  </si>
  <si>
    <t>14:24:15</t>
  </si>
  <si>
    <t>04:18:02</t>
  </si>
  <si>
    <t>09:37:02</t>
  </si>
  <si>
    <t>09:11:55</t>
  </si>
  <si>
    <t>19:59:55</t>
  </si>
  <si>
    <t>04:48:38</t>
  </si>
  <si>
    <t>12:23:30</t>
  </si>
  <si>
    <t>10:13:51</t>
  </si>
  <si>
    <t>10:01:39</t>
  </si>
  <si>
    <t>09:20:23</t>
  </si>
  <si>
    <t>08:49:44</t>
  </si>
  <si>
    <t>07:32:33</t>
  </si>
  <si>
    <t>07:10:16</t>
  </si>
  <si>
    <t>11:16:09</t>
  </si>
  <si>
    <t>12:31:32</t>
  </si>
  <si>
    <t>11:17:38</t>
  </si>
  <si>
    <t>09:23:00</t>
  </si>
  <si>
    <t>16:05:17</t>
  </si>
  <si>
    <t>11:59:17</t>
  </si>
  <si>
    <t>13:25:58</t>
  </si>
  <si>
    <t>13:14:49</t>
  </si>
  <si>
    <t>13:14:42</t>
  </si>
  <si>
    <t>12:24:26</t>
  </si>
  <si>
    <t>12:09:18</t>
  </si>
  <si>
    <t>12:08:00</t>
  </si>
  <si>
    <t>12:00:46</t>
  </si>
  <si>
    <t>11:48:26</t>
  </si>
  <si>
    <t>11:47:34</t>
  </si>
  <si>
    <t>11:40:29</t>
  </si>
  <si>
    <t>11:22:50</t>
  </si>
  <si>
    <t>10:05:21</t>
  </si>
  <si>
    <t>10:01:14</t>
  </si>
  <si>
    <t>09:37:41</t>
  </si>
  <si>
    <t>09:32:15</t>
  </si>
  <si>
    <t>09:23:35</t>
  </si>
  <si>
    <t>09:19:39</t>
  </si>
  <si>
    <t>08:48:43</t>
  </si>
  <si>
    <t>08:20:17</t>
  </si>
  <si>
    <t>08:10:33</t>
  </si>
  <si>
    <t>07:47:39</t>
  </si>
  <si>
    <t>07:47:04</t>
  </si>
  <si>
    <t>07:40:23</t>
  </si>
  <si>
    <t>07:21:46</t>
  </si>
  <si>
    <t>06:59:08</t>
  </si>
  <si>
    <t>06:42:43</t>
  </si>
  <si>
    <t>06:25:56</t>
  </si>
  <si>
    <t>06:14:35</t>
  </si>
  <si>
    <t>06:09:03</t>
  </si>
  <si>
    <t>05:58:54</t>
  </si>
  <si>
    <t>05:50:16</t>
  </si>
  <si>
    <t>05:39:43</t>
  </si>
  <si>
    <t>05:24:20</t>
  </si>
  <si>
    <t>05:13:13</t>
  </si>
  <si>
    <t>04:55:28</t>
  </si>
  <si>
    <t>03:55:02</t>
  </si>
  <si>
    <t>02:21:43</t>
  </si>
  <si>
    <t>15:18:51</t>
  </si>
  <si>
    <t>13:37:14</t>
  </si>
  <si>
    <t>13:12:58</t>
  </si>
  <si>
    <t>13:03:06</t>
  </si>
  <si>
    <t>12:46:02</t>
  </si>
  <si>
    <t>11:51:38</t>
  </si>
  <si>
    <t>11:31:00</t>
  </si>
  <si>
    <t>10:56:29</t>
  </si>
  <si>
    <t>10:47:25</t>
  </si>
  <si>
    <t>10:36:11</t>
  </si>
  <si>
    <t>10:03:33</t>
  </si>
  <si>
    <t>09:58:21</t>
  </si>
  <si>
    <t>09:55:15</t>
  </si>
  <si>
    <t>09:24:19</t>
  </si>
  <si>
    <t>09:11:53</t>
  </si>
  <si>
    <t>09:08:19</t>
  </si>
  <si>
    <t>09:07:26</t>
  </si>
  <si>
    <t>08:56:24</t>
  </si>
  <si>
    <t>08:23:05</t>
  </si>
  <si>
    <t>08:18:31</t>
  </si>
  <si>
    <t>08:01:13</t>
  </si>
  <si>
    <t>07:52:46</t>
  </si>
  <si>
    <t>07:44:48</t>
  </si>
  <si>
    <t>07:28:12</t>
  </si>
  <si>
    <t>07:00:40</t>
  </si>
  <si>
    <t>06:52:57</t>
  </si>
  <si>
    <t>06:21:39</t>
  </si>
  <si>
    <t>05:48:57</t>
  </si>
  <si>
    <t>13:16:16</t>
  </si>
  <si>
    <t>12:08:42</t>
  </si>
  <si>
    <t>11:44:20</t>
  </si>
  <si>
    <t>11:22:53</t>
  </si>
  <si>
    <t>11:22:24</t>
  </si>
  <si>
    <t>11:08:31</t>
  </si>
  <si>
    <t>10:58:53</t>
  </si>
  <si>
    <t>10:46:10</t>
  </si>
  <si>
    <t>08:56:49</t>
  </si>
  <si>
    <t>08:56:44</t>
  </si>
  <si>
    <t>08:50:14</t>
  </si>
  <si>
    <t>06:12:57</t>
  </si>
  <si>
    <t>05:35:05</t>
  </si>
  <si>
    <t>05:11:28</t>
  </si>
  <si>
    <t>02:55:53</t>
  </si>
  <si>
    <t>15:58:04</t>
  </si>
  <si>
    <t>10:17:15</t>
  </si>
  <si>
    <t>10:25:13</t>
  </si>
  <si>
    <t>06:46:48</t>
  </si>
  <si>
    <t>16:55:01</t>
  </si>
  <si>
    <t>15:55:55</t>
  </si>
  <si>
    <t>09:17:59</t>
  </si>
  <si>
    <t>07:16:40</t>
  </si>
  <si>
    <t>11:29:29</t>
  </si>
  <si>
    <t>11:27:15</t>
  </si>
  <si>
    <t>06:32:42</t>
  </si>
  <si>
    <t>06:33:19</t>
  </si>
  <si>
    <t>12:38:23</t>
  </si>
  <si>
    <t>17:09:44</t>
  </si>
  <si>
    <t>12:31:20</t>
  </si>
  <si>
    <t>05:39:50</t>
  </si>
  <si>
    <t>21:17:54</t>
  </si>
  <si>
    <t>12:11:07</t>
  </si>
  <si>
    <t>07:03:40</t>
  </si>
  <si>
    <t>05:58:53</t>
  </si>
  <si>
    <t>16:03:05</t>
  </si>
  <si>
    <t>13:42:18</t>
  </si>
  <si>
    <t>11:21:10</t>
  </si>
  <si>
    <t>10:44:18</t>
  </si>
  <si>
    <t>10:44:04</t>
  </si>
  <si>
    <t>10:02:22</t>
  </si>
  <si>
    <t>09:51:11</t>
  </si>
  <si>
    <t>08:50:16</t>
  </si>
  <si>
    <t>08:33:10</t>
  </si>
  <si>
    <t>08:05:47</t>
  </si>
  <si>
    <t>07:25:53</t>
  </si>
  <si>
    <t>07:05:15</t>
  </si>
  <si>
    <t>07:05:03</t>
  </si>
  <si>
    <t>06:58:42</t>
  </si>
  <si>
    <t>05:58:15</t>
  </si>
  <si>
    <t>04:41:11</t>
  </si>
  <si>
    <t>13:56:20</t>
  </si>
  <si>
    <t>13:24:36</t>
  </si>
  <si>
    <t>12:56:26</t>
  </si>
  <si>
    <t>12:40:35</t>
  </si>
  <si>
    <t>12:33:43</t>
  </si>
  <si>
    <t>09:25:46</t>
  </si>
  <si>
    <t>09:00:19</t>
  </si>
  <si>
    <t>07:58:55</t>
  </si>
  <si>
    <t>07:22:32</t>
  </si>
  <si>
    <t>07:13:04</t>
  </si>
  <si>
    <t>07:03:32</t>
  </si>
  <si>
    <t>06:50:24</t>
  </si>
  <si>
    <t>06:33:25</t>
  </si>
  <si>
    <t>05:08:57</t>
  </si>
  <si>
    <t>04:56:37</t>
  </si>
  <si>
    <t>12:36:13</t>
  </si>
  <si>
    <t>09:14:52</t>
  </si>
  <si>
    <t>08:29:53</t>
  </si>
  <si>
    <t>00:26:21</t>
  </si>
  <si>
    <t>08:37:13</t>
  </si>
  <si>
    <t>14:17:07</t>
  </si>
  <si>
    <t>10:32:52</t>
  </si>
  <si>
    <t>04:27:20</t>
  </si>
  <si>
    <t>11:16:39</t>
  </si>
  <si>
    <t>11:47:05</t>
  </si>
  <si>
    <t>05:51:03</t>
  </si>
  <si>
    <t>14:26:04</t>
  </si>
  <si>
    <t>13:52:20</t>
  </si>
  <si>
    <t>13:42:06</t>
  </si>
  <si>
    <t>13:36:09</t>
  </si>
  <si>
    <t>13:30:32</t>
  </si>
  <si>
    <t>13:24:45</t>
  </si>
  <si>
    <t>13:20:26</t>
  </si>
  <si>
    <t>12:50:12</t>
  </si>
  <si>
    <t>12:48:09</t>
  </si>
  <si>
    <t>12:43:23</t>
  </si>
  <si>
    <t>12:39:51</t>
  </si>
  <si>
    <t>12:36:06</t>
  </si>
  <si>
    <t>12:33:39</t>
  </si>
  <si>
    <t>12:31:49</t>
  </si>
  <si>
    <t>12:28:00</t>
  </si>
  <si>
    <t>12:23:38</t>
  </si>
  <si>
    <t>12:18:43</t>
  </si>
  <si>
    <t>12:16:23</t>
  </si>
  <si>
    <t>12:12:03</t>
  </si>
  <si>
    <t>12:11:28</t>
  </si>
  <si>
    <t>12:11:16</t>
  </si>
  <si>
    <t>12:02:37</t>
  </si>
  <si>
    <t>12:01:17</t>
  </si>
  <si>
    <t>12:01:00</t>
  </si>
  <si>
    <t>11:53:07</t>
  </si>
  <si>
    <t>11:45:44</t>
  </si>
  <si>
    <t>11:40:52</t>
  </si>
  <si>
    <t>11:35:30</t>
  </si>
  <si>
    <t>11:33:02</t>
  </si>
  <si>
    <t>11:29:21</t>
  </si>
  <si>
    <t>11:27:05</t>
  </si>
  <si>
    <t>11:24:31</t>
  </si>
  <si>
    <t>11:23:11</t>
  </si>
  <si>
    <t>11:17:50</t>
  </si>
  <si>
    <t>11:17:39</t>
  </si>
  <si>
    <t>11:16:14</t>
  </si>
  <si>
    <t>11:12:56</t>
  </si>
  <si>
    <t>11:11:09</t>
  </si>
  <si>
    <t>10:58:17</t>
  </si>
  <si>
    <t>10:56:23</t>
  </si>
  <si>
    <t>10:51:16</t>
  </si>
  <si>
    <t>10:50:57</t>
  </si>
  <si>
    <t>10:47:10</t>
  </si>
  <si>
    <t>10:46:43</t>
  </si>
  <si>
    <t>10:44:32</t>
  </si>
  <si>
    <t>10:35:42</t>
  </si>
  <si>
    <t>10:30:31</t>
  </si>
  <si>
    <t>10:30:30</t>
  </si>
  <si>
    <t>10:18:07</t>
  </si>
  <si>
    <t>10:17:29</t>
  </si>
  <si>
    <t>10:16:01</t>
  </si>
  <si>
    <t>10:09:49</t>
  </si>
  <si>
    <t>10:09:03</t>
  </si>
  <si>
    <t>10:06:57</t>
  </si>
  <si>
    <t>10:05:48</t>
  </si>
  <si>
    <t>10:01:24</t>
  </si>
  <si>
    <t>09:57:57</t>
  </si>
  <si>
    <t>09:54:54</t>
  </si>
  <si>
    <t>09:53:21</t>
  </si>
  <si>
    <t>09:52:13</t>
  </si>
  <si>
    <t>09:41:07</t>
  </si>
  <si>
    <t>09:38:37</t>
  </si>
  <si>
    <t>09:38:07</t>
  </si>
  <si>
    <t>09:37:37</t>
  </si>
  <si>
    <t>09:36:53</t>
  </si>
  <si>
    <t>09:35:45</t>
  </si>
  <si>
    <t>09:34:42</t>
  </si>
  <si>
    <t>09:29:08</t>
  </si>
  <si>
    <t>09:27:13</t>
  </si>
  <si>
    <t>09:25:18</t>
  </si>
  <si>
    <t>09:25:02</t>
  </si>
  <si>
    <t>09:21:50</t>
  </si>
  <si>
    <t>09:17:37</t>
  </si>
  <si>
    <t>09:17:11</t>
  </si>
  <si>
    <t>09:16:48</t>
  </si>
  <si>
    <t>09:14:28</t>
  </si>
  <si>
    <t>09:08:38</t>
  </si>
  <si>
    <t>08:49:54</t>
  </si>
  <si>
    <t>08:44:30</t>
  </si>
  <si>
    <t>08:42:18</t>
  </si>
  <si>
    <t>08:37:52</t>
  </si>
  <si>
    <t>08:33:19</t>
  </si>
  <si>
    <t>08:32:41</t>
  </si>
  <si>
    <t>08:28:44</t>
  </si>
  <si>
    <t>08:28:07</t>
  </si>
  <si>
    <t>08:25:05</t>
  </si>
  <si>
    <t>08:24:38</t>
  </si>
  <si>
    <t>08:24:34</t>
  </si>
  <si>
    <t>08:23:10</t>
  </si>
  <si>
    <t>08:19:01</t>
  </si>
  <si>
    <t>08:15:27</t>
  </si>
  <si>
    <t>08:15:01</t>
  </si>
  <si>
    <t>08:14:07</t>
  </si>
  <si>
    <t>08:13:49</t>
  </si>
  <si>
    <t>08:12:15</t>
  </si>
  <si>
    <t>08:11:50</t>
  </si>
  <si>
    <t>08:07:00</t>
  </si>
  <si>
    <t>08:06:37</t>
  </si>
  <si>
    <t>08:00:04</t>
  </si>
  <si>
    <t>07:57:47</t>
  </si>
  <si>
    <t>07:57:07</t>
  </si>
  <si>
    <t>07:56:32</t>
  </si>
  <si>
    <t>07:54:20</t>
  </si>
  <si>
    <t>07:54:19</t>
  </si>
  <si>
    <t>07:52:52</t>
  </si>
  <si>
    <t>07:50:00</t>
  </si>
  <si>
    <t>07:48:52</t>
  </si>
  <si>
    <t>07:36:53</t>
  </si>
  <si>
    <t>07:33:31</t>
  </si>
  <si>
    <t>07:32:36</t>
  </si>
  <si>
    <t>07:31:09</t>
  </si>
  <si>
    <t>07:29:31</t>
  </si>
  <si>
    <t>07:29:30</t>
  </si>
  <si>
    <t>07:26:43</t>
  </si>
  <si>
    <t>07:25:35</t>
  </si>
  <si>
    <t>07:23:39</t>
  </si>
  <si>
    <t>07:18:00</t>
  </si>
  <si>
    <t>07:13:14</t>
  </si>
  <si>
    <t>07:08:13</t>
  </si>
  <si>
    <t>07:06:23</t>
  </si>
  <si>
    <t>06:59:58</t>
  </si>
  <si>
    <t>06:57:22</t>
  </si>
  <si>
    <t>06:57:21</t>
  </si>
  <si>
    <t>06:54:20</t>
  </si>
  <si>
    <t>06:51:34</t>
  </si>
  <si>
    <t>06:46:59</t>
  </si>
  <si>
    <t>06:45:16</t>
  </si>
  <si>
    <t>06:43:27</t>
  </si>
  <si>
    <t>06:41:26</t>
  </si>
  <si>
    <t>06:40:08</t>
  </si>
  <si>
    <t>06:39:21</t>
  </si>
  <si>
    <t>06:37:16</t>
  </si>
  <si>
    <t>06:37:01</t>
  </si>
  <si>
    <t>06:36:36</t>
  </si>
  <si>
    <t>06:35:48</t>
  </si>
  <si>
    <t>06:34:21</t>
  </si>
  <si>
    <t>06:34:20</t>
  </si>
  <si>
    <t>06:33:00</t>
  </si>
  <si>
    <t>06:32:46</t>
  </si>
  <si>
    <t>06:30:11</t>
  </si>
  <si>
    <t>06:26:39</t>
  </si>
  <si>
    <t>06:19:16</t>
  </si>
  <si>
    <t>06:18:40</t>
  </si>
  <si>
    <t>06:14:12</t>
  </si>
  <si>
    <t>06:13:43</t>
  </si>
  <si>
    <t>06:12:37</t>
  </si>
  <si>
    <t>06:06:16</t>
  </si>
  <si>
    <t>06:02:27</t>
  </si>
  <si>
    <t>05:58:08</t>
  </si>
  <si>
    <t>05:53:48</t>
  </si>
  <si>
    <t>05:45:11</t>
  </si>
  <si>
    <t>05:40:24</t>
  </si>
  <si>
    <t>05:32:21</t>
  </si>
  <si>
    <t>05:26:09</t>
  </si>
  <si>
    <t>05:21:05</t>
  </si>
  <si>
    <t>05:20:20</t>
  </si>
  <si>
    <t>05:19:26</t>
  </si>
  <si>
    <t>05:16:13</t>
  </si>
  <si>
    <t>04:59:14</t>
  </si>
  <si>
    <t>04:56:59</t>
  </si>
  <si>
    <t>04:49:16</t>
  </si>
  <si>
    <t>04:23:58</t>
  </si>
  <si>
    <t>03:04:50</t>
  </si>
  <si>
    <t>02:13:27</t>
  </si>
  <si>
    <t>18:14:19</t>
  </si>
  <si>
    <t>17:33:14</t>
  </si>
  <si>
    <t>15:18:18</t>
  </si>
  <si>
    <t>14:42:36</t>
  </si>
  <si>
    <t>14:24:53</t>
  </si>
  <si>
    <t>14:19:13</t>
  </si>
  <si>
    <t>14:15:05</t>
  </si>
  <si>
    <t>13:55:35</t>
  </si>
  <si>
    <t>13:49:54</t>
  </si>
  <si>
    <t>13:47:29</t>
  </si>
  <si>
    <t>13:40:02</t>
  </si>
  <si>
    <t>13:31:37</t>
  </si>
  <si>
    <t>13:24:24</t>
  </si>
  <si>
    <t>13:15:37</t>
  </si>
  <si>
    <t>13:11:58</t>
  </si>
  <si>
    <t>13:09:27</t>
  </si>
  <si>
    <t>13:04:46</t>
  </si>
  <si>
    <t>13:00:31</t>
  </si>
  <si>
    <t>13:00:10</t>
  </si>
  <si>
    <t>12:59:34</t>
  </si>
  <si>
    <t>12:53:01</t>
  </si>
  <si>
    <t>12:48:02</t>
  </si>
  <si>
    <t>12:47:19</t>
  </si>
  <si>
    <t>12:41:09</t>
  </si>
  <si>
    <t>12:40:42</t>
  </si>
  <si>
    <t>12:37:19</t>
  </si>
  <si>
    <t>12:33:20</t>
  </si>
  <si>
    <t>12:33:17</t>
  </si>
  <si>
    <t>12:33:13</t>
  </si>
  <si>
    <t>12:31:58</t>
  </si>
  <si>
    <t>12:30:16</t>
  </si>
  <si>
    <t>12:21:20</t>
  </si>
  <si>
    <t>12:17:10</t>
  </si>
  <si>
    <t>12:16:14</t>
  </si>
  <si>
    <t>12:12:47</t>
  </si>
  <si>
    <t>12:11:23</t>
  </si>
  <si>
    <t>12:05:41</t>
  </si>
  <si>
    <t>12:04:29</t>
  </si>
  <si>
    <t>12:02:39</t>
  </si>
  <si>
    <t>11:59:21</t>
  </si>
  <si>
    <t>11:56:19</t>
  </si>
  <si>
    <t>11:56:00</t>
  </si>
  <si>
    <t>11:54:12</t>
  </si>
  <si>
    <t>11:53:14</t>
  </si>
  <si>
    <t>11:52:06</t>
  </si>
  <si>
    <t>11:51:57</t>
  </si>
  <si>
    <t>11:48:03</t>
  </si>
  <si>
    <t>11:47:58</t>
  </si>
  <si>
    <t>11:42:00</t>
  </si>
  <si>
    <t>11:30:16</t>
  </si>
  <si>
    <t>11:25:32</t>
  </si>
  <si>
    <t>11:25:24</t>
  </si>
  <si>
    <t>11:20:58</t>
  </si>
  <si>
    <t>11:18:06</t>
  </si>
  <si>
    <t>11:15:11</t>
  </si>
  <si>
    <t>11:15:10</t>
  </si>
  <si>
    <t>11:15:06</t>
  </si>
  <si>
    <t>11:12:50</t>
  </si>
  <si>
    <t>11:12:33</t>
  </si>
  <si>
    <t>11:11:27</t>
  </si>
  <si>
    <t>11:08:40</t>
  </si>
  <si>
    <t>11:06:43</t>
  </si>
  <si>
    <t>11:05:47</t>
  </si>
  <si>
    <t>11:05:01</t>
  </si>
  <si>
    <t>11:04:40</t>
  </si>
  <si>
    <t>11:03:35</t>
  </si>
  <si>
    <t>11:03:32</t>
  </si>
  <si>
    <t>11:03:01</t>
  </si>
  <si>
    <t>11:01:54</t>
  </si>
  <si>
    <t>10:59:55</t>
  </si>
  <si>
    <t>10:59:39</t>
  </si>
  <si>
    <t>10:58:47</t>
  </si>
  <si>
    <t>10:55:18</t>
  </si>
  <si>
    <t>10:54:25</t>
  </si>
  <si>
    <t>10:54:05</t>
  </si>
  <si>
    <t>10:47:05</t>
  </si>
  <si>
    <t>10:40:33</t>
  </si>
  <si>
    <t>10:31:38</t>
  </si>
  <si>
    <t>10:27:24</t>
  </si>
  <si>
    <t>10:26:34</t>
  </si>
  <si>
    <t>10:20:50</t>
  </si>
  <si>
    <t>10:20:38</t>
  </si>
  <si>
    <t>10:16:53</t>
  </si>
  <si>
    <t>10:14:10</t>
  </si>
  <si>
    <t>10:08:42</t>
  </si>
  <si>
    <t>10:07:39</t>
  </si>
  <si>
    <t>10:06:38</t>
  </si>
  <si>
    <t>10:04:59</t>
  </si>
  <si>
    <t>10:02:25</t>
  </si>
  <si>
    <t>10:01:56</t>
  </si>
  <si>
    <t>10:00:18</t>
  </si>
  <si>
    <t>09:59:39</t>
  </si>
  <si>
    <t>09:59:16</t>
  </si>
  <si>
    <t>09:59:04</t>
  </si>
  <si>
    <t>09:58:33</t>
  </si>
  <si>
    <t>09:58:09</t>
  </si>
  <si>
    <t>09:54:53</t>
  </si>
  <si>
    <t>09:44:48</t>
  </si>
  <si>
    <t>09:42:37</t>
  </si>
  <si>
    <t>09:40:25</t>
  </si>
  <si>
    <t>09:38:46</t>
  </si>
  <si>
    <t>09:38:34</t>
  </si>
  <si>
    <t>09:37:57</t>
  </si>
  <si>
    <t>09:37:54</t>
  </si>
  <si>
    <t>09:37:28</t>
  </si>
  <si>
    <t>09:34:37</t>
  </si>
  <si>
    <t>09:31:59</t>
  </si>
  <si>
    <t>09:30:41</t>
  </si>
  <si>
    <t>09:30:30</t>
  </si>
  <si>
    <t>09:29:50</t>
  </si>
  <si>
    <t>09:20:44</t>
  </si>
  <si>
    <t>09:19:15</t>
  </si>
  <si>
    <t>09:18:41</t>
  </si>
  <si>
    <t>09:15:51</t>
  </si>
  <si>
    <t>09:14:33</t>
  </si>
  <si>
    <t>09:11:02</t>
  </si>
  <si>
    <t>09:10:29</t>
  </si>
  <si>
    <t>09:10:26</t>
  </si>
  <si>
    <t>09:08:17</t>
  </si>
  <si>
    <t>09:06:55</t>
  </si>
  <si>
    <t>09:02:08</t>
  </si>
  <si>
    <t>08:59:30</t>
  </si>
  <si>
    <t>08:55:22</t>
  </si>
  <si>
    <t>08:52:23</t>
  </si>
  <si>
    <t>08:49:34</t>
  </si>
  <si>
    <t>08:49:32</t>
  </si>
  <si>
    <t>08:48:11</t>
  </si>
  <si>
    <t>08:46:23</t>
  </si>
  <si>
    <t>08:45:56</t>
  </si>
  <si>
    <t>08:45:48</t>
  </si>
  <si>
    <t>08:44:56</t>
  </si>
  <si>
    <t>08:43:12</t>
  </si>
  <si>
    <t>08:43:08</t>
  </si>
  <si>
    <t>08:41:08</t>
  </si>
  <si>
    <t>08:39:48</t>
  </si>
  <si>
    <t>08:39:06</t>
  </si>
  <si>
    <t>08:37:56</t>
  </si>
  <si>
    <t>08:36:04</t>
  </si>
  <si>
    <t>08:35:29</t>
  </si>
  <si>
    <t>08:34:00</t>
  </si>
  <si>
    <t>08:29:30</t>
  </si>
  <si>
    <t>08:26:34</t>
  </si>
  <si>
    <t>08:26:32</t>
  </si>
  <si>
    <t>08:25:13</t>
  </si>
  <si>
    <t>08:17:48</t>
  </si>
  <si>
    <t>08:11:32</t>
  </si>
  <si>
    <t>08:10:43</t>
  </si>
  <si>
    <t>08:08:10</t>
  </si>
  <si>
    <t>08:06:41</t>
  </si>
  <si>
    <t>08:04:20</t>
  </si>
  <si>
    <t>08:03:28</t>
  </si>
  <si>
    <t>08:00:24</t>
  </si>
  <si>
    <t>08:00:10</t>
  </si>
  <si>
    <t>07:56:16</t>
  </si>
  <si>
    <t>07:53:06</t>
  </si>
  <si>
    <t>07:52:41</t>
  </si>
  <si>
    <t>07:49:12</t>
  </si>
  <si>
    <t>07:47:56</t>
  </si>
  <si>
    <t>07:46:24</t>
  </si>
  <si>
    <t>07:46:10</t>
  </si>
  <si>
    <t>07:45:18</t>
  </si>
  <si>
    <t>07:43:12</t>
  </si>
  <si>
    <t>07:39:54</t>
  </si>
  <si>
    <t>07:38:41</t>
  </si>
  <si>
    <t>07:37:07</t>
  </si>
  <si>
    <t>07:32:15</t>
  </si>
  <si>
    <t>07:18:32</t>
  </si>
  <si>
    <t>07:16:35</t>
  </si>
  <si>
    <t>07:02:23</t>
  </si>
  <si>
    <t>06:56:39</t>
  </si>
  <si>
    <t>06:55:14</t>
  </si>
  <si>
    <t>06:53:23</t>
  </si>
  <si>
    <t>06:52:53</t>
  </si>
  <si>
    <t>06:48:07</t>
  </si>
  <si>
    <t>06:46:25</t>
  </si>
  <si>
    <t>06:44:44</t>
  </si>
  <si>
    <t>06:40:37</t>
  </si>
  <si>
    <t>06:37:37</t>
  </si>
  <si>
    <t>06:33:37</t>
  </si>
  <si>
    <t>06:33:18</t>
  </si>
  <si>
    <t>06:32:08</t>
  </si>
  <si>
    <t>06:26:11</t>
  </si>
  <si>
    <t>06:21:02</t>
  </si>
  <si>
    <t>06:18:12</t>
  </si>
  <si>
    <t>06:09:17</t>
  </si>
  <si>
    <t>06:05:51</t>
  </si>
  <si>
    <t>06:03:31</t>
  </si>
  <si>
    <t>06:01:56</t>
  </si>
  <si>
    <t>06:01:35</t>
  </si>
  <si>
    <t>05:59:00</t>
  </si>
  <si>
    <t>05:57:58</t>
  </si>
  <si>
    <t>05:53:37</t>
  </si>
  <si>
    <t>05:53:21</t>
  </si>
  <si>
    <t>05:50:23</t>
  </si>
  <si>
    <t>05:20:47</t>
  </si>
  <si>
    <t>05:20:09</t>
  </si>
  <si>
    <t>16:11:50</t>
  </si>
  <si>
    <t>14:19:52</t>
  </si>
  <si>
    <t>13:58:20</t>
  </si>
  <si>
    <t>13:57:50</t>
  </si>
  <si>
    <t>13:41:17</t>
  </si>
  <si>
    <t>13:17:23</t>
  </si>
  <si>
    <t>13:14:40</t>
  </si>
  <si>
    <t>12:58:52</t>
  </si>
  <si>
    <t>12:55:02</t>
  </si>
  <si>
    <t>12:54:14</t>
  </si>
  <si>
    <t>12:48:13</t>
  </si>
  <si>
    <t>12:44:49</t>
  </si>
  <si>
    <t>12:33:11</t>
  </si>
  <si>
    <t>12:23:45</t>
  </si>
  <si>
    <t>12:23:18</t>
  </si>
  <si>
    <t>12:13:05</t>
  </si>
  <si>
    <t>12:09:17</t>
  </si>
  <si>
    <t>11:57:55</t>
  </si>
  <si>
    <t>11:51:31</t>
  </si>
  <si>
    <t>11:50:07</t>
  </si>
  <si>
    <t>11:32:36</t>
  </si>
  <si>
    <t>11:31:10</t>
  </si>
  <si>
    <t>11:28:58</t>
  </si>
  <si>
    <t>11:10:38</t>
  </si>
  <si>
    <t>11:06:54</t>
  </si>
  <si>
    <t>11:00:12</t>
  </si>
  <si>
    <t>10:57:12</t>
  </si>
  <si>
    <t>10:56:34</t>
  </si>
  <si>
    <t>10:44:09</t>
  </si>
  <si>
    <t>10:41:41</t>
  </si>
  <si>
    <t>10:41:08</t>
  </si>
  <si>
    <t>10:38:56</t>
  </si>
  <si>
    <t>10:32:16</t>
  </si>
  <si>
    <t>10:19:04</t>
  </si>
  <si>
    <t>09:54:52</t>
  </si>
  <si>
    <t>09:46:12</t>
  </si>
  <si>
    <t>09:42:11</t>
  </si>
  <si>
    <t>09:10:22</t>
  </si>
  <si>
    <t>09:06:39</t>
  </si>
  <si>
    <t>09:00:36</t>
  </si>
  <si>
    <t>08:50:22</t>
  </si>
  <si>
    <t>08:39:39</t>
  </si>
  <si>
    <t>08:34:31</t>
  </si>
  <si>
    <t>08:33:13</t>
  </si>
  <si>
    <t>08:29:34</t>
  </si>
  <si>
    <t>08:12:34</t>
  </si>
  <si>
    <t>08:08:51</t>
  </si>
  <si>
    <t>07:55:26</t>
  </si>
  <si>
    <t>07:48:51</t>
  </si>
  <si>
    <t>07:45:34</t>
  </si>
  <si>
    <t>07:43:31</t>
  </si>
  <si>
    <t>07:41:59</t>
  </si>
  <si>
    <t>07:38:52</t>
  </si>
  <si>
    <t>07:37:29</t>
  </si>
  <si>
    <t>07:33:05</t>
  </si>
  <si>
    <t>07:30:27</t>
  </si>
  <si>
    <t>07:30:11</t>
  </si>
  <si>
    <t>07:24:30</t>
  </si>
  <si>
    <t>07:12:25</t>
  </si>
  <si>
    <t>07:09:45</t>
  </si>
  <si>
    <t>07:02:47</t>
  </si>
  <si>
    <t>06:53:31</t>
  </si>
  <si>
    <t>06:53:29</t>
  </si>
  <si>
    <t>06:52:56</t>
  </si>
  <si>
    <t>06:51:07</t>
  </si>
  <si>
    <t>06:49:00</t>
  </si>
  <si>
    <t>06:44:47</t>
  </si>
  <si>
    <t>06:42:28</t>
  </si>
  <si>
    <t>06:40:36</t>
  </si>
  <si>
    <t>06:36:14</t>
  </si>
  <si>
    <t>06:29:22</t>
  </si>
  <si>
    <t>06:25:08</t>
  </si>
  <si>
    <t>06:22:33</t>
  </si>
  <si>
    <t>06:15:15</t>
  </si>
  <si>
    <t>06:09:13</t>
  </si>
  <si>
    <t>06:06:37</t>
  </si>
  <si>
    <t>06:06:28</t>
  </si>
  <si>
    <t>06:03:55</t>
  </si>
  <si>
    <t>05:56:51</t>
  </si>
  <si>
    <t>05:52:17</t>
  </si>
  <si>
    <t>05:50:58</t>
  </si>
  <si>
    <t>05:46:37</t>
  </si>
  <si>
    <t>05:36:31</t>
  </si>
  <si>
    <t>05:30:13</t>
  </si>
  <si>
    <t>05:25:48</t>
  </si>
  <si>
    <t>05:16:17</t>
  </si>
  <si>
    <t>05:06:00</t>
  </si>
  <si>
    <t>04:50:23</t>
  </si>
  <si>
    <t>04:48:25</t>
  </si>
  <si>
    <t>04:45:37</t>
  </si>
  <si>
    <t>03:53:44</t>
  </si>
  <si>
    <t>03:39:18</t>
  </si>
  <si>
    <t>03:00:59</t>
  </si>
  <si>
    <t>02:56:50</t>
  </si>
  <si>
    <t>02:48:12</t>
  </si>
  <si>
    <t>02:31:24</t>
  </si>
  <si>
    <t>16:04:43</t>
  </si>
  <si>
    <t>12:17:41</t>
  </si>
  <si>
    <t>11:38:05</t>
  </si>
  <si>
    <t>11:07:17</t>
  </si>
  <si>
    <t>04:41:01</t>
  </si>
  <si>
    <t>17:00:02</t>
  </si>
  <si>
    <t>08:37:49</t>
  </si>
  <si>
    <t>07:42:14</t>
  </si>
  <si>
    <t>05:41:38</t>
  </si>
  <si>
    <t>05:38:27</t>
  </si>
  <si>
    <t>04:57:34</t>
  </si>
  <si>
    <t>14:03:14</t>
  </si>
  <si>
    <t>06:21:27</t>
  </si>
  <si>
    <t>16:30:13</t>
  </si>
  <si>
    <t>14:49:41</t>
  </si>
  <si>
    <t>12:00:22</t>
  </si>
  <si>
    <t>11:28:26</t>
  </si>
  <si>
    <t>11:06:38</t>
  </si>
  <si>
    <t>00:52:09</t>
  </si>
  <si>
    <t>15:48:16</t>
  </si>
  <si>
    <t>15:45:12</t>
  </si>
  <si>
    <t>07:40:55</t>
  </si>
  <si>
    <t>08:28:58</t>
  </si>
  <si>
    <t>08:26:29</t>
  </si>
  <si>
    <t>05:05:13</t>
  </si>
  <si>
    <t>07:17:44</t>
  </si>
  <si>
    <t>09:48:49</t>
  </si>
  <si>
    <t>10:16:03</t>
  </si>
  <si>
    <t>07:40:45</t>
  </si>
  <si>
    <t>10:22:24</t>
  </si>
  <si>
    <t>08:31:08</t>
  </si>
  <si>
    <t>06:35:43</t>
  </si>
  <si>
    <t>09:54:45</t>
  </si>
  <si>
    <t>11:13:12</t>
  </si>
  <si>
    <t>06:19:06</t>
  </si>
  <si>
    <t>13:18:06</t>
  </si>
  <si>
    <t>12:53:03</t>
  </si>
  <si>
    <t>12:46:17</t>
  </si>
  <si>
    <t>11:58:34</t>
  </si>
  <si>
    <t>10:24:24</t>
  </si>
  <si>
    <t>10:00:44</t>
  </si>
  <si>
    <t>09:59:12</t>
  </si>
  <si>
    <t>09:44:13</t>
  </si>
  <si>
    <t>09:19:24</t>
  </si>
  <si>
    <t>09:15:02</t>
  </si>
  <si>
    <t>09:02:51</t>
  </si>
  <si>
    <t>08:22:18</t>
  </si>
  <si>
    <t>08:17:05</t>
  </si>
  <si>
    <t>07:50:06</t>
  </si>
  <si>
    <t>07:38:28</t>
  </si>
  <si>
    <t>07:10:19</t>
  </si>
  <si>
    <t>06:33:48</t>
  </si>
  <si>
    <t>05:56:06</t>
  </si>
  <si>
    <t>05:48:30</t>
  </si>
  <si>
    <t>05:35:49</t>
  </si>
  <si>
    <t>16:05:25</t>
  </si>
  <si>
    <t>15:08:29</t>
  </si>
  <si>
    <t>14:55:01</t>
  </si>
  <si>
    <t>12:35:58</t>
  </si>
  <si>
    <t>12:26:07</t>
  </si>
  <si>
    <t>12:23:29</t>
  </si>
  <si>
    <t>12:18:00</t>
  </si>
  <si>
    <t>12:15:53</t>
  </si>
  <si>
    <t>12:12:56</t>
  </si>
  <si>
    <t>12:04:34</t>
  </si>
  <si>
    <t>11:54:47</t>
  </si>
  <si>
    <t>11:54:21</t>
  </si>
  <si>
    <t>11:49:54</t>
  </si>
  <si>
    <t>11:39:29</t>
  </si>
  <si>
    <t>11:31:46</t>
  </si>
  <si>
    <t>11:31:26</t>
  </si>
  <si>
    <t>11:12:06</t>
  </si>
  <si>
    <t>11:04:08</t>
  </si>
  <si>
    <t>11:01:40</t>
  </si>
  <si>
    <t>10:26:50</t>
  </si>
  <si>
    <t>10:24:50</t>
  </si>
  <si>
    <t>10:14:08</t>
  </si>
  <si>
    <t>10:04:45</t>
  </si>
  <si>
    <t>10:02:55</t>
  </si>
  <si>
    <t>09:33:19</t>
  </si>
  <si>
    <t>09:29:16</t>
  </si>
  <si>
    <t>09:24:59</t>
  </si>
  <si>
    <t>09:13:51</t>
  </si>
  <si>
    <t>09:01:36</t>
  </si>
  <si>
    <t>08:01:34</t>
  </si>
  <si>
    <t>07:40:07</t>
  </si>
  <si>
    <t>06:51:44</t>
  </si>
  <si>
    <t>06:49:52</t>
  </si>
  <si>
    <t>04:46:38</t>
  </si>
  <si>
    <t>04:20:30</t>
  </si>
  <si>
    <t>03:40:32</t>
  </si>
  <si>
    <t>18:21:40</t>
  </si>
  <si>
    <t>17:52:14</t>
  </si>
  <si>
    <t>12:20:10</t>
  </si>
  <si>
    <t>12:00:20</t>
  </si>
  <si>
    <t>10:55:26</t>
  </si>
  <si>
    <t>09:40:43</t>
  </si>
  <si>
    <t>09:00:34</t>
  </si>
  <si>
    <t>08:57:18</t>
  </si>
  <si>
    <t>08:39:11</t>
  </si>
  <si>
    <t>02:30:40</t>
  </si>
  <si>
    <t>11:54:22</t>
  </si>
  <si>
    <t>06:22:44</t>
  </si>
  <si>
    <t>08:24:47</t>
  </si>
  <si>
    <t>05:12:30</t>
  </si>
  <si>
    <t>17:50:48</t>
  </si>
  <si>
    <t>15:38:03</t>
  </si>
  <si>
    <t>09:14:47</t>
  </si>
  <si>
    <t>11:58:53</t>
  </si>
  <si>
    <t>08:52:34</t>
  </si>
  <si>
    <t>07:35:59</t>
  </si>
  <si>
    <t>16:17:34</t>
  </si>
  <si>
    <t>03:30:28</t>
  </si>
  <si>
    <t>16:14:03</t>
  </si>
  <si>
    <t>09:39:11</t>
  </si>
  <si>
    <t>11:51:20</t>
  </si>
  <si>
    <t>05:49:12</t>
  </si>
  <si>
    <t>11:10:26</t>
  </si>
  <si>
    <t>09:59:26</t>
  </si>
  <si>
    <t>09:58:37</t>
  </si>
  <si>
    <t>09:42:25</t>
  </si>
  <si>
    <t>07:37:16</t>
  </si>
  <si>
    <t>12:24:33</t>
  </si>
  <si>
    <t>06:29:10</t>
  </si>
  <si>
    <t>12:05:40</t>
  </si>
  <si>
    <t>11:17:46</t>
  </si>
  <si>
    <t>09:44:18</t>
  </si>
  <si>
    <t>09:20:27</t>
  </si>
  <si>
    <t>05:14:46</t>
  </si>
  <si>
    <t>10:59:26</t>
  </si>
  <si>
    <t>10:58:21</t>
  </si>
  <si>
    <t>09:49:47</t>
  </si>
  <si>
    <t>11:25:16</t>
  </si>
  <si>
    <t>14:25:31</t>
  </si>
  <si>
    <t>07:44:29</t>
  </si>
  <si>
    <t>05:11:17</t>
  </si>
  <si>
    <t>12:13:31</t>
  </si>
  <si>
    <t>10:20:47</t>
  </si>
  <si>
    <t>06:55:28</t>
  </si>
  <si>
    <t>11:30:58</t>
  </si>
  <si>
    <t>10:17:03</t>
  </si>
  <si>
    <t>19:29:21</t>
  </si>
  <si>
    <t>09:34:52</t>
  </si>
  <si>
    <t>18:47:23</t>
  </si>
  <si>
    <t>06:21:06</t>
  </si>
  <si>
    <t>12:09:43</t>
  </si>
  <si>
    <t>11:03:42</t>
  </si>
  <si>
    <t>06:51:36</t>
  </si>
  <si>
    <t>04:16:40</t>
  </si>
  <si>
    <t>13:13:13</t>
  </si>
  <si>
    <t>11:55:04</t>
  </si>
  <si>
    <t>11:39:25</t>
  </si>
  <si>
    <t>11:21:47</t>
  </si>
  <si>
    <t>09:52:52</t>
  </si>
  <si>
    <t>08:54:56</t>
  </si>
  <si>
    <t>08:25:44</t>
  </si>
  <si>
    <t>06:58:23</t>
  </si>
  <si>
    <t>10:53:22</t>
  </si>
  <si>
    <t>10:31:31</t>
  </si>
  <si>
    <t>08:14:41</t>
  </si>
  <si>
    <t>12:18:46</t>
  </si>
  <si>
    <t>13:46:12</t>
  </si>
  <si>
    <t>13:30:34</t>
  </si>
  <si>
    <t>13:15:31</t>
  </si>
  <si>
    <t>13:07:06</t>
  </si>
  <si>
    <t>13:04:18</t>
  </si>
  <si>
    <t>12:53:52</t>
  </si>
  <si>
    <t>12:27:54</t>
  </si>
  <si>
    <t>12:09:16</t>
  </si>
  <si>
    <t>11:59:05</t>
  </si>
  <si>
    <t>11:49:53</t>
  </si>
  <si>
    <t>11:47:45</t>
  </si>
  <si>
    <t>11:29:15</t>
  </si>
  <si>
    <t>11:27:11</t>
  </si>
  <si>
    <t>11:20:31</t>
  </si>
  <si>
    <t>11:08:58</t>
  </si>
  <si>
    <t>11:08:11</t>
  </si>
  <si>
    <t>11:02:47</t>
  </si>
  <si>
    <t>10:58:41</t>
  </si>
  <si>
    <t>10:35:23</t>
  </si>
  <si>
    <t>10:34:26</t>
  </si>
  <si>
    <t>10:30:42</t>
  </si>
  <si>
    <t>10:14:39</t>
  </si>
  <si>
    <t>10:14:33</t>
  </si>
  <si>
    <t>10:09:16</t>
  </si>
  <si>
    <t>09:50:09</t>
  </si>
  <si>
    <t>09:47:02</t>
  </si>
  <si>
    <t>09:47:01</t>
  </si>
  <si>
    <t>09:46:37</t>
  </si>
  <si>
    <t>09:45:42</t>
  </si>
  <si>
    <t>09:45:08</t>
  </si>
  <si>
    <t>09:41:24</t>
  </si>
  <si>
    <t>09:40:29</t>
  </si>
  <si>
    <t>09:39:33</t>
  </si>
  <si>
    <t>09:36:04</t>
  </si>
  <si>
    <t>09:29:05</t>
  </si>
  <si>
    <t>09:28:27</t>
  </si>
  <si>
    <t>09:28:16</t>
  </si>
  <si>
    <t>09:25:20</t>
  </si>
  <si>
    <t>09:18:11</t>
  </si>
  <si>
    <t>09:10:16</t>
  </si>
  <si>
    <t>09:07:35</t>
  </si>
  <si>
    <t>09:07:18</t>
  </si>
  <si>
    <t>08:44:06</t>
  </si>
  <si>
    <t>08:37:36</t>
  </si>
  <si>
    <t>08:28:57</t>
  </si>
  <si>
    <t>08:21:23</t>
  </si>
  <si>
    <t>08:19:28</t>
  </si>
  <si>
    <t>08:15:18</t>
  </si>
  <si>
    <t>08:10:32</t>
  </si>
  <si>
    <t>08:08:12</t>
  </si>
  <si>
    <t>08:05:09</t>
  </si>
  <si>
    <t>08:00:39</t>
  </si>
  <si>
    <t>07:51:59</t>
  </si>
  <si>
    <t>07:40:13</t>
  </si>
  <si>
    <t>07:30:02</t>
  </si>
  <si>
    <t>07:24:54</t>
  </si>
  <si>
    <t>07:10:58</t>
  </si>
  <si>
    <t>07:04:50</t>
  </si>
  <si>
    <t>06:57:33</t>
  </si>
  <si>
    <t>06:51:02</t>
  </si>
  <si>
    <t>06:43:50</t>
  </si>
  <si>
    <t>06:39:50</t>
  </si>
  <si>
    <t>06:35:23</t>
  </si>
  <si>
    <t>06:19:19</t>
  </si>
  <si>
    <t>06:11:25</t>
  </si>
  <si>
    <t>06:08:12</t>
  </si>
  <si>
    <t>05:17:13</t>
  </si>
  <si>
    <t>05:03:33</t>
  </si>
  <si>
    <t>05:01:40</t>
  </si>
  <si>
    <t>04:58:46</t>
  </si>
  <si>
    <t>04:32:39</t>
  </si>
  <si>
    <t>04:24:33</t>
  </si>
  <si>
    <t>04:07:57</t>
  </si>
  <si>
    <t>02:33:05</t>
  </si>
  <si>
    <t>19:21:57</t>
  </si>
  <si>
    <t>14:47:28</t>
  </si>
  <si>
    <t>14:28:58</t>
  </si>
  <si>
    <t>14:27:27</t>
  </si>
  <si>
    <t>13:54:48</t>
  </si>
  <si>
    <t>13:18:51</t>
  </si>
  <si>
    <t>13:17:39</t>
  </si>
  <si>
    <t>13:16:24</t>
  </si>
  <si>
    <t>13:12:35</t>
  </si>
  <si>
    <t>13:01:15</t>
  </si>
  <si>
    <t>12:50:45</t>
  </si>
  <si>
    <t>12:45:16</t>
  </si>
  <si>
    <t>12:38:12</t>
  </si>
  <si>
    <t>12:35:11</t>
  </si>
  <si>
    <t>12:16:38</t>
  </si>
  <si>
    <t>12:02:05</t>
  </si>
  <si>
    <t>12:00:23</t>
  </si>
  <si>
    <t>11:50:16</t>
  </si>
  <si>
    <t>11:41:38</t>
  </si>
  <si>
    <t>11:39:53</t>
  </si>
  <si>
    <t>11:36:31</t>
  </si>
  <si>
    <t>11:27:09</t>
  </si>
  <si>
    <t>11:22:20</t>
  </si>
  <si>
    <t>11:17:25</t>
  </si>
  <si>
    <t>11:10:28</t>
  </si>
  <si>
    <t>11:10:00</t>
  </si>
  <si>
    <t>10:12:40</t>
  </si>
  <si>
    <t>10:07:45</t>
  </si>
  <si>
    <t>09:49:02</t>
  </si>
  <si>
    <t>09:39:16</t>
  </si>
  <si>
    <t>09:38:27</t>
  </si>
  <si>
    <t>09:35:57</t>
  </si>
  <si>
    <t>09:04:37</t>
  </si>
  <si>
    <t>08:48:24</t>
  </si>
  <si>
    <t>08:42:50</t>
  </si>
  <si>
    <t>07:56:08</t>
  </si>
  <si>
    <t>07:55:30</t>
  </si>
  <si>
    <t>07:54:40</t>
  </si>
  <si>
    <t>07:29:03</t>
  </si>
  <si>
    <t>07:24:58</t>
  </si>
  <si>
    <t>06:54:15</t>
  </si>
  <si>
    <t>06:45:49</t>
  </si>
  <si>
    <t>06:38:52</t>
  </si>
  <si>
    <t>06:23:26</t>
  </si>
  <si>
    <t>06:04:00</t>
  </si>
  <si>
    <t>05:34:40</t>
  </si>
  <si>
    <t>05:16:08</t>
  </si>
  <si>
    <t>05:02:10</t>
  </si>
  <si>
    <t>04:58:52</t>
  </si>
  <si>
    <t>04:50:04</t>
  </si>
  <si>
    <t>03:54:35</t>
  </si>
  <si>
    <t>02:45:19</t>
  </si>
  <si>
    <t>02:29:34</t>
  </si>
  <si>
    <t>00:51:55</t>
  </si>
  <si>
    <t>21:15:44</t>
  </si>
  <si>
    <t>21:05:58</t>
  </si>
  <si>
    <t>19:35:50</t>
  </si>
  <si>
    <t>19:20:41</t>
  </si>
  <si>
    <t>18:01:37</t>
  </si>
  <si>
    <t>17:19:46</t>
  </si>
  <si>
    <t>13:30:49</t>
  </si>
  <si>
    <t>13:27:56</t>
  </si>
  <si>
    <t>13:25:55</t>
  </si>
  <si>
    <t>13:23:10</t>
  </si>
  <si>
    <t>12:57:54</t>
  </si>
  <si>
    <t>12:30:32</t>
  </si>
  <si>
    <t>12:24:42</t>
  </si>
  <si>
    <t>12:22:45</t>
  </si>
  <si>
    <t>11:59:34</t>
  </si>
  <si>
    <t>11:13:16</t>
  </si>
  <si>
    <t>10:29:55</t>
  </si>
  <si>
    <t>10:05:40</t>
  </si>
  <si>
    <t>09:16:38</t>
  </si>
  <si>
    <t>08:40:05</t>
  </si>
  <si>
    <t>08:12:24</t>
  </si>
  <si>
    <t>07:16:42</t>
  </si>
  <si>
    <t>06:38:35</t>
  </si>
  <si>
    <t>05:51:33</t>
  </si>
  <si>
    <t>05:26:05</t>
  </si>
  <si>
    <t>05:12:46</t>
  </si>
  <si>
    <t>04:42:22</t>
  </si>
  <si>
    <t>04:26:48</t>
  </si>
  <si>
    <t>04:02:08</t>
  </si>
  <si>
    <t>03:38:57</t>
  </si>
  <si>
    <t>14:06:23</t>
  </si>
  <si>
    <t>11:58:13</t>
  </si>
  <si>
    <t>09:26:15</t>
  </si>
  <si>
    <t>07:41:17</t>
  </si>
  <si>
    <t>04:55:10</t>
  </si>
  <si>
    <t>16:34:42</t>
  </si>
  <si>
    <t>16:21:15</t>
  </si>
  <si>
    <t>14:58:15</t>
  </si>
  <si>
    <t>09:18:25</t>
  </si>
  <si>
    <t>17:01:47</t>
  </si>
  <si>
    <t>15:19:05</t>
  </si>
  <si>
    <t>08:14:40</t>
  </si>
  <si>
    <t>04:58:58</t>
  </si>
  <si>
    <t>18:15:11</t>
  </si>
  <si>
    <t>07:40:12</t>
  </si>
  <si>
    <t>15:48:24</t>
  </si>
  <si>
    <t>18:00:47</t>
  </si>
  <si>
    <t>11:14:40</t>
  </si>
  <si>
    <t>14:28:24</t>
  </si>
  <si>
    <t>10:05:11</t>
  </si>
  <si>
    <t>07:10:59</t>
  </si>
  <si>
    <t>06:23:54</t>
  </si>
  <si>
    <t>07:40:39</t>
  </si>
  <si>
    <t>07:18:29</t>
  </si>
  <si>
    <t>10:25:41</t>
  </si>
  <si>
    <t>06:21:23</t>
  </si>
  <si>
    <t>01:40:00</t>
  </si>
  <si>
    <t>14:27:12</t>
  </si>
  <si>
    <t>14:26:48</t>
  </si>
  <si>
    <t>14:19:30</t>
  </si>
  <si>
    <t>14:13:21</t>
  </si>
  <si>
    <t>14:03:22</t>
  </si>
  <si>
    <t>13:57:10</t>
  </si>
  <si>
    <t>13:56:12</t>
  </si>
  <si>
    <t>13:53:56</t>
  </si>
  <si>
    <t>13:40:34</t>
  </si>
  <si>
    <t>13:39:08</t>
  </si>
  <si>
    <t>13:34:43</t>
  </si>
  <si>
    <t>13:34:21</t>
  </si>
  <si>
    <t>13:33:26</t>
  </si>
  <si>
    <t>13:31:40</t>
  </si>
  <si>
    <t>13:31:09</t>
  </si>
  <si>
    <t>13:28:15</t>
  </si>
  <si>
    <t>13:26:28</t>
  </si>
  <si>
    <t>13:26:23</t>
  </si>
  <si>
    <t>13:22:53</t>
  </si>
  <si>
    <t>13:22:34</t>
  </si>
  <si>
    <t>13:21:29</t>
  </si>
  <si>
    <t>13:20:51</t>
  </si>
  <si>
    <t>13:19:15</t>
  </si>
  <si>
    <t>13:19:11</t>
  </si>
  <si>
    <t>13:18:26</t>
  </si>
  <si>
    <t>13:15:04</t>
  </si>
  <si>
    <t>13:11:24</t>
  </si>
  <si>
    <t>13:11:03</t>
  </si>
  <si>
    <t>13:10:24</t>
  </si>
  <si>
    <t>13:09:53</t>
  </si>
  <si>
    <t>13:09:24</t>
  </si>
  <si>
    <t>13:08:40</t>
  </si>
  <si>
    <t>13:07:41</t>
  </si>
  <si>
    <t>13:06:36</t>
  </si>
  <si>
    <t>13:05:17</t>
  </si>
  <si>
    <t>13:04:08</t>
  </si>
  <si>
    <t>13:01:11</t>
  </si>
  <si>
    <t>13:00:57</t>
  </si>
  <si>
    <t>13:00:34</t>
  </si>
  <si>
    <t>12:58:39</t>
  </si>
  <si>
    <t>12:57:22</t>
  </si>
  <si>
    <t>12:56:39</t>
  </si>
  <si>
    <t>12:55:58</t>
  </si>
  <si>
    <t>12:55:26</t>
  </si>
  <si>
    <t>12:54:58</t>
  </si>
  <si>
    <t>12:53:48</t>
  </si>
  <si>
    <t>12:51:17</t>
  </si>
  <si>
    <t>12:50:29</t>
  </si>
  <si>
    <t>12:49:13</t>
  </si>
  <si>
    <t>12:48:27</t>
  </si>
  <si>
    <t>12:48:11</t>
  </si>
  <si>
    <t>12:47:16</t>
  </si>
  <si>
    <t>12:45:59</t>
  </si>
  <si>
    <t>12:45:28</t>
  </si>
  <si>
    <t>12:43:22</t>
  </si>
  <si>
    <t>12:43:07</t>
  </si>
  <si>
    <t>12:42:56</t>
  </si>
  <si>
    <t>12:41:27</t>
  </si>
  <si>
    <t>12:37:55</t>
  </si>
  <si>
    <t>12:36:53</t>
  </si>
  <si>
    <t>12:35:28</t>
  </si>
  <si>
    <t>12:35:20</t>
  </si>
  <si>
    <t>12:33:00</t>
  </si>
  <si>
    <t>12:31:46</t>
  </si>
  <si>
    <t>12:31:34</t>
  </si>
  <si>
    <t>12:30:57</t>
  </si>
  <si>
    <t>12:30:45</t>
  </si>
  <si>
    <t>12:30:38</t>
  </si>
  <si>
    <t>12:29:11</t>
  </si>
  <si>
    <t>12:27:15</t>
  </si>
  <si>
    <t>12:26:40</t>
  </si>
  <si>
    <t>12:26:29</t>
  </si>
  <si>
    <t>12:26:13</t>
  </si>
  <si>
    <t>12:25:28</t>
  </si>
  <si>
    <t>12:24:12</t>
  </si>
  <si>
    <t>12:23:52</t>
  </si>
  <si>
    <t>12:21:05</t>
  </si>
  <si>
    <t>12:19:11</t>
  </si>
  <si>
    <t>12:17:39</t>
  </si>
  <si>
    <t>12:17:20</t>
  </si>
  <si>
    <t>12:15:09</t>
  </si>
  <si>
    <t>12:12:45</t>
  </si>
  <si>
    <t>12:09:24</t>
  </si>
  <si>
    <t>12:08:32</t>
  </si>
  <si>
    <t>12:07:57</t>
  </si>
  <si>
    <t>12:07:34</t>
  </si>
  <si>
    <t>12:06:47</t>
  </si>
  <si>
    <t>12:06:07</t>
  </si>
  <si>
    <t>12:04:06</t>
  </si>
  <si>
    <t>12:03:59</t>
  </si>
  <si>
    <t>12:03:01</t>
  </si>
  <si>
    <t>11:58:05</t>
  </si>
  <si>
    <t>11:57:30</t>
  </si>
  <si>
    <t>11:56:08</t>
  </si>
  <si>
    <t>11:54:29</t>
  </si>
  <si>
    <t>11:52:15</t>
  </si>
  <si>
    <t>11:51:25</t>
  </si>
  <si>
    <t>11:50:01</t>
  </si>
  <si>
    <t>11:48:25</t>
  </si>
  <si>
    <t>11:47:43</t>
  </si>
  <si>
    <t>11:46:15</t>
  </si>
  <si>
    <t>11:45:38</t>
  </si>
  <si>
    <t>11:44:57</t>
  </si>
  <si>
    <t>11:44:07</t>
  </si>
  <si>
    <t>11:41:27</t>
  </si>
  <si>
    <t>11:38:48</t>
  </si>
  <si>
    <t>11:34:03</t>
  </si>
  <si>
    <t>11:32:43</t>
  </si>
  <si>
    <t>11:32:02</t>
  </si>
  <si>
    <t>11:29:39</t>
  </si>
  <si>
    <t>11:29:19</t>
  </si>
  <si>
    <t>11:26:08</t>
  </si>
  <si>
    <t>11:25:40</t>
  </si>
  <si>
    <t>11:25:33</t>
  </si>
  <si>
    <t>11:24:42</t>
  </si>
  <si>
    <t>11:22:40</t>
  </si>
  <si>
    <t>11:22:28</t>
  </si>
  <si>
    <t>11:22:12</t>
  </si>
  <si>
    <t>11:20:07</t>
  </si>
  <si>
    <t>11:19:52</t>
  </si>
  <si>
    <t>11:19:39</t>
  </si>
  <si>
    <t>11:19:23</t>
  </si>
  <si>
    <t>11:15:53</t>
  </si>
  <si>
    <t>11:14:52</t>
  </si>
  <si>
    <t>11:14:31</t>
  </si>
  <si>
    <t>11:11:56</t>
  </si>
  <si>
    <t>11:11:24</t>
  </si>
  <si>
    <t>11:11:11</t>
  </si>
  <si>
    <t>11:10:23</t>
  </si>
  <si>
    <t>11:09:46</t>
  </si>
  <si>
    <t>11:09:35</t>
  </si>
  <si>
    <t>11:08:57</t>
  </si>
  <si>
    <t>11:08:18</t>
  </si>
  <si>
    <t>11:07:54</t>
  </si>
  <si>
    <t>11:06:48</t>
  </si>
  <si>
    <t>11:04:17</t>
  </si>
  <si>
    <t>11:04:14</t>
  </si>
  <si>
    <t>11:02:05</t>
  </si>
  <si>
    <t>11:00:52</t>
  </si>
  <si>
    <t>11:00:13</t>
  </si>
  <si>
    <t>10:59:45</t>
  </si>
  <si>
    <t>10:59:08</t>
  </si>
  <si>
    <t>10:59:04</t>
  </si>
  <si>
    <t>10:58:43</t>
  </si>
  <si>
    <t>10:56:38</t>
  </si>
  <si>
    <t>10:55:21</t>
  </si>
  <si>
    <t>10:54:36</t>
  </si>
  <si>
    <t>10:54:23</t>
  </si>
  <si>
    <t>10:52:42</t>
  </si>
  <si>
    <t>10:50:30</t>
  </si>
  <si>
    <t>10:50:12</t>
  </si>
  <si>
    <t>10:49:51</t>
  </si>
  <si>
    <t>10:49:34</t>
  </si>
  <si>
    <t>10:48:40</t>
  </si>
  <si>
    <t>10:46:16</t>
  </si>
  <si>
    <t>10:45:22</t>
  </si>
  <si>
    <t>10:44:26</t>
  </si>
  <si>
    <t>10:41:50</t>
  </si>
  <si>
    <t>10:40:51</t>
  </si>
  <si>
    <t>10:39:59</t>
  </si>
  <si>
    <t>10:39:38</t>
  </si>
  <si>
    <t>10:38:33</t>
  </si>
  <si>
    <t>10:37:41</t>
  </si>
  <si>
    <t>10:37:05</t>
  </si>
  <si>
    <t>10:33:28</t>
  </si>
  <si>
    <t>10:32:30</t>
  </si>
  <si>
    <t>10:29:26</t>
  </si>
  <si>
    <t>10:29:11</t>
  </si>
  <si>
    <t>10:28:34</t>
  </si>
  <si>
    <t>10:28:25</t>
  </si>
  <si>
    <t>10:27:27</t>
  </si>
  <si>
    <t>10:26:00</t>
  </si>
  <si>
    <t>10:25:48</t>
  </si>
  <si>
    <t>10:25:47</t>
  </si>
  <si>
    <t>10:25:16</t>
  </si>
  <si>
    <t>10:23:03</t>
  </si>
  <si>
    <t>10:20:40</t>
  </si>
  <si>
    <t>10:19:32</t>
  </si>
  <si>
    <t>10:19:19</t>
  </si>
  <si>
    <t>10:19:18</t>
  </si>
  <si>
    <t>10:19:00</t>
  </si>
  <si>
    <t>10:17:43</t>
  </si>
  <si>
    <t>10:14:46</t>
  </si>
  <si>
    <t>10:13:40</t>
  </si>
  <si>
    <t>10:12:05</t>
  </si>
  <si>
    <t>10:11:53</t>
  </si>
  <si>
    <t>10:11:39</t>
  </si>
  <si>
    <t>10:11:25</t>
  </si>
  <si>
    <t>10:11:05</t>
  </si>
  <si>
    <t>10:10:19</t>
  </si>
  <si>
    <t>10:10:16</t>
  </si>
  <si>
    <t>10:10:12</t>
  </si>
  <si>
    <t>10:10:08</t>
  </si>
  <si>
    <t>10:08:33</t>
  </si>
  <si>
    <t>10:06:51</t>
  </si>
  <si>
    <t>10:06:25</t>
  </si>
  <si>
    <t>10:06:09</t>
  </si>
  <si>
    <t>10:05:59</t>
  </si>
  <si>
    <t>10:05:29</t>
  </si>
  <si>
    <t>10:02:27</t>
  </si>
  <si>
    <t>10:01:04</t>
  </si>
  <si>
    <t>10:00:36</t>
  </si>
  <si>
    <t>10:00:21</t>
  </si>
  <si>
    <t>09:57:19</t>
  </si>
  <si>
    <t>09:56:23</t>
  </si>
  <si>
    <t>09:56:09</t>
  </si>
  <si>
    <t>09:55:49</t>
  </si>
  <si>
    <t>09:55:10</t>
  </si>
  <si>
    <t>09:54:40</t>
  </si>
  <si>
    <t>09:54:21</t>
  </si>
  <si>
    <t>09:54:11</t>
  </si>
  <si>
    <t>09:51:37</t>
  </si>
  <si>
    <t>09:51:16</t>
  </si>
  <si>
    <t>09:50:02</t>
  </si>
  <si>
    <t>09:49:07</t>
  </si>
  <si>
    <t>09:48:23</t>
  </si>
  <si>
    <t>09:46:34</t>
  </si>
  <si>
    <t>09:46:10</t>
  </si>
  <si>
    <t>09:46:01</t>
  </si>
  <si>
    <t>09:45:45</t>
  </si>
  <si>
    <t>09:44:57</t>
  </si>
  <si>
    <t>09:44:01</t>
  </si>
  <si>
    <t>09:43:31</t>
  </si>
  <si>
    <t>09:43:21</t>
  </si>
  <si>
    <t>09:43:13</t>
  </si>
  <si>
    <t>09:42:42</t>
  </si>
  <si>
    <t>09:41:28</t>
  </si>
  <si>
    <t>09:41:18</t>
  </si>
  <si>
    <t>09:40:22</t>
  </si>
  <si>
    <t>09:40:14</t>
  </si>
  <si>
    <t>09:37:20</t>
  </si>
  <si>
    <t>09:36:32</t>
  </si>
  <si>
    <t>09:35:54</t>
  </si>
  <si>
    <t>09:35:23</t>
  </si>
  <si>
    <t>09:34:57</t>
  </si>
  <si>
    <t>09:34:43</t>
  </si>
  <si>
    <t>09:34:11</t>
  </si>
  <si>
    <t>09:33:51</t>
  </si>
  <si>
    <t>09:31:32</t>
  </si>
  <si>
    <t>09:31:12</t>
  </si>
  <si>
    <t>09:28:44</t>
  </si>
  <si>
    <t>09:27:58</t>
  </si>
  <si>
    <t>09:26:32</t>
  </si>
  <si>
    <t>09:24:20</t>
  </si>
  <si>
    <t>09:24:14</t>
  </si>
  <si>
    <t>09:23:11</t>
  </si>
  <si>
    <t>09:22:39</t>
  </si>
  <si>
    <t>09:22:27</t>
  </si>
  <si>
    <t>09:22:11</t>
  </si>
  <si>
    <t>09:22:05</t>
  </si>
  <si>
    <t>09:21:34</t>
  </si>
  <si>
    <t>09:21:28</t>
  </si>
  <si>
    <t>09:21:19</t>
  </si>
  <si>
    <t>09:20:33</t>
  </si>
  <si>
    <t>09:20:02</t>
  </si>
  <si>
    <t>09:19:43</t>
  </si>
  <si>
    <t>09:18:12</t>
  </si>
  <si>
    <t>09:18:10</t>
  </si>
  <si>
    <t>09:17:45</t>
  </si>
  <si>
    <t>09:16:40</t>
  </si>
  <si>
    <t>09:14:32</t>
  </si>
  <si>
    <t>09:13:08</t>
  </si>
  <si>
    <t>09:12:29</t>
  </si>
  <si>
    <t>09:12:02</t>
  </si>
  <si>
    <t>09:10:57</t>
  </si>
  <si>
    <t>09:07:27</t>
  </si>
  <si>
    <t>09:06:46</t>
  </si>
  <si>
    <t>09:03:17</t>
  </si>
  <si>
    <t>09:03:14</t>
  </si>
  <si>
    <t>09:03:08</t>
  </si>
  <si>
    <t>09:02:39</t>
  </si>
  <si>
    <t>09:00:18</t>
  </si>
  <si>
    <t>09:00:16</t>
  </si>
  <si>
    <t>08:58:54</t>
  </si>
  <si>
    <t>08:57:29</t>
  </si>
  <si>
    <t>08:57:13</t>
  </si>
  <si>
    <t>08:57:12</t>
  </si>
  <si>
    <t>08:57:09</t>
  </si>
  <si>
    <t>08:56:08</t>
  </si>
  <si>
    <t>08:56:09</t>
  </si>
  <si>
    <t>08:55:27</t>
  </si>
  <si>
    <t>08:53:18</t>
  </si>
  <si>
    <t>08:52:43</t>
  </si>
  <si>
    <t>08:51:41</t>
  </si>
  <si>
    <t>08:48:32</t>
  </si>
  <si>
    <t>08:47:15</t>
  </si>
  <si>
    <t>08:46:58</t>
  </si>
  <si>
    <t>08:46:40</t>
  </si>
  <si>
    <t>08:45:43</t>
  </si>
  <si>
    <t>08:45:13</t>
  </si>
  <si>
    <t>08:44:15</t>
  </si>
  <si>
    <t>08:43:38</t>
  </si>
  <si>
    <t>08:43:14</t>
  </si>
  <si>
    <t>08:43:02</t>
  </si>
  <si>
    <t>08:42:10</t>
  </si>
  <si>
    <t>08:41:18</t>
  </si>
  <si>
    <t>08:41:04</t>
  </si>
  <si>
    <t>08:39:28</t>
  </si>
  <si>
    <t>08:38:59</t>
  </si>
  <si>
    <t>08:34:37</t>
  </si>
  <si>
    <t>08:34:34</t>
  </si>
  <si>
    <t>08:34:08</t>
  </si>
  <si>
    <t>08:34:04</t>
  </si>
  <si>
    <t>08:33:49</t>
  </si>
  <si>
    <t>08:32:50</t>
  </si>
  <si>
    <t>08:32:30</t>
  </si>
  <si>
    <t>08:26:55</t>
  </si>
  <si>
    <t>08:26:30</t>
  </si>
  <si>
    <t>08:25:26</t>
  </si>
  <si>
    <t>08:25:04</t>
  </si>
  <si>
    <t>08:23:48</t>
  </si>
  <si>
    <t>08:23:14</t>
  </si>
  <si>
    <t>08:22:15</t>
  </si>
  <si>
    <t>08:22:11</t>
  </si>
  <si>
    <t>08:17:23</t>
  </si>
  <si>
    <t>08:13:16</t>
  </si>
  <si>
    <t>08:12:20</t>
  </si>
  <si>
    <t>08:12:12</t>
  </si>
  <si>
    <t>08:11:49</t>
  </si>
  <si>
    <t>08:10:55</t>
  </si>
  <si>
    <t>08:09:07</t>
  </si>
  <si>
    <t>08:08:47</t>
  </si>
  <si>
    <t>08:07:32</t>
  </si>
  <si>
    <t>08:07:12</t>
  </si>
  <si>
    <t>08:05:38</t>
  </si>
  <si>
    <t>08:05:24</t>
  </si>
  <si>
    <t>08:05:10</t>
  </si>
  <si>
    <t>08:04:27</t>
  </si>
  <si>
    <t>08:03:42</t>
  </si>
  <si>
    <t>08:03:07</t>
  </si>
  <si>
    <t>08:01:54</t>
  </si>
  <si>
    <t>08:01:33</t>
  </si>
  <si>
    <t>08:01:21</t>
  </si>
  <si>
    <t>08:00:16</t>
  </si>
  <si>
    <t>07:59:38</t>
  </si>
  <si>
    <t>07:59:35</t>
  </si>
  <si>
    <t>07:59:04</t>
  </si>
  <si>
    <t>07:58:18</t>
  </si>
  <si>
    <t>07:57:14</t>
  </si>
  <si>
    <t>07:56:43</t>
  </si>
  <si>
    <t>07:56:25</t>
  </si>
  <si>
    <t>07:55:36</t>
  </si>
  <si>
    <t>07:55:23</t>
  </si>
  <si>
    <t>07:54:27</t>
  </si>
  <si>
    <t>07:54:17</t>
  </si>
  <si>
    <t>07:53:48</t>
  </si>
  <si>
    <t>07:53:12</t>
  </si>
  <si>
    <t>07:51:12</t>
  </si>
  <si>
    <t>07:50:28</t>
  </si>
  <si>
    <t>07:50:19</t>
  </si>
  <si>
    <t>07:47:37</t>
  </si>
  <si>
    <t>07:46:13</t>
  </si>
  <si>
    <t>07:43:17</t>
  </si>
  <si>
    <t>07:41:47</t>
  </si>
  <si>
    <t>07:40:38</t>
  </si>
  <si>
    <t>07:39:24</t>
  </si>
  <si>
    <t>07:36:22</t>
  </si>
  <si>
    <t>07:31:30</t>
  </si>
  <si>
    <t>07:31:11</t>
  </si>
  <si>
    <t>07:30:19</t>
  </si>
  <si>
    <t>07:26:04</t>
  </si>
  <si>
    <t>07:25:31</t>
  </si>
  <si>
    <t>07:21:53</t>
  </si>
  <si>
    <t>07:21:23</t>
  </si>
  <si>
    <t>07:20:40</t>
  </si>
  <si>
    <t>07:20:25</t>
  </si>
  <si>
    <t>07:19:51</t>
  </si>
  <si>
    <t>07:19:32</t>
  </si>
  <si>
    <t>07:17:45</t>
  </si>
  <si>
    <t>07:17:07</t>
  </si>
  <si>
    <t>07:16:25</t>
  </si>
  <si>
    <t>07:15:55</t>
  </si>
  <si>
    <t>07:15:10</t>
  </si>
  <si>
    <t>07:13:51</t>
  </si>
  <si>
    <t>07:13:49</t>
  </si>
  <si>
    <t>07:12:41</t>
  </si>
  <si>
    <t>07:10:29</t>
  </si>
  <si>
    <t>07:09:39</t>
  </si>
  <si>
    <t>07:08:36</t>
  </si>
  <si>
    <t>07:06:37</t>
  </si>
  <si>
    <t>07:06:34</t>
  </si>
  <si>
    <t>07:06:29</t>
  </si>
  <si>
    <t>07:03:05</t>
  </si>
  <si>
    <t>07:01:15</t>
  </si>
  <si>
    <t>07:00:29</t>
  </si>
  <si>
    <t>06:58:55</t>
  </si>
  <si>
    <t>06:58:09</t>
  </si>
  <si>
    <t>06:57:58</t>
  </si>
  <si>
    <t>06:57:12</t>
  </si>
  <si>
    <t>06:55:45</t>
  </si>
  <si>
    <t>06:53:21</t>
  </si>
  <si>
    <t>06:51:20</t>
  </si>
  <si>
    <t>06:49:40</t>
  </si>
  <si>
    <t>06:48:53</t>
  </si>
  <si>
    <t>06:48:50</t>
  </si>
  <si>
    <t>06:45:59</t>
  </si>
  <si>
    <t>06:45:07</t>
  </si>
  <si>
    <t>06:44:42</t>
  </si>
  <si>
    <t>06:44:40</t>
  </si>
  <si>
    <t>06:44:25</t>
  </si>
  <si>
    <t>06:44:13</t>
  </si>
  <si>
    <t>06:43:05</t>
  </si>
  <si>
    <t>06:42:06</t>
  </si>
  <si>
    <t>06:39:38</t>
  </si>
  <si>
    <t>06:38:29</t>
  </si>
  <si>
    <t>06:37:54</t>
  </si>
  <si>
    <t>06:36:15</t>
  </si>
  <si>
    <t>06:34:57</t>
  </si>
  <si>
    <t>06:34:28</t>
  </si>
  <si>
    <t>06:33:07</t>
  </si>
  <si>
    <t>06:32:18</t>
  </si>
  <si>
    <t>06:31:49</t>
  </si>
  <si>
    <t>06:27:59</t>
  </si>
  <si>
    <t>06:26:05</t>
  </si>
  <si>
    <t>06:26:04</t>
  </si>
  <si>
    <t>06:25:58</t>
  </si>
  <si>
    <t>06:24:38</t>
  </si>
  <si>
    <t>06:23:47</t>
  </si>
  <si>
    <t>06:22:30</t>
  </si>
  <si>
    <t>06:19:33</t>
  </si>
  <si>
    <t>06:18:20</t>
  </si>
  <si>
    <t>06:17:07</t>
  </si>
  <si>
    <t>06:16:56</t>
  </si>
  <si>
    <t>06:16:32</t>
  </si>
  <si>
    <t>06:14:06</t>
  </si>
  <si>
    <t>06:13:10</t>
  </si>
  <si>
    <t>06:13:08</t>
  </si>
  <si>
    <t>06:10:32</t>
  </si>
  <si>
    <t>06:09:32</t>
  </si>
  <si>
    <t>06:09:14</t>
  </si>
  <si>
    <t>06:08:04</t>
  </si>
  <si>
    <t>06:07:02</t>
  </si>
  <si>
    <t>06:04:26</t>
  </si>
  <si>
    <t>06:03:43</t>
  </si>
  <si>
    <t>06:01:11</t>
  </si>
  <si>
    <t>05:59:26</t>
  </si>
  <si>
    <t>05:59:19</t>
  </si>
  <si>
    <t>05:58:40</t>
  </si>
  <si>
    <t>05:57:49</t>
  </si>
  <si>
    <t>05:57:30</t>
  </si>
  <si>
    <t>05:56:13</t>
  </si>
  <si>
    <t>05:55:43</t>
  </si>
  <si>
    <t>05:54:01</t>
  </si>
  <si>
    <t>05:52:44</t>
  </si>
  <si>
    <t>05:51:54</t>
  </si>
  <si>
    <t>05:51:11</t>
  </si>
  <si>
    <t>05:42:33</t>
  </si>
  <si>
    <t>05:38:10</t>
  </si>
  <si>
    <t>05:36:38</t>
  </si>
  <si>
    <t>05:36:18</t>
  </si>
  <si>
    <t>05:36:04</t>
  </si>
  <si>
    <t>05:34:26</t>
  </si>
  <si>
    <t>05:33:48</t>
  </si>
  <si>
    <t>05:33:22</t>
  </si>
  <si>
    <t>05:32:54</t>
  </si>
  <si>
    <t>05:32:36</t>
  </si>
  <si>
    <t>05:28:52</t>
  </si>
  <si>
    <t>05:28:14</t>
  </si>
  <si>
    <t>05:26:07</t>
  </si>
  <si>
    <t>05:24:36</t>
  </si>
  <si>
    <t>05:22:33</t>
  </si>
  <si>
    <t>05:21:51</t>
  </si>
  <si>
    <t>05:20:14</t>
  </si>
  <si>
    <t>05:18:30</t>
  </si>
  <si>
    <t>05:16:55</t>
  </si>
  <si>
    <t>05:14:12</t>
  </si>
  <si>
    <t>05:10:44</t>
  </si>
  <si>
    <t>05:10:18</t>
  </si>
  <si>
    <t>05:10:10</t>
  </si>
  <si>
    <t>05:08:32</t>
  </si>
  <si>
    <t>05:04:16</t>
  </si>
  <si>
    <t>05:03:07</t>
  </si>
  <si>
    <t>05:02:38</t>
  </si>
  <si>
    <t>05:02:25</t>
  </si>
  <si>
    <t>04:56:09</t>
  </si>
  <si>
    <t>04:53:26</t>
  </si>
  <si>
    <t>04:53:11</t>
  </si>
  <si>
    <t>04:52:10</t>
  </si>
  <si>
    <t>04:51:44</t>
  </si>
  <si>
    <t>04:45:32</t>
  </si>
  <si>
    <t>04:43:13</t>
  </si>
  <si>
    <t>04:33:00</t>
  </si>
  <si>
    <t>04:28:21</t>
  </si>
  <si>
    <t>04:28:04</t>
  </si>
  <si>
    <t>04:24:41</t>
  </si>
  <si>
    <t>04:18:04</t>
  </si>
  <si>
    <t>04:03:37</t>
  </si>
  <si>
    <t>03:57:09</t>
  </si>
  <si>
    <t>03:44:59</t>
  </si>
  <si>
    <t>03:19:21</t>
  </si>
  <si>
    <t>03:15:43</t>
  </si>
  <si>
    <t>03:08:14</t>
  </si>
  <si>
    <t>03:04:19</t>
  </si>
  <si>
    <t>03:02:25</t>
  </si>
  <si>
    <t>02:34:54</t>
  </si>
  <si>
    <t>02:28:06</t>
  </si>
  <si>
    <t>00:10:12</t>
  </si>
  <si>
    <t>20:18:06</t>
  </si>
  <si>
    <t>19:43:34</t>
  </si>
  <si>
    <t>18:41:03</t>
  </si>
  <si>
    <t>18:22:16</t>
  </si>
  <si>
    <t>18:17:42</t>
  </si>
  <si>
    <t>18:01:36</t>
  </si>
  <si>
    <t>17:24:59</t>
  </si>
  <si>
    <t>16:21:03</t>
  </si>
  <si>
    <t>16:02:51</t>
  </si>
  <si>
    <t>15:47:45</t>
  </si>
  <si>
    <t>15:37:26</t>
  </si>
  <si>
    <t>15:29:41</t>
  </si>
  <si>
    <t>15:27:09</t>
  </si>
  <si>
    <t>15:17:48</t>
  </si>
  <si>
    <t>15:02:51</t>
  </si>
  <si>
    <t>15:01:17</t>
  </si>
  <si>
    <t>15:00:24</t>
  </si>
  <si>
    <t>14:37:04</t>
  </si>
  <si>
    <t>14:30:43</t>
  </si>
  <si>
    <t>14:18:23</t>
  </si>
  <si>
    <t>14:16:41</t>
  </si>
  <si>
    <t>14:16:19</t>
  </si>
  <si>
    <t>14:16:03</t>
  </si>
  <si>
    <t>14:14:00</t>
  </si>
  <si>
    <t>14:10:42</t>
  </si>
  <si>
    <t>14:08:44</t>
  </si>
  <si>
    <t>14:08:28</t>
  </si>
  <si>
    <t>14:06:31</t>
  </si>
  <si>
    <t>14:06:18</t>
  </si>
  <si>
    <t>14:03:19</t>
  </si>
  <si>
    <t>13:58:59</t>
  </si>
  <si>
    <t>13:55:27</t>
  </si>
  <si>
    <t>13:55:21</t>
  </si>
  <si>
    <t>13:54:32</t>
  </si>
  <si>
    <t>13:54:19</t>
  </si>
  <si>
    <t>13:53:36</t>
  </si>
  <si>
    <t>13:47:13</t>
  </si>
  <si>
    <t>13:46:09</t>
  </si>
  <si>
    <t>13:46:03</t>
  </si>
  <si>
    <t>13:45:56</t>
  </si>
  <si>
    <t>13:42:45</t>
  </si>
  <si>
    <t>13:41:48</t>
  </si>
  <si>
    <t>13:38:08</t>
  </si>
  <si>
    <t>13:37:34</t>
  </si>
  <si>
    <t>13:34:36</t>
  </si>
  <si>
    <t>13:29:55</t>
  </si>
  <si>
    <t>13:27:22</t>
  </si>
  <si>
    <t>13:23:57</t>
  </si>
  <si>
    <t>13:20:49</t>
  </si>
  <si>
    <t>13:20:25</t>
  </si>
  <si>
    <t>13:19:38</t>
  </si>
  <si>
    <t>13:17:30</t>
  </si>
  <si>
    <t>13:10:42</t>
  </si>
  <si>
    <t>13:09:22</t>
  </si>
  <si>
    <t>13:07:29</t>
  </si>
  <si>
    <t>12:59:48</t>
  </si>
  <si>
    <t>12:58:16</t>
  </si>
  <si>
    <t>12:54:18</t>
  </si>
  <si>
    <t>12:53:40</t>
  </si>
  <si>
    <t>12:52:46</t>
  </si>
  <si>
    <t>12:48:39</t>
  </si>
  <si>
    <t>12:45:51</t>
  </si>
  <si>
    <t>12:42:48</t>
  </si>
  <si>
    <t>12:40:28</t>
  </si>
  <si>
    <t>12:40:24</t>
  </si>
  <si>
    <t>12:40:19</t>
  </si>
  <si>
    <t>12:39:14</t>
  </si>
  <si>
    <t>12:38:48</t>
  </si>
  <si>
    <t>12:38:05</t>
  </si>
  <si>
    <t>12:37:56</t>
  </si>
  <si>
    <t>12:35:49</t>
  </si>
  <si>
    <t>12:34:53</t>
  </si>
  <si>
    <t>12:30:10</t>
  </si>
  <si>
    <t>12:28:41</t>
  </si>
  <si>
    <t>12:27:23</t>
  </si>
  <si>
    <t>12:26:27</t>
  </si>
  <si>
    <t>12:24:51</t>
  </si>
  <si>
    <t>12:24:32</t>
  </si>
  <si>
    <t>12:22:14</t>
  </si>
  <si>
    <t>12:20:42</t>
  </si>
  <si>
    <t>12:20:17</t>
  </si>
  <si>
    <t>12:17:26</t>
  </si>
  <si>
    <t>12:15:34</t>
  </si>
  <si>
    <t>12:15:00</t>
  </si>
  <si>
    <t>12:14:10</t>
  </si>
  <si>
    <t>12:13:41</t>
  </si>
  <si>
    <t>12:12:49</t>
  </si>
  <si>
    <t>12:12:39</t>
  </si>
  <si>
    <t>12:12:12</t>
  </si>
  <si>
    <t>12:11:09</t>
  </si>
  <si>
    <t>12:11:06</t>
  </si>
  <si>
    <t>12:10:27</t>
  </si>
  <si>
    <t>12:09:42</t>
  </si>
  <si>
    <t>12:09:34</t>
  </si>
  <si>
    <t>12:09:25</t>
  </si>
  <si>
    <t>12:08:31</t>
  </si>
  <si>
    <t>12:08:03</t>
  </si>
  <si>
    <t>12:07:59</t>
  </si>
  <si>
    <t>12:07:44</t>
  </si>
  <si>
    <t>12:05:49</t>
  </si>
  <si>
    <t>12:05:35</t>
  </si>
  <si>
    <t>12:04:58</t>
  </si>
  <si>
    <t>12:03:53</t>
  </si>
  <si>
    <t>12:03:35</t>
  </si>
  <si>
    <t>12:02:33</t>
  </si>
  <si>
    <t>12:00:18</t>
  </si>
  <si>
    <t>11:59:44</t>
  </si>
  <si>
    <t>11:57:54</t>
  </si>
  <si>
    <t>11:57:11</t>
  </si>
  <si>
    <t>11:57:08</t>
  </si>
  <si>
    <t>11:55:36</t>
  </si>
  <si>
    <t>11:55:33</t>
  </si>
  <si>
    <t>11:55:26</t>
  </si>
  <si>
    <t>11:55:00</t>
  </si>
  <si>
    <t>11:51:54</t>
  </si>
  <si>
    <t>11:51:48</t>
  </si>
  <si>
    <t>11:51:19</t>
  </si>
  <si>
    <t>11:50:21</t>
  </si>
  <si>
    <t>11:46:41</t>
  </si>
  <si>
    <t>11:46:26</t>
  </si>
  <si>
    <t>11:46:08</t>
  </si>
  <si>
    <t>11:45:58</t>
  </si>
  <si>
    <t>11:45:49</t>
  </si>
  <si>
    <t>11:44:12</t>
  </si>
  <si>
    <t>11:43:39</t>
  </si>
  <si>
    <t>11:43:38</t>
  </si>
  <si>
    <t>11:42:21</t>
  </si>
  <si>
    <t>11:41:42</t>
  </si>
  <si>
    <t>11:40:28</t>
  </si>
  <si>
    <t>11:40:20</t>
  </si>
  <si>
    <t>11:39:49</t>
  </si>
  <si>
    <t>11:39:46</t>
  </si>
  <si>
    <t>11:39:38</t>
  </si>
  <si>
    <t>11:37:56</t>
  </si>
  <si>
    <t>11:36:29</t>
  </si>
  <si>
    <t>11:36:08</t>
  </si>
  <si>
    <t>11:33:56</t>
  </si>
  <si>
    <t>11:33:52</t>
  </si>
  <si>
    <t>11:32:30</t>
  </si>
  <si>
    <t>11:27:52</t>
  </si>
  <si>
    <t>11:27:32</t>
  </si>
  <si>
    <t>11:27:02</t>
  </si>
  <si>
    <t>11:26:10</t>
  </si>
  <si>
    <t>11:25:59</t>
  </si>
  <si>
    <t>11:25:10</t>
  </si>
  <si>
    <t>11:24:03</t>
  </si>
  <si>
    <t>11:22:34</t>
  </si>
  <si>
    <t>11:22:13</t>
  </si>
  <si>
    <t>11:22:03</t>
  </si>
  <si>
    <t>11:21:50</t>
  </si>
  <si>
    <t>11:21:32</t>
  </si>
  <si>
    <t>11:21:17</t>
  </si>
  <si>
    <t>11:20:35</t>
  </si>
  <si>
    <t>11:19:13</t>
  </si>
  <si>
    <t>11:17:10</t>
  </si>
  <si>
    <t>11:17:00</t>
  </si>
  <si>
    <t>11:16:38</t>
  </si>
  <si>
    <t>11:15:32</t>
  </si>
  <si>
    <t>11:14:26</t>
  </si>
  <si>
    <t>11:14:25</t>
  </si>
  <si>
    <t>11:13:34</t>
  </si>
  <si>
    <t>11:13:31</t>
  </si>
  <si>
    <t>11:13:08</t>
  </si>
  <si>
    <t>11:11:19</t>
  </si>
  <si>
    <t>11:10:22</t>
  </si>
  <si>
    <t>11:09:52</t>
  </si>
  <si>
    <t>11:08:35</t>
  </si>
  <si>
    <t>11:06:04</t>
  </si>
  <si>
    <t>11:05:55</t>
  </si>
  <si>
    <t>11:03:07</t>
  </si>
  <si>
    <t>11:03:04</t>
  </si>
  <si>
    <t>11:02:38</t>
  </si>
  <si>
    <t>11:02:02</t>
  </si>
  <si>
    <t>11:01:11</t>
  </si>
  <si>
    <t>11:00:33</t>
  </si>
  <si>
    <t>10:59:47</t>
  </si>
  <si>
    <t>10:59:31</t>
  </si>
  <si>
    <t>10:58:44</t>
  </si>
  <si>
    <t>10:58:20</t>
  </si>
  <si>
    <t>10:57:33</t>
  </si>
  <si>
    <t>10:56:15</t>
  </si>
  <si>
    <t>10:52:45</t>
  </si>
  <si>
    <t>10:50:44</t>
  </si>
  <si>
    <t>10:49:46</t>
  </si>
  <si>
    <t>10:48:32</t>
  </si>
  <si>
    <t>10:46:24</t>
  </si>
  <si>
    <t>10:44:48</t>
  </si>
  <si>
    <t>10:44:27</t>
  </si>
  <si>
    <t>10:43:50</t>
  </si>
  <si>
    <t>10:43:42</t>
  </si>
  <si>
    <t>10:43:14</t>
  </si>
  <si>
    <t>10:42:04</t>
  </si>
  <si>
    <t>10:39:41</t>
  </si>
  <si>
    <t>10:39:20</t>
  </si>
  <si>
    <t>10:38:46</t>
  </si>
  <si>
    <t>10:38:17</t>
  </si>
  <si>
    <t>10:37:04</t>
  </si>
  <si>
    <t>10:36:20</t>
  </si>
  <si>
    <t>10:34:10</t>
  </si>
  <si>
    <t>10:33:08</t>
  </si>
  <si>
    <t>10:32:49</t>
  </si>
  <si>
    <t>10:32:02</t>
  </si>
  <si>
    <t>10:31:24</t>
  </si>
  <si>
    <t>10:30:57</t>
  </si>
  <si>
    <t>10:27:32</t>
  </si>
  <si>
    <t>10:27:22</t>
  </si>
  <si>
    <t>10:26:43</t>
  </si>
  <si>
    <t>10:26:37</t>
  </si>
  <si>
    <t>10:26:14</t>
  </si>
  <si>
    <t>10:25:10</t>
  </si>
  <si>
    <t>10:23:58</t>
  </si>
  <si>
    <t>10:23:16</t>
  </si>
  <si>
    <t>10:22:51</t>
  </si>
  <si>
    <t>10:22:05</t>
  </si>
  <si>
    <t>10:21:55</t>
  </si>
  <si>
    <t>10:21:35</t>
  </si>
  <si>
    <t>10:20:51</t>
  </si>
  <si>
    <t>10:18:53</t>
  </si>
  <si>
    <t>10:18:25</t>
  </si>
  <si>
    <t>10:17:10</t>
  </si>
  <si>
    <t>10:17:08</t>
  </si>
  <si>
    <t>10:16:39</t>
  </si>
  <si>
    <t>10:15:59</t>
  </si>
  <si>
    <t>10:15:05</t>
  </si>
  <si>
    <t>10:14:00</t>
  </si>
  <si>
    <t>10:13:59</t>
  </si>
  <si>
    <t>10:13:31</t>
  </si>
  <si>
    <t>10:12:30</t>
  </si>
  <si>
    <t>10:12:00</t>
  </si>
  <si>
    <t>10:10:53</t>
  </si>
  <si>
    <t>10:10:34</t>
  </si>
  <si>
    <t>10:09:13</t>
  </si>
  <si>
    <t>10:08:44</t>
  </si>
  <si>
    <t>10:08:38</t>
  </si>
  <si>
    <t>10:06:46</t>
  </si>
  <si>
    <t>10:06:39</t>
  </si>
  <si>
    <t>10:05:39</t>
  </si>
  <si>
    <t>10:05:26</t>
  </si>
  <si>
    <t>10:05:16</t>
  </si>
  <si>
    <t>10:04:18</t>
  </si>
  <si>
    <t>10:03:12</t>
  </si>
  <si>
    <t>10:01:23</t>
  </si>
  <si>
    <t>10:01:20</t>
  </si>
  <si>
    <t>10:00:20</t>
  </si>
  <si>
    <t>09:59:43</t>
  </si>
  <si>
    <t>09:59:11</t>
  </si>
  <si>
    <t>09:57:25</t>
  </si>
  <si>
    <t>09:56:01</t>
  </si>
  <si>
    <t>09:55:59</t>
  </si>
  <si>
    <t>09:55:13</t>
  </si>
  <si>
    <t>09:54:16</t>
  </si>
  <si>
    <t>09:53:59</t>
  </si>
  <si>
    <t>09:53:49</t>
  </si>
  <si>
    <t>09:51:27</t>
  </si>
  <si>
    <t>09:50:06</t>
  </si>
  <si>
    <t>09:47:18</t>
  </si>
  <si>
    <t>09:47:14</t>
  </si>
  <si>
    <t>09:46:53</t>
  </si>
  <si>
    <t>09:46:24</t>
  </si>
  <si>
    <t>09:43:24</t>
  </si>
  <si>
    <t>09:43:14</t>
  </si>
  <si>
    <t>09:43:01</t>
  </si>
  <si>
    <t>09:42:50</t>
  </si>
  <si>
    <t>09:41:52</t>
  </si>
  <si>
    <t>09:41:50</t>
  </si>
  <si>
    <t>09:41:25</t>
  </si>
  <si>
    <t>09:38:30</t>
  </si>
  <si>
    <t>09:38:19</t>
  </si>
  <si>
    <t>09:36:58</t>
  </si>
  <si>
    <t>09:36:07</t>
  </si>
  <si>
    <t>09:31:47</t>
  </si>
  <si>
    <t>09:31:46</t>
  </si>
  <si>
    <t>09:30:32</t>
  </si>
  <si>
    <t>09:30:23</t>
  </si>
  <si>
    <t>09:30:15</t>
  </si>
  <si>
    <t>09:28:14</t>
  </si>
  <si>
    <t>09:27:43</t>
  </si>
  <si>
    <t>09:26:53</t>
  </si>
  <si>
    <t>09:26:38</t>
  </si>
  <si>
    <t>09:25:22</t>
  </si>
  <si>
    <t>09:25:00</t>
  </si>
  <si>
    <t>09:24:36</t>
  </si>
  <si>
    <t>09:24:03</t>
  </si>
  <si>
    <t>09:23:37</t>
  </si>
  <si>
    <t>09:22:50</t>
  </si>
  <si>
    <t>09:22:47</t>
  </si>
  <si>
    <t>09:22:29</t>
  </si>
  <si>
    <t>09:22:25</t>
  </si>
  <si>
    <t>09:22:21</t>
  </si>
  <si>
    <t>09:21:51</t>
  </si>
  <si>
    <t>09:21:47</t>
  </si>
  <si>
    <t>09:21:07</t>
  </si>
  <si>
    <t>09:20:25</t>
  </si>
  <si>
    <t>09:19:19</t>
  </si>
  <si>
    <t>09:18:09</t>
  </si>
  <si>
    <t>09:18:03</t>
  </si>
  <si>
    <t>09:17:24</t>
  </si>
  <si>
    <t>09:16:56</t>
  </si>
  <si>
    <t>09:15:09</t>
  </si>
  <si>
    <t>09:14:26</t>
  </si>
  <si>
    <t>09:14:16</t>
  </si>
  <si>
    <t>09:13:23</t>
  </si>
  <si>
    <t>09:10:04</t>
  </si>
  <si>
    <t>09:07:06</t>
  </si>
  <si>
    <t>09:04:38</t>
  </si>
  <si>
    <t>09:04:05</t>
  </si>
  <si>
    <t>09:03:54</t>
  </si>
  <si>
    <t>09:03:38</t>
  </si>
  <si>
    <t>09:02:59</t>
  </si>
  <si>
    <t>09:02:40</t>
  </si>
  <si>
    <t>09:02:33</t>
  </si>
  <si>
    <t>09:01:42</t>
  </si>
  <si>
    <t>09:01:39</t>
  </si>
  <si>
    <t>09:00:59</t>
  </si>
  <si>
    <t>09:00:12</t>
  </si>
  <si>
    <t>08:58:28</t>
  </si>
  <si>
    <t>08:56:25</t>
  </si>
  <si>
    <t>08:54:58</t>
  </si>
  <si>
    <t>08:54:33</t>
  </si>
  <si>
    <t>08:53:06</t>
  </si>
  <si>
    <t>08:52:18</t>
  </si>
  <si>
    <t>08:49:30</t>
  </si>
  <si>
    <t>08:48:39</t>
  </si>
  <si>
    <t>08:48:28</t>
  </si>
  <si>
    <t>08:46:11</t>
  </si>
  <si>
    <t>08:46:08</t>
  </si>
  <si>
    <t>08:43:52</t>
  </si>
  <si>
    <t>08:42:25</t>
  </si>
  <si>
    <t>08:41:19</t>
  </si>
  <si>
    <t>08:40:13</t>
  </si>
  <si>
    <t>08:40:12</t>
  </si>
  <si>
    <t>08:37:08</t>
  </si>
  <si>
    <t>08:36:18</t>
  </si>
  <si>
    <t>08:35:21</t>
  </si>
  <si>
    <t>08:34:46</t>
  </si>
  <si>
    <t>08:34:38</t>
  </si>
  <si>
    <t>08:33:46</t>
  </si>
  <si>
    <t>08:33:12</t>
  </si>
  <si>
    <t>08:31:58</t>
  </si>
  <si>
    <t>08:31:22</t>
  </si>
  <si>
    <t>08:28:29</t>
  </si>
  <si>
    <t>08:28:20</t>
  </si>
  <si>
    <t>08:28:19</t>
  </si>
  <si>
    <t>08:27:17</t>
  </si>
  <si>
    <t>08:27:16</t>
  </si>
  <si>
    <t>08:22:08</t>
  </si>
  <si>
    <t>08:21:21</t>
  </si>
  <si>
    <t>08:19:20</t>
  </si>
  <si>
    <t>08:18:59</t>
  </si>
  <si>
    <t>08:16:49</t>
  </si>
  <si>
    <t>08:15:50</t>
  </si>
  <si>
    <t>08:15:46</t>
  </si>
  <si>
    <t>08:15:34</t>
  </si>
  <si>
    <t>08:15:06</t>
  </si>
  <si>
    <t>08:13:41</t>
  </si>
  <si>
    <t>08:13:24</t>
  </si>
  <si>
    <t>08:12:30</t>
  </si>
  <si>
    <t>08:11:41</t>
  </si>
  <si>
    <t>08:10:50</t>
  </si>
  <si>
    <t>08:10:48</t>
  </si>
  <si>
    <t>08:09:35</t>
  </si>
  <si>
    <t>08:08:59</t>
  </si>
  <si>
    <t>08:07:03</t>
  </si>
  <si>
    <t>08:05:29</t>
  </si>
  <si>
    <t>08:03:30</t>
  </si>
  <si>
    <t>08:02:57</t>
  </si>
  <si>
    <t>08:02:09</t>
  </si>
  <si>
    <t>08:01:39</t>
  </si>
  <si>
    <t>08:00:46</t>
  </si>
  <si>
    <t>07:59:41</t>
  </si>
  <si>
    <t>07:56:12</t>
  </si>
  <si>
    <t>07:55:51</t>
  </si>
  <si>
    <t>07:55:48</t>
  </si>
  <si>
    <t>07:54:00</t>
  </si>
  <si>
    <t>07:53:37</t>
  </si>
  <si>
    <t>07:53:22</t>
  </si>
  <si>
    <t>07:52:43</t>
  </si>
  <si>
    <t>07:50:57</t>
  </si>
  <si>
    <t>07:50:35</t>
  </si>
  <si>
    <t>07:49:08</t>
  </si>
  <si>
    <t>07:48:32</t>
  </si>
  <si>
    <t>07:48:21</t>
  </si>
  <si>
    <t>07:46:14</t>
  </si>
  <si>
    <t>07:45:59</t>
  </si>
  <si>
    <t>07:45:46</t>
  </si>
  <si>
    <t>07:44:06</t>
  </si>
  <si>
    <t>07:43:25</t>
  </si>
  <si>
    <t>07:42:57</t>
  </si>
  <si>
    <t>07:42:32</t>
  </si>
  <si>
    <t>07:41:35</t>
  </si>
  <si>
    <t>07:39:36</t>
  </si>
  <si>
    <t>07:38:35</t>
  </si>
  <si>
    <t>07:37:20</t>
  </si>
  <si>
    <t>07:36:47</t>
  </si>
  <si>
    <t>07:36:04</t>
  </si>
  <si>
    <t>07:34:08</t>
  </si>
  <si>
    <t>07:33:55</t>
  </si>
  <si>
    <t>07:33:51</t>
  </si>
  <si>
    <t>07:31:05</t>
  </si>
  <si>
    <t>07:29:42</t>
  </si>
  <si>
    <t>07:26:59</t>
  </si>
  <si>
    <t>07:26:29</t>
  </si>
  <si>
    <t>07:24:47</t>
  </si>
  <si>
    <t>07:24:05</t>
  </si>
  <si>
    <t>07:23:48</t>
  </si>
  <si>
    <t>07:23:32</t>
  </si>
  <si>
    <t>07:23:02</t>
  </si>
  <si>
    <t>07:22:36</t>
  </si>
  <si>
    <t>07:21:58</t>
  </si>
  <si>
    <t>07:21:47</t>
  </si>
  <si>
    <t>07:21:39</t>
  </si>
  <si>
    <t>07:20:32</t>
  </si>
  <si>
    <t>07:20:30</t>
  </si>
  <si>
    <t>07:20:28</t>
  </si>
  <si>
    <t>07:19:14</t>
  </si>
  <si>
    <t>07:17:21</t>
  </si>
  <si>
    <t>07:16:28</t>
  </si>
  <si>
    <t>07:15:13</t>
  </si>
  <si>
    <t>07:14:48</t>
  </si>
  <si>
    <t>07:14:27</t>
  </si>
  <si>
    <t>07:14:13</t>
  </si>
  <si>
    <t>07:12:40</t>
  </si>
  <si>
    <t>07:12:19</t>
  </si>
  <si>
    <t>07:12:08</t>
  </si>
  <si>
    <t>07:11:26</t>
  </si>
  <si>
    <t>07:10:31</t>
  </si>
  <si>
    <t>07:10:11</t>
  </si>
  <si>
    <t>07:09:46</t>
  </si>
  <si>
    <t>07:05:55</t>
  </si>
  <si>
    <t>07:05:48</t>
  </si>
  <si>
    <t>07:04:21</t>
  </si>
  <si>
    <t>07:04:13</t>
  </si>
  <si>
    <t>07:02:25</t>
  </si>
  <si>
    <t>07:01:06</t>
  </si>
  <si>
    <t>07:00:38</t>
  </si>
  <si>
    <t>07:00:25</t>
  </si>
  <si>
    <t>06:59:26</t>
  </si>
  <si>
    <t>06:56:04</t>
  </si>
  <si>
    <t>06:53:22</t>
  </si>
  <si>
    <t>06:53:03</t>
  </si>
  <si>
    <t>06:52:40</t>
  </si>
  <si>
    <t>06:51:16</t>
  </si>
  <si>
    <t>06:50:14</t>
  </si>
  <si>
    <t>06:50:01</t>
  </si>
  <si>
    <t>06:49:42</t>
  </si>
  <si>
    <t>06:49:18</t>
  </si>
  <si>
    <t>06:47:12</t>
  </si>
  <si>
    <t>06:45:32</t>
  </si>
  <si>
    <t>06:42:20</t>
  </si>
  <si>
    <t>06:41:41</t>
  </si>
  <si>
    <t>06:40:10</t>
  </si>
  <si>
    <t>06:38:46</t>
  </si>
  <si>
    <t>06:36:44</t>
  </si>
  <si>
    <t>06:36:06</t>
  </si>
  <si>
    <t>06:35:53</t>
  </si>
  <si>
    <t>06:34:03</t>
  </si>
  <si>
    <t>06:33:22</t>
  </si>
  <si>
    <t>06:31:48</t>
  </si>
  <si>
    <t>06:31:17</t>
  </si>
  <si>
    <t>06:28:42</t>
  </si>
  <si>
    <t>06:27:09</t>
  </si>
  <si>
    <t>06:26:18</t>
  </si>
  <si>
    <t>06:25:53</t>
  </si>
  <si>
    <t>06:25:32</t>
  </si>
  <si>
    <t>06:24:44</t>
  </si>
  <si>
    <t>06:10:16</t>
  </si>
  <si>
    <t>06:09:11</t>
  </si>
  <si>
    <t>06:07:34</t>
  </si>
  <si>
    <t>06:04:08</t>
  </si>
  <si>
    <t>06:02:53</t>
  </si>
  <si>
    <t>06:02:34</t>
  </si>
  <si>
    <t>06:01:42</t>
  </si>
  <si>
    <t>05:57:07</t>
  </si>
  <si>
    <t>05:56:57</t>
  </si>
  <si>
    <t>05:56:32</t>
  </si>
  <si>
    <t>05:55:00</t>
  </si>
  <si>
    <t>05:49:50</t>
  </si>
  <si>
    <t>05:49:36</t>
  </si>
  <si>
    <t>05:47:35</t>
  </si>
  <si>
    <t>05:45:46</t>
  </si>
  <si>
    <t>05:43:40</t>
  </si>
  <si>
    <t>05:42:41</t>
  </si>
  <si>
    <t>05:37:36</t>
  </si>
  <si>
    <t>05:37:10</t>
  </si>
  <si>
    <t>05:36:47</t>
  </si>
  <si>
    <t>05:36:10</t>
  </si>
  <si>
    <t>05:33:27</t>
  </si>
  <si>
    <t>05:33:02</t>
  </si>
  <si>
    <t>05:30:41</t>
  </si>
  <si>
    <t>05:25:54</t>
  </si>
  <si>
    <t>05:14:49</t>
  </si>
  <si>
    <t>05:13:00</t>
  </si>
  <si>
    <t>05:12:40</t>
  </si>
  <si>
    <t>05:12:04</t>
  </si>
  <si>
    <t>05:08:59</t>
  </si>
  <si>
    <t>05:03:54</t>
  </si>
  <si>
    <t>04:57:58</t>
  </si>
  <si>
    <t>04:56:16</t>
  </si>
  <si>
    <t>04:42:13</t>
  </si>
  <si>
    <t>04:40:58</t>
  </si>
  <si>
    <t>04:38:46</t>
  </si>
  <si>
    <t>04:29:40</t>
  </si>
  <si>
    <t>04:21:45</t>
  </si>
  <si>
    <t>04:20:13</t>
  </si>
  <si>
    <t>04:10:42</t>
  </si>
  <si>
    <t>04:06:26</t>
  </si>
  <si>
    <t>03:57:08</t>
  </si>
  <si>
    <t>03:56:54</t>
  </si>
  <si>
    <t>03:34:48</t>
  </si>
  <si>
    <t>03:24:47</t>
  </si>
  <si>
    <t>03:17:13</t>
  </si>
  <si>
    <t>02:39:20</t>
  </si>
  <si>
    <t>02:27:38</t>
  </si>
  <si>
    <t>02:23:51</t>
  </si>
  <si>
    <t>02:05:02</t>
  </si>
  <si>
    <t>00:04:51</t>
  </si>
  <si>
    <t>19:09:05</t>
  </si>
  <si>
    <t>18:38:40</t>
  </si>
  <si>
    <t>17:49:31</t>
  </si>
  <si>
    <t>17:38:45</t>
  </si>
  <si>
    <t>16:35:41</t>
  </si>
  <si>
    <t>16:08:42</t>
  </si>
  <si>
    <t>14:40:23</t>
  </si>
  <si>
    <t>14:31:05</t>
  </si>
  <si>
    <t>14:25:18</t>
  </si>
  <si>
    <t>13:54:53</t>
  </si>
  <si>
    <t>13:53:22</t>
  </si>
  <si>
    <t>13:46:52</t>
  </si>
  <si>
    <t>13:42:46</t>
  </si>
  <si>
    <t>13:41:16</t>
  </si>
  <si>
    <t>13:33:24</t>
  </si>
  <si>
    <t>13:08:55</t>
  </si>
  <si>
    <t>13:08:32</t>
  </si>
  <si>
    <t>13:06:02</t>
  </si>
  <si>
    <t>13:00:07</t>
  </si>
  <si>
    <t>12:56:00</t>
  </si>
  <si>
    <t>12:54:49</t>
  </si>
  <si>
    <t>12:53:31</t>
  </si>
  <si>
    <t>12:48:01</t>
  </si>
  <si>
    <t>12:46:56</t>
  </si>
  <si>
    <t>12:46:50</t>
  </si>
  <si>
    <t>12:43:50</t>
  </si>
  <si>
    <t>12:40:21</t>
  </si>
  <si>
    <t>12:38:20</t>
  </si>
  <si>
    <t>12:33:26</t>
  </si>
  <si>
    <t>12:31:12</t>
  </si>
  <si>
    <t>12:30:03</t>
  </si>
  <si>
    <t>12:24:56</t>
  </si>
  <si>
    <t>12:18:16</t>
  </si>
  <si>
    <t>12:12:24</t>
  </si>
  <si>
    <t>12:09:35</t>
  </si>
  <si>
    <t>12:08:21</t>
  </si>
  <si>
    <t>12:05:28</t>
  </si>
  <si>
    <t>12:05:15</t>
  </si>
  <si>
    <t>12:02:11</t>
  </si>
  <si>
    <t>12:00:24</t>
  </si>
  <si>
    <t>11:56:11</t>
  </si>
  <si>
    <t>11:55:44</t>
  </si>
  <si>
    <t>11:55:05</t>
  </si>
  <si>
    <t>11:50:50</t>
  </si>
  <si>
    <t>11:47:06</t>
  </si>
  <si>
    <t>11:43:21</t>
  </si>
  <si>
    <t>11:40:55</t>
  </si>
  <si>
    <t>11:40:35</t>
  </si>
  <si>
    <t>11:38:36</t>
  </si>
  <si>
    <t>11:37:48</t>
  </si>
  <si>
    <t>11:32:11</t>
  </si>
  <si>
    <t>11:30:55</t>
  </si>
  <si>
    <t>11:30:26</t>
  </si>
  <si>
    <t>11:27:12</t>
  </si>
  <si>
    <t>11:24:30</t>
  </si>
  <si>
    <t>11:20:32</t>
  </si>
  <si>
    <t>11:19:43</t>
  </si>
  <si>
    <t>11:19:21</t>
  </si>
  <si>
    <t>11:19:05</t>
  </si>
  <si>
    <t>11:16:08</t>
  </si>
  <si>
    <t>11:15:16</t>
  </si>
  <si>
    <t>11:15:08</t>
  </si>
  <si>
    <t>11:11:57</t>
  </si>
  <si>
    <t>11:07:12</t>
  </si>
  <si>
    <t>11:06:45</t>
  </si>
  <si>
    <t>11:04:29</t>
  </si>
  <si>
    <t>11:01:45</t>
  </si>
  <si>
    <t>11:01:05</t>
  </si>
  <si>
    <t>10:48:18</t>
  </si>
  <si>
    <t>10:46:33</t>
  </si>
  <si>
    <t>10:42:33</t>
  </si>
  <si>
    <t>10:39:37</t>
  </si>
  <si>
    <t>10:39:02</t>
  </si>
  <si>
    <t>10:32:55</t>
  </si>
  <si>
    <t>10:26:31</t>
  </si>
  <si>
    <t>10:25:03</t>
  </si>
  <si>
    <t>10:17:21</t>
  </si>
  <si>
    <t>10:16:27</t>
  </si>
  <si>
    <t>10:10:28</t>
  </si>
  <si>
    <t>10:09:38</t>
  </si>
  <si>
    <t>10:03:50</t>
  </si>
  <si>
    <t>10:02:05</t>
  </si>
  <si>
    <t>10:02:03</t>
  </si>
  <si>
    <t>10:01:51</t>
  </si>
  <si>
    <t>10:00:50</t>
  </si>
  <si>
    <t>09:58:41</t>
  </si>
  <si>
    <t>09:56:25</t>
  </si>
  <si>
    <t>09:50:24</t>
  </si>
  <si>
    <t>09:49:50</t>
  </si>
  <si>
    <t>09:49:39</t>
  </si>
  <si>
    <t>09:47:55</t>
  </si>
  <si>
    <t>09:47:41</t>
  </si>
  <si>
    <t>09:45:44</t>
  </si>
  <si>
    <t>09:45:41</t>
  </si>
  <si>
    <t>09:45:39</t>
  </si>
  <si>
    <t>09:43:50</t>
  </si>
  <si>
    <t>09:43:03</t>
  </si>
  <si>
    <t>09:41:37</t>
  </si>
  <si>
    <t>09:41:20</t>
  </si>
  <si>
    <t>09:40:52</t>
  </si>
  <si>
    <t>09:39:19</t>
  </si>
  <si>
    <t>09:34:28</t>
  </si>
  <si>
    <t>09:34:16</t>
  </si>
  <si>
    <t>09:28:47</t>
  </si>
  <si>
    <t>09:26:45</t>
  </si>
  <si>
    <t>09:26:05</t>
  </si>
  <si>
    <t>09:25:36</t>
  </si>
  <si>
    <t>09:24:57</t>
  </si>
  <si>
    <t>09:23:07</t>
  </si>
  <si>
    <t>09:22:57</t>
  </si>
  <si>
    <t>09:21:49</t>
  </si>
  <si>
    <t>09:20:05</t>
  </si>
  <si>
    <t>09:19:03</t>
  </si>
  <si>
    <t>09:18:31</t>
  </si>
  <si>
    <t>09:16:02</t>
  </si>
  <si>
    <t>09:15:49</t>
  </si>
  <si>
    <t>09:11:01</t>
  </si>
  <si>
    <t>09:09:52</t>
  </si>
  <si>
    <t>09:02:02</t>
  </si>
  <si>
    <t>09:00:52</t>
  </si>
  <si>
    <t>09:00:24</t>
  </si>
  <si>
    <t>08:57:54</t>
  </si>
  <si>
    <t>08:56:02</t>
  </si>
  <si>
    <t>08:55:36</t>
  </si>
  <si>
    <t>08:54:55</t>
  </si>
  <si>
    <t>08:52:28</t>
  </si>
  <si>
    <t>08:49:28</t>
  </si>
  <si>
    <t>08:45:53</t>
  </si>
  <si>
    <t>08:45:15</t>
  </si>
  <si>
    <t>08:37:38</t>
  </si>
  <si>
    <t>08:33:37</t>
  </si>
  <si>
    <t>08:32:05</t>
  </si>
  <si>
    <t>08:28:25</t>
  </si>
  <si>
    <t>08:26:58</t>
  </si>
  <si>
    <t>08:25:48</t>
  </si>
  <si>
    <t>08:25:21</t>
  </si>
  <si>
    <t>08:24:11</t>
  </si>
  <si>
    <t>08:23:45</t>
  </si>
  <si>
    <t>08:22:52</t>
  </si>
  <si>
    <t>08:22:33</t>
  </si>
  <si>
    <t>08:20:35</t>
  </si>
  <si>
    <t>08:18:30</t>
  </si>
  <si>
    <t>08:18:00</t>
  </si>
  <si>
    <t>08:16:40</t>
  </si>
  <si>
    <t>08:16:27</t>
  </si>
  <si>
    <t>08:16:09</t>
  </si>
  <si>
    <t>08:15:39</t>
  </si>
  <si>
    <t>08:14:28</t>
  </si>
  <si>
    <t>08:14:02</t>
  </si>
  <si>
    <t>08:12:00</t>
  </si>
  <si>
    <t>08:10:17</t>
  </si>
  <si>
    <t>08:04:50</t>
  </si>
  <si>
    <t>08:03:20</t>
  </si>
  <si>
    <t>07:55:24</t>
  </si>
  <si>
    <t>07:54:13</t>
  </si>
  <si>
    <t>07:49:36</t>
  </si>
  <si>
    <t>07:48:40</t>
  </si>
  <si>
    <t>07:45:10</t>
  </si>
  <si>
    <t>07:43:33</t>
  </si>
  <si>
    <t>07:42:13</t>
  </si>
  <si>
    <t>07:36:42</t>
  </si>
  <si>
    <t>07:31:29</t>
  </si>
  <si>
    <t>07:30:46</t>
  </si>
  <si>
    <t>07:28:27</t>
  </si>
  <si>
    <t>07:26:23</t>
  </si>
  <si>
    <t>07:24:18</t>
  </si>
  <si>
    <t>07:24:11</t>
  </si>
  <si>
    <t>07:22:35</t>
  </si>
  <si>
    <t>07:21:55</t>
  </si>
  <si>
    <t>07:14:56</t>
  </si>
  <si>
    <t>07:13:00</t>
  </si>
  <si>
    <t>07:09:58</t>
  </si>
  <si>
    <t>07:08:38</t>
  </si>
  <si>
    <t>07:02:09</t>
  </si>
  <si>
    <t>06:59:44</t>
  </si>
  <si>
    <t>06:57:26</t>
  </si>
  <si>
    <t>06:56:34</t>
  </si>
  <si>
    <t>06:54:41</t>
  </si>
  <si>
    <t>06:54:26</t>
  </si>
  <si>
    <t>06:54:10</t>
  </si>
  <si>
    <t>06:50:04</t>
  </si>
  <si>
    <t>06:49:53</t>
  </si>
  <si>
    <t>06:47:20</t>
  </si>
  <si>
    <t>06:47:19</t>
  </si>
  <si>
    <t>06:45:35</t>
  </si>
  <si>
    <t>06:43:35</t>
  </si>
  <si>
    <t>06:42:13</t>
  </si>
  <si>
    <t>06:34:32</t>
  </si>
  <si>
    <t>06:32:26</t>
  </si>
  <si>
    <t>06:30:57</t>
  </si>
  <si>
    <t>06:30:27</t>
  </si>
  <si>
    <t>06:28:25</t>
  </si>
  <si>
    <t>06:24:51</t>
  </si>
  <si>
    <t>06:18:53</t>
  </si>
  <si>
    <t>06:13:52</t>
  </si>
  <si>
    <t>06:13:41</t>
  </si>
  <si>
    <t>06:13:14</t>
  </si>
  <si>
    <t>06:11:38</t>
  </si>
  <si>
    <t>06:10:07</t>
  </si>
  <si>
    <t>06:09:27</t>
  </si>
  <si>
    <t>06:03:30</t>
  </si>
  <si>
    <t>06:00:59</t>
  </si>
  <si>
    <t>06:01:02</t>
  </si>
  <si>
    <t>05:58:10</t>
  </si>
  <si>
    <t>05:58:06</t>
  </si>
  <si>
    <t>05:50:53</t>
  </si>
  <si>
    <t>05:43:51</t>
  </si>
  <si>
    <t>05:40:50</t>
  </si>
  <si>
    <t>05:34:03</t>
  </si>
  <si>
    <t>05:31:14</t>
  </si>
  <si>
    <t>05:28:51</t>
  </si>
  <si>
    <t>05:27:35</t>
  </si>
  <si>
    <t>05:27:11</t>
  </si>
  <si>
    <t>05:23:07</t>
  </si>
  <si>
    <t>05:18:57</t>
  </si>
  <si>
    <t>05:15:53</t>
  </si>
  <si>
    <t>05:15:23</t>
  </si>
  <si>
    <t>05:12:35</t>
  </si>
  <si>
    <t>05:11:43</t>
  </si>
  <si>
    <t>05:08:10</t>
  </si>
  <si>
    <t>05:07:02</t>
  </si>
  <si>
    <t>05:04:03</t>
  </si>
  <si>
    <t>05:00:17</t>
  </si>
  <si>
    <t>04:53:04</t>
  </si>
  <si>
    <t>04:48:44</t>
  </si>
  <si>
    <t>04:43:30</t>
  </si>
  <si>
    <t>04:42:09</t>
  </si>
  <si>
    <t>04:40:46</t>
  </si>
  <si>
    <t>04:37:45</t>
  </si>
  <si>
    <t>04:36:17</t>
  </si>
  <si>
    <t>04:35:29</t>
  </si>
  <si>
    <t>04:34:54</t>
  </si>
  <si>
    <t>04:18:07</t>
  </si>
  <si>
    <t>04:12:19</t>
  </si>
  <si>
    <t>03:28:40</t>
  </si>
  <si>
    <t>03:22:15</t>
  </si>
  <si>
    <t>03:12:45</t>
  </si>
  <si>
    <t>02:55:20</t>
  </si>
  <si>
    <t>02:49:53</t>
  </si>
  <si>
    <t>02:14:46</t>
  </si>
  <si>
    <t>01:53:29</t>
  </si>
  <si>
    <t>01:18:22</t>
  </si>
  <si>
    <t>19:24:11</t>
  </si>
  <si>
    <t>14:56:43</t>
  </si>
  <si>
    <t>14:24:56</t>
  </si>
  <si>
    <t>12:56:11</t>
  </si>
  <si>
    <t>12:23:37</t>
  </si>
  <si>
    <t>12:17:55</t>
  </si>
  <si>
    <t>12:17:08</t>
  </si>
  <si>
    <t>11:54:51</t>
  </si>
  <si>
    <t>08:29:27</t>
  </si>
  <si>
    <t>07:44:14</t>
  </si>
  <si>
    <t>07:17:22</t>
  </si>
  <si>
    <t>07:16:22</t>
  </si>
  <si>
    <t>06:47:00</t>
  </si>
  <si>
    <t>06:40:55</t>
  </si>
  <si>
    <t>06:28:10</t>
  </si>
  <si>
    <t>06:17:43</t>
  </si>
  <si>
    <t>05:23:52</t>
  </si>
  <si>
    <t>04:42:59</t>
  </si>
  <si>
    <t>03:32:59</t>
  </si>
  <si>
    <t>03:18:10</t>
  </si>
  <si>
    <t>18:11:00</t>
  </si>
  <si>
    <t>17:28:40</t>
  </si>
  <si>
    <t>17:13:31</t>
  </si>
  <si>
    <t>17:12:30</t>
  </si>
  <si>
    <t>17:11:25</t>
  </si>
  <si>
    <t>16:37:57</t>
  </si>
  <si>
    <t>13:27:23</t>
  </si>
  <si>
    <t>11:29:37</t>
  </si>
  <si>
    <t>10:48:15</t>
  </si>
  <si>
    <t>10:38:11</t>
  </si>
  <si>
    <t>10:24:42</t>
  </si>
  <si>
    <t>10:22:07</t>
  </si>
  <si>
    <t>08:50:49</t>
  </si>
  <si>
    <t>08:37:28</t>
  </si>
  <si>
    <t>07:58:58</t>
  </si>
  <si>
    <t>06:21:56</t>
  </si>
  <si>
    <t>04:14:07</t>
  </si>
  <si>
    <t>15:47:02</t>
  </si>
  <si>
    <t>14:09:12</t>
  </si>
  <si>
    <t>13:08:44</t>
  </si>
  <si>
    <t>12:06:35</t>
  </si>
  <si>
    <t>11:19:16</t>
  </si>
  <si>
    <t>04:46:32</t>
  </si>
  <si>
    <t>15:15:39</t>
  </si>
  <si>
    <t>14:38:14</t>
  </si>
  <si>
    <t>10:57:56</t>
  </si>
  <si>
    <t>06:06:25</t>
  </si>
  <si>
    <t>05:28:41</t>
  </si>
  <si>
    <t>16:44:46</t>
  </si>
  <si>
    <t>16:37:46</t>
  </si>
  <si>
    <t>14:42:06</t>
  </si>
  <si>
    <t>13:16:29</t>
  </si>
  <si>
    <t>10:50:50</t>
  </si>
  <si>
    <t>06:10:09</t>
  </si>
  <si>
    <t>05:27:38</t>
  </si>
  <si>
    <t>05:21:45</t>
  </si>
  <si>
    <t>05:15:00</t>
  </si>
  <si>
    <t>05:03:38</t>
  </si>
  <si>
    <t>04:56:19</t>
  </si>
  <si>
    <t>01:33:22</t>
  </si>
  <si>
    <t>14:59:39</t>
  </si>
  <si>
    <t>09:59:58</t>
  </si>
  <si>
    <t>09:33:39</t>
  </si>
  <si>
    <t>07:52:58</t>
  </si>
  <si>
    <t>06:51:41</t>
  </si>
  <si>
    <t>06:47:01</t>
  </si>
  <si>
    <t>16:28:35</t>
  </si>
  <si>
    <t>16:27:35</t>
  </si>
  <si>
    <t>15:56:14</t>
  </si>
  <si>
    <t>11:29:14</t>
  </si>
  <si>
    <t>11:08:08</t>
  </si>
  <si>
    <t>17:53:28</t>
  </si>
  <si>
    <t>15:18:54</t>
  </si>
  <si>
    <t>06:52:47</t>
  </si>
  <si>
    <t>05:44:21</t>
  </si>
  <si>
    <t>15:00:31</t>
  </si>
  <si>
    <t>12:34:18</t>
  </si>
  <si>
    <t>09:19:57</t>
  </si>
  <si>
    <t>13:12:20</t>
  </si>
  <si>
    <t>10:19:03</t>
  </si>
  <si>
    <t>09:23:59</t>
  </si>
  <si>
    <t>06:40:14</t>
  </si>
  <si>
    <t>08:40:34</t>
  </si>
  <si>
    <t>09:56:24</t>
  </si>
  <si>
    <t>11:53:49</t>
  </si>
  <si>
    <t>02:39:44</t>
  </si>
  <si>
    <t>09:36:49</t>
  </si>
  <si>
    <t>06:58:15</t>
  </si>
  <si>
    <t>08:14:37</t>
  </si>
  <si>
    <t>12:36:40</t>
  </si>
  <si>
    <t>11:34:43</t>
  </si>
  <si>
    <t>07:23:44</t>
  </si>
  <si>
    <t>07:18:25</t>
  </si>
  <si>
    <t>12:17:24</t>
  </si>
  <si>
    <t>20:46:51</t>
  </si>
  <si>
    <t>02:14:04</t>
  </si>
  <si>
    <t>09:52:38</t>
  </si>
  <si>
    <t>07:45:24</t>
  </si>
  <si>
    <t>05:59:30</t>
  </si>
  <si>
    <t>13:21:51</t>
  </si>
  <si>
    <t>12:56:36</t>
  </si>
  <si>
    <t>12:04:31</t>
  </si>
  <si>
    <t>05:34:11</t>
  </si>
  <si>
    <t>10:16:07</t>
  </si>
  <si>
    <t>03:11:12</t>
  </si>
  <si>
    <t>16:12:22</t>
  </si>
  <si>
    <t>08:52:03</t>
  </si>
  <si>
    <t>10:49:53</t>
  </si>
  <si>
    <t>10:38:20</t>
  </si>
  <si>
    <t>04:59:41</t>
  </si>
  <si>
    <t>16:56:27</t>
  </si>
  <si>
    <t>05:11:48</t>
  </si>
  <si>
    <t>17:40:41</t>
  </si>
  <si>
    <t>07:27:27</t>
  </si>
  <si>
    <t>06:40:02</t>
  </si>
  <si>
    <t>13:32:52</t>
  </si>
  <si>
    <t>13:24:23</t>
  </si>
  <si>
    <t>12:05:46</t>
  </si>
  <si>
    <t>11:54:38</t>
  </si>
  <si>
    <t>11:52:58</t>
  </si>
  <si>
    <t>10:51:52</t>
  </si>
  <si>
    <t>10:41:28</t>
  </si>
  <si>
    <t>10:34:14</t>
  </si>
  <si>
    <t>10:31:53</t>
  </si>
  <si>
    <t>10:30:56</t>
  </si>
  <si>
    <t>10:17:09</t>
  </si>
  <si>
    <t>10:16:42</t>
  </si>
  <si>
    <t>10:13:47</t>
  </si>
  <si>
    <t>10:01:49</t>
  </si>
  <si>
    <t>09:50:04</t>
  </si>
  <si>
    <t>09:48:28</t>
  </si>
  <si>
    <t>09:38:31</t>
  </si>
  <si>
    <t>08:55:23</t>
  </si>
  <si>
    <t>08:30:42</t>
  </si>
  <si>
    <t>08:22:26</t>
  </si>
  <si>
    <t>07:18:19</t>
  </si>
  <si>
    <t>06:53:18</t>
  </si>
  <si>
    <t>06:48:44</t>
  </si>
  <si>
    <t>06:35:55</t>
  </si>
  <si>
    <t>06:31:06</t>
  </si>
  <si>
    <t>06:28:30</t>
  </si>
  <si>
    <t>06:11:46</t>
  </si>
  <si>
    <t>06:01:55</t>
  </si>
  <si>
    <t>05:44:28</t>
  </si>
  <si>
    <t>05:44:11</t>
  </si>
  <si>
    <t>05:21:26</t>
  </si>
  <si>
    <t>04:43:22</t>
  </si>
  <si>
    <t>04:09:04</t>
  </si>
  <si>
    <t>03:49:16</t>
  </si>
  <si>
    <t>00:33:21</t>
  </si>
  <si>
    <t>15:10:56</t>
  </si>
  <si>
    <t>14:23:45</t>
  </si>
  <si>
    <t>14:01:10</t>
  </si>
  <si>
    <t>13:47:56</t>
  </si>
  <si>
    <t>13:04:48</t>
  </si>
  <si>
    <t>12:55:24</t>
  </si>
  <si>
    <t>12:41:34</t>
  </si>
  <si>
    <t>12:37:50</t>
  </si>
  <si>
    <t>12:33:59</t>
  </si>
  <si>
    <t>12:19:05</t>
  </si>
  <si>
    <t>12:09:20</t>
  </si>
  <si>
    <t>11:58:22</t>
  </si>
  <si>
    <t>11:22:35</t>
  </si>
  <si>
    <t>11:16:44</t>
  </si>
  <si>
    <t>11:15:05</t>
  </si>
  <si>
    <t>11:14:30</t>
  </si>
  <si>
    <t>11:06:21</t>
  </si>
  <si>
    <t>10:57:04</t>
  </si>
  <si>
    <t>10:42:05</t>
  </si>
  <si>
    <t>10:32:29</t>
  </si>
  <si>
    <t>10:28:37</t>
  </si>
  <si>
    <t>10:24:34</t>
  </si>
  <si>
    <t>10:13:09</t>
  </si>
  <si>
    <t>09:51:58</t>
  </si>
  <si>
    <t>09:45:55</t>
  </si>
  <si>
    <t>09:42:56</t>
  </si>
  <si>
    <t>09:33:08</t>
  </si>
  <si>
    <t>09:20:29</t>
  </si>
  <si>
    <t>09:15:01</t>
  </si>
  <si>
    <t>08:59:15</t>
  </si>
  <si>
    <t>08:36:42</t>
  </si>
  <si>
    <t>08:36:19</t>
  </si>
  <si>
    <t>07:53:58</t>
  </si>
  <si>
    <t>07:51:44</t>
  </si>
  <si>
    <t>07:19:26</t>
  </si>
  <si>
    <t>07:11:28</t>
  </si>
  <si>
    <t>07:11:17</t>
  </si>
  <si>
    <t>07:08:50</t>
  </si>
  <si>
    <t>06:59:15</t>
  </si>
  <si>
    <t>06:56:51</t>
  </si>
  <si>
    <t>06:54:49</t>
  </si>
  <si>
    <t>06:47:48</t>
  </si>
  <si>
    <t>06:21:40</t>
  </si>
  <si>
    <t>06:20:35</t>
  </si>
  <si>
    <t>06:10:33</t>
  </si>
  <si>
    <t>13:44:19</t>
  </si>
  <si>
    <t>13:34:42</t>
  </si>
  <si>
    <t>12:42:27</t>
  </si>
  <si>
    <t>11:52:04</t>
  </si>
  <si>
    <t>11:42:39</t>
  </si>
  <si>
    <t>11:26:15</t>
  </si>
  <si>
    <t>10:17:42</t>
  </si>
  <si>
    <t>09:36:45</t>
  </si>
  <si>
    <t>09:06:13</t>
  </si>
  <si>
    <t>09:03:26</t>
  </si>
  <si>
    <t>07:55:29</t>
  </si>
  <si>
    <t>05:13:51</t>
  </si>
  <si>
    <t>05:04:59</t>
  </si>
  <si>
    <t>16:28:39</t>
  </si>
  <si>
    <t>12:56:40</t>
  </si>
  <si>
    <t>14:27:36</t>
  </si>
  <si>
    <t>10:52:33</t>
  </si>
  <si>
    <t>05:47:19</t>
  </si>
  <si>
    <t>18:09:01</t>
  </si>
  <si>
    <t>14:23:57</t>
  </si>
  <si>
    <t>09:43:30</t>
  </si>
  <si>
    <t>09:14:54</t>
  </si>
  <si>
    <t>04:34:53</t>
  </si>
  <si>
    <t>11:52:22</t>
  </si>
  <si>
    <t>03:02:18</t>
  </si>
  <si>
    <t>12:21:57</t>
  </si>
  <si>
    <t>08:00:09</t>
  </si>
  <si>
    <t>12:57:16</t>
  </si>
  <si>
    <t>08:57:45</t>
  </si>
  <si>
    <t>07:32:04</t>
  </si>
  <si>
    <t>12:07:35</t>
  </si>
  <si>
    <t>15:32:28</t>
  </si>
  <si>
    <t>12:31:26</t>
  </si>
  <si>
    <t>07:38:26</t>
  </si>
  <si>
    <t>06:42:46</t>
  </si>
  <si>
    <t>06:34:09</t>
  </si>
  <si>
    <t>04:53:40</t>
  </si>
  <si>
    <t>12:26:51</t>
  </si>
  <si>
    <t>11:39:09</t>
  </si>
  <si>
    <t>11:16:05</t>
  </si>
  <si>
    <t>10:58:14</t>
  </si>
  <si>
    <t>08:14:22</t>
  </si>
  <si>
    <t>05:32:53</t>
  </si>
  <si>
    <t>13:29:19</t>
  </si>
  <si>
    <t>13:12:50</t>
  </si>
  <si>
    <t>11:45:11</t>
  </si>
  <si>
    <t>10:15:54</t>
  </si>
  <si>
    <t>09:40:28</t>
  </si>
  <si>
    <t>09:07:30</t>
  </si>
  <si>
    <t>08:53:08</t>
  </si>
  <si>
    <t>08:09:06</t>
  </si>
  <si>
    <t>07:55:27</t>
  </si>
  <si>
    <t>07:38:36</t>
  </si>
  <si>
    <t>07:25:44</t>
  </si>
  <si>
    <t>07:06:52</t>
  </si>
  <si>
    <t>06:17:32</t>
  </si>
  <si>
    <t>06:02:02</t>
  </si>
  <si>
    <t>05:31:44</t>
  </si>
  <si>
    <t>19:46:11</t>
  </si>
  <si>
    <t>12:32:30</t>
  </si>
  <si>
    <t>11:35:46</t>
  </si>
  <si>
    <t>11:29:24</t>
  </si>
  <si>
    <t>10:33:02</t>
  </si>
  <si>
    <t>10:10:44</t>
  </si>
  <si>
    <t>10:04:27</t>
  </si>
  <si>
    <t>08:59:32</t>
  </si>
  <si>
    <t>07:19:48</t>
  </si>
  <si>
    <t>18:31:57</t>
  </si>
  <si>
    <t>17:19:54</t>
  </si>
  <si>
    <t>10:29:56</t>
  </si>
  <si>
    <t>06:00:02</t>
  </si>
  <si>
    <t>07:34:43</t>
  </si>
  <si>
    <t>10:35:01</t>
  </si>
  <si>
    <t>15:20:15</t>
  </si>
  <si>
    <t>07:52:13</t>
  </si>
  <si>
    <t>12:23:41</t>
  </si>
  <si>
    <t>18:41:50</t>
  </si>
  <si>
    <t>09:53:47</t>
  </si>
  <si>
    <t>13:16:13</t>
  </si>
  <si>
    <t>11:11:34</t>
  </si>
  <si>
    <t>11:55:48</t>
  </si>
  <si>
    <t>10:50:43</t>
  </si>
  <si>
    <t>10:20:39</t>
  </si>
  <si>
    <t>08:43:34</t>
  </si>
  <si>
    <t>07:14:34</t>
  </si>
  <si>
    <t>07:07:37</t>
  </si>
  <si>
    <t>06:13:29</t>
  </si>
  <si>
    <t>14:15:59</t>
  </si>
  <si>
    <t>13:52:12</t>
  </si>
  <si>
    <t>13:40:20</t>
  </si>
  <si>
    <t>13:17:06</t>
  </si>
  <si>
    <t>13:14:22</t>
  </si>
  <si>
    <t>12:58:54</t>
  </si>
  <si>
    <t>12:58:48</t>
  </si>
  <si>
    <t>12:44:08</t>
  </si>
  <si>
    <t>12:43:32</t>
  </si>
  <si>
    <t>12:27:52</t>
  </si>
  <si>
    <t>12:11:14</t>
  </si>
  <si>
    <t>12:10:22</t>
  </si>
  <si>
    <t>12:01:23</t>
  </si>
  <si>
    <t>11:53:04</t>
  </si>
  <si>
    <t>11:49:02</t>
  </si>
  <si>
    <t>11:30:37</t>
  </si>
  <si>
    <t>11:23:43</t>
  </si>
  <si>
    <t>11:21:13</t>
  </si>
  <si>
    <t>11:20:55</t>
  </si>
  <si>
    <t>11:15:51</t>
  </si>
  <si>
    <t>11:09:56</t>
  </si>
  <si>
    <t>11:06:01</t>
  </si>
  <si>
    <t>10:38:28</t>
  </si>
  <si>
    <t>10:32:53</t>
  </si>
  <si>
    <t>10:27:01</t>
  </si>
  <si>
    <t>10:15:45</t>
  </si>
  <si>
    <t>10:11:38</t>
  </si>
  <si>
    <t>10:11:33</t>
  </si>
  <si>
    <t>10:08:57</t>
  </si>
  <si>
    <t>10:02:26</t>
  </si>
  <si>
    <t>09:47:29</t>
  </si>
  <si>
    <t>09:42:30</t>
  </si>
  <si>
    <t>09:39:50</t>
  </si>
  <si>
    <t>09:37:59</t>
  </si>
  <si>
    <t>09:35:22</t>
  </si>
  <si>
    <t>09:28:10</t>
  </si>
  <si>
    <t>09:20:38</t>
  </si>
  <si>
    <t>09:07:41</t>
  </si>
  <si>
    <t>09:01:20</t>
  </si>
  <si>
    <t>08:41:54</t>
  </si>
  <si>
    <t>08:36:05</t>
  </si>
  <si>
    <t>08:35:07</t>
  </si>
  <si>
    <t>08:11:14</t>
  </si>
  <si>
    <t>07:41:45</t>
  </si>
  <si>
    <t>07:40:44</t>
  </si>
  <si>
    <t>07:24:53</t>
  </si>
  <si>
    <t>07:24:10</t>
  </si>
  <si>
    <t>07:09:27</t>
  </si>
  <si>
    <t>06:57:11</t>
  </si>
  <si>
    <t>06:53:24</t>
  </si>
  <si>
    <t>06:36:41</t>
  </si>
  <si>
    <t>06:32:35</t>
  </si>
  <si>
    <t>06:28:36</t>
  </si>
  <si>
    <t>06:16:39</t>
  </si>
  <si>
    <t>06:12:05</t>
  </si>
  <si>
    <t>06:11:05</t>
  </si>
  <si>
    <t>05:49:34</t>
  </si>
  <si>
    <t>05:49:03</t>
  </si>
  <si>
    <t>05:41:55</t>
  </si>
  <si>
    <t>05:33:20</t>
  </si>
  <si>
    <t>05:18:51</t>
  </si>
  <si>
    <t>05:01:52</t>
  </si>
  <si>
    <t>04:14:14</t>
  </si>
  <si>
    <t>18:14:22</t>
  </si>
  <si>
    <t>15:34:36</t>
  </si>
  <si>
    <t>15:03:35</t>
  </si>
  <si>
    <t>14:18:52</t>
  </si>
  <si>
    <t>12:50:39</t>
  </si>
  <si>
    <t>12:48:24</t>
  </si>
  <si>
    <t>12:46:54</t>
  </si>
  <si>
    <t>12:46:23</t>
  </si>
  <si>
    <t>12:42:08</t>
  </si>
  <si>
    <t>12:36:51</t>
  </si>
  <si>
    <t>12:29:55</t>
  </si>
  <si>
    <t>12:23:03</t>
  </si>
  <si>
    <t>12:20:06</t>
  </si>
  <si>
    <t>12:20:02</t>
  </si>
  <si>
    <t>12:09:28</t>
  </si>
  <si>
    <t>12:03:16</t>
  </si>
  <si>
    <t>11:32:54</t>
  </si>
  <si>
    <t>11:28:50</t>
  </si>
  <si>
    <t>11:14:56</t>
  </si>
  <si>
    <t>11:14:50</t>
  </si>
  <si>
    <t>11:11:07</t>
  </si>
  <si>
    <t>11:07:25</t>
  </si>
  <si>
    <t>11:00:20</t>
  </si>
  <si>
    <t>10:49:25</t>
  </si>
  <si>
    <t>10:44:05</t>
  </si>
  <si>
    <t>10:38:42</t>
  </si>
  <si>
    <t>10:35:52</t>
  </si>
  <si>
    <t>10:34:21</t>
  </si>
  <si>
    <t>10:28:19</t>
  </si>
  <si>
    <t>10:26:33</t>
  </si>
  <si>
    <t>10:26:27</t>
  </si>
  <si>
    <t>10:10:42</t>
  </si>
  <si>
    <t>10:08:19</t>
  </si>
  <si>
    <t>10:07:10</t>
  </si>
  <si>
    <t>10:03:31</t>
  </si>
  <si>
    <t>10:03:05</t>
  </si>
  <si>
    <t>10:01:54</t>
  </si>
  <si>
    <t>09:56:29</t>
  </si>
  <si>
    <t>09:49:41</t>
  </si>
  <si>
    <t>09:42:54</t>
  </si>
  <si>
    <t>09:19:11</t>
  </si>
  <si>
    <t>09:09:11</t>
  </si>
  <si>
    <t>09:05:47</t>
  </si>
  <si>
    <t>09:04:04</t>
  </si>
  <si>
    <t>09:01:26</t>
  </si>
  <si>
    <t>08:49:16</t>
  </si>
  <si>
    <t>08:42:52</t>
  </si>
  <si>
    <t>08:41:52</t>
  </si>
  <si>
    <t>08:07:31</t>
  </si>
  <si>
    <t>07:51:01</t>
  </si>
  <si>
    <t>07:35:18</t>
  </si>
  <si>
    <t>07:22:03</t>
  </si>
  <si>
    <t>07:13:30</t>
  </si>
  <si>
    <t>07:02:27</t>
  </si>
  <si>
    <t>06:37:51</t>
  </si>
  <si>
    <t>06:22:20</t>
  </si>
  <si>
    <t>06:22:15</t>
  </si>
  <si>
    <t>06:18:29</t>
  </si>
  <si>
    <t>06:06:24</t>
  </si>
  <si>
    <t>05:47:59</t>
  </si>
  <si>
    <t>05:37:32</t>
  </si>
  <si>
    <t>05:36:27</t>
  </si>
  <si>
    <t>05:16:33</t>
  </si>
  <si>
    <t>01:42:15</t>
  </si>
  <si>
    <t>19:24:08</t>
  </si>
  <si>
    <t>16:49:26</t>
  </si>
  <si>
    <t>16:34:06</t>
  </si>
  <si>
    <t>11:56:30</t>
  </si>
  <si>
    <t>11:50:19</t>
  </si>
  <si>
    <t>11:41:04</t>
  </si>
  <si>
    <t>11:24:45</t>
  </si>
  <si>
    <t>11:22:25</t>
  </si>
  <si>
    <t>11:13:25</t>
  </si>
  <si>
    <t>11:10:57</t>
  </si>
  <si>
    <t>10:21:34</t>
  </si>
  <si>
    <t>10:20:31</t>
  </si>
  <si>
    <t>10:17:30</t>
  </si>
  <si>
    <t>09:48:13</t>
  </si>
  <si>
    <t>09:32:37</t>
  </si>
  <si>
    <t>09:28:20</t>
  </si>
  <si>
    <t>09:20:24</t>
  </si>
  <si>
    <t>09:14:04</t>
  </si>
  <si>
    <t>08:27:47</t>
  </si>
  <si>
    <t>07:57:35</t>
  </si>
  <si>
    <t>07:42:40</t>
  </si>
  <si>
    <t>07:41:39</t>
  </si>
  <si>
    <t>07:41:06</t>
  </si>
  <si>
    <t>06:09:37</t>
  </si>
  <si>
    <t>05:51:13</t>
  </si>
  <si>
    <t>03:09:24</t>
  </si>
  <si>
    <t>21:14:27</t>
  </si>
  <si>
    <t>03:59:56</t>
  </si>
  <si>
    <t>02:19:30</t>
  </si>
  <si>
    <t>15:05:41</t>
  </si>
  <si>
    <t>05:32:56</t>
  </si>
  <si>
    <t>03:19:18</t>
  </si>
  <si>
    <t>12:10:24</t>
  </si>
  <si>
    <t>03:58:42</t>
  </si>
  <si>
    <t>12:32:51</t>
  </si>
  <si>
    <t>12:19:02</t>
  </si>
  <si>
    <t>04:59:44</t>
  </si>
  <si>
    <t>10:28:08</t>
  </si>
  <si>
    <t>09:25:13</t>
  </si>
  <si>
    <t>14:37:49</t>
  </si>
  <si>
    <t>17:24:57</t>
  </si>
  <si>
    <t>20:55:23</t>
  </si>
  <si>
    <t>14:43:18</t>
  </si>
  <si>
    <t>14:22:53</t>
  </si>
  <si>
    <t>14:20:49</t>
  </si>
  <si>
    <t>14:19:06</t>
  </si>
  <si>
    <t>14:15:43</t>
  </si>
  <si>
    <t>14:14:20</t>
  </si>
  <si>
    <t>14:13:53</t>
  </si>
  <si>
    <t>14:11:15</t>
  </si>
  <si>
    <t>14:09:28</t>
  </si>
  <si>
    <t>14:05:39</t>
  </si>
  <si>
    <t>14:03:20</t>
  </si>
  <si>
    <t>14:02:44</t>
  </si>
  <si>
    <t>14:01:39</t>
  </si>
  <si>
    <t>13:58:38</t>
  </si>
  <si>
    <t>13:51:52</t>
  </si>
  <si>
    <t>13:50:57</t>
  </si>
  <si>
    <t>13:50:07</t>
  </si>
  <si>
    <t>13:40:04</t>
  </si>
  <si>
    <t>13:39:47</t>
  </si>
  <si>
    <t>13:38:16</t>
  </si>
  <si>
    <t>13:36:42</t>
  </si>
  <si>
    <t>13:31:33</t>
  </si>
  <si>
    <t>13:30:25</t>
  </si>
  <si>
    <t>13:28:34</t>
  </si>
  <si>
    <t>13:28:16</t>
  </si>
  <si>
    <t>13:28:03</t>
  </si>
  <si>
    <t>13:26:55</t>
  </si>
  <si>
    <t>13:24:17</t>
  </si>
  <si>
    <t>13:19:26</t>
  </si>
  <si>
    <t>13:19:09</t>
  </si>
  <si>
    <t>13:18:53</t>
  </si>
  <si>
    <t>13:18:25</t>
  </si>
  <si>
    <t>13:17:43</t>
  </si>
  <si>
    <t>13:16:26</t>
  </si>
  <si>
    <t>13:16:25</t>
  </si>
  <si>
    <t>13:15:39</t>
  </si>
  <si>
    <t>13:13:30</t>
  </si>
  <si>
    <t>13:11:29</t>
  </si>
  <si>
    <t>13:10:35</t>
  </si>
  <si>
    <t>13:08:29</t>
  </si>
  <si>
    <t>13:06:04</t>
  </si>
  <si>
    <t>13:05:31</t>
  </si>
  <si>
    <t>13:04:55</t>
  </si>
  <si>
    <t>13:04:17</t>
  </si>
  <si>
    <t>13:03:26</t>
  </si>
  <si>
    <t>13:02:50</t>
  </si>
  <si>
    <t>13:01:16</t>
  </si>
  <si>
    <t>13:00:51</t>
  </si>
  <si>
    <t>13:00:32</t>
  </si>
  <si>
    <t>13:00:18</t>
  </si>
  <si>
    <t>12:56:46</t>
  </si>
  <si>
    <t>12:56:32</t>
  </si>
  <si>
    <t>12:54:16</t>
  </si>
  <si>
    <t>12:52:13</t>
  </si>
  <si>
    <t>12:51:53</t>
  </si>
  <si>
    <t>12:50:26</t>
  </si>
  <si>
    <t>12:49:23</t>
  </si>
  <si>
    <t>12:49:09</t>
  </si>
  <si>
    <t>12:49:07</t>
  </si>
  <si>
    <t>12:47:55</t>
  </si>
  <si>
    <t>12:47:46</t>
  </si>
  <si>
    <t>12:46:09</t>
  </si>
  <si>
    <t>12:45:06</t>
  </si>
  <si>
    <t>12:44:35</t>
  </si>
  <si>
    <t>12:44:36</t>
  </si>
  <si>
    <t>12:43:37</t>
  </si>
  <si>
    <t>12:41:47</t>
  </si>
  <si>
    <t>12:41:11</t>
  </si>
  <si>
    <t>12:40:40</t>
  </si>
  <si>
    <t>12:40:17</t>
  </si>
  <si>
    <t>12:38:19</t>
  </si>
  <si>
    <t>12:37:24</t>
  </si>
  <si>
    <t>12:37:22</t>
  </si>
  <si>
    <t>12:37:03</t>
  </si>
  <si>
    <t>12:36:52</t>
  </si>
  <si>
    <t>12:36:09</t>
  </si>
  <si>
    <t>12:35:57</t>
  </si>
  <si>
    <t>12:35:14</t>
  </si>
  <si>
    <t>12:35:13</t>
  </si>
  <si>
    <t>12:35:07</t>
  </si>
  <si>
    <t>12:34:17</t>
  </si>
  <si>
    <t>12:32:35</t>
  </si>
  <si>
    <t>12:31:09</t>
  </si>
  <si>
    <t>12:29:22</t>
  </si>
  <si>
    <t>12:28:46</t>
  </si>
  <si>
    <t>12:28:36</t>
  </si>
  <si>
    <t>12:26:50</t>
  </si>
  <si>
    <t>12:25:51</t>
  </si>
  <si>
    <t>12:24:58</t>
  </si>
  <si>
    <t>12:23:46</t>
  </si>
  <si>
    <t>12:23:12</t>
  </si>
  <si>
    <t>12:22:30</t>
  </si>
  <si>
    <t>12:22:16</t>
  </si>
  <si>
    <t>12:22:15</t>
  </si>
  <si>
    <t>12:20:19</t>
  </si>
  <si>
    <t>12:19:57</t>
  </si>
  <si>
    <t>12:19:45</t>
  </si>
  <si>
    <t>12:18:20</t>
  </si>
  <si>
    <t>12:17:05</t>
  </si>
  <si>
    <t>12:16:40</t>
  </si>
  <si>
    <t>12:16:04</t>
  </si>
  <si>
    <t>12:14:04</t>
  </si>
  <si>
    <t>12:12:48</t>
  </si>
  <si>
    <t>12:12:15</t>
  </si>
  <si>
    <t>12:11:39</t>
  </si>
  <si>
    <t>12:11:27</t>
  </si>
  <si>
    <t>12:11:01</t>
  </si>
  <si>
    <t>12:10:01</t>
  </si>
  <si>
    <t>12:09:55</t>
  </si>
  <si>
    <t>12:08:56</t>
  </si>
  <si>
    <t>12:08:49</t>
  </si>
  <si>
    <t>12:08:13</t>
  </si>
  <si>
    <t>12:07:02</t>
  </si>
  <si>
    <t>12:06:37</t>
  </si>
  <si>
    <t>12:05:27</t>
  </si>
  <si>
    <t>12:04:28</t>
  </si>
  <si>
    <t>12:03:18</t>
  </si>
  <si>
    <t>12:02:53</t>
  </si>
  <si>
    <t>12:02:42</t>
  </si>
  <si>
    <t>12:00:44</t>
  </si>
  <si>
    <t>12:00:19</t>
  </si>
  <si>
    <t>11:56:39</t>
  </si>
  <si>
    <t>11:56:14</t>
  </si>
  <si>
    <t>11:56:02</t>
  </si>
  <si>
    <t>11:55:22</t>
  </si>
  <si>
    <t>11:55:15</t>
  </si>
  <si>
    <t>11:54:43</t>
  </si>
  <si>
    <t>11:54:17</t>
  </si>
  <si>
    <t>11:54:08</t>
  </si>
  <si>
    <t>11:50:46</t>
  </si>
  <si>
    <t>11:50:20</t>
  </si>
  <si>
    <t>11:50:12</t>
  </si>
  <si>
    <t>11:49:44</t>
  </si>
  <si>
    <t>11:46:31</t>
  </si>
  <si>
    <t>11:45:22</t>
  </si>
  <si>
    <t>11:44:53</t>
  </si>
  <si>
    <t>11:44:03</t>
  </si>
  <si>
    <t>11:41:49</t>
  </si>
  <si>
    <t>11:41:44</t>
  </si>
  <si>
    <t>11:41:41</t>
  </si>
  <si>
    <t>11:41:16</t>
  </si>
  <si>
    <t>11:39:51</t>
  </si>
  <si>
    <t>11:38:06</t>
  </si>
  <si>
    <t>11:38:01</t>
  </si>
  <si>
    <t>11:37:28</t>
  </si>
  <si>
    <t>11:37:09</t>
  </si>
  <si>
    <t>11:37:05</t>
  </si>
  <si>
    <t>11:36:44</t>
  </si>
  <si>
    <t>11:35:57</t>
  </si>
  <si>
    <t>11:35:40</t>
  </si>
  <si>
    <t>11:35:36</t>
  </si>
  <si>
    <t>11:35:27</t>
  </si>
  <si>
    <t>11:35:23</t>
  </si>
  <si>
    <t>11:33:36</t>
  </si>
  <si>
    <t>11:32:37</t>
  </si>
  <si>
    <t>11:32:04</t>
  </si>
  <si>
    <t>11:30:18</t>
  </si>
  <si>
    <t>11:28:49</t>
  </si>
  <si>
    <t>11:28:04</t>
  </si>
  <si>
    <t>11:26:56</t>
  </si>
  <si>
    <t>11:26:47</t>
  </si>
  <si>
    <t>11:26:17</t>
  </si>
  <si>
    <t>11:25:38</t>
  </si>
  <si>
    <t>11:23:23</t>
  </si>
  <si>
    <t>11:22:54</t>
  </si>
  <si>
    <t>11:20:34</t>
  </si>
  <si>
    <t>11:20:22</t>
  </si>
  <si>
    <t>11:20:13</t>
  </si>
  <si>
    <t>11:19:38</t>
  </si>
  <si>
    <t>11:19:06</t>
  </si>
  <si>
    <t>11:18:53</t>
  </si>
  <si>
    <t>11:18:22</t>
  </si>
  <si>
    <t>11:17:57</t>
  </si>
  <si>
    <t>11:15:39</t>
  </si>
  <si>
    <t>11:15:38</t>
  </si>
  <si>
    <t>11:15:17</t>
  </si>
  <si>
    <t>11:13:36</t>
  </si>
  <si>
    <t>11:13:01</t>
  </si>
  <si>
    <t>11:12:51</t>
  </si>
  <si>
    <t>11:11:50</t>
  </si>
  <si>
    <t>11:09:18</t>
  </si>
  <si>
    <t>11:08:30</t>
  </si>
  <si>
    <t>11:08:20</t>
  </si>
  <si>
    <t>11:07:40</t>
  </si>
  <si>
    <t>11:07:09</t>
  </si>
  <si>
    <t>11:06:36</t>
  </si>
  <si>
    <t>11:05:40</t>
  </si>
  <si>
    <t>11:05:03</t>
  </si>
  <si>
    <t>11:03:47</t>
  </si>
  <si>
    <t>11:03:13</t>
  </si>
  <si>
    <t>11:02:26</t>
  </si>
  <si>
    <t>11:01:13</t>
  </si>
  <si>
    <t>11:00:36</t>
  </si>
  <si>
    <t>10:59:32</t>
  </si>
  <si>
    <t>10:57:49</t>
  </si>
  <si>
    <t>10:57:09</t>
  </si>
  <si>
    <t>10:55:41</t>
  </si>
  <si>
    <t>10:55:19</t>
  </si>
  <si>
    <t>10:54:06</t>
  </si>
  <si>
    <t>10:53:36</t>
  </si>
  <si>
    <t>10:50:56</t>
  </si>
  <si>
    <t>10:50:46</t>
  </si>
  <si>
    <t>10:49:37</t>
  </si>
  <si>
    <t>10:47:15</t>
  </si>
  <si>
    <t>10:46:41</t>
  </si>
  <si>
    <t>10:46:27</t>
  </si>
  <si>
    <t>10:45:09</t>
  </si>
  <si>
    <t>10:45:01</t>
  </si>
  <si>
    <t>10:44:58</t>
  </si>
  <si>
    <t>10:44:47</t>
  </si>
  <si>
    <t>10:43:49</t>
  </si>
  <si>
    <t>10:43:45</t>
  </si>
  <si>
    <t>10:43:26</t>
  </si>
  <si>
    <t>10:42:20</t>
  </si>
  <si>
    <t>10:42:14</t>
  </si>
  <si>
    <t>10:41:57</t>
  </si>
  <si>
    <t>10:41:53</t>
  </si>
  <si>
    <t>10:41:13</t>
  </si>
  <si>
    <t>10:41:12</t>
  </si>
  <si>
    <t>10:41:05</t>
  </si>
  <si>
    <t>10:40:42</t>
  </si>
  <si>
    <t>10:40:31</t>
  </si>
  <si>
    <t>10:39:18</t>
  </si>
  <si>
    <t>10:38:55</t>
  </si>
  <si>
    <t>10:37:59</t>
  </si>
  <si>
    <t>10:36:56</t>
  </si>
  <si>
    <t>10:36:22</t>
  </si>
  <si>
    <t>10:35:00</t>
  </si>
  <si>
    <t>10:34:58</t>
  </si>
  <si>
    <t>10:32:58</t>
  </si>
  <si>
    <t>10:32:09</t>
  </si>
  <si>
    <t>10:31:18</t>
  </si>
  <si>
    <t>10:30:12</t>
  </si>
  <si>
    <t>10:29:50</t>
  </si>
  <si>
    <t>10:28:39</t>
  </si>
  <si>
    <t>10:27:38</t>
  </si>
  <si>
    <t>10:26:40</t>
  </si>
  <si>
    <t>10:25:27</t>
  </si>
  <si>
    <t>10:23:54</t>
  </si>
  <si>
    <t>10:23:42</t>
  </si>
  <si>
    <t>10:23:43</t>
  </si>
  <si>
    <t>10:22:55</t>
  </si>
  <si>
    <t>10:22:43</t>
  </si>
  <si>
    <t>10:22:38</t>
  </si>
  <si>
    <t>10:21:45</t>
  </si>
  <si>
    <t>10:21:09</t>
  </si>
  <si>
    <t>10:20:56</t>
  </si>
  <si>
    <t>10:20:28</t>
  </si>
  <si>
    <t>10:19:49</t>
  </si>
  <si>
    <t>10:18:23</t>
  </si>
  <si>
    <t>10:17:52</t>
  </si>
  <si>
    <t>10:17:18</t>
  </si>
  <si>
    <t>10:16:40</t>
  </si>
  <si>
    <t>10:16:26</t>
  </si>
  <si>
    <t>10:15:00</t>
  </si>
  <si>
    <t>10:14:47</t>
  </si>
  <si>
    <t>10:14:30</t>
  </si>
  <si>
    <t>10:13:23</t>
  </si>
  <si>
    <t>10:11:52</t>
  </si>
  <si>
    <t>10:11:07</t>
  </si>
  <si>
    <t>10:09:46</t>
  </si>
  <si>
    <t>10:08:45</t>
  </si>
  <si>
    <t>10:08:35</t>
  </si>
  <si>
    <t>10:08:22</t>
  </si>
  <si>
    <t>10:08:10</t>
  </si>
  <si>
    <t>10:08:05</t>
  </si>
  <si>
    <t>10:06:58</t>
  </si>
  <si>
    <t>10:04:23</t>
  </si>
  <si>
    <t>10:04:09</t>
  </si>
  <si>
    <t>10:03:53</t>
  </si>
  <si>
    <t>10:02:40</t>
  </si>
  <si>
    <t>10:02:35</t>
  </si>
  <si>
    <t>10:02:12</t>
  </si>
  <si>
    <t>10:02:07</t>
  </si>
  <si>
    <t>10:01:26</t>
  </si>
  <si>
    <t>10:00:40</t>
  </si>
  <si>
    <t>10:00:10</t>
  </si>
  <si>
    <t>09:59:18</t>
  </si>
  <si>
    <t>09:58:11</t>
  </si>
  <si>
    <t>09:58:02</t>
  </si>
  <si>
    <t>09:57:48</t>
  </si>
  <si>
    <t>09:57:17</t>
  </si>
  <si>
    <t>09:56:34</t>
  </si>
  <si>
    <t>09:55:52</t>
  </si>
  <si>
    <t>09:55:22</t>
  </si>
  <si>
    <t>09:55:18</t>
  </si>
  <si>
    <t>09:55:05</t>
  </si>
  <si>
    <t>09:54:15</t>
  </si>
  <si>
    <t>09:53:24</t>
  </si>
  <si>
    <t>09:53:22</t>
  </si>
  <si>
    <t>09:51:47</t>
  </si>
  <si>
    <t>09:51:31</t>
  </si>
  <si>
    <t>09:50:51</t>
  </si>
  <si>
    <t>09:50:35</t>
  </si>
  <si>
    <t>09:50:34</t>
  </si>
  <si>
    <t>09:50:29</t>
  </si>
  <si>
    <t>09:49:43</t>
  </si>
  <si>
    <t>09:49:36</t>
  </si>
  <si>
    <t>09:49:13</t>
  </si>
  <si>
    <t>09:49:10</t>
  </si>
  <si>
    <t>09:48:54</t>
  </si>
  <si>
    <t>09:47:49</t>
  </si>
  <si>
    <t>09:47:12</t>
  </si>
  <si>
    <t>09:46:47</t>
  </si>
  <si>
    <t>09:46:02</t>
  </si>
  <si>
    <t>09:45:53</t>
  </si>
  <si>
    <t>09:45:28</t>
  </si>
  <si>
    <t>09:44:35</t>
  </si>
  <si>
    <t>09:44:03</t>
  </si>
  <si>
    <t>09:42:49</t>
  </si>
  <si>
    <t>09:42:29</t>
  </si>
  <si>
    <t>09:42:21</t>
  </si>
  <si>
    <t>09:42:13</t>
  </si>
  <si>
    <t>09:42:07</t>
  </si>
  <si>
    <t>09:41:22</t>
  </si>
  <si>
    <t>09:40:11</t>
  </si>
  <si>
    <t>09:38:58</t>
  </si>
  <si>
    <t>09:38:15</t>
  </si>
  <si>
    <t>09:37:25</t>
  </si>
  <si>
    <t>09:37:01</t>
  </si>
  <si>
    <t>09:35:39</t>
  </si>
  <si>
    <t>09:34:45</t>
  </si>
  <si>
    <t>09:33:50</t>
  </si>
  <si>
    <t>09:33:09</t>
  </si>
  <si>
    <t>09:32:41</t>
  </si>
  <si>
    <t>09:32:27</t>
  </si>
  <si>
    <t>09:31:15</t>
  </si>
  <si>
    <t>09:31:14</t>
  </si>
  <si>
    <t>09:30:51</t>
  </si>
  <si>
    <t>09:29:35</t>
  </si>
  <si>
    <t>09:29:13</t>
  </si>
  <si>
    <t>09:28:39</t>
  </si>
  <si>
    <t>09:25:41</t>
  </si>
  <si>
    <t>09:25:21</t>
  </si>
  <si>
    <t>09:24:47</t>
  </si>
  <si>
    <t>09:23:02</t>
  </si>
  <si>
    <t>09:22:03</t>
  </si>
  <si>
    <t>09:21:58</t>
  </si>
  <si>
    <t>09:21:54</t>
  </si>
  <si>
    <t>09:21:27</t>
  </si>
  <si>
    <t>09:20:54</t>
  </si>
  <si>
    <t>09:19:10</t>
  </si>
  <si>
    <t>09:18:56</t>
  </si>
  <si>
    <t>09:18:38</t>
  </si>
  <si>
    <t>09:17:39</t>
  </si>
  <si>
    <t>09:17:35</t>
  </si>
  <si>
    <t>09:16:47</t>
  </si>
  <si>
    <t>09:15:53</t>
  </si>
  <si>
    <t>09:15:25</t>
  </si>
  <si>
    <t>09:14:36</t>
  </si>
  <si>
    <t>09:13:38</t>
  </si>
  <si>
    <t>09:12:27</t>
  </si>
  <si>
    <t>09:10:30</t>
  </si>
  <si>
    <t>09:09:29</t>
  </si>
  <si>
    <t>09:09:28</t>
  </si>
  <si>
    <t>09:09:24</t>
  </si>
  <si>
    <t>09:08:05</t>
  </si>
  <si>
    <t>09:07:54</t>
  </si>
  <si>
    <t>09:06:59</t>
  </si>
  <si>
    <t>09:05:52</t>
  </si>
  <si>
    <t>09:05:29</t>
  </si>
  <si>
    <t>09:04:56</t>
  </si>
  <si>
    <t>09:04:40</t>
  </si>
  <si>
    <t>09:04:34</t>
  </si>
  <si>
    <t>09:03:31</t>
  </si>
  <si>
    <t>09:01:02</t>
  </si>
  <si>
    <t>09:00:33</t>
  </si>
  <si>
    <t>09:00:08</t>
  </si>
  <si>
    <t>08:58:52</t>
  </si>
  <si>
    <t>08:58:42</t>
  </si>
  <si>
    <t>08:58:22</t>
  </si>
  <si>
    <t>08:58:08</t>
  </si>
  <si>
    <t>08:57:34</t>
  </si>
  <si>
    <t>08:57:28</t>
  </si>
  <si>
    <t>08:56:48</t>
  </si>
  <si>
    <t>08:55:58</t>
  </si>
  <si>
    <t>08:55:40</t>
  </si>
  <si>
    <t>08:54:25</t>
  </si>
  <si>
    <t>08:52:08</t>
  </si>
  <si>
    <t>08:51:04</t>
  </si>
  <si>
    <t>08:50:32</t>
  </si>
  <si>
    <t>08:50:30</t>
  </si>
  <si>
    <t>08:49:48</t>
  </si>
  <si>
    <t>08:47:38</t>
  </si>
  <si>
    <t>08:47:24</t>
  </si>
  <si>
    <t>08:47:07</t>
  </si>
  <si>
    <t>08:46:49</t>
  </si>
  <si>
    <t>08:46:06</t>
  </si>
  <si>
    <t>08:45:35</t>
  </si>
  <si>
    <t>08:45:02</t>
  </si>
  <si>
    <t>08:44:57</t>
  </si>
  <si>
    <t>08:44:55</t>
  </si>
  <si>
    <t>08:44:32</t>
  </si>
  <si>
    <t>08:43:47</t>
  </si>
  <si>
    <t>08:43:44</t>
  </si>
  <si>
    <t>08:41:41</t>
  </si>
  <si>
    <t>08:41:33</t>
  </si>
  <si>
    <t>08:40:59</t>
  </si>
  <si>
    <t>08:40:42</t>
  </si>
  <si>
    <t>08:40:23</t>
  </si>
  <si>
    <t>08:39:43</t>
  </si>
  <si>
    <t>08:38:55</t>
  </si>
  <si>
    <t>08:38:17</t>
  </si>
  <si>
    <t>08:38:12</t>
  </si>
  <si>
    <t>08:37:10</t>
  </si>
  <si>
    <t>08:36:24</t>
  </si>
  <si>
    <t>08:35:49</t>
  </si>
  <si>
    <t>08:34:44</t>
  </si>
  <si>
    <t>08:33:44</t>
  </si>
  <si>
    <t>08:33:36</t>
  </si>
  <si>
    <t>08:31:11</t>
  </si>
  <si>
    <t>08:29:31</t>
  </si>
  <si>
    <t>08:27:31</t>
  </si>
  <si>
    <t>08:27:19</t>
  </si>
  <si>
    <t>08:23:24</t>
  </si>
  <si>
    <t>08:21:53</t>
  </si>
  <si>
    <t>08:21:42</t>
  </si>
  <si>
    <t>08:20:32</t>
  </si>
  <si>
    <t>08:19:58</t>
  </si>
  <si>
    <t>08:19:39</t>
  </si>
  <si>
    <t>08:19:23</t>
  </si>
  <si>
    <t>08:16:25</t>
  </si>
  <si>
    <t>08:15:59</t>
  </si>
  <si>
    <t>08:15:30</t>
  </si>
  <si>
    <t>08:14:46</t>
  </si>
  <si>
    <t>08:14:35</t>
  </si>
  <si>
    <t>08:14:29</t>
  </si>
  <si>
    <t>08:13:33</t>
  </si>
  <si>
    <t>08:12:38</t>
  </si>
  <si>
    <t>08:11:57</t>
  </si>
  <si>
    <t>08:10:58</t>
  </si>
  <si>
    <t>08:10:09</t>
  </si>
  <si>
    <t>08:09:16</t>
  </si>
  <si>
    <t>08:08:56</t>
  </si>
  <si>
    <t>08:08:09</t>
  </si>
  <si>
    <t>08:07:38</t>
  </si>
  <si>
    <t>08:05:36</t>
  </si>
  <si>
    <t>08:03:54</t>
  </si>
  <si>
    <t>08:02:54</t>
  </si>
  <si>
    <t>08:02:31</t>
  </si>
  <si>
    <t>08:02:25</t>
  </si>
  <si>
    <t>07:59:45</t>
  </si>
  <si>
    <t>07:58:27</t>
  </si>
  <si>
    <t>07:57:46</t>
  </si>
  <si>
    <t>07:57:32</t>
  </si>
  <si>
    <t>07:57:17</t>
  </si>
  <si>
    <t>07:56:47</t>
  </si>
  <si>
    <t>07:53:38</t>
  </si>
  <si>
    <t>07:51:21</t>
  </si>
  <si>
    <t>07:49:26</t>
  </si>
  <si>
    <t>07:47:48</t>
  </si>
  <si>
    <t>07:47:24</t>
  </si>
  <si>
    <t>07:46:54</t>
  </si>
  <si>
    <t>07:46:17</t>
  </si>
  <si>
    <t>07:46:01</t>
  </si>
  <si>
    <t>07:44:40</t>
  </si>
  <si>
    <t>07:43:30</t>
  </si>
  <si>
    <t>07:42:26</t>
  </si>
  <si>
    <t>07:42:24</t>
  </si>
  <si>
    <t>07:41:31</t>
  </si>
  <si>
    <t>07:39:39</t>
  </si>
  <si>
    <t>07:38:27</t>
  </si>
  <si>
    <t>07:37:27</t>
  </si>
  <si>
    <t>07:36:17</t>
  </si>
  <si>
    <t>07:35:56</t>
  </si>
  <si>
    <t>07:35:31</t>
  </si>
  <si>
    <t>07:35:13</t>
  </si>
  <si>
    <t>07:34:55</t>
  </si>
  <si>
    <t>07:33:30</t>
  </si>
  <si>
    <t>07:33:12</t>
  </si>
  <si>
    <t>07:32:57</t>
  </si>
  <si>
    <t>07:32:20</t>
  </si>
  <si>
    <t>07:31:15</t>
  </si>
  <si>
    <t>07:30:43</t>
  </si>
  <si>
    <t>07:29:52</t>
  </si>
  <si>
    <t>07:29:18</t>
  </si>
  <si>
    <t>07:27:21</t>
  </si>
  <si>
    <t>07:26:35</t>
  </si>
  <si>
    <t>07:26:21</t>
  </si>
  <si>
    <t>07:25:26</t>
  </si>
  <si>
    <t>07:24:50</t>
  </si>
  <si>
    <t>07:24:42</t>
  </si>
  <si>
    <t>07:24:44</t>
  </si>
  <si>
    <t>07:24:31</t>
  </si>
  <si>
    <t>07:24:22</t>
  </si>
  <si>
    <t>07:23:12</t>
  </si>
  <si>
    <t>07:20:19</t>
  </si>
  <si>
    <t>07:19:29</t>
  </si>
  <si>
    <t>07:19:00</t>
  </si>
  <si>
    <t>07:18:47</t>
  </si>
  <si>
    <t>07:16:53</t>
  </si>
  <si>
    <t>07:15:12</t>
  </si>
  <si>
    <t>07:12:07</t>
  </si>
  <si>
    <t>07:12:05</t>
  </si>
  <si>
    <t>07:11:11</t>
  </si>
  <si>
    <t>07:10:34</t>
  </si>
  <si>
    <t>07:09:29</t>
  </si>
  <si>
    <t>07:09:19</t>
  </si>
  <si>
    <t>07:06:07</t>
  </si>
  <si>
    <t>07:05:50</t>
  </si>
  <si>
    <t>07:04:38</t>
  </si>
  <si>
    <t>07:04:33</t>
  </si>
  <si>
    <t>07:04:15</t>
  </si>
  <si>
    <t>07:02:08</t>
  </si>
  <si>
    <t>07:02:02</t>
  </si>
  <si>
    <t>07:01:13</t>
  </si>
  <si>
    <t>07:01:10</t>
  </si>
  <si>
    <t>06:59:03</t>
  </si>
  <si>
    <t>06:57:54</t>
  </si>
  <si>
    <t>06:56:28</t>
  </si>
  <si>
    <t>06:55:20</t>
  </si>
  <si>
    <t>06:55:09</t>
  </si>
  <si>
    <t>06:54:44</t>
  </si>
  <si>
    <t>06:54:22</t>
  </si>
  <si>
    <t>06:52:45</t>
  </si>
  <si>
    <t>06:51:21</t>
  </si>
  <si>
    <t>06:51:12</t>
  </si>
  <si>
    <t>06:50:39</t>
  </si>
  <si>
    <t>06:48:39</t>
  </si>
  <si>
    <t>06:48:34</t>
  </si>
  <si>
    <t>06:48:32</t>
  </si>
  <si>
    <t>06:47:22</t>
  </si>
  <si>
    <t>06:44:16</t>
  </si>
  <si>
    <t>06:44:01</t>
  </si>
  <si>
    <t>06:43:11</t>
  </si>
  <si>
    <t>06:43:06</t>
  </si>
  <si>
    <t>06:43:00</t>
  </si>
  <si>
    <t>06:41:36</t>
  </si>
  <si>
    <t>06:41:19</t>
  </si>
  <si>
    <t>06:41:11</t>
  </si>
  <si>
    <t>06:40:58</t>
  </si>
  <si>
    <t>06:40:53</t>
  </si>
  <si>
    <t>06:38:18</t>
  </si>
  <si>
    <t>06:37:56</t>
  </si>
  <si>
    <t>06:37:03</t>
  </si>
  <si>
    <t>06:36:48</t>
  </si>
  <si>
    <t>06:33:44</t>
  </si>
  <si>
    <t>06:31:32</t>
  </si>
  <si>
    <t>06:31:15</t>
  </si>
  <si>
    <t>06:31:07</t>
  </si>
  <si>
    <t>06:30:44</t>
  </si>
  <si>
    <t>06:30:18</t>
  </si>
  <si>
    <t>06:29:53</t>
  </si>
  <si>
    <t>06:29:43</t>
  </si>
  <si>
    <t>06:29:11</t>
  </si>
  <si>
    <t>06:28:18</t>
  </si>
  <si>
    <t>06:28:13</t>
  </si>
  <si>
    <t>06:27:50</t>
  </si>
  <si>
    <t>06:27:30</t>
  </si>
  <si>
    <t>06:26:27</t>
  </si>
  <si>
    <t>06:26:19</t>
  </si>
  <si>
    <t>06:25:22</t>
  </si>
  <si>
    <t>06:25:02</t>
  </si>
  <si>
    <t>06:24:42</t>
  </si>
  <si>
    <t>06:18:05</t>
  </si>
  <si>
    <t>06:18:04</t>
  </si>
  <si>
    <t>06:16:53</t>
  </si>
  <si>
    <t>06:15:26</t>
  </si>
  <si>
    <t>06:15:04</t>
  </si>
  <si>
    <t>06:15:02</t>
  </si>
  <si>
    <t>06:15:01</t>
  </si>
  <si>
    <t>06:14:34</t>
  </si>
  <si>
    <t>06:13:17</t>
  </si>
  <si>
    <t>06:12:07</t>
  </si>
  <si>
    <t>06:11:42</t>
  </si>
  <si>
    <t>06:11:03</t>
  </si>
  <si>
    <t>06:10:11</t>
  </si>
  <si>
    <t>06:10:05</t>
  </si>
  <si>
    <t>06:09:51</t>
  </si>
  <si>
    <t>06:08:11</t>
  </si>
  <si>
    <t>06:07:49</t>
  </si>
  <si>
    <t>06:07:32</t>
  </si>
  <si>
    <t>06:06:38</t>
  </si>
  <si>
    <t>06:06:09</t>
  </si>
  <si>
    <t>06:05:17</t>
  </si>
  <si>
    <t>06:04:19</t>
  </si>
  <si>
    <t>06:03:50</t>
  </si>
  <si>
    <t>06:03:25</t>
  </si>
  <si>
    <t>06:03:07</t>
  </si>
  <si>
    <t>06:02:11</t>
  </si>
  <si>
    <t>06:02:10</t>
  </si>
  <si>
    <t>06:01:59</t>
  </si>
  <si>
    <t>06:01:31</t>
  </si>
  <si>
    <t>05:59:39</t>
  </si>
  <si>
    <t>05:58:22</t>
  </si>
  <si>
    <t>05:58:12</t>
  </si>
  <si>
    <t>05:57:25</t>
  </si>
  <si>
    <t>05:57:23</t>
  </si>
  <si>
    <t>05:56:33</t>
  </si>
  <si>
    <t>05:54:44</t>
  </si>
  <si>
    <t>05:54:28</t>
  </si>
  <si>
    <t>05:54:03</t>
  </si>
  <si>
    <t>05:52:30</t>
  </si>
  <si>
    <t>05:52:26</t>
  </si>
  <si>
    <t>05:52:24</t>
  </si>
  <si>
    <t>05:51:28</t>
  </si>
  <si>
    <t>05:49:13</t>
  </si>
  <si>
    <t>05:47:29</t>
  </si>
  <si>
    <t>05:46:24</t>
  </si>
  <si>
    <t>05:44:50</t>
  </si>
  <si>
    <t>05:43:44</t>
  </si>
  <si>
    <t>05:42:34</t>
  </si>
  <si>
    <t>05:42:30</t>
  </si>
  <si>
    <t>05:41:13</t>
  </si>
  <si>
    <t>05:41:09</t>
  </si>
  <si>
    <t>05:40:46</t>
  </si>
  <si>
    <t>05:40:38</t>
  </si>
  <si>
    <t>05:38:09</t>
  </si>
  <si>
    <t>05:36:15</t>
  </si>
  <si>
    <t>05:35:56</t>
  </si>
  <si>
    <t>05:34:09</t>
  </si>
  <si>
    <t>05:33:42</t>
  </si>
  <si>
    <t>05:30:29</t>
  </si>
  <si>
    <t>05:29:12</t>
  </si>
  <si>
    <t>05:23:53</t>
  </si>
  <si>
    <t>05:23:44</t>
  </si>
  <si>
    <t>05:23:22</t>
  </si>
  <si>
    <t>05:23:03</t>
  </si>
  <si>
    <t>05:19:35</t>
  </si>
  <si>
    <t>05:19:27</t>
  </si>
  <si>
    <t>05:18:47</t>
  </si>
  <si>
    <t>05:17:32</t>
  </si>
  <si>
    <t>05:15:34</t>
  </si>
  <si>
    <t>05:13:36</t>
  </si>
  <si>
    <t>05:12:54</t>
  </si>
  <si>
    <t>05:09:40</t>
  </si>
  <si>
    <t>05:09:12</t>
  </si>
  <si>
    <t>05:08:06</t>
  </si>
  <si>
    <t>05:07:51</t>
  </si>
  <si>
    <t>05:06:36</t>
  </si>
  <si>
    <t>05:04:02</t>
  </si>
  <si>
    <t>05:01:03</t>
  </si>
  <si>
    <t>04:58:20</t>
  </si>
  <si>
    <t>04:58:00</t>
  </si>
  <si>
    <t>04:57:42</t>
  </si>
  <si>
    <t>04:54:30</t>
  </si>
  <si>
    <t>04:53:46</t>
  </si>
  <si>
    <t>04:45:39</t>
  </si>
  <si>
    <t>04:45:23</t>
  </si>
  <si>
    <t>04:44:17</t>
  </si>
  <si>
    <t>04:41:43</t>
  </si>
  <si>
    <t>04:41:17</t>
  </si>
  <si>
    <t>04:36:38</t>
  </si>
  <si>
    <t>04:35:14</t>
  </si>
  <si>
    <t>04:32:14</t>
  </si>
  <si>
    <t>04:31:23</t>
  </si>
  <si>
    <t>04:13:31</t>
  </si>
  <si>
    <t>04:12:43</t>
  </si>
  <si>
    <t>03:52:36</t>
  </si>
  <si>
    <t>03:51:07</t>
  </si>
  <si>
    <t>03:42:08</t>
  </si>
  <si>
    <t>03:34:28</t>
  </si>
  <si>
    <t>03:26:10</t>
  </si>
  <si>
    <t>03:14:16</t>
  </si>
  <si>
    <t>02:47:46</t>
  </si>
  <si>
    <t>02:23:25</t>
  </si>
  <si>
    <t>02:07:02</t>
  </si>
  <si>
    <t>01:29:15</t>
  </si>
  <si>
    <t>01:15:31</t>
  </si>
  <si>
    <t>00:33:57</t>
  </si>
  <si>
    <t>23:20:31</t>
  </si>
  <si>
    <t>19:09:07</t>
  </si>
  <si>
    <t>18:56:10</t>
  </si>
  <si>
    <t>18:10:09</t>
  </si>
  <si>
    <t>17:54:08</t>
  </si>
  <si>
    <t>17:42:27</t>
  </si>
  <si>
    <t>17:41:37</t>
  </si>
  <si>
    <t>17:27:24</t>
  </si>
  <si>
    <t>17:25:20</t>
  </si>
  <si>
    <t>16:54:16</t>
  </si>
  <si>
    <t>16:48:29</t>
  </si>
  <si>
    <t>15:59:34</t>
  </si>
  <si>
    <t>15:59:20</t>
  </si>
  <si>
    <t>15:05:05</t>
  </si>
  <si>
    <t>14:53:55</t>
  </si>
  <si>
    <t>14:35:33</t>
  </si>
  <si>
    <t>14:34:32</t>
  </si>
  <si>
    <t>14:20:41</t>
  </si>
  <si>
    <t>14:17:03</t>
  </si>
  <si>
    <t>14:07:10</t>
  </si>
  <si>
    <t>14:05:15</t>
  </si>
  <si>
    <t>14:00:55</t>
  </si>
  <si>
    <t>13:58:06</t>
  </si>
  <si>
    <t>13:56:19</t>
  </si>
  <si>
    <t>13:55:49</t>
  </si>
  <si>
    <t>13:54:41</t>
  </si>
  <si>
    <t>13:52:49</t>
  </si>
  <si>
    <t>13:51:45</t>
  </si>
  <si>
    <t>13:48:04</t>
  </si>
  <si>
    <t>13:41:30</t>
  </si>
  <si>
    <t>13:41:00</t>
  </si>
  <si>
    <t>13:40:48</t>
  </si>
  <si>
    <t>13:37:54</t>
  </si>
  <si>
    <t>13:37:50</t>
  </si>
  <si>
    <t>13:37:02</t>
  </si>
  <si>
    <t>13:36:25</t>
  </si>
  <si>
    <t>13:36:22</t>
  </si>
  <si>
    <t>13:33:51</t>
  </si>
  <si>
    <t>13:33:42</t>
  </si>
  <si>
    <t>13:29:32</t>
  </si>
  <si>
    <t>13:28:23</t>
  </si>
  <si>
    <t>13:28:09</t>
  </si>
  <si>
    <t>13:23:50</t>
  </si>
  <si>
    <t>13:23:12</t>
  </si>
  <si>
    <t>13:21:58</t>
  </si>
  <si>
    <t>13:19:44</t>
  </si>
  <si>
    <t>13:17:22</t>
  </si>
  <si>
    <t>13:17:10</t>
  </si>
  <si>
    <t>13:15:47</t>
  </si>
  <si>
    <t>13:15:06</t>
  </si>
  <si>
    <t>13:14:53</t>
  </si>
  <si>
    <t>13:12:05</t>
  </si>
  <si>
    <t>13:10:49</t>
  </si>
  <si>
    <t>13:10:28</t>
  </si>
  <si>
    <t>13:09:30</t>
  </si>
  <si>
    <t>13:09:15</t>
  </si>
  <si>
    <t>13:06:15</t>
  </si>
  <si>
    <t>13:05:08</t>
  </si>
  <si>
    <t>13:04:35</t>
  </si>
  <si>
    <t>13:04:19</t>
  </si>
  <si>
    <t>13:03:55</t>
  </si>
  <si>
    <t>13:03:35</t>
  </si>
  <si>
    <t>13:01:36</t>
  </si>
  <si>
    <t>13:00:55</t>
  </si>
  <si>
    <t>13:00:37</t>
  </si>
  <si>
    <t>12:59:29</t>
  </si>
  <si>
    <t>12:59:19</t>
  </si>
  <si>
    <t>12:58:15</t>
  </si>
  <si>
    <t>12:57:55</t>
  </si>
  <si>
    <t>12:57:26</t>
  </si>
  <si>
    <t>12:57:17</t>
  </si>
  <si>
    <t>12:56:22</t>
  </si>
  <si>
    <t>12:53:08</t>
  </si>
  <si>
    <t>12:52:38</t>
  </si>
  <si>
    <t>12:49:33</t>
  </si>
  <si>
    <t>12:46:35</t>
  </si>
  <si>
    <t>12:45:29</t>
  </si>
  <si>
    <t>12:43:41</t>
  </si>
  <si>
    <t>12:38:50</t>
  </si>
  <si>
    <t>12:36:01</t>
  </si>
  <si>
    <t>12:34:49</t>
  </si>
  <si>
    <t>12:34:14</t>
  </si>
  <si>
    <t>12:34:01</t>
  </si>
  <si>
    <t>12:33:51</t>
  </si>
  <si>
    <t>12:33:29</t>
  </si>
  <si>
    <t>12:33:28</t>
  </si>
  <si>
    <t>12:32:53</t>
  </si>
  <si>
    <t>12:31:52</t>
  </si>
  <si>
    <t>12:31:39</t>
  </si>
  <si>
    <t>12:27:22</t>
  </si>
  <si>
    <t>12:27:12</t>
  </si>
  <si>
    <t>12:26:03</t>
  </si>
  <si>
    <t>12:24:41</t>
  </si>
  <si>
    <t>12:24:40</t>
  </si>
  <si>
    <t>12:23:40</t>
  </si>
  <si>
    <t>12:23:34</t>
  </si>
  <si>
    <t>12:23:24</t>
  </si>
  <si>
    <t>12:22:05</t>
  </si>
  <si>
    <t>12:21:33</t>
  </si>
  <si>
    <t>12:20:53</t>
  </si>
  <si>
    <t>12:19:39</t>
  </si>
  <si>
    <t>12:15:30</t>
  </si>
  <si>
    <t>12:15:11</t>
  </si>
  <si>
    <t>12:15:08</t>
  </si>
  <si>
    <t>12:14:30</t>
  </si>
  <si>
    <t>12:13:13</t>
  </si>
  <si>
    <t>12:12:41</t>
  </si>
  <si>
    <t>12:09:56</t>
  </si>
  <si>
    <t>12:07:10</t>
  </si>
  <si>
    <t>12:06:30</t>
  </si>
  <si>
    <t>12:06:02</t>
  </si>
  <si>
    <t>12:04:03</t>
  </si>
  <si>
    <t>12:01:41</t>
  </si>
  <si>
    <t>12:00:57</t>
  </si>
  <si>
    <t>11:59:57</t>
  </si>
  <si>
    <t>11:59:11</t>
  </si>
  <si>
    <t>11:58:58</t>
  </si>
  <si>
    <t>11:57:38</t>
  </si>
  <si>
    <t>11:57:12</t>
  </si>
  <si>
    <t>11:56:55</t>
  </si>
  <si>
    <t>11:56:53</t>
  </si>
  <si>
    <t>11:54:39</t>
  </si>
  <si>
    <t>11:54:28</t>
  </si>
  <si>
    <t>11:54:18</t>
  </si>
  <si>
    <t>11:52:37</t>
  </si>
  <si>
    <t>11:51:49</t>
  </si>
  <si>
    <t>11:49:36</t>
  </si>
  <si>
    <t>11:49:14</t>
  </si>
  <si>
    <t>11:48:04</t>
  </si>
  <si>
    <t>11:47:19</t>
  </si>
  <si>
    <t>11:46:13</t>
  </si>
  <si>
    <t>11:45:19</t>
  </si>
  <si>
    <t>11:44:23</t>
  </si>
  <si>
    <t>11:43:53</t>
  </si>
  <si>
    <t>11:42:47</t>
  </si>
  <si>
    <t>11:42:16</t>
  </si>
  <si>
    <t>11:40:23</t>
  </si>
  <si>
    <t>11:39:47</t>
  </si>
  <si>
    <t>11:39:31</t>
  </si>
  <si>
    <t>11:39:18</t>
  </si>
  <si>
    <t>11:38:27</t>
  </si>
  <si>
    <t>11:36:30</t>
  </si>
  <si>
    <t>11:36:16</t>
  </si>
  <si>
    <t>11:35:41</t>
  </si>
  <si>
    <t>11:32:46</t>
  </si>
  <si>
    <t>11:32:24</t>
  </si>
  <si>
    <t>11:32:19</t>
  </si>
  <si>
    <t>11:32:09</t>
  </si>
  <si>
    <t>11:30:46</t>
  </si>
  <si>
    <t>11:30:08</t>
  </si>
  <si>
    <t>11:28:55</t>
  </si>
  <si>
    <t>11:27:10</t>
  </si>
  <si>
    <t>11:26:46</t>
  </si>
  <si>
    <t>11:21:31</t>
  </si>
  <si>
    <t>11:19:59</t>
  </si>
  <si>
    <t>11:18:40</t>
  </si>
  <si>
    <t>11:17:31</t>
  </si>
  <si>
    <t>11:16:21</t>
  </si>
  <si>
    <t>11:16:06</t>
  </si>
  <si>
    <t>11:15:37</t>
  </si>
  <si>
    <t>11:14:58</t>
  </si>
  <si>
    <t>11:14:32</t>
  </si>
  <si>
    <t>11:14:18</t>
  </si>
  <si>
    <t>11:12:19</t>
  </si>
  <si>
    <t>11:11:41</t>
  </si>
  <si>
    <t>11:10:45</t>
  </si>
  <si>
    <t>11:09:08</t>
  </si>
  <si>
    <t>11:08:05</t>
  </si>
  <si>
    <t>11:07:50</t>
  </si>
  <si>
    <t>11:07:43</t>
  </si>
  <si>
    <t>11:07:41</t>
  </si>
  <si>
    <t>11:07:21</t>
  </si>
  <si>
    <t>11:06:41</t>
  </si>
  <si>
    <t>11:06:32</t>
  </si>
  <si>
    <t>11:05:31</t>
  </si>
  <si>
    <t>11:04:11</t>
  </si>
  <si>
    <t>11:02:27</t>
  </si>
  <si>
    <t>11:01:55</t>
  </si>
  <si>
    <t>11:01:42</t>
  </si>
  <si>
    <t>11:01:32</t>
  </si>
  <si>
    <t>11:00:30</t>
  </si>
  <si>
    <t>10:57:51</t>
  </si>
  <si>
    <t>10:57:46</t>
  </si>
  <si>
    <t>10:56:56</t>
  </si>
  <si>
    <t>10:55:14</t>
  </si>
  <si>
    <t>10:55:09</t>
  </si>
  <si>
    <t>10:54:35</t>
  </si>
  <si>
    <t>10:54:29</t>
  </si>
  <si>
    <t>10:54:08</t>
  </si>
  <si>
    <t>10:53:46</t>
  </si>
  <si>
    <t>10:52:46</t>
  </si>
  <si>
    <t>10:52:44</t>
  </si>
  <si>
    <t>10:52:40</t>
  </si>
  <si>
    <t>10:51:20</t>
  </si>
  <si>
    <t>10:51:10</t>
  </si>
  <si>
    <t>10:50:41</t>
  </si>
  <si>
    <t>10:49:55</t>
  </si>
  <si>
    <t>10:49:05</t>
  </si>
  <si>
    <t>10:49:04</t>
  </si>
  <si>
    <t>10:48:28</t>
  </si>
  <si>
    <t>10:46:23</t>
  </si>
  <si>
    <t>10:46:02</t>
  </si>
  <si>
    <t>10:45:50</t>
  </si>
  <si>
    <t>10:45:49</t>
  </si>
  <si>
    <t>10:43:16</t>
  </si>
  <si>
    <t>10:43:01</t>
  </si>
  <si>
    <t>10:42:41</t>
  </si>
  <si>
    <t>10:42:31</t>
  </si>
  <si>
    <t>10:42:15</t>
  </si>
  <si>
    <t>10:41:25</t>
  </si>
  <si>
    <t>10:40:22</t>
  </si>
  <si>
    <t>10:40:08</t>
  </si>
  <si>
    <t>10:39:49</t>
  </si>
  <si>
    <t>10:39:25</t>
  </si>
  <si>
    <t>10:37:58</t>
  </si>
  <si>
    <t>10:37:52</t>
  </si>
  <si>
    <t>10:37:17</t>
  </si>
  <si>
    <t>10:37:01</t>
  </si>
  <si>
    <t>10:36:54</t>
  </si>
  <si>
    <t>10:36:40</t>
  </si>
  <si>
    <t>10:36:13</t>
  </si>
  <si>
    <t>10:36:04</t>
  </si>
  <si>
    <t>10:35:48</t>
  </si>
  <si>
    <t>10:35:07</t>
  </si>
  <si>
    <t>10:34:43</t>
  </si>
  <si>
    <t>10:32:54</t>
  </si>
  <si>
    <t>10:32:51</t>
  </si>
  <si>
    <t>10:31:26</t>
  </si>
  <si>
    <t>10:30:11</t>
  </si>
  <si>
    <t>10:30:08</t>
  </si>
  <si>
    <t>10:29:58</t>
  </si>
  <si>
    <t>10:29:39</t>
  </si>
  <si>
    <t>10:28:40</t>
  </si>
  <si>
    <t>10:28:22</t>
  </si>
  <si>
    <t>10:27:58</t>
  </si>
  <si>
    <t>10:27:55</t>
  </si>
  <si>
    <t>10:27:44</t>
  </si>
  <si>
    <t>10:26:57</t>
  </si>
  <si>
    <t>10:24:53</t>
  </si>
  <si>
    <t>10:23:55</t>
  </si>
  <si>
    <t>10:23:49</t>
  </si>
  <si>
    <t>10:23:24</t>
  </si>
  <si>
    <t>10:21:19</t>
  </si>
  <si>
    <t>10:20:12</t>
  </si>
  <si>
    <t>10:18:38</t>
  </si>
  <si>
    <t>10:18:02</t>
  </si>
  <si>
    <t>10:17:44</t>
  </si>
  <si>
    <t>10:16:16</t>
  </si>
  <si>
    <t>10:14:38</t>
  </si>
  <si>
    <t>10:14:25</t>
  </si>
  <si>
    <t>10:13:57</t>
  </si>
  <si>
    <t>10:13:28</t>
  </si>
  <si>
    <t>10:13:22</t>
  </si>
  <si>
    <t>10:12:59</t>
  </si>
  <si>
    <t>10:12:47</t>
  </si>
  <si>
    <t>10:12:04</t>
  </si>
  <si>
    <t>10:11:51</t>
  </si>
  <si>
    <t>10:11:19</t>
  </si>
  <si>
    <t>10:10:27</t>
  </si>
  <si>
    <t>10:10:14</t>
  </si>
  <si>
    <t>10:09:42</t>
  </si>
  <si>
    <t>10:07:57</t>
  </si>
  <si>
    <t>10:07:55</t>
  </si>
  <si>
    <t>10:07:53</t>
  </si>
  <si>
    <t>10:07:26</t>
  </si>
  <si>
    <t>10:07:23</t>
  </si>
  <si>
    <t>10:06:42</t>
  </si>
  <si>
    <t>10:06:04</t>
  </si>
  <si>
    <t>10:05:56</t>
  </si>
  <si>
    <t>10:05:52</t>
  </si>
  <si>
    <t>10:04:40</t>
  </si>
  <si>
    <t>10:04:25</t>
  </si>
  <si>
    <t>10:04:05</t>
  </si>
  <si>
    <t>10:03:10</t>
  </si>
  <si>
    <t>10:02:57</t>
  </si>
  <si>
    <t>10:02:52</t>
  </si>
  <si>
    <t>10:02:29</t>
  </si>
  <si>
    <t>10:01:40</t>
  </si>
  <si>
    <t>10:00:48</t>
  </si>
  <si>
    <t>10:00:31</t>
  </si>
  <si>
    <t>09:59:52</t>
  </si>
  <si>
    <t>09:58:54</t>
  </si>
  <si>
    <t>09:58:47</t>
  </si>
  <si>
    <t>09:57:51</t>
  </si>
  <si>
    <t>09:57:43</t>
  </si>
  <si>
    <t>09:57:38</t>
  </si>
  <si>
    <t>09:57:32</t>
  </si>
  <si>
    <t>09:57:09</t>
  </si>
  <si>
    <t>09:54:26</t>
  </si>
  <si>
    <t>09:54:12</t>
  </si>
  <si>
    <t>09:53:53</t>
  </si>
  <si>
    <t>09:53:50</t>
  </si>
  <si>
    <t>09:53:20</t>
  </si>
  <si>
    <t>09:53:13</t>
  </si>
  <si>
    <t>09:53:10</t>
  </si>
  <si>
    <t>09:52:58</t>
  </si>
  <si>
    <t>09:52:39</t>
  </si>
  <si>
    <t>09:52:22</t>
  </si>
  <si>
    <t>09:52:00</t>
  </si>
  <si>
    <t>09:51:25</t>
  </si>
  <si>
    <t>09:50:52</t>
  </si>
  <si>
    <t>09:50:31</t>
  </si>
  <si>
    <t>09:50:26</t>
  </si>
  <si>
    <t>09:49:21</t>
  </si>
  <si>
    <t>09:48:36</t>
  </si>
  <si>
    <t>09:48:08</t>
  </si>
  <si>
    <t>09:47:52</t>
  </si>
  <si>
    <t>09:47:48</t>
  </si>
  <si>
    <t>09:47:36</t>
  </si>
  <si>
    <t>09:47:20</t>
  </si>
  <si>
    <t>09:46:19</t>
  </si>
  <si>
    <t>09:45:49</t>
  </si>
  <si>
    <t>09:45:40</t>
  </si>
  <si>
    <t>09:45:19</t>
  </si>
  <si>
    <t>09:44:25</t>
  </si>
  <si>
    <t>09:44:24</t>
  </si>
  <si>
    <t>09:43:33</t>
  </si>
  <si>
    <t>09:43:11</t>
  </si>
  <si>
    <t>09:41:45</t>
  </si>
  <si>
    <t>09:41:21</t>
  </si>
  <si>
    <t>09:41:08</t>
  </si>
  <si>
    <t>09:40:41</t>
  </si>
  <si>
    <t>09:40:21</t>
  </si>
  <si>
    <t>09:40:01</t>
  </si>
  <si>
    <t>09:39:31</t>
  </si>
  <si>
    <t>09:39:14</t>
  </si>
  <si>
    <t>09:39:10</t>
  </si>
  <si>
    <t>09:38:35</t>
  </si>
  <si>
    <t>09:38:33</t>
  </si>
  <si>
    <t>09:37:56</t>
  </si>
  <si>
    <t>09:36:39</t>
  </si>
  <si>
    <t>09:34:10</t>
  </si>
  <si>
    <t>09:33:40</t>
  </si>
  <si>
    <t>09:33:38</t>
  </si>
  <si>
    <t>09:32:43</t>
  </si>
  <si>
    <t>09:32:36</t>
  </si>
  <si>
    <t>09:32:24</t>
  </si>
  <si>
    <t>09:32:00</t>
  </si>
  <si>
    <t>09:31:27</t>
  </si>
  <si>
    <t>09:31:09</t>
  </si>
  <si>
    <t>09:30:40</t>
  </si>
  <si>
    <t>09:28:23</t>
  </si>
  <si>
    <t>09:28:01</t>
  </si>
  <si>
    <t>09:26:36</t>
  </si>
  <si>
    <t>09:26:22</t>
  </si>
  <si>
    <t>09:26:09</t>
  </si>
  <si>
    <t>09:25:49</t>
  </si>
  <si>
    <t>09:25:26</t>
  </si>
  <si>
    <t>09:24:02</t>
  </si>
  <si>
    <t>09:23:21</t>
  </si>
  <si>
    <t>09:23:06</t>
  </si>
  <si>
    <t>09:22:51</t>
  </si>
  <si>
    <t>09:22:30</t>
  </si>
  <si>
    <t>09:20:39</t>
  </si>
  <si>
    <t>09:19:06</t>
  </si>
  <si>
    <t>09:17:54</t>
  </si>
  <si>
    <t>09:16:42</t>
  </si>
  <si>
    <t>09:16:14</t>
  </si>
  <si>
    <t>09:16:07</t>
  </si>
  <si>
    <t>09:15:10</t>
  </si>
  <si>
    <t>09:13:46</t>
  </si>
  <si>
    <t>09:13:03</t>
  </si>
  <si>
    <t>09:12:21</t>
  </si>
  <si>
    <t>09:12:20</t>
  </si>
  <si>
    <t>09:11:48</t>
  </si>
  <si>
    <t>09:11:43</t>
  </si>
  <si>
    <t>09:09:53</t>
  </si>
  <si>
    <t>09:09:37</t>
  </si>
  <si>
    <t>09:09:25</t>
  </si>
  <si>
    <t>09:09:01</t>
  </si>
  <si>
    <t>09:07:58</t>
  </si>
  <si>
    <t>09:04:11</t>
  </si>
  <si>
    <t>09:02:55</t>
  </si>
  <si>
    <t>09:02:15</t>
  </si>
  <si>
    <t>09:01:15</t>
  </si>
  <si>
    <t>08:58:14</t>
  </si>
  <si>
    <t>08:58:10</t>
  </si>
  <si>
    <t>08:57:50</t>
  </si>
  <si>
    <t>08:55:45</t>
  </si>
  <si>
    <t>08:54:12</t>
  </si>
  <si>
    <t>08:54:08</t>
  </si>
  <si>
    <t>08:54:04</t>
  </si>
  <si>
    <t>08:53:32</t>
  </si>
  <si>
    <t>08:52:30</t>
  </si>
  <si>
    <t>08:52:07</t>
  </si>
  <si>
    <t>08:51:44</t>
  </si>
  <si>
    <t>08:51:26</t>
  </si>
  <si>
    <t>08:51:03</t>
  </si>
  <si>
    <t>08:50:45</t>
  </si>
  <si>
    <t>08:50:20</t>
  </si>
  <si>
    <t>08:49:56</t>
  </si>
  <si>
    <t>08:49:47</t>
  </si>
  <si>
    <t>08:46:41</t>
  </si>
  <si>
    <t>08:46:27</t>
  </si>
  <si>
    <t>08:44:27</t>
  </si>
  <si>
    <t>08:43:07</t>
  </si>
  <si>
    <t>08:42:45</t>
  </si>
  <si>
    <t>08:42:28</t>
  </si>
  <si>
    <t>08:40:24</t>
  </si>
  <si>
    <t>08:39:44</t>
  </si>
  <si>
    <t>08:37:06</t>
  </si>
  <si>
    <t>08:35:55</t>
  </si>
  <si>
    <t>08:33:56</t>
  </si>
  <si>
    <t>08:33:03</t>
  </si>
  <si>
    <t>08:31:36</t>
  </si>
  <si>
    <t>08:31:10</t>
  </si>
  <si>
    <t>08:30:57</t>
  </si>
  <si>
    <t>08:30:28</t>
  </si>
  <si>
    <t>08:27:43</t>
  </si>
  <si>
    <t>08:27:12</t>
  </si>
  <si>
    <t>08:27:01</t>
  </si>
  <si>
    <t>08:26:19</t>
  </si>
  <si>
    <t>08:26:09</t>
  </si>
  <si>
    <t>08:25:58</t>
  </si>
  <si>
    <t>08:25:17</t>
  </si>
  <si>
    <t>08:24:42</t>
  </si>
  <si>
    <t>08:24:37</t>
  </si>
  <si>
    <t>08:24:22</t>
  </si>
  <si>
    <t>08:23:25</t>
  </si>
  <si>
    <t>08:23:23</t>
  </si>
  <si>
    <t>08:22:55</t>
  </si>
  <si>
    <t>08:21:47</t>
  </si>
  <si>
    <t>08:21:31</t>
  </si>
  <si>
    <t>08:20:56</t>
  </si>
  <si>
    <t>08:17:43</t>
  </si>
  <si>
    <t>08:17:02</t>
  </si>
  <si>
    <t>08:15:11</t>
  </si>
  <si>
    <t>08:15:08</t>
  </si>
  <si>
    <t>08:14:48</t>
  </si>
  <si>
    <t>08:14:36</t>
  </si>
  <si>
    <t>08:14:16</t>
  </si>
  <si>
    <t>08:12:41</t>
  </si>
  <si>
    <t>08:11:22</t>
  </si>
  <si>
    <t>08:09:45</t>
  </si>
  <si>
    <t>08:09:04</t>
  </si>
  <si>
    <t>08:07:57</t>
  </si>
  <si>
    <t>08:06:14</t>
  </si>
  <si>
    <t>08:06:13</t>
  </si>
  <si>
    <t>08:06:05</t>
  </si>
  <si>
    <t>08:05:32</t>
  </si>
  <si>
    <t>08:03:45</t>
  </si>
  <si>
    <t>08:03:44</t>
  </si>
  <si>
    <t>08:02:41</t>
  </si>
  <si>
    <t>08:02:06</t>
  </si>
  <si>
    <t>08:00:51</t>
  </si>
  <si>
    <t>08:00:02</t>
  </si>
  <si>
    <t>07:59:58</t>
  </si>
  <si>
    <t>07:59:11</t>
  </si>
  <si>
    <t>07:57:50</t>
  </si>
  <si>
    <t>07:57:42</t>
  </si>
  <si>
    <t>07:57:39</t>
  </si>
  <si>
    <t>07:56:57</t>
  </si>
  <si>
    <t>07:53:14</t>
  </si>
  <si>
    <t>07:52:06</t>
  </si>
  <si>
    <t>07:51:20</t>
  </si>
  <si>
    <t>07:48:42</t>
  </si>
  <si>
    <t>07:48:14</t>
  </si>
  <si>
    <t>07:47:44</t>
  </si>
  <si>
    <t>07:47:33</t>
  </si>
  <si>
    <t>07:45:15</t>
  </si>
  <si>
    <t>07:38:58</t>
  </si>
  <si>
    <t>07:37:46</t>
  </si>
  <si>
    <t>07:36:30</t>
  </si>
  <si>
    <t>07:34:01</t>
  </si>
  <si>
    <t>07:32:23</t>
  </si>
  <si>
    <t>07:32:12</t>
  </si>
  <si>
    <t>07:30:18</t>
  </si>
  <si>
    <t>07:30:04</t>
  </si>
  <si>
    <t>07:29:51</t>
  </si>
  <si>
    <t>07:29:36</t>
  </si>
  <si>
    <t>07:29:19</t>
  </si>
  <si>
    <t>07:28:20</t>
  </si>
  <si>
    <t>07:28:05</t>
  </si>
  <si>
    <t>07:27:39</t>
  </si>
  <si>
    <t>07:26:46</t>
  </si>
  <si>
    <t>07:26:19</t>
  </si>
  <si>
    <t>07:25:05</t>
  </si>
  <si>
    <t>07:25:02</t>
  </si>
  <si>
    <t>07:24:56</t>
  </si>
  <si>
    <t>07:18:43</t>
  </si>
  <si>
    <t>07:17:52</t>
  </si>
  <si>
    <t>07:17:46</t>
  </si>
  <si>
    <t>07:15:45</t>
  </si>
  <si>
    <t>07:13:43</t>
  </si>
  <si>
    <t>07:12:46</t>
  </si>
  <si>
    <t>07:12:44</t>
  </si>
  <si>
    <t>07:12:18</t>
  </si>
  <si>
    <t>07:11:39</t>
  </si>
  <si>
    <t>07:11:19</t>
  </si>
  <si>
    <t>07:09:07</t>
  </si>
  <si>
    <t>07:08:11</t>
  </si>
  <si>
    <t>07:06:59</t>
  </si>
  <si>
    <t>07:06:28</t>
  </si>
  <si>
    <t>07:06:16</t>
  </si>
  <si>
    <t>07:04:24</t>
  </si>
  <si>
    <t>07:03:04</t>
  </si>
  <si>
    <t>07:03:00</t>
  </si>
  <si>
    <t>07:02:51</t>
  </si>
  <si>
    <t>07:02:37</t>
  </si>
  <si>
    <t>07:02:13</t>
  </si>
  <si>
    <t>06:59:31</t>
  </si>
  <si>
    <t>06:59:09</t>
  </si>
  <si>
    <t>06:58:36</t>
  </si>
  <si>
    <t>06:58:30</t>
  </si>
  <si>
    <t>06:58:02</t>
  </si>
  <si>
    <t>06:58:00</t>
  </si>
  <si>
    <t>06:57:03</t>
  </si>
  <si>
    <t>06:56:19</t>
  </si>
  <si>
    <t>06:55:49</t>
  </si>
  <si>
    <t>06:55:00</t>
  </si>
  <si>
    <t>06:52:31</t>
  </si>
  <si>
    <t>06:51:30</t>
  </si>
  <si>
    <t>06:50:38</t>
  </si>
  <si>
    <t>06:50:35</t>
  </si>
  <si>
    <t>06:50:08</t>
  </si>
  <si>
    <t>06:50:10</t>
  </si>
  <si>
    <t>06:49:50</t>
  </si>
  <si>
    <t>06:45:14</t>
  </si>
  <si>
    <t>06:44:39</t>
  </si>
  <si>
    <t>06:41:32</t>
  </si>
  <si>
    <t>06:41:06</t>
  </si>
  <si>
    <t>06:38:44</t>
  </si>
  <si>
    <t>06:38:34</t>
  </si>
  <si>
    <t>06:38:01</t>
  </si>
  <si>
    <t>06:37:28</t>
  </si>
  <si>
    <t>06:36:17</t>
  </si>
  <si>
    <t>06:35:39</t>
  </si>
  <si>
    <t>06:34:13</t>
  </si>
  <si>
    <t>06:32:23</t>
  </si>
  <si>
    <t>06:30:08</t>
  </si>
  <si>
    <t>06:29:25</t>
  </si>
  <si>
    <t>06:27:02</t>
  </si>
  <si>
    <t>06:26:41</t>
  </si>
  <si>
    <t>06:24:54</t>
  </si>
  <si>
    <t>06:24:49</t>
  </si>
  <si>
    <t>06:21:41</t>
  </si>
  <si>
    <t>06:17:29</t>
  </si>
  <si>
    <t>06:16:35</t>
  </si>
  <si>
    <t>06:15:30</t>
  </si>
  <si>
    <t>06:14:11</t>
  </si>
  <si>
    <t>06:13:58</t>
  </si>
  <si>
    <t>06:11:43</t>
  </si>
  <si>
    <t>06:08:35</t>
  </si>
  <si>
    <t>06:08:33</t>
  </si>
  <si>
    <t>06:07:48</t>
  </si>
  <si>
    <t>06:05:37</t>
  </si>
  <si>
    <t>06:05:23</t>
  </si>
  <si>
    <t>06:02:58</t>
  </si>
  <si>
    <t>06:02:08</t>
  </si>
  <si>
    <t>06:01:22</t>
  </si>
  <si>
    <t>06:00:30</t>
  </si>
  <si>
    <t>05:58:27</t>
  </si>
  <si>
    <t>05:55:45</t>
  </si>
  <si>
    <t>05:52:48</t>
  </si>
  <si>
    <t>05:51:34</t>
  </si>
  <si>
    <t>05:50:02</t>
  </si>
  <si>
    <t>05:49:06</t>
  </si>
  <si>
    <t>05:43:20</t>
  </si>
  <si>
    <t>05:42:35</t>
  </si>
  <si>
    <t>05:41:45</t>
  </si>
  <si>
    <t>05:40:08</t>
  </si>
  <si>
    <t>05:39:42</t>
  </si>
  <si>
    <t>05:37:37</t>
  </si>
  <si>
    <t>05:34:07</t>
  </si>
  <si>
    <t>05:33:25</t>
  </si>
  <si>
    <t>05:26:44</t>
  </si>
  <si>
    <t>05:24:48</t>
  </si>
  <si>
    <t>05:22:21</t>
  </si>
  <si>
    <t>05:20:34</t>
  </si>
  <si>
    <t>05:16:05</t>
  </si>
  <si>
    <t>05:10:37</t>
  </si>
  <si>
    <t>05:09:41</t>
  </si>
  <si>
    <t>05:07:52</t>
  </si>
  <si>
    <t>05:02:43</t>
  </si>
  <si>
    <t>05:01:54</t>
  </si>
  <si>
    <t>05:01:43</t>
  </si>
  <si>
    <t>05:01:02</t>
  </si>
  <si>
    <t>04:59:30</t>
  </si>
  <si>
    <t>04:56:31</t>
  </si>
  <si>
    <t>04:54:22</t>
  </si>
  <si>
    <t>04:49:19</t>
  </si>
  <si>
    <t>04:48:07</t>
  </si>
  <si>
    <t>04:46:53</t>
  </si>
  <si>
    <t>04:37:53</t>
  </si>
  <si>
    <t>04:35:38</t>
  </si>
  <si>
    <t>04:34:59</t>
  </si>
  <si>
    <t>04:33:12</t>
  </si>
  <si>
    <t>04:32:07</t>
  </si>
  <si>
    <t>04:30:40</t>
  </si>
  <si>
    <t>04:25:39</t>
  </si>
  <si>
    <t>04:22:06</t>
  </si>
  <si>
    <t>04:19:40</t>
  </si>
  <si>
    <t>04:11:01</t>
  </si>
  <si>
    <t>04:08:36</t>
  </si>
  <si>
    <t>03:41:55</t>
  </si>
  <si>
    <t>03:41:17</t>
  </si>
  <si>
    <t>03:40:52</t>
  </si>
  <si>
    <t>03:12:57</t>
  </si>
  <si>
    <t>03:10:56</t>
  </si>
  <si>
    <t>03:10:30</t>
  </si>
  <si>
    <t>02:46:14</t>
  </si>
  <si>
    <t>02:03:38</t>
  </si>
  <si>
    <t>19:36:58</t>
  </si>
  <si>
    <t>19:09:26</t>
  </si>
  <si>
    <t>18:07:09</t>
  </si>
  <si>
    <t>18:04:47</t>
  </si>
  <si>
    <t>17:12:29</t>
  </si>
  <si>
    <t>17:09:25</t>
  </si>
  <si>
    <t>16:34:36</t>
  </si>
  <si>
    <t>16:09:12</t>
  </si>
  <si>
    <t>14:39:16</t>
  </si>
  <si>
    <t>14:26:07</t>
  </si>
  <si>
    <t>14:18:26</t>
  </si>
  <si>
    <t>14:07:25</t>
  </si>
  <si>
    <t>14:03:06</t>
  </si>
  <si>
    <t>13:51:22</t>
  </si>
  <si>
    <t>13:39:24</t>
  </si>
  <si>
    <t>13:33:43</t>
  </si>
  <si>
    <t>13:33:25</t>
  </si>
  <si>
    <t>13:31:30</t>
  </si>
  <si>
    <t>13:30:18</t>
  </si>
  <si>
    <t>13:27:19</t>
  </si>
  <si>
    <t>13:23:30</t>
  </si>
  <si>
    <t>13:16:59</t>
  </si>
  <si>
    <t>13:14:20</t>
  </si>
  <si>
    <t>13:09:31</t>
  </si>
  <si>
    <t>13:08:24</t>
  </si>
  <si>
    <t>13:07:15</t>
  </si>
  <si>
    <t>13:06:25</t>
  </si>
  <si>
    <t>12:58:31</t>
  </si>
  <si>
    <t>12:43:11</t>
  </si>
  <si>
    <t>12:36:19</t>
  </si>
  <si>
    <t>12:29:41</t>
  </si>
  <si>
    <t>12:27:25</t>
  </si>
  <si>
    <t>12:27:16</t>
  </si>
  <si>
    <t>12:26:59</t>
  </si>
  <si>
    <t>12:26:05</t>
  </si>
  <si>
    <t>12:25:00</t>
  </si>
  <si>
    <t>12:17:29</t>
  </si>
  <si>
    <t>12:16:00</t>
  </si>
  <si>
    <t>12:13:52</t>
  </si>
  <si>
    <t>12:08:33</t>
  </si>
  <si>
    <t>11:59:15</t>
  </si>
  <si>
    <t>11:55:55</t>
  </si>
  <si>
    <t>11:50:32</t>
  </si>
  <si>
    <t>11:47:20</t>
  </si>
  <si>
    <t>11:38:49</t>
  </si>
  <si>
    <t>11:36:15</t>
  </si>
  <si>
    <t>11:32:01</t>
  </si>
  <si>
    <t>11:31:04</t>
  </si>
  <si>
    <t>11:29:57</t>
  </si>
  <si>
    <t>11:29:27</t>
  </si>
  <si>
    <t>11:29:08</t>
  </si>
  <si>
    <t>11:28:38</t>
  </si>
  <si>
    <t>11:27:57</t>
  </si>
  <si>
    <t>11:24:34</t>
  </si>
  <si>
    <t>11:22:32</t>
  </si>
  <si>
    <t>11:20:21</t>
  </si>
  <si>
    <t>11:19:58</t>
  </si>
  <si>
    <t>11:19:55</t>
  </si>
  <si>
    <t>11:19:50</t>
  </si>
  <si>
    <t>11:15:12</t>
  </si>
  <si>
    <t>11:15:09</t>
  </si>
  <si>
    <t>11:12:25</t>
  </si>
  <si>
    <t>11:12:17</t>
  </si>
  <si>
    <t>11:10:46</t>
  </si>
  <si>
    <t>11:07:02</t>
  </si>
  <si>
    <t>11:04:13</t>
  </si>
  <si>
    <t>10:57:22</t>
  </si>
  <si>
    <t>10:54:48</t>
  </si>
  <si>
    <t>10:53:08</t>
  </si>
  <si>
    <t>10:52:18</t>
  </si>
  <si>
    <t>10:47:12</t>
  </si>
  <si>
    <t>10:45:11</t>
  </si>
  <si>
    <t>10:44:43</t>
  </si>
  <si>
    <t>10:44:12</t>
  </si>
  <si>
    <t>10:43:33</t>
  </si>
  <si>
    <t>10:37:19</t>
  </si>
  <si>
    <t>10:33:40</t>
  </si>
  <si>
    <t>10:31:57</t>
  </si>
  <si>
    <t>10:30:51</t>
  </si>
  <si>
    <t>10:28:54</t>
  </si>
  <si>
    <t>10:28:47</t>
  </si>
  <si>
    <t>10:24:06</t>
  </si>
  <si>
    <t>10:22:36</t>
  </si>
  <si>
    <t>10:22:16</t>
  </si>
  <si>
    <t>10:21:39</t>
  </si>
  <si>
    <t>10:15:57</t>
  </si>
  <si>
    <t>10:15:36</t>
  </si>
  <si>
    <t>10:15:21</t>
  </si>
  <si>
    <t>10:13:34</t>
  </si>
  <si>
    <t>10:10:09</t>
  </si>
  <si>
    <t>10:08:29</t>
  </si>
  <si>
    <t>10:06:07</t>
  </si>
  <si>
    <t>10:04:08</t>
  </si>
  <si>
    <t>10:03:08</t>
  </si>
  <si>
    <t>10:02:13</t>
  </si>
  <si>
    <t>10:01:05</t>
  </si>
  <si>
    <t>09:58:43</t>
  </si>
  <si>
    <t>09:54:25</t>
  </si>
  <si>
    <t>09:53:45</t>
  </si>
  <si>
    <t>09:53:06</t>
  </si>
  <si>
    <t>09:52:34</t>
  </si>
  <si>
    <t>09:47:34</t>
  </si>
  <si>
    <t>09:47:10</t>
  </si>
  <si>
    <t>09:46:36</t>
  </si>
  <si>
    <t>09:46:29</t>
  </si>
  <si>
    <t>09:44:00</t>
  </si>
  <si>
    <t>09:42:08</t>
  </si>
  <si>
    <t>09:41:51</t>
  </si>
  <si>
    <t>09:39:32</t>
  </si>
  <si>
    <t>09:39:25</t>
  </si>
  <si>
    <t>09:36:34</t>
  </si>
  <si>
    <t>09:35:05</t>
  </si>
  <si>
    <t>09:33:22</t>
  </si>
  <si>
    <t>09:31:39</t>
  </si>
  <si>
    <t>09:28:02</t>
  </si>
  <si>
    <t>09:26:12</t>
  </si>
  <si>
    <t>09:24:23</t>
  </si>
  <si>
    <t>09:22:56</t>
  </si>
  <si>
    <t>09:22:40</t>
  </si>
  <si>
    <t>09:21:25</t>
  </si>
  <si>
    <t>09:17:12</t>
  </si>
  <si>
    <t>09:17:04</t>
  </si>
  <si>
    <t>09:15:12</t>
  </si>
  <si>
    <t>09:14:23</t>
  </si>
  <si>
    <t>09:12:12</t>
  </si>
  <si>
    <t>09:12:04</t>
  </si>
  <si>
    <t>09:11:59</t>
  </si>
  <si>
    <t>09:10:53</t>
  </si>
  <si>
    <t>09:10:13</t>
  </si>
  <si>
    <t>09:09:48</t>
  </si>
  <si>
    <t>09:09:23</t>
  </si>
  <si>
    <t>09:08:39</t>
  </si>
  <si>
    <t>09:07:43</t>
  </si>
  <si>
    <t>09:06:30</t>
  </si>
  <si>
    <t>09:05:58</t>
  </si>
  <si>
    <t>09:05:05</t>
  </si>
  <si>
    <t>09:04:41</t>
  </si>
  <si>
    <t>09:03:47</t>
  </si>
  <si>
    <t>09:02:35</t>
  </si>
  <si>
    <t>09:00:43</t>
  </si>
  <si>
    <t>08:59:17</t>
  </si>
  <si>
    <t>08:59:08</t>
  </si>
  <si>
    <t>08:58:33</t>
  </si>
  <si>
    <t>08:57:20</t>
  </si>
  <si>
    <t>08:54:06</t>
  </si>
  <si>
    <t>08:51:54</t>
  </si>
  <si>
    <t>08:50:44</t>
  </si>
  <si>
    <t>08:47:25</t>
  </si>
  <si>
    <t>08:46:54</t>
  </si>
  <si>
    <t>08:46:33</t>
  </si>
  <si>
    <t>08:41:07</t>
  </si>
  <si>
    <t>08:39:50</t>
  </si>
  <si>
    <t>08:38:40</t>
  </si>
  <si>
    <t>08:38:28</t>
  </si>
  <si>
    <t>08:36:32</t>
  </si>
  <si>
    <t>08:36:13</t>
  </si>
  <si>
    <t>08:34:52</t>
  </si>
  <si>
    <t>08:33:17</t>
  </si>
  <si>
    <t>08:32:16</t>
  </si>
  <si>
    <t>08:28:05</t>
  </si>
  <si>
    <t>08:27:27</t>
  </si>
  <si>
    <t>08:26:49</t>
  </si>
  <si>
    <t>08:26:37</t>
  </si>
  <si>
    <t>08:24:05</t>
  </si>
  <si>
    <t>08:23:42</t>
  </si>
  <si>
    <t>08:20:11</t>
  </si>
  <si>
    <t>08:19:32</t>
  </si>
  <si>
    <t>08:17:55</t>
  </si>
  <si>
    <t>08:17:33</t>
  </si>
  <si>
    <t>08:16:57</t>
  </si>
  <si>
    <t>08:15:12</t>
  </si>
  <si>
    <t>08:14:53</t>
  </si>
  <si>
    <t>08:13:06</t>
  </si>
  <si>
    <t>08:08:32</t>
  </si>
  <si>
    <t>08:07:43</t>
  </si>
  <si>
    <t>08:06:43</t>
  </si>
  <si>
    <t>08:06:02</t>
  </si>
  <si>
    <t>08:04:12</t>
  </si>
  <si>
    <t>08:04:02</t>
  </si>
  <si>
    <t>08:03:18</t>
  </si>
  <si>
    <t>08:03:17</t>
  </si>
  <si>
    <t>08:01:30</t>
  </si>
  <si>
    <t>07:51:32</t>
  </si>
  <si>
    <t>07:50:55</t>
  </si>
  <si>
    <t>07:43:16</t>
  </si>
  <si>
    <t>07:41:19</t>
  </si>
  <si>
    <t>07:41:02</t>
  </si>
  <si>
    <t>07:40:49</t>
  </si>
  <si>
    <t>07:39:44</t>
  </si>
  <si>
    <t>07:38:44</t>
  </si>
  <si>
    <t>07:32:47</t>
  </si>
  <si>
    <t>07:27:20</t>
  </si>
  <si>
    <t>07:27:10</t>
  </si>
  <si>
    <t>07:25:42</t>
  </si>
  <si>
    <t>07:23:47</t>
  </si>
  <si>
    <t>07:17:50</t>
  </si>
  <si>
    <t>07:17:31</t>
  </si>
  <si>
    <t>07:17:23</t>
  </si>
  <si>
    <t>07:13:06</t>
  </si>
  <si>
    <t>07:12:06</t>
  </si>
  <si>
    <t>07:12:00</t>
  </si>
  <si>
    <t>07:11:52</t>
  </si>
  <si>
    <t>07:10:07</t>
  </si>
  <si>
    <t>07:10:06</t>
  </si>
  <si>
    <t>07:09:17</t>
  </si>
  <si>
    <t>07:07:17</t>
  </si>
  <si>
    <t>07:07:07</t>
  </si>
  <si>
    <t>07:06:22</t>
  </si>
  <si>
    <t>07:05:25</t>
  </si>
  <si>
    <t>07:05:09</t>
  </si>
  <si>
    <t>06:57:56</t>
  </si>
  <si>
    <t>06:57:25</t>
  </si>
  <si>
    <t>06:57:05</t>
  </si>
  <si>
    <t>06:55:40</t>
  </si>
  <si>
    <t>06:55:05</t>
  </si>
  <si>
    <t>06:54:32</t>
  </si>
  <si>
    <t>06:54:18</t>
  </si>
  <si>
    <t>06:50:02</t>
  </si>
  <si>
    <t>06:49:49</t>
  </si>
  <si>
    <t>06:49:39</t>
  </si>
  <si>
    <t>06:47:55</t>
  </si>
  <si>
    <t>06:44:20</t>
  </si>
  <si>
    <t>06:43:58</t>
  </si>
  <si>
    <t>06:41:58</t>
  </si>
  <si>
    <t>06:41:20</t>
  </si>
  <si>
    <t>06:38:53</t>
  </si>
  <si>
    <t>06:38:10</t>
  </si>
  <si>
    <t>06:37:22</t>
  </si>
  <si>
    <t>06:36:09</t>
  </si>
  <si>
    <t>06:35:27</t>
  </si>
  <si>
    <t>06:34:11</t>
  </si>
  <si>
    <t>06:33:12</t>
  </si>
  <si>
    <t>06:31:56</t>
  </si>
  <si>
    <t>06:30:04</t>
  </si>
  <si>
    <t>06:29:01</t>
  </si>
  <si>
    <t>06:26:29</t>
  </si>
  <si>
    <t>06:26:17</t>
  </si>
  <si>
    <t>06:18:35</t>
  </si>
  <si>
    <t>06:17:37</t>
  </si>
  <si>
    <t>06:14:47</t>
  </si>
  <si>
    <t>06:14:44</t>
  </si>
  <si>
    <t>06:12:58</t>
  </si>
  <si>
    <t>06:11:40</t>
  </si>
  <si>
    <t>06:10:51</t>
  </si>
  <si>
    <t>06:08:44</t>
  </si>
  <si>
    <t>06:07:27</t>
  </si>
  <si>
    <t>06:06:12</t>
  </si>
  <si>
    <t>05:56:36</t>
  </si>
  <si>
    <t>05:49:55</t>
  </si>
  <si>
    <t>05:35:26</t>
  </si>
  <si>
    <t>05:32:59</t>
  </si>
  <si>
    <t>05:32:10</t>
  </si>
  <si>
    <t>05:31:17</t>
  </si>
  <si>
    <t>05:28:33</t>
  </si>
  <si>
    <t>05:27:59</t>
  </si>
  <si>
    <t>05:27:34</t>
  </si>
  <si>
    <t>05:26:55</t>
  </si>
  <si>
    <t>05:21:10</t>
  </si>
  <si>
    <t>05:20:12</t>
  </si>
  <si>
    <t>05:18:33</t>
  </si>
  <si>
    <t>05:13:30</t>
  </si>
  <si>
    <t>05:11:15</t>
  </si>
  <si>
    <t>05:11:06</t>
  </si>
  <si>
    <t>05:09:36</t>
  </si>
  <si>
    <t>04:51:27</t>
  </si>
  <si>
    <t>04:46:34</t>
  </si>
  <si>
    <t>04:44:35</t>
  </si>
  <si>
    <t>04:43:57</t>
  </si>
  <si>
    <t>04:43:43</t>
  </si>
  <si>
    <t>04:43:19</t>
  </si>
  <si>
    <t>04:40:19</t>
  </si>
  <si>
    <t>04:35:22</t>
  </si>
  <si>
    <t>04:35:01</t>
  </si>
  <si>
    <t>04:31:27</t>
  </si>
  <si>
    <t>04:10:17</t>
  </si>
  <si>
    <t>03:58:30</t>
  </si>
  <si>
    <t>03:34:35</t>
  </si>
  <si>
    <t>03:34:10</t>
  </si>
  <si>
    <t>03:26:29</t>
  </si>
  <si>
    <t>03:13:11</t>
  </si>
  <si>
    <t>03:11:13</t>
  </si>
  <si>
    <t>02:52:07</t>
  </si>
  <si>
    <t>02:49:37</t>
  </si>
  <si>
    <t>02:37:41</t>
  </si>
  <si>
    <t>01:55:50</t>
  </si>
  <si>
    <t>01:54:46</t>
  </si>
  <si>
    <t>01:53:03</t>
  </si>
  <si>
    <t>01:44:17</t>
  </si>
  <si>
    <t>01:29:43</t>
  </si>
  <si>
    <t>23:49:50</t>
  </si>
  <si>
    <t>18:59:23</t>
  </si>
  <si>
    <t>18:22:44</t>
  </si>
  <si>
    <t>18:10:38</t>
  </si>
  <si>
    <t>17:33:03</t>
  </si>
  <si>
    <t>17:30:00</t>
  </si>
  <si>
    <t>17:11:28</t>
  </si>
  <si>
    <t>16:53:57</t>
  </si>
  <si>
    <t>16:28:21</t>
  </si>
  <si>
    <t>16:27:11</t>
  </si>
  <si>
    <t>15:52:49</t>
  </si>
  <si>
    <t>14:47:54</t>
  </si>
  <si>
    <t>13:54:00</t>
  </si>
  <si>
    <t>12:52:44</t>
  </si>
  <si>
    <t>12:17:32</t>
  </si>
  <si>
    <t>12:13:03</t>
  </si>
  <si>
    <t>11:43:48</t>
  </si>
  <si>
    <t>11:21:55</t>
  </si>
  <si>
    <t>10:30:39</t>
  </si>
  <si>
    <t>09:22:42</t>
  </si>
  <si>
    <t>08:40:48</t>
  </si>
  <si>
    <t>07:59:02</t>
  </si>
  <si>
    <t>06:58:40</t>
  </si>
  <si>
    <t>06:25:20</t>
  </si>
  <si>
    <t>05:39:32</t>
  </si>
  <si>
    <t>04:17:12</t>
  </si>
  <si>
    <t>04:04:09</t>
  </si>
  <si>
    <t>17:36:41</t>
  </si>
  <si>
    <t>17:16:37</t>
  </si>
  <si>
    <t>17:10:29</t>
  </si>
  <si>
    <t>16:30:26</t>
  </si>
  <si>
    <t>15:01:58</t>
  </si>
  <si>
    <t>14:05:07</t>
  </si>
  <si>
    <t>10:30:27</t>
  </si>
  <si>
    <t>07:42:34</t>
  </si>
  <si>
    <t>07:27:52</t>
  </si>
  <si>
    <t>05:36:24</t>
  </si>
  <si>
    <t>16:27:46</t>
  </si>
  <si>
    <t>13:08:58</t>
  </si>
  <si>
    <t>12:33:16</t>
  </si>
  <si>
    <t>12:29:02</t>
  </si>
  <si>
    <t>12:27:55</t>
  </si>
  <si>
    <t>12:07:05</t>
  </si>
  <si>
    <t>09:42:16</t>
  </si>
  <si>
    <t>06:12:39</t>
  </si>
  <si>
    <t>05:30:33</t>
  </si>
  <si>
    <t>05:22:29</t>
  </si>
  <si>
    <t>18:23:29</t>
  </si>
  <si>
    <t>16:18:39</t>
  </si>
  <si>
    <t>15:33:36</t>
  </si>
  <si>
    <t>12:17:04</t>
  </si>
  <si>
    <t>12:06:14</t>
  </si>
  <si>
    <t>14:49:08</t>
  </si>
  <si>
    <t>14:30:21</t>
  </si>
  <si>
    <t>13:56:36</t>
  </si>
  <si>
    <t>12:54:06</t>
  </si>
  <si>
    <t>03:18:55</t>
  </si>
  <si>
    <t>18:43:00</t>
  </si>
  <si>
    <t>12:50:13</t>
  </si>
  <si>
    <t>10:45:18</t>
  </si>
  <si>
    <t>07:56:54</t>
  </si>
  <si>
    <t>06:50:42</t>
  </si>
  <si>
    <t>04:48:26</t>
  </si>
  <si>
    <t>01:51:36</t>
  </si>
  <si>
    <t>20:18:09</t>
  </si>
  <si>
    <t>18:20:01</t>
  </si>
  <si>
    <t>17:51:51</t>
  </si>
  <si>
    <t>17:28:08</t>
  </si>
  <si>
    <t>12:09:12</t>
  </si>
  <si>
    <t>06:37:40</t>
  </si>
  <si>
    <t>14:53:44</t>
  </si>
  <si>
    <t>13:18:54</t>
  </si>
  <si>
    <t>04:46:49</t>
  </si>
  <si>
    <t>12:14:08</t>
  </si>
  <si>
    <t>11:57:57</t>
  </si>
  <si>
    <t>13:23:31</t>
  </si>
  <si>
    <t>07:58:54</t>
  </si>
  <si>
    <t>11:05:32</t>
  </si>
  <si>
    <t>07:20:14</t>
  </si>
  <si>
    <t>08:42:53</t>
  </si>
  <si>
    <t>12:21:38</t>
  </si>
  <si>
    <t>10:03:09</t>
  </si>
  <si>
    <t>11:24:15</t>
  </si>
  <si>
    <t>10:38:30</t>
  </si>
  <si>
    <t>09:14:55</t>
  </si>
  <si>
    <t>06:16:14</t>
  </si>
  <si>
    <t>04:06:28</t>
  </si>
  <si>
    <t>03:57:51</t>
  </si>
  <si>
    <t>01:20:27</t>
  </si>
  <si>
    <t>15:29:52</t>
  </si>
  <si>
    <t>04:31:50</t>
  </si>
  <si>
    <t>16:46:41</t>
  </si>
  <si>
    <t>10:37:56</t>
  </si>
  <si>
    <t>16:24:08</t>
  </si>
  <si>
    <t>12:37:41</t>
  </si>
  <si>
    <t>11:29:54</t>
  </si>
  <si>
    <t>09:30:58</t>
  </si>
  <si>
    <t>17:24:45</t>
  </si>
  <si>
    <t>13:49:46</t>
  </si>
  <si>
    <t>12:29:49</t>
  </si>
  <si>
    <t>09:37:00</t>
  </si>
  <si>
    <t>09:34:48</t>
  </si>
  <si>
    <t>09:28:58</t>
  </si>
  <si>
    <t>07:36:00</t>
  </si>
  <si>
    <t>07:01:02</t>
  </si>
  <si>
    <t>05:43:12</t>
  </si>
  <si>
    <t>04:59:29</t>
  </si>
  <si>
    <t>13:09:48</t>
  </si>
  <si>
    <t>13:03:57</t>
  </si>
  <si>
    <t>12:34:00</t>
  </si>
  <si>
    <t>10:44:44</t>
  </si>
  <si>
    <t>10:29:17</t>
  </si>
  <si>
    <t>10:24:35</t>
  </si>
  <si>
    <t>10:21:40</t>
  </si>
  <si>
    <t>09:41:36</t>
  </si>
  <si>
    <t>08:31:18</t>
  </si>
  <si>
    <t>10:26:28</t>
  </si>
  <si>
    <t>09:07:53</t>
  </si>
  <si>
    <t>07:18:30</t>
  </si>
  <si>
    <t>13:25:36</t>
  </si>
  <si>
    <t>11:34:47</t>
  </si>
  <si>
    <t>08:58:27</t>
  </si>
  <si>
    <t>13:32:31</t>
  </si>
  <si>
    <t>11:41:10</t>
  </si>
  <si>
    <t>11:21:37</t>
  </si>
  <si>
    <t>06:19:28</t>
  </si>
  <si>
    <t>04:58:09</t>
  </si>
  <si>
    <t>17:12:17</t>
  </si>
  <si>
    <t>10:33:06</t>
  </si>
  <si>
    <t>07:30:32</t>
  </si>
  <si>
    <t>03:55:24</t>
  </si>
  <si>
    <t>19:59:05</t>
  </si>
  <si>
    <t>13:50:49</t>
  </si>
  <si>
    <t>13:47:31</t>
  </si>
  <si>
    <t>13:42:22</t>
  </si>
  <si>
    <t>13:23:07</t>
  </si>
  <si>
    <t>12:48:54</t>
  </si>
  <si>
    <t>12:45:37</t>
  </si>
  <si>
    <t>12:39:59</t>
  </si>
  <si>
    <t>12:15:40</t>
  </si>
  <si>
    <t>11:54:54</t>
  </si>
  <si>
    <t>11:47:38</t>
  </si>
  <si>
    <t>11:47:17</t>
  </si>
  <si>
    <t>11:46:48</t>
  </si>
  <si>
    <t>11:46:19</t>
  </si>
  <si>
    <t>11:44:36</t>
  </si>
  <si>
    <t>11:32:50</t>
  </si>
  <si>
    <t>11:31:56</t>
  </si>
  <si>
    <t>11:13:48</t>
  </si>
  <si>
    <t>11:00:21</t>
  </si>
  <si>
    <t>10:42:46</t>
  </si>
  <si>
    <t>10:42:35</t>
  </si>
  <si>
    <t>10:34:13</t>
  </si>
  <si>
    <t>10:34:04</t>
  </si>
  <si>
    <t>10:16:37</t>
  </si>
  <si>
    <t>10:13:39</t>
  </si>
  <si>
    <t>10:02:33</t>
  </si>
  <si>
    <t>09:51:59</t>
  </si>
  <si>
    <t>09:44:05</t>
  </si>
  <si>
    <t>09:41:38</t>
  </si>
  <si>
    <t>09:32:40</t>
  </si>
  <si>
    <t>09:27:03</t>
  </si>
  <si>
    <t>09:22:36</t>
  </si>
  <si>
    <t>09:10:33</t>
  </si>
  <si>
    <t>09:08:47</t>
  </si>
  <si>
    <t>09:02:00</t>
  </si>
  <si>
    <t>09:01:54</t>
  </si>
  <si>
    <t>08:53:50</t>
  </si>
  <si>
    <t>08:53:05</t>
  </si>
  <si>
    <t>08:49:13</t>
  </si>
  <si>
    <t>08:16:55</t>
  </si>
  <si>
    <t>08:05:43</t>
  </si>
  <si>
    <t>07:56:56</t>
  </si>
  <si>
    <t>07:46:47</t>
  </si>
  <si>
    <t>07:33:02</t>
  </si>
  <si>
    <t>07:30:34</t>
  </si>
  <si>
    <t>07:21:29</t>
  </si>
  <si>
    <t>07:17:01</t>
  </si>
  <si>
    <t>07:14:16</t>
  </si>
  <si>
    <t>07:06:18</t>
  </si>
  <si>
    <t>06:57:46</t>
  </si>
  <si>
    <t>06:57:36</t>
  </si>
  <si>
    <t>06:51:18</t>
  </si>
  <si>
    <t>06:44:38</t>
  </si>
  <si>
    <t>06:43:47</t>
  </si>
  <si>
    <t>06:37:46</t>
  </si>
  <si>
    <t>06:35:20</t>
  </si>
  <si>
    <t>06:31:39</t>
  </si>
  <si>
    <t>06:03:45</t>
  </si>
  <si>
    <t>05:44:00</t>
  </si>
  <si>
    <t>05:43:19</t>
  </si>
  <si>
    <t>05:41:05</t>
  </si>
  <si>
    <t>05:37:47</t>
  </si>
  <si>
    <t>05:37:26</t>
  </si>
  <si>
    <t>05:35:06</t>
  </si>
  <si>
    <t>05:26:06</t>
  </si>
  <si>
    <t>05:05:39</t>
  </si>
  <si>
    <t>04:58:33</t>
  </si>
  <si>
    <t>04:53:09</t>
  </si>
  <si>
    <t>04:47:45</t>
  </si>
  <si>
    <t>04:07:42</t>
  </si>
  <si>
    <t>13:54:34</t>
  </si>
  <si>
    <t>13:24:30</t>
  </si>
  <si>
    <t>12:58:02</t>
  </si>
  <si>
    <t>12:16:02</t>
  </si>
  <si>
    <t>12:03:48</t>
  </si>
  <si>
    <t>12:00:28</t>
  </si>
  <si>
    <t>11:52:01</t>
  </si>
  <si>
    <t>11:45:39</t>
  </si>
  <si>
    <t>11:42:49</t>
  </si>
  <si>
    <t>11:24:01</t>
  </si>
  <si>
    <t>11:21:26</t>
  </si>
  <si>
    <t>11:10:19</t>
  </si>
  <si>
    <t>11:09:07</t>
  </si>
  <si>
    <t>11:02:18</t>
  </si>
  <si>
    <t>10:52:59</t>
  </si>
  <si>
    <t>10:51:08</t>
  </si>
  <si>
    <t>10:42:40</t>
  </si>
  <si>
    <t>10:41:06</t>
  </si>
  <si>
    <t>10:11:42</t>
  </si>
  <si>
    <t>10:08:46</t>
  </si>
  <si>
    <t>10:07:12</t>
  </si>
  <si>
    <t>10:00:33</t>
  </si>
  <si>
    <t>09:58:52</t>
  </si>
  <si>
    <t>09:57:21</t>
  </si>
  <si>
    <t>09:57:05</t>
  </si>
  <si>
    <t>09:35:47</t>
  </si>
  <si>
    <t>09:06:34</t>
  </si>
  <si>
    <t>09:01:09</t>
  </si>
  <si>
    <t>08:59:39</t>
  </si>
  <si>
    <t>08:53:19</t>
  </si>
  <si>
    <t>08:52:05</t>
  </si>
  <si>
    <t>08:46:43</t>
  </si>
  <si>
    <t>08:35:32</t>
  </si>
  <si>
    <t>08:30:03</t>
  </si>
  <si>
    <t>08:27:23</t>
  </si>
  <si>
    <t>08:04:40</t>
  </si>
  <si>
    <t>08:00:48</t>
  </si>
  <si>
    <t>07:56:41</t>
  </si>
  <si>
    <t>07:35:01</t>
  </si>
  <si>
    <t>07:33:32</t>
  </si>
  <si>
    <t>07:32:54</t>
  </si>
  <si>
    <t>07:08:02</t>
  </si>
  <si>
    <t>07:03:41</t>
  </si>
  <si>
    <t>07:01:58</t>
  </si>
  <si>
    <t>07:00:02</t>
  </si>
  <si>
    <t>06:57:06</t>
  </si>
  <si>
    <t>06:29:42</t>
  </si>
  <si>
    <t>06:24:41</t>
  </si>
  <si>
    <t>06:24:40</t>
  </si>
  <si>
    <t>06:18:14</t>
  </si>
  <si>
    <t>05:54:12</t>
  </si>
  <si>
    <t>05:26:25</t>
  </si>
  <si>
    <t>05:16:30</t>
  </si>
  <si>
    <t>13:36:07</t>
  </si>
  <si>
    <t>13:29:15</t>
  </si>
  <si>
    <t>12:43:48</t>
  </si>
  <si>
    <t>12:28:33</t>
  </si>
  <si>
    <t>12:19:19</t>
  </si>
  <si>
    <t>11:26:40</t>
  </si>
  <si>
    <t>11:06:17</t>
  </si>
  <si>
    <t>11:01:56</t>
  </si>
  <si>
    <t>10:55:04</t>
  </si>
  <si>
    <t>10:32:18</t>
  </si>
  <si>
    <t>09:05:57</t>
  </si>
  <si>
    <t>08:36:08</t>
  </si>
  <si>
    <t>08:15:00</t>
  </si>
  <si>
    <t>08:06:01</t>
  </si>
  <si>
    <t>07:54:47</t>
  </si>
  <si>
    <t>07:21:31</t>
  </si>
  <si>
    <t>06:30:21</t>
  </si>
  <si>
    <t>06:03:38</t>
  </si>
  <si>
    <t>04:41:54</t>
  </si>
  <si>
    <t>02:51:22</t>
  </si>
  <si>
    <t>02:51:18</t>
  </si>
  <si>
    <t>02:30:41</t>
  </si>
  <si>
    <t>07:02:20</t>
  </si>
  <si>
    <t>18:21:50</t>
  </si>
  <si>
    <t>18:17:03</t>
  </si>
  <si>
    <t>13:41:04</t>
  </si>
  <si>
    <t>20:50:49</t>
  </si>
  <si>
    <t>18:03:37</t>
  </si>
  <si>
    <t>12:06:52</t>
  </si>
  <si>
    <t>10:25:59</t>
  </si>
  <si>
    <t>10:39:16</t>
  </si>
  <si>
    <t>13:33:18</t>
  </si>
  <si>
    <t>15:29:20</t>
  </si>
  <si>
    <t>09:34:35</t>
  </si>
  <si>
    <t>08:41:35</t>
  </si>
  <si>
    <t>11:33:00</t>
  </si>
  <si>
    <t>06:47:47</t>
  </si>
  <si>
    <t>14:20:31</t>
  </si>
  <si>
    <t>07:16:55</t>
  </si>
  <si>
    <t>12:02:49</t>
  </si>
  <si>
    <t>09:17:26</t>
  </si>
  <si>
    <t>05:40:54</t>
  </si>
  <si>
    <t>05:04:13</t>
  </si>
  <si>
    <t>13:28:54</t>
  </si>
  <si>
    <t>12:41:37</t>
  </si>
  <si>
    <t>12:39:52</t>
  </si>
  <si>
    <t>11:32:03</t>
  </si>
  <si>
    <t>10:14:43</t>
  </si>
  <si>
    <t>06:54:50</t>
  </si>
  <si>
    <t>11:06:57</t>
  </si>
  <si>
    <t>10:56:52</t>
  </si>
  <si>
    <t>07:23:29</t>
  </si>
  <si>
    <t>06:02:43</t>
  </si>
  <si>
    <t>08:37:45</t>
  </si>
  <si>
    <t>12:05:30</t>
  </si>
  <si>
    <t>11:38:56</t>
  </si>
  <si>
    <t>06:38:00</t>
  </si>
  <si>
    <t>16:29:07</t>
  </si>
  <si>
    <t>07:39:26</t>
  </si>
  <si>
    <t>07:13:17</t>
  </si>
  <si>
    <t>09:14:09</t>
  </si>
  <si>
    <t>15:38:18</t>
  </si>
  <si>
    <t>09:54:10</t>
  </si>
  <si>
    <t>02:41:46</t>
  </si>
  <si>
    <t>03:43:12</t>
  </si>
  <si>
    <t>12:55:06</t>
  </si>
  <si>
    <t>12:52:54</t>
  </si>
  <si>
    <t>08:19:25</t>
  </si>
  <si>
    <t>03:13:24</t>
  </si>
  <si>
    <t>10:08:47</t>
  </si>
  <si>
    <t>15:53:41</t>
  </si>
  <si>
    <t>12:43:55</t>
  </si>
  <si>
    <t>13:16:14</t>
  </si>
  <si>
    <t>12:27:58</t>
  </si>
  <si>
    <t>12:13:36</t>
  </si>
  <si>
    <t>12:00:36</t>
  </si>
  <si>
    <t>11:31:41</t>
  </si>
  <si>
    <t>11:16:19</t>
  </si>
  <si>
    <t>11:15:26</t>
  </si>
  <si>
    <t>10:24:14</t>
  </si>
  <si>
    <t>10:17:49</t>
  </si>
  <si>
    <t>10:03:41</t>
  </si>
  <si>
    <t>10:01:46</t>
  </si>
  <si>
    <t>09:55:09</t>
  </si>
  <si>
    <t>09:42:53</t>
  </si>
  <si>
    <t>09:30:42</t>
  </si>
  <si>
    <t>09:27:51</t>
  </si>
  <si>
    <t>09:23:54</t>
  </si>
  <si>
    <t>09:04:59</t>
  </si>
  <si>
    <t>09:03:28</t>
  </si>
  <si>
    <t>07:54:38</t>
  </si>
  <si>
    <t>07:26:30</t>
  </si>
  <si>
    <t>07:24:49</t>
  </si>
  <si>
    <t>06:55:16</t>
  </si>
  <si>
    <t>06:51:58</t>
  </si>
  <si>
    <t>06:33:47</t>
  </si>
  <si>
    <t>06:32:01</t>
  </si>
  <si>
    <t>06:31:04</t>
  </si>
  <si>
    <t>06:09:52</t>
  </si>
  <si>
    <t>05:30:02</t>
  </si>
  <si>
    <t>05:08:16</t>
  </si>
  <si>
    <t>04:51:57</t>
  </si>
  <si>
    <t>04:33:22</t>
  </si>
  <si>
    <t>18:43:49</t>
  </si>
  <si>
    <t>18:12:48</t>
  </si>
  <si>
    <t>17:55:32</t>
  </si>
  <si>
    <t>13:41:29</t>
  </si>
  <si>
    <t>13:34:32</t>
  </si>
  <si>
    <t>13:05:54</t>
  </si>
  <si>
    <t>12:56:04</t>
  </si>
  <si>
    <t>12:36:31</t>
  </si>
  <si>
    <t>12:03:02</t>
  </si>
  <si>
    <t>11:57:05</t>
  </si>
  <si>
    <t>11:41:31</t>
  </si>
  <si>
    <t>11:33:53</t>
  </si>
  <si>
    <t>11:12:23</t>
  </si>
  <si>
    <t>11:07:42</t>
  </si>
  <si>
    <t>10:17:05</t>
  </si>
  <si>
    <t>10:06:43</t>
  </si>
  <si>
    <t>09:59:59</t>
  </si>
  <si>
    <t>09:06:33</t>
  </si>
  <si>
    <t>08:35:26</t>
  </si>
  <si>
    <t>08:30:40</t>
  </si>
  <si>
    <t>07:04:56</t>
  </si>
  <si>
    <t>06:59:23</t>
  </si>
  <si>
    <t>06:47:18</t>
  </si>
  <si>
    <t>06:15:25</t>
  </si>
  <si>
    <t>06:13:26</t>
  </si>
  <si>
    <t>05:53:43</t>
  </si>
  <si>
    <t>05:25:14</t>
  </si>
  <si>
    <t>03:50:05</t>
  </si>
  <si>
    <t>13:43:40</t>
  </si>
  <si>
    <t>13:26:19</t>
  </si>
  <si>
    <t>12:45:02</t>
  </si>
  <si>
    <t>11:56:56</t>
  </si>
  <si>
    <t>10:22:25</t>
  </si>
  <si>
    <t>10:12:54</t>
  </si>
  <si>
    <t>08:56:30</t>
  </si>
  <si>
    <t>03:25:02</t>
  </si>
  <si>
    <t>11:51:08</t>
  </si>
  <si>
    <t>14:24:52</t>
  </si>
  <si>
    <t>14:19:09</t>
  </si>
  <si>
    <t>13:57:55</t>
  </si>
  <si>
    <t>13:54:56</t>
  </si>
  <si>
    <t>13:53:21</t>
  </si>
  <si>
    <t>13:53:04</t>
  </si>
  <si>
    <t>13:52:19</t>
  </si>
  <si>
    <t>13:50:34</t>
  </si>
  <si>
    <t>13:50:22</t>
  </si>
  <si>
    <t>13:49:44</t>
  </si>
  <si>
    <t>13:48:40</t>
  </si>
  <si>
    <t>13:47:30</t>
  </si>
  <si>
    <t>13:46:41</t>
  </si>
  <si>
    <t>13:42:58</t>
  </si>
  <si>
    <t>13:41:32</t>
  </si>
  <si>
    <t>13:39:21</t>
  </si>
  <si>
    <t>13:39:10</t>
  </si>
  <si>
    <t>13:37:55</t>
  </si>
  <si>
    <t>13:37:45</t>
  </si>
  <si>
    <t>13:35:31</t>
  </si>
  <si>
    <t>13:32:58</t>
  </si>
  <si>
    <t>13:30:53</t>
  </si>
  <si>
    <t>13:29:09</t>
  </si>
  <si>
    <t>13:27:42</t>
  </si>
  <si>
    <t>13:25:07</t>
  </si>
  <si>
    <t>13:22:26</t>
  </si>
  <si>
    <t>13:21:34</t>
  </si>
  <si>
    <t>13:21:32</t>
  </si>
  <si>
    <t>13:20:11</t>
  </si>
  <si>
    <t>13:20:05</t>
  </si>
  <si>
    <t>13:18:02</t>
  </si>
  <si>
    <t>13:16:23</t>
  </si>
  <si>
    <t>13:15:48</t>
  </si>
  <si>
    <t>13:15:45</t>
  </si>
  <si>
    <t>13:12:47</t>
  </si>
  <si>
    <t>13:09:17</t>
  </si>
  <si>
    <t>13:08:00</t>
  </si>
  <si>
    <t>13:07:52</t>
  </si>
  <si>
    <t>13:07:19</t>
  </si>
  <si>
    <t>13:06:45</t>
  </si>
  <si>
    <t>13:06:42</t>
  </si>
  <si>
    <t>13:05:04</t>
  </si>
  <si>
    <t>13:04:20</t>
  </si>
  <si>
    <t>12:55:15</t>
  </si>
  <si>
    <t>12:54:40</t>
  </si>
  <si>
    <t>12:54:36</t>
  </si>
  <si>
    <t>12:52:33</t>
  </si>
  <si>
    <t>12:52:30</t>
  </si>
  <si>
    <t>12:50:25</t>
  </si>
  <si>
    <t>12:45:13</t>
  </si>
  <si>
    <t>12:44:15</t>
  </si>
  <si>
    <t>12:43:26</t>
  </si>
  <si>
    <t>12:42:57</t>
  </si>
  <si>
    <t>12:42:40</t>
  </si>
  <si>
    <t>12:41:43</t>
  </si>
  <si>
    <t>12:41:26</t>
  </si>
  <si>
    <t>12:40:34</t>
  </si>
  <si>
    <t>12:39:47</t>
  </si>
  <si>
    <t>12:39:43</t>
  </si>
  <si>
    <t>12:38:45</t>
  </si>
  <si>
    <t>12:38:40</t>
  </si>
  <si>
    <t>12:37:38</t>
  </si>
  <si>
    <t>12:36:33</t>
  </si>
  <si>
    <t>12:36:11</t>
  </si>
  <si>
    <t>12:34:23</t>
  </si>
  <si>
    <t>12:32:24</t>
  </si>
  <si>
    <t>12:29:45</t>
  </si>
  <si>
    <t>12:29:38</t>
  </si>
  <si>
    <t>12:29:30</t>
  </si>
  <si>
    <t>12:28:09</t>
  </si>
  <si>
    <t>12:26:38</t>
  </si>
  <si>
    <t>12:26:34</t>
  </si>
  <si>
    <t>12:25:33</t>
  </si>
  <si>
    <t>12:24:45</t>
  </si>
  <si>
    <t>12:23:08</t>
  </si>
  <si>
    <t>12:21:59</t>
  </si>
  <si>
    <t>12:20:11</t>
  </si>
  <si>
    <t>12:18:56</t>
  </si>
  <si>
    <t>12:17:50</t>
  </si>
  <si>
    <t>12:17:01</t>
  </si>
  <si>
    <t>12:15:18</t>
  </si>
  <si>
    <t>12:14:39</t>
  </si>
  <si>
    <t>12:13:29</t>
  </si>
  <si>
    <t>12:11:40</t>
  </si>
  <si>
    <t>12:11:30</t>
  </si>
  <si>
    <t>12:10:32</t>
  </si>
  <si>
    <t>12:07:39</t>
  </si>
  <si>
    <t>12:06:55</t>
  </si>
  <si>
    <t>12:03:39</t>
  </si>
  <si>
    <t>12:02:21</t>
  </si>
  <si>
    <t>12:01:36</t>
  </si>
  <si>
    <t>12:01:21</t>
  </si>
  <si>
    <t>12:01:10</t>
  </si>
  <si>
    <t>12:01:06</t>
  </si>
  <si>
    <t>11:59:14</t>
  </si>
  <si>
    <t>11:59:04</t>
  </si>
  <si>
    <t>11:58:27</t>
  </si>
  <si>
    <t>11:56:21</t>
  </si>
  <si>
    <t>11:56:20</t>
  </si>
  <si>
    <t>11:56:04</t>
  </si>
  <si>
    <t>11:54:11</t>
  </si>
  <si>
    <t>11:53:57</t>
  </si>
  <si>
    <t>11:53:09</t>
  </si>
  <si>
    <t>11:49:15</t>
  </si>
  <si>
    <t>11:46:53</t>
  </si>
  <si>
    <t>11:46:10</t>
  </si>
  <si>
    <t>11:46:02</t>
  </si>
  <si>
    <t>11:44:35</t>
  </si>
  <si>
    <t>11:44:29</t>
  </si>
  <si>
    <t>11:44:04</t>
  </si>
  <si>
    <t>11:43:23</t>
  </si>
  <si>
    <t>11:42:18</t>
  </si>
  <si>
    <t>11:38:22</t>
  </si>
  <si>
    <t>11:38:16</t>
  </si>
  <si>
    <t>11:31:08</t>
  </si>
  <si>
    <t>11:29:59</t>
  </si>
  <si>
    <t>11:29:20</t>
  </si>
  <si>
    <t>11:28:53</t>
  </si>
  <si>
    <t>11:28:36</t>
  </si>
  <si>
    <t>11:28:34</t>
  </si>
  <si>
    <t>11:28:11</t>
  </si>
  <si>
    <t>11:27:45</t>
  </si>
  <si>
    <t>11:25:28</t>
  </si>
  <si>
    <t>11:22:51</t>
  </si>
  <si>
    <t>11:21:44</t>
  </si>
  <si>
    <t>11:16:16</t>
  </si>
  <si>
    <t>11:16:12</t>
  </si>
  <si>
    <t>11:16:02</t>
  </si>
  <si>
    <t>11:15:45</t>
  </si>
  <si>
    <t>11:15:30</t>
  </si>
  <si>
    <t>11:14:37</t>
  </si>
  <si>
    <t>11:13:52</t>
  </si>
  <si>
    <t>11:13:17</t>
  </si>
  <si>
    <t>11:12:01</t>
  </si>
  <si>
    <t>11:11:48</t>
  </si>
  <si>
    <t>11:11:05</t>
  </si>
  <si>
    <t>11:09:44</t>
  </si>
  <si>
    <t>11:09:45</t>
  </si>
  <si>
    <t>11:09:21</t>
  </si>
  <si>
    <t>11:07:29</t>
  </si>
  <si>
    <t>11:05:48</t>
  </si>
  <si>
    <t>11:05:13</t>
  </si>
  <si>
    <t>11:03:28</t>
  </si>
  <si>
    <t>11:03:00</t>
  </si>
  <si>
    <t>10:58:52</t>
  </si>
  <si>
    <t>10:58:19</t>
  </si>
  <si>
    <t>10:58:02</t>
  </si>
  <si>
    <t>10:55:30</t>
  </si>
  <si>
    <t>10:55:23</t>
  </si>
  <si>
    <t>10:54:09</t>
  </si>
  <si>
    <t>10:53:57</t>
  </si>
  <si>
    <t>10:49:29</t>
  </si>
  <si>
    <t>10:47:32</t>
  </si>
  <si>
    <t>10:47:30</t>
  </si>
  <si>
    <t>10:46:07</t>
  </si>
  <si>
    <t>10:44:14</t>
  </si>
  <si>
    <t>10:40:59</t>
  </si>
  <si>
    <t>10:36:36</t>
  </si>
  <si>
    <t>10:33:21</t>
  </si>
  <si>
    <t>10:32:33</t>
  </si>
  <si>
    <t>10:32:19</t>
  </si>
  <si>
    <t>10:31:50</t>
  </si>
  <si>
    <t>10:27:36</t>
  </si>
  <si>
    <t>10:27:30</t>
  </si>
  <si>
    <t>10:26:17</t>
  </si>
  <si>
    <t>10:25:58</t>
  </si>
  <si>
    <t>10:25:30</t>
  </si>
  <si>
    <t>10:25:28</t>
  </si>
  <si>
    <t>10:25:07</t>
  </si>
  <si>
    <t>10:24:54</t>
  </si>
  <si>
    <t>10:24:48</t>
  </si>
  <si>
    <t>10:24:40</t>
  </si>
  <si>
    <t>10:24:38</t>
  </si>
  <si>
    <t>10:24:17</t>
  </si>
  <si>
    <t>10:23:23</t>
  </si>
  <si>
    <t>10:21:59</t>
  </si>
  <si>
    <t>10:19:51</t>
  </si>
  <si>
    <t>10:19:28</t>
  </si>
  <si>
    <t>10:17:56</t>
  </si>
  <si>
    <t>10:16:41</t>
  </si>
  <si>
    <t>10:15:39</t>
  </si>
  <si>
    <t>10:14:58</t>
  </si>
  <si>
    <t>10:14:17</t>
  </si>
  <si>
    <t>10:12:39</t>
  </si>
  <si>
    <t>10:12:27</t>
  </si>
  <si>
    <t>10:12:19</t>
  </si>
  <si>
    <t>10:11:59</t>
  </si>
  <si>
    <t>10:11:23</t>
  </si>
  <si>
    <t>10:10:52</t>
  </si>
  <si>
    <t>10:10:32</t>
  </si>
  <si>
    <t>10:08:50</t>
  </si>
  <si>
    <t>10:08:40</t>
  </si>
  <si>
    <t>10:08:13</t>
  </si>
  <si>
    <t>10:06:23</t>
  </si>
  <si>
    <t>09:56:16</t>
  </si>
  <si>
    <t>09:54:50</t>
  </si>
  <si>
    <t>09:54:23</t>
  </si>
  <si>
    <t>09:52:50</t>
  </si>
  <si>
    <t>09:49:33</t>
  </si>
  <si>
    <t>09:48:02</t>
  </si>
  <si>
    <t>09:47:51</t>
  </si>
  <si>
    <t>09:43:45</t>
  </si>
  <si>
    <t>09:43:07</t>
  </si>
  <si>
    <t>09:41:54</t>
  </si>
  <si>
    <t>09:37:33</t>
  </si>
  <si>
    <t>09:36:30</t>
  </si>
  <si>
    <t>09:35:52</t>
  </si>
  <si>
    <t>09:35:34</t>
  </si>
  <si>
    <t>09:33:28</t>
  </si>
  <si>
    <t>09:32:31</t>
  </si>
  <si>
    <t>09:32:23</t>
  </si>
  <si>
    <t>09:31:50</t>
  </si>
  <si>
    <t>09:27:36</t>
  </si>
  <si>
    <t>09:27:08</t>
  </si>
  <si>
    <t>09:25:42</t>
  </si>
  <si>
    <t>09:25:16</t>
  </si>
  <si>
    <t>09:24:28</t>
  </si>
  <si>
    <t>09:23:52</t>
  </si>
  <si>
    <t>09:22:33</t>
  </si>
  <si>
    <t>09:21:17</t>
  </si>
  <si>
    <t>09:21:13</t>
  </si>
  <si>
    <t>09:21:08</t>
  </si>
  <si>
    <t>09:19:55</t>
  </si>
  <si>
    <t>09:19:46</t>
  </si>
  <si>
    <t>09:19:42</t>
  </si>
  <si>
    <t>09:19:14</t>
  </si>
  <si>
    <t>09:18:45</t>
  </si>
  <si>
    <t>09:18:30</t>
  </si>
  <si>
    <t>09:18:17</t>
  </si>
  <si>
    <t>09:17:21</t>
  </si>
  <si>
    <t>09:17:09</t>
  </si>
  <si>
    <t>09:12:54</t>
  </si>
  <si>
    <t>09:12:19</t>
  </si>
  <si>
    <t>09:11:08</t>
  </si>
  <si>
    <t>09:09:19</t>
  </si>
  <si>
    <t>09:08:52</t>
  </si>
  <si>
    <t>09:08:21</t>
  </si>
  <si>
    <t>09:07:03</t>
  </si>
  <si>
    <t>09:05:43</t>
  </si>
  <si>
    <t>09:05:18</t>
  </si>
  <si>
    <t>09:05:17</t>
  </si>
  <si>
    <t>09:04:50</t>
  </si>
  <si>
    <t>09:00:38</t>
  </si>
  <si>
    <t>09:00:37</t>
  </si>
  <si>
    <t>08:59:19</t>
  </si>
  <si>
    <t>08:58:19</t>
  </si>
  <si>
    <t>08:57:15</t>
  </si>
  <si>
    <t>08:56:53</t>
  </si>
  <si>
    <t>08:54:17</t>
  </si>
  <si>
    <t>08:53:00</t>
  </si>
  <si>
    <t>08:51:06</t>
  </si>
  <si>
    <t>08:49:08</t>
  </si>
  <si>
    <t>08:49:02</t>
  </si>
  <si>
    <t>08:48:12</t>
  </si>
  <si>
    <t>08:45:38</t>
  </si>
  <si>
    <t>08:45:28</t>
  </si>
  <si>
    <t>08:45:27</t>
  </si>
  <si>
    <t>08:44:00</t>
  </si>
  <si>
    <t>08:43:23</t>
  </si>
  <si>
    <t>08:43:03</t>
  </si>
  <si>
    <t>08:42:56</t>
  </si>
  <si>
    <t>08:42:55</t>
  </si>
  <si>
    <t>08:41:15</t>
  </si>
  <si>
    <t>08:40:47</t>
  </si>
  <si>
    <t>08:39:25</t>
  </si>
  <si>
    <t>08:37:34</t>
  </si>
  <si>
    <t>08:37:19</t>
  </si>
  <si>
    <t>08:36:14</t>
  </si>
  <si>
    <t>08:34:12</t>
  </si>
  <si>
    <t>08:33:35</t>
  </si>
  <si>
    <t>08:33:09</t>
  </si>
  <si>
    <t>08:27:36</t>
  </si>
  <si>
    <t>08:26:12</t>
  </si>
  <si>
    <t>08:25:10</t>
  </si>
  <si>
    <t>08:23:55</t>
  </si>
  <si>
    <t>08:22:04</t>
  </si>
  <si>
    <t>08:21:06</t>
  </si>
  <si>
    <t>08:21:00</t>
  </si>
  <si>
    <t>08:20:36</t>
  </si>
  <si>
    <t>08:19:05</t>
  </si>
  <si>
    <t>08:18:01</t>
  </si>
  <si>
    <t>08:18:02</t>
  </si>
  <si>
    <t>08:16:06</t>
  </si>
  <si>
    <t>08:13:57</t>
  </si>
  <si>
    <t>08:13:48</t>
  </si>
  <si>
    <t>08:11:48</t>
  </si>
  <si>
    <t>08:11:46</t>
  </si>
  <si>
    <t>08:11:40</t>
  </si>
  <si>
    <t>08:10:29</t>
  </si>
  <si>
    <t>08:06:33</t>
  </si>
  <si>
    <t>08:05:45</t>
  </si>
  <si>
    <t>08:05:18</t>
  </si>
  <si>
    <t>08:02:33</t>
  </si>
  <si>
    <t>08:00:28</t>
  </si>
  <si>
    <t>08:00:13</t>
  </si>
  <si>
    <t>07:59:14</t>
  </si>
  <si>
    <t>07:58:49</t>
  </si>
  <si>
    <t>07:58:43</t>
  </si>
  <si>
    <t>07:58:34</t>
  </si>
  <si>
    <t>07:57:01</t>
  </si>
  <si>
    <t>07:55:59</t>
  </si>
  <si>
    <t>07:53:51</t>
  </si>
  <si>
    <t>07:53:07</t>
  </si>
  <si>
    <t>07:51:37</t>
  </si>
  <si>
    <t>07:47:19</t>
  </si>
  <si>
    <t>07:46:30</t>
  </si>
  <si>
    <t>07:45:30</t>
  </si>
  <si>
    <t>07:45:14</t>
  </si>
  <si>
    <t>07:45:12</t>
  </si>
  <si>
    <t>07:44:44</t>
  </si>
  <si>
    <t>07:41:00</t>
  </si>
  <si>
    <t>07:39:21</t>
  </si>
  <si>
    <t>07:38:39</t>
  </si>
  <si>
    <t>07:38:16</t>
  </si>
  <si>
    <t>07:37:05</t>
  </si>
  <si>
    <t>07:34:24</t>
  </si>
  <si>
    <t>07:33:27</t>
  </si>
  <si>
    <t>07:32:35</t>
  </si>
  <si>
    <t>07:32:07</t>
  </si>
  <si>
    <t>07:27:12</t>
  </si>
  <si>
    <t>07:26:20</t>
  </si>
  <si>
    <t>07:23:23</t>
  </si>
  <si>
    <t>07:23:09</t>
  </si>
  <si>
    <t>07:22:38</t>
  </si>
  <si>
    <t>07:22:22</t>
  </si>
  <si>
    <t>07:21:19</t>
  </si>
  <si>
    <t>07:19:45</t>
  </si>
  <si>
    <t>07:18:31</t>
  </si>
  <si>
    <t>07:15:17</t>
  </si>
  <si>
    <t>07:13:55</t>
  </si>
  <si>
    <t>07:13:18</t>
  </si>
  <si>
    <t>07:10:36</t>
  </si>
  <si>
    <t>07:10:09</t>
  </si>
  <si>
    <t>07:08:51</t>
  </si>
  <si>
    <t>07:08:40</t>
  </si>
  <si>
    <t>07:07:14</t>
  </si>
  <si>
    <t>07:07:08</t>
  </si>
  <si>
    <t>07:05:17</t>
  </si>
  <si>
    <t>07:04:53</t>
  </si>
  <si>
    <t>07:04:43</t>
  </si>
  <si>
    <t>07:04:04</t>
  </si>
  <si>
    <t>07:00:52</t>
  </si>
  <si>
    <t>07:00:26</t>
  </si>
  <si>
    <t>06:54:34</t>
  </si>
  <si>
    <t>06:54:08</t>
  </si>
  <si>
    <t>06:53:15</t>
  </si>
  <si>
    <t>06:52:44</t>
  </si>
  <si>
    <t>06:52:33</t>
  </si>
  <si>
    <t>06:51:22</t>
  </si>
  <si>
    <t>06:49:57</t>
  </si>
  <si>
    <t>06:49:43</t>
  </si>
  <si>
    <t>06:48:17</t>
  </si>
  <si>
    <t>06:47:50</t>
  </si>
  <si>
    <t>06:47:15</t>
  </si>
  <si>
    <t>06:47:09</t>
  </si>
  <si>
    <t>06:46:40</t>
  </si>
  <si>
    <t>06:45:58</t>
  </si>
  <si>
    <t>06:45:57</t>
  </si>
  <si>
    <t>06:45:27</t>
  </si>
  <si>
    <t>06:43:19</t>
  </si>
  <si>
    <t>06:41:34</t>
  </si>
  <si>
    <t>06:40:13</t>
  </si>
  <si>
    <t>06:38:25</t>
  </si>
  <si>
    <t>06:37:59</t>
  </si>
  <si>
    <t>06:35:18</t>
  </si>
  <si>
    <t>06:35:05</t>
  </si>
  <si>
    <t>06:33:40</t>
  </si>
  <si>
    <t>06:32:57</t>
  </si>
  <si>
    <t>06:31:50</t>
  </si>
  <si>
    <t>06:31:44</t>
  </si>
  <si>
    <t>06:30:17</t>
  </si>
  <si>
    <t>06:27:13</t>
  </si>
  <si>
    <t>06:26:07</t>
  </si>
  <si>
    <t>06:24:31</t>
  </si>
  <si>
    <t>06:24:26</t>
  </si>
  <si>
    <t>06:22:17</t>
  </si>
  <si>
    <t>06:20:07</t>
  </si>
  <si>
    <t>06:18:30</t>
  </si>
  <si>
    <t>06:18:00</t>
  </si>
  <si>
    <t>06:17:47</t>
  </si>
  <si>
    <t>06:16:27</t>
  </si>
  <si>
    <t>06:16:00</t>
  </si>
  <si>
    <t>06:15:43</t>
  </si>
  <si>
    <t>06:15:23</t>
  </si>
  <si>
    <t>06:11:31</t>
  </si>
  <si>
    <t>06:10:29</t>
  </si>
  <si>
    <t>06:09:07</t>
  </si>
  <si>
    <t>06:08:56</t>
  </si>
  <si>
    <t>06:08:16</t>
  </si>
  <si>
    <t>06:08:17</t>
  </si>
  <si>
    <t>06:05:14</t>
  </si>
  <si>
    <t>06:04:01</t>
  </si>
  <si>
    <t>06:02:07</t>
  </si>
  <si>
    <t>06:00:43</t>
  </si>
  <si>
    <t>06:00:17</t>
  </si>
  <si>
    <t>06:00:16</t>
  </si>
  <si>
    <t>05:57:57</t>
  </si>
  <si>
    <t>05:55:58</t>
  </si>
  <si>
    <t>05:53:53</t>
  </si>
  <si>
    <t>05:52:02</t>
  </si>
  <si>
    <t>05:51:24</t>
  </si>
  <si>
    <t>05:48:38</t>
  </si>
  <si>
    <t>05:48:20</t>
  </si>
  <si>
    <t>05:47:32</t>
  </si>
  <si>
    <t>05:44:08</t>
  </si>
  <si>
    <t>05:42:22</t>
  </si>
  <si>
    <t>05:40:27</t>
  </si>
  <si>
    <t>05:39:53</t>
  </si>
  <si>
    <t>05:38:59</t>
  </si>
  <si>
    <t>05:38:17</t>
  </si>
  <si>
    <t>05:37:31</t>
  </si>
  <si>
    <t>05:37:14</t>
  </si>
  <si>
    <t>05:34:44</t>
  </si>
  <si>
    <t>05:34:21</t>
  </si>
  <si>
    <t>05:34:17</t>
  </si>
  <si>
    <t>05:31:53</t>
  </si>
  <si>
    <t>05:30:04</t>
  </si>
  <si>
    <t>05:28:36</t>
  </si>
  <si>
    <t>05:27:53</t>
  </si>
  <si>
    <t>05:25:11</t>
  </si>
  <si>
    <t>05:22:59</t>
  </si>
  <si>
    <t>05:20:37</t>
  </si>
  <si>
    <t>05:17:10</t>
  </si>
  <si>
    <t>05:15:52</t>
  </si>
  <si>
    <t>05:08:52</t>
  </si>
  <si>
    <t>05:08:40</t>
  </si>
  <si>
    <t>05:07:35</t>
  </si>
  <si>
    <t>05:05:18</t>
  </si>
  <si>
    <t>05:03:25</t>
  </si>
  <si>
    <t>05:03:11</t>
  </si>
  <si>
    <t>05:01:29</t>
  </si>
  <si>
    <t>05:00:57</t>
  </si>
  <si>
    <t>04:59:10</t>
  </si>
  <si>
    <t>04:57:26</t>
  </si>
  <si>
    <t>04:54:53</t>
  </si>
  <si>
    <t>04:54:47</t>
  </si>
  <si>
    <t>04:54:35</t>
  </si>
  <si>
    <t>04:48:09</t>
  </si>
  <si>
    <t>04:46:59</t>
  </si>
  <si>
    <t>04:28:12</t>
  </si>
  <si>
    <t>04:22:30</t>
  </si>
  <si>
    <t>04:20:49</t>
  </si>
  <si>
    <t>04:20:17</t>
  </si>
  <si>
    <t>04:17:35</t>
  </si>
  <si>
    <t>04:15:54</t>
  </si>
  <si>
    <t>03:54:33</t>
  </si>
  <si>
    <t>03:09:27</t>
  </si>
  <si>
    <t>01:58:25</t>
  </si>
  <si>
    <t>17:45:54</t>
  </si>
  <si>
    <t>17:03:43</t>
  </si>
  <si>
    <t>16:26:29</t>
  </si>
  <si>
    <t>15:31:11</t>
  </si>
  <si>
    <t>14:08:22</t>
  </si>
  <si>
    <t>14:02:19</t>
  </si>
  <si>
    <t>14:02:17</t>
  </si>
  <si>
    <t>13:53:59</t>
  </si>
  <si>
    <t>13:53:17</t>
  </si>
  <si>
    <t>13:53:10</t>
  </si>
  <si>
    <t>13:51:55</t>
  </si>
  <si>
    <t>13:48:26</t>
  </si>
  <si>
    <t>13:48:03</t>
  </si>
  <si>
    <t>13:43:32</t>
  </si>
  <si>
    <t>13:41:02</t>
  </si>
  <si>
    <t>13:38:29</t>
  </si>
  <si>
    <t>13:38:05</t>
  </si>
  <si>
    <t>13:37:20</t>
  </si>
  <si>
    <t>13:34:37</t>
  </si>
  <si>
    <t>13:31:28</t>
  </si>
  <si>
    <t>13:29:01</t>
  </si>
  <si>
    <t>13:26:05</t>
  </si>
  <si>
    <t>13:25:28</t>
  </si>
  <si>
    <t>13:23:01</t>
  </si>
  <si>
    <t>13:22:27</t>
  </si>
  <si>
    <t>13:20:42</t>
  </si>
  <si>
    <t>13:18:44</t>
  </si>
  <si>
    <t>13:16:01</t>
  </si>
  <si>
    <t>13:13:25</t>
  </si>
  <si>
    <t>13:12:31</t>
  </si>
  <si>
    <t>13:10:50</t>
  </si>
  <si>
    <t>13:08:57</t>
  </si>
  <si>
    <t>13:08:30</t>
  </si>
  <si>
    <t>13:07:46</t>
  </si>
  <si>
    <t>13:06:58</t>
  </si>
  <si>
    <t>13:05:41</t>
  </si>
  <si>
    <t>13:03:01</t>
  </si>
  <si>
    <t>13:02:56</t>
  </si>
  <si>
    <t>13:02:07</t>
  </si>
  <si>
    <t>13:01:13</t>
  </si>
  <si>
    <t>12:59:21</t>
  </si>
  <si>
    <t>12:57:25</t>
  </si>
  <si>
    <t>12:56:05</t>
  </si>
  <si>
    <t>12:55:36</t>
  </si>
  <si>
    <t>12:54:43</t>
  </si>
  <si>
    <t>12:53:58</t>
  </si>
  <si>
    <t>12:51:30</t>
  </si>
  <si>
    <t>12:49:38</t>
  </si>
  <si>
    <t>12:49:19</t>
  </si>
  <si>
    <t>12:47:43</t>
  </si>
  <si>
    <t>12:46:57</t>
  </si>
  <si>
    <t>12:46:16</t>
  </si>
  <si>
    <t>12:44:18</t>
  </si>
  <si>
    <t>12:41:28</t>
  </si>
  <si>
    <t>12:40:56</t>
  </si>
  <si>
    <t>12:38:59</t>
  </si>
  <si>
    <t>12:38:42</t>
  </si>
  <si>
    <t>12:37:12</t>
  </si>
  <si>
    <t>12:34:55</t>
  </si>
  <si>
    <t>12:34:50</t>
  </si>
  <si>
    <t>12:33:52</t>
  </si>
  <si>
    <t>12:32:27</t>
  </si>
  <si>
    <t>12:31:54</t>
  </si>
  <si>
    <t>12:31:37</t>
  </si>
  <si>
    <t>12:31:35</t>
  </si>
  <si>
    <t>12:31:01</t>
  </si>
  <si>
    <t>12:30:50</t>
  </si>
  <si>
    <t>12:29:37</t>
  </si>
  <si>
    <t>12:29:20</t>
  </si>
  <si>
    <t>12:28:37</t>
  </si>
  <si>
    <t>12:27:50</t>
  </si>
  <si>
    <t>12:27:27</t>
  </si>
  <si>
    <t>12:25:48</t>
  </si>
  <si>
    <t>12:23:14</t>
  </si>
  <si>
    <t>12:21:01</t>
  </si>
  <si>
    <t>12:19:46</t>
  </si>
  <si>
    <t>12:17:30</t>
  </si>
  <si>
    <t>12:16:01</t>
  </si>
  <si>
    <t>12:14:57</t>
  </si>
  <si>
    <t>12:14:00</t>
  </si>
  <si>
    <t>12:13:18</t>
  </si>
  <si>
    <t>12:07:54</t>
  </si>
  <si>
    <t>12:03:19</t>
  </si>
  <si>
    <t>12:03:07</t>
  </si>
  <si>
    <t>12:00:48</t>
  </si>
  <si>
    <t>12:00:43</t>
  </si>
  <si>
    <t>12:00:30</t>
  </si>
  <si>
    <t>11:59:03</t>
  </si>
  <si>
    <t>11:57:25</t>
  </si>
  <si>
    <t>11:56:46</t>
  </si>
  <si>
    <t>11:55:51</t>
  </si>
  <si>
    <t>11:55:13</t>
  </si>
  <si>
    <t>11:54:32</t>
  </si>
  <si>
    <t>11:53:52</t>
  </si>
  <si>
    <t>11:50:03</t>
  </si>
  <si>
    <t>11:49:56</t>
  </si>
  <si>
    <t>11:49:52</t>
  </si>
  <si>
    <t>11:49:34</t>
  </si>
  <si>
    <t>11:47:53</t>
  </si>
  <si>
    <t>11:46:27</t>
  </si>
  <si>
    <t>11:43:45</t>
  </si>
  <si>
    <t>11:41:24</t>
  </si>
  <si>
    <t>11:40:14</t>
  </si>
  <si>
    <t>11:39:10</t>
  </si>
  <si>
    <t>11:39:05</t>
  </si>
  <si>
    <t>11:37:54</t>
  </si>
  <si>
    <t>11:35:44</t>
  </si>
  <si>
    <t>11:28:14</t>
  </si>
  <si>
    <t>11:27:36</t>
  </si>
  <si>
    <t>11:27:21</t>
  </si>
  <si>
    <t>11:26:43</t>
  </si>
  <si>
    <t>11:26:33</t>
  </si>
  <si>
    <t>11:23:06</t>
  </si>
  <si>
    <t>11:22:19</t>
  </si>
  <si>
    <t>11:21:20</t>
  </si>
  <si>
    <t>11:19:02</t>
  </si>
  <si>
    <t>11:18:43</t>
  </si>
  <si>
    <t>11:18:11</t>
  </si>
  <si>
    <t>11:17:27</t>
  </si>
  <si>
    <t>11:16:59</t>
  </si>
  <si>
    <t>11:16:52</t>
  </si>
  <si>
    <t>11:15:48</t>
  </si>
  <si>
    <t>11:13:32</t>
  </si>
  <si>
    <t>11:13:18</t>
  </si>
  <si>
    <t>11:12:36</t>
  </si>
  <si>
    <t>11:12:08</t>
  </si>
  <si>
    <t>11:11:45</t>
  </si>
  <si>
    <t>11:10:37</t>
  </si>
  <si>
    <t>11:10:12</t>
  </si>
  <si>
    <t>11:09:13</t>
  </si>
  <si>
    <t>11:05:29</t>
  </si>
  <si>
    <t>11:04:27</t>
  </si>
  <si>
    <t>11:03:54</t>
  </si>
  <si>
    <t>11:02:45</t>
  </si>
  <si>
    <t>11:01:33</t>
  </si>
  <si>
    <t>11:01:31</t>
  </si>
  <si>
    <t>10:58:00</t>
  </si>
  <si>
    <t>10:57:26</t>
  </si>
  <si>
    <t>10:57:13</t>
  </si>
  <si>
    <t>10:55:03</t>
  </si>
  <si>
    <t>10:52:52</t>
  </si>
  <si>
    <t>10:52:48</t>
  </si>
  <si>
    <t>10:52:23</t>
  </si>
  <si>
    <t>10:50:48</t>
  </si>
  <si>
    <t>10:50:45</t>
  </si>
  <si>
    <t>10:50:06</t>
  </si>
  <si>
    <t>10:48:19</t>
  </si>
  <si>
    <t>10:47:56</t>
  </si>
  <si>
    <t>10:47:41</t>
  </si>
  <si>
    <t>10:44:57</t>
  </si>
  <si>
    <t>10:38:14</t>
  </si>
  <si>
    <t>10:35:49</t>
  </si>
  <si>
    <t>10:34:11</t>
  </si>
  <si>
    <t>10:31:52</t>
  </si>
  <si>
    <t>10:31:49</t>
  </si>
  <si>
    <t>10:31:40</t>
  </si>
  <si>
    <t>10:31:12</t>
  </si>
  <si>
    <t>10:31:13</t>
  </si>
  <si>
    <t>10:30:16</t>
  </si>
  <si>
    <t>10:29:43</t>
  </si>
  <si>
    <t>10:29:10</t>
  </si>
  <si>
    <t>10:28:27</t>
  </si>
  <si>
    <t>10:27:40</t>
  </si>
  <si>
    <t>10:25:14</t>
  </si>
  <si>
    <t>10:21:00</t>
  </si>
  <si>
    <t>10:19:55</t>
  </si>
  <si>
    <t>10:19:12</t>
  </si>
  <si>
    <t>10:18:24</t>
  </si>
  <si>
    <t>10:17:26</t>
  </si>
  <si>
    <t>10:17:06</t>
  </si>
  <si>
    <t>10:16:05</t>
  </si>
  <si>
    <t>10:15:16</t>
  </si>
  <si>
    <t>10:15:08</t>
  </si>
  <si>
    <t>10:13:36</t>
  </si>
  <si>
    <t>10:12:36</t>
  </si>
  <si>
    <t>10:12:20</t>
  </si>
  <si>
    <t>10:12:10</t>
  </si>
  <si>
    <t>10:12:07</t>
  </si>
  <si>
    <t>10:11:30</t>
  </si>
  <si>
    <t>10:11:14</t>
  </si>
  <si>
    <t>10:09:21</t>
  </si>
  <si>
    <t>10:07:11</t>
  </si>
  <si>
    <t>10:05:50</t>
  </si>
  <si>
    <t>10:05:34</t>
  </si>
  <si>
    <t>10:05:30</t>
  </si>
  <si>
    <t>10:04:36</t>
  </si>
  <si>
    <t>10:03:02</t>
  </si>
  <si>
    <t>10:02:50</t>
  </si>
  <si>
    <t>10:01:45</t>
  </si>
  <si>
    <t>10:01:36</t>
  </si>
  <si>
    <t>09:58:25</t>
  </si>
  <si>
    <t>09:58:19</t>
  </si>
  <si>
    <t>09:57:33</t>
  </si>
  <si>
    <t>09:57:04</t>
  </si>
  <si>
    <t>09:55:46</t>
  </si>
  <si>
    <t>09:54:36</t>
  </si>
  <si>
    <t>09:52:02</t>
  </si>
  <si>
    <t>09:49:16</t>
  </si>
  <si>
    <t>09:46:42</t>
  </si>
  <si>
    <t>09:45:54</t>
  </si>
  <si>
    <t>09:44:59</t>
  </si>
  <si>
    <t>09:44:44</t>
  </si>
  <si>
    <t>09:41:42</t>
  </si>
  <si>
    <t>09:40:20</t>
  </si>
  <si>
    <t>09:37:36</t>
  </si>
  <si>
    <t>09:37:03</t>
  </si>
  <si>
    <t>09:35:35</t>
  </si>
  <si>
    <t>09:35:37</t>
  </si>
  <si>
    <t>09:34:39</t>
  </si>
  <si>
    <t>09:32:39</t>
  </si>
  <si>
    <t>09:31:20</t>
  </si>
  <si>
    <t>09:31:07</t>
  </si>
  <si>
    <t>09:30:34</t>
  </si>
  <si>
    <t>09:27:40</t>
  </si>
  <si>
    <t>09:27:01</t>
  </si>
  <si>
    <t>09:24:54</t>
  </si>
  <si>
    <t>09:24:52</t>
  </si>
  <si>
    <t>09:22:53</t>
  </si>
  <si>
    <t>09:20:09</t>
  </si>
  <si>
    <t>09:18:35</t>
  </si>
  <si>
    <t>09:16:33</t>
  </si>
  <si>
    <t>09:14:56</t>
  </si>
  <si>
    <t>09:14:30</t>
  </si>
  <si>
    <t>09:12:31</t>
  </si>
  <si>
    <t>09:11:49</t>
  </si>
  <si>
    <t>09:11:29</t>
  </si>
  <si>
    <t>09:08:54</t>
  </si>
  <si>
    <t>09:06:56</t>
  </si>
  <si>
    <t>09:06:52</t>
  </si>
  <si>
    <t>09:02:06</t>
  </si>
  <si>
    <t>09:01:43</t>
  </si>
  <si>
    <t>09:01:12</t>
  </si>
  <si>
    <t>08:59:58</t>
  </si>
  <si>
    <t>08:55:49</t>
  </si>
  <si>
    <t>08:54:39</t>
  </si>
  <si>
    <t>08:53:21</t>
  </si>
  <si>
    <t>08:52:47</t>
  </si>
  <si>
    <t>08:51:00</t>
  </si>
  <si>
    <t>08:47:32</t>
  </si>
  <si>
    <t>08:46:42</t>
  </si>
  <si>
    <t>08:46:21</t>
  </si>
  <si>
    <t>08:43:26</t>
  </si>
  <si>
    <t>08:43:15</t>
  </si>
  <si>
    <t>08:41:47</t>
  </si>
  <si>
    <t>08:41:14</t>
  </si>
  <si>
    <t>08:39:21</t>
  </si>
  <si>
    <t>08:36:10</t>
  </si>
  <si>
    <t>08:34:39</t>
  </si>
  <si>
    <t>08:34:29</t>
  </si>
  <si>
    <t>08:34:17</t>
  </si>
  <si>
    <t>08:32:42</t>
  </si>
  <si>
    <t>08:32:10</t>
  </si>
  <si>
    <t>08:29:48</t>
  </si>
  <si>
    <t>08:29:19</t>
  </si>
  <si>
    <t>08:28:37</t>
  </si>
  <si>
    <t>08:27:18</t>
  </si>
  <si>
    <t>08:26:46</t>
  </si>
  <si>
    <t>08:24:52</t>
  </si>
  <si>
    <t>08:23:15</t>
  </si>
  <si>
    <t>08:21:51</t>
  </si>
  <si>
    <t>08:19:56</t>
  </si>
  <si>
    <t>08:18:58</t>
  </si>
  <si>
    <t>08:18:44</t>
  </si>
  <si>
    <t>08:17:34</t>
  </si>
  <si>
    <t>08:16:48</t>
  </si>
  <si>
    <t>08:16:10</t>
  </si>
  <si>
    <t>08:16:07</t>
  </si>
  <si>
    <t>08:11:05</t>
  </si>
  <si>
    <t>08:09:29</t>
  </si>
  <si>
    <t>08:08:58</t>
  </si>
  <si>
    <t>08:06:24</t>
  </si>
  <si>
    <t>08:03:32</t>
  </si>
  <si>
    <t>08:02:53</t>
  </si>
  <si>
    <t>08:02:24</t>
  </si>
  <si>
    <t>08:02:17</t>
  </si>
  <si>
    <t>08:02:11</t>
  </si>
  <si>
    <t>07:58:14</t>
  </si>
  <si>
    <t>07:55:16</t>
  </si>
  <si>
    <t>07:54:58</t>
  </si>
  <si>
    <t>07:54:22</t>
  </si>
  <si>
    <t>07:53:42</t>
  </si>
  <si>
    <t>07:51:06</t>
  </si>
  <si>
    <t>07:50:14</t>
  </si>
  <si>
    <t>07:46:27</t>
  </si>
  <si>
    <t>07:45:40</t>
  </si>
  <si>
    <t>07:43:32</t>
  </si>
  <si>
    <t>07:42:33</t>
  </si>
  <si>
    <t>07:41:40</t>
  </si>
  <si>
    <t>07:40:28</t>
  </si>
  <si>
    <t>07:37:55</t>
  </si>
  <si>
    <t>07:35:42</t>
  </si>
  <si>
    <t>07:35:16</t>
  </si>
  <si>
    <t>07:33:58</t>
  </si>
  <si>
    <t>07:32:37</t>
  </si>
  <si>
    <t>07:30:15</t>
  </si>
  <si>
    <t>07:17:54</t>
  </si>
  <si>
    <t>07:16:23</t>
  </si>
  <si>
    <t>07:14:55</t>
  </si>
  <si>
    <t>07:14:28</t>
  </si>
  <si>
    <t>07:13:36</t>
  </si>
  <si>
    <t>07:12:48</t>
  </si>
  <si>
    <t>07:10:51</t>
  </si>
  <si>
    <t>07:10:03</t>
  </si>
  <si>
    <t>07:08:34</t>
  </si>
  <si>
    <t>07:07:44</t>
  </si>
  <si>
    <t>07:06:30</t>
  </si>
  <si>
    <t>07:06:12</t>
  </si>
  <si>
    <t>07:04:42</t>
  </si>
  <si>
    <t>07:04:10</t>
  </si>
  <si>
    <t>07:02:32</t>
  </si>
  <si>
    <t>07:01:17</t>
  </si>
  <si>
    <t>07:00:42</t>
  </si>
  <si>
    <t>06:58:20</t>
  </si>
  <si>
    <t>06:53:07</t>
  </si>
  <si>
    <t>06:50:49</t>
  </si>
  <si>
    <t>06:50:36</t>
  </si>
  <si>
    <t>06:46:13</t>
  </si>
  <si>
    <t>06:44:08</t>
  </si>
  <si>
    <t>06:43:55</t>
  </si>
  <si>
    <t>06:43:41</t>
  </si>
  <si>
    <t>06:42:59</t>
  </si>
  <si>
    <t>06:42:25</t>
  </si>
  <si>
    <t>06:40:35</t>
  </si>
  <si>
    <t>06:39:39</t>
  </si>
  <si>
    <t>06:37:13</t>
  </si>
  <si>
    <t>06:36:21</t>
  </si>
  <si>
    <t>06:28:12</t>
  </si>
  <si>
    <t>06:25:50</t>
  </si>
  <si>
    <t>06:23:52</t>
  </si>
  <si>
    <t>06:22:32</t>
  </si>
  <si>
    <t>06:22:19</t>
  </si>
  <si>
    <t>06:20:28</t>
  </si>
  <si>
    <t>06:20:13</t>
  </si>
  <si>
    <t>06:20:12</t>
  </si>
  <si>
    <t>06:20:14</t>
  </si>
  <si>
    <t>06:19:30</t>
  </si>
  <si>
    <t>06:19:12</t>
  </si>
  <si>
    <t>06:16:57</t>
  </si>
  <si>
    <t>06:13:56</t>
  </si>
  <si>
    <t>06:11:30</t>
  </si>
  <si>
    <t>06:11:09</t>
  </si>
  <si>
    <t>06:09:43</t>
  </si>
  <si>
    <t>06:09:28</t>
  </si>
  <si>
    <t>06:06:55</t>
  </si>
  <si>
    <t>06:05:31</t>
  </si>
  <si>
    <t>06:05:11</t>
  </si>
  <si>
    <t>06:03:34</t>
  </si>
  <si>
    <t>05:57:35</t>
  </si>
  <si>
    <t>05:55:30</t>
  </si>
  <si>
    <t>05:55:09</t>
  </si>
  <si>
    <t>05:52:53</t>
  </si>
  <si>
    <t>05:52:08</t>
  </si>
  <si>
    <t>05:48:11</t>
  </si>
  <si>
    <t>05:47:53</t>
  </si>
  <si>
    <t>05:47:50</t>
  </si>
  <si>
    <t>05:47:08</t>
  </si>
  <si>
    <t>05:45:38</t>
  </si>
  <si>
    <t>05:45:30</t>
  </si>
  <si>
    <t>05:45:04</t>
  </si>
  <si>
    <t>05:44:07</t>
  </si>
  <si>
    <t>05:42:10</t>
  </si>
  <si>
    <t>05:41:26</t>
  </si>
  <si>
    <t>05:38:51</t>
  </si>
  <si>
    <t>05:38:42</t>
  </si>
  <si>
    <t>05:38:33</t>
  </si>
  <si>
    <t>05:37:15</t>
  </si>
  <si>
    <t>05:33:57</t>
  </si>
  <si>
    <t>05:23:17</t>
  </si>
  <si>
    <t>05:22:17</t>
  </si>
  <si>
    <t>05:21:29</t>
  </si>
  <si>
    <t>05:16:44</t>
  </si>
  <si>
    <t>05:14:04</t>
  </si>
  <si>
    <t>05:13:59</t>
  </si>
  <si>
    <t>05:09:48</t>
  </si>
  <si>
    <t>05:02:04</t>
  </si>
  <si>
    <t>04:59:42</t>
  </si>
  <si>
    <t>04:59:19</t>
  </si>
  <si>
    <t>04:50:19</t>
  </si>
  <si>
    <t>04:50:12</t>
  </si>
  <si>
    <t>04:40:28</t>
  </si>
  <si>
    <t>04:24:11</t>
  </si>
  <si>
    <t>03:37:31</t>
  </si>
  <si>
    <t>03:29:17</t>
  </si>
  <si>
    <t>03:27:55</t>
  </si>
  <si>
    <t>03:23:08</t>
  </si>
  <si>
    <t>03:07:41</t>
  </si>
  <si>
    <t>14:53:27</t>
  </si>
  <si>
    <t>14:23:41</t>
  </si>
  <si>
    <t>14:09:10</t>
  </si>
  <si>
    <t>14:08:10</t>
  </si>
  <si>
    <t>13:59:12</t>
  </si>
  <si>
    <t>13:52:53</t>
  </si>
  <si>
    <t>13:50:26</t>
  </si>
  <si>
    <t>13:43:52</t>
  </si>
  <si>
    <t>13:38:12</t>
  </si>
  <si>
    <t>13:31:35</t>
  </si>
  <si>
    <t>13:29:24</t>
  </si>
  <si>
    <t>13:18:07</t>
  </si>
  <si>
    <t>13:03:39</t>
  </si>
  <si>
    <t>12:55:52</t>
  </si>
  <si>
    <t>12:51:32</t>
  </si>
  <si>
    <t>12:44:55</t>
  </si>
  <si>
    <t>12:35:32</t>
  </si>
  <si>
    <t>12:34:09</t>
  </si>
  <si>
    <t>12:25:52</t>
  </si>
  <si>
    <t>12:22:51</t>
  </si>
  <si>
    <t>12:20:56</t>
  </si>
  <si>
    <t>12:20:43</t>
  </si>
  <si>
    <t>12:09:30</t>
  </si>
  <si>
    <t>12:00:12</t>
  </si>
  <si>
    <t>11:58:47</t>
  </si>
  <si>
    <t>11:58:10</t>
  </si>
  <si>
    <t>11:55:23</t>
  </si>
  <si>
    <t>11:54:23</t>
  </si>
  <si>
    <t>11:52:36</t>
  </si>
  <si>
    <t>11:52:28</t>
  </si>
  <si>
    <t>11:42:33</t>
  </si>
  <si>
    <t>11:40:57</t>
  </si>
  <si>
    <t>11:39:40</t>
  </si>
  <si>
    <t>11:35:56</t>
  </si>
  <si>
    <t>11:34:00</t>
  </si>
  <si>
    <t>11:33:47</t>
  </si>
  <si>
    <t>11:27:07</t>
  </si>
  <si>
    <t>11:18:50</t>
  </si>
  <si>
    <t>11:18:00</t>
  </si>
  <si>
    <t>11:16:32</t>
  </si>
  <si>
    <t>11:13:55</t>
  </si>
  <si>
    <t>11:08:51</t>
  </si>
  <si>
    <t>11:08:26</t>
  </si>
  <si>
    <t>11:05:14</t>
  </si>
  <si>
    <t>10:54:20</t>
  </si>
  <si>
    <t>10:47:37</t>
  </si>
  <si>
    <t>10:39:47</t>
  </si>
  <si>
    <t>10:28:12</t>
  </si>
  <si>
    <t>10:27:48</t>
  </si>
  <si>
    <t>10:27:19</t>
  </si>
  <si>
    <t>10:24:03</t>
  </si>
  <si>
    <t>10:23:45</t>
  </si>
  <si>
    <t>10:23:09</t>
  </si>
  <si>
    <t>10:23:06</t>
  </si>
  <si>
    <t>10:19:17</t>
  </si>
  <si>
    <t>10:19:11</t>
  </si>
  <si>
    <t>10:18:37</t>
  </si>
  <si>
    <t>10:17:58</t>
  </si>
  <si>
    <t>10:13:15</t>
  </si>
  <si>
    <t>10:13:12</t>
  </si>
  <si>
    <t>10:12:24</t>
  </si>
  <si>
    <t>10:11:12</t>
  </si>
  <si>
    <t>10:06:02</t>
  </si>
  <si>
    <t>10:05:06</t>
  </si>
  <si>
    <t>10:05:02</t>
  </si>
  <si>
    <t>10:01:59</t>
  </si>
  <si>
    <t>10:01:29</t>
  </si>
  <si>
    <t>09:56:39</t>
  </si>
  <si>
    <t>09:47:39</t>
  </si>
  <si>
    <t>09:44:54</t>
  </si>
  <si>
    <t>09:44:27</t>
  </si>
  <si>
    <t>09:42:39</t>
  </si>
  <si>
    <t>09:40:12</t>
  </si>
  <si>
    <t>09:37:04</t>
  </si>
  <si>
    <t>09:34:12</t>
  </si>
  <si>
    <t>09:32:45</t>
  </si>
  <si>
    <t>09:31:36</t>
  </si>
  <si>
    <t>09:30:26</t>
  </si>
  <si>
    <t>09:28:51</t>
  </si>
  <si>
    <t>09:24:15</t>
  </si>
  <si>
    <t>09:23:49</t>
  </si>
  <si>
    <t>09:22:13</t>
  </si>
  <si>
    <t>09:19:36</t>
  </si>
  <si>
    <t>09:18:47</t>
  </si>
  <si>
    <t>09:18:28</t>
  </si>
  <si>
    <t>09:17:28</t>
  </si>
  <si>
    <t>09:12:59</t>
  </si>
  <si>
    <t>09:09:55</t>
  </si>
  <si>
    <t>09:07:07</t>
  </si>
  <si>
    <t>09:07:02</t>
  </si>
  <si>
    <t>09:04:55</t>
  </si>
  <si>
    <t>08:59:22</t>
  </si>
  <si>
    <t>08:57:51</t>
  </si>
  <si>
    <t>08:53:25</t>
  </si>
  <si>
    <t>08:50:52</t>
  </si>
  <si>
    <t>08:49:43</t>
  </si>
  <si>
    <t>08:43:00</t>
  </si>
  <si>
    <t>08:39:31</t>
  </si>
  <si>
    <t>08:37:43</t>
  </si>
  <si>
    <t>08:35:51</t>
  </si>
  <si>
    <t>08:34:30</t>
  </si>
  <si>
    <t>08:28:43</t>
  </si>
  <si>
    <t>08:28:02</t>
  </si>
  <si>
    <t>08:26:03</t>
  </si>
  <si>
    <t>08:25:15</t>
  </si>
  <si>
    <t>08:17:54</t>
  </si>
  <si>
    <t>08:12:37</t>
  </si>
  <si>
    <t>08:12:25</t>
  </si>
  <si>
    <t>08:08:36</t>
  </si>
  <si>
    <t>08:02:02</t>
  </si>
  <si>
    <t>08:00:38</t>
  </si>
  <si>
    <t>07:53:33</t>
  </si>
  <si>
    <t>07:53:08</t>
  </si>
  <si>
    <t>07:52:47</t>
  </si>
  <si>
    <t>07:51:23</t>
  </si>
  <si>
    <t>07:48:18</t>
  </si>
  <si>
    <t>07:48:13</t>
  </si>
  <si>
    <t>07:44:05</t>
  </si>
  <si>
    <t>07:42:31</t>
  </si>
  <si>
    <t>07:39:30</t>
  </si>
  <si>
    <t>07:38:30</t>
  </si>
  <si>
    <t>07:37:47</t>
  </si>
  <si>
    <t>07:37:39</t>
  </si>
  <si>
    <t>07:35:06</t>
  </si>
  <si>
    <t>07:34:47</t>
  </si>
  <si>
    <t>07:25:27</t>
  </si>
  <si>
    <t>07:11:31</t>
  </si>
  <si>
    <t>06:56:26</t>
  </si>
  <si>
    <t>06:54:59</t>
  </si>
  <si>
    <t>06:53:28</t>
  </si>
  <si>
    <t>06:51:39</t>
  </si>
  <si>
    <t>06:50:56</t>
  </si>
  <si>
    <t>06:49:16</t>
  </si>
  <si>
    <t>06:48:43</t>
  </si>
  <si>
    <t>06:46:28</t>
  </si>
  <si>
    <t>06:45:44</t>
  </si>
  <si>
    <t>06:44:33</t>
  </si>
  <si>
    <t>06:43:45</t>
  </si>
  <si>
    <t>06:41:39</t>
  </si>
  <si>
    <t>06:26:37</t>
  </si>
  <si>
    <t>06:18:58</t>
  </si>
  <si>
    <t>06:11:47</t>
  </si>
  <si>
    <t>06:11:02</t>
  </si>
  <si>
    <t>06:07:41</t>
  </si>
  <si>
    <t>05:58:47</t>
  </si>
  <si>
    <t>05:57:47</t>
  </si>
  <si>
    <t>05:55:37</t>
  </si>
  <si>
    <t>05:55:03</t>
  </si>
  <si>
    <t>05:50:04</t>
  </si>
  <si>
    <t>05:33:23</t>
  </si>
  <si>
    <t>05:29:04</t>
  </si>
  <si>
    <t>05:23:20</t>
  </si>
  <si>
    <t>05:21:43</t>
  </si>
  <si>
    <t>05:18:19</t>
  </si>
  <si>
    <t>05:17:27</t>
  </si>
  <si>
    <t>05:12:01</t>
  </si>
  <si>
    <t>04:52:26</t>
  </si>
  <si>
    <t>04:50:25</t>
  </si>
  <si>
    <t>04:35:57</t>
  </si>
  <si>
    <t>04:25:46</t>
  </si>
  <si>
    <t>04:21:08</t>
  </si>
  <si>
    <t>04:08:08</t>
  </si>
  <si>
    <t>04:02:44</t>
  </si>
  <si>
    <t>03:58:11</t>
  </si>
  <si>
    <t>03:50:17</t>
  </si>
  <si>
    <t>03:47:15</t>
  </si>
  <si>
    <t>03:47:14</t>
  </si>
  <si>
    <t>03:10:17</t>
  </si>
  <si>
    <t>02:58:04</t>
  </si>
  <si>
    <t>02:54:24</t>
  </si>
  <si>
    <t>02:49:39</t>
  </si>
  <si>
    <t>02:46:44</t>
  </si>
  <si>
    <t>01:46:44</t>
  </si>
  <si>
    <t>16:09:37</t>
  </si>
  <si>
    <t>11:16:00</t>
  </si>
  <si>
    <t>11:06:53</t>
  </si>
  <si>
    <t>10:52:20</t>
  </si>
  <si>
    <t>06:56:16</t>
  </si>
  <si>
    <t>06:05:42</t>
  </si>
  <si>
    <t>03:47:10</t>
  </si>
  <si>
    <t>20:45:18</t>
  </si>
  <si>
    <t>15:52:54</t>
  </si>
  <si>
    <t>17:29:34</t>
  </si>
  <si>
    <t>12:39:44</t>
  </si>
  <si>
    <t>09:10:27</t>
  </si>
  <si>
    <t>14:09:26</t>
  </si>
  <si>
    <t>10:50:59</t>
  </si>
  <si>
    <t>09:38:18</t>
  </si>
  <si>
    <t>05:27:55</t>
  </si>
  <si>
    <t>07:27:48</t>
  </si>
  <si>
    <t>05:59:07</t>
  </si>
  <si>
    <t>18:40:28</t>
  </si>
  <si>
    <t>15:26:20</t>
  </si>
  <si>
    <t>06:12:31</t>
  </si>
  <si>
    <t>08:51:12</t>
  </si>
  <si>
    <t>08:53:24</t>
  </si>
  <si>
    <t>08:56:01</t>
  </si>
  <si>
    <t>08:55:07</t>
  </si>
  <si>
    <t>08:51:56</t>
  </si>
  <si>
    <t>08:57:21</t>
  </si>
  <si>
    <t>08:56:29</t>
  </si>
  <si>
    <t>08:53:33</t>
  </si>
  <si>
    <t>08:53:14</t>
  </si>
  <si>
    <t>08:51:53</t>
  </si>
  <si>
    <t>08:51:49</t>
  </si>
  <si>
    <t>08:57:19</t>
  </si>
  <si>
    <t>Date</t>
  </si>
  <si>
    <t>Time</t>
  </si>
  <si>
    <t>[&lt;30 Lacs-1.25 cr]</t>
  </si>
  <si>
    <t>[&lt;30 Lacs - 1 cr]</t>
  </si>
  <si>
    <t>[&lt;30 Lacs -&gt;2 cr]</t>
  </si>
  <si>
    <t>[&lt;30 Lacs -85 Lacs]</t>
  </si>
  <si>
    <t>[&lt;30 Lacs -50 Lacs]</t>
  </si>
  <si>
    <t>[50 Lacs - &gt;2 cr]</t>
  </si>
  <si>
    <t>[1 cr - &gt;2 cr]</t>
  </si>
  <si>
    <t>[1.25 cr - &gt;2 cr]</t>
  </si>
  <si>
    <t>[75 lacs - 1 cr]</t>
  </si>
  <si>
    <t>[75 lacs]</t>
  </si>
  <si>
    <t>[50 lacs - 75 lacs]</t>
  </si>
  <si>
    <t xml:space="preserve">[50 lacs] </t>
  </si>
  <si>
    <t>[35 lacs - 50 lacs]</t>
  </si>
  <si>
    <t>[20 lacs - 35 lacs]</t>
  </si>
  <si>
    <t>[2.25 cr and more]</t>
  </si>
  <si>
    <t>[1.5 cr. - 2.25 cr]</t>
  </si>
  <si>
    <t>[1 cr. - 1.5 cr]</t>
  </si>
  <si>
    <t>[85 lacs - &gt;2 cr]</t>
  </si>
  <si>
    <t>[50 Lacs - 1.25 cr ]</t>
  </si>
  <si>
    <t>[85 lac - 1.25 cr]</t>
  </si>
  <si>
    <t>[50 Lacs- 1 cr]</t>
  </si>
  <si>
    <t>INDIVIDUAL BUNGLOWS</t>
  </si>
  <si>
    <t>TWIN BUNGLOWS</t>
  </si>
  <si>
    <t>Res_unti1</t>
  </si>
  <si>
    <t>Res_unti2</t>
  </si>
  <si>
    <t>Res_unti3</t>
  </si>
  <si>
    <t>Res_unti4</t>
  </si>
  <si>
    <t>Res_unti5</t>
  </si>
  <si>
    <t>Res_unti6</t>
  </si>
  <si>
    <t>Res_unti7</t>
  </si>
  <si>
    <t>Res_unti8</t>
  </si>
  <si>
    <t>Overall Budget</t>
  </si>
  <si>
    <t>[30-50 Lacs]</t>
  </si>
  <si>
    <t xml:space="preserve"> 30-50 Lacs</t>
  </si>
  <si>
    <t>Budget for Unit1</t>
  </si>
  <si>
    <t>Budget for Unit2</t>
  </si>
  <si>
    <t>Budget for Unit3</t>
  </si>
  <si>
    <t>Budget for Unit4</t>
  </si>
  <si>
    <t>Budget for Unit5</t>
  </si>
  <si>
    <t>Budget for Unit6</t>
  </si>
  <si>
    <t>Budget for Unit7</t>
  </si>
  <si>
    <t>Budget for Unit8</t>
  </si>
  <si>
    <t>[1.25 cr - 2 cr]</t>
  </si>
  <si>
    <t>[1.5 cr - 2.25 cr]</t>
  </si>
  <si>
    <t>[75 lacs-1 cr]</t>
  </si>
  <si>
    <t>[1 cr - 1.5 cr]</t>
  </si>
  <si>
    <t xml:space="preserve"> [&gt;2 cr]</t>
  </si>
  <si>
    <t xml:space="preserve"> [&lt;30 Lacs]</t>
  </si>
  <si>
    <t xml:space="preserve"> [1 cr - 1.25 cr]</t>
  </si>
  <si>
    <t>[ 1.25 cr - 2]</t>
  </si>
  <si>
    <t>[PLOTS]</t>
  </si>
  <si>
    <t>[ &gt; 4BHK]</t>
  </si>
  <si>
    <t>[INDIVIDUAL BUNGLOWS]</t>
  </si>
  <si>
    <t>[SHOPS]</t>
  </si>
  <si>
    <t xml:space="preserve"> [3 BHK]</t>
  </si>
  <si>
    <t xml:space="preserve"> [4 BHK and more]</t>
  </si>
  <si>
    <t xml:space="preserve"> [Bungalow/Villa]</t>
  </si>
  <si>
    <t>[1.25 cr - 2]</t>
  </si>
  <si>
    <t>[1.25 cr - 2cr]</t>
  </si>
  <si>
    <t>[Bungalow/Villa Farmhouse/Plots Shops/Showroom</t>
  </si>
  <si>
    <t>Ticket Name</t>
  </si>
  <si>
    <t>Registration No</t>
  </si>
  <si>
    <t>First name</t>
  </si>
  <si>
    <t>Last name</t>
  </si>
  <si>
    <t>Contact No</t>
  </si>
  <si>
    <t>Narol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</si>
</sst>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0;[Red]0"/>
  </numFmts>
  <fonts count="8">
    <font>
      <sz val="11"/>
      <color rgb="FF000000"/>
      <name val="Calibri"/>
      <charset val="134"/>
      <scheme val="minor"/>
    </font>
    <font>
      <b/>
      <sz val="11"/>
      <color rgb="FF0000FF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vertical="center"/>
    </xf>
    <xf numFmtId="0" fontId="4" fillId="0" borderId="0" xfId="1" applyBorder="1"/>
    <xf numFmtId="0" fontId="3" fillId="0" borderId="0" xfId="0" applyFont="1" applyAlignment="1">
      <alignment vertical="center" wrapText="1"/>
    </xf>
    <xf numFmtId="0" fontId="6" fillId="0" borderId="0" xfId="0" applyFont="1"/>
    <xf numFmtId="0" fontId="4" fillId="0" borderId="0" xfId="1"/>
    <xf numFmtId="0" fontId="6" fillId="0" borderId="0" xfId="0" applyFont="1" applyAlignment="1">
      <alignment wrapText="1"/>
    </xf>
    <xf numFmtId="164" fontId="6" fillId="0" borderId="0" xfId="0" applyNumberFormat="1" applyFont="1"/>
    <xf numFmtId="0" fontId="6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 vertical="center"/>
    </xf>
    <xf numFmtId="165" fontId="6" fillId="0" borderId="0" xfId="0" applyNumberFormat="1" applyFont="1" applyAlignment="1">
      <alignment horizontal="left"/>
    </xf>
    <xf numFmtId="165" fontId="0" fillId="0" borderId="0" xfId="0" applyNumberFormat="1"/>
    <xf numFmtId="0" fontId="6" fillId="0" borderId="1" xfId="0" applyFont="1" applyBorder="1"/>
    <xf numFmtId="0" fontId="7" fillId="0" borderId="0" xfId="0" applyFont="1"/>
    <xf numFmtId="164" fontId="3" fillId="0" borderId="0" xfId="0" applyNumberFormat="1" applyFont="1"/>
    <xf numFmtId="0" fontId="0" fillId="2" borderId="0" xfId="0" applyFill="1"/>
    <xf numFmtId="49" fontId="2" fillId="0" borderId="0" xfId="0" applyNumberFormat="1" applyFont="1" applyAlignment="1">
      <alignment horizontal="left"/>
    </xf>
    <xf numFmtId="0" fontId="1" fillId="0" borderId="0" xfId="0" applyFon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49" fontId="1" fillId="0" borderId="0" xfId="0" applyNumberFormat="1" applyFont="1" applyFill="1" applyAlignment="1">
      <alignment horizontal="left"/>
    </xf>
    <xf numFmtId="0" fontId="0" fillId="0" borderId="0" xfId="0" applyFill="1"/>
  </cellXfs>
  <cellStyles count="2">
    <cellStyle name="Hyperlink" xfId="1" builtinId="8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ohitsi@gmail.com" TargetMode="External"/><Relationship Id="rId1" Type="http://schemas.openxmlformats.org/officeDocument/2006/relationships/hyperlink" Target="mailto:Patelvimal789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726"/>
  <sheetViews>
    <sheetView tabSelected="1" topLeftCell="H1" zoomScaleNormal="100" workbookViewId="0">
      <selection activeCell="L3" sqref="L3"/>
    </sheetView>
  </sheetViews>
  <sheetFormatPr defaultColWidth="14.453125" defaultRowHeight="15" customHeight="1"/>
  <cols>
    <col min="1" max="1" width="6" customWidth="1"/>
    <col min="2" max="2" width="25.26953125" customWidth="1"/>
    <col min="3" max="3" width="20.1796875" customWidth="1"/>
    <col min="4" max="4" width="20.453125" customWidth="1"/>
    <col min="5" max="5" width="15" customWidth="1"/>
    <col min="6" max="6" width="33.7265625" customWidth="1"/>
    <col min="7" max="7" width="18.81640625" style="18" bestFit="1" customWidth="1"/>
    <col min="8" max="8" width="7.26953125" customWidth="1"/>
    <col min="9" max="9" width="13.81640625" customWidth="1"/>
    <col min="10" max="10" width="15.453125" customWidth="1"/>
    <col min="11" max="11" width="15.26953125" style="5" customWidth="1"/>
    <col min="12" max="12" width="17.54296875" customWidth="1"/>
    <col min="13" max="13" width="17.1796875" style="5" customWidth="1"/>
    <col min="14" max="14" width="10.81640625" style="5" customWidth="1"/>
    <col min="15" max="15" width="19.453125" style="5" customWidth="1"/>
    <col min="16" max="16" width="11.81640625" style="5" customWidth="1"/>
    <col min="17" max="22" width="10.81640625" style="5" customWidth="1"/>
    <col min="23" max="23" width="16" style="5" customWidth="1"/>
    <col min="24" max="24" width="10.81640625" style="5" customWidth="1"/>
    <col min="25" max="25" width="18.453125" style="5" customWidth="1"/>
    <col min="26" max="26" width="17.54296875" customWidth="1"/>
    <col min="27" max="27" width="11.54296875" customWidth="1"/>
    <col min="28" max="28" width="16.1796875" style="5" customWidth="1"/>
    <col min="29" max="30" width="18.26953125" customWidth="1"/>
    <col min="31" max="31" width="18.7265625" bestFit="1" customWidth="1"/>
  </cols>
  <sheetData>
    <row r="1" spans="1:31" s="28" customFormat="1" ht="14.25" customHeight="1">
      <c r="A1" s="24" t="s">
        <v>0</v>
      </c>
      <c r="B1" s="24" t="s">
        <v>47353</v>
      </c>
      <c r="C1" s="24" t="s">
        <v>47354</v>
      </c>
      <c r="D1" s="24" t="s">
        <v>47355</v>
      </c>
      <c r="E1" s="24" t="s">
        <v>47356</v>
      </c>
      <c r="F1" s="24" t="s">
        <v>1</v>
      </c>
      <c r="G1" s="25" t="s">
        <v>47357</v>
      </c>
      <c r="H1" s="24" t="s">
        <v>2</v>
      </c>
      <c r="I1" s="24" t="s">
        <v>3</v>
      </c>
      <c r="J1" s="24" t="s">
        <v>47324</v>
      </c>
      <c r="K1" s="26" t="s">
        <v>47316</v>
      </c>
      <c r="L1" s="24" t="s">
        <v>47327</v>
      </c>
      <c r="M1" s="26" t="s">
        <v>47317</v>
      </c>
      <c r="N1" s="26" t="s">
        <v>47328</v>
      </c>
      <c r="O1" s="26" t="s">
        <v>47318</v>
      </c>
      <c r="P1" s="26" t="s">
        <v>47329</v>
      </c>
      <c r="Q1" s="26" t="s">
        <v>47319</v>
      </c>
      <c r="R1" s="26" t="s">
        <v>47330</v>
      </c>
      <c r="S1" s="26" t="s">
        <v>47320</v>
      </c>
      <c r="T1" s="26" t="s">
        <v>47331</v>
      </c>
      <c r="U1" s="26" t="s">
        <v>47321</v>
      </c>
      <c r="V1" s="26" t="s">
        <v>47332</v>
      </c>
      <c r="W1" s="26" t="s">
        <v>47322</v>
      </c>
      <c r="X1" s="26" t="s">
        <v>47333</v>
      </c>
      <c r="Y1" s="26" t="s">
        <v>47323</v>
      </c>
      <c r="Z1" s="24" t="s">
        <v>47334</v>
      </c>
      <c r="AA1" s="24" t="s">
        <v>4</v>
      </c>
      <c r="AB1" s="26" t="s">
        <v>5</v>
      </c>
      <c r="AC1" s="27" t="s">
        <v>47291</v>
      </c>
      <c r="AD1" s="27" t="s">
        <v>47292</v>
      </c>
      <c r="AE1" s="24" t="s">
        <v>35392</v>
      </c>
    </row>
    <row r="2" spans="1:31" ht="14.25" customHeight="1">
      <c r="A2" s="1">
        <v>1</v>
      </c>
      <c r="B2" s="9" t="s">
        <v>6</v>
      </c>
      <c r="C2" s="1" t="s">
        <v>20843</v>
      </c>
      <c r="D2" s="12" t="s">
        <v>555</v>
      </c>
      <c r="E2" s="12" t="s">
        <v>37020</v>
      </c>
      <c r="F2" s="12" t="s">
        <v>30288</v>
      </c>
      <c r="G2" s="17">
        <f>91994061100</f>
        <v>91994061100</v>
      </c>
      <c r="H2" s="9" t="s">
        <v>8</v>
      </c>
      <c r="I2" s="1" t="s">
        <v>62</v>
      </c>
      <c r="J2" s="1" t="s">
        <v>47295</v>
      </c>
      <c r="K2" s="11" t="s">
        <v>13</v>
      </c>
      <c r="L2" s="1" t="s">
        <v>10</v>
      </c>
      <c r="M2" s="11"/>
      <c r="N2" s="3"/>
      <c r="O2" s="11"/>
      <c r="P2" s="3"/>
      <c r="Q2" s="11"/>
      <c r="R2" s="3"/>
      <c r="S2" s="11"/>
      <c r="T2" s="3"/>
      <c r="U2" s="11"/>
      <c r="V2" s="3"/>
      <c r="W2" s="11"/>
      <c r="X2" s="3"/>
      <c r="Y2" s="11"/>
      <c r="Z2" s="1"/>
      <c r="AA2" s="1" t="s">
        <v>16</v>
      </c>
      <c r="AC2" s="23" t="s">
        <v>37780</v>
      </c>
      <c r="AD2" s="23" t="s">
        <v>38205</v>
      </c>
      <c r="AE2" s="20" t="s">
        <v>35401</v>
      </c>
    </row>
    <row r="3" spans="1:31" ht="14.25" customHeight="1">
      <c r="A3" s="1">
        <v>2</v>
      </c>
      <c r="B3" s="9" t="s">
        <v>6</v>
      </c>
      <c r="C3" s="1" t="s">
        <v>6152</v>
      </c>
      <c r="D3" s="1" t="s">
        <v>1250</v>
      </c>
      <c r="E3" s="1" t="s">
        <v>6153</v>
      </c>
      <c r="F3" s="1" t="s">
        <v>23830</v>
      </c>
      <c r="G3" s="14">
        <v>9164006941</v>
      </c>
      <c r="H3" s="1" t="s">
        <v>8</v>
      </c>
      <c r="I3" s="1" t="s">
        <v>41</v>
      </c>
      <c r="J3" s="1" t="s">
        <v>47295</v>
      </c>
      <c r="K3" s="3" t="s">
        <v>17</v>
      </c>
      <c r="L3" s="1" t="s">
        <v>10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1"/>
      <c r="AA3" s="1" t="s">
        <v>11</v>
      </c>
      <c r="AB3" s="3" t="s">
        <v>538</v>
      </c>
      <c r="AC3" s="23" t="s">
        <v>37781</v>
      </c>
      <c r="AD3" s="23" t="s">
        <v>38206</v>
      </c>
      <c r="AE3" t="s">
        <v>35395</v>
      </c>
    </row>
    <row r="4" spans="1:31" ht="14.25" customHeight="1">
      <c r="A4" s="1">
        <v>3</v>
      </c>
      <c r="B4" s="1" t="s">
        <v>54</v>
      </c>
      <c r="C4" s="1" t="s">
        <v>3196</v>
      </c>
      <c r="D4" s="1" t="s">
        <v>35417</v>
      </c>
      <c r="E4" s="1" t="s">
        <v>36541</v>
      </c>
      <c r="F4" s="1" t="s">
        <v>22369</v>
      </c>
      <c r="G4" s="14">
        <v>91649096</v>
      </c>
      <c r="H4" s="1" t="s">
        <v>20</v>
      </c>
      <c r="I4" s="1" t="s">
        <v>9</v>
      </c>
      <c r="J4" s="1" t="s">
        <v>47295</v>
      </c>
      <c r="K4" s="3" t="s">
        <v>63</v>
      </c>
      <c r="L4" s="1" t="s">
        <v>10</v>
      </c>
      <c r="M4" s="3" t="s">
        <v>213</v>
      </c>
      <c r="N4" s="3" t="s">
        <v>47339</v>
      </c>
      <c r="O4" s="3" t="s">
        <v>17</v>
      </c>
      <c r="P4" s="3" t="s">
        <v>47325</v>
      </c>
      <c r="Q4" s="3" t="s">
        <v>42</v>
      </c>
      <c r="R4" s="3" t="s">
        <v>47295</v>
      </c>
      <c r="S4" s="3" t="s">
        <v>27</v>
      </c>
      <c r="T4" s="3" t="s">
        <v>47295</v>
      </c>
      <c r="U4" s="3" t="s">
        <v>117</v>
      </c>
      <c r="V4" s="3" t="s">
        <v>47295</v>
      </c>
      <c r="W4" s="3" t="s">
        <v>178</v>
      </c>
      <c r="X4" s="3" t="s">
        <v>47295</v>
      </c>
      <c r="Y4" s="3" t="s">
        <v>171</v>
      </c>
      <c r="Z4" s="1" t="s">
        <v>47295</v>
      </c>
      <c r="AA4" s="1" t="s">
        <v>16</v>
      </c>
      <c r="AB4" s="3" t="s">
        <v>12</v>
      </c>
      <c r="AC4" s="23" t="s">
        <v>37782</v>
      </c>
      <c r="AD4" s="23" t="s">
        <v>38207</v>
      </c>
      <c r="AE4" t="s">
        <v>35401</v>
      </c>
    </row>
    <row r="5" spans="1:31" ht="14.25" customHeight="1">
      <c r="A5" s="1">
        <v>4</v>
      </c>
      <c r="B5" s="1" t="s">
        <v>54</v>
      </c>
      <c r="C5" s="1" t="s">
        <v>2824</v>
      </c>
      <c r="D5" s="1" t="s">
        <v>6057</v>
      </c>
      <c r="E5" s="1" t="s">
        <v>78</v>
      </c>
      <c r="F5" s="1" t="s">
        <v>22188</v>
      </c>
      <c r="G5" s="14">
        <v>9101606666</v>
      </c>
      <c r="H5" s="1" t="s">
        <v>20</v>
      </c>
      <c r="I5" s="1" t="s">
        <v>9</v>
      </c>
      <c r="J5" s="1" t="s">
        <v>47295</v>
      </c>
      <c r="K5" s="3" t="s">
        <v>63</v>
      </c>
      <c r="L5" s="1" t="s">
        <v>10</v>
      </c>
      <c r="M5" s="3" t="s">
        <v>213</v>
      </c>
      <c r="N5" s="3" t="s">
        <v>47339</v>
      </c>
      <c r="O5" s="3" t="s">
        <v>17</v>
      </c>
      <c r="P5" s="3" t="s">
        <v>34</v>
      </c>
      <c r="Q5" s="3" t="s">
        <v>42</v>
      </c>
      <c r="R5" s="3" t="s">
        <v>47326</v>
      </c>
      <c r="S5" s="3" t="s">
        <v>27</v>
      </c>
      <c r="T5" s="3" t="s">
        <v>70</v>
      </c>
      <c r="U5" s="3" t="s">
        <v>117</v>
      </c>
      <c r="V5" s="3" t="s">
        <v>50</v>
      </c>
      <c r="W5" s="3" t="s">
        <v>178</v>
      </c>
      <c r="X5" s="3" t="s">
        <v>47351</v>
      </c>
      <c r="Y5" s="3" t="s">
        <v>171</v>
      </c>
      <c r="Z5" s="1" t="s">
        <v>47350</v>
      </c>
      <c r="AA5" s="1" t="s">
        <v>16</v>
      </c>
      <c r="AB5" s="3" t="s">
        <v>12</v>
      </c>
      <c r="AC5" s="23" t="s">
        <v>37782</v>
      </c>
      <c r="AD5" s="23" t="s">
        <v>38208</v>
      </c>
      <c r="AE5" t="s">
        <v>35400</v>
      </c>
    </row>
    <row r="6" spans="1:31" ht="14.25" customHeight="1">
      <c r="A6" s="1">
        <v>5</v>
      </c>
      <c r="B6" s="1" t="s">
        <v>54</v>
      </c>
      <c r="C6" s="1" t="s">
        <v>20125</v>
      </c>
      <c r="D6" s="9" t="s">
        <v>9419</v>
      </c>
      <c r="E6" s="9" t="s">
        <v>8956</v>
      </c>
      <c r="F6" s="9" t="s">
        <v>30836</v>
      </c>
      <c r="G6" s="17">
        <v>91990914016</v>
      </c>
      <c r="H6" s="9" t="s">
        <v>8</v>
      </c>
      <c r="I6" s="1" t="s">
        <v>62</v>
      </c>
      <c r="J6" s="1" t="s">
        <v>47295</v>
      </c>
      <c r="K6" s="11" t="s">
        <v>13</v>
      </c>
      <c r="L6" s="1" t="s">
        <v>10</v>
      </c>
      <c r="M6" s="11"/>
      <c r="N6" s="3"/>
      <c r="O6" s="11"/>
      <c r="P6" s="3"/>
      <c r="Q6" s="11"/>
      <c r="R6" s="3"/>
      <c r="S6" s="11"/>
      <c r="T6" s="3"/>
      <c r="U6" s="11"/>
      <c r="V6" s="3"/>
      <c r="W6" s="11"/>
      <c r="X6" s="3"/>
      <c r="Y6" s="11"/>
      <c r="Z6" s="1"/>
      <c r="AA6" s="1" t="s">
        <v>11</v>
      </c>
      <c r="AC6" s="23" t="s">
        <v>37783</v>
      </c>
      <c r="AD6" s="23" t="s">
        <v>38205</v>
      </c>
      <c r="AE6" t="s">
        <v>35402</v>
      </c>
    </row>
    <row r="7" spans="1:31" ht="14.25" customHeight="1">
      <c r="A7" s="1">
        <v>6</v>
      </c>
      <c r="B7" s="9" t="s">
        <v>6</v>
      </c>
      <c r="C7" s="1" t="s">
        <v>20748</v>
      </c>
      <c r="D7" s="12" t="s">
        <v>37494</v>
      </c>
      <c r="E7" s="12" t="s">
        <v>1047</v>
      </c>
      <c r="F7" s="12" t="s">
        <v>35272</v>
      </c>
      <c r="G7" s="17">
        <f>9194199</f>
        <v>9194199</v>
      </c>
      <c r="H7" s="9" t="s">
        <v>37</v>
      </c>
      <c r="I7" s="1" t="s">
        <v>62</v>
      </c>
      <c r="J7" s="1" t="s">
        <v>47295</v>
      </c>
      <c r="K7" s="3" t="s">
        <v>213</v>
      </c>
      <c r="L7" s="1" t="s">
        <v>10</v>
      </c>
      <c r="M7" s="4" t="s">
        <v>17</v>
      </c>
      <c r="N7" s="3" t="s">
        <v>47339</v>
      </c>
      <c r="O7" s="4" t="s">
        <v>47347</v>
      </c>
      <c r="P7" s="3" t="s">
        <v>47295</v>
      </c>
      <c r="Q7" s="4" t="s">
        <v>14136</v>
      </c>
      <c r="R7" s="3" t="s">
        <v>47295</v>
      </c>
      <c r="S7" s="4" t="s">
        <v>47352</v>
      </c>
      <c r="T7" s="3" t="s">
        <v>47295</v>
      </c>
      <c r="U7" s="4" t="s">
        <v>13</v>
      </c>
      <c r="V7" s="3" t="s">
        <v>47295</v>
      </c>
      <c r="W7" s="11"/>
      <c r="X7" s="3"/>
      <c r="Y7" s="11"/>
      <c r="Z7" s="1"/>
      <c r="AA7" s="1" t="s">
        <v>11</v>
      </c>
      <c r="AC7" s="23" t="s">
        <v>37780</v>
      </c>
      <c r="AD7" s="23" t="s">
        <v>38205</v>
      </c>
      <c r="AE7" t="s">
        <v>35401</v>
      </c>
    </row>
    <row r="8" spans="1:31" ht="14.25" customHeight="1">
      <c r="A8" s="1">
        <v>7</v>
      </c>
      <c r="B8" s="1" t="s">
        <v>54</v>
      </c>
      <c r="C8" s="1" t="s">
        <v>112</v>
      </c>
      <c r="D8" s="1" t="s">
        <v>113</v>
      </c>
      <c r="E8" s="1" t="s">
        <v>40</v>
      </c>
      <c r="F8" s="1" t="s">
        <v>31098</v>
      </c>
      <c r="G8" s="14">
        <v>91016469419</v>
      </c>
      <c r="H8" s="1" t="s">
        <v>8</v>
      </c>
      <c r="I8" s="1" t="s">
        <v>9</v>
      </c>
      <c r="J8" s="1" t="s">
        <v>47295</v>
      </c>
      <c r="K8" s="3" t="s">
        <v>42</v>
      </c>
      <c r="L8" s="1" t="s">
        <v>10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1"/>
      <c r="AA8" s="1" t="s">
        <v>16</v>
      </c>
      <c r="AB8" s="3" t="s">
        <v>12</v>
      </c>
      <c r="AC8" s="23" t="s">
        <v>37782</v>
      </c>
      <c r="AD8" s="23" t="s">
        <v>38209</v>
      </c>
      <c r="AE8" t="s">
        <v>35401</v>
      </c>
    </row>
    <row r="9" spans="1:31" ht="14.25" customHeight="1">
      <c r="A9" s="1">
        <v>8</v>
      </c>
      <c r="B9" s="9" t="s">
        <v>6</v>
      </c>
      <c r="C9" s="1" t="s">
        <v>461</v>
      </c>
      <c r="D9" s="1" t="s">
        <v>462</v>
      </c>
      <c r="E9" s="1" t="s">
        <v>463</v>
      </c>
      <c r="F9" s="1" t="s">
        <v>21179</v>
      </c>
      <c r="G9" s="14">
        <v>91949440446</v>
      </c>
      <c r="H9" s="1" t="s">
        <v>8</v>
      </c>
      <c r="I9" s="1" t="s">
        <v>9</v>
      </c>
      <c r="J9" s="1" t="s">
        <v>47295</v>
      </c>
      <c r="K9" s="3" t="s">
        <v>27</v>
      </c>
      <c r="L9" s="1" t="s">
        <v>10</v>
      </c>
      <c r="M9" s="3" t="s">
        <v>178</v>
      </c>
      <c r="N9" s="3" t="s">
        <v>47339</v>
      </c>
      <c r="O9" s="3" t="s">
        <v>171</v>
      </c>
      <c r="P9" s="3" t="s">
        <v>47295</v>
      </c>
      <c r="Q9" s="3"/>
      <c r="R9" s="3"/>
      <c r="S9" s="3"/>
      <c r="T9" s="3"/>
      <c r="U9" s="3"/>
      <c r="V9" s="3"/>
      <c r="W9" s="3"/>
      <c r="X9" s="3"/>
      <c r="Y9" s="3"/>
      <c r="Z9" s="1"/>
      <c r="AA9" s="1" t="s">
        <v>16</v>
      </c>
      <c r="AB9" s="3" t="s">
        <v>12</v>
      </c>
      <c r="AC9" s="23" t="s">
        <v>37782</v>
      </c>
      <c r="AD9" s="23" t="s">
        <v>38210</v>
      </c>
      <c r="AE9" t="s">
        <v>35400</v>
      </c>
    </row>
    <row r="10" spans="1:31" ht="14.25" customHeight="1">
      <c r="A10" s="1">
        <v>9</v>
      </c>
      <c r="B10" s="9" t="s">
        <v>6</v>
      </c>
      <c r="C10" s="1" t="s">
        <v>1071</v>
      </c>
      <c r="D10" s="1" t="s">
        <v>1025</v>
      </c>
      <c r="E10" s="1" t="s">
        <v>506</v>
      </c>
      <c r="F10" s="1" t="s">
        <v>31197</v>
      </c>
      <c r="G10" s="14">
        <v>91999496994</v>
      </c>
      <c r="H10" s="1" t="s">
        <v>15</v>
      </c>
      <c r="I10" s="1" t="s">
        <v>9</v>
      </c>
      <c r="J10" s="1" t="s">
        <v>47295</v>
      </c>
      <c r="K10" s="3" t="s">
        <v>17</v>
      </c>
      <c r="L10" s="1" t="s">
        <v>10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1"/>
      <c r="AA10" s="1" t="s">
        <v>11</v>
      </c>
      <c r="AB10" s="3" t="s">
        <v>538</v>
      </c>
      <c r="AC10" s="23" t="s">
        <v>37782</v>
      </c>
      <c r="AD10" s="23" t="s">
        <v>38211</v>
      </c>
      <c r="AE10" t="s">
        <v>35401</v>
      </c>
    </row>
    <row r="11" spans="1:31" ht="14.25" customHeight="1">
      <c r="A11" s="1">
        <v>10</v>
      </c>
      <c r="B11" s="9" t="s">
        <v>6</v>
      </c>
      <c r="C11" s="1" t="s">
        <v>1119</v>
      </c>
      <c r="D11" s="1" t="s">
        <v>1120</v>
      </c>
      <c r="E11" s="1" t="s">
        <v>1121</v>
      </c>
      <c r="F11" s="1" t="s">
        <v>33486</v>
      </c>
      <c r="G11" s="14">
        <v>9194446401</v>
      </c>
      <c r="H11" s="1" t="s">
        <v>8</v>
      </c>
      <c r="I11" s="1" t="s">
        <v>9</v>
      </c>
      <c r="J11" s="1" t="s">
        <v>47295</v>
      </c>
      <c r="K11" s="3" t="s">
        <v>63</v>
      </c>
      <c r="L11" s="1" t="s">
        <v>10</v>
      </c>
      <c r="M11" s="3" t="s">
        <v>213</v>
      </c>
      <c r="N11" s="3" t="s">
        <v>47339</v>
      </c>
      <c r="O11" s="3" t="s">
        <v>17</v>
      </c>
      <c r="P11" s="3" t="s">
        <v>47295</v>
      </c>
      <c r="Q11" s="3" t="s">
        <v>42</v>
      </c>
      <c r="R11" s="3" t="s">
        <v>47295</v>
      </c>
      <c r="S11" s="3" t="s">
        <v>27</v>
      </c>
      <c r="T11" s="3" t="s">
        <v>47295</v>
      </c>
      <c r="U11" s="3" t="s">
        <v>117</v>
      </c>
      <c r="V11" s="3" t="s">
        <v>47295</v>
      </c>
      <c r="W11" s="3" t="s">
        <v>178</v>
      </c>
      <c r="X11" s="3" t="s">
        <v>47295</v>
      </c>
      <c r="Y11" s="3" t="s">
        <v>171</v>
      </c>
      <c r="Z11" s="1" t="s">
        <v>47295</v>
      </c>
      <c r="AA11" s="1" t="s">
        <v>16</v>
      </c>
      <c r="AB11" s="3" t="s">
        <v>12</v>
      </c>
      <c r="AC11" s="23" t="s">
        <v>37782</v>
      </c>
      <c r="AD11" s="23" t="s">
        <v>38212</v>
      </c>
      <c r="AE11" t="s">
        <v>35395</v>
      </c>
    </row>
    <row r="12" spans="1:31" ht="14.25" customHeight="1">
      <c r="A12" s="1">
        <v>11</v>
      </c>
      <c r="B12" s="9" t="s">
        <v>6</v>
      </c>
      <c r="C12" s="1" t="s">
        <v>1204</v>
      </c>
      <c r="D12" s="1" t="s">
        <v>546</v>
      </c>
      <c r="E12" s="1" t="s">
        <v>40</v>
      </c>
      <c r="F12" s="1" t="s">
        <v>21490</v>
      </c>
      <c r="G12" s="14">
        <v>919994944601</v>
      </c>
      <c r="H12" s="1" t="s">
        <v>15</v>
      </c>
      <c r="I12" s="1" t="s">
        <v>9</v>
      </c>
      <c r="J12" s="1" t="s">
        <v>47295</v>
      </c>
      <c r="K12" s="3" t="s">
        <v>178</v>
      </c>
      <c r="L12" s="1" t="s">
        <v>10</v>
      </c>
      <c r="M12" s="3" t="s">
        <v>171</v>
      </c>
      <c r="N12" s="3" t="s">
        <v>47339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1"/>
      <c r="AA12" s="1" t="s">
        <v>16</v>
      </c>
      <c r="AB12" s="3" t="s">
        <v>12</v>
      </c>
      <c r="AC12" s="23" t="s">
        <v>37782</v>
      </c>
      <c r="AD12" s="23" t="s">
        <v>38213</v>
      </c>
      <c r="AE12" t="s">
        <v>35400</v>
      </c>
    </row>
    <row r="13" spans="1:31" ht="14.25" customHeight="1">
      <c r="A13" s="1">
        <v>12</v>
      </c>
      <c r="B13" s="9" t="s">
        <v>6</v>
      </c>
      <c r="C13" s="1" t="s">
        <v>1264</v>
      </c>
      <c r="D13" s="1" t="s">
        <v>1265</v>
      </c>
      <c r="E13" s="1" t="s">
        <v>40</v>
      </c>
      <c r="F13" s="1" t="s">
        <v>21513</v>
      </c>
      <c r="G13" s="14">
        <v>91949404441</v>
      </c>
      <c r="H13" s="1" t="s">
        <v>20</v>
      </c>
      <c r="I13" s="1" t="s">
        <v>9</v>
      </c>
      <c r="J13" s="1" t="s">
        <v>47295</v>
      </c>
      <c r="K13" s="3" t="s">
        <v>17</v>
      </c>
      <c r="L13" s="1" t="s">
        <v>10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1"/>
      <c r="AA13" s="1" t="s">
        <v>11</v>
      </c>
      <c r="AB13" s="3" t="s">
        <v>321</v>
      </c>
      <c r="AC13" s="23" t="s">
        <v>37782</v>
      </c>
      <c r="AD13" s="23" t="s">
        <v>38214</v>
      </c>
      <c r="AE13" t="s">
        <v>35400</v>
      </c>
    </row>
    <row r="14" spans="1:31" ht="14.25" customHeight="1">
      <c r="A14" s="1">
        <v>13</v>
      </c>
      <c r="B14" s="1" t="s">
        <v>54</v>
      </c>
      <c r="C14" s="1" t="s">
        <v>1431</v>
      </c>
      <c r="D14" s="1" t="s">
        <v>494</v>
      </c>
      <c r="E14" s="1" t="s">
        <v>362</v>
      </c>
      <c r="F14" s="1" t="s">
        <v>21579</v>
      </c>
      <c r="G14" s="14">
        <v>91966404490</v>
      </c>
      <c r="H14" s="1" t="s">
        <v>20</v>
      </c>
      <c r="I14" s="1" t="s">
        <v>41</v>
      </c>
      <c r="J14" s="1" t="s">
        <v>47295</v>
      </c>
      <c r="K14" s="3" t="s">
        <v>17</v>
      </c>
      <c r="L14" s="1" t="s">
        <v>10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1"/>
      <c r="AA14" s="1" t="s">
        <v>16</v>
      </c>
      <c r="AB14" s="3" t="s">
        <v>12</v>
      </c>
      <c r="AC14" s="23" t="s">
        <v>37782</v>
      </c>
      <c r="AD14" s="23" t="s">
        <v>38215</v>
      </c>
      <c r="AE14" t="s">
        <v>35400</v>
      </c>
    </row>
    <row r="15" spans="1:31" ht="14.25" customHeight="1">
      <c r="A15" s="1">
        <v>14</v>
      </c>
      <c r="B15" s="1" t="s">
        <v>54</v>
      </c>
      <c r="C15" s="1" t="s">
        <v>1486</v>
      </c>
      <c r="D15" s="1" t="s">
        <v>1487</v>
      </c>
      <c r="E15" s="1" t="s">
        <v>1488</v>
      </c>
      <c r="F15" s="1" t="s">
        <v>21609</v>
      </c>
      <c r="G15" s="14">
        <v>91944401494</v>
      </c>
      <c r="H15" s="1" t="s">
        <v>20</v>
      </c>
      <c r="I15" s="1" t="s">
        <v>62</v>
      </c>
      <c r="J15" s="1" t="s">
        <v>47295</v>
      </c>
      <c r="K15" s="3" t="s">
        <v>63</v>
      </c>
      <c r="L15" s="1" t="s">
        <v>10</v>
      </c>
      <c r="M15" s="3" t="s">
        <v>213</v>
      </c>
      <c r="N15" s="3" t="s">
        <v>47339</v>
      </c>
      <c r="O15" s="3" t="s">
        <v>17</v>
      </c>
      <c r="P15" s="3" t="s">
        <v>47295</v>
      </c>
      <c r="Q15" s="3" t="s">
        <v>42</v>
      </c>
      <c r="R15" s="3" t="s">
        <v>47295</v>
      </c>
      <c r="S15" s="3" t="s">
        <v>27</v>
      </c>
      <c r="T15" s="3" t="s">
        <v>47295</v>
      </c>
      <c r="U15" s="3" t="s">
        <v>117</v>
      </c>
      <c r="V15" s="3" t="s">
        <v>47295</v>
      </c>
      <c r="W15" s="3" t="s">
        <v>178</v>
      </c>
      <c r="X15" s="3" t="s">
        <v>47295</v>
      </c>
      <c r="Y15" s="3" t="s">
        <v>171</v>
      </c>
      <c r="Z15" s="1" t="s">
        <v>47295</v>
      </c>
      <c r="AA15" s="1" t="s">
        <v>16</v>
      </c>
      <c r="AB15" s="3" t="s">
        <v>12</v>
      </c>
      <c r="AC15" s="23" t="s">
        <v>37782</v>
      </c>
      <c r="AD15" s="23" t="s">
        <v>38216</v>
      </c>
      <c r="AE15" t="s">
        <v>35402</v>
      </c>
    </row>
    <row r="16" spans="1:31" ht="14.25" customHeight="1">
      <c r="A16" s="1">
        <v>15</v>
      </c>
      <c r="B16" s="1" t="s">
        <v>54</v>
      </c>
      <c r="C16" s="1" t="s">
        <v>1559</v>
      </c>
      <c r="D16" s="1" t="s">
        <v>937</v>
      </c>
      <c r="E16" s="1" t="s">
        <v>387</v>
      </c>
      <c r="F16" s="1" t="s">
        <v>31259</v>
      </c>
      <c r="G16" s="14">
        <v>919444644696</v>
      </c>
      <c r="H16" s="1" t="s">
        <v>20</v>
      </c>
      <c r="I16" s="1" t="s">
        <v>41</v>
      </c>
      <c r="J16" s="1" t="s">
        <v>47295</v>
      </c>
      <c r="K16" s="3" t="s">
        <v>42</v>
      </c>
      <c r="L16" s="1" t="s">
        <v>10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1"/>
      <c r="AA16" s="1" t="s">
        <v>16</v>
      </c>
      <c r="AB16" s="3" t="s">
        <v>12</v>
      </c>
      <c r="AC16" s="23" t="s">
        <v>37782</v>
      </c>
      <c r="AD16" s="23" t="s">
        <v>38217</v>
      </c>
      <c r="AE16" t="s">
        <v>35400</v>
      </c>
    </row>
    <row r="17" spans="1:31" ht="14.25" customHeight="1">
      <c r="A17" s="1">
        <v>16</v>
      </c>
      <c r="B17" s="9" t="s">
        <v>6</v>
      </c>
      <c r="C17" s="1" t="s">
        <v>1693</v>
      </c>
      <c r="D17" s="1" t="s">
        <v>89</v>
      </c>
      <c r="E17" s="1" t="s">
        <v>1694</v>
      </c>
      <c r="F17" s="1" t="s">
        <v>21692</v>
      </c>
      <c r="G17" s="14">
        <v>9146449166</v>
      </c>
      <c r="H17" s="1" t="s">
        <v>37</v>
      </c>
      <c r="I17" s="1" t="s">
        <v>9</v>
      </c>
      <c r="J17" s="1" t="s">
        <v>47295</v>
      </c>
      <c r="K17" s="3" t="s">
        <v>17</v>
      </c>
      <c r="L17" s="1" t="s">
        <v>10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1"/>
      <c r="AA17" s="1" t="s">
        <v>11</v>
      </c>
      <c r="AB17" s="3" t="s">
        <v>538</v>
      </c>
      <c r="AC17" s="23" t="s">
        <v>37782</v>
      </c>
      <c r="AD17" s="23" t="s">
        <v>38218</v>
      </c>
      <c r="AE17" t="s">
        <v>35402</v>
      </c>
    </row>
    <row r="18" spans="1:31" ht="14.25" customHeight="1">
      <c r="A18" s="1">
        <v>17</v>
      </c>
      <c r="B18" s="1" t="s">
        <v>54</v>
      </c>
      <c r="C18" s="1" t="s">
        <v>1747</v>
      </c>
      <c r="D18" s="1" t="s">
        <v>44</v>
      </c>
      <c r="E18" s="1" t="s">
        <v>36542</v>
      </c>
      <c r="F18" s="1" t="s">
        <v>21708</v>
      </c>
      <c r="G18" s="14">
        <v>9199616640</v>
      </c>
      <c r="H18" s="1" t="s">
        <v>15</v>
      </c>
      <c r="I18" s="1" t="s">
        <v>9</v>
      </c>
      <c r="J18" s="1" t="s">
        <v>47295</v>
      </c>
      <c r="K18" s="3" t="s">
        <v>63</v>
      </c>
      <c r="L18" s="1" t="s">
        <v>10</v>
      </c>
      <c r="M18" s="3" t="s">
        <v>213</v>
      </c>
      <c r="N18" s="3" t="s">
        <v>47339</v>
      </c>
      <c r="O18" s="3" t="s">
        <v>17</v>
      </c>
      <c r="P18" s="3" t="s">
        <v>47295</v>
      </c>
      <c r="Q18" s="3" t="s">
        <v>42</v>
      </c>
      <c r="R18" s="3" t="s">
        <v>47295</v>
      </c>
      <c r="S18" s="3" t="s">
        <v>27</v>
      </c>
      <c r="T18" s="3" t="s">
        <v>47295</v>
      </c>
      <c r="U18" s="3" t="s">
        <v>117</v>
      </c>
      <c r="V18" s="3" t="s">
        <v>47295</v>
      </c>
      <c r="W18" s="3" t="s">
        <v>178</v>
      </c>
      <c r="X18" s="3" t="s">
        <v>47295</v>
      </c>
      <c r="Y18" s="3" t="s">
        <v>171</v>
      </c>
      <c r="Z18" s="1" t="s">
        <v>47295</v>
      </c>
      <c r="AA18" s="1" t="s">
        <v>16</v>
      </c>
      <c r="AB18" s="3" t="s">
        <v>12</v>
      </c>
      <c r="AC18" s="23" t="s">
        <v>37782</v>
      </c>
      <c r="AD18" s="23" t="s">
        <v>38219</v>
      </c>
      <c r="AE18" t="s">
        <v>35395</v>
      </c>
    </row>
    <row r="19" spans="1:31" ht="14.25" customHeight="1">
      <c r="A19" s="1">
        <v>18</v>
      </c>
      <c r="B19" s="1" t="s">
        <v>54</v>
      </c>
      <c r="C19" s="1" t="s">
        <v>1761</v>
      </c>
      <c r="D19" s="1" t="s">
        <v>1678</v>
      </c>
      <c r="E19" s="1" t="s">
        <v>40</v>
      </c>
      <c r="F19" s="1" t="s">
        <v>21715</v>
      </c>
      <c r="G19" s="14">
        <v>91990991964</v>
      </c>
      <c r="H19" s="1" t="s">
        <v>46</v>
      </c>
      <c r="I19" s="1" t="s">
        <v>9</v>
      </c>
      <c r="J19" s="1" t="s">
        <v>47295</v>
      </c>
      <c r="K19" s="3" t="s">
        <v>27</v>
      </c>
      <c r="L19" s="1" t="s">
        <v>10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1"/>
      <c r="AA19" s="1" t="s">
        <v>16</v>
      </c>
      <c r="AB19" s="3" t="s">
        <v>12</v>
      </c>
      <c r="AC19" s="23" t="s">
        <v>37782</v>
      </c>
      <c r="AD19" s="23" t="s">
        <v>38220</v>
      </c>
      <c r="AE19" t="s">
        <v>35402</v>
      </c>
    </row>
    <row r="20" spans="1:31" ht="14.25" customHeight="1">
      <c r="A20" s="1">
        <v>19</v>
      </c>
      <c r="B20" s="1" t="s">
        <v>54</v>
      </c>
      <c r="C20" s="1" t="s">
        <v>1881</v>
      </c>
      <c r="D20" s="1" t="s">
        <v>8886</v>
      </c>
      <c r="E20" s="1" t="s">
        <v>53</v>
      </c>
      <c r="F20" s="1" t="s">
        <v>31295</v>
      </c>
      <c r="G20" s="14">
        <v>91916411041</v>
      </c>
      <c r="H20" s="1" t="s">
        <v>20</v>
      </c>
      <c r="I20" s="1" t="s">
        <v>9</v>
      </c>
      <c r="J20" s="1" t="s">
        <v>47295</v>
      </c>
      <c r="K20" s="3" t="s">
        <v>42</v>
      </c>
      <c r="L20" s="1" t="s">
        <v>10</v>
      </c>
      <c r="M20" s="3" t="s">
        <v>27</v>
      </c>
      <c r="N20" s="3" t="s">
        <v>47339</v>
      </c>
      <c r="O20" s="3" t="s">
        <v>117</v>
      </c>
      <c r="P20" s="3" t="s">
        <v>47295</v>
      </c>
      <c r="Q20" s="3"/>
      <c r="R20" s="3"/>
      <c r="S20" s="3"/>
      <c r="T20" s="3"/>
      <c r="U20" s="3"/>
      <c r="V20" s="3"/>
      <c r="W20" s="3"/>
      <c r="X20" s="3"/>
      <c r="Y20" s="3"/>
      <c r="Z20" s="1"/>
      <c r="AA20" s="1" t="s">
        <v>16</v>
      </c>
      <c r="AB20" s="3" t="s">
        <v>12</v>
      </c>
      <c r="AC20" s="23" t="s">
        <v>37782</v>
      </c>
      <c r="AD20" s="23" t="s">
        <v>38221</v>
      </c>
      <c r="AE20" t="s">
        <v>35400</v>
      </c>
    </row>
    <row r="21" spans="1:31" ht="14.25" customHeight="1">
      <c r="A21" s="1">
        <v>20</v>
      </c>
      <c r="B21" s="1" t="s">
        <v>54</v>
      </c>
      <c r="C21" s="1" t="s">
        <v>1990</v>
      </c>
      <c r="D21" s="1" t="s">
        <v>35418</v>
      </c>
      <c r="E21" s="1" t="s">
        <v>553</v>
      </c>
      <c r="F21" s="1" t="s">
        <v>21819</v>
      </c>
      <c r="G21" s="14">
        <v>9194460061</v>
      </c>
      <c r="H21" s="1" t="s">
        <v>20</v>
      </c>
      <c r="I21" s="1" t="s">
        <v>62</v>
      </c>
      <c r="J21" s="1" t="s">
        <v>47295</v>
      </c>
      <c r="K21" s="3" t="s">
        <v>171</v>
      </c>
      <c r="L21" s="1" t="s">
        <v>10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1"/>
      <c r="AA21" s="1" t="s">
        <v>16</v>
      </c>
      <c r="AB21" s="3" t="s">
        <v>12</v>
      </c>
      <c r="AC21" s="23" t="s">
        <v>37782</v>
      </c>
      <c r="AD21" s="23" t="s">
        <v>38222</v>
      </c>
      <c r="AE21" t="s">
        <v>35402</v>
      </c>
    </row>
    <row r="22" spans="1:31" ht="14.25" customHeight="1">
      <c r="A22" s="1">
        <v>21</v>
      </c>
      <c r="B22" s="1" t="s">
        <v>54</v>
      </c>
      <c r="C22" s="1" t="s">
        <v>2287</v>
      </c>
      <c r="D22" s="1" t="s">
        <v>2288</v>
      </c>
      <c r="E22" s="1" t="s">
        <v>2289</v>
      </c>
      <c r="F22" s="1" t="s">
        <v>31337</v>
      </c>
      <c r="G22" s="14">
        <v>919444466119</v>
      </c>
      <c r="H22" s="1" t="s">
        <v>20</v>
      </c>
      <c r="I22" s="1" t="s">
        <v>9</v>
      </c>
      <c r="J22" s="1" t="s">
        <v>47295</v>
      </c>
      <c r="K22" s="3" t="s">
        <v>63</v>
      </c>
      <c r="L22" s="1" t="s">
        <v>10</v>
      </c>
      <c r="M22" s="3" t="s">
        <v>213</v>
      </c>
      <c r="N22" s="3" t="s">
        <v>47339</v>
      </c>
      <c r="O22" s="3" t="s">
        <v>17</v>
      </c>
      <c r="P22" s="3" t="s">
        <v>47295</v>
      </c>
      <c r="Q22" s="3" t="s">
        <v>42</v>
      </c>
      <c r="R22" s="3" t="s">
        <v>47295</v>
      </c>
      <c r="S22" s="3" t="s">
        <v>27</v>
      </c>
      <c r="T22" s="3" t="s">
        <v>47295</v>
      </c>
      <c r="U22" s="3" t="s">
        <v>117</v>
      </c>
      <c r="V22" s="3" t="s">
        <v>47295</v>
      </c>
      <c r="W22" s="3" t="s">
        <v>178</v>
      </c>
      <c r="X22" s="3" t="s">
        <v>47295</v>
      </c>
      <c r="Y22" s="3" t="s">
        <v>171</v>
      </c>
      <c r="Z22" s="1" t="s">
        <v>47295</v>
      </c>
      <c r="AA22" s="1" t="s">
        <v>16</v>
      </c>
      <c r="AB22" s="3" t="s">
        <v>12</v>
      </c>
      <c r="AC22" s="23" t="s">
        <v>37782</v>
      </c>
      <c r="AD22" s="23" t="s">
        <v>38223</v>
      </c>
      <c r="AE22" t="s">
        <v>35400</v>
      </c>
    </row>
    <row r="23" spans="1:31" ht="14.25" customHeight="1">
      <c r="A23" s="1">
        <v>22</v>
      </c>
      <c r="B23" s="1" t="s">
        <v>54</v>
      </c>
      <c r="C23" s="1" t="s">
        <v>2318</v>
      </c>
      <c r="D23" s="1" t="s">
        <v>3475</v>
      </c>
      <c r="E23" s="1" t="s">
        <v>9433</v>
      </c>
      <c r="F23" s="1" t="s">
        <v>33595</v>
      </c>
      <c r="G23" s="14">
        <v>919446094414</v>
      </c>
      <c r="H23" s="1" t="s">
        <v>20</v>
      </c>
      <c r="I23" s="1" t="s">
        <v>62</v>
      </c>
      <c r="J23" s="1" t="s">
        <v>47295</v>
      </c>
      <c r="K23" s="3" t="s">
        <v>63</v>
      </c>
      <c r="L23" s="1" t="s">
        <v>10</v>
      </c>
      <c r="M23" s="3" t="s">
        <v>213</v>
      </c>
      <c r="N23" s="3" t="s">
        <v>47339</v>
      </c>
      <c r="O23" s="3" t="s">
        <v>17</v>
      </c>
      <c r="P23" s="3" t="s">
        <v>47295</v>
      </c>
      <c r="Q23" s="3" t="s">
        <v>42</v>
      </c>
      <c r="R23" s="3" t="s">
        <v>47295</v>
      </c>
      <c r="S23" s="3" t="s">
        <v>27</v>
      </c>
      <c r="T23" s="3" t="s">
        <v>47295</v>
      </c>
      <c r="U23" s="3" t="s">
        <v>117</v>
      </c>
      <c r="V23" s="3" t="s">
        <v>47295</v>
      </c>
      <c r="W23" s="3" t="s">
        <v>178</v>
      </c>
      <c r="X23" s="3" t="s">
        <v>47295</v>
      </c>
      <c r="Y23" s="3" t="s">
        <v>171</v>
      </c>
      <c r="Z23" s="1" t="s">
        <v>47295</v>
      </c>
      <c r="AA23" s="1" t="s">
        <v>16</v>
      </c>
      <c r="AB23" s="3" t="s">
        <v>12</v>
      </c>
      <c r="AC23" s="23" t="s">
        <v>37782</v>
      </c>
      <c r="AD23" s="23" t="s">
        <v>38224</v>
      </c>
      <c r="AE23" t="s">
        <v>35401</v>
      </c>
    </row>
    <row r="24" spans="1:31" ht="14.25" customHeight="1">
      <c r="A24" s="1">
        <v>23</v>
      </c>
      <c r="B24" s="1" t="s">
        <v>54</v>
      </c>
      <c r="C24" s="1" t="s">
        <v>2367</v>
      </c>
      <c r="D24" s="1" t="s">
        <v>1603</v>
      </c>
      <c r="E24" s="1" t="s">
        <v>78</v>
      </c>
      <c r="F24" s="1" t="s">
        <v>21974</v>
      </c>
      <c r="G24" s="14">
        <v>91946049049</v>
      </c>
      <c r="H24" s="1" t="s">
        <v>37</v>
      </c>
      <c r="I24" s="1" t="s">
        <v>9</v>
      </c>
      <c r="J24" s="1" t="s">
        <v>47295</v>
      </c>
      <c r="K24" s="3" t="s">
        <v>17</v>
      </c>
      <c r="L24" s="1" t="s">
        <v>10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1"/>
      <c r="AA24" s="1" t="s">
        <v>11</v>
      </c>
      <c r="AB24" s="3" t="s">
        <v>56</v>
      </c>
      <c r="AC24" s="23" t="s">
        <v>37782</v>
      </c>
      <c r="AD24" s="23" t="s">
        <v>38225</v>
      </c>
      <c r="AE24" t="s">
        <v>35402</v>
      </c>
    </row>
    <row r="25" spans="1:31" ht="14.25" customHeight="1">
      <c r="A25" s="1">
        <v>24</v>
      </c>
      <c r="B25" s="1" t="s">
        <v>54</v>
      </c>
      <c r="C25" s="1" t="s">
        <v>2469</v>
      </c>
      <c r="D25" s="1" t="s">
        <v>494</v>
      </c>
      <c r="E25" s="1" t="s">
        <v>410</v>
      </c>
      <c r="F25" s="1" t="s">
        <v>22016</v>
      </c>
      <c r="G25" s="14">
        <v>91949466444</v>
      </c>
      <c r="H25" s="1" t="s">
        <v>8</v>
      </c>
      <c r="I25" s="1" t="s">
        <v>41</v>
      </c>
      <c r="J25" s="1" t="s">
        <v>47295</v>
      </c>
      <c r="K25" s="3" t="s">
        <v>63</v>
      </c>
      <c r="L25" s="1" t="s">
        <v>10</v>
      </c>
      <c r="M25" s="3" t="s">
        <v>213</v>
      </c>
      <c r="N25" s="3" t="s">
        <v>47339</v>
      </c>
      <c r="O25" s="3" t="s">
        <v>17</v>
      </c>
      <c r="P25" s="3" t="s">
        <v>47295</v>
      </c>
      <c r="Q25" s="3" t="s">
        <v>42</v>
      </c>
      <c r="R25" s="3" t="s">
        <v>47295</v>
      </c>
      <c r="S25" s="3" t="s">
        <v>27</v>
      </c>
      <c r="T25" s="3" t="s">
        <v>47295</v>
      </c>
      <c r="U25" s="3" t="s">
        <v>117</v>
      </c>
      <c r="V25" s="3" t="s">
        <v>47295</v>
      </c>
      <c r="W25" s="3" t="s">
        <v>178</v>
      </c>
      <c r="X25" s="3" t="s">
        <v>47295</v>
      </c>
      <c r="Y25" s="3" t="s">
        <v>171</v>
      </c>
      <c r="Z25" s="1" t="s">
        <v>47295</v>
      </c>
      <c r="AA25" s="1" t="s">
        <v>16</v>
      </c>
      <c r="AB25" s="3" t="s">
        <v>12</v>
      </c>
      <c r="AC25" s="23" t="s">
        <v>37782</v>
      </c>
      <c r="AD25" s="23" t="s">
        <v>38226</v>
      </c>
      <c r="AE25" t="s">
        <v>35400</v>
      </c>
    </row>
    <row r="26" spans="1:31" ht="14.25" customHeight="1">
      <c r="A26" s="1">
        <v>25</v>
      </c>
      <c r="B26" s="1" t="s">
        <v>54</v>
      </c>
      <c r="C26" s="1" t="s">
        <v>2771</v>
      </c>
      <c r="D26" s="1" t="s">
        <v>2505</v>
      </c>
      <c r="E26" s="1" t="s">
        <v>40</v>
      </c>
      <c r="F26" s="1" t="s">
        <v>22159</v>
      </c>
      <c r="G26" s="14">
        <v>91944600994</v>
      </c>
      <c r="H26" s="1" t="s">
        <v>8</v>
      </c>
      <c r="I26" s="1" t="s">
        <v>9</v>
      </c>
      <c r="J26" s="1" t="s">
        <v>47295</v>
      </c>
      <c r="K26" s="3" t="s">
        <v>63</v>
      </c>
      <c r="L26" s="1" t="s">
        <v>10</v>
      </c>
      <c r="M26" s="3" t="s">
        <v>213</v>
      </c>
      <c r="N26" s="3" t="s">
        <v>47339</v>
      </c>
      <c r="O26" s="3" t="s">
        <v>17</v>
      </c>
      <c r="P26" s="3" t="s">
        <v>47295</v>
      </c>
      <c r="Q26" s="3" t="s">
        <v>42</v>
      </c>
      <c r="R26" s="3" t="s">
        <v>47295</v>
      </c>
      <c r="S26" s="3" t="s">
        <v>27</v>
      </c>
      <c r="T26" s="3" t="s">
        <v>47295</v>
      </c>
      <c r="U26" s="3" t="s">
        <v>117</v>
      </c>
      <c r="V26" s="3" t="s">
        <v>47295</v>
      </c>
      <c r="W26" s="3" t="s">
        <v>178</v>
      </c>
      <c r="X26" s="3" t="s">
        <v>47295</v>
      </c>
      <c r="Y26" s="3" t="s">
        <v>171</v>
      </c>
      <c r="Z26" s="1" t="s">
        <v>47295</v>
      </c>
      <c r="AA26" s="1" t="s">
        <v>16</v>
      </c>
      <c r="AB26" s="3" t="s">
        <v>12</v>
      </c>
      <c r="AC26" s="23" t="s">
        <v>37782</v>
      </c>
      <c r="AD26" s="23" t="s">
        <v>38227</v>
      </c>
      <c r="AE26" t="s">
        <v>35402</v>
      </c>
    </row>
    <row r="27" spans="1:31" ht="14.25" customHeight="1">
      <c r="A27" s="1">
        <v>26</v>
      </c>
      <c r="B27" s="1" t="s">
        <v>54</v>
      </c>
      <c r="C27" s="1" t="s">
        <v>3233</v>
      </c>
      <c r="D27" s="1" t="s">
        <v>723</v>
      </c>
      <c r="E27" s="1" t="s">
        <v>40</v>
      </c>
      <c r="F27" s="1" t="s">
        <v>22394</v>
      </c>
      <c r="G27" s="14">
        <v>914141010119</v>
      </c>
      <c r="H27" s="1" t="s">
        <v>8</v>
      </c>
      <c r="I27" s="1" t="s">
        <v>9</v>
      </c>
      <c r="J27" s="1" t="s">
        <v>47295</v>
      </c>
      <c r="K27" s="3" t="s">
        <v>63</v>
      </c>
      <c r="L27" s="1" t="s">
        <v>10</v>
      </c>
      <c r="M27" s="3" t="s">
        <v>213</v>
      </c>
      <c r="N27" s="3" t="s">
        <v>47339</v>
      </c>
      <c r="O27" s="3" t="s">
        <v>17</v>
      </c>
      <c r="P27" s="3" t="s">
        <v>47295</v>
      </c>
      <c r="Q27" s="3" t="s">
        <v>42</v>
      </c>
      <c r="R27" s="3" t="s">
        <v>47295</v>
      </c>
      <c r="S27" s="3" t="s">
        <v>27</v>
      </c>
      <c r="T27" s="3" t="s">
        <v>47295</v>
      </c>
      <c r="U27" s="3" t="s">
        <v>117</v>
      </c>
      <c r="V27" s="3" t="s">
        <v>47295</v>
      </c>
      <c r="W27" s="3" t="s">
        <v>178</v>
      </c>
      <c r="X27" s="3" t="s">
        <v>47295</v>
      </c>
      <c r="Y27" s="3" t="s">
        <v>171</v>
      </c>
      <c r="Z27" s="1" t="s">
        <v>47295</v>
      </c>
      <c r="AA27" s="1" t="s">
        <v>16</v>
      </c>
      <c r="AB27" s="3" t="s">
        <v>12</v>
      </c>
      <c r="AC27" s="23" t="s">
        <v>37782</v>
      </c>
      <c r="AD27" s="23" t="s">
        <v>38228</v>
      </c>
      <c r="AE27" t="s">
        <v>35402</v>
      </c>
    </row>
    <row r="28" spans="1:31" ht="14.25" customHeight="1">
      <c r="A28" s="1">
        <v>27</v>
      </c>
      <c r="B28" s="1" t="s">
        <v>54</v>
      </c>
      <c r="C28" s="1" t="s">
        <v>3287</v>
      </c>
      <c r="D28" s="1" t="s">
        <v>723</v>
      </c>
      <c r="E28" s="1" t="s">
        <v>78</v>
      </c>
      <c r="F28" s="1" t="s">
        <v>22418</v>
      </c>
      <c r="G28" s="14">
        <v>919994641066</v>
      </c>
      <c r="H28" s="1" t="s">
        <v>8</v>
      </c>
      <c r="I28" s="1" t="s">
        <v>9</v>
      </c>
      <c r="J28" s="1" t="s">
        <v>47295</v>
      </c>
      <c r="K28" s="3" t="s">
        <v>63</v>
      </c>
      <c r="L28" s="1" t="s">
        <v>10</v>
      </c>
      <c r="M28" s="3" t="s">
        <v>213</v>
      </c>
      <c r="N28" s="3" t="s">
        <v>47339</v>
      </c>
      <c r="O28" s="3" t="s">
        <v>17</v>
      </c>
      <c r="P28" s="3" t="s">
        <v>47295</v>
      </c>
      <c r="Q28" s="3" t="s">
        <v>42</v>
      </c>
      <c r="R28" s="3" t="s">
        <v>47295</v>
      </c>
      <c r="S28" s="3" t="s">
        <v>27</v>
      </c>
      <c r="T28" s="3" t="s">
        <v>47295</v>
      </c>
      <c r="U28" s="3" t="s">
        <v>117</v>
      </c>
      <c r="V28" s="3" t="s">
        <v>47295</v>
      </c>
      <c r="W28" s="3" t="s">
        <v>178</v>
      </c>
      <c r="X28" s="3" t="s">
        <v>47295</v>
      </c>
      <c r="Y28" s="3" t="s">
        <v>171</v>
      </c>
      <c r="Z28" s="1" t="s">
        <v>47295</v>
      </c>
      <c r="AA28" s="1" t="s">
        <v>16</v>
      </c>
      <c r="AB28" s="3" t="s">
        <v>12</v>
      </c>
      <c r="AC28" s="23" t="s">
        <v>37782</v>
      </c>
      <c r="AD28" s="23" t="s">
        <v>38229</v>
      </c>
      <c r="AE28" t="s">
        <v>35400</v>
      </c>
    </row>
    <row r="29" spans="1:31" ht="14.25" customHeight="1">
      <c r="A29" s="1">
        <v>28</v>
      </c>
      <c r="B29" s="1" t="s">
        <v>54</v>
      </c>
      <c r="C29" s="1" t="s">
        <v>3367</v>
      </c>
      <c r="D29" s="1" t="s">
        <v>36446</v>
      </c>
      <c r="E29" s="1" t="s">
        <v>9724</v>
      </c>
      <c r="F29" s="1" t="s">
        <v>22465</v>
      </c>
      <c r="G29" s="14">
        <v>9101691460</v>
      </c>
      <c r="H29" s="1" t="s">
        <v>15</v>
      </c>
      <c r="I29" s="1" t="s">
        <v>9</v>
      </c>
      <c r="J29" s="1" t="s">
        <v>47295</v>
      </c>
      <c r="K29" s="3" t="s">
        <v>63</v>
      </c>
      <c r="L29" s="1" t="s">
        <v>10</v>
      </c>
      <c r="M29" s="3" t="s">
        <v>213</v>
      </c>
      <c r="N29" s="3" t="s">
        <v>47339</v>
      </c>
      <c r="O29" s="3" t="s">
        <v>17</v>
      </c>
      <c r="P29" s="3" t="s">
        <v>47295</v>
      </c>
      <c r="Q29" s="3" t="s">
        <v>42</v>
      </c>
      <c r="R29" s="3" t="s">
        <v>47295</v>
      </c>
      <c r="S29" s="3" t="s">
        <v>27</v>
      </c>
      <c r="T29" s="3" t="s">
        <v>47295</v>
      </c>
      <c r="U29" s="3" t="s">
        <v>117</v>
      </c>
      <c r="V29" s="3" t="s">
        <v>47295</v>
      </c>
      <c r="W29" s="3" t="s">
        <v>178</v>
      </c>
      <c r="X29" s="3" t="s">
        <v>47295</v>
      </c>
      <c r="Y29" s="3" t="s">
        <v>171</v>
      </c>
      <c r="Z29" s="1" t="s">
        <v>47295</v>
      </c>
      <c r="AA29" s="1" t="s">
        <v>16</v>
      </c>
      <c r="AB29" s="3" t="s">
        <v>12</v>
      </c>
      <c r="AC29" s="23" t="s">
        <v>37782</v>
      </c>
      <c r="AD29" s="23" t="s">
        <v>38230</v>
      </c>
      <c r="AE29" t="s">
        <v>35400</v>
      </c>
    </row>
    <row r="30" spans="1:31" ht="14.25" customHeight="1">
      <c r="A30" s="1">
        <v>29</v>
      </c>
      <c r="B30" s="1" t="s">
        <v>54</v>
      </c>
      <c r="C30" s="1" t="s">
        <v>3427</v>
      </c>
      <c r="D30" s="1" t="s">
        <v>636</v>
      </c>
      <c r="E30" s="1" t="s">
        <v>3428</v>
      </c>
      <c r="F30" s="1" t="s">
        <v>22491</v>
      </c>
      <c r="G30" s="14">
        <v>91996996</v>
      </c>
      <c r="H30" s="1" t="s">
        <v>20</v>
      </c>
      <c r="I30" s="1" t="s">
        <v>62</v>
      </c>
      <c r="J30" s="1" t="s">
        <v>47295</v>
      </c>
      <c r="K30" s="3" t="s">
        <v>42</v>
      </c>
      <c r="L30" s="1" t="s">
        <v>10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1"/>
      <c r="AA30" s="1" t="s">
        <v>16</v>
      </c>
      <c r="AB30" s="3" t="s">
        <v>12</v>
      </c>
      <c r="AC30" s="23" t="s">
        <v>37782</v>
      </c>
      <c r="AD30" s="23" t="s">
        <v>38231</v>
      </c>
      <c r="AE30" t="s">
        <v>35395</v>
      </c>
    </row>
    <row r="31" spans="1:31" ht="14.25" customHeight="1">
      <c r="A31" s="1">
        <v>30</v>
      </c>
      <c r="B31" s="1" t="s">
        <v>54</v>
      </c>
      <c r="C31" s="1" t="s">
        <v>4442</v>
      </c>
      <c r="D31" s="1" t="s">
        <v>1111</v>
      </c>
      <c r="E31" s="1" t="s">
        <v>8489</v>
      </c>
      <c r="F31" s="1" t="s">
        <v>22990</v>
      </c>
      <c r="G31" s="14">
        <v>9166149414</v>
      </c>
      <c r="H31" s="1" t="s">
        <v>20</v>
      </c>
      <c r="I31" s="1" t="s">
        <v>62</v>
      </c>
      <c r="J31" s="1" t="s">
        <v>47295</v>
      </c>
      <c r="K31" s="3" t="s">
        <v>63</v>
      </c>
      <c r="L31" s="1" t="s">
        <v>10</v>
      </c>
      <c r="M31" s="3" t="s">
        <v>213</v>
      </c>
      <c r="N31" s="3" t="s">
        <v>47339</v>
      </c>
      <c r="O31" s="3" t="s">
        <v>17</v>
      </c>
      <c r="P31" s="3" t="s">
        <v>47295</v>
      </c>
      <c r="Q31" s="3" t="s">
        <v>42</v>
      </c>
      <c r="R31" s="3" t="s">
        <v>47295</v>
      </c>
      <c r="S31" s="3" t="s">
        <v>27</v>
      </c>
      <c r="T31" s="3" t="s">
        <v>47295</v>
      </c>
      <c r="U31" s="3" t="s">
        <v>117</v>
      </c>
      <c r="V31" s="3" t="s">
        <v>47295</v>
      </c>
      <c r="W31" s="3" t="s">
        <v>178</v>
      </c>
      <c r="X31" s="3" t="s">
        <v>47295</v>
      </c>
      <c r="Y31" s="3" t="s">
        <v>171</v>
      </c>
      <c r="Z31" s="1" t="s">
        <v>47295</v>
      </c>
      <c r="AA31" s="1" t="s">
        <v>16</v>
      </c>
      <c r="AB31" s="3" t="s">
        <v>12</v>
      </c>
      <c r="AC31" s="23" t="s">
        <v>37782</v>
      </c>
      <c r="AD31" s="23" t="s">
        <v>38232</v>
      </c>
      <c r="AE31" t="s">
        <v>35400</v>
      </c>
    </row>
    <row r="32" spans="1:31" ht="14.25" customHeight="1">
      <c r="A32" s="1">
        <v>31</v>
      </c>
      <c r="B32" s="9" t="s">
        <v>6</v>
      </c>
      <c r="C32" s="1" t="s">
        <v>6305</v>
      </c>
      <c r="D32" s="1" t="s">
        <v>6306</v>
      </c>
      <c r="E32" s="1" t="s">
        <v>78</v>
      </c>
      <c r="F32" s="1" t="s">
        <v>23916</v>
      </c>
      <c r="G32" s="14">
        <v>919694446960</v>
      </c>
      <c r="H32" s="1" t="s">
        <v>15</v>
      </c>
      <c r="I32" s="1" t="s">
        <v>62</v>
      </c>
      <c r="J32" s="1" t="s">
        <v>47295</v>
      </c>
      <c r="K32" s="3" t="s">
        <v>17</v>
      </c>
      <c r="L32" s="1" t="s">
        <v>10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1"/>
      <c r="AA32" s="1" t="s">
        <v>11</v>
      </c>
      <c r="AB32" s="3" t="s">
        <v>538</v>
      </c>
      <c r="AC32" s="23" t="s">
        <v>37781</v>
      </c>
      <c r="AD32" s="23" t="s">
        <v>38233</v>
      </c>
      <c r="AE32" t="s">
        <v>35402</v>
      </c>
    </row>
    <row r="33" spans="1:31" ht="14.25" customHeight="1">
      <c r="A33" s="1">
        <v>32</v>
      </c>
      <c r="B33" s="9" t="s">
        <v>6</v>
      </c>
      <c r="C33" s="1" t="s">
        <v>7243</v>
      </c>
      <c r="D33" s="1" t="s">
        <v>35419</v>
      </c>
      <c r="E33" s="1" t="s">
        <v>4184</v>
      </c>
      <c r="F33" s="1" t="s">
        <v>24374</v>
      </c>
      <c r="G33" s="14">
        <v>9196644444</v>
      </c>
      <c r="H33" s="1" t="s">
        <v>37</v>
      </c>
      <c r="I33" s="1" t="s">
        <v>62</v>
      </c>
      <c r="J33" s="1" t="s">
        <v>47295</v>
      </c>
      <c r="K33" s="3" t="s">
        <v>42</v>
      </c>
      <c r="L33" s="1" t="s">
        <v>10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1"/>
      <c r="AA33" s="1" t="s">
        <v>16</v>
      </c>
      <c r="AB33" s="3" t="s">
        <v>12</v>
      </c>
      <c r="AC33" s="23" t="s">
        <v>37781</v>
      </c>
      <c r="AD33" s="23" t="s">
        <v>38234</v>
      </c>
      <c r="AE33" t="s">
        <v>35402</v>
      </c>
    </row>
    <row r="34" spans="1:31" ht="14.25" customHeight="1">
      <c r="A34" s="1">
        <v>33</v>
      </c>
      <c r="B34" s="9" t="s">
        <v>6</v>
      </c>
      <c r="C34" s="1" t="s">
        <v>7935</v>
      </c>
      <c r="D34" s="1" t="s">
        <v>7936</v>
      </c>
      <c r="E34" s="1" t="s">
        <v>1488</v>
      </c>
      <c r="F34" s="1" t="s">
        <v>34140</v>
      </c>
      <c r="G34" s="14">
        <v>9166041441</v>
      </c>
      <c r="H34" s="1" t="s">
        <v>8</v>
      </c>
      <c r="I34" s="1" t="s">
        <v>9</v>
      </c>
      <c r="J34" s="1" t="s">
        <v>47295</v>
      </c>
      <c r="K34" s="3" t="s">
        <v>63</v>
      </c>
      <c r="L34" s="1" t="s">
        <v>10</v>
      </c>
      <c r="M34" s="3" t="s">
        <v>213</v>
      </c>
      <c r="N34" s="3" t="s">
        <v>47339</v>
      </c>
      <c r="O34" s="3" t="s">
        <v>17</v>
      </c>
      <c r="P34" s="3" t="s">
        <v>47295</v>
      </c>
      <c r="Q34" s="3" t="s">
        <v>42</v>
      </c>
      <c r="R34" s="3" t="s">
        <v>47295</v>
      </c>
      <c r="S34" s="3" t="s">
        <v>27</v>
      </c>
      <c r="T34" s="3" t="s">
        <v>47295</v>
      </c>
      <c r="U34" s="3" t="s">
        <v>117</v>
      </c>
      <c r="V34" s="3" t="s">
        <v>47295</v>
      </c>
      <c r="W34" s="3" t="s">
        <v>178</v>
      </c>
      <c r="X34" s="3" t="s">
        <v>47295</v>
      </c>
      <c r="Y34" s="3" t="s">
        <v>171</v>
      </c>
      <c r="Z34" s="1" t="s">
        <v>47295</v>
      </c>
      <c r="AA34" s="1" t="s">
        <v>16</v>
      </c>
      <c r="AB34" s="3" t="s">
        <v>12</v>
      </c>
      <c r="AC34" s="23" t="s">
        <v>37781</v>
      </c>
      <c r="AD34" s="23" t="s">
        <v>38235</v>
      </c>
      <c r="AE34" t="s">
        <v>35402</v>
      </c>
    </row>
    <row r="35" spans="1:31" ht="14.25" customHeight="1">
      <c r="A35" s="1">
        <v>34</v>
      </c>
      <c r="B35" s="9" t="s">
        <v>6</v>
      </c>
      <c r="C35" s="1" t="s">
        <v>9586</v>
      </c>
      <c r="D35" s="1" t="s">
        <v>9587</v>
      </c>
      <c r="E35" s="1" t="s">
        <v>1469</v>
      </c>
      <c r="F35" s="1" t="s">
        <v>25506</v>
      </c>
      <c r="G35" s="14">
        <v>916964494914</v>
      </c>
      <c r="H35" s="1" t="s">
        <v>37</v>
      </c>
      <c r="I35" s="1" t="s">
        <v>41</v>
      </c>
      <c r="J35" s="1" t="s">
        <v>47295</v>
      </c>
      <c r="K35" s="3" t="s">
        <v>27</v>
      </c>
      <c r="L35" s="1" t="s">
        <v>10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1"/>
      <c r="AA35" s="1" t="s">
        <v>16</v>
      </c>
      <c r="AB35" s="3" t="s">
        <v>12</v>
      </c>
      <c r="AC35" s="23" t="s">
        <v>37781</v>
      </c>
      <c r="AD35" s="23" t="s">
        <v>38236</v>
      </c>
      <c r="AE35" t="s">
        <v>35395</v>
      </c>
    </row>
    <row r="36" spans="1:31" ht="14.25" customHeight="1">
      <c r="A36" s="1">
        <v>35</v>
      </c>
      <c r="B36" s="9" t="s">
        <v>6</v>
      </c>
      <c r="C36" s="1" t="s">
        <v>10355</v>
      </c>
      <c r="D36" s="1" t="s">
        <v>463</v>
      </c>
      <c r="E36" s="1" t="s">
        <v>40</v>
      </c>
      <c r="F36" s="1" t="s">
        <v>10356</v>
      </c>
      <c r="G36" s="14">
        <v>91944609449</v>
      </c>
      <c r="H36" s="1" t="s">
        <v>8</v>
      </c>
      <c r="I36" s="1" t="s">
        <v>9</v>
      </c>
      <c r="J36" s="1" t="s">
        <v>47295</v>
      </c>
      <c r="K36" s="3" t="s">
        <v>17</v>
      </c>
      <c r="L36" s="1" t="s">
        <v>10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1"/>
      <c r="AA36" s="1" t="s">
        <v>11</v>
      </c>
      <c r="AB36" s="3" t="s">
        <v>13</v>
      </c>
      <c r="AC36" s="23" t="s">
        <v>37781</v>
      </c>
      <c r="AD36" s="23" t="s">
        <v>38237</v>
      </c>
      <c r="AE36" t="s">
        <v>35402</v>
      </c>
    </row>
    <row r="37" spans="1:31" ht="14.25" customHeight="1">
      <c r="A37" s="1">
        <v>36</v>
      </c>
      <c r="B37" s="9" t="s">
        <v>6</v>
      </c>
      <c r="C37" s="1" t="s">
        <v>11113</v>
      </c>
      <c r="D37" s="1" t="s">
        <v>35420</v>
      </c>
      <c r="E37" s="1" t="s">
        <v>84</v>
      </c>
      <c r="F37" s="1" t="s">
        <v>26273</v>
      </c>
      <c r="G37" s="14">
        <v>919940410</v>
      </c>
      <c r="H37" s="1" t="s">
        <v>132</v>
      </c>
      <c r="I37" s="1" t="s">
        <v>41</v>
      </c>
      <c r="J37" s="1" t="s">
        <v>47295</v>
      </c>
      <c r="K37" s="3" t="s">
        <v>63</v>
      </c>
      <c r="L37" s="1" t="s">
        <v>10</v>
      </c>
      <c r="M37" s="3" t="s">
        <v>213</v>
      </c>
      <c r="N37" s="3" t="s">
        <v>47339</v>
      </c>
      <c r="O37" s="3" t="s">
        <v>17</v>
      </c>
      <c r="P37" s="3" t="s">
        <v>47295</v>
      </c>
      <c r="Q37" s="3" t="s">
        <v>42</v>
      </c>
      <c r="R37" s="3" t="s">
        <v>47295</v>
      </c>
      <c r="S37" s="3" t="s">
        <v>27</v>
      </c>
      <c r="T37" s="3" t="s">
        <v>47295</v>
      </c>
      <c r="U37" s="3" t="s">
        <v>117</v>
      </c>
      <c r="V37" s="3" t="s">
        <v>47295</v>
      </c>
      <c r="W37" s="3" t="s">
        <v>178</v>
      </c>
      <c r="X37" s="3" t="s">
        <v>47295</v>
      </c>
      <c r="Y37" s="3" t="s">
        <v>171</v>
      </c>
      <c r="Z37" s="1" t="s">
        <v>47295</v>
      </c>
      <c r="AA37" s="1" t="s">
        <v>16</v>
      </c>
      <c r="AB37" s="3" t="s">
        <v>12</v>
      </c>
      <c r="AC37" s="23" t="s">
        <v>37784</v>
      </c>
      <c r="AD37" s="23" t="s">
        <v>38238</v>
      </c>
      <c r="AE37" t="s">
        <v>35402</v>
      </c>
    </row>
    <row r="38" spans="1:31" ht="14.25" customHeight="1">
      <c r="A38" s="1">
        <v>37</v>
      </c>
      <c r="B38" s="9" t="s">
        <v>6</v>
      </c>
      <c r="C38" s="1" t="s">
        <v>11841</v>
      </c>
      <c r="D38" s="1" t="s">
        <v>699</v>
      </c>
      <c r="E38" s="1" t="s">
        <v>11842</v>
      </c>
      <c r="F38" s="1" t="s">
        <v>26634</v>
      </c>
      <c r="G38" s="14">
        <v>91949490944</v>
      </c>
      <c r="H38" s="1" t="s">
        <v>8</v>
      </c>
      <c r="I38" s="1" t="s">
        <v>62</v>
      </c>
      <c r="J38" s="1" t="s">
        <v>47295</v>
      </c>
      <c r="K38" s="3" t="s">
        <v>117</v>
      </c>
      <c r="L38" s="1" t="s">
        <v>10</v>
      </c>
      <c r="M38" s="3" t="s">
        <v>178</v>
      </c>
      <c r="N38" s="3" t="s">
        <v>47339</v>
      </c>
      <c r="O38" s="3" t="s">
        <v>171</v>
      </c>
      <c r="P38" s="3" t="s">
        <v>47295</v>
      </c>
      <c r="Q38" s="3"/>
      <c r="R38" s="3"/>
      <c r="S38" s="3"/>
      <c r="T38" s="3"/>
      <c r="U38" s="3"/>
      <c r="V38" s="3"/>
      <c r="W38" s="3"/>
      <c r="X38" s="3"/>
      <c r="Y38" s="3"/>
      <c r="Z38" s="1"/>
      <c r="AA38" s="1" t="s">
        <v>16</v>
      </c>
      <c r="AB38" s="3" t="s">
        <v>12</v>
      </c>
      <c r="AC38" s="23" t="s">
        <v>37784</v>
      </c>
      <c r="AD38" s="23" t="s">
        <v>38239</v>
      </c>
      <c r="AE38" t="s">
        <v>35400</v>
      </c>
    </row>
    <row r="39" spans="1:31" ht="14.25" customHeight="1">
      <c r="A39" s="1">
        <v>38</v>
      </c>
      <c r="B39" s="1" t="s">
        <v>54</v>
      </c>
      <c r="C39" s="1" t="s">
        <v>6889</v>
      </c>
      <c r="D39" s="1" t="s">
        <v>35421</v>
      </c>
      <c r="E39" s="1" t="s">
        <v>139</v>
      </c>
      <c r="F39" s="1" t="s">
        <v>34047</v>
      </c>
      <c r="G39" s="14">
        <v>91944460900</v>
      </c>
      <c r="H39" s="1" t="s">
        <v>20</v>
      </c>
      <c r="I39" s="1" t="s">
        <v>9</v>
      </c>
      <c r="J39" s="1" t="s">
        <v>47295</v>
      </c>
      <c r="K39" s="3" t="s">
        <v>63</v>
      </c>
      <c r="L39" s="1" t="s">
        <v>10</v>
      </c>
      <c r="M39" s="3" t="s">
        <v>213</v>
      </c>
      <c r="N39" s="3" t="s">
        <v>47341</v>
      </c>
      <c r="O39" s="3" t="s">
        <v>17</v>
      </c>
      <c r="P39" s="3" t="s">
        <v>24</v>
      </c>
      <c r="Q39" s="3" t="s">
        <v>42</v>
      </c>
      <c r="R39" s="3" t="s">
        <v>47295</v>
      </c>
      <c r="S39" s="3" t="s">
        <v>27</v>
      </c>
      <c r="T39" s="3" t="s">
        <v>47295</v>
      </c>
      <c r="U39" s="3" t="s">
        <v>117</v>
      </c>
      <c r="V39" s="3" t="s">
        <v>47295</v>
      </c>
      <c r="W39" s="3" t="s">
        <v>178</v>
      </c>
      <c r="X39" s="3" t="s">
        <v>47295</v>
      </c>
      <c r="Y39" s="3" t="s">
        <v>171</v>
      </c>
      <c r="Z39" s="1" t="s">
        <v>47295</v>
      </c>
      <c r="AA39" s="1" t="s">
        <v>16</v>
      </c>
      <c r="AB39" s="3" t="s">
        <v>12</v>
      </c>
      <c r="AC39" s="23" t="s">
        <v>37781</v>
      </c>
      <c r="AD39" s="23" t="s">
        <v>38240</v>
      </c>
      <c r="AE39" t="s">
        <v>35401</v>
      </c>
    </row>
    <row r="40" spans="1:31" ht="14.25" customHeight="1">
      <c r="A40" s="1">
        <v>39</v>
      </c>
      <c r="B40" s="9" t="s">
        <v>6</v>
      </c>
      <c r="C40" s="1" t="s">
        <v>11123</v>
      </c>
      <c r="D40" s="1" t="s">
        <v>1076</v>
      </c>
      <c r="E40" s="1" t="s">
        <v>328</v>
      </c>
      <c r="F40" s="1" t="s">
        <v>26281</v>
      </c>
      <c r="G40" s="14">
        <v>91404449494</v>
      </c>
      <c r="H40" s="1" t="s">
        <v>15</v>
      </c>
      <c r="I40" s="1" t="s">
        <v>9</v>
      </c>
      <c r="J40" s="1" t="s">
        <v>47295</v>
      </c>
      <c r="K40" s="3" t="s">
        <v>42</v>
      </c>
      <c r="L40" s="1" t="s">
        <v>10</v>
      </c>
      <c r="M40" s="3" t="s">
        <v>27</v>
      </c>
      <c r="N40" s="3" t="s">
        <v>47341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1"/>
      <c r="AA40" s="1" t="s">
        <v>16</v>
      </c>
      <c r="AB40" s="3" t="s">
        <v>12</v>
      </c>
      <c r="AC40" s="23" t="s">
        <v>37784</v>
      </c>
      <c r="AD40" s="23" t="s">
        <v>38241</v>
      </c>
      <c r="AE40" t="s">
        <v>35402</v>
      </c>
    </row>
    <row r="41" spans="1:31" ht="14.25" customHeight="1">
      <c r="A41" s="1">
        <v>40</v>
      </c>
      <c r="B41" s="1" t="s">
        <v>54</v>
      </c>
      <c r="C41" s="1" t="s">
        <v>2930</v>
      </c>
      <c r="D41" s="1" t="s">
        <v>1160</v>
      </c>
      <c r="E41" s="1" t="s">
        <v>724</v>
      </c>
      <c r="F41" s="1" t="s">
        <v>22243</v>
      </c>
      <c r="G41" s="14">
        <v>919944949949</v>
      </c>
      <c r="H41" s="1" t="s">
        <v>20</v>
      </c>
      <c r="I41" s="1" t="s">
        <v>41</v>
      </c>
      <c r="J41" s="1" t="s">
        <v>47293</v>
      </c>
      <c r="K41" s="3" t="s">
        <v>17</v>
      </c>
      <c r="L41" s="1" t="s">
        <v>10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1"/>
      <c r="AA41" s="1" t="s">
        <v>11</v>
      </c>
      <c r="AB41" s="3" t="s">
        <v>56</v>
      </c>
      <c r="AC41" s="23" t="s">
        <v>37782</v>
      </c>
      <c r="AD41" s="23" t="s">
        <v>38242</v>
      </c>
      <c r="AE41" t="s">
        <v>35402</v>
      </c>
    </row>
    <row r="42" spans="1:31" ht="14.25" customHeight="1">
      <c r="A42" s="1">
        <v>41</v>
      </c>
      <c r="B42" s="1" t="s">
        <v>54</v>
      </c>
      <c r="C42" s="1" t="s">
        <v>3875</v>
      </c>
      <c r="D42" s="1" t="s">
        <v>344</v>
      </c>
      <c r="E42" s="1" t="s">
        <v>78</v>
      </c>
      <c r="F42" s="1" t="s">
        <v>22714</v>
      </c>
      <c r="G42" s="14">
        <v>9101646000</v>
      </c>
      <c r="H42" s="1" t="s">
        <v>8</v>
      </c>
      <c r="I42" s="1" t="s">
        <v>9</v>
      </c>
      <c r="J42" s="1" t="s">
        <v>47293</v>
      </c>
      <c r="K42" s="3" t="s">
        <v>63</v>
      </c>
      <c r="L42" s="1" t="s">
        <v>10</v>
      </c>
      <c r="M42" s="3" t="s">
        <v>213</v>
      </c>
      <c r="N42" s="3" t="s">
        <v>47341</v>
      </c>
      <c r="O42" s="3" t="s">
        <v>17</v>
      </c>
      <c r="P42" s="3" t="s">
        <v>47293</v>
      </c>
      <c r="Q42" s="3" t="s">
        <v>42</v>
      </c>
      <c r="R42" s="3" t="s">
        <v>47293</v>
      </c>
      <c r="S42" s="3" t="s">
        <v>27</v>
      </c>
      <c r="T42" s="3" t="s">
        <v>47293</v>
      </c>
      <c r="U42" s="3" t="s">
        <v>117</v>
      </c>
      <c r="V42" s="3" t="s">
        <v>47293</v>
      </c>
      <c r="W42" s="3" t="s">
        <v>178</v>
      </c>
      <c r="X42" s="3" t="s">
        <v>47293</v>
      </c>
      <c r="Y42" s="3" t="s">
        <v>171</v>
      </c>
      <c r="Z42" s="1" t="s">
        <v>47293</v>
      </c>
      <c r="AA42" s="1" t="s">
        <v>16</v>
      </c>
      <c r="AB42" s="3" t="s">
        <v>12</v>
      </c>
      <c r="AC42" s="23" t="s">
        <v>37782</v>
      </c>
      <c r="AD42" s="23" t="s">
        <v>38243</v>
      </c>
      <c r="AE42" t="s">
        <v>35395</v>
      </c>
    </row>
    <row r="43" spans="1:31" ht="14.25" customHeight="1">
      <c r="A43" s="1">
        <v>42</v>
      </c>
      <c r="B43" s="9" t="s">
        <v>6</v>
      </c>
      <c r="C43" s="1" t="s">
        <v>8470</v>
      </c>
      <c r="D43" s="1" t="s">
        <v>7062</v>
      </c>
      <c r="E43" s="1" t="s">
        <v>40</v>
      </c>
      <c r="F43" s="1" t="s">
        <v>24961</v>
      </c>
      <c r="G43" s="14">
        <v>91944141444</v>
      </c>
      <c r="H43" s="1" t="s">
        <v>46</v>
      </c>
      <c r="I43" s="1" t="s">
        <v>9</v>
      </c>
      <c r="J43" s="1" t="s">
        <v>47293</v>
      </c>
      <c r="K43" s="3" t="s">
        <v>42</v>
      </c>
      <c r="L43" s="1" t="s">
        <v>10</v>
      </c>
      <c r="M43" s="3" t="s">
        <v>27</v>
      </c>
      <c r="N43" s="3" t="s">
        <v>47341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1"/>
      <c r="AA43" s="1" t="s">
        <v>16</v>
      </c>
      <c r="AB43" s="3" t="s">
        <v>12</v>
      </c>
      <c r="AC43" s="23" t="s">
        <v>37781</v>
      </c>
      <c r="AD43" s="23" t="s">
        <v>38244</v>
      </c>
      <c r="AE43" t="s">
        <v>35400</v>
      </c>
    </row>
    <row r="44" spans="1:31" ht="14.25" customHeight="1">
      <c r="A44" s="1">
        <v>43</v>
      </c>
      <c r="B44" s="1" t="s">
        <v>10396</v>
      </c>
      <c r="C44" s="1" t="s">
        <v>11429</v>
      </c>
      <c r="D44" s="1" t="s">
        <v>58</v>
      </c>
      <c r="E44" s="1" t="s">
        <v>40</v>
      </c>
      <c r="F44" s="1" t="s">
        <v>26433</v>
      </c>
      <c r="G44" s="14">
        <v>919494111140</v>
      </c>
      <c r="H44" s="1" t="s">
        <v>20</v>
      </c>
      <c r="I44" s="1" t="s">
        <v>9</v>
      </c>
      <c r="J44" s="1" t="s">
        <v>47293</v>
      </c>
      <c r="K44" s="3" t="s">
        <v>63</v>
      </c>
      <c r="L44" s="1" t="s">
        <v>10</v>
      </c>
      <c r="M44" s="3" t="s">
        <v>213</v>
      </c>
      <c r="N44" s="3" t="s">
        <v>47341</v>
      </c>
      <c r="O44" s="3" t="s">
        <v>17</v>
      </c>
      <c r="P44" s="3" t="s">
        <v>47293</v>
      </c>
      <c r="Q44" s="3" t="s">
        <v>42</v>
      </c>
      <c r="R44" s="3" t="s">
        <v>47293</v>
      </c>
      <c r="S44" s="3" t="s">
        <v>27</v>
      </c>
      <c r="T44" s="3" t="s">
        <v>47293</v>
      </c>
      <c r="U44" s="3" t="s">
        <v>117</v>
      </c>
      <c r="V44" s="3" t="s">
        <v>47293</v>
      </c>
      <c r="W44" s="3" t="s">
        <v>178</v>
      </c>
      <c r="X44" s="3" t="s">
        <v>47293</v>
      </c>
      <c r="Y44" s="3" t="s">
        <v>171</v>
      </c>
      <c r="Z44" s="1" t="s">
        <v>47293</v>
      </c>
      <c r="AA44" s="1" t="s">
        <v>16</v>
      </c>
      <c r="AB44" s="3" t="s">
        <v>12</v>
      </c>
      <c r="AC44" s="23" t="s">
        <v>37784</v>
      </c>
      <c r="AD44" s="23" t="s">
        <v>38245</v>
      </c>
      <c r="AE44" t="s">
        <v>35395</v>
      </c>
    </row>
    <row r="45" spans="1:31" ht="14.25" customHeight="1">
      <c r="A45" s="1">
        <v>44</v>
      </c>
      <c r="B45" s="9" t="s">
        <v>6</v>
      </c>
      <c r="C45" s="1" t="s">
        <v>985</v>
      </c>
      <c r="D45" s="1" t="s">
        <v>986</v>
      </c>
      <c r="E45" s="1" t="s">
        <v>987</v>
      </c>
      <c r="F45" s="1" t="s">
        <v>21405</v>
      </c>
      <c r="G45" s="14">
        <v>914460669466</v>
      </c>
      <c r="H45" s="1" t="s">
        <v>20</v>
      </c>
      <c r="I45" s="1" t="s">
        <v>41</v>
      </c>
      <c r="J45" s="1" t="s">
        <v>47295</v>
      </c>
      <c r="K45" s="3" t="s">
        <v>17</v>
      </c>
      <c r="L45" s="1" t="s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1"/>
      <c r="AA45" s="1" t="s">
        <v>16</v>
      </c>
      <c r="AB45" s="3" t="s">
        <v>12</v>
      </c>
      <c r="AC45" s="23" t="s">
        <v>37782</v>
      </c>
      <c r="AD45" s="23" t="s">
        <v>38246</v>
      </c>
      <c r="AE45" t="s">
        <v>35402</v>
      </c>
    </row>
    <row r="46" spans="1:31" ht="14.25" customHeight="1">
      <c r="A46" s="1">
        <v>45</v>
      </c>
      <c r="B46" s="1" t="s">
        <v>54</v>
      </c>
      <c r="C46" s="1" t="s">
        <v>2764</v>
      </c>
      <c r="D46" s="1" t="s">
        <v>1867</v>
      </c>
      <c r="E46" s="1" t="s">
        <v>139</v>
      </c>
      <c r="F46" s="1" t="s">
        <v>22155</v>
      </c>
      <c r="G46" s="14">
        <v>914000444044</v>
      </c>
      <c r="H46" s="1" t="s">
        <v>15</v>
      </c>
      <c r="I46" s="1" t="s">
        <v>9</v>
      </c>
      <c r="J46" s="1" t="s">
        <v>47295</v>
      </c>
      <c r="K46" s="3" t="s">
        <v>117</v>
      </c>
      <c r="L46" s="1" t="s">
        <v>10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1"/>
      <c r="AA46" s="1" t="s">
        <v>16</v>
      </c>
      <c r="AB46" s="3" t="s">
        <v>12</v>
      </c>
      <c r="AC46" s="23" t="s">
        <v>37782</v>
      </c>
      <c r="AD46" s="23" t="s">
        <v>38247</v>
      </c>
      <c r="AE46" t="s">
        <v>35401</v>
      </c>
    </row>
    <row r="47" spans="1:31" ht="14.25" customHeight="1">
      <c r="A47" s="1">
        <v>46</v>
      </c>
      <c r="B47" s="1" t="s">
        <v>54</v>
      </c>
      <c r="C47" s="1" t="s">
        <v>3826</v>
      </c>
      <c r="D47" s="1" t="s">
        <v>526</v>
      </c>
      <c r="E47" s="1" t="s">
        <v>1819</v>
      </c>
      <c r="F47" s="1" t="s">
        <v>22695</v>
      </c>
      <c r="G47" s="14">
        <v>9166119</v>
      </c>
      <c r="H47" s="1" t="s">
        <v>20</v>
      </c>
      <c r="I47" s="1" t="s">
        <v>41</v>
      </c>
      <c r="J47" s="1" t="s">
        <v>47295</v>
      </c>
      <c r="K47" s="3" t="s">
        <v>63</v>
      </c>
      <c r="L47" s="1" t="s">
        <v>10</v>
      </c>
      <c r="M47" s="3" t="s">
        <v>213</v>
      </c>
      <c r="N47" s="3" t="s">
        <v>47342</v>
      </c>
      <c r="O47" s="3" t="s">
        <v>17</v>
      </c>
      <c r="P47" s="3" t="s">
        <v>47295</v>
      </c>
      <c r="Q47" s="3" t="s">
        <v>42</v>
      </c>
      <c r="R47" s="3" t="s">
        <v>47295</v>
      </c>
      <c r="S47" s="3" t="s">
        <v>27</v>
      </c>
      <c r="T47" s="3" t="s">
        <v>47295</v>
      </c>
      <c r="U47" s="3" t="s">
        <v>117</v>
      </c>
      <c r="V47" s="3" t="s">
        <v>47295</v>
      </c>
      <c r="W47" s="3" t="s">
        <v>178</v>
      </c>
      <c r="X47" s="3" t="s">
        <v>47295</v>
      </c>
      <c r="Y47" s="3" t="s">
        <v>171</v>
      </c>
      <c r="Z47" s="1" t="s">
        <v>47295</v>
      </c>
      <c r="AA47" s="1" t="s">
        <v>16</v>
      </c>
      <c r="AB47" s="3" t="s">
        <v>12</v>
      </c>
      <c r="AC47" s="23" t="s">
        <v>37782</v>
      </c>
      <c r="AD47" s="23" t="s">
        <v>38248</v>
      </c>
      <c r="AE47" t="s">
        <v>35400</v>
      </c>
    </row>
    <row r="48" spans="1:31" ht="14.25" customHeight="1">
      <c r="A48" s="1">
        <v>47</v>
      </c>
      <c r="B48" s="9" t="s">
        <v>6</v>
      </c>
      <c r="C48" s="1" t="s">
        <v>4735</v>
      </c>
      <c r="D48" s="1" t="s">
        <v>1015</v>
      </c>
      <c r="E48" s="1" t="s">
        <v>1797</v>
      </c>
      <c r="F48" s="1" t="s">
        <v>23136</v>
      </c>
      <c r="G48" s="14">
        <v>919444944041</v>
      </c>
      <c r="H48" s="1" t="s">
        <v>8</v>
      </c>
      <c r="I48" s="1" t="s">
        <v>9</v>
      </c>
      <c r="J48" s="1" t="s">
        <v>47295</v>
      </c>
      <c r="K48" s="3" t="s">
        <v>17</v>
      </c>
      <c r="L48" s="1" t="s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1"/>
      <c r="AA48" s="1" t="s">
        <v>11</v>
      </c>
      <c r="AB48" s="3" t="s">
        <v>321</v>
      </c>
      <c r="AC48" s="23" t="s">
        <v>37782</v>
      </c>
      <c r="AD48" s="23" t="s">
        <v>38249</v>
      </c>
      <c r="AE48" t="s">
        <v>35400</v>
      </c>
    </row>
    <row r="49" spans="1:31" ht="14.25" customHeight="1">
      <c r="A49" s="1">
        <v>48</v>
      </c>
      <c r="B49" s="1" t="s">
        <v>54</v>
      </c>
      <c r="C49" s="1" t="s">
        <v>6653</v>
      </c>
      <c r="D49" s="1" t="s">
        <v>723</v>
      </c>
      <c r="E49" s="1" t="s">
        <v>255</v>
      </c>
      <c r="F49" s="1" t="s">
        <v>24097</v>
      </c>
      <c r="G49" s="14">
        <v>919446010400</v>
      </c>
      <c r="H49" s="1" t="s">
        <v>8</v>
      </c>
      <c r="I49" s="1" t="s">
        <v>9</v>
      </c>
      <c r="J49" s="1" t="s">
        <v>47295</v>
      </c>
      <c r="K49" s="3" t="s">
        <v>63</v>
      </c>
      <c r="L49" s="1" t="s">
        <v>10</v>
      </c>
      <c r="M49" s="3" t="s">
        <v>213</v>
      </c>
      <c r="N49" s="3" t="s">
        <v>47342</v>
      </c>
      <c r="O49" s="3" t="s">
        <v>17</v>
      </c>
      <c r="P49" s="3" t="s">
        <v>47295</v>
      </c>
      <c r="Q49" s="3" t="s">
        <v>42</v>
      </c>
      <c r="R49" s="3" t="s">
        <v>47295</v>
      </c>
      <c r="S49" s="3" t="s">
        <v>27</v>
      </c>
      <c r="T49" s="3" t="s">
        <v>47295</v>
      </c>
      <c r="U49" s="3" t="s">
        <v>117</v>
      </c>
      <c r="V49" s="3" t="s">
        <v>47295</v>
      </c>
      <c r="W49" s="3" t="s">
        <v>178</v>
      </c>
      <c r="X49" s="3" t="s">
        <v>47295</v>
      </c>
      <c r="Y49" s="3" t="s">
        <v>171</v>
      </c>
      <c r="Z49" s="1" t="s">
        <v>47295</v>
      </c>
      <c r="AA49" s="1" t="s">
        <v>16</v>
      </c>
      <c r="AB49" s="3" t="s">
        <v>12</v>
      </c>
      <c r="AC49" s="23" t="s">
        <v>37781</v>
      </c>
      <c r="AD49" s="23" t="s">
        <v>38250</v>
      </c>
      <c r="AE49" t="s">
        <v>35401</v>
      </c>
    </row>
    <row r="50" spans="1:31" ht="14.25" customHeight="1">
      <c r="A50" s="1">
        <v>49</v>
      </c>
      <c r="B50" s="9" t="s">
        <v>6</v>
      </c>
      <c r="C50" s="1" t="s">
        <v>7976</v>
      </c>
      <c r="D50" s="1" t="s">
        <v>7977</v>
      </c>
      <c r="E50" s="1" t="s">
        <v>1992</v>
      </c>
      <c r="F50" s="1" t="s">
        <v>24724</v>
      </c>
      <c r="G50" s="14">
        <v>919099666460</v>
      </c>
      <c r="H50" s="1" t="s">
        <v>8</v>
      </c>
      <c r="I50" s="1" t="s">
        <v>62</v>
      </c>
      <c r="J50" s="1" t="s">
        <v>47295</v>
      </c>
      <c r="K50" s="3" t="s">
        <v>27</v>
      </c>
      <c r="L50" s="1" t="s">
        <v>10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1"/>
      <c r="AA50" s="1" t="s">
        <v>16</v>
      </c>
      <c r="AB50" s="3" t="s">
        <v>12</v>
      </c>
      <c r="AC50" s="23" t="s">
        <v>37781</v>
      </c>
      <c r="AD50" s="23" t="s">
        <v>38251</v>
      </c>
      <c r="AE50" t="s">
        <v>35395</v>
      </c>
    </row>
    <row r="51" spans="1:31" ht="14.25" customHeight="1">
      <c r="A51" s="1">
        <v>50</v>
      </c>
      <c r="B51" s="9" t="s">
        <v>6</v>
      </c>
      <c r="C51" s="1" t="s">
        <v>13465</v>
      </c>
      <c r="D51" s="1" t="s">
        <v>37615</v>
      </c>
      <c r="E51" s="1" t="s">
        <v>139</v>
      </c>
      <c r="F51" s="1" t="s">
        <v>27562</v>
      </c>
      <c r="G51" s="14">
        <v>919909014916</v>
      </c>
      <c r="H51" s="1" t="s">
        <v>20</v>
      </c>
      <c r="I51" s="1" t="s">
        <v>41</v>
      </c>
      <c r="J51" s="1" t="s">
        <v>47295</v>
      </c>
      <c r="K51" s="3" t="s">
        <v>42</v>
      </c>
      <c r="L51" s="1" t="s">
        <v>10</v>
      </c>
      <c r="M51" s="3" t="s">
        <v>27</v>
      </c>
      <c r="N51" s="3" t="s">
        <v>47342</v>
      </c>
      <c r="O51" s="3" t="s">
        <v>47349</v>
      </c>
      <c r="P51" s="3" t="s">
        <v>47295</v>
      </c>
      <c r="Q51" s="3"/>
      <c r="R51" s="3"/>
      <c r="S51" s="3"/>
      <c r="T51" s="3"/>
      <c r="U51" s="3"/>
      <c r="V51" s="3"/>
      <c r="W51" s="3"/>
      <c r="X51" s="3"/>
      <c r="Y51" s="3"/>
      <c r="Z51" s="1"/>
      <c r="AA51" s="1" t="s">
        <v>16</v>
      </c>
      <c r="AB51" s="3" t="s">
        <v>12</v>
      </c>
      <c r="AC51" s="23" t="s">
        <v>37785</v>
      </c>
      <c r="AD51" s="23" t="s">
        <v>38252</v>
      </c>
      <c r="AE51" t="s">
        <v>35395</v>
      </c>
    </row>
    <row r="52" spans="1:31" ht="14.25" customHeight="1">
      <c r="A52" s="1">
        <v>51</v>
      </c>
      <c r="B52" s="9" t="s">
        <v>6</v>
      </c>
      <c r="C52" s="1" t="s">
        <v>1961</v>
      </c>
      <c r="D52" s="1" t="s">
        <v>1962</v>
      </c>
      <c r="E52" s="1" t="s">
        <v>139</v>
      </c>
      <c r="F52" s="1" t="s">
        <v>21804</v>
      </c>
      <c r="G52" s="14">
        <v>91914694949</v>
      </c>
      <c r="H52" s="1" t="s">
        <v>8</v>
      </c>
      <c r="I52" s="1" t="s">
        <v>9</v>
      </c>
      <c r="J52" s="1" t="s">
        <v>47295</v>
      </c>
      <c r="K52" s="3" t="s">
        <v>178</v>
      </c>
      <c r="L52" s="1" t="s">
        <v>10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1"/>
      <c r="AA52" s="1" t="s">
        <v>16</v>
      </c>
      <c r="AB52" s="3" t="s">
        <v>12</v>
      </c>
      <c r="AC52" s="23" t="s">
        <v>37782</v>
      </c>
      <c r="AD52" s="23" t="s">
        <v>38253</v>
      </c>
      <c r="AE52" t="s">
        <v>35402</v>
      </c>
    </row>
    <row r="53" spans="1:31" ht="14.25" customHeight="1">
      <c r="A53" s="1">
        <v>52</v>
      </c>
      <c r="B53" s="9" t="s">
        <v>6</v>
      </c>
      <c r="C53" s="1" t="s">
        <v>6679</v>
      </c>
      <c r="D53" s="1" t="s">
        <v>6680</v>
      </c>
      <c r="E53" s="1" t="s">
        <v>139</v>
      </c>
      <c r="F53" s="1" t="s">
        <v>24110</v>
      </c>
      <c r="G53" s="14">
        <v>9194464194</v>
      </c>
      <c r="H53" s="1" t="s">
        <v>15</v>
      </c>
      <c r="I53" s="1" t="s">
        <v>9</v>
      </c>
      <c r="J53" s="1" t="s">
        <v>47293</v>
      </c>
      <c r="K53" s="3" t="s">
        <v>27</v>
      </c>
      <c r="L53" s="1" t="s">
        <v>10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1"/>
      <c r="AA53" s="1" t="s">
        <v>16</v>
      </c>
      <c r="AB53" s="3" t="s">
        <v>12</v>
      </c>
      <c r="AC53" s="23" t="s">
        <v>37781</v>
      </c>
      <c r="AD53" s="23" t="s">
        <v>38254</v>
      </c>
      <c r="AE53" t="s">
        <v>35402</v>
      </c>
    </row>
    <row r="54" spans="1:31" ht="14.25" customHeight="1">
      <c r="A54" s="1">
        <v>53</v>
      </c>
      <c r="B54" s="9" t="s">
        <v>6</v>
      </c>
      <c r="C54" s="1" t="s">
        <v>13715</v>
      </c>
      <c r="D54" s="1" t="s">
        <v>8410</v>
      </c>
      <c r="E54" s="1" t="s">
        <v>84</v>
      </c>
      <c r="F54" s="1" t="s">
        <v>32637</v>
      </c>
      <c r="G54" s="14">
        <v>919946646049</v>
      </c>
      <c r="H54" s="1" t="s">
        <v>15</v>
      </c>
      <c r="I54" s="1" t="s">
        <v>9</v>
      </c>
      <c r="J54" s="1" t="s">
        <v>47294</v>
      </c>
      <c r="K54" s="3" t="s">
        <v>17</v>
      </c>
      <c r="L54" s="1" t="s">
        <v>10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1"/>
      <c r="AA54" s="1" t="s">
        <v>11</v>
      </c>
      <c r="AB54" s="3" t="s">
        <v>321</v>
      </c>
      <c r="AC54" s="23" t="s">
        <v>37786</v>
      </c>
      <c r="AD54" s="23" t="s">
        <v>38255</v>
      </c>
      <c r="AE54" t="s">
        <v>35409</v>
      </c>
    </row>
    <row r="55" spans="1:31" ht="14.25" customHeight="1">
      <c r="A55" s="1">
        <v>54</v>
      </c>
      <c r="B55" s="9" t="s">
        <v>6</v>
      </c>
      <c r="C55" s="1" t="s">
        <v>6289</v>
      </c>
      <c r="D55" s="1" t="s">
        <v>6290</v>
      </c>
      <c r="E55" s="1" t="s">
        <v>328</v>
      </c>
      <c r="F55" s="1" t="s">
        <v>23907</v>
      </c>
      <c r="G55" s="14">
        <v>9146460919</v>
      </c>
      <c r="H55" s="1" t="s">
        <v>15</v>
      </c>
      <c r="I55" s="1" t="s">
        <v>62</v>
      </c>
      <c r="J55" s="1" t="s">
        <v>47295</v>
      </c>
      <c r="K55" s="3" t="s">
        <v>42</v>
      </c>
      <c r="L55" s="1" t="s">
        <v>10</v>
      </c>
      <c r="M55" s="3" t="s">
        <v>27</v>
      </c>
      <c r="N55" s="3" t="s">
        <v>47325</v>
      </c>
      <c r="O55" s="3" t="s">
        <v>117</v>
      </c>
      <c r="P55" s="3" t="s">
        <v>34</v>
      </c>
      <c r="Q55" s="3" t="s">
        <v>171</v>
      </c>
      <c r="R55" s="3" t="s">
        <v>50</v>
      </c>
      <c r="S55" s="3"/>
      <c r="T55" s="3"/>
      <c r="U55" s="3"/>
      <c r="V55" s="3"/>
      <c r="W55" s="3"/>
      <c r="X55" s="3"/>
      <c r="Y55" s="3"/>
      <c r="Z55" s="1"/>
      <c r="AA55" s="1" t="s">
        <v>16</v>
      </c>
      <c r="AB55" s="3" t="s">
        <v>12</v>
      </c>
      <c r="AC55" s="23" t="s">
        <v>37781</v>
      </c>
      <c r="AD55" s="23" t="s">
        <v>38256</v>
      </c>
      <c r="AE55" t="s">
        <v>35409</v>
      </c>
    </row>
    <row r="56" spans="1:31" ht="14.25" customHeight="1">
      <c r="A56" s="1">
        <v>55</v>
      </c>
      <c r="B56" s="9" t="s">
        <v>6</v>
      </c>
      <c r="C56" s="1" t="s">
        <v>10706</v>
      </c>
      <c r="D56" s="1" t="s">
        <v>1286</v>
      </c>
      <c r="E56" s="1" t="s">
        <v>10359</v>
      </c>
      <c r="F56" s="1" t="s">
        <v>26055</v>
      </c>
      <c r="G56" s="14">
        <v>919469900</v>
      </c>
      <c r="H56" s="1" t="s">
        <v>8</v>
      </c>
      <c r="I56" s="1" t="s">
        <v>9</v>
      </c>
      <c r="J56" s="1" t="s">
        <v>47295</v>
      </c>
      <c r="K56" s="3" t="s">
        <v>117</v>
      </c>
      <c r="L56" s="1" t="s">
        <v>10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1"/>
      <c r="AA56" s="1" t="s">
        <v>16</v>
      </c>
      <c r="AB56" s="3" t="s">
        <v>12</v>
      </c>
      <c r="AC56" s="23" t="s">
        <v>37781</v>
      </c>
      <c r="AD56" s="23" t="s">
        <v>38257</v>
      </c>
      <c r="AE56" t="s">
        <v>35399</v>
      </c>
    </row>
    <row r="57" spans="1:31" ht="14.25" customHeight="1">
      <c r="A57" s="1">
        <v>56</v>
      </c>
      <c r="B57" s="9" t="s">
        <v>6</v>
      </c>
      <c r="C57" s="1" t="s">
        <v>7252</v>
      </c>
      <c r="D57" s="1" t="s">
        <v>7253</v>
      </c>
      <c r="E57" s="1" t="s">
        <v>139</v>
      </c>
      <c r="F57" s="1" t="s">
        <v>34086</v>
      </c>
      <c r="G57" s="14">
        <v>914466466664</v>
      </c>
      <c r="H57" s="1" t="s">
        <v>8</v>
      </c>
      <c r="I57" s="1" t="s">
        <v>9</v>
      </c>
      <c r="J57" s="1" t="s">
        <v>47294</v>
      </c>
      <c r="K57" s="3" t="s">
        <v>63</v>
      </c>
      <c r="L57" s="1" t="s">
        <v>10</v>
      </c>
      <c r="M57" s="3" t="s">
        <v>213</v>
      </c>
      <c r="N57" s="3" t="s">
        <v>47325</v>
      </c>
      <c r="O57" s="3" t="s">
        <v>17</v>
      </c>
      <c r="P57" s="3" t="s">
        <v>34</v>
      </c>
      <c r="Q57" s="3" t="s">
        <v>42</v>
      </c>
      <c r="R57" s="3" t="s">
        <v>47351</v>
      </c>
      <c r="S57" s="3" t="s">
        <v>27</v>
      </c>
      <c r="T57" s="3" t="s">
        <v>24</v>
      </c>
      <c r="U57" s="3" t="s">
        <v>117</v>
      </c>
      <c r="V57" s="3" t="s">
        <v>50</v>
      </c>
      <c r="W57" s="3" t="s">
        <v>178</v>
      </c>
      <c r="X57" s="3" t="s">
        <v>70</v>
      </c>
      <c r="Y57" s="3" t="s">
        <v>171</v>
      </c>
      <c r="Z57" s="1" t="s">
        <v>70</v>
      </c>
      <c r="AA57" s="1" t="s">
        <v>16</v>
      </c>
      <c r="AB57" s="3" t="s">
        <v>12</v>
      </c>
      <c r="AC57" s="23" t="s">
        <v>37781</v>
      </c>
      <c r="AD57" s="23" t="s">
        <v>38258</v>
      </c>
      <c r="AE57" t="s">
        <v>35399</v>
      </c>
    </row>
    <row r="58" spans="1:31" ht="14.25" customHeight="1">
      <c r="A58" s="1">
        <v>57</v>
      </c>
      <c r="B58" s="1" t="s">
        <v>54</v>
      </c>
      <c r="C58" s="1" t="s">
        <v>17948</v>
      </c>
      <c r="D58" s="9" t="s">
        <v>1160</v>
      </c>
      <c r="E58" s="9" t="s">
        <v>7718</v>
      </c>
      <c r="F58" s="9" t="s">
        <v>29764</v>
      </c>
      <c r="G58" s="17">
        <v>919994644104</v>
      </c>
      <c r="H58" s="9" t="s">
        <v>8</v>
      </c>
      <c r="I58" s="1" t="s">
        <v>62</v>
      </c>
      <c r="J58" s="1" t="s">
        <v>47295</v>
      </c>
      <c r="K58" s="3" t="s">
        <v>42</v>
      </c>
      <c r="L58" s="1" t="s">
        <v>10</v>
      </c>
      <c r="M58" s="11"/>
      <c r="N58" s="3"/>
      <c r="O58" s="11"/>
      <c r="P58" s="3"/>
      <c r="Q58" s="11"/>
      <c r="R58" s="3"/>
      <c r="S58" s="11"/>
      <c r="T58" s="3"/>
      <c r="U58" s="11"/>
      <c r="V58" s="3"/>
      <c r="W58" s="11"/>
      <c r="X58" s="3"/>
      <c r="Y58" s="11"/>
      <c r="Z58" s="1"/>
      <c r="AA58" s="1" t="s">
        <v>16</v>
      </c>
      <c r="AC58" s="23" t="s">
        <v>37787</v>
      </c>
      <c r="AD58" s="23" t="s">
        <v>38259</v>
      </c>
      <c r="AE58" t="s">
        <v>35399</v>
      </c>
    </row>
    <row r="59" spans="1:31" ht="14.25" customHeight="1">
      <c r="A59" s="1">
        <v>58</v>
      </c>
      <c r="B59" s="9" t="s">
        <v>6</v>
      </c>
      <c r="C59" s="1" t="s">
        <v>125</v>
      </c>
      <c r="D59" s="1" t="s">
        <v>126</v>
      </c>
      <c r="E59" s="1" t="s">
        <v>40</v>
      </c>
      <c r="F59" s="1" t="s">
        <v>21014</v>
      </c>
      <c r="G59" s="14">
        <v>91440164664</v>
      </c>
      <c r="H59" s="1" t="s">
        <v>8</v>
      </c>
      <c r="I59" s="1" t="s">
        <v>9</v>
      </c>
      <c r="J59" s="1" t="s">
        <v>47295</v>
      </c>
      <c r="K59" s="3" t="s">
        <v>63</v>
      </c>
      <c r="L59" s="1" t="s">
        <v>10</v>
      </c>
      <c r="M59" s="3" t="s">
        <v>213</v>
      </c>
      <c r="N59" s="3" t="s">
        <v>47325</v>
      </c>
      <c r="O59" s="3" t="s">
        <v>17</v>
      </c>
      <c r="P59" s="3" t="s">
        <v>34</v>
      </c>
      <c r="Q59" s="3" t="s">
        <v>42</v>
      </c>
      <c r="R59" s="3" t="s">
        <v>70</v>
      </c>
      <c r="S59" s="3" t="s">
        <v>27</v>
      </c>
      <c r="T59" s="3" t="s">
        <v>50</v>
      </c>
      <c r="U59" s="3" t="s">
        <v>117</v>
      </c>
      <c r="V59" s="3" t="s">
        <v>47351</v>
      </c>
      <c r="W59" s="3" t="s">
        <v>178</v>
      </c>
      <c r="X59" s="3" t="s">
        <v>24</v>
      </c>
      <c r="Y59" s="3" t="s">
        <v>171</v>
      </c>
      <c r="Z59" s="1" t="s">
        <v>24</v>
      </c>
      <c r="AA59" s="1" t="s">
        <v>16</v>
      </c>
      <c r="AB59" s="3" t="s">
        <v>12</v>
      </c>
      <c r="AC59" s="23" t="s">
        <v>37782</v>
      </c>
      <c r="AD59" s="23" t="s">
        <v>38260</v>
      </c>
      <c r="AE59" t="s">
        <v>35410</v>
      </c>
    </row>
    <row r="60" spans="1:31" ht="14.25" customHeight="1">
      <c r="A60" s="1">
        <v>59</v>
      </c>
      <c r="B60" s="1" t="s">
        <v>54</v>
      </c>
      <c r="C60" s="1" t="s">
        <v>1041</v>
      </c>
      <c r="D60" s="1" t="s">
        <v>2428</v>
      </c>
      <c r="E60" s="1" t="s">
        <v>102</v>
      </c>
      <c r="F60" s="1" t="s">
        <v>21428</v>
      </c>
      <c r="G60" s="14">
        <v>914466444416</v>
      </c>
      <c r="H60" s="1" t="s">
        <v>8</v>
      </c>
      <c r="I60" s="1" t="s">
        <v>9</v>
      </c>
      <c r="J60" s="1" t="s">
        <v>47295</v>
      </c>
      <c r="K60" s="3" t="s">
        <v>63</v>
      </c>
      <c r="L60" s="1" t="s">
        <v>10</v>
      </c>
      <c r="M60" s="3" t="s">
        <v>213</v>
      </c>
      <c r="N60" s="3" t="s">
        <v>47325</v>
      </c>
      <c r="O60" s="3" t="s">
        <v>17</v>
      </c>
      <c r="P60" s="3" t="s">
        <v>34</v>
      </c>
      <c r="Q60" s="3" t="s">
        <v>42</v>
      </c>
      <c r="R60" s="3" t="s">
        <v>70</v>
      </c>
      <c r="S60" s="3" t="s">
        <v>27</v>
      </c>
      <c r="T60" s="3" t="s">
        <v>50</v>
      </c>
      <c r="U60" s="3" t="s">
        <v>117</v>
      </c>
      <c r="V60" s="3" t="s">
        <v>47351</v>
      </c>
      <c r="W60" s="3" t="s">
        <v>178</v>
      </c>
      <c r="X60" s="3" t="s">
        <v>24</v>
      </c>
      <c r="Y60" s="3" t="s">
        <v>171</v>
      </c>
      <c r="Z60" s="1" t="s">
        <v>24</v>
      </c>
      <c r="AA60" s="1" t="s">
        <v>16</v>
      </c>
      <c r="AB60" s="3" t="s">
        <v>12</v>
      </c>
      <c r="AC60" s="23" t="s">
        <v>37782</v>
      </c>
      <c r="AD60" s="23" t="s">
        <v>38261</v>
      </c>
      <c r="AE60" t="s">
        <v>35399</v>
      </c>
    </row>
    <row r="61" spans="1:31" ht="14.25" customHeight="1">
      <c r="A61" s="1">
        <v>60</v>
      </c>
      <c r="B61" s="1" t="s">
        <v>54</v>
      </c>
      <c r="C61" s="1" t="s">
        <v>4868</v>
      </c>
      <c r="D61" s="1" t="s">
        <v>391</v>
      </c>
      <c r="E61" s="1" t="s">
        <v>735</v>
      </c>
      <c r="F61" s="1" t="s">
        <v>23201</v>
      </c>
      <c r="G61" s="14">
        <v>91994419940</v>
      </c>
      <c r="H61" s="1" t="s">
        <v>8</v>
      </c>
      <c r="I61" s="1" t="s">
        <v>9</v>
      </c>
      <c r="J61" s="1" t="s">
        <v>47295</v>
      </c>
      <c r="K61" s="3" t="s">
        <v>63</v>
      </c>
      <c r="L61" s="1" t="s">
        <v>10</v>
      </c>
      <c r="M61" s="3" t="s">
        <v>213</v>
      </c>
      <c r="N61" s="3" t="s">
        <v>47325</v>
      </c>
      <c r="O61" s="3" t="s">
        <v>17</v>
      </c>
      <c r="P61" s="3" t="s">
        <v>34</v>
      </c>
      <c r="Q61" s="3" t="s">
        <v>42</v>
      </c>
      <c r="R61" s="3" t="s">
        <v>70</v>
      </c>
      <c r="S61" s="3" t="s">
        <v>27</v>
      </c>
      <c r="T61" s="3" t="s">
        <v>50</v>
      </c>
      <c r="U61" s="3" t="s">
        <v>117</v>
      </c>
      <c r="V61" s="3" t="s">
        <v>47351</v>
      </c>
      <c r="W61" s="3" t="s">
        <v>178</v>
      </c>
      <c r="X61" s="3" t="s">
        <v>24</v>
      </c>
      <c r="Y61" s="3" t="s">
        <v>171</v>
      </c>
      <c r="Z61" s="1" t="s">
        <v>24</v>
      </c>
      <c r="AA61" s="1" t="s">
        <v>16</v>
      </c>
      <c r="AB61" s="3" t="s">
        <v>12</v>
      </c>
      <c r="AC61" s="23" t="s">
        <v>37782</v>
      </c>
      <c r="AD61" s="23" t="s">
        <v>38262</v>
      </c>
      <c r="AE61" t="s">
        <v>35399</v>
      </c>
    </row>
    <row r="62" spans="1:31" ht="14.25" customHeight="1">
      <c r="A62" s="1">
        <v>61</v>
      </c>
      <c r="B62" s="9" t="s">
        <v>6</v>
      </c>
      <c r="C62" s="1" t="s">
        <v>6928</v>
      </c>
      <c r="D62" s="1" t="s">
        <v>841</v>
      </c>
      <c r="E62" s="1" t="s">
        <v>999</v>
      </c>
      <c r="F62" s="1" t="s">
        <v>6929</v>
      </c>
      <c r="G62" s="14">
        <v>91944646669</v>
      </c>
      <c r="H62" s="1" t="s">
        <v>8</v>
      </c>
      <c r="I62" s="1" t="s">
        <v>9</v>
      </c>
      <c r="J62" s="1" t="s">
        <v>47295</v>
      </c>
      <c r="K62" s="3" t="s">
        <v>63</v>
      </c>
      <c r="L62" s="1" t="s">
        <v>10</v>
      </c>
      <c r="M62" s="3" t="s">
        <v>213</v>
      </c>
      <c r="N62" s="3" t="s">
        <v>47325</v>
      </c>
      <c r="O62" s="3" t="s">
        <v>17</v>
      </c>
      <c r="P62" s="3" t="s">
        <v>34</v>
      </c>
      <c r="Q62" s="3" t="s">
        <v>42</v>
      </c>
      <c r="R62" s="3" t="s">
        <v>70</v>
      </c>
      <c r="S62" s="3" t="s">
        <v>27</v>
      </c>
      <c r="T62" s="3" t="s">
        <v>50</v>
      </c>
      <c r="U62" s="3" t="s">
        <v>117</v>
      </c>
      <c r="V62" s="3" t="s">
        <v>47351</v>
      </c>
      <c r="W62" s="3" t="s">
        <v>178</v>
      </c>
      <c r="X62" s="3" t="s">
        <v>24</v>
      </c>
      <c r="Y62" s="3" t="s">
        <v>171</v>
      </c>
      <c r="Z62" s="1" t="s">
        <v>24</v>
      </c>
      <c r="AA62" s="1" t="s">
        <v>16</v>
      </c>
      <c r="AB62" s="3" t="s">
        <v>12</v>
      </c>
      <c r="AC62" s="23" t="s">
        <v>37781</v>
      </c>
      <c r="AD62" s="23" t="s">
        <v>38263</v>
      </c>
      <c r="AE62" t="s">
        <v>35394</v>
      </c>
    </row>
    <row r="63" spans="1:31" ht="14.25" customHeight="1">
      <c r="A63" s="1">
        <v>62</v>
      </c>
      <c r="B63" s="1" t="s">
        <v>54</v>
      </c>
      <c r="C63" s="1" t="s">
        <v>8916</v>
      </c>
      <c r="D63" s="1" t="s">
        <v>3851</v>
      </c>
      <c r="E63" s="1" t="s">
        <v>36543</v>
      </c>
      <c r="F63" s="1" t="s">
        <v>25180</v>
      </c>
      <c r="G63" s="14">
        <v>91464994009</v>
      </c>
      <c r="H63" s="1" t="s">
        <v>8</v>
      </c>
      <c r="I63" s="1" t="s">
        <v>9</v>
      </c>
      <c r="J63" s="1" t="s">
        <v>47295</v>
      </c>
      <c r="K63" s="3" t="s">
        <v>63</v>
      </c>
      <c r="L63" s="1" t="s">
        <v>10</v>
      </c>
      <c r="M63" s="3" t="s">
        <v>213</v>
      </c>
      <c r="N63" s="3" t="s">
        <v>47325</v>
      </c>
      <c r="O63" s="3" t="s">
        <v>17</v>
      </c>
      <c r="P63" s="3" t="s">
        <v>34</v>
      </c>
      <c r="Q63" s="3" t="s">
        <v>42</v>
      </c>
      <c r="R63" s="3" t="s">
        <v>70</v>
      </c>
      <c r="S63" s="3" t="s">
        <v>27</v>
      </c>
      <c r="T63" s="3" t="s">
        <v>50</v>
      </c>
      <c r="U63" s="3" t="s">
        <v>117</v>
      </c>
      <c r="V63" s="3" t="s">
        <v>47351</v>
      </c>
      <c r="W63" s="3" t="s">
        <v>178</v>
      </c>
      <c r="X63" s="3" t="s">
        <v>24</v>
      </c>
      <c r="Y63" s="3" t="s">
        <v>171</v>
      </c>
      <c r="Z63" s="1" t="s">
        <v>24</v>
      </c>
      <c r="AA63" s="1" t="s">
        <v>16</v>
      </c>
      <c r="AB63" s="3" t="s">
        <v>12</v>
      </c>
      <c r="AC63" s="23" t="s">
        <v>37781</v>
      </c>
      <c r="AD63" s="23" t="s">
        <v>38264</v>
      </c>
      <c r="AE63" t="s">
        <v>35399</v>
      </c>
    </row>
    <row r="64" spans="1:31" ht="14.25" customHeight="1">
      <c r="A64" s="1">
        <v>63</v>
      </c>
      <c r="B64" s="1" t="s">
        <v>54</v>
      </c>
      <c r="C64" s="1" t="s">
        <v>9133</v>
      </c>
      <c r="D64" s="1" t="s">
        <v>350</v>
      </c>
      <c r="E64" s="1" t="s">
        <v>36544</v>
      </c>
      <c r="F64" s="1" t="s">
        <v>34243</v>
      </c>
      <c r="G64" s="14">
        <v>919919990049</v>
      </c>
      <c r="H64" s="1" t="s">
        <v>20</v>
      </c>
      <c r="I64" s="1" t="s">
        <v>9</v>
      </c>
      <c r="J64" s="1" t="s">
        <v>47295</v>
      </c>
      <c r="K64" s="3" t="s">
        <v>63</v>
      </c>
      <c r="L64" s="1" t="s">
        <v>10</v>
      </c>
      <c r="M64" s="3" t="s">
        <v>213</v>
      </c>
      <c r="N64" s="3" t="s">
        <v>47325</v>
      </c>
      <c r="O64" s="3" t="s">
        <v>17</v>
      </c>
      <c r="P64" s="3" t="s">
        <v>34</v>
      </c>
      <c r="Q64" s="3" t="s">
        <v>42</v>
      </c>
      <c r="R64" s="3" t="s">
        <v>70</v>
      </c>
      <c r="S64" s="3" t="s">
        <v>27</v>
      </c>
      <c r="T64" s="3" t="s">
        <v>50</v>
      </c>
      <c r="U64" s="3" t="s">
        <v>117</v>
      </c>
      <c r="V64" s="3" t="s">
        <v>47351</v>
      </c>
      <c r="W64" s="3" t="s">
        <v>178</v>
      </c>
      <c r="X64" s="3" t="s">
        <v>24</v>
      </c>
      <c r="Y64" s="3" t="s">
        <v>171</v>
      </c>
      <c r="Z64" s="1" t="s">
        <v>24</v>
      </c>
      <c r="AA64" s="1" t="s">
        <v>16</v>
      </c>
      <c r="AB64" s="3" t="s">
        <v>12</v>
      </c>
      <c r="AC64" s="23" t="s">
        <v>37781</v>
      </c>
      <c r="AD64" s="23" t="s">
        <v>38265</v>
      </c>
      <c r="AE64" t="s">
        <v>35394</v>
      </c>
    </row>
    <row r="65" spans="1:31" ht="14.25" customHeight="1">
      <c r="A65" s="1">
        <v>64</v>
      </c>
      <c r="B65" s="1" t="s">
        <v>54</v>
      </c>
      <c r="C65" s="1" t="s">
        <v>9919</v>
      </c>
      <c r="D65" s="1" t="s">
        <v>92</v>
      </c>
      <c r="E65" s="1" t="s">
        <v>13689</v>
      </c>
      <c r="F65" s="1" t="s">
        <v>32174</v>
      </c>
      <c r="G65" s="14">
        <v>919904449444</v>
      </c>
      <c r="H65" s="1" t="s">
        <v>20</v>
      </c>
      <c r="I65" s="1" t="s">
        <v>9</v>
      </c>
      <c r="J65" s="1" t="s">
        <v>47295</v>
      </c>
      <c r="K65" s="3" t="s">
        <v>63</v>
      </c>
      <c r="L65" s="1" t="s">
        <v>10</v>
      </c>
      <c r="M65" s="3" t="s">
        <v>213</v>
      </c>
      <c r="N65" s="3" t="s">
        <v>47325</v>
      </c>
      <c r="O65" s="3" t="s">
        <v>17</v>
      </c>
      <c r="P65" s="3" t="s">
        <v>34</v>
      </c>
      <c r="Q65" s="3" t="s">
        <v>42</v>
      </c>
      <c r="R65" s="3" t="s">
        <v>70</v>
      </c>
      <c r="S65" s="3" t="s">
        <v>27</v>
      </c>
      <c r="T65" s="3" t="s">
        <v>50</v>
      </c>
      <c r="U65" s="3" t="s">
        <v>117</v>
      </c>
      <c r="V65" s="3" t="s">
        <v>47351</v>
      </c>
      <c r="W65" s="3" t="s">
        <v>178</v>
      </c>
      <c r="X65" s="3" t="s">
        <v>24</v>
      </c>
      <c r="Y65" s="3" t="s">
        <v>171</v>
      </c>
      <c r="Z65" s="1" t="s">
        <v>24</v>
      </c>
      <c r="AA65" s="1" t="s">
        <v>16</v>
      </c>
      <c r="AB65" s="3" t="s">
        <v>12</v>
      </c>
      <c r="AC65" s="23" t="s">
        <v>37781</v>
      </c>
      <c r="AD65" s="23" t="s">
        <v>38266</v>
      </c>
      <c r="AE65" t="s">
        <v>35410</v>
      </c>
    </row>
    <row r="66" spans="1:31" ht="14.25" customHeight="1">
      <c r="A66" s="1">
        <v>65</v>
      </c>
      <c r="B66" s="9" t="s">
        <v>6</v>
      </c>
      <c r="C66" s="1" t="s">
        <v>10195</v>
      </c>
      <c r="D66" s="1" t="s">
        <v>359</v>
      </c>
      <c r="E66" s="1" t="s">
        <v>139</v>
      </c>
      <c r="F66" s="1" t="s">
        <v>25818</v>
      </c>
      <c r="G66" s="14">
        <v>91944690960</v>
      </c>
      <c r="H66" s="1" t="s">
        <v>8</v>
      </c>
      <c r="I66" s="1" t="s">
        <v>9</v>
      </c>
      <c r="J66" s="1" t="s">
        <v>47295</v>
      </c>
      <c r="K66" s="3" t="s">
        <v>17</v>
      </c>
      <c r="L66" s="1" t="s">
        <v>10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1"/>
      <c r="AA66" s="1" t="s">
        <v>11</v>
      </c>
      <c r="AB66" s="3" t="s">
        <v>538</v>
      </c>
      <c r="AC66" s="23" t="s">
        <v>37781</v>
      </c>
      <c r="AD66" s="23" t="s">
        <v>38267</v>
      </c>
      <c r="AE66" t="s">
        <v>35399</v>
      </c>
    </row>
    <row r="67" spans="1:31" ht="14.25" customHeight="1">
      <c r="A67" s="1">
        <v>66</v>
      </c>
      <c r="B67" s="1" t="s">
        <v>54</v>
      </c>
      <c r="C67" s="1" t="s">
        <v>10337</v>
      </c>
      <c r="D67" s="1" t="s">
        <v>3930</v>
      </c>
      <c r="E67" s="1" t="s">
        <v>40</v>
      </c>
      <c r="F67" s="1" t="s">
        <v>25877</v>
      </c>
      <c r="G67" s="14">
        <v>914444411</v>
      </c>
      <c r="H67" s="1" t="s">
        <v>37</v>
      </c>
      <c r="I67" s="1" t="s">
        <v>9</v>
      </c>
      <c r="J67" s="1" t="s">
        <v>47295</v>
      </c>
      <c r="K67" s="3" t="s">
        <v>63</v>
      </c>
      <c r="L67" s="1" t="s">
        <v>10</v>
      </c>
      <c r="M67" s="3" t="s">
        <v>213</v>
      </c>
      <c r="N67" s="3" t="s">
        <v>47325</v>
      </c>
      <c r="O67" s="3" t="s">
        <v>17</v>
      </c>
      <c r="P67" s="3" t="s">
        <v>34</v>
      </c>
      <c r="Q67" s="3" t="s">
        <v>42</v>
      </c>
      <c r="R67" s="3" t="s">
        <v>70</v>
      </c>
      <c r="S67" s="3" t="s">
        <v>27</v>
      </c>
      <c r="T67" s="3" t="s">
        <v>50</v>
      </c>
      <c r="U67" s="3" t="s">
        <v>117</v>
      </c>
      <c r="V67" s="3" t="s">
        <v>47351</v>
      </c>
      <c r="W67" s="3" t="s">
        <v>178</v>
      </c>
      <c r="X67" s="3" t="s">
        <v>24</v>
      </c>
      <c r="Y67" s="3" t="s">
        <v>171</v>
      </c>
      <c r="Z67" s="1" t="s">
        <v>24</v>
      </c>
      <c r="AA67" s="1" t="s">
        <v>16</v>
      </c>
      <c r="AB67" s="3" t="s">
        <v>12</v>
      </c>
      <c r="AC67" s="23" t="s">
        <v>37781</v>
      </c>
      <c r="AD67" s="23" t="s">
        <v>38268</v>
      </c>
      <c r="AE67" t="s">
        <v>35409</v>
      </c>
    </row>
    <row r="68" spans="1:31" ht="14.25" customHeight="1">
      <c r="A68" s="1">
        <v>67</v>
      </c>
      <c r="B68" s="1" t="s">
        <v>10396</v>
      </c>
      <c r="C68" s="1" t="s">
        <v>11925</v>
      </c>
      <c r="D68" s="1" t="s">
        <v>522</v>
      </c>
      <c r="E68" s="1" t="s">
        <v>842</v>
      </c>
      <c r="F68" s="1" t="s">
        <v>26676</v>
      </c>
      <c r="G68" s="14">
        <v>91946060609</v>
      </c>
      <c r="H68" s="1" t="s">
        <v>8</v>
      </c>
      <c r="I68" s="1" t="s">
        <v>9</v>
      </c>
      <c r="J68" s="1" t="s">
        <v>47295</v>
      </c>
      <c r="K68" s="3" t="s">
        <v>63</v>
      </c>
      <c r="L68" s="1" t="s">
        <v>10</v>
      </c>
      <c r="M68" s="3" t="s">
        <v>213</v>
      </c>
      <c r="N68" s="3" t="s">
        <v>47325</v>
      </c>
      <c r="O68" s="3" t="s">
        <v>17</v>
      </c>
      <c r="P68" s="3" t="s">
        <v>34</v>
      </c>
      <c r="Q68" s="3" t="s">
        <v>42</v>
      </c>
      <c r="R68" s="3" t="s">
        <v>70</v>
      </c>
      <c r="S68" s="3" t="s">
        <v>27</v>
      </c>
      <c r="T68" s="3" t="s">
        <v>50</v>
      </c>
      <c r="U68" s="3" t="s">
        <v>117</v>
      </c>
      <c r="V68" s="3" t="s">
        <v>47351</v>
      </c>
      <c r="W68" s="3" t="s">
        <v>178</v>
      </c>
      <c r="X68" s="3" t="s">
        <v>24</v>
      </c>
      <c r="Y68" s="3" t="s">
        <v>171</v>
      </c>
      <c r="Z68" s="1" t="s">
        <v>24</v>
      </c>
      <c r="AA68" s="1" t="s">
        <v>16</v>
      </c>
      <c r="AB68" s="3" t="s">
        <v>12</v>
      </c>
      <c r="AC68" s="23" t="s">
        <v>37784</v>
      </c>
      <c r="AD68" s="23" t="s">
        <v>38269</v>
      </c>
      <c r="AE68" t="s">
        <v>35409</v>
      </c>
    </row>
    <row r="69" spans="1:31" ht="14.25" customHeight="1">
      <c r="A69" s="1">
        <v>68</v>
      </c>
      <c r="B69" s="1" t="s">
        <v>10396</v>
      </c>
      <c r="C69" s="1" t="s">
        <v>12068</v>
      </c>
      <c r="D69" s="1" t="s">
        <v>2667</v>
      </c>
      <c r="E69" s="1" t="s">
        <v>16077</v>
      </c>
      <c r="F69" s="1" t="s">
        <v>26748</v>
      </c>
      <c r="G69" s="14">
        <v>91600400494</v>
      </c>
      <c r="H69" s="1" t="s">
        <v>20</v>
      </c>
      <c r="I69" s="1" t="s">
        <v>9</v>
      </c>
      <c r="J69" s="1" t="s">
        <v>47295</v>
      </c>
      <c r="K69" s="3" t="s">
        <v>63</v>
      </c>
      <c r="L69" s="1" t="s">
        <v>10</v>
      </c>
      <c r="M69" s="3" t="s">
        <v>213</v>
      </c>
      <c r="N69" s="3" t="s">
        <v>47325</v>
      </c>
      <c r="O69" s="3" t="s">
        <v>17</v>
      </c>
      <c r="P69" s="3" t="s">
        <v>34</v>
      </c>
      <c r="Q69" s="3" t="s">
        <v>42</v>
      </c>
      <c r="R69" s="3" t="s">
        <v>70</v>
      </c>
      <c r="S69" s="3" t="s">
        <v>27</v>
      </c>
      <c r="T69" s="3" t="s">
        <v>50</v>
      </c>
      <c r="U69" s="3" t="s">
        <v>117</v>
      </c>
      <c r="V69" s="3" t="s">
        <v>47351</v>
      </c>
      <c r="W69" s="3" t="s">
        <v>178</v>
      </c>
      <c r="X69" s="3" t="s">
        <v>24</v>
      </c>
      <c r="Y69" s="3" t="s">
        <v>171</v>
      </c>
      <c r="Z69" s="1" t="s">
        <v>24</v>
      </c>
      <c r="AA69" s="1" t="s">
        <v>16</v>
      </c>
      <c r="AB69" s="3" t="s">
        <v>12</v>
      </c>
      <c r="AC69" s="23" t="s">
        <v>37784</v>
      </c>
      <c r="AD69" s="23" t="s">
        <v>38270</v>
      </c>
      <c r="AE69" t="s">
        <v>35409</v>
      </c>
    </row>
    <row r="70" spans="1:31" ht="14.25" customHeight="1">
      <c r="A70" s="1">
        <v>69</v>
      </c>
      <c r="B70" s="9" t="s">
        <v>6</v>
      </c>
      <c r="C70" s="1" t="s">
        <v>13135</v>
      </c>
      <c r="D70" s="1" t="s">
        <v>13136</v>
      </c>
      <c r="E70" s="1" t="s">
        <v>1180</v>
      </c>
      <c r="F70" s="1" t="s">
        <v>34653</v>
      </c>
      <c r="G70" s="14">
        <v>9144164690</v>
      </c>
      <c r="H70" s="1" t="s">
        <v>8</v>
      </c>
      <c r="I70" s="1" t="s">
        <v>62</v>
      </c>
      <c r="J70" s="1" t="s">
        <v>47295</v>
      </c>
      <c r="K70" s="3" t="s">
        <v>63</v>
      </c>
      <c r="L70" s="1" t="s">
        <v>10</v>
      </c>
      <c r="M70" s="3" t="s">
        <v>213</v>
      </c>
      <c r="N70" s="3" t="s">
        <v>47325</v>
      </c>
      <c r="O70" s="3" t="s">
        <v>17</v>
      </c>
      <c r="P70" s="3" t="s">
        <v>34</v>
      </c>
      <c r="Q70" s="3" t="s">
        <v>42</v>
      </c>
      <c r="R70" s="3" t="s">
        <v>70</v>
      </c>
      <c r="S70" s="3" t="s">
        <v>27</v>
      </c>
      <c r="T70" s="3" t="s">
        <v>50</v>
      </c>
      <c r="U70" s="3" t="s">
        <v>117</v>
      </c>
      <c r="V70" s="3" t="s">
        <v>47351</v>
      </c>
      <c r="W70" s="3" t="s">
        <v>178</v>
      </c>
      <c r="X70" s="3" t="s">
        <v>24</v>
      </c>
      <c r="Y70" s="3" t="s">
        <v>171</v>
      </c>
      <c r="Z70" s="1" t="s">
        <v>24</v>
      </c>
      <c r="AA70" s="1" t="s">
        <v>16</v>
      </c>
      <c r="AB70" s="3" t="s">
        <v>12</v>
      </c>
      <c r="AC70" s="23" t="s">
        <v>37784</v>
      </c>
      <c r="AD70" s="23" t="s">
        <v>38271</v>
      </c>
      <c r="AE70" t="s">
        <v>35409</v>
      </c>
    </row>
    <row r="71" spans="1:31" ht="14.25" customHeight="1">
      <c r="A71" s="1">
        <v>70</v>
      </c>
      <c r="B71" s="9" t="s">
        <v>6</v>
      </c>
      <c r="C71" s="1" t="s">
        <v>13343</v>
      </c>
      <c r="D71" s="1" t="s">
        <v>13344</v>
      </c>
      <c r="E71" s="1" t="s">
        <v>139</v>
      </c>
      <c r="F71" s="1" t="s">
        <v>27511</v>
      </c>
      <c r="G71" s="14">
        <v>91949199999</v>
      </c>
      <c r="H71" s="1" t="s">
        <v>8</v>
      </c>
      <c r="I71" s="1" t="s">
        <v>9</v>
      </c>
      <c r="J71" s="1" t="s">
        <v>47295</v>
      </c>
      <c r="K71" s="3" t="s">
        <v>63</v>
      </c>
      <c r="L71" s="1" t="s">
        <v>10</v>
      </c>
      <c r="M71" s="3" t="s">
        <v>213</v>
      </c>
      <c r="N71" s="3" t="s">
        <v>47325</v>
      </c>
      <c r="O71" s="3" t="s">
        <v>17</v>
      </c>
      <c r="P71" s="3" t="s">
        <v>34</v>
      </c>
      <c r="Q71" s="3" t="s">
        <v>42</v>
      </c>
      <c r="R71" s="3" t="s">
        <v>70</v>
      </c>
      <c r="S71" s="3" t="s">
        <v>27</v>
      </c>
      <c r="T71" s="3" t="s">
        <v>50</v>
      </c>
      <c r="U71" s="3" t="s">
        <v>117</v>
      </c>
      <c r="V71" s="3" t="s">
        <v>47351</v>
      </c>
      <c r="W71" s="3" t="s">
        <v>178</v>
      </c>
      <c r="X71" s="3" t="s">
        <v>24</v>
      </c>
      <c r="Y71" s="3" t="s">
        <v>171</v>
      </c>
      <c r="Z71" s="1" t="s">
        <v>24</v>
      </c>
      <c r="AA71" s="1" t="s">
        <v>16</v>
      </c>
      <c r="AB71" s="3" t="s">
        <v>12</v>
      </c>
      <c r="AC71" s="23" t="s">
        <v>37785</v>
      </c>
      <c r="AD71" s="23" t="s">
        <v>38272</v>
      </c>
      <c r="AE71" t="s">
        <v>35410</v>
      </c>
    </row>
    <row r="72" spans="1:31" ht="14.25" customHeight="1">
      <c r="A72" s="1">
        <v>71</v>
      </c>
      <c r="B72" s="9" t="s">
        <v>6</v>
      </c>
      <c r="C72" s="1" t="s">
        <v>14002</v>
      </c>
      <c r="D72" s="1" t="s">
        <v>622</v>
      </c>
      <c r="E72" s="1" t="s">
        <v>13893</v>
      </c>
      <c r="F72" s="1" t="s">
        <v>27810</v>
      </c>
      <c r="G72" s="14">
        <v>919449016904</v>
      </c>
      <c r="H72" s="1" t="s">
        <v>8</v>
      </c>
      <c r="I72" s="1" t="s">
        <v>9</v>
      </c>
      <c r="J72" s="1" t="s">
        <v>47295</v>
      </c>
      <c r="K72" s="3" t="s">
        <v>17</v>
      </c>
      <c r="L72" s="1" t="s">
        <v>10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1"/>
      <c r="AA72" s="1" t="s">
        <v>11</v>
      </c>
      <c r="AB72" s="3" t="s">
        <v>538</v>
      </c>
      <c r="AC72" s="23" t="s">
        <v>37788</v>
      </c>
      <c r="AD72" s="23" t="s">
        <v>38273</v>
      </c>
      <c r="AE72" t="s">
        <v>35409</v>
      </c>
    </row>
    <row r="73" spans="1:31" ht="14.25" customHeight="1">
      <c r="A73" s="1">
        <v>72</v>
      </c>
      <c r="B73" s="1" t="s">
        <v>54</v>
      </c>
      <c r="C73" s="1" t="s">
        <v>17962</v>
      </c>
      <c r="D73" s="9" t="s">
        <v>3465</v>
      </c>
      <c r="E73" s="9" t="s">
        <v>16466</v>
      </c>
      <c r="F73" s="9" t="s">
        <v>29771</v>
      </c>
      <c r="G73" s="17">
        <v>91949496666</v>
      </c>
      <c r="H73" s="9" t="s">
        <v>8</v>
      </c>
      <c r="I73" s="1" t="s">
        <v>62</v>
      </c>
      <c r="J73" s="1" t="s">
        <v>47293</v>
      </c>
      <c r="K73" s="11" t="s">
        <v>14136</v>
      </c>
      <c r="L73" s="1" t="s">
        <v>10</v>
      </c>
      <c r="M73" s="11"/>
      <c r="N73" s="3"/>
      <c r="O73" s="11"/>
      <c r="P73" s="3"/>
      <c r="Q73" s="11"/>
      <c r="R73" s="3"/>
      <c r="S73" s="11"/>
      <c r="T73" s="3"/>
      <c r="U73" s="11"/>
      <c r="V73" s="3"/>
      <c r="W73" s="11"/>
      <c r="X73" s="3"/>
      <c r="Y73" s="11"/>
      <c r="Z73" s="1"/>
      <c r="AA73" s="1" t="s">
        <v>16</v>
      </c>
      <c r="AC73" s="23" t="s">
        <v>37787</v>
      </c>
      <c r="AD73" s="23" t="s">
        <v>38259</v>
      </c>
      <c r="AE73" t="s">
        <v>35399</v>
      </c>
    </row>
    <row r="74" spans="1:31" ht="14.25" customHeight="1">
      <c r="A74" s="1">
        <v>73</v>
      </c>
      <c r="B74" s="1" t="s">
        <v>54</v>
      </c>
      <c r="C74" s="1" t="s">
        <v>19143</v>
      </c>
      <c r="D74" s="9" t="s">
        <v>2746</v>
      </c>
      <c r="E74" s="9" t="s">
        <v>724</v>
      </c>
      <c r="F74" s="9" t="s">
        <v>30219</v>
      </c>
      <c r="G74" s="17">
        <v>91446611144</v>
      </c>
      <c r="H74" s="9" t="s">
        <v>15</v>
      </c>
      <c r="I74" s="1" t="s">
        <v>41</v>
      </c>
      <c r="J74" s="1" t="s">
        <v>47293</v>
      </c>
      <c r="K74" s="3" t="s">
        <v>17</v>
      </c>
      <c r="L74" s="1" t="s">
        <v>10</v>
      </c>
      <c r="M74" s="4" t="s">
        <v>42</v>
      </c>
      <c r="N74" s="3" t="s">
        <v>47325</v>
      </c>
      <c r="O74" s="4" t="s">
        <v>14137</v>
      </c>
      <c r="P74" s="3" t="s">
        <v>34</v>
      </c>
      <c r="Q74" s="11"/>
      <c r="R74" s="3"/>
      <c r="S74" s="11"/>
      <c r="T74" s="3"/>
      <c r="U74" s="11"/>
      <c r="V74" s="3"/>
      <c r="W74" s="11"/>
      <c r="X74" s="3"/>
      <c r="Y74" s="11"/>
      <c r="Z74" s="1"/>
      <c r="AA74" s="1" t="s">
        <v>16</v>
      </c>
      <c r="AC74" s="23" t="s">
        <v>37789</v>
      </c>
      <c r="AD74" s="23" t="s">
        <v>38259</v>
      </c>
      <c r="AE74" t="s">
        <v>35409</v>
      </c>
    </row>
    <row r="75" spans="1:31" ht="14.25" customHeight="1">
      <c r="A75" s="1">
        <v>74</v>
      </c>
      <c r="B75" s="1" t="s">
        <v>54</v>
      </c>
      <c r="C75" s="1" t="s">
        <v>19150</v>
      </c>
      <c r="D75" s="9" t="s">
        <v>18507</v>
      </c>
      <c r="E75" s="9" t="s">
        <v>18508</v>
      </c>
      <c r="F75" s="9" t="s">
        <v>30224</v>
      </c>
      <c r="G75" s="17">
        <v>919619444140</v>
      </c>
      <c r="H75" s="9" t="s">
        <v>37</v>
      </c>
      <c r="I75" s="1" t="s">
        <v>62</v>
      </c>
      <c r="J75" s="1" t="s">
        <v>47293</v>
      </c>
      <c r="K75" s="3" t="s">
        <v>42</v>
      </c>
      <c r="L75" s="1" t="s">
        <v>10</v>
      </c>
      <c r="M75" s="4" t="s">
        <v>14136</v>
      </c>
      <c r="N75" s="3" t="s">
        <v>47325</v>
      </c>
      <c r="O75" s="4" t="s">
        <v>13</v>
      </c>
      <c r="P75" s="3" t="s">
        <v>34</v>
      </c>
      <c r="Q75" s="11"/>
      <c r="R75" s="3"/>
      <c r="S75" s="11"/>
      <c r="T75" s="3"/>
      <c r="U75" s="11"/>
      <c r="V75" s="3"/>
      <c r="W75" s="11"/>
      <c r="X75" s="3"/>
      <c r="Y75" s="11"/>
      <c r="Z75" s="1"/>
      <c r="AA75" s="1" t="s">
        <v>16</v>
      </c>
      <c r="AC75" s="23" t="s">
        <v>37789</v>
      </c>
      <c r="AD75" s="23" t="s">
        <v>38259</v>
      </c>
      <c r="AE75" t="s">
        <v>35394</v>
      </c>
    </row>
    <row r="76" spans="1:31" ht="14.25" customHeight="1">
      <c r="A76" s="1">
        <v>75</v>
      </c>
      <c r="B76" s="1" t="s">
        <v>54</v>
      </c>
      <c r="C76" s="1" t="s">
        <v>19152</v>
      </c>
      <c r="D76" s="9" t="s">
        <v>89</v>
      </c>
      <c r="E76" s="9" t="s">
        <v>1601</v>
      </c>
      <c r="F76" s="9" t="s">
        <v>30226</v>
      </c>
      <c r="G76" s="17">
        <v>91440064946</v>
      </c>
      <c r="H76" s="9" t="s">
        <v>15</v>
      </c>
      <c r="I76" s="1" t="s">
        <v>41</v>
      </c>
      <c r="J76" s="1" t="s">
        <v>47293</v>
      </c>
      <c r="K76" s="3" t="s">
        <v>42</v>
      </c>
      <c r="L76" s="1" t="s">
        <v>10</v>
      </c>
      <c r="M76" s="11"/>
      <c r="N76" s="3"/>
      <c r="O76" s="11"/>
      <c r="P76" s="3"/>
      <c r="Q76" s="11"/>
      <c r="R76" s="3"/>
      <c r="S76" s="11"/>
      <c r="T76" s="3"/>
      <c r="U76" s="11"/>
      <c r="V76" s="3"/>
      <c r="W76" s="11"/>
      <c r="X76" s="3"/>
      <c r="Y76" s="11"/>
      <c r="Z76" s="1"/>
      <c r="AA76" s="1" t="s">
        <v>16</v>
      </c>
      <c r="AC76" s="23" t="s">
        <v>37789</v>
      </c>
      <c r="AD76" s="23" t="s">
        <v>38259</v>
      </c>
      <c r="AE76" t="s">
        <v>35409</v>
      </c>
    </row>
    <row r="77" spans="1:31" ht="14.25" customHeight="1">
      <c r="A77" s="1">
        <v>76</v>
      </c>
      <c r="B77" s="9" t="s">
        <v>6</v>
      </c>
      <c r="C77" s="1" t="s">
        <v>8567</v>
      </c>
      <c r="D77" s="1" t="s">
        <v>965</v>
      </c>
      <c r="E77" s="1" t="s">
        <v>8568</v>
      </c>
      <c r="F77" s="1" t="s">
        <v>32018</v>
      </c>
      <c r="G77" s="14">
        <v>919610664969</v>
      </c>
      <c r="H77" s="1" t="s">
        <v>132</v>
      </c>
      <c r="I77" s="1" t="s">
        <v>62</v>
      </c>
      <c r="J77" s="1" t="s">
        <v>47293</v>
      </c>
      <c r="K77" s="3" t="s">
        <v>17</v>
      </c>
      <c r="L77" s="1" t="s">
        <v>10</v>
      </c>
      <c r="M77" s="4" t="s">
        <v>42</v>
      </c>
      <c r="N77" s="3" t="s">
        <v>47325</v>
      </c>
      <c r="O77" s="3" t="s">
        <v>117</v>
      </c>
      <c r="P77" s="3" t="s">
        <v>34</v>
      </c>
      <c r="Q77" s="3" t="s">
        <v>178</v>
      </c>
      <c r="R77" s="3" t="s">
        <v>70</v>
      </c>
      <c r="S77" s="3"/>
      <c r="T77" s="3"/>
      <c r="U77" s="3"/>
      <c r="V77" s="3"/>
      <c r="W77" s="3"/>
      <c r="X77" s="3"/>
      <c r="Y77" s="3"/>
      <c r="Z77" s="1"/>
      <c r="AA77" s="1" t="s">
        <v>16</v>
      </c>
      <c r="AB77" s="3" t="s">
        <v>12</v>
      </c>
      <c r="AC77" s="23" t="s">
        <v>37781</v>
      </c>
      <c r="AD77" s="23" t="s">
        <v>38274</v>
      </c>
      <c r="AE77" t="s">
        <v>35409</v>
      </c>
    </row>
    <row r="78" spans="1:31" ht="14.25" customHeight="1">
      <c r="A78" s="1">
        <v>77</v>
      </c>
      <c r="B78" s="9" t="s">
        <v>6</v>
      </c>
      <c r="C78" s="1" t="s">
        <v>9922</v>
      </c>
      <c r="D78" s="1" t="s">
        <v>1867</v>
      </c>
      <c r="E78" s="1" t="s">
        <v>90</v>
      </c>
      <c r="F78" s="1" t="s">
        <v>25676</v>
      </c>
      <c r="G78" s="14">
        <v>91944644949</v>
      </c>
      <c r="H78" s="1" t="s">
        <v>15</v>
      </c>
      <c r="I78" s="1" t="s">
        <v>33</v>
      </c>
      <c r="J78" s="1" t="s">
        <v>47293</v>
      </c>
      <c r="K78" s="3" t="s">
        <v>17</v>
      </c>
      <c r="L78" s="1" t="s">
        <v>10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1"/>
      <c r="AA78" s="1" t="s">
        <v>11</v>
      </c>
      <c r="AB78" s="3" t="s">
        <v>321</v>
      </c>
      <c r="AC78" s="23" t="s">
        <v>37781</v>
      </c>
      <c r="AD78" s="23" t="s">
        <v>38275</v>
      </c>
      <c r="AE78" t="s">
        <v>35394</v>
      </c>
    </row>
    <row r="79" spans="1:31" ht="14.25" customHeight="1">
      <c r="A79" s="1">
        <v>78</v>
      </c>
      <c r="B79" s="1" t="s">
        <v>10396</v>
      </c>
      <c r="C79" s="1" t="s">
        <v>11943</v>
      </c>
      <c r="D79" s="1" t="s">
        <v>35422</v>
      </c>
      <c r="E79" s="1" t="s">
        <v>139</v>
      </c>
      <c r="F79" s="1" t="s">
        <v>26684</v>
      </c>
      <c r="G79" s="14">
        <v>919946009466</v>
      </c>
      <c r="H79" s="1" t="s">
        <v>8</v>
      </c>
      <c r="I79" s="1" t="s">
        <v>62</v>
      </c>
      <c r="J79" s="1" t="s">
        <v>47293</v>
      </c>
      <c r="K79" s="3" t="s">
        <v>42</v>
      </c>
      <c r="L79" s="1" t="s">
        <v>10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1"/>
      <c r="AA79" s="1" t="s">
        <v>16</v>
      </c>
      <c r="AB79" s="3" t="s">
        <v>12</v>
      </c>
      <c r="AC79" s="23" t="s">
        <v>37784</v>
      </c>
      <c r="AD79" s="23" t="s">
        <v>38276</v>
      </c>
      <c r="AE79" t="s">
        <v>35409</v>
      </c>
    </row>
    <row r="80" spans="1:31" ht="14.25" customHeight="1">
      <c r="A80" s="1">
        <v>79</v>
      </c>
      <c r="B80" s="9" t="s">
        <v>6</v>
      </c>
      <c r="C80" s="1" t="s">
        <v>13890</v>
      </c>
      <c r="D80" s="1" t="s">
        <v>52</v>
      </c>
      <c r="E80" s="1" t="s">
        <v>13891</v>
      </c>
      <c r="F80" s="1" t="s">
        <v>27753</v>
      </c>
      <c r="G80" s="14">
        <v>910444646</v>
      </c>
      <c r="H80" s="1" t="s">
        <v>37</v>
      </c>
      <c r="I80" s="1" t="s">
        <v>9</v>
      </c>
      <c r="J80" s="1" t="s">
        <v>47293</v>
      </c>
      <c r="K80" s="3" t="s">
        <v>17</v>
      </c>
      <c r="L80" s="1" t="s">
        <v>10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1"/>
      <c r="AA80" s="1" t="s">
        <v>11</v>
      </c>
      <c r="AB80" s="3" t="s">
        <v>538</v>
      </c>
      <c r="AC80" s="23" t="s">
        <v>37790</v>
      </c>
      <c r="AD80" s="23" t="s">
        <v>38277</v>
      </c>
      <c r="AE80" t="s">
        <v>35399</v>
      </c>
    </row>
    <row r="81" spans="1:31" ht="14.25" customHeight="1">
      <c r="A81" s="1">
        <v>80</v>
      </c>
      <c r="B81" s="9" t="s">
        <v>6</v>
      </c>
      <c r="C81" s="1" t="s">
        <v>13939</v>
      </c>
      <c r="D81" s="1" t="s">
        <v>419</v>
      </c>
      <c r="E81" s="1" t="s">
        <v>13940</v>
      </c>
      <c r="F81" s="1" t="s">
        <v>27777</v>
      </c>
      <c r="G81" s="14">
        <v>9194444</v>
      </c>
      <c r="H81" s="1" t="s">
        <v>8</v>
      </c>
      <c r="I81" s="1" t="s">
        <v>41</v>
      </c>
      <c r="J81" s="1" t="s">
        <v>47293</v>
      </c>
      <c r="K81" s="3" t="s">
        <v>17</v>
      </c>
      <c r="L81" s="1" t="s">
        <v>10</v>
      </c>
      <c r="M81" s="4" t="s">
        <v>42</v>
      </c>
      <c r="N81" s="3" t="s">
        <v>47325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1"/>
      <c r="AA81" s="1" t="s">
        <v>16</v>
      </c>
      <c r="AB81" s="3" t="s">
        <v>12</v>
      </c>
      <c r="AC81" s="23" t="s">
        <v>37791</v>
      </c>
      <c r="AD81" s="23" t="s">
        <v>38278</v>
      </c>
      <c r="AE81" t="s">
        <v>35409</v>
      </c>
    </row>
    <row r="82" spans="1:31" ht="14.25" customHeight="1">
      <c r="A82" s="1">
        <v>81</v>
      </c>
      <c r="B82" s="9" t="s">
        <v>6</v>
      </c>
      <c r="C82" s="1" t="s">
        <v>13359</v>
      </c>
      <c r="D82" s="1" t="s">
        <v>13360</v>
      </c>
      <c r="E82" s="1" t="s">
        <v>10643</v>
      </c>
      <c r="F82" s="1" t="s">
        <v>34680</v>
      </c>
      <c r="G82" s="14">
        <v>9144444946</v>
      </c>
      <c r="H82" s="1" t="s">
        <v>8</v>
      </c>
      <c r="I82" s="1" t="s">
        <v>41</v>
      </c>
      <c r="J82" s="1" t="s">
        <v>47295</v>
      </c>
      <c r="K82" s="3" t="s">
        <v>63</v>
      </c>
      <c r="L82" s="1" t="s">
        <v>10</v>
      </c>
      <c r="M82" s="3" t="s">
        <v>213</v>
      </c>
      <c r="N82" s="3" t="s">
        <v>47325</v>
      </c>
      <c r="O82" s="3" t="s">
        <v>17</v>
      </c>
      <c r="P82" s="3" t="s">
        <v>34</v>
      </c>
      <c r="Q82" s="3" t="s">
        <v>42</v>
      </c>
      <c r="R82" s="3" t="s">
        <v>70</v>
      </c>
      <c r="S82" s="3" t="s">
        <v>27</v>
      </c>
      <c r="T82" s="3" t="s">
        <v>47351</v>
      </c>
      <c r="U82" s="3" t="s">
        <v>117</v>
      </c>
      <c r="V82" s="3" t="s">
        <v>50</v>
      </c>
      <c r="W82" s="3" t="s">
        <v>178</v>
      </c>
      <c r="X82" s="3" t="s">
        <v>24</v>
      </c>
      <c r="Y82" s="3" t="s">
        <v>171</v>
      </c>
      <c r="Z82" s="1" t="s">
        <v>24</v>
      </c>
      <c r="AA82" s="1" t="s">
        <v>16</v>
      </c>
      <c r="AB82" s="3" t="s">
        <v>12</v>
      </c>
      <c r="AC82" s="23" t="s">
        <v>37785</v>
      </c>
      <c r="AD82" s="23" t="s">
        <v>38279</v>
      </c>
      <c r="AE82" t="s">
        <v>35409</v>
      </c>
    </row>
    <row r="83" spans="1:31" ht="14.25" customHeight="1">
      <c r="A83" s="1">
        <v>82</v>
      </c>
      <c r="B83" s="9" t="s">
        <v>6</v>
      </c>
      <c r="C83" s="1" t="s">
        <v>682</v>
      </c>
      <c r="D83" s="1" t="s">
        <v>683</v>
      </c>
      <c r="E83" s="1" t="s">
        <v>139</v>
      </c>
      <c r="F83" s="1" t="s">
        <v>33438</v>
      </c>
      <c r="G83" s="14">
        <v>919016994606</v>
      </c>
      <c r="H83" s="1" t="s">
        <v>46</v>
      </c>
      <c r="I83" s="1" t="s">
        <v>41</v>
      </c>
      <c r="J83" s="1" t="s">
        <v>47294</v>
      </c>
      <c r="K83" s="3" t="s">
        <v>42</v>
      </c>
      <c r="L83" s="1" t="s">
        <v>10</v>
      </c>
      <c r="M83" s="3" t="s">
        <v>27</v>
      </c>
      <c r="N83" s="3" t="s">
        <v>47325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1"/>
      <c r="AA83" s="1" t="s">
        <v>16</v>
      </c>
      <c r="AB83" s="3" t="s">
        <v>12</v>
      </c>
      <c r="AC83" s="23" t="s">
        <v>37782</v>
      </c>
      <c r="AD83" s="23" t="s">
        <v>38280</v>
      </c>
      <c r="AE83" t="s">
        <v>35410</v>
      </c>
    </row>
    <row r="84" spans="1:31" ht="14.25" customHeight="1">
      <c r="A84" s="1">
        <v>83</v>
      </c>
      <c r="B84" s="9" t="s">
        <v>6</v>
      </c>
      <c r="C84" s="1" t="s">
        <v>960</v>
      </c>
      <c r="D84" s="1" t="s">
        <v>961</v>
      </c>
      <c r="E84" s="1" t="s">
        <v>962</v>
      </c>
      <c r="F84" s="1" t="s">
        <v>21393</v>
      </c>
      <c r="G84" s="14">
        <v>916444144014</v>
      </c>
      <c r="H84" s="1" t="s">
        <v>15</v>
      </c>
      <c r="I84" s="1" t="s">
        <v>41</v>
      </c>
      <c r="J84" s="1" t="s">
        <v>47294</v>
      </c>
      <c r="K84" s="3" t="s">
        <v>63</v>
      </c>
      <c r="L84" s="1" t="s">
        <v>10</v>
      </c>
      <c r="M84" s="3" t="s">
        <v>213</v>
      </c>
      <c r="N84" s="3" t="s">
        <v>47325</v>
      </c>
      <c r="O84" s="3" t="s">
        <v>17</v>
      </c>
      <c r="P84" s="3" t="s">
        <v>34</v>
      </c>
      <c r="Q84" s="3" t="s">
        <v>42</v>
      </c>
      <c r="R84" s="3" t="s">
        <v>70</v>
      </c>
      <c r="S84" s="3" t="s">
        <v>27</v>
      </c>
      <c r="T84" s="3" t="s">
        <v>47294</v>
      </c>
      <c r="U84" s="3" t="s">
        <v>117</v>
      </c>
      <c r="V84" s="3" t="s">
        <v>47294</v>
      </c>
      <c r="W84" s="3" t="s">
        <v>178</v>
      </c>
      <c r="X84" s="3" t="s">
        <v>47294</v>
      </c>
      <c r="Y84" s="3" t="s">
        <v>171</v>
      </c>
      <c r="Z84" s="1" t="s">
        <v>47294</v>
      </c>
      <c r="AA84" s="1" t="s">
        <v>16</v>
      </c>
      <c r="AB84" s="3" t="s">
        <v>12</v>
      </c>
      <c r="AC84" s="23" t="s">
        <v>37782</v>
      </c>
      <c r="AD84" s="23" t="s">
        <v>38281</v>
      </c>
      <c r="AE84" t="s">
        <v>35409</v>
      </c>
    </row>
    <row r="85" spans="1:31" ht="14.25" customHeight="1">
      <c r="A85" s="1">
        <v>84</v>
      </c>
      <c r="B85" s="9" t="s">
        <v>6</v>
      </c>
      <c r="C85" s="1" t="s">
        <v>6217</v>
      </c>
      <c r="D85" s="1" t="s">
        <v>6218</v>
      </c>
      <c r="E85" s="1" t="s">
        <v>447</v>
      </c>
      <c r="F85" s="1" t="s">
        <v>31747</v>
      </c>
      <c r="G85" s="14">
        <v>919041114641</v>
      </c>
      <c r="H85" s="1" t="s">
        <v>46</v>
      </c>
      <c r="I85" s="1" t="s">
        <v>9</v>
      </c>
      <c r="J85" s="1" t="s">
        <v>47294</v>
      </c>
      <c r="K85" s="3" t="s">
        <v>17</v>
      </c>
      <c r="L85" s="1" t="s">
        <v>10</v>
      </c>
      <c r="M85" s="4" t="s">
        <v>42</v>
      </c>
      <c r="N85" s="3" t="s">
        <v>47325</v>
      </c>
      <c r="O85" s="3" t="s">
        <v>27</v>
      </c>
      <c r="P85" s="3" t="s">
        <v>34</v>
      </c>
      <c r="Q85" s="3"/>
      <c r="R85" s="3"/>
      <c r="S85" s="3"/>
      <c r="T85" s="3"/>
      <c r="U85" s="3"/>
      <c r="V85" s="3"/>
      <c r="W85" s="3"/>
      <c r="X85" s="3"/>
      <c r="Y85" s="3"/>
      <c r="Z85" s="1"/>
      <c r="AA85" s="1" t="s">
        <v>16</v>
      </c>
      <c r="AB85" s="3" t="s">
        <v>12</v>
      </c>
      <c r="AC85" s="23" t="s">
        <v>37781</v>
      </c>
      <c r="AD85" s="23" t="s">
        <v>38282</v>
      </c>
      <c r="AE85" t="s">
        <v>35394</v>
      </c>
    </row>
    <row r="86" spans="1:31" ht="14.25" customHeight="1">
      <c r="A86" s="1">
        <v>85</v>
      </c>
      <c r="B86" s="9" t="s">
        <v>6</v>
      </c>
      <c r="C86" s="1" t="s">
        <v>7215</v>
      </c>
      <c r="D86" s="1" t="s">
        <v>5376</v>
      </c>
      <c r="E86" s="1" t="s">
        <v>36545</v>
      </c>
      <c r="F86" s="1" t="s">
        <v>34080</v>
      </c>
      <c r="G86" s="14">
        <v>914940194091</v>
      </c>
      <c r="H86" s="1" t="s">
        <v>8</v>
      </c>
      <c r="I86" s="1" t="s">
        <v>41</v>
      </c>
      <c r="J86" s="1" t="s">
        <v>47294</v>
      </c>
      <c r="K86" s="3" t="s">
        <v>42</v>
      </c>
      <c r="L86" s="1" t="s">
        <v>10</v>
      </c>
      <c r="M86" s="3" t="s">
        <v>27</v>
      </c>
      <c r="N86" s="3" t="s">
        <v>47325</v>
      </c>
      <c r="O86" s="3" t="s">
        <v>117</v>
      </c>
      <c r="P86" s="3" t="s">
        <v>34</v>
      </c>
      <c r="Q86" s="3"/>
      <c r="R86" s="3"/>
      <c r="S86" s="3"/>
      <c r="T86" s="3"/>
      <c r="U86" s="3"/>
      <c r="V86" s="3"/>
      <c r="W86" s="3"/>
      <c r="X86" s="3"/>
      <c r="Y86" s="3"/>
      <c r="Z86" s="1"/>
      <c r="AA86" s="1" t="s">
        <v>16</v>
      </c>
      <c r="AB86" s="3" t="s">
        <v>12</v>
      </c>
      <c r="AC86" s="23" t="s">
        <v>37781</v>
      </c>
      <c r="AD86" s="23" t="s">
        <v>38283</v>
      </c>
      <c r="AE86" t="s">
        <v>35399</v>
      </c>
    </row>
    <row r="87" spans="1:31" ht="14.25" customHeight="1">
      <c r="A87" s="1">
        <v>86</v>
      </c>
      <c r="B87" s="9" t="s">
        <v>6</v>
      </c>
      <c r="C87" s="1" t="s">
        <v>10729</v>
      </c>
      <c r="D87" s="1" t="s">
        <v>10730</v>
      </c>
      <c r="E87" s="1" t="s">
        <v>10731</v>
      </c>
      <c r="F87" s="1" t="s">
        <v>26067</v>
      </c>
      <c r="G87" s="14">
        <v>914466004199</v>
      </c>
      <c r="H87" s="1" t="s">
        <v>20</v>
      </c>
      <c r="I87" s="1" t="s">
        <v>41</v>
      </c>
      <c r="J87" s="1" t="s">
        <v>47294</v>
      </c>
      <c r="K87" s="3" t="s">
        <v>63</v>
      </c>
      <c r="L87" s="1" t="s">
        <v>10</v>
      </c>
      <c r="M87" s="3" t="s">
        <v>213</v>
      </c>
      <c r="N87" s="3" t="s">
        <v>47325</v>
      </c>
      <c r="O87" s="3" t="s">
        <v>17</v>
      </c>
      <c r="P87" s="3" t="s">
        <v>34</v>
      </c>
      <c r="Q87" s="3" t="s">
        <v>42</v>
      </c>
      <c r="R87" s="3" t="s">
        <v>70</v>
      </c>
      <c r="S87" s="3" t="s">
        <v>27</v>
      </c>
      <c r="T87" s="3" t="s">
        <v>47294</v>
      </c>
      <c r="U87" s="3" t="s">
        <v>117</v>
      </c>
      <c r="V87" s="3" t="s">
        <v>47294</v>
      </c>
      <c r="W87" s="3" t="s">
        <v>178</v>
      </c>
      <c r="X87" s="3" t="s">
        <v>47294</v>
      </c>
      <c r="Y87" s="3" t="s">
        <v>171</v>
      </c>
      <c r="Z87" s="1" t="s">
        <v>47294</v>
      </c>
      <c r="AA87" s="1" t="s">
        <v>16</v>
      </c>
      <c r="AB87" s="3" t="s">
        <v>12</v>
      </c>
      <c r="AC87" s="23" t="s">
        <v>37781</v>
      </c>
      <c r="AD87" s="23" t="s">
        <v>38284</v>
      </c>
      <c r="AE87" t="s">
        <v>35409</v>
      </c>
    </row>
    <row r="88" spans="1:31" ht="14.25" customHeight="1">
      <c r="A88" s="1">
        <v>87</v>
      </c>
      <c r="B88" s="9" t="s">
        <v>6</v>
      </c>
      <c r="C88" s="1" t="s">
        <v>11974</v>
      </c>
      <c r="D88" s="1" t="s">
        <v>1207</v>
      </c>
      <c r="E88" s="1" t="s">
        <v>139</v>
      </c>
      <c r="F88" s="1" t="s">
        <v>26701</v>
      </c>
      <c r="G88" s="14">
        <v>91999464494</v>
      </c>
      <c r="H88" s="1" t="s">
        <v>15</v>
      </c>
      <c r="I88" s="1" t="s">
        <v>41</v>
      </c>
      <c r="J88" s="1" t="s">
        <v>47294</v>
      </c>
      <c r="K88" s="3" t="s">
        <v>63</v>
      </c>
      <c r="L88" s="1" t="s">
        <v>10</v>
      </c>
      <c r="M88" s="3" t="s">
        <v>213</v>
      </c>
      <c r="N88" s="3" t="s">
        <v>47325</v>
      </c>
      <c r="O88" s="3" t="s">
        <v>17</v>
      </c>
      <c r="P88" s="3" t="s">
        <v>34</v>
      </c>
      <c r="Q88" s="3" t="s">
        <v>42</v>
      </c>
      <c r="R88" s="3" t="s">
        <v>70</v>
      </c>
      <c r="S88" s="3" t="s">
        <v>27</v>
      </c>
      <c r="T88" s="3" t="s">
        <v>47294</v>
      </c>
      <c r="U88" s="3" t="s">
        <v>117</v>
      </c>
      <c r="V88" s="3" t="s">
        <v>47294</v>
      </c>
      <c r="W88" s="3" t="s">
        <v>178</v>
      </c>
      <c r="X88" s="3" t="s">
        <v>47294</v>
      </c>
      <c r="Y88" s="3" t="s">
        <v>171</v>
      </c>
      <c r="Z88" s="1" t="s">
        <v>47294</v>
      </c>
      <c r="AA88" s="1" t="s">
        <v>16</v>
      </c>
      <c r="AB88" s="3" t="s">
        <v>12</v>
      </c>
      <c r="AC88" s="23" t="s">
        <v>37784</v>
      </c>
      <c r="AD88" s="23" t="s">
        <v>38285</v>
      </c>
      <c r="AE88" t="s">
        <v>35409</v>
      </c>
    </row>
    <row r="89" spans="1:31" ht="14.25" customHeight="1">
      <c r="A89" s="1">
        <v>88</v>
      </c>
      <c r="B89" s="9" t="s">
        <v>6</v>
      </c>
      <c r="C89" s="1" t="s">
        <v>12199</v>
      </c>
      <c r="D89" s="1" t="s">
        <v>12200</v>
      </c>
      <c r="E89" s="1" t="s">
        <v>18553</v>
      </c>
      <c r="F89" s="1" t="s">
        <v>26814</v>
      </c>
      <c r="G89" s="14">
        <v>91461196491</v>
      </c>
      <c r="H89" s="1" t="s">
        <v>15</v>
      </c>
      <c r="I89" s="1" t="s">
        <v>9</v>
      </c>
      <c r="J89" s="1" t="s">
        <v>47294</v>
      </c>
      <c r="K89" s="3" t="s">
        <v>63</v>
      </c>
      <c r="L89" s="1" t="s">
        <v>10</v>
      </c>
      <c r="M89" s="3" t="s">
        <v>213</v>
      </c>
      <c r="N89" s="3" t="s">
        <v>47325</v>
      </c>
      <c r="O89" s="3" t="s">
        <v>17</v>
      </c>
      <c r="P89" s="3" t="s">
        <v>34</v>
      </c>
      <c r="Q89" s="3" t="s">
        <v>42</v>
      </c>
      <c r="R89" s="3" t="s">
        <v>70</v>
      </c>
      <c r="S89" s="3" t="s">
        <v>27</v>
      </c>
      <c r="T89" s="3" t="s">
        <v>47294</v>
      </c>
      <c r="U89" s="3" t="s">
        <v>117</v>
      </c>
      <c r="V89" s="3" t="s">
        <v>47294</v>
      </c>
      <c r="W89" s="3" t="s">
        <v>178</v>
      </c>
      <c r="X89" s="3" t="s">
        <v>47294</v>
      </c>
      <c r="Y89" s="3" t="s">
        <v>171</v>
      </c>
      <c r="Z89" s="1" t="s">
        <v>47294</v>
      </c>
      <c r="AA89" s="1" t="s">
        <v>16</v>
      </c>
      <c r="AB89" s="3" t="s">
        <v>12</v>
      </c>
      <c r="AC89" s="23" t="s">
        <v>37784</v>
      </c>
      <c r="AD89" s="23" t="s">
        <v>38286</v>
      </c>
      <c r="AE89" t="s">
        <v>35399</v>
      </c>
    </row>
    <row r="90" spans="1:31" ht="14.25" customHeight="1">
      <c r="A90" s="1">
        <v>89</v>
      </c>
      <c r="B90" s="9" t="s">
        <v>6</v>
      </c>
      <c r="C90" s="1" t="s">
        <v>12472</v>
      </c>
      <c r="D90" s="1" t="s">
        <v>463</v>
      </c>
      <c r="E90" s="1" t="s">
        <v>139</v>
      </c>
      <c r="F90" s="1" t="s">
        <v>26961</v>
      </c>
      <c r="G90" s="14">
        <v>919904044</v>
      </c>
      <c r="H90" s="1" t="s">
        <v>8</v>
      </c>
      <c r="I90" s="1" t="s">
        <v>62</v>
      </c>
      <c r="J90" s="1" t="s">
        <v>47294</v>
      </c>
      <c r="K90" s="3" t="s">
        <v>42</v>
      </c>
      <c r="L90" s="1" t="s">
        <v>10</v>
      </c>
      <c r="M90" s="3" t="s">
        <v>27</v>
      </c>
      <c r="N90" s="3" t="s">
        <v>47325</v>
      </c>
      <c r="O90" s="3" t="s">
        <v>117</v>
      </c>
      <c r="P90" s="3" t="s">
        <v>34</v>
      </c>
      <c r="Q90" s="3" t="s">
        <v>178</v>
      </c>
      <c r="R90" s="3" t="s">
        <v>70</v>
      </c>
      <c r="S90" s="3" t="s">
        <v>171</v>
      </c>
      <c r="T90" s="3" t="s">
        <v>47294</v>
      </c>
      <c r="U90" s="3"/>
      <c r="V90" s="3"/>
      <c r="W90" s="3"/>
      <c r="X90" s="3"/>
      <c r="Y90" s="3"/>
      <c r="Z90" s="1"/>
      <c r="AA90" s="1" t="s">
        <v>16</v>
      </c>
      <c r="AB90" s="3" t="s">
        <v>12</v>
      </c>
      <c r="AC90" s="23" t="s">
        <v>37784</v>
      </c>
      <c r="AD90" s="23" t="s">
        <v>38287</v>
      </c>
      <c r="AE90" t="s">
        <v>35394</v>
      </c>
    </row>
    <row r="91" spans="1:31" ht="14.25" customHeight="1">
      <c r="A91" s="1">
        <v>90</v>
      </c>
      <c r="B91" s="9" t="s">
        <v>6</v>
      </c>
      <c r="C91" s="1" t="s">
        <v>12608</v>
      </c>
      <c r="D91" s="1" t="s">
        <v>917</v>
      </c>
      <c r="E91" s="1" t="s">
        <v>7721</v>
      </c>
      <c r="F91" s="1" t="s">
        <v>34575</v>
      </c>
      <c r="G91" s="14">
        <v>919491464</v>
      </c>
      <c r="H91" s="1" t="s">
        <v>8</v>
      </c>
      <c r="I91" s="1" t="s">
        <v>41</v>
      </c>
      <c r="J91" s="1" t="s">
        <v>47294</v>
      </c>
      <c r="K91" s="3" t="s">
        <v>171</v>
      </c>
      <c r="L91" s="1" t="s">
        <v>10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1"/>
      <c r="AA91" s="1" t="s">
        <v>16</v>
      </c>
      <c r="AB91" s="3" t="s">
        <v>12</v>
      </c>
      <c r="AC91" s="23" t="s">
        <v>37784</v>
      </c>
      <c r="AD91" s="23" t="s">
        <v>38288</v>
      </c>
      <c r="AE91" t="s">
        <v>35399</v>
      </c>
    </row>
    <row r="92" spans="1:31" ht="14.25" customHeight="1">
      <c r="A92" s="1">
        <v>91</v>
      </c>
      <c r="B92" s="9" t="s">
        <v>6</v>
      </c>
      <c r="C92" s="1" t="s">
        <v>1128</v>
      </c>
      <c r="D92" s="1" t="s">
        <v>1129</v>
      </c>
      <c r="E92" s="1" t="s">
        <v>1130</v>
      </c>
      <c r="F92" s="1" t="s">
        <v>31211</v>
      </c>
      <c r="G92" s="14">
        <v>9196014446</v>
      </c>
      <c r="H92" s="1" t="s">
        <v>15</v>
      </c>
      <c r="I92" s="1" t="s">
        <v>62</v>
      </c>
      <c r="J92" s="1" t="s">
        <v>47296</v>
      </c>
      <c r="K92" s="3" t="s">
        <v>213</v>
      </c>
      <c r="L92" s="1" t="s">
        <v>10</v>
      </c>
      <c r="M92" s="4" t="s">
        <v>17</v>
      </c>
      <c r="N92" s="3" t="s">
        <v>47325</v>
      </c>
      <c r="O92" s="4" t="s">
        <v>47347</v>
      </c>
      <c r="P92" s="3" t="s">
        <v>34</v>
      </c>
      <c r="Q92" s="3" t="s">
        <v>27</v>
      </c>
      <c r="R92" s="3" t="s">
        <v>47296</v>
      </c>
      <c r="S92" s="3" t="s">
        <v>178</v>
      </c>
      <c r="T92" s="3" t="s">
        <v>47296</v>
      </c>
      <c r="U92" s="3"/>
      <c r="V92" s="3"/>
      <c r="W92" s="3"/>
      <c r="X92" s="3"/>
      <c r="Y92" s="3"/>
      <c r="Z92" s="1"/>
      <c r="AA92" s="1" t="s">
        <v>16</v>
      </c>
      <c r="AB92" s="3" t="s">
        <v>12</v>
      </c>
      <c r="AC92" s="23" t="s">
        <v>37782</v>
      </c>
      <c r="AD92" s="23" t="s">
        <v>38289</v>
      </c>
      <c r="AE92" t="s">
        <v>35399</v>
      </c>
    </row>
    <row r="93" spans="1:31" ht="14.25" customHeight="1">
      <c r="A93" s="1">
        <v>92</v>
      </c>
      <c r="B93" s="1" t="s">
        <v>54</v>
      </c>
      <c r="C93" s="1" t="s">
        <v>1433</v>
      </c>
      <c r="D93" s="1" t="s">
        <v>502</v>
      </c>
      <c r="E93" s="1" t="s">
        <v>746</v>
      </c>
      <c r="F93" s="1" t="s">
        <v>33512</v>
      </c>
      <c r="G93" s="14">
        <v>91944646490</v>
      </c>
      <c r="H93" s="1" t="s">
        <v>37</v>
      </c>
      <c r="I93" s="1" t="s">
        <v>9</v>
      </c>
      <c r="J93" s="1" t="s">
        <v>47296</v>
      </c>
      <c r="K93" s="3" t="s">
        <v>42</v>
      </c>
      <c r="L93" s="1" t="s">
        <v>10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1"/>
      <c r="AA93" s="1" t="s">
        <v>16</v>
      </c>
      <c r="AB93" s="3" t="s">
        <v>12</v>
      </c>
      <c r="AC93" s="23" t="s">
        <v>37782</v>
      </c>
      <c r="AD93" s="23" t="s">
        <v>38290</v>
      </c>
      <c r="AE93" t="s">
        <v>35394</v>
      </c>
    </row>
    <row r="94" spans="1:31" ht="14.25" customHeight="1">
      <c r="A94" s="1">
        <v>93</v>
      </c>
      <c r="B94" s="9" t="s">
        <v>6</v>
      </c>
      <c r="C94" s="1" t="s">
        <v>1630</v>
      </c>
      <c r="D94" s="1" t="s">
        <v>36447</v>
      </c>
      <c r="E94" s="1" t="s">
        <v>1631</v>
      </c>
      <c r="F94" s="1" t="s">
        <v>21667</v>
      </c>
      <c r="G94" s="14">
        <v>91910669049</v>
      </c>
      <c r="H94" s="1" t="s">
        <v>8</v>
      </c>
      <c r="I94" s="1" t="s">
        <v>62</v>
      </c>
      <c r="J94" s="1" t="s">
        <v>47296</v>
      </c>
      <c r="K94" s="3" t="s">
        <v>63</v>
      </c>
      <c r="L94" s="1" t="s">
        <v>10</v>
      </c>
      <c r="M94" s="3" t="s">
        <v>213</v>
      </c>
      <c r="N94" s="3" t="s">
        <v>47325</v>
      </c>
      <c r="O94" s="3" t="s">
        <v>17</v>
      </c>
      <c r="P94" s="3" t="s">
        <v>34</v>
      </c>
      <c r="Q94" s="3" t="s">
        <v>178</v>
      </c>
      <c r="R94" s="3" t="s">
        <v>47296</v>
      </c>
      <c r="S94" s="3" t="s">
        <v>171</v>
      </c>
      <c r="T94" s="3" t="s">
        <v>47296</v>
      </c>
      <c r="U94" s="3"/>
      <c r="V94" s="3"/>
      <c r="W94" s="3"/>
      <c r="X94" s="3"/>
      <c r="Y94" s="3"/>
      <c r="Z94" s="1"/>
      <c r="AA94" s="1" t="s">
        <v>16</v>
      </c>
      <c r="AB94" s="3" t="s">
        <v>12</v>
      </c>
      <c r="AC94" s="23" t="s">
        <v>37782</v>
      </c>
      <c r="AD94" s="23" t="s">
        <v>38291</v>
      </c>
      <c r="AE94" t="s">
        <v>35399</v>
      </c>
    </row>
    <row r="95" spans="1:31" ht="14.25" customHeight="1">
      <c r="A95" s="1">
        <v>94</v>
      </c>
      <c r="B95" s="9" t="s">
        <v>6</v>
      </c>
      <c r="C95" s="1" t="s">
        <v>1973</v>
      </c>
      <c r="D95" s="1" t="s">
        <v>1974</v>
      </c>
      <c r="E95" s="1" t="s">
        <v>139</v>
      </c>
      <c r="F95" s="1" t="s">
        <v>21812</v>
      </c>
      <c r="G95" s="14">
        <v>91944446</v>
      </c>
      <c r="H95" s="1" t="s">
        <v>37</v>
      </c>
      <c r="I95" s="1" t="s">
        <v>9</v>
      </c>
      <c r="J95" s="1" t="s">
        <v>47296</v>
      </c>
      <c r="K95" s="3" t="s">
        <v>17</v>
      </c>
      <c r="L95" s="1" t="s">
        <v>10</v>
      </c>
      <c r="M95" s="4" t="s">
        <v>42</v>
      </c>
      <c r="N95" s="3" t="s">
        <v>47325</v>
      </c>
      <c r="O95" s="3" t="s">
        <v>27</v>
      </c>
      <c r="P95" s="3" t="s">
        <v>34</v>
      </c>
      <c r="Q95" s="3"/>
      <c r="R95" s="3"/>
      <c r="S95" s="3"/>
      <c r="T95" s="3"/>
      <c r="U95" s="3"/>
      <c r="V95" s="3"/>
      <c r="W95" s="3"/>
      <c r="X95" s="3"/>
      <c r="Y95" s="3"/>
      <c r="Z95" s="1"/>
      <c r="AA95" s="1" t="s">
        <v>16</v>
      </c>
      <c r="AB95" s="3" t="s">
        <v>12</v>
      </c>
      <c r="AC95" s="23" t="s">
        <v>37782</v>
      </c>
      <c r="AD95" s="23" t="s">
        <v>38292</v>
      </c>
      <c r="AE95" t="s">
        <v>35399</v>
      </c>
    </row>
    <row r="96" spans="1:31" ht="14.25" customHeight="1">
      <c r="A96" s="1">
        <v>95</v>
      </c>
      <c r="B96" s="9" t="s">
        <v>6</v>
      </c>
      <c r="C96" s="1" t="s">
        <v>2447</v>
      </c>
      <c r="D96" s="1" t="s">
        <v>2448</v>
      </c>
      <c r="E96" s="1" t="s">
        <v>131</v>
      </c>
      <c r="F96" s="1" t="s">
        <v>22007</v>
      </c>
      <c r="G96" s="14">
        <v>9144964041</v>
      </c>
      <c r="H96" s="1" t="s">
        <v>15</v>
      </c>
      <c r="I96" s="1" t="s">
        <v>62</v>
      </c>
      <c r="J96" s="1" t="s">
        <v>47296</v>
      </c>
      <c r="K96" s="3" t="s">
        <v>213</v>
      </c>
      <c r="L96" s="1" t="s">
        <v>10</v>
      </c>
      <c r="M96" s="4" t="s">
        <v>17</v>
      </c>
      <c r="N96" s="3" t="s">
        <v>47325</v>
      </c>
      <c r="O96" s="4" t="s">
        <v>47347</v>
      </c>
      <c r="P96" s="3" t="s">
        <v>34</v>
      </c>
      <c r="Q96" s="3"/>
      <c r="R96" s="3"/>
      <c r="S96" s="3"/>
      <c r="T96" s="3"/>
      <c r="U96" s="3"/>
      <c r="V96" s="3"/>
      <c r="W96" s="3"/>
      <c r="X96" s="3"/>
      <c r="Y96" s="3"/>
      <c r="Z96" s="1"/>
      <c r="AA96" s="1" t="s">
        <v>16</v>
      </c>
      <c r="AB96" s="3" t="s">
        <v>12</v>
      </c>
      <c r="AC96" s="23" t="s">
        <v>37782</v>
      </c>
      <c r="AD96" s="23" t="s">
        <v>38293</v>
      </c>
      <c r="AE96" t="s">
        <v>35410</v>
      </c>
    </row>
    <row r="97" spans="1:31" ht="14.25" customHeight="1">
      <c r="A97" s="1">
        <v>96</v>
      </c>
      <c r="B97" s="9" t="s">
        <v>6</v>
      </c>
      <c r="C97" s="1" t="s">
        <v>3335</v>
      </c>
      <c r="D97" s="1" t="s">
        <v>336</v>
      </c>
      <c r="E97" s="1" t="s">
        <v>78</v>
      </c>
      <c r="F97" s="1" t="s">
        <v>22449</v>
      </c>
      <c r="G97" s="14">
        <v>919610166601</v>
      </c>
      <c r="H97" s="1" t="s">
        <v>46</v>
      </c>
      <c r="I97" s="1" t="s">
        <v>9</v>
      </c>
      <c r="J97" s="1" t="s">
        <v>47296</v>
      </c>
      <c r="K97" s="3" t="s">
        <v>178</v>
      </c>
      <c r="L97" s="1" t="s">
        <v>10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1"/>
      <c r="AA97" s="1" t="s">
        <v>16</v>
      </c>
      <c r="AB97" s="3" t="s">
        <v>12</v>
      </c>
      <c r="AC97" s="23" t="s">
        <v>37782</v>
      </c>
      <c r="AD97" s="23" t="s">
        <v>38294</v>
      </c>
      <c r="AE97" t="s">
        <v>35399</v>
      </c>
    </row>
    <row r="98" spans="1:31" ht="14.25" customHeight="1">
      <c r="A98" s="1">
        <v>97</v>
      </c>
      <c r="B98" s="9" t="s">
        <v>6</v>
      </c>
      <c r="C98" s="1" t="s">
        <v>3406</v>
      </c>
      <c r="D98" s="1" t="s">
        <v>1421</v>
      </c>
      <c r="E98" s="1" t="s">
        <v>40</v>
      </c>
      <c r="F98" s="1" t="s">
        <v>22480</v>
      </c>
      <c r="G98" s="14">
        <v>91440049094</v>
      </c>
      <c r="H98" s="1" t="s">
        <v>15</v>
      </c>
      <c r="I98" s="1" t="s">
        <v>41</v>
      </c>
      <c r="J98" s="1" t="s">
        <v>47296</v>
      </c>
      <c r="K98" s="3" t="s">
        <v>63</v>
      </c>
      <c r="L98" s="1" t="s">
        <v>10</v>
      </c>
      <c r="M98" s="3" t="s">
        <v>213</v>
      </c>
      <c r="N98" s="3" t="s">
        <v>47325</v>
      </c>
      <c r="O98" s="3" t="s">
        <v>17</v>
      </c>
      <c r="P98" s="3" t="s">
        <v>34</v>
      </c>
      <c r="Q98" s="3" t="s">
        <v>42</v>
      </c>
      <c r="R98" s="3" t="s">
        <v>47296</v>
      </c>
      <c r="S98" s="3" t="s">
        <v>178</v>
      </c>
      <c r="T98" s="3" t="s">
        <v>47296</v>
      </c>
      <c r="U98" s="3" t="s">
        <v>171</v>
      </c>
      <c r="V98" s="3" t="s">
        <v>47296</v>
      </c>
      <c r="W98" s="3"/>
      <c r="X98" s="3"/>
      <c r="Y98" s="3"/>
      <c r="Z98" s="1"/>
      <c r="AA98" s="1" t="s">
        <v>16</v>
      </c>
      <c r="AB98" s="3" t="s">
        <v>12</v>
      </c>
      <c r="AC98" s="23" t="s">
        <v>37782</v>
      </c>
      <c r="AD98" s="23" t="s">
        <v>38295</v>
      </c>
      <c r="AE98" t="s">
        <v>35399</v>
      </c>
    </row>
    <row r="99" spans="1:31" ht="14.25" customHeight="1">
      <c r="A99" s="1">
        <v>98</v>
      </c>
      <c r="B99" s="9" t="s">
        <v>6</v>
      </c>
      <c r="C99" s="1" t="s">
        <v>5631</v>
      </c>
      <c r="D99" s="1" t="s">
        <v>2046</v>
      </c>
      <c r="E99" s="1" t="s">
        <v>5632</v>
      </c>
      <c r="F99" s="1" t="s">
        <v>31676</v>
      </c>
      <c r="G99" s="14">
        <v>919104164646</v>
      </c>
      <c r="H99" s="1" t="s">
        <v>20</v>
      </c>
      <c r="I99" s="1" t="s">
        <v>62</v>
      </c>
      <c r="J99" s="1" t="s">
        <v>47296</v>
      </c>
      <c r="K99" s="3" t="s">
        <v>213</v>
      </c>
      <c r="L99" s="1" t="s">
        <v>10</v>
      </c>
      <c r="M99" s="4" t="s">
        <v>17</v>
      </c>
      <c r="N99" s="3" t="s">
        <v>47325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1"/>
      <c r="AA99" s="1" t="s">
        <v>16</v>
      </c>
      <c r="AB99" s="3" t="s">
        <v>12</v>
      </c>
      <c r="AC99" s="23" t="s">
        <v>37782</v>
      </c>
      <c r="AD99" s="23" t="s">
        <v>38296</v>
      </c>
      <c r="AE99" t="s">
        <v>35409</v>
      </c>
    </row>
    <row r="100" spans="1:31" ht="14.25" customHeight="1">
      <c r="A100" s="1">
        <v>99</v>
      </c>
      <c r="B100" s="9" t="s">
        <v>6</v>
      </c>
      <c r="C100" s="1" t="s">
        <v>5793</v>
      </c>
      <c r="D100" s="1" t="s">
        <v>2412</v>
      </c>
      <c r="E100" s="1" t="s">
        <v>5794</v>
      </c>
      <c r="F100" s="1" t="s">
        <v>5795</v>
      </c>
      <c r="G100" s="14">
        <v>9144919444</v>
      </c>
      <c r="H100" s="1" t="s">
        <v>132</v>
      </c>
      <c r="I100" s="1" t="s">
        <v>41</v>
      </c>
      <c r="J100" s="1" t="s">
        <v>47296</v>
      </c>
      <c r="K100" s="3" t="s">
        <v>17</v>
      </c>
      <c r="L100" s="1" t="s">
        <v>10</v>
      </c>
      <c r="M100" s="4" t="s">
        <v>42</v>
      </c>
      <c r="N100" s="3" t="s">
        <v>47325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1"/>
      <c r="AA100" s="1" t="s">
        <v>16</v>
      </c>
      <c r="AB100" s="3" t="s">
        <v>12</v>
      </c>
      <c r="AC100" s="23" t="s">
        <v>37781</v>
      </c>
      <c r="AD100" s="23" t="s">
        <v>38297</v>
      </c>
      <c r="AE100" t="s">
        <v>35410</v>
      </c>
    </row>
    <row r="101" spans="1:31" ht="14.25" customHeight="1">
      <c r="A101" s="1">
        <v>100</v>
      </c>
      <c r="B101" s="9" t="s">
        <v>6</v>
      </c>
      <c r="C101" s="1" t="s">
        <v>5931</v>
      </c>
      <c r="D101" s="1" t="s">
        <v>35423</v>
      </c>
      <c r="E101" s="1" t="s">
        <v>3162</v>
      </c>
      <c r="F101" s="1" t="s">
        <v>33943</v>
      </c>
      <c r="G101" s="14">
        <v>919944149944</v>
      </c>
      <c r="H101" s="1" t="s">
        <v>20</v>
      </c>
      <c r="I101" s="1" t="s">
        <v>62</v>
      </c>
      <c r="J101" s="1" t="s">
        <v>47296</v>
      </c>
      <c r="K101" s="3" t="s">
        <v>17</v>
      </c>
      <c r="L101" s="1" t="s">
        <v>10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1"/>
      <c r="AA101" s="1" t="s">
        <v>11</v>
      </c>
      <c r="AB101" s="3" t="s">
        <v>56</v>
      </c>
      <c r="AC101" s="23" t="s">
        <v>37781</v>
      </c>
      <c r="AD101" s="23" t="s">
        <v>38298</v>
      </c>
      <c r="AE101" t="s">
        <v>35409</v>
      </c>
    </row>
    <row r="102" spans="1:31" ht="14.25" customHeight="1">
      <c r="A102" s="1">
        <v>101</v>
      </c>
      <c r="B102" s="9" t="s">
        <v>6</v>
      </c>
      <c r="C102" s="1" t="s">
        <v>5964</v>
      </c>
      <c r="D102" s="1" t="s">
        <v>162</v>
      </c>
      <c r="E102" s="1" t="s">
        <v>5965</v>
      </c>
      <c r="F102" s="1" t="s">
        <v>31717</v>
      </c>
      <c r="G102" s="14">
        <v>919994464699</v>
      </c>
      <c r="H102" s="1" t="s">
        <v>15</v>
      </c>
      <c r="I102" s="1" t="s">
        <v>41</v>
      </c>
      <c r="J102" s="1" t="s">
        <v>47296</v>
      </c>
      <c r="K102" s="3" t="s">
        <v>17</v>
      </c>
      <c r="L102" s="1" t="s">
        <v>10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1"/>
      <c r="AA102" s="1" t="s">
        <v>11</v>
      </c>
      <c r="AB102" s="3" t="s">
        <v>538</v>
      </c>
      <c r="AC102" s="23" t="s">
        <v>37781</v>
      </c>
      <c r="AD102" s="23" t="s">
        <v>38299</v>
      </c>
      <c r="AE102" t="s">
        <v>35409</v>
      </c>
    </row>
    <row r="103" spans="1:31" ht="14.25" customHeight="1">
      <c r="A103" s="1">
        <v>102</v>
      </c>
      <c r="B103" s="9" t="s">
        <v>6</v>
      </c>
      <c r="C103" s="1" t="s">
        <v>6086</v>
      </c>
      <c r="D103" s="1" t="s">
        <v>6087</v>
      </c>
      <c r="E103" s="1" t="s">
        <v>40</v>
      </c>
      <c r="F103" s="1" t="s">
        <v>23794</v>
      </c>
      <c r="G103" s="14">
        <v>919601441444</v>
      </c>
      <c r="H103" s="1" t="s">
        <v>8</v>
      </c>
      <c r="I103" s="1" t="s">
        <v>41</v>
      </c>
      <c r="J103" s="1" t="s">
        <v>47296</v>
      </c>
      <c r="K103" s="3" t="s">
        <v>213</v>
      </c>
      <c r="L103" s="1" t="s">
        <v>10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1"/>
      <c r="AA103" s="1" t="s">
        <v>16</v>
      </c>
      <c r="AB103" s="3" t="s">
        <v>12</v>
      </c>
      <c r="AC103" s="23" t="s">
        <v>37781</v>
      </c>
      <c r="AD103" s="23" t="s">
        <v>38300</v>
      </c>
      <c r="AE103" t="s">
        <v>35399</v>
      </c>
    </row>
    <row r="104" spans="1:31" ht="14.25" customHeight="1">
      <c r="A104" s="1">
        <v>103</v>
      </c>
      <c r="B104" s="9" t="s">
        <v>6</v>
      </c>
      <c r="C104" s="1" t="s">
        <v>6478</v>
      </c>
      <c r="D104" s="1" t="s">
        <v>4211</v>
      </c>
      <c r="E104" s="1" t="s">
        <v>217</v>
      </c>
      <c r="F104" s="1" t="s">
        <v>24007</v>
      </c>
      <c r="G104" s="14">
        <v>919106996941</v>
      </c>
      <c r="H104" s="1" t="s">
        <v>15</v>
      </c>
      <c r="I104" s="1" t="s">
        <v>107</v>
      </c>
      <c r="J104" s="1" t="s">
        <v>47296</v>
      </c>
      <c r="K104" s="3" t="s">
        <v>63</v>
      </c>
      <c r="L104" s="1" t="s">
        <v>10</v>
      </c>
      <c r="M104" s="3" t="s">
        <v>213</v>
      </c>
      <c r="N104" s="3" t="s">
        <v>47325</v>
      </c>
      <c r="O104" s="3" t="s">
        <v>17</v>
      </c>
      <c r="P104" s="3" t="s">
        <v>34</v>
      </c>
      <c r="Q104" s="3" t="s">
        <v>42</v>
      </c>
      <c r="R104" s="3" t="s">
        <v>47296</v>
      </c>
      <c r="S104" s="3" t="s">
        <v>27</v>
      </c>
      <c r="T104" s="3" t="s">
        <v>47296</v>
      </c>
      <c r="U104" s="3" t="s">
        <v>117</v>
      </c>
      <c r="V104" s="3" t="s">
        <v>47296</v>
      </c>
      <c r="W104" s="3" t="s">
        <v>178</v>
      </c>
      <c r="X104" s="3" t="s">
        <v>47296</v>
      </c>
      <c r="Y104" s="3" t="s">
        <v>171</v>
      </c>
      <c r="Z104" s="1" t="s">
        <v>47296</v>
      </c>
      <c r="AA104" s="1" t="s">
        <v>16</v>
      </c>
      <c r="AB104" s="3" t="s">
        <v>12</v>
      </c>
      <c r="AC104" s="23" t="s">
        <v>37781</v>
      </c>
      <c r="AD104" s="23" t="s">
        <v>38301</v>
      </c>
      <c r="AE104" t="s">
        <v>35394</v>
      </c>
    </row>
    <row r="105" spans="1:31" ht="14.25" customHeight="1">
      <c r="A105" s="1">
        <v>104</v>
      </c>
      <c r="B105" s="9" t="s">
        <v>6</v>
      </c>
      <c r="C105" s="1" t="s">
        <v>6559</v>
      </c>
      <c r="D105" s="1" t="s">
        <v>220</v>
      </c>
      <c r="E105" s="1" t="s">
        <v>1577</v>
      </c>
      <c r="F105" s="1" t="s">
        <v>24052</v>
      </c>
      <c r="G105" s="14">
        <v>91914419944</v>
      </c>
      <c r="H105" s="1" t="s">
        <v>8</v>
      </c>
      <c r="I105" s="1" t="s">
        <v>41</v>
      </c>
      <c r="J105" s="1" t="s">
        <v>47296</v>
      </c>
      <c r="K105" s="3" t="s">
        <v>213</v>
      </c>
      <c r="L105" s="1" t="s">
        <v>10</v>
      </c>
      <c r="M105" s="4" t="s">
        <v>17</v>
      </c>
      <c r="N105" s="3" t="s">
        <v>47325</v>
      </c>
      <c r="O105" s="4" t="s">
        <v>47347</v>
      </c>
      <c r="P105" s="3" t="s">
        <v>34</v>
      </c>
      <c r="Q105" s="3"/>
      <c r="R105" s="3"/>
      <c r="S105" s="3"/>
      <c r="T105" s="3"/>
      <c r="U105" s="3"/>
      <c r="V105" s="3"/>
      <c r="W105" s="3"/>
      <c r="X105" s="3"/>
      <c r="Y105" s="3"/>
      <c r="Z105" s="1"/>
      <c r="AA105" s="1" t="s">
        <v>16</v>
      </c>
      <c r="AB105" s="3" t="s">
        <v>12</v>
      </c>
      <c r="AC105" s="23" t="s">
        <v>37781</v>
      </c>
      <c r="AD105" s="23" t="s">
        <v>38302</v>
      </c>
      <c r="AE105" t="s">
        <v>35399</v>
      </c>
    </row>
    <row r="106" spans="1:31" ht="14.25" customHeight="1">
      <c r="A106" s="1">
        <v>105</v>
      </c>
      <c r="B106" s="1" t="s">
        <v>54</v>
      </c>
      <c r="C106" s="1" t="s">
        <v>6732</v>
      </c>
      <c r="D106" s="1" t="s">
        <v>1867</v>
      </c>
      <c r="E106" s="1" t="s">
        <v>362</v>
      </c>
      <c r="F106" s="1" t="s">
        <v>34022</v>
      </c>
      <c r="G106" s="14">
        <v>919964991</v>
      </c>
      <c r="H106" s="1" t="s">
        <v>8</v>
      </c>
      <c r="I106" s="1" t="s">
        <v>41</v>
      </c>
      <c r="J106" s="1" t="s">
        <v>47296</v>
      </c>
      <c r="K106" s="3" t="s">
        <v>17</v>
      </c>
      <c r="L106" s="1" t="s">
        <v>10</v>
      </c>
      <c r="M106" s="4" t="s">
        <v>42</v>
      </c>
      <c r="N106" s="3" t="s">
        <v>47325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1"/>
      <c r="AA106" s="1" t="s">
        <v>16</v>
      </c>
      <c r="AB106" s="3" t="s">
        <v>12</v>
      </c>
      <c r="AC106" s="23" t="s">
        <v>37781</v>
      </c>
      <c r="AD106" s="23" t="s">
        <v>38303</v>
      </c>
      <c r="AE106" t="s">
        <v>35410</v>
      </c>
    </row>
    <row r="107" spans="1:31" ht="14.25" customHeight="1">
      <c r="A107" s="1">
        <v>106</v>
      </c>
      <c r="B107" s="9" t="s">
        <v>6</v>
      </c>
      <c r="C107" s="1" t="s">
        <v>6863</v>
      </c>
      <c r="D107" s="1" t="s">
        <v>1046</v>
      </c>
      <c r="E107" s="1" t="s">
        <v>152</v>
      </c>
      <c r="F107" s="1" t="s">
        <v>24189</v>
      </c>
      <c r="G107" s="14">
        <v>914940669446</v>
      </c>
      <c r="H107" s="1" t="s">
        <v>15</v>
      </c>
      <c r="I107" s="1" t="s">
        <v>41</v>
      </c>
      <c r="J107" s="1" t="s">
        <v>47296</v>
      </c>
      <c r="K107" s="3" t="s">
        <v>17</v>
      </c>
      <c r="L107" s="1" t="s">
        <v>10</v>
      </c>
      <c r="M107" s="4" t="s">
        <v>42</v>
      </c>
      <c r="N107" s="3" t="s">
        <v>47325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1"/>
      <c r="AA107" s="1" t="s">
        <v>16</v>
      </c>
      <c r="AB107" s="3" t="s">
        <v>12</v>
      </c>
      <c r="AC107" s="23" t="s">
        <v>37781</v>
      </c>
      <c r="AD107" s="23" t="s">
        <v>38304</v>
      </c>
      <c r="AE107" t="s">
        <v>35409</v>
      </c>
    </row>
    <row r="108" spans="1:31" ht="14.25" customHeight="1">
      <c r="A108" s="1">
        <v>107</v>
      </c>
      <c r="B108" s="9" t="s">
        <v>6</v>
      </c>
      <c r="C108" s="1" t="s">
        <v>7594</v>
      </c>
      <c r="D108" s="1" t="s">
        <v>7595</v>
      </c>
      <c r="E108" s="1" t="s">
        <v>7596</v>
      </c>
      <c r="F108" s="1" t="s">
        <v>24557</v>
      </c>
      <c r="G108" s="14">
        <v>919919901</v>
      </c>
      <c r="H108" s="1" t="s">
        <v>15</v>
      </c>
      <c r="I108" s="1" t="s">
        <v>9</v>
      </c>
      <c r="J108" s="1" t="s">
        <v>47296</v>
      </c>
      <c r="K108" s="3" t="s">
        <v>17</v>
      </c>
      <c r="L108" s="1" t="s">
        <v>10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1"/>
      <c r="AA108" s="1" t="s">
        <v>11</v>
      </c>
      <c r="AB108" s="3" t="s">
        <v>13</v>
      </c>
      <c r="AC108" s="23" t="s">
        <v>37781</v>
      </c>
      <c r="AD108" s="23" t="s">
        <v>38305</v>
      </c>
      <c r="AE108" t="s">
        <v>35409</v>
      </c>
    </row>
    <row r="109" spans="1:31" ht="14.25" customHeight="1">
      <c r="A109" s="1">
        <v>108</v>
      </c>
      <c r="B109" s="9" t="s">
        <v>6</v>
      </c>
      <c r="C109" s="1" t="s">
        <v>7716</v>
      </c>
      <c r="D109" s="1" t="s">
        <v>911</v>
      </c>
      <c r="E109" s="1" t="s">
        <v>553</v>
      </c>
      <c r="F109" s="1" t="s">
        <v>34123</v>
      </c>
      <c r="G109" s="14">
        <v>919944099</v>
      </c>
      <c r="H109" s="1" t="s">
        <v>46</v>
      </c>
      <c r="I109" s="1" t="s">
        <v>41</v>
      </c>
      <c r="J109" s="1" t="s">
        <v>47296</v>
      </c>
      <c r="K109" s="3" t="s">
        <v>63</v>
      </c>
      <c r="L109" s="1" t="s">
        <v>10</v>
      </c>
      <c r="M109" s="3" t="s">
        <v>213</v>
      </c>
      <c r="N109" s="3" t="s">
        <v>47325</v>
      </c>
      <c r="O109" s="3" t="s">
        <v>17</v>
      </c>
      <c r="P109" s="3" t="s">
        <v>34</v>
      </c>
      <c r="Q109" s="3" t="s">
        <v>42</v>
      </c>
      <c r="R109" s="3" t="s">
        <v>47296</v>
      </c>
      <c r="S109" s="3" t="s">
        <v>27</v>
      </c>
      <c r="T109" s="3" t="s">
        <v>47296</v>
      </c>
      <c r="U109" s="3" t="s">
        <v>117</v>
      </c>
      <c r="V109" s="3" t="s">
        <v>47296</v>
      </c>
      <c r="W109" s="3" t="s">
        <v>178</v>
      </c>
      <c r="X109" s="3" t="s">
        <v>47296</v>
      </c>
      <c r="Y109" s="3" t="s">
        <v>171</v>
      </c>
      <c r="Z109" s="1" t="s">
        <v>47296</v>
      </c>
      <c r="AA109" s="1" t="s">
        <v>16</v>
      </c>
      <c r="AB109" s="3" t="s">
        <v>12</v>
      </c>
      <c r="AC109" s="23" t="s">
        <v>37781</v>
      </c>
      <c r="AD109" s="23" t="s">
        <v>38306</v>
      </c>
      <c r="AE109" t="s">
        <v>35399</v>
      </c>
    </row>
    <row r="110" spans="1:31" ht="14.25" customHeight="1">
      <c r="A110" s="1">
        <v>109</v>
      </c>
      <c r="B110" s="9" t="s">
        <v>6</v>
      </c>
      <c r="C110" s="1" t="s">
        <v>7872</v>
      </c>
      <c r="D110" s="1" t="s">
        <v>120</v>
      </c>
      <c r="E110" s="1" t="s">
        <v>351</v>
      </c>
      <c r="F110" s="1" t="s">
        <v>24674</v>
      </c>
      <c r="G110" s="14">
        <v>916969460694</v>
      </c>
      <c r="H110" s="1" t="s">
        <v>8</v>
      </c>
      <c r="I110" s="1" t="s">
        <v>41</v>
      </c>
      <c r="J110" s="1" t="s">
        <v>47296</v>
      </c>
      <c r="K110" s="3" t="s">
        <v>17</v>
      </c>
      <c r="L110" s="1" t="s">
        <v>10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1"/>
      <c r="AA110" s="1" t="s">
        <v>11</v>
      </c>
      <c r="AB110" s="3" t="s">
        <v>13</v>
      </c>
      <c r="AC110" s="23" t="s">
        <v>37781</v>
      </c>
      <c r="AD110" s="23" t="s">
        <v>38307</v>
      </c>
      <c r="AE110" t="s">
        <v>35410</v>
      </c>
    </row>
    <row r="111" spans="1:31" ht="14.25" customHeight="1">
      <c r="A111" s="1">
        <v>110</v>
      </c>
      <c r="B111" s="9" t="s">
        <v>6</v>
      </c>
      <c r="C111" s="1" t="s">
        <v>8022</v>
      </c>
      <c r="D111" s="1" t="s">
        <v>5832</v>
      </c>
      <c r="E111" s="1" t="s">
        <v>5573</v>
      </c>
      <c r="F111" s="1" t="s">
        <v>24746</v>
      </c>
      <c r="G111" s="14">
        <v>91946649990</v>
      </c>
      <c r="H111" s="1" t="s">
        <v>8</v>
      </c>
      <c r="I111" s="1" t="s">
        <v>41</v>
      </c>
      <c r="J111" s="1" t="s">
        <v>47296</v>
      </c>
      <c r="K111" s="3" t="s">
        <v>17</v>
      </c>
      <c r="L111" s="1" t="s">
        <v>10</v>
      </c>
      <c r="M111" s="4" t="s">
        <v>42</v>
      </c>
      <c r="N111" s="3" t="s">
        <v>47325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1"/>
      <c r="AA111" s="1" t="s">
        <v>16</v>
      </c>
      <c r="AB111" s="3" t="s">
        <v>12</v>
      </c>
      <c r="AC111" s="23" t="s">
        <v>37781</v>
      </c>
      <c r="AD111" s="23" t="s">
        <v>38308</v>
      </c>
      <c r="AE111" t="s">
        <v>35399</v>
      </c>
    </row>
    <row r="112" spans="1:31" ht="14.25" customHeight="1">
      <c r="A112" s="1">
        <v>111</v>
      </c>
      <c r="B112" s="9" t="s">
        <v>6</v>
      </c>
      <c r="C112" s="1" t="s">
        <v>8087</v>
      </c>
      <c r="D112" s="1" t="s">
        <v>89</v>
      </c>
      <c r="E112" s="1" t="s">
        <v>8088</v>
      </c>
      <c r="F112" s="1" t="s">
        <v>24781</v>
      </c>
      <c r="G112" s="14">
        <v>91414404440</v>
      </c>
      <c r="H112" s="1" t="s">
        <v>20</v>
      </c>
      <c r="I112" s="1" t="s">
        <v>41</v>
      </c>
      <c r="J112" s="1" t="s">
        <v>47296</v>
      </c>
      <c r="K112" s="3" t="s">
        <v>63</v>
      </c>
      <c r="L112" s="1" t="s">
        <v>10</v>
      </c>
      <c r="M112" s="3" t="s">
        <v>213</v>
      </c>
      <c r="N112" s="3" t="s">
        <v>47325</v>
      </c>
      <c r="O112" s="3" t="s">
        <v>17</v>
      </c>
      <c r="P112" s="3" t="s">
        <v>34</v>
      </c>
      <c r="Q112" s="3" t="s">
        <v>42</v>
      </c>
      <c r="R112" s="3" t="s">
        <v>47296</v>
      </c>
      <c r="S112" s="3" t="s">
        <v>27</v>
      </c>
      <c r="T112" s="3" t="s">
        <v>47296</v>
      </c>
      <c r="U112" s="3" t="s">
        <v>117</v>
      </c>
      <c r="V112" s="3" t="s">
        <v>47296</v>
      </c>
      <c r="W112" s="3" t="s">
        <v>178</v>
      </c>
      <c r="X112" s="3" t="s">
        <v>47296</v>
      </c>
      <c r="Y112" s="3" t="s">
        <v>171</v>
      </c>
      <c r="Z112" s="1" t="s">
        <v>47296</v>
      </c>
      <c r="AA112" s="1" t="s">
        <v>16</v>
      </c>
      <c r="AB112" s="3" t="s">
        <v>12</v>
      </c>
      <c r="AC112" s="23" t="s">
        <v>37781</v>
      </c>
      <c r="AD112" s="23" t="s">
        <v>38309</v>
      </c>
      <c r="AE112" t="s">
        <v>35394</v>
      </c>
    </row>
    <row r="113" spans="1:31" ht="14.25" customHeight="1">
      <c r="A113" s="1">
        <v>112</v>
      </c>
      <c r="B113" s="9" t="s">
        <v>6</v>
      </c>
      <c r="C113" s="1" t="s">
        <v>8346</v>
      </c>
      <c r="D113" s="1" t="s">
        <v>1968</v>
      </c>
      <c r="E113" s="1" t="s">
        <v>724</v>
      </c>
      <c r="F113" s="1" t="s">
        <v>24898</v>
      </c>
      <c r="G113" s="14">
        <v>91990694464</v>
      </c>
      <c r="H113" s="1" t="s">
        <v>37</v>
      </c>
      <c r="I113" s="1" t="s">
        <v>41</v>
      </c>
      <c r="J113" s="1" t="s">
        <v>47296</v>
      </c>
      <c r="K113" s="3" t="s">
        <v>17</v>
      </c>
      <c r="L113" s="1" t="s">
        <v>10</v>
      </c>
      <c r="M113" s="4" t="s">
        <v>42</v>
      </c>
      <c r="N113" s="3" t="s">
        <v>47325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1"/>
      <c r="AA113" s="1" t="s">
        <v>16</v>
      </c>
      <c r="AB113" s="3" t="s">
        <v>12</v>
      </c>
      <c r="AC113" s="23" t="s">
        <v>37781</v>
      </c>
      <c r="AD113" s="23" t="s">
        <v>38310</v>
      </c>
      <c r="AE113" t="s">
        <v>35394</v>
      </c>
    </row>
    <row r="114" spans="1:31" ht="14.25" customHeight="1">
      <c r="A114" s="1">
        <v>113</v>
      </c>
      <c r="B114" s="9" t="s">
        <v>6</v>
      </c>
      <c r="C114" s="1" t="s">
        <v>8478</v>
      </c>
      <c r="D114" s="1" t="s">
        <v>8479</v>
      </c>
      <c r="E114" s="1" t="s">
        <v>506</v>
      </c>
      <c r="F114" s="1" t="s">
        <v>32005</v>
      </c>
      <c r="G114" s="14">
        <v>91049049491</v>
      </c>
      <c r="H114" s="1" t="s">
        <v>132</v>
      </c>
      <c r="I114" s="1" t="s">
        <v>9</v>
      </c>
      <c r="J114" s="1" t="s">
        <v>47296</v>
      </c>
      <c r="K114" s="3" t="s">
        <v>42</v>
      </c>
      <c r="L114" s="1" t="s">
        <v>10</v>
      </c>
      <c r="M114" s="3" t="s">
        <v>27</v>
      </c>
      <c r="N114" s="3" t="s">
        <v>47325</v>
      </c>
      <c r="O114" s="3" t="s">
        <v>47349</v>
      </c>
      <c r="P114" s="3" t="s">
        <v>34</v>
      </c>
      <c r="Q114" s="3" t="s">
        <v>171</v>
      </c>
      <c r="R114" s="3" t="s">
        <v>47296</v>
      </c>
      <c r="S114" s="3"/>
      <c r="T114" s="3"/>
      <c r="U114" s="3"/>
      <c r="V114" s="3"/>
      <c r="W114" s="3"/>
      <c r="X114" s="3"/>
      <c r="Y114" s="3"/>
      <c r="Z114" s="1"/>
      <c r="AA114" s="1" t="s">
        <v>16</v>
      </c>
      <c r="AB114" s="3" t="s">
        <v>12</v>
      </c>
      <c r="AC114" s="23" t="s">
        <v>37781</v>
      </c>
      <c r="AD114" s="23" t="s">
        <v>38311</v>
      </c>
      <c r="AE114" t="s">
        <v>35409</v>
      </c>
    </row>
    <row r="115" spans="1:31" ht="14.25" customHeight="1">
      <c r="A115" s="1">
        <v>114</v>
      </c>
      <c r="B115" s="9" t="s">
        <v>6</v>
      </c>
      <c r="C115" s="1" t="s">
        <v>8615</v>
      </c>
      <c r="D115" s="1" t="s">
        <v>8616</v>
      </c>
      <c r="E115" s="1" t="s">
        <v>785</v>
      </c>
      <c r="F115" s="1" t="s">
        <v>25025</v>
      </c>
      <c r="G115" s="14">
        <v>919909614464</v>
      </c>
      <c r="H115" s="1" t="s">
        <v>132</v>
      </c>
      <c r="I115" s="1" t="s">
        <v>41</v>
      </c>
      <c r="J115" s="1" t="s">
        <v>47296</v>
      </c>
      <c r="K115" s="3" t="s">
        <v>17</v>
      </c>
      <c r="L115" s="1" t="s">
        <v>10</v>
      </c>
      <c r="M115" s="4" t="s">
        <v>42</v>
      </c>
      <c r="N115" s="3" t="s">
        <v>47325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1"/>
      <c r="AA115" s="1" t="s">
        <v>16</v>
      </c>
      <c r="AB115" s="3" t="s">
        <v>12</v>
      </c>
      <c r="AC115" s="23" t="s">
        <v>37781</v>
      </c>
      <c r="AD115" s="23" t="s">
        <v>38312</v>
      </c>
      <c r="AE115" t="s">
        <v>35399</v>
      </c>
    </row>
    <row r="116" spans="1:31" ht="14.25" customHeight="1">
      <c r="A116" s="1">
        <v>115</v>
      </c>
      <c r="B116" s="9" t="s">
        <v>6</v>
      </c>
      <c r="C116" s="1" t="s">
        <v>9145</v>
      </c>
      <c r="D116" s="1" t="s">
        <v>9146</v>
      </c>
      <c r="E116" s="1" t="s">
        <v>487</v>
      </c>
      <c r="F116" s="1" t="s">
        <v>25290</v>
      </c>
      <c r="G116" s="14">
        <v>91944461966</v>
      </c>
      <c r="H116" s="1" t="s">
        <v>8</v>
      </c>
      <c r="I116" s="1" t="s">
        <v>62</v>
      </c>
      <c r="J116" s="1" t="s">
        <v>47296</v>
      </c>
      <c r="K116" s="3" t="s">
        <v>17</v>
      </c>
      <c r="L116" s="1" t="s">
        <v>10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1"/>
      <c r="AA116" s="1" t="s">
        <v>11</v>
      </c>
      <c r="AB116" s="3" t="s">
        <v>538</v>
      </c>
      <c r="AC116" s="23" t="s">
        <v>37781</v>
      </c>
      <c r="AD116" s="23" t="s">
        <v>38313</v>
      </c>
      <c r="AE116" t="s">
        <v>35409</v>
      </c>
    </row>
    <row r="117" spans="1:31" ht="14.25" customHeight="1">
      <c r="A117" s="1">
        <v>116</v>
      </c>
      <c r="B117" s="9" t="s">
        <v>6</v>
      </c>
      <c r="C117" s="1" t="s">
        <v>10093</v>
      </c>
      <c r="D117" s="1" t="s">
        <v>1821</v>
      </c>
      <c r="E117" s="1" t="s">
        <v>328</v>
      </c>
      <c r="F117" s="1" t="s">
        <v>25765</v>
      </c>
      <c r="G117" s="14">
        <v>91914660066</v>
      </c>
      <c r="H117" s="1" t="s">
        <v>8</v>
      </c>
      <c r="I117" s="1" t="s">
        <v>9</v>
      </c>
      <c r="J117" s="1" t="s">
        <v>47296</v>
      </c>
      <c r="K117" s="3" t="s">
        <v>17</v>
      </c>
      <c r="L117" s="1" t="s">
        <v>10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1"/>
      <c r="AA117" s="1" t="s">
        <v>11</v>
      </c>
      <c r="AB117" s="3" t="s">
        <v>56</v>
      </c>
      <c r="AC117" s="23" t="s">
        <v>37781</v>
      </c>
      <c r="AD117" s="23" t="s">
        <v>38314</v>
      </c>
      <c r="AE117" t="s">
        <v>35410</v>
      </c>
    </row>
    <row r="118" spans="1:31" ht="14.25" customHeight="1">
      <c r="A118" s="1">
        <v>117</v>
      </c>
      <c r="B118" s="9" t="s">
        <v>6</v>
      </c>
      <c r="C118" s="1" t="s">
        <v>10155</v>
      </c>
      <c r="D118" s="1" t="s">
        <v>10156</v>
      </c>
      <c r="E118" s="1" t="s">
        <v>495</v>
      </c>
      <c r="F118" s="1" t="s">
        <v>25794</v>
      </c>
      <c r="G118" s="14">
        <v>919601111440</v>
      </c>
      <c r="H118" s="1" t="s">
        <v>8</v>
      </c>
      <c r="I118" s="1" t="s">
        <v>9</v>
      </c>
      <c r="J118" s="1" t="s">
        <v>47296</v>
      </c>
      <c r="K118" s="3" t="s">
        <v>63</v>
      </c>
      <c r="L118" s="1" t="s">
        <v>10</v>
      </c>
      <c r="M118" s="3" t="s">
        <v>213</v>
      </c>
      <c r="N118" s="3" t="s">
        <v>47325</v>
      </c>
      <c r="O118" s="3" t="s">
        <v>17</v>
      </c>
      <c r="P118" s="3" t="s">
        <v>34</v>
      </c>
      <c r="Q118" s="3" t="s">
        <v>42</v>
      </c>
      <c r="R118" s="3" t="s">
        <v>47296</v>
      </c>
      <c r="S118" s="3"/>
      <c r="T118" s="3"/>
      <c r="U118" s="3"/>
      <c r="V118" s="3"/>
      <c r="W118" s="3"/>
      <c r="X118" s="3"/>
      <c r="Y118" s="3"/>
      <c r="Z118" s="1"/>
      <c r="AA118" s="1" t="s">
        <v>16</v>
      </c>
      <c r="AB118" s="3" t="s">
        <v>12</v>
      </c>
      <c r="AC118" s="23" t="s">
        <v>37781</v>
      </c>
      <c r="AD118" s="23" t="s">
        <v>38315</v>
      </c>
      <c r="AE118" t="s">
        <v>35409</v>
      </c>
    </row>
    <row r="119" spans="1:31" ht="14.25" customHeight="1">
      <c r="A119" s="1">
        <v>118</v>
      </c>
      <c r="B119" s="9" t="s">
        <v>6</v>
      </c>
      <c r="C119" s="1" t="s">
        <v>10230</v>
      </c>
      <c r="D119" s="1" t="s">
        <v>126</v>
      </c>
      <c r="E119" s="1" t="s">
        <v>1244</v>
      </c>
      <c r="F119" s="1" t="s">
        <v>25832</v>
      </c>
      <c r="G119" s="14">
        <v>919191994</v>
      </c>
      <c r="H119" s="1" t="s">
        <v>37</v>
      </c>
      <c r="I119" s="1" t="s">
        <v>9</v>
      </c>
      <c r="J119" s="1" t="s">
        <v>47296</v>
      </c>
      <c r="K119" s="3" t="s">
        <v>63</v>
      </c>
      <c r="L119" s="1" t="s">
        <v>10</v>
      </c>
      <c r="M119" s="3" t="s">
        <v>213</v>
      </c>
      <c r="N119" s="3" t="s">
        <v>47325</v>
      </c>
      <c r="O119" s="3" t="s">
        <v>17</v>
      </c>
      <c r="P119" s="3" t="s">
        <v>34</v>
      </c>
      <c r="Q119" s="3" t="s">
        <v>42</v>
      </c>
      <c r="R119" s="3" t="s">
        <v>47296</v>
      </c>
      <c r="S119" s="3" t="s">
        <v>27</v>
      </c>
      <c r="T119" s="3" t="s">
        <v>47296</v>
      </c>
      <c r="U119" s="3" t="s">
        <v>117</v>
      </c>
      <c r="V119" s="3" t="s">
        <v>47296</v>
      </c>
      <c r="W119" s="3" t="s">
        <v>178</v>
      </c>
      <c r="X119" s="3" t="s">
        <v>47296</v>
      </c>
      <c r="Y119" s="3" t="s">
        <v>171</v>
      </c>
      <c r="Z119" s="1" t="s">
        <v>47296</v>
      </c>
      <c r="AA119" s="1" t="s">
        <v>16</v>
      </c>
      <c r="AB119" s="3" t="s">
        <v>12</v>
      </c>
      <c r="AC119" s="23" t="s">
        <v>37781</v>
      </c>
      <c r="AD119" s="23" t="s">
        <v>38316</v>
      </c>
      <c r="AE119" t="s">
        <v>35399</v>
      </c>
    </row>
    <row r="120" spans="1:31" ht="14.25" customHeight="1">
      <c r="A120" s="1">
        <v>119</v>
      </c>
      <c r="B120" s="9" t="s">
        <v>6</v>
      </c>
      <c r="C120" s="1" t="s">
        <v>10813</v>
      </c>
      <c r="D120" s="1" t="s">
        <v>35424</v>
      </c>
      <c r="E120" s="1" t="s">
        <v>10814</v>
      </c>
      <c r="F120" s="1" t="s">
        <v>26121</v>
      </c>
      <c r="G120" s="14">
        <v>914466904644</v>
      </c>
      <c r="H120" s="1" t="s">
        <v>20</v>
      </c>
      <c r="I120" s="1" t="s">
        <v>9</v>
      </c>
      <c r="J120" s="1" t="s">
        <v>47296</v>
      </c>
      <c r="K120" s="3" t="s">
        <v>63</v>
      </c>
      <c r="L120" s="1" t="s">
        <v>10</v>
      </c>
      <c r="M120" s="3" t="s">
        <v>213</v>
      </c>
      <c r="N120" s="3" t="s">
        <v>47325</v>
      </c>
      <c r="O120" s="3" t="s">
        <v>17</v>
      </c>
      <c r="P120" s="3" t="s">
        <v>34</v>
      </c>
      <c r="Q120" s="3" t="s">
        <v>42</v>
      </c>
      <c r="R120" s="3" t="s">
        <v>47296</v>
      </c>
      <c r="S120" s="3" t="s">
        <v>27</v>
      </c>
      <c r="T120" s="3" t="s">
        <v>47296</v>
      </c>
      <c r="U120" s="3" t="s">
        <v>117</v>
      </c>
      <c r="V120" s="3" t="s">
        <v>47296</v>
      </c>
      <c r="W120" s="3" t="s">
        <v>178</v>
      </c>
      <c r="X120" s="3" t="s">
        <v>47296</v>
      </c>
      <c r="Y120" s="3" t="s">
        <v>171</v>
      </c>
      <c r="Z120" s="1" t="s">
        <v>47296</v>
      </c>
      <c r="AA120" s="1" t="s">
        <v>16</v>
      </c>
      <c r="AB120" s="3" t="s">
        <v>12</v>
      </c>
      <c r="AC120" s="23" t="s">
        <v>37781</v>
      </c>
      <c r="AD120" s="23" t="s">
        <v>38317</v>
      </c>
      <c r="AE120" t="s">
        <v>35399</v>
      </c>
    </row>
    <row r="121" spans="1:31" ht="14.25" customHeight="1">
      <c r="A121" s="1">
        <v>120</v>
      </c>
      <c r="B121" s="9" t="s">
        <v>6</v>
      </c>
      <c r="C121" s="1" t="s">
        <v>11138</v>
      </c>
      <c r="D121" s="1" t="s">
        <v>11139</v>
      </c>
      <c r="E121" s="1" t="s">
        <v>87</v>
      </c>
      <c r="F121" s="1" t="s">
        <v>34439</v>
      </c>
      <c r="G121" s="14">
        <v>919499999</v>
      </c>
      <c r="H121" s="1" t="s">
        <v>8</v>
      </c>
      <c r="I121" s="1" t="s">
        <v>107</v>
      </c>
      <c r="J121" s="1" t="s">
        <v>47296</v>
      </c>
      <c r="K121" s="3" t="s">
        <v>17</v>
      </c>
      <c r="L121" s="1" t="s">
        <v>10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1"/>
      <c r="AA121" s="1" t="s">
        <v>11</v>
      </c>
      <c r="AB121" s="3" t="s">
        <v>586</v>
      </c>
      <c r="AC121" s="23" t="s">
        <v>37784</v>
      </c>
      <c r="AD121" s="23" t="s">
        <v>38318</v>
      </c>
      <c r="AE121" t="s">
        <v>35394</v>
      </c>
    </row>
    <row r="122" spans="1:31" ht="14.25" customHeight="1">
      <c r="A122" s="1">
        <v>121</v>
      </c>
      <c r="B122" s="1" t="s">
        <v>10396</v>
      </c>
      <c r="C122" s="1" t="s">
        <v>11722</v>
      </c>
      <c r="D122" s="1" t="s">
        <v>11723</v>
      </c>
      <c r="E122" s="1" t="s">
        <v>11724</v>
      </c>
      <c r="F122" s="1" t="s">
        <v>26577</v>
      </c>
      <c r="G122" s="14">
        <v>91944604404</v>
      </c>
      <c r="H122" s="1" t="s">
        <v>8</v>
      </c>
      <c r="I122" s="1" t="s">
        <v>9</v>
      </c>
      <c r="J122" s="1" t="s">
        <v>47296</v>
      </c>
      <c r="K122" s="3" t="s">
        <v>27</v>
      </c>
      <c r="L122" s="1" t="s">
        <v>10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1"/>
      <c r="AA122" s="1" t="s">
        <v>16</v>
      </c>
      <c r="AB122" s="3" t="s">
        <v>12</v>
      </c>
      <c r="AC122" s="23" t="s">
        <v>37784</v>
      </c>
      <c r="AD122" s="23" t="s">
        <v>38319</v>
      </c>
      <c r="AE122" t="s">
        <v>35409</v>
      </c>
    </row>
    <row r="123" spans="1:31" ht="14.25" customHeight="1">
      <c r="A123" s="1">
        <v>122</v>
      </c>
      <c r="B123" s="1" t="s">
        <v>10396</v>
      </c>
      <c r="C123" s="1" t="s">
        <v>11781</v>
      </c>
      <c r="D123" s="1" t="s">
        <v>35425</v>
      </c>
      <c r="E123" s="1" t="s">
        <v>36546</v>
      </c>
      <c r="F123" s="1" t="s">
        <v>34509</v>
      </c>
      <c r="G123" s="14">
        <v>91041694096</v>
      </c>
      <c r="H123" s="1" t="s">
        <v>20</v>
      </c>
      <c r="I123" s="1" t="s">
        <v>41</v>
      </c>
      <c r="J123" s="1" t="s">
        <v>47296</v>
      </c>
      <c r="K123" s="3" t="s">
        <v>63</v>
      </c>
      <c r="L123" s="1" t="s">
        <v>10</v>
      </c>
      <c r="M123" s="3" t="s">
        <v>213</v>
      </c>
      <c r="N123" s="3" t="s">
        <v>47325</v>
      </c>
      <c r="O123" s="3" t="s">
        <v>17</v>
      </c>
      <c r="P123" s="3" t="s">
        <v>34</v>
      </c>
      <c r="Q123" s="3" t="s">
        <v>42</v>
      </c>
      <c r="R123" s="3" t="s">
        <v>47296</v>
      </c>
      <c r="S123" s="3" t="s">
        <v>27</v>
      </c>
      <c r="T123" s="3" t="s">
        <v>47296</v>
      </c>
      <c r="U123" s="3" t="s">
        <v>117</v>
      </c>
      <c r="V123" s="3" t="s">
        <v>47296</v>
      </c>
      <c r="W123" s="3" t="s">
        <v>178</v>
      </c>
      <c r="X123" s="3" t="s">
        <v>47296</v>
      </c>
      <c r="Y123" s="3" t="s">
        <v>171</v>
      </c>
      <c r="Z123" s="1" t="s">
        <v>47296</v>
      </c>
      <c r="AA123" s="1" t="s">
        <v>16</v>
      </c>
      <c r="AB123" s="3" t="s">
        <v>12</v>
      </c>
      <c r="AC123" s="23" t="s">
        <v>37784</v>
      </c>
      <c r="AD123" s="23" t="s">
        <v>38320</v>
      </c>
      <c r="AE123" t="s">
        <v>35409</v>
      </c>
    </row>
    <row r="124" spans="1:31" ht="14.25" customHeight="1">
      <c r="A124" s="1">
        <v>123</v>
      </c>
      <c r="B124" s="9" t="s">
        <v>6</v>
      </c>
      <c r="C124" s="1" t="s">
        <v>11919</v>
      </c>
      <c r="D124" s="1" t="s">
        <v>1010</v>
      </c>
      <c r="E124" s="1" t="s">
        <v>11920</v>
      </c>
      <c r="F124" s="1" t="s">
        <v>34521</v>
      </c>
      <c r="G124" s="14">
        <v>91916406964</v>
      </c>
      <c r="H124" s="1" t="s">
        <v>15</v>
      </c>
      <c r="I124" s="1" t="s">
        <v>62</v>
      </c>
      <c r="J124" s="1" t="s">
        <v>47296</v>
      </c>
      <c r="K124" s="3" t="s">
        <v>17</v>
      </c>
      <c r="L124" s="1" t="s">
        <v>10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1"/>
      <c r="AA124" s="1" t="s">
        <v>11</v>
      </c>
      <c r="AB124" s="3" t="s">
        <v>13</v>
      </c>
      <c r="AC124" s="23" t="s">
        <v>37784</v>
      </c>
      <c r="AD124" s="23" t="s">
        <v>38321</v>
      </c>
      <c r="AE124" t="s">
        <v>35394</v>
      </c>
    </row>
    <row r="125" spans="1:31" ht="14.25" customHeight="1">
      <c r="A125" s="1">
        <v>124</v>
      </c>
      <c r="B125" s="9" t="s">
        <v>6</v>
      </c>
      <c r="C125" s="1" t="s">
        <v>12096</v>
      </c>
      <c r="D125" s="1" t="s">
        <v>2675</v>
      </c>
      <c r="E125" s="1" t="s">
        <v>12097</v>
      </c>
      <c r="F125" s="1" t="s">
        <v>32407</v>
      </c>
      <c r="G125" s="14">
        <v>91016466466</v>
      </c>
      <c r="H125" s="1" t="s">
        <v>8</v>
      </c>
      <c r="I125" s="1" t="s">
        <v>62</v>
      </c>
      <c r="J125" s="1" t="s">
        <v>47296</v>
      </c>
      <c r="K125" s="3" t="s">
        <v>63</v>
      </c>
      <c r="L125" s="1" t="s">
        <v>10</v>
      </c>
      <c r="M125" s="3" t="s">
        <v>213</v>
      </c>
      <c r="N125" s="3" t="s">
        <v>47325</v>
      </c>
      <c r="O125" s="3" t="s">
        <v>17</v>
      </c>
      <c r="P125" s="3" t="s">
        <v>34</v>
      </c>
      <c r="Q125" s="3" t="s">
        <v>42</v>
      </c>
      <c r="R125" s="3" t="s">
        <v>47296</v>
      </c>
      <c r="S125" s="3" t="s">
        <v>27</v>
      </c>
      <c r="T125" s="3" t="s">
        <v>47296</v>
      </c>
      <c r="U125" s="3" t="s">
        <v>117</v>
      </c>
      <c r="V125" s="3" t="s">
        <v>47296</v>
      </c>
      <c r="W125" s="3" t="s">
        <v>178</v>
      </c>
      <c r="X125" s="3" t="s">
        <v>47296</v>
      </c>
      <c r="Y125" s="3" t="s">
        <v>171</v>
      </c>
      <c r="Z125" s="1" t="s">
        <v>47296</v>
      </c>
      <c r="AA125" s="1" t="s">
        <v>16</v>
      </c>
      <c r="AB125" s="3" t="s">
        <v>12</v>
      </c>
      <c r="AC125" s="23" t="s">
        <v>37784</v>
      </c>
      <c r="AD125" s="23" t="s">
        <v>38322</v>
      </c>
      <c r="AE125" t="s">
        <v>35399</v>
      </c>
    </row>
    <row r="126" spans="1:31" ht="14.25" customHeight="1">
      <c r="A126" s="1">
        <v>125</v>
      </c>
      <c r="B126" s="9" t="s">
        <v>6</v>
      </c>
      <c r="C126" s="1" t="s">
        <v>12124</v>
      </c>
      <c r="D126" s="1" t="s">
        <v>873</v>
      </c>
      <c r="E126" s="1" t="s">
        <v>78</v>
      </c>
      <c r="F126" s="1" t="s">
        <v>12125</v>
      </c>
      <c r="G126" s="14">
        <v>919099094649</v>
      </c>
      <c r="H126" s="1" t="s">
        <v>8</v>
      </c>
      <c r="I126" s="1" t="s">
        <v>9</v>
      </c>
      <c r="J126" s="1" t="s">
        <v>47296</v>
      </c>
      <c r="K126" s="3" t="s">
        <v>63</v>
      </c>
      <c r="L126" s="1" t="s">
        <v>10</v>
      </c>
      <c r="M126" s="3" t="s">
        <v>213</v>
      </c>
      <c r="N126" s="3" t="s">
        <v>47325</v>
      </c>
      <c r="O126" s="3" t="s">
        <v>17</v>
      </c>
      <c r="P126" s="3" t="s">
        <v>34</v>
      </c>
      <c r="Q126" s="3" t="s">
        <v>42</v>
      </c>
      <c r="R126" s="3" t="s">
        <v>47296</v>
      </c>
      <c r="S126" s="3" t="s">
        <v>27</v>
      </c>
      <c r="T126" s="3" t="s">
        <v>47296</v>
      </c>
      <c r="U126" s="3" t="s">
        <v>117</v>
      </c>
      <c r="V126" s="3" t="s">
        <v>47296</v>
      </c>
      <c r="W126" s="3" t="s">
        <v>178</v>
      </c>
      <c r="X126" s="3" t="s">
        <v>47296</v>
      </c>
      <c r="Y126" s="3" t="s">
        <v>171</v>
      </c>
      <c r="Z126" s="1" t="s">
        <v>47296</v>
      </c>
      <c r="AA126" s="1" t="s">
        <v>16</v>
      </c>
      <c r="AB126" s="3" t="s">
        <v>12</v>
      </c>
      <c r="AC126" s="23" t="s">
        <v>37784</v>
      </c>
      <c r="AD126" s="23" t="s">
        <v>38323</v>
      </c>
      <c r="AE126" t="s">
        <v>35394</v>
      </c>
    </row>
    <row r="127" spans="1:31" ht="14.25" customHeight="1">
      <c r="A127" s="1">
        <v>126</v>
      </c>
      <c r="B127" s="9" t="s">
        <v>6</v>
      </c>
      <c r="C127" s="1" t="s">
        <v>12146</v>
      </c>
      <c r="D127" s="1" t="s">
        <v>486</v>
      </c>
      <c r="E127" s="1" t="s">
        <v>5198</v>
      </c>
      <c r="F127" s="1" t="s">
        <v>26790</v>
      </c>
      <c r="G127" s="14">
        <v>919494444</v>
      </c>
      <c r="H127" s="1" t="s">
        <v>8</v>
      </c>
      <c r="I127" s="1" t="s">
        <v>41</v>
      </c>
      <c r="J127" s="1" t="s">
        <v>47296</v>
      </c>
      <c r="K127" s="3" t="s">
        <v>63</v>
      </c>
      <c r="L127" s="1" t="s">
        <v>10</v>
      </c>
      <c r="M127" s="3" t="s">
        <v>213</v>
      </c>
      <c r="N127" s="3" t="s">
        <v>47325</v>
      </c>
      <c r="O127" s="3" t="s">
        <v>17</v>
      </c>
      <c r="P127" s="3" t="s">
        <v>34</v>
      </c>
      <c r="Q127" s="3" t="s">
        <v>42</v>
      </c>
      <c r="R127" s="3" t="s">
        <v>47296</v>
      </c>
      <c r="S127" s="3" t="s">
        <v>27</v>
      </c>
      <c r="T127" s="3" t="s">
        <v>47296</v>
      </c>
      <c r="U127" s="3" t="s">
        <v>117</v>
      </c>
      <c r="V127" s="3" t="s">
        <v>47296</v>
      </c>
      <c r="W127" s="3" t="s">
        <v>178</v>
      </c>
      <c r="X127" s="3" t="s">
        <v>47296</v>
      </c>
      <c r="Y127" s="3" t="s">
        <v>171</v>
      </c>
      <c r="Z127" s="1" t="s">
        <v>47296</v>
      </c>
      <c r="AA127" s="1" t="s">
        <v>16</v>
      </c>
      <c r="AB127" s="3" t="s">
        <v>12</v>
      </c>
      <c r="AC127" s="23" t="s">
        <v>37784</v>
      </c>
      <c r="AD127" s="23" t="s">
        <v>38324</v>
      </c>
      <c r="AE127" t="s">
        <v>35394</v>
      </c>
    </row>
    <row r="128" spans="1:31" ht="14.25" customHeight="1">
      <c r="A128" s="1">
        <v>127</v>
      </c>
      <c r="B128" s="9" t="s">
        <v>6</v>
      </c>
      <c r="C128" s="1" t="s">
        <v>12702</v>
      </c>
      <c r="D128" s="1" t="s">
        <v>494</v>
      </c>
      <c r="E128" s="1" t="s">
        <v>40</v>
      </c>
      <c r="F128" s="1" t="s">
        <v>27077</v>
      </c>
      <c r="G128" s="14">
        <v>914144400411</v>
      </c>
      <c r="H128" s="1" t="s">
        <v>8</v>
      </c>
      <c r="I128" s="1" t="s">
        <v>41</v>
      </c>
      <c r="J128" s="1" t="s">
        <v>47296</v>
      </c>
      <c r="K128" s="3" t="s">
        <v>17</v>
      </c>
      <c r="L128" s="1" t="s">
        <v>10</v>
      </c>
      <c r="M128" s="4" t="s">
        <v>42</v>
      </c>
      <c r="N128" s="3" t="s">
        <v>47325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1"/>
      <c r="AA128" s="1" t="s">
        <v>16</v>
      </c>
      <c r="AB128" s="3" t="s">
        <v>12</v>
      </c>
      <c r="AC128" s="23" t="s">
        <v>37784</v>
      </c>
      <c r="AD128" s="23" t="s">
        <v>38325</v>
      </c>
      <c r="AE128" t="s">
        <v>35410</v>
      </c>
    </row>
    <row r="129" spans="1:31" ht="14.25" customHeight="1">
      <c r="A129" s="1">
        <v>128</v>
      </c>
      <c r="B129" s="9" t="s">
        <v>6</v>
      </c>
      <c r="C129" s="1" t="s">
        <v>13118</v>
      </c>
      <c r="D129" s="1" t="s">
        <v>1410</v>
      </c>
      <c r="E129" s="1" t="s">
        <v>13119</v>
      </c>
      <c r="F129" s="1" t="s">
        <v>27404</v>
      </c>
      <c r="G129" s="14">
        <v>919444614606</v>
      </c>
      <c r="H129" s="1" t="s">
        <v>37</v>
      </c>
      <c r="I129" s="1" t="s">
        <v>41</v>
      </c>
      <c r="J129" s="1" t="s">
        <v>47296</v>
      </c>
      <c r="K129" s="3" t="s">
        <v>63</v>
      </c>
      <c r="L129" s="1" t="s">
        <v>10</v>
      </c>
      <c r="M129" s="3" t="s">
        <v>213</v>
      </c>
      <c r="N129" s="3" t="s">
        <v>47325</v>
      </c>
      <c r="O129" s="3" t="s">
        <v>47349</v>
      </c>
      <c r="P129" s="3" t="s">
        <v>34</v>
      </c>
      <c r="Q129" s="3" t="s">
        <v>171</v>
      </c>
      <c r="R129" s="3" t="s">
        <v>47296</v>
      </c>
      <c r="S129" s="3"/>
      <c r="T129" s="3"/>
      <c r="U129" s="3"/>
      <c r="V129" s="3"/>
      <c r="W129" s="3"/>
      <c r="X129" s="3"/>
      <c r="Y129" s="3"/>
      <c r="Z129" s="1"/>
      <c r="AA129" s="1" t="s">
        <v>16</v>
      </c>
      <c r="AB129" s="3" t="s">
        <v>12</v>
      </c>
      <c r="AC129" s="23" t="s">
        <v>37784</v>
      </c>
      <c r="AD129" s="23" t="s">
        <v>38326</v>
      </c>
      <c r="AE129" t="s">
        <v>35394</v>
      </c>
    </row>
    <row r="130" spans="1:31" ht="14.25" customHeight="1">
      <c r="A130" s="1">
        <v>129</v>
      </c>
      <c r="B130" s="9" t="s">
        <v>6</v>
      </c>
      <c r="C130" s="1" t="s">
        <v>13152</v>
      </c>
      <c r="D130" s="1" t="s">
        <v>13153</v>
      </c>
      <c r="E130" s="1" t="s">
        <v>1488</v>
      </c>
      <c r="F130" s="1" t="s">
        <v>34655</v>
      </c>
      <c r="G130" s="14">
        <v>919494449</v>
      </c>
      <c r="H130" s="1" t="s">
        <v>8</v>
      </c>
      <c r="I130" s="1" t="s">
        <v>9</v>
      </c>
      <c r="J130" s="1" t="s">
        <v>47296</v>
      </c>
      <c r="K130" s="3" t="s">
        <v>17</v>
      </c>
      <c r="L130" s="1" t="s">
        <v>10</v>
      </c>
      <c r="M130" s="4" t="s">
        <v>42</v>
      </c>
      <c r="N130" s="3" t="s">
        <v>47325</v>
      </c>
      <c r="O130" s="3" t="s">
        <v>27</v>
      </c>
      <c r="P130" s="3" t="s">
        <v>34</v>
      </c>
      <c r="Q130" s="3" t="s">
        <v>178</v>
      </c>
      <c r="R130" s="3" t="s">
        <v>47296</v>
      </c>
      <c r="S130" s="3" t="s">
        <v>171</v>
      </c>
      <c r="T130" s="3" t="s">
        <v>47296</v>
      </c>
      <c r="U130" s="3"/>
      <c r="V130" s="3"/>
      <c r="W130" s="3"/>
      <c r="X130" s="3"/>
      <c r="Y130" s="3"/>
      <c r="Z130" s="1"/>
      <c r="AA130" s="1" t="s">
        <v>16</v>
      </c>
      <c r="AB130" s="3" t="s">
        <v>12</v>
      </c>
      <c r="AC130" s="23" t="s">
        <v>37784</v>
      </c>
      <c r="AD130" s="23" t="s">
        <v>38327</v>
      </c>
      <c r="AE130" t="s">
        <v>35409</v>
      </c>
    </row>
    <row r="131" spans="1:31" ht="14.25" customHeight="1">
      <c r="A131" s="1">
        <v>130</v>
      </c>
      <c r="B131" s="9" t="s">
        <v>6</v>
      </c>
      <c r="C131" s="1" t="s">
        <v>13154</v>
      </c>
      <c r="D131" s="1" t="s">
        <v>1968</v>
      </c>
      <c r="E131" s="1" t="s">
        <v>724</v>
      </c>
      <c r="F131" s="1" t="s">
        <v>27423</v>
      </c>
      <c r="G131" s="14">
        <v>91644064969</v>
      </c>
      <c r="H131" s="1" t="s">
        <v>8</v>
      </c>
      <c r="I131" s="1" t="s">
        <v>41</v>
      </c>
      <c r="J131" s="1" t="s">
        <v>47296</v>
      </c>
      <c r="K131" s="3" t="s">
        <v>17</v>
      </c>
      <c r="L131" s="1" t="s">
        <v>10</v>
      </c>
      <c r="M131" s="4" t="s">
        <v>42</v>
      </c>
      <c r="N131" s="3" t="s">
        <v>47325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1"/>
      <c r="AA131" s="1" t="s">
        <v>16</v>
      </c>
      <c r="AB131" s="3" t="s">
        <v>12</v>
      </c>
      <c r="AC131" s="23" t="s">
        <v>37784</v>
      </c>
      <c r="AD131" s="23" t="s">
        <v>38328</v>
      </c>
      <c r="AE131" t="s">
        <v>35399</v>
      </c>
    </row>
    <row r="132" spans="1:31" ht="14.25" customHeight="1">
      <c r="A132" s="1">
        <v>131</v>
      </c>
      <c r="B132" s="9" t="s">
        <v>6</v>
      </c>
      <c r="C132" s="1" t="s">
        <v>13283</v>
      </c>
      <c r="D132" s="1" t="s">
        <v>13284</v>
      </c>
      <c r="E132" s="1" t="s">
        <v>19</v>
      </c>
      <c r="F132" s="1" t="s">
        <v>27485</v>
      </c>
      <c r="G132" s="14">
        <v>914400669994</v>
      </c>
      <c r="H132" s="1" t="s">
        <v>15</v>
      </c>
      <c r="I132" s="1" t="s">
        <v>41</v>
      </c>
      <c r="J132" s="1" t="s">
        <v>47296</v>
      </c>
      <c r="K132" s="3" t="s">
        <v>17</v>
      </c>
      <c r="L132" s="1" t="s">
        <v>10</v>
      </c>
      <c r="M132" s="4" t="s">
        <v>42</v>
      </c>
      <c r="N132" s="3" t="s">
        <v>47325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1"/>
      <c r="AA132" s="1" t="s">
        <v>16</v>
      </c>
      <c r="AB132" s="3" t="s">
        <v>12</v>
      </c>
      <c r="AC132" s="23" t="s">
        <v>37785</v>
      </c>
      <c r="AD132" s="23" t="s">
        <v>38329</v>
      </c>
      <c r="AE132" t="s">
        <v>35394</v>
      </c>
    </row>
    <row r="133" spans="1:31" ht="14.25" customHeight="1">
      <c r="A133" s="1">
        <v>132</v>
      </c>
      <c r="B133" s="9" t="s">
        <v>6</v>
      </c>
      <c r="C133" s="1" t="s">
        <v>13293</v>
      </c>
      <c r="D133" s="1" t="s">
        <v>5944</v>
      </c>
      <c r="E133" s="1" t="s">
        <v>351</v>
      </c>
      <c r="F133" s="1" t="s">
        <v>27489</v>
      </c>
      <c r="G133" s="14">
        <v>919944944</v>
      </c>
      <c r="H133" s="1" t="s">
        <v>46</v>
      </c>
      <c r="I133" s="1" t="s">
        <v>41</v>
      </c>
      <c r="J133" s="1" t="s">
        <v>47296</v>
      </c>
      <c r="K133" s="3" t="s">
        <v>213</v>
      </c>
      <c r="L133" s="1" t="s">
        <v>10</v>
      </c>
      <c r="M133" s="4" t="s">
        <v>17</v>
      </c>
      <c r="N133" s="3" t="s">
        <v>47325</v>
      </c>
      <c r="O133" s="4" t="s">
        <v>47347</v>
      </c>
      <c r="P133" s="3" t="s">
        <v>34</v>
      </c>
      <c r="Q133" s="3"/>
      <c r="R133" s="3"/>
      <c r="S133" s="3"/>
      <c r="T133" s="3"/>
      <c r="U133" s="3"/>
      <c r="V133" s="3"/>
      <c r="W133" s="3"/>
      <c r="X133" s="3"/>
      <c r="Y133" s="3"/>
      <c r="Z133" s="1"/>
      <c r="AA133" s="1" t="s">
        <v>16</v>
      </c>
      <c r="AB133" s="3" t="s">
        <v>12</v>
      </c>
      <c r="AC133" s="23" t="s">
        <v>37785</v>
      </c>
      <c r="AD133" s="23" t="s">
        <v>38330</v>
      </c>
      <c r="AE133" t="s">
        <v>35410</v>
      </c>
    </row>
    <row r="134" spans="1:31" ht="14.25" customHeight="1">
      <c r="A134" s="1">
        <v>133</v>
      </c>
      <c r="B134" s="9" t="s">
        <v>6</v>
      </c>
      <c r="C134" s="1" t="s">
        <v>13370</v>
      </c>
      <c r="D134" s="1" t="s">
        <v>13371</v>
      </c>
      <c r="E134" s="1" t="s">
        <v>724</v>
      </c>
      <c r="F134" s="1" t="s">
        <v>27526</v>
      </c>
      <c r="G134" s="14">
        <v>9149404691</v>
      </c>
      <c r="H134" s="1" t="s">
        <v>37</v>
      </c>
      <c r="I134" s="1" t="s">
        <v>62</v>
      </c>
      <c r="J134" s="1" t="s">
        <v>47296</v>
      </c>
      <c r="K134" s="3" t="s">
        <v>17</v>
      </c>
      <c r="L134" s="1" t="s">
        <v>10</v>
      </c>
      <c r="M134" s="4" t="s">
        <v>42</v>
      </c>
      <c r="N134" s="3" t="s">
        <v>47325</v>
      </c>
      <c r="O134" s="3" t="s">
        <v>27</v>
      </c>
      <c r="P134" s="3" t="s">
        <v>34</v>
      </c>
      <c r="Q134" s="3"/>
      <c r="R134" s="3"/>
      <c r="S134" s="3"/>
      <c r="T134" s="3"/>
      <c r="U134" s="3"/>
      <c r="V134" s="3"/>
      <c r="W134" s="3"/>
      <c r="X134" s="3"/>
      <c r="Y134" s="3"/>
      <c r="Z134" s="1"/>
      <c r="AA134" s="1" t="s">
        <v>16</v>
      </c>
      <c r="AB134" s="3" t="s">
        <v>12</v>
      </c>
      <c r="AC134" s="23" t="s">
        <v>37785</v>
      </c>
      <c r="AD134" s="23" t="s">
        <v>38331</v>
      </c>
      <c r="AE134" t="s">
        <v>35409</v>
      </c>
    </row>
    <row r="135" spans="1:31" ht="14.25" customHeight="1">
      <c r="A135" s="1">
        <v>134</v>
      </c>
      <c r="B135" s="9" t="s">
        <v>6</v>
      </c>
      <c r="C135" s="1" t="s">
        <v>13601</v>
      </c>
      <c r="D135" s="1" t="s">
        <v>36619</v>
      </c>
      <c r="E135" s="1" t="s">
        <v>40</v>
      </c>
      <c r="F135" s="1" t="s">
        <v>32623</v>
      </c>
      <c r="G135" s="14">
        <v>91041966999</v>
      </c>
      <c r="H135" s="1" t="s">
        <v>15</v>
      </c>
      <c r="I135" s="1" t="s">
        <v>9</v>
      </c>
      <c r="J135" s="1" t="s">
        <v>47296</v>
      </c>
      <c r="K135" s="3" t="s">
        <v>17</v>
      </c>
      <c r="L135" s="1" t="s">
        <v>10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1"/>
      <c r="AA135" s="1" t="s">
        <v>11</v>
      </c>
      <c r="AB135" s="3" t="s">
        <v>56</v>
      </c>
      <c r="AC135" s="23" t="s">
        <v>37792</v>
      </c>
      <c r="AD135" s="23" t="s">
        <v>38332</v>
      </c>
      <c r="AE135" t="s">
        <v>35399</v>
      </c>
    </row>
    <row r="136" spans="1:31" ht="14.25" customHeight="1">
      <c r="A136" s="1">
        <v>135</v>
      </c>
      <c r="B136" s="1" t="s">
        <v>54</v>
      </c>
      <c r="C136" s="1" t="s">
        <v>9196</v>
      </c>
      <c r="D136" s="1" t="s">
        <v>1836</v>
      </c>
      <c r="E136" s="1" t="s">
        <v>2403</v>
      </c>
      <c r="F136" s="1" t="s">
        <v>25321</v>
      </c>
      <c r="G136" s="14">
        <v>919446069964</v>
      </c>
      <c r="H136" s="1" t="s">
        <v>20</v>
      </c>
      <c r="I136" s="1" t="s">
        <v>9</v>
      </c>
      <c r="J136" s="1" t="s">
        <v>47295</v>
      </c>
      <c r="K136" s="3" t="s">
        <v>63</v>
      </c>
      <c r="L136" s="1" t="s">
        <v>10</v>
      </c>
      <c r="M136" s="3" t="s">
        <v>213</v>
      </c>
      <c r="N136" s="3" t="s">
        <v>47325</v>
      </c>
      <c r="O136" s="3" t="s">
        <v>17</v>
      </c>
      <c r="P136" s="3" t="s">
        <v>70</v>
      </c>
      <c r="Q136" s="3" t="s">
        <v>42</v>
      </c>
      <c r="R136" s="3" t="s">
        <v>34</v>
      </c>
      <c r="S136" s="3" t="s">
        <v>27</v>
      </c>
      <c r="T136" s="3" t="s">
        <v>50</v>
      </c>
      <c r="U136" s="3" t="s">
        <v>117</v>
      </c>
      <c r="V136" s="3" t="s">
        <v>47351</v>
      </c>
      <c r="W136" s="3" t="s">
        <v>178</v>
      </c>
      <c r="X136" s="3" t="s">
        <v>24</v>
      </c>
      <c r="Y136" s="3" t="s">
        <v>171</v>
      </c>
      <c r="Z136" s="1" t="s">
        <v>24</v>
      </c>
      <c r="AA136" s="1" t="s">
        <v>16</v>
      </c>
      <c r="AB136" s="3" t="s">
        <v>12</v>
      </c>
      <c r="AC136" s="23" t="s">
        <v>37781</v>
      </c>
      <c r="AD136" s="23" t="s">
        <v>38333</v>
      </c>
      <c r="AE136" t="s">
        <v>35400</v>
      </c>
    </row>
    <row r="137" spans="1:31" ht="14.25" customHeight="1">
      <c r="A137" s="1">
        <v>136</v>
      </c>
      <c r="B137" s="9" t="s">
        <v>6</v>
      </c>
      <c r="C137" s="1" t="s">
        <v>10796</v>
      </c>
      <c r="D137" s="1" t="s">
        <v>336</v>
      </c>
      <c r="E137" s="1" t="s">
        <v>506</v>
      </c>
      <c r="F137" s="1" t="s">
        <v>26109</v>
      </c>
      <c r="G137" s="14">
        <v>9144004069</v>
      </c>
      <c r="H137" s="1" t="s">
        <v>8</v>
      </c>
      <c r="I137" s="1" t="s">
        <v>41</v>
      </c>
      <c r="J137" s="1" t="s">
        <v>47293</v>
      </c>
      <c r="K137" s="3" t="s">
        <v>63</v>
      </c>
      <c r="L137" s="1" t="s">
        <v>10</v>
      </c>
      <c r="M137" s="3" t="s">
        <v>213</v>
      </c>
      <c r="N137" s="3" t="s">
        <v>47325</v>
      </c>
      <c r="O137" s="3" t="s">
        <v>17</v>
      </c>
      <c r="P137" s="3" t="s">
        <v>70</v>
      </c>
      <c r="Q137" s="3" t="s">
        <v>42</v>
      </c>
      <c r="R137" s="3" t="s">
        <v>34</v>
      </c>
      <c r="S137" s="3" t="s">
        <v>27</v>
      </c>
      <c r="T137" s="3" t="s">
        <v>50</v>
      </c>
      <c r="U137" s="3" t="s">
        <v>117</v>
      </c>
      <c r="V137" s="3" t="s">
        <v>47293</v>
      </c>
      <c r="W137" s="3" t="s">
        <v>178</v>
      </c>
      <c r="X137" s="3" t="s">
        <v>47293</v>
      </c>
      <c r="Y137" s="3" t="s">
        <v>171</v>
      </c>
      <c r="Z137" s="1" t="s">
        <v>47293</v>
      </c>
      <c r="AA137" s="1" t="s">
        <v>16</v>
      </c>
      <c r="AB137" s="3" t="s">
        <v>12</v>
      </c>
      <c r="AC137" s="23" t="s">
        <v>37781</v>
      </c>
      <c r="AD137" s="23" t="s">
        <v>38334</v>
      </c>
      <c r="AE137" t="s">
        <v>35401</v>
      </c>
    </row>
    <row r="138" spans="1:31" ht="14.25" customHeight="1">
      <c r="A138" s="1">
        <v>137</v>
      </c>
      <c r="B138" s="9" t="s">
        <v>6</v>
      </c>
      <c r="C138" s="1" t="s">
        <v>7524</v>
      </c>
      <c r="D138" s="1" t="s">
        <v>1227</v>
      </c>
      <c r="E138" s="1" t="s">
        <v>139</v>
      </c>
      <c r="F138" s="1" t="s">
        <v>24525</v>
      </c>
      <c r="G138" s="14">
        <v>91990440191</v>
      </c>
      <c r="H138" s="1" t="s">
        <v>46</v>
      </c>
      <c r="I138" s="1" t="s">
        <v>62</v>
      </c>
      <c r="J138" s="1" t="s">
        <v>47296</v>
      </c>
      <c r="K138" s="3" t="s">
        <v>17</v>
      </c>
      <c r="L138" s="1" t="s">
        <v>10</v>
      </c>
      <c r="M138" s="4" t="s">
        <v>42</v>
      </c>
      <c r="N138" s="3" t="s">
        <v>47325</v>
      </c>
      <c r="O138" s="3" t="s">
        <v>27</v>
      </c>
      <c r="P138" s="3" t="s">
        <v>70</v>
      </c>
      <c r="Q138" s="3" t="s">
        <v>47344</v>
      </c>
      <c r="R138" s="3" t="s">
        <v>34</v>
      </c>
      <c r="S138" s="3"/>
      <c r="T138" s="3"/>
      <c r="U138" s="3"/>
      <c r="V138" s="3"/>
      <c r="W138" s="3"/>
      <c r="X138" s="3"/>
      <c r="Y138" s="3"/>
      <c r="Z138" s="1"/>
      <c r="AA138" s="1" t="s">
        <v>16</v>
      </c>
      <c r="AB138" s="3" t="s">
        <v>12</v>
      </c>
      <c r="AC138" s="23" t="s">
        <v>37781</v>
      </c>
      <c r="AD138" s="23" t="s">
        <v>38335</v>
      </c>
      <c r="AE138" t="s">
        <v>35400</v>
      </c>
    </row>
    <row r="139" spans="1:31" ht="14.25" customHeight="1">
      <c r="A139" s="1">
        <v>138</v>
      </c>
      <c r="B139" s="9" t="s">
        <v>6</v>
      </c>
      <c r="C139" s="1" t="s">
        <v>12173</v>
      </c>
      <c r="D139" s="1" t="s">
        <v>494</v>
      </c>
      <c r="E139" s="1" t="s">
        <v>8033</v>
      </c>
      <c r="F139" s="1" t="s">
        <v>26803</v>
      </c>
      <c r="G139" s="14">
        <v>919694969990</v>
      </c>
      <c r="H139" s="1" t="s">
        <v>20</v>
      </c>
      <c r="I139" s="1" t="s">
        <v>41</v>
      </c>
      <c r="J139" s="1" t="s">
        <v>47296</v>
      </c>
      <c r="K139" s="3" t="s">
        <v>63</v>
      </c>
      <c r="L139" s="1" t="s">
        <v>10</v>
      </c>
      <c r="M139" s="3" t="s">
        <v>213</v>
      </c>
      <c r="N139" s="3" t="s">
        <v>47325</v>
      </c>
      <c r="O139" s="3" t="s">
        <v>17</v>
      </c>
      <c r="P139" s="3" t="s">
        <v>70</v>
      </c>
      <c r="Q139" s="3" t="s">
        <v>42</v>
      </c>
      <c r="R139" s="3" t="s">
        <v>34</v>
      </c>
      <c r="S139" s="3" t="s">
        <v>27</v>
      </c>
      <c r="T139" s="3" t="s">
        <v>47296</v>
      </c>
      <c r="U139" s="3" t="s">
        <v>117</v>
      </c>
      <c r="V139" s="3" t="s">
        <v>47296</v>
      </c>
      <c r="W139" s="3" t="s">
        <v>178</v>
      </c>
      <c r="X139" s="3" t="s">
        <v>47296</v>
      </c>
      <c r="Y139" s="3" t="s">
        <v>171</v>
      </c>
      <c r="Z139" s="1" t="s">
        <v>47296</v>
      </c>
      <c r="AA139" s="1" t="s">
        <v>16</v>
      </c>
      <c r="AB139" s="3" t="s">
        <v>12</v>
      </c>
      <c r="AC139" s="23" t="s">
        <v>37784</v>
      </c>
      <c r="AD139" s="23" t="s">
        <v>38336</v>
      </c>
      <c r="AE139" t="s">
        <v>35401</v>
      </c>
    </row>
    <row r="140" spans="1:31" ht="14.25" customHeight="1">
      <c r="A140" s="1">
        <v>139</v>
      </c>
      <c r="B140" s="9" t="s">
        <v>6</v>
      </c>
      <c r="C140" s="1" t="s">
        <v>12949</v>
      </c>
      <c r="D140" s="1" t="s">
        <v>18440</v>
      </c>
      <c r="E140" s="1" t="s">
        <v>1019</v>
      </c>
      <c r="F140" s="1" t="s">
        <v>27283</v>
      </c>
      <c r="G140" s="14">
        <v>91994006944</v>
      </c>
      <c r="H140" s="1" t="s">
        <v>20</v>
      </c>
      <c r="I140" s="1" t="s">
        <v>9</v>
      </c>
      <c r="J140" s="1" t="s">
        <v>47296</v>
      </c>
      <c r="K140" s="3" t="s">
        <v>63</v>
      </c>
      <c r="L140" s="1" t="s">
        <v>10</v>
      </c>
      <c r="M140" s="3" t="s">
        <v>213</v>
      </c>
      <c r="N140" s="3" t="s">
        <v>47325</v>
      </c>
      <c r="O140" s="3" t="s">
        <v>17</v>
      </c>
      <c r="P140" s="3" t="s">
        <v>70</v>
      </c>
      <c r="Q140" s="3" t="s">
        <v>42</v>
      </c>
      <c r="R140" s="3" t="s">
        <v>34</v>
      </c>
      <c r="S140" s="3" t="s">
        <v>27</v>
      </c>
      <c r="T140" s="3" t="s">
        <v>47296</v>
      </c>
      <c r="U140" s="3" t="s">
        <v>117</v>
      </c>
      <c r="V140" s="3" t="s">
        <v>47296</v>
      </c>
      <c r="W140" s="3" t="s">
        <v>178</v>
      </c>
      <c r="X140" s="3" t="s">
        <v>47296</v>
      </c>
      <c r="Y140" s="3" t="s">
        <v>171</v>
      </c>
      <c r="Z140" s="1" t="s">
        <v>47296</v>
      </c>
      <c r="AA140" s="1" t="s">
        <v>16</v>
      </c>
      <c r="AB140" s="3" t="s">
        <v>12</v>
      </c>
      <c r="AC140" s="23" t="s">
        <v>37784</v>
      </c>
      <c r="AD140" s="23" t="s">
        <v>38337</v>
      </c>
      <c r="AE140" t="s">
        <v>35401</v>
      </c>
    </row>
    <row r="141" spans="1:31" ht="14.25" customHeight="1">
      <c r="A141" s="1">
        <v>140</v>
      </c>
      <c r="B141" s="9" t="s">
        <v>6</v>
      </c>
      <c r="C141" s="1" t="s">
        <v>13732</v>
      </c>
      <c r="D141" s="1" t="s">
        <v>13733</v>
      </c>
      <c r="E141" s="1" t="s">
        <v>139</v>
      </c>
      <c r="F141" s="1" t="s">
        <v>27678</v>
      </c>
      <c r="G141" s="14">
        <v>919404064614</v>
      </c>
      <c r="H141" s="1" t="s">
        <v>8</v>
      </c>
      <c r="I141" s="1" t="s">
        <v>62</v>
      </c>
      <c r="J141" s="1" t="s">
        <v>47296</v>
      </c>
      <c r="K141" s="3" t="s">
        <v>213</v>
      </c>
      <c r="L141" s="1" t="s">
        <v>10</v>
      </c>
      <c r="M141" s="4" t="s">
        <v>17</v>
      </c>
      <c r="N141" s="3" t="s">
        <v>47325</v>
      </c>
      <c r="O141" s="4" t="s">
        <v>47347</v>
      </c>
      <c r="P141" s="3" t="s">
        <v>70</v>
      </c>
      <c r="Q141" s="3"/>
      <c r="R141" s="3"/>
      <c r="S141" s="3"/>
      <c r="T141" s="3"/>
      <c r="U141" s="3"/>
      <c r="V141" s="3"/>
      <c r="W141" s="3"/>
      <c r="X141" s="3"/>
      <c r="Y141" s="3"/>
      <c r="Z141" s="1"/>
      <c r="AA141" s="1" t="s">
        <v>16</v>
      </c>
      <c r="AB141" s="3" t="s">
        <v>13</v>
      </c>
      <c r="AC141" s="23" t="s">
        <v>37793</v>
      </c>
      <c r="AD141" s="23" t="s">
        <v>38338</v>
      </c>
      <c r="AE141" t="s">
        <v>35402</v>
      </c>
    </row>
    <row r="142" spans="1:31" ht="14.25" customHeight="1">
      <c r="A142" s="1">
        <v>141</v>
      </c>
      <c r="B142" s="9" t="s">
        <v>6</v>
      </c>
      <c r="C142" s="1" t="s">
        <v>12300</v>
      </c>
      <c r="D142" s="1" t="s">
        <v>5572</v>
      </c>
      <c r="E142" s="1" t="s">
        <v>139</v>
      </c>
      <c r="F142" s="1" t="s">
        <v>26868</v>
      </c>
      <c r="G142" s="14">
        <v>91440060666</v>
      </c>
      <c r="H142" s="1" t="s">
        <v>8</v>
      </c>
      <c r="I142" s="1" t="s">
        <v>62</v>
      </c>
      <c r="J142" s="1" t="s">
        <v>47294</v>
      </c>
      <c r="K142" s="3" t="s">
        <v>63</v>
      </c>
      <c r="L142" s="1" t="s">
        <v>10</v>
      </c>
      <c r="M142" s="3" t="s">
        <v>213</v>
      </c>
      <c r="N142" s="3" t="s">
        <v>47325</v>
      </c>
      <c r="O142" s="3" t="s">
        <v>17</v>
      </c>
      <c r="P142" s="3" t="s">
        <v>70</v>
      </c>
      <c r="Q142" s="3" t="s">
        <v>42</v>
      </c>
      <c r="R142" s="3" t="s">
        <v>47294</v>
      </c>
      <c r="S142" s="3" t="s">
        <v>27</v>
      </c>
      <c r="T142" s="3" t="s">
        <v>47294</v>
      </c>
      <c r="U142" s="3" t="s">
        <v>117</v>
      </c>
      <c r="V142" s="3" t="s">
        <v>47294</v>
      </c>
      <c r="W142" s="3" t="s">
        <v>178</v>
      </c>
      <c r="X142" s="3" t="s">
        <v>47294</v>
      </c>
      <c r="Y142" s="3" t="s">
        <v>171</v>
      </c>
      <c r="Z142" s="1" t="s">
        <v>47294</v>
      </c>
      <c r="AA142" s="1" t="s">
        <v>16</v>
      </c>
      <c r="AB142" s="3" t="s">
        <v>12</v>
      </c>
      <c r="AC142" s="23" t="s">
        <v>37784</v>
      </c>
      <c r="AD142" s="23" t="s">
        <v>38339</v>
      </c>
      <c r="AE142" t="s">
        <v>35402</v>
      </c>
    </row>
    <row r="143" spans="1:31" ht="14.25" customHeight="1">
      <c r="A143" s="1">
        <v>142</v>
      </c>
      <c r="B143" s="9" t="s">
        <v>6</v>
      </c>
      <c r="C143" s="1" t="s">
        <v>13687</v>
      </c>
      <c r="D143" s="1" t="s">
        <v>4460</v>
      </c>
      <c r="E143" s="1" t="s">
        <v>90</v>
      </c>
      <c r="F143" s="1" t="s">
        <v>27661</v>
      </c>
      <c r="G143" s="14">
        <v>919446940166</v>
      </c>
      <c r="H143" s="1" t="s">
        <v>8</v>
      </c>
      <c r="I143" s="1" t="s">
        <v>37779</v>
      </c>
      <c r="J143" s="1" t="s">
        <v>47294</v>
      </c>
      <c r="K143" s="3" t="s">
        <v>42</v>
      </c>
      <c r="L143" s="1" t="s">
        <v>10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1"/>
      <c r="AA143" s="1" t="s">
        <v>16</v>
      </c>
      <c r="AB143" s="3" t="s">
        <v>12</v>
      </c>
      <c r="AC143" s="23" t="s">
        <v>37786</v>
      </c>
      <c r="AD143" s="23" t="s">
        <v>38340</v>
      </c>
      <c r="AE143" t="s">
        <v>35401</v>
      </c>
    </row>
    <row r="144" spans="1:31" ht="14.25" customHeight="1">
      <c r="A144" s="1">
        <v>143</v>
      </c>
      <c r="B144" s="1" t="s">
        <v>54</v>
      </c>
      <c r="C144" s="1" t="s">
        <v>212</v>
      </c>
      <c r="D144" s="1" t="s">
        <v>162</v>
      </c>
      <c r="E144" s="1" t="s">
        <v>487</v>
      </c>
      <c r="F144" s="1" t="s">
        <v>31106</v>
      </c>
      <c r="G144" s="14">
        <v>91994644644</v>
      </c>
      <c r="H144" s="1" t="s">
        <v>8</v>
      </c>
      <c r="I144" s="1" t="s">
        <v>41</v>
      </c>
      <c r="J144" s="1" t="s">
        <v>47297</v>
      </c>
      <c r="K144" s="3" t="s">
        <v>213</v>
      </c>
      <c r="L144" s="1" t="s">
        <v>10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1"/>
      <c r="AA144" s="1" t="s">
        <v>16</v>
      </c>
      <c r="AB144" s="3" t="s">
        <v>12</v>
      </c>
      <c r="AC144" s="23" t="s">
        <v>37782</v>
      </c>
      <c r="AD144" s="23" t="s">
        <v>38341</v>
      </c>
      <c r="AE144" t="s">
        <v>35410</v>
      </c>
    </row>
    <row r="145" spans="1:31" ht="14.25" customHeight="1">
      <c r="A145" s="1">
        <v>144</v>
      </c>
      <c r="B145" s="1" t="s">
        <v>54</v>
      </c>
      <c r="C145" s="1" t="s">
        <v>434</v>
      </c>
      <c r="D145" s="1" t="s">
        <v>162</v>
      </c>
      <c r="E145" s="1" t="s">
        <v>435</v>
      </c>
      <c r="F145" s="1" t="s">
        <v>31128</v>
      </c>
      <c r="G145" s="14">
        <v>919994096691</v>
      </c>
      <c r="H145" s="1" t="s">
        <v>20</v>
      </c>
      <c r="I145" s="1" t="s">
        <v>62</v>
      </c>
      <c r="J145" s="1" t="s">
        <v>47297</v>
      </c>
      <c r="K145" s="3" t="s">
        <v>17</v>
      </c>
      <c r="L145" s="1" t="s">
        <v>10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1"/>
      <c r="AA145" s="1" t="s">
        <v>16</v>
      </c>
      <c r="AB145" s="3" t="s">
        <v>12</v>
      </c>
      <c r="AC145" s="23" t="s">
        <v>37782</v>
      </c>
      <c r="AD145" s="23" t="s">
        <v>38342</v>
      </c>
      <c r="AE145" t="s">
        <v>35410</v>
      </c>
    </row>
    <row r="146" spans="1:31" ht="14.25" customHeight="1">
      <c r="A146" s="1">
        <v>145</v>
      </c>
      <c r="B146" s="1" t="s">
        <v>54</v>
      </c>
      <c r="C146" s="1" t="s">
        <v>584</v>
      </c>
      <c r="D146" s="1" t="s">
        <v>2381</v>
      </c>
      <c r="E146" s="1" t="s">
        <v>553</v>
      </c>
      <c r="F146" s="1" t="s">
        <v>21230</v>
      </c>
      <c r="G146" s="14">
        <v>91944066496</v>
      </c>
      <c r="H146" s="1" t="s">
        <v>8</v>
      </c>
      <c r="I146" s="1" t="s">
        <v>9</v>
      </c>
      <c r="J146" s="1" t="s">
        <v>47297</v>
      </c>
      <c r="K146" s="3" t="s">
        <v>17</v>
      </c>
      <c r="L146" s="1" t="s">
        <v>10</v>
      </c>
      <c r="M146" s="4" t="s">
        <v>42</v>
      </c>
      <c r="N146" s="3" t="s">
        <v>47325</v>
      </c>
      <c r="O146" s="3" t="s">
        <v>47349</v>
      </c>
      <c r="P146" s="3" t="s">
        <v>47297</v>
      </c>
      <c r="Q146" s="3" t="s">
        <v>171</v>
      </c>
      <c r="R146" s="3" t="s">
        <v>47297</v>
      </c>
      <c r="S146" s="3"/>
      <c r="T146" s="3"/>
      <c r="U146" s="3"/>
      <c r="V146" s="3"/>
      <c r="W146" s="3"/>
      <c r="X146" s="3"/>
      <c r="Y146" s="3"/>
      <c r="Z146" s="1"/>
      <c r="AA146" s="1" t="s">
        <v>16</v>
      </c>
      <c r="AB146" s="3" t="s">
        <v>12</v>
      </c>
      <c r="AC146" s="23" t="s">
        <v>37782</v>
      </c>
      <c r="AD146" s="23" t="s">
        <v>38343</v>
      </c>
      <c r="AE146" t="s">
        <v>35399</v>
      </c>
    </row>
    <row r="147" spans="1:31" ht="14.25" customHeight="1">
      <c r="A147" s="1">
        <v>146</v>
      </c>
      <c r="B147" s="9" t="s">
        <v>6</v>
      </c>
      <c r="C147" s="1" t="s">
        <v>666</v>
      </c>
      <c r="D147" s="1" t="s">
        <v>667</v>
      </c>
      <c r="E147" s="1" t="s">
        <v>87</v>
      </c>
      <c r="F147" s="1" t="s">
        <v>33436</v>
      </c>
      <c r="G147" s="14">
        <v>919664641496</v>
      </c>
      <c r="H147" s="1" t="s">
        <v>15</v>
      </c>
      <c r="I147" s="1" t="s">
        <v>41</v>
      </c>
      <c r="J147" s="1" t="s">
        <v>47297</v>
      </c>
      <c r="K147" s="3" t="s">
        <v>17</v>
      </c>
      <c r="L147" s="1" t="s">
        <v>10</v>
      </c>
      <c r="M147" s="4" t="s">
        <v>42</v>
      </c>
      <c r="N147" s="3" t="s">
        <v>47325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1"/>
      <c r="AA147" s="1" t="s">
        <v>16</v>
      </c>
      <c r="AB147" s="3" t="s">
        <v>12</v>
      </c>
      <c r="AC147" s="23" t="s">
        <v>37782</v>
      </c>
      <c r="AD147" s="23" t="s">
        <v>38344</v>
      </c>
      <c r="AE147" t="s">
        <v>35394</v>
      </c>
    </row>
    <row r="148" spans="1:31" ht="14.25" customHeight="1">
      <c r="A148" s="1">
        <v>147</v>
      </c>
      <c r="B148" s="9" t="s">
        <v>6</v>
      </c>
      <c r="C148" s="1" t="s">
        <v>744</v>
      </c>
      <c r="D148" s="1" t="s">
        <v>745</v>
      </c>
      <c r="E148" s="1" t="s">
        <v>746</v>
      </c>
      <c r="F148" s="1" t="s">
        <v>33448</v>
      </c>
      <c r="G148" s="14">
        <v>914160444094</v>
      </c>
      <c r="H148" s="1" t="s">
        <v>46</v>
      </c>
      <c r="I148" s="1" t="s">
        <v>41</v>
      </c>
      <c r="J148" s="1" t="s">
        <v>47297</v>
      </c>
      <c r="K148" s="3" t="s">
        <v>42</v>
      </c>
      <c r="L148" s="1" t="s">
        <v>10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1"/>
      <c r="AA148" s="1" t="s">
        <v>16</v>
      </c>
      <c r="AB148" s="3" t="s">
        <v>12</v>
      </c>
      <c r="AC148" s="23" t="s">
        <v>37782</v>
      </c>
      <c r="AD148" s="23" t="s">
        <v>38345</v>
      </c>
      <c r="AE148" t="s">
        <v>35410</v>
      </c>
    </row>
    <row r="149" spans="1:31" ht="14.25" customHeight="1">
      <c r="A149" s="1">
        <v>148</v>
      </c>
      <c r="B149" s="9" t="s">
        <v>6</v>
      </c>
      <c r="C149" s="1" t="s">
        <v>808</v>
      </c>
      <c r="D149" s="1" t="s">
        <v>332</v>
      </c>
      <c r="E149" s="1" t="s">
        <v>809</v>
      </c>
      <c r="F149" s="1" t="s">
        <v>21330</v>
      </c>
      <c r="G149" s="14">
        <v>919444060666</v>
      </c>
      <c r="H149" s="1" t="s">
        <v>15</v>
      </c>
      <c r="I149" s="1" t="s">
        <v>9</v>
      </c>
      <c r="J149" s="1" t="s">
        <v>47297</v>
      </c>
      <c r="K149" s="3" t="s">
        <v>17</v>
      </c>
      <c r="L149" s="1" t="s">
        <v>10</v>
      </c>
      <c r="M149" s="4" t="s">
        <v>42</v>
      </c>
      <c r="N149" s="3" t="s">
        <v>47325</v>
      </c>
      <c r="O149" s="3" t="s">
        <v>171</v>
      </c>
      <c r="P149" s="3" t="s">
        <v>47297</v>
      </c>
      <c r="Q149" s="3"/>
      <c r="R149" s="3"/>
      <c r="S149" s="3"/>
      <c r="T149" s="3"/>
      <c r="U149" s="3"/>
      <c r="V149" s="3"/>
      <c r="W149" s="3"/>
      <c r="X149" s="3"/>
      <c r="Y149" s="3"/>
      <c r="Z149" s="1"/>
      <c r="AA149" s="1" t="s">
        <v>16</v>
      </c>
      <c r="AB149" s="3" t="s">
        <v>12</v>
      </c>
      <c r="AC149" s="23" t="s">
        <v>37782</v>
      </c>
      <c r="AD149" s="23" t="s">
        <v>38346</v>
      </c>
      <c r="AE149" t="s">
        <v>35409</v>
      </c>
    </row>
    <row r="150" spans="1:31" ht="14.25" customHeight="1">
      <c r="A150" s="1">
        <v>149</v>
      </c>
      <c r="B150" s="9" t="s">
        <v>6</v>
      </c>
      <c r="C150" s="1" t="s">
        <v>811</v>
      </c>
      <c r="D150" s="1" t="s">
        <v>812</v>
      </c>
      <c r="E150" s="1" t="s">
        <v>813</v>
      </c>
      <c r="F150" s="1" t="s">
        <v>31169</v>
      </c>
      <c r="G150" s="14">
        <v>91049619609</v>
      </c>
      <c r="H150" s="1" t="s">
        <v>8</v>
      </c>
      <c r="I150" s="1" t="s">
        <v>62</v>
      </c>
      <c r="J150" s="1" t="s">
        <v>47297</v>
      </c>
      <c r="K150" s="3" t="s">
        <v>17</v>
      </c>
      <c r="L150" s="1" t="s">
        <v>10</v>
      </c>
      <c r="M150" s="4" t="s">
        <v>42</v>
      </c>
      <c r="N150" s="3" t="s">
        <v>47325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1"/>
      <c r="AA150" s="1" t="s">
        <v>16</v>
      </c>
      <c r="AB150" s="3" t="s">
        <v>12</v>
      </c>
      <c r="AC150" s="23" t="s">
        <v>37782</v>
      </c>
      <c r="AD150" s="23" t="s">
        <v>38347</v>
      </c>
      <c r="AE150" t="s">
        <v>35394</v>
      </c>
    </row>
    <row r="151" spans="1:31" ht="14.25" customHeight="1">
      <c r="A151" s="1">
        <v>150</v>
      </c>
      <c r="B151" s="9" t="s">
        <v>6</v>
      </c>
      <c r="C151" s="1" t="s">
        <v>838</v>
      </c>
      <c r="D151" s="1" t="s">
        <v>318</v>
      </c>
      <c r="E151" s="1" t="s">
        <v>839</v>
      </c>
      <c r="F151" s="1" t="s">
        <v>21345</v>
      </c>
      <c r="G151" s="14">
        <v>919444404099</v>
      </c>
      <c r="H151" s="1" t="s">
        <v>8</v>
      </c>
      <c r="I151" s="1" t="s">
        <v>41</v>
      </c>
      <c r="J151" s="1" t="s">
        <v>47297</v>
      </c>
      <c r="K151" s="3" t="s">
        <v>17</v>
      </c>
      <c r="L151" s="1" t="s">
        <v>10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1"/>
      <c r="AA151" s="1" t="s">
        <v>16</v>
      </c>
      <c r="AB151" s="3" t="s">
        <v>12</v>
      </c>
      <c r="AC151" s="23" t="s">
        <v>37782</v>
      </c>
      <c r="AD151" s="23" t="s">
        <v>38348</v>
      </c>
      <c r="AE151" t="s">
        <v>35399</v>
      </c>
    </row>
    <row r="152" spans="1:31" ht="14.25" customHeight="1">
      <c r="A152" s="1">
        <v>151</v>
      </c>
      <c r="B152" s="1" t="s">
        <v>54</v>
      </c>
      <c r="C152" s="1" t="s">
        <v>934</v>
      </c>
      <c r="D152" s="1" t="s">
        <v>3675</v>
      </c>
      <c r="E152" s="1" t="s">
        <v>159</v>
      </c>
      <c r="F152" s="1" t="s">
        <v>31187</v>
      </c>
      <c r="G152" s="14">
        <v>919099916444</v>
      </c>
      <c r="H152" s="1" t="s">
        <v>8</v>
      </c>
      <c r="I152" s="1" t="s">
        <v>41</v>
      </c>
      <c r="J152" s="1" t="s">
        <v>47297</v>
      </c>
      <c r="K152" s="3" t="s">
        <v>17</v>
      </c>
      <c r="L152" s="1" t="s">
        <v>10</v>
      </c>
      <c r="M152" s="4" t="s">
        <v>42</v>
      </c>
      <c r="N152" s="3" t="s">
        <v>47325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1"/>
      <c r="AA152" s="1" t="s">
        <v>16</v>
      </c>
      <c r="AB152" s="3" t="s">
        <v>12</v>
      </c>
      <c r="AC152" s="23" t="s">
        <v>37782</v>
      </c>
      <c r="AD152" s="23" t="s">
        <v>38349</v>
      </c>
      <c r="AE152" t="s">
        <v>35399</v>
      </c>
    </row>
    <row r="153" spans="1:31" ht="14.25" customHeight="1">
      <c r="A153" s="1">
        <v>152</v>
      </c>
      <c r="B153" s="9" t="s">
        <v>6</v>
      </c>
      <c r="C153" s="1" t="s">
        <v>1038</v>
      </c>
      <c r="D153" s="1" t="s">
        <v>359</v>
      </c>
      <c r="E153" s="1" t="s">
        <v>90</v>
      </c>
      <c r="F153" s="1" t="s">
        <v>21426</v>
      </c>
      <c r="G153" s="14">
        <v>9149496946</v>
      </c>
      <c r="H153" s="1" t="s">
        <v>15</v>
      </c>
      <c r="I153" s="1" t="s">
        <v>41</v>
      </c>
      <c r="J153" s="1" t="s">
        <v>47297</v>
      </c>
      <c r="K153" s="3" t="s">
        <v>17</v>
      </c>
      <c r="L153" s="1" t="s">
        <v>10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1"/>
      <c r="AA153" s="1" t="s">
        <v>16</v>
      </c>
      <c r="AB153" s="3" t="s">
        <v>12</v>
      </c>
      <c r="AC153" s="23" t="s">
        <v>37782</v>
      </c>
      <c r="AD153" s="23" t="s">
        <v>38350</v>
      </c>
      <c r="AE153" t="s">
        <v>35409</v>
      </c>
    </row>
    <row r="154" spans="1:31" ht="14.25" customHeight="1">
      <c r="A154" s="1">
        <v>153</v>
      </c>
      <c r="B154" s="9" t="s">
        <v>6</v>
      </c>
      <c r="C154" s="1" t="s">
        <v>1329</v>
      </c>
      <c r="D154" s="1" t="s">
        <v>558</v>
      </c>
      <c r="E154" s="1" t="s">
        <v>223</v>
      </c>
      <c r="F154" s="1" t="s">
        <v>21543</v>
      </c>
      <c r="G154" s="14">
        <v>919404446064</v>
      </c>
      <c r="H154" s="1" t="s">
        <v>20</v>
      </c>
      <c r="I154" s="1" t="s">
        <v>9</v>
      </c>
      <c r="J154" s="1" t="s">
        <v>47297</v>
      </c>
      <c r="K154" s="3" t="s">
        <v>42</v>
      </c>
      <c r="L154" s="1" t="s">
        <v>10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1"/>
      <c r="AA154" s="1" t="s">
        <v>16</v>
      </c>
      <c r="AB154" s="3" t="s">
        <v>12</v>
      </c>
      <c r="AC154" s="23" t="s">
        <v>37782</v>
      </c>
      <c r="AD154" s="23" t="s">
        <v>38351</v>
      </c>
      <c r="AE154" t="s">
        <v>35409</v>
      </c>
    </row>
    <row r="155" spans="1:31" ht="14.25" customHeight="1">
      <c r="A155" s="1">
        <v>154</v>
      </c>
      <c r="B155" s="9" t="s">
        <v>6</v>
      </c>
      <c r="C155" s="1" t="s">
        <v>1383</v>
      </c>
      <c r="D155" s="1" t="s">
        <v>39</v>
      </c>
      <c r="E155" s="1" t="s">
        <v>1384</v>
      </c>
      <c r="F155" s="1" t="s">
        <v>21566</v>
      </c>
      <c r="G155" s="14">
        <v>9199400664</v>
      </c>
      <c r="H155" s="1" t="s">
        <v>15</v>
      </c>
      <c r="I155" s="1" t="s">
        <v>62</v>
      </c>
      <c r="J155" s="1" t="s">
        <v>47297</v>
      </c>
      <c r="K155" s="3" t="s">
        <v>17</v>
      </c>
      <c r="L155" s="1" t="s">
        <v>10</v>
      </c>
      <c r="M155" s="4" t="s">
        <v>42</v>
      </c>
      <c r="N155" s="3" t="s">
        <v>47325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1"/>
      <c r="AA155" s="1" t="s">
        <v>16</v>
      </c>
      <c r="AB155" s="3" t="s">
        <v>12</v>
      </c>
      <c r="AC155" s="23" t="s">
        <v>37782</v>
      </c>
      <c r="AD155" s="23" t="s">
        <v>38352</v>
      </c>
      <c r="AE155" t="s">
        <v>35399</v>
      </c>
    </row>
    <row r="156" spans="1:31" ht="14.25" customHeight="1">
      <c r="A156" s="1">
        <v>155</v>
      </c>
      <c r="B156" s="9" t="s">
        <v>6</v>
      </c>
      <c r="C156" s="1" t="s">
        <v>1611</v>
      </c>
      <c r="D156" s="1" t="s">
        <v>328</v>
      </c>
      <c r="E156" s="1" t="s">
        <v>35889</v>
      </c>
      <c r="F156" s="1" t="s">
        <v>21657</v>
      </c>
      <c r="G156" s="14">
        <v>919944049696</v>
      </c>
      <c r="H156" s="1" t="s">
        <v>37</v>
      </c>
      <c r="I156" s="1" t="s">
        <v>62</v>
      </c>
      <c r="J156" s="1" t="s">
        <v>47297</v>
      </c>
      <c r="K156" s="3" t="s">
        <v>17</v>
      </c>
      <c r="L156" s="1" t="s">
        <v>10</v>
      </c>
      <c r="M156" s="4" t="s">
        <v>42</v>
      </c>
      <c r="N156" s="3" t="s">
        <v>47325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1"/>
      <c r="AA156" s="1" t="s">
        <v>16</v>
      </c>
      <c r="AB156" s="3" t="s">
        <v>12</v>
      </c>
      <c r="AC156" s="23" t="s">
        <v>37782</v>
      </c>
      <c r="AD156" s="23" t="s">
        <v>38353</v>
      </c>
      <c r="AE156" t="s">
        <v>35394</v>
      </c>
    </row>
    <row r="157" spans="1:31" ht="14.25" customHeight="1">
      <c r="A157" s="1">
        <v>156</v>
      </c>
      <c r="B157" s="1" t="s">
        <v>54</v>
      </c>
      <c r="C157" s="1" t="s">
        <v>1742</v>
      </c>
      <c r="D157" s="1" t="s">
        <v>1025</v>
      </c>
      <c r="E157" s="1" t="s">
        <v>1743</v>
      </c>
      <c r="F157" s="1" t="s">
        <v>21706</v>
      </c>
      <c r="G157" s="14">
        <v>9141606910441</v>
      </c>
      <c r="H157" s="1" t="s">
        <v>15</v>
      </c>
      <c r="I157" s="1" t="s">
        <v>62</v>
      </c>
      <c r="J157" s="1" t="s">
        <v>47297</v>
      </c>
      <c r="K157" s="3" t="s">
        <v>17</v>
      </c>
      <c r="L157" s="1" t="s">
        <v>10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1"/>
      <c r="AA157" s="1" t="s">
        <v>16</v>
      </c>
      <c r="AB157" s="3" t="s">
        <v>12</v>
      </c>
      <c r="AC157" s="23" t="s">
        <v>37782</v>
      </c>
      <c r="AD157" s="23" t="s">
        <v>38354</v>
      </c>
      <c r="AE157" t="s">
        <v>35394</v>
      </c>
    </row>
    <row r="158" spans="1:31" ht="14.25" customHeight="1">
      <c r="A158" s="1">
        <v>157</v>
      </c>
      <c r="B158" s="9" t="s">
        <v>6</v>
      </c>
      <c r="C158" s="1" t="s">
        <v>1862</v>
      </c>
      <c r="D158" s="1" t="s">
        <v>1356</v>
      </c>
      <c r="E158" s="1" t="s">
        <v>774</v>
      </c>
      <c r="F158" s="1" t="s">
        <v>21763</v>
      </c>
      <c r="G158" s="14">
        <v>91964469404</v>
      </c>
      <c r="H158" s="1" t="s">
        <v>8</v>
      </c>
      <c r="I158" s="1" t="s">
        <v>41</v>
      </c>
      <c r="J158" s="1" t="s">
        <v>47297</v>
      </c>
      <c r="K158" s="3" t="s">
        <v>17</v>
      </c>
      <c r="L158" s="1" t="s">
        <v>10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1"/>
      <c r="AA158" s="1" t="s">
        <v>16</v>
      </c>
      <c r="AB158" s="3" t="s">
        <v>12</v>
      </c>
      <c r="AC158" s="23" t="s">
        <v>37782</v>
      </c>
      <c r="AD158" s="23" t="s">
        <v>38355</v>
      </c>
      <c r="AE158" t="s">
        <v>35409</v>
      </c>
    </row>
    <row r="159" spans="1:31" ht="14.25" customHeight="1">
      <c r="A159" s="1">
        <v>158</v>
      </c>
      <c r="B159" s="1" t="s">
        <v>54</v>
      </c>
      <c r="C159" s="1" t="s">
        <v>1866</v>
      </c>
      <c r="D159" s="1" t="s">
        <v>1867</v>
      </c>
      <c r="E159" s="1" t="s">
        <v>87</v>
      </c>
      <c r="F159" s="1" t="s">
        <v>33555</v>
      </c>
      <c r="G159" s="14">
        <v>919444616441</v>
      </c>
      <c r="H159" s="1" t="s">
        <v>20</v>
      </c>
      <c r="I159" s="1" t="s">
        <v>41</v>
      </c>
      <c r="J159" s="1" t="s">
        <v>47297</v>
      </c>
      <c r="K159" s="3" t="s">
        <v>17</v>
      </c>
      <c r="L159" s="1" t="s">
        <v>10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1"/>
      <c r="AA159" s="1" t="s">
        <v>16</v>
      </c>
      <c r="AB159" s="3" t="s">
        <v>12</v>
      </c>
      <c r="AC159" s="23" t="s">
        <v>37782</v>
      </c>
      <c r="AD159" s="23" t="s">
        <v>38356</v>
      </c>
      <c r="AE159" t="s">
        <v>35399</v>
      </c>
    </row>
    <row r="160" spans="1:31" ht="14.25" customHeight="1">
      <c r="A160" s="1">
        <v>159</v>
      </c>
      <c r="B160" s="1" t="s">
        <v>54</v>
      </c>
      <c r="C160" s="1" t="s">
        <v>2606</v>
      </c>
      <c r="D160" s="1" t="s">
        <v>7912</v>
      </c>
      <c r="E160" s="1" t="s">
        <v>36547</v>
      </c>
      <c r="F160" s="1" t="s">
        <v>22083</v>
      </c>
      <c r="G160" s="14">
        <v>919944019696</v>
      </c>
      <c r="H160" s="1" t="s">
        <v>20</v>
      </c>
      <c r="I160" s="1" t="s">
        <v>9</v>
      </c>
      <c r="J160" s="1" t="s">
        <v>47297</v>
      </c>
      <c r="K160" s="3" t="s">
        <v>17</v>
      </c>
      <c r="L160" s="1" t="s">
        <v>10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1"/>
      <c r="AA160" s="1" t="s">
        <v>11</v>
      </c>
      <c r="AB160" s="3" t="s">
        <v>274</v>
      </c>
      <c r="AC160" s="23" t="s">
        <v>37782</v>
      </c>
      <c r="AD160" s="23" t="s">
        <v>38357</v>
      </c>
      <c r="AE160" t="s">
        <v>35410</v>
      </c>
    </row>
    <row r="161" spans="1:31" ht="14.25" customHeight="1">
      <c r="A161" s="1">
        <v>160</v>
      </c>
      <c r="B161" s="9" t="s">
        <v>6</v>
      </c>
      <c r="C161" s="1" t="s">
        <v>2794</v>
      </c>
      <c r="D161" s="1" t="s">
        <v>432</v>
      </c>
      <c r="E161" s="1" t="s">
        <v>2597</v>
      </c>
      <c r="F161" s="1" t="s">
        <v>22171</v>
      </c>
      <c r="G161" s="14">
        <v>91404010440</v>
      </c>
      <c r="H161" s="1" t="s">
        <v>15</v>
      </c>
      <c r="I161" s="1" t="s">
        <v>41</v>
      </c>
      <c r="J161" s="1" t="s">
        <v>47297</v>
      </c>
      <c r="K161" s="3" t="s">
        <v>63</v>
      </c>
      <c r="L161" s="1" t="s">
        <v>10</v>
      </c>
      <c r="M161" s="3" t="s">
        <v>213</v>
      </c>
      <c r="N161" s="3" t="s">
        <v>47325</v>
      </c>
      <c r="O161" s="3" t="s">
        <v>17</v>
      </c>
      <c r="P161" s="3" t="s">
        <v>47297</v>
      </c>
      <c r="Q161" s="3"/>
      <c r="R161" s="3"/>
      <c r="S161" s="3"/>
      <c r="T161" s="3"/>
      <c r="U161" s="3"/>
      <c r="V161" s="3"/>
      <c r="W161" s="3"/>
      <c r="X161" s="3"/>
      <c r="Y161" s="3"/>
      <c r="Z161" s="1"/>
      <c r="AA161" s="1" t="s">
        <v>16</v>
      </c>
      <c r="AB161" s="3" t="s">
        <v>12</v>
      </c>
      <c r="AC161" s="23" t="s">
        <v>37782</v>
      </c>
      <c r="AD161" s="23" t="s">
        <v>38358</v>
      </c>
      <c r="AE161" t="s">
        <v>35394</v>
      </c>
    </row>
    <row r="162" spans="1:31" ht="14.25" customHeight="1">
      <c r="A162" s="1">
        <v>161</v>
      </c>
      <c r="B162" s="9" t="s">
        <v>6</v>
      </c>
      <c r="C162" s="1" t="s">
        <v>3042</v>
      </c>
      <c r="D162" s="1" t="s">
        <v>359</v>
      </c>
      <c r="E162" s="1" t="s">
        <v>3043</v>
      </c>
      <c r="F162" s="1" t="s">
        <v>22293</v>
      </c>
      <c r="G162" s="14">
        <v>914004144946</v>
      </c>
      <c r="H162" s="1" t="s">
        <v>8</v>
      </c>
      <c r="I162" s="1" t="s">
        <v>62</v>
      </c>
      <c r="J162" s="1" t="s">
        <v>47297</v>
      </c>
      <c r="K162" s="3" t="s">
        <v>42</v>
      </c>
      <c r="L162" s="1" t="s">
        <v>10</v>
      </c>
      <c r="M162" s="3" t="s">
        <v>27</v>
      </c>
      <c r="N162" s="3" t="s">
        <v>47325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1"/>
      <c r="AA162" s="1" t="s">
        <v>16</v>
      </c>
      <c r="AB162" s="3" t="s">
        <v>12</v>
      </c>
      <c r="AC162" s="23" t="s">
        <v>37782</v>
      </c>
      <c r="AD162" s="23" t="s">
        <v>38359</v>
      </c>
      <c r="AE162" t="s">
        <v>35410</v>
      </c>
    </row>
    <row r="163" spans="1:31" ht="14.25" customHeight="1">
      <c r="A163" s="1">
        <v>162</v>
      </c>
      <c r="B163" s="1" t="s">
        <v>54</v>
      </c>
      <c r="C163" s="1" t="s">
        <v>3128</v>
      </c>
      <c r="D163" s="1" t="s">
        <v>3129</v>
      </c>
      <c r="E163" s="1" t="s">
        <v>40</v>
      </c>
      <c r="F163" s="1" t="s">
        <v>22339</v>
      </c>
      <c r="G163" s="14">
        <v>914460144694</v>
      </c>
      <c r="H163" s="1" t="s">
        <v>15</v>
      </c>
      <c r="I163" s="1" t="s">
        <v>62</v>
      </c>
      <c r="J163" s="1" t="s">
        <v>47297</v>
      </c>
      <c r="K163" s="3" t="s">
        <v>17</v>
      </c>
      <c r="L163" s="1" t="s">
        <v>10</v>
      </c>
      <c r="M163" s="4" t="s">
        <v>42</v>
      </c>
      <c r="N163" s="3" t="s">
        <v>47325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1"/>
      <c r="AA163" s="1" t="s">
        <v>16</v>
      </c>
      <c r="AB163" s="3" t="s">
        <v>12</v>
      </c>
      <c r="AC163" s="23" t="s">
        <v>37782</v>
      </c>
      <c r="AD163" s="23" t="s">
        <v>38360</v>
      </c>
      <c r="AE163" t="s">
        <v>35410</v>
      </c>
    </row>
    <row r="164" spans="1:31" ht="14.25" customHeight="1">
      <c r="A164" s="1">
        <v>163</v>
      </c>
      <c r="B164" s="9" t="s">
        <v>6</v>
      </c>
      <c r="C164" s="1" t="s">
        <v>3138</v>
      </c>
      <c r="D164" s="1" t="s">
        <v>1410</v>
      </c>
      <c r="E164" s="1" t="s">
        <v>2922</v>
      </c>
      <c r="F164" s="1" t="s">
        <v>22345</v>
      </c>
      <c r="G164" s="14">
        <v>919099444644</v>
      </c>
      <c r="H164" s="1" t="s">
        <v>15</v>
      </c>
      <c r="I164" s="1" t="s">
        <v>41</v>
      </c>
      <c r="J164" s="1" t="s">
        <v>47297</v>
      </c>
      <c r="K164" s="3" t="s">
        <v>17</v>
      </c>
      <c r="L164" s="1" t="s">
        <v>10</v>
      </c>
      <c r="M164" s="4" t="s">
        <v>42</v>
      </c>
      <c r="N164" s="3" t="s">
        <v>47325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1"/>
      <c r="AA164" s="1" t="s">
        <v>16</v>
      </c>
      <c r="AB164" s="3" t="s">
        <v>12</v>
      </c>
      <c r="AC164" s="23" t="s">
        <v>37782</v>
      </c>
      <c r="AD164" s="23" t="s">
        <v>38361</v>
      </c>
      <c r="AE164" t="s">
        <v>35409</v>
      </c>
    </row>
    <row r="165" spans="1:31" ht="14.25" customHeight="1">
      <c r="A165" s="1">
        <v>164</v>
      </c>
      <c r="B165" s="1" t="s">
        <v>54</v>
      </c>
      <c r="C165" s="1" t="s">
        <v>3142</v>
      </c>
      <c r="D165" s="1" t="s">
        <v>3143</v>
      </c>
      <c r="E165" s="1" t="s">
        <v>3144</v>
      </c>
      <c r="F165" s="1" t="s">
        <v>22348</v>
      </c>
      <c r="G165" s="14">
        <v>9194416494</v>
      </c>
      <c r="H165" s="1" t="s">
        <v>8</v>
      </c>
      <c r="I165" s="1" t="s">
        <v>41</v>
      </c>
      <c r="J165" s="1" t="s">
        <v>47297</v>
      </c>
      <c r="K165" s="3" t="s">
        <v>17</v>
      </c>
      <c r="L165" s="1" t="s">
        <v>10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1"/>
      <c r="AA165" s="1" t="s">
        <v>16</v>
      </c>
      <c r="AB165" s="3" t="s">
        <v>12</v>
      </c>
      <c r="AC165" s="23" t="s">
        <v>37782</v>
      </c>
      <c r="AD165" s="23" t="s">
        <v>38362</v>
      </c>
      <c r="AE165" t="s">
        <v>35410</v>
      </c>
    </row>
    <row r="166" spans="1:31" ht="14.25" customHeight="1">
      <c r="A166" s="1">
        <v>165</v>
      </c>
      <c r="B166" s="9" t="s">
        <v>6</v>
      </c>
      <c r="C166" s="1" t="s">
        <v>3251</v>
      </c>
      <c r="D166" s="1" t="s">
        <v>3252</v>
      </c>
      <c r="E166" s="1" t="s">
        <v>1485</v>
      </c>
      <c r="F166" s="1" t="s">
        <v>22402</v>
      </c>
      <c r="G166" s="14">
        <v>91949699611</v>
      </c>
      <c r="H166" s="1" t="s">
        <v>37</v>
      </c>
      <c r="I166" s="1" t="s">
        <v>62</v>
      </c>
      <c r="J166" s="1" t="s">
        <v>47297</v>
      </c>
      <c r="K166" s="3" t="s">
        <v>63</v>
      </c>
      <c r="L166" s="1" t="s">
        <v>10</v>
      </c>
      <c r="M166" s="3" t="s">
        <v>213</v>
      </c>
      <c r="N166" s="3" t="s">
        <v>47325</v>
      </c>
      <c r="O166" s="3" t="s">
        <v>17</v>
      </c>
      <c r="P166" s="3" t="s">
        <v>47297</v>
      </c>
      <c r="Q166" s="3"/>
      <c r="R166" s="3"/>
      <c r="S166" s="3"/>
      <c r="T166" s="3"/>
      <c r="U166" s="3"/>
      <c r="V166" s="3"/>
      <c r="W166" s="3"/>
      <c r="X166" s="3"/>
      <c r="Y166" s="3"/>
      <c r="Z166" s="1"/>
      <c r="AA166" s="1" t="s">
        <v>16</v>
      </c>
      <c r="AB166" s="3" t="s">
        <v>12</v>
      </c>
      <c r="AC166" s="23" t="s">
        <v>37782</v>
      </c>
      <c r="AD166" s="23" t="s">
        <v>38363</v>
      </c>
      <c r="AE166" t="s">
        <v>35394</v>
      </c>
    </row>
    <row r="167" spans="1:31" ht="14.25" customHeight="1">
      <c r="A167" s="1">
        <v>166</v>
      </c>
      <c r="B167" s="9" t="s">
        <v>6</v>
      </c>
      <c r="C167" s="1" t="s">
        <v>3273</v>
      </c>
      <c r="D167" s="1" t="s">
        <v>3274</v>
      </c>
      <c r="E167" s="1" t="s">
        <v>487</v>
      </c>
      <c r="F167" s="1" t="s">
        <v>22410</v>
      </c>
      <c r="G167" s="14" t="s">
        <v>3275</v>
      </c>
      <c r="H167" s="1" t="s">
        <v>132</v>
      </c>
      <c r="I167" s="1" t="s">
        <v>41</v>
      </c>
      <c r="J167" s="1" t="s">
        <v>47297</v>
      </c>
      <c r="K167" s="3" t="s">
        <v>17</v>
      </c>
      <c r="L167" s="1" t="s">
        <v>10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1"/>
      <c r="AA167" s="1" t="s">
        <v>16</v>
      </c>
      <c r="AB167" s="3" t="s">
        <v>12</v>
      </c>
      <c r="AC167" s="23" t="s">
        <v>37782</v>
      </c>
      <c r="AD167" s="23" t="s">
        <v>38364</v>
      </c>
      <c r="AE167" t="s">
        <v>35409</v>
      </c>
    </row>
    <row r="168" spans="1:31" ht="14.25" customHeight="1">
      <c r="A168" s="1">
        <v>167</v>
      </c>
      <c r="B168" s="9" t="s">
        <v>6</v>
      </c>
      <c r="C168" s="1" t="s">
        <v>3655</v>
      </c>
      <c r="D168" s="1" t="s">
        <v>546</v>
      </c>
      <c r="E168" s="1" t="s">
        <v>3656</v>
      </c>
      <c r="F168" s="1" t="s">
        <v>22602</v>
      </c>
      <c r="G168" s="14">
        <v>919946964464</v>
      </c>
      <c r="H168" s="1" t="s">
        <v>20</v>
      </c>
      <c r="I168" s="1" t="s">
        <v>62</v>
      </c>
      <c r="J168" s="1" t="s">
        <v>47297</v>
      </c>
      <c r="K168" s="3" t="s">
        <v>213</v>
      </c>
      <c r="L168" s="1" t="s">
        <v>10</v>
      </c>
      <c r="M168" s="4" t="s">
        <v>17</v>
      </c>
      <c r="N168" s="3" t="s">
        <v>47325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1"/>
      <c r="AA168" s="1" t="s">
        <v>16</v>
      </c>
      <c r="AB168" s="3" t="s">
        <v>12</v>
      </c>
      <c r="AC168" s="23" t="s">
        <v>37782</v>
      </c>
      <c r="AD168" s="23" t="s">
        <v>38365</v>
      </c>
      <c r="AE168" t="s">
        <v>35394</v>
      </c>
    </row>
    <row r="169" spans="1:31" ht="14.25" customHeight="1">
      <c r="A169" s="1">
        <v>168</v>
      </c>
      <c r="B169" s="1" t="s">
        <v>54</v>
      </c>
      <c r="C169" s="1" t="s">
        <v>3798</v>
      </c>
      <c r="D169" s="1" t="s">
        <v>2671</v>
      </c>
      <c r="E169" s="1" t="s">
        <v>1725</v>
      </c>
      <c r="F169" s="1" t="s">
        <v>22681</v>
      </c>
      <c r="G169" s="14">
        <v>91944446416</v>
      </c>
      <c r="H169" s="1" t="s">
        <v>8</v>
      </c>
      <c r="I169" s="1" t="s">
        <v>41</v>
      </c>
      <c r="J169" s="1" t="s">
        <v>47297</v>
      </c>
      <c r="K169" s="3" t="s">
        <v>213</v>
      </c>
      <c r="L169" s="1" t="s">
        <v>10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1"/>
      <c r="AA169" s="1" t="s">
        <v>16</v>
      </c>
      <c r="AB169" s="3" t="s">
        <v>12</v>
      </c>
      <c r="AC169" s="23" t="s">
        <v>37782</v>
      </c>
      <c r="AD169" s="23" t="s">
        <v>38366</v>
      </c>
      <c r="AE169" t="s">
        <v>35394</v>
      </c>
    </row>
    <row r="170" spans="1:31" ht="14.25" customHeight="1">
      <c r="A170" s="1">
        <v>169</v>
      </c>
      <c r="B170" s="1" t="s">
        <v>54</v>
      </c>
      <c r="C170" s="1" t="s">
        <v>3832</v>
      </c>
      <c r="D170" s="1" t="s">
        <v>791</v>
      </c>
      <c r="E170" s="1" t="s">
        <v>12787</v>
      </c>
      <c r="F170" s="1" t="s">
        <v>33732</v>
      </c>
      <c r="G170" s="14">
        <v>914940140941</v>
      </c>
      <c r="H170" s="1" t="s">
        <v>20</v>
      </c>
      <c r="I170" s="1" t="s">
        <v>41</v>
      </c>
      <c r="J170" s="1" t="s">
        <v>47297</v>
      </c>
      <c r="K170" s="3" t="s">
        <v>17</v>
      </c>
      <c r="L170" s="1" t="s">
        <v>10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1"/>
      <c r="AA170" s="1" t="s">
        <v>16</v>
      </c>
      <c r="AB170" s="3" t="s">
        <v>12</v>
      </c>
      <c r="AC170" s="23" t="s">
        <v>37782</v>
      </c>
      <c r="AD170" s="23" t="s">
        <v>38367</v>
      </c>
      <c r="AE170" t="s">
        <v>35410</v>
      </c>
    </row>
    <row r="171" spans="1:31" ht="14.25" customHeight="1">
      <c r="A171" s="1">
        <v>170</v>
      </c>
      <c r="B171" s="9" t="s">
        <v>6</v>
      </c>
      <c r="C171" s="1" t="s">
        <v>3945</v>
      </c>
      <c r="D171" s="1" t="s">
        <v>350</v>
      </c>
      <c r="E171" s="1" t="s">
        <v>1725</v>
      </c>
      <c r="F171" s="1" t="s">
        <v>22747</v>
      </c>
      <c r="G171" s="14">
        <v>91949649609</v>
      </c>
      <c r="H171" s="1" t="s">
        <v>15</v>
      </c>
      <c r="I171" s="1" t="s">
        <v>41</v>
      </c>
      <c r="J171" s="1" t="s">
        <v>47297</v>
      </c>
      <c r="K171" s="3" t="s">
        <v>17</v>
      </c>
      <c r="L171" s="1" t="s">
        <v>10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1"/>
      <c r="AA171" s="1" t="s">
        <v>16</v>
      </c>
      <c r="AB171" s="3" t="s">
        <v>12</v>
      </c>
      <c r="AC171" s="23" t="s">
        <v>37782</v>
      </c>
      <c r="AD171" s="23" t="s">
        <v>38368</v>
      </c>
      <c r="AE171" t="s">
        <v>35399</v>
      </c>
    </row>
    <row r="172" spans="1:31" ht="14.25" customHeight="1">
      <c r="A172" s="1">
        <v>171</v>
      </c>
      <c r="B172" s="9" t="s">
        <v>6</v>
      </c>
      <c r="C172" s="1" t="s">
        <v>4105</v>
      </c>
      <c r="D172" s="1" t="s">
        <v>784</v>
      </c>
      <c r="E172" s="1" t="s">
        <v>131</v>
      </c>
      <c r="F172" s="1" t="s">
        <v>22820</v>
      </c>
      <c r="G172" s="14">
        <v>91016694944</v>
      </c>
      <c r="H172" s="1" t="s">
        <v>132</v>
      </c>
      <c r="I172" s="1" t="s">
        <v>41</v>
      </c>
      <c r="J172" s="1" t="s">
        <v>47297</v>
      </c>
      <c r="K172" s="3" t="s">
        <v>17</v>
      </c>
      <c r="L172" s="1" t="s">
        <v>10</v>
      </c>
      <c r="M172" s="4" t="s">
        <v>42</v>
      </c>
      <c r="N172" s="3" t="s">
        <v>47325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1"/>
      <c r="AA172" s="1" t="s">
        <v>16</v>
      </c>
      <c r="AB172" s="3" t="s">
        <v>12</v>
      </c>
      <c r="AC172" s="23" t="s">
        <v>37782</v>
      </c>
      <c r="AD172" s="23" t="s">
        <v>38369</v>
      </c>
      <c r="AE172" t="s">
        <v>35399</v>
      </c>
    </row>
    <row r="173" spans="1:31" ht="14.25" customHeight="1">
      <c r="A173" s="1">
        <v>172</v>
      </c>
      <c r="B173" s="1" t="s">
        <v>54</v>
      </c>
      <c r="C173" s="1" t="s">
        <v>5003</v>
      </c>
      <c r="D173" s="1" t="s">
        <v>1839</v>
      </c>
      <c r="E173" s="1" t="s">
        <v>40</v>
      </c>
      <c r="F173" s="1" t="s">
        <v>23263</v>
      </c>
      <c r="G173" s="14">
        <v>91966411106</v>
      </c>
      <c r="H173" s="1" t="s">
        <v>8</v>
      </c>
      <c r="I173" s="1" t="s">
        <v>41</v>
      </c>
      <c r="J173" s="1" t="s">
        <v>47297</v>
      </c>
      <c r="K173" s="3" t="s">
        <v>42</v>
      </c>
      <c r="L173" s="1" t="s">
        <v>10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1"/>
      <c r="AA173" s="1" t="s">
        <v>16</v>
      </c>
      <c r="AB173" s="3" t="s">
        <v>12</v>
      </c>
      <c r="AC173" s="23" t="s">
        <v>37782</v>
      </c>
      <c r="AD173" s="23" t="s">
        <v>38370</v>
      </c>
      <c r="AE173" t="s">
        <v>35409</v>
      </c>
    </row>
    <row r="174" spans="1:31" ht="14.25" customHeight="1">
      <c r="A174" s="1">
        <v>173</v>
      </c>
      <c r="B174" s="9" t="s">
        <v>6</v>
      </c>
      <c r="C174" s="1" t="s">
        <v>5747</v>
      </c>
      <c r="D174" s="1" t="s">
        <v>1222</v>
      </c>
      <c r="E174" s="1" t="s">
        <v>1400</v>
      </c>
      <c r="F174" s="1" t="s">
        <v>31685</v>
      </c>
      <c r="G174" s="14">
        <v>919404444094</v>
      </c>
      <c r="H174" s="1" t="s">
        <v>8</v>
      </c>
      <c r="I174" s="1" t="s">
        <v>41</v>
      </c>
      <c r="J174" s="1" t="s">
        <v>47297</v>
      </c>
      <c r="K174" s="3" t="s">
        <v>17</v>
      </c>
      <c r="L174" s="1" t="s">
        <v>10</v>
      </c>
      <c r="M174" s="4" t="s">
        <v>42</v>
      </c>
      <c r="N174" s="3" t="s">
        <v>47325</v>
      </c>
      <c r="O174" s="3" t="s">
        <v>27</v>
      </c>
      <c r="P174" s="3" t="s">
        <v>47297</v>
      </c>
      <c r="Q174" s="3"/>
      <c r="R174" s="3"/>
      <c r="S174" s="3"/>
      <c r="T174" s="3"/>
      <c r="U174" s="3"/>
      <c r="V174" s="3"/>
      <c r="W174" s="3"/>
      <c r="X174" s="3"/>
      <c r="Y174" s="3"/>
      <c r="Z174" s="1"/>
      <c r="AA174" s="1" t="s">
        <v>16</v>
      </c>
      <c r="AB174" s="3" t="s">
        <v>12</v>
      </c>
      <c r="AC174" s="23" t="s">
        <v>37781</v>
      </c>
      <c r="AD174" s="23" t="s">
        <v>38371</v>
      </c>
      <c r="AE174" t="s">
        <v>35409</v>
      </c>
    </row>
    <row r="175" spans="1:31" ht="14.25" customHeight="1">
      <c r="A175" s="1">
        <v>174</v>
      </c>
      <c r="B175" s="9" t="s">
        <v>6</v>
      </c>
      <c r="C175" s="1" t="s">
        <v>5815</v>
      </c>
      <c r="D175" s="1" t="s">
        <v>5816</v>
      </c>
      <c r="E175" s="1" t="s">
        <v>139</v>
      </c>
      <c r="F175" s="1" t="s">
        <v>23668</v>
      </c>
      <c r="G175" s="14">
        <v>9169490066</v>
      </c>
      <c r="H175" s="1" t="s">
        <v>8</v>
      </c>
      <c r="I175" s="1" t="s">
        <v>62</v>
      </c>
      <c r="J175" s="1" t="s">
        <v>47297</v>
      </c>
      <c r="K175" s="3" t="s">
        <v>213</v>
      </c>
      <c r="L175" s="1" t="s">
        <v>10</v>
      </c>
      <c r="M175" s="4" t="s">
        <v>17</v>
      </c>
      <c r="N175" s="3" t="s">
        <v>47325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1"/>
      <c r="AA175" s="1" t="s">
        <v>16</v>
      </c>
      <c r="AB175" s="3" t="s">
        <v>12</v>
      </c>
      <c r="AC175" s="23" t="s">
        <v>37781</v>
      </c>
      <c r="AD175" s="23" t="s">
        <v>38372</v>
      </c>
      <c r="AE175" t="s">
        <v>35410</v>
      </c>
    </row>
    <row r="176" spans="1:31" ht="14.25" customHeight="1">
      <c r="A176" s="1">
        <v>175</v>
      </c>
      <c r="B176" s="9" t="s">
        <v>6</v>
      </c>
      <c r="C176" s="1" t="s">
        <v>5906</v>
      </c>
      <c r="D176" s="1" t="s">
        <v>4123</v>
      </c>
      <c r="E176" s="1" t="s">
        <v>19</v>
      </c>
      <c r="F176" s="1" t="s">
        <v>23709</v>
      </c>
      <c r="G176" s="14">
        <v>91961401</v>
      </c>
      <c r="H176" s="1" t="s">
        <v>37</v>
      </c>
      <c r="I176" s="1" t="s">
        <v>41</v>
      </c>
      <c r="J176" s="1" t="s">
        <v>47297</v>
      </c>
      <c r="K176" s="3" t="s">
        <v>213</v>
      </c>
      <c r="L176" s="1" t="s">
        <v>10</v>
      </c>
      <c r="M176" s="4" t="s">
        <v>17</v>
      </c>
      <c r="N176" s="3" t="s">
        <v>47325</v>
      </c>
      <c r="O176" s="4" t="s">
        <v>47347</v>
      </c>
      <c r="P176" s="3" t="s">
        <v>47297</v>
      </c>
      <c r="Q176" s="3"/>
      <c r="R176" s="3"/>
      <c r="S176" s="3"/>
      <c r="T176" s="3"/>
      <c r="U176" s="3"/>
      <c r="V176" s="3"/>
      <c r="W176" s="3"/>
      <c r="X176" s="3"/>
      <c r="Y176" s="3"/>
      <c r="Z176" s="1"/>
      <c r="AA176" s="1" t="s">
        <v>16</v>
      </c>
      <c r="AB176" s="3" t="s">
        <v>12</v>
      </c>
      <c r="AC176" s="23" t="s">
        <v>37781</v>
      </c>
      <c r="AD176" s="23" t="s">
        <v>38373</v>
      </c>
      <c r="AE176" t="s">
        <v>35399</v>
      </c>
    </row>
    <row r="177" spans="1:31" ht="14.25" customHeight="1">
      <c r="A177" s="1">
        <v>176</v>
      </c>
      <c r="B177" s="9" t="s">
        <v>6</v>
      </c>
      <c r="C177" s="1" t="s">
        <v>5949</v>
      </c>
      <c r="D177" s="1" t="s">
        <v>5950</v>
      </c>
      <c r="E177" s="1" t="s">
        <v>139</v>
      </c>
      <c r="F177" s="1" t="s">
        <v>23725</v>
      </c>
      <c r="G177" s="14">
        <v>919494464614</v>
      </c>
      <c r="H177" s="1" t="s">
        <v>15</v>
      </c>
      <c r="I177" s="1" t="s">
        <v>41</v>
      </c>
      <c r="J177" s="1" t="s">
        <v>47297</v>
      </c>
      <c r="K177" s="3" t="s">
        <v>63</v>
      </c>
      <c r="L177" s="1" t="s">
        <v>10</v>
      </c>
      <c r="M177" s="3" t="s">
        <v>213</v>
      </c>
      <c r="N177" s="3" t="s">
        <v>47325</v>
      </c>
      <c r="O177" s="3" t="s">
        <v>17</v>
      </c>
      <c r="P177" s="3" t="s">
        <v>47297</v>
      </c>
      <c r="Q177" s="3"/>
      <c r="R177" s="3"/>
      <c r="S177" s="3"/>
      <c r="T177" s="3"/>
      <c r="U177" s="3"/>
      <c r="V177" s="3"/>
      <c r="W177" s="3"/>
      <c r="X177" s="3"/>
      <c r="Y177" s="3"/>
      <c r="Z177" s="1"/>
      <c r="AA177" s="1" t="s">
        <v>16</v>
      </c>
      <c r="AB177" s="3" t="s">
        <v>12</v>
      </c>
      <c r="AC177" s="23" t="s">
        <v>37781</v>
      </c>
      <c r="AD177" s="23" t="s">
        <v>38374</v>
      </c>
      <c r="AE177" t="s">
        <v>35394</v>
      </c>
    </row>
    <row r="178" spans="1:31" ht="14.25" customHeight="1">
      <c r="A178" s="1">
        <v>177</v>
      </c>
      <c r="B178" s="9" t="s">
        <v>6</v>
      </c>
      <c r="C178" s="1" t="s">
        <v>6058</v>
      </c>
      <c r="D178" s="1" t="s">
        <v>494</v>
      </c>
      <c r="E178" s="1" t="s">
        <v>6059</v>
      </c>
      <c r="F178" s="1" t="s">
        <v>23781</v>
      </c>
      <c r="G178" s="14">
        <v>91990164</v>
      </c>
      <c r="H178" s="1" t="s">
        <v>20</v>
      </c>
      <c r="I178" s="1" t="s">
        <v>41</v>
      </c>
      <c r="J178" s="1" t="s">
        <v>47297</v>
      </c>
      <c r="K178" s="3" t="s">
        <v>17</v>
      </c>
      <c r="L178" s="1" t="s">
        <v>10</v>
      </c>
      <c r="M178" s="4" t="s">
        <v>42</v>
      </c>
      <c r="N178" s="3" t="s">
        <v>47325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1"/>
      <c r="AA178" s="1" t="s">
        <v>16</v>
      </c>
      <c r="AB178" s="3" t="s">
        <v>12</v>
      </c>
      <c r="AC178" s="23" t="s">
        <v>37781</v>
      </c>
      <c r="AD178" s="23" t="s">
        <v>38375</v>
      </c>
      <c r="AE178" t="s">
        <v>35399</v>
      </c>
    </row>
    <row r="179" spans="1:31" ht="14.25" customHeight="1">
      <c r="A179" s="1">
        <v>178</v>
      </c>
      <c r="B179" s="1" t="s">
        <v>54</v>
      </c>
      <c r="C179" s="1" t="s">
        <v>6558</v>
      </c>
      <c r="D179" s="1" t="s">
        <v>35426</v>
      </c>
      <c r="E179" s="1" t="s">
        <v>36548</v>
      </c>
      <c r="F179" s="1" t="s">
        <v>24051</v>
      </c>
      <c r="G179" s="14">
        <v>91966419499</v>
      </c>
      <c r="H179" s="1" t="s">
        <v>15</v>
      </c>
      <c r="I179" s="1" t="s">
        <v>41</v>
      </c>
      <c r="J179" s="1" t="s">
        <v>47297</v>
      </c>
      <c r="K179" s="3" t="s">
        <v>17</v>
      </c>
      <c r="L179" s="1" t="s">
        <v>10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1"/>
      <c r="AA179" s="1" t="s">
        <v>11</v>
      </c>
      <c r="AB179" s="3" t="s">
        <v>56</v>
      </c>
      <c r="AC179" s="23" t="s">
        <v>37781</v>
      </c>
      <c r="AD179" s="23" t="s">
        <v>38376</v>
      </c>
      <c r="AE179" t="s">
        <v>35399</v>
      </c>
    </row>
    <row r="180" spans="1:31" ht="14.25" customHeight="1">
      <c r="A180" s="1">
        <v>179</v>
      </c>
      <c r="B180" s="9" t="s">
        <v>6</v>
      </c>
      <c r="C180" s="1" t="s">
        <v>6667</v>
      </c>
      <c r="D180" s="1" t="s">
        <v>37616</v>
      </c>
      <c r="E180" s="1" t="s">
        <v>255</v>
      </c>
      <c r="F180" s="1" t="s">
        <v>24104</v>
      </c>
      <c r="G180" s="14">
        <v>91961046414</v>
      </c>
      <c r="H180" s="1" t="s">
        <v>15</v>
      </c>
      <c r="I180" s="1" t="s">
        <v>107</v>
      </c>
      <c r="J180" s="1" t="s">
        <v>47297</v>
      </c>
      <c r="K180" s="3" t="s">
        <v>17</v>
      </c>
      <c r="L180" s="1" t="s">
        <v>10</v>
      </c>
      <c r="M180" s="4" t="s">
        <v>42</v>
      </c>
      <c r="N180" s="3" t="s">
        <v>47325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1"/>
      <c r="AA180" s="1" t="s">
        <v>16</v>
      </c>
      <c r="AB180" s="3" t="s">
        <v>12</v>
      </c>
      <c r="AC180" s="23" t="s">
        <v>37781</v>
      </c>
      <c r="AD180" s="23" t="s">
        <v>38377</v>
      </c>
      <c r="AE180" t="s">
        <v>35409</v>
      </c>
    </row>
    <row r="181" spans="1:31" ht="14.25" customHeight="1">
      <c r="A181" s="1">
        <v>180</v>
      </c>
      <c r="B181" s="1" t="s">
        <v>54</v>
      </c>
      <c r="C181" s="1" t="s">
        <v>6676</v>
      </c>
      <c r="D181" s="1" t="s">
        <v>2921</v>
      </c>
      <c r="E181" s="1" t="s">
        <v>84</v>
      </c>
      <c r="F181" s="1" t="s">
        <v>34013</v>
      </c>
      <c r="G181" s="14">
        <v>9144066446</v>
      </c>
      <c r="H181" s="1" t="s">
        <v>20</v>
      </c>
      <c r="I181" s="1" t="s">
        <v>41</v>
      </c>
      <c r="J181" s="1" t="s">
        <v>47297</v>
      </c>
      <c r="K181" s="3" t="s">
        <v>213</v>
      </c>
      <c r="L181" s="1" t="s">
        <v>10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1"/>
      <c r="AA181" s="1" t="s">
        <v>16</v>
      </c>
      <c r="AB181" s="3" t="s">
        <v>12</v>
      </c>
      <c r="AC181" s="23" t="s">
        <v>37781</v>
      </c>
      <c r="AD181" s="23" t="s">
        <v>38378</v>
      </c>
      <c r="AE181" t="s">
        <v>35410</v>
      </c>
    </row>
    <row r="182" spans="1:31" ht="14.25" customHeight="1">
      <c r="A182" s="1">
        <v>181</v>
      </c>
      <c r="B182" s="1" t="s">
        <v>54</v>
      </c>
      <c r="C182" s="1" t="s">
        <v>6696</v>
      </c>
      <c r="D182" s="1" t="s">
        <v>386</v>
      </c>
      <c r="E182" s="1" t="s">
        <v>73</v>
      </c>
      <c r="F182" s="1" t="s">
        <v>20915</v>
      </c>
      <c r="G182" s="14">
        <v>919466449964</v>
      </c>
      <c r="H182" s="1" t="s">
        <v>37</v>
      </c>
      <c r="I182" s="1" t="s">
        <v>41</v>
      </c>
      <c r="J182" s="1" t="s">
        <v>47297</v>
      </c>
      <c r="K182" s="3" t="s">
        <v>63</v>
      </c>
      <c r="L182" s="1" t="s">
        <v>10</v>
      </c>
      <c r="M182" s="3" t="s">
        <v>213</v>
      </c>
      <c r="N182" s="3" t="s">
        <v>47325</v>
      </c>
      <c r="O182" s="3" t="s">
        <v>17</v>
      </c>
      <c r="P182" s="3" t="s">
        <v>47297</v>
      </c>
      <c r="Q182" s="3" t="s">
        <v>42</v>
      </c>
      <c r="R182" s="3" t="s">
        <v>47297</v>
      </c>
      <c r="S182" s="3" t="s">
        <v>27</v>
      </c>
      <c r="T182" s="3" t="s">
        <v>47297</v>
      </c>
      <c r="U182" s="3" t="s">
        <v>117</v>
      </c>
      <c r="V182" s="3" t="s">
        <v>47297</v>
      </c>
      <c r="W182" s="3" t="s">
        <v>178</v>
      </c>
      <c r="X182" s="3" t="s">
        <v>47297</v>
      </c>
      <c r="Y182" s="3" t="s">
        <v>171</v>
      </c>
      <c r="Z182" s="1" t="s">
        <v>47297</v>
      </c>
      <c r="AA182" s="1" t="s">
        <v>16</v>
      </c>
      <c r="AB182" s="3" t="s">
        <v>12</v>
      </c>
      <c r="AC182" s="23" t="s">
        <v>37781</v>
      </c>
      <c r="AD182" s="23" t="s">
        <v>38379</v>
      </c>
      <c r="AE182" t="s">
        <v>35410</v>
      </c>
    </row>
    <row r="183" spans="1:31" ht="14.25" customHeight="1">
      <c r="A183" s="1">
        <v>182</v>
      </c>
      <c r="B183" s="9" t="s">
        <v>6</v>
      </c>
      <c r="C183" s="1" t="s">
        <v>6730</v>
      </c>
      <c r="D183" s="1" t="s">
        <v>773</v>
      </c>
      <c r="E183" s="1" t="s">
        <v>159</v>
      </c>
      <c r="F183" s="1" t="s">
        <v>24138</v>
      </c>
      <c r="G183" s="14">
        <v>9190646640</v>
      </c>
      <c r="H183" s="1" t="s">
        <v>8</v>
      </c>
      <c r="I183" s="1" t="s">
        <v>62</v>
      </c>
      <c r="J183" s="1" t="s">
        <v>47297</v>
      </c>
      <c r="K183" s="3" t="s">
        <v>63</v>
      </c>
      <c r="L183" s="1" t="s">
        <v>10</v>
      </c>
      <c r="M183" s="3" t="s">
        <v>213</v>
      </c>
      <c r="N183" s="3" t="s">
        <v>47325</v>
      </c>
      <c r="O183" s="3" t="s">
        <v>17</v>
      </c>
      <c r="P183" s="3" t="s">
        <v>47297</v>
      </c>
      <c r="Q183" s="3"/>
      <c r="R183" s="3"/>
      <c r="S183" s="3"/>
      <c r="T183" s="3"/>
      <c r="U183" s="3"/>
      <c r="V183" s="3"/>
      <c r="W183" s="3"/>
      <c r="X183" s="3"/>
      <c r="Y183" s="3"/>
      <c r="Z183" s="1"/>
      <c r="AA183" s="1" t="s">
        <v>16</v>
      </c>
      <c r="AB183" s="3" t="s">
        <v>12</v>
      </c>
      <c r="AC183" s="23" t="s">
        <v>37781</v>
      </c>
      <c r="AD183" s="23" t="s">
        <v>38380</v>
      </c>
      <c r="AE183" t="s">
        <v>35394</v>
      </c>
    </row>
    <row r="184" spans="1:31" ht="14.25" customHeight="1">
      <c r="A184" s="1">
        <v>183</v>
      </c>
      <c r="B184" s="1" t="s">
        <v>54</v>
      </c>
      <c r="C184" s="1" t="s">
        <v>6777</v>
      </c>
      <c r="D184" s="1" t="s">
        <v>11292</v>
      </c>
      <c r="E184" s="1" t="s">
        <v>362</v>
      </c>
      <c r="F184" s="1" t="s">
        <v>24156</v>
      </c>
      <c r="G184" s="14">
        <v>91016600464</v>
      </c>
      <c r="H184" s="1" t="s">
        <v>8</v>
      </c>
      <c r="I184" s="1" t="s">
        <v>41</v>
      </c>
      <c r="J184" s="1" t="s">
        <v>47297</v>
      </c>
      <c r="K184" s="3" t="s">
        <v>42</v>
      </c>
      <c r="L184" s="1" t="s">
        <v>10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1"/>
      <c r="AA184" s="1" t="s">
        <v>16</v>
      </c>
      <c r="AB184" s="3" t="s">
        <v>12</v>
      </c>
      <c r="AC184" s="23" t="s">
        <v>37781</v>
      </c>
      <c r="AD184" s="23" t="s">
        <v>38381</v>
      </c>
      <c r="AE184" t="s">
        <v>35394</v>
      </c>
    </row>
    <row r="185" spans="1:31" ht="14.25" customHeight="1">
      <c r="A185" s="1">
        <v>184</v>
      </c>
      <c r="B185" s="9" t="s">
        <v>6</v>
      </c>
      <c r="C185" s="1" t="s">
        <v>7069</v>
      </c>
      <c r="D185" s="1" t="s">
        <v>432</v>
      </c>
      <c r="E185" s="1" t="s">
        <v>40</v>
      </c>
      <c r="F185" s="1" t="s">
        <v>24294</v>
      </c>
      <c r="G185" s="14">
        <v>914460664446</v>
      </c>
      <c r="H185" s="1" t="s">
        <v>15</v>
      </c>
      <c r="I185" s="1" t="s">
        <v>41</v>
      </c>
      <c r="J185" s="1" t="s">
        <v>47297</v>
      </c>
      <c r="K185" s="3" t="s">
        <v>17</v>
      </c>
      <c r="L185" s="1" t="s">
        <v>10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1"/>
      <c r="AA185" s="1" t="s">
        <v>16</v>
      </c>
      <c r="AB185" s="3" t="s">
        <v>12</v>
      </c>
      <c r="AC185" s="23" t="s">
        <v>37781</v>
      </c>
      <c r="AD185" s="23" t="s">
        <v>38382</v>
      </c>
      <c r="AE185" t="s">
        <v>35399</v>
      </c>
    </row>
    <row r="186" spans="1:31" ht="14.25" customHeight="1">
      <c r="A186" s="1">
        <v>185</v>
      </c>
      <c r="B186" s="9" t="s">
        <v>6</v>
      </c>
      <c r="C186" s="1" t="s">
        <v>7126</v>
      </c>
      <c r="D186" s="1" t="s">
        <v>1025</v>
      </c>
      <c r="E186" s="1" t="s">
        <v>7127</v>
      </c>
      <c r="F186" s="1" t="s">
        <v>34073</v>
      </c>
      <c r="G186" s="14">
        <v>916644964</v>
      </c>
      <c r="H186" s="1" t="s">
        <v>8</v>
      </c>
      <c r="I186" s="1" t="s">
        <v>41</v>
      </c>
      <c r="J186" s="1" t="s">
        <v>47297</v>
      </c>
      <c r="K186" s="3" t="s">
        <v>213</v>
      </c>
      <c r="L186" s="1" t="s">
        <v>10</v>
      </c>
      <c r="M186" s="4" t="s">
        <v>17</v>
      </c>
      <c r="N186" s="3" t="s">
        <v>47325</v>
      </c>
      <c r="O186" s="4" t="s">
        <v>47347</v>
      </c>
      <c r="P186" s="3" t="s">
        <v>47297</v>
      </c>
      <c r="Q186" s="3"/>
      <c r="R186" s="3"/>
      <c r="S186" s="3"/>
      <c r="T186" s="3"/>
      <c r="U186" s="3"/>
      <c r="V186" s="3"/>
      <c r="W186" s="3"/>
      <c r="X186" s="3"/>
      <c r="Y186" s="3"/>
      <c r="Z186" s="1"/>
      <c r="AA186" s="1" t="s">
        <v>16</v>
      </c>
      <c r="AB186" s="3" t="s">
        <v>12</v>
      </c>
      <c r="AC186" s="23" t="s">
        <v>37781</v>
      </c>
      <c r="AD186" s="23" t="s">
        <v>38383</v>
      </c>
      <c r="AE186" t="s">
        <v>35394</v>
      </c>
    </row>
    <row r="187" spans="1:31" ht="14.25" customHeight="1">
      <c r="A187" s="1">
        <v>186</v>
      </c>
      <c r="B187" s="9" t="s">
        <v>6</v>
      </c>
      <c r="C187" s="1" t="s">
        <v>7290</v>
      </c>
      <c r="D187" s="1" t="s">
        <v>2921</v>
      </c>
      <c r="E187" s="1" t="s">
        <v>102</v>
      </c>
      <c r="F187" s="1" t="s">
        <v>31867</v>
      </c>
      <c r="G187" s="14">
        <v>91944604491</v>
      </c>
      <c r="H187" s="1" t="s">
        <v>20</v>
      </c>
      <c r="I187" s="1" t="s">
        <v>9</v>
      </c>
      <c r="J187" s="1" t="s">
        <v>47297</v>
      </c>
      <c r="K187" s="3" t="s">
        <v>63</v>
      </c>
      <c r="L187" s="1" t="s">
        <v>10</v>
      </c>
      <c r="M187" s="3" t="s">
        <v>213</v>
      </c>
      <c r="N187" s="3" t="s">
        <v>47325</v>
      </c>
      <c r="O187" s="3" t="s">
        <v>17</v>
      </c>
      <c r="P187" s="3" t="s">
        <v>47297</v>
      </c>
      <c r="Q187" s="3" t="s">
        <v>42</v>
      </c>
      <c r="R187" s="3" t="s">
        <v>47297</v>
      </c>
      <c r="S187" s="3" t="s">
        <v>27</v>
      </c>
      <c r="T187" s="3" t="s">
        <v>47297</v>
      </c>
      <c r="U187" s="3" t="s">
        <v>117</v>
      </c>
      <c r="V187" s="3" t="s">
        <v>47297</v>
      </c>
      <c r="W187" s="3" t="s">
        <v>178</v>
      </c>
      <c r="X187" s="3" t="s">
        <v>47297</v>
      </c>
      <c r="Y187" s="3" t="s">
        <v>171</v>
      </c>
      <c r="Z187" s="1" t="s">
        <v>47297</v>
      </c>
      <c r="AA187" s="1" t="s">
        <v>16</v>
      </c>
      <c r="AB187" s="3" t="s">
        <v>12</v>
      </c>
      <c r="AC187" s="23" t="s">
        <v>37781</v>
      </c>
      <c r="AD187" s="23" t="s">
        <v>38384</v>
      </c>
      <c r="AE187" t="s">
        <v>35394</v>
      </c>
    </row>
    <row r="188" spans="1:31" ht="14.25" customHeight="1">
      <c r="A188" s="1">
        <v>187</v>
      </c>
      <c r="B188" s="9" t="s">
        <v>6</v>
      </c>
      <c r="C188" s="1" t="s">
        <v>7443</v>
      </c>
      <c r="D188" s="1" t="s">
        <v>3097</v>
      </c>
      <c r="E188" s="1" t="s">
        <v>40</v>
      </c>
      <c r="F188" s="1" t="s">
        <v>7444</v>
      </c>
      <c r="G188" s="14">
        <v>914940646640</v>
      </c>
      <c r="H188" s="1" t="s">
        <v>20</v>
      </c>
      <c r="I188" s="1" t="s">
        <v>41</v>
      </c>
      <c r="J188" s="1" t="s">
        <v>47297</v>
      </c>
      <c r="K188" s="3" t="s">
        <v>63</v>
      </c>
      <c r="L188" s="1" t="s">
        <v>10</v>
      </c>
      <c r="M188" s="3" t="s">
        <v>213</v>
      </c>
      <c r="N188" s="3" t="s">
        <v>47325</v>
      </c>
      <c r="O188" s="3" t="s">
        <v>17</v>
      </c>
      <c r="P188" s="3" t="s">
        <v>47297</v>
      </c>
      <c r="Q188" s="3" t="s">
        <v>42</v>
      </c>
      <c r="R188" s="3" t="s">
        <v>47297</v>
      </c>
      <c r="S188" s="3" t="s">
        <v>27</v>
      </c>
      <c r="T188" s="3" t="s">
        <v>47297</v>
      </c>
      <c r="U188" s="3" t="s">
        <v>117</v>
      </c>
      <c r="V188" s="3" t="s">
        <v>47297</v>
      </c>
      <c r="W188" s="3" t="s">
        <v>178</v>
      </c>
      <c r="X188" s="3" t="s">
        <v>47297</v>
      </c>
      <c r="Y188" s="3" t="s">
        <v>171</v>
      </c>
      <c r="Z188" s="1" t="s">
        <v>47297</v>
      </c>
      <c r="AA188" s="1" t="s">
        <v>16</v>
      </c>
      <c r="AB188" s="3" t="s">
        <v>12</v>
      </c>
      <c r="AC188" s="23" t="s">
        <v>37781</v>
      </c>
      <c r="AD188" s="23" t="s">
        <v>38385</v>
      </c>
      <c r="AE188" t="s">
        <v>35409</v>
      </c>
    </row>
    <row r="189" spans="1:31" ht="14.25" customHeight="1">
      <c r="A189" s="1">
        <v>188</v>
      </c>
      <c r="B189" s="1" t="s">
        <v>54</v>
      </c>
      <c r="C189" s="1" t="s">
        <v>7493</v>
      </c>
      <c r="D189" s="1" t="s">
        <v>2169</v>
      </c>
      <c r="E189" s="1" t="s">
        <v>139</v>
      </c>
      <c r="F189" s="1" t="s">
        <v>31888</v>
      </c>
      <c r="G189" s="14">
        <v>919409699096</v>
      </c>
      <c r="H189" s="1" t="s">
        <v>20</v>
      </c>
      <c r="I189" s="1" t="s">
        <v>37779</v>
      </c>
      <c r="J189" s="1" t="s">
        <v>47297</v>
      </c>
      <c r="K189" s="3" t="s">
        <v>17</v>
      </c>
      <c r="L189" s="1" t="s">
        <v>10</v>
      </c>
      <c r="M189" s="4" t="s">
        <v>42</v>
      </c>
      <c r="N189" s="3" t="s">
        <v>47325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1"/>
      <c r="AA189" s="1" t="s">
        <v>16</v>
      </c>
      <c r="AB189" s="3" t="s">
        <v>12</v>
      </c>
      <c r="AC189" s="23" t="s">
        <v>37781</v>
      </c>
      <c r="AD189" s="23" t="s">
        <v>38386</v>
      </c>
      <c r="AE189" t="s">
        <v>35394</v>
      </c>
    </row>
    <row r="190" spans="1:31" ht="14.25" customHeight="1">
      <c r="A190" s="1">
        <v>189</v>
      </c>
      <c r="B190" s="1" t="s">
        <v>54</v>
      </c>
      <c r="C190" s="1" t="s">
        <v>7693</v>
      </c>
      <c r="D190" s="1" t="s">
        <v>7694</v>
      </c>
      <c r="E190" s="1" t="s">
        <v>40</v>
      </c>
      <c r="F190" s="1" t="s">
        <v>34122</v>
      </c>
      <c r="G190" s="14">
        <v>91914449609</v>
      </c>
      <c r="H190" s="1" t="s">
        <v>15</v>
      </c>
      <c r="I190" s="1" t="s">
        <v>41</v>
      </c>
      <c r="J190" s="1" t="s">
        <v>47297</v>
      </c>
      <c r="K190" s="3" t="s">
        <v>213</v>
      </c>
      <c r="L190" s="1" t="s">
        <v>10</v>
      </c>
      <c r="M190" s="4" t="s">
        <v>17</v>
      </c>
      <c r="N190" s="3" t="s">
        <v>47325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1"/>
      <c r="AA190" s="1" t="s">
        <v>16</v>
      </c>
      <c r="AB190" s="3" t="s">
        <v>12</v>
      </c>
      <c r="AC190" s="23" t="s">
        <v>37781</v>
      </c>
      <c r="AD190" s="23" t="s">
        <v>38387</v>
      </c>
      <c r="AE190" t="s">
        <v>35394</v>
      </c>
    </row>
    <row r="191" spans="1:31" ht="14.25" customHeight="1">
      <c r="A191" s="1">
        <v>190</v>
      </c>
      <c r="B191" s="9" t="s">
        <v>6</v>
      </c>
      <c r="C191" s="1" t="s">
        <v>7799</v>
      </c>
      <c r="D191" s="1" t="s">
        <v>3562</v>
      </c>
      <c r="E191" s="1" t="s">
        <v>7800</v>
      </c>
      <c r="F191" s="1" t="s">
        <v>34130</v>
      </c>
      <c r="G191" s="14">
        <v>9191949641946</v>
      </c>
      <c r="H191" s="1" t="s">
        <v>132</v>
      </c>
      <c r="I191" s="1" t="s">
        <v>41</v>
      </c>
      <c r="J191" s="1" t="s">
        <v>47297</v>
      </c>
      <c r="K191" s="3" t="s">
        <v>17</v>
      </c>
      <c r="L191" s="1" t="s">
        <v>10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1"/>
      <c r="AA191" s="1" t="s">
        <v>11</v>
      </c>
      <c r="AB191" s="3" t="s">
        <v>274</v>
      </c>
      <c r="AC191" s="23" t="s">
        <v>37781</v>
      </c>
      <c r="AD191" s="23" t="s">
        <v>38388</v>
      </c>
      <c r="AE191" t="s">
        <v>35399</v>
      </c>
    </row>
    <row r="192" spans="1:31" ht="14.25" customHeight="1">
      <c r="A192" s="1">
        <v>191</v>
      </c>
      <c r="B192" s="1" t="s">
        <v>54</v>
      </c>
      <c r="C192" s="1" t="s">
        <v>7840</v>
      </c>
      <c r="D192" s="1" t="s">
        <v>773</v>
      </c>
      <c r="E192" s="1" t="s">
        <v>163</v>
      </c>
      <c r="F192" s="1" t="s">
        <v>24653</v>
      </c>
      <c r="G192" s="14">
        <v>919940466411</v>
      </c>
      <c r="H192" s="1" t="s">
        <v>20</v>
      </c>
      <c r="I192" s="1" t="s">
        <v>41</v>
      </c>
      <c r="J192" s="1" t="s">
        <v>47297</v>
      </c>
      <c r="K192" s="3" t="s">
        <v>17</v>
      </c>
      <c r="L192" s="1" t="s">
        <v>10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1"/>
      <c r="AA192" s="1" t="s">
        <v>11</v>
      </c>
      <c r="AB192" s="3" t="s">
        <v>586</v>
      </c>
      <c r="AC192" s="23" t="s">
        <v>37781</v>
      </c>
      <c r="AD192" s="23" t="s">
        <v>38389</v>
      </c>
      <c r="AE192" t="s">
        <v>35399</v>
      </c>
    </row>
    <row r="193" spans="1:31" ht="14.25" customHeight="1">
      <c r="A193" s="1">
        <v>192</v>
      </c>
      <c r="B193" s="9" t="s">
        <v>6</v>
      </c>
      <c r="C193" s="1" t="s">
        <v>7869</v>
      </c>
      <c r="D193" s="1" t="s">
        <v>2402</v>
      </c>
      <c r="E193" s="1" t="s">
        <v>351</v>
      </c>
      <c r="F193" s="1" t="s">
        <v>24671</v>
      </c>
      <c r="G193" s="14">
        <v>914940444441</v>
      </c>
      <c r="H193" s="1" t="s">
        <v>8</v>
      </c>
      <c r="I193" s="1" t="s">
        <v>107</v>
      </c>
      <c r="J193" s="1" t="s">
        <v>47297</v>
      </c>
      <c r="K193" s="3" t="s">
        <v>17</v>
      </c>
      <c r="L193" s="1" t="s">
        <v>10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1"/>
      <c r="AA193" s="1" t="s">
        <v>16</v>
      </c>
      <c r="AB193" s="3" t="s">
        <v>12</v>
      </c>
      <c r="AC193" s="23" t="s">
        <v>37781</v>
      </c>
      <c r="AD193" s="23" t="s">
        <v>38390</v>
      </c>
      <c r="AE193" t="s">
        <v>35410</v>
      </c>
    </row>
    <row r="194" spans="1:31" ht="14.25" customHeight="1">
      <c r="A194" s="1">
        <v>193</v>
      </c>
      <c r="B194" s="9" t="s">
        <v>6</v>
      </c>
      <c r="C194" s="1" t="s">
        <v>7995</v>
      </c>
      <c r="D194" s="1" t="s">
        <v>1689</v>
      </c>
      <c r="E194" s="1" t="s">
        <v>40</v>
      </c>
      <c r="F194" s="1" t="s">
        <v>34149</v>
      </c>
      <c r="G194" s="14">
        <v>919494091464</v>
      </c>
      <c r="H194" s="1" t="s">
        <v>8</v>
      </c>
      <c r="I194" s="1" t="s">
        <v>9</v>
      </c>
      <c r="J194" s="1" t="s">
        <v>47297</v>
      </c>
      <c r="K194" s="3" t="s">
        <v>17</v>
      </c>
      <c r="L194" s="1" t="s">
        <v>10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1"/>
      <c r="AA194" s="1" t="s">
        <v>16</v>
      </c>
      <c r="AB194" s="3" t="s">
        <v>12</v>
      </c>
      <c r="AC194" s="23" t="s">
        <v>37781</v>
      </c>
      <c r="AD194" s="23" t="s">
        <v>38391</v>
      </c>
      <c r="AE194" t="s">
        <v>35394</v>
      </c>
    </row>
    <row r="195" spans="1:31" ht="14.25" customHeight="1">
      <c r="A195" s="1">
        <v>194</v>
      </c>
      <c r="B195" s="9" t="s">
        <v>6</v>
      </c>
      <c r="C195" s="1" t="s">
        <v>8021</v>
      </c>
      <c r="D195" s="1" t="s">
        <v>1617</v>
      </c>
      <c r="E195" s="1" t="s">
        <v>6501</v>
      </c>
      <c r="F195" s="1" t="s">
        <v>31953</v>
      </c>
      <c r="G195" s="14">
        <v>9141440646</v>
      </c>
      <c r="H195" s="1" t="s">
        <v>8</v>
      </c>
      <c r="I195" s="1" t="s">
        <v>41</v>
      </c>
      <c r="J195" s="1" t="s">
        <v>47297</v>
      </c>
      <c r="K195" s="3" t="s">
        <v>17</v>
      </c>
      <c r="L195" s="1" t="s">
        <v>10</v>
      </c>
      <c r="M195" s="4" t="s">
        <v>42</v>
      </c>
      <c r="N195" s="3" t="s">
        <v>47325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1"/>
      <c r="AA195" s="1" t="s">
        <v>16</v>
      </c>
      <c r="AB195" s="3" t="s">
        <v>12</v>
      </c>
      <c r="AC195" s="23" t="s">
        <v>37781</v>
      </c>
      <c r="AD195" s="23" t="s">
        <v>38392</v>
      </c>
      <c r="AE195" t="s">
        <v>35410</v>
      </c>
    </row>
    <row r="196" spans="1:31" ht="14.25" customHeight="1">
      <c r="A196" s="1">
        <v>195</v>
      </c>
      <c r="B196" s="9" t="s">
        <v>6</v>
      </c>
      <c r="C196" s="1" t="s">
        <v>8049</v>
      </c>
      <c r="D196" s="1" t="s">
        <v>8050</v>
      </c>
      <c r="E196" s="1" t="s">
        <v>1047</v>
      </c>
      <c r="F196" s="1" t="s">
        <v>34154</v>
      </c>
      <c r="G196" s="14">
        <v>91990990644</v>
      </c>
      <c r="H196" s="1" t="s">
        <v>8</v>
      </c>
      <c r="I196" s="1" t="s">
        <v>41</v>
      </c>
      <c r="J196" s="1" t="s">
        <v>47297</v>
      </c>
      <c r="K196" s="3" t="s">
        <v>63</v>
      </c>
      <c r="L196" s="1" t="s">
        <v>10</v>
      </c>
      <c r="M196" s="3" t="s">
        <v>213</v>
      </c>
      <c r="N196" s="3" t="s">
        <v>47325</v>
      </c>
      <c r="O196" s="3" t="s">
        <v>17</v>
      </c>
      <c r="P196" s="3" t="s">
        <v>47297</v>
      </c>
      <c r="Q196" s="3"/>
      <c r="R196" s="3"/>
      <c r="S196" s="3"/>
      <c r="T196" s="3"/>
      <c r="U196" s="3"/>
      <c r="V196" s="3"/>
      <c r="W196" s="3"/>
      <c r="X196" s="3"/>
      <c r="Y196" s="3"/>
      <c r="Z196" s="1"/>
      <c r="AA196" s="1" t="s">
        <v>16</v>
      </c>
      <c r="AB196" s="3" t="s">
        <v>12</v>
      </c>
      <c r="AC196" s="23" t="s">
        <v>37781</v>
      </c>
      <c r="AD196" s="23" t="s">
        <v>38393</v>
      </c>
      <c r="AE196" t="s">
        <v>35410</v>
      </c>
    </row>
    <row r="197" spans="1:31" ht="14.25" customHeight="1">
      <c r="A197" s="1">
        <v>196</v>
      </c>
      <c r="B197" s="9" t="s">
        <v>6</v>
      </c>
      <c r="C197" s="1" t="s">
        <v>8318</v>
      </c>
      <c r="D197" s="1" t="s">
        <v>336</v>
      </c>
      <c r="E197" s="1" t="s">
        <v>90</v>
      </c>
      <c r="F197" s="1" t="s">
        <v>24886</v>
      </c>
      <c r="G197" s="14">
        <v>914444144919</v>
      </c>
      <c r="H197" s="1" t="s">
        <v>8</v>
      </c>
      <c r="I197" s="1" t="s">
        <v>62</v>
      </c>
      <c r="J197" s="1" t="s">
        <v>47297</v>
      </c>
      <c r="K197" s="3" t="s">
        <v>17</v>
      </c>
      <c r="L197" s="1" t="s">
        <v>10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1"/>
      <c r="AA197" s="1" t="s">
        <v>16</v>
      </c>
      <c r="AB197" s="3" t="s">
        <v>12</v>
      </c>
      <c r="AC197" s="23" t="s">
        <v>37781</v>
      </c>
      <c r="AD197" s="23" t="s">
        <v>38394</v>
      </c>
      <c r="AE197" t="s">
        <v>35399</v>
      </c>
    </row>
    <row r="198" spans="1:31" ht="14.25" customHeight="1">
      <c r="A198" s="1">
        <v>197</v>
      </c>
      <c r="B198" s="9" t="s">
        <v>6</v>
      </c>
      <c r="C198" s="1" t="s">
        <v>8329</v>
      </c>
      <c r="D198" s="1" t="s">
        <v>8006</v>
      </c>
      <c r="E198" s="1" t="s">
        <v>4551</v>
      </c>
      <c r="F198" s="1" t="s">
        <v>34175</v>
      </c>
      <c r="G198" s="14">
        <v>91944469694</v>
      </c>
      <c r="H198" s="1" t="s">
        <v>8</v>
      </c>
      <c r="I198" s="1" t="s">
        <v>41</v>
      </c>
      <c r="J198" s="1" t="s">
        <v>47297</v>
      </c>
      <c r="K198" s="3" t="s">
        <v>17</v>
      </c>
      <c r="L198" s="1" t="s">
        <v>10</v>
      </c>
      <c r="M198" s="4" t="s">
        <v>42</v>
      </c>
      <c r="N198" s="3" t="s">
        <v>47325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1"/>
      <c r="AA198" s="1" t="s">
        <v>16</v>
      </c>
      <c r="AB198" s="3" t="s">
        <v>12</v>
      </c>
      <c r="AC198" s="23" t="s">
        <v>37781</v>
      </c>
      <c r="AD198" s="23" t="s">
        <v>38395</v>
      </c>
      <c r="AE198" t="s">
        <v>35410</v>
      </c>
    </row>
    <row r="199" spans="1:31" ht="14.25" customHeight="1">
      <c r="A199" s="1">
        <v>198</v>
      </c>
      <c r="B199" s="9" t="s">
        <v>6</v>
      </c>
      <c r="C199" s="1" t="s">
        <v>8442</v>
      </c>
      <c r="D199" s="1" t="s">
        <v>951</v>
      </c>
      <c r="E199" s="1" t="s">
        <v>7014</v>
      </c>
      <c r="F199" s="1" t="s">
        <v>24949</v>
      </c>
      <c r="G199" s="14">
        <v>91444099064</v>
      </c>
      <c r="H199" s="1" t="s">
        <v>8</v>
      </c>
      <c r="I199" s="1" t="s">
        <v>62</v>
      </c>
      <c r="J199" s="1" t="s">
        <v>47297</v>
      </c>
      <c r="K199" s="3" t="s">
        <v>17</v>
      </c>
      <c r="L199" s="1" t="s">
        <v>10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1"/>
      <c r="AA199" s="1" t="s">
        <v>11</v>
      </c>
      <c r="AB199" s="3" t="s">
        <v>13</v>
      </c>
      <c r="AC199" s="23" t="s">
        <v>37781</v>
      </c>
      <c r="AD199" s="23" t="s">
        <v>38396</v>
      </c>
      <c r="AE199" t="s">
        <v>35409</v>
      </c>
    </row>
    <row r="200" spans="1:31" ht="14.25" customHeight="1">
      <c r="A200" s="1">
        <v>199</v>
      </c>
      <c r="B200" s="9" t="s">
        <v>6</v>
      </c>
      <c r="C200" s="1" t="s">
        <v>9000</v>
      </c>
      <c r="D200" s="1" t="s">
        <v>16317</v>
      </c>
      <c r="E200" s="1" t="s">
        <v>11811</v>
      </c>
      <c r="F200" s="1" t="s">
        <v>32066</v>
      </c>
      <c r="G200" s="14">
        <v>91964444004</v>
      </c>
      <c r="H200" s="1" t="s">
        <v>20</v>
      </c>
      <c r="I200" s="1" t="s">
        <v>9</v>
      </c>
      <c r="J200" s="1" t="s">
        <v>47297</v>
      </c>
      <c r="K200" s="3" t="s">
        <v>17</v>
      </c>
      <c r="L200" s="1" t="s">
        <v>10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1"/>
      <c r="AA200" s="1" t="s">
        <v>11</v>
      </c>
      <c r="AB200" s="3" t="s">
        <v>56</v>
      </c>
      <c r="AC200" s="23" t="s">
        <v>37781</v>
      </c>
      <c r="AD200" s="23" t="s">
        <v>38397</v>
      </c>
      <c r="AE200" t="s">
        <v>35410</v>
      </c>
    </row>
    <row r="201" spans="1:31" ht="14.25" customHeight="1">
      <c r="A201" s="1">
        <v>200</v>
      </c>
      <c r="B201" s="9" t="s">
        <v>6</v>
      </c>
      <c r="C201" s="1" t="s">
        <v>9029</v>
      </c>
      <c r="D201" s="1" t="s">
        <v>9030</v>
      </c>
      <c r="E201" s="1" t="s">
        <v>9031</v>
      </c>
      <c r="F201" s="1" t="s">
        <v>25239</v>
      </c>
      <c r="G201" s="14">
        <v>919644994</v>
      </c>
      <c r="H201" s="1" t="s">
        <v>37</v>
      </c>
      <c r="I201" s="1" t="s">
        <v>41</v>
      </c>
      <c r="J201" s="1" t="s">
        <v>47297</v>
      </c>
      <c r="K201" s="3" t="s">
        <v>213</v>
      </c>
      <c r="L201" s="1" t="s">
        <v>10</v>
      </c>
      <c r="M201" s="4" t="s">
        <v>17</v>
      </c>
      <c r="N201" s="3" t="s">
        <v>47325</v>
      </c>
      <c r="O201" s="4" t="s">
        <v>47347</v>
      </c>
      <c r="P201" s="3" t="s">
        <v>47297</v>
      </c>
      <c r="Q201" s="3"/>
      <c r="R201" s="3"/>
      <c r="S201" s="3"/>
      <c r="T201" s="3"/>
      <c r="U201" s="3"/>
      <c r="V201" s="3"/>
      <c r="W201" s="3"/>
      <c r="X201" s="3"/>
      <c r="Y201" s="3"/>
      <c r="Z201" s="1"/>
      <c r="AA201" s="1" t="s">
        <v>16</v>
      </c>
      <c r="AB201" s="3" t="s">
        <v>12</v>
      </c>
      <c r="AC201" s="23" t="s">
        <v>37781</v>
      </c>
      <c r="AD201" s="23" t="s">
        <v>38398</v>
      </c>
      <c r="AE201" t="s">
        <v>35394</v>
      </c>
    </row>
    <row r="202" spans="1:31" ht="14.25" customHeight="1">
      <c r="A202" s="1">
        <v>201</v>
      </c>
      <c r="B202" s="9" t="s">
        <v>6</v>
      </c>
      <c r="C202" s="1" t="s">
        <v>9132</v>
      </c>
      <c r="D202" s="1" t="s">
        <v>723</v>
      </c>
      <c r="E202" s="1" t="s">
        <v>5822</v>
      </c>
      <c r="F202" s="1" t="s">
        <v>25288</v>
      </c>
      <c r="G202" s="14">
        <v>91914606160</v>
      </c>
      <c r="H202" s="1" t="s">
        <v>8</v>
      </c>
      <c r="I202" s="1" t="s">
        <v>41</v>
      </c>
      <c r="J202" s="1" t="s">
        <v>47297</v>
      </c>
      <c r="K202" s="3" t="s">
        <v>17</v>
      </c>
      <c r="L202" s="1" t="s">
        <v>10</v>
      </c>
      <c r="M202" s="4" t="s">
        <v>42</v>
      </c>
      <c r="N202" s="3" t="s">
        <v>47325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1"/>
      <c r="AA202" s="1" t="s">
        <v>16</v>
      </c>
      <c r="AB202" s="3" t="s">
        <v>12</v>
      </c>
      <c r="AC202" s="23" t="s">
        <v>37781</v>
      </c>
      <c r="AD202" s="23" t="s">
        <v>38399</v>
      </c>
      <c r="AE202" t="s">
        <v>35410</v>
      </c>
    </row>
    <row r="203" spans="1:31" ht="14.25" customHeight="1">
      <c r="A203" s="1">
        <v>202</v>
      </c>
      <c r="B203" s="9" t="s">
        <v>6</v>
      </c>
      <c r="C203" s="1" t="s">
        <v>9165</v>
      </c>
      <c r="D203" s="1" t="s">
        <v>9166</v>
      </c>
      <c r="E203" s="1" t="s">
        <v>774</v>
      </c>
      <c r="F203" s="1" t="s">
        <v>25299</v>
      </c>
      <c r="G203" s="14">
        <v>914494944499</v>
      </c>
      <c r="H203" s="1" t="s">
        <v>8</v>
      </c>
      <c r="I203" s="1" t="s">
        <v>9</v>
      </c>
      <c r="J203" s="1" t="s">
        <v>47297</v>
      </c>
      <c r="K203" s="3" t="s">
        <v>213</v>
      </c>
      <c r="L203" s="1" t="s">
        <v>10</v>
      </c>
      <c r="M203" s="4" t="s">
        <v>17</v>
      </c>
      <c r="N203" s="3" t="s">
        <v>47325</v>
      </c>
      <c r="O203" s="4" t="s">
        <v>47347</v>
      </c>
      <c r="P203" s="3" t="s">
        <v>47297</v>
      </c>
      <c r="Q203" s="3"/>
      <c r="R203" s="3"/>
      <c r="S203" s="3"/>
      <c r="T203" s="3"/>
      <c r="U203" s="3"/>
      <c r="V203" s="3"/>
      <c r="W203" s="3"/>
      <c r="X203" s="3"/>
      <c r="Y203" s="3"/>
      <c r="Z203" s="1"/>
      <c r="AA203" s="1" t="s">
        <v>16</v>
      </c>
      <c r="AB203" s="3" t="s">
        <v>12</v>
      </c>
      <c r="AC203" s="23" t="s">
        <v>37781</v>
      </c>
      <c r="AD203" s="23" t="s">
        <v>38400</v>
      </c>
      <c r="AE203" t="s">
        <v>35409</v>
      </c>
    </row>
    <row r="204" spans="1:31" ht="14.25" customHeight="1">
      <c r="A204" s="1">
        <v>203</v>
      </c>
      <c r="B204" s="9" t="s">
        <v>6</v>
      </c>
      <c r="C204" s="1" t="s">
        <v>9259</v>
      </c>
      <c r="D204" s="1" t="s">
        <v>5684</v>
      </c>
      <c r="E204" s="1" t="s">
        <v>139</v>
      </c>
      <c r="F204" s="1" t="s">
        <v>25357</v>
      </c>
      <c r="G204" s="14">
        <v>919944060641</v>
      </c>
      <c r="H204" s="1" t="s">
        <v>20</v>
      </c>
      <c r="I204" s="1" t="s">
        <v>62</v>
      </c>
      <c r="J204" s="1" t="s">
        <v>47297</v>
      </c>
      <c r="K204" s="3" t="s">
        <v>17</v>
      </c>
      <c r="L204" s="1" t="s">
        <v>10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1"/>
      <c r="AA204" s="1" t="s">
        <v>11</v>
      </c>
      <c r="AB204" s="3" t="s">
        <v>13</v>
      </c>
      <c r="AC204" s="23" t="s">
        <v>37781</v>
      </c>
      <c r="AD204" s="23" t="s">
        <v>38401</v>
      </c>
      <c r="AE204" t="s">
        <v>35399</v>
      </c>
    </row>
    <row r="205" spans="1:31" ht="14.25" customHeight="1">
      <c r="A205" s="1">
        <v>204</v>
      </c>
      <c r="B205" s="1" t="s">
        <v>54</v>
      </c>
      <c r="C205" s="1" t="s">
        <v>9292</v>
      </c>
      <c r="D205" s="1" t="s">
        <v>1661</v>
      </c>
      <c r="E205" s="1" t="s">
        <v>9293</v>
      </c>
      <c r="F205" s="1" t="s">
        <v>25370</v>
      </c>
      <c r="G205" s="14">
        <v>9199444410</v>
      </c>
      <c r="H205" s="1" t="s">
        <v>8</v>
      </c>
      <c r="I205" s="1" t="s">
        <v>37779</v>
      </c>
      <c r="J205" s="1" t="s">
        <v>47297</v>
      </c>
      <c r="K205" s="3" t="s">
        <v>27</v>
      </c>
      <c r="L205" s="1" t="s">
        <v>10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1"/>
      <c r="AA205" s="1" t="s">
        <v>16</v>
      </c>
      <c r="AB205" s="3" t="s">
        <v>12</v>
      </c>
      <c r="AC205" s="23" t="s">
        <v>37781</v>
      </c>
      <c r="AD205" s="23" t="s">
        <v>38402</v>
      </c>
      <c r="AE205" t="s">
        <v>35409</v>
      </c>
    </row>
    <row r="206" spans="1:31" ht="14.25" customHeight="1">
      <c r="A206" s="1">
        <v>205</v>
      </c>
      <c r="B206" s="1" t="s">
        <v>54</v>
      </c>
      <c r="C206" s="1" t="s">
        <v>9445</v>
      </c>
      <c r="D206" s="1" t="s">
        <v>784</v>
      </c>
      <c r="E206" s="1" t="s">
        <v>746</v>
      </c>
      <c r="F206" s="1" t="s">
        <v>34272</v>
      </c>
      <c r="G206" s="14">
        <v>9146949994</v>
      </c>
      <c r="H206" s="1" t="s">
        <v>8</v>
      </c>
      <c r="I206" s="1" t="s">
        <v>41</v>
      </c>
      <c r="J206" s="1" t="s">
        <v>47297</v>
      </c>
      <c r="K206" s="3" t="s">
        <v>171</v>
      </c>
      <c r="L206" s="1" t="s">
        <v>10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1"/>
      <c r="AA206" s="1" t="s">
        <v>16</v>
      </c>
      <c r="AB206" s="3" t="s">
        <v>12</v>
      </c>
      <c r="AC206" s="23" t="s">
        <v>37781</v>
      </c>
      <c r="AD206" s="23" t="s">
        <v>38403</v>
      </c>
      <c r="AE206" t="s">
        <v>35399</v>
      </c>
    </row>
    <row r="207" spans="1:31" ht="14.25" customHeight="1">
      <c r="A207" s="1">
        <v>206</v>
      </c>
      <c r="B207" s="1" t="s">
        <v>54</v>
      </c>
      <c r="C207" s="1" t="s">
        <v>9605</v>
      </c>
      <c r="D207" s="1" t="s">
        <v>3940</v>
      </c>
      <c r="E207" s="1" t="s">
        <v>3162</v>
      </c>
      <c r="F207" s="1" t="s">
        <v>32135</v>
      </c>
      <c r="G207" s="14">
        <v>919104644101</v>
      </c>
      <c r="H207" s="1" t="s">
        <v>20</v>
      </c>
      <c r="I207" s="1" t="s">
        <v>41</v>
      </c>
      <c r="J207" s="1" t="s">
        <v>47297</v>
      </c>
      <c r="K207" s="3" t="s">
        <v>17</v>
      </c>
      <c r="L207" s="1" t="s">
        <v>10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1"/>
      <c r="AA207" s="1" t="s">
        <v>16</v>
      </c>
      <c r="AB207" s="3" t="s">
        <v>12</v>
      </c>
      <c r="AC207" s="23" t="s">
        <v>37781</v>
      </c>
      <c r="AD207" s="23" t="s">
        <v>38404</v>
      </c>
      <c r="AE207" t="s">
        <v>35409</v>
      </c>
    </row>
    <row r="208" spans="1:31" ht="14.25" customHeight="1">
      <c r="A208" s="1">
        <v>207</v>
      </c>
      <c r="B208" s="9" t="s">
        <v>6</v>
      </c>
      <c r="C208" s="1" t="s">
        <v>9769</v>
      </c>
      <c r="D208" s="1" t="s">
        <v>636</v>
      </c>
      <c r="E208" s="1" t="s">
        <v>680</v>
      </c>
      <c r="F208" s="1" t="s">
        <v>25590</v>
      </c>
      <c r="G208" s="14">
        <v>919601609646</v>
      </c>
      <c r="H208" s="1" t="s">
        <v>8</v>
      </c>
      <c r="I208" s="1" t="s">
        <v>62</v>
      </c>
      <c r="J208" s="1" t="s">
        <v>47297</v>
      </c>
      <c r="K208" s="3" t="s">
        <v>17</v>
      </c>
      <c r="L208" s="1" t="s">
        <v>10</v>
      </c>
      <c r="M208" s="4" t="s">
        <v>42</v>
      </c>
      <c r="N208" s="3" t="s">
        <v>47325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1"/>
      <c r="AA208" s="1" t="s">
        <v>16</v>
      </c>
      <c r="AB208" s="3" t="s">
        <v>12</v>
      </c>
      <c r="AC208" s="23" t="s">
        <v>37781</v>
      </c>
      <c r="AD208" s="23" t="s">
        <v>38405</v>
      </c>
      <c r="AE208" t="s">
        <v>35394</v>
      </c>
    </row>
    <row r="209" spans="1:31" ht="14.25" customHeight="1">
      <c r="A209" s="1">
        <v>208</v>
      </c>
      <c r="B209" s="1" t="s">
        <v>54</v>
      </c>
      <c r="C209" s="1" t="s">
        <v>10049</v>
      </c>
      <c r="D209" s="1" t="s">
        <v>9594</v>
      </c>
      <c r="E209" s="1" t="s">
        <v>5573</v>
      </c>
      <c r="F209" s="1" t="s">
        <v>25739</v>
      </c>
      <c r="G209" s="14">
        <v>919494641644</v>
      </c>
      <c r="H209" s="1" t="s">
        <v>8</v>
      </c>
      <c r="I209" s="1" t="s">
        <v>41</v>
      </c>
      <c r="J209" s="1" t="s">
        <v>47297</v>
      </c>
      <c r="K209" s="3" t="s">
        <v>42</v>
      </c>
      <c r="L209" s="1" t="s">
        <v>10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1"/>
      <c r="AA209" s="1" t="s">
        <v>16</v>
      </c>
      <c r="AB209" s="3" t="s">
        <v>12</v>
      </c>
      <c r="AC209" s="23" t="s">
        <v>37781</v>
      </c>
      <c r="AD209" s="23" t="s">
        <v>38406</v>
      </c>
      <c r="AE209" t="s">
        <v>35394</v>
      </c>
    </row>
    <row r="210" spans="1:31" ht="14.25" customHeight="1">
      <c r="A210" s="1">
        <v>209</v>
      </c>
      <c r="B210" s="1" t="s">
        <v>54</v>
      </c>
      <c r="C210" s="1" t="s">
        <v>10316</v>
      </c>
      <c r="D210" s="1" t="s">
        <v>723</v>
      </c>
      <c r="E210" s="1" t="s">
        <v>328</v>
      </c>
      <c r="F210" s="1" t="s">
        <v>25869</v>
      </c>
      <c r="G210" s="14">
        <v>919946196496</v>
      </c>
      <c r="H210" s="1" t="s">
        <v>20</v>
      </c>
      <c r="I210" s="1" t="s">
        <v>9</v>
      </c>
      <c r="J210" s="1" t="s">
        <v>47297</v>
      </c>
      <c r="K210" s="3" t="s">
        <v>17</v>
      </c>
      <c r="L210" s="1" t="s">
        <v>10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1"/>
      <c r="AA210" s="1" t="s">
        <v>16</v>
      </c>
      <c r="AB210" s="3" t="s">
        <v>12</v>
      </c>
      <c r="AC210" s="23" t="s">
        <v>37781</v>
      </c>
      <c r="AD210" s="23" t="s">
        <v>38407</v>
      </c>
      <c r="AE210" t="s">
        <v>35399</v>
      </c>
    </row>
    <row r="211" spans="1:31" ht="14.25" customHeight="1">
      <c r="A211" s="1">
        <v>210</v>
      </c>
      <c r="B211" s="9" t="s">
        <v>6</v>
      </c>
      <c r="C211" s="1" t="s">
        <v>10352</v>
      </c>
      <c r="D211" s="1" t="s">
        <v>10353</v>
      </c>
      <c r="E211" s="1" t="s">
        <v>7832</v>
      </c>
      <c r="F211" s="1" t="s">
        <v>25882</v>
      </c>
      <c r="G211" s="14">
        <v>919444469061</v>
      </c>
      <c r="H211" s="1" t="s">
        <v>8</v>
      </c>
      <c r="I211" s="1" t="s">
        <v>41</v>
      </c>
      <c r="J211" s="1" t="s">
        <v>47297</v>
      </c>
      <c r="K211" s="3" t="s">
        <v>42</v>
      </c>
      <c r="L211" s="1" t="s">
        <v>10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1"/>
      <c r="AA211" s="1" t="s">
        <v>16</v>
      </c>
      <c r="AB211" s="3" t="s">
        <v>12</v>
      </c>
      <c r="AC211" s="23" t="s">
        <v>37781</v>
      </c>
      <c r="AD211" s="23" t="s">
        <v>38408</v>
      </c>
      <c r="AE211" t="s">
        <v>35394</v>
      </c>
    </row>
    <row r="212" spans="1:31" ht="14.25" customHeight="1">
      <c r="A212" s="1">
        <v>211</v>
      </c>
      <c r="B212" s="9" t="s">
        <v>6</v>
      </c>
      <c r="C212" s="1" t="s">
        <v>10432</v>
      </c>
      <c r="D212" s="1" t="s">
        <v>1994</v>
      </c>
      <c r="E212" s="1" t="s">
        <v>1582</v>
      </c>
      <c r="F212" s="1" t="s">
        <v>34373</v>
      </c>
      <c r="G212" s="14">
        <v>919610449641</v>
      </c>
      <c r="H212" s="1" t="s">
        <v>8</v>
      </c>
      <c r="I212" s="1" t="s">
        <v>41</v>
      </c>
      <c r="J212" s="1" t="s">
        <v>47297</v>
      </c>
      <c r="K212" s="3" t="s">
        <v>213</v>
      </c>
      <c r="L212" s="1" t="s">
        <v>10</v>
      </c>
      <c r="M212" s="4" t="s">
        <v>17</v>
      </c>
      <c r="N212" s="3" t="s">
        <v>47325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1"/>
      <c r="AA212" s="1" t="s">
        <v>16</v>
      </c>
      <c r="AB212" s="3" t="s">
        <v>12</v>
      </c>
      <c r="AC212" s="23" t="s">
        <v>37781</v>
      </c>
      <c r="AD212" s="23" t="s">
        <v>38409</v>
      </c>
      <c r="AE212" t="s">
        <v>35394</v>
      </c>
    </row>
    <row r="213" spans="1:31" ht="14.25" customHeight="1">
      <c r="A213" s="1">
        <v>212</v>
      </c>
      <c r="B213" s="9" t="s">
        <v>6</v>
      </c>
      <c r="C213" s="1" t="s">
        <v>10454</v>
      </c>
      <c r="D213" s="1" t="s">
        <v>4123</v>
      </c>
      <c r="E213" s="1" t="s">
        <v>19</v>
      </c>
      <c r="F213" s="1" t="s">
        <v>25923</v>
      </c>
      <c r="G213" s="14">
        <v>91944664699</v>
      </c>
      <c r="H213" s="1" t="s">
        <v>37</v>
      </c>
      <c r="I213" s="1" t="s">
        <v>9</v>
      </c>
      <c r="J213" s="1" t="s">
        <v>47297</v>
      </c>
      <c r="K213" s="3" t="s">
        <v>63</v>
      </c>
      <c r="L213" s="1" t="s">
        <v>10</v>
      </c>
      <c r="M213" s="3" t="s">
        <v>213</v>
      </c>
      <c r="N213" s="3" t="s">
        <v>47325</v>
      </c>
      <c r="O213" s="3" t="s">
        <v>17</v>
      </c>
      <c r="P213" s="3" t="s">
        <v>47297</v>
      </c>
      <c r="Q213" s="3" t="s">
        <v>42</v>
      </c>
      <c r="R213" s="3" t="s">
        <v>47297</v>
      </c>
      <c r="S213" s="3" t="s">
        <v>27</v>
      </c>
      <c r="T213" s="3" t="s">
        <v>47297</v>
      </c>
      <c r="U213" s="3" t="s">
        <v>117</v>
      </c>
      <c r="V213" s="3" t="s">
        <v>47297</v>
      </c>
      <c r="W213" s="3" t="s">
        <v>178</v>
      </c>
      <c r="X213" s="3" t="s">
        <v>47297</v>
      </c>
      <c r="Y213" s="3" t="s">
        <v>171</v>
      </c>
      <c r="Z213" s="1" t="s">
        <v>47297</v>
      </c>
      <c r="AA213" s="1" t="s">
        <v>16</v>
      </c>
      <c r="AB213" s="3" t="s">
        <v>12</v>
      </c>
      <c r="AC213" s="23" t="s">
        <v>37781</v>
      </c>
      <c r="AD213" s="23" t="s">
        <v>38410</v>
      </c>
      <c r="AE213" t="s">
        <v>35399</v>
      </c>
    </row>
    <row r="214" spans="1:31" ht="14.25" customHeight="1">
      <c r="A214" s="1">
        <v>213</v>
      </c>
      <c r="B214" s="9" t="s">
        <v>6</v>
      </c>
      <c r="C214" s="1" t="s">
        <v>10954</v>
      </c>
      <c r="D214" s="1" t="s">
        <v>359</v>
      </c>
      <c r="E214" s="1" t="s">
        <v>447</v>
      </c>
      <c r="F214" s="1" t="s">
        <v>26191</v>
      </c>
      <c r="G214" s="14">
        <v>9191049664</v>
      </c>
      <c r="H214" s="1" t="s">
        <v>20</v>
      </c>
      <c r="I214" s="1" t="s">
        <v>41</v>
      </c>
      <c r="J214" s="1" t="s">
        <v>47297</v>
      </c>
      <c r="K214" s="3" t="s">
        <v>63</v>
      </c>
      <c r="L214" s="1" t="s">
        <v>10</v>
      </c>
      <c r="M214" s="3" t="s">
        <v>213</v>
      </c>
      <c r="N214" s="3" t="s">
        <v>47325</v>
      </c>
      <c r="O214" s="3" t="s">
        <v>17</v>
      </c>
      <c r="P214" s="3" t="s">
        <v>47297</v>
      </c>
      <c r="Q214" s="3" t="s">
        <v>42</v>
      </c>
      <c r="R214" s="3" t="s">
        <v>47297</v>
      </c>
      <c r="S214" s="3" t="s">
        <v>27</v>
      </c>
      <c r="T214" s="3" t="s">
        <v>47297</v>
      </c>
      <c r="U214" s="3" t="s">
        <v>117</v>
      </c>
      <c r="V214" s="3" t="s">
        <v>47297</v>
      </c>
      <c r="W214" s="3" t="s">
        <v>178</v>
      </c>
      <c r="X214" s="3" t="s">
        <v>47297</v>
      </c>
      <c r="Y214" s="3" t="s">
        <v>171</v>
      </c>
      <c r="Z214" s="1" t="s">
        <v>47297</v>
      </c>
      <c r="AA214" s="1" t="s">
        <v>16</v>
      </c>
      <c r="AB214" s="3" t="s">
        <v>12</v>
      </c>
      <c r="AC214" s="23" t="s">
        <v>37781</v>
      </c>
      <c r="AD214" s="23" t="s">
        <v>38411</v>
      </c>
      <c r="AE214" t="s">
        <v>35410</v>
      </c>
    </row>
    <row r="215" spans="1:31" ht="14.25" customHeight="1">
      <c r="A215" s="1">
        <v>214</v>
      </c>
      <c r="B215" s="1" t="s">
        <v>10396</v>
      </c>
      <c r="C215" s="1" t="s">
        <v>10993</v>
      </c>
      <c r="D215" s="1" t="s">
        <v>2046</v>
      </c>
      <c r="E215" s="1" t="s">
        <v>5632</v>
      </c>
      <c r="F215" s="1" t="s">
        <v>31676</v>
      </c>
      <c r="G215" s="14">
        <v>9104164646</v>
      </c>
      <c r="H215" s="1" t="s">
        <v>20</v>
      </c>
      <c r="I215" s="1" t="s">
        <v>41</v>
      </c>
      <c r="J215" s="1" t="s">
        <v>47297</v>
      </c>
      <c r="K215" s="3" t="s">
        <v>213</v>
      </c>
      <c r="L215" s="1" t="s">
        <v>10</v>
      </c>
      <c r="M215" s="4" t="s">
        <v>17</v>
      </c>
      <c r="N215" s="3" t="s">
        <v>47325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1"/>
      <c r="AA215" s="1" t="s">
        <v>16</v>
      </c>
      <c r="AB215" s="3" t="s">
        <v>12</v>
      </c>
      <c r="AC215" s="23" t="s">
        <v>37781</v>
      </c>
      <c r="AD215" s="23" t="s">
        <v>38412</v>
      </c>
      <c r="AE215" t="s">
        <v>35394</v>
      </c>
    </row>
    <row r="216" spans="1:31" ht="14.25" customHeight="1">
      <c r="A216" s="1">
        <v>215</v>
      </c>
      <c r="B216" s="9" t="s">
        <v>6</v>
      </c>
      <c r="C216" s="1" t="s">
        <v>10996</v>
      </c>
      <c r="D216" s="1" t="s">
        <v>1436</v>
      </c>
      <c r="E216" s="1" t="s">
        <v>10997</v>
      </c>
      <c r="F216" s="1" t="s">
        <v>26215</v>
      </c>
      <c r="G216" s="14">
        <v>91494009949</v>
      </c>
      <c r="H216" s="1" t="s">
        <v>8</v>
      </c>
      <c r="I216" s="1" t="s">
        <v>41</v>
      </c>
      <c r="J216" s="1" t="s">
        <v>47297</v>
      </c>
      <c r="K216" s="3" t="s">
        <v>178</v>
      </c>
      <c r="L216" s="1" t="s">
        <v>10</v>
      </c>
      <c r="M216" s="3" t="s">
        <v>171</v>
      </c>
      <c r="N216" s="3" t="s">
        <v>47325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1"/>
      <c r="AA216" s="1" t="s">
        <v>16</v>
      </c>
      <c r="AB216" s="3" t="s">
        <v>12</v>
      </c>
      <c r="AC216" s="23" t="s">
        <v>37781</v>
      </c>
      <c r="AD216" s="23" t="s">
        <v>38413</v>
      </c>
      <c r="AE216" t="s">
        <v>35409</v>
      </c>
    </row>
    <row r="217" spans="1:31" ht="14.25" customHeight="1">
      <c r="A217" s="1">
        <v>216</v>
      </c>
      <c r="B217" s="9" t="s">
        <v>6</v>
      </c>
      <c r="C217" s="1" t="s">
        <v>11058</v>
      </c>
      <c r="D217" s="1" t="s">
        <v>8383</v>
      </c>
      <c r="E217" s="1" t="s">
        <v>11059</v>
      </c>
      <c r="F217" s="1" t="s">
        <v>32302</v>
      </c>
      <c r="G217" s="14">
        <v>919494964146</v>
      </c>
      <c r="H217" s="1" t="s">
        <v>8</v>
      </c>
      <c r="I217" s="1" t="s">
        <v>62</v>
      </c>
      <c r="J217" s="1" t="s">
        <v>47297</v>
      </c>
      <c r="K217" s="3" t="s">
        <v>42</v>
      </c>
      <c r="L217" s="1" t="s">
        <v>10</v>
      </c>
      <c r="M217" s="3" t="s">
        <v>27</v>
      </c>
      <c r="N217" s="3" t="s">
        <v>47325</v>
      </c>
      <c r="O217" s="3" t="s">
        <v>117</v>
      </c>
      <c r="P217" s="3" t="s">
        <v>47297</v>
      </c>
      <c r="Q217" s="3" t="s">
        <v>178</v>
      </c>
      <c r="R217" s="3" t="s">
        <v>47297</v>
      </c>
      <c r="S217" s="3" t="s">
        <v>171</v>
      </c>
      <c r="T217" s="3" t="s">
        <v>47297</v>
      </c>
      <c r="U217" s="3"/>
      <c r="V217" s="3"/>
      <c r="W217" s="3"/>
      <c r="X217" s="3"/>
      <c r="Y217" s="3"/>
      <c r="Z217" s="1"/>
      <c r="AA217" s="1" t="s">
        <v>16</v>
      </c>
      <c r="AB217" s="3" t="s">
        <v>12</v>
      </c>
      <c r="AC217" s="23" t="s">
        <v>37784</v>
      </c>
      <c r="AD217" s="23" t="s">
        <v>38414</v>
      </c>
      <c r="AE217" t="s">
        <v>35409</v>
      </c>
    </row>
    <row r="218" spans="1:31" ht="14.25" customHeight="1">
      <c r="A218" s="1">
        <v>217</v>
      </c>
      <c r="B218" s="9" t="s">
        <v>6</v>
      </c>
      <c r="C218" s="1" t="s">
        <v>11073</v>
      </c>
      <c r="D218" s="1" t="s">
        <v>35427</v>
      </c>
      <c r="E218" s="1" t="s">
        <v>2890</v>
      </c>
      <c r="F218" s="1" t="s">
        <v>26254</v>
      </c>
      <c r="G218" s="14">
        <v>91049410619</v>
      </c>
      <c r="H218" s="1" t="s">
        <v>37</v>
      </c>
      <c r="I218" s="1" t="s">
        <v>41</v>
      </c>
      <c r="J218" s="1" t="s">
        <v>47297</v>
      </c>
      <c r="K218" s="3" t="s">
        <v>17</v>
      </c>
      <c r="L218" s="1" t="s">
        <v>10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1"/>
      <c r="AA218" s="1" t="s">
        <v>16</v>
      </c>
      <c r="AB218" s="3" t="s">
        <v>12</v>
      </c>
      <c r="AC218" s="23" t="s">
        <v>37784</v>
      </c>
      <c r="AD218" s="23" t="s">
        <v>38415</v>
      </c>
      <c r="AE218" t="s">
        <v>35394</v>
      </c>
    </row>
    <row r="219" spans="1:31" ht="14.25" customHeight="1">
      <c r="A219" s="1">
        <v>218</v>
      </c>
      <c r="B219" s="9" t="s">
        <v>6</v>
      </c>
      <c r="C219" s="1" t="s">
        <v>11151</v>
      </c>
      <c r="D219" s="1" t="s">
        <v>223</v>
      </c>
      <c r="E219" s="1" t="s">
        <v>139</v>
      </c>
      <c r="F219" s="1" t="s">
        <v>32309</v>
      </c>
      <c r="G219" s="14">
        <v>919904910944</v>
      </c>
      <c r="H219" s="1" t="s">
        <v>8</v>
      </c>
      <c r="I219" s="1" t="s">
        <v>41</v>
      </c>
      <c r="J219" s="1" t="s">
        <v>47297</v>
      </c>
      <c r="K219" s="3" t="s">
        <v>17</v>
      </c>
      <c r="L219" s="1" t="s">
        <v>10</v>
      </c>
      <c r="M219" s="4" t="s">
        <v>42</v>
      </c>
      <c r="N219" s="3" t="s">
        <v>47325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1"/>
      <c r="AA219" s="1" t="s">
        <v>16</v>
      </c>
      <c r="AB219" s="3" t="s">
        <v>12</v>
      </c>
      <c r="AC219" s="23" t="s">
        <v>37784</v>
      </c>
      <c r="AD219" s="23" t="s">
        <v>38416</v>
      </c>
      <c r="AE219" t="s">
        <v>35409</v>
      </c>
    </row>
    <row r="220" spans="1:31" ht="14.25" customHeight="1">
      <c r="A220" s="1">
        <v>219</v>
      </c>
      <c r="B220" s="9" t="s">
        <v>6</v>
      </c>
      <c r="C220" s="1" t="s">
        <v>11162</v>
      </c>
      <c r="D220" s="1" t="s">
        <v>7989</v>
      </c>
      <c r="E220" s="1" t="s">
        <v>4752</v>
      </c>
      <c r="F220" s="1" t="s">
        <v>26297</v>
      </c>
      <c r="G220" s="14">
        <v>9199194199</v>
      </c>
      <c r="H220" s="1" t="s">
        <v>15</v>
      </c>
      <c r="I220" s="1" t="s">
        <v>62</v>
      </c>
      <c r="J220" s="1" t="s">
        <v>47297</v>
      </c>
      <c r="K220" s="3" t="s">
        <v>42</v>
      </c>
      <c r="L220" s="1" t="s">
        <v>10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1"/>
      <c r="AA220" s="1" t="s">
        <v>16</v>
      </c>
      <c r="AB220" s="3" t="s">
        <v>12</v>
      </c>
      <c r="AC220" s="23" t="s">
        <v>37784</v>
      </c>
      <c r="AD220" s="23" t="s">
        <v>38417</v>
      </c>
      <c r="AE220" t="s">
        <v>35394</v>
      </c>
    </row>
    <row r="221" spans="1:31" ht="14.25" customHeight="1">
      <c r="A221" s="1">
        <v>220</v>
      </c>
      <c r="B221" s="9" t="s">
        <v>6</v>
      </c>
      <c r="C221" s="1" t="s">
        <v>11188</v>
      </c>
      <c r="D221" s="1" t="s">
        <v>1046</v>
      </c>
      <c r="E221" s="1" t="s">
        <v>40</v>
      </c>
      <c r="F221" s="1" t="s">
        <v>32315</v>
      </c>
      <c r="G221" s="14">
        <v>91414404444</v>
      </c>
      <c r="H221" s="1" t="s">
        <v>15</v>
      </c>
      <c r="I221" s="1" t="s">
        <v>41</v>
      </c>
      <c r="J221" s="1" t="s">
        <v>47297</v>
      </c>
      <c r="K221" s="3" t="s">
        <v>17</v>
      </c>
      <c r="L221" s="1" t="s">
        <v>10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1"/>
      <c r="AA221" s="1" t="s">
        <v>16</v>
      </c>
      <c r="AB221" s="3" t="s">
        <v>12</v>
      </c>
      <c r="AC221" s="23" t="s">
        <v>37784</v>
      </c>
      <c r="AD221" s="23" t="s">
        <v>38418</v>
      </c>
      <c r="AE221" t="s">
        <v>35394</v>
      </c>
    </row>
    <row r="222" spans="1:31" ht="14.25" customHeight="1">
      <c r="A222" s="1">
        <v>221</v>
      </c>
      <c r="B222" s="9" t="s">
        <v>6</v>
      </c>
      <c r="C222" s="1" t="s">
        <v>11340</v>
      </c>
      <c r="D222" s="1" t="s">
        <v>1248</v>
      </c>
      <c r="E222" s="1" t="s">
        <v>5377</v>
      </c>
      <c r="F222" s="1" t="s">
        <v>32326</v>
      </c>
      <c r="G222" s="14">
        <v>919601099066</v>
      </c>
      <c r="H222" s="1" t="s">
        <v>37</v>
      </c>
      <c r="I222" s="1" t="s">
        <v>62</v>
      </c>
      <c r="J222" s="1" t="s">
        <v>47297</v>
      </c>
      <c r="K222" s="3" t="s">
        <v>17</v>
      </c>
      <c r="L222" s="1" t="s">
        <v>10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1"/>
      <c r="AA222" s="1" t="s">
        <v>11</v>
      </c>
      <c r="AB222" s="3" t="s">
        <v>13</v>
      </c>
      <c r="AC222" s="23" t="s">
        <v>37784</v>
      </c>
      <c r="AD222" s="23" t="s">
        <v>38419</v>
      </c>
      <c r="AE222" t="s">
        <v>35410</v>
      </c>
    </row>
    <row r="223" spans="1:31" ht="14.25" customHeight="1">
      <c r="A223" s="1">
        <v>222</v>
      </c>
      <c r="B223" s="9" t="s">
        <v>6</v>
      </c>
      <c r="C223" s="1" t="s">
        <v>11460</v>
      </c>
      <c r="D223" s="1" t="s">
        <v>10575</v>
      </c>
      <c r="E223" s="1" t="s">
        <v>506</v>
      </c>
      <c r="F223" s="1" t="s">
        <v>26445</v>
      </c>
      <c r="G223" s="14">
        <v>91960119494</v>
      </c>
      <c r="H223" s="1" t="s">
        <v>20</v>
      </c>
      <c r="I223" s="1" t="s">
        <v>62</v>
      </c>
      <c r="J223" s="1" t="s">
        <v>47297</v>
      </c>
      <c r="K223" s="3" t="s">
        <v>213</v>
      </c>
      <c r="L223" s="1" t="s">
        <v>10</v>
      </c>
      <c r="M223" s="4" t="s">
        <v>17</v>
      </c>
      <c r="N223" s="3" t="s">
        <v>47325</v>
      </c>
      <c r="O223" s="4" t="s">
        <v>47347</v>
      </c>
      <c r="P223" s="3" t="s">
        <v>47297</v>
      </c>
      <c r="Q223" s="3"/>
      <c r="R223" s="3"/>
      <c r="S223" s="3"/>
      <c r="T223" s="3"/>
      <c r="U223" s="3"/>
      <c r="V223" s="3"/>
      <c r="W223" s="3"/>
      <c r="X223" s="3"/>
      <c r="Y223" s="3"/>
      <c r="Z223" s="1"/>
      <c r="AA223" s="1" t="s">
        <v>16</v>
      </c>
      <c r="AB223" s="3" t="s">
        <v>12</v>
      </c>
      <c r="AC223" s="23" t="s">
        <v>37784</v>
      </c>
      <c r="AD223" s="23" t="s">
        <v>38420</v>
      </c>
      <c r="AE223" t="s">
        <v>35399</v>
      </c>
    </row>
    <row r="224" spans="1:31" ht="14.25" customHeight="1">
      <c r="A224" s="1">
        <v>223</v>
      </c>
      <c r="B224" s="1" t="s">
        <v>10396</v>
      </c>
      <c r="C224" s="1" t="s">
        <v>11492</v>
      </c>
      <c r="D224" s="1" t="s">
        <v>35428</v>
      </c>
      <c r="E224" s="1" t="s">
        <v>131</v>
      </c>
      <c r="F224" s="1" t="s">
        <v>26458</v>
      </c>
      <c r="G224" s="14">
        <v>919446610964</v>
      </c>
      <c r="H224" s="1" t="s">
        <v>20</v>
      </c>
      <c r="I224" s="1" t="s">
        <v>33</v>
      </c>
      <c r="J224" s="1" t="s">
        <v>47297</v>
      </c>
      <c r="K224" s="3" t="s">
        <v>17</v>
      </c>
      <c r="L224" s="1" t="s">
        <v>10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1"/>
      <c r="AA224" s="1" t="s">
        <v>16</v>
      </c>
      <c r="AB224" s="3" t="s">
        <v>12</v>
      </c>
      <c r="AC224" s="23" t="s">
        <v>37784</v>
      </c>
      <c r="AD224" s="23" t="s">
        <v>38421</v>
      </c>
      <c r="AE224" t="s">
        <v>35399</v>
      </c>
    </row>
    <row r="225" spans="1:31" ht="14.25" customHeight="1">
      <c r="A225" s="1">
        <v>224</v>
      </c>
      <c r="B225" s="1" t="s">
        <v>10396</v>
      </c>
      <c r="C225" s="1" t="s">
        <v>11504</v>
      </c>
      <c r="D225" s="1" t="s">
        <v>58</v>
      </c>
      <c r="E225" s="1" t="s">
        <v>139</v>
      </c>
      <c r="F225" s="1" t="s">
        <v>26464</v>
      </c>
      <c r="G225" s="14">
        <v>919494696109</v>
      </c>
      <c r="H225" s="1" t="s">
        <v>8</v>
      </c>
      <c r="I225" s="1" t="s">
        <v>62</v>
      </c>
      <c r="J225" s="1" t="s">
        <v>47297</v>
      </c>
      <c r="K225" s="3" t="s">
        <v>42</v>
      </c>
      <c r="L225" s="1" t="s">
        <v>10</v>
      </c>
      <c r="M225" s="3" t="s">
        <v>171</v>
      </c>
      <c r="N225" s="3" t="s">
        <v>47325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1"/>
      <c r="AA225" s="1" t="s">
        <v>16</v>
      </c>
      <c r="AB225" s="3" t="s">
        <v>12</v>
      </c>
      <c r="AC225" s="23" t="s">
        <v>37784</v>
      </c>
      <c r="AD225" s="23" t="s">
        <v>38422</v>
      </c>
      <c r="AE225" t="s">
        <v>35394</v>
      </c>
    </row>
    <row r="226" spans="1:31" ht="14.25" customHeight="1">
      <c r="A226" s="1">
        <v>225</v>
      </c>
      <c r="B226" s="1" t="s">
        <v>10396</v>
      </c>
      <c r="C226" s="1" t="s">
        <v>11507</v>
      </c>
      <c r="D226" s="1" t="s">
        <v>683</v>
      </c>
      <c r="E226" s="1" t="s">
        <v>788</v>
      </c>
      <c r="F226" s="1" t="s">
        <v>26467</v>
      </c>
      <c r="G226" s="14">
        <v>9149404144090</v>
      </c>
      <c r="H226" s="1" t="s">
        <v>20</v>
      </c>
      <c r="I226" s="1" t="s">
        <v>9</v>
      </c>
      <c r="J226" s="1" t="s">
        <v>47297</v>
      </c>
      <c r="K226" s="3" t="s">
        <v>17</v>
      </c>
      <c r="L226" s="1" t="s">
        <v>10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1"/>
      <c r="AA226" s="1" t="s">
        <v>11</v>
      </c>
      <c r="AB226" s="3" t="s">
        <v>56</v>
      </c>
      <c r="AC226" s="23" t="s">
        <v>37784</v>
      </c>
      <c r="AD226" s="23" t="s">
        <v>38261</v>
      </c>
      <c r="AE226" t="s">
        <v>35409</v>
      </c>
    </row>
    <row r="227" spans="1:31" ht="14.25" customHeight="1">
      <c r="A227" s="1">
        <v>226</v>
      </c>
      <c r="B227" s="1" t="s">
        <v>10396</v>
      </c>
      <c r="C227" s="1" t="s">
        <v>11569</v>
      </c>
      <c r="D227" s="1" t="s">
        <v>126</v>
      </c>
      <c r="E227" s="1" t="s">
        <v>5933</v>
      </c>
      <c r="F227" s="1" t="s">
        <v>26496</v>
      </c>
      <c r="G227" s="14">
        <v>91416046044</v>
      </c>
      <c r="H227" s="1" t="s">
        <v>20</v>
      </c>
      <c r="I227" s="1" t="s">
        <v>62</v>
      </c>
      <c r="J227" s="1" t="s">
        <v>47297</v>
      </c>
      <c r="K227" s="3" t="s">
        <v>17</v>
      </c>
      <c r="L227" s="1" t="s">
        <v>10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1"/>
      <c r="AA227" s="1" t="s">
        <v>16</v>
      </c>
      <c r="AB227" s="3" t="s">
        <v>12</v>
      </c>
      <c r="AC227" s="23" t="s">
        <v>37784</v>
      </c>
      <c r="AD227" s="23" t="s">
        <v>38423</v>
      </c>
      <c r="AE227" t="s">
        <v>35410</v>
      </c>
    </row>
    <row r="228" spans="1:31" ht="14.25" customHeight="1">
      <c r="A228" s="1">
        <v>227</v>
      </c>
      <c r="B228" s="1" t="s">
        <v>10396</v>
      </c>
      <c r="C228" s="1" t="s">
        <v>11775</v>
      </c>
      <c r="D228" s="1" t="s">
        <v>2724</v>
      </c>
      <c r="E228" s="1" t="s">
        <v>40</v>
      </c>
      <c r="F228" s="1" t="s">
        <v>26604</v>
      </c>
      <c r="G228" s="14">
        <v>91944996949</v>
      </c>
      <c r="H228" s="1" t="s">
        <v>20</v>
      </c>
      <c r="I228" s="1" t="s">
        <v>41</v>
      </c>
      <c r="J228" s="1" t="s">
        <v>47297</v>
      </c>
      <c r="K228" s="3" t="s">
        <v>17</v>
      </c>
      <c r="L228" s="1" t="s">
        <v>10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1"/>
      <c r="AA228" s="1" t="s">
        <v>16</v>
      </c>
      <c r="AB228" s="3" t="s">
        <v>12</v>
      </c>
      <c r="AC228" s="23" t="s">
        <v>37784</v>
      </c>
      <c r="AD228" s="23" t="s">
        <v>38424</v>
      </c>
      <c r="AE228" t="s">
        <v>35394</v>
      </c>
    </row>
    <row r="229" spans="1:31" ht="14.25" customHeight="1">
      <c r="A229" s="1">
        <v>228</v>
      </c>
      <c r="B229" s="9" t="s">
        <v>6</v>
      </c>
      <c r="C229" s="1" t="s">
        <v>12081</v>
      </c>
      <c r="D229" s="1" t="s">
        <v>2904</v>
      </c>
      <c r="E229" s="1" t="s">
        <v>139</v>
      </c>
      <c r="F229" s="1" t="s">
        <v>26753</v>
      </c>
      <c r="G229" s="14">
        <v>919446006144</v>
      </c>
      <c r="H229" s="1" t="s">
        <v>8</v>
      </c>
      <c r="I229" s="1" t="s">
        <v>9</v>
      </c>
      <c r="J229" s="1" t="s">
        <v>47297</v>
      </c>
      <c r="K229" s="3" t="s">
        <v>63</v>
      </c>
      <c r="L229" s="1" t="s">
        <v>10</v>
      </c>
      <c r="M229" s="3" t="s">
        <v>213</v>
      </c>
      <c r="N229" s="3" t="s">
        <v>47325</v>
      </c>
      <c r="O229" s="3" t="s">
        <v>17</v>
      </c>
      <c r="P229" s="3" t="s">
        <v>47297</v>
      </c>
      <c r="Q229" s="3" t="s">
        <v>42</v>
      </c>
      <c r="R229" s="3" t="s">
        <v>47297</v>
      </c>
      <c r="S229" s="3" t="s">
        <v>27</v>
      </c>
      <c r="T229" s="3" t="s">
        <v>47297</v>
      </c>
      <c r="U229" s="3" t="s">
        <v>117</v>
      </c>
      <c r="V229" s="3" t="s">
        <v>47297</v>
      </c>
      <c r="W229" s="3" t="s">
        <v>178</v>
      </c>
      <c r="X229" s="3" t="s">
        <v>47297</v>
      </c>
      <c r="Y229" s="3" t="s">
        <v>171</v>
      </c>
      <c r="Z229" s="1" t="s">
        <v>47297</v>
      </c>
      <c r="AA229" s="1" t="s">
        <v>16</v>
      </c>
      <c r="AB229" s="3" t="s">
        <v>12</v>
      </c>
      <c r="AC229" s="23" t="s">
        <v>37784</v>
      </c>
      <c r="AD229" s="23" t="s">
        <v>38425</v>
      </c>
      <c r="AE229" t="s">
        <v>35409</v>
      </c>
    </row>
    <row r="230" spans="1:31" ht="14.25" customHeight="1">
      <c r="A230" s="1">
        <v>229</v>
      </c>
      <c r="B230" s="9" t="s">
        <v>6</v>
      </c>
      <c r="C230" s="1" t="s">
        <v>12256</v>
      </c>
      <c r="D230" s="1" t="s">
        <v>230</v>
      </c>
      <c r="E230" s="1" t="s">
        <v>774</v>
      </c>
      <c r="F230" s="1" t="s">
        <v>26847</v>
      </c>
      <c r="G230" s="14">
        <v>91944416640</v>
      </c>
      <c r="H230" s="1" t="s">
        <v>15</v>
      </c>
      <c r="I230" s="1" t="s">
        <v>41</v>
      </c>
      <c r="J230" s="1" t="s">
        <v>47297</v>
      </c>
      <c r="K230" s="3" t="s">
        <v>213</v>
      </c>
      <c r="L230" s="1" t="s">
        <v>10</v>
      </c>
      <c r="M230" s="4" t="s">
        <v>17</v>
      </c>
      <c r="N230" s="3" t="s">
        <v>47325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1"/>
      <c r="AA230" s="1" t="s">
        <v>16</v>
      </c>
      <c r="AB230" s="3" t="s">
        <v>12</v>
      </c>
      <c r="AC230" s="23" t="s">
        <v>37784</v>
      </c>
      <c r="AD230" s="23" t="s">
        <v>38426</v>
      </c>
      <c r="AE230" t="s">
        <v>35409</v>
      </c>
    </row>
    <row r="231" spans="1:31" ht="14.25" customHeight="1">
      <c r="A231" s="1">
        <v>230</v>
      </c>
      <c r="B231" s="1" t="s">
        <v>10396</v>
      </c>
      <c r="C231" s="1" t="s">
        <v>12404</v>
      </c>
      <c r="D231" s="1" t="s">
        <v>58</v>
      </c>
      <c r="E231" s="1" t="s">
        <v>724</v>
      </c>
      <c r="F231" s="1" t="s">
        <v>12405</v>
      </c>
      <c r="G231" s="14">
        <v>9149001401</v>
      </c>
      <c r="H231" s="1" t="s">
        <v>8</v>
      </c>
      <c r="I231" s="1" t="s">
        <v>41</v>
      </c>
      <c r="J231" s="1" t="s">
        <v>47297</v>
      </c>
      <c r="K231" s="3" t="s">
        <v>42</v>
      </c>
      <c r="L231" s="1" t="s">
        <v>10</v>
      </c>
      <c r="M231" s="3" t="s">
        <v>27</v>
      </c>
      <c r="N231" s="3" t="s">
        <v>47325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1"/>
      <c r="AA231" s="1" t="s">
        <v>16</v>
      </c>
      <c r="AB231" s="3" t="s">
        <v>12</v>
      </c>
      <c r="AC231" s="23" t="s">
        <v>37784</v>
      </c>
      <c r="AD231" s="23" t="s">
        <v>38427</v>
      </c>
      <c r="AE231" t="s">
        <v>35399</v>
      </c>
    </row>
    <row r="232" spans="1:31" ht="14.25" customHeight="1">
      <c r="A232" s="1">
        <v>231</v>
      </c>
      <c r="B232" s="9" t="s">
        <v>6</v>
      </c>
      <c r="C232" s="1" t="s">
        <v>12441</v>
      </c>
      <c r="D232" s="1" t="s">
        <v>1132</v>
      </c>
      <c r="E232" s="1" t="s">
        <v>3691</v>
      </c>
      <c r="F232" s="1" t="s">
        <v>32441</v>
      </c>
      <c r="G232" s="14">
        <v>9191449494464</v>
      </c>
      <c r="H232" s="1" t="s">
        <v>37</v>
      </c>
      <c r="I232" s="1" t="s">
        <v>41</v>
      </c>
      <c r="J232" s="1" t="s">
        <v>47297</v>
      </c>
      <c r="K232" s="3" t="s">
        <v>17</v>
      </c>
      <c r="L232" s="1" t="s">
        <v>10</v>
      </c>
      <c r="M232" s="4" t="s">
        <v>42</v>
      </c>
      <c r="N232" s="3" t="s">
        <v>47325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1"/>
      <c r="AA232" s="1" t="s">
        <v>16</v>
      </c>
      <c r="AB232" s="3" t="s">
        <v>12</v>
      </c>
      <c r="AC232" s="23" t="s">
        <v>37784</v>
      </c>
      <c r="AD232" s="23" t="s">
        <v>38428</v>
      </c>
      <c r="AE232" t="s">
        <v>35409</v>
      </c>
    </row>
    <row r="233" spans="1:31" ht="14.25" customHeight="1">
      <c r="A233" s="1">
        <v>232</v>
      </c>
      <c r="B233" s="1" t="s">
        <v>10396</v>
      </c>
      <c r="C233" s="1" t="s">
        <v>10531</v>
      </c>
      <c r="D233" s="1" t="s">
        <v>1010</v>
      </c>
      <c r="E233" s="1" t="s">
        <v>328</v>
      </c>
      <c r="F233" s="1" t="s">
        <v>34595</v>
      </c>
      <c r="G233" s="14">
        <v>91994944044</v>
      </c>
      <c r="H233" s="1" t="s">
        <v>20</v>
      </c>
      <c r="I233" s="1" t="s">
        <v>62</v>
      </c>
      <c r="J233" s="1" t="s">
        <v>47297</v>
      </c>
      <c r="K233" s="3" t="s">
        <v>42</v>
      </c>
      <c r="L233" s="1" t="s">
        <v>10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1"/>
      <c r="AA233" s="1" t="s">
        <v>16</v>
      </c>
      <c r="AB233" s="3" t="s">
        <v>12</v>
      </c>
      <c r="AC233" s="23" t="s">
        <v>37784</v>
      </c>
      <c r="AD233" s="23" t="s">
        <v>38429</v>
      </c>
      <c r="AE233" t="s">
        <v>35409</v>
      </c>
    </row>
    <row r="234" spans="1:31" ht="14.25" customHeight="1">
      <c r="A234" s="1">
        <v>233</v>
      </c>
      <c r="B234" s="9" t="s">
        <v>6</v>
      </c>
      <c r="C234" s="1" t="s">
        <v>13144</v>
      </c>
      <c r="D234" s="1" t="s">
        <v>2064</v>
      </c>
      <c r="E234" s="1" t="s">
        <v>159</v>
      </c>
      <c r="F234" s="1" t="s">
        <v>27421</v>
      </c>
      <c r="G234" s="14">
        <v>9194906444</v>
      </c>
      <c r="H234" s="1" t="s">
        <v>8</v>
      </c>
      <c r="I234" s="1" t="s">
        <v>41</v>
      </c>
      <c r="J234" s="1" t="s">
        <v>47297</v>
      </c>
      <c r="K234" s="3" t="s">
        <v>63</v>
      </c>
      <c r="L234" s="1" t="s">
        <v>10</v>
      </c>
      <c r="M234" s="3" t="s">
        <v>213</v>
      </c>
      <c r="N234" s="3" t="s">
        <v>47325</v>
      </c>
      <c r="O234" s="3" t="s">
        <v>17</v>
      </c>
      <c r="P234" s="3" t="s">
        <v>47297</v>
      </c>
      <c r="Q234" s="3"/>
      <c r="R234" s="3"/>
      <c r="S234" s="3"/>
      <c r="T234" s="3"/>
      <c r="U234" s="3"/>
      <c r="V234" s="3"/>
      <c r="W234" s="3"/>
      <c r="X234" s="3"/>
      <c r="Y234" s="3"/>
      <c r="Z234" s="1"/>
      <c r="AA234" s="1" t="s">
        <v>16</v>
      </c>
      <c r="AB234" s="3" t="s">
        <v>12</v>
      </c>
      <c r="AC234" s="23" t="s">
        <v>37784</v>
      </c>
      <c r="AD234" s="23" t="s">
        <v>38430</v>
      </c>
      <c r="AE234" t="s">
        <v>35394</v>
      </c>
    </row>
    <row r="235" spans="1:31" ht="14.25" customHeight="1">
      <c r="A235" s="1">
        <v>234</v>
      </c>
      <c r="B235" s="9" t="s">
        <v>6</v>
      </c>
      <c r="C235" s="1" t="s">
        <v>13337</v>
      </c>
      <c r="D235" s="1" t="s">
        <v>1209</v>
      </c>
      <c r="E235" s="1" t="s">
        <v>13338</v>
      </c>
      <c r="F235" s="1" t="s">
        <v>27508</v>
      </c>
      <c r="G235" s="14">
        <v>91901661996</v>
      </c>
      <c r="H235" s="1" t="s">
        <v>20</v>
      </c>
      <c r="I235" s="1" t="s">
        <v>41</v>
      </c>
      <c r="J235" s="1" t="s">
        <v>47297</v>
      </c>
      <c r="K235" s="3" t="s">
        <v>17</v>
      </c>
      <c r="L235" s="1" t="s">
        <v>10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1"/>
      <c r="AA235" s="1" t="s">
        <v>16</v>
      </c>
      <c r="AB235" s="3" t="s">
        <v>12</v>
      </c>
      <c r="AC235" s="23" t="s">
        <v>37785</v>
      </c>
      <c r="AD235" s="23" t="s">
        <v>38431</v>
      </c>
      <c r="AE235" t="s">
        <v>35394</v>
      </c>
    </row>
    <row r="236" spans="1:31" ht="14.25" customHeight="1">
      <c r="A236" s="1">
        <v>235</v>
      </c>
      <c r="B236" s="9" t="s">
        <v>6</v>
      </c>
      <c r="C236" s="1" t="s">
        <v>13339</v>
      </c>
      <c r="D236" s="1" t="s">
        <v>13340</v>
      </c>
      <c r="E236" s="1" t="s">
        <v>410</v>
      </c>
      <c r="F236" s="1" t="s">
        <v>27509</v>
      </c>
      <c r="G236" s="14">
        <v>91494009644</v>
      </c>
      <c r="H236" s="1" t="s">
        <v>20</v>
      </c>
      <c r="I236" s="1" t="s">
        <v>41</v>
      </c>
      <c r="J236" s="1" t="s">
        <v>47297</v>
      </c>
      <c r="K236" s="3" t="s">
        <v>17</v>
      </c>
      <c r="L236" s="1" t="s">
        <v>10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1"/>
      <c r="AA236" s="1" t="s">
        <v>16</v>
      </c>
      <c r="AB236" s="3" t="s">
        <v>12</v>
      </c>
      <c r="AC236" s="23" t="s">
        <v>37785</v>
      </c>
      <c r="AD236" s="23" t="s">
        <v>38432</v>
      </c>
      <c r="AE236" t="s">
        <v>35410</v>
      </c>
    </row>
    <row r="237" spans="1:31" ht="14.25" customHeight="1">
      <c r="A237" s="1">
        <v>236</v>
      </c>
      <c r="B237" s="9" t="s">
        <v>6</v>
      </c>
      <c r="C237" s="1" t="s">
        <v>13482</v>
      </c>
      <c r="D237" s="1" t="s">
        <v>841</v>
      </c>
      <c r="E237" s="1" t="s">
        <v>9894</v>
      </c>
      <c r="F237" s="1" t="s">
        <v>27570</v>
      </c>
      <c r="G237" s="14">
        <v>9144660064</v>
      </c>
      <c r="H237" s="1" t="s">
        <v>8</v>
      </c>
      <c r="I237" s="1" t="s">
        <v>62</v>
      </c>
      <c r="J237" s="1" t="s">
        <v>47297</v>
      </c>
      <c r="K237" s="3" t="s">
        <v>17</v>
      </c>
      <c r="L237" s="1" t="s">
        <v>10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1"/>
      <c r="AA237" s="1" t="s">
        <v>11</v>
      </c>
      <c r="AB237" s="3" t="s">
        <v>13</v>
      </c>
      <c r="AC237" s="23" t="s">
        <v>37785</v>
      </c>
      <c r="AD237" s="23" t="s">
        <v>38433</v>
      </c>
      <c r="AE237" t="s">
        <v>35399</v>
      </c>
    </row>
    <row r="238" spans="1:31" ht="14.25" customHeight="1">
      <c r="A238" s="1">
        <v>237</v>
      </c>
      <c r="B238" s="9" t="s">
        <v>6</v>
      </c>
      <c r="C238" s="1" t="s">
        <v>13539</v>
      </c>
      <c r="D238" s="1" t="s">
        <v>58</v>
      </c>
      <c r="E238" s="1" t="s">
        <v>705</v>
      </c>
      <c r="F238" s="1" t="s">
        <v>27597</v>
      </c>
      <c r="G238" s="14">
        <v>914460494014</v>
      </c>
      <c r="H238" s="1" t="s">
        <v>46</v>
      </c>
      <c r="I238" s="1" t="s">
        <v>37779</v>
      </c>
      <c r="J238" s="1" t="s">
        <v>47297</v>
      </c>
      <c r="K238" s="3" t="s">
        <v>17</v>
      </c>
      <c r="L238" s="1" t="s">
        <v>10</v>
      </c>
      <c r="M238" s="4" t="s">
        <v>42</v>
      </c>
      <c r="N238" s="3" t="s">
        <v>47325</v>
      </c>
      <c r="O238" s="3" t="s">
        <v>171</v>
      </c>
      <c r="P238" s="3" t="s">
        <v>47297</v>
      </c>
      <c r="Q238" s="3"/>
      <c r="R238" s="3"/>
      <c r="S238" s="3"/>
      <c r="T238" s="3"/>
      <c r="U238" s="3"/>
      <c r="V238" s="3"/>
      <c r="W238" s="3"/>
      <c r="X238" s="3"/>
      <c r="Y238" s="3"/>
      <c r="Z238" s="1"/>
      <c r="AA238" s="1" t="s">
        <v>16</v>
      </c>
      <c r="AB238" s="3" t="s">
        <v>12</v>
      </c>
      <c r="AC238" s="23" t="s">
        <v>37792</v>
      </c>
      <c r="AD238" s="23" t="s">
        <v>38434</v>
      </c>
      <c r="AE238" t="s">
        <v>35394</v>
      </c>
    </row>
    <row r="239" spans="1:31" ht="14.25" customHeight="1">
      <c r="A239" s="1">
        <v>238</v>
      </c>
      <c r="B239" s="9" t="s">
        <v>6</v>
      </c>
      <c r="C239" s="1" t="s">
        <v>13637</v>
      </c>
      <c r="D239" s="1" t="s">
        <v>1369</v>
      </c>
      <c r="E239" s="1" t="s">
        <v>13638</v>
      </c>
      <c r="F239" s="1" t="s">
        <v>27636</v>
      </c>
      <c r="G239" s="14">
        <v>919016616190</v>
      </c>
      <c r="H239" s="1" t="s">
        <v>37</v>
      </c>
      <c r="I239" s="1" t="s">
        <v>107</v>
      </c>
      <c r="J239" s="1" t="s">
        <v>47297</v>
      </c>
      <c r="K239" s="3" t="s">
        <v>213</v>
      </c>
      <c r="L239" s="1" t="s">
        <v>10</v>
      </c>
      <c r="M239" s="4" t="s">
        <v>17</v>
      </c>
      <c r="N239" s="3" t="s">
        <v>47325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1"/>
      <c r="AA239" s="1" t="s">
        <v>16</v>
      </c>
      <c r="AB239" s="3" t="s">
        <v>12</v>
      </c>
      <c r="AC239" s="23" t="s">
        <v>37786</v>
      </c>
      <c r="AD239" s="23" t="s">
        <v>38435</v>
      </c>
      <c r="AE239" t="s">
        <v>35409</v>
      </c>
    </row>
    <row r="240" spans="1:31" ht="14.25" customHeight="1">
      <c r="A240" s="1">
        <v>239</v>
      </c>
      <c r="B240" s="9" t="s">
        <v>6</v>
      </c>
      <c r="C240" s="1" t="s">
        <v>13655</v>
      </c>
      <c r="D240" s="1" t="s">
        <v>683</v>
      </c>
      <c r="E240" s="1" t="s">
        <v>724</v>
      </c>
      <c r="F240" s="1" t="s">
        <v>27646</v>
      </c>
      <c r="G240" s="14">
        <v>919494496944</v>
      </c>
      <c r="H240" s="1" t="s">
        <v>8</v>
      </c>
      <c r="I240" s="1" t="s">
        <v>9</v>
      </c>
      <c r="J240" s="1" t="s">
        <v>47297</v>
      </c>
      <c r="K240" s="3" t="s">
        <v>17</v>
      </c>
      <c r="L240" s="1" t="s">
        <v>10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1"/>
      <c r="AA240" s="1" t="s">
        <v>11</v>
      </c>
      <c r="AB240" s="3" t="s">
        <v>13</v>
      </c>
      <c r="AC240" s="23" t="s">
        <v>37786</v>
      </c>
      <c r="AD240" s="23" t="s">
        <v>38436</v>
      </c>
      <c r="AE240" t="s">
        <v>35410</v>
      </c>
    </row>
    <row r="241" spans="1:31" ht="14.25" customHeight="1">
      <c r="A241" s="1">
        <v>240</v>
      </c>
      <c r="B241" s="9" t="s">
        <v>6</v>
      </c>
      <c r="C241" s="1" t="s">
        <v>13696</v>
      </c>
      <c r="D241" s="1" t="s">
        <v>610</v>
      </c>
      <c r="E241" s="1" t="s">
        <v>2843</v>
      </c>
      <c r="F241" s="1" t="s">
        <v>32635</v>
      </c>
      <c r="G241" s="14">
        <v>91944640940</v>
      </c>
      <c r="H241" s="1" t="s">
        <v>37</v>
      </c>
      <c r="I241" s="1" t="s">
        <v>62</v>
      </c>
      <c r="J241" s="1" t="s">
        <v>47297</v>
      </c>
      <c r="K241" s="3" t="s">
        <v>17</v>
      </c>
      <c r="L241" s="1" t="s">
        <v>10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1"/>
      <c r="AA241" s="1" t="s">
        <v>16</v>
      </c>
      <c r="AB241" s="3" t="s">
        <v>12</v>
      </c>
      <c r="AC241" s="23" t="s">
        <v>37786</v>
      </c>
      <c r="AD241" s="23" t="s">
        <v>38437</v>
      </c>
      <c r="AE241" t="s">
        <v>35394</v>
      </c>
    </row>
    <row r="242" spans="1:31" ht="14.25" customHeight="1">
      <c r="A242" s="1">
        <v>241</v>
      </c>
      <c r="B242" s="9" t="s">
        <v>6</v>
      </c>
      <c r="C242" s="1" t="s">
        <v>13775</v>
      </c>
      <c r="D242" s="1" t="s">
        <v>1231</v>
      </c>
      <c r="E242" s="1" t="s">
        <v>2705</v>
      </c>
      <c r="F242" s="1" t="s">
        <v>27699</v>
      </c>
      <c r="G242" s="14">
        <v>9140669409</v>
      </c>
      <c r="H242" s="1" t="s">
        <v>8</v>
      </c>
      <c r="I242" s="1" t="s">
        <v>41</v>
      </c>
      <c r="J242" s="1" t="s">
        <v>47297</v>
      </c>
      <c r="K242" s="3" t="s">
        <v>63</v>
      </c>
      <c r="L242" s="1" t="s">
        <v>10</v>
      </c>
      <c r="M242" s="3" t="s">
        <v>213</v>
      </c>
      <c r="N242" s="3" t="s">
        <v>47325</v>
      </c>
      <c r="O242" s="3" t="s">
        <v>17</v>
      </c>
      <c r="P242" s="3" t="s">
        <v>47297</v>
      </c>
      <c r="Q242" s="3"/>
      <c r="R242" s="3"/>
      <c r="S242" s="3"/>
      <c r="T242" s="3"/>
      <c r="U242" s="3"/>
      <c r="V242" s="3"/>
      <c r="W242" s="3"/>
      <c r="X242" s="3"/>
      <c r="Y242" s="3"/>
      <c r="Z242" s="1"/>
      <c r="AA242" s="1" t="s">
        <v>16</v>
      </c>
      <c r="AB242" s="3" t="s">
        <v>12</v>
      </c>
      <c r="AC242" s="23" t="s">
        <v>37793</v>
      </c>
      <c r="AD242" s="23" t="s">
        <v>38438</v>
      </c>
      <c r="AE242" t="s">
        <v>35409</v>
      </c>
    </row>
    <row r="243" spans="1:31" ht="14.25" customHeight="1">
      <c r="A243" s="1">
        <v>242</v>
      </c>
      <c r="B243" s="9" t="s">
        <v>6</v>
      </c>
      <c r="C243" s="1" t="s">
        <v>13781</v>
      </c>
      <c r="D243" s="1" t="s">
        <v>1952</v>
      </c>
      <c r="E243" s="1" t="s">
        <v>36549</v>
      </c>
      <c r="F243" s="1" t="s">
        <v>13782</v>
      </c>
      <c r="G243" s="14">
        <v>91444994099</v>
      </c>
      <c r="H243" s="1" t="s">
        <v>8</v>
      </c>
      <c r="I243" s="1" t="s">
        <v>9</v>
      </c>
      <c r="J243" s="1" t="s">
        <v>47297</v>
      </c>
      <c r="K243" s="3" t="s">
        <v>17</v>
      </c>
      <c r="L243" s="1" t="s">
        <v>10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1"/>
      <c r="AA243" s="1" t="s">
        <v>11</v>
      </c>
      <c r="AB243" s="3" t="s">
        <v>13</v>
      </c>
      <c r="AC243" s="23" t="s">
        <v>37793</v>
      </c>
      <c r="AD243" s="23" t="s">
        <v>38439</v>
      </c>
      <c r="AE243" t="s">
        <v>35410</v>
      </c>
    </row>
    <row r="244" spans="1:31" ht="14.25" customHeight="1">
      <c r="A244" s="1">
        <v>243</v>
      </c>
      <c r="B244" s="9" t="s">
        <v>6</v>
      </c>
      <c r="C244" s="1" t="s">
        <v>13866</v>
      </c>
      <c r="D244" s="1" t="s">
        <v>3129</v>
      </c>
      <c r="E244" s="1" t="s">
        <v>152</v>
      </c>
      <c r="F244" s="1" t="s">
        <v>27740</v>
      </c>
      <c r="G244" s="14">
        <v>919444969</v>
      </c>
      <c r="H244" s="1" t="s">
        <v>8</v>
      </c>
      <c r="I244" s="1" t="s">
        <v>9</v>
      </c>
      <c r="J244" s="1" t="s">
        <v>47297</v>
      </c>
      <c r="K244" s="3" t="s">
        <v>17</v>
      </c>
      <c r="L244" s="1" t="s">
        <v>10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1"/>
      <c r="AA244" s="1" t="s">
        <v>11</v>
      </c>
      <c r="AB244" s="3" t="s">
        <v>274</v>
      </c>
      <c r="AC244" s="23" t="s">
        <v>37790</v>
      </c>
      <c r="AD244" s="23" t="s">
        <v>38440</v>
      </c>
      <c r="AE244" t="s">
        <v>35394</v>
      </c>
    </row>
    <row r="245" spans="1:31" ht="14.25" customHeight="1">
      <c r="A245" s="1">
        <v>244</v>
      </c>
      <c r="B245" s="9" t="s">
        <v>6</v>
      </c>
      <c r="C245" s="1" t="s">
        <v>13895</v>
      </c>
      <c r="D245" s="1" t="s">
        <v>605</v>
      </c>
      <c r="E245" s="1" t="s">
        <v>139</v>
      </c>
      <c r="F245" s="1" t="s">
        <v>32662</v>
      </c>
      <c r="G245" s="14">
        <v>919099604646</v>
      </c>
      <c r="H245" s="1" t="s">
        <v>20</v>
      </c>
      <c r="I245" s="1" t="s">
        <v>41</v>
      </c>
      <c r="J245" s="1" t="s">
        <v>47297</v>
      </c>
      <c r="K245" s="3" t="s">
        <v>63</v>
      </c>
      <c r="L245" s="1" t="s">
        <v>10</v>
      </c>
      <c r="M245" s="3" t="s">
        <v>213</v>
      </c>
      <c r="N245" s="3" t="s">
        <v>47325</v>
      </c>
      <c r="O245" s="3" t="s">
        <v>17</v>
      </c>
      <c r="P245" s="3" t="s">
        <v>47297</v>
      </c>
      <c r="Q245" s="3"/>
      <c r="R245" s="3"/>
      <c r="S245" s="3"/>
      <c r="T245" s="3"/>
      <c r="U245" s="3"/>
      <c r="V245" s="3"/>
      <c r="W245" s="3"/>
      <c r="X245" s="3"/>
      <c r="Y245" s="3"/>
      <c r="Z245" s="1"/>
      <c r="AA245" s="1" t="s">
        <v>16</v>
      </c>
      <c r="AB245" s="3" t="s">
        <v>12</v>
      </c>
      <c r="AC245" s="23" t="s">
        <v>37790</v>
      </c>
      <c r="AD245" s="23" t="s">
        <v>38441</v>
      </c>
      <c r="AE245" t="s">
        <v>35399</v>
      </c>
    </row>
    <row r="246" spans="1:31" ht="14.25" customHeight="1">
      <c r="A246" s="1">
        <v>245</v>
      </c>
      <c r="B246" s="9" t="s">
        <v>6</v>
      </c>
      <c r="C246" s="1" t="s">
        <v>13926</v>
      </c>
      <c r="D246" s="1" t="s">
        <v>13927</v>
      </c>
      <c r="E246" s="1" t="s">
        <v>534</v>
      </c>
      <c r="F246" s="1" t="s">
        <v>27771</v>
      </c>
      <c r="G246" s="14">
        <v>91944046004</v>
      </c>
      <c r="H246" s="1" t="s">
        <v>15</v>
      </c>
      <c r="I246" s="1" t="s">
        <v>41</v>
      </c>
      <c r="J246" s="1" t="s">
        <v>47297</v>
      </c>
      <c r="K246" s="3" t="s">
        <v>17</v>
      </c>
      <c r="L246" s="1" t="s">
        <v>10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1"/>
      <c r="AA246" s="1" t="s">
        <v>16</v>
      </c>
      <c r="AB246" s="3" t="s">
        <v>12</v>
      </c>
      <c r="AC246" s="23" t="s">
        <v>37791</v>
      </c>
      <c r="AD246" s="23" t="s">
        <v>38442</v>
      </c>
      <c r="AE246" t="s">
        <v>35409</v>
      </c>
    </row>
    <row r="247" spans="1:31" ht="14.25" customHeight="1">
      <c r="A247" s="1">
        <v>246</v>
      </c>
      <c r="B247" s="9" t="s">
        <v>6</v>
      </c>
      <c r="C247" s="1" t="s">
        <v>14003</v>
      </c>
      <c r="D247" s="1" t="s">
        <v>31</v>
      </c>
      <c r="E247" s="1" t="s">
        <v>2302</v>
      </c>
      <c r="F247" s="1" t="s">
        <v>27811</v>
      </c>
      <c r="G247" s="14">
        <v>91016696441</v>
      </c>
      <c r="H247" s="1" t="s">
        <v>37</v>
      </c>
      <c r="I247" s="1" t="s">
        <v>107</v>
      </c>
      <c r="J247" s="1" t="s">
        <v>47297</v>
      </c>
      <c r="K247" s="3" t="s">
        <v>17</v>
      </c>
      <c r="L247" s="1" t="s">
        <v>10</v>
      </c>
      <c r="M247" s="4" t="s">
        <v>42</v>
      </c>
      <c r="N247" s="3" t="s">
        <v>47325</v>
      </c>
      <c r="O247" s="3" t="s">
        <v>47349</v>
      </c>
      <c r="P247" s="3" t="s">
        <v>47297</v>
      </c>
      <c r="Q247" s="3"/>
      <c r="R247" s="3"/>
      <c r="S247" s="3"/>
      <c r="T247" s="3"/>
      <c r="U247" s="3"/>
      <c r="V247" s="3"/>
      <c r="W247" s="3"/>
      <c r="X247" s="3"/>
      <c r="Y247" s="3"/>
      <c r="Z247" s="1"/>
      <c r="AA247" s="1" t="s">
        <v>11</v>
      </c>
      <c r="AB247" s="3" t="s">
        <v>274</v>
      </c>
      <c r="AC247" s="23" t="s">
        <v>37788</v>
      </c>
      <c r="AD247" s="23" t="s">
        <v>38443</v>
      </c>
      <c r="AE247" t="s">
        <v>35409</v>
      </c>
    </row>
    <row r="248" spans="1:31" ht="14.25" customHeight="1">
      <c r="A248" s="1">
        <v>247</v>
      </c>
      <c r="B248" s="9" t="s">
        <v>6</v>
      </c>
      <c r="C248" s="1" t="s">
        <v>7707</v>
      </c>
      <c r="D248" s="1" t="s">
        <v>318</v>
      </c>
      <c r="E248" s="1" t="s">
        <v>7708</v>
      </c>
      <c r="F248" s="1" t="s">
        <v>24596</v>
      </c>
      <c r="G248" s="14">
        <v>91964094946</v>
      </c>
      <c r="H248" s="1" t="s">
        <v>37</v>
      </c>
      <c r="I248" s="1" t="s">
        <v>9</v>
      </c>
      <c r="J248" s="1" t="s">
        <v>47295</v>
      </c>
      <c r="K248" s="3" t="s">
        <v>17</v>
      </c>
      <c r="L248" s="1" t="s">
        <v>10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1"/>
      <c r="AA248" s="1" t="s">
        <v>11</v>
      </c>
      <c r="AB248" s="3" t="s">
        <v>538</v>
      </c>
      <c r="AC248" s="23" t="s">
        <v>37781</v>
      </c>
      <c r="AD248" s="23" t="s">
        <v>38444</v>
      </c>
      <c r="AE248" t="s">
        <v>35409</v>
      </c>
    </row>
    <row r="249" spans="1:31" ht="14.25" customHeight="1">
      <c r="A249" s="1">
        <v>248</v>
      </c>
      <c r="B249" s="9" t="s">
        <v>6</v>
      </c>
      <c r="C249" s="1" t="s">
        <v>8507</v>
      </c>
      <c r="D249" s="1" t="s">
        <v>5382</v>
      </c>
      <c r="E249" s="1" t="s">
        <v>78</v>
      </c>
      <c r="F249" s="1" t="s">
        <v>24980</v>
      </c>
      <c r="G249" s="14">
        <v>914140449444</v>
      </c>
      <c r="H249" s="1" t="s">
        <v>20</v>
      </c>
      <c r="I249" s="1" t="s">
        <v>62</v>
      </c>
      <c r="J249" s="1" t="s">
        <v>47293</v>
      </c>
      <c r="K249" s="3" t="s">
        <v>63</v>
      </c>
      <c r="L249" s="1" t="s">
        <v>10</v>
      </c>
      <c r="M249" s="3" t="s">
        <v>213</v>
      </c>
      <c r="N249" s="3" t="s">
        <v>34</v>
      </c>
      <c r="O249" s="3" t="s">
        <v>17</v>
      </c>
      <c r="P249" s="3" t="s">
        <v>50</v>
      </c>
      <c r="Q249" s="3" t="s">
        <v>42</v>
      </c>
      <c r="R249" s="3" t="s">
        <v>47293</v>
      </c>
      <c r="S249" s="3" t="s">
        <v>27</v>
      </c>
      <c r="T249" s="3" t="s">
        <v>47293</v>
      </c>
      <c r="U249" s="3" t="s">
        <v>117</v>
      </c>
      <c r="V249" s="3" t="s">
        <v>47293</v>
      </c>
      <c r="W249" s="3" t="s">
        <v>178</v>
      </c>
      <c r="X249" s="3" t="s">
        <v>47293</v>
      </c>
      <c r="Y249" s="3" t="s">
        <v>171</v>
      </c>
      <c r="Z249" s="1" t="s">
        <v>47293</v>
      </c>
      <c r="AA249" s="1" t="s">
        <v>16</v>
      </c>
      <c r="AB249" s="3" t="s">
        <v>12</v>
      </c>
      <c r="AC249" s="23" t="s">
        <v>37781</v>
      </c>
      <c r="AD249" s="23" t="s">
        <v>38445</v>
      </c>
      <c r="AE249" t="s">
        <v>35401</v>
      </c>
    </row>
    <row r="250" spans="1:31" ht="14.25" customHeight="1">
      <c r="A250" s="1">
        <v>249</v>
      </c>
      <c r="B250" s="9" t="s">
        <v>6</v>
      </c>
      <c r="C250" s="1" t="s">
        <v>5996</v>
      </c>
      <c r="D250" s="1" t="s">
        <v>400</v>
      </c>
      <c r="E250" s="1" t="s">
        <v>87</v>
      </c>
      <c r="F250" s="1" t="s">
        <v>33954</v>
      </c>
      <c r="G250" s="14">
        <v>91494064111</v>
      </c>
      <c r="H250" s="1" t="s">
        <v>8</v>
      </c>
      <c r="I250" s="1" t="s">
        <v>41</v>
      </c>
      <c r="J250" s="1" t="s">
        <v>47294</v>
      </c>
      <c r="K250" s="3" t="s">
        <v>17</v>
      </c>
      <c r="L250" s="1" t="s">
        <v>10</v>
      </c>
      <c r="M250" s="4" t="s">
        <v>42</v>
      </c>
      <c r="N250" s="3" t="s">
        <v>34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1"/>
      <c r="AA250" s="1" t="s">
        <v>16</v>
      </c>
      <c r="AB250" s="3" t="s">
        <v>12</v>
      </c>
      <c r="AC250" s="23" t="s">
        <v>37781</v>
      </c>
      <c r="AD250" s="23" t="s">
        <v>38446</v>
      </c>
      <c r="AE250" t="s">
        <v>35410</v>
      </c>
    </row>
    <row r="251" spans="1:31" ht="14.25" customHeight="1">
      <c r="A251" s="1">
        <v>250</v>
      </c>
      <c r="B251" s="9" t="s">
        <v>6</v>
      </c>
      <c r="C251" s="1" t="s">
        <v>3033</v>
      </c>
      <c r="D251" s="1" t="s">
        <v>2027</v>
      </c>
      <c r="E251" s="1" t="s">
        <v>3034</v>
      </c>
      <c r="F251" s="1" t="s">
        <v>31409</v>
      </c>
      <c r="G251" s="14">
        <v>919601469466</v>
      </c>
      <c r="H251" s="1" t="s">
        <v>15</v>
      </c>
      <c r="I251" s="1" t="s">
        <v>41</v>
      </c>
      <c r="J251" s="1" t="s">
        <v>47294</v>
      </c>
      <c r="K251" s="3" t="s">
        <v>17</v>
      </c>
      <c r="L251" s="1" t="s">
        <v>10</v>
      </c>
      <c r="M251" s="4" t="s">
        <v>42</v>
      </c>
      <c r="N251" s="3" t="s">
        <v>34</v>
      </c>
      <c r="O251" s="3" t="s">
        <v>47349</v>
      </c>
      <c r="P251" s="3" t="s">
        <v>47325</v>
      </c>
      <c r="Q251" s="3"/>
      <c r="R251" s="3"/>
      <c r="S251" s="3"/>
      <c r="T251" s="3"/>
      <c r="U251" s="3"/>
      <c r="V251" s="3"/>
      <c r="W251" s="3"/>
      <c r="X251" s="3"/>
      <c r="Y251" s="3"/>
      <c r="Z251" s="1"/>
      <c r="AA251" s="1" t="s">
        <v>16</v>
      </c>
      <c r="AB251" s="3" t="s">
        <v>12</v>
      </c>
      <c r="AC251" s="23" t="s">
        <v>37782</v>
      </c>
      <c r="AD251" s="23" t="s">
        <v>38447</v>
      </c>
      <c r="AE251" t="s">
        <v>35410</v>
      </c>
    </row>
    <row r="252" spans="1:31" ht="14.25" customHeight="1">
      <c r="A252" s="1">
        <v>251</v>
      </c>
      <c r="B252" s="9" t="s">
        <v>6</v>
      </c>
      <c r="C252" s="1" t="s">
        <v>199</v>
      </c>
      <c r="D252" s="1" t="s">
        <v>200</v>
      </c>
      <c r="E252" s="1" t="s">
        <v>201</v>
      </c>
      <c r="F252" s="1" t="s">
        <v>21047</v>
      </c>
      <c r="G252" s="14">
        <v>914400441141</v>
      </c>
      <c r="H252" s="1" t="s">
        <v>8</v>
      </c>
      <c r="I252" s="1" t="s">
        <v>41</v>
      </c>
      <c r="J252" s="1" t="s">
        <v>47297</v>
      </c>
      <c r="K252" s="3" t="s">
        <v>42</v>
      </c>
      <c r="L252" s="1" t="s">
        <v>10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1"/>
      <c r="AA252" s="1" t="s">
        <v>16</v>
      </c>
      <c r="AB252" s="3" t="s">
        <v>12</v>
      </c>
      <c r="AC252" s="23" t="s">
        <v>37782</v>
      </c>
      <c r="AD252" s="23" t="s">
        <v>38448</v>
      </c>
      <c r="AE252" t="s">
        <v>35399</v>
      </c>
    </row>
    <row r="253" spans="1:31" ht="14.25" customHeight="1">
      <c r="A253" s="1">
        <v>252</v>
      </c>
      <c r="B253" s="9" t="s">
        <v>6</v>
      </c>
      <c r="C253" s="1" t="s">
        <v>1668</v>
      </c>
      <c r="D253" s="1" t="s">
        <v>1669</v>
      </c>
      <c r="E253" s="1" t="s">
        <v>1670</v>
      </c>
      <c r="F253" s="1" t="s">
        <v>21684</v>
      </c>
      <c r="G253" s="14">
        <v>914960466</v>
      </c>
      <c r="H253" s="1" t="s">
        <v>20</v>
      </c>
      <c r="I253" s="1" t="s">
        <v>41</v>
      </c>
      <c r="J253" s="1" t="s">
        <v>47295</v>
      </c>
      <c r="K253" s="3" t="s">
        <v>42</v>
      </c>
      <c r="L253" s="1" t="s">
        <v>10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1"/>
      <c r="AA253" s="1" t="s">
        <v>16</v>
      </c>
      <c r="AB253" s="3" t="s">
        <v>12</v>
      </c>
      <c r="AC253" s="23" t="s">
        <v>37782</v>
      </c>
      <c r="AD253" s="23" t="s">
        <v>38449</v>
      </c>
      <c r="AE253" t="s">
        <v>35401</v>
      </c>
    </row>
    <row r="254" spans="1:31" ht="14.25" customHeight="1">
      <c r="A254" s="1">
        <v>253</v>
      </c>
      <c r="B254" s="9" t="s">
        <v>6</v>
      </c>
      <c r="C254" s="1" t="s">
        <v>858</v>
      </c>
      <c r="D254" s="1" t="s">
        <v>36448</v>
      </c>
      <c r="E254" s="1" t="s">
        <v>2725</v>
      </c>
      <c r="F254" s="1" t="s">
        <v>31177</v>
      </c>
      <c r="G254" s="14">
        <v>91944440690</v>
      </c>
      <c r="H254" s="1" t="s">
        <v>8</v>
      </c>
      <c r="I254" s="1" t="s">
        <v>9</v>
      </c>
      <c r="J254" s="1" t="s">
        <v>47293</v>
      </c>
      <c r="K254" s="3" t="s">
        <v>213</v>
      </c>
      <c r="L254" s="1" t="s">
        <v>10</v>
      </c>
      <c r="M254" s="4" t="s">
        <v>17</v>
      </c>
      <c r="N254" s="3" t="s">
        <v>34</v>
      </c>
      <c r="O254" s="4" t="s">
        <v>47347</v>
      </c>
      <c r="P254" s="3" t="s">
        <v>70</v>
      </c>
      <c r="Q254" s="3" t="s">
        <v>178</v>
      </c>
      <c r="R254" s="3" t="s">
        <v>47326</v>
      </c>
      <c r="S254" s="3" t="s">
        <v>171</v>
      </c>
      <c r="T254" s="3" t="s">
        <v>50</v>
      </c>
      <c r="U254" s="3"/>
      <c r="V254" s="3"/>
      <c r="W254" s="3"/>
      <c r="X254" s="3"/>
      <c r="Y254" s="3"/>
      <c r="Z254" s="1"/>
      <c r="AA254" s="1" t="s">
        <v>16</v>
      </c>
      <c r="AB254" s="3" t="s">
        <v>12</v>
      </c>
      <c r="AC254" s="23" t="s">
        <v>37782</v>
      </c>
      <c r="AD254" s="23" t="s">
        <v>38450</v>
      </c>
      <c r="AE254" t="s">
        <v>35401</v>
      </c>
    </row>
    <row r="255" spans="1:31" ht="14.25" customHeight="1">
      <c r="A255" s="1">
        <v>254</v>
      </c>
      <c r="B255" s="1" t="s">
        <v>54</v>
      </c>
      <c r="C255" s="1" t="s">
        <v>2037</v>
      </c>
      <c r="D255" s="1" t="s">
        <v>784</v>
      </c>
      <c r="E255" s="1" t="s">
        <v>264</v>
      </c>
      <c r="F255" s="1" t="s">
        <v>2038</v>
      </c>
      <c r="G255" s="14">
        <v>91964699901</v>
      </c>
      <c r="H255" s="1" t="s">
        <v>20</v>
      </c>
      <c r="I255" s="1" t="s">
        <v>41</v>
      </c>
      <c r="J255" s="1" t="s">
        <v>47296</v>
      </c>
      <c r="K255" s="3" t="s">
        <v>42</v>
      </c>
      <c r="L255" s="1" t="s">
        <v>10</v>
      </c>
      <c r="M255" s="3" t="s">
        <v>178</v>
      </c>
      <c r="N255" s="3" t="s">
        <v>34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1"/>
      <c r="AA255" s="1" t="s">
        <v>16</v>
      </c>
      <c r="AB255" s="3" t="s">
        <v>12</v>
      </c>
      <c r="AC255" s="23" t="s">
        <v>37782</v>
      </c>
      <c r="AD255" s="23" t="s">
        <v>38451</v>
      </c>
      <c r="AE255" t="s">
        <v>35409</v>
      </c>
    </row>
    <row r="256" spans="1:31" ht="14.25" customHeight="1">
      <c r="A256" s="1">
        <v>255</v>
      </c>
      <c r="B256" s="1" t="s">
        <v>54</v>
      </c>
      <c r="C256" s="1" t="s">
        <v>2058</v>
      </c>
      <c r="D256" s="1" t="s">
        <v>9419</v>
      </c>
      <c r="E256" s="1" t="s">
        <v>36550</v>
      </c>
      <c r="F256" s="1" t="s">
        <v>21850</v>
      </c>
      <c r="G256" s="14">
        <v>91994094049</v>
      </c>
      <c r="H256" s="1" t="s">
        <v>20</v>
      </c>
      <c r="I256" s="1" t="s">
        <v>9</v>
      </c>
      <c r="J256" s="1" t="s">
        <v>47296</v>
      </c>
      <c r="K256" s="3" t="s">
        <v>63</v>
      </c>
      <c r="L256" s="1" t="s">
        <v>10</v>
      </c>
      <c r="M256" s="3" t="s">
        <v>213</v>
      </c>
      <c r="N256" s="3" t="s">
        <v>34</v>
      </c>
      <c r="O256" s="3" t="s">
        <v>17</v>
      </c>
      <c r="P256" s="3" t="s">
        <v>47296</v>
      </c>
      <c r="Q256" s="3" t="s">
        <v>42</v>
      </c>
      <c r="R256" s="3" t="s">
        <v>47296</v>
      </c>
      <c r="S256" s="3" t="s">
        <v>27</v>
      </c>
      <c r="T256" s="3" t="s">
        <v>47296</v>
      </c>
      <c r="U256" s="3" t="s">
        <v>117</v>
      </c>
      <c r="V256" s="3" t="s">
        <v>47296</v>
      </c>
      <c r="W256" s="3" t="s">
        <v>178</v>
      </c>
      <c r="X256" s="3" t="s">
        <v>47296</v>
      </c>
      <c r="Y256" s="3" t="s">
        <v>171</v>
      </c>
      <c r="Z256" s="1" t="s">
        <v>47296</v>
      </c>
      <c r="AA256" s="1" t="s">
        <v>16</v>
      </c>
      <c r="AB256" s="3" t="s">
        <v>12</v>
      </c>
      <c r="AC256" s="23" t="s">
        <v>37782</v>
      </c>
      <c r="AD256" s="23" t="s">
        <v>38452</v>
      </c>
      <c r="AE256" t="s">
        <v>35399</v>
      </c>
    </row>
    <row r="257" spans="1:31" ht="14.25" customHeight="1">
      <c r="A257" s="1">
        <v>256</v>
      </c>
      <c r="B257" s="1" t="s">
        <v>54</v>
      </c>
      <c r="C257" s="1" t="s">
        <v>2144</v>
      </c>
      <c r="D257" s="1" t="s">
        <v>1158</v>
      </c>
      <c r="E257" s="1" t="s">
        <v>7718</v>
      </c>
      <c r="F257" s="1" t="s">
        <v>21885</v>
      </c>
      <c r="G257" s="14">
        <v>9140444061</v>
      </c>
      <c r="H257" s="1" t="s">
        <v>20</v>
      </c>
      <c r="I257" s="1" t="s">
        <v>41</v>
      </c>
      <c r="J257" s="1" t="s">
        <v>47296</v>
      </c>
      <c r="K257" s="3" t="s">
        <v>63</v>
      </c>
      <c r="L257" s="1" t="s">
        <v>10</v>
      </c>
      <c r="M257" s="3" t="s">
        <v>213</v>
      </c>
      <c r="N257" s="3" t="s">
        <v>34</v>
      </c>
      <c r="O257" s="3" t="s">
        <v>17</v>
      </c>
      <c r="P257" s="3" t="s">
        <v>47296</v>
      </c>
      <c r="Q257" s="3" t="s">
        <v>42</v>
      </c>
      <c r="R257" s="3" t="s">
        <v>47296</v>
      </c>
      <c r="S257" s="3" t="s">
        <v>27</v>
      </c>
      <c r="T257" s="3" t="s">
        <v>47296</v>
      </c>
      <c r="U257" s="3" t="s">
        <v>117</v>
      </c>
      <c r="V257" s="3" t="s">
        <v>47296</v>
      </c>
      <c r="W257" s="3" t="s">
        <v>178</v>
      </c>
      <c r="X257" s="3" t="s">
        <v>47296</v>
      </c>
      <c r="Y257" s="3" t="s">
        <v>171</v>
      </c>
      <c r="Z257" s="1" t="s">
        <v>47296</v>
      </c>
      <c r="AA257" s="1" t="s">
        <v>16</v>
      </c>
      <c r="AB257" s="3" t="s">
        <v>12</v>
      </c>
      <c r="AC257" s="23" t="s">
        <v>37782</v>
      </c>
      <c r="AD257" s="23" t="s">
        <v>38453</v>
      </c>
      <c r="AE257" t="s">
        <v>35394</v>
      </c>
    </row>
    <row r="258" spans="1:31" ht="14.25" customHeight="1">
      <c r="A258" s="1">
        <v>257</v>
      </c>
      <c r="B258" s="1" t="s">
        <v>54</v>
      </c>
      <c r="C258" s="1" t="s">
        <v>6673</v>
      </c>
      <c r="D258" s="1" t="s">
        <v>386</v>
      </c>
      <c r="E258" s="1" t="s">
        <v>73</v>
      </c>
      <c r="F258" s="1" t="s">
        <v>24107</v>
      </c>
      <c r="G258" s="14">
        <v>919466449944</v>
      </c>
      <c r="H258" s="1" t="s">
        <v>37</v>
      </c>
      <c r="I258" s="1" t="s">
        <v>62</v>
      </c>
      <c r="J258" s="1" t="s">
        <v>47296</v>
      </c>
      <c r="K258" s="3" t="s">
        <v>63</v>
      </c>
      <c r="L258" s="1" t="s">
        <v>10</v>
      </c>
      <c r="M258" s="3" t="s">
        <v>213</v>
      </c>
      <c r="N258" s="3" t="s">
        <v>34</v>
      </c>
      <c r="O258" s="3" t="s">
        <v>17</v>
      </c>
      <c r="P258" s="3" t="s">
        <v>47296</v>
      </c>
      <c r="Q258" s="3" t="s">
        <v>42</v>
      </c>
      <c r="R258" s="3" t="s">
        <v>47296</v>
      </c>
      <c r="S258" s="3" t="s">
        <v>27</v>
      </c>
      <c r="T258" s="3" t="s">
        <v>47296</v>
      </c>
      <c r="U258" s="3" t="s">
        <v>117</v>
      </c>
      <c r="V258" s="3" t="s">
        <v>47296</v>
      </c>
      <c r="W258" s="3" t="s">
        <v>178</v>
      </c>
      <c r="X258" s="3" t="s">
        <v>47296</v>
      </c>
      <c r="Y258" s="3" t="s">
        <v>171</v>
      </c>
      <c r="Z258" s="1" t="s">
        <v>47296</v>
      </c>
      <c r="AA258" s="1" t="s">
        <v>16</v>
      </c>
      <c r="AB258" s="3" t="s">
        <v>12</v>
      </c>
      <c r="AC258" s="23" t="s">
        <v>37781</v>
      </c>
      <c r="AD258" s="23" t="s">
        <v>38454</v>
      </c>
      <c r="AE258" t="s">
        <v>35409</v>
      </c>
    </row>
    <row r="259" spans="1:31" ht="14.25" customHeight="1">
      <c r="A259" s="1">
        <v>258</v>
      </c>
      <c r="B259" s="1" t="s">
        <v>54</v>
      </c>
      <c r="C259" s="1" t="s">
        <v>7022</v>
      </c>
      <c r="D259" s="1" t="s">
        <v>35429</v>
      </c>
      <c r="E259" s="1" t="s">
        <v>40</v>
      </c>
      <c r="F259" s="1" t="s">
        <v>24277</v>
      </c>
      <c r="G259" s="14">
        <v>91446949066</v>
      </c>
      <c r="H259" s="1" t="s">
        <v>20</v>
      </c>
      <c r="I259" s="1" t="s">
        <v>62</v>
      </c>
      <c r="J259" s="1" t="s">
        <v>47296</v>
      </c>
      <c r="K259" s="3" t="s">
        <v>63</v>
      </c>
      <c r="L259" s="1" t="s">
        <v>10</v>
      </c>
      <c r="M259" s="3" t="s">
        <v>213</v>
      </c>
      <c r="N259" s="3" t="s">
        <v>34</v>
      </c>
      <c r="O259" s="3" t="s">
        <v>17</v>
      </c>
      <c r="P259" s="3" t="s">
        <v>47296</v>
      </c>
      <c r="Q259" s="3" t="s">
        <v>42</v>
      </c>
      <c r="R259" s="3" t="s">
        <v>47296</v>
      </c>
      <c r="S259" s="3" t="s">
        <v>27</v>
      </c>
      <c r="T259" s="3" t="s">
        <v>47296</v>
      </c>
      <c r="U259" s="3" t="s">
        <v>117</v>
      </c>
      <c r="V259" s="3" t="s">
        <v>47296</v>
      </c>
      <c r="W259" s="3" t="s">
        <v>178</v>
      </c>
      <c r="X259" s="3" t="s">
        <v>47296</v>
      </c>
      <c r="Y259" s="3" t="s">
        <v>171</v>
      </c>
      <c r="Z259" s="1" t="s">
        <v>47296</v>
      </c>
      <c r="AA259" s="1" t="s">
        <v>16</v>
      </c>
      <c r="AB259" s="3" t="s">
        <v>12</v>
      </c>
      <c r="AC259" s="23" t="s">
        <v>37781</v>
      </c>
      <c r="AD259" s="23" t="s">
        <v>38455</v>
      </c>
      <c r="AE259" t="s">
        <v>35399</v>
      </c>
    </row>
    <row r="260" spans="1:31" ht="14.25" customHeight="1">
      <c r="A260" s="1">
        <v>259</v>
      </c>
      <c r="B260" s="1" t="s">
        <v>54</v>
      </c>
      <c r="C260" s="1" t="s">
        <v>7208</v>
      </c>
      <c r="D260" s="1" t="s">
        <v>2724</v>
      </c>
      <c r="E260" s="1" t="s">
        <v>36551</v>
      </c>
      <c r="F260" s="1" t="s">
        <v>24360</v>
      </c>
      <c r="G260" s="14">
        <v>91960104604</v>
      </c>
      <c r="H260" s="1" t="s">
        <v>15</v>
      </c>
      <c r="I260" s="1" t="s">
        <v>9</v>
      </c>
      <c r="J260" s="1" t="s">
        <v>47296</v>
      </c>
      <c r="K260" s="3" t="s">
        <v>17</v>
      </c>
      <c r="L260" s="1" t="s">
        <v>10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1"/>
      <c r="AA260" s="1" t="s">
        <v>11</v>
      </c>
      <c r="AB260" s="3" t="s">
        <v>538</v>
      </c>
      <c r="AC260" s="23" t="s">
        <v>37781</v>
      </c>
      <c r="AD260" s="23" t="s">
        <v>38456</v>
      </c>
      <c r="AE260" t="s">
        <v>35409</v>
      </c>
    </row>
    <row r="261" spans="1:31" ht="14.25" customHeight="1">
      <c r="A261" s="1">
        <v>260</v>
      </c>
      <c r="B261" s="9" t="s">
        <v>6</v>
      </c>
      <c r="C261" s="1" t="s">
        <v>10426</v>
      </c>
      <c r="D261" s="1" t="s">
        <v>1506</v>
      </c>
      <c r="E261" s="1" t="s">
        <v>1577</v>
      </c>
      <c r="F261" s="1" t="s">
        <v>34371</v>
      </c>
      <c r="G261" s="14">
        <v>919946001414</v>
      </c>
      <c r="H261" s="1" t="s">
        <v>8</v>
      </c>
      <c r="I261" s="1" t="s">
        <v>41</v>
      </c>
      <c r="J261" s="1" t="s">
        <v>47296</v>
      </c>
      <c r="K261" s="3" t="s">
        <v>17</v>
      </c>
      <c r="L261" s="1" t="s">
        <v>10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1"/>
      <c r="AA261" s="1" t="s">
        <v>11</v>
      </c>
      <c r="AB261" s="3" t="s">
        <v>274</v>
      </c>
      <c r="AC261" s="23" t="s">
        <v>37781</v>
      </c>
      <c r="AD261" s="23" t="s">
        <v>38457</v>
      </c>
      <c r="AE261" t="s">
        <v>35410</v>
      </c>
    </row>
    <row r="262" spans="1:31" ht="14.25" customHeight="1">
      <c r="A262" s="1">
        <v>261</v>
      </c>
      <c r="B262" s="9" t="s">
        <v>6</v>
      </c>
      <c r="C262" s="1" t="s">
        <v>12515</v>
      </c>
      <c r="D262" s="1" t="s">
        <v>3926</v>
      </c>
      <c r="E262" s="1" t="s">
        <v>40</v>
      </c>
      <c r="F262" s="1" t="s">
        <v>26977</v>
      </c>
      <c r="G262" s="14">
        <v>914660909</v>
      </c>
      <c r="H262" s="1" t="s">
        <v>8</v>
      </c>
      <c r="I262" s="1" t="s">
        <v>9</v>
      </c>
      <c r="J262" s="1" t="s">
        <v>47296</v>
      </c>
      <c r="K262" s="3" t="s">
        <v>17</v>
      </c>
      <c r="L262" s="1" t="s">
        <v>10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1"/>
      <c r="AA262" s="1" t="s">
        <v>11</v>
      </c>
      <c r="AB262" s="3" t="s">
        <v>13</v>
      </c>
      <c r="AC262" s="23" t="s">
        <v>37784</v>
      </c>
      <c r="AD262" s="23" t="s">
        <v>38458</v>
      </c>
      <c r="AE262" t="s">
        <v>35394</v>
      </c>
    </row>
    <row r="263" spans="1:31" ht="14.25" customHeight="1">
      <c r="A263" s="1">
        <v>262</v>
      </c>
      <c r="B263" s="9" t="s">
        <v>6</v>
      </c>
      <c r="C263" s="1" t="s">
        <v>11390</v>
      </c>
      <c r="D263" s="1" t="s">
        <v>819</v>
      </c>
      <c r="E263" s="1" t="s">
        <v>87</v>
      </c>
      <c r="F263" s="1" t="s">
        <v>26410</v>
      </c>
      <c r="G263" s="14">
        <v>919946046019</v>
      </c>
      <c r="H263" s="1" t="s">
        <v>20</v>
      </c>
      <c r="I263" s="1" t="s">
        <v>41</v>
      </c>
      <c r="J263" s="1" t="s">
        <v>47296</v>
      </c>
      <c r="K263" s="3" t="s">
        <v>17</v>
      </c>
      <c r="L263" s="1" t="s">
        <v>10</v>
      </c>
      <c r="M263" s="4" t="s">
        <v>42</v>
      </c>
      <c r="N263" s="3" t="s">
        <v>70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1"/>
      <c r="AA263" s="1" t="s">
        <v>16</v>
      </c>
      <c r="AB263" s="3" t="s">
        <v>12</v>
      </c>
      <c r="AC263" s="23" t="s">
        <v>37784</v>
      </c>
      <c r="AD263" s="23" t="s">
        <v>38459</v>
      </c>
      <c r="AE263" s="20" t="s">
        <v>35409</v>
      </c>
    </row>
    <row r="264" spans="1:31" ht="14.25" customHeight="1">
      <c r="A264" s="1">
        <v>263</v>
      </c>
      <c r="B264" s="1" t="s">
        <v>54</v>
      </c>
      <c r="C264" s="1" t="s">
        <v>1471</v>
      </c>
      <c r="D264" s="1" t="s">
        <v>36449</v>
      </c>
      <c r="E264" s="1" t="s">
        <v>36552</v>
      </c>
      <c r="F264" s="1" t="s">
        <v>21600</v>
      </c>
      <c r="G264" s="14">
        <v>919446496466</v>
      </c>
      <c r="H264" s="1" t="s">
        <v>20</v>
      </c>
      <c r="I264" s="1" t="s">
        <v>62</v>
      </c>
      <c r="J264" s="1" t="s">
        <v>47294</v>
      </c>
      <c r="K264" s="3" t="s">
        <v>63</v>
      </c>
      <c r="L264" s="1" t="s">
        <v>10</v>
      </c>
      <c r="M264" s="3" t="s">
        <v>213</v>
      </c>
      <c r="N264" s="3" t="s">
        <v>70</v>
      </c>
      <c r="O264" s="3" t="s">
        <v>17</v>
      </c>
      <c r="P264" s="3" t="s">
        <v>47294</v>
      </c>
      <c r="Q264" s="3" t="s">
        <v>42</v>
      </c>
      <c r="R264" s="3" t="s">
        <v>47294</v>
      </c>
      <c r="S264" s="3" t="s">
        <v>27</v>
      </c>
      <c r="T264" s="3" t="s">
        <v>47294</v>
      </c>
      <c r="U264" s="3" t="s">
        <v>117</v>
      </c>
      <c r="V264" s="3" t="s">
        <v>47294</v>
      </c>
      <c r="W264" s="3" t="s">
        <v>178</v>
      </c>
      <c r="X264" s="3" t="s">
        <v>47294</v>
      </c>
      <c r="Y264" s="3" t="s">
        <v>171</v>
      </c>
      <c r="Z264" s="1" t="s">
        <v>47294</v>
      </c>
      <c r="AA264" s="1" t="s">
        <v>16</v>
      </c>
      <c r="AB264" s="3" t="s">
        <v>12</v>
      </c>
      <c r="AC264" s="23" t="s">
        <v>37782</v>
      </c>
      <c r="AD264" s="23" t="s">
        <v>38460</v>
      </c>
      <c r="AE264" s="20" t="s">
        <v>35399</v>
      </c>
    </row>
    <row r="265" spans="1:31" ht="14.25" customHeight="1">
      <c r="A265" s="1">
        <v>264</v>
      </c>
      <c r="B265" s="1" t="s">
        <v>54</v>
      </c>
      <c r="C265" s="1" t="s">
        <v>1543</v>
      </c>
      <c r="D265" s="1" t="s">
        <v>3658</v>
      </c>
      <c r="E265" s="1" t="s">
        <v>139</v>
      </c>
      <c r="F265" s="1" t="s">
        <v>21631</v>
      </c>
      <c r="G265" s="14">
        <v>919994664411</v>
      </c>
      <c r="H265" s="1" t="s">
        <v>8</v>
      </c>
      <c r="I265" s="1" t="s">
        <v>41</v>
      </c>
      <c r="J265" s="1" t="s">
        <v>47294</v>
      </c>
      <c r="K265" s="3" t="s">
        <v>63</v>
      </c>
      <c r="L265" s="1" t="s">
        <v>10</v>
      </c>
      <c r="M265" s="3" t="s">
        <v>213</v>
      </c>
      <c r="N265" s="3" t="s">
        <v>70</v>
      </c>
      <c r="O265" s="3" t="s">
        <v>17</v>
      </c>
      <c r="P265" s="3" t="s">
        <v>47294</v>
      </c>
      <c r="Q265" s="3" t="s">
        <v>42</v>
      </c>
      <c r="R265" s="3" t="s">
        <v>47294</v>
      </c>
      <c r="S265" s="3" t="s">
        <v>27</v>
      </c>
      <c r="T265" s="3" t="s">
        <v>47294</v>
      </c>
      <c r="U265" s="3" t="s">
        <v>117</v>
      </c>
      <c r="V265" s="3" t="s">
        <v>47294</v>
      </c>
      <c r="W265" s="3" t="s">
        <v>178</v>
      </c>
      <c r="X265" s="3" t="s">
        <v>47294</v>
      </c>
      <c r="Y265" s="3" t="s">
        <v>171</v>
      </c>
      <c r="Z265" s="1" t="s">
        <v>47294</v>
      </c>
      <c r="AA265" s="1" t="s">
        <v>16</v>
      </c>
      <c r="AB265" s="3" t="s">
        <v>12</v>
      </c>
      <c r="AC265" s="23" t="s">
        <v>37782</v>
      </c>
      <c r="AD265" s="23" t="s">
        <v>38461</v>
      </c>
      <c r="AE265" s="20" t="s">
        <v>35409</v>
      </c>
    </row>
    <row r="266" spans="1:31" ht="14.25" customHeight="1">
      <c r="A266" s="1">
        <v>265</v>
      </c>
      <c r="B266" s="1" t="s">
        <v>54</v>
      </c>
      <c r="C266" s="1" t="s">
        <v>1612</v>
      </c>
      <c r="D266" s="1" t="s">
        <v>35430</v>
      </c>
      <c r="E266" s="1" t="s">
        <v>36553</v>
      </c>
      <c r="F266" s="1" t="s">
        <v>33530</v>
      </c>
      <c r="G266" s="14">
        <v>919949901441</v>
      </c>
      <c r="H266" s="1" t="s">
        <v>15</v>
      </c>
      <c r="I266" s="1" t="s">
        <v>9</v>
      </c>
      <c r="J266" s="1" t="s">
        <v>47294</v>
      </c>
      <c r="K266" s="3" t="s">
        <v>63</v>
      </c>
      <c r="L266" s="1" t="s">
        <v>10</v>
      </c>
      <c r="M266" s="3" t="s">
        <v>213</v>
      </c>
      <c r="N266" s="3" t="s">
        <v>70</v>
      </c>
      <c r="O266" s="3" t="s">
        <v>17</v>
      </c>
      <c r="P266" s="3" t="s">
        <v>47294</v>
      </c>
      <c r="Q266" s="3" t="s">
        <v>42</v>
      </c>
      <c r="R266" s="3" t="s">
        <v>47294</v>
      </c>
      <c r="S266" s="3" t="s">
        <v>27</v>
      </c>
      <c r="T266" s="3" t="s">
        <v>47294</v>
      </c>
      <c r="U266" s="3" t="s">
        <v>117</v>
      </c>
      <c r="V266" s="3" t="s">
        <v>47294</v>
      </c>
      <c r="W266" s="3" t="s">
        <v>178</v>
      </c>
      <c r="X266" s="3" t="s">
        <v>47294</v>
      </c>
      <c r="Y266" s="3" t="s">
        <v>171</v>
      </c>
      <c r="Z266" s="1" t="s">
        <v>47294</v>
      </c>
      <c r="AA266" s="1" t="s">
        <v>16</v>
      </c>
      <c r="AB266" s="3" t="s">
        <v>12</v>
      </c>
      <c r="AC266" s="23" t="s">
        <v>37782</v>
      </c>
      <c r="AD266" s="23" t="s">
        <v>38462</v>
      </c>
      <c r="AE266" s="20" t="s">
        <v>35396</v>
      </c>
    </row>
    <row r="267" spans="1:31" ht="14.25" customHeight="1">
      <c r="A267" s="1">
        <v>266</v>
      </c>
      <c r="B267" s="1" t="s">
        <v>54</v>
      </c>
      <c r="C267" s="1" t="s">
        <v>1834</v>
      </c>
      <c r="D267" s="1" t="s">
        <v>1857</v>
      </c>
      <c r="E267" s="1" t="s">
        <v>487</v>
      </c>
      <c r="F267" s="1" t="s">
        <v>21748</v>
      </c>
      <c r="G267" s="14">
        <v>9194966109</v>
      </c>
      <c r="H267" s="1" t="s">
        <v>8</v>
      </c>
      <c r="I267" s="1" t="s">
        <v>62</v>
      </c>
      <c r="J267" s="1" t="s">
        <v>47294</v>
      </c>
      <c r="K267" s="3" t="s">
        <v>63</v>
      </c>
      <c r="L267" s="1" t="s">
        <v>10</v>
      </c>
      <c r="M267" s="3" t="s">
        <v>213</v>
      </c>
      <c r="N267" s="3" t="s">
        <v>70</v>
      </c>
      <c r="O267" s="3" t="s">
        <v>17</v>
      </c>
      <c r="P267" s="3" t="s">
        <v>47294</v>
      </c>
      <c r="Q267" s="3" t="s">
        <v>42</v>
      </c>
      <c r="R267" s="3" t="s">
        <v>47294</v>
      </c>
      <c r="S267" s="3" t="s">
        <v>27</v>
      </c>
      <c r="T267" s="3" t="s">
        <v>47294</v>
      </c>
      <c r="U267" s="3" t="s">
        <v>117</v>
      </c>
      <c r="V267" s="3" t="s">
        <v>47294</v>
      </c>
      <c r="W267" s="3" t="s">
        <v>178</v>
      </c>
      <c r="X267" s="3" t="s">
        <v>47294</v>
      </c>
      <c r="Y267" s="3" t="s">
        <v>171</v>
      </c>
      <c r="Z267" s="1" t="s">
        <v>47294</v>
      </c>
      <c r="AA267" s="1" t="s">
        <v>16</v>
      </c>
      <c r="AB267" s="3" t="s">
        <v>12</v>
      </c>
      <c r="AC267" s="23" t="s">
        <v>37782</v>
      </c>
      <c r="AD267" s="23" t="s">
        <v>38463</v>
      </c>
      <c r="AE267" s="20" t="s">
        <v>47358</v>
      </c>
    </row>
    <row r="268" spans="1:31" ht="14.25" customHeight="1">
      <c r="A268" s="1">
        <v>267</v>
      </c>
      <c r="B268" s="1" t="s">
        <v>54</v>
      </c>
      <c r="C268" s="1" t="s">
        <v>4201</v>
      </c>
      <c r="D268" s="1" t="s">
        <v>35431</v>
      </c>
      <c r="E268" s="1" t="s">
        <v>36554</v>
      </c>
      <c r="F268" s="1" t="s">
        <v>33768</v>
      </c>
      <c r="G268" s="14">
        <v>91946144611</v>
      </c>
      <c r="H268" s="1" t="s">
        <v>8</v>
      </c>
      <c r="I268" s="1" t="s">
        <v>62</v>
      </c>
      <c r="J268" s="1" t="s">
        <v>47294</v>
      </c>
      <c r="K268" s="3" t="s">
        <v>63</v>
      </c>
      <c r="L268" s="1" t="s">
        <v>10</v>
      </c>
      <c r="M268" s="3" t="s">
        <v>213</v>
      </c>
      <c r="N268" s="3" t="s">
        <v>70</v>
      </c>
      <c r="O268" s="3" t="s">
        <v>17</v>
      </c>
      <c r="P268" s="3" t="s">
        <v>47294</v>
      </c>
      <c r="Q268" s="3" t="s">
        <v>42</v>
      </c>
      <c r="R268" s="3" t="s">
        <v>47294</v>
      </c>
      <c r="S268" s="3" t="s">
        <v>27</v>
      </c>
      <c r="T268" s="3" t="s">
        <v>47294</v>
      </c>
      <c r="U268" s="3" t="s">
        <v>117</v>
      </c>
      <c r="V268" s="3" t="s">
        <v>47294</v>
      </c>
      <c r="W268" s="3" t="s">
        <v>178</v>
      </c>
      <c r="X268" s="3" t="s">
        <v>47294</v>
      </c>
      <c r="Y268" s="3" t="s">
        <v>171</v>
      </c>
      <c r="Z268" s="1" t="s">
        <v>47294</v>
      </c>
      <c r="AA268" s="1" t="s">
        <v>16</v>
      </c>
      <c r="AB268" s="3" t="s">
        <v>12</v>
      </c>
      <c r="AC268" s="23" t="s">
        <v>37782</v>
      </c>
      <c r="AD268" s="23" t="s">
        <v>38464</v>
      </c>
      <c r="AE268" s="20" t="s">
        <v>35397</v>
      </c>
    </row>
    <row r="269" spans="1:31" ht="14.25" customHeight="1">
      <c r="A269" s="1">
        <v>268</v>
      </c>
      <c r="B269" s="1" t="s">
        <v>54</v>
      </c>
      <c r="C269" s="1" t="s">
        <v>6319</v>
      </c>
      <c r="D269" s="1" t="s">
        <v>35432</v>
      </c>
      <c r="E269" s="1" t="s">
        <v>40</v>
      </c>
      <c r="F269" s="1" t="s">
        <v>23921</v>
      </c>
      <c r="G269" s="14">
        <v>91964044996</v>
      </c>
      <c r="H269" s="1" t="s">
        <v>8</v>
      </c>
      <c r="I269" s="1" t="s">
        <v>41</v>
      </c>
      <c r="J269" s="1" t="s">
        <v>47294</v>
      </c>
      <c r="K269" s="3" t="s">
        <v>63</v>
      </c>
      <c r="L269" s="1" t="s">
        <v>10</v>
      </c>
      <c r="M269" s="3" t="s">
        <v>213</v>
      </c>
      <c r="N269" s="3" t="s">
        <v>70</v>
      </c>
      <c r="O269" s="3" t="s">
        <v>17</v>
      </c>
      <c r="P269" s="3" t="s">
        <v>47294</v>
      </c>
      <c r="Q269" s="3" t="s">
        <v>42</v>
      </c>
      <c r="R269" s="3" t="s">
        <v>47294</v>
      </c>
      <c r="S269" s="3" t="s">
        <v>27</v>
      </c>
      <c r="T269" s="3" t="s">
        <v>47294</v>
      </c>
      <c r="U269" s="3" t="s">
        <v>117</v>
      </c>
      <c r="V269" s="3" t="s">
        <v>47294</v>
      </c>
      <c r="W269" s="3" t="s">
        <v>178</v>
      </c>
      <c r="X269" s="3" t="s">
        <v>47294</v>
      </c>
      <c r="Y269" s="3" t="s">
        <v>171</v>
      </c>
      <c r="Z269" s="1" t="s">
        <v>47294</v>
      </c>
      <c r="AA269" s="1" t="s">
        <v>16</v>
      </c>
      <c r="AB269" s="3" t="s">
        <v>12</v>
      </c>
      <c r="AC269" s="23" t="s">
        <v>37781</v>
      </c>
      <c r="AD269" s="23" t="s">
        <v>38465</v>
      </c>
      <c r="AE269" s="20" t="s">
        <v>35401</v>
      </c>
    </row>
    <row r="270" spans="1:31" ht="14.25" customHeight="1">
      <c r="A270" s="1">
        <v>269</v>
      </c>
      <c r="B270" s="1" t="s">
        <v>54</v>
      </c>
      <c r="C270" s="1" t="s">
        <v>7119</v>
      </c>
      <c r="D270" s="1" t="s">
        <v>4417</v>
      </c>
      <c r="E270" s="1" t="s">
        <v>2826</v>
      </c>
      <c r="F270" s="1" t="s">
        <v>7120</v>
      </c>
      <c r="G270" s="14">
        <v>919994196999</v>
      </c>
      <c r="H270" s="1" t="s">
        <v>20</v>
      </c>
      <c r="I270" s="1" t="s">
        <v>62</v>
      </c>
      <c r="J270" s="1" t="s">
        <v>47294</v>
      </c>
      <c r="K270" s="3" t="s">
        <v>63</v>
      </c>
      <c r="L270" s="1" t="s">
        <v>10</v>
      </c>
      <c r="M270" s="3" t="s">
        <v>213</v>
      </c>
      <c r="N270" s="3" t="s">
        <v>70</v>
      </c>
      <c r="O270" s="3" t="s">
        <v>17</v>
      </c>
      <c r="P270" s="3" t="s">
        <v>47294</v>
      </c>
      <c r="Q270" s="3" t="s">
        <v>42</v>
      </c>
      <c r="R270" s="3" t="s">
        <v>47294</v>
      </c>
      <c r="S270" s="3" t="s">
        <v>27</v>
      </c>
      <c r="T270" s="3" t="s">
        <v>47294</v>
      </c>
      <c r="U270" s="3" t="s">
        <v>117</v>
      </c>
      <c r="V270" s="3" t="s">
        <v>47294</v>
      </c>
      <c r="W270" s="3" t="s">
        <v>178</v>
      </c>
      <c r="X270" s="3" t="s">
        <v>47294</v>
      </c>
      <c r="Y270" s="3" t="s">
        <v>171</v>
      </c>
      <c r="Z270" s="1" t="s">
        <v>47294</v>
      </c>
      <c r="AA270" s="1" t="s">
        <v>16</v>
      </c>
      <c r="AB270" s="3" t="s">
        <v>12</v>
      </c>
      <c r="AC270" s="23" t="s">
        <v>37781</v>
      </c>
      <c r="AD270" s="23" t="s">
        <v>38466</v>
      </c>
      <c r="AE270" s="20" t="s">
        <v>35399</v>
      </c>
    </row>
    <row r="271" spans="1:31" ht="14.25" customHeight="1">
      <c r="A271" s="1">
        <v>270</v>
      </c>
      <c r="B271" s="9" t="s">
        <v>6</v>
      </c>
      <c r="C271" s="1" t="s">
        <v>10014</v>
      </c>
      <c r="D271" s="1" t="s">
        <v>3404</v>
      </c>
      <c r="E271" s="1" t="s">
        <v>40</v>
      </c>
      <c r="F271" s="1" t="s">
        <v>25721</v>
      </c>
      <c r="G271" s="14">
        <v>91909964664</v>
      </c>
      <c r="H271" s="1" t="s">
        <v>8</v>
      </c>
      <c r="I271" s="1" t="s">
        <v>62</v>
      </c>
      <c r="J271" s="1" t="s">
        <v>47294</v>
      </c>
      <c r="K271" s="3" t="s">
        <v>17</v>
      </c>
      <c r="L271" s="1" t="s">
        <v>10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1"/>
      <c r="AA271" s="1" t="s">
        <v>16</v>
      </c>
      <c r="AB271" s="3" t="s">
        <v>12</v>
      </c>
      <c r="AC271" s="23" t="s">
        <v>37781</v>
      </c>
      <c r="AD271" s="23" t="s">
        <v>38467</v>
      </c>
      <c r="AE271" s="20" t="s">
        <v>35404</v>
      </c>
    </row>
    <row r="272" spans="1:31" ht="14.25" customHeight="1">
      <c r="A272" s="1">
        <v>271</v>
      </c>
      <c r="B272" s="9" t="s">
        <v>6</v>
      </c>
      <c r="C272" s="1" t="s">
        <v>7</v>
      </c>
      <c r="D272" s="1" t="s">
        <v>37496</v>
      </c>
      <c r="E272" s="1" t="s">
        <v>3207</v>
      </c>
      <c r="F272" s="1" t="s">
        <v>33374</v>
      </c>
      <c r="G272" s="14">
        <v>919994669</v>
      </c>
      <c r="H272" s="1" t="s">
        <v>8</v>
      </c>
      <c r="I272" s="1" t="s">
        <v>9</v>
      </c>
      <c r="J272" s="1" t="s">
        <v>10</v>
      </c>
      <c r="K272" s="3" t="s">
        <v>17</v>
      </c>
      <c r="L272" s="1" t="s">
        <v>10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1"/>
      <c r="AA272" s="1" t="s">
        <v>11</v>
      </c>
      <c r="AB272" s="3" t="s">
        <v>13</v>
      </c>
      <c r="AC272" s="23" t="s">
        <v>37794</v>
      </c>
      <c r="AD272" s="23" t="s">
        <v>38468</v>
      </c>
      <c r="AE272" t="s">
        <v>35396</v>
      </c>
    </row>
    <row r="273" spans="1:31" ht="14.25" customHeight="1">
      <c r="A273" s="1">
        <v>272</v>
      </c>
      <c r="B273" s="9" t="s">
        <v>6</v>
      </c>
      <c r="C273" s="1" t="s">
        <v>14</v>
      </c>
      <c r="D273" s="1" t="s">
        <v>2709</v>
      </c>
      <c r="E273" s="1" t="s">
        <v>3207</v>
      </c>
      <c r="F273" s="1" t="s">
        <v>20981</v>
      </c>
      <c r="G273" s="14">
        <v>91944664446</v>
      </c>
      <c r="H273" s="1" t="s">
        <v>15</v>
      </c>
      <c r="I273" s="1" t="s">
        <v>9</v>
      </c>
      <c r="J273" s="1" t="s">
        <v>10</v>
      </c>
      <c r="K273" s="3" t="s">
        <v>17</v>
      </c>
      <c r="L273" s="1" t="s">
        <v>10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1"/>
      <c r="AA273" s="1" t="s">
        <v>16</v>
      </c>
      <c r="AB273" s="3" t="s">
        <v>12</v>
      </c>
      <c r="AC273" s="23" t="s">
        <v>37794</v>
      </c>
      <c r="AD273" s="23" t="s">
        <v>38469</v>
      </c>
      <c r="AE273" t="s">
        <v>35396</v>
      </c>
    </row>
    <row r="274" spans="1:31" ht="14.25" customHeight="1">
      <c r="A274" s="1">
        <v>273</v>
      </c>
      <c r="B274" s="9" t="s">
        <v>6</v>
      </c>
      <c r="C274" s="1" t="s">
        <v>38</v>
      </c>
      <c r="D274" s="1" t="s">
        <v>39</v>
      </c>
      <c r="E274" s="1" t="s">
        <v>40</v>
      </c>
      <c r="F274" s="1" t="s">
        <v>20987</v>
      </c>
      <c r="G274" s="14">
        <v>9196640999</v>
      </c>
      <c r="H274" s="1" t="s">
        <v>8</v>
      </c>
      <c r="I274" s="1" t="s">
        <v>41</v>
      </c>
      <c r="J274" s="1" t="s">
        <v>10</v>
      </c>
      <c r="K274" s="3" t="s">
        <v>42</v>
      </c>
      <c r="L274" s="1" t="s">
        <v>10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1"/>
      <c r="AA274" s="1" t="s">
        <v>16</v>
      </c>
      <c r="AB274" s="3" t="s">
        <v>12</v>
      </c>
      <c r="AC274" s="23" t="s">
        <v>37782</v>
      </c>
      <c r="AD274" s="23" t="s">
        <v>38470</v>
      </c>
      <c r="AE274" s="20" t="s">
        <v>47358</v>
      </c>
    </row>
    <row r="275" spans="1:31" ht="14.25" customHeight="1">
      <c r="A275" s="1">
        <v>274</v>
      </c>
      <c r="B275" s="9" t="s">
        <v>6</v>
      </c>
      <c r="C275" s="1" t="s">
        <v>43</v>
      </c>
      <c r="D275" s="1" t="s">
        <v>44</v>
      </c>
      <c r="E275" s="1" t="s">
        <v>45</v>
      </c>
      <c r="F275" s="1" t="s">
        <v>20988</v>
      </c>
      <c r="G275" s="14">
        <v>91944649469</v>
      </c>
      <c r="H275" s="1" t="s">
        <v>46</v>
      </c>
      <c r="I275" s="1" t="s">
        <v>9</v>
      </c>
      <c r="J275" s="1" t="s">
        <v>10</v>
      </c>
      <c r="K275" s="3" t="s">
        <v>42</v>
      </c>
      <c r="L275" s="1" t="s">
        <v>10</v>
      </c>
      <c r="M275" s="3" t="s">
        <v>178</v>
      </c>
      <c r="N275" s="3" t="str">
        <f>L275</f>
        <v>[&lt;30 Lacs]</v>
      </c>
      <c r="O275" s="3" t="s">
        <v>171</v>
      </c>
      <c r="P275" s="3" t="s">
        <v>10</v>
      </c>
      <c r="Q275" s="3"/>
      <c r="R275" s="3"/>
      <c r="S275" s="3"/>
      <c r="T275" s="3"/>
      <c r="U275" s="3"/>
      <c r="V275" s="3"/>
      <c r="W275" s="3"/>
      <c r="X275" s="3"/>
      <c r="Y275" s="3"/>
      <c r="Z275" s="1"/>
      <c r="AA275" s="1" t="s">
        <v>16</v>
      </c>
      <c r="AB275" s="3" t="s">
        <v>12</v>
      </c>
      <c r="AC275" s="23" t="s">
        <v>37782</v>
      </c>
      <c r="AD275" s="23" t="s">
        <v>38471</v>
      </c>
      <c r="AE275" t="s">
        <v>35397</v>
      </c>
    </row>
    <row r="276" spans="1:31" ht="14.25" customHeight="1">
      <c r="A276" s="1">
        <v>275</v>
      </c>
      <c r="B276" s="9" t="s">
        <v>6</v>
      </c>
      <c r="C276" s="1" t="s">
        <v>59</v>
      </c>
      <c r="D276" s="1" t="s">
        <v>60</v>
      </c>
      <c r="E276" s="1" t="s">
        <v>61</v>
      </c>
      <c r="F276" s="1" t="s">
        <v>20993</v>
      </c>
      <c r="G276" s="14">
        <v>9194460014946</v>
      </c>
      <c r="H276" s="1" t="s">
        <v>15</v>
      </c>
      <c r="I276" s="1" t="s">
        <v>62</v>
      </c>
      <c r="J276" s="1" t="s">
        <v>10</v>
      </c>
      <c r="K276" s="3" t="s">
        <v>63</v>
      </c>
      <c r="L276" s="1" t="s">
        <v>10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1"/>
      <c r="AA276" s="1" t="s">
        <v>16</v>
      </c>
      <c r="AB276" s="3" t="s">
        <v>12</v>
      </c>
      <c r="AC276" s="23" t="s">
        <v>37782</v>
      </c>
      <c r="AD276" s="23" t="s">
        <v>38472</v>
      </c>
      <c r="AE276" t="s">
        <v>35396</v>
      </c>
    </row>
    <row r="277" spans="1:31" ht="14.25" customHeight="1">
      <c r="A277" s="1">
        <v>276</v>
      </c>
      <c r="B277" s="9" t="s">
        <v>6</v>
      </c>
      <c r="C277" s="1" t="s">
        <v>157</v>
      </c>
      <c r="D277" s="1" t="s">
        <v>158</v>
      </c>
      <c r="E277" s="1" t="s">
        <v>159</v>
      </c>
      <c r="F277" s="1" t="s">
        <v>21030</v>
      </c>
      <c r="G277" s="14">
        <v>919946969944</v>
      </c>
      <c r="H277" s="1" t="s">
        <v>20</v>
      </c>
      <c r="I277" s="1" t="s">
        <v>62</v>
      </c>
      <c r="J277" s="1" t="s">
        <v>10</v>
      </c>
      <c r="K277" s="3" t="s">
        <v>17</v>
      </c>
      <c r="L277" s="1" t="s">
        <v>10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1"/>
      <c r="AA277" s="1" t="s">
        <v>16</v>
      </c>
      <c r="AB277" s="3" t="s">
        <v>12</v>
      </c>
      <c r="AC277" s="23" t="s">
        <v>37782</v>
      </c>
      <c r="AD277" s="23" t="s">
        <v>38473</v>
      </c>
      <c r="AE277" s="20" t="s">
        <v>47358</v>
      </c>
    </row>
    <row r="278" spans="1:31" ht="14.25" customHeight="1">
      <c r="A278" s="1">
        <v>277</v>
      </c>
      <c r="B278" s="9" t="s">
        <v>6</v>
      </c>
      <c r="C278" s="1" t="s">
        <v>184</v>
      </c>
      <c r="D278" s="1" t="s">
        <v>185</v>
      </c>
      <c r="E278" s="1" t="s">
        <v>131</v>
      </c>
      <c r="F278" s="1" t="s">
        <v>20888</v>
      </c>
      <c r="G278" s="14">
        <v>91990490900</v>
      </c>
      <c r="H278" s="1" t="s">
        <v>15</v>
      </c>
      <c r="I278" s="1" t="s">
        <v>9</v>
      </c>
      <c r="J278" s="1" t="s">
        <v>10</v>
      </c>
      <c r="K278" s="3" t="s">
        <v>42</v>
      </c>
      <c r="L278" s="1" t="s">
        <v>10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1"/>
      <c r="AA278" s="1" t="s">
        <v>16</v>
      </c>
      <c r="AB278" s="3" t="s">
        <v>12</v>
      </c>
      <c r="AC278" s="23" t="s">
        <v>37782</v>
      </c>
      <c r="AD278" s="23" t="s">
        <v>38474</v>
      </c>
      <c r="AE278" s="20" t="s">
        <v>47358</v>
      </c>
    </row>
    <row r="279" spans="1:31" ht="14.25" customHeight="1">
      <c r="A279" s="1">
        <v>278</v>
      </c>
      <c r="B279" s="1" t="s">
        <v>54</v>
      </c>
      <c r="C279" s="1" t="s">
        <v>211</v>
      </c>
      <c r="D279" s="1" t="s">
        <v>35433</v>
      </c>
      <c r="E279" s="1" t="s">
        <v>36555</v>
      </c>
      <c r="F279" s="1" t="s">
        <v>33393</v>
      </c>
      <c r="G279" s="14">
        <v>9190900446</v>
      </c>
      <c r="H279" s="1" t="s">
        <v>8</v>
      </c>
      <c r="I279" s="1" t="s">
        <v>41</v>
      </c>
      <c r="J279" s="1" t="s">
        <v>10</v>
      </c>
      <c r="K279" s="3" t="s">
        <v>17</v>
      </c>
      <c r="L279" s="1" t="s">
        <v>10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1"/>
      <c r="AA279" s="1" t="s">
        <v>16</v>
      </c>
      <c r="AB279" s="3" t="s">
        <v>12</v>
      </c>
      <c r="AC279" s="23" t="s">
        <v>37782</v>
      </c>
      <c r="AD279" s="23" t="s">
        <v>38475</v>
      </c>
      <c r="AE279" t="s">
        <v>35396</v>
      </c>
    </row>
    <row r="280" spans="1:31" ht="14.25" customHeight="1">
      <c r="A280" s="1">
        <v>279</v>
      </c>
      <c r="B280" s="1" t="s">
        <v>54</v>
      </c>
      <c r="C280" s="1" t="s">
        <v>248</v>
      </c>
      <c r="D280" s="1" t="s">
        <v>2297</v>
      </c>
      <c r="E280" s="1" t="s">
        <v>746</v>
      </c>
      <c r="F280" s="1" t="s">
        <v>33396</v>
      </c>
      <c r="G280" s="14">
        <v>919994446999</v>
      </c>
      <c r="H280" s="1" t="s">
        <v>20</v>
      </c>
      <c r="I280" s="1" t="s">
        <v>62</v>
      </c>
      <c r="J280" s="1" t="s">
        <v>10</v>
      </c>
      <c r="K280" s="3" t="s">
        <v>17</v>
      </c>
      <c r="L280" s="1" t="s">
        <v>10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1"/>
      <c r="AA280" s="1" t="s">
        <v>16</v>
      </c>
      <c r="AB280" s="3" t="s">
        <v>12</v>
      </c>
      <c r="AC280" s="23" t="s">
        <v>37782</v>
      </c>
      <c r="AD280" s="23" t="s">
        <v>38476</v>
      </c>
      <c r="AE280" t="s">
        <v>35396</v>
      </c>
    </row>
    <row r="281" spans="1:31" ht="14.25" customHeight="1">
      <c r="A281" s="1">
        <v>280</v>
      </c>
      <c r="B281" s="9" t="s">
        <v>6</v>
      </c>
      <c r="C281" s="1" t="s">
        <v>275</v>
      </c>
      <c r="D281" s="1" t="s">
        <v>35542</v>
      </c>
      <c r="E281" s="1" t="s">
        <v>276</v>
      </c>
      <c r="F281" s="1" t="s">
        <v>21084</v>
      </c>
      <c r="G281" s="14">
        <v>91044691619</v>
      </c>
      <c r="H281" s="1" t="s">
        <v>15</v>
      </c>
      <c r="I281" s="1" t="s">
        <v>41</v>
      </c>
      <c r="J281" s="1" t="s">
        <v>10</v>
      </c>
      <c r="K281" s="3" t="s">
        <v>213</v>
      </c>
      <c r="L281" s="1" t="s">
        <v>10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1"/>
      <c r="AA281" s="1" t="s">
        <v>16</v>
      </c>
      <c r="AB281" s="3" t="s">
        <v>12</v>
      </c>
      <c r="AC281" s="23" t="s">
        <v>37782</v>
      </c>
      <c r="AD281" s="23" t="s">
        <v>38477</v>
      </c>
      <c r="AE281" t="s">
        <v>35396</v>
      </c>
    </row>
    <row r="282" spans="1:31" ht="14.25" customHeight="1">
      <c r="A282" s="1">
        <v>281</v>
      </c>
      <c r="B282" s="9" t="s">
        <v>6</v>
      </c>
      <c r="C282" s="1" t="s">
        <v>285</v>
      </c>
      <c r="D282" s="1" t="s">
        <v>286</v>
      </c>
      <c r="E282" s="1" t="s">
        <v>287</v>
      </c>
      <c r="F282" s="1" t="s">
        <v>31113</v>
      </c>
      <c r="G282" s="14">
        <v>919946464446</v>
      </c>
      <c r="H282" s="1" t="s">
        <v>8</v>
      </c>
      <c r="I282" s="1" t="s">
        <v>41</v>
      </c>
      <c r="J282" s="1" t="s">
        <v>10</v>
      </c>
      <c r="K282" s="3" t="s">
        <v>17</v>
      </c>
      <c r="L282" s="1" t="s">
        <v>10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1"/>
      <c r="AA282" s="1" t="s">
        <v>16</v>
      </c>
      <c r="AB282" s="3" t="s">
        <v>12</v>
      </c>
      <c r="AC282" s="23" t="s">
        <v>37782</v>
      </c>
      <c r="AD282" s="23" t="s">
        <v>38478</v>
      </c>
      <c r="AE282" s="20" t="s">
        <v>47358</v>
      </c>
    </row>
    <row r="283" spans="1:31" ht="14.25" customHeight="1">
      <c r="A283" s="1">
        <v>282</v>
      </c>
      <c r="B283" s="9" t="s">
        <v>6</v>
      </c>
      <c r="C283" s="1" t="s">
        <v>317</v>
      </c>
      <c r="D283" s="1" t="s">
        <v>318</v>
      </c>
      <c r="E283" s="1" t="s">
        <v>40</v>
      </c>
      <c r="F283" s="1" t="s">
        <v>21107</v>
      </c>
      <c r="G283" s="14">
        <v>91944446664</v>
      </c>
      <c r="H283" s="1" t="s">
        <v>15</v>
      </c>
      <c r="I283" s="1" t="s">
        <v>9</v>
      </c>
      <c r="J283" s="1" t="s">
        <v>10</v>
      </c>
      <c r="K283" s="3" t="s">
        <v>42</v>
      </c>
      <c r="L283" s="1" t="s">
        <v>10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1"/>
      <c r="AA283" s="1" t="s">
        <v>16</v>
      </c>
      <c r="AB283" s="3" t="s">
        <v>12</v>
      </c>
      <c r="AC283" s="23" t="s">
        <v>37782</v>
      </c>
      <c r="AD283" s="23" t="s">
        <v>38479</v>
      </c>
      <c r="AE283" t="s">
        <v>35396</v>
      </c>
    </row>
    <row r="284" spans="1:31" ht="14.25" customHeight="1">
      <c r="A284" s="1">
        <v>283</v>
      </c>
      <c r="B284" s="9" t="s">
        <v>6</v>
      </c>
      <c r="C284" s="1" t="s">
        <v>327</v>
      </c>
      <c r="D284" s="1" t="s">
        <v>65</v>
      </c>
      <c r="E284" s="1" t="s">
        <v>328</v>
      </c>
      <c r="F284" s="1" t="s">
        <v>21111</v>
      </c>
      <c r="G284" s="14">
        <v>919646414446</v>
      </c>
      <c r="H284" s="1" t="s">
        <v>20</v>
      </c>
      <c r="I284" s="1" t="s">
        <v>62</v>
      </c>
      <c r="J284" s="1" t="s">
        <v>10</v>
      </c>
      <c r="K284" s="3" t="s">
        <v>17</v>
      </c>
      <c r="L284" s="1" t="s">
        <v>10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1"/>
      <c r="AA284" s="1" t="s">
        <v>16</v>
      </c>
      <c r="AB284" s="3" t="s">
        <v>12</v>
      </c>
      <c r="AC284" s="23" t="s">
        <v>37782</v>
      </c>
      <c r="AD284" s="23" t="s">
        <v>38480</v>
      </c>
      <c r="AE284" s="20" t="s">
        <v>47358</v>
      </c>
    </row>
    <row r="285" spans="1:31" ht="14.25" customHeight="1">
      <c r="A285" s="1">
        <v>284</v>
      </c>
      <c r="B285" s="9" t="s">
        <v>6</v>
      </c>
      <c r="C285" s="1" t="s">
        <v>358</v>
      </c>
      <c r="D285" s="1" t="s">
        <v>359</v>
      </c>
      <c r="E285" s="1" t="s">
        <v>40</v>
      </c>
      <c r="F285" s="1" t="s">
        <v>21128</v>
      </c>
      <c r="G285" s="14">
        <v>91999444019</v>
      </c>
      <c r="H285" s="1" t="s">
        <v>20</v>
      </c>
      <c r="I285" s="1" t="s">
        <v>41</v>
      </c>
      <c r="J285" s="1" t="s">
        <v>10</v>
      </c>
      <c r="K285" s="3" t="s">
        <v>17</v>
      </c>
      <c r="L285" s="1" t="s">
        <v>10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1"/>
      <c r="AA285" s="1" t="s">
        <v>11</v>
      </c>
      <c r="AB285" s="3" t="s">
        <v>56</v>
      </c>
      <c r="AC285" s="23" t="s">
        <v>37782</v>
      </c>
      <c r="AD285" s="23" t="s">
        <v>38481</v>
      </c>
      <c r="AE285" t="s">
        <v>35396</v>
      </c>
    </row>
    <row r="286" spans="1:31" ht="14.25" customHeight="1">
      <c r="A286" s="1">
        <v>285</v>
      </c>
      <c r="B286" s="1" t="s">
        <v>54</v>
      </c>
      <c r="C286" s="1" t="s">
        <v>429</v>
      </c>
      <c r="D286" s="1" t="s">
        <v>37156</v>
      </c>
      <c r="E286" s="1" t="s">
        <v>36556</v>
      </c>
      <c r="F286" s="1" t="s">
        <v>21161</v>
      </c>
      <c r="G286" s="14">
        <v>91910660494</v>
      </c>
      <c r="H286" s="1" t="s">
        <v>8</v>
      </c>
      <c r="I286" s="1" t="s">
        <v>62</v>
      </c>
      <c r="J286" s="1" t="s">
        <v>10</v>
      </c>
      <c r="K286" s="3" t="s">
        <v>42</v>
      </c>
      <c r="L286" s="1" t="s">
        <v>10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1"/>
      <c r="AA286" s="1" t="s">
        <v>16</v>
      </c>
      <c r="AB286" s="3" t="s">
        <v>12</v>
      </c>
      <c r="AC286" s="23" t="s">
        <v>37782</v>
      </c>
      <c r="AD286" s="23" t="s">
        <v>38482</v>
      </c>
      <c r="AE286" t="s">
        <v>35397</v>
      </c>
    </row>
    <row r="287" spans="1:31" ht="14.25" customHeight="1">
      <c r="A287" s="1">
        <v>286</v>
      </c>
      <c r="B287" s="9" t="s">
        <v>6</v>
      </c>
      <c r="C287" s="1" t="s">
        <v>449</v>
      </c>
      <c r="D287" s="1" t="s">
        <v>7731</v>
      </c>
      <c r="E287" s="1" t="s">
        <v>36557</v>
      </c>
      <c r="F287" s="1" t="s">
        <v>31130</v>
      </c>
      <c r="G287" s="14">
        <v>91994941</v>
      </c>
      <c r="H287" s="1" t="s">
        <v>8</v>
      </c>
      <c r="I287" s="1" t="s">
        <v>62</v>
      </c>
      <c r="J287" s="1" t="s">
        <v>10</v>
      </c>
      <c r="K287" s="3" t="s">
        <v>17</v>
      </c>
      <c r="L287" s="1" t="s">
        <v>10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1"/>
      <c r="AA287" s="1" t="s">
        <v>16</v>
      </c>
      <c r="AB287" s="3" t="s">
        <v>12</v>
      </c>
      <c r="AC287" s="23" t="s">
        <v>37782</v>
      </c>
      <c r="AD287" s="23" t="s">
        <v>38483</v>
      </c>
      <c r="AE287" t="s">
        <v>35396</v>
      </c>
    </row>
    <row r="288" spans="1:31" ht="14.25" customHeight="1">
      <c r="A288" s="1">
        <v>287</v>
      </c>
      <c r="B288" s="9" t="s">
        <v>6</v>
      </c>
      <c r="C288" s="1" t="s">
        <v>452</v>
      </c>
      <c r="D288" s="1" t="s">
        <v>58</v>
      </c>
      <c r="E288" s="1" t="s">
        <v>36558</v>
      </c>
      <c r="F288" s="1" t="s">
        <v>21173</v>
      </c>
      <c r="G288" s="14">
        <v>914449460699</v>
      </c>
      <c r="H288" s="1" t="s">
        <v>8</v>
      </c>
      <c r="I288" s="1" t="s">
        <v>41</v>
      </c>
      <c r="J288" s="1" t="s">
        <v>10</v>
      </c>
      <c r="K288" s="3" t="s">
        <v>213</v>
      </c>
      <c r="L288" s="1" t="s">
        <v>10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1"/>
      <c r="AA288" s="1" t="s">
        <v>16</v>
      </c>
      <c r="AB288" s="3" t="s">
        <v>12</v>
      </c>
      <c r="AC288" s="23" t="s">
        <v>37782</v>
      </c>
      <c r="AD288" s="23" t="s">
        <v>38484</v>
      </c>
      <c r="AE288" t="s">
        <v>35398</v>
      </c>
    </row>
    <row r="289" spans="1:31" ht="14.25" customHeight="1">
      <c r="A289" s="1">
        <v>288</v>
      </c>
      <c r="B289" s="9" t="s">
        <v>6</v>
      </c>
      <c r="C289" s="1" t="s">
        <v>466</v>
      </c>
      <c r="D289" s="1" t="s">
        <v>162</v>
      </c>
      <c r="E289" s="1" t="s">
        <v>90</v>
      </c>
      <c r="F289" s="1" t="s">
        <v>31133</v>
      </c>
      <c r="G289" s="14">
        <v>91966444449</v>
      </c>
      <c r="H289" s="1" t="s">
        <v>15</v>
      </c>
      <c r="I289" s="1" t="s">
        <v>62</v>
      </c>
      <c r="J289" s="1" t="s">
        <v>10</v>
      </c>
      <c r="K289" s="3" t="s">
        <v>42</v>
      </c>
      <c r="L289" s="1" t="s">
        <v>10</v>
      </c>
      <c r="M289" s="3" t="s">
        <v>27</v>
      </c>
      <c r="N289" s="3" t="str">
        <f>L289</f>
        <v>[&lt;30 Lacs]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1"/>
      <c r="AA289" s="1" t="s">
        <v>16</v>
      </c>
      <c r="AB289" s="3" t="s">
        <v>12</v>
      </c>
      <c r="AC289" s="23" t="s">
        <v>37782</v>
      </c>
      <c r="AD289" s="23" t="s">
        <v>38485</v>
      </c>
      <c r="AE289" s="20" t="s">
        <v>47358</v>
      </c>
    </row>
    <row r="290" spans="1:31" ht="14.25" customHeight="1">
      <c r="A290" s="1">
        <v>289</v>
      </c>
      <c r="B290" s="9" t="s">
        <v>6</v>
      </c>
      <c r="C290" s="1" t="s">
        <v>501</v>
      </c>
      <c r="D290" s="1" t="s">
        <v>308</v>
      </c>
      <c r="E290" s="1" t="s">
        <v>502</v>
      </c>
      <c r="F290" s="1" t="s">
        <v>31138</v>
      </c>
      <c r="G290" s="14">
        <v>916969666649</v>
      </c>
      <c r="H290" s="1" t="s">
        <v>20</v>
      </c>
      <c r="I290" s="1" t="s">
        <v>62</v>
      </c>
      <c r="J290" s="1" t="s">
        <v>10</v>
      </c>
      <c r="K290" s="3" t="s">
        <v>178</v>
      </c>
      <c r="L290" s="1" t="s">
        <v>10</v>
      </c>
      <c r="M290" s="3" t="s">
        <v>171</v>
      </c>
      <c r="N290" s="3" t="str">
        <f>J290</f>
        <v>[&lt;30 Lacs]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1"/>
      <c r="AA290" s="1" t="s">
        <v>16</v>
      </c>
      <c r="AB290" s="3" t="s">
        <v>12</v>
      </c>
      <c r="AC290" s="23" t="s">
        <v>37782</v>
      </c>
      <c r="AD290" s="23" t="s">
        <v>38486</v>
      </c>
      <c r="AE290" t="s">
        <v>35397</v>
      </c>
    </row>
    <row r="291" spans="1:31" ht="14.25" customHeight="1">
      <c r="A291" s="1">
        <v>290</v>
      </c>
      <c r="B291" s="1" t="s">
        <v>54</v>
      </c>
      <c r="C291" s="1" t="s">
        <v>508</v>
      </c>
      <c r="D291" s="1" t="s">
        <v>350</v>
      </c>
      <c r="E291" s="1" t="s">
        <v>36559</v>
      </c>
      <c r="F291" s="1" t="s">
        <v>33417</v>
      </c>
      <c r="G291" s="14">
        <v>914694441999</v>
      </c>
      <c r="H291" s="1" t="s">
        <v>8</v>
      </c>
      <c r="I291" s="1" t="s">
        <v>41</v>
      </c>
      <c r="J291" s="1" t="s">
        <v>10</v>
      </c>
      <c r="K291" s="3" t="s">
        <v>213</v>
      </c>
      <c r="L291" s="1" t="s">
        <v>10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1"/>
      <c r="AA291" s="1" t="s">
        <v>16</v>
      </c>
      <c r="AB291" s="3" t="s">
        <v>12</v>
      </c>
      <c r="AC291" s="23" t="s">
        <v>37782</v>
      </c>
      <c r="AD291" s="23" t="s">
        <v>38487</v>
      </c>
      <c r="AE291" s="20" t="s">
        <v>47358</v>
      </c>
    </row>
    <row r="292" spans="1:31" ht="14.25" customHeight="1">
      <c r="A292" s="1">
        <v>291</v>
      </c>
      <c r="B292" s="9" t="s">
        <v>6</v>
      </c>
      <c r="C292" s="1" t="s">
        <v>547</v>
      </c>
      <c r="D292" s="1" t="s">
        <v>39</v>
      </c>
      <c r="E292" s="1" t="s">
        <v>548</v>
      </c>
      <c r="F292" s="1" t="s">
        <v>21214</v>
      </c>
      <c r="G292" s="14">
        <v>91494649994</v>
      </c>
      <c r="H292" s="1" t="s">
        <v>37</v>
      </c>
      <c r="I292" s="1" t="s">
        <v>107</v>
      </c>
      <c r="J292" s="1" t="s">
        <v>10</v>
      </c>
      <c r="K292" s="3" t="s">
        <v>213</v>
      </c>
      <c r="L292" s="1" t="s">
        <v>10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1"/>
      <c r="AA292" s="1" t="s">
        <v>16</v>
      </c>
      <c r="AB292" s="3" t="s">
        <v>12</v>
      </c>
      <c r="AC292" s="23" t="s">
        <v>37782</v>
      </c>
      <c r="AD292" s="23" t="s">
        <v>38488</v>
      </c>
      <c r="AE292" t="s">
        <v>35397</v>
      </c>
    </row>
    <row r="293" spans="1:31" ht="14.25" customHeight="1">
      <c r="A293" s="1">
        <v>292</v>
      </c>
      <c r="B293" s="9" t="s">
        <v>6</v>
      </c>
      <c r="C293" s="1" t="s">
        <v>556</v>
      </c>
      <c r="D293" s="1" t="s">
        <v>557</v>
      </c>
      <c r="E293" s="1" t="s">
        <v>558</v>
      </c>
      <c r="F293" s="1" t="s">
        <v>33423</v>
      </c>
      <c r="G293" s="14">
        <v>9194964606</v>
      </c>
      <c r="H293" s="1" t="s">
        <v>15</v>
      </c>
      <c r="I293" s="1" t="s">
        <v>9</v>
      </c>
      <c r="J293" s="1" t="s">
        <v>10</v>
      </c>
      <c r="K293" s="3" t="s">
        <v>63</v>
      </c>
      <c r="L293" s="1" t="s">
        <v>10</v>
      </c>
      <c r="M293" s="3" t="s">
        <v>171</v>
      </c>
      <c r="N293" s="3" t="str">
        <f t="shared" ref="N293:N294" si="0">J293</f>
        <v>[&lt;30 Lacs]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1"/>
      <c r="AA293" s="1" t="s">
        <v>16</v>
      </c>
      <c r="AB293" s="3" t="s">
        <v>12</v>
      </c>
      <c r="AC293" s="23" t="s">
        <v>37782</v>
      </c>
      <c r="AD293" s="23" t="s">
        <v>38489</v>
      </c>
      <c r="AE293" t="s">
        <v>35398</v>
      </c>
    </row>
    <row r="294" spans="1:31" ht="14.25" customHeight="1">
      <c r="A294" s="1">
        <v>293</v>
      </c>
      <c r="B294" s="9" t="s">
        <v>6</v>
      </c>
      <c r="C294" s="1" t="s">
        <v>569</v>
      </c>
      <c r="D294" s="1" t="s">
        <v>570</v>
      </c>
      <c r="E294" s="1" t="s">
        <v>553</v>
      </c>
      <c r="F294" s="1" t="s">
        <v>21223</v>
      </c>
      <c r="G294" s="14">
        <v>9191494919</v>
      </c>
      <c r="H294" s="1" t="s">
        <v>8</v>
      </c>
      <c r="I294" s="1" t="s">
        <v>41</v>
      </c>
      <c r="J294" s="1" t="s">
        <v>10</v>
      </c>
      <c r="K294" s="3" t="s">
        <v>17</v>
      </c>
      <c r="L294" s="1" t="s">
        <v>10</v>
      </c>
      <c r="M294" s="4" t="s">
        <v>42</v>
      </c>
      <c r="N294" s="3" t="str">
        <f t="shared" si="0"/>
        <v>[&lt;30 Lacs]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1"/>
      <c r="AA294" s="1" t="s">
        <v>16</v>
      </c>
      <c r="AB294" s="3" t="s">
        <v>12</v>
      </c>
      <c r="AC294" s="23" t="s">
        <v>37782</v>
      </c>
      <c r="AD294" s="23" t="s">
        <v>38490</v>
      </c>
      <c r="AE294" t="s">
        <v>35398</v>
      </c>
    </row>
    <row r="295" spans="1:31" ht="14.25" customHeight="1">
      <c r="A295" s="1">
        <v>294</v>
      </c>
      <c r="B295" s="9" t="s">
        <v>6</v>
      </c>
      <c r="C295" s="1" t="s">
        <v>626</v>
      </c>
      <c r="D295" s="1" t="s">
        <v>627</v>
      </c>
      <c r="E295" s="1" t="s">
        <v>628</v>
      </c>
      <c r="F295" s="1" t="s">
        <v>21246</v>
      </c>
      <c r="G295" s="14">
        <v>914449044196</v>
      </c>
      <c r="H295" s="1" t="s">
        <v>8</v>
      </c>
      <c r="I295" s="1" t="s">
        <v>41</v>
      </c>
      <c r="J295" s="1" t="s">
        <v>10</v>
      </c>
      <c r="K295" s="3" t="s">
        <v>17</v>
      </c>
      <c r="L295" s="1" t="s">
        <v>10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1"/>
      <c r="AA295" s="1" t="s">
        <v>16</v>
      </c>
      <c r="AB295" s="3" t="s">
        <v>12</v>
      </c>
      <c r="AC295" s="23" t="s">
        <v>37782</v>
      </c>
      <c r="AD295" s="23" t="s">
        <v>38491</v>
      </c>
      <c r="AE295" t="s">
        <v>35398</v>
      </c>
    </row>
    <row r="296" spans="1:31" ht="14.25" customHeight="1">
      <c r="A296" s="1">
        <v>295</v>
      </c>
      <c r="B296" s="1" t="s">
        <v>54</v>
      </c>
      <c r="C296" s="1" t="s">
        <v>643</v>
      </c>
      <c r="D296" s="1" t="s">
        <v>3952</v>
      </c>
      <c r="E296" s="1" t="s">
        <v>1582</v>
      </c>
      <c r="F296" s="1" t="s">
        <v>31153</v>
      </c>
      <c r="G296" s="14">
        <v>914466649094</v>
      </c>
      <c r="H296" s="1" t="s">
        <v>15</v>
      </c>
      <c r="I296" s="1" t="s">
        <v>41</v>
      </c>
      <c r="J296" s="1" t="s">
        <v>10</v>
      </c>
      <c r="K296" s="3" t="s">
        <v>17</v>
      </c>
      <c r="L296" s="1" t="s">
        <v>10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1"/>
      <c r="AA296" s="1" t="s">
        <v>16</v>
      </c>
      <c r="AB296" s="3" t="s">
        <v>12</v>
      </c>
      <c r="AC296" s="23" t="s">
        <v>37782</v>
      </c>
      <c r="AD296" s="23" t="s">
        <v>38492</v>
      </c>
      <c r="AE296" t="s">
        <v>35397</v>
      </c>
    </row>
    <row r="297" spans="1:31" ht="14.25" customHeight="1">
      <c r="A297" s="1">
        <v>296</v>
      </c>
      <c r="B297" s="9" t="s">
        <v>6</v>
      </c>
      <c r="C297" s="1" t="s">
        <v>657</v>
      </c>
      <c r="D297" s="1" t="s">
        <v>658</v>
      </c>
      <c r="E297" s="1" t="s">
        <v>659</v>
      </c>
      <c r="F297" s="1" t="s">
        <v>660</v>
      </c>
      <c r="G297" s="14">
        <v>91949666049</v>
      </c>
      <c r="H297" s="1" t="s">
        <v>8</v>
      </c>
      <c r="I297" s="1" t="s">
        <v>62</v>
      </c>
      <c r="J297" s="1" t="s">
        <v>10</v>
      </c>
      <c r="K297" s="3" t="s">
        <v>17</v>
      </c>
      <c r="L297" s="1" t="s">
        <v>10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1"/>
      <c r="AA297" s="1" t="s">
        <v>16</v>
      </c>
      <c r="AB297" s="3" t="s">
        <v>12</v>
      </c>
      <c r="AC297" s="23" t="s">
        <v>37782</v>
      </c>
      <c r="AD297" s="23" t="s">
        <v>38493</v>
      </c>
      <c r="AE297" s="20" t="s">
        <v>47358</v>
      </c>
    </row>
    <row r="298" spans="1:31" ht="14.25" customHeight="1">
      <c r="A298" s="1">
        <v>297</v>
      </c>
      <c r="B298" s="1" t="s">
        <v>54</v>
      </c>
      <c r="C298" s="1" t="s">
        <v>706</v>
      </c>
      <c r="D298" s="1" t="s">
        <v>605</v>
      </c>
      <c r="E298" s="1" t="s">
        <v>774</v>
      </c>
      <c r="F298" s="1" t="s">
        <v>31158</v>
      </c>
      <c r="G298" s="14">
        <v>9194444946</v>
      </c>
      <c r="H298" s="1" t="s">
        <v>20</v>
      </c>
      <c r="I298" s="1" t="s">
        <v>9</v>
      </c>
      <c r="J298" s="1" t="s">
        <v>10</v>
      </c>
      <c r="K298" s="3" t="s">
        <v>17</v>
      </c>
      <c r="L298" s="1" t="s">
        <v>10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1"/>
      <c r="AA298" s="1" t="s">
        <v>16</v>
      </c>
      <c r="AB298" s="3" t="s">
        <v>12</v>
      </c>
      <c r="AC298" s="23" t="s">
        <v>37782</v>
      </c>
      <c r="AD298" s="23" t="s">
        <v>38494</v>
      </c>
      <c r="AE298" t="s">
        <v>35398</v>
      </c>
    </row>
    <row r="299" spans="1:31" ht="14.25" customHeight="1">
      <c r="A299" s="1">
        <v>298</v>
      </c>
      <c r="B299" s="9" t="s">
        <v>6</v>
      </c>
      <c r="C299" s="1" t="s">
        <v>722</v>
      </c>
      <c r="D299" s="1" t="s">
        <v>723</v>
      </c>
      <c r="E299" s="1" t="s">
        <v>724</v>
      </c>
      <c r="F299" s="1" t="s">
        <v>21293</v>
      </c>
      <c r="G299" s="14">
        <v>91944494494</v>
      </c>
      <c r="H299" s="1" t="s">
        <v>8</v>
      </c>
      <c r="I299" s="1" t="s">
        <v>9</v>
      </c>
      <c r="J299" s="1" t="s">
        <v>10</v>
      </c>
      <c r="K299" s="3" t="s">
        <v>17</v>
      </c>
      <c r="L299" s="1" t="s">
        <v>10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1"/>
      <c r="AA299" s="1" t="s">
        <v>11</v>
      </c>
      <c r="AB299" s="3" t="s">
        <v>274</v>
      </c>
      <c r="AC299" s="23" t="s">
        <v>37782</v>
      </c>
      <c r="AD299" s="23" t="s">
        <v>38495</v>
      </c>
      <c r="AE299" t="s">
        <v>35398</v>
      </c>
    </row>
    <row r="300" spans="1:31" ht="14.25" customHeight="1">
      <c r="A300" s="1">
        <v>299</v>
      </c>
      <c r="B300" s="9" t="s">
        <v>6</v>
      </c>
      <c r="C300" s="1" t="s">
        <v>733</v>
      </c>
      <c r="D300" s="1" t="s">
        <v>734</v>
      </c>
      <c r="E300" s="1" t="s">
        <v>735</v>
      </c>
      <c r="F300" s="1" t="s">
        <v>21298</v>
      </c>
      <c r="G300" s="14">
        <v>91944400411</v>
      </c>
      <c r="H300" s="1" t="s">
        <v>15</v>
      </c>
      <c r="I300" s="1" t="s">
        <v>41</v>
      </c>
      <c r="J300" s="1" t="s">
        <v>10</v>
      </c>
      <c r="K300" s="3" t="s">
        <v>17</v>
      </c>
      <c r="L300" s="1" t="s">
        <v>10</v>
      </c>
      <c r="M300" s="4" t="s">
        <v>42</v>
      </c>
      <c r="N300" s="3" t="str">
        <f>J300</f>
        <v>[&lt;30 Lacs]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1"/>
      <c r="AA300" s="1" t="s">
        <v>16</v>
      </c>
      <c r="AB300" s="3" t="s">
        <v>12</v>
      </c>
      <c r="AC300" s="23" t="s">
        <v>37782</v>
      </c>
      <c r="AD300" s="23" t="s">
        <v>38496</v>
      </c>
      <c r="AE300" t="s">
        <v>35398</v>
      </c>
    </row>
    <row r="301" spans="1:31" ht="14.25" customHeight="1">
      <c r="A301" s="1">
        <v>300</v>
      </c>
      <c r="B301" s="1" t="s">
        <v>54</v>
      </c>
      <c r="C301" s="1" t="s">
        <v>747</v>
      </c>
      <c r="D301" s="1" t="s">
        <v>3873</v>
      </c>
      <c r="E301" s="1" t="s">
        <v>3162</v>
      </c>
      <c r="F301" s="1" t="s">
        <v>33449</v>
      </c>
      <c r="G301" s="14">
        <v>91046499441</v>
      </c>
      <c r="H301" s="1" t="s">
        <v>20</v>
      </c>
      <c r="I301" s="1" t="s">
        <v>41</v>
      </c>
      <c r="J301" s="1" t="s">
        <v>10</v>
      </c>
      <c r="K301" s="3" t="s">
        <v>17</v>
      </c>
      <c r="L301" s="1" t="s">
        <v>10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1"/>
      <c r="AA301" s="1" t="s">
        <v>16</v>
      </c>
      <c r="AB301" s="3" t="s">
        <v>12</v>
      </c>
      <c r="AC301" s="23" t="s">
        <v>37782</v>
      </c>
      <c r="AD301" s="23" t="s">
        <v>38497</v>
      </c>
      <c r="AE301" t="s">
        <v>35396</v>
      </c>
    </row>
    <row r="302" spans="1:31" ht="14.25" customHeight="1">
      <c r="A302" s="1">
        <v>301</v>
      </c>
      <c r="B302" s="9" t="s">
        <v>6</v>
      </c>
      <c r="C302" s="1" t="s">
        <v>772</v>
      </c>
      <c r="D302" s="1" t="s">
        <v>773</v>
      </c>
      <c r="E302" s="1" t="s">
        <v>774</v>
      </c>
      <c r="F302" s="1" t="s">
        <v>33453</v>
      </c>
      <c r="G302" s="14">
        <v>914401496419</v>
      </c>
      <c r="H302" s="1" t="s">
        <v>15</v>
      </c>
      <c r="I302" s="1" t="s">
        <v>62</v>
      </c>
      <c r="J302" s="1" t="s">
        <v>10</v>
      </c>
      <c r="K302" s="3" t="s">
        <v>213</v>
      </c>
      <c r="L302" s="1" t="s">
        <v>10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1"/>
      <c r="AA302" s="1" t="s">
        <v>16</v>
      </c>
      <c r="AB302" s="3" t="s">
        <v>12</v>
      </c>
      <c r="AC302" s="23" t="s">
        <v>37782</v>
      </c>
      <c r="AD302" s="23" t="s">
        <v>38498</v>
      </c>
      <c r="AE302" s="20" t="s">
        <v>47358</v>
      </c>
    </row>
    <row r="303" spans="1:31" ht="14.25" customHeight="1">
      <c r="A303" s="1">
        <v>302</v>
      </c>
      <c r="B303" s="9" t="s">
        <v>6</v>
      </c>
      <c r="C303" s="1" t="s">
        <v>775</v>
      </c>
      <c r="D303" s="1" t="s">
        <v>683</v>
      </c>
      <c r="E303" s="1" t="s">
        <v>724</v>
      </c>
      <c r="F303" s="1" t="s">
        <v>21315</v>
      </c>
      <c r="G303" s="14">
        <v>919494966960</v>
      </c>
      <c r="H303" s="1" t="s">
        <v>15</v>
      </c>
      <c r="I303" s="1" t="s">
        <v>41</v>
      </c>
      <c r="J303" s="1" t="s">
        <v>10</v>
      </c>
      <c r="K303" s="3" t="s">
        <v>42</v>
      </c>
      <c r="L303" s="1" t="s">
        <v>10</v>
      </c>
      <c r="M303" s="3" t="s">
        <v>27</v>
      </c>
      <c r="N303" s="3" t="str">
        <f t="shared" ref="N303:N304" si="1">J303</f>
        <v>[&lt;30 Lacs]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1"/>
      <c r="AA303" s="1" t="s">
        <v>16</v>
      </c>
      <c r="AB303" s="3" t="s">
        <v>12</v>
      </c>
      <c r="AC303" s="23" t="s">
        <v>37782</v>
      </c>
      <c r="AD303" s="23" t="s">
        <v>38499</v>
      </c>
      <c r="AE303" t="s">
        <v>35397</v>
      </c>
    </row>
    <row r="304" spans="1:31" ht="14.25" customHeight="1">
      <c r="A304" s="1">
        <v>303</v>
      </c>
      <c r="B304" s="9" t="s">
        <v>6</v>
      </c>
      <c r="C304" s="1" t="s">
        <v>875</v>
      </c>
      <c r="D304" s="1" t="s">
        <v>37617</v>
      </c>
      <c r="E304" s="1" t="s">
        <v>876</v>
      </c>
      <c r="F304" s="1" t="s">
        <v>21357</v>
      </c>
      <c r="G304" s="14">
        <v>9116444649</v>
      </c>
      <c r="H304" s="1" t="s">
        <v>15</v>
      </c>
      <c r="I304" s="1" t="s">
        <v>41</v>
      </c>
      <c r="J304" s="1" t="s">
        <v>10</v>
      </c>
      <c r="K304" s="3" t="s">
        <v>63</v>
      </c>
      <c r="L304" s="1" t="s">
        <v>10</v>
      </c>
      <c r="M304" s="3" t="s">
        <v>213</v>
      </c>
      <c r="N304" s="3" t="str">
        <f t="shared" si="1"/>
        <v>[&lt;30 Lacs]</v>
      </c>
      <c r="O304" s="3" t="s">
        <v>17</v>
      </c>
      <c r="P304" s="3" t="s">
        <v>10</v>
      </c>
      <c r="Q304" s="3" t="s">
        <v>42</v>
      </c>
      <c r="R304" s="3" t="s">
        <v>10</v>
      </c>
      <c r="S304" s="3" t="s">
        <v>27</v>
      </c>
      <c r="T304" s="3" t="s">
        <v>10</v>
      </c>
      <c r="U304" s="3" t="s">
        <v>117</v>
      </c>
      <c r="V304" s="3" t="s">
        <v>10</v>
      </c>
      <c r="W304" s="3" t="s">
        <v>178</v>
      </c>
      <c r="X304" s="3" t="s">
        <v>10</v>
      </c>
      <c r="Y304" s="3" t="s">
        <v>171</v>
      </c>
      <c r="Z304" s="1" t="s">
        <v>10</v>
      </c>
      <c r="AA304" s="1" t="s">
        <v>16</v>
      </c>
      <c r="AB304" s="3" t="s">
        <v>12</v>
      </c>
      <c r="AC304" s="23" t="s">
        <v>37782</v>
      </c>
      <c r="AD304" s="23" t="s">
        <v>38500</v>
      </c>
      <c r="AE304" t="s">
        <v>35396</v>
      </c>
    </row>
    <row r="305" spans="1:31" ht="14.25" customHeight="1">
      <c r="A305" s="1">
        <v>304</v>
      </c>
      <c r="B305" s="1" t="s">
        <v>54</v>
      </c>
      <c r="C305" s="1" t="s">
        <v>921</v>
      </c>
      <c r="D305" s="1" t="s">
        <v>2359</v>
      </c>
      <c r="E305" s="1" t="s">
        <v>328</v>
      </c>
      <c r="F305" s="1" t="s">
        <v>21376</v>
      </c>
      <c r="G305" s="14">
        <v>914160646416</v>
      </c>
      <c r="H305" s="1" t="s">
        <v>20</v>
      </c>
      <c r="I305" s="1" t="s">
        <v>9</v>
      </c>
      <c r="J305" s="1" t="s">
        <v>10</v>
      </c>
      <c r="K305" s="3" t="s">
        <v>42</v>
      </c>
      <c r="L305" s="1" t="s">
        <v>10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1"/>
      <c r="AA305" s="1" t="s">
        <v>16</v>
      </c>
      <c r="AB305" s="3" t="s">
        <v>12</v>
      </c>
      <c r="AC305" s="23" t="s">
        <v>37782</v>
      </c>
      <c r="AD305" s="23" t="s">
        <v>38501</v>
      </c>
      <c r="AE305" t="s">
        <v>35396</v>
      </c>
    </row>
    <row r="306" spans="1:31" ht="14.25" customHeight="1">
      <c r="A306" s="1">
        <v>305</v>
      </c>
      <c r="B306" s="1" t="s">
        <v>54</v>
      </c>
      <c r="C306" s="1" t="s">
        <v>953</v>
      </c>
      <c r="D306" s="1" t="s">
        <v>5407</v>
      </c>
      <c r="E306" s="1" t="s">
        <v>746</v>
      </c>
      <c r="F306" s="1" t="s">
        <v>33472</v>
      </c>
      <c r="G306" s="14">
        <v>919446406646</v>
      </c>
      <c r="H306" s="1" t="s">
        <v>15</v>
      </c>
      <c r="I306" s="1" t="s">
        <v>9</v>
      </c>
      <c r="J306" s="1" t="s">
        <v>10</v>
      </c>
      <c r="K306" s="3" t="s">
        <v>17</v>
      </c>
      <c r="L306" s="1" t="s">
        <v>10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1"/>
      <c r="AA306" s="1" t="s">
        <v>16</v>
      </c>
      <c r="AB306" s="3" t="s">
        <v>12</v>
      </c>
      <c r="AC306" s="23" t="s">
        <v>37782</v>
      </c>
      <c r="AD306" s="23" t="s">
        <v>38502</v>
      </c>
      <c r="AE306" s="20" t="s">
        <v>47358</v>
      </c>
    </row>
    <row r="307" spans="1:31" ht="14.25" customHeight="1">
      <c r="A307" s="1">
        <v>306</v>
      </c>
      <c r="B307" s="9" t="s">
        <v>6</v>
      </c>
      <c r="C307" s="1" t="s">
        <v>1000</v>
      </c>
      <c r="D307" s="1" t="s">
        <v>1001</v>
      </c>
      <c r="E307" s="1" t="s">
        <v>2709</v>
      </c>
      <c r="F307" s="1" t="s">
        <v>21414</v>
      </c>
      <c r="G307" s="14">
        <v>919944040044</v>
      </c>
      <c r="H307" s="1" t="s">
        <v>8</v>
      </c>
      <c r="I307" s="1" t="s">
        <v>41</v>
      </c>
      <c r="J307" s="1" t="s">
        <v>10</v>
      </c>
      <c r="K307" s="3" t="s">
        <v>213</v>
      </c>
      <c r="L307" s="1" t="s">
        <v>10</v>
      </c>
      <c r="M307" s="4" t="s">
        <v>17</v>
      </c>
      <c r="N307" s="3" t="str">
        <f>J307</f>
        <v>[&lt;30 Lacs]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1"/>
      <c r="AA307" s="1" t="s">
        <v>16</v>
      </c>
      <c r="AB307" s="3" t="s">
        <v>12</v>
      </c>
      <c r="AC307" s="23" t="s">
        <v>37782</v>
      </c>
      <c r="AD307" s="23" t="s">
        <v>38503</v>
      </c>
      <c r="AE307" t="s">
        <v>35397</v>
      </c>
    </row>
    <row r="308" spans="1:31" ht="14.25" customHeight="1">
      <c r="A308" s="1">
        <v>307</v>
      </c>
      <c r="B308" s="9" t="s">
        <v>6</v>
      </c>
      <c r="C308" s="1" t="s">
        <v>1006</v>
      </c>
      <c r="D308" s="1" t="s">
        <v>35434</v>
      </c>
      <c r="E308" s="1" t="s">
        <v>36560</v>
      </c>
      <c r="F308" s="1" t="s">
        <v>21417</v>
      </c>
      <c r="G308" s="14">
        <v>91946994664</v>
      </c>
      <c r="H308" s="1" t="s">
        <v>20</v>
      </c>
      <c r="I308" s="1" t="s">
        <v>41</v>
      </c>
      <c r="J308" s="1" t="s">
        <v>10</v>
      </c>
      <c r="K308" s="3" t="s">
        <v>17</v>
      </c>
      <c r="L308" s="1" t="s">
        <v>10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1"/>
      <c r="AA308" s="1" t="s">
        <v>11</v>
      </c>
      <c r="AB308" s="3" t="s">
        <v>56</v>
      </c>
      <c r="AC308" s="23" t="s">
        <v>37782</v>
      </c>
      <c r="AD308" s="23" t="s">
        <v>38504</v>
      </c>
      <c r="AE308" s="20" t="s">
        <v>47358</v>
      </c>
    </row>
    <row r="309" spans="1:31" ht="14.25" customHeight="1">
      <c r="A309" s="1">
        <v>308</v>
      </c>
      <c r="B309" s="1" t="s">
        <v>54</v>
      </c>
      <c r="C309" s="1" t="s">
        <v>1027</v>
      </c>
      <c r="D309" s="1" t="s">
        <v>494</v>
      </c>
      <c r="E309" s="1" t="s">
        <v>32</v>
      </c>
      <c r="F309" s="1" t="s">
        <v>1028</v>
      </c>
      <c r="G309" s="14">
        <v>919919694661</v>
      </c>
      <c r="H309" s="1" t="s">
        <v>8</v>
      </c>
      <c r="I309" s="1" t="s">
        <v>41</v>
      </c>
      <c r="J309" s="1" t="s">
        <v>10</v>
      </c>
      <c r="K309" s="3" t="s">
        <v>42</v>
      </c>
      <c r="L309" s="1" t="s">
        <v>10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1"/>
      <c r="AA309" s="1" t="s">
        <v>16</v>
      </c>
      <c r="AB309" s="3" t="s">
        <v>12</v>
      </c>
      <c r="AC309" s="23" t="s">
        <v>37782</v>
      </c>
      <c r="AD309" s="23" t="s">
        <v>38505</v>
      </c>
      <c r="AE309" t="s">
        <v>35398</v>
      </c>
    </row>
    <row r="310" spans="1:31" ht="14.25" customHeight="1">
      <c r="A310" s="1">
        <v>309</v>
      </c>
      <c r="B310" s="9" t="s">
        <v>6</v>
      </c>
      <c r="C310" s="1" t="s">
        <v>1033</v>
      </c>
      <c r="D310" s="1" t="s">
        <v>92</v>
      </c>
      <c r="E310" s="1" t="s">
        <v>1034</v>
      </c>
      <c r="F310" s="1" t="s">
        <v>21422</v>
      </c>
      <c r="G310" s="14">
        <v>919494696400</v>
      </c>
      <c r="H310" s="1" t="s">
        <v>37</v>
      </c>
      <c r="I310" s="1" t="s">
        <v>62</v>
      </c>
      <c r="J310" s="1" t="s">
        <v>10</v>
      </c>
      <c r="K310" s="3" t="s">
        <v>171</v>
      </c>
      <c r="L310" s="1" t="s">
        <v>10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1"/>
      <c r="AA310" s="1" t="s">
        <v>16</v>
      </c>
      <c r="AB310" s="3" t="s">
        <v>12</v>
      </c>
      <c r="AC310" s="23" t="s">
        <v>37782</v>
      </c>
      <c r="AD310" s="23" t="s">
        <v>38506</v>
      </c>
      <c r="AE310" s="20" t="s">
        <v>47358</v>
      </c>
    </row>
    <row r="311" spans="1:31" ht="14.25" customHeight="1">
      <c r="A311" s="1">
        <v>310</v>
      </c>
      <c r="B311" s="1" t="s">
        <v>54</v>
      </c>
      <c r="C311" s="1" t="s">
        <v>1035</v>
      </c>
      <c r="D311" s="1" t="s">
        <v>391</v>
      </c>
      <c r="E311" s="1" t="s">
        <v>139</v>
      </c>
      <c r="F311" s="1" t="s">
        <v>21423</v>
      </c>
      <c r="G311" s="14">
        <v>914144994094</v>
      </c>
      <c r="H311" s="1" t="s">
        <v>15</v>
      </c>
      <c r="I311" s="1" t="s">
        <v>41</v>
      </c>
      <c r="J311" s="1" t="s">
        <v>10</v>
      </c>
      <c r="K311" s="3" t="s">
        <v>17</v>
      </c>
      <c r="L311" s="1" t="s">
        <v>10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1"/>
      <c r="AA311" s="1" t="s">
        <v>16</v>
      </c>
      <c r="AB311" s="3" t="s">
        <v>12</v>
      </c>
      <c r="AC311" s="23" t="s">
        <v>37782</v>
      </c>
      <c r="AD311" s="23" t="s">
        <v>38507</v>
      </c>
      <c r="AE311" s="20" t="s">
        <v>47358</v>
      </c>
    </row>
    <row r="312" spans="1:31" ht="14.25" customHeight="1">
      <c r="A312" s="1">
        <v>311</v>
      </c>
      <c r="B312" s="9" t="s">
        <v>6</v>
      </c>
      <c r="C312" s="1" t="s">
        <v>1039</v>
      </c>
      <c r="D312" s="1" t="s">
        <v>1040</v>
      </c>
      <c r="E312" s="1" t="s">
        <v>773</v>
      </c>
      <c r="F312" s="1" t="s">
        <v>21427</v>
      </c>
      <c r="G312" s="14">
        <v>919446040449</v>
      </c>
      <c r="H312" s="1" t="s">
        <v>8</v>
      </c>
      <c r="I312" s="1" t="s">
        <v>41</v>
      </c>
      <c r="J312" s="1" t="s">
        <v>10</v>
      </c>
      <c r="K312" s="3" t="s">
        <v>17</v>
      </c>
      <c r="L312" s="1" t="s">
        <v>10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1"/>
      <c r="AA312" s="1" t="s">
        <v>16</v>
      </c>
      <c r="AB312" s="3" t="s">
        <v>12</v>
      </c>
      <c r="AC312" s="23" t="s">
        <v>37782</v>
      </c>
      <c r="AD312" s="23" t="s">
        <v>38508</v>
      </c>
      <c r="AE312" t="s">
        <v>35398</v>
      </c>
    </row>
    <row r="313" spans="1:31" ht="14.25" customHeight="1">
      <c r="A313" s="1">
        <v>312</v>
      </c>
      <c r="B313" s="1" t="s">
        <v>54</v>
      </c>
      <c r="C313" s="1" t="s">
        <v>1043</v>
      </c>
      <c r="D313" s="1" t="s">
        <v>437</v>
      </c>
      <c r="E313" s="1" t="s">
        <v>131</v>
      </c>
      <c r="F313" s="1" t="s">
        <v>33480</v>
      </c>
      <c r="G313" s="14">
        <v>914690609006</v>
      </c>
      <c r="H313" s="1" t="s">
        <v>20</v>
      </c>
      <c r="I313" s="1" t="s">
        <v>41</v>
      </c>
      <c r="J313" s="1" t="s">
        <v>10</v>
      </c>
      <c r="K313" s="3" t="s">
        <v>42</v>
      </c>
      <c r="L313" s="1" t="s">
        <v>10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1"/>
      <c r="AA313" s="1" t="s">
        <v>16</v>
      </c>
      <c r="AB313" s="3" t="s">
        <v>12</v>
      </c>
      <c r="AC313" s="23" t="s">
        <v>37782</v>
      </c>
      <c r="AD313" s="23" t="s">
        <v>38509</v>
      </c>
      <c r="AE313" t="s">
        <v>35397</v>
      </c>
    </row>
    <row r="314" spans="1:31" ht="14.25" customHeight="1">
      <c r="A314" s="1">
        <v>313</v>
      </c>
      <c r="B314" s="9" t="s">
        <v>6</v>
      </c>
      <c r="C314" s="1" t="s">
        <v>1103</v>
      </c>
      <c r="D314" s="1" t="s">
        <v>1104</v>
      </c>
      <c r="E314" s="1" t="s">
        <v>534</v>
      </c>
      <c r="F314" s="1" t="s">
        <v>33484</v>
      </c>
      <c r="G314" s="14">
        <v>91994644941</v>
      </c>
      <c r="H314" s="1" t="s">
        <v>37</v>
      </c>
      <c r="I314" s="1" t="s">
        <v>107</v>
      </c>
      <c r="J314" s="1" t="s">
        <v>10</v>
      </c>
      <c r="K314" s="3" t="s">
        <v>42</v>
      </c>
      <c r="L314" s="1" t="s">
        <v>10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1"/>
      <c r="AA314" s="1" t="s">
        <v>16</v>
      </c>
      <c r="AB314" s="3" t="s">
        <v>12</v>
      </c>
      <c r="AC314" s="23" t="s">
        <v>37782</v>
      </c>
      <c r="AD314" s="23" t="s">
        <v>38510</v>
      </c>
      <c r="AE314" t="s">
        <v>35398</v>
      </c>
    </row>
    <row r="315" spans="1:31" ht="14.25" customHeight="1">
      <c r="A315" s="1">
        <v>314</v>
      </c>
      <c r="B315" s="9" t="s">
        <v>6</v>
      </c>
      <c r="C315" s="1" t="s">
        <v>1146</v>
      </c>
      <c r="D315" s="1" t="s">
        <v>35435</v>
      </c>
      <c r="E315" s="1" t="s">
        <v>328</v>
      </c>
      <c r="F315" s="1" t="s">
        <v>33489</v>
      </c>
      <c r="G315" s="14">
        <v>914466449440</v>
      </c>
      <c r="H315" s="1" t="s">
        <v>37</v>
      </c>
      <c r="I315" s="1" t="s">
        <v>41</v>
      </c>
      <c r="J315" s="1" t="s">
        <v>10</v>
      </c>
      <c r="K315" s="3" t="s">
        <v>63</v>
      </c>
      <c r="L315" s="1" t="s">
        <v>10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1"/>
      <c r="AA315" s="1" t="s">
        <v>16</v>
      </c>
      <c r="AB315" s="3" t="s">
        <v>12</v>
      </c>
      <c r="AC315" s="23" t="s">
        <v>37782</v>
      </c>
      <c r="AD315" s="23" t="s">
        <v>38511</v>
      </c>
      <c r="AE315" t="s">
        <v>35397</v>
      </c>
    </row>
    <row r="316" spans="1:31" ht="14.25" customHeight="1">
      <c r="A316" s="1">
        <v>315</v>
      </c>
      <c r="B316" s="9" t="s">
        <v>6</v>
      </c>
      <c r="C316" s="1" t="s">
        <v>1162</v>
      </c>
      <c r="D316" s="1" t="s">
        <v>1163</v>
      </c>
      <c r="E316" s="1" t="s">
        <v>19</v>
      </c>
      <c r="F316" s="1" t="s">
        <v>21471</v>
      </c>
      <c r="G316" s="14">
        <v>9199199419</v>
      </c>
      <c r="H316" s="1" t="s">
        <v>37</v>
      </c>
      <c r="I316" s="1" t="s">
        <v>41</v>
      </c>
      <c r="J316" s="1" t="s">
        <v>10</v>
      </c>
      <c r="K316" s="3" t="s">
        <v>17</v>
      </c>
      <c r="L316" s="1" t="s">
        <v>10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1"/>
      <c r="AA316" s="1" t="s">
        <v>11</v>
      </c>
      <c r="AB316" s="3" t="s">
        <v>13</v>
      </c>
      <c r="AC316" s="23" t="s">
        <v>37782</v>
      </c>
      <c r="AD316" s="23" t="s">
        <v>38512</v>
      </c>
      <c r="AE316" s="20" t="s">
        <v>47358</v>
      </c>
    </row>
    <row r="317" spans="1:31" ht="14.25" customHeight="1">
      <c r="A317" s="1">
        <v>316</v>
      </c>
      <c r="B317" s="9" t="s">
        <v>6</v>
      </c>
      <c r="C317" s="1" t="s">
        <v>1206</v>
      </c>
      <c r="D317" s="1" t="s">
        <v>1207</v>
      </c>
      <c r="E317" s="1" t="s">
        <v>139</v>
      </c>
      <c r="F317" s="1" t="s">
        <v>21492</v>
      </c>
      <c r="G317" s="14">
        <v>919466460</v>
      </c>
      <c r="H317" s="1" t="s">
        <v>15</v>
      </c>
      <c r="I317" s="1" t="s">
        <v>62</v>
      </c>
      <c r="J317" s="1" t="s">
        <v>10</v>
      </c>
      <c r="K317" s="3" t="s">
        <v>213</v>
      </c>
      <c r="L317" s="1" t="s">
        <v>10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1"/>
      <c r="AA317" s="1" t="s">
        <v>16</v>
      </c>
      <c r="AB317" s="3" t="s">
        <v>12</v>
      </c>
      <c r="AC317" s="23" t="s">
        <v>37782</v>
      </c>
      <c r="AD317" s="23" t="s">
        <v>38513</v>
      </c>
      <c r="AE317" t="s">
        <v>35397</v>
      </c>
    </row>
    <row r="318" spans="1:31" ht="14.25" customHeight="1">
      <c r="A318" s="1">
        <v>317</v>
      </c>
      <c r="B318" s="9" t="s">
        <v>6</v>
      </c>
      <c r="C318" s="1" t="s">
        <v>1247</v>
      </c>
      <c r="D318" s="1" t="s">
        <v>1248</v>
      </c>
      <c r="E318" s="1" t="s">
        <v>87</v>
      </c>
      <c r="F318" s="1" t="s">
        <v>33496</v>
      </c>
      <c r="G318" s="14">
        <v>919444111441</v>
      </c>
      <c r="H318" s="1" t="s">
        <v>20</v>
      </c>
      <c r="I318" s="1" t="s">
        <v>62</v>
      </c>
      <c r="J318" s="1" t="s">
        <v>10</v>
      </c>
      <c r="K318" s="3" t="s">
        <v>213</v>
      </c>
      <c r="L318" s="1" t="s">
        <v>10</v>
      </c>
      <c r="M318" s="4" t="s">
        <v>17</v>
      </c>
      <c r="N318" s="3" t="str">
        <f t="shared" ref="N318:N320" si="2">J318</f>
        <v>[&lt;30 Lacs]</v>
      </c>
      <c r="O318" s="4" t="s">
        <v>47347</v>
      </c>
      <c r="P318" s="3" t="s">
        <v>10</v>
      </c>
      <c r="Q318" s="3"/>
      <c r="R318" s="3"/>
      <c r="S318" s="3"/>
      <c r="T318" s="3"/>
      <c r="U318" s="3"/>
      <c r="V318" s="3"/>
      <c r="W318" s="3"/>
      <c r="X318" s="3"/>
      <c r="Y318" s="3"/>
      <c r="Z318" s="1"/>
      <c r="AA318" s="1" t="s">
        <v>16</v>
      </c>
      <c r="AB318" s="3" t="s">
        <v>12</v>
      </c>
      <c r="AC318" s="23" t="s">
        <v>37782</v>
      </c>
      <c r="AD318" s="23" t="s">
        <v>38514</v>
      </c>
      <c r="AE318" t="s">
        <v>35396</v>
      </c>
    </row>
    <row r="319" spans="1:31" ht="14.25" customHeight="1">
      <c r="A319" s="1">
        <v>318</v>
      </c>
      <c r="B319" s="1" t="s">
        <v>54</v>
      </c>
      <c r="C319" s="1" t="s">
        <v>1277</v>
      </c>
      <c r="D319" s="1" t="s">
        <v>1678</v>
      </c>
      <c r="E319" s="1" t="s">
        <v>558</v>
      </c>
      <c r="F319" s="1" t="s">
        <v>21519</v>
      </c>
      <c r="G319" s="14">
        <v>9199449644</v>
      </c>
      <c r="H319" s="1" t="s">
        <v>20</v>
      </c>
      <c r="I319" s="1" t="s">
        <v>9</v>
      </c>
      <c r="J319" s="1" t="s">
        <v>10</v>
      </c>
      <c r="K319" s="3" t="s">
        <v>213</v>
      </c>
      <c r="L319" s="1" t="s">
        <v>10</v>
      </c>
      <c r="M319" s="4" t="s">
        <v>17</v>
      </c>
      <c r="N319" s="3" t="str">
        <f t="shared" si="2"/>
        <v>[&lt;30 Lacs]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1"/>
      <c r="AA319" s="1" t="s">
        <v>16</v>
      </c>
      <c r="AB319" s="3" t="s">
        <v>12</v>
      </c>
      <c r="AC319" s="23" t="s">
        <v>37782</v>
      </c>
      <c r="AD319" s="23" t="s">
        <v>38515</v>
      </c>
      <c r="AE319" t="s">
        <v>35397</v>
      </c>
    </row>
    <row r="320" spans="1:31" ht="14.25" customHeight="1">
      <c r="A320" s="1">
        <v>319</v>
      </c>
      <c r="B320" s="9" t="s">
        <v>6</v>
      </c>
      <c r="C320" s="1" t="s">
        <v>1284</v>
      </c>
      <c r="D320" s="1" t="s">
        <v>36450</v>
      </c>
      <c r="E320" s="1" t="s">
        <v>40</v>
      </c>
      <c r="F320" s="1" t="s">
        <v>33500</v>
      </c>
      <c r="G320" s="14">
        <v>919409616464</v>
      </c>
      <c r="H320" s="1" t="s">
        <v>8</v>
      </c>
      <c r="I320" s="1" t="s">
        <v>107</v>
      </c>
      <c r="J320" s="1" t="s">
        <v>10</v>
      </c>
      <c r="K320" s="3" t="s">
        <v>17</v>
      </c>
      <c r="L320" s="1" t="s">
        <v>10</v>
      </c>
      <c r="M320" s="4" t="s">
        <v>42</v>
      </c>
      <c r="N320" s="3" t="str">
        <f t="shared" si="2"/>
        <v>[&lt;30 Lacs]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1"/>
      <c r="AA320" s="1" t="s">
        <v>16</v>
      </c>
      <c r="AB320" s="3" t="s">
        <v>12</v>
      </c>
      <c r="AC320" s="23" t="s">
        <v>37782</v>
      </c>
      <c r="AD320" s="23" t="s">
        <v>38516</v>
      </c>
      <c r="AE320" t="s">
        <v>35398</v>
      </c>
    </row>
    <row r="321" spans="1:31" ht="14.25" customHeight="1">
      <c r="A321" s="1">
        <v>320</v>
      </c>
      <c r="B321" s="1" t="s">
        <v>54</v>
      </c>
      <c r="C321" s="1" t="s">
        <v>1320</v>
      </c>
      <c r="D321" s="1" t="s">
        <v>494</v>
      </c>
      <c r="E321" s="1" t="s">
        <v>328</v>
      </c>
      <c r="F321" s="1" t="s">
        <v>21538</v>
      </c>
      <c r="G321" s="14">
        <v>91964606490</v>
      </c>
      <c r="H321" s="1" t="s">
        <v>8</v>
      </c>
      <c r="I321" s="1" t="s">
        <v>41</v>
      </c>
      <c r="J321" s="1" t="s">
        <v>10</v>
      </c>
      <c r="K321" s="3" t="s">
        <v>213</v>
      </c>
      <c r="L321" s="1" t="s">
        <v>10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1"/>
      <c r="AA321" s="1" t="s">
        <v>16</v>
      </c>
      <c r="AB321" s="3" t="s">
        <v>12</v>
      </c>
      <c r="AC321" s="23" t="s">
        <v>37782</v>
      </c>
      <c r="AD321" s="23" t="s">
        <v>38517</v>
      </c>
      <c r="AE321" s="20" t="s">
        <v>47358</v>
      </c>
    </row>
    <row r="322" spans="1:31" ht="14.25" customHeight="1">
      <c r="A322" s="1">
        <v>321</v>
      </c>
      <c r="B322" s="9" t="s">
        <v>6</v>
      </c>
      <c r="C322" s="1" t="s">
        <v>1331</v>
      </c>
      <c r="D322" s="1" t="s">
        <v>1332</v>
      </c>
      <c r="E322" s="1" t="s">
        <v>84</v>
      </c>
      <c r="F322" s="1" t="s">
        <v>31237</v>
      </c>
      <c r="G322" s="14">
        <v>91901699914</v>
      </c>
      <c r="H322" s="1" t="s">
        <v>20</v>
      </c>
      <c r="I322" s="1" t="s">
        <v>41</v>
      </c>
      <c r="J322" s="1" t="s">
        <v>10</v>
      </c>
      <c r="K322" s="3" t="s">
        <v>213</v>
      </c>
      <c r="L322" s="1" t="s">
        <v>10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1"/>
      <c r="AA322" s="1" t="s">
        <v>16</v>
      </c>
      <c r="AB322" s="3" t="s">
        <v>12</v>
      </c>
      <c r="AC322" s="23" t="s">
        <v>37782</v>
      </c>
      <c r="AD322" s="23" t="s">
        <v>38518</v>
      </c>
      <c r="AE322" t="s">
        <v>35396</v>
      </c>
    </row>
    <row r="323" spans="1:31" ht="14.25" customHeight="1">
      <c r="A323" s="1">
        <v>322</v>
      </c>
      <c r="B323" s="1" t="s">
        <v>54</v>
      </c>
      <c r="C323" s="1" t="s">
        <v>1345</v>
      </c>
      <c r="D323" s="1" t="s">
        <v>10248</v>
      </c>
      <c r="E323" s="1" t="s">
        <v>558</v>
      </c>
      <c r="F323" s="1" t="s">
        <v>31239</v>
      </c>
      <c r="G323" s="14">
        <v>91901619099</v>
      </c>
      <c r="H323" s="1" t="s">
        <v>8</v>
      </c>
      <c r="I323" s="1" t="s">
        <v>62</v>
      </c>
      <c r="J323" s="1" t="s">
        <v>10</v>
      </c>
      <c r="K323" s="3" t="s">
        <v>17</v>
      </c>
      <c r="L323" s="1" t="s">
        <v>10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1"/>
      <c r="AA323" s="1" t="s">
        <v>11</v>
      </c>
      <c r="AB323" s="3" t="s">
        <v>13</v>
      </c>
      <c r="AC323" s="23" t="s">
        <v>37782</v>
      </c>
      <c r="AD323" s="23" t="s">
        <v>38519</v>
      </c>
      <c r="AE323" t="s">
        <v>35398</v>
      </c>
    </row>
    <row r="324" spans="1:31" ht="14.25" customHeight="1">
      <c r="A324" s="1">
        <v>323</v>
      </c>
      <c r="B324" s="9" t="s">
        <v>6</v>
      </c>
      <c r="C324" s="1" t="s">
        <v>1381</v>
      </c>
      <c r="D324" s="1" t="s">
        <v>39</v>
      </c>
      <c r="E324" s="1" t="s">
        <v>1382</v>
      </c>
      <c r="F324" s="1" t="s">
        <v>21565</v>
      </c>
      <c r="G324" s="14">
        <v>91644041666</v>
      </c>
      <c r="H324" s="1" t="s">
        <v>46</v>
      </c>
      <c r="I324" s="1" t="s">
        <v>62</v>
      </c>
      <c r="J324" s="1" t="s">
        <v>10</v>
      </c>
      <c r="K324" s="3" t="s">
        <v>63</v>
      </c>
      <c r="L324" s="1" t="s">
        <v>10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1"/>
      <c r="AA324" s="1" t="s">
        <v>16</v>
      </c>
      <c r="AB324" s="3" t="s">
        <v>12</v>
      </c>
      <c r="AC324" s="23" t="s">
        <v>37782</v>
      </c>
      <c r="AD324" s="23" t="s">
        <v>38520</v>
      </c>
      <c r="AE324" s="20" t="s">
        <v>47358</v>
      </c>
    </row>
    <row r="325" spans="1:31" ht="14.25" customHeight="1">
      <c r="A325" s="1">
        <v>324</v>
      </c>
      <c r="B325" s="9" t="s">
        <v>6</v>
      </c>
      <c r="C325" s="1" t="s">
        <v>1451</v>
      </c>
      <c r="D325" s="1" t="s">
        <v>1452</v>
      </c>
      <c r="E325" s="1" t="s">
        <v>40</v>
      </c>
      <c r="F325" s="1" t="s">
        <v>1453</v>
      </c>
      <c r="G325" s="14">
        <v>91494494944</v>
      </c>
      <c r="H325" s="1" t="s">
        <v>132</v>
      </c>
      <c r="I325" s="1" t="s">
        <v>9</v>
      </c>
      <c r="J325" s="1" t="s">
        <v>10</v>
      </c>
      <c r="K325" s="3" t="s">
        <v>17</v>
      </c>
      <c r="L325" s="1" t="s">
        <v>10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1"/>
      <c r="AA325" s="1" t="s">
        <v>11</v>
      </c>
      <c r="AB325" s="3" t="s">
        <v>13</v>
      </c>
      <c r="AC325" s="23" t="s">
        <v>37782</v>
      </c>
      <c r="AD325" s="23" t="s">
        <v>38521</v>
      </c>
      <c r="AE325" s="20" t="s">
        <v>47358</v>
      </c>
    </row>
    <row r="326" spans="1:31" ht="14.25" customHeight="1">
      <c r="A326" s="1">
        <v>325</v>
      </c>
      <c r="B326" s="1" t="s">
        <v>54</v>
      </c>
      <c r="C326" s="1" t="s">
        <v>1499</v>
      </c>
      <c r="D326" s="1" t="s">
        <v>1839</v>
      </c>
      <c r="E326" s="1" t="s">
        <v>3749</v>
      </c>
      <c r="F326" s="1" t="s">
        <v>21613</v>
      </c>
      <c r="G326" s="14">
        <v>9194464949</v>
      </c>
      <c r="H326" s="1" t="s">
        <v>20</v>
      </c>
      <c r="I326" s="1" t="s">
        <v>41</v>
      </c>
      <c r="J326" s="1" t="s">
        <v>10</v>
      </c>
      <c r="K326" s="3" t="s">
        <v>17</v>
      </c>
      <c r="L326" s="1" t="s">
        <v>10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1"/>
      <c r="AA326" s="1" t="s">
        <v>11</v>
      </c>
      <c r="AB326" s="3" t="s">
        <v>56</v>
      </c>
      <c r="AC326" s="23" t="s">
        <v>37782</v>
      </c>
      <c r="AD326" s="23" t="s">
        <v>38522</v>
      </c>
      <c r="AE326" s="20" t="s">
        <v>47358</v>
      </c>
    </row>
    <row r="327" spans="1:31" ht="14.25" customHeight="1">
      <c r="A327" s="1">
        <v>326</v>
      </c>
      <c r="B327" s="9" t="s">
        <v>6</v>
      </c>
      <c r="C327" s="1" t="s">
        <v>1550</v>
      </c>
      <c r="D327" s="1" t="s">
        <v>1551</v>
      </c>
      <c r="E327" s="1" t="s">
        <v>1552</v>
      </c>
      <c r="F327" s="1" t="s">
        <v>21633</v>
      </c>
      <c r="G327" s="14">
        <v>9144696909</v>
      </c>
      <c r="H327" s="1" t="s">
        <v>8</v>
      </c>
      <c r="I327" s="1" t="s">
        <v>62</v>
      </c>
      <c r="J327" s="1" t="s">
        <v>10</v>
      </c>
      <c r="K327" s="3" t="s">
        <v>17</v>
      </c>
      <c r="L327" s="1" t="s">
        <v>10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1"/>
      <c r="AA327" s="1" t="s">
        <v>16</v>
      </c>
      <c r="AB327" s="3" t="s">
        <v>12</v>
      </c>
      <c r="AC327" s="23" t="s">
        <v>37782</v>
      </c>
      <c r="AD327" s="23" t="s">
        <v>38523</v>
      </c>
      <c r="AE327" t="s">
        <v>35396</v>
      </c>
    </row>
    <row r="328" spans="1:31" ht="14.25" customHeight="1">
      <c r="A328" s="1">
        <v>327</v>
      </c>
      <c r="B328" s="9" t="s">
        <v>6</v>
      </c>
      <c r="C328" s="1" t="s">
        <v>1616</v>
      </c>
      <c r="D328" s="1" t="s">
        <v>1617</v>
      </c>
      <c r="E328" s="1" t="s">
        <v>351</v>
      </c>
      <c r="F328" s="1" t="s">
        <v>21660</v>
      </c>
      <c r="G328" s="14">
        <v>9140661604</v>
      </c>
      <c r="H328" s="1" t="s">
        <v>8</v>
      </c>
      <c r="I328" s="1" t="s">
        <v>41</v>
      </c>
      <c r="J328" s="1" t="s">
        <v>10</v>
      </c>
      <c r="K328" s="3" t="s">
        <v>63</v>
      </c>
      <c r="L328" s="1" t="s">
        <v>10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1"/>
      <c r="AA328" s="1" t="s">
        <v>16</v>
      </c>
      <c r="AB328" s="3" t="s">
        <v>12</v>
      </c>
      <c r="AC328" s="23" t="s">
        <v>37782</v>
      </c>
      <c r="AD328" s="23" t="s">
        <v>38524</v>
      </c>
      <c r="AE328" t="s">
        <v>35397</v>
      </c>
    </row>
    <row r="329" spans="1:31" ht="14.25" customHeight="1">
      <c r="A329" s="1">
        <v>328</v>
      </c>
      <c r="B329" s="1" t="s">
        <v>54</v>
      </c>
      <c r="C329" s="1" t="s">
        <v>1671</v>
      </c>
      <c r="D329" s="1" t="s">
        <v>1302</v>
      </c>
      <c r="E329" s="1" t="s">
        <v>8666</v>
      </c>
      <c r="F329" s="1" t="s">
        <v>21685</v>
      </c>
      <c r="G329" s="14">
        <v>919106690414</v>
      </c>
      <c r="H329" s="1" t="s">
        <v>37</v>
      </c>
      <c r="I329" s="1" t="s">
        <v>9</v>
      </c>
      <c r="J329" s="1" t="s">
        <v>10</v>
      </c>
      <c r="K329" s="3" t="s">
        <v>17</v>
      </c>
      <c r="L329" s="1" t="s">
        <v>10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1"/>
      <c r="AA329" s="1" t="s">
        <v>16</v>
      </c>
      <c r="AB329" s="3" t="s">
        <v>12</v>
      </c>
      <c r="AC329" s="23" t="s">
        <v>37782</v>
      </c>
      <c r="AD329" s="23" t="s">
        <v>38525</v>
      </c>
      <c r="AE329" s="20" t="s">
        <v>47358</v>
      </c>
    </row>
    <row r="330" spans="1:31" ht="14.25" customHeight="1">
      <c r="A330" s="1">
        <v>329</v>
      </c>
      <c r="B330" s="9" t="s">
        <v>6</v>
      </c>
      <c r="C330" s="1" t="s">
        <v>1688</v>
      </c>
      <c r="D330" s="1" t="s">
        <v>1689</v>
      </c>
      <c r="E330" s="1" t="s">
        <v>40</v>
      </c>
      <c r="F330" s="1" t="s">
        <v>21690</v>
      </c>
      <c r="G330" s="14">
        <v>919466616</v>
      </c>
      <c r="H330" s="1" t="s">
        <v>15</v>
      </c>
      <c r="I330" s="1" t="s">
        <v>62</v>
      </c>
      <c r="J330" s="1" t="s">
        <v>10</v>
      </c>
      <c r="K330" s="3" t="s">
        <v>17</v>
      </c>
      <c r="L330" s="1" t="s">
        <v>10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1"/>
      <c r="AA330" s="1" t="s">
        <v>11</v>
      </c>
      <c r="AB330" s="3" t="s">
        <v>538</v>
      </c>
      <c r="AC330" s="23" t="s">
        <v>37782</v>
      </c>
      <c r="AD330" s="23" t="s">
        <v>38526</v>
      </c>
      <c r="AE330" s="20" t="s">
        <v>47358</v>
      </c>
    </row>
    <row r="331" spans="1:31" ht="14.25" customHeight="1">
      <c r="A331" s="1">
        <v>330</v>
      </c>
      <c r="B331" s="9" t="s">
        <v>6</v>
      </c>
      <c r="C331" s="1" t="s">
        <v>1692</v>
      </c>
      <c r="D331" s="1" t="s">
        <v>494</v>
      </c>
      <c r="E331" s="1" t="s">
        <v>260</v>
      </c>
      <c r="F331" s="1" t="s">
        <v>21691</v>
      </c>
      <c r="G331" s="14">
        <v>914000006944</v>
      </c>
      <c r="H331" s="1" t="s">
        <v>8</v>
      </c>
      <c r="I331" s="1" t="s">
        <v>9</v>
      </c>
      <c r="J331" s="1" t="s">
        <v>10</v>
      </c>
      <c r="K331" s="3" t="s">
        <v>17</v>
      </c>
      <c r="L331" s="1" t="s">
        <v>10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1"/>
      <c r="AA331" s="1" t="s">
        <v>11</v>
      </c>
      <c r="AB331" s="3" t="s">
        <v>56</v>
      </c>
      <c r="AC331" s="23" t="s">
        <v>37782</v>
      </c>
      <c r="AD331" s="23" t="s">
        <v>38527</v>
      </c>
      <c r="AE331" t="s">
        <v>35396</v>
      </c>
    </row>
    <row r="332" spans="1:31" ht="14.25" customHeight="1">
      <c r="A332" s="1">
        <v>331</v>
      </c>
      <c r="B332" s="1" t="s">
        <v>54</v>
      </c>
      <c r="C332" s="1" t="s">
        <v>1697</v>
      </c>
      <c r="D332" s="1" t="s">
        <v>486</v>
      </c>
      <c r="E332" s="1" t="s">
        <v>5517</v>
      </c>
      <c r="F332" s="1" t="s">
        <v>21695</v>
      </c>
      <c r="G332" s="14">
        <v>91941991964</v>
      </c>
      <c r="H332" s="1" t="s">
        <v>8</v>
      </c>
      <c r="I332" s="1" t="s">
        <v>41</v>
      </c>
      <c r="J332" s="1" t="s">
        <v>10</v>
      </c>
      <c r="K332" s="3" t="s">
        <v>63</v>
      </c>
      <c r="L332" s="1" t="s">
        <v>10</v>
      </c>
      <c r="M332" s="3" t="s">
        <v>213</v>
      </c>
      <c r="N332" s="3" t="str">
        <f>J332</f>
        <v>[&lt;30 Lacs]</v>
      </c>
      <c r="O332" s="3" t="s">
        <v>17</v>
      </c>
      <c r="P332" s="3" t="s">
        <v>10</v>
      </c>
      <c r="Q332" s="3" t="s">
        <v>42</v>
      </c>
      <c r="R332" s="3" t="s">
        <v>10</v>
      </c>
      <c r="S332" s="3" t="s">
        <v>27</v>
      </c>
      <c r="T332" s="3" t="s">
        <v>10</v>
      </c>
      <c r="U332" s="3" t="s">
        <v>117</v>
      </c>
      <c r="V332" s="3" t="s">
        <v>10</v>
      </c>
      <c r="W332" s="3" t="s">
        <v>178</v>
      </c>
      <c r="X332" s="3" t="s">
        <v>10</v>
      </c>
      <c r="Y332" s="3" t="s">
        <v>171</v>
      </c>
      <c r="Z332" s="1" t="s">
        <v>10</v>
      </c>
      <c r="AA332" s="1" t="s">
        <v>16</v>
      </c>
      <c r="AB332" s="3" t="s">
        <v>12</v>
      </c>
      <c r="AC332" s="23" t="s">
        <v>37782</v>
      </c>
      <c r="AD332" s="23" t="s">
        <v>38528</v>
      </c>
      <c r="AE332" t="s">
        <v>35396</v>
      </c>
    </row>
    <row r="333" spans="1:31" ht="14.25" customHeight="1">
      <c r="A333" s="1">
        <v>332</v>
      </c>
      <c r="B333" s="1" t="s">
        <v>54</v>
      </c>
      <c r="C333" s="1" t="s">
        <v>1703</v>
      </c>
      <c r="D333" s="1" t="s">
        <v>36451</v>
      </c>
      <c r="E333" s="1" t="s">
        <v>139</v>
      </c>
      <c r="F333" s="1" t="s">
        <v>21696</v>
      </c>
      <c r="G333" s="14">
        <v>919664469404</v>
      </c>
      <c r="H333" s="1" t="s">
        <v>8</v>
      </c>
      <c r="I333" s="1" t="s">
        <v>41</v>
      </c>
      <c r="J333" s="1" t="s">
        <v>10</v>
      </c>
      <c r="K333" s="3" t="s">
        <v>42</v>
      </c>
      <c r="L333" s="1" t="s">
        <v>10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1"/>
      <c r="AA333" s="1" t="s">
        <v>16</v>
      </c>
      <c r="AB333" s="3" t="s">
        <v>12</v>
      </c>
      <c r="AC333" s="23" t="s">
        <v>37782</v>
      </c>
      <c r="AD333" s="23" t="s">
        <v>38529</v>
      </c>
      <c r="AE333" s="20" t="s">
        <v>47358</v>
      </c>
    </row>
    <row r="334" spans="1:31" ht="14.25" customHeight="1">
      <c r="A334" s="1">
        <v>333</v>
      </c>
      <c r="B334" s="1" t="s">
        <v>54</v>
      </c>
      <c r="C334" s="1" t="s">
        <v>1749</v>
      </c>
      <c r="D334" s="1" t="s">
        <v>1302</v>
      </c>
      <c r="E334" s="1" t="s">
        <v>362</v>
      </c>
      <c r="F334" s="1" t="s">
        <v>31277</v>
      </c>
      <c r="G334" s="14">
        <v>9199944446</v>
      </c>
      <c r="H334" s="1" t="s">
        <v>20</v>
      </c>
      <c r="I334" s="1" t="s">
        <v>41</v>
      </c>
      <c r="J334" s="1" t="s">
        <v>10</v>
      </c>
      <c r="K334" s="3" t="s">
        <v>171</v>
      </c>
      <c r="L334" s="1" t="s">
        <v>10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1"/>
      <c r="AA334" s="1" t="s">
        <v>11</v>
      </c>
      <c r="AB334" s="3" t="s">
        <v>56</v>
      </c>
      <c r="AC334" s="23" t="s">
        <v>37782</v>
      </c>
      <c r="AD334" s="23" t="s">
        <v>38530</v>
      </c>
      <c r="AE334" t="s">
        <v>35396</v>
      </c>
    </row>
    <row r="335" spans="1:31" ht="14.25" customHeight="1">
      <c r="A335" s="1">
        <v>334</v>
      </c>
      <c r="B335" s="9" t="s">
        <v>6</v>
      </c>
      <c r="C335" s="1" t="s">
        <v>1750</v>
      </c>
      <c r="D335" s="1" t="s">
        <v>951</v>
      </c>
      <c r="E335" s="1" t="s">
        <v>40</v>
      </c>
      <c r="F335" s="1" t="s">
        <v>21709</v>
      </c>
      <c r="G335" s="14">
        <v>91909969696</v>
      </c>
      <c r="H335" s="1" t="s">
        <v>15</v>
      </c>
      <c r="I335" s="1" t="s">
        <v>9</v>
      </c>
      <c r="J335" s="1" t="s">
        <v>10</v>
      </c>
      <c r="K335" s="3" t="s">
        <v>27</v>
      </c>
      <c r="L335" s="1" t="s">
        <v>10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1"/>
      <c r="AA335" s="1" t="s">
        <v>16</v>
      </c>
      <c r="AB335" s="3" t="s">
        <v>12</v>
      </c>
      <c r="AC335" s="23" t="s">
        <v>37782</v>
      </c>
      <c r="AD335" s="23" t="s">
        <v>38531</v>
      </c>
      <c r="AE335" t="s">
        <v>35397</v>
      </c>
    </row>
    <row r="336" spans="1:31" ht="14.25" customHeight="1">
      <c r="A336" s="1">
        <v>335</v>
      </c>
      <c r="B336" s="1" t="s">
        <v>54</v>
      </c>
      <c r="C336" s="1" t="s">
        <v>1751</v>
      </c>
      <c r="D336" s="1" t="s">
        <v>463</v>
      </c>
      <c r="E336" s="1" t="s">
        <v>87</v>
      </c>
      <c r="F336" s="1" t="s">
        <v>33546</v>
      </c>
      <c r="G336" s="14">
        <v>914611194196</v>
      </c>
      <c r="H336" s="1" t="s">
        <v>20</v>
      </c>
      <c r="I336" s="1" t="s">
        <v>9</v>
      </c>
      <c r="J336" s="1" t="s">
        <v>10</v>
      </c>
      <c r="K336" s="3" t="s">
        <v>17</v>
      </c>
      <c r="L336" s="1" t="s">
        <v>10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1"/>
      <c r="AA336" s="1" t="s">
        <v>11</v>
      </c>
      <c r="AB336" s="3" t="s">
        <v>56</v>
      </c>
      <c r="AC336" s="23" t="s">
        <v>37782</v>
      </c>
      <c r="AD336" s="23" t="s">
        <v>38532</v>
      </c>
      <c r="AE336" t="s">
        <v>35396</v>
      </c>
    </row>
    <row r="337" spans="1:31" ht="14.25" customHeight="1">
      <c r="A337" s="1">
        <v>336</v>
      </c>
      <c r="B337" s="9" t="s">
        <v>6</v>
      </c>
      <c r="C337" s="1" t="s">
        <v>1752</v>
      </c>
      <c r="D337" s="1" t="s">
        <v>3431</v>
      </c>
      <c r="E337" s="1" t="s">
        <v>36561</v>
      </c>
      <c r="F337" s="1" t="s">
        <v>21710</v>
      </c>
      <c r="G337" s="14">
        <v>9191941440</v>
      </c>
      <c r="H337" s="1" t="s">
        <v>15</v>
      </c>
      <c r="I337" s="1" t="s">
        <v>9</v>
      </c>
      <c r="J337" s="1" t="s">
        <v>10</v>
      </c>
      <c r="K337" s="3" t="s">
        <v>42</v>
      </c>
      <c r="L337" s="1" t="s">
        <v>10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1"/>
      <c r="AA337" s="1" t="s">
        <v>16</v>
      </c>
      <c r="AB337" s="3" t="s">
        <v>12</v>
      </c>
      <c r="AC337" s="23" t="s">
        <v>37782</v>
      </c>
      <c r="AD337" s="23" t="s">
        <v>38533</v>
      </c>
      <c r="AE337" s="20" t="s">
        <v>47358</v>
      </c>
    </row>
    <row r="338" spans="1:31" ht="14.25" customHeight="1">
      <c r="A338" s="1">
        <v>337</v>
      </c>
      <c r="B338" s="1" t="s">
        <v>54</v>
      </c>
      <c r="C338" s="1" t="s">
        <v>1773</v>
      </c>
      <c r="D338" s="1" t="s">
        <v>5770</v>
      </c>
      <c r="E338" s="1" t="s">
        <v>1047</v>
      </c>
      <c r="F338" s="1" t="s">
        <v>31282</v>
      </c>
      <c r="G338" s="14">
        <v>9194441444</v>
      </c>
      <c r="H338" s="1" t="s">
        <v>20</v>
      </c>
      <c r="I338" s="1" t="s">
        <v>41</v>
      </c>
      <c r="J338" s="1" t="s">
        <v>10</v>
      </c>
      <c r="K338" s="3" t="s">
        <v>17</v>
      </c>
      <c r="L338" s="1" t="s">
        <v>10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1"/>
      <c r="AA338" s="1" t="s">
        <v>16</v>
      </c>
      <c r="AB338" s="3" t="s">
        <v>12</v>
      </c>
      <c r="AC338" s="23" t="s">
        <v>37782</v>
      </c>
      <c r="AD338" s="23" t="s">
        <v>38534</v>
      </c>
      <c r="AE338" t="s">
        <v>35397</v>
      </c>
    </row>
    <row r="339" spans="1:31" ht="14.25" customHeight="1">
      <c r="A339" s="1">
        <v>338</v>
      </c>
      <c r="B339" s="1" t="s">
        <v>54</v>
      </c>
      <c r="C339" s="1" t="s">
        <v>1795</v>
      </c>
      <c r="D339" s="1" t="s">
        <v>35436</v>
      </c>
      <c r="E339" s="1" t="s">
        <v>2107</v>
      </c>
      <c r="F339" s="1" t="s">
        <v>21733</v>
      </c>
      <c r="G339" s="14">
        <v>9106900644</v>
      </c>
      <c r="H339" s="1" t="s">
        <v>15</v>
      </c>
      <c r="I339" s="1" t="s">
        <v>41</v>
      </c>
      <c r="J339" s="1" t="s">
        <v>10</v>
      </c>
      <c r="K339" s="3" t="s">
        <v>17</v>
      </c>
      <c r="L339" s="1" t="s">
        <v>10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1"/>
      <c r="AA339" s="1" t="s">
        <v>16</v>
      </c>
      <c r="AB339" s="3" t="s">
        <v>12</v>
      </c>
      <c r="AC339" s="23" t="s">
        <v>37782</v>
      </c>
      <c r="AD339" s="23" t="s">
        <v>38535</v>
      </c>
      <c r="AE339" s="20" t="s">
        <v>47358</v>
      </c>
    </row>
    <row r="340" spans="1:31" ht="14.25" customHeight="1">
      <c r="A340" s="1">
        <v>339</v>
      </c>
      <c r="B340" s="1" t="s">
        <v>54</v>
      </c>
      <c r="C340" s="1" t="s">
        <v>1816</v>
      </c>
      <c r="D340" s="1" t="s">
        <v>11014</v>
      </c>
      <c r="E340" s="1" t="s">
        <v>558</v>
      </c>
      <c r="F340" s="1" t="s">
        <v>31287</v>
      </c>
      <c r="G340" s="14">
        <v>9144444944</v>
      </c>
      <c r="H340" s="1" t="s">
        <v>20</v>
      </c>
      <c r="I340" s="1" t="s">
        <v>9</v>
      </c>
      <c r="J340" s="1" t="s">
        <v>10</v>
      </c>
      <c r="K340" s="3" t="s">
        <v>63</v>
      </c>
      <c r="L340" s="1" t="s">
        <v>10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1"/>
      <c r="AA340" s="1" t="s">
        <v>16</v>
      </c>
      <c r="AB340" s="3" t="s">
        <v>12</v>
      </c>
      <c r="AC340" s="23" t="s">
        <v>37782</v>
      </c>
      <c r="AD340" s="23" t="s">
        <v>38536</v>
      </c>
      <c r="AE340" t="s">
        <v>35396</v>
      </c>
    </row>
    <row r="341" spans="1:31" ht="14.25" customHeight="1">
      <c r="A341" s="1">
        <v>340</v>
      </c>
      <c r="B341" s="1" t="s">
        <v>54</v>
      </c>
      <c r="C341" s="1" t="s">
        <v>1835</v>
      </c>
      <c r="D341" s="1" t="s">
        <v>1836</v>
      </c>
      <c r="E341" s="1" t="s">
        <v>1797</v>
      </c>
      <c r="F341" s="1" t="s">
        <v>21749</v>
      </c>
      <c r="G341" s="14">
        <v>91949164914</v>
      </c>
      <c r="H341" s="1" t="s">
        <v>20</v>
      </c>
      <c r="I341" s="1" t="s">
        <v>9</v>
      </c>
      <c r="J341" s="1" t="s">
        <v>10</v>
      </c>
      <c r="K341" s="3" t="s">
        <v>17</v>
      </c>
      <c r="L341" s="1" t="s">
        <v>10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1"/>
      <c r="AA341" s="1" t="s">
        <v>11</v>
      </c>
      <c r="AB341" s="3" t="s">
        <v>13</v>
      </c>
      <c r="AC341" s="23" t="s">
        <v>37782</v>
      </c>
      <c r="AD341" s="23" t="s">
        <v>38537</v>
      </c>
      <c r="AE341" t="s">
        <v>35397</v>
      </c>
    </row>
    <row r="342" spans="1:31" ht="14.25" customHeight="1">
      <c r="A342" s="1">
        <v>341</v>
      </c>
      <c r="B342" s="1" t="s">
        <v>54</v>
      </c>
      <c r="C342" s="1" t="s">
        <v>1844</v>
      </c>
      <c r="D342" s="1" t="s">
        <v>36415</v>
      </c>
      <c r="E342" s="1" t="s">
        <v>1397</v>
      </c>
      <c r="F342" s="1" t="s">
        <v>21753</v>
      </c>
      <c r="G342" s="14">
        <v>91910494141</v>
      </c>
      <c r="H342" s="1" t="s">
        <v>20</v>
      </c>
      <c r="I342" s="1" t="s">
        <v>41</v>
      </c>
      <c r="J342" s="1" t="s">
        <v>10</v>
      </c>
      <c r="K342" s="3" t="s">
        <v>17</v>
      </c>
      <c r="L342" s="1" t="s">
        <v>10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1"/>
      <c r="AA342" s="1" t="s">
        <v>16</v>
      </c>
      <c r="AB342" s="3" t="s">
        <v>12</v>
      </c>
      <c r="AC342" s="23" t="s">
        <v>37782</v>
      </c>
      <c r="AD342" s="23" t="s">
        <v>38538</v>
      </c>
      <c r="AE342" t="s">
        <v>35396</v>
      </c>
    </row>
    <row r="343" spans="1:31" ht="14.25" customHeight="1">
      <c r="A343" s="1">
        <v>342</v>
      </c>
      <c r="B343" s="9" t="s">
        <v>6</v>
      </c>
      <c r="C343" s="1" t="s">
        <v>1911</v>
      </c>
      <c r="D343" s="1" t="s">
        <v>1625</v>
      </c>
      <c r="E343" s="1" t="s">
        <v>1912</v>
      </c>
      <c r="F343" s="1" t="s">
        <v>21783</v>
      </c>
      <c r="G343" s="14">
        <v>914999104446</v>
      </c>
      <c r="H343" s="1" t="s">
        <v>15</v>
      </c>
      <c r="I343" s="1" t="s">
        <v>41</v>
      </c>
      <c r="J343" s="1" t="s">
        <v>10</v>
      </c>
      <c r="K343" s="3" t="s">
        <v>42</v>
      </c>
      <c r="L343" s="1" t="s">
        <v>10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1"/>
      <c r="AA343" s="1" t="s">
        <v>16</v>
      </c>
      <c r="AB343" s="3" t="s">
        <v>12</v>
      </c>
      <c r="AC343" s="23" t="s">
        <v>37782</v>
      </c>
      <c r="AD343" s="23" t="s">
        <v>38539</v>
      </c>
      <c r="AE343" t="s">
        <v>35397</v>
      </c>
    </row>
    <row r="344" spans="1:31" ht="14.25" customHeight="1">
      <c r="A344" s="1">
        <v>343</v>
      </c>
      <c r="B344" s="1" t="s">
        <v>54</v>
      </c>
      <c r="C344" s="1" t="s">
        <v>1920</v>
      </c>
      <c r="D344" s="1" t="s">
        <v>336</v>
      </c>
      <c r="E344" s="1" t="s">
        <v>788</v>
      </c>
      <c r="F344" s="1" t="s">
        <v>21786</v>
      </c>
      <c r="G344" s="14">
        <v>91416094699</v>
      </c>
      <c r="H344" s="1" t="s">
        <v>8</v>
      </c>
      <c r="I344" s="1" t="s">
        <v>62</v>
      </c>
      <c r="J344" s="1" t="s">
        <v>10</v>
      </c>
      <c r="K344" s="3" t="s">
        <v>17</v>
      </c>
      <c r="L344" s="1" t="s">
        <v>10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1"/>
      <c r="AA344" s="1" t="s">
        <v>16</v>
      </c>
      <c r="AB344" s="3" t="s">
        <v>12</v>
      </c>
      <c r="AC344" s="23" t="s">
        <v>37782</v>
      </c>
      <c r="AD344" s="23" t="s">
        <v>38540</v>
      </c>
      <c r="AE344" t="s">
        <v>35398</v>
      </c>
    </row>
    <row r="345" spans="1:31" ht="14.25" customHeight="1">
      <c r="A345" s="1">
        <v>344</v>
      </c>
      <c r="B345" s="9" t="s">
        <v>6</v>
      </c>
      <c r="C345" s="1" t="s">
        <v>1927</v>
      </c>
      <c r="D345" s="1" t="s">
        <v>1928</v>
      </c>
      <c r="E345" s="1" t="s">
        <v>1929</v>
      </c>
      <c r="F345" s="1" t="s">
        <v>21790</v>
      </c>
      <c r="G345" s="14">
        <v>919664694994</v>
      </c>
      <c r="H345" s="1" t="s">
        <v>8</v>
      </c>
      <c r="I345" s="1" t="s">
        <v>41</v>
      </c>
      <c r="J345" s="1" t="s">
        <v>10</v>
      </c>
      <c r="K345" s="3" t="s">
        <v>171</v>
      </c>
      <c r="L345" s="1" t="s">
        <v>10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1"/>
      <c r="AA345" s="1" t="s">
        <v>16</v>
      </c>
      <c r="AB345" s="3" t="s">
        <v>12</v>
      </c>
      <c r="AC345" s="23" t="s">
        <v>37782</v>
      </c>
      <c r="AD345" s="23" t="s">
        <v>38541</v>
      </c>
      <c r="AE345" t="s">
        <v>35398</v>
      </c>
    </row>
    <row r="346" spans="1:31" ht="14.25" customHeight="1">
      <c r="A346" s="1">
        <v>345</v>
      </c>
      <c r="B346" s="9" t="s">
        <v>6</v>
      </c>
      <c r="C346" s="1" t="s">
        <v>1947</v>
      </c>
      <c r="D346" s="1" t="s">
        <v>546</v>
      </c>
      <c r="E346" s="1" t="s">
        <v>40</v>
      </c>
      <c r="F346" s="1" t="s">
        <v>21798</v>
      </c>
      <c r="G346" s="14">
        <v>91944646164</v>
      </c>
      <c r="H346" s="1" t="s">
        <v>37</v>
      </c>
      <c r="I346" s="1" t="s">
        <v>9</v>
      </c>
      <c r="J346" s="1" t="s">
        <v>10</v>
      </c>
      <c r="K346" s="3" t="s">
        <v>42</v>
      </c>
      <c r="L346" s="1" t="s">
        <v>10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1"/>
      <c r="AA346" s="1" t="s">
        <v>16</v>
      </c>
      <c r="AB346" s="3" t="s">
        <v>12</v>
      </c>
      <c r="AC346" s="23" t="s">
        <v>37782</v>
      </c>
      <c r="AD346" s="23" t="s">
        <v>38542</v>
      </c>
      <c r="AE346" t="s">
        <v>35397</v>
      </c>
    </row>
    <row r="347" spans="1:31" ht="14.25" customHeight="1">
      <c r="A347" s="1">
        <v>346</v>
      </c>
      <c r="B347" s="9" t="s">
        <v>6</v>
      </c>
      <c r="C347" s="1" t="s">
        <v>1963</v>
      </c>
      <c r="D347" s="1" t="s">
        <v>318</v>
      </c>
      <c r="E347" s="1" t="s">
        <v>139</v>
      </c>
      <c r="F347" s="1" t="s">
        <v>21805</v>
      </c>
      <c r="G347" s="14">
        <v>91641449419</v>
      </c>
      <c r="H347" s="1" t="s">
        <v>8</v>
      </c>
      <c r="I347" s="1" t="s">
        <v>9</v>
      </c>
      <c r="J347" s="1" t="s">
        <v>10</v>
      </c>
      <c r="K347" s="3" t="s">
        <v>42</v>
      </c>
      <c r="L347" s="1" t="s">
        <v>10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1"/>
      <c r="AA347" s="1" t="s">
        <v>16</v>
      </c>
      <c r="AB347" s="3" t="s">
        <v>12</v>
      </c>
      <c r="AC347" s="23" t="s">
        <v>37782</v>
      </c>
      <c r="AD347" s="23" t="s">
        <v>38543</v>
      </c>
      <c r="AE347" t="s">
        <v>35396</v>
      </c>
    </row>
    <row r="348" spans="1:31" ht="14.25" customHeight="1">
      <c r="A348" s="1">
        <v>347</v>
      </c>
      <c r="B348" s="9" t="s">
        <v>6</v>
      </c>
      <c r="C348" s="1" t="s">
        <v>1997</v>
      </c>
      <c r="D348" s="1" t="s">
        <v>522</v>
      </c>
      <c r="E348" s="1" t="s">
        <v>40</v>
      </c>
      <c r="F348" s="1" t="s">
        <v>21822</v>
      </c>
      <c r="G348" s="14">
        <v>919904146041</v>
      </c>
      <c r="H348" s="1" t="s">
        <v>132</v>
      </c>
      <c r="I348" s="1" t="s">
        <v>9</v>
      </c>
      <c r="J348" s="1" t="s">
        <v>10</v>
      </c>
      <c r="K348" s="3" t="s">
        <v>17</v>
      </c>
      <c r="L348" s="1" t="s">
        <v>10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1"/>
      <c r="AA348" s="1" t="s">
        <v>11</v>
      </c>
      <c r="AB348" s="3" t="s">
        <v>538</v>
      </c>
      <c r="AC348" s="23" t="s">
        <v>37782</v>
      </c>
      <c r="AD348" s="23" t="s">
        <v>38544</v>
      </c>
      <c r="AE348" t="s">
        <v>35397</v>
      </c>
    </row>
    <row r="349" spans="1:31" ht="14.25" customHeight="1">
      <c r="A349" s="1">
        <v>348</v>
      </c>
      <c r="B349" s="1" t="s">
        <v>54</v>
      </c>
      <c r="C349" s="1" t="s">
        <v>2003</v>
      </c>
      <c r="D349" s="1" t="s">
        <v>773</v>
      </c>
      <c r="E349" s="1" t="s">
        <v>2004</v>
      </c>
      <c r="F349" s="1" t="s">
        <v>21825</v>
      </c>
      <c r="G349" s="14">
        <v>914141449449</v>
      </c>
      <c r="H349" s="1" t="s">
        <v>20</v>
      </c>
      <c r="I349" s="1" t="s">
        <v>41</v>
      </c>
      <c r="J349" s="1" t="s">
        <v>10</v>
      </c>
      <c r="K349" s="3" t="s">
        <v>17</v>
      </c>
      <c r="L349" s="1" t="s">
        <v>10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1"/>
      <c r="AA349" s="1" t="s">
        <v>16</v>
      </c>
      <c r="AB349" s="3" t="s">
        <v>12</v>
      </c>
      <c r="AC349" s="23" t="s">
        <v>37782</v>
      </c>
      <c r="AD349" s="23" t="s">
        <v>38545</v>
      </c>
      <c r="AE349" t="s">
        <v>35396</v>
      </c>
    </row>
    <row r="350" spans="1:31" ht="14.25" customHeight="1">
      <c r="A350" s="1">
        <v>349</v>
      </c>
      <c r="B350" s="9" t="s">
        <v>6</v>
      </c>
      <c r="C350" s="1" t="s">
        <v>2010</v>
      </c>
      <c r="D350" s="1" t="s">
        <v>36452</v>
      </c>
      <c r="E350" s="1" t="s">
        <v>139</v>
      </c>
      <c r="F350" s="1" t="s">
        <v>21828</v>
      </c>
      <c r="G350" s="14">
        <v>919614009494</v>
      </c>
      <c r="H350" s="1" t="s">
        <v>8</v>
      </c>
      <c r="I350" s="1" t="s">
        <v>62</v>
      </c>
      <c r="J350" s="1" t="s">
        <v>10</v>
      </c>
      <c r="K350" s="3" t="s">
        <v>213</v>
      </c>
      <c r="L350" s="1" t="s">
        <v>10</v>
      </c>
      <c r="M350" s="4" t="s">
        <v>17</v>
      </c>
      <c r="N350" s="3" t="str">
        <f>J350</f>
        <v>[&lt;30 Lacs]</v>
      </c>
      <c r="O350" s="4" t="s">
        <v>47347</v>
      </c>
      <c r="P350" s="3" t="s">
        <v>10</v>
      </c>
      <c r="Q350" s="3" t="s">
        <v>27</v>
      </c>
      <c r="R350" s="3" t="s">
        <v>10</v>
      </c>
      <c r="S350" s="3"/>
      <c r="T350" s="3"/>
      <c r="U350" s="3"/>
      <c r="V350" s="3"/>
      <c r="W350" s="3"/>
      <c r="X350" s="3"/>
      <c r="Y350" s="3"/>
      <c r="Z350" s="1"/>
      <c r="AA350" s="1" t="s">
        <v>16</v>
      </c>
      <c r="AB350" s="3" t="s">
        <v>12</v>
      </c>
      <c r="AC350" s="23" t="s">
        <v>37782</v>
      </c>
      <c r="AD350" s="23" t="s">
        <v>38546</v>
      </c>
      <c r="AE350" t="s">
        <v>35397</v>
      </c>
    </row>
    <row r="351" spans="1:31" ht="14.25" customHeight="1">
      <c r="A351" s="1">
        <v>350</v>
      </c>
      <c r="B351" s="9" t="s">
        <v>6</v>
      </c>
      <c r="C351" s="1" t="s">
        <v>2025</v>
      </c>
      <c r="D351" s="1" t="s">
        <v>35437</v>
      </c>
      <c r="E351" s="1" t="s">
        <v>494</v>
      </c>
      <c r="F351" s="1" t="s">
        <v>21838</v>
      </c>
      <c r="G351" s="14">
        <v>919449640194</v>
      </c>
      <c r="H351" s="1" t="s">
        <v>15</v>
      </c>
      <c r="I351" s="1" t="s">
        <v>62</v>
      </c>
      <c r="J351" s="1" t="s">
        <v>10</v>
      </c>
      <c r="K351" s="3" t="s">
        <v>17</v>
      </c>
      <c r="L351" s="1" t="s">
        <v>10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1"/>
      <c r="AA351" s="1" t="s">
        <v>16</v>
      </c>
      <c r="AB351" s="3" t="s">
        <v>12</v>
      </c>
      <c r="AC351" s="23" t="s">
        <v>37782</v>
      </c>
      <c r="AD351" s="23" t="s">
        <v>38547</v>
      </c>
      <c r="AE351" t="s">
        <v>35397</v>
      </c>
    </row>
    <row r="352" spans="1:31" ht="14.25" customHeight="1">
      <c r="A352" s="1">
        <v>351</v>
      </c>
      <c r="B352" s="1" t="s">
        <v>54</v>
      </c>
      <c r="C352" s="1" t="s">
        <v>2053</v>
      </c>
      <c r="D352" s="1" t="s">
        <v>526</v>
      </c>
      <c r="E352" s="1" t="s">
        <v>36562</v>
      </c>
      <c r="F352" s="1" t="s">
        <v>21847</v>
      </c>
      <c r="G352" s="14">
        <v>91949606146</v>
      </c>
      <c r="H352" s="1" t="s">
        <v>20</v>
      </c>
      <c r="I352" s="1" t="s">
        <v>41</v>
      </c>
      <c r="J352" s="1" t="s">
        <v>10</v>
      </c>
      <c r="K352" s="3" t="s">
        <v>42</v>
      </c>
      <c r="L352" s="1" t="s">
        <v>10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1"/>
      <c r="AA352" s="1" t="s">
        <v>16</v>
      </c>
      <c r="AB352" s="3" t="s">
        <v>12</v>
      </c>
      <c r="AC352" s="23" t="s">
        <v>37782</v>
      </c>
      <c r="AD352" s="23" t="s">
        <v>38548</v>
      </c>
      <c r="AE352" s="20" t="s">
        <v>47358</v>
      </c>
    </row>
    <row r="353" spans="1:31" ht="14.25" customHeight="1">
      <c r="A353" s="1">
        <v>352</v>
      </c>
      <c r="B353" s="9" t="s">
        <v>6</v>
      </c>
      <c r="C353" s="1" t="s">
        <v>2105</v>
      </c>
      <c r="D353" s="1" t="s">
        <v>2106</v>
      </c>
      <c r="E353" s="1" t="s">
        <v>2107</v>
      </c>
      <c r="F353" s="1" t="s">
        <v>21868</v>
      </c>
      <c r="G353" s="14">
        <v>91999444994</v>
      </c>
      <c r="H353" s="1" t="s">
        <v>8</v>
      </c>
      <c r="I353" s="1" t="s">
        <v>9</v>
      </c>
      <c r="J353" s="1" t="s">
        <v>10</v>
      </c>
      <c r="K353" s="3" t="s">
        <v>42</v>
      </c>
      <c r="L353" s="1" t="s">
        <v>10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1"/>
      <c r="AA353" s="1" t="s">
        <v>16</v>
      </c>
      <c r="AB353" s="3" t="s">
        <v>12</v>
      </c>
      <c r="AC353" s="23" t="s">
        <v>37782</v>
      </c>
      <c r="AD353" s="23" t="s">
        <v>38549</v>
      </c>
      <c r="AE353" t="s">
        <v>35397</v>
      </c>
    </row>
    <row r="354" spans="1:31" ht="14.25" customHeight="1">
      <c r="A354" s="1">
        <v>353</v>
      </c>
      <c r="B354" s="9" t="s">
        <v>6</v>
      </c>
      <c r="C354" s="1" t="s">
        <v>2111</v>
      </c>
      <c r="D354" s="1" t="s">
        <v>36453</v>
      </c>
      <c r="E354" s="1" t="s">
        <v>2112</v>
      </c>
      <c r="F354" s="1" t="s">
        <v>21870</v>
      </c>
      <c r="G354" s="14">
        <v>91944694401</v>
      </c>
      <c r="H354" s="1" t="s">
        <v>20</v>
      </c>
      <c r="I354" s="1" t="s">
        <v>9</v>
      </c>
      <c r="J354" s="1" t="s">
        <v>10</v>
      </c>
      <c r="K354" s="3" t="s">
        <v>213</v>
      </c>
      <c r="L354" s="1" t="s">
        <v>10</v>
      </c>
      <c r="M354" s="4" t="s">
        <v>17</v>
      </c>
      <c r="N354" s="3" t="str">
        <f t="shared" ref="N354:N355" si="3">J354</f>
        <v>[&lt;30 Lacs]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1"/>
      <c r="AA354" s="1" t="s">
        <v>16</v>
      </c>
      <c r="AB354" s="3" t="s">
        <v>12</v>
      </c>
      <c r="AC354" s="23" t="s">
        <v>37782</v>
      </c>
      <c r="AD354" s="23" t="s">
        <v>38550</v>
      </c>
      <c r="AE354" t="s">
        <v>35396</v>
      </c>
    </row>
    <row r="355" spans="1:31" ht="14.25" customHeight="1">
      <c r="A355" s="1">
        <v>354</v>
      </c>
      <c r="B355" s="9" t="s">
        <v>6</v>
      </c>
      <c r="C355" s="1" t="s">
        <v>2155</v>
      </c>
      <c r="D355" s="1" t="s">
        <v>2156</v>
      </c>
      <c r="E355" s="1" t="s">
        <v>2157</v>
      </c>
      <c r="F355" s="1" t="s">
        <v>31321</v>
      </c>
      <c r="G355" s="14">
        <v>919909116</v>
      </c>
      <c r="H355" s="1" t="s">
        <v>8</v>
      </c>
      <c r="I355" s="1" t="s">
        <v>62</v>
      </c>
      <c r="J355" s="1" t="s">
        <v>10</v>
      </c>
      <c r="K355" s="3" t="s">
        <v>63</v>
      </c>
      <c r="L355" s="1" t="s">
        <v>10</v>
      </c>
      <c r="M355" s="3" t="s">
        <v>213</v>
      </c>
      <c r="N355" s="3" t="str">
        <f t="shared" si="3"/>
        <v>[&lt;30 Lacs]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1"/>
      <c r="AA355" s="1" t="s">
        <v>16</v>
      </c>
      <c r="AB355" s="3" t="s">
        <v>12</v>
      </c>
      <c r="AC355" s="23" t="s">
        <v>37782</v>
      </c>
      <c r="AD355" s="23" t="s">
        <v>38551</v>
      </c>
      <c r="AE355" t="s">
        <v>35398</v>
      </c>
    </row>
    <row r="356" spans="1:31" ht="14.25" customHeight="1">
      <c r="A356" s="1">
        <v>355</v>
      </c>
      <c r="B356" s="9" t="s">
        <v>6</v>
      </c>
      <c r="C356" s="1" t="s">
        <v>2164</v>
      </c>
      <c r="D356" s="1" t="s">
        <v>2165</v>
      </c>
      <c r="E356" s="1" t="s">
        <v>1577</v>
      </c>
      <c r="F356" s="1" t="s">
        <v>33585</v>
      </c>
      <c r="G356" s="14">
        <v>914611466146</v>
      </c>
      <c r="H356" s="1" t="s">
        <v>20</v>
      </c>
      <c r="I356" s="1" t="s">
        <v>107</v>
      </c>
      <c r="J356" s="1" t="s">
        <v>10</v>
      </c>
      <c r="K356" s="3" t="s">
        <v>213</v>
      </c>
      <c r="L356" s="1" t="s">
        <v>10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1"/>
      <c r="AA356" s="1" t="s">
        <v>16</v>
      </c>
      <c r="AB356" s="3" t="s">
        <v>12</v>
      </c>
      <c r="AC356" s="23" t="s">
        <v>37782</v>
      </c>
      <c r="AD356" s="23" t="s">
        <v>38552</v>
      </c>
      <c r="AE356" t="s">
        <v>35397</v>
      </c>
    </row>
    <row r="357" spans="1:31" ht="14.25" customHeight="1">
      <c r="A357" s="1">
        <v>356</v>
      </c>
      <c r="B357" s="9" t="s">
        <v>6</v>
      </c>
      <c r="C357" s="1" t="s">
        <v>2166</v>
      </c>
      <c r="D357" s="1" t="s">
        <v>2167</v>
      </c>
      <c r="E357" s="1" t="s">
        <v>1797</v>
      </c>
      <c r="F357" s="1" t="s">
        <v>31323</v>
      </c>
      <c r="G357" s="14">
        <v>919049960490</v>
      </c>
      <c r="H357" s="1" t="s">
        <v>8</v>
      </c>
      <c r="I357" s="1" t="s">
        <v>62</v>
      </c>
      <c r="J357" s="1" t="s">
        <v>10</v>
      </c>
      <c r="K357" s="3" t="s">
        <v>178</v>
      </c>
      <c r="L357" s="1" t="s">
        <v>10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1"/>
      <c r="AA357" s="1" t="s">
        <v>16</v>
      </c>
      <c r="AB357" s="3" t="s">
        <v>12</v>
      </c>
      <c r="AC357" s="23" t="s">
        <v>37782</v>
      </c>
      <c r="AD357" s="23" t="s">
        <v>38553</v>
      </c>
      <c r="AE357" t="s">
        <v>35397</v>
      </c>
    </row>
    <row r="358" spans="1:31" ht="14.25" customHeight="1">
      <c r="A358" s="1">
        <v>357</v>
      </c>
      <c r="B358" s="1" t="s">
        <v>54</v>
      </c>
      <c r="C358" s="1" t="s">
        <v>2170</v>
      </c>
      <c r="D358" s="1" t="s">
        <v>2171</v>
      </c>
      <c r="E358" s="1" t="s">
        <v>139</v>
      </c>
      <c r="F358" s="1" t="s">
        <v>21893</v>
      </c>
      <c r="G358" s="14">
        <v>919449410446</v>
      </c>
      <c r="H358" s="1" t="s">
        <v>15</v>
      </c>
      <c r="I358" s="1" t="s">
        <v>41</v>
      </c>
      <c r="J358" s="1" t="s">
        <v>10</v>
      </c>
      <c r="K358" s="3" t="s">
        <v>17</v>
      </c>
      <c r="L358" s="1" t="s">
        <v>10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1"/>
      <c r="AA358" s="1" t="s">
        <v>11</v>
      </c>
      <c r="AB358" s="3" t="s">
        <v>56</v>
      </c>
      <c r="AC358" s="23" t="s">
        <v>37782</v>
      </c>
      <c r="AD358" s="23" t="s">
        <v>38554</v>
      </c>
      <c r="AE358" t="s">
        <v>35396</v>
      </c>
    </row>
    <row r="359" spans="1:31" ht="14.25" customHeight="1">
      <c r="A359" s="1">
        <v>358</v>
      </c>
      <c r="B359" s="1" t="s">
        <v>54</v>
      </c>
      <c r="C359" s="1" t="s">
        <v>2279</v>
      </c>
      <c r="D359" s="1" t="s">
        <v>7289</v>
      </c>
      <c r="E359" s="1" t="s">
        <v>3476</v>
      </c>
      <c r="F359" s="1" t="s">
        <v>21936</v>
      </c>
      <c r="G359" s="14">
        <v>9166946019</v>
      </c>
      <c r="H359" s="1" t="s">
        <v>15</v>
      </c>
      <c r="I359" s="1" t="s">
        <v>41</v>
      </c>
      <c r="J359" s="1" t="s">
        <v>10</v>
      </c>
      <c r="K359" s="3" t="s">
        <v>42</v>
      </c>
      <c r="L359" s="1" t="s">
        <v>10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1"/>
      <c r="AA359" s="1" t="s">
        <v>16</v>
      </c>
      <c r="AB359" s="3" t="s">
        <v>12</v>
      </c>
      <c r="AC359" s="23" t="s">
        <v>37782</v>
      </c>
      <c r="AD359" s="23" t="s">
        <v>38555</v>
      </c>
      <c r="AE359" s="20" t="s">
        <v>47358</v>
      </c>
    </row>
    <row r="360" spans="1:31" ht="14.25" customHeight="1">
      <c r="A360" s="1">
        <v>359</v>
      </c>
      <c r="B360" s="9" t="s">
        <v>6</v>
      </c>
      <c r="C360" s="1" t="s">
        <v>2285</v>
      </c>
      <c r="D360" s="1" t="s">
        <v>7286</v>
      </c>
      <c r="E360" s="1" t="s">
        <v>333</v>
      </c>
      <c r="F360" s="1" t="s">
        <v>21937</v>
      </c>
      <c r="G360" s="14">
        <v>9144494946</v>
      </c>
      <c r="H360" s="1" t="s">
        <v>20</v>
      </c>
      <c r="I360" s="1" t="s">
        <v>62</v>
      </c>
      <c r="J360" s="1" t="s">
        <v>10</v>
      </c>
      <c r="K360" s="3" t="s">
        <v>213</v>
      </c>
      <c r="L360" s="1" t="s">
        <v>10</v>
      </c>
      <c r="M360" s="4" t="s">
        <v>17</v>
      </c>
      <c r="N360" s="3" t="str">
        <f>J360</f>
        <v>[&lt;30 Lacs]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1"/>
      <c r="AA360" s="1" t="s">
        <v>16</v>
      </c>
      <c r="AB360" s="3" t="s">
        <v>12</v>
      </c>
      <c r="AC360" s="23" t="s">
        <v>37782</v>
      </c>
      <c r="AD360" s="23" t="s">
        <v>38556</v>
      </c>
      <c r="AE360" s="20" t="s">
        <v>47358</v>
      </c>
    </row>
    <row r="361" spans="1:31" ht="14.25" customHeight="1">
      <c r="A361" s="1">
        <v>360</v>
      </c>
      <c r="B361" s="1" t="s">
        <v>54</v>
      </c>
      <c r="C361" s="1" t="s">
        <v>2286</v>
      </c>
      <c r="D361" s="1" t="s">
        <v>11308</v>
      </c>
      <c r="E361" s="1" t="s">
        <v>36563</v>
      </c>
      <c r="F361" s="1" t="s">
        <v>21938</v>
      </c>
      <c r="G361" s="14">
        <v>914466064640</v>
      </c>
      <c r="H361" s="1" t="s">
        <v>20</v>
      </c>
      <c r="I361" s="1" t="s">
        <v>9</v>
      </c>
      <c r="J361" s="1" t="s">
        <v>10</v>
      </c>
      <c r="K361" s="3" t="s">
        <v>213</v>
      </c>
      <c r="L361" s="1" t="s">
        <v>10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1"/>
      <c r="AA361" s="1" t="s">
        <v>16</v>
      </c>
      <c r="AB361" s="3" t="s">
        <v>12</v>
      </c>
      <c r="AC361" s="23" t="s">
        <v>37782</v>
      </c>
      <c r="AD361" s="23" t="s">
        <v>38557</v>
      </c>
      <c r="AE361" t="s">
        <v>35397</v>
      </c>
    </row>
    <row r="362" spans="1:31" ht="14.25" customHeight="1">
      <c r="A362" s="1">
        <v>361</v>
      </c>
      <c r="B362" s="1" t="s">
        <v>54</v>
      </c>
      <c r="C362" s="1" t="s">
        <v>2293</v>
      </c>
      <c r="D362" s="1" t="s">
        <v>2294</v>
      </c>
      <c r="E362" s="1" t="s">
        <v>139</v>
      </c>
      <c r="F362" s="1" t="s">
        <v>31338</v>
      </c>
      <c r="G362" s="14">
        <v>9194464449</v>
      </c>
      <c r="H362" s="1" t="s">
        <v>20</v>
      </c>
      <c r="I362" s="1" t="s">
        <v>41</v>
      </c>
      <c r="J362" s="1" t="s">
        <v>10</v>
      </c>
      <c r="K362" s="3" t="s">
        <v>42</v>
      </c>
      <c r="L362" s="1" t="s">
        <v>10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1"/>
      <c r="AA362" s="1" t="s">
        <v>16</v>
      </c>
      <c r="AB362" s="3" t="s">
        <v>12</v>
      </c>
      <c r="AC362" s="23" t="s">
        <v>37782</v>
      </c>
      <c r="AD362" s="23" t="s">
        <v>38558</v>
      </c>
      <c r="AE362" t="s">
        <v>35398</v>
      </c>
    </row>
    <row r="363" spans="1:31" ht="14.25" customHeight="1">
      <c r="A363" s="1">
        <v>362</v>
      </c>
      <c r="B363" s="9" t="s">
        <v>6</v>
      </c>
      <c r="C363" s="1" t="s">
        <v>2311</v>
      </c>
      <c r="D363" s="1" t="s">
        <v>2312</v>
      </c>
      <c r="E363" s="1" t="s">
        <v>93</v>
      </c>
      <c r="F363" s="1" t="s">
        <v>31341</v>
      </c>
      <c r="G363" s="14">
        <v>919016909491</v>
      </c>
      <c r="H363" s="1" t="s">
        <v>8</v>
      </c>
      <c r="I363" s="1" t="s">
        <v>9</v>
      </c>
      <c r="J363" s="1" t="s">
        <v>10</v>
      </c>
      <c r="K363" s="3" t="s">
        <v>17</v>
      </c>
      <c r="L363" s="1" t="s">
        <v>10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1"/>
      <c r="AA363" s="1" t="s">
        <v>11</v>
      </c>
      <c r="AB363" s="3" t="s">
        <v>13</v>
      </c>
      <c r="AC363" s="23" t="s">
        <v>37782</v>
      </c>
      <c r="AD363" s="23" t="s">
        <v>38559</v>
      </c>
      <c r="AE363" s="20" t="s">
        <v>47358</v>
      </c>
    </row>
    <row r="364" spans="1:31" ht="14.25" customHeight="1">
      <c r="A364" s="1">
        <v>363</v>
      </c>
      <c r="B364" s="9" t="s">
        <v>6</v>
      </c>
      <c r="C364" s="1" t="s">
        <v>2319</v>
      </c>
      <c r="D364" s="1" t="s">
        <v>52</v>
      </c>
      <c r="E364" s="1" t="s">
        <v>2320</v>
      </c>
      <c r="F364" s="1" t="s">
        <v>21949</v>
      </c>
      <c r="G364" s="14">
        <v>914044666</v>
      </c>
      <c r="H364" s="1" t="s">
        <v>8</v>
      </c>
      <c r="I364" s="1" t="s">
        <v>41</v>
      </c>
      <c r="J364" s="1" t="s">
        <v>10</v>
      </c>
      <c r="K364" s="3" t="s">
        <v>42</v>
      </c>
      <c r="L364" s="1" t="s">
        <v>10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1"/>
      <c r="AA364" s="1" t="s">
        <v>16</v>
      </c>
      <c r="AB364" s="3" t="s">
        <v>12</v>
      </c>
      <c r="AC364" s="23" t="s">
        <v>37782</v>
      </c>
      <c r="AD364" s="23" t="s">
        <v>38560</v>
      </c>
      <c r="AE364" s="20" t="s">
        <v>47358</v>
      </c>
    </row>
    <row r="365" spans="1:31" ht="14.25" customHeight="1">
      <c r="A365" s="1">
        <v>364</v>
      </c>
      <c r="B365" s="9" t="s">
        <v>6</v>
      </c>
      <c r="C365" s="1" t="s">
        <v>2321</v>
      </c>
      <c r="D365" s="1" t="s">
        <v>36093</v>
      </c>
      <c r="E365" s="1" t="s">
        <v>2322</v>
      </c>
      <c r="F365" s="1" t="s">
        <v>21950</v>
      </c>
      <c r="G365" s="14">
        <v>919494641646</v>
      </c>
      <c r="H365" s="1" t="s">
        <v>8</v>
      </c>
      <c r="I365" s="1" t="s">
        <v>9</v>
      </c>
      <c r="J365" s="1" t="s">
        <v>10</v>
      </c>
      <c r="K365" s="3" t="s">
        <v>42</v>
      </c>
      <c r="L365" s="1" t="s">
        <v>10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1"/>
      <c r="AA365" s="1" t="s">
        <v>16</v>
      </c>
      <c r="AB365" s="3" t="s">
        <v>12</v>
      </c>
      <c r="AC365" s="23" t="s">
        <v>37782</v>
      </c>
      <c r="AD365" s="23" t="s">
        <v>38560</v>
      </c>
      <c r="AE365" t="s">
        <v>35396</v>
      </c>
    </row>
    <row r="366" spans="1:31" ht="14.25" customHeight="1">
      <c r="A366" s="1">
        <v>365</v>
      </c>
      <c r="B366" s="1" t="s">
        <v>54</v>
      </c>
      <c r="C366" s="1" t="s">
        <v>2328</v>
      </c>
      <c r="D366" s="1" t="s">
        <v>1720</v>
      </c>
      <c r="E366" s="1" t="s">
        <v>73</v>
      </c>
      <c r="F366" s="1" t="s">
        <v>21951</v>
      </c>
      <c r="G366" s="14">
        <v>9196991991</v>
      </c>
      <c r="H366" s="1" t="s">
        <v>20</v>
      </c>
      <c r="I366" s="1" t="s">
        <v>41</v>
      </c>
      <c r="J366" s="1" t="s">
        <v>10</v>
      </c>
      <c r="K366" s="3" t="s">
        <v>213</v>
      </c>
      <c r="L366" s="1" t="s">
        <v>10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1"/>
      <c r="AA366" s="1" t="s">
        <v>16</v>
      </c>
      <c r="AB366" s="3" t="s">
        <v>12</v>
      </c>
      <c r="AC366" s="23" t="s">
        <v>37782</v>
      </c>
      <c r="AD366" s="23" t="s">
        <v>38561</v>
      </c>
      <c r="AE366" s="20" t="s">
        <v>47358</v>
      </c>
    </row>
    <row r="367" spans="1:31" ht="14.25" customHeight="1">
      <c r="A367" s="1">
        <v>366</v>
      </c>
      <c r="B367" s="9" t="s">
        <v>6</v>
      </c>
      <c r="C367" s="1" t="s">
        <v>2384</v>
      </c>
      <c r="D367" s="1" t="s">
        <v>332</v>
      </c>
      <c r="E367" s="1" t="s">
        <v>40</v>
      </c>
      <c r="F367" s="1" t="s">
        <v>33603</v>
      </c>
      <c r="G367" s="14">
        <v>914466449414</v>
      </c>
      <c r="H367" s="1" t="s">
        <v>8</v>
      </c>
      <c r="I367" s="1" t="s">
        <v>62</v>
      </c>
      <c r="J367" s="1" t="s">
        <v>10</v>
      </c>
      <c r="K367" s="3" t="s">
        <v>42</v>
      </c>
      <c r="L367" s="1" t="s">
        <v>10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1"/>
      <c r="AA367" s="1" t="s">
        <v>16</v>
      </c>
      <c r="AB367" s="3" t="s">
        <v>12</v>
      </c>
      <c r="AC367" s="23" t="s">
        <v>37782</v>
      </c>
      <c r="AD367" s="23" t="s">
        <v>38562</v>
      </c>
      <c r="AE367" t="s">
        <v>35398</v>
      </c>
    </row>
    <row r="368" spans="1:31" ht="14.25" customHeight="1">
      <c r="A368" s="1">
        <v>367</v>
      </c>
      <c r="B368" s="9" t="s">
        <v>6</v>
      </c>
      <c r="C368" s="1" t="s">
        <v>2387</v>
      </c>
      <c r="D368" s="1" t="s">
        <v>2388</v>
      </c>
      <c r="E368" s="1" t="s">
        <v>2389</v>
      </c>
      <c r="F368" s="1" t="s">
        <v>21981</v>
      </c>
      <c r="G368" s="14">
        <v>914404646964</v>
      </c>
      <c r="H368" s="1" t="s">
        <v>8</v>
      </c>
      <c r="I368" s="1" t="s">
        <v>41</v>
      </c>
      <c r="J368" s="1" t="s">
        <v>10</v>
      </c>
      <c r="K368" s="3" t="s">
        <v>17</v>
      </c>
      <c r="L368" s="1" t="s">
        <v>10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1"/>
      <c r="AA368" s="1" t="s">
        <v>11</v>
      </c>
      <c r="AB368" s="3" t="s">
        <v>56</v>
      </c>
      <c r="AC368" s="23" t="s">
        <v>37782</v>
      </c>
      <c r="AD368" s="23" t="s">
        <v>38563</v>
      </c>
      <c r="AE368" t="s">
        <v>35396</v>
      </c>
    </row>
    <row r="369" spans="1:31" ht="14.25" customHeight="1">
      <c r="A369" s="1">
        <v>368</v>
      </c>
      <c r="B369" s="1" t="s">
        <v>54</v>
      </c>
      <c r="C369" s="1" t="s">
        <v>2406</v>
      </c>
      <c r="D369" s="1" t="s">
        <v>36416</v>
      </c>
      <c r="E369" s="1" t="s">
        <v>308</v>
      </c>
      <c r="F369" s="1" t="s">
        <v>21988</v>
      </c>
      <c r="G369" s="14">
        <v>919001419641</v>
      </c>
      <c r="H369" s="1" t="s">
        <v>20</v>
      </c>
      <c r="I369" s="1" t="s">
        <v>9</v>
      </c>
      <c r="J369" s="1" t="s">
        <v>10</v>
      </c>
      <c r="K369" s="3" t="s">
        <v>213</v>
      </c>
      <c r="L369" s="1" t="s">
        <v>10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1"/>
      <c r="AA369" s="1" t="s">
        <v>16</v>
      </c>
      <c r="AB369" s="3" t="s">
        <v>12</v>
      </c>
      <c r="AC369" s="23" t="s">
        <v>37782</v>
      </c>
      <c r="AD369" s="23" t="s">
        <v>38564</v>
      </c>
      <c r="AE369" s="20" t="s">
        <v>47358</v>
      </c>
    </row>
    <row r="370" spans="1:31" ht="14.25" customHeight="1">
      <c r="A370" s="1">
        <v>369</v>
      </c>
      <c r="B370" s="1" t="s">
        <v>54</v>
      </c>
      <c r="C370" s="1" t="s">
        <v>2409</v>
      </c>
      <c r="D370" s="1" t="s">
        <v>1015</v>
      </c>
      <c r="E370" s="1" t="s">
        <v>40</v>
      </c>
      <c r="F370" s="1" t="s">
        <v>21990</v>
      </c>
      <c r="G370" s="14">
        <v>9194940440</v>
      </c>
      <c r="H370" s="1" t="s">
        <v>37</v>
      </c>
      <c r="I370" s="1" t="s">
        <v>41</v>
      </c>
      <c r="J370" s="1" t="s">
        <v>10</v>
      </c>
      <c r="K370" s="3" t="s">
        <v>42</v>
      </c>
      <c r="L370" s="1" t="s">
        <v>10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1"/>
      <c r="AA370" s="1" t="s">
        <v>16</v>
      </c>
      <c r="AB370" s="3" t="s">
        <v>12</v>
      </c>
      <c r="AC370" s="23" t="s">
        <v>37782</v>
      </c>
      <c r="AD370" s="23" t="s">
        <v>38565</v>
      </c>
      <c r="AE370" s="20" t="s">
        <v>47358</v>
      </c>
    </row>
    <row r="371" spans="1:31" ht="14.25" customHeight="1">
      <c r="A371" s="1">
        <v>370</v>
      </c>
      <c r="B371" s="1" t="s">
        <v>54</v>
      </c>
      <c r="C371" s="1" t="s">
        <v>2434</v>
      </c>
      <c r="D371" s="1" t="s">
        <v>460</v>
      </c>
      <c r="E371" s="1" t="s">
        <v>141</v>
      </c>
      <c r="F371" s="1" t="s">
        <v>22001</v>
      </c>
      <c r="G371" s="14">
        <v>91994491994</v>
      </c>
      <c r="H371" s="1" t="s">
        <v>20</v>
      </c>
      <c r="I371" s="1" t="s">
        <v>62</v>
      </c>
      <c r="J371" s="1" t="s">
        <v>10</v>
      </c>
      <c r="K371" s="3" t="s">
        <v>17</v>
      </c>
      <c r="L371" s="1" t="s">
        <v>10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1"/>
      <c r="AA371" s="1" t="s">
        <v>11</v>
      </c>
      <c r="AB371" s="3" t="s">
        <v>538</v>
      </c>
      <c r="AC371" s="23" t="s">
        <v>37782</v>
      </c>
      <c r="AD371" s="23" t="s">
        <v>38566</v>
      </c>
      <c r="AE371" t="s">
        <v>35397</v>
      </c>
    </row>
    <row r="372" spans="1:31" ht="14.25" customHeight="1">
      <c r="A372" s="1">
        <v>371</v>
      </c>
      <c r="B372" s="9" t="s">
        <v>6</v>
      </c>
      <c r="C372" s="1" t="s">
        <v>2438</v>
      </c>
      <c r="D372" s="1" t="s">
        <v>1046</v>
      </c>
      <c r="E372" s="1" t="s">
        <v>746</v>
      </c>
      <c r="F372" s="1" t="s">
        <v>33610</v>
      </c>
      <c r="G372" s="14">
        <v>9199490666</v>
      </c>
      <c r="H372" s="1" t="s">
        <v>15</v>
      </c>
      <c r="I372" s="1" t="s">
        <v>9</v>
      </c>
      <c r="J372" s="1" t="s">
        <v>10</v>
      </c>
      <c r="K372" s="3" t="s">
        <v>42</v>
      </c>
      <c r="L372" s="1" t="s">
        <v>10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1"/>
      <c r="AA372" s="1" t="s">
        <v>16</v>
      </c>
      <c r="AB372" s="3" t="s">
        <v>12</v>
      </c>
      <c r="AC372" s="23" t="s">
        <v>37782</v>
      </c>
      <c r="AD372" s="23" t="s">
        <v>38567</v>
      </c>
      <c r="AE372" t="s">
        <v>35396</v>
      </c>
    </row>
    <row r="373" spans="1:31" ht="14.25" customHeight="1">
      <c r="A373" s="1">
        <v>372</v>
      </c>
      <c r="B373" s="1" t="s">
        <v>54</v>
      </c>
      <c r="C373" s="1" t="s">
        <v>2499</v>
      </c>
      <c r="D373" s="1" t="s">
        <v>208</v>
      </c>
      <c r="E373" s="1" t="s">
        <v>40</v>
      </c>
      <c r="F373" s="1" t="s">
        <v>22031</v>
      </c>
      <c r="G373" s="14">
        <v>91999404414</v>
      </c>
      <c r="H373" s="1" t="s">
        <v>20</v>
      </c>
      <c r="I373" s="1" t="s">
        <v>41</v>
      </c>
      <c r="J373" s="1" t="s">
        <v>10</v>
      </c>
      <c r="K373" s="3" t="s">
        <v>63</v>
      </c>
      <c r="L373" s="1" t="s">
        <v>10</v>
      </c>
      <c r="M373" s="3" t="s">
        <v>213</v>
      </c>
      <c r="N373" s="3" t="str">
        <f>J373</f>
        <v>[&lt;30 Lacs]</v>
      </c>
      <c r="O373" s="3" t="s">
        <v>17</v>
      </c>
      <c r="P373" s="3" t="s">
        <v>10</v>
      </c>
      <c r="Q373" s="3" t="s">
        <v>42</v>
      </c>
      <c r="R373" s="3" t="s">
        <v>10</v>
      </c>
      <c r="S373" s="3" t="s">
        <v>27</v>
      </c>
      <c r="T373" s="3" t="s">
        <v>10</v>
      </c>
      <c r="U373" s="3" t="s">
        <v>117</v>
      </c>
      <c r="V373" s="3" t="s">
        <v>10</v>
      </c>
      <c r="W373" s="3" t="s">
        <v>178</v>
      </c>
      <c r="X373" s="3" t="s">
        <v>10</v>
      </c>
      <c r="Y373" s="3" t="s">
        <v>171</v>
      </c>
      <c r="Z373" s="1" t="s">
        <v>10</v>
      </c>
      <c r="AA373" s="1" t="s">
        <v>16</v>
      </c>
      <c r="AB373" s="3" t="s">
        <v>12</v>
      </c>
      <c r="AC373" s="23" t="s">
        <v>37782</v>
      </c>
      <c r="AD373" s="23" t="s">
        <v>38568</v>
      </c>
      <c r="AE373" t="s">
        <v>35396</v>
      </c>
    </row>
    <row r="374" spans="1:31" ht="14.25" customHeight="1">
      <c r="A374" s="1">
        <v>373</v>
      </c>
      <c r="B374" s="1" t="s">
        <v>54</v>
      </c>
      <c r="C374" s="1" t="s">
        <v>2502</v>
      </c>
      <c r="D374" s="1" t="s">
        <v>911</v>
      </c>
      <c r="E374" s="1" t="s">
        <v>2503</v>
      </c>
      <c r="F374" s="1" t="s">
        <v>33618</v>
      </c>
      <c r="G374" s="14">
        <v>919190904</v>
      </c>
      <c r="H374" s="1" t="s">
        <v>8</v>
      </c>
      <c r="I374" s="1" t="s">
        <v>41</v>
      </c>
      <c r="J374" s="1" t="s">
        <v>10</v>
      </c>
      <c r="K374" s="3" t="s">
        <v>17</v>
      </c>
      <c r="L374" s="1" t="s">
        <v>10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1"/>
      <c r="AA374" s="1" t="s">
        <v>16</v>
      </c>
      <c r="AB374" s="3" t="s">
        <v>12</v>
      </c>
      <c r="AC374" s="23" t="s">
        <v>37782</v>
      </c>
      <c r="AD374" s="23" t="s">
        <v>38425</v>
      </c>
      <c r="AE374" t="s">
        <v>35398</v>
      </c>
    </row>
    <row r="375" spans="1:31" ht="14.25" customHeight="1">
      <c r="A375" s="1">
        <v>374</v>
      </c>
      <c r="B375" s="9" t="s">
        <v>6</v>
      </c>
      <c r="C375" s="1" t="s">
        <v>2507</v>
      </c>
      <c r="D375" s="1" t="s">
        <v>2508</v>
      </c>
      <c r="E375" s="1" t="s">
        <v>40</v>
      </c>
      <c r="F375" s="1" t="s">
        <v>22035</v>
      </c>
      <c r="G375" s="14">
        <v>919446600</v>
      </c>
      <c r="H375" s="1" t="s">
        <v>37</v>
      </c>
      <c r="I375" s="1" t="s">
        <v>41</v>
      </c>
      <c r="J375" s="1" t="s">
        <v>10</v>
      </c>
      <c r="K375" s="3" t="s">
        <v>17</v>
      </c>
      <c r="L375" s="1" t="s">
        <v>10</v>
      </c>
      <c r="M375" s="4" t="s">
        <v>42</v>
      </c>
      <c r="N375" s="3" t="str">
        <f>J375</f>
        <v>[&lt;30 Lacs]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1"/>
      <c r="AA375" s="1" t="s">
        <v>16</v>
      </c>
      <c r="AB375" s="3" t="s">
        <v>12</v>
      </c>
      <c r="AC375" s="23" t="s">
        <v>37782</v>
      </c>
      <c r="AD375" s="23" t="s">
        <v>38569</v>
      </c>
      <c r="AE375" s="20" t="s">
        <v>47358</v>
      </c>
    </row>
    <row r="376" spans="1:31" ht="14.25" customHeight="1">
      <c r="A376" s="1">
        <v>375</v>
      </c>
      <c r="B376" s="9" t="s">
        <v>6</v>
      </c>
      <c r="C376" s="1" t="s">
        <v>2526</v>
      </c>
      <c r="D376" s="1" t="s">
        <v>2527</v>
      </c>
      <c r="E376" s="1" t="s">
        <v>139</v>
      </c>
      <c r="F376" s="1" t="s">
        <v>22047</v>
      </c>
      <c r="G376" s="14">
        <v>91949419641</v>
      </c>
      <c r="H376" s="1" t="s">
        <v>8</v>
      </c>
      <c r="I376" s="1" t="s">
        <v>41</v>
      </c>
      <c r="J376" s="1" t="s">
        <v>10</v>
      </c>
      <c r="K376" s="3" t="s">
        <v>42</v>
      </c>
      <c r="L376" s="1" t="s">
        <v>10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1"/>
      <c r="AA376" s="1" t="s">
        <v>16</v>
      </c>
      <c r="AB376" s="3" t="s">
        <v>12</v>
      </c>
      <c r="AC376" s="23" t="s">
        <v>37782</v>
      </c>
      <c r="AD376" s="23" t="s">
        <v>38570</v>
      </c>
      <c r="AE376" t="s">
        <v>35396</v>
      </c>
    </row>
    <row r="377" spans="1:31" ht="14.25" customHeight="1">
      <c r="A377" s="1">
        <v>376</v>
      </c>
      <c r="B377" s="9" t="s">
        <v>6</v>
      </c>
      <c r="C377" s="1" t="s">
        <v>2541</v>
      </c>
      <c r="D377" s="1" t="s">
        <v>2542</v>
      </c>
      <c r="E377" s="1" t="s">
        <v>2543</v>
      </c>
      <c r="F377" s="1" t="s">
        <v>22053</v>
      </c>
      <c r="G377" s="14">
        <v>914466440996</v>
      </c>
      <c r="H377" s="1" t="s">
        <v>8</v>
      </c>
      <c r="I377" s="1" t="s">
        <v>41</v>
      </c>
      <c r="J377" s="1" t="s">
        <v>10</v>
      </c>
      <c r="K377" s="3" t="s">
        <v>42</v>
      </c>
      <c r="L377" s="1" t="s">
        <v>10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1"/>
      <c r="AA377" s="1" t="s">
        <v>16</v>
      </c>
      <c r="AB377" s="3" t="s">
        <v>12</v>
      </c>
      <c r="AC377" s="23" t="s">
        <v>37782</v>
      </c>
      <c r="AD377" s="23" t="s">
        <v>38571</v>
      </c>
      <c r="AE377" t="s">
        <v>35398</v>
      </c>
    </row>
    <row r="378" spans="1:31" ht="14.25" customHeight="1">
      <c r="A378" s="1">
        <v>377</v>
      </c>
      <c r="B378" s="1" t="s">
        <v>54</v>
      </c>
      <c r="C378" s="1" t="s">
        <v>2553</v>
      </c>
      <c r="D378" s="1" t="s">
        <v>1968</v>
      </c>
      <c r="E378" s="1" t="s">
        <v>255</v>
      </c>
      <c r="F378" s="1" t="s">
        <v>22059</v>
      </c>
      <c r="G378" s="14">
        <v>919446069946</v>
      </c>
      <c r="H378" s="1" t="s">
        <v>20</v>
      </c>
      <c r="I378" s="1" t="s">
        <v>9</v>
      </c>
      <c r="J378" s="1" t="s">
        <v>10</v>
      </c>
      <c r="K378" s="3" t="s">
        <v>17</v>
      </c>
      <c r="L378" s="1" t="s">
        <v>10</v>
      </c>
      <c r="M378" s="4" t="s">
        <v>42</v>
      </c>
      <c r="N378" s="3" t="str">
        <f>J378</f>
        <v>[&lt;30 Lacs]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1"/>
      <c r="AA378" s="1" t="s">
        <v>16</v>
      </c>
      <c r="AB378" s="3" t="s">
        <v>12</v>
      </c>
      <c r="AC378" s="23" t="s">
        <v>37782</v>
      </c>
      <c r="AD378" s="23" t="s">
        <v>38572</v>
      </c>
      <c r="AE378" t="s">
        <v>35396</v>
      </c>
    </row>
    <row r="379" spans="1:31" ht="14.25" customHeight="1">
      <c r="A379" s="1">
        <v>378</v>
      </c>
      <c r="B379" s="9" t="s">
        <v>6</v>
      </c>
      <c r="C379" s="1" t="s">
        <v>2565</v>
      </c>
      <c r="D379" s="1" t="s">
        <v>2566</v>
      </c>
      <c r="E379" s="1" t="s">
        <v>2567</v>
      </c>
      <c r="F379" s="1" t="s">
        <v>22064</v>
      </c>
      <c r="G379" s="14">
        <v>91949466604</v>
      </c>
      <c r="H379" s="1" t="s">
        <v>8</v>
      </c>
      <c r="I379" s="1" t="s">
        <v>62</v>
      </c>
      <c r="J379" s="1" t="s">
        <v>10</v>
      </c>
      <c r="K379" s="3" t="s">
        <v>17</v>
      </c>
      <c r="L379" s="1" t="s">
        <v>10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1"/>
      <c r="AA379" s="1" t="s">
        <v>16</v>
      </c>
      <c r="AB379" s="3" t="s">
        <v>12</v>
      </c>
      <c r="AC379" s="23" t="s">
        <v>37782</v>
      </c>
      <c r="AD379" s="23" t="s">
        <v>38573</v>
      </c>
      <c r="AE379" s="20" t="s">
        <v>47358</v>
      </c>
    </row>
    <row r="380" spans="1:31" ht="14.25" customHeight="1">
      <c r="A380" s="1">
        <v>379</v>
      </c>
      <c r="B380" s="1" t="s">
        <v>54</v>
      </c>
      <c r="C380" s="1" t="s">
        <v>2569</v>
      </c>
      <c r="D380" s="1" t="s">
        <v>2570</v>
      </c>
      <c r="E380" s="1" t="s">
        <v>139</v>
      </c>
      <c r="F380" s="1" t="s">
        <v>22065</v>
      </c>
      <c r="G380" s="14">
        <v>91940414069</v>
      </c>
      <c r="H380" s="1" t="s">
        <v>15</v>
      </c>
      <c r="I380" s="1" t="s">
        <v>62</v>
      </c>
      <c r="J380" s="1" t="s">
        <v>10</v>
      </c>
      <c r="K380" s="3" t="s">
        <v>42</v>
      </c>
      <c r="L380" s="1" t="s">
        <v>10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1"/>
      <c r="AA380" s="1" t="s">
        <v>16</v>
      </c>
      <c r="AB380" s="3" t="s">
        <v>12</v>
      </c>
      <c r="AC380" s="23" t="s">
        <v>37782</v>
      </c>
      <c r="AD380" s="23" t="s">
        <v>38574</v>
      </c>
      <c r="AE380" t="s">
        <v>35397</v>
      </c>
    </row>
    <row r="381" spans="1:31" ht="14.25" customHeight="1">
      <c r="A381" s="1">
        <v>380</v>
      </c>
      <c r="B381" s="9" t="s">
        <v>6</v>
      </c>
      <c r="C381" s="1" t="s">
        <v>2589</v>
      </c>
      <c r="D381" s="1" t="s">
        <v>1302</v>
      </c>
      <c r="E381" s="1" t="s">
        <v>2590</v>
      </c>
      <c r="F381" s="1" t="s">
        <v>31367</v>
      </c>
      <c r="G381" s="14">
        <v>919664440494</v>
      </c>
      <c r="H381" s="1" t="s">
        <v>20</v>
      </c>
      <c r="I381" s="1" t="s">
        <v>9</v>
      </c>
      <c r="J381" s="1" t="s">
        <v>10</v>
      </c>
      <c r="K381" s="3" t="s">
        <v>27</v>
      </c>
      <c r="L381" s="1" t="s">
        <v>10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1"/>
      <c r="AA381" s="1" t="s">
        <v>16</v>
      </c>
      <c r="AB381" s="3" t="s">
        <v>12</v>
      </c>
      <c r="AC381" s="23" t="s">
        <v>37782</v>
      </c>
      <c r="AD381" s="23" t="s">
        <v>38575</v>
      </c>
      <c r="AE381" t="s">
        <v>35398</v>
      </c>
    </row>
    <row r="382" spans="1:31" ht="14.25" customHeight="1">
      <c r="A382" s="1">
        <v>381</v>
      </c>
      <c r="B382" s="1" t="s">
        <v>54</v>
      </c>
      <c r="C382" s="1" t="s">
        <v>2593</v>
      </c>
      <c r="D382" s="1" t="s">
        <v>959</v>
      </c>
      <c r="E382" s="1" t="s">
        <v>73</v>
      </c>
      <c r="F382" s="1" t="s">
        <v>22076</v>
      </c>
      <c r="G382" s="14">
        <v>9169660469</v>
      </c>
      <c r="H382" s="1" t="s">
        <v>20</v>
      </c>
      <c r="I382" s="1" t="s">
        <v>41</v>
      </c>
      <c r="J382" s="1" t="s">
        <v>10</v>
      </c>
      <c r="K382" s="3" t="s">
        <v>213</v>
      </c>
      <c r="L382" s="1" t="s">
        <v>10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1"/>
      <c r="AA382" s="1" t="s">
        <v>16</v>
      </c>
      <c r="AB382" s="3" t="s">
        <v>12</v>
      </c>
      <c r="AC382" s="23" t="s">
        <v>37782</v>
      </c>
      <c r="AD382" s="23" t="s">
        <v>38576</v>
      </c>
      <c r="AE382" s="20" t="s">
        <v>47358</v>
      </c>
    </row>
    <row r="383" spans="1:31" ht="14.25" customHeight="1">
      <c r="A383" s="1">
        <v>382</v>
      </c>
      <c r="B383" s="9" t="s">
        <v>6</v>
      </c>
      <c r="C383" s="1" t="s">
        <v>2617</v>
      </c>
      <c r="D383" s="1" t="s">
        <v>642</v>
      </c>
      <c r="E383" s="1" t="s">
        <v>2618</v>
      </c>
      <c r="F383" s="1" t="s">
        <v>33625</v>
      </c>
      <c r="G383" s="14">
        <v>9144004696</v>
      </c>
      <c r="H383" s="1" t="s">
        <v>8</v>
      </c>
      <c r="I383" s="1" t="s">
        <v>41</v>
      </c>
      <c r="J383" s="1" t="s">
        <v>10</v>
      </c>
      <c r="K383" s="3" t="s">
        <v>17</v>
      </c>
      <c r="L383" s="1" t="s">
        <v>10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1"/>
      <c r="AA383" s="1" t="s">
        <v>16</v>
      </c>
      <c r="AB383" s="3" t="s">
        <v>12</v>
      </c>
      <c r="AC383" s="23" t="s">
        <v>37782</v>
      </c>
      <c r="AD383" s="23" t="s">
        <v>38577</v>
      </c>
      <c r="AE383" t="s">
        <v>35397</v>
      </c>
    </row>
    <row r="384" spans="1:31" ht="14.25" customHeight="1">
      <c r="A384" s="1">
        <v>383</v>
      </c>
      <c r="B384" s="9" t="s">
        <v>6</v>
      </c>
      <c r="C384" s="1" t="s">
        <v>2629</v>
      </c>
      <c r="D384" s="1" t="s">
        <v>1799</v>
      </c>
      <c r="E384" s="1" t="s">
        <v>139</v>
      </c>
      <c r="F384" s="1" t="s">
        <v>2630</v>
      </c>
      <c r="G384" s="14">
        <v>919994696</v>
      </c>
      <c r="H384" s="1" t="s">
        <v>8</v>
      </c>
      <c r="I384" s="1" t="s">
        <v>41</v>
      </c>
      <c r="J384" s="1" t="s">
        <v>10</v>
      </c>
      <c r="K384" s="3" t="s">
        <v>42</v>
      </c>
      <c r="L384" s="1" t="s">
        <v>10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1"/>
      <c r="AA384" s="1" t="s">
        <v>16</v>
      </c>
      <c r="AB384" s="3" t="s">
        <v>12</v>
      </c>
      <c r="AC384" s="23" t="s">
        <v>37782</v>
      </c>
      <c r="AD384" s="23" t="s">
        <v>38578</v>
      </c>
      <c r="AE384" s="20" t="s">
        <v>47358</v>
      </c>
    </row>
    <row r="385" spans="1:31" ht="14.25" customHeight="1">
      <c r="A385" s="1">
        <v>384</v>
      </c>
      <c r="B385" s="1" t="s">
        <v>54</v>
      </c>
      <c r="C385" s="1" t="s">
        <v>2661</v>
      </c>
      <c r="D385" s="1" t="s">
        <v>36417</v>
      </c>
      <c r="E385" s="1" t="s">
        <v>3822</v>
      </c>
      <c r="F385" s="1" t="s">
        <v>31374</v>
      </c>
      <c r="G385" s="14">
        <v>91941496</v>
      </c>
      <c r="H385" s="1" t="s">
        <v>20</v>
      </c>
      <c r="I385" s="1" t="s">
        <v>41</v>
      </c>
      <c r="J385" s="1" t="s">
        <v>10</v>
      </c>
      <c r="K385" s="3" t="s">
        <v>213</v>
      </c>
      <c r="L385" s="1" t="s">
        <v>10</v>
      </c>
      <c r="M385" s="4" t="s">
        <v>17</v>
      </c>
      <c r="N385" s="3" t="str">
        <f>J385</f>
        <v>[&lt;30 Lacs]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1"/>
      <c r="AA385" s="1" t="s">
        <v>16</v>
      </c>
      <c r="AB385" s="3" t="s">
        <v>12</v>
      </c>
      <c r="AC385" s="23" t="s">
        <v>37782</v>
      </c>
      <c r="AD385" s="23" t="s">
        <v>38579</v>
      </c>
      <c r="AE385" t="s">
        <v>35397</v>
      </c>
    </row>
    <row r="386" spans="1:31" ht="14.25" customHeight="1">
      <c r="A386" s="1">
        <v>385</v>
      </c>
      <c r="B386" s="9" t="s">
        <v>6</v>
      </c>
      <c r="C386" s="1" t="s">
        <v>2706</v>
      </c>
      <c r="D386" s="1" t="s">
        <v>1625</v>
      </c>
      <c r="E386" s="1" t="s">
        <v>139</v>
      </c>
      <c r="F386" s="1" t="s">
        <v>31379</v>
      </c>
      <c r="G386" s="14">
        <v>9190161069</v>
      </c>
      <c r="H386" s="1" t="s">
        <v>8</v>
      </c>
      <c r="I386" s="1" t="s">
        <v>62</v>
      </c>
      <c r="J386" s="1" t="s">
        <v>10</v>
      </c>
      <c r="K386" s="3" t="s">
        <v>213</v>
      </c>
      <c r="L386" s="1" t="s">
        <v>10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1"/>
      <c r="AA386" s="1" t="s">
        <v>16</v>
      </c>
      <c r="AB386" s="3" t="s">
        <v>12</v>
      </c>
      <c r="AC386" s="23" t="s">
        <v>37782</v>
      </c>
      <c r="AD386" s="23" t="s">
        <v>38580</v>
      </c>
      <c r="AE386" t="s">
        <v>35398</v>
      </c>
    </row>
    <row r="387" spans="1:31" ht="14.25" customHeight="1">
      <c r="A387" s="1">
        <v>386</v>
      </c>
      <c r="B387" s="1" t="s">
        <v>54</v>
      </c>
      <c r="C387" s="1" t="s">
        <v>2803</v>
      </c>
      <c r="D387" s="1" t="s">
        <v>526</v>
      </c>
      <c r="E387" s="1" t="s">
        <v>16319</v>
      </c>
      <c r="F387" s="1" t="s">
        <v>22177</v>
      </c>
      <c r="G387" s="14">
        <v>91944409094</v>
      </c>
      <c r="H387" s="1" t="s">
        <v>8</v>
      </c>
      <c r="I387" s="1" t="s">
        <v>41</v>
      </c>
      <c r="J387" s="1" t="s">
        <v>10</v>
      </c>
      <c r="K387" s="3" t="s">
        <v>213</v>
      </c>
      <c r="L387" s="1" t="s">
        <v>10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1"/>
      <c r="AA387" s="1" t="s">
        <v>16</v>
      </c>
      <c r="AB387" s="3" t="s">
        <v>12</v>
      </c>
      <c r="AC387" s="23" t="s">
        <v>37782</v>
      </c>
      <c r="AD387" s="23" t="s">
        <v>38581</v>
      </c>
      <c r="AE387" t="s">
        <v>35397</v>
      </c>
    </row>
    <row r="388" spans="1:31" ht="14.25" customHeight="1">
      <c r="A388" s="1">
        <v>387</v>
      </c>
      <c r="B388" s="9" t="s">
        <v>6</v>
      </c>
      <c r="C388" s="1" t="s">
        <v>2819</v>
      </c>
      <c r="D388" s="1" t="s">
        <v>1801</v>
      </c>
      <c r="E388" s="1" t="s">
        <v>73</v>
      </c>
      <c r="F388" s="1" t="s">
        <v>22185</v>
      </c>
      <c r="G388" s="14">
        <v>91946199</v>
      </c>
      <c r="H388" s="1" t="s">
        <v>15</v>
      </c>
      <c r="I388" s="1" t="s">
        <v>41</v>
      </c>
      <c r="J388" s="1" t="s">
        <v>10</v>
      </c>
      <c r="K388" s="3" t="s">
        <v>17</v>
      </c>
      <c r="L388" s="1" t="s">
        <v>10</v>
      </c>
      <c r="M388" s="4" t="s">
        <v>42</v>
      </c>
      <c r="N388" s="3" t="str">
        <f>J388</f>
        <v>[&lt;30 Lacs]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1"/>
      <c r="AA388" s="1" t="s">
        <v>16</v>
      </c>
      <c r="AB388" s="3" t="s">
        <v>12</v>
      </c>
      <c r="AC388" s="23" t="s">
        <v>37782</v>
      </c>
      <c r="AD388" s="23" t="s">
        <v>38582</v>
      </c>
      <c r="AE388" s="20" t="s">
        <v>47358</v>
      </c>
    </row>
    <row r="389" spans="1:31" ht="14.25" customHeight="1">
      <c r="A389" s="1">
        <v>388</v>
      </c>
      <c r="B389" s="1" t="s">
        <v>54</v>
      </c>
      <c r="C389" s="1" t="s">
        <v>2910</v>
      </c>
      <c r="D389" s="1" t="s">
        <v>787</v>
      </c>
      <c r="E389" s="1" t="s">
        <v>2911</v>
      </c>
      <c r="F389" s="1" t="s">
        <v>22234</v>
      </c>
      <c r="G389" s="14">
        <v>919999199061</v>
      </c>
      <c r="H389" s="1" t="s">
        <v>8</v>
      </c>
      <c r="I389" s="1" t="s">
        <v>41</v>
      </c>
      <c r="J389" s="1" t="s">
        <v>10</v>
      </c>
      <c r="K389" s="3" t="s">
        <v>27</v>
      </c>
      <c r="L389" s="1" t="s">
        <v>10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1"/>
      <c r="AA389" s="1" t="s">
        <v>16</v>
      </c>
      <c r="AB389" s="3" t="s">
        <v>12</v>
      </c>
      <c r="AC389" s="23" t="s">
        <v>37782</v>
      </c>
      <c r="AD389" s="23" t="s">
        <v>38583</v>
      </c>
      <c r="AE389" s="20" t="s">
        <v>47358</v>
      </c>
    </row>
    <row r="390" spans="1:31" ht="14.25" customHeight="1">
      <c r="A390" s="1">
        <v>389</v>
      </c>
      <c r="B390" s="9" t="s">
        <v>6</v>
      </c>
      <c r="C390" s="1" t="s">
        <v>2912</v>
      </c>
      <c r="D390" s="1" t="s">
        <v>1354</v>
      </c>
      <c r="E390" s="1" t="s">
        <v>139</v>
      </c>
      <c r="F390" s="1" t="s">
        <v>22235</v>
      </c>
      <c r="G390" s="14">
        <v>919944494</v>
      </c>
      <c r="H390" s="1" t="s">
        <v>15</v>
      </c>
      <c r="I390" s="1" t="s">
        <v>62</v>
      </c>
      <c r="J390" s="1" t="s">
        <v>10</v>
      </c>
      <c r="K390" s="3" t="s">
        <v>27</v>
      </c>
      <c r="L390" s="1" t="s">
        <v>10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1"/>
      <c r="AA390" s="1" t="s">
        <v>16</v>
      </c>
      <c r="AB390" s="3" t="s">
        <v>12</v>
      </c>
      <c r="AC390" s="23" t="s">
        <v>37782</v>
      </c>
      <c r="AD390" s="23" t="s">
        <v>38583</v>
      </c>
      <c r="AE390" t="s">
        <v>35398</v>
      </c>
    </row>
    <row r="391" spans="1:31" ht="14.25" customHeight="1">
      <c r="A391" s="1">
        <v>390</v>
      </c>
      <c r="B391" s="9" t="s">
        <v>6</v>
      </c>
      <c r="C391" s="1" t="s">
        <v>2924</v>
      </c>
      <c r="D391" s="1" t="s">
        <v>2925</v>
      </c>
      <c r="E391" s="1" t="s">
        <v>73</v>
      </c>
      <c r="F391" s="1" t="s">
        <v>33646</v>
      </c>
      <c r="G391" s="14">
        <v>919106044994</v>
      </c>
      <c r="H391" s="1" t="s">
        <v>132</v>
      </c>
      <c r="I391" s="1" t="s">
        <v>62</v>
      </c>
      <c r="J391" s="1" t="s">
        <v>10</v>
      </c>
      <c r="K391" s="3" t="s">
        <v>213</v>
      </c>
      <c r="L391" s="1" t="s">
        <v>10</v>
      </c>
      <c r="M391" s="4" t="s">
        <v>17</v>
      </c>
      <c r="N391" s="3" t="str">
        <f>J391</f>
        <v>[&lt;30 Lacs]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1"/>
      <c r="AA391" s="1" t="s">
        <v>16</v>
      </c>
      <c r="AB391" s="3" t="s">
        <v>12</v>
      </c>
      <c r="AC391" s="23" t="s">
        <v>37782</v>
      </c>
      <c r="AD391" s="23" t="s">
        <v>38584</v>
      </c>
      <c r="AE391" s="20" t="s">
        <v>47358</v>
      </c>
    </row>
    <row r="392" spans="1:31" ht="14.25" customHeight="1">
      <c r="A392" s="1">
        <v>391</v>
      </c>
      <c r="B392" s="1" t="s">
        <v>54</v>
      </c>
      <c r="C392" s="1" t="s">
        <v>2962</v>
      </c>
      <c r="D392" s="1" t="s">
        <v>1678</v>
      </c>
      <c r="E392" s="1" t="s">
        <v>14129</v>
      </c>
      <c r="F392" s="1" t="s">
        <v>22255</v>
      </c>
      <c r="G392" s="14">
        <v>919446914996</v>
      </c>
      <c r="H392" s="1" t="s">
        <v>8</v>
      </c>
      <c r="I392" s="1" t="s">
        <v>9</v>
      </c>
      <c r="J392" s="1" t="s">
        <v>10</v>
      </c>
      <c r="K392" s="3" t="s">
        <v>17</v>
      </c>
      <c r="L392" s="1" t="s">
        <v>10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1"/>
      <c r="AA392" s="1" t="s">
        <v>11</v>
      </c>
      <c r="AB392" s="3" t="s">
        <v>13</v>
      </c>
      <c r="AC392" s="23" t="s">
        <v>37782</v>
      </c>
      <c r="AD392" s="23" t="s">
        <v>38585</v>
      </c>
      <c r="AE392" t="s">
        <v>35398</v>
      </c>
    </row>
    <row r="393" spans="1:31" ht="14.25" customHeight="1">
      <c r="A393" s="1">
        <v>392</v>
      </c>
      <c r="B393" s="9" t="s">
        <v>6</v>
      </c>
      <c r="C393" s="1" t="s">
        <v>3057</v>
      </c>
      <c r="D393" s="1" t="s">
        <v>2412</v>
      </c>
      <c r="E393" s="1" t="s">
        <v>36564</v>
      </c>
      <c r="F393" s="1" t="s">
        <v>22300</v>
      </c>
      <c r="G393" s="14">
        <v>91696649441</v>
      </c>
      <c r="H393" s="1" t="s">
        <v>15</v>
      </c>
      <c r="I393" s="1" t="s">
        <v>41</v>
      </c>
      <c r="J393" s="1" t="s">
        <v>10</v>
      </c>
      <c r="K393" s="3" t="s">
        <v>17</v>
      </c>
      <c r="L393" s="1" t="s">
        <v>10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1"/>
      <c r="AA393" s="1" t="s">
        <v>11</v>
      </c>
      <c r="AB393" s="3" t="s">
        <v>538</v>
      </c>
      <c r="AC393" s="23" t="s">
        <v>37782</v>
      </c>
      <c r="AD393" s="23" t="s">
        <v>38586</v>
      </c>
      <c r="AE393" t="s">
        <v>35398</v>
      </c>
    </row>
    <row r="394" spans="1:31" ht="14.25" customHeight="1">
      <c r="A394" s="1">
        <v>393</v>
      </c>
      <c r="B394" s="9" t="s">
        <v>6</v>
      </c>
      <c r="C394" s="1" t="s">
        <v>3067</v>
      </c>
      <c r="D394" s="1" t="s">
        <v>557</v>
      </c>
      <c r="E394" s="1" t="s">
        <v>40</v>
      </c>
      <c r="F394" s="1" t="s">
        <v>22307</v>
      </c>
      <c r="G394" s="14">
        <v>916969661006</v>
      </c>
      <c r="H394" s="1" t="s">
        <v>8</v>
      </c>
      <c r="I394" s="1" t="s">
        <v>62</v>
      </c>
      <c r="J394" s="1" t="s">
        <v>10</v>
      </c>
      <c r="K394" s="3" t="s">
        <v>42</v>
      </c>
      <c r="L394" s="1" t="s">
        <v>10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1"/>
      <c r="AA394" s="1" t="s">
        <v>16</v>
      </c>
      <c r="AB394" s="3" t="s">
        <v>12</v>
      </c>
      <c r="AC394" s="23" t="s">
        <v>37782</v>
      </c>
      <c r="AD394" s="23" t="s">
        <v>38587</v>
      </c>
      <c r="AE394" t="s">
        <v>35397</v>
      </c>
    </row>
    <row r="395" spans="1:31" ht="14.25" customHeight="1">
      <c r="A395" s="1">
        <v>394</v>
      </c>
      <c r="B395" s="1" t="s">
        <v>54</v>
      </c>
      <c r="C395" s="1" t="s">
        <v>3088</v>
      </c>
      <c r="D395" s="1" t="s">
        <v>873</v>
      </c>
      <c r="E395" s="1" t="s">
        <v>3089</v>
      </c>
      <c r="F395" s="1" t="s">
        <v>22316</v>
      </c>
      <c r="G395" s="14">
        <v>91991994966</v>
      </c>
      <c r="H395" s="1" t="s">
        <v>20</v>
      </c>
      <c r="I395" s="1" t="s">
        <v>41</v>
      </c>
      <c r="J395" s="1" t="s">
        <v>10</v>
      </c>
      <c r="K395" s="3" t="s">
        <v>17</v>
      </c>
      <c r="L395" s="1" t="s">
        <v>10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1"/>
      <c r="AA395" s="1" t="s">
        <v>16</v>
      </c>
      <c r="AB395" s="3" t="s">
        <v>12</v>
      </c>
      <c r="AC395" s="23" t="s">
        <v>37782</v>
      </c>
      <c r="AD395" s="23" t="s">
        <v>38588</v>
      </c>
      <c r="AE395" s="20" t="s">
        <v>47358</v>
      </c>
    </row>
    <row r="396" spans="1:31" ht="14.25" customHeight="1">
      <c r="A396" s="1">
        <v>395</v>
      </c>
      <c r="B396" s="9" t="s">
        <v>6</v>
      </c>
      <c r="C396" s="1" t="s">
        <v>3105</v>
      </c>
      <c r="D396" s="1" t="s">
        <v>4300</v>
      </c>
      <c r="E396" s="1" t="s">
        <v>139</v>
      </c>
      <c r="F396" s="1" t="s">
        <v>22325</v>
      </c>
      <c r="G396" s="14">
        <v>914144444969</v>
      </c>
      <c r="H396" s="1" t="s">
        <v>37</v>
      </c>
      <c r="I396" s="1" t="s">
        <v>41</v>
      </c>
      <c r="J396" s="1" t="s">
        <v>10</v>
      </c>
      <c r="K396" s="3" t="s">
        <v>17</v>
      </c>
      <c r="L396" s="1" t="s">
        <v>10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1"/>
      <c r="AA396" s="1" t="s">
        <v>11</v>
      </c>
      <c r="AB396" s="3" t="s">
        <v>13</v>
      </c>
      <c r="AC396" s="23" t="s">
        <v>37782</v>
      </c>
      <c r="AD396" s="23" t="s">
        <v>38589</v>
      </c>
      <c r="AE396" t="s">
        <v>35398</v>
      </c>
    </row>
    <row r="397" spans="1:31" ht="14.25" customHeight="1">
      <c r="A397" s="1">
        <v>396</v>
      </c>
      <c r="B397" s="9" t="s">
        <v>6</v>
      </c>
      <c r="C397" s="1" t="s">
        <v>3112</v>
      </c>
      <c r="D397" s="1" t="s">
        <v>208</v>
      </c>
      <c r="E397" s="1" t="s">
        <v>308</v>
      </c>
      <c r="F397" s="1" t="s">
        <v>22331</v>
      </c>
      <c r="G397" s="14">
        <v>91406009411</v>
      </c>
      <c r="H397" s="1" t="s">
        <v>8</v>
      </c>
      <c r="I397" s="1" t="s">
        <v>41</v>
      </c>
      <c r="J397" s="1" t="s">
        <v>10</v>
      </c>
      <c r="K397" s="3" t="s">
        <v>17</v>
      </c>
      <c r="L397" s="1" t="s">
        <v>10</v>
      </c>
      <c r="M397" s="3" t="s">
        <v>178</v>
      </c>
      <c r="N397" s="3" t="str">
        <f>J397</f>
        <v>[&lt;30 Lacs]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1"/>
      <c r="AA397" s="1" t="s">
        <v>16</v>
      </c>
      <c r="AB397" s="3" t="s">
        <v>12</v>
      </c>
      <c r="AC397" s="23" t="s">
        <v>37782</v>
      </c>
      <c r="AD397" s="23" t="s">
        <v>38590</v>
      </c>
      <c r="AE397" t="s">
        <v>35396</v>
      </c>
    </row>
    <row r="398" spans="1:31" ht="14.25" customHeight="1">
      <c r="A398" s="1">
        <v>397</v>
      </c>
      <c r="B398" s="9" t="s">
        <v>6</v>
      </c>
      <c r="C398" s="1" t="s">
        <v>3114</v>
      </c>
      <c r="D398" s="1" t="s">
        <v>1678</v>
      </c>
      <c r="E398" s="1" t="s">
        <v>102</v>
      </c>
      <c r="F398" s="1" t="s">
        <v>22332</v>
      </c>
      <c r="G398" s="14">
        <v>914906664999</v>
      </c>
      <c r="H398" s="1" t="s">
        <v>20</v>
      </c>
      <c r="I398" s="1" t="s">
        <v>62</v>
      </c>
      <c r="J398" s="1" t="s">
        <v>10</v>
      </c>
      <c r="K398" s="3" t="s">
        <v>17</v>
      </c>
      <c r="L398" s="1" t="s">
        <v>10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1"/>
      <c r="AA398" s="1" t="s">
        <v>16</v>
      </c>
      <c r="AB398" s="3" t="s">
        <v>12</v>
      </c>
      <c r="AC398" s="23" t="s">
        <v>37782</v>
      </c>
      <c r="AD398" s="23" t="s">
        <v>38591</v>
      </c>
      <c r="AE398" t="s">
        <v>35398</v>
      </c>
    </row>
    <row r="399" spans="1:31" ht="14.25" customHeight="1">
      <c r="A399" s="1">
        <v>398</v>
      </c>
      <c r="B399" s="1" t="s">
        <v>54</v>
      </c>
      <c r="C399" s="1" t="s">
        <v>3171</v>
      </c>
      <c r="D399" s="1" t="s">
        <v>1008</v>
      </c>
      <c r="E399" s="1" t="s">
        <v>2836</v>
      </c>
      <c r="F399" s="1" t="s">
        <v>22359</v>
      </c>
      <c r="G399" s="14">
        <v>91949006109</v>
      </c>
      <c r="H399" s="1" t="s">
        <v>15</v>
      </c>
      <c r="I399" s="1" t="s">
        <v>9</v>
      </c>
      <c r="J399" s="1" t="s">
        <v>10</v>
      </c>
      <c r="K399" s="3" t="s">
        <v>42</v>
      </c>
      <c r="L399" s="1" t="s">
        <v>10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1"/>
      <c r="AA399" s="1" t="s">
        <v>16</v>
      </c>
      <c r="AB399" s="3" t="s">
        <v>12</v>
      </c>
      <c r="AC399" s="23" t="s">
        <v>37782</v>
      </c>
      <c r="AD399" s="23" t="s">
        <v>38592</v>
      </c>
      <c r="AE399" s="20" t="s">
        <v>47358</v>
      </c>
    </row>
    <row r="400" spans="1:31" ht="14.25" customHeight="1">
      <c r="A400" s="1">
        <v>399</v>
      </c>
      <c r="B400" s="9" t="s">
        <v>6</v>
      </c>
      <c r="C400" s="1" t="s">
        <v>3173</v>
      </c>
      <c r="D400" s="1" t="s">
        <v>3174</v>
      </c>
      <c r="E400" s="1" t="s">
        <v>1797</v>
      </c>
      <c r="F400" s="1" t="s">
        <v>33663</v>
      </c>
      <c r="G400" s="14">
        <v>919909141194</v>
      </c>
      <c r="H400" s="1" t="s">
        <v>8</v>
      </c>
      <c r="I400" s="1" t="s">
        <v>62</v>
      </c>
      <c r="J400" s="1" t="s">
        <v>10</v>
      </c>
      <c r="K400" s="3" t="s">
        <v>17</v>
      </c>
      <c r="L400" s="1" t="s">
        <v>10</v>
      </c>
      <c r="M400" s="4" t="s">
        <v>42</v>
      </c>
      <c r="N400" s="3" t="str">
        <f t="shared" ref="N400:N401" si="4">J400</f>
        <v>[&lt;30 Lacs]</v>
      </c>
      <c r="O400" s="3" t="s">
        <v>27</v>
      </c>
      <c r="P400" s="3" t="s">
        <v>10</v>
      </c>
      <c r="Q400" s="3" t="s">
        <v>47344</v>
      </c>
      <c r="R400" s="3" t="s">
        <v>10</v>
      </c>
      <c r="S400" s="3" t="s">
        <v>178</v>
      </c>
      <c r="T400" s="3" t="s">
        <v>10</v>
      </c>
      <c r="U400" s="3" t="s">
        <v>171</v>
      </c>
      <c r="V400" s="3" t="s">
        <v>10</v>
      </c>
      <c r="W400" s="3"/>
      <c r="X400" s="3"/>
      <c r="Y400" s="3"/>
      <c r="Z400" s="1"/>
      <c r="AA400" s="1" t="s">
        <v>16</v>
      </c>
      <c r="AB400" s="3" t="s">
        <v>12</v>
      </c>
      <c r="AC400" s="23" t="s">
        <v>37782</v>
      </c>
      <c r="AD400" s="23" t="s">
        <v>38593</v>
      </c>
      <c r="AE400" t="s">
        <v>35398</v>
      </c>
    </row>
    <row r="401" spans="1:31" ht="14.25" customHeight="1">
      <c r="A401" s="1">
        <v>400</v>
      </c>
      <c r="B401" s="1" t="s">
        <v>54</v>
      </c>
      <c r="C401" s="1" t="s">
        <v>3198</v>
      </c>
      <c r="D401" s="1" t="s">
        <v>324</v>
      </c>
      <c r="E401" s="1" t="s">
        <v>3465</v>
      </c>
      <c r="F401" s="1" t="s">
        <v>22371</v>
      </c>
      <c r="G401" s="14">
        <v>919909960109</v>
      </c>
      <c r="H401" s="1" t="s">
        <v>15</v>
      </c>
      <c r="I401" s="1" t="s">
        <v>41</v>
      </c>
      <c r="J401" s="1" t="s">
        <v>10</v>
      </c>
      <c r="K401" s="3" t="s">
        <v>213</v>
      </c>
      <c r="L401" s="1" t="s">
        <v>10</v>
      </c>
      <c r="M401" s="4" t="s">
        <v>17</v>
      </c>
      <c r="N401" s="3" t="str">
        <f t="shared" si="4"/>
        <v>[&lt;30 Lacs]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1"/>
      <c r="AA401" s="1" t="s">
        <v>16</v>
      </c>
      <c r="AB401" s="3" t="s">
        <v>12</v>
      </c>
      <c r="AC401" s="23" t="s">
        <v>37782</v>
      </c>
      <c r="AD401" s="23" t="s">
        <v>38594</v>
      </c>
      <c r="AE401" t="s">
        <v>35396</v>
      </c>
    </row>
    <row r="402" spans="1:31" ht="14.25" customHeight="1">
      <c r="A402" s="1">
        <v>401</v>
      </c>
      <c r="B402" s="9" t="s">
        <v>6</v>
      </c>
      <c r="C402" s="1" t="s">
        <v>3247</v>
      </c>
      <c r="D402" s="1" t="s">
        <v>3248</v>
      </c>
      <c r="E402" s="1" t="s">
        <v>3249</v>
      </c>
      <c r="F402" s="1" t="s">
        <v>31425</v>
      </c>
      <c r="G402" s="14">
        <v>91440960114</v>
      </c>
      <c r="H402" s="1" t="s">
        <v>8</v>
      </c>
      <c r="I402" s="1" t="s">
        <v>9</v>
      </c>
      <c r="J402" s="1" t="s">
        <v>10</v>
      </c>
      <c r="K402" s="3" t="s">
        <v>213</v>
      </c>
      <c r="L402" s="1" t="s">
        <v>10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1"/>
      <c r="AA402" s="1" t="s">
        <v>16</v>
      </c>
      <c r="AB402" s="3" t="s">
        <v>12</v>
      </c>
      <c r="AC402" s="23" t="s">
        <v>37782</v>
      </c>
      <c r="AD402" s="23" t="s">
        <v>38595</v>
      </c>
      <c r="AE402" t="s">
        <v>35396</v>
      </c>
    </row>
    <row r="403" spans="1:31" ht="14.25" customHeight="1">
      <c r="A403" s="1">
        <v>402</v>
      </c>
      <c r="B403" s="1" t="s">
        <v>54</v>
      </c>
      <c r="C403" s="1" t="s">
        <v>3283</v>
      </c>
      <c r="D403" s="1" t="s">
        <v>3284</v>
      </c>
      <c r="E403" s="1" t="s">
        <v>1397</v>
      </c>
      <c r="F403" s="1" t="s">
        <v>33679</v>
      </c>
      <c r="G403" s="14">
        <v>9194494119</v>
      </c>
      <c r="H403" s="1" t="s">
        <v>20</v>
      </c>
      <c r="I403" s="1" t="s">
        <v>9</v>
      </c>
      <c r="J403" s="1" t="s">
        <v>10</v>
      </c>
      <c r="K403" s="3" t="s">
        <v>17</v>
      </c>
      <c r="L403" s="1" t="s">
        <v>10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1"/>
      <c r="AA403" s="1" t="s">
        <v>16</v>
      </c>
      <c r="AB403" s="3" t="s">
        <v>12</v>
      </c>
      <c r="AC403" s="23" t="s">
        <v>37782</v>
      </c>
      <c r="AD403" s="23" t="s">
        <v>38596</v>
      </c>
      <c r="AE403" t="s">
        <v>35396</v>
      </c>
    </row>
    <row r="404" spans="1:31" ht="14.25" customHeight="1">
      <c r="A404" s="1">
        <v>403</v>
      </c>
      <c r="B404" s="1" t="s">
        <v>54</v>
      </c>
      <c r="C404" s="1" t="s">
        <v>3290</v>
      </c>
      <c r="D404" s="1" t="s">
        <v>1701</v>
      </c>
      <c r="E404" s="1" t="s">
        <v>1797</v>
      </c>
      <c r="F404" s="1" t="s">
        <v>22421</v>
      </c>
      <c r="G404" s="14">
        <v>914466140014</v>
      </c>
      <c r="H404" s="1" t="s">
        <v>37</v>
      </c>
      <c r="I404" s="1" t="s">
        <v>41</v>
      </c>
      <c r="J404" s="1" t="s">
        <v>10</v>
      </c>
      <c r="K404" s="3" t="s">
        <v>63</v>
      </c>
      <c r="L404" s="1" t="s">
        <v>10</v>
      </c>
      <c r="M404" s="3" t="s">
        <v>213</v>
      </c>
      <c r="N404" s="3" t="str">
        <f>J404</f>
        <v>[&lt;30 Lacs]</v>
      </c>
      <c r="O404" s="3" t="s">
        <v>17</v>
      </c>
      <c r="P404" s="3" t="s">
        <v>10</v>
      </c>
      <c r="Q404" s="3" t="s">
        <v>42</v>
      </c>
      <c r="R404" s="3" t="s">
        <v>10</v>
      </c>
      <c r="S404" s="3" t="s">
        <v>27</v>
      </c>
      <c r="T404" s="3" t="s">
        <v>10</v>
      </c>
      <c r="U404" s="3" t="s">
        <v>117</v>
      </c>
      <c r="V404" s="3" t="s">
        <v>10</v>
      </c>
      <c r="W404" s="3" t="s">
        <v>178</v>
      </c>
      <c r="X404" s="3" t="s">
        <v>10</v>
      </c>
      <c r="Y404" s="3" t="s">
        <v>171</v>
      </c>
      <c r="Z404" s="1" t="s">
        <v>10</v>
      </c>
      <c r="AA404" s="1" t="s">
        <v>16</v>
      </c>
      <c r="AB404" s="3" t="s">
        <v>12</v>
      </c>
      <c r="AC404" s="23" t="s">
        <v>37782</v>
      </c>
      <c r="AD404" s="23" t="s">
        <v>38597</v>
      </c>
      <c r="AE404" t="s">
        <v>35397</v>
      </c>
    </row>
    <row r="405" spans="1:31" ht="14.25" customHeight="1">
      <c r="A405" s="1">
        <v>404</v>
      </c>
      <c r="B405" s="1" t="s">
        <v>54</v>
      </c>
      <c r="C405" s="1" t="s">
        <v>3297</v>
      </c>
      <c r="D405" s="1" t="s">
        <v>35438</v>
      </c>
      <c r="E405" s="1" t="s">
        <v>3462</v>
      </c>
      <c r="F405" s="1" t="s">
        <v>22427</v>
      </c>
      <c r="G405" s="14">
        <v>916490111</v>
      </c>
      <c r="H405" s="1" t="s">
        <v>8</v>
      </c>
      <c r="I405" s="1" t="s">
        <v>9</v>
      </c>
      <c r="J405" s="1" t="s">
        <v>10</v>
      </c>
      <c r="K405" s="3" t="s">
        <v>42</v>
      </c>
      <c r="L405" s="1" t="s">
        <v>10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1"/>
      <c r="AA405" s="1" t="s">
        <v>16</v>
      </c>
      <c r="AB405" s="3" t="s">
        <v>12</v>
      </c>
      <c r="AC405" s="23" t="s">
        <v>37782</v>
      </c>
      <c r="AD405" s="23" t="s">
        <v>38598</v>
      </c>
      <c r="AE405" t="s">
        <v>35396</v>
      </c>
    </row>
    <row r="406" spans="1:31" ht="14.25" customHeight="1">
      <c r="A406" s="1">
        <v>405</v>
      </c>
      <c r="B406" s="1" t="s">
        <v>54</v>
      </c>
      <c r="C406" s="1" t="s">
        <v>3333</v>
      </c>
      <c r="D406" s="1" t="s">
        <v>3129</v>
      </c>
      <c r="E406" s="1" t="s">
        <v>36565</v>
      </c>
      <c r="F406" s="1" t="s">
        <v>22448</v>
      </c>
      <c r="G406" s="14">
        <v>9191446491</v>
      </c>
      <c r="H406" s="1" t="s">
        <v>20</v>
      </c>
      <c r="I406" s="1" t="s">
        <v>41</v>
      </c>
      <c r="J406" s="1" t="s">
        <v>10</v>
      </c>
      <c r="K406" s="3" t="s">
        <v>17</v>
      </c>
      <c r="L406" s="1" t="s">
        <v>10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1"/>
      <c r="AA406" s="1" t="s">
        <v>11</v>
      </c>
      <c r="AB406" s="3" t="s">
        <v>321</v>
      </c>
      <c r="AC406" s="23" t="s">
        <v>37782</v>
      </c>
      <c r="AD406" s="23" t="s">
        <v>38599</v>
      </c>
      <c r="AE406" t="s">
        <v>35398</v>
      </c>
    </row>
    <row r="407" spans="1:31" ht="14.25" customHeight="1">
      <c r="A407" s="1">
        <v>406</v>
      </c>
      <c r="B407" s="1" t="s">
        <v>54</v>
      </c>
      <c r="C407" s="1" t="s">
        <v>3349</v>
      </c>
      <c r="D407" s="1" t="s">
        <v>35439</v>
      </c>
      <c r="E407" s="1" t="s">
        <v>362</v>
      </c>
      <c r="F407" s="1" t="s">
        <v>22455</v>
      </c>
      <c r="G407" s="14">
        <v>91944604409</v>
      </c>
      <c r="H407" s="1" t="s">
        <v>8</v>
      </c>
      <c r="I407" s="1" t="s">
        <v>62</v>
      </c>
      <c r="J407" s="1" t="s">
        <v>10</v>
      </c>
      <c r="K407" s="3" t="s">
        <v>17</v>
      </c>
      <c r="L407" s="1" t="s">
        <v>10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1"/>
      <c r="AA407" s="1" t="s">
        <v>11</v>
      </c>
      <c r="AB407" s="3" t="s">
        <v>13</v>
      </c>
      <c r="AC407" s="23" t="s">
        <v>37782</v>
      </c>
      <c r="AD407" s="23" t="s">
        <v>38600</v>
      </c>
      <c r="AE407" t="s">
        <v>35397</v>
      </c>
    </row>
    <row r="408" spans="1:31" ht="14.25" customHeight="1">
      <c r="A408" s="1">
        <v>407</v>
      </c>
      <c r="B408" s="9" t="s">
        <v>6</v>
      </c>
      <c r="C408" s="1" t="s">
        <v>3389</v>
      </c>
      <c r="D408" s="1" t="s">
        <v>350</v>
      </c>
      <c r="E408" s="1" t="s">
        <v>746</v>
      </c>
      <c r="F408" s="1" t="s">
        <v>33691</v>
      </c>
      <c r="G408" s="14">
        <v>91994699696</v>
      </c>
      <c r="H408" s="1" t="s">
        <v>8</v>
      </c>
      <c r="I408" s="1" t="s">
        <v>41</v>
      </c>
      <c r="J408" s="1" t="s">
        <v>10</v>
      </c>
      <c r="K408" s="3" t="s">
        <v>17</v>
      </c>
      <c r="L408" s="1" t="s">
        <v>10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1"/>
      <c r="AA408" s="1" t="s">
        <v>11</v>
      </c>
      <c r="AB408" s="3" t="s">
        <v>56</v>
      </c>
      <c r="AC408" s="23" t="s">
        <v>37782</v>
      </c>
      <c r="AD408" s="23" t="s">
        <v>38601</v>
      </c>
      <c r="AE408" t="s">
        <v>35397</v>
      </c>
    </row>
    <row r="409" spans="1:31" ht="14.25" customHeight="1">
      <c r="A409" s="1">
        <v>408</v>
      </c>
      <c r="B409" s="9" t="s">
        <v>6</v>
      </c>
      <c r="C409" s="1" t="s">
        <v>3393</v>
      </c>
      <c r="D409" s="1" t="s">
        <v>2505</v>
      </c>
      <c r="E409" s="1" t="s">
        <v>3394</v>
      </c>
      <c r="F409" s="1" t="s">
        <v>22478</v>
      </c>
      <c r="G409" s="14">
        <v>91469044646</v>
      </c>
      <c r="H409" s="1" t="s">
        <v>20</v>
      </c>
      <c r="I409" s="1" t="s">
        <v>41</v>
      </c>
      <c r="J409" s="1" t="s">
        <v>10</v>
      </c>
      <c r="K409" s="3" t="s">
        <v>213</v>
      </c>
      <c r="L409" s="1" t="s">
        <v>10</v>
      </c>
      <c r="M409" s="4" t="s">
        <v>17</v>
      </c>
      <c r="N409" s="3" t="str">
        <f t="shared" ref="N409:N410" si="5">J409</f>
        <v>[&lt;30 Lacs]</v>
      </c>
      <c r="O409" s="4" t="s">
        <v>47347</v>
      </c>
      <c r="P409" s="3" t="s">
        <v>10</v>
      </c>
      <c r="Q409" s="3"/>
      <c r="R409" s="3"/>
      <c r="S409" s="3"/>
      <c r="T409" s="3"/>
      <c r="U409" s="3"/>
      <c r="V409" s="3"/>
      <c r="W409" s="3"/>
      <c r="X409" s="3"/>
      <c r="Y409" s="3"/>
      <c r="Z409" s="1"/>
      <c r="AA409" s="1" t="s">
        <v>16</v>
      </c>
      <c r="AB409" s="3" t="s">
        <v>12</v>
      </c>
      <c r="AC409" s="23" t="s">
        <v>37782</v>
      </c>
      <c r="AD409" s="23" t="s">
        <v>38602</v>
      </c>
      <c r="AE409" t="s">
        <v>35398</v>
      </c>
    </row>
    <row r="410" spans="1:31" ht="14.25" customHeight="1">
      <c r="A410" s="1">
        <v>409</v>
      </c>
      <c r="B410" s="1" t="s">
        <v>54</v>
      </c>
      <c r="C410" s="1" t="s">
        <v>3395</v>
      </c>
      <c r="D410" s="1" t="s">
        <v>2233</v>
      </c>
      <c r="E410" s="1" t="s">
        <v>10887</v>
      </c>
      <c r="F410" s="1" t="s">
        <v>31440</v>
      </c>
      <c r="G410" s="14" t="s">
        <v>3396</v>
      </c>
      <c r="H410" s="1" t="s">
        <v>8</v>
      </c>
      <c r="I410" s="1" t="s">
        <v>41</v>
      </c>
      <c r="J410" s="1" t="s">
        <v>10</v>
      </c>
      <c r="K410" s="3" t="s">
        <v>63</v>
      </c>
      <c r="L410" s="1" t="s">
        <v>10</v>
      </c>
      <c r="M410" s="3" t="s">
        <v>213</v>
      </c>
      <c r="N410" s="3" t="str">
        <f t="shared" si="5"/>
        <v>[&lt;30 Lacs]</v>
      </c>
      <c r="O410" s="3" t="s">
        <v>17</v>
      </c>
      <c r="P410" s="3" t="s">
        <v>10</v>
      </c>
      <c r="Q410" s="3" t="s">
        <v>42</v>
      </c>
      <c r="R410" s="3" t="s">
        <v>10</v>
      </c>
      <c r="S410" s="3" t="s">
        <v>27</v>
      </c>
      <c r="T410" s="3" t="s">
        <v>10</v>
      </c>
      <c r="U410" s="3" t="s">
        <v>117</v>
      </c>
      <c r="V410" s="3" t="s">
        <v>10</v>
      </c>
      <c r="W410" s="3" t="s">
        <v>178</v>
      </c>
      <c r="X410" s="3" t="s">
        <v>10</v>
      </c>
      <c r="Y410" s="3" t="s">
        <v>171</v>
      </c>
      <c r="Z410" s="1" t="s">
        <v>10</v>
      </c>
      <c r="AA410" s="1" t="s">
        <v>16</v>
      </c>
      <c r="AB410" s="3" t="s">
        <v>12</v>
      </c>
      <c r="AC410" s="23" t="s">
        <v>37782</v>
      </c>
      <c r="AD410" s="23" t="s">
        <v>38603</v>
      </c>
      <c r="AE410" s="20" t="s">
        <v>47358</v>
      </c>
    </row>
    <row r="411" spans="1:31" ht="14.25" customHeight="1">
      <c r="A411" s="1">
        <v>410</v>
      </c>
      <c r="B411" s="9" t="s">
        <v>6</v>
      </c>
      <c r="C411" s="1" t="s">
        <v>3435</v>
      </c>
      <c r="D411" s="1" t="s">
        <v>3174</v>
      </c>
      <c r="E411" s="1" t="s">
        <v>40</v>
      </c>
      <c r="F411" s="1" t="s">
        <v>33696</v>
      </c>
      <c r="G411" s="14">
        <v>9104190941</v>
      </c>
      <c r="H411" s="1" t="s">
        <v>8</v>
      </c>
      <c r="I411" s="1" t="s">
        <v>41</v>
      </c>
      <c r="J411" s="1" t="s">
        <v>10</v>
      </c>
      <c r="K411" s="3" t="s">
        <v>17</v>
      </c>
      <c r="L411" s="1" t="s">
        <v>10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1"/>
      <c r="AA411" s="1" t="s">
        <v>16</v>
      </c>
      <c r="AB411" s="3" t="s">
        <v>12</v>
      </c>
      <c r="AC411" s="23" t="s">
        <v>37782</v>
      </c>
      <c r="AD411" s="23" t="s">
        <v>38604</v>
      </c>
      <c r="AE411" s="20" t="s">
        <v>47358</v>
      </c>
    </row>
    <row r="412" spans="1:31" ht="14.25" customHeight="1">
      <c r="A412" s="1">
        <v>411</v>
      </c>
      <c r="B412" s="9" t="s">
        <v>6</v>
      </c>
      <c r="C412" s="1" t="s">
        <v>3471</v>
      </c>
      <c r="D412" s="1" t="s">
        <v>87</v>
      </c>
      <c r="E412" s="1" t="s">
        <v>3472</v>
      </c>
      <c r="F412" s="1" t="s">
        <v>31454</v>
      </c>
      <c r="G412" s="14">
        <v>9194944014</v>
      </c>
      <c r="H412" s="1" t="s">
        <v>8</v>
      </c>
      <c r="I412" s="1" t="s">
        <v>9</v>
      </c>
      <c r="J412" s="1" t="s">
        <v>10</v>
      </c>
      <c r="K412" s="3" t="s">
        <v>17</v>
      </c>
      <c r="L412" s="1" t="s">
        <v>10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1"/>
      <c r="AA412" s="1" t="s">
        <v>16</v>
      </c>
      <c r="AB412" s="3" t="s">
        <v>12</v>
      </c>
      <c r="AC412" s="23" t="s">
        <v>37782</v>
      </c>
      <c r="AD412" s="23" t="s">
        <v>38605</v>
      </c>
      <c r="AE412" t="s">
        <v>35397</v>
      </c>
    </row>
    <row r="413" spans="1:31" ht="14.25" customHeight="1">
      <c r="A413" s="1">
        <v>412</v>
      </c>
      <c r="B413" s="9" t="s">
        <v>6</v>
      </c>
      <c r="C413" s="1" t="s">
        <v>3495</v>
      </c>
      <c r="D413" s="1" t="s">
        <v>139</v>
      </c>
      <c r="E413" s="1" t="s">
        <v>1369</v>
      </c>
      <c r="F413" s="1" t="s">
        <v>31456</v>
      </c>
      <c r="G413" s="14">
        <v>91944464669</v>
      </c>
      <c r="H413" s="1" t="s">
        <v>8</v>
      </c>
      <c r="I413" s="1" t="s">
        <v>9</v>
      </c>
      <c r="J413" s="1" t="s">
        <v>10</v>
      </c>
      <c r="K413" s="3" t="s">
        <v>17</v>
      </c>
      <c r="L413" s="1" t="s">
        <v>10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1"/>
      <c r="AA413" s="1" t="s">
        <v>11</v>
      </c>
      <c r="AB413" s="3" t="s">
        <v>13</v>
      </c>
      <c r="AC413" s="23" t="s">
        <v>37782</v>
      </c>
      <c r="AD413" s="23" t="s">
        <v>38606</v>
      </c>
      <c r="AE413" s="20" t="s">
        <v>47358</v>
      </c>
    </row>
    <row r="414" spans="1:31" ht="14.25" customHeight="1">
      <c r="A414" s="1">
        <v>413</v>
      </c>
      <c r="B414" s="9" t="s">
        <v>6</v>
      </c>
      <c r="C414" s="1" t="s">
        <v>3506</v>
      </c>
      <c r="D414" s="1" t="s">
        <v>286</v>
      </c>
      <c r="E414" s="1" t="s">
        <v>40</v>
      </c>
      <c r="F414" s="1" t="s">
        <v>22527</v>
      </c>
      <c r="G414" s="14">
        <v>9141904444</v>
      </c>
      <c r="H414" s="1" t="s">
        <v>8</v>
      </c>
      <c r="I414" s="1" t="s">
        <v>62</v>
      </c>
      <c r="J414" s="1" t="s">
        <v>10</v>
      </c>
      <c r="K414" s="3" t="s">
        <v>213</v>
      </c>
      <c r="L414" s="1" t="s">
        <v>10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1"/>
      <c r="AA414" s="1" t="s">
        <v>16</v>
      </c>
      <c r="AB414" s="3" t="s">
        <v>12</v>
      </c>
      <c r="AC414" s="23" t="s">
        <v>37782</v>
      </c>
      <c r="AD414" s="23" t="s">
        <v>38607</v>
      </c>
      <c r="AE414" t="s">
        <v>35396</v>
      </c>
    </row>
    <row r="415" spans="1:31" ht="14.25" customHeight="1">
      <c r="A415" s="1">
        <v>414</v>
      </c>
      <c r="B415" s="9" t="s">
        <v>6</v>
      </c>
      <c r="C415" s="1" t="s">
        <v>3510</v>
      </c>
      <c r="D415" s="1" t="s">
        <v>1008</v>
      </c>
      <c r="E415" s="1" t="s">
        <v>90</v>
      </c>
      <c r="F415" s="1" t="s">
        <v>22529</v>
      </c>
      <c r="G415" s="14">
        <v>91404400949</v>
      </c>
      <c r="H415" s="1" t="s">
        <v>15</v>
      </c>
      <c r="I415" s="1" t="s">
        <v>41</v>
      </c>
      <c r="J415" s="1" t="s">
        <v>10</v>
      </c>
      <c r="K415" s="3" t="s">
        <v>213</v>
      </c>
      <c r="L415" s="1" t="s">
        <v>10</v>
      </c>
      <c r="M415" s="4" t="s">
        <v>17</v>
      </c>
      <c r="N415" s="3" t="str">
        <f>J415</f>
        <v>[&lt;30 Lacs]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1"/>
      <c r="AA415" s="1" t="s">
        <v>16</v>
      </c>
      <c r="AB415" s="3" t="s">
        <v>12</v>
      </c>
      <c r="AC415" s="23" t="s">
        <v>37782</v>
      </c>
      <c r="AD415" s="23" t="s">
        <v>38608</v>
      </c>
      <c r="AE415" s="20" t="s">
        <v>47358</v>
      </c>
    </row>
    <row r="416" spans="1:31" ht="14.25" customHeight="1">
      <c r="A416" s="1">
        <v>415</v>
      </c>
      <c r="B416" s="9" t="s">
        <v>6</v>
      </c>
      <c r="C416" s="1" t="s">
        <v>3518</v>
      </c>
      <c r="D416" s="1" t="s">
        <v>3519</v>
      </c>
      <c r="E416" s="1" t="s">
        <v>558</v>
      </c>
      <c r="F416" s="1" t="s">
        <v>22534</v>
      </c>
      <c r="G416" s="14">
        <v>919944404199</v>
      </c>
      <c r="H416" s="1" t="s">
        <v>8</v>
      </c>
      <c r="I416" s="1" t="s">
        <v>62</v>
      </c>
      <c r="J416" s="1" t="s">
        <v>10</v>
      </c>
      <c r="K416" s="3" t="s">
        <v>213</v>
      </c>
      <c r="L416" s="1" t="s">
        <v>10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1"/>
      <c r="AA416" s="1" t="s">
        <v>16</v>
      </c>
      <c r="AB416" s="3" t="s">
        <v>12</v>
      </c>
      <c r="AC416" s="23" t="s">
        <v>37782</v>
      </c>
      <c r="AD416" s="23" t="s">
        <v>38609</v>
      </c>
      <c r="AE416" t="s">
        <v>35397</v>
      </c>
    </row>
    <row r="417" spans="1:31" ht="14.25" customHeight="1">
      <c r="A417" s="1">
        <v>416</v>
      </c>
      <c r="B417" s="9" t="s">
        <v>6</v>
      </c>
      <c r="C417" s="1" t="s">
        <v>3575</v>
      </c>
      <c r="D417" s="1" t="s">
        <v>3576</v>
      </c>
      <c r="E417" s="1" t="s">
        <v>3577</v>
      </c>
      <c r="F417" s="1" t="s">
        <v>22560</v>
      </c>
      <c r="G417" s="14">
        <v>914444444696</v>
      </c>
      <c r="H417" s="1" t="s">
        <v>20</v>
      </c>
      <c r="I417" s="1" t="s">
        <v>41</v>
      </c>
      <c r="J417" s="1" t="s">
        <v>10</v>
      </c>
      <c r="K417" s="3" t="s">
        <v>213</v>
      </c>
      <c r="L417" s="1" t="s">
        <v>10</v>
      </c>
      <c r="M417" s="4" t="s">
        <v>17</v>
      </c>
      <c r="N417" s="3" t="str">
        <f>J417</f>
        <v>[&lt;30 Lacs]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1"/>
      <c r="AA417" s="1" t="s">
        <v>16</v>
      </c>
      <c r="AB417" s="3" t="s">
        <v>12</v>
      </c>
      <c r="AC417" s="23" t="s">
        <v>37782</v>
      </c>
      <c r="AD417" s="23" t="s">
        <v>38610</v>
      </c>
      <c r="AE417" t="s">
        <v>35396</v>
      </c>
    </row>
    <row r="418" spans="1:31" ht="14.25" customHeight="1">
      <c r="A418" s="1">
        <v>417</v>
      </c>
      <c r="B418" s="1" t="s">
        <v>54</v>
      </c>
      <c r="C418" s="1" t="s">
        <v>3579</v>
      </c>
      <c r="D418" s="1" t="s">
        <v>463</v>
      </c>
      <c r="E418" s="1" t="s">
        <v>260</v>
      </c>
      <c r="F418" s="1" t="s">
        <v>22562</v>
      </c>
      <c r="G418" s="14">
        <v>91946096461</v>
      </c>
      <c r="H418" s="1" t="s">
        <v>8</v>
      </c>
      <c r="I418" s="1" t="s">
        <v>41</v>
      </c>
      <c r="J418" s="1" t="s">
        <v>10</v>
      </c>
      <c r="K418" s="3" t="s">
        <v>213</v>
      </c>
      <c r="L418" s="1" t="s">
        <v>10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1"/>
      <c r="AA418" s="1" t="s">
        <v>16</v>
      </c>
      <c r="AB418" s="3" t="s">
        <v>12</v>
      </c>
      <c r="AC418" s="23" t="s">
        <v>37782</v>
      </c>
      <c r="AD418" s="23" t="s">
        <v>38611</v>
      </c>
      <c r="AE418" t="s">
        <v>35398</v>
      </c>
    </row>
    <row r="419" spans="1:31" ht="14.25" customHeight="1">
      <c r="A419" s="1">
        <v>418</v>
      </c>
      <c r="B419" s="9" t="s">
        <v>6</v>
      </c>
      <c r="C419" s="1" t="s">
        <v>3582</v>
      </c>
      <c r="D419" s="1" t="s">
        <v>3583</v>
      </c>
      <c r="E419" s="1" t="s">
        <v>3584</v>
      </c>
      <c r="F419" s="1" t="s">
        <v>22564</v>
      </c>
      <c r="G419" s="14">
        <v>9196940611</v>
      </c>
      <c r="H419" s="1" t="s">
        <v>37</v>
      </c>
      <c r="I419" s="1" t="s">
        <v>41</v>
      </c>
      <c r="J419" s="1" t="s">
        <v>10</v>
      </c>
      <c r="K419" s="3" t="s">
        <v>213</v>
      </c>
      <c r="L419" s="1" t="s">
        <v>10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1"/>
      <c r="AA419" s="1" t="s">
        <v>16</v>
      </c>
      <c r="AB419" s="3" t="s">
        <v>12</v>
      </c>
      <c r="AC419" s="23" t="s">
        <v>37782</v>
      </c>
      <c r="AD419" s="23" t="s">
        <v>38612</v>
      </c>
      <c r="AE419" t="s">
        <v>35396</v>
      </c>
    </row>
    <row r="420" spans="1:31" ht="14.25" customHeight="1">
      <c r="A420" s="1">
        <v>419</v>
      </c>
      <c r="B420" s="1" t="s">
        <v>54</v>
      </c>
      <c r="C420" s="1" t="s">
        <v>3586</v>
      </c>
      <c r="D420" s="1" t="s">
        <v>35440</v>
      </c>
      <c r="E420" s="1" t="s">
        <v>36566</v>
      </c>
      <c r="F420" s="1" t="s">
        <v>31465</v>
      </c>
      <c r="G420" s="14">
        <v>91996096940</v>
      </c>
      <c r="H420" s="1" t="s">
        <v>20</v>
      </c>
      <c r="I420" s="1" t="s">
        <v>9</v>
      </c>
      <c r="J420" s="1" t="s">
        <v>10</v>
      </c>
      <c r="K420" s="3" t="s">
        <v>63</v>
      </c>
      <c r="L420" s="1" t="s">
        <v>10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1"/>
      <c r="AA420" s="1" t="s">
        <v>16</v>
      </c>
      <c r="AB420" s="3" t="s">
        <v>12</v>
      </c>
      <c r="AC420" s="23" t="s">
        <v>37782</v>
      </c>
      <c r="AD420" s="23" t="s">
        <v>38613</v>
      </c>
      <c r="AE420" s="20" t="s">
        <v>47358</v>
      </c>
    </row>
    <row r="421" spans="1:31" ht="14.25" customHeight="1">
      <c r="A421" s="1">
        <v>420</v>
      </c>
      <c r="B421" s="9" t="s">
        <v>6</v>
      </c>
      <c r="C421" s="1" t="s">
        <v>3605</v>
      </c>
      <c r="D421" s="1" t="s">
        <v>1968</v>
      </c>
      <c r="E421" s="1" t="s">
        <v>73</v>
      </c>
      <c r="F421" s="1" t="s">
        <v>22575</v>
      </c>
      <c r="G421" s="14">
        <v>91969440400</v>
      </c>
      <c r="H421" s="1" t="s">
        <v>20</v>
      </c>
      <c r="I421" s="1" t="s">
        <v>41</v>
      </c>
      <c r="J421" s="1" t="s">
        <v>10</v>
      </c>
      <c r="K421" s="3" t="s">
        <v>17</v>
      </c>
      <c r="L421" s="1" t="s">
        <v>10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1"/>
      <c r="AA421" s="1" t="s">
        <v>16</v>
      </c>
      <c r="AB421" s="3" t="s">
        <v>12</v>
      </c>
      <c r="AC421" s="23" t="s">
        <v>37782</v>
      </c>
      <c r="AD421" s="23" t="s">
        <v>38614</v>
      </c>
      <c r="AE421" t="s">
        <v>35398</v>
      </c>
    </row>
    <row r="422" spans="1:31" ht="14.25" customHeight="1">
      <c r="A422" s="1">
        <v>421</v>
      </c>
      <c r="B422" s="9" t="s">
        <v>6</v>
      </c>
      <c r="C422" s="1" t="s">
        <v>3622</v>
      </c>
      <c r="D422" s="1" t="s">
        <v>318</v>
      </c>
      <c r="E422" s="1" t="s">
        <v>40</v>
      </c>
      <c r="F422" s="1" t="s">
        <v>22585</v>
      </c>
      <c r="G422" s="14">
        <v>919919414041</v>
      </c>
      <c r="H422" s="1" t="s">
        <v>20</v>
      </c>
      <c r="I422" s="1" t="s">
        <v>62</v>
      </c>
      <c r="J422" s="1" t="s">
        <v>10</v>
      </c>
      <c r="K422" s="3" t="s">
        <v>42</v>
      </c>
      <c r="L422" s="1" t="s">
        <v>10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1"/>
      <c r="AA422" s="1" t="s">
        <v>16</v>
      </c>
      <c r="AB422" s="3" t="s">
        <v>12</v>
      </c>
      <c r="AC422" s="23" t="s">
        <v>37782</v>
      </c>
      <c r="AD422" s="23" t="s">
        <v>38615</v>
      </c>
      <c r="AE422" t="s">
        <v>35398</v>
      </c>
    </row>
    <row r="423" spans="1:31" ht="14.25" customHeight="1">
      <c r="A423" s="1">
        <v>422</v>
      </c>
      <c r="B423" s="9" t="s">
        <v>6</v>
      </c>
      <c r="C423" s="1" t="s">
        <v>3623</v>
      </c>
      <c r="D423" s="1" t="s">
        <v>40</v>
      </c>
      <c r="E423" s="1" t="s">
        <v>2162</v>
      </c>
      <c r="F423" s="1" t="s">
        <v>22586</v>
      </c>
      <c r="G423" s="14">
        <v>91416066969</v>
      </c>
      <c r="H423" s="1" t="s">
        <v>15</v>
      </c>
      <c r="I423" s="1" t="s">
        <v>62</v>
      </c>
      <c r="J423" s="1" t="s">
        <v>10</v>
      </c>
      <c r="K423" s="3" t="s">
        <v>63</v>
      </c>
      <c r="L423" s="1" t="s">
        <v>10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1"/>
      <c r="AA423" s="1" t="s">
        <v>16</v>
      </c>
      <c r="AB423" s="3" t="s">
        <v>12</v>
      </c>
      <c r="AC423" s="23" t="s">
        <v>37782</v>
      </c>
      <c r="AD423" s="23" t="s">
        <v>38616</v>
      </c>
      <c r="AE423" t="s">
        <v>35396</v>
      </c>
    </row>
    <row r="424" spans="1:31" ht="14.25" customHeight="1">
      <c r="A424" s="1">
        <v>423</v>
      </c>
      <c r="B424" s="9" t="s">
        <v>6</v>
      </c>
      <c r="C424" s="1" t="s">
        <v>3640</v>
      </c>
      <c r="D424" s="1" t="s">
        <v>224</v>
      </c>
      <c r="E424" s="1" t="s">
        <v>3641</v>
      </c>
      <c r="F424" s="1" t="s">
        <v>33713</v>
      </c>
      <c r="G424" s="14">
        <v>9194614944</v>
      </c>
      <c r="H424" s="1" t="s">
        <v>37</v>
      </c>
      <c r="I424" s="1" t="s">
        <v>62</v>
      </c>
      <c r="J424" s="1" t="s">
        <v>10</v>
      </c>
      <c r="K424" s="3" t="s">
        <v>213</v>
      </c>
      <c r="L424" s="1" t="s">
        <v>10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1"/>
      <c r="AA424" s="1" t="s">
        <v>16</v>
      </c>
      <c r="AB424" s="3" t="s">
        <v>12</v>
      </c>
      <c r="AC424" s="23" t="s">
        <v>37782</v>
      </c>
      <c r="AD424" s="23" t="s">
        <v>38617</v>
      </c>
      <c r="AE424" t="s">
        <v>35396</v>
      </c>
    </row>
    <row r="425" spans="1:31" ht="14.25" customHeight="1">
      <c r="A425" s="1">
        <v>424</v>
      </c>
      <c r="B425" s="1" t="s">
        <v>54</v>
      </c>
      <c r="C425" s="1" t="s">
        <v>3661</v>
      </c>
      <c r="D425" s="1" t="s">
        <v>546</v>
      </c>
      <c r="E425" s="1" t="s">
        <v>12338</v>
      </c>
      <c r="F425" s="1" t="s">
        <v>31471</v>
      </c>
      <c r="G425" s="14">
        <v>91910694964</v>
      </c>
      <c r="H425" s="1" t="s">
        <v>8</v>
      </c>
      <c r="I425" s="1" t="s">
        <v>9</v>
      </c>
      <c r="J425" s="1" t="s">
        <v>10</v>
      </c>
      <c r="K425" s="3" t="s">
        <v>42</v>
      </c>
      <c r="L425" s="1" t="s">
        <v>10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1"/>
      <c r="AA425" s="1" t="s">
        <v>16</v>
      </c>
      <c r="AB425" s="3" t="s">
        <v>12</v>
      </c>
      <c r="AC425" s="23" t="s">
        <v>37782</v>
      </c>
      <c r="AD425" s="23" t="s">
        <v>38618</v>
      </c>
      <c r="AE425" t="s">
        <v>35398</v>
      </c>
    </row>
    <row r="426" spans="1:31" ht="14.25" customHeight="1">
      <c r="A426" s="1">
        <v>425</v>
      </c>
      <c r="B426" s="1" t="s">
        <v>54</v>
      </c>
      <c r="C426" s="1" t="s">
        <v>3663</v>
      </c>
      <c r="D426" s="1" t="s">
        <v>35441</v>
      </c>
      <c r="E426" s="1" t="s">
        <v>558</v>
      </c>
      <c r="F426" s="1" t="s">
        <v>22606</v>
      </c>
      <c r="G426" s="14">
        <v>9194969444</v>
      </c>
      <c r="H426" s="1" t="s">
        <v>15</v>
      </c>
      <c r="I426" s="1" t="s">
        <v>41</v>
      </c>
      <c r="J426" s="1" t="s">
        <v>10</v>
      </c>
      <c r="K426" s="3" t="s">
        <v>42</v>
      </c>
      <c r="L426" s="1" t="s">
        <v>10</v>
      </c>
      <c r="M426" s="3" t="s">
        <v>27</v>
      </c>
      <c r="N426" s="3" t="str">
        <f>J426</f>
        <v>[&lt;30 Lacs]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1"/>
      <c r="AA426" s="1" t="s">
        <v>16</v>
      </c>
      <c r="AB426" s="3" t="s">
        <v>12</v>
      </c>
      <c r="AC426" s="23" t="s">
        <v>37782</v>
      </c>
      <c r="AD426" s="23" t="s">
        <v>38619</v>
      </c>
      <c r="AE426" s="20" t="s">
        <v>47358</v>
      </c>
    </row>
    <row r="427" spans="1:31" ht="14.25" customHeight="1">
      <c r="A427" s="1">
        <v>426</v>
      </c>
      <c r="B427" s="9" t="s">
        <v>6</v>
      </c>
      <c r="C427" s="1" t="s">
        <v>3694</v>
      </c>
      <c r="D427" s="1" t="s">
        <v>382</v>
      </c>
      <c r="E427" s="1" t="s">
        <v>558</v>
      </c>
      <c r="F427" s="1" t="s">
        <v>22618</v>
      </c>
      <c r="G427" s="14">
        <v>91494000609</v>
      </c>
      <c r="H427" s="1" t="s">
        <v>37</v>
      </c>
      <c r="I427" s="1" t="s">
        <v>62</v>
      </c>
      <c r="J427" s="1" t="s">
        <v>10</v>
      </c>
      <c r="K427" s="3" t="s">
        <v>17</v>
      </c>
      <c r="L427" s="1" t="s">
        <v>10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1"/>
      <c r="AA427" s="1" t="s">
        <v>16</v>
      </c>
      <c r="AB427" s="3" t="s">
        <v>12</v>
      </c>
      <c r="AC427" s="23" t="s">
        <v>37782</v>
      </c>
      <c r="AD427" s="23" t="s">
        <v>38620</v>
      </c>
      <c r="AE427" t="s">
        <v>35396</v>
      </c>
    </row>
    <row r="428" spans="1:31" ht="14.25" customHeight="1">
      <c r="A428" s="1">
        <v>427</v>
      </c>
      <c r="B428" s="1" t="s">
        <v>54</v>
      </c>
      <c r="C428" s="1" t="s">
        <v>3704</v>
      </c>
      <c r="D428" s="1" t="s">
        <v>2263</v>
      </c>
      <c r="E428" s="1" t="s">
        <v>1311</v>
      </c>
      <c r="F428" s="1" t="s">
        <v>22626</v>
      </c>
      <c r="G428" s="14">
        <v>9194664494</v>
      </c>
      <c r="H428" s="1" t="s">
        <v>15</v>
      </c>
      <c r="I428" s="1" t="s">
        <v>41</v>
      </c>
      <c r="J428" s="1" t="s">
        <v>10</v>
      </c>
      <c r="K428" s="3" t="s">
        <v>17</v>
      </c>
      <c r="L428" s="1" t="s">
        <v>10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1"/>
      <c r="AA428" s="1" t="s">
        <v>16</v>
      </c>
      <c r="AB428" s="3" t="s">
        <v>12</v>
      </c>
      <c r="AC428" s="23" t="s">
        <v>37782</v>
      </c>
      <c r="AD428" s="23" t="s">
        <v>38621</v>
      </c>
      <c r="AE428" t="s">
        <v>35397</v>
      </c>
    </row>
    <row r="429" spans="1:31" ht="14.25" customHeight="1">
      <c r="A429" s="1">
        <v>428</v>
      </c>
      <c r="B429" s="1" t="s">
        <v>54</v>
      </c>
      <c r="C429" s="1" t="s">
        <v>3718</v>
      </c>
      <c r="D429" s="1" t="s">
        <v>546</v>
      </c>
      <c r="E429" s="1" t="s">
        <v>36567</v>
      </c>
      <c r="F429" s="1" t="s">
        <v>22634</v>
      </c>
      <c r="G429" s="14">
        <v>919044194</v>
      </c>
      <c r="H429" s="1" t="s">
        <v>8</v>
      </c>
      <c r="I429" s="1" t="s">
        <v>41</v>
      </c>
      <c r="J429" s="1" t="s">
        <v>10</v>
      </c>
      <c r="K429" s="3" t="s">
        <v>213</v>
      </c>
      <c r="L429" s="1" t="s">
        <v>10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1"/>
      <c r="AA429" s="1" t="s">
        <v>16</v>
      </c>
      <c r="AB429" s="3" t="s">
        <v>12</v>
      </c>
      <c r="AC429" s="23" t="s">
        <v>37782</v>
      </c>
      <c r="AD429" s="23" t="s">
        <v>38622</v>
      </c>
      <c r="AE429" t="s">
        <v>35396</v>
      </c>
    </row>
    <row r="430" spans="1:31" ht="14.25" customHeight="1">
      <c r="A430" s="1">
        <v>429</v>
      </c>
      <c r="B430" s="9" t="s">
        <v>6</v>
      </c>
      <c r="C430" s="1" t="s">
        <v>3769</v>
      </c>
      <c r="D430" s="1" t="s">
        <v>3770</v>
      </c>
      <c r="E430" s="1" t="s">
        <v>3771</v>
      </c>
      <c r="F430" s="1" t="s">
        <v>22664</v>
      </c>
      <c r="G430" s="14">
        <v>9199414469</v>
      </c>
      <c r="H430" s="1" t="s">
        <v>8</v>
      </c>
      <c r="I430" s="1" t="s">
        <v>41</v>
      </c>
      <c r="J430" s="1" t="s">
        <v>10</v>
      </c>
      <c r="K430" s="3" t="s">
        <v>17</v>
      </c>
      <c r="L430" s="1" t="s">
        <v>10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1"/>
      <c r="AA430" s="1" t="s">
        <v>11</v>
      </c>
      <c r="AB430" s="3" t="s">
        <v>13</v>
      </c>
      <c r="AC430" s="23" t="s">
        <v>37782</v>
      </c>
      <c r="AD430" s="23" t="s">
        <v>38623</v>
      </c>
      <c r="AE430" t="s">
        <v>35396</v>
      </c>
    </row>
    <row r="431" spans="1:31" ht="14.25" customHeight="1">
      <c r="A431" s="1">
        <v>430</v>
      </c>
      <c r="B431" s="9" t="s">
        <v>6</v>
      </c>
      <c r="C431" s="1" t="s">
        <v>3788</v>
      </c>
      <c r="D431" s="1" t="s">
        <v>1686</v>
      </c>
      <c r="E431" s="1" t="s">
        <v>40</v>
      </c>
      <c r="F431" s="1" t="s">
        <v>22673</v>
      </c>
      <c r="G431" s="14">
        <v>91944604496</v>
      </c>
      <c r="H431" s="1" t="s">
        <v>37</v>
      </c>
      <c r="I431" s="1" t="s">
        <v>107</v>
      </c>
      <c r="J431" s="1" t="s">
        <v>10</v>
      </c>
      <c r="K431" s="3" t="s">
        <v>42</v>
      </c>
      <c r="L431" s="1" t="s">
        <v>10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1"/>
      <c r="AA431" s="1" t="s">
        <v>16</v>
      </c>
      <c r="AB431" s="3" t="s">
        <v>12</v>
      </c>
      <c r="AC431" s="23" t="s">
        <v>37782</v>
      </c>
      <c r="AD431" s="23" t="s">
        <v>38624</v>
      </c>
      <c r="AE431" t="s">
        <v>35398</v>
      </c>
    </row>
    <row r="432" spans="1:31" ht="14.25" customHeight="1">
      <c r="A432" s="1">
        <v>431</v>
      </c>
      <c r="B432" s="9" t="s">
        <v>6</v>
      </c>
      <c r="C432" s="1" t="s">
        <v>3799</v>
      </c>
      <c r="D432" s="1" t="s">
        <v>3800</v>
      </c>
      <c r="E432" s="1" t="s">
        <v>3801</v>
      </c>
      <c r="F432" s="1" t="s">
        <v>22682</v>
      </c>
      <c r="G432" s="14">
        <v>91999491661</v>
      </c>
      <c r="H432" s="1" t="s">
        <v>37</v>
      </c>
      <c r="I432" s="1" t="s">
        <v>62</v>
      </c>
      <c r="J432" s="1" t="s">
        <v>10</v>
      </c>
      <c r="K432" s="3" t="s">
        <v>63</v>
      </c>
      <c r="L432" s="1" t="s">
        <v>10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1"/>
      <c r="AA432" s="1" t="s">
        <v>16</v>
      </c>
      <c r="AB432" s="3" t="s">
        <v>12</v>
      </c>
      <c r="AC432" s="23" t="s">
        <v>37782</v>
      </c>
      <c r="AD432" s="23" t="s">
        <v>38625</v>
      </c>
      <c r="AE432" t="s">
        <v>35398</v>
      </c>
    </row>
    <row r="433" spans="1:31" ht="14.25" customHeight="1">
      <c r="A433" s="1">
        <v>432</v>
      </c>
      <c r="B433" s="1" t="s">
        <v>54</v>
      </c>
      <c r="C433" s="1" t="s">
        <v>3827</v>
      </c>
      <c r="D433" s="1" t="s">
        <v>1151</v>
      </c>
      <c r="E433" s="1" t="s">
        <v>40</v>
      </c>
      <c r="F433" s="1" t="s">
        <v>22696</v>
      </c>
      <c r="G433" s="14">
        <v>919946046199</v>
      </c>
      <c r="H433" s="1" t="s">
        <v>20</v>
      </c>
      <c r="I433" s="1" t="s">
        <v>41</v>
      </c>
      <c r="J433" s="1" t="s">
        <v>10</v>
      </c>
      <c r="K433" s="3" t="s">
        <v>42</v>
      </c>
      <c r="L433" s="1" t="s">
        <v>10</v>
      </c>
      <c r="M433" s="3" t="s">
        <v>27</v>
      </c>
      <c r="N433" s="3" t="str">
        <f>J433</f>
        <v>[&lt;30 Lacs]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1"/>
      <c r="AA433" s="1" t="s">
        <v>16</v>
      </c>
      <c r="AB433" s="3" t="s">
        <v>12</v>
      </c>
      <c r="AC433" s="23" t="s">
        <v>37782</v>
      </c>
      <c r="AD433" s="23" t="s">
        <v>38626</v>
      </c>
      <c r="AE433" s="20" t="s">
        <v>47358</v>
      </c>
    </row>
    <row r="434" spans="1:31" ht="14.25" customHeight="1">
      <c r="A434" s="1">
        <v>433</v>
      </c>
      <c r="B434" s="1" t="s">
        <v>54</v>
      </c>
      <c r="C434" s="1" t="s">
        <v>3833</v>
      </c>
      <c r="D434" s="1" t="s">
        <v>3834</v>
      </c>
      <c r="E434" s="1" t="s">
        <v>1231</v>
      </c>
      <c r="F434" s="1" t="s">
        <v>22697</v>
      </c>
      <c r="G434" s="14">
        <v>919949644446</v>
      </c>
      <c r="H434" s="1" t="s">
        <v>20</v>
      </c>
      <c r="I434" s="1" t="s">
        <v>62</v>
      </c>
      <c r="J434" s="1" t="s">
        <v>10</v>
      </c>
      <c r="K434" s="3" t="s">
        <v>17</v>
      </c>
      <c r="L434" s="1" t="s">
        <v>10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1"/>
      <c r="AA434" s="1" t="s">
        <v>16</v>
      </c>
      <c r="AB434" s="3" t="s">
        <v>12</v>
      </c>
      <c r="AC434" s="23" t="s">
        <v>37782</v>
      </c>
      <c r="AD434" s="23" t="s">
        <v>38627</v>
      </c>
      <c r="AE434" t="s">
        <v>35397</v>
      </c>
    </row>
    <row r="435" spans="1:31" ht="14.25" customHeight="1">
      <c r="A435" s="1">
        <v>434</v>
      </c>
      <c r="B435" s="9" t="s">
        <v>6</v>
      </c>
      <c r="C435" s="1" t="s">
        <v>3872</v>
      </c>
      <c r="D435" s="1" t="s">
        <v>3873</v>
      </c>
      <c r="E435" s="1" t="s">
        <v>3874</v>
      </c>
      <c r="F435" s="1" t="s">
        <v>22713</v>
      </c>
      <c r="G435" s="14">
        <v>91449469901</v>
      </c>
      <c r="H435" s="1" t="s">
        <v>20</v>
      </c>
      <c r="I435" s="1" t="s">
        <v>41</v>
      </c>
      <c r="J435" s="1" t="s">
        <v>10</v>
      </c>
      <c r="K435" s="3" t="s">
        <v>17</v>
      </c>
      <c r="L435" s="1" t="s">
        <v>10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1"/>
      <c r="AA435" s="1" t="s">
        <v>11</v>
      </c>
      <c r="AB435" s="3" t="s">
        <v>13</v>
      </c>
      <c r="AC435" s="23" t="s">
        <v>37782</v>
      </c>
      <c r="AD435" s="23" t="s">
        <v>38628</v>
      </c>
      <c r="AE435" s="20" t="s">
        <v>47358</v>
      </c>
    </row>
    <row r="436" spans="1:31" ht="14.25" customHeight="1">
      <c r="A436" s="1">
        <v>435</v>
      </c>
      <c r="B436" s="9" t="s">
        <v>6</v>
      </c>
      <c r="C436" s="1" t="s">
        <v>3876</v>
      </c>
      <c r="D436" s="1" t="s">
        <v>3877</v>
      </c>
      <c r="E436" s="1" t="s">
        <v>3874</v>
      </c>
      <c r="F436" s="1" t="s">
        <v>31500</v>
      </c>
      <c r="G436" s="14">
        <v>91449446</v>
      </c>
      <c r="H436" s="1" t="s">
        <v>20</v>
      </c>
      <c r="I436" s="1" t="s">
        <v>9</v>
      </c>
      <c r="J436" s="1" t="s">
        <v>10</v>
      </c>
      <c r="K436" s="3" t="s">
        <v>42</v>
      </c>
      <c r="L436" s="1" t="s">
        <v>10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1"/>
      <c r="AA436" s="1" t="s">
        <v>16</v>
      </c>
      <c r="AB436" s="3" t="s">
        <v>12</v>
      </c>
      <c r="AC436" s="23" t="s">
        <v>37782</v>
      </c>
      <c r="AD436" s="23" t="s">
        <v>38629</v>
      </c>
      <c r="AE436" t="s">
        <v>35397</v>
      </c>
    </row>
    <row r="437" spans="1:31" ht="14.25" customHeight="1">
      <c r="A437" s="1">
        <v>436</v>
      </c>
      <c r="B437" s="9" t="s">
        <v>6</v>
      </c>
      <c r="C437" s="1" t="s">
        <v>3899</v>
      </c>
      <c r="D437" s="1" t="s">
        <v>1667</v>
      </c>
      <c r="E437" s="1" t="s">
        <v>956</v>
      </c>
      <c r="F437" s="1" t="s">
        <v>22725</v>
      </c>
      <c r="G437" s="14">
        <v>91446640690</v>
      </c>
      <c r="H437" s="1" t="s">
        <v>8</v>
      </c>
      <c r="I437" s="1" t="s">
        <v>41</v>
      </c>
      <c r="J437" s="1" t="s">
        <v>10</v>
      </c>
      <c r="K437" s="3" t="s">
        <v>17</v>
      </c>
      <c r="L437" s="1" t="s">
        <v>10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1"/>
      <c r="AA437" s="1" t="s">
        <v>16</v>
      </c>
      <c r="AB437" s="3" t="s">
        <v>12</v>
      </c>
      <c r="AC437" s="23" t="s">
        <v>37782</v>
      </c>
      <c r="AD437" s="23" t="s">
        <v>38630</v>
      </c>
      <c r="AE437" t="s">
        <v>35398</v>
      </c>
    </row>
    <row r="438" spans="1:31" ht="14.25" customHeight="1">
      <c r="A438" s="1">
        <v>437</v>
      </c>
      <c r="B438" s="9" t="s">
        <v>6</v>
      </c>
      <c r="C438" s="1" t="s">
        <v>3901</v>
      </c>
      <c r="D438" s="1" t="s">
        <v>318</v>
      </c>
      <c r="E438" s="1" t="s">
        <v>3902</v>
      </c>
      <c r="F438" s="1" t="s">
        <v>22727</v>
      </c>
      <c r="G438" s="14">
        <v>919494941964</v>
      </c>
      <c r="H438" s="1" t="s">
        <v>20</v>
      </c>
      <c r="I438" s="1" t="s">
        <v>107</v>
      </c>
      <c r="J438" s="1" t="s">
        <v>10</v>
      </c>
      <c r="K438" s="3" t="s">
        <v>17</v>
      </c>
      <c r="L438" s="1" t="s">
        <v>10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1"/>
      <c r="AA438" s="1" t="s">
        <v>16</v>
      </c>
      <c r="AB438" s="3" t="s">
        <v>12</v>
      </c>
      <c r="AC438" s="23" t="s">
        <v>37782</v>
      </c>
      <c r="AD438" s="23" t="s">
        <v>38631</v>
      </c>
      <c r="AE438" t="s">
        <v>35396</v>
      </c>
    </row>
    <row r="439" spans="1:31" ht="14.25" customHeight="1">
      <c r="A439" s="1">
        <v>438</v>
      </c>
      <c r="B439" s="9" t="s">
        <v>6</v>
      </c>
      <c r="C439" s="1" t="s">
        <v>3909</v>
      </c>
      <c r="D439" s="1" t="s">
        <v>502</v>
      </c>
      <c r="E439" s="1" t="s">
        <v>3910</v>
      </c>
      <c r="F439" s="1" t="s">
        <v>3911</v>
      </c>
      <c r="G439" s="14">
        <v>919446049444</v>
      </c>
      <c r="H439" s="1" t="s">
        <v>20</v>
      </c>
      <c r="I439" s="1" t="s">
        <v>62</v>
      </c>
      <c r="J439" s="1" t="s">
        <v>10</v>
      </c>
      <c r="K439" s="3" t="s">
        <v>17</v>
      </c>
      <c r="L439" s="1" t="s">
        <v>10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1"/>
      <c r="AA439" s="1" t="s">
        <v>11</v>
      </c>
      <c r="AB439" s="3" t="s">
        <v>13</v>
      </c>
      <c r="AC439" s="23" t="s">
        <v>37782</v>
      </c>
      <c r="AD439" s="23" t="s">
        <v>38632</v>
      </c>
      <c r="AE439" t="s">
        <v>35398</v>
      </c>
    </row>
    <row r="440" spans="1:31" ht="14.25" customHeight="1">
      <c r="A440" s="1">
        <v>439</v>
      </c>
      <c r="B440" s="9" t="s">
        <v>6</v>
      </c>
      <c r="C440" s="1" t="s">
        <v>3918</v>
      </c>
      <c r="D440" s="1" t="s">
        <v>1617</v>
      </c>
      <c r="E440" s="1" t="s">
        <v>328</v>
      </c>
      <c r="F440" s="1" t="s">
        <v>22732</v>
      </c>
      <c r="G440" s="14">
        <v>9194949969</v>
      </c>
      <c r="H440" s="1" t="s">
        <v>15</v>
      </c>
      <c r="I440" s="1" t="s">
        <v>41</v>
      </c>
      <c r="J440" s="1" t="s">
        <v>10</v>
      </c>
      <c r="K440" s="3" t="s">
        <v>27</v>
      </c>
      <c r="L440" s="1" t="s">
        <v>10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1"/>
      <c r="AA440" s="1" t="s">
        <v>11</v>
      </c>
      <c r="AB440" s="3" t="s">
        <v>13</v>
      </c>
      <c r="AC440" s="23" t="s">
        <v>37782</v>
      </c>
      <c r="AD440" s="23" t="s">
        <v>38633</v>
      </c>
      <c r="AE440" s="20" t="s">
        <v>47358</v>
      </c>
    </row>
    <row r="441" spans="1:31" ht="14.25" customHeight="1">
      <c r="A441" s="1">
        <v>440</v>
      </c>
      <c r="B441" s="1" t="s">
        <v>54</v>
      </c>
      <c r="C441" s="1" t="s">
        <v>3921</v>
      </c>
      <c r="D441" s="1" t="s">
        <v>1250</v>
      </c>
      <c r="E441" s="1" t="s">
        <v>255</v>
      </c>
      <c r="F441" s="1" t="s">
        <v>22734</v>
      </c>
      <c r="G441" s="14">
        <v>91909904091</v>
      </c>
      <c r="H441" s="1" t="s">
        <v>20</v>
      </c>
      <c r="I441" s="1" t="s">
        <v>41</v>
      </c>
      <c r="J441" s="1" t="s">
        <v>10</v>
      </c>
      <c r="K441" s="3" t="s">
        <v>42</v>
      </c>
      <c r="L441" s="1" t="s">
        <v>10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1"/>
      <c r="AA441" s="1" t="s">
        <v>16</v>
      </c>
      <c r="AB441" s="3" t="s">
        <v>12</v>
      </c>
      <c r="AC441" s="23" t="s">
        <v>37782</v>
      </c>
      <c r="AD441" s="23" t="s">
        <v>38634</v>
      </c>
      <c r="AE441" s="20" t="s">
        <v>47358</v>
      </c>
    </row>
    <row r="442" spans="1:31" ht="14.25" customHeight="1">
      <c r="A442" s="1">
        <v>441</v>
      </c>
      <c r="B442" s="1" t="s">
        <v>54</v>
      </c>
      <c r="C442" s="1" t="s">
        <v>3944</v>
      </c>
      <c r="D442" s="1" t="s">
        <v>1322</v>
      </c>
      <c r="E442" s="1" t="s">
        <v>40</v>
      </c>
      <c r="F442" s="1" t="s">
        <v>22746</v>
      </c>
      <c r="G442" s="14">
        <v>91999000999</v>
      </c>
      <c r="H442" s="1" t="s">
        <v>8</v>
      </c>
      <c r="I442" s="1" t="s">
        <v>62</v>
      </c>
      <c r="J442" s="1" t="s">
        <v>10</v>
      </c>
      <c r="K442" s="3" t="s">
        <v>17</v>
      </c>
      <c r="L442" s="1" t="s">
        <v>10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1"/>
      <c r="AA442" s="1" t="s">
        <v>16</v>
      </c>
      <c r="AB442" s="3" t="s">
        <v>12</v>
      </c>
      <c r="AC442" s="23" t="s">
        <v>37782</v>
      </c>
      <c r="AD442" s="23" t="s">
        <v>38635</v>
      </c>
      <c r="AE442" s="20" t="s">
        <v>47358</v>
      </c>
    </row>
    <row r="443" spans="1:31" ht="14.25" customHeight="1">
      <c r="A443" s="1">
        <v>442</v>
      </c>
      <c r="B443" s="9" t="s">
        <v>6</v>
      </c>
      <c r="C443" s="1" t="s">
        <v>3953</v>
      </c>
      <c r="D443" s="1" t="s">
        <v>3954</v>
      </c>
      <c r="E443" s="1" t="s">
        <v>40</v>
      </c>
      <c r="F443" s="1" t="s">
        <v>22751</v>
      </c>
      <c r="G443" s="14">
        <v>9194401499</v>
      </c>
      <c r="H443" s="1" t="s">
        <v>15</v>
      </c>
      <c r="I443" s="1" t="s">
        <v>9</v>
      </c>
      <c r="J443" s="1" t="s">
        <v>10</v>
      </c>
      <c r="K443" s="3" t="s">
        <v>17</v>
      </c>
      <c r="L443" s="1" t="s">
        <v>10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1"/>
      <c r="AA443" s="1" t="s">
        <v>11</v>
      </c>
      <c r="AB443" s="3" t="s">
        <v>990</v>
      </c>
      <c r="AC443" s="23" t="s">
        <v>37782</v>
      </c>
      <c r="AD443" s="23" t="s">
        <v>38636</v>
      </c>
      <c r="AE443" t="s">
        <v>35398</v>
      </c>
    </row>
    <row r="444" spans="1:31" ht="14.25" customHeight="1">
      <c r="A444" s="1">
        <v>443</v>
      </c>
      <c r="B444" s="9" t="s">
        <v>6</v>
      </c>
      <c r="C444" s="1" t="s">
        <v>3968</v>
      </c>
      <c r="D444" s="1" t="s">
        <v>1179</v>
      </c>
      <c r="E444" s="1" t="s">
        <v>495</v>
      </c>
      <c r="F444" s="1" t="s">
        <v>22758</v>
      </c>
      <c r="G444" s="14">
        <v>91991969699</v>
      </c>
      <c r="H444" s="1" t="s">
        <v>46</v>
      </c>
      <c r="I444" s="1" t="s">
        <v>9</v>
      </c>
      <c r="J444" s="1" t="s">
        <v>10</v>
      </c>
      <c r="K444" s="3" t="s">
        <v>63</v>
      </c>
      <c r="L444" s="1" t="s">
        <v>10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1"/>
      <c r="AA444" s="1" t="s">
        <v>16</v>
      </c>
      <c r="AB444" s="3" t="s">
        <v>12</v>
      </c>
      <c r="AC444" s="23" t="s">
        <v>37782</v>
      </c>
      <c r="AD444" s="23" t="s">
        <v>38637</v>
      </c>
      <c r="AE444" s="20" t="s">
        <v>47358</v>
      </c>
    </row>
    <row r="445" spans="1:31" ht="14.25" customHeight="1">
      <c r="A445" s="1">
        <v>444</v>
      </c>
      <c r="B445" s="1" t="s">
        <v>54</v>
      </c>
      <c r="C445" s="1" t="s">
        <v>3988</v>
      </c>
      <c r="D445" s="1" t="s">
        <v>1447</v>
      </c>
      <c r="E445" s="1" t="s">
        <v>36568</v>
      </c>
      <c r="F445" s="1" t="s">
        <v>22766</v>
      </c>
      <c r="G445" s="14">
        <v>91944900694</v>
      </c>
      <c r="H445" s="1" t="s">
        <v>8</v>
      </c>
      <c r="I445" s="1" t="s">
        <v>107</v>
      </c>
      <c r="J445" s="1" t="s">
        <v>10</v>
      </c>
      <c r="K445" s="3" t="s">
        <v>17</v>
      </c>
      <c r="L445" s="1" t="s">
        <v>10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1"/>
      <c r="AA445" s="1" t="s">
        <v>11</v>
      </c>
      <c r="AB445" s="3" t="s">
        <v>13</v>
      </c>
      <c r="AC445" s="23" t="s">
        <v>37782</v>
      </c>
      <c r="AD445" s="23" t="s">
        <v>38638</v>
      </c>
      <c r="AE445" t="s">
        <v>35397</v>
      </c>
    </row>
    <row r="446" spans="1:31" ht="14.25" customHeight="1">
      <c r="A446" s="1">
        <v>445</v>
      </c>
      <c r="B446" s="9" t="s">
        <v>6</v>
      </c>
      <c r="C446" s="1" t="s">
        <v>4004</v>
      </c>
      <c r="D446" s="1" t="s">
        <v>4005</v>
      </c>
      <c r="E446" s="1" t="s">
        <v>40</v>
      </c>
      <c r="F446" s="1" t="s">
        <v>22777</v>
      </c>
      <c r="G446" s="14">
        <v>919444611449</v>
      </c>
      <c r="H446" s="1" t="s">
        <v>8</v>
      </c>
      <c r="I446" s="1" t="s">
        <v>62</v>
      </c>
      <c r="J446" s="1" t="s">
        <v>10</v>
      </c>
      <c r="K446" s="3" t="s">
        <v>17</v>
      </c>
      <c r="L446" s="1" t="s">
        <v>10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1"/>
      <c r="AA446" s="1" t="s">
        <v>11</v>
      </c>
      <c r="AB446" s="3" t="s">
        <v>56</v>
      </c>
      <c r="AC446" s="23" t="s">
        <v>37782</v>
      </c>
      <c r="AD446" s="23" t="s">
        <v>38639</v>
      </c>
      <c r="AE446" t="s">
        <v>35396</v>
      </c>
    </row>
    <row r="447" spans="1:31" ht="14.25" customHeight="1">
      <c r="A447" s="1">
        <v>446</v>
      </c>
      <c r="B447" s="1" t="s">
        <v>54</v>
      </c>
      <c r="C447" s="1" t="s">
        <v>4006</v>
      </c>
      <c r="D447" s="1" t="s">
        <v>4096</v>
      </c>
      <c r="E447" s="1" t="s">
        <v>774</v>
      </c>
      <c r="F447" s="1" t="s">
        <v>31515</v>
      </c>
      <c r="G447" s="14">
        <v>9199414440</v>
      </c>
      <c r="H447" s="1" t="s">
        <v>8</v>
      </c>
      <c r="I447" s="1" t="s">
        <v>62</v>
      </c>
      <c r="J447" s="1" t="s">
        <v>10</v>
      </c>
      <c r="K447" s="3" t="s">
        <v>213</v>
      </c>
      <c r="L447" s="1" t="s">
        <v>10</v>
      </c>
      <c r="M447" s="4" t="s">
        <v>17</v>
      </c>
      <c r="N447" s="3" t="str">
        <f>J447</f>
        <v>[&lt;30 Lacs]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1"/>
      <c r="AA447" s="1" t="s">
        <v>16</v>
      </c>
      <c r="AB447" s="3" t="s">
        <v>12</v>
      </c>
      <c r="AC447" s="23" t="s">
        <v>37782</v>
      </c>
      <c r="AD447" s="23" t="s">
        <v>38640</v>
      </c>
      <c r="AE447" t="s">
        <v>35396</v>
      </c>
    </row>
    <row r="448" spans="1:31" ht="14.25" customHeight="1">
      <c r="A448" s="1">
        <v>447</v>
      </c>
      <c r="B448" s="1" t="s">
        <v>54</v>
      </c>
      <c r="C448" s="1" t="s">
        <v>4045</v>
      </c>
      <c r="D448" s="1" t="s">
        <v>332</v>
      </c>
      <c r="E448" s="1" t="s">
        <v>5797</v>
      </c>
      <c r="F448" s="1" t="s">
        <v>31519</v>
      </c>
      <c r="G448" s="14">
        <v>919944400104</v>
      </c>
      <c r="H448" s="1" t="s">
        <v>8</v>
      </c>
      <c r="I448" s="1" t="s">
        <v>62</v>
      </c>
      <c r="J448" s="1" t="s">
        <v>10</v>
      </c>
      <c r="K448" s="3" t="s">
        <v>17</v>
      </c>
      <c r="L448" s="1" t="s">
        <v>10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1"/>
      <c r="AA448" s="1" t="s">
        <v>11</v>
      </c>
      <c r="AB448" s="3" t="s">
        <v>13</v>
      </c>
      <c r="AC448" s="23" t="s">
        <v>37782</v>
      </c>
      <c r="AD448" s="23" t="s">
        <v>38641</v>
      </c>
      <c r="AE448" t="s">
        <v>35398</v>
      </c>
    </row>
    <row r="449" spans="1:31" ht="14.25" customHeight="1">
      <c r="A449" s="1">
        <v>448</v>
      </c>
      <c r="B449" s="9" t="s">
        <v>6</v>
      </c>
      <c r="C449" s="1" t="s">
        <v>4093</v>
      </c>
      <c r="D449" s="1" t="s">
        <v>48</v>
      </c>
      <c r="E449" s="1" t="s">
        <v>19</v>
      </c>
      <c r="F449" s="1" t="s">
        <v>22814</v>
      </c>
      <c r="G449" s="14">
        <v>9194449660</v>
      </c>
      <c r="H449" s="1" t="s">
        <v>8</v>
      </c>
      <c r="I449" s="1" t="s">
        <v>41</v>
      </c>
      <c r="J449" s="1" t="s">
        <v>10</v>
      </c>
      <c r="K449" s="3" t="s">
        <v>213</v>
      </c>
      <c r="L449" s="1" t="s">
        <v>10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1"/>
      <c r="AA449" s="1" t="s">
        <v>16</v>
      </c>
      <c r="AB449" s="3" t="s">
        <v>12</v>
      </c>
      <c r="AC449" s="23" t="s">
        <v>37782</v>
      </c>
      <c r="AD449" s="23" t="s">
        <v>38642</v>
      </c>
      <c r="AE449" t="s">
        <v>35398</v>
      </c>
    </row>
    <row r="450" spans="1:31" ht="14.25" customHeight="1">
      <c r="A450" s="1">
        <v>449</v>
      </c>
      <c r="B450" s="1" t="s">
        <v>54</v>
      </c>
      <c r="C450" s="1" t="s">
        <v>4122</v>
      </c>
      <c r="D450" s="1" t="s">
        <v>4123</v>
      </c>
      <c r="E450" s="1" t="s">
        <v>746</v>
      </c>
      <c r="F450" s="1" t="s">
        <v>33761</v>
      </c>
      <c r="G450" s="14">
        <v>91949041944</v>
      </c>
      <c r="H450" s="1" t="s">
        <v>8</v>
      </c>
      <c r="I450" s="1" t="s">
        <v>33</v>
      </c>
      <c r="J450" s="1" t="s">
        <v>10</v>
      </c>
      <c r="K450" s="3" t="s">
        <v>213</v>
      </c>
      <c r="L450" s="1" t="s">
        <v>10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1"/>
      <c r="AA450" s="1" t="s">
        <v>16</v>
      </c>
      <c r="AB450" s="3" t="s">
        <v>12</v>
      </c>
      <c r="AC450" s="23" t="s">
        <v>37782</v>
      </c>
      <c r="AD450" s="23" t="s">
        <v>38643</v>
      </c>
      <c r="AE450" t="s">
        <v>35396</v>
      </c>
    </row>
    <row r="451" spans="1:31" ht="14.25" customHeight="1">
      <c r="A451" s="1">
        <v>450</v>
      </c>
      <c r="B451" s="9" t="s">
        <v>6</v>
      </c>
      <c r="C451" s="1" t="s">
        <v>4141</v>
      </c>
      <c r="D451" s="1" t="s">
        <v>35440</v>
      </c>
      <c r="E451" s="1" t="s">
        <v>36566</v>
      </c>
      <c r="F451" s="1" t="s">
        <v>4142</v>
      </c>
      <c r="G451" s="14">
        <v>91996096940</v>
      </c>
      <c r="H451" s="1" t="s">
        <v>8</v>
      </c>
      <c r="I451" s="1" t="s">
        <v>62</v>
      </c>
      <c r="J451" s="1" t="s">
        <v>10</v>
      </c>
      <c r="K451" s="3" t="s">
        <v>63</v>
      </c>
      <c r="L451" s="1" t="s">
        <v>10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1"/>
      <c r="AA451" s="1" t="s">
        <v>16</v>
      </c>
      <c r="AB451" s="3" t="s">
        <v>12</v>
      </c>
      <c r="AC451" s="23" t="s">
        <v>37782</v>
      </c>
      <c r="AD451" s="23" t="s">
        <v>38644</v>
      </c>
      <c r="AE451" t="s">
        <v>35396</v>
      </c>
    </row>
    <row r="452" spans="1:31" ht="14.25" customHeight="1">
      <c r="A452" s="1">
        <v>451</v>
      </c>
      <c r="B452" s="9" t="s">
        <v>6</v>
      </c>
      <c r="C452" s="1" t="s">
        <v>4143</v>
      </c>
      <c r="D452" s="1" t="s">
        <v>4144</v>
      </c>
      <c r="E452" s="1" t="s">
        <v>4145</v>
      </c>
      <c r="F452" s="1" t="s">
        <v>33764</v>
      </c>
      <c r="G452" s="14">
        <v>9196146161</v>
      </c>
      <c r="H452" s="1" t="s">
        <v>8</v>
      </c>
      <c r="I452" s="1" t="s">
        <v>41</v>
      </c>
      <c r="J452" s="1" t="s">
        <v>10</v>
      </c>
      <c r="K452" s="3" t="s">
        <v>63</v>
      </c>
      <c r="L452" s="1" t="s">
        <v>10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1"/>
      <c r="AA452" s="1" t="s">
        <v>16</v>
      </c>
      <c r="AB452" s="3" t="s">
        <v>12</v>
      </c>
      <c r="AC452" s="23" t="s">
        <v>37782</v>
      </c>
      <c r="AD452" s="23" t="s">
        <v>38645</v>
      </c>
      <c r="AE452" t="s">
        <v>35397</v>
      </c>
    </row>
    <row r="453" spans="1:31" ht="14.25" customHeight="1">
      <c r="A453" s="1">
        <v>452</v>
      </c>
      <c r="B453" s="1" t="s">
        <v>54</v>
      </c>
      <c r="C453" s="1" t="s">
        <v>4169</v>
      </c>
      <c r="D453" s="1" t="s">
        <v>5829</v>
      </c>
      <c r="E453" s="1" t="s">
        <v>102</v>
      </c>
      <c r="F453" s="1" t="s">
        <v>22850</v>
      </c>
      <c r="G453" s="14">
        <v>919646649996</v>
      </c>
      <c r="H453" s="1" t="s">
        <v>20</v>
      </c>
      <c r="I453" s="1" t="s">
        <v>41</v>
      </c>
      <c r="J453" s="1" t="s">
        <v>10</v>
      </c>
      <c r="K453" s="3" t="s">
        <v>213</v>
      </c>
      <c r="L453" s="1" t="s">
        <v>10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1"/>
      <c r="AA453" s="1" t="s">
        <v>16</v>
      </c>
      <c r="AB453" s="3" t="s">
        <v>12</v>
      </c>
      <c r="AC453" s="23" t="s">
        <v>37782</v>
      </c>
      <c r="AD453" s="23" t="s">
        <v>38646</v>
      </c>
      <c r="AE453" t="s">
        <v>35397</v>
      </c>
    </row>
    <row r="454" spans="1:31" ht="14.25" customHeight="1">
      <c r="A454" s="1">
        <v>453</v>
      </c>
      <c r="B454" s="1" t="s">
        <v>54</v>
      </c>
      <c r="C454" s="1" t="s">
        <v>4182</v>
      </c>
      <c r="D454" s="1" t="s">
        <v>35442</v>
      </c>
      <c r="E454" s="1" t="s">
        <v>40</v>
      </c>
      <c r="F454" s="1" t="s">
        <v>22856</v>
      </c>
      <c r="G454" s="14">
        <v>91909901144</v>
      </c>
      <c r="H454" s="1" t="s">
        <v>8</v>
      </c>
      <c r="I454" s="1" t="s">
        <v>62</v>
      </c>
      <c r="J454" s="1" t="s">
        <v>10</v>
      </c>
      <c r="K454" s="3" t="s">
        <v>17</v>
      </c>
      <c r="L454" s="1" t="s">
        <v>10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1"/>
      <c r="AA454" s="1" t="s">
        <v>11</v>
      </c>
      <c r="AB454" s="3" t="s">
        <v>321</v>
      </c>
      <c r="AC454" s="23" t="s">
        <v>37782</v>
      </c>
      <c r="AD454" s="23" t="s">
        <v>38647</v>
      </c>
      <c r="AE454" s="20" t="s">
        <v>47358</v>
      </c>
    </row>
    <row r="455" spans="1:31" ht="14.25" customHeight="1">
      <c r="A455" s="1">
        <v>454</v>
      </c>
      <c r="B455" s="1" t="s">
        <v>54</v>
      </c>
      <c r="C455" s="1" t="s">
        <v>4239</v>
      </c>
      <c r="D455" s="1" t="s">
        <v>2880</v>
      </c>
      <c r="E455" s="1" t="s">
        <v>13475</v>
      </c>
      <c r="F455" s="1" t="s">
        <v>22886</v>
      </c>
      <c r="G455" s="14">
        <v>9196444900</v>
      </c>
      <c r="H455" s="1" t="s">
        <v>20</v>
      </c>
      <c r="I455" s="1" t="s">
        <v>41</v>
      </c>
      <c r="J455" s="1" t="s">
        <v>10</v>
      </c>
      <c r="K455" s="3" t="s">
        <v>213</v>
      </c>
      <c r="L455" s="1" t="s">
        <v>10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1"/>
      <c r="AA455" s="1" t="s">
        <v>16</v>
      </c>
      <c r="AB455" s="3" t="s">
        <v>12</v>
      </c>
      <c r="AC455" s="23" t="s">
        <v>37782</v>
      </c>
      <c r="AD455" s="23" t="s">
        <v>38648</v>
      </c>
      <c r="AE455" t="s">
        <v>35396</v>
      </c>
    </row>
    <row r="456" spans="1:31" ht="14.25" customHeight="1">
      <c r="A456" s="1">
        <v>455</v>
      </c>
      <c r="B456" s="9" t="s">
        <v>6</v>
      </c>
      <c r="C456" s="1" t="s">
        <v>4284</v>
      </c>
      <c r="D456" s="1" t="s">
        <v>37501</v>
      </c>
      <c r="E456" s="1" t="s">
        <v>40</v>
      </c>
      <c r="F456" s="1" t="s">
        <v>22905</v>
      </c>
      <c r="G456" s="14">
        <v>919494404496</v>
      </c>
      <c r="H456" s="1" t="s">
        <v>8</v>
      </c>
      <c r="I456" s="1" t="s">
        <v>9</v>
      </c>
      <c r="J456" s="1" t="s">
        <v>10</v>
      </c>
      <c r="K456" s="3" t="s">
        <v>17</v>
      </c>
      <c r="L456" s="1" t="s">
        <v>10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1"/>
      <c r="AA456" s="1" t="s">
        <v>11</v>
      </c>
      <c r="AB456" s="3" t="s">
        <v>56</v>
      </c>
      <c r="AC456" s="23" t="s">
        <v>37782</v>
      </c>
      <c r="AD456" s="23" t="s">
        <v>38649</v>
      </c>
      <c r="AE456" t="s">
        <v>35396</v>
      </c>
    </row>
    <row r="457" spans="1:31" ht="14.25" customHeight="1">
      <c r="A457" s="1">
        <v>456</v>
      </c>
      <c r="B457" s="9" t="s">
        <v>6</v>
      </c>
      <c r="C457" s="1" t="s">
        <v>4289</v>
      </c>
      <c r="D457" s="1" t="s">
        <v>4290</v>
      </c>
      <c r="E457" s="1" t="s">
        <v>4291</v>
      </c>
      <c r="F457" s="1" t="s">
        <v>22907</v>
      </c>
      <c r="G457" s="14">
        <v>919664961494</v>
      </c>
      <c r="H457" s="1" t="s">
        <v>8</v>
      </c>
      <c r="I457" s="1" t="s">
        <v>41</v>
      </c>
      <c r="J457" s="1" t="s">
        <v>10</v>
      </c>
      <c r="K457" s="3" t="s">
        <v>213</v>
      </c>
      <c r="L457" s="1" t="s">
        <v>10</v>
      </c>
      <c r="M457" s="4" t="s">
        <v>17</v>
      </c>
      <c r="N457" s="3" t="str">
        <f>J457</f>
        <v>[&lt;30 Lacs]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1"/>
      <c r="AA457" s="1" t="s">
        <v>16</v>
      </c>
      <c r="AB457" s="3" t="s">
        <v>12</v>
      </c>
      <c r="AC457" s="23" t="s">
        <v>37782</v>
      </c>
      <c r="AD457" s="23" t="s">
        <v>38650</v>
      </c>
      <c r="AE457" s="20" t="s">
        <v>47358</v>
      </c>
    </row>
    <row r="458" spans="1:31" ht="14.25" customHeight="1">
      <c r="A458" s="1">
        <v>457</v>
      </c>
      <c r="B458" s="1" t="s">
        <v>54</v>
      </c>
      <c r="C458" s="1" t="s">
        <v>4294</v>
      </c>
      <c r="D458" s="1" t="s">
        <v>2128</v>
      </c>
      <c r="E458" s="1" t="s">
        <v>36569</v>
      </c>
      <c r="F458" s="1" t="s">
        <v>22908</v>
      </c>
      <c r="G458" s="14">
        <v>91444969464</v>
      </c>
      <c r="H458" s="1" t="s">
        <v>8</v>
      </c>
      <c r="I458" s="1" t="s">
        <v>41</v>
      </c>
      <c r="J458" s="1" t="s">
        <v>10</v>
      </c>
      <c r="K458" s="3" t="s">
        <v>213</v>
      </c>
      <c r="L458" s="1" t="s">
        <v>10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1"/>
      <c r="AA458" s="1" t="s">
        <v>16</v>
      </c>
      <c r="AB458" s="3" t="s">
        <v>12</v>
      </c>
      <c r="AC458" s="23" t="s">
        <v>37782</v>
      </c>
      <c r="AD458" s="23" t="s">
        <v>38651</v>
      </c>
      <c r="AE458" t="s">
        <v>35398</v>
      </c>
    </row>
    <row r="459" spans="1:31" ht="14.25" customHeight="1">
      <c r="A459" s="1">
        <v>458</v>
      </c>
      <c r="B459" s="9" t="s">
        <v>6</v>
      </c>
      <c r="C459" s="1" t="s">
        <v>4307</v>
      </c>
      <c r="D459" s="1" t="s">
        <v>4308</v>
      </c>
      <c r="E459" s="1" t="s">
        <v>217</v>
      </c>
      <c r="F459" s="1" t="s">
        <v>31550</v>
      </c>
      <c r="G459" s="14">
        <v>914400490690</v>
      </c>
      <c r="H459" s="1" t="s">
        <v>8</v>
      </c>
      <c r="I459" s="1" t="s">
        <v>107</v>
      </c>
      <c r="J459" s="1" t="s">
        <v>10</v>
      </c>
      <c r="K459" s="3" t="s">
        <v>63</v>
      </c>
      <c r="L459" s="1" t="s">
        <v>10</v>
      </c>
      <c r="M459" s="4" t="s">
        <v>42</v>
      </c>
      <c r="N459" s="3" t="str">
        <f>J459</f>
        <v>[&lt;30 Lacs]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1"/>
      <c r="AA459" s="1" t="s">
        <v>16</v>
      </c>
      <c r="AB459" s="3" t="s">
        <v>12</v>
      </c>
      <c r="AC459" s="23" t="s">
        <v>37782</v>
      </c>
      <c r="AD459" s="23" t="s">
        <v>38652</v>
      </c>
      <c r="AE459" s="20" t="s">
        <v>47358</v>
      </c>
    </row>
    <row r="460" spans="1:31" ht="14.25" customHeight="1">
      <c r="A460" s="1">
        <v>459</v>
      </c>
      <c r="B460" s="1" t="s">
        <v>54</v>
      </c>
      <c r="C460" s="1" t="s">
        <v>4338</v>
      </c>
      <c r="D460" s="1" t="s">
        <v>1617</v>
      </c>
      <c r="E460" s="1" t="s">
        <v>558</v>
      </c>
      <c r="F460" s="1" t="s">
        <v>20902</v>
      </c>
      <c r="G460" s="14">
        <v>91944664969</v>
      </c>
      <c r="H460" s="1" t="s">
        <v>20</v>
      </c>
      <c r="I460" s="1" t="s">
        <v>62</v>
      </c>
      <c r="J460" s="1" t="s">
        <v>10</v>
      </c>
      <c r="K460" s="3" t="s">
        <v>17</v>
      </c>
      <c r="L460" s="1" t="s">
        <v>10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1"/>
      <c r="AA460" s="1" t="s">
        <v>11</v>
      </c>
      <c r="AB460" s="3" t="s">
        <v>274</v>
      </c>
      <c r="AC460" s="23" t="s">
        <v>37782</v>
      </c>
      <c r="AD460" s="23" t="s">
        <v>38653</v>
      </c>
      <c r="AE460" t="s">
        <v>35396</v>
      </c>
    </row>
    <row r="461" spans="1:31" ht="14.25" customHeight="1">
      <c r="A461" s="1">
        <v>460</v>
      </c>
      <c r="B461" s="1" t="s">
        <v>54</v>
      </c>
      <c r="C461" s="1" t="s">
        <v>4349</v>
      </c>
      <c r="D461" s="1" t="s">
        <v>12464</v>
      </c>
      <c r="E461" s="1" t="s">
        <v>139</v>
      </c>
      <c r="F461" s="1" t="s">
        <v>22938</v>
      </c>
      <c r="G461" s="14">
        <v>91994664409</v>
      </c>
      <c r="H461" s="1" t="s">
        <v>37</v>
      </c>
      <c r="I461" s="1" t="s">
        <v>41</v>
      </c>
      <c r="J461" s="1" t="s">
        <v>10</v>
      </c>
      <c r="K461" s="3" t="s">
        <v>42</v>
      </c>
      <c r="L461" s="1" t="s">
        <v>10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1"/>
      <c r="AA461" s="1" t="s">
        <v>16</v>
      </c>
      <c r="AB461" s="3" t="s">
        <v>12</v>
      </c>
      <c r="AC461" s="23" t="s">
        <v>37782</v>
      </c>
      <c r="AD461" s="23" t="s">
        <v>38654</v>
      </c>
      <c r="AE461" t="s">
        <v>35397</v>
      </c>
    </row>
    <row r="462" spans="1:31" ht="14.25" customHeight="1">
      <c r="A462" s="1">
        <v>461</v>
      </c>
      <c r="B462" s="9" t="s">
        <v>6</v>
      </c>
      <c r="C462" s="1" t="s">
        <v>4364</v>
      </c>
      <c r="D462" s="1" t="s">
        <v>3873</v>
      </c>
      <c r="E462" s="1" t="s">
        <v>139</v>
      </c>
      <c r="F462" s="1" t="s">
        <v>22949</v>
      </c>
      <c r="G462" s="14">
        <v>914906060404</v>
      </c>
      <c r="H462" s="1" t="s">
        <v>20</v>
      </c>
      <c r="I462" s="1" t="s">
        <v>41</v>
      </c>
      <c r="J462" s="1" t="s">
        <v>10</v>
      </c>
      <c r="K462" s="3" t="s">
        <v>17</v>
      </c>
      <c r="L462" s="1" t="s">
        <v>10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1"/>
      <c r="AA462" s="1" t="s">
        <v>16</v>
      </c>
      <c r="AB462" s="3" t="s">
        <v>12</v>
      </c>
      <c r="AC462" s="23" t="s">
        <v>37782</v>
      </c>
      <c r="AD462" s="23" t="s">
        <v>38655</v>
      </c>
      <c r="AE462" t="s">
        <v>35396</v>
      </c>
    </row>
    <row r="463" spans="1:31" ht="14.25" customHeight="1">
      <c r="A463" s="1">
        <v>462</v>
      </c>
      <c r="B463" s="9" t="s">
        <v>6</v>
      </c>
      <c r="C463" s="1" t="s">
        <v>4380</v>
      </c>
      <c r="D463" s="1" t="s">
        <v>35443</v>
      </c>
      <c r="E463" s="1" t="s">
        <v>4381</v>
      </c>
      <c r="F463" s="1" t="s">
        <v>22960</v>
      </c>
      <c r="G463" s="14">
        <v>919446644469</v>
      </c>
      <c r="H463" s="1" t="s">
        <v>8</v>
      </c>
      <c r="I463" s="1" t="s">
        <v>62</v>
      </c>
      <c r="J463" s="1" t="s">
        <v>10</v>
      </c>
      <c r="K463" s="3" t="s">
        <v>17</v>
      </c>
      <c r="L463" s="1" t="s">
        <v>10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1"/>
      <c r="AA463" s="1" t="s">
        <v>16</v>
      </c>
      <c r="AB463" s="3" t="s">
        <v>12</v>
      </c>
      <c r="AC463" s="23" t="s">
        <v>37782</v>
      </c>
      <c r="AD463" s="23" t="s">
        <v>38656</v>
      </c>
      <c r="AE463" s="20" t="s">
        <v>47358</v>
      </c>
    </row>
    <row r="464" spans="1:31" ht="14.25" customHeight="1">
      <c r="A464" s="1">
        <v>463</v>
      </c>
      <c r="B464" s="1" t="s">
        <v>54</v>
      </c>
      <c r="C464" s="1" t="s">
        <v>4398</v>
      </c>
      <c r="D464" s="1" t="s">
        <v>1689</v>
      </c>
      <c r="E464" s="1" t="s">
        <v>362</v>
      </c>
      <c r="F464" s="1" t="s">
        <v>22967</v>
      </c>
      <c r="G464" s="14">
        <v>91641046494</v>
      </c>
      <c r="H464" s="1" t="s">
        <v>8</v>
      </c>
      <c r="I464" s="1" t="s">
        <v>41</v>
      </c>
      <c r="J464" s="1" t="s">
        <v>10</v>
      </c>
      <c r="K464" s="3" t="s">
        <v>17</v>
      </c>
      <c r="L464" s="1" t="s">
        <v>10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1"/>
      <c r="AA464" s="1" t="s">
        <v>16</v>
      </c>
      <c r="AB464" s="3" t="s">
        <v>12</v>
      </c>
      <c r="AC464" s="23" t="s">
        <v>37782</v>
      </c>
      <c r="AD464" s="23" t="s">
        <v>38657</v>
      </c>
      <c r="AE464" t="s">
        <v>35396</v>
      </c>
    </row>
    <row r="465" spans="1:31" ht="14.25" customHeight="1">
      <c r="A465" s="1">
        <v>464</v>
      </c>
      <c r="B465" s="1" t="s">
        <v>54</v>
      </c>
      <c r="C465" s="1" t="s">
        <v>4403</v>
      </c>
      <c r="D465" s="1" t="s">
        <v>35444</v>
      </c>
      <c r="E465" s="1" t="s">
        <v>11811</v>
      </c>
      <c r="F465" s="1" t="s">
        <v>22969</v>
      </c>
      <c r="G465" s="14">
        <v>919694640660</v>
      </c>
      <c r="H465" s="1" t="s">
        <v>20</v>
      </c>
      <c r="I465" s="1" t="s">
        <v>9</v>
      </c>
      <c r="J465" s="1" t="s">
        <v>10</v>
      </c>
      <c r="K465" s="3" t="s">
        <v>213</v>
      </c>
      <c r="L465" s="1" t="s">
        <v>10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1"/>
      <c r="AA465" s="1" t="s">
        <v>16</v>
      </c>
      <c r="AB465" s="3" t="s">
        <v>12</v>
      </c>
      <c r="AC465" s="23" t="s">
        <v>37782</v>
      </c>
      <c r="AD465" s="23" t="s">
        <v>38658</v>
      </c>
      <c r="AE465" t="s">
        <v>35397</v>
      </c>
    </row>
    <row r="466" spans="1:31" ht="14.25" customHeight="1">
      <c r="A466" s="1">
        <v>465</v>
      </c>
      <c r="B466" s="9" t="s">
        <v>6</v>
      </c>
      <c r="C466" s="1" t="s">
        <v>4415</v>
      </c>
      <c r="D466" s="1" t="s">
        <v>1305</v>
      </c>
      <c r="E466" s="1" t="s">
        <v>1047</v>
      </c>
      <c r="F466" s="1" t="s">
        <v>22973</v>
      </c>
      <c r="G466" s="14">
        <v>914449444649</v>
      </c>
      <c r="H466" s="1" t="s">
        <v>8</v>
      </c>
      <c r="I466" s="1" t="s">
        <v>41</v>
      </c>
      <c r="J466" s="1" t="s">
        <v>10</v>
      </c>
      <c r="K466" s="3" t="s">
        <v>17</v>
      </c>
      <c r="L466" s="1" t="s">
        <v>10</v>
      </c>
      <c r="M466" s="4" t="s">
        <v>42</v>
      </c>
      <c r="N466" s="3" t="str">
        <f>J466</f>
        <v>[&lt;30 Lacs]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1"/>
      <c r="AA466" s="1" t="s">
        <v>16</v>
      </c>
      <c r="AB466" s="3" t="s">
        <v>12</v>
      </c>
      <c r="AC466" s="23" t="s">
        <v>37782</v>
      </c>
      <c r="AD466" s="23" t="s">
        <v>38659</v>
      </c>
      <c r="AE466" t="s">
        <v>35396</v>
      </c>
    </row>
    <row r="467" spans="1:31" ht="14.25" customHeight="1">
      <c r="A467" s="1">
        <v>466</v>
      </c>
      <c r="B467" s="9" t="s">
        <v>6</v>
      </c>
      <c r="C467" s="1" t="s">
        <v>4429</v>
      </c>
      <c r="D467" s="1" t="s">
        <v>1576</v>
      </c>
      <c r="E467" s="1" t="s">
        <v>553</v>
      </c>
      <c r="F467" s="1" t="s">
        <v>31562</v>
      </c>
      <c r="G467" s="14">
        <v>919916999069</v>
      </c>
      <c r="H467" s="1" t="s">
        <v>20</v>
      </c>
      <c r="I467" s="1" t="s">
        <v>41</v>
      </c>
      <c r="J467" s="1" t="s">
        <v>10</v>
      </c>
      <c r="K467" s="3" t="s">
        <v>17</v>
      </c>
      <c r="L467" s="1" t="s">
        <v>10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1"/>
      <c r="AA467" s="1" t="s">
        <v>16</v>
      </c>
      <c r="AB467" s="3" t="s">
        <v>12</v>
      </c>
      <c r="AC467" s="23" t="s">
        <v>37782</v>
      </c>
      <c r="AD467" s="23" t="s">
        <v>38660</v>
      </c>
      <c r="AE467" t="s">
        <v>35396</v>
      </c>
    </row>
    <row r="468" spans="1:31" ht="14.25" customHeight="1">
      <c r="A468" s="1">
        <v>467</v>
      </c>
      <c r="B468" s="1" t="s">
        <v>54</v>
      </c>
      <c r="C468" s="1" t="s">
        <v>4467</v>
      </c>
      <c r="D468" s="1" t="s">
        <v>1305</v>
      </c>
      <c r="E468" s="1" t="s">
        <v>102</v>
      </c>
      <c r="F468" s="1" t="s">
        <v>23005</v>
      </c>
      <c r="G468" s="14">
        <v>91696994164</v>
      </c>
      <c r="H468" s="1" t="s">
        <v>8</v>
      </c>
      <c r="I468" s="1" t="s">
        <v>62</v>
      </c>
      <c r="J468" s="1" t="s">
        <v>10</v>
      </c>
      <c r="K468" s="3" t="s">
        <v>17</v>
      </c>
      <c r="L468" s="1" t="s">
        <v>10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1"/>
      <c r="AA468" s="1" t="s">
        <v>16</v>
      </c>
      <c r="AB468" s="3" t="s">
        <v>12</v>
      </c>
      <c r="AC468" s="23" t="s">
        <v>37782</v>
      </c>
      <c r="AD468" s="23" t="s">
        <v>38661</v>
      </c>
      <c r="AE468" t="s">
        <v>35396</v>
      </c>
    </row>
    <row r="469" spans="1:31" ht="14.25" customHeight="1">
      <c r="A469" s="1">
        <v>468</v>
      </c>
      <c r="B469" s="1" t="s">
        <v>54</v>
      </c>
      <c r="C469" s="1" t="s">
        <v>4528</v>
      </c>
      <c r="D469" s="1" t="s">
        <v>1111</v>
      </c>
      <c r="E469" s="1" t="s">
        <v>7276</v>
      </c>
      <c r="F469" s="1" t="s">
        <v>4529</v>
      </c>
      <c r="G469" s="14">
        <v>919946019944</v>
      </c>
      <c r="H469" s="1" t="s">
        <v>8</v>
      </c>
      <c r="I469" s="1" t="s">
        <v>41</v>
      </c>
      <c r="J469" s="1" t="s">
        <v>10</v>
      </c>
      <c r="K469" s="3" t="s">
        <v>42</v>
      </c>
      <c r="L469" s="1" t="s">
        <v>10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1"/>
      <c r="AA469" s="1" t="s">
        <v>16</v>
      </c>
      <c r="AB469" s="3" t="s">
        <v>12</v>
      </c>
      <c r="AC469" s="23" t="s">
        <v>37782</v>
      </c>
      <c r="AD469" s="23" t="s">
        <v>38662</v>
      </c>
      <c r="AE469" s="20" t="s">
        <v>47358</v>
      </c>
    </row>
    <row r="470" spans="1:31" ht="14.25" customHeight="1">
      <c r="A470" s="1">
        <v>469</v>
      </c>
      <c r="B470" s="9" t="s">
        <v>6</v>
      </c>
      <c r="C470" s="1" t="s">
        <v>4543</v>
      </c>
      <c r="D470" s="1" t="s">
        <v>1506</v>
      </c>
      <c r="E470" s="1" t="s">
        <v>2705</v>
      </c>
      <c r="F470" s="1" t="s">
        <v>33805</v>
      </c>
      <c r="G470" s="14">
        <v>91991449694</v>
      </c>
      <c r="H470" s="1" t="s">
        <v>8</v>
      </c>
      <c r="I470" s="1" t="s">
        <v>41</v>
      </c>
      <c r="J470" s="1" t="s">
        <v>10</v>
      </c>
      <c r="K470" s="3" t="s">
        <v>63</v>
      </c>
      <c r="L470" s="1" t="s">
        <v>10</v>
      </c>
      <c r="M470" s="3" t="s">
        <v>213</v>
      </c>
      <c r="N470" s="3" t="str">
        <f t="shared" ref="N470:N471" si="6">J470</f>
        <v>[&lt;30 Lacs]</v>
      </c>
      <c r="O470" s="3" t="s">
        <v>17</v>
      </c>
      <c r="P470" s="3" t="s">
        <v>10</v>
      </c>
      <c r="Q470" s="3" t="s">
        <v>42</v>
      </c>
      <c r="R470" s="3" t="s">
        <v>10</v>
      </c>
      <c r="S470" s="3" t="s">
        <v>27</v>
      </c>
      <c r="T470" s="3" t="s">
        <v>10</v>
      </c>
      <c r="U470" s="3" t="s">
        <v>117</v>
      </c>
      <c r="V470" s="3" t="s">
        <v>10</v>
      </c>
      <c r="W470" s="3"/>
      <c r="X470" s="3"/>
      <c r="Y470" s="3"/>
      <c r="Z470" s="1"/>
      <c r="AA470" s="1" t="s">
        <v>16</v>
      </c>
      <c r="AB470" s="3" t="s">
        <v>12</v>
      </c>
      <c r="AC470" s="23" t="s">
        <v>37782</v>
      </c>
      <c r="AD470" s="23" t="s">
        <v>38663</v>
      </c>
      <c r="AE470" t="s">
        <v>35396</v>
      </c>
    </row>
    <row r="471" spans="1:31" ht="14.25" customHeight="1">
      <c r="A471" s="1">
        <v>470</v>
      </c>
      <c r="B471" s="1" t="s">
        <v>54</v>
      </c>
      <c r="C471" s="1" t="s">
        <v>4592</v>
      </c>
      <c r="D471" s="1" t="s">
        <v>1305</v>
      </c>
      <c r="E471" s="1" t="s">
        <v>3656</v>
      </c>
      <c r="F471" s="1" t="s">
        <v>4593</v>
      </c>
      <c r="G471" s="14">
        <v>91400999404</v>
      </c>
      <c r="H471" s="1" t="s">
        <v>20</v>
      </c>
      <c r="I471" s="1" t="s">
        <v>41</v>
      </c>
      <c r="J471" s="1" t="s">
        <v>10</v>
      </c>
      <c r="K471" s="3" t="s">
        <v>63</v>
      </c>
      <c r="L471" s="1" t="s">
        <v>10</v>
      </c>
      <c r="M471" s="3" t="s">
        <v>213</v>
      </c>
      <c r="N471" s="3" t="str">
        <f t="shared" si="6"/>
        <v>[&lt;30 Lacs]</v>
      </c>
      <c r="O471" s="3" t="s">
        <v>17</v>
      </c>
      <c r="P471" s="3" t="s">
        <v>10</v>
      </c>
      <c r="Q471" s="3" t="s">
        <v>42</v>
      </c>
      <c r="R471" s="3" t="s">
        <v>10</v>
      </c>
      <c r="S471" s="3" t="s">
        <v>27</v>
      </c>
      <c r="T471" s="3" t="s">
        <v>10</v>
      </c>
      <c r="U471" s="3" t="s">
        <v>117</v>
      </c>
      <c r="V471" s="3" t="s">
        <v>10</v>
      </c>
      <c r="W471" s="3" t="s">
        <v>178</v>
      </c>
      <c r="X471" s="3" t="s">
        <v>10</v>
      </c>
      <c r="Y471" s="3" t="s">
        <v>171</v>
      </c>
      <c r="Z471" s="1" t="s">
        <v>10</v>
      </c>
      <c r="AA471" s="1" t="s">
        <v>16</v>
      </c>
      <c r="AB471" s="3" t="s">
        <v>12</v>
      </c>
      <c r="AC471" s="23" t="s">
        <v>37782</v>
      </c>
      <c r="AD471" s="23" t="s">
        <v>38664</v>
      </c>
      <c r="AE471" t="s">
        <v>35396</v>
      </c>
    </row>
    <row r="472" spans="1:31" ht="14.25" customHeight="1">
      <c r="A472" s="1">
        <v>471</v>
      </c>
      <c r="B472" s="1" t="s">
        <v>54</v>
      </c>
      <c r="C472" s="1" t="s">
        <v>4594</v>
      </c>
      <c r="D472" s="1" t="s">
        <v>39</v>
      </c>
      <c r="E472" s="1" t="s">
        <v>40</v>
      </c>
      <c r="F472" s="1" t="s">
        <v>23068</v>
      </c>
      <c r="G472" s="14">
        <v>919449999960</v>
      </c>
      <c r="H472" s="1" t="s">
        <v>20</v>
      </c>
      <c r="I472" s="1" t="s">
        <v>41</v>
      </c>
      <c r="J472" s="1" t="s">
        <v>10</v>
      </c>
      <c r="K472" s="3" t="s">
        <v>17</v>
      </c>
      <c r="L472" s="1" t="s">
        <v>10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1"/>
      <c r="AA472" s="1" t="s">
        <v>16</v>
      </c>
      <c r="AB472" s="3" t="s">
        <v>12</v>
      </c>
      <c r="AC472" s="23" t="s">
        <v>37782</v>
      </c>
      <c r="AD472" s="23" t="s">
        <v>38665</v>
      </c>
      <c r="AE472" t="s">
        <v>35396</v>
      </c>
    </row>
    <row r="473" spans="1:31" ht="14.25" customHeight="1">
      <c r="A473" s="1">
        <v>472</v>
      </c>
      <c r="B473" s="9" t="s">
        <v>6</v>
      </c>
      <c r="C473" s="1" t="s">
        <v>4609</v>
      </c>
      <c r="D473" s="1" t="s">
        <v>18434</v>
      </c>
      <c r="E473" s="1" t="s">
        <v>36570</v>
      </c>
      <c r="F473" s="1" t="s">
        <v>23075</v>
      </c>
      <c r="G473" s="14">
        <v>9194900946</v>
      </c>
      <c r="H473" s="1" t="s">
        <v>15</v>
      </c>
      <c r="I473" s="1" t="s">
        <v>107</v>
      </c>
      <c r="J473" s="1" t="s">
        <v>10</v>
      </c>
      <c r="K473" s="3" t="s">
        <v>42</v>
      </c>
      <c r="L473" s="1" t="s">
        <v>10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1"/>
      <c r="AA473" s="1" t="s">
        <v>16</v>
      </c>
      <c r="AB473" s="3" t="s">
        <v>12</v>
      </c>
      <c r="AC473" s="23" t="s">
        <v>37782</v>
      </c>
      <c r="AD473" s="23" t="s">
        <v>38666</v>
      </c>
      <c r="AE473" t="s">
        <v>35396</v>
      </c>
    </row>
    <row r="474" spans="1:31" ht="14.25" customHeight="1">
      <c r="A474" s="1">
        <v>473</v>
      </c>
      <c r="B474" s="1" t="s">
        <v>54</v>
      </c>
      <c r="C474" s="1" t="s">
        <v>4681</v>
      </c>
      <c r="D474" s="1" t="s">
        <v>35445</v>
      </c>
      <c r="E474" s="1" t="s">
        <v>36571</v>
      </c>
      <c r="F474" s="1" t="s">
        <v>31587</v>
      </c>
      <c r="G474" s="14">
        <v>916969961966</v>
      </c>
      <c r="H474" s="1" t="s">
        <v>8</v>
      </c>
      <c r="I474" s="1" t="s">
        <v>41</v>
      </c>
      <c r="J474" s="1" t="s">
        <v>10</v>
      </c>
      <c r="K474" s="3" t="s">
        <v>17</v>
      </c>
      <c r="L474" s="1" t="s">
        <v>10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1"/>
      <c r="AA474" s="1" t="s">
        <v>16</v>
      </c>
      <c r="AB474" s="3" t="s">
        <v>12</v>
      </c>
      <c r="AC474" s="23" t="s">
        <v>37782</v>
      </c>
      <c r="AD474" s="23" t="s">
        <v>38667</v>
      </c>
      <c r="AE474" s="20" t="s">
        <v>47358</v>
      </c>
    </row>
    <row r="475" spans="1:31" ht="14.25" customHeight="1">
      <c r="A475" s="1">
        <v>474</v>
      </c>
      <c r="B475" s="1" t="s">
        <v>54</v>
      </c>
      <c r="C475" s="1" t="s">
        <v>4760</v>
      </c>
      <c r="D475" s="1" t="s">
        <v>2714</v>
      </c>
      <c r="E475" s="1" t="s">
        <v>1244</v>
      </c>
      <c r="F475" s="1" t="s">
        <v>23147</v>
      </c>
      <c r="G475" s="14">
        <v>919946446446</v>
      </c>
      <c r="H475" s="1" t="s">
        <v>132</v>
      </c>
      <c r="I475" s="1" t="s">
        <v>41</v>
      </c>
      <c r="J475" s="1" t="s">
        <v>10</v>
      </c>
      <c r="K475" s="3" t="s">
        <v>42</v>
      </c>
      <c r="L475" s="1" t="s">
        <v>10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1"/>
      <c r="AA475" s="1" t="s">
        <v>16</v>
      </c>
      <c r="AB475" s="3" t="s">
        <v>12</v>
      </c>
      <c r="AC475" s="23" t="s">
        <v>37782</v>
      </c>
      <c r="AD475" s="23" t="s">
        <v>38668</v>
      </c>
      <c r="AE475" t="s">
        <v>35396</v>
      </c>
    </row>
    <row r="476" spans="1:31" ht="14.25" customHeight="1">
      <c r="A476" s="1">
        <v>475</v>
      </c>
      <c r="B476" s="1" t="s">
        <v>54</v>
      </c>
      <c r="C476" s="1" t="s">
        <v>4822</v>
      </c>
      <c r="D476" s="1" t="s">
        <v>4823</v>
      </c>
      <c r="E476" s="1" t="s">
        <v>90</v>
      </c>
      <c r="F476" s="1" t="s">
        <v>4824</v>
      </c>
      <c r="G476" s="14">
        <v>919401464</v>
      </c>
      <c r="H476" s="1" t="s">
        <v>8</v>
      </c>
      <c r="I476" s="1" t="s">
        <v>9</v>
      </c>
      <c r="J476" s="1" t="s">
        <v>10</v>
      </c>
      <c r="K476" s="3" t="s">
        <v>63</v>
      </c>
      <c r="L476" s="1" t="s">
        <v>10</v>
      </c>
      <c r="M476" s="3" t="s">
        <v>213</v>
      </c>
      <c r="N476" s="3" t="str">
        <f t="shared" ref="N476:N480" si="7">J476</f>
        <v>[&lt;30 Lacs]</v>
      </c>
      <c r="O476" s="3" t="s">
        <v>17</v>
      </c>
      <c r="P476" s="3" t="s">
        <v>10</v>
      </c>
      <c r="Q476" s="3" t="s">
        <v>42</v>
      </c>
      <c r="R476" s="3" t="s">
        <v>10</v>
      </c>
      <c r="S476" s="3" t="s">
        <v>27</v>
      </c>
      <c r="T476" s="3" t="s">
        <v>10</v>
      </c>
      <c r="U476" s="3" t="s">
        <v>117</v>
      </c>
      <c r="V476" s="3" t="s">
        <v>10</v>
      </c>
      <c r="W476" s="3" t="s">
        <v>178</v>
      </c>
      <c r="X476" s="3" t="s">
        <v>10</v>
      </c>
      <c r="Y476" s="3" t="s">
        <v>171</v>
      </c>
      <c r="Z476" s="1" t="s">
        <v>10</v>
      </c>
      <c r="AA476" s="1" t="s">
        <v>16</v>
      </c>
      <c r="AB476" s="3" t="s">
        <v>12</v>
      </c>
      <c r="AC476" s="23" t="s">
        <v>37782</v>
      </c>
      <c r="AD476" s="23" t="s">
        <v>38669</v>
      </c>
      <c r="AE476" t="s">
        <v>35397</v>
      </c>
    </row>
    <row r="477" spans="1:31" ht="14.25" customHeight="1">
      <c r="A477" s="1">
        <v>476</v>
      </c>
      <c r="B477" s="1" t="s">
        <v>54</v>
      </c>
      <c r="C477" s="1" t="s">
        <v>4845</v>
      </c>
      <c r="D477" s="1" t="s">
        <v>35446</v>
      </c>
      <c r="E477" s="1" t="s">
        <v>40</v>
      </c>
      <c r="F477" s="1" t="s">
        <v>23189</v>
      </c>
      <c r="G477" s="14">
        <v>91940469644</v>
      </c>
      <c r="H477" s="1" t="s">
        <v>8</v>
      </c>
      <c r="I477" s="1" t="s">
        <v>62</v>
      </c>
      <c r="J477" s="1" t="s">
        <v>10</v>
      </c>
      <c r="K477" s="3" t="s">
        <v>63</v>
      </c>
      <c r="L477" s="1" t="s">
        <v>10</v>
      </c>
      <c r="M477" s="3" t="s">
        <v>213</v>
      </c>
      <c r="N477" s="3" t="str">
        <f t="shared" si="7"/>
        <v>[&lt;30 Lacs]</v>
      </c>
      <c r="O477" s="3" t="s">
        <v>17</v>
      </c>
      <c r="P477" s="3" t="s">
        <v>10</v>
      </c>
      <c r="Q477" s="3" t="s">
        <v>42</v>
      </c>
      <c r="R477" s="3" t="s">
        <v>10</v>
      </c>
      <c r="S477" s="3" t="s">
        <v>27</v>
      </c>
      <c r="T477" s="3" t="s">
        <v>10</v>
      </c>
      <c r="U477" s="3" t="s">
        <v>117</v>
      </c>
      <c r="V477" s="3" t="s">
        <v>10</v>
      </c>
      <c r="W477" s="3" t="s">
        <v>178</v>
      </c>
      <c r="X477" s="3" t="s">
        <v>10</v>
      </c>
      <c r="Y477" s="3" t="s">
        <v>171</v>
      </c>
      <c r="Z477" s="1" t="s">
        <v>10</v>
      </c>
      <c r="AA477" s="1" t="s">
        <v>16</v>
      </c>
      <c r="AB477" s="3" t="s">
        <v>12</v>
      </c>
      <c r="AC477" s="23" t="s">
        <v>37782</v>
      </c>
      <c r="AD477" s="23" t="s">
        <v>38670</v>
      </c>
      <c r="AE477" t="s">
        <v>35397</v>
      </c>
    </row>
    <row r="478" spans="1:31" ht="14.25" customHeight="1">
      <c r="A478" s="1">
        <v>477</v>
      </c>
      <c r="B478" s="1" t="s">
        <v>54</v>
      </c>
      <c r="C478" s="1" t="s">
        <v>4860</v>
      </c>
      <c r="D478" s="1" t="s">
        <v>4679</v>
      </c>
      <c r="E478" s="1" t="s">
        <v>36572</v>
      </c>
      <c r="F478" s="1" t="s">
        <v>31604</v>
      </c>
      <c r="G478" s="14">
        <v>914466094964</v>
      </c>
      <c r="H478" s="1" t="s">
        <v>20</v>
      </c>
      <c r="I478" s="1" t="s">
        <v>41</v>
      </c>
      <c r="J478" s="1" t="s">
        <v>10</v>
      </c>
      <c r="K478" s="3" t="s">
        <v>63</v>
      </c>
      <c r="L478" s="1" t="s">
        <v>10</v>
      </c>
      <c r="M478" s="3" t="s">
        <v>213</v>
      </c>
      <c r="N478" s="3" t="str">
        <f t="shared" si="7"/>
        <v>[&lt;30 Lacs]</v>
      </c>
      <c r="O478" s="3" t="s">
        <v>17</v>
      </c>
      <c r="P478" s="3" t="s">
        <v>10</v>
      </c>
      <c r="Q478" s="3" t="s">
        <v>42</v>
      </c>
      <c r="R478" s="3" t="s">
        <v>10</v>
      </c>
      <c r="S478" s="3" t="s">
        <v>27</v>
      </c>
      <c r="T478" s="3" t="s">
        <v>10</v>
      </c>
      <c r="U478" s="3" t="s">
        <v>117</v>
      </c>
      <c r="V478" s="3" t="s">
        <v>10</v>
      </c>
      <c r="W478" s="3" t="s">
        <v>178</v>
      </c>
      <c r="X478" s="3" t="s">
        <v>10</v>
      </c>
      <c r="Y478" s="3" t="s">
        <v>171</v>
      </c>
      <c r="Z478" s="1" t="s">
        <v>10</v>
      </c>
      <c r="AA478" s="1" t="s">
        <v>16</v>
      </c>
      <c r="AB478" s="3" t="s">
        <v>12</v>
      </c>
      <c r="AC478" s="23" t="s">
        <v>37782</v>
      </c>
      <c r="AD478" s="23" t="s">
        <v>38671</v>
      </c>
      <c r="AE478" t="s">
        <v>35396</v>
      </c>
    </row>
    <row r="479" spans="1:31" ht="14.25" customHeight="1">
      <c r="A479" s="1">
        <v>478</v>
      </c>
      <c r="B479" s="1" t="s">
        <v>54</v>
      </c>
      <c r="C479" s="1" t="s">
        <v>4862</v>
      </c>
      <c r="D479" s="1" t="s">
        <v>230</v>
      </c>
      <c r="E479" s="1" t="s">
        <v>4863</v>
      </c>
      <c r="F479" s="1" t="s">
        <v>23199</v>
      </c>
      <c r="G479" s="14">
        <v>91944419144</v>
      </c>
      <c r="H479" s="1" t="s">
        <v>20</v>
      </c>
      <c r="I479" s="1" t="s">
        <v>9</v>
      </c>
      <c r="J479" s="1" t="s">
        <v>10</v>
      </c>
      <c r="K479" s="3" t="s">
        <v>42</v>
      </c>
      <c r="L479" s="1" t="s">
        <v>10</v>
      </c>
      <c r="M479" s="3" t="s">
        <v>27</v>
      </c>
      <c r="N479" s="3" t="str">
        <f t="shared" si="7"/>
        <v>[&lt;30 Lacs]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1"/>
      <c r="AA479" s="1" t="s">
        <v>16</v>
      </c>
      <c r="AB479" s="3" t="s">
        <v>12</v>
      </c>
      <c r="AC479" s="23" t="s">
        <v>37782</v>
      </c>
      <c r="AD479" s="23" t="s">
        <v>38672</v>
      </c>
      <c r="AE479" s="20" t="s">
        <v>47358</v>
      </c>
    </row>
    <row r="480" spans="1:31" ht="14.25" customHeight="1">
      <c r="A480" s="1">
        <v>479</v>
      </c>
      <c r="B480" s="9" t="s">
        <v>6</v>
      </c>
      <c r="C480" s="1" t="s">
        <v>4871</v>
      </c>
      <c r="D480" s="1" t="s">
        <v>4872</v>
      </c>
      <c r="E480" s="1" t="s">
        <v>746</v>
      </c>
      <c r="F480" s="1" t="s">
        <v>33840</v>
      </c>
      <c r="G480" s="14">
        <v>91966091090</v>
      </c>
      <c r="H480" s="1" t="s">
        <v>8</v>
      </c>
      <c r="I480" s="1" t="s">
        <v>41</v>
      </c>
      <c r="J480" s="1" t="s">
        <v>10</v>
      </c>
      <c r="K480" s="3" t="s">
        <v>17</v>
      </c>
      <c r="L480" s="1" t="s">
        <v>10</v>
      </c>
      <c r="M480" s="4" t="s">
        <v>42</v>
      </c>
      <c r="N480" s="3" t="str">
        <f t="shared" si="7"/>
        <v>[&lt;30 Lacs]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1"/>
      <c r="AA480" s="1" t="s">
        <v>16</v>
      </c>
      <c r="AB480" s="3" t="s">
        <v>12</v>
      </c>
      <c r="AC480" s="23" t="s">
        <v>37782</v>
      </c>
      <c r="AD480" s="23" t="s">
        <v>38673</v>
      </c>
      <c r="AE480" t="s">
        <v>35397</v>
      </c>
    </row>
    <row r="481" spans="1:31" ht="14.25" customHeight="1">
      <c r="A481" s="1">
        <v>480</v>
      </c>
      <c r="B481" s="9" t="s">
        <v>6</v>
      </c>
      <c r="C481" s="1" t="s">
        <v>4886</v>
      </c>
      <c r="D481" s="1" t="s">
        <v>35447</v>
      </c>
      <c r="E481" s="1" t="s">
        <v>4887</v>
      </c>
      <c r="F481" s="1" t="s">
        <v>31606</v>
      </c>
      <c r="G481" s="14">
        <v>91990666696</v>
      </c>
      <c r="H481" s="1" t="s">
        <v>8</v>
      </c>
      <c r="I481" s="1" t="s">
        <v>9</v>
      </c>
      <c r="J481" s="1" t="s">
        <v>10</v>
      </c>
      <c r="K481" s="3" t="s">
        <v>213</v>
      </c>
      <c r="L481" s="1" t="s">
        <v>10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1"/>
      <c r="AA481" s="1" t="s">
        <v>16</v>
      </c>
      <c r="AB481" s="3" t="s">
        <v>12</v>
      </c>
      <c r="AC481" s="23" t="s">
        <v>37782</v>
      </c>
      <c r="AD481" s="23" t="s">
        <v>38674</v>
      </c>
      <c r="AE481" t="s">
        <v>35397</v>
      </c>
    </row>
    <row r="482" spans="1:31" ht="14.25" customHeight="1">
      <c r="A482" s="1">
        <v>481</v>
      </c>
      <c r="B482" s="1" t="s">
        <v>54</v>
      </c>
      <c r="C482" s="1" t="s">
        <v>4894</v>
      </c>
      <c r="D482" s="1" t="s">
        <v>1263</v>
      </c>
      <c r="E482" s="1" t="s">
        <v>553</v>
      </c>
      <c r="F482" s="1" t="s">
        <v>23210</v>
      </c>
      <c r="G482" s="14">
        <v>91949096109</v>
      </c>
      <c r="H482" s="1" t="s">
        <v>20</v>
      </c>
      <c r="I482" s="1" t="s">
        <v>9</v>
      </c>
      <c r="J482" s="1" t="s">
        <v>10</v>
      </c>
      <c r="K482" s="3" t="s">
        <v>63</v>
      </c>
      <c r="L482" s="1" t="s">
        <v>10</v>
      </c>
      <c r="M482" s="3" t="s">
        <v>213</v>
      </c>
      <c r="N482" s="3" t="str">
        <f>J482</f>
        <v>[&lt;30 Lacs]</v>
      </c>
      <c r="O482" s="3" t="s">
        <v>17</v>
      </c>
      <c r="P482" s="3" t="s">
        <v>10</v>
      </c>
      <c r="Q482" s="3" t="s">
        <v>42</v>
      </c>
      <c r="R482" s="3" t="s">
        <v>10</v>
      </c>
      <c r="S482" s="3" t="s">
        <v>27</v>
      </c>
      <c r="T482" s="3" t="s">
        <v>10</v>
      </c>
      <c r="U482" s="3" t="s">
        <v>117</v>
      </c>
      <c r="V482" s="3" t="s">
        <v>10</v>
      </c>
      <c r="W482" s="3" t="s">
        <v>178</v>
      </c>
      <c r="X482" s="3" t="s">
        <v>10</v>
      </c>
      <c r="Y482" s="3" t="s">
        <v>171</v>
      </c>
      <c r="Z482" s="1" t="s">
        <v>10</v>
      </c>
      <c r="AA482" s="1" t="s">
        <v>16</v>
      </c>
      <c r="AB482" s="3" t="s">
        <v>12</v>
      </c>
      <c r="AC482" s="23" t="s">
        <v>37782</v>
      </c>
      <c r="AD482" s="23" t="s">
        <v>38675</v>
      </c>
      <c r="AE482" t="s">
        <v>35396</v>
      </c>
    </row>
    <row r="483" spans="1:31" ht="14.25" customHeight="1">
      <c r="A483" s="1">
        <v>482</v>
      </c>
      <c r="B483" s="1" t="s">
        <v>54</v>
      </c>
      <c r="C483" s="1" t="s">
        <v>4919</v>
      </c>
      <c r="D483" s="1" t="s">
        <v>1857</v>
      </c>
      <c r="E483" s="1" t="s">
        <v>40</v>
      </c>
      <c r="F483" s="1" t="s">
        <v>23221</v>
      </c>
      <c r="G483" s="14">
        <v>919494164169</v>
      </c>
      <c r="H483" s="1" t="s">
        <v>8</v>
      </c>
      <c r="I483" s="1" t="s">
        <v>33</v>
      </c>
      <c r="J483" s="1" t="s">
        <v>10</v>
      </c>
      <c r="K483" s="3" t="s">
        <v>63</v>
      </c>
      <c r="L483" s="1" t="s">
        <v>10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1"/>
      <c r="AA483" s="1" t="s">
        <v>16</v>
      </c>
      <c r="AB483" s="3" t="s">
        <v>12</v>
      </c>
      <c r="AC483" s="23" t="s">
        <v>37782</v>
      </c>
      <c r="AD483" s="23" t="s">
        <v>38676</v>
      </c>
      <c r="AE483" t="s">
        <v>35397</v>
      </c>
    </row>
    <row r="484" spans="1:31" ht="14.25" customHeight="1">
      <c r="A484" s="1">
        <v>483</v>
      </c>
      <c r="B484" s="1" t="s">
        <v>54</v>
      </c>
      <c r="C484" s="1" t="s">
        <v>4922</v>
      </c>
      <c r="D484" s="1" t="s">
        <v>522</v>
      </c>
      <c r="E484" s="1" t="s">
        <v>255</v>
      </c>
      <c r="F484" s="1" t="s">
        <v>33848</v>
      </c>
      <c r="G484" s="14">
        <v>91994464044</v>
      </c>
      <c r="H484" s="1" t="s">
        <v>8</v>
      </c>
      <c r="I484" s="1" t="s">
        <v>41</v>
      </c>
      <c r="J484" s="1" t="s">
        <v>10</v>
      </c>
      <c r="K484" s="3" t="s">
        <v>17</v>
      </c>
      <c r="L484" s="1" t="s">
        <v>10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1"/>
      <c r="AA484" s="1" t="s">
        <v>16</v>
      </c>
      <c r="AB484" s="3" t="s">
        <v>12</v>
      </c>
      <c r="AC484" s="23" t="s">
        <v>37782</v>
      </c>
      <c r="AD484" s="23" t="s">
        <v>38677</v>
      </c>
      <c r="AE484" t="s">
        <v>35396</v>
      </c>
    </row>
    <row r="485" spans="1:31" ht="14.25" customHeight="1">
      <c r="A485" s="1">
        <v>484</v>
      </c>
      <c r="B485" s="1" t="s">
        <v>54</v>
      </c>
      <c r="C485" s="1" t="s">
        <v>4930</v>
      </c>
      <c r="D485" s="1" t="s">
        <v>336</v>
      </c>
      <c r="E485" s="1" t="s">
        <v>36573</v>
      </c>
      <c r="F485" s="1" t="s">
        <v>4931</v>
      </c>
      <c r="G485" s="14">
        <v>91994646699</v>
      </c>
      <c r="H485" s="1" t="s">
        <v>20</v>
      </c>
      <c r="I485" s="1" t="s">
        <v>41</v>
      </c>
      <c r="J485" s="1" t="s">
        <v>10</v>
      </c>
      <c r="K485" s="3" t="s">
        <v>17</v>
      </c>
      <c r="L485" s="1" t="s">
        <v>10</v>
      </c>
      <c r="M485" s="4" t="s">
        <v>42</v>
      </c>
      <c r="N485" s="3" t="str">
        <f>J485</f>
        <v>[&lt;30 Lacs]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1"/>
      <c r="AA485" s="1" t="s">
        <v>16</v>
      </c>
      <c r="AB485" s="3" t="s">
        <v>12</v>
      </c>
      <c r="AC485" s="23" t="s">
        <v>37782</v>
      </c>
      <c r="AD485" s="23" t="s">
        <v>38678</v>
      </c>
      <c r="AE485" t="s">
        <v>35397</v>
      </c>
    </row>
    <row r="486" spans="1:31" ht="14.25" customHeight="1">
      <c r="A486" s="1">
        <v>485</v>
      </c>
      <c r="B486" s="9" t="s">
        <v>6</v>
      </c>
      <c r="C486" s="1" t="s">
        <v>4933</v>
      </c>
      <c r="D486" s="1" t="s">
        <v>841</v>
      </c>
      <c r="E486" s="1" t="s">
        <v>447</v>
      </c>
      <c r="F486" s="1" t="s">
        <v>23226</v>
      </c>
      <c r="G486" s="14">
        <v>914144490914</v>
      </c>
      <c r="H486" s="1" t="s">
        <v>8</v>
      </c>
      <c r="I486" s="1" t="s">
        <v>41</v>
      </c>
      <c r="J486" s="1" t="s">
        <v>10</v>
      </c>
      <c r="K486" s="3" t="s">
        <v>17</v>
      </c>
      <c r="L486" s="1" t="s">
        <v>10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1"/>
      <c r="AA486" s="1" t="s">
        <v>11</v>
      </c>
      <c r="AB486" s="3" t="s">
        <v>13</v>
      </c>
      <c r="AC486" s="23" t="s">
        <v>37782</v>
      </c>
      <c r="AD486" s="23" t="s">
        <v>38679</v>
      </c>
      <c r="AE486" t="s">
        <v>35396</v>
      </c>
    </row>
    <row r="487" spans="1:31" ht="14.25" customHeight="1">
      <c r="A487" s="1">
        <v>486</v>
      </c>
      <c r="B487" s="1" t="s">
        <v>54</v>
      </c>
      <c r="C487" s="1" t="s">
        <v>4946</v>
      </c>
      <c r="D487" s="1" t="s">
        <v>35448</v>
      </c>
      <c r="E487" s="1" t="s">
        <v>19</v>
      </c>
      <c r="F487" s="1" t="s">
        <v>23237</v>
      </c>
      <c r="G487" s="14">
        <v>919446414460</v>
      </c>
      <c r="H487" s="1" t="s">
        <v>20</v>
      </c>
      <c r="I487" s="1" t="s">
        <v>62</v>
      </c>
      <c r="J487" s="1" t="s">
        <v>10</v>
      </c>
      <c r="K487" s="3" t="s">
        <v>42</v>
      </c>
      <c r="L487" s="1" t="s">
        <v>10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1"/>
      <c r="AA487" s="1" t="s">
        <v>16</v>
      </c>
      <c r="AB487" s="3" t="s">
        <v>12</v>
      </c>
      <c r="AC487" s="23" t="s">
        <v>37782</v>
      </c>
      <c r="AD487" s="23" t="s">
        <v>38680</v>
      </c>
      <c r="AE487" s="20" t="s">
        <v>47358</v>
      </c>
    </row>
    <row r="488" spans="1:31" ht="14.25" customHeight="1">
      <c r="A488" s="1">
        <v>487</v>
      </c>
      <c r="B488" s="1" t="s">
        <v>54</v>
      </c>
      <c r="C488" s="1" t="s">
        <v>4975</v>
      </c>
      <c r="D488" s="1" t="s">
        <v>2530</v>
      </c>
      <c r="E488" s="1" t="s">
        <v>139</v>
      </c>
      <c r="F488" s="1" t="s">
        <v>4976</v>
      </c>
      <c r="G488" s="14">
        <v>919444419909</v>
      </c>
      <c r="H488" s="1" t="s">
        <v>8</v>
      </c>
      <c r="I488" s="1" t="s">
        <v>9</v>
      </c>
      <c r="J488" s="1" t="s">
        <v>10</v>
      </c>
      <c r="K488" s="3" t="s">
        <v>42</v>
      </c>
      <c r="L488" s="1" t="s">
        <v>10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1"/>
      <c r="AA488" s="1" t="s">
        <v>16</v>
      </c>
      <c r="AB488" s="3" t="s">
        <v>12</v>
      </c>
      <c r="AC488" s="23" t="s">
        <v>37782</v>
      </c>
      <c r="AD488" s="23" t="s">
        <v>38681</v>
      </c>
      <c r="AE488" t="s">
        <v>35398</v>
      </c>
    </row>
    <row r="489" spans="1:31" ht="14.25" customHeight="1">
      <c r="A489" s="1">
        <v>488</v>
      </c>
      <c r="B489" s="1" t="s">
        <v>54</v>
      </c>
      <c r="C489" s="1" t="s">
        <v>4982</v>
      </c>
      <c r="D489" s="1" t="s">
        <v>36418</v>
      </c>
      <c r="E489" s="1" t="s">
        <v>139</v>
      </c>
      <c r="F489" s="1" t="s">
        <v>20907</v>
      </c>
      <c r="G489" s="14">
        <v>91944409404</v>
      </c>
      <c r="H489" s="1" t="s">
        <v>20</v>
      </c>
      <c r="I489" s="1" t="s">
        <v>9</v>
      </c>
      <c r="J489" s="1" t="s">
        <v>10</v>
      </c>
      <c r="K489" s="3" t="s">
        <v>27</v>
      </c>
      <c r="L489" s="1" t="s">
        <v>10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1"/>
      <c r="AA489" s="1" t="s">
        <v>16</v>
      </c>
      <c r="AB489" s="3" t="s">
        <v>12</v>
      </c>
      <c r="AC489" s="23" t="s">
        <v>37782</v>
      </c>
      <c r="AD489" s="23" t="s">
        <v>38682</v>
      </c>
      <c r="AE489" t="s">
        <v>35397</v>
      </c>
    </row>
    <row r="490" spans="1:31" ht="14.25" customHeight="1">
      <c r="A490" s="1">
        <v>489</v>
      </c>
      <c r="B490" s="9" t="s">
        <v>6</v>
      </c>
      <c r="C490" s="1" t="s">
        <v>4993</v>
      </c>
      <c r="D490" s="1" t="s">
        <v>220</v>
      </c>
      <c r="E490" s="1" t="s">
        <v>824</v>
      </c>
      <c r="F490" s="1" t="s">
        <v>31617</v>
      </c>
      <c r="G490" s="14">
        <v>919099646466</v>
      </c>
      <c r="H490" s="1" t="s">
        <v>8</v>
      </c>
      <c r="I490" s="1" t="s">
        <v>41</v>
      </c>
      <c r="J490" s="1" t="s">
        <v>10</v>
      </c>
      <c r="K490" s="3" t="s">
        <v>42</v>
      </c>
      <c r="L490" s="1" t="s">
        <v>10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1"/>
      <c r="AA490" s="1" t="s">
        <v>16</v>
      </c>
      <c r="AB490" s="3" t="s">
        <v>12</v>
      </c>
      <c r="AC490" s="23" t="s">
        <v>37782</v>
      </c>
      <c r="AD490" s="23" t="s">
        <v>38683</v>
      </c>
      <c r="AE490" t="s">
        <v>35396</v>
      </c>
    </row>
    <row r="491" spans="1:31" ht="14.25" customHeight="1">
      <c r="A491" s="1">
        <v>490</v>
      </c>
      <c r="B491" s="1" t="s">
        <v>54</v>
      </c>
      <c r="C491" s="1" t="s">
        <v>5015</v>
      </c>
      <c r="D491" s="1" t="s">
        <v>35449</v>
      </c>
      <c r="E491" s="1" t="s">
        <v>11306</v>
      </c>
      <c r="F491" s="1" t="s">
        <v>33859</v>
      </c>
      <c r="G491" s="14">
        <v>91994649910</v>
      </c>
      <c r="H491" s="1" t="s">
        <v>8</v>
      </c>
      <c r="I491" s="1" t="s">
        <v>41</v>
      </c>
      <c r="J491" s="1" t="s">
        <v>10</v>
      </c>
      <c r="K491" s="3" t="s">
        <v>42</v>
      </c>
      <c r="L491" s="1" t="s">
        <v>10</v>
      </c>
      <c r="M491" s="3" t="s">
        <v>27</v>
      </c>
      <c r="N491" s="3" t="str">
        <f>J491</f>
        <v>[&lt;30 Lacs]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1"/>
      <c r="AA491" s="1" t="s">
        <v>16</v>
      </c>
      <c r="AB491" s="3" t="s">
        <v>12</v>
      </c>
      <c r="AC491" s="23" t="s">
        <v>37782</v>
      </c>
      <c r="AD491" s="23" t="s">
        <v>38684</v>
      </c>
      <c r="AE491" t="s">
        <v>35397</v>
      </c>
    </row>
    <row r="492" spans="1:31" ht="14.25" customHeight="1">
      <c r="A492" s="1">
        <v>491</v>
      </c>
      <c r="B492" s="1" t="s">
        <v>54</v>
      </c>
      <c r="C492" s="1" t="s">
        <v>5033</v>
      </c>
      <c r="D492" s="1" t="s">
        <v>5034</v>
      </c>
      <c r="E492" s="1" t="s">
        <v>29</v>
      </c>
      <c r="F492" s="1" t="s">
        <v>23279</v>
      </c>
      <c r="G492" s="14">
        <v>919099940416</v>
      </c>
      <c r="H492" s="1" t="s">
        <v>20</v>
      </c>
      <c r="I492" s="1" t="s">
        <v>62</v>
      </c>
      <c r="J492" s="1" t="s">
        <v>10</v>
      </c>
      <c r="K492" s="3" t="s">
        <v>17</v>
      </c>
      <c r="L492" s="1" t="s">
        <v>10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1"/>
      <c r="AA492" s="1" t="s">
        <v>11</v>
      </c>
      <c r="AB492" s="3" t="s">
        <v>13</v>
      </c>
      <c r="AC492" s="23" t="s">
        <v>37782</v>
      </c>
      <c r="AD492" s="23" t="s">
        <v>38685</v>
      </c>
      <c r="AE492" t="s">
        <v>35398</v>
      </c>
    </row>
    <row r="493" spans="1:31" ht="14.25" customHeight="1">
      <c r="A493" s="1">
        <v>492</v>
      </c>
      <c r="B493" s="1" t="s">
        <v>54</v>
      </c>
      <c r="C493" s="1" t="s">
        <v>5047</v>
      </c>
      <c r="D493" s="1" t="s">
        <v>5048</v>
      </c>
      <c r="E493" s="1" t="s">
        <v>90</v>
      </c>
      <c r="F493" s="1" t="s">
        <v>33861</v>
      </c>
      <c r="G493" s="14">
        <v>91944064961</v>
      </c>
      <c r="H493" s="1" t="s">
        <v>20</v>
      </c>
      <c r="I493" s="1" t="s">
        <v>62</v>
      </c>
      <c r="J493" s="1" t="s">
        <v>10</v>
      </c>
      <c r="K493" s="3" t="s">
        <v>117</v>
      </c>
      <c r="L493" s="1" t="s">
        <v>10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1"/>
      <c r="AA493" s="1" t="s">
        <v>16</v>
      </c>
      <c r="AB493" s="3" t="s">
        <v>12</v>
      </c>
      <c r="AC493" s="23" t="s">
        <v>37782</v>
      </c>
      <c r="AD493" s="23" t="s">
        <v>38686</v>
      </c>
      <c r="AE493" t="s">
        <v>35396</v>
      </c>
    </row>
    <row r="494" spans="1:31" ht="14.25" customHeight="1">
      <c r="A494" s="1">
        <v>493</v>
      </c>
      <c r="B494" s="1" t="s">
        <v>54</v>
      </c>
      <c r="C494" s="1" t="s">
        <v>5062</v>
      </c>
      <c r="D494" s="1" t="s">
        <v>4080</v>
      </c>
      <c r="E494" s="1" t="s">
        <v>139</v>
      </c>
      <c r="F494" s="1" t="s">
        <v>23291</v>
      </c>
      <c r="G494" s="14">
        <v>914611144064</v>
      </c>
      <c r="H494" s="1" t="s">
        <v>8</v>
      </c>
      <c r="I494" s="1" t="s">
        <v>9</v>
      </c>
      <c r="J494" s="1" t="s">
        <v>10</v>
      </c>
      <c r="K494" s="3" t="s">
        <v>42</v>
      </c>
      <c r="L494" s="1" t="s">
        <v>10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1"/>
      <c r="AA494" s="1" t="s">
        <v>16</v>
      </c>
      <c r="AB494" s="3" t="s">
        <v>12</v>
      </c>
      <c r="AC494" s="23" t="s">
        <v>37782</v>
      </c>
      <c r="AD494" s="23" t="s">
        <v>38687</v>
      </c>
      <c r="AE494" t="s">
        <v>35398</v>
      </c>
    </row>
    <row r="495" spans="1:31" ht="14.25" customHeight="1">
      <c r="A495" s="1">
        <v>494</v>
      </c>
      <c r="B495" s="9" t="s">
        <v>6</v>
      </c>
      <c r="C495" s="1" t="s">
        <v>5063</v>
      </c>
      <c r="D495" s="1" t="s">
        <v>39</v>
      </c>
      <c r="E495" s="1" t="s">
        <v>40</v>
      </c>
      <c r="F495" s="1" t="s">
        <v>23292</v>
      </c>
      <c r="G495" s="14">
        <v>919099060414</v>
      </c>
      <c r="H495" s="1" t="s">
        <v>37</v>
      </c>
      <c r="I495" s="1" t="s">
        <v>41</v>
      </c>
      <c r="J495" s="1" t="s">
        <v>10</v>
      </c>
      <c r="K495" s="3" t="s">
        <v>17</v>
      </c>
      <c r="L495" s="1" t="s">
        <v>10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1"/>
      <c r="AA495" s="1" t="s">
        <v>16</v>
      </c>
      <c r="AB495" s="3" t="s">
        <v>12</v>
      </c>
      <c r="AC495" s="23" t="s">
        <v>37782</v>
      </c>
      <c r="AD495" s="23" t="s">
        <v>38688</v>
      </c>
      <c r="AE495" t="s">
        <v>35398</v>
      </c>
    </row>
    <row r="496" spans="1:31" ht="14.25" customHeight="1">
      <c r="A496" s="1">
        <v>495</v>
      </c>
      <c r="B496" s="9" t="s">
        <v>6</v>
      </c>
      <c r="C496" s="1" t="s">
        <v>5069</v>
      </c>
      <c r="D496" s="1" t="s">
        <v>35450</v>
      </c>
      <c r="E496" s="1" t="s">
        <v>40</v>
      </c>
      <c r="F496" s="1" t="s">
        <v>23296</v>
      </c>
      <c r="G496" s="14">
        <v>919494469094</v>
      </c>
      <c r="H496" s="1" t="s">
        <v>20</v>
      </c>
      <c r="I496" s="1" t="s">
        <v>33</v>
      </c>
      <c r="J496" s="1" t="s">
        <v>10</v>
      </c>
      <c r="K496" s="3" t="s">
        <v>63</v>
      </c>
      <c r="L496" s="1" t="s">
        <v>10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1"/>
      <c r="AA496" s="1" t="s">
        <v>16</v>
      </c>
      <c r="AB496" s="3" t="s">
        <v>12</v>
      </c>
      <c r="AC496" s="23" t="s">
        <v>37782</v>
      </c>
      <c r="AD496" s="23" t="s">
        <v>38689</v>
      </c>
      <c r="AE496" t="s">
        <v>35397</v>
      </c>
    </row>
    <row r="497" spans="1:31" ht="14.25" customHeight="1">
      <c r="A497" s="1">
        <v>496</v>
      </c>
      <c r="B497" s="1" t="s">
        <v>54</v>
      </c>
      <c r="C497" s="1" t="s">
        <v>5077</v>
      </c>
      <c r="D497" s="1" t="s">
        <v>5078</v>
      </c>
      <c r="E497" s="1" t="s">
        <v>139</v>
      </c>
      <c r="F497" s="1" t="s">
        <v>33867</v>
      </c>
      <c r="G497" s="14">
        <v>9194440601</v>
      </c>
      <c r="H497" s="1" t="s">
        <v>8</v>
      </c>
      <c r="I497" s="1" t="s">
        <v>9</v>
      </c>
      <c r="J497" s="1" t="s">
        <v>10</v>
      </c>
      <c r="K497" s="3" t="s">
        <v>42</v>
      </c>
      <c r="L497" s="1" t="s">
        <v>10</v>
      </c>
      <c r="M497" s="3" t="s">
        <v>27</v>
      </c>
      <c r="N497" s="3" t="str">
        <f t="shared" ref="N497:N499" si="8">J497</f>
        <v>[&lt;30 Lacs]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1"/>
      <c r="AA497" s="1" t="s">
        <v>16</v>
      </c>
      <c r="AB497" s="3" t="s">
        <v>12</v>
      </c>
      <c r="AC497" s="23" t="s">
        <v>37782</v>
      </c>
      <c r="AD497" s="23" t="s">
        <v>38690</v>
      </c>
      <c r="AE497" t="s">
        <v>35396</v>
      </c>
    </row>
    <row r="498" spans="1:31" ht="14.25" customHeight="1">
      <c r="A498" s="1">
        <v>497</v>
      </c>
      <c r="B498" s="9" t="s">
        <v>6</v>
      </c>
      <c r="C498" s="1" t="s">
        <v>5082</v>
      </c>
      <c r="D498" s="1" t="s">
        <v>1394</v>
      </c>
      <c r="E498" s="1" t="s">
        <v>4291</v>
      </c>
      <c r="F498" s="1" t="s">
        <v>23302</v>
      </c>
      <c r="G498" s="14">
        <v>919499644646</v>
      </c>
      <c r="H498" s="1" t="s">
        <v>15</v>
      </c>
      <c r="I498" s="1" t="s">
        <v>41</v>
      </c>
      <c r="J498" s="1" t="s">
        <v>10</v>
      </c>
      <c r="K498" s="3" t="s">
        <v>213</v>
      </c>
      <c r="L498" s="1" t="s">
        <v>10</v>
      </c>
      <c r="M498" s="4" t="s">
        <v>17</v>
      </c>
      <c r="N498" s="3" t="str">
        <f t="shared" si="8"/>
        <v>[&lt;30 Lacs]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1"/>
      <c r="AA498" s="1" t="s">
        <v>16</v>
      </c>
      <c r="AB498" s="3" t="s">
        <v>12</v>
      </c>
      <c r="AC498" s="23" t="s">
        <v>37782</v>
      </c>
      <c r="AD498" s="23" t="s">
        <v>38691</v>
      </c>
      <c r="AE498" t="s">
        <v>35398</v>
      </c>
    </row>
    <row r="499" spans="1:31" ht="14.25" customHeight="1">
      <c r="A499" s="1">
        <v>498</v>
      </c>
      <c r="B499" s="1" t="s">
        <v>54</v>
      </c>
      <c r="C499" s="1" t="s">
        <v>5089</v>
      </c>
      <c r="D499" s="1" t="s">
        <v>1224</v>
      </c>
      <c r="E499" s="1" t="s">
        <v>328</v>
      </c>
      <c r="F499" s="1" t="s">
        <v>23307</v>
      </c>
      <c r="G499" s="14">
        <v>914000616149</v>
      </c>
      <c r="H499" s="1" t="s">
        <v>20</v>
      </c>
      <c r="I499" s="1" t="s">
        <v>41</v>
      </c>
      <c r="J499" s="1" t="s">
        <v>10</v>
      </c>
      <c r="K499" s="3" t="s">
        <v>213</v>
      </c>
      <c r="L499" s="1" t="s">
        <v>10</v>
      </c>
      <c r="M499" s="4" t="s">
        <v>17</v>
      </c>
      <c r="N499" s="3" t="str">
        <f t="shared" si="8"/>
        <v>[&lt;30 Lacs]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1"/>
      <c r="AA499" s="1" t="s">
        <v>16</v>
      </c>
      <c r="AB499" s="3" t="s">
        <v>12</v>
      </c>
      <c r="AC499" s="23" t="s">
        <v>37782</v>
      </c>
      <c r="AD499" s="23" t="s">
        <v>38692</v>
      </c>
      <c r="AE499" t="s">
        <v>35398</v>
      </c>
    </row>
    <row r="500" spans="1:31" ht="14.25" customHeight="1">
      <c r="A500" s="1">
        <v>499</v>
      </c>
      <c r="B500" s="9" t="s">
        <v>6</v>
      </c>
      <c r="C500" s="1" t="s">
        <v>5102</v>
      </c>
      <c r="D500" s="1" t="s">
        <v>230</v>
      </c>
      <c r="E500" s="1" t="s">
        <v>255</v>
      </c>
      <c r="F500" s="1" t="s">
        <v>33869</v>
      </c>
      <c r="G500" s="14">
        <v>91966414064</v>
      </c>
      <c r="H500" s="1" t="s">
        <v>8</v>
      </c>
      <c r="I500" s="1" t="s">
        <v>41</v>
      </c>
      <c r="J500" s="1" t="s">
        <v>10</v>
      </c>
      <c r="K500" s="3" t="s">
        <v>17</v>
      </c>
      <c r="L500" s="1" t="s">
        <v>10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1"/>
      <c r="AA500" s="1" t="s">
        <v>16</v>
      </c>
      <c r="AB500" s="3" t="s">
        <v>12</v>
      </c>
      <c r="AC500" s="23" t="s">
        <v>37782</v>
      </c>
      <c r="AD500" s="23" t="s">
        <v>38693</v>
      </c>
      <c r="AE500" t="s">
        <v>35396</v>
      </c>
    </row>
    <row r="501" spans="1:31" ht="14.25" customHeight="1">
      <c r="A501" s="1">
        <v>500</v>
      </c>
      <c r="B501" s="1" t="s">
        <v>54</v>
      </c>
      <c r="C501" s="1" t="s">
        <v>5121</v>
      </c>
      <c r="D501" s="1" t="s">
        <v>36419</v>
      </c>
      <c r="E501" s="1" t="s">
        <v>10303</v>
      </c>
      <c r="F501" s="1" t="s">
        <v>23327</v>
      </c>
      <c r="G501" s="14">
        <v>919494149141</v>
      </c>
      <c r="H501" s="1" t="s">
        <v>8</v>
      </c>
      <c r="I501" s="1" t="s">
        <v>41</v>
      </c>
      <c r="J501" s="1" t="s">
        <v>10</v>
      </c>
      <c r="K501" s="3" t="s">
        <v>17</v>
      </c>
      <c r="L501" s="1" t="s">
        <v>10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1"/>
      <c r="AA501" s="1" t="s">
        <v>16</v>
      </c>
      <c r="AB501" s="3" t="s">
        <v>12</v>
      </c>
      <c r="AC501" s="23" t="s">
        <v>37782</v>
      </c>
      <c r="AD501" s="23" t="s">
        <v>38694</v>
      </c>
      <c r="AE501" s="20" t="s">
        <v>47358</v>
      </c>
    </row>
    <row r="502" spans="1:31" ht="14.25" customHeight="1">
      <c r="A502" s="1">
        <v>501</v>
      </c>
      <c r="B502" s="1" t="s">
        <v>54</v>
      </c>
      <c r="C502" s="1" t="s">
        <v>5127</v>
      </c>
      <c r="D502" s="1" t="s">
        <v>830</v>
      </c>
      <c r="E502" s="1" t="s">
        <v>774</v>
      </c>
      <c r="F502" s="1" t="s">
        <v>23330</v>
      </c>
      <c r="G502" s="14">
        <v>91966444446</v>
      </c>
      <c r="H502" s="1" t="s">
        <v>8</v>
      </c>
      <c r="I502" s="1" t="s">
        <v>62</v>
      </c>
      <c r="J502" s="1" t="s">
        <v>10</v>
      </c>
      <c r="K502" s="3" t="s">
        <v>63</v>
      </c>
      <c r="L502" s="1" t="s">
        <v>10</v>
      </c>
      <c r="M502" s="3" t="s">
        <v>213</v>
      </c>
      <c r="N502" s="3" t="str">
        <f>J502</f>
        <v>[&lt;30 Lacs]</v>
      </c>
      <c r="O502" s="3" t="s">
        <v>17</v>
      </c>
      <c r="P502" s="3" t="s">
        <v>10</v>
      </c>
      <c r="Q502" s="3" t="s">
        <v>42</v>
      </c>
      <c r="R502" s="3" t="s">
        <v>10</v>
      </c>
      <c r="S502" s="3" t="s">
        <v>27</v>
      </c>
      <c r="T502" s="3" t="s">
        <v>10</v>
      </c>
      <c r="U502" s="3" t="s">
        <v>117</v>
      </c>
      <c r="V502" s="3" t="s">
        <v>10</v>
      </c>
      <c r="W502" s="3" t="s">
        <v>178</v>
      </c>
      <c r="X502" s="3" t="s">
        <v>10</v>
      </c>
      <c r="Y502" s="3" t="s">
        <v>171</v>
      </c>
      <c r="Z502" s="1" t="s">
        <v>10</v>
      </c>
      <c r="AA502" s="1" t="s">
        <v>16</v>
      </c>
      <c r="AB502" s="3" t="s">
        <v>12</v>
      </c>
      <c r="AC502" s="23" t="s">
        <v>37782</v>
      </c>
      <c r="AD502" s="23" t="s">
        <v>38695</v>
      </c>
      <c r="AE502" t="s">
        <v>35397</v>
      </c>
    </row>
    <row r="503" spans="1:31" ht="14.25" customHeight="1">
      <c r="A503" s="1">
        <v>502</v>
      </c>
      <c r="B503" s="9" t="s">
        <v>6</v>
      </c>
      <c r="C503" s="1" t="s">
        <v>5132</v>
      </c>
      <c r="D503" s="1" t="s">
        <v>5133</v>
      </c>
      <c r="E503" s="1" t="s">
        <v>40</v>
      </c>
      <c r="F503" s="1" t="s">
        <v>23333</v>
      </c>
      <c r="G503" s="14">
        <v>91909969646</v>
      </c>
      <c r="H503" s="1" t="s">
        <v>8</v>
      </c>
      <c r="I503" s="1" t="s">
        <v>41</v>
      </c>
      <c r="J503" s="1" t="s">
        <v>10</v>
      </c>
      <c r="K503" s="3" t="s">
        <v>63</v>
      </c>
      <c r="L503" s="1" t="s">
        <v>10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1"/>
      <c r="AA503" s="1" t="s">
        <v>16</v>
      </c>
      <c r="AB503" s="3" t="s">
        <v>12</v>
      </c>
      <c r="AC503" s="23" t="s">
        <v>37782</v>
      </c>
      <c r="AD503" s="23" t="s">
        <v>38696</v>
      </c>
      <c r="AE503" s="20" t="s">
        <v>47358</v>
      </c>
    </row>
    <row r="504" spans="1:31" ht="14.25" customHeight="1">
      <c r="A504" s="1">
        <v>503</v>
      </c>
      <c r="B504" s="1" t="s">
        <v>54</v>
      </c>
      <c r="C504" s="1" t="s">
        <v>5139</v>
      </c>
      <c r="D504" s="1" t="s">
        <v>3457</v>
      </c>
      <c r="E504" s="1" t="s">
        <v>40</v>
      </c>
      <c r="F504" s="1" t="s">
        <v>31632</v>
      </c>
      <c r="G504" s="14">
        <v>914906499991</v>
      </c>
      <c r="H504" s="1" t="s">
        <v>20</v>
      </c>
      <c r="I504" s="1" t="s">
        <v>41</v>
      </c>
      <c r="J504" s="1" t="s">
        <v>10</v>
      </c>
      <c r="K504" s="3" t="s">
        <v>63</v>
      </c>
      <c r="L504" s="1" t="s">
        <v>10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1"/>
      <c r="AA504" s="1" t="s">
        <v>16</v>
      </c>
      <c r="AB504" s="3" t="s">
        <v>12</v>
      </c>
      <c r="AC504" s="23" t="s">
        <v>37782</v>
      </c>
      <c r="AD504" s="23" t="s">
        <v>38697</v>
      </c>
      <c r="AE504" t="s">
        <v>35396</v>
      </c>
    </row>
    <row r="505" spans="1:31" ht="14.25" customHeight="1">
      <c r="A505" s="1">
        <v>504</v>
      </c>
      <c r="B505" s="1" t="s">
        <v>54</v>
      </c>
      <c r="C505" s="1" t="s">
        <v>5150</v>
      </c>
      <c r="D505" s="1" t="s">
        <v>463</v>
      </c>
      <c r="E505" s="1" t="s">
        <v>40</v>
      </c>
      <c r="F505" s="1" t="s">
        <v>23343</v>
      </c>
      <c r="G505" s="14">
        <v>919404191944</v>
      </c>
      <c r="H505" s="1" t="s">
        <v>20</v>
      </c>
      <c r="I505" s="1" t="s">
        <v>41</v>
      </c>
      <c r="J505" s="1" t="s">
        <v>10</v>
      </c>
      <c r="K505" s="3" t="s">
        <v>27</v>
      </c>
      <c r="L505" s="1" t="s">
        <v>10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1"/>
      <c r="AA505" s="1" t="s">
        <v>16</v>
      </c>
      <c r="AB505" s="3" t="s">
        <v>12</v>
      </c>
      <c r="AC505" s="23" t="s">
        <v>37782</v>
      </c>
      <c r="AD505" s="23" t="s">
        <v>38698</v>
      </c>
      <c r="AE505" t="s">
        <v>35397</v>
      </c>
    </row>
    <row r="506" spans="1:31" ht="14.25" customHeight="1">
      <c r="A506" s="1">
        <v>505</v>
      </c>
      <c r="B506" s="1" t="s">
        <v>54</v>
      </c>
      <c r="C506" s="1" t="s">
        <v>5157</v>
      </c>
      <c r="D506" s="1" t="s">
        <v>959</v>
      </c>
      <c r="E506" s="1" t="s">
        <v>139</v>
      </c>
      <c r="F506" s="1" t="s">
        <v>23346</v>
      </c>
      <c r="G506" s="14">
        <v>914611640446</v>
      </c>
      <c r="H506" s="1" t="s">
        <v>8</v>
      </c>
      <c r="I506" s="1" t="s">
        <v>62</v>
      </c>
      <c r="J506" s="1" t="s">
        <v>10</v>
      </c>
      <c r="K506" s="3" t="s">
        <v>213</v>
      </c>
      <c r="L506" s="1" t="s">
        <v>10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1"/>
      <c r="AA506" s="1" t="s">
        <v>16</v>
      </c>
      <c r="AB506" s="3" t="s">
        <v>12</v>
      </c>
      <c r="AC506" s="23" t="s">
        <v>37782</v>
      </c>
      <c r="AD506" s="23" t="s">
        <v>38699</v>
      </c>
      <c r="AE506" t="s">
        <v>35396</v>
      </c>
    </row>
    <row r="507" spans="1:31" ht="14.25" customHeight="1">
      <c r="A507" s="1">
        <v>506</v>
      </c>
      <c r="B507" s="9" t="s">
        <v>6</v>
      </c>
      <c r="C507" s="1" t="s">
        <v>5162</v>
      </c>
      <c r="D507" s="1" t="s">
        <v>5163</v>
      </c>
      <c r="E507" s="1" t="s">
        <v>90</v>
      </c>
      <c r="F507" s="1" t="s">
        <v>23349</v>
      </c>
      <c r="G507" s="14">
        <v>9160049104</v>
      </c>
      <c r="H507" s="1" t="s">
        <v>15</v>
      </c>
      <c r="I507" s="1" t="s">
        <v>9</v>
      </c>
      <c r="J507" s="1" t="s">
        <v>10</v>
      </c>
      <c r="K507" s="3" t="s">
        <v>42</v>
      </c>
      <c r="L507" s="1" t="s">
        <v>10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1"/>
      <c r="AA507" s="1" t="s">
        <v>16</v>
      </c>
      <c r="AB507" s="3" t="s">
        <v>12</v>
      </c>
      <c r="AC507" s="23" t="s">
        <v>37782</v>
      </c>
      <c r="AD507" s="23" t="s">
        <v>38700</v>
      </c>
      <c r="AE507" t="s">
        <v>35396</v>
      </c>
    </row>
    <row r="508" spans="1:31" ht="14.25" customHeight="1">
      <c r="A508" s="1">
        <v>507</v>
      </c>
      <c r="B508" s="1" t="s">
        <v>54</v>
      </c>
      <c r="C508" s="1" t="s">
        <v>5170</v>
      </c>
      <c r="D508" s="1" t="s">
        <v>36420</v>
      </c>
      <c r="E508" s="1" t="s">
        <v>40</v>
      </c>
      <c r="F508" s="1" t="s">
        <v>23354</v>
      </c>
      <c r="G508" s="14">
        <v>919909496414</v>
      </c>
      <c r="H508" s="1" t="s">
        <v>8</v>
      </c>
      <c r="I508" s="1" t="s">
        <v>9</v>
      </c>
      <c r="J508" s="1" t="s">
        <v>10</v>
      </c>
      <c r="K508" s="3" t="s">
        <v>63</v>
      </c>
      <c r="L508" s="1" t="s">
        <v>10</v>
      </c>
      <c r="M508" s="3" t="s">
        <v>213</v>
      </c>
      <c r="N508" s="3" t="str">
        <f>J508</f>
        <v>[&lt;30 Lacs]</v>
      </c>
      <c r="O508" s="3" t="s">
        <v>17</v>
      </c>
      <c r="P508" s="3" t="s">
        <v>10</v>
      </c>
      <c r="Q508" s="3" t="s">
        <v>42</v>
      </c>
      <c r="R508" s="3" t="s">
        <v>10</v>
      </c>
      <c r="S508" s="3" t="s">
        <v>27</v>
      </c>
      <c r="T508" s="3" t="s">
        <v>10</v>
      </c>
      <c r="U508" s="3" t="s">
        <v>117</v>
      </c>
      <c r="V508" s="3" t="s">
        <v>10</v>
      </c>
      <c r="W508" s="3" t="s">
        <v>178</v>
      </c>
      <c r="X508" s="3" t="s">
        <v>10</v>
      </c>
      <c r="Y508" s="3" t="s">
        <v>171</v>
      </c>
      <c r="Z508" s="1" t="s">
        <v>10</v>
      </c>
      <c r="AA508" s="1" t="s">
        <v>16</v>
      </c>
      <c r="AB508" s="3" t="s">
        <v>12</v>
      </c>
      <c r="AC508" s="23" t="s">
        <v>37782</v>
      </c>
      <c r="AD508" s="23" t="s">
        <v>38701</v>
      </c>
      <c r="AE508" t="s">
        <v>35398</v>
      </c>
    </row>
    <row r="509" spans="1:31" ht="14.25" customHeight="1">
      <c r="A509" s="1">
        <v>508</v>
      </c>
      <c r="B509" s="1" t="s">
        <v>54</v>
      </c>
      <c r="C509" s="1" t="s">
        <v>5180</v>
      </c>
      <c r="D509" s="1" t="s">
        <v>208</v>
      </c>
      <c r="E509" s="1" t="s">
        <v>5573</v>
      </c>
      <c r="F509" s="1" t="s">
        <v>5181</v>
      </c>
      <c r="G509" s="14">
        <v>919990044</v>
      </c>
      <c r="H509" s="1" t="s">
        <v>8</v>
      </c>
      <c r="I509" s="1" t="s">
        <v>9</v>
      </c>
      <c r="J509" s="1" t="s">
        <v>10</v>
      </c>
      <c r="K509" s="3" t="s">
        <v>17</v>
      </c>
      <c r="L509" s="1" t="s">
        <v>10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1"/>
      <c r="AA509" s="1" t="s">
        <v>11</v>
      </c>
      <c r="AB509" s="3" t="s">
        <v>13</v>
      </c>
      <c r="AC509" s="23" t="s">
        <v>37782</v>
      </c>
      <c r="AD509" s="23" t="s">
        <v>38702</v>
      </c>
      <c r="AE509" s="20" t="s">
        <v>47358</v>
      </c>
    </row>
    <row r="510" spans="1:31" ht="14.25" customHeight="1">
      <c r="A510" s="1">
        <v>509</v>
      </c>
      <c r="B510" s="9" t="s">
        <v>6</v>
      </c>
      <c r="C510" s="1" t="s">
        <v>5184</v>
      </c>
      <c r="D510" s="1" t="s">
        <v>1617</v>
      </c>
      <c r="E510" s="1" t="s">
        <v>558</v>
      </c>
      <c r="F510" s="1" t="s">
        <v>20908</v>
      </c>
      <c r="G510" s="14">
        <v>91949664969</v>
      </c>
      <c r="H510" s="1" t="s">
        <v>20</v>
      </c>
      <c r="I510" s="1" t="s">
        <v>62</v>
      </c>
      <c r="J510" s="1" t="s">
        <v>10</v>
      </c>
      <c r="K510" s="3" t="s">
        <v>17</v>
      </c>
      <c r="L510" s="1" t="s">
        <v>10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1"/>
      <c r="AA510" s="1" t="s">
        <v>11</v>
      </c>
      <c r="AB510" s="3" t="s">
        <v>274</v>
      </c>
      <c r="AC510" s="23" t="s">
        <v>37782</v>
      </c>
      <c r="AD510" s="23" t="s">
        <v>38703</v>
      </c>
      <c r="AE510" t="s">
        <v>35398</v>
      </c>
    </row>
    <row r="511" spans="1:31" ht="14.25" customHeight="1">
      <c r="A511" s="1">
        <v>510</v>
      </c>
      <c r="B511" s="1" t="s">
        <v>54</v>
      </c>
      <c r="C511" s="1" t="s">
        <v>5250</v>
      </c>
      <c r="D511" s="1" t="s">
        <v>5829</v>
      </c>
      <c r="E511" s="1" t="s">
        <v>724</v>
      </c>
      <c r="F511" s="1" t="s">
        <v>23396</v>
      </c>
      <c r="G511" s="14">
        <v>919446966941</v>
      </c>
      <c r="H511" s="1" t="s">
        <v>20</v>
      </c>
      <c r="I511" s="1" t="s">
        <v>41</v>
      </c>
      <c r="J511" s="1" t="s">
        <v>10</v>
      </c>
      <c r="K511" s="3" t="s">
        <v>213</v>
      </c>
      <c r="L511" s="1" t="s">
        <v>10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1"/>
      <c r="AA511" s="1" t="s">
        <v>16</v>
      </c>
      <c r="AB511" s="3" t="s">
        <v>12</v>
      </c>
      <c r="AC511" s="23" t="s">
        <v>37782</v>
      </c>
      <c r="AD511" s="23" t="s">
        <v>38704</v>
      </c>
      <c r="AE511" t="s">
        <v>35398</v>
      </c>
    </row>
    <row r="512" spans="1:31" ht="14.25" customHeight="1">
      <c r="A512" s="1">
        <v>511</v>
      </c>
      <c r="B512" s="1" t="s">
        <v>54</v>
      </c>
      <c r="C512" s="1" t="s">
        <v>5259</v>
      </c>
      <c r="D512" s="1" t="s">
        <v>35451</v>
      </c>
      <c r="E512" s="1" t="s">
        <v>5827</v>
      </c>
      <c r="F512" s="1" t="s">
        <v>23403</v>
      </c>
      <c r="G512" s="14">
        <v>91044494944</v>
      </c>
      <c r="H512" s="1" t="s">
        <v>20</v>
      </c>
      <c r="I512" s="1" t="s">
        <v>41</v>
      </c>
      <c r="J512" s="1" t="s">
        <v>10</v>
      </c>
      <c r="K512" s="3" t="s">
        <v>213</v>
      </c>
      <c r="L512" s="1" t="s">
        <v>10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1"/>
      <c r="AA512" s="1" t="s">
        <v>16</v>
      </c>
      <c r="AB512" s="3" t="s">
        <v>12</v>
      </c>
      <c r="AC512" s="23" t="s">
        <v>37782</v>
      </c>
      <c r="AD512" s="23" t="s">
        <v>38705</v>
      </c>
      <c r="AE512" t="s">
        <v>35398</v>
      </c>
    </row>
    <row r="513" spans="1:31" ht="14.25" customHeight="1">
      <c r="A513" s="1">
        <v>512</v>
      </c>
      <c r="B513" s="1" t="s">
        <v>54</v>
      </c>
      <c r="C513" s="1" t="s">
        <v>5262</v>
      </c>
      <c r="D513" s="1" t="s">
        <v>2027</v>
      </c>
      <c r="E513" s="1" t="s">
        <v>139</v>
      </c>
      <c r="F513" s="1" t="s">
        <v>23405</v>
      </c>
      <c r="G513" s="14">
        <v>919446446994</v>
      </c>
      <c r="H513" s="1" t="s">
        <v>20</v>
      </c>
      <c r="I513" s="1" t="s">
        <v>33</v>
      </c>
      <c r="J513" s="1" t="s">
        <v>10</v>
      </c>
      <c r="K513" s="3" t="s">
        <v>63</v>
      </c>
      <c r="L513" s="1" t="s">
        <v>10</v>
      </c>
      <c r="M513" s="3" t="s">
        <v>213</v>
      </c>
      <c r="N513" s="3" t="str">
        <f>J513</f>
        <v>[&lt;30 Lacs]</v>
      </c>
      <c r="O513" s="3" t="s">
        <v>17</v>
      </c>
      <c r="P513" s="3" t="s">
        <v>10</v>
      </c>
      <c r="Q513" s="3" t="s">
        <v>42</v>
      </c>
      <c r="R513" s="3" t="s">
        <v>10</v>
      </c>
      <c r="S513" s="3" t="s">
        <v>27</v>
      </c>
      <c r="T513" s="3" t="s">
        <v>10</v>
      </c>
      <c r="U513" s="3" t="s">
        <v>117</v>
      </c>
      <c r="V513" s="3" t="s">
        <v>10</v>
      </c>
      <c r="W513" s="3" t="s">
        <v>178</v>
      </c>
      <c r="X513" s="3" t="s">
        <v>10</v>
      </c>
      <c r="Y513" s="3" t="s">
        <v>171</v>
      </c>
      <c r="Z513" s="1" t="s">
        <v>10</v>
      </c>
      <c r="AA513" s="1" t="s">
        <v>16</v>
      </c>
      <c r="AB513" s="3" t="s">
        <v>12</v>
      </c>
      <c r="AC513" s="23" t="s">
        <v>37782</v>
      </c>
      <c r="AD513" s="23" t="s">
        <v>38706</v>
      </c>
      <c r="AE513" t="s">
        <v>35396</v>
      </c>
    </row>
    <row r="514" spans="1:31" ht="14.25" customHeight="1">
      <c r="A514" s="1">
        <v>513</v>
      </c>
      <c r="B514" s="1" t="s">
        <v>54</v>
      </c>
      <c r="C514" s="1" t="s">
        <v>5288</v>
      </c>
      <c r="D514" s="1" t="s">
        <v>5289</v>
      </c>
      <c r="E514" s="1" t="s">
        <v>2705</v>
      </c>
      <c r="F514" s="1" t="s">
        <v>31642</v>
      </c>
      <c r="G514" s="14">
        <v>91914494140</v>
      </c>
      <c r="H514" s="1" t="s">
        <v>8</v>
      </c>
      <c r="I514" s="1" t="s">
        <v>41</v>
      </c>
      <c r="J514" s="1" t="s">
        <v>10</v>
      </c>
      <c r="K514" s="3" t="s">
        <v>213</v>
      </c>
      <c r="L514" s="1" t="s">
        <v>10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1"/>
      <c r="AA514" s="1" t="s">
        <v>16</v>
      </c>
      <c r="AB514" s="3" t="s">
        <v>12</v>
      </c>
      <c r="AC514" s="23" t="s">
        <v>37782</v>
      </c>
      <c r="AD514" s="23" t="s">
        <v>38707</v>
      </c>
      <c r="AE514" t="s">
        <v>35398</v>
      </c>
    </row>
    <row r="515" spans="1:31" ht="14.25" customHeight="1">
      <c r="A515" s="1">
        <v>514</v>
      </c>
      <c r="B515" s="9" t="s">
        <v>6</v>
      </c>
      <c r="C515" s="1" t="s">
        <v>5297</v>
      </c>
      <c r="D515" s="1" t="s">
        <v>5298</v>
      </c>
      <c r="E515" s="1" t="s">
        <v>5299</v>
      </c>
      <c r="F515" s="1" t="s">
        <v>23422</v>
      </c>
      <c r="G515" s="14">
        <v>914441614940</v>
      </c>
      <c r="H515" s="1" t="s">
        <v>20</v>
      </c>
      <c r="I515" s="1" t="s">
        <v>62</v>
      </c>
      <c r="J515" s="1" t="s">
        <v>10</v>
      </c>
      <c r="K515" s="3" t="s">
        <v>63</v>
      </c>
      <c r="L515" s="1" t="s">
        <v>10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1"/>
      <c r="AA515" s="1" t="s">
        <v>16</v>
      </c>
      <c r="AB515" s="3" t="s">
        <v>12</v>
      </c>
      <c r="AC515" s="23" t="s">
        <v>37782</v>
      </c>
      <c r="AD515" s="23" t="s">
        <v>38708</v>
      </c>
      <c r="AE515" s="20" t="s">
        <v>47358</v>
      </c>
    </row>
    <row r="516" spans="1:31" ht="14.25" customHeight="1">
      <c r="A516" s="1">
        <v>515</v>
      </c>
      <c r="B516" s="9" t="s">
        <v>6</v>
      </c>
      <c r="C516" s="1" t="s">
        <v>5302</v>
      </c>
      <c r="D516" s="1" t="s">
        <v>5303</v>
      </c>
      <c r="E516" s="1" t="s">
        <v>40</v>
      </c>
      <c r="F516" s="1" t="s">
        <v>23423</v>
      </c>
      <c r="G516" s="14">
        <v>91696109464</v>
      </c>
      <c r="H516" s="1" t="s">
        <v>20</v>
      </c>
      <c r="I516" s="1" t="s">
        <v>41</v>
      </c>
      <c r="J516" s="1" t="s">
        <v>10</v>
      </c>
      <c r="K516" s="3" t="s">
        <v>17</v>
      </c>
      <c r="L516" s="1" t="s">
        <v>10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1"/>
      <c r="AA516" s="1" t="s">
        <v>16</v>
      </c>
      <c r="AB516" s="3" t="s">
        <v>12</v>
      </c>
      <c r="AC516" s="23" t="s">
        <v>37782</v>
      </c>
      <c r="AD516" s="23" t="s">
        <v>38709</v>
      </c>
      <c r="AE516" t="s">
        <v>35398</v>
      </c>
    </row>
    <row r="517" spans="1:31" ht="14.25" customHeight="1">
      <c r="A517" s="1">
        <v>516</v>
      </c>
      <c r="B517" s="1" t="s">
        <v>54</v>
      </c>
      <c r="C517" s="1" t="s">
        <v>5307</v>
      </c>
      <c r="D517" s="1" t="s">
        <v>35452</v>
      </c>
      <c r="E517" s="1" t="s">
        <v>4267</v>
      </c>
      <c r="F517" s="1" t="s">
        <v>23427</v>
      </c>
      <c r="G517" s="14">
        <v>9194646646</v>
      </c>
      <c r="H517" s="1" t="s">
        <v>8</v>
      </c>
      <c r="I517" s="1" t="s">
        <v>41</v>
      </c>
      <c r="J517" s="1" t="s">
        <v>10</v>
      </c>
      <c r="K517" s="3" t="s">
        <v>17</v>
      </c>
      <c r="L517" s="1" t="s">
        <v>10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1"/>
      <c r="AA517" s="1" t="s">
        <v>11</v>
      </c>
      <c r="AB517" s="3" t="s">
        <v>538</v>
      </c>
      <c r="AC517" s="23" t="s">
        <v>37782</v>
      </c>
      <c r="AD517" s="23" t="s">
        <v>38710</v>
      </c>
      <c r="AE517" t="s">
        <v>35397</v>
      </c>
    </row>
    <row r="518" spans="1:31" ht="14.25" customHeight="1">
      <c r="A518" s="1">
        <v>517</v>
      </c>
      <c r="B518" s="1" t="s">
        <v>54</v>
      </c>
      <c r="C518" s="1" t="s">
        <v>5308</v>
      </c>
      <c r="D518" s="1" t="s">
        <v>5309</v>
      </c>
      <c r="E518" s="1" t="s">
        <v>7865</v>
      </c>
      <c r="F518" s="1" t="s">
        <v>31645</v>
      </c>
      <c r="G518" s="14">
        <v>91909994440</v>
      </c>
      <c r="H518" s="1" t="s">
        <v>20</v>
      </c>
      <c r="I518" s="1" t="s">
        <v>41</v>
      </c>
      <c r="J518" s="1" t="s">
        <v>10</v>
      </c>
      <c r="K518" s="3" t="s">
        <v>63</v>
      </c>
      <c r="L518" s="1" t="s">
        <v>10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1"/>
      <c r="AA518" s="1" t="s">
        <v>16</v>
      </c>
      <c r="AB518" s="3" t="s">
        <v>12</v>
      </c>
      <c r="AC518" s="23" t="s">
        <v>37782</v>
      </c>
      <c r="AD518" s="23" t="s">
        <v>38711</v>
      </c>
      <c r="AE518" s="20" t="s">
        <v>47358</v>
      </c>
    </row>
    <row r="519" spans="1:31" ht="14.25" customHeight="1">
      <c r="A519" s="1">
        <v>518</v>
      </c>
      <c r="B519" s="1" t="s">
        <v>54</v>
      </c>
      <c r="C519" s="1" t="s">
        <v>5319</v>
      </c>
      <c r="D519" s="1" t="s">
        <v>208</v>
      </c>
      <c r="E519" s="1" t="s">
        <v>5320</v>
      </c>
      <c r="F519" s="1" t="s">
        <v>33893</v>
      </c>
      <c r="G519" s="14">
        <v>919099449491</v>
      </c>
      <c r="H519" s="1" t="s">
        <v>20</v>
      </c>
      <c r="I519" s="1" t="s">
        <v>41</v>
      </c>
      <c r="J519" s="1" t="s">
        <v>10</v>
      </c>
      <c r="K519" s="3" t="s">
        <v>17</v>
      </c>
      <c r="L519" s="1" t="s">
        <v>10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1"/>
      <c r="AA519" s="1" t="s">
        <v>16</v>
      </c>
      <c r="AB519" s="3" t="s">
        <v>12</v>
      </c>
      <c r="AC519" s="23" t="s">
        <v>37782</v>
      </c>
      <c r="AD519" s="23" t="s">
        <v>38712</v>
      </c>
      <c r="AE519" t="s">
        <v>35397</v>
      </c>
    </row>
    <row r="520" spans="1:31" ht="14.25" customHeight="1">
      <c r="A520" s="1">
        <v>519</v>
      </c>
      <c r="B520" s="1" t="s">
        <v>54</v>
      </c>
      <c r="C520" s="1" t="s">
        <v>5350</v>
      </c>
      <c r="D520" s="1" t="s">
        <v>2542</v>
      </c>
      <c r="E520" s="1" t="s">
        <v>5870</v>
      </c>
      <c r="F520" s="1" t="s">
        <v>23453</v>
      </c>
      <c r="G520" s="14">
        <v>91969664499</v>
      </c>
      <c r="H520" s="1" t="s">
        <v>8</v>
      </c>
      <c r="I520" s="1" t="s">
        <v>62</v>
      </c>
      <c r="J520" s="1" t="s">
        <v>10</v>
      </c>
      <c r="K520" s="3" t="s">
        <v>17</v>
      </c>
      <c r="L520" s="1" t="s">
        <v>10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1"/>
      <c r="AA520" s="1" t="s">
        <v>11</v>
      </c>
      <c r="AB520" s="3" t="s">
        <v>13</v>
      </c>
      <c r="AC520" s="23" t="s">
        <v>37782</v>
      </c>
      <c r="AD520" s="23" t="s">
        <v>38713</v>
      </c>
      <c r="AE520" t="s">
        <v>35398</v>
      </c>
    </row>
    <row r="521" spans="1:31" ht="14.25" customHeight="1">
      <c r="A521" s="1">
        <v>520</v>
      </c>
      <c r="B521" s="1" t="s">
        <v>54</v>
      </c>
      <c r="C521" s="1" t="s">
        <v>5385</v>
      </c>
      <c r="D521" s="1" t="s">
        <v>2169</v>
      </c>
      <c r="E521" s="1" t="s">
        <v>788</v>
      </c>
      <c r="F521" s="1" t="s">
        <v>23473</v>
      </c>
      <c r="G521" s="14">
        <v>91966416661</v>
      </c>
      <c r="H521" s="1" t="s">
        <v>20</v>
      </c>
      <c r="I521" s="1" t="s">
        <v>41</v>
      </c>
      <c r="J521" s="1" t="s">
        <v>10</v>
      </c>
      <c r="K521" s="3" t="s">
        <v>213</v>
      </c>
      <c r="L521" s="1" t="s">
        <v>10</v>
      </c>
      <c r="M521" s="4" t="s">
        <v>17</v>
      </c>
      <c r="N521" s="3" t="str">
        <f>J521</f>
        <v>[&lt;30 Lacs]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1"/>
      <c r="AA521" s="1" t="s">
        <v>16</v>
      </c>
      <c r="AB521" s="3" t="s">
        <v>12</v>
      </c>
      <c r="AC521" s="23" t="s">
        <v>37782</v>
      </c>
      <c r="AD521" s="23" t="s">
        <v>38714</v>
      </c>
      <c r="AE521" t="s">
        <v>35397</v>
      </c>
    </row>
    <row r="522" spans="1:31" ht="14.25" customHeight="1">
      <c r="A522" s="1">
        <v>521</v>
      </c>
      <c r="B522" s="1" t="s">
        <v>54</v>
      </c>
      <c r="C522" s="1" t="s">
        <v>5401</v>
      </c>
      <c r="D522" s="1" t="s">
        <v>5402</v>
      </c>
      <c r="E522" s="1" t="s">
        <v>5403</v>
      </c>
      <c r="F522" s="1" t="s">
        <v>5404</v>
      </c>
      <c r="G522" s="14">
        <v>91600069469</v>
      </c>
      <c r="H522" s="1" t="s">
        <v>20</v>
      </c>
      <c r="I522" s="1" t="s">
        <v>41</v>
      </c>
      <c r="J522" s="1" t="s">
        <v>10</v>
      </c>
      <c r="K522" s="3" t="s">
        <v>17</v>
      </c>
      <c r="L522" s="1" t="s">
        <v>10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1"/>
      <c r="AA522" s="1" t="s">
        <v>16</v>
      </c>
      <c r="AB522" s="3" t="s">
        <v>12</v>
      </c>
      <c r="AC522" s="23" t="s">
        <v>37782</v>
      </c>
      <c r="AD522" s="23" t="s">
        <v>38715</v>
      </c>
      <c r="AE522" t="s">
        <v>35398</v>
      </c>
    </row>
    <row r="523" spans="1:31" ht="14.25" customHeight="1">
      <c r="A523" s="1">
        <v>522</v>
      </c>
      <c r="B523" s="1" t="s">
        <v>54</v>
      </c>
      <c r="C523" s="1" t="s">
        <v>5423</v>
      </c>
      <c r="D523" s="1" t="s">
        <v>35453</v>
      </c>
      <c r="E523" s="1" t="s">
        <v>36574</v>
      </c>
      <c r="F523" s="1" t="s">
        <v>23491</v>
      </c>
      <c r="G523" s="14">
        <v>91946996999</v>
      </c>
      <c r="H523" s="1" t="s">
        <v>8</v>
      </c>
      <c r="I523" s="1" t="s">
        <v>9</v>
      </c>
      <c r="J523" s="1" t="s">
        <v>10</v>
      </c>
      <c r="K523" s="3" t="s">
        <v>213</v>
      </c>
      <c r="L523" s="1" t="s">
        <v>10</v>
      </c>
      <c r="M523" s="4" t="s">
        <v>17</v>
      </c>
      <c r="N523" s="3" t="str">
        <f>J523</f>
        <v>[&lt;30 Lacs]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1"/>
      <c r="AA523" s="1" t="s">
        <v>16</v>
      </c>
      <c r="AB523" s="3" t="s">
        <v>12</v>
      </c>
      <c r="AC523" s="23" t="s">
        <v>37782</v>
      </c>
      <c r="AD523" s="23" t="s">
        <v>38716</v>
      </c>
      <c r="AE523" s="20" t="s">
        <v>47358</v>
      </c>
    </row>
    <row r="524" spans="1:31" ht="14.25" customHeight="1">
      <c r="A524" s="1">
        <v>523</v>
      </c>
      <c r="B524" s="9" t="s">
        <v>6</v>
      </c>
      <c r="C524" s="1" t="s">
        <v>5447</v>
      </c>
      <c r="D524" s="1" t="s">
        <v>391</v>
      </c>
      <c r="E524" s="1" t="s">
        <v>36575</v>
      </c>
      <c r="F524" s="1" t="s">
        <v>31661</v>
      </c>
      <c r="G524" s="14">
        <v>91494066104</v>
      </c>
      <c r="H524" s="1" t="s">
        <v>20</v>
      </c>
      <c r="I524" s="1" t="s">
        <v>9</v>
      </c>
      <c r="J524" s="1" t="s">
        <v>10</v>
      </c>
      <c r="K524" s="3" t="s">
        <v>171</v>
      </c>
      <c r="L524" s="1" t="s">
        <v>10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1"/>
      <c r="AA524" s="1" t="s">
        <v>16</v>
      </c>
      <c r="AB524" s="3" t="s">
        <v>12</v>
      </c>
      <c r="AC524" s="23" t="s">
        <v>37782</v>
      </c>
      <c r="AD524" s="23" t="s">
        <v>38717</v>
      </c>
      <c r="AE524" t="s">
        <v>35397</v>
      </c>
    </row>
    <row r="525" spans="1:31" ht="14.25" customHeight="1">
      <c r="A525" s="1">
        <v>524</v>
      </c>
      <c r="B525" s="9" t="s">
        <v>6</v>
      </c>
      <c r="C525" s="1" t="s">
        <v>5461</v>
      </c>
      <c r="D525" s="1" t="s">
        <v>1111</v>
      </c>
      <c r="E525" s="1" t="s">
        <v>5462</v>
      </c>
      <c r="F525" s="1" t="s">
        <v>23512</v>
      </c>
      <c r="G525" s="14">
        <v>91464994066</v>
      </c>
      <c r="H525" s="1" t="s">
        <v>8</v>
      </c>
      <c r="I525" s="1" t="s">
        <v>41</v>
      </c>
      <c r="J525" s="1" t="s">
        <v>10</v>
      </c>
      <c r="K525" s="3" t="s">
        <v>63</v>
      </c>
      <c r="L525" s="1" t="s">
        <v>10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1"/>
      <c r="AA525" s="1" t="s">
        <v>16</v>
      </c>
      <c r="AB525" s="3" t="s">
        <v>12</v>
      </c>
      <c r="AC525" s="23" t="s">
        <v>37782</v>
      </c>
      <c r="AD525" s="23" t="s">
        <v>38718</v>
      </c>
      <c r="AE525" t="s">
        <v>35397</v>
      </c>
    </row>
    <row r="526" spans="1:31" ht="14.25" customHeight="1">
      <c r="A526" s="1">
        <v>525</v>
      </c>
      <c r="B526" s="1" t="s">
        <v>54</v>
      </c>
      <c r="C526" s="1" t="s">
        <v>5475</v>
      </c>
      <c r="D526" s="1" t="s">
        <v>1839</v>
      </c>
      <c r="E526" s="1" t="s">
        <v>3179</v>
      </c>
      <c r="F526" s="1" t="s">
        <v>23521</v>
      </c>
      <c r="G526" s="14">
        <v>919446491444</v>
      </c>
      <c r="H526" s="1" t="s">
        <v>20</v>
      </c>
      <c r="I526" s="1" t="s">
        <v>41</v>
      </c>
      <c r="J526" s="1" t="s">
        <v>10</v>
      </c>
      <c r="K526" s="3" t="s">
        <v>17</v>
      </c>
      <c r="L526" s="1" t="s">
        <v>10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1"/>
      <c r="AA526" s="1" t="s">
        <v>11</v>
      </c>
      <c r="AB526" s="3" t="s">
        <v>274</v>
      </c>
      <c r="AC526" s="23" t="s">
        <v>37782</v>
      </c>
      <c r="AD526" s="23" t="s">
        <v>38719</v>
      </c>
      <c r="AE526" t="s">
        <v>35396</v>
      </c>
    </row>
    <row r="527" spans="1:31" ht="14.25" customHeight="1">
      <c r="A527" s="1">
        <v>526</v>
      </c>
      <c r="B527" s="1" t="s">
        <v>54</v>
      </c>
      <c r="C527" s="1" t="s">
        <v>5478</v>
      </c>
      <c r="D527" s="1" t="s">
        <v>1928</v>
      </c>
      <c r="E527" s="1" t="s">
        <v>328</v>
      </c>
      <c r="F527" s="1" t="s">
        <v>23523</v>
      </c>
      <c r="G527" s="14">
        <v>9199949144</v>
      </c>
      <c r="H527" s="1" t="s">
        <v>8</v>
      </c>
      <c r="I527" s="1" t="s">
        <v>41</v>
      </c>
      <c r="J527" s="1" t="s">
        <v>10</v>
      </c>
      <c r="K527" s="3" t="s">
        <v>17</v>
      </c>
      <c r="L527" s="1" t="s">
        <v>10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1"/>
      <c r="AA527" s="1" t="s">
        <v>11</v>
      </c>
      <c r="AB527" s="3" t="s">
        <v>13</v>
      </c>
      <c r="AC527" s="23" t="s">
        <v>37782</v>
      </c>
      <c r="AD527" s="23" t="s">
        <v>38720</v>
      </c>
      <c r="AE527" t="s">
        <v>35396</v>
      </c>
    </row>
    <row r="528" spans="1:31" ht="14.25" customHeight="1">
      <c r="A528" s="1">
        <v>527</v>
      </c>
      <c r="B528" s="1" t="s">
        <v>54</v>
      </c>
      <c r="C528" s="1" t="s">
        <v>5525</v>
      </c>
      <c r="D528" s="1" t="s">
        <v>723</v>
      </c>
      <c r="E528" s="1" t="s">
        <v>5056</v>
      </c>
      <c r="F528" s="1" t="s">
        <v>23542</v>
      </c>
      <c r="G528" s="14">
        <v>919446009660</v>
      </c>
      <c r="H528" s="1" t="s">
        <v>8</v>
      </c>
      <c r="I528" s="1" t="s">
        <v>41</v>
      </c>
      <c r="J528" s="1" t="s">
        <v>10</v>
      </c>
      <c r="K528" s="3" t="s">
        <v>17</v>
      </c>
      <c r="L528" s="1" t="s">
        <v>10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1"/>
      <c r="AA528" s="1" t="s">
        <v>16</v>
      </c>
      <c r="AB528" s="3" t="s">
        <v>12</v>
      </c>
      <c r="AC528" s="23" t="s">
        <v>37782</v>
      </c>
      <c r="AD528" s="23" t="s">
        <v>38721</v>
      </c>
      <c r="AE528" t="s">
        <v>35396</v>
      </c>
    </row>
    <row r="529" spans="1:31" ht="14.25" customHeight="1">
      <c r="A529" s="1">
        <v>528</v>
      </c>
      <c r="B529" s="1" t="s">
        <v>54</v>
      </c>
      <c r="C529" s="1" t="s">
        <v>5554</v>
      </c>
      <c r="D529" s="1" t="s">
        <v>8924</v>
      </c>
      <c r="E529" s="1" t="s">
        <v>36576</v>
      </c>
      <c r="F529" s="1" t="s">
        <v>23558</v>
      </c>
      <c r="G529" s="14">
        <v>91494994966</v>
      </c>
      <c r="H529" s="1" t="s">
        <v>20</v>
      </c>
      <c r="I529" s="1" t="s">
        <v>41</v>
      </c>
      <c r="J529" s="1" t="s">
        <v>10</v>
      </c>
      <c r="K529" s="3" t="s">
        <v>17</v>
      </c>
      <c r="L529" s="1" t="s">
        <v>10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1"/>
      <c r="AA529" s="1" t="s">
        <v>16</v>
      </c>
      <c r="AB529" s="3" t="s">
        <v>12</v>
      </c>
      <c r="AC529" s="23" t="s">
        <v>37782</v>
      </c>
      <c r="AD529" s="23" t="s">
        <v>38722</v>
      </c>
      <c r="AE529" t="s">
        <v>35398</v>
      </c>
    </row>
    <row r="530" spans="1:31" ht="14.25" customHeight="1">
      <c r="A530" s="1">
        <v>529</v>
      </c>
      <c r="B530" s="9" t="s">
        <v>6</v>
      </c>
      <c r="C530" s="1" t="s">
        <v>5567</v>
      </c>
      <c r="D530" s="1" t="s">
        <v>2505</v>
      </c>
      <c r="E530" s="1" t="s">
        <v>5568</v>
      </c>
      <c r="F530" s="1" t="s">
        <v>23565</v>
      </c>
      <c r="G530" s="14">
        <v>9194464669</v>
      </c>
      <c r="H530" s="1" t="s">
        <v>20</v>
      </c>
      <c r="I530" s="1" t="s">
        <v>41</v>
      </c>
      <c r="J530" s="1" t="s">
        <v>10</v>
      </c>
      <c r="K530" s="3" t="s">
        <v>17</v>
      </c>
      <c r="L530" s="1" t="s">
        <v>10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1"/>
      <c r="AA530" s="1" t="s">
        <v>16</v>
      </c>
      <c r="AB530" s="3" t="s">
        <v>12</v>
      </c>
      <c r="AC530" s="23" t="s">
        <v>37782</v>
      </c>
      <c r="AD530" s="23" t="s">
        <v>38723</v>
      </c>
      <c r="AE530" t="s">
        <v>35397</v>
      </c>
    </row>
    <row r="531" spans="1:31" ht="14.25" customHeight="1">
      <c r="A531" s="1">
        <v>530</v>
      </c>
      <c r="B531" s="1" t="s">
        <v>54</v>
      </c>
      <c r="C531" s="1" t="s">
        <v>5582</v>
      </c>
      <c r="D531" s="1" t="s">
        <v>1777</v>
      </c>
      <c r="E531" s="1" t="s">
        <v>447</v>
      </c>
      <c r="F531" s="1" t="s">
        <v>31670</v>
      </c>
      <c r="G531" s="14">
        <v>9144940961</v>
      </c>
      <c r="H531" s="1" t="s">
        <v>8</v>
      </c>
      <c r="I531" s="1" t="s">
        <v>41</v>
      </c>
      <c r="J531" s="1" t="s">
        <v>10</v>
      </c>
      <c r="K531" s="3" t="s">
        <v>17</v>
      </c>
      <c r="L531" s="1" t="s">
        <v>10</v>
      </c>
      <c r="M531" s="4" t="s">
        <v>42</v>
      </c>
      <c r="N531" s="3" t="str">
        <f t="shared" ref="N531:N532" si="9">J531</f>
        <v>[&lt;30 Lacs]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1"/>
      <c r="AA531" s="1" t="s">
        <v>16</v>
      </c>
      <c r="AB531" s="3" t="s">
        <v>12</v>
      </c>
      <c r="AC531" s="23" t="s">
        <v>37782</v>
      </c>
      <c r="AD531" s="23" t="s">
        <v>38724</v>
      </c>
      <c r="AE531" s="20" t="s">
        <v>47358</v>
      </c>
    </row>
    <row r="532" spans="1:31" ht="14.25" customHeight="1">
      <c r="A532" s="1">
        <v>531</v>
      </c>
      <c r="B532" s="1" t="s">
        <v>54</v>
      </c>
      <c r="C532" s="1" t="s">
        <v>5596</v>
      </c>
      <c r="D532" s="1" t="s">
        <v>5597</v>
      </c>
      <c r="E532" s="1" t="s">
        <v>131</v>
      </c>
      <c r="F532" s="1" t="s">
        <v>23577</v>
      </c>
      <c r="G532" s="14">
        <v>91994964944</v>
      </c>
      <c r="H532" s="1" t="s">
        <v>20</v>
      </c>
      <c r="I532" s="1" t="s">
        <v>41</v>
      </c>
      <c r="J532" s="1" t="s">
        <v>10</v>
      </c>
      <c r="K532" s="3" t="s">
        <v>63</v>
      </c>
      <c r="L532" s="1" t="s">
        <v>10</v>
      </c>
      <c r="M532" s="3" t="s">
        <v>213</v>
      </c>
      <c r="N532" s="3" t="str">
        <f t="shared" si="9"/>
        <v>[&lt;30 Lacs]</v>
      </c>
      <c r="O532" s="3" t="s">
        <v>17</v>
      </c>
      <c r="P532" s="3" t="s">
        <v>10</v>
      </c>
      <c r="Q532" s="3" t="s">
        <v>42</v>
      </c>
      <c r="R532" s="3" t="s">
        <v>10</v>
      </c>
      <c r="S532" s="3" t="s">
        <v>27</v>
      </c>
      <c r="T532" s="3" t="s">
        <v>10</v>
      </c>
      <c r="U532" s="3" t="s">
        <v>117</v>
      </c>
      <c r="V532" s="3" t="s">
        <v>10</v>
      </c>
      <c r="W532" s="3" t="s">
        <v>178</v>
      </c>
      <c r="X532" s="3" t="s">
        <v>10</v>
      </c>
      <c r="Y532" s="3" t="s">
        <v>171</v>
      </c>
      <c r="Z532" s="1" t="s">
        <v>10</v>
      </c>
      <c r="AA532" s="1" t="s">
        <v>16</v>
      </c>
      <c r="AB532" s="3" t="s">
        <v>12</v>
      </c>
      <c r="AC532" s="23" t="s">
        <v>37782</v>
      </c>
      <c r="AD532" s="23" t="s">
        <v>38725</v>
      </c>
      <c r="AE532" t="s">
        <v>35398</v>
      </c>
    </row>
    <row r="533" spans="1:31" ht="14.25" customHeight="1">
      <c r="A533" s="1">
        <v>532</v>
      </c>
      <c r="B533" s="1" t="s">
        <v>54</v>
      </c>
      <c r="C533" s="1" t="s">
        <v>5599</v>
      </c>
      <c r="D533" s="1" t="s">
        <v>5854</v>
      </c>
      <c r="E533" s="1" t="s">
        <v>19</v>
      </c>
      <c r="F533" s="1" t="s">
        <v>23578</v>
      </c>
      <c r="G533" s="14">
        <v>91946641499</v>
      </c>
      <c r="H533" s="1" t="s">
        <v>20</v>
      </c>
      <c r="I533" s="1" t="s">
        <v>41</v>
      </c>
      <c r="J533" s="1" t="s">
        <v>10</v>
      </c>
      <c r="K533" s="3" t="s">
        <v>213</v>
      </c>
      <c r="L533" s="1" t="s">
        <v>10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1"/>
      <c r="AA533" s="1" t="s">
        <v>16</v>
      </c>
      <c r="AB533" s="3" t="s">
        <v>12</v>
      </c>
      <c r="AC533" s="23" t="s">
        <v>37782</v>
      </c>
      <c r="AD533" s="23" t="s">
        <v>38726</v>
      </c>
      <c r="AE533" t="s">
        <v>35397</v>
      </c>
    </row>
    <row r="534" spans="1:31" ht="14.25" customHeight="1">
      <c r="A534" s="1">
        <v>533</v>
      </c>
      <c r="B534" s="1" t="s">
        <v>54</v>
      </c>
      <c r="C534" s="1" t="s">
        <v>5617</v>
      </c>
      <c r="D534" s="1" t="s">
        <v>1090</v>
      </c>
      <c r="E534" s="1" t="s">
        <v>14020</v>
      </c>
      <c r="F534" s="1" t="s">
        <v>23589</v>
      </c>
      <c r="G534" s="14">
        <v>919940640</v>
      </c>
      <c r="H534" s="1" t="s">
        <v>20</v>
      </c>
      <c r="I534" s="1" t="s">
        <v>9</v>
      </c>
      <c r="J534" s="1" t="s">
        <v>10</v>
      </c>
      <c r="K534" s="3" t="s">
        <v>63</v>
      </c>
      <c r="L534" s="1" t="s">
        <v>10</v>
      </c>
      <c r="M534" s="3" t="s">
        <v>213</v>
      </c>
      <c r="N534" s="3" t="str">
        <f>J534</f>
        <v>[&lt;30 Lacs]</v>
      </c>
      <c r="O534" s="3" t="s">
        <v>17</v>
      </c>
      <c r="P534" s="3" t="s">
        <v>10</v>
      </c>
      <c r="Q534" s="3" t="s">
        <v>42</v>
      </c>
      <c r="R534" s="3" t="s">
        <v>10</v>
      </c>
      <c r="S534" s="3" t="s">
        <v>27</v>
      </c>
      <c r="T534" s="3" t="s">
        <v>10</v>
      </c>
      <c r="U534" s="3" t="s">
        <v>117</v>
      </c>
      <c r="V534" s="3" t="s">
        <v>10</v>
      </c>
      <c r="W534" s="3" t="s">
        <v>178</v>
      </c>
      <c r="X534" s="3" t="s">
        <v>10</v>
      </c>
      <c r="Y534" s="3" t="s">
        <v>171</v>
      </c>
      <c r="Z534" s="1" t="s">
        <v>10</v>
      </c>
      <c r="AA534" s="1" t="s">
        <v>16</v>
      </c>
      <c r="AB534" s="3" t="s">
        <v>12</v>
      </c>
      <c r="AC534" s="23" t="s">
        <v>37782</v>
      </c>
      <c r="AD534" s="23" t="s">
        <v>38727</v>
      </c>
      <c r="AE534" t="s">
        <v>35398</v>
      </c>
    </row>
    <row r="535" spans="1:31" ht="14.25" customHeight="1">
      <c r="A535" s="1">
        <v>534</v>
      </c>
      <c r="B535" s="9" t="s">
        <v>6</v>
      </c>
      <c r="C535" s="1" t="s">
        <v>5621</v>
      </c>
      <c r="D535" s="1" t="s">
        <v>35454</v>
      </c>
      <c r="E535" s="1" t="s">
        <v>36577</v>
      </c>
      <c r="F535" s="1" t="s">
        <v>23592</v>
      </c>
      <c r="G535" s="14">
        <v>91914664196</v>
      </c>
      <c r="H535" s="1" t="s">
        <v>8</v>
      </c>
      <c r="I535" s="1" t="s">
        <v>62</v>
      </c>
      <c r="J535" s="1" t="s">
        <v>10</v>
      </c>
      <c r="K535" s="3" t="s">
        <v>17</v>
      </c>
      <c r="L535" s="1" t="s">
        <v>10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1"/>
      <c r="AA535" s="1" t="s">
        <v>16</v>
      </c>
      <c r="AB535" s="3" t="s">
        <v>12</v>
      </c>
      <c r="AC535" s="23" t="s">
        <v>37782</v>
      </c>
      <c r="AD535" s="23" t="s">
        <v>38728</v>
      </c>
      <c r="AE535" t="s">
        <v>35397</v>
      </c>
    </row>
    <row r="536" spans="1:31" ht="14.25" customHeight="1">
      <c r="A536" s="1">
        <v>535</v>
      </c>
      <c r="B536" s="1" t="s">
        <v>54</v>
      </c>
      <c r="C536" s="1" t="s">
        <v>5630</v>
      </c>
      <c r="D536" s="1" t="s">
        <v>1681</v>
      </c>
      <c r="E536" s="1" t="s">
        <v>3577</v>
      </c>
      <c r="F536" s="1" t="s">
        <v>23598</v>
      </c>
      <c r="G536" s="14">
        <v>919694191440</v>
      </c>
      <c r="H536" s="1" t="s">
        <v>20</v>
      </c>
      <c r="I536" s="1" t="s">
        <v>62</v>
      </c>
      <c r="J536" s="1" t="s">
        <v>10</v>
      </c>
      <c r="K536" s="3" t="s">
        <v>213</v>
      </c>
      <c r="L536" s="1" t="s">
        <v>10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1"/>
      <c r="AA536" s="1" t="s">
        <v>16</v>
      </c>
      <c r="AB536" s="3" t="s">
        <v>12</v>
      </c>
      <c r="AC536" s="23" t="s">
        <v>37782</v>
      </c>
      <c r="AD536" s="23" t="s">
        <v>38729</v>
      </c>
      <c r="AE536" s="20" t="s">
        <v>47358</v>
      </c>
    </row>
    <row r="537" spans="1:31" ht="14.25" customHeight="1">
      <c r="A537" s="1">
        <v>536</v>
      </c>
      <c r="B537" s="9" t="s">
        <v>6</v>
      </c>
      <c r="C537" s="1" t="s">
        <v>5640</v>
      </c>
      <c r="D537" s="1" t="s">
        <v>1821</v>
      </c>
      <c r="E537" s="1" t="s">
        <v>5641</v>
      </c>
      <c r="F537" s="1" t="s">
        <v>23604</v>
      </c>
      <c r="G537" s="14">
        <v>919446466644</v>
      </c>
      <c r="H537" s="1" t="s">
        <v>15</v>
      </c>
      <c r="I537" s="1" t="s">
        <v>9</v>
      </c>
      <c r="J537" s="1" t="s">
        <v>10</v>
      </c>
      <c r="K537" s="3" t="s">
        <v>17</v>
      </c>
      <c r="L537" s="1" t="s">
        <v>10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1"/>
      <c r="AA537" s="1" t="s">
        <v>11</v>
      </c>
      <c r="AB537" s="3" t="s">
        <v>13</v>
      </c>
      <c r="AC537" s="23" t="s">
        <v>37782</v>
      </c>
      <c r="AD537" s="23" t="s">
        <v>38730</v>
      </c>
      <c r="AE537" t="s">
        <v>35398</v>
      </c>
    </row>
    <row r="538" spans="1:31" ht="14.25" customHeight="1">
      <c r="A538" s="1">
        <v>537</v>
      </c>
      <c r="B538" s="9" t="s">
        <v>6</v>
      </c>
      <c r="C538" s="1" t="s">
        <v>5650</v>
      </c>
      <c r="D538" s="1" t="s">
        <v>2359</v>
      </c>
      <c r="E538" s="1" t="s">
        <v>2843</v>
      </c>
      <c r="F538" s="1" t="s">
        <v>23608</v>
      </c>
      <c r="G538" s="14">
        <v>9146904940</v>
      </c>
      <c r="H538" s="1" t="s">
        <v>46</v>
      </c>
      <c r="I538" s="1" t="s">
        <v>62</v>
      </c>
      <c r="J538" s="1" t="s">
        <v>10</v>
      </c>
      <c r="K538" s="3" t="s">
        <v>17</v>
      </c>
      <c r="L538" s="1" t="s">
        <v>10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1"/>
      <c r="AA538" s="1" t="s">
        <v>16</v>
      </c>
      <c r="AB538" s="3" t="s">
        <v>12</v>
      </c>
      <c r="AC538" s="23" t="s">
        <v>37782</v>
      </c>
      <c r="AD538" s="23" t="s">
        <v>38731</v>
      </c>
      <c r="AE538" t="s">
        <v>35398</v>
      </c>
    </row>
    <row r="539" spans="1:31" ht="14.25" customHeight="1">
      <c r="A539" s="1">
        <v>538</v>
      </c>
      <c r="B539" s="9" t="s">
        <v>6</v>
      </c>
      <c r="C539" s="1" t="s">
        <v>5678</v>
      </c>
      <c r="D539" s="1" t="s">
        <v>5679</v>
      </c>
      <c r="E539" s="1" t="s">
        <v>5680</v>
      </c>
      <c r="F539" s="1" t="s">
        <v>23615</v>
      </c>
      <c r="G539" s="14">
        <v>9166419601</v>
      </c>
      <c r="H539" s="1" t="s">
        <v>8</v>
      </c>
      <c r="I539" s="1" t="s">
        <v>62</v>
      </c>
      <c r="J539" s="1" t="s">
        <v>10</v>
      </c>
      <c r="K539" s="3" t="s">
        <v>171</v>
      </c>
      <c r="L539" s="1" t="s">
        <v>10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1"/>
      <c r="AA539" s="1" t="s">
        <v>16</v>
      </c>
      <c r="AB539" s="3" t="s">
        <v>12</v>
      </c>
      <c r="AC539" s="23" t="s">
        <v>37782</v>
      </c>
      <c r="AD539" s="23" t="s">
        <v>38732</v>
      </c>
      <c r="AE539" t="s">
        <v>35398</v>
      </c>
    </row>
    <row r="540" spans="1:31" ht="14.25" customHeight="1">
      <c r="A540" s="1">
        <v>539</v>
      </c>
      <c r="B540" s="9" t="s">
        <v>6</v>
      </c>
      <c r="C540" s="1" t="s">
        <v>5682</v>
      </c>
      <c r="D540" s="1" t="s">
        <v>1821</v>
      </c>
      <c r="E540" s="1" t="s">
        <v>3089</v>
      </c>
      <c r="F540" s="1" t="s">
        <v>23617</v>
      </c>
      <c r="G540" s="14">
        <v>9101449140</v>
      </c>
      <c r="H540" s="1" t="s">
        <v>20</v>
      </c>
      <c r="I540" s="1" t="s">
        <v>41</v>
      </c>
      <c r="J540" s="1" t="s">
        <v>10</v>
      </c>
      <c r="K540" s="3" t="s">
        <v>17</v>
      </c>
      <c r="L540" s="1" t="s">
        <v>10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1"/>
      <c r="AA540" s="1" t="s">
        <v>11</v>
      </c>
      <c r="AB540" s="3" t="s">
        <v>56</v>
      </c>
      <c r="AC540" s="23" t="s">
        <v>37782</v>
      </c>
      <c r="AD540" s="23" t="s">
        <v>38733</v>
      </c>
      <c r="AE540" t="s">
        <v>35396</v>
      </c>
    </row>
    <row r="541" spans="1:31" ht="14.25" customHeight="1">
      <c r="A541" s="1">
        <v>540</v>
      </c>
      <c r="B541" s="9" t="s">
        <v>6</v>
      </c>
      <c r="C541" s="1" t="s">
        <v>5700</v>
      </c>
      <c r="D541" s="1" t="s">
        <v>5701</v>
      </c>
      <c r="E541" s="1" t="s">
        <v>5702</v>
      </c>
      <c r="F541" s="1" t="s">
        <v>23624</v>
      </c>
      <c r="G541" s="14">
        <v>9146446444</v>
      </c>
      <c r="H541" s="1" t="s">
        <v>8</v>
      </c>
      <c r="I541" s="1" t="s">
        <v>41</v>
      </c>
      <c r="J541" s="1" t="s">
        <v>10</v>
      </c>
      <c r="K541" s="3" t="s">
        <v>63</v>
      </c>
      <c r="L541" s="1" t="s">
        <v>10</v>
      </c>
      <c r="M541" s="3" t="s">
        <v>213</v>
      </c>
      <c r="N541" s="3" t="str">
        <f>J541</f>
        <v>[&lt;30 Lacs]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1"/>
      <c r="AA541" s="1" t="s">
        <v>16</v>
      </c>
      <c r="AB541" s="3" t="s">
        <v>12</v>
      </c>
      <c r="AC541" s="23" t="s">
        <v>37782</v>
      </c>
      <c r="AD541" s="23" t="s">
        <v>38734</v>
      </c>
      <c r="AE541" s="20" t="s">
        <v>47358</v>
      </c>
    </row>
    <row r="542" spans="1:31" ht="14.25" customHeight="1">
      <c r="A542" s="1">
        <v>541</v>
      </c>
      <c r="B542" s="9" t="s">
        <v>6</v>
      </c>
      <c r="C542" s="1" t="s">
        <v>5703</v>
      </c>
      <c r="D542" s="1" t="s">
        <v>5704</v>
      </c>
      <c r="E542" s="1" t="s">
        <v>5299</v>
      </c>
      <c r="F542" s="1" t="s">
        <v>23625</v>
      </c>
      <c r="G542" s="14">
        <v>91446014441</v>
      </c>
      <c r="H542" s="1" t="s">
        <v>15</v>
      </c>
      <c r="I542" s="1" t="s">
        <v>62</v>
      </c>
      <c r="J542" s="1" t="s">
        <v>10</v>
      </c>
      <c r="K542" s="3" t="s">
        <v>17</v>
      </c>
      <c r="L542" s="1" t="s">
        <v>10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1"/>
      <c r="AA542" s="1" t="s">
        <v>16</v>
      </c>
      <c r="AB542" s="3" t="s">
        <v>12</v>
      </c>
      <c r="AC542" s="23" t="s">
        <v>37782</v>
      </c>
      <c r="AD542" s="23" t="s">
        <v>38735</v>
      </c>
      <c r="AE542" t="s">
        <v>35398</v>
      </c>
    </row>
    <row r="543" spans="1:31" ht="14.25" customHeight="1">
      <c r="A543" s="1">
        <v>542</v>
      </c>
      <c r="B543" s="9" t="s">
        <v>6</v>
      </c>
      <c r="C543" s="1" t="s">
        <v>5724</v>
      </c>
      <c r="D543" s="1" t="s">
        <v>2921</v>
      </c>
      <c r="E543" s="1" t="s">
        <v>5725</v>
      </c>
      <c r="F543" s="1" t="s">
        <v>23635</v>
      </c>
      <c r="G543" s="14">
        <v>91966494414</v>
      </c>
      <c r="H543" s="1" t="s">
        <v>20</v>
      </c>
      <c r="I543" s="1" t="s">
        <v>62</v>
      </c>
      <c r="J543" s="1" t="s">
        <v>10</v>
      </c>
      <c r="K543" s="3" t="s">
        <v>213</v>
      </c>
      <c r="L543" s="1" t="s">
        <v>10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1"/>
      <c r="AA543" s="1" t="s">
        <v>16</v>
      </c>
      <c r="AB543" s="3" t="s">
        <v>12</v>
      </c>
      <c r="AC543" s="23" t="s">
        <v>37782</v>
      </c>
      <c r="AD543" s="23" t="s">
        <v>38736</v>
      </c>
      <c r="AE543" t="s">
        <v>35397</v>
      </c>
    </row>
    <row r="544" spans="1:31" ht="14.25" customHeight="1">
      <c r="A544" s="1">
        <v>543</v>
      </c>
      <c r="B544" s="9" t="s">
        <v>6</v>
      </c>
      <c r="C544" s="1" t="s">
        <v>5733</v>
      </c>
      <c r="D544" s="1" t="s">
        <v>1263</v>
      </c>
      <c r="E544" s="1" t="s">
        <v>5207</v>
      </c>
      <c r="F544" s="1" t="s">
        <v>23640</v>
      </c>
      <c r="G544" s="14">
        <v>91994600964</v>
      </c>
      <c r="H544" s="1" t="s">
        <v>20</v>
      </c>
      <c r="I544" s="1" t="s">
        <v>62</v>
      </c>
      <c r="J544" s="1" t="s">
        <v>10</v>
      </c>
      <c r="K544" s="3" t="s">
        <v>17</v>
      </c>
      <c r="L544" s="1" t="s">
        <v>10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1"/>
      <c r="AA544" s="1" t="s">
        <v>16</v>
      </c>
      <c r="AB544" s="3" t="s">
        <v>12</v>
      </c>
      <c r="AC544" s="23" t="s">
        <v>37782</v>
      </c>
      <c r="AD544" s="23" t="s">
        <v>38737</v>
      </c>
      <c r="AE544" s="20" t="s">
        <v>47358</v>
      </c>
    </row>
    <row r="545" spans="1:31" ht="14.25" customHeight="1">
      <c r="A545" s="1">
        <v>544</v>
      </c>
      <c r="B545" s="9" t="s">
        <v>6</v>
      </c>
      <c r="C545" s="1" t="s">
        <v>5754</v>
      </c>
      <c r="D545" s="1" t="s">
        <v>5755</v>
      </c>
      <c r="E545" s="1" t="s">
        <v>36578</v>
      </c>
      <c r="F545" s="1" t="s">
        <v>33931</v>
      </c>
      <c r="G545" s="14">
        <v>919994699999</v>
      </c>
      <c r="H545" s="1" t="s">
        <v>8</v>
      </c>
      <c r="I545" s="1" t="s">
        <v>9</v>
      </c>
      <c r="J545" s="1" t="s">
        <v>10</v>
      </c>
      <c r="K545" s="3" t="s">
        <v>17</v>
      </c>
      <c r="L545" s="1" t="s">
        <v>10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1"/>
      <c r="AA545" s="1" t="s">
        <v>11</v>
      </c>
      <c r="AB545" s="3" t="s">
        <v>538</v>
      </c>
      <c r="AC545" s="23" t="s">
        <v>37781</v>
      </c>
      <c r="AD545" s="23" t="s">
        <v>38738</v>
      </c>
      <c r="AE545" t="s">
        <v>35398</v>
      </c>
    </row>
    <row r="546" spans="1:31" ht="14.25" customHeight="1">
      <c r="A546" s="1">
        <v>545</v>
      </c>
      <c r="B546" s="9" t="s">
        <v>6</v>
      </c>
      <c r="C546" s="1" t="s">
        <v>5756</v>
      </c>
      <c r="D546" s="1" t="s">
        <v>3404</v>
      </c>
      <c r="E546" s="1" t="s">
        <v>553</v>
      </c>
      <c r="F546" s="1" t="s">
        <v>23652</v>
      </c>
      <c r="G546" s="14">
        <v>91446641941</v>
      </c>
      <c r="H546" s="1" t="s">
        <v>15</v>
      </c>
      <c r="I546" s="1" t="s">
        <v>62</v>
      </c>
      <c r="J546" s="1" t="s">
        <v>10</v>
      </c>
      <c r="K546" s="3" t="s">
        <v>56</v>
      </c>
      <c r="L546" s="1" t="s">
        <v>10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1"/>
      <c r="AA546" s="1" t="s">
        <v>11</v>
      </c>
      <c r="AB546" s="3" t="s">
        <v>56</v>
      </c>
      <c r="AC546" s="23" t="s">
        <v>37781</v>
      </c>
      <c r="AD546" s="23" t="s">
        <v>38739</v>
      </c>
      <c r="AE546" t="s">
        <v>35398</v>
      </c>
    </row>
    <row r="547" spans="1:31" ht="14.25" customHeight="1">
      <c r="A547" s="1">
        <v>546</v>
      </c>
      <c r="B547" s="9" t="s">
        <v>6</v>
      </c>
      <c r="C547" s="1" t="s">
        <v>5772</v>
      </c>
      <c r="D547" s="1" t="s">
        <v>5773</v>
      </c>
      <c r="E547" s="1" t="s">
        <v>5774</v>
      </c>
      <c r="F547" s="1" t="s">
        <v>33934</v>
      </c>
      <c r="G547" s="14">
        <v>91966404944</v>
      </c>
      <c r="H547" s="1" t="s">
        <v>8</v>
      </c>
      <c r="I547" s="1" t="s">
        <v>62</v>
      </c>
      <c r="J547" s="1" t="s">
        <v>10</v>
      </c>
      <c r="K547" s="3" t="s">
        <v>17</v>
      </c>
      <c r="L547" s="1" t="s">
        <v>10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1"/>
      <c r="AA547" s="1" t="s">
        <v>11</v>
      </c>
      <c r="AB547" s="3" t="s">
        <v>56</v>
      </c>
      <c r="AC547" s="23" t="s">
        <v>37781</v>
      </c>
      <c r="AD547" s="23" t="s">
        <v>38740</v>
      </c>
      <c r="AE547" t="s">
        <v>35397</v>
      </c>
    </row>
    <row r="548" spans="1:31" ht="14.25" customHeight="1">
      <c r="A548" s="1">
        <v>547</v>
      </c>
      <c r="B548" s="9" t="s">
        <v>6</v>
      </c>
      <c r="C548" s="1" t="s">
        <v>5790</v>
      </c>
      <c r="D548" s="1" t="s">
        <v>230</v>
      </c>
      <c r="E548" s="1" t="s">
        <v>93</v>
      </c>
      <c r="F548" s="1" t="s">
        <v>23662</v>
      </c>
      <c r="G548" s="14">
        <v>9191991446</v>
      </c>
      <c r="H548" s="1" t="s">
        <v>8</v>
      </c>
      <c r="I548" s="1" t="s">
        <v>41</v>
      </c>
      <c r="J548" s="1" t="s">
        <v>10</v>
      </c>
      <c r="K548" s="3" t="s">
        <v>17</v>
      </c>
      <c r="L548" s="1" t="s">
        <v>10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1"/>
      <c r="AA548" s="1" t="s">
        <v>16</v>
      </c>
      <c r="AB548" s="3" t="s">
        <v>12</v>
      </c>
      <c r="AC548" s="23" t="s">
        <v>37781</v>
      </c>
      <c r="AD548" s="23" t="s">
        <v>38741</v>
      </c>
      <c r="AE548" t="s">
        <v>35397</v>
      </c>
    </row>
    <row r="549" spans="1:31" ht="14.25" customHeight="1">
      <c r="A549" s="1">
        <v>548</v>
      </c>
      <c r="B549" s="9" t="s">
        <v>6</v>
      </c>
      <c r="C549" s="1" t="s">
        <v>5800</v>
      </c>
      <c r="D549" s="1" t="s">
        <v>3301</v>
      </c>
      <c r="E549" s="1" t="s">
        <v>131</v>
      </c>
      <c r="F549" s="1" t="s">
        <v>23664</v>
      </c>
      <c r="G549" s="14">
        <v>914466496449</v>
      </c>
      <c r="H549" s="1" t="s">
        <v>8</v>
      </c>
      <c r="I549" s="1" t="s">
        <v>41</v>
      </c>
      <c r="J549" s="1" t="s">
        <v>10</v>
      </c>
      <c r="K549" s="3" t="s">
        <v>213</v>
      </c>
      <c r="L549" s="1" t="s">
        <v>10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1"/>
      <c r="AA549" s="1" t="s">
        <v>16</v>
      </c>
      <c r="AB549" s="3" t="s">
        <v>12</v>
      </c>
      <c r="AC549" s="23" t="s">
        <v>37781</v>
      </c>
      <c r="AD549" s="23" t="s">
        <v>38742</v>
      </c>
      <c r="AE549" t="s">
        <v>35396</v>
      </c>
    </row>
    <row r="550" spans="1:31" ht="14.25" customHeight="1">
      <c r="A550" s="1">
        <v>549</v>
      </c>
      <c r="B550" s="9" t="s">
        <v>6</v>
      </c>
      <c r="C550" s="1" t="s">
        <v>5801</v>
      </c>
      <c r="D550" s="1" t="s">
        <v>1302</v>
      </c>
      <c r="E550" s="1" t="s">
        <v>724</v>
      </c>
      <c r="F550" s="1" t="s">
        <v>31693</v>
      </c>
      <c r="G550" s="14">
        <v>914400994444</v>
      </c>
      <c r="H550" s="1" t="s">
        <v>8</v>
      </c>
      <c r="I550" s="1" t="s">
        <v>9</v>
      </c>
      <c r="J550" s="1" t="s">
        <v>10</v>
      </c>
      <c r="K550" s="3" t="s">
        <v>42</v>
      </c>
      <c r="L550" s="1" t="s">
        <v>10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1"/>
      <c r="AA550" s="1" t="s">
        <v>16</v>
      </c>
      <c r="AB550" s="3" t="s">
        <v>12</v>
      </c>
      <c r="AC550" s="23" t="s">
        <v>37781</v>
      </c>
      <c r="AD550" s="23" t="s">
        <v>38743</v>
      </c>
      <c r="AE550" t="s">
        <v>35397</v>
      </c>
    </row>
    <row r="551" spans="1:31" ht="14.25" customHeight="1">
      <c r="A551" s="1">
        <v>550</v>
      </c>
      <c r="B551" s="9" t="s">
        <v>6</v>
      </c>
      <c r="C551" s="1" t="s">
        <v>5809</v>
      </c>
      <c r="D551" s="1" t="s">
        <v>5810</v>
      </c>
      <c r="E551" s="1" t="s">
        <v>5811</v>
      </c>
      <c r="F551" s="1" t="s">
        <v>23667</v>
      </c>
      <c r="G551" s="14">
        <v>91406666644</v>
      </c>
      <c r="H551" s="1" t="s">
        <v>132</v>
      </c>
      <c r="I551" s="1" t="s">
        <v>62</v>
      </c>
      <c r="J551" s="1" t="s">
        <v>10</v>
      </c>
      <c r="K551" s="3" t="s">
        <v>63</v>
      </c>
      <c r="L551" s="1" t="s">
        <v>10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1"/>
      <c r="AA551" s="1" t="s">
        <v>16</v>
      </c>
      <c r="AB551" s="3" t="s">
        <v>12</v>
      </c>
      <c r="AC551" s="23" t="s">
        <v>37781</v>
      </c>
      <c r="AD551" s="23" t="s">
        <v>38744</v>
      </c>
      <c r="AE551" t="s">
        <v>35397</v>
      </c>
    </row>
    <row r="552" spans="1:31" ht="14.25" customHeight="1">
      <c r="A552" s="1">
        <v>551</v>
      </c>
      <c r="B552" s="9" t="s">
        <v>6</v>
      </c>
      <c r="C552" s="1" t="s">
        <v>5824</v>
      </c>
      <c r="D552" s="1" t="s">
        <v>3851</v>
      </c>
      <c r="E552" s="1" t="s">
        <v>2227</v>
      </c>
      <c r="F552" s="1" t="s">
        <v>23672</v>
      </c>
      <c r="G552" s="14">
        <v>914099044</v>
      </c>
      <c r="H552" s="1" t="s">
        <v>15</v>
      </c>
      <c r="I552" s="1" t="s">
        <v>41</v>
      </c>
      <c r="J552" s="1" t="s">
        <v>10</v>
      </c>
      <c r="K552" s="3" t="s">
        <v>213</v>
      </c>
      <c r="L552" s="1" t="s">
        <v>10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1"/>
      <c r="AA552" s="1" t="s">
        <v>16</v>
      </c>
      <c r="AB552" s="3" t="s">
        <v>12</v>
      </c>
      <c r="AC552" s="23" t="s">
        <v>37781</v>
      </c>
      <c r="AD552" s="23" t="s">
        <v>38745</v>
      </c>
      <c r="AE552" s="20" t="s">
        <v>47358</v>
      </c>
    </row>
    <row r="553" spans="1:31" ht="14.25" customHeight="1">
      <c r="A553" s="1">
        <v>552</v>
      </c>
      <c r="B553" s="9" t="s">
        <v>6</v>
      </c>
      <c r="C553" s="1" t="s">
        <v>5825</v>
      </c>
      <c r="D553" s="1" t="s">
        <v>5826</v>
      </c>
      <c r="E553" s="1" t="s">
        <v>5827</v>
      </c>
      <c r="F553" s="1" t="s">
        <v>23673</v>
      </c>
      <c r="G553" s="14">
        <v>9194466666</v>
      </c>
      <c r="H553" s="1" t="s">
        <v>8</v>
      </c>
      <c r="I553" s="1" t="s">
        <v>41</v>
      </c>
      <c r="J553" s="1" t="s">
        <v>10</v>
      </c>
      <c r="K553" s="3" t="s">
        <v>63</v>
      </c>
      <c r="L553" s="1" t="s">
        <v>10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1"/>
      <c r="AA553" s="1" t="s">
        <v>16</v>
      </c>
      <c r="AB553" s="3" t="s">
        <v>12</v>
      </c>
      <c r="AC553" s="23" t="s">
        <v>37781</v>
      </c>
      <c r="AD553" s="23" t="s">
        <v>38746</v>
      </c>
      <c r="AE553" t="s">
        <v>35398</v>
      </c>
    </row>
    <row r="554" spans="1:31" ht="14.25" customHeight="1">
      <c r="A554" s="1">
        <v>553</v>
      </c>
      <c r="B554" s="9" t="s">
        <v>6</v>
      </c>
      <c r="C554" s="1" t="s">
        <v>5831</v>
      </c>
      <c r="D554" s="1" t="s">
        <v>5832</v>
      </c>
      <c r="E554" s="1" t="s">
        <v>5833</v>
      </c>
      <c r="F554" s="1" t="s">
        <v>23676</v>
      </c>
      <c r="G554" s="14">
        <v>9140149994</v>
      </c>
      <c r="H554" s="1" t="s">
        <v>15</v>
      </c>
      <c r="I554" s="1" t="s">
        <v>41</v>
      </c>
      <c r="J554" s="1" t="s">
        <v>10</v>
      </c>
      <c r="K554" s="3" t="s">
        <v>63</v>
      </c>
      <c r="L554" s="1" t="s">
        <v>10</v>
      </c>
      <c r="M554" s="3" t="s">
        <v>213</v>
      </c>
      <c r="N554" s="3" t="str">
        <f>J554</f>
        <v>[&lt;30 Lacs]</v>
      </c>
      <c r="O554" s="3" t="s">
        <v>17</v>
      </c>
      <c r="P554" s="3" t="s">
        <v>10</v>
      </c>
      <c r="Q554" s="3" t="s">
        <v>42</v>
      </c>
      <c r="R554" s="3" t="s">
        <v>10</v>
      </c>
      <c r="S554" s="3" t="s">
        <v>27</v>
      </c>
      <c r="T554" s="3" t="s">
        <v>10</v>
      </c>
      <c r="U554" s="3" t="s">
        <v>117</v>
      </c>
      <c r="V554" s="3" t="s">
        <v>10</v>
      </c>
      <c r="W554" s="3" t="s">
        <v>178</v>
      </c>
      <c r="X554" s="3" t="s">
        <v>10</v>
      </c>
      <c r="Y554" s="3" t="s">
        <v>171</v>
      </c>
      <c r="Z554" s="1" t="s">
        <v>10</v>
      </c>
      <c r="AA554" s="1" t="s">
        <v>16</v>
      </c>
      <c r="AB554" s="3" t="s">
        <v>12</v>
      </c>
      <c r="AC554" s="23" t="s">
        <v>37781</v>
      </c>
      <c r="AD554" s="23" t="s">
        <v>38747</v>
      </c>
      <c r="AE554" t="s">
        <v>35398</v>
      </c>
    </row>
    <row r="555" spans="1:31" ht="14.25" customHeight="1">
      <c r="A555" s="1">
        <v>554</v>
      </c>
      <c r="B555" s="9" t="s">
        <v>6</v>
      </c>
      <c r="C555" s="1" t="s">
        <v>5840</v>
      </c>
      <c r="D555" s="1" t="s">
        <v>5841</v>
      </c>
      <c r="E555" s="1" t="s">
        <v>5842</v>
      </c>
      <c r="F555" s="1" t="s">
        <v>23679</v>
      </c>
      <c r="G555" s="14">
        <v>919664694491</v>
      </c>
      <c r="H555" s="1" t="s">
        <v>8</v>
      </c>
      <c r="I555" s="1" t="s">
        <v>41</v>
      </c>
      <c r="J555" s="1" t="s">
        <v>10</v>
      </c>
      <c r="K555" s="3" t="s">
        <v>17</v>
      </c>
      <c r="L555" s="1" t="s">
        <v>10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1"/>
      <c r="AA555" s="1" t="s">
        <v>16</v>
      </c>
      <c r="AB555" s="3" t="s">
        <v>12</v>
      </c>
      <c r="AC555" s="23" t="s">
        <v>37781</v>
      </c>
      <c r="AD555" s="23" t="s">
        <v>38748</v>
      </c>
      <c r="AE555" t="s">
        <v>35398</v>
      </c>
    </row>
    <row r="556" spans="1:31" ht="14.25" customHeight="1">
      <c r="A556" s="1">
        <v>555</v>
      </c>
      <c r="B556" s="9" t="s">
        <v>6</v>
      </c>
      <c r="C556" s="1" t="s">
        <v>5843</v>
      </c>
      <c r="D556" s="1" t="s">
        <v>139</v>
      </c>
      <c r="E556" s="1" t="s">
        <v>5844</v>
      </c>
      <c r="F556" s="1" t="s">
        <v>23680</v>
      </c>
      <c r="G556" s="14">
        <v>9199444609</v>
      </c>
      <c r="H556" s="1" t="s">
        <v>20</v>
      </c>
      <c r="I556" s="1" t="s">
        <v>33</v>
      </c>
      <c r="J556" s="1" t="s">
        <v>10</v>
      </c>
      <c r="K556" s="3" t="s">
        <v>17</v>
      </c>
      <c r="L556" s="1" t="s">
        <v>10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1"/>
      <c r="AA556" s="1" t="s">
        <v>16</v>
      </c>
      <c r="AB556" s="3" t="s">
        <v>12</v>
      </c>
      <c r="AC556" s="23" t="s">
        <v>37781</v>
      </c>
      <c r="AD556" s="23" t="s">
        <v>38749</v>
      </c>
      <c r="AE556" t="s">
        <v>35396</v>
      </c>
    </row>
    <row r="557" spans="1:31" ht="14.25" customHeight="1">
      <c r="A557" s="1">
        <v>556</v>
      </c>
      <c r="B557" s="9" t="s">
        <v>6</v>
      </c>
      <c r="C557" s="1" t="s">
        <v>5846</v>
      </c>
      <c r="D557" s="1" t="s">
        <v>5847</v>
      </c>
      <c r="E557" s="1" t="s">
        <v>328</v>
      </c>
      <c r="F557" s="1" t="s">
        <v>23681</v>
      </c>
      <c r="G557" s="14">
        <v>91949911946</v>
      </c>
      <c r="H557" s="1" t="s">
        <v>37</v>
      </c>
      <c r="I557" s="1" t="s">
        <v>41</v>
      </c>
      <c r="J557" s="1" t="s">
        <v>10</v>
      </c>
      <c r="K557" s="3" t="s">
        <v>42</v>
      </c>
      <c r="L557" s="1" t="s">
        <v>10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1"/>
      <c r="AA557" s="1" t="s">
        <v>16</v>
      </c>
      <c r="AB557" s="3" t="s">
        <v>12</v>
      </c>
      <c r="AC557" s="23" t="s">
        <v>37781</v>
      </c>
      <c r="AD557" s="23" t="s">
        <v>38750</v>
      </c>
      <c r="AE557" t="s">
        <v>35397</v>
      </c>
    </row>
    <row r="558" spans="1:31" ht="14.25" customHeight="1">
      <c r="A558" s="1">
        <v>557</v>
      </c>
      <c r="B558" s="9" t="s">
        <v>6</v>
      </c>
      <c r="C558" s="1" t="s">
        <v>5848</v>
      </c>
      <c r="D558" s="1" t="s">
        <v>52</v>
      </c>
      <c r="E558" s="1" t="s">
        <v>5849</v>
      </c>
      <c r="F558" s="1" t="s">
        <v>23682</v>
      </c>
      <c r="G558" s="14">
        <v>9196496646</v>
      </c>
      <c r="H558" s="1" t="s">
        <v>20</v>
      </c>
      <c r="I558" s="1" t="s">
        <v>41</v>
      </c>
      <c r="J558" s="1" t="s">
        <v>10</v>
      </c>
      <c r="K558" s="3" t="s">
        <v>63</v>
      </c>
      <c r="L558" s="1" t="s">
        <v>10</v>
      </c>
      <c r="M558" s="3" t="s">
        <v>213</v>
      </c>
      <c r="N558" s="3" t="str">
        <f>J558</f>
        <v>[&lt;30 Lacs]</v>
      </c>
      <c r="O558" s="3" t="s">
        <v>17</v>
      </c>
      <c r="P558" s="3" t="s">
        <v>10</v>
      </c>
      <c r="Q558" s="3" t="s">
        <v>42</v>
      </c>
      <c r="R558" s="3" t="s">
        <v>10</v>
      </c>
      <c r="S558" s="3"/>
      <c r="T558" s="3"/>
      <c r="U558" s="3"/>
      <c r="V558" s="3"/>
      <c r="W558" s="3"/>
      <c r="X558" s="3"/>
      <c r="Y558" s="3"/>
      <c r="Z558" s="1"/>
      <c r="AA558" s="1" t="s">
        <v>16</v>
      </c>
      <c r="AB558" s="3" t="s">
        <v>12</v>
      </c>
      <c r="AC558" s="23" t="s">
        <v>37781</v>
      </c>
      <c r="AD558" s="23" t="s">
        <v>38751</v>
      </c>
      <c r="AE558" t="s">
        <v>35396</v>
      </c>
    </row>
    <row r="559" spans="1:31" ht="14.25" customHeight="1">
      <c r="A559" s="1">
        <v>558</v>
      </c>
      <c r="B559" s="9" t="s">
        <v>6</v>
      </c>
      <c r="C559" s="1" t="s">
        <v>5851</v>
      </c>
      <c r="D559" s="1" t="s">
        <v>1305</v>
      </c>
      <c r="E559" s="1" t="s">
        <v>5852</v>
      </c>
      <c r="F559" s="1" t="s">
        <v>23684</v>
      </c>
      <c r="G559" s="14">
        <v>91994699009</v>
      </c>
      <c r="H559" s="1" t="s">
        <v>37</v>
      </c>
      <c r="I559" s="1" t="s">
        <v>62</v>
      </c>
      <c r="J559" s="1" t="s">
        <v>10</v>
      </c>
      <c r="K559" s="3" t="s">
        <v>17</v>
      </c>
      <c r="L559" s="1" t="s">
        <v>10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1"/>
      <c r="AA559" s="1" t="s">
        <v>16</v>
      </c>
      <c r="AB559" s="3" t="s">
        <v>12</v>
      </c>
      <c r="AC559" s="23" t="s">
        <v>37781</v>
      </c>
      <c r="AD559" s="23" t="s">
        <v>38752</v>
      </c>
      <c r="AE559" t="s">
        <v>35398</v>
      </c>
    </row>
    <row r="560" spans="1:31" ht="14.25" customHeight="1">
      <c r="A560" s="1">
        <v>559</v>
      </c>
      <c r="B560" s="9" t="s">
        <v>6</v>
      </c>
      <c r="C560" s="1" t="s">
        <v>5871</v>
      </c>
      <c r="D560" s="1" t="s">
        <v>65</v>
      </c>
      <c r="E560" s="1" t="s">
        <v>139</v>
      </c>
      <c r="F560" s="1" t="s">
        <v>23691</v>
      </c>
      <c r="G560" s="14">
        <v>91949444464</v>
      </c>
      <c r="H560" s="1" t="s">
        <v>8</v>
      </c>
      <c r="I560" s="1" t="s">
        <v>41</v>
      </c>
      <c r="J560" s="1" t="s">
        <v>10</v>
      </c>
      <c r="K560" s="3" t="s">
        <v>17</v>
      </c>
      <c r="L560" s="1" t="s">
        <v>10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1"/>
      <c r="AA560" s="1" t="s">
        <v>11</v>
      </c>
      <c r="AB560" s="3" t="s">
        <v>13</v>
      </c>
      <c r="AC560" s="23" t="s">
        <v>37781</v>
      </c>
      <c r="AD560" s="23" t="s">
        <v>38753</v>
      </c>
      <c r="AE560" t="s">
        <v>35397</v>
      </c>
    </row>
    <row r="561" spans="1:31" ht="14.25" customHeight="1">
      <c r="A561" s="1">
        <v>560</v>
      </c>
      <c r="B561" s="9" t="s">
        <v>6</v>
      </c>
      <c r="C561" s="1" t="s">
        <v>5887</v>
      </c>
      <c r="D561" s="1" t="s">
        <v>31</v>
      </c>
      <c r="E561" s="1" t="s">
        <v>32</v>
      </c>
      <c r="F561" s="1" t="s">
        <v>23698</v>
      </c>
      <c r="G561" s="14">
        <v>9194960410</v>
      </c>
      <c r="H561" s="1" t="s">
        <v>132</v>
      </c>
      <c r="I561" s="1" t="s">
        <v>9</v>
      </c>
      <c r="J561" s="1" t="s">
        <v>10</v>
      </c>
      <c r="K561" s="3" t="s">
        <v>63</v>
      </c>
      <c r="L561" s="1" t="s">
        <v>10</v>
      </c>
      <c r="M561" s="3" t="s">
        <v>213</v>
      </c>
      <c r="N561" s="3" t="str">
        <f>J561</f>
        <v>[&lt;30 Lacs]</v>
      </c>
      <c r="O561" s="3" t="s">
        <v>17</v>
      </c>
      <c r="P561" s="3" t="s">
        <v>10</v>
      </c>
      <c r="Q561" s="3" t="s">
        <v>42</v>
      </c>
      <c r="R561" s="3" t="s">
        <v>10</v>
      </c>
      <c r="S561" s="3" t="s">
        <v>27</v>
      </c>
      <c r="T561" s="3" t="s">
        <v>10</v>
      </c>
      <c r="U561" s="3" t="s">
        <v>117</v>
      </c>
      <c r="V561" s="3" t="s">
        <v>10</v>
      </c>
      <c r="W561" s="3" t="s">
        <v>178</v>
      </c>
      <c r="X561" s="3" t="s">
        <v>10</v>
      </c>
      <c r="Y561" s="3" t="s">
        <v>171</v>
      </c>
      <c r="Z561" s="1" t="s">
        <v>10</v>
      </c>
      <c r="AA561" s="1" t="s">
        <v>16</v>
      </c>
      <c r="AB561" s="3" t="s">
        <v>12</v>
      </c>
      <c r="AC561" s="23" t="s">
        <v>37781</v>
      </c>
      <c r="AD561" s="23" t="s">
        <v>38754</v>
      </c>
      <c r="AE561" t="s">
        <v>35396</v>
      </c>
    </row>
    <row r="562" spans="1:31" ht="14.25" customHeight="1">
      <c r="A562" s="1">
        <v>561</v>
      </c>
      <c r="B562" s="9" t="s">
        <v>6</v>
      </c>
      <c r="C562" s="1" t="s">
        <v>5894</v>
      </c>
      <c r="D562" s="1" t="s">
        <v>5895</v>
      </c>
      <c r="E562" s="1" t="s">
        <v>5896</v>
      </c>
      <c r="F562" s="1" t="s">
        <v>23702</v>
      </c>
      <c r="G562" s="14">
        <v>919494119964</v>
      </c>
      <c r="H562" s="1" t="s">
        <v>8</v>
      </c>
      <c r="I562" s="1" t="s">
        <v>62</v>
      </c>
      <c r="J562" s="1" t="s">
        <v>10</v>
      </c>
      <c r="K562" s="3" t="s">
        <v>17</v>
      </c>
      <c r="L562" s="1" t="s">
        <v>10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1"/>
      <c r="AA562" s="1" t="s">
        <v>11</v>
      </c>
      <c r="AB562" s="3" t="s">
        <v>13</v>
      </c>
      <c r="AC562" s="23" t="s">
        <v>37781</v>
      </c>
      <c r="AD562" s="23" t="s">
        <v>38755</v>
      </c>
      <c r="AE562" t="s">
        <v>35397</v>
      </c>
    </row>
    <row r="563" spans="1:31" ht="14.25" customHeight="1">
      <c r="A563" s="1">
        <v>562</v>
      </c>
      <c r="B563" s="9" t="s">
        <v>6</v>
      </c>
      <c r="C563" s="1" t="s">
        <v>5897</v>
      </c>
      <c r="D563" s="1" t="s">
        <v>31</v>
      </c>
      <c r="E563" s="1" t="s">
        <v>224</v>
      </c>
      <c r="F563" s="1" t="s">
        <v>23703</v>
      </c>
      <c r="G563" s="14">
        <v>919919644961</v>
      </c>
      <c r="H563" s="1" t="s">
        <v>8</v>
      </c>
      <c r="I563" s="1" t="s">
        <v>41</v>
      </c>
      <c r="J563" s="1" t="s">
        <v>10</v>
      </c>
      <c r="K563" s="3" t="s">
        <v>213</v>
      </c>
      <c r="L563" s="1" t="s">
        <v>10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1"/>
      <c r="AA563" s="1" t="s">
        <v>16</v>
      </c>
      <c r="AB563" s="3" t="s">
        <v>12</v>
      </c>
      <c r="AC563" s="23" t="s">
        <v>37781</v>
      </c>
      <c r="AD563" s="23" t="s">
        <v>38756</v>
      </c>
      <c r="AE563" t="s">
        <v>35398</v>
      </c>
    </row>
    <row r="564" spans="1:31" ht="14.25" customHeight="1">
      <c r="A564" s="1">
        <v>563</v>
      </c>
      <c r="B564" s="9" t="s">
        <v>6</v>
      </c>
      <c r="C564" s="1" t="s">
        <v>5913</v>
      </c>
      <c r="D564" s="1" t="s">
        <v>72</v>
      </c>
      <c r="E564" s="1" t="s">
        <v>447</v>
      </c>
      <c r="F564" s="1" t="s">
        <v>23712</v>
      </c>
      <c r="G564" s="14">
        <v>919016944664</v>
      </c>
      <c r="H564" s="1" t="s">
        <v>15</v>
      </c>
      <c r="I564" s="1" t="s">
        <v>9</v>
      </c>
      <c r="J564" s="1" t="s">
        <v>10</v>
      </c>
      <c r="K564" s="3" t="s">
        <v>213</v>
      </c>
      <c r="L564" s="1" t="s">
        <v>10</v>
      </c>
      <c r="M564" s="4" t="s">
        <v>17</v>
      </c>
      <c r="N564" s="3" t="str">
        <f>J564</f>
        <v>[&lt;30 Lacs]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1"/>
      <c r="AA564" s="1" t="s">
        <v>16</v>
      </c>
      <c r="AB564" s="3" t="s">
        <v>12</v>
      </c>
      <c r="AC564" s="23" t="s">
        <v>37781</v>
      </c>
      <c r="AD564" s="23" t="s">
        <v>38757</v>
      </c>
      <c r="AE564" t="s">
        <v>35398</v>
      </c>
    </row>
    <row r="565" spans="1:31" ht="14.25" customHeight="1">
      <c r="A565" s="1">
        <v>564</v>
      </c>
      <c r="B565" s="9" t="s">
        <v>6</v>
      </c>
      <c r="C565" s="1" t="s">
        <v>5914</v>
      </c>
      <c r="D565" s="1" t="s">
        <v>1263</v>
      </c>
      <c r="E565" s="1" t="s">
        <v>5915</v>
      </c>
      <c r="F565" s="1" t="s">
        <v>31709</v>
      </c>
      <c r="G565" s="14">
        <v>91996999996</v>
      </c>
      <c r="H565" s="1" t="s">
        <v>8</v>
      </c>
      <c r="I565" s="1" t="s">
        <v>41</v>
      </c>
      <c r="J565" s="1" t="s">
        <v>10</v>
      </c>
      <c r="K565" s="3" t="s">
        <v>213</v>
      </c>
      <c r="L565" s="1" t="s">
        <v>10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1"/>
      <c r="AA565" s="1" t="s">
        <v>16</v>
      </c>
      <c r="AB565" s="3" t="s">
        <v>12</v>
      </c>
      <c r="AC565" s="23" t="s">
        <v>37781</v>
      </c>
      <c r="AD565" s="23" t="s">
        <v>38758</v>
      </c>
      <c r="AE565" s="20" t="s">
        <v>47358</v>
      </c>
    </row>
    <row r="566" spans="1:31" ht="14.25" customHeight="1">
      <c r="A566" s="1">
        <v>565</v>
      </c>
      <c r="B566" s="9" t="s">
        <v>6</v>
      </c>
      <c r="C566" s="1" t="s">
        <v>5946</v>
      </c>
      <c r="D566" s="1" t="s">
        <v>3066</v>
      </c>
      <c r="E566" s="1" t="s">
        <v>139</v>
      </c>
      <c r="F566" s="1" t="s">
        <v>23723</v>
      </c>
      <c r="G566" s="14">
        <v>919444110960</v>
      </c>
      <c r="H566" s="1" t="s">
        <v>15</v>
      </c>
      <c r="I566" s="1" t="s">
        <v>41</v>
      </c>
      <c r="J566" s="1" t="s">
        <v>10</v>
      </c>
      <c r="K566" s="3" t="s">
        <v>17</v>
      </c>
      <c r="L566" s="1" t="s">
        <v>10</v>
      </c>
      <c r="M566" s="4" t="s">
        <v>42</v>
      </c>
      <c r="N566" s="3" t="str">
        <f>J566</f>
        <v>[&lt;30 Lacs]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1"/>
      <c r="AA566" s="1" t="s">
        <v>16</v>
      </c>
      <c r="AB566" s="3" t="s">
        <v>12</v>
      </c>
      <c r="AC566" s="23" t="s">
        <v>37781</v>
      </c>
      <c r="AD566" s="23" t="s">
        <v>38759</v>
      </c>
      <c r="AE566" t="s">
        <v>35396</v>
      </c>
    </row>
    <row r="567" spans="1:31" ht="14.25" customHeight="1">
      <c r="A567" s="1">
        <v>566</v>
      </c>
      <c r="B567" s="1" t="s">
        <v>54</v>
      </c>
      <c r="C567" s="1" t="s">
        <v>5953</v>
      </c>
      <c r="D567" s="1" t="s">
        <v>1263</v>
      </c>
      <c r="E567" s="1" t="s">
        <v>87</v>
      </c>
      <c r="F567" s="1" t="s">
        <v>33947</v>
      </c>
      <c r="G567" s="14">
        <v>919099964494</v>
      </c>
      <c r="H567" s="1" t="s">
        <v>15</v>
      </c>
      <c r="I567" s="1" t="s">
        <v>41</v>
      </c>
      <c r="J567" s="1" t="s">
        <v>10</v>
      </c>
      <c r="K567" s="3" t="s">
        <v>17</v>
      </c>
      <c r="L567" s="1" t="s">
        <v>10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1"/>
      <c r="AA567" s="1" t="s">
        <v>16</v>
      </c>
      <c r="AB567" s="3" t="s">
        <v>12</v>
      </c>
      <c r="AC567" s="23" t="s">
        <v>37781</v>
      </c>
      <c r="AD567" s="23" t="s">
        <v>38760</v>
      </c>
      <c r="AE567" t="s">
        <v>35396</v>
      </c>
    </row>
    <row r="568" spans="1:31" ht="14.25" customHeight="1">
      <c r="A568" s="1">
        <v>567</v>
      </c>
      <c r="B568" s="9" t="s">
        <v>6</v>
      </c>
      <c r="C568" s="1" t="s">
        <v>5995</v>
      </c>
      <c r="D568" s="1" t="s">
        <v>2169</v>
      </c>
      <c r="E568" s="1" t="s">
        <v>19</v>
      </c>
      <c r="F568" s="1" t="s">
        <v>23746</v>
      </c>
      <c r="G568" s="14">
        <v>9160004991</v>
      </c>
      <c r="H568" s="1" t="s">
        <v>20</v>
      </c>
      <c r="I568" s="1" t="s">
        <v>41</v>
      </c>
      <c r="J568" s="1" t="s">
        <v>10</v>
      </c>
      <c r="K568" s="3" t="s">
        <v>213</v>
      </c>
      <c r="L568" s="1" t="s">
        <v>10</v>
      </c>
      <c r="M568" s="4" t="s">
        <v>17</v>
      </c>
      <c r="N568" s="3" t="str">
        <f>J568</f>
        <v>[&lt;30 Lacs]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1"/>
      <c r="AA568" s="1" t="s">
        <v>16</v>
      </c>
      <c r="AB568" s="3" t="s">
        <v>12</v>
      </c>
      <c r="AC568" s="23" t="s">
        <v>37781</v>
      </c>
      <c r="AD568" s="23" t="s">
        <v>38761</v>
      </c>
      <c r="AE568" t="s">
        <v>35397</v>
      </c>
    </row>
    <row r="569" spans="1:31" ht="14.25" customHeight="1">
      <c r="A569" s="1">
        <v>568</v>
      </c>
      <c r="B569" s="1" t="s">
        <v>54</v>
      </c>
      <c r="C569" s="1" t="s">
        <v>5997</v>
      </c>
      <c r="D569" s="1" t="s">
        <v>1076</v>
      </c>
      <c r="E569" s="1" t="s">
        <v>558</v>
      </c>
      <c r="F569" s="1" t="s">
        <v>20912</v>
      </c>
      <c r="G569" s="14">
        <v>9106969941</v>
      </c>
      <c r="H569" s="1" t="s">
        <v>20</v>
      </c>
      <c r="I569" s="1" t="s">
        <v>41</v>
      </c>
      <c r="J569" s="1" t="s">
        <v>10</v>
      </c>
      <c r="K569" s="3" t="s">
        <v>213</v>
      </c>
      <c r="L569" s="1" t="s">
        <v>10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1"/>
      <c r="AA569" s="1" t="s">
        <v>16</v>
      </c>
      <c r="AB569" s="3" t="s">
        <v>12</v>
      </c>
      <c r="AC569" s="23" t="s">
        <v>37781</v>
      </c>
      <c r="AD569" s="23" t="s">
        <v>38762</v>
      </c>
      <c r="AE569" t="s">
        <v>35396</v>
      </c>
    </row>
    <row r="570" spans="1:31" ht="14.25" customHeight="1">
      <c r="A570" s="1">
        <v>569</v>
      </c>
      <c r="B570" s="9" t="s">
        <v>6</v>
      </c>
      <c r="C570" s="1" t="s">
        <v>6001</v>
      </c>
      <c r="D570" s="1" t="s">
        <v>3675</v>
      </c>
      <c r="E570" s="1" t="s">
        <v>881</v>
      </c>
      <c r="F570" s="1" t="s">
        <v>23748</v>
      </c>
      <c r="G570" s="14">
        <v>9199049499</v>
      </c>
      <c r="H570" s="1" t="s">
        <v>15</v>
      </c>
      <c r="I570" s="1" t="s">
        <v>41</v>
      </c>
      <c r="J570" s="1" t="s">
        <v>10</v>
      </c>
      <c r="K570" s="3" t="s">
        <v>42</v>
      </c>
      <c r="L570" s="1" t="s">
        <v>10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1"/>
      <c r="AA570" s="1" t="s">
        <v>16</v>
      </c>
      <c r="AB570" s="3" t="s">
        <v>12</v>
      </c>
      <c r="AC570" s="23" t="s">
        <v>37781</v>
      </c>
      <c r="AD570" s="23" t="s">
        <v>38763</v>
      </c>
      <c r="AE570" t="s">
        <v>35397</v>
      </c>
    </row>
    <row r="571" spans="1:31" ht="14.25" customHeight="1">
      <c r="A571" s="1">
        <v>570</v>
      </c>
      <c r="B571" s="1" t="s">
        <v>54</v>
      </c>
      <c r="C571" s="1" t="s">
        <v>6065</v>
      </c>
      <c r="D571" s="1" t="s">
        <v>336</v>
      </c>
      <c r="E571" s="1" t="s">
        <v>553</v>
      </c>
      <c r="F571" s="1" t="s">
        <v>23784</v>
      </c>
      <c r="G571" s="14">
        <v>91994669400</v>
      </c>
      <c r="H571" s="1" t="s">
        <v>20</v>
      </c>
      <c r="I571" s="1" t="s">
        <v>41</v>
      </c>
      <c r="J571" s="1" t="s">
        <v>10</v>
      </c>
      <c r="K571" s="3" t="s">
        <v>17</v>
      </c>
      <c r="L571" s="1" t="s">
        <v>10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1"/>
      <c r="AA571" s="1" t="s">
        <v>16</v>
      </c>
      <c r="AB571" s="3" t="s">
        <v>12</v>
      </c>
      <c r="AC571" s="23" t="s">
        <v>37781</v>
      </c>
      <c r="AD571" s="23" t="s">
        <v>38764</v>
      </c>
      <c r="AE571" t="s">
        <v>35398</v>
      </c>
    </row>
    <row r="572" spans="1:31" ht="14.25" customHeight="1">
      <c r="A572" s="1">
        <v>571</v>
      </c>
      <c r="B572" s="9" t="s">
        <v>6</v>
      </c>
      <c r="C572" s="1" t="s">
        <v>6071</v>
      </c>
      <c r="D572" s="1" t="s">
        <v>224</v>
      </c>
      <c r="E572" s="1" t="s">
        <v>36579</v>
      </c>
      <c r="F572" s="1" t="s">
        <v>33957</v>
      </c>
      <c r="G572" s="14">
        <v>9199949441</v>
      </c>
      <c r="H572" s="1" t="s">
        <v>8</v>
      </c>
      <c r="I572" s="1" t="s">
        <v>62</v>
      </c>
      <c r="J572" s="1" t="s">
        <v>10</v>
      </c>
      <c r="K572" s="3" t="s">
        <v>17</v>
      </c>
      <c r="L572" s="1" t="s">
        <v>10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1"/>
      <c r="AA572" s="1" t="s">
        <v>16</v>
      </c>
      <c r="AB572" s="3" t="s">
        <v>12</v>
      </c>
      <c r="AC572" s="23" t="s">
        <v>37781</v>
      </c>
      <c r="AD572" s="23" t="s">
        <v>38765</v>
      </c>
      <c r="AE572" s="20" t="s">
        <v>47358</v>
      </c>
    </row>
    <row r="573" spans="1:31" ht="14.25" customHeight="1">
      <c r="A573" s="1">
        <v>572</v>
      </c>
      <c r="B573" s="9" t="s">
        <v>6</v>
      </c>
      <c r="C573" s="1" t="s">
        <v>6072</v>
      </c>
      <c r="D573" s="1" t="s">
        <v>1625</v>
      </c>
      <c r="E573" s="1" t="s">
        <v>19</v>
      </c>
      <c r="F573" s="1" t="s">
        <v>23787</v>
      </c>
      <c r="G573" s="14">
        <v>919494940046</v>
      </c>
      <c r="H573" s="1" t="s">
        <v>8</v>
      </c>
      <c r="I573" s="1" t="s">
        <v>41</v>
      </c>
      <c r="J573" s="1" t="s">
        <v>10</v>
      </c>
      <c r="K573" s="3" t="s">
        <v>213</v>
      </c>
      <c r="L573" s="1" t="s">
        <v>10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1"/>
      <c r="AA573" s="1" t="s">
        <v>16</v>
      </c>
      <c r="AB573" s="3" t="s">
        <v>12</v>
      </c>
      <c r="AC573" s="23" t="s">
        <v>37781</v>
      </c>
      <c r="AD573" s="23" t="s">
        <v>38766</v>
      </c>
      <c r="AE573" t="s">
        <v>35397</v>
      </c>
    </row>
    <row r="574" spans="1:31" ht="14.25" customHeight="1">
      <c r="A574" s="1">
        <v>573</v>
      </c>
      <c r="B574" s="1" t="s">
        <v>54</v>
      </c>
      <c r="C574" s="1" t="s">
        <v>6085</v>
      </c>
      <c r="D574" s="1" t="s">
        <v>967</v>
      </c>
      <c r="E574" s="1" t="s">
        <v>36580</v>
      </c>
      <c r="F574" s="1" t="s">
        <v>31732</v>
      </c>
      <c r="G574" s="14">
        <v>9194449640606</v>
      </c>
      <c r="H574" s="1" t="s">
        <v>8</v>
      </c>
      <c r="I574" s="1" t="s">
        <v>33</v>
      </c>
      <c r="J574" s="1" t="s">
        <v>10</v>
      </c>
      <c r="K574" s="3" t="s">
        <v>17</v>
      </c>
      <c r="L574" s="1" t="s">
        <v>10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1"/>
      <c r="AA574" s="1" t="s">
        <v>16</v>
      </c>
      <c r="AB574" s="3" t="s">
        <v>12</v>
      </c>
      <c r="AC574" s="23" t="s">
        <v>37781</v>
      </c>
      <c r="AD574" s="23" t="s">
        <v>38767</v>
      </c>
      <c r="AE574" s="20" t="s">
        <v>47358</v>
      </c>
    </row>
    <row r="575" spans="1:31" ht="14.25" customHeight="1">
      <c r="A575" s="1">
        <v>574</v>
      </c>
      <c r="B575" s="1" t="s">
        <v>54</v>
      </c>
      <c r="C575" s="1" t="s">
        <v>6108</v>
      </c>
      <c r="D575" s="1" t="s">
        <v>1209</v>
      </c>
      <c r="E575" s="1" t="s">
        <v>36581</v>
      </c>
      <c r="F575" s="1" t="s">
        <v>23805</v>
      </c>
      <c r="G575" s="14">
        <v>91906669960</v>
      </c>
      <c r="H575" s="1" t="s">
        <v>20</v>
      </c>
      <c r="I575" s="1" t="s">
        <v>41</v>
      </c>
      <c r="J575" s="1" t="s">
        <v>10</v>
      </c>
      <c r="K575" s="3" t="s">
        <v>17</v>
      </c>
      <c r="L575" s="1" t="s">
        <v>10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1"/>
      <c r="AA575" s="1" t="s">
        <v>16</v>
      </c>
      <c r="AB575" s="3" t="s">
        <v>12</v>
      </c>
      <c r="AC575" s="23" t="s">
        <v>37781</v>
      </c>
      <c r="AD575" s="23" t="s">
        <v>38768</v>
      </c>
      <c r="AE575" t="s">
        <v>35397</v>
      </c>
    </row>
    <row r="576" spans="1:31" ht="14.25" customHeight="1">
      <c r="A576" s="1">
        <v>575</v>
      </c>
      <c r="B576" s="1" t="s">
        <v>54</v>
      </c>
      <c r="C576" s="1" t="s">
        <v>6109</v>
      </c>
      <c r="D576" s="1" t="s">
        <v>31</v>
      </c>
      <c r="E576" s="1" t="s">
        <v>6110</v>
      </c>
      <c r="F576" s="1" t="s">
        <v>23806</v>
      </c>
      <c r="G576" s="14">
        <v>919494946446</v>
      </c>
      <c r="H576" s="1" t="s">
        <v>15</v>
      </c>
      <c r="I576" s="1" t="s">
        <v>41</v>
      </c>
      <c r="J576" s="1" t="s">
        <v>10</v>
      </c>
      <c r="K576" s="3" t="s">
        <v>17</v>
      </c>
      <c r="L576" s="1" t="s">
        <v>10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1"/>
      <c r="AA576" s="1" t="s">
        <v>16</v>
      </c>
      <c r="AB576" s="3" t="s">
        <v>12</v>
      </c>
      <c r="AC576" s="23" t="s">
        <v>37781</v>
      </c>
      <c r="AD576" s="23" t="s">
        <v>38769</v>
      </c>
      <c r="AE576" t="s">
        <v>35397</v>
      </c>
    </row>
    <row r="577" spans="1:31" ht="14.25" customHeight="1">
      <c r="A577" s="1">
        <v>576</v>
      </c>
      <c r="B577" s="9" t="s">
        <v>6</v>
      </c>
      <c r="C577" s="1" t="s">
        <v>6139</v>
      </c>
      <c r="D577" s="1" t="s">
        <v>1410</v>
      </c>
      <c r="E577" s="1" t="s">
        <v>40</v>
      </c>
      <c r="F577" s="1" t="s">
        <v>23820</v>
      </c>
      <c r="G577" s="14">
        <v>919494666110</v>
      </c>
      <c r="H577" s="1" t="s">
        <v>20</v>
      </c>
      <c r="I577" s="1" t="s">
        <v>9</v>
      </c>
      <c r="J577" s="1" t="s">
        <v>10</v>
      </c>
      <c r="K577" s="3" t="s">
        <v>17</v>
      </c>
      <c r="L577" s="1" t="s">
        <v>10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1"/>
      <c r="AA577" s="1" t="s">
        <v>11</v>
      </c>
      <c r="AB577" s="3" t="s">
        <v>56</v>
      </c>
      <c r="AC577" s="23" t="s">
        <v>37781</v>
      </c>
      <c r="AD577" s="23" t="s">
        <v>38770</v>
      </c>
      <c r="AE577" t="s">
        <v>35398</v>
      </c>
    </row>
    <row r="578" spans="1:31" ht="14.25" customHeight="1">
      <c r="A578" s="1">
        <v>577</v>
      </c>
      <c r="B578" s="1" t="s">
        <v>54</v>
      </c>
      <c r="C578" s="1" t="s">
        <v>6160</v>
      </c>
      <c r="D578" s="1" t="s">
        <v>35455</v>
      </c>
      <c r="E578" s="1" t="s">
        <v>16110</v>
      </c>
      <c r="F578" s="1" t="s">
        <v>23835</v>
      </c>
      <c r="G578" s="14">
        <v>9166449114</v>
      </c>
      <c r="H578" s="1" t="s">
        <v>20</v>
      </c>
      <c r="I578" s="1" t="s">
        <v>41</v>
      </c>
      <c r="J578" s="1" t="s">
        <v>10</v>
      </c>
      <c r="K578" s="3" t="s">
        <v>63</v>
      </c>
      <c r="L578" s="1" t="s">
        <v>10</v>
      </c>
      <c r="M578" s="3" t="s">
        <v>213</v>
      </c>
      <c r="N578" s="3" t="str">
        <f>J578</f>
        <v>[&lt;30 Lacs]</v>
      </c>
      <c r="O578" s="3" t="s">
        <v>17</v>
      </c>
      <c r="P578" s="3" t="s">
        <v>10</v>
      </c>
      <c r="Q578" s="3" t="s">
        <v>42</v>
      </c>
      <c r="R578" s="3" t="s">
        <v>10</v>
      </c>
      <c r="S578" s="3" t="s">
        <v>27</v>
      </c>
      <c r="T578" s="3" t="s">
        <v>10</v>
      </c>
      <c r="U578" s="3" t="s">
        <v>117</v>
      </c>
      <c r="V578" s="3" t="s">
        <v>10</v>
      </c>
      <c r="W578" s="3" t="s">
        <v>178</v>
      </c>
      <c r="X578" s="3" t="s">
        <v>10</v>
      </c>
      <c r="Y578" s="3" t="s">
        <v>171</v>
      </c>
      <c r="Z578" s="1" t="s">
        <v>10</v>
      </c>
      <c r="AA578" s="1" t="s">
        <v>16</v>
      </c>
      <c r="AB578" s="3" t="s">
        <v>12</v>
      </c>
      <c r="AC578" s="23" t="s">
        <v>37781</v>
      </c>
      <c r="AD578" s="23" t="s">
        <v>38771</v>
      </c>
      <c r="AE578" s="20" t="s">
        <v>47358</v>
      </c>
    </row>
    <row r="579" spans="1:31" ht="14.25" customHeight="1">
      <c r="A579" s="1">
        <v>578</v>
      </c>
      <c r="B579" s="1" t="s">
        <v>54</v>
      </c>
      <c r="C579" s="1" t="s">
        <v>6165</v>
      </c>
      <c r="D579" s="1" t="s">
        <v>5708</v>
      </c>
      <c r="E579" s="1" t="s">
        <v>1308</v>
      </c>
      <c r="F579" s="1" t="s">
        <v>23838</v>
      </c>
      <c r="G579" s="14">
        <v>9140641644</v>
      </c>
      <c r="H579" s="1" t="s">
        <v>37</v>
      </c>
      <c r="I579" s="1" t="s">
        <v>41</v>
      </c>
      <c r="J579" s="1" t="s">
        <v>10</v>
      </c>
      <c r="K579" s="3" t="s">
        <v>213</v>
      </c>
      <c r="L579" s="1" t="s">
        <v>10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1"/>
      <c r="AA579" s="1" t="s">
        <v>16</v>
      </c>
      <c r="AB579" s="3" t="s">
        <v>12</v>
      </c>
      <c r="AC579" s="23" t="s">
        <v>37781</v>
      </c>
      <c r="AD579" s="23" t="s">
        <v>38772</v>
      </c>
      <c r="AE579" t="s">
        <v>35398</v>
      </c>
    </row>
    <row r="580" spans="1:31" ht="14.25" customHeight="1">
      <c r="A580" s="1">
        <v>579</v>
      </c>
      <c r="B580" s="9" t="s">
        <v>6</v>
      </c>
      <c r="C580" s="1" t="s">
        <v>6185</v>
      </c>
      <c r="D580" s="1" t="s">
        <v>162</v>
      </c>
      <c r="E580" s="1" t="s">
        <v>6186</v>
      </c>
      <c r="F580" s="1" t="s">
        <v>31744</v>
      </c>
      <c r="G580" s="14">
        <v>919901449</v>
      </c>
      <c r="H580" s="1" t="s">
        <v>37</v>
      </c>
      <c r="I580" s="1" t="s">
        <v>41</v>
      </c>
      <c r="J580" s="1" t="s">
        <v>10</v>
      </c>
      <c r="K580" s="3" t="s">
        <v>17</v>
      </c>
      <c r="L580" s="1" t="s">
        <v>10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1"/>
      <c r="AA580" s="1" t="s">
        <v>16</v>
      </c>
      <c r="AB580" s="3" t="s">
        <v>12</v>
      </c>
      <c r="AC580" s="23" t="s">
        <v>37781</v>
      </c>
      <c r="AD580" s="23" t="s">
        <v>38773</v>
      </c>
      <c r="AE580" t="s">
        <v>35396</v>
      </c>
    </row>
    <row r="581" spans="1:31" ht="14.25" customHeight="1">
      <c r="A581" s="1">
        <v>580</v>
      </c>
      <c r="B581" s="9" t="s">
        <v>6</v>
      </c>
      <c r="C581" s="1" t="s">
        <v>6189</v>
      </c>
      <c r="D581" s="1" t="s">
        <v>1421</v>
      </c>
      <c r="E581" s="1" t="s">
        <v>139</v>
      </c>
      <c r="F581" s="1" t="s">
        <v>23854</v>
      </c>
      <c r="G581" s="14">
        <v>919419469449</v>
      </c>
      <c r="H581" s="1" t="s">
        <v>20</v>
      </c>
      <c r="I581" s="1" t="s">
        <v>9</v>
      </c>
      <c r="J581" s="1" t="s">
        <v>10</v>
      </c>
      <c r="K581" s="3" t="s">
        <v>17</v>
      </c>
      <c r="L581" s="1" t="s">
        <v>10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1"/>
      <c r="AA581" s="1" t="s">
        <v>11</v>
      </c>
      <c r="AB581" s="3" t="s">
        <v>13</v>
      </c>
      <c r="AC581" s="23" t="s">
        <v>37781</v>
      </c>
      <c r="AD581" s="23" t="s">
        <v>38774</v>
      </c>
      <c r="AE581" t="s">
        <v>35396</v>
      </c>
    </row>
    <row r="582" spans="1:31" ht="14.25" customHeight="1">
      <c r="A582" s="1">
        <v>581</v>
      </c>
      <c r="B582" s="9" t="s">
        <v>6</v>
      </c>
      <c r="C582" s="1" t="s">
        <v>6209</v>
      </c>
      <c r="D582" s="1" t="s">
        <v>6210</v>
      </c>
      <c r="E582" s="1" t="s">
        <v>40</v>
      </c>
      <c r="F582" s="1" t="s">
        <v>23868</v>
      </c>
      <c r="G582" s="14">
        <v>919446604696</v>
      </c>
      <c r="H582" s="1" t="s">
        <v>15</v>
      </c>
      <c r="I582" s="1" t="s">
        <v>9</v>
      </c>
      <c r="J582" s="1" t="s">
        <v>10</v>
      </c>
      <c r="K582" s="3" t="s">
        <v>17</v>
      </c>
      <c r="L582" s="1" t="s">
        <v>10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1"/>
      <c r="AA582" s="1" t="s">
        <v>11</v>
      </c>
      <c r="AB582" s="3" t="s">
        <v>56</v>
      </c>
      <c r="AC582" s="23" t="s">
        <v>37781</v>
      </c>
      <c r="AD582" s="23" t="s">
        <v>38775</v>
      </c>
      <c r="AE582" t="s">
        <v>35397</v>
      </c>
    </row>
    <row r="583" spans="1:31" ht="14.25" customHeight="1">
      <c r="A583" s="1">
        <v>582</v>
      </c>
      <c r="B583" s="9" t="s">
        <v>6</v>
      </c>
      <c r="C583" s="1" t="s">
        <v>6221</v>
      </c>
      <c r="D583" s="1" t="s">
        <v>6222</v>
      </c>
      <c r="E583" s="1" t="s">
        <v>40</v>
      </c>
      <c r="F583" s="1" t="s">
        <v>23874</v>
      </c>
      <c r="G583" s="14">
        <v>914944444</v>
      </c>
      <c r="H583" s="1" t="s">
        <v>15</v>
      </c>
      <c r="I583" s="1" t="s">
        <v>41</v>
      </c>
      <c r="J583" s="1" t="s">
        <v>10</v>
      </c>
      <c r="K583" s="3" t="s">
        <v>17</v>
      </c>
      <c r="L583" s="1" t="s">
        <v>10</v>
      </c>
      <c r="M583" s="4" t="s">
        <v>42</v>
      </c>
      <c r="N583" s="3" t="str">
        <f>J583</f>
        <v>[&lt;30 Lacs]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1"/>
      <c r="AA583" s="1" t="s">
        <v>16</v>
      </c>
      <c r="AB583" s="3" t="s">
        <v>12</v>
      </c>
      <c r="AC583" s="23" t="s">
        <v>37781</v>
      </c>
      <c r="AD583" s="23" t="s">
        <v>38776</v>
      </c>
      <c r="AE583" s="20" t="s">
        <v>47358</v>
      </c>
    </row>
    <row r="584" spans="1:31" ht="14.25" customHeight="1">
      <c r="A584" s="1">
        <v>583</v>
      </c>
      <c r="B584" s="9" t="s">
        <v>6</v>
      </c>
      <c r="C584" s="1" t="s">
        <v>6245</v>
      </c>
      <c r="D584" s="1" t="s">
        <v>1046</v>
      </c>
      <c r="E584" s="1" t="s">
        <v>40</v>
      </c>
      <c r="F584" s="1" t="s">
        <v>23883</v>
      </c>
      <c r="G584" s="14">
        <v>9199049449</v>
      </c>
      <c r="H584" s="1" t="s">
        <v>20</v>
      </c>
      <c r="I584" s="1" t="s">
        <v>41</v>
      </c>
      <c r="J584" s="1" t="s">
        <v>10</v>
      </c>
      <c r="K584" s="3" t="s">
        <v>213</v>
      </c>
      <c r="L584" s="1" t="s">
        <v>10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1"/>
      <c r="AA584" s="1" t="s">
        <v>16</v>
      </c>
      <c r="AB584" s="3" t="s">
        <v>12</v>
      </c>
      <c r="AC584" s="23" t="s">
        <v>37781</v>
      </c>
      <c r="AD584" s="23" t="s">
        <v>38777</v>
      </c>
      <c r="AE584" t="s">
        <v>35396</v>
      </c>
    </row>
    <row r="585" spans="1:31" ht="14.25" customHeight="1">
      <c r="A585" s="1">
        <v>584</v>
      </c>
      <c r="B585" s="9" t="s">
        <v>6</v>
      </c>
      <c r="C585" s="1" t="s">
        <v>6255</v>
      </c>
      <c r="D585" s="1" t="s">
        <v>6256</v>
      </c>
      <c r="E585" s="1" t="s">
        <v>6257</v>
      </c>
      <c r="F585" s="1" t="s">
        <v>23887</v>
      </c>
      <c r="G585" s="14">
        <v>91999400649</v>
      </c>
      <c r="H585" s="1" t="s">
        <v>15</v>
      </c>
      <c r="I585" s="1" t="s">
        <v>41</v>
      </c>
      <c r="J585" s="1" t="s">
        <v>10</v>
      </c>
      <c r="K585" s="3" t="s">
        <v>17</v>
      </c>
      <c r="L585" s="1" t="s">
        <v>10</v>
      </c>
      <c r="M585" s="4" t="s">
        <v>42</v>
      </c>
      <c r="N585" s="3" t="str">
        <f>J585</f>
        <v>[&lt;30 Lacs]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1"/>
      <c r="AA585" s="1" t="s">
        <v>16</v>
      </c>
      <c r="AB585" s="3" t="s">
        <v>12</v>
      </c>
      <c r="AC585" s="23" t="s">
        <v>37781</v>
      </c>
      <c r="AD585" s="23" t="s">
        <v>38778</v>
      </c>
      <c r="AE585" s="20" t="s">
        <v>47358</v>
      </c>
    </row>
    <row r="586" spans="1:31" ht="14.25" customHeight="1">
      <c r="A586" s="1">
        <v>585</v>
      </c>
      <c r="B586" s="9" t="s">
        <v>6</v>
      </c>
      <c r="C586" s="1" t="s">
        <v>6273</v>
      </c>
      <c r="D586" s="1" t="s">
        <v>6274</v>
      </c>
      <c r="E586" s="1" t="s">
        <v>6275</v>
      </c>
      <c r="F586" s="1" t="s">
        <v>31756</v>
      </c>
      <c r="G586" s="14">
        <v>914494196690</v>
      </c>
      <c r="H586" s="1" t="s">
        <v>20</v>
      </c>
      <c r="I586" s="1" t="s">
        <v>41</v>
      </c>
      <c r="J586" s="1" t="s">
        <v>10</v>
      </c>
      <c r="K586" s="3" t="s">
        <v>17</v>
      </c>
      <c r="L586" s="1" t="s">
        <v>10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1"/>
      <c r="AA586" s="1" t="s">
        <v>16</v>
      </c>
      <c r="AB586" s="3" t="s">
        <v>12</v>
      </c>
      <c r="AC586" s="23" t="s">
        <v>37781</v>
      </c>
      <c r="AD586" s="23" t="s">
        <v>38779</v>
      </c>
      <c r="AE586" s="20" t="s">
        <v>47358</v>
      </c>
    </row>
    <row r="587" spans="1:31" ht="14.25" customHeight="1">
      <c r="A587" s="1">
        <v>586</v>
      </c>
      <c r="B587" s="1" t="s">
        <v>54</v>
      </c>
      <c r="C587" s="1" t="s">
        <v>6293</v>
      </c>
      <c r="D587" s="1" t="s">
        <v>230</v>
      </c>
      <c r="E587" s="1" t="s">
        <v>36582</v>
      </c>
      <c r="F587" s="1" t="s">
        <v>33973</v>
      </c>
      <c r="G587" s="14">
        <v>916006009</v>
      </c>
      <c r="H587" s="1" t="s">
        <v>20</v>
      </c>
      <c r="I587" s="1" t="s">
        <v>41</v>
      </c>
      <c r="J587" s="1" t="s">
        <v>10</v>
      </c>
      <c r="K587" s="3" t="s">
        <v>42</v>
      </c>
      <c r="L587" s="1" t="s">
        <v>10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1"/>
      <c r="AA587" s="1" t="s">
        <v>16</v>
      </c>
      <c r="AB587" s="3" t="s">
        <v>12</v>
      </c>
      <c r="AC587" s="23" t="s">
        <v>37781</v>
      </c>
      <c r="AD587" s="23" t="s">
        <v>38780</v>
      </c>
      <c r="AE587" t="s">
        <v>35397</v>
      </c>
    </row>
    <row r="588" spans="1:31" ht="14.25" customHeight="1">
      <c r="A588" s="1">
        <v>587</v>
      </c>
      <c r="B588" s="9" t="s">
        <v>6</v>
      </c>
      <c r="C588" s="1" t="s">
        <v>6336</v>
      </c>
      <c r="D588" s="1" t="s">
        <v>1777</v>
      </c>
      <c r="E588" s="1" t="s">
        <v>152</v>
      </c>
      <c r="F588" s="1" t="s">
        <v>23927</v>
      </c>
      <c r="G588" s="14">
        <v>9194466419</v>
      </c>
      <c r="H588" s="1" t="s">
        <v>20</v>
      </c>
      <c r="I588" s="1" t="s">
        <v>62</v>
      </c>
      <c r="J588" s="1" t="s">
        <v>10</v>
      </c>
      <c r="K588" s="3" t="s">
        <v>17</v>
      </c>
      <c r="L588" s="1" t="s">
        <v>10</v>
      </c>
      <c r="M588" s="4" t="s">
        <v>42</v>
      </c>
      <c r="N588" s="3" t="str">
        <f>J588</f>
        <v>[&lt;30 Lacs]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1"/>
      <c r="AA588" s="1" t="s">
        <v>16</v>
      </c>
      <c r="AB588" s="3" t="s">
        <v>12</v>
      </c>
      <c r="AC588" s="23" t="s">
        <v>37781</v>
      </c>
      <c r="AD588" s="23" t="s">
        <v>38781</v>
      </c>
      <c r="AE588" t="s">
        <v>35396</v>
      </c>
    </row>
    <row r="589" spans="1:31" ht="14.25" customHeight="1">
      <c r="A589" s="1">
        <v>588</v>
      </c>
      <c r="B589" s="1" t="s">
        <v>54</v>
      </c>
      <c r="C589" s="1" t="s">
        <v>6343</v>
      </c>
      <c r="D589" s="1" t="s">
        <v>35456</v>
      </c>
      <c r="E589" s="1" t="s">
        <v>774</v>
      </c>
      <c r="F589" s="1" t="s">
        <v>33979</v>
      </c>
      <c r="G589" s="14">
        <v>91996044696</v>
      </c>
      <c r="H589" s="1" t="s">
        <v>20</v>
      </c>
      <c r="I589" s="1" t="s">
        <v>9</v>
      </c>
      <c r="J589" s="1" t="s">
        <v>10</v>
      </c>
      <c r="K589" s="3" t="s">
        <v>213</v>
      </c>
      <c r="L589" s="1" t="s">
        <v>10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1"/>
      <c r="AA589" s="1" t="s">
        <v>16</v>
      </c>
      <c r="AB589" s="3" t="s">
        <v>12</v>
      </c>
      <c r="AC589" s="23" t="s">
        <v>37781</v>
      </c>
      <c r="AD589" s="23" t="s">
        <v>38782</v>
      </c>
      <c r="AE589" t="s">
        <v>35398</v>
      </c>
    </row>
    <row r="590" spans="1:31" ht="14.25" customHeight="1">
      <c r="A590" s="1">
        <v>589</v>
      </c>
      <c r="B590" s="1" t="s">
        <v>54</v>
      </c>
      <c r="C590" s="1" t="s">
        <v>6345</v>
      </c>
      <c r="D590" s="1" t="s">
        <v>332</v>
      </c>
      <c r="E590" s="1" t="s">
        <v>152</v>
      </c>
      <c r="F590" s="1" t="s">
        <v>23934</v>
      </c>
      <c r="G590" s="14">
        <v>919944414466</v>
      </c>
      <c r="H590" s="1" t="s">
        <v>20</v>
      </c>
      <c r="I590" s="1" t="s">
        <v>41</v>
      </c>
      <c r="J590" s="1" t="s">
        <v>10</v>
      </c>
      <c r="K590" s="3" t="s">
        <v>63</v>
      </c>
      <c r="L590" s="1" t="s">
        <v>10</v>
      </c>
      <c r="M590" s="3" t="s">
        <v>213</v>
      </c>
      <c r="N590" s="3" t="str">
        <f>J590</f>
        <v>[&lt;30 Lacs]</v>
      </c>
      <c r="O590" s="3" t="s">
        <v>17</v>
      </c>
      <c r="P590" s="3" t="s">
        <v>10</v>
      </c>
      <c r="Q590" s="3" t="s">
        <v>42</v>
      </c>
      <c r="R590" s="3" t="s">
        <v>10</v>
      </c>
      <c r="S590" s="3" t="s">
        <v>27</v>
      </c>
      <c r="T590" s="3" t="s">
        <v>10</v>
      </c>
      <c r="U590" s="3" t="s">
        <v>117</v>
      </c>
      <c r="V590" s="3" t="s">
        <v>10</v>
      </c>
      <c r="W590" s="3" t="s">
        <v>178</v>
      </c>
      <c r="X590" s="3" t="s">
        <v>10</v>
      </c>
      <c r="Y590" s="3" t="s">
        <v>171</v>
      </c>
      <c r="Z590" s="1" t="s">
        <v>10</v>
      </c>
      <c r="AA590" s="1" t="s">
        <v>16</v>
      </c>
      <c r="AB590" s="3" t="s">
        <v>12</v>
      </c>
      <c r="AC590" s="23" t="s">
        <v>37781</v>
      </c>
      <c r="AD590" s="23" t="s">
        <v>38783</v>
      </c>
      <c r="AE590" t="s">
        <v>35397</v>
      </c>
    </row>
    <row r="591" spans="1:31" ht="14.25" customHeight="1">
      <c r="A591" s="1">
        <v>590</v>
      </c>
      <c r="B591" s="9" t="s">
        <v>6</v>
      </c>
      <c r="C591" s="1" t="s">
        <v>6367</v>
      </c>
      <c r="D591" s="1" t="s">
        <v>911</v>
      </c>
      <c r="E591" s="1" t="s">
        <v>40</v>
      </c>
      <c r="F591" s="1" t="s">
        <v>33984</v>
      </c>
      <c r="G591" s="14">
        <v>919446614444</v>
      </c>
      <c r="H591" s="1" t="s">
        <v>20</v>
      </c>
      <c r="I591" s="1" t="s">
        <v>62</v>
      </c>
      <c r="J591" s="1" t="s">
        <v>10</v>
      </c>
      <c r="K591" s="3" t="s">
        <v>17</v>
      </c>
      <c r="L591" s="1" t="s">
        <v>10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1"/>
      <c r="AA591" s="1" t="s">
        <v>11</v>
      </c>
      <c r="AB591" s="3" t="s">
        <v>56</v>
      </c>
      <c r="AC591" s="23" t="s">
        <v>37781</v>
      </c>
      <c r="AD591" s="23" t="s">
        <v>38784</v>
      </c>
      <c r="AE591" s="20" t="s">
        <v>47358</v>
      </c>
    </row>
    <row r="592" spans="1:31" ht="14.25" customHeight="1">
      <c r="A592" s="1">
        <v>591</v>
      </c>
      <c r="B592" s="9" t="s">
        <v>6</v>
      </c>
      <c r="C592" s="1" t="s">
        <v>6397</v>
      </c>
      <c r="D592" s="1" t="s">
        <v>522</v>
      </c>
      <c r="E592" s="1" t="s">
        <v>40</v>
      </c>
      <c r="F592" s="1" t="s">
        <v>23964</v>
      </c>
      <c r="G592" s="14">
        <v>91994646669</v>
      </c>
      <c r="H592" s="1" t="s">
        <v>8</v>
      </c>
      <c r="I592" s="1" t="s">
        <v>62</v>
      </c>
      <c r="J592" s="1" t="s">
        <v>10</v>
      </c>
      <c r="K592" s="3" t="s">
        <v>17</v>
      </c>
      <c r="L592" s="1" t="s">
        <v>10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1"/>
      <c r="AA592" s="1" t="s">
        <v>16</v>
      </c>
      <c r="AB592" s="3" t="s">
        <v>12</v>
      </c>
      <c r="AC592" s="23" t="s">
        <v>37781</v>
      </c>
      <c r="AD592" s="23" t="s">
        <v>38785</v>
      </c>
      <c r="AE592" s="20" t="s">
        <v>47358</v>
      </c>
    </row>
    <row r="593" spans="1:31" ht="14.25" customHeight="1">
      <c r="A593" s="1">
        <v>592</v>
      </c>
      <c r="B593" s="1" t="s">
        <v>54</v>
      </c>
      <c r="C593" s="1" t="s">
        <v>6407</v>
      </c>
      <c r="D593" s="1" t="s">
        <v>1136</v>
      </c>
      <c r="E593" s="1" t="s">
        <v>14868</v>
      </c>
      <c r="F593" s="1" t="s">
        <v>33989</v>
      </c>
      <c r="G593" s="14">
        <v>91464666646</v>
      </c>
      <c r="H593" s="1" t="s">
        <v>15</v>
      </c>
      <c r="I593" s="1" t="s">
        <v>62</v>
      </c>
      <c r="J593" s="1" t="s">
        <v>10</v>
      </c>
      <c r="K593" s="3" t="s">
        <v>17</v>
      </c>
      <c r="L593" s="1" t="s">
        <v>10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1"/>
      <c r="AA593" s="1" t="s">
        <v>16</v>
      </c>
      <c r="AB593" s="3" t="s">
        <v>12</v>
      </c>
      <c r="AC593" s="23" t="s">
        <v>37781</v>
      </c>
      <c r="AD593" s="23" t="s">
        <v>38786</v>
      </c>
      <c r="AE593" s="20" t="s">
        <v>47358</v>
      </c>
    </row>
    <row r="594" spans="1:31" ht="14.25" customHeight="1">
      <c r="A594" s="1">
        <v>593</v>
      </c>
      <c r="B594" s="9" t="s">
        <v>6</v>
      </c>
      <c r="C594" s="1" t="s">
        <v>6435</v>
      </c>
      <c r="D594" s="1" t="s">
        <v>2359</v>
      </c>
      <c r="E594" s="1" t="s">
        <v>2843</v>
      </c>
      <c r="F594" s="1" t="s">
        <v>23984</v>
      </c>
      <c r="G594" s="14">
        <v>91999461194</v>
      </c>
      <c r="H594" s="1" t="s">
        <v>46</v>
      </c>
      <c r="I594" s="1" t="s">
        <v>62</v>
      </c>
      <c r="J594" s="1" t="s">
        <v>10</v>
      </c>
      <c r="K594" s="3" t="s">
        <v>17</v>
      </c>
      <c r="L594" s="1" t="s">
        <v>10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1"/>
      <c r="AA594" s="1" t="s">
        <v>16</v>
      </c>
      <c r="AB594" s="3" t="s">
        <v>12</v>
      </c>
      <c r="AC594" s="23" t="s">
        <v>37781</v>
      </c>
      <c r="AD594" s="23" t="s">
        <v>38787</v>
      </c>
      <c r="AE594" s="20" t="s">
        <v>47358</v>
      </c>
    </row>
    <row r="595" spans="1:31" ht="14.25" customHeight="1">
      <c r="A595" s="1">
        <v>594</v>
      </c>
      <c r="B595" s="9" t="s">
        <v>6</v>
      </c>
      <c r="C595" s="1" t="s">
        <v>6461</v>
      </c>
      <c r="D595" s="1" t="s">
        <v>2724</v>
      </c>
      <c r="E595" s="1" t="s">
        <v>6462</v>
      </c>
      <c r="F595" s="1" t="s">
        <v>23999</v>
      </c>
      <c r="G595" s="14">
        <v>919904104494</v>
      </c>
      <c r="H595" s="1" t="s">
        <v>37</v>
      </c>
      <c r="I595" s="1" t="s">
        <v>62</v>
      </c>
      <c r="J595" s="1" t="s">
        <v>10</v>
      </c>
      <c r="K595" s="3" t="s">
        <v>17</v>
      </c>
      <c r="L595" s="1" t="s">
        <v>10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1"/>
      <c r="AA595" s="1" t="s">
        <v>16</v>
      </c>
      <c r="AB595" s="3" t="s">
        <v>12</v>
      </c>
      <c r="AC595" s="23" t="s">
        <v>37781</v>
      </c>
      <c r="AD595" s="23" t="s">
        <v>38788</v>
      </c>
      <c r="AE595" s="20" t="s">
        <v>47358</v>
      </c>
    </row>
    <row r="596" spans="1:31" ht="14.25" customHeight="1">
      <c r="A596" s="1">
        <v>595</v>
      </c>
      <c r="B596" s="9" t="s">
        <v>6</v>
      </c>
      <c r="C596" s="1" t="s">
        <v>6479</v>
      </c>
      <c r="D596" s="1" t="s">
        <v>5985</v>
      </c>
      <c r="E596" s="1" t="s">
        <v>2709</v>
      </c>
      <c r="F596" s="1" t="s">
        <v>24008</v>
      </c>
      <c r="G596" s="14">
        <v>91949494906</v>
      </c>
      <c r="H596" s="1" t="s">
        <v>37</v>
      </c>
      <c r="I596" s="1" t="s">
        <v>62</v>
      </c>
      <c r="J596" s="1" t="s">
        <v>10</v>
      </c>
      <c r="K596" s="3" t="s">
        <v>213</v>
      </c>
      <c r="L596" s="1" t="s">
        <v>10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1"/>
      <c r="AA596" s="1" t="s">
        <v>16</v>
      </c>
      <c r="AB596" s="3" t="s">
        <v>12</v>
      </c>
      <c r="AC596" s="23" t="s">
        <v>37781</v>
      </c>
      <c r="AD596" s="23" t="s">
        <v>38789</v>
      </c>
      <c r="AE596" t="s">
        <v>35398</v>
      </c>
    </row>
    <row r="597" spans="1:31" ht="14.25" customHeight="1">
      <c r="A597" s="1">
        <v>596</v>
      </c>
      <c r="B597" s="9" t="s">
        <v>6</v>
      </c>
      <c r="C597" s="1" t="s">
        <v>6488</v>
      </c>
      <c r="D597" s="1" t="s">
        <v>120</v>
      </c>
      <c r="E597" s="1" t="s">
        <v>36583</v>
      </c>
      <c r="F597" s="1" t="s">
        <v>31778</v>
      </c>
      <c r="G597" s="14">
        <v>919099994664</v>
      </c>
      <c r="H597" s="1" t="s">
        <v>20</v>
      </c>
      <c r="I597" s="1" t="s">
        <v>33</v>
      </c>
      <c r="J597" s="1" t="s">
        <v>10</v>
      </c>
      <c r="K597" s="3" t="s">
        <v>213</v>
      </c>
      <c r="L597" s="1" t="s">
        <v>10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1"/>
      <c r="AA597" s="1" t="s">
        <v>16</v>
      </c>
      <c r="AB597" s="3" t="s">
        <v>12</v>
      </c>
      <c r="AC597" s="23" t="s">
        <v>37781</v>
      </c>
      <c r="AD597" s="23" t="s">
        <v>38790</v>
      </c>
      <c r="AE597" t="s">
        <v>35396</v>
      </c>
    </row>
    <row r="598" spans="1:31" ht="14.25" customHeight="1">
      <c r="A598" s="1">
        <v>597</v>
      </c>
      <c r="B598" s="9" t="s">
        <v>6</v>
      </c>
      <c r="C598" s="1" t="s">
        <v>6564</v>
      </c>
      <c r="D598" s="1" t="s">
        <v>3183</v>
      </c>
      <c r="E598" s="1" t="s">
        <v>5353</v>
      </c>
      <c r="F598" s="1" t="s">
        <v>24055</v>
      </c>
      <c r="G598" s="14">
        <v>91999464441</v>
      </c>
      <c r="H598" s="1" t="s">
        <v>15</v>
      </c>
      <c r="I598" s="1" t="s">
        <v>9</v>
      </c>
      <c r="J598" s="1" t="s">
        <v>10</v>
      </c>
      <c r="K598" s="3" t="s">
        <v>17</v>
      </c>
      <c r="L598" s="1" t="s">
        <v>10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1"/>
      <c r="AA598" s="1" t="s">
        <v>11</v>
      </c>
      <c r="AB598" s="3" t="s">
        <v>13</v>
      </c>
      <c r="AC598" s="23" t="s">
        <v>37781</v>
      </c>
      <c r="AD598" s="23" t="s">
        <v>38791</v>
      </c>
      <c r="AE598" t="s">
        <v>35396</v>
      </c>
    </row>
    <row r="599" spans="1:31" ht="14.25" customHeight="1">
      <c r="A599" s="1">
        <v>598</v>
      </c>
      <c r="B599" s="9" t="s">
        <v>6</v>
      </c>
      <c r="C599" s="1" t="s">
        <v>6567</v>
      </c>
      <c r="D599" s="1" t="s">
        <v>3499</v>
      </c>
      <c r="E599" s="1" t="s">
        <v>78</v>
      </c>
      <c r="F599" s="1" t="s">
        <v>34004</v>
      </c>
      <c r="G599" s="14">
        <v>91994999464</v>
      </c>
      <c r="H599" s="1" t="s">
        <v>15</v>
      </c>
      <c r="I599" s="1" t="s">
        <v>62</v>
      </c>
      <c r="J599" s="1" t="s">
        <v>10</v>
      </c>
      <c r="K599" s="3" t="s">
        <v>178</v>
      </c>
      <c r="L599" s="1" t="s">
        <v>10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1"/>
      <c r="AA599" s="1" t="s">
        <v>16</v>
      </c>
      <c r="AB599" s="3" t="s">
        <v>12</v>
      </c>
      <c r="AC599" s="23" t="s">
        <v>37781</v>
      </c>
      <c r="AD599" s="23" t="s">
        <v>38792</v>
      </c>
      <c r="AE599" t="s">
        <v>35398</v>
      </c>
    </row>
    <row r="600" spans="1:31" ht="14.25" customHeight="1">
      <c r="A600" s="1">
        <v>599</v>
      </c>
      <c r="B600" s="1" t="s">
        <v>54</v>
      </c>
      <c r="C600" s="1" t="s">
        <v>6568</v>
      </c>
      <c r="D600" s="1" t="s">
        <v>35457</v>
      </c>
      <c r="E600" s="1" t="s">
        <v>447</v>
      </c>
      <c r="F600" s="1" t="s">
        <v>24057</v>
      </c>
      <c r="G600" s="14">
        <v>914906161146</v>
      </c>
      <c r="H600" s="1" t="s">
        <v>20</v>
      </c>
      <c r="I600" s="1" t="s">
        <v>41</v>
      </c>
      <c r="J600" s="1" t="s">
        <v>10</v>
      </c>
      <c r="K600" s="3" t="s">
        <v>63</v>
      </c>
      <c r="L600" s="1" t="s">
        <v>10</v>
      </c>
      <c r="M600" s="3" t="s">
        <v>213</v>
      </c>
      <c r="N600" s="3" t="str">
        <f t="shared" ref="N600:N601" si="10">J600</f>
        <v>[&lt;30 Lacs]</v>
      </c>
      <c r="O600" s="3" t="s">
        <v>17</v>
      </c>
      <c r="P600" s="3" t="s">
        <v>10</v>
      </c>
      <c r="Q600" s="3" t="s">
        <v>42</v>
      </c>
      <c r="R600" s="3" t="s">
        <v>10</v>
      </c>
      <c r="S600" s="3" t="s">
        <v>27</v>
      </c>
      <c r="T600" s="3" t="s">
        <v>10</v>
      </c>
      <c r="U600" s="3" t="s">
        <v>117</v>
      </c>
      <c r="V600" s="3" t="s">
        <v>10</v>
      </c>
      <c r="W600" s="3" t="s">
        <v>178</v>
      </c>
      <c r="X600" s="3" t="s">
        <v>10</v>
      </c>
      <c r="Y600" s="3" t="s">
        <v>171</v>
      </c>
      <c r="Z600" s="1" t="s">
        <v>10</v>
      </c>
      <c r="AA600" s="1" t="s">
        <v>16</v>
      </c>
      <c r="AB600" s="3" t="s">
        <v>12</v>
      </c>
      <c r="AC600" s="23" t="s">
        <v>37781</v>
      </c>
      <c r="AD600" s="23" t="s">
        <v>38793</v>
      </c>
      <c r="AE600" t="s">
        <v>35397</v>
      </c>
    </row>
    <row r="601" spans="1:31" ht="14.25" customHeight="1">
      <c r="A601" s="1">
        <v>600</v>
      </c>
      <c r="B601" s="1" t="s">
        <v>54</v>
      </c>
      <c r="C601" s="1" t="s">
        <v>6570</v>
      </c>
      <c r="D601" s="1" t="s">
        <v>1968</v>
      </c>
      <c r="E601" s="1" t="s">
        <v>1797</v>
      </c>
      <c r="F601" s="1" t="s">
        <v>31790</v>
      </c>
      <c r="G601" s="14">
        <v>91964441664</v>
      </c>
      <c r="H601" s="1" t="s">
        <v>20</v>
      </c>
      <c r="I601" s="1" t="s">
        <v>9</v>
      </c>
      <c r="J601" s="1" t="s">
        <v>10</v>
      </c>
      <c r="K601" s="3" t="s">
        <v>63</v>
      </c>
      <c r="L601" s="1" t="s">
        <v>10</v>
      </c>
      <c r="M601" s="3" t="s">
        <v>213</v>
      </c>
      <c r="N601" s="3" t="str">
        <f t="shared" si="10"/>
        <v>[&lt;30 Lacs]</v>
      </c>
      <c r="O601" s="3" t="s">
        <v>17</v>
      </c>
      <c r="P601" s="3" t="s">
        <v>10</v>
      </c>
      <c r="Q601" s="3" t="s">
        <v>42</v>
      </c>
      <c r="R601" s="3" t="s">
        <v>10</v>
      </c>
      <c r="S601" s="3" t="s">
        <v>27</v>
      </c>
      <c r="T601" s="3" t="s">
        <v>10</v>
      </c>
      <c r="U601" s="3" t="s">
        <v>117</v>
      </c>
      <c r="V601" s="3" t="s">
        <v>10</v>
      </c>
      <c r="W601" s="3" t="s">
        <v>178</v>
      </c>
      <c r="X601" s="3" t="s">
        <v>10</v>
      </c>
      <c r="Y601" s="3" t="s">
        <v>171</v>
      </c>
      <c r="Z601" s="1" t="s">
        <v>10</v>
      </c>
      <c r="AA601" s="1" t="s">
        <v>16</v>
      </c>
      <c r="AB601" s="3" t="s">
        <v>12</v>
      </c>
      <c r="AC601" s="23" t="s">
        <v>37781</v>
      </c>
      <c r="AD601" s="23" t="s">
        <v>38794</v>
      </c>
      <c r="AE601" t="s">
        <v>35398</v>
      </c>
    </row>
    <row r="602" spans="1:31" ht="14.25" customHeight="1">
      <c r="A602" s="1">
        <v>601</v>
      </c>
      <c r="B602" s="9" t="s">
        <v>6</v>
      </c>
      <c r="C602" s="1" t="s">
        <v>6582</v>
      </c>
      <c r="D602" s="1" t="s">
        <v>1263</v>
      </c>
      <c r="E602" s="1" t="s">
        <v>6583</v>
      </c>
      <c r="F602" s="1" t="s">
        <v>31793</v>
      </c>
      <c r="G602" s="14">
        <v>91404091161</v>
      </c>
      <c r="H602" s="1" t="s">
        <v>8</v>
      </c>
      <c r="I602" s="1" t="s">
        <v>9</v>
      </c>
      <c r="J602" s="1" t="s">
        <v>10</v>
      </c>
      <c r="K602" s="3" t="s">
        <v>17</v>
      </c>
      <c r="L602" s="1" t="s">
        <v>10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1"/>
      <c r="AA602" s="1" t="s">
        <v>16</v>
      </c>
      <c r="AB602" s="3" t="s">
        <v>12</v>
      </c>
      <c r="AC602" s="23" t="s">
        <v>37781</v>
      </c>
      <c r="AD602" s="23" t="s">
        <v>38795</v>
      </c>
      <c r="AE602" t="s">
        <v>35398</v>
      </c>
    </row>
    <row r="603" spans="1:31" ht="14.25" customHeight="1">
      <c r="A603" s="1">
        <v>602</v>
      </c>
      <c r="B603" s="9" t="s">
        <v>6</v>
      </c>
      <c r="C603" s="1" t="s">
        <v>6586</v>
      </c>
      <c r="D603" s="1" t="s">
        <v>723</v>
      </c>
      <c r="E603" s="1" t="s">
        <v>73</v>
      </c>
      <c r="F603" s="1" t="s">
        <v>24064</v>
      </c>
      <c r="G603" s="14">
        <v>919404414419</v>
      </c>
      <c r="H603" s="1" t="s">
        <v>20</v>
      </c>
      <c r="I603" s="1" t="s">
        <v>107</v>
      </c>
      <c r="J603" s="1" t="s">
        <v>10</v>
      </c>
      <c r="K603" s="3" t="s">
        <v>171</v>
      </c>
      <c r="L603" s="1" t="s">
        <v>10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1"/>
      <c r="AA603" s="1" t="s">
        <v>16</v>
      </c>
      <c r="AB603" s="3" t="s">
        <v>12</v>
      </c>
      <c r="AC603" s="23" t="s">
        <v>37781</v>
      </c>
      <c r="AD603" s="23" t="s">
        <v>38796</v>
      </c>
      <c r="AE603" s="20" t="s">
        <v>47358</v>
      </c>
    </row>
    <row r="604" spans="1:31" ht="14.25" customHeight="1">
      <c r="A604" s="1">
        <v>603</v>
      </c>
      <c r="B604" s="1" t="s">
        <v>54</v>
      </c>
      <c r="C604" s="1" t="s">
        <v>6595</v>
      </c>
      <c r="D604" s="1" t="s">
        <v>1025</v>
      </c>
      <c r="E604" s="1" t="s">
        <v>40</v>
      </c>
      <c r="F604" s="1" t="s">
        <v>24068</v>
      </c>
      <c r="G604" s="14">
        <v>919446041149</v>
      </c>
      <c r="H604" s="1" t="s">
        <v>8</v>
      </c>
      <c r="I604" s="1" t="s">
        <v>37779</v>
      </c>
      <c r="J604" s="1" t="s">
        <v>10</v>
      </c>
      <c r="K604" s="3" t="s">
        <v>63</v>
      </c>
      <c r="L604" s="1" t="s">
        <v>10</v>
      </c>
      <c r="M604" s="3" t="s">
        <v>213</v>
      </c>
      <c r="N604" s="3" t="str">
        <f t="shared" ref="N604:N605" si="11">J604</f>
        <v>[&lt;30 Lacs]</v>
      </c>
      <c r="O604" s="3" t="s">
        <v>17</v>
      </c>
      <c r="P604" s="3" t="s">
        <v>10</v>
      </c>
      <c r="Q604" s="3" t="s">
        <v>42</v>
      </c>
      <c r="R604" s="3" t="s">
        <v>10</v>
      </c>
      <c r="S604" s="3" t="s">
        <v>27</v>
      </c>
      <c r="T604" s="3" t="s">
        <v>10</v>
      </c>
      <c r="U604" s="3" t="s">
        <v>117</v>
      </c>
      <c r="V604" s="3" t="s">
        <v>10</v>
      </c>
      <c r="W604" s="3" t="s">
        <v>178</v>
      </c>
      <c r="X604" s="3" t="s">
        <v>10</v>
      </c>
      <c r="Y604" s="3" t="s">
        <v>171</v>
      </c>
      <c r="Z604" s="1" t="s">
        <v>10</v>
      </c>
      <c r="AA604" s="1" t="s">
        <v>16</v>
      </c>
      <c r="AB604" s="3" t="s">
        <v>12</v>
      </c>
      <c r="AC604" s="23" t="s">
        <v>37781</v>
      </c>
      <c r="AD604" s="23" t="s">
        <v>38797</v>
      </c>
      <c r="AE604" s="20" t="s">
        <v>47358</v>
      </c>
    </row>
    <row r="605" spans="1:31" ht="14.25" customHeight="1">
      <c r="A605" s="1">
        <v>604</v>
      </c>
      <c r="B605" s="1" t="s">
        <v>54</v>
      </c>
      <c r="C605" s="1" t="s">
        <v>6602</v>
      </c>
      <c r="D605" s="1" t="s">
        <v>35458</v>
      </c>
      <c r="E605" s="1" t="s">
        <v>139</v>
      </c>
      <c r="F605" s="1" t="s">
        <v>24072</v>
      </c>
      <c r="G605" s="14">
        <v>9199099011</v>
      </c>
      <c r="H605" s="1" t="s">
        <v>15</v>
      </c>
      <c r="I605" s="1" t="s">
        <v>62</v>
      </c>
      <c r="J605" s="1" t="s">
        <v>10</v>
      </c>
      <c r="K605" s="3" t="s">
        <v>17</v>
      </c>
      <c r="L605" s="1" t="s">
        <v>10</v>
      </c>
      <c r="M605" s="4" t="s">
        <v>42</v>
      </c>
      <c r="N605" s="3" t="str">
        <f t="shared" si="11"/>
        <v>[&lt;30 Lacs]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1"/>
      <c r="AA605" s="1" t="s">
        <v>16</v>
      </c>
      <c r="AB605" s="3" t="s">
        <v>12</v>
      </c>
      <c r="AC605" s="23" t="s">
        <v>37781</v>
      </c>
      <c r="AD605" s="23" t="s">
        <v>38798</v>
      </c>
      <c r="AE605" t="s">
        <v>35396</v>
      </c>
    </row>
    <row r="606" spans="1:31" ht="14.25" customHeight="1">
      <c r="A606" s="1">
        <v>605</v>
      </c>
      <c r="B606" s="1" t="s">
        <v>54</v>
      </c>
      <c r="C606" s="1" t="s">
        <v>6603</v>
      </c>
      <c r="D606" s="1" t="s">
        <v>35459</v>
      </c>
      <c r="E606" s="1" t="s">
        <v>40</v>
      </c>
      <c r="F606" s="1" t="s">
        <v>24073</v>
      </c>
      <c r="G606" s="14">
        <v>91990464466</v>
      </c>
      <c r="H606" s="1" t="s">
        <v>20</v>
      </c>
      <c r="I606" s="1" t="s">
        <v>62</v>
      </c>
      <c r="J606" s="1" t="s">
        <v>10</v>
      </c>
      <c r="K606" s="3" t="s">
        <v>213</v>
      </c>
      <c r="L606" s="1" t="s">
        <v>10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1"/>
      <c r="AA606" s="1" t="s">
        <v>16</v>
      </c>
      <c r="AB606" s="3" t="s">
        <v>12</v>
      </c>
      <c r="AC606" s="23" t="s">
        <v>37781</v>
      </c>
      <c r="AD606" s="23" t="s">
        <v>38799</v>
      </c>
      <c r="AE606" s="20" t="s">
        <v>47358</v>
      </c>
    </row>
    <row r="607" spans="1:31" ht="14.25" customHeight="1">
      <c r="A607" s="1">
        <v>606</v>
      </c>
      <c r="B607" s="1" t="s">
        <v>54</v>
      </c>
      <c r="C607" s="1" t="s">
        <v>6616</v>
      </c>
      <c r="D607" s="1" t="s">
        <v>526</v>
      </c>
      <c r="E607" s="1" t="s">
        <v>40</v>
      </c>
      <c r="F607" s="1" t="s">
        <v>24080</v>
      </c>
      <c r="G607" s="14">
        <v>919099904144</v>
      </c>
      <c r="H607" s="1" t="s">
        <v>37</v>
      </c>
      <c r="I607" s="1" t="s">
        <v>9</v>
      </c>
      <c r="J607" s="1" t="s">
        <v>10</v>
      </c>
      <c r="K607" s="3" t="s">
        <v>213</v>
      </c>
      <c r="L607" s="1" t="s">
        <v>10</v>
      </c>
      <c r="M607" s="4" t="s">
        <v>17</v>
      </c>
      <c r="N607" s="3" t="str">
        <f>J607</f>
        <v>[&lt;30 Lacs]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1"/>
      <c r="AA607" s="1" t="s">
        <v>16</v>
      </c>
      <c r="AB607" s="3" t="s">
        <v>12</v>
      </c>
      <c r="AC607" s="23" t="s">
        <v>37781</v>
      </c>
      <c r="AD607" s="23" t="s">
        <v>38800</v>
      </c>
      <c r="AE607" s="20" t="s">
        <v>47358</v>
      </c>
    </row>
    <row r="608" spans="1:31" ht="14.25" customHeight="1">
      <c r="A608" s="1">
        <v>607</v>
      </c>
      <c r="B608" s="1" t="s">
        <v>54</v>
      </c>
      <c r="C608" s="1" t="s">
        <v>6647</v>
      </c>
      <c r="D608" s="1" t="s">
        <v>830</v>
      </c>
      <c r="E608" s="1" t="s">
        <v>139</v>
      </c>
      <c r="F608" s="1" t="s">
        <v>24095</v>
      </c>
      <c r="G608" s="14">
        <v>914160999416</v>
      </c>
      <c r="H608" s="1" t="s">
        <v>8</v>
      </c>
      <c r="I608" s="1" t="s">
        <v>62</v>
      </c>
      <c r="J608" s="1" t="s">
        <v>10</v>
      </c>
      <c r="K608" s="3" t="s">
        <v>42</v>
      </c>
      <c r="L608" s="1" t="s">
        <v>10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1"/>
      <c r="AA608" s="1" t="s">
        <v>16</v>
      </c>
      <c r="AB608" s="3" t="s">
        <v>12</v>
      </c>
      <c r="AC608" s="23" t="s">
        <v>37781</v>
      </c>
      <c r="AD608" s="23" t="s">
        <v>38801</v>
      </c>
      <c r="AE608" t="s">
        <v>35396</v>
      </c>
    </row>
    <row r="609" spans="1:31" ht="14.25" customHeight="1">
      <c r="A609" s="1">
        <v>608</v>
      </c>
      <c r="B609" s="9" t="s">
        <v>6</v>
      </c>
      <c r="C609" s="1" t="s">
        <v>6660</v>
      </c>
      <c r="D609" s="1" t="s">
        <v>2627</v>
      </c>
      <c r="E609" s="1" t="s">
        <v>40</v>
      </c>
      <c r="F609" s="1" t="s">
        <v>31800</v>
      </c>
      <c r="G609" s="14">
        <v>919494149964</v>
      </c>
      <c r="H609" s="1" t="s">
        <v>15</v>
      </c>
      <c r="I609" s="1" t="s">
        <v>9</v>
      </c>
      <c r="J609" s="1" t="s">
        <v>10</v>
      </c>
      <c r="K609" s="3" t="s">
        <v>117</v>
      </c>
      <c r="L609" s="1" t="s">
        <v>10</v>
      </c>
      <c r="M609" s="3" t="s">
        <v>178</v>
      </c>
      <c r="N609" s="3" t="str">
        <f>J609</f>
        <v>[&lt;30 Lacs]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1"/>
      <c r="AA609" s="1" t="s">
        <v>16</v>
      </c>
      <c r="AB609" s="3" t="s">
        <v>12</v>
      </c>
      <c r="AC609" s="23" t="s">
        <v>37781</v>
      </c>
      <c r="AD609" s="23" t="s">
        <v>38802</v>
      </c>
      <c r="AE609" t="s">
        <v>35397</v>
      </c>
    </row>
    <row r="610" spans="1:31" ht="14.25" customHeight="1">
      <c r="A610" s="1">
        <v>609</v>
      </c>
      <c r="B610" s="9" t="s">
        <v>6</v>
      </c>
      <c r="C610" s="1" t="s">
        <v>6665</v>
      </c>
      <c r="D610" s="1" t="s">
        <v>371</v>
      </c>
      <c r="E610" s="1" t="s">
        <v>6666</v>
      </c>
      <c r="F610" s="1" t="s">
        <v>24103</v>
      </c>
      <c r="G610" s="14">
        <v>914466466144</v>
      </c>
      <c r="H610" s="1" t="s">
        <v>20</v>
      </c>
      <c r="I610" s="1" t="s">
        <v>41</v>
      </c>
      <c r="J610" s="1" t="s">
        <v>10</v>
      </c>
      <c r="K610" s="3" t="s">
        <v>17</v>
      </c>
      <c r="L610" s="1" t="s">
        <v>10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1"/>
      <c r="AA610" s="1" t="s">
        <v>11</v>
      </c>
      <c r="AB610" s="3" t="s">
        <v>538</v>
      </c>
      <c r="AC610" s="23" t="s">
        <v>37781</v>
      </c>
      <c r="AD610" s="23" t="s">
        <v>38803</v>
      </c>
      <c r="AE610" t="s">
        <v>35397</v>
      </c>
    </row>
    <row r="611" spans="1:31" ht="14.25" customHeight="1">
      <c r="A611" s="1">
        <v>610</v>
      </c>
      <c r="B611" s="9" t="s">
        <v>6</v>
      </c>
      <c r="C611" s="1" t="s">
        <v>6674</v>
      </c>
      <c r="D611" s="1" t="s">
        <v>6675</v>
      </c>
      <c r="E611" s="1" t="s">
        <v>6501</v>
      </c>
      <c r="F611" s="1" t="s">
        <v>24108</v>
      </c>
      <c r="G611" s="14">
        <v>91910600991</v>
      </c>
      <c r="H611" s="1" t="s">
        <v>15</v>
      </c>
      <c r="I611" s="1" t="s">
        <v>62</v>
      </c>
      <c r="J611" s="1" t="s">
        <v>10</v>
      </c>
      <c r="K611" s="3" t="s">
        <v>17</v>
      </c>
      <c r="L611" s="1" t="s">
        <v>10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1"/>
      <c r="AA611" s="1" t="s">
        <v>16</v>
      </c>
      <c r="AB611" s="3" t="s">
        <v>12</v>
      </c>
      <c r="AC611" s="23" t="s">
        <v>37781</v>
      </c>
      <c r="AD611" s="23" t="s">
        <v>38804</v>
      </c>
      <c r="AE611" s="20" t="s">
        <v>47358</v>
      </c>
    </row>
    <row r="612" spans="1:31" ht="14.25" customHeight="1">
      <c r="A612" s="1">
        <v>611</v>
      </c>
      <c r="B612" s="1" t="s">
        <v>54</v>
      </c>
      <c r="C612" s="1" t="s">
        <v>6700</v>
      </c>
      <c r="D612" s="1" t="s">
        <v>2577</v>
      </c>
      <c r="E612" s="1" t="s">
        <v>14294</v>
      </c>
      <c r="F612" s="1" t="s">
        <v>24120</v>
      </c>
      <c r="G612" s="14">
        <v>914144699449</v>
      </c>
      <c r="H612" s="1" t="s">
        <v>8</v>
      </c>
      <c r="I612" s="1" t="s">
        <v>41</v>
      </c>
      <c r="J612" s="1" t="s">
        <v>10</v>
      </c>
      <c r="K612" s="3" t="s">
        <v>213</v>
      </c>
      <c r="L612" s="1" t="s">
        <v>10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1"/>
      <c r="AA612" s="1" t="s">
        <v>16</v>
      </c>
      <c r="AB612" s="3" t="s">
        <v>12</v>
      </c>
      <c r="AC612" s="23" t="s">
        <v>37781</v>
      </c>
      <c r="AD612" s="23" t="s">
        <v>38805</v>
      </c>
      <c r="AE612" t="s">
        <v>35397</v>
      </c>
    </row>
    <row r="613" spans="1:31" ht="14.25" customHeight="1">
      <c r="A613" s="1">
        <v>612</v>
      </c>
      <c r="B613" s="9" t="s">
        <v>6</v>
      </c>
      <c r="C613" s="1" t="s">
        <v>6706</v>
      </c>
      <c r="D613" s="1" t="s">
        <v>2667</v>
      </c>
      <c r="E613" s="1" t="s">
        <v>90</v>
      </c>
      <c r="F613" s="1" t="s">
        <v>6707</v>
      </c>
      <c r="G613" s="14">
        <v>919446494160</v>
      </c>
      <c r="H613" s="1" t="s">
        <v>8</v>
      </c>
      <c r="I613" s="1" t="s">
        <v>62</v>
      </c>
      <c r="J613" s="1" t="s">
        <v>10</v>
      </c>
      <c r="K613" s="3" t="s">
        <v>17</v>
      </c>
      <c r="L613" s="1" t="s">
        <v>10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1"/>
      <c r="AA613" s="1" t="s">
        <v>11</v>
      </c>
      <c r="AB613" s="3" t="s">
        <v>13</v>
      </c>
      <c r="AC613" s="23" t="s">
        <v>37781</v>
      </c>
      <c r="AD613" s="23" t="s">
        <v>38806</v>
      </c>
      <c r="AE613" s="20" t="s">
        <v>47358</v>
      </c>
    </row>
    <row r="614" spans="1:31" ht="14.25" customHeight="1">
      <c r="A614" s="1">
        <v>613</v>
      </c>
      <c r="B614" s="1" t="s">
        <v>54</v>
      </c>
      <c r="C614" s="1" t="s">
        <v>6713</v>
      </c>
      <c r="D614" s="1" t="s">
        <v>1547</v>
      </c>
      <c r="E614" s="1" t="s">
        <v>36582</v>
      </c>
      <c r="F614" s="1" t="s">
        <v>24126</v>
      </c>
      <c r="G614" s="14">
        <v>9199960414</v>
      </c>
      <c r="H614" s="1" t="s">
        <v>8</v>
      </c>
      <c r="I614" s="1" t="s">
        <v>41</v>
      </c>
      <c r="J614" s="1" t="s">
        <v>10</v>
      </c>
      <c r="K614" s="3" t="s">
        <v>17</v>
      </c>
      <c r="L614" s="1" t="s">
        <v>10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1"/>
      <c r="AA614" s="1" t="s">
        <v>16</v>
      </c>
      <c r="AB614" s="3" t="s">
        <v>12</v>
      </c>
      <c r="AC614" s="23" t="s">
        <v>37781</v>
      </c>
      <c r="AD614" s="23" t="s">
        <v>38807</v>
      </c>
      <c r="AE614" t="s">
        <v>35398</v>
      </c>
    </row>
    <row r="615" spans="1:31" ht="14.25" customHeight="1">
      <c r="A615" s="1">
        <v>614</v>
      </c>
      <c r="B615" s="9" t="s">
        <v>6</v>
      </c>
      <c r="C615" s="1" t="s">
        <v>6721</v>
      </c>
      <c r="D615" s="1" t="s">
        <v>2359</v>
      </c>
      <c r="E615" s="1" t="s">
        <v>2843</v>
      </c>
      <c r="F615" s="1" t="s">
        <v>24130</v>
      </c>
      <c r="G615" s="14">
        <v>914490046464</v>
      </c>
      <c r="H615" s="1" t="s">
        <v>20</v>
      </c>
      <c r="I615" s="1" t="s">
        <v>62</v>
      </c>
      <c r="J615" s="1" t="s">
        <v>10</v>
      </c>
      <c r="K615" s="3" t="s">
        <v>17</v>
      </c>
      <c r="L615" s="1" t="s">
        <v>10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1"/>
      <c r="AA615" s="1" t="s">
        <v>16</v>
      </c>
      <c r="AB615" s="3" t="s">
        <v>12</v>
      </c>
      <c r="AC615" s="23" t="s">
        <v>37781</v>
      </c>
      <c r="AD615" s="23" t="s">
        <v>38808</v>
      </c>
      <c r="AE615" t="s">
        <v>35397</v>
      </c>
    </row>
    <row r="616" spans="1:31" ht="14.25" customHeight="1">
      <c r="A616" s="1">
        <v>615</v>
      </c>
      <c r="B616" s="9" t="s">
        <v>6</v>
      </c>
      <c r="C616" s="1" t="s">
        <v>6726</v>
      </c>
      <c r="D616" s="1" t="s">
        <v>35460</v>
      </c>
      <c r="E616" s="1" t="s">
        <v>351</v>
      </c>
      <c r="F616" s="1" t="s">
        <v>24135</v>
      </c>
      <c r="G616" s="14">
        <v>916966609164</v>
      </c>
      <c r="H616" s="1" t="s">
        <v>15</v>
      </c>
      <c r="I616" s="1" t="s">
        <v>62</v>
      </c>
      <c r="J616" s="1" t="s">
        <v>10</v>
      </c>
      <c r="K616" s="3" t="s">
        <v>17</v>
      </c>
      <c r="L616" s="1" t="s">
        <v>10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1"/>
      <c r="AA616" s="1" t="s">
        <v>16</v>
      </c>
      <c r="AB616" s="3" t="s">
        <v>12</v>
      </c>
      <c r="AC616" s="23" t="s">
        <v>37781</v>
      </c>
      <c r="AD616" s="23" t="s">
        <v>38809</v>
      </c>
      <c r="AE616" s="20" t="s">
        <v>47358</v>
      </c>
    </row>
    <row r="617" spans="1:31" ht="14.25" customHeight="1">
      <c r="A617" s="1">
        <v>616</v>
      </c>
      <c r="B617" s="9" t="s">
        <v>6</v>
      </c>
      <c r="C617" s="1" t="s">
        <v>6727</v>
      </c>
      <c r="D617" s="1" t="s">
        <v>1046</v>
      </c>
      <c r="E617" s="1" t="s">
        <v>40</v>
      </c>
      <c r="F617" s="1" t="s">
        <v>24136</v>
      </c>
      <c r="G617" s="14">
        <v>91949440499</v>
      </c>
      <c r="H617" s="1" t="s">
        <v>8</v>
      </c>
      <c r="I617" s="1" t="s">
        <v>9</v>
      </c>
      <c r="J617" s="1" t="s">
        <v>10</v>
      </c>
      <c r="K617" s="3" t="s">
        <v>171</v>
      </c>
      <c r="L617" s="1" t="s">
        <v>10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1"/>
      <c r="AA617" s="1" t="s">
        <v>16</v>
      </c>
      <c r="AB617" s="3" t="s">
        <v>12</v>
      </c>
      <c r="AC617" s="23" t="s">
        <v>37781</v>
      </c>
      <c r="AD617" s="23" t="s">
        <v>38810</v>
      </c>
      <c r="AE617" s="20" t="s">
        <v>47358</v>
      </c>
    </row>
    <row r="618" spans="1:31" ht="14.25" customHeight="1">
      <c r="A618" s="1">
        <v>617</v>
      </c>
      <c r="B618" s="9" t="s">
        <v>6</v>
      </c>
      <c r="C618" s="1" t="s">
        <v>6728</v>
      </c>
      <c r="D618" s="1" t="s">
        <v>734</v>
      </c>
      <c r="E618" s="1" t="s">
        <v>1527</v>
      </c>
      <c r="F618" s="1" t="s">
        <v>24137</v>
      </c>
      <c r="G618" s="14">
        <v>9194940466</v>
      </c>
      <c r="H618" s="1" t="s">
        <v>8</v>
      </c>
      <c r="I618" s="1" t="s">
        <v>41</v>
      </c>
      <c r="J618" s="1" t="s">
        <v>10</v>
      </c>
      <c r="K618" s="3" t="s">
        <v>17</v>
      </c>
      <c r="L618" s="1" t="s">
        <v>10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1"/>
      <c r="AA618" s="1" t="s">
        <v>11</v>
      </c>
      <c r="AB618" s="3" t="s">
        <v>56</v>
      </c>
      <c r="AC618" s="23" t="s">
        <v>37781</v>
      </c>
      <c r="AD618" s="23" t="s">
        <v>38811</v>
      </c>
      <c r="AE618" t="s">
        <v>35397</v>
      </c>
    </row>
    <row r="619" spans="1:31" ht="14.25" customHeight="1">
      <c r="A619" s="1">
        <v>618</v>
      </c>
      <c r="B619" s="9" t="s">
        <v>6</v>
      </c>
      <c r="C619" s="1" t="s">
        <v>6759</v>
      </c>
      <c r="D619" s="1" t="s">
        <v>6760</v>
      </c>
      <c r="E619" s="1" t="s">
        <v>6761</v>
      </c>
      <c r="F619" s="1" t="s">
        <v>31809</v>
      </c>
      <c r="G619" s="14">
        <v>91990409606</v>
      </c>
      <c r="H619" s="1" t="s">
        <v>46</v>
      </c>
      <c r="I619" s="1" t="s">
        <v>41</v>
      </c>
      <c r="J619" s="1" t="s">
        <v>10</v>
      </c>
      <c r="K619" s="3" t="s">
        <v>171</v>
      </c>
      <c r="L619" s="1" t="s">
        <v>10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1"/>
      <c r="AA619" s="1" t="s">
        <v>16</v>
      </c>
      <c r="AB619" s="3" t="s">
        <v>12</v>
      </c>
      <c r="AC619" s="23" t="s">
        <v>37781</v>
      </c>
      <c r="AD619" s="23" t="s">
        <v>38812</v>
      </c>
      <c r="AE619" t="s">
        <v>35397</v>
      </c>
    </row>
    <row r="620" spans="1:31" ht="14.25" customHeight="1">
      <c r="A620" s="1">
        <v>619</v>
      </c>
      <c r="B620" s="9" t="s">
        <v>6</v>
      </c>
      <c r="C620" s="1" t="s">
        <v>6771</v>
      </c>
      <c r="D620" s="1" t="s">
        <v>2266</v>
      </c>
      <c r="E620" s="1" t="s">
        <v>6772</v>
      </c>
      <c r="F620" s="1" t="s">
        <v>24153</v>
      </c>
      <c r="G620" s="14">
        <v>9191614146</v>
      </c>
      <c r="H620" s="1" t="s">
        <v>8</v>
      </c>
      <c r="I620" s="1" t="s">
        <v>41</v>
      </c>
      <c r="J620" s="1" t="s">
        <v>10</v>
      </c>
      <c r="K620" s="3" t="s">
        <v>17</v>
      </c>
      <c r="L620" s="1" t="s">
        <v>10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1"/>
      <c r="AA620" s="1" t="s">
        <v>16</v>
      </c>
      <c r="AB620" s="3" t="s">
        <v>12</v>
      </c>
      <c r="AC620" s="23" t="s">
        <v>37781</v>
      </c>
      <c r="AD620" s="23" t="s">
        <v>38813</v>
      </c>
      <c r="AE620" t="s">
        <v>35396</v>
      </c>
    </row>
    <row r="621" spans="1:31" ht="14.25" customHeight="1">
      <c r="A621" s="1">
        <v>620</v>
      </c>
      <c r="B621" s="1" t="s">
        <v>54</v>
      </c>
      <c r="C621" s="1" t="s">
        <v>6807</v>
      </c>
      <c r="D621" s="1" t="s">
        <v>526</v>
      </c>
      <c r="E621" s="1" t="s">
        <v>328</v>
      </c>
      <c r="F621" s="1" t="s">
        <v>31815</v>
      </c>
      <c r="G621" s="14">
        <v>919919441449</v>
      </c>
      <c r="H621" s="1" t="s">
        <v>20</v>
      </c>
      <c r="I621" s="1" t="s">
        <v>41</v>
      </c>
      <c r="J621" s="1" t="s">
        <v>10</v>
      </c>
      <c r="K621" s="3" t="s">
        <v>17</v>
      </c>
      <c r="L621" s="1" t="s">
        <v>10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1"/>
      <c r="AA621" s="1" t="s">
        <v>16</v>
      </c>
      <c r="AB621" s="3" t="s">
        <v>12</v>
      </c>
      <c r="AC621" s="23" t="s">
        <v>37781</v>
      </c>
      <c r="AD621" s="23" t="s">
        <v>38814</v>
      </c>
      <c r="AE621" t="s">
        <v>35396</v>
      </c>
    </row>
    <row r="622" spans="1:31" ht="14.25" customHeight="1">
      <c r="A622" s="1">
        <v>621</v>
      </c>
      <c r="B622" s="9" t="s">
        <v>6</v>
      </c>
      <c r="C622" s="1" t="s">
        <v>6809</v>
      </c>
      <c r="D622" s="1" t="s">
        <v>4870</v>
      </c>
      <c r="E622" s="1" t="s">
        <v>73</v>
      </c>
      <c r="F622" s="1" t="s">
        <v>24167</v>
      </c>
      <c r="G622" s="14">
        <v>91944146049</v>
      </c>
      <c r="H622" s="1" t="s">
        <v>8</v>
      </c>
      <c r="I622" s="1" t="s">
        <v>62</v>
      </c>
      <c r="J622" s="1" t="s">
        <v>10</v>
      </c>
      <c r="K622" s="3" t="s">
        <v>17</v>
      </c>
      <c r="L622" s="1" t="s">
        <v>10</v>
      </c>
      <c r="M622" s="4" t="s">
        <v>42</v>
      </c>
      <c r="N622" s="3" t="str">
        <f>J622</f>
        <v>[&lt;30 Lacs]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1"/>
      <c r="AA622" s="1" t="s">
        <v>16</v>
      </c>
      <c r="AB622" s="3" t="s">
        <v>12</v>
      </c>
      <c r="AC622" s="23" t="s">
        <v>37781</v>
      </c>
      <c r="AD622" s="23" t="s">
        <v>38815</v>
      </c>
      <c r="AE622" t="s">
        <v>35396</v>
      </c>
    </row>
    <row r="623" spans="1:31" ht="14.25" customHeight="1">
      <c r="A623" s="1">
        <v>622</v>
      </c>
      <c r="B623" s="9" t="s">
        <v>6</v>
      </c>
      <c r="C623" s="1" t="s">
        <v>6812</v>
      </c>
      <c r="D623" s="1" t="s">
        <v>6813</v>
      </c>
      <c r="E623" s="1" t="s">
        <v>1746</v>
      </c>
      <c r="F623" s="1" t="s">
        <v>34035</v>
      </c>
      <c r="G623" s="14">
        <v>9191994666</v>
      </c>
      <c r="H623" s="1" t="s">
        <v>20</v>
      </c>
      <c r="I623" s="1" t="s">
        <v>9</v>
      </c>
      <c r="J623" s="1" t="s">
        <v>10</v>
      </c>
      <c r="K623" s="3" t="s">
        <v>17</v>
      </c>
      <c r="L623" s="1" t="s">
        <v>10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1"/>
      <c r="AA623" s="1" t="s">
        <v>11</v>
      </c>
      <c r="AB623" s="3" t="s">
        <v>56</v>
      </c>
      <c r="AC623" s="23" t="s">
        <v>37781</v>
      </c>
      <c r="AD623" s="23" t="s">
        <v>38816</v>
      </c>
      <c r="AE623" t="s">
        <v>35396</v>
      </c>
    </row>
    <row r="624" spans="1:31" ht="14.25" customHeight="1">
      <c r="A624" s="1">
        <v>623</v>
      </c>
      <c r="B624" s="9" t="s">
        <v>6</v>
      </c>
      <c r="C624" s="1" t="s">
        <v>6820</v>
      </c>
      <c r="D624" s="1" t="s">
        <v>6821</v>
      </c>
      <c r="E624" s="1" t="s">
        <v>6822</v>
      </c>
      <c r="F624" s="1" t="s">
        <v>24172</v>
      </c>
      <c r="G624" s="14">
        <v>919446466910</v>
      </c>
      <c r="H624" s="1" t="s">
        <v>15</v>
      </c>
      <c r="I624" s="1" t="s">
        <v>41</v>
      </c>
      <c r="J624" s="1" t="s">
        <v>10</v>
      </c>
      <c r="K624" s="3" t="s">
        <v>42</v>
      </c>
      <c r="L624" s="1" t="s">
        <v>10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1"/>
      <c r="AA624" s="1" t="s">
        <v>16</v>
      </c>
      <c r="AB624" s="3" t="s">
        <v>12</v>
      </c>
      <c r="AC624" s="23" t="s">
        <v>37781</v>
      </c>
      <c r="AD624" s="23" t="s">
        <v>38817</v>
      </c>
      <c r="AE624" s="20" t="s">
        <v>47358</v>
      </c>
    </row>
    <row r="625" spans="1:31" ht="14.25" customHeight="1">
      <c r="A625" s="1">
        <v>624</v>
      </c>
      <c r="B625" s="9" t="s">
        <v>6</v>
      </c>
      <c r="C625" s="1" t="s">
        <v>6838</v>
      </c>
      <c r="D625" s="1" t="s">
        <v>6839</v>
      </c>
      <c r="E625" s="1" t="s">
        <v>5641</v>
      </c>
      <c r="F625" s="1" t="s">
        <v>31819</v>
      </c>
      <c r="G625" s="14">
        <v>91949191164</v>
      </c>
      <c r="H625" s="1" t="s">
        <v>8</v>
      </c>
      <c r="I625" s="1" t="s">
        <v>9</v>
      </c>
      <c r="J625" s="1" t="s">
        <v>10</v>
      </c>
      <c r="K625" s="3" t="s">
        <v>17</v>
      </c>
      <c r="L625" s="1" t="s">
        <v>10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1"/>
      <c r="AA625" s="1" t="s">
        <v>16</v>
      </c>
      <c r="AB625" s="3" t="s">
        <v>12</v>
      </c>
      <c r="AC625" s="23" t="s">
        <v>37781</v>
      </c>
      <c r="AD625" s="23" t="s">
        <v>38818</v>
      </c>
      <c r="AE625" s="20" t="s">
        <v>47358</v>
      </c>
    </row>
    <row r="626" spans="1:31" ht="14.25" customHeight="1">
      <c r="A626" s="1">
        <v>625</v>
      </c>
      <c r="B626" s="9" t="s">
        <v>6</v>
      </c>
      <c r="C626" s="1" t="s">
        <v>6853</v>
      </c>
      <c r="D626" s="1" t="s">
        <v>223</v>
      </c>
      <c r="E626" s="1" t="s">
        <v>824</v>
      </c>
      <c r="F626" s="1" t="s">
        <v>31823</v>
      </c>
      <c r="G626" s="14">
        <v>916964410104</v>
      </c>
      <c r="H626" s="1" t="s">
        <v>20</v>
      </c>
      <c r="I626" s="1" t="s">
        <v>62</v>
      </c>
      <c r="J626" s="1" t="s">
        <v>10</v>
      </c>
      <c r="K626" s="3" t="s">
        <v>213</v>
      </c>
      <c r="L626" s="1" t="s">
        <v>10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1"/>
      <c r="AA626" s="1" t="s">
        <v>16</v>
      </c>
      <c r="AB626" s="3" t="s">
        <v>12</v>
      </c>
      <c r="AC626" s="23" t="s">
        <v>37781</v>
      </c>
      <c r="AD626" s="23" t="s">
        <v>38819</v>
      </c>
      <c r="AE626" t="s">
        <v>35397</v>
      </c>
    </row>
    <row r="627" spans="1:31" ht="14.25" customHeight="1">
      <c r="A627" s="1">
        <v>626</v>
      </c>
      <c r="B627" s="9" t="s">
        <v>6</v>
      </c>
      <c r="C627" s="1" t="s">
        <v>6860</v>
      </c>
      <c r="D627" s="1" t="s">
        <v>6861</v>
      </c>
      <c r="E627" s="1" t="s">
        <v>139</v>
      </c>
      <c r="F627" s="1" t="s">
        <v>34041</v>
      </c>
      <c r="G627" s="14">
        <v>914400609410</v>
      </c>
      <c r="H627" s="1" t="s">
        <v>20</v>
      </c>
      <c r="I627" s="1" t="s">
        <v>9</v>
      </c>
      <c r="J627" s="1" t="s">
        <v>10</v>
      </c>
      <c r="K627" s="3" t="s">
        <v>17</v>
      </c>
      <c r="L627" s="1" t="s">
        <v>10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1"/>
      <c r="AA627" s="1" t="s">
        <v>11</v>
      </c>
      <c r="AB627" s="3" t="s">
        <v>13</v>
      </c>
      <c r="AC627" s="23" t="s">
        <v>37781</v>
      </c>
      <c r="AD627" s="23" t="s">
        <v>38820</v>
      </c>
      <c r="AE627" t="s">
        <v>35397</v>
      </c>
    </row>
    <row r="628" spans="1:31" ht="14.25" customHeight="1">
      <c r="A628" s="1">
        <v>627</v>
      </c>
      <c r="B628" s="9" t="s">
        <v>6</v>
      </c>
      <c r="C628" s="1" t="s">
        <v>6864</v>
      </c>
      <c r="D628" s="1" t="s">
        <v>318</v>
      </c>
      <c r="E628" s="1" t="s">
        <v>40</v>
      </c>
      <c r="F628" s="1" t="s">
        <v>24190</v>
      </c>
      <c r="G628" s="14">
        <v>9194914411</v>
      </c>
      <c r="H628" s="1" t="s">
        <v>20</v>
      </c>
      <c r="I628" s="1" t="s">
        <v>9</v>
      </c>
      <c r="J628" s="1" t="s">
        <v>10</v>
      </c>
      <c r="K628" s="3" t="s">
        <v>17</v>
      </c>
      <c r="L628" s="1" t="s">
        <v>10</v>
      </c>
      <c r="M628" s="4" t="s">
        <v>42</v>
      </c>
      <c r="N628" s="3" t="str">
        <f>J628</f>
        <v>[&lt;30 Lacs]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1"/>
      <c r="AA628" s="1" t="s">
        <v>16</v>
      </c>
      <c r="AB628" s="3" t="s">
        <v>12</v>
      </c>
      <c r="AC628" s="23" t="s">
        <v>37781</v>
      </c>
      <c r="AD628" s="23" t="s">
        <v>38821</v>
      </c>
      <c r="AE628" t="s">
        <v>35396</v>
      </c>
    </row>
    <row r="629" spans="1:31" ht="14.25" customHeight="1">
      <c r="A629" s="1">
        <v>628</v>
      </c>
      <c r="B629" s="9" t="s">
        <v>6</v>
      </c>
      <c r="C629" s="1" t="s">
        <v>6867</v>
      </c>
      <c r="D629" s="1" t="s">
        <v>3129</v>
      </c>
      <c r="E629" s="1" t="s">
        <v>6868</v>
      </c>
      <c r="F629" s="1" t="s">
        <v>24192</v>
      </c>
      <c r="G629" s="14">
        <v>91490640961</v>
      </c>
      <c r="H629" s="1" t="s">
        <v>8</v>
      </c>
      <c r="I629" s="1" t="s">
        <v>62</v>
      </c>
      <c r="J629" s="1" t="s">
        <v>10</v>
      </c>
      <c r="K629" s="3" t="s">
        <v>17</v>
      </c>
      <c r="L629" s="1" t="s">
        <v>10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1"/>
      <c r="AA629" s="1" t="s">
        <v>16</v>
      </c>
      <c r="AB629" s="3" t="s">
        <v>12</v>
      </c>
      <c r="AC629" s="23" t="s">
        <v>37781</v>
      </c>
      <c r="AD629" s="23" t="s">
        <v>38822</v>
      </c>
      <c r="AE629" t="s">
        <v>35396</v>
      </c>
    </row>
    <row r="630" spans="1:31" ht="14.25" customHeight="1">
      <c r="A630" s="1">
        <v>629</v>
      </c>
      <c r="B630" s="1" t="s">
        <v>54</v>
      </c>
      <c r="C630" s="1" t="s">
        <v>6884</v>
      </c>
      <c r="D630" s="1" t="s">
        <v>318</v>
      </c>
      <c r="E630" s="1" t="s">
        <v>255</v>
      </c>
      <c r="F630" s="1" t="s">
        <v>24200</v>
      </c>
      <c r="G630" s="14">
        <v>91964606444</v>
      </c>
      <c r="H630" s="1" t="s">
        <v>20</v>
      </c>
      <c r="I630" s="1" t="s">
        <v>41</v>
      </c>
      <c r="J630" s="1" t="s">
        <v>10</v>
      </c>
      <c r="K630" s="3" t="s">
        <v>17</v>
      </c>
      <c r="L630" s="1" t="s">
        <v>10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1"/>
      <c r="AA630" s="1" t="s">
        <v>16</v>
      </c>
      <c r="AB630" s="3" t="s">
        <v>12</v>
      </c>
      <c r="AC630" s="23" t="s">
        <v>37781</v>
      </c>
      <c r="AD630" s="23" t="s">
        <v>38823</v>
      </c>
      <c r="AE630" t="s">
        <v>35397</v>
      </c>
    </row>
    <row r="631" spans="1:31" ht="14.25" customHeight="1">
      <c r="A631" s="1">
        <v>630</v>
      </c>
      <c r="B631" s="1" t="s">
        <v>54</v>
      </c>
      <c r="C631" s="1" t="s">
        <v>6899</v>
      </c>
      <c r="D631" s="1" t="s">
        <v>1227</v>
      </c>
      <c r="E631" s="1" t="s">
        <v>139</v>
      </c>
      <c r="F631" s="1" t="s">
        <v>34048</v>
      </c>
      <c r="G631" s="14">
        <v>919946019604</v>
      </c>
      <c r="H631" s="1" t="s">
        <v>15</v>
      </c>
      <c r="I631" s="1" t="s">
        <v>9</v>
      </c>
      <c r="J631" s="1" t="s">
        <v>10</v>
      </c>
      <c r="K631" s="3" t="s">
        <v>27</v>
      </c>
      <c r="L631" s="1" t="s">
        <v>10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1"/>
      <c r="AA631" s="1" t="s">
        <v>16</v>
      </c>
      <c r="AB631" s="3" t="s">
        <v>12</v>
      </c>
      <c r="AC631" s="23" t="s">
        <v>37781</v>
      </c>
      <c r="AD631" s="23" t="s">
        <v>38824</v>
      </c>
      <c r="AE631" t="s">
        <v>35397</v>
      </c>
    </row>
    <row r="632" spans="1:31" ht="14.25" customHeight="1">
      <c r="A632" s="1">
        <v>631</v>
      </c>
      <c r="B632" s="9" t="s">
        <v>6</v>
      </c>
      <c r="C632" s="1" t="s">
        <v>6912</v>
      </c>
      <c r="D632" s="1" t="s">
        <v>3926</v>
      </c>
      <c r="E632" s="1" t="s">
        <v>2302</v>
      </c>
      <c r="F632" s="1" t="s">
        <v>24216</v>
      </c>
      <c r="G632" s="14">
        <v>91096961444</v>
      </c>
      <c r="H632" s="1" t="s">
        <v>15</v>
      </c>
      <c r="I632" s="1" t="s">
        <v>62</v>
      </c>
      <c r="J632" s="1" t="s">
        <v>10</v>
      </c>
      <c r="K632" s="3" t="s">
        <v>63</v>
      </c>
      <c r="L632" s="1" t="s">
        <v>10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1"/>
      <c r="AA632" s="1" t="s">
        <v>16</v>
      </c>
      <c r="AB632" s="3" t="s">
        <v>12</v>
      </c>
      <c r="AC632" s="23" t="s">
        <v>37781</v>
      </c>
      <c r="AD632" s="23" t="s">
        <v>38825</v>
      </c>
      <c r="AE632" s="20" t="s">
        <v>47358</v>
      </c>
    </row>
    <row r="633" spans="1:31" ht="14.25" customHeight="1">
      <c r="A633" s="1">
        <v>632</v>
      </c>
      <c r="B633" s="9" t="s">
        <v>6</v>
      </c>
      <c r="C633" s="1" t="s">
        <v>6943</v>
      </c>
      <c r="D633" s="1" t="s">
        <v>35461</v>
      </c>
      <c r="E633" s="1" t="s">
        <v>999</v>
      </c>
      <c r="F633" s="1" t="s">
        <v>24231</v>
      </c>
      <c r="G633" s="14">
        <v>919944644466</v>
      </c>
      <c r="H633" s="1" t="s">
        <v>8</v>
      </c>
      <c r="I633" s="1" t="s">
        <v>41</v>
      </c>
      <c r="J633" s="1" t="s">
        <v>10</v>
      </c>
      <c r="K633" s="3" t="s">
        <v>213</v>
      </c>
      <c r="L633" s="1" t="s">
        <v>10</v>
      </c>
      <c r="M633" s="4" t="s">
        <v>17</v>
      </c>
      <c r="N633" s="3" t="str">
        <f>J633</f>
        <v>[&lt;30 Lacs]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1"/>
      <c r="AA633" s="1" t="s">
        <v>16</v>
      </c>
      <c r="AB633" s="3" t="s">
        <v>12</v>
      </c>
      <c r="AC633" s="23" t="s">
        <v>37781</v>
      </c>
      <c r="AD633" s="23" t="s">
        <v>38826</v>
      </c>
      <c r="AE633" t="s">
        <v>35398</v>
      </c>
    </row>
    <row r="634" spans="1:31" ht="14.25" customHeight="1">
      <c r="A634" s="1">
        <v>633</v>
      </c>
      <c r="B634" s="9" t="s">
        <v>6</v>
      </c>
      <c r="C634" s="1" t="s">
        <v>6956</v>
      </c>
      <c r="D634" s="1" t="s">
        <v>965</v>
      </c>
      <c r="E634" s="1" t="s">
        <v>2141</v>
      </c>
      <c r="F634" s="1" t="s">
        <v>31830</v>
      </c>
      <c r="G634" s="14">
        <v>91994060494</v>
      </c>
      <c r="H634" s="1" t="s">
        <v>20</v>
      </c>
      <c r="I634" s="1" t="s">
        <v>62</v>
      </c>
      <c r="J634" s="1" t="s">
        <v>10</v>
      </c>
      <c r="K634" s="3" t="s">
        <v>63</v>
      </c>
      <c r="L634" s="1" t="s">
        <v>10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1"/>
      <c r="AA634" s="1" t="s">
        <v>16</v>
      </c>
      <c r="AB634" s="3" t="s">
        <v>12</v>
      </c>
      <c r="AC634" s="23" t="s">
        <v>37781</v>
      </c>
      <c r="AD634" s="23" t="s">
        <v>38827</v>
      </c>
      <c r="AE634" t="s">
        <v>35397</v>
      </c>
    </row>
    <row r="635" spans="1:31" ht="14.25" customHeight="1">
      <c r="A635" s="1">
        <v>634</v>
      </c>
      <c r="B635" s="9" t="s">
        <v>6</v>
      </c>
      <c r="C635" s="1" t="s">
        <v>6973</v>
      </c>
      <c r="D635" s="1" t="s">
        <v>89</v>
      </c>
      <c r="E635" s="1" t="s">
        <v>1311</v>
      </c>
      <c r="F635" s="1" t="s">
        <v>31833</v>
      </c>
      <c r="G635" s="14">
        <v>914466409940</v>
      </c>
      <c r="H635" s="1" t="s">
        <v>8</v>
      </c>
      <c r="I635" s="1" t="s">
        <v>9</v>
      </c>
      <c r="J635" s="1" t="s">
        <v>10</v>
      </c>
      <c r="K635" s="3" t="s">
        <v>17</v>
      </c>
      <c r="L635" s="1" t="s">
        <v>10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1"/>
      <c r="AA635" s="1" t="s">
        <v>16</v>
      </c>
      <c r="AB635" s="3" t="s">
        <v>12</v>
      </c>
      <c r="AC635" s="23" t="s">
        <v>37781</v>
      </c>
      <c r="AD635" s="23" t="s">
        <v>38828</v>
      </c>
      <c r="AE635" t="s">
        <v>35398</v>
      </c>
    </row>
    <row r="636" spans="1:31" ht="14.25" customHeight="1">
      <c r="A636" s="1">
        <v>635</v>
      </c>
      <c r="B636" s="9" t="s">
        <v>6</v>
      </c>
      <c r="C636" s="1" t="s">
        <v>7033</v>
      </c>
      <c r="D636" s="1" t="s">
        <v>7034</v>
      </c>
      <c r="E636" s="1" t="s">
        <v>87</v>
      </c>
      <c r="F636" s="1" t="s">
        <v>7035</v>
      </c>
      <c r="G636" s="14">
        <v>9190999644</v>
      </c>
      <c r="H636" s="1" t="s">
        <v>20</v>
      </c>
      <c r="I636" s="1" t="s">
        <v>9</v>
      </c>
      <c r="J636" s="1" t="s">
        <v>10</v>
      </c>
      <c r="K636" s="3" t="s">
        <v>17</v>
      </c>
      <c r="L636" s="1" t="s">
        <v>10</v>
      </c>
      <c r="M636" s="4" t="s">
        <v>42</v>
      </c>
      <c r="N636" s="3" t="str">
        <f>J636</f>
        <v>[&lt;30 Lacs]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1"/>
      <c r="AA636" s="1" t="s">
        <v>16</v>
      </c>
      <c r="AB636" s="3" t="s">
        <v>12</v>
      </c>
      <c r="AC636" s="23" t="s">
        <v>37781</v>
      </c>
      <c r="AD636" s="23" t="s">
        <v>38829</v>
      </c>
      <c r="AE636" s="20" t="s">
        <v>47358</v>
      </c>
    </row>
    <row r="637" spans="1:31" ht="14.25" customHeight="1">
      <c r="A637" s="1">
        <v>636</v>
      </c>
      <c r="B637" s="9" t="s">
        <v>6</v>
      </c>
      <c r="C637" s="1" t="s">
        <v>7058</v>
      </c>
      <c r="D637" s="1" t="s">
        <v>1605</v>
      </c>
      <c r="E637" s="1" t="s">
        <v>7059</v>
      </c>
      <c r="F637" s="1" t="s">
        <v>24292</v>
      </c>
      <c r="G637" s="14">
        <v>91949149</v>
      </c>
      <c r="H637" s="1" t="s">
        <v>8</v>
      </c>
      <c r="I637" s="1" t="s">
        <v>62</v>
      </c>
      <c r="J637" s="1" t="s">
        <v>10</v>
      </c>
      <c r="K637" s="3" t="s">
        <v>17</v>
      </c>
      <c r="L637" s="1" t="s">
        <v>10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1"/>
      <c r="AA637" s="1" t="s">
        <v>16</v>
      </c>
      <c r="AB637" s="3" t="s">
        <v>12</v>
      </c>
      <c r="AC637" s="23" t="s">
        <v>37781</v>
      </c>
      <c r="AD637" s="23" t="s">
        <v>38830</v>
      </c>
      <c r="AE637" t="s">
        <v>35398</v>
      </c>
    </row>
    <row r="638" spans="1:31" ht="14.25" customHeight="1">
      <c r="A638" s="1">
        <v>637</v>
      </c>
      <c r="B638" s="9" t="s">
        <v>6</v>
      </c>
      <c r="C638" s="1" t="s">
        <v>7070</v>
      </c>
      <c r="D638" s="1" t="s">
        <v>7071</v>
      </c>
      <c r="E638" s="1" t="s">
        <v>7072</v>
      </c>
      <c r="F638" s="1" t="s">
        <v>24295</v>
      </c>
      <c r="G638" s="14">
        <v>91949964961</v>
      </c>
      <c r="H638" s="1" t="s">
        <v>8</v>
      </c>
      <c r="I638" s="1" t="s">
        <v>62</v>
      </c>
      <c r="J638" s="1" t="s">
        <v>10</v>
      </c>
      <c r="K638" s="3" t="s">
        <v>171</v>
      </c>
      <c r="L638" s="1" t="s">
        <v>10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1"/>
      <c r="AA638" s="1" t="s">
        <v>16</v>
      </c>
      <c r="AB638" s="3" t="s">
        <v>12</v>
      </c>
      <c r="AC638" s="23" t="s">
        <v>37781</v>
      </c>
      <c r="AD638" s="23" t="s">
        <v>38831</v>
      </c>
      <c r="AE638" t="s">
        <v>35396</v>
      </c>
    </row>
    <row r="639" spans="1:31" ht="14.25" customHeight="1">
      <c r="A639" s="1">
        <v>638</v>
      </c>
      <c r="B639" s="9" t="s">
        <v>6</v>
      </c>
      <c r="C639" s="1" t="s">
        <v>7086</v>
      </c>
      <c r="D639" s="1" t="s">
        <v>1857</v>
      </c>
      <c r="E639" s="1" t="s">
        <v>5536</v>
      </c>
      <c r="F639" s="1" t="s">
        <v>34066</v>
      </c>
      <c r="G639" s="14">
        <v>91994446044</v>
      </c>
      <c r="H639" s="1" t="s">
        <v>8</v>
      </c>
      <c r="I639" s="1" t="s">
        <v>9</v>
      </c>
      <c r="J639" s="1" t="s">
        <v>10</v>
      </c>
      <c r="K639" s="3" t="s">
        <v>17</v>
      </c>
      <c r="L639" s="1" t="s">
        <v>10</v>
      </c>
      <c r="M639" s="4" t="s">
        <v>42</v>
      </c>
      <c r="N639" s="3" t="str">
        <f>J639</f>
        <v>[&lt;30 Lacs]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1"/>
      <c r="AA639" s="1" t="s">
        <v>16</v>
      </c>
      <c r="AB639" s="3" t="s">
        <v>12</v>
      </c>
      <c r="AC639" s="23" t="s">
        <v>37781</v>
      </c>
      <c r="AD639" s="23" t="s">
        <v>38832</v>
      </c>
      <c r="AE639" t="s">
        <v>35398</v>
      </c>
    </row>
    <row r="640" spans="1:31" ht="14.25" customHeight="1">
      <c r="A640" s="1">
        <v>639</v>
      </c>
      <c r="B640" s="9" t="s">
        <v>6</v>
      </c>
      <c r="C640" s="1" t="s">
        <v>7093</v>
      </c>
      <c r="D640" s="1" t="s">
        <v>7094</v>
      </c>
      <c r="E640" s="1" t="s">
        <v>558</v>
      </c>
      <c r="F640" s="1" t="s">
        <v>20917</v>
      </c>
      <c r="G640" s="14">
        <v>919446964661</v>
      </c>
      <c r="H640" s="1" t="s">
        <v>20</v>
      </c>
      <c r="I640" s="1" t="s">
        <v>37779</v>
      </c>
      <c r="J640" s="1" t="s">
        <v>10</v>
      </c>
      <c r="K640" s="3" t="s">
        <v>213</v>
      </c>
      <c r="L640" s="1" t="s">
        <v>10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1"/>
      <c r="AA640" s="1" t="s">
        <v>16</v>
      </c>
      <c r="AB640" s="3" t="s">
        <v>12</v>
      </c>
      <c r="AC640" s="23" t="s">
        <v>37781</v>
      </c>
      <c r="AD640" s="23" t="s">
        <v>38833</v>
      </c>
      <c r="AE640" t="s">
        <v>35396</v>
      </c>
    </row>
    <row r="641" spans="1:31" ht="14.25" customHeight="1">
      <c r="A641" s="1">
        <v>640</v>
      </c>
      <c r="B641" s="9" t="s">
        <v>6</v>
      </c>
      <c r="C641" s="1" t="s">
        <v>7098</v>
      </c>
      <c r="D641" s="1" t="s">
        <v>7099</v>
      </c>
      <c r="E641" s="1" t="s">
        <v>40</v>
      </c>
      <c r="F641" s="1" t="s">
        <v>24307</v>
      </c>
      <c r="G641" s="14">
        <v>919904694</v>
      </c>
      <c r="H641" s="1" t="s">
        <v>37</v>
      </c>
      <c r="I641" s="1" t="s">
        <v>9</v>
      </c>
      <c r="J641" s="1" t="s">
        <v>10</v>
      </c>
      <c r="K641" s="3" t="s">
        <v>17</v>
      </c>
      <c r="L641" s="1" t="s">
        <v>10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1"/>
      <c r="AA641" s="1" t="s">
        <v>11</v>
      </c>
      <c r="AB641" s="3" t="s">
        <v>13</v>
      </c>
      <c r="AC641" s="23" t="s">
        <v>37781</v>
      </c>
      <c r="AD641" s="23" t="s">
        <v>38834</v>
      </c>
      <c r="AE641" t="s">
        <v>35398</v>
      </c>
    </row>
    <row r="642" spans="1:31" ht="14.25" customHeight="1">
      <c r="A642" s="1">
        <v>641</v>
      </c>
      <c r="B642" s="9" t="s">
        <v>6</v>
      </c>
      <c r="C642" s="1" t="s">
        <v>7102</v>
      </c>
      <c r="D642" s="1" t="s">
        <v>961</v>
      </c>
      <c r="E642" s="1" t="s">
        <v>40</v>
      </c>
      <c r="F642" s="1" t="s">
        <v>24308</v>
      </c>
      <c r="G642" s="14">
        <v>91969490604</v>
      </c>
      <c r="H642" s="1" t="s">
        <v>8</v>
      </c>
      <c r="I642" s="1" t="s">
        <v>9</v>
      </c>
      <c r="J642" s="1" t="s">
        <v>10</v>
      </c>
      <c r="K642" s="3" t="s">
        <v>63</v>
      </c>
      <c r="L642" s="1" t="s">
        <v>10</v>
      </c>
      <c r="M642" s="4" t="s">
        <v>17</v>
      </c>
      <c r="N642" s="3" t="str">
        <f t="shared" ref="N642:N644" si="12">J642</f>
        <v>[&lt;30 Lacs]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1"/>
      <c r="AA642" s="1" t="s">
        <v>16</v>
      </c>
      <c r="AB642" s="3" t="s">
        <v>12</v>
      </c>
      <c r="AC642" s="23" t="s">
        <v>37781</v>
      </c>
      <c r="AD642" s="23" t="s">
        <v>38835</v>
      </c>
      <c r="AE642" t="s">
        <v>35397</v>
      </c>
    </row>
    <row r="643" spans="1:31" ht="14.25" customHeight="1">
      <c r="A643" s="1">
        <v>642</v>
      </c>
      <c r="B643" s="9" t="s">
        <v>6</v>
      </c>
      <c r="C643" s="1" t="s">
        <v>7103</v>
      </c>
      <c r="D643" s="1" t="s">
        <v>7104</v>
      </c>
      <c r="E643" s="1" t="s">
        <v>40</v>
      </c>
      <c r="F643" s="1" t="s">
        <v>24309</v>
      </c>
      <c r="G643" s="14">
        <v>9194461606</v>
      </c>
      <c r="H643" s="1" t="s">
        <v>8</v>
      </c>
      <c r="I643" s="1" t="s">
        <v>62</v>
      </c>
      <c r="J643" s="1" t="s">
        <v>10</v>
      </c>
      <c r="K643" s="3" t="s">
        <v>63</v>
      </c>
      <c r="L643" s="1" t="s">
        <v>10</v>
      </c>
      <c r="M643" s="3" t="s">
        <v>213</v>
      </c>
      <c r="N643" s="3" t="str">
        <f t="shared" si="12"/>
        <v>[&lt;30 Lacs]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1"/>
      <c r="AA643" s="1" t="s">
        <v>16</v>
      </c>
      <c r="AB643" s="3" t="s">
        <v>12</v>
      </c>
      <c r="AC643" s="23" t="s">
        <v>37781</v>
      </c>
      <c r="AD643" s="23" t="s">
        <v>38836</v>
      </c>
      <c r="AE643" t="s">
        <v>35397</v>
      </c>
    </row>
    <row r="644" spans="1:31" ht="14.25" customHeight="1">
      <c r="A644" s="1">
        <v>643</v>
      </c>
      <c r="B644" s="9" t="s">
        <v>6</v>
      </c>
      <c r="C644" s="1" t="s">
        <v>7106</v>
      </c>
      <c r="D644" s="1" t="s">
        <v>7107</v>
      </c>
      <c r="E644" s="1" t="s">
        <v>40</v>
      </c>
      <c r="F644" s="1" t="s">
        <v>24311</v>
      </c>
      <c r="G644" s="14">
        <v>919919446</v>
      </c>
      <c r="H644" s="1" t="s">
        <v>8</v>
      </c>
      <c r="I644" s="1" t="s">
        <v>107</v>
      </c>
      <c r="J644" s="1" t="s">
        <v>10</v>
      </c>
      <c r="K644" s="3" t="s">
        <v>213</v>
      </c>
      <c r="L644" s="1" t="s">
        <v>10</v>
      </c>
      <c r="M644" s="4" t="s">
        <v>42</v>
      </c>
      <c r="N644" s="3" t="str">
        <f t="shared" si="12"/>
        <v>[&lt;30 Lacs]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1"/>
      <c r="AA644" s="1" t="s">
        <v>16</v>
      </c>
      <c r="AB644" s="3" t="s">
        <v>12</v>
      </c>
      <c r="AC644" s="23" t="s">
        <v>37781</v>
      </c>
      <c r="AD644" s="23" t="s">
        <v>38837</v>
      </c>
      <c r="AE644" t="s">
        <v>35396</v>
      </c>
    </row>
    <row r="645" spans="1:31" ht="14.25" customHeight="1">
      <c r="A645" s="1">
        <v>644</v>
      </c>
      <c r="B645" s="9" t="s">
        <v>6</v>
      </c>
      <c r="C645" s="1" t="s">
        <v>7108</v>
      </c>
      <c r="D645" s="1" t="s">
        <v>2337</v>
      </c>
      <c r="E645" s="1" t="s">
        <v>40</v>
      </c>
      <c r="F645" s="1" t="s">
        <v>24312</v>
      </c>
      <c r="G645" s="14">
        <v>91990960414</v>
      </c>
      <c r="H645" s="1" t="s">
        <v>8</v>
      </c>
      <c r="I645" s="1" t="s">
        <v>9</v>
      </c>
      <c r="J645" s="1" t="s">
        <v>10</v>
      </c>
      <c r="K645" s="3" t="s">
        <v>17</v>
      </c>
      <c r="L645" s="1" t="s">
        <v>10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1"/>
      <c r="AA645" s="1" t="s">
        <v>11</v>
      </c>
      <c r="AB645" s="3" t="s">
        <v>321</v>
      </c>
      <c r="AC645" s="23" t="s">
        <v>37781</v>
      </c>
      <c r="AD645" s="23" t="s">
        <v>38838</v>
      </c>
      <c r="AE645" s="20" t="s">
        <v>47358</v>
      </c>
    </row>
    <row r="646" spans="1:31" ht="14.25" customHeight="1">
      <c r="A646" s="1">
        <v>645</v>
      </c>
      <c r="B646" s="9" t="s">
        <v>6</v>
      </c>
      <c r="C646" s="1" t="s">
        <v>7110</v>
      </c>
      <c r="D646" s="1" t="s">
        <v>1952</v>
      </c>
      <c r="E646" s="1" t="s">
        <v>40</v>
      </c>
      <c r="F646" s="1" t="s">
        <v>24313</v>
      </c>
      <c r="G646" s="14">
        <v>91914160400</v>
      </c>
      <c r="H646" s="1" t="s">
        <v>20</v>
      </c>
      <c r="I646" s="1" t="s">
        <v>9</v>
      </c>
      <c r="J646" s="1" t="s">
        <v>10</v>
      </c>
      <c r="K646" s="3" t="s">
        <v>171</v>
      </c>
      <c r="L646" s="1" t="s">
        <v>10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1"/>
      <c r="AA646" s="1" t="s">
        <v>16</v>
      </c>
      <c r="AB646" s="3" t="s">
        <v>12</v>
      </c>
      <c r="AC646" s="23" t="s">
        <v>37781</v>
      </c>
      <c r="AD646" s="23" t="s">
        <v>38839</v>
      </c>
      <c r="AE646" t="s">
        <v>35397</v>
      </c>
    </row>
    <row r="647" spans="1:31" ht="14.25" customHeight="1">
      <c r="A647" s="1">
        <v>646</v>
      </c>
      <c r="B647" s="9" t="s">
        <v>6</v>
      </c>
      <c r="C647" s="1" t="s">
        <v>7123</v>
      </c>
      <c r="D647" s="1" t="s">
        <v>1801</v>
      </c>
      <c r="E647" s="1" t="s">
        <v>2141</v>
      </c>
      <c r="F647" s="1" t="s">
        <v>24320</v>
      </c>
      <c r="G647" s="14">
        <v>916444449</v>
      </c>
      <c r="H647" s="1" t="s">
        <v>8</v>
      </c>
      <c r="I647" s="1" t="s">
        <v>41</v>
      </c>
      <c r="J647" s="1" t="s">
        <v>10</v>
      </c>
      <c r="K647" s="3" t="s">
        <v>213</v>
      </c>
      <c r="L647" s="1" t="s">
        <v>10</v>
      </c>
      <c r="M647" s="4" t="s">
        <v>17</v>
      </c>
      <c r="N647" s="3" t="str">
        <f>J647</f>
        <v>[&lt;30 Lacs]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1"/>
      <c r="AA647" s="1" t="s">
        <v>16</v>
      </c>
      <c r="AB647" s="3" t="s">
        <v>12</v>
      </c>
      <c r="AC647" s="23" t="s">
        <v>37781</v>
      </c>
      <c r="AD647" s="23" t="s">
        <v>38840</v>
      </c>
      <c r="AE647" t="s">
        <v>35396</v>
      </c>
    </row>
    <row r="648" spans="1:31" ht="14.25" customHeight="1">
      <c r="A648" s="1">
        <v>647</v>
      </c>
      <c r="B648" s="1" t="s">
        <v>54</v>
      </c>
      <c r="C648" s="1" t="s">
        <v>7135</v>
      </c>
      <c r="D648" s="1" t="s">
        <v>1279</v>
      </c>
      <c r="E648" s="1" t="s">
        <v>7635</v>
      </c>
      <c r="F648" s="1" t="s">
        <v>31850</v>
      </c>
      <c r="G648" s="14">
        <v>91999400499</v>
      </c>
      <c r="H648" s="1" t="s">
        <v>20</v>
      </c>
      <c r="I648" s="1" t="s">
        <v>41</v>
      </c>
      <c r="J648" s="1" t="s">
        <v>10</v>
      </c>
      <c r="K648" s="3" t="s">
        <v>17</v>
      </c>
      <c r="L648" s="1" t="s">
        <v>10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1"/>
      <c r="AA648" s="1" t="s">
        <v>16</v>
      </c>
      <c r="AB648" s="3" t="s">
        <v>12</v>
      </c>
      <c r="AC648" s="23" t="s">
        <v>37781</v>
      </c>
      <c r="AD648" s="23" t="s">
        <v>38841</v>
      </c>
      <c r="AE648" t="s">
        <v>35396</v>
      </c>
    </row>
    <row r="649" spans="1:31" ht="14.25" customHeight="1">
      <c r="A649" s="1">
        <v>648</v>
      </c>
      <c r="B649" s="1" t="s">
        <v>54</v>
      </c>
      <c r="C649" s="1" t="s">
        <v>7169</v>
      </c>
      <c r="D649" s="1" t="s">
        <v>773</v>
      </c>
      <c r="E649" s="1" t="s">
        <v>487</v>
      </c>
      <c r="F649" s="1" t="s">
        <v>31854</v>
      </c>
      <c r="G649" s="14">
        <v>919444496</v>
      </c>
      <c r="H649" s="1" t="s">
        <v>8</v>
      </c>
      <c r="I649" s="1" t="s">
        <v>41</v>
      </c>
      <c r="J649" s="1" t="s">
        <v>10</v>
      </c>
      <c r="K649" s="3" t="s">
        <v>213</v>
      </c>
      <c r="L649" s="1" t="s">
        <v>10</v>
      </c>
      <c r="M649" s="4" t="s">
        <v>17</v>
      </c>
      <c r="N649" s="3" t="str">
        <f>J649</f>
        <v>[&lt;30 Lacs]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1"/>
      <c r="AA649" s="1" t="s">
        <v>16</v>
      </c>
      <c r="AB649" s="3" t="s">
        <v>12</v>
      </c>
      <c r="AC649" s="23" t="s">
        <v>37781</v>
      </c>
      <c r="AD649" s="23" t="s">
        <v>38516</v>
      </c>
      <c r="AE649" t="s">
        <v>35397</v>
      </c>
    </row>
    <row r="650" spans="1:31" ht="14.25" customHeight="1">
      <c r="A650" s="1">
        <v>649</v>
      </c>
      <c r="B650" s="9" t="s">
        <v>6</v>
      </c>
      <c r="C650" s="1" t="s">
        <v>7181</v>
      </c>
      <c r="D650" s="1" t="s">
        <v>3722</v>
      </c>
      <c r="E650" s="1" t="s">
        <v>774</v>
      </c>
      <c r="F650" s="1" t="s">
        <v>31855</v>
      </c>
      <c r="G650" s="14">
        <v>916961664999</v>
      </c>
      <c r="H650" s="1" t="s">
        <v>8</v>
      </c>
      <c r="I650" s="1" t="s">
        <v>62</v>
      </c>
      <c r="J650" s="1" t="s">
        <v>10</v>
      </c>
      <c r="K650" s="3" t="s">
        <v>42</v>
      </c>
      <c r="L650" s="1" t="s">
        <v>10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1"/>
      <c r="AA650" s="1" t="s">
        <v>16</v>
      </c>
      <c r="AB650" s="3" t="s">
        <v>12</v>
      </c>
      <c r="AC650" s="23" t="s">
        <v>37781</v>
      </c>
      <c r="AD650" s="23" t="s">
        <v>38842</v>
      </c>
      <c r="AE650" s="20" t="s">
        <v>47358</v>
      </c>
    </row>
    <row r="651" spans="1:31" ht="14.25" customHeight="1">
      <c r="A651" s="1">
        <v>650</v>
      </c>
      <c r="B651" s="9" t="s">
        <v>6</v>
      </c>
      <c r="C651" s="1" t="s">
        <v>7183</v>
      </c>
      <c r="D651" s="1" t="s">
        <v>7184</v>
      </c>
      <c r="E651" s="1" t="s">
        <v>217</v>
      </c>
      <c r="F651" s="1" t="s">
        <v>31856</v>
      </c>
      <c r="G651" s="14">
        <v>9144000649</v>
      </c>
      <c r="H651" s="1" t="s">
        <v>15</v>
      </c>
      <c r="I651" s="1" t="s">
        <v>41</v>
      </c>
      <c r="J651" s="1" t="s">
        <v>10</v>
      </c>
      <c r="K651" s="3" t="s">
        <v>42</v>
      </c>
      <c r="L651" s="1" t="s">
        <v>10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1"/>
      <c r="AA651" s="1" t="s">
        <v>16</v>
      </c>
      <c r="AB651" s="3" t="s">
        <v>12</v>
      </c>
      <c r="AC651" s="23" t="s">
        <v>37781</v>
      </c>
      <c r="AD651" s="23" t="s">
        <v>38843</v>
      </c>
      <c r="AE651" t="s">
        <v>35398</v>
      </c>
    </row>
    <row r="652" spans="1:31" ht="14.25" customHeight="1">
      <c r="A652" s="1">
        <v>651</v>
      </c>
      <c r="B652" s="9" t="s">
        <v>6</v>
      </c>
      <c r="C652" s="1" t="s">
        <v>7209</v>
      </c>
      <c r="D652" s="1" t="s">
        <v>7210</v>
      </c>
      <c r="E652" s="1" t="s">
        <v>40</v>
      </c>
      <c r="F652" s="1" t="s">
        <v>24361</v>
      </c>
      <c r="G652" s="14">
        <v>914466619604</v>
      </c>
      <c r="H652" s="1" t="s">
        <v>8</v>
      </c>
      <c r="I652" s="1" t="s">
        <v>62</v>
      </c>
      <c r="J652" s="1" t="s">
        <v>10</v>
      </c>
      <c r="K652" s="3" t="s">
        <v>63</v>
      </c>
      <c r="L652" s="1" t="s">
        <v>10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1"/>
      <c r="AA652" s="1" t="s">
        <v>16</v>
      </c>
      <c r="AB652" s="3" t="s">
        <v>12</v>
      </c>
      <c r="AC652" s="23" t="s">
        <v>37781</v>
      </c>
      <c r="AD652" s="23" t="s">
        <v>38844</v>
      </c>
      <c r="AE652" t="s">
        <v>35397</v>
      </c>
    </row>
    <row r="653" spans="1:31" ht="14.25" customHeight="1">
      <c r="A653" s="1">
        <v>652</v>
      </c>
      <c r="B653" s="9" t="s">
        <v>6</v>
      </c>
      <c r="C653" s="1" t="s">
        <v>7223</v>
      </c>
      <c r="D653" s="1" t="s">
        <v>683</v>
      </c>
      <c r="E653" s="1" t="s">
        <v>87</v>
      </c>
      <c r="F653" s="1" t="s">
        <v>7224</v>
      </c>
      <c r="G653" s="14">
        <v>91496909469</v>
      </c>
      <c r="H653" s="1" t="s">
        <v>20</v>
      </c>
      <c r="I653" s="1" t="s">
        <v>41</v>
      </c>
      <c r="J653" s="1" t="s">
        <v>10</v>
      </c>
      <c r="K653" s="3" t="s">
        <v>17</v>
      </c>
      <c r="L653" s="1" t="s">
        <v>10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1"/>
      <c r="AA653" s="1" t="s">
        <v>16</v>
      </c>
      <c r="AB653" s="3" t="s">
        <v>12</v>
      </c>
      <c r="AC653" s="23" t="s">
        <v>37781</v>
      </c>
      <c r="AD653" s="23" t="s">
        <v>38845</v>
      </c>
      <c r="AE653" t="s">
        <v>35396</v>
      </c>
    </row>
    <row r="654" spans="1:31" ht="14.25" customHeight="1">
      <c r="A654" s="1">
        <v>653</v>
      </c>
      <c r="B654" s="9" t="s">
        <v>6</v>
      </c>
      <c r="C654" s="1" t="s">
        <v>7228</v>
      </c>
      <c r="D654" s="1" t="s">
        <v>7229</v>
      </c>
      <c r="E654" s="1" t="s">
        <v>3970</v>
      </c>
      <c r="F654" s="1" t="s">
        <v>31862</v>
      </c>
      <c r="G654" s="14">
        <v>919660906619</v>
      </c>
      <c r="H654" s="1" t="s">
        <v>20</v>
      </c>
      <c r="I654" s="1" t="s">
        <v>41</v>
      </c>
      <c r="J654" s="1" t="s">
        <v>10</v>
      </c>
      <c r="K654" s="3" t="s">
        <v>178</v>
      </c>
      <c r="L654" s="1" t="s">
        <v>10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1"/>
      <c r="AA654" s="1" t="s">
        <v>16</v>
      </c>
      <c r="AB654" s="3" t="s">
        <v>12</v>
      </c>
      <c r="AC654" s="23" t="s">
        <v>37781</v>
      </c>
      <c r="AD654" s="23" t="s">
        <v>38846</v>
      </c>
      <c r="AE654" t="s">
        <v>35397</v>
      </c>
    </row>
    <row r="655" spans="1:31" ht="14.25" customHeight="1">
      <c r="A655" s="1">
        <v>654</v>
      </c>
      <c r="B655" s="9" t="s">
        <v>6</v>
      </c>
      <c r="C655" s="1" t="s">
        <v>7237</v>
      </c>
      <c r="D655" s="1" t="s">
        <v>1305</v>
      </c>
      <c r="E655" s="1" t="s">
        <v>553</v>
      </c>
      <c r="F655" s="1" t="s">
        <v>24368</v>
      </c>
      <c r="G655" s="14">
        <v>919099660449</v>
      </c>
      <c r="H655" s="1" t="s">
        <v>20</v>
      </c>
      <c r="I655" s="1" t="s">
        <v>41</v>
      </c>
      <c r="J655" s="1" t="s">
        <v>10</v>
      </c>
      <c r="K655" s="3" t="s">
        <v>213</v>
      </c>
      <c r="L655" s="1" t="s">
        <v>10</v>
      </c>
      <c r="M655" s="4" t="s">
        <v>17</v>
      </c>
      <c r="N655" s="3" t="str">
        <f t="shared" ref="N655:N656" si="13">J655</f>
        <v>[&lt;30 Lacs]</v>
      </c>
      <c r="O655" s="3" t="s">
        <v>47349</v>
      </c>
      <c r="P655" s="3" t="s">
        <v>10</v>
      </c>
      <c r="Q655" s="3" t="s">
        <v>171</v>
      </c>
      <c r="R655" s="3" t="s">
        <v>10</v>
      </c>
      <c r="S655" s="3"/>
      <c r="T655" s="3"/>
      <c r="U655" s="3"/>
      <c r="V655" s="3"/>
      <c r="W655" s="3"/>
      <c r="X655" s="3"/>
      <c r="Y655" s="3"/>
      <c r="Z655" s="1"/>
      <c r="AA655" s="1" t="s">
        <v>16</v>
      </c>
      <c r="AB655" s="3" t="s">
        <v>12</v>
      </c>
      <c r="AC655" s="23" t="s">
        <v>37781</v>
      </c>
      <c r="AD655" s="23" t="s">
        <v>38847</v>
      </c>
      <c r="AE655" s="20" t="s">
        <v>47358</v>
      </c>
    </row>
    <row r="656" spans="1:31" ht="14.25" customHeight="1">
      <c r="A656" s="1">
        <v>655</v>
      </c>
      <c r="B656" s="9" t="s">
        <v>6</v>
      </c>
      <c r="C656" s="1" t="s">
        <v>7242</v>
      </c>
      <c r="D656" s="1" t="s">
        <v>723</v>
      </c>
      <c r="E656" s="1" t="s">
        <v>36584</v>
      </c>
      <c r="F656" s="1" t="s">
        <v>24373</v>
      </c>
      <c r="G656" s="14">
        <v>91416041669</v>
      </c>
      <c r="H656" s="1" t="s">
        <v>20</v>
      </c>
      <c r="I656" s="1" t="s">
        <v>9</v>
      </c>
      <c r="J656" s="1" t="s">
        <v>10</v>
      </c>
      <c r="K656" s="3" t="s">
        <v>63</v>
      </c>
      <c r="L656" s="1" t="s">
        <v>10</v>
      </c>
      <c r="M656" s="3" t="s">
        <v>213</v>
      </c>
      <c r="N656" s="3" t="str">
        <f t="shared" si="13"/>
        <v>[&lt;30 Lacs]</v>
      </c>
      <c r="O656" s="3" t="s">
        <v>17</v>
      </c>
      <c r="P656" s="3" t="s">
        <v>10</v>
      </c>
      <c r="Q656" s="3" t="s">
        <v>42</v>
      </c>
      <c r="R656" s="3" t="s">
        <v>10</v>
      </c>
      <c r="S656" s="3" t="s">
        <v>27</v>
      </c>
      <c r="T656" s="3" t="s">
        <v>10</v>
      </c>
      <c r="U656" s="3" t="s">
        <v>117</v>
      </c>
      <c r="V656" s="3" t="s">
        <v>10</v>
      </c>
      <c r="W656" s="3" t="s">
        <v>178</v>
      </c>
      <c r="X656" s="3" t="s">
        <v>10</v>
      </c>
      <c r="Y656" s="3" t="s">
        <v>171</v>
      </c>
      <c r="Z656" s="1" t="s">
        <v>10</v>
      </c>
      <c r="AA656" s="1" t="s">
        <v>16</v>
      </c>
      <c r="AB656" s="3" t="s">
        <v>12</v>
      </c>
      <c r="AC656" s="23" t="s">
        <v>37781</v>
      </c>
      <c r="AD656" s="23" t="s">
        <v>38848</v>
      </c>
      <c r="AE656" t="s">
        <v>35397</v>
      </c>
    </row>
    <row r="657" spans="1:31" ht="14.25" customHeight="1">
      <c r="A657" s="1">
        <v>656</v>
      </c>
      <c r="B657" s="9" t="s">
        <v>6</v>
      </c>
      <c r="C657" s="1" t="s">
        <v>7250</v>
      </c>
      <c r="D657" s="1" t="s">
        <v>1111</v>
      </c>
      <c r="E657" s="1" t="s">
        <v>7251</v>
      </c>
      <c r="F657" s="1" t="s">
        <v>24378</v>
      </c>
      <c r="G657" s="14">
        <v>91964964</v>
      </c>
      <c r="H657" s="1" t="s">
        <v>20</v>
      </c>
      <c r="I657" s="1" t="s">
        <v>41</v>
      </c>
      <c r="J657" s="1" t="s">
        <v>10</v>
      </c>
      <c r="K657" s="3" t="s">
        <v>17</v>
      </c>
      <c r="L657" s="1" t="s">
        <v>10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1"/>
      <c r="AA657" s="1" t="s">
        <v>16</v>
      </c>
      <c r="AB657" s="3" t="s">
        <v>12</v>
      </c>
      <c r="AC657" s="23" t="s">
        <v>37781</v>
      </c>
      <c r="AD657" s="23" t="s">
        <v>38849</v>
      </c>
      <c r="AE657" t="s">
        <v>35397</v>
      </c>
    </row>
    <row r="658" spans="1:31" ht="14.25" customHeight="1">
      <c r="A658" s="1">
        <v>657</v>
      </c>
      <c r="B658" s="1" t="s">
        <v>54</v>
      </c>
      <c r="C658" s="1" t="s">
        <v>7305</v>
      </c>
      <c r="D658" s="1" t="s">
        <v>35462</v>
      </c>
      <c r="E658" s="1" t="s">
        <v>139</v>
      </c>
      <c r="F658" s="1" t="s">
        <v>24410</v>
      </c>
      <c r="G658" s="14">
        <v>919946440</v>
      </c>
      <c r="H658" s="1" t="s">
        <v>20</v>
      </c>
      <c r="I658" s="1" t="s">
        <v>41</v>
      </c>
      <c r="J658" s="1" t="s">
        <v>10</v>
      </c>
      <c r="K658" s="3" t="s">
        <v>171</v>
      </c>
      <c r="L658" s="1" t="s">
        <v>10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1"/>
      <c r="AA658" s="1" t="s">
        <v>16</v>
      </c>
      <c r="AB658" s="3" t="s">
        <v>12</v>
      </c>
      <c r="AC658" s="23" t="s">
        <v>37781</v>
      </c>
      <c r="AD658" s="23" t="s">
        <v>38850</v>
      </c>
      <c r="AE658" t="s">
        <v>35398</v>
      </c>
    </row>
    <row r="659" spans="1:31" ht="14.25" customHeight="1">
      <c r="A659" s="1">
        <v>658</v>
      </c>
      <c r="B659" s="9" t="s">
        <v>6</v>
      </c>
      <c r="C659" s="1" t="s">
        <v>7311</v>
      </c>
      <c r="D659" s="1" t="s">
        <v>7312</v>
      </c>
      <c r="E659" s="1" t="s">
        <v>495</v>
      </c>
      <c r="F659" s="1" t="s">
        <v>24415</v>
      </c>
      <c r="G659" s="14">
        <v>91444409466</v>
      </c>
      <c r="H659" s="1" t="s">
        <v>8</v>
      </c>
      <c r="I659" s="1" t="s">
        <v>41</v>
      </c>
      <c r="J659" s="1" t="s">
        <v>10</v>
      </c>
      <c r="K659" s="3" t="s">
        <v>17</v>
      </c>
      <c r="L659" s="1" t="s">
        <v>10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1"/>
      <c r="AA659" s="1" t="s">
        <v>16</v>
      </c>
      <c r="AB659" s="3" t="s">
        <v>12</v>
      </c>
      <c r="AC659" s="23" t="s">
        <v>37781</v>
      </c>
      <c r="AD659" s="23" t="s">
        <v>38851</v>
      </c>
      <c r="AE659" t="s">
        <v>35397</v>
      </c>
    </row>
    <row r="660" spans="1:31" ht="14.25" customHeight="1">
      <c r="A660" s="1">
        <v>659</v>
      </c>
      <c r="B660" s="1" t="s">
        <v>54</v>
      </c>
      <c r="C660" s="1" t="s">
        <v>7315</v>
      </c>
      <c r="D660" s="1" t="s">
        <v>1302</v>
      </c>
      <c r="E660" s="1" t="s">
        <v>73</v>
      </c>
      <c r="F660" s="1" t="s">
        <v>31871</v>
      </c>
      <c r="G660" s="14">
        <v>919446146696</v>
      </c>
      <c r="H660" s="1" t="s">
        <v>20</v>
      </c>
      <c r="I660" s="1" t="s">
        <v>9</v>
      </c>
      <c r="J660" s="1" t="s">
        <v>10</v>
      </c>
      <c r="K660" s="3" t="s">
        <v>17</v>
      </c>
      <c r="L660" s="1" t="s">
        <v>10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1"/>
      <c r="AA660" s="1" t="s">
        <v>16</v>
      </c>
      <c r="AB660" s="3" t="s">
        <v>12</v>
      </c>
      <c r="AC660" s="23" t="s">
        <v>37781</v>
      </c>
      <c r="AD660" s="23" t="s">
        <v>38852</v>
      </c>
      <c r="AE660" t="s">
        <v>35397</v>
      </c>
    </row>
    <row r="661" spans="1:31" ht="14.25" customHeight="1">
      <c r="A661" s="1">
        <v>660</v>
      </c>
      <c r="B661" s="9" t="s">
        <v>6</v>
      </c>
      <c r="C661" s="1" t="s">
        <v>7333</v>
      </c>
      <c r="D661" s="1" t="s">
        <v>7334</v>
      </c>
      <c r="E661" s="1" t="s">
        <v>78</v>
      </c>
      <c r="F661" s="1" t="s">
        <v>7335</v>
      </c>
      <c r="G661" s="14">
        <v>9194460496</v>
      </c>
      <c r="H661" s="1" t="s">
        <v>46</v>
      </c>
      <c r="I661" s="1" t="s">
        <v>9</v>
      </c>
      <c r="J661" s="1" t="s">
        <v>10</v>
      </c>
      <c r="K661" s="3" t="s">
        <v>42</v>
      </c>
      <c r="L661" s="1" t="s">
        <v>10</v>
      </c>
      <c r="M661" s="3" t="s">
        <v>178</v>
      </c>
      <c r="N661" s="3" t="str">
        <f>J661</f>
        <v>[&lt;30 Lacs]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1"/>
      <c r="AA661" s="1" t="s">
        <v>16</v>
      </c>
      <c r="AB661" s="3" t="s">
        <v>12</v>
      </c>
      <c r="AC661" s="23" t="s">
        <v>37781</v>
      </c>
      <c r="AD661" s="23" t="s">
        <v>38853</v>
      </c>
      <c r="AE661" t="s">
        <v>35398</v>
      </c>
    </row>
    <row r="662" spans="1:31" ht="14.25" customHeight="1">
      <c r="A662" s="1">
        <v>661</v>
      </c>
      <c r="B662" s="9" t="s">
        <v>6</v>
      </c>
      <c r="C662" s="1" t="s">
        <v>7353</v>
      </c>
      <c r="D662" s="1" t="s">
        <v>73</v>
      </c>
      <c r="E662" s="1" t="s">
        <v>7354</v>
      </c>
      <c r="F662" s="1" t="s">
        <v>24433</v>
      </c>
      <c r="G662" s="14">
        <v>91994444101</v>
      </c>
      <c r="H662" s="1" t="s">
        <v>20</v>
      </c>
      <c r="I662" s="1" t="s">
        <v>33</v>
      </c>
      <c r="J662" s="1" t="s">
        <v>10</v>
      </c>
      <c r="K662" s="3" t="s">
        <v>17</v>
      </c>
      <c r="L662" s="1" t="s">
        <v>10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1"/>
      <c r="AA662" s="1" t="s">
        <v>16</v>
      </c>
      <c r="AB662" s="3" t="s">
        <v>12</v>
      </c>
      <c r="AC662" s="23" t="s">
        <v>37781</v>
      </c>
      <c r="AD662" s="23" t="s">
        <v>38854</v>
      </c>
      <c r="AE662" t="s">
        <v>35396</v>
      </c>
    </row>
    <row r="663" spans="1:31" ht="14.25" customHeight="1">
      <c r="A663" s="1">
        <v>662</v>
      </c>
      <c r="B663" s="9" t="s">
        <v>6</v>
      </c>
      <c r="C663" s="1" t="s">
        <v>7365</v>
      </c>
      <c r="D663" s="1" t="s">
        <v>7366</v>
      </c>
      <c r="E663" s="1" t="s">
        <v>264</v>
      </c>
      <c r="F663" s="1" t="s">
        <v>7367</v>
      </c>
      <c r="G663" s="14">
        <v>91944609919</v>
      </c>
      <c r="H663" s="1" t="s">
        <v>15</v>
      </c>
      <c r="I663" s="1" t="s">
        <v>9</v>
      </c>
      <c r="J663" s="1" t="s">
        <v>10</v>
      </c>
      <c r="K663" s="3" t="s">
        <v>213</v>
      </c>
      <c r="L663" s="1" t="s">
        <v>10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1"/>
      <c r="AA663" s="1" t="s">
        <v>16</v>
      </c>
      <c r="AB663" s="3" t="s">
        <v>12</v>
      </c>
      <c r="AC663" s="23" t="s">
        <v>37781</v>
      </c>
      <c r="AD663" s="23" t="s">
        <v>38855</v>
      </c>
      <c r="AE663" t="s">
        <v>35396</v>
      </c>
    </row>
    <row r="664" spans="1:31" ht="14.25" customHeight="1">
      <c r="A664" s="1">
        <v>663</v>
      </c>
      <c r="B664" s="1" t="s">
        <v>54</v>
      </c>
      <c r="C664" s="1" t="s">
        <v>7430</v>
      </c>
      <c r="D664" s="1" t="s">
        <v>1821</v>
      </c>
      <c r="E664" s="1" t="s">
        <v>724</v>
      </c>
      <c r="F664" s="1" t="s">
        <v>24479</v>
      </c>
      <c r="G664" s="14">
        <v>9109000644</v>
      </c>
      <c r="H664" s="1" t="s">
        <v>20</v>
      </c>
      <c r="I664" s="1" t="s">
        <v>41</v>
      </c>
      <c r="J664" s="1" t="s">
        <v>10</v>
      </c>
      <c r="K664" s="3" t="s">
        <v>213</v>
      </c>
      <c r="L664" s="1" t="s">
        <v>10</v>
      </c>
      <c r="M664" s="4" t="s">
        <v>17</v>
      </c>
      <c r="N664" s="3" t="str">
        <f>J664</f>
        <v>[&lt;30 Lacs]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1"/>
      <c r="AA664" s="1" t="s">
        <v>16</v>
      </c>
      <c r="AB664" s="3" t="s">
        <v>12</v>
      </c>
      <c r="AC664" s="23" t="s">
        <v>37781</v>
      </c>
      <c r="AD664" s="23" t="s">
        <v>38856</v>
      </c>
      <c r="AE664" t="s">
        <v>35398</v>
      </c>
    </row>
    <row r="665" spans="1:31" ht="14.25" customHeight="1">
      <c r="A665" s="1">
        <v>664</v>
      </c>
      <c r="B665" s="1" t="s">
        <v>54</v>
      </c>
      <c r="C665" s="1" t="s">
        <v>7470</v>
      </c>
      <c r="D665" s="1" t="s">
        <v>917</v>
      </c>
      <c r="E665" s="1" t="s">
        <v>849</v>
      </c>
      <c r="F665" s="1" t="s">
        <v>24503</v>
      </c>
      <c r="G665" s="14">
        <v>914000046466</v>
      </c>
      <c r="H665" s="1" t="s">
        <v>15</v>
      </c>
      <c r="I665" s="1" t="s">
        <v>9</v>
      </c>
      <c r="J665" s="1" t="s">
        <v>10</v>
      </c>
      <c r="K665" s="3" t="s">
        <v>17</v>
      </c>
      <c r="L665" s="1" t="s">
        <v>10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1"/>
      <c r="AA665" s="1" t="s">
        <v>11</v>
      </c>
      <c r="AB665" s="3" t="s">
        <v>13</v>
      </c>
      <c r="AC665" s="23" t="s">
        <v>37781</v>
      </c>
      <c r="AD665" s="23" t="s">
        <v>38857</v>
      </c>
      <c r="AE665" s="20" t="s">
        <v>47358</v>
      </c>
    </row>
    <row r="666" spans="1:31" ht="14.25" customHeight="1">
      <c r="A666" s="1">
        <v>665</v>
      </c>
      <c r="B666" s="9" t="s">
        <v>6</v>
      </c>
      <c r="C666" s="1" t="s">
        <v>7473</v>
      </c>
      <c r="D666" s="1" t="s">
        <v>2160</v>
      </c>
      <c r="E666" s="1" t="s">
        <v>32</v>
      </c>
      <c r="F666" s="1" t="s">
        <v>24504</v>
      </c>
      <c r="G666" s="14">
        <v>919444444419</v>
      </c>
      <c r="H666" s="1" t="s">
        <v>15</v>
      </c>
      <c r="I666" s="1" t="s">
        <v>62</v>
      </c>
      <c r="J666" s="1" t="s">
        <v>10</v>
      </c>
      <c r="K666" s="3" t="s">
        <v>17</v>
      </c>
      <c r="L666" s="1" t="s">
        <v>10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1"/>
      <c r="AA666" s="1" t="s">
        <v>16</v>
      </c>
      <c r="AB666" s="3" t="s">
        <v>12</v>
      </c>
      <c r="AC666" s="23" t="s">
        <v>37781</v>
      </c>
      <c r="AD666" s="23" t="s">
        <v>38858</v>
      </c>
      <c r="AE666" t="s">
        <v>35396</v>
      </c>
    </row>
    <row r="667" spans="1:31" ht="14.25" customHeight="1">
      <c r="A667" s="1">
        <v>666</v>
      </c>
      <c r="B667" s="1" t="s">
        <v>54</v>
      </c>
      <c r="C667" s="1" t="s">
        <v>7486</v>
      </c>
      <c r="D667" s="1" t="s">
        <v>35463</v>
      </c>
      <c r="E667" s="1" t="s">
        <v>36585</v>
      </c>
      <c r="F667" s="1" t="s">
        <v>24510</v>
      </c>
      <c r="G667" s="14">
        <v>91446004464</v>
      </c>
      <c r="H667" s="1" t="s">
        <v>8</v>
      </c>
      <c r="I667" s="1" t="s">
        <v>41</v>
      </c>
      <c r="J667" s="1" t="s">
        <v>10</v>
      </c>
      <c r="K667" s="3" t="s">
        <v>213</v>
      </c>
      <c r="L667" s="1" t="s">
        <v>10</v>
      </c>
      <c r="M667" s="4" t="s">
        <v>17</v>
      </c>
      <c r="N667" s="3" t="str">
        <f t="shared" ref="N667:N669" si="14">J667</f>
        <v>[&lt;30 Lacs]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1"/>
      <c r="AA667" s="1" t="s">
        <v>16</v>
      </c>
      <c r="AB667" s="3" t="s">
        <v>12</v>
      </c>
      <c r="AC667" s="23" t="s">
        <v>37781</v>
      </c>
      <c r="AD667" s="23" t="s">
        <v>38859</v>
      </c>
      <c r="AE667" s="20" t="s">
        <v>47358</v>
      </c>
    </row>
    <row r="668" spans="1:31" ht="14.25" customHeight="1">
      <c r="A668" s="1">
        <v>667</v>
      </c>
      <c r="B668" s="9" t="s">
        <v>6</v>
      </c>
      <c r="C668" s="1" t="s">
        <v>7507</v>
      </c>
      <c r="D668" s="1" t="s">
        <v>7090</v>
      </c>
      <c r="E668" s="1" t="s">
        <v>7508</v>
      </c>
      <c r="F668" s="1" t="s">
        <v>31892</v>
      </c>
      <c r="G668" s="14">
        <v>9144409044</v>
      </c>
      <c r="H668" s="1" t="s">
        <v>8</v>
      </c>
      <c r="I668" s="1" t="s">
        <v>62</v>
      </c>
      <c r="J668" s="1" t="s">
        <v>10</v>
      </c>
      <c r="K668" s="3" t="s">
        <v>213</v>
      </c>
      <c r="L668" s="1" t="s">
        <v>10</v>
      </c>
      <c r="M668" s="4" t="s">
        <v>17</v>
      </c>
      <c r="N668" s="3" t="str">
        <f t="shared" si="14"/>
        <v>[&lt;30 Lacs]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1"/>
      <c r="AA668" s="1" t="s">
        <v>16</v>
      </c>
      <c r="AB668" s="3" t="s">
        <v>12</v>
      </c>
      <c r="AC668" s="23" t="s">
        <v>37781</v>
      </c>
      <c r="AD668" s="23" t="s">
        <v>38860</v>
      </c>
      <c r="AE668" t="s">
        <v>35397</v>
      </c>
    </row>
    <row r="669" spans="1:31" ht="14.25" customHeight="1">
      <c r="A669" s="1">
        <v>668</v>
      </c>
      <c r="B669" s="1" t="s">
        <v>54</v>
      </c>
      <c r="C669" s="1" t="s">
        <v>7535</v>
      </c>
      <c r="D669" s="1" t="s">
        <v>7536</v>
      </c>
      <c r="E669" s="1" t="s">
        <v>3162</v>
      </c>
      <c r="F669" s="1" t="s">
        <v>31894</v>
      </c>
      <c r="G669" s="14">
        <v>91949901</v>
      </c>
      <c r="H669" s="1" t="s">
        <v>8</v>
      </c>
      <c r="I669" s="1" t="s">
        <v>62</v>
      </c>
      <c r="J669" s="1" t="s">
        <v>10</v>
      </c>
      <c r="K669" s="3" t="s">
        <v>213</v>
      </c>
      <c r="L669" s="1" t="s">
        <v>10</v>
      </c>
      <c r="M669" s="4" t="s">
        <v>17</v>
      </c>
      <c r="N669" s="3" t="str">
        <f t="shared" si="14"/>
        <v>[&lt;30 Lacs]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1"/>
      <c r="AA669" s="1" t="s">
        <v>16</v>
      </c>
      <c r="AB669" s="3" t="s">
        <v>12</v>
      </c>
      <c r="AC669" s="23" t="s">
        <v>37781</v>
      </c>
      <c r="AD669" s="23" t="s">
        <v>38861</v>
      </c>
      <c r="AE669" t="s">
        <v>35397</v>
      </c>
    </row>
    <row r="670" spans="1:31" ht="14.25" customHeight="1">
      <c r="A670" s="1">
        <v>669</v>
      </c>
      <c r="B670" s="9" t="s">
        <v>6</v>
      </c>
      <c r="C670" s="1" t="s">
        <v>7543</v>
      </c>
      <c r="D670" s="1" t="s">
        <v>3326</v>
      </c>
      <c r="E670" s="1" t="s">
        <v>3492</v>
      </c>
      <c r="F670" s="1" t="s">
        <v>7544</v>
      </c>
      <c r="G670" s="14">
        <v>914400946449</v>
      </c>
      <c r="H670" s="1" t="s">
        <v>37</v>
      </c>
      <c r="I670" s="1" t="s">
        <v>9</v>
      </c>
      <c r="J670" s="1" t="s">
        <v>10</v>
      </c>
      <c r="K670" s="3" t="s">
        <v>17</v>
      </c>
      <c r="L670" s="1" t="s">
        <v>10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1"/>
      <c r="AA670" s="1" t="s">
        <v>11</v>
      </c>
      <c r="AB670" s="3" t="s">
        <v>13</v>
      </c>
      <c r="AC670" s="23" t="s">
        <v>37781</v>
      </c>
      <c r="AD670" s="23" t="s">
        <v>38862</v>
      </c>
      <c r="AE670" t="s">
        <v>35397</v>
      </c>
    </row>
    <row r="671" spans="1:31" ht="14.25" customHeight="1">
      <c r="A671" s="1">
        <v>670</v>
      </c>
      <c r="B671" s="1" t="s">
        <v>54</v>
      </c>
      <c r="C671" s="1" t="s">
        <v>7562</v>
      </c>
      <c r="D671" s="1" t="s">
        <v>959</v>
      </c>
      <c r="E671" s="1" t="s">
        <v>78</v>
      </c>
      <c r="F671" s="1" t="s">
        <v>7563</v>
      </c>
      <c r="G671" s="14">
        <v>919909964664</v>
      </c>
      <c r="H671" s="1" t="s">
        <v>8</v>
      </c>
      <c r="I671" s="1" t="s">
        <v>41</v>
      </c>
      <c r="J671" s="1" t="s">
        <v>10</v>
      </c>
      <c r="K671" s="3" t="s">
        <v>17</v>
      </c>
      <c r="L671" s="1" t="s">
        <v>10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1"/>
      <c r="AA671" s="1" t="s">
        <v>11</v>
      </c>
      <c r="AB671" s="3" t="s">
        <v>321</v>
      </c>
      <c r="AC671" s="23" t="s">
        <v>37781</v>
      </c>
      <c r="AD671" s="23" t="s">
        <v>38863</v>
      </c>
      <c r="AE671" t="s">
        <v>35396</v>
      </c>
    </row>
    <row r="672" spans="1:31" ht="14.25" customHeight="1">
      <c r="A672" s="1">
        <v>671</v>
      </c>
      <c r="B672" s="9" t="s">
        <v>6</v>
      </c>
      <c r="C672" s="1" t="s">
        <v>7567</v>
      </c>
      <c r="D672" s="1" t="s">
        <v>35464</v>
      </c>
      <c r="E672" s="1" t="s">
        <v>36586</v>
      </c>
      <c r="F672" s="1" t="s">
        <v>31897</v>
      </c>
      <c r="G672" s="14">
        <v>919494114464</v>
      </c>
      <c r="H672" s="1" t="s">
        <v>15</v>
      </c>
      <c r="I672" s="1" t="s">
        <v>9</v>
      </c>
      <c r="J672" s="1" t="s">
        <v>10</v>
      </c>
      <c r="K672" s="3" t="s">
        <v>17</v>
      </c>
      <c r="L672" s="1" t="s">
        <v>10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1"/>
      <c r="AA672" s="1" t="s">
        <v>11</v>
      </c>
      <c r="AB672" s="3" t="s">
        <v>56</v>
      </c>
      <c r="AC672" s="23" t="s">
        <v>37781</v>
      </c>
      <c r="AD672" s="23" t="s">
        <v>38864</v>
      </c>
      <c r="AE672" t="s">
        <v>35397</v>
      </c>
    </row>
    <row r="673" spans="1:31" ht="14.25" customHeight="1">
      <c r="A673" s="1">
        <v>672</v>
      </c>
      <c r="B673" s="9" t="s">
        <v>6</v>
      </c>
      <c r="C673" s="1" t="s">
        <v>7582</v>
      </c>
      <c r="D673" s="1" t="s">
        <v>1394</v>
      </c>
      <c r="E673" s="1" t="s">
        <v>36587</v>
      </c>
      <c r="F673" s="1" t="s">
        <v>31899</v>
      </c>
      <c r="G673" s="14">
        <v>91901660040</v>
      </c>
      <c r="H673" s="1" t="s">
        <v>15</v>
      </c>
      <c r="I673" s="1" t="s">
        <v>41</v>
      </c>
      <c r="J673" s="1" t="s">
        <v>10</v>
      </c>
      <c r="K673" s="3" t="s">
        <v>42</v>
      </c>
      <c r="L673" s="1" t="s">
        <v>10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1"/>
      <c r="AA673" s="1" t="s">
        <v>16</v>
      </c>
      <c r="AB673" s="3" t="s">
        <v>12</v>
      </c>
      <c r="AC673" s="23" t="s">
        <v>37781</v>
      </c>
      <c r="AD673" s="23" t="s">
        <v>38865</v>
      </c>
      <c r="AE673" t="s">
        <v>35398</v>
      </c>
    </row>
    <row r="674" spans="1:31" ht="14.25" customHeight="1">
      <c r="A674" s="1">
        <v>673</v>
      </c>
      <c r="B674" s="9" t="s">
        <v>6</v>
      </c>
      <c r="C674" s="1" t="s">
        <v>7588</v>
      </c>
      <c r="D674" s="1" t="s">
        <v>3404</v>
      </c>
      <c r="E674" s="1" t="s">
        <v>680</v>
      </c>
      <c r="F674" s="1" t="s">
        <v>24554</v>
      </c>
      <c r="G674" s="14">
        <v>914466640444</v>
      </c>
      <c r="H674" s="1" t="s">
        <v>8</v>
      </c>
      <c r="I674" s="1" t="s">
        <v>41</v>
      </c>
      <c r="J674" s="1" t="s">
        <v>10</v>
      </c>
      <c r="K674" s="3" t="s">
        <v>17</v>
      </c>
      <c r="L674" s="1" t="s">
        <v>10</v>
      </c>
      <c r="M674" s="3" t="s">
        <v>171</v>
      </c>
      <c r="N674" s="3" t="str">
        <f>J674</f>
        <v>[&lt;30 Lacs]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1"/>
      <c r="AA674" s="1" t="s">
        <v>16</v>
      </c>
      <c r="AB674" s="3" t="s">
        <v>12</v>
      </c>
      <c r="AC674" s="23" t="s">
        <v>37781</v>
      </c>
      <c r="AD674" s="23" t="s">
        <v>38866</v>
      </c>
      <c r="AE674" t="s">
        <v>35398</v>
      </c>
    </row>
    <row r="675" spans="1:31" ht="14.25" customHeight="1">
      <c r="A675" s="1">
        <v>674</v>
      </c>
      <c r="B675" s="9" t="s">
        <v>6</v>
      </c>
      <c r="C675" s="1" t="s">
        <v>7600</v>
      </c>
      <c r="D675" s="1" t="s">
        <v>7601</v>
      </c>
      <c r="E675" s="1" t="s">
        <v>7602</v>
      </c>
      <c r="F675" s="1" t="s">
        <v>24558</v>
      </c>
      <c r="G675" s="14">
        <v>91966414696</v>
      </c>
      <c r="H675" s="1" t="s">
        <v>37</v>
      </c>
      <c r="I675" s="1" t="s">
        <v>62</v>
      </c>
      <c r="J675" s="1" t="s">
        <v>10</v>
      </c>
      <c r="K675" s="3" t="s">
        <v>42</v>
      </c>
      <c r="L675" s="1" t="s">
        <v>10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1"/>
      <c r="AA675" s="1" t="s">
        <v>16</v>
      </c>
      <c r="AB675" s="3" t="s">
        <v>12</v>
      </c>
      <c r="AC675" s="23" t="s">
        <v>37781</v>
      </c>
      <c r="AD675" s="23" t="s">
        <v>38867</v>
      </c>
      <c r="AE675" t="s">
        <v>35396</v>
      </c>
    </row>
    <row r="676" spans="1:31" ht="14.25" customHeight="1">
      <c r="A676" s="1">
        <v>675</v>
      </c>
      <c r="B676" s="9" t="s">
        <v>6</v>
      </c>
      <c r="C676" s="1" t="s">
        <v>7626</v>
      </c>
      <c r="D676" s="1" t="s">
        <v>1459</v>
      </c>
      <c r="E676" s="1" t="s">
        <v>19</v>
      </c>
      <c r="F676" s="1" t="s">
        <v>24565</v>
      </c>
      <c r="G676" s="14">
        <v>919664949</v>
      </c>
      <c r="H676" s="1" t="s">
        <v>8</v>
      </c>
      <c r="I676" s="1" t="s">
        <v>9</v>
      </c>
      <c r="J676" s="1" t="s">
        <v>10</v>
      </c>
      <c r="K676" s="3" t="s">
        <v>17</v>
      </c>
      <c r="L676" s="1" t="s">
        <v>10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1"/>
      <c r="AA676" s="1" t="s">
        <v>16</v>
      </c>
      <c r="AB676" s="3" t="s">
        <v>12</v>
      </c>
      <c r="AC676" s="23" t="s">
        <v>37781</v>
      </c>
      <c r="AD676" s="23" t="s">
        <v>38868</v>
      </c>
      <c r="AE676" s="20" t="s">
        <v>47358</v>
      </c>
    </row>
    <row r="677" spans="1:31" ht="14.25" customHeight="1">
      <c r="A677" s="1">
        <v>676</v>
      </c>
      <c r="B677" s="1" t="s">
        <v>54</v>
      </c>
      <c r="C677" s="1" t="s">
        <v>7675</v>
      </c>
      <c r="D677" s="1" t="s">
        <v>230</v>
      </c>
      <c r="E677" s="1" t="s">
        <v>7676</v>
      </c>
      <c r="F677" s="1" t="s">
        <v>31907</v>
      </c>
      <c r="G677" s="14">
        <v>91699014</v>
      </c>
      <c r="H677" s="1" t="s">
        <v>20</v>
      </c>
      <c r="I677" s="1" t="s">
        <v>41</v>
      </c>
      <c r="J677" s="1" t="s">
        <v>10</v>
      </c>
      <c r="K677" s="3" t="s">
        <v>17</v>
      </c>
      <c r="L677" s="1" t="s">
        <v>10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1"/>
      <c r="AA677" s="1" t="s">
        <v>16</v>
      </c>
      <c r="AB677" s="3" t="s">
        <v>12</v>
      </c>
      <c r="AC677" s="23" t="s">
        <v>37781</v>
      </c>
      <c r="AD677" s="23" t="s">
        <v>38869</v>
      </c>
      <c r="AE677" s="20" t="s">
        <v>47358</v>
      </c>
    </row>
    <row r="678" spans="1:31" ht="14.25" customHeight="1">
      <c r="A678" s="1">
        <v>677</v>
      </c>
      <c r="B678" s="1" t="s">
        <v>54</v>
      </c>
      <c r="C678" s="1" t="s">
        <v>7677</v>
      </c>
      <c r="D678" s="1" t="s">
        <v>35465</v>
      </c>
      <c r="E678" s="1" t="s">
        <v>40</v>
      </c>
      <c r="F678" s="1" t="s">
        <v>31908</v>
      </c>
      <c r="G678" s="14">
        <v>9194466669</v>
      </c>
      <c r="H678" s="1" t="s">
        <v>8</v>
      </c>
      <c r="I678" s="1" t="s">
        <v>33</v>
      </c>
      <c r="J678" s="1" t="s">
        <v>10</v>
      </c>
      <c r="K678" s="3" t="s">
        <v>42</v>
      </c>
      <c r="L678" s="1" t="s">
        <v>10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1"/>
      <c r="AA678" s="1" t="s">
        <v>16</v>
      </c>
      <c r="AB678" s="3" t="s">
        <v>12</v>
      </c>
      <c r="AC678" s="23" t="s">
        <v>37781</v>
      </c>
      <c r="AD678" s="23" t="s">
        <v>38870</v>
      </c>
      <c r="AE678" t="s">
        <v>35397</v>
      </c>
    </row>
    <row r="679" spans="1:31" ht="14.25" customHeight="1">
      <c r="A679" s="1">
        <v>678</v>
      </c>
      <c r="B679" s="9" t="s">
        <v>6</v>
      </c>
      <c r="C679" s="1" t="s">
        <v>7700</v>
      </c>
      <c r="D679" s="1" t="s">
        <v>937</v>
      </c>
      <c r="E679" s="1" t="s">
        <v>40</v>
      </c>
      <c r="F679" s="1" t="s">
        <v>24591</v>
      </c>
      <c r="G679" s="14">
        <v>919446006041</v>
      </c>
      <c r="H679" s="1" t="s">
        <v>8</v>
      </c>
      <c r="I679" s="1" t="s">
        <v>9</v>
      </c>
      <c r="J679" s="1" t="s">
        <v>10</v>
      </c>
      <c r="K679" s="3" t="s">
        <v>42</v>
      </c>
      <c r="L679" s="1" t="s">
        <v>10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1"/>
      <c r="AA679" s="1" t="s">
        <v>16</v>
      </c>
      <c r="AB679" s="3" t="s">
        <v>12</v>
      </c>
      <c r="AC679" s="23" t="s">
        <v>37781</v>
      </c>
      <c r="AD679" s="23" t="s">
        <v>38871</v>
      </c>
      <c r="AE679" t="s">
        <v>35398</v>
      </c>
    </row>
    <row r="680" spans="1:31" ht="14.25" customHeight="1">
      <c r="A680" s="1">
        <v>679</v>
      </c>
      <c r="B680" s="9" t="s">
        <v>6</v>
      </c>
      <c r="C680" s="1" t="s">
        <v>7703</v>
      </c>
      <c r="D680" s="1" t="s">
        <v>1302</v>
      </c>
      <c r="E680" s="1" t="s">
        <v>774</v>
      </c>
      <c r="F680" s="1" t="s">
        <v>31909</v>
      </c>
      <c r="G680" s="14">
        <v>91964444106</v>
      </c>
      <c r="H680" s="1" t="s">
        <v>8</v>
      </c>
      <c r="I680" s="1" t="s">
        <v>41</v>
      </c>
      <c r="J680" s="1" t="s">
        <v>10</v>
      </c>
      <c r="K680" s="3" t="s">
        <v>17</v>
      </c>
      <c r="L680" s="1" t="s">
        <v>10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1"/>
      <c r="AA680" s="1" t="s">
        <v>16</v>
      </c>
      <c r="AB680" s="3" t="s">
        <v>12</v>
      </c>
      <c r="AC680" s="23" t="s">
        <v>37781</v>
      </c>
      <c r="AD680" s="23" t="s">
        <v>38872</v>
      </c>
      <c r="AE680" s="20" t="s">
        <v>47358</v>
      </c>
    </row>
    <row r="681" spans="1:31" ht="14.25" customHeight="1">
      <c r="A681" s="1">
        <v>680</v>
      </c>
      <c r="B681" s="1" t="s">
        <v>54</v>
      </c>
      <c r="C681" s="1" t="s">
        <v>7711</v>
      </c>
      <c r="D681" s="1" t="s">
        <v>1501</v>
      </c>
      <c r="E681" s="1" t="s">
        <v>36588</v>
      </c>
      <c r="F681" s="1" t="s">
        <v>24597</v>
      </c>
      <c r="G681" s="14">
        <v>91944610604</v>
      </c>
      <c r="H681" s="1" t="s">
        <v>37</v>
      </c>
      <c r="I681" s="1" t="s">
        <v>9</v>
      </c>
      <c r="J681" s="1" t="s">
        <v>10</v>
      </c>
      <c r="K681" s="3" t="s">
        <v>17</v>
      </c>
      <c r="L681" s="1" t="s">
        <v>10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1"/>
      <c r="AA681" s="1" t="s">
        <v>16</v>
      </c>
      <c r="AB681" s="3" t="s">
        <v>12</v>
      </c>
      <c r="AC681" s="23" t="s">
        <v>37781</v>
      </c>
      <c r="AD681" s="23" t="s">
        <v>38873</v>
      </c>
      <c r="AE681" t="s">
        <v>35396</v>
      </c>
    </row>
    <row r="682" spans="1:31" ht="14.25" customHeight="1">
      <c r="A682" s="1">
        <v>681</v>
      </c>
      <c r="B682" s="1" t="s">
        <v>54</v>
      </c>
      <c r="C682" s="1" t="s">
        <v>7725</v>
      </c>
      <c r="D682" s="1" t="s">
        <v>1120</v>
      </c>
      <c r="E682" s="1" t="s">
        <v>506</v>
      </c>
      <c r="F682" s="1" t="s">
        <v>24604</v>
      </c>
      <c r="G682" s="14">
        <v>91944404444</v>
      </c>
      <c r="H682" s="1" t="s">
        <v>37</v>
      </c>
      <c r="I682" s="1" t="s">
        <v>41</v>
      </c>
      <c r="J682" s="1" t="s">
        <v>10</v>
      </c>
      <c r="K682" s="3" t="s">
        <v>213</v>
      </c>
      <c r="L682" s="1" t="s">
        <v>10</v>
      </c>
      <c r="M682" s="4" t="s">
        <v>17</v>
      </c>
      <c r="N682" s="3" t="str">
        <f>J682</f>
        <v>[&lt;30 Lacs]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1"/>
      <c r="AA682" s="1" t="s">
        <v>16</v>
      </c>
      <c r="AB682" s="3" t="s">
        <v>12</v>
      </c>
      <c r="AC682" s="23" t="s">
        <v>37781</v>
      </c>
      <c r="AD682" s="23" t="s">
        <v>38874</v>
      </c>
      <c r="AE682" s="20" t="s">
        <v>47358</v>
      </c>
    </row>
    <row r="683" spans="1:31" ht="14.25" customHeight="1">
      <c r="A683" s="1">
        <v>682</v>
      </c>
      <c r="B683" s="9" t="s">
        <v>6</v>
      </c>
      <c r="C683" s="1" t="s">
        <v>7727</v>
      </c>
      <c r="D683" s="1" t="s">
        <v>37619</v>
      </c>
      <c r="E683" s="1" t="s">
        <v>7162</v>
      </c>
      <c r="F683" s="1" t="s">
        <v>34125</v>
      </c>
      <c r="G683" s="14">
        <v>919446169916</v>
      </c>
      <c r="H683" s="1" t="s">
        <v>37</v>
      </c>
      <c r="I683" s="1" t="s">
        <v>9</v>
      </c>
      <c r="J683" s="1" t="s">
        <v>10</v>
      </c>
      <c r="K683" s="3" t="s">
        <v>17</v>
      </c>
      <c r="L683" s="1" t="s">
        <v>10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1"/>
      <c r="AA683" s="1" t="s">
        <v>11</v>
      </c>
      <c r="AB683" s="3" t="s">
        <v>56</v>
      </c>
      <c r="AC683" s="23" t="s">
        <v>37781</v>
      </c>
      <c r="AD683" s="23" t="s">
        <v>38875</v>
      </c>
      <c r="AE683" t="s">
        <v>35398</v>
      </c>
    </row>
    <row r="684" spans="1:31" ht="14.25" customHeight="1">
      <c r="A684" s="1">
        <v>683</v>
      </c>
      <c r="B684" s="9" t="s">
        <v>6</v>
      </c>
      <c r="C684" s="1" t="s">
        <v>7730</v>
      </c>
      <c r="D684" s="1" t="s">
        <v>7731</v>
      </c>
      <c r="E684" s="1" t="s">
        <v>29</v>
      </c>
      <c r="F684" s="1" t="s">
        <v>31913</v>
      </c>
      <c r="G684" s="14">
        <v>91696446664</v>
      </c>
      <c r="H684" s="1" t="s">
        <v>8</v>
      </c>
      <c r="I684" s="1" t="s">
        <v>9</v>
      </c>
      <c r="J684" s="1" t="s">
        <v>10</v>
      </c>
      <c r="K684" s="3" t="s">
        <v>213</v>
      </c>
      <c r="L684" s="1" t="s">
        <v>10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1"/>
      <c r="AA684" s="1" t="s">
        <v>16</v>
      </c>
      <c r="AB684" s="3" t="s">
        <v>12</v>
      </c>
      <c r="AC684" s="23" t="s">
        <v>37781</v>
      </c>
      <c r="AD684" s="23" t="s">
        <v>38876</v>
      </c>
      <c r="AE684" t="s">
        <v>35398</v>
      </c>
    </row>
    <row r="685" spans="1:31" ht="14.25" customHeight="1">
      <c r="A685" s="1">
        <v>684</v>
      </c>
      <c r="B685" s="9" t="s">
        <v>6</v>
      </c>
      <c r="C685" s="1" t="s">
        <v>7734</v>
      </c>
      <c r="D685" s="1" t="s">
        <v>386</v>
      </c>
      <c r="E685" s="1" t="s">
        <v>774</v>
      </c>
      <c r="F685" s="1" t="s">
        <v>24608</v>
      </c>
      <c r="G685" s="14">
        <v>91966406499</v>
      </c>
      <c r="H685" s="1" t="s">
        <v>8</v>
      </c>
      <c r="I685" s="1" t="s">
        <v>41</v>
      </c>
      <c r="J685" s="1" t="s">
        <v>10</v>
      </c>
      <c r="K685" s="3" t="s">
        <v>17</v>
      </c>
      <c r="L685" s="1" t="s">
        <v>10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1"/>
      <c r="AA685" s="1" t="s">
        <v>16</v>
      </c>
      <c r="AB685" s="3" t="s">
        <v>12</v>
      </c>
      <c r="AC685" s="23" t="s">
        <v>37781</v>
      </c>
      <c r="AD685" s="23" t="s">
        <v>38877</v>
      </c>
      <c r="AE685" t="s">
        <v>35396</v>
      </c>
    </row>
    <row r="686" spans="1:31" ht="14.25" customHeight="1">
      <c r="A686" s="1">
        <v>685</v>
      </c>
      <c r="B686" s="1" t="s">
        <v>54</v>
      </c>
      <c r="C686" s="1" t="s">
        <v>7760</v>
      </c>
      <c r="D686" s="1" t="s">
        <v>3457</v>
      </c>
      <c r="E686" s="1" t="s">
        <v>159</v>
      </c>
      <c r="F686" s="1" t="s">
        <v>7761</v>
      </c>
      <c r="G686" s="14">
        <v>91949406611</v>
      </c>
      <c r="H686" s="1" t="s">
        <v>132</v>
      </c>
      <c r="I686" s="1" t="s">
        <v>62</v>
      </c>
      <c r="J686" s="1" t="s">
        <v>10</v>
      </c>
      <c r="K686" s="3" t="s">
        <v>17</v>
      </c>
      <c r="L686" s="1" t="s">
        <v>10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1"/>
      <c r="AA686" s="1" t="s">
        <v>16</v>
      </c>
      <c r="AB686" s="3" t="s">
        <v>12</v>
      </c>
      <c r="AC686" s="23" t="s">
        <v>37781</v>
      </c>
      <c r="AD686" s="23" t="s">
        <v>38878</v>
      </c>
      <c r="AE686" s="20" t="s">
        <v>47358</v>
      </c>
    </row>
    <row r="687" spans="1:31" ht="14.25" customHeight="1">
      <c r="A687" s="1">
        <v>686</v>
      </c>
      <c r="B687" s="1" t="s">
        <v>54</v>
      </c>
      <c r="C687" s="1" t="s">
        <v>7764</v>
      </c>
      <c r="D687" s="1" t="s">
        <v>1222</v>
      </c>
      <c r="E687" s="1" t="s">
        <v>40</v>
      </c>
      <c r="F687" s="1" t="s">
        <v>24618</v>
      </c>
      <c r="G687" s="14">
        <v>919919400694</v>
      </c>
      <c r="H687" s="1" t="s">
        <v>20</v>
      </c>
      <c r="I687" s="1" t="s">
        <v>41</v>
      </c>
      <c r="J687" s="1" t="s">
        <v>10</v>
      </c>
      <c r="K687" s="3" t="s">
        <v>42</v>
      </c>
      <c r="L687" s="1" t="s">
        <v>10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1"/>
      <c r="AA687" s="1" t="s">
        <v>16</v>
      </c>
      <c r="AB687" s="3" t="s">
        <v>12</v>
      </c>
      <c r="AC687" s="23" t="s">
        <v>37781</v>
      </c>
      <c r="AD687" s="23" t="s">
        <v>38879</v>
      </c>
      <c r="AE687" s="20" t="s">
        <v>47358</v>
      </c>
    </row>
    <row r="688" spans="1:31" ht="14.25" customHeight="1">
      <c r="A688" s="1">
        <v>687</v>
      </c>
      <c r="B688" s="1" t="s">
        <v>54</v>
      </c>
      <c r="C688" s="1" t="s">
        <v>7819</v>
      </c>
      <c r="D688" s="1" t="s">
        <v>1348</v>
      </c>
      <c r="E688" s="1" t="s">
        <v>2947</v>
      </c>
      <c r="F688" s="1" t="s">
        <v>24642</v>
      </c>
      <c r="G688" s="14">
        <v>9194606441</v>
      </c>
      <c r="H688" s="1" t="s">
        <v>20</v>
      </c>
      <c r="I688" s="1" t="s">
        <v>33</v>
      </c>
      <c r="J688" s="1" t="s">
        <v>10</v>
      </c>
      <c r="K688" s="3" t="s">
        <v>213</v>
      </c>
      <c r="L688" s="1" t="s">
        <v>10</v>
      </c>
      <c r="M688" s="4" t="s">
        <v>17</v>
      </c>
      <c r="N688" s="3" t="str">
        <f>J688</f>
        <v>[&lt;30 Lacs]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1"/>
      <c r="AA688" s="1" t="s">
        <v>16</v>
      </c>
      <c r="AB688" s="3" t="s">
        <v>12</v>
      </c>
      <c r="AC688" s="23" t="s">
        <v>37781</v>
      </c>
      <c r="AD688" s="23" t="s">
        <v>38239</v>
      </c>
      <c r="AE688" s="20" t="s">
        <v>47358</v>
      </c>
    </row>
    <row r="689" spans="1:31" ht="14.25" customHeight="1">
      <c r="A689" s="1">
        <v>688</v>
      </c>
      <c r="B689" s="9" t="s">
        <v>6</v>
      </c>
      <c r="C689" s="1" t="s">
        <v>7845</v>
      </c>
      <c r="D689" s="1" t="s">
        <v>7846</v>
      </c>
      <c r="E689" s="1" t="s">
        <v>7847</v>
      </c>
      <c r="F689" s="1" t="s">
        <v>24657</v>
      </c>
      <c r="G689" s="14">
        <v>91944009</v>
      </c>
      <c r="H689" s="1" t="s">
        <v>8</v>
      </c>
      <c r="I689" s="1" t="s">
        <v>62</v>
      </c>
      <c r="J689" s="1" t="s">
        <v>10</v>
      </c>
      <c r="K689" s="3" t="s">
        <v>27</v>
      </c>
      <c r="L689" s="1" t="s">
        <v>10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1"/>
      <c r="AA689" s="1" t="s">
        <v>16</v>
      </c>
      <c r="AB689" s="3" t="s">
        <v>12</v>
      </c>
      <c r="AC689" s="23" t="s">
        <v>37781</v>
      </c>
      <c r="AD689" s="23" t="s">
        <v>38880</v>
      </c>
      <c r="AE689" t="s">
        <v>35398</v>
      </c>
    </row>
    <row r="690" spans="1:31" ht="14.25" customHeight="1">
      <c r="A690" s="1">
        <v>689</v>
      </c>
      <c r="B690" s="1" t="s">
        <v>54</v>
      </c>
      <c r="C690" s="1" t="s">
        <v>7874</v>
      </c>
      <c r="D690" s="1" t="s">
        <v>35466</v>
      </c>
      <c r="E690" s="1" t="s">
        <v>141</v>
      </c>
      <c r="F690" s="1" t="s">
        <v>24676</v>
      </c>
      <c r="G690" s="14">
        <v>914940949996</v>
      </c>
      <c r="H690" s="1" t="s">
        <v>132</v>
      </c>
      <c r="I690" s="1" t="s">
        <v>41</v>
      </c>
      <c r="J690" s="1" t="s">
        <v>10</v>
      </c>
      <c r="K690" s="3" t="s">
        <v>17</v>
      </c>
      <c r="L690" s="1" t="s">
        <v>10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1"/>
      <c r="AA690" s="1" t="s">
        <v>16</v>
      </c>
      <c r="AB690" s="3" t="s">
        <v>12</v>
      </c>
      <c r="AC690" s="23" t="s">
        <v>37781</v>
      </c>
      <c r="AD690" s="23" t="s">
        <v>38881</v>
      </c>
      <c r="AE690" t="s">
        <v>35397</v>
      </c>
    </row>
    <row r="691" spans="1:31" ht="14.25" customHeight="1">
      <c r="A691" s="1">
        <v>690</v>
      </c>
      <c r="B691" s="9" t="s">
        <v>6</v>
      </c>
      <c r="C691" s="1" t="s">
        <v>7875</v>
      </c>
      <c r="D691" s="1" t="s">
        <v>546</v>
      </c>
      <c r="E691" s="1" t="s">
        <v>11772</v>
      </c>
      <c r="F691" s="1" t="s">
        <v>24677</v>
      </c>
      <c r="G691" s="14">
        <v>916699406</v>
      </c>
      <c r="H691" s="1" t="s">
        <v>8</v>
      </c>
      <c r="I691" s="1" t="s">
        <v>37779</v>
      </c>
      <c r="J691" s="1" t="s">
        <v>10</v>
      </c>
      <c r="K691" s="3" t="s">
        <v>63</v>
      </c>
      <c r="L691" s="1" t="s">
        <v>10</v>
      </c>
      <c r="M691" s="3" t="s">
        <v>213</v>
      </c>
      <c r="N691" s="3" t="str">
        <f>J691</f>
        <v>[&lt;30 Lacs]</v>
      </c>
      <c r="O691" s="3" t="s">
        <v>17</v>
      </c>
      <c r="P691" s="3" t="s">
        <v>10</v>
      </c>
      <c r="Q691" s="3"/>
      <c r="R691" s="3"/>
      <c r="S691" s="3"/>
      <c r="T691" s="3"/>
      <c r="U691" s="3"/>
      <c r="V691" s="3"/>
      <c r="W691" s="3"/>
      <c r="X691" s="3"/>
      <c r="Y691" s="3"/>
      <c r="Z691" s="1"/>
      <c r="AA691" s="1" t="s">
        <v>16</v>
      </c>
      <c r="AB691" s="3" t="s">
        <v>12</v>
      </c>
      <c r="AC691" s="23" t="s">
        <v>37781</v>
      </c>
      <c r="AD691" s="23" t="s">
        <v>38882</v>
      </c>
      <c r="AE691" t="s">
        <v>35398</v>
      </c>
    </row>
    <row r="692" spans="1:31" ht="14.25" customHeight="1">
      <c r="A692" s="1">
        <v>691</v>
      </c>
      <c r="B692" s="9" t="s">
        <v>6</v>
      </c>
      <c r="C692" s="1" t="s">
        <v>7876</v>
      </c>
      <c r="D692" s="1" t="s">
        <v>35467</v>
      </c>
      <c r="E692" s="1" t="s">
        <v>5827</v>
      </c>
      <c r="F692" s="1" t="s">
        <v>24678</v>
      </c>
      <c r="G692" s="14">
        <v>9199091</v>
      </c>
      <c r="H692" s="1" t="s">
        <v>8</v>
      </c>
      <c r="I692" s="1" t="s">
        <v>62</v>
      </c>
      <c r="J692" s="1" t="s">
        <v>10</v>
      </c>
      <c r="K692" s="3" t="s">
        <v>17</v>
      </c>
      <c r="L692" s="1" t="s">
        <v>10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1"/>
      <c r="AA692" s="1" t="s">
        <v>16</v>
      </c>
      <c r="AB692" s="3" t="s">
        <v>12</v>
      </c>
      <c r="AC692" s="23" t="s">
        <v>37781</v>
      </c>
      <c r="AD692" s="23" t="s">
        <v>38883</v>
      </c>
      <c r="AE692" t="s">
        <v>35397</v>
      </c>
    </row>
    <row r="693" spans="1:31" ht="14.25" customHeight="1">
      <c r="A693" s="1">
        <v>692</v>
      </c>
      <c r="B693" s="9" t="s">
        <v>6</v>
      </c>
      <c r="C693" s="1" t="s">
        <v>7907</v>
      </c>
      <c r="D693" s="1" t="s">
        <v>1224</v>
      </c>
      <c r="E693" s="1" t="s">
        <v>5858</v>
      </c>
      <c r="F693" s="1" t="s">
        <v>24693</v>
      </c>
      <c r="G693" s="14">
        <v>919994046</v>
      </c>
      <c r="H693" s="1" t="s">
        <v>20</v>
      </c>
      <c r="I693" s="1" t="s">
        <v>9</v>
      </c>
      <c r="J693" s="1" t="s">
        <v>10</v>
      </c>
      <c r="K693" s="3" t="s">
        <v>17</v>
      </c>
      <c r="L693" s="1" t="s">
        <v>10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1"/>
      <c r="AA693" s="1" t="s">
        <v>11</v>
      </c>
      <c r="AB693" s="3" t="s">
        <v>13</v>
      </c>
      <c r="AC693" s="23" t="s">
        <v>37781</v>
      </c>
      <c r="AD693" s="23" t="s">
        <v>38884</v>
      </c>
      <c r="AE693" s="20" t="s">
        <v>47358</v>
      </c>
    </row>
    <row r="694" spans="1:31" ht="14.25" customHeight="1">
      <c r="A694" s="1">
        <v>693</v>
      </c>
      <c r="B694" s="9" t="s">
        <v>6</v>
      </c>
      <c r="C694" s="1" t="s">
        <v>7918</v>
      </c>
      <c r="D694" s="1" t="s">
        <v>1248</v>
      </c>
      <c r="E694" s="1" t="s">
        <v>40</v>
      </c>
      <c r="F694" s="1" t="s">
        <v>24698</v>
      </c>
      <c r="G694" s="14">
        <v>91096496006</v>
      </c>
      <c r="H694" s="1" t="s">
        <v>8</v>
      </c>
      <c r="I694" s="1" t="s">
        <v>41</v>
      </c>
      <c r="J694" s="1" t="s">
        <v>10</v>
      </c>
      <c r="K694" s="3" t="s">
        <v>178</v>
      </c>
      <c r="L694" s="1" t="s">
        <v>10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1"/>
      <c r="AA694" s="1" t="s">
        <v>16</v>
      </c>
      <c r="AB694" s="3" t="s">
        <v>12</v>
      </c>
      <c r="AC694" s="23" t="s">
        <v>37781</v>
      </c>
      <c r="AD694" s="23" t="s">
        <v>38885</v>
      </c>
      <c r="AE694" t="s">
        <v>35397</v>
      </c>
    </row>
    <row r="695" spans="1:31" ht="14.25" customHeight="1">
      <c r="A695" s="1">
        <v>694</v>
      </c>
      <c r="B695" s="1" t="s">
        <v>54</v>
      </c>
      <c r="C695" s="1" t="s">
        <v>7922</v>
      </c>
      <c r="D695" s="1" t="s">
        <v>1547</v>
      </c>
      <c r="E695" s="1" t="s">
        <v>308</v>
      </c>
      <c r="F695" s="1" t="s">
        <v>24700</v>
      </c>
      <c r="G695" s="14">
        <v>91946064949</v>
      </c>
      <c r="H695" s="1" t="s">
        <v>20</v>
      </c>
      <c r="I695" s="1" t="s">
        <v>41</v>
      </c>
      <c r="J695" s="1" t="s">
        <v>10</v>
      </c>
      <c r="K695" s="3" t="s">
        <v>17</v>
      </c>
      <c r="L695" s="1" t="s">
        <v>10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1"/>
      <c r="AA695" s="1" t="s">
        <v>11</v>
      </c>
      <c r="AB695" s="3" t="s">
        <v>56</v>
      </c>
      <c r="AC695" s="23" t="s">
        <v>37781</v>
      </c>
      <c r="AD695" s="23" t="s">
        <v>38886</v>
      </c>
      <c r="AE695" s="20" t="s">
        <v>47358</v>
      </c>
    </row>
    <row r="696" spans="1:31" ht="14.25" customHeight="1">
      <c r="A696" s="1">
        <v>695</v>
      </c>
      <c r="B696" s="1" t="s">
        <v>54</v>
      </c>
      <c r="C696" s="1" t="s">
        <v>7962</v>
      </c>
      <c r="D696" s="1" t="s">
        <v>2359</v>
      </c>
      <c r="E696" s="1" t="s">
        <v>87</v>
      </c>
      <c r="F696" s="1" t="s">
        <v>34144</v>
      </c>
      <c r="G696" s="14">
        <v>914164006604</v>
      </c>
      <c r="H696" s="1" t="s">
        <v>20</v>
      </c>
      <c r="I696" s="1" t="s">
        <v>41</v>
      </c>
      <c r="J696" s="1" t="s">
        <v>10</v>
      </c>
      <c r="K696" s="3" t="s">
        <v>17</v>
      </c>
      <c r="L696" s="1" t="s">
        <v>10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1"/>
      <c r="AA696" s="1" t="s">
        <v>11</v>
      </c>
      <c r="AB696" s="3" t="s">
        <v>13</v>
      </c>
      <c r="AC696" s="23" t="s">
        <v>37781</v>
      </c>
      <c r="AD696" s="23" t="s">
        <v>38887</v>
      </c>
      <c r="AE696" t="s">
        <v>35396</v>
      </c>
    </row>
    <row r="697" spans="1:31" ht="14.25" customHeight="1">
      <c r="A697" s="1">
        <v>696</v>
      </c>
      <c r="B697" s="9" t="s">
        <v>6</v>
      </c>
      <c r="C697" s="1" t="s">
        <v>7997</v>
      </c>
      <c r="D697" s="1" t="s">
        <v>1015</v>
      </c>
      <c r="E697" s="1" t="s">
        <v>4102</v>
      </c>
      <c r="F697" s="1" t="s">
        <v>24734</v>
      </c>
      <c r="G697" s="14">
        <v>914466604944</v>
      </c>
      <c r="H697" s="1" t="s">
        <v>15</v>
      </c>
      <c r="I697" s="1" t="s">
        <v>62</v>
      </c>
      <c r="J697" s="1" t="s">
        <v>10</v>
      </c>
      <c r="K697" s="3" t="s">
        <v>17</v>
      </c>
      <c r="L697" s="1" t="s">
        <v>10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1"/>
      <c r="AA697" s="1" t="s">
        <v>16</v>
      </c>
      <c r="AB697" s="3" t="s">
        <v>12</v>
      </c>
      <c r="AC697" s="23" t="s">
        <v>37781</v>
      </c>
      <c r="AD697" s="23" t="s">
        <v>38888</v>
      </c>
      <c r="AE697" t="s">
        <v>35396</v>
      </c>
    </row>
    <row r="698" spans="1:31" ht="14.25" customHeight="1">
      <c r="A698" s="1">
        <v>697</v>
      </c>
      <c r="B698" s="9" t="s">
        <v>6</v>
      </c>
      <c r="C698" s="1" t="s">
        <v>8003</v>
      </c>
      <c r="D698" s="1" t="s">
        <v>1160</v>
      </c>
      <c r="E698" s="1" t="s">
        <v>73</v>
      </c>
      <c r="F698" s="1" t="s">
        <v>24737</v>
      </c>
      <c r="G698" s="14">
        <v>91969146</v>
      </c>
      <c r="H698" s="1" t="s">
        <v>20</v>
      </c>
      <c r="I698" s="1" t="s">
        <v>41</v>
      </c>
      <c r="J698" s="1" t="s">
        <v>10</v>
      </c>
      <c r="K698" s="3" t="s">
        <v>17</v>
      </c>
      <c r="L698" s="1" t="s">
        <v>10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1"/>
      <c r="AA698" s="1" t="s">
        <v>16</v>
      </c>
      <c r="AB698" s="3" t="s">
        <v>12</v>
      </c>
      <c r="AC698" s="23" t="s">
        <v>37781</v>
      </c>
      <c r="AD698" s="23" t="s">
        <v>38889</v>
      </c>
      <c r="AE698" t="s">
        <v>35397</v>
      </c>
    </row>
    <row r="699" spans="1:31" ht="14.25" customHeight="1">
      <c r="A699" s="1">
        <v>698</v>
      </c>
      <c r="B699" s="9" t="s">
        <v>6</v>
      </c>
      <c r="C699" s="1" t="s">
        <v>8008</v>
      </c>
      <c r="D699" s="1" t="s">
        <v>1207</v>
      </c>
      <c r="E699" s="1" t="s">
        <v>139</v>
      </c>
      <c r="F699" s="1" t="s">
        <v>24740</v>
      </c>
      <c r="G699" s="14">
        <v>91944490994</v>
      </c>
      <c r="H699" s="1" t="s">
        <v>20</v>
      </c>
      <c r="I699" s="1" t="s">
        <v>62</v>
      </c>
      <c r="J699" s="1" t="s">
        <v>10</v>
      </c>
      <c r="K699" s="3" t="s">
        <v>63</v>
      </c>
      <c r="L699" s="1" t="s">
        <v>10</v>
      </c>
      <c r="M699" s="3" t="s">
        <v>213</v>
      </c>
      <c r="N699" s="3" t="str">
        <f>J699</f>
        <v>[&lt;30 Lacs]</v>
      </c>
      <c r="O699" s="3" t="s">
        <v>17</v>
      </c>
      <c r="P699" s="3" t="s">
        <v>10</v>
      </c>
      <c r="Q699" s="3" t="s">
        <v>42</v>
      </c>
      <c r="R699" s="3" t="s">
        <v>10</v>
      </c>
      <c r="S699" s="3" t="s">
        <v>27</v>
      </c>
      <c r="T699" s="3" t="s">
        <v>10</v>
      </c>
      <c r="U699" s="3" t="s">
        <v>117</v>
      </c>
      <c r="V699" s="3" t="s">
        <v>10</v>
      </c>
      <c r="W699" s="3" t="s">
        <v>178</v>
      </c>
      <c r="X699" s="3" t="s">
        <v>10</v>
      </c>
      <c r="Y699" s="3" t="s">
        <v>171</v>
      </c>
      <c r="Z699" s="1" t="s">
        <v>10</v>
      </c>
      <c r="AA699" s="1" t="s">
        <v>16</v>
      </c>
      <c r="AB699" s="3" t="s">
        <v>12</v>
      </c>
      <c r="AC699" s="23" t="s">
        <v>37781</v>
      </c>
      <c r="AD699" s="23" t="s">
        <v>38890</v>
      </c>
      <c r="AE699" t="s">
        <v>35396</v>
      </c>
    </row>
    <row r="700" spans="1:31" ht="14.25" customHeight="1">
      <c r="A700" s="1">
        <v>699</v>
      </c>
      <c r="B700" s="1" t="s">
        <v>54</v>
      </c>
      <c r="C700" s="1" t="s">
        <v>8047</v>
      </c>
      <c r="D700" s="1" t="s">
        <v>8048</v>
      </c>
      <c r="E700" s="1" t="s">
        <v>102</v>
      </c>
      <c r="F700" s="1" t="s">
        <v>24758</v>
      </c>
      <c r="G700" s="14">
        <v>916496604</v>
      </c>
      <c r="H700" s="1" t="s">
        <v>15</v>
      </c>
      <c r="I700" s="1" t="s">
        <v>41</v>
      </c>
      <c r="J700" s="1" t="s">
        <v>10</v>
      </c>
      <c r="K700" s="3" t="s">
        <v>213</v>
      </c>
      <c r="L700" s="1" t="s">
        <v>10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1"/>
      <c r="AA700" s="1" t="s">
        <v>16</v>
      </c>
      <c r="AB700" s="3" t="s">
        <v>12</v>
      </c>
      <c r="AC700" s="23" t="s">
        <v>37781</v>
      </c>
      <c r="AD700" s="23" t="s">
        <v>38891</v>
      </c>
      <c r="AE700" s="20" t="s">
        <v>47358</v>
      </c>
    </row>
    <row r="701" spans="1:31" ht="14.25" customHeight="1">
      <c r="A701" s="1">
        <v>700</v>
      </c>
      <c r="B701" s="9" t="s">
        <v>6</v>
      </c>
      <c r="C701" s="1" t="s">
        <v>8077</v>
      </c>
      <c r="D701" s="1" t="s">
        <v>557</v>
      </c>
      <c r="E701" s="1" t="s">
        <v>1819</v>
      </c>
      <c r="F701" s="1" t="s">
        <v>24774</v>
      </c>
      <c r="G701" s="14">
        <v>9199499069</v>
      </c>
      <c r="H701" s="1" t="s">
        <v>8</v>
      </c>
      <c r="I701" s="1" t="s">
        <v>41</v>
      </c>
      <c r="J701" s="1" t="s">
        <v>10</v>
      </c>
      <c r="K701" s="3" t="s">
        <v>42</v>
      </c>
      <c r="L701" s="1" t="s">
        <v>10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1"/>
      <c r="AA701" s="1" t="s">
        <v>16</v>
      </c>
      <c r="AB701" s="3" t="s">
        <v>12</v>
      </c>
      <c r="AC701" s="23" t="s">
        <v>37781</v>
      </c>
      <c r="AD701" s="23" t="s">
        <v>38892</v>
      </c>
      <c r="AE701" t="s">
        <v>35397</v>
      </c>
    </row>
    <row r="702" spans="1:31" ht="14.25" customHeight="1">
      <c r="A702" s="1">
        <v>701</v>
      </c>
      <c r="B702" s="9" t="s">
        <v>6</v>
      </c>
      <c r="C702" s="1" t="s">
        <v>8091</v>
      </c>
      <c r="D702" s="1" t="s">
        <v>2901</v>
      </c>
      <c r="E702" s="1" t="s">
        <v>84</v>
      </c>
      <c r="F702" s="1" t="s">
        <v>8092</v>
      </c>
      <c r="G702" s="14">
        <v>91096464499</v>
      </c>
      <c r="H702" s="1" t="s">
        <v>15</v>
      </c>
      <c r="I702" s="1" t="s">
        <v>41</v>
      </c>
      <c r="J702" s="1" t="s">
        <v>10</v>
      </c>
      <c r="K702" s="3" t="s">
        <v>17</v>
      </c>
      <c r="L702" s="1" t="s">
        <v>10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1"/>
      <c r="AA702" s="1" t="s">
        <v>16</v>
      </c>
      <c r="AB702" s="3" t="s">
        <v>12</v>
      </c>
      <c r="AC702" s="23" t="s">
        <v>37781</v>
      </c>
      <c r="AD702" s="23" t="s">
        <v>38893</v>
      </c>
      <c r="AE702" t="s">
        <v>35398</v>
      </c>
    </row>
    <row r="703" spans="1:31" ht="14.25" customHeight="1">
      <c r="A703" s="1">
        <v>702</v>
      </c>
      <c r="B703" s="9" t="s">
        <v>6</v>
      </c>
      <c r="C703" s="1" t="s">
        <v>8106</v>
      </c>
      <c r="D703" s="1" t="s">
        <v>1111</v>
      </c>
      <c r="E703" s="1" t="s">
        <v>8107</v>
      </c>
      <c r="F703" s="1" t="s">
        <v>24789</v>
      </c>
      <c r="G703" s="14">
        <v>919909494</v>
      </c>
      <c r="H703" s="1" t="s">
        <v>20</v>
      </c>
      <c r="I703" s="1" t="s">
        <v>62</v>
      </c>
      <c r="J703" s="1" t="s">
        <v>10</v>
      </c>
      <c r="K703" s="3" t="s">
        <v>213</v>
      </c>
      <c r="L703" s="1" t="s">
        <v>10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1"/>
      <c r="AA703" s="1" t="s">
        <v>16</v>
      </c>
      <c r="AB703" s="3" t="s">
        <v>12</v>
      </c>
      <c r="AC703" s="23" t="s">
        <v>37781</v>
      </c>
      <c r="AD703" s="23" t="s">
        <v>38894</v>
      </c>
      <c r="AE703" t="s">
        <v>35398</v>
      </c>
    </row>
    <row r="704" spans="1:31" ht="14.25" customHeight="1">
      <c r="A704" s="1">
        <v>703</v>
      </c>
      <c r="B704" s="9" t="s">
        <v>6</v>
      </c>
      <c r="C704" s="1" t="s">
        <v>8108</v>
      </c>
      <c r="D704" s="1" t="s">
        <v>2423</v>
      </c>
      <c r="E704" s="1" t="s">
        <v>774</v>
      </c>
      <c r="F704" s="1" t="s">
        <v>24790</v>
      </c>
      <c r="G704" s="14">
        <v>919106961069</v>
      </c>
      <c r="H704" s="1" t="s">
        <v>20</v>
      </c>
      <c r="I704" s="1" t="s">
        <v>41</v>
      </c>
      <c r="J704" s="1" t="s">
        <v>10</v>
      </c>
      <c r="K704" s="3" t="s">
        <v>17</v>
      </c>
      <c r="L704" s="1" t="s">
        <v>10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1"/>
      <c r="AA704" s="1" t="s">
        <v>16</v>
      </c>
      <c r="AB704" s="3" t="s">
        <v>12</v>
      </c>
      <c r="AC704" s="23" t="s">
        <v>37781</v>
      </c>
      <c r="AD704" s="23" t="s">
        <v>38895</v>
      </c>
      <c r="AE704" s="20" t="s">
        <v>47358</v>
      </c>
    </row>
    <row r="705" spans="1:31" ht="14.25" customHeight="1">
      <c r="A705" s="1">
        <v>704</v>
      </c>
      <c r="B705" s="9" t="s">
        <v>6</v>
      </c>
      <c r="C705" s="1" t="s">
        <v>8162</v>
      </c>
      <c r="D705" s="1" t="s">
        <v>8163</v>
      </c>
      <c r="E705" s="1" t="s">
        <v>8164</v>
      </c>
      <c r="F705" s="1" t="s">
        <v>24818</v>
      </c>
      <c r="G705" s="14">
        <v>914144461990</v>
      </c>
      <c r="H705" s="1" t="s">
        <v>8</v>
      </c>
      <c r="I705" s="1" t="s">
        <v>41</v>
      </c>
      <c r="J705" s="1" t="s">
        <v>10</v>
      </c>
      <c r="K705" s="3" t="s">
        <v>63</v>
      </c>
      <c r="L705" s="1" t="s">
        <v>10</v>
      </c>
      <c r="M705" s="3" t="s">
        <v>213</v>
      </c>
      <c r="N705" s="3" t="str">
        <f>J705</f>
        <v>[&lt;30 Lacs]</v>
      </c>
      <c r="O705" s="3" t="s">
        <v>17</v>
      </c>
      <c r="P705" s="3" t="s">
        <v>10</v>
      </c>
      <c r="Q705" s="3"/>
      <c r="R705" s="3"/>
      <c r="S705" s="3"/>
      <c r="T705" s="3"/>
      <c r="U705" s="3"/>
      <c r="V705" s="3"/>
      <c r="W705" s="3"/>
      <c r="X705" s="3"/>
      <c r="Y705" s="3"/>
      <c r="Z705" s="1"/>
      <c r="AA705" s="1" t="s">
        <v>16</v>
      </c>
      <c r="AB705" s="3" t="s">
        <v>12</v>
      </c>
      <c r="AC705" s="23" t="s">
        <v>37781</v>
      </c>
      <c r="AD705" s="23" t="s">
        <v>38896</v>
      </c>
      <c r="AE705" s="20" t="s">
        <v>47358</v>
      </c>
    </row>
    <row r="706" spans="1:31" ht="14.25" customHeight="1">
      <c r="A706" s="1">
        <v>705</v>
      </c>
      <c r="B706" s="9" t="s">
        <v>6</v>
      </c>
      <c r="C706" s="1" t="s">
        <v>8182</v>
      </c>
      <c r="D706" s="1" t="s">
        <v>8183</v>
      </c>
      <c r="E706" s="1" t="s">
        <v>1608</v>
      </c>
      <c r="F706" s="1" t="s">
        <v>8184</v>
      </c>
      <c r="G706" s="14">
        <v>91644001649</v>
      </c>
      <c r="H706" s="1" t="s">
        <v>37</v>
      </c>
      <c r="I706" s="1" t="s">
        <v>41</v>
      </c>
      <c r="J706" s="1" t="s">
        <v>10</v>
      </c>
      <c r="K706" s="3" t="s">
        <v>17</v>
      </c>
      <c r="L706" s="1" t="s">
        <v>10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1"/>
      <c r="AA706" s="1" t="s">
        <v>11</v>
      </c>
      <c r="AB706" s="3" t="s">
        <v>13</v>
      </c>
      <c r="AC706" s="23" t="s">
        <v>37781</v>
      </c>
      <c r="AD706" s="23" t="s">
        <v>38897</v>
      </c>
      <c r="AE706" t="s">
        <v>35398</v>
      </c>
    </row>
    <row r="707" spans="1:31" ht="14.25" customHeight="1">
      <c r="A707" s="1">
        <v>706</v>
      </c>
      <c r="B707" s="9" t="s">
        <v>6</v>
      </c>
      <c r="C707" s="1" t="s">
        <v>8194</v>
      </c>
      <c r="D707" s="1" t="s">
        <v>5832</v>
      </c>
      <c r="E707" s="1" t="s">
        <v>139</v>
      </c>
      <c r="F707" s="1" t="s">
        <v>24831</v>
      </c>
      <c r="G707" s="14">
        <v>91949419194</v>
      </c>
      <c r="H707" s="1" t="s">
        <v>20</v>
      </c>
      <c r="I707" s="1" t="s">
        <v>62</v>
      </c>
      <c r="J707" s="1" t="s">
        <v>10</v>
      </c>
      <c r="K707" s="3" t="s">
        <v>63</v>
      </c>
      <c r="L707" s="1" t="s">
        <v>10</v>
      </c>
      <c r="M707" s="3" t="s">
        <v>213</v>
      </c>
      <c r="N707" s="3" t="str">
        <f>J707</f>
        <v>[&lt;30 Lacs]</v>
      </c>
      <c r="O707" s="3" t="s">
        <v>17</v>
      </c>
      <c r="P707" s="3" t="s">
        <v>10</v>
      </c>
      <c r="Q707" s="3"/>
      <c r="R707" s="3"/>
      <c r="S707" s="3"/>
      <c r="T707" s="3"/>
      <c r="U707" s="3"/>
      <c r="V707" s="3"/>
      <c r="W707" s="3"/>
      <c r="X707" s="3"/>
      <c r="Y707" s="3"/>
      <c r="Z707" s="1"/>
      <c r="AA707" s="1" t="s">
        <v>16</v>
      </c>
      <c r="AB707" s="3" t="s">
        <v>12</v>
      </c>
      <c r="AC707" s="23" t="s">
        <v>37781</v>
      </c>
      <c r="AD707" s="23" t="s">
        <v>38898</v>
      </c>
      <c r="AE707" t="s">
        <v>35397</v>
      </c>
    </row>
    <row r="708" spans="1:31" ht="14.25" customHeight="1">
      <c r="A708" s="1">
        <v>707</v>
      </c>
      <c r="B708" s="9" t="s">
        <v>6</v>
      </c>
      <c r="C708" s="1" t="s">
        <v>8207</v>
      </c>
      <c r="D708" s="1" t="s">
        <v>1348</v>
      </c>
      <c r="E708" s="1" t="s">
        <v>78</v>
      </c>
      <c r="F708" s="1" t="s">
        <v>24836</v>
      </c>
      <c r="G708" s="14">
        <v>9194999460</v>
      </c>
      <c r="H708" s="1" t="s">
        <v>20</v>
      </c>
      <c r="I708" s="1" t="s">
        <v>33</v>
      </c>
      <c r="J708" s="1" t="s">
        <v>10</v>
      </c>
      <c r="K708" s="3" t="s">
        <v>42</v>
      </c>
      <c r="L708" s="1" t="s">
        <v>10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1"/>
      <c r="AA708" s="1" t="s">
        <v>16</v>
      </c>
      <c r="AB708" s="3" t="s">
        <v>12</v>
      </c>
      <c r="AC708" s="23" t="s">
        <v>37781</v>
      </c>
      <c r="AD708" s="23" t="s">
        <v>38899</v>
      </c>
      <c r="AE708" t="s">
        <v>35396</v>
      </c>
    </row>
    <row r="709" spans="1:31" ht="14.25" customHeight="1">
      <c r="A709" s="1">
        <v>708</v>
      </c>
      <c r="B709" s="9" t="s">
        <v>6</v>
      </c>
      <c r="C709" s="1" t="s">
        <v>8210</v>
      </c>
      <c r="D709" s="1" t="s">
        <v>386</v>
      </c>
      <c r="E709" s="1" t="s">
        <v>774</v>
      </c>
      <c r="F709" s="1" t="s">
        <v>20922</v>
      </c>
      <c r="G709" s="14">
        <v>91644001644</v>
      </c>
      <c r="H709" s="1" t="s">
        <v>46</v>
      </c>
      <c r="I709" s="1" t="s">
        <v>41</v>
      </c>
      <c r="J709" s="1" t="s">
        <v>10</v>
      </c>
      <c r="K709" s="3" t="s">
        <v>17</v>
      </c>
      <c r="L709" s="1" t="s">
        <v>10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1"/>
      <c r="AA709" s="1" t="s">
        <v>11</v>
      </c>
      <c r="AB709" s="3" t="s">
        <v>13</v>
      </c>
      <c r="AC709" s="23" t="s">
        <v>37781</v>
      </c>
      <c r="AD709" s="23" t="s">
        <v>38900</v>
      </c>
      <c r="AE709" t="s">
        <v>35397</v>
      </c>
    </row>
    <row r="710" spans="1:31" ht="14.25" customHeight="1">
      <c r="A710" s="1">
        <v>709</v>
      </c>
      <c r="B710" s="9" t="s">
        <v>6</v>
      </c>
      <c r="C710" s="1" t="s">
        <v>8256</v>
      </c>
      <c r="D710" s="1" t="s">
        <v>2064</v>
      </c>
      <c r="E710" s="1" t="s">
        <v>447</v>
      </c>
      <c r="F710" s="1" t="s">
        <v>24857</v>
      </c>
      <c r="G710" s="14">
        <v>91994946694</v>
      </c>
      <c r="H710" s="1" t="s">
        <v>8</v>
      </c>
      <c r="I710" s="1" t="s">
        <v>41</v>
      </c>
      <c r="J710" s="1" t="s">
        <v>10</v>
      </c>
      <c r="K710" s="3" t="s">
        <v>17</v>
      </c>
      <c r="L710" s="1" t="s">
        <v>10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1"/>
      <c r="AA710" s="1" t="s">
        <v>16</v>
      </c>
      <c r="AB710" s="3" t="s">
        <v>12</v>
      </c>
      <c r="AC710" s="23" t="s">
        <v>37781</v>
      </c>
      <c r="AD710" s="23" t="s">
        <v>38901</v>
      </c>
      <c r="AE710" t="s">
        <v>35398</v>
      </c>
    </row>
    <row r="711" spans="1:31" ht="14.25" customHeight="1">
      <c r="A711" s="1">
        <v>710</v>
      </c>
      <c r="B711" s="9" t="s">
        <v>6</v>
      </c>
      <c r="C711" s="1" t="s">
        <v>8259</v>
      </c>
      <c r="D711" s="1" t="s">
        <v>8260</v>
      </c>
      <c r="E711" s="1" t="s">
        <v>8261</v>
      </c>
      <c r="F711" s="1" t="s">
        <v>24860</v>
      </c>
      <c r="G711" s="14">
        <v>9144940699</v>
      </c>
      <c r="H711" s="1" t="s">
        <v>8</v>
      </c>
      <c r="I711" s="1" t="s">
        <v>62</v>
      </c>
      <c r="J711" s="1" t="s">
        <v>10</v>
      </c>
      <c r="K711" s="3" t="s">
        <v>213</v>
      </c>
      <c r="L711" s="1" t="s">
        <v>10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1"/>
      <c r="AA711" s="1" t="s">
        <v>16</v>
      </c>
      <c r="AB711" s="3" t="s">
        <v>12</v>
      </c>
      <c r="AC711" s="23" t="s">
        <v>37781</v>
      </c>
      <c r="AD711" s="23" t="s">
        <v>38902</v>
      </c>
      <c r="AE711" t="s">
        <v>35398</v>
      </c>
    </row>
    <row r="712" spans="1:31" ht="14.25" customHeight="1">
      <c r="A712" s="1">
        <v>711</v>
      </c>
      <c r="B712" s="1" t="s">
        <v>54</v>
      </c>
      <c r="C712" s="1" t="s">
        <v>8274</v>
      </c>
      <c r="D712" s="1" t="s">
        <v>1603</v>
      </c>
      <c r="E712" s="1" t="s">
        <v>2084</v>
      </c>
      <c r="F712" s="1" t="s">
        <v>24866</v>
      </c>
      <c r="G712" s="14">
        <v>9194440449</v>
      </c>
      <c r="H712" s="1" t="s">
        <v>8</v>
      </c>
      <c r="I712" s="1" t="s">
        <v>9</v>
      </c>
      <c r="J712" s="1" t="s">
        <v>10</v>
      </c>
      <c r="K712" s="3" t="s">
        <v>17</v>
      </c>
      <c r="L712" s="1" t="s">
        <v>10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1"/>
      <c r="AA712" s="1" t="s">
        <v>16</v>
      </c>
      <c r="AB712" s="3" t="s">
        <v>12</v>
      </c>
      <c r="AC712" s="23" t="s">
        <v>37781</v>
      </c>
      <c r="AD712" s="23" t="s">
        <v>38903</v>
      </c>
      <c r="AE712" t="s">
        <v>35398</v>
      </c>
    </row>
    <row r="713" spans="1:31" ht="14.25" customHeight="1">
      <c r="A713" s="1">
        <v>712</v>
      </c>
      <c r="B713" s="9" t="s">
        <v>6</v>
      </c>
      <c r="C713" s="1" t="s">
        <v>8283</v>
      </c>
      <c r="D713" s="1" t="s">
        <v>7505</v>
      </c>
      <c r="E713" s="1" t="s">
        <v>221</v>
      </c>
      <c r="F713" s="1" t="s">
        <v>24871</v>
      </c>
      <c r="G713" s="14">
        <v>91949199919</v>
      </c>
      <c r="H713" s="1" t="s">
        <v>20</v>
      </c>
      <c r="I713" s="1" t="s">
        <v>41</v>
      </c>
      <c r="J713" s="1" t="s">
        <v>10</v>
      </c>
      <c r="K713" s="3" t="s">
        <v>17</v>
      </c>
      <c r="L713" s="1" t="s">
        <v>10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1"/>
      <c r="AA713" s="1" t="s">
        <v>16</v>
      </c>
      <c r="AB713" s="3" t="s">
        <v>12</v>
      </c>
      <c r="AC713" s="23" t="s">
        <v>37781</v>
      </c>
      <c r="AD713" s="23" t="s">
        <v>38904</v>
      </c>
      <c r="AE713" t="s">
        <v>35398</v>
      </c>
    </row>
    <row r="714" spans="1:31" ht="14.25" customHeight="1">
      <c r="A714" s="1">
        <v>713</v>
      </c>
      <c r="B714" s="9" t="s">
        <v>6</v>
      </c>
      <c r="C714" s="1" t="s">
        <v>8309</v>
      </c>
      <c r="D714" s="1" t="s">
        <v>49</v>
      </c>
      <c r="E714" s="1" t="s">
        <v>2671</v>
      </c>
      <c r="F714" s="1" t="s">
        <v>24882</v>
      </c>
      <c r="G714" s="14">
        <v>91944614141</v>
      </c>
      <c r="H714" s="1" t="s">
        <v>8</v>
      </c>
      <c r="I714" s="1" t="s">
        <v>62</v>
      </c>
      <c r="J714" s="1" t="s">
        <v>10</v>
      </c>
      <c r="K714" s="3" t="s">
        <v>17</v>
      </c>
      <c r="L714" s="1" t="s">
        <v>10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1"/>
      <c r="AA714" s="1" t="s">
        <v>11</v>
      </c>
      <c r="AB714" s="3" t="s">
        <v>538</v>
      </c>
      <c r="AC714" s="23" t="s">
        <v>37781</v>
      </c>
      <c r="AD714" s="23" t="s">
        <v>38905</v>
      </c>
      <c r="AE714" t="s">
        <v>35398</v>
      </c>
    </row>
    <row r="715" spans="1:31" ht="14.25" customHeight="1">
      <c r="A715" s="1">
        <v>714</v>
      </c>
      <c r="B715" s="9" t="s">
        <v>6</v>
      </c>
      <c r="C715" s="1" t="s">
        <v>8324</v>
      </c>
      <c r="D715" s="1" t="s">
        <v>3066</v>
      </c>
      <c r="E715" s="1" t="s">
        <v>90</v>
      </c>
      <c r="F715" s="1" t="s">
        <v>8325</v>
      </c>
      <c r="G715" s="14">
        <v>919446090696</v>
      </c>
      <c r="H715" s="1" t="s">
        <v>8</v>
      </c>
      <c r="I715" s="1" t="s">
        <v>9</v>
      </c>
      <c r="J715" s="1" t="s">
        <v>10</v>
      </c>
      <c r="K715" s="3" t="s">
        <v>17</v>
      </c>
      <c r="L715" s="1" t="s">
        <v>10</v>
      </c>
      <c r="M715" s="4" t="s">
        <v>42</v>
      </c>
      <c r="N715" s="3" t="str">
        <f>J715</f>
        <v>[&lt;30 Lacs]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1"/>
      <c r="AA715" s="1" t="s">
        <v>16</v>
      </c>
      <c r="AB715" s="3" t="s">
        <v>12</v>
      </c>
      <c r="AC715" s="23" t="s">
        <v>37781</v>
      </c>
      <c r="AD715" s="23" t="s">
        <v>38906</v>
      </c>
      <c r="AE715" t="s">
        <v>35397</v>
      </c>
    </row>
    <row r="716" spans="1:31" ht="14.25" customHeight="1">
      <c r="A716" s="1">
        <v>715</v>
      </c>
      <c r="B716" s="9" t="s">
        <v>6</v>
      </c>
      <c r="C716" s="1" t="s">
        <v>8353</v>
      </c>
      <c r="D716" s="1" t="s">
        <v>2266</v>
      </c>
      <c r="E716" s="1" t="s">
        <v>8354</v>
      </c>
      <c r="F716" s="1" t="s">
        <v>24901</v>
      </c>
      <c r="G716" s="14">
        <v>919446940644</v>
      </c>
      <c r="H716" s="1" t="s">
        <v>8</v>
      </c>
      <c r="I716" s="1" t="s">
        <v>62</v>
      </c>
      <c r="J716" s="1" t="s">
        <v>10</v>
      </c>
      <c r="K716" s="3" t="s">
        <v>17</v>
      </c>
      <c r="L716" s="1" t="s">
        <v>10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1"/>
      <c r="AA716" s="1" t="s">
        <v>11</v>
      </c>
      <c r="AB716" s="3" t="s">
        <v>538</v>
      </c>
      <c r="AC716" s="23" t="s">
        <v>37781</v>
      </c>
      <c r="AD716" s="23" t="s">
        <v>38907</v>
      </c>
      <c r="AE716" t="s">
        <v>35397</v>
      </c>
    </row>
    <row r="717" spans="1:31" ht="14.25" customHeight="1">
      <c r="A717" s="1">
        <v>716</v>
      </c>
      <c r="B717" s="9" t="s">
        <v>6</v>
      </c>
      <c r="C717" s="1" t="s">
        <v>8376</v>
      </c>
      <c r="D717" s="1" t="s">
        <v>4061</v>
      </c>
      <c r="E717" s="1" t="s">
        <v>78</v>
      </c>
      <c r="F717" s="1" t="s">
        <v>24911</v>
      </c>
      <c r="G717" s="14">
        <v>919601649464</v>
      </c>
      <c r="H717" s="1" t="s">
        <v>8</v>
      </c>
      <c r="I717" s="1" t="s">
        <v>62</v>
      </c>
      <c r="J717" s="1" t="s">
        <v>10</v>
      </c>
      <c r="K717" s="3" t="s">
        <v>17</v>
      </c>
      <c r="L717" s="1" t="s">
        <v>10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1"/>
      <c r="AA717" s="1" t="s">
        <v>11</v>
      </c>
      <c r="AB717" s="3" t="s">
        <v>538</v>
      </c>
      <c r="AC717" s="23" t="s">
        <v>37781</v>
      </c>
      <c r="AD717" s="23" t="s">
        <v>38908</v>
      </c>
      <c r="AE717" s="20" t="s">
        <v>47358</v>
      </c>
    </row>
    <row r="718" spans="1:31" ht="14.25" customHeight="1">
      <c r="A718" s="1">
        <v>717</v>
      </c>
      <c r="B718" s="1" t="s">
        <v>54</v>
      </c>
      <c r="C718" s="1" t="s">
        <v>8377</v>
      </c>
      <c r="D718" s="1" t="s">
        <v>4527</v>
      </c>
      <c r="E718" s="1" t="s">
        <v>36589</v>
      </c>
      <c r="F718" s="1" t="s">
        <v>24912</v>
      </c>
      <c r="G718" s="14">
        <v>919460444</v>
      </c>
      <c r="H718" s="1" t="s">
        <v>8</v>
      </c>
      <c r="I718" s="1" t="s">
        <v>9</v>
      </c>
      <c r="J718" s="1" t="s">
        <v>10</v>
      </c>
      <c r="K718" s="3" t="s">
        <v>63</v>
      </c>
      <c r="L718" s="1" t="s">
        <v>10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1"/>
      <c r="AA718" s="1" t="s">
        <v>16</v>
      </c>
      <c r="AB718" s="3" t="s">
        <v>12</v>
      </c>
      <c r="AC718" s="23" t="s">
        <v>37781</v>
      </c>
      <c r="AD718" s="23" t="s">
        <v>38909</v>
      </c>
      <c r="AE718" t="s">
        <v>35396</v>
      </c>
    </row>
    <row r="719" spans="1:31" ht="14.25" customHeight="1">
      <c r="A719" s="1">
        <v>718</v>
      </c>
      <c r="B719" s="9" t="s">
        <v>6</v>
      </c>
      <c r="C719" s="1" t="s">
        <v>8379</v>
      </c>
      <c r="D719" s="1" t="s">
        <v>52</v>
      </c>
      <c r="E719" s="1" t="s">
        <v>1514</v>
      </c>
      <c r="F719" s="1" t="s">
        <v>24913</v>
      </c>
      <c r="G719" s="14">
        <v>919494046944</v>
      </c>
      <c r="H719" s="1" t="s">
        <v>8</v>
      </c>
      <c r="I719" s="1" t="s">
        <v>41</v>
      </c>
      <c r="J719" s="1" t="s">
        <v>10</v>
      </c>
      <c r="K719" s="3" t="s">
        <v>171</v>
      </c>
      <c r="L719" s="1" t="s">
        <v>10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1"/>
      <c r="AA719" s="1" t="s">
        <v>16</v>
      </c>
      <c r="AB719" s="3" t="s">
        <v>12</v>
      </c>
      <c r="AC719" s="23" t="s">
        <v>37781</v>
      </c>
      <c r="AD719" s="23" t="s">
        <v>38910</v>
      </c>
      <c r="AE719" t="s">
        <v>35398</v>
      </c>
    </row>
    <row r="720" spans="1:31" ht="14.25" customHeight="1">
      <c r="A720" s="1">
        <v>719</v>
      </c>
      <c r="B720" s="9" t="s">
        <v>6</v>
      </c>
      <c r="C720" s="1" t="s">
        <v>8388</v>
      </c>
      <c r="D720" s="1" t="s">
        <v>2488</v>
      </c>
      <c r="E720" s="1" t="s">
        <v>139</v>
      </c>
      <c r="F720" s="1" t="s">
        <v>24919</v>
      </c>
      <c r="G720" s="14">
        <v>9191444944</v>
      </c>
      <c r="H720" s="1" t="s">
        <v>20</v>
      </c>
      <c r="I720" s="1" t="s">
        <v>62</v>
      </c>
      <c r="J720" s="1" t="s">
        <v>10</v>
      </c>
      <c r="K720" s="3" t="s">
        <v>171</v>
      </c>
      <c r="L720" s="1" t="s">
        <v>10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1"/>
      <c r="AA720" s="1" t="s">
        <v>16</v>
      </c>
      <c r="AB720" s="3" t="s">
        <v>12</v>
      </c>
      <c r="AC720" s="23" t="s">
        <v>37781</v>
      </c>
      <c r="AD720" s="23" t="s">
        <v>38911</v>
      </c>
      <c r="AE720" s="20" t="s">
        <v>47358</v>
      </c>
    </row>
    <row r="721" spans="1:31" ht="14.25" customHeight="1">
      <c r="A721" s="1">
        <v>720</v>
      </c>
      <c r="B721" s="9" t="s">
        <v>6</v>
      </c>
      <c r="C721" s="1" t="s">
        <v>8399</v>
      </c>
      <c r="D721" s="1" t="s">
        <v>8400</v>
      </c>
      <c r="E721" s="1" t="s">
        <v>40</v>
      </c>
      <c r="F721" s="1" t="s">
        <v>24924</v>
      </c>
      <c r="G721" s="14">
        <v>91909949664</v>
      </c>
      <c r="H721" s="1" t="s">
        <v>8</v>
      </c>
      <c r="I721" s="1" t="s">
        <v>62</v>
      </c>
      <c r="J721" s="1" t="s">
        <v>10</v>
      </c>
      <c r="K721" s="3" t="s">
        <v>17</v>
      </c>
      <c r="L721" s="1" t="s">
        <v>10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1"/>
      <c r="AA721" s="1" t="s">
        <v>16</v>
      </c>
      <c r="AB721" s="3" t="s">
        <v>12</v>
      </c>
      <c r="AC721" s="23" t="s">
        <v>37781</v>
      </c>
      <c r="AD721" s="23" t="s">
        <v>38912</v>
      </c>
      <c r="AE721" t="s">
        <v>35398</v>
      </c>
    </row>
    <row r="722" spans="1:31" ht="14.25" customHeight="1">
      <c r="A722" s="1">
        <v>721</v>
      </c>
      <c r="B722" s="9" t="s">
        <v>6</v>
      </c>
      <c r="C722" s="1" t="s">
        <v>8409</v>
      </c>
      <c r="D722" s="1" t="s">
        <v>8410</v>
      </c>
      <c r="E722" s="1" t="s">
        <v>8411</v>
      </c>
      <c r="F722" s="1" t="s">
        <v>24929</v>
      </c>
      <c r="G722" s="14">
        <v>919644446144</v>
      </c>
      <c r="H722" s="1" t="s">
        <v>132</v>
      </c>
      <c r="I722" s="1" t="s">
        <v>62</v>
      </c>
      <c r="J722" s="1" t="s">
        <v>10</v>
      </c>
      <c r="K722" s="3" t="s">
        <v>213</v>
      </c>
      <c r="L722" s="1" t="s">
        <v>10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1"/>
      <c r="AA722" s="1" t="s">
        <v>16</v>
      </c>
      <c r="AB722" s="3" t="s">
        <v>12</v>
      </c>
      <c r="AC722" s="23" t="s">
        <v>37781</v>
      </c>
      <c r="AD722" s="23" t="s">
        <v>38913</v>
      </c>
      <c r="AE722" t="s">
        <v>35398</v>
      </c>
    </row>
    <row r="723" spans="1:31" ht="14.25" customHeight="1">
      <c r="A723" s="1">
        <v>722</v>
      </c>
      <c r="B723" s="9" t="s">
        <v>6</v>
      </c>
      <c r="C723" s="1" t="s">
        <v>8417</v>
      </c>
      <c r="D723" s="1" t="s">
        <v>1354</v>
      </c>
      <c r="E723" s="1" t="s">
        <v>881</v>
      </c>
      <c r="F723" s="1" t="s">
        <v>24934</v>
      </c>
      <c r="G723" s="14">
        <v>919446166446</v>
      </c>
      <c r="H723" s="1" t="s">
        <v>8</v>
      </c>
      <c r="I723" s="1" t="s">
        <v>62</v>
      </c>
      <c r="J723" s="1" t="s">
        <v>10</v>
      </c>
      <c r="K723" s="3" t="s">
        <v>213</v>
      </c>
      <c r="L723" s="1" t="s">
        <v>10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1"/>
      <c r="AA723" s="1" t="s">
        <v>16</v>
      </c>
      <c r="AB723" s="3" t="s">
        <v>12</v>
      </c>
      <c r="AC723" s="23" t="s">
        <v>37781</v>
      </c>
      <c r="AD723" s="23" t="s">
        <v>38914</v>
      </c>
      <c r="AE723" t="s">
        <v>35396</v>
      </c>
    </row>
    <row r="724" spans="1:31" ht="14.25" customHeight="1">
      <c r="A724" s="1">
        <v>723</v>
      </c>
      <c r="B724" s="9" t="s">
        <v>6</v>
      </c>
      <c r="C724" s="1" t="s">
        <v>8422</v>
      </c>
      <c r="D724" s="1" t="s">
        <v>1518</v>
      </c>
      <c r="E724" s="1" t="s">
        <v>40</v>
      </c>
      <c r="F724" s="1" t="s">
        <v>24936</v>
      </c>
      <c r="G724" s="14">
        <v>919444604444</v>
      </c>
      <c r="H724" s="1" t="s">
        <v>8</v>
      </c>
      <c r="I724" s="1" t="s">
        <v>41</v>
      </c>
      <c r="J724" s="1" t="s">
        <v>10</v>
      </c>
      <c r="K724" s="3" t="s">
        <v>17</v>
      </c>
      <c r="L724" s="1" t="s">
        <v>10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1"/>
      <c r="AA724" s="1" t="s">
        <v>16</v>
      </c>
      <c r="AB724" s="3" t="s">
        <v>12</v>
      </c>
      <c r="AC724" s="23" t="s">
        <v>37781</v>
      </c>
      <c r="AD724" s="23" t="s">
        <v>38915</v>
      </c>
      <c r="AE724" s="20" t="s">
        <v>47358</v>
      </c>
    </row>
    <row r="725" spans="1:31" ht="14.25" customHeight="1">
      <c r="A725" s="1">
        <v>724</v>
      </c>
      <c r="B725" s="9" t="s">
        <v>6</v>
      </c>
      <c r="C725" s="1" t="s">
        <v>8484</v>
      </c>
      <c r="D725" s="1" t="s">
        <v>1132</v>
      </c>
      <c r="E725" s="1" t="s">
        <v>2291</v>
      </c>
      <c r="F725" s="1" t="s">
        <v>32007</v>
      </c>
      <c r="G725" s="14">
        <v>916069494</v>
      </c>
      <c r="H725" s="1" t="s">
        <v>8</v>
      </c>
      <c r="I725" s="1" t="s">
        <v>33</v>
      </c>
      <c r="J725" s="1" t="s">
        <v>10</v>
      </c>
      <c r="K725" s="3" t="s">
        <v>63</v>
      </c>
      <c r="L725" s="1" t="s">
        <v>10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1"/>
      <c r="AA725" s="1" t="s">
        <v>16</v>
      </c>
      <c r="AB725" s="3" t="s">
        <v>12</v>
      </c>
      <c r="AC725" s="23" t="s">
        <v>37781</v>
      </c>
      <c r="AD725" s="23" t="s">
        <v>38916</v>
      </c>
      <c r="AE725" t="s">
        <v>35398</v>
      </c>
    </row>
    <row r="726" spans="1:31" ht="14.25" customHeight="1">
      <c r="A726" s="1">
        <v>725</v>
      </c>
      <c r="B726" s="9" t="s">
        <v>6</v>
      </c>
      <c r="C726" s="1" t="s">
        <v>8485</v>
      </c>
      <c r="D726" s="1" t="s">
        <v>1928</v>
      </c>
      <c r="E726" s="1" t="s">
        <v>495</v>
      </c>
      <c r="F726" s="1" t="s">
        <v>24969</v>
      </c>
      <c r="G726" s="14">
        <v>919446444</v>
      </c>
      <c r="H726" s="1" t="s">
        <v>8</v>
      </c>
      <c r="I726" s="1" t="s">
        <v>41</v>
      </c>
      <c r="J726" s="1" t="s">
        <v>10</v>
      </c>
      <c r="K726" s="3" t="s">
        <v>178</v>
      </c>
      <c r="L726" s="1" t="s">
        <v>10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1"/>
      <c r="AA726" s="1" t="s">
        <v>16</v>
      </c>
      <c r="AB726" s="3" t="s">
        <v>12</v>
      </c>
      <c r="AC726" s="23" t="s">
        <v>37781</v>
      </c>
      <c r="AD726" s="23" t="s">
        <v>38917</v>
      </c>
      <c r="AE726" t="s">
        <v>35397</v>
      </c>
    </row>
    <row r="727" spans="1:31" ht="14.25" customHeight="1">
      <c r="A727" s="1">
        <v>726</v>
      </c>
      <c r="B727" s="9" t="s">
        <v>6</v>
      </c>
      <c r="C727" s="1" t="s">
        <v>8499</v>
      </c>
      <c r="D727" s="1" t="s">
        <v>446</v>
      </c>
      <c r="E727" s="1" t="s">
        <v>139</v>
      </c>
      <c r="F727" s="1" t="s">
        <v>24977</v>
      </c>
      <c r="G727" s="14">
        <v>914400614441</v>
      </c>
      <c r="H727" s="1" t="s">
        <v>8</v>
      </c>
      <c r="I727" s="1" t="s">
        <v>41</v>
      </c>
      <c r="J727" s="1" t="s">
        <v>10</v>
      </c>
      <c r="K727" s="3" t="s">
        <v>17</v>
      </c>
      <c r="L727" s="1" t="s">
        <v>10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1"/>
      <c r="AA727" s="1" t="s">
        <v>11</v>
      </c>
      <c r="AB727" s="3" t="s">
        <v>13</v>
      </c>
      <c r="AC727" s="23" t="s">
        <v>37781</v>
      </c>
      <c r="AD727" s="23" t="s">
        <v>38918</v>
      </c>
      <c r="AE727" s="20" t="s">
        <v>47358</v>
      </c>
    </row>
    <row r="728" spans="1:31" ht="14.25" customHeight="1">
      <c r="A728" s="1">
        <v>727</v>
      </c>
      <c r="B728" s="9" t="s">
        <v>6</v>
      </c>
      <c r="C728" s="1" t="s">
        <v>8501</v>
      </c>
      <c r="D728" s="1" t="s">
        <v>494</v>
      </c>
      <c r="E728" s="1" t="s">
        <v>785</v>
      </c>
      <c r="F728" s="1" t="s">
        <v>24978</v>
      </c>
      <c r="G728" s="14">
        <v>919944999494</v>
      </c>
      <c r="H728" s="1" t="s">
        <v>15</v>
      </c>
      <c r="I728" s="1" t="s">
        <v>41</v>
      </c>
      <c r="J728" s="1" t="s">
        <v>10</v>
      </c>
      <c r="K728" s="3" t="s">
        <v>17</v>
      </c>
      <c r="L728" s="1" t="s">
        <v>10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1"/>
      <c r="AA728" s="1" t="s">
        <v>16</v>
      </c>
      <c r="AB728" s="3" t="s">
        <v>12</v>
      </c>
      <c r="AC728" s="23" t="s">
        <v>37781</v>
      </c>
      <c r="AD728" s="23" t="s">
        <v>38919</v>
      </c>
      <c r="AE728" s="20" t="s">
        <v>47358</v>
      </c>
    </row>
    <row r="729" spans="1:31" ht="14.25" customHeight="1">
      <c r="A729" s="1">
        <v>728</v>
      </c>
      <c r="B729" s="1" t="s">
        <v>54</v>
      </c>
      <c r="C729" s="1" t="s">
        <v>8538</v>
      </c>
      <c r="D729" s="1" t="s">
        <v>162</v>
      </c>
      <c r="E729" s="1" t="s">
        <v>35560</v>
      </c>
      <c r="F729" s="1" t="s">
        <v>32015</v>
      </c>
      <c r="G729" s="14">
        <v>919404460</v>
      </c>
      <c r="H729" s="1" t="s">
        <v>8</v>
      </c>
      <c r="I729" s="1" t="s">
        <v>62</v>
      </c>
      <c r="J729" s="1" t="s">
        <v>10</v>
      </c>
      <c r="K729" s="3" t="s">
        <v>213</v>
      </c>
      <c r="L729" s="1" t="s">
        <v>10</v>
      </c>
      <c r="M729" s="4" t="s">
        <v>17</v>
      </c>
      <c r="N729" s="3" t="str">
        <f>J729</f>
        <v>[&lt;30 Lacs]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1"/>
      <c r="AA729" s="1" t="s">
        <v>16</v>
      </c>
      <c r="AB729" s="3" t="s">
        <v>12</v>
      </c>
      <c r="AC729" s="23" t="s">
        <v>37781</v>
      </c>
      <c r="AD729" s="23" t="s">
        <v>38920</v>
      </c>
      <c r="AE729" t="s">
        <v>35398</v>
      </c>
    </row>
    <row r="730" spans="1:31" ht="14.25" customHeight="1">
      <c r="A730" s="1">
        <v>729</v>
      </c>
      <c r="B730" s="9" t="s">
        <v>6</v>
      </c>
      <c r="C730" s="1" t="s">
        <v>8539</v>
      </c>
      <c r="D730" s="1" t="s">
        <v>8540</v>
      </c>
      <c r="E730" s="1" t="s">
        <v>139</v>
      </c>
      <c r="F730" s="1" t="s">
        <v>24995</v>
      </c>
      <c r="G730" s="14">
        <v>9166006640</v>
      </c>
      <c r="H730" s="1" t="s">
        <v>8</v>
      </c>
      <c r="I730" s="1" t="s">
        <v>41</v>
      </c>
      <c r="J730" s="1" t="s">
        <v>10</v>
      </c>
      <c r="K730" s="3" t="s">
        <v>42</v>
      </c>
      <c r="L730" s="1" t="s">
        <v>10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1"/>
      <c r="AA730" s="1" t="s">
        <v>16</v>
      </c>
      <c r="AB730" s="3" t="s">
        <v>12</v>
      </c>
      <c r="AC730" s="23" t="s">
        <v>37781</v>
      </c>
      <c r="AD730" s="23" t="s">
        <v>38921</v>
      </c>
      <c r="AE730" t="s">
        <v>35398</v>
      </c>
    </row>
    <row r="731" spans="1:31" ht="14.25" customHeight="1">
      <c r="A731" s="1">
        <v>730</v>
      </c>
      <c r="B731" s="9" t="s">
        <v>6</v>
      </c>
      <c r="C731" s="1" t="s">
        <v>8550</v>
      </c>
      <c r="D731" s="1" t="s">
        <v>1506</v>
      </c>
      <c r="E731" s="1" t="s">
        <v>8551</v>
      </c>
      <c r="F731" s="1" t="s">
        <v>34196</v>
      </c>
      <c r="G731" s="14">
        <v>914466690409</v>
      </c>
      <c r="H731" s="1" t="s">
        <v>8</v>
      </c>
      <c r="I731" s="1" t="s">
        <v>62</v>
      </c>
      <c r="J731" s="1" t="s">
        <v>10</v>
      </c>
      <c r="K731" s="3" t="s">
        <v>17</v>
      </c>
      <c r="L731" s="1" t="s">
        <v>10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1"/>
      <c r="AA731" s="1" t="s">
        <v>11</v>
      </c>
      <c r="AB731" s="3" t="s">
        <v>56</v>
      </c>
      <c r="AC731" s="23" t="s">
        <v>37781</v>
      </c>
      <c r="AD731" s="23" t="s">
        <v>38922</v>
      </c>
      <c r="AE731" s="20" t="s">
        <v>47358</v>
      </c>
    </row>
    <row r="732" spans="1:31" ht="14.25" customHeight="1">
      <c r="A732" s="1">
        <v>731</v>
      </c>
      <c r="B732" s="9" t="s">
        <v>6</v>
      </c>
      <c r="C732" s="1" t="s">
        <v>8552</v>
      </c>
      <c r="D732" s="1" t="s">
        <v>4460</v>
      </c>
      <c r="E732" s="1" t="s">
        <v>1577</v>
      </c>
      <c r="F732" s="1" t="s">
        <v>25003</v>
      </c>
      <c r="G732" s="14">
        <v>91969616464</v>
      </c>
      <c r="H732" s="1" t="s">
        <v>15</v>
      </c>
      <c r="I732" s="1" t="s">
        <v>41</v>
      </c>
      <c r="J732" s="1" t="s">
        <v>10</v>
      </c>
      <c r="K732" s="3" t="s">
        <v>17</v>
      </c>
      <c r="L732" s="1" t="s">
        <v>10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1"/>
      <c r="AA732" s="1" t="s">
        <v>16</v>
      </c>
      <c r="AB732" s="3" t="s">
        <v>12</v>
      </c>
      <c r="AC732" s="23" t="s">
        <v>37781</v>
      </c>
      <c r="AD732" s="23" t="s">
        <v>38923</v>
      </c>
      <c r="AE732" t="s">
        <v>35396</v>
      </c>
    </row>
    <row r="733" spans="1:31" ht="14.25" customHeight="1">
      <c r="A733" s="1">
        <v>732</v>
      </c>
      <c r="B733" s="9" t="s">
        <v>6</v>
      </c>
      <c r="C733" s="1" t="s">
        <v>8577</v>
      </c>
      <c r="D733" s="1" t="s">
        <v>371</v>
      </c>
      <c r="E733" s="1" t="s">
        <v>40</v>
      </c>
      <c r="F733" s="1" t="s">
        <v>25011</v>
      </c>
      <c r="G733" s="14">
        <v>91999466646</v>
      </c>
      <c r="H733" s="1" t="s">
        <v>20</v>
      </c>
      <c r="I733" s="1" t="s">
        <v>41</v>
      </c>
      <c r="J733" s="1" t="s">
        <v>10</v>
      </c>
      <c r="K733" s="3" t="s">
        <v>17</v>
      </c>
      <c r="L733" s="1" t="s">
        <v>10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1"/>
      <c r="AA733" s="1" t="s">
        <v>11</v>
      </c>
      <c r="AB733" s="3" t="s">
        <v>56</v>
      </c>
      <c r="AC733" s="23" t="s">
        <v>37781</v>
      </c>
      <c r="AD733" s="23" t="s">
        <v>38924</v>
      </c>
      <c r="AE733" t="s">
        <v>35398</v>
      </c>
    </row>
    <row r="734" spans="1:31" ht="14.25" customHeight="1">
      <c r="A734" s="1">
        <v>733</v>
      </c>
      <c r="B734" s="9" t="s">
        <v>6</v>
      </c>
      <c r="C734" s="1" t="s">
        <v>8582</v>
      </c>
      <c r="D734" s="1" t="s">
        <v>494</v>
      </c>
      <c r="E734" s="1" t="s">
        <v>1047</v>
      </c>
      <c r="F734" s="1" t="s">
        <v>32021</v>
      </c>
      <c r="G734" s="14">
        <v>919494464614</v>
      </c>
      <c r="H734" s="1" t="s">
        <v>8</v>
      </c>
      <c r="I734" s="1" t="s">
        <v>62</v>
      </c>
      <c r="J734" s="1" t="s">
        <v>10</v>
      </c>
      <c r="K734" s="3" t="s">
        <v>17</v>
      </c>
      <c r="L734" s="1" t="s">
        <v>10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1"/>
      <c r="AA734" s="1" t="s">
        <v>11</v>
      </c>
      <c r="AB734" s="3" t="s">
        <v>13</v>
      </c>
      <c r="AC734" s="23" t="s">
        <v>37781</v>
      </c>
      <c r="AD734" s="23" t="s">
        <v>38925</v>
      </c>
      <c r="AE734" s="20" t="s">
        <v>47358</v>
      </c>
    </row>
    <row r="735" spans="1:31" ht="14.25" customHeight="1">
      <c r="A735" s="1">
        <v>734</v>
      </c>
      <c r="B735" s="9" t="s">
        <v>6</v>
      </c>
      <c r="C735" s="1" t="s">
        <v>8600</v>
      </c>
      <c r="D735" s="1" t="s">
        <v>8601</v>
      </c>
      <c r="E735" s="1" t="s">
        <v>5822</v>
      </c>
      <c r="F735" s="1" t="s">
        <v>32026</v>
      </c>
      <c r="G735" s="14">
        <v>919904414691</v>
      </c>
      <c r="H735" s="1" t="s">
        <v>8</v>
      </c>
      <c r="I735" s="1" t="s">
        <v>62</v>
      </c>
      <c r="J735" s="1" t="s">
        <v>10</v>
      </c>
      <c r="K735" s="3" t="s">
        <v>17</v>
      </c>
      <c r="L735" s="1" t="s">
        <v>10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1"/>
      <c r="AA735" s="1" t="s">
        <v>11</v>
      </c>
      <c r="AB735" s="3" t="s">
        <v>56</v>
      </c>
      <c r="AC735" s="23" t="s">
        <v>37781</v>
      </c>
      <c r="AD735" s="23" t="s">
        <v>38926</v>
      </c>
      <c r="AE735" t="s">
        <v>35396</v>
      </c>
    </row>
    <row r="736" spans="1:31" ht="14.25" customHeight="1">
      <c r="A736" s="1">
        <v>735</v>
      </c>
      <c r="B736" s="9" t="s">
        <v>6</v>
      </c>
      <c r="C736" s="1" t="s">
        <v>8660</v>
      </c>
      <c r="D736" s="1" t="s">
        <v>3457</v>
      </c>
      <c r="E736" s="1" t="s">
        <v>8661</v>
      </c>
      <c r="F736" s="1" t="s">
        <v>32033</v>
      </c>
      <c r="G736" s="14">
        <v>919664966614</v>
      </c>
      <c r="H736" s="1" t="s">
        <v>20</v>
      </c>
      <c r="I736" s="1" t="s">
        <v>62</v>
      </c>
      <c r="J736" s="1" t="s">
        <v>10</v>
      </c>
      <c r="K736" s="3" t="s">
        <v>17</v>
      </c>
      <c r="L736" s="1" t="s">
        <v>10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1"/>
      <c r="AA736" s="1" t="s">
        <v>16</v>
      </c>
      <c r="AB736" s="3" t="s">
        <v>12</v>
      </c>
      <c r="AC736" s="23" t="s">
        <v>37781</v>
      </c>
      <c r="AD736" s="23" t="s">
        <v>38927</v>
      </c>
      <c r="AE736" t="s">
        <v>35397</v>
      </c>
    </row>
    <row r="737" spans="1:31" ht="14.25" customHeight="1">
      <c r="A737" s="1">
        <v>736</v>
      </c>
      <c r="B737" s="1" t="s">
        <v>54</v>
      </c>
      <c r="C737" s="1" t="s">
        <v>8667</v>
      </c>
      <c r="D737" s="1" t="s">
        <v>1994</v>
      </c>
      <c r="E737" s="1" t="s">
        <v>410</v>
      </c>
      <c r="F737" s="1" t="s">
        <v>34206</v>
      </c>
      <c r="G737" s="14">
        <v>91440464944</v>
      </c>
      <c r="H737" s="1" t="s">
        <v>20</v>
      </c>
      <c r="I737" s="1" t="s">
        <v>33</v>
      </c>
      <c r="J737" s="1" t="s">
        <v>10</v>
      </c>
      <c r="K737" s="3" t="s">
        <v>213</v>
      </c>
      <c r="L737" s="1" t="s">
        <v>10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1"/>
      <c r="AA737" s="1" t="s">
        <v>16</v>
      </c>
      <c r="AB737" s="3" t="s">
        <v>12</v>
      </c>
      <c r="AC737" s="23" t="s">
        <v>37781</v>
      </c>
      <c r="AD737" s="23" t="s">
        <v>38928</v>
      </c>
      <c r="AE737" t="s">
        <v>35396</v>
      </c>
    </row>
    <row r="738" spans="1:31" ht="14.25" customHeight="1">
      <c r="A738" s="1">
        <v>737</v>
      </c>
      <c r="B738" s="9" t="s">
        <v>6</v>
      </c>
      <c r="C738" s="1" t="s">
        <v>8669</v>
      </c>
      <c r="D738" s="1" t="s">
        <v>1025</v>
      </c>
      <c r="E738" s="1" t="s">
        <v>328</v>
      </c>
      <c r="F738" s="1" t="s">
        <v>25047</v>
      </c>
      <c r="G738" s="14">
        <v>91994669014</v>
      </c>
      <c r="H738" s="1" t="s">
        <v>8</v>
      </c>
      <c r="I738" s="1" t="s">
        <v>41</v>
      </c>
      <c r="J738" s="1" t="s">
        <v>10</v>
      </c>
      <c r="K738" s="3" t="s">
        <v>17</v>
      </c>
      <c r="L738" s="1" t="s">
        <v>10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1"/>
      <c r="AA738" s="1" t="s">
        <v>16</v>
      </c>
      <c r="AB738" s="3" t="s">
        <v>12</v>
      </c>
      <c r="AC738" s="23" t="s">
        <v>37781</v>
      </c>
      <c r="AD738" s="23" t="s">
        <v>38929</v>
      </c>
      <c r="AE738" s="20" t="s">
        <v>47358</v>
      </c>
    </row>
    <row r="739" spans="1:31" ht="14.25" customHeight="1">
      <c r="A739" s="1">
        <v>738</v>
      </c>
      <c r="B739" s="9" t="s">
        <v>6</v>
      </c>
      <c r="C739" s="1" t="s">
        <v>8678</v>
      </c>
      <c r="D739" s="1" t="s">
        <v>727</v>
      </c>
      <c r="E739" s="1" t="s">
        <v>824</v>
      </c>
      <c r="F739" s="1" t="s">
        <v>8679</v>
      </c>
      <c r="G739" s="14">
        <v>91994666664</v>
      </c>
      <c r="H739" s="1" t="s">
        <v>8</v>
      </c>
      <c r="I739" s="1" t="s">
        <v>9</v>
      </c>
      <c r="J739" s="1" t="s">
        <v>10</v>
      </c>
      <c r="K739" s="3" t="s">
        <v>17</v>
      </c>
      <c r="L739" s="1" t="s">
        <v>10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1"/>
      <c r="AA739" s="1" t="s">
        <v>11</v>
      </c>
      <c r="AB739" s="3" t="s">
        <v>274</v>
      </c>
      <c r="AC739" s="23" t="s">
        <v>37781</v>
      </c>
      <c r="AD739" s="23" t="s">
        <v>38930</v>
      </c>
      <c r="AE739" t="s">
        <v>35396</v>
      </c>
    </row>
    <row r="740" spans="1:31" ht="14.25" customHeight="1">
      <c r="A740" s="1">
        <v>739</v>
      </c>
      <c r="B740" s="9" t="s">
        <v>6</v>
      </c>
      <c r="C740" s="1" t="s">
        <v>8746</v>
      </c>
      <c r="D740" s="1" t="s">
        <v>92</v>
      </c>
      <c r="E740" s="1" t="s">
        <v>2302</v>
      </c>
      <c r="F740" s="1" t="s">
        <v>25089</v>
      </c>
      <c r="G740" s="14">
        <v>9199440466</v>
      </c>
      <c r="H740" s="1" t="s">
        <v>8</v>
      </c>
      <c r="I740" s="1" t="s">
        <v>9</v>
      </c>
      <c r="J740" s="1" t="s">
        <v>10</v>
      </c>
      <c r="K740" s="3" t="s">
        <v>17</v>
      </c>
      <c r="L740" s="1" t="s">
        <v>10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1"/>
      <c r="AA740" s="1" t="s">
        <v>16</v>
      </c>
      <c r="AB740" s="3" t="s">
        <v>12</v>
      </c>
      <c r="AC740" s="23" t="s">
        <v>37781</v>
      </c>
      <c r="AD740" s="23" t="s">
        <v>38931</v>
      </c>
      <c r="AE740" s="20" t="s">
        <v>47358</v>
      </c>
    </row>
    <row r="741" spans="1:31" ht="14.25" customHeight="1">
      <c r="A741" s="1">
        <v>740</v>
      </c>
      <c r="B741" s="9" t="s">
        <v>6</v>
      </c>
      <c r="C741" s="1" t="s">
        <v>8754</v>
      </c>
      <c r="D741" s="1" t="s">
        <v>1836</v>
      </c>
      <c r="E741" s="1" t="s">
        <v>333</v>
      </c>
      <c r="F741" s="1" t="s">
        <v>25093</v>
      </c>
      <c r="G741" s="14">
        <v>919469694</v>
      </c>
      <c r="H741" s="1" t="s">
        <v>15</v>
      </c>
      <c r="I741" s="1" t="s">
        <v>41</v>
      </c>
      <c r="J741" s="1" t="s">
        <v>10</v>
      </c>
      <c r="K741" s="3" t="s">
        <v>42</v>
      </c>
      <c r="L741" s="1" t="s">
        <v>10</v>
      </c>
      <c r="M741" s="3" t="s">
        <v>27</v>
      </c>
      <c r="N741" s="3" t="str">
        <f>J741</f>
        <v>[&lt;30 Lacs]</v>
      </c>
      <c r="O741" s="3" t="s">
        <v>117</v>
      </c>
      <c r="P741" s="3" t="s">
        <v>10</v>
      </c>
      <c r="Q741" s="3" t="s">
        <v>178</v>
      </c>
      <c r="R741" s="3" t="s">
        <v>10</v>
      </c>
      <c r="S741" s="3"/>
      <c r="T741" s="3"/>
      <c r="U741" s="3"/>
      <c r="V741" s="3"/>
      <c r="W741" s="3"/>
      <c r="X741" s="3"/>
      <c r="Y741" s="3"/>
      <c r="Z741" s="1"/>
      <c r="AA741" s="1" t="s">
        <v>16</v>
      </c>
      <c r="AB741" s="3" t="s">
        <v>12</v>
      </c>
      <c r="AC741" s="23" t="s">
        <v>37781</v>
      </c>
      <c r="AD741" s="23" t="s">
        <v>38932</v>
      </c>
      <c r="AE741" t="s">
        <v>35397</v>
      </c>
    </row>
    <row r="742" spans="1:31" ht="14.25" customHeight="1">
      <c r="A742" s="1">
        <v>741</v>
      </c>
      <c r="B742" s="9" t="s">
        <v>6</v>
      </c>
      <c r="C742" s="1" t="s">
        <v>8762</v>
      </c>
      <c r="D742" s="1" t="s">
        <v>86</v>
      </c>
      <c r="E742" s="1" t="s">
        <v>152</v>
      </c>
      <c r="F742" s="1" t="s">
        <v>25098</v>
      </c>
      <c r="G742" s="14">
        <v>9194666</v>
      </c>
      <c r="H742" s="1" t="s">
        <v>8</v>
      </c>
      <c r="I742" s="1" t="s">
        <v>9</v>
      </c>
      <c r="J742" s="1" t="s">
        <v>10</v>
      </c>
      <c r="K742" s="3" t="s">
        <v>42</v>
      </c>
      <c r="L742" s="1" t="s">
        <v>10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1"/>
      <c r="AA742" s="1" t="s">
        <v>16</v>
      </c>
      <c r="AB742" s="3" t="s">
        <v>12</v>
      </c>
      <c r="AC742" s="23" t="s">
        <v>37781</v>
      </c>
      <c r="AD742" s="23" t="s">
        <v>38933</v>
      </c>
      <c r="AE742" s="20" t="s">
        <v>47358</v>
      </c>
    </row>
    <row r="743" spans="1:31" ht="14.25" customHeight="1">
      <c r="A743" s="1">
        <v>742</v>
      </c>
      <c r="B743" s="9" t="s">
        <v>6</v>
      </c>
      <c r="C743" s="1" t="s">
        <v>8778</v>
      </c>
      <c r="D743" s="1" t="s">
        <v>8779</v>
      </c>
      <c r="E743" s="1" t="s">
        <v>87</v>
      </c>
      <c r="F743" s="1" t="s">
        <v>34217</v>
      </c>
      <c r="G743" s="14">
        <v>9194440069</v>
      </c>
      <c r="H743" s="1" t="s">
        <v>8</v>
      </c>
      <c r="I743" s="1" t="s">
        <v>33</v>
      </c>
      <c r="J743" s="1" t="s">
        <v>10</v>
      </c>
      <c r="K743" s="3" t="s">
        <v>63</v>
      </c>
      <c r="L743" s="1" t="s">
        <v>10</v>
      </c>
      <c r="M743" s="3" t="s">
        <v>171</v>
      </c>
      <c r="N743" s="3" t="str">
        <f t="shared" ref="N743:N744" si="15">J743</f>
        <v>[&lt;30 Lacs]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1"/>
      <c r="AA743" s="1" t="s">
        <v>16</v>
      </c>
      <c r="AB743" s="3" t="s">
        <v>12</v>
      </c>
      <c r="AC743" s="23" t="s">
        <v>37781</v>
      </c>
      <c r="AD743" s="23" t="s">
        <v>38934</v>
      </c>
      <c r="AE743" t="s">
        <v>35397</v>
      </c>
    </row>
    <row r="744" spans="1:31" ht="14.25" customHeight="1">
      <c r="A744" s="1">
        <v>743</v>
      </c>
      <c r="B744" s="9" t="s">
        <v>6</v>
      </c>
      <c r="C744" s="1" t="s">
        <v>8788</v>
      </c>
      <c r="D744" s="1" t="s">
        <v>1968</v>
      </c>
      <c r="E744" s="1" t="s">
        <v>53</v>
      </c>
      <c r="F744" s="1" t="s">
        <v>25108</v>
      </c>
      <c r="G744" s="14">
        <v>914406644</v>
      </c>
      <c r="H744" s="1" t="s">
        <v>8</v>
      </c>
      <c r="I744" s="1" t="s">
        <v>41</v>
      </c>
      <c r="J744" s="1" t="s">
        <v>10</v>
      </c>
      <c r="K744" s="3" t="s">
        <v>63</v>
      </c>
      <c r="L744" s="1" t="s">
        <v>10</v>
      </c>
      <c r="M744" s="3" t="s">
        <v>213</v>
      </c>
      <c r="N744" s="3" t="str">
        <f t="shared" si="15"/>
        <v>[&lt;30 Lacs]</v>
      </c>
      <c r="O744" s="3" t="s">
        <v>17</v>
      </c>
      <c r="P744" s="3" t="s">
        <v>10</v>
      </c>
      <c r="Q744" s="3" t="s">
        <v>42</v>
      </c>
      <c r="R744" s="3" t="s">
        <v>10</v>
      </c>
      <c r="S744" s="3" t="s">
        <v>27</v>
      </c>
      <c r="T744" s="3" t="s">
        <v>10</v>
      </c>
      <c r="U744" s="3" t="s">
        <v>117</v>
      </c>
      <c r="V744" s="3" t="s">
        <v>10</v>
      </c>
      <c r="W744" s="3" t="s">
        <v>178</v>
      </c>
      <c r="X744" s="3" t="s">
        <v>10</v>
      </c>
      <c r="Y744" s="3" t="s">
        <v>171</v>
      </c>
      <c r="Z744" s="1" t="s">
        <v>10</v>
      </c>
      <c r="AA744" s="1" t="s">
        <v>16</v>
      </c>
      <c r="AB744" s="3" t="s">
        <v>12</v>
      </c>
      <c r="AC744" s="23" t="s">
        <v>37781</v>
      </c>
      <c r="AD744" s="23" t="s">
        <v>38935</v>
      </c>
      <c r="AE744" t="s">
        <v>35397</v>
      </c>
    </row>
    <row r="745" spans="1:31" ht="14.25" customHeight="1">
      <c r="A745" s="1">
        <v>744</v>
      </c>
      <c r="B745" s="9" t="s">
        <v>6</v>
      </c>
      <c r="C745" s="1" t="s">
        <v>8809</v>
      </c>
      <c r="D745" s="1" t="s">
        <v>2233</v>
      </c>
      <c r="E745" s="1" t="s">
        <v>8810</v>
      </c>
      <c r="F745" s="1" t="s">
        <v>25122</v>
      </c>
      <c r="G745" s="14">
        <v>91919944400</v>
      </c>
      <c r="H745" s="1" t="s">
        <v>15</v>
      </c>
      <c r="I745" s="1" t="s">
        <v>9</v>
      </c>
      <c r="J745" s="1" t="s">
        <v>10</v>
      </c>
      <c r="K745" s="3" t="s">
        <v>63</v>
      </c>
      <c r="L745" s="1" t="s">
        <v>10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1"/>
      <c r="AA745" s="1" t="s">
        <v>16</v>
      </c>
      <c r="AB745" s="3" t="s">
        <v>12</v>
      </c>
      <c r="AC745" s="23" t="s">
        <v>37781</v>
      </c>
      <c r="AD745" s="23" t="s">
        <v>38936</v>
      </c>
      <c r="AE745" t="s">
        <v>35397</v>
      </c>
    </row>
    <row r="746" spans="1:31" ht="14.25" customHeight="1">
      <c r="A746" s="1">
        <v>745</v>
      </c>
      <c r="B746" s="9" t="s">
        <v>6</v>
      </c>
      <c r="C746" s="1" t="s">
        <v>8817</v>
      </c>
      <c r="D746" s="1" t="s">
        <v>230</v>
      </c>
      <c r="E746" s="1" t="s">
        <v>362</v>
      </c>
      <c r="F746" s="1" t="s">
        <v>25125</v>
      </c>
      <c r="G746" s="14">
        <v>919664444014</v>
      </c>
      <c r="H746" s="1" t="s">
        <v>8</v>
      </c>
      <c r="I746" s="1" t="s">
        <v>41</v>
      </c>
      <c r="J746" s="1" t="s">
        <v>10</v>
      </c>
      <c r="K746" s="3" t="s">
        <v>213</v>
      </c>
      <c r="L746" s="1" t="s">
        <v>10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1"/>
      <c r="AA746" s="1" t="s">
        <v>16</v>
      </c>
      <c r="AB746" s="3" t="s">
        <v>12</v>
      </c>
      <c r="AC746" s="23" t="s">
        <v>37781</v>
      </c>
      <c r="AD746" s="23" t="s">
        <v>38937</v>
      </c>
      <c r="AE746" t="s">
        <v>35396</v>
      </c>
    </row>
    <row r="747" spans="1:31" ht="14.25" customHeight="1">
      <c r="A747" s="1">
        <v>746</v>
      </c>
      <c r="B747" s="1" t="s">
        <v>54</v>
      </c>
      <c r="C747" s="1" t="s">
        <v>8852</v>
      </c>
      <c r="D747" s="1" t="s">
        <v>2162</v>
      </c>
      <c r="E747" s="1" t="s">
        <v>328</v>
      </c>
      <c r="F747" s="1" t="s">
        <v>25148</v>
      </c>
      <c r="G747" s="14">
        <v>919446900610</v>
      </c>
      <c r="H747" s="1" t="s">
        <v>20</v>
      </c>
      <c r="I747" s="1" t="s">
        <v>9</v>
      </c>
      <c r="J747" s="1" t="s">
        <v>10</v>
      </c>
      <c r="K747" s="3" t="s">
        <v>42</v>
      </c>
      <c r="L747" s="1" t="s">
        <v>10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1"/>
      <c r="AA747" s="1" t="s">
        <v>16</v>
      </c>
      <c r="AB747" s="3" t="s">
        <v>12</v>
      </c>
      <c r="AC747" s="23" t="s">
        <v>37781</v>
      </c>
      <c r="AD747" s="23" t="s">
        <v>38938</v>
      </c>
      <c r="AE747" t="s">
        <v>35398</v>
      </c>
    </row>
    <row r="748" spans="1:31" ht="14.25" customHeight="1">
      <c r="A748" s="1">
        <v>747</v>
      </c>
      <c r="B748" s="1" t="s">
        <v>54</v>
      </c>
      <c r="C748" s="1" t="s">
        <v>8863</v>
      </c>
      <c r="D748" s="1" t="s">
        <v>1111</v>
      </c>
      <c r="E748" s="1" t="s">
        <v>328</v>
      </c>
      <c r="F748" s="1" t="s">
        <v>25155</v>
      </c>
      <c r="G748" s="14">
        <v>914460649144</v>
      </c>
      <c r="H748" s="1" t="s">
        <v>20</v>
      </c>
      <c r="I748" s="1" t="s">
        <v>41</v>
      </c>
      <c r="J748" s="1" t="s">
        <v>10</v>
      </c>
      <c r="K748" s="3" t="s">
        <v>213</v>
      </c>
      <c r="L748" s="1" t="s">
        <v>10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1"/>
      <c r="AA748" s="1" t="s">
        <v>16</v>
      </c>
      <c r="AB748" s="3" t="s">
        <v>12</v>
      </c>
      <c r="AC748" s="23" t="s">
        <v>37781</v>
      </c>
      <c r="AD748" s="23" t="s">
        <v>38939</v>
      </c>
      <c r="AE748" t="s">
        <v>35398</v>
      </c>
    </row>
    <row r="749" spans="1:31" ht="14.25" customHeight="1">
      <c r="A749" s="1">
        <v>748</v>
      </c>
      <c r="B749" s="9" t="s">
        <v>6</v>
      </c>
      <c r="C749" s="1" t="s">
        <v>8929</v>
      </c>
      <c r="D749" s="1" t="s">
        <v>494</v>
      </c>
      <c r="E749" s="1" t="s">
        <v>19</v>
      </c>
      <c r="F749" s="1" t="s">
        <v>25187</v>
      </c>
      <c r="G749" s="14">
        <v>9149004994</v>
      </c>
      <c r="H749" s="1" t="s">
        <v>15</v>
      </c>
      <c r="I749" s="1" t="s">
        <v>41</v>
      </c>
      <c r="J749" s="1" t="s">
        <v>10</v>
      </c>
      <c r="K749" s="3" t="s">
        <v>17</v>
      </c>
      <c r="L749" s="1" t="s">
        <v>10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1"/>
      <c r="AA749" s="1" t="s">
        <v>11</v>
      </c>
      <c r="AB749" s="3" t="s">
        <v>13</v>
      </c>
      <c r="AC749" s="23" t="s">
        <v>37781</v>
      </c>
      <c r="AD749" s="23" t="s">
        <v>38940</v>
      </c>
      <c r="AE749" s="20" t="s">
        <v>47358</v>
      </c>
    </row>
    <row r="750" spans="1:31" ht="14.25" customHeight="1">
      <c r="A750" s="1">
        <v>749</v>
      </c>
      <c r="B750" s="1" t="s">
        <v>54</v>
      </c>
      <c r="C750" s="1" t="s">
        <v>8946</v>
      </c>
      <c r="D750" s="1" t="s">
        <v>306</v>
      </c>
      <c r="E750" s="1" t="s">
        <v>8947</v>
      </c>
      <c r="F750" s="1" t="s">
        <v>25200</v>
      </c>
      <c r="G750" s="14">
        <v>9196914114</v>
      </c>
      <c r="H750" s="1" t="s">
        <v>15</v>
      </c>
      <c r="I750" s="1" t="s">
        <v>41</v>
      </c>
      <c r="J750" s="1" t="s">
        <v>10</v>
      </c>
      <c r="K750" s="3" t="s">
        <v>17</v>
      </c>
      <c r="L750" s="1" t="s">
        <v>10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1"/>
      <c r="AA750" s="1" t="s">
        <v>16</v>
      </c>
      <c r="AB750" s="3" t="s">
        <v>12</v>
      </c>
      <c r="AC750" s="23" t="s">
        <v>37781</v>
      </c>
      <c r="AD750" s="23" t="s">
        <v>38941</v>
      </c>
      <c r="AE750" t="s">
        <v>35396</v>
      </c>
    </row>
    <row r="751" spans="1:31" ht="14.25" customHeight="1">
      <c r="A751" s="1">
        <v>750</v>
      </c>
      <c r="B751" s="9" t="s">
        <v>6</v>
      </c>
      <c r="C751" s="1" t="s">
        <v>8950</v>
      </c>
      <c r="D751" s="1" t="s">
        <v>92</v>
      </c>
      <c r="E751" s="1" t="s">
        <v>308</v>
      </c>
      <c r="F751" s="1" t="s">
        <v>25202</v>
      </c>
      <c r="G751" s="14">
        <v>919446690049</v>
      </c>
      <c r="H751" s="1" t="s">
        <v>8</v>
      </c>
      <c r="I751" s="1" t="s">
        <v>9</v>
      </c>
      <c r="J751" s="1" t="s">
        <v>10</v>
      </c>
      <c r="K751" s="3" t="s">
        <v>17</v>
      </c>
      <c r="L751" s="1" t="s">
        <v>10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1"/>
      <c r="AA751" s="1" t="s">
        <v>16</v>
      </c>
      <c r="AB751" s="3" t="s">
        <v>12</v>
      </c>
      <c r="AC751" s="23" t="s">
        <v>37781</v>
      </c>
      <c r="AD751" s="23" t="s">
        <v>38942</v>
      </c>
      <c r="AE751" t="s">
        <v>35397</v>
      </c>
    </row>
    <row r="752" spans="1:31" ht="14.25" customHeight="1">
      <c r="A752" s="1">
        <v>751</v>
      </c>
      <c r="B752" s="9" t="s">
        <v>6</v>
      </c>
      <c r="C752" s="1" t="s">
        <v>8964</v>
      </c>
      <c r="D752" s="1" t="s">
        <v>386</v>
      </c>
      <c r="E752" s="1" t="s">
        <v>8965</v>
      </c>
      <c r="F752" s="1" t="s">
        <v>20927</v>
      </c>
      <c r="G752" s="14">
        <v>9149904690</v>
      </c>
      <c r="H752" s="1" t="s">
        <v>46</v>
      </c>
      <c r="I752" s="1" t="s">
        <v>41</v>
      </c>
      <c r="J752" s="1" t="s">
        <v>10</v>
      </c>
      <c r="K752" s="3" t="s">
        <v>42</v>
      </c>
      <c r="L752" s="1" t="s">
        <v>10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1"/>
      <c r="AA752" s="1" t="s">
        <v>16</v>
      </c>
      <c r="AB752" s="3" t="s">
        <v>12</v>
      </c>
      <c r="AC752" s="23" t="s">
        <v>37781</v>
      </c>
      <c r="AD752" s="23" t="s">
        <v>38943</v>
      </c>
      <c r="AE752" t="s">
        <v>35398</v>
      </c>
    </row>
    <row r="753" spans="1:31" ht="14.25" customHeight="1">
      <c r="A753" s="1">
        <v>752</v>
      </c>
      <c r="B753" s="9" t="s">
        <v>6</v>
      </c>
      <c r="C753" s="1" t="s">
        <v>8967</v>
      </c>
      <c r="D753" s="1" t="s">
        <v>8968</v>
      </c>
      <c r="E753" s="1" t="s">
        <v>8969</v>
      </c>
      <c r="F753" s="1" t="s">
        <v>32062</v>
      </c>
      <c r="G753" s="14">
        <v>91410694</v>
      </c>
      <c r="H753" s="1" t="s">
        <v>20</v>
      </c>
      <c r="I753" s="1" t="s">
        <v>62</v>
      </c>
      <c r="J753" s="1" t="s">
        <v>10</v>
      </c>
      <c r="K753" s="3" t="s">
        <v>17</v>
      </c>
      <c r="L753" s="1" t="s">
        <v>10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1"/>
      <c r="AA753" s="1" t="s">
        <v>16</v>
      </c>
      <c r="AB753" s="3" t="s">
        <v>12</v>
      </c>
      <c r="AC753" s="23" t="s">
        <v>37781</v>
      </c>
      <c r="AD753" s="23" t="s">
        <v>38944</v>
      </c>
      <c r="AE753" t="s">
        <v>35397</v>
      </c>
    </row>
    <row r="754" spans="1:31" ht="14.25" customHeight="1">
      <c r="A754" s="1">
        <v>753</v>
      </c>
      <c r="B754" s="9" t="s">
        <v>6</v>
      </c>
      <c r="C754" s="1" t="s">
        <v>8983</v>
      </c>
      <c r="D754" s="1" t="s">
        <v>610</v>
      </c>
      <c r="E754" s="1" t="s">
        <v>680</v>
      </c>
      <c r="F754" s="1" t="s">
        <v>32063</v>
      </c>
      <c r="G754" s="14">
        <v>919490099</v>
      </c>
      <c r="H754" s="1" t="s">
        <v>8</v>
      </c>
      <c r="I754" s="1" t="s">
        <v>9</v>
      </c>
      <c r="J754" s="1" t="s">
        <v>10</v>
      </c>
      <c r="K754" s="3" t="s">
        <v>27</v>
      </c>
      <c r="L754" s="1" t="s">
        <v>10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1"/>
      <c r="AA754" s="1" t="s">
        <v>16</v>
      </c>
      <c r="AB754" s="3" t="s">
        <v>12</v>
      </c>
      <c r="AC754" s="23" t="s">
        <v>37781</v>
      </c>
      <c r="AD754" s="23" t="s">
        <v>38945</v>
      </c>
      <c r="AE754" t="s">
        <v>35396</v>
      </c>
    </row>
    <row r="755" spans="1:31" ht="14.25" customHeight="1">
      <c r="A755" s="1">
        <v>754</v>
      </c>
      <c r="B755" s="9" t="s">
        <v>6</v>
      </c>
      <c r="C755" s="1" t="s">
        <v>9004</v>
      </c>
      <c r="D755" s="1" t="s">
        <v>1394</v>
      </c>
      <c r="E755" s="1" t="s">
        <v>78</v>
      </c>
      <c r="F755" s="1" t="s">
        <v>9005</v>
      </c>
      <c r="G755" s="14">
        <v>914401066499</v>
      </c>
      <c r="H755" s="1" t="s">
        <v>8</v>
      </c>
      <c r="I755" s="1" t="s">
        <v>41</v>
      </c>
      <c r="J755" s="1" t="s">
        <v>10</v>
      </c>
      <c r="K755" s="3" t="s">
        <v>17</v>
      </c>
      <c r="L755" s="1" t="s">
        <v>10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1"/>
      <c r="AA755" s="1" t="s">
        <v>11</v>
      </c>
      <c r="AB755" s="3" t="s">
        <v>13</v>
      </c>
      <c r="AC755" s="23" t="s">
        <v>37781</v>
      </c>
      <c r="AD755" s="23" t="s">
        <v>38946</v>
      </c>
      <c r="AE755" t="s">
        <v>35398</v>
      </c>
    </row>
    <row r="756" spans="1:31" ht="14.25" customHeight="1">
      <c r="A756" s="1">
        <v>755</v>
      </c>
      <c r="B756" s="9" t="s">
        <v>6</v>
      </c>
      <c r="C756" s="1" t="s">
        <v>9018</v>
      </c>
      <c r="D756" s="1" t="s">
        <v>9019</v>
      </c>
      <c r="E756" s="1" t="s">
        <v>102</v>
      </c>
      <c r="F756" s="1" t="s">
        <v>25234</v>
      </c>
      <c r="G756" s="14">
        <v>919994404164</v>
      </c>
      <c r="H756" s="1" t="s">
        <v>8</v>
      </c>
      <c r="I756" s="1" t="s">
        <v>9</v>
      </c>
      <c r="J756" s="1" t="s">
        <v>10</v>
      </c>
      <c r="K756" s="3" t="s">
        <v>117</v>
      </c>
      <c r="L756" s="1" t="s">
        <v>10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1"/>
      <c r="AA756" s="1" t="s">
        <v>16</v>
      </c>
      <c r="AB756" s="3" t="s">
        <v>12</v>
      </c>
      <c r="AC756" s="23" t="s">
        <v>37781</v>
      </c>
      <c r="AD756" s="23" t="s">
        <v>38947</v>
      </c>
      <c r="AE756" t="s">
        <v>35396</v>
      </c>
    </row>
    <row r="757" spans="1:31" ht="14.25" customHeight="1">
      <c r="A757" s="1">
        <v>756</v>
      </c>
      <c r="B757" s="9" t="s">
        <v>6</v>
      </c>
      <c r="C757" s="1" t="s">
        <v>9024</v>
      </c>
      <c r="D757" s="1" t="s">
        <v>1136</v>
      </c>
      <c r="E757" s="1" t="s">
        <v>6666</v>
      </c>
      <c r="F757" s="1" t="s">
        <v>25237</v>
      </c>
      <c r="G757" s="14">
        <v>914419104</v>
      </c>
      <c r="H757" s="1" t="s">
        <v>8</v>
      </c>
      <c r="I757" s="1" t="s">
        <v>9</v>
      </c>
      <c r="J757" s="1" t="s">
        <v>10</v>
      </c>
      <c r="K757" s="3" t="s">
        <v>27</v>
      </c>
      <c r="L757" s="1" t="s">
        <v>10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1"/>
      <c r="AA757" s="1" t="s">
        <v>16</v>
      </c>
      <c r="AB757" s="3" t="s">
        <v>12</v>
      </c>
      <c r="AC757" s="23" t="s">
        <v>37781</v>
      </c>
      <c r="AD757" s="23" t="s">
        <v>38948</v>
      </c>
      <c r="AE757" t="s">
        <v>35396</v>
      </c>
    </row>
    <row r="758" spans="1:31" ht="14.25" customHeight="1">
      <c r="A758" s="1">
        <v>757</v>
      </c>
      <c r="B758" s="9" t="s">
        <v>6</v>
      </c>
      <c r="C758" s="1" t="s">
        <v>9042</v>
      </c>
      <c r="D758" s="1" t="s">
        <v>31</v>
      </c>
      <c r="E758" s="1" t="s">
        <v>5673</v>
      </c>
      <c r="F758" s="1" t="s">
        <v>32073</v>
      </c>
      <c r="G758" s="14">
        <v>9194661416</v>
      </c>
      <c r="H758" s="1" t="s">
        <v>37</v>
      </c>
      <c r="I758" s="1" t="s">
        <v>41</v>
      </c>
      <c r="J758" s="1" t="s">
        <v>10</v>
      </c>
      <c r="K758" s="3" t="s">
        <v>42</v>
      </c>
      <c r="L758" s="1" t="s">
        <v>10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1"/>
      <c r="AA758" s="1" t="s">
        <v>16</v>
      </c>
      <c r="AB758" s="3" t="s">
        <v>12</v>
      </c>
      <c r="AC758" s="23" t="s">
        <v>37781</v>
      </c>
      <c r="AD758" s="23" t="s">
        <v>38949</v>
      </c>
      <c r="AE758" t="s">
        <v>35396</v>
      </c>
    </row>
    <row r="759" spans="1:31" ht="14.25" customHeight="1">
      <c r="A759" s="1">
        <v>758</v>
      </c>
      <c r="B759" s="9" t="s">
        <v>6</v>
      </c>
      <c r="C759" s="1" t="s">
        <v>9055</v>
      </c>
      <c r="D759" s="1" t="s">
        <v>1836</v>
      </c>
      <c r="E759" s="1" t="s">
        <v>9056</v>
      </c>
      <c r="F759" s="1" t="s">
        <v>25252</v>
      </c>
      <c r="G759" s="14">
        <v>919444400446</v>
      </c>
      <c r="H759" s="1" t="s">
        <v>8</v>
      </c>
      <c r="I759" s="1" t="s">
        <v>9</v>
      </c>
      <c r="J759" s="1" t="s">
        <v>10</v>
      </c>
      <c r="K759" s="3" t="s">
        <v>63</v>
      </c>
      <c r="L759" s="1" t="s">
        <v>10</v>
      </c>
      <c r="M759" s="3" t="s">
        <v>213</v>
      </c>
      <c r="N759" s="3" t="str">
        <f>J759</f>
        <v>[&lt;30 Lacs]</v>
      </c>
      <c r="O759" s="3" t="s">
        <v>17</v>
      </c>
      <c r="P759" s="3" t="s">
        <v>10</v>
      </c>
      <c r="Q759" s="3" t="s">
        <v>42</v>
      </c>
      <c r="R759" s="3" t="s">
        <v>10</v>
      </c>
      <c r="S759" s="3" t="s">
        <v>27</v>
      </c>
      <c r="T759" s="3" t="s">
        <v>10</v>
      </c>
      <c r="U759" s="3" t="s">
        <v>117</v>
      </c>
      <c r="V759" s="3" t="s">
        <v>10</v>
      </c>
      <c r="W759" s="3" t="s">
        <v>178</v>
      </c>
      <c r="X759" s="3" t="s">
        <v>10</v>
      </c>
      <c r="Y759" s="3" t="s">
        <v>171</v>
      </c>
      <c r="Z759" s="1" t="s">
        <v>10</v>
      </c>
      <c r="AA759" s="1" t="s">
        <v>16</v>
      </c>
      <c r="AB759" s="3" t="s">
        <v>12</v>
      </c>
      <c r="AC759" s="23" t="s">
        <v>37781</v>
      </c>
      <c r="AD759" s="23" t="s">
        <v>38950</v>
      </c>
      <c r="AE759" t="s">
        <v>35397</v>
      </c>
    </row>
    <row r="760" spans="1:31" ht="14.25" customHeight="1">
      <c r="A760" s="1">
        <v>759</v>
      </c>
      <c r="B760" s="9" t="s">
        <v>6</v>
      </c>
      <c r="C760" s="1" t="s">
        <v>9074</v>
      </c>
      <c r="D760" s="1" t="s">
        <v>2337</v>
      </c>
      <c r="E760" s="1" t="s">
        <v>93</v>
      </c>
      <c r="F760" s="1" t="s">
        <v>25259</v>
      </c>
      <c r="G760" s="14">
        <v>9144044666</v>
      </c>
      <c r="H760" s="1" t="s">
        <v>15</v>
      </c>
      <c r="I760" s="1" t="s">
        <v>9</v>
      </c>
      <c r="J760" s="1" t="s">
        <v>10</v>
      </c>
      <c r="K760" s="3" t="s">
        <v>178</v>
      </c>
      <c r="L760" s="1" t="s">
        <v>10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1"/>
      <c r="AA760" s="1" t="s">
        <v>16</v>
      </c>
      <c r="AB760" s="3" t="s">
        <v>12</v>
      </c>
      <c r="AC760" s="23" t="s">
        <v>37781</v>
      </c>
      <c r="AD760" s="23" t="s">
        <v>38951</v>
      </c>
      <c r="AE760" s="20" t="s">
        <v>47358</v>
      </c>
    </row>
    <row r="761" spans="1:31" ht="14.25" customHeight="1">
      <c r="A761" s="1">
        <v>760</v>
      </c>
      <c r="B761" s="9" t="s">
        <v>6</v>
      </c>
      <c r="C761" s="1" t="s">
        <v>9089</v>
      </c>
      <c r="D761" s="1" t="s">
        <v>280</v>
      </c>
      <c r="E761" s="1" t="s">
        <v>139</v>
      </c>
      <c r="F761" s="1" t="s">
        <v>25266</v>
      </c>
      <c r="G761" s="14">
        <v>9146400444</v>
      </c>
      <c r="H761" s="1" t="s">
        <v>8</v>
      </c>
      <c r="I761" s="1" t="s">
        <v>62</v>
      </c>
      <c r="J761" s="1" t="s">
        <v>10</v>
      </c>
      <c r="K761" s="3" t="s">
        <v>213</v>
      </c>
      <c r="L761" s="1" t="s">
        <v>10</v>
      </c>
      <c r="M761" s="4" t="s">
        <v>17</v>
      </c>
      <c r="N761" s="3" t="str">
        <f t="shared" ref="N761:N762" si="16">J761</f>
        <v>[&lt;30 Lacs]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1"/>
      <c r="AA761" s="1" t="s">
        <v>16</v>
      </c>
      <c r="AB761" s="3" t="s">
        <v>12</v>
      </c>
      <c r="AC761" s="23" t="s">
        <v>37781</v>
      </c>
      <c r="AD761" s="23" t="s">
        <v>38952</v>
      </c>
      <c r="AE761" t="s">
        <v>35397</v>
      </c>
    </row>
    <row r="762" spans="1:31" ht="14.25" customHeight="1">
      <c r="A762" s="1">
        <v>761</v>
      </c>
      <c r="B762" s="1" t="s">
        <v>54</v>
      </c>
      <c r="C762" s="1" t="s">
        <v>9105</v>
      </c>
      <c r="D762" s="1" t="s">
        <v>230</v>
      </c>
      <c r="E762" s="1" t="s">
        <v>40</v>
      </c>
      <c r="F762" s="1" t="s">
        <v>25275</v>
      </c>
      <c r="G762" s="14">
        <v>914406600000</v>
      </c>
      <c r="H762" s="1" t="s">
        <v>20</v>
      </c>
      <c r="I762" s="1" t="s">
        <v>9</v>
      </c>
      <c r="J762" s="1" t="s">
        <v>10</v>
      </c>
      <c r="K762" s="3" t="s">
        <v>63</v>
      </c>
      <c r="L762" s="1" t="s">
        <v>10</v>
      </c>
      <c r="M762" s="3" t="s">
        <v>213</v>
      </c>
      <c r="N762" s="3" t="str">
        <f t="shared" si="16"/>
        <v>[&lt;30 Lacs]</v>
      </c>
      <c r="O762" s="3" t="s">
        <v>17</v>
      </c>
      <c r="P762" s="3" t="s">
        <v>10</v>
      </c>
      <c r="Q762" s="3" t="s">
        <v>42</v>
      </c>
      <c r="R762" s="3" t="s">
        <v>10</v>
      </c>
      <c r="S762" s="3" t="s">
        <v>27</v>
      </c>
      <c r="T762" s="3" t="s">
        <v>10</v>
      </c>
      <c r="U762" s="3" t="s">
        <v>117</v>
      </c>
      <c r="V762" s="3" t="s">
        <v>10</v>
      </c>
      <c r="W762" s="3" t="s">
        <v>178</v>
      </c>
      <c r="X762" s="3" t="s">
        <v>10</v>
      </c>
      <c r="Y762" s="3" t="s">
        <v>171</v>
      </c>
      <c r="Z762" s="1" t="s">
        <v>10</v>
      </c>
      <c r="AA762" s="1" t="s">
        <v>16</v>
      </c>
      <c r="AB762" s="3" t="s">
        <v>12</v>
      </c>
      <c r="AC762" s="23" t="s">
        <v>37781</v>
      </c>
      <c r="AD762" s="23" t="s">
        <v>38953</v>
      </c>
      <c r="AE762" t="s">
        <v>35396</v>
      </c>
    </row>
    <row r="763" spans="1:31" ht="14.25" customHeight="1">
      <c r="A763" s="1">
        <v>762</v>
      </c>
      <c r="B763" s="1" t="s">
        <v>54</v>
      </c>
      <c r="C763" s="1" t="s">
        <v>9107</v>
      </c>
      <c r="D763" s="1" t="s">
        <v>1322</v>
      </c>
      <c r="E763" s="1" t="s">
        <v>1047</v>
      </c>
      <c r="F763" s="1" t="s">
        <v>34241</v>
      </c>
      <c r="G763" s="14">
        <v>91440104</v>
      </c>
      <c r="H763" s="1" t="s">
        <v>8</v>
      </c>
      <c r="I763" s="1" t="s">
        <v>41</v>
      </c>
      <c r="J763" s="1" t="s">
        <v>10</v>
      </c>
      <c r="K763" s="3" t="s">
        <v>213</v>
      </c>
      <c r="L763" s="1" t="s">
        <v>10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1"/>
      <c r="AA763" s="1" t="s">
        <v>16</v>
      </c>
      <c r="AB763" s="3" t="s">
        <v>12</v>
      </c>
      <c r="AC763" s="23" t="s">
        <v>37781</v>
      </c>
      <c r="AD763" s="23" t="s">
        <v>38954</v>
      </c>
      <c r="AE763" t="s">
        <v>35398</v>
      </c>
    </row>
    <row r="764" spans="1:31" ht="14.25" customHeight="1">
      <c r="A764" s="1">
        <v>763</v>
      </c>
      <c r="B764" s="9" t="s">
        <v>6</v>
      </c>
      <c r="C764" s="1" t="s">
        <v>9111</v>
      </c>
      <c r="D764" s="1" t="s">
        <v>1410</v>
      </c>
      <c r="E764" s="1" t="s">
        <v>141</v>
      </c>
      <c r="F764" s="1" t="s">
        <v>25277</v>
      </c>
      <c r="G764" s="14">
        <v>910494446</v>
      </c>
      <c r="H764" s="1" t="s">
        <v>8</v>
      </c>
      <c r="I764" s="1" t="s">
        <v>41</v>
      </c>
      <c r="J764" s="1" t="s">
        <v>10</v>
      </c>
      <c r="K764" s="3" t="s">
        <v>17</v>
      </c>
      <c r="L764" s="1" t="s">
        <v>10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1"/>
      <c r="AA764" s="1" t="s">
        <v>16</v>
      </c>
      <c r="AB764" s="3" t="s">
        <v>12</v>
      </c>
      <c r="AC764" s="23" t="s">
        <v>37781</v>
      </c>
      <c r="AD764" s="23" t="s">
        <v>38955</v>
      </c>
      <c r="AE764" s="20" t="s">
        <v>47358</v>
      </c>
    </row>
    <row r="765" spans="1:31" ht="14.25" customHeight="1">
      <c r="A765" s="1">
        <v>764</v>
      </c>
      <c r="B765" s="9" t="s">
        <v>6</v>
      </c>
      <c r="C765" s="1" t="s">
        <v>9122</v>
      </c>
      <c r="D765" s="1" t="s">
        <v>1394</v>
      </c>
      <c r="E765" s="1" t="s">
        <v>3985</v>
      </c>
      <c r="F765" s="1" t="s">
        <v>25283</v>
      </c>
      <c r="G765" s="14">
        <v>919944409044</v>
      </c>
      <c r="H765" s="1" t="s">
        <v>15</v>
      </c>
      <c r="I765" s="1" t="s">
        <v>41</v>
      </c>
      <c r="J765" s="1" t="s">
        <v>10</v>
      </c>
      <c r="K765" s="3" t="s">
        <v>42</v>
      </c>
      <c r="L765" s="1" t="s">
        <v>10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1"/>
      <c r="AA765" s="1" t="s">
        <v>16</v>
      </c>
      <c r="AB765" s="3" t="s">
        <v>12</v>
      </c>
      <c r="AC765" s="23" t="s">
        <v>37781</v>
      </c>
      <c r="AD765" s="23" t="s">
        <v>38956</v>
      </c>
      <c r="AE765" t="s">
        <v>35396</v>
      </c>
    </row>
    <row r="766" spans="1:31" ht="14.25" customHeight="1">
      <c r="A766" s="1">
        <v>765</v>
      </c>
      <c r="B766" s="9" t="s">
        <v>6</v>
      </c>
      <c r="C766" s="1" t="s">
        <v>9123</v>
      </c>
      <c r="D766" s="1" t="s">
        <v>35468</v>
      </c>
      <c r="E766" s="1" t="s">
        <v>36590</v>
      </c>
      <c r="F766" s="1" t="s">
        <v>9124</v>
      </c>
      <c r="G766" s="14">
        <v>916964910199</v>
      </c>
      <c r="H766" s="1" t="s">
        <v>8</v>
      </c>
      <c r="I766" s="1" t="s">
        <v>41</v>
      </c>
      <c r="J766" s="1" t="s">
        <v>10</v>
      </c>
      <c r="K766" s="3" t="s">
        <v>17</v>
      </c>
      <c r="L766" s="1" t="s">
        <v>10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1"/>
      <c r="AA766" s="1" t="s">
        <v>11</v>
      </c>
      <c r="AB766" s="3" t="s">
        <v>13</v>
      </c>
      <c r="AC766" s="23" t="s">
        <v>37781</v>
      </c>
      <c r="AD766" s="23" t="s">
        <v>38957</v>
      </c>
      <c r="AE766" t="s">
        <v>35398</v>
      </c>
    </row>
    <row r="767" spans="1:31" ht="14.25" customHeight="1">
      <c r="A767" s="1">
        <v>766</v>
      </c>
      <c r="B767" s="1" t="s">
        <v>54</v>
      </c>
      <c r="C767" s="1" t="s">
        <v>9129</v>
      </c>
      <c r="D767" s="1" t="s">
        <v>35469</v>
      </c>
      <c r="E767" s="1" t="s">
        <v>409</v>
      </c>
      <c r="F767" s="1" t="s">
        <v>25286</v>
      </c>
      <c r="G767" s="14">
        <v>91016961496</v>
      </c>
      <c r="H767" s="1" t="s">
        <v>20</v>
      </c>
      <c r="I767" s="1" t="s">
        <v>41</v>
      </c>
      <c r="J767" s="1" t="s">
        <v>10</v>
      </c>
      <c r="K767" s="3" t="s">
        <v>63</v>
      </c>
      <c r="L767" s="1" t="s">
        <v>10</v>
      </c>
      <c r="M767" s="3" t="s">
        <v>213</v>
      </c>
      <c r="N767" s="3" t="str">
        <f>J767</f>
        <v>[&lt;30 Lacs]</v>
      </c>
      <c r="O767" s="3" t="s">
        <v>17</v>
      </c>
      <c r="P767" s="3" t="s">
        <v>10</v>
      </c>
      <c r="Q767" s="3" t="s">
        <v>42</v>
      </c>
      <c r="R767" s="3" t="s">
        <v>10</v>
      </c>
      <c r="S767" s="3" t="s">
        <v>27</v>
      </c>
      <c r="T767" s="3" t="s">
        <v>10</v>
      </c>
      <c r="U767" s="3" t="s">
        <v>117</v>
      </c>
      <c r="V767" s="3" t="s">
        <v>10</v>
      </c>
      <c r="W767" s="3" t="s">
        <v>178</v>
      </c>
      <c r="X767" s="3" t="s">
        <v>10</v>
      </c>
      <c r="Y767" s="3" t="s">
        <v>171</v>
      </c>
      <c r="Z767" s="1" t="s">
        <v>10</v>
      </c>
      <c r="AA767" s="1" t="s">
        <v>16</v>
      </c>
      <c r="AB767" s="3" t="s">
        <v>12</v>
      </c>
      <c r="AC767" s="23" t="s">
        <v>37781</v>
      </c>
      <c r="AD767" s="23" t="s">
        <v>38958</v>
      </c>
      <c r="AE767" t="s">
        <v>35397</v>
      </c>
    </row>
    <row r="768" spans="1:31" ht="14.25" customHeight="1">
      <c r="A768" s="1">
        <v>767</v>
      </c>
      <c r="B768" s="9" t="s">
        <v>6</v>
      </c>
      <c r="C768" s="1" t="s">
        <v>9131</v>
      </c>
      <c r="D768" s="1" t="s">
        <v>1008</v>
      </c>
      <c r="E768" s="1" t="s">
        <v>5377</v>
      </c>
      <c r="F768" s="1" t="s">
        <v>32085</v>
      </c>
      <c r="G768" s="14">
        <v>91449411641</v>
      </c>
      <c r="H768" s="1" t="s">
        <v>8</v>
      </c>
      <c r="I768" s="1" t="s">
        <v>62</v>
      </c>
      <c r="J768" s="1" t="s">
        <v>10</v>
      </c>
      <c r="K768" s="3" t="s">
        <v>42</v>
      </c>
      <c r="L768" s="1" t="s">
        <v>10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1"/>
      <c r="AA768" s="1" t="s">
        <v>16</v>
      </c>
      <c r="AB768" s="3" t="s">
        <v>12</v>
      </c>
      <c r="AC768" s="23" t="s">
        <v>37781</v>
      </c>
      <c r="AD768" s="23" t="s">
        <v>38959</v>
      </c>
      <c r="AE768" t="s">
        <v>35397</v>
      </c>
    </row>
    <row r="769" spans="1:31" ht="14.25" customHeight="1">
      <c r="A769" s="1">
        <v>768</v>
      </c>
      <c r="B769" s="9" t="s">
        <v>6</v>
      </c>
      <c r="C769" s="1" t="s">
        <v>9142</v>
      </c>
      <c r="D769" s="1" t="s">
        <v>1286</v>
      </c>
      <c r="E769" s="1" t="s">
        <v>9143</v>
      </c>
      <c r="F769" s="1" t="s">
        <v>9144</v>
      </c>
      <c r="G769" s="14">
        <v>91049661940</v>
      </c>
      <c r="H769" s="1" t="s">
        <v>8</v>
      </c>
      <c r="I769" s="1" t="s">
        <v>41</v>
      </c>
      <c r="J769" s="1" t="s">
        <v>10</v>
      </c>
      <c r="K769" s="3" t="s">
        <v>17</v>
      </c>
      <c r="L769" s="1" t="s">
        <v>10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1"/>
      <c r="AA769" s="1" t="s">
        <v>11</v>
      </c>
      <c r="AB769" s="3" t="s">
        <v>13</v>
      </c>
      <c r="AC769" s="23" t="s">
        <v>37781</v>
      </c>
      <c r="AD769" s="23" t="s">
        <v>38960</v>
      </c>
      <c r="AE769" s="20" t="s">
        <v>47358</v>
      </c>
    </row>
    <row r="770" spans="1:31" ht="14.25" customHeight="1">
      <c r="A770" s="1">
        <v>769</v>
      </c>
      <c r="B770" s="9" t="s">
        <v>6</v>
      </c>
      <c r="C770" s="1" t="s">
        <v>9159</v>
      </c>
      <c r="D770" s="1" t="s">
        <v>1928</v>
      </c>
      <c r="E770" s="1" t="s">
        <v>824</v>
      </c>
      <c r="F770" s="1" t="s">
        <v>9160</v>
      </c>
      <c r="G770" s="14">
        <v>91944411669</v>
      </c>
      <c r="H770" s="1" t="s">
        <v>20</v>
      </c>
      <c r="I770" s="1" t="s">
        <v>41</v>
      </c>
      <c r="J770" s="1" t="s">
        <v>10</v>
      </c>
      <c r="K770" s="3" t="s">
        <v>213</v>
      </c>
      <c r="L770" s="1" t="s">
        <v>10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1"/>
      <c r="AA770" s="1" t="s">
        <v>16</v>
      </c>
      <c r="AB770" s="3" t="s">
        <v>12</v>
      </c>
      <c r="AC770" s="23" t="s">
        <v>37781</v>
      </c>
      <c r="AD770" s="23" t="s">
        <v>38961</v>
      </c>
      <c r="AE770" t="s">
        <v>35396</v>
      </c>
    </row>
    <row r="771" spans="1:31" ht="14.25" customHeight="1">
      <c r="A771" s="1">
        <v>770</v>
      </c>
      <c r="B771" s="1" t="s">
        <v>54</v>
      </c>
      <c r="C771" s="1" t="s">
        <v>9161</v>
      </c>
      <c r="D771" s="1" t="s">
        <v>9162</v>
      </c>
      <c r="E771" s="1" t="s">
        <v>3077</v>
      </c>
      <c r="F771" s="1" t="s">
        <v>25297</v>
      </c>
      <c r="G771" s="14">
        <v>9199409444</v>
      </c>
      <c r="H771" s="1" t="s">
        <v>20</v>
      </c>
      <c r="I771" s="1" t="s">
        <v>9</v>
      </c>
      <c r="J771" s="1" t="s">
        <v>10</v>
      </c>
      <c r="K771" s="3" t="s">
        <v>17</v>
      </c>
      <c r="L771" s="1" t="s">
        <v>10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1"/>
      <c r="AA771" s="1" t="s">
        <v>16</v>
      </c>
      <c r="AB771" s="3" t="s">
        <v>12</v>
      </c>
      <c r="AC771" s="23" t="s">
        <v>37781</v>
      </c>
      <c r="AD771" s="23" t="s">
        <v>38962</v>
      </c>
      <c r="AE771" t="s">
        <v>35398</v>
      </c>
    </row>
    <row r="772" spans="1:31" ht="14.25" customHeight="1">
      <c r="A772" s="1">
        <v>771</v>
      </c>
      <c r="B772" s="9" t="s">
        <v>6</v>
      </c>
      <c r="C772" s="1" t="s">
        <v>9173</v>
      </c>
      <c r="D772" s="1" t="s">
        <v>9174</v>
      </c>
      <c r="E772" s="1" t="s">
        <v>40</v>
      </c>
      <c r="F772" s="1" t="s">
        <v>25305</v>
      </c>
      <c r="G772" s="14">
        <v>9199461446</v>
      </c>
      <c r="H772" s="1" t="s">
        <v>20</v>
      </c>
      <c r="I772" s="1" t="s">
        <v>62</v>
      </c>
      <c r="J772" s="1" t="s">
        <v>10</v>
      </c>
      <c r="K772" s="3" t="s">
        <v>17</v>
      </c>
      <c r="L772" s="1" t="s">
        <v>10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1"/>
      <c r="AA772" s="1" t="s">
        <v>16</v>
      </c>
      <c r="AB772" s="3" t="s">
        <v>12</v>
      </c>
      <c r="AC772" s="23" t="s">
        <v>37781</v>
      </c>
      <c r="AD772" s="23" t="s">
        <v>38963</v>
      </c>
      <c r="AE772" t="s">
        <v>35398</v>
      </c>
    </row>
    <row r="773" spans="1:31" ht="14.25" customHeight="1">
      <c r="A773" s="1">
        <v>772</v>
      </c>
      <c r="B773" s="9" t="s">
        <v>6</v>
      </c>
      <c r="C773" s="1" t="s">
        <v>9175</v>
      </c>
      <c r="D773" s="1" t="s">
        <v>2414</v>
      </c>
      <c r="E773" s="1" t="s">
        <v>29</v>
      </c>
      <c r="F773" s="1" t="s">
        <v>25306</v>
      </c>
      <c r="G773" s="14">
        <v>91944104044</v>
      </c>
      <c r="H773" s="1" t="s">
        <v>8</v>
      </c>
      <c r="I773" s="1" t="s">
        <v>62</v>
      </c>
      <c r="J773" s="1" t="s">
        <v>10</v>
      </c>
      <c r="K773" s="3" t="s">
        <v>17</v>
      </c>
      <c r="L773" s="1" t="s">
        <v>10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1"/>
      <c r="AA773" s="1" t="s">
        <v>11</v>
      </c>
      <c r="AB773" s="3" t="s">
        <v>13</v>
      </c>
      <c r="AC773" s="23" t="s">
        <v>37781</v>
      </c>
      <c r="AD773" s="23" t="s">
        <v>38964</v>
      </c>
      <c r="AE773" t="s">
        <v>35397</v>
      </c>
    </row>
    <row r="774" spans="1:31" ht="14.25" customHeight="1">
      <c r="A774" s="1">
        <v>773</v>
      </c>
      <c r="B774" s="9" t="s">
        <v>6</v>
      </c>
      <c r="C774" s="1" t="s">
        <v>9181</v>
      </c>
      <c r="D774" s="1" t="s">
        <v>220</v>
      </c>
      <c r="E774" s="1" t="s">
        <v>9182</v>
      </c>
      <c r="F774" s="1" t="s">
        <v>25311</v>
      </c>
      <c r="G774" s="14">
        <v>914460466464</v>
      </c>
      <c r="H774" s="1" t="s">
        <v>8</v>
      </c>
      <c r="I774" s="1" t="s">
        <v>62</v>
      </c>
      <c r="J774" s="1" t="s">
        <v>10</v>
      </c>
      <c r="K774" s="3" t="s">
        <v>17</v>
      </c>
      <c r="L774" s="1" t="s">
        <v>10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1"/>
      <c r="AA774" s="1" t="s">
        <v>16</v>
      </c>
      <c r="AB774" s="3" t="s">
        <v>12</v>
      </c>
      <c r="AC774" s="23" t="s">
        <v>37781</v>
      </c>
      <c r="AD774" s="23" t="s">
        <v>38965</v>
      </c>
      <c r="AE774" t="s">
        <v>35397</v>
      </c>
    </row>
    <row r="775" spans="1:31" ht="14.25" customHeight="1">
      <c r="A775" s="1">
        <v>774</v>
      </c>
      <c r="B775" s="1" t="s">
        <v>54</v>
      </c>
      <c r="C775" s="1" t="s">
        <v>9183</v>
      </c>
      <c r="D775" s="1" t="s">
        <v>35470</v>
      </c>
      <c r="E775" s="1" t="s">
        <v>159</v>
      </c>
      <c r="F775" s="1" t="s">
        <v>25312</v>
      </c>
      <c r="G775" s="14">
        <v>91910611099</v>
      </c>
      <c r="H775" s="1" t="s">
        <v>20</v>
      </c>
      <c r="I775" s="1" t="s">
        <v>41</v>
      </c>
      <c r="J775" s="1" t="s">
        <v>10</v>
      </c>
      <c r="K775" s="3" t="s">
        <v>63</v>
      </c>
      <c r="L775" s="1" t="s">
        <v>10</v>
      </c>
      <c r="M775" s="3" t="s">
        <v>213</v>
      </c>
      <c r="N775" s="3" t="str">
        <f>J775</f>
        <v>[&lt;30 Lacs]</v>
      </c>
      <c r="O775" s="3" t="s">
        <v>17</v>
      </c>
      <c r="P775" s="3" t="s">
        <v>10</v>
      </c>
      <c r="Q775" s="3" t="s">
        <v>42</v>
      </c>
      <c r="R775" s="3" t="s">
        <v>10</v>
      </c>
      <c r="S775" s="3" t="s">
        <v>27</v>
      </c>
      <c r="T775" s="3" t="s">
        <v>10</v>
      </c>
      <c r="U775" s="3" t="s">
        <v>117</v>
      </c>
      <c r="V775" s="3" t="s">
        <v>10</v>
      </c>
      <c r="W775" s="3" t="s">
        <v>178</v>
      </c>
      <c r="X775" s="3" t="s">
        <v>10</v>
      </c>
      <c r="Y775" s="3" t="s">
        <v>171</v>
      </c>
      <c r="Z775" s="1" t="s">
        <v>10</v>
      </c>
      <c r="AA775" s="1" t="s">
        <v>16</v>
      </c>
      <c r="AB775" s="3" t="s">
        <v>12</v>
      </c>
      <c r="AC775" s="23" t="s">
        <v>37781</v>
      </c>
      <c r="AD775" s="23" t="s">
        <v>38966</v>
      </c>
      <c r="AE775" t="s">
        <v>35396</v>
      </c>
    </row>
    <row r="776" spans="1:31" ht="14.25" customHeight="1">
      <c r="A776" s="1">
        <v>775</v>
      </c>
      <c r="B776" s="1" t="s">
        <v>54</v>
      </c>
      <c r="C776" s="1" t="s">
        <v>9187</v>
      </c>
      <c r="D776" s="1" t="s">
        <v>9188</v>
      </c>
      <c r="E776" s="1" t="s">
        <v>159</v>
      </c>
      <c r="F776" s="1" t="s">
        <v>25314</v>
      </c>
      <c r="G776" s="14">
        <v>919944114</v>
      </c>
      <c r="H776" s="1" t="s">
        <v>20</v>
      </c>
      <c r="I776" s="1" t="s">
        <v>9</v>
      </c>
      <c r="J776" s="1" t="s">
        <v>10</v>
      </c>
      <c r="K776" s="3" t="s">
        <v>213</v>
      </c>
      <c r="L776" s="1" t="s">
        <v>10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1"/>
      <c r="AA776" s="1" t="s">
        <v>16</v>
      </c>
      <c r="AB776" s="3" t="s">
        <v>12</v>
      </c>
      <c r="AC776" s="23" t="s">
        <v>37781</v>
      </c>
      <c r="AD776" s="23" t="s">
        <v>38967</v>
      </c>
      <c r="AE776" t="s">
        <v>35398</v>
      </c>
    </row>
    <row r="777" spans="1:31" ht="14.25" customHeight="1">
      <c r="A777" s="1">
        <v>776</v>
      </c>
      <c r="B777" s="9" t="s">
        <v>6</v>
      </c>
      <c r="C777" s="1" t="s">
        <v>9210</v>
      </c>
      <c r="D777" s="1" t="s">
        <v>2205</v>
      </c>
      <c r="E777" s="1" t="s">
        <v>2975</v>
      </c>
      <c r="F777" s="1" t="s">
        <v>34249</v>
      </c>
      <c r="G777" s="14">
        <v>9199466444</v>
      </c>
      <c r="H777" s="1" t="s">
        <v>20</v>
      </c>
      <c r="I777" s="1" t="s">
        <v>41</v>
      </c>
      <c r="J777" s="1" t="s">
        <v>10</v>
      </c>
      <c r="K777" s="3" t="s">
        <v>42</v>
      </c>
      <c r="L777" s="1" t="s">
        <v>10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1"/>
      <c r="AA777" s="1" t="s">
        <v>16</v>
      </c>
      <c r="AB777" s="3" t="s">
        <v>12</v>
      </c>
      <c r="AC777" s="23" t="s">
        <v>37781</v>
      </c>
      <c r="AD777" s="23" t="s">
        <v>38968</v>
      </c>
      <c r="AE777" t="s">
        <v>35396</v>
      </c>
    </row>
    <row r="778" spans="1:31" ht="14.25" customHeight="1">
      <c r="A778" s="1">
        <v>777</v>
      </c>
      <c r="B778" s="9" t="s">
        <v>6</v>
      </c>
      <c r="C778" s="1" t="s">
        <v>9212</v>
      </c>
      <c r="D778" s="1" t="s">
        <v>9213</v>
      </c>
      <c r="E778" s="1" t="s">
        <v>9214</v>
      </c>
      <c r="F778" s="1" t="s">
        <v>25331</v>
      </c>
      <c r="G778" s="14">
        <v>914160494646</v>
      </c>
      <c r="H778" s="1" t="s">
        <v>20</v>
      </c>
      <c r="I778" s="1" t="s">
        <v>62</v>
      </c>
      <c r="J778" s="1" t="s">
        <v>10</v>
      </c>
      <c r="K778" s="3" t="s">
        <v>213</v>
      </c>
      <c r="L778" s="1" t="s">
        <v>10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1"/>
      <c r="AA778" s="1" t="s">
        <v>16</v>
      </c>
      <c r="AB778" s="3" t="s">
        <v>12</v>
      </c>
      <c r="AC778" s="23" t="s">
        <v>37781</v>
      </c>
      <c r="AD778" s="23" t="s">
        <v>38969</v>
      </c>
      <c r="AE778" s="20" t="s">
        <v>47358</v>
      </c>
    </row>
    <row r="779" spans="1:31" ht="14.25" customHeight="1">
      <c r="A779" s="1">
        <v>778</v>
      </c>
      <c r="B779" s="1" t="s">
        <v>54</v>
      </c>
      <c r="C779" s="1" t="s">
        <v>9226</v>
      </c>
      <c r="D779" s="1" t="s">
        <v>773</v>
      </c>
      <c r="E779" s="1" t="s">
        <v>40</v>
      </c>
      <c r="F779" s="1" t="s">
        <v>25340</v>
      </c>
      <c r="G779" s="14">
        <v>91464441666</v>
      </c>
      <c r="H779" s="1" t="s">
        <v>15</v>
      </c>
      <c r="I779" s="1" t="s">
        <v>9</v>
      </c>
      <c r="J779" s="1" t="s">
        <v>10</v>
      </c>
      <c r="K779" s="3" t="s">
        <v>17</v>
      </c>
      <c r="L779" s="1" t="s">
        <v>10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1"/>
      <c r="AA779" s="1" t="s">
        <v>16</v>
      </c>
      <c r="AB779" s="3" t="s">
        <v>12</v>
      </c>
      <c r="AC779" s="23" t="s">
        <v>37781</v>
      </c>
      <c r="AD779" s="23" t="s">
        <v>38970</v>
      </c>
      <c r="AE779" s="20" t="s">
        <v>47358</v>
      </c>
    </row>
    <row r="780" spans="1:31" ht="14.25" customHeight="1">
      <c r="A780" s="1">
        <v>779</v>
      </c>
      <c r="B780" s="9" t="s">
        <v>6</v>
      </c>
      <c r="C780" s="1" t="s">
        <v>9235</v>
      </c>
      <c r="D780" s="1" t="s">
        <v>1356</v>
      </c>
      <c r="E780" s="1" t="s">
        <v>6868</v>
      </c>
      <c r="F780" s="1" t="s">
        <v>25345</v>
      </c>
      <c r="G780" s="14">
        <v>914111464</v>
      </c>
      <c r="H780" s="1" t="s">
        <v>8</v>
      </c>
      <c r="I780" s="1" t="s">
        <v>41</v>
      </c>
      <c r="J780" s="1" t="s">
        <v>10</v>
      </c>
      <c r="K780" s="3" t="s">
        <v>17</v>
      </c>
      <c r="L780" s="1" t="s">
        <v>10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1"/>
      <c r="AA780" s="1" t="s">
        <v>16</v>
      </c>
      <c r="AB780" s="3" t="s">
        <v>12</v>
      </c>
      <c r="AC780" s="23" t="s">
        <v>37781</v>
      </c>
      <c r="AD780" s="23" t="s">
        <v>38971</v>
      </c>
      <c r="AE780" s="20" t="s">
        <v>47358</v>
      </c>
    </row>
    <row r="781" spans="1:31" ht="14.25" customHeight="1">
      <c r="A781" s="1">
        <v>780</v>
      </c>
      <c r="B781" s="9" t="s">
        <v>6</v>
      </c>
      <c r="C781" s="1" t="s">
        <v>9250</v>
      </c>
      <c r="D781" s="1" t="s">
        <v>9251</v>
      </c>
      <c r="E781" s="1" t="s">
        <v>9252</v>
      </c>
      <c r="F781" s="1" t="s">
        <v>9253</v>
      </c>
      <c r="G781" s="14">
        <v>919919199064</v>
      </c>
      <c r="H781" s="1" t="s">
        <v>8</v>
      </c>
      <c r="I781" s="1" t="s">
        <v>41</v>
      </c>
      <c r="J781" s="1" t="s">
        <v>10</v>
      </c>
      <c r="K781" s="3" t="s">
        <v>17</v>
      </c>
      <c r="L781" s="1" t="s">
        <v>10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1"/>
      <c r="AA781" s="1" t="s">
        <v>16</v>
      </c>
      <c r="AB781" s="3" t="s">
        <v>12</v>
      </c>
      <c r="AC781" s="23" t="s">
        <v>37781</v>
      </c>
      <c r="AD781" s="23" t="s">
        <v>38972</v>
      </c>
      <c r="AE781" t="s">
        <v>35396</v>
      </c>
    </row>
    <row r="782" spans="1:31" ht="14.25" customHeight="1">
      <c r="A782" s="1">
        <v>781</v>
      </c>
      <c r="B782" s="9" t="s">
        <v>6</v>
      </c>
      <c r="C782" s="1" t="s">
        <v>9278</v>
      </c>
      <c r="D782" s="1" t="s">
        <v>9279</v>
      </c>
      <c r="E782" s="1" t="s">
        <v>486</v>
      </c>
      <c r="F782" s="1" t="s">
        <v>9280</v>
      </c>
      <c r="G782" s="14">
        <v>919444164</v>
      </c>
      <c r="H782" s="1" t="s">
        <v>8</v>
      </c>
      <c r="I782" s="1" t="s">
        <v>41</v>
      </c>
      <c r="J782" s="1" t="s">
        <v>10</v>
      </c>
      <c r="K782" s="3" t="s">
        <v>63</v>
      </c>
      <c r="L782" s="1" t="s">
        <v>10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1"/>
      <c r="AA782" s="1" t="s">
        <v>16</v>
      </c>
      <c r="AB782" s="3" t="s">
        <v>12</v>
      </c>
      <c r="AC782" s="23" t="s">
        <v>37781</v>
      </c>
      <c r="AD782" s="23" t="s">
        <v>38973</v>
      </c>
      <c r="AE782" t="s">
        <v>35398</v>
      </c>
    </row>
    <row r="783" spans="1:31" ht="14.25" customHeight="1">
      <c r="A783" s="1">
        <v>782</v>
      </c>
      <c r="B783" s="9" t="s">
        <v>6</v>
      </c>
      <c r="C783" s="1" t="s">
        <v>9303</v>
      </c>
      <c r="D783" s="1" t="s">
        <v>2162</v>
      </c>
      <c r="E783" s="1" t="s">
        <v>4692</v>
      </c>
      <c r="F783" s="1" t="s">
        <v>32099</v>
      </c>
      <c r="G783" s="14">
        <v>919944016499</v>
      </c>
      <c r="H783" s="1" t="s">
        <v>8</v>
      </c>
      <c r="I783" s="1" t="s">
        <v>9</v>
      </c>
      <c r="J783" s="1" t="s">
        <v>10</v>
      </c>
      <c r="K783" s="3" t="s">
        <v>17</v>
      </c>
      <c r="L783" s="1" t="s">
        <v>10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1"/>
      <c r="AA783" s="1" t="s">
        <v>16</v>
      </c>
      <c r="AB783" s="3" t="s">
        <v>12</v>
      </c>
      <c r="AC783" s="23" t="s">
        <v>37781</v>
      </c>
      <c r="AD783" s="23" t="s">
        <v>38974</v>
      </c>
      <c r="AE783" t="s">
        <v>35396</v>
      </c>
    </row>
    <row r="784" spans="1:31" ht="14.25" customHeight="1">
      <c r="A784" s="1">
        <v>783</v>
      </c>
      <c r="B784" s="9" t="s">
        <v>6</v>
      </c>
      <c r="C784" s="1" t="s">
        <v>9307</v>
      </c>
      <c r="D784" s="1" t="s">
        <v>1457</v>
      </c>
      <c r="E784" s="1" t="s">
        <v>724</v>
      </c>
      <c r="F784" s="1" t="s">
        <v>25379</v>
      </c>
      <c r="G784" s="14">
        <v>919444049160</v>
      </c>
      <c r="H784" s="1" t="s">
        <v>37</v>
      </c>
      <c r="I784" s="1" t="s">
        <v>62</v>
      </c>
      <c r="J784" s="1" t="s">
        <v>10</v>
      </c>
      <c r="K784" s="3" t="s">
        <v>17</v>
      </c>
      <c r="L784" s="1" t="s">
        <v>10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1"/>
      <c r="AA784" s="1" t="s">
        <v>16</v>
      </c>
      <c r="AB784" s="3" t="s">
        <v>12</v>
      </c>
      <c r="AC784" s="23" t="s">
        <v>37781</v>
      </c>
      <c r="AD784" s="23" t="s">
        <v>38975</v>
      </c>
      <c r="AE784" t="s">
        <v>35397</v>
      </c>
    </row>
    <row r="785" spans="1:31" ht="14.25" customHeight="1">
      <c r="A785" s="1">
        <v>784</v>
      </c>
      <c r="B785" s="9" t="s">
        <v>6</v>
      </c>
      <c r="C785" s="1" t="s">
        <v>9343</v>
      </c>
      <c r="D785" s="1" t="s">
        <v>35471</v>
      </c>
      <c r="E785" s="1" t="s">
        <v>447</v>
      </c>
      <c r="F785" s="1" t="s">
        <v>25399</v>
      </c>
      <c r="G785" s="14">
        <v>914064094</v>
      </c>
      <c r="H785" s="1" t="s">
        <v>8</v>
      </c>
      <c r="I785" s="1" t="s">
        <v>41</v>
      </c>
      <c r="J785" s="1" t="s">
        <v>10</v>
      </c>
      <c r="K785" s="3" t="s">
        <v>17</v>
      </c>
      <c r="L785" s="1" t="s">
        <v>10</v>
      </c>
      <c r="M785" s="3" t="s">
        <v>178</v>
      </c>
      <c r="N785" s="3" t="str">
        <f>J785</f>
        <v>[&lt;30 Lacs]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1"/>
      <c r="AA785" s="1" t="s">
        <v>16</v>
      </c>
      <c r="AB785" s="3" t="s">
        <v>12</v>
      </c>
      <c r="AC785" s="23" t="s">
        <v>37781</v>
      </c>
      <c r="AD785" s="23" t="s">
        <v>38976</v>
      </c>
      <c r="AE785" t="s">
        <v>35398</v>
      </c>
    </row>
    <row r="786" spans="1:31" ht="14.25" customHeight="1">
      <c r="A786" s="1">
        <v>785</v>
      </c>
      <c r="B786" s="9" t="s">
        <v>6</v>
      </c>
      <c r="C786" s="1" t="s">
        <v>9346</v>
      </c>
      <c r="D786" s="1" t="s">
        <v>526</v>
      </c>
      <c r="E786" s="1" t="s">
        <v>40</v>
      </c>
      <c r="F786" s="1" t="s">
        <v>25401</v>
      </c>
      <c r="G786" s="14">
        <v>9146414696</v>
      </c>
      <c r="H786" s="1" t="s">
        <v>37</v>
      </c>
      <c r="I786" s="1" t="s">
        <v>9</v>
      </c>
      <c r="J786" s="1" t="s">
        <v>10</v>
      </c>
      <c r="K786" s="3" t="s">
        <v>42</v>
      </c>
      <c r="L786" s="1" t="s">
        <v>10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1"/>
      <c r="AA786" s="1" t="s">
        <v>16</v>
      </c>
      <c r="AB786" s="3" t="s">
        <v>12</v>
      </c>
      <c r="AC786" s="23" t="s">
        <v>37781</v>
      </c>
      <c r="AD786" s="23" t="s">
        <v>38977</v>
      </c>
      <c r="AE786" t="s">
        <v>35398</v>
      </c>
    </row>
    <row r="787" spans="1:31" ht="14.25" customHeight="1">
      <c r="A787" s="1">
        <v>786</v>
      </c>
      <c r="B787" s="1" t="s">
        <v>54</v>
      </c>
      <c r="C787" s="1" t="s">
        <v>9370</v>
      </c>
      <c r="D787" s="1" t="s">
        <v>7685</v>
      </c>
      <c r="E787" s="1" t="s">
        <v>139</v>
      </c>
      <c r="F787" s="1" t="s">
        <v>25414</v>
      </c>
      <c r="G787" s="14">
        <v>91994919</v>
      </c>
      <c r="H787" s="1" t="s">
        <v>8</v>
      </c>
      <c r="I787" s="1" t="s">
        <v>9</v>
      </c>
      <c r="J787" s="1" t="s">
        <v>10</v>
      </c>
      <c r="K787" s="3" t="s">
        <v>42</v>
      </c>
      <c r="L787" s="1" t="s">
        <v>10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1"/>
      <c r="AA787" s="1" t="s">
        <v>16</v>
      </c>
      <c r="AB787" s="3" t="s">
        <v>12</v>
      </c>
      <c r="AC787" s="23" t="s">
        <v>37781</v>
      </c>
      <c r="AD787" s="23" t="s">
        <v>38978</v>
      </c>
      <c r="AE787" t="s">
        <v>35396</v>
      </c>
    </row>
    <row r="788" spans="1:31" ht="14.25" customHeight="1">
      <c r="A788" s="1">
        <v>787</v>
      </c>
      <c r="B788" s="9" t="s">
        <v>6</v>
      </c>
      <c r="C788" s="1" t="s">
        <v>9380</v>
      </c>
      <c r="D788" s="1" t="s">
        <v>9381</v>
      </c>
      <c r="E788" s="1" t="s">
        <v>9382</v>
      </c>
      <c r="F788" s="1" t="s">
        <v>34263</v>
      </c>
      <c r="G788" s="14">
        <v>919909000444</v>
      </c>
      <c r="H788" s="1" t="s">
        <v>8</v>
      </c>
      <c r="I788" s="1" t="s">
        <v>9</v>
      </c>
      <c r="J788" s="1" t="s">
        <v>10</v>
      </c>
      <c r="K788" s="3" t="s">
        <v>63</v>
      </c>
      <c r="L788" s="1" t="s">
        <v>10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1"/>
      <c r="AA788" s="1" t="s">
        <v>16</v>
      </c>
      <c r="AB788" s="3" t="s">
        <v>12</v>
      </c>
      <c r="AC788" s="23" t="s">
        <v>37781</v>
      </c>
      <c r="AD788" s="23" t="s">
        <v>38979</v>
      </c>
      <c r="AE788" t="s">
        <v>35398</v>
      </c>
    </row>
    <row r="789" spans="1:31" ht="14.25" customHeight="1">
      <c r="A789" s="1">
        <v>788</v>
      </c>
      <c r="B789" s="1" t="s">
        <v>54</v>
      </c>
      <c r="C789" s="1" t="s">
        <v>9404</v>
      </c>
      <c r="D789" s="1" t="s">
        <v>35444</v>
      </c>
      <c r="E789" s="1" t="s">
        <v>29</v>
      </c>
      <c r="F789" s="1" t="s">
        <v>25427</v>
      </c>
      <c r="G789" s="14">
        <v>9199969941</v>
      </c>
      <c r="H789" s="1" t="s">
        <v>20</v>
      </c>
      <c r="I789" s="1" t="s">
        <v>9</v>
      </c>
      <c r="J789" s="1" t="s">
        <v>10</v>
      </c>
      <c r="K789" s="3" t="s">
        <v>17</v>
      </c>
      <c r="L789" s="1" t="s">
        <v>10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1"/>
      <c r="AA789" s="1" t="s">
        <v>11</v>
      </c>
      <c r="AB789" s="3" t="s">
        <v>13</v>
      </c>
      <c r="AC789" s="23" t="s">
        <v>37781</v>
      </c>
      <c r="AD789" s="23" t="s">
        <v>38980</v>
      </c>
      <c r="AE789" t="s">
        <v>35396</v>
      </c>
    </row>
    <row r="790" spans="1:31" ht="14.25" customHeight="1">
      <c r="A790" s="1">
        <v>789</v>
      </c>
      <c r="B790" s="9" t="s">
        <v>6</v>
      </c>
      <c r="C790" s="1" t="s">
        <v>9405</v>
      </c>
      <c r="D790" s="1" t="s">
        <v>9406</v>
      </c>
      <c r="E790" s="1" t="s">
        <v>131</v>
      </c>
      <c r="F790" s="1" t="s">
        <v>9407</v>
      </c>
      <c r="G790" s="14">
        <v>91696196606</v>
      </c>
      <c r="H790" s="1" t="s">
        <v>8</v>
      </c>
      <c r="I790" s="1" t="s">
        <v>41</v>
      </c>
      <c r="J790" s="1" t="s">
        <v>10</v>
      </c>
      <c r="K790" s="3" t="s">
        <v>42</v>
      </c>
      <c r="L790" s="1" t="s">
        <v>10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1"/>
      <c r="AA790" s="1" t="s">
        <v>16</v>
      </c>
      <c r="AB790" s="3" t="s">
        <v>12</v>
      </c>
      <c r="AC790" s="23" t="s">
        <v>37781</v>
      </c>
      <c r="AD790" s="23" t="s">
        <v>38981</v>
      </c>
      <c r="AE790" t="s">
        <v>35398</v>
      </c>
    </row>
    <row r="791" spans="1:31" ht="14.25" customHeight="1">
      <c r="A791" s="1">
        <v>790</v>
      </c>
      <c r="B791" s="1" t="s">
        <v>54</v>
      </c>
      <c r="C791" s="1" t="s">
        <v>9431</v>
      </c>
      <c r="D791" s="1" t="s">
        <v>9432</v>
      </c>
      <c r="E791" s="1" t="s">
        <v>9433</v>
      </c>
      <c r="F791" s="1" t="s">
        <v>25437</v>
      </c>
      <c r="G791" s="14">
        <v>919446009464</v>
      </c>
      <c r="H791" s="1" t="s">
        <v>20</v>
      </c>
      <c r="I791" s="1" t="s">
        <v>62</v>
      </c>
      <c r="J791" s="1" t="s">
        <v>10</v>
      </c>
      <c r="K791" s="3" t="s">
        <v>17</v>
      </c>
      <c r="L791" s="1" t="s">
        <v>10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1"/>
      <c r="AA791" s="1" t="s">
        <v>11</v>
      </c>
      <c r="AB791" s="3" t="s">
        <v>321</v>
      </c>
      <c r="AC791" s="23" t="s">
        <v>37781</v>
      </c>
      <c r="AD791" s="23" t="s">
        <v>38982</v>
      </c>
      <c r="AE791" t="s">
        <v>35398</v>
      </c>
    </row>
    <row r="792" spans="1:31" ht="14.25" customHeight="1">
      <c r="A792" s="1">
        <v>791</v>
      </c>
      <c r="B792" s="1" t="s">
        <v>54</v>
      </c>
      <c r="C792" s="1" t="s">
        <v>9481</v>
      </c>
      <c r="D792" s="1" t="s">
        <v>1617</v>
      </c>
      <c r="E792" s="1" t="s">
        <v>131</v>
      </c>
      <c r="F792" s="1" t="s">
        <v>25456</v>
      </c>
      <c r="G792" s="14">
        <v>914400169491</v>
      </c>
      <c r="H792" s="1" t="s">
        <v>20</v>
      </c>
      <c r="I792" s="1" t="s">
        <v>41</v>
      </c>
      <c r="J792" s="1" t="s">
        <v>10</v>
      </c>
      <c r="K792" s="3" t="s">
        <v>17</v>
      </c>
      <c r="L792" s="1" t="s">
        <v>10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1"/>
      <c r="AA792" s="1" t="s">
        <v>16</v>
      </c>
      <c r="AB792" s="3" t="s">
        <v>12</v>
      </c>
      <c r="AC792" s="23" t="s">
        <v>37781</v>
      </c>
      <c r="AD792" s="23" t="s">
        <v>38983</v>
      </c>
      <c r="AE792" t="s">
        <v>35396</v>
      </c>
    </row>
    <row r="793" spans="1:31" ht="14.25" customHeight="1">
      <c r="A793" s="1">
        <v>792</v>
      </c>
      <c r="B793" s="1" t="s">
        <v>54</v>
      </c>
      <c r="C793" s="1" t="s">
        <v>9500</v>
      </c>
      <c r="D793" s="1" t="s">
        <v>72</v>
      </c>
      <c r="E793" s="1" t="s">
        <v>80</v>
      </c>
      <c r="F793" s="1" t="s">
        <v>25463</v>
      </c>
      <c r="G793" s="14">
        <v>919944966649</v>
      </c>
      <c r="H793" s="1" t="s">
        <v>8</v>
      </c>
      <c r="I793" s="1" t="s">
        <v>62</v>
      </c>
      <c r="J793" s="1" t="s">
        <v>10</v>
      </c>
      <c r="K793" s="3" t="s">
        <v>17</v>
      </c>
      <c r="L793" s="1" t="s">
        <v>10</v>
      </c>
      <c r="M793" s="4" t="s">
        <v>42</v>
      </c>
      <c r="N793" s="3" t="str">
        <f>J793</f>
        <v>[&lt;30 Lacs]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1"/>
      <c r="AA793" s="1" t="s">
        <v>16</v>
      </c>
      <c r="AB793" s="3" t="s">
        <v>12</v>
      </c>
      <c r="AC793" s="23" t="s">
        <v>37781</v>
      </c>
      <c r="AD793" s="23" t="s">
        <v>38984</v>
      </c>
      <c r="AE793" t="s">
        <v>35396</v>
      </c>
    </row>
    <row r="794" spans="1:31" ht="14.25" customHeight="1">
      <c r="A794" s="1">
        <v>793</v>
      </c>
      <c r="B794" s="9" t="s">
        <v>6</v>
      </c>
      <c r="C794" s="1" t="s">
        <v>9504</v>
      </c>
      <c r="D794" s="1" t="s">
        <v>1605</v>
      </c>
      <c r="E794" s="1" t="s">
        <v>1743</v>
      </c>
      <c r="F794" s="1" t="s">
        <v>25466</v>
      </c>
      <c r="G794" s="14">
        <v>919944069</v>
      </c>
      <c r="H794" s="1" t="s">
        <v>15</v>
      </c>
      <c r="I794" s="1" t="s">
        <v>62</v>
      </c>
      <c r="J794" s="1" t="s">
        <v>10</v>
      </c>
      <c r="K794" s="3" t="s">
        <v>27</v>
      </c>
      <c r="L794" s="1" t="s">
        <v>10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1"/>
      <c r="AA794" s="1" t="s">
        <v>16</v>
      </c>
      <c r="AB794" s="3" t="s">
        <v>12</v>
      </c>
      <c r="AC794" s="23" t="s">
        <v>37781</v>
      </c>
      <c r="AD794" s="23" t="s">
        <v>38985</v>
      </c>
      <c r="AE794" s="20" t="s">
        <v>47358</v>
      </c>
    </row>
    <row r="795" spans="1:31" ht="14.25" customHeight="1">
      <c r="A795" s="1">
        <v>794</v>
      </c>
      <c r="B795" s="9" t="s">
        <v>6</v>
      </c>
      <c r="C795" s="1" t="s">
        <v>9508</v>
      </c>
      <c r="D795" s="1" t="s">
        <v>361</v>
      </c>
      <c r="E795" s="1" t="s">
        <v>73</v>
      </c>
      <c r="F795" s="1" t="s">
        <v>34281</v>
      </c>
      <c r="G795" s="14">
        <v>91414140449</v>
      </c>
      <c r="H795" s="1" t="s">
        <v>15</v>
      </c>
      <c r="I795" s="1" t="s">
        <v>9</v>
      </c>
      <c r="J795" s="1" t="s">
        <v>10</v>
      </c>
      <c r="K795" s="3" t="s">
        <v>63</v>
      </c>
      <c r="L795" s="1" t="s">
        <v>10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1"/>
      <c r="AA795" s="1" t="s">
        <v>16</v>
      </c>
      <c r="AB795" s="3" t="s">
        <v>12</v>
      </c>
      <c r="AC795" s="23" t="s">
        <v>37781</v>
      </c>
      <c r="AD795" s="23" t="s">
        <v>38986</v>
      </c>
      <c r="AE795" t="s">
        <v>35398</v>
      </c>
    </row>
    <row r="796" spans="1:31" ht="14.25" customHeight="1">
      <c r="A796" s="1">
        <v>795</v>
      </c>
      <c r="B796" s="9" t="s">
        <v>6</v>
      </c>
      <c r="C796" s="1" t="s">
        <v>9527</v>
      </c>
      <c r="D796" s="1" t="s">
        <v>9528</v>
      </c>
      <c r="E796" s="1" t="s">
        <v>40</v>
      </c>
      <c r="F796" s="1" t="s">
        <v>25477</v>
      </c>
      <c r="G796" s="14">
        <v>919664401464</v>
      </c>
      <c r="H796" s="1" t="s">
        <v>8</v>
      </c>
      <c r="I796" s="1" t="s">
        <v>41</v>
      </c>
      <c r="J796" s="1" t="s">
        <v>10</v>
      </c>
      <c r="K796" s="3" t="s">
        <v>17</v>
      </c>
      <c r="L796" s="1" t="s">
        <v>10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1"/>
      <c r="AA796" s="1" t="s">
        <v>11</v>
      </c>
      <c r="AB796" s="3" t="s">
        <v>13</v>
      </c>
      <c r="AC796" s="23" t="s">
        <v>37781</v>
      </c>
      <c r="AD796" s="23" t="s">
        <v>38987</v>
      </c>
      <c r="AE796" t="s">
        <v>35398</v>
      </c>
    </row>
    <row r="797" spans="1:31" ht="14.25" customHeight="1">
      <c r="A797" s="1">
        <v>796</v>
      </c>
      <c r="B797" s="9" t="s">
        <v>6</v>
      </c>
      <c r="C797" s="1" t="s">
        <v>9529</v>
      </c>
      <c r="D797" s="1" t="s">
        <v>3513</v>
      </c>
      <c r="E797" s="1" t="s">
        <v>40</v>
      </c>
      <c r="F797" s="1" t="s">
        <v>25478</v>
      </c>
      <c r="G797" s="14">
        <v>91949609496</v>
      </c>
      <c r="H797" s="1" t="s">
        <v>8</v>
      </c>
      <c r="I797" s="1" t="s">
        <v>41</v>
      </c>
      <c r="J797" s="1" t="s">
        <v>10</v>
      </c>
      <c r="K797" s="3" t="s">
        <v>213</v>
      </c>
      <c r="L797" s="1" t="s">
        <v>10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1"/>
      <c r="AA797" s="1" t="s">
        <v>16</v>
      </c>
      <c r="AB797" s="3" t="s">
        <v>12</v>
      </c>
      <c r="AC797" s="23" t="s">
        <v>37781</v>
      </c>
      <c r="AD797" s="23" t="s">
        <v>38988</v>
      </c>
      <c r="AE797" t="s">
        <v>35396</v>
      </c>
    </row>
    <row r="798" spans="1:31" ht="14.25" customHeight="1">
      <c r="A798" s="1">
        <v>797</v>
      </c>
      <c r="B798" s="9" t="s">
        <v>6</v>
      </c>
      <c r="C798" s="1" t="s">
        <v>9549</v>
      </c>
      <c r="D798" s="1" t="s">
        <v>9550</v>
      </c>
      <c r="E798" s="1" t="s">
        <v>558</v>
      </c>
      <c r="F798" s="1" t="s">
        <v>20931</v>
      </c>
      <c r="G798" s="14">
        <v>914611449496</v>
      </c>
      <c r="H798" s="1" t="s">
        <v>20</v>
      </c>
      <c r="I798" s="1" t="s">
        <v>107</v>
      </c>
      <c r="J798" s="1" t="s">
        <v>10</v>
      </c>
      <c r="K798" s="3" t="s">
        <v>63</v>
      </c>
      <c r="L798" s="1" t="s">
        <v>10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1"/>
      <c r="AA798" s="1" t="s">
        <v>16</v>
      </c>
      <c r="AB798" s="3" t="s">
        <v>12</v>
      </c>
      <c r="AC798" s="23" t="s">
        <v>37781</v>
      </c>
      <c r="AD798" s="23" t="s">
        <v>38989</v>
      </c>
      <c r="AE798" t="s">
        <v>35397</v>
      </c>
    </row>
    <row r="799" spans="1:31" ht="14.25" customHeight="1">
      <c r="A799" s="1">
        <v>798</v>
      </c>
      <c r="B799" s="9" t="s">
        <v>6</v>
      </c>
      <c r="C799" s="1" t="s">
        <v>9554</v>
      </c>
      <c r="D799" s="1" t="s">
        <v>1968</v>
      </c>
      <c r="E799" s="1" t="s">
        <v>9382</v>
      </c>
      <c r="F799" s="1" t="s">
        <v>25489</v>
      </c>
      <c r="G799" s="14">
        <v>919444044604</v>
      </c>
      <c r="H799" s="1" t="s">
        <v>20</v>
      </c>
      <c r="I799" s="1" t="s">
        <v>9</v>
      </c>
      <c r="J799" s="1" t="s">
        <v>10</v>
      </c>
      <c r="K799" s="3" t="s">
        <v>17</v>
      </c>
      <c r="L799" s="1" t="s">
        <v>10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1"/>
      <c r="AA799" s="1" t="s">
        <v>11</v>
      </c>
      <c r="AB799" s="3" t="s">
        <v>13</v>
      </c>
      <c r="AC799" s="23" t="s">
        <v>37781</v>
      </c>
      <c r="AD799" s="23" t="s">
        <v>38990</v>
      </c>
      <c r="AE799" t="s">
        <v>35397</v>
      </c>
    </row>
    <row r="800" spans="1:31" ht="14.25" customHeight="1">
      <c r="A800" s="1">
        <v>799</v>
      </c>
      <c r="B800" s="9" t="s">
        <v>6</v>
      </c>
      <c r="C800" s="1" t="s">
        <v>9561</v>
      </c>
      <c r="D800" s="1" t="s">
        <v>2140</v>
      </c>
      <c r="E800" s="1" t="s">
        <v>9562</v>
      </c>
      <c r="F800" s="1" t="s">
        <v>25493</v>
      </c>
      <c r="G800" s="14">
        <v>91966466140</v>
      </c>
      <c r="H800" s="1" t="s">
        <v>46</v>
      </c>
      <c r="I800" s="1" t="s">
        <v>62</v>
      </c>
      <c r="J800" s="1" t="s">
        <v>10</v>
      </c>
      <c r="K800" s="3" t="s">
        <v>42</v>
      </c>
      <c r="L800" s="1" t="s">
        <v>10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1"/>
      <c r="AA800" s="1" t="s">
        <v>16</v>
      </c>
      <c r="AB800" s="3" t="s">
        <v>12</v>
      </c>
      <c r="AC800" s="23" t="s">
        <v>37781</v>
      </c>
      <c r="AD800" s="23" t="s">
        <v>38991</v>
      </c>
      <c r="AE800" t="s">
        <v>35396</v>
      </c>
    </row>
    <row r="801" spans="1:31" ht="14.25" customHeight="1">
      <c r="A801" s="1">
        <v>800</v>
      </c>
      <c r="B801" s="1" t="s">
        <v>54</v>
      </c>
      <c r="C801" s="1" t="s">
        <v>9578</v>
      </c>
      <c r="D801" s="1" t="s">
        <v>1361</v>
      </c>
      <c r="E801" s="1" t="s">
        <v>73</v>
      </c>
      <c r="F801" s="1" t="s">
        <v>25502</v>
      </c>
      <c r="G801" s="14">
        <v>91404090444</v>
      </c>
      <c r="H801" s="1" t="s">
        <v>20</v>
      </c>
      <c r="I801" s="1" t="s">
        <v>41</v>
      </c>
      <c r="J801" s="1" t="s">
        <v>10</v>
      </c>
      <c r="K801" s="3" t="s">
        <v>213</v>
      </c>
      <c r="L801" s="1" t="s">
        <v>10</v>
      </c>
      <c r="M801" s="4" t="s">
        <v>17</v>
      </c>
      <c r="N801" s="3" t="str">
        <f>J801</f>
        <v>[&lt;30 Lacs]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1"/>
      <c r="AA801" s="1" t="s">
        <v>16</v>
      </c>
      <c r="AB801" s="3" t="s">
        <v>12</v>
      </c>
      <c r="AC801" s="23" t="s">
        <v>37781</v>
      </c>
      <c r="AD801" s="23" t="s">
        <v>38992</v>
      </c>
      <c r="AE801" s="20" t="s">
        <v>47358</v>
      </c>
    </row>
    <row r="802" spans="1:31" ht="14.25" customHeight="1">
      <c r="A802" s="1">
        <v>801</v>
      </c>
      <c r="B802" s="1" t="s">
        <v>54</v>
      </c>
      <c r="C802" s="1" t="s">
        <v>9591</v>
      </c>
      <c r="D802" s="1" t="s">
        <v>2652</v>
      </c>
      <c r="E802" s="1" t="s">
        <v>40</v>
      </c>
      <c r="F802" s="1" t="s">
        <v>25509</v>
      </c>
      <c r="G802" s="14">
        <v>9199944949</v>
      </c>
      <c r="H802" s="1" t="s">
        <v>8</v>
      </c>
      <c r="I802" s="1" t="s">
        <v>9</v>
      </c>
      <c r="J802" s="1" t="s">
        <v>10</v>
      </c>
      <c r="K802" s="3" t="s">
        <v>17</v>
      </c>
      <c r="L802" s="1" t="s">
        <v>10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1"/>
      <c r="AA802" s="1" t="s">
        <v>11</v>
      </c>
      <c r="AB802" s="3" t="s">
        <v>274</v>
      </c>
      <c r="AC802" s="23" t="s">
        <v>37781</v>
      </c>
      <c r="AD802" s="23" t="s">
        <v>38993</v>
      </c>
      <c r="AE802" t="s">
        <v>35398</v>
      </c>
    </row>
    <row r="803" spans="1:31" ht="14.25" customHeight="1">
      <c r="A803" s="1">
        <v>802</v>
      </c>
      <c r="B803" s="1" t="s">
        <v>54</v>
      </c>
      <c r="C803" s="1" t="s">
        <v>9610</v>
      </c>
      <c r="D803" s="1" t="s">
        <v>1169</v>
      </c>
      <c r="E803" s="1" t="s">
        <v>1725</v>
      </c>
      <c r="F803" s="1" t="s">
        <v>25517</v>
      </c>
      <c r="G803" s="14">
        <v>9199696949</v>
      </c>
      <c r="H803" s="1" t="s">
        <v>8</v>
      </c>
      <c r="I803" s="1" t="s">
        <v>9</v>
      </c>
      <c r="J803" s="1" t="s">
        <v>10</v>
      </c>
      <c r="K803" s="3" t="s">
        <v>17</v>
      </c>
      <c r="L803" s="1" t="s">
        <v>10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1"/>
      <c r="AA803" s="1" t="s">
        <v>16</v>
      </c>
      <c r="AB803" s="3" t="s">
        <v>12</v>
      </c>
      <c r="AC803" s="23" t="s">
        <v>37781</v>
      </c>
      <c r="AD803" s="23" t="s">
        <v>38994</v>
      </c>
      <c r="AE803" t="s">
        <v>35396</v>
      </c>
    </row>
    <row r="804" spans="1:31" ht="14.25" customHeight="1">
      <c r="A804" s="1">
        <v>803</v>
      </c>
      <c r="B804" s="9" t="s">
        <v>6</v>
      </c>
      <c r="C804" s="1" t="s">
        <v>9676</v>
      </c>
      <c r="D804" s="1" t="s">
        <v>9677</v>
      </c>
      <c r="E804" s="1" t="s">
        <v>40</v>
      </c>
      <c r="F804" s="1" t="s">
        <v>25550</v>
      </c>
      <c r="G804" s="14">
        <v>91944604469</v>
      </c>
      <c r="H804" s="1" t="s">
        <v>8</v>
      </c>
      <c r="I804" s="1" t="s">
        <v>9</v>
      </c>
      <c r="J804" s="1" t="s">
        <v>10</v>
      </c>
      <c r="K804" s="3" t="s">
        <v>17</v>
      </c>
      <c r="L804" s="1" t="s">
        <v>10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1"/>
      <c r="AA804" s="1" t="s">
        <v>11</v>
      </c>
      <c r="AB804" s="3" t="s">
        <v>538</v>
      </c>
      <c r="AC804" s="23" t="s">
        <v>37781</v>
      </c>
      <c r="AD804" s="23" t="s">
        <v>38995</v>
      </c>
      <c r="AE804" t="s">
        <v>35398</v>
      </c>
    </row>
    <row r="805" spans="1:31" ht="14.25" customHeight="1">
      <c r="A805" s="1">
        <v>804</v>
      </c>
      <c r="B805" s="9" t="s">
        <v>6</v>
      </c>
      <c r="C805" s="1" t="s">
        <v>9684</v>
      </c>
      <c r="D805" s="1" t="s">
        <v>1305</v>
      </c>
      <c r="E805" s="1" t="s">
        <v>139</v>
      </c>
      <c r="F805" s="1" t="s">
        <v>25554</v>
      </c>
      <c r="G805" s="14">
        <v>91944401496</v>
      </c>
      <c r="H805" s="1" t="s">
        <v>8</v>
      </c>
      <c r="I805" s="1" t="s">
        <v>9</v>
      </c>
      <c r="J805" s="1" t="s">
        <v>10</v>
      </c>
      <c r="K805" s="3" t="s">
        <v>63</v>
      </c>
      <c r="L805" s="1" t="s">
        <v>10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1"/>
      <c r="AA805" s="1" t="s">
        <v>16</v>
      </c>
      <c r="AB805" s="3" t="s">
        <v>12</v>
      </c>
      <c r="AC805" s="23" t="s">
        <v>37781</v>
      </c>
      <c r="AD805" s="23" t="s">
        <v>38996</v>
      </c>
      <c r="AE805" s="20" t="s">
        <v>47358</v>
      </c>
    </row>
    <row r="806" spans="1:31" ht="14.25" customHeight="1">
      <c r="A806" s="1">
        <v>805</v>
      </c>
      <c r="B806" s="9" t="s">
        <v>6</v>
      </c>
      <c r="C806" s="1" t="s">
        <v>9690</v>
      </c>
      <c r="D806" s="1" t="s">
        <v>1567</v>
      </c>
      <c r="E806" s="1" t="s">
        <v>40</v>
      </c>
      <c r="F806" s="1" t="s">
        <v>25558</v>
      </c>
      <c r="G806" s="14">
        <v>91914999919</v>
      </c>
      <c r="H806" s="1" t="s">
        <v>15</v>
      </c>
      <c r="I806" s="1" t="s">
        <v>41</v>
      </c>
      <c r="J806" s="1" t="s">
        <v>10</v>
      </c>
      <c r="K806" s="3" t="s">
        <v>17</v>
      </c>
      <c r="L806" s="1" t="s">
        <v>10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1"/>
      <c r="AA806" s="1" t="s">
        <v>16</v>
      </c>
      <c r="AB806" s="3" t="s">
        <v>12</v>
      </c>
      <c r="AC806" s="23" t="s">
        <v>37781</v>
      </c>
      <c r="AD806" s="23" t="s">
        <v>38997</v>
      </c>
      <c r="AE806" t="s">
        <v>35398</v>
      </c>
    </row>
    <row r="807" spans="1:31" ht="14.25" customHeight="1">
      <c r="A807" s="1">
        <v>806</v>
      </c>
      <c r="B807" s="9" t="s">
        <v>6</v>
      </c>
      <c r="C807" s="1" t="s">
        <v>9697</v>
      </c>
      <c r="D807" s="1" t="s">
        <v>804</v>
      </c>
      <c r="E807" s="1" t="s">
        <v>9698</v>
      </c>
      <c r="F807" s="1" t="s">
        <v>32148</v>
      </c>
      <c r="G807" s="14">
        <v>919919660496</v>
      </c>
      <c r="H807" s="1" t="s">
        <v>8</v>
      </c>
      <c r="I807" s="1" t="s">
        <v>41</v>
      </c>
      <c r="J807" s="1" t="s">
        <v>10</v>
      </c>
      <c r="K807" s="3" t="s">
        <v>17</v>
      </c>
      <c r="L807" s="1" t="s">
        <v>10</v>
      </c>
      <c r="M807" s="4" t="s">
        <v>42</v>
      </c>
      <c r="N807" s="3" t="str">
        <f>J807</f>
        <v>[&lt;30 Lacs]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1"/>
      <c r="AA807" s="1" t="s">
        <v>16</v>
      </c>
      <c r="AB807" s="3" t="s">
        <v>12</v>
      </c>
      <c r="AC807" s="23" t="s">
        <v>37781</v>
      </c>
      <c r="AD807" s="23" t="s">
        <v>38998</v>
      </c>
      <c r="AE807" t="s">
        <v>35397</v>
      </c>
    </row>
    <row r="808" spans="1:31" ht="14.25" customHeight="1">
      <c r="A808" s="1">
        <v>807</v>
      </c>
      <c r="B808" s="1" t="s">
        <v>54</v>
      </c>
      <c r="C808" s="1" t="s">
        <v>9735</v>
      </c>
      <c r="D808" s="1" t="s">
        <v>230</v>
      </c>
      <c r="E808" s="1" t="s">
        <v>40</v>
      </c>
      <c r="F808" s="1" t="s">
        <v>9736</v>
      </c>
      <c r="G808" s="14">
        <v>91994696</v>
      </c>
      <c r="H808" s="1" t="s">
        <v>8</v>
      </c>
      <c r="I808" s="1" t="s">
        <v>41</v>
      </c>
      <c r="J808" s="1" t="s">
        <v>10</v>
      </c>
      <c r="K808" s="3" t="s">
        <v>17</v>
      </c>
      <c r="L808" s="1" t="s">
        <v>10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1"/>
      <c r="AA808" s="1" t="s">
        <v>16</v>
      </c>
      <c r="AB808" s="3" t="s">
        <v>12</v>
      </c>
      <c r="AC808" s="23" t="s">
        <v>37781</v>
      </c>
      <c r="AD808" s="23" t="s">
        <v>38999</v>
      </c>
      <c r="AE808" s="20" t="s">
        <v>47358</v>
      </c>
    </row>
    <row r="809" spans="1:31" ht="14.25" customHeight="1">
      <c r="A809" s="1">
        <v>808</v>
      </c>
      <c r="B809" s="9" t="s">
        <v>6</v>
      </c>
      <c r="C809" s="1" t="s">
        <v>9761</v>
      </c>
      <c r="D809" s="1" t="s">
        <v>2921</v>
      </c>
      <c r="E809" s="1" t="s">
        <v>328</v>
      </c>
      <c r="F809" s="1" t="s">
        <v>34301</v>
      </c>
      <c r="G809" s="14">
        <v>919694960401</v>
      </c>
      <c r="H809" s="1" t="s">
        <v>20</v>
      </c>
      <c r="I809" s="1" t="s">
        <v>41</v>
      </c>
      <c r="J809" s="1" t="s">
        <v>10</v>
      </c>
      <c r="K809" s="3" t="s">
        <v>63</v>
      </c>
      <c r="L809" s="1" t="s">
        <v>10</v>
      </c>
      <c r="M809" s="3" t="s">
        <v>213</v>
      </c>
      <c r="N809" s="3" t="str">
        <f>J809</f>
        <v>[&lt;30 Lacs]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1"/>
      <c r="AA809" s="1" t="s">
        <v>16</v>
      </c>
      <c r="AB809" s="3" t="s">
        <v>12</v>
      </c>
      <c r="AC809" s="23" t="s">
        <v>37781</v>
      </c>
      <c r="AD809" s="23" t="s">
        <v>39000</v>
      </c>
      <c r="AE809" t="s">
        <v>35398</v>
      </c>
    </row>
    <row r="810" spans="1:31" ht="14.25" customHeight="1">
      <c r="A810" s="1">
        <v>809</v>
      </c>
      <c r="B810" s="9" t="s">
        <v>6</v>
      </c>
      <c r="C810" s="1" t="s">
        <v>9775</v>
      </c>
      <c r="D810" s="1" t="s">
        <v>518</v>
      </c>
      <c r="E810" s="1" t="s">
        <v>102</v>
      </c>
      <c r="F810" s="1" t="s">
        <v>25594</v>
      </c>
      <c r="G810" s="14">
        <v>91400661449</v>
      </c>
      <c r="H810" s="1" t="s">
        <v>8</v>
      </c>
      <c r="I810" s="1" t="s">
        <v>37779</v>
      </c>
      <c r="J810" s="1" t="s">
        <v>10</v>
      </c>
      <c r="K810" s="3" t="s">
        <v>17</v>
      </c>
      <c r="L810" s="1" t="s">
        <v>10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1"/>
      <c r="AA810" s="1" t="s">
        <v>16</v>
      </c>
      <c r="AB810" s="3" t="s">
        <v>12</v>
      </c>
      <c r="AC810" s="23" t="s">
        <v>37781</v>
      </c>
      <c r="AD810" s="23" t="s">
        <v>39001</v>
      </c>
      <c r="AE810" t="s">
        <v>35397</v>
      </c>
    </row>
    <row r="811" spans="1:31" ht="14.25" customHeight="1">
      <c r="A811" s="1">
        <v>810</v>
      </c>
      <c r="B811" s="9" t="s">
        <v>6</v>
      </c>
      <c r="C811" s="1" t="s">
        <v>9788</v>
      </c>
      <c r="D811" s="1" t="s">
        <v>6752</v>
      </c>
      <c r="E811" s="1" t="s">
        <v>40</v>
      </c>
      <c r="F811" s="1" t="s">
        <v>25602</v>
      </c>
      <c r="G811" s="14">
        <v>919446011901</v>
      </c>
      <c r="H811" s="1" t="s">
        <v>132</v>
      </c>
      <c r="I811" s="1" t="s">
        <v>62</v>
      </c>
      <c r="J811" s="1" t="s">
        <v>10</v>
      </c>
      <c r="K811" s="3" t="s">
        <v>27</v>
      </c>
      <c r="L811" s="1" t="s">
        <v>10</v>
      </c>
      <c r="M811" s="3" t="s">
        <v>178</v>
      </c>
      <c r="N811" s="3" t="str">
        <f>J811</f>
        <v>[&lt;30 Lacs]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1"/>
      <c r="AA811" s="1" t="s">
        <v>16</v>
      </c>
      <c r="AB811" s="3" t="s">
        <v>12</v>
      </c>
      <c r="AC811" s="23" t="s">
        <v>37781</v>
      </c>
      <c r="AD811" s="23" t="s">
        <v>39002</v>
      </c>
      <c r="AE811" t="s">
        <v>35397</v>
      </c>
    </row>
    <row r="812" spans="1:31" ht="14.25" customHeight="1">
      <c r="A812" s="1">
        <v>811</v>
      </c>
      <c r="B812" s="9" t="s">
        <v>6</v>
      </c>
      <c r="C812" s="1" t="s">
        <v>9791</v>
      </c>
      <c r="D812" s="1" t="s">
        <v>1248</v>
      </c>
      <c r="E812" s="1" t="s">
        <v>9792</v>
      </c>
      <c r="F812" s="1" t="s">
        <v>32162</v>
      </c>
      <c r="G812" s="14">
        <v>916966100964</v>
      </c>
      <c r="H812" s="1" t="s">
        <v>8</v>
      </c>
      <c r="I812" s="1" t="s">
        <v>41</v>
      </c>
      <c r="J812" s="1" t="s">
        <v>10</v>
      </c>
      <c r="K812" s="3" t="s">
        <v>17</v>
      </c>
      <c r="L812" s="1" t="s">
        <v>10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1"/>
      <c r="AA812" s="1" t="s">
        <v>16</v>
      </c>
      <c r="AB812" s="3" t="s">
        <v>12</v>
      </c>
      <c r="AC812" s="23" t="s">
        <v>37781</v>
      </c>
      <c r="AD812" s="23" t="s">
        <v>39003</v>
      </c>
      <c r="AE812" t="s">
        <v>35398</v>
      </c>
    </row>
    <row r="813" spans="1:31" ht="14.25" customHeight="1">
      <c r="A813" s="1">
        <v>812</v>
      </c>
      <c r="B813" s="1" t="s">
        <v>54</v>
      </c>
      <c r="C813" s="1" t="s">
        <v>9804</v>
      </c>
      <c r="D813" s="1" t="s">
        <v>1689</v>
      </c>
      <c r="E813" s="1" t="s">
        <v>9805</v>
      </c>
      <c r="F813" s="1" t="s">
        <v>25608</v>
      </c>
      <c r="G813" s="14">
        <v>9106966164</v>
      </c>
      <c r="H813" s="1" t="s">
        <v>8</v>
      </c>
      <c r="I813" s="1" t="s">
        <v>62</v>
      </c>
      <c r="J813" s="1" t="s">
        <v>10</v>
      </c>
      <c r="K813" s="3" t="s">
        <v>42</v>
      </c>
      <c r="L813" s="1" t="s">
        <v>10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1"/>
      <c r="AA813" s="1" t="s">
        <v>16</v>
      </c>
      <c r="AB813" s="3" t="s">
        <v>12</v>
      </c>
      <c r="AC813" s="23" t="s">
        <v>37781</v>
      </c>
      <c r="AD813" s="23" t="s">
        <v>39004</v>
      </c>
      <c r="AE813" t="s">
        <v>35398</v>
      </c>
    </row>
    <row r="814" spans="1:31" ht="14.25" customHeight="1">
      <c r="A814" s="1">
        <v>813</v>
      </c>
      <c r="B814" s="9" t="s">
        <v>6</v>
      </c>
      <c r="C814" s="1" t="s">
        <v>9817</v>
      </c>
      <c r="D814" s="1" t="s">
        <v>40</v>
      </c>
      <c r="E814" s="1" t="s">
        <v>9818</v>
      </c>
      <c r="F814" s="1" t="s">
        <v>25617</v>
      </c>
      <c r="G814" s="14">
        <v>919444699696</v>
      </c>
      <c r="H814" s="1" t="s">
        <v>8</v>
      </c>
      <c r="I814" s="1" t="s">
        <v>41</v>
      </c>
      <c r="J814" s="1" t="s">
        <v>10</v>
      </c>
      <c r="K814" s="3" t="s">
        <v>63</v>
      </c>
      <c r="L814" s="1" t="s">
        <v>10</v>
      </c>
      <c r="M814" s="3" t="s">
        <v>213</v>
      </c>
      <c r="N814" s="3" t="str">
        <f>J814</f>
        <v>[&lt;30 Lacs]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1"/>
      <c r="AA814" s="1" t="s">
        <v>16</v>
      </c>
      <c r="AB814" s="3" t="s">
        <v>12</v>
      </c>
      <c r="AC814" s="23" t="s">
        <v>37781</v>
      </c>
      <c r="AD814" s="23" t="s">
        <v>39005</v>
      </c>
      <c r="AE814" t="s">
        <v>35398</v>
      </c>
    </row>
    <row r="815" spans="1:31" ht="14.25" customHeight="1">
      <c r="A815" s="1">
        <v>814</v>
      </c>
      <c r="B815" s="9" t="s">
        <v>6</v>
      </c>
      <c r="C815" s="1" t="s">
        <v>9821</v>
      </c>
      <c r="D815" s="1" t="s">
        <v>31</v>
      </c>
      <c r="E815" s="1" t="s">
        <v>141</v>
      </c>
      <c r="F815" s="1" t="s">
        <v>25620</v>
      </c>
      <c r="G815" s="14">
        <v>9194666464</v>
      </c>
      <c r="H815" s="1" t="s">
        <v>20</v>
      </c>
      <c r="I815" s="1" t="s">
        <v>107</v>
      </c>
      <c r="J815" s="1" t="s">
        <v>10</v>
      </c>
      <c r="K815" s="3" t="s">
        <v>63</v>
      </c>
      <c r="L815" s="1" t="s">
        <v>10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1"/>
      <c r="AA815" s="1" t="s">
        <v>16</v>
      </c>
      <c r="AB815" s="3" t="s">
        <v>12</v>
      </c>
      <c r="AC815" s="23" t="s">
        <v>37781</v>
      </c>
      <c r="AD815" s="23" t="s">
        <v>39006</v>
      </c>
      <c r="AE815" t="s">
        <v>35396</v>
      </c>
    </row>
    <row r="816" spans="1:31" ht="14.25" customHeight="1">
      <c r="A816" s="1">
        <v>815</v>
      </c>
      <c r="B816" s="9" t="s">
        <v>6</v>
      </c>
      <c r="C816" s="1" t="s">
        <v>9834</v>
      </c>
      <c r="D816" s="1" t="s">
        <v>1015</v>
      </c>
      <c r="E816" s="1" t="s">
        <v>9835</v>
      </c>
      <c r="F816" s="1" t="s">
        <v>25628</v>
      </c>
      <c r="G816" s="14">
        <v>91960144996</v>
      </c>
      <c r="H816" s="1" t="s">
        <v>15</v>
      </c>
      <c r="I816" s="1" t="s">
        <v>41</v>
      </c>
      <c r="J816" s="1" t="s">
        <v>10</v>
      </c>
      <c r="K816" s="3" t="s">
        <v>213</v>
      </c>
      <c r="L816" s="1" t="s">
        <v>10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1"/>
      <c r="AA816" s="1" t="s">
        <v>16</v>
      </c>
      <c r="AB816" s="3" t="s">
        <v>12</v>
      </c>
      <c r="AC816" s="23" t="s">
        <v>37781</v>
      </c>
      <c r="AD816" s="23" t="s">
        <v>39007</v>
      </c>
      <c r="AE816" t="s">
        <v>35397</v>
      </c>
    </row>
    <row r="817" spans="1:31" ht="14.25" customHeight="1">
      <c r="A817" s="1">
        <v>816</v>
      </c>
      <c r="B817" s="9" t="s">
        <v>6</v>
      </c>
      <c r="C817" s="1" t="s">
        <v>9842</v>
      </c>
      <c r="D817" s="1" t="s">
        <v>9843</v>
      </c>
      <c r="E817" s="1" t="s">
        <v>5842</v>
      </c>
      <c r="F817" s="1" t="s">
        <v>32167</v>
      </c>
      <c r="G817" s="14">
        <v>91946461194</v>
      </c>
      <c r="H817" s="1" t="s">
        <v>8</v>
      </c>
      <c r="I817" s="1" t="s">
        <v>107</v>
      </c>
      <c r="J817" s="1" t="s">
        <v>10</v>
      </c>
      <c r="K817" s="3" t="s">
        <v>213</v>
      </c>
      <c r="L817" s="1" t="s">
        <v>10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1"/>
      <c r="AA817" s="1" t="s">
        <v>16</v>
      </c>
      <c r="AB817" s="3" t="s">
        <v>12</v>
      </c>
      <c r="AC817" s="23" t="s">
        <v>37781</v>
      </c>
      <c r="AD817" s="23" t="s">
        <v>39008</v>
      </c>
      <c r="AE817" t="s">
        <v>35398</v>
      </c>
    </row>
    <row r="818" spans="1:31" ht="14.25" customHeight="1">
      <c r="A818" s="1">
        <v>817</v>
      </c>
      <c r="B818" s="1" t="s">
        <v>54</v>
      </c>
      <c r="C818" s="1" t="s">
        <v>9859</v>
      </c>
      <c r="D818" s="1" t="s">
        <v>9860</v>
      </c>
      <c r="E818" s="1" t="s">
        <v>139</v>
      </c>
      <c r="F818" s="1" t="s">
        <v>25642</v>
      </c>
      <c r="G818" s="14">
        <v>9194944400</v>
      </c>
      <c r="H818" s="1" t="s">
        <v>8</v>
      </c>
      <c r="I818" s="1" t="s">
        <v>9</v>
      </c>
      <c r="J818" s="1" t="s">
        <v>10</v>
      </c>
      <c r="K818" s="3" t="s">
        <v>17</v>
      </c>
      <c r="L818" s="1" t="s">
        <v>10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1"/>
      <c r="AA818" s="1" t="s">
        <v>11</v>
      </c>
      <c r="AB818" s="3" t="s">
        <v>321</v>
      </c>
      <c r="AC818" s="23" t="s">
        <v>37781</v>
      </c>
      <c r="AD818" s="23" t="s">
        <v>39009</v>
      </c>
      <c r="AE818" t="s">
        <v>35398</v>
      </c>
    </row>
    <row r="819" spans="1:31" ht="14.25" customHeight="1">
      <c r="A819" s="1">
        <v>818</v>
      </c>
      <c r="B819" s="9" t="s">
        <v>6</v>
      </c>
      <c r="C819" s="1" t="s">
        <v>9867</v>
      </c>
      <c r="D819" s="1" t="s">
        <v>951</v>
      </c>
      <c r="E819" s="1" t="s">
        <v>785</v>
      </c>
      <c r="F819" s="1" t="s">
        <v>25645</v>
      </c>
      <c r="G819" s="14">
        <v>919946116466</v>
      </c>
      <c r="H819" s="1" t="s">
        <v>8</v>
      </c>
      <c r="I819" s="1" t="s">
        <v>62</v>
      </c>
      <c r="J819" s="1" t="s">
        <v>10</v>
      </c>
      <c r="K819" s="3" t="s">
        <v>17</v>
      </c>
      <c r="L819" s="1" t="s">
        <v>10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1"/>
      <c r="AA819" s="1" t="s">
        <v>16</v>
      </c>
      <c r="AB819" s="3" t="s">
        <v>12</v>
      </c>
      <c r="AC819" s="23" t="s">
        <v>37781</v>
      </c>
      <c r="AD819" s="23" t="s">
        <v>39010</v>
      </c>
      <c r="AE819" t="s">
        <v>35397</v>
      </c>
    </row>
    <row r="820" spans="1:31" ht="14.25" customHeight="1">
      <c r="A820" s="1">
        <v>819</v>
      </c>
      <c r="B820" s="1" t="s">
        <v>54</v>
      </c>
      <c r="C820" s="1" t="s">
        <v>9870</v>
      </c>
      <c r="D820" s="1" t="s">
        <v>4175</v>
      </c>
      <c r="E820" s="1" t="s">
        <v>1972</v>
      </c>
      <c r="F820" s="1" t="s">
        <v>34309</v>
      </c>
      <c r="G820" s="14">
        <v>919944164</v>
      </c>
      <c r="H820" s="1" t="s">
        <v>8</v>
      </c>
      <c r="I820" s="1" t="s">
        <v>107</v>
      </c>
      <c r="J820" s="1" t="s">
        <v>10</v>
      </c>
      <c r="K820" s="3" t="s">
        <v>17</v>
      </c>
      <c r="L820" s="1" t="s">
        <v>10</v>
      </c>
      <c r="M820" s="4" t="s">
        <v>42</v>
      </c>
      <c r="N820" s="3" t="str">
        <f>J820</f>
        <v>[&lt;30 Lacs]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1"/>
      <c r="AA820" s="1" t="s">
        <v>16</v>
      </c>
      <c r="AB820" s="3" t="s">
        <v>12</v>
      </c>
      <c r="AC820" s="23" t="s">
        <v>37781</v>
      </c>
      <c r="AD820" s="23" t="s">
        <v>39011</v>
      </c>
      <c r="AE820" t="s">
        <v>35398</v>
      </c>
    </row>
    <row r="821" spans="1:31" ht="14.25" customHeight="1">
      <c r="A821" s="1">
        <v>820</v>
      </c>
      <c r="B821" s="1" t="s">
        <v>54</v>
      </c>
      <c r="C821" s="1" t="s">
        <v>9871</v>
      </c>
      <c r="D821" s="1" t="s">
        <v>1457</v>
      </c>
      <c r="E821" s="1" t="s">
        <v>139</v>
      </c>
      <c r="F821" s="1" t="s">
        <v>25647</v>
      </c>
      <c r="G821" s="14">
        <v>919446461911</v>
      </c>
      <c r="H821" s="1" t="s">
        <v>20</v>
      </c>
      <c r="I821" s="1" t="s">
        <v>41</v>
      </c>
      <c r="J821" s="1" t="s">
        <v>10</v>
      </c>
      <c r="K821" s="3" t="s">
        <v>17</v>
      </c>
      <c r="L821" s="1" t="s">
        <v>10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1"/>
      <c r="AA821" s="1" t="s">
        <v>11</v>
      </c>
      <c r="AB821" s="3" t="s">
        <v>56</v>
      </c>
      <c r="AC821" s="23" t="s">
        <v>37781</v>
      </c>
      <c r="AD821" s="23" t="s">
        <v>39012</v>
      </c>
      <c r="AE821" t="s">
        <v>35396</v>
      </c>
    </row>
    <row r="822" spans="1:31" ht="14.25" customHeight="1">
      <c r="A822" s="1">
        <v>821</v>
      </c>
      <c r="B822" s="1" t="s">
        <v>54</v>
      </c>
      <c r="C822" s="1" t="s">
        <v>9873</v>
      </c>
      <c r="D822" s="1" t="s">
        <v>734</v>
      </c>
      <c r="E822" s="1" t="s">
        <v>139</v>
      </c>
      <c r="F822" s="1" t="s">
        <v>25649</v>
      </c>
      <c r="G822" s="14">
        <v>91944604964</v>
      </c>
      <c r="H822" s="1" t="s">
        <v>8</v>
      </c>
      <c r="I822" s="1" t="s">
        <v>9</v>
      </c>
      <c r="J822" s="1" t="s">
        <v>10</v>
      </c>
      <c r="K822" s="3" t="s">
        <v>213</v>
      </c>
      <c r="L822" s="1" t="s">
        <v>10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1"/>
      <c r="AA822" s="1" t="s">
        <v>16</v>
      </c>
      <c r="AB822" s="3" t="s">
        <v>12</v>
      </c>
      <c r="AC822" s="23" t="s">
        <v>37781</v>
      </c>
      <c r="AD822" s="23" t="s">
        <v>39013</v>
      </c>
      <c r="AE822" t="s">
        <v>35397</v>
      </c>
    </row>
    <row r="823" spans="1:31" ht="14.25" customHeight="1">
      <c r="A823" s="1">
        <v>822</v>
      </c>
      <c r="B823" s="9" t="s">
        <v>6</v>
      </c>
      <c r="C823" s="1" t="s">
        <v>9881</v>
      </c>
      <c r="D823" s="1" t="s">
        <v>39</v>
      </c>
      <c r="E823" s="1" t="s">
        <v>139</v>
      </c>
      <c r="F823" s="1" t="s">
        <v>25654</v>
      </c>
      <c r="G823" s="14">
        <v>914000446446</v>
      </c>
      <c r="H823" s="1" t="s">
        <v>20</v>
      </c>
      <c r="I823" s="1" t="s">
        <v>33</v>
      </c>
      <c r="J823" s="1" t="s">
        <v>10</v>
      </c>
      <c r="K823" s="3" t="s">
        <v>63</v>
      </c>
      <c r="L823" s="1" t="s">
        <v>10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1"/>
      <c r="AA823" s="1" t="s">
        <v>16</v>
      </c>
      <c r="AB823" s="3" t="s">
        <v>12</v>
      </c>
      <c r="AC823" s="23" t="s">
        <v>37781</v>
      </c>
      <c r="AD823" s="23" t="s">
        <v>39014</v>
      </c>
      <c r="AE823" t="s">
        <v>35398</v>
      </c>
    </row>
    <row r="824" spans="1:31" ht="14.25" customHeight="1">
      <c r="A824" s="1">
        <v>823</v>
      </c>
      <c r="B824" s="9" t="s">
        <v>6</v>
      </c>
      <c r="C824" s="1" t="s">
        <v>9938</v>
      </c>
      <c r="D824" s="1" t="s">
        <v>73</v>
      </c>
      <c r="E824" s="1" t="s">
        <v>36591</v>
      </c>
      <c r="F824" s="1" t="s">
        <v>25684</v>
      </c>
      <c r="G824" s="14">
        <v>91991996941</v>
      </c>
      <c r="H824" s="1" t="s">
        <v>8</v>
      </c>
      <c r="I824" s="1" t="s">
        <v>62</v>
      </c>
      <c r="J824" s="1" t="s">
        <v>10</v>
      </c>
      <c r="K824" s="3" t="s">
        <v>17</v>
      </c>
      <c r="L824" s="1" t="s">
        <v>10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1"/>
      <c r="AA824" s="1" t="s">
        <v>16</v>
      </c>
      <c r="AB824" s="3" t="s">
        <v>12</v>
      </c>
      <c r="AC824" s="23" t="s">
        <v>37781</v>
      </c>
      <c r="AD824" s="23" t="s">
        <v>39015</v>
      </c>
      <c r="AE824" t="s">
        <v>35398</v>
      </c>
    </row>
    <row r="825" spans="1:31" ht="14.25" customHeight="1">
      <c r="A825" s="1">
        <v>824</v>
      </c>
      <c r="B825" s="1" t="s">
        <v>54</v>
      </c>
      <c r="C825" s="1" t="s">
        <v>9956</v>
      </c>
      <c r="D825" s="1" t="s">
        <v>9957</v>
      </c>
      <c r="E825" s="1" t="s">
        <v>40</v>
      </c>
      <c r="F825" s="1" t="s">
        <v>25692</v>
      </c>
      <c r="G825" s="14">
        <v>9194449004</v>
      </c>
      <c r="H825" s="1" t="s">
        <v>20</v>
      </c>
      <c r="I825" s="1" t="s">
        <v>41</v>
      </c>
      <c r="J825" s="1" t="s">
        <v>10</v>
      </c>
      <c r="K825" s="3" t="s">
        <v>17</v>
      </c>
      <c r="L825" s="1" t="s">
        <v>10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1"/>
      <c r="AA825" s="1" t="s">
        <v>16</v>
      </c>
      <c r="AB825" s="3" t="s">
        <v>12</v>
      </c>
      <c r="AC825" s="23" t="s">
        <v>37781</v>
      </c>
      <c r="AD825" s="23" t="s">
        <v>39016</v>
      </c>
      <c r="AE825" t="s">
        <v>35397</v>
      </c>
    </row>
    <row r="826" spans="1:31" ht="14.25" customHeight="1">
      <c r="A826" s="1">
        <v>825</v>
      </c>
      <c r="B826" s="1" t="s">
        <v>54</v>
      </c>
      <c r="C826" s="1" t="s">
        <v>9989</v>
      </c>
      <c r="D826" s="1" t="s">
        <v>9050</v>
      </c>
      <c r="E826" s="1" t="s">
        <v>774</v>
      </c>
      <c r="F826" s="1" t="s">
        <v>25711</v>
      </c>
      <c r="G826" s="14">
        <v>91949090400</v>
      </c>
      <c r="H826" s="1" t="s">
        <v>15</v>
      </c>
      <c r="I826" s="1" t="s">
        <v>41</v>
      </c>
      <c r="J826" s="1" t="s">
        <v>10</v>
      </c>
      <c r="K826" s="3" t="s">
        <v>213</v>
      </c>
      <c r="L826" s="1" t="s">
        <v>10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1"/>
      <c r="AA826" s="1" t="s">
        <v>16</v>
      </c>
      <c r="AB826" s="3" t="s">
        <v>12</v>
      </c>
      <c r="AC826" s="23" t="s">
        <v>37781</v>
      </c>
      <c r="AD826" s="23" t="s">
        <v>39017</v>
      </c>
      <c r="AE826" s="20" t="s">
        <v>47358</v>
      </c>
    </row>
    <row r="827" spans="1:31" ht="14.25" customHeight="1">
      <c r="A827" s="1">
        <v>826</v>
      </c>
      <c r="B827" s="9" t="s">
        <v>6</v>
      </c>
      <c r="C827" s="1" t="s">
        <v>10017</v>
      </c>
      <c r="D827" s="1" t="s">
        <v>10018</v>
      </c>
      <c r="E827" s="1" t="s">
        <v>10019</v>
      </c>
      <c r="F827" s="1" t="s">
        <v>25723</v>
      </c>
      <c r="G827" s="14">
        <v>91949669641</v>
      </c>
      <c r="H827" s="1" t="s">
        <v>8</v>
      </c>
      <c r="I827" s="1" t="s">
        <v>33</v>
      </c>
      <c r="J827" s="1" t="s">
        <v>10</v>
      </c>
      <c r="K827" s="3" t="s">
        <v>17</v>
      </c>
      <c r="L827" s="1" t="s">
        <v>10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1"/>
      <c r="AA827" s="1" t="s">
        <v>11</v>
      </c>
      <c r="AB827" s="3" t="s">
        <v>13</v>
      </c>
      <c r="AC827" s="23" t="s">
        <v>37781</v>
      </c>
      <c r="AD827" s="23" t="s">
        <v>39018</v>
      </c>
      <c r="AE827" t="s">
        <v>35398</v>
      </c>
    </row>
    <row r="828" spans="1:31" ht="14.25" customHeight="1">
      <c r="A828" s="1">
        <v>827</v>
      </c>
      <c r="B828" s="1" t="s">
        <v>54</v>
      </c>
      <c r="C828" s="1" t="s">
        <v>10029</v>
      </c>
      <c r="D828" s="1" t="s">
        <v>10030</v>
      </c>
      <c r="E828" s="1" t="s">
        <v>7788</v>
      </c>
      <c r="F828" s="1" t="s">
        <v>25729</v>
      </c>
      <c r="G828" s="14">
        <v>91949499640</v>
      </c>
      <c r="H828" s="1" t="s">
        <v>20</v>
      </c>
      <c r="I828" s="1" t="s">
        <v>41</v>
      </c>
      <c r="J828" s="1" t="s">
        <v>10</v>
      </c>
      <c r="K828" s="3" t="s">
        <v>42</v>
      </c>
      <c r="L828" s="1" t="s">
        <v>10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1"/>
      <c r="AA828" s="1" t="s">
        <v>16</v>
      </c>
      <c r="AB828" s="3" t="s">
        <v>12</v>
      </c>
      <c r="AC828" s="23" t="s">
        <v>37781</v>
      </c>
      <c r="AD828" s="23" t="s">
        <v>39019</v>
      </c>
      <c r="AE828" t="s">
        <v>35397</v>
      </c>
    </row>
    <row r="829" spans="1:31" ht="14.25" customHeight="1">
      <c r="A829" s="1">
        <v>828</v>
      </c>
      <c r="B829" s="9" t="s">
        <v>6</v>
      </c>
      <c r="C829" s="1" t="s">
        <v>10034</v>
      </c>
      <c r="D829" s="1" t="s">
        <v>336</v>
      </c>
      <c r="E829" s="1" t="s">
        <v>36592</v>
      </c>
      <c r="F829" s="1" t="s">
        <v>25731</v>
      </c>
      <c r="G829" s="14">
        <v>919444649900</v>
      </c>
      <c r="H829" s="1" t="s">
        <v>8</v>
      </c>
      <c r="I829" s="1" t="s">
        <v>62</v>
      </c>
      <c r="J829" s="1" t="s">
        <v>10</v>
      </c>
      <c r="K829" s="3" t="s">
        <v>17</v>
      </c>
      <c r="L829" s="1" t="s">
        <v>10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1"/>
      <c r="AA829" s="1" t="s">
        <v>16</v>
      </c>
      <c r="AB829" s="3" t="s">
        <v>12</v>
      </c>
      <c r="AC829" s="23" t="s">
        <v>37781</v>
      </c>
      <c r="AD829" s="23" t="s">
        <v>39020</v>
      </c>
      <c r="AE829" t="s">
        <v>35397</v>
      </c>
    </row>
    <row r="830" spans="1:31" ht="14.25" customHeight="1">
      <c r="A830" s="1">
        <v>829</v>
      </c>
      <c r="B830" s="9" t="s">
        <v>6</v>
      </c>
      <c r="C830" s="1" t="s">
        <v>10039</v>
      </c>
      <c r="D830" s="1" t="s">
        <v>3162</v>
      </c>
      <c r="E830" s="1" t="s">
        <v>460</v>
      </c>
      <c r="F830" s="1" t="s">
        <v>25735</v>
      </c>
      <c r="G830" s="14">
        <v>914490964464</v>
      </c>
      <c r="H830" s="1" t="s">
        <v>8</v>
      </c>
      <c r="I830" s="1" t="s">
        <v>62</v>
      </c>
      <c r="J830" s="1" t="s">
        <v>10</v>
      </c>
      <c r="K830" s="3" t="s">
        <v>213</v>
      </c>
      <c r="L830" s="1" t="s">
        <v>10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1"/>
      <c r="AA830" s="1" t="s">
        <v>16</v>
      </c>
      <c r="AB830" s="3" t="s">
        <v>12</v>
      </c>
      <c r="AC830" s="23" t="s">
        <v>37781</v>
      </c>
      <c r="AD830" s="23" t="s">
        <v>39021</v>
      </c>
      <c r="AE830" t="s">
        <v>35396</v>
      </c>
    </row>
    <row r="831" spans="1:31" ht="14.25" customHeight="1">
      <c r="A831" s="1">
        <v>830</v>
      </c>
      <c r="B831" s="9" t="s">
        <v>6</v>
      </c>
      <c r="C831" s="1" t="s">
        <v>10050</v>
      </c>
      <c r="D831" s="1" t="s">
        <v>10051</v>
      </c>
      <c r="E831" s="1" t="s">
        <v>139</v>
      </c>
      <c r="F831" s="1" t="s">
        <v>32188</v>
      </c>
      <c r="G831" s="14">
        <v>91994644060</v>
      </c>
      <c r="H831" s="1" t="s">
        <v>15</v>
      </c>
      <c r="I831" s="1" t="s">
        <v>9</v>
      </c>
      <c r="J831" s="1" t="s">
        <v>10</v>
      </c>
      <c r="K831" s="3" t="s">
        <v>17</v>
      </c>
      <c r="L831" s="1" t="s">
        <v>10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1"/>
      <c r="AA831" s="1" t="s">
        <v>11</v>
      </c>
      <c r="AB831" s="3" t="s">
        <v>13</v>
      </c>
      <c r="AC831" s="23" t="s">
        <v>37781</v>
      </c>
      <c r="AD831" s="23" t="s">
        <v>39022</v>
      </c>
      <c r="AE831" t="s">
        <v>35398</v>
      </c>
    </row>
    <row r="832" spans="1:31" ht="14.25" customHeight="1">
      <c r="A832" s="1">
        <v>831</v>
      </c>
      <c r="B832" s="9" t="s">
        <v>6</v>
      </c>
      <c r="C832" s="1" t="s">
        <v>10066</v>
      </c>
      <c r="D832" s="1" t="s">
        <v>7951</v>
      </c>
      <c r="E832" s="1" t="s">
        <v>131</v>
      </c>
      <c r="F832" s="1" t="s">
        <v>25747</v>
      </c>
      <c r="G832" s="14">
        <v>914410969</v>
      </c>
      <c r="H832" s="1" t="s">
        <v>8</v>
      </c>
      <c r="I832" s="1" t="s">
        <v>41</v>
      </c>
      <c r="J832" s="1" t="s">
        <v>10</v>
      </c>
      <c r="K832" s="3" t="s">
        <v>17</v>
      </c>
      <c r="L832" s="1" t="s">
        <v>10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1"/>
      <c r="AA832" s="1" t="s">
        <v>16</v>
      </c>
      <c r="AB832" s="3" t="s">
        <v>12</v>
      </c>
      <c r="AC832" s="23" t="s">
        <v>37781</v>
      </c>
      <c r="AD832" s="23" t="s">
        <v>39023</v>
      </c>
      <c r="AE832" t="s">
        <v>35397</v>
      </c>
    </row>
    <row r="833" spans="1:31" ht="14.25" customHeight="1">
      <c r="A833" s="1">
        <v>832</v>
      </c>
      <c r="B833" s="9" t="s">
        <v>6</v>
      </c>
      <c r="C833" s="1" t="s">
        <v>10094</v>
      </c>
      <c r="D833" s="1" t="s">
        <v>1410</v>
      </c>
      <c r="E833" s="1" t="s">
        <v>141</v>
      </c>
      <c r="F833" s="1" t="s">
        <v>25766</v>
      </c>
      <c r="G833" s="14">
        <v>919610996449</v>
      </c>
      <c r="H833" s="1" t="s">
        <v>15</v>
      </c>
      <c r="I833" s="1" t="s">
        <v>9</v>
      </c>
      <c r="J833" s="1" t="s">
        <v>10</v>
      </c>
      <c r="K833" s="3" t="s">
        <v>63</v>
      </c>
      <c r="L833" s="1" t="s">
        <v>10</v>
      </c>
      <c r="M833" s="3" t="s">
        <v>213</v>
      </c>
      <c r="N833" s="3" t="str">
        <f>J833</f>
        <v>[&lt;30 Lacs]</v>
      </c>
      <c r="O833" s="3" t="s">
        <v>17</v>
      </c>
      <c r="P833" s="3" t="s">
        <v>10</v>
      </c>
      <c r="Q833" s="3" t="s">
        <v>42</v>
      </c>
      <c r="R833" s="3" t="s">
        <v>10</v>
      </c>
      <c r="S833" s="3" t="s">
        <v>27</v>
      </c>
      <c r="T833" s="3" t="s">
        <v>10</v>
      </c>
      <c r="U833" s="3" t="s">
        <v>117</v>
      </c>
      <c r="V833" s="3" t="s">
        <v>10</v>
      </c>
      <c r="W833" s="3" t="s">
        <v>178</v>
      </c>
      <c r="X833" s="3" t="s">
        <v>10</v>
      </c>
      <c r="Y833" s="3" t="s">
        <v>171</v>
      </c>
      <c r="Z833" s="1" t="s">
        <v>10</v>
      </c>
      <c r="AA833" s="1" t="s">
        <v>16</v>
      </c>
      <c r="AB833" s="3" t="s">
        <v>12</v>
      </c>
      <c r="AC833" s="23" t="s">
        <v>37781</v>
      </c>
      <c r="AD833" s="23" t="s">
        <v>39024</v>
      </c>
      <c r="AE833" t="s">
        <v>35396</v>
      </c>
    </row>
    <row r="834" spans="1:31" ht="14.25" customHeight="1">
      <c r="A834" s="1">
        <v>833</v>
      </c>
      <c r="B834" s="1" t="s">
        <v>54</v>
      </c>
      <c r="C834" s="1" t="s">
        <v>10097</v>
      </c>
      <c r="D834" s="1" t="s">
        <v>1025</v>
      </c>
      <c r="E834" s="1" t="s">
        <v>6878</v>
      </c>
      <c r="F834" s="1" t="s">
        <v>32193</v>
      </c>
      <c r="G834" s="14">
        <v>914000066044</v>
      </c>
      <c r="H834" s="1" t="s">
        <v>8</v>
      </c>
      <c r="I834" s="1" t="s">
        <v>41</v>
      </c>
      <c r="J834" s="1" t="s">
        <v>10</v>
      </c>
      <c r="K834" s="3" t="s">
        <v>17</v>
      </c>
      <c r="L834" s="1" t="s">
        <v>10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1"/>
      <c r="AA834" s="1" t="s">
        <v>16</v>
      </c>
      <c r="AB834" s="3" t="s">
        <v>12</v>
      </c>
      <c r="AC834" s="23" t="s">
        <v>37781</v>
      </c>
      <c r="AD834" s="23" t="s">
        <v>39025</v>
      </c>
      <c r="AE834" t="s">
        <v>35398</v>
      </c>
    </row>
    <row r="835" spans="1:31" ht="14.25" customHeight="1">
      <c r="A835" s="1">
        <v>834</v>
      </c>
      <c r="B835" s="9" t="s">
        <v>6</v>
      </c>
      <c r="C835" s="1" t="s">
        <v>10110</v>
      </c>
      <c r="D835" s="1" t="s">
        <v>1447</v>
      </c>
      <c r="E835" s="1" t="s">
        <v>1577</v>
      </c>
      <c r="F835" s="1" t="s">
        <v>25773</v>
      </c>
      <c r="G835" s="14">
        <v>91944914646</v>
      </c>
      <c r="H835" s="1" t="s">
        <v>20</v>
      </c>
      <c r="I835" s="1" t="s">
        <v>41</v>
      </c>
      <c r="J835" s="1" t="s">
        <v>10</v>
      </c>
      <c r="K835" s="3" t="s">
        <v>63</v>
      </c>
      <c r="L835" s="1" t="s">
        <v>10</v>
      </c>
      <c r="M835" s="3" t="s">
        <v>213</v>
      </c>
      <c r="N835" s="3" t="str">
        <f t="shared" ref="N835:N836" si="17">J835</f>
        <v>[&lt;30 Lacs]</v>
      </c>
      <c r="O835" s="3" t="s">
        <v>17</v>
      </c>
      <c r="P835" s="3" t="s">
        <v>10</v>
      </c>
      <c r="Q835" s="3" t="s">
        <v>42</v>
      </c>
      <c r="R835" s="3" t="s">
        <v>10</v>
      </c>
      <c r="S835" s="3" t="s">
        <v>27</v>
      </c>
      <c r="T835" s="3" t="s">
        <v>10</v>
      </c>
      <c r="U835" s="3" t="s">
        <v>117</v>
      </c>
      <c r="V835" s="3" t="s">
        <v>10</v>
      </c>
      <c r="W835" s="3" t="s">
        <v>178</v>
      </c>
      <c r="X835" s="3" t="s">
        <v>10</v>
      </c>
      <c r="Y835" s="3" t="s">
        <v>171</v>
      </c>
      <c r="Z835" s="1" t="s">
        <v>10</v>
      </c>
      <c r="AA835" s="1" t="s">
        <v>16</v>
      </c>
      <c r="AB835" s="3" t="s">
        <v>12</v>
      </c>
      <c r="AC835" s="23" t="s">
        <v>37781</v>
      </c>
      <c r="AD835" s="23" t="s">
        <v>39026</v>
      </c>
      <c r="AE835" t="s">
        <v>35398</v>
      </c>
    </row>
    <row r="836" spans="1:31" ht="14.25" customHeight="1">
      <c r="A836" s="1">
        <v>835</v>
      </c>
      <c r="B836" s="9" t="s">
        <v>6</v>
      </c>
      <c r="C836" s="1" t="s">
        <v>10143</v>
      </c>
      <c r="D836" s="1" t="s">
        <v>7495</v>
      </c>
      <c r="E836" s="1" t="s">
        <v>19</v>
      </c>
      <c r="F836" s="1" t="s">
        <v>25788</v>
      </c>
      <c r="G836" s="14">
        <v>91949990090</v>
      </c>
      <c r="H836" s="1" t="s">
        <v>15</v>
      </c>
      <c r="I836" s="1" t="s">
        <v>41</v>
      </c>
      <c r="J836" s="1" t="s">
        <v>10</v>
      </c>
      <c r="K836" s="3" t="s">
        <v>42</v>
      </c>
      <c r="L836" s="1" t="s">
        <v>10</v>
      </c>
      <c r="M836" s="3" t="s">
        <v>171</v>
      </c>
      <c r="N836" s="3" t="str">
        <f t="shared" si="17"/>
        <v>[&lt;30 Lacs]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1"/>
      <c r="AA836" s="1" t="s">
        <v>16</v>
      </c>
      <c r="AB836" s="3" t="s">
        <v>12</v>
      </c>
      <c r="AC836" s="23" t="s">
        <v>37781</v>
      </c>
      <c r="AD836" s="23" t="s">
        <v>39027</v>
      </c>
      <c r="AE836" t="s">
        <v>35398</v>
      </c>
    </row>
    <row r="837" spans="1:31" ht="14.25" customHeight="1">
      <c r="A837" s="1">
        <v>836</v>
      </c>
      <c r="B837" s="1" t="s">
        <v>54</v>
      </c>
      <c r="C837" s="1" t="s">
        <v>10157</v>
      </c>
      <c r="D837" s="1" t="s">
        <v>391</v>
      </c>
      <c r="E837" s="1" t="s">
        <v>139</v>
      </c>
      <c r="F837" s="1" t="s">
        <v>25795</v>
      </c>
      <c r="G837" s="14">
        <v>919060999</v>
      </c>
      <c r="H837" s="1" t="s">
        <v>8</v>
      </c>
      <c r="I837" s="1" t="s">
        <v>9</v>
      </c>
      <c r="J837" s="1" t="s">
        <v>10</v>
      </c>
      <c r="K837" s="3" t="s">
        <v>17</v>
      </c>
      <c r="L837" s="1" t="s">
        <v>10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1"/>
      <c r="AA837" s="1" t="s">
        <v>16</v>
      </c>
      <c r="AB837" s="3" t="s">
        <v>12</v>
      </c>
      <c r="AC837" s="23" t="s">
        <v>37781</v>
      </c>
      <c r="AD837" s="23" t="s">
        <v>39028</v>
      </c>
      <c r="AE837" s="20" t="s">
        <v>47358</v>
      </c>
    </row>
    <row r="838" spans="1:31" ht="14.25" customHeight="1">
      <c r="A838" s="1">
        <v>837</v>
      </c>
      <c r="B838" s="9" t="s">
        <v>6</v>
      </c>
      <c r="C838" s="1" t="s">
        <v>10170</v>
      </c>
      <c r="D838" s="1" t="s">
        <v>2140</v>
      </c>
      <c r="E838" s="1" t="s">
        <v>3211</v>
      </c>
      <c r="F838" s="1" t="s">
        <v>25805</v>
      </c>
      <c r="G838" s="14">
        <v>919644011911</v>
      </c>
      <c r="H838" s="1" t="s">
        <v>15</v>
      </c>
      <c r="I838" s="1" t="s">
        <v>62</v>
      </c>
      <c r="J838" s="1" t="s">
        <v>10</v>
      </c>
      <c r="K838" s="3" t="s">
        <v>42</v>
      </c>
      <c r="L838" s="1" t="s">
        <v>10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1"/>
      <c r="AA838" s="1" t="s">
        <v>16</v>
      </c>
      <c r="AB838" s="3" t="s">
        <v>12</v>
      </c>
      <c r="AC838" s="23" t="s">
        <v>37781</v>
      </c>
      <c r="AD838" s="23" t="s">
        <v>39029</v>
      </c>
      <c r="AE838" t="s">
        <v>35396</v>
      </c>
    </row>
    <row r="839" spans="1:31" ht="14.25" customHeight="1">
      <c r="A839" s="1">
        <v>838</v>
      </c>
      <c r="B839" s="9" t="s">
        <v>6</v>
      </c>
      <c r="C839" s="1" t="s">
        <v>10181</v>
      </c>
      <c r="D839" s="1" t="s">
        <v>494</v>
      </c>
      <c r="E839" s="1" t="s">
        <v>10182</v>
      </c>
      <c r="F839" s="1" t="s">
        <v>25812</v>
      </c>
      <c r="G839" s="14">
        <v>91416061909</v>
      </c>
      <c r="H839" s="1" t="s">
        <v>8</v>
      </c>
      <c r="I839" s="1" t="s">
        <v>41</v>
      </c>
      <c r="J839" s="1" t="s">
        <v>10</v>
      </c>
      <c r="K839" s="3" t="s">
        <v>42</v>
      </c>
      <c r="L839" s="1" t="s">
        <v>10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1"/>
      <c r="AA839" s="1" t="s">
        <v>16</v>
      </c>
      <c r="AB839" s="3" t="s">
        <v>12</v>
      </c>
      <c r="AC839" s="23" t="s">
        <v>37781</v>
      </c>
      <c r="AD839" s="23" t="s">
        <v>39030</v>
      </c>
      <c r="AE839" t="s">
        <v>35397</v>
      </c>
    </row>
    <row r="840" spans="1:31" ht="14.25" customHeight="1">
      <c r="A840" s="1">
        <v>839</v>
      </c>
      <c r="B840" s="9" t="s">
        <v>6</v>
      </c>
      <c r="C840" s="1" t="s">
        <v>10184</v>
      </c>
      <c r="D840" s="1" t="s">
        <v>1160</v>
      </c>
      <c r="E840" s="1" t="s">
        <v>93</v>
      </c>
      <c r="F840" s="1" t="s">
        <v>25814</v>
      </c>
      <c r="G840" s="14">
        <v>91099096906</v>
      </c>
      <c r="H840" s="1" t="s">
        <v>8</v>
      </c>
      <c r="I840" s="1" t="s">
        <v>41</v>
      </c>
      <c r="J840" s="1" t="s">
        <v>10</v>
      </c>
      <c r="K840" s="3" t="s">
        <v>42</v>
      </c>
      <c r="L840" s="1" t="s">
        <v>10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1"/>
      <c r="AA840" s="1" t="s">
        <v>16</v>
      </c>
      <c r="AB840" s="3" t="s">
        <v>12</v>
      </c>
      <c r="AC840" s="23" t="s">
        <v>37781</v>
      </c>
      <c r="AD840" s="23" t="s">
        <v>39031</v>
      </c>
      <c r="AE840" t="s">
        <v>35397</v>
      </c>
    </row>
    <row r="841" spans="1:31" ht="14.25" customHeight="1">
      <c r="A841" s="1">
        <v>840</v>
      </c>
      <c r="B841" s="9" t="s">
        <v>6</v>
      </c>
      <c r="C841" s="1" t="s">
        <v>10192</v>
      </c>
      <c r="D841" s="1" t="s">
        <v>6382</v>
      </c>
      <c r="E841" s="1" t="s">
        <v>10193</v>
      </c>
      <c r="F841" s="1" t="s">
        <v>34340</v>
      </c>
      <c r="G841" s="14">
        <v>914999016496</v>
      </c>
      <c r="H841" s="1" t="s">
        <v>8</v>
      </c>
      <c r="I841" s="1" t="s">
        <v>41</v>
      </c>
      <c r="J841" s="1" t="s">
        <v>10</v>
      </c>
      <c r="K841" s="3" t="s">
        <v>17</v>
      </c>
      <c r="L841" s="1" t="s">
        <v>10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1"/>
      <c r="AA841" s="1" t="s">
        <v>16</v>
      </c>
      <c r="AB841" s="3" t="s">
        <v>12</v>
      </c>
      <c r="AC841" s="23" t="s">
        <v>37781</v>
      </c>
      <c r="AD841" s="23" t="s">
        <v>39032</v>
      </c>
      <c r="AE841" t="s">
        <v>35396</v>
      </c>
    </row>
    <row r="842" spans="1:31" ht="14.25" customHeight="1">
      <c r="A842" s="1">
        <v>841</v>
      </c>
      <c r="B842" s="9" t="s">
        <v>6</v>
      </c>
      <c r="C842" s="1" t="s">
        <v>10204</v>
      </c>
      <c r="D842" s="1" t="s">
        <v>10205</v>
      </c>
      <c r="E842" s="1" t="s">
        <v>10206</v>
      </c>
      <c r="F842" s="1" t="s">
        <v>25823</v>
      </c>
      <c r="G842" s="14">
        <v>9164999640</v>
      </c>
      <c r="H842" s="1" t="s">
        <v>8</v>
      </c>
      <c r="I842" s="1" t="s">
        <v>9</v>
      </c>
      <c r="J842" s="1" t="s">
        <v>10</v>
      </c>
      <c r="K842" s="3" t="s">
        <v>213</v>
      </c>
      <c r="L842" s="1" t="s">
        <v>10</v>
      </c>
      <c r="M842" s="4" t="s">
        <v>17</v>
      </c>
      <c r="N842" s="3" t="str">
        <f>J842</f>
        <v>[&lt;30 Lacs]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1"/>
      <c r="AA842" s="1" t="s">
        <v>16</v>
      </c>
      <c r="AB842" s="3" t="s">
        <v>12</v>
      </c>
      <c r="AC842" s="23" t="s">
        <v>37781</v>
      </c>
      <c r="AD842" s="23" t="s">
        <v>39033</v>
      </c>
      <c r="AE842" t="s">
        <v>35398</v>
      </c>
    </row>
    <row r="843" spans="1:31" ht="14.25" customHeight="1">
      <c r="A843" s="1">
        <v>842</v>
      </c>
      <c r="B843" s="9" t="s">
        <v>6</v>
      </c>
      <c r="C843" s="1" t="s">
        <v>10235</v>
      </c>
      <c r="D843" s="1" t="s">
        <v>1514</v>
      </c>
      <c r="E843" s="1" t="s">
        <v>9213</v>
      </c>
      <c r="F843" s="1" t="s">
        <v>32207</v>
      </c>
      <c r="G843" s="14">
        <v>91944499944</v>
      </c>
      <c r="H843" s="1" t="s">
        <v>8</v>
      </c>
      <c r="I843" s="1" t="s">
        <v>62</v>
      </c>
      <c r="J843" s="1" t="s">
        <v>10</v>
      </c>
      <c r="K843" s="3" t="s">
        <v>213</v>
      </c>
      <c r="L843" s="1" t="s">
        <v>10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1"/>
      <c r="AA843" s="1" t="s">
        <v>16</v>
      </c>
      <c r="AB843" s="3" t="s">
        <v>12</v>
      </c>
      <c r="AC843" s="23" t="s">
        <v>37781</v>
      </c>
      <c r="AD843" s="23" t="s">
        <v>39034</v>
      </c>
      <c r="AE843" s="20" t="s">
        <v>47358</v>
      </c>
    </row>
    <row r="844" spans="1:31" ht="14.25" customHeight="1">
      <c r="A844" s="1">
        <v>843</v>
      </c>
      <c r="B844" s="9" t="s">
        <v>6</v>
      </c>
      <c r="C844" s="1" t="s">
        <v>10238</v>
      </c>
      <c r="D844" s="1" t="s">
        <v>1799</v>
      </c>
      <c r="E844" s="1" t="s">
        <v>139</v>
      </c>
      <c r="F844" s="1" t="s">
        <v>10239</v>
      </c>
      <c r="G844" s="14">
        <v>919446006664</v>
      </c>
      <c r="H844" s="1" t="s">
        <v>15</v>
      </c>
      <c r="I844" s="1" t="s">
        <v>9</v>
      </c>
      <c r="J844" s="1" t="s">
        <v>10</v>
      </c>
      <c r="K844" s="3" t="s">
        <v>117</v>
      </c>
      <c r="L844" s="1" t="s">
        <v>10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1"/>
      <c r="AA844" s="1" t="s">
        <v>16</v>
      </c>
      <c r="AB844" s="3" t="s">
        <v>12</v>
      </c>
      <c r="AC844" s="23" t="s">
        <v>37781</v>
      </c>
      <c r="AD844" s="23" t="s">
        <v>39035</v>
      </c>
      <c r="AE844" s="20" t="s">
        <v>47358</v>
      </c>
    </row>
    <row r="845" spans="1:31" ht="14.25" customHeight="1">
      <c r="A845" s="1">
        <v>844</v>
      </c>
      <c r="B845" s="1" t="s">
        <v>54</v>
      </c>
      <c r="C845" s="1" t="s">
        <v>10261</v>
      </c>
      <c r="D845" s="1" t="s">
        <v>35472</v>
      </c>
      <c r="E845" s="1" t="s">
        <v>36593</v>
      </c>
      <c r="F845" s="1" t="s">
        <v>25842</v>
      </c>
      <c r="G845" s="14">
        <v>919446909946</v>
      </c>
      <c r="H845" s="1" t="s">
        <v>8</v>
      </c>
      <c r="I845" s="1" t="s">
        <v>9</v>
      </c>
      <c r="J845" s="1" t="s">
        <v>10</v>
      </c>
      <c r="K845" s="3" t="s">
        <v>63</v>
      </c>
      <c r="L845" s="1" t="s">
        <v>10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1"/>
      <c r="AA845" s="1" t="s">
        <v>16</v>
      </c>
      <c r="AB845" s="3" t="s">
        <v>12</v>
      </c>
      <c r="AC845" s="23" t="s">
        <v>37781</v>
      </c>
      <c r="AD845" s="23" t="s">
        <v>39036</v>
      </c>
      <c r="AE845" t="s">
        <v>35398</v>
      </c>
    </row>
    <row r="846" spans="1:31" ht="14.25" customHeight="1">
      <c r="A846" s="1">
        <v>845</v>
      </c>
      <c r="B846" s="9" t="s">
        <v>6</v>
      </c>
      <c r="C846" s="1" t="s">
        <v>10302</v>
      </c>
      <c r="D846" s="1" t="s">
        <v>1169</v>
      </c>
      <c r="E846" s="1" t="s">
        <v>10303</v>
      </c>
      <c r="F846" s="1" t="s">
        <v>25861</v>
      </c>
      <c r="G846" s="14">
        <v>914400064699</v>
      </c>
      <c r="H846" s="1" t="s">
        <v>37</v>
      </c>
      <c r="I846" s="1" t="s">
        <v>41</v>
      </c>
      <c r="J846" s="1" t="s">
        <v>10</v>
      </c>
      <c r="K846" s="3" t="s">
        <v>42</v>
      </c>
      <c r="L846" s="1" t="s">
        <v>10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1"/>
      <c r="AA846" s="1" t="s">
        <v>16</v>
      </c>
      <c r="AB846" s="3" t="s">
        <v>12</v>
      </c>
      <c r="AC846" s="23" t="s">
        <v>37781</v>
      </c>
      <c r="AD846" s="23" t="s">
        <v>39037</v>
      </c>
      <c r="AE846" s="20" t="s">
        <v>47358</v>
      </c>
    </row>
    <row r="847" spans="1:31" ht="14.25" customHeight="1">
      <c r="A847" s="1">
        <v>846</v>
      </c>
      <c r="B847" s="9" t="s">
        <v>6</v>
      </c>
      <c r="C847" s="1" t="s">
        <v>10318</v>
      </c>
      <c r="D847" s="1" t="s">
        <v>1302</v>
      </c>
      <c r="E847" s="1" t="s">
        <v>724</v>
      </c>
      <c r="F847" s="1" t="s">
        <v>25870</v>
      </c>
      <c r="G847" s="14">
        <v>9194941464</v>
      </c>
      <c r="H847" s="1" t="s">
        <v>8</v>
      </c>
      <c r="I847" s="1" t="s">
        <v>41</v>
      </c>
      <c r="J847" s="1" t="s">
        <v>10</v>
      </c>
      <c r="K847" s="3" t="s">
        <v>213</v>
      </c>
      <c r="L847" s="1" t="s">
        <v>10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1"/>
      <c r="AA847" s="1" t="s">
        <v>16</v>
      </c>
      <c r="AB847" s="3" t="s">
        <v>12</v>
      </c>
      <c r="AC847" s="23" t="s">
        <v>37781</v>
      </c>
      <c r="AD847" s="23" t="s">
        <v>39038</v>
      </c>
      <c r="AE847" s="20" t="s">
        <v>47358</v>
      </c>
    </row>
    <row r="848" spans="1:31" ht="14.25" customHeight="1">
      <c r="A848" s="1">
        <v>847</v>
      </c>
      <c r="B848" s="9" t="s">
        <v>6</v>
      </c>
      <c r="C848" s="1" t="s">
        <v>10332</v>
      </c>
      <c r="D848" s="1" t="s">
        <v>1547</v>
      </c>
      <c r="E848" s="1" t="s">
        <v>10333</v>
      </c>
      <c r="F848" s="1" t="s">
        <v>25875</v>
      </c>
      <c r="G848" s="14">
        <v>91990499601</v>
      </c>
      <c r="H848" s="1" t="s">
        <v>8</v>
      </c>
      <c r="I848" s="1" t="s">
        <v>41</v>
      </c>
      <c r="J848" s="1" t="s">
        <v>10</v>
      </c>
      <c r="K848" s="3" t="s">
        <v>213</v>
      </c>
      <c r="L848" s="1" t="s">
        <v>10</v>
      </c>
      <c r="M848" s="4" t="s">
        <v>17</v>
      </c>
      <c r="N848" s="3" t="str">
        <f t="shared" ref="N848:N849" si="18">J848</f>
        <v>[&lt;30 Lacs]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1"/>
      <c r="AA848" s="1" t="s">
        <v>16</v>
      </c>
      <c r="AB848" s="3" t="s">
        <v>12</v>
      </c>
      <c r="AC848" s="23" t="s">
        <v>37781</v>
      </c>
      <c r="AD848" s="23" t="s">
        <v>39039</v>
      </c>
      <c r="AE848" t="s">
        <v>35397</v>
      </c>
    </row>
    <row r="849" spans="1:31" ht="14.25" customHeight="1">
      <c r="A849" s="1">
        <v>848</v>
      </c>
      <c r="B849" s="9" t="s">
        <v>6</v>
      </c>
      <c r="C849" s="1" t="s">
        <v>10348</v>
      </c>
      <c r="D849" s="1" t="s">
        <v>39</v>
      </c>
      <c r="E849" s="1" t="s">
        <v>139</v>
      </c>
      <c r="F849" s="1" t="s">
        <v>25879</v>
      </c>
      <c r="G849" s="14">
        <v>916099969</v>
      </c>
      <c r="H849" s="1" t="s">
        <v>8</v>
      </c>
      <c r="I849" s="1" t="s">
        <v>41</v>
      </c>
      <c r="J849" s="1" t="s">
        <v>10</v>
      </c>
      <c r="K849" s="3" t="s">
        <v>17</v>
      </c>
      <c r="L849" s="1" t="s">
        <v>10</v>
      </c>
      <c r="M849" s="4" t="s">
        <v>42</v>
      </c>
      <c r="N849" s="3" t="str">
        <f t="shared" si="18"/>
        <v>[&lt;30 Lacs]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1"/>
      <c r="AA849" s="1" t="s">
        <v>16</v>
      </c>
      <c r="AB849" s="3" t="s">
        <v>12</v>
      </c>
      <c r="AC849" s="23" t="s">
        <v>37781</v>
      </c>
      <c r="AD849" s="23" t="s">
        <v>39040</v>
      </c>
      <c r="AE849" t="s">
        <v>35396</v>
      </c>
    </row>
    <row r="850" spans="1:31" ht="14.25" customHeight="1">
      <c r="A850" s="1">
        <v>849</v>
      </c>
      <c r="B850" s="9" t="s">
        <v>6</v>
      </c>
      <c r="C850" s="1" t="s">
        <v>10362</v>
      </c>
      <c r="D850" s="1" t="s">
        <v>2704</v>
      </c>
      <c r="E850" s="1" t="s">
        <v>3211</v>
      </c>
      <c r="F850" s="1" t="s">
        <v>25886</v>
      </c>
      <c r="G850" s="14">
        <v>914414091644</v>
      </c>
      <c r="H850" s="1" t="s">
        <v>8</v>
      </c>
      <c r="I850" s="1" t="s">
        <v>41</v>
      </c>
      <c r="J850" s="1" t="s">
        <v>10</v>
      </c>
      <c r="K850" s="3" t="s">
        <v>42</v>
      </c>
      <c r="L850" s="1" t="s">
        <v>10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1"/>
      <c r="AA850" s="1" t="s">
        <v>16</v>
      </c>
      <c r="AB850" s="3" t="s">
        <v>12</v>
      </c>
      <c r="AC850" s="23" t="s">
        <v>37781</v>
      </c>
      <c r="AD850" s="23" t="s">
        <v>39041</v>
      </c>
      <c r="AE850" t="s">
        <v>35397</v>
      </c>
    </row>
    <row r="851" spans="1:31" ht="14.25" customHeight="1">
      <c r="A851" s="1">
        <v>850</v>
      </c>
      <c r="B851" s="9" t="s">
        <v>6</v>
      </c>
      <c r="C851" s="1" t="s">
        <v>10373</v>
      </c>
      <c r="D851" s="1" t="s">
        <v>72</v>
      </c>
      <c r="E851" s="1" t="s">
        <v>40</v>
      </c>
      <c r="F851" s="1" t="s">
        <v>25890</v>
      </c>
      <c r="G851" s="14">
        <v>91944644040</v>
      </c>
      <c r="H851" s="1" t="s">
        <v>15</v>
      </c>
      <c r="I851" s="1" t="s">
        <v>62</v>
      </c>
      <c r="J851" s="1" t="s">
        <v>10</v>
      </c>
      <c r="K851" s="3" t="s">
        <v>117</v>
      </c>
      <c r="L851" s="1" t="s">
        <v>10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1"/>
      <c r="AA851" s="1" t="s">
        <v>16</v>
      </c>
      <c r="AB851" s="3" t="s">
        <v>12</v>
      </c>
      <c r="AC851" s="23" t="s">
        <v>37781</v>
      </c>
      <c r="AD851" s="23" t="s">
        <v>39042</v>
      </c>
      <c r="AE851" t="s">
        <v>35397</v>
      </c>
    </row>
    <row r="852" spans="1:31" ht="14.25" customHeight="1">
      <c r="A852" s="1">
        <v>851</v>
      </c>
      <c r="B852" s="1" t="s">
        <v>10396</v>
      </c>
      <c r="C852" s="1" t="s">
        <v>10403</v>
      </c>
      <c r="D852" s="1" t="s">
        <v>120</v>
      </c>
      <c r="E852" s="1" t="s">
        <v>10295</v>
      </c>
      <c r="F852" s="1" t="s">
        <v>25906</v>
      </c>
      <c r="G852" s="14">
        <v>914494166940</v>
      </c>
      <c r="H852" s="1" t="s">
        <v>15</v>
      </c>
      <c r="I852" s="1" t="s">
        <v>41</v>
      </c>
      <c r="J852" s="1" t="s">
        <v>10</v>
      </c>
      <c r="K852" s="3" t="s">
        <v>213</v>
      </c>
      <c r="L852" s="1" t="s">
        <v>10</v>
      </c>
      <c r="M852" s="4" t="s">
        <v>17</v>
      </c>
      <c r="N852" s="3" t="str">
        <f>J852</f>
        <v>[&lt;30 Lacs]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1"/>
      <c r="AA852" s="1" t="s">
        <v>16</v>
      </c>
      <c r="AB852" s="3" t="s">
        <v>12</v>
      </c>
      <c r="AC852" s="23" t="s">
        <v>37781</v>
      </c>
      <c r="AD852" s="23" t="s">
        <v>39043</v>
      </c>
      <c r="AE852" t="s">
        <v>35398</v>
      </c>
    </row>
    <row r="853" spans="1:31" ht="14.25" customHeight="1">
      <c r="A853" s="1">
        <v>852</v>
      </c>
      <c r="B853" s="1" t="s">
        <v>10396</v>
      </c>
      <c r="C853" s="1" t="s">
        <v>10413</v>
      </c>
      <c r="D853" s="1" t="s">
        <v>4519</v>
      </c>
      <c r="E853" s="1" t="s">
        <v>53</v>
      </c>
      <c r="F853" s="1" t="s">
        <v>10414</v>
      </c>
      <c r="G853" s="14">
        <v>91990904194</v>
      </c>
      <c r="H853" s="1" t="s">
        <v>20</v>
      </c>
      <c r="I853" s="1" t="s">
        <v>41</v>
      </c>
      <c r="J853" s="1" t="s">
        <v>10</v>
      </c>
      <c r="K853" s="3" t="s">
        <v>27</v>
      </c>
      <c r="L853" s="1" t="s">
        <v>10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1"/>
      <c r="AA853" s="1" t="s">
        <v>16</v>
      </c>
      <c r="AB853" s="3" t="s">
        <v>12</v>
      </c>
      <c r="AC853" s="23" t="s">
        <v>37781</v>
      </c>
      <c r="AD853" s="23" t="s">
        <v>39044</v>
      </c>
      <c r="AE853" t="s">
        <v>35397</v>
      </c>
    </row>
    <row r="854" spans="1:31" ht="14.25" customHeight="1">
      <c r="A854" s="1">
        <v>853</v>
      </c>
      <c r="B854" s="1" t="s">
        <v>10396</v>
      </c>
      <c r="C854" s="1" t="s">
        <v>10456</v>
      </c>
      <c r="D854" s="1" t="s">
        <v>773</v>
      </c>
      <c r="E854" s="1" t="s">
        <v>40</v>
      </c>
      <c r="F854" s="1" t="s">
        <v>25924</v>
      </c>
      <c r="G854" s="14">
        <v>919994499909</v>
      </c>
      <c r="H854" s="1" t="s">
        <v>8</v>
      </c>
      <c r="I854" s="1" t="s">
        <v>41</v>
      </c>
      <c r="J854" s="1" t="s">
        <v>10</v>
      </c>
      <c r="K854" s="3" t="s">
        <v>17</v>
      </c>
      <c r="L854" s="1" t="s">
        <v>10</v>
      </c>
      <c r="M854" s="4" t="s">
        <v>42</v>
      </c>
      <c r="N854" s="3" t="str">
        <f>J854</f>
        <v>[&lt;30 Lacs]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1"/>
      <c r="AA854" s="1" t="s">
        <v>16</v>
      </c>
      <c r="AB854" s="3" t="s">
        <v>12</v>
      </c>
      <c r="AC854" s="23" t="s">
        <v>37781</v>
      </c>
      <c r="AD854" s="23" t="s">
        <v>39045</v>
      </c>
      <c r="AE854" t="s">
        <v>35398</v>
      </c>
    </row>
    <row r="855" spans="1:31" ht="14.25" customHeight="1">
      <c r="A855" s="1">
        <v>854</v>
      </c>
      <c r="B855" s="9" t="s">
        <v>6</v>
      </c>
      <c r="C855" s="1" t="s">
        <v>10493</v>
      </c>
      <c r="D855" s="1" t="s">
        <v>7429</v>
      </c>
      <c r="E855" s="1" t="s">
        <v>308</v>
      </c>
      <c r="F855" s="1" t="s">
        <v>25948</v>
      </c>
      <c r="G855" s="14">
        <v>916961046144</v>
      </c>
      <c r="H855" s="1" t="s">
        <v>46</v>
      </c>
      <c r="I855" s="1" t="s">
        <v>41</v>
      </c>
      <c r="J855" s="1" t="s">
        <v>10</v>
      </c>
      <c r="K855" s="3" t="s">
        <v>17</v>
      </c>
      <c r="L855" s="1" t="s">
        <v>10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1"/>
      <c r="AA855" s="1" t="s">
        <v>11</v>
      </c>
      <c r="AB855" s="3" t="s">
        <v>538</v>
      </c>
      <c r="AC855" s="23" t="s">
        <v>37781</v>
      </c>
      <c r="AD855" s="23" t="s">
        <v>39046</v>
      </c>
      <c r="AE855" t="s">
        <v>35396</v>
      </c>
    </row>
    <row r="856" spans="1:31" ht="14.25" customHeight="1">
      <c r="A856" s="1">
        <v>855</v>
      </c>
      <c r="B856" s="9" t="s">
        <v>6</v>
      </c>
      <c r="C856" s="1" t="s">
        <v>10494</v>
      </c>
      <c r="D856" s="1" t="s">
        <v>10495</v>
      </c>
      <c r="E856" s="1" t="s">
        <v>131</v>
      </c>
      <c r="F856" s="1" t="s">
        <v>32236</v>
      </c>
      <c r="G856" s="14">
        <v>919664044949</v>
      </c>
      <c r="H856" s="1" t="s">
        <v>15</v>
      </c>
      <c r="I856" s="1" t="s">
        <v>41</v>
      </c>
      <c r="J856" s="1" t="s">
        <v>10</v>
      </c>
      <c r="K856" s="3" t="s">
        <v>63</v>
      </c>
      <c r="L856" s="1" t="s">
        <v>10</v>
      </c>
      <c r="M856" s="3" t="s">
        <v>213</v>
      </c>
      <c r="N856" s="3" t="str">
        <f>J856</f>
        <v>[&lt;30 Lacs]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1"/>
      <c r="AA856" s="1" t="s">
        <v>16</v>
      </c>
      <c r="AB856" s="3" t="s">
        <v>12</v>
      </c>
      <c r="AC856" s="23" t="s">
        <v>37781</v>
      </c>
      <c r="AD856" s="23" t="s">
        <v>39047</v>
      </c>
      <c r="AE856" t="s">
        <v>35396</v>
      </c>
    </row>
    <row r="857" spans="1:31" ht="14.25" customHeight="1">
      <c r="A857" s="1">
        <v>856</v>
      </c>
      <c r="B857" s="1" t="s">
        <v>10396</v>
      </c>
      <c r="C857" s="1" t="s">
        <v>10537</v>
      </c>
      <c r="D857" s="1" t="s">
        <v>2205</v>
      </c>
      <c r="E857" s="1" t="s">
        <v>10916</v>
      </c>
      <c r="F857" s="1" t="s">
        <v>34385</v>
      </c>
      <c r="G857" s="14">
        <v>91994440909</v>
      </c>
      <c r="H857" s="1" t="s">
        <v>8</v>
      </c>
      <c r="I857" s="1" t="s">
        <v>41</v>
      </c>
      <c r="J857" s="1" t="s">
        <v>10</v>
      </c>
      <c r="K857" s="3" t="s">
        <v>17</v>
      </c>
      <c r="L857" s="1" t="s">
        <v>10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1"/>
      <c r="AA857" s="1" t="s">
        <v>16</v>
      </c>
      <c r="AB857" s="3" t="s">
        <v>12</v>
      </c>
      <c r="AC857" s="23" t="s">
        <v>37781</v>
      </c>
      <c r="AD857" s="23" t="s">
        <v>39048</v>
      </c>
      <c r="AE857" t="s">
        <v>35397</v>
      </c>
    </row>
    <row r="858" spans="1:31" ht="14.25" customHeight="1">
      <c r="A858" s="1">
        <v>857</v>
      </c>
      <c r="B858" s="1" t="s">
        <v>10396</v>
      </c>
      <c r="C858" s="1" t="s">
        <v>10566</v>
      </c>
      <c r="D858" s="1" t="s">
        <v>10567</v>
      </c>
      <c r="E858" s="1" t="s">
        <v>9433</v>
      </c>
      <c r="F858" s="1" t="s">
        <v>25977</v>
      </c>
      <c r="G858" s="14">
        <v>914044004</v>
      </c>
      <c r="H858" s="1" t="s">
        <v>20</v>
      </c>
      <c r="I858" s="1" t="s">
        <v>9</v>
      </c>
      <c r="J858" s="1" t="s">
        <v>10</v>
      </c>
      <c r="K858" s="3" t="s">
        <v>213</v>
      </c>
      <c r="L858" s="1" t="s">
        <v>10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1"/>
      <c r="AA858" s="1" t="s">
        <v>16</v>
      </c>
      <c r="AB858" s="3" t="s">
        <v>12</v>
      </c>
      <c r="AC858" s="23" t="s">
        <v>37781</v>
      </c>
      <c r="AD858" s="23" t="s">
        <v>39049</v>
      </c>
      <c r="AE858" t="s">
        <v>35397</v>
      </c>
    </row>
    <row r="859" spans="1:31" ht="14.25" customHeight="1">
      <c r="A859" s="1">
        <v>858</v>
      </c>
      <c r="B859" s="9" t="s">
        <v>6</v>
      </c>
      <c r="C859" s="1" t="s">
        <v>10574</v>
      </c>
      <c r="D859" s="1" t="s">
        <v>10575</v>
      </c>
      <c r="E859" s="1" t="s">
        <v>5517</v>
      </c>
      <c r="F859" s="1" t="s">
        <v>25980</v>
      </c>
      <c r="G859" s="14">
        <v>9191416604</v>
      </c>
      <c r="H859" s="1" t="s">
        <v>8</v>
      </c>
      <c r="I859" s="1" t="s">
        <v>41</v>
      </c>
      <c r="J859" s="1" t="s">
        <v>10</v>
      </c>
      <c r="K859" s="3" t="s">
        <v>213</v>
      </c>
      <c r="L859" s="1" t="s">
        <v>10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1"/>
      <c r="AA859" s="1" t="s">
        <v>16</v>
      </c>
      <c r="AB859" s="3" t="s">
        <v>12</v>
      </c>
      <c r="AC859" s="23" t="s">
        <v>37781</v>
      </c>
      <c r="AD859" s="23" t="s">
        <v>39050</v>
      </c>
      <c r="AE859" s="20" t="s">
        <v>47358</v>
      </c>
    </row>
    <row r="860" spans="1:31" ht="14.25" customHeight="1">
      <c r="A860" s="1">
        <v>859</v>
      </c>
      <c r="B860" s="1" t="s">
        <v>10396</v>
      </c>
      <c r="C860" s="1" t="s">
        <v>10594</v>
      </c>
      <c r="D860" s="1" t="s">
        <v>917</v>
      </c>
      <c r="E860" s="1" t="s">
        <v>36594</v>
      </c>
      <c r="F860" s="1" t="s">
        <v>25989</v>
      </c>
      <c r="G860" s="14">
        <v>91069949996</v>
      </c>
      <c r="H860" s="1" t="s">
        <v>20</v>
      </c>
      <c r="I860" s="1" t="s">
        <v>9</v>
      </c>
      <c r="J860" s="1" t="s">
        <v>10</v>
      </c>
      <c r="K860" s="3" t="s">
        <v>17</v>
      </c>
      <c r="L860" s="1" t="s">
        <v>10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1"/>
      <c r="AA860" s="1" t="s">
        <v>11</v>
      </c>
      <c r="AB860" s="3" t="s">
        <v>538</v>
      </c>
      <c r="AC860" s="23" t="s">
        <v>37781</v>
      </c>
      <c r="AD860" s="23" t="s">
        <v>39051</v>
      </c>
      <c r="AE860" t="s">
        <v>35398</v>
      </c>
    </row>
    <row r="861" spans="1:31" ht="14.25" customHeight="1">
      <c r="A861" s="1">
        <v>860</v>
      </c>
      <c r="B861" s="9" t="s">
        <v>6</v>
      </c>
      <c r="C861" s="1" t="s">
        <v>10606</v>
      </c>
      <c r="D861" s="1" t="s">
        <v>2724</v>
      </c>
      <c r="E861" s="1" t="s">
        <v>10607</v>
      </c>
      <c r="F861" s="1" t="s">
        <v>25995</v>
      </c>
      <c r="G861" s="14">
        <v>919916449</v>
      </c>
      <c r="H861" s="1" t="s">
        <v>8</v>
      </c>
      <c r="I861" s="1" t="s">
        <v>41</v>
      </c>
      <c r="J861" s="1" t="s">
        <v>10</v>
      </c>
      <c r="K861" s="3" t="s">
        <v>17</v>
      </c>
      <c r="L861" s="1" t="s">
        <v>10</v>
      </c>
      <c r="M861" s="4" t="s">
        <v>42</v>
      </c>
      <c r="N861" s="3" t="str">
        <f>J861</f>
        <v>[&lt;30 Lacs]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1"/>
      <c r="AA861" s="1" t="s">
        <v>16</v>
      </c>
      <c r="AB861" s="3" t="s">
        <v>12</v>
      </c>
      <c r="AC861" s="23" t="s">
        <v>37781</v>
      </c>
      <c r="AD861" s="23" t="s">
        <v>39052</v>
      </c>
      <c r="AE861" t="s">
        <v>35398</v>
      </c>
    </row>
    <row r="862" spans="1:31" ht="14.25" customHeight="1">
      <c r="A862" s="1">
        <v>861</v>
      </c>
      <c r="B862" s="1" t="s">
        <v>10396</v>
      </c>
      <c r="C862" s="1" t="s">
        <v>10608</v>
      </c>
      <c r="D862" s="1" t="s">
        <v>2671</v>
      </c>
      <c r="E862" s="1" t="s">
        <v>1655</v>
      </c>
      <c r="F862" s="1" t="s">
        <v>25996</v>
      </c>
      <c r="G862" s="14">
        <v>91944616099</v>
      </c>
      <c r="H862" s="1" t="s">
        <v>8</v>
      </c>
      <c r="I862" s="1" t="s">
        <v>33</v>
      </c>
      <c r="J862" s="1" t="s">
        <v>10</v>
      </c>
      <c r="K862" s="3" t="s">
        <v>17</v>
      </c>
      <c r="L862" s="1" t="s">
        <v>10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1"/>
      <c r="AA862" s="1" t="s">
        <v>16</v>
      </c>
      <c r="AB862" s="3" t="s">
        <v>12</v>
      </c>
      <c r="AC862" s="23" t="s">
        <v>37781</v>
      </c>
      <c r="AD862" s="23" t="s">
        <v>39053</v>
      </c>
      <c r="AE862" t="s">
        <v>35396</v>
      </c>
    </row>
    <row r="863" spans="1:31" ht="14.25" customHeight="1">
      <c r="A863" s="1">
        <v>862</v>
      </c>
      <c r="B863" s="9" t="s">
        <v>6</v>
      </c>
      <c r="C863" s="1" t="s">
        <v>10635</v>
      </c>
      <c r="D863" s="1" t="s">
        <v>1839</v>
      </c>
      <c r="E863" s="1" t="s">
        <v>9518</v>
      </c>
      <c r="F863" s="1" t="s">
        <v>26014</v>
      </c>
      <c r="G863" s="14">
        <v>91400044949</v>
      </c>
      <c r="H863" s="1" t="s">
        <v>37</v>
      </c>
      <c r="I863" s="1" t="s">
        <v>9</v>
      </c>
      <c r="J863" s="1" t="s">
        <v>10</v>
      </c>
      <c r="K863" s="3" t="s">
        <v>42</v>
      </c>
      <c r="L863" s="1" t="s">
        <v>10</v>
      </c>
      <c r="M863" s="3" t="s">
        <v>178</v>
      </c>
      <c r="N863" s="3" t="str">
        <f t="shared" ref="N863:N864" si="19">J863</f>
        <v>[&lt;30 Lacs]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1"/>
      <c r="AA863" s="1" t="s">
        <v>16</v>
      </c>
      <c r="AB863" s="3" t="s">
        <v>12</v>
      </c>
      <c r="AC863" s="23" t="s">
        <v>37781</v>
      </c>
      <c r="AD863" s="23" t="s">
        <v>39054</v>
      </c>
      <c r="AE863" t="s">
        <v>35397</v>
      </c>
    </row>
    <row r="864" spans="1:31" ht="14.25" customHeight="1">
      <c r="A864" s="1">
        <v>863</v>
      </c>
      <c r="B864" s="9" t="s">
        <v>6</v>
      </c>
      <c r="C864" s="1" t="s">
        <v>10641</v>
      </c>
      <c r="D864" s="1" t="s">
        <v>9433</v>
      </c>
      <c r="E864" s="1" t="s">
        <v>1248</v>
      </c>
      <c r="F864" s="1" t="s">
        <v>26020</v>
      </c>
      <c r="G864" s="14">
        <v>914000691199</v>
      </c>
      <c r="H864" s="1" t="s">
        <v>20</v>
      </c>
      <c r="I864" s="1" t="s">
        <v>41</v>
      </c>
      <c r="J864" s="1" t="s">
        <v>10</v>
      </c>
      <c r="K864" s="3" t="s">
        <v>63</v>
      </c>
      <c r="L864" s="1" t="s">
        <v>10</v>
      </c>
      <c r="M864" s="3" t="s">
        <v>213</v>
      </c>
      <c r="N864" s="3" t="str">
        <f t="shared" si="19"/>
        <v>[&lt;30 Lacs]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1"/>
      <c r="AA864" s="1" t="s">
        <v>16</v>
      </c>
      <c r="AB864" s="3" t="s">
        <v>12</v>
      </c>
      <c r="AC864" s="23" t="s">
        <v>37781</v>
      </c>
      <c r="AD864" s="23" t="s">
        <v>39055</v>
      </c>
      <c r="AE864" t="s">
        <v>35398</v>
      </c>
    </row>
    <row r="865" spans="1:31" ht="14.25" customHeight="1">
      <c r="A865" s="1">
        <v>864</v>
      </c>
      <c r="B865" s="1" t="s">
        <v>10396</v>
      </c>
      <c r="C865" s="1" t="s">
        <v>10671</v>
      </c>
      <c r="D865" s="1" t="s">
        <v>1799</v>
      </c>
      <c r="E865" s="1" t="s">
        <v>40</v>
      </c>
      <c r="F865" s="1" t="s">
        <v>26037</v>
      </c>
      <c r="G865" s="14">
        <v>919440694</v>
      </c>
      <c r="H865" s="1" t="s">
        <v>8</v>
      </c>
      <c r="I865" s="1" t="s">
        <v>9</v>
      </c>
      <c r="J865" s="1" t="s">
        <v>10</v>
      </c>
      <c r="K865" s="3" t="s">
        <v>27</v>
      </c>
      <c r="L865" s="1" t="s">
        <v>10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1"/>
      <c r="AA865" s="1" t="s">
        <v>16</v>
      </c>
      <c r="AB865" s="3" t="s">
        <v>12</v>
      </c>
      <c r="AC865" s="23" t="s">
        <v>37781</v>
      </c>
      <c r="AD865" s="23" t="s">
        <v>39056</v>
      </c>
      <c r="AE865" t="s">
        <v>35398</v>
      </c>
    </row>
    <row r="866" spans="1:31" ht="14.25" customHeight="1">
      <c r="A866" s="1">
        <v>865</v>
      </c>
      <c r="B866" s="1" t="s">
        <v>10396</v>
      </c>
      <c r="C866" s="1" t="s">
        <v>10684</v>
      </c>
      <c r="D866" s="1" t="s">
        <v>35473</v>
      </c>
      <c r="E866" s="1" t="s">
        <v>36595</v>
      </c>
      <c r="F866" s="1" t="s">
        <v>34402</v>
      </c>
      <c r="G866" s="14">
        <v>919996494466</v>
      </c>
      <c r="H866" s="1" t="s">
        <v>8</v>
      </c>
      <c r="I866" s="1" t="s">
        <v>41</v>
      </c>
      <c r="J866" s="1" t="s">
        <v>10</v>
      </c>
      <c r="K866" s="3" t="s">
        <v>63</v>
      </c>
      <c r="L866" s="1" t="s">
        <v>10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1"/>
      <c r="AA866" s="1" t="s">
        <v>16</v>
      </c>
      <c r="AB866" s="3" t="s">
        <v>12</v>
      </c>
      <c r="AC866" s="23" t="s">
        <v>37781</v>
      </c>
      <c r="AD866" s="23" t="s">
        <v>39057</v>
      </c>
      <c r="AE866" t="s">
        <v>35396</v>
      </c>
    </row>
    <row r="867" spans="1:31" ht="14.25" customHeight="1">
      <c r="A867" s="1">
        <v>866</v>
      </c>
      <c r="B867" s="9" t="s">
        <v>6</v>
      </c>
      <c r="C867" s="1" t="s">
        <v>10694</v>
      </c>
      <c r="D867" s="1" t="s">
        <v>230</v>
      </c>
      <c r="E867" s="1" t="s">
        <v>10695</v>
      </c>
      <c r="F867" s="1" t="s">
        <v>26048</v>
      </c>
      <c r="G867" s="14">
        <v>914466149444</v>
      </c>
      <c r="H867" s="1" t="s">
        <v>15</v>
      </c>
      <c r="I867" s="1" t="s">
        <v>62</v>
      </c>
      <c r="J867" s="1" t="s">
        <v>10</v>
      </c>
      <c r="K867" s="3" t="s">
        <v>42</v>
      </c>
      <c r="L867" s="1" t="s">
        <v>10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1"/>
      <c r="AA867" s="1" t="s">
        <v>16</v>
      </c>
      <c r="AB867" s="3" t="s">
        <v>12</v>
      </c>
      <c r="AC867" s="23" t="s">
        <v>37781</v>
      </c>
      <c r="AD867" s="23" t="s">
        <v>39058</v>
      </c>
      <c r="AE867" t="s">
        <v>35398</v>
      </c>
    </row>
    <row r="868" spans="1:31" ht="14.25" customHeight="1">
      <c r="A868" s="1">
        <v>867</v>
      </c>
      <c r="B868" s="1" t="s">
        <v>10396</v>
      </c>
      <c r="C868" s="1" t="s">
        <v>10762</v>
      </c>
      <c r="D868" s="1" t="s">
        <v>35474</v>
      </c>
      <c r="E868" s="1" t="s">
        <v>2016</v>
      </c>
      <c r="F868" s="1" t="s">
        <v>10763</v>
      </c>
      <c r="G868" s="14">
        <v>914096966</v>
      </c>
      <c r="H868" s="1" t="s">
        <v>20</v>
      </c>
      <c r="I868" s="1" t="s">
        <v>41</v>
      </c>
      <c r="J868" s="1" t="s">
        <v>10</v>
      </c>
      <c r="K868" s="3" t="s">
        <v>17</v>
      </c>
      <c r="L868" s="1" t="s">
        <v>10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1"/>
      <c r="AA868" s="1" t="s">
        <v>11</v>
      </c>
      <c r="AB868" s="3" t="s">
        <v>13</v>
      </c>
      <c r="AC868" s="23" t="s">
        <v>37781</v>
      </c>
      <c r="AD868" s="23" t="s">
        <v>39059</v>
      </c>
      <c r="AE868" s="20" t="s">
        <v>47358</v>
      </c>
    </row>
    <row r="869" spans="1:31" ht="14.25" customHeight="1">
      <c r="A869" s="1">
        <v>868</v>
      </c>
      <c r="B869" s="1" t="s">
        <v>10396</v>
      </c>
      <c r="C869" s="1" t="s">
        <v>10781</v>
      </c>
      <c r="D869" s="1" t="s">
        <v>2140</v>
      </c>
      <c r="E869" s="1" t="s">
        <v>93</v>
      </c>
      <c r="F869" s="1" t="s">
        <v>26098</v>
      </c>
      <c r="G869" s="14">
        <v>919904616440</v>
      </c>
      <c r="H869" s="1" t="s">
        <v>20</v>
      </c>
      <c r="I869" s="1" t="s">
        <v>41</v>
      </c>
      <c r="J869" s="1" t="s">
        <v>10</v>
      </c>
      <c r="K869" s="3" t="s">
        <v>17</v>
      </c>
      <c r="L869" s="1" t="s">
        <v>10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1"/>
      <c r="AA869" s="1" t="s">
        <v>16</v>
      </c>
      <c r="AB869" s="3" t="s">
        <v>12</v>
      </c>
      <c r="AC869" s="23" t="s">
        <v>37781</v>
      </c>
      <c r="AD869" s="23" t="s">
        <v>39060</v>
      </c>
      <c r="AE869" t="s">
        <v>35396</v>
      </c>
    </row>
    <row r="870" spans="1:31" ht="14.25" customHeight="1">
      <c r="A870" s="1">
        <v>869</v>
      </c>
      <c r="B870" s="1" t="s">
        <v>10396</v>
      </c>
      <c r="C870" s="1" t="s">
        <v>10788</v>
      </c>
      <c r="D870" s="1" t="s">
        <v>1421</v>
      </c>
      <c r="E870" s="1" t="s">
        <v>40</v>
      </c>
      <c r="F870" s="1" t="s">
        <v>25994</v>
      </c>
      <c r="G870" s="14">
        <v>919491909</v>
      </c>
      <c r="H870" s="1" t="s">
        <v>8</v>
      </c>
      <c r="I870" s="1" t="s">
        <v>9</v>
      </c>
      <c r="J870" s="1" t="s">
        <v>10</v>
      </c>
      <c r="K870" s="3" t="s">
        <v>63</v>
      </c>
      <c r="L870" s="1" t="s">
        <v>10</v>
      </c>
      <c r="M870" s="3" t="s">
        <v>213</v>
      </c>
      <c r="N870" s="3" t="str">
        <f>J870</f>
        <v>[&lt;30 Lacs]</v>
      </c>
      <c r="O870" s="3" t="s">
        <v>17</v>
      </c>
      <c r="P870" s="3" t="s">
        <v>10</v>
      </c>
      <c r="Q870" s="3" t="s">
        <v>42</v>
      </c>
      <c r="R870" s="3" t="s">
        <v>10</v>
      </c>
      <c r="S870" s="3" t="s">
        <v>27</v>
      </c>
      <c r="T870" s="3" t="s">
        <v>10</v>
      </c>
      <c r="U870" s="3" t="s">
        <v>117</v>
      </c>
      <c r="V870" s="3" t="s">
        <v>10</v>
      </c>
      <c r="W870" s="3" t="s">
        <v>178</v>
      </c>
      <c r="X870" s="3" t="s">
        <v>10</v>
      </c>
      <c r="Y870" s="3" t="s">
        <v>171</v>
      </c>
      <c r="Z870" s="1" t="s">
        <v>10</v>
      </c>
      <c r="AA870" s="1" t="s">
        <v>16</v>
      </c>
      <c r="AB870" s="3" t="s">
        <v>12</v>
      </c>
      <c r="AC870" s="23" t="s">
        <v>37781</v>
      </c>
      <c r="AD870" s="23" t="s">
        <v>39061</v>
      </c>
      <c r="AE870" t="s">
        <v>35397</v>
      </c>
    </row>
    <row r="871" spans="1:31" ht="14.25" customHeight="1">
      <c r="A871" s="1">
        <v>870</v>
      </c>
      <c r="B871" s="1" t="s">
        <v>10396</v>
      </c>
      <c r="C871" s="1" t="s">
        <v>10795</v>
      </c>
      <c r="D871" s="1" t="s">
        <v>636</v>
      </c>
      <c r="E871" s="1" t="s">
        <v>40</v>
      </c>
      <c r="F871" s="1" t="s">
        <v>26108</v>
      </c>
      <c r="G871" s="14">
        <v>919940901</v>
      </c>
      <c r="H871" s="1" t="s">
        <v>8</v>
      </c>
      <c r="I871" s="1" t="s">
        <v>41</v>
      </c>
      <c r="J871" s="1" t="s">
        <v>10</v>
      </c>
      <c r="K871" s="3" t="s">
        <v>42</v>
      </c>
      <c r="L871" s="1" t="s">
        <v>10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1"/>
      <c r="AA871" s="1" t="s">
        <v>16</v>
      </c>
      <c r="AB871" s="3" t="s">
        <v>12</v>
      </c>
      <c r="AC871" s="23" t="s">
        <v>37781</v>
      </c>
      <c r="AD871" s="23" t="s">
        <v>39062</v>
      </c>
      <c r="AE871" t="s">
        <v>35396</v>
      </c>
    </row>
    <row r="872" spans="1:31" ht="14.25" customHeight="1">
      <c r="A872" s="1">
        <v>871</v>
      </c>
      <c r="B872" s="9" t="s">
        <v>6</v>
      </c>
      <c r="C872" s="1" t="s">
        <v>10817</v>
      </c>
      <c r="D872" s="1" t="s">
        <v>10818</v>
      </c>
      <c r="E872" s="1" t="s">
        <v>2843</v>
      </c>
      <c r="F872" s="1" t="s">
        <v>26123</v>
      </c>
      <c r="G872" s="14">
        <v>914994</v>
      </c>
      <c r="H872" s="1" t="s">
        <v>8</v>
      </c>
      <c r="I872" s="1" t="s">
        <v>41</v>
      </c>
      <c r="J872" s="1" t="s">
        <v>10</v>
      </c>
      <c r="K872" s="3" t="s">
        <v>213</v>
      </c>
      <c r="L872" s="1" t="s">
        <v>10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1"/>
      <c r="AA872" s="1" t="s">
        <v>16</v>
      </c>
      <c r="AB872" s="3" t="s">
        <v>12</v>
      </c>
      <c r="AC872" s="23" t="s">
        <v>37781</v>
      </c>
      <c r="AD872" s="23" t="s">
        <v>39063</v>
      </c>
      <c r="AE872" t="s">
        <v>35396</v>
      </c>
    </row>
    <row r="873" spans="1:31" ht="14.25" customHeight="1">
      <c r="A873" s="1">
        <v>872</v>
      </c>
      <c r="B873" s="1" t="s">
        <v>10396</v>
      </c>
      <c r="C873" s="1" t="s">
        <v>10835</v>
      </c>
      <c r="D873" s="1" t="s">
        <v>10353</v>
      </c>
      <c r="E873" s="1" t="s">
        <v>2403</v>
      </c>
      <c r="F873" s="1" t="s">
        <v>34414</v>
      </c>
      <c r="G873" s="14">
        <v>9194061949</v>
      </c>
      <c r="H873" s="1" t="s">
        <v>8</v>
      </c>
      <c r="I873" s="1" t="s">
        <v>33</v>
      </c>
      <c r="J873" s="1" t="s">
        <v>10</v>
      </c>
      <c r="K873" s="3" t="s">
        <v>213</v>
      </c>
      <c r="L873" s="1" t="s">
        <v>10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1"/>
      <c r="AA873" s="1" t="s">
        <v>16</v>
      </c>
      <c r="AB873" s="3" t="s">
        <v>12</v>
      </c>
      <c r="AC873" s="23" t="s">
        <v>37781</v>
      </c>
      <c r="AD873" s="23" t="s">
        <v>39064</v>
      </c>
      <c r="AE873" t="s">
        <v>35396</v>
      </c>
    </row>
    <row r="874" spans="1:31" ht="14.25" customHeight="1">
      <c r="A874" s="1">
        <v>873</v>
      </c>
      <c r="B874" s="9" t="s">
        <v>6</v>
      </c>
      <c r="C874" s="1" t="s">
        <v>10848</v>
      </c>
      <c r="D874" s="1" t="s">
        <v>2714</v>
      </c>
      <c r="E874" s="1" t="s">
        <v>10849</v>
      </c>
      <c r="F874" s="1" t="s">
        <v>26139</v>
      </c>
      <c r="G874" s="14">
        <v>919099004106</v>
      </c>
      <c r="H874" s="1" t="s">
        <v>8</v>
      </c>
      <c r="I874" s="1" t="s">
        <v>62</v>
      </c>
      <c r="J874" s="1" t="s">
        <v>10</v>
      </c>
      <c r="K874" s="3" t="s">
        <v>42</v>
      </c>
      <c r="L874" s="1" t="s">
        <v>10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1"/>
      <c r="AA874" s="1" t="s">
        <v>16</v>
      </c>
      <c r="AB874" s="3" t="s">
        <v>12</v>
      </c>
      <c r="AC874" s="23" t="s">
        <v>37781</v>
      </c>
      <c r="AD874" s="23" t="s">
        <v>39065</v>
      </c>
      <c r="AE874" t="s">
        <v>35397</v>
      </c>
    </row>
    <row r="875" spans="1:31" ht="14.25" customHeight="1">
      <c r="A875" s="1">
        <v>874</v>
      </c>
      <c r="B875" s="1" t="s">
        <v>10396</v>
      </c>
      <c r="C875" s="1" t="s">
        <v>10867</v>
      </c>
      <c r="D875" s="1" t="s">
        <v>230</v>
      </c>
      <c r="E875" s="1" t="s">
        <v>9573</v>
      </c>
      <c r="F875" s="1" t="s">
        <v>32279</v>
      </c>
      <c r="G875" s="14">
        <v>919994449644</v>
      </c>
      <c r="H875" s="1" t="s">
        <v>20</v>
      </c>
      <c r="I875" s="1" t="s">
        <v>41</v>
      </c>
      <c r="J875" s="1" t="s">
        <v>10</v>
      </c>
      <c r="K875" s="3" t="s">
        <v>17</v>
      </c>
      <c r="L875" s="1" t="s">
        <v>10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1"/>
      <c r="AA875" s="1" t="s">
        <v>11</v>
      </c>
      <c r="AB875" s="3" t="s">
        <v>13</v>
      </c>
      <c r="AC875" s="23" t="s">
        <v>37781</v>
      </c>
      <c r="AD875" s="23" t="s">
        <v>39066</v>
      </c>
      <c r="AE875" t="s">
        <v>35396</v>
      </c>
    </row>
    <row r="876" spans="1:31" ht="14.25" customHeight="1">
      <c r="A876" s="1">
        <v>875</v>
      </c>
      <c r="B876" s="9" t="s">
        <v>6</v>
      </c>
      <c r="C876" s="1" t="s">
        <v>10874</v>
      </c>
      <c r="D876" s="1" t="s">
        <v>9302</v>
      </c>
      <c r="E876" s="1" t="s">
        <v>2359</v>
      </c>
      <c r="F876" s="1" t="s">
        <v>26154</v>
      </c>
      <c r="G876" s="14">
        <v>9199494994</v>
      </c>
      <c r="H876" s="1" t="s">
        <v>15</v>
      </c>
      <c r="I876" s="1" t="s">
        <v>37779</v>
      </c>
      <c r="J876" s="1" t="s">
        <v>10</v>
      </c>
      <c r="K876" s="3" t="s">
        <v>17</v>
      </c>
      <c r="L876" s="1" t="s">
        <v>10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1"/>
      <c r="AA876" s="1" t="s">
        <v>16</v>
      </c>
      <c r="AB876" s="3" t="s">
        <v>12</v>
      </c>
      <c r="AC876" s="23" t="s">
        <v>37781</v>
      </c>
      <c r="AD876" s="23" t="s">
        <v>39067</v>
      </c>
      <c r="AE876" t="s">
        <v>35398</v>
      </c>
    </row>
    <row r="877" spans="1:31" ht="14.25" customHeight="1">
      <c r="A877" s="1">
        <v>876</v>
      </c>
      <c r="B877" s="1" t="s">
        <v>10396</v>
      </c>
      <c r="C877" s="1" t="s">
        <v>10895</v>
      </c>
      <c r="D877" s="1" t="s">
        <v>734</v>
      </c>
      <c r="E877" s="1" t="s">
        <v>40</v>
      </c>
      <c r="F877" s="1" t="s">
        <v>26165</v>
      </c>
      <c r="G877" s="14">
        <v>919449441944</v>
      </c>
      <c r="H877" s="1" t="s">
        <v>15</v>
      </c>
      <c r="I877" s="1" t="s">
        <v>62</v>
      </c>
      <c r="J877" s="1" t="s">
        <v>10</v>
      </c>
      <c r="K877" s="3" t="s">
        <v>17</v>
      </c>
      <c r="L877" s="1" t="s">
        <v>10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1"/>
      <c r="AA877" s="1" t="s">
        <v>16</v>
      </c>
      <c r="AB877" s="3" t="s">
        <v>12</v>
      </c>
      <c r="AC877" s="23" t="s">
        <v>37781</v>
      </c>
      <c r="AD877" s="23" t="s">
        <v>39068</v>
      </c>
      <c r="AE877" s="20" t="s">
        <v>47358</v>
      </c>
    </row>
    <row r="878" spans="1:31" ht="14.25" customHeight="1">
      <c r="A878" s="1">
        <v>877</v>
      </c>
      <c r="B878" s="9" t="s">
        <v>6</v>
      </c>
      <c r="C878" s="1" t="s">
        <v>10907</v>
      </c>
      <c r="D878" s="1" t="s">
        <v>12749</v>
      </c>
      <c r="E878" s="1" t="s">
        <v>73</v>
      </c>
      <c r="F878" s="1" t="s">
        <v>32283</v>
      </c>
      <c r="G878" s="14">
        <v>919491919</v>
      </c>
      <c r="H878" s="1" t="s">
        <v>20</v>
      </c>
      <c r="I878" s="1" t="s">
        <v>41</v>
      </c>
      <c r="J878" s="1" t="s">
        <v>10</v>
      </c>
      <c r="K878" s="3" t="s">
        <v>213</v>
      </c>
      <c r="L878" s="1" t="s">
        <v>10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1"/>
      <c r="AA878" s="1" t="s">
        <v>16</v>
      </c>
      <c r="AB878" s="3" t="s">
        <v>12</v>
      </c>
      <c r="AC878" s="23" t="s">
        <v>37781</v>
      </c>
      <c r="AD878" s="23" t="s">
        <v>39069</v>
      </c>
      <c r="AE878" t="s">
        <v>35397</v>
      </c>
    </row>
    <row r="879" spans="1:31" ht="14.25" customHeight="1">
      <c r="A879" s="1">
        <v>878</v>
      </c>
      <c r="B879" s="1" t="s">
        <v>10396</v>
      </c>
      <c r="C879" s="1" t="s">
        <v>10961</v>
      </c>
      <c r="D879" s="1" t="s">
        <v>35475</v>
      </c>
      <c r="E879" s="1" t="s">
        <v>139</v>
      </c>
      <c r="F879" s="1" t="s">
        <v>26197</v>
      </c>
      <c r="G879" s="14">
        <v>919946664999</v>
      </c>
      <c r="H879" s="1" t="s">
        <v>20</v>
      </c>
      <c r="I879" s="1" t="s">
        <v>41</v>
      </c>
      <c r="J879" s="1" t="s">
        <v>10</v>
      </c>
      <c r="K879" s="3" t="s">
        <v>27</v>
      </c>
      <c r="L879" s="1" t="s">
        <v>10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1"/>
      <c r="AA879" s="1" t="s">
        <v>16</v>
      </c>
      <c r="AB879" s="3" t="s">
        <v>12</v>
      </c>
      <c r="AC879" s="23" t="s">
        <v>37781</v>
      </c>
      <c r="AD879" s="23" t="s">
        <v>39070</v>
      </c>
      <c r="AE879" t="s">
        <v>35396</v>
      </c>
    </row>
    <row r="880" spans="1:31" ht="14.25" customHeight="1">
      <c r="A880" s="1">
        <v>879</v>
      </c>
      <c r="B880" s="1" t="s">
        <v>10396</v>
      </c>
      <c r="C880" s="1" t="s">
        <v>10971</v>
      </c>
      <c r="D880" s="1" t="s">
        <v>35476</v>
      </c>
      <c r="E880" s="1" t="s">
        <v>3761</v>
      </c>
      <c r="F880" s="1" t="s">
        <v>26202</v>
      </c>
      <c r="G880" s="14">
        <v>91016961414</v>
      </c>
      <c r="H880" s="1" t="s">
        <v>20</v>
      </c>
      <c r="I880" s="1" t="s">
        <v>41</v>
      </c>
      <c r="J880" s="1" t="s">
        <v>10</v>
      </c>
      <c r="K880" s="3" t="s">
        <v>42</v>
      </c>
      <c r="L880" s="1" t="s">
        <v>10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1"/>
      <c r="AA880" s="1" t="s">
        <v>16</v>
      </c>
      <c r="AB880" s="3" t="s">
        <v>12</v>
      </c>
      <c r="AC880" s="23" t="s">
        <v>37781</v>
      </c>
      <c r="AD880" s="23" t="s">
        <v>39071</v>
      </c>
      <c r="AE880" t="s">
        <v>35396</v>
      </c>
    </row>
    <row r="881" spans="1:31" ht="14.25" customHeight="1">
      <c r="A881" s="1">
        <v>880</v>
      </c>
      <c r="B881" s="9" t="s">
        <v>6</v>
      </c>
      <c r="C881" s="1" t="s">
        <v>10973</v>
      </c>
      <c r="D881" s="1" t="s">
        <v>804</v>
      </c>
      <c r="E881" s="1" t="s">
        <v>534</v>
      </c>
      <c r="F881" s="1" t="s">
        <v>32292</v>
      </c>
      <c r="G881" s="14">
        <v>914460944164</v>
      </c>
      <c r="H881" s="1" t="s">
        <v>8</v>
      </c>
      <c r="I881" s="1" t="s">
        <v>41</v>
      </c>
      <c r="J881" s="1" t="s">
        <v>10</v>
      </c>
      <c r="K881" s="3" t="s">
        <v>17</v>
      </c>
      <c r="L881" s="1" t="s">
        <v>10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1"/>
      <c r="AA881" s="1" t="s">
        <v>16</v>
      </c>
      <c r="AB881" s="3" t="s">
        <v>12</v>
      </c>
      <c r="AC881" s="23" t="s">
        <v>37781</v>
      </c>
      <c r="AD881" s="23" t="s">
        <v>39072</v>
      </c>
      <c r="AE881" t="s">
        <v>35397</v>
      </c>
    </row>
    <row r="882" spans="1:31" ht="14.25" customHeight="1">
      <c r="A882" s="1">
        <v>881</v>
      </c>
      <c r="B882" s="9" t="s">
        <v>6</v>
      </c>
      <c r="C882" s="1" t="s">
        <v>10978</v>
      </c>
      <c r="D882" s="1" t="s">
        <v>1025</v>
      </c>
      <c r="E882" s="1" t="s">
        <v>40</v>
      </c>
      <c r="F882" s="1" t="s">
        <v>26206</v>
      </c>
      <c r="G882" s="14">
        <v>9194960646</v>
      </c>
      <c r="H882" s="1" t="s">
        <v>15</v>
      </c>
      <c r="I882" s="1" t="s">
        <v>9</v>
      </c>
      <c r="J882" s="1" t="s">
        <v>10</v>
      </c>
      <c r="K882" s="3" t="s">
        <v>178</v>
      </c>
      <c r="L882" s="1" t="s">
        <v>10</v>
      </c>
      <c r="M882" s="3" t="s">
        <v>171</v>
      </c>
      <c r="N882" s="3" t="str">
        <f>J882</f>
        <v>[&lt;30 Lacs]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1"/>
      <c r="AA882" s="1" t="s">
        <v>16</v>
      </c>
      <c r="AB882" s="3" t="s">
        <v>12</v>
      </c>
      <c r="AC882" s="23" t="s">
        <v>37781</v>
      </c>
      <c r="AD882" s="23" t="s">
        <v>39073</v>
      </c>
      <c r="AE882" t="s">
        <v>35396</v>
      </c>
    </row>
    <row r="883" spans="1:31" ht="14.25" customHeight="1">
      <c r="A883" s="1">
        <v>882</v>
      </c>
      <c r="B883" s="9" t="s">
        <v>6</v>
      </c>
      <c r="C883" s="1" t="s">
        <v>10995</v>
      </c>
      <c r="D883" s="1" t="s">
        <v>386</v>
      </c>
      <c r="E883" s="1" t="s">
        <v>93</v>
      </c>
      <c r="F883" s="1" t="s">
        <v>26214</v>
      </c>
      <c r="G883" s="14">
        <v>91949616496</v>
      </c>
      <c r="H883" s="1" t="s">
        <v>8</v>
      </c>
      <c r="I883" s="1" t="s">
        <v>41</v>
      </c>
      <c r="J883" s="1" t="s">
        <v>10</v>
      </c>
      <c r="K883" s="3" t="s">
        <v>17</v>
      </c>
      <c r="L883" s="1" t="s">
        <v>10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1"/>
      <c r="AA883" s="1" t="s">
        <v>16</v>
      </c>
      <c r="AB883" s="3" t="s">
        <v>12</v>
      </c>
      <c r="AC883" s="23" t="s">
        <v>37781</v>
      </c>
      <c r="AD883" s="23" t="s">
        <v>39074</v>
      </c>
      <c r="AE883" t="s">
        <v>35396</v>
      </c>
    </row>
    <row r="884" spans="1:31" ht="14.25" customHeight="1">
      <c r="A884" s="1">
        <v>883</v>
      </c>
      <c r="B884" s="9" t="s">
        <v>6</v>
      </c>
      <c r="C884" s="1" t="s">
        <v>11037</v>
      </c>
      <c r="D884" s="1" t="s">
        <v>5847</v>
      </c>
      <c r="E884" s="1" t="s">
        <v>87</v>
      </c>
      <c r="F884" s="1" t="s">
        <v>34431</v>
      </c>
      <c r="G884" s="14">
        <v>91490616040</v>
      </c>
      <c r="H884" s="1" t="s">
        <v>15</v>
      </c>
      <c r="I884" s="1" t="s">
        <v>9</v>
      </c>
      <c r="J884" s="1" t="s">
        <v>10</v>
      </c>
      <c r="K884" s="3" t="s">
        <v>213</v>
      </c>
      <c r="L884" s="1" t="s">
        <v>10</v>
      </c>
      <c r="M884" s="4" t="s">
        <v>17</v>
      </c>
      <c r="N884" s="3" t="str">
        <f>J884</f>
        <v>[&lt;30 Lacs]</v>
      </c>
      <c r="O884" s="3" t="s">
        <v>171</v>
      </c>
      <c r="P884" s="3" t="s">
        <v>10</v>
      </c>
      <c r="Q884" s="3"/>
      <c r="R884" s="3"/>
      <c r="S884" s="3"/>
      <c r="T884" s="3"/>
      <c r="U884" s="3"/>
      <c r="V884" s="3"/>
      <c r="W884" s="3"/>
      <c r="X884" s="3"/>
      <c r="Y884" s="3"/>
      <c r="Z884" s="1"/>
      <c r="AA884" s="1" t="s">
        <v>16</v>
      </c>
      <c r="AB884" s="3" t="s">
        <v>12</v>
      </c>
      <c r="AC884" s="23" t="s">
        <v>37781</v>
      </c>
      <c r="AD884" s="23" t="s">
        <v>39075</v>
      </c>
      <c r="AE884" t="s">
        <v>35397</v>
      </c>
    </row>
    <row r="885" spans="1:31" ht="14.25" customHeight="1">
      <c r="A885" s="1">
        <v>884</v>
      </c>
      <c r="B885" s="9" t="s">
        <v>6</v>
      </c>
      <c r="C885" s="1" t="s">
        <v>11047</v>
      </c>
      <c r="D885" s="1" t="s">
        <v>486</v>
      </c>
      <c r="E885" s="1" t="s">
        <v>410</v>
      </c>
      <c r="F885" s="1" t="s">
        <v>26243</v>
      </c>
      <c r="G885" s="14">
        <v>91994064</v>
      </c>
      <c r="H885" s="1" t="s">
        <v>15</v>
      </c>
      <c r="I885" s="1" t="s">
        <v>9</v>
      </c>
      <c r="J885" s="1" t="s">
        <v>10</v>
      </c>
      <c r="K885" s="3" t="s">
        <v>17</v>
      </c>
      <c r="L885" s="1" t="s">
        <v>10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1"/>
      <c r="AA885" s="1" t="s">
        <v>11</v>
      </c>
      <c r="AB885" s="3" t="s">
        <v>538</v>
      </c>
      <c r="AC885" s="23" t="s">
        <v>37781</v>
      </c>
      <c r="AD885" s="23" t="s">
        <v>39076</v>
      </c>
      <c r="AE885" s="20" t="s">
        <v>47358</v>
      </c>
    </row>
    <row r="886" spans="1:31" ht="14.25" customHeight="1">
      <c r="A886" s="1">
        <v>885</v>
      </c>
      <c r="B886" s="9" t="s">
        <v>6</v>
      </c>
      <c r="C886" s="1" t="s">
        <v>11051</v>
      </c>
      <c r="D886" s="1" t="s">
        <v>328</v>
      </c>
      <c r="E886" s="1" t="s">
        <v>11052</v>
      </c>
      <c r="F886" s="1" t="s">
        <v>34434</v>
      </c>
      <c r="G886" s="14">
        <v>91946949604</v>
      </c>
      <c r="H886" s="1" t="s">
        <v>8</v>
      </c>
      <c r="I886" s="1" t="s">
        <v>62</v>
      </c>
      <c r="J886" s="1" t="s">
        <v>10</v>
      </c>
      <c r="K886" s="3" t="s">
        <v>213</v>
      </c>
      <c r="L886" s="1" t="s">
        <v>10</v>
      </c>
      <c r="M886" s="4" t="s">
        <v>17</v>
      </c>
      <c r="N886" s="3" t="str">
        <f>J886</f>
        <v>[&lt;30 Lacs]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1"/>
      <c r="AA886" s="1" t="s">
        <v>16</v>
      </c>
      <c r="AB886" s="3" t="s">
        <v>12</v>
      </c>
      <c r="AC886" s="23" t="s">
        <v>37781</v>
      </c>
      <c r="AD886" s="23" t="s">
        <v>39077</v>
      </c>
      <c r="AE886" t="s">
        <v>35396</v>
      </c>
    </row>
    <row r="887" spans="1:31" ht="14.25" customHeight="1">
      <c r="A887" s="1">
        <v>886</v>
      </c>
      <c r="B887" s="9" t="s">
        <v>6</v>
      </c>
      <c r="C887" s="1" t="s">
        <v>11061</v>
      </c>
      <c r="D887" s="1" t="s">
        <v>1775</v>
      </c>
      <c r="E887" s="1" t="s">
        <v>5042</v>
      </c>
      <c r="F887" s="1" t="s">
        <v>26250</v>
      </c>
      <c r="G887" s="14">
        <v>91016944169</v>
      </c>
      <c r="H887" s="1" t="s">
        <v>8</v>
      </c>
      <c r="I887" s="1" t="s">
        <v>41</v>
      </c>
      <c r="J887" s="1" t="s">
        <v>10</v>
      </c>
      <c r="K887" s="3" t="s">
        <v>17</v>
      </c>
      <c r="L887" s="1" t="s">
        <v>10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1"/>
      <c r="AA887" s="1" t="s">
        <v>11</v>
      </c>
      <c r="AB887" s="3" t="s">
        <v>56</v>
      </c>
      <c r="AC887" s="23" t="s">
        <v>37784</v>
      </c>
      <c r="AD887" s="23" t="s">
        <v>39078</v>
      </c>
      <c r="AE887" t="s">
        <v>35398</v>
      </c>
    </row>
    <row r="888" spans="1:31" ht="14.25" customHeight="1">
      <c r="A888" s="1">
        <v>887</v>
      </c>
      <c r="B888" s="9" t="s">
        <v>6</v>
      </c>
      <c r="C888" s="1" t="s">
        <v>11094</v>
      </c>
      <c r="D888" s="1" t="s">
        <v>280</v>
      </c>
      <c r="E888" s="1" t="s">
        <v>362</v>
      </c>
      <c r="F888" s="1" t="s">
        <v>26263</v>
      </c>
      <c r="G888" s="14">
        <v>914940044194</v>
      </c>
      <c r="H888" s="1" t="s">
        <v>8</v>
      </c>
      <c r="I888" s="1" t="s">
        <v>41</v>
      </c>
      <c r="J888" s="1" t="s">
        <v>10</v>
      </c>
      <c r="K888" s="3" t="s">
        <v>63</v>
      </c>
      <c r="L888" s="1" t="s">
        <v>10</v>
      </c>
      <c r="M888" s="3" t="s">
        <v>213</v>
      </c>
      <c r="N888" s="3" t="str">
        <f>J888</f>
        <v>[&lt;30 Lacs]</v>
      </c>
      <c r="O888" s="3" t="s">
        <v>17</v>
      </c>
      <c r="P888" s="3" t="s">
        <v>10</v>
      </c>
      <c r="Q888" s="3" t="s">
        <v>171</v>
      </c>
      <c r="R888" s="3" t="s">
        <v>10</v>
      </c>
      <c r="S888" s="3"/>
      <c r="T888" s="3"/>
      <c r="U888" s="3"/>
      <c r="V888" s="3"/>
      <c r="W888" s="3"/>
      <c r="X888" s="3"/>
      <c r="Y888" s="3"/>
      <c r="Z888" s="1"/>
      <c r="AA888" s="1" t="s">
        <v>16</v>
      </c>
      <c r="AB888" s="3" t="s">
        <v>12</v>
      </c>
      <c r="AC888" s="23" t="s">
        <v>37784</v>
      </c>
      <c r="AD888" s="23" t="s">
        <v>39079</v>
      </c>
      <c r="AE888" t="s">
        <v>35396</v>
      </c>
    </row>
    <row r="889" spans="1:31" ht="14.25" customHeight="1">
      <c r="A889" s="1">
        <v>888</v>
      </c>
      <c r="B889" s="9" t="s">
        <v>6</v>
      </c>
      <c r="C889" s="1" t="s">
        <v>11101</v>
      </c>
      <c r="D889" s="1" t="s">
        <v>13742</v>
      </c>
      <c r="E889" s="1" t="s">
        <v>36596</v>
      </c>
      <c r="F889" s="1" t="s">
        <v>26268</v>
      </c>
      <c r="G889" s="14">
        <v>914449196946</v>
      </c>
      <c r="H889" s="1" t="s">
        <v>15</v>
      </c>
      <c r="I889" s="1" t="s">
        <v>9</v>
      </c>
      <c r="J889" s="1" t="s">
        <v>10</v>
      </c>
      <c r="K889" s="3" t="s">
        <v>178</v>
      </c>
      <c r="L889" s="1" t="s">
        <v>10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1"/>
      <c r="AA889" s="1" t="s">
        <v>16</v>
      </c>
      <c r="AB889" s="3" t="s">
        <v>12</v>
      </c>
      <c r="AC889" s="23" t="s">
        <v>37784</v>
      </c>
      <c r="AD889" s="23" t="s">
        <v>39080</v>
      </c>
      <c r="AE889" t="s">
        <v>35398</v>
      </c>
    </row>
    <row r="890" spans="1:31" ht="14.25" customHeight="1">
      <c r="A890" s="1">
        <v>889</v>
      </c>
      <c r="B890" s="9" t="s">
        <v>6</v>
      </c>
      <c r="C890" s="1" t="s">
        <v>11102</v>
      </c>
      <c r="D890" s="1" t="s">
        <v>11103</v>
      </c>
      <c r="E890" s="1" t="s">
        <v>139</v>
      </c>
      <c r="F890" s="1" t="s">
        <v>32305</v>
      </c>
      <c r="G890" s="14">
        <v>91990990669</v>
      </c>
      <c r="H890" s="1" t="s">
        <v>15</v>
      </c>
      <c r="I890" s="1" t="s">
        <v>62</v>
      </c>
      <c r="J890" s="1" t="s">
        <v>10</v>
      </c>
      <c r="K890" s="3" t="s">
        <v>17</v>
      </c>
      <c r="L890" s="1" t="s">
        <v>10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1"/>
      <c r="AA890" s="1" t="s">
        <v>11</v>
      </c>
      <c r="AB890" s="3" t="s">
        <v>13</v>
      </c>
      <c r="AC890" s="23" t="s">
        <v>37784</v>
      </c>
      <c r="AD890" s="23" t="s">
        <v>39081</v>
      </c>
      <c r="AE890" s="20" t="s">
        <v>47358</v>
      </c>
    </row>
    <row r="891" spans="1:31" ht="14.25" customHeight="1">
      <c r="A891" s="1">
        <v>890</v>
      </c>
      <c r="B891" s="9" t="s">
        <v>6</v>
      </c>
      <c r="C891" s="1" t="s">
        <v>11111</v>
      </c>
      <c r="D891" s="1" t="s">
        <v>11112</v>
      </c>
      <c r="E891" s="1" t="s">
        <v>1311</v>
      </c>
      <c r="F891" s="1" t="s">
        <v>26272</v>
      </c>
      <c r="G891" s="14">
        <v>919419646619</v>
      </c>
      <c r="H891" s="1" t="s">
        <v>8</v>
      </c>
      <c r="I891" s="1" t="s">
        <v>41</v>
      </c>
      <c r="J891" s="1" t="s">
        <v>10</v>
      </c>
      <c r="K891" s="3" t="s">
        <v>42</v>
      </c>
      <c r="L891" s="1" t="s">
        <v>10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1"/>
      <c r="AA891" s="1" t="s">
        <v>16</v>
      </c>
      <c r="AB891" s="3" t="s">
        <v>12</v>
      </c>
      <c r="AC891" s="23" t="s">
        <v>37784</v>
      </c>
      <c r="AD891" s="23" t="s">
        <v>39082</v>
      </c>
      <c r="AE891" s="20" t="s">
        <v>47358</v>
      </c>
    </row>
    <row r="892" spans="1:31" ht="14.25" customHeight="1">
      <c r="A892" s="1">
        <v>891</v>
      </c>
      <c r="B892" s="9" t="s">
        <v>6</v>
      </c>
      <c r="C892" s="1" t="s">
        <v>11114</v>
      </c>
      <c r="D892" s="1" t="s">
        <v>52</v>
      </c>
      <c r="E892" s="1" t="s">
        <v>11115</v>
      </c>
      <c r="F892" s="1" t="s">
        <v>26274</v>
      </c>
      <c r="G892" s="14">
        <v>9104944110</v>
      </c>
      <c r="H892" s="1" t="s">
        <v>15</v>
      </c>
      <c r="I892" s="1" t="s">
        <v>41</v>
      </c>
      <c r="J892" s="1" t="s">
        <v>10</v>
      </c>
      <c r="K892" s="3" t="s">
        <v>213</v>
      </c>
      <c r="L892" s="1" t="s">
        <v>10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1"/>
      <c r="AA892" s="1" t="s">
        <v>16</v>
      </c>
      <c r="AB892" s="3" t="s">
        <v>12</v>
      </c>
      <c r="AC892" s="23" t="s">
        <v>37784</v>
      </c>
      <c r="AD892" s="23" t="s">
        <v>39083</v>
      </c>
      <c r="AE892" s="20" t="s">
        <v>47358</v>
      </c>
    </row>
    <row r="893" spans="1:31" ht="14.25" customHeight="1">
      <c r="A893" s="1">
        <v>892</v>
      </c>
      <c r="B893" s="9" t="s">
        <v>6</v>
      </c>
      <c r="C893" s="1" t="s">
        <v>11122</v>
      </c>
      <c r="D893" s="1" t="s">
        <v>65</v>
      </c>
      <c r="E893" s="1" t="s">
        <v>78</v>
      </c>
      <c r="F893" s="1" t="s">
        <v>26280</v>
      </c>
      <c r="G893" s="14">
        <v>919994044019</v>
      </c>
      <c r="H893" s="1" t="s">
        <v>15</v>
      </c>
      <c r="I893" s="1" t="s">
        <v>41</v>
      </c>
      <c r="J893" s="1" t="s">
        <v>10</v>
      </c>
      <c r="K893" s="3" t="s">
        <v>63</v>
      </c>
      <c r="L893" s="1" t="s">
        <v>10</v>
      </c>
      <c r="M893" s="3" t="s">
        <v>171</v>
      </c>
      <c r="N893" s="3" t="str">
        <f>J893</f>
        <v>[&lt;30 Lacs]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1"/>
      <c r="AA893" s="1" t="s">
        <v>16</v>
      </c>
      <c r="AB893" s="3" t="s">
        <v>12</v>
      </c>
      <c r="AC893" s="23" t="s">
        <v>37784</v>
      </c>
      <c r="AD893" s="23" t="s">
        <v>39084</v>
      </c>
      <c r="AE893" t="s">
        <v>35398</v>
      </c>
    </row>
    <row r="894" spans="1:31" ht="14.25" customHeight="1">
      <c r="A894" s="1">
        <v>893</v>
      </c>
      <c r="B894" s="9" t="s">
        <v>6</v>
      </c>
      <c r="C894" s="1" t="s">
        <v>11145</v>
      </c>
      <c r="D894" s="1" t="s">
        <v>11146</v>
      </c>
      <c r="E894" s="1" t="s">
        <v>558</v>
      </c>
      <c r="F894" s="1" t="s">
        <v>26291</v>
      </c>
      <c r="G894" s="14">
        <v>91444649</v>
      </c>
      <c r="H894" s="1" t="s">
        <v>8</v>
      </c>
      <c r="I894" s="1" t="s">
        <v>41</v>
      </c>
      <c r="J894" s="1" t="s">
        <v>10</v>
      </c>
      <c r="K894" s="3" t="s">
        <v>17</v>
      </c>
      <c r="L894" s="1" t="s">
        <v>10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1"/>
      <c r="AA894" s="1" t="s">
        <v>16</v>
      </c>
      <c r="AB894" s="3" t="s">
        <v>12</v>
      </c>
      <c r="AC894" s="23" t="s">
        <v>37784</v>
      </c>
      <c r="AD894" s="23" t="s">
        <v>39085</v>
      </c>
      <c r="AE894" t="s">
        <v>35398</v>
      </c>
    </row>
    <row r="895" spans="1:31" ht="14.25" customHeight="1">
      <c r="A895" s="1">
        <v>894</v>
      </c>
      <c r="B895" s="9" t="s">
        <v>6</v>
      </c>
      <c r="C895" s="1" t="s">
        <v>11148</v>
      </c>
      <c r="D895" s="1" t="s">
        <v>8440</v>
      </c>
      <c r="E895" s="1" t="s">
        <v>11149</v>
      </c>
      <c r="F895" s="1" t="s">
        <v>26292</v>
      </c>
      <c r="G895" s="14">
        <v>919614044196</v>
      </c>
      <c r="H895" s="1" t="s">
        <v>8</v>
      </c>
      <c r="I895" s="1" t="s">
        <v>41</v>
      </c>
      <c r="J895" s="1" t="s">
        <v>10</v>
      </c>
      <c r="K895" s="3" t="s">
        <v>17</v>
      </c>
      <c r="L895" s="1" t="s">
        <v>10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1"/>
      <c r="AA895" s="1" t="s">
        <v>16</v>
      </c>
      <c r="AB895" s="3" t="s">
        <v>12</v>
      </c>
      <c r="AC895" s="23" t="s">
        <v>37784</v>
      </c>
      <c r="AD895" s="23" t="s">
        <v>39086</v>
      </c>
      <c r="AE895" t="s">
        <v>35397</v>
      </c>
    </row>
    <row r="896" spans="1:31" ht="14.25" customHeight="1">
      <c r="A896" s="1">
        <v>895</v>
      </c>
      <c r="B896" s="9" t="s">
        <v>6</v>
      </c>
      <c r="C896" s="1" t="s">
        <v>11154</v>
      </c>
      <c r="D896" s="1" t="s">
        <v>11155</v>
      </c>
      <c r="E896" s="1" t="s">
        <v>1527</v>
      </c>
      <c r="F896" s="1" t="s">
        <v>34442</v>
      </c>
      <c r="G896" s="14">
        <v>919016664614</v>
      </c>
      <c r="H896" s="1" t="s">
        <v>15</v>
      </c>
      <c r="I896" s="1" t="s">
        <v>41</v>
      </c>
      <c r="J896" s="1" t="s">
        <v>10</v>
      </c>
      <c r="K896" s="3" t="s">
        <v>17</v>
      </c>
      <c r="L896" s="1" t="s">
        <v>10</v>
      </c>
      <c r="M896" s="4" t="s">
        <v>42</v>
      </c>
      <c r="N896" s="3" t="str">
        <f>J896</f>
        <v>[&lt;30 Lacs]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1"/>
      <c r="AA896" s="1" t="s">
        <v>16</v>
      </c>
      <c r="AB896" s="3" t="s">
        <v>12</v>
      </c>
      <c r="AC896" s="23" t="s">
        <v>37784</v>
      </c>
      <c r="AD896" s="23" t="s">
        <v>39087</v>
      </c>
      <c r="AE896" t="s">
        <v>35396</v>
      </c>
    </row>
    <row r="897" spans="1:31" ht="14.25" customHeight="1">
      <c r="A897" s="1">
        <v>896</v>
      </c>
      <c r="B897" s="1" t="s">
        <v>10396</v>
      </c>
      <c r="C897" s="1" t="s">
        <v>11189</v>
      </c>
      <c r="D897" s="1" t="s">
        <v>35477</v>
      </c>
      <c r="E897" s="1" t="s">
        <v>3591</v>
      </c>
      <c r="F897" s="1" t="s">
        <v>26311</v>
      </c>
      <c r="G897" s="14">
        <v>91460464919</v>
      </c>
      <c r="H897" s="1" t="s">
        <v>20</v>
      </c>
      <c r="I897" s="1" t="s">
        <v>9</v>
      </c>
      <c r="J897" s="1" t="s">
        <v>10</v>
      </c>
      <c r="K897" s="3" t="s">
        <v>17</v>
      </c>
      <c r="L897" s="1" t="s">
        <v>10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1"/>
      <c r="AA897" s="1" t="s">
        <v>16</v>
      </c>
      <c r="AB897" s="3" t="s">
        <v>12</v>
      </c>
      <c r="AC897" s="23" t="s">
        <v>37784</v>
      </c>
      <c r="AD897" s="23" t="s">
        <v>39088</v>
      </c>
      <c r="AE897" t="s">
        <v>35398</v>
      </c>
    </row>
    <row r="898" spans="1:31" ht="14.25" customHeight="1">
      <c r="A898" s="1">
        <v>897</v>
      </c>
      <c r="B898" s="1" t="s">
        <v>10396</v>
      </c>
      <c r="C898" s="1" t="s">
        <v>11220</v>
      </c>
      <c r="D898" s="1" t="s">
        <v>2627</v>
      </c>
      <c r="E898" s="1" t="s">
        <v>36597</v>
      </c>
      <c r="F898" s="1" t="s">
        <v>32320</v>
      </c>
      <c r="G898" s="14">
        <v>919099109400</v>
      </c>
      <c r="H898" s="1" t="s">
        <v>20</v>
      </c>
      <c r="I898" s="1" t="s">
        <v>41</v>
      </c>
      <c r="J898" s="1" t="s">
        <v>10</v>
      </c>
      <c r="K898" s="3" t="s">
        <v>213</v>
      </c>
      <c r="L898" s="1" t="s">
        <v>10</v>
      </c>
      <c r="M898" s="4" t="s">
        <v>17</v>
      </c>
      <c r="N898" s="3" t="str">
        <f>J898</f>
        <v>[&lt;30 Lacs]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1"/>
      <c r="AA898" s="1" t="s">
        <v>16</v>
      </c>
      <c r="AB898" s="3" t="s">
        <v>12</v>
      </c>
      <c r="AC898" s="23" t="s">
        <v>37784</v>
      </c>
      <c r="AD898" s="23" t="s">
        <v>39089</v>
      </c>
      <c r="AE898" s="20" t="s">
        <v>47358</v>
      </c>
    </row>
    <row r="899" spans="1:31" ht="14.25" customHeight="1">
      <c r="A899" s="1">
        <v>898</v>
      </c>
      <c r="B899" s="1" t="s">
        <v>10396</v>
      </c>
      <c r="C899" s="1" t="s">
        <v>11229</v>
      </c>
      <c r="D899" s="1" t="s">
        <v>11230</v>
      </c>
      <c r="E899" s="1" t="s">
        <v>962</v>
      </c>
      <c r="F899" s="1" t="s">
        <v>34450</v>
      </c>
      <c r="G899" s="14">
        <v>91969694904</v>
      </c>
      <c r="H899" s="1" t="s">
        <v>8</v>
      </c>
      <c r="I899" s="1" t="s">
        <v>107</v>
      </c>
      <c r="J899" s="1" t="s">
        <v>10</v>
      </c>
      <c r="K899" s="3" t="s">
        <v>213</v>
      </c>
      <c r="L899" s="1" t="s">
        <v>10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1"/>
      <c r="AA899" s="1" t="s">
        <v>16</v>
      </c>
      <c r="AB899" s="3" t="s">
        <v>12</v>
      </c>
      <c r="AC899" s="23" t="s">
        <v>37784</v>
      </c>
      <c r="AD899" s="23" t="s">
        <v>39090</v>
      </c>
      <c r="AE899" t="s">
        <v>35398</v>
      </c>
    </row>
    <row r="900" spans="1:31" ht="14.25" customHeight="1">
      <c r="A900" s="1">
        <v>899</v>
      </c>
      <c r="B900" s="1" t="s">
        <v>10396</v>
      </c>
      <c r="C900" s="1" t="s">
        <v>11233</v>
      </c>
      <c r="D900" s="1" t="s">
        <v>9813</v>
      </c>
      <c r="E900" s="1" t="s">
        <v>487</v>
      </c>
      <c r="F900" s="1" t="s">
        <v>26333</v>
      </c>
      <c r="G900" s="14">
        <v>91901664061</v>
      </c>
      <c r="H900" s="1" t="s">
        <v>20</v>
      </c>
      <c r="I900" s="1" t="s">
        <v>41</v>
      </c>
      <c r="J900" s="1" t="s">
        <v>10</v>
      </c>
      <c r="K900" s="3" t="s">
        <v>63</v>
      </c>
      <c r="L900" s="1" t="s">
        <v>10</v>
      </c>
      <c r="M900" s="3" t="s">
        <v>213</v>
      </c>
      <c r="N900" s="3" t="str">
        <f t="shared" ref="N900:N901" si="20">J900</f>
        <v>[&lt;30 Lacs]</v>
      </c>
      <c r="O900" s="3" t="s">
        <v>17</v>
      </c>
      <c r="P900" s="3" t="s">
        <v>10</v>
      </c>
      <c r="Q900" s="3" t="s">
        <v>42</v>
      </c>
      <c r="R900" s="3" t="s">
        <v>10</v>
      </c>
      <c r="S900" s="3" t="s">
        <v>27</v>
      </c>
      <c r="T900" s="3" t="s">
        <v>10</v>
      </c>
      <c r="U900" s="3" t="s">
        <v>117</v>
      </c>
      <c r="V900" s="3" t="s">
        <v>10</v>
      </c>
      <c r="W900" s="3" t="s">
        <v>178</v>
      </c>
      <c r="X900" s="3" t="s">
        <v>10</v>
      </c>
      <c r="Y900" s="3" t="s">
        <v>171</v>
      </c>
      <c r="Z900" s="1" t="s">
        <v>10</v>
      </c>
      <c r="AA900" s="1" t="s">
        <v>16</v>
      </c>
      <c r="AB900" s="3" t="s">
        <v>12</v>
      </c>
      <c r="AC900" s="23" t="s">
        <v>37784</v>
      </c>
      <c r="AD900" s="23" t="s">
        <v>39091</v>
      </c>
      <c r="AE900" s="20" t="s">
        <v>47358</v>
      </c>
    </row>
    <row r="901" spans="1:31" ht="14.25" customHeight="1">
      <c r="A901" s="1">
        <v>900</v>
      </c>
      <c r="B901" s="1" t="s">
        <v>10396</v>
      </c>
      <c r="C901" s="1" t="s">
        <v>11236</v>
      </c>
      <c r="D901" s="1" t="s">
        <v>11237</v>
      </c>
      <c r="E901" s="1" t="s">
        <v>11238</v>
      </c>
      <c r="F901" s="1" t="s">
        <v>32321</v>
      </c>
      <c r="G901" s="14">
        <v>9196916914</v>
      </c>
      <c r="H901" s="1" t="s">
        <v>15</v>
      </c>
      <c r="I901" s="1" t="s">
        <v>41</v>
      </c>
      <c r="J901" s="1" t="s">
        <v>10</v>
      </c>
      <c r="K901" s="3" t="s">
        <v>63</v>
      </c>
      <c r="L901" s="1" t="s">
        <v>10</v>
      </c>
      <c r="M901" s="3" t="s">
        <v>213</v>
      </c>
      <c r="N901" s="3" t="str">
        <f t="shared" si="20"/>
        <v>[&lt;30 Lacs]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1"/>
      <c r="AA901" s="1" t="s">
        <v>16</v>
      </c>
      <c r="AB901" s="3" t="s">
        <v>12</v>
      </c>
      <c r="AC901" s="23" t="s">
        <v>37784</v>
      </c>
      <c r="AD901" s="23" t="s">
        <v>39092</v>
      </c>
      <c r="AE901" s="20" t="s">
        <v>47358</v>
      </c>
    </row>
    <row r="902" spans="1:31" ht="14.25" customHeight="1">
      <c r="A902" s="1">
        <v>901</v>
      </c>
      <c r="B902" s="9" t="s">
        <v>6</v>
      </c>
      <c r="C902" s="1" t="s">
        <v>11248</v>
      </c>
      <c r="D902" s="1" t="s">
        <v>11249</v>
      </c>
      <c r="E902" s="1" t="s">
        <v>11250</v>
      </c>
      <c r="F902" s="1" t="s">
        <v>26341</v>
      </c>
      <c r="G902" s="14">
        <v>91969606040</v>
      </c>
      <c r="H902" s="1" t="s">
        <v>15</v>
      </c>
      <c r="I902" s="1" t="s">
        <v>62</v>
      </c>
      <c r="J902" s="1" t="s">
        <v>10</v>
      </c>
      <c r="K902" s="3" t="s">
        <v>213</v>
      </c>
      <c r="L902" s="1" t="s">
        <v>10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1"/>
      <c r="AA902" s="1" t="s">
        <v>16</v>
      </c>
      <c r="AB902" s="3" t="s">
        <v>12</v>
      </c>
      <c r="AC902" s="23" t="s">
        <v>37784</v>
      </c>
      <c r="AD902" s="23" t="s">
        <v>39093</v>
      </c>
      <c r="AE902" t="s">
        <v>35397</v>
      </c>
    </row>
    <row r="903" spans="1:31" ht="14.25" customHeight="1">
      <c r="A903" s="1">
        <v>902</v>
      </c>
      <c r="B903" s="1" t="s">
        <v>10396</v>
      </c>
      <c r="C903" s="1" t="s">
        <v>11251</v>
      </c>
      <c r="D903" s="1" t="s">
        <v>1046</v>
      </c>
      <c r="E903" s="1" t="s">
        <v>40</v>
      </c>
      <c r="F903" s="1" t="s">
        <v>26342</v>
      </c>
      <c r="G903" s="14">
        <v>914940610604</v>
      </c>
      <c r="H903" s="1" t="s">
        <v>20</v>
      </c>
      <c r="I903" s="1" t="s">
        <v>41</v>
      </c>
      <c r="J903" s="1" t="s">
        <v>10</v>
      </c>
      <c r="K903" s="3" t="s">
        <v>213</v>
      </c>
      <c r="L903" s="1" t="s">
        <v>10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1"/>
      <c r="AA903" s="1" t="s">
        <v>16</v>
      </c>
      <c r="AB903" s="3" t="s">
        <v>12</v>
      </c>
      <c r="AC903" s="23" t="s">
        <v>37784</v>
      </c>
      <c r="AD903" s="23" t="s">
        <v>39094</v>
      </c>
      <c r="AE903" s="20" t="s">
        <v>47358</v>
      </c>
    </row>
    <row r="904" spans="1:31" ht="14.25" customHeight="1">
      <c r="A904" s="1">
        <v>903</v>
      </c>
      <c r="B904" s="9" t="s">
        <v>6</v>
      </c>
      <c r="C904" s="1" t="s">
        <v>11293</v>
      </c>
      <c r="D904" s="1" t="s">
        <v>11294</v>
      </c>
      <c r="E904" s="1" t="s">
        <v>308</v>
      </c>
      <c r="F904" s="1" t="s">
        <v>26362</v>
      </c>
      <c r="G904" s="14">
        <v>91944449164</v>
      </c>
      <c r="H904" s="1" t="s">
        <v>37</v>
      </c>
      <c r="I904" s="1" t="s">
        <v>41</v>
      </c>
      <c r="J904" s="1" t="s">
        <v>10</v>
      </c>
      <c r="K904" s="3" t="s">
        <v>63</v>
      </c>
      <c r="L904" s="1" t="s">
        <v>10</v>
      </c>
      <c r="M904" s="3" t="s">
        <v>213</v>
      </c>
      <c r="N904" s="3" t="str">
        <f>J904</f>
        <v>[&lt;30 Lacs]</v>
      </c>
      <c r="O904" s="3" t="s">
        <v>17</v>
      </c>
      <c r="P904" s="3" t="s">
        <v>10</v>
      </c>
      <c r="Q904" s="3"/>
      <c r="R904" s="3"/>
      <c r="S904" s="3"/>
      <c r="T904" s="3"/>
      <c r="U904" s="3"/>
      <c r="V904" s="3"/>
      <c r="W904" s="3"/>
      <c r="X904" s="3"/>
      <c r="Y904" s="3"/>
      <c r="Z904" s="1"/>
      <c r="AA904" s="1" t="s">
        <v>16</v>
      </c>
      <c r="AB904" s="3" t="s">
        <v>12</v>
      </c>
      <c r="AC904" s="23" t="s">
        <v>37784</v>
      </c>
      <c r="AD904" s="23" t="s">
        <v>39095</v>
      </c>
      <c r="AE904" s="20" t="s">
        <v>47358</v>
      </c>
    </row>
    <row r="905" spans="1:31" ht="14.25" customHeight="1">
      <c r="A905" s="1">
        <v>904</v>
      </c>
      <c r="B905" s="9" t="s">
        <v>6</v>
      </c>
      <c r="C905" s="1" t="s">
        <v>11323</v>
      </c>
      <c r="D905" s="1" t="s">
        <v>627</v>
      </c>
      <c r="E905" s="1" t="s">
        <v>824</v>
      </c>
      <c r="F905" s="1" t="s">
        <v>26378</v>
      </c>
      <c r="G905" s="14">
        <v>9140441</v>
      </c>
      <c r="H905" s="1" t="s">
        <v>8</v>
      </c>
      <c r="I905" s="1" t="s">
        <v>41</v>
      </c>
      <c r="J905" s="1" t="s">
        <v>10</v>
      </c>
      <c r="K905" s="3" t="s">
        <v>17</v>
      </c>
      <c r="L905" s="1" t="s">
        <v>10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1"/>
      <c r="AA905" s="1" t="s">
        <v>16</v>
      </c>
      <c r="AB905" s="3" t="s">
        <v>12</v>
      </c>
      <c r="AC905" s="23" t="s">
        <v>37784</v>
      </c>
      <c r="AD905" s="23" t="s">
        <v>39096</v>
      </c>
      <c r="AE905" t="s">
        <v>35398</v>
      </c>
    </row>
    <row r="906" spans="1:31" ht="14.25" customHeight="1">
      <c r="A906" s="1">
        <v>905</v>
      </c>
      <c r="B906" s="1" t="s">
        <v>10396</v>
      </c>
      <c r="C906" s="1" t="s">
        <v>11347</v>
      </c>
      <c r="D906" s="1" t="s">
        <v>2921</v>
      </c>
      <c r="E906" s="1" t="s">
        <v>14304</v>
      </c>
      <c r="F906" s="1" t="s">
        <v>34468</v>
      </c>
      <c r="G906" s="14">
        <v>91949196444</v>
      </c>
      <c r="H906" s="1" t="s">
        <v>20</v>
      </c>
      <c r="I906" s="1" t="s">
        <v>9</v>
      </c>
      <c r="J906" s="1" t="s">
        <v>10</v>
      </c>
      <c r="K906" s="3" t="s">
        <v>27</v>
      </c>
      <c r="L906" s="1" t="s">
        <v>10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1"/>
      <c r="AA906" s="1" t="s">
        <v>16</v>
      </c>
      <c r="AB906" s="3" t="s">
        <v>12</v>
      </c>
      <c r="AC906" s="23" t="s">
        <v>37784</v>
      </c>
      <c r="AD906" s="23" t="s">
        <v>39097</v>
      </c>
      <c r="AE906" t="s">
        <v>35396</v>
      </c>
    </row>
    <row r="907" spans="1:31" ht="14.25" customHeight="1">
      <c r="A907" s="1">
        <v>906</v>
      </c>
      <c r="B907" s="1" t="s">
        <v>10396</v>
      </c>
      <c r="C907" s="1" t="s">
        <v>11362</v>
      </c>
      <c r="D907" s="1" t="s">
        <v>926</v>
      </c>
      <c r="E907" s="1" t="s">
        <v>32</v>
      </c>
      <c r="F907" s="1" t="s">
        <v>26399</v>
      </c>
      <c r="G907" s="14">
        <v>9144000994</v>
      </c>
      <c r="H907" s="1" t="s">
        <v>20</v>
      </c>
      <c r="I907" s="1" t="s">
        <v>41</v>
      </c>
      <c r="J907" s="1" t="s">
        <v>10</v>
      </c>
      <c r="K907" s="3" t="s">
        <v>17</v>
      </c>
      <c r="L907" s="1" t="s">
        <v>10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1"/>
      <c r="AA907" s="1" t="s">
        <v>16</v>
      </c>
      <c r="AB907" s="3" t="s">
        <v>12</v>
      </c>
      <c r="AC907" s="23" t="s">
        <v>37784</v>
      </c>
      <c r="AD907" s="23" t="s">
        <v>39098</v>
      </c>
      <c r="AE907" t="s">
        <v>35397</v>
      </c>
    </row>
    <row r="908" spans="1:31" ht="14.25" customHeight="1">
      <c r="A908" s="1">
        <v>907</v>
      </c>
      <c r="B908" s="1" t="s">
        <v>10396</v>
      </c>
      <c r="C908" s="1" t="s">
        <v>11372</v>
      </c>
      <c r="D908" s="1" t="s">
        <v>7366</v>
      </c>
      <c r="E908" s="1" t="s">
        <v>36598</v>
      </c>
      <c r="F908" s="1" t="s">
        <v>32331</v>
      </c>
      <c r="G908" s="14">
        <v>919444944441</v>
      </c>
      <c r="H908" s="1" t="s">
        <v>20</v>
      </c>
      <c r="I908" s="1" t="s">
        <v>9</v>
      </c>
      <c r="J908" s="1" t="s">
        <v>10</v>
      </c>
      <c r="K908" s="3" t="s">
        <v>63</v>
      </c>
      <c r="L908" s="1" t="s">
        <v>10</v>
      </c>
      <c r="M908" s="3" t="s">
        <v>213</v>
      </c>
      <c r="N908" s="3" t="str">
        <f>J908</f>
        <v>[&lt;30 Lacs]</v>
      </c>
      <c r="O908" s="3" t="s">
        <v>17</v>
      </c>
      <c r="P908" s="3" t="s">
        <v>10</v>
      </c>
      <c r="Q908" s="3" t="s">
        <v>42</v>
      </c>
      <c r="R908" s="3" t="s">
        <v>10</v>
      </c>
      <c r="S908" s="3" t="s">
        <v>27</v>
      </c>
      <c r="T908" s="3" t="s">
        <v>10</v>
      </c>
      <c r="U908" s="3" t="s">
        <v>117</v>
      </c>
      <c r="V908" s="3" t="s">
        <v>10</v>
      </c>
      <c r="W908" s="3" t="s">
        <v>178</v>
      </c>
      <c r="X908" s="3" t="s">
        <v>10</v>
      </c>
      <c r="Y908" s="3" t="s">
        <v>171</v>
      </c>
      <c r="Z908" s="1" t="s">
        <v>10</v>
      </c>
      <c r="AA908" s="1" t="s">
        <v>16</v>
      </c>
      <c r="AB908" s="3" t="s">
        <v>12</v>
      </c>
      <c r="AC908" s="23" t="s">
        <v>37784</v>
      </c>
      <c r="AD908" s="23" t="s">
        <v>39099</v>
      </c>
      <c r="AE908" t="s">
        <v>35398</v>
      </c>
    </row>
    <row r="909" spans="1:31" ht="14.25" customHeight="1">
      <c r="A909" s="1">
        <v>908</v>
      </c>
      <c r="B909" s="1" t="s">
        <v>10396</v>
      </c>
      <c r="C909" s="1" t="s">
        <v>11373</v>
      </c>
      <c r="D909" s="1" t="s">
        <v>773</v>
      </c>
      <c r="E909" s="1" t="s">
        <v>35848</v>
      </c>
      <c r="F909" s="1" t="s">
        <v>34471</v>
      </c>
      <c r="G909" s="14">
        <v>9190999911</v>
      </c>
      <c r="H909" s="1" t="s">
        <v>20</v>
      </c>
      <c r="I909" s="1" t="s">
        <v>62</v>
      </c>
      <c r="J909" s="1" t="s">
        <v>10</v>
      </c>
      <c r="K909" s="3" t="s">
        <v>42</v>
      </c>
      <c r="L909" s="1" t="s">
        <v>10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1"/>
      <c r="AA909" s="1" t="s">
        <v>16</v>
      </c>
      <c r="AB909" s="3" t="s">
        <v>12</v>
      </c>
      <c r="AC909" s="23" t="s">
        <v>37784</v>
      </c>
      <c r="AD909" s="23" t="s">
        <v>39100</v>
      </c>
      <c r="AE909" t="s">
        <v>35397</v>
      </c>
    </row>
    <row r="910" spans="1:31" ht="14.25" customHeight="1">
      <c r="A910" s="1">
        <v>909</v>
      </c>
      <c r="B910" s="1" t="s">
        <v>10396</v>
      </c>
      <c r="C910" s="1" t="s">
        <v>11416</v>
      </c>
      <c r="D910" s="1" t="s">
        <v>371</v>
      </c>
      <c r="E910" s="1" t="s">
        <v>139</v>
      </c>
      <c r="F910" s="1" t="s">
        <v>26426</v>
      </c>
      <c r="G910" s="14">
        <v>91944606014</v>
      </c>
      <c r="H910" s="1" t="s">
        <v>20</v>
      </c>
      <c r="I910" s="1" t="s">
        <v>9</v>
      </c>
      <c r="J910" s="1" t="s">
        <v>10</v>
      </c>
      <c r="K910" s="3" t="s">
        <v>42</v>
      </c>
      <c r="L910" s="1" t="s">
        <v>10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1"/>
      <c r="AA910" s="1" t="s">
        <v>16</v>
      </c>
      <c r="AB910" s="3" t="s">
        <v>12</v>
      </c>
      <c r="AC910" s="23" t="s">
        <v>37784</v>
      </c>
      <c r="AD910" s="23" t="s">
        <v>39101</v>
      </c>
      <c r="AE910" s="20" t="s">
        <v>47358</v>
      </c>
    </row>
    <row r="911" spans="1:31" ht="14.25" customHeight="1">
      <c r="A911" s="1">
        <v>910</v>
      </c>
      <c r="B911" s="1" t="s">
        <v>10396</v>
      </c>
      <c r="C911" s="1" t="s">
        <v>11441</v>
      </c>
      <c r="D911" s="1" t="s">
        <v>10205</v>
      </c>
      <c r="E911" s="1" t="s">
        <v>2705</v>
      </c>
      <c r="F911" s="1" t="s">
        <v>11442</v>
      </c>
      <c r="G911" s="14">
        <v>919909990460</v>
      </c>
      <c r="H911" s="1" t="s">
        <v>20</v>
      </c>
      <c r="I911" s="1" t="s">
        <v>41</v>
      </c>
      <c r="J911" s="1" t="s">
        <v>10</v>
      </c>
      <c r="K911" s="3" t="s">
        <v>63</v>
      </c>
      <c r="L911" s="1" t="s">
        <v>10</v>
      </c>
      <c r="M911" s="3" t="s">
        <v>213</v>
      </c>
      <c r="N911" s="3" t="str">
        <f>J911</f>
        <v>[&lt;30 Lacs]</v>
      </c>
      <c r="O911" s="3" t="s">
        <v>17</v>
      </c>
      <c r="P911" s="3" t="s">
        <v>10</v>
      </c>
      <c r="Q911" s="3" t="s">
        <v>42</v>
      </c>
      <c r="R911" s="3" t="s">
        <v>10</v>
      </c>
      <c r="S911" s="3" t="s">
        <v>27</v>
      </c>
      <c r="T911" s="3" t="s">
        <v>10</v>
      </c>
      <c r="U911" s="3" t="s">
        <v>117</v>
      </c>
      <c r="V911" s="3" t="s">
        <v>10</v>
      </c>
      <c r="W911" s="3" t="s">
        <v>178</v>
      </c>
      <c r="X911" s="3" t="s">
        <v>10</v>
      </c>
      <c r="Y911" s="3" t="s">
        <v>171</v>
      </c>
      <c r="Z911" s="1" t="s">
        <v>10</v>
      </c>
      <c r="AA911" s="1" t="s">
        <v>16</v>
      </c>
      <c r="AB911" s="3" t="s">
        <v>12</v>
      </c>
      <c r="AC911" s="23" t="s">
        <v>37784</v>
      </c>
      <c r="AD911" s="23" t="s">
        <v>39102</v>
      </c>
      <c r="AE911" s="20" t="s">
        <v>47358</v>
      </c>
    </row>
    <row r="912" spans="1:31" ht="14.25" customHeight="1">
      <c r="A912" s="1">
        <v>911</v>
      </c>
      <c r="B912" s="1" t="s">
        <v>10396</v>
      </c>
      <c r="C912" s="1" t="s">
        <v>11447</v>
      </c>
      <c r="D912" s="1" t="s">
        <v>6379</v>
      </c>
      <c r="E912" s="1" t="s">
        <v>40</v>
      </c>
      <c r="F912" s="1" t="s">
        <v>34478</v>
      </c>
      <c r="G912" s="14">
        <v>9169904090</v>
      </c>
      <c r="H912" s="1" t="s">
        <v>8</v>
      </c>
      <c r="I912" s="1" t="s">
        <v>62</v>
      </c>
      <c r="J912" s="1" t="s">
        <v>10</v>
      </c>
      <c r="K912" s="3" t="s">
        <v>213</v>
      </c>
      <c r="L912" s="1" t="s">
        <v>10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1"/>
      <c r="AA912" s="1" t="s">
        <v>16</v>
      </c>
      <c r="AB912" s="3" t="s">
        <v>12</v>
      </c>
      <c r="AC912" s="23" t="s">
        <v>37784</v>
      </c>
      <c r="AD912" s="23" t="s">
        <v>39103</v>
      </c>
      <c r="AE912" s="20" t="s">
        <v>47358</v>
      </c>
    </row>
    <row r="913" spans="1:31" ht="14.25" customHeight="1">
      <c r="A913" s="1">
        <v>912</v>
      </c>
      <c r="B913" s="1" t="s">
        <v>10396</v>
      </c>
      <c r="C913" s="1" t="s">
        <v>11485</v>
      </c>
      <c r="D913" s="1" t="s">
        <v>1015</v>
      </c>
      <c r="E913" s="1" t="s">
        <v>139</v>
      </c>
      <c r="F913" s="1" t="s">
        <v>26456</v>
      </c>
      <c r="G913" s="14">
        <v>919444914049</v>
      </c>
      <c r="H913" s="1" t="s">
        <v>8</v>
      </c>
      <c r="I913" s="1" t="s">
        <v>9</v>
      </c>
      <c r="J913" s="1" t="s">
        <v>10</v>
      </c>
      <c r="K913" s="3" t="s">
        <v>42</v>
      </c>
      <c r="L913" s="1" t="s">
        <v>10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1"/>
      <c r="AA913" s="1" t="s">
        <v>16</v>
      </c>
      <c r="AB913" s="3" t="s">
        <v>12</v>
      </c>
      <c r="AC913" s="23" t="s">
        <v>37784</v>
      </c>
      <c r="AD913" s="23" t="s">
        <v>39104</v>
      </c>
      <c r="AE913" t="s">
        <v>35398</v>
      </c>
    </row>
    <row r="914" spans="1:31" ht="14.25" customHeight="1">
      <c r="A914" s="1">
        <v>913</v>
      </c>
      <c r="B914" s="9" t="s">
        <v>6</v>
      </c>
      <c r="C914" s="1" t="s">
        <v>11497</v>
      </c>
      <c r="D914" s="1" t="s">
        <v>841</v>
      </c>
      <c r="E914" s="1" t="s">
        <v>487</v>
      </c>
      <c r="F914" s="1" t="s">
        <v>26461</v>
      </c>
      <c r="G914" s="14">
        <v>9194946049</v>
      </c>
      <c r="H914" s="1" t="s">
        <v>15</v>
      </c>
      <c r="I914" s="1" t="s">
        <v>62</v>
      </c>
      <c r="J914" s="1" t="s">
        <v>10</v>
      </c>
      <c r="K914" s="3" t="s">
        <v>17</v>
      </c>
      <c r="L914" s="1" t="s">
        <v>10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1"/>
      <c r="AA914" s="1" t="s">
        <v>11</v>
      </c>
      <c r="AB914" s="3" t="s">
        <v>13</v>
      </c>
      <c r="AC914" s="23" t="s">
        <v>37784</v>
      </c>
      <c r="AD914" s="23" t="s">
        <v>39105</v>
      </c>
      <c r="AE914" t="s">
        <v>35397</v>
      </c>
    </row>
    <row r="915" spans="1:31" ht="14.25" customHeight="1">
      <c r="A915" s="1">
        <v>914</v>
      </c>
      <c r="B915" s="9" t="s">
        <v>6</v>
      </c>
      <c r="C915" s="1" t="s">
        <v>11501</v>
      </c>
      <c r="D915" s="1" t="s">
        <v>11502</v>
      </c>
      <c r="E915" s="1" t="s">
        <v>11503</v>
      </c>
      <c r="F915" s="1" t="s">
        <v>26463</v>
      </c>
      <c r="G915" s="14">
        <v>919466066646</v>
      </c>
      <c r="H915" s="1" t="s">
        <v>8</v>
      </c>
      <c r="I915" s="1" t="s">
        <v>41</v>
      </c>
      <c r="J915" s="1" t="s">
        <v>10</v>
      </c>
      <c r="K915" s="3" t="s">
        <v>42</v>
      </c>
      <c r="L915" s="1" t="s">
        <v>10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1"/>
      <c r="AA915" s="1" t="s">
        <v>16</v>
      </c>
      <c r="AB915" s="3" t="s">
        <v>12</v>
      </c>
      <c r="AC915" s="23" t="s">
        <v>37784</v>
      </c>
      <c r="AD915" s="23" t="s">
        <v>39106</v>
      </c>
      <c r="AE915" s="20" t="s">
        <v>47358</v>
      </c>
    </row>
    <row r="916" spans="1:31" ht="14.25" customHeight="1">
      <c r="A916" s="1">
        <v>915</v>
      </c>
      <c r="B916" s="1" t="s">
        <v>10396</v>
      </c>
      <c r="C916" s="1" t="s">
        <v>11508</v>
      </c>
      <c r="D916" s="1" t="s">
        <v>7508</v>
      </c>
      <c r="E916" s="1" t="s">
        <v>318</v>
      </c>
      <c r="F916" s="1" t="s">
        <v>26468</v>
      </c>
      <c r="G916" s="14">
        <v>919919009419</v>
      </c>
      <c r="H916" s="1" t="s">
        <v>8</v>
      </c>
      <c r="I916" s="1" t="s">
        <v>62</v>
      </c>
      <c r="J916" s="1" t="s">
        <v>10</v>
      </c>
      <c r="K916" s="3" t="s">
        <v>17</v>
      </c>
      <c r="L916" s="1" t="s">
        <v>10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1"/>
      <c r="AA916" s="1" t="s">
        <v>16</v>
      </c>
      <c r="AB916" s="3" t="s">
        <v>12</v>
      </c>
      <c r="AC916" s="23" t="s">
        <v>37784</v>
      </c>
      <c r="AD916" s="23" t="s">
        <v>39107</v>
      </c>
      <c r="AE916" t="s">
        <v>35398</v>
      </c>
    </row>
    <row r="917" spans="1:31" ht="14.25" customHeight="1">
      <c r="A917" s="1">
        <v>916</v>
      </c>
      <c r="B917" s="1" t="s">
        <v>10396</v>
      </c>
      <c r="C917" s="1" t="s">
        <v>11522</v>
      </c>
      <c r="D917" s="1" t="s">
        <v>13153</v>
      </c>
      <c r="E917" s="1" t="s">
        <v>447</v>
      </c>
      <c r="F917" s="1" t="s">
        <v>11523</v>
      </c>
      <c r="G917" s="14">
        <v>916991919</v>
      </c>
      <c r="H917" s="1" t="s">
        <v>8</v>
      </c>
      <c r="I917" s="1" t="s">
        <v>41</v>
      </c>
      <c r="J917" s="1" t="s">
        <v>10</v>
      </c>
      <c r="K917" s="3" t="s">
        <v>42</v>
      </c>
      <c r="L917" s="1" t="s">
        <v>10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1"/>
      <c r="AA917" s="1" t="s">
        <v>16</v>
      </c>
      <c r="AB917" s="3" t="s">
        <v>12</v>
      </c>
      <c r="AC917" s="23" t="s">
        <v>37784</v>
      </c>
      <c r="AD917" s="23" t="s">
        <v>39108</v>
      </c>
      <c r="AE917" t="s">
        <v>35398</v>
      </c>
    </row>
    <row r="918" spans="1:31" ht="14.25" customHeight="1">
      <c r="A918" s="1">
        <v>917</v>
      </c>
      <c r="B918" s="1" t="s">
        <v>10396</v>
      </c>
      <c r="C918" s="1" t="s">
        <v>11537</v>
      </c>
      <c r="D918" s="1" t="s">
        <v>683</v>
      </c>
      <c r="E918" s="1" t="s">
        <v>139</v>
      </c>
      <c r="F918" s="1" t="s">
        <v>26481</v>
      </c>
      <c r="G918" s="14">
        <v>91999911110</v>
      </c>
      <c r="H918" s="1" t="s">
        <v>8</v>
      </c>
      <c r="I918" s="1" t="s">
        <v>9</v>
      </c>
      <c r="J918" s="1" t="s">
        <v>10</v>
      </c>
      <c r="K918" s="3" t="s">
        <v>42</v>
      </c>
      <c r="L918" s="1" t="s">
        <v>10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1"/>
      <c r="AA918" s="1" t="s">
        <v>16</v>
      </c>
      <c r="AB918" s="3" t="s">
        <v>12</v>
      </c>
      <c r="AC918" s="23" t="s">
        <v>37784</v>
      </c>
      <c r="AD918" s="23" t="s">
        <v>39109</v>
      </c>
      <c r="AE918" t="s">
        <v>35396</v>
      </c>
    </row>
    <row r="919" spans="1:31" ht="14.25" customHeight="1">
      <c r="A919" s="1">
        <v>918</v>
      </c>
      <c r="B919" s="1" t="s">
        <v>10396</v>
      </c>
      <c r="C919" s="1" t="s">
        <v>11540</v>
      </c>
      <c r="D919" s="1" t="s">
        <v>959</v>
      </c>
      <c r="E919" s="1" t="s">
        <v>724</v>
      </c>
      <c r="F919" s="1" t="s">
        <v>26484</v>
      </c>
      <c r="G919" s="14">
        <v>919446064446</v>
      </c>
      <c r="H919" s="1" t="s">
        <v>20</v>
      </c>
      <c r="I919" s="1" t="s">
        <v>9</v>
      </c>
      <c r="J919" s="1" t="s">
        <v>10</v>
      </c>
      <c r="K919" s="3" t="s">
        <v>63</v>
      </c>
      <c r="L919" s="1" t="s">
        <v>10</v>
      </c>
      <c r="M919" s="3" t="s">
        <v>171</v>
      </c>
      <c r="N919" s="3" t="str">
        <f>J919</f>
        <v>[&lt;30 Lacs]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1"/>
      <c r="AA919" s="1" t="s">
        <v>16</v>
      </c>
      <c r="AB919" s="3" t="s">
        <v>12</v>
      </c>
      <c r="AC919" s="23" t="s">
        <v>37784</v>
      </c>
      <c r="AD919" s="23" t="s">
        <v>39110</v>
      </c>
      <c r="AE919" t="s">
        <v>35397</v>
      </c>
    </row>
    <row r="920" spans="1:31" ht="14.25" customHeight="1">
      <c r="A920" s="1">
        <v>919</v>
      </c>
      <c r="B920" s="9" t="s">
        <v>6</v>
      </c>
      <c r="C920" s="1" t="s">
        <v>11572</v>
      </c>
      <c r="D920" s="1" t="s">
        <v>230</v>
      </c>
      <c r="E920" s="1" t="s">
        <v>328</v>
      </c>
      <c r="F920" s="1" t="s">
        <v>26497</v>
      </c>
      <c r="G920" s="14">
        <v>919994966969</v>
      </c>
      <c r="H920" s="1" t="s">
        <v>8</v>
      </c>
      <c r="I920" s="1" t="s">
        <v>41</v>
      </c>
      <c r="J920" s="1" t="s">
        <v>10</v>
      </c>
      <c r="K920" s="3" t="s">
        <v>42</v>
      </c>
      <c r="L920" s="1" t="s">
        <v>10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1"/>
      <c r="AA920" s="1" t="s">
        <v>16</v>
      </c>
      <c r="AB920" s="3" t="s">
        <v>12</v>
      </c>
      <c r="AC920" s="23" t="s">
        <v>37784</v>
      </c>
      <c r="AD920" s="23" t="s">
        <v>39111</v>
      </c>
      <c r="AE920" t="s">
        <v>35397</v>
      </c>
    </row>
    <row r="921" spans="1:31" ht="14.25" customHeight="1">
      <c r="A921" s="1">
        <v>920</v>
      </c>
      <c r="B921" s="1" t="s">
        <v>10396</v>
      </c>
      <c r="C921" s="1" t="s">
        <v>11600</v>
      </c>
      <c r="D921" s="1" t="s">
        <v>11601</v>
      </c>
      <c r="E921" s="1" t="s">
        <v>1311</v>
      </c>
      <c r="F921" s="1" t="s">
        <v>26511</v>
      </c>
      <c r="G921" s="14">
        <v>91990996166</v>
      </c>
      <c r="H921" s="1" t="s">
        <v>8</v>
      </c>
      <c r="I921" s="1" t="s">
        <v>9</v>
      </c>
      <c r="J921" s="1" t="s">
        <v>10</v>
      </c>
      <c r="K921" s="3" t="s">
        <v>178</v>
      </c>
      <c r="L921" s="1" t="s">
        <v>10</v>
      </c>
      <c r="M921" s="3" t="s">
        <v>171</v>
      </c>
      <c r="N921" s="3" t="str">
        <f>J921</f>
        <v>[&lt;30 Lacs]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1"/>
      <c r="AA921" s="1" t="s">
        <v>16</v>
      </c>
      <c r="AB921" s="3" t="s">
        <v>12</v>
      </c>
      <c r="AC921" s="23" t="s">
        <v>37784</v>
      </c>
      <c r="AD921" s="23" t="s">
        <v>39112</v>
      </c>
      <c r="AE921" t="s">
        <v>35397</v>
      </c>
    </row>
    <row r="922" spans="1:31" ht="14.25" customHeight="1">
      <c r="A922" s="1">
        <v>921</v>
      </c>
      <c r="B922" s="9" t="s">
        <v>6</v>
      </c>
      <c r="C922" s="1" t="s">
        <v>11648</v>
      </c>
      <c r="D922" s="1" t="s">
        <v>889</v>
      </c>
      <c r="E922" s="1" t="s">
        <v>40</v>
      </c>
      <c r="F922" s="1" t="s">
        <v>26536</v>
      </c>
      <c r="G922" s="14">
        <v>919099410</v>
      </c>
      <c r="H922" s="1" t="s">
        <v>8</v>
      </c>
      <c r="I922" s="1" t="s">
        <v>62</v>
      </c>
      <c r="J922" s="1" t="s">
        <v>10</v>
      </c>
      <c r="K922" s="3" t="s">
        <v>17</v>
      </c>
      <c r="L922" s="1" t="s">
        <v>10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1"/>
      <c r="AA922" s="1" t="s">
        <v>11</v>
      </c>
      <c r="AB922" s="3" t="s">
        <v>13</v>
      </c>
      <c r="AC922" s="23" t="s">
        <v>37784</v>
      </c>
      <c r="AD922" s="23" t="s">
        <v>39113</v>
      </c>
      <c r="AE922" t="s">
        <v>35397</v>
      </c>
    </row>
    <row r="923" spans="1:31" ht="14.25" customHeight="1">
      <c r="A923" s="1">
        <v>922</v>
      </c>
      <c r="B923" s="9" t="s">
        <v>6</v>
      </c>
      <c r="C923" s="1" t="s">
        <v>11714</v>
      </c>
      <c r="D923" s="1" t="s">
        <v>1518</v>
      </c>
      <c r="E923" s="1" t="s">
        <v>11715</v>
      </c>
      <c r="F923" s="1" t="s">
        <v>26573</v>
      </c>
      <c r="G923" s="14">
        <v>91494094649</v>
      </c>
      <c r="H923" s="1" t="s">
        <v>15</v>
      </c>
      <c r="I923" s="1" t="s">
        <v>62</v>
      </c>
      <c r="J923" s="1" t="s">
        <v>10</v>
      </c>
      <c r="K923" s="3" t="s">
        <v>63</v>
      </c>
      <c r="L923" s="1" t="s">
        <v>10</v>
      </c>
      <c r="M923" s="4" t="s">
        <v>17</v>
      </c>
      <c r="N923" s="3" t="str">
        <f>J923</f>
        <v>[&lt;30 Lacs]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1"/>
      <c r="AA923" s="1" t="s">
        <v>16</v>
      </c>
      <c r="AB923" s="3" t="s">
        <v>56</v>
      </c>
      <c r="AC923" s="23" t="s">
        <v>37784</v>
      </c>
      <c r="AD923" s="23" t="s">
        <v>39114</v>
      </c>
      <c r="AE923" t="s">
        <v>35398</v>
      </c>
    </row>
    <row r="924" spans="1:31" ht="14.25" customHeight="1">
      <c r="A924" s="1">
        <v>923</v>
      </c>
      <c r="B924" s="9" t="s">
        <v>6</v>
      </c>
      <c r="C924" s="1" t="s">
        <v>11721</v>
      </c>
      <c r="D924" s="1" t="s">
        <v>1015</v>
      </c>
      <c r="E924" s="1" t="s">
        <v>5628</v>
      </c>
      <c r="F924" s="1" t="s">
        <v>26576</v>
      </c>
      <c r="G924" s="14">
        <v>91414040440</v>
      </c>
      <c r="H924" s="1" t="s">
        <v>8</v>
      </c>
      <c r="I924" s="1" t="s">
        <v>9</v>
      </c>
      <c r="J924" s="1" t="s">
        <v>10</v>
      </c>
      <c r="K924" s="3" t="s">
        <v>17</v>
      </c>
      <c r="L924" s="1" t="s">
        <v>10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1"/>
      <c r="AA924" s="1" t="s">
        <v>11</v>
      </c>
      <c r="AB924" s="3" t="s">
        <v>538</v>
      </c>
      <c r="AC924" s="23" t="s">
        <v>37784</v>
      </c>
      <c r="AD924" s="23" t="s">
        <v>39115</v>
      </c>
      <c r="AE924" t="s">
        <v>35396</v>
      </c>
    </row>
    <row r="925" spans="1:31" ht="14.25" customHeight="1">
      <c r="A925" s="1">
        <v>924</v>
      </c>
      <c r="B925" s="9" t="s">
        <v>6</v>
      </c>
      <c r="C925" s="1" t="s">
        <v>11726</v>
      </c>
      <c r="D925" s="1" t="s">
        <v>11727</v>
      </c>
      <c r="E925" s="1" t="s">
        <v>785</v>
      </c>
      <c r="F925" s="1" t="s">
        <v>26579</v>
      </c>
      <c r="G925" s="14">
        <v>914144160960</v>
      </c>
      <c r="H925" s="1" t="s">
        <v>8</v>
      </c>
      <c r="I925" s="1" t="s">
        <v>62</v>
      </c>
      <c r="J925" s="1" t="s">
        <v>10</v>
      </c>
      <c r="K925" s="3" t="s">
        <v>17</v>
      </c>
      <c r="L925" s="1" t="s">
        <v>10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1"/>
      <c r="AA925" s="1" t="s">
        <v>16</v>
      </c>
      <c r="AB925" s="3" t="s">
        <v>12</v>
      </c>
      <c r="AC925" s="23" t="s">
        <v>37784</v>
      </c>
      <c r="AD925" s="23" t="s">
        <v>39116</v>
      </c>
      <c r="AE925" s="20" t="s">
        <v>47358</v>
      </c>
    </row>
    <row r="926" spans="1:31" ht="14.25" customHeight="1">
      <c r="A926" s="1">
        <v>925</v>
      </c>
      <c r="B926" s="9" t="s">
        <v>6</v>
      </c>
      <c r="C926" s="1" t="s">
        <v>11750</v>
      </c>
      <c r="D926" s="1" t="s">
        <v>11751</v>
      </c>
      <c r="E926" s="1" t="s">
        <v>680</v>
      </c>
      <c r="F926" s="1" t="s">
        <v>26591</v>
      </c>
      <c r="G926" s="14">
        <v>919601444646</v>
      </c>
      <c r="H926" s="1" t="s">
        <v>8</v>
      </c>
      <c r="I926" s="1" t="s">
        <v>62</v>
      </c>
      <c r="J926" s="1" t="s">
        <v>10</v>
      </c>
      <c r="K926" s="11" t="s">
        <v>13</v>
      </c>
      <c r="L926" s="1" t="s">
        <v>10</v>
      </c>
      <c r="M926" s="3" t="s">
        <v>321</v>
      </c>
      <c r="N926" s="3" t="str">
        <f>J926</f>
        <v>[&lt;30 Lacs]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1"/>
      <c r="AA926" s="1" t="s">
        <v>11</v>
      </c>
      <c r="AB926" s="3" t="s">
        <v>990</v>
      </c>
      <c r="AC926" s="23" t="s">
        <v>37784</v>
      </c>
      <c r="AD926" s="23" t="s">
        <v>39117</v>
      </c>
      <c r="AE926" t="s">
        <v>35398</v>
      </c>
    </row>
    <row r="927" spans="1:31" ht="14.25" customHeight="1">
      <c r="A927" s="1">
        <v>926</v>
      </c>
      <c r="B927" s="1" t="s">
        <v>10396</v>
      </c>
      <c r="C927" s="1" t="s">
        <v>11752</v>
      </c>
      <c r="D927" s="1" t="s">
        <v>502</v>
      </c>
      <c r="E927" s="1" t="s">
        <v>5377</v>
      </c>
      <c r="F927" s="1" t="s">
        <v>32370</v>
      </c>
      <c r="G927" s="14">
        <v>9166694949</v>
      </c>
      <c r="H927" s="1" t="s">
        <v>8</v>
      </c>
      <c r="I927" s="1" t="s">
        <v>62</v>
      </c>
      <c r="J927" s="1" t="s">
        <v>10</v>
      </c>
      <c r="K927" s="3" t="s">
        <v>17</v>
      </c>
      <c r="L927" s="1" t="s">
        <v>10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1"/>
      <c r="AA927" s="1" t="s">
        <v>11</v>
      </c>
      <c r="AB927" s="3" t="s">
        <v>56</v>
      </c>
      <c r="AC927" s="23" t="s">
        <v>37784</v>
      </c>
      <c r="AD927" s="23" t="s">
        <v>39118</v>
      </c>
      <c r="AE927" t="s">
        <v>35396</v>
      </c>
    </row>
    <row r="928" spans="1:31" ht="14.25" customHeight="1">
      <c r="A928" s="1">
        <v>927</v>
      </c>
      <c r="B928" s="1" t="s">
        <v>10396</v>
      </c>
      <c r="C928" s="1" t="s">
        <v>11754</v>
      </c>
      <c r="D928" s="1" t="s">
        <v>344</v>
      </c>
      <c r="E928" s="1" t="s">
        <v>40</v>
      </c>
      <c r="F928" s="1" t="s">
        <v>26593</v>
      </c>
      <c r="G928" s="14">
        <v>919409409900</v>
      </c>
      <c r="H928" s="1" t="s">
        <v>20</v>
      </c>
      <c r="I928" s="1" t="s">
        <v>41</v>
      </c>
      <c r="J928" s="1" t="s">
        <v>10</v>
      </c>
      <c r="K928" s="3" t="s">
        <v>63</v>
      </c>
      <c r="L928" s="1" t="s">
        <v>10</v>
      </c>
      <c r="M928" s="3" t="s">
        <v>213</v>
      </c>
      <c r="N928" s="3" t="str">
        <f t="shared" ref="N928:N929" si="21">J928</f>
        <v>[&lt;30 Lacs]</v>
      </c>
      <c r="O928" s="3" t="s">
        <v>17</v>
      </c>
      <c r="P928" s="3" t="s">
        <v>10</v>
      </c>
      <c r="Q928" s="3" t="s">
        <v>42</v>
      </c>
      <c r="R928" s="3" t="s">
        <v>10</v>
      </c>
      <c r="S928" s="3" t="s">
        <v>27</v>
      </c>
      <c r="T928" s="3" t="s">
        <v>10</v>
      </c>
      <c r="U928" s="3" t="s">
        <v>117</v>
      </c>
      <c r="V928" s="3" t="s">
        <v>10</v>
      </c>
      <c r="W928" s="3" t="s">
        <v>178</v>
      </c>
      <c r="X928" s="3" t="s">
        <v>10</v>
      </c>
      <c r="Y928" s="3" t="s">
        <v>171</v>
      </c>
      <c r="Z928" s="1" t="s">
        <v>10</v>
      </c>
      <c r="AA928" s="1" t="s">
        <v>16</v>
      </c>
      <c r="AB928" s="3" t="s">
        <v>12</v>
      </c>
      <c r="AC928" s="23" t="s">
        <v>37784</v>
      </c>
      <c r="AD928" s="23" t="s">
        <v>39119</v>
      </c>
      <c r="AE928" t="s">
        <v>35397</v>
      </c>
    </row>
    <row r="929" spans="1:31" ht="14.25" customHeight="1">
      <c r="A929" s="1">
        <v>928</v>
      </c>
      <c r="B929" s="9" t="s">
        <v>6</v>
      </c>
      <c r="C929" s="1" t="s">
        <v>11757</v>
      </c>
      <c r="D929" s="1" t="s">
        <v>10443</v>
      </c>
      <c r="E929" s="1" t="s">
        <v>558</v>
      </c>
      <c r="F929" s="1" t="s">
        <v>34507</v>
      </c>
      <c r="G929" s="14">
        <v>9199966994</v>
      </c>
      <c r="H929" s="1" t="s">
        <v>15</v>
      </c>
      <c r="I929" s="1" t="s">
        <v>41</v>
      </c>
      <c r="J929" s="1" t="s">
        <v>10</v>
      </c>
      <c r="K929" s="3" t="s">
        <v>213</v>
      </c>
      <c r="L929" s="1" t="s">
        <v>10</v>
      </c>
      <c r="M929" s="4" t="s">
        <v>17</v>
      </c>
      <c r="N929" s="3" t="str">
        <f t="shared" si="21"/>
        <v>[&lt;30 Lacs]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1"/>
      <c r="AA929" s="1" t="s">
        <v>16</v>
      </c>
      <c r="AB929" s="3" t="s">
        <v>12</v>
      </c>
      <c r="AC929" s="23" t="s">
        <v>37784</v>
      </c>
      <c r="AD929" s="23" t="s">
        <v>39120</v>
      </c>
      <c r="AE929" s="20" t="s">
        <v>47358</v>
      </c>
    </row>
    <row r="930" spans="1:31" ht="14.25" customHeight="1">
      <c r="A930" s="1">
        <v>929</v>
      </c>
      <c r="B930" s="9" t="s">
        <v>6</v>
      </c>
      <c r="C930" s="1" t="s">
        <v>11765</v>
      </c>
      <c r="D930" s="1" t="s">
        <v>2064</v>
      </c>
      <c r="E930" s="1" t="s">
        <v>680</v>
      </c>
      <c r="F930" s="1" t="s">
        <v>26597</v>
      </c>
      <c r="G930" s="14">
        <v>9199491649</v>
      </c>
      <c r="H930" s="1" t="s">
        <v>20</v>
      </c>
      <c r="I930" s="1" t="s">
        <v>62</v>
      </c>
      <c r="J930" s="1" t="s">
        <v>10</v>
      </c>
      <c r="K930" s="3" t="s">
        <v>17</v>
      </c>
      <c r="L930" s="1" t="s">
        <v>10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1"/>
      <c r="AA930" s="1" t="s">
        <v>11</v>
      </c>
      <c r="AB930" s="3" t="s">
        <v>321</v>
      </c>
      <c r="AC930" s="23" t="s">
        <v>37784</v>
      </c>
      <c r="AD930" s="23" t="s">
        <v>39121</v>
      </c>
      <c r="AE930" t="s">
        <v>35398</v>
      </c>
    </row>
    <row r="931" spans="1:31" ht="14.25" customHeight="1">
      <c r="A931" s="1">
        <v>930</v>
      </c>
      <c r="B931" s="1" t="s">
        <v>10396</v>
      </c>
      <c r="C931" s="1" t="s">
        <v>11819</v>
      </c>
      <c r="D931" s="1" t="s">
        <v>5328</v>
      </c>
      <c r="E931" s="1" t="s">
        <v>139</v>
      </c>
      <c r="F931" s="1" t="s">
        <v>26622</v>
      </c>
      <c r="G931" s="14">
        <v>919444004</v>
      </c>
      <c r="H931" s="1" t="s">
        <v>20</v>
      </c>
      <c r="I931" s="1" t="s">
        <v>9</v>
      </c>
      <c r="J931" s="1" t="s">
        <v>10</v>
      </c>
      <c r="K931" s="3" t="s">
        <v>42</v>
      </c>
      <c r="L931" s="1" t="s">
        <v>10</v>
      </c>
      <c r="M931" s="3" t="s">
        <v>27</v>
      </c>
      <c r="N931" s="3" t="str">
        <f>J931</f>
        <v>[&lt;30 Lacs]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1"/>
      <c r="AA931" s="1" t="s">
        <v>16</v>
      </c>
      <c r="AB931" s="3" t="s">
        <v>12</v>
      </c>
      <c r="AC931" s="23" t="s">
        <v>37784</v>
      </c>
      <c r="AD931" s="23" t="s">
        <v>38877</v>
      </c>
      <c r="AE931" t="s">
        <v>35396</v>
      </c>
    </row>
    <row r="932" spans="1:31" ht="14.25" customHeight="1">
      <c r="A932" s="1">
        <v>931</v>
      </c>
      <c r="B932" s="1" t="s">
        <v>10396</v>
      </c>
      <c r="C932" s="1" t="s">
        <v>11834</v>
      </c>
      <c r="D932" s="1" t="s">
        <v>35478</v>
      </c>
      <c r="E932" s="1" t="s">
        <v>87</v>
      </c>
      <c r="F932" s="1" t="s">
        <v>26630</v>
      </c>
      <c r="G932" s="14">
        <v>919444404641</v>
      </c>
      <c r="H932" s="1" t="s">
        <v>20</v>
      </c>
      <c r="I932" s="1" t="s">
        <v>62</v>
      </c>
      <c r="J932" s="1" t="s">
        <v>10</v>
      </c>
      <c r="K932" s="3" t="s">
        <v>42</v>
      </c>
      <c r="L932" s="1" t="s">
        <v>10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1"/>
      <c r="AA932" s="1" t="s">
        <v>16</v>
      </c>
      <c r="AB932" s="3" t="s">
        <v>12</v>
      </c>
      <c r="AC932" s="23" t="s">
        <v>37784</v>
      </c>
      <c r="AD932" s="23" t="s">
        <v>39122</v>
      </c>
      <c r="AE932" t="s">
        <v>35397</v>
      </c>
    </row>
    <row r="933" spans="1:31" ht="14.25" customHeight="1">
      <c r="A933" s="1">
        <v>932</v>
      </c>
      <c r="B933" s="9" t="s">
        <v>6</v>
      </c>
      <c r="C933" s="1" t="s">
        <v>11848</v>
      </c>
      <c r="D933" s="1" t="s">
        <v>605</v>
      </c>
      <c r="E933" s="1" t="s">
        <v>139</v>
      </c>
      <c r="F933" s="1" t="s">
        <v>26638</v>
      </c>
      <c r="G933" s="14">
        <v>91949114966</v>
      </c>
      <c r="H933" s="1" t="s">
        <v>20</v>
      </c>
      <c r="I933" s="1" t="s">
        <v>41</v>
      </c>
      <c r="J933" s="1" t="s">
        <v>10</v>
      </c>
      <c r="K933" s="3" t="s">
        <v>42</v>
      </c>
      <c r="L933" s="1" t="s">
        <v>10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1"/>
      <c r="AA933" s="1" t="s">
        <v>16</v>
      </c>
      <c r="AB933" s="3" t="s">
        <v>12</v>
      </c>
      <c r="AC933" s="23" t="s">
        <v>37784</v>
      </c>
      <c r="AD933" s="23" t="s">
        <v>39123</v>
      </c>
      <c r="AE933" t="s">
        <v>35397</v>
      </c>
    </row>
    <row r="934" spans="1:31" ht="14.25" customHeight="1">
      <c r="A934" s="1">
        <v>933</v>
      </c>
      <c r="B934" s="1" t="s">
        <v>10396</v>
      </c>
      <c r="C934" s="1" t="s">
        <v>11864</v>
      </c>
      <c r="D934" s="1" t="s">
        <v>35479</v>
      </c>
      <c r="E934" s="1" t="s">
        <v>11915</v>
      </c>
      <c r="F934" s="1" t="s">
        <v>26647</v>
      </c>
      <c r="G934" s="14">
        <v>919994961640</v>
      </c>
      <c r="H934" s="1" t="s">
        <v>20</v>
      </c>
      <c r="I934" s="1" t="s">
        <v>41</v>
      </c>
      <c r="J934" s="1" t="s">
        <v>10</v>
      </c>
      <c r="K934" s="3" t="s">
        <v>27</v>
      </c>
      <c r="L934" s="1" t="s">
        <v>10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1"/>
      <c r="AA934" s="1" t="s">
        <v>16</v>
      </c>
      <c r="AB934" s="3" t="s">
        <v>12</v>
      </c>
      <c r="AC934" s="23" t="s">
        <v>37784</v>
      </c>
      <c r="AD934" s="23" t="s">
        <v>39124</v>
      </c>
      <c r="AE934" s="20" t="s">
        <v>47358</v>
      </c>
    </row>
    <row r="935" spans="1:31" ht="14.25" customHeight="1">
      <c r="A935" s="1">
        <v>934</v>
      </c>
      <c r="B935" s="9" t="s">
        <v>6</v>
      </c>
      <c r="C935" s="1" t="s">
        <v>11882</v>
      </c>
      <c r="D935" s="1" t="s">
        <v>1681</v>
      </c>
      <c r="E935" s="1" t="s">
        <v>11883</v>
      </c>
      <c r="F935" s="1" t="s">
        <v>11884</v>
      </c>
      <c r="G935" s="14">
        <v>91494494994</v>
      </c>
      <c r="H935" s="1" t="s">
        <v>15</v>
      </c>
      <c r="I935" s="1" t="s">
        <v>62</v>
      </c>
      <c r="J935" s="1" t="s">
        <v>10</v>
      </c>
      <c r="K935" s="3" t="s">
        <v>213</v>
      </c>
      <c r="L935" s="1" t="s">
        <v>10</v>
      </c>
      <c r="M935" s="3" t="s">
        <v>47344</v>
      </c>
      <c r="N935" s="3" t="str">
        <f>J935</f>
        <v>[&lt;30 Lacs]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1"/>
      <c r="AA935" s="1" t="s">
        <v>16</v>
      </c>
      <c r="AB935" s="3" t="s">
        <v>12</v>
      </c>
      <c r="AC935" s="23" t="s">
        <v>37784</v>
      </c>
      <c r="AD935" s="23" t="s">
        <v>39125</v>
      </c>
      <c r="AE935" s="20" t="s">
        <v>47358</v>
      </c>
    </row>
    <row r="936" spans="1:31" ht="14.25" customHeight="1">
      <c r="A936" s="1">
        <v>935</v>
      </c>
      <c r="B936" s="1" t="s">
        <v>10396</v>
      </c>
      <c r="C936" s="1" t="s">
        <v>11935</v>
      </c>
      <c r="D936" s="1" t="s">
        <v>35480</v>
      </c>
      <c r="E936" s="1" t="s">
        <v>73</v>
      </c>
      <c r="F936" s="1" t="s">
        <v>11936</v>
      </c>
      <c r="G936" s="14">
        <v>919601444010</v>
      </c>
      <c r="H936" s="1" t="s">
        <v>20</v>
      </c>
      <c r="I936" s="1" t="s">
        <v>41</v>
      </c>
      <c r="J936" s="1" t="s">
        <v>10</v>
      </c>
      <c r="K936" s="3" t="s">
        <v>17</v>
      </c>
      <c r="L936" s="1" t="s">
        <v>10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1"/>
      <c r="AA936" s="1" t="s">
        <v>16</v>
      </c>
      <c r="AB936" s="3" t="s">
        <v>12</v>
      </c>
      <c r="AC936" s="23" t="s">
        <v>37784</v>
      </c>
      <c r="AD936" s="23" t="s">
        <v>39126</v>
      </c>
      <c r="AE936" t="s">
        <v>35396</v>
      </c>
    </row>
    <row r="937" spans="1:31" ht="14.25" customHeight="1">
      <c r="A937" s="1">
        <v>936</v>
      </c>
      <c r="B937" s="1" t="s">
        <v>10396</v>
      </c>
      <c r="C937" s="1" t="s">
        <v>11939</v>
      </c>
      <c r="D937" s="1" t="s">
        <v>3326</v>
      </c>
      <c r="E937" s="1" t="s">
        <v>362</v>
      </c>
      <c r="F937" s="1" t="s">
        <v>34523</v>
      </c>
      <c r="G937" s="14">
        <v>91996640</v>
      </c>
      <c r="H937" s="1" t="s">
        <v>8</v>
      </c>
      <c r="I937" s="1" t="s">
        <v>9</v>
      </c>
      <c r="J937" s="1" t="s">
        <v>10</v>
      </c>
      <c r="K937" s="3" t="s">
        <v>17</v>
      </c>
      <c r="L937" s="1" t="s">
        <v>10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1"/>
      <c r="AA937" s="1" t="s">
        <v>16</v>
      </c>
      <c r="AB937" s="3" t="s">
        <v>12</v>
      </c>
      <c r="AC937" s="23" t="s">
        <v>37784</v>
      </c>
      <c r="AD937" s="23" t="s">
        <v>39127</v>
      </c>
      <c r="AE937" t="s">
        <v>35397</v>
      </c>
    </row>
    <row r="938" spans="1:31" ht="14.25" customHeight="1">
      <c r="A938" s="1">
        <v>937</v>
      </c>
      <c r="B938" s="9" t="s">
        <v>6</v>
      </c>
      <c r="C938" s="1" t="s">
        <v>11948</v>
      </c>
      <c r="D938" s="1" t="s">
        <v>4168</v>
      </c>
      <c r="E938" s="1" t="s">
        <v>11949</v>
      </c>
      <c r="F938" s="1" t="s">
        <v>26686</v>
      </c>
      <c r="G938" s="14">
        <v>91949449949</v>
      </c>
      <c r="H938" s="1" t="s">
        <v>20</v>
      </c>
      <c r="I938" s="1" t="s">
        <v>62</v>
      </c>
      <c r="J938" s="1" t="s">
        <v>10</v>
      </c>
      <c r="K938" s="3" t="s">
        <v>17</v>
      </c>
      <c r="L938" s="1" t="s">
        <v>10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1"/>
      <c r="AA938" s="1" t="s">
        <v>16</v>
      </c>
      <c r="AB938" s="3" t="s">
        <v>12</v>
      </c>
      <c r="AC938" s="23" t="s">
        <v>37784</v>
      </c>
      <c r="AD938" s="23" t="s">
        <v>39128</v>
      </c>
      <c r="AE938" t="s">
        <v>35398</v>
      </c>
    </row>
    <row r="939" spans="1:31" ht="14.25" customHeight="1">
      <c r="A939" s="1">
        <v>938</v>
      </c>
      <c r="B939" s="9" t="s">
        <v>6</v>
      </c>
      <c r="C939" s="1" t="s">
        <v>11960</v>
      </c>
      <c r="D939" s="1" t="s">
        <v>446</v>
      </c>
      <c r="E939" s="1" t="s">
        <v>8384</v>
      </c>
      <c r="F939" s="1" t="s">
        <v>26691</v>
      </c>
      <c r="G939" s="14">
        <v>919444006006</v>
      </c>
      <c r="H939" s="1" t="s">
        <v>8</v>
      </c>
      <c r="I939" s="1" t="s">
        <v>62</v>
      </c>
      <c r="J939" s="1" t="s">
        <v>10</v>
      </c>
      <c r="K939" s="3" t="s">
        <v>17</v>
      </c>
      <c r="L939" s="1" t="s">
        <v>10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1"/>
      <c r="AA939" s="1" t="s">
        <v>11</v>
      </c>
      <c r="AB939" s="3" t="s">
        <v>538</v>
      </c>
      <c r="AC939" s="23" t="s">
        <v>37784</v>
      </c>
      <c r="AD939" s="23" t="s">
        <v>39129</v>
      </c>
      <c r="AE939" t="s">
        <v>35396</v>
      </c>
    </row>
    <row r="940" spans="1:31" ht="14.25" customHeight="1">
      <c r="A940" s="1">
        <v>939</v>
      </c>
      <c r="B940" s="9" t="s">
        <v>6</v>
      </c>
      <c r="C940" s="1" t="s">
        <v>11972</v>
      </c>
      <c r="D940" s="1" t="s">
        <v>323</v>
      </c>
      <c r="E940" s="1" t="s">
        <v>139</v>
      </c>
      <c r="F940" s="1" t="s">
        <v>26699</v>
      </c>
      <c r="G940" s="14">
        <v>914611144194</v>
      </c>
      <c r="H940" s="1" t="s">
        <v>8</v>
      </c>
      <c r="I940" s="1" t="s">
        <v>41</v>
      </c>
      <c r="J940" s="1" t="s">
        <v>10</v>
      </c>
      <c r="K940" s="3" t="s">
        <v>17</v>
      </c>
      <c r="L940" s="1" t="s">
        <v>10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1"/>
      <c r="AA940" s="1" t="s">
        <v>16</v>
      </c>
      <c r="AB940" s="3" t="s">
        <v>12</v>
      </c>
      <c r="AC940" s="23" t="s">
        <v>37784</v>
      </c>
      <c r="AD940" s="23" t="s">
        <v>39130</v>
      </c>
      <c r="AE940" t="s">
        <v>35396</v>
      </c>
    </row>
    <row r="941" spans="1:31" ht="14.25" customHeight="1">
      <c r="A941" s="1">
        <v>940</v>
      </c>
      <c r="B941" s="9" t="s">
        <v>6</v>
      </c>
      <c r="C941" s="1" t="s">
        <v>11990</v>
      </c>
      <c r="D941" s="1" t="s">
        <v>486</v>
      </c>
      <c r="E941" s="1" t="s">
        <v>36599</v>
      </c>
      <c r="F941" s="1" t="s">
        <v>26707</v>
      </c>
      <c r="G941" s="14">
        <v>919994466044</v>
      </c>
      <c r="H941" s="1" t="s">
        <v>8</v>
      </c>
      <c r="I941" s="1" t="s">
        <v>62</v>
      </c>
      <c r="J941" s="1" t="s">
        <v>10</v>
      </c>
      <c r="K941" s="3" t="s">
        <v>42</v>
      </c>
      <c r="L941" s="1" t="s">
        <v>10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1"/>
      <c r="AA941" s="1" t="s">
        <v>16</v>
      </c>
      <c r="AB941" s="3" t="s">
        <v>12</v>
      </c>
      <c r="AC941" s="23" t="s">
        <v>37784</v>
      </c>
      <c r="AD941" s="23" t="s">
        <v>39131</v>
      </c>
      <c r="AE941" t="s">
        <v>35397</v>
      </c>
    </row>
    <row r="942" spans="1:31" ht="14.25" customHeight="1">
      <c r="A942" s="1">
        <v>941</v>
      </c>
      <c r="B942" s="9" t="s">
        <v>6</v>
      </c>
      <c r="C942" s="1" t="s">
        <v>11993</v>
      </c>
      <c r="D942" s="1" t="s">
        <v>11994</v>
      </c>
      <c r="E942" s="1" t="s">
        <v>1397</v>
      </c>
      <c r="F942" s="1" t="s">
        <v>32397</v>
      </c>
      <c r="G942" s="14">
        <v>91949901</v>
      </c>
      <c r="H942" s="1" t="s">
        <v>132</v>
      </c>
      <c r="I942" s="1" t="s">
        <v>41</v>
      </c>
      <c r="J942" s="1" t="s">
        <v>10</v>
      </c>
      <c r="K942" s="3" t="s">
        <v>213</v>
      </c>
      <c r="L942" s="1" t="s">
        <v>10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1"/>
      <c r="AA942" s="1" t="s">
        <v>16</v>
      </c>
      <c r="AB942" s="3" t="s">
        <v>12</v>
      </c>
      <c r="AC942" s="23" t="s">
        <v>37784</v>
      </c>
      <c r="AD942" s="23" t="s">
        <v>39132</v>
      </c>
      <c r="AE942" s="20" t="s">
        <v>47358</v>
      </c>
    </row>
    <row r="943" spans="1:31" ht="14.25" customHeight="1">
      <c r="A943" s="1">
        <v>942</v>
      </c>
      <c r="B943" s="9" t="s">
        <v>6</v>
      </c>
      <c r="C943" s="1" t="s">
        <v>12003</v>
      </c>
      <c r="D943" s="1" t="s">
        <v>3986</v>
      </c>
      <c r="E943" s="1" t="s">
        <v>308</v>
      </c>
      <c r="F943" s="1" t="s">
        <v>26713</v>
      </c>
      <c r="G943" s="14">
        <v>919601006600</v>
      </c>
      <c r="H943" s="1" t="s">
        <v>15</v>
      </c>
      <c r="I943" s="1" t="s">
        <v>62</v>
      </c>
      <c r="J943" s="1" t="s">
        <v>10</v>
      </c>
      <c r="K943" s="3" t="s">
        <v>17</v>
      </c>
      <c r="L943" s="1" t="s">
        <v>10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1"/>
      <c r="AA943" s="1" t="s">
        <v>16</v>
      </c>
      <c r="AB943" s="3" t="s">
        <v>12</v>
      </c>
      <c r="AC943" s="23" t="s">
        <v>37784</v>
      </c>
      <c r="AD943" s="23" t="s">
        <v>39133</v>
      </c>
      <c r="AE943" t="s">
        <v>35396</v>
      </c>
    </row>
    <row r="944" spans="1:31" ht="14.25" customHeight="1">
      <c r="A944" s="1">
        <v>943</v>
      </c>
      <c r="B944" s="1" t="s">
        <v>10396</v>
      </c>
      <c r="C944" s="1" t="s">
        <v>12004</v>
      </c>
      <c r="D944" s="1" t="s">
        <v>536</v>
      </c>
      <c r="E944" s="1" t="s">
        <v>287</v>
      </c>
      <c r="F944" s="1" t="s">
        <v>32400</v>
      </c>
      <c r="G944" s="14">
        <v>9194661916</v>
      </c>
      <c r="H944" s="1" t="s">
        <v>20</v>
      </c>
      <c r="I944" s="1" t="s">
        <v>9</v>
      </c>
      <c r="J944" s="1" t="s">
        <v>10</v>
      </c>
      <c r="K944" s="3" t="s">
        <v>213</v>
      </c>
      <c r="L944" s="1" t="s">
        <v>10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1"/>
      <c r="AA944" s="1" t="s">
        <v>16</v>
      </c>
      <c r="AB944" s="3" t="s">
        <v>12</v>
      </c>
      <c r="AC944" s="23" t="s">
        <v>37784</v>
      </c>
      <c r="AD944" s="23" t="s">
        <v>39134</v>
      </c>
      <c r="AE944" t="s">
        <v>35397</v>
      </c>
    </row>
    <row r="945" spans="1:31" ht="14.25" customHeight="1">
      <c r="A945" s="1">
        <v>944</v>
      </c>
      <c r="B945" s="1" t="s">
        <v>10396</v>
      </c>
      <c r="C945" s="1" t="s">
        <v>12025</v>
      </c>
      <c r="D945" s="1" t="s">
        <v>9199</v>
      </c>
      <c r="E945" s="1" t="s">
        <v>12193</v>
      </c>
      <c r="F945" s="1" t="s">
        <v>26723</v>
      </c>
      <c r="G945" s="14">
        <v>91940944961</v>
      </c>
      <c r="H945" s="1" t="s">
        <v>20</v>
      </c>
      <c r="I945" s="1" t="s">
        <v>62</v>
      </c>
      <c r="J945" s="1" t="s">
        <v>10</v>
      </c>
      <c r="K945" s="3" t="s">
        <v>42</v>
      </c>
      <c r="L945" s="1" t="s">
        <v>10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1"/>
      <c r="AA945" s="1" t="s">
        <v>16</v>
      </c>
      <c r="AB945" s="3" t="s">
        <v>12</v>
      </c>
      <c r="AC945" s="23" t="s">
        <v>37784</v>
      </c>
      <c r="AD945" s="23" t="s">
        <v>39135</v>
      </c>
      <c r="AE945" t="s">
        <v>35397</v>
      </c>
    </row>
    <row r="946" spans="1:31" ht="14.25" customHeight="1">
      <c r="A946" s="1">
        <v>945</v>
      </c>
      <c r="B946" s="9" t="s">
        <v>6</v>
      </c>
      <c r="C946" s="1" t="s">
        <v>12026</v>
      </c>
      <c r="D946" s="1" t="s">
        <v>723</v>
      </c>
      <c r="E946" s="1" t="s">
        <v>11011</v>
      </c>
      <c r="F946" s="1" t="s">
        <v>26724</v>
      </c>
      <c r="G946" s="14">
        <v>919644406460</v>
      </c>
      <c r="H946" s="1" t="s">
        <v>8</v>
      </c>
      <c r="I946" s="1" t="s">
        <v>62</v>
      </c>
      <c r="J946" s="1" t="s">
        <v>10</v>
      </c>
      <c r="K946" s="3" t="s">
        <v>17</v>
      </c>
      <c r="L946" s="1" t="s">
        <v>10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1"/>
      <c r="AA946" s="1" t="s">
        <v>11</v>
      </c>
      <c r="AB946" s="3" t="s">
        <v>538</v>
      </c>
      <c r="AC946" s="23" t="s">
        <v>37784</v>
      </c>
      <c r="AD946" s="23" t="s">
        <v>39136</v>
      </c>
      <c r="AE946" s="20" t="s">
        <v>47358</v>
      </c>
    </row>
    <row r="947" spans="1:31" ht="14.25" customHeight="1">
      <c r="A947" s="1">
        <v>946</v>
      </c>
      <c r="B947" s="1" t="s">
        <v>10396</v>
      </c>
      <c r="C947" s="1" t="s">
        <v>12029</v>
      </c>
      <c r="D947" s="1" t="s">
        <v>8220</v>
      </c>
      <c r="E947" s="1" t="s">
        <v>152</v>
      </c>
      <c r="F947" s="1" t="s">
        <v>12030</v>
      </c>
      <c r="G947" s="14">
        <v>91914664466</v>
      </c>
      <c r="H947" s="1" t="s">
        <v>8</v>
      </c>
      <c r="I947" s="1" t="s">
        <v>9</v>
      </c>
      <c r="J947" s="1" t="s">
        <v>10</v>
      </c>
      <c r="K947" s="3" t="s">
        <v>42</v>
      </c>
      <c r="L947" s="1" t="s">
        <v>10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1"/>
      <c r="AA947" s="1" t="s">
        <v>16</v>
      </c>
      <c r="AB947" s="3" t="s">
        <v>12</v>
      </c>
      <c r="AC947" s="23" t="s">
        <v>37784</v>
      </c>
      <c r="AD947" s="23" t="s">
        <v>39137</v>
      </c>
      <c r="AE947" t="s">
        <v>35398</v>
      </c>
    </row>
    <row r="948" spans="1:31" ht="14.25" customHeight="1">
      <c r="A948" s="1">
        <v>947</v>
      </c>
      <c r="B948" s="9" t="s">
        <v>6</v>
      </c>
      <c r="C948" s="1" t="s">
        <v>12031</v>
      </c>
      <c r="D948" s="1" t="s">
        <v>371</v>
      </c>
      <c r="E948" s="1" t="s">
        <v>12032</v>
      </c>
      <c r="F948" s="1" t="s">
        <v>26726</v>
      </c>
      <c r="G948" s="14">
        <v>91949469466</v>
      </c>
      <c r="H948" s="1" t="s">
        <v>20</v>
      </c>
      <c r="I948" s="1" t="s">
        <v>9</v>
      </c>
      <c r="J948" s="1" t="s">
        <v>10</v>
      </c>
      <c r="K948" s="3" t="s">
        <v>17</v>
      </c>
      <c r="L948" s="1" t="s">
        <v>10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1"/>
      <c r="AA948" s="1" t="s">
        <v>11</v>
      </c>
      <c r="AB948" s="3" t="s">
        <v>538</v>
      </c>
      <c r="AC948" s="23" t="s">
        <v>37784</v>
      </c>
      <c r="AD948" s="23" t="s">
        <v>39138</v>
      </c>
      <c r="AE948" t="s">
        <v>35396</v>
      </c>
    </row>
    <row r="949" spans="1:31" ht="14.25" customHeight="1">
      <c r="A949" s="1">
        <v>948</v>
      </c>
      <c r="B949" s="9" t="s">
        <v>6</v>
      </c>
      <c r="C949" s="1" t="s">
        <v>12049</v>
      </c>
      <c r="D949" s="1" t="s">
        <v>1286</v>
      </c>
      <c r="E949" s="1" t="s">
        <v>12050</v>
      </c>
      <c r="F949" s="1" t="s">
        <v>26734</v>
      </c>
      <c r="G949" s="14">
        <v>919099669</v>
      </c>
      <c r="H949" s="1" t="s">
        <v>8</v>
      </c>
      <c r="I949" s="1" t="s">
        <v>9</v>
      </c>
      <c r="J949" s="1" t="s">
        <v>10</v>
      </c>
      <c r="K949" s="3" t="s">
        <v>17</v>
      </c>
      <c r="L949" s="1" t="s">
        <v>10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1"/>
      <c r="AA949" s="1" t="s">
        <v>11</v>
      </c>
      <c r="AB949" s="3" t="s">
        <v>538</v>
      </c>
      <c r="AC949" s="23" t="s">
        <v>37784</v>
      </c>
      <c r="AD949" s="23" t="s">
        <v>39139</v>
      </c>
      <c r="AE949" t="s">
        <v>35398</v>
      </c>
    </row>
    <row r="950" spans="1:31" ht="14.25" customHeight="1">
      <c r="A950" s="1">
        <v>949</v>
      </c>
      <c r="B950" s="9" t="s">
        <v>6</v>
      </c>
      <c r="C950" s="1" t="s">
        <v>12079</v>
      </c>
      <c r="D950" s="1" t="s">
        <v>12080</v>
      </c>
      <c r="E950" s="1" t="s">
        <v>724</v>
      </c>
      <c r="F950" s="1" t="s">
        <v>26752</v>
      </c>
      <c r="G950" s="14">
        <v>91944464044</v>
      </c>
      <c r="H950" s="1" t="s">
        <v>37</v>
      </c>
      <c r="I950" s="1" t="s">
        <v>9</v>
      </c>
      <c r="J950" s="1" t="s">
        <v>10</v>
      </c>
      <c r="K950" s="3" t="s">
        <v>117</v>
      </c>
      <c r="L950" s="1" t="s">
        <v>10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1"/>
      <c r="AA950" s="1" t="s">
        <v>16</v>
      </c>
      <c r="AB950" s="3" t="s">
        <v>12</v>
      </c>
      <c r="AC950" s="23" t="s">
        <v>37784</v>
      </c>
      <c r="AD950" s="23" t="s">
        <v>39140</v>
      </c>
      <c r="AE950" t="s">
        <v>35397</v>
      </c>
    </row>
    <row r="951" spans="1:31" ht="14.25" customHeight="1">
      <c r="A951" s="1">
        <v>950</v>
      </c>
      <c r="B951" s="9" t="s">
        <v>6</v>
      </c>
      <c r="C951" s="1" t="s">
        <v>12082</v>
      </c>
      <c r="D951" s="1" t="s">
        <v>3356</v>
      </c>
      <c r="E951" s="1" t="s">
        <v>4344</v>
      </c>
      <c r="F951" s="1" t="s">
        <v>32406</v>
      </c>
      <c r="G951" s="14">
        <v>919946499699</v>
      </c>
      <c r="H951" s="1" t="s">
        <v>8</v>
      </c>
      <c r="I951" s="1" t="s">
        <v>41</v>
      </c>
      <c r="J951" s="1" t="s">
        <v>10</v>
      </c>
      <c r="K951" s="3" t="s">
        <v>17</v>
      </c>
      <c r="L951" s="1" t="s">
        <v>10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1"/>
      <c r="AA951" s="1" t="s">
        <v>16</v>
      </c>
      <c r="AB951" s="3" t="s">
        <v>12</v>
      </c>
      <c r="AC951" s="23" t="s">
        <v>37784</v>
      </c>
      <c r="AD951" s="23" t="s">
        <v>38425</v>
      </c>
      <c r="AE951" t="s">
        <v>35397</v>
      </c>
    </row>
    <row r="952" spans="1:31" ht="14.25" customHeight="1">
      <c r="A952" s="1">
        <v>951</v>
      </c>
      <c r="B952" s="9" t="s">
        <v>6</v>
      </c>
      <c r="C952" s="1" t="s">
        <v>12092</v>
      </c>
      <c r="D952" s="1" t="s">
        <v>6500</v>
      </c>
      <c r="E952" s="1" t="s">
        <v>328</v>
      </c>
      <c r="F952" s="1" t="s">
        <v>26758</v>
      </c>
      <c r="G952" s="14">
        <v>916964414064</v>
      </c>
      <c r="H952" s="1" t="s">
        <v>8</v>
      </c>
      <c r="I952" s="1" t="s">
        <v>41</v>
      </c>
      <c r="J952" s="1" t="s">
        <v>10</v>
      </c>
      <c r="K952" s="3" t="s">
        <v>213</v>
      </c>
      <c r="L952" s="1" t="s">
        <v>10</v>
      </c>
      <c r="M952" s="4" t="s">
        <v>17</v>
      </c>
      <c r="N952" s="3" t="str">
        <f>J952</f>
        <v>[&lt;30 Lacs]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1"/>
      <c r="AA952" s="1" t="s">
        <v>16</v>
      </c>
      <c r="AB952" s="3" t="s">
        <v>12</v>
      </c>
      <c r="AC952" s="23" t="s">
        <v>37784</v>
      </c>
      <c r="AD952" s="23" t="s">
        <v>39141</v>
      </c>
      <c r="AE952" t="s">
        <v>35398</v>
      </c>
    </row>
    <row r="953" spans="1:31" ht="14.25" customHeight="1">
      <c r="A953" s="1">
        <v>952</v>
      </c>
      <c r="B953" s="9" t="s">
        <v>6</v>
      </c>
      <c r="C953" s="1" t="s">
        <v>12093</v>
      </c>
      <c r="D953" s="1" t="s">
        <v>10443</v>
      </c>
      <c r="E953" s="1" t="s">
        <v>139</v>
      </c>
      <c r="F953" s="1" t="s">
        <v>34536</v>
      </c>
      <c r="G953" s="14">
        <v>919446941100</v>
      </c>
      <c r="H953" s="1" t="s">
        <v>15</v>
      </c>
      <c r="I953" s="1" t="s">
        <v>9</v>
      </c>
      <c r="J953" s="1" t="s">
        <v>10</v>
      </c>
      <c r="K953" s="3" t="s">
        <v>17</v>
      </c>
      <c r="L953" s="1" t="s">
        <v>10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1"/>
      <c r="AA953" s="1" t="s">
        <v>16</v>
      </c>
      <c r="AB953" s="3" t="s">
        <v>12</v>
      </c>
      <c r="AC953" s="23" t="s">
        <v>37784</v>
      </c>
      <c r="AD953" s="23" t="s">
        <v>39142</v>
      </c>
      <c r="AE953" t="s">
        <v>35398</v>
      </c>
    </row>
    <row r="954" spans="1:31" ht="14.25" customHeight="1">
      <c r="A954" s="1">
        <v>953</v>
      </c>
      <c r="B954" s="9" t="s">
        <v>6</v>
      </c>
      <c r="C954" s="1" t="s">
        <v>12094</v>
      </c>
      <c r="D954" s="1" t="s">
        <v>1025</v>
      </c>
      <c r="E954" s="1" t="s">
        <v>447</v>
      </c>
      <c r="F954" s="1" t="s">
        <v>26759</v>
      </c>
      <c r="G954" s="14">
        <v>910414144</v>
      </c>
      <c r="H954" s="1" t="s">
        <v>8</v>
      </c>
      <c r="I954" s="1" t="s">
        <v>41</v>
      </c>
      <c r="J954" s="1" t="s">
        <v>10</v>
      </c>
      <c r="K954" s="3" t="s">
        <v>213</v>
      </c>
      <c r="L954" s="1" t="s">
        <v>10</v>
      </c>
      <c r="M954" s="4" t="s">
        <v>17</v>
      </c>
      <c r="N954" s="3" t="str">
        <f>J954</f>
        <v>[&lt;30 Lacs]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1"/>
      <c r="AA954" s="1" t="s">
        <v>16</v>
      </c>
      <c r="AB954" s="3" t="s">
        <v>12</v>
      </c>
      <c r="AC954" s="23" t="s">
        <v>37784</v>
      </c>
      <c r="AD954" s="23" t="s">
        <v>39143</v>
      </c>
      <c r="AE954" s="20" t="s">
        <v>47358</v>
      </c>
    </row>
    <row r="955" spans="1:31" ht="14.25" customHeight="1">
      <c r="A955" s="1">
        <v>954</v>
      </c>
      <c r="B955" s="1" t="s">
        <v>10396</v>
      </c>
      <c r="C955" s="1" t="s">
        <v>12149</v>
      </c>
      <c r="D955" s="1" t="s">
        <v>12150</v>
      </c>
      <c r="E955" s="1" t="s">
        <v>387</v>
      </c>
      <c r="F955" s="1" t="s">
        <v>26792</v>
      </c>
      <c r="G955" s="14">
        <v>91944669944</v>
      </c>
      <c r="H955" s="1" t="s">
        <v>8</v>
      </c>
      <c r="I955" s="1" t="s">
        <v>41</v>
      </c>
      <c r="J955" s="1" t="s">
        <v>10</v>
      </c>
      <c r="K955" s="3" t="s">
        <v>63</v>
      </c>
      <c r="L955" s="1" t="s">
        <v>10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1"/>
      <c r="AA955" s="1" t="s">
        <v>16</v>
      </c>
      <c r="AB955" s="3" t="s">
        <v>12</v>
      </c>
      <c r="AC955" s="23" t="s">
        <v>37784</v>
      </c>
      <c r="AD955" s="23" t="s">
        <v>39144</v>
      </c>
      <c r="AE955" t="s">
        <v>35398</v>
      </c>
    </row>
    <row r="956" spans="1:31" ht="14.25" customHeight="1">
      <c r="A956" s="1">
        <v>955</v>
      </c>
      <c r="B956" s="1" t="s">
        <v>10396</v>
      </c>
      <c r="C956" s="1" t="s">
        <v>12181</v>
      </c>
      <c r="D956" s="1" t="s">
        <v>672</v>
      </c>
      <c r="E956" s="1" t="s">
        <v>8799</v>
      </c>
      <c r="F956" s="1" t="s">
        <v>12182</v>
      </c>
      <c r="G956" s="14">
        <v>919964144999</v>
      </c>
      <c r="H956" s="1" t="s">
        <v>20</v>
      </c>
      <c r="I956" s="1" t="s">
        <v>41</v>
      </c>
      <c r="J956" s="1" t="s">
        <v>10</v>
      </c>
      <c r="K956" s="3" t="s">
        <v>17</v>
      </c>
      <c r="L956" s="1" t="s">
        <v>10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1"/>
      <c r="AA956" s="1" t="s">
        <v>16</v>
      </c>
      <c r="AB956" s="3" t="s">
        <v>12</v>
      </c>
      <c r="AC956" s="23" t="s">
        <v>37784</v>
      </c>
      <c r="AD956" s="23" t="s">
        <v>39145</v>
      </c>
      <c r="AE956" t="s">
        <v>35396</v>
      </c>
    </row>
    <row r="957" spans="1:31" ht="14.25" customHeight="1">
      <c r="A957" s="1">
        <v>956</v>
      </c>
      <c r="B957" s="1" t="s">
        <v>10396</v>
      </c>
      <c r="C957" s="1" t="s">
        <v>12187</v>
      </c>
      <c r="D957" s="1" t="s">
        <v>463</v>
      </c>
      <c r="E957" s="1" t="s">
        <v>40</v>
      </c>
      <c r="F957" s="1" t="s">
        <v>26807</v>
      </c>
      <c r="G957" s="14">
        <v>91490446464</v>
      </c>
      <c r="H957" s="1" t="s">
        <v>15</v>
      </c>
      <c r="I957" s="1" t="s">
        <v>41</v>
      </c>
      <c r="J957" s="1" t="s">
        <v>10</v>
      </c>
      <c r="K957" s="3" t="s">
        <v>42</v>
      </c>
      <c r="L957" s="1" t="s">
        <v>10</v>
      </c>
      <c r="M957" s="3" t="s">
        <v>27</v>
      </c>
      <c r="N957" s="3" t="str">
        <f>J957</f>
        <v>[&lt;30 Lacs]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1"/>
      <c r="AA957" s="1" t="s">
        <v>16</v>
      </c>
      <c r="AB957" s="3" t="s">
        <v>12</v>
      </c>
      <c r="AC957" s="23" t="s">
        <v>37784</v>
      </c>
      <c r="AD957" s="23" t="s">
        <v>38928</v>
      </c>
      <c r="AE957" s="20" t="s">
        <v>47358</v>
      </c>
    </row>
    <row r="958" spans="1:31" ht="14.25" customHeight="1">
      <c r="A958" s="1">
        <v>957</v>
      </c>
      <c r="B958" s="1" t="s">
        <v>10396</v>
      </c>
      <c r="C958" s="1" t="s">
        <v>12196</v>
      </c>
      <c r="D958" s="1" t="s">
        <v>437</v>
      </c>
      <c r="E958" s="1" t="s">
        <v>73</v>
      </c>
      <c r="F958" s="1" t="s">
        <v>34547</v>
      </c>
      <c r="G958" s="14">
        <v>91041994464</v>
      </c>
      <c r="H958" s="1" t="s">
        <v>20</v>
      </c>
      <c r="I958" s="1" t="s">
        <v>41</v>
      </c>
      <c r="J958" s="1" t="s">
        <v>10</v>
      </c>
      <c r="K958" s="3" t="s">
        <v>213</v>
      </c>
      <c r="L958" s="1" t="s">
        <v>10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1"/>
      <c r="AA958" s="1" t="s">
        <v>16</v>
      </c>
      <c r="AB958" s="3" t="s">
        <v>12</v>
      </c>
      <c r="AC958" s="23" t="s">
        <v>37784</v>
      </c>
      <c r="AD958" s="23" t="s">
        <v>39146</v>
      </c>
      <c r="AE958" s="20" t="s">
        <v>47358</v>
      </c>
    </row>
    <row r="959" spans="1:31" ht="14.25" customHeight="1">
      <c r="A959" s="1">
        <v>958</v>
      </c>
      <c r="B959" s="1" t="s">
        <v>10396</v>
      </c>
      <c r="C959" s="1" t="s">
        <v>12197</v>
      </c>
      <c r="D959" s="1" t="s">
        <v>2654</v>
      </c>
      <c r="E959" s="1" t="s">
        <v>84</v>
      </c>
      <c r="F959" s="1" t="s">
        <v>32415</v>
      </c>
      <c r="G959" s="14">
        <v>9194140094</v>
      </c>
      <c r="H959" s="1" t="s">
        <v>20</v>
      </c>
      <c r="I959" s="1" t="s">
        <v>41</v>
      </c>
      <c r="J959" s="1" t="s">
        <v>10</v>
      </c>
      <c r="K959" s="3" t="s">
        <v>17</v>
      </c>
      <c r="L959" s="1" t="s">
        <v>10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1"/>
      <c r="AA959" s="1" t="s">
        <v>16</v>
      </c>
      <c r="AB959" s="3" t="s">
        <v>12</v>
      </c>
      <c r="AC959" s="23" t="s">
        <v>37784</v>
      </c>
      <c r="AD959" s="23" t="s">
        <v>39147</v>
      </c>
      <c r="AE959" t="s">
        <v>35398</v>
      </c>
    </row>
    <row r="960" spans="1:31" ht="14.25" customHeight="1">
      <c r="A960" s="1">
        <v>959</v>
      </c>
      <c r="B960" s="9" t="s">
        <v>6</v>
      </c>
      <c r="C960" s="1" t="s">
        <v>12220</v>
      </c>
      <c r="D960" s="1" t="s">
        <v>4320</v>
      </c>
      <c r="E960" s="1" t="s">
        <v>487</v>
      </c>
      <c r="F960" s="1" t="s">
        <v>26831</v>
      </c>
      <c r="G960" s="14">
        <v>914466444699</v>
      </c>
      <c r="H960" s="1" t="s">
        <v>20</v>
      </c>
      <c r="I960" s="1" t="s">
        <v>9</v>
      </c>
      <c r="J960" s="1" t="s">
        <v>10</v>
      </c>
      <c r="K960" s="3" t="s">
        <v>63</v>
      </c>
      <c r="L960" s="1" t="s">
        <v>10</v>
      </c>
      <c r="M960" s="3" t="s">
        <v>213</v>
      </c>
      <c r="N960" s="3" t="str">
        <f t="shared" ref="N960:N963" si="22">J960</f>
        <v>[&lt;30 Lacs]</v>
      </c>
      <c r="O960" s="3" t="s">
        <v>17</v>
      </c>
      <c r="P960" s="3" t="s">
        <v>10</v>
      </c>
      <c r="Q960" s="3" t="s">
        <v>42</v>
      </c>
      <c r="R960" s="3" t="s">
        <v>10</v>
      </c>
      <c r="S960" s="3" t="s">
        <v>27</v>
      </c>
      <c r="T960" s="3" t="s">
        <v>10</v>
      </c>
      <c r="U960" s="3" t="s">
        <v>117</v>
      </c>
      <c r="V960" s="3" t="s">
        <v>10</v>
      </c>
      <c r="W960" s="3" t="s">
        <v>178</v>
      </c>
      <c r="X960" s="3" t="s">
        <v>10</v>
      </c>
      <c r="Y960" s="3" t="s">
        <v>171</v>
      </c>
      <c r="Z960" s="1" t="s">
        <v>10</v>
      </c>
      <c r="AA960" s="1" t="s">
        <v>16</v>
      </c>
      <c r="AB960" s="3" t="s">
        <v>12</v>
      </c>
      <c r="AC960" s="23" t="s">
        <v>37784</v>
      </c>
      <c r="AD960" s="23" t="s">
        <v>39148</v>
      </c>
      <c r="AE960" s="20" t="s">
        <v>47358</v>
      </c>
    </row>
    <row r="961" spans="1:31" ht="14.25" customHeight="1">
      <c r="A961" s="1">
        <v>960</v>
      </c>
      <c r="B961" s="9" t="s">
        <v>6</v>
      </c>
      <c r="C961" s="1" t="s">
        <v>12225</v>
      </c>
      <c r="D961" s="1" t="s">
        <v>2921</v>
      </c>
      <c r="E961" s="1" t="s">
        <v>2510</v>
      </c>
      <c r="F961" s="1" t="s">
        <v>26834</v>
      </c>
      <c r="G961" s="14">
        <v>91999490966</v>
      </c>
      <c r="H961" s="1" t="s">
        <v>15</v>
      </c>
      <c r="I961" s="1" t="s">
        <v>62</v>
      </c>
      <c r="J961" s="1" t="s">
        <v>10</v>
      </c>
      <c r="K961" s="3" t="s">
        <v>63</v>
      </c>
      <c r="L961" s="1" t="s">
        <v>10</v>
      </c>
      <c r="M961" s="3" t="s">
        <v>213</v>
      </c>
      <c r="N961" s="3" t="str">
        <f t="shared" si="22"/>
        <v>[&lt;30 Lacs]</v>
      </c>
      <c r="O961" s="3" t="s">
        <v>17</v>
      </c>
      <c r="P961" s="3" t="s">
        <v>10</v>
      </c>
      <c r="Q961" s="3"/>
      <c r="R961" s="3"/>
      <c r="S961" s="3"/>
      <c r="T961" s="3"/>
      <c r="U961" s="3"/>
      <c r="V961" s="3"/>
      <c r="W961" s="3"/>
      <c r="X961" s="3"/>
      <c r="Y961" s="3"/>
      <c r="Z961" s="1"/>
      <c r="AA961" s="1" t="s">
        <v>16</v>
      </c>
      <c r="AB961" s="3" t="s">
        <v>12</v>
      </c>
      <c r="AC961" s="23" t="s">
        <v>37784</v>
      </c>
      <c r="AD961" s="23" t="s">
        <v>39149</v>
      </c>
      <c r="AE961" t="s">
        <v>35397</v>
      </c>
    </row>
    <row r="962" spans="1:31" ht="14.25" customHeight="1">
      <c r="A962" s="1">
        <v>961</v>
      </c>
      <c r="B962" s="1" t="s">
        <v>10396</v>
      </c>
      <c r="C962" s="1" t="s">
        <v>12232</v>
      </c>
      <c r="D962" s="1" t="s">
        <v>437</v>
      </c>
      <c r="E962" s="1" t="s">
        <v>7475</v>
      </c>
      <c r="F962" s="1" t="s">
        <v>34549</v>
      </c>
      <c r="G962" s="14">
        <v>91600094094</v>
      </c>
      <c r="H962" s="1" t="s">
        <v>20</v>
      </c>
      <c r="I962" s="1" t="s">
        <v>41</v>
      </c>
      <c r="J962" s="1" t="s">
        <v>10</v>
      </c>
      <c r="K962" s="3" t="s">
        <v>63</v>
      </c>
      <c r="L962" s="1" t="s">
        <v>10</v>
      </c>
      <c r="M962" s="3" t="s">
        <v>213</v>
      </c>
      <c r="N962" s="3" t="str">
        <f t="shared" si="22"/>
        <v>[&lt;30 Lacs]</v>
      </c>
      <c r="O962" s="3" t="s">
        <v>17</v>
      </c>
      <c r="P962" s="3" t="s">
        <v>10</v>
      </c>
      <c r="Q962" s="3" t="s">
        <v>42</v>
      </c>
      <c r="R962" s="3" t="s">
        <v>10</v>
      </c>
      <c r="S962" s="3" t="s">
        <v>27</v>
      </c>
      <c r="T962" s="3" t="s">
        <v>10</v>
      </c>
      <c r="U962" s="3" t="s">
        <v>117</v>
      </c>
      <c r="V962" s="3" t="s">
        <v>10</v>
      </c>
      <c r="W962" s="3" t="s">
        <v>178</v>
      </c>
      <c r="X962" s="3" t="s">
        <v>10</v>
      </c>
      <c r="Y962" s="3" t="s">
        <v>171</v>
      </c>
      <c r="Z962" s="1" t="s">
        <v>10</v>
      </c>
      <c r="AA962" s="1" t="s">
        <v>16</v>
      </c>
      <c r="AB962" s="3" t="s">
        <v>12</v>
      </c>
      <c r="AC962" s="23" t="s">
        <v>37784</v>
      </c>
      <c r="AD962" s="23" t="s">
        <v>39150</v>
      </c>
      <c r="AE962" t="s">
        <v>35398</v>
      </c>
    </row>
    <row r="963" spans="1:31" ht="14.25" customHeight="1">
      <c r="A963" s="1">
        <v>962</v>
      </c>
      <c r="B963" s="9" t="s">
        <v>6</v>
      </c>
      <c r="C963" s="1" t="s">
        <v>12247</v>
      </c>
      <c r="D963" s="1" t="s">
        <v>447</v>
      </c>
      <c r="E963" s="1" t="s">
        <v>3066</v>
      </c>
      <c r="F963" s="1" t="s">
        <v>26840</v>
      </c>
      <c r="G963" s="14">
        <v>9144949149</v>
      </c>
      <c r="H963" s="1" t="s">
        <v>46</v>
      </c>
      <c r="I963" s="1" t="s">
        <v>62</v>
      </c>
      <c r="J963" s="1" t="s">
        <v>10</v>
      </c>
      <c r="K963" s="3" t="s">
        <v>17</v>
      </c>
      <c r="L963" s="1" t="s">
        <v>10</v>
      </c>
      <c r="M963" s="4" t="s">
        <v>42</v>
      </c>
      <c r="N963" s="3" t="str">
        <f t="shared" si="22"/>
        <v>[&lt;30 Lacs]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1"/>
      <c r="AA963" s="1" t="s">
        <v>16</v>
      </c>
      <c r="AB963" s="3" t="s">
        <v>12</v>
      </c>
      <c r="AC963" s="23" t="s">
        <v>37784</v>
      </c>
      <c r="AD963" s="23" t="s">
        <v>39151</v>
      </c>
      <c r="AE963" t="s">
        <v>35396</v>
      </c>
    </row>
    <row r="964" spans="1:31" ht="14.25" customHeight="1">
      <c r="A964" s="1">
        <v>963</v>
      </c>
      <c r="B964" s="9" t="s">
        <v>6</v>
      </c>
      <c r="C964" s="1" t="s">
        <v>12252</v>
      </c>
      <c r="D964" s="1" t="s">
        <v>2464</v>
      </c>
      <c r="E964" s="1" t="s">
        <v>447</v>
      </c>
      <c r="F964" s="1" t="s">
        <v>34552</v>
      </c>
      <c r="G964" s="14">
        <v>91999066964</v>
      </c>
      <c r="H964" s="1" t="s">
        <v>37</v>
      </c>
      <c r="I964" s="1" t="s">
        <v>62</v>
      </c>
      <c r="J964" s="1" t="s">
        <v>10</v>
      </c>
      <c r="K964" s="3" t="s">
        <v>42</v>
      </c>
      <c r="L964" s="1" t="s">
        <v>10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1"/>
      <c r="AA964" s="1" t="s">
        <v>16</v>
      </c>
      <c r="AB964" s="3" t="s">
        <v>12</v>
      </c>
      <c r="AC964" s="23" t="s">
        <v>37784</v>
      </c>
      <c r="AD964" s="23" t="s">
        <v>39152</v>
      </c>
      <c r="AE964" t="s">
        <v>35398</v>
      </c>
    </row>
    <row r="965" spans="1:31" ht="14.25" customHeight="1">
      <c r="A965" s="1">
        <v>964</v>
      </c>
      <c r="B965" s="1" t="s">
        <v>10396</v>
      </c>
      <c r="C965" s="1" t="s">
        <v>12280</v>
      </c>
      <c r="D965" s="1" t="s">
        <v>699</v>
      </c>
      <c r="E965" s="1" t="s">
        <v>410</v>
      </c>
      <c r="F965" s="1" t="s">
        <v>26862</v>
      </c>
      <c r="G965" s="14">
        <v>91960464916</v>
      </c>
      <c r="H965" s="1" t="s">
        <v>8</v>
      </c>
      <c r="I965" s="1" t="s">
        <v>41</v>
      </c>
      <c r="J965" s="1" t="s">
        <v>10</v>
      </c>
      <c r="K965" s="3" t="s">
        <v>213</v>
      </c>
      <c r="L965" s="1" t="s">
        <v>10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1"/>
      <c r="AA965" s="1" t="s">
        <v>16</v>
      </c>
      <c r="AB965" s="3" t="s">
        <v>12</v>
      </c>
      <c r="AC965" s="23" t="s">
        <v>37784</v>
      </c>
      <c r="AD965" s="23" t="s">
        <v>39153</v>
      </c>
      <c r="AE965" s="20" t="s">
        <v>47358</v>
      </c>
    </row>
    <row r="966" spans="1:31" ht="14.25" customHeight="1">
      <c r="A966" s="1">
        <v>965</v>
      </c>
      <c r="B966" s="9" t="s">
        <v>6</v>
      </c>
      <c r="C966" s="1" t="s">
        <v>12303</v>
      </c>
      <c r="D966" s="1" t="s">
        <v>1231</v>
      </c>
      <c r="E966" s="1" t="s">
        <v>40</v>
      </c>
      <c r="F966" s="1" t="s">
        <v>26871</v>
      </c>
      <c r="G966" s="14">
        <v>91944660444</v>
      </c>
      <c r="H966" s="1" t="s">
        <v>8</v>
      </c>
      <c r="I966" s="1" t="s">
        <v>9</v>
      </c>
      <c r="J966" s="1" t="s">
        <v>10</v>
      </c>
      <c r="K966" s="3" t="s">
        <v>42</v>
      </c>
      <c r="L966" s="1" t="s">
        <v>10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1"/>
      <c r="AA966" s="1" t="s">
        <v>16</v>
      </c>
      <c r="AB966" s="3" t="s">
        <v>12</v>
      </c>
      <c r="AC966" s="23" t="s">
        <v>37784</v>
      </c>
      <c r="AD966" s="23" t="s">
        <v>39154</v>
      </c>
      <c r="AE966" s="20" t="s">
        <v>47358</v>
      </c>
    </row>
    <row r="967" spans="1:31" ht="14.25" customHeight="1">
      <c r="A967" s="1">
        <v>966</v>
      </c>
      <c r="B967" s="9" t="s">
        <v>6</v>
      </c>
      <c r="C967" s="1" t="s">
        <v>12308</v>
      </c>
      <c r="D967" s="1" t="s">
        <v>2068</v>
      </c>
      <c r="E967" s="1" t="s">
        <v>3211</v>
      </c>
      <c r="F967" s="1" t="s">
        <v>20940</v>
      </c>
      <c r="G967" s="14">
        <v>914444446</v>
      </c>
      <c r="H967" s="1" t="s">
        <v>15</v>
      </c>
      <c r="I967" s="1" t="s">
        <v>9</v>
      </c>
      <c r="J967" s="1" t="s">
        <v>10</v>
      </c>
      <c r="K967" s="3" t="s">
        <v>17</v>
      </c>
      <c r="L967" s="1" t="s">
        <v>10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1"/>
      <c r="AA967" s="1" t="s">
        <v>11</v>
      </c>
      <c r="AB967" s="3" t="s">
        <v>13</v>
      </c>
      <c r="AC967" s="23" t="s">
        <v>37784</v>
      </c>
      <c r="AD967" s="23" t="s">
        <v>39155</v>
      </c>
      <c r="AE967" t="s">
        <v>35398</v>
      </c>
    </row>
    <row r="968" spans="1:31" ht="14.25" customHeight="1">
      <c r="A968" s="1">
        <v>967</v>
      </c>
      <c r="B968" s="1" t="s">
        <v>10396</v>
      </c>
      <c r="C968" s="1" t="s">
        <v>12312</v>
      </c>
      <c r="D968" s="1" t="s">
        <v>35481</v>
      </c>
      <c r="E968" s="1" t="s">
        <v>308</v>
      </c>
      <c r="F968" s="1" t="s">
        <v>32427</v>
      </c>
      <c r="G968" s="14">
        <v>91994194600</v>
      </c>
      <c r="H968" s="1" t="s">
        <v>8</v>
      </c>
      <c r="I968" s="1" t="s">
        <v>9</v>
      </c>
      <c r="J968" s="1" t="s">
        <v>10</v>
      </c>
      <c r="K968" s="3" t="s">
        <v>17</v>
      </c>
      <c r="L968" s="1" t="s">
        <v>10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1"/>
      <c r="AA968" s="1" t="s">
        <v>11</v>
      </c>
      <c r="AB968" s="3" t="s">
        <v>13</v>
      </c>
      <c r="AC968" s="23" t="s">
        <v>37784</v>
      </c>
      <c r="AD968" s="23" t="s">
        <v>39156</v>
      </c>
      <c r="AE968" t="s">
        <v>35397</v>
      </c>
    </row>
    <row r="969" spans="1:31" ht="14.25" customHeight="1">
      <c r="A969" s="1">
        <v>968</v>
      </c>
      <c r="B969" s="9" t="s">
        <v>6</v>
      </c>
      <c r="C969" s="1" t="s">
        <v>12314</v>
      </c>
      <c r="D969" s="1" t="s">
        <v>3417</v>
      </c>
      <c r="E969" s="1" t="s">
        <v>40</v>
      </c>
      <c r="F969" s="1" t="s">
        <v>32428</v>
      </c>
      <c r="G969" s="14">
        <v>91991946469</v>
      </c>
      <c r="H969" s="1" t="s">
        <v>20</v>
      </c>
      <c r="I969" s="1" t="s">
        <v>41</v>
      </c>
      <c r="J969" s="1" t="s">
        <v>10</v>
      </c>
      <c r="K969" s="3" t="s">
        <v>17</v>
      </c>
      <c r="L969" s="1" t="s">
        <v>10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1"/>
      <c r="AA969" s="1" t="s">
        <v>11</v>
      </c>
      <c r="AB969" s="3" t="s">
        <v>538</v>
      </c>
      <c r="AC969" s="23" t="s">
        <v>37784</v>
      </c>
      <c r="AD969" s="23" t="s">
        <v>39157</v>
      </c>
      <c r="AE969" t="s">
        <v>35397</v>
      </c>
    </row>
    <row r="970" spans="1:31" ht="14.25" customHeight="1">
      <c r="A970" s="1">
        <v>969</v>
      </c>
      <c r="B970" s="9" t="s">
        <v>6</v>
      </c>
      <c r="C970" s="1" t="s">
        <v>12321</v>
      </c>
      <c r="D970" s="1" t="s">
        <v>12322</v>
      </c>
      <c r="E970" s="1" t="s">
        <v>4153</v>
      </c>
      <c r="F970" s="1" t="s">
        <v>26881</v>
      </c>
      <c r="G970" s="14">
        <v>91999406991</v>
      </c>
      <c r="H970" s="1" t="s">
        <v>8</v>
      </c>
      <c r="I970" s="1" t="s">
        <v>41</v>
      </c>
      <c r="J970" s="1" t="s">
        <v>10</v>
      </c>
      <c r="K970" s="3" t="s">
        <v>17</v>
      </c>
      <c r="L970" s="1" t="s">
        <v>10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1"/>
      <c r="AA970" s="1" t="s">
        <v>11</v>
      </c>
      <c r="AB970" s="3" t="s">
        <v>538</v>
      </c>
      <c r="AC970" s="23" t="s">
        <v>37784</v>
      </c>
      <c r="AD970" s="23" t="s">
        <v>39158</v>
      </c>
      <c r="AE970" t="s">
        <v>35396</v>
      </c>
    </row>
    <row r="971" spans="1:31" ht="14.25" customHeight="1">
      <c r="A971" s="1">
        <v>970</v>
      </c>
      <c r="B971" s="1" t="s">
        <v>10396</v>
      </c>
      <c r="C971" s="1" t="s">
        <v>12323</v>
      </c>
      <c r="D971" s="1" t="s">
        <v>332</v>
      </c>
      <c r="E971" s="1" t="s">
        <v>4762</v>
      </c>
      <c r="F971" s="1" t="s">
        <v>26882</v>
      </c>
      <c r="G971" s="14">
        <v>9199966400</v>
      </c>
      <c r="H971" s="1" t="s">
        <v>8</v>
      </c>
      <c r="I971" s="1" t="s">
        <v>9</v>
      </c>
      <c r="J971" s="1" t="s">
        <v>10</v>
      </c>
      <c r="K971" s="3" t="s">
        <v>17</v>
      </c>
      <c r="L971" s="1" t="s">
        <v>10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1"/>
      <c r="AA971" s="1" t="s">
        <v>11</v>
      </c>
      <c r="AB971" s="3" t="s">
        <v>13</v>
      </c>
      <c r="AC971" s="23" t="s">
        <v>37784</v>
      </c>
      <c r="AD971" s="23" t="s">
        <v>39159</v>
      </c>
      <c r="AE971" t="s">
        <v>35397</v>
      </c>
    </row>
    <row r="972" spans="1:31" ht="14.25" customHeight="1">
      <c r="A972" s="1">
        <v>971</v>
      </c>
      <c r="B972" s="1" t="s">
        <v>10396</v>
      </c>
      <c r="C972" s="1" t="s">
        <v>12325</v>
      </c>
      <c r="D972" s="1" t="s">
        <v>683</v>
      </c>
      <c r="E972" s="1" t="s">
        <v>152</v>
      </c>
      <c r="F972" s="1" t="s">
        <v>26884</v>
      </c>
      <c r="G972" s="14">
        <v>919994414944</v>
      </c>
      <c r="H972" s="1" t="s">
        <v>20</v>
      </c>
      <c r="I972" s="1" t="s">
        <v>41</v>
      </c>
      <c r="J972" s="1" t="s">
        <v>10</v>
      </c>
      <c r="K972" s="3" t="s">
        <v>17</v>
      </c>
      <c r="L972" s="1" t="s">
        <v>10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1"/>
      <c r="AA972" s="1" t="s">
        <v>16</v>
      </c>
      <c r="AB972" s="3" t="s">
        <v>12</v>
      </c>
      <c r="AC972" s="23" t="s">
        <v>37784</v>
      </c>
      <c r="AD972" s="23" t="s">
        <v>39160</v>
      </c>
      <c r="AE972" t="s">
        <v>35397</v>
      </c>
    </row>
    <row r="973" spans="1:31" ht="14.25" customHeight="1">
      <c r="A973" s="1">
        <v>972</v>
      </c>
      <c r="B973" s="9" t="s">
        <v>6</v>
      </c>
      <c r="C973" s="1" t="s">
        <v>12346</v>
      </c>
      <c r="D973" s="1" t="s">
        <v>12347</v>
      </c>
      <c r="E973" s="1" t="s">
        <v>139</v>
      </c>
      <c r="F973" s="1" t="s">
        <v>26898</v>
      </c>
      <c r="G973" s="14">
        <v>919909414449</v>
      </c>
      <c r="H973" s="1" t="s">
        <v>8</v>
      </c>
      <c r="I973" s="1" t="s">
        <v>62</v>
      </c>
      <c r="J973" s="1" t="s">
        <v>10</v>
      </c>
      <c r="K973" s="3" t="s">
        <v>42</v>
      </c>
      <c r="L973" s="1" t="s">
        <v>10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1"/>
      <c r="AA973" s="1" t="s">
        <v>16</v>
      </c>
      <c r="AB973" s="3" t="s">
        <v>12</v>
      </c>
      <c r="AC973" s="23" t="s">
        <v>37784</v>
      </c>
      <c r="AD973" s="23" t="s">
        <v>39161</v>
      </c>
      <c r="AE973" t="s">
        <v>35396</v>
      </c>
    </row>
    <row r="974" spans="1:31" ht="14.25" customHeight="1">
      <c r="A974" s="1">
        <v>973</v>
      </c>
      <c r="B974" s="9" t="s">
        <v>6</v>
      </c>
      <c r="C974" s="1" t="s">
        <v>12368</v>
      </c>
      <c r="D974" s="1" t="s">
        <v>1305</v>
      </c>
      <c r="E974" s="1" t="s">
        <v>12369</v>
      </c>
      <c r="F974" s="1" t="s">
        <v>26909</v>
      </c>
      <c r="G974" s="14">
        <v>91444414006</v>
      </c>
      <c r="H974" s="1" t="s">
        <v>46</v>
      </c>
      <c r="I974" s="1" t="s">
        <v>62</v>
      </c>
      <c r="J974" s="1" t="s">
        <v>10</v>
      </c>
      <c r="K974" s="3" t="s">
        <v>42</v>
      </c>
      <c r="L974" s="1" t="s">
        <v>10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1"/>
      <c r="AA974" s="1" t="s">
        <v>16</v>
      </c>
      <c r="AB974" s="3" t="s">
        <v>12</v>
      </c>
      <c r="AC974" s="23" t="s">
        <v>37784</v>
      </c>
      <c r="AD974" s="23" t="s">
        <v>39162</v>
      </c>
      <c r="AE974" t="s">
        <v>35396</v>
      </c>
    </row>
    <row r="975" spans="1:31" ht="14.25" customHeight="1">
      <c r="A975" s="1">
        <v>974</v>
      </c>
      <c r="B975" s="9" t="s">
        <v>6</v>
      </c>
      <c r="C975" s="1" t="s">
        <v>12392</v>
      </c>
      <c r="D975" s="1" t="s">
        <v>361</v>
      </c>
      <c r="E975" s="1" t="s">
        <v>12393</v>
      </c>
      <c r="F975" s="1" t="s">
        <v>26920</v>
      </c>
      <c r="G975" s="14">
        <v>91964999944</v>
      </c>
      <c r="H975" s="1" t="s">
        <v>15</v>
      </c>
      <c r="I975" s="1" t="s">
        <v>9</v>
      </c>
      <c r="J975" s="1" t="s">
        <v>10</v>
      </c>
      <c r="K975" s="3" t="s">
        <v>17</v>
      </c>
      <c r="L975" s="1" t="s">
        <v>10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1"/>
      <c r="AA975" s="1" t="s">
        <v>11</v>
      </c>
      <c r="AB975" s="3" t="s">
        <v>538</v>
      </c>
      <c r="AC975" s="23" t="s">
        <v>37784</v>
      </c>
      <c r="AD975" s="23" t="s">
        <v>39163</v>
      </c>
      <c r="AE975" t="s">
        <v>35396</v>
      </c>
    </row>
    <row r="976" spans="1:31" ht="14.25" customHeight="1">
      <c r="A976" s="1">
        <v>975</v>
      </c>
      <c r="B976" s="1" t="s">
        <v>10396</v>
      </c>
      <c r="C976" s="1" t="s">
        <v>12398</v>
      </c>
      <c r="D976" s="1" t="s">
        <v>1025</v>
      </c>
      <c r="E976" s="1" t="s">
        <v>53</v>
      </c>
      <c r="F976" s="1" t="s">
        <v>26924</v>
      </c>
      <c r="G976" s="14">
        <v>91696404069</v>
      </c>
      <c r="H976" s="1" t="s">
        <v>20</v>
      </c>
      <c r="I976" s="1" t="s">
        <v>41</v>
      </c>
      <c r="J976" s="1" t="s">
        <v>10</v>
      </c>
      <c r="K976" s="3" t="s">
        <v>17</v>
      </c>
      <c r="L976" s="1" t="s">
        <v>10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1"/>
      <c r="AA976" s="1" t="s">
        <v>16</v>
      </c>
      <c r="AB976" s="3" t="s">
        <v>12</v>
      </c>
      <c r="AC976" s="23" t="s">
        <v>37784</v>
      </c>
      <c r="AD976" s="23" t="s">
        <v>39164</v>
      </c>
      <c r="AE976" t="s">
        <v>35398</v>
      </c>
    </row>
    <row r="977" spans="1:31" ht="14.25" customHeight="1">
      <c r="A977" s="1">
        <v>976</v>
      </c>
      <c r="B977" s="1" t="s">
        <v>10396</v>
      </c>
      <c r="C977" s="1" t="s">
        <v>12401</v>
      </c>
      <c r="D977" s="1" t="s">
        <v>1222</v>
      </c>
      <c r="E977" s="1" t="s">
        <v>1514</v>
      </c>
      <c r="F977" s="1" t="s">
        <v>26927</v>
      </c>
      <c r="G977" s="14">
        <v>919946444440</v>
      </c>
      <c r="H977" s="1" t="s">
        <v>20</v>
      </c>
      <c r="I977" s="1" t="s">
        <v>107</v>
      </c>
      <c r="J977" s="1" t="s">
        <v>10</v>
      </c>
      <c r="K977" s="3" t="s">
        <v>17</v>
      </c>
      <c r="L977" s="1" t="s">
        <v>10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1"/>
      <c r="AA977" s="1" t="s">
        <v>16</v>
      </c>
      <c r="AB977" s="3" t="s">
        <v>12</v>
      </c>
      <c r="AC977" s="23" t="s">
        <v>37784</v>
      </c>
      <c r="AD977" s="23" t="s">
        <v>39165</v>
      </c>
      <c r="AE977" t="s">
        <v>35398</v>
      </c>
    </row>
    <row r="978" spans="1:31" ht="14.25" customHeight="1">
      <c r="A978" s="1">
        <v>977</v>
      </c>
      <c r="B978" s="1" t="s">
        <v>10396</v>
      </c>
      <c r="C978" s="1" t="s">
        <v>12406</v>
      </c>
      <c r="D978" s="1" t="s">
        <v>2064</v>
      </c>
      <c r="E978" s="1" t="s">
        <v>139</v>
      </c>
      <c r="F978" s="1" t="s">
        <v>26929</v>
      </c>
      <c r="G978" s="14">
        <v>91996914149</v>
      </c>
      <c r="H978" s="1" t="s">
        <v>20</v>
      </c>
      <c r="I978" s="1" t="s">
        <v>62</v>
      </c>
      <c r="J978" s="1" t="s">
        <v>10</v>
      </c>
      <c r="K978" s="3" t="s">
        <v>17</v>
      </c>
      <c r="L978" s="1" t="s">
        <v>10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1"/>
      <c r="AA978" s="1" t="s">
        <v>16</v>
      </c>
      <c r="AB978" s="3" t="s">
        <v>12</v>
      </c>
      <c r="AC978" s="23" t="s">
        <v>37784</v>
      </c>
      <c r="AD978" s="23" t="s">
        <v>39166</v>
      </c>
      <c r="AE978" t="s">
        <v>35398</v>
      </c>
    </row>
    <row r="979" spans="1:31" ht="14.25" customHeight="1">
      <c r="A979" s="1">
        <v>978</v>
      </c>
      <c r="B979" s="9" t="s">
        <v>6</v>
      </c>
      <c r="C979" s="1" t="s">
        <v>12409</v>
      </c>
      <c r="D979" s="1" t="s">
        <v>12410</v>
      </c>
      <c r="E979" s="1" t="s">
        <v>9573</v>
      </c>
      <c r="F979" s="1" t="s">
        <v>26932</v>
      </c>
      <c r="G979" s="14">
        <v>91694144641</v>
      </c>
      <c r="H979" s="1" t="s">
        <v>8</v>
      </c>
      <c r="I979" s="1" t="s">
        <v>41</v>
      </c>
      <c r="J979" s="1" t="s">
        <v>10</v>
      </c>
      <c r="K979" s="3" t="s">
        <v>63</v>
      </c>
      <c r="L979" s="1" t="s">
        <v>10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1"/>
      <c r="AA979" s="1" t="s">
        <v>16</v>
      </c>
      <c r="AB979" s="3" t="s">
        <v>12</v>
      </c>
      <c r="AC979" s="23" t="s">
        <v>37784</v>
      </c>
      <c r="AD979" s="23" t="s">
        <v>39167</v>
      </c>
      <c r="AE979" t="s">
        <v>35397</v>
      </c>
    </row>
    <row r="980" spans="1:31" ht="14.25" customHeight="1">
      <c r="A980" s="1">
        <v>979</v>
      </c>
      <c r="B980" s="1" t="s">
        <v>10396</v>
      </c>
      <c r="C980" s="1" t="s">
        <v>12428</v>
      </c>
      <c r="D980" s="1" t="s">
        <v>89</v>
      </c>
      <c r="E980" s="1" t="s">
        <v>40</v>
      </c>
      <c r="F980" s="1" t="s">
        <v>26940</v>
      </c>
      <c r="G980" s="14">
        <v>919909004699</v>
      </c>
      <c r="H980" s="1" t="s">
        <v>132</v>
      </c>
      <c r="I980" s="1" t="s">
        <v>9</v>
      </c>
      <c r="J980" s="1" t="s">
        <v>10</v>
      </c>
      <c r="K980" s="3" t="s">
        <v>17</v>
      </c>
      <c r="L980" s="1" t="s">
        <v>10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1"/>
      <c r="AA980" s="1" t="s">
        <v>11</v>
      </c>
      <c r="AB980" s="3" t="s">
        <v>538</v>
      </c>
      <c r="AC980" s="23" t="s">
        <v>37784</v>
      </c>
      <c r="AD980" s="23" t="s">
        <v>39168</v>
      </c>
      <c r="AE980" t="s">
        <v>35397</v>
      </c>
    </row>
    <row r="981" spans="1:31" ht="14.25" customHeight="1">
      <c r="A981" s="1">
        <v>980</v>
      </c>
      <c r="B981" s="9" t="s">
        <v>6</v>
      </c>
      <c r="C981" s="1" t="s">
        <v>12445</v>
      </c>
      <c r="D981" s="1" t="s">
        <v>12446</v>
      </c>
      <c r="E981" s="1" t="s">
        <v>90</v>
      </c>
      <c r="F981" s="1" t="s">
        <v>26949</v>
      </c>
      <c r="G981" s="14">
        <v>919446046</v>
      </c>
      <c r="H981" s="1" t="s">
        <v>8</v>
      </c>
      <c r="I981" s="1" t="s">
        <v>9</v>
      </c>
      <c r="J981" s="1" t="s">
        <v>10</v>
      </c>
      <c r="K981" s="3" t="s">
        <v>42</v>
      </c>
      <c r="L981" s="1" t="s">
        <v>10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1"/>
      <c r="AA981" s="1" t="s">
        <v>16</v>
      </c>
      <c r="AB981" s="3" t="s">
        <v>12</v>
      </c>
      <c r="AC981" s="23" t="s">
        <v>37784</v>
      </c>
      <c r="AD981" s="23" t="s">
        <v>39169</v>
      </c>
      <c r="AE981" s="20" t="s">
        <v>47358</v>
      </c>
    </row>
    <row r="982" spans="1:31" ht="14.25" customHeight="1">
      <c r="A982" s="1">
        <v>981</v>
      </c>
      <c r="B982" s="9" t="s">
        <v>6</v>
      </c>
      <c r="C982" s="1" t="s">
        <v>12451</v>
      </c>
      <c r="D982" s="1" t="s">
        <v>1224</v>
      </c>
      <c r="E982" s="1" t="s">
        <v>495</v>
      </c>
      <c r="F982" s="1" t="s">
        <v>26950</v>
      </c>
      <c r="G982" s="14">
        <v>919494664496</v>
      </c>
      <c r="H982" s="1" t="s">
        <v>15</v>
      </c>
      <c r="I982" s="1" t="s">
        <v>41</v>
      </c>
      <c r="J982" s="1" t="s">
        <v>10</v>
      </c>
      <c r="K982" s="3" t="s">
        <v>63</v>
      </c>
      <c r="L982" s="1" t="s">
        <v>10</v>
      </c>
      <c r="M982" s="3" t="s">
        <v>213</v>
      </c>
      <c r="N982" s="3" t="str">
        <f t="shared" ref="N982:N983" si="23">J982</f>
        <v>[&lt;30 Lacs]</v>
      </c>
      <c r="O982" s="3" t="s">
        <v>17</v>
      </c>
      <c r="P982" s="3" t="s">
        <v>10</v>
      </c>
      <c r="Q982" s="3" t="s">
        <v>42</v>
      </c>
      <c r="R982" s="3" t="s">
        <v>10</v>
      </c>
      <c r="S982" s="3" t="s">
        <v>27</v>
      </c>
      <c r="T982" s="3" t="s">
        <v>10</v>
      </c>
      <c r="U982" s="3" t="s">
        <v>117</v>
      </c>
      <c r="V982" s="3" t="s">
        <v>10</v>
      </c>
      <c r="W982" s="3" t="s">
        <v>178</v>
      </c>
      <c r="X982" s="3" t="s">
        <v>10</v>
      </c>
      <c r="Y982" s="3" t="s">
        <v>171</v>
      </c>
      <c r="Z982" s="1" t="s">
        <v>10</v>
      </c>
      <c r="AA982" s="1" t="s">
        <v>16</v>
      </c>
      <c r="AB982" s="3" t="s">
        <v>12</v>
      </c>
      <c r="AC982" s="23" t="s">
        <v>37784</v>
      </c>
      <c r="AD982" s="23" t="s">
        <v>39170</v>
      </c>
      <c r="AE982" t="s">
        <v>35398</v>
      </c>
    </row>
    <row r="983" spans="1:31" ht="14.25" customHeight="1">
      <c r="A983" s="1">
        <v>982</v>
      </c>
      <c r="B983" s="1" t="s">
        <v>10396</v>
      </c>
      <c r="C983" s="1" t="s">
        <v>12480</v>
      </c>
      <c r="D983" s="1" t="s">
        <v>12481</v>
      </c>
      <c r="E983" s="1" t="s">
        <v>12482</v>
      </c>
      <c r="F983" s="1" t="s">
        <v>32448</v>
      </c>
      <c r="G983" s="14">
        <v>919466644499</v>
      </c>
      <c r="H983" s="1" t="s">
        <v>37</v>
      </c>
      <c r="I983" s="1" t="s">
        <v>107</v>
      </c>
      <c r="J983" s="1" t="s">
        <v>10</v>
      </c>
      <c r="K983" s="3" t="s">
        <v>17</v>
      </c>
      <c r="L983" s="1" t="s">
        <v>10</v>
      </c>
      <c r="M983" s="4" t="s">
        <v>42</v>
      </c>
      <c r="N983" s="3" t="str">
        <f t="shared" si="23"/>
        <v>[&lt;30 Lacs]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1"/>
      <c r="AA983" s="1" t="s">
        <v>16</v>
      </c>
      <c r="AB983" s="3" t="s">
        <v>12</v>
      </c>
      <c r="AC983" s="23" t="s">
        <v>37784</v>
      </c>
      <c r="AD983" s="23" t="s">
        <v>39171</v>
      </c>
      <c r="AE983" t="s">
        <v>35397</v>
      </c>
    </row>
    <row r="984" spans="1:31" ht="14.25" customHeight="1">
      <c r="A984" s="1">
        <v>983</v>
      </c>
      <c r="B984" s="9" t="s">
        <v>6</v>
      </c>
      <c r="C984" s="1" t="s">
        <v>12491</v>
      </c>
      <c r="D984" s="1" t="s">
        <v>359</v>
      </c>
      <c r="E984" s="1" t="s">
        <v>40</v>
      </c>
      <c r="F984" s="1" t="s">
        <v>26968</v>
      </c>
      <c r="G984" s="14">
        <v>919409496469</v>
      </c>
      <c r="H984" s="1" t="s">
        <v>8</v>
      </c>
      <c r="I984" s="1" t="s">
        <v>9</v>
      </c>
      <c r="J984" s="1" t="s">
        <v>10</v>
      </c>
      <c r="K984" s="3" t="s">
        <v>17</v>
      </c>
      <c r="L984" s="1" t="s">
        <v>10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1"/>
      <c r="AA984" s="1" t="s">
        <v>11</v>
      </c>
      <c r="AB984" s="3" t="s">
        <v>13</v>
      </c>
      <c r="AC984" s="23" t="s">
        <v>37784</v>
      </c>
      <c r="AD984" s="23" t="s">
        <v>39172</v>
      </c>
      <c r="AE984" t="s">
        <v>35397</v>
      </c>
    </row>
    <row r="985" spans="1:31" ht="14.25" customHeight="1">
      <c r="A985" s="1">
        <v>984</v>
      </c>
      <c r="B985" s="9" t="s">
        <v>6</v>
      </c>
      <c r="C985" s="1" t="s">
        <v>12494</v>
      </c>
      <c r="D985" s="1" t="s">
        <v>1311</v>
      </c>
      <c r="E985" s="1" t="s">
        <v>12495</v>
      </c>
      <c r="F985" s="1" t="s">
        <v>26970</v>
      </c>
      <c r="G985" s="14">
        <v>91696149904</v>
      </c>
      <c r="H985" s="1" t="s">
        <v>20</v>
      </c>
      <c r="I985" s="1" t="s">
        <v>41</v>
      </c>
      <c r="J985" s="1" t="s">
        <v>10</v>
      </c>
      <c r="K985" s="3" t="s">
        <v>17</v>
      </c>
      <c r="L985" s="1" t="s">
        <v>10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1"/>
      <c r="AA985" s="1" t="s">
        <v>16</v>
      </c>
      <c r="AB985" s="3" t="s">
        <v>12</v>
      </c>
      <c r="AC985" s="23" t="s">
        <v>37784</v>
      </c>
      <c r="AD985" s="23" t="s">
        <v>38401</v>
      </c>
      <c r="AE985" t="s">
        <v>35396</v>
      </c>
    </row>
    <row r="986" spans="1:31" ht="14.25" customHeight="1">
      <c r="A986" s="1">
        <v>985</v>
      </c>
      <c r="B986" s="9" t="s">
        <v>6</v>
      </c>
      <c r="C986" s="1" t="s">
        <v>12513</v>
      </c>
      <c r="D986" s="1" t="s">
        <v>1015</v>
      </c>
      <c r="E986" s="1" t="s">
        <v>7766</v>
      </c>
      <c r="F986" s="1" t="s">
        <v>12514</v>
      </c>
      <c r="G986" s="14">
        <v>919444961616</v>
      </c>
      <c r="H986" s="1" t="s">
        <v>20</v>
      </c>
      <c r="I986" s="1" t="s">
        <v>37779</v>
      </c>
      <c r="J986" s="1" t="s">
        <v>10</v>
      </c>
      <c r="K986" s="3" t="s">
        <v>42</v>
      </c>
      <c r="L986" s="1" t="s">
        <v>10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1"/>
      <c r="AA986" s="1" t="s">
        <v>16</v>
      </c>
      <c r="AB986" s="3" t="s">
        <v>12</v>
      </c>
      <c r="AC986" s="23" t="s">
        <v>37784</v>
      </c>
      <c r="AD986" s="23" t="s">
        <v>39173</v>
      </c>
      <c r="AE986" s="20" t="s">
        <v>47358</v>
      </c>
    </row>
    <row r="987" spans="1:31" ht="14.25" customHeight="1">
      <c r="A987" s="1">
        <v>986</v>
      </c>
      <c r="B987" s="1" t="s">
        <v>10396</v>
      </c>
      <c r="C987" s="1" t="s">
        <v>12523</v>
      </c>
      <c r="D987" s="1" t="s">
        <v>72</v>
      </c>
      <c r="E987" s="1" t="s">
        <v>12524</v>
      </c>
      <c r="F987" s="1" t="s">
        <v>26979</v>
      </c>
      <c r="G987" s="14">
        <v>919909941644</v>
      </c>
      <c r="H987" s="1" t="s">
        <v>8</v>
      </c>
      <c r="I987" s="1" t="s">
        <v>41</v>
      </c>
      <c r="J987" s="1" t="s">
        <v>10</v>
      </c>
      <c r="K987" s="3" t="s">
        <v>42</v>
      </c>
      <c r="L987" s="1" t="s">
        <v>10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1"/>
      <c r="AA987" s="1" t="s">
        <v>16</v>
      </c>
      <c r="AB987" s="3" t="s">
        <v>12</v>
      </c>
      <c r="AC987" s="23" t="s">
        <v>37784</v>
      </c>
      <c r="AD987" s="23" t="s">
        <v>39174</v>
      </c>
      <c r="AE987" t="s">
        <v>35396</v>
      </c>
    </row>
    <row r="988" spans="1:31" ht="14.25" customHeight="1">
      <c r="A988" s="1">
        <v>987</v>
      </c>
      <c r="B988" s="1" t="s">
        <v>10396</v>
      </c>
      <c r="C988" s="1" t="s">
        <v>12549</v>
      </c>
      <c r="D988" s="1" t="s">
        <v>58</v>
      </c>
      <c r="E988" s="1" t="s">
        <v>1694</v>
      </c>
      <c r="F988" s="1" t="s">
        <v>26989</v>
      </c>
      <c r="G988" s="14">
        <v>919940966</v>
      </c>
      <c r="H988" s="1" t="s">
        <v>8</v>
      </c>
      <c r="I988" s="1" t="s">
        <v>9</v>
      </c>
      <c r="J988" s="1" t="s">
        <v>10</v>
      </c>
      <c r="K988" s="3" t="s">
        <v>17</v>
      </c>
      <c r="L988" s="1" t="s">
        <v>10</v>
      </c>
      <c r="M988" s="4" t="s">
        <v>42</v>
      </c>
      <c r="N988" s="3" t="str">
        <f t="shared" ref="N988:N989" si="24">J988</f>
        <v>[&lt;30 Lacs]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1"/>
      <c r="AA988" s="1" t="s">
        <v>16</v>
      </c>
      <c r="AB988" s="3" t="s">
        <v>12</v>
      </c>
      <c r="AC988" s="23" t="s">
        <v>37784</v>
      </c>
      <c r="AD988" s="23" t="s">
        <v>39175</v>
      </c>
      <c r="AE988" t="s">
        <v>35398</v>
      </c>
    </row>
    <row r="989" spans="1:31" ht="14.25" customHeight="1">
      <c r="A989" s="1">
        <v>988</v>
      </c>
      <c r="B989" s="1" t="s">
        <v>10396</v>
      </c>
      <c r="C989" s="1" t="s">
        <v>12561</v>
      </c>
      <c r="D989" s="1" t="s">
        <v>35482</v>
      </c>
      <c r="E989" s="1" t="s">
        <v>724</v>
      </c>
      <c r="F989" s="1" t="s">
        <v>26993</v>
      </c>
      <c r="G989" s="14">
        <v>9199169690</v>
      </c>
      <c r="H989" s="1" t="s">
        <v>8</v>
      </c>
      <c r="I989" s="1" t="s">
        <v>41</v>
      </c>
      <c r="J989" s="1" t="s">
        <v>10</v>
      </c>
      <c r="K989" s="3" t="s">
        <v>17</v>
      </c>
      <c r="L989" s="1" t="s">
        <v>10</v>
      </c>
      <c r="M989" s="4" t="s">
        <v>42</v>
      </c>
      <c r="N989" s="3" t="str">
        <f t="shared" si="24"/>
        <v>[&lt;30 Lacs]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1"/>
      <c r="AA989" s="1" t="s">
        <v>16</v>
      </c>
      <c r="AB989" s="3" t="s">
        <v>12</v>
      </c>
      <c r="AC989" s="23" t="s">
        <v>37784</v>
      </c>
      <c r="AD989" s="23" t="s">
        <v>39176</v>
      </c>
      <c r="AE989" t="s">
        <v>35397</v>
      </c>
    </row>
    <row r="990" spans="1:31" ht="14.25" customHeight="1">
      <c r="A990" s="1">
        <v>989</v>
      </c>
      <c r="B990" s="1" t="s">
        <v>10396</v>
      </c>
      <c r="C990" s="1" t="s">
        <v>12565</v>
      </c>
      <c r="D990" s="1" t="s">
        <v>4561</v>
      </c>
      <c r="E990" s="1" t="s">
        <v>12566</v>
      </c>
      <c r="F990" s="1" t="s">
        <v>26997</v>
      </c>
      <c r="G990" s="14">
        <v>91916069464</v>
      </c>
      <c r="H990" s="1" t="s">
        <v>20</v>
      </c>
      <c r="I990" s="1" t="s">
        <v>41</v>
      </c>
      <c r="J990" s="1" t="s">
        <v>10</v>
      </c>
      <c r="K990" s="3" t="s">
        <v>17</v>
      </c>
      <c r="L990" s="1" t="s">
        <v>10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1"/>
      <c r="AA990" s="1" t="s">
        <v>16</v>
      </c>
      <c r="AB990" s="3" t="s">
        <v>12</v>
      </c>
      <c r="AC990" s="23" t="s">
        <v>37784</v>
      </c>
      <c r="AD990" s="23" t="s">
        <v>39177</v>
      </c>
      <c r="AE990" t="s">
        <v>35398</v>
      </c>
    </row>
    <row r="991" spans="1:31" ht="14.25" customHeight="1">
      <c r="A991" s="1">
        <v>990</v>
      </c>
      <c r="B991" s="1" t="s">
        <v>10396</v>
      </c>
      <c r="C991" s="1" t="s">
        <v>12607</v>
      </c>
      <c r="D991" s="1" t="s">
        <v>1821</v>
      </c>
      <c r="E991" s="1" t="s">
        <v>36600</v>
      </c>
      <c r="F991" s="1" t="s">
        <v>27021</v>
      </c>
      <c r="G991" s="14">
        <v>91444404</v>
      </c>
      <c r="H991" s="1" t="s">
        <v>8</v>
      </c>
      <c r="I991" s="1" t="s">
        <v>41</v>
      </c>
      <c r="J991" s="1" t="s">
        <v>10</v>
      </c>
      <c r="K991" s="3" t="s">
        <v>17</v>
      </c>
      <c r="L991" s="1" t="s">
        <v>10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1"/>
      <c r="AA991" s="1" t="s">
        <v>16</v>
      </c>
      <c r="AB991" s="3" t="s">
        <v>12</v>
      </c>
      <c r="AC991" s="23" t="s">
        <v>37784</v>
      </c>
      <c r="AD991" s="23" t="s">
        <v>39178</v>
      </c>
      <c r="AE991" t="s">
        <v>35397</v>
      </c>
    </row>
    <row r="992" spans="1:31" ht="14.25" customHeight="1">
      <c r="A992" s="1">
        <v>991</v>
      </c>
      <c r="B992" s="9" t="s">
        <v>6</v>
      </c>
      <c r="C992" s="1" t="s">
        <v>12649</v>
      </c>
      <c r="D992" s="1" t="s">
        <v>3613</v>
      </c>
      <c r="E992" s="1" t="s">
        <v>1514</v>
      </c>
      <c r="F992" s="1" t="s">
        <v>27046</v>
      </c>
      <c r="G992" s="14">
        <v>914611066660</v>
      </c>
      <c r="H992" s="1" t="s">
        <v>20</v>
      </c>
      <c r="I992" s="1" t="s">
        <v>62</v>
      </c>
      <c r="J992" s="1" t="s">
        <v>10</v>
      </c>
      <c r="K992" s="3" t="s">
        <v>17</v>
      </c>
      <c r="L992" s="1" t="s">
        <v>10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1"/>
      <c r="AA992" s="1" t="s">
        <v>16</v>
      </c>
      <c r="AB992" s="3" t="s">
        <v>12</v>
      </c>
      <c r="AC992" s="23" t="s">
        <v>37784</v>
      </c>
      <c r="AD992" s="23" t="s">
        <v>39179</v>
      </c>
      <c r="AE992" t="s">
        <v>35397</v>
      </c>
    </row>
    <row r="993" spans="1:31" ht="14.25" customHeight="1">
      <c r="A993" s="1">
        <v>992</v>
      </c>
      <c r="B993" s="9" t="s">
        <v>6</v>
      </c>
      <c r="C993" s="1" t="s">
        <v>12664</v>
      </c>
      <c r="D993" s="1" t="s">
        <v>5708</v>
      </c>
      <c r="E993" s="1" t="s">
        <v>328</v>
      </c>
      <c r="F993" s="1" t="s">
        <v>27054</v>
      </c>
      <c r="G993" s="14">
        <v>919106614469</v>
      </c>
      <c r="H993" s="1" t="s">
        <v>15</v>
      </c>
      <c r="I993" s="1" t="s">
        <v>62</v>
      </c>
      <c r="J993" s="1" t="s">
        <v>10</v>
      </c>
      <c r="K993" s="3" t="s">
        <v>17</v>
      </c>
      <c r="L993" s="1" t="s">
        <v>10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1"/>
      <c r="AA993" s="1" t="s">
        <v>16</v>
      </c>
      <c r="AB993" s="3" t="s">
        <v>12</v>
      </c>
      <c r="AC993" s="23" t="s">
        <v>37784</v>
      </c>
      <c r="AD993" s="23" t="s">
        <v>39180</v>
      </c>
      <c r="AE993" t="s">
        <v>35396</v>
      </c>
    </row>
    <row r="994" spans="1:31" ht="14.25" customHeight="1">
      <c r="A994" s="1">
        <v>993</v>
      </c>
      <c r="B994" s="1" t="s">
        <v>10396</v>
      </c>
      <c r="C994" s="1" t="s">
        <v>12678</v>
      </c>
      <c r="D994" s="1" t="s">
        <v>1410</v>
      </c>
      <c r="E994" s="1" t="s">
        <v>351</v>
      </c>
      <c r="F994" s="1" t="s">
        <v>27064</v>
      </c>
      <c r="G994" s="14">
        <v>914400449614</v>
      </c>
      <c r="H994" s="1" t="s">
        <v>46</v>
      </c>
      <c r="I994" s="1" t="s">
        <v>41</v>
      </c>
      <c r="J994" s="1" t="s">
        <v>10</v>
      </c>
      <c r="K994" s="3" t="s">
        <v>17</v>
      </c>
      <c r="L994" s="1" t="s">
        <v>10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1"/>
      <c r="AA994" s="1" t="s">
        <v>11</v>
      </c>
      <c r="AB994" s="3" t="s">
        <v>13</v>
      </c>
      <c r="AC994" s="23" t="s">
        <v>37784</v>
      </c>
      <c r="AD994" s="23" t="s">
        <v>39181</v>
      </c>
      <c r="AE994" t="s">
        <v>35397</v>
      </c>
    </row>
    <row r="995" spans="1:31" ht="14.25" customHeight="1">
      <c r="A995" s="1">
        <v>994</v>
      </c>
      <c r="B995" s="1" t="s">
        <v>10396</v>
      </c>
      <c r="C995" s="1" t="s">
        <v>12681</v>
      </c>
      <c r="D995" s="1" t="s">
        <v>526</v>
      </c>
      <c r="E995" s="1" t="s">
        <v>714</v>
      </c>
      <c r="F995" s="1" t="s">
        <v>27066</v>
      </c>
      <c r="G995" s="14">
        <v>914611969994</v>
      </c>
      <c r="H995" s="1" t="s">
        <v>20</v>
      </c>
      <c r="I995" s="1" t="s">
        <v>9</v>
      </c>
      <c r="J995" s="1" t="s">
        <v>10</v>
      </c>
      <c r="K995" s="3" t="s">
        <v>213</v>
      </c>
      <c r="L995" s="1" t="s">
        <v>10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1"/>
      <c r="AA995" s="1" t="s">
        <v>16</v>
      </c>
      <c r="AB995" s="3" t="s">
        <v>12</v>
      </c>
      <c r="AC995" s="23" t="s">
        <v>37784</v>
      </c>
      <c r="AD995" s="23" t="s">
        <v>39182</v>
      </c>
      <c r="AE995" t="s">
        <v>35396</v>
      </c>
    </row>
    <row r="996" spans="1:31" ht="14.25" customHeight="1">
      <c r="A996" s="1">
        <v>995</v>
      </c>
      <c r="B996" s="1" t="s">
        <v>10396</v>
      </c>
      <c r="C996" s="1" t="s">
        <v>12699</v>
      </c>
      <c r="D996" s="1" t="s">
        <v>6824</v>
      </c>
      <c r="E996" s="1" t="s">
        <v>40</v>
      </c>
      <c r="F996" s="1" t="s">
        <v>27075</v>
      </c>
      <c r="G996" s="14">
        <v>9194991</v>
      </c>
      <c r="H996" s="1" t="s">
        <v>8</v>
      </c>
      <c r="I996" s="1" t="s">
        <v>9</v>
      </c>
      <c r="J996" s="1" t="s">
        <v>10</v>
      </c>
      <c r="K996" s="3" t="s">
        <v>17</v>
      </c>
      <c r="L996" s="1" t="s">
        <v>10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1"/>
      <c r="AA996" s="1" t="s">
        <v>16</v>
      </c>
      <c r="AB996" s="3" t="s">
        <v>12</v>
      </c>
      <c r="AC996" s="23" t="s">
        <v>37784</v>
      </c>
      <c r="AD996" s="23" t="s">
        <v>39183</v>
      </c>
      <c r="AE996" t="s">
        <v>35396</v>
      </c>
    </row>
    <row r="997" spans="1:31" ht="14.25" customHeight="1">
      <c r="A997" s="1">
        <v>996</v>
      </c>
      <c r="B997" s="1" t="s">
        <v>10396</v>
      </c>
      <c r="C997" s="1" t="s">
        <v>12709</v>
      </c>
      <c r="D997" s="1" t="s">
        <v>1799</v>
      </c>
      <c r="E997" s="1" t="s">
        <v>40</v>
      </c>
      <c r="F997" s="1" t="s">
        <v>32474</v>
      </c>
      <c r="G997" s="14">
        <v>919041641449</v>
      </c>
      <c r="H997" s="1" t="s">
        <v>20</v>
      </c>
      <c r="I997" s="1" t="s">
        <v>62</v>
      </c>
      <c r="J997" s="1" t="s">
        <v>10</v>
      </c>
      <c r="K997" s="3" t="s">
        <v>17</v>
      </c>
      <c r="L997" s="1" t="s">
        <v>10</v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1"/>
      <c r="AA997" s="1" t="s">
        <v>11</v>
      </c>
      <c r="AB997" s="3" t="s">
        <v>13</v>
      </c>
      <c r="AC997" s="23" t="s">
        <v>37784</v>
      </c>
      <c r="AD997" s="23" t="s">
        <v>39184</v>
      </c>
      <c r="AE997" t="s">
        <v>35396</v>
      </c>
    </row>
    <row r="998" spans="1:31" ht="14.25" customHeight="1">
      <c r="A998" s="1">
        <v>997</v>
      </c>
      <c r="B998" s="1" t="s">
        <v>10396</v>
      </c>
      <c r="C998" s="1" t="s">
        <v>12720</v>
      </c>
      <c r="D998" s="1" t="s">
        <v>1452</v>
      </c>
      <c r="E998" s="1" t="s">
        <v>3591</v>
      </c>
      <c r="F998" s="1" t="s">
        <v>27085</v>
      </c>
      <c r="G998" s="14">
        <v>914494049146</v>
      </c>
      <c r="H998" s="1" t="s">
        <v>8</v>
      </c>
      <c r="I998" s="1" t="s">
        <v>62</v>
      </c>
      <c r="J998" s="1" t="s">
        <v>10</v>
      </c>
      <c r="K998" s="3" t="s">
        <v>42</v>
      </c>
      <c r="L998" s="1" t="s">
        <v>10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1"/>
      <c r="AA998" s="1" t="s">
        <v>16</v>
      </c>
      <c r="AB998" s="3" t="s">
        <v>12</v>
      </c>
      <c r="AC998" s="23" t="s">
        <v>37784</v>
      </c>
      <c r="AD998" s="23" t="s">
        <v>39185</v>
      </c>
      <c r="AE998" t="s">
        <v>35398</v>
      </c>
    </row>
    <row r="999" spans="1:31" ht="14.25" customHeight="1">
      <c r="A999" s="1">
        <v>998</v>
      </c>
      <c r="B999" s="1" t="s">
        <v>10396</v>
      </c>
      <c r="C999" s="1" t="s">
        <v>12728</v>
      </c>
      <c r="D999" s="1" t="s">
        <v>1015</v>
      </c>
      <c r="E999" s="1" t="s">
        <v>4899</v>
      </c>
      <c r="F999" s="1" t="s">
        <v>27089</v>
      </c>
      <c r="G999" s="14">
        <v>9149649099</v>
      </c>
      <c r="H999" s="1" t="s">
        <v>20</v>
      </c>
      <c r="I999" s="1" t="s">
        <v>62</v>
      </c>
      <c r="J999" s="1" t="s">
        <v>10</v>
      </c>
      <c r="K999" s="3" t="s">
        <v>27</v>
      </c>
      <c r="L999" s="1" t="s">
        <v>10</v>
      </c>
      <c r="M999" s="3" t="s">
        <v>47344</v>
      </c>
      <c r="N999" s="3" t="str">
        <f>J999</f>
        <v>[&lt;30 Lacs]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1"/>
      <c r="AA999" s="1" t="s">
        <v>16</v>
      </c>
      <c r="AB999" s="3" t="s">
        <v>12</v>
      </c>
      <c r="AC999" s="23" t="s">
        <v>37784</v>
      </c>
      <c r="AD999" s="23" t="s">
        <v>39186</v>
      </c>
      <c r="AE999" t="s">
        <v>35398</v>
      </c>
    </row>
    <row r="1000" spans="1:31" ht="14.25" customHeight="1">
      <c r="A1000" s="1">
        <v>999</v>
      </c>
      <c r="B1000" s="1" t="s">
        <v>10396</v>
      </c>
      <c r="C1000" s="1" t="s">
        <v>12747</v>
      </c>
      <c r="D1000" s="1" t="s">
        <v>2577</v>
      </c>
      <c r="E1000" s="1" t="s">
        <v>558</v>
      </c>
      <c r="F1000" s="1" t="s">
        <v>32478</v>
      </c>
      <c r="G1000" s="14">
        <v>91910696049</v>
      </c>
      <c r="H1000" s="1" t="s">
        <v>20</v>
      </c>
      <c r="I1000" s="1" t="s">
        <v>41</v>
      </c>
      <c r="J1000" s="1" t="s">
        <v>10</v>
      </c>
      <c r="K1000" s="3" t="s">
        <v>42</v>
      </c>
      <c r="L1000" s="1" t="s">
        <v>10</v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1"/>
      <c r="AA1000" s="1" t="s">
        <v>16</v>
      </c>
      <c r="AB1000" s="3" t="s">
        <v>12</v>
      </c>
      <c r="AC1000" s="23" t="s">
        <v>37784</v>
      </c>
      <c r="AD1000" s="23" t="s">
        <v>39187</v>
      </c>
      <c r="AE1000" s="20" t="s">
        <v>47358</v>
      </c>
    </row>
    <row r="1001" spans="1:31" ht="14.25" customHeight="1">
      <c r="A1001" s="1">
        <v>1000</v>
      </c>
      <c r="B1001" s="9" t="s">
        <v>6</v>
      </c>
      <c r="C1001" s="1" t="s">
        <v>12748</v>
      </c>
      <c r="D1001" s="1" t="s">
        <v>12749</v>
      </c>
      <c r="E1001" s="1" t="s">
        <v>999</v>
      </c>
      <c r="F1001" s="1" t="s">
        <v>27102</v>
      </c>
      <c r="G1001" s="14">
        <v>91499466649</v>
      </c>
      <c r="H1001" s="1" t="s">
        <v>20</v>
      </c>
      <c r="I1001" s="1" t="s">
        <v>107</v>
      </c>
      <c r="J1001" s="1" t="s">
        <v>10</v>
      </c>
      <c r="K1001" s="3" t="s">
        <v>17</v>
      </c>
      <c r="L1001" s="1" t="s">
        <v>10</v>
      </c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1"/>
      <c r="AA1001" s="1" t="s">
        <v>16</v>
      </c>
      <c r="AB1001" s="3" t="s">
        <v>12</v>
      </c>
      <c r="AC1001" s="23" t="s">
        <v>37784</v>
      </c>
      <c r="AD1001" s="23" t="s">
        <v>39188</v>
      </c>
      <c r="AE1001" t="s">
        <v>35398</v>
      </c>
    </row>
    <row r="1002" spans="1:31" ht="14.25" customHeight="1">
      <c r="A1002" s="1">
        <v>1001</v>
      </c>
      <c r="B1002" s="1" t="s">
        <v>10396</v>
      </c>
      <c r="C1002" s="1" t="s">
        <v>10424</v>
      </c>
      <c r="D1002" s="1" t="s">
        <v>318</v>
      </c>
      <c r="E1002" s="1" t="s">
        <v>90</v>
      </c>
      <c r="F1002" s="1" t="s">
        <v>27114</v>
      </c>
      <c r="G1002" s="14">
        <v>914906916601</v>
      </c>
      <c r="H1002" s="1" t="s">
        <v>8</v>
      </c>
      <c r="I1002" s="1" t="s">
        <v>41</v>
      </c>
      <c r="J1002" s="1" t="s">
        <v>10</v>
      </c>
      <c r="K1002" s="3" t="s">
        <v>17</v>
      </c>
      <c r="L1002" s="1" t="s">
        <v>10</v>
      </c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1"/>
      <c r="AA1002" s="1" t="s">
        <v>16</v>
      </c>
      <c r="AB1002" s="3" t="s">
        <v>12</v>
      </c>
      <c r="AC1002" s="23" t="s">
        <v>37784</v>
      </c>
      <c r="AD1002" s="23" t="s">
        <v>39189</v>
      </c>
      <c r="AE1002" t="s">
        <v>35397</v>
      </c>
    </row>
    <row r="1003" spans="1:31" ht="14.25" customHeight="1">
      <c r="A1003" s="1">
        <v>1002</v>
      </c>
      <c r="B1003" s="9" t="s">
        <v>6</v>
      </c>
      <c r="C1003" s="1" t="s">
        <v>12783</v>
      </c>
      <c r="D1003" s="1" t="s">
        <v>804</v>
      </c>
      <c r="E1003" s="1" t="s">
        <v>1219</v>
      </c>
      <c r="F1003" s="1" t="s">
        <v>32489</v>
      </c>
      <c r="G1003" s="14">
        <v>91949949046</v>
      </c>
      <c r="H1003" s="1" t="s">
        <v>20</v>
      </c>
      <c r="I1003" s="1" t="s">
        <v>41</v>
      </c>
      <c r="J1003" s="1" t="s">
        <v>10</v>
      </c>
      <c r="K1003" s="3" t="s">
        <v>213</v>
      </c>
      <c r="L1003" s="1" t="s">
        <v>10</v>
      </c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1"/>
      <c r="AA1003" s="1" t="s">
        <v>16</v>
      </c>
      <c r="AB1003" s="3" t="s">
        <v>12</v>
      </c>
      <c r="AC1003" s="23" t="s">
        <v>37784</v>
      </c>
      <c r="AD1003" s="23" t="s">
        <v>39190</v>
      </c>
      <c r="AE1003" t="s">
        <v>35398</v>
      </c>
    </row>
    <row r="1004" spans="1:31" ht="14.25" customHeight="1">
      <c r="A1004" s="1">
        <v>1003</v>
      </c>
      <c r="B1004" s="9" t="s">
        <v>6</v>
      </c>
      <c r="C1004" s="1" t="s">
        <v>12784</v>
      </c>
      <c r="D1004" s="1" t="s">
        <v>58</v>
      </c>
      <c r="E1004" s="1" t="s">
        <v>1694</v>
      </c>
      <c r="F1004" s="1" t="s">
        <v>27133</v>
      </c>
      <c r="G1004" s="14">
        <v>919694066</v>
      </c>
      <c r="H1004" s="1" t="s">
        <v>8</v>
      </c>
      <c r="I1004" s="1" t="s">
        <v>41</v>
      </c>
      <c r="J1004" s="1" t="s">
        <v>10</v>
      </c>
      <c r="K1004" s="3" t="s">
        <v>213</v>
      </c>
      <c r="L1004" s="1" t="s">
        <v>10</v>
      </c>
      <c r="M1004" s="4" t="s">
        <v>17</v>
      </c>
      <c r="N1004" s="3" t="str">
        <f>J1004</f>
        <v>[&lt;30 Lacs]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1"/>
      <c r="AA1004" s="1" t="s">
        <v>16</v>
      </c>
      <c r="AB1004" s="3" t="s">
        <v>12</v>
      </c>
      <c r="AC1004" s="23" t="s">
        <v>37784</v>
      </c>
      <c r="AD1004" s="23" t="s">
        <v>39191</v>
      </c>
      <c r="AE1004" s="20" t="s">
        <v>47358</v>
      </c>
    </row>
    <row r="1005" spans="1:31" ht="14.25" customHeight="1">
      <c r="A1005" s="1">
        <v>1004</v>
      </c>
      <c r="B1005" s="9" t="s">
        <v>6</v>
      </c>
      <c r="C1005" s="1" t="s">
        <v>12786</v>
      </c>
      <c r="D1005" s="1" t="s">
        <v>2046</v>
      </c>
      <c r="E1005" s="1" t="s">
        <v>12787</v>
      </c>
      <c r="F1005" s="1" t="s">
        <v>32490</v>
      </c>
      <c r="G1005" s="14">
        <v>916969916461</v>
      </c>
      <c r="H1005" s="1" t="s">
        <v>20</v>
      </c>
      <c r="I1005" s="1" t="s">
        <v>41</v>
      </c>
      <c r="J1005" s="1" t="s">
        <v>10</v>
      </c>
      <c r="K1005" s="3" t="s">
        <v>17</v>
      </c>
      <c r="L1005" s="1" t="s">
        <v>10</v>
      </c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1"/>
      <c r="AA1005" s="1" t="s">
        <v>16</v>
      </c>
      <c r="AB1005" s="3" t="s">
        <v>12</v>
      </c>
      <c r="AC1005" s="23" t="s">
        <v>37784</v>
      </c>
      <c r="AD1005" s="23" t="s">
        <v>39192</v>
      </c>
      <c r="AE1005" t="s">
        <v>35397</v>
      </c>
    </row>
    <row r="1006" spans="1:31" ht="14.25" customHeight="1">
      <c r="A1006" s="1">
        <v>1005</v>
      </c>
      <c r="B1006" s="1" t="s">
        <v>10396</v>
      </c>
      <c r="C1006" s="1" t="s">
        <v>10485</v>
      </c>
      <c r="D1006" s="1" t="s">
        <v>1421</v>
      </c>
      <c r="E1006" s="1" t="s">
        <v>73</v>
      </c>
      <c r="F1006" s="1" t="s">
        <v>27136</v>
      </c>
      <c r="G1006" s="14">
        <v>9199461461</v>
      </c>
      <c r="H1006" s="1" t="s">
        <v>20</v>
      </c>
      <c r="I1006" s="1" t="s">
        <v>62</v>
      </c>
      <c r="J1006" s="1" t="s">
        <v>10</v>
      </c>
      <c r="K1006" s="3" t="s">
        <v>17</v>
      </c>
      <c r="L1006" s="1" t="s">
        <v>10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1"/>
      <c r="AA1006" s="1" t="s">
        <v>16</v>
      </c>
      <c r="AB1006" s="3" t="s">
        <v>12</v>
      </c>
      <c r="AC1006" s="23" t="s">
        <v>37784</v>
      </c>
      <c r="AD1006" s="23" t="s">
        <v>39193</v>
      </c>
      <c r="AE1006" s="20" t="s">
        <v>47358</v>
      </c>
    </row>
    <row r="1007" spans="1:31" ht="14.25" customHeight="1">
      <c r="A1007" s="1">
        <v>1006</v>
      </c>
      <c r="B1007" s="1" t="s">
        <v>10396</v>
      </c>
      <c r="C1007" s="1" t="s">
        <v>10492</v>
      </c>
      <c r="D1007" s="1" t="s">
        <v>230</v>
      </c>
      <c r="E1007" s="1" t="s">
        <v>12790</v>
      </c>
      <c r="F1007" s="1" t="s">
        <v>34592</v>
      </c>
      <c r="G1007" s="14">
        <v>919404449066</v>
      </c>
      <c r="H1007" s="1" t="s">
        <v>20</v>
      </c>
      <c r="I1007" s="1" t="s">
        <v>41</v>
      </c>
      <c r="J1007" s="1" t="s">
        <v>10</v>
      </c>
      <c r="K1007" s="3" t="s">
        <v>63</v>
      </c>
      <c r="L1007" s="1" t="s">
        <v>10</v>
      </c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1"/>
      <c r="AA1007" s="1" t="s">
        <v>16</v>
      </c>
      <c r="AB1007" s="3" t="s">
        <v>12</v>
      </c>
      <c r="AC1007" s="23" t="s">
        <v>37784</v>
      </c>
      <c r="AD1007" s="23" t="s">
        <v>39194</v>
      </c>
      <c r="AE1007" t="s">
        <v>35397</v>
      </c>
    </row>
    <row r="1008" spans="1:31" ht="14.25" customHeight="1">
      <c r="A1008" s="1">
        <v>1007</v>
      </c>
      <c r="B1008" s="1" t="s">
        <v>10396</v>
      </c>
      <c r="C1008" s="1" t="s">
        <v>10503</v>
      </c>
      <c r="D1008" s="1" t="s">
        <v>31</v>
      </c>
      <c r="E1008" s="1" t="s">
        <v>7832</v>
      </c>
      <c r="F1008" s="1" t="s">
        <v>27143</v>
      </c>
      <c r="G1008" s="14">
        <v>919610066944</v>
      </c>
      <c r="H1008" s="1" t="s">
        <v>8</v>
      </c>
      <c r="I1008" s="1" t="s">
        <v>41</v>
      </c>
      <c r="J1008" s="1" t="s">
        <v>10</v>
      </c>
      <c r="K1008" s="3" t="s">
        <v>213</v>
      </c>
      <c r="L1008" s="1" t="s">
        <v>10</v>
      </c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1"/>
      <c r="AA1008" s="1" t="s">
        <v>16</v>
      </c>
      <c r="AB1008" s="3" t="s">
        <v>12</v>
      </c>
      <c r="AC1008" s="23" t="s">
        <v>37784</v>
      </c>
      <c r="AD1008" s="23" t="s">
        <v>39195</v>
      </c>
      <c r="AE1008" s="20" t="s">
        <v>47358</v>
      </c>
    </row>
    <row r="1009" spans="1:31" ht="14.25" customHeight="1">
      <c r="A1009" s="1">
        <v>1008</v>
      </c>
      <c r="B1009" s="9" t="s">
        <v>6</v>
      </c>
      <c r="C1009" s="1" t="s">
        <v>12794</v>
      </c>
      <c r="D1009" s="1" t="s">
        <v>636</v>
      </c>
      <c r="E1009" s="1" t="s">
        <v>4709</v>
      </c>
      <c r="F1009" s="1" t="s">
        <v>32494</v>
      </c>
      <c r="G1009" s="14">
        <v>91469194940</v>
      </c>
      <c r="H1009" s="1" t="s">
        <v>15</v>
      </c>
      <c r="I1009" s="1" t="s">
        <v>62</v>
      </c>
      <c r="J1009" s="1" t="s">
        <v>10</v>
      </c>
      <c r="K1009" s="3" t="s">
        <v>17</v>
      </c>
      <c r="L1009" s="1" t="s">
        <v>10</v>
      </c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1"/>
      <c r="AA1009" s="1" t="s">
        <v>11</v>
      </c>
      <c r="AB1009" s="3" t="s">
        <v>538</v>
      </c>
      <c r="AC1009" s="23" t="s">
        <v>37784</v>
      </c>
      <c r="AD1009" s="23" t="s">
        <v>39196</v>
      </c>
      <c r="AE1009" t="s">
        <v>35396</v>
      </c>
    </row>
    <row r="1010" spans="1:31" ht="14.25" customHeight="1">
      <c r="A1010" s="1">
        <v>1009</v>
      </c>
      <c r="B1010" s="9" t="s">
        <v>6</v>
      </c>
      <c r="C1010" s="1" t="s">
        <v>12795</v>
      </c>
      <c r="D1010" s="1" t="s">
        <v>12796</v>
      </c>
      <c r="E1010" s="1" t="s">
        <v>824</v>
      </c>
      <c r="F1010" s="1" t="s">
        <v>32495</v>
      </c>
      <c r="G1010" s="14">
        <v>91440164696</v>
      </c>
      <c r="H1010" s="1" t="s">
        <v>8</v>
      </c>
      <c r="I1010" s="1" t="s">
        <v>41</v>
      </c>
      <c r="J1010" s="1" t="s">
        <v>10</v>
      </c>
      <c r="K1010" s="3" t="s">
        <v>213</v>
      </c>
      <c r="L1010" s="1" t="s">
        <v>10</v>
      </c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1"/>
      <c r="AA1010" s="1" t="s">
        <v>16</v>
      </c>
      <c r="AB1010" s="3" t="s">
        <v>12</v>
      </c>
      <c r="AC1010" s="23" t="s">
        <v>37784</v>
      </c>
      <c r="AD1010" s="23" t="s">
        <v>39197</v>
      </c>
      <c r="AE1010" s="20" t="s">
        <v>47358</v>
      </c>
    </row>
    <row r="1011" spans="1:31" ht="14.25" customHeight="1">
      <c r="A1011" s="1">
        <v>1010</v>
      </c>
      <c r="B1011" s="1" t="s">
        <v>10396</v>
      </c>
      <c r="C1011" s="1" t="s">
        <v>10539</v>
      </c>
      <c r="D1011" s="1" t="s">
        <v>12801</v>
      </c>
      <c r="E1011" s="1" t="s">
        <v>139</v>
      </c>
      <c r="F1011" s="1" t="s">
        <v>27157</v>
      </c>
      <c r="G1011" s="14">
        <v>919444466666</v>
      </c>
      <c r="H1011" s="1" t="s">
        <v>20</v>
      </c>
      <c r="I1011" s="1" t="s">
        <v>41</v>
      </c>
      <c r="J1011" s="1" t="s">
        <v>10</v>
      </c>
      <c r="K1011" s="3" t="s">
        <v>42</v>
      </c>
      <c r="L1011" s="1" t="s">
        <v>10</v>
      </c>
      <c r="M1011" s="3" t="s">
        <v>27</v>
      </c>
      <c r="N1011" s="3" t="str">
        <f>J1011</f>
        <v>[&lt;30 Lacs]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1"/>
      <c r="AA1011" s="1" t="s">
        <v>16</v>
      </c>
      <c r="AB1011" s="3" t="s">
        <v>12</v>
      </c>
      <c r="AC1011" s="23" t="s">
        <v>37784</v>
      </c>
      <c r="AD1011" s="23" t="s">
        <v>39198</v>
      </c>
      <c r="AE1011" t="s">
        <v>35396</v>
      </c>
    </row>
    <row r="1012" spans="1:31" ht="14.25" customHeight="1">
      <c r="A1012" s="1">
        <v>1011</v>
      </c>
      <c r="B1012" s="9" t="s">
        <v>6</v>
      </c>
      <c r="C1012" s="1" t="s">
        <v>12803</v>
      </c>
      <c r="D1012" s="1" t="s">
        <v>12804</v>
      </c>
      <c r="E1012" s="1" t="s">
        <v>73</v>
      </c>
      <c r="F1012" s="1" t="s">
        <v>27159</v>
      </c>
      <c r="G1012" s="14">
        <v>919904094944</v>
      </c>
      <c r="H1012" s="1" t="s">
        <v>8</v>
      </c>
      <c r="I1012" s="1" t="s">
        <v>41</v>
      </c>
      <c r="J1012" s="1" t="s">
        <v>10</v>
      </c>
      <c r="K1012" s="3" t="s">
        <v>213</v>
      </c>
      <c r="L1012" s="1" t="s">
        <v>10</v>
      </c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1"/>
      <c r="AA1012" s="1" t="s">
        <v>16</v>
      </c>
      <c r="AB1012" s="3" t="s">
        <v>12</v>
      </c>
      <c r="AC1012" s="23" t="s">
        <v>37784</v>
      </c>
      <c r="AD1012" s="23" t="s">
        <v>39199</v>
      </c>
      <c r="AE1012" t="s">
        <v>35398</v>
      </c>
    </row>
    <row r="1013" spans="1:31" ht="14.25" customHeight="1">
      <c r="A1013" s="1">
        <v>1012</v>
      </c>
      <c r="B1013" s="1" t="s">
        <v>10396</v>
      </c>
      <c r="C1013" s="1" t="s">
        <v>10563</v>
      </c>
      <c r="D1013" s="1" t="s">
        <v>1222</v>
      </c>
      <c r="E1013" s="1" t="s">
        <v>139</v>
      </c>
      <c r="F1013" s="1" t="s">
        <v>20944</v>
      </c>
      <c r="G1013" s="14">
        <v>9140009966</v>
      </c>
      <c r="H1013" s="1" t="s">
        <v>8</v>
      </c>
      <c r="I1013" s="1" t="s">
        <v>9</v>
      </c>
      <c r="J1013" s="1" t="s">
        <v>10</v>
      </c>
      <c r="K1013" s="3" t="s">
        <v>17</v>
      </c>
      <c r="L1013" s="1" t="s">
        <v>10</v>
      </c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1"/>
      <c r="AA1013" s="1" t="s">
        <v>11</v>
      </c>
      <c r="AB1013" s="3" t="s">
        <v>56</v>
      </c>
      <c r="AC1013" s="23" t="s">
        <v>37784</v>
      </c>
      <c r="AD1013" s="23" t="s">
        <v>39200</v>
      </c>
      <c r="AE1013" t="s">
        <v>35397</v>
      </c>
    </row>
    <row r="1014" spans="1:31" ht="14.25" customHeight="1">
      <c r="A1014" s="1">
        <v>1013</v>
      </c>
      <c r="B1014" s="9" t="s">
        <v>6</v>
      </c>
      <c r="C1014" s="1" t="s">
        <v>12817</v>
      </c>
      <c r="D1014" s="1" t="s">
        <v>318</v>
      </c>
      <c r="E1014" s="1" t="s">
        <v>40</v>
      </c>
      <c r="F1014" s="1" t="s">
        <v>27182</v>
      </c>
      <c r="G1014" s="14">
        <v>919946001049</v>
      </c>
      <c r="H1014" s="1" t="s">
        <v>8</v>
      </c>
      <c r="I1014" s="1" t="s">
        <v>41</v>
      </c>
      <c r="J1014" s="1" t="s">
        <v>10</v>
      </c>
      <c r="K1014" s="3" t="s">
        <v>17</v>
      </c>
      <c r="L1014" s="1" t="s">
        <v>10</v>
      </c>
      <c r="M1014" s="4" t="s">
        <v>42</v>
      </c>
      <c r="N1014" s="3" t="str">
        <f>J1014</f>
        <v>[&lt;30 Lacs]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1"/>
      <c r="AA1014" s="1" t="s">
        <v>16</v>
      </c>
      <c r="AB1014" s="3" t="s">
        <v>12</v>
      </c>
      <c r="AC1014" s="23" t="s">
        <v>37784</v>
      </c>
      <c r="AD1014" s="23" t="s">
        <v>39201</v>
      </c>
      <c r="AE1014" t="s">
        <v>35397</v>
      </c>
    </row>
    <row r="1015" spans="1:31" ht="14.25" customHeight="1">
      <c r="A1015" s="1">
        <v>1014</v>
      </c>
      <c r="B1015" s="1" t="s">
        <v>10396</v>
      </c>
      <c r="C1015" s="1" t="s">
        <v>10630</v>
      </c>
      <c r="D1015" s="1" t="s">
        <v>35483</v>
      </c>
      <c r="E1015" s="1" t="s">
        <v>40</v>
      </c>
      <c r="F1015" s="1" t="s">
        <v>27191</v>
      </c>
      <c r="G1015" s="14">
        <v>9199166009</v>
      </c>
      <c r="H1015" s="1" t="s">
        <v>8</v>
      </c>
      <c r="I1015" s="1" t="s">
        <v>9</v>
      </c>
      <c r="J1015" s="1" t="s">
        <v>10</v>
      </c>
      <c r="K1015" s="3" t="s">
        <v>17</v>
      </c>
      <c r="L1015" s="1" t="s">
        <v>10</v>
      </c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1"/>
      <c r="AA1015" s="1" t="s">
        <v>11</v>
      </c>
      <c r="AB1015" s="3" t="s">
        <v>13</v>
      </c>
      <c r="AC1015" s="23" t="s">
        <v>37784</v>
      </c>
      <c r="AD1015" s="23" t="s">
        <v>39202</v>
      </c>
      <c r="AE1015" t="s">
        <v>35396</v>
      </c>
    </row>
    <row r="1016" spans="1:31" ht="14.25" customHeight="1">
      <c r="A1016" s="1">
        <v>1015</v>
      </c>
      <c r="B1016" s="1" t="s">
        <v>10396</v>
      </c>
      <c r="C1016" s="1" t="s">
        <v>10656</v>
      </c>
      <c r="D1016" s="1" t="s">
        <v>723</v>
      </c>
      <c r="E1016" s="1" t="s">
        <v>93</v>
      </c>
      <c r="F1016" s="1" t="s">
        <v>32510</v>
      </c>
      <c r="G1016" s="14">
        <v>91961044494</v>
      </c>
      <c r="H1016" s="1" t="s">
        <v>20</v>
      </c>
      <c r="I1016" s="1" t="s">
        <v>62</v>
      </c>
      <c r="J1016" s="1" t="s">
        <v>10</v>
      </c>
      <c r="K1016" s="3" t="s">
        <v>63</v>
      </c>
      <c r="L1016" s="1" t="s">
        <v>10</v>
      </c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1"/>
      <c r="AA1016" s="1" t="s">
        <v>16</v>
      </c>
      <c r="AB1016" s="3" t="s">
        <v>12</v>
      </c>
      <c r="AC1016" s="23" t="s">
        <v>37784</v>
      </c>
      <c r="AD1016" s="23" t="s">
        <v>39203</v>
      </c>
      <c r="AE1016" t="s">
        <v>35397</v>
      </c>
    </row>
    <row r="1017" spans="1:31" ht="14.25" customHeight="1">
      <c r="A1017" s="1">
        <v>1016</v>
      </c>
      <c r="B1017" s="9" t="s">
        <v>6</v>
      </c>
      <c r="C1017" s="1" t="s">
        <v>12833</v>
      </c>
      <c r="D1017" s="1" t="s">
        <v>846</v>
      </c>
      <c r="E1017" s="1" t="s">
        <v>12834</v>
      </c>
      <c r="F1017" s="1" t="s">
        <v>27207</v>
      </c>
      <c r="G1017" s="14">
        <v>919404464491</v>
      </c>
      <c r="H1017" s="1" t="s">
        <v>20</v>
      </c>
      <c r="I1017" s="1" t="s">
        <v>41</v>
      </c>
      <c r="J1017" s="1" t="s">
        <v>10</v>
      </c>
      <c r="K1017" s="3" t="s">
        <v>63</v>
      </c>
      <c r="L1017" s="1" t="s">
        <v>10</v>
      </c>
      <c r="M1017" s="3" t="s">
        <v>213</v>
      </c>
      <c r="N1017" s="3" t="str">
        <f>J1017</f>
        <v>[&lt;30 Lacs]</v>
      </c>
      <c r="O1017" s="3" t="s">
        <v>17</v>
      </c>
      <c r="P1017" s="3" t="s">
        <v>10</v>
      </c>
      <c r="Q1017" s="3" t="s">
        <v>42</v>
      </c>
      <c r="R1017" s="3" t="s">
        <v>10</v>
      </c>
      <c r="S1017" s="3" t="s">
        <v>27</v>
      </c>
      <c r="T1017" s="3" t="s">
        <v>10</v>
      </c>
      <c r="U1017" s="3" t="s">
        <v>117</v>
      </c>
      <c r="V1017" s="3" t="s">
        <v>10</v>
      </c>
      <c r="W1017" s="3" t="s">
        <v>178</v>
      </c>
      <c r="X1017" s="3" t="s">
        <v>10</v>
      </c>
      <c r="Y1017" s="3" t="s">
        <v>171</v>
      </c>
      <c r="Z1017" s="1" t="s">
        <v>10</v>
      </c>
      <c r="AA1017" s="1" t="s">
        <v>16</v>
      </c>
      <c r="AB1017" s="3" t="s">
        <v>12</v>
      </c>
      <c r="AC1017" s="23" t="s">
        <v>37784</v>
      </c>
      <c r="AD1017" s="23" t="s">
        <v>39204</v>
      </c>
      <c r="AE1017" t="s">
        <v>35397</v>
      </c>
    </row>
    <row r="1018" spans="1:31" ht="14.25" customHeight="1">
      <c r="A1018" s="1">
        <v>1017</v>
      </c>
      <c r="B1018" s="1" t="s">
        <v>10396</v>
      </c>
      <c r="C1018" s="1" t="s">
        <v>10662</v>
      </c>
      <c r="D1018" s="1" t="s">
        <v>35484</v>
      </c>
      <c r="E1018" s="1" t="s">
        <v>84</v>
      </c>
      <c r="F1018" s="1" t="s">
        <v>32511</v>
      </c>
      <c r="G1018" s="14">
        <v>919466014609</v>
      </c>
      <c r="H1018" s="1" t="s">
        <v>15</v>
      </c>
      <c r="I1018" s="1" t="s">
        <v>41</v>
      </c>
      <c r="J1018" s="1" t="s">
        <v>10</v>
      </c>
      <c r="K1018" s="3" t="s">
        <v>42</v>
      </c>
      <c r="L1018" s="1" t="s">
        <v>10</v>
      </c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1"/>
      <c r="AA1018" s="1" t="s">
        <v>16</v>
      </c>
      <c r="AB1018" s="3" t="s">
        <v>12</v>
      </c>
      <c r="AC1018" s="23" t="s">
        <v>37784</v>
      </c>
      <c r="AD1018" s="23" t="s">
        <v>39043</v>
      </c>
      <c r="AE1018" s="20" t="s">
        <v>47358</v>
      </c>
    </row>
    <row r="1019" spans="1:31" ht="14.25" customHeight="1">
      <c r="A1019" s="1">
        <v>1018</v>
      </c>
      <c r="B1019" s="1" t="s">
        <v>10396</v>
      </c>
      <c r="C1019" s="1" t="s">
        <v>10663</v>
      </c>
      <c r="D1019" s="1" t="s">
        <v>1025</v>
      </c>
      <c r="E1019" s="1" t="s">
        <v>12836</v>
      </c>
      <c r="F1019" s="1" t="s">
        <v>27212</v>
      </c>
      <c r="G1019" s="14">
        <v>9199040011</v>
      </c>
      <c r="H1019" s="1" t="s">
        <v>20</v>
      </c>
      <c r="I1019" s="1" t="s">
        <v>62</v>
      </c>
      <c r="J1019" s="1" t="s">
        <v>10</v>
      </c>
      <c r="K1019" s="3" t="s">
        <v>213</v>
      </c>
      <c r="L1019" s="1" t="s">
        <v>10</v>
      </c>
      <c r="M1019" s="4" t="s">
        <v>17</v>
      </c>
      <c r="N1019" s="3" t="str">
        <f>J1019</f>
        <v>[&lt;30 Lacs]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1"/>
      <c r="AA1019" s="1" t="s">
        <v>16</v>
      </c>
      <c r="AB1019" s="3" t="s">
        <v>12</v>
      </c>
      <c r="AC1019" s="23" t="s">
        <v>37784</v>
      </c>
      <c r="AD1019" s="23" t="s">
        <v>39205</v>
      </c>
      <c r="AE1019" t="s">
        <v>35397</v>
      </c>
    </row>
    <row r="1020" spans="1:31" ht="14.25" customHeight="1">
      <c r="A1020" s="1">
        <v>1019</v>
      </c>
      <c r="B1020" s="9" t="s">
        <v>6</v>
      </c>
      <c r="C1020" s="1" t="s">
        <v>12837</v>
      </c>
      <c r="D1020" s="1" t="s">
        <v>12838</v>
      </c>
      <c r="E1020" s="1" t="s">
        <v>3211</v>
      </c>
      <c r="F1020" s="1" t="s">
        <v>27214</v>
      </c>
      <c r="G1020" s="14">
        <v>919946001669</v>
      </c>
      <c r="H1020" s="1" t="s">
        <v>20</v>
      </c>
      <c r="I1020" s="1" t="s">
        <v>41</v>
      </c>
      <c r="J1020" s="1" t="s">
        <v>10</v>
      </c>
      <c r="K1020" s="3" t="s">
        <v>17</v>
      </c>
      <c r="L1020" s="1" t="s">
        <v>10</v>
      </c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1"/>
      <c r="AA1020" s="1" t="s">
        <v>11</v>
      </c>
      <c r="AB1020" s="3" t="s">
        <v>538</v>
      </c>
      <c r="AC1020" s="23" t="s">
        <v>37784</v>
      </c>
      <c r="AD1020" s="23" t="s">
        <v>39206</v>
      </c>
      <c r="AE1020" t="s">
        <v>35398</v>
      </c>
    </row>
    <row r="1021" spans="1:31" ht="14.25" customHeight="1">
      <c r="A1021" s="1">
        <v>1020</v>
      </c>
      <c r="B1021" s="1" t="s">
        <v>10396</v>
      </c>
      <c r="C1021" t="s">
        <v>37778</v>
      </c>
      <c r="D1021" s="1" t="s">
        <v>162</v>
      </c>
      <c r="E1021" s="1" t="s">
        <v>3591</v>
      </c>
      <c r="F1021" s="1" t="s">
        <v>32512</v>
      </c>
      <c r="G1021" s="14">
        <v>91994416004</v>
      </c>
      <c r="H1021" s="1" t="s">
        <v>20</v>
      </c>
      <c r="I1021" s="1" t="s">
        <v>9</v>
      </c>
      <c r="J1021" s="1" t="s">
        <v>10</v>
      </c>
      <c r="K1021" s="3" t="s">
        <v>42</v>
      </c>
      <c r="L1021" s="1" t="s">
        <v>10</v>
      </c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1"/>
      <c r="AA1021" s="1" t="s">
        <v>16</v>
      </c>
      <c r="AB1021" s="3" t="s">
        <v>12</v>
      </c>
      <c r="AC1021" s="23" t="s">
        <v>37784</v>
      </c>
      <c r="AD1021" s="23" t="s">
        <v>39207</v>
      </c>
      <c r="AE1021" t="s">
        <v>35396</v>
      </c>
    </row>
    <row r="1022" spans="1:31" ht="14.25" customHeight="1">
      <c r="A1022" s="1">
        <v>1021</v>
      </c>
      <c r="B1022" s="1" t="s">
        <v>10396</v>
      </c>
      <c r="C1022" s="1" t="s">
        <v>10689</v>
      </c>
      <c r="D1022" s="1" t="s">
        <v>336</v>
      </c>
      <c r="E1022" s="1" t="s">
        <v>2141</v>
      </c>
      <c r="F1022" s="1" t="s">
        <v>27219</v>
      </c>
      <c r="G1022" s="14">
        <v>914619194</v>
      </c>
      <c r="H1022" s="1" t="s">
        <v>20</v>
      </c>
      <c r="I1022" s="1" t="s">
        <v>41</v>
      </c>
      <c r="J1022" s="1" t="s">
        <v>10</v>
      </c>
      <c r="K1022" s="3" t="s">
        <v>42</v>
      </c>
      <c r="L1022" s="1" t="s">
        <v>10</v>
      </c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1"/>
      <c r="AA1022" s="1" t="s">
        <v>16</v>
      </c>
      <c r="AB1022" s="3" t="s">
        <v>12</v>
      </c>
      <c r="AC1022" s="23" t="s">
        <v>37784</v>
      </c>
      <c r="AD1022" s="23" t="s">
        <v>39208</v>
      </c>
      <c r="AE1022" t="s">
        <v>35397</v>
      </c>
    </row>
    <row r="1023" spans="1:31" ht="14.25" customHeight="1">
      <c r="A1023" s="1">
        <v>1022</v>
      </c>
      <c r="B1023" s="9" t="s">
        <v>6</v>
      </c>
      <c r="C1023" s="1" t="s">
        <v>12843</v>
      </c>
      <c r="D1023" s="1" t="s">
        <v>12844</v>
      </c>
      <c r="E1023" s="1" t="s">
        <v>2431</v>
      </c>
      <c r="F1023" s="1" t="s">
        <v>27220</v>
      </c>
      <c r="G1023" s="14">
        <v>91909906146</v>
      </c>
      <c r="H1023" s="1" t="s">
        <v>20</v>
      </c>
      <c r="I1023" s="1" t="s">
        <v>41</v>
      </c>
      <c r="J1023" s="1" t="s">
        <v>10</v>
      </c>
      <c r="K1023" s="3" t="s">
        <v>63</v>
      </c>
      <c r="L1023" s="1" t="s">
        <v>10</v>
      </c>
      <c r="M1023" s="3" t="s">
        <v>213</v>
      </c>
      <c r="N1023" s="3" t="str">
        <f>J1023</f>
        <v>[&lt;30 Lacs]</v>
      </c>
      <c r="O1023" s="3" t="s">
        <v>17</v>
      </c>
      <c r="P1023" s="3" t="s">
        <v>10</v>
      </c>
      <c r="Q1023" s="3" t="s">
        <v>42</v>
      </c>
      <c r="R1023" s="3" t="s">
        <v>10</v>
      </c>
      <c r="S1023" s="3" t="s">
        <v>27</v>
      </c>
      <c r="T1023" s="3" t="s">
        <v>10</v>
      </c>
      <c r="U1023" s="3" t="s">
        <v>117</v>
      </c>
      <c r="V1023" s="3" t="s">
        <v>10</v>
      </c>
      <c r="W1023" s="3" t="s">
        <v>178</v>
      </c>
      <c r="X1023" s="3" t="s">
        <v>10</v>
      </c>
      <c r="Y1023" s="3" t="s">
        <v>171</v>
      </c>
      <c r="Z1023" s="1" t="s">
        <v>10</v>
      </c>
      <c r="AA1023" s="1" t="s">
        <v>16</v>
      </c>
      <c r="AB1023" s="3" t="s">
        <v>12</v>
      </c>
      <c r="AC1023" s="23" t="s">
        <v>37784</v>
      </c>
      <c r="AD1023" s="23" t="s">
        <v>39209</v>
      </c>
      <c r="AE1023" t="s">
        <v>35396</v>
      </c>
    </row>
    <row r="1024" spans="1:31" ht="14.25" customHeight="1">
      <c r="A1024" s="1">
        <v>1023</v>
      </c>
      <c r="B1024" s="1" t="s">
        <v>10396</v>
      </c>
      <c r="C1024" s="1" t="s">
        <v>10701</v>
      </c>
      <c r="D1024" s="1" t="s">
        <v>409</v>
      </c>
      <c r="E1024" s="1" t="s">
        <v>1019</v>
      </c>
      <c r="F1024" s="1" t="s">
        <v>34612</v>
      </c>
      <c r="G1024" s="14">
        <v>914160496461</v>
      </c>
      <c r="H1024" s="1" t="s">
        <v>20</v>
      </c>
      <c r="I1024" s="1" t="s">
        <v>41</v>
      </c>
      <c r="J1024" s="1" t="s">
        <v>10</v>
      </c>
      <c r="K1024" s="3" t="s">
        <v>17</v>
      </c>
      <c r="L1024" s="1" t="s">
        <v>10</v>
      </c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1"/>
      <c r="AA1024" s="1" t="s">
        <v>11</v>
      </c>
      <c r="AB1024" s="3" t="s">
        <v>13</v>
      </c>
      <c r="AC1024" s="23" t="s">
        <v>37784</v>
      </c>
      <c r="AD1024" s="23" t="s">
        <v>39210</v>
      </c>
      <c r="AE1024" t="s">
        <v>35397</v>
      </c>
    </row>
    <row r="1025" spans="1:31" ht="14.25" customHeight="1">
      <c r="A1025" s="1">
        <v>1024</v>
      </c>
      <c r="B1025" s="1" t="s">
        <v>10396</v>
      </c>
      <c r="C1025" s="1" t="s">
        <v>10709</v>
      </c>
      <c r="D1025" s="1" t="s">
        <v>39</v>
      </c>
      <c r="E1025" s="1" t="s">
        <v>40</v>
      </c>
      <c r="F1025" s="1" t="s">
        <v>27225</v>
      </c>
      <c r="G1025" s="14">
        <v>91999400</v>
      </c>
      <c r="H1025" s="1" t="s">
        <v>20</v>
      </c>
      <c r="I1025" s="1" t="s">
        <v>9</v>
      </c>
      <c r="J1025" s="1" t="s">
        <v>10</v>
      </c>
      <c r="K1025" s="3" t="s">
        <v>63</v>
      </c>
      <c r="L1025" s="1" t="s">
        <v>10</v>
      </c>
      <c r="M1025" s="3" t="s">
        <v>27</v>
      </c>
      <c r="N1025" s="3" t="str">
        <f>J1025</f>
        <v>[&lt;30 Lacs]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1"/>
      <c r="AA1025" s="1" t="s">
        <v>16</v>
      </c>
      <c r="AB1025" s="3" t="s">
        <v>12</v>
      </c>
      <c r="AC1025" s="23" t="s">
        <v>37784</v>
      </c>
      <c r="AD1025" s="23" t="s">
        <v>39211</v>
      </c>
      <c r="AE1025" t="s">
        <v>35396</v>
      </c>
    </row>
    <row r="1026" spans="1:31" ht="14.25" customHeight="1">
      <c r="A1026" s="1">
        <v>1025</v>
      </c>
      <c r="B1026" s="1" t="s">
        <v>10396</v>
      </c>
      <c r="C1026" s="1" t="s">
        <v>10727</v>
      </c>
      <c r="D1026" s="1" t="s">
        <v>12862</v>
      </c>
      <c r="E1026" s="1" t="s">
        <v>12863</v>
      </c>
      <c r="F1026" s="1" t="s">
        <v>32518</v>
      </c>
      <c r="G1026" s="14">
        <v>919446006464</v>
      </c>
      <c r="H1026" s="1" t="s">
        <v>20</v>
      </c>
      <c r="I1026" s="1" t="s">
        <v>9</v>
      </c>
      <c r="J1026" s="1" t="s">
        <v>10</v>
      </c>
      <c r="K1026" s="3" t="s">
        <v>27</v>
      </c>
      <c r="L1026" s="1" t="s">
        <v>10</v>
      </c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1"/>
      <c r="AA1026" s="1" t="s">
        <v>16</v>
      </c>
      <c r="AB1026" s="3" t="s">
        <v>12</v>
      </c>
      <c r="AC1026" s="23" t="s">
        <v>37784</v>
      </c>
      <c r="AD1026" s="23" t="s">
        <v>39212</v>
      </c>
      <c r="AE1026" t="s">
        <v>35397</v>
      </c>
    </row>
    <row r="1027" spans="1:31" ht="14.25" customHeight="1">
      <c r="A1027" s="1">
        <v>1026</v>
      </c>
      <c r="B1027" s="9" t="s">
        <v>6</v>
      </c>
      <c r="C1027" s="1" t="s">
        <v>12866</v>
      </c>
      <c r="D1027" s="1" t="s">
        <v>386</v>
      </c>
      <c r="E1027" s="1" t="s">
        <v>102</v>
      </c>
      <c r="F1027" s="1" t="s">
        <v>34615</v>
      </c>
      <c r="G1027" s="14">
        <v>9194644641</v>
      </c>
      <c r="H1027" s="1" t="s">
        <v>8</v>
      </c>
      <c r="I1027" s="1" t="s">
        <v>41</v>
      </c>
      <c r="J1027" s="1" t="s">
        <v>10</v>
      </c>
      <c r="K1027" s="3" t="s">
        <v>17</v>
      </c>
      <c r="L1027" s="1" t="s">
        <v>10</v>
      </c>
      <c r="M1027" s="3" t="s">
        <v>178</v>
      </c>
      <c r="N1027" s="3" t="str">
        <f>J1027</f>
        <v>[&lt;30 Lacs]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1"/>
      <c r="AA1027" s="1" t="s">
        <v>16</v>
      </c>
      <c r="AB1027" s="3" t="s">
        <v>12</v>
      </c>
      <c r="AC1027" s="23" t="s">
        <v>37784</v>
      </c>
      <c r="AD1027" s="23" t="s">
        <v>39213</v>
      </c>
      <c r="AE1027" t="s">
        <v>35397</v>
      </c>
    </row>
    <row r="1028" spans="1:31" ht="14.25" customHeight="1">
      <c r="A1028" s="1">
        <v>1027</v>
      </c>
      <c r="B1028" s="9" t="s">
        <v>6</v>
      </c>
      <c r="C1028" s="1" t="s">
        <v>12876</v>
      </c>
      <c r="D1028" s="1" t="s">
        <v>9023</v>
      </c>
      <c r="E1028" s="1" t="s">
        <v>53</v>
      </c>
      <c r="F1028" s="1" t="s">
        <v>27245</v>
      </c>
      <c r="G1028" s="14">
        <v>9196499964</v>
      </c>
      <c r="H1028" s="1" t="s">
        <v>8</v>
      </c>
      <c r="I1028" s="1" t="s">
        <v>41</v>
      </c>
      <c r="J1028" s="1" t="s">
        <v>10</v>
      </c>
      <c r="K1028" s="3" t="s">
        <v>213</v>
      </c>
      <c r="L1028" s="1" t="s">
        <v>10</v>
      </c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1"/>
      <c r="AA1028" s="1" t="s">
        <v>16</v>
      </c>
      <c r="AB1028" s="3" t="s">
        <v>12</v>
      </c>
      <c r="AC1028" s="23" t="s">
        <v>37784</v>
      </c>
      <c r="AD1028" s="23" t="s">
        <v>39214</v>
      </c>
      <c r="AE1028" t="s">
        <v>35397</v>
      </c>
    </row>
    <row r="1029" spans="1:31" ht="14.25" customHeight="1">
      <c r="A1029" s="1">
        <v>1028</v>
      </c>
      <c r="B1029" s="1" t="s">
        <v>10396</v>
      </c>
      <c r="C1029" s="1" t="s">
        <v>10766</v>
      </c>
      <c r="D1029" s="1" t="s">
        <v>1305</v>
      </c>
      <c r="E1029" s="1" t="s">
        <v>12894</v>
      </c>
      <c r="F1029" s="1" t="s">
        <v>27259</v>
      </c>
      <c r="G1029" s="14">
        <v>91916690499</v>
      </c>
      <c r="H1029" s="1" t="s">
        <v>20</v>
      </c>
      <c r="I1029" s="1" t="s">
        <v>41</v>
      </c>
      <c r="J1029" s="1" t="s">
        <v>10</v>
      </c>
      <c r="K1029" s="3" t="s">
        <v>213</v>
      </c>
      <c r="L1029" s="1" t="s">
        <v>10</v>
      </c>
      <c r="M1029" s="4" t="s">
        <v>17</v>
      </c>
      <c r="N1029" s="3" t="str">
        <f>J1029</f>
        <v>[&lt;30 Lacs]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1"/>
      <c r="AA1029" s="1" t="s">
        <v>16</v>
      </c>
      <c r="AB1029" s="3" t="s">
        <v>12</v>
      </c>
      <c r="AC1029" s="23" t="s">
        <v>37784</v>
      </c>
      <c r="AD1029" s="23" t="s">
        <v>39215</v>
      </c>
      <c r="AE1029" s="20" t="s">
        <v>47358</v>
      </c>
    </row>
    <row r="1030" spans="1:31" ht="14.25" customHeight="1">
      <c r="A1030" s="1">
        <v>1029</v>
      </c>
      <c r="B1030" s="9" t="s">
        <v>6</v>
      </c>
      <c r="C1030" s="1" t="s">
        <v>12921</v>
      </c>
      <c r="D1030" s="1" t="s">
        <v>12922</v>
      </c>
      <c r="E1030" s="1" t="s">
        <v>308</v>
      </c>
      <c r="F1030" s="1" t="s">
        <v>27272</v>
      </c>
      <c r="G1030" s="14">
        <v>91461194919</v>
      </c>
      <c r="H1030" s="1" t="s">
        <v>20</v>
      </c>
      <c r="I1030" s="1" t="s">
        <v>9</v>
      </c>
      <c r="J1030" s="1" t="s">
        <v>10</v>
      </c>
      <c r="K1030" s="3" t="s">
        <v>213</v>
      </c>
      <c r="L1030" s="1" t="s">
        <v>10</v>
      </c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1"/>
      <c r="AA1030" s="1" t="s">
        <v>16</v>
      </c>
      <c r="AB1030" s="3" t="s">
        <v>12</v>
      </c>
      <c r="AC1030" s="23" t="s">
        <v>37784</v>
      </c>
      <c r="AD1030" s="23" t="s">
        <v>39216</v>
      </c>
      <c r="AE1030" t="s">
        <v>35397</v>
      </c>
    </row>
    <row r="1031" spans="1:31" ht="14.25" customHeight="1">
      <c r="A1031" s="1">
        <v>1030</v>
      </c>
      <c r="B1031" s="1" t="s">
        <v>10396</v>
      </c>
      <c r="C1031" s="22" t="s">
        <v>37778</v>
      </c>
      <c r="D1031" s="1" t="s">
        <v>6170</v>
      </c>
      <c r="E1031" s="1" t="s">
        <v>139</v>
      </c>
      <c r="F1031" s="1" t="s">
        <v>27275</v>
      </c>
      <c r="G1031" s="14">
        <v>9199141999</v>
      </c>
      <c r="H1031" s="1" t="s">
        <v>8</v>
      </c>
      <c r="I1031" s="1" t="s">
        <v>62</v>
      </c>
      <c r="J1031" s="1" t="s">
        <v>10</v>
      </c>
      <c r="K1031" s="3" t="s">
        <v>63</v>
      </c>
      <c r="L1031" s="1" t="s">
        <v>10</v>
      </c>
      <c r="M1031" s="3" t="s">
        <v>213</v>
      </c>
      <c r="N1031" s="3" t="str">
        <f>J1031</f>
        <v>[&lt;30 Lacs]</v>
      </c>
      <c r="O1031" s="3" t="s">
        <v>17</v>
      </c>
      <c r="P1031" s="3" t="s">
        <v>10</v>
      </c>
      <c r="Q1031" s="3" t="s">
        <v>42</v>
      </c>
      <c r="R1031" s="3" t="s">
        <v>10</v>
      </c>
      <c r="S1031" s="3" t="s">
        <v>27</v>
      </c>
      <c r="T1031" s="3" t="s">
        <v>10</v>
      </c>
      <c r="U1031" s="3" t="s">
        <v>117</v>
      </c>
      <c r="V1031" s="3" t="s">
        <v>10</v>
      </c>
      <c r="W1031" s="3" t="s">
        <v>178</v>
      </c>
      <c r="X1031" s="3" t="s">
        <v>10</v>
      </c>
      <c r="Y1031" s="3" t="s">
        <v>171</v>
      </c>
      <c r="Z1031" s="1" t="s">
        <v>10</v>
      </c>
      <c r="AA1031" s="1" t="s">
        <v>16</v>
      </c>
      <c r="AB1031" s="3" t="s">
        <v>12</v>
      </c>
      <c r="AC1031" s="23" t="s">
        <v>37784</v>
      </c>
      <c r="AD1031" s="23" t="s">
        <v>39217</v>
      </c>
      <c r="AE1031" t="s">
        <v>35398</v>
      </c>
    </row>
    <row r="1032" spans="1:31" ht="14.25" customHeight="1">
      <c r="A1032" s="1">
        <v>1031</v>
      </c>
      <c r="B1032" s="9" t="s">
        <v>6</v>
      </c>
      <c r="C1032" s="1" t="s">
        <v>12929</v>
      </c>
      <c r="D1032" s="1" t="s">
        <v>4597</v>
      </c>
      <c r="E1032" s="1" t="s">
        <v>7373</v>
      </c>
      <c r="F1032" s="1" t="s">
        <v>27276</v>
      </c>
      <c r="G1032" s="14">
        <v>91999491996</v>
      </c>
      <c r="H1032" s="1" t="s">
        <v>20</v>
      </c>
      <c r="I1032" s="1" t="s">
        <v>62</v>
      </c>
      <c r="J1032" s="1" t="s">
        <v>10</v>
      </c>
      <c r="K1032" s="3" t="s">
        <v>17</v>
      </c>
      <c r="L1032" s="1" t="s">
        <v>10</v>
      </c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1"/>
      <c r="AA1032" s="1" t="s">
        <v>11</v>
      </c>
      <c r="AB1032" s="3" t="s">
        <v>13</v>
      </c>
      <c r="AC1032" s="23" t="s">
        <v>37784</v>
      </c>
      <c r="AD1032" s="23" t="s">
        <v>39218</v>
      </c>
      <c r="AE1032" t="s">
        <v>35396</v>
      </c>
    </row>
    <row r="1033" spans="1:31" ht="14.25" customHeight="1">
      <c r="A1033" s="1">
        <v>1032</v>
      </c>
      <c r="B1033" s="1" t="s">
        <v>10396</v>
      </c>
      <c r="C1033" s="1" t="s">
        <v>10789</v>
      </c>
      <c r="D1033" s="1" t="s">
        <v>12942</v>
      </c>
      <c r="E1033" s="1" t="s">
        <v>87</v>
      </c>
      <c r="F1033" s="1" t="s">
        <v>34625</v>
      </c>
      <c r="G1033" s="14">
        <v>91944161</v>
      </c>
      <c r="H1033" s="1" t="s">
        <v>8</v>
      </c>
      <c r="I1033" s="1" t="s">
        <v>62</v>
      </c>
      <c r="J1033" s="1" t="s">
        <v>10</v>
      </c>
      <c r="K1033" s="3" t="s">
        <v>42</v>
      </c>
      <c r="L1033" s="1" t="s">
        <v>10</v>
      </c>
      <c r="M1033" s="3" t="s">
        <v>27</v>
      </c>
      <c r="N1033" s="3" t="str">
        <f>J1033</f>
        <v>[&lt;30 Lacs]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1"/>
      <c r="AA1033" s="1" t="s">
        <v>16</v>
      </c>
      <c r="AB1033" s="3" t="s">
        <v>12</v>
      </c>
      <c r="AC1033" s="23" t="s">
        <v>37784</v>
      </c>
      <c r="AD1033" s="23" t="s">
        <v>39219</v>
      </c>
      <c r="AE1033" s="20" t="s">
        <v>47358</v>
      </c>
    </row>
    <row r="1034" spans="1:31" ht="14.25" customHeight="1">
      <c r="A1034" s="1">
        <v>1033</v>
      </c>
      <c r="B1034" s="9" t="s">
        <v>6</v>
      </c>
      <c r="C1034" s="1" t="s">
        <v>12944</v>
      </c>
      <c r="D1034" s="1" t="s">
        <v>12945</v>
      </c>
      <c r="E1034" s="1" t="s">
        <v>2843</v>
      </c>
      <c r="F1034" s="1" t="s">
        <v>34626</v>
      </c>
      <c r="G1034" s="14">
        <v>91494044461</v>
      </c>
      <c r="H1034" s="1" t="s">
        <v>20</v>
      </c>
      <c r="I1034" s="1" t="s">
        <v>41</v>
      </c>
      <c r="J1034" s="1" t="s">
        <v>10</v>
      </c>
      <c r="K1034" s="3" t="s">
        <v>17</v>
      </c>
      <c r="L1034" s="1" t="s">
        <v>10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1"/>
      <c r="AA1034" s="1" t="s">
        <v>11</v>
      </c>
      <c r="AB1034" s="3" t="s">
        <v>538</v>
      </c>
      <c r="AC1034" s="23" t="s">
        <v>37784</v>
      </c>
      <c r="AD1034" s="23" t="s">
        <v>39220</v>
      </c>
      <c r="AE1034" t="s">
        <v>35396</v>
      </c>
    </row>
    <row r="1035" spans="1:31" ht="14.25" customHeight="1">
      <c r="A1035" s="1">
        <v>1034</v>
      </c>
      <c r="B1035" s="1" t="s">
        <v>10396</v>
      </c>
      <c r="C1035" s="22" t="s">
        <v>37778</v>
      </c>
      <c r="D1035" s="1" t="s">
        <v>35485</v>
      </c>
      <c r="E1035" s="1" t="s">
        <v>12951</v>
      </c>
      <c r="F1035" s="1" t="s">
        <v>27285</v>
      </c>
      <c r="G1035" s="14">
        <v>919446606644</v>
      </c>
      <c r="H1035" s="1" t="s">
        <v>8</v>
      </c>
      <c r="I1035" s="1" t="s">
        <v>33</v>
      </c>
      <c r="J1035" s="1" t="s">
        <v>10</v>
      </c>
      <c r="K1035" s="3" t="s">
        <v>42</v>
      </c>
      <c r="L1035" s="1" t="s">
        <v>10</v>
      </c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1"/>
      <c r="AA1035" s="1" t="s">
        <v>16</v>
      </c>
      <c r="AB1035" s="3" t="s">
        <v>12</v>
      </c>
      <c r="AC1035" s="23" t="s">
        <v>37784</v>
      </c>
      <c r="AD1035" s="23" t="s">
        <v>39221</v>
      </c>
      <c r="AE1035" t="s">
        <v>35398</v>
      </c>
    </row>
    <row r="1036" spans="1:31" ht="14.25" customHeight="1">
      <c r="A1036" s="1">
        <v>1035</v>
      </c>
      <c r="B1036" s="1" t="s">
        <v>10396</v>
      </c>
      <c r="C1036" s="1" t="s">
        <v>10798</v>
      </c>
      <c r="D1036" s="1" t="s">
        <v>35486</v>
      </c>
      <c r="E1036" s="1" t="s">
        <v>40</v>
      </c>
      <c r="F1036" s="1" t="s">
        <v>27288</v>
      </c>
      <c r="G1036" s="14">
        <v>919446410100</v>
      </c>
      <c r="H1036" s="1" t="s">
        <v>15</v>
      </c>
      <c r="I1036" s="1" t="s">
        <v>62</v>
      </c>
      <c r="J1036" s="1" t="s">
        <v>10</v>
      </c>
      <c r="K1036" s="3" t="s">
        <v>42</v>
      </c>
      <c r="L1036" s="1" t="s">
        <v>10</v>
      </c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1"/>
      <c r="AA1036" s="1" t="s">
        <v>16</v>
      </c>
      <c r="AB1036" s="3" t="s">
        <v>12</v>
      </c>
      <c r="AC1036" s="23" t="s">
        <v>37784</v>
      </c>
      <c r="AD1036" s="23" t="s">
        <v>39222</v>
      </c>
      <c r="AE1036" t="s">
        <v>35398</v>
      </c>
    </row>
    <row r="1037" spans="1:31" ht="14.25" customHeight="1">
      <c r="A1037" s="1">
        <v>1036</v>
      </c>
      <c r="B1037" s="1" t="s">
        <v>10396</v>
      </c>
      <c r="C1037" s="1" t="s">
        <v>10804</v>
      </c>
      <c r="D1037" s="1" t="s">
        <v>1661</v>
      </c>
      <c r="E1037" s="1" t="s">
        <v>362</v>
      </c>
      <c r="F1037" s="1" t="s">
        <v>27289</v>
      </c>
      <c r="G1037" s="14">
        <v>919699694</v>
      </c>
      <c r="H1037" s="1" t="s">
        <v>20</v>
      </c>
      <c r="I1037" s="1" t="s">
        <v>41</v>
      </c>
      <c r="J1037" s="1" t="s">
        <v>10</v>
      </c>
      <c r="K1037" s="3" t="s">
        <v>17</v>
      </c>
      <c r="L1037" s="1" t="s">
        <v>10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1"/>
      <c r="AA1037" s="1" t="s">
        <v>16</v>
      </c>
      <c r="AB1037" s="3" t="s">
        <v>12</v>
      </c>
      <c r="AC1037" s="23" t="s">
        <v>37784</v>
      </c>
      <c r="AD1037" s="23" t="s">
        <v>39223</v>
      </c>
      <c r="AE1037" t="s">
        <v>35397</v>
      </c>
    </row>
    <row r="1038" spans="1:31" ht="14.25" customHeight="1">
      <c r="A1038" s="1">
        <v>1037</v>
      </c>
      <c r="B1038" s="9" t="s">
        <v>6</v>
      </c>
      <c r="C1038" s="1" t="s">
        <v>12956</v>
      </c>
      <c r="D1038" s="1" t="s">
        <v>12957</v>
      </c>
      <c r="E1038" s="1" t="s">
        <v>287</v>
      </c>
      <c r="F1038" s="1" t="s">
        <v>32530</v>
      </c>
      <c r="G1038" s="14">
        <v>919099964094</v>
      </c>
      <c r="H1038" s="1" t="s">
        <v>46</v>
      </c>
      <c r="I1038" s="1" t="s">
        <v>41</v>
      </c>
      <c r="J1038" s="1" t="s">
        <v>10</v>
      </c>
      <c r="K1038" s="3" t="s">
        <v>42</v>
      </c>
      <c r="L1038" s="1" t="s">
        <v>10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1"/>
      <c r="AA1038" s="1" t="s">
        <v>16</v>
      </c>
      <c r="AB1038" s="3" t="s">
        <v>12</v>
      </c>
      <c r="AC1038" s="23" t="s">
        <v>37784</v>
      </c>
      <c r="AD1038" s="23" t="s">
        <v>39224</v>
      </c>
      <c r="AE1038" s="20" t="s">
        <v>47358</v>
      </c>
    </row>
    <row r="1039" spans="1:31" ht="14.25" customHeight="1">
      <c r="A1039" s="1">
        <v>1038</v>
      </c>
      <c r="B1039" s="9" t="s">
        <v>6</v>
      </c>
      <c r="C1039" s="1" t="s">
        <v>12961</v>
      </c>
      <c r="D1039" s="1" t="s">
        <v>35487</v>
      </c>
      <c r="E1039" s="1" t="s">
        <v>2881</v>
      </c>
      <c r="F1039" s="1" t="s">
        <v>32533</v>
      </c>
      <c r="G1039" s="14">
        <v>919446064146</v>
      </c>
      <c r="H1039" s="1" t="s">
        <v>20</v>
      </c>
      <c r="I1039" s="1" t="s">
        <v>41</v>
      </c>
      <c r="J1039" s="1" t="s">
        <v>10</v>
      </c>
      <c r="K1039" s="3" t="s">
        <v>63</v>
      </c>
      <c r="L1039" s="1" t="s">
        <v>10</v>
      </c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1"/>
      <c r="AA1039" s="1" t="s">
        <v>16</v>
      </c>
      <c r="AB1039" s="3" t="s">
        <v>12</v>
      </c>
      <c r="AC1039" s="23" t="s">
        <v>37784</v>
      </c>
      <c r="AD1039" s="23" t="s">
        <v>39225</v>
      </c>
      <c r="AE1039" t="s">
        <v>35396</v>
      </c>
    </row>
    <row r="1040" spans="1:31" ht="14.25" customHeight="1">
      <c r="A1040" s="1">
        <v>1039</v>
      </c>
      <c r="B1040" s="9" t="s">
        <v>6</v>
      </c>
      <c r="C1040" s="1" t="s">
        <v>12983</v>
      </c>
      <c r="D1040" s="1" t="s">
        <v>35488</v>
      </c>
      <c r="E1040" s="1" t="s">
        <v>1306</v>
      </c>
      <c r="F1040" s="1" t="s">
        <v>32538</v>
      </c>
      <c r="G1040" s="14">
        <v>91444446666</v>
      </c>
      <c r="H1040" s="1" t="s">
        <v>20</v>
      </c>
      <c r="I1040" s="1" t="s">
        <v>62</v>
      </c>
      <c r="J1040" s="1" t="s">
        <v>10</v>
      </c>
      <c r="K1040" s="3" t="s">
        <v>63</v>
      </c>
      <c r="L1040" s="1" t="s">
        <v>10</v>
      </c>
      <c r="M1040" s="3" t="s">
        <v>213</v>
      </c>
      <c r="N1040" s="3" t="str">
        <f>J1040</f>
        <v>[&lt;30 Lacs]</v>
      </c>
      <c r="O1040" s="3" t="s">
        <v>17</v>
      </c>
      <c r="P1040" s="3" t="s">
        <v>10</v>
      </c>
      <c r="Q1040" s="3" t="s">
        <v>42</v>
      </c>
      <c r="R1040" s="3" t="s">
        <v>10</v>
      </c>
      <c r="S1040" s="3" t="s">
        <v>27</v>
      </c>
      <c r="T1040" s="3" t="s">
        <v>10</v>
      </c>
      <c r="U1040" s="3" t="s">
        <v>117</v>
      </c>
      <c r="V1040" s="3" t="s">
        <v>10</v>
      </c>
      <c r="W1040" s="3" t="s">
        <v>178</v>
      </c>
      <c r="X1040" s="3" t="s">
        <v>10</v>
      </c>
      <c r="Y1040" s="3" t="s">
        <v>171</v>
      </c>
      <c r="Z1040" s="1" t="s">
        <v>10</v>
      </c>
      <c r="AA1040" s="1" t="s">
        <v>16</v>
      </c>
      <c r="AB1040" s="3" t="s">
        <v>12</v>
      </c>
      <c r="AC1040" s="23" t="s">
        <v>37784</v>
      </c>
      <c r="AD1040" s="23" t="s">
        <v>39226</v>
      </c>
      <c r="AE1040" s="20" t="s">
        <v>47358</v>
      </c>
    </row>
    <row r="1041" spans="1:31" ht="14.25" customHeight="1">
      <c r="A1041" s="1">
        <v>1040</v>
      </c>
      <c r="B1041" s="9" t="s">
        <v>6</v>
      </c>
      <c r="C1041" s="1" t="s">
        <v>12993</v>
      </c>
      <c r="D1041" s="1" t="s">
        <v>2359</v>
      </c>
      <c r="E1041" s="1" t="s">
        <v>774</v>
      </c>
      <c r="F1041" s="1" t="s">
        <v>32540</v>
      </c>
      <c r="G1041" s="14">
        <v>91904141001</v>
      </c>
      <c r="H1041" s="1" t="s">
        <v>15</v>
      </c>
      <c r="I1041" s="1" t="s">
        <v>62</v>
      </c>
      <c r="J1041" s="1" t="s">
        <v>10</v>
      </c>
      <c r="K1041" s="3" t="s">
        <v>17</v>
      </c>
      <c r="L1041" s="1" t="s">
        <v>10</v>
      </c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1"/>
      <c r="AA1041" s="1" t="s">
        <v>16</v>
      </c>
      <c r="AB1041" s="3" t="s">
        <v>12</v>
      </c>
      <c r="AC1041" s="23" t="s">
        <v>37784</v>
      </c>
      <c r="AD1041" s="23" t="s">
        <v>39227</v>
      </c>
      <c r="AE1041" t="s">
        <v>35396</v>
      </c>
    </row>
    <row r="1042" spans="1:31" ht="14.25" customHeight="1">
      <c r="A1042" s="1">
        <v>1041</v>
      </c>
      <c r="B1042" s="9" t="s">
        <v>6</v>
      </c>
      <c r="C1042" s="1" t="s">
        <v>12995</v>
      </c>
      <c r="D1042" s="1" t="s">
        <v>332</v>
      </c>
      <c r="E1042" s="1" t="s">
        <v>19</v>
      </c>
      <c r="F1042" s="1" t="s">
        <v>27312</v>
      </c>
      <c r="G1042" s="14">
        <v>9196444049</v>
      </c>
      <c r="H1042" s="1" t="s">
        <v>8</v>
      </c>
      <c r="I1042" s="1" t="s">
        <v>41</v>
      </c>
      <c r="J1042" s="1" t="s">
        <v>10</v>
      </c>
      <c r="K1042" s="3" t="s">
        <v>63</v>
      </c>
      <c r="L1042" s="1" t="s">
        <v>10</v>
      </c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1"/>
      <c r="AA1042" s="1" t="s">
        <v>16</v>
      </c>
      <c r="AB1042" s="3" t="s">
        <v>12</v>
      </c>
      <c r="AC1042" s="23" t="s">
        <v>37784</v>
      </c>
      <c r="AD1042" s="23" t="s">
        <v>39228</v>
      </c>
      <c r="AE1042" t="s">
        <v>35396</v>
      </c>
    </row>
    <row r="1043" spans="1:31" ht="14.25" customHeight="1">
      <c r="A1043" s="1">
        <v>1042</v>
      </c>
      <c r="B1043" s="9" t="s">
        <v>6</v>
      </c>
      <c r="C1043" s="1" t="s">
        <v>13003</v>
      </c>
      <c r="D1043" s="1" t="s">
        <v>35489</v>
      </c>
      <c r="E1043" s="1" t="s">
        <v>7832</v>
      </c>
      <c r="F1043" s="1" t="s">
        <v>32542</v>
      </c>
      <c r="G1043" s="14">
        <v>914940014916</v>
      </c>
      <c r="H1043" s="1" t="s">
        <v>20</v>
      </c>
      <c r="I1043" s="1" t="s">
        <v>41</v>
      </c>
      <c r="J1043" s="1" t="s">
        <v>10</v>
      </c>
      <c r="K1043" s="3" t="s">
        <v>213</v>
      </c>
      <c r="L1043" s="1" t="s">
        <v>10</v>
      </c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1"/>
      <c r="AA1043" s="1" t="s">
        <v>16</v>
      </c>
      <c r="AB1043" s="3" t="s">
        <v>12</v>
      </c>
      <c r="AC1043" s="23" t="s">
        <v>37784</v>
      </c>
      <c r="AD1043" s="23" t="s">
        <v>39229</v>
      </c>
      <c r="AE1043" t="s">
        <v>35398</v>
      </c>
    </row>
    <row r="1044" spans="1:31" ht="14.25" customHeight="1">
      <c r="A1044" s="1">
        <v>1043</v>
      </c>
      <c r="B1044" s="9" t="s">
        <v>6</v>
      </c>
      <c r="C1044" s="1" t="s">
        <v>13004</v>
      </c>
      <c r="D1044" s="1" t="s">
        <v>4417</v>
      </c>
      <c r="E1044" s="1" t="s">
        <v>93</v>
      </c>
      <c r="F1044" s="1" t="s">
        <v>27321</v>
      </c>
      <c r="G1044" s="14">
        <v>9141446466</v>
      </c>
      <c r="H1044" s="1" t="s">
        <v>8</v>
      </c>
      <c r="I1044" s="1" t="s">
        <v>41</v>
      </c>
      <c r="J1044" s="1" t="s">
        <v>10</v>
      </c>
      <c r="K1044" s="3" t="s">
        <v>213</v>
      </c>
      <c r="L1044" s="1" t="s">
        <v>10</v>
      </c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1"/>
      <c r="AA1044" s="1" t="s">
        <v>16</v>
      </c>
      <c r="AB1044" s="3" t="s">
        <v>12</v>
      </c>
      <c r="AC1044" s="23" t="s">
        <v>37784</v>
      </c>
      <c r="AD1044" s="23" t="s">
        <v>39230</v>
      </c>
      <c r="AE1044" t="s">
        <v>35396</v>
      </c>
    </row>
    <row r="1045" spans="1:31" ht="14.25" customHeight="1">
      <c r="A1045" s="1">
        <v>1044</v>
      </c>
      <c r="B1045" s="9" t="s">
        <v>6</v>
      </c>
      <c r="C1045" s="1" t="s">
        <v>13005</v>
      </c>
      <c r="D1045" s="1" t="s">
        <v>35490</v>
      </c>
      <c r="E1045" s="1" t="s">
        <v>90</v>
      </c>
      <c r="F1045" s="1" t="s">
        <v>27322</v>
      </c>
      <c r="G1045" s="14">
        <v>91694440469</v>
      </c>
      <c r="H1045" s="1" t="s">
        <v>20</v>
      </c>
      <c r="I1045" s="1" t="s">
        <v>62</v>
      </c>
      <c r="J1045" s="1" t="s">
        <v>10</v>
      </c>
      <c r="K1045" s="3" t="s">
        <v>213</v>
      </c>
      <c r="L1045" s="1" t="s">
        <v>10</v>
      </c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1"/>
      <c r="AA1045" s="1" t="s">
        <v>16</v>
      </c>
      <c r="AB1045" s="3" t="s">
        <v>12</v>
      </c>
      <c r="AC1045" s="23" t="s">
        <v>37784</v>
      </c>
      <c r="AD1045" s="23" t="s">
        <v>39231</v>
      </c>
      <c r="AE1045" s="20" t="s">
        <v>47358</v>
      </c>
    </row>
    <row r="1046" spans="1:31" ht="14.25" customHeight="1">
      <c r="A1046" s="1">
        <v>1045</v>
      </c>
      <c r="B1046" s="9" t="s">
        <v>6</v>
      </c>
      <c r="C1046" s="1" t="s">
        <v>13006</v>
      </c>
      <c r="D1046" s="1" t="s">
        <v>2639</v>
      </c>
      <c r="E1046" s="1" t="s">
        <v>36601</v>
      </c>
      <c r="F1046" s="1" t="s">
        <v>34639</v>
      </c>
      <c r="G1046" s="14">
        <v>9144004469</v>
      </c>
      <c r="H1046" s="1" t="s">
        <v>20</v>
      </c>
      <c r="I1046" s="1" t="s">
        <v>41</v>
      </c>
      <c r="J1046" s="1" t="s">
        <v>10</v>
      </c>
      <c r="K1046" s="3" t="s">
        <v>63</v>
      </c>
      <c r="L1046" s="1" t="s">
        <v>10</v>
      </c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1"/>
      <c r="AA1046" s="1" t="s">
        <v>16</v>
      </c>
      <c r="AB1046" s="3" t="s">
        <v>12</v>
      </c>
      <c r="AC1046" s="23" t="s">
        <v>37784</v>
      </c>
      <c r="AD1046" s="23" t="s">
        <v>39232</v>
      </c>
      <c r="AE1046" t="s">
        <v>35398</v>
      </c>
    </row>
    <row r="1047" spans="1:31" ht="14.25" customHeight="1">
      <c r="A1047" s="1">
        <v>1046</v>
      </c>
      <c r="B1047" s="1" t="s">
        <v>10396</v>
      </c>
      <c r="C1047" s="1" t="s">
        <v>10858</v>
      </c>
      <c r="D1047" s="1" t="s">
        <v>1857</v>
      </c>
      <c r="E1047" s="1" t="s">
        <v>5861</v>
      </c>
      <c r="F1047" s="1" t="s">
        <v>27329</v>
      </c>
      <c r="G1047" s="14">
        <v>919644444049</v>
      </c>
      <c r="H1047" s="1" t="s">
        <v>20</v>
      </c>
      <c r="I1047" s="1" t="s">
        <v>62</v>
      </c>
      <c r="J1047" s="1" t="s">
        <v>10</v>
      </c>
      <c r="K1047" s="3" t="s">
        <v>42</v>
      </c>
      <c r="L1047" s="1" t="s">
        <v>10</v>
      </c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1"/>
      <c r="AA1047" s="1" t="s">
        <v>16</v>
      </c>
      <c r="AB1047" s="3" t="s">
        <v>12</v>
      </c>
      <c r="AC1047" s="23" t="s">
        <v>37784</v>
      </c>
      <c r="AD1047" s="23" t="s">
        <v>39233</v>
      </c>
      <c r="AE1047" s="20" t="s">
        <v>47358</v>
      </c>
    </row>
    <row r="1048" spans="1:31" ht="14.25" customHeight="1">
      <c r="A1048" s="1">
        <v>1047</v>
      </c>
      <c r="B1048" s="9" t="s">
        <v>6</v>
      </c>
      <c r="C1048" s="1" t="s">
        <v>13014</v>
      </c>
      <c r="D1048" s="1" t="s">
        <v>4408</v>
      </c>
      <c r="E1048" s="1" t="s">
        <v>11153</v>
      </c>
      <c r="F1048" s="1" t="s">
        <v>27331</v>
      </c>
      <c r="G1048" s="14">
        <v>91644964069</v>
      </c>
      <c r="H1048" s="1" t="s">
        <v>20</v>
      </c>
      <c r="I1048" s="1" t="s">
        <v>41</v>
      </c>
      <c r="J1048" s="1" t="s">
        <v>10</v>
      </c>
      <c r="K1048" s="3" t="s">
        <v>17</v>
      </c>
      <c r="L1048" s="1" t="s">
        <v>10</v>
      </c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1"/>
      <c r="AA1048" s="1" t="s">
        <v>16</v>
      </c>
      <c r="AB1048" s="3" t="s">
        <v>12</v>
      </c>
      <c r="AC1048" s="23" t="s">
        <v>37784</v>
      </c>
      <c r="AD1048" s="23" t="s">
        <v>39234</v>
      </c>
      <c r="AE1048" s="20" t="s">
        <v>47358</v>
      </c>
    </row>
    <row r="1049" spans="1:31" ht="14.25" customHeight="1">
      <c r="A1049" s="1">
        <v>1048</v>
      </c>
      <c r="B1049" s="9" t="s">
        <v>6</v>
      </c>
      <c r="C1049" s="1" t="s">
        <v>13015</v>
      </c>
      <c r="D1049" s="1" t="s">
        <v>683</v>
      </c>
      <c r="E1049" s="1" t="s">
        <v>2302</v>
      </c>
      <c r="F1049" s="1" t="s">
        <v>27334</v>
      </c>
      <c r="G1049" s="14">
        <v>9166604001</v>
      </c>
      <c r="H1049" s="1" t="s">
        <v>20</v>
      </c>
      <c r="I1049" s="1" t="s">
        <v>41</v>
      </c>
      <c r="J1049" s="1" t="s">
        <v>10</v>
      </c>
      <c r="K1049" s="3" t="s">
        <v>17</v>
      </c>
      <c r="L1049" s="1" t="s">
        <v>10</v>
      </c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1"/>
      <c r="AA1049" s="1" t="s">
        <v>11</v>
      </c>
      <c r="AB1049" s="3" t="s">
        <v>321</v>
      </c>
      <c r="AC1049" s="23" t="s">
        <v>37784</v>
      </c>
      <c r="AD1049" s="23" t="s">
        <v>39235</v>
      </c>
      <c r="AE1049" t="s">
        <v>35396</v>
      </c>
    </row>
    <row r="1050" spans="1:31" ht="14.25" customHeight="1">
      <c r="A1050" s="1">
        <v>1049</v>
      </c>
      <c r="B1050" s="9" t="s">
        <v>6</v>
      </c>
      <c r="C1050" s="1" t="s">
        <v>13016</v>
      </c>
      <c r="D1050" s="1" t="s">
        <v>13017</v>
      </c>
      <c r="E1050" s="1" t="s">
        <v>5279</v>
      </c>
      <c r="F1050" s="1" t="s">
        <v>27335</v>
      </c>
      <c r="G1050" s="14">
        <v>91964496669</v>
      </c>
      <c r="H1050" s="1" t="s">
        <v>8</v>
      </c>
      <c r="I1050" s="1" t="s">
        <v>9</v>
      </c>
      <c r="J1050" s="1" t="s">
        <v>10</v>
      </c>
      <c r="K1050" s="3" t="s">
        <v>63</v>
      </c>
      <c r="L1050" s="1" t="s">
        <v>10</v>
      </c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1"/>
      <c r="AA1050" s="1" t="s">
        <v>16</v>
      </c>
      <c r="AB1050" s="3" t="s">
        <v>12</v>
      </c>
      <c r="AC1050" s="23" t="s">
        <v>37784</v>
      </c>
      <c r="AD1050" s="23" t="s">
        <v>39236</v>
      </c>
      <c r="AE1050" t="s">
        <v>35398</v>
      </c>
    </row>
    <row r="1051" spans="1:31" ht="14.25" customHeight="1">
      <c r="A1051" s="1">
        <v>1050</v>
      </c>
      <c r="B1051" s="9" t="s">
        <v>6</v>
      </c>
      <c r="C1051" s="1" t="s">
        <v>13023</v>
      </c>
      <c r="D1051" s="1" t="s">
        <v>35491</v>
      </c>
      <c r="E1051" s="1" t="s">
        <v>36602</v>
      </c>
      <c r="F1051" s="1" t="s">
        <v>27339</v>
      </c>
      <c r="G1051" s="14">
        <v>916490109646</v>
      </c>
      <c r="H1051" s="1" t="s">
        <v>8</v>
      </c>
      <c r="I1051" s="1" t="s">
        <v>62</v>
      </c>
      <c r="J1051" s="1" t="s">
        <v>10</v>
      </c>
      <c r="K1051" s="3" t="s">
        <v>213</v>
      </c>
      <c r="L1051" s="1" t="s">
        <v>10</v>
      </c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1"/>
      <c r="AA1051" s="1" t="s">
        <v>16</v>
      </c>
      <c r="AB1051" s="3" t="s">
        <v>12</v>
      </c>
      <c r="AC1051" s="23" t="s">
        <v>37784</v>
      </c>
      <c r="AD1051" s="23" t="s">
        <v>39237</v>
      </c>
      <c r="AE1051" t="s">
        <v>35398</v>
      </c>
    </row>
    <row r="1052" spans="1:31" ht="14.25" customHeight="1">
      <c r="A1052" s="1">
        <v>1051</v>
      </c>
      <c r="B1052" s="1" t="s">
        <v>10396</v>
      </c>
      <c r="C1052" s="1" t="s">
        <v>10883</v>
      </c>
      <c r="D1052" s="1" t="s">
        <v>336</v>
      </c>
      <c r="E1052" s="1" t="s">
        <v>1047</v>
      </c>
      <c r="F1052" s="1" t="s">
        <v>27347</v>
      </c>
      <c r="G1052" s="14">
        <v>919946004046</v>
      </c>
      <c r="H1052" s="1" t="s">
        <v>20</v>
      </c>
      <c r="I1052" s="1" t="s">
        <v>41</v>
      </c>
      <c r="J1052" s="1" t="s">
        <v>10</v>
      </c>
      <c r="K1052" s="3" t="s">
        <v>17</v>
      </c>
      <c r="L1052" s="1" t="s">
        <v>10</v>
      </c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1"/>
      <c r="AA1052" s="1" t="s">
        <v>11</v>
      </c>
      <c r="AB1052" s="3" t="s">
        <v>538</v>
      </c>
      <c r="AC1052" s="23" t="s">
        <v>37784</v>
      </c>
      <c r="AD1052" s="23" t="s">
        <v>39238</v>
      </c>
      <c r="AE1052" s="20" t="s">
        <v>47358</v>
      </c>
    </row>
    <row r="1053" spans="1:31" ht="14.25" customHeight="1">
      <c r="A1053" s="1">
        <v>1052</v>
      </c>
      <c r="B1053" s="1" t="s">
        <v>10396</v>
      </c>
      <c r="C1053" s="1" t="s">
        <v>10888</v>
      </c>
      <c r="D1053" s="1" t="s">
        <v>35492</v>
      </c>
      <c r="E1053" s="1" t="s">
        <v>40</v>
      </c>
      <c r="F1053" s="1" t="s">
        <v>27349</v>
      </c>
      <c r="G1053" s="14">
        <v>919644464496</v>
      </c>
      <c r="H1053" s="1" t="s">
        <v>20</v>
      </c>
      <c r="I1053" s="1" t="s">
        <v>37779</v>
      </c>
      <c r="J1053" s="1" t="s">
        <v>10</v>
      </c>
      <c r="K1053" s="3" t="s">
        <v>42</v>
      </c>
      <c r="L1053" s="1" t="s">
        <v>10</v>
      </c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1"/>
      <c r="AA1053" s="1" t="s">
        <v>16</v>
      </c>
      <c r="AB1053" s="3" t="s">
        <v>12</v>
      </c>
      <c r="AC1053" s="23" t="s">
        <v>37784</v>
      </c>
      <c r="AD1053" s="23" t="s">
        <v>39239</v>
      </c>
      <c r="AE1053" s="20" t="s">
        <v>47358</v>
      </c>
    </row>
    <row r="1054" spans="1:31" ht="14.25" customHeight="1">
      <c r="A1054" s="1">
        <v>1053</v>
      </c>
      <c r="B1054" s="9" t="s">
        <v>6</v>
      </c>
      <c r="C1054" s="1" t="s">
        <v>13037</v>
      </c>
      <c r="D1054" s="1" t="s">
        <v>502</v>
      </c>
      <c r="E1054" s="1" t="s">
        <v>13038</v>
      </c>
      <c r="F1054" s="1" t="s">
        <v>27353</v>
      </c>
      <c r="G1054" s="14">
        <v>919909164699</v>
      </c>
      <c r="H1054" s="1" t="s">
        <v>15</v>
      </c>
      <c r="I1054" s="1" t="s">
        <v>62</v>
      </c>
      <c r="J1054" s="1" t="s">
        <v>10</v>
      </c>
      <c r="K1054" s="3" t="s">
        <v>17</v>
      </c>
      <c r="L1054" s="1" t="s">
        <v>10</v>
      </c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1"/>
      <c r="AA1054" s="1" t="s">
        <v>16</v>
      </c>
      <c r="AB1054" s="3" t="s">
        <v>12</v>
      </c>
      <c r="AC1054" s="23" t="s">
        <v>37784</v>
      </c>
      <c r="AD1054" s="23" t="s">
        <v>39240</v>
      </c>
      <c r="AE1054" t="s">
        <v>35396</v>
      </c>
    </row>
    <row r="1055" spans="1:31" ht="14.25" customHeight="1">
      <c r="A1055" s="1">
        <v>1054</v>
      </c>
      <c r="B1055" s="9" t="s">
        <v>6</v>
      </c>
      <c r="C1055" s="1" t="s">
        <v>13040</v>
      </c>
      <c r="D1055" s="1" t="s">
        <v>1209</v>
      </c>
      <c r="E1055" s="1" t="s">
        <v>1725</v>
      </c>
      <c r="F1055" s="1" t="s">
        <v>27354</v>
      </c>
      <c r="G1055" s="14">
        <v>919664161</v>
      </c>
      <c r="H1055" s="1" t="s">
        <v>8</v>
      </c>
      <c r="I1055" s="1" t="s">
        <v>41</v>
      </c>
      <c r="J1055" s="1" t="s">
        <v>10</v>
      </c>
      <c r="K1055" s="3" t="s">
        <v>213</v>
      </c>
      <c r="L1055" s="1" t="s">
        <v>10</v>
      </c>
      <c r="M1055" s="4" t="s">
        <v>17</v>
      </c>
      <c r="N1055" s="3" t="str">
        <f t="shared" ref="N1055:N1056" si="25">J1055</f>
        <v>[&lt;30 Lacs]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1"/>
      <c r="AA1055" s="1" t="s">
        <v>16</v>
      </c>
      <c r="AB1055" s="3" t="s">
        <v>12</v>
      </c>
      <c r="AC1055" s="23" t="s">
        <v>37784</v>
      </c>
      <c r="AD1055" s="23" t="s">
        <v>39241</v>
      </c>
      <c r="AE1055" t="s">
        <v>35398</v>
      </c>
    </row>
    <row r="1056" spans="1:31" ht="14.25" customHeight="1">
      <c r="A1056" s="1">
        <v>1055</v>
      </c>
      <c r="B1056" s="9" t="s">
        <v>6</v>
      </c>
      <c r="C1056" s="1" t="s">
        <v>13043</v>
      </c>
      <c r="D1056" s="1" t="s">
        <v>11183</v>
      </c>
      <c r="E1056" s="1" t="s">
        <v>909</v>
      </c>
      <c r="F1056" s="1" t="s">
        <v>27356</v>
      </c>
      <c r="G1056" s="14">
        <v>914169964494</v>
      </c>
      <c r="H1056" s="1" t="s">
        <v>8</v>
      </c>
      <c r="I1056" s="1" t="s">
        <v>41</v>
      </c>
      <c r="J1056" s="1" t="s">
        <v>10</v>
      </c>
      <c r="K1056" s="3" t="s">
        <v>63</v>
      </c>
      <c r="L1056" s="1" t="s">
        <v>10</v>
      </c>
      <c r="M1056" s="3" t="s">
        <v>213</v>
      </c>
      <c r="N1056" s="3" t="str">
        <f t="shared" si="25"/>
        <v>[&lt;30 Lacs]</v>
      </c>
      <c r="O1056" s="3" t="s">
        <v>17</v>
      </c>
      <c r="P1056" s="3" t="s">
        <v>10</v>
      </c>
      <c r="Q1056" s="3" t="s">
        <v>42</v>
      </c>
      <c r="R1056" s="3" t="s">
        <v>10</v>
      </c>
      <c r="S1056" s="3" t="s">
        <v>27</v>
      </c>
      <c r="T1056" s="3" t="s">
        <v>10</v>
      </c>
      <c r="U1056" s="3" t="s">
        <v>117</v>
      </c>
      <c r="V1056" s="3" t="s">
        <v>10</v>
      </c>
      <c r="W1056" s="3" t="s">
        <v>178</v>
      </c>
      <c r="X1056" s="3" t="s">
        <v>10</v>
      </c>
      <c r="Y1056" s="3" t="s">
        <v>171</v>
      </c>
      <c r="Z1056" s="1" t="s">
        <v>10</v>
      </c>
      <c r="AA1056" s="1" t="s">
        <v>16</v>
      </c>
      <c r="AB1056" s="3" t="s">
        <v>12</v>
      </c>
      <c r="AC1056" s="23" t="s">
        <v>37784</v>
      </c>
      <c r="AD1056" s="23" t="s">
        <v>39242</v>
      </c>
      <c r="AE1056" t="s">
        <v>35397</v>
      </c>
    </row>
    <row r="1057" spans="1:31" ht="14.25" customHeight="1">
      <c r="A1057" s="1">
        <v>1056</v>
      </c>
      <c r="B1057" s="9" t="s">
        <v>6</v>
      </c>
      <c r="C1057" s="1" t="s">
        <v>13056</v>
      </c>
      <c r="D1057" s="1" t="s">
        <v>1576</v>
      </c>
      <c r="E1057" s="1" t="s">
        <v>13057</v>
      </c>
      <c r="F1057" s="1" t="s">
        <v>34647</v>
      </c>
      <c r="G1057" s="14">
        <v>91694646060</v>
      </c>
      <c r="H1057" s="1" t="s">
        <v>8</v>
      </c>
      <c r="I1057" s="1" t="s">
        <v>41</v>
      </c>
      <c r="J1057" s="1" t="s">
        <v>10</v>
      </c>
      <c r="K1057" s="3" t="s">
        <v>213</v>
      </c>
      <c r="L1057" s="1" t="s">
        <v>10</v>
      </c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1"/>
      <c r="AA1057" s="1" t="s">
        <v>16</v>
      </c>
      <c r="AB1057" s="3" t="s">
        <v>12</v>
      </c>
      <c r="AC1057" s="23" t="s">
        <v>37784</v>
      </c>
      <c r="AD1057" s="23" t="s">
        <v>39243</v>
      </c>
      <c r="AE1057" t="s">
        <v>35397</v>
      </c>
    </row>
    <row r="1058" spans="1:31" ht="14.25" customHeight="1">
      <c r="A1058" s="1">
        <v>1057</v>
      </c>
      <c r="B1058" s="9" t="s">
        <v>6</v>
      </c>
      <c r="C1058" s="1" t="s">
        <v>13067</v>
      </c>
      <c r="D1058" s="1" t="s">
        <v>6315</v>
      </c>
      <c r="E1058" s="1" t="s">
        <v>141</v>
      </c>
      <c r="F1058" s="1" t="s">
        <v>27374</v>
      </c>
      <c r="G1058" s="14">
        <v>9101609601</v>
      </c>
      <c r="H1058" s="1" t="s">
        <v>8</v>
      </c>
      <c r="I1058" s="1" t="s">
        <v>41</v>
      </c>
      <c r="J1058" s="1" t="s">
        <v>10</v>
      </c>
      <c r="K1058" s="3" t="s">
        <v>63</v>
      </c>
      <c r="L1058" s="1" t="s">
        <v>10</v>
      </c>
      <c r="M1058" s="3" t="s">
        <v>213</v>
      </c>
      <c r="N1058" s="3" t="str">
        <f>J1058</f>
        <v>[&lt;30 Lacs]</v>
      </c>
      <c r="O1058" s="3" t="s">
        <v>17</v>
      </c>
      <c r="P1058" s="3" t="s">
        <v>10</v>
      </c>
      <c r="Q1058" s="3" t="s">
        <v>42</v>
      </c>
      <c r="R1058" s="3" t="s">
        <v>10</v>
      </c>
      <c r="S1058" s="3" t="s">
        <v>27</v>
      </c>
      <c r="T1058" s="3" t="s">
        <v>10</v>
      </c>
      <c r="U1058" s="3" t="s">
        <v>117</v>
      </c>
      <c r="V1058" s="3" t="s">
        <v>10</v>
      </c>
      <c r="W1058" s="3" t="s">
        <v>178</v>
      </c>
      <c r="X1058" s="3" t="s">
        <v>10</v>
      </c>
      <c r="Y1058" s="3" t="s">
        <v>171</v>
      </c>
      <c r="Z1058" s="1" t="s">
        <v>10</v>
      </c>
      <c r="AA1058" s="1" t="s">
        <v>16</v>
      </c>
      <c r="AB1058" s="3" t="s">
        <v>12</v>
      </c>
      <c r="AC1058" s="23" t="s">
        <v>37784</v>
      </c>
      <c r="AD1058" s="23" t="s">
        <v>39244</v>
      </c>
      <c r="AE1058" t="s">
        <v>35396</v>
      </c>
    </row>
    <row r="1059" spans="1:31" ht="14.25" customHeight="1">
      <c r="A1059" s="1">
        <v>1058</v>
      </c>
      <c r="B1059" s="9" t="s">
        <v>6</v>
      </c>
      <c r="C1059" s="1" t="s">
        <v>13075</v>
      </c>
      <c r="D1059" s="1" t="s">
        <v>359</v>
      </c>
      <c r="E1059" s="1" t="s">
        <v>13076</v>
      </c>
      <c r="F1059" s="1" t="s">
        <v>27377</v>
      </c>
      <c r="G1059" s="14">
        <v>91446444940</v>
      </c>
      <c r="H1059" s="1" t="s">
        <v>8</v>
      </c>
      <c r="I1059" s="1" t="s">
        <v>41</v>
      </c>
      <c r="J1059" s="1" t="s">
        <v>10</v>
      </c>
      <c r="K1059" s="3" t="s">
        <v>17</v>
      </c>
      <c r="L1059" s="1" t="s">
        <v>10</v>
      </c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1"/>
      <c r="AA1059" s="1" t="s">
        <v>16</v>
      </c>
      <c r="AB1059" s="3" t="s">
        <v>12</v>
      </c>
      <c r="AC1059" s="23" t="s">
        <v>37784</v>
      </c>
      <c r="AD1059" s="23" t="s">
        <v>39245</v>
      </c>
      <c r="AE1059" s="20" t="s">
        <v>47358</v>
      </c>
    </row>
    <row r="1060" spans="1:31" ht="14.25" customHeight="1">
      <c r="A1060" s="1">
        <v>1059</v>
      </c>
      <c r="B1060" s="9" t="s">
        <v>6</v>
      </c>
      <c r="C1060" s="1" t="s">
        <v>13077</v>
      </c>
      <c r="D1060" s="1" t="s">
        <v>1836</v>
      </c>
      <c r="E1060" s="1" t="s">
        <v>7686</v>
      </c>
      <c r="F1060" s="1" t="s">
        <v>27378</v>
      </c>
      <c r="G1060" s="14">
        <v>9199446011</v>
      </c>
      <c r="H1060" s="1" t="s">
        <v>8</v>
      </c>
      <c r="I1060" s="1" t="s">
        <v>62</v>
      </c>
      <c r="J1060" s="1" t="s">
        <v>10</v>
      </c>
      <c r="K1060" s="3" t="s">
        <v>17</v>
      </c>
      <c r="L1060" s="1" t="s">
        <v>10</v>
      </c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1"/>
      <c r="AA1060" s="1" t="s">
        <v>11</v>
      </c>
      <c r="AB1060" s="3" t="s">
        <v>321</v>
      </c>
      <c r="AC1060" s="23" t="s">
        <v>37784</v>
      </c>
      <c r="AD1060" s="23" t="s">
        <v>39246</v>
      </c>
      <c r="AE1060" t="s">
        <v>35398</v>
      </c>
    </row>
    <row r="1061" spans="1:31" ht="14.25" customHeight="1">
      <c r="A1061" s="1">
        <v>1060</v>
      </c>
      <c r="B1061" s="1" t="s">
        <v>10396</v>
      </c>
      <c r="C1061" s="1" t="s">
        <v>10909</v>
      </c>
      <c r="D1061" s="1" t="s">
        <v>2414</v>
      </c>
      <c r="E1061" s="1" t="s">
        <v>13080</v>
      </c>
      <c r="F1061" s="1" t="s">
        <v>27380</v>
      </c>
      <c r="G1061" s="14">
        <v>9104664460</v>
      </c>
      <c r="H1061" s="1" t="s">
        <v>8</v>
      </c>
      <c r="I1061" s="1" t="s">
        <v>41</v>
      </c>
      <c r="J1061" s="1" t="s">
        <v>10</v>
      </c>
      <c r="K1061" s="3" t="s">
        <v>17</v>
      </c>
      <c r="L1061" s="1" t="s">
        <v>10</v>
      </c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1"/>
      <c r="AA1061" s="1" t="s">
        <v>11</v>
      </c>
      <c r="AB1061" s="3" t="s">
        <v>13</v>
      </c>
      <c r="AC1061" s="23" t="s">
        <v>37784</v>
      </c>
      <c r="AD1061" s="23" t="s">
        <v>39247</v>
      </c>
      <c r="AE1061" t="s">
        <v>35396</v>
      </c>
    </row>
    <row r="1062" spans="1:31" ht="14.25" customHeight="1">
      <c r="A1062" s="1">
        <v>1061</v>
      </c>
      <c r="B1062" s="9" t="s">
        <v>6</v>
      </c>
      <c r="C1062" s="1" t="s">
        <v>13087</v>
      </c>
      <c r="D1062" s="1" t="s">
        <v>3080</v>
      </c>
      <c r="E1062" s="1" t="s">
        <v>774</v>
      </c>
      <c r="F1062" s="1" t="s">
        <v>27385</v>
      </c>
      <c r="G1062" s="14">
        <v>91910606690</v>
      </c>
      <c r="H1062" s="1" t="s">
        <v>15</v>
      </c>
      <c r="I1062" s="1" t="s">
        <v>62</v>
      </c>
      <c r="J1062" s="1" t="s">
        <v>10</v>
      </c>
      <c r="K1062" s="3" t="s">
        <v>17</v>
      </c>
      <c r="L1062" s="1" t="s">
        <v>10</v>
      </c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1"/>
      <c r="AA1062" s="1" t="s">
        <v>16</v>
      </c>
      <c r="AB1062" s="3" t="s">
        <v>12</v>
      </c>
      <c r="AC1062" s="23" t="s">
        <v>37784</v>
      </c>
      <c r="AD1062" s="23" t="s">
        <v>39248</v>
      </c>
      <c r="AE1062" s="20" t="s">
        <v>47358</v>
      </c>
    </row>
    <row r="1063" spans="1:31" ht="14.25" customHeight="1">
      <c r="A1063" s="1">
        <v>1062</v>
      </c>
      <c r="B1063" s="9" t="s">
        <v>6</v>
      </c>
      <c r="C1063" s="1" t="s">
        <v>13099</v>
      </c>
      <c r="D1063" s="1" t="s">
        <v>332</v>
      </c>
      <c r="E1063" s="1" t="s">
        <v>13100</v>
      </c>
      <c r="F1063" s="1" t="s">
        <v>27392</v>
      </c>
      <c r="G1063" s="14">
        <v>914994140</v>
      </c>
      <c r="H1063" s="1" t="s">
        <v>8</v>
      </c>
      <c r="I1063" s="1" t="s">
        <v>62</v>
      </c>
      <c r="J1063" s="1" t="s">
        <v>10</v>
      </c>
      <c r="K1063" s="3" t="s">
        <v>17</v>
      </c>
      <c r="L1063" s="1" t="s">
        <v>10</v>
      </c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1"/>
      <c r="AA1063" s="1" t="s">
        <v>16</v>
      </c>
      <c r="AB1063" s="3" t="s">
        <v>12</v>
      </c>
      <c r="AC1063" s="23" t="s">
        <v>37784</v>
      </c>
      <c r="AD1063" s="23" t="s">
        <v>39249</v>
      </c>
      <c r="AE1063" t="s">
        <v>35397</v>
      </c>
    </row>
    <row r="1064" spans="1:31" ht="14.25" customHeight="1">
      <c r="A1064" s="1">
        <v>1063</v>
      </c>
      <c r="B1064" s="9" t="s">
        <v>6</v>
      </c>
      <c r="C1064" s="1" t="s">
        <v>13104</v>
      </c>
      <c r="D1064" s="1" t="s">
        <v>31</v>
      </c>
      <c r="E1064" s="1" t="s">
        <v>40</v>
      </c>
      <c r="F1064" s="1" t="s">
        <v>27395</v>
      </c>
      <c r="G1064" s="14">
        <v>9194464404</v>
      </c>
      <c r="H1064" s="1" t="s">
        <v>8</v>
      </c>
      <c r="I1064" s="1" t="s">
        <v>62</v>
      </c>
      <c r="J1064" s="1" t="s">
        <v>10</v>
      </c>
      <c r="K1064" s="3" t="s">
        <v>213</v>
      </c>
      <c r="L1064" s="1" t="s">
        <v>10</v>
      </c>
      <c r="M1064" s="4" t="s">
        <v>17</v>
      </c>
      <c r="N1064" s="3" t="str">
        <f t="shared" ref="N1064:N1066" si="26">J1064</f>
        <v>[&lt;30 Lacs]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1"/>
      <c r="AA1064" s="1" t="s">
        <v>16</v>
      </c>
      <c r="AB1064" s="3" t="s">
        <v>12</v>
      </c>
      <c r="AC1064" s="23" t="s">
        <v>37784</v>
      </c>
      <c r="AD1064" s="23" t="s">
        <v>39250</v>
      </c>
      <c r="AE1064" t="s">
        <v>35397</v>
      </c>
    </row>
    <row r="1065" spans="1:31" ht="14.25" customHeight="1">
      <c r="A1065" s="1">
        <v>1064</v>
      </c>
      <c r="B1065" s="9" t="s">
        <v>6</v>
      </c>
      <c r="C1065" s="1" t="s">
        <v>13113</v>
      </c>
      <c r="D1065" s="1" t="s">
        <v>1302</v>
      </c>
      <c r="E1065" s="1" t="s">
        <v>13114</v>
      </c>
      <c r="F1065" s="1" t="s">
        <v>32559</v>
      </c>
      <c r="G1065" s="14">
        <v>919494140499</v>
      </c>
      <c r="H1065" s="1" t="s">
        <v>8</v>
      </c>
      <c r="I1065" s="1" t="s">
        <v>41</v>
      </c>
      <c r="J1065" s="1" t="s">
        <v>10</v>
      </c>
      <c r="K1065" s="3" t="s">
        <v>63</v>
      </c>
      <c r="L1065" s="1" t="s">
        <v>10</v>
      </c>
      <c r="M1065" s="3" t="s">
        <v>213</v>
      </c>
      <c r="N1065" s="3" t="str">
        <f t="shared" si="26"/>
        <v>[&lt;30 Lacs]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1"/>
      <c r="AA1065" s="1" t="s">
        <v>16</v>
      </c>
      <c r="AB1065" s="3" t="s">
        <v>12</v>
      </c>
      <c r="AC1065" s="23" t="s">
        <v>37784</v>
      </c>
      <c r="AD1065" s="23" t="s">
        <v>39251</v>
      </c>
      <c r="AE1065" s="20" t="s">
        <v>47358</v>
      </c>
    </row>
    <row r="1066" spans="1:31" ht="14.25" customHeight="1">
      <c r="A1066" s="1">
        <v>1065</v>
      </c>
      <c r="B1066" s="9" t="s">
        <v>6</v>
      </c>
      <c r="C1066" s="1" t="s">
        <v>13115</v>
      </c>
      <c r="D1066" s="1" t="s">
        <v>494</v>
      </c>
      <c r="E1066" s="1" t="s">
        <v>131</v>
      </c>
      <c r="F1066" s="1" t="s">
        <v>27400</v>
      </c>
      <c r="G1066" s="14">
        <v>91994016</v>
      </c>
      <c r="H1066" s="1" t="s">
        <v>8</v>
      </c>
      <c r="I1066" s="1" t="s">
        <v>41</v>
      </c>
      <c r="J1066" s="1" t="s">
        <v>10</v>
      </c>
      <c r="K1066" s="3" t="s">
        <v>17</v>
      </c>
      <c r="L1066" s="1" t="s">
        <v>10</v>
      </c>
      <c r="M1066" s="4" t="s">
        <v>42</v>
      </c>
      <c r="N1066" s="3" t="str">
        <f t="shared" si="26"/>
        <v>[&lt;30 Lacs]</v>
      </c>
      <c r="O1066" s="3" t="s">
        <v>47349</v>
      </c>
      <c r="P1066" s="3" t="s">
        <v>10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1"/>
      <c r="AA1066" s="1" t="s">
        <v>16</v>
      </c>
      <c r="AB1066" s="3" t="s">
        <v>12</v>
      </c>
      <c r="AC1066" s="23" t="s">
        <v>37784</v>
      </c>
      <c r="AD1066" s="23" t="s">
        <v>39252</v>
      </c>
      <c r="AE1066" t="s">
        <v>35398</v>
      </c>
    </row>
    <row r="1067" spans="1:31" ht="14.25" customHeight="1">
      <c r="A1067" s="1">
        <v>1066</v>
      </c>
      <c r="B1067" s="9" t="s">
        <v>6</v>
      </c>
      <c r="C1067" s="1" t="s">
        <v>13116</v>
      </c>
      <c r="D1067" s="1" t="s">
        <v>1681</v>
      </c>
      <c r="E1067" s="1" t="s">
        <v>13117</v>
      </c>
      <c r="F1067" s="1" t="s">
        <v>27402</v>
      </c>
      <c r="G1067" s="14">
        <v>914466966496</v>
      </c>
      <c r="H1067" s="1" t="s">
        <v>8</v>
      </c>
      <c r="I1067" s="1" t="s">
        <v>41</v>
      </c>
      <c r="J1067" s="1" t="s">
        <v>10</v>
      </c>
      <c r="K1067" s="3" t="s">
        <v>17</v>
      </c>
      <c r="L1067" s="1" t="s">
        <v>10</v>
      </c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1"/>
      <c r="AA1067" s="1" t="s">
        <v>16</v>
      </c>
      <c r="AB1067" s="3" t="s">
        <v>12</v>
      </c>
      <c r="AC1067" s="23" t="s">
        <v>37784</v>
      </c>
      <c r="AD1067" s="23" t="s">
        <v>39253</v>
      </c>
      <c r="AE1067" t="s">
        <v>35398</v>
      </c>
    </row>
    <row r="1068" spans="1:31" ht="14.25" customHeight="1">
      <c r="A1068" s="1">
        <v>1067</v>
      </c>
      <c r="B1068" s="9" t="s">
        <v>6</v>
      </c>
      <c r="C1068" s="1" t="s">
        <v>13122</v>
      </c>
      <c r="D1068" s="1" t="s">
        <v>1421</v>
      </c>
      <c r="E1068" s="1" t="s">
        <v>40</v>
      </c>
      <c r="F1068" s="1" t="s">
        <v>27407</v>
      </c>
      <c r="G1068" s="14">
        <v>91964694666</v>
      </c>
      <c r="H1068" s="1" t="s">
        <v>20</v>
      </c>
      <c r="I1068" s="1" t="s">
        <v>41</v>
      </c>
      <c r="J1068" s="1" t="s">
        <v>10</v>
      </c>
      <c r="K1068" s="3" t="s">
        <v>213</v>
      </c>
      <c r="L1068" s="1" t="s">
        <v>10</v>
      </c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1"/>
      <c r="AA1068" s="1" t="s">
        <v>16</v>
      </c>
      <c r="AB1068" s="3" t="s">
        <v>12</v>
      </c>
      <c r="AC1068" s="23" t="s">
        <v>37784</v>
      </c>
      <c r="AD1068" s="23" t="s">
        <v>39254</v>
      </c>
      <c r="AE1068" t="s">
        <v>35397</v>
      </c>
    </row>
    <row r="1069" spans="1:31" ht="14.25" customHeight="1">
      <c r="A1069" s="1">
        <v>1068</v>
      </c>
      <c r="B1069" s="9" t="s">
        <v>6</v>
      </c>
      <c r="C1069" s="1" t="s">
        <v>13125</v>
      </c>
      <c r="D1069" s="1" t="s">
        <v>5958</v>
      </c>
      <c r="E1069" s="1" t="s">
        <v>270</v>
      </c>
      <c r="F1069" s="1" t="s">
        <v>27412</v>
      </c>
      <c r="G1069" s="14">
        <v>91919446646999</v>
      </c>
      <c r="H1069" s="1" t="s">
        <v>8</v>
      </c>
      <c r="I1069" s="1" t="s">
        <v>9</v>
      </c>
      <c r="J1069" s="1" t="s">
        <v>10</v>
      </c>
      <c r="K1069" s="3" t="s">
        <v>42</v>
      </c>
      <c r="L1069" s="1" t="s">
        <v>10</v>
      </c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1"/>
      <c r="AA1069" s="1" t="s">
        <v>16</v>
      </c>
      <c r="AB1069" s="3" t="s">
        <v>12</v>
      </c>
      <c r="AC1069" s="23" t="s">
        <v>37784</v>
      </c>
      <c r="AD1069" s="23" t="s">
        <v>39255</v>
      </c>
      <c r="AE1069" t="s">
        <v>35397</v>
      </c>
    </row>
    <row r="1070" spans="1:31" ht="14.25" customHeight="1">
      <c r="A1070" s="1">
        <v>1069</v>
      </c>
      <c r="B1070" s="9" t="s">
        <v>6</v>
      </c>
      <c r="C1070" s="1" t="s">
        <v>13126</v>
      </c>
      <c r="D1070" s="1" t="s">
        <v>3097</v>
      </c>
      <c r="E1070" s="1" t="s">
        <v>7019</v>
      </c>
      <c r="F1070" s="1" t="s">
        <v>27414</v>
      </c>
      <c r="G1070" s="14">
        <v>91909994464</v>
      </c>
      <c r="H1070" s="1" t="s">
        <v>8</v>
      </c>
      <c r="I1070" s="1" t="s">
        <v>41</v>
      </c>
      <c r="J1070" s="1" t="s">
        <v>10</v>
      </c>
      <c r="K1070" s="3" t="s">
        <v>17</v>
      </c>
      <c r="L1070" s="1" t="s">
        <v>10</v>
      </c>
      <c r="M1070" s="4" t="s">
        <v>42</v>
      </c>
      <c r="N1070" s="3" t="str">
        <f>J1070</f>
        <v>[&lt;30 Lacs]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1"/>
      <c r="AA1070" s="1" t="s">
        <v>16</v>
      </c>
      <c r="AB1070" s="3" t="s">
        <v>12</v>
      </c>
      <c r="AC1070" s="23" t="s">
        <v>37784</v>
      </c>
      <c r="AD1070" s="23" t="s">
        <v>39256</v>
      </c>
      <c r="AE1070" t="s">
        <v>35396</v>
      </c>
    </row>
    <row r="1071" spans="1:31" ht="14.25" customHeight="1">
      <c r="A1071" s="1">
        <v>1070</v>
      </c>
      <c r="B1071" s="9" t="s">
        <v>6</v>
      </c>
      <c r="C1071" s="1" t="s">
        <v>13127</v>
      </c>
      <c r="D1071" s="1" t="s">
        <v>1025</v>
      </c>
      <c r="E1071" s="1" t="s">
        <v>553</v>
      </c>
      <c r="F1071" s="1" t="s">
        <v>27415</v>
      </c>
      <c r="G1071" s="14">
        <v>91949499414</v>
      </c>
      <c r="H1071" s="1" t="s">
        <v>8</v>
      </c>
      <c r="I1071" s="1" t="s">
        <v>62</v>
      </c>
      <c r="J1071" s="1" t="s">
        <v>10</v>
      </c>
      <c r="K1071" s="3" t="s">
        <v>42</v>
      </c>
      <c r="L1071" s="1" t="s">
        <v>10</v>
      </c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1"/>
      <c r="AA1071" s="1" t="s">
        <v>16</v>
      </c>
      <c r="AB1071" s="3" t="s">
        <v>12</v>
      </c>
      <c r="AC1071" s="23" t="s">
        <v>37784</v>
      </c>
      <c r="AD1071" s="23" t="s">
        <v>39257</v>
      </c>
      <c r="AE1071" s="20" t="s">
        <v>47358</v>
      </c>
    </row>
    <row r="1072" spans="1:31" ht="14.25" customHeight="1">
      <c r="A1072" s="1">
        <v>1071</v>
      </c>
      <c r="B1072" s="9" t="s">
        <v>6</v>
      </c>
      <c r="C1072" s="1" t="s">
        <v>13169</v>
      </c>
      <c r="D1072" s="1" t="s">
        <v>1576</v>
      </c>
      <c r="E1072" s="1" t="s">
        <v>2705</v>
      </c>
      <c r="F1072" s="1" t="s">
        <v>27429</v>
      </c>
      <c r="G1072" s="14">
        <v>91600464066</v>
      </c>
      <c r="H1072" s="1" t="s">
        <v>8</v>
      </c>
      <c r="I1072" s="1" t="s">
        <v>41</v>
      </c>
      <c r="J1072" s="1" t="s">
        <v>10</v>
      </c>
      <c r="K1072" s="3" t="s">
        <v>63</v>
      </c>
      <c r="L1072" s="1" t="s">
        <v>10</v>
      </c>
      <c r="M1072" s="3" t="s">
        <v>213</v>
      </c>
      <c r="N1072" s="3" t="str">
        <f t="shared" ref="N1072:N1073" si="27">J1072</f>
        <v>[&lt;30 Lacs]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1"/>
      <c r="AA1072" s="1" t="s">
        <v>16</v>
      </c>
      <c r="AB1072" s="3" t="s">
        <v>12</v>
      </c>
      <c r="AC1072" s="23" t="s">
        <v>37784</v>
      </c>
      <c r="AD1072" s="23" t="s">
        <v>39258</v>
      </c>
      <c r="AE1072" t="s">
        <v>35396</v>
      </c>
    </row>
    <row r="1073" spans="1:31" ht="14.25" customHeight="1">
      <c r="A1073" s="1">
        <v>1072</v>
      </c>
      <c r="B1073" s="9" t="s">
        <v>6</v>
      </c>
      <c r="C1073" s="1" t="s">
        <v>13181</v>
      </c>
      <c r="D1073" s="1" t="s">
        <v>1839</v>
      </c>
      <c r="E1073" s="1" t="s">
        <v>8033</v>
      </c>
      <c r="F1073" s="1" t="s">
        <v>27434</v>
      </c>
      <c r="G1073" s="14">
        <v>91969404049</v>
      </c>
      <c r="H1073" s="1" t="s">
        <v>20</v>
      </c>
      <c r="I1073" s="1" t="s">
        <v>9</v>
      </c>
      <c r="J1073" s="1" t="s">
        <v>10</v>
      </c>
      <c r="K1073" s="3" t="s">
        <v>17</v>
      </c>
      <c r="L1073" s="1" t="s">
        <v>10</v>
      </c>
      <c r="M1073" s="4" t="s">
        <v>42</v>
      </c>
      <c r="N1073" s="3" t="str">
        <f t="shared" si="27"/>
        <v>[&lt;30 Lacs]</v>
      </c>
      <c r="O1073" s="3" t="s">
        <v>171</v>
      </c>
      <c r="P1073" s="3" t="s">
        <v>10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1"/>
      <c r="AA1073" s="1" t="s">
        <v>16</v>
      </c>
      <c r="AB1073" s="3" t="s">
        <v>12</v>
      </c>
      <c r="AC1073" s="23" t="s">
        <v>37784</v>
      </c>
      <c r="AD1073" s="23" t="s">
        <v>39259</v>
      </c>
      <c r="AE1073" s="20" t="s">
        <v>47358</v>
      </c>
    </row>
    <row r="1074" spans="1:31" ht="14.25" customHeight="1">
      <c r="A1074" s="1">
        <v>1073</v>
      </c>
      <c r="B1074" s="9" t="s">
        <v>6</v>
      </c>
      <c r="C1074" s="1" t="s">
        <v>13198</v>
      </c>
      <c r="D1074" s="1" t="s">
        <v>3097</v>
      </c>
      <c r="E1074" s="1" t="s">
        <v>724</v>
      </c>
      <c r="F1074" s="1" t="s">
        <v>34662</v>
      </c>
      <c r="G1074" s="14">
        <v>91944406140</v>
      </c>
      <c r="H1074" s="1" t="s">
        <v>20</v>
      </c>
      <c r="I1074" s="1" t="s">
        <v>107</v>
      </c>
      <c r="J1074" s="1" t="s">
        <v>10</v>
      </c>
      <c r="K1074" s="3" t="s">
        <v>178</v>
      </c>
      <c r="L1074" s="1" t="s">
        <v>10</v>
      </c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1"/>
      <c r="AA1074" s="1" t="s">
        <v>16</v>
      </c>
      <c r="AB1074" s="3" t="s">
        <v>12</v>
      </c>
      <c r="AC1074" s="23" t="s">
        <v>37784</v>
      </c>
      <c r="AD1074" s="23" t="s">
        <v>39260</v>
      </c>
      <c r="AE1074" t="s">
        <v>35397</v>
      </c>
    </row>
    <row r="1075" spans="1:31" ht="14.25" customHeight="1">
      <c r="A1075" s="1">
        <v>1074</v>
      </c>
      <c r="B1075" s="9" t="s">
        <v>6</v>
      </c>
      <c r="C1075" s="1" t="s">
        <v>13204</v>
      </c>
      <c r="D1075" s="1" t="s">
        <v>1305</v>
      </c>
      <c r="E1075" s="1" t="s">
        <v>11306</v>
      </c>
      <c r="F1075" s="1" t="s">
        <v>27444</v>
      </c>
      <c r="G1075" s="14">
        <v>919494490940</v>
      </c>
      <c r="H1075" s="1" t="s">
        <v>132</v>
      </c>
      <c r="I1075" s="1" t="s">
        <v>9</v>
      </c>
      <c r="J1075" s="1" t="s">
        <v>10</v>
      </c>
      <c r="K1075" s="3" t="s">
        <v>178</v>
      </c>
      <c r="L1075" s="1" t="s">
        <v>10</v>
      </c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1"/>
      <c r="AA1075" s="1" t="s">
        <v>16</v>
      </c>
      <c r="AB1075" s="3" t="s">
        <v>12</v>
      </c>
      <c r="AC1075" s="23" t="s">
        <v>37784</v>
      </c>
      <c r="AD1075" s="23" t="s">
        <v>39261</v>
      </c>
      <c r="AE1075" t="s">
        <v>35397</v>
      </c>
    </row>
    <row r="1076" spans="1:31" ht="14.25" customHeight="1">
      <c r="A1076" s="1">
        <v>1075</v>
      </c>
      <c r="B1076" s="9" t="s">
        <v>6</v>
      </c>
      <c r="C1076" s="1" t="s">
        <v>13205</v>
      </c>
      <c r="D1076" s="1" t="s">
        <v>2140</v>
      </c>
      <c r="E1076" s="1" t="s">
        <v>724</v>
      </c>
      <c r="F1076" s="1" t="s">
        <v>13206</v>
      </c>
      <c r="G1076" s="14">
        <v>9199606140</v>
      </c>
      <c r="H1076" s="1" t="s">
        <v>20</v>
      </c>
      <c r="I1076" s="1" t="s">
        <v>41</v>
      </c>
      <c r="J1076" s="1" t="s">
        <v>10</v>
      </c>
      <c r="K1076" s="3" t="s">
        <v>178</v>
      </c>
      <c r="L1076" s="1" t="s">
        <v>10</v>
      </c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1"/>
      <c r="AA1076" s="1" t="s">
        <v>16</v>
      </c>
      <c r="AB1076" s="3" t="s">
        <v>12</v>
      </c>
      <c r="AC1076" s="23" t="s">
        <v>37784</v>
      </c>
      <c r="AD1076" s="23" t="s">
        <v>39262</v>
      </c>
      <c r="AE1076" t="s">
        <v>35397</v>
      </c>
    </row>
    <row r="1077" spans="1:31" ht="14.25" customHeight="1">
      <c r="A1077" s="1">
        <v>1076</v>
      </c>
      <c r="B1077" s="9" t="s">
        <v>6</v>
      </c>
      <c r="C1077" s="1" t="s">
        <v>13220</v>
      </c>
      <c r="D1077" s="1" t="s">
        <v>13221</v>
      </c>
      <c r="E1077" s="1" t="s">
        <v>40</v>
      </c>
      <c r="F1077" s="1" t="s">
        <v>34665</v>
      </c>
      <c r="G1077" s="14">
        <v>919446610094</v>
      </c>
      <c r="H1077" s="1" t="s">
        <v>8</v>
      </c>
      <c r="I1077" s="1" t="s">
        <v>9</v>
      </c>
      <c r="J1077" s="1" t="s">
        <v>10</v>
      </c>
      <c r="K1077" s="3" t="s">
        <v>17</v>
      </c>
      <c r="L1077" s="1" t="s">
        <v>10</v>
      </c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1"/>
      <c r="AA1077" s="1" t="s">
        <v>16</v>
      </c>
      <c r="AB1077" s="3" t="s">
        <v>12</v>
      </c>
      <c r="AC1077" s="23" t="s">
        <v>37784</v>
      </c>
      <c r="AD1077" s="23" t="s">
        <v>39263</v>
      </c>
      <c r="AE1077" t="s">
        <v>35397</v>
      </c>
    </row>
    <row r="1078" spans="1:31" ht="14.25" customHeight="1">
      <c r="A1078" s="1">
        <v>1077</v>
      </c>
      <c r="B1078" s="1" t="s">
        <v>10396</v>
      </c>
      <c r="C1078" s="1" t="s">
        <v>10956</v>
      </c>
      <c r="D1078" s="1" t="s">
        <v>5958</v>
      </c>
      <c r="E1078" s="1" t="s">
        <v>270</v>
      </c>
      <c r="F1078" s="1" t="s">
        <v>27412</v>
      </c>
      <c r="G1078" s="14">
        <v>919446646999</v>
      </c>
      <c r="H1078" s="1" t="s">
        <v>8</v>
      </c>
      <c r="I1078" s="1" t="s">
        <v>9</v>
      </c>
      <c r="J1078" s="1" t="s">
        <v>10</v>
      </c>
      <c r="K1078" s="3" t="s">
        <v>42</v>
      </c>
      <c r="L1078" s="1" t="s">
        <v>10</v>
      </c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1"/>
      <c r="AA1078" s="1" t="s">
        <v>16</v>
      </c>
      <c r="AB1078" s="3" t="s">
        <v>12</v>
      </c>
      <c r="AC1078" s="23" t="s">
        <v>37784</v>
      </c>
      <c r="AD1078" s="23" t="s">
        <v>39264</v>
      </c>
      <c r="AE1078" t="s">
        <v>35396</v>
      </c>
    </row>
    <row r="1079" spans="1:31" ht="14.25" customHeight="1">
      <c r="A1079" s="1">
        <v>1078</v>
      </c>
      <c r="B1079" s="1" t="s">
        <v>10396</v>
      </c>
      <c r="C1079" s="1" t="s">
        <v>10964</v>
      </c>
      <c r="D1079" s="1" t="s">
        <v>35493</v>
      </c>
      <c r="E1079" s="1" t="s">
        <v>36603</v>
      </c>
      <c r="F1079" s="1" t="s">
        <v>27453</v>
      </c>
      <c r="G1079" s="14">
        <v>91600461666</v>
      </c>
      <c r="H1079" s="1" t="s">
        <v>20</v>
      </c>
      <c r="I1079" s="1" t="s">
        <v>107</v>
      </c>
      <c r="J1079" s="1" t="s">
        <v>10</v>
      </c>
      <c r="K1079" s="3" t="s">
        <v>42</v>
      </c>
      <c r="L1079" s="1" t="s">
        <v>10</v>
      </c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1"/>
      <c r="AA1079" s="1" t="s">
        <v>16</v>
      </c>
      <c r="AB1079" s="3" t="s">
        <v>12</v>
      </c>
      <c r="AC1079" s="23" t="s">
        <v>37784</v>
      </c>
      <c r="AD1079" s="23" t="s">
        <v>39265</v>
      </c>
      <c r="AE1079" t="s">
        <v>35398</v>
      </c>
    </row>
    <row r="1080" spans="1:31" ht="14.25" customHeight="1">
      <c r="A1080" s="1">
        <v>1079</v>
      </c>
      <c r="B1080" s="1" t="s">
        <v>10396</v>
      </c>
      <c r="C1080" s="1" t="s">
        <v>10965</v>
      </c>
      <c r="D1080" s="1" t="s">
        <v>13222</v>
      </c>
      <c r="E1080" s="1" t="s">
        <v>13223</v>
      </c>
      <c r="F1080" s="1" t="s">
        <v>27454</v>
      </c>
      <c r="G1080" s="14">
        <v>914611944061</v>
      </c>
      <c r="H1080" s="1" t="s">
        <v>8</v>
      </c>
      <c r="I1080" s="1" t="s">
        <v>9</v>
      </c>
      <c r="J1080" s="1" t="s">
        <v>10</v>
      </c>
      <c r="K1080" s="3" t="s">
        <v>42</v>
      </c>
      <c r="L1080" s="1" t="s">
        <v>10</v>
      </c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1"/>
      <c r="AA1080" s="1" t="s">
        <v>16</v>
      </c>
      <c r="AB1080" s="3" t="s">
        <v>12</v>
      </c>
      <c r="AC1080" s="23" t="s">
        <v>37784</v>
      </c>
      <c r="AD1080" s="23" t="s">
        <v>39265</v>
      </c>
      <c r="AE1080" t="s">
        <v>35397</v>
      </c>
    </row>
    <row r="1081" spans="1:31" ht="14.25" customHeight="1">
      <c r="A1081" s="1">
        <v>1080</v>
      </c>
      <c r="B1081" s="1" t="s">
        <v>10396</v>
      </c>
      <c r="C1081" s="1" t="s">
        <v>10968</v>
      </c>
      <c r="D1081" s="1" t="s">
        <v>35494</v>
      </c>
      <c r="E1081" s="1" t="s">
        <v>7373</v>
      </c>
      <c r="F1081" s="1" t="s">
        <v>27455</v>
      </c>
      <c r="G1081" s="14">
        <v>91446909164</v>
      </c>
      <c r="H1081" s="1" t="s">
        <v>8</v>
      </c>
      <c r="I1081" s="1" t="s">
        <v>62</v>
      </c>
      <c r="J1081" s="1" t="s">
        <v>10</v>
      </c>
      <c r="K1081" s="3" t="s">
        <v>17</v>
      </c>
      <c r="L1081" s="1" t="s">
        <v>10</v>
      </c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1"/>
      <c r="AA1081" s="1" t="s">
        <v>16</v>
      </c>
      <c r="AB1081" s="3" t="s">
        <v>12</v>
      </c>
      <c r="AC1081" s="23" t="s">
        <v>37784</v>
      </c>
      <c r="AD1081" s="23" t="s">
        <v>39266</v>
      </c>
      <c r="AE1081" t="s">
        <v>35398</v>
      </c>
    </row>
    <row r="1082" spans="1:31" ht="14.25" customHeight="1">
      <c r="A1082" s="1">
        <v>1081</v>
      </c>
      <c r="B1082" s="1" t="s">
        <v>10396</v>
      </c>
      <c r="C1082" s="1" t="s">
        <v>10970</v>
      </c>
      <c r="D1082" s="1" t="s">
        <v>1531</v>
      </c>
      <c r="E1082" s="1" t="s">
        <v>13224</v>
      </c>
      <c r="F1082" s="1" t="s">
        <v>27456</v>
      </c>
      <c r="G1082" s="14">
        <v>91919649499</v>
      </c>
      <c r="H1082" s="1" t="s">
        <v>20</v>
      </c>
      <c r="I1082" s="1" t="s">
        <v>62</v>
      </c>
      <c r="J1082" s="1" t="s">
        <v>10</v>
      </c>
      <c r="K1082" s="3" t="s">
        <v>42</v>
      </c>
      <c r="L1082" s="1" t="s">
        <v>10</v>
      </c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1"/>
      <c r="AA1082" s="1" t="s">
        <v>16</v>
      </c>
      <c r="AB1082" s="3" t="s">
        <v>12</v>
      </c>
      <c r="AC1082" s="23" t="s">
        <v>37784</v>
      </c>
      <c r="AD1082" s="23" t="s">
        <v>39267</v>
      </c>
      <c r="AE1082" t="s">
        <v>35397</v>
      </c>
    </row>
    <row r="1083" spans="1:31" ht="14.25" customHeight="1">
      <c r="A1083" s="1">
        <v>1082</v>
      </c>
      <c r="B1083" s="1" t="s">
        <v>10396</v>
      </c>
      <c r="C1083" s="22" t="s">
        <v>37778</v>
      </c>
      <c r="D1083" s="1" t="s">
        <v>220</v>
      </c>
      <c r="E1083" s="1" t="s">
        <v>84</v>
      </c>
      <c r="F1083" s="1" t="s">
        <v>34667</v>
      </c>
      <c r="G1083" s="14">
        <v>91949446944</v>
      </c>
      <c r="H1083" s="1" t="s">
        <v>8</v>
      </c>
      <c r="I1083" s="1" t="s">
        <v>107</v>
      </c>
      <c r="J1083" s="1" t="s">
        <v>10</v>
      </c>
      <c r="K1083" s="3" t="s">
        <v>17</v>
      </c>
      <c r="L1083" s="1" t="s">
        <v>10</v>
      </c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1"/>
      <c r="AA1083" s="1" t="s">
        <v>16</v>
      </c>
      <c r="AB1083" s="3" t="s">
        <v>12</v>
      </c>
      <c r="AC1083" s="23" t="s">
        <v>37784</v>
      </c>
      <c r="AD1083" s="23" t="s">
        <v>39268</v>
      </c>
      <c r="AE1083" t="s">
        <v>35398</v>
      </c>
    </row>
    <row r="1084" spans="1:31" ht="14.25" customHeight="1">
      <c r="A1084" s="1">
        <v>1083</v>
      </c>
      <c r="B1084" s="1" t="s">
        <v>10396</v>
      </c>
      <c r="C1084" s="1" t="s">
        <v>10975</v>
      </c>
      <c r="D1084" s="1" t="s">
        <v>13225</v>
      </c>
      <c r="E1084" s="1" t="s">
        <v>13226</v>
      </c>
      <c r="F1084" s="1" t="s">
        <v>27458</v>
      </c>
      <c r="G1084" s="14">
        <v>91949494964</v>
      </c>
      <c r="H1084" s="1" t="s">
        <v>8</v>
      </c>
      <c r="I1084" s="1" t="s">
        <v>62</v>
      </c>
      <c r="J1084" s="1" t="s">
        <v>10</v>
      </c>
      <c r="K1084" s="3" t="s">
        <v>27</v>
      </c>
      <c r="L1084" s="1" t="s">
        <v>10</v>
      </c>
      <c r="M1084" s="3" t="s">
        <v>178</v>
      </c>
      <c r="N1084" s="3" t="str">
        <f>J1084</f>
        <v>[&lt;30 Lacs]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1"/>
      <c r="AA1084" s="1" t="s">
        <v>16</v>
      </c>
      <c r="AB1084" s="3" t="s">
        <v>12</v>
      </c>
      <c r="AC1084" s="23" t="s">
        <v>37784</v>
      </c>
      <c r="AD1084" s="23" t="s">
        <v>39269</v>
      </c>
      <c r="AE1084" t="s">
        <v>35398</v>
      </c>
    </row>
    <row r="1085" spans="1:31" ht="14.25" customHeight="1">
      <c r="A1085" s="1">
        <v>1084</v>
      </c>
      <c r="B1085" s="9" t="s">
        <v>6</v>
      </c>
      <c r="C1085" s="1" t="s">
        <v>13227</v>
      </c>
      <c r="D1085" s="1" t="s">
        <v>3176</v>
      </c>
      <c r="E1085" s="1" t="s">
        <v>13228</v>
      </c>
      <c r="F1085" s="1" t="s">
        <v>34668</v>
      </c>
      <c r="G1085" s="14">
        <v>919444991</v>
      </c>
      <c r="H1085" s="1" t="s">
        <v>132</v>
      </c>
      <c r="I1085" s="1" t="s">
        <v>62</v>
      </c>
      <c r="J1085" s="1" t="s">
        <v>10</v>
      </c>
      <c r="K1085" s="3" t="s">
        <v>17</v>
      </c>
      <c r="L1085" s="1" t="s">
        <v>10</v>
      </c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1"/>
      <c r="AA1085" s="1" t="s">
        <v>11</v>
      </c>
      <c r="AB1085" s="3" t="s">
        <v>274</v>
      </c>
      <c r="AC1085" s="23" t="s">
        <v>37784</v>
      </c>
      <c r="AD1085" s="23" t="s">
        <v>39270</v>
      </c>
      <c r="AE1085" t="s">
        <v>35397</v>
      </c>
    </row>
    <row r="1086" spans="1:31" ht="14.25" customHeight="1">
      <c r="A1086" s="1">
        <v>1085</v>
      </c>
      <c r="B1086" s="9" t="s">
        <v>6</v>
      </c>
      <c r="C1086" s="1" t="s">
        <v>13239</v>
      </c>
      <c r="D1086" s="1" t="s">
        <v>3301</v>
      </c>
      <c r="E1086" s="1" t="s">
        <v>3591</v>
      </c>
      <c r="F1086" s="1" t="s">
        <v>27465</v>
      </c>
      <c r="G1086" s="14">
        <v>9166946944</v>
      </c>
      <c r="H1086" s="1" t="s">
        <v>20</v>
      </c>
      <c r="I1086" s="1" t="s">
        <v>62</v>
      </c>
      <c r="J1086" s="1" t="s">
        <v>10</v>
      </c>
      <c r="K1086" s="3" t="s">
        <v>17</v>
      </c>
      <c r="L1086" s="1" t="s">
        <v>10</v>
      </c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1"/>
      <c r="AA1086" s="1" t="s">
        <v>16</v>
      </c>
      <c r="AB1086" s="3" t="s">
        <v>12</v>
      </c>
      <c r="AC1086" s="23" t="s">
        <v>37784</v>
      </c>
      <c r="AD1086" s="23" t="s">
        <v>38735</v>
      </c>
      <c r="AE1086" t="s">
        <v>35397</v>
      </c>
    </row>
    <row r="1087" spans="1:31" ht="14.25" customHeight="1">
      <c r="A1087" s="1">
        <v>1086</v>
      </c>
      <c r="B1087" s="9" t="s">
        <v>6</v>
      </c>
      <c r="C1087" s="1" t="s">
        <v>13253</v>
      </c>
      <c r="D1087" s="1" t="s">
        <v>522</v>
      </c>
      <c r="E1087" s="1" t="s">
        <v>19</v>
      </c>
      <c r="F1087" s="1" t="s">
        <v>27475</v>
      </c>
      <c r="G1087" s="14">
        <v>919916464641</v>
      </c>
      <c r="H1087" s="1" t="s">
        <v>8</v>
      </c>
      <c r="I1087" s="1" t="s">
        <v>41</v>
      </c>
      <c r="J1087" s="1" t="s">
        <v>10</v>
      </c>
      <c r="K1087" s="3" t="s">
        <v>178</v>
      </c>
      <c r="L1087" s="1" t="s">
        <v>10</v>
      </c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1"/>
      <c r="AA1087" s="1" t="s">
        <v>16</v>
      </c>
      <c r="AB1087" s="3" t="s">
        <v>12</v>
      </c>
      <c r="AC1087" s="23" t="s">
        <v>37784</v>
      </c>
      <c r="AD1087" s="23" t="s">
        <v>39271</v>
      </c>
      <c r="AE1087" t="s">
        <v>35398</v>
      </c>
    </row>
    <row r="1088" spans="1:31" ht="14.25" customHeight="1">
      <c r="A1088" s="1">
        <v>1087</v>
      </c>
      <c r="B1088" s="9" t="s">
        <v>6</v>
      </c>
      <c r="C1088" s="1" t="s">
        <v>13269</v>
      </c>
      <c r="D1088" s="1" t="s">
        <v>723</v>
      </c>
      <c r="E1088" s="1" t="s">
        <v>1996</v>
      </c>
      <c r="F1088" s="1" t="s">
        <v>32581</v>
      </c>
      <c r="G1088" s="14">
        <v>919446400044</v>
      </c>
      <c r="H1088" s="1" t="s">
        <v>8</v>
      </c>
      <c r="I1088" s="1" t="s">
        <v>9</v>
      </c>
      <c r="J1088" s="1" t="s">
        <v>10</v>
      </c>
      <c r="K1088" s="3" t="s">
        <v>213</v>
      </c>
      <c r="L1088" s="1" t="s">
        <v>10</v>
      </c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1"/>
      <c r="AA1088" s="1" t="s">
        <v>16</v>
      </c>
      <c r="AB1088" s="3" t="s">
        <v>12</v>
      </c>
      <c r="AC1088" s="23" t="s">
        <v>37784</v>
      </c>
      <c r="AD1088" s="23" t="s">
        <v>39272</v>
      </c>
      <c r="AE1088" t="s">
        <v>35397</v>
      </c>
    </row>
    <row r="1089" spans="1:31" ht="14.25" customHeight="1">
      <c r="A1089" s="1">
        <v>1088</v>
      </c>
      <c r="B1089" s="9" t="s">
        <v>6</v>
      </c>
      <c r="C1089" s="1" t="s">
        <v>13280</v>
      </c>
      <c r="D1089" s="1" t="s">
        <v>3071</v>
      </c>
      <c r="E1089" s="1" t="s">
        <v>12940</v>
      </c>
      <c r="F1089" s="1" t="s">
        <v>32582</v>
      </c>
      <c r="G1089" s="14">
        <v>9144966409</v>
      </c>
      <c r="H1089" s="1" t="s">
        <v>15</v>
      </c>
      <c r="I1089" s="1" t="s">
        <v>62</v>
      </c>
      <c r="J1089" s="1" t="s">
        <v>10</v>
      </c>
      <c r="K1089" s="3" t="s">
        <v>42</v>
      </c>
      <c r="L1089" s="1" t="s">
        <v>10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1"/>
      <c r="AA1089" s="1" t="s">
        <v>16</v>
      </c>
      <c r="AB1089" s="3" t="s">
        <v>12</v>
      </c>
      <c r="AC1089" s="23" t="s">
        <v>37785</v>
      </c>
      <c r="AD1089" s="23" t="s">
        <v>39273</v>
      </c>
      <c r="AE1089" s="20" t="s">
        <v>47358</v>
      </c>
    </row>
    <row r="1090" spans="1:31" ht="14.25" customHeight="1">
      <c r="A1090" s="1">
        <v>1089</v>
      </c>
      <c r="B1090" s="9" t="s">
        <v>6</v>
      </c>
      <c r="C1090" s="1" t="s">
        <v>13287</v>
      </c>
      <c r="D1090" s="1" t="s">
        <v>2162</v>
      </c>
      <c r="E1090" s="1" t="s">
        <v>13288</v>
      </c>
      <c r="F1090" s="1" t="s">
        <v>27487</v>
      </c>
      <c r="G1090" s="14">
        <v>9196640966</v>
      </c>
      <c r="H1090" s="1" t="s">
        <v>20</v>
      </c>
      <c r="I1090" s="1" t="s">
        <v>62</v>
      </c>
      <c r="J1090" s="1" t="s">
        <v>10</v>
      </c>
      <c r="K1090" s="3" t="s">
        <v>213</v>
      </c>
      <c r="L1090" s="1" t="s">
        <v>10</v>
      </c>
      <c r="M1090" s="4" t="s">
        <v>17</v>
      </c>
      <c r="N1090" s="3" t="str">
        <f t="shared" ref="N1090:N1093" si="28">J1090</f>
        <v>[&lt;30 Lacs]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1"/>
      <c r="AA1090" s="1" t="s">
        <v>16</v>
      </c>
      <c r="AB1090" s="3" t="s">
        <v>12</v>
      </c>
      <c r="AC1090" s="23" t="s">
        <v>37785</v>
      </c>
      <c r="AD1090" s="23" t="s">
        <v>39274</v>
      </c>
      <c r="AE1090" t="s">
        <v>35398</v>
      </c>
    </row>
    <row r="1091" spans="1:31" ht="14.25" customHeight="1">
      <c r="A1091" s="1">
        <v>1090</v>
      </c>
      <c r="B1091" s="9" t="s">
        <v>6</v>
      </c>
      <c r="C1091" s="1" t="s">
        <v>13289</v>
      </c>
      <c r="D1091" s="1" t="s">
        <v>2332</v>
      </c>
      <c r="E1091" s="1" t="s">
        <v>90</v>
      </c>
      <c r="F1091" s="1" t="s">
        <v>34673</v>
      </c>
      <c r="G1091" s="14">
        <v>91440416111</v>
      </c>
      <c r="H1091" s="1" t="s">
        <v>20</v>
      </c>
      <c r="I1091" s="1" t="s">
        <v>62</v>
      </c>
      <c r="J1091" s="1" t="s">
        <v>10</v>
      </c>
      <c r="K1091" s="3" t="s">
        <v>63</v>
      </c>
      <c r="L1091" s="1" t="s">
        <v>10</v>
      </c>
      <c r="M1091" s="3" t="s">
        <v>213</v>
      </c>
      <c r="N1091" s="3" t="str">
        <f t="shared" si="28"/>
        <v>[&lt;30 Lacs]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1"/>
      <c r="AA1091" s="1" t="s">
        <v>16</v>
      </c>
      <c r="AB1091" s="3" t="s">
        <v>12</v>
      </c>
      <c r="AC1091" s="23" t="s">
        <v>37785</v>
      </c>
      <c r="AD1091" s="23" t="s">
        <v>39275</v>
      </c>
      <c r="AE1091" t="s">
        <v>35396</v>
      </c>
    </row>
    <row r="1092" spans="1:31" ht="14.25" customHeight="1">
      <c r="A1092" s="1">
        <v>1091</v>
      </c>
      <c r="B1092" s="9" t="s">
        <v>6</v>
      </c>
      <c r="C1092" s="1" t="s">
        <v>13290</v>
      </c>
      <c r="D1092" s="1" t="s">
        <v>4959</v>
      </c>
      <c r="E1092" s="1" t="s">
        <v>90</v>
      </c>
      <c r="F1092" s="1" t="s">
        <v>32583</v>
      </c>
      <c r="G1092" s="14">
        <v>91944494449</v>
      </c>
      <c r="H1092" s="1" t="s">
        <v>20</v>
      </c>
      <c r="I1092" s="1" t="s">
        <v>62</v>
      </c>
      <c r="J1092" s="1" t="s">
        <v>10</v>
      </c>
      <c r="K1092" s="3" t="s">
        <v>213</v>
      </c>
      <c r="L1092" s="1" t="s">
        <v>10</v>
      </c>
      <c r="M1092" s="4" t="s">
        <v>17</v>
      </c>
      <c r="N1092" s="3" t="str">
        <f t="shared" si="28"/>
        <v>[&lt;30 Lacs]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1"/>
      <c r="AA1092" s="1" t="s">
        <v>16</v>
      </c>
      <c r="AB1092" s="3" t="s">
        <v>12</v>
      </c>
      <c r="AC1092" s="23" t="s">
        <v>37785</v>
      </c>
      <c r="AD1092" s="23" t="s">
        <v>39276</v>
      </c>
      <c r="AE1092" t="s">
        <v>35396</v>
      </c>
    </row>
    <row r="1093" spans="1:31" ht="14.25" customHeight="1">
      <c r="A1093" s="1">
        <v>1092</v>
      </c>
      <c r="B1093" s="9" t="s">
        <v>6</v>
      </c>
      <c r="C1093" s="1" t="s">
        <v>13291</v>
      </c>
      <c r="D1093" s="1" t="s">
        <v>1248</v>
      </c>
      <c r="E1093" s="1" t="s">
        <v>3359</v>
      </c>
      <c r="F1093" s="1" t="s">
        <v>27488</v>
      </c>
      <c r="G1093" s="14">
        <v>91400060644</v>
      </c>
      <c r="H1093" s="1" t="s">
        <v>20</v>
      </c>
      <c r="I1093" s="1" t="s">
        <v>62</v>
      </c>
      <c r="J1093" s="1" t="s">
        <v>10</v>
      </c>
      <c r="K1093" s="3" t="s">
        <v>213</v>
      </c>
      <c r="L1093" s="1" t="s">
        <v>10</v>
      </c>
      <c r="M1093" s="4" t="s">
        <v>17</v>
      </c>
      <c r="N1093" s="3" t="str">
        <f t="shared" si="28"/>
        <v>[&lt;30 Lacs]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1"/>
      <c r="AA1093" s="1" t="s">
        <v>16</v>
      </c>
      <c r="AB1093" s="3" t="s">
        <v>12</v>
      </c>
      <c r="AC1093" s="23" t="s">
        <v>37785</v>
      </c>
      <c r="AD1093" s="23" t="s">
        <v>39277</v>
      </c>
      <c r="AE1093" s="20" t="s">
        <v>47358</v>
      </c>
    </row>
    <row r="1094" spans="1:31" ht="14.25" customHeight="1">
      <c r="A1094" s="1">
        <v>1093</v>
      </c>
      <c r="B1094" s="9" t="s">
        <v>6</v>
      </c>
      <c r="C1094" s="1" t="s">
        <v>13296</v>
      </c>
      <c r="D1094" s="1" t="s">
        <v>13297</v>
      </c>
      <c r="E1094" s="1" t="s">
        <v>13298</v>
      </c>
      <c r="F1094" s="1" t="s">
        <v>27492</v>
      </c>
      <c r="G1094" s="14">
        <v>9199691449</v>
      </c>
      <c r="H1094" s="1" t="s">
        <v>20</v>
      </c>
      <c r="I1094" s="1" t="s">
        <v>107</v>
      </c>
      <c r="J1094" s="1" t="s">
        <v>10</v>
      </c>
      <c r="K1094" s="3" t="s">
        <v>17</v>
      </c>
      <c r="L1094" s="1" t="s">
        <v>10</v>
      </c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1"/>
      <c r="AA1094" s="1" t="s">
        <v>16</v>
      </c>
      <c r="AB1094" s="3" t="s">
        <v>12</v>
      </c>
      <c r="AC1094" s="23" t="s">
        <v>37785</v>
      </c>
      <c r="AD1094" s="23" t="s">
        <v>39278</v>
      </c>
      <c r="AE1094" t="s">
        <v>35398</v>
      </c>
    </row>
    <row r="1095" spans="1:31" ht="14.25" customHeight="1">
      <c r="A1095" s="1">
        <v>1094</v>
      </c>
      <c r="B1095" s="9" t="s">
        <v>6</v>
      </c>
      <c r="C1095" s="1" t="s">
        <v>13309</v>
      </c>
      <c r="D1095" s="1" t="s">
        <v>967</v>
      </c>
      <c r="E1095" s="1" t="s">
        <v>328</v>
      </c>
      <c r="F1095" s="1" t="s">
        <v>34675</v>
      </c>
      <c r="G1095" s="14">
        <v>9144044494</v>
      </c>
      <c r="H1095" s="1" t="s">
        <v>132</v>
      </c>
      <c r="I1095" s="1" t="s">
        <v>41</v>
      </c>
      <c r="J1095" s="1" t="s">
        <v>10</v>
      </c>
      <c r="K1095" s="3" t="s">
        <v>63</v>
      </c>
      <c r="L1095" s="1" t="s">
        <v>10</v>
      </c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1"/>
      <c r="AA1095" s="1" t="s">
        <v>16</v>
      </c>
      <c r="AB1095" s="3" t="s">
        <v>12</v>
      </c>
      <c r="AC1095" s="23" t="s">
        <v>37785</v>
      </c>
      <c r="AD1095" s="23" t="s">
        <v>39279</v>
      </c>
      <c r="AE1095" t="s">
        <v>35397</v>
      </c>
    </row>
    <row r="1096" spans="1:31" ht="14.25" customHeight="1">
      <c r="A1096" s="1">
        <v>1095</v>
      </c>
      <c r="B1096" s="9" t="s">
        <v>6</v>
      </c>
      <c r="C1096" s="1" t="s">
        <v>13320</v>
      </c>
      <c r="D1096" s="1" t="s">
        <v>86</v>
      </c>
      <c r="E1096" s="1" t="s">
        <v>40</v>
      </c>
      <c r="F1096" s="1" t="s">
        <v>27504</v>
      </c>
      <c r="G1096" s="14">
        <v>916000900</v>
      </c>
      <c r="H1096" s="1" t="s">
        <v>8</v>
      </c>
      <c r="I1096" s="1" t="s">
        <v>62</v>
      </c>
      <c r="J1096" s="1" t="s">
        <v>10</v>
      </c>
      <c r="K1096" s="3" t="s">
        <v>42</v>
      </c>
      <c r="L1096" s="1" t="s">
        <v>10</v>
      </c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1"/>
      <c r="AA1096" s="1" t="s">
        <v>16</v>
      </c>
      <c r="AB1096" s="3" t="s">
        <v>12</v>
      </c>
      <c r="AC1096" s="23" t="s">
        <v>37785</v>
      </c>
      <c r="AD1096" s="23" t="s">
        <v>39280</v>
      </c>
      <c r="AE1096" s="20" t="s">
        <v>47358</v>
      </c>
    </row>
    <row r="1097" spans="1:31" ht="14.25" customHeight="1">
      <c r="A1097" s="1">
        <v>1096</v>
      </c>
      <c r="B1097" s="9" t="s">
        <v>6</v>
      </c>
      <c r="C1097" s="1" t="s">
        <v>13329</v>
      </c>
      <c r="D1097" s="1" t="s">
        <v>223</v>
      </c>
      <c r="E1097" s="1" t="s">
        <v>255</v>
      </c>
      <c r="F1097" s="1" t="s">
        <v>27506</v>
      </c>
      <c r="G1097" s="14">
        <v>919494414969</v>
      </c>
      <c r="H1097" s="1" t="s">
        <v>132</v>
      </c>
      <c r="I1097" s="1" t="s">
        <v>62</v>
      </c>
      <c r="J1097" s="1" t="s">
        <v>10</v>
      </c>
      <c r="K1097" s="3" t="s">
        <v>213</v>
      </c>
      <c r="L1097" s="1" t="s">
        <v>10</v>
      </c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1"/>
      <c r="AA1097" s="1" t="s">
        <v>16</v>
      </c>
      <c r="AB1097" s="3" t="s">
        <v>12</v>
      </c>
      <c r="AC1097" s="23" t="s">
        <v>37785</v>
      </c>
      <c r="AD1097" s="23" t="s">
        <v>39281</v>
      </c>
      <c r="AE1097" t="s">
        <v>35398</v>
      </c>
    </row>
    <row r="1098" spans="1:31" ht="14.25" customHeight="1">
      <c r="A1098" s="1">
        <v>1097</v>
      </c>
      <c r="B1098" s="9" t="s">
        <v>6</v>
      </c>
      <c r="C1098" s="1" t="s">
        <v>13351</v>
      </c>
      <c r="D1098" s="1" t="s">
        <v>3417</v>
      </c>
      <c r="E1098" s="1" t="s">
        <v>131</v>
      </c>
      <c r="F1098" s="1" t="s">
        <v>27516</v>
      </c>
      <c r="G1098" s="14">
        <v>91414446696</v>
      </c>
      <c r="H1098" s="1" t="s">
        <v>15</v>
      </c>
      <c r="I1098" s="1" t="s">
        <v>41</v>
      </c>
      <c r="J1098" s="1" t="s">
        <v>10</v>
      </c>
      <c r="K1098" s="3" t="s">
        <v>213</v>
      </c>
      <c r="L1098" s="1" t="s">
        <v>10</v>
      </c>
      <c r="M1098" s="4" t="s">
        <v>17</v>
      </c>
      <c r="N1098" s="3" t="str">
        <f>J1098</f>
        <v>[&lt;30 Lacs]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1"/>
      <c r="AA1098" s="1" t="s">
        <v>16</v>
      </c>
      <c r="AB1098" s="3" t="s">
        <v>12</v>
      </c>
      <c r="AC1098" s="23" t="s">
        <v>37785</v>
      </c>
      <c r="AD1098" s="23" t="s">
        <v>39282</v>
      </c>
      <c r="AE1098" s="20" t="s">
        <v>47358</v>
      </c>
    </row>
    <row r="1099" spans="1:31" ht="14.25" customHeight="1">
      <c r="A1099" s="1">
        <v>1098</v>
      </c>
      <c r="B1099" s="9" t="s">
        <v>6</v>
      </c>
      <c r="C1099" s="1" t="s">
        <v>13352</v>
      </c>
      <c r="D1099" s="1" t="s">
        <v>13353</v>
      </c>
      <c r="E1099" s="1" t="s">
        <v>13354</v>
      </c>
      <c r="F1099" s="1" t="s">
        <v>27517</v>
      </c>
      <c r="G1099" s="14">
        <v>91946414940</v>
      </c>
      <c r="H1099" s="1" t="s">
        <v>8</v>
      </c>
      <c r="I1099" s="1" t="s">
        <v>41</v>
      </c>
      <c r="J1099" s="1" t="s">
        <v>10</v>
      </c>
      <c r="K1099" s="3" t="s">
        <v>17</v>
      </c>
      <c r="L1099" s="1" t="s">
        <v>10</v>
      </c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1"/>
      <c r="AA1099" s="1" t="s">
        <v>11</v>
      </c>
      <c r="AB1099" s="3" t="s">
        <v>13</v>
      </c>
      <c r="AC1099" s="23" t="s">
        <v>37785</v>
      </c>
      <c r="AD1099" s="23" t="s">
        <v>39283</v>
      </c>
      <c r="AE1099" t="s">
        <v>35398</v>
      </c>
    </row>
    <row r="1100" spans="1:31" ht="14.25" customHeight="1">
      <c r="A1100" s="1">
        <v>1099</v>
      </c>
      <c r="B1100" s="9" t="s">
        <v>6</v>
      </c>
      <c r="C1100" s="1" t="s">
        <v>13355</v>
      </c>
      <c r="D1100" s="1" t="s">
        <v>2162</v>
      </c>
      <c r="E1100" s="1" t="s">
        <v>40</v>
      </c>
      <c r="F1100" s="1" t="s">
        <v>27518</v>
      </c>
      <c r="G1100" s="14">
        <v>914446144</v>
      </c>
      <c r="H1100" s="1" t="s">
        <v>15</v>
      </c>
      <c r="I1100" s="1" t="s">
        <v>41</v>
      </c>
      <c r="J1100" s="1" t="s">
        <v>10</v>
      </c>
      <c r="K1100" s="3" t="s">
        <v>17</v>
      </c>
      <c r="L1100" s="1" t="s">
        <v>10</v>
      </c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1"/>
      <c r="AA1100" s="1" t="s">
        <v>16</v>
      </c>
      <c r="AB1100" s="3" t="s">
        <v>12</v>
      </c>
      <c r="AC1100" s="23" t="s">
        <v>37785</v>
      </c>
      <c r="AD1100" s="23" t="s">
        <v>39284</v>
      </c>
      <c r="AE1100" s="20" t="s">
        <v>47358</v>
      </c>
    </row>
    <row r="1101" spans="1:31" ht="14.25" customHeight="1">
      <c r="A1101" s="1">
        <v>1100</v>
      </c>
      <c r="B1101" s="9" t="s">
        <v>6</v>
      </c>
      <c r="C1101" s="1" t="s">
        <v>13358</v>
      </c>
      <c r="D1101" s="1" t="s">
        <v>35495</v>
      </c>
      <c r="E1101" s="1" t="s">
        <v>432</v>
      </c>
      <c r="F1101" s="1" t="s">
        <v>27520</v>
      </c>
      <c r="G1101" s="14">
        <v>9149694499</v>
      </c>
      <c r="H1101" s="1" t="s">
        <v>8</v>
      </c>
      <c r="I1101" s="1" t="s">
        <v>41</v>
      </c>
      <c r="J1101" s="1" t="s">
        <v>10</v>
      </c>
      <c r="K1101" s="3" t="s">
        <v>17</v>
      </c>
      <c r="L1101" s="1" t="s">
        <v>10</v>
      </c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1"/>
      <c r="AA1101" s="1" t="s">
        <v>16</v>
      </c>
      <c r="AB1101" s="3" t="s">
        <v>12</v>
      </c>
      <c r="AC1101" s="23" t="s">
        <v>37785</v>
      </c>
      <c r="AD1101" s="23" t="s">
        <v>39285</v>
      </c>
      <c r="AE1101" s="20" t="s">
        <v>47358</v>
      </c>
    </row>
    <row r="1102" spans="1:31" ht="14.25" customHeight="1">
      <c r="A1102" s="1">
        <v>1101</v>
      </c>
      <c r="B1102" s="9" t="s">
        <v>6</v>
      </c>
      <c r="C1102" s="1" t="s">
        <v>13367</v>
      </c>
      <c r="D1102" s="1" t="s">
        <v>40</v>
      </c>
      <c r="E1102" s="1" t="s">
        <v>13368</v>
      </c>
      <c r="F1102" s="1" t="s">
        <v>27525</v>
      </c>
      <c r="G1102" s="14">
        <v>91949990099</v>
      </c>
      <c r="H1102" s="1" t="s">
        <v>8</v>
      </c>
      <c r="I1102" s="1" t="s">
        <v>41</v>
      </c>
      <c r="J1102" s="1" t="s">
        <v>10</v>
      </c>
      <c r="K1102" s="3" t="s">
        <v>17</v>
      </c>
      <c r="L1102" s="1" t="s">
        <v>10</v>
      </c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1"/>
      <c r="AA1102" s="1" t="s">
        <v>16</v>
      </c>
      <c r="AB1102" s="3" t="s">
        <v>12</v>
      </c>
      <c r="AC1102" s="23" t="s">
        <v>37785</v>
      </c>
      <c r="AD1102" s="23" t="s">
        <v>39286</v>
      </c>
      <c r="AE1102" t="s">
        <v>35398</v>
      </c>
    </row>
    <row r="1103" spans="1:31" ht="14.25" customHeight="1">
      <c r="A1103" s="1">
        <v>1102</v>
      </c>
      <c r="B1103" s="9" t="s">
        <v>6</v>
      </c>
      <c r="C1103" s="1" t="s">
        <v>13383</v>
      </c>
      <c r="D1103" s="1" t="s">
        <v>361</v>
      </c>
      <c r="E1103" s="1" t="s">
        <v>78</v>
      </c>
      <c r="F1103" s="1" t="s">
        <v>34681</v>
      </c>
      <c r="G1103" s="14">
        <v>91964646146</v>
      </c>
      <c r="H1103" s="1" t="s">
        <v>8</v>
      </c>
      <c r="I1103" s="1" t="s">
        <v>62</v>
      </c>
      <c r="J1103" s="1" t="s">
        <v>10</v>
      </c>
      <c r="K1103" s="3" t="s">
        <v>17</v>
      </c>
      <c r="L1103" s="1" t="s">
        <v>10</v>
      </c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1"/>
      <c r="AA1103" s="1" t="s">
        <v>16</v>
      </c>
      <c r="AB1103" s="3" t="s">
        <v>12</v>
      </c>
      <c r="AC1103" s="23" t="s">
        <v>37785</v>
      </c>
      <c r="AD1103" s="23" t="s">
        <v>39287</v>
      </c>
      <c r="AE1103" t="s">
        <v>35397</v>
      </c>
    </row>
    <row r="1104" spans="1:31" ht="14.25" customHeight="1">
      <c r="A1104" s="1">
        <v>1103</v>
      </c>
      <c r="B1104" s="9" t="s">
        <v>6</v>
      </c>
      <c r="C1104" s="1" t="s">
        <v>13392</v>
      </c>
      <c r="D1104" s="1" t="s">
        <v>35496</v>
      </c>
      <c r="E1104" s="1" t="s">
        <v>36604</v>
      </c>
      <c r="F1104" s="1" t="s">
        <v>27535</v>
      </c>
      <c r="G1104" s="14">
        <v>9190419991</v>
      </c>
      <c r="H1104" s="1" t="s">
        <v>8</v>
      </c>
      <c r="I1104" s="1" t="s">
        <v>62</v>
      </c>
      <c r="J1104" s="1" t="s">
        <v>10</v>
      </c>
      <c r="K1104" s="3" t="s">
        <v>213</v>
      </c>
      <c r="L1104" s="1" t="s">
        <v>10</v>
      </c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1"/>
      <c r="AA1104" s="1" t="s">
        <v>16</v>
      </c>
      <c r="AB1104" s="3" t="s">
        <v>12</v>
      </c>
      <c r="AC1104" s="23" t="s">
        <v>37785</v>
      </c>
      <c r="AD1104" s="23" t="s">
        <v>39288</v>
      </c>
      <c r="AE1104" s="20" t="s">
        <v>47358</v>
      </c>
    </row>
    <row r="1105" spans="1:31" ht="14.25" customHeight="1">
      <c r="A1105" s="1">
        <v>1104</v>
      </c>
      <c r="B1105" s="9" t="s">
        <v>6</v>
      </c>
      <c r="C1105" s="1" t="s">
        <v>13406</v>
      </c>
      <c r="D1105" s="1" t="s">
        <v>2758</v>
      </c>
      <c r="E1105" s="1" t="s">
        <v>139</v>
      </c>
      <c r="F1105" s="1" t="s">
        <v>27541</v>
      </c>
      <c r="G1105" s="14">
        <v>916964406466</v>
      </c>
      <c r="H1105" s="1" t="s">
        <v>8</v>
      </c>
      <c r="I1105" s="1" t="s">
        <v>41</v>
      </c>
      <c r="J1105" s="1" t="s">
        <v>10</v>
      </c>
      <c r="K1105" s="3" t="s">
        <v>63</v>
      </c>
      <c r="L1105" s="1" t="s">
        <v>10</v>
      </c>
      <c r="M1105" s="3" t="s">
        <v>213</v>
      </c>
      <c r="N1105" s="3" t="str">
        <f>J1105</f>
        <v>[&lt;30 Lacs]</v>
      </c>
      <c r="O1105" s="3" t="s">
        <v>17</v>
      </c>
      <c r="P1105" s="3" t="s">
        <v>10</v>
      </c>
      <c r="Q1105" s="3" t="s">
        <v>42</v>
      </c>
      <c r="R1105" s="3" t="s">
        <v>10</v>
      </c>
      <c r="S1105" s="3" t="s">
        <v>27</v>
      </c>
      <c r="T1105" s="3" t="s">
        <v>10</v>
      </c>
      <c r="U1105" s="3" t="s">
        <v>117</v>
      </c>
      <c r="V1105" s="3" t="s">
        <v>10</v>
      </c>
      <c r="W1105" s="3" t="s">
        <v>178</v>
      </c>
      <c r="X1105" s="3" t="s">
        <v>10</v>
      </c>
      <c r="Y1105" s="3" t="s">
        <v>171</v>
      </c>
      <c r="Z1105" s="1" t="s">
        <v>10</v>
      </c>
      <c r="AA1105" s="1" t="s">
        <v>16</v>
      </c>
      <c r="AB1105" s="3" t="s">
        <v>12</v>
      </c>
      <c r="AC1105" s="23" t="s">
        <v>37785</v>
      </c>
      <c r="AD1105" s="23" t="s">
        <v>39289</v>
      </c>
      <c r="AE1105" s="20" t="s">
        <v>47358</v>
      </c>
    </row>
    <row r="1106" spans="1:31" ht="14.25" customHeight="1">
      <c r="A1106" s="1">
        <v>1105</v>
      </c>
      <c r="B1106" s="9" t="s">
        <v>6</v>
      </c>
      <c r="C1106" s="1" t="s">
        <v>13414</v>
      </c>
      <c r="D1106" s="1" t="s">
        <v>13415</v>
      </c>
      <c r="E1106" s="1" t="s">
        <v>139</v>
      </c>
      <c r="F1106" s="1" t="s">
        <v>27546</v>
      </c>
      <c r="G1106" s="14">
        <v>919994660999</v>
      </c>
      <c r="H1106" s="1" t="s">
        <v>20</v>
      </c>
      <c r="I1106" s="1" t="s">
        <v>62</v>
      </c>
      <c r="J1106" s="1" t="s">
        <v>10</v>
      </c>
      <c r="K1106" s="3" t="s">
        <v>63</v>
      </c>
      <c r="L1106" s="1" t="s">
        <v>10</v>
      </c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1"/>
      <c r="AA1106" s="1" t="s">
        <v>16</v>
      </c>
      <c r="AB1106" s="3" t="s">
        <v>12</v>
      </c>
      <c r="AC1106" s="23" t="s">
        <v>37785</v>
      </c>
      <c r="AD1106" s="23" t="s">
        <v>39290</v>
      </c>
      <c r="AE1106" t="s">
        <v>35397</v>
      </c>
    </row>
    <row r="1107" spans="1:31" ht="14.25" customHeight="1">
      <c r="A1107" s="1">
        <v>1106</v>
      </c>
      <c r="B1107" s="9" t="s">
        <v>6</v>
      </c>
      <c r="C1107" s="1" t="s">
        <v>13416</v>
      </c>
      <c r="D1107" s="1" t="s">
        <v>35497</v>
      </c>
      <c r="E1107" s="1" t="s">
        <v>14020</v>
      </c>
      <c r="F1107" s="1" t="s">
        <v>32598</v>
      </c>
      <c r="G1107" s="14">
        <v>914401464644</v>
      </c>
      <c r="H1107" s="1" t="s">
        <v>37</v>
      </c>
      <c r="I1107" s="1" t="s">
        <v>41</v>
      </c>
      <c r="J1107" s="1" t="s">
        <v>10</v>
      </c>
      <c r="K1107" s="3" t="s">
        <v>17</v>
      </c>
      <c r="L1107" s="1" t="s">
        <v>10</v>
      </c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1"/>
      <c r="AA1107" s="1" t="s">
        <v>11</v>
      </c>
      <c r="AB1107" s="3" t="s">
        <v>321</v>
      </c>
      <c r="AC1107" s="23" t="s">
        <v>37785</v>
      </c>
      <c r="AD1107" s="23" t="s">
        <v>39291</v>
      </c>
      <c r="AE1107" t="s">
        <v>35397</v>
      </c>
    </row>
    <row r="1108" spans="1:31" ht="14.25" customHeight="1">
      <c r="A1108" s="1">
        <v>1107</v>
      </c>
      <c r="B1108" s="9" t="s">
        <v>6</v>
      </c>
      <c r="C1108" s="1" t="s">
        <v>13426</v>
      </c>
      <c r="D1108" s="1" t="s">
        <v>4638</v>
      </c>
      <c r="E1108" s="1" t="s">
        <v>13427</v>
      </c>
      <c r="F1108" s="1" t="s">
        <v>27552</v>
      </c>
      <c r="G1108" s="14">
        <v>91694469499</v>
      </c>
      <c r="H1108" s="1" t="s">
        <v>37</v>
      </c>
      <c r="I1108" s="1" t="s">
        <v>9</v>
      </c>
      <c r="J1108" s="1" t="s">
        <v>10</v>
      </c>
      <c r="K1108" s="3" t="s">
        <v>17</v>
      </c>
      <c r="L1108" s="1" t="s">
        <v>10</v>
      </c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1"/>
      <c r="AA1108" s="1" t="s">
        <v>11</v>
      </c>
      <c r="AB1108" s="3" t="s">
        <v>274</v>
      </c>
      <c r="AC1108" s="23" t="s">
        <v>37785</v>
      </c>
      <c r="AD1108" s="23" t="s">
        <v>39292</v>
      </c>
      <c r="AE1108" t="s">
        <v>35398</v>
      </c>
    </row>
    <row r="1109" spans="1:31" ht="14.25" customHeight="1">
      <c r="A1109" s="1">
        <v>1108</v>
      </c>
      <c r="B1109" s="9" t="s">
        <v>6</v>
      </c>
      <c r="C1109" s="1" t="s">
        <v>13434</v>
      </c>
      <c r="D1109" s="1" t="s">
        <v>409</v>
      </c>
      <c r="E1109" s="1" t="s">
        <v>1019</v>
      </c>
      <c r="F1109" s="1" t="s">
        <v>34686</v>
      </c>
      <c r="G1109" s="14">
        <v>914160496461</v>
      </c>
      <c r="H1109" s="1" t="s">
        <v>46</v>
      </c>
      <c r="I1109" s="1" t="s">
        <v>41</v>
      </c>
      <c r="J1109" s="1" t="s">
        <v>10</v>
      </c>
      <c r="K1109" s="3" t="s">
        <v>17</v>
      </c>
      <c r="L1109" s="1" t="s">
        <v>10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1"/>
      <c r="AA1109" s="1" t="s">
        <v>11</v>
      </c>
      <c r="AB1109" s="3" t="s">
        <v>990</v>
      </c>
      <c r="AC1109" s="23" t="s">
        <v>37785</v>
      </c>
      <c r="AD1109" s="23" t="s">
        <v>39293</v>
      </c>
      <c r="AE1109" t="s">
        <v>35396</v>
      </c>
    </row>
    <row r="1110" spans="1:31" ht="14.25" customHeight="1">
      <c r="A1110" s="1">
        <v>1109</v>
      </c>
      <c r="B1110" s="9" t="s">
        <v>6</v>
      </c>
      <c r="C1110" s="1" t="s">
        <v>13467</v>
      </c>
      <c r="D1110" s="1" t="s">
        <v>13468</v>
      </c>
      <c r="E1110" s="1" t="s">
        <v>13469</v>
      </c>
      <c r="F1110" s="1" t="s">
        <v>27563</v>
      </c>
      <c r="G1110" s="14">
        <v>919614914414</v>
      </c>
      <c r="H1110" s="1" t="s">
        <v>20</v>
      </c>
      <c r="I1110" s="1" t="s">
        <v>41</v>
      </c>
      <c r="J1110" s="1" t="s">
        <v>10</v>
      </c>
      <c r="K1110" s="3" t="s">
        <v>63</v>
      </c>
      <c r="L1110" s="1" t="s">
        <v>10</v>
      </c>
      <c r="M1110" s="3" t="s">
        <v>213</v>
      </c>
      <c r="N1110" s="3" t="str">
        <f>J1110</f>
        <v>[&lt;30 Lacs]</v>
      </c>
      <c r="O1110" s="3" t="s">
        <v>17</v>
      </c>
      <c r="P1110" s="3" t="s">
        <v>10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1"/>
      <c r="AA1110" s="1" t="s">
        <v>16</v>
      </c>
      <c r="AB1110" s="3" t="s">
        <v>12</v>
      </c>
      <c r="AC1110" s="23" t="s">
        <v>37785</v>
      </c>
      <c r="AD1110" s="23" t="s">
        <v>39294</v>
      </c>
      <c r="AE1110" t="s">
        <v>35398</v>
      </c>
    </row>
    <row r="1111" spans="1:31" ht="14.25" customHeight="1">
      <c r="A1111" s="1">
        <v>1110</v>
      </c>
      <c r="B1111" s="9" t="s">
        <v>6</v>
      </c>
      <c r="C1111" s="1" t="s">
        <v>13471</v>
      </c>
      <c r="D1111" s="1" t="s">
        <v>1209</v>
      </c>
      <c r="E1111" s="1" t="s">
        <v>13472</v>
      </c>
      <c r="F1111" s="1" t="s">
        <v>27565</v>
      </c>
      <c r="G1111" s="14">
        <v>916641964</v>
      </c>
      <c r="H1111" s="1" t="s">
        <v>8</v>
      </c>
      <c r="I1111" s="1" t="s">
        <v>41</v>
      </c>
      <c r="J1111" s="1" t="s">
        <v>10</v>
      </c>
      <c r="K1111" s="3" t="s">
        <v>17</v>
      </c>
      <c r="L1111" s="1" t="s">
        <v>10</v>
      </c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1"/>
      <c r="AA1111" s="1" t="s">
        <v>16</v>
      </c>
      <c r="AB1111" s="3" t="s">
        <v>12</v>
      </c>
      <c r="AC1111" s="23" t="s">
        <v>37785</v>
      </c>
      <c r="AD1111" s="23" t="s">
        <v>39295</v>
      </c>
      <c r="AE1111" t="s">
        <v>35397</v>
      </c>
    </row>
    <row r="1112" spans="1:31" ht="14.25" customHeight="1">
      <c r="A1112" s="1">
        <v>1111</v>
      </c>
      <c r="B1112" s="9" t="s">
        <v>6</v>
      </c>
      <c r="C1112" s="1" t="s">
        <v>13496</v>
      </c>
      <c r="D1112" s="1" t="s">
        <v>131</v>
      </c>
      <c r="E1112" s="1" t="s">
        <v>8831</v>
      </c>
      <c r="F1112" s="1" t="s">
        <v>27580</v>
      </c>
      <c r="G1112" s="14">
        <v>91944646464</v>
      </c>
      <c r="H1112" s="1" t="s">
        <v>20</v>
      </c>
      <c r="I1112" s="1" t="s">
        <v>41</v>
      </c>
      <c r="J1112" s="1" t="s">
        <v>10</v>
      </c>
      <c r="K1112" s="3" t="s">
        <v>213</v>
      </c>
      <c r="L1112" s="1" t="s">
        <v>10</v>
      </c>
      <c r="M1112" s="4" t="s">
        <v>17</v>
      </c>
      <c r="N1112" s="3" t="str">
        <f>J1112</f>
        <v>[&lt;30 Lacs]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1"/>
      <c r="AA1112" s="1" t="s">
        <v>16</v>
      </c>
      <c r="AB1112" s="3" t="s">
        <v>12</v>
      </c>
      <c r="AC1112" s="23" t="s">
        <v>37792</v>
      </c>
      <c r="AD1112" s="23" t="s">
        <v>39296</v>
      </c>
      <c r="AE1112" t="s">
        <v>35397</v>
      </c>
    </row>
    <row r="1113" spans="1:31" ht="14.25" customHeight="1">
      <c r="A1113" s="1">
        <v>1112</v>
      </c>
      <c r="B1113" s="9" t="s">
        <v>6</v>
      </c>
      <c r="C1113" s="1" t="s">
        <v>13498</v>
      </c>
      <c r="D1113" s="1" t="s">
        <v>1506</v>
      </c>
      <c r="E1113" s="1" t="s">
        <v>90</v>
      </c>
      <c r="F1113" s="1" t="s">
        <v>27582</v>
      </c>
      <c r="G1113" s="14">
        <v>919099646404</v>
      </c>
      <c r="H1113" s="1" t="s">
        <v>8</v>
      </c>
      <c r="I1113" s="1" t="s">
        <v>41</v>
      </c>
      <c r="J1113" s="1" t="s">
        <v>10</v>
      </c>
      <c r="K1113" s="3" t="s">
        <v>213</v>
      </c>
      <c r="L1113" s="1" t="s">
        <v>10</v>
      </c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1"/>
      <c r="AA1113" s="1" t="s">
        <v>16</v>
      </c>
      <c r="AB1113" s="3" t="s">
        <v>12</v>
      </c>
      <c r="AC1113" s="23" t="s">
        <v>37792</v>
      </c>
      <c r="AD1113" s="23" t="s">
        <v>39297</v>
      </c>
      <c r="AE1113" t="s">
        <v>35398</v>
      </c>
    </row>
    <row r="1114" spans="1:31" ht="14.25" customHeight="1">
      <c r="A1114" s="1">
        <v>1113</v>
      </c>
      <c r="B1114" s="9" t="s">
        <v>6</v>
      </c>
      <c r="C1114" s="1" t="s">
        <v>13503</v>
      </c>
      <c r="D1114" s="1" t="s">
        <v>3344</v>
      </c>
      <c r="E1114" s="1" t="s">
        <v>12871</v>
      </c>
      <c r="F1114" s="1" t="s">
        <v>27584</v>
      </c>
      <c r="G1114" s="14">
        <v>91446604464</v>
      </c>
      <c r="H1114" s="1" t="s">
        <v>15</v>
      </c>
      <c r="I1114" s="1" t="s">
        <v>41</v>
      </c>
      <c r="J1114" s="1" t="s">
        <v>10</v>
      </c>
      <c r="K1114" s="3" t="s">
        <v>63</v>
      </c>
      <c r="L1114" s="1" t="s">
        <v>10</v>
      </c>
      <c r="M1114" s="3" t="s">
        <v>213</v>
      </c>
      <c r="N1114" s="3" t="str">
        <f t="shared" ref="N1114:N1115" si="29">J1114</f>
        <v>[&lt;30 Lacs]</v>
      </c>
      <c r="O1114" s="3" t="s">
        <v>17</v>
      </c>
      <c r="P1114" s="3" t="s">
        <v>10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1"/>
      <c r="AA1114" s="1" t="s">
        <v>16</v>
      </c>
      <c r="AB1114" s="3" t="s">
        <v>12</v>
      </c>
      <c r="AC1114" s="23" t="s">
        <v>37792</v>
      </c>
      <c r="AD1114" s="23" t="s">
        <v>39298</v>
      </c>
      <c r="AE1114" s="20" t="s">
        <v>47358</v>
      </c>
    </row>
    <row r="1115" spans="1:31" ht="14.25" customHeight="1">
      <c r="A1115" s="1">
        <v>1114</v>
      </c>
      <c r="B1115" s="9" t="s">
        <v>6</v>
      </c>
      <c r="C1115" s="1" t="s">
        <v>13528</v>
      </c>
      <c r="D1115" s="1" t="s">
        <v>627</v>
      </c>
      <c r="E1115" s="1" t="s">
        <v>87</v>
      </c>
      <c r="F1115" s="1" t="s">
        <v>34691</v>
      </c>
      <c r="G1115" s="14">
        <v>9166441191</v>
      </c>
      <c r="H1115" s="1" t="s">
        <v>8</v>
      </c>
      <c r="I1115" s="1" t="s">
        <v>41</v>
      </c>
      <c r="J1115" s="1" t="s">
        <v>10</v>
      </c>
      <c r="K1115" s="3" t="s">
        <v>213</v>
      </c>
      <c r="L1115" s="1" t="s">
        <v>10</v>
      </c>
      <c r="M1115" s="4" t="s">
        <v>17</v>
      </c>
      <c r="N1115" s="3" t="str">
        <f t="shared" si="29"/>
        <v>[&lt;30 Lacs]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1"/>
      <c r="AA1115" s="1" t="s">
        <v>16</v>
      </c>
      <c r="AB1115" s="3" t="s">
        <v>12</v>
      </c>
      <c r="AC1115" s="23" t="s">
        <v>37792</v>
      </c>
      <c r="AD1115" s="23" t="s">
        <v>39299</v>
      </c>
      <c r="AE1115" s="20" t="s">
        <v>47358</v>
      </c>
    </row>
    <row r="1116" spans="1:31" ht="14.25" customHeight="1">
      <c r="A1116" s="1">
        <v>1115</v>
      </c>
      <c r="B1116" s="9" t="s">
        <v>6</v>
      </c>
      <c r="C1116" s="1" t="s">
        <v>13544</v>
      </c>
      <c r="D1116" s="1" t="s">
        <v>1010</v>
      </c>
      <c r="E1116" s="1" t="s">
        <v>141</v>
      </c>
      <c r="F1116" s="1" t="s">
        <v>10690</v>
      </c>
      <c r="G1116" s="14">
        <v>91416600049</v>
      </c>
      <c r="H1116" s="1" t="s">
        <v>8</v>
      </c>
      <c r="I1116" s="1" t="s">
        <v>9</v>
      </c>
      <c r="J1116" s="1" t="s">
        <v>10</v>
      </c>
      <c r="K1116" s="3" t="s">
        <v>17</v>
      </c>
      <c r="L1116" s="1" t="s">
        <v>10</v>
      </c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1"/>
      <c r="AA1116" s="1" t="s">
        <v>11</v>
      </c>
      <c r="AB1116" s="3" t="s">
        <v>13</v>
      </c>
      <c r="AC1116" s="23" t="s">
        <v>37792</v>
      </c>
      <c r="AD1116" s="23" t="s">
        <v>39300</v>
      </c>
      <c r="AE1116" t="s">
        <v>35397</v>
      </c>
    </row>
    <row r="1117" spans="1:31" ht="14.25" customHeight="1">
      <c r="A1117" s="1">
        <v>1116</v>
      </c>
      <c r="B1117" s="9" t="s">
        <v>6</v>
      </c>
      <c r="C1117" s="1" t="s">
        <v>13564</v>
      </c>
      <c r="D1117" s="1" t="s">
        <v>926</v>
      </c>
      <c r="E1117" s="1" t="s">
        <v>1311</v>
      </c>
      <c r="F1117" s="1" t="s">
        <v>34696</v>
      </c>
      <c r="G1117" s="14">
        <v>91994644444</v>
      </c>
      <c r="H1117" s="1" t="s">
        <v>46</v>
      </c>
      <c r="I1117" s="1" t="s">
        <v>41</v>
      </c>
      <c r="J1117" s="1" t="s">
        <v>10</v>
      </c>
      <c r="K1117" s="3" t="s">
        <v>17</v>
      </c>
      <c r="L1117" s="1" t="s">
        <v>10</v>
      </c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1"/>
      <c r="AA1117" s="1" t="s">
        <v>11</v>
      </c>
      <c r="AB1117" s="3" t="s">
        <v>990</v>
      </c>
      <c r="AC1117" s="23" t="s">
        <v>37792</v>
      </c>
      <c r="AD1117" s="23" t="s">
        <v>39301</v>
      </c>
      <c r="AE1117" t="s">
        <v>35398</v>
      </c>
    </row>
    <row r="1118" spans="1:31" ht="14.25" customHeight="1">
      <c r="A1118" s="1">
        <v>1117</v>
      </c>
      <c r="B1118" s="9" t="s">
        <v>6</v>
      </c>
      <c r="C1118" s="1" t="s">
        <v>13569</v>
      </c>
      <c r="D1118" s="1" t="s">
        <v>502</v>
      </c>
      <c r="E1118" s="1" t="s">
        <v>93</v>
      </c>
      <c r="F1118" s="1" t="s">
        <v>27611</v>
      </c>
      <c r="G1118" s="14">
        <v>91990949419</v>
      </c>
      <c r="H1118" s="1" t="s">
        <v>15</v>
      </c>
      <c r="I1118" s="1" t="s">
        <v>41</v>
      </c>
      <c r="J1118" s="1" t="s">
        <v>10</v>
      </c>
      <c r="K1118" s="3" t="s">
        <v>17</v>
      </c>
      <c r="L1118" s="1" t="s">
        <v>10</v>
      </c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1"/>
      <c r="AA1118" s="1" t="s">
        <v>16</v>
      </c>
      <c r="AB1118" s="3" t="s">
        <v>12</v>
      </c>
      <c r="AC1118" s="23" t="s">
        <v>37792</v>
      </c>
      <c r="AD1118" s="23" t="s">
        <v>38589</v>
      </c>
      <c r="AE1118" t="s">
        <v>35397</v>
      </c>
    </row>
    <row r="1119" spans="1:31" ht="14.25" customHeight="1">
      <c r="A1119" s="1">
        <v>1118</v>
      </c>
      <c r="B1119" s="9" t="s">
        <v>6</v>
      </c>
      <c r="C1119" s="1" t="s">
        <v>13583</v>
      </c>
      <c r="D1119" s="1" t="s">
        <v>3411</v>
      </c>
      <c r="E1119" s="1" t="s">
        <v>73</v>
      </c>
      <c r="F1119" s="1" t="s">
        <v>32621</v>
      </c>
      <c r="G1119" s="14">
        <v>9194446040</v>
      </c>
      <c r="H1119" s="1" t="s">
        <v>15</v>
      </c>
      <c r="I1119" s="1" t="s">
        <v>41</v>
      </c>
      <c r="J1119" s="1" t="s">
        <v>10</v>
      </c>
      <c r="K1119" s="3" t="s">
        <v>17</v>
      </c>
      <c r="L1119" s="1" t="s">
        <v>10</v>
      </c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1"/>
      <c r="AA1119" s="1" t="s">
        <v>11</v>
      </c>
      <c r="AB1119" s="3" t="s">
        <v>586</v>
      </c>
      <c r="AC1119" s="23" t="s">
        <v>37792</v>
      </c>
      <c r="AD1119" s="23" t="s">
        <v>39302</v>
      </c>
      <c r="AE1119" t="s">
        <v>35398</v>
      </c>
    </row>
    <row r="1120" spans="1:31" ht="14.25" customHeight="1">
      <c r="A1120" s="1">
        <v>1119</v>
      </c>
      <c r="B1120" s="9" t="s">
        <v>6</v>
      </c>
      <c r="C1120" s="1" t="s">
        <v>13586</v>
      </c>
      <c r="D1120" s="1" t="s">
        <v>350</v>
      </c>
      <c r="E1120" s="1" t="s">
        <v>90</v>
      </c>
      <c r="F1120" s="1" t="s">
        <v>34701</v>
      </c>
      <c r="G1120" s="14">
        <v>919149969</v>
      </c>
      <c r="H1120" s="1" t="s">
        <v>15</v>
      </c>
      <c r="I1120" s="1" t="s">
        <v>41</v>
      </c>
      <c r="J1120" s="1" t="s">
        <v>10</v>
      </c>
      <c r="K1120" s="3" t="s">
        <v>63</v>
      </c>
      <c r="L1120" s="1" t="s">
        <v>10</v>
      </c>
      <c r="M1120" s="3" t="s">
        <v>213</v>
      </c>
      <c r="N1120" s="3" t="str">
        <f>J1120</f>
        <v>[&lt;30 Lacs]</v>
      </c>
      <c r="O1120" s="3" t="s">
        <v>17</v>
      </c>
      <c r="P1120" s="3" t="s">
        <v>10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1"/>
      <c r="AA1120" s="1" t="s">
        <v>16</v>
      </c>
      <c r="AB1120" s="3" t="s">
        <v>12</v>
      </c>
      <c r="AC1120" s="23" t="s">
        <v>37792</v>
      </c>
      <c r="AD1120" s="23" t="s">
        <v>39303</v>
      </c>
      <c r="AE1120" s="20" t="s">
        <v>47358</v>
      </c>
    </row>
    <row r="1121" spans="1:31" ht="14.25" customHeight="1">
      <c r="A1121" s="1">
        <v>1120</v>
      </c>
      <c r="B1121" s="9" t="s">
        <v>6</v>
      </c>
      <c r="C1121" s="1" t="s">
        <v>13594</v>
      </c>
      <c r="D1121" s="1" t="s">
        <v>3813</v>
      </c>
      <c r="E1121" s="1" t="s">
        <v>141</v>
      </c>
      <c r="F1121" s="1" t="s">
        <v>27622</v>
      </c>
      <c r="G1121" s="14">
        <v>91644949949</v>
      </c>
      <c r="H1121" s="1" t="s">
        <v>8</v>
      </c>
      <c r="I1121" s="1" t="s">
        <v>9</v>
      </c>
      <c r="J1121" s="1" t="s">
        <v>10</v>
      </c>
      <c r="K1121" s="3" t="s">
        <v>17</v>
      </c>
      <c r="L1121" s="1" t="s">
        <v>10</v>
      </c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1"/>
      <c r="AA1121" s="1" t="s">
        <v>16</v>
      </c>
      <c r="AB1121" s="3" t="s">
        <v>12</v>
      </c>
      <c r="AC1121" s="23" t="s">
        <v>37792</v>
      </c>
      <c r="AD1121" s="23" t="s">
        <v>39304</v>
      </c>
      <c r="AE1121" t="s">
        <v>35396</v>
      </c>
    </row>
    <row r="1122" spans="1:31" ht="14.25" customHeight="1">
      <c r="A1122" s="1">
        <v>1121</v>
      </c>
      <c r="B1122" s="9" t="s">
        <v>6</v>
      </c>
      <c r="C1122" s="1" t="s">
        <v>13617</v>
      </c>
      <c r="D1122" s="1" t="s">
        <v>13618</v>
      </c>
      <c r="E1122" s="1" t="s">
        <v>13619</v>
      </c>
      <c r="F1122" s="1" t="s">
        <v>34707</v>
      </c>
      <c r="G1122" s="14">
        <v>91964609111</v>
      </c>
      <c r="H1122" s="1" t="s">
        <v>8</v>
      </c>
      <c r="I1122" s="1" t="s">
        <v>62</v>
      </c>
      <c r="J1122" s="1" t="s">
        <v>10</v>
      </c>
      <c r="K1122" s="3" t="s">
        <v>17</v>
      </c>
      <c r="L1122" s="1" t="s">
        <v>10</v>
      </c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1"/>
      <c r="AA1122" s="1" t="s">
        <v>16</v>
      </c>
      <c r="AB1122" s="3" t="s">
        <v>12</v>
      </c>
      <c r="AC1122" s="23" t="s">
        <v>37792</v>
      </c>
      <c r="AD1122" s="23" t="s">
        <v>39305</v>
      </c>
      <c r="AE1122" t="s">
        <v>35396</v>
      </c>
    </row>
    <row r="1123" spans="1:31" ht="14.25" customHeight="1">
      <c r="A1123" s="1">
        <v>1122</v>
      </c>
      <c r="B1123" s="9" t="s">
        <v>6</v>
      </c>
      <c r="C1123" s="1" t="s">
        <v>13626</v>
      </c>
      <c r="D1123" s="1" t="s">
        <v>113</v>
      </c>
      <c r="E1123" s="1" t="s">
        <v>13627</v>
      </c>
      <c r="F1123" s="1" t="s">
        <v>32627</v>
      </c>
      <c r="G1123" s="14">
        <v>91994696666</v>
      </c>
      <c r="H1123" s="1" t="s">
        <v>8</v>
      </c>
      <c r="I1123" s="1" t="s">
        <v>9</v>
      </c>
      <c r="J1123" s="1" t="s">
        <v>10</v>
      </c>
      <c r="K1123" s="3" t="s">
        <v>63</v>
      </c>
      <c r="L1123" s="1" t="s">
        <v>10</v>
      </c>
      <c r="M1123" s="3" t="s">
        <v>213</v>
      </c>
      <c r="N1123" s="3" t="str">
        <f t="shared" ref="N1123:N1124" si="30">J1123</f>
        <v>[&lt;30 Lacs]</v>
      </c>
      <c r="O1123" s="3" t="s">
        <v>17</v>
      </c>
      <c r="P1123" s="3" t="s">
        <v>10</v>
      </c>
      <c r="Q1123" s="3" t="s">
        <v>42</v>
      </c>
      <c r="R1123" s="3" t="s">
        <v>10</v>
      </c>
      <c r="S1123" s="3" t="s">
        <v>27</v>
      </c>
      <c r="T1123" s="3" t="s">
        <v>10</v>
      </c>
      <c r="U1123" s="3" t="s">
        <v>117</v>
      </c>
      <c r="V1123" s="3" t="s">
        <v>10</v>
      </c>
      <c r="W1123" s="3" t="s">
        <v>178</v>
      </c>
      <c r="X1123" s="3" t="s">
        <v>10</v>
      </c>
      <c r="Y1123" s="3" t="s">
        <v>171</v>
      </c>
      <c r="Z1123" s="1" t="s">
        <v>10</v>
      </c>
      <c r="AA1123" s="1" t="s">
        <v>16</v>
      </c>
      <c r="AB1123" s="3" t="s">
        <v>12</v>
      </c>
      <c r="AC1123" s="23" t="s">
        <v>37792</v>
      </c>
      <c r="AD1123" s="23" t="s">
        <v>39306</v>
      </c>
      <c r="AE1123" t="s">
        <v>35397</v>
      </c>
    </row>
    <row r="1124" spans="1:31" ht="14.25" customHeight="1">
      <c r="A1124" s="1">
        <v>1123</v>
      </c>
      <c r="B1124" s="9" t="s">
        <v>6</v>
      </c>
      <c r="C1124" s="1" t="s">
        <v>13698</v>
      </c>
      <c r="D1124" s="1" t="s">
        <v>13699</v>
      </c>
      <c r="E1124" s="1" t="s">
        <v>13700</v>
      </c>
      <c r="F1124" s="1" t="s">
        <v>27666</v>
      </c>
      <c r="G1124" s="14">
        <v>9166141919</v>
      </c>
      <c r="H1124" s="1" t="s">
        <v>15</v>
      </c>
      <c r="I1124" s="1" t="s">
        <v>62</v>
      </c>
      <c r="J1124" s="1" t="s">
        <v>10</v>
      </c>
      <c r="K1124" s="3" t="s">
        <v>63</v>
      </c>
      <c r="L1124" s="1" t="s">
        <v>10</v>
      </c>
      <c r="M1124" s="3" t="s">
        <v>213</v>
      </c>
      <c r="N1124" s="3" t="str">
        <f t="shared" si="30"/>
        <v>[&lt;30 Lacs]</v>
      </c>
      <c r="O1124" s="3" t="s">
        <v>17</v>
      </c>
      <c r="P1124" s="3" t="s">
        <v>10</v>
      </c>
      <c r="Q1124" s="3" t="s">
        <v>42</v>
      </c>
      <c r="R1124" s="3" t="s">
        <v>10</v>
      </c>
      <c r="S1124" s="3" t="s">
        <v>27</v>
      </c>
      <c r="T1124" s="3" t="s">
        <v>10</v>
      </c>
      <c r="U1124" s="3" t="s">
        <v>117</v>
      </c>
      <c r="V1124" s="3" t="s">
        <v>10</v>
      </c>
      <c r="W1124" s="3" t="s">
        <v>178</v>
      </c>
      <c r="X1124" s="3" t="s">
        <v>10</v>
      </c>
      <c r="Y1124" s="3" t="s">
        <v>171</v>
      </c>
      <c r="Z1124" s="1" t="s">
        <v>10</v>
      </c>
      <c r="AA1124" s="1" t="s">
        <v>11</v>
      </c>
      <c r="AB1124" s="3" t="s">
        <v>538</v>
      </c>
      <c r="AC1124" s="23" t="s">
        <v>37786</v>
      </c>
      <c r="AD1124" s="23" t="s">
        <v>39307</v>
      </c>
      <c r="AE1124" s="20" t="s">
        <v>47358</v>
      </c>
    </row>
    <row r="1125" spans="1:31" ht="14.25" customHeight="1">
      <c r="A1125" s="1">
        <v>1124</v>
      </c>
      <c r="B1125" s="9" t="s">
        <v>6</v>
      </c>
      <c r="C1125" s="1" t="s">
        <v>13701</v>
      </c>
      <c r="D1125" s="1" t="s">
        <v>8403</v>
      </c>
      <c r="E1125" s="1" t="s">
        <v>13702</v>
      </c>
      <c r="F1125" s="1" t="s">
        <v>13703</v>
      </c>
      <c r="G1125" s="14">
        <v>91466494019</v>
      </c>
      <c r="H1125" s="1" t="s">
        <v>46</v>
      </c>
      <c r="I1125" s="1" t="s">
        <v>41</v>
      </c>
      <c r="J1125" s="1" t="s">
        <v>10</v>
      </c>
      <c r="K1125" s="3" t="s">
        <v>17</v>
      </c>
      <c r="L1125" s="1" t="s">
        <v>10</v>
      </c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1"/>
      <c r="AA1125" s="1" t="s">
        <v>11</v>
      </c>
      <c r="AB1125" s="3" t="s">
        <v>274</v>
      </c>
      <c r="AC1125" s="23" t="s">
        <v>37786</v>
      </c>
      <c r="AD1125" s="23" t="s">
        <v>39308</v>
      </c>
      <c r="AE1125" s="20" t="s">
        <v>47358</v>
      </c>
    </row>
    <row r="1126" spans="1:31" ht="14.25" customHeight="1">
      <c r="A1126" s="1">
        <v>1125</v>
      </c>
      <c r="B1126" s="9" t="s">
        <v>6</v>
      </c>
      <c r="C1126" s="1" t="s">
        <v>13717</v>
      </c>
      <c r="D1126" s="1" t="s">
        <v>2627</v>
      </c>
      <c r="E1126" s="1" t="s">
        <v>73</v>
      </c>
      <c r="F1126" s="1" t="s">
        <v>27674</v>
      </c>
      <c r="G1126" s="14">
        <v>91406199944</v>
      </c>
      <c r="H1126" s="1" t="s">
        <v>8</v>
      </c>
      <c r="I1126" s="1" t="s">
        <v>41</v>
      </c>
      <c r="J1126" s="1" t="s">
        <v>10</v>
      </c>
      <c r="K1126" s="3" t="s">
        <v>213</v>
      </c>
      <c r="L1126" s="1" t="s">
        <v>10</v>
      </c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1"/>
      <c r="AA1126" s="1" t="s">
        <v>16</v>
      </c>
      <c r="AB1126" s="3" t="s">
        <v>12</v>
      </c>
      <c r="AC1126" s="23" t="s">
        <v>37793</v>
      </c>
      <c r="AD1126" s="23" t="s">
        <v>39309</v>
      </c>
      <c r="AE1126" t="s">
        <v>35396</v>
      </c>
    </row>
    <row r="1127" spans="1:31" ht="14.25" customHeight="1">
      <c r="A1127" s="1">
        <v>1126</v>
      </c>
      <c r="B1127" s="9" t="s">
        <v>6</v>
      </c>
      <c r="C1127" s="1" t="s">
        <v>13725</v>
      </c>
      <c r="D1127" s="1" t="s">
        <v>3356</v>
      </c>
      <c r="E1127" s="1" t="s">
        <v>13726</v>
      </c>
      <c r="F1127" s="1" t="s">
        <v>34715</v>
      </c>
      <c r="G1127" s="14">
        <v>9194419994</v>
      </c>
      <c r="H1127" s="1" t="s">
        <v>8</v>
      </c>
      <c r="I1127" s="1" t="s">
        <v>41</v>
      </c>
      <c r="J1127" s="1" t="s">
        <v>10</v>
      </c>
      <c r="K1127" s="3" t="s">
        <v>213</v>
      </c>
      <c r="L1127" s="1" t="s">
        <v>10</v>
      </c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1"/>
      <c r="AA1127" s="1" t="s">
        <v>16</v>
      </c>
      <c r="AB1127" s="3" t="s">
        <v>12</v>
      </c>
      <c r="AC1127" s="23" t="s">
        <v>37793</v>
      </c>
      <c r="AD1127" s="23" t="s">
        <v>39310</v>
      </c>
      <c r="AE1127" t="s">
        <v>35397</v>
      </c>
    </row>
    <row r="1128" spans="1:31" ht="14.25" customHeight="1">
      <c r="A1128" s="1">
        <v>1127</v>
      </c>
      <c r="B1128" s="9" t="s">
        <v>6</v>
      </c>
      <c r="C1128" s="1" t="s">
        <v>13731</v>
      </c>
      <c r="D1128" s="1" t="s">
        <v>1576</v>
      </c>
      <c r="E1128" s="1" t="s">
        <v>40</v>
      </c>
      <c r="F1128" s="1" t="s">
        <v>32640</v>
      </c>
      <c r="G1128" s="14">
        <v>914166009646</v>
      </c>
      <c r="H1128" s="1" t="s">
        <v>15</v>
      </c>
      <c r="I1128" s="1" t="s">
        <v>41</v>
      </c>
      <c r="J1128" s="1" t="s">
        <v>10</v>
      </c>
      <c r="K1128" s="3" t="s">
        <v>63</v>
      </c>
      <c r="L1128" s="1" t="s">
        <v>10</v>
      </c>
      <c r="M1128" s="3" t="s">
        <v>213</v>
      </c>
      <c r="N1128" s="3" t="str">
        <f t="shared" ref="N1128:N1130" si="31">J1128</f>
        <v>[&lt;30 Lacs]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1"/>
      <c r="AA1128" s="1" t="s">
        <v>16</v>
      </c>
      <c r="AB1128" s="3" t="s">
        <v>12</v>
      </c>
      <c r="AC1128" s="23" t="s">
        <v>37793</v>
      </c>
      <c r="AD1128" s="23" t="s">
        <v>39311</v>
      </c>
      <c r="AE1128" t="s">
        <v>35396</v>
      </c>
    </row>
    <row r="1129" spans="1:31" ht="14.25" customHeight="1">
      <c r="A1129" s="1">
        <v>1128</v>
      </c>
      <c r="B1129" s="9" t="s">
        <v>6</v>
      </c>
      <c r="C1129" s="1" t="s">
        <v>13745</v>
      </c>
      <c r="D1129" s="1" t="s">
        <v>36167</v>
      </c>
      <c r="E1129" s="1" t="s">
        <v>13746</v>
      </c>
      <c r="F1129" s="1" t="s">
        <v>27685</v>
      </c>
      <c r="G1129" s="14">
        <v>919614664990</v>
      </c>
      <c r="H1129" s="1" t="s">
        <v>8</v>
      </c>
      <c r="I1129" s="1" t="s">
        <v>9</v>
      </c>
      <c r="J1129" s="1" t="s">
        <v>10</v>
      </c>
      <c r="K1129" s="3" t="s">
        <v>63</v>
      </c>
      <c r="L1129" s="1" t="s">
        <v>10</v>
      </c>
      <c r="M1129" s="3" t="s">
        <v>213</v>
      </c>
      <c r="N1129" s="3" t="str">
        <f t="shared" si="31"/>
        <v>[&lt;30 Lacs]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1"/>
      <c r="AA1129" s="1" t="s">
        <v>16</v>
      </c>
      <c r="AB1129" s="3" t="s">
        <v>12</v>
      </c>
      <c r="AC1129" s="23" t="s">
        <v>37793</v>
      </c>
      <c r="AD1129" s="23" t="s">
        <v>39312</v>
      </c>
      <c r="AE1129" t="s">
        <v>35397</v>
      </c>
    </row>
    <row r="1130" spans="1:31" ht="14.25" customHeight="1">
      <c r="A1130" s="1">
        <v>1129</v>
      </c>
      <c r="B1130" s="9" t="s">
        <v>6</v>
      </c>
      <c r="C1130" s="1" t="s">
        <v>13749</v>
      </c>
      <c r="D1130" s="1" t="s">
        <v>361</v>
      </c>
      <c r="E1130" s="1" t="s">
        <v>3211</v>
      </c>
      <c r="F1130" s="1" t="s">
        <v>34716</v>
      </c>
      <c r="G1130" s="14">
        <v>919449444449</v>
      </c>
      <c r="H1130" s="1" t="s">
        <v>37</v>
      </c>
      <c r="I1130" s="1" t="s">
        <v>41</v>
      </c>
      <c r="J1130" s="1" t="s">
        <v>10</v>
      </c>
      <c r="K1130" s="3" t="s">
        <v>63</v>
      </c>
      <c r="L1130" s="1" t="s">
        <v>10</v>
      </c>
      <c r="M1130" s="3" t="s">
        <v>213</v>
      </c>
      <c r="N1130" s="3" t="str">
        <f t="shared" si="31"/>
        <v>[&lt;30 Lacs]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1"/>
      <c r="AA1130" s="1" t="s">
        <v>16</v>
      </c>
      <c r="AB1130" s="3" t="s">
        <v>12</v>
      </c>
      <c r="AC1130" s="23" t="s">
        <v>37793</v>
      </c>
      <c r="AD1130" s="23" t="s">
        <v>39313</v>
      </c>
      <c r="AE1130" t="s">
        <v>35396</v>
      </c>
    </row>
    <row r="1131" spans="1:31" ht="14.25" customHeight="1">
      <c r="A1131" s="1">
        <v>1130</v>
      </c>
      <c r="B1131" s="9" t="s">
        <v>6</v>
      </c>
      <c r="C1131" s="1" t="s">
        <v>13772</v>
      </c>
      <c r="D1131" s="1" t="s">
        <v>1015</v>
      </c>
      <c r="E1131" s="1" t="s">
        <v>217</v>
      </c>
      <c r="F1131" s="1" t="s">
        <v>32647</v>
      </c>
      <c r="G1131" s="14">
        <v>9144044916</v>
      </c>
      <c r="H1131" s="1" t="s">
        <v>8</v>
      </c>
      <c r="I1131" s="1" t="s">
        <v>62</v>
      </c>
      <c r="J1131" s="1" t="s">
        <v>10</v>
      </c>
      <c r="K1131" s="3" t="s">
        <v>63</v>
      </c>
      <c r="L1131" s="1" t="s">
        <v>10</v>
      </c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1"/>
      <c r="AA1131" s="1" t="s">
        <v>16</v>
      </c>
      <c r="AB1131" s="3" t="s">
        <v>12</v>
      </c>
      <c r="AC1131" s="23" t="s">
        <v>37793</v>
      </c>
      <c r="AD1131" s="23" t="s">
        <v>39314</v>
      </c>
      <c r="AE1131" t="s">
        <v>35397</v>
      </c>
    </row>
    <row r="1132" spans="1:31" ht="14.25" customHeight="1">
      <c r="A1132" s="1">
        <v>1131</v>
      </c>
      <c r="B1132" s="9" t="s">
        <v>6</v>
      </c>
      <c r="C1132" s="1" t="s">
        <v>13789</v>
      </c>
      <c r="D1132" s="1" t="s">
        <v>2399</v>
      </c>
      <c r="E1132" s="1" t="s">
        <v>11883</v>
      </c>
      <c r="F1132" s="1" t="s">
        <v>27704</v>
      </c>
      <c r="G1132" s="14">
        <v>91999444410</v>
      </c>
      <c r="H1132" s="1" t="s">
        <v>8</v>
      </c>
      <c r="I1132" s="1" t="s">
        <v>41</v>
      </c>
      <c r="J1132" s="1" t="s">
        <v>10</v>
      </c>
      <c r="K1132" s="3" t="s">
        <v>17</v>
      </c>
      <c r="L1132" s="1" t="s">
        <v>10</v>
      </c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1"/>
      <c r="AA1132" s="1" t="s">
        <v>11</v>
      </c>
      <c r="AB1132" s="3" t="s">
        <v>274</v>
      </c>
      <c r="AC1132" s="23" t="s">
        <v>37793</v>
      </c>
      <c r="AD1132" s="23" t="s">
        <v>39315</v>
      </c>
      <c r="AE1132" t="s">
        <v>35397</v>
      </c>
    </row>
    <row r="1133" spans="1:31" ht="14.25" customHeight="1">
      <c r="A1133" s="1">
        <v>1132</v>
      </c>
      <c r="B1133" s="9" t="s">
        <v>6</v>
      </c>
      <c r="C1133" s="1" t="s">
        <v>13810</v>
      </c>
      <c r="D1133" s="1" t="s">
        <v>58</v>
      </c>
      <c r="E1133" s="1" t="s">
        <v>159</v>
      </c>
      <c r="F1133" s="1" t="s">
        <v>27710</v>
      </c>
      <c r="G1133" s="14">
        <v>91944444160</v>
      </c>
      <c r="H1133" s="1" t="s">
        <v>8</v>
      </c>
      <c r="I1133" s="1" t="s">
        <v>41</v>
      </c>
      <c r="J1133" s="1" t="s">
        <v>10</v>
      </c>
      <c r="K1133" s="3" t="s">
        <v>42</v>
      </c>
      <c r="L1133" s="1" t="s">
        <v>10</v>
      </c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1"/>
      <c r="AA1133" s="1" t="s">
        <v>16</v>
      </c>
      <c r="AB1133" s="3" t="s">
        <v>12</v>
      </c>
      <c r="AC1133" s="23" t="s">
        <v>37795</v>
      </c>
      <c r="AD1133" s="23" t="s">
        <v>39316</v>
      </c>
      <c r="AE1133" t="s">
        <v>35396</v>
      </c>
    </row>
    <row r="1134" spans="1:31" ht="14.25" customHeight="1">
      <c r="A1134" s="1">
        <v>1133</v>
      </c>
      <c r="B1134" s="9" t="s">
        <v>6</v>
      </c>
      <c r="C1134" s="1" t="s">
        <v>13820</v>
      </c>
      <c r="D1134" s="1" t="s">
        <v>7226</v>
      </c>
      <c r="E1134" s="1" t="s">
        <v>13821</v>
      </c>
      <c r="F1134" s="1" t="s">
        <v>27713</v>
      </c>
      <c r="G1134" s="14">
        <v>91994044699</v>
      </c>
      <c r="H1134" s="1" t="s">
        <v>15</v>
      </c>
      <c r="I1134" s="1" t="s">
        <v>62</v>
      </c>
      <c r="J1134" s="1" t="s">
        <v>10</v>
      </c>
      <c r="K1134" s="3" t="s">
        <v>27</v>
      </c>
      <c r="L1134" s="1" t="s">
        <v>10</v>
      </c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1"/>
      <c r="AA1134" s="1" t="s">
        <v>16</v>
      </c>
      <c r="AB1134" s="3" t="s">
        <v>12</v>
      </c>
      <c r="AC1134" s="23" t="s">
        <v>37795</v>
      </c>
      <c r="AD1134" s="23" t="s">
        <v>39317</v>
      </c>
      <c r="AE1134" s="20" t="s">
        <v>47358</v>
      </c>
    </row>
    <row r="1135" spans="1:31" ht="14.25" customHeight="1">
      <c r="A1135" s="1">
        <v>1134</v>
      </c>
      <c r="B1135" s="9" t="s">
        <v>6</v>
      </c>
      <c r="C1135" s="1" t="s">
        <v>13830</v>
      </c>
      <c r="D1135" s="1" t="s">
        <v>11628</v>
      </c>
      <c r="E1135" s="1" t="s">
        <v>159</v>
      </c>
      <c r="F1135" s="1" t="s">
        <v>27721</v>
      </c>
      <c r="G1135" s="14">
        <v>919099464444</v>
      </c>
      <c r="H1135" s="1" t="s">
        <v>8</v>
      </c>
      <c r="I1135" s="1" t="s">
        <v>62</v>
      </c>
      <c r="J1135" s="1" t="s">
        <v>10</v>
      </c>
      <c r="K1135" s="3" t="s">
        <v>63</v>
      </c>
      <c r="L1135" s="1" t="s">
        <v>10</v>
      </c>
      <c r="M1135" s="3" t="s">
        <v>213</v>
      </c>
      <c r="N1135" s="3" t="str">
        <f>J1135</f>
        <v>[&lt;30 Lacs]</v>
      </c>
      <c r="O1135" s="3" t="s">
        <v>17</v>
      </c>
      <c r="P1135" s="3" t="s">
        <v>10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1"/>
      <c r="AA1135" s="1" t="s">
        <v>16</v>
      </c>
      <c r="AB1135" s="3" t="s">
        <v>12</v>
      </c>
      <c r="AC1135" s="23" t="s">
        <v>37795</v>
      </c>
      <c r="AD1135" s="23" t="s">
        <v>39318</v>
      </c>
      <c r="AE1135" t="s">
        <v>35397</v>
      </c>
    </row>
    <row r="1136" spans="1:31" ht="14.25" customHeight="1">
      <c r="A1136" s="1">
        <v>1135</v>
      </c>
      <c r="B1136" s="9" t="s">
        <v>6</v>
      </c>
      <c r="C1136" s="1" t="s">
        <v>13831</v>
      </c>
      <c r="D1136" s="1" t="s">
        <v>318</v>
      </c>
      <c r="E1136" s="1" t="s">
        <v>2843</v>
      </c>
      <c r="F1136" s="1" t="s">
        <v>27722</v>
      </c>
      <c r="G1136" s="14">
        <v>914611494994</v>
      </c>
      <c r="H1136" s="1" t="s">
        <v>37</v>
      </c>
      <c r="I1136" s="1" t="s">
        <v>41</v>
      </c>
      <c r="J1136" s="1" t="s">
        <v>10</v>
      </c>
      <c r="K1136" s="3" t="s">
        <v>213</v>
      </c>
      <c r="L1136" s="1" t="s">
        <v>10</v>
      </c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1"/>
      <c r="AA1136" s="1" t="s">
        <v>16</v>
      </c>
      <c r="AB1136" s="3" t="s">
        <v>12</v>
      </c>
      <c r="AC1136" s="23" t="s">
        <v>37795</v>
      </c>
      <c r="AD1136" s="23" t="s">
        <v>39319</v>
      </c>
      <c r="AE1136" s="20" t="s">
        <v>47358</v>
      </c>
    </row>
    <row r="1137" spans="1:31" ht="14.25" customHeight="1">
      <c r="A1137" s="1">
        <v>1136</v>
      </c>
      <c r="B1137" s="9" t="s">
        <v>6</v>
      </c>
      <c r="C1137" s="1" t="s">
        <v>13832</v>
      </c>
      <c r="D1137" s="1" t="s">
        <v>3465</v>
      </c>
      <c r="E1137" s="1" t="s">
        <v>139</v>
      </c>
      <c r="F1137" s="1" t="s">
        <v>32656</v>
      </c>
      <c r="G1137" s="14">
        <v>919646616</v>
      </c>
      <c r="H1137" s="1" t="s">
        <v>15</v>
      </c>
      <c r="I1137" s="1" t="s">
        <v>62</v>
      </c>
      <c r="J1137" s="1" t="s">
        <v>10</v>
      </c>
      <c r="K1137" s="3" t="s">
        <v>42</v>
      </c>
      <c r="L1137" s="1" t="s">
        <v>10</v>
      </c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1"/>
      <c r="AA1137" s="1" t="s">
        <v>16</v>
      </c>
      <c r="AB1137" s="3" t="s">
        <v>12</v>
      </c>
      <c r="AC1137" s="23" t="s">
        <v>37795</v>
      </c>
      <c r="AD1137" s="23" t="s">
        <v>39320</v>
      </c>
      <c r="AE1137" t="s">
        <v>35398</v>
      </c>
    </row>
    <row r="1138" spans="1:31" ht="14.25" customHeight="1">
      <c r="A1138" s="1">
        <v>1137</v>
      </c>
      <c r="B1138" s="9" t="s">
        <v>6</v>
      </c>
      <c r="C1138" s="1" t="s">
        <v>13851</v>
      </c>
      <c r="D1138" s="1" t="s">
        <v>4417</v>
      </c>
      <c r="E1138" s="1" t="s">
        <v>224</v>
      </c>
      <c r="F1138" s="1" t="s">
        <v>27731</v>
      </c>
      <c r="G1138" s="14">
        <v>91416400040</v>
      </c>
      <c r="H1138" s="1" t="s">
        <v>15</v>
      </c>
      <c r="I1138" s="1" t="s">
        <v>41</v>
      </c>
      <c r="J1138" s="1" t="s">
        <v>10</v>
      </c>
      <c r="K1138" s="3" t="s">
        <v>63</v>
      </c>
      <c r="L1138" s="1" t="s">
        <v>10</v>
      </c>
      <c r="M1138" s="3" t="s">
        <v>213</v>
      </c>
      <c r="N1138" s="3" t="str">
        <f>J1138</f>
        <v>[&lt;30 Lacs]</v>
      </c>
      <c r="O1138" s="3" t="s">
        <v>17</v>
      </c>
      <c r="P1138" s="3" t="s">
        <v>10</v>
      </c>
      <c r="Q1138" s="3"/>
      <c r="R1138" s="3"/>
      <c r="S1138" s="3"/>
      <c r="T1138" s="3"/>
      <c r="U1138" s="3"/>
      <c r="V1138" s="3"/>
      <c r="W1138" s="3"/>
      <c r="X1138" s="3"/>
      <c r="Y1138" s="3"/>
      <c r="Z1138" s="1"/>
      <c r="AA1138" s="1" t="s">
        <v>16</v>
      </c>
      <c r="AB1138" s="3" t="s">
        <v>12</v>
      </c>
      <c r="AC1138" s="23" t="s">
        <v>37790</v>
      </c>
      <c r="AD1138" s="23" t="s">
        <v>39321</v>
      </c>
      <c r="AE1138" s="20" t="s">
        <v>47358</v>
      </c>
    </row>
    <row r="1139" spans="1:31" ht="14.25" customHeight="1">
      <c r="A1139" s="1">
        <v>1138</v>
      </c>
      <c r="B1139" s="9" t="s">
        <v>6</v>
      </c>
      <c r="C1139" s="1" t="s">
        <v>13853</v>
      </c>
      <c r="D1139" s="1" t="s">
        <v>546</v>
      </c>
      <c r="E1139" s="1" t="s">
        <v>724</v>
      </c>
      <c r="F1139" s="1" t="s">
        <v>34724</v>
      </c>
      <c r="G1139" s="14">
        <v>91944699496</v>
      </c>
      <c r="H1139" s="1" t="s">
        <v>37</v>
      </c>
      <c r="I1139" s="1" t="s">
        <v>41</v>
      </c>
      <c r="J1139" s="1" t="s">
        <v>10</v>
      </c>
      <c r="K1139" s="3" t="s">
        <v>17</v>
      </c>
      <c r="L1139" s="1" t="s">
        <v>10</v>
      </c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1"/>
      <c r="AA1139" s="1" t="s">
        <v>16</v>
      </c>
      <c r="AB1139" s="3" t="s">
        <v>12</v>
      </c>
      <c r="AC1139" s="23" t="s">
        <v>37790</v>
      </c>
      <c r="AD1139" s="23" t="s">
        <v>39322</v>
      </c>
      <c r="AE1139" t="s">
        <v>35398</v>
      </c>
    </row>
    <row r="1140" spans="1:31" ht="14.25" customHeight="1">
      <c r="A1140" s="1">
        <v>1139</v>
      </c>
      <c r="B1140" s="9" t="s">
        <v>6</v>
      </c>
      <c r="C1140" s="1" t="s">
        <v>13860</v>
      </c>
      <c r="D1140" s="1" t="s">
        <v>3431</v>
      </c>
      <c r="E1140" s="1" t="s">
        <v>774</v>
      </c>
      <c r="F1140" s="1" t="s">
        <v>27736</v>
      </c>
      <c r="G1140" s="14">
        <v>919446916060</v>
      </c>
      <c r="H1140" s="1" t="s">
        <v>15</v>
      </c>
      <c r="I1140" s="1" t="s">
        <v>62</v>
      </c>
      <c r="J1140" s="1" t="s">
        <v>10</v>
      </c>
      <c r="K1140" s="3" t="s">
        <v>213</v>
      </c>
      <c r="L1140" s="1" t="s">
        <v>10</v>
      </c>
      <c r="M1140" s="4" t="s">
        <v>17</v>
      </c>
      <c r="N1140" s="3" t="str">
        <f>J1140</f>
        <v>[&lt;30 Lacs]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1"/>
      <c r="AA1140" s="1" t="s">
        <v>16</v>
      </c>
      <c r="AB1140" s="3" t="s">
        <v>12</v>
      </c>
      <c r="AC1140" s="23" t="s">
        <v>37790</v>
      </c>
      <c r="AD1140" s="23" t="s">
        <v>39323</v>
      </c>
      <c r="AE1140" t="s">
        <v>35398</v>
      </c>
    </row>
    <row r="1141" spans="1:31" ht="14.25" customHeight="1">
      <c r="A1141" s="1">
        <v>1140</v>
      </c>
      <c r="B1141" s="9" t="s">
        <v>6</v>
      </c>
      <c r="C1141" s="1" t="s">
        <v>13861</v>
      </c>
      <c r="D1141" s="1" t="s">
        <v>13862</v>
      </c>
      <c r="E1141" s="1" t="s">
        <v>209</v>
      </c>
      <c r="F1141" s="1" t="s">
        <v>32659</v>
      </c>
      <c r="G1141" s="14">
        <v>91440066641</v>
      </c>
      <c r="H1141" s="1" t="s">
        <v>20</v>
      </c>
      <c r="I1141" s="1" t="s">
        <v>9</v>
      </c>
      <c r="J1141" s="1" t="s">
        <v>10</v>
      </c>
      <c r="K1141" s="3" t="s">
        <v>17</v>
      </c>
      <c r="L1141" s="1" t="s">
        <v>10</v>
      </c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1"/>
      <c r="AA1141" s="1" t="s">
        <v>16</v>
      </c>
      <c r="AB1141" s="3" t="s">
        <v>12</v>
      </c>
      <c r="AC1141" s="23" t="s">
        <v>37790</v>
      </c>
      <c r="AD1141" s="23" t="s">
        <v>39324</v>
      </c>
      <c r="AE1141" t="s">
        <v>35398</v>
      </c>
    </row>
    <row r="1142" spans="1:31" ht="14.25" customHeight="1">
      <c r="A1142" s="1">
        <v>1141</v>
      </c>
      <c r="B1142" s="9" t="s">
        <v>6</v>
      </c>
      <c r="C1142" s="1" t="s">
        <v>13863</v>
      </c>
      <c r="D1142" s="1" t="s">
        <v>672</v>
      </c>
      <c r="E1142" s="1" t="s">
        <v>2302</v>
      </c>
      <c r="F1142" s="1" t="s">
        <v>27737</v>
      </c>
      <c r="G1142" s="14">
        <v>9110949969</v>
      </c>
      <c r="H1142" s="1" t="s">
        <v>8</v>
      </c>
      <c r="I1142" s="1" t="s">
        <v>41</v>
      </c>
      <c r="J1142" s="1" t="s">
        <v>10</v>
      </c>
      <c r="K1142" s="3" t="s">
        <v>213</v>
      </c>
      <c r="L1142" s="1" t="s">
        <v>10</v>
      </c>
      <c r="M1142" s="4" t="s">
        <v>17</v>
      </c>
      <c r="N1142" s="3" t="str">
        <f t="shared" ref="N1142:N1143" si="32">J1142</f>
        <v>[&lt;30 Lacs]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1"/>
      <c r="AA1142" s="1" t="s">
        <v>16</v>
      </c>
      <c r="AB1142" s="3" t="s">
        <v>12</v>
      </c>
      <c r="AC1142" s="23" t="s">
        <v>37790</v>
      </c>
      <c r="AD1142" s="23" t="s">
        <v>39325</v>
      </c>
      <c r="AE1142" s="20" t="s">
        <v>47358</v>
      </c>
    </row>
    <row r="1143" spans="1:31" ht="14.25" customHeight="1">
      <c r="A1143" s="1">
        <v>1142</v>
      </c>
      <c r="B1143" s="9" t="s">
        <v>6</v>
      </c>
      <c r="C1143" s="1" t="s">
        <v>13872</v>
      </c>
      <c r="D1143" s="1" t="s">
        <v>286</v>
      </c>
      <c r="E1143" s="1" t="s">
        <v>13873</v>
      </c>
      <c r="F1143" s="1" t="s">
        <v>32660</v>
      </c>
      <c r="G1143" s="14">
        <v>91440014416</v>
      </c>
      <c r="H1143" s="1" t="s">
        <v>20</v>
      </c>
      <c r="I1143" s="1" t="s">
        <v>41</v>
      </c>
      <c r="J1143" s="1" t="s">
        <v>10</v>
      </c>
      <c r="K1143" s="3" t="s">
        <v>213</v>
      </c>
      <c r="L1143" s="1" t="s">
        <v>10</v>
      </c>
      <c r="M1143" s="4" t="s">
        <v>17</v>
      </c>
      <c r="N1143" s="3" t="str">
        <f t="shared" si="32"/>
        <v>[&lt;30 Lacs]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1"/>
      <c r="AA1143" s="1" t="s">
        <v>16</v>
      </c>
      <c r="AB1143" s="3" t="s">
        <v>12</v>
      </c>
      <c r="AC1143" s="23" t="s">
        <v>37790</v>
      </c>
      <c r="AD1143" s="23" t="s">
        <v>39326</v>
      </c>
      <c r="AE1143" t="s">
        <v>35396</v>
      </c>
    </row>
    <row r="1144" spans="1:31" ht="14.25" customHeight="1">
      <c r="A1144" s="1">
        <v>1143</v>
      </c>
      <c r="B1144" s="9" t="s">
        <v>6</v>
      </c>
      <c r="C1144" s="1" t="s">
        <v>13882</v>
      </c>
      <c r="D1144" s="1" t="s">
        <v>89</v>
      </c>
      <c r="E1144" s="1" t="s">
        <v>11901</v>
      </c>
      <c r="F1144" s="1" t="s">
        <v>27749</v>
      </c>
      <c r="G1144" s="14">
        <v>919944464440</v>
      </c>
      <c r="H1144" s="1" t="s">
        <v>8</v>
      </c>
      <c r="I1144" s="1" t="s">
        <v>41</v>
      </c>
      <c r="J1144" s="1" t="s">
        <v>10</v>
      </c>
      <c r="K1144" s="3" t="s">
        <v>213</v>
      </c>
      <c r="L1144" s="1" t="s">
        <v>10</v>
      </c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1"/>
      <c r="AA1144" s="1" t="s">
        <v>16</v>
      </c>
      <c r="AB1144" s="3" t="s">
        <v>12</v>
      </c>
      <c r="AC1144" s="23" t="s">
        <v>37790</v>
      </c>
      <c r="AD1144" s="23" t="s">
        <v>39327</v>
      </c>
      <c r="AE1144" t="s">
        <v>35397</v>
      </c>
    </row>
    <row r="1145" spans="1:31" ht="14.25" customHeight="1">
      <c r="A1145" s="1">
        <v>1144</v>
      </c>
      <c r="B1145" s="9" t="s">
        <v>6</v>
      </c>
      <c r="C1145" s="1" t="s">
        <v>13883</v>
      </c>
      <c r="D1145" s="1" t="s">
        <v>6057</v>
      </c>
      <c r="E1145" s="1" t="s">
        <v>13884</v>
      </c>
      <c r="F1145" s="1" t="s">
        <v>32661</v>
      </c>
      <c r="G1145" s="14">
        <v>916909011</v>
      </c>
      <c r="H1145" s="1" t="s">
        <v>8</v>
      </c>
      <c r="I1145" s="1" t="s">
        <v>41</v>
      </c>
      <c r="J1145" s="1" t="s">
        <v>10</v>
      </c>
      <c r="K1145" s="3" t="s">
        <v>17</v>
      </c>
      <c r="L1145" s="1" t="s">
        <v>10</v>
      </c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1"/>
      <c r="AA1145" s="1" t="s">
        <v>16</v>
      </c>
      <c r="AB1145" s="3" t="s">
        <v>12</v>
      </c>
      <c r="AC1145" s="23" t="s">
        <v>37790</v>
      </c>
      <c r="AD1145" s="23" t="s">
        <v>39328</v>
      </c>
      <c r="AE1145" t="s">
        <v>35396</v>
      </c>
    </row>
    <row r="1146" spans="1:31" ht="14.25" customHeight="1">
      <c r="A1146" s="1">
        <v>1145</v>
      </c>
      <c r="B1146" s="9" t="s">
        <v>6</v>
      </c>
      <c r="C1146" s="1" t="s">
        <v>13885</v>
      </c>
      <c r="D1146" s="1" t="s">
        <v>2128</v>
      </c>
      <c r="E1146" s="1" t="s">
        <v>40</v>
      </c>
      <c r="F1146" s="1" t="s">
        <v>27750</v>
      </c>
      <c r="G1146" s="14">
        <v>919946464961</v>
      </c>
      <c r="H1146" s="1" t="s">
        <v>8</v>
      </c>
      <c r="I1146" s="1" t="s">
        <v>41</v>
      </c>
      <c r="J1146" s="1" t="s">
        <v>10</v>
      </c>
      <c r="K1146" s="3" t="s">
        <v>17</v>
      </c>
      <c r="L1146" s="1" t="s">
        <v>10</v>
      </c>
      <c r="M1146" s="4" t="s">
        <v>42</v>
      </c>
      <c r="N1146" s="3" t="str">
        <f>J1146</f>
        <v>[&lt;30 Lacs]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1"/>
      <c r="AA1146" s="1" t="s">
        <v>16</v>
      </c>
      <c r="AB1146" s="3" t="s">
        <v>12</v>
      </c>
      <c r="AC1146" s="23" t="s">
        <v>37790</v>
      </c>
      <c r="AD1146" s="23" t="s">
        <v>39329</v>
      </c>
      <c r="AE1146" t="s">
        <v>35396</v>
      </c>
    </row>
    <row r="1147" spans="1:31" ht="14.25" customHeight="1">
      <c r="A1147" s="1">
        <v>1146</v>
      </c>
      <c r="B1147" s="9" t="s">
        <v>6</v>
      </c>
      <c r="C1147" s="1" t="s">
        <v>13935</v>
      </c>
      <c r="D1147" s="1" t="s">
        <v>13936</v>
      </c>
      <c r="E1147" s="1" t="s">
        <v>6978</v>
      </c>
      <c r="F1147" s="1" t="s">
        <v>27774</v>
      </c>
      <c r="G1147" s="14">
        <v>91444666699</v>
      </c>
      <c r="H1147" s="1" t="s">
        <v>15</v>
      </c>
      <c r="I1147" s="1" t="s">
        <v>41</v>
      </c>
      <c r="J1147" s="1" t="s">
        <v>10</v>
      </c>
      <c r="K1147" s="3" t="s">
        <v>17</v>
      </c>
      <c r="L1147" s="1" t="s">
        <v>10</v>
      </c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1"/>
      <c r="AA1147" s="1" t="s">
        <v>16</v>
      </c>
      <c r="AB1147" s="3" t="s">
        <v>12</v>
      </c>
      <c r="AC1147" s="23" t="s">
        <v>37791</v>
      </c>
      <c r="AD1147" s="23" t="s">
        <v>38335</v>
      </c>
      <c r="AE1147" t="s">
        <v>35396</v>
      </c>
    </row>
    <row r="1148" spans="1:31" ht="14.25" customHeight="1">
      <c r="A1148" s="1">
        <v>1147</v>
      </c>
      <c r="B1148" s="9" t="s">
        <v>6</v>
      </c>
      <c r="C1148" s="1" t="s">
        <v>13943</v>
      </c>
      <c r="D1148" s="1" t="s">
        <v>6382</v>
      </c>
      <c r="E1148" s="1" t="s">
        <v>13721</v>
      </c>
      <c r="F1148" s="1" t="s">
        <v>34732</v>
      </c>
      <c r="G1148" s="14">
        <v>9194940909</v>
      </c>
      <c r="H1148" s="1" t="s">
        <v>8</v>
      </c>
      <c r="I1148" s="1" t="s">
        <v>62</v>
      </c>
      <c r="J1148" s="1" t="s">
        <v>10</v>
      </c>
      <c r="K1148" s="3" t="s">
        <v>17</v>
      </c>
      <c r="L1148" s="1" t="s">
        <v>10</v>
      </c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1"/>
      <c r="AA1148" s="1" t="s">
        <v>11</v>
      </c>
      <c r="AB1148" s="3" t="s">
        <v>56</v>
      </c>
      <c r="AC1148" s="23" t="s">
        <v>37791</v>
      </c>
      <c r="AD1148" s="23" t="s">
        <v>39330</v>
      </c>
      <c r="AE1148" t="s">
        <v>35398</v>
      </c>
    </row>
    <row r="1149" spans="1:31" ht="14.25" customHeight="1">
      <c r="A1149" s="1">
        <v>1148</v>
      </c>
      <c r="B1149" s="9" t="s">
        <v>6</v>
      </c>
      <c r="C1149" s="1" t="s">
        <v>13963</v>
      </c>
      <c r="D1149" s="1" t="s">
        <v>58</v>
      </c>
      <c r="E1149" s="1" t="s">
        <v>159</v>
      </c>
      <c r="F1149" s="1" t="s">
        <v>27786</v>
      </c>
      <c r="G1149" s="14">
        <v>91940464404</v>
      </c>
      <c r="H1149" s="1" t="s">
        <v>8</v>
      </c>
      <c r="I1149" s="1" t="s">
        <v>41</v>
      </c>
      <c r="J1149" s="1" t="s">
        <v>10</v>
      </c>
      <c r="K1149" s="3" t="s">
        <v>17</v>
      </c>
      <c r="L1149" s="1" t="s">
        <v>10</v>
      </c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1"/>
      <c r="AA1149" s="1" t="s">
        <v>16</v>
      </c>
      <c r="AB1149" s="3" t="s">
        <v>12</v>
      </c>
      <c r="AC1149" s="23" t="s">
        <v>37796</v>
      </c>
      <c r="AD1149" s="23" t="s">
        <v>39331</v>
      </c>
      <c r="AE1149" t="s">
        <v>35396</v>
      </c>
    </row>
    <row r="1150" spans="1:31" ht="14.25" customHeight="1">
      <c r="A1150" s="1">
        <v>1149</v>
      </c>
      <c r="B1150" s="9" t="s">
        <v>6</v>
      </c>
      <c r="C1150" s="1" t="s">
        <v>13981</v>
      </c>
      <c r="D1150" s="1" t="s">
        <v>35498</v>
      </c>
      <c r="E1150" s="1" t="s">
        <v>139</v>
      </c>
      <c r="F1150" s="1" t="s">
        <v>27796</v>
      </c>
      <c r="G1150" s="14">
        <v>91944404940</v>
      </c>
      <c r="H1150" s="1" t="s">
        <v>8</v>
      </c>
      <c r="I1150" s="1" t="s">
        <v>9</v>
      </c>
      <c r="J1150" s="1" t="s">
        <v>10</v>
      </c>
      <c r="K1150" s="3" t="s">
        <v>17</v>
      </c>
      <c r="L1150" s="1" t="s">
        <v>10</v>
      </c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1"/>
      <c r="AA1150" s="1" t="s">
        <v>16</v>
      </c>
      <c r="AB1150" s="3" t="s">
        <v>12</v>
      </c>
      <c r="AC1150" s="23" t="s">
        <v>37796</v>
      </c>
      <c r="AD1150" s="23" t="s">
        <v>39332</v>
      </c>
      <c r="AE1150" t="s">
        <v>35397</v>
      </c>
    </row>
    <row r="1151" spans="1:31" ht="14.25" customHeight="1">
      <c r="A1151" s="1">
        <v>1150</v>
      </c>
      <c r="B1151" s="9" t="s">
        <v>6</v>
      </c>
      <c r="C1151" s="1" t="s">
        <v>13989</v>
      </c>
      <c r="D1151" s="1" t="s">
        <v>72</v>
      </c>
      <c r="E1151" s="1" t="s">
        <v>102</v>
      </c>
      <c r="F1151" s="1" t="s">
        <v>27800</v>
      </c>
      <c r="G1151" s="14">
        <v>91446404949</v>
      </c>
      <c r="H1151" s="1" t="s">
        <v>8</v>
      </c>
      <c r="I1151" s="1" t="s">
        <v>41</v>
      </c>
      <c r="J1151" s="1" t="s">
        <v>10</v>
      </c>
      <c r="K1151" s="3" t="s">
        <v>213</v>
      </c>
      <c r="L1151" s="1" t="s">
        <v>10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1"/>
      <c r="AA1151" s="1" t="s">
        <v>16</v>
      </c>
      <c r="AB1151" s="3" t="s">
        <v>12</v>
      </c>
      <c r="AC1151" s="23" t="s">
        <v>37796</v>
      </c>
      <c r="AD1151" s="23" t="s">
        <v>39333</v>
      </c>
      <c r="AE1151" t="s">
        <v>35396</v>
      </c>
    </row>
    <row r="1152" spans="1:31" ht="14.25" customHeight="1">
      <c r="A1152" s="1">
        <v>1151</v>
      </c>
      <c r="B1152" s="9" t="s">
        <v>6</v>
      </c>
      <c r="C1152" s="1" t="s">
        <v>13994</v>
      </c>
      <c r="D1152" s="1" t="s">
        <v>522</v>
      </c>
      <c r="E1152" s="1" t="s">
        <v>3050</v>
      </c>
      <c r="F1152" s="1" t="s">
        <v>27804</v>
      </c>
      <c r="G1152" s="14">
        <v>919119146696</v>
      </c>
      <c r="H1152" s="1" t="s">
        <v>8</v>
      </c>
      <c r="I1152" s="1" t="s">
        <v>9</v>
      </c>
      <c r="J1152" s="1" t="s">
        <v>10</v>
      </c>
      <c r="K1152" s="3" t="s">
        <v>17</v>
      </c>
      <c r="L1152" s="1" t="s">
        <v>10</v>
      </c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1"/>
      <c r="AA1152" s="1" t="s">
        <v>16</v>
      </c>
      <c r="AB1152" s="3" t="s">
        <v>12</v>
      </c>
      <c r="AC1152" s="23" t="s">
        <v>37796</v>
      </c>
      <c r="AD1152" s="23" t="s">
        <v>39334</v>
      </c>
      <c r="AE1152" t="s">
        <v>35397</v>
      </c>
    </row>
    <row r="1153" spans="1:31" ht="14.25" customHeight="1">
      <c r="A1153" s="1">
        <v>1152</v>
      </c>
      <c r="B1153" s="9" t="s">
        <v>6</v>
      </c>
      <c r="C1153" s="1" t="s">
        <v>13995</v>
      </c>
      <c r="D1153" s="1" t="s">
        <v>2645</v>
      </c>
      <c r="E1153" s="1" t="s">
        <v>40</v>
      </c>
      <c r="F1153" s="1" t="s">
        <v>27805</v>
      </c>
      <c r="G1153" s="14">
        <v>91914660006</v>
      </c>
      <c r="H1153" s="1" t="s">
        <v>15</v>
      </c>
      <c r="I1153" s="1" t="s">
        <v>9</v>
      </c>
      <c r="J1153" s="1" t="s">
        <v>10</v>
      </c>
      <c r="K1153" s="3" t="s">
        <v>17</v>
      </c>
      <c r="L1153" s="1" t="s">
        <v>10</v>
      </c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1"/>
      <c r="AA1153" s="1" t="s">
        <v>11</v>
      </c>
      <c r="AB1153" s="3" t="s">
        <v>538</v>
      </c>
      <c r="AC1153" s="23" t="s">
        <v>37796</v>
      </c>
      <c r="AD1153" s="23" t="s">
        <v>39335</v>
      </c>
      <c r="AE1153" t="s">
        <v>35398</v>
      </c>
    </row>
    <row r="1154" spans="1:31" ht="14.25" customHeight="1">
      <c r="A1154" s="1">
        <v>1153</v>
      </c>
      <c r="B1154" s="9" t="s">
        <v>6</v>
      </c>
      <c r="C1154" s="1" t="s">
        <v>13998</v>
      </c>
      <c r="D1154" s="1" t="s">
        <v>35499</v>
      </c>
      <c r="E1154" s="1" t="s">
        <v>36605</v>
      </c>
      <c r="F1154" s="1" t="s">
        <v>27807</v>
      </c>
      <c r="G1154" s="14">
        <v>919106649449</v>
      </c>
      <c r="H1154" s="1" t="s">
        <v>15</v>
      </c>
      <c r="I1154" s="1" t="s">
        <v>41</v>
      </c>
      <c r="J1154" s="1" t="s">
        <v>10</v>
      </c>
      <c r="K1154" s="3" t="s">
        <v>213</v>
      </c>
      <c r="L1154" s="1" t="s">
        <v>10</v>
      </c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1"/>
      <c r="AA1154" s="1" t="s">
        <v>16</v>
      </c>
      <c r="AB1154" s="3" t="s">
        <v>12</v>
      </c>
      <c r="AC1154" s="23" t="s">
        <v>37796</v>
      </c>
      <c r="AD1154" s="23" t="s">
        <v>39336</v>
      </c>
      <c r="AE1154" t="s">
        <v>35398</v>
      </c>
    </row>
    <row r="1155" spans="1:31" ht="14.25" customHeight="1">
      <c r="A1155" s="1">
        <v>1154</v>
      </c>
      <c r="B1155" s="9" t="s">
        <v>6</v>
      </c>
      <c r="C1155" s="1" t="s">
        <v>14021</v>
      </c>
      <c r="D1155" s="1" t="s">
        <v>1010</v>
      </c>
      <c r="E1155" s="1" t="s">
        <v>36606</v>
      </c>
      <c r="F1155" s="1" t="s">
        <v>34741</v>
      </c>
      <c r="G1155" s="14">
        <v>9169669699</v>
      </c>
      <c r="H1155" s="1" t="s">
        <v>8</v>
      </c>
      <c r="I1155" s="1" t="s">
        <v>9</v>
      </c>
      <c r="J1155" s="1" t="s">
        <v>10</v>
      </c>
      <c r="K1155" s="3" t="s">
        <v>42</v>
      </c>
      <c r="L1155" s="1" t="s">
        <v>10</v>
      </c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1"/>
      <c r="AA1155" s="1" t="s">
        <v>16</v>
      </c>
      <c r="AB1155" s="3" t="s">
        <v>12</v>
      </c>
      <c r="AC1155" s="23" t="s">
        <v>37788</v>
      </c>
      <c r="AD1155" s="23" t="s">
        <v>39337</v>
      </c>
      <c r="AE1155" t="s">
        <v>35397</v>
      </c>
    </row>
    <row r="1156" spans="1:31" ht="14.25" customHeight="1">
      <c r="A1156" s="1">
        <v>1155</v>
      </c>
      <c r="B1156" s="9" t="s">
        <v>6</v>
      </c>
      <c r="C1156" s="1" t="s">
        <v>14029</v>
      </c>
      <c r="D1156" s="1" t="s">
        <v>2359</v>
      </c>
      <c r="E1156" s="1" t="s">
        <v>14030</v>
      </c>
      <c r="F1156" s="1" t="s">
        <v>27817</v>
      </c>
      <c r="G1156" s="14">
        <v>914690469646</v>
      </c>
      <c r="H1156" s="1" t="s">
        <v>15</v>
      </c>
      <c r="I1156" s="1" t="s">
        <v>41</v>
      </c>
      <c r="J1156" s="1" t="s">
        <v>10</v>
      </c>
      <c r="K1156" s="3" t="s">
        <v>17</v>
      </c>
      <c r="L1156" s="1" t="s">
        <v>10</v>
      </c>
      <c r="M1156" s="4" t="s">
        <v>42</v>
      </c>
      <c r="N1156" s="3" t="str">
        <f>J1156</f>
        <v>[&lt;30 Lacs]</v>
      </c>
      <c r="O1156" s="3" t="s">
        <v>47349</v>
      </c>
      <c r="P1156" s="3" t="s">
        <v>10</v>
      </c>
      <c r="Q1156" s="3" t="s">
        <v>171</v>
      </c>
      <c r="R1156" s="3" t="s">
        <v>10</v>
      </c>
      <c r="S1156" s="3"/>
      <c r="T1156" s="3"/>
      <c r="U1156" s="3"/>
      <c r="V1156" s="3"/>
      <c r="W1156" s="3"/>
      <c r="X1156" s="3"/>
      <c r="Y1156" s="3"/>
      <c r="Z1156" s="1"/>
      <c r="AA1156" s="1" t="s">
        <v>16</v>
      </c>
      <c r="AB1156" s="3" t="s">
        <v>12</v>
      </c>
      <c r="AC1156" s="23" t="s">
        <v>37797</v>
      </c>
      <c r="AD1156" s="23" t="s">
        <v>39338</v>
      </c>
      <c r="AE1156" s="20" t="s">
        <v>47358</v>
      </c>
    </row>
    <row r="1157" spans="1:31" ht="14.25" customHeight="1">
      <c r="A1157" s="1">
        <v>1156</v>
      </c>
      <c r="B1157" s="9" t="s">
        <v>6</v>
      </c>
      <c r="C1157" s="1" t="s">
        <v>14033</v>
      </c>
      <c r="D1157" s="1" t="s">
        <v>557</v>
      </c>
      <c r="E1157" s="1" t="s">
        <v>410</v>
      </c>
      <c r="F1157" s="1" t="s">
        <v>32678</v>
      </c>
      <c r="G1157" s="14">
        <v>919664416441</v>
      </c>
      <c r="H1157" s="1" t="s">
        <v>8</v>
      </c>
      <c r="I1157" s="1" t="s">
        <v>41</v>
      </c>
      <c r="J1157" s="1" t="s">
        <v>10</v>
      </c>
      <c r="K1157" s="3" t="s">
        <v>42</v>
      </c>
      <c r="L1157" s="1" t="s">
        <v>10</v>
      </c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1"/>
      <c r="AA1157" s="1" t="s">
        <v>16</v>
      </c>
      <c r="AB1157" s="3" t="s">
        <v>12</v>
      </c>
      <c r="AC1157" s="23" t="s">
        <v>37798</v>
      </c>
      <c r="AD1157" s="23" t="s">
        <v>39339</v>
      </c>
      <c r="AE1157" s="20" t="s">
        <v>47358</v>
      </c>
    </row>
    <row r="1158" spans="1:31" ht="14.25" customHeight="1">
      <c r="A1158" s="1">
        <v>1157</v>
      </c>
      <c r="B1158" s="9" t="s">
        <v>6</v>
      </c>
      <c r="C1158" s="1" t="s">
        <v>12052</v>
      </c>
      <c r="D1158" s="1" t="s">
        <v>12053</v>
      </c>
      <c r="E1158" s="1" t="s">
        <v>40</v>
      </c>
      <c r="F1158" s="1" t="s">
        <v>26736</v>
      </c>
      <c r="G1158" s="14">
        <v>919104414964</v>
      </c>
      <c r="H1158" s="1" t="s">
        <v>15</v>
      </c>
      <c r="I1158" s="1" t="s">
        <v>9</v>
      </c>
      <c r="J1158" s="1" t="s">
        <v>47295</v>
      </c>
      <c r="K1158" s="3" t="s">
        <v>178</v>
      </c>
      <c r="L1158" s="1" t="s">
        <v>24</v>
      </c>
      <c r="M1158" s="3" t="s">
        <v>171</v>
      </c>
      <c r="N1158" s="3" t="s">
        <v>47340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1"/>
      <c r="AA1158" s="1" t="s">
        <v>16</v>
      </c>
      <c r="AB1158" s="3" t="s">
        <v>12</v>
      </c>
      <c r="AC1158" s="23" t="s">
        <v>37784</v>
      </c>
      <c r="AD1158" s="23" t="s">
        <v>39340</v>
      </c>
      <c r="AE1158" t="s">
        <v>35398</v>
      </c>
    </row>
    <row r="1159" spans="1:31" ht="14.25" customHeight="1">
      <c r="A1159" s="1">
        <v>1158</v>
      </c>
      <c r="B1159" s="9" t="s">
        <v>6</v>
      </c>
      <c r="C1159" s="1" t="s">
        <v>1435</v>
      </c>
      <c r="D1159" s="1" t="s">
        <v>1436</v>
      </c>
      <c r="E1159" s="1" t="s">
        <v>410</v>
      </c>
      <c r="F1159" s="1" t="s">
        <v>31251</v>
      </c>
      <c r="G1159" s="14">
        <v>91696696</v>
      </c>
      <c r="H1159" s="1" t="s">
        <v>132</v>
      </c>
      <c r="I1159" s="1" t="s">
        <v>9</v>
      </c>
      <c r="J1159" s="1" t="s">
        <v>47295</v>
      </c>
      <c r="K1159" s="3" t="s">
        <v>17</v>
      </c>
      <c r="L1159" s="1" t="s">
        <v>24</v>
      </c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1"/>
      <c r="AA1159" s="1" t="s">
        <v>11</v>
      </c>
      <c r="AB1159" s="3" t="s">
        <v>274</v>
      </c>
      <c r="AC1159" s="23" t="s">
        <v>37782</v>
      </c>
      <c r="AD1159" s="23" t="s">
        <v>39341</v>
      </c>
      <c r="AE1159" t="s">
        <v>35398</v>
      </c>
    </row>
    <row r="1160" spans="1:31" ht="14.25" customHeight="1">
      <c r="A1160" s="1">
        <v>1159</v>
      </c>
      <c r="B1160" s="9" t="s">
        <v>6</v>
      </c>
      <c r="C1160" s="1" t="s">
        <v>2511</v>
      </c>
      <c r="D1160" s="1" t="s">
        <v>31</v>
      </c>
      <c r="E1160" s="1" t="s">
        <v>73</v>
      </c>
      <c r="F1160" s="1" t="s">
        <v>2512</v>
      </c>
      <c r="G1160" s="14">
        <v>914494099466</v>
      </c>
      <c r="H1160" s="1" t="s">
        <v>46</v>
      </c>
      <c r="I1160" s="1" t="s">
        <v>62</v>
      </c>
      <c r="J1160" s="1" t="s">
        <v>47295</v>
      </c>
      <c r="K1160" s="3" t="s">
        <v>17</v>
      </c>
      <c r="L1160" s="1" t="s">
        <v>24</v>
      </c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1"/>
      <c r="AA1160" s="1" t="s">
        <v>11</v>
      </c>
      <c r="AB1160" s="3" t="s">
        <v>13</v>
      </c>
      <c r="AC1160" s="23" t="s">
        <v>37782</v>
      </c>
      <c r="AD1160" s="23" t="s">
        <v>39342</v>
      </c>
      <c r="AE1160" t="s">
        <v>35398</v>
      </c>
    </row>
    <row r="1161" spans="1:31" ht="14.25" customHeight="1">
      <c r="A1161" s="1">
        <v>1160</v>
      </c>
      <c r="B1161" s="9" t="s">
        <v>6</v>
      </c>
      <c r="C1161" s="1" t="s">
        <v>9705</v>
      </c>
      <c r="D1161" s="1" t="s">
        <v>9706</v>
      </c>
      <c r="E1161" s="1" t="s">
        <v>8098</v>
      </c>
      <c r="F1161" s="1" t="s">
        <v>25563</v>
      </c>
      <c r="G1161" s="14">
        <v>9191949401649</v>
      </c>
      <c r="H1161" s="1" t="s">
        <v>15</v>
      </c>
      <c r="I1161" s="1" t="s">
        <v>9</v>
      </c>
      <c r="J1161" s="1" t="s">
        <v>47295</v>
      </c>
      <c r="K1161" s="3" t="s">
        <v>17</v>
      </c>
      <c r="L1161" s="1" t="s">
        <v>24</v>
      </c>
      <c r="M1161" s="3" t="s">
        <v>178</v>
      </c>
      <c r="N1161" s="3" t="s">
        <v>47340</v>
      </c>
      <c r="O1161" s="3" t="s">
        <v>171</v>
      </c>
      <c r="P1161" s="3" t="s">
        <v>47295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1"/>
      <c r="AA1161" s="1" t="s">
        <v>16</v>
      </c>
      <c r="AB1161" s="3" t="s">
        <v>12</v>
      </c>
      <c r="AC1161" s="23" t="s">
        <v>37781</v>
      </c>
      <c r="AD1161" s="23" t="s">
        <v>39343</v>
      </c>
      <c r="AE1161" s="20" t="s">
        <v>47358</v>
      </c>
    </row>
    <row r="1162" spans="1:31" ht="14.25" customHeight="1">
      <c r="A1162" s="1">
        <v>1161</v>
      </c>
      <c r="B1162" s="9" t="s">
        <v>6</v>
      </c>
      <c r="C1162" s="1" t="s">
        <v>10509</v>
      </c>
      <c r="D1162" s="1" t="s">
        <v>1209</v>
      </c>
      <c r="E1162" s="1" t="s">
        <v>260</v>
      </c>
      <c r="F1162" s="1" t="s">
        <v>25954</v>
      </c>
      <c r="G1162" s="14">
        <v>914416494</v>
      </c>
      <c r="H1162" s="1" t="s">
        <v>15</v>
      </c>
      <c r="I1162" s="1" t="s">
        <v>9</v>
      </c>
      <c r="J1162" s="1" t="s">
        <v>47295</v>
      </c>
      <c r="K1162" s="3" t="s">
        <v>17</v>
      </c>
      <c r="L1162" s="1" t="s">
        <v>24</v>
      </c>
      <c r="M1162" s="4" t="s">
        <v>42</v>
      </c>
      <c r="N1162" s="3" t="s">
        <v>47341</v>
      </c>
      <c r="O1162" s="3" t="s">
        <v>27</v>
      </c>
      <c r="P1162" s="3" t="s">
        <v>47350</v>
      </c>
      <c r="Q1162" s="3" t="s">
        <v>47344</v>
      </c>
      <c r="R1162" s="3" t="s">
        <v>47326</v>
      </c>
      <c r="S1162" s="3" t="s">
        <v>178</v>
      </c>
      <c r="T1162" s="3" t="s">
        <v>34</v>
      </c>
      <c r="U1162" s="3" t="s">
        <v>171</v>
      </c>
      <c r="V1162" s="3" t="s">
        <v>70</v>
      </c>
      <c r="W1162" s="3"/>
      <c r="X1162" s="3"/>
      <c r="Y1162" s="3"/>
      <c r="Z1162" s="1"/>
      <c r="AA1162" s="1" t="s">
        <v>16</v>
      </c>
      <c r="AB1162" s="3" t="s">
        <v>12</v>
      </c>
      <c r="AC1162" s="23" t="s">
        <v>37781</v>
      </c>
      <c r="AD1162" s="23" t="s">
        <v>39344</v>
      </c>
      <c r="AE1162" t="s">
        <v>35402</v>
      </c>
    </row>
    <row r="1163" spans="1:31" ht="14.25" customHeight="1">
      <c r="A1163" s="1">
        <v>1162</v>
      </c>
      <c r="B1163" s="1" t="s">
        <v>54</v>
      </c>
      <c r="C1163" s="1" t="s">
        <v>153</v>
      </c>
      <c r="D1163" s="1" t="s">
        <v>386</v>
      </c>
      <c r="E1163" s="1" t="s">
        <v>29</v>
      </c>
      <c r="F1163" s="1" t="s">
        <v>21027</v>
      </c>
      <c r="G1163" s="14">
        <v>91999441660</v>
      </c>
      <c r="H1163" s="1" t="s">
        <v>8</v>
      </c>
      <c r="I1163" s="1" t="s">
        <v>41</v>
      </c>
      <c r="J1163" s="1" t="s">
        <v>47299</v>
      </c>
      <c r="K1163" s="3" t="s">
        <v>42</v>
      </c>
      <c r="L1163" s="1" t="s">
        <v>24</v>
      </c>
      <c r="M1163" s="3" t="s">
        <v>27</v>
      </c>
      <c r="N1163" s="3" t="s">
        <v>47341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1"/>
      <c r="AA1163" s="1" t="s">
        <v>16</v>
      </c>
      <c r="AB1163" s="3" t="s">
        <v>12</v>
      </c>
      <c r="AC1163" s="23" t="s">
        <v>37782</v>
      </c>
      <c r="AD1163" s="23" t="s">
        <v>39345</v>
      </c>
      <c r="AE1163" t="s">
        <v>35402</v>
      </c>
    </row>
    <row r="1164" spans="1:31" ht="14.25" customHeight="1">
      <c r="A1164" s="1">
        <v>1163</v>
      </c>
      <c r="B1164" s="9" t="s">
        <v>6</v>
      </c>
      <c r="C1164" s="1" t="s">
        <v>8587</v>
      </c>
      <c r="D1164" s="1" t="s">
        <v>873</v>
      </c>
      <c r="E1164" s="1" t="s">
        <v>40</v>
      </c>
      <c r="F1164" s="1" t="s">
        <v>32023</v>
      </c>
      <c r="G1164" s="14">
        <v>919446441414</v>
      </c>
      <c r="H1164" s="1" t="s">
        <v>8</v>
      </c>
      <c r="I1164" s="1" t="s">
        <v>9</v>
      </c>
      <c r="J1164" s="1" t="s">
        <v>47299</v>
      </c>
      <c r="K1164" s="3" t="s">
        <v>42</v>
      </c>
      <c r="L1164" s="1" t="s">
        <v>24</v>
      </c>
      <c r="M1164" s="3" t="s">
        <v>27</v>
      </c>
      <c r="N1164" s="3" t="s">
        <v>47341</v>
      </c>
      <c r="O1164" s="3" t="s">
        <v>171</v>
      </c>
      <c r="P1164" s="3" t="s">
        <v>47350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1"/>
      <c r="AA1164" s="1" t="s">
        <v>16</v>
      </c>
      <c r="AB1164" s="3" t="s">
        <v>12</v>
      </c>
      <c r="AC1164" s="23" t="s">
        <v>37781</v>
      </c>
      <c r="AD1164" s="23" t="s">
        <v>39346</v>
      </c>
      <c r="AE1164" t="s">
        <v>35402</v>
      </c>
    </row>
    <row r="1165" spans="1:31" ht="14.25" customHeight="1">
      <c r="A1165" s="1">
        <v>1164</v>
      </c>
      <c r="B1165" s="1" t="s">
        <v>10396</v>
      </c>
      <c r="C1165" s="1" t="s">
        <v>11560</v>
      </c>
      <c r="D1165" s="1" t="s">
        <v>2709</v>
      </c>
      <c r="E1165" s="1" t="s">
        <v>36607</v>
      </c>
      <c r="F1165" s="1" t="s">
        <v>26494</v>
      </c>
      <c r="G1165" s="14">
        <v>91949419096</v>
      </c>
      <c r="H1165" s="1" t="s">
        <v>8</v>
      </c>
      <c r="I1165" s="1" t="s">
        <v>9</v>
      </c>
      <c r="J1165" s="1" t="s">
        <v>47298</v>
      </c>
      <c r="K1165" s="3" t="s">
        <v>63</v>
      </c>
      <c r="L1165" s="1" t="s">
        <v>24</v>
      </c>
      <c r="M1165" s="3" t="s">
        <v>213</v>
      </c>
      <c r="N1165" s="3" t="s">
        <v>47341</v>
      </c>
      <c r="O1165" s="3" t="s">
        <v>17</v>
      </c>
      <c r="P1165" s="3" t="s">
        <v>70</v>
      </c>
      <c r="Q1165" s="3" t="s">
        <v>42</v>
      </c>
      <c r="R1165" s="3" t="s">
        <v>47351</v>
      </c>
      <c r="S1165" s="3" t="s">
        <v>27</v>
      </c>
      <c r="T1165" s="3" t="s">
        <v>34</v>
      </c>
      <c r="U1165" s="3" t="s">
        <v>117</v>
      </c>
      <c r="V1165" s="3" t="s">
        <v>47298</v>
      </c>
      <c r="W1165" s="3" t="s">
        <v>178</v>
      </c>
      <c r="X1165" s="3" t="s">
        <v>47298</v>
      </c>
      <c r="Y1165" s="3" t="s">
        <v>171</v>
      </c>
      <c r="Z1165" s="1" t="s">
        <v>47298</v>
      </c>
      <c r="AA1165" s="1" t="s">
        <v>16</v>
      </c>
      <c r="AB1165" s="3" t="s">
        <v>12</v>
      </c>
      <c r="AC1165" s="23" t="s">
        <v>37784</v>
      </c>
      <c r="AD1165" s="23" t="s">
        <v>39347</v>
      </c>
      <c r="AE1165" t="s">
        <v>35395</v>
      </c>
    </row>
    <row r="1166" spans="1:31" ht="14.25" customHeight="1">
      <c r="A1166" s="1">
        <v>1165</v>
      </c>
      <c r="B1166" s="9" t="s">
        <v>6</v>
      </c>
      <c r="C1166" s="1" t="s">
        <v>2822</v>
      </c>
      <c r="D1166" s="1" t="s">
        <v>2823</v>
      </c>
      <c r="E1166" s="1" t="s">
        <v>139</v>
      </c>
      <c r="F1166" s="1" t="s">
        <v>22187</v>
      </c>
      <c r="G1166" s="14">
        <v>91960190199</v>
      </c>
      <c r="H1166" s="1" t="s">
        <v>8</v>
      </c>
      <c r="I1166" s="1" t="s">
        <v>62</v>
      </c>
      <c r="J1166" s="1" t="s">
        <v>47310</v>
      </c>
      <c r="K1166" s="3" t="s">
        <v>42</v>
      </c>
      <c r="L1166" s="1" t="s">
        <v>24</v>
      </c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1"/>
      <c r="AA1166" s="1" t="s">
        <v>16</v>
      </c>
      <c r="AB1166" s="3" t="s">
        <v>12</v>
      </c>
      <c r="AC1166" s="23" t="s">
        <v>37782</v>
      </c>
      <c r="AD1166" s="23" t="s">
        <v>39348</v>
      </c>
      <c r="AE1166" t="s">
        <v>35405</v>
      </c>
    </row>
    <row r="1167" spans="1:31" ht="14.25" customHeight="1">
      <c r="A1167" s="1">
        <v>1166</v>
      </c>
      <c r="B1167" s="9" t="s">
        <v>6</v>
      </c>
      <c r="C1167" s="1" t="s">
        <v>5967</v>
      </c>
      <c r="D1167" s="1" t="s">
        <v>3851</v>
      </c>
      <c r="E1167" s="1" t="s">
        <v>5968</v>
      </c>
      <c r="F1167" s="1" t="s">
        <v>33948</v>
      </c>
      <c r="G1167" s="14">
        <v>9199496149</v>
      </c>
      <c r="H1167" s="1" t="s">
        <v>8</v>
      </c>
      <c r="I1167" s="1" t="s">
        <v>107</v>
      </c>
      <c r="J1167" s="1" t="s">
        <v>47310</v>
      </c>
      <c r="K1167" s="3" t="s">
        <v>27</v>
      </c>
      <c r="L1167" s="1" t="s">
        <v>24</v>
      </c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1"/>
      <c r="AA1167" s="1" t="s">
        <v>16</v>
      </c>
      <c r="AB1167" s="3" t="s">
        <v>12</v>
      </c>
      <c r="AC1167" s="23" t="s">
        <v>37781</v>
      </c>
      <c r="AD1167" s="23" t="s">
        <v>39349</v>
      </c>
      <c r="AE1167" t="s">
        <v>35402</v>
      </c>
    </row>
    <row r="1168" spans="1:31" ht="14.25" customHeight="1">
      <c r="A1168" s="1">
        <v>1167</v>
      </c>
      <c r="B1168" s="1" t="s">
        <v>54</v>
      </c>
      <c r="C1168" s="1" t="s">
        <v>1624</v>
      </c>
      <c r="D1168" s="1" t="s">
        <v>1625</v>
      </c>
      <c r="E1168" s="1" t="s">
        <v>90</v>
      </c>
      <c r="F1168" s="1" t="s">
        <v>21663</v>
      </c>
      <c r="G1168" s="14">
        <v>91990491000</v>
      </c>
      <c r="H1168" s="1" t="s">
        <v>8</v>
      </c>
      <c r="I1168" s="1" t="s">
        <v>9</v>
      </c>
      <c r="J1168" s="1" t="s">
        <v>47299</v>
      </c>
      <c r="K1168" s="3" t="s">
        <v>27</v>
      </c>
      <c r="L1168" s="1" t="s">
        <v>24</v>
      </c>
      <c r="M1168" s="3" t="s">
        <v>47344</v>
      </c>
      <c r="N1168" s="3" t="s">
        <v>47341</v>
      </c>
      <c r="O1168" s="3" t="s">
        <v>47349</v>
      </c>
      <c r="P1168" s="3" t="s">
        <v>47299</v>
      </c>
      <c r="Q1168" s="3" t="s">
        <v>171</v>
      </c>
      <c r="R1168" s="3" t="s">
        <v>47299</v>
      </c>
      <c r="S1168" s="3"/>
      <c r="T1168" s="3"/>
      <c r="U1168" s="3"/>
      <c r="V1168" s="3"/>
      <c r="W1168" s="3"/>
      <c r="X1168" s="3"/>
      <c r="Y1168" s="3"/>
      <c r="Z1168" s="1"/>
      <c r="AA1168" s="1" t="s">
        <v>16</v>
      </c>
      <c r="AB1168" s="3" t="s">
        <v>12</v>
      </c>
      <c r="AC1168" s="23" t="s">
        <v>37782</v>
      </c>
      <c r="AD1168" s="23" t="s">
        <v>39350</v>
      </c>
      <c r="AE1168" t="s">
        <v>35402</v>
      </c>
    </row>
    <row r="1169" spans="1:31" ht="14.25" customHeight="1">
      <c r="A1169" s="1">
        <v>1168</v>
      </c>
      <c r="B1169" s="1" t="s">
        <v>54</v>
      </c>
      <c r="C1169" s="1" t="s">
        <v>7340</v>
      </c>
      <c r="D1169" s="1" t="s">
        <v>338</v>
      </c>
      <c r="E1169" s="1" t="s">
        <v>506</v>
      </c>
      <c r="F1169" s="1" t="s">
        <v>24425</v>
      </c>
      <c r="G1169" s="14">
        <v>91909944414</v>
      </c>
      <c r="H1169" s="1" t="s">
        <v>20</v>
      </c>
      <c r="I1169" s="1" t="s">
        <v>9</v>
      </c>
      <c r="J1169" s="1" t="s">
        <v>47299</v>
      </c>
      <c r="K1169" s="3" t="s">
        <v>27</v>
      </c>
      <c r="L1169" s="1" t="s">
        <v>24</v>
      </c>
      <c r="M1169" s="3" t="s">
        <v>47344</v>
      </c>
      <c r="N1169" s="3" t="s">
        <v>47341</v>
      </c>
      <c r="O1169" s="3" t="s">
        <v>47349</v>
      </c>
      <c r="P1169" s="3" t="s">
        <v>47299</v>
      </c>
      <c r="Q1169" s="3" t="s">
        <v>171</v>
      </c>
      <c r="R1169" s="3" t="s">
        <v>47299</v>
      </c>
      <c r="S1169" s="3"/>
      <c r="T1169" s="3"/>
      <c r="U1169" s="3"/>
      <c r="V1169" s="3"/>
      <c r="W1169" s="3"/>
      <c r="X1169" s="3"/>
      <c r="Y1169" s="3"/>
      <c r="Z1169" s="1"/>
      <c r="AA1169" s="1" t="s">
        <v>16</v>
      </c>
      <c r="AB1169" s="3" t="s">
        <v>12</v>
      </c>
      <c r="AC1169" s="23" t="s">
        <v>37781</v>
      </c>
      <c r="AD1169" s="23" t="s">
        <v>39351</v>
      </c>
      <c r="AE1169" t="s">
        <v>35407</v>
      </c>
    </row>
    <row r="1170" spans="1:31" ht="14.25" customHeight="1">
      <c r="A1170" s="1">
        <v>1169</v>
      </c>
      <c r="B1170" s="9" t="s">
        <v>6</v>
      </c>
      <c r="C1170" s="1" t="s">
        <v>9327</v>
      </c>
      <c r="D1170" s="1" t="s">
        <v>4144</v>
      </c>
      <c r="E1170" s="1" t="s">
        <v>102</v>
      </c>
      <c r="F1170" s="1" t="s">
        <v>34258</v>
      </c>
      <c r="G1170" s="14">
        <v>91944609046</v>
      </c>
      <c r="H1170" s="1" t="s">
        <v>37</v>
      </c>
      <c r="I1170" s="1" t="s">
        <v>9</v>
      </c>
      <c r="J1170" s="1" t="s">
        <v>47299</v>
      </c>
      <c r="K1170" s="3" t="s">
        <v>178</v>
      </c>
      <c r="L1170" s="1" t="s">
        <v>24</v>
      </c>
      <c r="M1170" s="3" t="s">
        <v>171</v>
      </c>
      <c r="N1170" s="3" t="s">
        <v>47341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1"/>
      <c r="AA1170" s="1" t="s">
        <v>16</v>
      </c>
      <c r="AB1170" s="3" t="s">
        <v>12</v>
      </c>
      <c r="AC1170" s="23" t="s">
        <v>37781</v>
      </c>
      <c r="AD1170" s="23" t="s">
        <v>39352</v>
      </c>
      <c r="AE1170" t="s">
        <v>35405</v>
      </c>
    </row>
    <row r="1171" spans="1:31" ht="14.25" customHeight="1">
      <c r="A1171" s="1">
        <v>1170</v>
      </c>
      <c r="B1171" s="9" t="s">
        <v>6</v>
      </c>
      <c r="C1171" s="1" t="s">
        <v>9387</v>
      </c>
      <c r="D1171" s="1" t="s">
        <v>2359</v>
      </c>
      <c r="E1171" s="1" t="s">
        <v>9388</v>
      </c>
      <c r="F1171" s="1" t="s">
        <v>34266</v>
      </c>
      <c r="G1171" s="14">
        <v>91999444904</v>
      </c>
      <c r="H1171" s="1" t="s">
        <v>15</v>
      </c>
      <c r="I1171" s="1" t="s">
        <v>9</v>
      </c>
      <c r="J1171" s="1" t="s">
        <v>47295</v>
      </c>
      <c r="K1171" s="3" t="s">
        <v>178</v>
      </c>
      <c r="L1171" s="1" t="s">
        <v>24</v>
      </c>
      <c r="M1171" s="3" t="s">
        <v>171</v>
      </c>
      <c r="N1171" s="3" t="s">
        <v>47342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1"/>
      <c r="AA1171" s="1" t="s">
        <v>16</v>
      </c>
      <c r="AB1171" s="3" t="s">
        <v>12</v>
      </c>
      <c r="AC1171" s="23" t="s">
        <v>37781</v>
      </c>
      <c r="AD1171" s="23" t="s">
        <v>38610</v>
      </c>
      <c r="AE1171" t="s">
        <v>35402</v>
      </c>
    </row>
    <row r="1172" spans="1:31" ht="14.25" customHeight="1">
      <c r="A1172" s="1">
        <v>1171</v>
      </c>
      <c r="B1172" s="9" t="s">
        <v>6</v>
      </c>
      <c r="C1172" s="1" t="s">
        <v>4956</v>
      </c>
      <c r="D1172" s="1" t="s">
        <v>350</v>
      </c>
      <c r="E1172" s="1" t="s">
        <v>40</v>
      </c>
      <c r="F1172" s="1" t="s">
        <v>33851</v>
      </c>
      <c r="G1172" s="14">
        <v>91400014444</v>
      </c>
      <c r="H1172" s="1" t="s">
        <v>15</v>
      </c>
      <c r="I1172" s="1" t="s">
        <v>41</v>
      </c>
      <c r="J1172" s="1" t="s">
        <v>47295</v>
      </c>
      <c r="K1172" s="3" t="s">
        <v>17</v>
      </c>
      <c r="L1172" s="1" t="s">
        <v>24</v>
      </c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1"/>
      <c r="AA1172" s="1" t="s">
        <v>11</v>
      </c>
      <c r="AB1172" s="3" t="s">
        <v>538</v>
      </c>
      <c r="AC1172" s="23" t="s">
        <v>37782</v>
      </c>
      <c r="AD1172" s="23" t="s">
        <v>39353</v>
      </c>
      <c r="AE1172" t="s">
        <v>35405</v>
      </c>
    </row>
    <row r="1173" spans="1:31" ht="14.25" customHeight="1">
      <c r="A1173" s="1">
        <v>1172</v>
      </c>
      <c r="B1173" s="9" t="s">
        <v>6</v>
      </c>
      <c r="C1173" s="1" t="s">
        <v>5029</v>
      </c>
      <c r="D1173" s="1" t="s">
        <v>1250</v>
      </c>
      <c r="E1173" s="1" t="s">
        <v>5030</v>
      </c>
      <c r="F1173" s="1" t="s">
        <v>23276</v>
      </c>
      <c r="G1173" s="14">
        <v>91944696</v>
      </c>
      <c r="H1173" s="1" t="s">
        <v>20</v>
      </c>
      <c r="I1173" s="1" t="s">
        <v>9</v>
      </c>
      <c r="J1173" s="1" t="s">
        <v>47295</v>
      </c>
      <c r="K1173" s="3" t="s">
        <v>42</v>
      </c>
      <c r="L1173" s="1" t="s">
        <v>24</v>
      </c>
      <c r="M1173" s="3" t="s">
        <v>27</v>
      </c>
      <c r="N1173" s="3" t="s">
        <v>47342</v>
      </c>
      <c r="O1173" s="3" t="s">
        <v>117</v>
      </c>
      <c r="P1173" s="3" t="s">
        <v>50</v>
      </c>
      <c r="Q1173" s="3" t="s">
        <v>178</v>
      </c>
      <c r="R1173" s="3" t="s">
        <v>70</v>
      </c>
      <c r="S1173" s="3"/>
      <c r="T1173" s="3"/>
      <c r="U1173" s="3"/>
      <c r="V1173" s="3"/>
      <c r="W1173" s="3"/>
      <c r="X1173" s="3"/>
      <c r="Y1173" s="3"/>
      <c r="Z1173" s="1"/>
      <c r="AA1173" s="1" t="s">
        <v>16</v>
      </c>
      <c r="AB1173" s="3" t="s">
        <v>12</v>
      </c>
      <c r="AC1173" s="23" t="s">
        <v>37782</v>
      </c>
      <c r="AD1173" s="23" t="s">
        <v>39354</v>
      </c>
      <c r="AE1173" t="s">
        <v>35407</v>
      </c>
    </row>
    <row r="1174" spans="1:31" ht="14.25" customHeight="1">
      <c r="A1174" s="1">
        <v>1173</v>
      </c>
      <c r="B1174" s="9" t="s">
        <v>6</v>
      </c>
      <c r="C1174" s="1" t="s">
        <v>12396</v>
      </c>
      <c r="D1174" s="1" t="s">
        <v>12397</v>
      </c>
      <c r="E1174" s="1" t="s">
        <v>73</v>
      </c>
      <c r="F1174" s="1" t="s">
        <v>26923</v>
      </c>
      <c r="G1174" s="14">
        <v>9196409464</v>
      </c>
      <c r="H1174" s="1" t="s">
        <v>15</v>
      </c>
      <c r="I1174" s="1" t="s">
        <v>41</v>
      </c>
      <c r="J1174" s="1" t="s">
        <v>47295</v>
      </c>
      <c r="K1174" s="3" t="s">
        <v>27</v>
      </c>
      <c r="L1174" s="1" t="s">
        <v>24</v>
      </c>
      <c r="M1174" s="3" t="s">
        <v>47344</v>
      </c>
      <c r="N1174" s="3" t="s">
        <v>47342</v>
      </c>
      <c r="O1174" s="3" t="s">
        <v>47349</v>
      </c>
      <c r="P1174" s="3" t="s">
        <v>50</v>
      </c>
      <c r="Q1174" s="3" t="s">
        <v>171</v>
      </c>
      <c r="R1174" s="3" t="s">
        <v>70</v>
      </c>
      <c r="S1174" s="3"/>
      <c r="T1174" s="3"/>
      <c r="U1174" s="3"/>
      <c r="V1174" s="3"/>
      <c r="W1174" s="3"/>
      <c r="X1174" s="3"/>
      <c r="Y1174" s="3"/>
      <c r="Z1174" s="1"/>
      <c r="AA1174" s="1" t="s">
        <v>16</v>
      </c>
      <c r="AB1174" s="3" t="s">
        <v>12</v>
      </c>
      <c r="AC1174" s="23" t="s">
        <v>37784</v>
      </c>
      <c r="AD1174" s="23" t="s">
        <v>39355</v>
      </c>
      <c r="AE1174" t="s">
        <v>35402</v>
      </c>
    </row>
    <row r="1175" spans="1:31" ht="14.25" customHeight="1">
      <c r="A1175" s="1">
        <v>1174</v>
      </c>
      <c r="B1175" s="9" t="s">
        <v>6</v>
      </c>
      <c r="C1175" s="1" t="s">
        <v>12455</v>
      </c>
      <c r="D1175" s="1" t="s">
        <v>1410</v>
      </c>
      <c r="E1175" s="1" t="s">
        <v>73</v>
      </c>
      <c r="F1175" s="1" t="s">
        <v>26951</v>
      </c>
      <c r="G1175" s="14">
        <v>914494006416</v>
      </c>
      <c r="H1175" s="1" t="s">
        <v>15</v>
      </c>
      <c r="I1175" s="1" t="s">
        <v>41</v>
      </c>
      <c r="J1175" s="1" t="s">
        <v>47295</v>
      </c>
      <c r="K1175" s="3" t="s">
        <v>27</v>
      </c>
      <c r="L1175" s="1" t="s">
        <v>24</v>
      </c>
      <c r="M1175" s="3" t="s">
        <v>47344</v>
      </c>
      <c r="N1175" s="3" t="s">
        <v>47342</v>
      </c>
      <c r="O1175" s="3" t="s">
        <v>47349</v>
      </c>
      <c r="P1175" s="3" t="s">
        <v>50</v>
      </c>
      <c r="Q1175" s="3" t="s">
        <v>171</v>
      </c>
      <c r="R1175" s="3" t="s">
        <v>70</v>
      </c>
      <c r="S1175" s="3"/>
      <c r="T1175" s="3"/>
      <c r="U1175" s="3"/>
      <c r="V1175" s="3"/>
      <c r="W1175" s="3"/>
      <c r="X1175" s="3"/>
      <c r="Y1175" s="3"/>
      <c r="Z1175" s="1"/>
      <c r="AA1175" s="1" t="s">
        <v>16</v>
      </c>
      <c r="AB1175" s="3" t="s">
        <v>12</v>
      </c>
      <c r="AC1175" s="23" t="s">
        <v>37784</v>
      </c>
      <c r="AD1175" s="23" t="s">
        <v>39356</v>
      </c>
      <c r="AE1175" t="s">
        <v>35407</v>
      </c>
    </row>
    <row r="1176" spans="1:31" ht="14.25" customHeight="1">
      <c r="A1176" s="1">
        <v>1175</v>
      </c>
      <c r="B1176" s="9" t="s">
        <v>6</v>
      </c>
      <c r="C1176" s="1" t="s">
        <v>13134</v>
      </c>
      <c r="D1176" s="1" t="s">
        <v>350</v>
      </c>
      <c r="E1176" s="1" t="s">
        <v>40</v>
      </c>
      <c r="F1176" s="1" t="s">
        <v>34652</v>
      </c>
      <c r="G1176" s="14">
        <v>91696499499</v>
      </c>
      <c r="H1176" s="1" t="s">
        <v>37</v>
      </c>
      <c r="I1176" s="1" t="s">
        <v>62</v>
      </c>
      <c r="J1176" s="1" t="s">
        <v>47295</v>
      </c>
      <c r="K1176" s="3" t="s">
        <v>63</v>
      </c>
      <c r="L1176" s="1" t="s">
        <v>24</v>
      </c>
      <c r="M1176" s="3" t="s">
        <v>213</v>
      </c>
      <c r="N1176" s="3" t="s">
        <v>47342</v>
      </c>
      <c r="O1176" s="3" t="s">
        <v>17</v>
      </c>
      <c r="P1176" s="3" t="s">
        <v>50</v>
      </c>
      <c r="Q1176" s="3" t="s">
        <v>42</v>
      </c>
      <c r="R1176" s="3" t="s">
        <v>70</v>
      </c>
      <c r="S1176" s="3" t="s">
        <v>27</v>
      </c>
      <c r="T1176" s="3" t="s">
        <v>34</v>
      </c>
      <c r="U1176" s="3" t="s">
        <v>117</v>
      </c>
      <c r="V1176" s="3" t="s">
        <v>47325</v>
      </c>
      <c r="W1176" s="3" t="s">
        <v>178</v>
      </c>
      <c r="X1176" s="3" t="s">
        <v>10</v>
      </c>
      <c r="Y1176" s="3" t="s">
        <v>171</v>
      </c>
      <c r="Z1176" s="1" t="s">
        <v>10</v>
      </c>
      <c r="AA1176" s="1" t="s">
        <v>16</v>
      </c>
      <c r="AB1176" s="3" t="s">
        <v>12</v>
      </c>
      <c r="AC1176" s="23" t="s">
        <v>37784</v>
      </c>
      <c r="AD1176" s="23" t="s">
        <v>39357</v>
      </c>
      <c r="AE1176" t="s">
        <v>35408</v>
      </c>
    </row>
    <row r="1177" spans="1:31" ht="14.25" customHeight="1">
      <c r="A1177" s="1">
        <v>1176</v>
      </c>
      <c r="B1177" s="9" t="s">
        <v>6</v>
      </c>
      <c r="C1177" s="1" t="s">
        <v>13692</v>
      </c>
      <c r="D1177" s="1" t="s">
        <v>13693</v>
      </c>
      <c r="E1177" s="1" t="s">
        <v>7900</v>
      </c>
      <c r="F1177" s="1" t="s">
        <v>34714</v>
      </c>
      <c r="G1177" s="14">
        <v>919444600419</v>
      </c>
      <c r="H1177" s="1" t="s">
        <v>46</v>
      </c>
      <c r="I1177" s="1" t="s">
        <v>9</v>
      </c>
      <c r="J1177" s="1" t="s">
        <v>47295</v>
      </c>
      <c r="K1177" s="3" t="s">
        <v>63</v>
      </c>
      <c r="L1177" s="1" t="s">
        <v>24</v>
      </c>
      <c r="M1177" s="3" t="s">
        <v>213</v>
      </c>
      <c r="N1177" s="3" t="s">
        <v>47342</v>
      </c>
      <c r="O1177" s="3" t="s">
        <v>17</v>
      </c>
      <c r="P1177" s="3" t="s">
        <v>50</v>
      </c>
      <c r="Q1177" s="3" t="s">
        <v>42</v>
      </c>
      <c r="R1177" s="3" t="s">
        <v>70</v>
      </c>
      <c r="S1177" s="3" t="s">
        <v>27</v>
      </c>
      <c r="T1177" s="3" t="s">
        <v>34</v>
      </c>
      <c r="U1177" s="3"/>
      <c r="V1177" s="3"/>
      <c r="W1177" s="3"/>
      <c r="X1177" s="3"/>
      <c r="Y1177" s="3"/>
      <c r="Z1177" s="1"/>
      <c r="AA1177" s="1" t="s">
        <v>16</v>
      </c>
      <c r="AB1177" s="3" t="s">
        <v>12</v>
      </c>
      <c r="AC1177" s="23" t="s">
        <v>37786</v>
      </c>
      <c r="AD1177" s="23" t="s">
        <v>39358</v>
      </c>
      <c r="AE1177" t="s">
        <v>35402</v>
      </c>
    </row>
    <row r="1178" spans="1:31" ht="14.25" customHeight="1">
      <c r="A1178" s="1">
        <v>1177</v>
      </c>
      <c r="B1178" s="1" t="s">
        <v>54</v>
      </c>
      <c r="C1178" s="1" t="s">
        <v>8664</v>
      </c>
      <c r="D1178" s="1" t="s">
        <v>841</v>
      </c>
      <c r="E1178" s="1" t="s">
        <v>40</v>
      </c>
      <c r="F1178" s="1" t="s">
        <v>25046</v>
      </c>
      <c r="G1178" s="14">
        <v>9144014994</v>
      </c>
      <c r="H1178" s="1" t="s">
        <v>37</v>
      </c>
      <c r="I1178" s="1" t="s">
        <v>9</v>
      </c>
      <c r="J1178" s="1" t="s">
        <v>47295</v>
      </c>
      <c r="K1178" s="3" t="s">
        <v>63</v>
      </c>
      <c r="L1178" s="1" t="s">
        <v>24</v>
      </c>
      <c r="M1178" s="3" t="s">
        <v>213</v>
      </c>
      <c r="N1178" s="3" t="s">
        <v>47342</v>
      </c>
      <c r="O1178" s="3" t="s">
        <v>17</v>
      </c>
      <c r="P1178" s="3" t="s">
        <v>50</v>
      </c>
      <c r="Q1178" s="3" t="s">
        <v>42</v>
      </c>
      <c r="R1178" s="3" t="s">
        <v>70</v>
      </c>
      <c r="S1178" s="3" t="s">
        <v>27</v>
      </c>
      <c r="T1178" s="3" t="s">
        <v>34</v>
      </c>
      <c r="U1178" s="3" t="s">
        <v>117</v>
      </c>
      <c r="V1178" s="3" t="s">
        <v>47325</v>
      </c>
      <c r="W1178" s="3" t="s">
        <v>178</v>
      </c>
      <c r="X1178" s="3" t="s">
        <v>47295</v>
      </c>
      <c r="Y1178" s="3" t="s">
        <v>171</v>
      </c>
      <c r="Z1178" s="1" t="s">
        <v>47295</v>
      </c>
      <c r="AA1178" s="1" t="s">
        <v>16</v>
      </c>
      <c r="AB1178" s="3" t="s">
        <v>12</v>
      </c>
      <c r="AC1178" s="23" t="s">
        <v>37781</v>
      </c>
      <c r="AD1178" s="23" t="s">
        <v>39359</v>
      </c>
      <c r="AE1178" t="s">
        <v>35407</v>
      </c>
    </row>
    <row r="1179" spans="1:31" ht="14.25" customHeight="1">
      <c r="A1179" s="1">
        <v>1178</v>
      </c>
      <c r="B1179" s="9" t="s">
        <v>6</v>
      </c>
      <c r="C1179" s="1" t="s">
        <v>4069</v>
      </c>
      <c r="D1179" s="1" t="s">
        <v>4070</v>
      </c>
      <c r="E1179" s="1" t="s">
        <v>4071</v>
      </c>
      <c r="F1179" s="1" t="s">
        <v>31521</v>
      </c>
      <c r="G1179" s="14">
        <v>91440196999</v>
      </c>
      <c r="H1179" s="1" t="s">
        <v>15</v>
      </c>
      <c r="I1179" s="1" t="s">
        <v>9</v>
      </c>
      <c r="J1179" s="1" t="s">
        <v>47298</v>
      </c>
      <c r="K1179" s="3" t="s">
        <v>17</v>
      </c>
      <c r="L1179" s="1" t="s">
        <v>24</v>
      </c>
      <c r="M1179" s="4" t="s">
        <v>42</v>
      </c>
      <c r="N1179" s="3" t="s">
        <v>47342</v>
      </c>
      <c r="O1179" s="3" t="s">
        <v>27</v>
      </c>
      <c r="P1179" s="3" t="s">
        <v>50</v>
      </c>
      <c r="Q1179" s="3" t="s">
        <v>47344</v>
      </c>
      <c r="R1179" s="3" t="s">
        <v>70</v>
      </c>
      <c r="S1179" s="3" t="s">
        <v>178</v>
      </c>
      <c r="T1179" s="3" t="s">
        <v>34</v>
      </c>
      <c r="U1179" s="3" t="s">
        <v>171</v>
      </c>
      <c r="V1179" s="3" t="s">
        <v>47298</v>
      </c>
      <c r="W1179" s="3"/>
      <c r="X1179" s="3"/>
      <c r="Y1179" s="3"/>
      <c r="Z1179" s="1"/>
      <c r="AA1179" s="1" t="s">
        <v>16</v>
      </c>
      <c r="AB1179" s="3" t="s">
        <v>12</v>
      </c>
      <c r="AC1179" s="23" t="s">
        <v>37782</v>
      </c>
      <c r="AD1179" s="23" t="s">
        <v>39360</v>
      </c>
      <c r="AE1179" t="s">
        <v>35402</v>
      </c>
    </row>
    <row r="1180" spans="1:31" ht="14.25" customHeight="1">
      <c r="A1180" s="1">
        <v>1179</v>
      </c>
      <c r="B1180" s="1" t="s">
        <v>54</v>
      </c>
      <c r="C1180" s="1" t="s">
        <v>9480</v>
      </c>
      <c r="D1180" s="1" t="s">
        <v>3417</v>
      </c>
      <c r="E1180" s="1" t="s">
        <v>255</v>
      </c>
      <c r="F1180" s="1" t="s">
        <v>32118</v>
      </c>
      <c r="G1180" s="14">
        <v>9141044444</v>
      </c>
      <c r="H1180" s="1" t="s">
        <v>8</v>
      </c>
      <c r="I1180" s="1" t="s">
        <v>9</v>
      </c>
      <c r="J1180" s="1" t="s">
        <v>47298</v>
      </c>
      <c r="K1180" s="3" t="s">
        <v>63</v>
      </c>
      <c r="L1180" s="1" t="s">
        <v>24</v>
      </c>
      <c r="M1180" s="3" t="s">
        <v>213</v>
      </c>
      <c r="N1180" s="3" t="s">
        <v>47342</v>
      </c>
      <c r="O1180" s="3" t="s">
        <v>17</v>
      </c>
      <c r="P1180" s="3" t="s">
        <v>50</v>
      </c>
      <c r="Q1180" s="3" t="s">
        <v>42</v>
      </c>
      <c r="R1180" s="3" t="s">
        <v>70</v>
      </c>
      <c r="S1180" s="3" t="s">
        <v>27</v>
      </c>
      <c r="T1180" s="3" t="s">
        <v>34</v>
      </c>
      <c r="U1180" s="3" t="s">
        <v>117</v>
      </c>
      <c r="V1180" s="3" t="s">
        <v>47298</v>
      </c>
      <c r="W1180" s="3" t="s">
        <v>178</v>
      </c>
      <c r="X1180" s="3" t="s">
        <v>47298</v>
      </c>
      <c r="Y1180" s="3" t="s">
        <v>171</v>
      </c>
      <c r="Z1180" s="1" t="s">
        <v>47298</v>
      </c>
      <c r="AA1180" s="1" t="s">
        <v>16</v>
      </c>
      <c r="AB1180" s="3" t="s">
        <v>12</v>
      </c>
      <c r="AC1180" s="23" t="s">
        <v>37781</v>
      </c>
      <c r="AD1180" s="23" t="s">
        <v>39361</v>
      </c>
      <c r="AE1180" t="s">
        <v>35402</v>
      </c>
    </row>
    <row r="1181" spans="1:31" ht="14.25" customHeight="1">
      <c r="A1181" s="1">
        <v>1180</v>
      </c>
      <c r="B1181" s="9" t="s">
        <v>6</v>
      </c>
      <c r="C1181" s="1" t="s">
        <v>13870</v>
      </c>
      <c r="D1181" s="1" t="s">
        <v>13871</v>
      </c>
      <c r="E1181" s="1" t="s">
        <v>495</v>
      </c>
      <c r="F1181" s="1" t="s">
        <v>27743</v>
      </c>
      <c r="G1181" s="14">
        <v>91966466194</v>
      </c>
      <c r="H1181" s="1" t="s">
        <v>37</v>
      </c>
      <c r="I1181" s="1" t="s">
        <v>9</v>
      </c>
      <c r="J1181" s="1" t="s">
        <v>47298</v>
      </c>
      <c r="K1181" s="3" t="s">
        <v>17</v>
      </c>
      <c r="L1181" s="1" t="s">
        <v>24</v>
      </c>
      <c r="M1181" s="4" t="s">
        <v>42</v>
      </c>
      <c r="N1181" s="3" t="s">
        <v>47342</v>
      </c>
      <c r="O1181" s="3" t="s">
        <v>27</v>
      </c>
      <c r="P1181" s="3" t="s">
        <v>50</v>
      </c>
      <c r="Q1181" s="3" t="s">
        <v>47344</v>
      </c>
      <c r="R1181" s="3" t="s">
        <v>70</v>
      </c>
      <c r="S1181" s="3" t="s">
        <v>178</v>
      </c>
      <c r="T1181" s="3" t="s">
        <v>34</v>
      </c>
      <c r="U1181" s="3" t="s">
        <v>171</v>
      </c>
      <c r="V1181" s="3" t="s">
        <v>47298</v>
      </c>
      <c r="W1181" s="3"/>
      <c r="X1181" s="3"/>
      <c r="Y1181" s="3"/>
      <c r="Z1181" s="1"/>
      <c r="AA1181" s="1" t="s">
        <v>16</v>
      </c>
      <c r="AB1181" s="3" t="s">
        <v>12</v>
      </c>
      <c r="AC1181" s="23" t="s">
        <v>37790</v>
      </c>
      <c r="AD1181" s="23" t="s">
        <v>39362</v>
      </c>
      <c r="AE1181" t="s">
        <v>35405</v>
      </c>
    </row>
    <row r="1182" spans="1:31" ht="14.25" customHeight="1">
      <c r="A1182" s="1">
        <v>1181</v>
      </c>
      <c r="B1182" s="9" t="s">
        <v>6</v>
      </c>
      <c r="C1182" s="1" t="s">
        <v>14026</v>
      </c>
      <c r="D1182" s="1" t="s">
        <v>58</v>
      </c>
      <c r="E1182" s="1" t="s">
        <v>14027</v>
      </c>
      <c r="F1182" s="1" t="s">
        <v>27816</v>
      </c>
      <c r="G1182" s="14">
        <v>91999199</v>
      </c>
      <c r="H1182" s="1" t="s">
        <v>37</v>
      </c>
      <c r="I1182" s="1" t="s">
        <v>9</v>
      </c>
      <c r="J1182" s="1" t="s">
        <v>47298</v>
      </c>
      <c r="K1182" s="3" t="s">
        <v>17</v>
      </c>
      <c r="L1182" s="1" t="s">
        <v>24</v>
      </c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1"/>
      <c r="AA1182" s="1" t="s">
        <v>11</v>
      </c>
      <c r="AB1182" s="3" t="s">
        <v>13</v>
      </c>
      <c r="AC1182" s="23" t="s">
        <v>37788</v>
      </c>
      <c r="AD1182" s="23" t="s">
        <v>39363</v>
      </c>
      <c r="AE1182" t="s">
        <v>35408</v>
      </c>
    </row>
    <row r="1183" spans="1:31" ht="14.25" customHeight="1">
      <c r="A1183" s="1">
        <v>1182</v>
      </c>
      <c r="B1183" s="9" t="s">
        <v>6</v>
      </c>
      <c r="C1183" s="1" t="s">
        <v>9596</v>
      </c>
      <c r="D1183" s="1" t="s">
        <v>446</v>
      </c>
      <c r="E1183" s="1" t="s">
        <v>999</v>
      </c>
      <c r="F1183" s="1" t="s">
        <v>9597</v>
      </c>
      <c r="G1183" s="14">
        <v>914940009996</v>
      </c>
      <c r="H1183" s="1" t="s">
        <v>15</v>
      </c>
      <c r="I1183" s="1" t="s">
        <v>9</v>
      </c>
      <c r="J1183" s="1" t="s">
        <v>47310</v>
      </c>
      <c r="K1183" s="3" t="s">
        <v>17</v>
      </c>
      <c r="L1183" s="1" t="s">
        <v>24</v>
      </c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1"/>
      <c r="AA1183" s="1" t="s">
        <v>11</v>
      </c>
      <c r="AB1183" s="3" t="s">
        <v>13</v>
      </c>
      <c r="AC1183" s="23" t="s">
        <v>37781</v>
      </c>
      <c r="AD1183" s="23" t="s">
        <v>39364</v>
      </c>
      <c r="AE1183" t="s">
        <v>35402</v>
      </c>
    </row>
    <row r="1184" spans="1:31" ht="14.25" customHeight="1">
      <c r="A1184" s="1">
        <v>1183</v>
      </c>
      <c r="B1184" s="9" t="s">
        <v>6</v>
      </c>
      <c r="C1184" s="1" t="s">
        <v>10962</v>
      </c>
      <c r="D1184" s="1" t="s">
        <v>10963</v>
      </c>
      <c r="E1184" s="1" t="s">
        <v>29</v>
      </c>
      <c r="F1184" s="1" t="s">
        <v>26198</v>
      </c>
      <c r="G1184" s="14">
        <v>91690496</v>
      </c>
      <c r="H1184" s="1" t="s">
        <v>15</v>
      </c>
      <c r="I1184" s="1" t="s">
        <v>41</v>
      </c>
      <c r="J1184" s="1" t="s">
        <v>47310</v>
      </c>
      <c r="K1184" s="3" t="s">
        <v>42</v>
      </c>
      <c r="L1184" s="1" t="s">
        <v>24</v>
      </c>
      <c r="M1184" s="3" t="s">
        <v>27</v>
      </c>
      <c r="N1184" s="3" t="s">
        <v>47342</v>
      </c>
      <c r="O1184" s="3" t="s">
        <v>117</v>
      </c>
      <c r="P1184" s="3" t="s">
        <v>50</v>
      </c>
      <c r="Q1184" s="3" t="s">
        <v>178</v>
      </c>
      <c r="R1184" s="3" t="s">
        <v>70</v>
      </c>
      <c r="S1184" s="3" t="s">
        <v>171</v>
      </c>
      <c r="T1184" s="3" t="s">
        <v>47310</v>
      </c>
      <c r="U1184" s="3"/>
      <c r="V1184" s="3"/>
      <c r="W1184" s="3"/>
      <c r="X1184" s="3"/>
      <c r="Y1184" s="3"/>
      <c r="Z1184" s="1"/>
      <c r="AA1184" s="1" t="s">
        <v>16</v>
      </c>
      <c r="AB1184" s="3" t="s">
        <v>12</v>
      </c>
      <c r="AC1184" s="23" t="s">
        <v>37781</v>
      </c>
      <c r="AD1184" s="23" t="s">
        <v>39365</v>
      </c>
      <c r="AE1184" t="s">
        <v>35407</v>
      </c>
    </row>
    <row r="1185" spans="1:31" ht="14.25" customHeight="1">
      <c r="A1185" s="1">
        <v>1184</v>
      </c>
      <c r="B1185" s="9" t="s">
        <v>6</v>
      </c>
      <c r="C1185" s="1" t="s">
        <v>11143</v>
      </c>
      <c r="D1185" s="1" t="s">
        <v>11144</v>
      </c>
      <c r="E1185" s="1" t="s">
        <v>1311</v>
      </c>
      <c r="F1185" s="1" t="s">
        <v>26290</v>
      </c>
      <c r="G1185" s="14">
        <v>91964449049</v>
      </c>
      <c r="H1185" s="1" t="s">
        <v>8</v>
      </c>
      <c r="I1185" s="1" t="s">
        <v>9</v>
      </c>
      <c r="J1185" s="1" t="s">
        <v>47310</v>
      </c>
      <c r="K1185" s="3" t="s">
        <v>42</v>
      </c>
      <c r="L1185" s="1" t="s">
        <v>24</v>
      </c>
      <c r="M1185" s="3" t="s">
        <v>27</v>
      </c>
      <c r="N1185" s="3" t="s">
        <v>47342</v>
      </c>
      <c r="O1185" s="3" t="s">
        <v>117</v>
      </c>
      <c r="P1185" s="3" t="s">
        <v>50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1"/>
      <c r="AA1185" s="1" t="s">
        <v>16</v>
      </c>
      <c r="AB1185" s="3" t="s">
        <v>12</v>
      </c>
      <c r="AC1185" s="23" t="s">
        <v>37784</v>
      </c>
      <c r="AD1185" s="23" t="s">
        <v>39366</v>
      </c>
      <c r="AE1185" t="s">
        <v>35408</v>
      </c>
    </row>
    <row r="1186" spans="1:31" ht="14.25" customHeight="1">
      <c r="A1186" s="1">
        <v>1185</v>
      </c>
      <c r="B1186" s="1" t="s">
        <v>10396</v>
      </c>
      <c r="C1186" s="1" t="s">
        <v>11895</v>
      </c>
      <c r="D1186" s="1" t="s">
        <v>3675</v>
      </c>
      <c r="E1186" s="1" t="s">
        <v>2062</v>
      </c>
      <c r="F1186" s="1" t="s">
        <v>11896</v>
      </c>
      <c r="G1186" s="14">
        <v>9190419191</v>
      </c>
      <c r="H1186" s="1" t="s">
        <v>46</v>
      </c>
      <c r="I1186" s="1" t="s">
        <v>9</v>
      </c>
      <c r="J1186" s="1" t="s">
        <v>47310</v>
      </c>
      <c r="K1186" s="3" t="s">
        <v>17</v>
      </c>
      <c r="L1186" s="1" t="s">
        <v>24</v>
      </c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1"/>
      <c r="AA1186" s="1" t="s">
        <v>11</v>
      </c>
      <c r="AB1186" s="3" t="s">
        <v>538</v>
      </c>
      <c r="AC1186" s="23" t="s">
        <v>37784</v>
      </c>
      <c r="AD1186" s="23" t="s">
        <v>39367</v>
      </c>
      <c r="AE1186" t="s">
        <v>35407</v>
      </c>
    </row>
    <row r="1187" spans="1:31" ht="14.25" customHeight="1">
      <c r="A1187" s="1">
        <v>1186</v>
      </c>
      <c r="B1187" s="9" t="s">
        <v>6</v>
      </c>
      <c r="C1187" s="1" t="s">
        <v>13184</v>
      </c>
      <c r="D1187" s="1" t="s">
        <v>13027</v>
      </c>
      <c r="E1187" s="1" t="s">
        <v>2510</v>
      </c>
      <c r="F1187" s="1" t="s">
        <v>32572</v>
      </c>
      <c r="G1187" s="14">
        <v>919494999949</v>
      </c>
      <c r="H1187" s="1" t="s">
        <v>8</v>
      </c>
      <c r="I1187" s="1" t="s">
        <v>41</v>
      </c>
      <c r="J1187" s="1" t="s">
        <v>47310</v>
      </c>
      <c r="K1187" s="3" t="s">
        <v>178</v>
      </c>
      <c r="L1187" s="1" t="s">
        <v>24</v>
      </c>
      <c r="M1187" s="3" t="s">
        <v>171</v>
      </c>
      <c r="N1187" s="3" t="s">
        <v>47342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1"/>
      <c r="AA1187" s="1" t="s">
        <v>16</v>
      </c>
      <c r="AB1187" s="3" t="s">
        <v>12</v>
      </c>
      <c r="AC1187" s="23" t="s">
        <v>37784</v>
      </c>
      <c r="AD1187" s="23" t="s">
        <v>39368</v>
      </c>
      <c r="AE1187" t="s">
        <v>35408</v>
      </c>
    </row>
    <row r="1188" spans="1:31" ht="14.25" customHeight="1">
      <c r="A1188" s="1">
        <v>1187</v>
      </c>
      <c r="B1188" s="9" t="s">
        <v>6</v>
      </c>
      <c r="C1188" s="1" t="s">
        <v>13585</v>
      </c>
      <c r="D1188" s="1" t="s">
        <v>12936</v>
      </c>
      <c r="E1188" s="1" t="s">
        <v>36608</v>
      </c>
      <c r="F1188" s="1" t="s">
        <v>27617</v>
      </c>
      <c r="G1188" s="14">
        <v>91944464</v>
      </c>
      <c r="H1188" s="1" t="s">
        <v>132</v>
      </c>
      <c r="I1188" s="1" t="s">
        <v>9</v>
      </c>
      <c r="J1188" s="1" t="s">
        <v>47310</v>
      </c>
      <c r="K1188" s="3" t="s">
        <v>42</v>
      </c>
      <c r="L1188" s="1" t="s">
        <v>24</v>
      </c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1"/>
      <c r="AA1188" s="1" t="s">
        <v>16</v>
      </c>
      <c r="AB1188" s="3" t="s">
        <v>12</v>
      </c>
      <c r="AC1188" s="23" t="s">
        <v>37792</v>
      </c>
      <c r="AD1188" s="23" t="s">
        <v>39369</v>
      </c>
      <c r="AE1188" t="s">
        <v>35407</v>
      </c>
    </row>
    <row r="1189" spans="1:31" ht="14.25" customHeight="1">
      <c r="A1189" s="1">
        <v>1188</v>
      </c>
      <c r="B1189" s="9" t="s">
        <v>6</v>
      </c>
      <c r="C1189" s="1" t="s">
        <v>13747</v>
      </c>
      <c r="D1189" s="1" t="s">
        <v>139</v>
      </c>
      <c r="E1189" s="1" t="s">
        <v>65</v>
      </c>
      <c r="F1189" s="1" t="s">
        <v>27686</v>
      </c>
      <c r="G1189" s="14">
        <v>919404466664</v>
      </c>
      <c r="H1189" s="1" t="s">
        <v>15</v>
      </c>
      <c r="I1189" s="1" t="s">
        <v>9</v>
      </c>
      <c r="J1189" s="1" t="s">
        <v>47310</v>
      </c>
      <c r="K1189" s="3" t="s">
        <v>171</v>
      </c>
      <c r="L1189" s="1" t="s">
        <v>24</v>
      </c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1"/>
      <c r="AA1189" s="1" t="s">
        <v>16</v>
      </c>
      <c r="AB1189" s="3" t="s">
        <v>12</v>
      </c>
      <c r="AC1189" s="23" t="s">
        <v>37793</v>
      </c>
      <c r="AD1189" s="23" t="s">
        <v>39370</v>
      </c>
      <c r="AE1189" t="s">
        <v>35408</v>
      </c>
    </row>
    <row r="1190" spans="1:31" ht="14.25" customHeight="1">
      <c r="A1190" s="1">
        <v>1189</v>
      </c>
      <c r="B1190" s="9" t="s">
        <v>6</v>
      </c>
      <c r="C1190" s="1" t="s">
        <v>1581</v>
      </c>
      <c r="D1190" s="1" t="s">
        <v>672</v>
      </c>
      <c r="E1190" s="1" t="s">
        <v>1582</v>
      </c>
      <c r="F1190" s="1" t="s">
        <v>31262</v>
      </c>
      <c r="G1190" s="14">
        <v>919444049644</v>
      </c>
      <c r="H1190" s="1" t="s">
        <v>8</v>
      </c>
      <c r="I1190" s="1" t="s">
        <v>62</v>
      </c>
      <c r="J1190" s="1" t="s">
        <v>47299</v>
      </c>
      <c r="K1190" s="3" t="s">
        <v>42</v>
      </c>
      <c r="L1190" s="1" t="s">
        <v>24</v>
      </c>
      <c r="M1190" s="3" t="s">
        <v>27</v>
      </c>
      <c r="N1190" s="3" t="s">
        <v>47342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1"/>
      <c r="AA1190" s="1" t="s">
        <v>16</v>
      </c>
      <c r="AB1190" s="3" t="s">
        <v>12</v>
      </c>
      <c r="AC1190" s="23" t="s">
        <v>37782</v>
      </c>
      <c r="AD1190" s="23" t="s">
        <v>39371</v>
      </c>
      <c r="AE1190" t="s">
        <v>35405</v>
      </c>
    </row>
    <row r="1191" spans="1:31" ht="14.25" customHeight="1">
      <c r="A1191" s="1">
        <v>1190</v>
      </c>
      <c r="B1191" s="1" t="s">
        <v>54</v>
      </c>
      <c r="C1191" s="1" t="s">
        <v>9331</v>
      </c>
      <c r="D1191" s="1" t="s">
        <v>361</v>
      </c>
      <c r="E1191" s="1" t="s">
        <v>9332</v>
      </c>
      <c r="F1191" s="1" t="s">
        <v>34259</v>
      </c>
      <c r="G1191" s="14">
        <v>9194964460</v>
      </c>
      <c r="H1191" s="1" t="s">
        <v>8</v>
      </c>
      <c r="I1191" s="1" t="s">
        <v>62</v>
      </c>
      <c r="J1191" s="1" t="s">
        <v>47299</v>
      </c>
      <c r="K1191" s="3" t="s">
        <v>27</v>
      </c>
      <c r="L1191" s="1" t="s">
        <v>24</v>
      </c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1"/>
      <c r="AA1191" s="1" t="s">
        <v>16</v>
      </c>
      <c r="AB1191" s="3" t="s">
        <v>12</v>
      </c>
      <c r="AC1191" s="23" t="s">
        <v>37781</v>
      </c>
      <c r="AD1191" s="23" t="s">
        <v>39372</v>
      </c>
      <c r="AE1191" t="s">
        <v>35402</v>
      </c>
    </row>
    <row r="1192" spans="1:31" ht="14.25" customHeight="1">
      <c r="A1192" s="1">
        <v>1191</v>
      </c>
      <c r="B1192" s="1" t="s">
        <v>54</v>
      </c>
      <c r="C1192" s="1" t="s">
        <v>9510</v>
      </c>
      <c r="D1192" s="1" t="s">
        <v>344</v>
      </c>
      <c r="E1192" s="1" t="s">
        <v>40</v>
      </c>
      <c r="F1192" s="1" t="s">
        <v>25469</v>
      </c>
      <c r="G1192" s="14">
        <v>9194444694</v>
      </c>
      <c r="H1192" s="1" t="s">
        <v>8</v>
      </c>
      <c r="I1192" s="1" t="s">
        <v>9</v>
      </c>
      <c r="J1192" s="1" t="s">
        <v>47299</v>
      </c>
      <c r="K1192" s="3" t="s">
        <v>63</v>
      </c>
      <c r="L1192" s="1" t="s">
        <v>24</v>
      </c>
      <c r="M1192" s="3" t="s">
        <v>213</v>
      </c>
      <c r="N1192" s="3" t="s">
        <v>47342</v>
      </c>
      <c r="O1192" s="3" t="s">
        <v>17</v>
      </c>
      <c r="P1192" s="3" t="s">
        <v>50</v>
      </c>
      <c r="Q1192" s="3" t="s">
        <v>42</v>
      </c>
      <c r="R1192" s="3" t="s">
        <v>47299</v>
      </c>
      <c r="S1192" s="3" t="s">
        <v>27</v>
      </c>
      <c r="T1192" s="3" t="s">
        <v>47299</v>
      </c>
      <c r="U1192" s="3" t="s">
        <v>117</v>
      </c>
      <c r="V1192" s="3" t="s">
        <v>47299</v>
      </c>
      <c r="W1192" s="3" t="s">
        <v>178</v>
      </c>
      <c r="X1192" s="3" t="s">
        <v>47299</v>
      </c>
      <c r="Y1192" s="3" t="s">
        <v>171</v>
      </c>
      <c r="Z1192" s="1" t="s">
        <v>47299</v>
      </c>
      <c r="AA1192" s="1" t="s">
        <v>16</v>
      </c>
      <c r="AB1192" s="3" t="s">
        <v>12</v>
      </c>
      <c r="AC1192" s="23" t="s">
        <v>37781</v>
      </c>
      <c r="AD1192" s="23" t="s">
        <v>39373</v>
      </c>
      <c r="AE1192" t="s">
        <v>35408</v>
      </c>
    </row>
    <row r="1193" spans="1:31" ht="14.25" customHeight="1">
      <c r="A1193" s="1">
        <v>1192</v>
      </c>
      <c r="B1193" s="9" t="s">
        <v>6</v>
      </c>
      <c r="C1193" s="1" t="s">
        <v>9961</v>
      </c>
      <c r="D1193" s="1" t="s">
        <v>1025</v>
      </c>
      <c r="E1193" s="1" t="s">
        <v>7721</v>
      </c>
      <c r="F1193" s="1" t="s">
        <v>34317</v>
      </c>
      <c r="G1193" s="14">
        <v>919444604499</v>
      </c>
      <c r="H1193" s="1" t="s">
        <v>8</v>
      </c>
      <c r="I1193" s="1" t="s">
        <v>62</v>
      </c>
      <c r="J1193" s="1" t="s">
        <v>47299</v>
      </c>
      <c r="K1193" s="3" t="s">
        <v>27</v>
      </c>
      <c r="L1193" s="1" t="s">
        <v>24</v>
      </c>
      <c r="M1193" s="3" t="s">
        <v>47344</v>
      </c>
      <c r="N1193" s="3" t="s">
        <v>47342</v>
      </c>
      <c r="O1193" s="3" t="s">
        <v>47349</v>
      </c>
      <c r="P1193" s="3" t="s">
        <v>50</v>
      </c>
      <c r="Q1193" s="3" t="s">
        <v>171</v>
      </c>
      <c r="R1193" s="3" t="s">
        <v>47299</v>
      </c>
      <c r="S1193" s="3"/>
      <c r="T1193" s="3"/>
      <c r="U1193" s="3"/>
      <c r="V1193" s="3"/>
      <c r="W1193" s="3"/>
      <c r="X1193" s="3"/>
      <c r="Y1193" s="3"/>
      <c r="Z1193" s="1"/>
      <c r="AA1193" s="1" t="s">
        <v>16</v>
      </c>
      <c r="AB1193" s="3" t="s">
        <v>12</v>
      </c>
      <c r="AC1193" s="23" t="s">
        <v>37781</v>
      </c>
      <c r="AD1193" s="23" t="s">
        <v>39374</v>
      </c>
      <c r="AE1193" t="s">
        <v>35402</v>
      </c>
    </row>
    <row r="1194" spans="1:31" ht="14.25" customHeight="1">
      <c r="A1194" s="1">
        <v>1193</v>
      </c>
      <c r="B1194" s="9" t="s">
        <v>6</v>
      </c>
      <c r="C1194" s="1" t="s">
        <v>13776</v>
      </c>
      <c r="D1194" s="1" t="s">
        <v>5577</v>
      </c>
      <c r="E1194" s="1" t="s">
        <v>32</v>
      </c>
      <c r="F1194" s="1" t="s">
        <v>13777</v>
      </c>
      <c r="G1194" s="14">
        <v>914944911</v>
      </c>
      <c r="H1194" s="1" t="s">
        <v>20</v>
      </c>
      <c r="I1194" s="1" t="s">
        <v>9</v>
      </c>
      <c r="J1194" s="1" t="s">
        <v>47299</v>
      </c>
      <c r="K1194" s="3" t="s">
        <v>117</v>
      </c>
      <c r="L1194" s="1" t="s">
        <v>24</v>
      </c>
      <c r="M1194" s="3" t="s">
        <v>178</v>
      </c>
      <c r="N1194" s="3" t="s">
        <v>47342</v>
      </c>
      <c r="O1194" s="3" t="s">
        <v>171</v>
      </c>
      <c r="P1194" s="3" t="s">
        <v>50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1"/>
      <c r="AA1194" s="1" t="s">
        <v>16</v>
      </c>
      <c r="AB1194" s="3" t="s">
        <v>12</v>
      </c>
      <c r="AC1194" s="23" t="s">
        <v>37793</v>
      </c>
      <c r="AD1194" s="23" t="s">
        <v>39375</v>
      </c>
      <c r="AE1194" t="s">
        <v>35407</v>
      </c>
    </row>
    <row r="1195" spans="1:31" ht="14.25" customHeight="1">
      <c r="A1195" s="1">
        <v>1194</v>
      </c>
      <c r="B1195" s="9" t="s">
        <v>6</v>
      </c>
      <c r="C1195" s="1" t="s">
        <v>12370</v>
      </c>
      <c r="D1195" s="1" t="s">
        <v>58</v>
      </c>
      <c r="E1195" s="1" t="s">
        <v>139</v>
      </c>
      <c r="F1195" s="1" t="s">
        <v>26910</v>
      </c>
      <c r="G1195" s="14">
        <v>91949449490</v>
      </c>
      <c r="H1195" s="1" t="s">
        <v>8</v>
      </c>
      <c r="I1195" s="1" t="s">
        <v>41</v>
      </c>
      <c r="J1195" s="1" t="s">
        <v>47295</v>
      </c>
      <c r="K1195" s="3" t="s">
        <v>17</v>
      </c>
      <c r="L1195" s="1" t="s">
        <v>24</v>
      </c>
      <c r="M1195" s="3" t="s">
        <v>27</v>
      </c>
      <c r="N1195" s="3" t="s">
        <v>47342</v>
      </c>
      <c r="O1195" s="3" t="s">
        <v>117</v>
      </c>
      <c r="P1195" s="3" t="s">
        <v>47325</v>
      </c>
      <c r="Q1195" s="3" t="s">
        <v>178</v>
      </c>
      <c r="R1195" s="3" t="s">
        <v>47295</v>
      </c>
      <c r="S1195" s="3" t="s">
        <v>171</v>
      </c>
      <c r="T1195" s="3" t="s">
        <v>47295</v>
      </c>
      <c r="U1195" s="3"/>
      <c r="V1195" s="3"/>
      <c r="W1195" s="3"/>
      <c r="X1195" s="3"/>
      <c r="Y1195" s="3"/>
      <c r="Z1195" s="1"/>
      <c r="AA1195" s="1" t="s">
        <v>16</v>
      </c>
      <c r="AB1195" s="3" t="s">
        <v>12</v>
      </c>
      <c r="AC1195" s="23" t="s">
        <v>37784</v>
      </c>
      <c r="AD1195" s="23" t="s">
        <v>39376</v>
      </c>
      <c r="AE1195" t="s">
        <v>35408</v>
      </c>
    </row>
    <row r="1196" spans="1:31" ht="14.25" customHeight="1">
      <c r="A1196" s="1">
        <v>1195</v>
      </c>
      <c r="B1196" s="9" t="s">
        <v>6</v>
      </c>
      <c r="C1196" s="1" t="s">
        <v>2485</v>
      </c>
      <c r="D1196" s="1" t="s">
        <v>841</v>
      </c>
      <c r="E1196" s="1" t="s">
        <v>139</v>
      </c>
      <c r="F1196" s="1" t="s">
        <v>22024</v>
      </c>
      <c r="G1196" s="14">
        <v>919494901944</v>
      </c>
      <c r="H1196" s="1" t="s">
        <v>8</v>
      </c>
      <c r="I1196" s="1" t="s">
        <v>62</v>
      </c>
      <c r="J1196" s="1" t="s">
        <v>47310</v>
      </c>
      <c r="K1196" s="3" t="s">
        <v>27</v>
      </c>
      <c r="L1196" s="1" t="s">
        <v>24</v>
      </c>
      <c r="M1196" s="3" t="s">
        <v>171</v>
      </c>
      <c r="N1196" s="3" t="s">
        <v>47342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1"/>
      <c r="AA1196" s="1" t="s">
        <v>16</v>
      </c>
      <c r="AB1196" s="3" t="s">
        <v>12</v>
      </c>
      <c r="AC1196" s="23" t="s">
        <v>37782</v>
      </c>
      <c r="AD1196" s="23" t="s">
        <v>39377</v>
      </c>
      <c r="AE1196" t="s">
        <v>35408</v>
      </c>
    </row>
    <row r="1197" spans="1:31" ht="14.25" customHeight="1">
      <c r="A1197" s="1">
        <v>1196</v>
      </c>
      <c r="B1197" s="9" t="s">
        <v>6</v>
      </c>
      <c r="C1197" s="1" t="s">
        <v>8386</v>
      </c>
      <c r="D1197" s="1" t="s">
        <v>8387</v>
      </c>
      <c r="E1197" s="1" t="s">
        <v>40</v>
      </c>
      <c r="F1197" s="1" t="s">
        <v>24918</v>
      </c>
      <c r="G1197" s="14">
        <v>919994044</v>
      </c>
      <c r="H1197" s="1" t="s">
        <v>8</v>
      </c>
      <c r="I1197" s="1" t="s">
        <v>41</v>
      </c>
      <c r="J1197" s="1" t="s">
        <v>47310</v>
      </c>
      <c r="K1197" s="3" t="s">
        <v>178</v>
      </c>
      <c r="L1197" s="1" t="s">
        <v>24</v>
      </c>
      <c r="M1197" s="3" t="s">
        <v>171</v>
      </c>
      <c r="N1197" s="3" t="s">
        <v>47342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1"/>
      <c r="AA1197" s="1" t="s">
        <v>16</v>
      </c>
      <c r="AB1197" s="3" t="s">
        <v>12</v>
      </c>
      <c r="AC1197" s="23" t="s">
        <v>37781</v>
      </c>
      <c r="AD1197" s="23" t="s">
        <v>39378</v>
      </c>
      <c r="AE1197" t="s">
        <v>35407</v>
      </c>
    </row>
    <row r="1198" spans="1:31" ht="14.25" customHeight="1">
      <c r="A1198" s="1">
        <v>1197</v>
      </c>
      <c r="B1198" s="1" t="s">
        <v>54</v>
      </c>
      <c r="C1198" s="1" t="s">
        <v>218</v>
      </c>
      <c r="D1198" s="1" t="s">
        <v>967</v>
      </c>
      <c r="E1198" s="1" t="s">
        <v>3591</v>
      </c>
      <c r="F1198" s="1" t="s">
        <v>21051</v>
      </c>
      <c r="G1198" s="14">
        <v>919446911196</v>
      </c>
      <c r="H1198" s="1" t="s">
        <v>8</v>
      </c>
      <c r="I1198" s="1" t="s">
        <v>9</v>
      </c>
      <c r="J1198" s="1" t="s">
        <v>47300</v>
      </c>
      <c r="K1198" s="3" t="s">
        <v>27</v>
      </c>
      <c r="L1198" s="1" t="s">
        <v>24</v>
      </c>
      <c r="M1198" s="3" t="s">
        <v>47344</v>
      </c>
      <c r="N1198" s="3" t="s">
        <v>47342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1"/>
      <c r="AA1198" s="1" t="s">
        <v>16</v>
      </c>
      <c r="AB1198" s="3" t="s">
        <v>12</v>
      </c>
      <c r="AC1198" s="23" t="s">
        <v>37782</v>
      </c>
      <c r="AD1198" s="23" t="s">
        <v>39379</v>
      </c>
      <c r="AE1198" t="s">
        <v>35408</v>
      </c>
    </row>
    <row r="1199" spans="1:31" ht="14.25" customHeight="1">
      <c r="A1199" s="1">
        <v>1198</v>
      </c>
      <c r="B1199" s="9" t="s">
        <v>6</v>
      </c>
      <c r="C1199" s="1" t="s">
        <v>661</v>
      </c>
      <c r="D1199" s="1" t="s">
        <v>662</v>
      </c>
      <c r="E1199" s="1" t="s">
        <v>139</v>
      </c>
      <c r="F1199" s="1" t="s">
        <v>21260</v>
      </c>
      <c r="G1199" s="14">
        <v>91600494649</v>
      </c>
      <c r="H1199" s="1" t="s">
        <v>37</v>
      </c>
      <c r="I1199" s="1" t="s">
        <v>62</v>
      </c>
      <c r="J1199" s="1" t="s">
        <v>47300</v>
      </c>
      <c r="K1199" s="3" t="s">
        <v>27</v>
      </c>
      <c r="L1199" s="1" t="s">
        <v>24</v>
      </c>
      <c r="M1199" s="3" t="s">
        <v>47344</v>
      </c>
      <c r="N1199" s="3" t="s">
        <v>47342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1"/>
      <c r="AA1199" s="1" t="s">
        <v>16</v>
      </c>
      <c r="AB1199" s="3" t="s">
        <v>12</v>
      </c>
      <c r="AC1199" s="23" t="s">
        <v>37782</v>
      </c>
      <c r="AD1199" s="23" t="s">
        <v>39380</v>
      </c>
      <c r="AE1199" t="s">
        <v>35408</v>
      </c>
    </row>
    <row r="1200" spans="1:31" ht="14.25" customHeight="1">
      <c r="A1200" s="1">
        <v>1199</v>
      </c>
      <c r="B1200" s="1" t="s">
        <v>54</v>
      </c>
      <c r="C1200" s="1" t="s">
        <v>1088</v>
      </c>
      <c r="D1200" s="1" t="s">
        <v>1799</v>
      </c>
      <c r="E1200" s="1" t="s">
        <v>29</v>
      </c>
      <c r="F1200" s="1" t="s">
        <v>31203</v>
      </c>
      <c r="G1200" s="14">
        <v>914464444149</v>
      </c>
      <c r="H1200" s="1" t="s">
        <v>8</v>
      </c>
      <c r="I1200" s="1" t="s">
        <v>41</v>
      </c>
      <c r="J1200" s="1" t="s">
        <v>47300</v>
      </c>
      <c r="K1200" s="3" t="s">
        <v>27</v>
      </c>
      <c r="L1200" s="1" t="s">
        <v>24</v>
      </c>
      <c r="M1200" s="3" t="s">
        <v>47344</v>
      </c>
      <c r="N1200" s="3" t="s">
        <v>47342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1"/>
      <c r="AA1200" s="1" t="s">
        <v>16</v>
      </c>
      <c r="AB1200" s="3" t="s">
        <v>12</v>
      </c>
      <c r="AC1200" s="23" t="s">
        <v>37782</v>
      </c>
      <c r="AD1200" s="23" t="s">
        <v>39381</v>
      </c>
      <c r="AE1200" t="s">
        <v>35405</v>
      </c>
    </row>
    <row r="1201" spans="1:31" ht="14.25" customHeight="1">
      <c r="A1201" s="1">
        <v>1200</v>
      </c>
      <c r="B1201" s="9" t="s">
        <v>6</v>
      </c>
      <c r="C1201" s="1" t="s">
        <v>1494</v>
      </c>
      <c r="D1201" s="1" t="s">
        <v>1495</v>
      </c>
      <c r="E1201" s="1" t="s">
        <v>40</v>
      </c>
      <c r="F1201" s="1" t="s">
        <v>1496</v>
      </c>
      <c r="G1201" s="14">
        <v>91069906616</v>
      </c>
      <c r="H1201" s="1" t="s">
        <v>37</v>
      </c>
      <c r="I1201" s="1" t="s">
        <v>9</v>
      </c>
      <c r="J1201" s="1" t="s">
        <v>47300</v>
      </c>
      <c r="K1201" s="3" t="s">
        <v>42</v>
      </c>
      <c r="L1201" s="1" t="s">
        <v>24</v>
      </c>
      <c r="M1201" s="3" t="s">
        <v>27</v>
      </c>
      <c r="N1201" s="3" t="s">
        <v>47342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1"/>
      <c r="AA1201" s="1" t="s">
        <v>16</v>
      </c>
      <c r="AB1201" s="3" t="s">
        <v>12</v>
      </c>
      <c r="AC1201" s="23" t="s">
        <v>37782</v>
      </c>
      <c r="AD1201" s="23" t="s">
        <v>39382</v>
      </c>
      <c r="AE1201" t="s">
        <v>35402</v>
      </c>
    </row>
    <row r="1202" spans="1:31" ht="14.25" customHeight="1">
      <c r="A1202" s="1">
        <v>1201</v>
      </c>
      <c r="B1202" s="1" t="s">
        <v>54</v>
      </c>
      <c r="C1202" s="1" t="s">
        <v>1879</v>
      </c>
      <c r="D1202" s="1" t="s">
        <v>7685</v>
      </c>
      <c r="E1202" s="1" t="s">
        <v>255</v>
      </c>
      <c r="F1202" s="1" t="s">
        <v>21771</v>
      </c>
      <c r="G1202" s="14">
        <v>919909090969</v>
      </c>
      <c r="H1202" s="1" t="s">
        <v>8</v>
      </c>
      <c r="I1202" s="1" t="s">
        <v>41</v>
      </c>
      <c r="J1202" s="1" t="s">
        <v>47300</v>
      </c>
      <c r="K1202" s="3" t="s">
        <v>27</v>
      </c>
      <c r="L1202" s="1" t="s">
        <v>24</v>
      </c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1"/>
      <c r="AA1202" s="1" t="s">
        <v>16</v>
      </c>
      <c r="AB1202" s="3" t="s">
        <v>12</v>
      </c>
      <c r="AC1202" s="23" t="s">
        <v>37782</v>
      </c>
      <c r="AD1202" s="23" t="s">
        <v>39383</v>
      </c>
      <c r="AE1202" t="s">
        <v>35408</v>
      </c>
    </row>
    <row r="1203" spans="1:31" ht="14.25" customHeight="1">
      <c r="A1203" s="1">
        <v>1202</v>
      </c>
      <c r="B1203" s="1" t="s">
        <v>54</v>
      </c>
      <c r="C1203" s="1" t="s">
        <v>1976</v>
      </c>
      <c r="D1203" s="1" t="s">
        <v>1836</v>
      </c>
      <c r="E1203" s="1" t="s">
        <v>1977</v>
      </c>
      <c r="F1203" s="1" t="s">
        <v>21814</v>
      </c>
      <c r="G1203" s="14">
        <v>9199440941</v>
      </c>
      <c r="H1203" s="1" t="s">
        <v>20</v>
      </c>
      <c r="I1203" s="1" t="s">
        <v>9</v>
      </c>
      <c r="J1203" s="1" t="s">
        <v>47300</v>
      </c>
      <c r="K1203" s="3" t="s">
        <v>27</v>
      </c>
      <c r="L1203" s="1" t="s">
        <v>24</v>
      </c>
      <c r="M1203" s="3" t="s">
        <v>47344</v>
      </c>
      <c r="N1203" s="3" t="s">
        <v>47342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1"/>
      <c r="AA1203" s="1" t="s">
        <v>16</v>
      </c>
      <c r="AB1203" s="3" t="s">
        <v>12</v>
      </c>
      <c r="AC1203" s="23" t="s">
        <v>37782</v>
      </c>
      <c r="AD1203" s="23" t="s">
        <v>39384</v>
      </c>
      <c r="AE1203" t="s">
        <v>35402</v>
      </c>
    </row>
    <row r="1204" spans="1:31" ht="14.25" customHeight="1">
      <c r="A1204" s="1">
        <v>1203</v>
      </c>
      <c r="B1204" s="1" t="s">
        <v>54</v>
      </c>
      <c r="C1204" s="1" t="s">
        <v>2200</v>
      </c>
      <c r="D1204" s="1" t="s">
        <v>2890</v>
      </c>
      <c r="E1204" s="1" t="s">
        <v>139</v>
      </c>
      <c r="F1204" s="1" t="s">
        <v>21902</v>
      </c>
      <c r="G1204" s="14">
        <v>91994690040</v>
      </c>
      <c r="H1204" s="1" t="s">
        <v>8</v>
      </c>
      <c r="I1204" s="1" t="s">
        <v>41</v>
      </c>
      <c r="J1204" s="1" t="s">
        <v>47300</v>
      </c>
      <c r="K1204" s="3" t="s">
        <v>42</v>
      </c>
      <c r="L1204" s="1" t="s">
        <v>24</v>
      </c>
      <c r="M1204" s="3" t="s">
        <v>27</v>
      </c>
      <c r="N1204" s="3" t="s">
        <v>47342</v>
      </c>
      <c r="O1204" s="3" t="s">
        <v>117</v>
      </c>
      <c r="P1204" s="3" t="s">
        <v>47300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1"/>
      <c r="AA1204" s="1" t="s">
        <v>16</v>
      </c>
      <c r="AB1204" s="3" t="s">
        <v>12</v>
      </c>
      <c r="AC1204" s="23" t="s">
        <v>37782</v>
      </c>
      <c r="AD1204" s="23" t="s">
        <v>39385</v>
      </c>
      <c r="AE1204" t="s">
        <v>35402</v>
      </c>
    </row>
    <row r="1205" spans="1:31" ht="14.25" customHeight="1">
      <c r="A1205" s="1">
        <v>1204</v>
      </c>
      <c r="B1205" s="1" t="s">
        <v>54</v>
      </c>
      <c r="C1205" s="1" t="s">
        <v>2313</v>
      </c>
      <c r="D1205" s="1" t="s">
        <v>2314</v>
      </c>
      <c r="E1205" s="1" t="s">
        <v>534</v>
      </c>
      <c r="F1205" s="1" t="s">
        <v>33594</v>
      </c>
      <c r="G1205" s="14">
        <v>919444006449</v>
      </c>
      <c r="H1205" s="1" t="s">
        <v>8</v>
      </c>
      <c r="I1205" s="1" t="s">
        <v>41</v>
      </c>
      <c r="J1205" s="1" t="s">
        <v>47300</v>
      </c>
      <c r="K1205" s="3" t="s">
        <v>42</v>
      </c>
      <c r="L1205" s="1" t="s">
        <v>24</v>
      </c>
      <c r="M1205" s="3" t="s">
        <v>27</v>
      </c>
      <c r="N1205" s="3" t="s">
        <v>47342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1"/>
      <c r="AA1205" s="1" t="s">
        <v>16</v>
      </c>
      <c r="AB1205" s="3" t="s">
        <v>12</v>
      </c>
      <c r="AC1205" s="23" t="s">
        <v>37782</v>
      </c>
      <c r="AD1205" s="23" t="s">
        <v>39386</v>
      </c>
      <c r="AE1205" t="s">
        <v>35405</v>
      </c>
    </row>
    <row r="1206" spans="1:31" ht="14.25" customHeight="1">
      <c r="A1206" s="1">
        <v>1205</v>
      </c>
      <c r="B1206" s="9" t="s">
        <v>6</v>
      </c>
      <c r="C1206" s="1" t="s">
        <v>2638</v>
      </c>
      <c r="D1206" s="1" t="s">
        <v>2639</v>
      </c>
      <c r="E1206" s="1" t="s">
        <v>2640</v>
      </c>
      <c r="F1206" s="1" t="s">
        <v>33627</v>
      </c>
      <c r="G1206" s="14">
        <v>91914664960</v>
      </c>
      <c r="H1206" s="1" t="s">
        <v>37</v>
      </c>
      <c r="I1206" s="1" t="s">
        <v>62</v>
      </c>
      <c r="J1206" s="1" t="s">
        <v>47300</v>
      </c>
      <c r="K1206" s="3" t="s">
        <v>42</v>
      </c>
      <c r="L1206" s="1" t="s">
        <v>24</v>
      </c>
      <c r="M1206" s="3" t="s">
        <v>27</v>
      </c>
      <c r="N1206" s="3" t="s">
        <v>47342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1"/>
      <c r="AA1206" s="1" t="s">
        <v>16</v>
      </c>
      <c r="AB1206" s="3" t="s">
        <v>12</v>
      </c>
      <c r="AC1206" s="23" t="s">
        <v>37782</v>
      </c>
      <c r="AD1206" s="23" t="s">
        <v>39387</v>
      </c>
      <c r="AE1206" t="s">
        <v>35408</v>
      </c>
    </row>
    <row r="1207" spans="1:31" ht="14.25" customHeight="1">
      <c r="A1207" s="1">
        <v>1206</v>
      </c>
      <c r="B1207" s="9" t="s">
        <v>6</v>
      </c>
      <c r="C1207" s="1" t="s">
        <v>2954</v>
      </c>
      <c r="D1207" s="1" t="s">
        <v>2263</v>
      </c>
      <c r="E1207" s="1" t="s">
        <v>2955</v>
      </c>
      <c r="F1207" s="1" t="s">
        <v>22253</v>
      </c>
      <c r="G1207" s="14">
        <v>919909916440</v>
      </c>
      <c r="H1207" s="1" t="s">
        <v>8</v>
      </c>
      <c r="I1207" s="1" t="s">
        <v>41</v>
      </c>
      <c r="J1207" s="1" t="s">
        <v>47300</v>
      </c>
      <c r="K1207" s="3" t="s">
        <v>27</v>
      </c>
      <c r="L1207" s="1" t="s">
        <v>24</v>
      </c>
      <c r="M1207" s="3" t="s">
        <v>178</v>
      </c>
      <c r="N1207" s="3" t="s">
        <v>47342</v>
      </c>
      <c r="O1207" s="3" t="s">
        <v>171</v>
      </c>
      <c r="P1207" s="3" t="s">
        <v>47300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1"/>
      <c r="AA1207" s="1" t="s">
        <v>16</v>
      </c>
      <c r="AB1207" s="3" t="s">
        <v>12</v>
      </c>
      <c r="AC1207" s="23" t="s">
        <v>37782</v>
      </c>
      <c r="AD1207" s="23" t="s">
        <v>39388</v>
      </c>
      <c r="AE1207" t="s">
        <v>35407</v>
      </c>
    </row>
    <row r="1208" spans="1:31" ht="14.25" customHeight="1">
      <c r="A1208" s="1">
        <v>1207</v>
      </c>
      <c r="B1208" s="9" t="s">
        <v>6</v>
      </c>
      <c r="C1208" s="1" t="s">
        <v>2972</v>
      </c>
      <c r="D1208" s="1" t="s">
        <v>2973</v>
      </c>
      <c r="E1208" s="1" t="s">
        <v>1797</v>
      </c>
      <c r="F1208" s="1" t="s">
        <v>31401</v>
      </c>
      <c r="G1208" s="14">
        <v>919444469940</v>
      </c>
      <c r="H1208" s="1" t="s">
        <v>15</v>
      </c>
      <c r="I1208" s="1" t="s">
        <v>9</v>
      </c>
      <c r="J1208" s="1" t="s">
        <v>47300</v>
      </c>
      <c r="K1208" s="3" t="s">
        <v>17</v>
      </c>
      <c r="L1208" s="1" t="s">
        <v>24</v>
      </c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1"/>
      <c r="AA1208" s="1" t="s">
        <v>11</v>
      </c>
      <c r="AB1208" s="3" t="s">
        <v>13</v>
      </c>
      <c r="AC1208" s="23" t="s">
        <v>37782</v>
      </c>
      <c r="AD1208" s="23" t="s">
        <v>39389</v>
      </c>
      <c r="AE1208" t="s">
        <v>35408</v>
      </c>
    </row>
    <row r="1209" spans="1:31" ht="14.25" customHeight="1">
      <c r="A1209" s="1">
        <v>1208</v>
      </c>
      <c r="B1209" s="1" t="s">
        <v>54</v>
      </c>
      <c r="C1209" s="1" t="s">
        <v>3017</v>
      </c>
      <c r="D1209" s="1" t="s">
        <v>3018</v>
      </c>
      <c r="E1209" s="1" t="s">
        <v>139</v>
      </c>
      <c r="F1209" s="1" t="s">
        <v>33651</v>
      </c>
      <c r="G1209" s="14">
        <v>91949464444</v>
      </c>
      <c r="H1209" s="1" t="s">
        <v>37</v>
      </c>
      <c r="I1209" s="1" t="s">
        <v>9</v>
      </c>
      <c r="J1209" s="1" t="s">
        <v>47300</v>
      </c>
      <c r="K1209" s="3" t="s">
        <v>27</v>
      </c>
      <c r="L1209" s="1" t="s">
        <v>24</v>
      </c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1"/>
      <c r="AA1209" s="1" t="s">
        <v>16</v>
      </c>
      <c r="AB1209" s="3" t="s">
        <v>12</v>
      </c>
      <c r="AC1209" s="23" t="s">
        <v>37782</v>
      </c>
      <c r="AD1209" s="23" t="s">
        <v>39390</v>
      </c>
      <c r="AE1209" t="s">
        <v>35402</v>
      </c>
    </row>
    <row r="1210" spans="1:31" ht="14.25" customHeight="1">
      <c r="A1210" s="1">
        <v>1209</v>
      </c>
      <c r="B1210" s="1" t="s">
        <v>54</v>
      </c>
      <c r="C1210" s="1" t="s">
        <v>3193</v>
      </c>
      <c r="D1210" s="1" t="s">
        <v>286</v>
      </c>
      <c r="E1210" s="1" t="s">
        <v>139</v>
      </c>
      <c r="F1210" s="1" t="s">
        <v>33666</v>
      </c>
      <c r="G1210" s="14">
        <v>91494094996</v>
      </c>
      <c r="H1210" s="1" t="s">
        <v>15</v>
      </c>
      <c r="I1210" s="1" t="s">
        <v>9</v>
      </c>
      <c r="J1210" s="1" t="s">
        <v>47300</v>
      </c>
      <c r="K1210" s="3" t="s">
        <v>117</v>
      </c>
      <c r="L1210" s="1" t="s">
        <v>24</v>
      </c>
      <c r="M1210" s="3" t="s">
        <v>178</v>
      </c>
      <c r="N1210" s="3" t="s">
        <v>47342</v>
      </c>
      <c r="O1210" s="3" t="s">
        <v>171</v>
      </c>
      <c r="P1210" s="3" t="s">
        <v>47300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1"/>
      <c r="AA1210" s="1" t="s">
        <v>16</v>
      </c>
      <c r="AB1210" s="3" t="s">
        <v>12</v>
      </c>
      <c r="AC1210" s="23" t="s">
        <v>37782</v>
      </c>
      <c r="AD1210" s="23" t="s">
        <v>39391</v>
      </c>
      <c r="AE1210" t="s">
        <v>35405</v>
      </c>
    </row>
    <row r="1211" spans="1:31" ht="14.25" customHeight="1">
      <c r="A1211" s="1">
        <v>1210</v>
      </c>
      <c r="B1211" s="9" t="s">
        <v>6</v>
      </c>
      <c r="C1211" s="1" t="s">
        <v>3221</v>
      </c>
      <c r="D1211" s="1" t="s">
        <v>3222</v>
      </c>
      <c r="E1211" s="1" t="s">
        <v>139</v>
      </c>
      <c r="F1211" s="1" t="s">
        <v>22387</v>
      </c>
      <c r="G1211" s="14">
        <v>91409016469</v>
      </c>
      <c r="H1211" s="1" t="s">
        <v>8</v>
      </c>
      <c r="I1211" s="1" t="s">
        <v>41</v>
      </c>
      <c r="J1211" s="1" t="s">
        <v>47300</v>
      </c>
      <c r="K1211" s="3" t="s">
        <v>27</v>
      </c>
      <c r="L1211" s="1" t="s">
        <v>24</v>
      </c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1"/>
      <c r="AA1211" s="1" t="s">
        <v>16</v>
      </c>
      <c r="AB1211" s="3" t="s">
        <v>12</v>
      </c>
      <c r="AC1211" s="23" t="s">
        <v>37782</v>
      </c>
      <c r="AD1211" s="23" t="s">
        <v>39392</v>
      </c>
      <c r="AE1211" t="s">
        <v>35402</v>
      </c>
    </row>
    <row r="1212" spans="1:31" ht="14.25" customHeight="1">
      <c r="A1212" s="1">
        <v>1211</v>
      </c>
      <c r="B1212" s="9" t="s">
        <v>6</v>
      </c>
      <c r="C1212" s="1" t="s">
        <v>3254</v>
      </c>
      <c r="D1212" s="1" t="s">
        <v>2921</v>
      </c>
      <c r="E1212" s="1" t="s">
        <v>255</v>
      </c>
      <c r="F1212" s="1" t="s">
        <v>22404</v>
      </c>
      <c r="G1212" s="14">
        <v>9194049461</v>
      </c>
      <c r="H1212" s="1" t="s">
        <v>8</v>
      </c>
      <c r="I1212" s="1" t="s">
        <v>41</v>
      </c>
      <c r="J1212" s="1" t="s">
        <v>47300</v>
      </c>
      <c r="K1212" s="3" t="s">
        <v>42</v>
      </c>
      <c r="L1212" s="1" t="s">
        <v>24</v>
      </c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1"/>
      <c r="AA1212" s="1" t="s">
        <v>16</v>
      </c>
      <c r="AB1212" s="3" t="s">
        <v>12</v>
      </c>
      <c r="AC1212" s="23" t="s">
        <v>37782</v>
      </c>
      <c r="AD1212" s="23" t="s">
        <v>39393</v>
      </c>
      <c r="AE1212" t="s">
        <v>35408</v>
      </c>
    </row>
    <row r="1213" spans="1:31" ht="14.25" customHeight="1">
      <c r="A1213" s="1">
        <v>1212</v>
      </c>
      <c r="B1213" s="1" t="s">
        <v>54</v>
      </c>
      <c r="C1213" s="1" t="s">
        <v>3340</v>
      </c>
      <c r="D1213" s="1" t="s">
        <v>2046</v>
      </c>
      <c r="E1213" s="1" t="s">
        <v>102</v>
      </c>
      <c r="F1213" s="1" t="s">
        <v>31436</v>
      </c>
      <c r="G1213" s="14">
        <v>9194460119</v>
      </c>
      <c r="H1213" s="1" t="s">
        <v>20</v>
      </c>
      <c r="I1213" s="1" t="s">
        <v>9</v>
      </c>
      <c r="J1213" s="1" t="s">
        <v>47300</v>
      </c>
      <c r="K1213" s="3" t="s">
        <v>17</v>
      </c>
      <c r="L1213" s="1" t="s">
        <v>24</v>
      </c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1"/>
      <c r="AA1213" s="1" t="s">
        <v>11</v>
      </c>
      <c r="AB1213" s="3" t="s">
        <v>56</v>
      </c>
      <c r="AC1213" s="23" t="s">
        <v>37782</v>
      </c>
      <c r="AD1213" s="23" t="s">
        <v>39394</v>
      </c>
      <c r="AE1213" t="s">
        <v>35405</v>
      </c>
    </row>
    <row r="1214" spans="1:31" ht="14.25" customHeight="1">
      <c r="A1214" s="1">
        <v>1213</v>
      </c>
      <c r="B1214" s="1" t="s">
        <v>54</v>
      </c>
      <c r="C1214" s="1" t="s">
        <v>3996</v>
      </c>
      <c r="D1214" s="1" t="s">
        <v>35500</v>
      </c>
      <c r="E1214" s="1" t="s">
        <v>139</v>
      </c>
      <c r="F1214" s="1" t="s">
        <v>22772</v>
      </c>
      <c r="G1214" s="14">
        <v>91446641111</v>
      </c>
      <c r="H1214" s="1" t="s">
        <v>15</v>
      </c>
      <c r="I1214" s="1" t="s">
        <v>9</v>
      </c>
      <c r="J1214" s="1" t="s">
        <v>47300</v>
      </c>
      <c r="K1214" s="3" t="s">
        <v>42</v>
      </c>
      <c r="L1214" s="1" t="s">
        <v>24</v>
      </c>
      <c r="M1214" s="3" t="s">
        <v>27</v>
      </c>
      <c r="N1214" s="3" t="s">
        <v>47342</v>
      </c>
      <c r="O1214" s="3" t="s">
        <v>117</v>
      </c>
      <c r="P1214" s="3" t="s">
        <v>47300</v>
      </c>
      <c r="Q1214" s="3" t="s">
        <v>178</v>
      </c>
      <c r="R1214" s="3" t="s">
        <v>47300</v>
      </c>
      <c r="S1214" s="3" t="s">
        <v>171</v>
      </c>
      <c r="T1214" s="3" t="s">
        <v>47300</v>
      </c>
      <c r="U1214" s="3"/>
      <c r="V1214" s="3"/>
      <c r="W1214" s="3"/>
      <c r="X1214" s="3"/>
      <c r="Y1214" s="3"/>
      <c r="Z1214" s="1"/>
      <c r="AA1214" s="1" t="s">
        <v>16</v>
      </c>
      <c r="AB1214" s="3" t="s">
        <v>12</v>
      </c>
      <c r="AC1214" s="23" t="s">
        <v>37782</v>
      </c>
      <c r="AD1214" s="23" t="s">
        <v>39395</v>
      </c>
      <c r="AE1214" t="s">
        <v>35405</v>
      </c>
    </row>
    <row r="1215" spans="1:31" ht="14.25" customHeight="1">
      <c r="A1215" s="1">
        <v>1214</v>
      </c>
      <c r="B1215" s="9" t="s">
        <v>6</v>
      </c>
      <c r="C1215" s="1" t="s">
        <v>4374</v>
      </c>
      <c r="D1215" s="1" t="s">
        <v>39</v>
      </c>
      <c r="E1215" s="1" t="s">
        <v>40</v>
      </c>
      <c r="F1215" s="1" t="s">
        <v>31557</v>
      </c>
      <c r="G1215" s="14">
        <v>9194041166</v>
      </c>
      <c r="H1215" s="1" t="s">
        <v>37</v>
      </c>
      <c r="I1215" s="1" t="s">
        <v>62</v>
      </c>
      <c r="J1215" s="1" t="s">
        <v>47300</v>
      </c>
      <c r="K1215" s="3" t="s">
        <v>42</v>
      </c>
      <c r="L1215" s="1" t="s">
        <v>24</v>
      </c>
      <c r="M1215" s="3" t="s">
        <v>27</v>
      </c>
      <c r="N1215" s="3" t="s">
        <v>47342</v>
      </c>
      <c r="O1215" s="3" t="s">
        <v>117</v>
      </c>
      <c r="P1215" s="3" t="s">
        <v>47300</v>
      </c>
      <c r="Q1215" s="3" t="s">
        <v>178</v>
      </c>
      <c r="R1215" s="3" t="s">
        <v>47300</v>
      </c>
      <c r="S1215" s="3"/>
      <c r="T1215" s="3"/>
      <c r="U1215" s="3"/>
      <c r="V1215" s="3"/>
      <c r="W1215" s="3"/>
      <c r="X1215" s="3"/>
      <c r="Y1215" s="3"/>
      <c r="Z1215" s="1"/>
      <c r="AA1215" s="1" t="s">
        <v>16</v>
      </c>
      <c r="AB1215" s="3" t="s">
        <v>12</v>
      </c>
      <c r="AC1215" s="23" t="s">
        <v>37782</v>
      </c>
      <c r="AD1215" s="23" t="s">
        <v>39396</v>
      </c>
      <c r="AE1215" t="s">
        <v>35408</v>
      </c>
    </row>
    <row r="1216" spans="1:31" ht="14.25" customHeight="1">
      <c r="A1216" s="1">
        <v>1215</v>
      </c>
      <c r="B1216" s="1" t="s">
        <v>54</v>
      </c>
      <c r="C1216" s="1" t="s">
        <v>4390</v>
      </c>
      <c r="D1216" s="1" t="s">
        <v>486</v>
      </c>
      <c r="E1216" s="1" t="s">
        <v>40</v>
      </c>
      <c r="F1216" s="1" t="s">
        <v>22962</v>
      </c>
      <c r="G1216" s="14">
        <v>919494014664</v>
      </c>
      <c r="H1216" s="1" t="s">
        <v>132</v>
      </c>
      <c r="I1216" s="1" t="s">
        <v>9</v>
      </c>
      <c r="J1216" s="1" t="s">
        <v>47300</v>
      </c>
      <c r="K1216" s="3" t="s">
        <v>42</v>
      </c>
      <c r="L1216" s="1" t="s">
        <v>24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1"/>
      <c r="AA1216" s="1" t="s">
        <v>16</v>
      </c>
      <c r="AB1216" s="3" t="s">
        <v>12</v>
      </c>
      <c r="AC1216" s="23" t="s">
        <v>37782</v>
      </c>
      <c r="AD1216" s="23" t="s">
        <v>39397</v>
      </c>
      <c r="AE1216" t="s">
        <v>35402</v>
      </c>
    </row>
    <row r="1217" spans="1:31" ht="14.25" customHeight="1">
      <c r="A1217" s="1">
        <v>1216</v>
      </c>
      <c r="B1217" s="1" t="s">
        <v>54</v>
      </c>
      <c r="C1217" s="1" t="s">
        <v>4610</v>
      </c>
      <c r="D1217" s="1" t="s">
        <v>2414</v>
      </c>
      <c r="E1217" s="1" t="s">
        <v>5641</v>
      </c>
      <c r="F1217" s="1" t="s">
        <v>4611</v>
      </c>
      <c r="G1217" s="14">
        <v>91964690190</v>
      </c>
      <c r="H1217" s="1" t="s">
        <v>20</v>
      </c>
      <c r="I1217" s="1" t="s">
        <v>9</v>
      </c>
      <c r="J1217" s="1" t="s">
        <v>47300</v>
      </c>
      <c r="K1217" s="3" t="s">
        <v>27</v>
      </c>
      <c r="L1217" s="1" t="s">
        <v>24</v>
      </c>
      <c r="M1217" s="3" t="s">
        <v>47344</v>
      </c>
      <c r="N1217" s="3" t="s">
        <v>47342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1"/>
      <c r="AA1217" s="1" t="s">
        <v>16</v>
      </c>
      <c r="AB1217" s="3" t="s">
        <v>12</v>
      </c>
      <c r="AC1217" s="23" t="s">
        <v>37782</v>
      </c>
      <c r="AD1217" s="23" t="s">
        <v>39398</v>
      </c>
      <c r="AE1217" t="s">
        <v>35408</v>
      </c>
    </row>
    <row r="1218" spans="1:31" ht="14.25" customHeight="1">
      <c r="A1218" s="1">
        <v>1217</v>
      </c>
      <c r="B1218" s="1" t="s">
        <v>54</v>
      </c>
      <c r="C1218" s="1" t="s">
        <v>4966</v>
      </c>
      <c r="D1218" s="1" t="s">
        <v>502</v>
      </c>
      <c r="E1218" s="1" t="s">
        <v>40</v>
      </c>
      <c r="F1218" s="1" t="s">
        <v>23248</v>
      </c>
      <c r="G1218" s="14">
        <v>919494440</v>
      </c>
      <c r="H1218" s="1" t="s">
        <v>20</v>
      </c>
      <c r="I1218" s="1" t="s">
        <v>9</v>
      </c>
      <c r="J1218" s="1" t="s">
        <v>47300</v>
      </c>
      <c r="K1218" s="3" t="s">
        <v>27</v>
      </c>
      <c r="L1218" s="1" t="s">
        <v>24</v>
      </c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1"/>
      <c r="AA1218" s="1" t="s">
        <v>16</v>
      </c>
      <c r="AB1218" s="3" t="s">
        <v>12</v>
      </c>
      <c r="AC1218" s="23" t="s">
        <v>37782</v>
      </c>
      <c r="AD1218" s="23" t="s">
        <v>39399</v>
      </c>
      <c r="AE1218" t="s">
        <v>35407</v>
      </c>
    </row>
    <row r="1219" spans="1:31" ht="14.25" customHeight="1">
      <c r="A1219" s="1">
        <v>1218</v>
      </c>
      <c r="B1219" s="1" t="s">
        <v>54</v>
      </c>
      <c r="C1219" s="1" t="s">
        <v>5090</v>
      </c>
      <c r="D1219" s="1" t="s">
        <v>3301</v>
      </c>
      <c r="E1219" s="1" t="s">
        <v>40</v>
      </c>
      <c r="F1219" s="1" t="s">
        <v>23308</v>
      </c>
      <c r="G1219" s="14">
        <v>916666440</v>
      </c>
      <c r="H1219" s="1" t="s">
        <v>8</v>
      </c>
      <c r="I1219" s="1" t="s">
        <v>9</v>
      </c>
      <c r="J1219" s="1" t="s">
        <v>47300</v>
      </c>
      <c r="K1219" s="3" t="s">
        <v>178</v>
      </c>
      <c r="L1219" s="1" t="s">
        <v>24</v>
      </c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1"/>
      <c r="AA1219" s="1" t="s">
        <v>16</v>
      </c>
      <c r="AB1219" s="3" t="s">
        <v>12</v>
      </c>
      <c r="AC1219" s="23" t="s">
        <v>37782</v>
      </c>
      <c r="AD1219" s="23" t="s">
        <v>39400</v>
      </c>
      <c r="AE1219" t="s">
        <v>35405</v>
      </c>
    </row>
    <row r="1220" spans="1:31" ht="14.25" customHeight="1">
      <c r="A1220" s="1">
        <v>1219</v>
      </c>
      <c r="B1220" s="1" t="s">
        <v>54</v>
      </c>
      <c r="C1220" s="1" t="s">
        <v>5512</v>
      </c>
      <c r="D1220" s="1" t="s">
        <v>332</v>
      </c>
      <c r="E1220" s="1" t="s">
        <v>40</v>
      </c>
      <c r="F1220" s="1" t="s">
        <v>23535</v>
      </c>
      <c r="G1220" s="14">
        <v>919099699940</v>
      </c>
      <c r="H1220" s="1" t="s">
        <v>8</v>
      </c>
      <c r="I1220" s="1" t="s">
        <v>9</v>
      </c>
      <c r="J1220" s="1" t="s">
        <v>47300</v>
      </c>
      <c r="K1220" s="3" t="s">
        <v>27</v>
      </c>
      <c r="L1220" s="1" t="s">
        <v>24</v>
      </c>
      <c r="M1220" s="3" t="s">
        <v>178</v>
      </c>
      <c r="N1220" s="3" t="s">
        <v>47342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1"/>
      <c r="AA1220" s="1" t="s">
        <v>16</v>
      </c>
      <c r="AB1220" s="3" t="s">
        <v>12</v>
      </c>
      <c r="AC1220" s="23" t="s">
        <v>37782</v>
      </c>
      <c r="AD1220" s="23" t="s">
        <v>39401</v>
      </c>
      <c r="AE1220" t="s">
        <v>35407</v>
      </c>
    </row>
    <row r="1221" spans="1:31" ht="14.25" customHeight="1">
      <c r="A1221" s="1">
        <v>1220</v>
      </c>
      <c r="B1221" s="1" t="s">
        <v>54</v>
      </c>
      <c r="C1221" s="1" t="s">
        <v>6017</v>
      </c>
      <c r="D1221" s="1" t="s">
        <v>4226</v>
      </c>
      <c r="E1221" s="1" t="s">
        <v>36609</v>
      </c>
      <c r="F1221" s="1" t="s">
        <v>23758</v>
      </c>
      <c r="G1221" s="14">
        <v>91496669911</v>
      </c>
      <c r="H1221" s="1" t="s">
        <v>8</v>
      </c>
      <c r="I1221" s="1" t="s">
        <v>9</v>
      </c>
      <c r="J1221" s="1" t="s">
        <v>47300</v>
      </c>
      <c r="K1221" s="3" t="s">
        <v>17</v>
      </c>
      <c r="L1221" s="1" t="s">
        <v>24</v>
      </c>
      <c r="M1221" s="4" t="s">
        <v>42</v>
      </c>
      <c r="N1221" s="3" t="s">
        <v>47342</v>
      </c>
      <c r="O1221" s="3" t="s">
        <v>27</v>
      </c>
      <c r="P1221" s="3" t="s">
        <v>47300</v>
      </c>
      <c r="Q1221" s="3" t="s">
        <v>47344</v>
      </c>
      <c r="R1221" s="3" t="s">
        <v>47300</v>
      </c>
      <c r="S1221" s="3" t="s">
        <v>178</v>
      </c>
      <c r="T1221" s="3" t="s">
        <v>47300</v>
      </c>
      <c r="U1221" s="3" t="s">
        <v>171</v>
      </c>
      <c r="V1221" s="3" t="s">
        <v>47300</v>
      </c>
      <c r="W1221" s="3"/>
      <c r="X1221" s="3"/>
      <c r="Y1221" s="3"/>
      <c r="Z1221" s="1"/>
      <c r="AA1221" s="1" t="s">
        <v>16</v>
      </c>
      <c r="AB1221" s="3" t="s">
        <v>12</v>
      </c>
      <c r="AC1221" s="23" t="s">
        <v>37781</v>
      </c>
      <c r="AD1221" s="23" t="s">
        <v>39402</v>
      </c>
      <c r="AE1221" t="s">
        <v>35407</v>
      </c>
    </row>
    <row r="1222" spans="1:31" ht="14.25" customHeight="1">
      <c r="A1222" s="1">
        <v>1221</v>
      </c>
      <c r="B1222" s="1" t="s">
        <v>54</v>
      </c>
      <c r="C1222" s="1" t="s">
        <v>6195</v>
      </c>
      <c r="D1222" s="1" t="s">
        <v>1867</v>
      </c>
      <c r="E1222" s="1" t="s">
        <v>102</v>
      </c>
      <c r="F1222" s="1" t="s">
        <v>23858</v>
      </c>
      <c r="G1222" s="14">
        <v>91949016160</v>
      </c>
      <c r="H1222" s="1" t="s">
        <v>20</v>
      </c>
      <c r="I1222" s="1" t="s">
        <v>9</v>
      </c>
      <c r="J1222" s="1" t="s">
        <v>47300</v>
      </c>
      <c r="K1222" s="3" t="s">
        <v>27</v>
      </c>
      <c r="L1222" s="1" t="s">
        <v>24</v>
      </c>
      <c r="M1222" s="3" t="s">
        <v>47344</v>
      </c>
      <c r="N1222" s="3" t="s">
        <v>47342</v>
      </c>
      <c r="O1222" s="3" t="s">
        <v>47349</v>
      </c>
      <c r="P1222" s="3" t="s">
        <v>47300</v>
      </c>
      <c r="Q1222" s="3" t="s">
        <v>171</v>
      </c>
      <c r="R1222" s="3" t="s">
        <v>47300</v>
      </c>
      <c r="S1222" s="3"/>
      <c r="T1222" s="3"/>
      <c r="U1222" s="3"/>
      <c r="V1222" s="3"/>
      <c r="W1222" s="3"/>
      <c r="X1222" s="3"/>
      <c r="Y1222" s="3"/>
      <c r="Z1222" s="1"/>
      <c r="AA1222" s="1" t="s">
        <v>16</v>
      </c>
      <c r="AB1222" s="3" t="s">
        <v>12</v>
      </c>
      <c r="AC1222" s="23" t="s">
        <v>37781</v>
      </c>
      <c r="AD1222" s="23" t="s">
        <v>39403</v>
      </c>
      <c r="AE1222" t="s">
        <v>35408</v>
      </c>
    </row>
    <row r="1223" spans="1:31" ht="14.25" customHeight="1">
      <c r="A1223" s="1">
        <v>1222</v>
      </c>
      <c r="B1223" s="9" t="s">
        <v>6</v>
      </c>
      <c r="C1223" s="1" t="s">
        <v>6308</v>
      </c>
      <c r="D1223" s="1" t="s">
        <v>463</v>
      </c>
      <c r="E1223" s="1" t="s">
        <v>139</v>
      </c>
      <c r="F1223" s="1" t="s">
        <v>23917</v>
      </c>
      <c r="G1223" s="14">
        <v>91990990419</v>
      </c>
      <c r="H1223" s="1" t="s">
        <v>20</v>
      </c>
      <c r="I1223" s="1" t="s">
        <v>9</v>
      </c>
      <c r="J1223" s="1" t="s">
        <v>47300</v>
      </c>
      <c r="K1223" s="3" t="s">
        <v>27</v>
      </c>
      <c r="L1223" s="1" t="s">
        <v>24</v>
      </c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1"/>
      <c r="AA1223" s="1" t="s">
        <v>16</v>
      </c>
      <c r="AB1223" s="3" t="s">
        <v>12</v>
      </c>
      <c r="AC1223" s="23" t="s">
        <v>37781</v>
      </c>
      <c r="AD1223" s="23" t="s">
        <v>39404</v>
      </c>
      <c r="AE1223" t="s">
        <v>35402</v>
      </c>
    </row>
    <row r="1224" spans="1:31" ht="14.25" customHeight="1">
      <c r="A1224" s="1">
        <v>1223</v>
      </c>
      <c r="B1224" s="1" t="s">
        <v>54</v>
      </c>
      <c r="C1224" s="1" t="s">
        <v>6436</v>
      </c>
      <c r="D1224" s="1" t="s">
        <v>386</v>
      </c>
      <c r="E1224" s="1" t="s">
        <v>36610</v>
      </c>
      <c r="F1224" s="1" t="s">
        <v>23985</v>
      </c>
      <c r="G1224" s="14">
        <v>91944401666</v>
      </c>
      <c r="H1224" s="1" t="s">
        <v>8</v>
      </c>
      <c r="I1224" s="1" t="s">
        <v>9</v>
      </c>
      <c r="J1224" s="1" t="s">
        <v>47300</v>
      </c>
      <c r="K1224" s="3" t="s">
        <v>27</v>
      </c>
      <c r="L1224" s="1" t="s">
        <v>24</v>
      </c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1"/>
      <c r="AA1224" s="1" t="s">
        <v>16</v>
      </c>
      <c r="AB1224" s="3" t="s">
        <v>12</v>
      </c>
      <c r="AC1224" s="23" t="s">
        <v>37781</v>
      </c>
      <c r="AD1224" s="23" t="s">
        <v>39405</v>
      </c>
      <c r="AE1224" t="s">
        <v>35408</v>
      </c>
    </row>
    <row r="1225" spans="1:31" ht="14.25" customHeight="1">
      <c r="A1225" s="1">
        <v>1224</v>
      </c>
      <c r="B1225" s="1" t="s">
        <v>54</v>
      </c>
      <c r="C1225" s="1" t="s">
        <v>6502</v>
      </c>
      <c r="D1225" s="1" t="s">
        <v>35501</v>
      </c>
      <c r="E1225" s="1" t="s">
        <v>2481</v>
      </c>
      <c r="F1225" s="1" t="s">
        <v>33996</v>
      </c>
      <c r="G1225" s="14">
        <v>9194464606</v>
      </c>
      <c r="H1225" s="1" t="s">
        <v>15</v>
      </c>
      <c r="I1225" s="1" t="s">
        <v>9</v>
      </c>
      <c r="J1225" s="1" t="s">
        <v>47300</v>
      </c>
      <c r="K1225" s="3" t="s">
        <v>27</v>
      </c>
      <c r="L1225" s="1" t="s">
        <v>24</v>
      </c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1"/>
      <c r="AA1225" s="1" t="s">
        <v>16</v>
      </c>
      <c r="AB1225" s="3" t="s">
        <v>12</v>
      </c>
      <c r="AC1225" s="23" t="s">
        <v>37781</v>
      </c>
      <c r="AD1225" s="23" t="s">
        <v>39406</v>
      </c>
      <c r="AE1225" t="s">
        <v>35405</v>
      </c>
    </row>
    <row r="1226" spans="1:31" ht="14.25" customHeight="1">
      <c r="A1226" s="1">
        <v>1225</v>
      </c>
      <c r="B1226" s="1" t="s">
        <v>54</v>
      </c>
      <c r="C1226" s="1" t="s">
        <v>6988</v>
      </c>
      <c r="D1226" s="1" t="s">
        <v>2169</v>
      </c>
      <c r="E1226" s="1" t="s">
        <v>36611</v>
      </c>
      <c r="F1226" s="1" t="s">
        <v>24257</v>
      </c>
      <c r="G1226" s="14">
        <v>91994604000</v>
      </c>
      <c r="H1226" s="1" t="s">
        <v>8</v>
      </c>
      <c r="I1226" s="1" t="s">
        <v>9</v>
      </c>
      <c r="J1226" s="1" t="s">
        <v>47300</v>
      </c>
      <c r="K1226" s="3" t="s">
        <v>42</v>
      </c>
      <c r="L1226" s="1" t="s">
        <v>24</v>
      </c>
      <c r="M1226" s="3" t="s">
        <v>27</v>
      </c>
      <c r="N1226" s="3" t="s">
        <v>47342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1"/>
      <c r="AA1226" s="1" t="s">
        <v>16</v>
      </c>
      <c r="AB1226" s="3" t="s">
        <v>12</v>
      </c>
      <c r="AC1226" s="23" t="s">
        <v>37781</v>
      </c>
      <c r="AD1226" s="23" t="s">
        <v>39407</v>
      </c>
      <c r="AE1226" t="s">
        <v>35407</v>
      </c>
    </row>
    <row r="1227" spans="1:31" ht="14.25" customHeight="1">
      <c r="A1227" s="1">
        <v>1226</v>
      </c>
      <c r="B1227" s="1" t="s">
        <v>54</v>
      </c>
      <c r="C1227" s="1" t="s">
        <v>7025</v>
      </c>
      <c r="D1227" s="1" t="s">
        <v>3494</v>
      </c>
      <c r="E1227" s="1" t="s">
        <v>40</v>
      </c>
      <c r="F1227" s="1" t="s">
        <v>7026</v>
      </c>
      <c r="G1227" s="14">
        <v>91994601494</v>
      </c>
      <c r="H1227" s="1" t="s">
        <v>15</v>
      </c>
      <c r="I1227" s="1" t="s">
        <v>9</v>
      </c>
      <c r="J1227" s="1" t="s">
        <v>47300</v>
      </c>
      <c r="K1227" s="3" t="s">
        <v>63</v>
      </c>
      <c r="L1227" s="1" t="s">
        <v>24</v>
      </c>
      <c r="M1227" s="3" t="s">
        <v>213</v>
      </c>
      <c r="N1227" s="3" t="s">
        <v>47342</v>
      </c>
      <c r="O1227" s="3" t="s">
        <v>17</v>
      </c>
      <c r="P1227" s="3" t="s">
        <v>47300</v>
      </c>
      <c r="Q1227" s="3" t="s">
        <v>42</v>
      </c>
      <c r="R1227" s="3" t="s">
        <v>47300</v>
      </c>
      <c r="S1227" s="3" t="s">
        <v>27</v>
      </c>
      <c r="T1227" s="3" t="s">
        <v>47300</v>
      </c>
      <c r="U1227" s="3" t="s">
        <v>117</v>
      </c>
      <c r="V1227" s="3" t="s">
        <v>47300</v>
      </c>
      <c r="W1227" s="3" t="s">
        <v>178</v>
      </c>
      <c r="X1227" s="3" t="s">
        <v>47300</v>
      </c>
      <c r="Y1227" s="3" t="s">
        <v>171</v>
      </c>
      <c r="Z1227" s="1" t="s">
        <v>47300</v>
      </c>
      <c r="AA1227" s="1" t="s">
        <v>16</v>
      </c>
      <c r="AB1227" s="3" t="s">
        <v>12</v>
      </c>
      <c r="AC1227" s="23" t="s">
        <v>37781</v>
      </c>
      <c r="AD1227" s="23" t="s">
        <v>39408</v>
      </c>
      <c r="AE1227" t="s">
        <v>35405</v>
      </c>
    </row>
    <row r="1228" spans="1:31" ht="14.25" customHeight="1">
      <c r="A1228" s="1">
        <v>1227</v>
      </c>
      <c r="B1228" s="9" t="s">
        <v>6</v>
      </c>
      <c r="C1228" s="1" t="s">
        <v>8201</v>
      </c>
      <c r="D1228" s="1" t="s">
        <v>359</v>
      </c>
      <c r="E1228" s="1" t="s">
        <v>2961</v>
      </c>
      <c r="F1228" s="1" t="s">
        <v>31975</v>
      </c>
      <c r="G1228" s="14">
        <v>91994910490</v>
      </c>
      <c r="H1228" s="1" t="s">
        <v>37</v>
      </c>
      <c r="I1228" s="1" t="s">
        <v>41</v>
      </c>
      <c r="J1228" s="1" t="s">
        <v>47300</v>
      </c>
      <c r="K1228" s="3" t="s">
        <v>117</v>
      </c>
      <c r="L1228" s="1" t="s">
        <v>24</v>
      </c>
      <c r="M1228" s="3" t="s">
        <v>178</v>
      </c>
      <c r="N1228" s="3" t="s">
        <v>47342</v>
      </c>
      <c r="O1228" s="3" t="s">
        <v>171</v>
      </c>
      <c r="P1228" s="3" t="s">
        <v>47300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1"/>
      <c r="AA1228" s="1" t="s">
        <v>16</v>
      </c>
      <c r="AB1228" s="3" t="s">
        <v>12</v>
      </c>
      <c r="AC1228" s="23" t="s">
        <v>37781</v>
      </c>
      <c r="AD1228" s="23" t="s">
        <v>39409</v>
      </c>
      <c r="AE1228" t="s">
        <v>35405</v>
      </c>
    </row>
    <row r="1229" spans="1:31" ht="14.25" customHeight="1">
      <c r="A1229" s="1">
        <v>1228</v>
      </c>
      <c r="B1229" s="9" t="s">
        <v>6</v>
      </c>
      <c r="C1229" s="1" t="s">
        <v>8904</v>
      </c>
      <c r="D1229" s="1" t="s">
        <v>176</v>
      </c>
      <c r="E1229" s="1" t="s">
        <v>40</v>
      </c>
      <c r="F1229" s="1" t="s">
        <v>34232</v>
      </c>
      <c r="G1229" s="14">
        <v>919099009944</v>
      </c>
      <c r="H1229" s="1" t="s">
        <v>20</v>
      </c>
      <c r="I1229" s="1" t="s">
        <v>62</v>
      </c>
      <c r="J1229" s="1" t="s">
        <v>47300</v>
      </c>
      <c r="K1229" s="3" t="s">
        <v>27</v>
      </c>
      <c r="L1229" s="1" t="s">
        <v>24</v>
      </c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1"/>
      <c r="AA1229" s="1" t="s">
        <v>16</v>
      </c>
      <c r="AB1229" s="3" t="s">
        <v>12</v>
      </c>
      <c r="AC1229" s="23" t="s">
        <v>37781</v>
      </c>
      <c r="AD1229" s="23" t="s">
        <v>39410</v>
      </c>
      <c r="AE1229" t="s">
        <v>35405</v>
      </c>
    </row>
    <row r="1230" spans="1:31" ht="14.25" customHeight="1">
      <c r="A1230" s="1">
        <v>1229</v>
      </c>
      <c r="B1230" s="9" t="s">
        <v>6</v>
      </c>
      <c r="C1230" s="1" t="s">
        <v>9057</v>
      </c>
      <c r="D1230" s="1" t="s">
        <v>546</v>
      </c>
      <c r="E1230" s="1" t="s">
        <v>2227</v>
      </c>
      <c r="F1230" s="1" t="s">
        <v>9058</v>
      </c>
      <c r="G1230" s="14">
        <v>9194940694</v>
      </c>
      <c r="H1230" s="1" t="s">
        <v>8</v>
      </c>
      <c r="I1230" s="1" t="s">
        <v>9</v>
      </c>
      <c r="J1230" s="1" t="s">
        <v>47300</v>
      </c>
      <c r="K1230" s="3" t="s">
        <v>27</v>
      </c>
      <c r="L1230" s="1" t="s">
        <v>24</v>
      </c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1"/>
      <c r="AA1230" s="1" t="s">
        <v>16</v>
      </c>
      <c r="AB1230" s="3" t="s">
        <v>12</v>
      </c>
      <c r="AC1230" s="23" t="s">
        <v>37781</v>
      </c>
      <c r="AD1230" s="23" t="s">
        <v>38950</v>
      </c>
      <c r="AE1230" t="s">
        <v>35402</v>
      </c>
    </row>
    <row r="1231" spans="1:31" ht="14.25" customHeight="1">
      <c r="A1231" s="1">
        <v>1230</v>
      </c>
      <c r="B1231" s="1" t="s">
        <v>54</v>
      </c>
      <c r="C1231" s="1" t="s">
        <v>9070</v>
      </c>
      <c r="D1231" s="1" t="s">
        <v>11994</v>
      </c>
      <c r="E1231" s="1" t="s">
        <v>36612</v>
      </c>
      <c r="F1231" s="1" t="s">
        <v>25256</v>
      </c>
      <c r="G1231" s="14">
        <v>919494949641</v>
      </c>
      <c r="H1231" s="1" t="s">
        <v>8</v>
      </c>
      <c r="I1231" s="1" t="s">
        <v>9</v>
      </c>
      <c r="J1231" s="1" t="s">
        <v>47300</v>
      </c>
      <c r="K1231" s="3" t="s">
        <v>17</v>
      </c>
      <c r="L1231" s="1" t="s">
        <v>24</v>
      </c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1"/>
      <c r="AA1231" s="1" t="s">
        <v>11</v>
      </c>
      <c r="AB1231" s="3" t="s">
        <v>56</v>
      </c>
      <c r="AC1231" s="23" t="s">
        <v>37781</v>
      </c>
      <c r="AD1231" s="23" t="s">
        <v>39411</v>
      </c>
      <c r="AE1231" t="s">
        <v>35408</v>
      </c>
    </row>
    <row r="1232" spans="1:31" ht="14.25" customHeight="1">
      <c r="A1232" s="1">
        <v>1231</v>
      </c>
      <c r="B1232" s="1" t="s">
        <v>54</v>
      </c>
      <c r="C1232" s="1" t="s">
        <v>9631</v>
      </c>
      <c r="D1232" s="1" t="s">
        <v>1008</v>
      </c>
      <c r="E1232" s="1" t="s">
        <v>7663</v>
      </c>
      <c r="F1232" s="1" t="s">
        <v>25525</v>
      </c>
      <c r="G1232" s="14">
        <v>919944440011</v>
      </c>
      <c r="H1232" s="1" t="s">
        <v>20</v>
      </c>
      <c r="I1232" s="1" t="s">
        <v>9</v>
      </c>
      <c r="J1232" s="1" t="s">
        <v>47300</v>
      </c>
      <c r="K1232" s="3" t="s">
        <v>27</v>
      </c>
      <c r="L1232" s="1" t="s">
        <v>24</v>
      </c>
      <c r="M1232" s="3" t="s">
        <v>47344</v>
      </c>
      <c r="N1232" s="3" t="s">
        <v>47342</v>
      </c>
      <c r="O1232" s="3" t="s">
        <v>47349</v>
      </c>
      <c r="P1232" s="3" t="s">
        <v>47300</v>
      </c>
      <c r="Q1232" s="3" t="s">
        <v>171</v>
      </c>
      <c r="R1232" s="3" t="s">
        <v>47300</v>
      </c>
      <c r="S1232" s="3"/>
      <c r="T1232" s="3"/>
      <c r="U1232" s="3"/>
      <c r="V1232" s="3"/>
      <c r="W1232" s="3"/>
      <c r="X1232" s="3"/>
      <c r="Y1232" s="3"/>
      <c r="Z1232" s="1"/>
      <c r="AA1232" s="1" t="s">
        <v>16</v>
      </c>
      <c r="AB1232" s="3" t="s">
        <v>12</v>
      </c>
      <c r="AC1232" s="23" t="s">
        <v>37781</v>
      </c>
      <c r="AD1232" s="23" t="s">
        <v>39412</v>
      </c>
      <c r="AE1232" t="s">
        <v>35405</v>
      </c>
    </row>
    <row r="1233" spans="1:31" ht="14.25" customHeight="1">
      <c r="A1233" s="1">
        <v>1232</v>
      </c>
      <c r="B1233" s="1" t="s">
        <v>54</v>
      </c>
      <c r="C1233" s="1" t="s">
        <v>10137</v>
      </c>
      <c r="D1233" s="1" t="s">
        <v>1576</v>
      </c>
      <c r="E1233" s="1" t="s">
        <v>553</v>
      </c>
      <c r="F1233" s="1" t="s">
        <v>32197</v>
      </c>
      <c r="G1233" s="14">
        <v>91961919100</v>
      </c>
      <c r="H1233" s="1" t="s">
        <v>8</v>
      </c>
      <c r="I1233" s="1" t="s">
        <v>9</v>
      </c>
      <c r="J1233" s="1" t="s">
        <v>47300</v>
      </c>
      <c r="K1233" s="3" t="s">
        <v>42</v>
      </c>
      <c r="L1233" s="1" t="s">
        <v>24</v>
      </c>
      <c r="M1233" s="3" t="s">
        <v>27</v>
      </c>
      <c r="N1233" s="3" t="s">
        <v>47342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1"/>
      <c r="AA1233" s="1" t="s">
        <v>16</v>
      </c>
      <c r="AB1233" s="3" t="s">
        <v>12</v>
      </c>
      <c r="AC1233" s="23" t="s">
        <v>37781</v>
      </c>
      <c r="AD1233" s="23" t="s">
        <v>39413</v>
      </c>
      <c r="AE1233" t="s">
        <v>35407</v>
      </c>
    </row>
    <row r="1234" spans="1:31" ht="14.25" customHeight="1">
      <c r="A1234" s="1">
        <v>1233</v>
      </c>
      <c r="B1234" s="9" t="s">
        <v>6</v>
      </c>
      <c r="C1234" s="1" t="s">
        <v>10410</v>
      </c>
      <c r="D1234" s="1" t="s">
        <v>2317</v>
      </c>
      <c r="E1234" s="1" t="s">
        <v>952</v>
      </c>
      <c r="F1234" s="1" t="s">
        <v>25909</v>
      </c>
      <c r="G1234" s="14">
        <v>91994666696</v>
      </c>
      <c r="H1234" s="1" t="s">
        <v>15</v>
      </c>
      <c r="I1234" s="1" t="s">
        <v>9</v>
      </c>
      <c r="J1234" s="1" t="s">
        <v>47300</v>
      </c>
      <c r="K1234" s="3" t="s">
        <v>27</v>
      </c>
      <c r="L1234" s="1" t="s">
        <v>24</v>
      </c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1"/>
      <c r="AA1234" s="1" t="s">
        <v>16</v>
      </c>
      <c r="AB1234" s="3" t="s">
        <v>12</v>
      </c>
      <c r="AC1234" s="23" t="s">
        <v>37781</v>
      </c>
      <c r="AD1234" s="23" t="s">
        <v>39414</v>
      </c>
      <c r="AE1234" t="s">
        <v>35402</v>
      </c>
    </row>
    <row r="1235" spans="1:31" ht="14.25" customHeight="1">
      <c r="A1235" s="1">
        <v>1234</v>
      </c>
      <c r="B1235" s="1" t="s">
        <v>10396</v>
      </c>
      <c r="C1235" s="1" t="s">
        <v>10437</v>
      </c>
      <c r="D1235" s="1" t="s">
        <v>1836</v>
      </c>
      <c r="E1235" s="1" t="s">
        <v>2227</v>
      </c>
      <c r="F1235" s="1" t="s">
        <v>25919</v>
      </c>
      <c r="G1235" s="14">
        <v>91944406161</v>
      </c>
      <c r="H1235" s="1" t="s">
        <v>20</v>
      </c>
      <c r="I1235" s="1" t="s">
        <v>9</v>
      </c>
      <c r="J1235" s="1" t="s">
        <v>47300</v>
      </c>
      <c r="K1235" s="3" t="s">
        <v>27</v>
      </c>
      <c r="L1235" s="1" t="s">
        <v>24</v>
      </c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1"/>
      <c r="AA1235" s="1" t="s">
        <v>16</v>
      </c>
      <c r="AB1235" s="3" t="s">
        <v>12</v>
      </c>
      <c r="AC1235" s="23" t="s">
        <v>37781</v>
      </c>
      <c r="AD1235" s="23" t="s">
        <v>39415</v>
      </c>
      <c r="AE1235" t="s">
        <v>35407</v>
      </c>
    </row>
    <row r="1236" spans="1:31" ht="14.25" customHeight="1">
      <c r="A1236" s="1">
        <v>1235</v>
      </c>
      <c r="B1236" s="1" t="s">
        <v>10396</v>
      </c>
      <c r="C1236" s="1" t="s">
        <v>11239</v>
      </c>
      <c r="D1236" s="1" t="s">
        <v>1447</v>
      </c>
      <c r="E1236" s="1" t="s">
        <v>40</v>
      </c>
      <c r="F1236" s="1" t="s">
        <v>34452</v>
      </c>
      <c r="G1236" s="14">
        <v>91499064494</v>
      </c>
      <c r="H1236" s="1" t="s">
        <v>8</v>
      </c>
      <c r="I1236" s="1" t="s">
        <v>9</v>
      </c>
      <c r="J1236" s="1" t="s">
        <v>47300</v>
      </c>
      <c r="K1236" s="3" t="s">
        <v>27</v>
      </c>
      <c r="L1236" s="1" t="s">
        <v>24</v>
      </c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1"/>
      <c r="AA1236" s="1" t="s">
        <v>16</v>
      </c>
      <c r="AB1236" s="3" t="s">
        <v>12</v>
      </c>
      <c r="AC1236" s="23" t="s">
        <v>37784</v>
      </c>
      <c r="AD1236" s="23" t="s">
        <v>39416</v>
      </c>
      <c r="AE1236" t="s">
        <v>35408</v>
      </c>
    </row>
    <row r="1237" spans="1:31" ht="14.25" customHeight="1">
      <c r="A1237" s="1">
        <v>1236</v>
      </c>
      <c r="B1237" s="1" t="s">
        <v>10396</v>
      </c>
      <c r="C1237" s="1" t="s">
        <v>11406</v>
      </c>
      <c r="D1237" s="1" t="s">
        <v>9649</v>
      </c>
      <c r="E1237" s="1" t="s">
        <v>724</v>
      </c>
      <c r="F1237" s="1" t="s">
        <v>26419</v>
      </c>
      <c r="G1237" s="14">
        <v>91991940014</v>
      </c>
      <c r="H1237" s="1" t="s">
        <v>37</v>
      </c>
      <c r="I1237" s="1" t="s">
        <v>62</v>
      </c>
      <c r="J1237" s="1" t="s">
        <v>47300</v>
      </c>
      <c r="K1237" s="3" t="s">
        <v>42</v>
      </c>
      <c r="L1237" s="1" t="s">
        <v>24</v>
      </c>
      <c r="M1237" s="3" t="s">
        <v>27</v>
      </c>
      <c r="N1237" s="3" t="s">
        <v>47342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1"/>
      <c r="AA1237" s="1" t="s">
        <v>16</v>
      </c>
      <c r="AB1237" s="3" t="s">
        <v>12</v>
      </c>
      <c r="AC1237" s="23" t="s">
        <v>37784</v>
      </c>
      <c r="AD1237" s="23" t="s">
        <v>39417</v>
      </c>
      <c r="AE1237" t="s">
        <v>35408</v>
      </c>
    </row>
    <row r="1238" spans="1:31" ht="14.25" customHeight="1">
      <c r="A1238" s="1">
        <v>1237</v>
      </c>
      <c r="B1238" s="1" t="s">
        <v>10396</v>
      </c>
      <c r="C1238" s="1" t="s">
        <v>11505</v>
      </c>
      <c r="D1238" s="1" t="s">
        <v>230</v>
      </c>
      <c r="E1238" s="1" t="s">
        <v>40</v>
      </c>
      <c r="F1238" s="1" t="s">
        <v>26465</v>
      </c>
      <c r="G1238" s="14">
        <v>919494994</v>
      </c>
      <c r="H1238" s="1" t="s">
        <v>20</v>
      </c>
      <c r="I1238" s="1" t="s">
        <v>9</v>
      </c>
      <c r="J1238" s="1" t="s">
        <v>47300</v>
      </c>
      <c r="K1238" s="3" t="s">
        <v>42</v>
      </c>
      <c r="L1238" s="1" t="s">
        <v>24</v>
      </c>
      <c r="M1238" s="3" t="s">
        <v>27</v>
      </c>
      <c r="N1238" s="3" t="s">
        <v>47342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1"/>
      <c r="AA1238" s="1" t="s">
        <v>16</v>
      </c>
      <c r="AB1238" s="3" t="s">
        <v>12</v>
      </c>
      <c r="AC1238" s="23" t="s">
        <v>37784</v>
      </c>
      <c r="AD1238" s="23" t="s">
        <v>39418</v>
      </c>
      <c r="AE1238" t="s">
        <v>35402</v>
      </c>
    </row>
    <row r="1239" spans="1:31" ht="14.25" customHeight="1">
      <c r="A1239" s="1">
        <v>1238</v>
      </c>
      <c r="B1239" s="1" t="s">
        <v>10396</v>
      </c>
      <c r="C1239" s="1" t="s">
        <v>11640</v>
      </c>
      <c r="D1239" s="1" t="s">
        <v>6932</v>
      </c>
      <c r="E1239" s="1" t="s">
        <v>4752</v>
      </c>
      <c r="F1239" s="1" t="s">
        <v>32359</v>
      </c>
      <c r="G1239" s="14">
        <v>919444049616</v>
      </c>
      <c r="H1239" s="1" t="s">
        <v>20</v>
      </c>
      <c r="I1239" s="1" t="s">
        <v>9</v>
      </c>
      <c r="J1239" s="1" t="s">
        <v>47300</v>
      </c>
      <c r="K1239" s="3" t="s">
        <v>63</v>
      </c>
      <c r="L1239" s="1" t="s">
        <v>24</v>
      </c>
      <c r="M1239" s="3" t="s">
        <v>213</v>
      </c>
      <c r="N1239" s="3" t="s">
        <v>47342</v>
      </c>
      <c r="O1239" s="3" t="s">
        <v>17</v>
      </c>
      <c r="P1239" s="3" t="s">
        <v>47300</v>
      </c>
      <c r="Q1239" s="3" t="s">
        <v>42</v>
      </c>
      <c r="R1239" s="3" t="s">
        <v>47300</v>
      </c>
      <c r="S1239" s="3" t="s">
        <v>27</v>
      </c>
      <c r="T1239" s="3" t="s">
        <v>47300</v>
      </c>
      <c r="U1239" s="3" t="s">
        <v>117</v>
      </c>
      <c r="V1239" s="3" t="s">
        <v>47300</v>
      </c>
      <c r="W1239" s="3" t="s">
        <v>178</v>
      </c>
      <c r="X1239" s="3" t="s">
        <v>47300</v>
      </c>
      <c r="Y1239" s="3" t="s">
        <v>171</v>
      </c>
      <c r="Z1239" s="1" t="s">
        <v>47300</v>
      </c>
      <c r="AA1239" s="1" t="s">
        <v>16</v>
      </c>
      <c r="AB1239" s="3" t="s">
        <v>12</v>
      </c>
      <c r="AC1239" s="23" t="s">
        <v>37784</v>
      </c>
      <c r="AD1239" s="23" t="s">
        <v>39419</v>
      </c>
      <c r="AE1239" t="s">
        <v>35405</v>
      </c>
    </row>
    <row r="1240" spans="1:31" ht="14.25" customHeight="1">
      <c r="A1240" s="1">
        <v>1239</v>
      </c>
      <c r="B1240" s="9" t="s">
        <v>6</v>
      </c>
      <c r="C1240" s="1" t="s">
        <v>12390</v>
      </c>
      <c r="D1240" s="1" t="s">
        <v>359</v>
      </c>
      <c r="E1240" s="1" t="s">
        <v>12391</v>
      </c>
      <c r="F1240" s="1" t="s">
        <v>32433</v>
      </c>
      <c r="G1240" s="14">
        <v>91946161099</v>
      </c>
      <c r="H1240" s="1" t="s">
        <v>20</v>
      </c>
      <c r="I1240" s="1" t="s">
        <v>9</v>
      </c>
      <c r="J1240" s="1" t="s">
        <v>47300</v>
      </c>
      <c r="K1240" s="3" t="s">
        <v>178</v>
      </c>
      <c r="L1240" s="1" t="s">
        <v>24</v>
      </c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1"/>
      <c r="AA1240" s="1" t="s">
        <v>16</v>
      </c>
      <c r="AB1240" s="3" t="s">
        <v>12</v>
      </c>
      <c r="AC1240" s="23" t="s">
        <v>37784</v>
      </c>
      <c r="AD1240" s="23" t="s">
        <v>39420</v>
      </c>
      <c r="AE1240" t="s">
        <v>35405</v>
      </c>
    </row>
    <row r="1241" spans="1:31" ht="14.25" customHeight="1">
      <c r="A1241" s="1">
        <v>1240</v>
      </c>
      <c r="B1241" s="9" t="s">
        <v>6</v>
      </c>
      <c r="C1241" s="1" t="s">
        <v>12420</v>
      </c>
      <c r="D1241" s="1" t="s">
        <v>1957</v>
      </c>
      <c r="E1241" s="1" t="s">
        <v>40</v>
      </c>
      <c r="F1241" s="1" t="s">
        <v>26938</v>
      </c>
      <c r="G1241" s="14">
        <v>919016694691</v>
      </c>
      <c r="H1241" s="1" t="s">
        <v>8</v>
      </c>
      <c r="I1241" s="1" t="s">
        <v>107</v>
      </c>
      <c r="J1241" s="1" t="s">
        <v>47300</v>
      </c>
      <c r="K1241" s="3" t="s">
        <v>27</v>
      </c>
      <c r="L1241" s="1" t="s">
        <v>24</v>
      </c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1"/>
      <c r="AA1241" s="1" t="s">
        <v>16</v>
      </c>
      <c r="AB1241" s="3" t="s">
        <v>12</v>
      </c>
      <c r="AC1241" s="23" t="s">
        <v>37784</v>
      </c>
      <c r="AD1241" s="23" t="s">
        <v>39421</v>
      </c>
      <c r="AE1241" t="s">
        <v>35402</v>
      </c>
    </row>
    <row r="1242" spans="1:31" ht="14.25" customHeight="1">
      <c r="A1242" s="1">
        <v>1241</v>
      </c>
      <c r="B1242" s="1" t="s">
        <v>10396</v>
      </c>
      <c r="C1242" s="1" t="s">
        <v>12440</v>
      </c>
      <c r="D1242" s="1" t="s">
        <v>35502</v>
      </c>
      <c r="E1242" s="1" t="s">
        <v>40</v>
      </c>
      <c r="F1242" s="1" t="s">
        <v>32440</v>
      </c>
      <c r="G1242" s="14">
        <v>9144449494</v>
      </c>
      <c r="H1242" s="1" t="s">
        <v>15</v>
      </c>
      <c r="I1242" s="1" t="s">
        <v>9</v>
      </c>
      <c r="J1242" s="1" t="s">
        <v>47300</v>
      </c>
      <c r="K1242" s="3" t="s">
        <v>42</v>
      </c>
      <c r="L1242" s="1" t="s">
        <v>24</v>
      </c>
      <c r="M1242" s="3" t="s">
        <v>27</v>
      </c>
      <c r="N1242" s="3" t="s">
        <v>47342</v>
      </c>
      <c r="O1242" s="3" t="s">
        <v>117</v>
      </c>
      <c r="P1242" s="3" t="s">
        <v>47300</v>
      </c>
      <c r="Q1242" s="3" t="s">
        <v>178</v>
      </c>
      <c r="R1242" s="3" t="s">
        <v>47300</v>
      </c>
      <c r="S1242" s="3" t="s">
        <v>171</v>
      </c>
      <c r="T1242" s="3" t="s">
        <v>47300</v>
      </c>
      <c r="U1242" s="3"/>
      <c r="V1242" s="3"/>
      <c r="W1242" s="3"/>
      <c r="X1242" s="3"/>
      <c r="Y1242" s="3"/>
      <c r="Z1242" s="1"/>
      <c r="AA1242" s="1" t="s">
        <v>16</v>
      </c>
      <c r="AB1242" s="3" t="s">
        <v>12</v>
      </c>
      <c r="AC1242" s="23" t="s">
        <v>37784</v>
      </c>
      <c r="AD1242" s="23" t="s">
        <v>39422</v>
      </c>
      <c r="AE1242" t="s">
        <v>35407</v>
      </c>
    </row>
    <row r="1243" spans="1:31" ht="14.25" customHeight="1">
      <c r="A1243" s="1">
        <v>1242</v>
      </c>
      <c r="B1243" s="9" t="s">
        <v>6</v>
      </c>
      <c r="C1243" s="1" t="s">
        <v>13477</v>
      </c>
      <c r="D1243" s="1" t="s">
        <v>2600</v>
      </c>
      <c r="E1243" s="1" t="s">
        <v>40</v>
      </c>
      <c r="F1243" s="1" t="s">
        <v>27568</v>
      </c>
      <c r="G1243" s="14">
        <v>919016444600</v>
      </c>
      <c r="H1243" s="1" t="s">
        <v>8</v>
      </c>
      <c r="I1243" s="1" t="s">
        <v>62</v>
      </c>
      <c r="J1243" s="1" t="s">
        <v>47300</v>
      </c>
      <c r="K1243" s="3" t="s">
        <v>27</v>
      </c>
      <c r="L1243" s="1" t="s">
        <v>24</v>
      </c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1"/>
      <c r="AA1243" s="1" t="s">
        <v>16</v>
      </c>
      <c r="AB1243" s="3" t="s">
        <v>12</v>
      </c>
      <c r="AC1243" s="23" t="s">
        <v>37785</v>
      </c>
      <c r="AD1243" s="23" t="s">
        <v>39423</v>
      </c>
      <c r="AE1243" t="s">
        <v>35402</v>
      </c>
    </row>
    <row r="1244" spans="1:31" ht="14.25" customHeight="1">
      <c r="A1244" s="1">
        <v>1243</v>
      </c>
      <c r="B1244" s="9" t="s">
        <v>6</v>
      </c>
      <c r="C1244" s="1" t="s">
        <v>13558</v>
      </c>
      <c r="D1244" s="1" t="s">
        <v>2530</v>
      </c>
      <c r="E1244" s="1" t="s">
        <v>139</v>
      </c>
      <c r="F1244" s="1" t="s">
        <v>27605</v>
      </c>
      <c r="G1244" s="14">
        <v>9149466699</v>
      </c>
      <c r="H1244" s="1" t="s">
        <v>46</v>
      </c>
      <c r="I1244" s="1" t="s">
        <v>9</v>
      </c>
      <c r="J1244" s="1" t="s">
        <v>47300</v>
      </c>
      <c r="K1244" s="3" t="s">
        <v>178</v>
      </c>
      <c r="L1244" s="1" t="s">
        <v>24</v>
      </c>
      <c r="M1244" s="3" t="s">
        <v>171</v>
      </c>
      <c r="N1244" s="3" t="s">
        <v>47342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1"/>
      <c r="AA1244" s="1" t="s">
        <v>16</v>
      </c>
      <c r="AB1244" s="3" t="s">
        <v>12</v>
      </c>
      <c r="AC1244" s="23" t="s">
        <v>37792</v>
      </c>
      <c r="AD1244" s="23" t="s">
        <v>39424</v>
      </c>
      <c r="AE1244" t="s">
        <v>35405</v>
      </c>
    </row>
    <row r="1245" spans="1:31" ht="14.25" customHeight="1">
      <c r="A1245" s="1">
        <v>1244</v>
      </c>
      <c r="B1245" s="9" t="s">
        <v>6</v>
      </c>
      <c r="C1245" s="1" t="s">
        <v>13743</v>
      </c>
      <c r="D1245" s="1" t="s">
        <v>2359</v>
      </c>
      <c r="E1245" s="1" t="s">
        <v>40</v>
      </c>
      <c r="F1245" s="1" t="s">
        <v>27684</v>
      </c>
      <c r="G1245" s="14">
        <v>919904444464</v>
      </c>
      <c r="H1245" s="1" t="s">
        <v>15</v>
      </c>
      <c r="I1245" s="1" t="s">
        <v>9</v>
      </c>
      <c r="J1245" s="1" t="s">
        <v>47300</v>
      </c>
      <c r="K1245" s="3" t="s">
        <v>117</v>
      </c>
      <c r="L1245" s="1" t="s">
        <v>24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1"/>
      <c r="AA1245" s="1" t="s">
        <v>16</v>
      </c>
      <c r="AB1245" s="3" t="s">
        <v>12</v>
      </c>
      <c r="AC1245" s="23" t="s">
        <v>37793</v>
      </c>
      <c r="AD1245" s="23" t="s">
        <v>39425</v>
      </c>
      <c r="AE1245" t="s">
        <v>35405</v>
      </c>
    </row>
    <row r="1246" spans="1:31" ht="14.25" customHeight="1">
      <c r="A1246" s="1">
        <v>1245</v>
      </c>
      <c r="B1246" s="9" t="s">
        <v>6</v>
      </c>
      <c r="C1246" s="1" t="s">
        <v>13769</v>
      </c>
      <c r="D1246" s="1" t="s">
        <v>1046</v>
      </c>
      <c r="E1246" s="1" t="s">
        <v>3154</v>
      </c>
      <c r="F1246" s="1" t="s">
        <v>27696</v>
      </c>
      <c r="G1246" s="14">
        <v>91966416449</v>
      </c>
      <c r="H1246" s="1" t="s">
        <v>46</v>
      </c>
      <c r="I1246" s="1" t="s">
        <v>9</v>
      </c>
      <c r="J1246" s="1" t="s">
        <v>47300</v>
      </c>
      <c r="K1246" s="3" t="s">
        <v>117</v>
      </c>
      <c r="L1246" s="1" t="s">
        <v>24</v>
      </c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1"/>
      <c r="AA1246" s="1" t="s">
        <v>16</v>
      </c>
      <c r="AB1246" s="3" t="s">
        <v>12</v>
      </c>
      <c r="AC1246" s="23" t="s">
        <v>37793</v>
      </c>
      <c r="AD1246" s="23" t="s">
        <v>39426</v>
      </c>
      <c r="AE1246" t="s">
        <v>35407</v>
      </c>
    </row>
    <row r="1247" spans="1:31" ht="14.25" customHeight="1">
      <c r="A1247" s="1">
        <v>1246</v>
      </c>
      <c r="B1247" s="9" t="s">
        <v>6</v>
      </c>
      <c r="C1247" s="1" t="s">
        <v>13829</v>
      </c>
      <c r="D1247" s="1" t="s">
        <v>727</v>
      </c>
      <c r="E1247" s="1" t="s">
        <v>447</v>
      </c>
      <c r="F1247" s="1" t="s">
        <v>27720</v>
      </c>
      <c r="G1247" s="14">
        <v>919696646</v>
      </c>
      <c r="H1247" s="1" t="s">
        <v>37</v>
      </c>
      <c r="I1247" s="1" t="s">
        <v>9</v>
      </c>
      <c r="J1247" s="1" t="s">
        <v>47300</v>
      </c>
      <c r="K1247" s="3" t="s">
        <v>27</v>
      </c>
      <c r="L1247" s="1" t="s">
        <v>24</v>
      </c>
      <c r="M1247" s="3" t="s">
        <v>47344</v>
      </c>
      <c r="N1247" s="3" t="s">
        <v>47342</v>
      </c>
      <c r="O1247" s="3" t="s">
        <v>47349</v>
      </c>
      <c r="P1247" s="3" t="s">
        <v>47300</v>
      </c>
      <c r="Q1247" s="3" t="s">
        <v>171</v>
      </c>
      <c r="R1247" s="3" t="s">
        <v>47300</v>
      </c>
      <c r="S1247" s="3"/>
      <c r="T1247" s="3"/>
      <c r="U1247" s="3"/>
      <c r="V1247" s="3"/>
      <c r="W1247" s="3"/>
      <c r="X1247" s="3"/>
      <c r="Y1247" s="3"/>
      <c r="Z1247" s="1"/>
      <c r="AA1247" s="1" t="s">
        <v>16</v>
      </c>
      <c r="AB1247" s="3" t="s">
        <v>12</v>
      </c>
      <c r="AC1247" s="23" t="s">
        <v>37795</v>
      </c>
      <c r="AD1247" s="23" t="s">
        <v>39427</v>
      </c>
      <c r="AE1247" t="s">
        <v>35407</v>
      </c>
    </row>
    <row r="1248" spans="1:31" ht="14.25" customHeight="1">
      <c r="A1248" s="1">
        <v>1247</v>
      </c>
      <c r="B1248" s="9" t="s">
        <v>6</v>
      </c>
      <c r="C1248" s="1" t="s">
        <v>13404</v>
      </c>
      <c r="D1248" s="1" t="s">
        <v>39</v>
      </c>
      <c r="E1248" s="1" t="s">
        <v>13879</v>
      </c>
      <c r="F1248" s="1" t="s">
        <v>32596</v>
      </c>
      <c r="G1248" s="14">
        <v>9169000919</v>
      </c>
      <c r="H1248" s="1" t="s">
        <v>15</v>
      </c>
      <c r="I1248" s="1" t="s">
        <v>9</v>
      </c>
      <c r="J1248" s="1" t="s">
        <v>47295</v>
      </c>
      <c r="K1248" s="3" t="s">
        <v>63</v>
      </c>
      <c r="L1248" s="1" t="s">
        <v>24</v>
      </c>
      <c r="M1248" s="3" t="s">
        <v>213</v>
      </c>
      <c r="N1248" s="3" t="s">
        <v>47325</v>
      </c>
      <c r="O1248" s="3" t="s">
        <v>17</v>
      </c>
      <c r="P1248" s="3" t="s">
        <v>34</v>
      </c>
      <c r="Q1248" s="3" t="s">
        <v>42</v>
      </c>
      <c r="R1248" s="3" t="s">
        <v>10</v>
      </c>
      <c r="S1248" s="3" t="s">
        <v>27</v>
      </c>
      <c r="T1248" s="3" t="s">
        <v>70</v>
      </c>
      <c r="U1248" s="3" t="s">
        <v>117</v>
      </c>
      <c r="V1248" s="3" t="s">
        <v>50</v>
      </c>
      <c r="W1248" s="3" t="s">
        <v>178</v>
      </c>
      <c r="X1248" s="3" t="s">
        <v>47351</v>
      </c>
      <c r="Y1248" s="3" t="s">
        <v>171</v>
      </c>
      <c r="Z1248" s="1" t="s">
        <v>47350</v>
      </c>
      <c r="AA1248" s="1" t="s">
        <v>16</v>
      </c>
      <c r="AB1248" s="3" t="s">
        <v>12</v>
      </c>
      <c r="AC1248" s="23" t="s">
        <v>37785</v>
      </c>
      <c r="AD1248" s="23" t="s">
        <v>39428</v>
      </c>
      <c r="AE1248" t="s">
        <v>35407</v>
      </c>
    </row>
    <row r="1249" spans="1:31" ht="14.25" customHeight="1">
      <c r="A1249" s="1">
        <v>1248</v>
      </c>
      <c r="B1249" s="9" t="s">
        <v>6</v>
      </c>
      <c r="C1249" s="1" t="s">
        <v>3690</v>
      </c>
      <c r="D1249" s="1" t="s">
        <v>2205</v>
      </c>
      <c r="E1249" s="1" t="s">
        <v>3691</v>
      </c>
      <c r="F1249" s="1" t="s">
        <v>31478</v>
      </c>
      <c r="G1249" s="14">
        <v>919449499906</v>
      </c>
      <c r="H1249" s="1" t="s">
        <v>8</v>
      </c>
      <c r="I1249" s="1" t="s">
        <v>9</v>
      </c>
      <c r="J1249" s="1" t="s">
        <v>47298</v>
      </c>
      <c r="K1249" s="3" t="s">
        <v>63</v>
      </c>
      <c r="L1249" s="1" t="s">
        <v>24</v>
      </c>
      <c r="M1249" s="3" t="s">
        <v>213</v>
      </c>
      <c r="N1249" s="3" t="s">
        <v>34</v>
      </c>
      <c r="O1249" s="3" t="s">
        <v>17</v>
      </c>
      <c r="P1249" s="3" t="s">
        <v>50</v>
      </c>
      <c r="Q1249" s="3" t="s">
        <v>42</v>
      </c>
      <c r="R1249" s="3" t="s">
        <v>70</v>
      </c>
      <c r="S1249" s="3" t="s">
        <v>27</v>
      </c>
      <c r="T1249" s="3" t="s">
        <v>47351</v>
      </c>
      <c r="U1249" s="3" t="s">
        <v>117</v>
      </c>
      <c r="V1249" s="3" t="s">
        <v>47298</v>
      </c>
      <c r="W1249" s="3" t="s">
        <v>178</v>
      </c>
      <c r="X1249" s="3" t="s">
        <v>47298</v>
      </c>
      <c r="Y1249" s="3" t="s">
        <v>171</v>
      </c>
      <c r="Z1249" s="1" t="s">
        <v>47298</v>
      </c>
      <c r="AA1249" s="1" t="s">
        <v>16</v>
      </c>
      <c r="AB1249" s="3" t="s">
        <v>12</v>
      </c>
      <c r="AC1249" s="23" t="s">
        <v>37782</v>
      </c>
      <c r="AD1249" s="23" t="s">
        <v>39429</v>
      </c>
      <c r="AE1249" t="s">
        <v>35405</v>
      </c>
    </row>
    <row r="1250" spans="1:31" ht="14.25" customHeight="1">
      <c r="A1250" s="1">
        <v>1249</v>
      </c>
      <c r="B1250" s="9" t="s">
        <v>6</v>
      </c>
      <c r="C1250" s="1" t="s">
        <v>3611</v>
      </c>
      <c r="D1250" s="1" t="s">
        <v>328</v>
      </c>
      <c r="E1250" s="1" t="s">
        <v>36613</v>
      </c>
      <c r="F1250" s="1" t="s">
        <v>22580</v>
      </c>
      <c r="G1250" s="14">
        <v>91964400664</v>
      </c>
      <c r="H1250" s="1" t="s">
        <v>8</v>
      </c>
      <c r="I1250" s="1" t="s">
        <v>9</v>
      </c>
      <c r="J1250" s="1" t="s">
        <v>47295</v>
      </c>
      <c r="K1250" s="3" t="s">
        <v>42</v>
      </c>
      <c r="L1250" s="1" t="s">
        <v>24</v>
      </c>
      <c r="M1250" s="3" t="s">
        <v>47344</v>
      </c>
      <c r="N1250" s="3" t="s">
        <v>34</v>
      </c>
      <c r="O1250" s="3" t="s">
        <v>47349</v>
      </c>
      <c r="P1250" s="3" t="s">
        <v>47325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1"/>
      <c r="AA1250" s="1" t="s">
        <v>16</v>
      </c>
      <c r="AB1250" s="3" t="s">
        <v>12</v>
      </c>
      <c r="AC1250" s="23" t="s">
        <v>37782</v>
      </c>
      <c r="AD1250" s="23" t="s">
        <v>39430</v>
      </c>
      <c r="AE1250" t="s">
        <v>35407</v>
      </c>
    </row>
    <row r="1251" spans="1:31" ht="14.25" customHeight="1">
      <c r="A1251" s="1">
        <v>1250</v>
      </c>
      <c r="B1251" s="9" t="s">
        <v>6</v>
      </c>
      <c r="C1251" s="1" t="s">
        <v>12175</v>
      </c>
      <c r="D1251" s="1" t="s">
        <v>12176</v>
      </c>
      <c r="E1251" s="1" t="s">
        <v>40</v>
      </c>
      <c r="F1251" s="1" t="s">
        <v>32410</v>
      </c>
      <c r="G1251" s="14">
        <v>9199400466</v>
      </c>
      <c r="H1251" s="1" t="s">
        <v>37</v>
      </c>
      <c r="I1251" s="1" t="s">
        <v>41</v>
      </c>
      <c r="J1251" s="1" t="s">
        <v>47298</v>
      </c>
      <c r="K1251" s="3" t="s">
        <v>42</v>
      </c>
      <c r="L1251" s="1" t="s">
        <v>24</v>
      </c>
      <c r="M1251" s="3" t="s">
        <v>27</v>
      </c>
      <c r="N1251" s="3" t="s">
        <v>34</v>
      </c>
      <c r="O1251" s="3" t="s">
        <v>47349</v>
      </c>
      <c r="P1251" s="3" t="s">
        <v>47298</v>
      </c>
      <c r="Q1251" s="3"/>
      <c r="R1251" s="3"/>
      <c r="S1251" s="3"/>
      <c r="T1251" s="3"/>
      <c r="U1251" s="3"/>
      <c r="V1251" s="3"/>
      <c r="W1251" s="3"/>
      <c r="X1251" s="3"/>
      <c r="Y1251" s="3"/>
      <c r="Z1251" s="1"/>
      <c r="AA1251" s="1" t="s">
        <v>16</v>
      </c>
      <c r="AB1251" s="3" t="s">
        <v>12</v>
      </c>
      <c r="AC1251" s="23" t="s">
        <v>37784</v>
      </c>
      <c r="AD1251" s="23" t="s">
        <v>39431</v>
      </c>
    </row>
    <row r="1252" spans="1:31" ht="14.25" customHeight="1">
      <c r="A1252" s="1">
        <v>1251</v>
      </c>
      <c r="B1252" s="9" t="s">
        <v>6</v>
      </c>
      <c r="C1252" s="1" t="s">
        <v>12574</v>
      </c>
      <c r="D1252" s="1" t="s">
        <v>1410</v>
      </c>
      <c r="E1252" s="1" t="s">
        <v>40</v>
      </c>
      <c r="F1252" s="1" t="s">
        <v>27004</v>
      </c>
      <c r="G1252" s="14">
        <v>919994904401</v>
      </c>
      <c r="H1252" s="1" t="s">
        <v>8</v>
      </c>
      <c r="I1252" s="1" t="s">
        <v>9</v>
      </c>
      <c r="J1252" s="1" t="s">
        <v>47298</v>
      </c>
      <c r="K1252" s="3" t="s">
        <v>42</v>
      </c>
      <c r="L1252" s="1" t="s">
        <v>24</v>
      </c>
      <c r="M1252" s="3" t="s">
        <v>171</v>
      </c>
      <c r="N1252" s="3" t="s">
        <v>34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1"/>
      <c r="AA1252" s="1" t="s">
        <v>16</v>
      </c>
      <c r="AB1252" s="3" t="s">
        <v>12</v>
      </c>
      <c r="AC1252" s="23" t="s">
        <v>37784</v>
      </c>
      <c r="AD1252" s="23" t="s">
        <v>39432</v>
      </c>
    </row>
    <row r="1253" spans="1:31" ht="14.25" customHeight="1">
      <c r="A1253" s="1">
        <v>1252</v>
      </c>
      <c r="B1253" s="9" t="s">
        <v>6</v>
      </c>
      <c r="C1253" s="1" t="s">
        <v>13612</v>
      </c>
      <c r="D1253" s="1" t="s">
        <v>2046</v>
      </c>
      <c r="E1253" s="1" t="s">
        <v>13613</v>
      </c>
      <c r="F1253" s="1" t="s">
        <v>32624</v>
      </c>
      <c r="G1253" s="14">
        <v>919994964999</v>
      </c>
      <c r="H1253" s="1" t="s">
        <v>37</v>
      </c>
      <c r="I1253" s="1" t="s">
        <v>9</v>
      </c>
      <c r="J1253" s="1" t="s">
        <v>47298</v>
      </c>
      <c r="K1253" s="3" t="s">
        <v>17</v>
      </c>
      <c r="L1253" s="1" t="s">
        <v>24</v>
      </c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1"/>
      <c r="AA1253" s="1" t="s">
        <v>11</v>
      </c>
      <c r="AB1253" s="3" t="s">
        <v>274</v>
      </c>
      <c r="AC1253" s="23" t="s">
        <v>37792</v>
      </c>
      <c r="AD1253" s="23" t="s">
        <v>39433</v>
      </c>
    </row>
    <row r="1254" spans="1:31" ht="14.25" customHeight="1">
      <c r="A1254" s="1">
        <v>1253</v>
      </c>
      <c r="B1254" s="9" t="s">
        <v>6</v>
      </c>
      <c r="C1254" s="1" t="s">
        <v>13648</v>
      </c>
      <c r="D1254" s="1" t="s">
        <v>1678</v>
      </c>
      <c r="E1254" s="1" t="s">
        <v>40</v>
      </c>
      <c r="F1254" s="1" t="s">
        <v>27642</v>
      </c>
      <c r="G1254" s="14">
        <v>91966406149</v>
      </c>
      <c r="H1254" s="1" t="s">
        <v>132</v>
      </c>
      <c r="I1254" s="1" t="s">
        <v>62</v>
      </c>
      <c r="J1254" s="1" t="s">
        <v>47310</v>
      </c>
      <c r="K1254" s="3" t="s">
        <v>42</v>
      </c>
      <c r="L1254" s="1" t="s">
        <v>24</v>
      </c>
      <c r="M1254" s="3" t="s">
        <v>27</v>
      </c>
      <c r="N1254" s="3" t="s">
        <v>70</v>
      </c>
      <c r="O1254" s="3" t="s">
        <v>117</v>
      </c>
      <c r="P1254" s="3" t="s">
        <v>50</v>
      </c>
      <c r="Q1254" s="3" t="s">
        <v>178</v>
      </c>
      <c r="R1254" s="3" t="s">
        <v>47351</v>
      </c>
      <c r="S1254" s="3" t="s">
        <v>171</v>
      </c>
      <c r="T1254" s="3" t="s">
        <v>47310</v>
      </c>
      <c r="U1254" s="3"/>
      <c r="V1254" s="3"/>
      <c r="W1254" s="3"/>
      <c r="X1254" s="3"/>
      <c r="Y1254" s="3"/>
      <c r="Z1254" s="1"/>
      <c r="AA1254" s="1" t="s">
        <v>16</v>
      </c>
      <c r="AB1254" s="3" t="s">
        <v>12</v>
      </c>
      <c r="AC1254" s="23" t="s">
        <v>37786</v>
      </c>
      <c r="AD1254" s="23" t="s">
        <v>39434</v>
      </c>
      <c r="AE1254" t="s">
        <v>35405</v>
      </c>
    </row>
    <row r="1255" spans="1:31" ht="14.25" customHeight="1">
      <c r="A1255" s="1">
        <v>1254</v>
      </c>
      <c r="B1255" s="9" t="s">
        <v>6</v>
      </c>
      <c r="C1255" s="1" t="s">
        <v>4120</v>
      </c>
      <c r="D1255" s="1" t="s">
        <v>846</v>
      </c>
      <c r="E1255" s="1" t="s">
        <v>746</v>
      </c>
      <c r="F1255" s="1" t="s">
        <v>33760</v>
      </c>
      <c r="G1255" s="14">
        <v>914460144999</v>
      </c>
      <c r="H1255" s="1" t="s">
        <v>8</v>
      </c>
      <c r="I1255" s="1" t="s">
        <v>62</v>
      </c>
      <c r="J1255" s="1" t="s">
        <v>47310</v>
      </c>
      <c r="K1255" s="3" t="s">
        <v>42</v>
      </c>
      <c r="L1255" s="1" t="s">
        <v>24</v>
      </c>
      <c r="M1255" s="3" t="s">
        <v>27</v>
      </c>
      <c r="N1255" s="3" t="s">
        <v>70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1"/>
      <c r="AA1255" s="1" t="s">
        <v>16</v>
      </c>
      <c r="AB1255" s="3" t="s">
        <v>12</v>
      </c>
      <c r="AC1255" s="23" t="s">
        <v>37782</v>
      </c>
      <c r="AD1255" s="23" t="s">
        <v>39435</v>
      </c>
      <c r="AE1255" t="s">
        <v>35407</v>
      </c>
    </row>
    <row r="1256" spans="1:31" ht="14.25" customHeight="1">
      <c r="A1256" s="1">
        <v>1255</v>
      </c>
      <c r="B1256" s="9" t="s">
        <v>6</v>
      </c>
      <c r="C1256" s="1" t="s">
        <v>13784</v>
      </c>
      <c r="D1256" s="1" t="s">
        <v>5189</v>
      </c>
      <c r="E1256" s="1" t="s">
        <v>139</v>
      </c>
      <c r="F1256" s="1" t="s">
        <v>32650</v>
      </c>
      <c r="G1256" s="14">
        <v>919444010669</v>
      </c>
      <c r="H1256" s="1" t="s">
        <v>8</v>
      </c>
      <c r="I1256" s="1" t="s">
        <v>9</v>
      </c>
      <c r="J1256" s="1" t="s">
        <v>47310</v>
      </c>
      <c r="K1256" s="3" t="s">
        <v>17</v>
      </c>
      <c r="L1256" s="1" t="s">
        <v>24</v>
      </c>
      <c r="M1256" s="4" t="s">
        <v>42</v>
      </c>
      <c r="N1256" s="3" t="s">
        <v>70</v>
      </c>
      <c r="O1256" s="3" t="s">
        <v>27</v>
      </c>
      <c r="P1256" s="3" t="s">
        <v>47350</v>
      </c>
      <c r="Q1256" s="3"/>
      <c r="R1256" s="3"/>
      <c r="S1256" s="3"/>
      <c r="T1256" s="3"/>
      <c r="U1256" s="3"/>
      <c r="V1256" s="3"/>
      <c r="W1256" s="3"/>
      <c r="X1256" s="3"/>
      <c r="Y1256" s="3"/>
      <c r="Z1256" s="1"/>
      <c r="AA1256" s="1" t="s">
        <v>16</v>
      </c>
      <c r="AB1256" s="3" t="s">
        <v>12</v>
      </c>
      <c r="AC1256" s="23" t="s">
        <v>37793</v>
      </c>
      <c r="AD1256" s="23" t="s">
        <v>39436</v>
      </c>
      <c r="AE1256" t="s">
        <v>35408</v>
      </c>
    </row>
    <row r="1257" spans="1:31" ht="14.25" customHeight="1">
      <c r="A1257" s="1">
        <v>1256</v>
      </c>
      <c r="B1257" s="9" t="s">
        <v>6</v>
      </c>
      <c r="C1257" s="1" t="s">
        <v>21</v>
      </c>
      <c r="D1257" s="1" t="s">
        <v>22</v>
      </c>
      <c r="E1257" s="1" t="s">
        <v>23</v>
      </c>
      <c r="F1257" s="1" t="s">
        <v>20983</v>
      </c>
      <c r="G1257" s="14">
        <v>9196946499</v>
      </c>
      <c r="H1257" s="1" t="s">
        <v>15</v>
      </c>
      <c r="I1257" s="1" t="s">
        <v>9</v>
      </c>
      <c r="J1257" s="1" t="s">
        <v>24</v>
      </c>
      <c r="K1257" s="3" t="s">
        <v>42</v>
      </c>
      <c r="L1257" s="1" t="s">
        <v>24</v>
      </c>
      <c r="M1257" s="3" t="s">
        <v>27</v>
      </c>
      <c r="N1257" s="3" t="s">
        <v>47339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1"/>
      <c r="AA1257" s="1" t="s">
        <v>16</v>
      </c>
      <c r="AB1257" s="3" t="s">
        <v>12</v>
      </c>
      <c r="AC1257" s="23" t="s">
        <v>37794</v>
      </c>
      <c r="AD1257" s="23" t="s">
        <v>39437</v>
      </c>
      <c r="AE1257" t="s">
        <v>35405</v>
      </c>
    </row>
    <row r="1258" spans="1:31" ht="14.25" customHeight="1">
      <c r="A1258" s="1">
        <v>1257</v>
      </c>
      <c r="B1258" s="9" t="s">
        <v>6</v>
      </c>
      <c r="C1258" s="1" t="s">
        <v>25</v>
      </c>
      <c r="D1258" s="1" t="s">
        <v>9949</v>
      </c>
      <c r="E1258" s="1" t="s">
        <v>84</v>
      </c>
      <c r="F1258" s="1" t="s">
        <v>26</v>
      </c>
      <c r="G1258" s="14">
        <v>919604004</v>
      </c>
      <c r="H1258" s="1" t="s">
        <v>20</v>
      </c>
      <c r="I1258" s="1" t="s">
        <v>9</v>
      </c>
      <c r="J1258" s="1" t="s">
        <v>24</v>
      </c>
      <c r="K1258" s="3" t="s">
        <v>27</v>
      </c>
      <c r="L1258" s="1" t="s">
        <v>24</v>
      </c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1"/>
      <c r="AA1258" s="1" t="s">
        <v>16</v>
      </c>
      <c r="AB1258" s="3" t="s">
        <v>12</v>
      </c>
      <c r="AC1258" s="23" t="s">
        <v>37794</v>
      </c>
      <c r="AD1258" s="23" t="s">
        <v>39438</v>
      </c>
      <c r="AE1258" t="s">
        <v>35405</v>
      </c>
    </row>
    <row r="1259" spans="1:31" ht="14.25" customHeight="1">
      <c r="A1259" s="1">
        <v>1258</v>
      </c>
      <c r="B1259" s="9" t="s">
        <v>6</v>
      </c>
      <c r="C1259" s="1" t="s">
        <v>98</v>
      </c>
      <c r="D1259" s="1" t="s">
        <v>36454</v>
      </c>
      <c r="E1259" s="1" t="s">
        <v>78</v>
      </c>
      <c r="F1259" s="1" t="s">
        <v>21005</v>
      </c>
      <c r="G1259" s="14">
        <v>919414600</v>
      </c>
      <c r="H1259" s="1" t="s">
        <v>15</v>
      </c>
      <c r="I1259" s="1" t="s">
        <v>9</v>
      </c>
      <c r="J1259" s="1" t="s">
        <v>24</v>
      </c>
      <c r="K1259" s="3" t="s">
        <v>27</v>
      </c>
      <c r="L1259" s="1" t="s">
        <v>24</v>
      </c>
      <c r="M1259" s="3" t="s">
        <v>47344</v>
      </c>
      <c r="N1259" s="3" t="s">
        <v>47339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1"/>
      <c r="AA1259" s="1" t="s">
        <v>16</v>
      </c>
      <c r="AB1259" s="3" t="s">
        <v>12</v>
      </c>
      <c r="AC1259" s="23" t="s">
        <v>37782</v>
      </c>
      <c r="AD1259" s="23" t="s">
        <v>39439</v>
      </c>
      <c r="AE1259" t="s">
        <v>35405</v>
      </c>
    </row>
    <row r="1260" spans="1:31" ht="14.25" customHeight="1">
      <c r="A1260" s="1">
        <v>1259</v>
      </c>
      <c r="B1260" s="1" t="s">
        <v>54</v>
      </c>
      <c r="C1260" s="1" t="s">
        <v>111</v>
      </c>
      <c r="D1260" s="1" t="s">
        <v>841</v>
      </c>
      <c r="E1260" s="1" t="s">
        <v>495</v>
      </c>
      <c r="F1260" s="1" t="s">
        <v>33380</v>
      </c>
      <c r="G1260" s="14">
        <v>919904464440</v>
      </c>
      <c r="H1260" s="1" t="s">
        <v>37</v>
      </c>
      <c r="I1260" s="1" t="s">
        <v>9</v>
      </c>
      <c r="J1260" s="1" t="s">
        <v>24</v>
      </c>
      <c r="K1260" s="3" t="s">
        <v>42</v>
      </c>
      <c r="L1260" s="1" t="s">
        <v>24</v>
      </c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1"/>
      <c r="AA1260" s="1" t="s">
        <v>16</v>
      </c>
      <c r="AB1260" s="3" t="s">
        <v>12</v>
      </c>
      <c r="AC1260" s="23" t="s">
        <v>37782</v>
      </c>
      <c r="AD1260" s="23" t="s">
        <v>39440</v>
      </c>
      <c r="AE1260" t="s">
        <v>35402</v>
      </c>
    </row>
    <row r="1261" spans="1:31" ht="14.25" customHeight="1">
      <c r="A1261" s="1">
        <v>1260</v>
      </c>
      <c r="B1261" s="1" t="s">
        <v>54</v>
      </c>
      <c r="C1261" s="1" t="s">
        <v>116</v>
      </c>
      <c r="D1261" s="1" t="s">
        <v>4035</v>
      </c>
      <c r="E1261" s="1" t="s">
        <v>19</v>
      </c>
      <c r="F1261" s="1" t="s">
        <v>21010</v>
      </c>
      <c r="G1261" s="14">
        <v>914160146960</v>
      </c>
      <c r="H1261" s="1" t="s">
        <v>8</v>
      </c>
      <c r="I1261" s="1" t="s">
        <v>41</v>
      </c>
      <c r="J1261" s="1" t="s">
        <v>24</v>
      </c>
      <c r="K1261" s="3" t="s">
        <v>117</v>
      </c>
      <c r="L1261" s="1" t="s">
        <v>24</v>
      </c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1"/>
      <c r="AA1261" s="1" t="s">
        <v>16</v>
      </c>
      <c r="AB1261" s="3" t="s">
        <v>12</v>
      </c>
      <c r="AC1261" s="23" t="s">
        <v>37782</v>
      </c>
      <c r="AD1261" s="23" t="s">
        <v>39441</v>
      </c>
      <c r="AE1261" t="s">
        <v>35402</v>
      </c>
    </row>
    <row r="1262" spans="1:31" ht="14.25" customHeight="1">
      <c r="A1262" s="1">
        <v>1261</v>
      </c>
      <c r="B1262" s="1" t="s">
        <v>54</v>
      </c>
      <c r="C1262" s="1" t="s">
        <v>164</v>
      </c>
      <c r="D1262" s="1" t="s">
        <v>1605</v>
      </c>
      <c r="E1262" s="1" t="s">
        <v>102</v>
      </c>
      <c r="F1262" s="1" t="s">
        <v>165</v>
      </c>
      <c r="G1262" s="14">
        <v>919446009991</v>
      </c>
      <c r="H1262" s="1" t="s">
        <v>15</v>
      </c>
      <c r="I1262" s="1" t="s">
        <v>9</v>
      </c>
      <c r="J1262" s="1" t="s">
        <v>24</v>
      </c>
      <c r="K1262" s="3" t="s">
        <v>117</v>
      </c>
      <c r="L1262" s="1" t="s">
        <v>24</v>
      </c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1"/>
      <c r="AA1262" s="1" t="s">
        <v>16</v>
      </c>
      <c r="AB1262" s="3" t="s">
        <v>12</v>
      </c>
      <c r="AC1262" s="23" t="s">
        <v>37782</v>
      </c>
      <c r="AD1262" s="23" t="s">
        <v>39442</v>
      </c>
      <c r="AE1262" t="s">
        <v>35405</v>
      </c>
    </row>
    <row r="1263" spans="1:31" ht="14.25" customHeight="1">
      <c r="A1263" s="1">
        <v>1262</v>
      </c>
      <c r="B1263" s="9" t="s">
        <v>6</v>
      </c>
      <c r="C1263" s="1" t="s">
        <v>175</v>
      </c>
      <c r="D1263" s="1" t="s">
        <v>176</v>
      </c>
      <c r="E1263" s="1" t="s">
        <v>177</v>
      </c>
      <c r="F1263" s="1" t="s">
        <v>21036</v>
      </c>
      <c r="G1263" s="14">
        <v>9194441646</v>
      </c>
      <c r="H1263" s="1" t="s">
        <v>8</v>
      </c>
      <c r="I1263" s="1" t="s">
        <v>41</v>
      </c>
      <c r="J1263" s="1" t="s">
        <v>24</v>
      </c>
      <c r="K1263" s="3" t="s">
        <v>178</v>
      </c>
      <c r="L1263" s="1" t="s">
        <v>24</v>
      </c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1"/>
      <c r="AA1263" s="1" t="s">
        <v>16</v>
      </c>
      <c r="AB1263" s="3" t="s">
        <v>12</v>
      </c>
      <c r="AC1263" s="23" t="s">
        <v>37782</v>
      </c>
      <c r="AD1263" s="23" t="s">
        <v>39443</v>
      </c>
      <c r="AE1263" t="s">
        <v>35402</v>
      </c>
    </row>
    <row r="1264" spans="1:31" ht="14.25" customHeight="1">
      <c r="A1264" s="1">
        <v>1263</v>
      </c>
      <c r="B1264" s="1" t="s">
        <v>54</v>
      </c>
      <c r="C1264" s="1" t="s">
        <v>198</v>
      </c>
      <c r="D1264" s="1" t="s">
        <v>1625</v>
      </c>
      <c r="E1264" s="1" t="s">
        <v>139</v>
      </c>
      <c r="F1264" s="1" t="s">
        <v>21046</v>
      </c>
      <c r="G1264" s="14">
        <v>919446019906</v>
      </c>
      <c r="H1264" s="1" t="s">
        <v>37</v>
      </c>
      <c r="I1264" s="1" t="s">
        <v>9</v>
      </c>
      <c r="J1264" s="1" t="s">
        <v>24</v>
      </c>
      <c r="K1264" s="3" t="s">
        <v>178</v>
      </c>
      <c r="L1264" s="1" t="s">
        <v>24</v>
      </c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1"/>
      <c r="AA1264" s="1" t="s">
        <v>16</v>
      </c>
      <c r="AB1264" s="3" t="s">
        <v>12</v>
      </c>
      <c r="AC1264" s="23" t="s">
        <v>37782</v>
      </c>
      <c r="AD1264" s="23" t="s">
        <v>39444</v>
      </c>
      <c r="AE1264" t="s">
        <v>35405</v>
      </c>
    </row>
    <row r="1265" spans="1:31" ht="14.25" customHeight="1">
      <c r="A1265" s="1">
        <v>1264</v>
      </c>
      <c r="B1265" s="1" t="s">
        <v>54</v>
      </c>
      <c r="C1265" s="1" t="s">
        <v>233</v>
      </c>
      <c r="D1265" s="1" t="s">
        <v>254</v>
      </c>
      <c r="E1265" s="1" t="s">
        <v>255</v>
      </c>
      <c r="F1265" s="1" t="s">
        <v>21059</v>
      </c>
      <c r="G1265" s="14">
        <v>919446460466</v>
      </c>
      <c r="H1265" s="1" t="s">
        <v>15</v>
      </c>
      <c r="I1265" s="1" t="s">
        <v>9</v>
      </c>
      <c r="J1265" s="1" t="s">
        <v>24</v>
      </c>
      <c r="K1265" s="3" t="s">
        <v>27</v>
      </c>
      <c r="L1265" s="1" t="s">
        <v>24</v>
      </c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1"/>
      <c r="AA1265" s="1" t="s">
        <v>16</v>
      </c>
      <c r="AB1265" s="3" t="s">
        <v>12</v>
      </c>
      <c r="AC1265" s="23" t="s">
        <v>37782</v>
      </c>
      <c r="AD1265" s="23" t="s">
        <v>39445</v>
      </c>
      <c r="AE1265" t="s">
        <v>35405</v>
      </c>
    </row>
    <row r="1266" spans="1:31" ht="14.25" customHeight="1">
      <c r="A1266" s="1">
        <v>1265</v>
      </c>
      <c r="B1266" s="1" t="s">
        <v>54</v>
      </c>
      <c r="C1266" s="1" t="s">
        <v>235</v>
      </c>
      <c r="D1266" s="1" t="s">
        <v>36455</v>
      </c>
      <c r="E1266" s="1" t="s">
        <v>1180</v>
      </c>
      <c r="F1266" s="1" t="s">
        <v>21061</v>
      </c>
      <c r="G1266" s="14">
        <v>919444109901</v>
      </c>
      <c r="H1266" s="1" t="s">
        <v>20</v>
      </c>
      <c r="I1266" s="1" t="s">
        <v>9</v>
      </c>
      <c r="J1266" s="1" t="s">
        <v>24</v>
      </c>
      <c r="K1266" s="3" t="s">
        <v>27</v>
      </c>
      <c r="L1266" s="1" t="s">
        <v>24</v>
      </c>
      <c r="M1266" s="3" t="s">
        <v>47344</v>
      </c>
      <c r="N1266" s="3" t="s">
        <v>47339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1"/>
      <c r="AA1266" s="1" t="s">
        <v>16</v>
      </c>
      <c r="AB1266" s="3" t="s">
        <v>12</v>
      </c>
      <c r="AC1266" s="23" t="s">
        <v>37782</v>
      </c>
      <c r="AD1266" s="23" t="s">
        <v>39446</v>
      </c>
      <c r="AE1266" t="s">
        <v>35405</v>
      </c>
    </row>
    <row r="1267" spans="1:31" ht="14.25" customHeight="1">
      <c r="A1267" s="1">
        <v>1266</v>
      </c>
      <c r="B1267" s="1" t="s">
        <v>54</v>
      </c>
      <c r="C1267" s="1" t="s">
        <v>240</v>
      </c>
      <c r="D1267" s="1" t="s">
        <v>951</v>
      </c>
      <c r="E1267" s="1" t="s">
        <v>5030</v>
      </c>
      <c r="F1267" s="1" t="s">
        <v>21065</v>
      </c>
      <c r="G1267" s="14">
        <v>919994916</v>
      </c>
      <c r="H1267" s="1" t="s">
        <v>20</v>
      </c>
      <c r="I1267" s="1" t="s">
        <v>9</v>
      </c>
      <c r="J1267" s="1" t="s">
        <v>24</v>
      </c>
      <c r="K1267" s="3" t="s">
        <v>17</v>
      </c>
      <c r="L1267" s="1" t="s">
        <v>24</v>
      </c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1"/>
      <c r="AA1267" s="1" t="s">
        <v>11</v>
      </c>
      <c r="AB1267" s="3" t="s">
        <v>13</v>
      </c>
      <c r="AC1267" s="23" t="s">
        <v>37782</v>
      </c>
      <c r="AD1267" s="23" t="s">
        <v>39447</v>
      </c>
      <c r="AE1267" t="s">
        <v>35402</v>
      </c>
    </row>
    <row r="1268" spans="1:31" ht="14.25" customHeight="1">
      <c r="A1268" s="1">
        <v>1267</v>
      </c>
      <c r="B1268" s="1" t="s">
        <v>54</v>
      </c>
      <c r="C1268" s="1" t="s">
        <v>261</v>
      </c>
      <c r="D1268" s="1" t="s">
        <v>36456</v>
      </c>
      <c r="E1268" s="1" t="s">
        <v>3211</v>
      </c>
      <c r="F1268" s="1" t="s">
        <v>21079</v>
      </c>
      <c r="G1268" s="14">
        <v>91960101414</v>
      </c>
      <c r="H1268" s="1" t="s">
        <v>8</v>
      </c>
      <c r="I1268" s="1" t="s">
        <v>9</v>
      </c>
      <c r="J1268" s="1" t="s">
        <v>24</v>
      </c>
      <c r="K1268" s="3" t="s">
        <v>27</v>
      </c>
      <c r="L1268" s="1" t="s">
        <v>24</v>
      </c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1"/>
      <c r="AA1268" s="1" t="s">
        <v>16</v>
      </c>
      <c r="AB1268" s="3" t="s">
        <v>12</v>
      </c>
      <c r="AC1268" s="23" t="s">
        <v>37782</v>
      </c>
      <c r="AD1268" s="23" t="s">
        <v>39448</v>
      </c>
      <c r="AE1268" t="s">
        <v>35407</v>
      </c>
    </row>
    <row r="1269" spans="1:31" ht="14.25" customHeight="1">
      <c r="A1269" s="1">
        <v>1268</v>
      </c>
      <c r="B1269" s="1" t="s">
        <v>54</v>
      </c>
      <c r="C1269" s="1" t="s">
        <v>272</v>
      </c>
      <c r="D1269" s="1" t="s">
        <v>965</v>
      </c>
      <c r="E1269" s="1" t="s">
        <v>40</v>
      </c>
      <c r="F1269" s="1" t="s">
        <v>33398</v>
      </c>
      <c r="G1269" s="14">
        <v>91996649996</v>
      </c>
      <c r="H1269" s="1" t="s">
        <v>8</v>
      </c>
      <c r="I1269" s="1" t="s">
        <v>62</v>
      </c>
      <c r="J1269" s="1" t="s">
        <v>24</v>
      </c>
      <c r="K1269" s="3" t="s">
        <v>171</v>
      </c>
      <c r="L1269" s="1" t="s">
        <v>24</v>
      </c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1"/>
      <c r="AA1269" s="1" t="s">
        <v>16</v>
      </c>
      <c r="AB1269" s="3" t="s">
        <v>12</v>
      </c>
      <c r="AC1269" s="23" t="s">
        <v>37782</v>
      </c>
      <c r="AD1269" s="23" t="s">
        <v>39449</v>
      </c>
      <c r="AE1269" t="s">
        <v>35402</v>
      </c>
    </row>
    <row r="1270" spans="1:31" ht="14.25" customHeight="1">
      <c r="A1270" s="1">
        <v>1269</v>
      </c>
      <c r="B1270" s="1" t="s">
        <v>54</v>
      </c>
      <c r="C1270" s="1" t="s">
        <v>303</v>
      </c>
      <c r="D1270" s="1" t="s">
        <v>1459</v>
      </c>
      <c r="E1270" s="1" t="s">
        <v>5042</v>
      </c>
      <c r="F1270" s="1" t="s">
        <v>21100</v>
      </c>
      <c r="G1270" s="14">
        <v>919446614444</v>
      </c>
      <c r="H1270" s="1" t="s">
        <v>15</v>
      </c>
      <c r="I1270" s="1" t="s">
        <v>9</v>
      </c>
      <c r="J1270" s="1" t="s">
        <v>24</v>
      </c>
      <c r="K1270" s="3" t="s">
        <v>42</v>
      </c>
      <c r="L1270" s="1" t="s">
        <v>24</v>
      </c>
      <c r="M1270" s="3" t="s">
        <v>27</v>
      </c>
      <c r="N1270" s="3" t="s">
        <v>47339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1"/>
      <c r="AA1270" s="1" t="s">
        <v>16</v>
      </c>
      <c r="AB1270" s="3" t="s">
        <v>12</v>
      </c>
      <c r="AC1270" s="23" t="s">
        <v>37782</v>
      </c>
      <c r="AD1270" s="23" t="s">
        <v>39450</v>
      </c>
      <c r="AE1270" t="s">
        <v>35402</v>
      </c>
    </row>
    <row r="1271" spans="1:31" ht="14.25" customHeight="1">
      <c r="A1271" s="1">
        <v>1270</v>
      </c>
      <c r="B1271" s="9" t="s">
        <v>6</v>
      </c>
      <c r="C1271" s="1" t="s">
        <v>329</v>
      </c>
      <c r="D1271" s="1" t="s">
        <v>330</v>
      </c>
      <c r="E1271" s="1" t="s">
        <v>40</v>
      </c>
      <c r="F1271" s="1" t="s">
        <v>21112</v>
      </c>
      <c r="G1271" s="14">
        <v>9191494440</v>
      </c>
      <c r="H1271" s="1" t="s">
        <v>132</v>
      </c>
      <c r="I1271" s="1" t="s">
        <v>9</v>
      </c>
      <c r="J1271" s="1" t="s">
        <v>24</v>
      </c>
      <c r="K1271" s="3" t="s">
        <v>171</v>
      </c>
      <c r="L1271" s="1" t="s">
        <v>24</v>
      </c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1"/>
      <c r="AA1271" s="1" t="s">
        <v>16</v>
      </c>
      <c r="AB1271" s="3" t="s">
        <v>12</v>
      </c>
      <c r="AC1271" s="23" t="s">
        <v>37782</v>
      </c>
      <c r="AD1271" s="23" t="s">
        <v>39451</v>
      </c>
      <c r="AE1271" t="s">
        <v>35408</v>
      </c>
    </row>
    <row r="1272" spans="1:31" ht="14.25" customHeight="1">
      <c r="A1272" s="1">
        <v>1271</v>
      </c>
      <c r="B1272" s="1" t="s">
        <v>54</v>
      </c>
      <c r="C1272" s="1" t="s">
        <v>355</v>
      </c>
      <c r="D1272" s="1" t="s">
        <v>323</v>
      </c>
      <c r="E1272" s="1" t="s">
        <v>328</v>
      </c>
      <c r="F1272" s="1" t="s">
        <v>21125</v>
      </c>
      <c r="G1272" s="14">
        <v>91949614469</v>
      </c>
      <c r="H1272" s="1" t="s">
        <v>20</v>
      </c>
      <c r="I1272" s="1" t="s">
        <v>9</v>
      </c>
      <c r="J1272" s="1" t="s">
        <v>24</v>
      </c>
      <c r="K1272" s="3" t="s">
        <v>27</v>
      </c>
      <c r="L1272" s="1" t="s">
        <v>24</v>
      </c>
      <c r="M1272" s="3" t="s">
        <v>178</v>
      </c>
      <c r="N1272" s="3" t="s">
        <v>47339</v>
      </c>
      <c r="O1272" s="3" t="s">
        <v>171</v>
      </c>
      <c r="P1272" s="3" t="s">
        <v>24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1"/>
      <c r="AA1272" s="1" t="s">
        <v>16</v>
      </c>
      <c r="AB1272" s="3" t="s">
        <v>12</v>
      </c>
      <c r="AC1272" s="23" t="s">
        <v>37782</v>
      </c>
      <c r="AD1272" s="23" t="s">
        <v>39452</v>
      </c>
      <c r="AE1272" t="s">
        <v>35407</v>
      </c>
    </row>
    <row r="1273" spans="1:31" ht="14.25" customHeight="1">
      <c r="A1273" s="1">
        <v>1272</v>
      </c>
      <c r="B1273" s="1" t="s">
        <v>54</v>
      </c>
      <c r="C1273" s="1" t="s">
        <v>385</v>
      </c>
      <c r="D1273" s="1" t="s">
        <v>386</v>
      </c>
      <c r="E1273" s="1" t="s">
        <v>387</v>
      </c>
      <c r="F1273" s="1" t="s">
        <v>21136</v>
      </c>
      <c r="G1273" s="14">
        <v>919104099016</v>
      </c>
      <c r="H1273" s="1" t="s">
        <v>20</v>
      </c>
      <c r="I1273" s="1" t="s">
        <v>41</v>
      </c>
      <c r="J1273" s="1" t="s">
        <v>24</v>
      </c>
      <c r="K1273" s="3" t="s">
        <v>42</v>
      </c>
      <c r="L1273" s="1" t="s">
        <v>24</v>
      </c>
      <c r="M1273" s="3" t="s">
        <v>27</v>
      </c>
      <c r="N1273" s="3" t="s">
        <v>47339</v>
      </c>
      <c r="O1273" s="3" t="s">
        <v>117</v>
      </c>
      <c r="P1273" s="3" t="s">
        <v>24</v>
      </c>
      <c r="Q1273" s="3"/>
      <c r="R1273" s="3"/>
      <c r="S1273" s="3"/>
      <c r="T1273" s="3"/>
      <c r="U1273" s="3"/>
      <c r="V1273" s="3"/>
      <c r="W1273" s="3"/>
      <c r="X1273" s="3"/>
      <c r="Y1273" s="3"/>
      <c r="Z1273" s="1"/>
      <c r="AA1273" s="1" t="s">
        <v>16</v>
      </c>
      <c r="AB1273" s="3" t="s">
        <v>12</v>
      </c>
      <c r="AC1273" s="23" t="s">
        <v>37782</v>
      </c>
      <c r="AD1273" s="23" t="s">
        <v>39453</v>
      </c>
      <c r="AE1273" t="s">
        <v>35408</v>
      </c>
    </row>
    <row r="1274" spans="1:31" ht="14.25" customHeight="1">
      <c r="A1274" s="1">
        <v>1273</v>
      </c>
      <c r="B1274" s="1" t="s">
        <v>54</v>
      </c>
      <c r="C1274" s="1" t="s">
        <v>411</v>
      </c>
      <c r="D1274" s="1" t="s">
        <v>884</v>
      </c>
      <c r="E1274" s="1" t="s">
        <v>410</v>
      </c>
      <c r="F1274" s="1" t="s">
        <v>21151</v>
      </c>
      <c r="G1274" s="14">
        <v>9199696696</v>
      </c>
      <c r="H1274" s="1" t="s">
        <v>20</v>
      </c>
      <c r="I1274" s="1" t="s">
        <v>9</v>
      </c>
      <c r="J1274" s="1" t="s">
        <v>24</v>
      </c>
      <c r="K1274" s="3" t="s">
        <v>117</v>
      </c>
      <c r="L1274" s="1" t="s">
        <v>24</v>
      </c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1"/>
      <c r="AA1274" s="1" t="s">
        <v>16</v>
      </c>
      <c r="AB1274" s="3" t="s">
        <v>12</v>
      </c>
      <c r="AC1274" s="23" t="s">
        <v>37782</v>
      </c>
      <c r="AD1274" s="23" t="s">
        <v>39454</v>
      </c>
      <c r="AE1274" t="s">
        <v>35402</v>
      </c>
    </row>
    <row r="1275" spans="1:31" ht="14.25" customHeight="1">
      <c r="A1275" s="1">
        <v>1274</v>
      </c>
      <c r="B1275" s="1" t="s">
        <v>54</v>
      </c>
      <c r="C1275" s="1" t="s">
        <v>422</v>
      </c>
      <c r="D1275" s="1" t="s">
        <v>1160</v>
      </c>
      <c r="E1275" s="1" t="s">
        <v>36614</v>
      </c>
      <c r="F1275" s="1" t="s">
        <v>21158</v>
      </c>
      <c r="G1275" s="14">
        <v>9144669164</v>
      </c>
      <c r="H1275" s="1" t="s">
        <v>20</v>
      </c>
      <c r="I1275" s="1" t="s">
        <v>9</v>
      </c>
      <c r="J1275" s="1" t="s">
        <v>24</v>
      </c>
      <c r="K1275" s="3" t="s">
        <v>117</v>
      </c>
      <c r="L1275" s="1" t="s">
        <v>24</v>
      </c>
      <c r="M1275" s="3" t="s">
        <v>178</v>
      </c>
      <c r="N1275" s="3" t="s">
        <v>47339</v>
      </c>
      <c r="O1275" s="3" t="s">
        <v>171</v>
      </c>
      <c r="P1275" s="3" t="s">
        <v>24</v>
      </c>
      <c r="Q1275" s="3"/>
      <c r="R1275" s="3"/>
      <c r="S1275" s="3"/>
      <c r="T1275" s="3"/>
      <c r="U1275" s="3"/>
      <c r="V1275" s="3"/>
      <c r="W1275" s="3"/>
      <c r="X1275" s="3"/>
      <c r="Y1275" s="3"/>
      <c r="Z1275" s="1"/>
      <c r="AA1275" s="1" t="s">
        <v>16</v>
      </c>
      <c r="AB1275" s="3" t="s">
        <v>12</v>
      </c>
      <c r="AC1275" s="23" t="s">
        <v>37782</v>
      </c>
      <c r="AD1275" s="23" t="s">
        <v>39455</v>
      </c>
      <c r="AE1275" t="s">
        <v>35408</v>
      </c>
    </row>
    <row r="1276" spans="1:31" ht="14.25" customHeight="1">
      <c r="A1276" s="1">
        <v>1275</v>
      </c>
      <c r="B1276" s="9" t="s">
        <v>6</v>
      </c>
      <c r="C1276" s="1" t="s">
        <v>431</v>
      </c>
      <c r="D1276" s="1" t="s">
        <v>432</v>
      </c>
      <c r="E1276" s="1" t="s">
        <v>433</v>
      </c>
      <c r="F1276" s="1" t="s">
        <v>21163</v>
      </c>
      <c r="G1276" s="14">
        <v>914940064141</v>
      </c>
      <c r="H1276" s="1" t="s">
        <v>8</v>
      </c>
      <c r="I1276" s="1" t="s">
        <v>9</v>
      </c>
      <c r="J1276" s="1" t="s">
        <v>24</v>
      </c>
      <c r="K1276" s="3" t="s">
        <v>27</v>
      </c>
      <c r="L1276" s="1" t="s">
        <v>24</v>
      </c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1"/>
      <c r="AA1276" s="1" t="s">
        <v>16</v>
      </c>
      <c r="AB1276" s="3" t="s">
        <v>12</v>
      </c>
      <c r="AC1276" s="23" t="s">
        <v>37782</v>
      </c>
      <c r="AD1276" s="23" t="s">
        <v>39456</v>
      </c>
      <c r="AE1276" t="s">
        <v>35405</v>
      </c>
    </row>
    <row r="1277" spans="1:31" ht="14.25" customHeight="1">
      <c r="A1277" s="1">
        <v>1276</v>
      </c>
      <c r="B1277" s="9" t="s">
        <v>6</v>
      </c>
      <c r="C1277" s="1" t="s">
        <v>436</v>
      </c>
      <c r="D1277" s="1" t="s">
        <v>437</v>
      </c>
      <c r="E1277" s="1" t="s">
        <v>139</v>
      </c>
      <c r="F1277" s="1" t="s">
        <v>33411</v>
      </c>
      <c r="G1277" s="14">
        <v>91944406444</v>
      </c>
      <c r="H1277" s="1" t="s">
        <v>20</v>
      </c>
      <c r="I1277" s="1" t="s">
        <v>62</v>
      </c>
      <c r="J1277" s="1" t="s">
        <v>24</v>
      </c>
      <c r="K1277" s="3" t="s">
        <v>27</v>
      </c>
      <c r="L1277" s="1" t="s">
        <v>24</v>
      </c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1"/>
      <c r="AA1277" s="1" t="s">
        <v>16</v>
      </c>
      <c r="AB1277" s="3" t="s">
        <v>12</v>
      </c>
      <c r="AC1277" s="23" t="s">
        <v>37782</v>
      </c>
      <c r="AD1277" s="23" t="s">
        <v>39457</v>
      </c>
      <c r="AE1277" t="s">
        <v>35402</v>
      </c>
    </row>
    <row r="1278" spans="1:31" ht="14.25" customHeight="1">
      <c r="A1278" s="1">
        <v>1277</v>
      </c>
      <c r="B1278" s="1" t="s">
        <v>54</v>
      </c>
      <c r="C1278" s="1" t="s">
        <v>450</v>
      </c>
      <c r="D1278" s="1" t="s">
        <v>5832</v>
      </c>
      <c r="E1278" s="1" t="s">
        <v>487</v>
      </c>
      <c r="F1278" s="1" t="s">
        <v>21171</v>
      </c>
      <c r="G1278" s="14">
        <v>91946090</v>
      </c>
      <c r="H1278" s="1" t="s">
        <v>15</v>
      </c>
      <c r="I1278" s="1" t="s">
        <v>62</v>
      </c>
      <c r="J1278" s="1" t="s">
        <v>24</v>
      </c>
      <c r="K1278" s="3" t="s">
        <v>27</v>
      </c>
      <c r="L1278" s="1" t="s">
        <v>24</v>
      </c>
      <c r="M1278" s="3" t="s">
        <v>47344</v>
      </c>
      <c r="N1278" s="3" t="s">
        <v>47339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1"/>
      <c r="AA1278" s="1" t="s">
        <v>16</v>
      </c>
      <c r="AB1278" s="3" t="s">
        <v>12</v>
      </c>
      <c r="AC1278" s="23" t="s">
        <v>37782</v>
      </c>
      <c r="AD1278" s="23" t="s">
        <v>39458</v>
      </c>
      <c r="AE1278" t="s">
        <v>35407</v>
      </c>
    </row>
    <row r="1279" spans="1:31" ht="14.25" customHeight="1">
      <c r="A1279" s="1">
        <v>1278</v>
      </c>
      <c r="B1279" s="1" t="s">
        <v>54</v>
      </c>
      <c r="C1279" s="1" t="s">
        <v>467</v>
      </c>
      <c r="D1279" s="1" t="s">
        <v>1010</v>
      </c>
      <c r="E1279" s="1" t="s">
        <v>139</v>
      </c>
      <c r="F1279" s="1" t="s">
        <v>33413</v>
      </c>
      <c r="G1279" s="14">
        <v>9199094606</v>
      </c>
      <c r="H1279" s="1" t="s">
        <v>20</v>
      </c>
      <c r="I1279" s="1" t="s">
        <v>9</v>
      </c>
      <c r="J1279" s="1" t="s">
        <v>24</v>
      </c>
      <c r="K1279" s="3" t="s">
        <v>27</v>
      </c>
      <c r="L1279" s="1" t="s">
        <v>24</v>
      </c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1"/>
      <c r="AA1279" s="1" t="s">
        <v>16</v>
      </c>
      <c r="AB1279" s="3" t="s">
        <v>12</v>
      </c>
      <c r="AC1279" s="23" t="s">
        <v>37782</v>
      </c>
      <c r="AD1279" s="23" t="s">
        <v>39459</v>
      </c>
      <c r="AE1279" t="s">
        <v>35405</v>
      </c>
    </row>
    <row r="1280" spans="1:31" ht="14.25" customHeight="1">
      <c r="A1280" s="1">
        <v>1279</v>
      </c>
      <c r="B1280" s="1" t="s">
        <v>54</v>
      </c>
      <c r="C1280" s="1" t="s">
        <v>498</v>
      </c>
      <c r="D1280" s="1" t="s">
        <v>460</v>
      </c>
      <c r="E1280" s="1" t="s">
        <v>32</v>
      </c>
      <c r="F1280" s="1" t="s">
        <v>21193</v>
      </c>
      <c r="G1280" s="14">
        <v>9166446</v>
      </c>
      <c r="H1280" s="1" t="s">
        <v>15</v>
      </c>
      <c r="I1280" s="1" t="s">
        <v>9</v>
      </c>
      <c r="J1280" s="1" t="s">
        <v>24</v>
      </c>
      <c r="K1280" s="3" t="s">
        <v>27</v>
      </c>
      <c r="L1280" s="1" t="s">
        <v>24</v>
      </c>
      <c r="M1280" s="3" t="s">
        <v>47344</v>
      </c>
      <c r="N1280" s="3" t="s">
        <v>47339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1"/>
      <c r="AA1280" s="1" t="s">
        <v>16</v>
      </c>
      <c r="AB1280" s="3" t="s">
        <v>12</v>
      </c>
      <c r="AC1280" s="23" t="s">
        <v>37782</v>
      </c>
      <c r="AD1280" s="23" t="s">
        <v>39460</v>
      </c>
      <c r="AE1280" t="s">
        <v>35407</v>
      </c>
    </row>
    <row r="1281" spans="1:31" ht="14.25" customHeight="1">
      <c r="A1281" s="1">
        <v>1280</v>
      </c>
      <c r="B1281" s="1" t="s">
        <v>54</v>
      </c>
      <c r="C1281" s="1" t="s">
        <v>510</v>
      </c>
      <c r="D1281" s="1" t="s">
        <v>35503</v>
      </c>
      <c r="E1281" s="1" t="s">
        <v>36615</v>
      </c>
      <c r="F1281" s="1" t="s">
        <v>21198</v>
      </c>
      <c r="G1281" s="14">
        <v>919446064044</v>
      </c>
      <c r="H1281" s="1" t="s">
        <v>8</v>
      </c>
      <c r="I1281" s="1" t="s">
        <v>9</v>
      </c>
      <c r="J1281" s="1" t="s">
        <v>24</v>
      </c>
      <c r="K1281" s="3" t="s">
        <v>117</v>
      </c>
      <c r="L1281" s="1" t="s">
        <v>24</v>
      </c>
      <c r="M1281" s="3" t="s">
        <v>178</v>
      </c>
      <c r="N1281" s="3" t="s">
        <v>47339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1"/>
      <c r="AA1281" s="1" t="s">
        <v>16</v>
      </c>
      <c r="AB1281" s="3" t="s">
        <v>12</v>
      </c>
      <c r="AC1281" s="23" t="s">
        <v>37782</v>
      </c>
      <c r="AD1281" s="23" t="s">
        <v>39461</v>
      </c>
      <c r="AE1281" t="s">
        <v>35405</v>
      </c>
    </row>
    <row r="1282" spans="1:31" ht="14.25" customHeight="1">
      <c r="A1282" s="1">
        <v>1281</v>
      </c>
      <c r="B1282" s="1" t="s">
        <v>54</v>
      </c>
      <c r="C1282" s="1" t="s">
        <v>527</v>
      </c>
      <c r="D1282" s="1" t="s">
        <v>579</v>
      </c>
      <c r="E1282" s="1" t="s">
        <v>1577</v>
      </c>
      <c r="F1282" s="1" t="s">
        <v>528</v>
      </c>
      <c r="G1282" s="14">
        <v>91909999491</v>
      </c>
      <c r="H1282" s="1" t="s">
        <v>8</v>
      </c>
      <c r="I1282" s="1" t="s">
        <v>41</v>
      </c>
      <c r="J1282" s="1" t="s">
        <v>24</v>
      </c>
      <c r="K1282" s="3" t="s">
        <v>178</v>
      </c>
      <c r="L1282" s="1" t="s">
        <v>24</v>
      </c>
      <c r="M1282" s="3" t="s">
        <v>171</v>
      </c>
      <c r="N1282" s="3" t="s">
        <v>47339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1"/>
      <c r="AA1282" s="1" t="s">
        <v>16</v>
      </c>
      <c r="AB1282" s="3" t="s">
        <v>12</v>
      </c>
      <c r="AC1282" s="23" t="s">
        <v>37782</v>
      </c>
      <c r="AD1282" s="23" t="s">
        <v>39462</v>
      </c>
      <c r="AE1282" t="s">
        <v>35402</v>
      </c>
    </row>
    <row r="1283" spans="1:31" ht="14.25" customHeight="1">
      <c r="A1283" s="1">
        <v>1282</v>
      </c>
      <c r="B1283" s="1" t="s">
        <v>54</v>
      </c>
      <c r="C1283" s="1" t="s">
        <v>537</v>
      </c>
      <c r="D1283" s="1" t="s">
        <v>9748</v>
      </c>
      <c r="E1283" s="1" t="s">
        <v>36616</v>
      </c>
      <c r="F1283" s="1" t="s">
        <v>21210</v>
      </c>
      <c r="G1283" s="14">
        <v>914940664941</v>
      </c>
      <c r="H1283" s="1" t="s">
        <v>20</v>
      </c>
      <c r="I1283" s="1" t="s">
        <v>9</v>
      </c>
      <c r="J1283" s="1" t="s">
        <v>24</v>
      </c>
      <c r="K1283" s="3" t="s">
        <v>17</v>
      </c>
      <c r="L1283" s="1" t="s">
        <v>24</v>
      </c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1"/>
      <c r="AA1283" s="1" t="s">
        <v>11</v>
      </c>
      <c r="AB1283" s="3" t="s">
        <v>538</v>
      </c>
      <c r="AC1283" s="23" t="s">
        <v>37782</v>
      </c>
      <c r="AD1283" s="23" t="s">
        <v>39463</v>
      </c>
      <c r="AE1283" t="s">
        <v>35402</v>
      </c>
    </row>
    <row r="1284" spans="1:31" ht="14.25" customHeight="1">
      <c r="A1284" s="1">
        <v>1283</v>
      </c>
      <c r="B1284" s="1" t="s">
        <v>54</v>
      </c>
      <c r="C1284" s="1" t="s">
        <v>599</v>
      </c>
      <c r="D1284" s="1" t="s">
        <v>52</v>
      </c>
      <c r="E1284" s="1" t="s">
        <v>14129</v>
      </c>
      <c r="F1284" s="1" t="s">
        <v>33427</v>
      </c>
      <c r="G1284" s="14">
        <v>91944601091</v>
      </c>
      <c r="H1284" s="1" t="s">
        <v>15</v>
      </c>
      <c r="I1284" s="1" t="s">
        <v>9</v>
      </c>
      <c r="J1284" s="1" t="s">
        <v>24</v>
      </c>
      <c r="K1284" s="3" t="s">
        <v>42</v>
      </c>
      <c r="L1284" s="1" t="s">
        <v>24</v>
      </c>
      <c r="M1284" s="3" t="s">
        <v>27</v>
      </c>
      <c r="N1284" s="3" t="s">
        <v>47339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1"/>
      <c r="AA1284" s="1" t="s">
        <v>16</v>
      </c>
      <c r="AB1284" s="3" t="s">
        <v>12</v>
      </c>
      <c r="AC1284" s="23" t="s">
        <v>37782</v>
      </c>
      <c r="AD1284" s="23" t="s">
        <v>39464</v>
      </c>
      <c r="AE1284" t="s">
        <v>35402</v>
      </c>
    </row>
    <row r="1285" spans="1:31" ht="14.25" customHeight="1">
      <c r="A1285" s="1">
        <v>1284</v>
      </c>
      <c r="B1285" s="9" t="s">
        <v>6</v>
      </c>
      <c r="C1285" s="1" t="s">
        <v>613</v>
      </c>
      <c r="D1285" s="1" t="s">
        <v>400</v>
      </c>
      <c r="E1285" s="1" t="s">
        <v>614</v>
      </c>
      <c r="F1285" s="1" t="s">
        <v>31147</v>
      </c>
      <c r="G1285" s="14">
        <v>919446414944</v>
      </c>
      <c r="H1285" s="1" t="s">
        <v>8</v>
      </c>
      <c r="I1285" s="1" t="s">
        <v>9</v>
      </c>
      <c r="J1285" s="1" t="s">
        <v>24</v>
      </c>
      <c r="K1285" s="3" t="s">
        <v>117</v>
      </c>
      <c r="L1285" s="1" t="s">
        <v>24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1"/>
      <c r="AA1285" s="1" t="s">
        <v>16</v>
      </c>
      <c r="AB1285" s="3" t="s">
        <v>12</v>
      </c>
      <c r="AC1285" s="23" t="s">
        <v>37782</v>
      </c>
      <c r="AD1285" s="23" t="s">
        <v>39465</v>
      </c>
      <c r="AE1285" t="s">
        <v>35405</v>
      </c>
    </row>
    <row r="1286" spans="1:31" ht="14.25" customHeight="1">
      <c r="A1286" s="1">
        <v>1285</v>
      </c>
      <c r="B1286" s="1" t="s">
        <v>54</v>
      </c>
      <c r="C1286" s="1" t="s">
        <v>616</v>
      </c>
      <c r="D1286" s="1" t="s">
        <v>546</v>
      </c>
      <c r="E1286" s="1" t="s">
        <v>36617</v>
      </c>
      <c r="F1286" s="1" t="s">
        <v>31148</v>
      </c>
      <c r="G1286" s="14">
        <v>91949406400</v>
      </c>
      <c r="H1286" s="1" t="s">
        <v>8</v>
      </c>
      <c r="I1286" s="1" t="s">
        <v>9</v>
      </c>
      <c r="J1286" s="1" t="s">
        <v>24</v>
      </c>
      <c r="K1286" s="3" t="s">
        <v>117</v>
      </c>
      <c r="L1286" s="1" t="s">
        <v>24</v>
      </c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1"/>
      <c r="AA1286" s="1" t="s">
        <v>16</v>
      </c>
      <c r="AB1286" s="3" t="s">
        <v>12</v>
      </c>
      <c r="AC1286" s="23" t="s">
        <v>37782</v>
      </c>
      <c r="AD1286" s="23" t="s">
        <v>39466</v>
      </c>
      <c r="AE1286" t="s">
        <v>35408</v>
      </c>
    </row>
    <row r="1287" spans="1:31" ht="14.25" customHeight="1">
      <c r="A1287" s="1">
        <v>1286</v>
      </c>
      <c r="B1287" s="1" t="s">
        <v>54</v>
      </c>
      <c r="C1287" s="1" t="s">
        <v>640</v>
      </c>
      <c r="D1287" s="1" t="s">
        <v>16142</v>
      </c>
      <c r="E1287" s="1" t="s">
        <v>1797</v>
      </c>
      <c r="F1287" s="1" t="s">
        <v>33432</v>
      </c>
      <c r="G1287" s="14">
        <v>91944644446</v>
      </c>
      <c r="H1287" s="1" t="s">
        <v>8</v>
      </c>
      <c r="I1287" s="1" t="s">
        <v>9</v>
      </c>
      <c r="J1287" s="1" t="s">
        <v>24</v>
      </c>
      <c r="K1287" s="3" t="s">
        <v>27</v>
      </c>
      <c r="L1287" s="1" t="s">
        <v>24</v>
      </c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1"/>
      <c r="AA1287" s="1" t="s">
        <v>16</v>
      </c>
      <c r="AB1287" s="3" t="s">
        <v>12</v>
      </c>
      <c r="AC1287" s="23" t="s">
        <v>37782</v>
      </c>
      <c r="AD1287" s="23" t="s">
        <v>39467</v>
      </c>
      <c r="AE1287" t="s">
        <v>35408</v>
      </c>
    </row>
    <row r="1288" spans="1:31" ht="14.25" customHeight="1">
      <c r="A1288" s="1">
        <v>1287</v>
      </c>
      <c r="B1288" s="1" t="s">
        <v>54</v>
      </c>
      <c r="C1288" s="1" t="s">
        <v>655</v>
      </c>
      <c r="D1288" s="1" t="s">
        <v>839</v>
      </c>
      <c r="E1288" s="1" t="s">
        <v>84</v>
      </c>
      <c r="F1288" s="1" t="s">
        <v>21258</v>
      </c>
      <c r="G1288" s="14">
        <v>91696040090</v>
      </c>
      <c r="H1288" s="1" t="s">
        <v>8</v>
      </c>
      <c r="I1288" s="1" t="s">
        <v>9</v>
      </c>
      <c r="J1288" s="1" t="s">
        <v>24</v>
      </c>
      <c r="K1288" s="3" t="s">
        <v>117</v>
      </c>
      <c r="L1288" s="1" t="s">
        <v>24</v>
      </c>
      <c r="M1288" s="3" t="s">
        <v>178</v>
      </c>
      <c r="N1288" s="3" t="s">
        <v>47339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1"/>
      <c r="AA1288" s="1" t="s">
        <v>16</v>
      </c>
      <c r="AB1288" s="3" t="s">
        <v>12</v>
      </c>
      <c r="AC1288" s="23" t="s">
        <v>37782</v>
      </c>
      <c r="AD1288" s="23" t="s">
        <v>39468</v>
      </c>
      <c r="AE1288" t="s">
        <v>35402</v>
      </c>
    </row>
    <row r="1289" spans="1:31" ht="14.25" customHeight="1">
      <c r="A1289" s="1">
        <v>1288</v>
      </c>
      <c r="B1289" s="1" t="s">
        <v>54</v>
      </c>
      <c r="C1289" s="1" t="s">
        <v>663</v>
      </c>
      <c r="D1289" s="1" t="s">
        <v>3417</v>
      </c>
      <c r="E1289" s="1" t="s">
        <v>5517</v>
      </c>
      <c r="F1289" s="1" t="s">
        <v>664</v>
      </c>
      <c r="G1289" s="14">
        <v>919106994966</v>
      </c>
      <c r="H1289" s="1" t="s">
        <v>15</v>
      </c>
      <c r="I1289" s="1" t="s">
        <v>41</v>
      </c>
      <c r="J1289" s="1" t="s">
        <v>24</v>
      </c>
      <c r="K1289" s="3" t="s">
        <v>27</v>
      </c>
      <c r="L1289" s="1" t="s">
        <v>24</v>
      </c>
      <c r="M1289" s="3" t="s">
        <v>178</v>
      </c>
      <c r="N1289" s="3" t="s">
        <v>47339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1"/>
      <c r="AA1289" s="1" t="s">
        <v>16</v>
      </c>
      <c r="AB1289" s="3" t="s">
        <v>12</v>
      </c>
      <c r="AC1289" s="23" t="s">
        <v>37782</v>
      </c>
      <c r="AD1289" s="23" t="s">
        <v>39469</v>
      </c>
      <c r="AE1289" t="s">
        <v>35407</v>
      </c>
    </row>
    <row r="1290" spans="1:31" ht="14.25" customHeight="1">
      <c r="A1290" s="1">
        <v>1289</v>
      </c>
      <c r="B1290" s="1" t="s">
        <v>54</v>
      </c>
      <c r="C1290" s="1" t="s">
        <v>674</v>
      </c>
      <c r="D1290" s="1" t="s">
        <v>1689</v>
      </c>
      <c r="E1290" s="1" t="s">
        <v>1725</v>
      </c>
      <c r="F1290" s="1" t="s">
        <v>21266</v>
      </c>
      <c r="G1290" s="14">
        <v>919946049406</v>
      </c>
      <c r="H1290" s="1" t="s">
        <v>15</v>
      </c>
      <c r="I1290" s="1" t="s">
        <v>9</v>
      </c>
      <c r="J1290" s="1" t="s">
        <v>24</v>
      </c>
      <c r="K1290" s="3" t="s">
        <v>42</v>
      </c>
      <c r="L1290" s="1" t="s">
        <v>24</v>
      </c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1"/>
      <c r="AA1290" s="1" t="s">
        <v>16</v>
      </c>
      <c r="AB1290" s="3" t="s">
        <v>12</v>
      </c>
      <c r="AC1290" s="23" t="s">
        <v>37782</v>
      </c>
      <c r="AD1290" s="23" t="s">
        <v>39470</v>
      </c>
      <c r="AE1290" t="s">
        <v>35405</v>
      </c>
    </row>
    <row r="1291" spans="1:31" ht="14.25" customHeight="1">
      <c r="A1291" s="1">
        <v>1290</v>
      </c>
      <c r="B1291" s="1" t="s">
        <v>54</v>
      </c>
      <c r="C1291" s="1" t="s">
        <v>676</v>
      </c>
      <c r="D1291" s="1" t="s">
        <v>7973</v>
      </c>
      <c r="E1291" s="1" t="s">
        <v>78</v>
      </c>
      <c r="F1291" s="1" t="s">
        <v>21267</v>
      </c>
      <c r="G1291" s="14">
        <v>919444494664</v>
      </c>
      <c r="H1291" s="1" t="s">
        <v>8</v>
      </c>
      <c r="I1291" s="1" t="s">
        <v>9</v>
      </c>
      <c r="J1291" s="1" t="s">
        <v>24</v>
      </c>
      <c r="K1291" s="3" t="s">
        <v>178</v>
      </c>
      <c r="L1291" s="1" t="s">
        <v>24</v>
      </c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1"/>
      <c r="AA1291" s="1" t="s">
        <v>16</v>
      </c>
      <c r="AB1291" s="3" t="s">
        <v>12</v>
      </c>
      <c r="AC1291" s="23" t="s">
        <v>37782</v>
      </c>
      <c r="AD1291" s="23" t="s">
        <v>39471</v>
      </c>
      <c r="AE1291" t="s">
        <v>35402</v>
      </c>
    </row>
    <row r="1292" spans="1:31" ht="14.25" customHeight="1">
      <c r="A1292" s="1">
        <v>1291</v>
      </c>
      <c r="B1292" s="1" t="s">
        <v>54</v>
      </c>
      <c r="C1292" s="1" t="s">
        <v>800</v>
      </c>
      <c r="D1292" s="1" t="s">
        <v>1576</v>
      </c>
      <c r="E1292" s="1" t="s">
        <v>1180</v>
      </c>
      <c r="F1292" s="1" t="s">
        <v>31167</v>
      </c>
      <c r="G1292" s="14">
        <v>919494019496</v>
      </c>
      <c r="H1292" s="1" t="s">
        <v>20</v>
      </c>
      <c r="I1292" s="1" t="s">
        <v>9</v>
      </c>
      <c r="J1292" s="1" t="s">
        <v>24</v>
      </c>
      <c r="K1292" s="3" t="s">
        <v>27</v>
      </c>
      <c r="L1292" s="1" t="s">
        <v>24</v>
      </c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1"/>
      <c r="AA1292" s="1" t="s">
        <v>16</v>
      </c>
      <c r="AB1292" s="3" t="s">
        <v>12</v>
      </c>
      <c r="AC1292" s="23" t="s">
        <v>37782</v>
      </c>
      <c r="AD1292" s="23" t="s">
        <v>39472</v>
      </c>
      <c r="AE1292" t="s">
        <v>35402</v>
      </c>
    </row>
    <row r="1293" spans="1:31" ht="14.25" customHeight="1">
      <c r="A1293" s="1">
        <v>1292</v>
      </c>
      <c r="B1293" s="9" t="s">
        <v>6</v>
      </c>
      <c r="C1293" s="1" t="s">
        <v>833</v>
      </c>
      <c r="D1293" s="1" t="s">
        <v>834</v>
      </c>
      <c r="E1293" s="1" t="s">
        <v>40</v>
      </c>
      <c r="F1293" s="1" t="s">
        <v>31172</v>
      </c>
      <c r="G1293" s="14">
        <v>91990994990</v>
      </c>
      <c r="H1293" s="1" t="s">
        <v>15</v>
      </c>
      <c r="I1293" s="1" t="s">
        <v>41</v>
      </c>
      <c r="J1293" s="1" t="s">
        <v>24</v>
      </c>
      <c r="K1293" s="3" t="s">
        <v>27</v>
      </c>
      <c r="L1293" s="1" t="s">
        <v>24</v>
      </c>
      <c r="M1293" s="3" t="s">
        <v>47344</v>
      </c>
      <c r="N1293" s="3" t="s">
        <v>47339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1"/>
      <c r="AA1293" s="1" t="s">
        <v>16</v>
      </c>
      <c r="AB1293" s="3" t="s">
        <v>12</v>
      </c>
      <c r="AC1293" s="23" t="s">
        <v>37782</v>
      </c>
      <c r="AD1293" s="23" t="s">
        <v>39473</v>
      </c>
      <c r="AE1293" t="s">
        <v>35407</v>
      </c>
    </row>
    <row r="1294" spans="1:31" ht="14.25" customHeight="1">
      <c r="A1294" s="1">
        <v>1293</v>
      </c>
      <c r="B1294" s="9" t="s">
        <v>6</v>
      </c>
      <c r="C1294" s="1" t="s">
        <v>845</v>
      </c>
      <c r="D1294" s="1" t="s">
        <v>846</v>
      </c>
      <c r="E1294" s="1" t="s">
        <v>328</v>
      </c>
      <c r="F1294" s="1" t="s">
        <v>21348</v>
      </c>
      <c r="G1294" s="14">
        <v>91909990646</v>
      </c>
      <c r="H1294" s="1" t="s">
        <v>37</v>
      </c>
      <c r="I1294" s="1" t="s">
        <v>9</v>
      </c>
      <c r="J1294" s="1" t="s">
        <v>24</v>
      </c>
      <c r="K1294" s="3" t="s">
        <v>17</v>
      </c>
      <c r="L1294" s="1" t="s">
        <v>24</v>
      </c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1"/>
      <c r="AA1294" s="1" t="s">
        <v>11</v>
      </c>
      <c r="AB1294" s="3" t="s">
        <v>13</v>
      </c>
      <c r="AC1294" s="23" t="s">
        <v>37782</v>
      </c>
      <c r="AD1294" s="23" t="s">
        <v>39474</v>
      </c>
      <c r="AE1294" t="s">
        <v>35405</v>
      </c>
    </row>
    <row r="1295" spans="1:31" ht="14.25" customHeight="1">
      <c r="A1295" s="1">
        <v>1294</v>
      </c>
      <c r="B1295" s="9" t="s">
        <v>6</v>
      </c>
      <c r="C1295" s="1" t="s">
        <v>865</v>
      </c>
      <c r="D1295" s="1" t="s">
        <v>36457</v>
      </c>
      <c r="E1295" s="1" t="s">
        <v>139</v>
      </c>
      <c r="F1295" s="1" t="s">
        <v>33461</v>
      </c>
      <c r="G1295" s="14">
        <v>919494449099</v>
      </c>
      <c r="H1295" s="1" t="s">
        <v>15</v>
      </c>
      <c r="I1295" s="1" t="s">
        <v>9</v>
      </c>
      <c r="J1295" s="1" t="s">
        <v>24</v>
      </c>
      <c r="K1295" s="3" t="s">
        <v>27</v>
      </c>
      <c r="L1295" s="1" t="s">
        <v>24</v>
      </c>
      <c r="M1295" s="3" t="s">
        <v>178</v>
      </c>
      <c r="N1295" s="3" t="s">
        <v>47339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1"/>
      <c r="AA1295" s="1" t="s">
        <v>16</v>
      </c>
      <c r="AB1295" s="3" t="s">
        <v>12</v>
      </c>
      <c r="AC1295" s="23" t="s">
        <v>37782</v>
      </c>
      <c r="AD1295" s="23" t="s">
        <v>39475</v>
      </c>
      <c r="AE1295" t="s">
        <v>35405</v>
      </c>
    </row>
    <row r="1296" spans="1:31" ht="14.25" customHeight="1">
      <c r="A1296" s="1">
        <v>1295</v>
      </c>
      <c r="B1296" s="9" t="s">
        <v>6</v>
      </c>
      <c r="C1296" s="1" t="s">
        <v>879</v>
      </c>
      <c r="D1296" s="1" t="s">
        <v>880</v>
      </c>
      <c r="E1296" s="1" t="s">
        <v>881</v>
      </c>
      <c r="F1296" s="1" t="s">
        <v>21360</v>
      </c>
      <c r="G1296" s="14">
        <v>91406614004</v>
      </c>
      <c r="H1296" s="1" t="s">
        <v>8</v>
      </c>
      <c r="I1296" s="1" t="s">
        <v>62</v>
      </c>
      <c r="J1296" s="1" t="s">
        <v>24</v>
      </c>
      <c r="K1296" s="3" t="s">
        <v>27</v>
      </c>
      <c r="L1296" s="1" t="s">
        <v>24</v>
      </c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1"/>
      <c r="AA1296" s="1" t="s">
        <v>16</v>
      </c>
      <c r="AB1296" s="3" t="s">
        <v>12</v>
      </c>
      <c r="AC1296" s="23" t="s">
        <v>37782</v>
      </c>
      <c r="AD1296" s="23" t="s">
        <v>38805</v>
      </c>
      <c r="AE1296" t="s">
        <v>35402</v>
      </c>
    </row>
    <row r="1297" spans="1:31" ht="14.25" customHeight="1">
      <c r="A1297" s="1">
        <v>1296</v>
      </c>
      <c r="B1297" s="9" t="s">
        <v>6</v>
      </c>
      <c r="C1297" s="1" t="s">
        <v>892</v>
      </c>
      <c r="D1297" s="1" t="s">
        <v>893</v>
      </c>
      <c r="E1297" s="1" t="s">
        <v>894</v>
      </c>
      <c r="F1297" s="1" t="s">
        <v>21366</v>
      </c>
      <c r="G1297" s="14">
        <v>91990440996</v>
      </c>
      <c r="H1297" s="1" t="s">
        <v>15</v>
      </c>
      <c r="I1297" s="1" t="s">
        <v>9</v>
      </c>
      <c r="J1297" s="1" t="s">
        <v>24</v>
      </c>
      <c r="K1297" s="3" t="s">
        <v>63</v>
      </c>
      <c r="L1297" s="1" t="s">
        <v>24</v>
      </c>
      <c r="M1297" s="3" t="s">
        <v>213</v>
      </c>
      <c r="N1297" s="3" t="s">
        <v>47339</v>
      </c>
      <c r="O1297" s="3" t="s">
        <v>17</v>
      </c>
      <c r="P1297" s="3" t="s">
        <v>24</v>
      </c>
      <c r="Q1297" s="3" t="s">
        <v>42</v>
      </c>
      <c r="R1297" s="3" t="s">
        <v>24</v>
      </c>
      <c r="S1297" s="3" t="s">
        <v>27</v>
      </c>
      <c r="T1297" s="3" t="s">
        <v>24</v>
      </c>
      <c r="U1297" s="3" t="s">
        <v>117</v>
      </c>
      <c r="V1297" s="3" t="s">
        <v>24</v>
      </c>
      <c r="W1297" s="3" t="s">
        <v>178</v>
      </c>
      <c r="X1297" s="3" t="s">
        <v>24</v>
      </c>
      <c r="Y1297" s="3" t="s">
        <v>171</v>
      </c>
      <c r="Z1297" s="1" t="s">
        <v>24</v>
      </c>
      <c r="AA1297" s="1" t="s">
        <v>16</v>
      </c>
      <c r="AB1297" s="3" t="s">
        <v>12</v>
      </c>
      <c r="AC1297" s="23" t="s">
        <v>37782</v>
      </c>
      <c r="AD1297" s="23" t="s">
        <v>39476</v>
      </c>
      <c r="AE1297" t="s">
        <v>35407</v>
      </c>
    </row>
    <row r="1298" spans="1:31" ht="14.25" customHeight="1">
      <c r="A1298" s="1">
        <v>1297</v>
      </c>
      <c r="B1298" s="1" t="s">
        <v>54</v>
      </c>
      <c r="C1298" s="1" t="s">
        <v>895</v>
      </c>
      <c r="D1298" s="1" t="s">
        <v>2985</v>
      </c>
      <c r="E1298" s="1" t="s">
        <v>19</v>
      </c>
      <c r="F1298" s="1" t="s">
        <v>21367</v>
      </c>
      <c r="G1298" s="14">
        <v>919444046469</v>
      </c>
      <c r="H1298" s="1" t="s">
        <v>37</v>
      </c>
      <c r="I1298" s="1" t="s">
        <v>41</v>
      </c>
      <c r="J1298" s="1" t="s">
        <v>24</v>
      </c>
      <c r="K1298" s="3" t="s">
        <v>117</v>
      </c>
      <c r="L1298" s="1" t="s">
        <v>24</v>
      </c>
      <c r="M1298" s="3" t="s">
        <v>178</v>
      </c>
      <c r="N1298" s="3" t="s">
        <v>47339</v>
      </c>
      <c r="O1298" s="3" t="s">
        <v>171</v>
      </c>
      <c r="P1298" s="3" t="s">
        <v>24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1"/>
      <c r="AA1298" s="1" t="s">
        <v>16</v>
      </c>
      <c r="AB1298" s="3" t="s">
        <v>12</v>
      </c>
      <c r="AC1298" s="23" t="s">
        <v>37782</v>
      </c>
      <c r="AD1298" s="23" t="s">
        <v>39477</v>
      </c>
      <c r="AE1298" t="s">
        <v>35405</v>
      </c>
    </row>
    <row r="1299" spans="1:31" ht="14.25" customHeight="1">
      <c r="A1299" s="1">
        <v>1298</v>
      </c>
      <c r="B1299" s="1" t="s">
        <v>54</v>
      </c>
      <c r="C1299" s="1" t="s">
        <v>900</v>
      </c>
      <c r="D1299" s="1" t="s">
        <v>5328</v>
      </c>
      <c r="E1299" s="1" t="s">
        <v>139</v>
      </c>
      <c r="F1299" s="1" t="s">
        <v>33464</v>
      </c>
      <c r="G1299" s="14">
        <v>919446044149</v>
      </c>
      <c r="H1299" s="1" t="s">
        <v>20</v>
      </c>
      <c r="I1299" s="1" t="s">
        <v>9</v>
      </c>
      <c r="J1299" s="1" t="s">
        <v>24</v>
      </c>
      <c r="K1299" s="3" t="s">
        <v>27</v>
      </c>
      <c r="L1299" s="1" t="s">
        <v>24</v>
      </c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1"/>
      <c r="AA1299" s="1" t="s">
        <v>16</v>
      </c>
      <c r="AB1299" s="3" t="s">
        <v>12</v>
      </c>
      <c r="AC1299" s="23" t="s">
        <v>37782</v>
      </c>
      <c r="AD1299" s="23" t="s">
        <v>39478</v>
      </c>
      <c r="AE1299" t="s">
        <v>35408</v>
      </c>
    </row>
    <row r="1300" spans="1:31" ht="14.25" customHeight="1">
      <c r="A1300" s="1">
        <v>1299</v>
      </c>
      <c r="B1300" s="1" t="s">
        <v>54</v>
      </c>
      <c r="C1300" s="1" t="s">
        <v>970</v>
      </c>
      <c r="D1300" s="1" t="s">
        <v>35504</v>
      </c>
      <c r="E1300" s="1" t="s">
        <v>19</v>
      </c>
      <c r="F1300" s="1" t="s">
        <v>21396</v>
      </c>
      <c r="G1300" s="14">
        <v>919694061666</v>
      </c>
      <c r="H1300" s="1" t="s">
        <v>20</v>
      </c>
      <c r="I1300" s="1" t="s">
        <v>62</v>
      </c>
      <c r="J1300" s="1" t="s">
        <v>24</v>
      </c>
      <c r="K1300" s="3" t="s">
        <v>171</v>
      </c>
      <c r="L1300" s="1" t="s">
        <v>24</v>
      </c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1"/>
      <c r="AA1300" s="1" t="s">
        <v>16</v>
      </c>
      <c r="AB1300" s="3" t="s">
        <v>12</v>
      </c>
      <c r="AC1300" s="23" t="s">
        <v>37782</v>
      </c>
      <c r="AD1300" s="23" t="s">
        <v>39479</v>
      </c>
      <c r="AE1300" t="s">
        <v>35405</v>
      </c>
    </row>
    <row r="1301" spans="1:31" ht="14.25" customHeight="1">
      <c r="A1301" s="1">
        <v>1300</v>
      </c>
      <c r="B1301" s="1" t="s">
        <v>54</v>
      </c>
      <c r="C1301" s="1" t="s">
        <v>971</v>
      </c>
      <c r="D1301" s="1" t="s">
        <v>1132</v>
      </c>
      <c r="E1301" s="1" t="s">
        <v>36618</v>
      </c>
      <c r="F1301" s="1" t="s">
        <v>21397</v>
      </c>
      <c r="G1301" s="14">
        <v>9146610499</v>
      </c>
      <c r="H1301" s="1" t="s">
        <v>20</v>
      </c>
      <c r="I1301" s="1" t="s">
        <v>9</v>
      </c>
      <c r="J1301" s="1" t="s">
        <v>24</v>
      </c>
      <c r="K1301" s="3" t="s">
        <v>171</v>
      </c>
      <c r="L1301" s="1" t="s">
        <v>24</v>
      </c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1"/>
      <c r="AA1301" s="1" t="s">
        <v>16</v>
      </c>
      <c r="AB1301" s="3" t="s">
        <v>12</v>
      </c>
      <c r="AC1301" s="23" t="s">
        <v>37782</v>
      </c>
      <c r="AD1301" s="23" t="s">
        <v>39480</v>
      </c>
      <c r="AE1301" t="s">
        <v>35402</v>
      </c>
    </row>
    <row r="1302" spans="1:31" ht="14.25" customHeight="1">
      <c r="A1302" s="1">
        <v>1301</v>
      </c>
      <c r="B1302" s="1" t="s">
        <v>54</v>
      </c>
      <c r="C1302" s="1" t="s">
        <v>981</v>
      </c>
      <c r="D1302" s="1" t="s">
        <v>1196</v>
      </c>
      <c r="E1302" s="1" t="s">
        <v>139</v>
      </c>
      <c r="F1302" s="1" t="s">
        <v>21402</v>
      </c>
      <c r="G1302" s="14">
        <v>919099694049</v>
      </c>
      <c r="H1302" s="1" t="s">
        <v>132</v>
      </c>
      <c r="I1302" s="1" t="s">
        <v>41</v>
      </c>
      <c r="J1302" s="1" t="s">
        <v>24</v>
      </c>
      <c r="K1302" s="3" t="s">
        <v>117</v>
      </c>
      <c r="L1302" s="1" t="s">
        <v>24</v>
      </c>
      <c r="M1302" s="3" t="s">
        <v>178</v>
      </c>
      <c r="N1302" s="3" t="s">
        <v>47339</v>
      </c>
      <c r="O1302" s="3" t="s">
        <v>171</v>
      </c>
      <c r="P1302" s="3" t="s">
        <v>24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1"/>
      <c r="AA1302" s="1" t="s">
        <v>16</v>
      </c>
      <c r="AB1302" s="3" t="s">
        <v>12</v>
      </c>
      <c r="AC1302" s="23" t="s">
        <v>37782</v>
      </c>
      <c r="AD1302" s="23" t="s">
        <v>39481</v>
      </c>
      <c r="AE1302" t="s">
        <v>35402</v>
      </c>
    </row>
    <row r="1303" spans="1:31" ht="14.25" customHeight="1">
      <c r="A1303" s="1">
        <v>1302</v>
      </c>
      <c r="B1303" s="1" t="s">
        <v>54</v>
      </c>
      <c r="C1303" s="1" t="s">
        <v>1003</v>
      </c>
      <c r="D1303" s="1" t="s">
        <v>4959</v>
      </c>
      <c r="E1303" s="1" t="s">
        <v>1180</v>
      </c>
      <c r="F1303" s="1" t="s">
        <v>31191</v>
      </c>
      <c r="G1303" s="14">
        <v>919446169499</v>
      </c>
      <c r="H1303" s="1" t="s">
        <v>20</v>
      </c>
      <c r="I1303" s="1" t="s">
        <v>9</v>
      </c>
      <c r="J1303" s="1" t="s">
        <v>24</v>
      </c>
      <c r="K1303" s="3" t="s">
        <v>27</v>
      </c>
      <c r="L1303" s="1" t="s">
        <v>24</v>
      </c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1"/>
      <c r="AA1303" s="1" t="s">
        <v>16</v>
      </c>
      <c r="AB1303" s="3" t="s">
        <v>12</v>
      </c>
      <c r="AC1303" s="23" t="s">
        <v>37782</v>
      </c>
      <c r="AD1303" s="23" t="s">
        <v>39482</v>
      </c>
      <c r="AE1303" t="s">
        <v>35402</v>
      </c>
    </row>
    <row r="1304" spans="1:31" ht="14.25" customHeight="1">
      <c r="A1304" s="1">
        <v>1303</v>
      </c>
      <c r="B1304" s="1" t="s">
        <v>54</v>
      </c>
      <c r="C1304" s="1" t="s">
        <v>1012</v>
      </c>
      <c r="D1304" s="1" t="s">
        <v>3404</v>
      </c>
      <c r="E1304" s="1" t="s">
        <v>4692</v>
      </c>
      <c r="F1304" s="1" t="s">
        <v>31192</v>
      </c>
      <c r="G1304" s="14">
        <v>919944444406</v>
      </c>
      <c r="H1304" s="1" t="s">
        <v>8</v>
      </c>
      <c r="I1304" s="1" t="s">
        <v>9</v>
      </c>
      <c r="J1304" s="1" t="s">
        <v>24</v>
      </c>
      <c r="K1304" s="3" t="s">
        <v>27</v>
      </c>
      <c r="L1304" s="1" t="s">
        <v>24</v>
      </c>
      <c r="M1304" s="3" t="s">
        <v>178</v>
      </c>
      <c r="N1304" s="3" t="s">
        <v>47339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1"/>
      <c r="AA1304" s="1" t="s">
        <v>16</v>
      </c>
      <c r="AB1304" s="3" t="s">
        <v>12</v>
      </c>
      <c r="AC1304" s="23" t="s">
        <v>37782</v>
      </c>
      <c r="AD1304" s="23" t="s">
        <v>39483</v>
      </c>
      <c r="AE1304" t="s">
        <v>35408</v>
      </c>
    </row>
    <row r="1305" spans="1:31" ht="14.25" customHeight="1">
      <c r="A1305" s="1">
        <v>1304</v>
      </c>
      <c r="B1305" s="9" t="s">
        <v>6</v>
      </c>
      <c r="C1305" s="1" t="s">
        <v>1050</v>
      </c>
      <c r="D1305" s="1" t="s">
        <v>16068</v>
      </c>
      <c r="E1305" s="1" t="s">
        <v>40</v>
      </c>
      <c r="F1305" s="1" t="s">
        <v>21433</v>
      </c>
      <c r="G1305" s="14">
        <v>91944640994</v>
      </c>
      <c r="H1305" s="1" t="s">
        <v>20</v>
      </c>
      <c r="I1305" s="1" t="s">
        <v>9</v>
      </c>
      <c r="J1305" s="1" t="s">
        <v>24</v>
      </c>
      <c r="K1305" s="3" t="s">
        <v>42</v>
      </c>
      <c r="L1305" s="1" t="s">
        <v>24</v>
      </c>
      <c r="M1305" s="3" t="s">
        <v>27</v>
      </c>
      <c r="N1305" s="3" t="s">
        <v>47339</v>
      </c>
      <c r="O1305" s="3" t="s">
        <v>117</v>
      </c>
      <c r="P1305" s="3" t="s">
        <v>24</v>
      </c>
      <c r="Q1305" s="3" t="s">
        <v>178</v>
      </c>
      <c r="R1305" s="3" t="s">
        <v>24</v>
      </c>
      <c r="S1305" s="3" t="s">
        <v>171</v>
      </c>
      <c r="T1305" s="3" t="s">
        <v>24</v>
      </c>
      <c r="U1305" s="3"/>
      <c r="V1305" s="3"/>
      <c r="W1305" s="3"/>
      <c r="X1305" s="3"/>
      <c r="Y1305" s="3"/>
      <c r="Z1305" s="1"/>
      <c r="AA1305" s="1" t="s">
        <v>16</v>
      </c>
      <c r="AB1305" s="3" t="s">
        <v>12</v>
      </c>
      <c r="AC1305" s="23" t="s">
        <v>37782</v>
      </c>
      <c r="AD1305" s="23" t="s">
        <v>39484</v>
      </c>
      <c r="AE1305" t="s">
        <v>35402</v>
      </c>
    </row>
    <row r="1306" spans="1:31" ht="14.25" customHeight="1">
      <c r="A1306" s="1">
        <v>1305</v>
      </c>
      <c r="B1306" s="9" t="s">
        <v>6</v>
      </c>
      <c r="C1306" s="1" t="s">
        <v>1125</v>
      </c>
      <c r="D1306" s="1" t="s">
        <v>1126</v>
      </c>
      <c r="E1306" s="1" t="s">
        <v>40</v>
      </c>
      <c r="F1306" s="1" t="s">
        <v>31210</v>
      </c>
      <c r="G1306" s="14">
        <v>9191400644</v>
      </c>
      <c r="H1306" s="1" t="s">
        <v>37</v>
      </c>
      <c r="I1306" s="1" t="s">
        <v>62</v>
      </c>
      <c r="J1306" s="1" t="s">
        <v>24</v>
      </c>
      <c r="K1306" s="3" t="s">
        <v>178</v>
      </c>
      <c r="L1306" s="1" t="s">
        <v>24</v>
      </c>
      <c r="M1306" s="3" t="s">
        <v>171</v>
      </c>
      <c r="N1306" s="3" t="s">
        <v>47339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1"/>
      <c r="AA1306" s="1" t="s">
        <v>16</v>
      </c>
      <c r="AB1306" s="3" t="s">
        <v>12</v>
      </c>
      <c r="AC1306" s="23" t="s">
        <v>37782</v>
      </c>
      <c r="AD1306" s="23" t="s">
        <v>39485</v>
      </c>
      <c r="AE1306" t="s">
        <v>35408</v>
      </c>
    </row>
    <row r="1307" spans="1:31" ht="14.25" customHeight="1">
      <c r="A1307" s="1">
        <v>1306</v>
      </c>
      <c r="B1307" s="1" t="s">
        <v>54</v>
      </c>
      <c r="C1307" s="1" t="s">
        <v>1154</v>
      </c>
      <c r="D1307" s="1" t="s">
        <v>1155</v>
      </c>
      <c r="E1307" s="1" t="s">
        <v>90</v>
      </c>
      <c r="F1307" s="1" t="s">
        <v>31217</v>
      </c>
      <c r="G1307" s="14" t="s">
        <v>1156</v>
      </c>
      <c r="H1307" s="1" t="s">
        <v>15</v>
      </c>
      <c r="I1307" s="1" t="s">
        <v>41</v>
      </c>
      <c r="J1307" s="1" t="s">
        <v>24</v>
      </c>
      <c r="K1307" s="3" t="s">
        <v>42</v>
      </c>
      <c r="L1307" s="1" t="s">
        <v>24</v>
      </c>
      <c r="M1307" s="3" t="s">
        <v>27</v>
      </c>
      <c r="N1307" s="3" t="s">
        <v>47339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1"/>
      <c r="AA1307" s="1" t="s">
        <v>16</v>
      </c>
      <c r="AB1307" s="3" t="s">
        <v>12</v>
      </c>
      <c r="AC1307" s="23" t="s">
        <v>37782</v>
      </c>
      <c r="AD1307" s="23" t="s">
        <v>39486</v>
      </c>
      <c r="AE1307" t="s">
        <v>35405</v>
      </c>
    </row>
    <row r="1308" spans="1:31" ht="14.25" customHeight="1">
      <c r="A1308" s="1">
        <v>1307</v>
      </c>
      <c r="B1308" s="9" t="s">
        <v>6</v>
      </c>
      <c r="C1308" s="1" t="s">
        <v>1176</v>
      </c>
      <c r="D1308" s="1" t="s">
        <v>72</v>
      </c>
      <c r="E1308" s="1" t="s">
        <v>139</v>
      </c>
      <c r="F1308" s="1" t="s">
        <v>21479</v>
      </c>
      <c r="G1308" s="14">
        <v>919446016969</v>
      </c>
      <c r="H1308" s="1" t="s">
        <v>8</v>
      </c>
      <c r="I1308" s="1" t="s">
        <v>9</v>
      </c>
      <c r="J1308" s="1" t="s">
        <v>24</v>
      </c>
      <c r="K1308" s="3" t="s">
        <v>17</v>
      </c>
      <c r="L1308" s="1" t="s">
        <v>24</v>
      </c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1"/>
      <c r="AA1308" s="1" t="s">
        <v>11</v>
      </c>
      <c r="AB1308" s="3" t="s">
        <v>13</v>
      </c>
      <c r="AC1308" s="23" t="s">
        <v>37782</v>
      </c>
      <c r="AD1308" s="23" t="s">
        <v>39487</v>
      </c>
      <c r="AE1308" t="s">
        <v>35402</v>
      </c>
    </row>
    <row r="1309" spans="1:31" ht="14.25" customHeight="1">
      <c r="A1309" s="1">
        <v>1308</v>
      </c>
      <c r="B1309" s="1" t="s">
        <v>54</v>
      </c>
      <c r="C1309" s="1" t="s">
        <v>1202</v>
      </c>
      <c r="D1309" s="1" t="s">
        <v>1720</v>
      </c>
      <c r="E1309" s="1" t="s">
        <v>11011</v>
      </c>
      <c r="F1309" s="1" t="s">
        <v>1203</v>
      </c>
      <c r="G1309" s="14">
        <v>919494946649</v>
      </c>
      <c r="H1309" s="1" t="s">
        <v>8</v>
      </c>
      <c r="I1309" s="1" t="s">
        <v>9</v>
      </c>
      <c r="J1309" s="1" t="s">
        <v>24</v>
      </c>
      <c r="K1309" s="3" t="s">
        <v>178</v>
      </c>
      <c r="L1309" s="1" t="s">
        <v>24</v>
      </c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1"/>
      <c r="AA1309" s="1" t="s">
        <v>16</v>
      </c>
      <c r="AB1309" s="3" t="s">
        <v>12</v>
      </c>
      <c r="AC1309" s="23" t="s">
        <v>37782</v>
      </c>
      <c r="AD1309" s="23" t="s">
        <v>39488</v>
      </c>
      <c r="AE1309" t="s">
        <v>35405</v>
      </c>
    </row>
    <row r="1310" spans="1:31" ht="14.25" customHeight="1">
      <c r="A1310" s="1">
        <v>1309</v>
      </c>
      <c r="B1310" s="9" t="s">
        <v>6</v>
      </c>
      <c r="C1310" s="1" t="s">
        <v>1212</v>
      </c>
      <c r="D1310" s="1" t="s">
        <v>1213</v>
      </c>
      <c r="E1310" s="1" t="s">
        <v>1214</v>
      </c>
      <c r="F1310" s="1" t="s">
        <v>31224</v>
      </c>
      <c r="G1310" s="14" t="s">
        <v>1215</v>
      </c>
      <c r="H1310" s="1" t="s">
        <v>8</v>
      </c>
      <c r="I1310" s="1" t="s">
        <v>62</v>
      </c>
      <c r="J1310" s="1" t="s">
        <v>24</v>
      </c>
      <c r="K1310" s="3" t="s">
        <v>63</v>
      </c>
      <c r="L1310" s="1" t="s">
        <v>24</v>
      </c>
      <c r="M1310" s="3" t="s">
        <v>213</v>
      </c>
      <c r="N1310" s="3" t="s">
        <v>47339</v>
      </c>
      <c r="O1310" s="3" t="s">
        <v>17</v>
      </c>
      <c r="P1310" s="3" t="s">
        <v>24</v>
      </c>
      <c r="Q1310" s="3" t="s">
        <v>42</v>
      </c>
      <c r="R1310" s="3" t="s">
        <v>24</v>
      </c>
      <c r="S1310" s="3" t="s">
        <v>27</v>
      </c>
      <c r="T1310" s="3" t="s">
        <v>24</v>
      </c>
      <c r="U1310" s="3" t="s">
        <v>117</v>
      </c>
      <c r="V1310" s="3" t="s">
        <v>24</v>
      </c>
      <c r="W1310" s="3" t="s">
        <v>178</v>
      </c>
      <c r="X1310" s="3" t="s">
        <v>24</v>
      </c>
      <c r="Y1310" s="3" t="s">
        <v>171</v>
      </c>
      <c r="Z1310" s="1" t="s">
        <v>24</v>
      </c>
      <c r="AA1310" s="1" t="s">
        <v>16</v>
      </c>
      <c r="AB1310" s="3" t="s">
        <v>12</v>
      </c>
      <c r="AC1310" s="23" t="s">
        <v>37782</v>
      </c>
      <c r="AD1310" s="23" t="s">
        <v>39489</v>
      </c>
      <c r="AE1310" t="s">
        <v>35402</v>
      </c>
    </row>
    <row r="1311" spans="1:31" ht="14.25" customHeight="1">
      <c r="A1311" s="1">
        <v>1310</v>
      </c>
      <c r="B1311" s="1" t="s">
        <v>54</v>
      </c>
      <c r="C1311" s="1" t="s">
        <v>1229</v>
      </c>
      <c r="D1311" s="1" t="s">
        <v>3186</v>
      </c>
      <c r="E1311" s="1" t="s">
        <v>139</v>
      </c>
      <c r="F1311" s="1" t="s">
        <v>21499</v>
      </c>
      <c r="G1311" s="14">
        <v>914494694</v>
      </c>
      <c r="H1311" s="1" t="s">
        <v>8</v>
      </c>
      <c r="I1311" s="1" t="s">
        <v>62</v>
      </c>
      <c r="J1311" s="1" t="s">
        <v>24</v>
      </c>
      <c r="K1311" s="3" t="s">
        <v>63</v>
      </c>
      <c r="L1311" s="1" t="s">
        <v>24</v>
      </c>
      <c r="M1311" s="3" t="s">
        <v>213</v>
      </c>
      <c r="N1311" s="3" t="s">
        <v>47339</v>
      </c>
      <c r="O1311" s="3" t="s">
        <v>17</v>
      </c>
      <c r="P1311" s="3" t="s">
        <v>24</v>
      </c>
      <c r="Q1311" s="3" t="s">
        <v>42</v>
      </c>
      <c r="R1311" s="3" t="s">
        <v>24</v>
      </c>
      <c r="S1311" s="3" t="s">
        <v>27</v>
      </c>
      <c r="T1311" s="3" t="s">
        <v>24</v>
      </c>
      <c r="U1311" s="3" t="s">
        <v>117</v>
      </c>
      <c r="V1311" s="3" t="s">
        <v>24</v>
      </c>
      <c r="W1311" s="3" t="s">
        <v>178</v>
      </c>
      <c r="X1311" s="3" t="s">
        <v>24</v>
      </c>
      <c r="Y1311" s="3" t="s">
        <v>171</v>
      </c>
      <c r="Z1311" s="1" t="s">
        <v>24</v>
      </c>
      <c r="AA1311" s="1" t="s">
        <v>16</v>
      </c>
      <c r="AB1311" s="3" t="s">
        <v>12</v>
      </c>
      <c r="AC1311" s="23" t="s">
        <v>37782</v>
      </c>
      <c r="AD1311" s="23" t="s">
        <v>39490</v>
      </c>
      <c r="AE1311" t="s">
        <v>35402</v>
      </c>
    </row>
    <row r="1312" spans="1:31" ht="14.25" customHeight="1">
      <c r="A1312" s="1">
        <v>1311</v>
      </c>
      <c r="B1312" s="1" t="s">
        <v>54</v>
      </c>
      <c r="C1312" s="1" t="s">
        <v>1252</v>
      </c>
      <c r="D1312" s="1" t="s">
        <v>2317</v>
      </c>
      <c r="E1312" s="1" t="s">
        <v>2588</v>
      </c>
      <c r="F1312" s="1" t="s">
        <v>21507</v>
      </c>
      <c r="G1312" s="14">
        <v>919099066666</v>
      </c>
      <c r="H1312" s="1" t="s">
        <v>132</v>
      </c>
      <c r="I1312" s="1" t="s">
        <v>41</v>
      </c>
      <c r="J1312" s="1" t="s">
        <v>24</v>
      </c>
      <c r="K1312" s="3" t="s">
        <v>171</v>
      </c>
      <c r="L1312" s="1" t="s">
        <v>24</v>
      </c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1"/>
      <c r="AA1312" s="1" t="s">
        <v>16</v>
      </c>
      <c r="AB1312" s="3" t="s">
        <v>12</v>
      </c>
      <c r="AC1312" s="23" t="s">
        <v>37782</v>
      </c>
      <c r="AD1312" s="23" t="s">
        <v>39491</v>
      </c>
      <c r="AE1312" t="s">
        <v>35405</v>
      </c>
    </row>
    <row r="1313" spans="1:31" ht="14.25" customHeight="1">
      <c r="A1313" s="1">
        <v>1312</v>
      </c>
      <c r="B1313" s="9" t="s">
        <v>6</v>
      </c>
      <c r="C1313" s="1" t="s">
        <v>1255</v>
      </c>
      <c r="D1313" s="1" t="s">
        <v>36458</v>
      </c>
      <c r="E1313" s="1" t="s">
        <v>1256</v>
      </c>
      <c r="F1313" s="1" t="s">
        <v>21509</v>
      </c>
      <c r="G1313" s="14">
        <v>919994064900</v>
      </c>
      <c r="H1313" s="1" t="s">
        <v>37</v>
      </c>
      <c r="I1313" s="1" t="s">
        <v>9</v>
      </c>
      <c r="J1313" s="1" t="s">
        <v>24</v>
      </c>
      <c r="K1313" s="3" t="s">
        <v>42</v>
      </c>
      <c r="L1313" s="1" t="s">
        <v>24</v>
      </c>
      <c r="M1313" s="3" t="s">
        <v>27</v>
      </c>
      <c r="N1313" s="3" t="s">
        <v>47339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1"/>
      <c r="AA1313" s="1" t="s">
        <v>16</v>
      </c>
      <c r="AB1313" s="3" t="s">
        <v>12</v>
      </c>
      <c r="AC1313" s="23" t="s">
        <v>37782</v>
      </c>
      <c r="AD1313" s="23" t="s">
        <v>39492</v>
      </c>
      <c r="AE1313" t="s">
        <v>35407</v>
      </c>
    </row>
    <row r="1314" spans="1:31" ht="14.25" customHeight="1">
      <c r="A1314" s="1">
        <v>1313</v>
      </c>
      <c r="B1314" s="1" t="s">
        <v>54</v>
      </c>
      <c r="C1314" s="1" t="s">
        <v>1267</v>
      </c>
      <c r="D1314" s="1" t="s">
        <v>58</v>
      </c>
      <c r="E1314" s="1" t="s">
        <v>40</v>
      </c>
      <c r="F1314" s="1" t="s">
        <v>21515</v>
      </c>
      <c r="G1314" s="14">
        <v>919016990999</v>
      </c>
      <c r="H1314" s="1" t="s">
        <v>20</v>
      </c>
      <c r="I1314" s="1" t="s">
        <v>9</v>
      </c>
      <c r="J1314" s="1" t="s">
        <v>24</v>
      </c>
      <c r="K1314" s="3" t="s">
        <v>117</v>
      </c>
      <c r="L1314" s="1" t="s">
        <v>24</v>
      </c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1"/>
      <c r="AA1314" s="1" t="s">
        <v>16</v>
      </c>
      <c r="AB1314" s="3" t="s">
        <v>12</v>
      </c>
      <c r="AC1314" s="23" t="s">
        <v>37782</v>
      </c>
      <c r="AD1314" s="23" t="s">
        <v>39493</v>
      </c>
      <c r="AE1314" t="s">
        <v>35402</v>
      </c>
    </row>
    <row r="1315" spans="1:31" ht="14.25" customHeight="1">
      <c r="A1315" s="1">
        <v>1314</v>
      </c>
      <c r="B1315" s="9" t="s">
        <v>6</v>
      </c>
      <c r="C1315" s="1" t="s">
        <v>1290</v>
      </c>
      <c r="D1315" s="1" t="s">
        <v>1291</v>
      </c>
      <c r="E1315" s="1" t="s">
        <v>40</v>
      </c>
      <c r="F1315" s="1" t="s">
        <v>21524</v>
      </c>
      <c r="G1315" s="14">
        <v>919946111649</v>
      </c>
      <c r="H1315" s="1" t="s">
        <v>15</v>
      </c>
      <c r="I1315" s="1" t="s">
        <v>62</v>
      </c>
      <c r="J1315" s="1" t="s">
        <v>24</v>
      </c>
      <c r="K1315" s="3" t="s">
        <v>178</v>
      </c>
      <c r="L1315" s="1" t="s">
        <v>24</v>
      </c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1"/>
      <c r="AA1315" s="1" t="s">
        <v>16</v>
      </c>
      <c r="AB1315" s="3" t="s">
        <v>12</v>
      </c>
      <c r="AC1315" s="23" t="s">
        <v>37782</v>
      </c>
      <c r="AD1315" s="23" t="s">
        <v>39494</v>
      </c>
      <c r="AE1315" t="s">
        <v>35402</v>
      </c>
    </row>
    <row r="1316" spans="1:31" ht="14.25" customHeight="1">
      <c r="A1316" s="1">
        <v>1315</v>
      </c>
      <c r="B1316" s="1" t="s">
        <v>54</v>
      </c>
      <c r="C1316" s="1" t="s">
        <v>1309</v>
      </c>
      <c r="D1316" s="1" t="s">
        <v>3080</v>
      </c>
      <c r="E1316" s="1" t="s">
        <v>255</v>
      </c>
      <c r="F1316" s="1" t="s">
        <v>21531</v>
      </c>
      <c r="G1316" s="14">
        <v>919944060401</v>
      </c>
      <c r="H1316" s="1" t="s">
        <v>15</v>
      </c>
      <c r="I1316" s="1" t="s">
        <v>9</v>
      </c>
      <c r="J1316" s="1" t="s">
        <v>24</v>
      </c>
      <c r="K1316" s="3" t="s">
        <v>27</v>
      </c>
      <c r="L1316" s="1" t="s">
        <v>24</v>
      </c>
      <c r="M1316" s="3" t="s">
        <v>178</v>
      </c>
      <c r="N1316" s="3" t="s">
        <v>47339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1"/>
      <c r="AA1316" s="1" t="s">
        <v>16</v>
      </c>
      <c r="AB1316" s="3" t="s">
        <v>12</v>
      </c>
      <c r="AC1316" s="23" t="s">
        <v>37782</v>
      </c>
      <c r="AD1316" s="23" t="s">
        <v>39495</v>
      </c>
      <c r="AE1316" t="s">
        <v>35408</v>
      </c>
    </row>
    <row r="1317" spans="1:31" ht="14.25" customHeight="1">
      <c r="A1317" s="1">
        <v>1316</v>
      </c>
      <c r="B1317" s="1" t="s">
        <v>54</v>
      </c>
      <c r="C1317" s="1" t="s">
        <v>1312</v>
      </c>
      <c r="D1317" s="1" t="s">
        <v>36459</v>
      </c>
      <c r="E1317" s="1" t="s">
        <v>7892</v>
      </c>
      <c r="F1317" s="1" t="s">
        <v>21533</v>
      </c>
      <c r="G1317" s="14">
        <v>91699444</v>
      </c>
      <c r="H1317" s="1" t="s">
        <v>20</v>
      </c>
      <c r="I1317" s="1" t="s">
        <v>9</v>
      </c>
      <c r="J1317" s="1" t="s">
        <v>24</v>
      </c>
      <c r="K1317" s="3" t="s">
        <v>117</v>
      </c>
      <c r="L1317" s="1" t="s">
        <v>24</v>
      </c>
      <c r="M1317" s="3" t="s">
        <v>178</v>
      </c>
      <c r="N1317" s="3" t="s">
        <v>47339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1"/>
      <c r="AA1317" s="1" t="s">
        <v>16</v>
      </c>
      <c r="AB1317" s="3" t="s">
        <v>12</v>
      </c>
      <c r="AC1317" s="23" t="s">
        <v>37782</v>
      </c>
      <c r="AD1317" s="23" t="s">
        <v>39496</v>
      </c>
      <c r="AE1317" t="s">
        <v>35407</v>
      </c>
    </row>
    <row r="1318" spans="1:31" ht="14.25" customHeight="1">
      <c r="A1318" s="1">
        <v>1317</v>
      </c>
      <c r="B1318" s="1" t="s">
        <v>54</v>
      </c>
      <c r="C1318" s="1" t="s">
        <v>1316</v>
      </c>
      <c r="D1318" s="1" t="s">
        <v>16290</v>
      </c>
      <c r="E1318" s="1" t="s">
        <v>36619</v>
      </c>
      <c r="F1318" s="1" t="s">
        <v>21536</v>
      </c>
      <c r="G1318" s="14">
        <v>91016699441</v>
      </c>
      <c r="H1318" s="1" t="s">
        <v>37</v>
      </c>
      <c r="I1318" s="1" t="s">
        <v>9</v>
      </c>
      <c r="J1318" s="1" t="s">
        <v>24</v>
      </c>
      <c r="K1318" s="3" t="s">
        <v>17</v>
      </c>
      <c r="L1318" s="1" t="s">
        <v>24</v>
      </c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1"/>
      <c r="AA1318" s="1" t="s">
        <v>11</v>
      </c>
      <c r="AB1318" s="3" t="s">
        <v>321</v>
      </c>
      <c r="AC1318" s="23" t="s">
        <v>37782</v>
      </c>
      <c r="AD1318" s="23" t="s">
        <v>39497</v>
      </c>
      <c r="AE1318" t="s">
        <v>35405</v>
      </c>
    </row>
    <row r="1319" spans="1:31" ht="14.25" customHeight="1">
      <c r="A1319" s="1">
        <v>1318</v>
      </c>
      <c r="B1319" s="1" t="s">
        <v>54</v>
      </c>
      <c r="C1319" s="1" t="s">
        <v>1324</v>
      </c>
      <c r="D1319" s="1" t="s">
        <v>35450</v>
      </c>
      <c r="E1319" s="1" t="s">
        <v>139</v>
      </c>
      <c r="F1319" s="1" t="s">
        <v>1325</v>
      </c>
      <c r="G1319" s="14">
        <v>919444090</v>
      </c>
      <c r="H1319" s="1" t="s">
        <v>8</v>
      </c>
      <c r="I1319" s="1" t="s">
        <v>62</v>
      </c>
      <c r="J1319" s="1" t="s">
        <v>24</v>
      </c>
      <c r="K1319" s="3" t="s">
        <v>27</v>
      </c>
      <c r="L1319" s="1" t="s">
        <v>24</v>
      </c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1"/>
      <c r="AA1319" s="1" t="s">
        <v>16</v>
      </c>
      <c r="AB1319" s="3" t="s">
        <v>12</v>
      </c>
      <c r="AC1319" s="23" t="s">
        <v>37782</v>
      </c>
      <c r="AD1319" s="23" t="s">
        <v>39498</v>
      </c>
      <c r="AE1319" t="s">
        <v>35408</v>
      </c>
    </row>
    <row r="1320" spans="1:31" ht="14.25" customHeight="1">
      <c r="A1320" s="1">
        <v>1319</v>
      </c>
      <c r="B1320" s="1" t="s">
        <v>54</v>
      </c>
      <c r="C1320" s="1" t="s">
        <v>1338</v>
      </c>
      <c r="D1320" s="1" t="s">
        <v>2921</v>
      </c>
      <c r="E1320" s="1" t="s">
        <v>487</v>
      </c>
      <c r="F1320" s="1" t="s">
        <v>21546</v>
      </c>
      <c r="G1320" s="14">
        <v>91914464444</v>
      </c>
      <c r="H1320" s="1" t="s">
        <v>15</v>
      </c>
      <c r="I1320" s="1" t="s">
        <v>9</v>
      </c>
      <c r="J1320" s="1" t="s">
        <v>24</v>
      </c>
      <c r="K1320" s="3" t="s">
        <v>17</v>
      </c>
      <c r="L1320" s="1" t="s">
        <v>24</v>
      </c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1"/>
      <c r="AA1320" s="1" t="s">
        <v>11</v>
      </c>
      <c r="AB1320" s="3" t="s">
        <v>13</v>
      </c>
      <c r="AC1320" s="23" t="s">
        <v>37782</v>
      </c>
      <c r="AD1320" s="23" t="s">
        <v>39499</v>
      </c>
      <c r="AE1320" t="s">
        <v>35405</v>
      </c>
    </row>
    <row r="1321" spans="1:31" ht="14.25" customHeight="1">
      <c r="A1321" s="1">
        <v>1320</v>
      </c>
      <c r="B1321" s="1" t="s">
        <v>54</v>
      </c>
      <c r="C1321" s="1" t="s">
        <v>1371</v>
      </c>
      <c r="D1321" s="1" t="s">
        <v>1169</v>
      </c>
      <c r="E1321" s="1" t="s">
        <v>40</v>
      </c>
      <c r="F1321" s="1" t="s">
        <v>21560</v>
      </c>
      <c r="G1321" s="14">
        <v>9194944919</v>
      </c>
      <c r="H1321" s="1" t="s">
        <v>8</v>
      </c>
      <c r="I1321" s="1" t="s">
        <v>62</v>
      </c>
      <c r="J1321" s="1" t="s">
        <v>24</v>
      </c>
      <c r="K1321" s="3" t="s">
        <v>178</v>
      </c>
      <c r="L1321" s="1" t="s">
        <v>24</v>
      </c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1"/>
      <c r="AA1321" s="1" t="s">
        <v>16</v>
      </c>
      <c r="AB1321" s="3" t="s">
        <v>12</v>
      </c>
      <c r="AC1321" s="23" t="s">
        <v>37782</v>
      </c>
      <c r="AD1321" s="23" t="s">
        <v>39500</v>
      </c>
      <c r="AE1321" t="s">
        <v>35405</v>
      </c>
    </row>
    <row r="1322" spans="1:31" ht="14.25" customHeight="1">
      <c r="A1322" s="1">
        <v>1321</v>
      </c>
      <c r="B1322" s="1" t="s">
        <v>54</v>
      </c>
      <c r="C1322" s="1" t="s">
        <v>1385</v>
      </c>
      <c r="D1322" s="1" t="s">
        <v>35505</v>
      </c>
      <c r="E1322" s="1" t="s">
        <v>36620</v>
      </c>
      <c r="F1322" s="1" t="s">
        <v>31247</v>
      </c>
      <c r="G1322" s="14">
        <v>9166411660</v>
      </c>
      <c r="H1322" s="1" t="s">
        <v>20</v>
      </c>
      <c r="I1322" s="1" t="s">
        <v>9</v>
      </c>
      <c r="J1322" s="1" t="s">
        <v>24</v>
      </c>
      <c r="K1322" s="3" t="s">
        <v>27</v>
      </c>
      <c r="L1322" s="1" t="s">
        <v>24</v>
      </c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1"/>
      <c r="AA1322" s="1" t="s">
        <v>16</v>
      </c>
      <c r="AB1322" s="3" t="s">
        <v>12</v>
      </c>
      <c r="AC1322" s="23" t="s">
        <v>37782</v>
      </c>
      <c r="AD1322" s="23" t="s">
        <v>39501</v>
      </c>
      <c r="AE1322" t="s">
        <v>35408</v>
      </c>
    </row>
    <row r="1323" spans="1:31" ht="14.25" customHeight="1">
      <c r="A1323" s="1">
        <v>1322</v>
      </c>
      <c r="B1323" s="9" t="s">
        <v>6</v>
      </c>
      <c r="C1323" s="1" t="s">
        <v>1404</v>
      </c>
      <c r="D1323" s="1" t="s">
        <v>1405</v>
      </c>
      <c r="E1323" s="1" t="s">
        <v>1406</v>
      </c>
      <c r="F1323" s="1" t="s">
        <v>1407</v>
      </c>
      <c r="G1323" s="14">
        <v>91944069491</v>
      </c>
      <c r="H1323" s="1" t="s">
        <v>15</v>
      </c>
      <c r="I1323" s="1" t="s">
        <v>9</v>
      </c>
      <c r="J1323" s="1" t="s">
        <v>24</v>
      </c>
      <c r="K1323" s="3" t="s">
        <v>27</v>
      </c>
      <c r="L1323" s="1" t="s">
        <v>24</v>
      </c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1"/>
      <c r="AA1323" s="1" t="s">
        <v>16</v>
      </c>
      <c r="AB1323" s="3" t="s">
        <v>12</v>
      </c>
      <c r="AC1323" s="23" t="s">
        <v>37782</v>
      </c>
      <c r="AD1323" s="23" t="s">
        <v>39502</v>
      </c>
      <c r="AE1323" t="s">
        <v>35408</v>
      </c>
    </row>
    <row r="1324" spans="1:31" ht="14.25" customHeight="1">
      <c r="A1324" s="1">
        <v>1323</v>
      </c>
      <c r="B1324" s="1" t="s">
        <v>54</v>
      </c>
      <c r="C1324" s="1" t="s">
        <v>1439</v>
      </c>
      <c r="D1324" s="1" t="s">
        <v>35506</v>
      </c>
      <c r="E1324" s="1" t="s">
        <v>255</v>
      </c>
      <c r="F1324" s="1" t="s">
        <v>21583</v>
      </c>
      <c r="G1324" s="14">
        <v>9104601606</v>
      </c>
      <c r="H1324" s="1" t="s">
        <v>20</v>
      </c>
      <c r="I1324" s="1" t="s">
        <v>9</v>
      </c>
      <c r="J1324" s="1" t="s">
        <v>24</v>
      </c>
      <c r="K1324" s="3" t="s">
        <v>27</v>
      </c>
      <c r="L1324" s="1" t="s">
        <v>24</v>
      </c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1"/>
      <c r="AA1324" s="1" t="s">
        <v>16</v>
      </c>
      <c r="AB1324" s="3" t="s">
        <v>12</v>
      </c>
      <c r="AC1324" s="23" t="s">
        <v>37782</v>
      </c>
      <c r="AD1324" s="23" t="s">
        <v>39503</v>
      </c>
      <c r="AE1324" t="s">
        <v>35402</v>
      </c>
    </row>
    <row r="1325" spans="1:31" ht="14.25" customHeight="1">
      <c r="A1325" s="1">
        <v>1324</v>
      </c>
      <c r="B1325" s="1" t="s">
        <v>54</v>
      </c>
      <c r="C1325" s="1" t="s">
        <v>1444</v>
      </c>
      <c r="D1325" s="1" t="s">
        <v>52</v>
      </c>
      <c r="E1325" s="1" t="s">
        <v>1455</v>
      </c>
      <c r="F1325" s="1" t="s">
        <v>21587</v>
      </c>
      <c r="G1325" s="14">
        <v>91946964494</v>
      </c>
      <c r="H1325" s="1" t="s">
        <v>132</v>
      </c>
      <c r="I1325" s="1" t="s">
        <v>9</v>
      </c>
      <c r="J1325" s="1" t="s">
        <v>24</v>
      </c>
      <c r="K1325" s="3" t="s">
        <v>27</v>
      </c>
      <c r="L1325" s="1" t="s">
        <v>24</v>
      </c>
      <c r="M1325" s="3" t="s">
        <v>178</v>
      </c>
      <c r="N1325" s="3" t="s">
        <v>47339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1"/>
      <c r="AA1325" s="1" t="s">
        <v>16</v>
      </c>
      <c r="AB1325" s="3" t="s">
        <v>12</v>
      </c>
      <c r="AC1325" s="23" t="s">
        <v>37782</v>
      </c>
      <c r="AD1325" s="23" t="s">
        <v>39504</v>
      </c>
      <c r="AE1325" t="s">
        <v>35408</v>
      </c>
    </row>
    <row r="1326" spans="1:31" ht="14.25" customHeight="1">
      <c r="A1326" s="1">
        <v>1325</v>
      </c>
      <c r="B1326" s="9" t="s">
        <v>6</v>
      </c>
      <c r="C1326" s="1" t="s">
        <v>1454</v>
      </c>
      <c r="D1326" s="1" t="s">
        <v>36460</v>
      </c>
      <c r="E1326" s="1" t="s">
        <v>1455</v>
      </c>
      <c r="F1326" s="1" t="s">
        <v>21592</v>
      </c>
      <c r="G1326" s="14">
        <v>916961464944</v>
      </c>
      <c r="H1326" s="1" t="s">
        <v>46</v>
      </c>
      <c r="I1326" s="1" t="s">
        <v>9</v>
      </c>
      <c r="J1326" s="1" t="s">
        <v>24</v>
      </c>
      <c r="K1326" s="3" t="s">
        <v>27</v>
      </c>
      <c r="L1326" s="1" t="s">
        <v>24</v>
      </c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1"/>
      <c r="AA1326" s="1" t="s">
        <v>16</v>
      </c>
      <c r="AB1326" s="3" t="s">
        <v>12</v>
      </c>
      <c r="AC1326" s="23" t="s">
        <v>37782</v>
      </c>
      <c r="AD1326" s="23" t="s">
        <v>39505</v>
      </c>
      <c r="AE1326" t="s">
        <v>35405</v>
      </c>
    </row>
    <row r="1327" spans="1:31" ht="14.25" customHeight="1">
      <c r="A1327" s="1">
        <v>1326</v>
      </c>
      <c r="B1327" s="1" t="s">
        <v>54</v>
      </c>
      <c r="C1327" s="1" t="s">
        <v>1458</v>
      </c>
      <c r="D1327" s="1" t="s">
        <v>1459</v>
      </c>
      <c r="E1327" s="1" t="s">
        <v>40</v>
      </c>
      <c r="F1327" s="1" t="s">
        <v>21594</v>
      </c>
      <c r="G1327" s="14">
        <v>919446044444</v>
      </c>
      <c r="H1327" s="1" t="s">
        <v>15</v>
      </c>
      <c r="I1327" s="1" t="s">
        <v>9</v>
      </c>
      <c r="J1327" s="1" t="s">
        <v>24</v>
      </c>
      <c r="K1327" s="3" t="s">
        <v>27</v>
      </c>
      <c r="L1327" s="1" t="s">
        <v>24</v>
      </c>
      <c r="M1327" s="3" t="s">
        <v>47344</v>
      </c>
      <c r="N1327" s="3" t="s">
        <v>47339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1"/>
      <c r="AA1327" s="1" t="s">
        <v>16</v>
      </c>
      <c r="AB1327" s="3" t="s">
        <v>12</v>
      </c>
      <c r="AC1327" s="23" t="s">
        <v>37782</v>
      </c>
      <c r="AD1327" s="23" t="s">
        <v>39506</v>
      </c>
      <c r="AE1327" t="s">
        <v>35408</v>
      </c>
    </row>
    <row r="1328" spans="1:31" ht="14.25" customHeight="1">
      <c r="A1328" s="1">
        <v>1327</v>
      </c>
      <c r="B1328" s="1" t="s">
        <v>54</v>
      </c>
      <c r="C1328" s="1" t="s">
        <v>1461</v>
      </c>
      <c r="D1328" s="1" t="s">
        <v>4417</v>
      </c>
      <c r="E1328" s="1" t="s">
        <v>40</v>
      </c>
      <c r="F1328" s="1" t="s">
        <v>21596</v>
      </c>
      <c r="G1328" s="14">
        <v>919446119460</v>
      </c>
      <c r="H1328" s="1" t="s">
        <v>20</v>
      </c>
      <c r="I1328" s="1" t="s">
        <v>9</v>
      </c>
      <c r="J1328" s="1" t="s">
        <v>24</v>
      </c>
      <c r="K1328" s="3" t="s">
        <v>63</v>
      </c>
      <c r="L1328" s="1" t="s">
        <v>24</v>
      </c>
      <c r="M1328" s="3" t="s">
        <v>213</v>
      </c>
      <c r="N1328" s="3" t="s">
        <v>47339</v>
      </c>
      <c r="O1328" s="3" t="s">
        <v>17</v>
      </c>
      <c r="P1328" s="3" t="s">
        <v>24</v>
      </c>
      <c r="Q1328" s="3" t="s">
        <v>42</v>
      </c>
      <c r="R1328" s="3" t="s">
        <v>24</v>
      </c>
      <c r="S1328" s="3" t="s">
        <v>27</v>
      </c>
      <c r="T1328" s="3" t="s">
        <v>24</v>
      </c>
      <c r="U1328" s="3" t="s">
        <v>117</v>
      </c>
      <c r="V1328" s="3" t="s">
        <v>24</v>
      </c>
      <c r="W1328" s="3" t="s">
        <v>178</v>
      </c>
      <c r="X1328" s="3" t="s">
        <v>24</v>
      </c>
      <c r="Y1328" s="3" t="s">
        <v>171</v>
      </c>
      <c r="Z1328" s="1" t="s">
        <v>24</v>
      </c>
      <c r="AA1328" s="1" t="s">
        <v>16</v>
      </c>
      <c r="AB1328" s="3" t="s">
        <v>12</v>
      </c>
      <c r="AC1328" s="23" t="s">
        <v>37782</v>
      </c>
      <c r="AD1328" s="23" t="s">
        <v>39507</v>
      </c>
      <c r="AE1328" t="s">
        <v>35402</v>
      </c>
    </row>
    <row r="1329" spans="1:31" ht="14.25" customHeight="1">
      <c r="A1329" s="1">
        <v>1328</v>
      </c>
      <c r="B1329" s="9" t="s">
        <v>6</v>
      </c>
      <c r="C1329" s="1" t="s">
        <v>1477</v>
      </c>
      <c r="D1329" s="1" t="s">
        <v>1207</v>
      </c>
      <c r="E1329" s="1" t="s">
        <v>36621</v>
      </c>
      <c r="F1329" s="1" t="s">
        <v>33515</v>
      </c>
      <c r="G1329" s="14">
        <v>91940440464</v>
      </c>
      <c r="H1329" s="1" t="s">
        <v>15</v>
      </c>
      <c r="I1329" s="1" t="s">
        <v>62</v>
      </c>
      <c r="J1329" s="1" t="s">
        <v>24</v>
      </c>
      <c r="K1329" s="3" t="s">
        <v>17</v>
      </c>
      <c r="L1329" s="1" t="s">
        <v>24</v>
      </c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1"/>
      <c r="AA1329" s="1" t="s">
        <v>16</v>
      </c>
      <c r="AB1329" s="3" t="s">
        <v>12</v>
      </c>
      <c r="AC1329" s="23" t="s">
        <v>37782</v>
      </c>
      <c r="AD1329" s="23" t="s">
        <v>39508</v>
      </c>
      <c r="AE1329" t="s">
        <v>35408</v>
      </c>
    </row>
    <row r="1330" spans="1:31" ht="14.25" customHeight="1">
      <c r="A1330" s="1">
        <v>1329</v>
      </c>
      <c r="B1330" s="1" t="s">
        <v>54</v>
      </c>
      <c r="C1330" s="1" t="s">
        <v>1533</v>
      </c>
      <c r="D1330" s="1" t="s">
        <v>5961</v>
      </c>
      <c r="E1330" s="1" t="s">
        <v>746</v>
      </c>
      <c r="F1330" s="1" t="s">
        <v>33520</v>
      </c>
      <c r="G1330" s="14">
        <v>919664644140</v>
      </c>
      <c r="H1330" s="1" t="s">
        <v>8</v>
      </c>
      <c r="I1330" s="1" t="s">
        <v>9</v>
      </c>
      <c r="J1330" s="1" t="s">
        <v>24</v>
      </c>
      <c r="K1330" s="3" t="s">
        <v>27</v>
      </c>
      <c r="L1330" s="1" t="s">
        <v>24</v>
      </c>
      <c r="M1330" s="3" t="s">
        <v>47344</v>
      </c>
      <c r="N1330" s="3" t="s">
        <v>47339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1"/>
      <c r="AA1330" s="1" t="s">
        <v>16</v>
      </c>
      <c r="AB1330" s="3" t="s">
        <v>12</v>
      </c>
      <c r="AC1330" s="23" t="s">
        <v>37782</v>
      </c>
      <c r="AD1330" s="23" t="s">
        <v>39509</v>
      </c>
      <c r="AE1330" t="s">
        <v>35408</v>
      </c>
    </row>
    <row r="1331" spans="1:31" ht="14.25" customHeight="1">
      <c r="A1331" s="1">
        <v>1330</v>
      </c>
      <c r="B1331" s="1" t="s">
        <v>54</v>
      </c>
      <c r="C1331" s="1" t="s">
        <v>1563</v>
      </c>
      <c r="D1331" s="1" t="s">
        <v>65</v>
      </c>
      <c r="E1331" s="1" t="s">
        <v>1564</v>
      </c>
      <c r="F1331" s="1" t="s">
        <v>1565</v>
      </c>
      <c r="G1331" s="14">
        <v>91994444449</v>
      </c>
      <c r="H1331" s="1" t="s">
        <v>132</v>
      </c>
      <c r="I1331" s="1" t="s">
        <v>9</v>
      </c>
      <c r="J1331" s="1" t="s">
        <v>24</v>
      </c>
      <c r="K1331" s="3" t="s">
        <v>27</v>
      </c>
      <c r="L1331" s="1" t="s">
        <v>24</v>
      </c>
      <c r="M1331" s="3" t="s">
        <v>47344</v>
      </c>
      <c r="N1331" s="3" t="s">
        <v>47339</v>
      </c>
      <c r="O1331" s="3" t="s">
        <v>47349</v>
      </c>
      <c r="P1331" s="3" t="s">
        <v>24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1"/>
      <c r="AA1331" s="1" t="s">
        <v>16</v>
      </c>
      <c r="AB1331" s="3" t="s">
        <v>12</v>
      </c>
      <c r="AC1331" s="23" t="s">
        <v>37782</v>
      </c>
      <c r="AD1331" s="23" t="s">
        <v>39510</v>
      </c>
      <c r="AE1331" t="s">
        <v>35402</v>
      </c>
    </row>
    <row r="1332" spans="1:31" ht="14.25" customHeight="1">
      <c r="A1332" s="1">
        <v>1331</v>
      </c>
      <c r="B1332" s="9" t="s">
        <v>6</v>
      </c>
      <c r="C1332" s="1" t="s">
        <v>1566</v>
      </c>
      <c r="D1332" s="1" t="s">
        <v>1567</v>
      </c>
      <c r="E1332" s="1" t="s">
        <v>40</v>
      </c>
      <c r="F1332" s="1" t="s">
        <v>33523</v>
      </c>
      <c r="G1332" s="14">
        <v>919099644946</v>
      </c>
      <c r="H1332" s="1" t="s">
        <v>8</v>
      </c>
      <c r="I1332" s="1" t="s">
        <v>37779</v>
      </c>
      <c r="J1332" s="1" t="s">
        <v>24</v>
      </c>
      <c r="K1332" s="3" t="s">
        <v>42</v>
      </c>
      <c r="L1332" s="1" t="s">
        <v>24</v>
      </c>
      <c r="M1332" s="3" t="s">
        <v>27</v>
      </c>
      <c r="N1332" s="3" t="s">
        <v>47339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1"/>
      <c r="AA1332" s="1" t="s">
        <v>16</v>
      </c>
      <c r="AB1332" s="3" t="s">
        <v>12</v>
      </c>
      <c r="AC1332" s="23" t="s">
        <v>37782</v>
      </c>
      <c r="AD1332" s="23" t="s">
        <v>39511</v>
      </c>
      <c r="AE1332" t="s">
        <v>35402</v>
      </c>
    </row>
    <row r="1333" spans="1:31" ht="14.25" customHeight="1">
      <c r="A1333" s="1">
        <v>1332</v>
      </c>
      <c r="B1333" s="1" t="s">
        <v>54</v>
      </c>
      <c r="C1333" s="1" t="s">
        <v>1574</v>
      </c>
      <c r="D1333" s="1" t="s">
        <v>89</v>
      </c>
      <c r="E1333" s="1" t="s">
        <v>131</v>
      </c>
      <c r="F1333" s="1" t="s">
        <v>21643</v>
      </c>
      <c r="G1333" s="14">
        <v>919446061466</v>
      </c>
      <c r="H1333" s="1" t="s">
        <v>20</v>
      </c>
      <c r="I1333" s="1" t="s">
        <v>9</v>
      </c>
      <c r="J1333" s="1" t="s">
        <v>24</v>
      </c>
      <c r="K1333" s="3" t="s">
        <v>17</v>
      </c>
      <c r="L1333" s="1" t="s">
        <v>24</v>
      </c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1"/>
      <c r="AA1333" s="1" t="s">
        <v>11</v>
      </c>
      <c r="AB1333" s="3" t="s">
        <v>13</v>
      </c>
      <c r="AC1333" s="23" t="s">
        <v>37782</v>
      </c>
      <c r="AD1333" s="23" t="s">
        <v>39512</v>
      </c>
      <c r="AE1333" t="s">
        <v>35402</v>
      </c>
    </row>
    <row r="1334" spans="1:31" ht="14.25" customHeight="1">
      <c r="A1334" s="1">
        <v>1333</v>
      </c>
      <c r="B1334" s="1" t="s">
        <v>54</v>
      </c>
      <c r="C1334" s="1" t="s">
        <v>1578</v>
      </c>
      <c r="D1334" s="1" t="s">
        <v>557</v>
      </c>
      <c r="E1334" s="1" t="s">
        <v>32</v>
      </c>
      <c r="F1334" s="1" t="s">
        <v>21644</v>
      </c>
      <c r="G1334" s="14">
        <v>919909944144</v>
      </c>
      <c r="H1334" s="1" t="s">
        <v>15</v>
      </c>
      <c r="I1334" s="1" t="s">
        <v>33</v>
      </c>
      <c r="J1334" s="1" t="s">
        <v>24</v>
      </c>
      <c r="K1334" s="3" t="s">
        <v>27</v>
      </c>
      <c r="L1334" s="1" t="s">
        <v>24</v>
      </c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1"/>
      <c r="AA1334" s="1" t="s">
        <v>16</v>
      </c>
      <c r="AB1334" s="3" t="s">
        <v>12</v>
      </c>
      <c r="AC1334" s="23" t="s">
        <v>37782</v>
      </c>
      <c r="AD1334" s="23" t="s">
        <v>39513</v>
      </c>
      <c r="AE1334" t="s">
        <v>35402</v>
      </c>
    </row>
    <row r="1335" spans="1:31" ht="14.25" customHeight="1">
      <c r="A1335" s="1">
        <v>1334</v>
      </c>
      <c r="B1335" s="9" t="s">
        <v>6</v>
      </c>
      <c r="C1335" s="1" t="s">
        <v>1585</v>
      </c>
      <c r="D1335" s="1" t="s">
        <v>36461</v>
      </c>
      <c r="E1335" s="1" t="s">
        <v>1586</v>
      </c>
      <c r="F1335" s="1" t="s">
        <v>21647</v>
      </c>
      <c r="G1335" s="14">
        <v>919946964</v>
      </c>
      <c r="H1335" s="1" t="s">
        <v>15</v>
      </c>
      <c r="I1335" s="1" t="s">
        <v>9</v>
      </c>
      <c r="J1335" s="1" t="s">
        <v>24</v>
      </c>
      <c r="K1335" s="3" t="s">
        <v>17</v>
      </c>
      <c r="L1335" s="1" t="s">
        <v>24</v>
      </c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1"/>
      <c r="AA1335" s="1" t="s">
        <v>11</v>
      </c>
      <c r="AB1335" s="3" t="s">
        <v>586</v>
      </c>
      <c r="AC1335" s="23" t="s">
        <v>37782</v>
      </c>
      <c r="AD1335" s="23" t="s">
        <v>39514</v>
      </c>
      <c r="AE1335" t="s">
        <v>35408</v>
      </c>
    </row>
    <row r="1336" spans="1:31" ht="14.25" customHeight="1">
      <c r="A1336" s="1">
        <v>1335</v>
      </c>
      <c r="B1336" s="1" t="s">
        <v>54</v>
      </c>
      <c r="C1336" s="1" t="s">
        <v>1591</v>
      </c>
      <c r="D1336" s="1" t="s">
        <v>1592</v>
      </c>
      <c r="E1336" s="1" t="s">
        <v>1593</v>
      </c>
      <c r="F1336" s="1" t="s">
        <v>21652</v>
      </c>
      <c r="G1336" s="14">
        <v>9194460446</v>
      </c>
      <c r="H1336" s="1" t="s">
        <v>15</v>
      </c>
      <c r="I1336" s="1" t="s">
        <v>9</v>
      </c>
      <c r="J1336" s="1" t="s">
        <v>24</v>
      </c>
      <c r="K1336" s="3" t="s">
        <v>27</v>
      </c>
      <c r="L1336" s="1" t="s">
        <v>24</v>
      </c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1"/>
      <c r="AA1336" s="1" t="s">
        <v>16</v>
      </c>
      <c r="AB1336" s="3" t="s">
        <v>12</v>
      </c>
      <c r="AC1336" s="23" t="s">
        <v>37782</v>
      </c>
      <c r="AD1336" s="23" t="s">
        <v>39515</v>
      </c>
      <c r="AE1336" t="s">
        <v>35405</v>
      </c>
    </row>
    <row r="1337" spans="1:31" ht="14.25" customHeight="1">
      <c r="A1337" s="1">
        <v>1336</v>
      </c>
      <c r="B1337" s="1" t="s">
        <v>54</v>
      </c>
      <c r="C1337" s="1" t="s">
        <v>1609</v>
      </c>
      <c r="D1337" s="1" t="s">
        <v>1547</v>
      </c>
      <c r="E1337" s="1" t="s">
        <v>1610</v>
      </c>
      <c r="F1337" s="1" t="s">
        <v>33529</v>
      </c>
      <c r="G1337" s="14">
        <v>9146906441</v>
      </c>
      <c r="H1337" s="1" t="s">
        <v>15</v>
      </c>
      <c r="I1337" s="1" t="s">
        <v>9</v>
      </c>
      <c r="J1337" s="1" t="s">
        <v>24</v>
      </c>
      <c r="K1337" s="3" t="s">
        <v>27</v>
      </c>
      <c r="L1337" s="1" t="s">
        <v>24</v>
      </c>
      <c r="M1337" s="3" t="s">
        <v>47344</v>
      </c>
      <c r="N1337" s="3" t="s">
        <v>47339</v>
      </c>
      <c r="O1337" s="3" t="s">
        <v>47349</v>
      </c>
      <c r="P1337" s="3" t="s">
        <v>24</v>
      </c>
      <c r="Q1337" s="3" t="s">
        <v>171</v>
      </c>
      <c r="R1337" s="3" t="s">
        <v>24</v>
      </c>
      <c r="S1337" s="3"/>
      <c r="T1337" s="3"/>
      <c r="U1337" s="3"/>
      <c r="V1337" s="3"/>
      <c r="W1337" s="3"/>
      <c r="X1337" s="3"/>
      <c r="Y1337" s="3"/>
      <c r="Z1337" s="1"/>
      <c r="AA1337" s="1" t="s">
        <v>16</v>
      </c>
      <c r="AB1337" s="3" t="s">
        <v>12</v>
      </c>
      <c r="AC1337" s="23" t="s">
        <v>37782</v>
      </c>
      <c r="AD1337" s="23" t="s">
        <v>39516</v>
      </c>
      <c r="AE1337" t="s">
        <v>35407</v>
      </c>
    </row>
    <row r="1338" spans="1:31" ht="14.25" customHeight="1">
      <c r="A1338" s="1">
        <v>1337</v>
      </c>
      <c r="B1338" s="9" t="s">
        <v>6</v>
      </c>
      <c r="C1338" s="1" t="s">
        <v>1621</v>
      </c>
      <c r="D1338" s="1" t="s">
        <v>1286</v>
      </c>
      <c r="E1338" s="1" t="s">
        <v>1622</v>
      </c>
      <c r="F1338" s="1" t="s">
        <v>33532</v>
      </c>
      <c r="G1338" s="14">
        <v>9199444444</v>
      </c>
      <c r="H1338" s="1" t="s">
        <v>8</v>
      </c>
      <c r="I1338" s="1" t="s">
        <v>9</v>
      </c>
      <c r="J1338" s="1" t="s">
        <v>24</v>
      </c>
      <c r="K1338" s="3" t="s">
        <v>178</v>
      </c>
      <c r="L1338" s="1" t="s">
        <v>24</v>
      </c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1"/>
      <c r="AA1338" s="1" t="s">
        <v>16</v>
      </c>
      <c r="AB1338" s="3" t="s">
        <v>12</v>
      </c>
      <c r="AC1338" s="23" t="s">
        <v>37782</v>
      </c>
      <c r="AD1338" s="23" t="s">
        <v>39517</v>
      </c>
      <c r="AE1338" t="s">
        <v>35402</v>
      </c>
    </row>
    <row r="1339" spans="1:31" ht="14.25" customHeight="1">
      <c r="A1339" s="1">
        <v>1338</v>
      </c>
      <c r="B1339" s="1" t="s">
        <v>54</v>
      </c>
      <c r="C1339" s="1" t="s">
        <v>1645</v>
      </c>
      <c r="D1339" s="1" t="s">
        <v>502</v>
      </c>
      <c r="E1339" s="1" t="s">
        <v>93</v>
      </c>
      <c r="F1339" s="1" t="s">
        <v>21676</v>
      </c>
      <c r="G1339" s="14">
        <v>9199416499</v>
      </c>
      <c r="H1339" s="1" t="s">
        <v>8</v>
      </c>
      <c r="I1339" s="1" t="s">
        <v>33</v>
      </c>
      <c r="J1339" s="1" t="s">
        <v>24</v>
      </c>
      <c r="K1339" s="3" t="s">
        <v>27</v>
      </c>
      <c r="L1339" s="1" t="s">
        <v>24</v>
      </c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1"/>
      <c r="AA1339" s="1" t="s">
        <v>16</v>
      </c>
      <c r="AB1339" s="3" t="s">
        <v>12</v>
      </c>
      <c r="AC1339" s="23" t="s">
        <v>37782</v>
      </c>
      <c r="AD1339" s="23" t="s">
        <v>39518</v>
      </c>
      <c r="AE1339" t="s">
        <v>35408</v>
      </c>
    </row>
    <row r="1340" spans="1:31" ht="14.25" customHeight="1">
      <c r="A1340" s="1">
        <v>1339</v>
      </c>
      <c r="B1340" s="9" t="s">
        <v>6</v>
      </c>
      <c r="C1340" s="1" t="s">
        <v>1651</v>
      </c>
      <c r="D1340" s="1" t="s">
        <v>1652</v>
      </c>
      <c r="E1340" s="1" t="s">
        <v>139</v>
      </c>
      <c r="F1340" s="1" t="s">
        <v>21679</v>
      </c>
      <c r="G1340" s="14">
        <v>9194444441</v>
      </c>
      <c r="H1340" s="1" t="s">
        <v>37</v>
      </c>
      <c r="I1340" s="1" t="s">
        <v>9</v>
      </c>
      <c r="J1340" s="1" t="s">
        <v>24</v>
      </c>
      <c r="K1340" s="3" t="s">
        <v>171</v>
      </c>
      <c r="L1340" s="1" t="s">
        <v>24</v>
      </c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1"/>
      <c r="AA1340" s="1" t="s">
        <v>16</v>
      </c>
      <c r="AB1340" s="3" t="s">
        <v>12</v>
      </c>
      <c r="AC1340" s="23" t="s">
        <v>37782</v>
      </c>
      <c r="AD1340" s="23" t="s">
        <v>39519</v>
      </c>
      <c r="AE1340" t="s">
        <v>35407</v>
      </c>
    </row>
    <row r="1341" spans="1:31" ht="14.25" customHeight="1">
      <c r="A1341" s="1">
        <v>1340</v>
      </c>
      <c r="B1341" s="1" t="s">
        <v>54</v>
      </c>
      <c r="C1341" s="1" t="s">
        <v>1653</v>
      </c>
      <c r="D1341" s="1" t="s">
        <v>35507</v>
      </c>
      <c r="E1341" s="1" t="s">
        <v>13879</v>
      </c>
      <c r="F1341" s="1" t="s">
        <v>21680</v>
      </c>
      <c r="G1341" s="14">
        <v>919446444494</v>
      </c>
      <c r="H1341" s="1" t="s">
        <v>8</v>
      </c>
      <c r="I1341" s="1" t="s">
        <v>9</v>
      </c>
      <c r="J1341" s="1" t="s">
        <v>24</v>
      </c>
      <c r="K1341" s="3" t="s">
        <v>27</v>
      </c>
      <c r="L1341" s="1" t="s">
        <v>24</v>
      </c>
      <c r="M1341" s="3" t="s">
        <v>178</v>
      </c>
      <c r="N1341" s="3" t="s">
        <v>47339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1"/>
      <c r="AA1341" s="1" t="s">
        <v>16</v>
      </c>
      <c r="AB1341" s="3" t="s">
        <v>12</v>
      </c>
      <c r="AC1341" s="23" t="s">
        <v>37782</v>
      </c>
      <c r="AD1341" s="23" t="s">
        <v>39520</v>
      </c>
      <c r="AE1341" t="s">
        <v>35402</v>
      </c>
    </row>
    <row r="1342" spans="1:31" ht="14.25" customHeight="1">
      <c r="A1342" s="1">
        <v>1341</v>
      </c>
      <c r="B1342" s="9" t="s">
        <v>6</v>
      </c>
      <c r="C1342" s="1" t="s">
        <v>1656</v>
      </c>
      <c r="D1342" s="1" t="s">
        <v>36421</v>
      </c>
      <c r="E1342" s="1" t="s">
        <v>40</v>
      </c>
      <c r="F1342" s="1" t="s">
        <v>21681</v>
      </c>
      <c r="G1342" s="14">
        <v>91600000990</v>
      </c>
      <c r="H1342" s="1" t="s">
        <v>20</v>
      </c>
      <c r="I1342" s="1" t="s">
        <v>9</v>
      </c>
      <c r="J1342" s="1" t="s">
        <v>24</v>
      </c>
      <c r="K1342" s="3" t="s">
        <v>42</v>
      </c>
      <c r="L1342" s="1" t="s">
        <v>24</v>
      </c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1"/>
      <c r="AA1342" s="1" t="s">
        <v>16</v>
      </c>
      <c r="AB1342" s="3" t="s">
        <v>12</v>
      </c>
      <c r="AC1342" s="23" t="s">
        <v>37782</v>
      </c>
      <c r="AD1342" s="23" t="s">
        <v>39117</v>
      </c>
      <c r="AE1342" t="s">
        <v>35407</v>
      </c>
    </row>
    <row r="1343" spans="1:31" ht="14.25" customHeight="1">
      <c r="A1343" s="1">
        <v>1342</v>
      </c>
      <c r="B1343" s="9" t="s">
        <v>6</v>
      </c>
      <c r="C1343" s="1" t="s">
        <v>1674</v>
      </c>
      <c r="D1343" s="1" t="s">
        <v>1675</v>
      </c>
      <c r="E1343" s="1" t="s">
        <v>1676</v>
      </c>
      <c r="F1343" s="1" t="s">
        <v>33537</v>
      </c>
      <c r="G1343" s="14">
        <v>91949460000</v>
      </c>
      <c r="H1343" s="1" t="s">
        <v>132</v>
      </c>
      <c r="I1343" s="1" t="s">
        <v>62</v>
      </c>
      <c r="J1343" s="1" t="s">
        <v>24</v>
      </c>
      <c r="K1343" s="3" t="s">
        <v>117</v>
      </c>
      <c r="L1343" s="1" t="s">
        <v>24</v>
      </c>
      <c r="M1343" s="3" t="s">
        <v>178</v>
      </c>
      <c r="N1343" s="3" t="s">
        <v>47339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1"/>
      <c r="AA1343" s="1" t="s">
        <v>16</v>
      </c>
      <c r="AB1343" s="3" t="s">
        <v>12</v>
      </c>
      <c r="AC1343" s="23" t="s">
        <v>37782</v>
      </c>
      <c r="AD1343" s="23" t="s">
        <v>39521</v>
      </c>
      <c r="AE1343" t="s">
        <v>35402</v>
      </c>
    </row>
    <row r="1344" spans="1:31" ht="14.25" customHeight="1">
      <c r="A1344" s="1">
        <v>1343</v>
      </c>
      <c r="B1344" s="9" t="s">
        <v>6</v>
      </c>
      <c r="C1344" s="1" t="s">
        <v>1677</v>
      </c>
      <c r="D1344" s="1" t="s">
        <v>1678</v>
      </c>
      <c r="E1344" s="1" t="s">
        <v>1679</v>
      </c>
      <c r="F1344" s="1" t="s">
        <v>21686</v>
      </c>
      <c r="G1344" s="14">
        <v>919909606</v>
      </c>
      <c r="H1344" s="1" t="s">
        <v>15</v>
      </c>
      <c r="I1344" s="1" t="s">
        <v>9</v>
      </c>
      <c r="J1344" s="1" t="s">
        <v>24</v>
      </c>
      <c r="K1344" s="3" t="s">
        <v>42</v>
      </c>
      <c r="L1344" s="1" t="s">
        <v>24</v>
      </c>
      <c r="M1344" s="3" t="s">
        <v>171</v>
      </c>
      <c r="N1344" s="3" t="s">
        <v>47339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1"/>
      <c r="AA1344" s="1" t="s">
        <v>16</v>
      </c>
      <c r="AB1344" s="3" t="s">
        <v>12</v>
      </c>
      <c r="AC1344" s="23" t="s">
        <v>37782</v>
      </c>
      <c r="AD1344" s="23" t="s">
        <v>39521</v>
      </c>
      <c r="AE1344" t="s">
        <v>35405</v>
      </c>
    </row>
    <row r="1345" spans="1:31" ht="14.25" customHeight="1">
      <c r="A1345" s="1">
        <v>1344</v>
      </c>
      <c r="B1345" s="9" t="s">
        <v>6</v>
      </c>
      <c r="C1345" s="1" t="s">
        <v>1699</v>
      </c>
      <c r="D1345" s="1" t="s">
        <v>804</v>
      </c>
      <c r="E1345" s="1" t="s">
        <v>40</v>
      </c>
      <c r="F1345" s="1" t="s">
        <v>31267</v>
      </c>
      <c r="G1345" s="14">
        <v>9141414994</v>
      </c>
      <c r="H1345" s="1" t="s">
        <v>8</v>
      </c>
      <c r="I1345" s="1" t="s">
        <v>9</v>
      </c>
      <c r="J1345" s="1" t="s">
        <v>24</v>
      </c>
      <c r="K1345" s="3" t="s">
        <v>27</v>
      </c>
      <c r="L1345" s="1" t="s">
        <v>24</v>
      </c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1"/>
      <c r="AA1345" s="1" t="s">
        <v>16</v>
      </c>
      <c r="AB1345" s="3" t="s">
        <v>12</v>
      </c>
      <c r="AC1345" s="23" t="s">
        <v>37782</v>
      </c>
      <c r="AD1345" s="23" t="s">
        <v>39522</v>
      </c>
      <c r="AE1345" t="s">
        <v>35402</v>
      </c>
    </row>
    <row r="1346" spans="1:31" ht="14.25" customHeight="1">
      <c r="A1346" s="1">
        <v>1345</v>
      </c>
      <c r="B1346" s="9" t="s">
        <v>6</v>
      </c>
      <c r="C1346" s="1" t="s">
        <v>1709</v>
      </c>
      <c r="D1346" s="1" t="s">
        <v>1710</v>
      </c>
      <c r="E1346" s="1" t="s">
        <v>1711</v>
      </c>
      <c r="F1346" s="1" t="s">
        <v>31270</v>
      </c>
      <c r="G1346" s="14">
        <v>9199044660</v>
      </c>
      <c r="H1346" s="1" t="s">
        <v>15</v>
      </c>
      <c r="I1346" s="1" t="s">
        <v>62</v>
      </c>
      <c r="J1346" s="1" t="s">
        <v>24</v>
      </c>
      <c r="K1346" s="3" t="s">
        <v>27</v>
      </c>
      <c r="L1346" s="1" t="s">
        <v>24</v>
      </c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1"/>
      <c r="AA1346" s="1" t="s">
        <v>16</v>
      </c>
      <c r="AB1346" s="3" t="s">
        <v>12</v>
      </c>
      <c r="AC1346" s="23" t="s">
        <v>37782</v>
      </c>
      <c r="AD1346" s="23" t="s">
        <v>39523</v>
      </c>
      <c r="AE1346" t="s">
        <v>35405</v>
      </c>
    </row>
    <row r="1347" spans="1:31" ht="14.25" customHeight="1">
      <c r="A1347" s="1">
        <v>1346</v>
      </c>
      <c r="B1347" s="1" t="s">
        <v>54</v>
      </c>
      <c r="C1347" s="1" t="s">
        <v>1740</v>
      </c>
      <c r="D1347" s="1" t="s">
        <v>2428</v>
      </c>
      <c r="E1347" s="1" t="s">
        <v>40</v>
      </c>
      <c r="F1347" s="1" t="s">
        <v>21705</v>
      </c>
      <c r="G1347" s="14">
        <v>91944604401</v>
      </c>
      <c r="H1347" s="1" t="s">
        <v>20</v>
      </c>
      <c r="I1347" s="1" t="s">
        <v>9</v>
      </c>
      <c r="J1347" s="1" t="s">
        <v>24</v>
      </c>
      <c r="K1347" s="3" t="s">
        <v>117</v>
      </c>
      <c r="L1347" s="1" t="s">
        <v>24</v>
      </c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1"/>
      <c r="AA1347" s="1" t="s">
        <v>16</v>
      </c>
      <c r="AB1347" s="3" t="s">
        <v>12</v>
      </c>
      <c r="AC1347" s="23" t="s">
        <v>37782</v>
      </c>
      <c r="AD1347" s="23" t="s">
        <v>39524</v>
      </c>
      <c r="AE1347" t="s">
        <v>35408</v>
      </c>
    </row>
    <row r="1348" spans="1:31" ht="14.25" customHeight="1">
      <c r="A1348" s="1">
        <v>1347</v>
      </c>
      <c r="B1348" s="9" t="s">
        <v>6</v>
      </c>
      <c r="C1348" s="1" t="s">
        <v>1774</v>
      </c>
      <c r="D1348" s="1" t="s">
        <v>1775</v>
      </c>
      <c r="E1348" s="1" t="s">
        <v>328</v>
      </c>
      <c r="F1348" s="1" t="s">
        <v>33549</v>
      </c>
      <c r="G1348" s="14">
        <v>9199144041</v>
      </c>
      <c r="H1348" s="1" t="s">
        <v>37</v>
      </c>
      <c r="I1348" s="1" t="s">
        <v>62</v>
      </c>
      <c r="J1348" s="1" t="s">
        <v>24</v>
      </c>
      <c r="K1348" s="3" t="s">
        <v>17</v>
      </c>
      <c r="L1348" s="1" t="s">
        <v>24</v>
      </c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1"/>
      <c r="AA1348" s="1" t="s">
        <v>11</v>
      </c>
      <c r="AB1348" s="3" t="s">
        <v>538</v>
      </c>
      <c r="AC1348" s="23" t="s">
        <v>37782</v>
      </c>
      <c r="AD1348" s="23" t="s">
        <v>39525</v>
      </c>
      <c r="AE1348" t="s">
        <v>35402</v>
      </c>
    </row>
    <row r="1349" spans="1:31" ht="14.25" customHeight="1">
      <c r="A1349" s="1">
        <v>1348</v>
      </c>
      <c r="B1349" s="1" t="s">
        <v>54</v>
      </c>
      <c r="C1349" s="1" t="s">
        <v>1793</v>
      </c>
      <c r="D1349" s="1" t="s">
        <v>1867</v>
      </c>
      <c r="E1349" s="1" t="s">
        <v>40</v>
      </c>
      <c r="F1349" s="1" t="s">
        <v>33551</v>
      </c>
      <c r="G1349" s="14">
        <v>919446944996</v>
      </c>
      <c r="H1349" s="1" t="s">
        <v>20</v>
      </c>
      <c r="I1349" s="1" t="s">
        <v>62</v>
      </c>
      <c r="J1349" s="1" t="s">
        <v>24</v>
      </c>
      <c r="K1349" s="3" t="s">
        <v>63</v>
      </c>
      <c r="L1349" s="1" t="s">
        <v>24</v>
      </c>
      <c r="M1349" s="3" t="s">
        <v>213</v>
      </c>
      <c r="N1349" s="3" t="s">
        <v>47339</v>
      </c>
      <c r="O1349" s="3" t="s">
        <v>17</v>
      </c>
      <c r="P1349" s="3" t="s">
        <v>24</v>
      </c>
      <c r="Q1349" s="3" t="s">
        <v>42</v>
      </c>
      <c r="R1349" s="3" t="s">
        <v>24</v>
      </c>
      <c r="S1349" s="3" t="s">
        <v>27</v>
      </c>
      <c r="T1349" s="3" t="s">
        <v>24</v>
      </c>
      <c r="U1349" s="3" t="s">
        <v>117</v>
      </c>
      <c r="V1349" s="3" t="s">
        <v>24</v>
      </c>
      <c r="W1349" s="3" t="s">
        <v>178</v>
      </c>
      <c r="X1349" s="3" t="s">
        <v>24</v>
      </c>
      <c r="Y1349" s="3" t="s">
        <v>171</v>
      </c>
      <c r="Z1349" s="1" t="s">
        <v>24</v>
      </c>
      <c r="AA1349" s="1" t="s">
        <v>16</v>
      </c>
      <c r="AB1349" s="3" t="s">
        <v>12</v>
      </c>
      <c r="AC1349" s="23" t="s">
        <v>37782</v>
      </c>
      <c r="AD1349" s="23" t="s">
        <v>39526</v>
      </c>
      <c r="AE1349" t="s">
        <v>35407</v>
      </c>
    </row>
    <row r="1350" spans="1:31" ht="14.25" customHeight="1">
      <c r="A1350" s="1">
        <v>1349</v>
      </c>
      <c r="B1350" s="1" t="s">
        <v>54</v>
      </c>
      <c r="C1350" s="1" t="s">
        <v>1796</v>
      </c>
      <c r="D1350" s="1" t="s">
        <v>1160</v>
      </c>
      <c r="E1350" s="1" t="s">
        <v>1797</v>
      </c>
      <c r="F1350" s="1" t="s">
        <v>21734</v>
      </c>
      <c r="G1350" s="14">
        <v>919446619196</v>
      </c>
      <c r="H1350" s="1" t="s">
        <v>20</v>
      </c>
      <c r="I1350" s="1" t="s">
        <v>9</v>
      </c>
      <c r="J1350" s="1" t="s">
        <v>24</v>
      </c>
      <c r="K1350" s="3" t="s">
        <v>27</v>
      </c>
      <c r="L1350" s="1" t="s">
        <v>24</v>
      </c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1"/>
      <c r="AA1350" s="1" t="s">
        <v>16</v>
      </c>
      <c r="AB1350" s="3" t="s">
        <v>12</v>
      </c>
      <c r="AC1350" s="23" t="s">
        <v>37782</v>
      </c>
      <c r="AD1350" s="23" t="s">
        <v>39527</v>
      </c>
      <c r="AE1350" t="s">
        <v>35405</v>
      </c>
    </row>
    <row r="1351" spans="1:31" ht="14.25" customHeight="1">
      <c r="A1351" s="1">
        <v>1350</v>
      </c>
      <c r="B1351" s="1" t="s">
        <v>54</v>
      </c>
      <c r="C1351" s="1" t="s">
        <v>1871</v>
      </c>
      <c r="D1351" s="1" t="s">
        <v>1132</v>
      </c>
      <c r="E1351" s="1" t="s">
        <v>362</v>
      </c>
      <c r="F1351" s="1" t="s">
        <v>21766</v>
      </c>
      <c r="G1351" s="14">
        <v>919909449446</v>
      </c>
      <c r="H1351" s="1" t="s">
        <v>8</v>
      </c>
      <c r="I1351" s="1" t="s">
        <v>41</v>
      </c>
      <c r="J1351" s="1" t="s">
        <v>24</v>
      </c>
      <c r="K1351" s="3" t="s">
        <v>178</v>
      </c>
      <c r="L1351" s="1" t="s">
        <v>24</v>
      </c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1"/>
      <c r="AA1351" s="1" t="s">
        <v>16</v>
      </c>
      <c r="AB1351" s="3" t="s">
        <v>12</v>
      </c>
      <c r="AC1351" s="23" t="s">
        <v>37782</v>
      </c>
      <c r="AD1351" s="23" t="s">
        <v>39528</v>
      </c>
      <c r="AE1351" t="s">
        <v>35407</v>
      </c>
    </row>
    <row r="1352" spans="1:31" ht="14.25" customHeight="1">
      <c r="A1352" s="1">
        <v>1351</v>
      </c>
      <c r="B1352" s="1" t="s">
        <v>54</v>
      </c>
      <c r="C1352" s="1" t="s">
        <v>1899</v>
      </c>
      <c r="D1352" s="1" t="s">
        <v>9892</v>
      </c>
      <c r="E1352" s="1" t="s">
        <v>139</v>
      </c>
      <c r="F1352" s="1" t="s">
        <v>21778</v>
      </c>
      <c r="G1352" s="14">
        <v>91914904</v>
      </c>
      <c r="H1352" s="1" t="s">
        <v>8</v>
      </c>
      <c r="I1352" s="1" t="s">
        <v>9</v>
      </c>
      <c r="J1352" s="1" t="s">
        <v>24</v>
      </c>
      <c r="K1352" s="3" t="s">
        <v>178</v>
      </c>
      <c r="L1352" s="1" t="s">
        <v>24</v>
      </c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1"/>
      <c r="AA1352" s="1" t="s">
        <v>16</v>
      </c>
      <c r="AB1352" s="3" t="s">
        <v>12</v>
      </c>
      <c r="AC1352" s="23" t="s">
        <v>37782</v>
      </c>
      <c r="AD1352" s="23" t="s">
        <v>39529</v>
      </c>
      <c r="AE1352" t="s">
        <v>35407</v>
      </c>
    </row>
    <row r="1353" spans="1:31" ht="14.25" customHeight="1">
      <c r="A1353" s="1">
        <v>1352</v>
      </c>
      <c r="B1353" s="9" t="s">
        <v>6</v>
      </c>
      <c r="C1353" s="1" t="s">
        <v>1910</v>
      </c>
      <c r="D1353" s="1" t="s">
        <v>1839</v>
      </c>
      <c r="E1353" s="1" t="s">
        <v>724</v>
      </c>
      <c r="F1353" s="1" t="s">
        <v>21782</v>
      </c>
      <c r="G1353" s="14">
        <v>91996496</v>
      </c>
      <c r="H1353" s="1" t="s">
        <v>8</v>
      </c>
      <c r="I1353" s="1" t="s">
        <v>41</v>
      </c>
      <c r="J1353" s="1" t="s">
        <v>24</v>
      </c>
      <c r="K1353" s="3" t="s">
        <v>42</v>
      </c>
      <c r="L1353" s="1" t="s">
        <v>24</v>
      </c>
      <c r="M1353" s="3" t="s">
        <v>27</v>
      </c>
      <c r="N1353" s="3" t="s">
        <v>47339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1"/>
      <c r="AA1353" s="1" t="s">
        <v>16</v>
      </c>
      <c r="AB1353" s="3" t="s">
        <v>12</v>
      </c>
      <c r="AC1353" s="23" t="s">
        <v>37782</v>
      </c>
      <c r="AD1353" s="23" t="s">
        <v>39530</v>
      </c>
      <c r="AE1353" t="s">
        <v>35407</v>
      </c>
    </row>
    <row r="1354" spans="1:31" ht="14.25" customHeight="1">
      <c r="A1354" s="1">
        <v>1353</v>
      </c>
      <c r="B1354" s="1" t="s">
        <v>54</v>
      </c>
      <c r="C1354" s="1" t="s">
        <v>1932</v>
      </c>
      <c r="D1354" s="1" t="s">
        <v>4408</v>
      </c>
      <c r="E1354" s="1" t="s">
        <v>78</v>
      </c>
      <c r="F1354" s="1" t="s">
        <v>21792</v>
      </c>
      <c r="G1354" s="14">
        <v>91914614006</v>
      </c>
      <c r="H1354" s="1" t="s">
        <v>20</v>
      </c>
      <c r="I1354" s="1" t="s">
        <v>62</v>
      </c>
      <c r="J1354" s="1" t="s">
        <v>24</v>
      </c>
      <c r="K1354" s="3" t="s">
        <v>63</v>
      </c>
      <c r="L1354" s="1" t="s">
        <v>24</v>
      </c>
      <c r="M1354" s="3" t="s">
        <v>213</v>
      </c>
      <c r="N1354" s="3" t="s">
        <v>47339</v>
      </c>
      <c r="O1354" s="3" t="s">
        <v>17</v>
      </c>
      <c r="P1354" s="3" t="s">
        <v>24</v>
      </c>
      <c r="Q1354" s="3" t="s">
        <v>42</v>
      </c>
      <c r="R1354" s="3" t="s">
        <v>24</v>
      </c>
      <c r="S1354" s="3" t="s">
        <v>27</v>
      </c>
      <c r="T1354" s="3" t="s">
        <v>24</v>
      </c>
      <c r="U1354" s="3" t="s">
        <v>117</v>
      </c>
      <c r="V1354" s="3" t="s">
        <v>24</v>
      </c>
      <c r="W1354" s="3" t="s">
        <v>178</v>
      </c>
      <c r="X1354" s="3" t="s">
        <v>24</v>
      </c>
      <c r="Y1354" s="3" t="s">
        <v>171</v>
      </c>
      <c r="Z1354" s="1" t="s">
        <v>24</v>
      </c>
      <c r="AA1354" s="1" t="s">
        <v>16</v>
      </c>
      <c r="AB1354" s="3" t="s">
        <v>12</v>
      </c>
      <c r="AC1354" s="23" t="s">
        <v>37782</v>
      </c>
      <c r="AD1354" s="23" t="s">
        <v>39531</v>
      </c>
      <c r="AE1354" t="s">
        <v>35402</v>
      </c>
    </row>
    <row r="1355" spans="1:31" ht="14.25" customHeight="1">
      <c r="A1355" s="1">
        <v>1354</v>
      </c>
      <c r="B1355" s="9" t="s">
        <v>6</v>
      </c>
      <c r="C1355" s="1" t="s">
        <v>1933</v>
      </c>
      <c r="D1355" s="1" t="s">
        <v>951</v>
      </c>
      <c r="E1355" s="1" t="s">
        <v>3124</v>
      </c>
      <c r="F1355" s="1" t="s">
        <v>21793</v>
      </c>
      <c r="G1355" s="14">
        <v>919994640099</v>
      </c>
      <c r="H1355" s="1" t="s">
        <v>8</v>
      </c>
      <c r="I1355" s="1" t="s">
        <v>9</v>
      </c>
      <c r="J1355" s="1" t="s">
        <v>24</v>
      </c>
      <c r="K1355" s="3" t="s">
        <v>27</v>
      </c>
      <c r="L1355" s="1" t="s">
        <v>24</v>
      </c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1"/>
      <c r="AA1355" s="1" t="s">
        <v>16</v>
      </c>
      <c r="AB1355" s="3" t="s">
        <v>12</v>
      </c>
      <c r="AC1355" s="23" t="s">
        <v>37782</v>
      </c>
      <c r="AD1355" s="23" t="s">
        <v>39532</v>
      </c>
      <c r="AE1355" t="s">
        <v>35405</v>
      </c>
    </row>
    <row r="1356" spans="1:31" ht="14.25" customHeight="1">
      <c r="A1356" s="1">
        <v>1355</v>
      </c>
      <c r="B1356" s="1" t="s">
        <v>54</v>
      </c>
      <c r="C1356" s="1" t="s">
        <v>1945</v>
      </c>
      <c r="D1356" s="1" t="s">
        <v>2412</v>
      </c>
      <c r="E1356" s="1" t="s">
        <v>328</v>
      </c>
      <c r="F1356" s="1" t="s">
        <v>1946</v>
      </c>
      <c r="G1356" s="14">
        <v>91946960999</v>
      </c>
      <c r="H1356" s="1" t="s">
        <v>8</v>
      </c>
      <c r="I1356" s="1" t="s">
        <v>9</v>
      </c>
      <c r="J1356" s="1" t="s">
        <v>24</v>
      </c>
      <c r="K1356" s="3" t="s">
        <v>178</v>
      </c>
      <c r="L1356" s="1" t="s">
        <v>24</v>
      </c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1"/>
      <c r="AA1356" s="1" t="s">
        <v>16</v>
      </c>
      <c r="AB1356" s="3" t="s">
        <v>12</v>
      </c>
      <c r="AC1356" s="23" t="s">
        <v>37782</v>
      </c>
      <c r="AD1356" s="23" t="s">
        <v>39533</v>
      </c>
      <c r="AE1356" t="s">
        <v>35407</v>
      </c>
    </row>
    <row r="1357" spans="1:31" ht="14.25" customHeight="1">
      <c r="A1357" s="1">
        <v>1356</v>
      </c>
      <c r="B1357" s="9" t="s">
        <v>6</v>
      </c>
      <c r="C1357" s="1" t="s">
        <v>1951</v>
      </c>
      <c r="D1357" s="1" t="s">
        <v>1952</v>
      </c>
      <c r="E1357" s="1" t="s">
        <v>1953</v>
      </c>
      <c r="F1357" s="1" t="s">
        <v>21800</v>
      </c>
      <c r="G1357" s="14">
        <v>91990996000</v>
      </c>
      <c r="H1357" s="1" t="s">
        <v>132</v>
      </c>
      <c r="I1357" s="1" t="s">
        <v>9</v>
      </c>
      <c r="J1357" s="1" t="s">
        <v>24</v>
      </c>
      <c r="K1357" s="3" t="s">
        <v>27</v>
      </c>
      <c r="L1357" s="1" t="s">
        <v>24</v>
      </c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1"/>
      <c r="AA1357" s="1" t="s">
        <v>16</v>
      </c>
      <c r="AB1357" s="3" t="s">
        <v>12</v>
      </c>
      <c r="AC1357" s="23" t="s">
        <v>37782</v>
      </c>
      <c r="AD1357" s="23" t="s">
        <v>39534</v>
      </c>
      <c r="AE1357" t="s">
        <v>35405</v>
      </c>
    </row>
    <row r="1358" spans="1:31" ht="14.25" customHeight="1">
      <c r="A1358" s="1">
        <v>1357</v>
      </c>
      <c r="B1358" s="9" t="s">
        <v>6</v>
      </c>
      <c r="C1358" s="1" t="s">
        <v>1967</v>
      </c>
      <c r="D1358" s="1" t="s">
        <v>1968</v>
      </c>
      <c r="E1358" s="1" t="s">
        <v>362</v>
      </c>
      <c r="F1358" s="1" t="s">
        <v>21809</v>
      </c>
      <c r="G1358" s="14">
        <v>91990994196</v>
      </c>
      <c r="H1358" s="1" t="s">
        <v>37</v>
      </c>
      <c r="I1358" s="1" t="s">
        <v>62</v>
      </c>
      <c r="J1358" s="1" t="s">
        <v>24</v>
      </c>
      <c r="K1358" s="3" t="s">
        <v>63</v>
      </c>
      <c r="L1358" s="1" t="s">
        <v>24</v>
      </c>
      <c r="M1358" s="3" t="s">
        <v>213</v>
      </c>
      <c r="N1358" s="3" t="s">
        <v>47339</v>
      </c>
      <c r="O1358" s="3" t="s">
        <v>17</v>
      </c>
      <c r="P1358" s="3" t="s">
        <v>24</v>
      </c>
      <c r="Q1358" s="3" t="s">
        <v>42</v>
      </c>
      <c r="R1358" s="3" t="s">
        <v>24</v>
      </c>
      <c r="S1358" s="3" t="s">
        <v>27</v>
      </c>
      <c r="T1358" s="3" t="s">
        <v>24</v>
      </c>
      <c r="U1358" s="3" t="s">
        <v>117</v>
      </c>
      <c r="V1358" s="3" t="s">
        <v>24</v>
      </c>
      <c r="W1358" s="3" t="s">
        <v>178</v>
      </c>
      <c r="X1358" s="3" t="s">
        <v>24</v>
      </c>
      <c r="Y1358" s="3" t="s">
        <v>171</v>
      </c>
      <c r="Z1358" s="1" t="s">
        <v>24</v>
      </c>
      <c r="AA1358" s="1" t="s">
        <v>16</v>
      </c>
      <c r="AB1358" s="3" t="s">
        <v>12</v>
      </c>
      <c r="AC1358" s="23" t="s">
        <v>37782</v>
      </c>
      <c r="AD1358" s="23" t="s">
        <v>39535</v>
      </c>
      <c r="AE1358" t="s">
        <v>35407</v>
      </c>
    </row>
    <row r="1359" spans="1:31" ht="14.25" customHeight="1">
      <c r="A1359" s="1">
        <v>1358</v>
      </c>
      <c r="B1359" s="1" t="s">
        <v>54</v>
      </c>
      <c r="C1359" s="1" t="s">
        <v>1987</v>
      </c>
      <c r="D1359" s="1" t="s">
        <v>35508</v>
      </c>
      <c r="E1359" s="1" t="s">
        <v>553</v>
      </c>
      <c r="F1359" s="1" t="s">
        <v>21817</v>
      </c>
      <c r="G1359" s="14">
        <v>919946004461</v>
      </c>
      <c r="H1359" s="1" t="s">
        <v>15</v>
      </c>
      <c r="I1359" s="1" t="s">
        <v>62</v>
      </c>
      <c r="J1359" s="1" t="s">
        <v>24</v>
      </c>
      <c r="K1359" s="3" t="s">
        <v>27</v>
      </c>
      <c r="L1359" s="1" t="s">
        <v>24</v>
      </c>
      <c r="M1359" s="3" t="s">
        <v>47344</v>
      </c>
      <c r="N1359" s="3" t="s">
        <v>47339</v>
      </c>
      <c r="O1359" s="3" t="s">
        <v>171</v>
      </c>
      <c r="P1359" s="3" t="s">
        <v>24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1"/>
      <c r="AA1359" s="1" t="s">
        <v>16</v>
      </c>
      <c r="AB1359" s="3" t="s">
        <v>12</v>
      </c>
      <c r="AC1359" s="23" t="s">
        <v>37782</v>
      </c>
      <c r="AD1359" s="23" t="s">
        <v>39536</v>
      </c>
      <c r="AE1359" t="s">
        <v>35405</v>
      </c>
    </row>
    <row r="1360" spans="1:31" ht="14.25" customHeight="1">
      <c r="A1360" s="1">
        <v>1359</v>
      </c>
      <c r="B1360" s="9" t="s">
        <v>6</v>
      </c>
      <c r="C1360" s="1" t="s">
        <v>2015</v>
      </c>
      <c r="D1360" s="1" t="s">
        <v>723</v>
      </c>
      <c r="E1360" s="1" t="s">
        <v>2016</v>
      </c>
      <c r="F1360" s="1" t="s">
        <v>21832</v>
      </c>
      <c r="G1360" s="14">
        <v>9199044666</v>
      </c>
      <c r="H1360" s="1" t="s">
        <v>15</v>
      </c>
      <c r="I1360" s="1" t="s">
        <v>9</v>
      </c>
      <c r="J1360" s="1" t="s">
        <v>24</v>
      </c>
      <c r="K1360" s="3" t="s">
        <v>27</v>
      </c>
      <c r="L1360" s="1" t="s">
        <v>24</v>
      </c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1"/>
      <c r="AA1360" s="1" t="s">
        <v>16</v>
      </c>
      <c r="AB1360" s="3" t="s">
        <v>12</v>
      </c>
      <c r="AC1360" s="23" t="s">
        <v>37782</v>
      </c>
      <c r="AD1360" s="23" t="s">
        <v>39537</v>
      </c>
      <c r="AE1360" t="s">
        <v>35405</v>
      </c>
    </row>
    <row r="1361" spans="1:31" ht="14.25" customHeight="1">
      <c r="A1361" s="1">
        <v>1360</v>
      </c>
      <c r="B1361" s="1" t="s">
        <v>54</v>
      </c>
      <c r="C1361" s="1" t="s">
        <v>2065</v>
      </c>
      <c r="D1361" s="1" t="s">
        <v>4123</v>
      </c>
      <c r="E1361" s="1" t="s">
        <v>152</v>
      </c>
      <c r="F1361" s="1" t="s">
        <v>21854</v>
      </c>
      <c r="G1361" s="14">
        <v>9149190469</v>
      </c>
      <c r="H1361" s="1" t="s">
        <v>8</v>
      </c>
      <c r="I1361" s="1" t="s">
        <v>9</v>
      </c>
      <c r="J1361" s="1" t="s">
        <v>24</v>
      </c>
      <c r="K1361" s="3" t="s">
        <v>27</v>
      </c>
      <c r="L1361" s="1" t="s">
        <v>24</v>
      </c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1"/>
      <c r="AA1361" s="1" t="s">
        <v>16</v>
      </c>
      <c r="AB1361" s="3" t="s">
        <v>12</v>
      </c>
      <c r="AC1361" s="23" t="s">
        <v>37782</v>
      </c>
      <c r="AD1361" s="23" t="s">
        <v>39538</v>
      </c>
      <c r="AE1361" t="s">
        <v>35405</v>
      </c>
    </row>
    <row r="1362" spans="1:31" ht="14.25" customHeight="1">
      <c r="A1362" s="1">
        <v>1361</v>
      </c>
      <c r="B1362" s="1" t="s">
        <v>54</v>
      </c>
      <c r="C1362" s="1" t="s">
        <v>2091</v>
      </c>
      <c r="D1362" s="1" t="s">
        <v>35509</v>
      </c>
      <c r="E1362" s="1" t="s">
        <v>40</v>
      </c>
      <c r="F1362" s="1" t="s">
        <v>31316</v>
      </c>
      <c r="G1362" s="14">
        <v>919446044699</v>
      </c>
      <c r="H1362" s="1" t="s">
        <v>20</v>
      </c>
      <c r="I1362" s="1" t="s">
        <v>9</v>
      </c>
      <c r="J1362" s="1" t="s">
        <v>24</v>
      </c>
      <c r="K1362" s="3" t="s">
        <v>42</v>
      </c>
      <c r="L1362" s="1" t="s">
        <v>24</v>
      </c>
      <c r="M1362" s="3" t="s">
        <v>27</v>
      </c>
      <c r="N1362" s="3" t="s">
        <v>47339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1"/>
      <c r="AA1362" s="1" t="s">
        <v>16</v>
      </c>
      <c r="AB1362" s="3" t="s">
        <v>12</v>
      </c>
      <c r="AC1362" s="23" t="s">
        <v>37782</v>
      </c>
      <c r="AD1362" s="23" t="s">
        <v>39539</v>
      </c>
      <c r="AE1362" t="s">
        <v>35405</v>
      </c>
    </row>
    <row r="1363" spans="1:31" ht="14.25" customHeight="1">
      <c r="A1363" s="1">
        <v>1362</v>
      </c>
      <c r="B1363" s="9" t="s">
        <v>6</v>
      </c>
      <c r="C1363" s="1" t="s">
        <v>2094</v>
      </c>
      <c r="D1363" s="1" t="s">
        <v>1209</v>
      </c>
      <c r="E1363" s="1" t="s">
        <v>2095</v>
      </c>
      <c r="F1363" s="1" t="s">
        <v>21864</v>
      </c>
      <c r="G1363" s="14">
        <v>9196444400</v>
      </c>
      <c r="H1363" s="1" t="s">
        <v>37</v>
      </c>
      <c r="I1363" s="1" t="s">
        <v>9</v>
      </c>
      <c r="J1363" s="1" t="s">
        <v>24</v>
      </c>
      <c r="K1363" s="3" t="s">
        <v>27</v>
      </c>
      <c r="L1363" s="1" t="s">
        <v>24</v>
      </c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1"/>
      <c r="AA1363" s="1" t="s">
        <v>16</v>
      </c>
      <c r="AB1363" s="3" t="s">
        <v>12</v>
      </c>
      <c r="AC1363" s="23" t="s">
        <v>37782</v>
      </c>
      <c r="AD1363" s="23" t="s">
        <v>39540</v>
      </c>
      <c r="AE1363" t="s">
        <v>35402</v>
      </c>
    </row>
    <row r="1364" spans="1:31" ht="14.25" customHeight="1">
      <c r="A1364" s="1">
        <v>1363</v>
      </c>
      <c r="B1364" s="1" t="s">
        <v>54</v>
      </c>
      <c r="C1364" s="1" t="s">
        <v>2120</v>
      </c>
      <c r="D1364" s="1" t="s">
        <v>1250</v>
      </c>
      <c r="E1364" s="1" t="s">
        <v>6978</v>
      </c>
      <c r="F1364" s="1" t="s">
        <v>21877</v>
      </c>
      <c r="G1364" s="14">
        <v>919946009964</v>
      </c>
      <c r="H1364" s="1" t="s">
        <v>20</v>
      </c>
      <c r="I1364" s="1" t="s">
        <v>9</v>
      </c>
      <c r="J1364" s="1" t="s">
        <v>24</v>
      </c>
      <c r="K1364" s="3" t="s">
        <v>117</v>
      </c>
      <c r="L1364" s="1" t="s">
        <v>24</v>
      </c>
      <c r="M1364" s="3" t="s">
        <v>178</v>
      </c>
      <c r="N1364" s="3" t="s">
        <v>47339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1"/>
      <c r="AA1364" s="1" t="s">
        <v>16</v>
      </c>
      <c r="AB1364" s="3" t="s">
        <v>12</v>
      </c>
      <c r="AC1364" s="23" t="s">
        <v>37782</v>
      </c>
      <c r="AD1364" s="23" t="s">
        <v>39541</v>
      </c>
      <c r="AE1364" t="s">
        <v>35407</v>
      </c>
    </row>
    <row r="1365" spans="1:31" ht="14.25" customHeight="1">
      <c r="A1365" s="1">
        <v>1364</v>
      </c>
      <c r="B1365" s="1" t="s">
        <v>54</v>
      </c>
      <c r="C1365" s="1" t="s">
        <v>2142</v>
      </c>
      <c r="D1365" s="1" t="s">
        <v>1617</v>
      </c>
      <c r="E1365" s="1" t="s">
        <v>410</v>
      </c>
      <c r="F1365" s="1" t="s">
        <v>2143</v>
      </c>
      <c r="G1365" s="14">
        <v>919909914994</v>
      </c>
      <c r="H1365" s="1" t="s">
        <v>8</v>
      </c>
      <c r="I1365" s="1" t="s">
        <v>9</v>
      </c>
      <c r="J1365" s="1" t="s">
        <v>24</v>
      </c>
      <c r="K1365" s="3" t="s">
        <v>42</v>
      </c>
      <c r="L1365" s="1" t="s">
        <v>24</v>
      </c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1"/>
      <c r="AA1365" s="1" t="s">
        <v>16</v>
      </c>
      <c r="AB1365" s="3" t="s">
        <v>12</v>
      </c>
      <c r="AC1365" s="23" t="s">
        <v>37782</v>
      </c>
      <c r="AD1365" s="23" t="s">
        <v>39542</v>
      </c>
      <c r="AE1365" t="s">
        <v>35405</v>
      </c>
    </row>
    <row r="1366" spans="1:31" ht="14.25" customHeight="1">
      <c r="A1366" s="1">
        <v>1365</v>
      </c>
      <c r="B1366" s="1" t="s">
        <v>54</v>
      </c>
      <c r="C1366" s="1" t="s">
        <v>2168</v>
      </c>
      <c r="D1366" s="1" t="s">
        <v>2169</v>
      </c>
      <c r="E1366" s="1" t="s">
        <v>1725</v>
      </c>
      <c r="F1366" s="1" t="s">
        <v>21892</v>
      </c>
      <c r="G1366" s="14">
        <v>919446460969</v>
      </c>
      <c r="H1366" s="1" t="s">
        <v>8</v>
      </c>
      <c r="I1366" s="1" t="s">
        <v>9</v>
      </c>
      <c r="J1366" s="1" t="s">
        <v>24</v>
      </c>
      <c r="K1366" s="3" t="s">
        <v>63</v>
      </c>
      <c r="L1366" s="1" t="s">
        <v>24</v>
      </c>
      <c r="M1366" s="3" t="s">
        <v>213</v>
      </c>
      <c r="N1366" s="3" t="s">
        <v>47339</v>
      </c>
      <c r="O1366" s="3" t="s">
        <v>17</v>
      </c>
      <c r="P1366" s="3" t="s">
        <v>24</v>
      </c>
      <c r="Q1366" s="3" t="s">
        <v>42</v>
      </c>
      <c r="R1366" s="3" t="s">
        <v>24</v>
      </c>
      <c r="S1366" s="3" t="s">
        <v>27</v>
      </c>
      <c r="T1366" s="3" t="s">
        <v>24</v>
      </c>
      <c r="U1366" s="3" t="s">
        <v>117</v>
      </c>
      <c r="V1366" s="3" t="s">
        <v>24</v>
      </c>
      <c r="W1366" s="3" t="s">
        <v>178</v>
      </c>
      <c r="X1366" s="3" t="s">
        <v>24</v>
      </c>
      <c r="Y1366" s="3" t="s">
        <v>171</v>
      </c>
      <c r="Z1366" s="1" t="s">
        <v>24</v>
      </c>
      <c r="AA1366" s="1" t="s">
        <v>16</v>
      </c>
      <c r="AB1366" s="3" t="s">
        <v>12</v>
      </c>
      <c r="AC1366" s="23" t="s">
        <v>37782</v>
      </c>
      <c r="AD1366" s="23" t="s">
        <v>39543</v>
      </c>
      <c r="AE1366" t="s">
        <v>35407</v>
      </c>
    </row>
    <row r="1367" spans="1:31" ht="14.25" customHeight="1">
      <c r="A1367" s="1">
        <v>1366</v>
      </c>
      <c r="B1367" s="9" t="s">
        <v>6</v>
      </c>
      <c r="C1367" s="1" t="s">
        <v>2187</v>
      </c>
      <c r="D1367" s="1" t="s">
        <v>773</v>
      </c>
      <c r="E1367" s="1" t="s">
        <v>78</v>
      </c>
      <c r="F1367" s="1" t="s">
        <v>21898</v>
      </c>
      <c r="G1367" s="14">
        <v>919994091096</v>
      </c>
      <c r="H1367" s="1" t="s">
        <v>37</v>
      </c>
      <c r="I1367" s="1" t="s">
        <v>9</v>
      </c>
      <c r="J1367" s="1" t="s">
        <v>24</v>
      </c>
      <c r="K1367" s="3" t="s">
        <v>117</v>
      </c>
      <c r="L1367" s="1" t="s">
        <v>24</v>
      </c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1"/>
      <c r="AA1367" s="1" t="s">
        <v>16</v>
      </c>
      <c r="AB1367" s="3" t="s">
        <v>12</v>
      </c>
      <c r="AC1367" s="23" t="s">
        <v>37782</v>
      </c>
      <c r="AD1367" s="23" t="s">
        <v>39544</v>
      </c>
      <c r="AE1367" t="s">
        <v>35408</v>
      </c>
    </row>
    <row r="1368" spans="1:31" ht="14.25" customHeight="1">
      <c r="A1368" s="1">
        <v>1367</v>
      </c>
      <c r="B1368" s="1" t="s">
        <v>54</v>
      </c>
      <c r="C1368" s="1" t="s">
        <v>2199</v>
      </c>
      <c r="D1368" s="1" t="s">
        <v>35493</v>
      </c>
      <c r="E1368" s="1" t="s">
        <v>1577</v>
      </c>
      <c r="F1368" s="1" t="s">
        <v>21901</v>
      </c>
      <c r="G1368" s="14">
        <v>9199460144</v>
      </c>
      <c r="H1368" s="1" t="s">
        <v>15</v>
      </c>
      <c r="I1368" s="1" t="s">
        <v>41</v>
      </c>
      <c r="J1368" s="1" t="s">
        <v>24</v>
      </c>
      <c r="K1368" s="3" t="s">
        <v>27</v>
      </c>
      <c r="L1368" s="1" t="s">
        <v>24</v>
      </c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1"/>
      <c r="AA1368" s="1" t="s">
        <v>16</v>
      </c>
      <c r="AB1368" s="3" t="s">
        <v>12</v>
      </c>
      <c r="AC1368" s="23" t="s">
        <v>37782</v>
      </c>
      <c r="AD1368" s="23" t="s">
        <v>39545</v>
      </c>
      <c r="AE1368" t="s">
        <v>35408</v>
      </c>
    </row>
    <row r="1369" spans="1:31" ht="14.25" customHeight="1">
      <c r="A1369" s="1">
        <v>1368</v>
      </c>
      <c r="B1369" s="9" t="s">
        <v>6</v>
      </c>
      <c r="C1369" s="1" t="s">
        <v>2271</v>
      </c>
      <c r="D1369" s="1" t="s">
        <v>36462</v>
      </c>
      <c r="E1369" s="1" t="s">
        <v>19</v>
      </c>
      <c r="F1369" s="1" t="s">
        <v>21932</v>
      </c>
      <c r="G1369" s="14">
        <v>91494000449</v>
      </c>
      <c r="H1369" s="1" t="s">
        <v>20</v>
      </c>
      <c r="I1369" s="1" t="s">
        <v>9</v>
      </c>
      <c r="J1369" s="1" t="s">
        <v>24</v>
      </c>
      <c r="K1369" s="3" t="s">
        <v>171</v>
      </c>
      <c r="L1369" s="1" t="s">
        <v>24</v>
      </c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1"/>
      <c r="AA1369" s="1" t="s">
        <v>16</v>
      </c>
      <c r="AB1369" s="3" t="s">
        <v>12</v>
      </c>
      <c r="AC1369" s="23" t="s">
        <v>37782</v>
      </c>
      <c r="AD1369" s="23" t="s">
        <v>39133</v>
      </c>
      <c r="AE1369" t="s">
        <v>35407</v>
      </c>
    </row>
    <row r="1370" spans="1:31" ht="14.25" customHeight="1">
      <c r="A1370" s="1">
        <v>1369</v>
      </c>
      <c r="B1370" s="9" t="s">
        <v>6</v>
      </c>
      <c r="C1370" s="1" t="s">
        <v>2276</v>
      </c>
      <c r="D1370" s="1" t="s">
        <v>917</v>
      </c>
      <c r="E1370" s="1" t="s">
        <v>2101</v>
      </c>
      <c r="F1370" s="1" t="s">
        <v>21934</v>
      </c>
      <c r="G1370" s="14">
        <v>91994609999</v>
      </c>
      <c r="H1370" s="1" t="s">
        <v>15</v>
      </c>
      <c r="I1370" s="1" t="s">
        <v>9</v>
      </c>
      <c r="J1370" s="1" t="s">
        <v>24</v>
      </c>
      <c r="K1370" s="3" t="s">
        <v>117</v>
      </c>
      <c r="L1370" s="1" t="s">
        <v>24</v>
      </c>
      <c r="M1370" s="3" t="s">
        <v>178</v>
      </c>
      <c r="N1370" s="3" t="s">
        <v>47339</v>
      </c>
      <c r="O1370" s="3" t="s">
        <v>171</v>
      </c>
      <c r="P1370" s="3" t="s">
        <v>24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1"/>
      <c r="AA1370" s="1" t="s">
        <v>16</v>
      </c>
      <c r="AB1370" s="3" t="s">
        <v>12</v>
      </c>
      <c r="AC1370" s="23" t="s">
        <v>37782</v>
      </c>
      <c r="AD1370" s="23" t="s">
        <v>39546</v>
      </c>
      <c r="AE1370" t="s">
        <v>35405</v>
      </c>
    </row>
    <row r="1371" spans="1:31" ht="14.25" customHeight="1">
      <c r="A1371" s="1">
        <v>1370</v>
      </c>
      <c r="B1371" s="1" t="s">
        <v>54</v>
      </c>
      <c r="C1371" s="1" t="s">
        <v>2280</v>
      </c>
      <c r="D1371" s="1" t="s">
        <v>486</v>
      </c>
      <c r="E1371" s="1" t="s">
        <v>1180</v>
      </c>
      <c r="F1371" s="1" t="s">
        <v>2281</v>
      </c>
      <c r="G1371" s="14">
        <v>919446409966</v>
      </c>
      <c r="H1371" s="1" t="s">
        <v>15</v>
      </c>
      <c r="I1371" s="1" t="s">
        <v>62</v>
      </c>
      <c r="J1371" s="1" t="s">
        <v>24</v>
      </c>
      <c r="K1371" s="3" t="s">
        <v>178</v>
      </c>
      <c r="L1371" s="1" t="s">
        <v>24</v>
      </c>
      <c r="M1371" s="3" t="s">
        <v>171</v>
      </c>
      <c r="N1371" s="3" t="s">
        <v>47339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1"/>
      <c r="AA1371" s="1" t="s">
        <v>16</v>
      </c>
      <c r="AB1371" s="3" t="s">
        <v>12</v>
      </c>
      <c r="AC1371" s="23" t="s">
        <v>37782</v>
      </c>
      <c r="AD1371" s="23" t="s">
        <v>39547</v>
      </c>
      <c r="AE1371" t="s">
        <v>35407</v>
      </c>
    </row>
    <row r="1372" spans="1:31" ht="14.25" customHeight="1">
      <c r="A1372" s="1">
        <v>1371</v>
      </c>
      <c r="B1372" s="9" t="s">
        <v>6</v>
      </c>
      <c r="C1372" s="1" t="s">
        <v>2282</v>
      </c>
      <c r="D1372" s="1" t="s">
        <v>2283</v>
      </c>
      <c r="E1372" s="1" t="s">
        <v>2284</v>
      </c>
      <c r="F1372" s="1" t="s">
        <v>31336</v>
      </c>
      <c r="G1372" s="14">
        <v>91440011461</v>
      </c>
      <c r="H1372" s="1" t="s">
        <v>8</v>
      </c>
      <c r="I1372" s="1" t="s">
        <v>62</v>
      </c>
      <c r="J1372" s="1" t="s">
        <v>24</v>
      </c>
      <c r="K1372" s="3" t="s">
        <v>117</v>
      </c>
      <c r="L1372" s="1" t="s">
        <v>24</v>
      </c>
      <c r="M1372" s="3" t="s">
        <v>178</v>
      </c>
      <c r="N1372" s="3" t="s">
        <v>47339</v>
      </c>
      <c r="O1372" s="3" t="s">
        <v>171</v>
      </c>
      <c r="P1372" s="3" t="s">
        <v>24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1"/>
      <c r="AA1372" s="1" t="s">
        <v>16</v>
      </c>
      <c r="AB1372" s="3" t="s">
        <v>12</v>
      </c>
      <c r="AC1372" s="23" t="s">
        <v>37782</v>
      </c>
      <c r="AD1372" s="23" t="s">
        <v>38556</v>
      </c>
      <c r="AE1372" t="s">
        <v>35408</v>
      </c>
    </row>
    <row r="1373" spans="1:31" ht="14.25" customHeight="1">
      <c r="A1373" s="1">
        <v>1372</v>
      </c>
      <c r="B1373" s="9" t="s">
        <v>6</v>
      </c>
      <c r="C1373" s="1" t="s">
        <v>2306</v>
      </c>
      <c r="D1373" s="1" t="s">
        <v>2307</v>
      </c>
      <c r="E1373" s="1" t="s">
        <v>78</v>
      </c>
      <c r="F1373" s="1" t="s">
        <v>21945</v>
      </c>
      <c r="G1373" s="14">
        <v>914466044444</v>
      </c>
      <c r="H1373" s="1" t="s">
        <v>8</v>
      </c>
      <c r="I1373" s="1" t="s">
        <v>9</v>
      </c>
      <c r="J1373" s="1" t="s">
        <v>24</v>
      </c>
      <c r="K1373" s="3" t="s">
        <v>171</v>
      </c>
      <c r="L1373" s="1" t="s">
        <v>24</v>
      </c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1"/>
      <c r="AA1373" s="1" t="s">
        <v>16</v>
      </c>
      <c r="AB1373" s="3" t="s">
        <v>12</v>
      </c>
      <c r="AC1373" s="23" t="s">
        <v>37782</v>
      </c>
      <c r="AD1373" s="23" t="s">
        <v>39548</v>
      </c>
      <c r="AE1373" t="s">
        <v>35402</v>
      </c>
    </row>
    <row r="1374" spans="1:31" ht="14.25" customHeight="1">
      <c r="A1374" s="1">
        <v>1373</v>
      </c>
      <c r="B1374" s="1" t="s">
        <v>54</v>
      </c>
      <c r="C1374" s="1" t="s">
        <v>2309</v>
      </c>
      <c r="D1374" s="1" t="s">
        <v>727</v>
      </c>
      <c r="E1374" s="1" t="s">
        <v>1391</v>
      </c>
      <c r="F1374" s="1" t="s">
        <v>21947</v>
      </c>
      <c r="G1374" s="14">
        <v>914490999646</v>
      </c>
      <c r="H1374" s="1" t="s">
        <v>15</v>
      </c>
      <c r="I1374" s="1" t="s">
        <v>9</v>
      </c>
      <c r="J1374" s="1" t="s">
        <v>24</v>
      </c>
      <c r="K1374" s="3" t="s">
        <v>27</v>
      </c>
      <c r="L1374" s="1" t="s">
        <v>24</v>
      </c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1"/>
      <c r="AA1374" s="1" t="s">
        <v>16</v>
      </c>
      <c r="AB1374" s="3" t="s">
        <v>12</v>
      </c>
      <c r="AC1374" s="23" t="s">
        <v>37782</v>
      </c>
      <c r="AD1374" s="23" t="s">
        <v>39549</v>
      </c>
      <c r="AE1374" t="s">
        <v>35405</v>
      </c>
    </row>
    <row r="1375" spans="1:31" ht="14.25" customHeight="1">
      <c r="A1375" s="1">
        <v>1374</v>
      </c>
      <c r="B1375" s="1" t="s">
        <v>54</v>
      </c>
      <c r="C1375" s="1" t="s">
        <v>2325</v>
      </c>
      <c r="D1375" s="1" t="s">
        <v>37620</v>
      </c>
      <c r="E1375" s="1" t="s">
        <v>102</v>
      </c>
      <c r="F1375" s="1" t="s">
        <v>33597</v>
      </c>
      <c r="G1375" s="14">
        <v>914940044009</v>
      </c>
      <c r="H1375" s="1" t="s">
        <v>20</v>
      </c>
      <c r="I1375" s="1" t="s">
        <v>9</v>
      </c>
      <c r="J1375" s="1" t="s">
        <v>24</v>
      </c>
      <c r="K1375" s="3" t="s">
        <v>27</v>
      </c>
      <c r="L1375" s="1" t="s">
        <v>24</v>
      </c>
      <c r="M1375" s="3" t="s">
        <v>47344</v>
      </c>
      <c r="N1375" s="3" t="s">
        <v>47339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1"/>
      <c r="AA1375" s="1" t="s">
        <v>16</v>
      </c>
      <c r="AB1375" s="3" t="s">
        <v>12</v>
      </c>
      <c r="AC1375" s="23" t="s">
        <v>37782</v>
      </c>
      <c r="AD1375" s="23" t="s">
        <v>39550</v>
      </c>
      <c r="AE1375" t="s">
        <v>35407</v>
      </c>
    </row>
    <row r="1376" spans="1:31" ht="14.25" customHeight="1">
      <c r="A1376" s="1">
        <v>1375</v>
      </c>
      <c r="B1376" s="9" t="s">
        <v>6</v>
      </c>
      <c r="C1376" s="1" t="s">
        <v>2330</v>
      </c>
      <c r="D1376" s="1" t="s">
        <v>89</v>
      </c>
      <c r="E1376" s="1" t="s">
        <v>40</v>
      </c>
      <c r="F1376" s="1" t="s">
        <v>21953</v>
      </c>
      <c r="G1376" s="14">
        <v>919099996099</v>
      </c>
      <c r="H1376" s="1" t="s">
        <v>8</v>
      </c>
      <c r="I1376" s="1" t="s">
        <v>9</v>
      </c>
      <c r="J1376" s="1" t="s">
        <v>24</v>
      </c>
      <c r="K1376" s="3" t="s">
        <v>27</v>
      </c>
      <c r="L1376" s="1" t="s">
        <v>24</v>
      </c>
      <c r="M1376" s="3" t="s">
        <v>178</v>
      </c>
      <c r="N1376" s="3" t="s">
        <v>47339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1"/>
      <c r="AA1376" s="1" t="s">
        <v>16</v>
      </c>
      <c r="AB1376" s="3" t="s">
        <v>12</v>
      </c>
      <c r="AC1376" s="23" t="s">
        <v>37782</v>
      </c>
      <c r="AD1376" s="23" t="s">
        <v>39551</v>
      </c>
      <c r="AE1376" t="s">
        <v>35402</v>
      </c>
    </row>
    <row r="1377" spans="1:31" ht="14.25" customHeight="1">
      <c r="A1377" s="1">
        <v>1376</v>
      </c>
      <c r="B1377" s="1" t="s">
        <v>54</v>
      </c>
      <c r="C1377" s="1" t="s">
        <v>2346</v>
      </c>
      <c r="D1377" s="1" t="s">
        <v>965</v>
      </c>
      <c r="E1377" s="1" t="s">
        <v>78</v>
      </c>
      <c r="F1377" s="1" t="s">
        <v>33599</v>
      </c>
      <c r="G1377" s="14">
        <v>919446006901</v>
      </c>
      <c r="H1377" s="1" t="s">
        <v>15</v>
      </c>
      <c r="I1377" s="1" t="s">
        <v>9</v>
      </c>
      <c r="J1377" s="1" t="s">
        <v>24</v>
      </c>
      <c r="K1377" s="3" t="s">
        <v>27</v>
      </c>
      <c r="L1377" s="1" t="s">
        <v>24</v>
      </c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1"/>
      <c r="AA1377" s="1" t="s">
        <v>16</v>
      </c>
      <c r="AB1377" s="3" t="s">
        <v>12</v>
      </c>
      <c r="AC1377" s="23" t="s">
        <v>37782</v>
      </c>
      <c r="AD1377" s="23" t="s">
        <v>39552</v>
      </c>
      <c r="AE1377" t="s">
        <v>35407</v>
      </c>
    </row>
    <row r="1378" spans="1:31" ht="14.25" customHeight="1">
      <c r="A1378" s="1">
        <v>1377</v>
      </c>
      <c r="B1378" s="9" t="s">
        <v>6</v>
      </c>
      <c r="C1378" s="1" t="s">
        <v>2348</v>
      </c>
      <c r="D1378" s="1" t="s">
        <v>1305</v>
      </c>
      <c r="E1378" s="1" t="s">
        <v>139</v>
      </c>
      <c r="F1378" s="1" t="s">
        <v>21960</v>
      </c>
      <c r="G1378" s="14">
        <v>919946019499</v>
      </c>
      <c r="H1378" s="1" t="s">
        <v>8</v>
      </c>
      <c r="I1378" s="1" t="s">
        <v>62</v>
      </c>
      <c r="J1378" s="1" t="s">
        <v>24</v>
      </c>
      <c r="K1378" s="3" t="s">
        <v>27</v>
      </c>
      <c r="L1378" s="1" t="s">
        <v>24</v>
      </c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1"/>
      <c r="AA1378" s="1" t="s">
        <v>16</v>
      </c>
      <c r="AB1378" s="3" t="s">
        <v>12</v>
      </c>
      <c r="AC1378" s="23" t="s">
        <v>37782</v>
      </c>
      <c r="AD1378" s="23" t="s">
        <v>39553</v>
      </c>
      <c r="AE1378" t="s">
        <v>35405</v>
      </c>
    </row>
    <row r="1379" spans="1:31" ht="14.25" customHeight="1">
      <c r="A1379" s="1">
        <v>1378</v>
      </c>
      <c r="B1379" s="9" t="s">
        <v>6</v>
      </c>
      <c r="C1379" s="1" t="s">
        <v>2355</v>
      </c>
      <c r="D1379" s="1" t="s">
        <v>332</v>
      </c>
      <c r="E1379" s="1" t="s">
        <v>2356</v>
      </c>
      <c r="F1379" s="1" t="s">
        <v>21966</v>
      </c>
      <c r="G1379" s="14">
        <v>919946466964</v>
      </c>
      <c r="H1379" s="1" t="s">
        <v>8</v>
      </c>
      <c r="I1379" s="1" t="s">
        <v>62</v>
      </c>
      <c r="J1379" s="1" t="s">
        <v>24</v>
      </c>
      <c r="K1379" s="3" t="s">
        <v>63</v>
      </c>
      <c r="L1379" s="1" t="s">
        <v>24</v>
      </c>
      <c r="M1379" s="3" t="s">
        <v>213</v>
      </c>
      <c r="N1379" s="3" t="s">
        <v>47339</v>
      </c>
      <c r="O1379" s="3" t="s">
        <v>17</v>
      </c>
      <c r="P1379" s="3" t="s">
        <v>24</v>
      </c>
      <c r="Q1379" s="3" t="s">
        <v>42</v>
      </c>
      <c r="R1379" s="3" t="s">
        <v>24</v>
      </c>
      <c r="S1379" s="3" t="s">
        <v>27</v>
      </c>
      <c r="T1379" s="3" t="s">
        <v>24</v>
      </c>
      <c r="U1379" s="3" t="s">
        <v>117</v>
      </c>
      <c r="V1379" s="3" t="s">
        <v>24</v>
      </c>
      <c r="W1379" s="3" t="s">
        <v>178</v>
      </c>
      <c r="X1379" s="3" t="s">
        <v>24</v>
      </c>
      <c r="Y1379" s="3" t="s">
        <v>171</v>
      </c>
      <c r="Z1379" s="1" t="s">
        <v>24</v>
      </c>
      <c r="AA1379" s="1" t="s">
        <v>16</v>
      </c>
      <c r="AB1379" s="3" t="s">
        <v>12</v>
      </c>
      <c r="AC1379" s="23" t="s">
        <v>37782</v>
      </c>
      <c r="AD1379" s="23" t="s">
        <v>39554</v>
      </c>
      <c r="AE1379" t="s">
        <v>35405</v>
      </c>
    </row>
    <row r="1380" spans="1:31" ht="14.25" customHeight="1">
      <c r="A1380" s="1">
        <v>1379</v>
      </c>
      <c r="B1380" s="1" t="s">
        <v>54</v>
      </c>
      <c r="C1380" s="1" t="s">
        <v>2368</v>
      </c>
      <c r="D1380" s="1" t="s">
        <v>2369</v>
      </c>
      <c r="E1380" s="1" t="s">
        <v>2370</v>
      </c>
      <c r="F1380" s="1" t="s">
        <v>33601</v>
      </c>
      <c r="G1380" s="14">
        <v>91094904494</v>
      </c>
      <c r="H1380" s="1" t="s">
        <v>15</v>
      </c>
      <c r="I1380" s="1" t="s">
        <v>41</v>
      </c>
      <c r="J1380" s="1" t="s">
        <v>24</v>
      </c>
      <c r="K1380" s="3" t="s">
        <v>27</v>
      </c>
      <c r="L1380" s="1" t="s">
        <v>24</v>
      </c>
      <c r="M1380" s="3" t="s">
        <v>178</v>
      </c>
      <c r="N1380" s="3" t="s">
        <v>47339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1"/>
      <c r="AA1380" s="1" t="s">
        <v>16</v>
      </c>
      <c r="AB1380" s="3" t="s">
        <v>12</v>
      </c>
      <c r="AC1380" s="23" t="s">
        <v>37782</v>
      </c>
      <c r="AD1380" s="23" t="s">
        <v>38225</v>
      </c>
      <c r="AE1380" t="s">
        <v>35405</v>
      </c>
    </row>
    <row r="1381" spans="1:31" ht="14.25" customHeight="1">
      <c r="A1381" s="1">
        <v>1380</v>
      </c>
      <c r="B1381" s="1" t="s">
        <v>54</v>
      </c>
      <c r="C1381" s="1" t="s">
        <v>2372</v>
      </c>
      <c r="D1381" s="1" t="s">
        <v>6057</v>
      </c>
      <c r="E1381" s="1" t="s">
        <v>487</v>
      </c>
      <c r="F1381" s="1" t="s">
        <v>31346</v>
      </c>
      <c r="G1381" s="14">
        <v>91944600949</v>
      </c>
      <c r="H1381" s="1" t="s">
        <v>20</v>
      </c>
      <c r="I1381" s="1" t="s">
        <v>62</v>
      </c>
      <c r="J1381" s="1" t="s">
        <v>24</v>
      </c>
      <c r="K1381" s="3" t="s">
        <v>117</v>
      </c>
      <c r="L1381" s="1" t="s">
        <v>24</v>
      </c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1"/>
      <c r="AA1381" s="1" t="s">
        <v>16</v>
      </c>
      <c r="AB1381" s="3" t="s">
        <v>12</v>
      </c>
      <c r="AC1381" s="23" t="s">
        <v>37782</v>
      </c>
      <c r="AD1381" s="23" t="s">
        <v>39555</v>
      </c>
      <c r="AE1381" t="s">
        <v>35408</v>
      </c>
    </row>
    <row r="1382" spans="1:31" ht="14.25" customHeight="1">
      <c r="A1382" s="1">
        <v>1381</v>
      </c>
      <c r="B1382" s="9" t="s">
        <v>6</v>
      </c>
      <c r="C1382" s="1" t="s">
        <v>2430</v>
      </c>
      <c r="D1382" s="1" t="s">
        <v>1111</v>
      </c>
      <c r="E1382" s="1" t="s">
        <v>2431</v>
      </c>
      <c r="F1382" s="1" t="s">
        <v>31353</v>
      </c>
      <c r="G1382" s="14">
        <v>9194960666</v>
      </c>
      <c r="H1382" s="1" t="s">
        <v>20</v>
      </c>
      <c r="I1382" s="1" t="s">
        <v>9</v>
      </c>
      <c r="J1382" s="1" t="s">
        <v>24</v>
      </c>
      <c r="K1382" s="3" t="s">
        <v>178</v>
      </c>
      <c r="L1382" s="1" t="s">
        <v>24</v>
      </c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1"/>
      <c r="AA1382" s="1" t="s">
        <v>16</v>
      </c>
      <c r="AB1382" s="3" t="s">
        <v>12</v>
      </c>
      <c r="AC1382" s="23" t="s">
        <v>37782</v>
      </c>
      <c r="AD1382" s="23" t="s">
        <v>39556</v>
      </c>
      <c r="AE1382" t="s">
        <v>35402</v>
      </c>
    </row>
    <row r="1383" spans="1:31" ht="14.25" customHeight="1">
      <c r="A1383" s="1">
        <v>1382</v>
      </c>
      <c r="B1383" s="9" t="s">
        <v>6</v>
      </c>
      <c r="C1383" s="1" t="s">
        <v>2436</v>
      </c>
      <c r="D1383" s="1" t="s">
        <v>1305</v>
      </c>
      <c r="E1383" s="1" t="s">
        <v>2437</v>
      </c>
      <c r="F1383" s="1" t="s">
        <v>22003</v>
      </c>
      <c r="G1383" s="14">
        <v>919696464</v>
      </c>
      <c r="H1383" s="1" t="s">
        <v>8</v>
      </c>
      <c r="I1383" s="1" t="s">
        <v>9</v>
      </c>
      <c r="J1383" s="1" t="s">
        <v>24</v>
      </c>
      <c r="K1383" s="3" t="s">
        <v>42</v>
      </c>
      <c r="L1383" s="1" t="s">
        <v>24</v>
      </c>
      <c r="M1383" s="3" t="s">
        <v>27</v>
      </c>
      <c r="N1383" s="3" t="s">
        <v>47339</v>
      </c>
      <c r="O1383" s="3" t="s">
        <v>117</v>
      </c>
      <c r="P1383" s="3" t="s">
        <v>24</v>
      </c>
      <c r="Q1383" s="3" t="s">
        <v>178</v>
      </c>
      <c r="R1383" s="3" t="s">
        <v>24</v>
      </c>
      <c r="S1383" s="3" t="s">
        <v>171</v>
      </c>
      <c r="T1383" s="3" t="s">
        <v>24</v>
      </c>
      <c r="U1383" s="3"/>
      <c r="V1383" s="3"/>
      <c r="W1383" s="3"/>
      <c r="X1383" s="3"/>
      <c r="Y1383" s="3"/>
      <c r="Z1383" s="1"/>
      <c r="AA1383" s="1" t="s">
        <v>16</v>
      </c>
      <c r="AB1383" s="3" t="s">
        <v>12</v>
      </c>
      <c r="AC1383" s="23" t="s">
        <v>37782</v>
      </c>
      <c r="AD1383" s="23" t="s">
        <v>39557</v>
      </c>
      <c r="AE1383" t="s">
        <v>35402</v>
      </c>
    </row>
    <row r="1384" spans="1:31" ht="14.25" customHeight="1">
      <c r="A1384" s="1">
        <v>1383</v>
      </c>
      <c r="B1384" s="9" t="s">
        <v>6</v>
      </c>
      <c r="C1384" s="1" t="s">
        <v>2441</v>
      </c>
      <c r="D1384" s="1" t="s">
        <v>2442</v>
      </c>
      <c r="E1384" s="1" t="s">
        <v>139</v>
      </c>
      <c r="F1384" s="1" t="s">
        <v>22005</v>
      </c>
      <c r="G1384" s="14">
        <v>9194460114</v>
      </c>
      <c r="H1384" s="1" t="s">
        <v>15</v>
      </c>
      <c r="I1384" s="1" t="s">
        <v>9</v>
      </c>
      <c r="J1384" s="1" t="s">
        <v>24</v>
      </c>
      <c r="K1384" s="3" t="s">
        <v>17</v>
      </c>
      <c r="L1384" s="1" t="s">
        <v>24</v>
      </c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1"/>
      <c r="AA1384" s="1" t="s">
        <v>11</v>
      </c>
      <c r="AB1384" s="3" t="s">
        <v>56</v>
      </c>
      <c r="AC1384" s="23" t="s">
        <v>37782</v>
      </c>
      <c r="AD1384" s="23" t="s">
        <v>39558</v>
      </c>
      <c r="AE1384" t="s">
        <v>35408</v>
      </c>
    </row>
    <row r="1385" spans="1:31" ht="14.25" customHeight="1">
      <c r="A1385" s="1">
        <v>1384</v>
      </c>
      <c r="B1385" s="1" t="s">
        <v>54</v>
      </c>
      <c r="C1385" s="1" t="s">
        <v>2494</v>
      </c>
      <c r="D1385" s="1" t="s">
        <v>911</v>
      </c>
      <c r="E1385" s="1" t="s">
        <v>40</v>
      </c>
      <c r="F1385" s="1" t="s">
        <v>33617</v>
      </c>
      <c r="G1385" s="14">
        <v>916966964409</v>
      </c>
      <c r="H1385" s="1" t="s">
        <v>37</v>
      </c>
      <c r="I1385" s="1" t="s">
        <v>9</v>
      </c>
      <c r="J1385" s="1" t="s">
        <v>24</v>
      </c>
      <c r="K1385" s="3" t="s">
        <v>63</v>
      </c>
      <c r="L1385" s="1" t="s">
        <v>24</v>
      </c>
      <c r="M1385" s="3" t="s">
        <v>213</v>
      </c>
      <c r="N1385" s="3" t="s">
        <v>47339</v>
      </c>
      <c r="O1385" s="3" t="s">
        <v>17</v>
      </c>
      <c r="P1385" s="3" t="s">
        <v>24</v>
      </c>
      <c r="Q1385" s="3" t="s">
        <v>42</v>
      </c>
      <c r="R1385" s="3" t="s">
        <v>24</v>
      </c>
      <c r="S1385" s="3" t="s">
        <v>27</v>
      </c>
      <c r="T1385" s="3" t="s">
        <v>24</v>
      </c>
      <c r="U1385" s="3" t="s">
        <v>117</v>
      </c>
      <c r="V1385" s="3" t="s">
        <v>24</v>
      </c>
      <c r="W1385" s="3" t="s">
        <v>178</v>
      </c>
      <c r="X1385" s="3" t="s">
        <v>24</v>
      </c>
      <c r="Y1385" s="3" t="s">
        <v>171</v>
      </c>
      <c r="Z1385" s="1" t="s">
        <v>24</v>
      </c>
      <c r="AA1385" s="1" t="s">
        <v>16</v>
      </c>
      <c r="AB1385" s="3" t="s">
        <v>12</v>
      </c>
      <c r="AC1385" s="23" t="s">
        <v>37782</v>
      </c>
      <c r="AD1385" s="23" t="s">
        <v>39559</v>
      </c>
      <c r="AE1385" t="s">
        <v>35408</v>
      </c>
    </row>
    <row r="1386" spans="1:31" ht="14.25" customHeight="1">
      <c r="A1386" s="1">
        <v>1385</v>
      </c>
      <c r="B1386" s="9" t="s">
        <v>6</v>
      </c>
      <c r="C1386" s="1" t="s">
        <v>2495</v>
      </c>
      <c r="D1386" s="1" t="s">
        <v>36463</v>
      </c>
      <c r="E1386" s="1" t="s">
        <v>2496</v>
      </c>
      <c r="F1386" s="1" t="s">
        <v>22028</v>
      </c>
      <c r="G1386" s="14">
        <v>914940014404</v>
      </c>
      <c r="H1386" s="1" t="s">
        <v>132</v>
      </c>
      <c r="I1386" s="1" t="s">
        <v>62</v>
      </c>
      <c r="J1386" s="1" t="s">
        <v>24</v>
      </c>
      <c r="K1386" s="3" t="s">
        <v>17</v>
      </c>
      <c r="L1386" s="1" t="s">
        <v>24</v>
      </c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1"/>
      <c r="AA1386" s="1" t="s">
        <v>11</v>
      </c>
      <c r="AB1386" s="3" t="s">
        <v>321</v>
      </c>
      <c r="AC1386" s="23" t="s">
        <v>37782</v>
      </c>
      <c r="AD1386" s="23" t="s">
        <v>39560</v>
      </c>
      <c r="AE1386" t="s">
        <v>35407</v>
      </c>
    </row>
    <row r="1387" spans="1:31" ht="14.25" customHeight="1">
      <c r="A1387" s="1">
        <v>1386</v>
      </c>
      <c r="B1387" s="9" t="s">
        <v>6</v>
      </c>
      <c r="C1387" s="1" t="s">
        <v>2498</v>
      </c>
      <c r="D1387" s="1" t="s">
        <v>699</v>
      </c>
      <c r="E1387" s="1" t="s">
        <v>40</v>
      </c>
      <c r="F1387" s="1" t="s">
        <v>22030</v>
      </c>
      <c r="G1387" s="14">
        <v>91914444446</v>
      </c>
      <c r="H1387" s="1" t="s">
        <v>8</v>
      </c>
      <c r="I1387" s="1" t="s">
        <v>9</v>
      </c>
      <c r="J1387" s="1" t="s">
        <v>24</v>
      </c>
      <c r="K1387" s="3" t="s">
        <v>63</v>
      </c>
      <c r="L1387" s="1" t="s">
        <v>24</v>
      </c>
      <c r="M1387" s="4" t="s">
        <v>42</v>
      </c>
      <c r="N1387" s="3" t="s">
        <v>47339</v>
      </c>
      <c r="O1387" s="3" t="s">
        <v>27</v>
      </c>
      <c r="P1387" s="3" t="s">
        <v>24</v>
      </c>
      <c r="Q1387" s="3" t="s">
        <v>47344</v>
      </c>
      <c r="R1387" s="3" t="s">
        <v>24</v>
      </c>
      <c r="S1387" s="3" t="s">
        <v>178</v>
      </c>
      <c r="T1387" s="3" t="s">
        <v>24</v>
      </c>
      <c r="U1387" s="3" t="s">
        <v>171</v>
      </c>
      <c r="V1387" s="3" t="s">
        <v>24</v>
      </c>
      <c r="W1387" s="3"/>
      <c r="X1387" s="3"/>
      <c r="Y1387" s="3"/>
      <c r="Z1387" s="1"/>
      <c r="AA1387" s="1" t="s">
        <v>16</v>
      </c>
      <c r="AB1387" s="3" t="s">
        <v>12</v>
      </c>
      <c r="AC1387" s="23" t="s">
        <v>37782</v>
      </c>
      <c r="AD1387" s="23" t="s">
        <v>39140</v>
      </c>
      <c r="AE1387" t="s">
        <v>35408</v>
      </c>
    </row>
    <row r="1388" spans="1:31" ht="14.25" customHeight="1">
      <c r="A1388" s="1">
        <v>1387</v>
      </c>
      <c r="B1388" s="1" t="s">
        <v>54</v>
      </c>
      <c r="C1388" s="1" t="s">
        <v>2520</v>
      </c>
      <c r="D1388" s="1" t="s">
        <v>4679</v>
      </c>
      <c r="E1388" s="1" t="s">
        <v>1488</v>
      </c>
      <c r="F1388" s="1" t="s">
        <v>22042</v>
      </c>
      <c r="G1388" s="14">
        <v>91964469949</v>
      </c>
      <c r="H1388" s="1" t="s">
        <v>20</v>
      </c>
      <c r="I1388" s="1" t="s">
        <v>9</v>
      </c>
      <c r="J1388" s="1" t="s">
        <v>24</v>
      </c>
      <c r="K1388" s="3" t="s">
        <v>17</v>
      </c>
      <c r="L1388" s="1" t="s">
        <v>24</v>
      </c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1"/>
      <c r="AA1388" s="1" t="s">
        <v>11</v>
      </c>
      <c r="AB1388" s="3" t="s">
        <v>13</v>
      </c>
      <c r="AC1388" s="23" t="s">
        <v>37782</v>
      </c>
      <c r="AD1388" s="23" t="s">
        <v>39561</v>
      </c>
      <c r="AE1388" t="s">
        <v>35407</v>
      </c>
    </row>
    <row r="1389" spans="1:31" ht="14.25" customHeight="1">
      <c r="A1389" s="1">
        <v>1388</v>
      </c>
      <c r="B1389" s="1" t="s">
        <v>54</v>
      </c>
      <c r="C1389" s="1" t="s">
        <v>2523</v>
      </c>
      <c r="D1389" s="1" t="s">
        <v>773</v>
      </c>
      <c r="E1389" s="1" t="s">
        <v>2524</v>
      </c>
      <c r="F1389" s="1" t="s">
        <v>22045</v>
      </c>
      <c r="G1389" s="14">
        <v>919909006461</v>
      </c>
      <c r="H1389" s="1" t="s">
        <v>8</v>
      </c>
      <c r="I1389" s="1" t="s">
        <v>62</v>
      </c>
      <c r="J1389" s="1" t="s">
        <v>24</v>
      </c>
      <c r="K1389" s="3" t="s">
        <v>42</v>
      </c>
      <c r="L1389" s="1" t="s">
        <v>24</v>
      </c>
      <c r="M1389" s="3" t="s">
        <v>27</v>
      </c>
      <c r="N1389" s="3" t="s">
        <v>47339</v>
      </c>
      <c r="O1389" s="3" t="s">
        <v>117</v>
      </c>
      <c r="P1389" s="3" t="s">
        <v>24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1"/>
      <c r="AA1389" s="1" t="s">
        <v>16</v>
      </c>
      <c r="AB1389" s="3" t="s">
        <v>12</v>
      </c>
      <c r="AC1389" s="23" t="s">
        <v>37782</v>
      </c>
      <c r="AD1389" s="23" t="s">
        <v>39142</v>
      </c>
      <c r="AE1389" t="s">
        <v>35405</v>
      </c>
    </row>
    <row r="1390" spans="1:31" ht="14.25" customHeight="1">
      <c r="A1390" s="1">
        <v>1389</v>
      </c>
      <c r="B1390" s="1" t="s">
        <v>54</v>
      </c>
      <c r="C1390" s="1" t="s">
        <v>2525</v>
      </c>
      <c r="D1390" s="1" t="s">
        <v>486</v>
      </c>
      <c r="E1390" s="1" t="s">
        <v>1972</v>
      </c>
      <c r="F1390" s="1" t="s">
        <v>22046</v>
      </c>
      <c r="G1390" s="14">
        <v>9199464199</v>
      </c>
      <c r="H1390" s="1" t="s">
        <v>20</v>
      </c>
      <c r="I1390" s="1" t="s">
        <v>62</v>
      </c>
      <c r="J1390" s="1" t="s">
        <v>24</v>
      </c>
      <c r="K1390" s="3" t="s">
        <v>63</v>
      </c>
      <c r="L1390" s="1" t="s">
        <v>24</v>
      </c>
      <c r="M1390" s="3" t="s">
        <v>213</v>
      </c>
      <c r="N1390" s="3" t="s">
        <v>47339</v>
      </c>
      <c r="O1390" s="3" t="s">
        <v>17</v>
      </c>
      <c r="P1390" s="3" t="s">
        <v>24</v>
      </c>
      <c r="Q1390" s="3" t="s">
        <v>42</v>
      </c>
      <c r="R1390" s="3" t="s">
        <v>24</v>
      </c>
      <c r="S1390" s="3" t="s">
        <v>27</v>
      </c>
      <c r="T1390" s="3" t="s">
        <v>24</v>
      </c>
      <c r="U1390" s="3" t="s">
        <v>117</v>
      </c>
      <c r="V1390" s="3" t="s">
        <v>24</v>
      </c>
      <c r="W1390" s="3" t="s">
        <v>178</v>
      </c>
      <c r="X1390" s="3" t="s">
        <v>24</v>
      </c>
      <c r="Y1390" s="3" t="s">
        <v>171</v>
      </c>
      <c r="Z1390" s="1" t="s">
        <v>24</v>
      </c>
      <c r="AA1390" s="1" t="s">
        <v>16</v>
      </c>
      <c r="AB1390" s="3" t="s">
        <v>12</v>
      </c>
      <c r="AC1390" s="23" t="s">
        <v>37782</v>
      </c>
      <c r="AD1390" s="23" t="s">
        <v>39562</v>
      </c>
      <c r="AE1390" t="s">
        <v>35407</v>
      </c>
    </row>
    <row r="1391" spans="1:31" ht="14.25" customHeight="1">
      <c r="A1391" s="1">
        <v>1390</v>
      </c>
      <c r="B1391" s="9" t="s">
        <v>6</v>
      </c>
      <c r="C1391" s="1" t="s">
        <v>2546</v>
      </c>
      <c r="D1391" s="1" t="s">
        <v>2250</v>
      </c>
      <c r="E1391" s="1" t="s">
        <v>139</v>
      </c>
      <c r="F1391" s="1" t="s">
        <v>22056</v>
      </c>
      <c r="G1391" s="14">
        <v>91999491440</v>
      </c>
      <c r="H1391" s="1" t="s">
        <v>20</v>
      </c>
      <c r="I1391" s="1" t="s">
        <v>9</v>
      </c>
      <c r="J1391" s="1" t="s">
        <v>24</v>
      </c>
      <c r="K1391" s="3" t="s">
        <v>117</v>
      </c>
      <c r="L1391" s="1" t="s">
        <v>24</v>
      </c>
      <c r="M1391" s="3" t="s">
        <v>178</v>
      </c>
      <c r="N1391" s="3" t="s">
        <v>47339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1"/>
      <c r="AA1391" s="1" t="s">
        <v>16</v>
      </c>
      <c r="AB1391" s="3" t="s">
        <v>12</v>
      </c>
      <c r="AC1391" s="23" t="s">
        <v>37782</v>
      </c>
      <c r="AD1391" s="23" t="s">
        <v>39563</v>
      </c>
      <c r="AE1391" t="s">
        <v>35407</v>
      </c>
    </row>
    <row r="1392" spans="1:31" ht="14.25" customHeight="1">
      <c r="A1392" s="1">
        <v>1391</v>
      </c>
      <c r="B1392" s="9" t="s">
        <v>6</v>
      </c>
      <c r="C1392" s="1" t="s">
        <v>2582</v>
      </c>
      <c r="D1392" s="1" t="s">
        <v>1394</v>
      </c>
      <c r="E1392" s="1" t="s">
        <v>1047</v>
      </c>
      <c r="F1392" s="1" t="s">
        <v>33624</v>
      </c>
      <c r="G1392" s="14">
        <v>91990909009</v>
      </c>
      <c r="H1392" s="1" t="s">
        <v>37</v>
      </c>
      <c r="I1392" s="1" t="s">
        <v>9</v>
      </c>
      <c r="J1392" s="1" t="s">
        <v>24</v>
      </c>
      <c r="K1392" s="3" t="s">
        <v>17</v>
      </c>
      <c r="L1392" s="1" t="s">
        <v>24</v>
      </c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1"/>
      <c r="AA1392" s="1" t="s">
        <v>11</v>
      </c>
      <c r="AB1392" s="3" t="s">
        <v>13</v>
      </c>
      <c r="AC1392" s="23" t="s">
        <v>37782</v>
      </c>
      <c r="AD1392" s="23" t="s">
        <v>39564</v>
      </c>
      <c r="AE1392" t="s">
        <v>35408</v>
      </c>
    </row>
    <row r="1393" spans="1:31" ht="14.25" customHeight="1">
      <c r="A1393" s="1">
        <v>1392</v>
      </c>
      <c r="B1393" s="1" t="s">
        <v>54</v>
      </c>
      <c r="C1393" s="1" t="s">
        <v>2587</v>
      </c>
      <c r="D1393" s="1" t="s">
        <v>2588</v>
      </c>
      <c r="E1393" s="1" t="s">
        <v>255</v>
      </c>
      <c r="F1393" s="1" t="s">
        <v>22073</v>
      </c>
      <c r="G1393" s="14">
        <v>91990961</v>
      </c>
      <c r="H1393" s="1" t="s">
        <v>15</v>
      </c>
      <c r="I1393" s="1" t="s">
        <v>41</v>
      </c>
      <c r="J1393" s="1" t="s">
        <v>24</v>
      </c>
      <c r="K1393" s="3" t="s">
        <v>27</v>
      </c>
      <c r="L1393" s="1" t="s">
        <v>24</v>
      </c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1"/>
      <c r="AA1393" s="1" t="s">
        <v>16</v>
      </c>
      <c r="AB1393" s="3" t="s">
        <v>12</v>
      </c>
      <c r="AC1393" s="23" t="s">
        <v>37782</v>
      </c>
      <c r="AD1393" s="23" t="s">
        <v>39565</v>
      </c>
      <c r="AE1393" t="s">
        <v>35402</v>
      </c>
    </row>
    <row r="1394" spans="1:31" ht="14.25" customHeight="1">
      <c r="A1394" s="1">
        <v>1393</v>
      </c>
      <c r="B1394" s="1" t="s">
        <v>54</v>
      </c>
      <c r="C1394" s="1" t="s">
        <v>2603</v>
      </c>
      <c r="D1394" s="1" t="s">
        <v>35510</v>
      </c>
      <c r="E1394" s="1" t="s">
        <v>139</v>
      </c>
      <c r="F1394" s="1" t="s">
        <v>31369</v>
      </c>
      <c r="G1394" s="14">
        <v>9166111011</v>
      </c>
      <c r="H1394" s="1" t="s">
        <v>8</v>
      </c>
      <c r="I1394" s="1" t="s">
        <v>9</v>
      </c>
      <c r="J1394" s="1" t="s">
        <v>24</v>
      </c>
      <c r="K1394" s="3" t="s">
        <v>63</v>
      </c>
      <c r="L1394" s="1" t="s">
        <v>24</v>
      </c>
      <c r="M1394" s="3" t="s">
        <v>213</v>
      </c>
      <c r="N1394" s="3" t="s">
        <v>47339</v>
      </c>
      <c r="O1394" s="3" t="s">
        <v>17</v>
      </c>
      <c r="P1394" s="3" t="s">
        <v>24</v>
      </c>
      <c r="Q1394" s="3" t="s">
        <v>42</v>
      </c>
      <c r="R1394" s="3" t="s">
        <v>24</v>
      </c>
      <c r="S1394" s="3" t="s">
        <v>27</v>
      </c>
      <c r="T1394" s="3" t="s">
        <v>24</v>
      </c>
      <c r="U1394" s="3" t="s">
        <v>117</v>
      </c>
      <c r="V1394" s="3" t="s">
        <v>24</v>
      </c>
      <c r="W1394" s="3" t="s">
        <v>178</v>
      </c>
      <c r="X1394" s="3" t="s">
        <v>24</v>
      </c>
      <c r="Y1394" s="3" t="s">
        <v>171</v>
      </c>
      <c r="Z1394" s="1" t="s">
        <v>24</v>
      </c>
      <c r="AA1394" s="1" t="s">
        <v>16</v>
      </c>
      <c r="AB1394" s="3" t="s">
        <v>12</v>
      </c>
      <c r="AC1394" s="23" t="s">
        <v>37782</v>
      </c>
      <c r="AD1394" s="23" t="s">
        <v>39566</v>
      </c>
      <c r="AE1394" t="s">
        <v>35408</v>
      </c>
    </row>
    <row r="1395" spans="1:31" ht="14.25" customHeight="1">
      <c r="A1395" s="1">
        <v>1394</v>
      </c>
      <c r="B1395" s="1" t="s">
        <v>54</v>
      </c>
      <c r="C1395" s="1" t="s">
        <v>2628</v>
      </c>
      <c r="D1395" s="1" t="s">
        <v>52</v>
      </c>
      <c r="E1395" s="1" t="s">
        <v>84</v>
      </c>
      <c r="F1395" s="1" t="s">
        <v>22094</v>
      </c>
      <c r="G1395" s="14">
        <v>91969940406</v>
      </c>
      <c r="H1395" s="1" t="s">
        <v>20</v>
      </c>
      <c r="I1395" s="1" t="s">
        <v>9</v>
      </c>
      <c r="J1395" s="1" t="s">
        <v>24</v>
      </c>
      <c r="K1395" s="3" t="s">
        <v>17</v>
      </c>
      <c r="L1395" s="1" t="s">
        <v>24</v>
      </c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1"/>
      <c r="AA1395" s="1" t="s">
        <v>11</v>
      </c>
      <c r="AB1395" s="3" t="s">
        <v>13</v>
      </c>
      <c r="AC1395" s="23" t="s">
        <v>37782</v>
      </c>
      <c r="AD1395" s="23" t="s">
        <v>38920</v>
      </c>
      <c r="AE1395" t="s">
        <v>35407</v>
      </c>
    </row>
    <row r="1396" spans="1:31" ht="14.25" customHeight="1">
      <c r="A1396" s="1">
        <v>1395</v>
      </c>
      <c r="B1396" s="1" t="s">
        <v>54</v>
      </c>
      <c r="C1396" s="1" t="s">
        <v>2631</v>
      </c>
      <c r="D1396" s="1" t="s">
        <v>35511</v>
      </c>
      <c r="E1396" s="1" t="s">
        <v>139</v>
      </c>
      <c r="F1396" s="1" t="s">
        <v>2632</v>
      </c>
      <c r="G1396" s="14">
        <v>9144660044</v>
      </c>
      <c r="H1396" s="1" t="s">
        <v>37</v>
      </c>
      <c r="I1396" s="1" t="s">
        <v>9</v>
      </c>
      <c r="J1396" s="1" t="s">
        <v>24</v>
      </c>
      <c r="K1396" s="3" t="s">
        <v>27</v>
      </c>
      <c r="L1396" s="1" t="s">
        <v>24</v>
      </c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1"/>
      <c r="AA1396" s="1" t="s">
        <v>16</v>
      </c>
      <c r="AB1396" s="3" t="s">
        <v>12</v>
      </c>
      <c r="AC1396" s="23" t="s">
        <v>37782</v>
      </c>
      <c r="AD1396" s="23" t="s">
        <v>39567</v>
      </c>
      <c r="AE1396" t="s">
        <v>35402</v>
      </c>
    </row>
    <row r="1397" spans="1:31" ht="14.25" customHeight="1">
      <c r="A1397" s="1">
        <v>1396</v>
      </c>
      <c r="B1397" s="9" t="s">
        <v>6</v>
      </c>
      <c r="C1397" s="1" t="s">
        <v>2644</v>
      </c>
      <c r="D1397" s="1" t="s">
        <v>2645</v>
      </c>
      <c r="E1397" s="1" t="s">
        <v>40</v>
      </c>
      <c r="F1397" s="1" t="s">
        <v>22099</v>
      </c>
      <c r="G1397" s="14">
        <v>91944699994</v>
      </c>
      <c r="H1397" s="1" t="s">
        <v>15</v>
      </c>
      <c r="I1397" s="1" t="s">
        <v>9</v>
      </c>
      <c r="J1397" s="1" t="s">
        <v>24</v>
      </c>
      <c r="K1397" s="3" t="s">
        <v>27</v>
      </c>
      <c r="L1397" s="1" t="s">
        <v>24</v>
      </c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1"/>
      <c r="AA1397" s="1" t="s">
        <v>16</v>
      </c>
      <c r="AB1397" s="3" t="s">
        <v>12</v>
      </c>
      <c r="AC1397" s="23" t="s">
        <v>37782</v>
      </c>
      <c r="AD1397" s="23" t="s">
        <v>39568</v>
      </c>
      <c r="AE1397" t="s">
        <v>35407</v>
      </c>
    </row>
    <row r="1398" spans="1:31" ht="14.25" customHeight="1">
      <c r="A1398" s="1">
        <v>1397</v>
      </c>
      <c r="B1398" s="1" t="s">
        <v>54</v>
      </c>
      <c r="C1398" s="1" t="s">
        <v>2665</v>
      </c>
      <c r="D1398" s="1" t="s">
        <v>9594</v>
      </c>
      <c r="E1398" s="1" t="s">
        <v>36622</v>
      </c>
      <c r="F1398" s="1" t="s">
        <v>31375</v>
      </c>
      <c r="G1398" s="14">
        <v>9199400969</v>
      </c>
      <c r="H1398" s="1" t="s">
        <v>20</v>
      </c>
      <c r="I1398" s="1" t="s">
        <v>9</v>
      </c>
      <c r="J1398" s="1" t="s">
        <v>24</v>
      </c>
      <c r="K1398" s="3" t="s">
        <v>17</v>
      </c>
      <c r="L1398" s="1" t="s">
        <v>24</v>
      </c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1"/>
      <c r="AA1398" s="1" t="s">
        <v>11</v>
      </c>
      <c r="AB1398" s="3" t="s">
        <v>538</v>
      </c>
      <c r="AC1398" s="23" t="s">
        <v>37782</v>
      </c>
      <c r="AD1398" s="23" t="s">
        <v>38274</v>
      </c>
      <c r="AE1398" t="s">
        <v>35407</v>
      </c>
    </row>
    <row r="1399" spans="1:31" ht="14.25" customHeight="1">
      <c r="A1399" s="1">
        <v>1398</v>
      </c>
      <c r="B1399" s="9" t="s">
        <v>6</v>
      </c>
      <c r="C1399" s="1" t="s">
        <v>2717</v>
      </c>
      <c r="D1399" s="1" t="s">
        <v>2718</v>
      </c>
      <c r="E1399" s="1" t="s">
        <v>2719</v>
      </c>
      <c r="F1399" s="1" t="s">
        <v>22132</v>
      </c>
      <c r="G1399" s="14">
        <v>91994011666</v>
      </c>
      <c r="H1399" s="1" t="s">
        <v>15</v>
      </c>
      <c r="I1399" s="1" t="s">
        <v>9</v>
      </c>
      <c r="J1399" s="1" t="s">
        <v>24</v>
      </c>
      <c r="K1399" s="3" t="s">
        <v>171</v>
      </c>
      <c r="L1399" s="1" t="s">
        <v>24</v>
      </c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1"/>
      <c r="AA1399" s="1" t="s">
        <v>16</v>
      </c>
      <c r="AB1399" s="3" t="s">
        <v>12</v>
      </c>
      <c r="AC1399" s="23" t="s">
        <v>37782</v>
      </c>
      <c r="AD1399" s="23" t="s">
        <v>39569</v>
      </c>
      <c r="AE1399" t="s">
        <v>35405</v>
      </c>
    </row>
    <row r="1400" spans="1:31" ht="14.25" customHeight="1">
      <c r="A1400" s="1">
        <v>1399</v>
      </c>
      <c r="B1400" s="9" t="s">
        <v>6</v>
      </c>
      <c r="C1400" s="1" t="s">
        <v>2723</v>
      </c>
      <c r="D1400" s="1" t="s">
        <v>2724</v>
      </c>
      <c r="E1400" s="1" t="s">
        <v>2725</v>
      </c>
      <c r="F1400" s="1" t="s">
        <v>22134</v>
      </c>
      <c r="G1400" s="14">
        <v>91069990061</v>
      </c>
      <c r="H1400" s="1" t="s">
        <v>8</v>
      </c>
      <c r="I1400" s="1" t="s">
        <v>9</v>
      </c>
      <c r="J1400" s="1" t="s">
        <v>24</v>
      </c>
      <c r="K1400" s="3" t="s">
        <v>27</v>
      </c>
      <c r="L1400" s="1" t="s">
        <v>24</v>
      </c>
      <c r="M1400" s="3" t="s">
        <v>47344</v>
      </c>
      <c r="N1400" s="3" t="s">
        <v>47339</v>
      </c>
      <c r="O1400" s="3" t="s">
        <v>47349</v>
      </c>
      <c r="P1400" s="3" t="s">
        <v>24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1"/>
      <c r="AA1400" s="1" t="s">
        <v>16</v>
      </c>
      <c r="AB1400" s="3" t="s">
        <v>12</v>
      </c>
      <c r="AC1400" s="23" t="s">
        <v>37782</v>
      </c>
      <c r="AD1400" s="23" t="s">
        <v>39570</v>
      </c>
      <c r="AE1400" t="s">
        <v>35407</v>
      </c>
    </row>
    <row r="1401" spans="1:31" ht="14.25" customHeight="1">
      <c r="A1401" s="1">
        <v>1400</v>
      </c>
      <c r="B1401" s="1" t="s">
        <v>54</v>
      </c>
      <c r="C1401" s="1" t="s">
        <v>2736</v>
      </c>
      <c r="D1401" s="1" t="s">
        <v>3326</v>
      </c>
      <c r="E1401" s="1" t="s">
        <v>87</v>
      </c>
      <c r="F1401" s="1" t="s">
        <v>33635</v>
      </c>
      <c r="G1401" s="14">
        <v>91949400049</v>
      </c>
      <c r="H1401" s="1" t="s">
        <v>15</v>
      </c>
      <c r="I1401" s="1" t="s">
        <v>9</v>
      </c>
      <c r="J1401" s="1" t="s">
        <v>24</v>
      </c>
      <c r="K1401" s="3" t="s">
        <v>27</v>
      </c>
      <c r="L1401" s="1" t="s">
        <v>24</v>
      </c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1"/>
      <c r="AA1401" s="1" t="s">
        <v>16</v>
      </c>
      <c r="AB1401" s="3" t="s">
        <v>12</v>
      </c>
      <c r="AC1401" s="23" t="s">
        <v>37782</v>
      </c>
      <c r="AD1401" s="23" t="s">
        <v>39571</v>
      </c>
      <c r="AE1401" t="s">
        <v>35402</v>
      </c>
    </row>
    <row r="1402" spans="1:31" ht="14.25" customHeight="1">
      <c r="A1402" s="1">
        <v>1401</v>
      </c>
      <c r="B1402" s="1" t="s">
        <v>54</v>
      </c>
      <c r="C1402" s="1" t="s">
        <v>2750</v>
      </c>
      <c r="D1402" s="1" t="s">
        <v>35512</v>
      </c>
      <c r="E1402" s="1" t="s">
        <v>4762</v>
      </c>
      <c r="F1402" s="1" t="s">
        <v>22147</v>
      </c>
      <c r="G1402" s="14">
        <v>919664994699</v>
      </c>
      <c r="H1402" s="1" t="s">
        <v>8</v>
      </c>
      <c r="I1402" s="1" t="s">
        <v>62</v>
      </c>
      <c r="J1402" s="1" t="s">
        <v>24</v>
      </c>
      <c r="K1402" s="3" t="s">
        <v>178</v>
      </c>
      <c r="L1402" s="1" t="s">
        <v>24</v>
      </c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1"/>
      <c r="AA1402" s="1" t="s">
        <v>16</v>
      </c>
      <c r="AB1402" s="3" t="s">
        <v>12</v>
      </c>
      <c r="AC1402" s="23" t="s">
        <v>37782</v>
      </c>
      <c r="AD1402" s="23" t="s">
        <v>39572</v>
      </c>
      <c r="AE1402" t="s">
        <v>35405</v>
      </c>
    </row>
    <row r="1403" spans="1:31" ht="14.25" customHeight="1">
      <c r="A1403" s="1">
        <v>1402</v>
      </c>
      <c r="B1403" s="1" t="s">
        <v>54</v>
      </c>
      <c r="C1403" s="1" t="s">
        <v>2756</v>
      </c>
      <c r="D1403" s="1" t="s">
        <v>2904</v>
      </c>
      <c r="E1403" s="1" t="s">
        <v>8776</v>
      </c>
      <c r="F1403" s="1" t="s">
        <v>33639</v>
      </c>
      <c r="G1403" s="14">
        <v>919466994419</v>
      </c>
      <c r="H1403" s="1" t="s">
        <v>15</v>
      </c>
      <c r="I1403" s="1" t="s">
        <v>9</v>
      </c>
      <c r="J1403" s="1" t="s">
        <v>24</v>
      </c>
      <c r="K1403" s="3" t="s">
        <v>27</v>
      </c>
      <c r="L1403" s="1" t="s">
        <v>24</v>
      </c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1"/>
      <c r="AA1403" s="1" t="s">
        <v>16</v>
      </c>
      <c r="AB1403" s="3" t="s">
        <v>12</v>
      </c>
      <c r="AC1403" s="23" t="s">
        <v>37782</v>
      </c>
      <c r="AD1403" s="23" t="s">
        <v>39573</v>
      </c>
      <c r="AE1403" t="s">
        <v>35405</v>
      </c>
    </row>
    <row r="1404" spans="1:31" ht="14.25" customHeight="1">
      <c r="A1404" s="1">
        <v>1403</v>
      </c>
      <c r="B1404" s="9" t="s">
        <v>6</v>
      </c>
      <c r="C1404" s="1" t="s">
        <v>2798</v>
      </c>
      <c r="D1404" s="1" t="s">
        <v>223</v>
      </c>
      <c r="E1404" s="1" t="s">
        <v>1514</v>
      </c>
      <c r="F1404" s="1" t="s">
        <v>22174</v>
      </c>
      <c r="G1404" s="14">
        <v>9144064041</v>
      </c>
      <c r="H1404" s="1" t="s">
        <v>20</v>
      </c>
      <c r="I1404" s="1" t="s">
        <v>62</v>
      </c>
      <c r="J1404" s="1" t="s">
        <v>24</v>
      </c>
      <c r="K1404" s="3" t="s">
        <v>17</v>
      </c>
      <c r="L1404" s="1" t="s">
        <v>24</v>
      </c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1"/>
      <c r="AA1404" s="1" t="s">
        <v>11</v>
      </c>
      <c r="AB1404" s="3" t="s">
        <v>586</v>
      </c>
      <c r="AC1404" s="23" t="s">
        <v>37782</v>
      </c>
      <c r="AD1404" s="23" t="s">
        <v>39574</v>
      </c>
      <c r="AE1404" t="s">
        <v>35407</v>
      </c>
    </row>
    <row r="1405" spans="1:31" ht="14.25" customHeight="1">
      <c r="A1405" s="1">
        <v>1404</v>
      </c>
      <c r="B1405" s="9" t="s">
        <v>6</v>
      </c>
      <c r="C1405" s="1" t="s">
        <v>2799</v>
      </c>
      <c r="D1405" s="1" t="s">
        <v>386</v>
      </c>
      <c r="E1405" s="1" t="s">
        <v>351</v>
      </c>
      <c r="F1405" s="1" t="s">
        <v>22175</v>
      </c>
      <c r="G1405" s="14">
        <v>919444961491</v>
      </c>
      <c r="H1405" s="1" t="s">
        <v>37</v>
      </c>
      <c r="I1405" s="1" t="s">
        <v>9</v>
      </c>
      <c r="J1405" s="1" t="s">
        <v>24</v>
      </c>
      <c r="K1405" s="3" t="s">
        <v>27</v>
      </c>
      <c r="L1405" s="1" t="s">
        <v>24</v>
      </c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1"/>
      <c r="AA1405" s="1" t="s">
        <v>16</v>
      </c>
      <c r="AB1405" s="3" t="s">
        <v>12</v>
      </c>
      <c r="AC1405" s="23" t="s">
        <v>37782</v>
      </c>
      <c r="AD1405" s="23" t="s">
        <v>39575</v>
      </c>
      <c r="AE1405" t="s">
        <v>35407</v>
      </c>
    </row>
    <row r="1406" spans="1:31" ht="14.25" customHeight="1">
      <c r="A1406" s="1">
        <v>1405</v>
      </c>
      <c r="B1406" s="9" t="s">
        <v>6</v>
      </c>
      <c r="C1406" s="1" t="s">
        <v>2816</v>
      </c>
      <c r="D1406" s="1" t="s">
        <v>2817</v>
      </c>
      <c r="E1406" s="1" t="s">
        <v>2818</v>
      </c>
      <c r="F1406" s="1" t="s">
        <v>31387</v>
      </c>
      <c r="G1406" s="14">
        <v>91944060900</v>
      </c>
      <c r="H1406" s="1" t="s">
        <v>20</v>
      </c>
      <c r="I1406" s="1" t="s">
        <v>9</v>
      </c>
      <c r="J1406" s="1" t="s">
        <v>24</v>
      </c>
      <c r="K1406" s="3" t="s">
        <v>171</v>
      </c>
      <c r="L1406" s="1" t="s">
        <v>24</v>
      </c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1"/>
      <c r="AA1406" s="1" t="s">
        <v>16</v>
      </c>
      <c r="AB1406" s="3" t="s">
        <v>12</v>
      </c>
      <c r="AC1406" s="23" t="s">
        <v>37782</v>
      </c>
      <c r="AD1406" s="23" t="s">
        <v>39576</v>
      </c>
      <c r="AE1406" t="s">
        <v>35405</v>
      </c>
    </row>
    <row r="1407" spans="1:31" ht="14.25" customHeight="1">
      <c r="A1407" s="1">
        <v>1406</v>
      </c>
      <c r="B1407" s="9" t="s">
        <v>6</v>
      </c>
      <c r="C1407" s="1" t="s">
        <v>2828</v>
      </c>
      <c r="D1407" s="1" t="s">
        <v>2829</v>
      </c>
      <c r="E1407" s="1" t="s">
        <v>40</v>
      </c>
      <c r="F1407" s="1" t="s">
        <v>22191</v>
      </c>
      <c r="G1407" s="14">
        <v>914940414040</v>
      </c>
      <c r="H1407" s="1" t="s">
        <v>8</v>
      </c>
      <c r="I1407" s="1" t="s">
        <v>9</v>
      </c>
      <c r="J1407" s="1" t="s">
        <v>24</v>
      </c>
      <c r="K1407" s="3" t="s">
        <v>171</v>
      </c>
      <c r="L1407" s="1" t="s">
        <v>24</v>
      </c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1"/>
      <c r="AA1407" s="1" t="s">
        <v>16</v>
      </c>
      <c r="AB1407" s="3" t="s">
        <v>12</v>
      </c>
      <c r="AC1407" s="23" t="s">
        <v>37782</v>
      </c>
      <c r="AD1407" s="23" t="s">
        <v>39577</v>
      </c>
      <c r="AE1407" t="s">
        <v>35405</v>
      </c>
    </row>
    <row r="1408" spans="1:31" ht="14.25" customHeight="1">
      <c r="A1408" s="1">
        <v>1407</v>
      </c>
      <c r="B1408" s="1" t="s">
        <v>54</v>
      </c>
      <c r="C1408" s="1" t="s">
        <v>2852</v>
      </c>
      <c r="D1408" s="1" t="s">
        <v>35513</v>
      </c>
      <c r="E1408" s="1" t="s">
        <v>2853</v>
      </c>
      <c r="F1408" s="1" t="s">
        <v>31389</v>
      </c>
      <c r="G1408" s="14">
        <v>919494196694</v>
      </c>
      <c r="H1408" s="1" t="s">
        <v>20</v>
      </c>
      <c r="I1408" s="1" t="s">
        <v>9</v>
      </c>
      <c r="J1408" s="1" t="s">
        <v>24</v>
      </c>
      <c r="K1408" s="3" t="s">
        <v>17</v>
      </c>
      <c r="L1408" s="1" t="s">
        <v>24</v>
      </c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1"/>
      <c r="AA1408" s="1" t="s">
        <v>11</v>
      </c>
      <c r="AB1408" s="3" t="s">
        <v>538</v>
      </c>
      <c r="AC1408" s="23" t="s">
        <v>37782</v>
      </c>
      <c r="AD1408" s="23" t="s">
        <v>39578</v>
      </c>
      <c r="AE1408" t="s">
        <v>35405</v>
      </c>
    </row>
    <row r="1409" spans="1:31" ht="14.25" customHeight="1">
      <c r="A1409" s="1">
        <v>1408</v>
      </c>
      <c r="B1409" s="1" t="s">
        <v>54</v>
      </c>
      <c r="C1409" s="1" t="s">
        <v>2860</v>
      </c>
      <c r="D1409" s="1" t="s">
        <v>151</v>
      </c>
      <c r="E1409" s="1" t="s">
        <v>724</v>
      </c>
      <c r="F1409" s="1" t="s">
        <v>22209</v>
      </c>
      <c r="G1409" s="14">
        <v>91016909466</v>
      </c>
      <c r="H1409" s="1" t="s">
        <v>15</v>
      </c>
      <c r="I1409" s="1" t="s">
        <v>9</v>
      </c>
      <c r="J1409" s="1" t="s">
        <v>24</v>
      </c>
      <c r="K1409" s="3" t="s">
        <v>17</v>
      </c>
      <c r="L1409" s="1" t="s">
        <v>24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1"/>
      <c r="AA1409" s="1" t="s">
        <v>11</v>
      </c>
      <c r="AB1409" s="3" t="s">
        <v>538</v>
      </c>
      <c r="AC1409" s="23" t="s">
        <v>37782</v>
      </c>
      <c r="AD1409" s="23" t="s">
        <v>39579</v>
      </c>
      <c r="AE1409" t="s">
        <v>35402</v>
      </c>
    </row>
    <row r="1410" spans="1:31" ht="14.25" customHeight="1">
      <c r="A1410" s="1">
        <v>1409</v>
      </c>
      <c r="B1410" s="1" t="s">
        <v>54</v>
      </c>
      <c r="C1410" s="1" t="s">
        <v>2895</v>
      </c>
      <c r="D1410" s="1" t="s">
        <v>48</v>
      </c>
      <c r="E1410" s="1" t="s">
        <v>40</v>
      </c>
      <c r="F1410" s="1" t="s">
        <v>22226</v>
      </c>
      <c r="G1410" s="14">
        <v>9194094044</v>
      </c>
      <c r="H1410" s="1" t="s">
        <v>8</v>
      </c>
      <c r="I1410" s="1" t="s">
        <v>62</v>
      </c>
      <c r="J1410" s="1" t="s">
        <v>24</v>
      </c>
      <c r="K1410" s="3" t="s">
        <v>17</v>
      </c>
      <c r="L1410" s="1" t="s">
        <v>24</v>
      </c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1"/>
      <c r="AA1410" s="1" t="s">
        <v>11</v>
      </c>
      <c r="AB1410" s="3" t="s">
        <v>538</v>
      </c>
      <c r="AC1410" s="23" t="s">
        <v>37782</v>
      </c>
      <c r="AD1410" s="23" t="s">
        <v>39580</v>
      </c>
      <c r="AE1410" t="s">
        <v>35402</v>
      </c>
    </row>
    <row r="1411" spans="1:31" ht="14.25" customHeight="1">
      <c r="A1411" s="1">
        <v>1410</v>
      </c>
      <c r="B1411" s="1" t="s">
        <v>54</v>
      </c>
      <c r="C1411" s="1" t="s">
        <v>2898</v>
      </c>
      <c r="D1411" s="1" t="s">
        <v>1250</v>
      </c>
      <c r="E1411" s="1" t="s">
        <v>40</v>
      </c>
      <c r="F1411" s="1" t="s">
        <v>22229</v>
      </c>
      <c r="G1411" s="14">
        <v>9199464046</v>
      </c>
      <c r="H1411" s="1" t="s">
        <v>20</v>
      </c>
      <c r="I1411" s="1" t="s">
        <v>62</v>
      </c>
      <c r="J1411" s="1" t="s">
        <v>24</v>
      </c>
      <c r="K1411" s="3" t="s">
        <v>27</v>
      </c>
      <c r="L1411" s="1" t="s">
        <v>24</v>
      </c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1"/>
      <c r="AA1411" s="1" t="s">
        <v>16</v>
      </c>
      <c r="AB1411" s="3" t="s">
        <v>12</v>
      </c>
      <c r="AC1411" s="23" t="s">
        <v>37782</v>
      </c>
      <c r="AD1411" s="23" t="s">
        <v>39581</v>
      </c>
      <c r="AE1411" t="s">
        <v>35408</v>
      </c>
    </row>
    <row r="1412" spans="1:31" ht="14.25" customHeight="1">
      <c r="A1412" s="1">
        <v>1411</v>
      </c>
      <c r="B1412" s="1" t="s">
        <v>54</v>
      </c>
      <c r="C1412" s="1" t="s">
        <v>2900</v>
      </c>
      <c r="D1412" s="1" t="s">
        <v>2901</v>
      </c>
      <c r="E1412" s="1" t="s">
        <v>2902</v>
      </c>
      <c r="F1412" s="1" t="s">
        <v>22231</v>
      </c>
      <c r="G1412" s="14">
        <v>9194466466</v>
      </c>
      <c r="H1412" s="1" t="s">
        <v>15</v>
      </c>
      <c r="I1412" s="1" t="s">
        <v>9</v>
      </c>
      <c r="J1412" s="1" t="s">
        <v>24</v>
      </c>
      <c r="K1412" s="3" t="s">
        <v>27</v>
      </c>
      <c r="L1412" s="1" t="s">
        <v>24</v>
      </c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1"/>
      <c r="AA1412" s="1" t="s">
        <v>16</v>
      </c>
      <c r="AB1412" s="3" t="s">
        <v>12</v>
      </c>
      <c r="AC1412" s="23" t="s">
        <v>37782</v>
      </c>
      <c r="AD1412" s="23" t="s">
        <v>39582</v>
      </c>
      <c r="AE1412" t="s">
        <v>35407</v>
      </c>
    </row>
    <row r="1413" spans="1:31" ht="14.25" customHeight="1">
      <c r="A1413" s="1">
        <v>1412</v>
      </c>
      <c r="B1413" s="9" t="s">
        <v>6</v>
      </c>
      <c r="C1413" s="1" t="s">
        <v>2913</v>
      </c>
      <c r="D1413" s="1" t="s">
        <v>1394</v>
      </c>
      <c r="E1413" s="1" t="s">
        <v>139</v>
      </c>
      <c r="F1413" s="1" t="s">
        <v>22236</v>
      </c>
      <c r="G1413" s="14">
        <v>91440016666</v>
      </c>
      <c r="H1413" s="1" t="s">
        <v>15</v>
      </c>
      <c r="I1413" s="1" t="s">
        <v>62</v>
      </c>
      <c r="J1413" s="1" t="s">
        <v>24</v>
      </c>
      <c r="K1413" s="3" t="s">
        <v>27</v>
      </c>
      <c r="L1413" s="1" t="s">
        <v>24</v>
      </c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1"/>
      <c r="AA1413" s="1" t="s">
        <v>16</v>
      </c>
      <c r="AB1413" s="3" t="s">
        <v>12</v>
      </c>
      <c r="AC1413" s="23" t="s">
        <v>37782</v>
      </c>
      <c r="AD1413" s="23" t="s">
        <v>39583</v>
      </c>
      <c r="AE1413" t="s">
        <v>35408</v>
      </c>
    </row>
    <row r="1414" spans="1:31" ht="14.25" customHeight="1">
      <c r="A1414" s="1">
        <v>1413</v>
      </c>
      <c r="B1414" s="1" t="s">
        <v>54</v>
      </c>
      <c r="C1414" s="1" t="s">
        <v>2917</v>
      </c>
      <c r="D1414" s="1" t="s">
        <v>1286</v>
      </c>
      <c r="E1414" s="1" t="s">
        <v>139</v>
      </c>
      <c r="F1414" s="1" t="s">
        <v>2918</v>
      </c>
      <c r="G1414" s="14">
        <v>919099446464</v>
      </c>
      <c r="H1414" s="1" t="s">
        <v>8</v>
      </c>
      <c r="I1414" s="1" t="s">
        <v>9</v>
      </c>
      <c r="J1414" s="1" t="s">
        <v>24</v>
      </c>
      <c r="K1414" s="3" t="s">
        <v>27</v>
      </c>
      <c r="L1414" s="1" t="s">
        <v>24</v>
      </c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1"/>
      <c r="AA1414" s="1" t="s">
        <v>16</v>
      </c>
      <c r="AB1414" s="3" t="s">
        <v>12</v>
      </c>
      <c r="AC1414" s="23" t="s">
        <v>37782</v>
      </c>
      <c r="AD1414" s="23" t="s">
        <v>39584</v>
      </c>
      <c r="AE1414" t="s">
        <v>35408</v>
      </c>
    </row>
    <row r="1415" spans="1:31" ht="14.25" customHeight="1">
      <c r="A1415" s="1">
        <v>1414</v>
      </c>
      <c r="B1415" s="9" t="s">
        <v>6</v>
      </c>
      <c r="C1415" s="1" t="s">
        <v>2926</v>
      </c>
      <c r="D1415" s="1" t="s">
        <v>2927</v>
      </c>
      <c r="E1415" s="1" t="s">
        <v>495</v>
      </c>
      <c r="F1415" s="1" t="s">
        <v>22240</v>
      </c>
      <c r="G1415" s="14">
        <v>914144090994</v>
      </c>
      <c r="H1415" s="1" t="s">
        <v>15</v>
      </c>
      <c r="I1415" s="1" t="s">
        <v>62</v>
      </c>
      <c r="J1415" s="1" t="s">
        <v>24</v>
      </c>
      <c r="K1415" s="3" t="s">
        <v>27</v>
      </c>
      <c r="L1415" s="1" t="s">
        <v>24</v>
      </c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1"/>
      <c r="AA1415" s="1" t="s">
        <v>16</v>
      </c>
      <c r="AB1415" s="3" t="s">
        <v>12</v>
      </c>
      <c r="AC1415" s="23" t="s">
        <v>37782</v>
      </c>
      <c r="AD1415" s="23" t="s">
        <v>39585</v>
      </c>
      <c r="AE1415" t="s">
        <v>35405</v>
      </c>
    </row>
    <row r="1416" spans="1:31" ht="14.25" customHeight="1">
      <c r="A1416" s="1">
        <v>1415</v>
      </c>
      <c r="B1416" s="9" t="s">
        <v>6</v>
      </c>
      <c r="C1416" s="1" t="s">
        <v>2938</v>
      </c>
      <c r="D1416" s="1" t="s">
        <v>683</v>
      </c>
      <c r="E1416" s="1" t="s">
        <v>2939</v>
      </c>
      <c r="F1416" s="1" t="s">
        <v>2940</v>
      </c>
      <c r="G1416" s="14">
        <v>91944460404</v>
      </c>
      <c r="H1416" s="1" t="s">
        <v>15</v>
      </c>
      <c r="I1416" s="1" t="s">
        <v>41</v>
      </c>
      <c r="J1416" s="1" t="s">
        <v>24</v>
      </c>
      <c r="K1416" s="3" t="s">
        <v>27</v>
      </c>
      <c r="L1416" s="1" t="s">
        <v>24</v>
      </c>
      <c r="M1416" s="3" t="s">
        <v>47344</v>
      </c>
      <c r="N1416" s="3" t="s">
        <v>47339</v>
      </c>
      <c r="O1416" s="3" t="s">
        <v>47349</v>
      </c>
      <c r="P1416" s="3" t="s">
        <v>24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1"/>
      <c r="AA1416" s="1" t="s">
        <v>16</v>
      </c>
      <c r="AB1416" s="3" t="s">
        <v>12</v>
      </c>
      <c r="AC1416" s="23" t="s">
        <v>37782</v>
      </c>
      <c r="AD1416" s="23" t="s">
        <v>39586</v>
      </c>
      <c r="AE1416" t="s">
        <v>35408</v>
      </c>
    </row>
    <row r="1417" spans="1:31" ht="14.25" customHeight="1">
      <c r="A1417" s="1">
        <v>1416</v>
      </c>
      <c r="B1417" s="1" t="s">
        <v>54</v>
      </c>
      <c r="C1417" s="1" t="s">
        <v>2945</v>
      </c>
      <c r="D1417" s="1" t="s">
        <v>699</v>
      </c>
      <c r="E1417" s="1" t="s">
        <v>1311</v>
      </c>
      <c r="F1417" s="1" t="s">
        <v>31396</v>
      </c>
      <c r="G1417" s="14">
        <v>91944440069</v>
      </c>
      <c r="H1417" s="1" t="s">
        <v>15</v>
      </c>
      <c r="I1417" s="1" t="s">
        <v>9</v>
      </c>
      <c r="J1417" s="1" t="s">
        <v>24</v>
      </c>
      <c r="K1417" s="3" t="s">
        <v>27</v>
      </c>
      <c r="L1417" s="1" t="s">
        <v>24</v>
      </c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1"/>
      <c r="AA1417" s="1" t="s">
        <v>16</v>
      </c>
      <c r="AB1417" s="3" t="s">
        <v>12</v>
      </c>
      <c r="AC1417" s="23" t="s">
        <v>37782</v>
      </c>
      <c r="AD1417" s="23" t="s">
        <v>39587</v>
      </c>
      <c r="AE1417" t="s">
        <v>35405</v>
      </c>
    </row>
    <row r="1418" spans="1:31" ht="14.25" customHeight="1">
      <c r="A1418" s="1">
        <v>1417</v>
      </c>
      <c r="B1418" s="9" t="s">
        <v>6</v>
      </c>
      <c r="C1418" s="1" t="s">
        <v>2949</v>
      </c>
      <c r="D1418" s="1" t="s">
        <v>2950</v>
      </c>
      <c r="E1418" s="1" t="s">
        <v>2951</v>
      </c>
      <c r="F1418" s="1" t="s">
        <v>22250</v>
      </c>
      <c r="G1418" s="14">
        <v>91696146064</v>
      </c>
      <c r="H1418" s="1" t="s">
        <v>15</v>
      </c>
      <c r="I1418" s="1" t="s">
        <v>9</v>
      </c>
      <c r="J1418" s="1" t="s">
        <v>24</v>
      </c>
      <c r="K1418" s="3" t="s">
        <v>27</v>
      </c>
      <c r="L1418" s="1" t="s">
        <v>24</v>
      </c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1"/>
      <c r="AA1418" s="1" t="s">
        <v>16</v>
      </c>
      <c r="AB1418" s="3" t="s">
        <v>12</v>
      </c>
      <c r="AC1418" s="23" t="s">
        <v>37782</v>
      </c>
      <c r="AD1418" s="23" t="s">
        <v>39588</v>
      </c>
      <c r="AE1418" t="s">
        <v>35405</v>
      </c>
    </row>
    <row r="1419" spans="1:31" ht="14.25" customHeight="1">
      <c r="A1419" s="1">
        <v>1418</v>
      </c>
      <c r="B1419" s="9" t="s">
        <v>6</v>
      </c>
      <c r="C1419" s="1" t="s">
        <v>2974</v>
      </c>
      <c r="D1419" s="1" t="s">
        <v>557</v>
      </c>
      <c r="E1419" s="1" t="s">
        <v>2975</v>
      </c>
      <c r="F1419" s="1" t="s">
        <v>2976</v>
      </c>
      <c r="G1419" s="14">
        <v>9191414696</v>
      </c>
      <c r="H1419" s="1" t="s">
        <v>8</v>
      </c>
      <c r="I1419" s="1" t="s">
        <v>9</v>
      </c>
      <c r="J1419" s="1" t="s">
        <v>24</v>
      </c>
      <c r="K1419" s="3" t="s">
        <v>178</v>
      </c>
      <c r="L1419" s="1" t="s">
        <v>24</v>
      </c>
      <c r="M1419" s="3" t="s">
        <v>171</v>
      </c>
      <c r="N1419" s="3" t="s">
        <v>47339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1"/>
      <c r="AA1419" s="1" t="s">
        <v>16</v>
      </c>
      <c r="AB1419" s="3" t="s">
        <v>12</v>
      </c>
      <c r="AC1419" s="23" t="s">
        <v>37782</v>
      </c>
      <c r="AD1419" s="23" t="s">
        <v>39589</v>
      </c>
      <c r="AE1419" t="s">
        <v>35407</v>
      </c>
    </row>
    <row r="1420" spans="1:31" ht="14.25" customHeight="1">
      <c r="A1420" s="1">
        <v>1419</v>
      </c>
      <c r="B1420" s="9" t="s">
        <v>6</v>
      </c>
      <c r="C1420" s="1" t="s">
        <v>2982</v>
      </c>
      <c r="D1420" s="1" t="s">
        <v>9352</v>
      </c>
      <c r="E1420" s="1" t="s">
        <v>328</v>
      </c>
      <c r="F1420" s="1" t="s">
        <v>22262</v>
      </c>
      <c r="G1420" s="14">
        <v>9144149616</v>
      </c>
      <c r="H1420" s="1" t="s">
        <v>8</v>
      </c>
      <c r="I1420" s="1" t="s">
        <v>62</v>
      </c>
      <c r="J1420" s="1" t="s">
        <v>24</v>
      </c>
      <c r="K1420" s="3" t="s">
        <v>17</v>
      </c>
      <c r="L1420" s="1" t="s">
        <v>24</v>
      </c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1"/>
      <c r="AA1420" s="1" t="s">
        <v>11</v>
      </c>
      <c r="AB1420" s="3" t="s">
        <v>56</v>
      </c>
      <c r="AC1420" s="23" t="s">
        <v>37782</v>
      </c>
      <c r="AD1420" s="23" t="s">
        <v>39590</v>
      </c>
      <c r="AE1420" t="s">
        <v>35402</v>
      </c>
    </row>
    <row r="1421" spans="1:31" ht="14.25" customHeight="1">
      <c r="A1421" s="1">
        <v>1420</v>
      </c>
      <c r="B1421" s="1" t="s">
        <v>54</v>
      </c>
      <c r="C1421" s="1" t="s">
        <v>3027</v>
      </c>
      <c r="D1421" s="1" t="s">
        <v>35514</v>
      </c>
      <c r="E1421" s="1" t="s">
        <v>139</v>
      </c>
      <c r="F1421" s="1" t="s">
        <v>22283</v>
      </c>
      <c r="G1421" s="14">
        <v>919494614640</v>
      </c>
      <c r="H1421" s="1" t="s">
        <v>15</v>
      </c>
      <c r="I1421" s="1" t="s">
        <v>9</v>
      </c>
      <c r="J1421" s="1" t="s">
        <v>24</v>
      </c>
      <c r="K1421" s="3" t="s">
        <v>63</v>
      </c>
      <c r="L1421" s="1" t="s">
        <v>24</v>
      </c>
      <c r="M1421" s="3" t="s">
        <v>213</v>
      </c>
      <c r="N1421" s="3" t="s">
        <v>47339</v>
      </c>
      <c r="O1421" s="3" t="s">
        <v>17</v>
      </c>
      <c r="P1421" s="3" t="s">
        <v>24</v>
      </c>
      <c r="Q1421" s="3" t="s">
        <v>42</v>
      </c>
      <c r="R1421" s="3" t="s">
        <v>24</v>
      </c>
      <c r="S1421" s="3" t="s">
        <v>27</v>
      </c>
      <c r="T1421" s="3" t="s">
        <v>24</v>
      </c>
      <c r="U1421" s="3" t="s">
        <v>117</v>
      </c>
      <c r="V1421" s="3" t="s">
        <v>24</v>
      </c>
      <c r="W1421" s="3" t="s">
        <v>178</v>
      </c>
      <c r="X1421" s="3" t="s">
        <v>24</v>
      </c>
      <c r="Y1421" s="3" t="s">
        <v>171</v>
      </c>
      <c r="Z1421" s="1" t="s">
        <v>24</v>
      </c>
      <c r="AA1421" s="1" t="s">
        <v>16</v>
      </c>
      <c r="AB1421" s="3" t="s">
        <v>12</v>
      </c>
      <c r="AC1421" s="23" t="s">
        <v>37782</v>
      </c>
      <c r="AD1421" s="23" t="s">
        <v>39591</v>
      </c>
      <c r="AE1421" t="s">
        <v>35408</v>
      </c>
    </row>
    <row r="1422" spans="1:31" ht="14.25" customHeight="1">
      <c r="A1422" s="1">
        <v>1421</v>
      </c>
      <c r="B1422" s="1" t="s">
        <v>54</v>
      </c>
      <c r="C1422" s="1" t="s">
        <v>3035</v>
      </c>
      <c r="D1422" s="1" t="s">
        <v>1567</v>
      </c>
      <c r="E1422" s="1" t="s">
        <v>1047</v>
      </c>
      <c r="F1422" s="1" t="s">
        <v>22289</v>
      </c>
      <c r="G1422" s="14">
        <v>919446406460</v>
      </c>
      <c r="H1422" s="1" t="s">
        <v>46</v>
      </c>
      <c r="I1422" s="1" t="s">
        <v>62</v>
      </c>
      <c r="J1422" s="1" t="s">
        <v>24</v>
      </c>
      <c r="K1422" s="3" t="s">
        <v>42</v>
      </c>
      <c r="L1422" s="1" t="s">
        <v>24</v>
      </c>
      <c r="M1422" s="3" t="s">
        <v>27</v>
      </c>
      <c r="N1422" s="3" t="s">
        <v>47339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1"/>
      <c r="AA1422" s="1" t="s">
        <v>16</v>
      </c>
      <c r="AB1422" s="3" t="s">
        <v>12</v>
      </c>
      <c r="AC1422" s="23" t="s">
        <v>37782</v>
      </c>
      <c r="AD1422" s="23" t="s">
        <v>39592</v>
      </c>
      <c r="AE1422" t="s">
        <v>35405</v>
      </c>
    </row>
    <row r="1423" spans="1:31" ht="14.25" customHeight="1">
      <c r="A1423" s="1">
        <v>1422</v>
      </c>
      <c r="B1423" s="9" t="s">
        <v>6</v>
      </c>
      <c r="C1423" s="1" t="s">
        <v>3040</v>
      </c>
      <c r="D1423" s="1" t="s">
        <v>3041</v>
      </c>
      <c r="E1423" s="1" t="s">
        <v>287</v>
      </c>
      <c r="F1423" s="1" t="s">
        <v>22292</v>
      </c>
      <c r="G1423" s="14">
        <v>91944644610</v>
      </c>
      <c r="H1423" s="1" t="s">
        <v>8</v>
      </c>
      <c r="I1423" s="1" t="s">
        <v>9</v>
      </c>
      <c r="J1423" s="1" t="s">
        <v>24</v>
      </c>
      <c r="K1423" s="3" t="s">
        <v>178</v>
      </c>
      <c r="L1423" s="1" t="s">
        <v>24</v>
      </c>
      <c r="M1423" s="3" t="s">
        <v>171</v>
      </c>
      <c r="N1423" s="3" t="s">
        <v>47339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1"/>
      <c r="AA1423" s="1" t="s">
        <v>16</v>
      </c>
      <c r="AB1423" s="3" t="s">
        <v>12</v>
      </c>
      <c r="AC1423" s="23" t="s">
        <v>37782</v>
      </c>
      <c r="AD1423" s="23" t="s">
        <v>38359</v>
      </c>
      <c r="AE1423" t="s">
        <v>35405</v>
      </c>
    </row>
    <row r="1424" spans="1:31" ht="14.25" customHeight="1">
      <c r="A1424" s="1">
        <v>1423</v>
      </c>
      <c r="B1424" s="1" t="s">
        <v>54</v>
      </c>
      <c r="C1424" s="1" t="s">
        <v>3059</v>
      </c>
      <c r="D1424" s="1" t="s">
        <v>72</v>
      </c>
      <c r="E1424" s="1" t="s">
        <v>1577</v>
      </c>
      <c r="F1424" s="1" t="s">
        <v>31412</v>
      </c>
      <c r="G1424" s="14">
        <v>919446046909</v>
      </c>
      <c r="H1424" s="1" t="s">
        <v>15</v>
      </c>
      <c r="I1424" s="1" t="s">
        <v>9</v>
      </c>
      <c r="J1424" s="1" t="s">
        <v>24</v>
      </c>
      <c r="K1424" s="3" t="s">
        <v>63</v>
      </c>
      <c r="L1424" s="1" t="s">
        <v>24</v>
      </c>
      <c r="M1424" s="3" t="s">
        <v>213</v>
      </c>
      <c r="N1424" s="3" t="s">
        <v>47339</v>
      </c>
      <c r="O1424" s="3" t="s">
        <v>17</v>
      </c>
      <c r="P1424" s="3" t="s">
        <v>24</v>
      </c>
      <c r="Q1424" s="3" t="s">
        <v>42</v>
      </c>
      <c r="R1424" s="3" t="s">
        <v>24</v>
      </c>
      <c r="S1424" s="3" t="s">
        <v>27</v>
      </c>
      <c r="T1424" s="3" t="s">
        <v>24</v>
      </c>
      <c r="U1424" s="3" t="s">
        <v>117</v>
      </c>
      <c r="V1424" s="3" t="s">
        <v>24</v>
      </c>
      <c r="W1424" s="3" t="s">
        <v>178</v>
      </c>
      <c r="X1424" s="3" t="s">
        <v>24</v>
      </c>
      <c r="Y1424" s="3" t="s">
        <v>171</v>
      </c>
      <c r="Z1424" s="1" t="s">
        <v>24</v>
      </c>
      <c r="AA1424" s="1" t="s">
        <v>16</v>
      </c>
      <c r="AB1424" s="3" t="s">
        <v>12</v>
      </c>
      <c r="AC1424" s="23" t="s">
        <v>37782</v>
      </c>
      <c r="AD1424" s="23" t="s">
        <v>39593</v>
      </c>
      <c r="AE1424" t="s">
        <v>35408</v>
      </c>
    </row>
    <row r="1425" spans="1:31" ht="14.25" customHeight="1">
      <c r="A1425" s="1">
        <v>1424</v>
      </c>
      <c r="B1425" s="1" t="s">
        <v>54</v>
      </c>
      <c r="C1425" s="1" t="s">
        <v>3079</v>
      </c>
      <c r="D1425" s="1" t="s">
        <v>3080</v>
      </c>
      <c r="E1425" s="1" t="s">
        <v>3081</v>
      </c>
      <c r="F1425" s="1" t="s">
        <v>22313</v>
      </c>
      <c r="G1425" s="14">
        <v>91944606046</v>
      </c>
      <c r="H1425" s="1" t="s">
        <v>8</v>
      </c>
      <c r="I1425" s="1" t="s">
        <v>9</v>
      </c>
      <c r="J1425" s="1" t="s">
        <v>24</v>
      </c>
      <c r="K1425" s="3" t="s">
        <v>27</v>
      </c>
      <c r="L1425" s="1" t="s">
        <v>24</v>
      </c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1"/>
      <c r="AA1425" s="1" t="s">
        <v>16</v>
      </c>
      <c r="AB1425" s="3" t="s">
        <v>12</v>
      </c>
      <c r="AC1425" s="23" t="s">
        <v>37782</v>
      </c>
      <c r="AD1425" s="23" t="s">
        <v>39594</v>
      </c>
      <c r="AE1425" t="s">
        <v>35402</v>
      </c>
    </row>
    <row r="1426" spans="1:31" ht="14.25" customHeight="1">
      <c r="A1426" s="1">
        <v>1425</v>
      </c>
      <c r="B1426" s="1" t="s">
        <v>54</v>
      </c>
      <c r="C1426" s="1" t="s">
        <v>3082</v>
      </c>
      <c r="D1426" s="1" t="s">
        <v>35515</v>
      </c>
      <c r="E1426" s="1" t="s">
        <v>7967</v>
      </c>
      <c r="F1426" s="1" t="s">
        <v>22314</v>
      </c>
      <c r="G1426" s="14">
        <v>919416909</v>
      </c>
      <c r="H1426" s="1" t="s">
        <v>20</v>
      </c>
      <c r="I1426" s="1" t="s">
        <v>62</v>
      </c>
      <c r="J1426" s="1" t="s">
        <v>24</v>
      </c>
      <c r="K1426" s="3" t="s">
        <v>178</v>
      </c>
      <c r="L1426" s="1" t="s">
        <v>24</v>
      </c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1"/>
      <c r="AA1426" s="1" t="s">
        <v>16</v>
      </c>
      <c r="AB1426" s="3" t="s">
        <v>12</v>
      </c>
      <c r="AC1426" s="23" t="s">
        <v>37782</v>
      </c>
      <c r="AD1426" s="23" t="s">
        <v>39595</v>
      </c>
      <c r="AE1426" t="s">
        <v>35408</v>
      </c>
    </row>
    <row r="1427" spans="1:31" ht="14.25" customHeight="1">
      <c r="A1427" s="1">
        <v>1426</v>
      </c>
      <c r="B1427" s="1" t="s">
        <v>54</v>
      </c>
      <c r="C1427" s="1" t="s">
        <v>3110</v>
      </c>
      <c r="D1427" s="1" t="s">
        <v>1617</v>
      </c>
      <c r="E1427" s="1" t="s">
        <v>1865</v>
      </c>
      <c r="F1427" s="1" t="s">
        <v>22329</v>
      </c>
      <c r="G1427" s="14">
        <v>919444464999</v>
      </c>
      <c r="H1427" s="1" t="s">
        <v>20</v>
      </c>
      <c r="I1427" s="1" t="s">
        <v>9</v>
      </c>
      <c r="J1427" s="1" t="s">
        <v>24</v>
      </c>
      <c r="K1427" s="3" t="s">
        <v>17</v>
      </c>
      <c r="L1427" s="1" t="s">
        <v>24</v>
      </c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1"/>
      <c r="AA1427" s="1" t="s">
        <v>11</v>
      </c>
      <c r="AB1427" s="3" t="s">
        <v>56</v>
      </c>
      <c r="AC1427" s="23" t="s">
        <v>37782</v>
      </c>
      <c r="AD1427" s="23" t="s">
        <v>39596</v>
      </c>
      <c r="AE1427" t="s">
        <v>35407</v>
      </c>
    </row>
    <row r="1428" spans="1:31" ht="14.25" customHeight="1">
      <c r="A1428" s="1">
        <v>1427</v>
      </c>
      <c r="B1428" s="1" t="s">
        <v>54</v>
      </c>
      <c r="C1428" s="1" t="s">
        <v>3115</v>
      </c>
      <c r="D1428" s="1" t="s">
        <v>1689</v>
      </c>
      <c r="E1428" s="1" t="s">
        <v>139</v>
      </c>
      <c r="F1428" s="1" t="s">
        <v>22333</v>
      </c>
      <c r="G1428" s="14">
        <v>919446094946</v>
      </c>
      <c r="H1428" s="1" t="s">
        <v>37</v>
      </c>
      <c r="I1428" s="1" t="s">
        <v>62</v>
      </c>
      <c r="J1428" s="1" t="s">
        <v>24</v>
      </c>
      <c r="K1428" s="3" t="s">
        <v>63</v>
      </c>
      <c r="L1428" s="1" t="s">
        <v>24</v>
      </c>
      <c r="M1428" s="3" t="s">
        <v>213</v>
      </c>
      <c r="N1428" s="3" t="s">
        <v>47339</v>
      </c>
      <c r="O1428" s="3" t="s">
        <v>17</v>
      </c>
      <c r="P1428" s="3" t="s">
        <v>24</v>
      </c>
      <c r="Q1428" s="3" t="s">
        <v>42</v>
      </c>
      <c r="R1428" s="3" t="s">
        <v>24</v>
      </c>
      <c r="S1428" s="3" t="s">
        <v>27</v>
      </c>
      <c r="T1428" s="3" t="s">
        <v>24</v>
      </c>
      <c r="U1428" s="3" t="s">
        <v>117</v>
      </c>
      <c r="V1428" s="3" t="s">
        <v>24</v>
      </c>
      <c r="W1428" s="3" t="s">
        <v>178</v>
      </c>
      <c r="X1428" s="3" t="s">
        <v>24</v>
      </c>
      <c r="Y1428" s="3" t="s">
        <v>171</v>
      </c>
      <c r="Z1428" s="1" t="s">
        <v>24</v>
      </c>
      <c r="AA1428" s="1" t="s">
        <v>16</v>
      </c>
      <c r="AB1428" s="3" t="s">
        <v>12</v>
      </c>
      <c r="AC1428" s="23" t="s">
        <v>37782</v>
      </c>
      <c r="AD1428" s="23" t="s">
        <v>39597</v>
      </c>
      <c r="AE1428" t="s">
        <v>35405</v>
      </c>
    </row>
    <row r="1429" spans="1:31" ht="14.25" customHeight="1">
      <c r="A1429" s="1">
        <v>1428</v>
      </c>
      <c r="B1429" s="1" t="s">
        <v>54</v>
      </c>
      <c r="C1429" s="1" t="s">
        <v>3117</v>
      </c>
      <c r="D1429" s="1" t="s">
        <v>39</v>
      </c>
      <c r="E1429" s="1" t="s">
        <v>139</v>
      </c>
      <c r="F1429" s="1" t="s">
        <v>3118</v>
      </c>
      <c r="G1429" s="14">
        <v>91944601949</v>
      </c>
      <c r="H1429" s="1" t="s">
        <v>20</v>
      </c>
      <c r="I1429" s="1" t="s">
        <v>9</v>
      </c>
      <c r="J1429" s="1" t="s">
        <v>24</v>
      </c>
      <c r="K1429" s="3" t="s">
        <v>27</v>
      </c>
      <c r="L1429" s="1" t="s">
        <v>24</v>
      </c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1"/>
      <c r="AA1429" s="1" t="s">
        <v>16</v>
      </c>
      <c r="AB1429" s="3" t="s">
        <v>12</v>
      </c>
      <c r="AC1429" s="23" t="s">
        <v>37782</v>
      </c>
      <c r="AD1429" s="23" t="s">
        <v>39598</v>
      </c>
      <c r="AE1429" t="s">
        <v>35405</v>
      </c>
    </row>
    <row r="1430" spans="1:31" ht="14.25" customHeight="1">
      <c r="A1430" s="1">
        <v>1429</v>
      </c>
      <c r="B1430" s="1" t="s">
        <v>54</v>
      </c>
      <c r="C1430" s="1" t="s">
        <v>3155</v>
      </c>
      <c r="D1430" s="1" t="s">
        <v>35516</v>
      </c>
      <c r="E1430" s="1" t="s">
        <v>139</v>
      </c>
      <c r="F1430" s="1" t="s">
        <v>22353</v>
      </c>
      <c r="G1430" s="14">
        <v>91944604461</v>
      </c>
      <c r="H1430" s="1" t="s">
        <v>8</v>
      </c>
      <c r="I1430" s="1" t="s">
        <v>9</v>
      </c>
      <c r="J1430" s="1" t="s">
        <v>24</v>
      </c>
      <c r="K1430" s="3" t="s">
        <v>27</v>
      </c>
      <c r="L1430" s="1" t="s">
        <v>24</v>
      </c>
      <c r="M1430" s="3" t="s">
        <v>47344</v>
      </c>
      <c r="N1430" s="3" t="s">
        <v>47339</v>
      </c>
      <c r="O1430" s="3" t="s">
        <v>47349</v>
      </c>
      <c r="P1430" s="3" t="s">
        <v>24</v>
      </c>
      <c r="Q1430" s="3" t="s">
        <v>171</v>
      </c>
      <c r="R1430" s="3" t="s">
        <v>24</v>
      </c>
      <c r="S1430" s="3"/>
      <c r="T1430" s="3"/>
      <c r="U1430" s="3"/>
      <c r="V1430" s="3"/>
      <c r="W1430" s="3"/>
      <c r="X1430" s="3"/>
      <c r="Y1430" s="3"/>
      <c r="Z1430" s="1"/>
      <c r="AA1430" s="1" t="s">
        <v>16</v>
      </c>
      <c r="AB1430" s="3" t="s">
        <v>12</v>
      </c>
      <c r="AC1430" s="23" t="s">
        <v>37782</v>
      </c>
      <c r="AD1430" s="23" t="s">
        <v>39599</v>
      </c>
      <c r="AE1430" t="s">
        <v>35402</v>
      </c>
    </row>
    <row r="1431" spans="1:31" ht="14.25" customHeight="1">
      <c r="A1431" s="1">
        <v>1430</v>
      </c>
      <c r="B1431" s="9" t="s">
        <v>6</v>
      </c>
      <c r="C1431" s="1" t="s">
        <v>3164</v>
      </c>
      <c r="D1431" s="1" t="s">
        <v>40</v>
      </c>
      <c r="E1431" s="1" t="s">
        <v>3165</v>
      </c>
      <c r="F1431" s="1" t="s">
        <v>22356</v>
      </c>
      <c r="G1431" s="14">
        <v>919444664044</v>
      </c>
      <c r="H1431" s="1" t="s">
        <v>8</v>
      </c>
      <c r="I1431" s="1" t="s">
        <v>9</v>
      </c>
      <c r="J1431" s="1" t="s">
        <v>24</v>
      </c>
      <c r="K1431" s="3" t="s">
        <v>117</v>
      </c>
      <c r="L1431" s="1" t="s">
        <v>24</v>
      </c>
      <c r="M1431" s="3" t="s">
        <v>171</v>
      </c>
      <c r="N1431" s="3" t="s">
        <v>47339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1"/>
      <c r="AA1431" s="1" t="s">
        <v>16</v>
      </c>
      <c r="AB1431" s="3" t="s">
        <v>12</v>
      </c>
      <c r="AC1431" s="23" t="s">
        <v>37782</v>
      </c>
      <c r="AD1431" s="23" t="s">
        <v>39600</v>
      </c>
      <c r="AE1431" t="s">
        <v>35408</v>
      </c>
    </row>
    <row r="1432" spans="1:31" ht="14.25" customHeight="1">
      <c r="A1432" s="1">
        <v>1431</v>
      </c>
      <c r="B1432" s="9" t="s">
        <v>6</v>
      </c>
      <c r="C1432" s="1" t="s">
        <v>3181</v>
      </c>
      <c r="D1432" s="1" t="s">
        <v>536</v>
      </c>
      <c r="E1432" s="1" t="s">
        <v>328</v>
      </c>
      <c r="F1432" s="1" t="s">
        <v>22363</v>
      </c>
      <c r="G1432" s="14">
        <v>916966060444</v>
      </c>
      <c r="H1432" s="1" t="s">
        <v>8</v>
      </c>
      <c r="I1432" s="1" t="s">
        <v>62</v>
      </c>
      <c r="J1432" s="1" t="s">
        <v>24</v>
      </c>
      <c r="K1432" s="3" t="s">
        <v>213</v>
      </c>
      <c r="L1432" s="1" t="s">
        <v>24</v>
      </c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1"/>
      <c r="AA1432" s="1" t="s">
        <v>16</v>
      </c>
      <c r="AB1432" s="3" t="s">
        <v>12</v>
      </c>
      <c r="AC1432" s="23" t="s">
        <v>37782</v>
      </c>
      <c r="AD1432" s="23" t="s">
        <v>39601</v>
      </c>
      <c r="AE1432" t="s">
        <v>35407</v>
      </c>
    </row>
    <row r="1433" spans="1:31" ht="14.25" customHeight="1">
      <c r="A1433" s="1">
        <v>1432</v>
      </c>
      <c r="B1433" s="1" t="s">
        <v>54</v>
      </c>
      <c r="C1433" s="1" t="s">
        <v>3218</v>
      </c>
      <c r="D1433" s="1" t="s">
        <v>1625</v>
      </c>
      <c r="E1433" s="1" t="s">
        <v>40</v>
      </c>
      <c r="F1433" s="1" t="s">
        <v>22384</v>
      </c>
      <c r="G1433" s="14">
        <v>919909009906</v>
      </c>
      <c r="H1433" s="1" t="s">
        <v>15</v>
      </c>
      <c r="I1433" s="1" t="s">
        <v>9</v>
      </c>
      <c r="J1433" s="1" t="s">
        <v>24</v>
      </c>
      <c r="K1433" s="3" t="s">
        <v>63</v>
      </c>
      <c r="L1433" s="1" t="s">
        <v>24</v>
      </c>
      <c r="M1433" s="3" t="s">
        <v>213</v>
      </c>
      <c r="N1433" s="3" t="s">
        <v>47339</v>
      </c>
      <c r="O1433" s="3" t="s">
        <v>17</v>
      </c>
      <c r="P1433" s="3" t="s">
        <v>24</v>
      </c>
      <c r="Q1433" s="3" t="s">
        <v>42</v>
      </c>
      <c r="R1433" s="3" t="s">
        <v>24</v>
      </c>
      <c r="S1433" s="3" t="s">
        <v>27</v>
      </c>
      <c r="T1433" s="3" t="s">
        <v>24</v>
      </c>
      <c r="U1433" s="3" t="s">
        <v>117</v>
      </c>
      <c r="V1433" s="3" t="s">
        <v>24</v>
      </c>
      <c r="W1433" s="3" t="s">
        <v>178</v>
      </c>
      <c r="X1433" s="3" t="s">
        <v>24</v>
      </c>
      <c r="Y1433" s="3" t="s">
        <v>171</v>
      </c>
      <c r="Z1433" s="1" t="s">
        <v>24</v>
      </c>
      <c r="AA1433" s="1" t="s">
        <v>16</v>
      </c>
      <c r="AB1433" s="3" t="s">
        <v>12</v>
      </c>
      <c r="AC1433" s="23" t="s">
        <v>37782</v>
      </c>
      <c r="AD1433" s="23" t="s">
        <v>39602</v>
      </c>
      <c r="AE1433" t="s">
        <v>35402</v>
      </c>
    </row>
    <row r="1434" spans="1:31" ht="14.25" customHeight="1">
      <c r="A1434" s="1">
        <v>1433</v>
      </c>
      <c r="B1434" s="1" t="s">
        <v>54</v>
      </c>
      <c r="C1434" s="1" t="s">
        <v>3250</v>
      </c>
      <c r="D1434" s="1" t="s">
        <v>1010</v>
      </c>
      <c r="E1434" s="1" t="s">
        <v>139</v>
      </c>
      <c r="F1434" s="1" t="s">
        <v>33673</v>
      </c>
      <c r="G1434" s="14">
        <v>91944609004</v>
      </c>
      <c r="H1434" s="1" t="s">
        <v>8</v>
      </c>
      <c r="I1434" s="1" t="s">
        <v>9</v>
      </c>
      <c r="J1434" s="1" t="s">
        <v>24</v>
      </c>
      <c r="K1434" s="3" t="s">
        <v>63</v>
      </c>
      <c r="L1434" s="1" t="s">
        <v>24</v>
      </c>
      <c r="M1434" s="3" t="s">
        <v>213</v>
      </c>
      <c r="N1434" s="3" t="s">
        <v>47339</v>
      </c>
      <c r="O1434" s="3" t="s">
        <v>17</v>
      </c>
      <c r="P1434" s="3" t="s">
        <v>24</v>
      </c>
      <c r="Q1434" s="3" t="s">
        <v>42</v>
      </c>
      <c r="R1434" s="3" t="s">
        <v>24</v>
      </c>
      <c r="S1434" s="3" t="s">
        <v>27</v>
      </c>
      <c r="T1434" s="3" t="s">
        <v>24</v>
      </c>
      <c r="U1434" s="3" t="s">
        <v>117</v>
      </c>
      <c r="V1434" s="3" t="s">
        <v>24</v>
      </c>
      <c r="W1434" s="3" t="s">
        <v>178</v>
      </c>
      <c r="X1434" s="3" t="s">
        <v>24</v>
      </c>
      <c r="Y1434" s="3" t="s">
        <v>171</v>
      </c>
      <c r="Z1434" s="1" t="s">
        <v>24</v>
      </c>
      <c r="AA1434" s="1" t="s">
        <v>16</v>
      </c>
      <c r="AB1434" s="3" t="s">
        <v>12</v>
      </c>
      <c r="AC1434" s="23" t="s">
        <v>37782</v>
      </c>
      <c r="AD1434" s="23" t="s">
        <v>38363</v>
      </c>
      <c r="AE1434" t="s">
        <v>35408</v>
      </c>
    </row>
    <row r="1435" spans="1:31" ht="14.25" customHeight="1">
      <c r="A1435" s="1">
        <v>1434</v>
      </c>
      <c r="B1435" s="9" t="s">
        <v>6</v>
      </c>
      <c r="C1435" s="1" t="s">
        <v>3266</v>
      </c>
      <c r="D1435" s="1" t="s">
        <v>12587</v>
      </c>
      <c r="E1435" s="1" t="s">
        <v>78</v>
      </c>
      <c r="F1435" s="1" t="s">
        <v>3267</v>
      </c>
      <c r="G1435" s="14">
        <v>919909446616</v>
      </c>
      <c r="H1435" s="1" t="s">
        <v>8</v>
      </c>
      <c r="I1435" s="1" t="s">
        <v>9</v>
      </c>
      <c r="J1435" s="1" t="s">
        <v>24</v>
      </c>
      <c r="K1435" s="3" t="s">
        <v>117</v>
      </c>
      <c r="L1435" s="1" t="s">
        <v>24</v>
      </c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1"/>
      <c r="AA1435" s="1" t="s">
        <v>16</v>
      </c>
      <c r="AB1435" s="3" t="s">
        <v>12</v>
      </c>
      <c r="AC1435" s="23" t="s">
        <v>37782</v>
      </c>
      <c r="AD1435" s="23" t="s">
        <v>39603</v>
      </c>
      <c r="AE1435" t="s">
        <v>35408</v>
      </c>
    </row>
    <row r="1436" spans="1:31" ht="14.25" customHeight="1">
      <c r="A1436" s="1">
        <v>1435</v>
      </c>
      <c r="B1436" s="1" t="s">
        <v>54</v>
      </c>
      <c r="C1436" s="1" t="s">
        <v>3276</v>
      </c>
      <c r="D1436" s="1" t="s">
        <v>1175</v>
      </c>
      <c r="E1436" s="1" t="s">
        <v>495</v>
      </c>
      <c r="F1436" s="1" t="s">
        <v>22411</v>
      </c>
      <c r="G1436" s="14">
        <v>919444099644</v>
      </c>
      <c r="H1436" s="1" t="s">
        <v>8</v>
      </c>
      <c r="I1436" s="1" t="s">
        <v>9</v>
      </c>
      <c r="J1436" s="1" t="s">
        <v>24</v>
      </c>
      <c r="K1436" s="3" t="s">
        <v>178</v>
      </c>
      <c r="L1436" s="1" t="s">
        <v>24</v>
      </c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1"/>
      <c r="AA1436" s="1" t="s">
        <v>16</v>
      </c>
      <c r="AB1436" s="3" t="s">
        <v>12</v>
      </c>
      <c r="AC1436" s="23" t="s">
        <v>37782</v>
      </c>
      <c r="AD1436" s="23" t="s">
        <v>39604</v>
      </c>
      <c r="AE1436" t="s">
        <v>35407</v>
      </c>
    </row>
    <row r="1437" spans="1:31" ht="14.25" customHeight="1">
      <c r="A1437" s="1">
        <v>1436</v>
      </c>
      <c r="B1437" s="9" t="s">
        <v>6</v>
      </c>
      <c r="C1437" s="1" t="s">
        <v>3295</v>
      </c>
      <c r="D1437" s="1" t="s">
        <v>486</v>
      </c>
      <c r="E1437" s="1" t="s">
        <v>139</v>
      </c>
      <c r="F1437" s="1" t="s">
        <v>22425</v>
      </c>
      <c r="G1437" s="14">
        <v>91944609406</v>
      </c>
      <c r="H1437" s="1" t="s">
        <v>8</v>
      </c>
      <c r="I1437" s="1" t="s">
        <v>41</v>
      </c>
      <c r="J1437" s="1" t="s">
        <v>24</v>
      </c>
      <c r="K1437" s="3" t="s">
        <v>42</v>
      </c>
      <c r="L1437" s="1" t="s">
        <v>24</v>
      </c>
      <c r="M1437" s="3" t="s">
        <v>27</v>
      </c>
      <c r="N1437" s="3" t="s">
        <v>47339</v>
      </c>
      <c r="O1437" s="3" t="s">
        <v>117</v>
      </c>
      <c r="P1437" s="3" t="s">
        <v>24</v>
      </c>
      <c r="Q1437" s="3" t="s">
        <v>178</v>
      </c>
      <c r="R1437" s="3" t="s">
        <v>24</v>
      </c>
      <c r="S1437" s="3" t="s">
        <v>171</v>
      </c>
      <c r="T1437" s="3" t="s">
        <v>24</v>
      </c>
      <c r="U1437" s="3"/>
      <c r="V1437" s="3"/>
      <c r="W1437" s="3"/>
      <c r="X1437" s="3"/>
      <c r="Y1437" s="3"/>
      <c r="Z1437" s="1"/>
      <c r="AA1437" s="1" t="s">
        <v>16</v>
      </c>
      <c r="AB1437" s="3" t="s">
        <v>12</v>
      </c>
      <c r="AC1437" s="23" t="s">
        <v>37782</v>
      </c>
      <c r="AD1437" s="23" t="s">
        <v>39605</v>
      </c>
      <c r="AE1437" t="s">
        <v>35407</v>
      </c>
    </row>
    <row r="1438" spans="1:31" ht="14.25" customHeight="1">
      <c r="A1438" s="1">
        <v>1437</v>
      </c>
      <c r="B1438" s="1" t="s">
        <v>54</v>
      </c>
      <c r="C1438" s="1" t="s">
        <v>3314</v>
      </c>
      <c r="D1438" s="1" t="s">
        <v>2162</v>
      </c>
      <c r="E1438" s="1" t="s">
        <v>139</v>
      </c>
      <c r="F1438" s="1" t="s">
        <v>22435</v>
      </c>
      <c r="G1438" s="14">
        <v>91999444494</v>
      </c>
      <c r="H1438" s="1" t="s">
        <v>20</v>
      </c>
      <c r="I1438" s="1" t="s">
        <v>9</v>
      </c>
      <c r="J1438" s="1" t="s">
        <v>24</v>
      </c>
      <c r="K1438" s="3" t="s">
        <v>178</v>
      </c>
      <c r="L1438" s="1" t="s">
        <v>24</v>
      </c>
      <c r="M1438" s="3" t="s">
        <v>171</v>
      </c>
      <c r="N1438" s="3" t="s">
        <v>47339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1"/>
      <c r="AA1438" s="1" t="s">
        <v>16</v>
      </c>
      <c r="AB1438" s="3" t="s">
        <v>12</v>
      </c>
      <c r="AC1438" s="23" t="s">
        <v>37782</v>
      </c>
      <c r="AD1438" s="23" t="s">
        <v>39606</v>
      </c>
      <c r="AE1438" t="s">
        <v>35405</v>
      </c>
    </row>
    <row r="1439" spans="1:31" ht="14.25" customHeight="1">
      <c r="A1439" s="1">
        <v>1438</v>
      </c>
      <c r="B1439" s="1" t="s">
        <v>54</v>
      </c>
      <c r="C1439" s="1" t="s">
        <v>3321</v>
      </c>
      <c r="D1439" s="1" t="s">
        <v>1799</v>
      </c>
      <c r="E1439" s="1" t="s">
        <v>12672</v>
      </c>
      <c r="F1439" s="1" t="s">
        <v>22441</v>
      </c>
      <c r="G1439" s="14">
        <v>919494491</v>
      </c>
      <c r="H1439" s="1" t="s">
        <v>46</v>
      </c>
      <c r="I1439" s="1" t="s">
        <v>37779</v>
      </c>
      <c r="J1439" s="1" t="s">
        <v>24</v>
      </c>
      <c r="K1439" s="3" t="s">
        <v>63</v>
      </c>
      <c r="L1439" s="1" t="s">
        <v>24</v>
      </c>
      <c r="M1439" s="3" t="s">
        <v>213</v>
      </c>
      <c r="N1439" s="3" t="s">
        <v>47339</v>
      </c>
      <c r="O1439" s="3" t="s">
        <v>17</v>
      </c>
      <c r="P1439" s="3" t="s">
        <v>24</v>
      </c>
      <c r="Q1439" s="3" t="s">
        <v>42</v>
      </c>
      <c r="R1439" s="3" t="s">
        <v>24</v>
      </c>
      <c r="S1439" s="3" t="s">
        <v>27</v>
      </c>
      <c r="T1439" s="3" t="s">
        <v>24</v>
      </c>
      <c r="U1439" s="3" t="s">
        <v>117</v>
      </c>
      <c r="V1439" s="3" t="s">
        <v>24</v>
      </c>
      <c r="W1439" s="3" t="s">
        <v>178</v>
      </c>
      <c r="X1439" s="3" t="s">
        <v>24</v>
      </c>
      <c r="Y1439" s="3" t="s">
        <v>171</v>
      </c>
      <c r="Z1439" s="1" t="s">
        <v>24</v>
      </c>
      <c r="AA1439" s="1" t="s">
        <v>16</v>
      </c>
      <c r="AB1439" s="3" t="s">
        <v>12</v>
      </c>
      <c r="AC1439" s="23" t="s">
        <v>37782</v>
      </c>
      <c r="AD1439" s="23" t="s">
        <v>39607</v>
      </c>
      <c r="AE1439" t="s">
        <v>35407</v>
      </c>
    </row>
    <row r="1440" spans="1:31" ht="14.25" customHeight="1">
      <c r="A1440" s="1">
        <v>1439</v>
      </c>
      <c r="B1440" s="1" t="s">
        <v>54</v>
      </c>
      <c r="C1440" s="1" t="s">
        <v>3327</v>
      </c>
      <c r="D1440" s="1" t="s">
        <v>437</v>
      </c>
      <c r="E1440" s="1" t="s">
        <v>255</v>
      </c>
      <c r="F1440" s="1" t="s">
        <v>31433</v>
      </c>
      <c r="G1440" s="14">
        <v>919946966006</v>
      </c>
      <c r="H1440" s="1" t="s">
        <v>8</v>
      </c>
      <c r="I1440" s="1" t="s">
        <v>9</v>
      </c>
      <c r="J1440" s="1" t="s">
        <v>24</v>
      </c>
      <c r="K1440" s="3" t="s">
        <v>117</v>
      </c>
      <c r="L1440" s="1" t="s">
        <v>24</v>
      </c>
      <c r="M1440" s="3" t="s">
        <v>178</v>
      </c>
      <c r="N1440" s="3" t="s">
        <v>47339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1"/>
      <c r="AA1440" s="1" t="s">
        <v>16</v>
      </c>
      <c r="AB1440" s="3" t="s">
        <v>12</v>
      </c>
      <c r="AC1440" s="23" t="s">
        <v>37782</v>
      </c>
      <c r="AD1440" s="23" t="s">
        <v>39608</v>
      </c>
      <c r="AE1440" t="s">
        <v>35408</v>
      </c>
    </row>
    <row r="1441" spans="1:31" ht="14.25" customHeight="1">
      <c r="A1441" s="1">
        <v>1440</v>
      </c>
      <c r="B1441" s="1" t="s">
        <v>54</v>
      </c>
      <c r="C1441" s="1" t="s">
        <v>3363</v>
      </c>
      <c r="D1441" s="1" t="s">
        <v>10759</v>
      </c>
      <c r="E1441" s="1" t="s">
        <v>32</v>
      </c>
      <c r="F1441" s="1" t="s">
        <v>22464</v>
      </c>
      <c r="G1441" s="14">
        <v>91994044966</v>
      </c>
      <c r="H1441" s="1" t="s">
        <v>8</v>
      </c>
      <c r="I1441" s="1" t="s">
        <v>9</v>
      </c>
      <c r="J1441" s="1" t="s">
        <v>24</v>
      </c>
      <c r="K1441" s="3" t="s">
        <v>42</v>
      </c>
      <c r="L1441" s="1" t="s">
        <v>24</v>
      </c>
      <c r="M1441" s="3" t="s">
        <v>27</v>
      </c>
      <c r="N1441" s="3" t="s">
        <v>47339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1"/>
      <c r="AA1441" s="1" t="s">
        <v>16</v>
      </c>
      <c r="AB1441" s="3" t="s">
        <v>12</v>
      </c>
      <c r="AC1441" s="23" t="s">
        <v>37782</v>
      </c>
      <c r="AD1441" s="23" t="s">
        <v>39609</v>
      </c>
      <c r="AE1441" t="s">
        <v>35408</v>
      </c>
    </row>
    <row r="1442" spans="1:31" ht="14.25" customHeight="1">
      <c r="A1442" s="1">
        <v>1441</v>
      </c>
      <c r="B1442" s="9" t="s">
        <v>6</v>
      </c>
      <c r="C1442" s="1" t="s">
        <v>3364</v>
      </c>
      <c r="D1442" s="1" t="s">
        <v>3365</v>
      </c>
      <c r="E1442" s="1" t="s">
        <v>3366</v>
      </c>
      <c r="F1442" s="1" t="s">
        <v>33689</v>
      </c>
      <c r="G1442" s="14">
        <v>91946600044</v>
      </c>
      <c r="H1442" s="1" t="s">
        <v>8</v>
      </c>
      <c r="I1442" s="1" t="s">
        <v>9</v>
      </c>
      <c r="J1442" s="1" t="s">
        <v>24</v>
      </c>
      <c r="K1442" s="3" t="s">
        <v>17</v>
      </c>
      <c r="L1442" s="1" t="s">
        <v>24</v>
      </c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1"/>
      <c r="AA1442" s="1" t="s">
        <v>11</v>
      </c>
      <c r="AB1442" s="3" t="s">
        <v>538</v>
      </c>
      <c r="AC1442" s="23" t="s">
        <v>37782</v>
      </c>
      <c r="AD1442" s="23" t="s">
        <v>39609</v>
      </c>
      <c r="AE1442" t="s">
        <v>35408</v>
      </c>
    </row>
    <row r="1443" spans="1:31" ht="14.25" customHeight="1">
      <c r="A1443" s="1">
        <v>1442</v>
      </c>
      <c r="B1443" s="1" t="s">
        <v>54</v>
      </c>
      <c r="C1443" s="1" t="s">
        <v>3386</v>
      </c>
      <c r="D1443" s="1" t="s">
        <v>7685</v>
      </c>
      <c r="E1443" s="1" t="s">
        <v>217</v>
      </c>
      <c r="F1443" s="1" t="s">
        <v>31438</v>
      </c>
      <c r="G1443" s="14">
        <v>919919160004</v>
      </c>
      <c r="H1443" s="1" t="s">
        <v>8</v>
      </c>
      <c r="I1443" s="1" t="s">
        <v>9</v>
      </c>
      <c r="J1443" s="1" t="s">
        <v>24</v>
      </c>
      <c r="K1443" s="3" t="s">
        <v>17</v>
      </c>
      <c r="L1443" s="1" t="s">
        <v>24</v>
      </c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1"/>
      <c r="AA1443" s="1" t="s">
        <v>11</v>
      </c>
      <c r="AB1443" s="3" t="s">
        <v>538</v>
      </c>
      <c r="AC1443" s="23" t="s">
        <v>37782</v>
      </c>
      <c r="AD1443" s="23" t="s">
        <v>39610</v>
      </c>
      <c r="AE1443" t="s">
        <v>35402</v>
      </c>
    </row>
    <row r="1444" spans="1:31" ht="14.25" customHeight="1">
      <c r="A1444" s="1">
        <v>1443</v>
      </c>
      <c r="B1444" s="1" t="s">
        <v>54</v>
      </c>
      <c r="C1444" s="1" t="s">
        <v>3392</v>
      </c>
      <c r="D1444" s="1" t="s">
        <v>419</v>
      </c>
      <c r="E1444" s="1" t="s">
        <v>264</v>
      </c>
      <c r="F1444" s="1" t="s">
        <v>33692</v>
      </c>
      <c r="G1444" s="14">
        <v>91949666669</v>
      </c>
      <c r="H1444" s="1" t="s">
        <v>37</v>
      </c>
      <c r="I1444" s="1" t="s">
        <v>9</v>
      </c>
      <c r="J1444" s="1" t="s">
        <v>24</v>
      </c>
      <c r="K1444" s="3" t="s">
        <v>171</v>
      </c>
      <c r="L1444" s="1" t="s">
        <v>24</v>
      </c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1"/>
      <c r="AA1444" s="1" t="s">
        <v>16</v>
      </c>
      <c r="AB1444" s="3" t="s">
        <v>12</v>
      </c>
      <c r="AC1444" s="23" t="s">
        <v>37782</v>
      </c>
      <c r="AD1444" s="23" t="s">
        <v>39611</v>
      </c>
      <c r="AE1444" t="s">
        <v>35405</v>
      </c>
    </row>
    <row r="1445" spans="1:31" ht="14.25" customHeight="1">
      <c r="A1445" s="1">
        <v>1444</v>
      </c>
      <c r="B1445" s="9" t="s">
        <v>6</v>
      </c>
      <c r="C1445" s="1" t="s">
        <v>3454</v>
      </c>
      <c r="D1445" s="1" t="s">
        <v>323</v>
      </c>
      <c r="E1445" s="1" t="s">
        <v>139</v>
      </c>
      <c r="F1445" s="1" t="s">
        <v>31451</v>
      </c>
      <c r="G1445" s="14">
        <v>919946666464</v>
      </c>
      <c r="H1445" s="1" t="s">
        <v>8</v>
      </c>
      <c r="I1445" s="1" t="s">
        <v>9</v>
      </c>
      <c r="J1445" s="1" t="s">
        <v>24</v>
      </c>
      <c r="K1445" s="3" t="s">
        <v>17</v>
      </c>
      <c r="L1445" s="1" t="s">
        <v>24</v>
      </c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1"/>
      <c r="AA1445" s="1" t="s">
        <v>11</v>
      </c>
      <c r="AB1445" s="3" t="s">
        <v>990</v>
      </c>
      <c r="AC1445" s="23" t="s">
        <v>37782</v>
      </c>
      <c r="AD1445" s="23" t="s">
        <v>39612</v>
      </c>
      <c r="AE1445" t="s">
        <v>35407</v>
      </c>
    </row>
    <row r="1446" spans="1:31" ht="14.25" customHeight="1">
      <c r="A1446" s="1">
        <v>1445</v>
      </c>
      <c r="B1446" s="9" t="s">
        <v>6</v>
      </c>
      <c r="C1446" s="1" t="s">
        <v>3468</v>
      </c>
      <c r="D1446" s="1" t="s">
        <v>3469</v>
      </c>
      <c r="E1446" s="1" t="s">
        <v>139</v>
      </c>
      <c r="F1446" s="1" t="s">
        <v>22513</v>
      </c>
      <c r="G1446" s="14">
        <v>919446099916</v>
      </c>
      <c r="H1446" s="1" t="s">
        <v>15</v>
      </c>
      <c r="I1446" s="1" t="s">
        <v>62</v>
      </c>
      <c r="J1446" s="1" t="s">
        <v>24</v>
      </c>
      <c r="K1446" s="3" t="s">
        <v>17</v>
      </c>
      <c r="L1446" s="1" t="s">
        <v>24</v>
      </c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1"/>
      <c r="AA1446" s="1" t="s">
        <v>11</v>
      </c>
      <c r="AB1446" s="3" t="s">
        <v>13</v>
      </c>
      <c r="AC1446" s="23" t="s">
        <v>37782</v>
      </c>
      <c r="AD1446" s="23" t="s">
        <v>39613</v>
      </c>
      <c r="AE1446" t="s">
        <v>35407</v>
      </c>
    </row>
    <row r="1447" spans="1:31" ht="14.25" customHeight="1">
      <c r="A1447" s="1">
        <v>1446</v>
      </c>
      <c r="B1447" s="9" t="s">
        <v>6</v>
      </c>
      <c r="C1447" s="1" t="s">
        <v>3470</v>
      </c>
      <c r="D1447" s="1" t="s">
        <v>1421</v>
      </c>
      <c r="E1447" s="1" t="s">
        <v>139</v>
      </c>
      <c r="F1447" s="1" t="s">
        <v>22514</v>
      </c>
      <c r="G1447" s="14">
        <v>919494949949</v>
      </c>
      <c r="H1447" s="1" t="s">
        <v>15</v>
      </c>
      <c r="I1447" s="1" t="s">
        <v>9</v>
      </c>
      <c r="J1447" s="1" t="s">
        <v>24</v>
      </c>
      <c r="K1447" s="3" t="s">
        <v>27</v>
      </c>
      <c r="L1447" s="1" t="s">
        <v>24</v>
      </c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1"/>
      <c r="AA1447" s="1" t="s">
        <v>16</v>
      </c>
      <c r="AB1447" s="3" t="s">
        <v>12</v>
      </c>
      <c r="AC1447" s="23" t="s">
        <v>37782</v>
      </c>
      <c r="AD1447" s="23" t="s">
        <v>39614</v>
      </c>
      <c r="AE1447" t="s">
        <v>35405</v>
      </c>
    </row>
    <row r="1448" spans="1:31" ht="14.25" customHeight="1">
      <c r="A1448" s="1">
        <v>1447</v>
      </c>
      <c r="B1448" s="9" t="s">
        <v>6</v>
      </c>
      <c r="C1448" s="1" t="s">
        <v>3474</v>
      </c>
      <c r="D1448" s="1" t="s">
        <v>3475</v>
      </c>
      <c r="E1448" s="1" t="s">
        <v>3476</v>
      </c>
      <c r="F1448" s="1" t="s">
        <v>33699</v>
      </c>
      <c r="G1448" s="14">
        <v>91441019990</v>
      </c>
      <c r="H1448" s="1" t="s">
        <v>20</v>
      </c>
      <c r="I1448" s="1" t="s">
        <v>62</v>
      </c>
      <c r="J1448" s="1" t="s">
        <v>24</v>
      </c>
      <c r="K1448" s="3" t="s">
        <v>17</v>
      </c>
      <c r="L1448" s="1" t="s">
        <v>24</v>
      </c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1"/>
      <c r="AA1448" s="1" t="s">
        <v>11</v>
      </c>
      <c r="AB1448" s="3" t="s">
        <v>321</v>
      </c>
      <c r="AC1448" s="23" t="s">
        <v>37782</v>
      </c>
      <c r="AD1448" s="23" t="s">
        <v>39615</v>
      </c>
      <c r="AE1448" t="s">
        <v>35408</v>
      </c>
    </row>
    <row r="1449" spans="1:31" ht="14.25" customHeight="1">
      <c r="A1449" s="1">
        <v>1448</v>
      </c>
      <c r="B1449" s="1" t="s">
        <v>54</v>
      </c>
      <c r="C1449" s="1" t="s">
        <v>3501</v>
      </c>
      <c r="D1449" s="1" t="s">
        <v>72</v>
      </c>
      <c r="E1449" s="1" t="s">
        <v>40</v>
      </c>
      <c r="F1449" s="1" t="s">
        <v>22525</v>
      </c>
      <c r="G1449" s="14">
        <v>91994614901</v>
      </c>
      <c r="H1449" s="1" t="s">
        <v>15</v>
      </c>
      <c r="I1449" s="1" t="s">
        <v>9</v>
      </c>
      <c r="J1449" s="1" t="s">
        <v>24</v>
      </c>
      <c r="K1449" s="3" t="s">
        <v>178</v>
      </c>
      <c r="L1449" s="1" t="s">
        <v>24</v>
      </c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1"/>
      <c r="AA1449" s="1" t="s">
        <v>16</v>
      </c>
      <c r="AB1449" s="3" t="s">
        <v>12</v>
      </c>
      <c r="AC1449" s="23" t="s">
        <v>37782</v>
      </c>
      <c r="AD1449" s="23" t="s">
        <v>39616</v>
      </c>
      <c r="AE1449" t="s">
        <v>35407</v>
      </c>
    </row>
    <row r="1450" spans="1:31" ht="14.25" customHeight="1">
      <c r="A1450" s="1">
        <v>1449</v>
      </c>
      <c r="B1450" s="1" t="s">
        <v>54</v>
      </c>
      <c r="C1450" s="1" t="s">
        <v>3502</v>
      </c>
      <c r="D1450" s="1" t="s">
        <v>636</v>
      </c>
      <c r="E1450" s="1" t="s">
        <v>217</v>
      </c>
      <c r="F1450" s="1" t="s">
        <v>31457</v>
      </c>
      <c r="G1450" s="14">
        <v>9140691404</v>
      </c>
      <c r="H1450" s="1" t="s">
        <v>8</v>
      </c>
      <c r="I1450" s="1" t="s">
        <v>9</v>
      </c>
      <c r="J1450" s="1" t="s">
        <v>24</v>
      </c>
      <c r="K1450" s="3" t="s">
        <v>63</v>
      </c>
      <c r="L1450" s="1" t="s">
        <v>24</v>
      </c>
      <c r="M1450" s="3" t="s">
        <v>213</v>
      </c>
      <c r="N1450" s="3" t="s">
        <v>47339</v>
      </c>
      <c r="O1450" s="3" t="s">
        <v>17</v>
      </c>
      <c r="P1450" s="3" t="s">
        <v>24</v>
      </c>
      <c r="Q1450" s="3" t="s">
        <v>42</v>
      </c>
      <c r="R1450" s="3" t="s">
        <v>24</v>
      </c>
      <c r="S1450" s="3" t="s">
        <v>27</v>
      </c>
      <c r="T1450" s="3" t="s">
        <v>24</v>
      </c>
      <c r="U1450" s="3" t="s">
        <v>117</v>
      </c>
      <c r="V1450" s="3" t="s">
        <v>24</v>
      </c>
      <c r="W1450" s="3" t="s">
        <v>178</v>
      </c>
      <c r="X1450" s="3" t="s">
        <v>24</v>
      </c>
      <c r="Y1450" s="3" t="s">
        <v>171</v>
      </c>
      <c r="Z1450" s="1" t="s">
        <v>24</v>
      </c>
      <c r="AA1450" s="1" t="s">
        <v>16</v>
      </c>
      <c r="AB1450" s="3" t="s">
        <v>12</v>
      </c>
      <c r="AC1450" s="23" t="s">
        <v>37782</v>
      </c>
      <c r="AD1450" s="23" t="s">
        <v>39617</v>
      </c>
      <c r="AE1450" t="s">
        <v>35402</v>
      </c>
    </row>
    <row r="1451" spans="1:31" ht="14.25" customHeight="1">
      <c r="A1451" s="1">
        <v>1450</v>
      </c>
      <c r="B1451" s="1" t="s">
        <v>54</v>
      </c>
      <c r="C1451" s="1" t="s">
        <v>3511</v>
      </c>
      <c r="D1451" s="1" t="s">
        <v>5376</v>
      </c>
      <c r="E1451" s="1" t="s">
        <v>19</v>
      </c>
      <c r="F1451" s="1" t="s">
        <v>22530</v>
      </c>
      <c r="G1451" s="14">
        <v>9199000664</v>
      </c>
      <c r="H1451" s="1" t="s">
        <v>20</v>
      </c>
      <c r="I1451" s="1" t="s">
        <v>9</v>
      </c>
      <c r="J1451" s="1" t="s">
        <v>24</v>
      </c>
      <c r="K1451" s="3" t="s">
        <v>63</v>
      </c>
      <c r="L1451" s="1" t="s">
        <v>24</v>
      </c>
      <c r="M1451" s="3" t="s">
        <v>213</v>
      </c>
      <c r="N1451" s="3" t="s">
        <v>47339</v>
      </c>
      <c r="O1451" s="3" t="s">
        <v>17</v>
      </c>
      <c r="P1451" s="3" t="s">
        <v>24</v>
      </c>
      <c r="Q1451" s="3" t="s">
        <v>42</v>
      </c>
      <c r="R1451" s="3" t="s">
        <v>24</v>
      </c>
      <c r="S1451" s="3" t="s">
        <v>27</v>
      </c>
      <c r="T1451" s="3" t="s">
        <v>24</v>
      </c>
      <c r="U1451" s="3" t="s">
        <v>117</v>
      </c>
      <c r="V1451" s="3" t="s">
        <v>24</v>
      </c>
      <c r="W1451" s="3" t="s">
        <v>178</v>
      </c>
      <c r="X1451" s="3" t="s">
        <v>24</v>
      </c>
      <c r="Y1451" s="3" t="s">
        <v>171</v>
      </c>
      <c r="Z1451" s="1" t="s">
        <v>24</v>
      </c>
      <c r="AA1451" s="1" t="s">
        <v>16</v>
      </c>
      <c r="AB1451" s="3" t="s">
        <v>12</v>
      </c>
      <c r="AC1451" s="23" t="s">
        <v>37782</v>
      </c>
      <c r="AD1451" s="23" t="s">
        <v>39618</v>
      </c>
      <c r="AE1451" t="s">
        <v>35405</v>
      </c>
    </row>
    <row r="1452" spans="1:31" ht="14.25" customHeight="1">
      <c r="A1452" s="1">
        <v>1451</v>
      </c>
      <c r="B1452" s="1" t="s">
        <v>54</v>
      </c>
      <c r="C1452" s="1" t="s">
        <v>3512</v>
      </c>
      <c r="D1452" s="1" t="s">
        <v>3513</v>
      </c>
      <c r="E1452" s="1" t="s">
        <v>139</v>
      </c>
      <c r="F1452" s="1" t="s">
        <v>33704</v>
      </c>
      <c r="G1452" s="14">
        <v>91944604946</v>
      </c>
      <c r="H1452" s="1" t="s">
        <v>20</v>
      </c>
      <c r="I1452" s="1" t="s">
        <v>9</v>
      </c>
      <c r="J1452" s="1" t="s">
        <v>24</v>
      </c>
      <c r="K1452" s="3" t="s">
        <v>117</v>
      </c>
      <c r="L1452" s="1" t="s">
        <v>24</v>
      </c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1"/>
      <c r="AA1452" s="1" t="s">
        <v>16</v>
      </c>
      <c r="AB1452" s="3" t="s">
        <v>12</v>
      </c>
      <c r="AC1452" s="23" t="s">
        <v>37782</v>
      </c>
      <c r="AD1452" s="23" t="s">
        <v>39619</v>
      </c>
      <c r="AE1452" t="s">
        <v>35405</v>
      </c>
    </row>
    <row r="1453" spans="1:31" ht="14.25" customHeight="1">
      <c r="A1453" s="1">
        <v>1452</v>
      </c>
      <c r="B1453" s="1" t="s">
        <v>54</v>
      </c>
      <c r="C1453" s="1" t="s">
        <v>3516</v>
      </c>
      <c r="D1453" s="1" t="s">
        <v>3344</v>
      </c>
      <c r="E1453" s="1" t="s">
        <v>139</v>
      </c>
      <c r="F1453" s="1" t="s">
        <v>22532</v>
      </c>
      <c r="G1453" s="14">
        <v>91944099999</v>
      </c>
      <c r="H1453" s="1" t="s">
        <v>20</v>
      </c>
      <c r="I1453" s="1" t="s">
        <v>9</v>
      </c>
      <c r="J1453" s="1" t="s">
        <v>24</v>
      </c>
      <c r="K1453" s="3" t="s">
        <v>27</v>
      </c>
      <c r="L1453" s="1" t="s">
        <v>24</v>
      </c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1"/>
      <c r="AA1453" s="1" t="s">
        <v>16</v>
      </c>
      <c r="AB1453" s="3" t="s">
        <v>12</v>
      </c>
      <c r="AC1453" s="23" t="s">
        <v>37782</v>
      </c>
      <c r="AD1453" s="23" t="s">
        <v>39620</v>
      </c>
      <c r="AE1453" t="s">
        <v>35407</v>
      </c>
    </row>
    <row r="1454" spans="1:31" ht="14.25" customHeight="1">
      <c r="A1454" s="1">
        <v>1453</v>
      </c>
      <c r="B1454" s="1" t="s">
        <v>54</v>
      </c>
      <c r="C1454" s="1" t="s">
        <v>3530</v>
      </c>
      <c r="D1454" s="1" t="s">
        <v>3531</v>
      </c>
      <c r="E1454" s="1" t="s">
        <v>558</v>
      </c>
      <c r="F1454" s="1" t="s">
        <v>22540</v>
      </c>
      <c r="G1454" s="14">
        <v>919446010490</v>
      </c>
      <c r="H1454" s="1" t="s">
        <v>15</v>
      </c>
      <c r="I1454" s="1" t="s">
        <v>9</v>
      </c>
      <c r="J1454" s="1" t="s">
        <v>24</v>
      </c>
      <c r="K1454" s="3" t="s">
        <v>27</v>
      </c>
      <c r="L1454" s="1" t="s">
        <v>24</v>
      </c>
      <c r="M1454" s="3" t="s">
        <v>47344</v>
      </c>
      <c r="N1454" s="3" t="s">
        <v>47339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1"/>
      <c r="AA1454" s="1" t="s">
        <v>16</v>
      </c>
      <c r="AB1454" s="3" t="s">
        <v>12</v>
      </c>
      <c r="AC1454" s="23" t="s">
        <v>37782</v>
      </c>
      <c r="AD1454" s="23" t="s">
        <v>39621</v>
      </c>
      <c r="AE1454" t="s">
        <v>35405</v>
      </c>
    </row>
    <row r="1455" spans="1:31" ht="14.25" customHeight="1">
      <c r="A1455" s="1">
        <v>1454</v>
      </c>
      <c r="B1455" s="1" t="s">
        <v>54</v>
      </c>
      <c r="C1455" s="1" t="s">
        <v>3532</v>
      </c>
      <c r="D1455" s="1" t="s">
        <v>3533</v>
      </c>
      <c r="E1455" s="1" t="s">
        <v>558</v>
      </c>
      <c r="F1455" s="1" t="s">
        <v>22541</v>
      </c>
      <c r="G1455" s="14">
        <v>9194946646</v>
      </c>
      <c r="H1455" s="1" t="s">
        <v>8</v>
      </c>
      <c r="I1455" s="1" t="s">
        <v>9</v>
      </c>
      <c r="J1455" s="1" t="s">
        <v>24</v>
      </c>
      <c r="K1455" s="3" t="s">
        <v>117</v>
      </c>
      <c r="L1455" s="1" t="s">
        <v>24</v>
      </c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1"/>
      <c r="AA1455" s="1" t="s">
        <v>16</v>
      </c>
      <c r="AB1455" s="3" t="s">
        <v>12</v>
      </c>
      <c r="AC1455" s="23" t="s">
        <v>37782</v>
      </c>
      <c r="AD1455" s="23" t="s">
        <v>39622</v>
      </c>
      <c r="AE1455" t="s">
        <v>35407</v>
      </c>
    </row>
    <row r="1456" spans="1:31" ht="14.25" customHeight="1">
      <c r="A1456" s="1">
        <v>1455</v>
      </c>
      <c r="B1456" s="9" t="s">
        <v>6</v>
      </c>
      <c r="C1456" s="1" t="s">
        <v>3540</v>
      </c>
      <c r="D1456" s="1" t="s">
        <v>1705</v>
      </c>
      <c r="E1456" s="1" t="s">
        <v>2881</v>
      </c>
      <c r="F1456" s="1" t="s">
        <v>33707</v>
      </c>
      <c r="G1456" s="14">
        <v>9144414919</v>
      </c>
      <c r="H1456" s="1" t="s">
        <v>15</v>
      </c>
      <c r="I1456" s="1" t="s">
        <v>62</v>
      </c>
      <c r="J1456" s="1" t="s">
        <v>24</v>
      </c>
      <c r="K1456" s="3" t="s">
        <v>117</v>
      </c>
      <c r="L1456" s="1" t="s">
        <v>24</v>
      </c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1"/>
      <c r="AA1456" s="1" t="s">
        <v>16</v>
      </c>
      <c r="AB1456" s="3" t="s">
        <v>12</v>
      </c>
      <c r="AC1456" s="23" t="s">
        <v>37782</v>
      </c>
      <c r="AD1456" s="23" t="s">
        <v>39623</v>
      </c>
      <c r="AE1456" t="s">
        <v>35405</v>
      </c>
    </row>
    <row r="1457" spans="1:31" ht="14.25" customHeight="1">
      <c r="A1457" s="1">
        <v>1456</v>
      </c>
      <c r="B1457" s="1" t="s">
        <v>54</v>
      </c>
      <c r="C1457" s="1" t="s">
        <v>3574</v>
      </c>
      <c r="D1457" s="1" t="s">
        <v>1867</v>
      </c>
      <c r="E1457" s="1" t="s">
        <v>40</v>
      </c>
      <c r="F1457" s="1" t="s">
        <v>33709</v>
      </c>
      <c r="G1457" s="14">
        <v>91949499449</v>
      </c>
      <c r="H1457" s="1" t="s">
        <v>37</v>
      </c>
      <c r="I1457" s="1" t="s">
        <v>9</v>
      </c>
      <c r="J1457" s="1" t="s">
        <v>24</v>
      </c>
      <c r="K1457" s="3" t="s">
        <v>178</v>
      </c>
      <c r="L1457" s="1" t="s">
        <v>24</v>
      </c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1"/>
      <c r="AA1457" s="1" t="s">
        <v>16</v>
      </c>
      <c r="AB1457" s="3" t="s">
        <v>12</v>
      </c>
      <c r="AC1457" s="23" t="s">
        <v>37782</v>
      </c>
      <c r="AD1457" s="23" t="s">
        <v>39624</v>
      </c>
      <c r="AE1457" t="s">
        <v>35405</v>
      </c>
    </row>
    <row r="1458" spans="1:31" ht="14.25" customHeight="1">
      <c r="A1458" s="1">
        <v>1457</v>
      </c>
      <c r="B1458" s="9" t="s">
        <v>6</v>
      </c>
      <c r="C1458" s="1" t="s">
        <v>3585</v>
      </c>
      <c r="D1458" s="1" t="s">
        <v>1394</v>
      </c>
      <c r="E1458" s="1" t="s">
        <v>1797</v>
      </c>
      <c r="F1458" s="1" t="s">
        <v>22565</v>
      </c>
      <c r="G1458" s="14">
        <v>91944606914</v>
      </c>
      <c r="H1458" s="1" t="s">
        <v>20</v>
      </c>
      <c r="I1458" s="1" t="s">
        <v>9</v>
      </c>
      <c r="J1458" s="1" t="s">
        <v>24</v>
      </c>
      <c r="K1458" s="3" t="s">
        <v>27</v>
      </c>
      <c r="L1458" s="1" t="s">
        <v>24</v>
      </c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1"/>
      <c r="AA1458" s="1" t="s">
        <v>16</v>
      </c>
      <c r="AB1458" s="3" t="s">
        <v>12</v>
      </c>
      <c r="AC1458" s="23" t="s">
        <v>37782</v>
      </c>
      <c r="AD1458" s="23" t="s">
        <v>39625</v>
      </c>
      <c r="AE1458" t="s">
        <v>35407</v>
      </c>
    </row>
    <row r="1459" spans="1:31" ht="14.25" customHeight="1">
      <c r="A1459" s="1">
        <v>1458</v>
      </c>
      <c r="B1459" s="9" t="s">
        <v>6</v>
      </c>
      <c r="C1459" s="1" t="s">
        <v>3590</v>
      </c>
      <c r="D1459" s="1" t="s">
        <v>3591</v>
      </c>
      <c r="E1459" s="1" t="s">
        <v>723</v>
      </c>
      <c r="F1459" s="1" t="s">
        <v>22566</v>
      </c>
      <c r="G1459" s="14">
        <v>914400144464</v>
      </c>
      <c r="H1459" s="1" t="s">
        <v>8</v>
      </c>
      <c r="I1459" s="1" t="s">
        <v>9</v>
      </c>
      <c r="J1459" s="1" t="s">
        <v>24</v>
      </c>
      <c r="K1459" s="3" t="s">
        <v>117</v>
      </c>
      <c r="L1459" s="1" t="s">
        <v>24</v>
      </c>
      <c r="M1459" s="3" t="s">
        <v>178</v>
      </c>
      <c r="N1459" s="3" t="s">
        <v>47339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1"/>
      <c r="AA1459" s="1" t="s">
        <v>16</v>
      </c>
      <c r="AB1459" s="3" t="s">
        <v>321</v>
      </c>
      <c r="AC1459" s="23" t="s">
        <v>37782</v>
      </c>
      <c r="AD1459" s="23" t="s">
        <v>39626</v>
      </c>
      <c r="AE1459" t="s">
        <v>35405</v>
      </c>
    </row>
    <row r="1460" spans="1:31" ht="14.25" customHeight="1">
      <c r="A1460" s="1">
        <v>1459</v>
      </c>
      <c r="B1460" s="1" t="s">
        <v>54</v>
      </c>
      <c r="C1460" s="1" t="s">
        <v>3596</v>
      </c>
      <c r="D1460" s="1" t="s">
        <v>1701</v>
      </c>
      <c r="E1460" s="1" t="s">
        <v>131</v>
      </c>
      <c r="F1460" s="1" t="s">
        <v>3597</v>
      </c>
      <c r="G1460" s="14">
        <v>91994494664</v>
      </c>
      <c r="H1460" s="1" t="s">
        <v>8</v>
      </c>
      <c r="I1460" s="1" t="s">
        <v>62</v>
      </c>
      <c r="J1460" s="1" t="s">
        <v>24</v>
      </c>
      <c r="K1460" s="3" t="s">
        <v>117</v>
      </c>
      <c r="L1460" s="1" t="s">
        <v>24</v>
      </c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1"/>
      <c r="AA1460" s="1" t="s">
        <v>16</v>
      </c>
      <c r="AB1460" s="3" t="s">
        <v>12</v>
      </c>
      <c r="AC1460" s="23" t="s">
        <v>37782</v>
      </c>
      <c r="AD1460" s="23" t="s">
        <v>39627</v>
      </c>
      <c r="AE1460" t="s">
        <v>35402</v>
      </c>
    </row>
    <row r="1461" spans="1:31" ht="14.25" customHeight="1">
      <c r="A1461" s="1">
        <v>1460</v>
      </c>
      <c r="B1461" s="1" t="s">
        <v>54</v>
      </c>
      <c r="C1461" s="1" t="s">
        <v>3599</v>
      </c>
      <c r="D1461" s="1" t="s">
        <v>3600</v>
      </c>
      <c r="E1461" s="1" t="s">
        <v>36623</v>
      </c>
      <c r="F1461" s="1" t="s">
        <v>22571</v>
      </c>
      <c r="G1461" s="14">
        <v>91696996991</v>
      </c>
      <c r="H1461" s="1" t="s">
        <v>15</v>
      </c>
      <c r="I1461" s="1" t="s">
        <v>62</v>
      </c>
      <c r="J1461" s="1" t="s">
        <v>24</v>
      </c>
      <c r="K1461" s="3" t="s">
        <v>213</v>
      </c>
      <c r="L1461" s="1" t="s">
        <v>24</v>
      </c>
      <c r="M1461" s="3" t="s">
        <v>27</v>
      </c>
      <c r="N1461" s="3" t="s">
        <v>47339</v>
      </c>
      <c r="O1461" s="3" t="s">
        <v>117</v>
      </c>
      <c r="P1461" s="3" t="s">
        <v>24</v>
      </c>
      <c r="Q1461" s="3" t="s">
        <v>178</v>
      </c>
      <c r="R1461" s="3" t="s">
        <v>24</v>
      </c>
      <c r="S1461" s="3"/>
      <c r="T1461" s="3"/>
      <c r="U1461" s="3"/>
      <c r="V1461" s="3"/>
      <c r="W1461" s="3"/>
      <c r="X1461" s="3"/>
      <c r="Y1461" s="3"/>
      <c r="Z1461" s="1"/>
      <c r="AA1461" s="1" t="s">
        <v>16</v>
      </c>
      <c r="AB1461" s="3" t="s">
        <v>12</v>
      </c>
      <c r="AC1461" s="23" t="s">
        <v>37782</v>
      </c>
      <c r="AD1461" s="23" t="s">
        <v>39628</v>
      </c>
      <c r="AE1461" t="s">
        <v>35402</v>
      </c>
    </row>
    <row r="1462" spans="1:31" ht="14.25" customHeight="1">
      <c r="A1462" s="1">
        <v>1461</v>
      </c>
      <c r="B1462" s="1" t="s">
        <v>54</v>
      </c>
      <c r="C1462" s="1" t="s">
        <v>3602</v>
      </c>
      <c r="D1462" s="1" t="s">
        <v>2359</v>
      </c>
      <c r="E1462" s="1" t="s">
        <v>139</v>
      </c>
      <c r="F1462" s="1" t="s">
        <v>22573</v>
      </c>
      <c r="G1462" s="14">
        <v>91444961944</v>
      </c>
      <c r="H1462" s="1" t="s">
        <v>8</v>
      </c>
      <c r="I1462" s="1" t="s">
        <v>41</v>
      </c>
      <c r="J1462" s="1" t="s">
        <v>24</v>
      </c>
      <c r="K1462" s="3" t="s">
        <v>27</v>
      </c>
      <c r="L1462" s="1" t="s">
        <v>24</v>
      </c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1"/>
      <c r="AA1462" s="1" t="s">
        <v>16</v>
      </c>
      <c r="AB1462" s="3" t="s">
        <v>12</v>
      </c>
      <c r="AC1462" s="23" t="s">
        <v>37782</v>
      </c>
      <c r="AD1462" s="23" t="s">
        <v>39629</v>
      </c>
      <c r="AE1462" t="s">
        <v>35408</v>
      </c>
    </row>
    <row r="1463" spans="1:31" ht="14.25" customHeight="1">
      <c r="A1463" s="1">
        <v>1462</v>
      </c>
      <c r="B1463" s="1" t="s">
        <v>54</v>
      </c>
      <c r="C1463" s="1" t="s">
        <v>3603</v>
      </c>
      <c r="D1463" s="1" t="s">
        <v>230</v>
      </c>
      <c r="E1463" s="1" t="s">
        <v>3591</v>
      </c>
      <c r="F1463" s="1" t="s">
        <v>31468</v>
      </c>
      <c r="G1463" s="14">
        <v>919446946061</v>
      </c>
      <c r="H1463" s="1" t="s">
        <v>37</v>
      </c>
      <c r="I1463" s="1" t="s">
        <v>9</v>
      </c>
      <c r="J1463" s="1" t="s">
        <v>24</v>
      </c>
      <c r="K1463" s="3" t="s">
        <v>17</v>
      </c>
      <c r="L1463" s="1" t="s">
        <v>24</v>
      </c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1"/>
      <c r="AA1463" s="1" t="s">
        <v>11</v>
      </c>
      <c r="AB1463" s="3" t="s">
        <v>321</v>
      </c>
      <c r="AC1463" s="23" t="s">
        <v>37782</v>
      </c>
      <c r="AD1463" s="23" t="s">
        <v>39630</v>
      </c>
      <c r="AE1463" t="s">
        <v>35402</v>
      </c>
    </row>
    <row r="1464" spans="1:31" ht="14.25" customHeight="1">
      <c r="A1464" s="1">
        <v>1463</v>
      </c>
      <c r="B1464" s="1" t="s">
        <v>54</v>
      </c>
      <c r="C1464" s="1" t="s">
        <v>3609</v>
      </c>
      <c r="D1464" s="1" t="s">
        <v>1025</v>
      </c>
      <c r="E1464" s="1" t="s">
        <v>90</v>
      </c>
      <c r="F1464" s="1" t="s">
        <v>22579</v>
      </c>
      <c r="G1464" s="14">
        <v>919649614</v>
      </c>
      <c r="H1464" s="1" t="s">
        <v>37</v>
      </c>
      <c r="I1464" s="1" t="s">
        <v>41</v>
      </c>
      <c r="J1464" s="1" t="s">
        <v>24</v>
      </c>
      <c r="K1464" s="3" t="s">
        <v>63</v>
      </c>
      <c r="L1464" s="1" t="s">
        <v>24</v>
      </c>
      <c r="M1464" s="3" t="s">
        <v>213</v>
      </c>
      <c r="N1464" s="3" t="s">
        <v>47339</v>
      </c>
      <c r="O1464" s="3" t="s">
        <v>17</v>
      </c>
      <c r="P1464" s="3" t="s">
        <v>24</v>
      </c>
      <c r="Q1464" s="3" t="s">
        <v>42</v>
      </c>
      <c r="R1464" s="3" t="s">
        <v>24</v>
      </c>
      <c r="S1464" s="3" t="s">
        <v>27</v>
      </c>
      <c r="T1464" s="3" t="s">
        <v>24</v>
      </c>
      <c r="U1464" s="3" t="s">
        <v>117</v>
      </c>
      <c r="V1464" s="3" t="s">
        <v>24</v>
      </c>
      <c r="W1464" s="3" t="s">
        <v>178</v>
      </c>
      <c r="X1464" s="3" t="s">
        <v>24</v>
      </c>
      <c r="Y1464" s="3" t="s">
        <v>171</v>
      </c>
      <c r="Z1464" s="1" t="s">
        <v>24</v>
      </c>
      <c r="AA1464" s="1" t="s">
        <v>16</v>
      </c>
      <c r="AB1464" s="3" t="s">
        <v>12</v>
      </c>
      <c r="AC1464" s="23" t="s">
        <v>37782</v>
      </c>
      <c r="AD1464" s="23" t="s">
        <v>39631</v>
      </c>
      <c r="AE1464" t="s">
        <v>35408</v>
      </c>
    </row>
    <row r="1465" spans="1:31" ht="14.25" customHeight="1">
      <c r="A1465" s="1">
        <v>1464</v>
      </c>
      <c r="B1465" s="9" t="s">
        <v>6</v>
      </c>
      <c r="C1465" s="1" t="s">
        <v>3612</v>
      </c>
      <c r="D1465" s="1" t="s">
        <v>3613</v>
      </c>
      <c r="E1465" s="1" t="s">
        <v>3614</v>
      </c>
      <c r="F1465" s="1" t="s">
        <v>22581</v>
      </c>
      <c r="G1465" s="14">
        <v>91944694046</v>
      </c>
      <c r="H1465" s="1" t="s">
        <v>8</v>
      </c>
      <c r="I1465" s="1" t="s">
        <v>9</v>
      </c>
      <c r="J1465" s="1" t="s">
        <v>24</v>
      </c>
      <c r="K1465" s="3" t="s">
        <v>63</v>
      </c>
      <c r="L1465" s="1" t="s">
        <v>24</v>
      </c>
      <c r="M1465" s="3" t="s">
        <v>213</v>
      </c>
      <c r="N1465" s="3" t="s">
        <v>47339</v>
      </c>
      <c r="O1465" s="3" t="s">
        <v>17</v>
      </c>
      <c r="P1465" s="3" t="s">
        <v>24</v>
      </c>
      <c r="Q1465" s="3" t="s">
        <v>42</v>
      </c>
      <c r="R1465" s="3" t="s">
        <v>24</v>
      </c>
      <c r="S1465" s="3" t="s">
        <v>27</v>
      </c>
      <c r="T1465" s="3" t="s">
        <v>24</v>
      </c>
      <c r="U1465" s="3" t="s">
        <v>117</v>
      </c>
      <c r="V1465" s="3" t="s">
        <v>24</v>
      </c>
      <c r="W1465" s="3" t="s">
        <v>178</v>
      </c>
      <c r="X1465" s="3" t="s">
        <v>24</v>
      </c>
      <c r="Y1465" s="3" t="s">
        <v>171</v>
      </c>
      <c r="Z1465" s="1" t="s">
        <v>24</v>
      </c>
      <c r="AA1465" s="1" t="s">
        <v>16</v>
      </c>
      <c r="AB1465" s="3" t="s">
        <v>12</v>
      </c>
      <c r="AC1465" s="23" t="s">
        <v>37782</v>
      </c>
      <c r="AD1465" s="23" t="s">
        <v>39632</v>
      </c>
      <c r="AE1465" t="s">
        <v>35407</v>
      </c>
    </row>
    <row r="1466" spans="1:31" ht="14.25" customHeight="1">
      <c r="A1466" s="1">
        <v>1465</v>
      </c>
      <c r="B1466" s="9" t="s">
        <v>6</v>
      </c>
      <c r="C1466" s="1" t="s">
        <v>3647</v>
      </c>
      <c r="D1466" s="1" t="s">
        <v>386</v>
      </c>
      <c r="E1466" s="1" t="s">
        <v>3648</v>
      </c>
      <c r="F1466" s="1" t="s">
        <v>22598</v>
      </c>
      <c r="G1466" s="14">
        <v>91944404649</v>
      </c>
      <c r="H1466" s="1" t="s">
        <v>8</v>
      </c>
      <c r="I1466" s="1" t="s">
        <v>9</v>
      </c>
      <c r="J1466" s="1" t="s">
        <v>24</v>
      </c>
      <c r="K1466" s="3" t="s">
        <v>27</v>
      </c>
      <c r="L1466" s="1" t="s">
        <v>24</v>
      </c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1"/>
      <c r="AA1466" s="1" t="s">
        <v>16</v>
      </c>
      <c r="AB1466" s="3" t="s">
        <v>12</v>
      </c>
      <c r="AC1466" s="23" t="s">
        <v>37782</v>
      </c>
      <c r="AD1466" s="23" t="s">
        <v>39633</v>
      </c>
      <c r="AE1466" t="s">
        <v>35408</v>
      </c>
    </row>
    <row r="1467" spans="1:31" ht="14.25" customHeight="1">
      <c r="A1467" s="1">
        <v>1466</v>
      </c>
      <c r="B1467" s="1" t="s">
        <v>54</v>
      </c>
      <c r="C1467" s="1" t="s">
        <v>3664</v>
      </c>
      <c r="D1467" s="1" t="s">
        <v>35517</v>
      </c>
      <c r="E1467" s="1" t="s">
        <v>40</v>
      </c>
      <c r="F1467" s="1" t="s">
        <v>22607</v>
      </c>
      <c r="G1467" s="14">
        <v>91944400066</v>
      </c>
      <c r="H1467" s="1" t="s">
        <v>20</v>
      </c>
      <c r="I1467" s="1" t="s">
        <v>9</v>
      </c>
      <c r="J1467" s="1" t="s">
        <v>24</v>
      </c>
      <c r="K1467" s="3" t="s">
        <v>63</v>
      </c>
      <c r="L1467" s="1" t="s">
        <v>24</v>
      </c>
      <c r="M1467" s="3" t="s">
        <v>213</v>
      </c>
      <c r="N1467" s="3" t="s">
        <v>47339</v>
      </c>
      <c r="O1467" s="3" t="s">
        <v>17</v>
      </c>
      <c r="P1467" s="3" t="s">
        <v>24</v>
      </c>
      <c r="Q1467" s="3" t="s">
        <v>42</v>
      </c>
      <c r="R1467" s="3" t="s">
        <v>24</v>
      </c>
      <c r="S1467" s="3" t="s">
        <v>27</v>
      </c>
      <c r="T1467" s="3" t="s">
        <v>24</v>
      </c>
      <c r="U1467" s="3" t="s">
        <v>117</v>
      </c>
      <c r="V1467" s="3" t="s">
        <v>24</v>
      </c>
      <c r="W1467" s="3" t="s">
        <v>178</v>
      </c>
      <c r="X1467" s="3" t="s">
        <v>24</v>
      </c>
      <c r="Y1467" s="3" t="s">
        <v>171</v>
      </c>
      <c r="Z1467" s="1" t="s">
        <v>24</v>
      </c>
      <c r="AA1467" s="1" t="s">
        <v>16</v>
      </c>
      <c r="AB1467" s="3" t="s">
        <v>12</v>
      </c>
      <c r="AC1467" s="23" t="s">
        <v>37782</v>
      </c>
      <c r="AD1467" s="23" t="s">
        <v>39634</v>
      </c>
      <c r="AE1467" t="s">
        <v>35405</v>
      </c>
    </row>
    <row r="1468" spans="1:31" ht="14.25" customHeight="1">
      <c r="A1468" s="1">
        <v>1467</v>
      </c>
      <c r="B1468" s="9" t="s">
        <v>6</v>
      </c>
      <c r="C1468" s="1" t="s">
        <v>3668</v>
      </c>
      <c r="D1468" s="1" t="s">
        <v>1547</v>
      </c>
      <c r="E1468" s="1" t="s">
        <v>139</v>
      </c>
      <c r="F1468" s="1" t="s">
        <v>22610</v>
      </c>
      <c r="G1468" s="14">
        <v>919444409</v>
      </c>
      <c r="H1468" s="1" t="s">
        <v>15</v>
      </c>
      <c r="I1468" s="1" t="s">
        <v>9</v>
      </c>
      <c r="J1468" s="1" t="s">
        <v>24</v>
      </c>
      <c r="K1468" s="3" t="s">
        <v>42</v>
      </c>
      <c r="L1468" s="1" t="s">
        <v>24</v>
      </c>
      <c r="M1468" s="3" t="s">
        <v>27</v>
      </c>
      <c r="N1468" s="3" t="s">
        <v>47339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1"/>
      <c r="AA1468" s="1" t="s">
        <v>16</v>
      </c>
      <c r="AB1468" s="3" t="s">
        <v>12</v>
      </c>
      <c r="AC1468" s="23" t="s">
        <v>37782</v>
      </c>
      <c r="AD1468" s="23" t="s">
        <v>39635</v>
      </c>
      <c r="AE1468" t="s">
        <v>35405</v>
      </c>
    </row>
    <row r="1469" spans="1:31" ht="14.25" customHeight="1">
      <c r="A1469" s="1">
        <v>1468</v>
      </c>
      <c r="B1469" s="1" t="s">
        <v>54</v>
      </c>
      <c r="C1469" s="1" t="s">
        <v>3683</v>
      </c>
      <c r="D1469" s="1" t="s">
        <v>3356</v>
      </c>
      <c r="E1469" s="1" t="s">
        <v>11153</v>
      </c>
      <c r="F1469" s="1" t="s">
        <v>31476</v>
      </c>
      <c r="G1469" s="14">
        <v>919444611944</v>
      </c>
      <c r="H1469" s="1" t="s">
        <v>20</v>
      </c>
      <c r="I1469" s="1" t="s">
        <v>9</v>
      </c>
      <c r="J1469" s="1" t="s">
        <v>24</v>
      </c>
      <c r="K1469" s="3" t="s">
        <v>178</v>
      </c>
      <c r="L1469" s="1" t="s">
        <v>24</v>
      </c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1"/>
      <c r="AA1469" s="1" t="s">
        <v>16</v>
      </c>
      <c r="AB1469" s="3" t="s">
        <v>12</v>
      </c>
      <c r="AC1469" s="23" t="s">
        <v>37782</v>
      </c>
      <c r="AD1469" s="23" t="s">
        <v>39636</v>
      </c>
      <c r="AE1469" t="s">
        <v>35407</v>
      </c>
    </row>
    <row r="1470" spans="1:31" ht="14.25" customHeight="1">
      <c r="A1470" s="1">
        <v>1469</v>
      </c>
      <c r="B1470" s="1" t="s">
        <v>54</v>
      </c>
      <c r="C1470" s="1" t="s">
        <v>3714</v>
      </c>
      <c r="D1470" s="1" t="s">
        <v>18566</v>
      </c>
      <c r="E1470" s="1" t="s">
        <v>36624</v>
      </c>
      <c r="F1470" s="1" t="s">
        <v>31481</v>
      </c>
      <c r="G1470" s="14">
        <v>91949499496</v>
      </c>
      <c r="H1470" s="1" t="s">
        <v>8</v>
      </c>
      <c r="I1470" s="1" t="s">
        <v>9</v>
      </c>
      <c r="J1470" s="1" t="s">
        <v>24</v>
      </c>
      <c r="K1470" s="3" t="s">
        <v>27</v>
      </c>
      <c r="L1470" s="1" t="s">
        <v>24</v>
      </c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1"/>
      <c r="AA1470" s="1" t="s">
        <v>16</v>
      </c>
      <c r="AB1470" s="3" t="s">
        <v>12</v>
      </c>
      <c r="AC1470" s="23" t="s">
        <v>37782</v>
      </c>
      <c r="AD1470" s="23" t="s">
        <v>39637</v>
      </c>
      <c r="AE1470" t="s">
        <v>35408</v>
      </c>
    </row>
    <row r="1471" spans="1:31" ht="14.25" customHeight="1">
      <c r="A1471" s="1">
        <v>1470</v>
      </c>
      <c r="B1471" s="1" t="s">
        <v>54</v>
      </c>
      <c r="C1471" s="1" t="s">
        <v>3717</v>
      </c>
      <c r="D1471" s="1" t="s">
        <v>526</v>
      </c>
      <c r="E1471" s="1" t="s">
        <v>40</v>
      </c>
      <c r="F1471" s="1" t="s">
        <v>22633</v>
      </c>
      <c r="G1471" s="14">
        <v>9160004990</v>
      </c>
      <c r="H1471" s="1" t="s">
        <v>8</v>
      </c>
      <c r="I1471" s="1" t="s">
        <v>9</v>
      </c>
      <c r="J1471" s="1" t="s">
        <v>24</v>
      </c>
      <c r="K1471" s="3" t="s">
        <v>63</v>
      </c>
      <c r="L1471" s="1" t="s">
        <v>24</v>
      </c>
      <c r="M1471" s="3" t="s">
        <v>213</v>
      </c>
      <c r="N1471" s="3" t="s">
        <v>47339</v>
      </c>
      <c r="O1471" s="3" t="s">
        <v>17</v>
      </c>
      <c r="P1471" s="3" t="s">
        <v>24</v>
      </c>
      <c r="Q1471" s="3" t="s">
        <v>42</v>
      </c>
      <c r="R1471" s="3" t="s">
        <v>24</v>
      </c>
      <c r="S1471" s="3" t="s">
        <v>27</v>
      </c>
      <c r="T1471" s="3" t="s">
        <v>24</v>
      </c>
      <c r="U1471" s="3" t="s">
        <v>117</v>
      </c>
      <c r="V1471" s="3" t="s">
        <v>24</v>
      </c>
      <c r="W1471" s="3" t="s">
        <v>178</v>
      </c>
      <c r="X1471" s="3" t="s">
        <v>24</v>
      </c>
      <c r="Y1471" s="3" t="s">
        <v>171</v>
      </c>
      <c r="Z1471" s="1" t="s">
        <v>24</v>
      </c>
      <c r="AA1471" s="1" t="s">
        <v>16</v>
      </c>
      <c r="AB1471" s="3" t="s">
        <v>12</v>
      </c>
      <c r="AC1471" s="23" t="s">
        <v>37782</v>
      </c>
      <c r="AD1471" s="23" t="s">
        <v>39638</v>
      </c>
      <c r="AE1471" t="s">
        <v>35405</v>
      </c>
    </row>
    <row r="1472" spans="1:31" ht="14.25" customHeight="1">
      <c r="A1472" s="1">
        <v>1471</v>
      </c>
      <c r="B1472" s="1" t="s">
        <v>54</v>
      </c>
      <c r="C1472" s="1" t="s">
        <v>3725</v>
      </c>
      <c r="D1472" s="1" t="s">
        <v>350</v>
      </c>
      <c r="E1472" s="1" t="s">
        <v>1797</v>
      </c>
      <c r="F1472" s="1" t="s">
        <v>22638</v>
      </c>
      <c r="G1472" s="14">
        <v>91944604014</v>
      </c>
      <c r="H1472" s="1" t="s">
        <v>8</v>
      </c>
      <c r="I1472" s="1" t="s">
        <v>9</v>
      </c>
      <c r="J1472" s="1" t="s">
        <v>24</v>
      </c>
      <c r="K1472" s="3" t="s">
        <v>42</v>
      </c>
      <c r="L1472" s="1" t="s">
        <v>24</v>
      </c>
      <c r="M1472" s="3" t="s">
        <v>27</v>
      </c>
      <c r="N1472" s="3" t="s">
        <v>47339</v>
      </c>
      <c r="O1472" s="3" t="s">
        <v>117</v>
      </c>
      <c r="P1472" s="3" t="s">
        <v>24</v>
      </c>
      <c r="Q1472" s="3" t="s">
        <v>178</v>
      </c>
      <c r="R1472" s="3" t="s">
        <v>24</v>
      </c>
      <c r="S1472" s="3"/>
      <c r="T1472" s="3"/>
      <c r="U1472" s="3"/>
      <c r="V1472" s="3"/>
      <c r="W1472" s="3"/>
      <c r="X1472" s="3"/>
      <c r="Y1472" s="3"/>
      <c r="Z1472" s="1"/>
      <c r="AA1472" s="1" t="s">
        <v>16</v>
      </c>
      <c r="AB1472" s="3" t="s">
        <v>12</v>
      </c>
      <c r="AC1472" s="23" t="s">
        <v>37782</v>
      </c>
      <c r="AD1472" s="23" t="s">
        <v>39639</v>
      </c>
      <c r="AE1472" t="s">
        <v>35405</v>
      </c>
    </row>
    <row r="1473" spans="1:31" ht="14.25" customHeight="1">
      <c r="A1473" s="1">
        <v>1472</v>
      </c>
      <c r="B1473" s="1" t="s">
        <v>54</v>
      </c>
      <c r="C1473" s="1" t="s">
        <v>3729</v>
      </c>
      <c r="D1473" s="1" t="s">
        <v>86</v>
      </c>
      <c r="E1473" s="1" t="s">
        <v>36625</v>
      </c>
      <c r="F1473" s="1" t="s">
        <v>33722</v>
      </c>
      <c r="G1473" s="14">
        <v>919464999999</v>
      </c>
      <c r="H1473" s="1" t="s">
        <v>132</v>
      </c>
      <c r="I1473" s="1" t="s">
        <v>9</v>
      </c>
      <c r="J1473" s="1" t="s">
        <v>24</v>
      </c>
      <c r="K1473" s="3" t="s">
        <v>117</v>
      </c>
      <c r="L1473" s="1" t="s">
        <v>24</v>
      </c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1"/>
      <c r="AA1473" s="1" t="s">
        <v>16</v>
      </c>
      <c r="AB1473" s="3" t="s">
        <v>12</v>
      </c>
      <c r="AC1473" s="23" t="s">
        <v>37782</v>
      </c>
      <c r="AD1473" s="23" t="s">
        <v>39640</v>
      </c>
      <c r="AE1473" t="s">
        <v>35402</v>
      </c>
    </row>
    <row r="1474" spans="1:31" ht="14.25" customHeight="1">
      <c r="A1474" s="1">
        <v>1473</v>
      </c>
      <c r="B1474" s="1" t="s">
        <v>54</v>
      </c>
      <c r="C1474" s="1" t="s">
        <v>3732</v>
      </c>
      <c r="D1474" s="1" t="s">
        <v>35518</v>
      </c>
      <c r="E1474" s="1" t="s">
        <v>255</v>
      </c>
      <c r="F1474" s="1" t="s">
        <v>22643</v>
      </c>
      <c r="G1474" s="14">
        <v>91990491946</v>
      </c>
      <c r="H1474" s="1" t="s">
        <v>8</v>
      </c>
      <c r="I1474" s="1" t="s">
        <v>9</v>
      </c>
      <c r="J1474" s="1" t="s">
        <v>24</v>
      </c>
      <c r="K1474" s="3" t="s">
        <v>63</v>
      </c>
      <c r="L1474" s="1" t="s">
        <v>24</v>
      </c>
      <c r="M1474" s="3" t="s">
        <v>213</v>
      </c>
      <c r="N1474" s="3" t="s">
        <v>47339</v>
      </c>
      <c r="O1474" s="3" t="s">
        <v>17</v>
      </c>
      <c r="P1474" s="3" t="s">
        <v>24</v>
      </c>
      <c r="Q1474" s="3" t="s">
        <v>42</v>
      </c>
      <c r="R1474" s="3" t="s">
        <v>24</v>
      </c>
      <c r="S1474" s="3" t="s">
        <v>27</v>
      </c>
      <c r="T1474" s="3" t="s">
        <v>24</v>
      </c>
      <c r="U1474" s="3" t="s">
        <v>117</v>
      </c>
      <c r="V1474" s="3" t="s">
        <v>24</v>
      </c>
      <c r="W1474" s="3" t="s">
        <v>178</v>
      </c>
      <c r="X1474" s="3" t="s">
        <v>24</v>
      </c>
      <c r="Y1474" s="3" t="s">
        <v>171</v>
      </c>
      <c r="Z1474" s="1" t="s">
        <v>24</v>
      </c>
      <c r="AA1474" s="1" t="s">
        <v>16</v>
      </c>
      <c r="AB1474" s="3" t="s">
        <v>12</v>
      </c>
      <c r="AC1474" s="23" t="s">
        <v>37782</v>
      </c>
      <c r="AD1474" s="23" t="s">
        <v>39641</v>
      </c>
      <c r="AE1474" t="s">
        <v>35405</v>
      </c>
    </row>
    <row r="1475" spans="1:31" ht="14.25" customHeight="1">
      <c r="A1475" s="1">
        <v>1474</v>
      </c>
      <c r="B1475" s="9" t="s">
        <v>6</v>
      </c>
      <c r="C1475" s="1" t="s">
        <v>3763</v>
      </c>
      <c r="D1475" s="1" t="s">
        <v>1062</v>
      </c>
      <c r="E1475" s="1" t="s">
        <v>40</v>
      </c>
      <c r="F1475" s="1" t="s">
        <v>22662</v>
      </c>
      <c r="G1475" s="14">
        <v>9196406990</v>
      </c>
      <c r="H1475" s="1" t="s">
        <v>8</v>
      </c>
      <c r="I1475" s="1" t="s">
        <v>62</v>
      </c>
      <c r="J1475" s="1" t="s">
        <v>24</v>
      </c>
      <c r="K1475" s="3" t="s">
        <v>42</v>
      </c>
      <c r="L1475" s="1" t="s">
        <v>24</v>
      </c>
      <c r="M1475" s="3" t="s">
        <v>27</v>
      </c>
      <c r="N1475" s="3" t="s">
        <v>47339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1"/>
      <c r="AA1475" s="1" t="s">
        <v>16</v>
      </c>
      <c r="AB1475" s="3" t="s">
        <v>12</v>
      </c>
      <c r="AC1475" s="23" t="s">
        <v>37782</v>
      </c>
      <c r="AD1475" s="23" t="s">
        <v>39642</v>
      </c>
      <c r="AE1475" t="s">
        <v>35408</v>
      </c>
    </row>
    <row r="1476" spans="1:31" ht="14.25" customHeight="1">
      <c r="A1476" s="1">
        <v>1475</v>
      </c>
      <c r="B1476" s="1" t="s">
        <v>54</v>
      </c>
      <c r="C1476" s="1" t="s">
        <v>3767</v>
      </c>
      <c r="D1476" s="1" t="s">
        <v>3768</v>
      </c>
      <c r="E1476" s="1" t="s">
        <v>19</v>
      </c>
      <c r="F1476" s="1" t="s">
        <v>22663</v>
      </c>
      <c r="G1476" s="14">
        <v>91919461940</v>
      </c>
      <c r="H1476" s="1" t="s">
        <v>8</v>
      </c>
      <c r="I1476" s="1" t="s">
        <v>62</v>
      </c>
      <c r="J1476" s="1" t="s">
        <v>24</v>
      </c>
      <c r="K1476" s="3" t="s">
        <v>27</v>
      </c>
      <c r="L1476" s="1" t="s">
        <v>24</v>
      </c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1"/>
      <c r="AA1476" s="1" t="s">
        <v>16</v>
      </c>
      <c r="AB1476" s="3" t="s">
        <v>12</v>
      </c>
      <c r="AC1476" s="23" t="s">
        <v>37782</v>
      </c>
      <c r="AD1476" s="23" t="s">
        <v>39643</v>
      </c>
      <c r="AE1476" t="s">
        <v>35405</v>
      </c>
    </row>
    <row r="1477" spans="1:31" ht="14.25" customHeight="1">
      <c r="A1477" s="1">
        <v>1476</v>
      </c>
      <c r="B1477" s="1" t="s">
        <v>54</v>
      </c>
      <c r="C1477" s="1" t="s">
        <v>3794</v>
      </c>
      <c r="D1477" s="1" t="s">
        <v>1857</v>
      </c>
      <c r="E1477" s="1" t="s">
        <v>40</v>
      </c>
      <c r="F1477" s="1" t="s">
        <v>22677</v>
      </c>
      <c r="G1477" s="14">
        <v>91944699999</v>
      </c>
      <c r="H1477" s="1" t="s">
        <v>20</v>
      </c>
      <c r="I1477" s="1" t="s">
        <v>33</v>
      </c>
      <c r="J1477" s="1" t="s">
        <v>24</v>
      </c>
      <c r="K1477" s="3" t="s">
        <v>27</v>
      </c>
      <c r="L1477" s="1" t="s">
        <v>24</v>
      </c>
      <c r="M1477" s="3" t="s">
        <v>47344</v>
      </c>
      <c r="N1477" s="3" t="s">
        <v>47339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1"/>
      <c r="AA1477" s="1" t="s">
        <v>16</v>
      </c>
      <c r="AB1477" s="3" t="s">
        <v>12</v>
      </c>
      <c r="AC1477" s="23" t="s">
        <v>37782</v>
      </c>
      <c r="AD1477" s="23" t="s">
        <v>38994</v>
      </c>
      <c r="AE1477" t="s">
        <v>35408</v>
      </c>
    </row>
    <row r="1478" spans="1:31" ht="14.25" customHeight="1">
      <c r="A1478" s="1">
        <v>1477</v>
      </c>
      <c r="B1478" s="1" t="s">
        <v>54</v>
      </c>
      <c r="C1478" s="1" t="s">
        <v>3795</v>
      </c>
      <c r="D1478" s="1" t="s">
        <v>223</v>
      </c>
      <c r="E1478" s="1" t="s">
        <v>4267</v>
      </c>
      <c r="F1478" s="1" t="s">
        <v>22678</v>
      </c>
      <c r="G1478" s="14">
        <v>919444449490</v>
      </c>
      <c r="H1478" s="1" t="s">
        <v>20</v>
      </c>
      <c r="I1478" s="1" t="s">
        <v>9</v>
      </c>
      <c r="J1478" s="1" t="s">
        <v>24</v>
      </c>
      <c r="K1478" s="3" t="s">
        <v>117</v>
      </c>
      <c r="L1478" s="1" t="s">
        <v>24</v>
      </c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1"/>
      <c r="AA1478" s="1" t="s">
        <v>16</v>
      </c>
      <c r="AB1478" s="3" t="s">
        <v>12</v>
      </c>
      <c r="AC1478" s="23" t="s">
        <v>37782</v>
      </c>
      <c r="AD1478" s="23" t="s">
        <v>39644</v>
      </c>
      <c r="AE1478" t="s">
        <v>35408</v>
      </c>
    </row>
    <row r="1479" spans="1:31" ht="14.25" customHeight="1">
      <c r="A1479" s="1">
        <v>1478</v>
      </c>
      <c r="B1479" s="1" t="s">
        <v>54</v>
      </c>
      <c r="C1479" s="1" t="s">
        <v>3816</v>
      </c>
      <c r="D1479" s="1" t="s">
        <v>1857</v>
      </c>
      <c r="E1479" s="1" t="s">
        <v>36626</v>
      </c>
      <c r="F1479" s="1" t="s">
        <v>22691</v>
      </c>
      <c r="G1479" s="14">
        <v>91944401690</v>
      </c>
      <c r="H1479" s="1" t="s">
        <v>8</v>
      </c>
      <c r="I1479" s="1" t="s">
        <v>9</v>
      </c>
      <c r="J1479" s="1" t="s">
        <v>24</v>
      </c>
      <c r="K1479" s="3" t="s">
        <v>42</v>
      </c>
      <c r="L1479" s="1" t="s">
        <v>24</v>
      </c>
      <c r="M1479" s="3" t="s">
        <v>27</v>
      </c>
      <c r="N1479" s="3" t="s">
        <v>47339</v>
      </c>
      <c r="O1479" s="3" t="s">
        <v>47349</v>
      </c>
      <c r="P1479" s="3" t="s">
        <v>24</v>
      </c>
      <c r="Q1479" s="3" t="s">
        <v>171</v>
      </c>
      <c r="R1479" s="3" t="s">
        <v>24</v>
      </c>
      <c r="S1479" s="3"/>
      <c r="T1479" s="3"/>
      <c r="U1479" s="3"/>
      <c r="V1479" s="3"/>
      <c r="W1479" s="3"/>
      <c r="X1479" s="3"/>
      <c r="Y1479" s="3"/>
      <c r="Z1479" s="1"/>
      <c r="AA1479" s="1" t="s">
        <v>16</v>
      </c>
      <c r="AB1479" s="3" t="s">
        <v>12</v>
      </c>
      <c r="AC1479" s="23" t="s">
        <v>37782</v>
      </c>
      <c r="AD1479" s="23" t="s">
        <v>39645</v>
      </c>
      <c r="AE1479" t="s">
        <v>35402</v>
      </c>
    </row>
    <row r="1480" spans="1:31" ht="14.25" customHeight="1">
      <c r="A1480" s="1">
        <v>1479</v>
      </c>
      <c r="B1480" s="1" t="s">
        <v>54</v>
      </c>
      <c r="C1480" s="1" t="s">
        <v>3817</v>
      </c>
      <c r="D1480" s="1" t="s">
        <v>3818</v>
      </c>
      <c r="E1480" s="1" t="s">
        <v>78</v>
      </c>
      <c r="F1480" s="1" t="s">
        <v>22692</v>
      </c>
      <c r="G1480" s="14">
        <v>9194449919</v>
      </c>
      <c r="H1480" s="1" t="s">
        <v>15</v>
      </c>
      <c r="I1480" s="1" t="s">
        <v>62</v>
      </c>
      <c r="J1480" s="1" t="s">
        <v>24</v>
      </c>
      <c r="K1480" s="3" t="s">
        <v>171</v>
      </c>
      <c r="L1480" s="1" t="s">
        <v>24</v>
      </c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1"/>
      <c r="AA1480" s="1" t="s">
        <v>16</v>
      </c>
      <c r="AB1480" s="3" t="s">
        <v>12</v>
      </c>
      <c r="AC1480" s="23" t="s">
        <v>37782</v>
      </c>
      <c r="AD1480" s="23" t="s">
        <v>39646</v>
      </c>
      <c r="AE1480" t="s">
        <v>35408</v>
      </c>
    </row>
    <row r="1481" spans="1:31" ht="14.25" customHeight="1">
      <c r="A1481" s="1">
        <v>1480</v>
      </c>
      <c r="B1481" s="9" t="s">
        <v>6</v>
      </c>
      <c r="C1481" s="1" t="s">
        <v>3819</v>
      </c>
      <c r="D1481" s="1" t="s">
        <v>3820</v>
      </c>
      <c r="E1481" s="1" t="s">
        <v>40</v>
      </c>
      <c r="F1481" s="1" t="s">
        <v>22693</v>
      </c>
      <c r="G1481" s="14">
        <v>919446466644</v>
      </c>
      <c r="H1481" s="1" t="s">
        <v>8</v>
      </c>
      <c r="I1481" s="1" t="s">
        <v>9</v>
      </c>
      <c r="J1481" s="1" t="s">
        <v>24</v>
      </c>
      <c r="K1481" s="3" t="s">
        <v>27</v>
      </c>
      <c r="L1481" s="1" t="s">
        <v>24</v>
      </c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1"/>
      <c r="AA1481" s="1" t="s">
        <v>16</v>
      </c>
      <c r="AB1481" s="3" t="s">
        <v>12</v>
      </c>
      <c r="AC1481" s="23" t="s">
        <v>37782</v>
      </c>
      <c r="AD1481" s="23" t="s">
        <v>39647</v>
      </c>
      <c r="AE1481" t="s">
        <v>35402</v>
      </c>
    </row>
    <row r="1482" spans="1:31" ht="14.25" customHeight="1">
      <c r="A1482" s="1">
        <v>1481</v>
      </c>
      <c r="B1482" s="1" t="s">
        <v>54</v>
      </c>
      <c r="C1482" s="1" t="s">
        <v>3838</v>
      </c>
      <c r="D1482" s="1" t="s">
        <v>11844</v>
      </c>
      <c r="E1482" s="1" t="s">
        <v>36627</v>
      </c>
      <c r="F1482" s="1" t="s">
        <v>22700</v>
      </c>
      <c r="G1482" s="14">
        <v>919964404946</v>
      </c>
      <c r="H1482" s="1" t="s">
        <v>20</v>
      </c>
      <c r="I1482" s="1" t="s">
        <v>9</v>
      </c>
      <c r="J1482" s="1" t="s">
        <v>24</v>
      </c>
      <c r="K1482" s="3" t="s">
        <v>27</v>
      </c>
      <c r="L1482" s="1" t="s">
        <v>24</v>
      </c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1"/>
      <c r="AA1482" s="1" t="s">
        <v>16</v>
      </c>
      <c r="AB1482" s="3" t="s">
        <v>12</v>
      </c>
      <c r="AC1482" s="23" t="s">
        <v>37782</v>
      </c>
      <c r="AD1482" s="23" t="s">
        <v>39648</v>
      </c>
      <c r="AE1482" t="s">
        <v>35402</v>
      </c>
    </row>
    <row r="1483" spans="1:31" ht="14.25" customHeight="1">
      <c r="A1483" s="1">
        <v>1482</v>
      </c>
      <c r="B1483" s="9" t="s">
        <v>6</v>
      </c>
      <c r="C1483" s="1" t="s">
        <v>3839</v>
      </c>
      <c r="D1483" s="1" t="s">
        <v>3176</v>
      </c>
      <c r="E1483" s="1" t="s">
        <v>139</v>
      </c>
      <c r="F1483" s="1" t="s">
        <v>22701</v>
      </c>
      <c r="G1483" s="14">
        <v>919444991996</v>
      </c>
      <c r="H1483" s="1" t="s">
        <v>8</v>
      </c>
      <c r="I1483" s="1" t="s">
        <v>41</v>
      </c>
      <c r="J1483" s="1" t="s">
        <v>24</v>
      </c>
      <c r="K1483" s="3" t="s">
        <v>27</v>
      </c>
      <c r="L1483" s="1" t="s">
        <v>24</v>
      </c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1"/>
      <c r="AA1483" s="1" t="s">
        <v>16</v>
      </c>
      <c r="AB1483" s="3" t="s">
        <v>12</v>
      </c>
      <c r="AC1483" s="23" t="s">
        <v>37782</v>
      </c>
      <c r="AD1483" s="23" t="s">
        <v>39649</v>
      </c>
      <c r="AE1483" t="s">
        <v>35402</v>
      </c>
    </row>
    <row r="1484" spans="1:31" ht="14.25" customHeight="1">
      <c r="A1484" s="1">
        <v>1483</v>
      </c>
      <c r="B1484" s="9" t="s">
        <v>6</v>
      </c>
      <c r="C1484" s="1" t="s">
        <v>3844</v>
      </c>
      <c r="D1484" s="1" t="s">
        <v>3845</v>
      </c>
      <c r="E1484" s="1" t="s">
        <v>558</v>
      </c>
      <c r="F1484" s="1" t="s">
        <v>22704</v>
      </c>
      <c r="G1484" s="14">
        <v>91966464404</v>
      </c>
      <c r="H1484" s="1" t="s">
        <v>8</v>
      </c>
      <c r="I1484" s="1" t="s">
        <v>9</v>
      </c>
      <c r="J1484" s="1" t="s">
        <v>24</v>
      </c>
      <c r="K1484" s="3" t="s">
        <v>27</v>
      </c>
      <c r="L1484" s="1" t="s">
        <v>24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1"/>
      <c r="AA1484" s="1" t="s">
        <v>16</v>
      </c>
      <c r="AB1484" s="3" t="s">
        <v>12</v>
      </c>
      <c r="AC1484" s="23" t="s">
        <v>37782</v>
      </c>
      <c r="AD1484" s="23" t="s">
        <v>39650</v>
      </c>
      <c r="AE1484" t="s">
        <v>35402</v>
      </c>
    </row>
    <row r="1485" spans="1:31" ht="14.25" customHeight="1">
      <c r="A1485" s="1">
        <v>1484</v>
      </c>
      <c r="B1485" s="9" t="s">
        <v>6</v>
      </c>
      <c r="C1485" s="1" t="s">
        <v>3850</v>
      </c>
      <c r="D1485" s="1" t="s">
        <v>3851</v>
      </c>
      <c r="E1485" s="1" t="s">
        <v>3852</v>
      </c>
      <c r="F1485" s="1" t="s">
        <v>33734</v>
      </c>
      <c r="G1485" s="14">
        <v>919444604166</v>
      </c>
      <c r="H1485" s="1" t="s">
        <v>8</v>
      </c>
      <c r="I1485" s="1" t="s">
        <v>9</v>
      </c>
      <c r="J1485" s="1" t="s">
        <v>24</v>
      </c>
      <c r="K1485" s="3" t="s">
        <v>178</v>
      </c>
      <c r="L1485" s="1" t="s">
        <v>24</v>
      </c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1"/>
      <c r="AA1485" s="1" t="s">
        <v>16</v>
      </c>
      <c r="AB1485" s="3" t="s">
        <v>12</v>
      </c>
      <c r="AC1485" s="23" t="s">
        <v>37782</v>
      </c>
      <c r="AD1485" s="23" t="s">
        <v>39651</v>
      </c>
      <c r="AE1485" t="s">
        <v>35407</v>
      </c>
    </row>
    <row r="1486" spans="1:31" ht="14.25" customHeight="1">
      <c r="A1486" s="1">
        <v>1485</v>
      </c>
      <c r="B1486" s="9" t="s">
        <v>6</v>
      </c>
      <c r="C1486" s="1" t="s">
        <v>3854</v>
      </c>
      <c r="D1486" s="1" t="s">
        <v>1506</v>
      </c>
      <c r="E1486" s="1" t="s">
        <v>139</v>
      </c>
      <c r="F1486" s="1" t="s">
        <v>33735</v>
      </c>
      <c r="G1486" s="14">
        <v>919644994</v>
      </c>
      <c r="H1486" s="1" t="s">
        <v>8</v>
      </c>
      <c r="I1486" s="1" t="s">
        <v>33</v>
      </c>
      <c r="J1486" s="1" t="s">
        <v>24</v>
      </c>
      <c r="K1486" s="3" t="s">
        <v>178</v>
      </c>
      <c r="L1486" s="1" t="s">
        <v>24</v>
      </c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1"/>
      <c r="AA1486" s="1" t="s">
        <v>16</v>
      </c>
      <c r="AB1486" s="3" t="s">
        <v>12</v>
      </c>
      <c r="AC1486" s="23" t="s">
        <v>37782</v>
      </c>
      <c r="AD1486" s="23" t="s">
        <v>39652</v>
      </c>
      <c r="AE1486" t="s">
        <v>35407</v>
      </c>
    </row>
    <row r="1487" spans="1:31" ht="14.25" customHeight="1">
      <c r="A1487" s="1">
        <v>1486</v>
      </c>
      <c r="B1487" s="1" t="s">
        <v>54</v>
      </c>
      <c r="C1487" s="1" t="s">
        <v>3863</v>
      </c>
      <c r="D1487" s="1" t="s">
        <v>1302</v>
      </c>
      <c r="E1487" s="1" t="s">
        <v>40</v>
      </c>
      <c r="F1487" s="1" t="s">
        <v>22710</v>
      </c>
      <c r="G1487" s="14">
        <v>91994649460</v>
      </c>
      <c r="H1487" s="1" t="s">
        <v>20</v>
      </c>
      <c r="I1487" s="1" t="s">
        <v>9</v>
      </c>
      <c r="J1487" s="1" t="s">
        <v>24</v>
      </c>
      <c r="K1487" s="3" t="s">
        <v>171</v>
      </c>
      <c r="L1487" s="1" t="s">
        <v>24</v>
      </c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1"/>
      <c r="AA1487" s="1" t="s">
        <v>16</v>
      </c>
      <c r="AB1487" s="3" t="s">
        <v>12</v>
      </c>
      <c r="AC1487" s="23" t="s">
        <v>37782</v>
      </c>
      <c r="AD1487" s="23" t="s">
        <v>39653</v>
      </c>
      <c r="AE1487" t="s">
        <v>35402</v>
      </c>
    </row>
    <row r="1488" spans="1:31" ht="14.25" customHeight="1">
      <c r="A1488" s="1">
        <v>1487</v>
      </c>
      <c r="B1488" s="9" t="s">
        <v>6</v>
      </c>
      <c r="C1488" s="1" t="s">
        <v>3871</v>
      </c>
      <c r="D1488" s="1" t="s">
        <v>2057</v>
      </c>
      <c r="E1488" s="1" t="s">
        <v>139</v>
      </c>
      <c r="F1488" s="1" t="s">
        <v>22712</v>
      </c>
      <c r="G1488" s="14">
        <v>9194946699</v>
      </c>
      <c r="H1488" s="1" t="s">
        <v>8</v>
      </c>
      <c r="I1488" s="1" t="s">
        <v>9</v>
      </c>
      <c r="J1488" s="1" t="s">
        <v>24</v>
      </c>
      <c r="K1488" s="3" t="s">
        <v>27</v>
      </c>
      <c r="L1488" s="1" t="s">
        <v>24</v>
      </c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1"/>
      <c r="AA1488" s="1" t="s">
        <v>16</v>
      </c>
      <c r="AB1488" s="3" t="s">
        <v>12</v>
      </c>
      <c r="AC1488" s="23" t="s">
        <v>37782</v>
      </c>
      <c r="AD1488" s="23" t="s">
        <v>39654</v>
      </c>
      <c r="AE1488" t="s">
        <v>35402</v>
      </c>
    </row>
    <row r="1489" spans="1:31" ht="14.25" customHeight="1">
      <c r="A1489" s="1">
        <v>1488</v>
      </c>
      <c r="B1489" s="9" t="s">
        <v>6</v>
      </c>
      <c r="C1489" s="1" t="s">
        <v>3878</v>
      </c>
      <c r="D1489" s="1" t="s">
        <v>286</v>
      </c>
      <c r="E1489" s="1" t="s">
        <v>287</v>
      </c>
      <c r="F1489" s="1" t="s">
        <v>31501</v>
      </c>
      <c r="G1489" s="14">
        <v>919919411444</v>
      </c>
      <c r="H1489" s="1" t="s">
        <v>15</v>
      </c>
      <c r="I1489" s="1" t="s">
        <v>62</v>
      </c>
      <c r="J1489" s="1" t="s">
        <v>24</v>
      </c>
      <c r="K1489" s="3" t="s">
        <v>178</v>
      </c>
      <c r="L1489" s="1" t="s">
        <v>24</v>
      </c>
      <c r="M1489" s="3" t="s">
        <v>171</v>
      </c>
      <c r="N1489" s="3" t="s">
        <v>47339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1"/>
      <c r="AA1489" s="1" t="s">
        <v>16</v>
      </c>
      <c r="AB1489" s="3" t="s">
        <v>12</v>
      </c>
      <c r="AC1489" s="23" t="s">
        <v>37782</v>
      </c>
      <c r="AD1489" s="23" t="s">
        <v>39655</v>
      </c>
      <c r="AE1489" t="s">
        <v>35408</v>
      </c>
    </row>
    <row r="1490" spans="1:31" ht="14.25" customHeight="1">
      <c r="A1490" s="1">
        <v>1489</v>
      </c>
      <c r="B1490" s="9" t="s">
        <v>6</v>
      </c>
      <c r="C1490" s="1" t="s">
        <v>3891</v>
      </c>
      <c r="D1490" s="1" t="s">
        <v>2921</v>
      </c>
      <c r="E1490" s="1" t="s">
        <v>4627</v>
      </c>
      <c r="F1490" s="1" t="s">
        <v>20901</v>
      </c>
      <c r="G1490" s="14">
        <v>91994666441</v>
      </c>
      <c r="H1490" s="1" t="s">
        <v>8</v>
      </c>
      <c r="I1490" s="1" t="s">
        <v>62</v>
      </c>
      <c r="J1490" s="1" t="s">
        <v>24</v>
      </c>
      <c r="K1490" s="3" t="s">
        <v>27</v>
      </c>
      <c r="L1490" s="1" t="s">
        <v>24</v>
      </c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1"/>
      <c r="AA1490" s="1" t="s">
        <v>16</v>
      </c>
      <c r="AB1490" s="3" t="s">
        <v>12</v>
      </c>
      <c r="AC1490" s="23" t="s">
        <v>37782</v>
      </c>
      <c r="AD1490" s="23" t="s">
        <v>39656</v>
      </c>
      <c r="AE1490" t="s">
        <v>35408</v>
      </c>
    </row>
    <row r="1491" spans="1:31" ht="14.25" customHeight="1">
      <c r="A1491" s="1">
        <v>1490</v>
      </c>
      <c r="B1491" s="1" t="s">
        <v>54</v>
      </c>
      <c r="C1491" s="1" t="s">
        <v>3904</v>
      </c>
      <c r="D1491" s="1" t="s">
        <v>4852</v>
      </c>
      <c r="E1491" s="1" t="s">
        <v>724</v>
      </c>
      <c r="F1491" s="1" t="s">
        <v>22728</v>
      </c>
      <c r="G1491" s="14">
        <v>919994969094</v>
      </c>
      <c r="H1491" s="1" t="s">
        <v>8</v>
      </c>
      <c r="I1491" s="1" t="s">
        <v>9</v>
      </c>
      <c r="J1491" s="1" t="s">
        <v>24</v>
      </c>
      <c r="K1491" s="3" t="s">
        <v>17</v>
      </c>
      <c r="L1491" s="1" t="s">
        <v>24</v>
      </c>
      <c r="M1491" s="4" t="s">
        <v>42</v>
      </c>
      <c r="N1491" s="3" t="s">
        <v>47339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1"/>
      <c r="AA1491" s="1" t="s">
        <v>16</v>
      </c>
      <c r="AB1491" s="3" t="s">
        <v>12</v>
      </c>
      <c r="AC1491" s="23" t="s">
        <v>37782</v>
      </c>
      <c r="AD1491" s="23" t="s">
        <v>39657</v>
      </c>
      <c r="AE1491" t="s">
        <v>35407</v>
      </c>
    </row>
    <row r="1492" spans="1:31" ht="14.25" customHeight="1">
      <c r="A1492" s="1">
        <v>1491</v>
      </c>
      <c r="B1492" s="1" t="s">
        <v>54</v>
      </c>
      <c r="C1492" s="1" t="s">
        <v>3906</v>
      </c>
      <c r="D1492" s="1" t="s">
        <v>16414</v>
      </c>
      <c r="E1492" s="1" t="s">
        <v>9433</v>
      </c>
      <c r="F1492" s="1" t="s">
        <v>22730</v>
      </c>
      <c r="G1492" s="14">
        <v>919446600406</v>
      </c>
      <c r="H1492" s="1" t="s">
        <v>20</v>
      </c>
      <c r="I1492" s="1" t="s">
        <v>41</v>
      </c>
      <c r="J1492" s="1" t="s">
        <v>24</v>
      </c>
      <c r="K1492" s="3" t="s">
        <v>63</v>
      </c>
      <c r="L1492" s="1" t="s">
        <v>24</v>
      </c>
      <c r="M1492" s="3" t="s">
        <v>213</v>
      </c>
      <c r="N1492" s="3" t="s">
        <v>47339</v>
      </c>
      <c r="O1492" s="3" t="s">
        <v>17</v>
      </c>
      <c r="P1492" s="3" t="s">
        <v>24</v>
      </c>
      <c r="Q1492" s="3" t="s">
        <v>42</v>
      </c>
      <c r="R1492" s="3" t="s">
        <v>24</v>
      </c>
      <c r="S1492" s="3" t="s">
        <v>27</v>
      </c>
      <c r="T1492" s="3" t="s">
        <v>24</v>
      </c>
      <c r="U1492" s="3" t="s">
        <v>117</v>
      </c>
      <c r="V1492" s="3" t="s">
        <v>24</v>
      </c>
      <c r="W1492" s="3" t="s">
        <v>178</v>
      </c>
      <c r="X1492" s="3" t="s">
        <v>24</v>
      </c>
      <c r="Y1492" s="3" t="s">
        <v>171</v>
      </c>
      <c r="Z1492" s="1" t="s">
        <v>24</v>
      </c>
      <c r="AA1492" s="1" t="s">
        <v>16</v>
      </c>
      <c r="AB1492" s="3" t="s">
        <v>12</v>
      </c>
      <c r="AC1492" s="23" t="s">
        <v>37782</v>
      </c>
      <c r="AD1492" s="23" t="s">
        <v>39658</v>
      </c>
      <c r="AE1492" t="s">
        <v>35405</v>
      </c>
    </row>
    <row r="1493" spans="1:31" ht="14.25" customHeight="1">
      <c r="A1493" s="1">
        <v>1492</v>
      </c>
      <c r="B1493" s="1" t="s">
        <v>54</v>
      </c>
      <c r="C1493" s="1" t="s">
        <v>3919</v>
      </c>
      <c r="D1493" s="1" t="s">
        <v>1111</v>
      </c>
      <c r="E1493" s="1" t="s">
        <v>36628</v>
      </c>
      <c r="F1493" s="1" t="s">
        <v>22733</v>
      </c>
      <c r="G1493" s="14">
        <v>9194460099</v>
      </c>
      <c r="H1493" s="1" t="s">
        <v>20</v>
      </c>
      <c r="I1493" s="1" t="s">
        <v>9</v>
      </c>
      <c r="J1493" s="1" t="s">
        <v>24</v>
      </c>
      <c r="K1493" s="3" t="s">
        <v>178</v>
      </c>
      <c r="L1493" s="1" t="s">
        <v>24</v>
      </c>
      <c r="M1493" s="3" t="s">
        <v>171</v>
      </c>
      <c r="N1493" s="3" t="s">
        <v>47339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1"/>
      <c r="AA1493" s="1" t="s">
        <v>16</v>
      </c>
      <c r="AB1493" s="3" t="s">
        <v>12</v>
      </c>
      <c r="AC1493" s="23" t="s">
        <v>37782</v>
      </c>
      <c r="AD1493" s="23" t="s">
        <v>39659</v>
      </c>
      <c r="AE1493" t="s">
        <v>35408</v>
      </c>
    </row>
    <row r="1494" spans="1:31" ht="14.25" customHeight="1">
      <c r="A1494" s="1">
        <v>1493</v>
      </c>
      <c r="B1494" s="9" t="s">
        <v>6</v>
      </c>
      <c r="C1494" s="1" t="s">
        <v>3941</v>
      </c>
      <c r="D1494" s="1" t="s">
        <v>39</v>
      </c>
      <c r="E1494" s="1" t="s">
        <v>3942</v>
      </c>
      <c r="F1494" s="1" t="s">
        <v>22744</v>
      </c>
      <c r="G1494" s="14">
        <v>919446999499</v>
      </c>
      <c r="H1494" s="1" t="s">
        <v>20</v>
      </c>
      <c r="I1494" s="1" t="s">
        <v>9</v>
      </c>
      <c r="J1494" s="1" t="s">
        <v>24</v>
      </c>
      <c r="K1494" s="3" t="s">
        <v>27</v>
      </c>
      <c r="L1494" s="1" t="s">
        <v>24</v>
      </c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1"/>
      <c r="AA1494" s="1" t="s">
        <v>16</v>
      </c>
      <c r="AB1494" s="3" t="s">
        <v>12</v>
      </c>
      <c r="AC1494" s="23" t="s">
        <v>37782</v>
      </c>
      <c r="AD1494" s="23" t="s">
        <v>39660</v>
      </c>
      <c r="AE1494" t="s">
        <v>35405</v>
      </c>
    </row>
    <row r="1495" spans="1:31" ht="14.25" customHeight="1">
      <c r="A1495" s="1">
        <v>1494</v>
      </c>
      <c r="B1495" s="1" t="s">
        <v>54</v>
      </c>
      <c r="C1495" s="1" t="s">
        <v>3957</v>
      </c>
      <c r="D1495" s="1" t="s">
        <v>463</v>
      </c>
      <c r="E1495" s="1" t="s">
        <v>40</v>
      </c>
      <c r="F1495" s="1" t="s">
        <v>22752</v>
      </c>
      <c r="G1495" s="14">
        <v>9199999466</v>
      </c>
      <c r="H1495" s="1" t="s">
        <v>15</v>
      </c>
      <c r="I1495" s="1" t="s">
        <v>9</v>
      </c>
      <c r="J1495" s="1" t="s">
        <v>24</v>
      </c>
      <c r="K1495" s="3" t="s">
        <v>171</v>
      </c>
      <c r="L1495" s="1" t="s">
        <v>24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1"/>
      <c r="AA1495" s="1" t="s">
        <v>16</v>
      </c>
      <c r="AB1495" s="3" t="s">
        <v>12</v>
      </c>
      <c r="AC1495" s="23" t="s">
        <v>37782</v>
      </c>
      <c r="AD1495" s="23" t="s">
        <v>39661</v>
      </c>
      <c r="AE1495" t="s">
        <v>35407</v>
      </c>
    </row>
    <row r="1496" spans="1:31" ht="14.25" customHeight="1">
      <c r="A1496" s="1">
        <v>1495</v>
      </c>
      <c r="B1496" s="9" t="s">
        <v>6</v>
      </c>
      <c r="C1496" s="1" t="s">
        <v>3992</v>
      </c>
      <c r="D1496" s="1" t="s">
        <v>546</v>
      </c>
      <c r="E1496" s="1" t="s">
        <v>824</v>
      </c>
      <c r="F1496" s="1" t="s">
        <v>22769</v>
      </c>
      <c r="G1496" s="14">
        <v>919444690004</v>
      </c>
      <c r="H1496" s="1" t="s">
        <v>20</v>
      </c>
      <c r="I1496" s="1" t="s">
        <v>9</v>
      </c>
      <c r="J1496" s="1" t="s">
        <v>24</v>
      </c>
      <c r="K1496" s="3" t="s">
        <v>27</v>
      </c>
      <c r="L1496" s="1" t="s">
        <v>24</v>
      </c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1"/>
      <c r="AA1496" s="1" t="s">
        <v>16</v>
      </c>
      <c r="AB1496" s="3" t="s">
        <v>12</v>
      </c>
      <c r="AC1496" s="23" t="s">
        <v>37782</v>
      </c>
      <c r="AD1496" s="23" t="s">
        <v>39662</v>
      </c>
      <c r="AE1496" t="s">
        <v>35405</v>
      </c>
    </row>
    <row r="1497" spans="1:31" ht="14.25" customHeight="1">
      <c r="A1497" s="1">
        <v>1496</v>
      </c>
      <c r="B1497" s="1" t="s">
        <v>54</v>
      </c>
      <c r="C1497" s="1" t="s">
        <v>4011</v>
      </c>
      <c r="D1497" s="1" t="s">
        <v>1457</v>
      </c>
      <c r="E1497" s="1" t="s">
        <v>139</v>
      </c>
      <c r="F1497" s="1" t="s">
        <v>22781</v>
      </c>
      <c r="G1497" s="14">
        <v>91914961699</v>
      </c>
      <c r="H1497" s="1" t="s">
        <v>8</v>
      </c>
      <c r="I1497" s="1" t="s">
        <v>9</v>
      </c>
      <c r="J1497" s="1" t="s">
        <v>24</v>
      </c>
      <c r="K1497" s="3" t="s">
        <v>17</v>
      </c>
      <c r="L1497" s="1" t="s">
        <v>24</v>
      </c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1"/>
      <c r="AA1497" s="1" t="s">
        <v>11</v>
      </c>
      <c r="AB1497" s="3" t="s">
        <v>538</v>
      </c>
      <c r="AC1497" s="23" t="s">
        <v>37782</v>
      </c>
      <c r="AD1497" s="23" t="s">
        <v>39663</v>
      </c>
      <c r="AE1497" t="s">
        <v>35407</v>
      </c>
    </row>
    <row r="1498" spans="1:31" ht="14.25" customHeight="1">
      <c r="A1498" s="1">
        <v>1497</v>
      </c>
      <c r="B1498" s="1" t="s">
        <v>54</v>
      </c>
      <c r="C1498" s="1" t="s">
        <v>4013</v>
      </c>
      <c r="D1498" s="1" t="s">
        <v>52</v>
      </c>
      <c r="E1498" s="1" t="s">
        <v>270</v>
      </c>
      <c r="F1498" s="1" t="s">
        <v>22782</v>
      </c>
      <c r="G1498" s="14">
        <v>919446199444</v>
      </c>
      <c r="H1498" s="1" t="s">
        <v>8</v>
      </c>
      <c r="I1498" s="1" t="s">
        <v>9</v>
      </c>
      <c r="J1498" s="1" t="s">
        <v>24</v>
      </c>
      <c r="K1498" s="3" t="s">
        <v>63</v>
      </c>
      <c r="L1498" s="1" t="s">
        <v>24</v>
      </c>
      <c r="M1498" s="3" t="s">
        <v>213</v>
      </c>
      <c r="N1498" s="3" t="s">
        <v>47339</v>
      </c>
      <c r="O1498" s="3" t="s">
        <v>17</v>
      </c>
      <c r="P1498" s="3" t="s">
        <v>24</v>
      </c>
      <c r="Q1498" s="3" t="s">
        <v>42</v>
      </c>
      <c r="R1498" s="3" t="s">
        <v>24</v>
      </c>
      <c r="S1498" s="3" t="s">
        <v>27</v>
      </c>
      <c r="T1498" s="3" t="s">
        <v>24</v>
      </c>
      <c r="U1498" s="3" t="s">
        <v>117</v>
      </c>
      <c r="V1498" s="3" t="s">
        <v>24</v>
      </c>
      <c r="W1498" s="3" t="s">
        <v>178</v>
      </c>
      <c r="X1498" s="3" t="s">
        <v>24</v>
      </c>
      <c r="Y1498" s="3" t="s">
        <v>171</v>
      </c>
      <c r="Z1498" s="1" t="s">
        <v>24</v>
      </c>
      <c r="AA1498" s="1" t="s">
        <v>16</v>
      </c>
      <c r="AB1498" s="3" t="s">
        <v>12</v>
      </c>
      <c r="AC1498" s="23" t="s">
        <v>37782</v>
      </c>
      <c r="AD1498" s="23" t="s">
        <v>39664</v>
      </c>
      <c r="AE1498" t="s">
        <v>35408</v>
      </c>
    </row>
    <row r="1499" spans="1:31" ht="14.25" customHeight="1">
      <c r="A1499" s="1">
        <v>1498</v>
      </c>
      <c r="B1499" s="1" t="s">
        <v>54</v>
      </c>
      <c r="C1499" s="1" t="s">
        <v>4017</v>
      </c>
      <c r="D1499" s="1" t="s">
        <v>3457</v>
      </c>
      <c r="E1499" s="1" t="s">
        <v>139</v>
      </c>
      <c r="F1499" s="1" t="s">
        <v>31517</v>
      </c>
      <c r="G1499" s="14">
        <v>916969991119</v>
      </c>
      <c r="H1499" s="1" t="s">
        <v>8</v>
      </c>
      <c r="I1499" s="1" t="s">
        <v>33</v>
      </c>
      <c r="J1499" s="1" t="s">
        <v>24</v>
      </c>
      <c r="K1499" s="3" t="s">
        <v>27</v>
      </c>
      <c r="L1499" s="1" t="s">
        <v>24</v>
      </c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1"/>
      <c r="AA1499" s="1" t="s">
        <v>16</v>
      </c>
      <c r="AB1499" s="3" t="s">
        <v>12</v>
      </c>
      <c r="AC1499" s="23" t="s">
        <v>37782</v>
      </c>
      <c r="AD1499" s="23" t="s">
        <v>39665</v>
      </c>
      <c r="AE1499" t="s">
        <v>35405</v>
      </c>
    </row>
    <row r="1500" spans="1:31" ht="14.25" customHeight="1">
      <c r="A1500" s="1">
        <v>1499</v>
      </c>
      <c r="B1500" s="1" t="s">
        <v>54</v>
      </c>
      <c r="C1500" s="1" t="s">
        <v>4024</v>
      </c>
      <c r="D1500" s="1" t="s">
        <v>1322</v>
      </c>
      <c r="E1500" s="1" t="s">
        <v>139</v>
      </c>
      <c r="F1500" s="1" t="s">
        <v>22784</v>
      </c>
      <c r="G1500" s="14">
        <v>919946646060</v>
      </c>
      <c r="H1500" s="1" t="s">
        <v>20</v>
      </c>
      <c r="I1500" s="1" t="s">
        <v>9</v>
      </c>
      <c r="J1500" s="1" t="s">
        <v>24</v>
      </c>
      <c r="K1500" s="3" t="s">
        <v>63</v>
      </c>
      <c r="L1500" s="1" t="s">
        <v>24</v>
      </c>
      <c r="M1500" s="3" t="s">
        <v>213</v>
      </c>
      <c r="N1500" s="3" t="s">
        <v>47339</v>
      </c>
      <c r="O1500" s="3" t="s">
        <v>17</v>
      </c>
      <c r="P1500" s="3" t="s">
        <v>24</v>
      </c>
      <c r="Q1500" s="3" t="s">
        <v>42</v>
      </c>
      <c r="R1500" s="3" t="s">
        <v>24</v>
      </c>
      <c r="S1500" s="3" t="s">
        <v>27</v>
      </c>
      <c r="T1500" s="3" t="s">
        <v>24</v>
      </c>
      <c r="U1500" s="3" t="s">
        <v>117</v>
      </c>
      <c r="V1500" s="3" t="s">
        <v>24</v>
      </c>
      <c r="W1500" s="3" t="s">
        <v>178</v>
      </c>
      <c r="X1500" s="3" t="s">
        <v>24</v>
      </c>
      <c r="Y1500" s="3" t="s">
        <v>171</v>
      </c>
      <c r="Z1500" s="1" t="s">
        <v>24</v>
      </c>
      <c r="AA1500" s="1" t="s">
        <v>16</v>
      </c>
      <c r="AB1500" s="3" t="s">
        <v>12</v>
      </c>
      <c r="AC1500" s="23" t="s">
        <v>37782</v>
      </c>
      <c r="AD1500" s="23" t="s">
        <v>39666</v>
      </c>
      <c r="AE1500" t="s">
        <v>35405</v>
      </c>
    </row>
    <row r="1501" spans="1:31" ht="14.25" customHeight="1">
      <c r="A1501" s="1">
        <v>1500</v>
      </c>
      <c r="B1501" s="9" t="s">
        <v>6</v>
      </c>
      <c r="C1501" s="1" t="s">
        <v>4039</v>
      </c>
      <c r="D1501" s="1" t="s">
        <v>4040</v>
      </c>
      <c r="E1501" s="1" t="s">
        <v>576</v>
      </c>
      <c r="F1501" s="1" t="s">
        <v>33751</v>
      </c>
      <c r="G1501" s="14">
        <v>9161449449904</v>
      </c>
      <c r="H1501" s="1" t="s">
        <v>8</v>
      </c>
      <c r="I1501" s="1" t="s">
        <v>41</v>
      </c>
      <c r="J1501" s="1" t="s">
        <v>24</v>
      </c>
      <c r="K1501" s="3" t="s">
        <v>27</v>
      </c>
      <c r="L1501" s="1" t="s">
        <v>24</v>
      </c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1"/>
      <c r="AA1501" s="1" t="s">
        <v>16</v>
      </c>
      <c r="AB1501" s="3" t="s">
        <v>12</v>
      </c>
      <c r="AC1501" s="23" t="s">
        <v>37782</v>
      </c>
      <c r="AD1501" s="23" t="s">
        <v>39667</v>
      </c>
      <c r="AE1501" t="s">
        <v>35407</v>
      </c>
    </row>
    <row r="1502" spans="1:31" ht="14.25" customHeight="1">
      <c r="A1502" s="1">
        <v>1501</v>
      </c>
      <c r="B1502" s="1" t="s">
        <v>54</v>
      </c>
      <c r="C1502" s="1" t="s">
        <v>4062</v>
      </c>
      <c r="D1502" s="1" t="s">
        <v>39</v>
      </c>
      <c r="E1502" s="1" t="s">
        <v>40</v>
      </c>
      <c r="F1502" s="1" t="s">
        <v>22802</v>
      </c>
      <c r="G1502" s="14">
        <v>919994944696</v>
      </c>
      <c r="H1502" s="1" t="s">
        <v>8</v>
      </c>
      <c r="I1502" s="1" t="s">
        <v>9</v>
      </c>
      <c r="J1502" s="1" t="s">
        <v>24</v>
      </c>
      <c r="K1502" s="3" t="s">
        <v>27</v>
      </c>
      <c r="L1502" s="1" t="s">
        <v>24</v>
      </c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1"/>
      <c r="AA1502" s="1" t="s">
        <v>16</v>
      </c>
      <c r="AB1502" s="3" t="s">
        <v>12</v>
      </c>
      <c r="AC1502" s="23" t="s">
        <v>37782</v>
      </c>
      <c r="AD1502" s="23" t="s">
        <v>39668</v>
      </c>
      <c r="AE1502" t="s">
        <v>35402</v>
      </c>
    </row>
    <row r="1503" spans="1:31" ht="14.25" customHeight="1">
      <c r="A1503" s="1">
        <v>1502</v>
      </c>
      <c r="B1503" s="1" t="s">
        <v>54</v>
      </c>
      <c r="C1503" s="1" t="s">
        <v>4068</v>
      </c>
      <c r="D1503" s="1" t="s">
        <v>35519</v>
      </c>
      <c r="E1503" s="1" t="s">
        <v>40</v>
      </c>
      <c r="F1503" s="1" t="s">
        <v>22807</v>
      </c>
      <c r="G1503" s="14">
        <v>919446641</v>
      </c>
      <c r="H1503" s="1" t="s">
        <v>8</v>
      </c>
      <c r="I1503" s="1" t="s">
        <v>9</v>
      </c>
      <c r="J1503" s="1" t="s">
        <v>24</v>
      </c>
      <c r="K1503" s="3" t="s">
        <v>27</v>
      </c>
      <c r="L1503" s="1" t="s">
        <v>24</v>
      </c>
      <c r="M1503" s="3" t="s">
        <v>178</v>
      </c>
      <c r="N1503" s="3" t="s">
        <v>47339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1"/>
      <c r="AA1503" s="1" t="s">
        <v>16</v>
      </c>
      <c r="AB1503" s="3" t="s">
        <v>12</v>
      </c>
      <c r="AC1503" s="23" t="s">
        <v>37782</v>
      </c>
      <c r="AD1503" s="23" t="s">
        <v>39669</v>
      </c>
      <c r="AE1503" t="s">
        <v>35408</v>
      </c>
    </row>
    <row r="1504" spans="1:31" ht="14.25" customHeight="1">
      <c r="A1504" s="1">
        <v>1503</v>
      </c>
      <c r="B1504" s="1" t="s">
        <v>54</v>
      </c>
      <c r="C1504" s="1" t="s">
        <v>4073</v>
      </c>
      <c r="D1504" s="1" t="s">
        <v>2472</v>
      </c>
      <c r="E1504" s="1" t="s">
        <v>139</v>
      </c>
      <c r="F1504" s="1" t="s">
        <v>22808</v>
      </c>
      <c r="G1504" s="14">
        <v>91909904949</v>
      </c>
      <c r="H1504" s="1" t="s">
        <v>15</v>
      </c>
      <c r="I1504" s="1" t="s">
        <v>9</v>
      </c>
      <c r="J1504" s="1" t="s">
        <v>24</v>
      </c>
      <c r="K1504" s="3" t="s">
        <v>17</v>
      </c>
      <c r="L1504" s="1" t="s">
        <v>24</v>
      </c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1"/>
      <c r="AA1504" s="1" t="s">
        <v>16</v>
      </c>
      <c r="AB1504" s="3" t="s">
        <v>12</v>
      </c>
      <c r="AC1504" s="23" t="s">
        <v>37782</v>
      </c>
      <c r="AD1504" s="23" t="s">
        <v>39670</v>
      </c>
      <c r="AE1504" t="s">
        <v>35407</v>
      </c>
    </row>
    <row r="1505" spans="1:31" ht="14.25" customHeight="1">
      <c r="A1505" s="1">
        <v>1504</v>
      </c>
      <c r="B1505" s="1" t="s">
        <v>54</v>
      </c>
      <c r="C1505" s="1" t="s">
        <v>4088</v>
      </c>
      <c r="D1505" s="1" t="s">
        <v>2609</v>
      </c>
      <c r="E1505" s="1" t="s">
        <v>139</v>
      </c>
      <c r="F1505" s="1" t="s">
        <v>22812</v>
      </c>
      <c r="G1505" s="14">
        <v>919444049069</v>
      </c>
      <c r="H1505" s="1" t="s">
        <v>20</v>
      </c>
      <c r="I1505" s="1" t="s">
        <v>9</v>
      </c>
      <c r="J1505" s="1" t="s">
        <v>24</v>
      </c>
      <c r="K1505" s="3" t="s">
        <v>171</v>
      </c>
      <c r="L1505" s="1" t="s">
        <v>24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1"/>
      <c r="AA1505" s="1" t="s">
        <v>16</v>
      </c>
      <c r="AB1505" s="3" t="s">
        <v>12</v>
      </c>
      <c r="AC1505" s="23" t="s">
        <v>37782</v>
      </c>
      <c r="AD1505" s="23" t="s">
        <v>39671</v>
      </c>
      <c r="AE1505" t="s">
        <v>35405</v>
      </c>
    </row>
    <row r="1506" spans="1:31" ht="14.25" customHeight="1">
      <c r="A1506" s="1">
        <v>1505</v>
      </c>
      <c r="B1506" s="9" t="s">
        <v>6</v>
      </c>
      <c r="C1506" s="1" t="s">
        <v>4108</v>
      </c>
      <c r="D1506" s="1" t="s">
        <v>3513</v>
      </c>
      <c r="E1506" s="1" t="s">
        <v>506</v>
      </c>
      <c r="F1506" s="1" t="s">
        <v>22822</v>
      </c>
      <c r="G1506" s="14">
        <v>919444441119</v>
      </c>
      <c r="H1506" s="1" t="s">
        <v>8</v>
      </c>
      <c r="I1506" s="1" t="s">
        <v>9</v>
      </c>
      <c r="J1506" s="1" t="s">
        <v>24</v>
      </c>
      <c r="K1506" s="3" t="s">
        <v>42</v>
      </c>
      <c r="L1506" s="1" t="s">
        <v>24</v>
      </c>
      <c r="M1506" s="3" t="s">
        <v>27</v>
      </c>
      <c r="N1506" s="3" t="s">
        <v>47339</v>
      </c>
      <c r="O1506" s="3" t="s">
        <v>117</v>
      </c>
      <c r="P1506" s="3" t="s">
        <v>24</v>
      </c>
      <c r="Q1506" s="3" t="s">
        <v>178</v>
      </c>
      <c r="R1506" s="3" t="s">
        <v>24</v>
      </c>
      <c r="S1506" s="3" t="s">
        <v>171</v>
      </c>
      <c r="T1506" s="3" t="s">
        <v>24</v>
      </c>
      <c r="U1506" s="3"/>
      <c r="V1506" s="3"/>
      <c r="W1506" s="3"/>
      <c r="X1506" s="3"/>
      <c r="Y1506" s="3"/>
      <c r="Z1506" s="1"/>
      <c r="AA1506" s="1" t="s">
        <v>16</v>
      </c>
      <c r="AB1506" s="3" t="s">
        <v>12</v>
      </c>
      <c r="AC1506" s="23" t="s">
        <v>37782</v>
      </c>
      <c r="AD1506" s="23" t="s">
        <v>39672</v>
      </c>
      <c r="AE1506" t="s">
        <v>35408</v>
      </c>
    </row>
    <row r="1507" spans="1:31" ht="14.25" customHeight="1">
      <c r="A1507" s="1">
        <v>1506</v>
      </c>
      <c r="B1507" s="1" t="s">
        <v>54</v>
      </c>
      <c r="C1507" s="1" t="s">
        <v>4114</v>
      </c>
      <c r="D1507" s="1" t="s">
        <v>10846</v>
      </c>
      <c r="E1507" s="1" t="s">
        <v>18618</v>
      </c>
      <c r="F1507" s="1" t="s">
        <v>22826</v>
      </c>
      <c r="G1507" s="14">
        <v>91960144110</v>
      </c>
      <c r="H1507" s="1" t="s">
        <v>8</v>
      </c>
      <c r="I1507" s="1" t="s">
        <v>41</v>
      </c>
      <c r="J1507" s="1" t="s">
        <v>24</v>
      </c>
      <c r="K1507" s="3" t="s">
        <v>27</v>
      </c>
      <c r="L1507" s="1" t="s">
        <v>24</v>
      </c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1"/>
      <c r="AA1507" s="1" t="s">
        <v>16</v>
      </c>
      <c r="AB1507" s="3" t="s">
        <v>12</v>
      </c>
      <c r="AC1507" s="23" t="s">
        <v>37782</v>
      </c>
      <c r="AD1507" s="23" t="s">
        <v>39673</v>
      </c>
      <c r="AE1507" t="s">
        <v>35407</v>
      </c>
    </row>
    <row r="1508" spans="1:31" ht="14.25" customHeight="1">
      <c r="A1508" s="1">
        <v>1507</v>
      </c>
      <c r="B1508" s="1" t="s">
        <v>54</v>
      </c>
      <c r="C1508" s="1" t="s">
        <v>4121</v>
      </c>
      <c r="D1508" s="1" t="s">
        <v>502</v>
      </c>
      <c r="E1508" s="1" t="s">
        <v>2215</v>
      </c>
      <c r="F1508" s="1" t="s">
        <v>22831</v>
      </c>
      <c r="G1508" s="14">
        <v>9194909900</v>
      </c>
      <c r="H1508" s="1" t="s">
        <v>15</v>
      </c>
      <c r="I1508" s="1" t="s">
        <v>9</v>
      </c>
      <c r="J1508" s="1" t="s">
        <v>24</v>
      </c>
      <c r="K1508" s="3" t="s">
        <v>42</v>
      </c>
      <c r="L1508" s="1" t="s">
        <v>24</v>
      </c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1"/>
      <c r="AA1508" s="1" t="s">
        <v>16</v>
      </c>
      <c r="AB1508" s="3" t="s">
        <v>12</v>
      </c>
      <c r="AC1508" s="23" t="s">
        <v>37782</v>
      </c>
      <c r="AD1508" s="23" t="s">
        <v>39674</v>
      </c>
      <c r="AE1508" t="s">
        <v>35402</v>
      </c>
    </row>
    <row r="1509" spans="1:31" ht="14.25" customHeight="1">
      <c r="A1509" s="1">
        <v>1508</v>
      </c>
      <c r="B1509" s="1" t="s">
        <v>54</v>
      </c>
      <c r="C1509" s="1" t="s">
        <v>4128</v>
      </c>
      <c r="D1509" s="1" t="s">
        <v>3722</v>
      </c>
      <c r="E1509" s="1" t="s">
        <v>90</v>
      </c>
      <c r="F1509" s="1" t="s">
        <v>33763</v>
      </c>
      <c r="G1509" s="14">
        <v>919444064000</v>
      </c>
      <c r="H1509" s="1" t="s">
        <v>8</v>
      </c>
      <c r="I1509" s="1" t="s">
        <v>9</v>
      </c>
      <c r="J1509" s="1" t="s">
        <v>24</v>
      </c>
      <c r="K1509" s="3" t="s">
        <v>178</v>
      </c>
      <c r="L1509" s="1" t="s">
        <v>24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1"/>
      <c r="AA1509" s="1" t="s">
        <v>16</v>
      </c>
      <c r="AB1509" s="3" t="s">
        <v>12</v>
      </c>
      <c r="AC1509" s="23" t="s">
        <v>37782</v>
      </c>
      <c r="AD1509" s="23" t="s">
        <v>39675</v>
      </c>
      <c r="AE1509" t="s">
        <v>35405</v>
      </c>
    </row>
    <row r="1510" spans="1:31" ht="14.25" customHeight="1">
      <c r="A1510" s="1">
        <v>1509</v>
      </c>
      <c r="B1510" s="1" t="s">
        <v>54</v>
      </c>
      <c r="C1510" s="1" t="s">
        <v>4133</v>
      </c>
      <c r="D1510" s="1" t="s">
        <v>1968</v>
      </c>
      <c r="E1510" s="1" t="s">
        <v>40</v>
      </c>
      <c r="F1510" s="1" t="s">
        <v>4134</v>
      </c>
      <c r="G1510" s="14">
        <v>919664441444</v>
      </c>
      <c r="H1510" s="1" t="s">
        <v>15</v>
      </c>
      <c r="I1510" s="1" t="s">
        <v>9</v>
      </c>
      <c r="J1510" s="1" t="s">
        <v>24</v>
      </c>
      <c r="K1510" s="3" t="s">
        <v>117</v>
      </c>
      <c r="L1510" s="1" t="s">
        <v>24</v>
      </c>
      <c r="M1510" s="3" t="s">
        <v>178</v>
      </c>
      <c r="N1510" s="3" t="s">
        <v>47339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1"/>
      <c r="AA1510" s="1" t="s">
        <v>16</v>
      </c>
      <c r="AB1510" s="3" t="s">
        <v>12</v>
      </c>
      <c r="AC1510" s="23" t="s">
        <v>37782</v>
      </c>
      <c r="AD1510" s="23" t="s">
        <v>39676</v>
      </c>
      <c r="AE1510" t="s">
        <v>35408</v>
      </c>
    </row>
    <row r="1511" spans="1:31" ht="14.25" customHeight="1">
      <c r="A1511" s="1">
        <v>1510</v>
      </c>
      <c r="B1511" s="9" t="s">
        <v>6</v>
      </c>
      <c r="C1511" s="1" t="s">
        <v>4148</v>
      </c>
      <c r="D1511" s="1" t="s">
        <v>120</v>
      </c>
      <c r="E1511" s="1" t="s">
        <v>2030</v>
      </c>
      <c r="F1511" s="1" t="s">
        <v>4149</v>
      </c>
      <c r="G1511" s="14">
        <v>919444464411</v>
      </c>
      <c r="H1511" s="1" t="s">
        <v>20</v>
      </c>
      <c r="I1511" s="1" t="s">
        <v>62</v>
      </c>
      <c r="J1511" s="1" t="s">
        <v>24</v>
      </c>
      <c r="K1511" s="3" t="s">
        <v>171</v>
      </c>
      <c r="L1511" s="1" t="s">
        <v>24</v>
      </c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1"/>
      <c r="AA1511" s="1" t="s">
        <v>16</v>
      </c>
      <c r="AB1511" s="3" t="s">
        <v>13</v>
      </c>
      <c r="AC1511" s="23" t="s">
        <v>37782</v>
      </c>
      <c r="AD1511" s="23" t="s">
        <v>39677</v>
      </c>
      <c r="AE1511" t="s">
        <v>35407</v>
      </c>
    </row>
    <row r="1512" spans="1:31" ht="14.25" customHeight="1">
      <c r="A1512" s="1">
        <v>1511</v>
      </c>
      <c r="B1512" s="1" t="s">
        <v>54</v>
      </c>
      <c r="C1512" s="1" t="s">
        <v>4173</v>
      </c>
      <c r="D1512" s="1" t="s">
        <v>1222</v>
      </c>
      <c r="E1512" s="1" t="s">
        <v>36629</v>
      </c>
      <c r="F1512" s="1" t="s">
        <v>31532</v>
      </c>
      <c r="G1512" s="14">
        <v>9194466444</v>
      </c>
      <c r="H1512" s="1" t="s">
        <v>8</v>
      </c>
      <c r="I1512" s="1" t="s">
        <v>107</v>
      </c>
      <c r="J1512" s="1" t="s">
        <v>24</v>
      </c>
      <c r="K1512" s="3" t="s">
        <v>178</v>
      </c>
      <c r="L1512" s="1" t="s">
        <v>24</v>
      </c>
      <c r="M1512" s="3" t="s">
        <v>171</v>
      </c>
      <c r="N1512" s="3" t="s">
        <v>47339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1"/>
      <c r="AA1512" s="1" t="s">
        <v>16</v>
      </c>
      <c r="AB1512" s="3" t="s">
        <v>12</v>
      </c>
      <c r="AC1512" s="23" t="s">
        <v>37782</v>
      </c>
      <c r="AD1512" s="23" t="s">
        <v>39678</v>
      </c>
      <c r="AE1512" t="s">
        <v>35407</v>
      </c>
    </row>
    <row r="1513" spans="1:31" ht="14.25" customHeight="1">
      <c r="A1513" s="1">
        <v>1512</v>
      </c>
      <c r="B1513" s="1" t="s">
        <v>54</v>
      </c>
      <c r="C1513" s="1" t="s">
        <v>4191</v>
      </c>
      <c r="D1513" s="1" t="s">
        <v>1369</v>
      </c>
      <c r="E1513" s="1" t="s">
        <v>32</v>
      </c>
      <c r="F1513" s="1" t="s">
        <v>22864</v>
      </c>
      <c r="G1513" s="14">
        <v>91944609644</v>
      </c>
      <c r="H1513" s="1" t="s">
        <v>15</v>
      </c>
      <c r="I1513" s="1" t="s">
        <v>62</v>
      </c>
      <c r="J1513" s="1" t="s">
        <v>24</v>
      </c>
      <c r="K1513" s="3" t="s">
        <v>27</v>
      </c>
      <c r="L1513" s="1" t="s">
        <v>24</v>
      </c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1"/>
      <c r="AA1513" s="1" t="s">
        <v>16</v>
      </c>
      <c r="AB1513" s="3" t="s">
        <v>12</v>
      </c>
      <c r="AC1513" s="23" t="s">
        <v>37782</v>
      </c>
      <c r="AD1513" s="23" t="s">
        <v>39679</v>
      </c>
      <c r="AE1513" t="s">
        <v>35402</v>
      </c>
    </row>
    <row r="1514" spans="1:31" ht="14.25" customHeight="1">
      <c r="A1514" s="1">
        <v>1513</v>
      </c>
      <c r="B1514" s="9" t="s">
        <v>6</v>
      </c>
      <c r="C1514" s="1" t="s">
        <v>4221</v>
      </c>
      <c r="D1514" s="1" t="s">
        <v>4222</v>
      </c>
      <c r="E1514" s="1" t="s">
        <v>139</v>
      </c>
      <c r="F1514" s="1" t="s">
        <v>22877</v>
      </c>
      <c r="G1514" s="14">
        <v>919446604994</v>
      </c>
      <c r="H1514" s="1" t="s">
        <v>8</v>
      </c>
      <c r="I1514" s="1" t="s">
        <v>9</v>
      </c>
      <c r="J1514" s="1" t="s">
        <v>24</v>
      </c>
      <c r="K1514" s="3" t="s">
        <v>117</v>
      </c>
      <c r="L1514" s="1" t="s">
        <v>24</v>
      </c>
      <c r="M1514" s="3" t="s">
        <v>178</v>
      </c>
      <c r="N1514" s="3" t="s">
        <v>47339</v>
      </c>
      <c r="O1514" s="3" t="s">
        <v>171</v>
      </c>
      <c r="P1514" s="3" t="s">
        <v>24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1"/>
      <c r="AA1514" s="1" t="s">
        <v>16</v>
      </c>
      <c r="AB1514" s="3" t="s">
        <v>12</v>
      </c>
      <c r="AC1514" s="23" t="s">
        <v>37782</v>
      </c>
      <c r="AD1514" s="23" t="s">
        <v>39680</v>
      </c>
      <c r="AE1514" t="s">
        <v>35402</v>
      </c>
    </row>
    <row r="1515" spans="1:31" ht="14.25" customHeight="1">
      <c r="A1515" s="1">
        <v>1514</v>
      </c>
      <c r="B1515" s="9" t="s">
        <v>6</v>
      </c>
      <c r="C1515" s="1" t="s">
        <v>4223</v>
      </c>
      <c r="D1515" s="1" t="s">
        <v>359</v>
      </c>
      <c r="E1515" s="1" t="s">
        <v>270</v>
      </c>
      <c r="F1515" s="1" t="s">
        <v>33771</v>
      </c>
      <c r="G1515" s="14">
        <v>91969440044</v>
      </c>
      <c r="H1515" s="1" t="s">
        <v>8</v>
      </c>
      <c r="I1515" s="1" t="s">
        <v>9</v>
      </c>
      <c r="J1515" s="1" t="s">
        <v>24</v>
      </c>
      <c r="K1515" s="3" t="s">
        <v>171</v>
      </c>
      <c r="L1515" s="1" t="s">
        <v>24</v>
      </c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1"/>
      <c r="AA1515" s="1" t="s">
        <v>16</v>
      </c>
      <c r="AB1515" s="3" t="s">
        <v>12</v>
      </c>
      <c r="AC1515" s="23" t="s">
        <v>37782</v>
      </c>
      <c r="AD1515" s="23" t="s">
        <v>39681</v>
      </c>
      <c r="AE1515" t="s">
        <v>35405</v>
      </c>
    </row>
    <row r="1516" spans="1:31" ht="14.25" customHeight="1">
      <c r="A1516" s="1">
        <v>1515</v>
      </c>
      <c r="B1516" s="1" t="s">
        <v>54</v>
      </c>
      <c r="C1516" s="1" t="s">
        <v>4234</v>
      </c>
      <c r="D1516" s="1" t="s">
        <v>386</v>
      </c>
      <c r="E1516" s="1" t="s">
        <v>362</v>
      </c>
      <c r="F1516" s="1" t="s">
        <v>22883</v>
      </c>
      <c r="G1516" s="14">
        <v>91944601644</v>
      </c>
      <c r="H1516" s="1" t="s">
        <v>20</v>
      </c>
      <c r="I1516" s="1" t="s">
        <v>9</v>
      </c>
      <c r="J1516" s="1" t="s">
        <v>24</v>
      </c>
      <c r="K1516" s="3" t="s">
        <v>27</v>
      </c>
      <c r="L1516" s="1" t="s">
        <v>24</v>
      </c>
      <c r="M1516" s="3" t="s">
        <v>47344</v>
      </c>
      <c r="N1516" s="3" t="s">
        <v>47339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1"/>
      <c r="AA1516" s="1" t="s">
        <v>16</v>
      </c>
      <c r="AB1516" s="3" t="s">
        <v>12</v>
      </c>
      <c r="AC1516" s="23" t="s">
        <v>37782</v>
      </c>
      <c r="AD1516" s="23" t="s">
        <v>39682</v>
      </c>
      <c r="AE1516" t="s">
        <v>35405</v>
      </c>
    </row>
    <row r="1517" spans="1:31" ht="14.25" customHeight="1">
      <c r="A1517" s="1">
        <v>1516</v>
      </c>
      <c r="B1517" s="1" t="s">
        <v>54</v>
      </c>
      <c r="C1517" s="1" t="s">
        <v>4246</v>
      </c>
      <c r="D1517" s="1" t="s">
        <v>4247</v>
      </c>
      <c r="E1517" s="1" t="s">
        <v>78</v>
      </c>
      <c r="F1517" s="1" t="s">
        <v>4248</v>
      </c>
      <c r="G1517" s="14">
        <v>919909914</v>
      </c>
      <c r="H1517" s="1" t="s">
        <v>20</v>
      </c>
      <c r="I1517" s="1" t="s">
        <v>9</v>
      </c>
      <c r="J1517" s="1" t="s">
        <v>24</v>
      </c>
      <c r="K1517" s="3" t="s">
        <v>27</v>
      </c>
      <c r="L1517" s="1" t="s">
        <v>24</v>
      </c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1"/>
      <c r="AA1517" s="1" t="s">
        <v>16</v>
      </c>
      <c r="AB1517" s="3" t="s">
        <v>12</v>
      </c>
      <c r="AC1517" s="23" t="s">
        <v>37782</v>
      </c>
      <c r="AD1517" s="23" t="s">
        <v>39683</v>
      </c>
      <c r="AE1517" t="s">
        <v>35405</v>
      </c>
    </row>
    <row r="1518" spans="1:31" ht="14.25" customHeight="1">
      <c r="A1518" s="1">
        <v>1517</v>
      </c>
      <c r="B1518" s="9" t="s">
        <v>6</v>
      </c>
      <c r="C1518" s="1" t="s">
        <v>4249</v>
      </c>
      <c r="D1518" s="1" t="s">
        <v>11018</v>
      </c>
      <c r="E1518" s="1" t="s">
        <v>351</v>
      </c>
      <c r="F1518" s="1" t="s">
        <v>22889</v>
      </c>
      <c r="G1518" s="14">
        <v>919449690909</v>
      </c>
      <c r="H1518" s="1" t="s">
        <v>15</v>
      </c>
      <c r="I1518" s="1" t="s">
        <v>41</v>
      </c>
      <c r="J1518" s="1" t="s">
        <v>24</v>
      </c>
      <c r="K1518" s="3" t="s">
        <v>117</v>
      </c>
      <c r="L1518" s="1" t="s">
        <v>24</v>
      </c>
      <c r="M1518" s="3" t="s">
        <v>178</v>
      </c>
      <c r="N1518" s="3" t="s">
        <v>47339</v>
      </c>
      <c r="O1518" s="3" t="s">
        <v>171</v>
      </c>
      <c r="P1518" s="3" t="s">
        <v>24</v>
      </c>
      <c r="Q1518" s="3"/>
      <c r="R1518" s="3"/>
      <c r="S1518" s="3"/>
      <c r="T1518" s="3"/>
      <c r="U1518" s="3"/>
      <c r="V1518" s="3"/>
      <c r="W1518" s="3"/>
      <c r="X1518" s="3"/>
      <c r="Y1518" s="3"/>
      <c r="Z1518" s="1"/>
      <c r="AA1518" s="1" t="s">
        <v>16</v>
      </c>
      <c r="AB1518" s="3" t="s">
        <v>12</v>
      </c>
      <c r="AC1518" s="23" t="s">
        <v>37782</v>
      </c>
      <c r="AD1518" s="23" t="s">
        <v>39684</v>
      </c>
      <c r="AE1518" t="s">
        <v>35408</v>
      </c>
    </row>
    <row r="1519" spans="1:31" ht="14.25" customHeight="1">
      <c r="A1519" s="1">
        <v>1518</v>
      </c>
      <c r="B1519" s="1" t="s">
        <v>54</v>
      </c>
      <c r="C1519" s="1" t="s">
        <v>4272</v>
      </c>
      <c r="D1519" s="1" t="s">
        <v>35520</v>
      </c>
      <c r="E1519" s="1" t="s">
        <v>11558</v>
      </c>
      <c r="F1519" s="1" t="s">
        <v>22900</v>
      </c>
      <c r="G1519" s="14">
        <v>9144041664</v>
      </c>
      <c r="H1519" s="1" t="s">
        <v>20</v>
      </c>
      <c r="I1519" s="1" t="s">
        <v>9</v>
      </c>
      <c r="J1519" s="1" t="s">
        <v>24</v>
      </c>
      <c r="K1519" s="3" t="s">
        <v>63</v>
      </c>
      <c r="L1519" s="1" t="s">
        <v>24</v>
      </c>
      <c r="M1519" s="3" t="s">
        <v>213</v>
      </c>
      <c r="N1519" s="3" t="s">
        <v>47339</v>
      </c>
      <c r="O1519" s="3" t="s">
        <v>17</v>
      </c>
      <c r="P1519" s="3" t="s">
        <v>24</v>
      </c>
      <c r="Q1519" s="3" t="s">
        <v>42</v>
      </c>
      <c r="R1519" s="3" t="s">
        <v>24</v>
      </c>
      <c r="S1519" s="3" t="s">
        <v>27</v>
      </c>
      <c r="T1519" s="3" t="s">
        <v>24</v>
      </c>
      <c r="U1519" s="3" t="s">
        <v>117</v>
      </c>
      <c r="V1519" s="3" t="s">
        <v>24</v>
      </c>
      <c r="W1519" s="3" t="s">
        <v>178</v>
      </c>
      <c r="X1519" s="3" t="s">
        <v>24</v>
      </c>
      <c r="Y1519" s="3" t="s">
        <v>171</v>
      </c>
      <c r="Z1519" s="1" t="s">
        <v>24</v>
      </c>
      <c r="AA1519" s="1" t="s">
        <v>16</v>
      </c>
      <c r="AB1519" s="3" t="s">
        <v>12</v>
      </c>
      <c r="AC1519" s="23" t="s">
        <v>37782</v>
      </c>
      <c r="AD1519" s="23" t="s">
        <v>39685</v>
      </c>
      <c r="AE1519" t="s">
        <v>35402</v>
      </c>
    </row>
    <row r="1520" spans="1:31" ht="14.25" customHeight="1">
      <c r="A1520" s="1">
        <v>1519</v>
      </c>
      <c r="B1520" s="1" t="s">
        <v>54</v>
      </c>
      <c r="C1520" s="1" t="s">
        <v>4276</v>
      </c>
      <c r="D1520" s="1" t="s">
        <v>35475</v>
      </c>
      <c r="E1520" s="1" t="s">
        <v>139</v>
      </c>
      <c r="F1520" s="1" t="s">
        <v>22904</v>
      </c>
      <c r="G1520" s="14">
        <v>91644444996</v>
      </c>
      <c r="H1520" s="1" t="s">
        <v>20</v>
      </c>
      <c r="I1520" s="1" t="s">
        <v>9</v>
      </c>
      <c r="J1520" s="1" t="s">
        <v>24</v>
      </c>
      <c r="K1520" s="3" t="s">
        <v>178</v>
      </c>
      <c r="L1520" s="1" t="s">
        <v>24</v>
      </c>
      <c r="M1520" s="3" t="s">
        <v>171</v>
      </c>
      <c r="N1520" s="3" t="s">
        <v>47339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1"/>
      <c r="AA1520" s="1" t="s">
        <v>16</v>
      </c>
      <c r="AB1520" s="3" t="s">
        <v>12</v>
      </c>
      <c r="AC1520" s="23" t="s">
        <v>37782</v>
      </c>
      <c r="AD1520" s="23" t="s">
        <v>39686</v>
      </c>
      <c r="AE1520" t="s">
        <v>35405</v>
      </c>
    </row>
    <row r="1521" spans="1:31" ht="14.25" customHeight="1">
      <c r="A1521" s="1">
        <v>1520</v>
      </c>
      <c r="B1521" s="1" t="s">
        <v>54</v>
      </c>
      <c r="C1521" s="1" t="s">
        <v>4282</v>
      </c>
      <c r="D1521" s="1" t="s">
        <v>35521</v>
      </c>
      <c r="E1521" s="1" t="s">
        <v>506</v>
      </c>
      <c r="F1521" s="1" t="s">
        <v>4283</v>
      </c>
      <c r="G1521" s="14">
        <v>91994466101</v>
      </c>
      <c r="H1521" s="1" t="s">
        <v>20</v>
      </c>
      <c r="I1521" s="1" t="s">
        <v>62</v>
      </c>
      <c r="J1521" s="1" t="s">
        <v>24</v>
      </c>
      <c r="K1521" s="3" t="s">
        <v>63</v>
      </c>
      <c r="L1521" s="1" t="s">
        <v>24</v>
      </c>
      <c r="M1521" s="3" t="s">
        <v>213</v>
      </c>
      <c r="N1521" s="3" t="s">
        <v>47339</v>
      </c>
      <c r="O1521" s="3" t="s">
        <v>17</v>
      </c>
      <c r="P1521" s="3" t="s">
        <v>24</v>
      </c>
      <c r="Q1521" s="3" t="s">
        <v>42</v>
      </c>
      <c r="R1521" s="3" t="s">
        <v>24</v>
      </c>
      <c r="S1521" s="3" t="s">
        <v>27</v>
      </c>
      <c r="T1521" s="3" t="s">
        <v>24</v>
      </c>
      <c r="U1521" s="3" t="s">
        <v>117</v>
      </c>
      <c r="V1521" s="3" t="s">
        <v>24</v>
      </c>
      <c r="W1521" s="3" t="s">
        <v>178</v>
      </c>
      <c r="X1521" s="3" t="s">
        <v>24</v>
      </c>
      <c r="Y1521" s="3" t="s">
        <v>171</v>
      </c>
      <c r="Z1521" s="1" t="s">
        <v>24</v>
      </c>
      <c r="AA1521" s="1" t="s">
        <v>16</v>
      </c>
      <c r="AB1521" s="3" t="s">
        <v>12</v>
      </c>
      <c r="AC1521" s="23" t="s">
        <v>37782</v>
      </c>
      <c r="AD1521" s="23" t="s">
        <v>39687</v>
      </c>
      <c r="AE1521" t="s">
        <v>35407</v>
      </c>
    </row>
    <row r="1522" spans="1:31" ht="14.25" customHeight="1">
      <c r="A1522" s="1">
        <v>1521</v>
      </c>
      <c r="B1522" s="9" t="s">
        <v>6</v>
      </c>
      <c r="C1522" s="1" t="s">
        <v>4323</v>
      </c>
      <c r="D1522" s="1" t="s">
        <v>4324</v>
      </c>
      <c r="E1522" s="1" t="s">
        <v>40</v>
      </c>
      <c r="F1522" s="1" t="s">
        <v>22925</v>
      </c>
      <c r="G1522" s="14">
        <v>91944496691</v>
      </c>
      <c r="H1522" s="1" t="s">
        <v>37</v>
      </c>
      <c r="I1522" s="1" t="s">
        <v>107</v>
      </c>
      <c r="J1522" s="1" t="s">
        <v>24</v>
      </c>
      <c r="K1522" s="3" t="s">
        <v>17</v>
      </c>
      <c r="L1522" s="1" t="s">
        <v>24</v>
      </c>
      <c r="M1522" s="4" t="s">
        <v>42</v>
      </c>
      <c r="N1522" s="3" t="s">
        <v>47339</v>
      </c>
      <c r="O1522" s="3" t="s">
        <v>27</v>
      </c>
      <c r="P1522" s="3" t="s">
        <v>24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1"/>
      <c r="AA1522" s="1" t="s">
        <v>16</v>
      </c>
      <c r="AB1522" s="3" t="s">
        <v>12</v>
      </c>
      <c r="AC1522" s="23" t="s">
        <v>37782</v>
      </c>
      <c r="AD1522" s="23" t="s">
        <v>39688</v>
      </c>
      <c r="AE1522" t="s">
        <v>35408</v>
      </c>
    </row>
    <row r="1523" spans="1:31" ht="14.25" customHeight="1">
      <c r="A1523" s="1">
        <v>1522</v>
      </c>
      <c r="B1523" s="9" t="s">
        <v>6</v>
      </c>
      <c r="C1523" s="1" t="s">
        <v>4325</v>
      </c>
      <c r="D1523" s="1" t="s">
        <v>1821</v>
      </c>
      <c r="E1523" s="1" t="s">
        <v>3568</v>
      </c>
      <c r="F1523" s="1" t="s">
        <v>22926</v>
      </c>
      <c r="G1523" s="14">
        <v>919099106000</v>
      </c>
      <c r="H1523" s="1" t="s">
        <v>20</v>
      </c>
      <c r="I1523" s="1" t="s">
        <v>9</v>
      </c>
      <c r="J1523" s="1" t="s">
        <v>24</v>
      </c>
      <c r="K1523" s="3" t="s">
        <v>63</v>
      </c>
      <c r="L1523" s="1" t="s">
        <v>24</v>
      </c>
      <c r="M1523" s="3" t="s">
        <v>213</v>
      </c>
      <c r="N1523" s="3" t="s">
        <v>47339</v>
      </c>
      <c r="O1523" s="3" t="s">
        <v>17</v>
      </c>
      <c r="P1523" s="3" t="s">
        <v>24</v>
      </c>
      <c r="Q1523" s="3" t="s">
        <v>42</v>
      </c>
      <c r="R1523" s="3" t="s">
        <v>24</v>
      </c>
      <c r="S1523" s="3" t="s">
        <v>27</v>
      </c>
      <c r="T1523" s="3" t="s">
        <v>24</v>
      </c>
      <c r="U1523" s="3" t="s">
        <v>117</v>
      </c>
      <c r="V1523" s="3" t="s">
        <v>24</v>
      </c>
      <c r="W1523" s="3" t="s">
        <v>178</v>
      </c>
      <c r="X1523" s="3" t="s">
        <v>24</v>
      </c>
      <c r="Y1523" s="3" t="s">
        <v>171</v>
      </c>
      <c r="Z1523" s="1" t="s">
        <v>24</v>
      </c>
      <c r="AA1523" s="1" t="s">
        <v>16</v>
      </c>
      <c r="AB1523" s="3" t="s">
        <v>12</v>
      </c>
      <c r="AC1523" s="23" t="s">
        <v>37782</v>
      </c>
      <c r="AD1523" s="23" t="s">
        <v>39689</v>
      </c>
      <c r="AE1523" t="s">
        <v>35405</v>
      </c>
    </row>
    <row r="1524" spans="1:31" ht="14.25" customHeight="1">
      <c r="A1524" s="1">
        <v>1523</v>
      </c>
      <c r="B1524" s="9" t="s">
        <v>6</v>
      </c>
      <c r="C1524" s="1" t="s">
        <v>4328</v>
      </c>
      <c r="D1524" s="1" t="s">
        <v>812</v>
      </c>
      <c r="E1524" s="1" t="s">
        <v>139</v>
      </c>
      <c r="F1524" s="1" t="s">
        <v>22928</v>
      </c>
      <c r="G1524" s="14">
        <v>91999901464</v>
      </c>
      <c r="H1524" s="1" t="s">
        <v>15</v>
      </c>
      <c r="I1524" s="1" t="s">
        <v>37779</v>
      </c>
      <c r="J1524" s="1" t="s">
        <v>24</v>
      </c>
      <c r="K1524" s="3" t="s">
        <v>117</v>
      </c>
      <c r="L1524" s="1" t="s">
        <v>24</v>
      </c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1"/>
      <c r="AA1524" s="1" t="s">
        <v>16</v>
      </c>
      <c r="AB1524" s="3" t="s">
        <v>12</v>
      </c>
      <c r="AC1524" s="23" t="s">
        <v>37782</v>
      </c>
      <c r="AD1524" s="23" t="s">
        <v>39690</v>
      </c>
      <c r="AE1524" t="s">
        <v>35407</v>
      </c>
    </row>
    <row r="1525" spans="1:31" ht="14.25" customHeight="1">
      <c r="A1525" s="1">
        <v>1524</v>
      </c>
      <c r="B1525" s="1" t="s">
        <v>54</v>
      </c>
      <c r="C1525" s="1" t="s">
        <v>4334</v>
      </c>
      <c r="D1525" s="1" t="s">
        <v>1603</v>
      </c>
      <c r="E1525" s="1" t="s">
        <v>36630</v>
      </c>
      <c r="F1525" s="1" t="s">
        <v>22930</v>
      </c>
      <c r="G1525" s="14">
        <v>919446169644</v>
      </c>
      <c r="H1525" s="1" t="s">
        <v>20</v>
      </c>
      <c r="I1525" s="1" t="s">
        <v>9</v>
      </c>
      <c r="J1525" s="1" t="s">
        <v>24</v>
      </c>
      <c r="K1525" s="3" t="s">
        <v>63</v>
      </c>
      <c r="L1525" s="1" t="s">
        <v>24</v>
      </c>
      <c r="M1525" s="3" t="s">
        <v>27</v>
      </c>
      <c r="N1525" s="3" t="s">
        <v>47339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1"/>
      <c r="AA1525" s="1" t="s">
        <v>16</v>
      </c>
      <c r="AB1525" s="3" t="s">
        <v>12</v>
      </c>
      <c r="AC1525" s="23" t="s">
        <v>37782</v>
      </c>
      <c r="AD1525" s="23" t="s">
        <v>39691</v>
      </c>
      <c r="AE1525" t="s">
        <v>35405</v>
      </c>
    </row>
    <row r="1526" spans="1:31" ht="14.25" customHeight="1">
      <c r="A1526" s="1">
        <v>1525</v>
      </c>
      <c r="B1526" s="9" t="s">
        <v>6</v>
      </c>
      <c r="C1526" s="1" t="s">
        <v>4353</v>
      </c>
      <c r="D1526" s="1" t="s">
        <v>36409</v>
      </c>
      <c r="E1526" s="1" t="s">
        <v>4354</v>
      </c>
      <c r="F1526" s="1" t="s">
        <v>22942</v>
      </c>
      <c r="G1526" s="14">
        <v>91964000009</v>
      </c>
      <c r="H1526" s="1" t="s">
        <v>8</v>
      </c>
      <c r="I1526" s="1" t="s">
        <v>9</v>
      </c>
      <c r="J1526" s="1" t="s">
        <v>24</v>
      </c>
      <c r="K1526" s="3" t="s">
        <v>17</v>
      </c>
      <c r="L1526" s="1" t="s">
        <v>24</v>
      </c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1"/>
      <c r="AA1526" s="1" t="s">
        <v>11</v>
      </c>
      <c r="AB1526" s="3" t="s">
        <v>321</v>
      </c>
      <c r="AC1526" s="23" t="s">
        <v>37782</v>
      </c>
      <c r="AD1526" s="23" t="s">
        <v>39692</v>
      </c>
      <c r="AE1526" t="s">
        <v>35407</v>
      </c>
    </row>
    <row r="1527" spans="1:31" ht="14.25" customHeight="1">
      <c r="A1527" s="1">
        <v>1526</v>
      </c>
      <c r="B1527" s="1" t="s">
        <v>54</v>
      </c>
      <c r="C1527" s="1" t="s">
        <v>4355</v>
      </c>
      <c r="D1527" s="1" t="s">
        <v>494</v>
      </c>
      <c r="E1527" s="1" t="s">
        <v>1797</v>
      </c>
      <c r="F1527" s="1" t="s">
        <v>22943</v>
      </c>
      <c r="G1527" s="14">
        <v>9199644414</v>
      </c>
      <c r="H1527" s="1" t="s">
        <v>8</v>
      </c>
      <c r="I1527" s="1" t="s">
        <v>9</v>
      </c>
      <c r="J1527" s="1" t="s">
        <v>24</v>
      </c>
      <c r="K1527" s="3" t="s">
        <v>42</v>
      </c>
      <c r="L1527" s="1" t="s">
        <v>24</v>
      </c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1"/>
      <c r="AA1527" s="1" t="s">
        <v>16</v>
      </c>
      <c r="AB1527" s="3" t="s">
        <v>12</v>
      </c>
      <c r="AC1527" s="23" t="s">
        <v>37782</v>
      </c>
      <c r="AD1527" s="23" t="s">
        <v>39693</v>
      </c>
      <c r="AE1527" t="s">
        <v>35402</v>
      </c>
    </row>
    <row r="1528" spans="1:31" ht="14.25" customHeight="1">
      <c r="A1528" s="1">
        <v>1527</v>
      </c>
      <c r="B1528" s="1" t="s">
        <v>54</v>
      </c>
      <c r="C1528" s="1" t="s">
        <v>4373</v>
      </c>
      <c r="D1528" s="1" t="s">
        <v>4247</v>
      </c>
      <c r="E1528" s="1" t="s">
        <v>1797</v>
      </c>
      <c r="F1528" s="1" t="s">
        <v>22956</v>
      </c>
      <c r="G1528" s="14">
        <v>919444469496</v>
      </c>
      <c r="H1528" s="1" t="s">
        <v>15</v>
      </c>
      <c r="I1528" s="1" t="s">
        <v>9</v>
      </c>
      <c r="J1528" s="1" t="s">
        <v>24</v>
      </c>
      <c r="K1528" s="3" t="s">
        <v>27</v>
      </c>
      <c r="L1528" s="1" t="s">
        <v>24</v>
      </c>
      <c r="M1528" s="3" t="s">
        <v>178</v>
      </c>
      <c r="N1528" s="3" t="s">
        <v>47339</v>
      </c>
      <c r="O1528" s="3" t="s">
        <v>171</v>
      </c>
      <c r="P1528" s="3" t="s">
        <v>24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1"/>
      <c r="AA1528" s="1" t="s">
        <v>16</v>
      </c>
      <c r="AB1528" s="3" t="s">
        <v>12</v>
      </c>
      <c r="AC1528" s="23" t="s">
        <v>37782</v>
      </c>
      <c r="AD1528" s="23" t="s">
        <v>39694</v>
      </c>
      <c r="AE1528" t="s">
        <v>35405</v>
      </c>
    </row>
    <row r="1529" spans="1:31" ht="14.25" customHeight="1">
      <c r="A1529" s="1">
        <v>1528</v>
      </c>
      <c r="B1529" s="1" t="s">
        <v>54</v>
      </c>
      <c r="C1529" s="1" t="s">
        <v>4375</v>
      </c>
      <c r="D1529" s="1" t="s">
        <v>1025</v>
      </c>
      <c r="E1529" s="1" t="s">
        <v>5536</v>
      </c>
      <c r="F1529" s="1" t="s">
        <v>22957</v>
      </c>
      <c r="G1529" s="14">
        <v>919446066016</v>
      </c>
      <c r="H1529" s="1" t="s">
        <v>8</v>
      </c>
      <c r="I1529" s="1" t="s">
        <v>37779</v>
      </c>
      <c r="J1529" s="1" t="s">
        <v>24</v>
      </c>
      <c r="K1529" s="3" t="s">
        <v>17</v>
      </c>
      <c r="L1529" s="1" t="s">
        <v>24</v>
      </c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1"/>
      <c r="AA1529" s="1" t="s">
        <v>11</v>
      </c>
      <c r="AB1529" s="3" t="s">
        <v>321</v>
      </c>
      <c r="AC1529" s="23" t="s">
        <v>37782</v>
      </c>
      <c r="AD1529" s="23" t="s">
        <v>39025</v>
      </c>
      <c r="AE1529" t="s">
        <v>35407</v>
      </c>
    </row>
    <row r="1530" spans="1:31" ht="14.25" customHeight="1">
      <c r="A1530" s="1">
        <v>1529</v>
      </c>
      <c r="B1530" s="1" t="s">
        <v>54</v>
      </c>
      <c r="C1530" s="1" t="s">
        <v>4382</v>
      </c>
      <c r="D1530" s="1" t="s">
        <v>35522</v>
      </c>
      <c r="E1530" s="1" t="s">
        <v>40</v>
      </c>
      <c r="F1530" s="1" t="s">
        <v>4383</v>
      </c>
      <c r="G1530" s="14">
        <v>91416064061</v>
      </c>
      <c r="H1530" s="1" t="s">
        <v>20</v>
      </c>
      <c r="I1530" s="1" t="s">
        <v>62</v>
      </c>
      <c r="J1530" s="1" t="s">
        <v>24</v>
      </c>
      <c r="K1530" s="3" t="s">
        <v>178</v>
      </c>
      <c r="L1530" s="1" t="s">
        <v>24</v>
      </c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1"/>
      <c r="AA1530" s="1" t="s">
        <v>16</v>
      </c>
      <c r="AB1530" s="3" t="s">
        <v>12</v>
      </c>
      <c r="AC1530" s="23" t="s">
        <v>37782</v>
      </c>
      <c r="AD1530" s="23" t="s">
        <v>39695</v>
      </c>
      <c r="AE1530" t="s">
        <v>35402</v>
      </c>
    </row>
    <row r="1531" spans="1:31" ht="14.25" customHeight="1">
      <c r="A1531" s="1">
        <v>1530</v>
      </c>
      <c r="B1531" s="1" t="s">
        <v>54</v>
      </c>
      <c r="C1531" s="1" t="s">
        <v>4391</v>
      </c>
      <c r="D1531" s="1" t="s">
        <v>361</v>
      </c>
      <c r="E1531" s="1" t="s">
        <v>40</v>
      </c>
      <c r="F1531" s="1" t="s">
        <v>33789</v>
      </c>
      <c r="G1531" s="14">
        <v>919494444444</v>
      </c>
      <c r="H1531" s="1" t="s">
        <v>20</v>
      </c>
      <c r="I1531" s="1" t="s">
        <v>9</v>
      </c>
      <c r="J1531" s="1" t="s">
        <v>24</v>
      </c>
      <c r="K1531" s="3" t="s">
        <v>178</v>
      </c>
      <c r="L1531" s="1" t="s">
        <v>24</v>
      </c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1"/>
      <c r="AA1531" s="1" t="s">
        <v>16</v>
      </c>
      <c r="AB1531" s="3" t="s">
        <v>12</v>
      </c>
      <c r="AC1531" s="23" t="s">
        <v>37782</v>
      </c>
      <c r="AD1531" s="23" t="s">
        <v>39026</v>
      </c>
      <c r="AE1531" t="s">
        <v>35405</v>
      </c>
    </row>
    <row r="1532" spans="1:31" ht="14.25" customHeight="1">
      <c r="A1532" s="1">
        <v>1531</v>
      </c>
      <c r="B1532" s="1" t="s">
        <v>54</v>
      </c>
      <c r="C1532" s="1" t="s">
        <v>4401</v>
      </c>
      <c r="D1532" s="1" t="s">
        <v>44</v>
      </c>
      <c r="E1532" s="1" t="s">
        <v>40</v>
      </c>
      <c r="F1532" s="1" t="s">
        <v>4402</v>
      </c>
      <c r="G1532" s="14">
        <v>914664169144</v>
      </c>
      <c r="H1532" s="1" t="s">
        <v>15</v>
      </c>
      <c r="I1532" s="1" t="s">
        <v>9</v>
      </c>
      <c r="J1532" s="1" t="s">
        <v>24</v>
      </c>
      <c r="K1532" s="3" t="s">
        <v>17</v>
      </c>
      <c r="L1532" s="1" t="s">
        <v>24</v>
      </c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1"/>
      <c r="AA1532" s="1" t="s">
        <v>11</v>
      </c>
      <c r="AB1532" s="3" t="s">
        <v>321</v>
      </c>
      <c r="AC1532" s="23" t="s">
        <v>37782</v>
      </c>
      <c r="AD1532" s="23" t="s">
        <v>39696</v>
      </c>
      <c r="AE1532" t="s">
        <v>35407</v>
      </c>
    </row>
    <row r="1533" spans="1:31" ht="14.25" customHeight="1">
      <c r="A1533" s="1">
        <v>1532</v>
      </c>
      <c r="B1533" s="1" t="s">
        <v>54</v>
      </c>
      <c r="C1533" s="1" t="s">
        <v>4409</v>
      </c>
      <c r="D1533" s="1" t="s">
        <v>359</v>
      </c>
      <c r="E1533" s="1" t="s">
        <v>495</v>
      </c>
      <c r="F1533" s="1" t="s">
        <v>20903</v>
      </c>
      <c r="G1533" s="14">
        <v>919994499499</v>
      </c>
      <c r="H1533" s="1" t="s">
        <v>8</v>
      </c>
      <c r="I1533" s="1" t="s">
        <v>62</v>
      </c>
      <c r="J1533" s="1" t="s">
        <v>24</v>
      </c>
      <c r="K1533" s="3" t="s">
        <v>27</v>
      </c>
      <c r="L1533" s="1" t="s">
        <v>24</v>
      </c>
      <c r="M1533" s="3" t="s">
        <v>47344</v>
      </c>
      <c r="N1533" s="3" t="s">
        <v>47339</v>
      </c>
      <c r="O1533" s="3" t="s">
        <v>47349</v>
      </c>
      <c r="P1533" s="3" t="s">
        <v>24</v>
      </c>
      <c r="Q1533" s="3" t="s">
        <v>171</v>
      </c>
      <c r="R1533" s="3" t="s">
        <v>24</v>
      </c>
      <c r="S1533" s="3"/>
      <c r="T1533" s="3"/>
      <c r="U1533" s="3"/>
      <c r="V1533" s="3"/>
      <c r="W1533" s="3"/>
      <c r="X1533" s="3"/>
      <c r="Y1533" s="3"/>
      <c r="Z1533" s="1"/>
      <c r="AA1533" s="1" t="s">
        <v>16</v>
      </c>
      <c r="AB1533" s="3" t="s">
        <v>12</v>
      </c>
      <c r="AC1533" s="23" t="s">
        <v>37782</v>
      </c>
      <c r="AD1533" s="23" t="s">
        <v>39697</v>
      </c>
      <c r="AE1533" t="s">
        <v>35407</v>
      </c>
    </row>
    <row r="1534" spans="1:31" ht="14.25" customHeight="1">
      <c r="A1534" s="1">
        <v>1533</v>
      </c>
      <c r="B1534" s="1" t="s">
        <v>54</v>
      </c>
      <c r="C1534" s="1" t="s">
        <v>4410</v>
      </c>
      <c r="D1534" s="1" t="s">
        <v>8406</v>
      </c>
      <c r="E1534" s="1" t="s">
        <v>139</v>
      </c>
      <c r="F1534" s="1" t="s">
        <v>22971</v>
      </c>
      <c r="G1534" s="14">
        <v>91999460400</v>
      </c>
      <c r="H1534" s="1" t="s">
        <v>20</v>
      </c>
      <c r="I1534" s="1" t="s">
        <v>62</v>
      </c>
      <c r="J1534" s="1" t="s">
        <v>24</v>
      </c>
      <c r="K1534" s="3" t="s">
        <v>63</v>
      </c>
      <c r="L1534" s="1" t="s">
        <v>24</v>
      </c>
      <c r="M1534" s="3" t="s">
        <v>213</v>
      </c>
      <c r="N1534" s="3" t="s">
        <v>47339</v>
      </c>
      <c r="O1534" s="3" t="s">
        <v>17</v>
      </c>
      <c r="P1534" s="3" t="s">
        <v>24</v>
      </c>
      <c r="Q1534" s="3" t="s">
        <v>42</v>
      </c>
      <c r="R1534" s="3" t="s">
        <v>24</v>
      </c>
      <c r="S1534" s="3" t="s">
        <v>27</v>
      </c>
      <c r="T1534" s="3" t="s">
        <v>24</v>
      </c>
      <c r="U1534" s="3" t="s">
        <v>117</v>
      </c>
      <c r="V1534" s="3" t="s">
        <v>24</v>
      </c>
      <c r="W1534" s="3" t="s">
        <v>178</v>
      </c>
      <c r="X1534" s="3" t="s">
        <v>24</v>
      </c>
      <c r="Y1534" s="3" t="s">
        <v>171</v>
      </c>
      <c r="Z1534" s="1" t="s">
        <v>24</v>
      </c>
      <c r="AA1534" s="1" t="s">
        <v>16</v>
      </c>
      <c r="AB1534" s="3" t="s">
        <v>12</v>
      </c>
      <c r="AC1534" s="23" t="s">
        <v>37782</v>
      </c>
      <c r="AD1534" s="23" t="s">
        <v>39698</v>
      </c>
      <c r="AE1534" t="s">
        <v>35408</v>
      </c>
    </row>
    <row r="1535" spans="1:31" ht="14.25" customHeight="1">
      <c r="A1535" s="1">
        <v>1534</v>
      </c>
      <c r="B1535" s="1" t="s">
        <v>54</v>
      </c>
      <c r="C1535" s="1" t="s">
        <v>4444</v>
      </c>
      <c r="D1535" s="1" t="s">
        <v>3055</v>
      </c>
      <c r="E1535" s="1" t="s">
        <v>78</v>
      </c>
      <c r="F1535" s="1" t="s">
        <v>22992</v>
      </c>
      <c r="G1535" s="14">
        <v>919906149000</v>
      </c>
      <c r="H1535" s="1" t="s">
        <v>15</v>
      </c>
      <c r="I1535" s="1" t="s">
        <v>9</v>
      </c>
      <c r="J1535" s="1" t="s">
        <v>24</v>
      </c>
      <c r="K1535" s="3" t="s">
        <v>27</v>
      </c>
      <c r="L1535" s="1" t="s">
        <v>24</v>
      </c>
      <c r="M1535" s="3" t="s">
        <v>178</v>
      </c>
      <c r="N1535" s="3" t="s">
        <v>47339</v>
      </c>
      <c r="O1535" s="3" t="s">
        <v>171</v>
      </c>
      <c r="P1535" s="3" t="s">
        <v>24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1"/>
      <c r="AA1535" s="1" t="s">
        <v>16</v>
      </c>
      <c r="AB1535" s="3" t="s">
        <v>12</v>
      </c>
      <c r="AC1535" s="23" t="s">
        <v>37782</v>
      </c>
      <c r="AD1535" s="23" t="s">
        <v>39699</v>
      </c>
      <c r="AE1535" t="s">
        <v>35407</v>
      </c>
    </row>
    <row r="1536" spans="1:31" ht="14.25" customHeight="1">
      <c r="A1536" s="1">
        <v>1535</v>
      </c>
      <c r="B1536" s="1" t="s">
        <v>54</v>
      </c>
      <c r="C1536" s="1" t="s">
        <v>4449</v>
      </c>
      <c r="D1536" s="1" t="s">
        <v>3658</v>
      </c>
      <c r="E1536" s="1" t="s">
        <v>139</v>
      </c>
      <c r="F1536" s="1" t="s">
        <v>22995</v>
      </c>
      <c r="G1536" s="14">
        <v>919944916490</v>
      </c>
      <c r="H1536" s="1" t="s">
        <v>20</v>
      </c>
      <c r="I1536" s="1" t="s">
        <v>9</v>
      </c>
      <c r="J1536" s="1" t="s">
        <v>24</v>
      </c>
      <c r="K1536" s="3" t="s">
        <v>17</v>
      </c>
      <c r="L1536" s="1" t="s">
        <v>24</v>
      </c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1"/>
      <c r="AA1536" s="1" t="s">
        <v>11</v>
      </c>
      <c r="AB1536" s="3" t="s">
        <v>586</v>
      </c>
      <c r="AC1536" s="23" t="s">
        <v>37782</v>
      </c>
      <c r="AD1536" s="23" t="s">
        <v>39700</v>
      </c>
      <c r="AE1536" t="s">
        <v>35408</v>
      </c>
    </row>
    <row r="1537" spans="1:31" ht="14.25" customHeight="1">
      <c r="A1537" s="1">
        <v>1536</v>
      </c>
      <c r="B1537" s="1" t="s">
        <v>54</v>
      </c>
      <c r="C1537" s="1" t="s">
        <v>4455</v>
      </c>
      <c r="D1537" s="1" t="s">
        <v>286</v>
      </c>
      <c r="E1537" s="1" t="s">
        <v>15974</v>
      </c>
      <c r="F1537" s="1" t="s">
        <v>22999</v>
      </c>
      <c r="G1537" s="14">
        <v>91940446494</v>
      </c>
      <c r="H1537" s="1" t="s">
        <v>15</v>
      </c>
      <c r="I1537" s="1" t="s">
        <v>9</v>
      </c>
      <c r="J1537" s="1" t="s">
        <v>24</v>
      </c>
      <c r="K1537" s="3" t="s">
        <v>17</v>
      </c>
      <c r="L1537" s="1" t="s">
        <v>24</v>
      </c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1"/>
      <c r="AA1537" s="1" t="s">
        <v>11</v>
      </c>
      <c r="AB1537" s="3" t="s">
        <v>321</v>
      </c>
      <c r="AC1537" s="23" t="s">
        <v>37782</v>
      </c>
      <c r="AD1537" s="23" t="s">
        <v>39701</v>
      </c>
      <c r="AE1537" t="s">
        <v>35402</v>
      </c>
    </row>
    <row r="1538" spans="1:31" ht="14.25" customHeight="1">
      <c r="A1538" s="1">
        <v>1537</v>
      </c>
      <c r="B1538" s="9" t="s">
        <v>6</v>
      </c>
      <c r="C1538" s="1" t="s">
        <v>4464</v>
      </c>
      <c r="D1538" s="1" t="s">
        <v>286</v>
      </c>
      <c r="E1538" s="1" t="s">
        <v>938</v>
      </c>
      <c r="F1538" s="1" t="s">
        <v>33794</v>
      </c>
      <c r="G1538" s="14">
        <v>914166041000</v>
      </c>
      <c r="H1538" s="1" t="s">
        <v>8</v>
      </c>
      <c r="I1538" s="1" t="s">
        <v>62</v>
      </c>
      <c r="J1538" s="1" t="s">
        <v>24</v>
      </c>
      <c r="K1538" s="3" t="s">
        <v>63</v>
      </c>
      <c r="L1538" s="1" t="s">
        <v>24</v>
      </c>
      <c r="M1538" s="3" t="s">
        <v>213</v>
      </c>
      <c r="N1538" s="3" t="s">
        <v>47339</v>
      </c>
      <c r="O1538" s="3" t="s">
        <v>17</v>
      </c>
      <c r="P1538" s="3" t="s">
        <v>24</v>
      </c>
      <c r="Q1538" s="3" t="s">
        <v>42</v>
      </c>
      <c r="R1538" s="3" t="s">
        <v>24</v>
      </c>
      <c r="S1538" s="3" t="s">
        <v>27</v>
      </c>
      <c r="T1538" s="3" t="s">
        <v>24</v>
      </c>
      <c r="U1538" s="3" t="s">
        <v>117</v>
      </c>
      <c r="V1538" s="3" t="s">
        <v>24</v>
      </c>
      <c r="W1538" s="3" t="s">
        <v>178</v>
      </c>
      <c r="X1538" s="3" t="s">
        <v>24</v>
      </c>
      <c r="Y1538" s="3" t="s">
        <v>171</v>
      </c>
      <c r="Z1538" s="1" t="s">
        <v>24</v>
      </c>
      <c r="AA1538" s="1" t="s">
        <v>16</v>
      </c>
      <c r="AB1538" s="3" t="s">
        <v>12</v>
      </c>
      <c r="AC1538" s="23" t="s">
        <v>37782</v>
      </c>
      <c r="AD1538" s="23" t="s">
        <v>39702</v>
      </c>
      <c r="AE1538" t="s">
        <v>35408</v>
      </c>
    </row>
    <row r="1539" spans="1:31" ht="14.25" customHeight="1">
      <c r="A1539" s="1">
        <v>1538</v>
      </c>
      <c r="B1539" s="9" t="s">
        <v>6</v>
      </c>
      <c r="C1539" s="1" t="s">
        <v>4466</v>
      </c>
      <c r="D1539" s="1" t="s">
        <v>937</v>
      </c>
      <c r="E1539" s="1" t="s">
        <v>938</v>
      </c>
      <c r="F1539" s="1" t="s">
        <v>33795</v>
      </c>
      <c r="G1539" s="14">
        <v>919446910111</v>
      </c>
      <c r="H1539" s="1" t="s">
        <v>8</v>
      </c>
      <c r="I1539" s="1" t="s">
        <v>41</v>
      </c>
      <c r="J1539" s="1" t="s">
        <v>24</v>
      </c>
      <c r="K1539" s="3" t="s">
        <v>27</v>
      </c>
      <c r="L1539" s="1" t="s">
        <v>24</v>
      </c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1"/>
      <c r="AA1539" s="1" t="s">
        <v>16</v>
      </c>
      <c r="AB1539" s="3" t="s">
        <v>12</v>
      </c>
      <c r="AC1539" s="23" t="s">
        <v>37782</v>
      </c>
      <c r="AD1539" s="23" t="s">
        <v>39703</v>
      </c>
      <c r="AE1539" t="s">
        <v>35405</v>
      </c>
    </row>
    <row r="1540" spans="1:31" ht="14.25" customHeight="1">
      <c r="A1540" s="1">
        <v>1539</v>
      </c>
      <c r="B1540" s="9" t="s">
        <v>6</v>
      </c>
      <c r="C1540" s="1" t="s">
        <v>4468</v>
      </c>
      <c r="D1540" s="1" t="s">
        <v>1867</v>
      </c>
      <c r="E1540" s="1" t="s">
        <v>139</v>
      </c>
      <c r="F1540" s="1" t="s">
        <v>33796</v>
      </c>
      <c r="G1540" s="14">
        <v>9194440114</v>
      </c>
      <c r="H1540" s="1" t="s">
        <v>15</v>
      </c>
      <c r="I1540" s="1" t="s">
        <v>41</v>
      </c>
      <c r="J1540" s="1" t="s">
        <v>24</v>
      </c>
      <c r="K1540" s="3" t="s">
        <v>17</v>
      </c>
      <c r="L1540" s="1" t="s">
        <v>24</v>
      </c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1"/>
      <c r="AA1540" s="1" t="s">
        <v>11</v>
      </c>
      <c r="AB1540" s="3" t="s">
        <v>13</v>
      </c>
      <c r="AC1540" s="23" t="s">
        <v>37782</v>
      </c>
      <c r="AD1540" s="23" t="s">
        <v>39704</v>
      </c>
      <c r="AE1540" t="s">
        <v>35405</v>
      </c>
    </row>
    <row r="1541" spans="1:31" ht="14.25" customHeight="1">
      <c r="A1541" s="1">
        <v>1540</v>
      </c>
      <c r="B1541" s="1" t="s">
        <v>54</v>
      </c>
      <c r="C1541" s="1" t="s">
        <v>4495</v>
      </c>
      <c r="D1541" s="1" t="s">
        <v>1025</v>
      </c>
      <c r="E1541" s="1" t="s">
        <v>139</v>
      </c>
      <c r="F1541" s="1" t="s">
        <v>23015</v>
      </c>
      <c r="G1541" s="14">
        <v>9144096491</v>
      </c>
      <c r="H1541" s="1" t="s">
        <v>20</v>
      </c>
      <c r="I1541" s="1" t="s">
        <v>9</v>
      </c>
      <c r="J1541" s="1" t="s">
        <v>24</v>
      </c>
      <c r="K1541" s="3" t="s">
        <v>42</v>
      </c>
      <c r="L1541" s="1" t="s">
        <v>24</v>
      </c>
      <c r="M1541" s="3" t="s">
        <v>27</v>
      </c>
      <c r="N1541" s="3" t="s">
        <v>47339</v>
      </c>
      <c r="O1541" s="3" t="s">
        <v>47349</v>
      </c>
      <c r="P1541" s="3" t="s">
        <v>24</v>
      </c>
      <c r="Q1541" s="3"/>
      <c r="R1541" s="3"/>
      <c r="S1541" s="3"/>
      <c r="T1541" s="3"/>
      <c r="U1541" s="3"/>
      <c r="V1541" s="3"/>
      <c r="W1541" s="3"/>
      <c r="X1541" s="3"/>
      <c r="Y1541" s="3"/>
      <c r="Z1541" s="1"/>
      <c r="AA1541" s="1" t="s">
        <v>16</v>
      </c>
      <c r="AB1541" s="3" t="s">
        <v>12</v>
      </c>
      <c r="AC1541" s="23" t="s">
        <v>37782</v>
      </c>
      <c r="AD1541" s="23" t="s">
        <v>39705</v>
      </c>
      <c r="AE1541" t="s">
        <v>35405</v>
      </c>
    </row>
    <row r="1542" spans="1:31" ht="14.25" customHeight="1">
      <c r="A1542" s="1">
        <v>1541</v>
      </c>
      <c r="B1542" s="9" t="s">
        <v>6</v>
      </c>
      <c r="C1542" s="1" t="s">
        <v>4508</v>
      </c>
      <c r="D1542" s="1" t="s">
        <v>39</v>
      </c>
      <c r="E1542" s="1" t="s">
        <v>4509</v>
      </c>
      <c r="F1542" s="1" t="s">
        <v>33801</v>
      </c>
      <c r="G1542" s="14">
        <v>919946944440</v>
      </c>
      <c r="H1542" s="1" t="s">
        <v>20</v>
      </c>
      <c r="I1542" s="1" t="s">
        <v>9</v>
      </c>
      <c r="J1542" s="1" t="s">
        <v>24</v>
      </c>
      <c r="K1542" s="3" t="s">
        <v>17</v>
      </c>
      <c r="L1542" s="1" t="s">
        <v>24</v>
      </c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1"/>
      <c r="AA1542" s="1" t="s">
        <v>11</v>
      </c>
      <c r="AB1542" s="3" t="s">
        <v>538</v>
      </c>
      <c r="AC1542" s="23" t="s">
        <v>37782</v>
      </c>
      <c r="AD1542" s="23" t="s">
        <v>39706</v>
      </c>
      <c r="AE1542" t="s">
        <v>35407</v>
      </c>
    </row>
    <row r="1543" spans="1:31" ht="14.25" customHeight="1">
      <c r="A1543" s="1">
        <v>1542</v>
      </c>
      <c r="B1543" s="1" t="s">
        <v>54</v>
      </c>
      <c r="C1543" s="1" t="s">
        <v>4520</v>
      </c>
      <c r="D1543" s="1" t="s">
        <v>359</v>
      </c>
      <c r="E1543" s="1" t="s">
        <v>139</v>
      </c>
      <c r="F1543" s="1" t="s">
        <v>23028</v>
      </c>
      <c r="G1543" s="14">
        <v>919494644909</v>
      </c>
      <c r="H1543" s="1" t="s">
        <v>20</v>
      </c>
      <c r="I1543" s="1" t="s">
        <v>62</v>
      </c>
      <c r="J1543" s="1" t="s">
        <v>24</v>
      </c>
      <c r="K1543" s="3" t="s">
        <v>27</v>
      </c>
      <c r="L1543" s="1" t="s">
        <v>24</v>
      </c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1"/>
      <c r="AA1543" s="1" t="s">
        <v>16</v>
      </c>
      <c r="AB1543" s="3" t="s">
        <v>12</v>
      </c>
      <c r="AC1543" s="23" t="s">
        <v>37782</v>
      </c>
      <c r="AD1543" s="23" t="s">
        <v>39707</v>
      </c>
      <c r="AE1543" t="s">
        <v>35408</v>
      </c>
    </row>
    <row r="1544" spans="1:31" ht="14.25" customHeight="1">
      <c r="A1544" s="1">
        <v>1543</v>
      </c>
      <c r="B1544" s="1" t="s">
        <v>54</v>
      </c>
      <c r="C1544" s="1" t="s">
        <v>4532</v>
      </c>
      <c r="D1544" s="1" t="s">
        <v>494</v>
      </c>
      <c r="E1544" s="1" t="s">
        <v>1577</v>
      </c>
      <c r="F1544" s="1" t="s">
        <v>23032</v>
      </c>
      <c r="G1544" s="14">
        <v>919944046611</v>
      </c>
      <c r="H1544" s="1" t="s">
        <v>37</v>
      </c>
      <c r="I1544" s="1" t="s">
        <v>9</v>
      </c>
      <c r="J1544" s="1" t="s">
        <v>24</v>
      </c>
      <c r="K1544" s="3" t="s">
        <v>171</v>
      </c>
      <c r="L1544" s="1" t="s">
        <v>24</v>
      </c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1"/>
      <c r="AA1544" s="1" t="s">
        <v>16</v>
      </c>
      <c r="AB1544" s="3" t="s">
        <v>12</v>
      </c>
      <c r="AC1544" s="23" t="s">
        <v>37782</v>
      </c>
      <c r="AD1544" s="23" t="s">
        <v>39708</v>
      </c>
      <c r="AE1544" t="s">
        <v>35405</v>
      </c>
    </row>
    <row r="1545" spans="1:31" ht="14.25" customHeight="1">
      <c r="A1545" s="1">
        <v>1544</v>
      </c>
      <c r="B1545" s="9" t="s">
        <v>6</v>
      </c>
      <c r="C1545" s="1" t="s">
        <v>4545</v>
      </c>
      <c r="D1545" s="1" t="s">
        <v>2402</v>
      </c>
      <c r="E1545" s="1" t="s">
        <v>4100</v>
      </c>
      <c r="F1545" s="1" t="s">
        <v>23037</v>
      </c>
      <c r="G1545" s="14">
        <v>914611916660</v>
      </c>
      <c r="H1545" s="1" t="s">
        <v>37</v>
      </c>
      <c r="I1545" s="1" t="s">
        <v>9</v>
      </c>
      <c r="J1545" s="1" t="s">
        <v>24</v>
      </c>
      <c r="K1545" s="3" t="s">
        <v>117</v>
      </c>
      <c r="L1545" s="1" t="s">
        <v>24</v>
      </c>
      <c r="M1545" s="3" t="s">
        <v>178</v>
      </c>
      <c r="N1545" s="3" t="s">
        <v>47339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1"/>
      <c r="AA1545" s="1" t="s">
        <v>16</v>
      </c>
      <c r="AB1545" s="3" t="s">
        <v>12</v>
      </c>
      <c r="AC1545" s="23" t="s">
        <v>37782</v>
      </c>
      <c r="AD1545" s="23" t="s">
        <v>39709</v>
      </c>
      <c r="AE1545" t="s">
        <v>35402</v>
      </c>
    </row>
    <row r="1546" spans="1:31" ht="14.25" customHeight="1">
      <c r="A1546" s="1">
        <v>1545</v>
      </c>
      <c r="B1546" s="9" t="s">
        <v>6</v>
      </c>
      <c r="C1546" s="1" t="s">
        <v>4552</v>
      </c>
      <c r="D1546" s="1" t="s">
        <v>4553</v>
      </c>
      <c r="E1546" s="1" t="s">
        <v>4478</v>
      </c>
      <c r="F1546" s="1" t="s">
        <v>31576</v>
      </c>
      <c r="G1546" s="14">
        <v>919446044646</v>
      </c>
      <c r="H1546" s="1" t="s">
        <v>15</v>
      </c>
      <c r="I1546" s="1" t="s">
        <v>9</v>
      </c>
      <c r="J1546" s="1" t="s">
        <v>24</v>
      </c>
      <c r="K1546" s="3" t="s">
        <v>117</v>
      </c>
      <c r="L1546" s="1" t="s">
        <v>24</v>
      </c>
      <c r="M1546" s="3" t="s">
        <v>178</v>
      </c>
      <c r="N1546" s="3" t="s">
        <v>47339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1"/>
      <c r="AA1546" s="1" t="s">
        <v>16</v>
      </c>
      <c r="AB1546" s="3" t="s">
        <v>12</v>
      </c>
      <c r="AC1546" s="23" t="s">
        <v>37782</v>
      </c>
      <c r="AD1546" s="23" t="s">
        <v>39710</v>
      </c>
      <c r="AE1546" t="s">
        <v>35402</v>
      </c>
    </row>
    <row r="1547" spans="1:31" ht="14.25" customHeight="1">
      <c r="A1547" s="1">
        <v>1546</v>
      </c>
      <c r="B1547" s="1" t="s">
        <v>54</v>
      </c>
      <c r="C1547" s="1" t="s">
        <v>4559</v>
      </c>
      <c r="D1547" s="1" t="s">
        <v>2600</v>
      </c>
      <c r="E1547" s="1" t="s">
        <v>553</v>
      </c>
      <c r="F1547" s="1" t="s">
        <v>23046</v>
      </c>
      <c r="G1547" s="14">
        <v>91944904694</v>
      </c>
      <c r="H1547" s="1" t="s">
        <v>8</v>
      </c>
      <c r="I1547" s="1" t="s">
        <v>62</v>
      </c>
      <c r="J1547" s="1" t="s">
        <v>24</v>
      </c>
      <c r="K1547" s="3" t="s">
        <v>27</v>
      </c>
      <c r="L1547" s="1" t="s">
        <v>24</v>
      </c>
      <c r="M1547" s="3" t="s">
        <v>47344</v>
      </c>
      <c r="N1547" s="3" t="s">
        <v>47339</v>
      </c>
      <c r="O1547" s="3" t="s">
        <v>47349</v>
      </c>
      <c r="P1547" s="3" t="s">
        <v>24</v>
      </c>
      <c r="Q1547" s="3" t="s">
        <v>171</v>
      </c>
      <c r="R1547" s="3" t="s">
        <v>24</v>
      </c>
      <c r="S1547" s="3"/>
      <c r="T1547" s="3"/>
      <c r="U1547" s="3"/>
      <c r="V1547" s="3"/>
      <c r="W1547" s="3"/>
      <c r="X1547" s="3"/>
      <c r="Y1547" s="3"/>
      <c r="Z1547" s="1"/>
      <c r="AA1547" s="1" t="s">
        <v>16</v>
      </c>
      <c r="AB1547" s="3" t="s">
        <v>12</v>
      </c>
      <c r="AC1547" s="23" t="s">
        <v>37782</v>
      </c>
      <c r="AD1547" s="23" t="s">
        <v>39711</v>
      </c>
      <c r="AE1547" t="s">
        <v>35407</v>
      </c>
    </row>
    <row r="1548" spans="1:31" ht="14.25" customHeight="1">
      <c r="A1548" s="1">
        <v>1547</v>
      </c>
      <c r="B1548" s="1" t="s">
        <v>54</v>
      </c>
      <c r="C1548" s="1" t="s">
        <v>4567</v>
      </c>
      <c r="D1548" s="1" t="s">
        <v>1678</v>
      </c>
      <c r="E1548" s="1" t="s">
        <v>36631</v>
      </c>
      <c r="F1548" s="1" t="s">
        <v>23050</v>
      </c>
      <c r="G1548" s="14">
        <v>91994601446</v>
      </c>
      <c r="H1548" s="1" t="s">
        <v>37</v>
      </c>
      <c r="I1548" s="1" t="s">
        <v>9</v>
      </c>
      <c r="J1548" s="1" t="s">
        <v>24</v>
      </c>
      <c r="K1548" s="3" t="s">
        <v>63</v>
      </c>
      <c r="L1548" s="1" t="s">
        <v>24</v>
      </c>
      <c r="M1548" s="3" t="s">
        <v>213</v>
      </c>
      <c r="N1548" s="3" t="s">
        <v>47339</v>
      </c>
      <c r="O1548" s="3" t="s">
        <v>17</v>
      </c>
      <c r="P1548" s="3" t="s">
        <v>24</v>
      </c>
      <c r="Q1548" s="3" t="s">
        <v>42</v>
      </c>
      <c r="R1548" s="3" t="s">
        <v>24</v>
      </c>
      <c r="S1548" s="3" t="s">
        <v>27</v>
      </c>
      <c r="T1548" s="3" t="s">
        <v>24</v>
      </c>
      <c r="U1548" s="3" t="s">
        <v>117</v>
      </c>
      <c r="V1548" s="3" t="s">
        <v>24</v>
      </c>
      <c r="W1548" s="3" t="s">
        <v>178</v>
      </c>
      <c r="X1548" s="3" t="s">
        <v>24</v>
      </c>
      <c r="Y1548" s="3" t="s">
        <v>171</v>
      </c>
      <c r="Z1548" s="1" t="s">
        <v>24</v>
      </c>
      <c r="AA1548" s="1" t="s">
        <v>16</v>
      </c>
      <c r="AB1548" s="3" t="s">
        <v>12</v>
      </c>
      <c r="AC1548" s="23" t="s">
        <v>37782</v>
      </c>
      <c r="AD1548" s="23" t="s">
        <v>39712</v>
      </c>
      <c r="AE1548" t="s">
        <v>35407</v>
      </c>
    </row>
    <row r="1549" spans="1:31" ht="14.25" customHeight="1">
      <c r="A1549" s="1">
        <v>1548</v>
      </c>
      <c r="B1549" s="1" t="s">
        <v>54</v>
      </c>
      <c r="C1549" s="1" t="s">
        <v>4584</v>
      </c>
      <c r="D1549" s="1" t="s">
        <v>2671</v>
      </c>
      <c r="E1549" s="1" t="s">
        <v>40</v>
      </c>
      <c r="F1549" s="1" t="s">
        <v>31577</v>
      </c>
      <c r="G1549" s="14">
        <v>914940094646</v>
      </c>
      <c r="H1549" s="1" t="s">
        <v>20</v>
      </c>
      <c r="I1549" s="1" t="s">
        <v>37779</v>
      </c>
      <c r="J1549" s="1" t="s">
        <v>24</v>
      </c>
      <c r="K1549" s="3" t="s">
        <v>178</v>
      </c>
      <c r="L1549" s="1" t="s">
        <v>24</v>
      </c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1"/>
      <c r="AA1549" s="1" t="s">
        <v>16</v>
      </c>
      <c r="AB1549" s="3" t="s">
        <v>12</v>
      </c>
      <c r="AC1549" s="23" t="s">
        <v>37782</v>
      </c>
      <c r="AD1549" s="23" t="s">
        <v>39713</v>
      </c>
      <c r="AE1549" t="s">
        <v>35405</v>
      </c>
    </row>
    <row r="1550" spans="1:31" ht="14.25" customHeight="1">
      <c r="A1550" s="1">
        <v>1549</v>
      </c>
      <c r="B1550" s="9" t="s">
        <v>6</v>
      </c>
      <c r="C1550" s="1" t="s">
        <v>4623</v>
      </c>
      <c r="D1550" s="1" t="s">
        <v>791</v>
      </c>
      <c r="E1550" s="1" t="s">
        <v>1577</v>
      </c>
      <c r="F1550" s="1" t="s">
        <v>33811</v>
      </c>
      <c r="G1550" s="14">
        <v>9199414604</v>
      </c>
      <c r="H1550" s="1" t="s">
        <v>8</v>
      </c>
      <c r="I1550" s="1" t="s">
        <v>9</v>
      </c>
      <c r="J1550" s="1" t="s">
        <v>24</v>
      </c>
      <c r="K1550" s="3" t="s">
        <v>27</v>
      </c>
      <c r="L1550" s="1" t="s">
        <v>24</v>
      </c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1"/>
      <c r="AA1550" s="1" t="s">
        <v>16</v>
      </c>
      <c r="AB1550" s="3" t="s">
        <v>12</v>
      </c>
      <c r="AC1550" s="23" t="s">
        <v>37782</v>
      </c>
      <c r="AD1550" s="23" t="s">
        <v>39714</v>
      </c>
      <c r="AE1550" t="s">
        <v>35402</v>
      </c>
    </row>
    <row r="1551" spans="1:31" ht="14.25" customHeight="1">
      <c r="A1551" s="1">
        <v>1550</v>
      </c>
      <c r="B1551" s="9" t="s">
        <v>6</v>
      </c>
      <c r="C1551" s="1" t="s">
        <v>4632</v>
      </c>
      <c r="D1551" s="1" t="s">
        <v>35483</v>
      </c>
      <c r="E1551" s="1" t="s">
        <v>4633</v>
      </c>
      <c r="F1551" s="1" t="s">
        <v>23087</v>
      </c>
      <c r="G1551" s="14">
        <v>91949461144</v>
      </c>
      <c r="H1551" s="1" t="s">
        <v>20</v>
      </c>
      <c r="I1551" s="1" t="s">
        <v>62</v>
      </c>
      <c r="J1551" s="1" t="s">
        <v>24</v>
      </c>
      <c r="K1551" s="3" t="s">
        <v>42</v>
      </c>
      <c r="L1551" s="1" t="s">
        <v>24</v>
      </c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1"/>
      <c r="AA1551" s="1" t="s">
        <v>16</v>
      </c>
      <c r="AB1551" s="3" t="s">
        <v>12</v>
      </c>
      <c r="AC1551" s="23" t="s">
        <v>37782</v>
      </c>
      <c r="AD1551" s="23" t="s">
        <v>39715</v>
      </c>
      <c r="AE1551" t="s">
        <v>35402</v>
      </c>
    </row>
    <row r="1552" spans="1:31" ht="14.25" customHeight="1">
      <c r="A1552" s="1">
        <v>1551</v>
      </c>
      <c r="B1552" s="1" t="s">
        <v>54</v>
      </c>
      <c r="C1552" s="1" t="s">
        <v>4636</v>
      </c>
      <c r="D1552" s="1" t="s">
        <v>4026</v>
      </c>
      <c r="E1552" s="1" t="s">
        <v>40</v>
      </c>
      <c r="F1552" s="1" t="s">
        <v>23089</v>
      </c>
      <c r="G1552" s="14">
        <v>919446446164</v>
      </c>
      <c r="H1552" s="1" t="s">
        <v>20</v>
      </c>
      <c r="I1552" s="1" t="s">
        <v>9</v>
      </c>
      <c r="J1552" s="1" t="s">
        <v>24</v>
      </c>
      <c r="K1552" s="3" t="s">
        <v>63</v>
      </c>
      <c r="L1552" s="1" t="s">
        <v>24</v>
      </c>
      <c r="M1552" s="3" t="s">
        <v>213</v>
      </c>
      <c r="N1552" s="3" t="s">
        <v>47339</v>
      </c>
      <c r="O1552" s="3" t="s">
        <v>17</v>
      </c>
      <c r="P1552" s="3" t="s">
        <v>24</v>
      </c>
      <c r="Q1552" s="3" t="s">
        <v>42</v>
      </c>
      <c r="R1552" s="3" t="s">
        <v>24</v>
      </c>
      <c r="S1552" s="3" t="s">
        <v>27</v>
      </c>
      <c r="T1552" s="3" t="s">
        <v>24</v>
      </c>
      <c r="U1552" s="3" t="s">
        <v>117</v>
      </c>
      <c r="V1552" s="3" t="s">
        <v>24</v>
      </c>
      <c r="W1552" s="3" t="s">
        <v>178</v>
      </c>
      <c r="X1552" s="3" t="s">
        <v>24</v>
      </c>
      <c r="Y1552" s="3" t="s">
        <v>171</v>
      </c>
      <c r="Z1552" s="1" t="s">
        <v>24</v>
      </c>
      <c r="AA1552" s="1" t="s">
        <v>16</v>
      </c>
      <c r="AB1552" s="3" t="s">
        <v>12</v>
      </c>
      <c r="AC1552" s="23" t="s">
        <v>37782</v>
      </c>
      <c r="AD1552" s="23" t="s">
        <v>39716</v>
      </c>
      <c r="AE1552" t="s">
        <v>35405</v>
      </c>
    </row>
    <row r="1553" spans="1:31" ht="14.25" customHeight="1">
      <c r="A1553" s="1">
        <v>1552</v>
      </c>
      <c r="B1553" s="9" t="s">
        <v>6</v>
      </c>
      <c r="C1553" s="1" t="s">
        <v>4655</v>
      </c>
      <c r="D1553" s="1" t="s">
        <v>4656</v>
      </c>
      <c r="E1553" s="1" t="s">
        <v>2705</v>
      </c>
      <c r="F1553" s="1" t="s">
        <v>4657</v>
      </c>
      <c r="G1553" s="14">
        <v>914000404949</v>
      </c>
      <c r="H1553" s="1" t="s">
        <v>46</v>
      </c>
      <c r="I1553" s="1" t="s">
        <v>9</v>
      </c>
      <c r="J1553" s="1" t="s">
        <v>24</v>
      </c>
      <c r="K1553" s="3" t="s">
        <v>27</v>
      </c>
      <c r="L1553" s="1" t="s">
        <v>24</v>
      </c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1"/>
      <c r="AA1553" s="1" t="s">
        <v>16</v>
      </c>
      <c r="AB1553" s="3" t="s">
        <v>12</v>
      </c>
      <c r="AC1553" s="23" t="s">
        <v>37782</v>
      </c>
      <c r="AD1553" s="23" t="s">
        <v>39717</v>
      </c>
      <c r="AE1553" t="s">
        <v>35407</v>
      </c>
    </row>
    <row r="1554" spans="1:31" ht="14.25" customHeight="1">
      <c r="A1554" s="1">
        <v>1553</v>
      </c>
      <c r="B1554" s="1" t="s">
        <v>54</v>
      </c>
      <c r="C1554" s="1" t="s">
        <v>4660</v>
      </c>
      <c r="D1554" s="1" t="s">
        <v>1015</v>
      </c>
      <c r="E1554" s="1" t="s">
        <v>36632</v>
      </c>
      <c r="F1554" s="1" t="s">
        <v>23099</v>
      </c>
      <c r="G1554" s="14">
        <v>9146000664</v>
      </c>
      <c r="H1554" s="1" t="s">
        <v>15</v>
      </c>
      <c r="I1554" s="1" t="s">
        <v>41</v>
      </c>
      <c r="J1554" s="1" t="s">
        <v>24</v>
      </c>
      <c r="K1554" s="3" t="s">
        <v>42</v>
      </c>
      <c r="L1554" s="1" t="s">
        <v>24</v>
      </c>
      <c r="M1554" s="3" t="s">
        <v>27</v>
      </c>
      <c r="N1554" s="3" t="s">
        <v>47339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1"/>
      <c r="AA1554" s="1" t="s">
        <v>16</v>
      </c>
      <c r="AB1554" s="3" t="s">
        <v>12</v>
      </c>
      <c r="AC1554" s="23" t="s">
        <v>37782</v>
      </c>
      <c r="AD1554" s="23" t="s">
        <v>39718</v>
      </c>
      <c r="AE1554" t="s">
        <v>35408</v>
      </c>
    </row>
    <row r="1555" spans="1:31" ht="14.25" customHeight="1">
      <c r="A1555" s="1">
        <v>1554</v>
      </c>
      <c r="B1555" s="9" t="s">
        <v>6</v>
      </c>
      <c r="C1555" s="1" t="s">
        <v>4661</v>
      </c>
      <c r="D1555" s="1" t="s">
        <v>1354</v>
      </c>
      <c r="E1555" s="1" t="s">
        <v>2030</v>
      </c>
      <c r="F1555" s="1" t="s">
        <v>23100</v>
      </c>
      <c r="G1555" s="14">
        <v>91416064490</v>
      </c>
      <c r="H1555" s="1" t="s">
        <v>37</v>
      </c>
      <c r="I1555" s="1" t="s">
        <v>9</v>
      </c>
      <c r="J1555" s="1" t="s">
        <v>24</v>
      </c>
      <c r="K1555" s="3" t="s">
        <v>171</v>
      </c>
      <c r="L1555" s="1" t="s">
        <v>24</v>
      </c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1"/>
      <c r="AA1555" s="1" t="s">
        <v>16</v>
      </c>
      <c r="AB1555" s="3" t="s">
        <v>12</v>
      </c>
      <c r="AC1555" s="23" t="s">
        <v>37782</v>
      </c>
      <c r="AD1555" s="23" t="s">
        <v>39719</v>
      </c>
      <c r="AE1555" t="s">
        <v>35408</v>
      </c>
    </row>
    <row r="1556" spans="1:31" ht="14.25" customHeight="1">
      <c r="A1556" s="1">
        <v>1555</v>
      </c>
      <c r="B1556" s="9" t="s">
        <v>6</v>
      </c>
      <c r="C1556" s="1" t="s">
        <v>4670</v>
      </c>
      <c r="D1556" s="1" t="s">
        <v>2704</v>
      </c>
      <c r="E1556" s="1" t="s">
        <v>255</v>
      </c>
      <c r="F1556" s="1" t="s">
        <v>23104</v>
      </c>
      <c r="G1556" s="14">
        <v>91944419006</v>
      </c>
      <c r="H1556" s="1" t="s">
        <v>8</v>
      </c>
      <c r="I1556" s="1" t="s">
        <v>9</v>
      </c>
      <c r="J1556" s="1" t="s">
        <v>24</v>
      </c>
      <c r="K1556" s="3" t="s">
        <v>27</v>
      </c>
      <c r="L1556" s="1" t="s">
        <v>24</v>
      </c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1"/>
      <c r="AA1556" s="1" t="s">
        <v>16</v>
      </c>
      <c r="AB1556" s="3" t="s">
        <v>12</v>
      </c>
      <c r="AC1556" s="23" t="s">
        <v>37782</v>
      </c>
      <c r="AD1556" s="23" t="s">
        <v>39720</v>
      </c>
      <c r="AE1556" t="s">
        <v>35408</v>
      </c>
    </row>
    <row r="1557" spans="1:31" ht="14.25" customHeight="1">
      <c r="A1557" s="1">
        <v>1556</v>
      </c>
      <c r="B1557" s="1" t="s">
        <v>54</v>
      </c>
      <c r="C1557" s="1" t="s">
        <v>4676</v>
      </c>
      <c r="D1557" s="1" t="s">
        <v>1410</v>
      </c>
      <c r="E1557" s="1" t="s">
        <v>881</v>
      </c>
      <c r="F1557" s="1" t="s">
        <v>23108</v>
      </c>
      <c r="G1557" s="14">
        <v>9194460004</v>
      </c>
      <c r="H1557" s="1" t="s">
        <v>8</v>
      </c>
      <c r="I1557" s="1" t="s">
        <v>9</v>
      </c>
      <c r="J1557" s="1" t="s">
        <v>24</v>
      </c>
      <c r="K1557" s="3" t="s">
        <v>63</v>
      </c>
      <c r="L1557" s="1" t="s">
        <v>24</v>
      </c>
      <c r="M1557" s="3" t="s">
        <v>213</v>
      </c>
      <c r="N1557" s="3" t="s">
        <v>47339</v>
      </c>
      <c r="O1557" s="3" t="s">
        <v>17</v>
      </c>
      <c r="P1557" s="3" t="s">
        <v>24</v>
      </c>
      <c r="Q1557" s="3" t="s">
        <v>42</v>
      </c>
      <c r="R1557" s="3" t="s">
        <v>24</v>
      </c>
      <c r="S1557" s="3" t="s">
        <v>27</v>
      </c>
      <c r="T1557" s="3" t="s">
        <v>24</v>
      </c>
      <c r="U1557" s="3" t="s">
        <v>117</v>
      </c>
      <c r="V1557" s="3" t="s">
        <v>24</v>
      </c>
      <c r="W1557" s="3" t="s">
        <v>178</v>
      </c>
      <c r="X1557" s="3" t="s">
        <v>24</v>
      </c>
      <c r="Y1557" s="3" t="s">
        <v>171</v>
      </c>
      <c r="Z1557" s="1" t="s">
        <v>24</v>
      </c>
      <c r="AA1557" s="1" t="s">
        <v>16</v>
      </c>
      <c r="AB1557" s="3" t="s">
        <v>12</v>
      </c>
      <c r="AC1557" s="23" t="s">
        <v>37782</v>
      </c>
      <c r="AD1557" s="23" t="s">
        <v>39721</v>
      </c>
      <c r="AE1557" t="s">
        <v>35408</v>
      </c>
    </row>
    <row r="1558" spans="1:31" ht="14.25" customHeight="1">
      <c r="A1558" s="1">
        <v>1557</v>
      </c>
      <c r="B1558" s="1" t="s">
        <v>54</v>
      </c>
      <c r="C1558" s="1" t="s">
        <v>4682</v>
      </c>
      <c r="D1558" s="1" t="s">
        <v>1598</v>
      </c>
      <c r="E1558" s="1" t="s">
        <v>18451</v>
      </c>
      <c r="F1558" s="1" t="s">
        <v>23112</v>
      </c>
      <c r="G1558" s="14">
        <v>919446469949</v>
      </c>
      <c r="H1558" s="1" t="s">
        <v>20</v>
      </c>
      <c r="I1558" s="1" t="s">
        <v>41</v>
      </c>
      <c r="J1558" s="1" t="s">
        <v>24</v>
      </c>
      <c r="K1558" s="3" t="s">
        <v>63</v>
      </c>
      <c r="L1558" s="1" t="s">
        <v>24</v>
      </c>
      <c r="M1558" s="3" t="s">
        <v>213</v>
      </c>
      <c r="N1558" s="3" t="s">
        <v>47339</v>
      </c>
      <c r="O1558" s="3" t="s">
        <v>17</v>
      </c>
      <c r="P1558" s="3" t="s">
        <v>24</v>
      </c>
      <c r="Q1558" s="3" t="s">
        <v>42</v>
      </c>
      <c r="R1558" s="3" t="s">
        <v>24</v>
      </c>
      <c r="S1558" s="3" t="s">
        <v>27</v>
      </c>
      <c r="T1558" s="3" t="s">
        <v>24</v>
      </c>
      <c r="U1558" s="3" t="s">
        <v>117</v>
      </c>
      <c r="V1558" s="3" t="s">
        <v>24</v>
      </c>
      <c r="W1558" s="3" t="s">
        <v>178</v>
      </c>
      <c r="X1558" s="3" t="s">
        <v>24</v>
      </c>
      <c r="Y1558" s="3" t="s">
        <v>171</v>
      </c>
      <c r="Z1558" s="1" t="s">
        <v>24</v>
      </c>
      <c r="AA1558" s="1" t="s">
        <v>16</v>
      </c>
      <c r="AB1558" s="3" t="s">
        <v>12</v>
      </c>
      <c r="AC1558" s="23" t="s">
        <v>37782</v>
      </c>
      <c r="AD1558" s="23" t="s">
        <v>39722</v>
      </c>
      <c r="AE1558" t="s">
        <v>35405</v>
      </c>
    </row>
    <row r="1559" spans="1:31" ht="14.25" customHeight="1">
      <c r="A1559" s="1">
        <v>1558</v>
      </c>
      <c r="B1559" s="1" t="s">
        <v>54</v>
      </c>
      <c r="C1559" s="1" t="s">
        <v>4699</v>
      </c>
      <c r="D1559" s="1" t="s">
        <v>58</v>
      </c>
      <c r="E1559" s="1" t="s">
        <v>16257</v>
      </c>
      <c r="F1559" s="1" t="s">
        <v>23119</v>
      </c>
      <c r="G1559" s="14">
        <v>919440991140</v>
      </c>
      <c r="H1559" s="1" t="s">
        <v>20</v>
      </c>
      <c r="I1559" s="1" t="s">
        <v>9</v>
      </c>
      <c r="J1559" s="1" t="s">
        <v>24</v>
      </c>
      <c r="K1559" s="3" t="s">
        <v>117</v>
      </c>
      <c r="L1559" s="1" t="s">
        <v>24</v>
      </c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1"/>
      <c r="AA1559" s="1" t="s">
        <v>16</v>
      </c>
      <c r="AB1559" s="3" t="s">
        <v>12</v>
      </c>
      <c r="AC1559" s="23" t="s">
        <v>37782</v>
      </c>
      <c r="AD1559" s="23" t="s">
        <v>39723</v>
      </c>
      <c r="AE1559" t="s">
        <v>35407</v>
      </c>
    </row>
    <row r="1560" spans="1:31" ht="14.25" customHeight="1">
      <c r="A1560" s="1">
        <v>1559</v>
      </c>
      <c r="B1560" s="1" t="s">
        <v>54</v>
      </c>
      <c r="C1560" s="1" t="s">
        <v>4711</v>
      </c>
      <c r="D1560" s="1" t="s">
        <v>4712</v>
      </c>
      <c r="E1560" s="1" t="s">
        <v>217</v>
      </c>
      <c r="F1560" s="1" t="s">
        <v>33821</v>
      </c>
      <c r="G1560" s="14">
        <v>919444699940</v>
      </c>
      <c r="H1560" s="1" t="s">
        <v>15</v>
      </c>
      <c r="I1560" s="1" t="s">
        <v>9</v>
      </c>
      <c r="J1560" s="1" t="s">
        <v>24</v>
      </c>
      <c r="K1560" s="3" t="s">
        <v>117</v>
      </c>
      <c r="L1560" s="1" t="s">
        <v>24</v>
      </c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1"/>
      <c r="AA1560" s="1" t="s">
        <v>16</v>
      </c>
      <c r="AB1560" s="3" t="s">
        <v>12</v>
      </c>
      <c r="AC1560" s="23" t="s">
        <v>37782</v>
      </c>
      <c r="AD1560" s="23" t="s">
        <v>39724</v>
      </c>
      <c r="AE1560" t="s">
        <v>35407</v>
      </c>
    </row>
    <row r="1561" spans="1:31" ht="14.25" customHeight="1">
      <c r="A1561" s="1">
        <v>1560</v>
      </c>
      <c r="B1561" s="1" t="s">
        <v>54</v>
      </c>
      <c r="C1561" s="1" t="s">
        <v>4723</v>
      </c>
      <c r="D1561" s="1" t="s">
        <v>1175</v>
      </c>
      <c r="E1561" s="1" t="s">
        <v>139</v>
      </c>
      <c r="F1561" s="1" t="s">
        <v>23130</v>
      </c>
      <c r="G1561" s="14">
        <v>91944690196</v>
      </c>
      <c r="H1561" s="1" t="s">
        <v>8</v>
      </c>
      <c r="I1561" s="1" t="s">
        <v>62</v>
      </c>
      <c r="J1561" s="1" t="s">
        <v>24</v>
      </c>
      <c r="K1561" s="3" t="s">
        <v>42</v>
      </c>
      <c r="L1561" s="1" t="s">
        <v>24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1"/>
      <c r="AA1561" s="1" t="s">
        <v>16</v>
      </c>
      <c r="AB1561" s="3" t="s">
        <v>12</v>
      </c>
      <c r="AC1561" s="23" t="s">
        <v>37782</v>
      </c>
      <c r="AD1561" s="23" t="s">
        <v>39725</v>
      </c>
      <c r="AE1561" t="s">
        <v>35405</v>
      </c>
    </row>
    <row r="1562" spans="1:31" ht="14.25" customHeight="1">
      <c r="A1562" s="1">
        <v>1561</v>
      </c>
      <c r="B1562" s="9" t="s">
        <v>6</v>
      </c>
      <c r="C1562" s="1" t="s">
        <v>4736</v>
      </c>
      <c r="D1562" s="1" t="s">
        <v>2921</v>
      </c>
      <c r="E1562" s="1" t="s">
        <v>84</v>
      </c>
      <c r="F1562" s="1" t="s">
        <v>31593</v>
      </c>
      <c r="G1562" s="14">
        <v>9194966444</v>
      </c>
      <c r="H1562" s="1" t="s">
        <v>8</v>
      </c>
      <c r="I1562" s="1" t="s">
        <v>9</v>
      </c>
      <c r="J1562" s="1" t="s">
        <v>24</v>
      </c>
      <c r="K1562" s="3" t="s">
        <v>27</v>
      </c>
      <c r="L1562" s="1" t="s">
        <v>24</v>
      </c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1"/>
      <c r="AA1562" s="1" t="s">
        <v>16</v>
      </c>
      <c r="AB1562" s="3" t="s">
        <v>12</v>
      </c>
      <c r="AC1562" s="23" t="s">
        <v>37782</v>
      </c>
      <c r="AD1562" s="23" t="s">
        <v>39726</v>
      </c>
      <c r="AE1562" t="s">
        <v>35407</v>
      </c>
    </row>
    <row r="1563" spans="1:31" ht="14.25" customHeight="1">
      <c r="A1563" s="1">
        <v>1562</v>
      </c>
      <c r="B1563" s="1" t="s">
        <v>54</v>
      </c>
      <c r="C1563" s="1" t="s">
        <v>4737</v>
      </c>
      <c r="D1563" s="1" t="s">
        <v>35523</v>
      </c>
      <c r="E1563" s="1" t="s">
        <v>1797</v>
      </c>
      <c r="F1563" s="1" t="s">
        <v>4738</v>
      </c>
      <c r="G1563" s="14">
        <v>919446966641</v>
      </c>
      <c r="H1563" s="1" t="s">
        <v>15</v>
      </c>
      <c r="I1563" s="1" t="s">
        <v>9</v>
      </c>
      <c r="J1563" s="1" t="s">
        <v>24</v>
      </c>
      <c r="K1563" s="3" t="s">
        <v>63</v>
      </c>
      <c r="L1563" s="1" t="s">
        <v>24</v>
      </c>
      <c r="M1563" s="3" t="s">
        <v>213</v>
      </c>
      <c r="N1563" s="3" t="s">
        <v>47339</v>
      </c>
      <c r="O1563" s="3" t="s">
        <v>17</v>
      </c>
      <c r="P1563" s="3" t="s">
        <v>24</v>
      </c>
      <c r="Q1563" s="3" t="s">
        <v>42</v>
      </c>
      <c r="R1563" s="3" t="s">
        <v>24</v>
      </c>
      <c r="S1563" s="3" t="s">
        <v>27</v>
      </c>
      <c r="T1563" s="3" t="s">
        <v>24</v>
      </c>
      <c r="U1563" s="3" t="s">
        <v>117</v>
      </c>
      <c r="V1563" s="3" t="s">
        <v>24</v>
      </c>
      <c r="W1563" s="3" t="s">
        <v>178</v>
      </c>
      <c r="X1563" s="3" t="s">
        <v>24</v>
      </c>
      <c r="Y1563" s="3" t="s">
        <v>171</v>
      </c>
      <c r="Z1563" s="1" t="s">
        <v>24</v>
      </c>
      <c r="AA1563" s="1" t="s">
        <v>16</v>
      </c>
      <c r="AB1563" s="3" t="s">
        <v>12</v>
      </c>
      <c r="AC1563" s="23" t="s">
        <v>37782</v>
      </c>
      <c r="AD1563" s="23" t="s">
        <v>39727</v>
      </c>
      <c r="AE1563" t="s">
        <v>35405</v>
      </c>
    </row>
    <row r="1564" spans="1:31" ht="14.25" customHeight="1">
      <c r="A1564" s="1">
        <v>1563</v>
      </c>
      <c r="B1564" s="9" t="s">
        <v>6</v>
      </c>
      <c r="C1564" s="1" t="s">
        <v>4741</v>
      </c>
      <c r="D1564" s="1" t="s">
        <v>4742</v>
      </c>
      <c r="E1564" s="1" t="s">
        <v>139</v>
      </c>
      <c r="F1564" s="1" t="s">
        <v>23138</v>
      </c>
      <c r="G1564" s="14">
        <v>91960100600</v>
      </c>
      <c r="H1564" s="1" t="s">
        <v>20</v>
      </c>
      <c r="I1564" s="1" t="s">
        <v>9</v>
      </c>
      <c r="J1564" s="1" t="s">
        <v>24</v>
      </c>
      <c r="K1564" s="3" t="s">
        <v>27</v>
      </c>
      <c r="L1564" s="1" t="s">
        <v>24</v>
      </c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1"/>
      <c r="AA1564" s="1" t="s">
        <v>16</v>
      </c>
      <c r="AB1564" s="3" t="s">
        <v>12</v>
      </c>
      <c r="AC1564" s="23" t="s">
        <v>37782</v>
      </c>
      <c r="AD1564" s="23" t="s">
        <v>39728</v>
      </c>
      <c r="AE1564" t="s">
        <v>35407</v>
      </c>
    </row>
    <row r="1565" spans="1:31" ht="14.25" customHeight="1">
      <c r="A1565" s="1">
        <v>1564</v>
      </c>
      <c r="B1565" s="1" t="s">
        <v>54</v>
      </c>
      <c r="C1565" s="1" t="s">
        <v>4777</v>
      </c>
      <c r="D1565" s="1" t="s">
        <v>1010</v>
      </c>
      <c r="E1565" s="1" t="s">
        <v>139</v>
      </c>
      <c r="F1565" s="1" t="s">
        <v>31596</v>
      </c>
      <c r="G1565" s="14">
        <v>91996104649</v>
      </c>
      <c r="H1565" s="1" t="s">
        <v>37</v>
      </c>
      <c r="I1565" s="1" t="s">
        <v>37779</v>
      </c>
      <c r="J1565" s="1" t="s">
        <v>24</v>
      </c>
      <c r="K1565" s="3" t="s">
        <v>63</v>
      </c>
      <c r="L1565" s="1" t="s">
        <v>24</v>
      </c>
      <c r="M1565" s="3" t="s">
        <v>213</v>
      </c>
      <c r="N1565" s="3" t="s">
        <v>47339</v>
      </c>
      <c r="O1565" s="3" t="s">
        <v>17</v>
      </c>
      <c r="P1565" s="3" t="s">
        <v>24</v>
      </c>
      <c r="Q1565" s="3" t="s">
        <v>42</v>
      </c>
      <c r="R1565" s="3" t="s">
        <v>24</v>
      </c>
      <c r="S1565" s="3" t="s">
        <v>27</v>
      </c>
      <c r="T1565" s="3" t="s">
        <v>24</v>
      </c>
      <c r="U1565" s="3" t="s">
        <v>117</v>
      </c>
      <c r="V1565" s="3" t="s">
        <v>24</v>
      </c>
      <c r="W1565" s="3" t="s">
        <v>178</v>
      </c>
      <c r="X1565" s="3" t="s">
        <v>24</v>
      </c>
      <c r="Y1565" s="3" t="s">
        <v>171</v>
      </c>
      <c r="Z1565" s="1" t="s">
        <v>24</v>
      </c>
      <c r="AA1565" s="1" t="s">
        <v>16</v>
      </c>
      <c r="AB1565" s="3" t="s">
        <v>12</v>
      </c>
      <c r="AC1565" s="23" t="s">
        <v>37782</v>
      </c>
      <c r="AD1565" s="23" t="s">
        <v>39729</v>
      </c>
      <c r="AE1565" t="s">
        <v>35402</v>
      </c>
    </row>
    <row r="1566" spans="1:31" ht="14.25" customHeight="1">
      <c r="A1566" s="1">
        <v>1565</v>
      </c>
      <c r="B1566" s="1" t="s">
        <v>54</v>
      </c>
      <c r="C1566" s="1" t="s">
        <v>4781</v>
      </c>
      <c r="D1566" s="1" t="s">
        <v>5710</v>
      </c>
      <c r="E1566" s="1" t="s">
        <v>139</v>
      </c>
      <c r="F1566" s="1" t="s">
        <v>23159</v>
      </c>
      <c r="G1566" s="14">
        <v>91949006664</v>
      </c>
      <c r="H1566" s="1" t="s">
        <v>8</v>
      </c>
      <c r="I1566" s="1" t="s">
        <v>9</v>
      </c>
      <c r="J1566" s="1" t="s">
        <v>24</v>
      </c>
      <c r="K1566" s="3" t="s">
        <v>27</v>
      </c>
      <c r="L1566" s="1" t="s">
        <v>24</v>
      </c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1"/>
      <c r="AA1566" s="1" t="s">
        <v>16</v>
      </c>
      <c r="AB1566" s="3" t="s">
        <v>12</v>
      </c>
      <c r="AC1566" s="23" t="s">
        <v>37782</v>
      </c>
      <c r="AD1566" s="23" t="s">
        <v>39730</v>
      </c>
      <c r="AE1566" t="s">
        <v>35407</v>
      </c>
    </row>
    <row r="1567" spans="1:31" ht="14.25" customHeight="1">
      <c r="A1567" s="1">
        <v>1566</v>
      </c>
      <c r="B1567" s="1" t="s">
        <v>54</v>
      </c>
      <c r="C1567" s="1" t="s">
        <v>4797</v>
      </c>
      <c r="D1567" s="1" t="s">
        <v>4798</v>
      </c>
      <c r="E1567" s="1" t="s">
        <v>40</v>
      </c>
      <c r="F1567" s="1" t="s">
        <v>23166</v>
      </c>
      <c r="G1567" s="14">
        <v>919644999</v>
      </c>
      <c r="H1567" s="1" t="s">
        <v>20</v>
      </c>
      <c r="I1567" s="1" t="s">
        <v>9</v>
      </c>
      <c r="J1567" s="1" t="s">
        <v>24</v>
      </c>
      <c r="K1567" s="3" t="s">
        <v>42</v>
      </c>
      <c r="L1567" s="1" t="s">
        <v>24</v>
      </c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1"/>
      <c r="AA1567" s="1" t="s">
        <v>16</v>
      </c>
      <c r="AB1567" s="3" t="s">
        <v>12</v>
      </c>
      <c r="AC1567" s="23" t="s">
        <v>37782</v>
      </c>
      <c r="AD1567" s="23" t="s">
        <v>39731</v>
      </c>
      <c r="AE1567" t="s">
        <v>35408</v>
      </c>
    </row>
    <row r="1568" spans="1:31" ht="14.25" customHeight="1">
      <c r="A1568" s="1">
        <v>1567</v>
      </c>
      <c r="B1568" s="9" t="s">
        <v>6</v>
      </c>
      <c r="C1568" s="1" t="s">
        <v>4808</v>
      </c>
      <c r="D1568" s="1" t="s">
        <v>36020</v>
      </c>
      <c r="E1568" s="1" t="s">
        <v>4809</v>
      </c>
      <c r="F1568" s="1" t="s">
        <v>33835</v>
      </c>
      <c r="G1568" s="14">
        <v>9164406</v>
      </c>
      <c r="H1568" s="1" t="s">
        <v>20</v>
      </c>
      <c r="I1568" s="1" t="s">
        <v>9</v>
      </c>
      <c r="J1568" s="1" t="s">
        <v>24</v>
      </c>
      <c r="K1568" s="3" t="s">
        <v>178</v>
      </c>
      <c r="L1568" s="1" t="s">
        <v>24</v>
      </c>
      <c r="M1568" s="3" t="s">
        <v>171</v>
      </c>
      <c r="N1568" s="3" t="s">
        <v>47339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1"/>
      <c r="AA1568" s="1" t="s">
        <v>16</v>
      </c>
      <c r="AB1568" s="3" t="s">
        <v>12</v>
      </c>
      <c r="AC1568" s="23" t="s">
        <v>37782</v>
      </c>
      <c r="AD1568" s="23" t="s">
        <v>39732</v>
      </c>
      <c r="AE1568" t="s">
        <v>35408</v>
      </c>
    </row>
    <row r="1569" spans="1:31" ht="14.25" customHeight="1">
      <c r="A1569" s="1">
        <v>1568</v>
      </c>
      <c r="B1569" s="9" t="s">
        <v>6</v>
      </c>
      <c r="C1569" s="1" t="s">
        <v>4847</v>
      </c>
      <c r="D1569" s="1" t="s">
        <v>208</v>
      </c>
      <c r="E1569" s="1" t="s">
        <v>1694</v>
      </c>
      <c r="F1569" s="1" t="s">
        <v>31603</v>
      </c>
      <c r="G1569" s="14">
        <v>9199600949</v>
      </c>
      <c r="H1569" s="1" t="s">
        <v>8</v>
      </c>
      <c r="I1569" s="1" t="s">
        <v>62</v>
      </c>
      <c r="J1569" s="1" t="s">
        <v>24</v>
      </c>
      <c r="K1569" s="3" t="s">
        <v>17</v>
      </c>
      <c r="L1569" s="1" t="s">
        <v>24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1"/>
      <c r="AA1569" s="1" t="s">
        <v>11</v>
      </c>
      <c r="AB1569" s="3" t="s">
        <v>586</v>
      </c>
      <c r="AC1569" s="23" t="s">
        <v>37782</v>
      </c>
      <c r="AD1569" s="23" t="s">
        <v>39733</v>
      </c>
      <c r="AE1569" t="s">
        <v>35405</v>
      </c>
    </row>
    <row r="1570" spans="1:31" ht="14.25" customHeight="1">
      <c r="A1570" s="1">
        <v>1569</v>
      </c>
      <c r="B1570" s="9" t="s">
        <v>6</v>
      </c>
      <c r="C1570" s="1" t="s">
        <v>4851</v>
      </c>
      <c r="D1570" s="1" t="s">
        <v>4852</v>
      </c>
      <c r="E1570" s="1" t="s">
        <v>4853</v>
      </c>
      <c r="F1570" s="1" t="s">
        <v>23193</v>
      </c>
      <c r="G1570" s="14">
        <v>919446094404</v>
      </c>
      <c r="H1570" s="1" t="s">
        <v>20</v>
      </c>
      <c r="I1570" s="1" t="s">
        <v>9</v>
      </c>
      <c r="J1570" s="1" t="s">
        <v>24</v>
      </c>
      <c r="K1570" s="3" t="s">
        <v>17</v>
      </c>
      <c r="L1570" s="1" t="s">
        <v>24</v>
      </c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1"/>
      <c r="AA1570" s="1" t="s">
        <v>11</v>
      </c>
      <c r="AB1570" s="3" t="s">
        <v>13</v>
      </c>
      <c r="AC1570" s="23" t="s">
        <v>37782</v>
      </c>
      <c r="AD1570" s="23" t="s">
        <v>39734</v>
      </c>
      <c r="AE1570" t="s">
        <v>35407</v>
      </c>
    </row>
    <row r="1571" spans="1:31" ht="14.25" customHeight="1">
      <c r="A1571" s="1">
        <v>1570</v>
      </c>
      <c r="B1571" s="9" t="s">
        <v>6</v>
      </c>
      <c r="C1571" s="1" t="s">
        <v>4874</v>
      </c>
      <c r="D1571" s="1" t="s">
        <v>773</v>
      </c>
      <c r="E1571" s="1" t="s">
        <v>139</v>
      </c>
      <c r="F1571" s="1" t="s">
        <v>31605</v>
      </c>
      <c r="G1571" s="14">
        <v>91919446404164</v>
      </c>
      <c r="H1571" s="1" t="s">
        <v>20</v>
      </c>
      <c r="I1571" s="1" t="s">
        <v>9</v>
      </c>
      <c r="J1571" s="1" t="s">
        <v>24</v>
      </c>
      <c r="K1571" s="3" t="s">
        <v>27</v>
      </c>
      <c r="L1571" s="1" t="s">
        <v>24</v>
      </c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1"/>
      <c r="AA1571" s="1" t="s">
        <v>16</v>
      </c>
      <c r="AB1571" s="3" t="s">
        <v>12</v>
      </c>
      <c r="AC1571" s="23" t="s">
        <v>37782</v>
      </c>
      <c r="AD1571" s="23" t="s">
        <v>39735</v>
      </c>
      <c r="AE1571" t="s">
        <v>35402</v>
      </c>
    </row>
    <row r="1572" spans="1:31" ht="14.25" customHeight="1">
      <c r="A1572" s="1">
        <v>1571</v>
      </c>
      <c r="B1572" s="9" t="s">
        <v>6</v>
      </c>
      <c r="C1572" s="1" t="s">
        <v>4888</v>
      </c>
      <c r="D1572" s="1" t="s">
        <v>2412</v>
      </c>
      <c r="E1572" s="1" t="s">
        <v>487</v>
      </c>
      <c r="F1572" s="1" t="s">
        <v>4889</v>
      </c>
      <c r="G1572" s="14">
        <v>91494011444</v>
      </c>
      <c r="H1572" s="1" t="s">
        <v>8</v>
      </c>
      <c r="I1572" s="1" t="s">
        <v>9</v>
      </c>
      <c r="J1572" s="1" t="s">
        <v>24</v>
      </c>
      <c r="K1572" s="3" t="s">
        <v>27</v>
      </c>
      <c r="L1572" s="1" t="s">
        <v>24</v>
      </c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1"/>
      <c r="AA1572" s="1" t="s">
        <v>16</v>
      </c>
      <c r="AB1572" s="3" t="s">
        <v>12</v>
      </c>
      <c r="AC1572" s="23" t="s">
        <v>37782</v>
      </c>
      <c r="AD1572" s="23" t="s">
        <v>39736</v>
      </c>
      <c r="AE1572" t="s">
        <v>35407</v>
      </c>
    </row>
    <row r="1573" spans="1:31" ht="14.25" customHeight="1">
      <c r="A1573" s="1">
        <v>1572</v>
      </c>
      <c r="B1573" s="9" t="s">
        <v>6</v>
      </c>
      <c r="C1573" s="1" t="s">
        <v>4915</v>
      </c>
      <c r="D1573" s="1" t="s">
        <v>3140</v>
      </c>
      <c r="E1573" s="1" t="s">
        <v>139</v>
      </c>
      <c r="F1573" s="1" t="s">
        <v>33846</v>
      </c>
      <c r="G1573" s="14">
        <v>919444016660</v>
      </c>
      <c r="H1573" s="1" t="s">
        <v>8</v>
      </c>
      <c r="I1573" s="1" t="s">
        <v>9</v>
      </c>
      <c r="J1573" s="1" t="s">
        <v>24</v>
      </c>
      <c r="K1573" s="3" t="s">
        <v>27</v>
      </c>
      <c r="L1573" s="1" t="s">
        <v>24</v>
      </c>
      <c r="M1573" s="3" t="s">
        <v>178</v>
      </c>
      <c r="N1573" s="3" t="s">
        <v>47339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1"/>
      <c r="AA1573" s="1" t="s">
        <v>16</v>
      </c>
      <c r="AB1573" s="3" t="s">
        <v>12</v>
      </c>
      <c r="AC1573" s="23" t="s">
        <v>37782</v>
      </c>
      <c r="AD1573" s="23" t="s">
        <v>39737</v>
      </c>
      <c r="AE1573" t="s">
        <v>35407</v>
      </c>
    </row>
    <row r="1574" spans="1:31" ht="14.25" customHeight="1">
      <c r="A1574" s="1">
        <v>1573</v>
      </c>
      <c r="B1574" s="1" t="s">
        <v>54</v>
      </c>
      <c r="C1574" s="1" t="s">
        <v>4923</v>
      </c>
      <c r="D1574" s="1" t="s">
        <v>3515</v>
      </c>
      <c r="E1574" s="1" t="s">
        <v>506</v>
      </c>
      <c r="F1574" s="1" t="s">
        <v>23223</v>
      </c>
      <c r="G1574" s="14">
        <v>9194406446</v>
      </c>
      <c r="H1574" s="1" t="s">
        <v>8</v>
      </c>
      <c r="I1574" s="1" t="s">
        <v>9</v>
      </c>
      <c r="J1574" s="1" t="s">
        <v>24</v>
      </c>
      <c r="K1574" s="3" t="s">
        <v>27</v>
      </c>
      <c r="L1574" s="1" t="s">
        <v>24</v>
      </c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1"/>
      <c r="AA1574" s="1" t="s">
        <v>16</v>
      </c>
      <c r="AB1574" s="3" t="s">
        <v>12</v>
      </c>
      <c r="AC1574" s="23" t="s">
        <v>37782</v>
      </c>
      <c r="AD1574" s="23" t="s">
        <v>39738</v>
      </c>
      <c r="AE1574" t="s">
        <v>35402</v>
      </c>
    </row>
    <row r="1575" spans="1:31" ht="14.25" customHeight="1">
      <c r="A1575" s="1">
        <v>1574</v>
      </c>
      <c r="B1575" s="1" t="s">
        <v>54</v>
      </c>
      <c r="C1575" s="1" t="s">
        <v>4924</v>
      </c>
      <c r="D1575" s="1" t="s">
        <v>1240</v>
      </c>
      <c r="E1575" s="1" t="s">
        <v>40</v>
      </c>
      <c r="F1575" s="1" t="s">
        <v>4925</v>
      </c>
      <c r="G1575" s="14">
        <v>919994406669</v>
      </c>
      <c r="H1575" s="1" t="s">
        <v>20</v>
      </c>
      <c r="I1575" s="1" t="s">
        <v>9</v>
      </c>
      <c r="J1575" s="1" t="s">
        <v>24</v>
      </c>
      <c r="K1575" s="3" t="s">
        <v>27</v>
      </c>
      <c r="L1575" s="1" t="s">
        <v>24</v>
      </c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1"/>
      <c r="AA1575" s="1" t="s">
        <v>16</v>
      </c>
      <c r="AB1575" s="3" t="s">
        <v>12</v>
      </c>
      <c r="AC1575" s="23" t="s">
        <v>37782</v>
      </c>
      <c r="AD1575" s="23" t="s">
        <v>39739</v>
      </c>
      <c r="AE1575" t="s">
        <v>35407</v>
      </c>
    </row>
    <row r="1576" spans="1:31" ht="14.25" customHeight="1">
      <c r="A1576" s="1">
        <v>1575</v>
      </c>
      <c r="B1576" s="1" t="s">
        <v>54</v>
      </c>
      <c r="C1576" s="1" t="s">
        <v>4960</v>
      </c>
      <c r="D1576" s="1" t="s">
        <v>937</v>
      </c>
      <c r="E1576" s="1" t="s">
        <v>217</v>
      </c>
      <c r="F1576" s="1" t="s">
        <v>31612</v>
      </c>
      <c r="G1576" s="14">
        <v>919494064419</v>
      </c>
      <c r="H1576" s="1" t="s">
        <v>8</v>
      </c>
      <c r="I1576" s="1" t="s">
        <v>9</v>
      </c>
      <c r="J1576" s="1" t="s">
        <v>24</v>
      </c>
      <c r="K1576" s="3" t="s">
        <v>27</v>
      </c>
      <c r="L1576" s="1" t="s">
        <v>24</v>
      </c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1"/>
      <c r="AA1576" s="1" t="s">
        <v>16</v>
      </c>
      <c r="AB1576" s="3" t="s">
        <v>12</v>
      </c>
      <c r="AC1576" s="23" t="s">
        <v>37782</v>
      </c>
      <c r="AD1576" s="23" t="s">
        <v>39740</v>
      </c>
      <c r="AE1576" t="s">
        <v>35402</v>
      </c>
    </row>
    <row r="1577" spans="1:31" ht="14.25" customHeight="1">
      <c r="A1577" s="1">
        <v>1576</v>
      </c>
      <c r="B1577" s="9" t="s">
        <v>6</v>
      </c>
      <c r="C1577" s="1" t="s">
        <v>4961</v>
      </c>
      <c r="D1577" s="1" t="s">
        <v>2488</v>
      </c>
      <c r="E1577" s="1" t="s">
        <v>139</v>
      </c>
      <c r="F1577" s="1" t="s">
        <v>23245</v>
      </c>
      <c r="G1577" s="14">
        <v>9199444946</v>
      </c>
      <c r="H1577" s="1" t="s">
        <v>8</v>
      </c>
      <c r="I1577" s="1" t="s">
        <v>62</v>
      </c>
      <c r="J1577" s="1" t="s">
        <v>24</v>
      </c>
      <c r="K1577" s="3" t="s">
        <v>27</v>
      </c>
      <c r="L1577" s="1" t="s">
        <v>24</v>
      </c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1"/>
      <c r="AA1577" s="1" t="s">
        <v>16</v>
      </c>
      <c r="AB1577" s="3" t="s">
        <v>12</v>
      </c>
      <c r="AC1577" s="23" t="s">
        <v>37782</v>
      </c>
      <c r="AD1577" s="23" t="s">
        <v>39741</v>
      </c>
      <c r="AE1577" t="s">
        <v>35402</v>
      </c>
    </row>
    <row r="1578" spans="1:31" ht="14.25" customHeight="1">
      <c r="A1578" s="1">
        <v>1577</v>
      </c>
      <c r="B1578" s="1" t="s">
        <v>54</v>
      </c>
      <c r="C1578" s="1" t="s">
        <v>4967</v>
      </c>
      <c r="D1578" s="1" t="s">
        <v>704</v>
      </c>
      <c r="E1578" s="1" t="s">
        <v>73</v>
      </c>
      <c r="F1578" s="1" t="s">
        <v>23249</v>
      </c>
      <c r="G1578" s="14">
        <v>919446440404</v>
      </c>
      <c r="H1578" s="1" t="s">
        <v>8</v>
      </c>
      <c r="I1578" s="1" t="s">
        <v>9</v>
      </c>
      <c r="J1578" s="1" t="s">
        <v>24</v>
      </c>
      <c r="K1578" s="3" t="s">
        <v>42</v>
      </c>
      <c r="L1578" s="1" t="s">
        <v>24</v>
      </c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1"/>
      <c r="AA1578" s="1" t="s">
        <v>16</v>
      </c>
      <c r="AB1578" s="3" t="s">
        <v>12</v>
      </c>
      <c r="AC1578" s="23" t="s">
        <v>37782</v>
      </c>
      <c r="AD1578" s="23" t="s">
        <v>39742</v>
      </c>
      <c r="AE1578" t="s">
        <v>35402</v>
      </c>
    </row>
    <row r="1579" spans="1:31" ht="14.25" customHeight="1">
      <c r="A1579" s="1">
        <v>1578</v>
      </c>
      <c r="B1579" s="9" t="s">
        <v>6</v>
      </c>
      <c r="C1579" s="1" t="s">
        <v>4978</v>
      </c>
      <c r="D1579" s="1" t="s">
        <v>40</v>
      </c>
      <c r="E1579" s="1" t="s">
        <v>4979</v>
      </c>
      <c r="F1579" s="1" t="s">
        <v>23253</v>
      </c>
      <c r="G1579" s="14">
        <v>91990944444</v>
      </c>
      <c r="H1579" s="1" t="s">
        <v>8</v>
      </c>
      <c r="I1579" s="1" t="s">
        <v>9</v>
      </c>
      <c r="J1579" s="1" t="s">
        <v>24</v>
      </c>
      <c r="K1579" s="3" t="s">
        <v>117</v>
      </c>
      <c r="L1579" s="1" t="s">
        <v>24</v>
      </c>
      <c r="M1579" s="3" t="s">
        <v>178</v>
      </c>
      <c r="N1579" s="3" t="s">
        <v>47339</v>
      </c>
      <c r="O1579" s="3" t="s">
        <v>171</v>
      </c>
      <c r="P1579" s="3" t="s">
        <v>24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1"/>
      <c r="AA1579" s="1" t="s">
        <v>16</v>
      </c>
      <c r="AB1579" s="3" t="s">
        <v>12</v>
      </c>
      <c r="AC1579" s="23" t="s">
        <v>37782</v>
      </c>
      <c r="AD1579" s="23" t="s">
        <v>39743</v>
      </c>
      <c r="AE1579" t="s">
        <v>35407</v>
      </c>
    </row>
    <row r="1580" spans="1:31" ht="14.25" customHeight="1">
      <c r="A1580" s="1">
        <v>1579</v>
      </c>
      <c r="B1580" s="9" t="s">
        <v>6</v>
      </c>
      <c r="C1580" s="1" t="s">
        <v>4987</v>
      </c>
      <c r="D1580" s="1" t="s">
        <v>4988</v>
      </c>
      <c r="E1580" s="1" t="s">
        <v>32</v>
      </c>
      <c r="F1580" s="1" t="s">
        <v>31616</v>
      </c>
      <c r="G1580" s="14">
        <v>919446044990</v>
      </c>
      <c r="H1580" s="1" t="s">
        <v>15</v>
      </c>
      <c r="I1580" s="1" t="s">
        <v>9</v>
      </c>
      <c r="J1580" s="1" t="s">
        <v>24</v>
      </c>
      <c r="K1580" s="3" t="s">
        <v>117</v>
      </c>
      <c r="L1580" s="1" t="s">
        <v>24</v>
      </c>
      <c r="M1580" s="3" t="s">
        <v>171</v>
      </c>
      <c r="N1580" s="3" t="s">
        <v>47339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1"/>
      <c r="AA1580" s="1" t="s">
        <v>16</v>
      </c>
      <c r="AB1580" s="3" t="s">
        <v>12</v>
      </c>
      <c r="AC1580" s="23" t="s">
        <v>37782</v>
      </c>
      <c r="AD1580" s="23" t="s">
        <v>39744</v>
      </c>
      <c r="AE1580" t="s">
        <v>35408</v>
      </c>
    </row>
    <row r="1581" spans="1:31" ht="14.25" customHeight="1">
      <c r="A1581" s="1">
        <v>1580</v>
      </c>
      <c r="B1581" s="9" t="s">
        <v>6</v>
      </c>
      <c r="C1581" s="1" t="s">
        <v>4989</v>
      </c>
      <c r="D1581" s="1" t="s">
        <v>1968</v>
      </c>
      <c r="E1581" s="1" t="s">
        <v>3656</v>
      </c>
      <c r="F1581" s="1" t="s">
        <v>33856</v>
      </c>
      <c r="G1581" s="14">
        <v>9196946690</v>
      </c>
      <c r="H1581" s="1" t="s">
        <v>20</v>
      </c>
      <c r="I1581" s="1" t="s">
        <v>41</v>
      </c>
      <c r="J1581" s="1" t="s">
        <v>24</v>
      </c>
      <c r="K1581" s="3" t="s">
        <v>17</v>
      </c>
      <c r="L1581" s="1" t="s">
        <v>24</v>
      </c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1"/>
      <c r="AA1581" s="1" t="s">
        <v>11</v>
      </c>
      <c r="AB1581" s="3" t="s">
        <v>321</v>
      </c>
      <c r="AC1581" s="23" t="s">
        <v>37782</v>
      </c>
      <c r="AD1581" s="23" t="s">
        <v>39745</v>
      </c>
      <c r="AE1581" t="s">
        <v>35402</v>
      </c>
    </row>
    <row r="1582" spans="1:31" ht="14.25" customHeight="1">
      <c r="A1582" s="1">
        <v>1581</v>
      </c>
      <c r="B1582" s="9" t="s">
        <v>6</v>
      </c>
      <c r="C1582" s="1" t="s">
        <v>5004</v>
      </c>
      <c r="D1582" s="1" t="s">
        <v>704</v>
      </c>
      <c r="E1582" s="1" t="s">
        <v>724</v>
      </c>
      <c r="F1582" s="1" t="s">
        <v>23264</v>
      </c>
      <c r="G1582" s="14">
        <v>916604640</v>
      </c>
      <c r="H1582" s="1" t="s">
        <v>8</v>
      </c>
      <c r="I1582" s="1" t="s">
        <v>9</v>
      </c>
      <c r="J1582" s="1" t="s">
        <v>24</v>
      </c>
      <c r="K1582" s="3" t="s">
        <v>17</v>
      </c>
      <c r="L1582" s="1" t="s">
        <v>24</v>
      </c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1"/>
      <c r="AA1582" s="1" t="s">
        <v>11</v>
      </c>
      <c r="AB1582" s="3" t="s">
        <v>274</v>
      </c>
      <c r="AC1582" s="23" t="s">
        <v>37782</v>
      </c>
      <c r="AD1582" s="23" t="s">
        <v>39746</v>
      </c>
      <c r="AE1582" t="s">
        <v>35402</v>
      </c>
    </row>
    <row r="1583" spans="1:31" ht="14.25" customHeight="1">
      <c r="A1583" s="1">
        <v>1582</v>
      </c>
      <c r="B1583" s="1" t="s">
        <v>54</v>
      </c>
      <c r="C1583" s="1" t="s">
        <v>5008</v>
      </c>
      <c r="D1583" s="1" t="s">
        <v>2220</v>
      </c>
      <c r="E1583" s="1" t="s">
        <v>139</v>
      </c>
      <c r="F1583" s="1" t="s">
        <v>23266</v>
      </c>
      <c r="G1583" s="14">
        <v>919409160644</v>
      </c>
      <c r="H1583" s="1" t="s">
        <v>132</v>
      </c>
      <c r="I1583" s="1" t="s">
        <v>9</v>
      </c>
      <c r="J1583" s="1" t="s">
        <v>24</v>
      </c>
      <c r="K1583" s="3" t="s">
        <v>17</v>
      </c>
      <c r="L1583" s="1" t="s">
        <v>24</v>
      </c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1"/>
      <c r="AA1583" s="1" t="s">
        <v>11</v>
      </c>
      <c r="AB1583" s="3" t="s">
        <v>13</v>
      </c>
      <c r="AC1583" s="23" t="s">
        <v>37782</v>
      </c>
      <c r="AD1583" s="23" t="s">
        <v>39747</v>
      </c>
      <c r="AE1583" t="s">
        <v>35407</v>
      </c>
    </row>
    <row r="1584" spans="1:31" ht="14.25" customHeight="1">
      <c r="A1584" s="1">
        <v>1583</v>
      </c>
      <c r="B1584" s="9" t="s">
        <v>6</v>
      </c>
      <c r="C1584" s="1" t="s">
        <v>5019</v>
      </c>
      <c r="D1584" s="1" t="s">
        <v>5020</v>
      </c>
      <c r="E1584" s="1" t="s">
        <v>999</v>
      </c>
      <c r="F1584" s="1" t="s">
        <v>23271</v>
      </c>
      <c r="G1584" s="14">
        <v>914469916469</v>
      </c>
      <c r="H1584" s="1" t="s">
        <v>8</v>
      </c>
      <c r="I1584" s="1" t="s">
        <v>62</v>
      </c>
      <c r="J1584" s="1" t="s">
        <v>24</v>
      </c>
      <c r="K1584" s="3" t="s">
        <v>178</v>
      </c>
      <c r="L1584" s="1" t="s">
        <v>24</v>
      </c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1"/>
      <c r="AA1584" s="1" t="s">
        <v>16</v>
      </c>
      <c r="AB1584" s="3" t="s">
        <v>12</v>
      </c>
      <c r="AC1584" s="23" t="s">
        <v>37782</v>
      </c>
      <c r="AD1584" s="23" t="s">
        <v>39748</v>
      </c>
      <c r="AE1584" t="s">
        <v>35402</v>
      </c>
    </row>
    <row r="1585" spans="1:31" ht="14.25" customHeight="1">
      <c r="A1585" s="1">
        <v>1584</v>
      </c>
      <c r="B1585" s="9" t="s">
        <v>6</v>
      </c>
      <c r="C1585" s="1" t="s">
        <v>5035</v>
      </c>
      <c r="D1585" s="1" t="s">
        <v>5036</v>
      </c>
      <c r="E1585" s="1" t="s">
        <v>2961</v>
      </c>
      <c r="F1585" s="1" t="s">
        <v>31621</v>
      </c>
      <c r="G1585" s="14">
        <v>919994940044</v>
      </c>
      <c r="H1585" s="1" t="s">
        <v>8</v>
      </c>
      <c r="I1585" s="1" t="s">
        <v>62</v>
      </c>
      <c r="J1585" s="1" t="s">
        <v>24</v>
      </c>
      <c r="K1585" s="3" t="s">
        <v>42</v>
      </c>
      <c r="L1585" s="1" t="s">
        <v>24</v>
      </c>
      <c r="M1585" s="3" t="s">
        <v>27</v>
      </c>
      <c r="N1585" s="3" t="s">
        <v>47339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1"/>
      <c r="AA1585" s="1" t="s">
        <v>16</v>
      </c>
      <c r="AB1585" s="3" t="s">
        <v>12</v>
      </c>
      <c r="AC1585" s="23" t="s">
        <v>37782</v>
      </c>
      <c r="AD1585" s="23" t="s">
        <v>39749</v>
      </c>
      <c r="AE1585" t="s">
        <v>35407</v>
      </c>
    </row>
    <row r="1586" spans="1:31" ht="14.25" customHeight="1">
      <c r="A1586" s="1">
        <v>1585</v>
      </c>
      <c r="B1586" s="9" t="s">
        <v>6</v>
      </c>
      <c r="C1586" s="1" t="s">
        <v>5051</v>
      </c>
      <c r="D1586" s="1" t="s">
        <v>432</v>
      </c>
      <c r="E1586" s="1" t="s">
        <v>40</v>
      </c>
      <c r="F1586" s="1" t="s">
        <v>33862</v>
      </c>
      <c r="G1586" s="14">
        <v>91949104144</v>
      </c>
      <c r="H1586" s="1" t="s">
        <v>15</v>
      </c>
      <c r="I1586" s="1" t="s">
        <v>9</v>
      </c>
      <c r="J1586" s="1" t="s">
        <v>24</v>
      </c>
      <c r="K1586" s="3" t="s">
        <v>171</v>
      </c>
      <c r="L1586" s="1" t="s">
        <v>24</v>
      </c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1"/>
      <c r="AA1586" s="1" t="s">
        <v>16</v>
      </c>
      <c r="AB1586" s="3" t="s">
        <v>12</v>
      </c>
      <c r="AC1586" s="23" t="s">
        <v>37782</v>
      </c>
      <c r="AD1586" s="23" t="s">
        <v>39750</v>
      </c>
      <c r="AE1586" t="s">
        <v>35402</v>
      </c>
    </row>
    <row r="1587" spans="1:31" ht="14.25" customHeight="1">
      <c r="A1587" s="1">
        <v>1586</v>
      </c>
      <c r="B1587" s="1" t="s">
        <v>54</v>
      </c>
      <c r="C1587" s="1" t="s">
        <v>5064</v>
      </c>
      <c r="D1587" s="1" t="s">
        <v>35524</v>
      </c>
      <c r="E1587" s="1" t="s">
        <v>40</v>
      </c>
      <c r="F1587" s="1" t="s">
        <v>23293</v>
      </c>
      <c r="G1587" s="14">
        <v>919946040441</v>
      </c>
      <c r="H1587" s="1" t="s">
        <v>20</v>
      </c>
      <c r="I1587" s="1" t="s">
        <v>9</v>
      </c>
      <c r="J1587" s="1" t="s">
        <v>24</v>
      </c>
      <c r="K1587" s="3" t="s">
        <v>17</v>
      </c>
      <c r="L1587" s="1" t="s">
        <v>24</v>
      </c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1"/>
      <c r="AA1587" s="1" t="s">
        <v>11</v>
      </c>
      <c r="AB1587" s="3" t="s">
        <v>13</v>
      </c>
      <c r="AC1587" s="23" t="s">
        <v>37782</v>
      </c>
      <c r="AD1587" s="23" t="s">
        <v>39751</v>
      </c>
      <c r="AE1587" t="s">
        <v>35408</v>
      </c>
    </row>
    <row r="1588" spans="1:31" ht="14.25" customHeight="1">
      <c r="A1588" s="1">
        <v>1587</v>
      </c>
      <c r="B1588" s="1" t="s">
        <v>54</v>
      </c>
      <c r="C1588" s="1" t="s">
        <v>5067</v>
      </c>
      <c r="D1588" s="1" t="s">
        <v>4959</v>
      </c>
      <c r="E1588" s="1" t="s">
        <v>36633</v>
      </c>
      <c r="F1588" s="1" t="s">
        <v>31626</v>
      </c>
      <c r="G1588" s="14">
        <v>919909014999</v>
      </c>
      <c r="H1588" s="1" t="s">
        <v>8</v>
      </c>
      <c r="I1588" s="1" t="s">
        <v>62</v>
      </c>
      <c r="J1588" s="1" t="s">
        <v>24</v>
      </c>
      <c r="K1588" s="3" t="s">
        <v>27</v>
      </c>
      <c r="L1588" s="1" t="s">
        <v>24</v>
      </c>
      <c r="M1588" s="3" t="s">
        <v>47344</v>
      </c>
      <c r="N1588" s="3" t="s">
        <v>47339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1"/>
      <c r="AA1588" s="1" t="s">
        <v>16</v>
      </c>
      <c r="AB1588" s="3" t="s">
        <v>12</v>
      </c>
      <c r="AC1588" s="23" t="s">
        <v>37782</v>
      </c>
      <c r="AD1588" s="23" t="s">
        <v>39752</v>
      </c>
      <c r="AE1588" t="s">
        <v>35407</v>
      </c>
    </row>
    <row r="1589" spans="1:31" ht="14.25" customHeight="1">
      <c r="A1589" s="1">
        <v>1588</v>
      </c>
      <c r="B1589" s="1" t="s">
        <v>54</v>
      </c>
      <c r="C1589" s="1" t="s">
        <v>5081</v>
      </c>
      <c r="D1589" s="1" t="s">
        <v>1867</v>
      </c>
      <c r="E1589" s="1" t="s">
        <v>139</v>
      </c>
      <c r="F1589" s="1" t="s">
        <v>31627</v>
      </c>
      <c r="G1589" s="14">
        <v>9194440646</v>
      </c>
      <c r="H1589" s="1" t="s">
        <v>8</v>
      </c>
      <c r="I1589" s="1" t="s">
        <v>9</v>
      </c>
      <c r="J1589" s="1" t="s">
        <v>24</v>
      </c>
      <c r="K1589" s="3" t="s">
        <v>117</v>
      </c>
      <c r="L1589" s="1" t="s">
        <v>24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1"/>
      <c r="AA1589" s="1" t="s">
        <v>16</v>
      </c>
      <c r="AB1589" s="3" t="s">
        <v>12</v>
      </c>
      <c r="AC1589" s="23" t="s">
        <v>37782</v>
      </c>
      <c r="AD1589" s="23" t="s">
        <v>39333</v>
      </c>
      <c r="AE1589" t="s">
        <v>35402</v>
      </c>
    </row>
    <row r="1590" spans="1:31" ht="14.25" customHeight="1">
      <c r="A1590" s="1">
        <v>1589</v>
      </c>
      <c r="B1590" s="9" t="s">
        <v>6</v>
      </c>
      <c r="C1590" s="1" t="s">
        <v>5085</v>
      </c>
      <c r="D1590" s="1" t="s">
        <v>1240</v>
      </c>
      <c r="E1590" s="1" t="s">
        <v>40</v>
      </c>
      <c r="F1590" s="1" t="s">
        <v>23304</v>
      </c>
      <c r="G1590" s="14">
        <v>919909969909</v>
      </c>
      <c r="H1590" s="1" t="s">
        <v>46</v>
      </c>
      <c r="I1590" s="1" t="s">
        <v>41</v>
      </c>
      <c r="J1590" s="1" t="s">
        <v>24</v>
      </c>
      <c r="K1590" s="3" t="s">
        <v>178</v>
      </c>
      <c r="L1590" s="1" t="s">
        <v>24</v>
      </c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1"/>
      <c r="AA1590" s="1" t="s">
        <v>16</v>
      </c>
      <c r="AB1590" s="3" t="s">
        <v>12</v>
      </c>
      <c r="AC1590" s="23" t="s">
        <v>37782</v>
      </c>
      <c r="AD1590" s="23" t="s">
        <v>39753</v>
      </c>
      <c r="AE1590" t="s">
        <v>35405</v>
      </c>
    </row>
    <row r="1591" spans="1:31" ht="14.25" customHeight="1">
      <c r="A1591" s="1">
        <v>1590</v>
      </c>
      <c r="B1591" s="1" t="s">
        <v>54</v>
      </c>
      <c r="C1591" s="1" t="s">
        <v>5094</v>
      </c>
      <c r="D1591" s="1" t="s">
        <v>1457</v>
      </c>
      <c r="E1591" s="1" t="s">
        <v>217</v>
      </c>
      <c r="F1591" s="1" t="s">
        <v>31629</v>
      </c>
      <c r="G1591" s="14">
        <v>919446691400</v>
      </c>
      <c r="H1591" s="1" t="s">
        <v>20</v>
      </c>
      <c r="I1591" s="1" t="s">
        <v>9</v>
      </c>
      <c r="J1591" s="1" t="s">
        <v>24</v>
      </c>
      <c r="K1591" s="3" t="s">
        <v>27</v>
      </c>
      <c r="L1591" s="1" t="s">
        <v>24</v>
      </c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1"/>
      <c r="AA1591" s="1" t="s">
        <v>16</v>
      </c>
      <c r="AB1591" s="3" t="s">
        <v>12</v>
      </c>
      <c r="AC1591" s="23" t="s">
        <v>37782</v>
      </c>
      <c r="AD1591" s="23" t="s">
        <v>39754</v>
      </c>
      <c r="AE1591" t="s">
        <v>35405</v>
      </c>
    </row>
    <row r="1592" spans="1:31" ht="14.25" customHeight="1">
      <c r="A1592" s="1">
        <v>1591</v>
      </c>
      <c r="B1592" s="1" t="s">
        <v>54</v>
      </c>
      <c r="C1592" s="1" t="s">
        <v>5112</v>
      </c>
      <c r="D1592" s="1" t="s">
        <v>1096</v>
      </c>
      <c r="E1592" s="1" t="s">
        <v>139</v>
      </c>
      <c r="F1592" s="1" t="s">
        <v>23320</v>
      </c>
      <c r="G1592" s="14">
        <v>91999994</v>
      </c>
      <c r="H1592" s="1" t="s">
        <v>20</v>
      </c>
      <c r="I1592" s="1" t="s">
        <v>9</v>
      </c>
      <c r="J1592" s="1" t="s">
        <v>24</v>
      </c>
      <c r="K1592" s="3" t="s">
        <v>27</v>
      </c>
      <c r="L1592" s="1" t="s">
        <v>24</v>
      </c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1"/>
      <c r="AA1592" s="1" t="s">
        <v>16</v>
      </c>
      <c r="AB1592" s="3" t="s">
        <v>12</v>
      </c>
      <c r="AC1592" s="23" t="s">
        <v>37782</v>
      </c>
      <c r="AD1592" s="23" t="s">
        <v>39755</v>
      </c>
      <c r="AE1592" t="s">
        <v>35407</v>
      </c>
    </row>
    <row r="1593" spans="1:31" ht="14.25" customHeight="1">
      <c r="A1593" s="1">
        <v>1592</v>
      </c>
      <c r="B1593" s="9" t="s">
        <v>6</v>
      </c>
      <c r="C1593" s="1" t="s">
        <v>5131</v>
      </c>
      <c r="D1593" s="1" t="s">
        <v>911</v>
      </c>
      <c r="E1593" s="1" t="s">
        <v>4999</v>
      </c>
      <c r="F1593" s="1" t="s">
        <v>33874</v>
      </c>
      <c r="G1593" s="14">
        <v>919444044416</v>
      </c>
      <c r="H1593" s="1" t="s">
        <v>15</v>
      </c>
      <c r="I1593" s="1" t="s">
        <v>62</v>
      </c>
      <c r="J1593" s="1" t="s">
        <v>24</v>
      </c>
      <c r="K1593" s="3" t="s">
        <v>27</v>
      </c>
      <c r="L1593" s="1" t="s">
        <v>24</v>
      </c>
      <c r="M1593" s="3" t="s">
        <v>178</v>
      </c>
      <c r="N1593" s="3" t="s">
        <v>47339</v>
      </c>
      <c r="O1593" s="3" t="s">
        <v>171</v>
      </c>
      <c r="P1593" s="3" t="s">
        <v>24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1"/>
      <c r="AA1593" s="1" t="s">
        <v>16</v>
      </c>
      <c r="AB1593" s="3" t="s">
        <v>12</v>
      </c>
      <c r="AC1593" s="23" t="s">
        <v>37782</v>
      </c>
      <c r="AD1593" s="23" t="s">
        <v>39756</v>
      </c>
      <c r="AE1593" t="s">
        <v>35402</v>
      </c>
    </row>
    <row r="1594" spans="1:31" ht="14.25" customHeight="1">
      <c r="A1594" s="1">
        <v>1593</v>
      </c>
      <c r="B1594" s="1" t="s">
        <v>54</v>
      </c>
      <c r="C1594" s="1" t="s">
        <v>5138</v>
      </c>
      <c r="D1594" s="1" t="s">
        <v>35525</v>
      </c>
      <c r="E1594" s="1" t="s">
        <v>139</v>
      </c>
      <c r="F1594" s="1" t="s">
        <v>23337</v>
      </c>
      <c r="G1594" s="14">
        <v>91944604946</v>
      </c>
      <c r="H1594" s="1" t="s">
        <v>8</v>
      </c>
      <c r="I1594" s="1" t="s">
        <v>9</v>
      </c>
      <c r="J1594" s="1" t="s">
        <v>24</v>
      </c>
      <c r="K1594" s="3" t="s">
        <v>27</v>
      </c>
      <c r="L1594" s="1" t="s">
        <v>24</v>
      </c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1"/>
      <c r="AA1594" s="1" t="s">
        <v>16</v>
      </c>
      <c r="AB1594" s="3" t="s">
        <v>12</v>
      </c>
      <c r="AC1594" s="23" t="s">
        <v>37782</v>
      </c>
      <c r="AD1594" s="23" t="s">
        <v>39757</v>
      </c>
      <c r="AE1594" t="s">
        <v>35407</v>
      </c>
    </row>
    <row r="1595" spans="1:31" ht="14.25" customHeight="1">
      <c r="A1595" s="1">
        <v>1594</v>
      </c>
      <c r="B1595" s="1" t="s">
        <v>54</v>
      </c>
      <c r="C1595" s="1" t="s">
        <v>5145</v>
      </c>
      <c r="D1595" s="1" t="s">
        <v>734</v>
      </c>
      <c r="E1595" s="1" t="s">
        <v>139</v>
      </c>
      <c r="F1595" s="1" t="s">
        <v>23341</v>
      </c>
      <c r="G1595" s="14">
        <v>919444199466</v>
      </c>
      <c r="H1595" s="1" t="s">
        <v>8</v>
      </c>
      <c r="I1595" s="1" t="s">
        <v>62</v>
      </c>
      <c r="J1595" s="1" t="s">
        <v>24</v>
      </c>
      <c r="K1595" s="3" t="s">
        <v>117</v>
      </c>
      <c r="L1595" s="1" t="s">
        <v>24</v>
      </c>
      <c r="M1595" s="3" t="s">
        <v>178</v>
      </c>
      <c r="N1595" s="3" t="s">
        <v>47339</v>
      </c>
      <c r="O1595" s="3" t="s">
        <v>171</v>
      </c>
      <c r="P1595" s="3" t="s">
        <v>24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1"/>
      <c r="AA1595" s="1" t="s">
        <v>16</v>
      </c>
      <c r="AB1595" s="3" t="s">
        <v>12</v>
      </c>
      <c r="AC1595" s="23" t="s">
        <v>37782</v>
      </c>
      <c r="AD1595" s="23" t="s">
        <v>39758</v>
      </c>
      <c r="AE1595" t="s">
        <v>35407</v>
      </c>
    </row>
    <row r="1596" spans="1:31" ht="14.25" customHeight="1">
      <c r="A1596" s="1">
        <v>1595</v>
      </c>
      <c r="B1596" s="1" t="s">
        <v>54</v>
      </c>
      <c r="C1596" s="1" t="s">
        <v>5164</v>
      </c>
      <c r="D1596" s="1" t="s">
        <v>546</v>
      </c>
      <c r="E1596" s="1" t="s">
        <v>5472</v>
      </c>
      <c r="F1596" s="1" t="s">
        <v>5165</v>
      </c>
      <c r="G1596" s="14">
        <v>919446490016</v>
      </c>
      <c r="H1596" s="1" t="s">
        <v>8</v>
      </c>
      <c r="I1596" s="1" t="s">
        <v>9</v>
      </c>
      <c r="J1596" s="1" t="s">
        <v>24</v>
      </c>
      <c r="K1596" s="3" t="s">
        <v>27</v>
      </c>
      <c r="L1596" s="1" t="s">
        <v>24</v>
      </c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1"/>
      <c r="AA1596" s="1" t="s">
        <v>16</v>
      </c>
      <c r="AB1596" s="3" t="s">
        <v>12</v>
      </c>
      <c r="AC1596" s="23" t="s">
        <v>37782</v>
      </c>
      <c r="AD1596" s="23" t="s">
        <v>39759</v>
      </c>
      <c r="AE1596" t="s">
        <v>35408</v>
      </c>
    </row>
    <row r="1597" spans="1:31" ht="14.25" customHeight="1">
      <c r="A1597" s="1">
        <v>1596</v>
      </c>
      <c r="B1597" s="1" t="s">
        <v>54</v>
      </c>
      <c r="C1597" s="1" t="s">
        <v>5177</v>
      </c>
      <c r="D1597" s="1" t="s">
        <v>1305</v>
      </c>
      <c r="E1597" s="1" t="s">
        <v>5915</v>
      </c>
      <c r="F1597" s="1" t="s">
        <v>23361</v>
      </c>
      <c r="G1597" s="14">
        <v>919494610490</v>
      </c>
      <c r="H1597" s="1" t="s">
        <v>8</v>
      </c>
      <c r="I1597" s="1" t="s">
        <v>9</v>
      </c>
      <c r="J1597" s="1" t="s">
        <v>24</v>
      </c>
      <c r="K1597" s="3" t="s">
        <v>63</v>
      </c>
      <c r="L1597" s="1" t="s">
        <v>24</v>
      </c>
      <c r="M1597" s="3" t="s">
        <v>213</v>
      </c>
      <c r="N1597" s="3" t="s">
        <v>47339</v>
      </c>
      <c r="O1597" s="3" t="s">
        <v>17</v>
      </c>
      <c r="P1597" s="3" t="s">
        <v>24</v>
      </c>
      <c r="Q1597" s="3" t="s">
        <v>42</v>
      </c>
      <c r="R1597" s="3" t="s">
        <v>24</v>
      </c>
      <c r="S1597" s="3" t="s">
        <v>27</v>
      </c>
      <c r="T1597" s="3" t="s">
        <v>24</v>
      </c>
      <c r="U1597" s="3" t="s">
        <v>117</v>
      </c>
      <c r="V1597" s="3" t="s">
        <v>24</v>
      </c>
      <c r="W1597" s="3" t="s">
        <v>178</v>
      </c>
      <c r="X1597" s="3" t="s">
        <v>24</v>
      </c>
      <c r="Y1597" s="3" t="s">
        <v>171</v>
      </c>
      <c r="Z1597" s="1" t="s">
        <v>24</v>
      </c>
      <c r="AA1597" s="1" t="s">
        <v>16</v>
      </c>
      <c r="AB1597" s="3" t="s">
        <v>12</v>
      </c>
      <c r="AC1597" s="23" t="s">
        <v>37782</v>
      </c>
      <c r="AD1597" s="23" t="s">
        <v>39760</v>
      </c>
      <c r="AE1597" t="s">
        <v>35407</v>
      </c>
    </row>
    <row r="1598" spans="1:31" ht="14.25" customHeight="1">
      <c r="A1598" s="1">
        <v>1597</v>
      </c>
      <c r="B1598" s="9" t="s">
        <v>6</v>
      </c>
      <c r="C1598" s="1" t="s">
        <v>5202</v>
      </c>
      <c r="D1598" s="1" t="s">
        <v>5203</v>
      </c>
      <c r="E1598" s="1" t="s">
        <v>32</v>
      </c>
      <c r="F1598" s="1" t="s">
        <v>23372</v>
      </c>
      <c r="G1598" s="14">
        <v>91994969</v>
      </c>
      <c r="H1598" s="1" t="s">
        <v>8</v>
      </c>
      <c r="I1598" s="1" t="s">
        <v>62</v>
      </c>
      <c r="J1598" s="1" t="s">
        <v>24</v>
      </c>
      <c r="K1598" s="3" t="s">
        <v>178</v>
      </c>
      <c r="L1598" s="1" t="s">
        <v>24</v>
      </c>
      <c r="M1598" s="3" t="s">
        <v>171</v>
      </c>
      <c r="N1598" s="3" t="s">
        <v>47339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1"/>
      <c r="AA1598" s="1" t="s">
        <v>16</v>
      </c>
      <c r="AB1598" s="3" t="s">
        <v>12</v>
      </c>
      <c r="AC1598" s="23" t="s">
        <v>37782</v>
      </c>
      <c r="AD1598" s="23" t="s">
        <v>39761</v>
      </c>
      <c r="AE1598" t="s">
        <v>35405</v>
      </c>
    </row>
    <row r="1599" spans="1:31" ht="14.25" customHeight="1">
      <c r="A1599" s="1">
        <v>1598</v>
      </c>
      <c r="B1599" s="1" t="s">
        <v>54</v>
      </c>
      <c r="C1599" s="1" t="s">
        <v>5211</v>
      </c>
      <c r="D1599" s="1" t="s">
        <v>1799</v>
      </c>
      <c r="E1599" s="1" t="s">
        <v>487</v>
      </c>
      <c r="F1599" s="1" t="s">
        <v>5212</v>
      </c>
      <c r="G1599" s="14">
        <v>914496664</v>
      </c>
      <c r="H1599" s="1" t="s">
        <v>15</v>
      </c>
      <c r="I1599" s="1" t="s">
        <v>9</v>
      </c>
      <c r="J1599" s="1" t="s">
        <v>24</v>
      </c>
      <c r="K1599" s="3" t="s">
        <v>117</v>
      </c>
      <c r="L1599" s="1" t="s">
        <v>24</v>
      </c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1"/>
      <c r="AA1599" s="1" t="s">
        <v>16</v>
      </c>
      <c r="AB1599" s="3" t="s">
        <v>12</v>
      </c>
      <c r="AC1599" s="23" t="s">
        <v>37782</v>
      </c>
      <c r="AD1599" s="23" t="s">
        <v>39762</v>
      </c>
      <c r="AE1599" t="s">
        <v>35402</v>
      </c>
    </row>
    <row r="1600" spans="1:31" ht="14.25" customHeight="1">
      <c r="A1600" s="1">
        <v>1599</v>
      </c>
      <c r="B1600" s="9" t="s">
        <v>6</v>
      </c>
      <c r="C1600" s="1" t="s">
        <v>5218</v>
      </c>
      <c r="D1600" s="1" t="s">
        <v>2414</v>
      </c>
      <c r="E1600" s="1" t="s">
        <v>5219</v>
      </c>
      <c r="F1600" s="1" t="s">
        <v>23379</v>
      </c>
      <c r="G1600" s="14">
        <v>9190991444</v>
      </c>
      <c r="H1600" s="1" t="s">
        <v>20</v>
      </c>
      <c r="I1600" s="1" t="s">
        <v>62</v>
      </c>
      <c r="J1600" s="1" t="s">
        <v>24</v>
      </c>
      <c r="K1600" s="3" t="s">
        <v>178</v>
      </c>
      <c r="L1600" s="1" t="s">
        <v>24</v>
      </c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1"/>
      <c r="AA1600" s="1" t="s">
        <v>16</v>
      </c>
      <c r="AB1600" s="3" t="s">
        <v>12</v>
      </c>
      <c r="AC1600" s="23" t="s">
        <v>37782</v>
      </c>
      <c r="AD1600" s="23" t="s">
        <v>39763</v>
      </c>
      <c r="AE1600" t="s">
        <v>35402</v>
      </c>
    </row>
    <row r="1601" spans="1:31" ht="14.25" customHeight="1">
      <c r="A1601" s="1">
        <v>1600</v>
      </c>
      <c r="B1601" s="9" t="s">
        <v>6</v>
      </c>
      <c r="C1601" s="1" t="s">
        <v>5232</v>
      </c>
      <c r="D1601" s="1" t="s">
        <v>2027</v>
      </c>
      <c r="E1601" s="1" t="s">
        <v>5233</v>
      </c>
      <c r="F1601" s="1" t="s">
        <v>33884</v>
      </c>
      <c r="G1601" s="14">
        <v>91906199999</v>
      </c>
      <c r="H1601" s="1" t="s">
        <v>20</v>
      </c>
      <c r="I1601" s="1" t="s">
        <v>9</v>
      </c>
      <c r="J1601" s="1" t="s">
        <v>24</v>
      </c>
      <c r="K1601" s="3" t="s">
        <v>17</v>
      </c>
      <c r="L1601" s="1" t="s">
        <v>24</v>
      </c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1"/>
      <c r="AA1601" s="1" t="s">
        <v>11</v>
      </c>
      <c r="AB1601" s="3" t="s">
        <v>321</v>
      </c>
      <c r="AC1601" s="23" t="s">
        <v>37782</v>
      </c>
      <c r="AD1601" s="23" t="s">
        <v>39764</v>
      </c>
      <c r="AE1601" t="s">
        <v>35402</v>
      </c>
    </row>
    <row r="1602" spans="1:31" ht="14.25" customHeight="1">
      <c r="A1602" s="1">
        <v>1601</v>
      </c>
      <c r="B1602" s="9" t="s">
        <v>6</v>
      </c>
      <c r="C1602" s="1" t="s">
        <v>5245</v>
      </c>
      <c r="D1602" s="1" t="s">
        <v>727</v>
      </c>
      <c r="E1602" s="1" t="s">
        <v>558</v>
      </c>
      <c r="F1602" s="1" t="s">
        <v>23392</v>
      </c>
      <c r="G1602" s="14">
        <v>9194464</v>
      </c>
      <c r="H1602" s="1" t="s">
        <v>132</v>
      </c>
      <c r="I1602" s="1" t="s">
        <v>9</v>
      </c>
      <c r="J1602" s="1" t="s">
        <v>24</v>
      </c>
      <c r="K1602" s="3" t="s">
        <v>27</v>
      </c>
      <c r="L1602" s="1" t="s">
        <v>24</v>
      </c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1"/>
      <c r="AA1602" s="1" t="s">
        <v>16</v>
      </c>
      <c r="AB1602" s="3" t="s">
        <v>12</v>
      </c>
      <c r="AC1602" s="23" t="s">
        <v>37782</v>
      </c>
      <c r="AD1602" s="23" t="s">
        <v>39765</v>
      </c>
      <c r="AE1602" t="s">
        <v>35408</v>
      </c>
    </row>
    <row r="1603" spans="1:31" ht="14.25" customHeight="1">
      <c r="A1603" s="1">
        <v>1602</v>
      </c>
      <c r="B1603" s="9" t="s">
        <v>6</v>
      </c>
      <c r="C1603" s="1" t="s">
        <v>5251</v>
      </c>
      <c r="D1603" s="1" t="s">
        <v>5252</v>
      </c>
      <c r="E1603" s="1" t="s">
        <v>87</v>
      </c>
      <c r="F1603" s="1" t="s">
        <v>33887</v>
      </c>
      <c r="G1603" s="14">
        <v>91469449666</v>
      </c>
      <c r="H1603" s="1" t="s">
        <v>37</v>
      </c>
      <c r="I1603" s="1" t="s">
        <v>41</v>
      </c>
      <c r="J1603" s="1" t="s">
        <v>24</v>
      </c>
      <c r="K1603" s="3" t="s">
        <v>27</v>
      </c>
      <c r="L1603" s="1" t="s">
        <v>24</v>
      </c>
      <c r="M1603" s="3" t="s">
        <v>178</v>
      </c>
      <c r="N1603" s="3" t="s">
        <v>47339</v>
      </c>
      <c r="O1603" s="3" t="s">
        <v>171</v>
      </c>
      <c r="P1603" s="3" t="s">
        <v>24</v>
      </c>
      <c r="Q1603" s="3"/>
      <c r="R1603" s="3"/>
      <c r="S1603" s="3"/>
      <c r="T1603" s="3"/>
      <c r="U1603" s="3"/>
      <c r="V1603" s="3"/>
      <c r="W1603" s="3"/>
      <c r="X1603" s="3"/>
      <c r="Y1603" s="3"/>
      <c r="Z1603" s="1"/>
      <c r="AA1603" s="1" t="s">
        <v>16</v>
      </c>
      <c r="AB1603" s="3" t="s">
        <v>12</v>
      </c>
      <c r="AC1603" s="23" t="s">
        <v>37782</v>
      </c>
      <c r="AD1603" s="23" t="s">
        <v>39766</v>
      </c>
      <c r="AE1603" t="s">
        <v>35407</v>
      </c>
    </row>
    <row r="1604" spans="1:31" ht="14.25" customHeight="1">
      <c r="A1604" s="1">
        <v>1603</v>
      </c>
      <c r="B1604" s="1" t="s">
        <v>54</v>
      </c>
      <c r="C1604" s="1" t="s">
        <v>5254</v>
      </c>
      <c r="D1604" s="1" t="s">
        <v>2128</v>
      </c>
      <c r="E1604" s="1" t="s">
        <v>139</v>
      </c>
      <c r="F1604" s="1" t="s">
        <v>23398</v>
      </c>
      <c r="G1604" s="14">
        <v>919444404604</v>
      </c>
      <c r="H1604" s="1" t="s">
        <v>20</v>
      </c>
      <c r="I1604" s="1" t="s">
        <v>9</v>
      </c>
      <c r="J1604" s="1" t="s">
        <v>24</v>
      </c>
      <c r="K1604" s="3" t="s">
        <v>27</v>
      </c>
      <c r="L1604" s="1" t="s">
        <v>24</v>
      </c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1"/>
      <c r="AA1604" s="1" t="s">
        <v>16</v>
      </c>
      <c r="AB1604" s="3" t="s">
        <v>12</v>
      </c>
      <c r="AC1604" s="23" t="s">
        <v>37782</v>
      </c>
      <c r="AD1604" s="23" t="s">
        <v>39767</v>
      </c>
      <c r="AE1604" t="s">
        <v>35407</v>
      </c>
    </row>
    <row r="1605" spans="1:31" ht="14.25" customHeight="1">
      <c r="A1605" s="1">
        <v>1604</v>
      </c>
      <c r="B1605" s="1" t="s">
        <v>54</v>
      </c>
      <c r="C1605" s="1" t="s">
        <v>5258</v>
      </c>
      <c r="D1605" s="1" t="s">
        <v>1410</v>
      </c>
      <c r="E1605" s="1" t="s">
        <v>487</v>
      </c>
      <c r="F1605" s="1" t="s">
        <v>23402</v>
      </c>
      <c r="G1605" s="14">
        <v>919944446444</v>
      </c>
      <c r="H1605" s="1" t="s">
        <v>8</v>
      </c>
      <c r="I1605" s="1" t="s">
        <v>62</v>
      </c>
      <c r="J1605" s="1" t="s">
        <v>24</v>
      </c>
      <c r="K1605" s="3" t="s">
        <v>27</v>
      </c>
      <c r="L1605" s="1" t="s">
        <v>24</v>
      </c>
      <c r="M1605" s="3" t="s">
        <v>47344</v>
      </c>
      <c r="N1605" s="3" t="s">
        <v>47339</v>
      </c>
      <c r="O1605" s="3" t="s">
        <v>47349</v>
      </c>
      <c r="P1605" s="3" t="s">
        <v>24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1"/>
      <c r="AA1605" s="1" t="s">
        <v>16</v>
      </c>
      <c r="AB1605" s="3" t="s">
        <v>12</v>
      </c>
      <c r="AC1605" s="23" t="s">
        <v>37782</v>
      </c>
      <c r="AD1605" s="23" t="s">
        <v>39768</v>
      </c>
      <c r="AE1605" t="s">
        <v>35407</v>
      </c>
    </row>
    <row r="1606" spans="1:31" ht="14.25" customHeight="1">
      <c r="A1606" s="1">
        <v>1605</v>
      </c>
      <c r="B1606" s="1" t="s">
        <v>54</v>
      </c>
      <c r="C1606" s="1" t="s">
        <v>5275</v>
      </c>
      <c r="D1606" s="1" t="s">
        <v>332</v>
      </c>
      <c r="E1606" s="1" t="s">
        <v>40</v>
      </c>
      <c r="F1606" s="1" t="s">
        <v>23412</v>
      </c>
      <c r="G1606" s="14">
        <v>9199094440</v>
      </c>
      <c r="H1606" s="1" t="s">
        <v>132</v>
      </c>
      <c r="I1606" s="1" t="s">
        <v>9</v>
      </c>
      <c r="J1606" s="1" t="s">
        <v>24</v>
      </c>
      <c r="K1606" s="3" t="s">
        <v>42</v>
      </c>
      <c r="L1606" s="1" t="s">
        <v>24</v>
      </c>
      <c r="M1606" s="3" t="s">
        <v>27</v>
      </c>
      <c r="N1606" s="3" t="s">
        <v>47339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1"/>
      <c r="AA1606" s="1" t="s">
        <v>16</v>
      </c>
      <c r="AB1606" s="3" t="s">
        <v>12</v>
      </c>
      <c r="AC1606" s="23" t="s">
        <v>37782</v>
      </c>
      <c r="AD1606" s="23" t="s">
        <v>39769</v>
      </c>
      <c r="AE1606" t="s">
        <v>35405</v>
      </c>
    </row>
    <row r="1607" spans="1:31" ht="14.25" customHeight="1">
      <c r="A1607" s="1">
        <v>1606</v>
      </c>
      <c r="B1607" s="1" t="s">
        <v>54</v>
      </c>
      <c r="C1607" s="1" t="s">
        <v>5305</v>
      </c>
      <c r="D1607" s="1" t="s">
        <v>1857</v>
      </c>
      <c r="E1607" s="1" t="s">
        <v>1577</v>
      </c>
      <c r="F1607" s="1" t="s">
        <v>23425</v>
      </c>
      <c r="G1607" s="14">
        <v>9199004646</v>
      </c>
      <c r="H1607" s="1" t="s">
        <v>20</v>
      </c>
      <c r="I1607" s="1" t="s">
        <v>9</v>
      </c>
      <c r="J1607" s="1" t="s">
        <v>24</v>
      </c>
      <c r="K1607" s="3" t="s">
        <v>27</v>
      </c>
      <c r="L1607" s="1" t="s">
        <v>24</v>
      </c>
      <c r="M1607" s="3" t="s">
        <v>47344</v>
      </c>
      <c r="N1607" s="3" t="s">
        <v>47339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1"/>
      <c r="AA1607" s="1" t="s">
        <v>16</v>
      </c>
      <c r="AB1607" s="3" t="s">
        <v>12</v>
      </c>
      <c r="AC1607" s="23" t="s">
        <v>37782</v>
      </c>
      <c r="AD1607" s="23" t="s">
        <v>39770</v>
      </c>
      <c r="AE1607" t="s">
        <v>35402</v>
      </c>
    </row>
    <row r="1608" spans="1:31" ht="14.25" customHeight="1">
      <c r="A1608" s="1">
        <v>1607</v>
      </c>
      <c r="B1608" s="1" t="s">
        <v>54</v>
      </c>
      <c r="C1608" s="1" t="s">
        <v>5310</v>
      </c>
      <c r="D1608" s="1" t="s">
        <v>3952</v>
      </c>
      <c r="E1608" s="1" t="s">
        <v>1577</v>
      </c>
      <c r="F1608" s="1" t="s">
        <v>23428</v>
      </c>
      <c r="G1608" s="14">
        <v>9196464094</v>
      </c>
      <c r="H1608" s="1" t="s">
        <v>8</v>
      </c>
      <c r="I1608" s="1" t="s">
        <v>9</v>
      </c>
      <c r="J1608" s="1" t="s">
        <v>24</v>
      </c>
      <c r="K1608" s="3" t="s">
        <v>117</v>
      </c>
      <c r="L1608" s="1" t="s">
        <v>24</v>
      </c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1"/>
      <c r="AA1608" s="1" t="s">
        <v>16</v>
      </c>
      <c r="AB1608" s="3" t="s">
        <v>12</v>
      </c>
      <c r="AC1608" s="23" t="s">
        <v>37782</v>
      </c>
      <c r="AD1608" s="23" t="s">
        <v>39771</v>
      </c>
      <c r="AE1608" t="s">
        <v>35408</v>
      </c>
    </row>
    <row r="1609" spans="1:31" ht="14.25" customHeight="1">
      <c r="A1609" s="1">
        <v>1608</v>
      </c>
      <c r="B1609" s="1" t="s">
        <v>54</v>
      </c>
      <c r="C1609" s="1" t="s">
        <v>5330</v>
      </c>
      <c r="D1609" s="1" t="s">
        <v>1567</v>
      </c>
      <c r="E1609" s="1" t="s">
        <v>447</v>
      </c>
      <c r="F1609" s="1" t="s">
        <v>23440</v>
      </c>
      <c r="G1609" s="14">
        <v>91961096444</v>
      </c>
      <c r="H1609" s="1" t="s">
        <v>8</v>
      </c>
      <c r="I1609" s="1" t="s">
        <v>9</v>
      </c>
      <c r="J1609" s="1" t="s">
        <v>24</v>
      </c>
      <c r="K1609" s="3" t="s">
        <v>17</v>
      </c>
      <c r="L1609" s="1" t="s">
        <v>24</v>
      </c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1"/>
      <c r="AA1609" s="1" t="s">
        <v>11</v>
      </c>
      <c r="AB1609" s="3" t="s">
        <v>56</v>
      </c>
      <c r="AC1609" s="23" t="s">
        <v>37782</v>
      </c>
      <c r="AD1609" s="23" t="s">
        <v>39772</v>
      </c>
      <c r="AE1609" t="s">
        <v>35402</v>
      </c>
    </row>
    <row r="1610" spans="1:31" ht="14.25" customHeight="1">
      <c r="A1610" s="1">
        <v>1609</v>
      </c>
      <c r="B1610" s="9" t="s">
        <v>6</v>
      </c>
      <c r="C1610" s="1" t="s">
        <v>5331</v>
      </c>
      <c r="D1610" s="1" t="s">
        <v>1567</v>
      </c>
      <c r="E1610" s="1" t="s">
        <v>139</v>
      </c>
      <c r="F1610" s="1" t="s">
        <v>31648</v>
      </c>
      <c r="G1610" s="14">
        <v>9190994149</v>
      </c>
      <c r="H1610" s="1" t="s">
        <v>8</v>
      </c>
      <c r="I1610" s="1" t="s">
        <v>9</v>
      </c>
      <c r="J1610" s="1" t="s">
        <v>24</v>
      </c>
      <c r="K1610" s="3" t="s">
        <v>63</v>
      </c>
      <c r="L1610" s="1" t="s">
        <v>24</v>
      </c>
      <c r="M1610" s="3" t="s">
        <v>213</v>
      </c>
      <c r="N1610" s="3" t="s">
        <v>47339</v>
      </c>
      <c r="O1610" s="3" t="s">
        <v>17</v>
      </c>
      <c r="P1610" s="3" t="s">
        <v>24</v>
      </c>
      <c r="Q1610" s="3" t="s">
        <v>42</v>
      </c>
      <c r="R1610" s="3" t="s">
        <v>24</v>
      </c>
      <c r="S1610" s="3" t="s">
        <v>27</v>
      </c>
      <c r="T1610" s="3" t="s">
        <v>24</v>
      </c>
      <c r="U1610" s="3" t="s">
        <v>117</v>
      </c>
      <c r="V1610" s="3" t="s">
        <v>24</v>
      </c>
      <c r="W1610" s="3" t="s">
        <v>178</v>
      </c>
      <c r="X1610" s="3" t="s">
        <v>24</v>
      </c>
      <c r="Y1610" s="3" t="s">
        <v>171</v>
      </c>
      <c r="Z1610" s="1" t="s">
        <v>24</v>
      </c>
      <c r="AA1610" s="1" t="s">
        <v>16</v>
      </c>
      <c r="AB1610" s="3" t="s">
        <v>12</v>
      </c>
      <c r="AC1610" s="23" t="s">
        <v>37782</v>
      </c>
      <c r="AD1610" s="23" t="s">
        <v>39772</v>
      </c>
      <c r="AE1610" t="s">
        <v>35402</v>
      </c>
    </row>
    <row r="1611" spans="1:31" ht="14.25" customHeight="1">
      <c r="A1611" s="1">
        <v>1610</v>
      </c>
      <c r="B1611" s="1" t="s">
        <v>54</v>
      </c>
      <c r="C1611" s="1" t="s">
        <v>5352</v>
      </c>
      <c r="D1611" s="1" t="s">
        <v>318</v>
      </c>
      <c r="E1611" s="1" t="s">
        <v>5353</v>
      </c>
      <c r="F1611" s="1" t="s">
        <v>23455</v>
      </c>
      <c r="G1611" s="14">
        <v>91994000406</v>
      </c>
      <c r="H1611" s="1" t="s">
        <v>20</v>
      </c>
      <c r="I1611" s="1" t="s">
        <v>9</v>
      </c>
      <c r="J1611" s="1" t="s">
        <v>24</v>
      </c>
      <c r="K1611" s="3" t="s">
        <v>117</v>
      </c>
      <c r="L1611" s="1" t="s">
        <v>24</v>
      </c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1"/>
      <c r="AA1611" s="1" t="s">
        <v>16</v>
      </c>
      <c r="AB1611" s="3" t="s">
        <v>12</v>
      </c>
      <c r="AC1611" s="23" t="s">
        <v>37782</v>
      </c>
      <c r="AD1611" s="23" t="s">
        <v>39773</v>
      </c>
      <c r="AE1611" t="s">
        <v>35405</v>
      </c>
    </row>
    <row r="1612" spans="1:31" ht="14.25" customHeight="1">
      <c r="A1612" s="1">
        <v>1611</v>
      </c>
      <c r="B1612" s="1" t="s">
        <v>54</v>
      </c>
      <c r="C1612" s="1" t="s">
        <v>5356</v>
      </c>
      <c r="D1612" s="1" t="s">
        <v>361</v>
      </c>
      <c r="E1612" s="1" t="s">
        <v>40</v>
      </c>
      <c r="F1612" s="1" t="s">
        <v>33894</v>
      </c>
      <c r="G1612" s="14">
        <v>9194469444</v>
      </c>
      <c r="H1612" s="1" t="s">
        <v>8</v>
      </c>
      <c r="I1612" s="1" t="s">
        <v>9</v>
      </c>
      <c r="J1612" s="1" t="s">
        <v>24</v>
      </c>
      <c r="K1612" s="3" t="s">
        <v>17</v>
      </c>
      <c r="L1612" s="1" t="s">
        <v>24</v>
      </c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1"/>
      <c r="AA1612" s="1" t="s">
        <v>11</v>
      </c>
      <c r="AB1612" s="3" t="s">
        <v>586</v>
      </c>
      <c r="AC1612" s="23" t="s">
        <v>37782</v>
      </c>
      <c r="AD1612" s="23" t="s">
        <v>39774</v>
      </c>
      <c r="AE1612" t="s">
        <v>35402</v>
      </c>
    </row>
    <row r="1613" spans="1:31" ht="14.25" customHeight="1">
      <c r="A1613" s="1">
        <v>1612</v>
      </c>
      <c r="B1613" s="9" t="s">
        <v>6</v>
      </c>
      <c r="C1613" s="1" t="s">
        <v>5357</v>
      </c>
      <c r="D1613" s="1" t="s">
        <v>89</v>
      </c>
      <c r="E1613" s="1" t="s">
        <v>40</v>
      </c>
      <c r="F1613" s="1" t="s">
        <v>23458</v>
      </c>
      <c r="G1613" s="14">
        <v>919446066144</v>
      </c>
      <c r="H1613" s="1" t="s">
        <v>132</v>
      </c>
      <c r="I1613" s="1" t="s">
        <v>9</v>
      </c>
      <c r="J1613" s="1" t="s">
        <v>24</v>
      </c>
      <c r="K1613" s="3" t="s">
        <v>27</v>
      </c>
      <c r="L1613" s="1" t="s">
        <v>24</v>
      </c>
      <c r="M1613" s="3" t="s">
        <v>178</v>
      </c>
      <c r="N1613" s="3" t="s">
        <v>47339</v>
      </c>
      <c r="O1613" s="3" t="s">
        <v>171</v>
      </c>
      <c r="P1613" s="3" t="s">
        <v>24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1"/>
      <c r="AA1613" s="1" t="s">
        <v>16</v>
      </c>
      <c r="AB1613" s="3" t="s">
        <v>12</v>
      </c>
      <c r="AC1613" s="23" t="s">
        <v>37782</v>
      </c>
      <c r="AD1613" s="23" t="s">
        <v>39775</v>
      </c>
      <c r="AE1613" t="s">
        <v>35405</v>
      </c>
    </row>
    <row r="1614" spans="1:31" ht="14.25" customHeight="1">
      <c r="A1614" s="1">
        <v>1613</v>
      </c>
      <c r="B1614" s="1" t="s">
        <v>54</v>
      </c>
      <c r="C1614" s="1" t="s">
        <v>5366</v>
      </c>
      <c r="D1614" s="1" t="s">
        <v>2135</v>
      </c>
      <c r="E1614" s="1" t="s">
        <v>139</v>
      </c>
      <c r="F1614" s="1" t="s">
        <v>23461</v>
      </c>
      <c r="G1614" s="14">
        <v>919444019494</v>
      </c>
      <c r="H1614" s="1" t="s">
        <v>20</v>
      </c>
      <c r="I1614" s="1" t="s">
        <v>62</v>
      </c>
      <c r="J1614" s="1" t="s">
        <v>24</v>
      </c>
      <c r="K1614" s="3" t="s">
        <v>27</v>
      </c>
      <c r="L1614" s="1" t="s">
        <v>24</v>
      </c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1"/>
      <c r="AA1614" s="1" t="s">
        <v>16</v>
      </c>
      <c r="AB1614" s="3" t="s">
        <v>12</v>
      </c>
      <c r="AC1614" s="23" t="s">
        <v>37782</v>
      </c>
      <c r="AD1614" s="23" t="s">
        <v>39776</v>
      </c>
      <c r="AE1614" t="s">
        <v>35408</v>
      </c>
    </row>
    <row r="1615" spans="1:31" ht="14.25" customHeight="1">
      <c r="A1615" s="1">
        <v>1614</v>
      </c>
      <c r="B1615" s="1" t="s">
        <v>54</v>
      </c>
      <c r="C1615" s="1" t="s">
        <v>5378</v>
      </c>
      <c r="D1615" s="1" t="s">
        <v>1867</v>
      </c>
      <c r="E1615" s="1" t="s">
        <v>36634</v>
      </c>
      <c r="F1615" s="1" t="s">
        <v>23467</v>
      </c>
      <c r="G1615" s="14">
        <v>9194440099</v>
      </c>
      <c r="H1615" s="1" t="s">
        <v>20</v>
      </c>
      <c r="I1615" s="1" t="s">
        <v>9</v>
      </c>
      <c r="J1615" s="1" t="s">
        <v>24</v>
      </c>
      <c r="K1615" s="3" t="s">
        <v>42</v>
      </c>
      <c r="L1615" s="1" t="s">
        <v>24</v>
      </c>
      <c r="M1615" s="3" t="s">
        <v>27</v>
      </c>
      <c r="N1615" s="3" t="s">
        <v>47339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1"/>
      <c r="AA1615" s="1" t="s">
        <v>16</v>
      </c>
      <c r="AB1615" s="3" t="s">
        <v>12</v>
      </c>
      <c r="AC1615" s="23" t="s">
        <v>37782</v>
      </c>
      <c r="AD1615" s="23" t="s">
        <v>39777</v>
      </c>
      <c r="AE1615" t="s">
        <v>35405</v>
      </c>
    </row>
    <row r="1616" spans="1:31" ht="14.25" customHeight="1">
      <c r="A1616" s="1">
        <v>1615</v>
      </c>
      <c r="B1616" s="1" t="s">
        <v>54</v>
      </c>
      <c r="C1616" s="1" t="s">
        <v>5386</v>
      </c>
      <c r="D1616" s="1" t="s">
        <v>35785</v>
      </c>
      <c r="E1616" s="1" t="s">
        <v>1219</v>
      </c>
      <c r="F1616" s="1" t="s">
        <v>23474</v>
      </c>
      <c r="G1616" s="14">
        <v>9194490466</v>
      </c>
      <c r="H1616" s="1" t="s">
        <v>20</v>
      </c>
      <c r="I1616" s="1" t="s">
        <v>62</v>
      </c>
      <c r="J1616" s="1" t="s">
        <v>24</v>
      </c>
      <c r="K1616" s="3" t="s">
        <v>117</v>
      </c>
      <c r="L1616" s="1" t="s">
        <v>24</v>
      </c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1"/>
      <c r="AA1616" s="1" t="s">
        <v>16</v>
      </c>
      <c r="AB1616" s="3" t="s">
        <v>12</v>
      </c>
      <c r="AC1616" s="23" t="s">
        <v>37782</v>
      </c>
      <c r="AD1616" s="23" t="s">
        <v>39778</v>
      </c>
      <c r="AE1616" t="s">
        <v>35402</v>
      </c>
    </row>
    <row r="1617" spans="1:31" ht="14.25" customHeight="1">
      <c r="A1617" s="1">
        <v>1616</v>
      </c>
      <c r="B1617" s="9" t="s">
        <v>6</v>
      </c>
      <c r="C1617" s="1" t="s">
        <v>5389</v>
      </c>
      <c r="D1617" s="1" t="s">
        <v>35545</v>
      </c>
      <c r="E1617" s="1" t="s">
        <v>40</v>
      </c>
      <c r="F1617" s="1" t="s">
        <v>5390</v>
      </c>
      <c r="G1617" s="14">
        <v>9199414</v>
      </c>
      <c r="H1617" s="1" t="s">
        <v>15</v>
      </c>
      <c r="I1617" s="1" t="s">
        <v>9</v>
      </c>
      <c r="J1617" s="1" t="s">
        <v>24</v>
      </c>
      <c r="K1617" s="3" t="s">
        <v>27</v>
      </c>
      <c r="L1617" s="1" t="s">
        <v>24</v>
      </c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1"/>
      <c r="AA1617" s="1" t="s">
        <v>16</v>
      </c>
      <c r="AB1617" s="3" t="s">
        <v>12</v>
      </c>
      <c r="AC1617" s="23" t="s">
        <v>37782</v>
      </c>
      <c r="AD1617" s="23" t="s">
        <v>39779</v>
      </c>
      <c r="AE1617" t="s">
        <v>35407</v>
      </c>
    </row>
    <row r="1618" spans="1:31" ht="14.25" customHeight="1">
      <c r="A1618" s="1">
        <v>1617</v>
      </c>
      <c r="B1618" s="9" t="s">
        <v>6</v>
      </c>
      <c r="C1618" s="1" t="s">
        <v>5417</v>
      </c>
      <c r="D1618" s="1" t="s">
        <v>5418</v>
      </c>
      <c r="E1618" s="1" t="s">
        <v>5419</v>
      </c>
      <c r="F1618" s="1" t="s">
        <v>23489</v>
      </c>
      <c r="G1618" s="14">
        <v>91991169000</v>
      </c>
      <c r="H1618" s="1" t="s">
        <v>8</v>
      </c>
      <c r="I1618" s="1" t="s">
        <v>41</v>
      </c>
      <c r="J1618" s="1" t="s">
        <v>24</v>
      </c>
      <c r="K1618" s="3" t="s">
        <v>117</v>
      </c>
      <c r="L1618" s="1" t="s">
        <v>24</v>
      </c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1"/>
      <c r="AA1618" s="1" t="s">
        <v>16</v>
      </c>
      <c r="AB1618" s="3" t="s">
        <v>12</v>
      </c>
      <c r="AC1618" s="23" t="s">
        <v>37782</v>
      </c>
      <c r="AD1618" s="23" t="s">
        <v>39780</v>
      </c>
      <c r="AE1618" t="s">
        <v>35407</v>
      </c>
    </row>
    <row r="1619" spans="1:31" ht="14.25" customHeight="1">
      <c r="A1619" s="1">
        <v>1618</v>
      </c>
      <c r="B1619" s="1" t="s">
        <v>54</v>
      </c>
      <c r="C1619" s="1" t="s">
        <v>5436</v>
      </c>
      <c r="D1619" s="1" t="s">
        <v>350</v>
      </c>
      <c r="E1619" s="1" t="s">
        <v>5437</v>
      </c>
      <c r="F1619" s="1" t="s">
        <v>23499</v>
      </c>
      <c r="G1619" s="14">
        <v>9194469949</v>
      </c>
      <c r="H1619" s="1" t="s">
        <v>20</v>
      </c>
      <c r="I1619" s="1" t="s">
        <v>41</v>
      </c>
      <c r="J1619" s="1" t="s">
        <v>24</v>
      </c>
      <c r="K1619" s="3" t="s">
        <v>171</v>
      </c>
      <c r="L1619" s="1" t="s">
        <v>24</v>
      </c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1"/>
      <c r="AA1619" s="1" t="s">
        <v>16</v>
      </c>
      <c r="AB1619" s="3" t="s">
        <v>12</v>
      </c>
      <c r="AC1619" s="23" t="s">
        <v>37782</v>
      </c>
      <c r="AD1619" s="23" t="s">
        <v>39781</v>
      </c>
      <c r="AE1619" t="s">
        <v>35402</v>
      </c>
    </row>
    <row r="1620" spans="1:31" ht="14.25" customHeight="1">
      <c r="A1620" s="1">
        <v>1619</v>
      </c>
      <c r="B1620" s="1" t="s">
        <v>54</v>
      </c>
      <c r="C1620" s="1" t="s">
        <v>5446</v>
      </c>
      <c r="D1620" s="1" t="s">
        <v>18477</v>
      </c>
      <c r="E1620" s="1" t="s">
        <v>40</v>
      </c>
      <c r="F1620" s="1" t="s">
        <v>31660</v>
      </c>
      <c r="G1620" s="14">
        <v>91944109969</v>
      </c>
      <c r="H1620" s="1" t="s">
        <v>8</v>
      </c>
      <c r="I1620" s="1" t="s">
        <v>33</v>
      </c>
      <c r="J1620" s="1" t="s">
        <v>24</v>
      </c>
      <c r="K1620" s="3" t="s">
        <v>17</v>
      </c>
      <c r="L1620" s="1" t="s">
        <v>24</v>
      </c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1"/>
      <c r="AA1620" s="1" t="s">
        <v>11</v>
      </c>
      <c r="AB1620" s="3" t="s">
        <v>321</v>
      </c>
      <c r="AC1620" s="23" t="s">
        <v>37782</v>
      </c>
      <c r="AD1620" s="23" t="s">
        <v>39782</v>
      </c>
      <c r="AE1620" t="s">
        <v>35408</v>
      </c>
    </row>
    <row r="1621" spans="1:31" ht="14.25" customHeight="1">
      <c r="A1621" s="1">
        <v>1620</v>
      </c>
      <c r="B1621" s="9" t="s">
        <v>6</v>
      </c>
      <c r="C1621" s="1" t="s">
        <v>5454</v>
      </c>
      <c r="D1621" s="1" t="s">
        <v>5455</v>
      </c>
      <c r="E1621" s="1" t="s">
        <v>139</v>
      </c>
      <c r="F1621" s="1" t="s">
        <v>23509</v>
      </c>
      <c r="G1621" s="14">
        <v>9194496449</v>
      </c>
      <c r="H1621" s="1" t="s">
        <v>20</v>
      </c>
      <c r="I1621" s="1" t="s">
        <v>9</v>
      </c>
      <c r="J1621" s="1" t="s">
        <v>24</v>
      </c>
      <c r="K1621" s="3" t="s">
        <v>117</v>
      </c>
      <c r="L1621" s="1" t="s">
        <v>24</v>
      </c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1"/>
      <c r="AA1621" s="1" t="s">
        <v>16</v>
      </c>
      <c r="AB1621" s="3" t="s">
        <v>12</v>
      </c>
      <c r="AC1621" s="23" t="s">
        <v>37782</v>
      </c>
      <c r="AD1621" s="23" t="s">
        <v>39783</v>
      </c>
      <c r="AE1621" t="s">
        <v>35407</v>
      </c>
    </row>
    <row r="1622" spans="1:31" ht="14.25" customHeight="1">
      <c r="A1622" s="1">
        <v>1621</v>
      </c>
      <c r="B1622" s="9" t="s">
        <v>6</v>
      </c>
      <c r="C1622" s="1" t="s">
        <v>5465</v>
      </c>
      <c r="D1622" s="1" t="s">
        <v>5466</v>
      </c>
      <c r="E1622" s="1" t="s">
        <v>139</v>
      </c>
      <c r="F1622" s="1" t="s">
        <v>23515</v>
      </c>
      <c r="G1622" s="14">
        <v>9194499990</v>
      </c>
      <c r="H1622" s="1" t="s">
        <v>20</v>
      </c>
      <c r="I1622" s="1" t="s">
        <v>62</v>
      </c>
      <c r="J1622" s="1" t="s">
        <v>24</v>
      </c>
      <c r="K1622" s="3" t="s">
        <v>27</v>
      </c>
      <c r="L1622" s="1" t="s">
        <v>24</v>
      </c>
      <c r="M1622" s="3" t="s">
        <v>47344</v>
      </c>
      <c r="N1622" s="3" t="s">
        <v>47339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1"/>
      <c r="AA1622" s="1" t="s">
        <v>16</v>
      </c>
      <c r="AB1622" s="3" t="s">
        <v>12</v>
      </c>
      <c r="AC1622" s="23" t="s">
        <v>37782</v>
      </c>
      <c r="AD1622" s="23" t="s">
        <v>39784</v>
      </c>
      <c r="AE1622" t="s">
        <v>35405</v>
      </c>
    </row>
    <row r="1623" spans="1:31" ht="14.25" customHeight="1">
      <c r="A1623" s="1">
        <v>1622</v>
      </c>
      <c r="B1623" s="1" t="s">
        <v>54</v>
      </c>
      <c r="C1623" s="1" t="s">
        <v>5484</v>
      </c>
      <c r="D1623" s="1" t="s">
        <v>230</v>
      </c>
      <c r="E1623" s="1" t="s">
        <v>2618</v>
      </c>
      <c r="F1623" s="1" t="s">
        <v>33905</v>
      </c>
      <c r="G1623" s="14">
        <v>91944640999</v>
      </c>
      <c r="H1623" s="1" t="s">
        <v>8</v>
      </c>
      <c r="I1623" s="1" t="s">
        <v>9</v>
      </c>
      <c r="J1623" s="1" t="s">
        <v>24</v>
      </c>
      <c r="K1623" s="3" t="s">
        <v>27</v>
      </c>
      <c r="L1623" s="1" t="s">
        <v>24</v>
      </c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1"/>
      <c r="AA1623" s="1" t="s">
        <v>16</v>
      </c>
      <c r="AB1623" s="3" t="s">
        <v>12</v>
      </c>
      <c r="AC1623" s="23" t="s">
        <v>37782</v>
      </c>
      <c r="AD1623" s="23" t="s">
        <v>39785</v>
      </c>
      <c r="AE1623" t="s">
        <v>35405</v>
      </c>
    </row>
    <row r="1624" spans="1:31" ht="14.25" customHeight="1">
      <c r="A1624" s="1">
        <v>1623</v>
      </c>
      <c r="B1624" s="1" t="s">
        <v>54</v>
      </c>
      <c r="C1624" s="1" t="s">
        <v>5531</v>
      </c>
      <c r="D1624" s="1" t="s">
        <v>35526</v>
      </c>
      <c r="E1624" s="1" t="s">
        <v>1725</v>
      </c>
      <c r="F1624" s="1" t="s">
        <v>23545</v>
      </c>
      <c r="G1624" s="14">
        <v>919099014694</v>
      </c>
      <c r="H1624" s="1" t="s">
        <v>20</v>
      </c>
      <c r="I1624" s="1" t="s">
        <v>41</v>
      </c>
      <c r="J1624" s="1" t="s">
        <v>24</v>
      </c>
      <c r="K1624" s="3" t="s">
        <v>27</v>
      </c>
      <c r="L1624" s="1" t="s">
        <v>24</v>
      </c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1"/>
      <c r="AA1624" s="1" t="s">
        <v>16</v>
      </c>
      <c r="AB1624" s="3" t="s">
        <v>12</v>
      </c>
      <c r="AC1624" s="23" t="s">
        <v>37782</v>
      </c>
      <c r="AD1624" s="23" t="s">
        <v>39786</v>
      </c>
      <c r="AE1624" t="s">
        <v>35408</v>
      </c>
    </row>
    <row r="1625" spans="1:31" ht="14.25" customHeight="1">
      <c r="A1625" s="1">
        <v>1624</v>
      </c>
      <c r="B1625" s="1" t="s">
        <v>54</v>
      </c>
      <c r="C1625" s="1" t="s">
        <v>5539</v>
      </c>
      <c r="D1625" s="1" t="s">
        <v>72</v>
      </c>
      <c r="E1625" s="1" t="s">
        <v>5540</v>
      </c>
      <c r="F1625" s="1" t="s">
        <v>33912</v>
      </c>
      <c r="G1625" s="14">
        <v>9199944666</v>
      </c>
      <c r="H1625" s="1" t="s">
        <v>46</v>
      </c>
      <c r="I1625" s="1" t="s">
        <v>9</v>
      </c>
      <c r="J1625" s="1" t="s">
        <v>24</v>
      </c>
      <c r="K1625" s="3" t="s">
        <v>117</v>
      </c>
      <c r="L1625" s="1" t="s">
        <v>24</v>
      </c>
      <c r="M1625" s="3" t="s">
        <v>178</v>
      </c>
      <c r="N1625" s="3" t="s">
        <v>47339</v>
      </c>
      <c r="O1625" s="3" t="s">
        <v>171</v>
      </c>
      <c r="P1625" s="3" t="s">
        <v>24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1"/>
      <c r="AA1625" s="1" t="s">
        <v>16</v>
      </c>
      <c r="AB1625" s="3" t="s">
        <v>12</v>
      </c>
      <c r="AC1625" s="23" t="s">
        <v>37782</v>
      </c>
      <c r="AD1625" s="23" t="s">
        <v>39787</v>
      </c>
      <c r="AE1625" t="s">
        <v>35405</v>
      </c>
    </row>
    <row r="1626" spans="1:31" ht="14.25" customHeight="1">
      <c r="A1626" s="1">
        <v>1625</v>
      </c>
      <c r="B1626" s="1" t="s">
        <v>54</v>
      </c>
      <c r="C1626" s="1" t="s">
        <v>5541</v>
      </c>
      <c r="D1626" s="1" t="s">
        <v>72</v>
      </c>
      <c r="E1626" s="1" t="s">
        <v>102</v>
      </c>
      <c r="F1626" s="1" t="s">
        <v>23550</v>
      </c>
      <c r="G1626" s="14">
        <v>91994664941</v>
      </c>
      <c r="H1626" s="1" t="s">
        <v>8</v>
      </c>
      <c r="I1626" s="1" t="s">
        <v>41</v>
      </c>
      <c r="J1626" s="1" t="s">
        <v>24</v>
      </c>
      <c r="K1626" s="3" t="s">
        <v>27</v>
      </c>
      <c r="L1626" s="1" t="s">
        <v>24</v>
      </c>
      <c r="M1626" s="3" t="s">
        <v>178</v>
      </c>
      <c r="N1626" s="3" t="s">
        <v>47339</v>
      </c>
      <c r="O1626" s="3" t="s">
        <v>171</v>
      </c>
      <c r="P1626" s="3" t="s">
        <v>24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1"/>
      <c r="AA1626" s="1" t="s">
        <v>16</v>
      </c>
      <c r="AB1626" s="3" t="s">
        <v>12</v>
      </c>
      <c r="AC1626" s="23" t="s">
        <v>37782</v>
      </c>
      <c r="AD1626" s="23" t="s">
        <v>39788</v>
      </c>
      <c r="AE1626" t="s">
        <v>35408</v>
      </c>
    </row>
    <row r="1627" spans="1:31" ht="14.25" customHeight="1">
      <c r="A1627" s="1">
        <v>1626</v>
      </c>
      <c r="B1627" s="9" t="s">
        <v>6</v>
      </c>
      <c r="C1627" s="1" t="s">
        <v>5551</v>
      </c>
      <c r="D1627" s="1" t="s">
        <v>494</v>
      </c>
      <c r="E1627" s="1" t="s">
        <v>1953</v>
      </c>
      <c r="F1627" s="1" t="s">
        <v>23555</v>
      </c>
      <c r="G1627" s="14">
        <v>9199900444</v>
      </c>
      <c r="H1627" s="1" t="s">
        <v>20</v>
      </c>
      <c r="I1627" s="1" t="s">
        <v>9</v>
      </c>
      <c r="J1627" s="1" t="s">
        <v>24</v>
      </c>
      <c r="K1627" s="3" t="s">
        <v>117</v>
      </c>
      <c r="L1627" s="1" t="s">
        <v>24</v>
      </c>
      <c r="M1627" s="3" t="s">
        <v>178</v>
      </c>
      <c r="N1627" s="3" t="s">
        <v>47339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1"/>
      <c r="AA1627" s="1" t="s">
        <v>16</v>
      </c>
      <c r="AB1627" s="3" t="s">
        <v>12</v>
      </c>
      <c r="AC1627" s="23" t="s">
        <v>37782</v>
      </c>
      <c r="AD1627" s="23" t="s">
        <v>39789</v>
      </c>
      <c r="AE1627" t="s">
        <v>35407</v>
      </c>
    </row>
    <row r="1628" spans="1:31" ht="14.25" customHeight="1">
      <c r="A1628" s="1">
        <v>1627</v>
      </c>
      <c r="B1628" s="9" t="s">
        <v>6</v>
      </c>
      <c r="C1628" s="1" t="s">
        <v>5570</v>
      </c>
      <c r="D1628" s="1" t="s">
        <v>3301</v>
      </c>
      <c r="E1628" s="1" t="s">
        <v>93</v>
      </c>
      <c r="F1628" s="1" t="s">
        <v>23567</v>
      </c>
      <c r="G1628" s="14">
        <v>91949609604</v>
      </c>
      <c r="H1628" s="1" t="s">
        <v>15</v>
      </c>
      <c r="I1628" s="1" t="s">
        <v>62</v>
      </c>
      <c r="J1628" s="1" t="s">
        <v>24</v>
      </c>
      <c r="K1628" s="3" t="s">
        <v>27</v>
      </c>
      <c r="L1628" s="1" t="s">
        <v>24</v>
      </c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1"/>
      <c r="AA1628" s="1" t="s">
        <v>16</v>
      </c>
      <c r="AB1628" s="3" t="s">
        <v>12</v>
      </c>
      <c r="AC1628" s="23" t="s">
        <v>37782</v>
      </c>
      <c r="AD1628" s="23" t="s">
        <v>39790</v>
      </c>
      <c r="AE1628" t="s">
        <v>35405</v>
      </c>
    </row>
    <row r="1629" spans="1:31" ht="14.25" customHeight="1">
      <c r="A1629" s="1">
        <v>1628</v>
      </c>
      <c r="B1629" s="1" t="s">
        <v>54</v>
      </c>
      <c r="C1629" s="1" t="s">
        <v>5587</v>
      </c>
      <c r="D1629" s="1" t="s">
        <v>911</v>
      </c>
      <c r="E1629" s="1" t="s">
        <v>40</v>
      </c>
      <c r="F1629" s="1" t="s">
        <v>31673</v>
      </c>
      <c r="G1629" s="14">
        <v>919994141444</v>
      </c>
      <c r="H1629" s="1" t="s">
        <v>20</v>
      </c>
      <c r="I1629" s="1" t="s">
        <v>9</v>
      </c>
      <c r="J1629" s="1" t="s">
        <v>24</v>
      </c>
      <c r="K1629" s="3" t="s">
        <v>17</v>
      </c>
      <c r="L1629" s="1" t="s">
        <v>24</v>
      </c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1"/>
      <c r="AA1629" s="1" t="s">
        <v>11</v>
      </c>
      <c r="AB1629" s="3" t="s">
        <v>538</v>
      </c>
      <c r="AC1629" s="23" t="s">
        <v>37782</v>
      </c>
      <c r="AD1629" s="23" t="s">
        <v>39791</v>
      </c>
      <c r="AE1629" t="s">
        <v>35407</v>
      </c>
    </row>
    <row r="1630" spans="1:31" ht="14.25" customHeight="1">
      <c r="A1630" s="1">
        <v>1629</v>
      </c>
      <c r="B1630" s="1" t="s">
        <v>54</v>
      </c>
      <c r="C1630" s="1" t="s">
        <v>5588</v>
      </c>
      <c r="D1630" s="1" t="s">
        <v>176</v>
      </c>
      <c r="E1630" s="1" t="s">
        <v>36635</v>
      </c>
      <c r="F1630" s="1" t="s">
        <v>23573</v>
      </c>
      <c r="G1630" s="14">
        <v>91600004499</v>
      </c>
      <c r="H1630" s="1" t="s">
        <v>20</v>
      </c>
      <c r="I1630" s="1" t="s">
        <v>9</v>
      </c>
      <c r="J1630" s="1" t="s">
        <v>24</v>
      </c>
      <c r="K1630" s="3" t="s">
        <v>27</v>
      </c>
      <c r="L1630" s="1" t="s">
        <v>24</v>
      </c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1"/>
      <c r="AA1630" s="1" t="s">
        <v>16</v>
      </c>
      <c r="AB1630" s="3" t="s">
        <v>12</v>
      </c>
      <c r="AC1630" s="23" t="s">
        <v>37782</v>
      </c>
      <c r="AD1630" s="23" t="s">
        <v>39792</v>
      </c>
      <c r="AE1630" t="s">
        <v>35408</v>
      </c>
    </row>
    <row r="1631" spans="1:31" ht="14.25" customHeight="1">
      <c r="A1631" s="1">
        <v>1630</v>
      </c>
      <c r="B1631" s="9" t="s">
        <v>6</v>
      </c>
      <c r="C1631" s="1" t="s">
        <v>5614</v>
      </c>
      <c r="D1631" s="1" t="s">
        <v>5615</v>
      </c>
      <c r="E1631" s="1" t="s">
        <v>487</v>
      </c>
      <c r="F1631" s="1" t="s">
        <v>5616</v>
      </c>
      <c r="G1631" s="14">
        <v>914691446414</v>
      </c>
      <c r="H1631" s="1" t="s">
        <v>8</v>
      </c>
      <c r="I1631" s="1" t="s">
        <v>41</v>
      </c>
      <c r="J1631" s="1" t="s">
        <v>24</v>
      </c>
      <c r="K1631" s="3" t="s">
        <v>17</v>
      </c>
      <c r="L1631" s="1" t="s">
        <v>24</v>
      </c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1"/>
      <c r="AA1631" s="1" t="s">
        <v>11</v>
      </c>
      <c r="AB1631" s="3" t="s">
        <v>13</v>
      </c>
      <c r="AC1631" s="23" t="s">
        <v>37782</v>
      </c>
      <c r="AD1631" s="23" t="s">
        <v>39793</v>
      </c>
      <c r="AE1631" t="s">
        <v>35408</v>
      </c>
    </row>
    <row r="1632" spans="1:31" ht="14.25" customHeight="1">
      <c r="A1632" s="1">
        <v>1631</v>
      </c>
      <c r="B1632" s="9" t="s">
        <v>6</v>
      </c>
      <c r="C1632" s="1" t="s">
        <v>5618</v>
      </c>
      <c r="D1632" s="1" t="s">
        <v>546</v>
      </c>
      <c r="E1632" s="1" t="s">
        <v>5619</v>
      </c>
      <c r="F1632" s="1" t="s">
        <v>23590</v>
      </c>
      <c r="G1632" s="14">
        <v>9199406606</v>
      </c>
      <c r="H1632" s="1" t="s">
        <v>46</v>
      </c>
      <c r="I1632" s="1" t="s">
        <v>9</v>
      </c>
      <c r="J1632" s="1" t="s">
        <v>24</v>
      </c>
      <c r="K1632" s="3" t="s">
        <v>27</v>
      </c>
      <c r="L1632" s="1" t="s">
        <v>24</v>
      </c>
      <c r="M1632" s="3" t="s">
        <v>47344</v>
      </c>
      <c r="N1632" s="3" t="s">
        <v>47339</v>
      </c>
      <c r="O1632" s="3" t="s">
        <v>47349</v>
      </c>
      <c r="P1632" s="3" t="s">
        <v>24</v>
      </c>
      <c r="Q1632" s="3" t="s">
        <v>171</v>
      </c>
      <c r="R1632" s="3" t="s">
        <v>24</v>
      </c>
      <c r="S1632" s="3"/>
      <c r="T1632" s="3"/>
      <c r="U1632" s="3"/>
      <c r="V1632" s="3"/>
      <c r="W1632" s="3"/>
      <c r="X1632" s="3"/>
      <c r="Y1632" s="3"/>
      <c r="Z1632" s="1"/>
      <c r="AA1632" s="1" t="s">
        <v>16</v>
      </c>
      <c r="AB1632" s="3" t="s">
        <v>12</v>
      </c>
      <c r="AC1632" s="23" t="s">
        <v>37782</v>
      </c>
      <c r="AD1632" s="23" t="s">
        <v>39794</v>
      </c>
      <c r="AE1632" t="s">
        <v>35407</v>
      </c>
    </row>
    <row r="1633" spans="1:31" ht="14.25" customHeight="1">
      <c r="A1633" s="1">
        <v>1632</v>
      </c>
      <c r="B1633" s="1" t="s">
        <v>54</v>
      </c>
      <c r="C1633" s="1" t="s">
        <v>5636</v>
      </c>
      <c r="D1633" s="1" t="s">
        <v>5854</v>
      </c>
      <c r="E1633" s="1" t="s">
        <v>1797</v>
      </c>
      <c r="F1633" s="1" t="s">
        <v>23601</v>
      </c>
      <c r="G1633" s="14">
        <v>919494040006</v>
      </c>
      <c r="H1633" s="1" t="s">
        <v>20</v>
      </c>
      <c r="I1633" s="1" t="s">
        <v>9</v>
      </c>
      <c r="J1633" s="1" t="s">
        <v>24</v>
      </c>
      <c r="K1633" s="3" t="s">
        <v>17</v>
      </c>
      <c r="L1633" s="1" t="s">
        <v>24</v>
      </c>
      <c r="M1633" s="4" t="s">
        <v>42</v>
      </c>
      <c r="N1633" s="3" t="s">
        <v>47339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1"/>
      <c r="AA1633" s="1" t="s">
        <v>16</v>
      </c>
      <c r="AB1633" s="3" t="s">
        <v>12</v>
      </c>
      <c r="AC1633" s="23" t="s">
        <v>37782</v>
      </c>
      <c r="AD1633" s="23" t="s">
        <v>39795</v>
      </c>
      <c r="AE1633" t="s">
        <v>35405</v>
      </c>
    </row>
    <row r="1634" spans="1:31" ht="14.25" customHeight="1">
      <c r="A1634" s="1">
        <v>1633</v>
      </c>
      <c r="B1634" s="9" t="s">
        <v>6</v>
      </c>
      <c r="C1634" s="1" t="s">
        <v>5647</v>
      </c>
      <c r="D1634" s="1" t="s">
        <v>5648</v>
      </c>
      <c r="E1634" s="1" t="s">
        <v>746</v>
      </c>
      <c r="F1634" s="1" t="s">
        <v>33924</v>
      </c>
      <c r="G1634" s="14" t="s">
        <v>5649</v>
      </c>
      <c r="H1634" s="1" t="s">
        <v>8</v>
      </c>
      <c r="I1634" s="1" t="s">
        <v>41</v>
      </c>
      <c r="J1634" s="1" t="s">
        <v>24</v>
      </c>
      <c r="K1634" s="3" t="s">
        <v>63</v>
      </c>
      <c r="L1634" s="1" t="s">
        <v>24</v>
      </c>
      <c r="M1634" s="3" t="s">
        <v>213</v>
      </c>
      <c r="N1634" s="3" t="s">
        <v>47339</v>
      </c>
      <c r="O1634" s="3" t="s">
        <v>17</v>
      </c>
      <c r="P1634" s="3" t="s">
        <v>24</v>
      </c>
      <c r="Q1634" s="3" t="s">
        <v>42</v>
      </c>
      <c r="R1634" s="3" t="s">
        <v>24</v>
      </c>
      <c r="S1634" s="3" t="s">
        <v>27</v>
      </c>
      <c r="T1634" s="3" t="s">
        <v>24</v>
      </c>
      <c r="U1634" s="3" t="s">
        <v>117</v>
      </c>
      <c r="V1634" s="3" t="s">
        <v>24</v>
      </c>
      <c r="W1634" s="3" t="s">
        <v>178</v>
      </c>
      <c r="X1634" s="3" t="s">
        <v>24</v>
      </c>
      <c r="Y1634" s="3" t="s">
        <v>171</v>
      </c>
      <c r="Z1634" s="1" t="s">
        <v>24</v>
      </c>
      <c r="AA1634" s="1" t="s">
        <v>16</v>
      </c>
      <c r="AB1634" s="3" t="s">
        <v>12</v>
      </c>
      <c r="AC1634" s="23" t="s">
        <v>37782</v>
      </c>
      <c r="AD1634" s="23" t="s">
        <v>39796</v>
      </c>
      <c r="AE1634" t="s">
        <v>35402</v>
      </c>
    </row>
    <row r="1635" spans="1:31" ht="14.25" customHeight="1">
      <c r="A1635" s="1">
        <v>1634</v>
      </c>
      <c r="B1635" s="9" t="s">
        <v>6</v>
      </c>
      <c r="C1635" s="1" t="s">
        <v>5699</v>
      </c>
      <c r="D1635" s="1" t="s">
        <v>1603</v>
      </c>
      <c r="E1635" s="1" t="s">
        <v>558</v>
      </c>
      <c r="F1635" s="1" t="s">
        <v>23623</v>
      </c>
      <c r="G1635" s="14">
        <v>91944619444</v>
      </c>
      <c r="H1635" s="1" t="s">
        <v>20</v>
      </c>
      <c r="I1635" s="1" t="s">
        <v>9</v>
      </c>
      <c r="J1635" s="1" t="s">
        <v>24</v>
      </c>
      <c r="K1635" s="3" t="s">
        <v>27</v>
      </c>
      <c r="L1635" s="1" t="s">
        <v>24</v>
      </c>
      <c r="M1635" s="3" t="s">
        <v>171</v>
      </c>
      <c r="N1635" s="3" t="s">
        <v>47339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1"/>
      <c r="AA1635" s="1" t="s">
        <v>16</v>
      </c>
      <c r="AB1635" s="3" t="s">
        <v>12</v>
      </c>
      <c r="AC1635" s="23" t="s">
        <v>37782</v>
      </c>
      <c r="AD1635" s="23" t="s">
        <v>39797</v>
      </c>
      <c r="AE1635" t="s">
        <v>35402</v>
      </c>
    </row>
    <row r="1636" spans="1:31" ht="14.25" customHeight="1">
      <c r="A1636" s="1">
        <v>1635</v>
      </c>
      <c r="B1636" s="9" t="s">
        <v>6</v>
      </c>
      <c r="C1636" s="1" t="s">
        <v>5775</v>
      </c>
      <c r="D1636" s="1" t="s">
        <v>2652</v>
      </c>
      <c r="E1636" s="1" t="s">
        <v>40</v>
      </c>
      <c r="F1636" s="1" t="s">
        <v>23656</v>
      </c>
      <c r="G1636" s="14">
        <v>919664444444</v>
      </c>
      <c r="H1636" s="1" t="s">
        <v>15</v>
      </c>
      <c r="I1636" s="1" t="s">
        <v>9</v>
      </c>
      <c r="J1636" s="1" t="s">
        <v>24</v>
      </c>
      <c r="K1636" s="3" t="s">
        <v>27</v>
      </c>
      <c r="L1636" s="1" t="s">
        <v>24</v>
      </c>
      <c r="M1636" s="3" t="s">
        <v>178</v>
      </c>
      <c r="N1636" s="3" t="s">
        <v>47339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1"/>
      <c r="AA1636" s="1" t="s">
        <v>16</v>
      </c>
      <c r="AB1636" s="3" t="s">
        <v>12</v>
      </c>
      <c r="AC1636" s="23" t="s">
        <v>37781</v>
      </c>
      <c r="AD1636" s="23" t="s">
        <v>39798</v>
      </c>
      <c r="AE1636" t="s">
        <v>35408</v>
      </c>
    </row>
    <row r="1637" spans="1:31" ht="14.25" customHeight="1">
      <c r="A1637" s="1">
        <v>1636</v>
      </c>
      <c r="B1637" s="9" t="s">
        <v>6</v>
      </c>
      <c r="C1637" s="1" t="s">
        <v>5812</v>
      </c>
      <c r="D1637" s="1" t="s">
        <v>5813</v>
      </c>
      <c r="E1637" s="1" t="s">
        <v>5814</v>
      </c>
      <c r="F1637" s="1" t="s">
        <v>31695</v>
      </c>
      <c r="G1637" s="14">
        <v>919494046494</v>
      </c>
      <c r="H1637" s="1" t="s">
        <v>132</v>
      </c>
      <c r="I1637" s="1" t="s">
        <v>9</v>
      </c>
      <c r="J1637" s="1" t="s">
        <v>24</v>
      </c>
      <c r="K1637" s="3" t="s">
        <v>17</v>
      </c>
      <c r="L1637" s="1" t="s">
        <v>24</v>
      </c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1"/>
      <c r="AA1637" s="1" t="s">
        <v>11</v>
      </c>
      <c r="AB1637" s="3" t="s">
        <v>586</v>
      </c>
      <c r="AC1637" s="23" t="s">
        <v>37781</v>
      </c>
      <c r="AD1637" s="23" t="s">
        <v>39799</v>
      </c>
      <c r="AE1637" t="s">
        <v>35408</v>
      </c>
    </row>
    <row r="1638" spans="1:31" ht="14.25" customHeight="1">
      <c r="A1638" s="1">
        <v>1637</v>
      </c>
      <c r="B1638" s="9" t="s">
        <v>6</v>
      </c>
      <c r="C1638" s="1" t="s">
        <v>5845</v>
      </c>
      <c r="D1638" s="1" t="s">
        <v>48</v>
      </c>
      <c r="E1638" s="1" t="s">
        <v>558</v>
      </c>
      <c r="F1638" s="1" t="s">
        <v>31697</v>
      </c>
      <c r="G1638" s="14">
        <v>919494449094</v>
      </c>
      <c r="H1638" s="1" t="s">
        <v>15</v>
      </c>
      <c r="I1638" s="1" t="s">
        <v>9</v>
      </c>
      <c r="J1638" s="1" t="s">
        <v>24</v>
      </c>
      <c r="K1638" s="3" t="s">
        <v>27</v>
      </c>
      <c r="L1638" s="1" t="s">
        <v>24</v>
      </c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1"/>
      <c r="AA1638" s="1" t="s">
        <v>16</v>
      </c>
      <c r="AB1638" s="3" t="s">
        <v>12</v>
      </c>
      <c r="AC1638" s="23" t="s">
        <v>37781</v>
      </c>
      <c r="AD1638" s="23" t="s">
        <v>39800</v>
      </c>
      <c r="AE1638" t="s">
        <v>35402</v>
      </c>
    </row>
    <row r="1639" spans="1:31" ht="14.25" customHeight="1">
      <c r="A1639" s="1">
        <v>1638</v>
      </c>
      <c r="B1639" s="9" t="s">
        <v>6</v>
      </c>
      <c r="C1639" s="1" t="s">
        <v>5850</v>
      </c>
      <c r="D1639" s="1" t="s">
        <v>3562</v>
      </c>
      <c r="E1639" s="1" t="s">
        <v>558</v>
      </c>
      <c r="F1639" s="1" t="s">
        <v>23683</v>
      </c>
      <c r="G1639" s="14">
        <v>9194446010</v>
      </c>
      <c r="H1639" s="1" t="s">
        <v>8</v>
      </c>
      <c r="I1639" s="1" t="s">
        <v>9</v>
      </c>
      <c r="J1639" s="1" t="s">
        <v>24</v>
      </c>
      <c r="K1639" s="3" t="s">
        <v>27</v>
      </c>
      <c r="L1639" s="1" t="s">
        <v>24</v>
      </c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1"/>
      <c r="AA1639" s="1" t="s">
        <v>16</v>
      </c>
      <c r="AB1639" s="3" t="s">
        <v>12</v>
      </c>
      <c r="AC1639" s="23" t="s">
        <v>37781</v>
      </c>
      <c r="AD1639" s="23" t="s">
        <v>39801</v>
      </c>
      <c r="AE1639" t="s">
        <v>35402</v>
      </c>
    </row>
    <row r="1640" spans="1:31" ht="14.25" customHeight="1">
      <c r="A1640" s="1">
        <v>1639</v>
      </c>
      <c r="B1640" s="1" t="s">
        <v>54</v>
      </c>
      <c r="C1640" s="1" t="s">
        <v>5926</v>
      </c>
      <c r="D1640" s="1" t="s">
        <v>5927</v>
      </c>
      <c r="E1640" s="1" t="s">
        <v>224</v>
      </c>
      <c r="F1640" s="1" t="s">
        <v>33942</v>
      </c>
      <c r="G1640" s="14">
        <v>91991999019</v>
      </c>
      <c r="H1640" s="1" t="s">
        <v>20</v>
      </c>
      <c r="I1640" s="1" t="s">
        <v>9</v>
      </c>
      <c r="J1640" s="1" t="s">
        <v>24</v>
      </c>
      <c r="K1640" s="3" t="s">
        <v>178</v>
      </c>
      <c r="L1640" s="1" t="s">
        <v>24</v>
      </c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1"/>
      <c r="AA1640" s="1" t="s">
        <v>16</v>
      </c>
      <c r="AB1640" s="3" t="s">
        <v>12</v>
      </c>
      <c r="AC1640" s="23" t="s">
        <v>37781</v>
      </c>
      <c r="AD1640" s="23" t="s">
        <v>39802</v>
      </c>
      <c r="AE1640" t="s">
        <v>35408</v>
      </c>
    </row>
    <row r="1641" spans="1:31" ht="14.25" customHeight="1">
      <c r="A1641" s="1">
        <v>1640</v>
      </c>
      <c r="B1641" s="1" t="s">
        <v>54</v>
      </c>
      <c r="C1641" s="1" t="s">
        <v>5947</v>
      </c>
      <c r="D1641" s="1" t="s">
        <v>359</v>
      </c>
      <c r="E1641" s="1" t="s">
        <v>5948</v>
      </c>
      <c r="F1641" s="1" t="s">
        <v>23724</v>
      </c>
      <c r="G1641" s="14">
        <v>919446040964</v>
      </c>
      <c r="H1641" s="1" t="s">
        <v>8</v>
      </c>
      <c r="I1641" s="1" t="s">
        <v>9</v>
      </c>
      <c r="J1641" s="1" t="s">
        <v>24</v>
      </c>
      <c r="K1641" s="3" t="s">
        <v>27</v>
      </c>
      <c r="L1641" s="1" t="s">
        <v>24</v>
      </c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1"/>
      <c r="AA1641" s="1" t="s">
        <v>16</v>
      </c>
      <c r="AB1641" s="3" t="s">
        <v>12</v>
      </c>
      <c r="AC1641" s="23" t="s">
        <v>37781</v>
      </c>
      <c r="AD1641" s="23" t="s">
        <v>39803</v>
      </c>
      <c r="AE1641" t="s">
        <v>35405</v>
      </c>
    </row>
    <row r="1642" spans="1:31" ht="14.25" customHeight="1">
      <c r="A1642" s="1">
        <v>1641</v>
      </c>
      <c r="B1642" s="1" t="s">
        <v>54</v>
      </c>
      <c r="C1642" s="1" t="s">
        <v>6018</v>
      </c>
      <c r="D1642" s="1" t="s">
        <v>35527</v>
      </c>
      <c r="E1642" s="1" t="s">
        <v>139</v>
      </c>
      <c r="F1642" s="1" t="s">
        <v>23759</v>
      </c>
      <c r="G1642" s="14">
        <v>91496649414</v>
      </c>
      <c r="H1642" s="1" t="s">
        <v>37</v>
      </c>
      <c r="I1642" s="1" t="s">
        <v>107</v>
      </c>
      <c r="J1642" s="1" t="s">
        <v>24</v>
      </c>
      <c r="K1642" s="3" t="s">
        <v>63</v>
      </c>
      <c r="L1642" s="1" t="s">
        <v>24</v>
      </c>
      <c r="M1642" s="3" t="s">
        <v>213</v>
      </c>
      <c r="N1642" s="3" t="s">
        <v>47339</v>
      </c>
      <c r="O1642" s="3" t="s">
        <v>17</v>
      </c>
      <c r="P1642" s="3" t="s">
        <v>24</v>
      </c>
      <c r="Q1642" s="3" t="s">
        <v>42</v>
      </c>
      <c r="R1642" s="3" t="s">
        <v>24</v>
      </c>
      <c r="S1642" s="3" t="s">
        <v>27</v>
      </c>
      <c r="T1642" s="3" t="s">
        <v>24</v>
      </c>
      <c r="U1642" s="3" t="s">
        <v>117</v>
      </c>
      <c r="V1642" s="3" t="s">
        <v>24</v>
      </c>
      <c r="W1642" s="3" t="s">
        <v>178</v>
      </c>
      <c r="X1642" s="3" t="s">
        <v>24</v>
      </c>
      <c r="Y1642" s="3" t="s">
        <v>171</v>
      </c>
      <c r="Z1642" s="1" t="s">
        <v>24</v>
      </c>
      <c r="AA1642" s="1" t="s">
        <v>16</v>
      </c>
      <c r="AB1642" s="3" t="s">
        <v>12</v>
      </c>
      <c r="AC1642" s="23" t="s">
        <v>37781</v>
      </c>
      <c r="AD1642" s="23" t="s">
        <v>39804</v>
      </c>
      <c r="AE1642" t="s">
        <v>35405</v>
      </c>
    </row>
    <row r="1643" spans="1:31" ht="14.25" customHeight="1">
      <c r="A1643" s="1">
        <v>1642</v>
      </c>
      <c r="B1643" s="9" t="s">
        <v>6</v>
      </c>
      <c r="C1643" s="1" t="s">
        <v>6047</v>
      </c>
      <c r="D1643" s="1" t="s">
        <v>6048</v>
      </c>
      <c r="E1643" s="1" t="s">
        <v>4102</v>
      </c>
      <c r="F1643" s="1" t="s">
        <v>31725</v>
      </c>
      <c r="G1643" s="14">
        <v>919946006164</v>
      </c>
      <c r="H1643" s="1" t="s">
        <v>8</v>
      </c>
      <c r="I1643" s="1" t="s">
        <v>9</v>
      </c>
      <c r="J1643" s="1" t="s">
        <v>24</v>
      </c>
      <c r="K1643" s="3" t="s">
        <v>17</v>
      </c>
      <c r="L1643" s="1" t="s">
        <v>24</v>
      </c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1"/>
      <c r="AA1643" s="1" t="s">
        <v>11</v>
      </c>
      <c r="AB1643" s="3" t="s">
        <v>321</v>
      </c>
      <c r="AC1643" s="23" t="s">
        <v>37781</v>
      </c>
      <c r="AD1643" s="23" t="s">
        <v>39805</v>
      </c>
      <c r="AE1643" t="s">
        <v>35407</v>
      </c>
    </row>
    <row r="1644" spans="1:31" ht="14.25" customHeight="1">
      <c r="A1644" s="1">
        <v>1643</v>
      </c>
      <c r="B1644" s="1" t="s">
        <v>54</v>
      </c>
      <c r="C1644" s="1" t="s">
        <v>6100</v>
      </c>
      <c r="D1644" s="1" t="s">
        <v>2169</v>
      </c>
      <c r="E1644" s="1" t="s">
        <v>87</v>
      </c>
      <c r="F1644" s="1" t="s">
        <v>33961</v>
      </c>
      <c r="G1644" s="14">
        <v>919099999614</v>
      </c>
      <c r="H1644" s="1" t="s">
        <v>46</v>
      </c>
      <c r="I1644" s="1" t="s">
        <v>9</v>
      </c>
      <c r="J1644" s="1" t="s">
        <v>24</v>
      </c>
      <c r="K1644" s="3" t="s">
        <v>63</v>
      </c>
      <c r="L1644" s="1" t="s">
        <v>24</v>
      </c>
      <c r="M1644" s="3" t="s">
        <v>213</v>
      </c>
      <c r="N1644" s="3" t="s">
        <v>47339</v>
      </c>
      <c r="O1644" s="3" t="s">
        <v>17</v>
      </c>
      <c r="P1644" s="3" t="s">
        <v>24</v>
      </c>
      <c r="Q1644" s="3" t="s">
        <v>42</v>
      </c>
      <c r="R1644" s="3" t="s">
        <v>24</v>
      </c>
      <c r="S1644" s="3" t="s">
        <v>27</v>
      </c>
      <c r="T1644" s="3" t="s">
        <v>24</v>
      </c>
      <c r="U1644" s="3" t="s">
        <v>117</v>
      </c>
      <c r="V1644" s="3" t="s">
        <v>24</v>
      </c>
      <c r="W1644" s="3" t="s">
        <v>178</v>
      </c>
      <c r="X1644" s="3" t="s">
        <v>24</v>
      </c>
      <c r="Y1644" s="3" t="s">
        <v>171</v>
      </c>
      <c r="Z1644" s="1" t="s">
        <v>24</v>
      </c>
      <c r="AA1644" s="1" t="s">
        <v>16</v>
      </c>
      <c r="AB1644" s="3" t="s">
        <v>12</v>
      </c>
      <c r="AC1644" s="23" t="s">
        <v>37781</v>
      </c>
      <c r="AD1644" s="23" t="s">
        <v>39806</v>
      </c>
      <c r="AE1644" t="s">
        <v>35402</v>
      </c>
    </row>
    <row r="1645" spans="1:31" ht="14.25" customHeight="1">
      <c r="A1645" s="1">
        <v>1644</v>
      </c>
      <c r="B1645" s="1" t="s">
        <v>54</v>
      </c>
      <c r="C1645" s="1" t="s">
        <v>6101</v>
      </c>
      <c r="D1645" s="1" t="s">
        <v>35528</v>
      </c>
      <c r="E1645" s="1" t="s">
        <v>40</v>
      </c>
      <c r="F1645" s="1" t="s">
        <v>23802</v>
      </c>
      <c r="G1645" s="14">
        <v>919446446966</v>
      </c>
      <c r="H1645" s="1" t="s">
        <v>15</v>
      </c>
      <c r="I1645" s="1" t="s">
        <v>9</v>
      </c>
      <c r="J1645" s="1" t="s">
        <v>24</v>
      </c>
      <c r="K1645" s="3" t="s">
        <v>27</v>
      </c>
      <c r="L1645" s="1" t="s">
        <v>24</v>
      </c>
      <c r="M1645" s="3" t="s">
        <v>47344</v>
      </c>
      <c r="N1645" s="3" t="s">
        <v>47339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1"/>
      <c r="AA1645" s="1" t="s">
        <v>16</v>
      </c>
      <c r="AB1645" s="3" t="s">
        <v>12</v>
      </c>
      <c r="AC1645" s="23" t="s">
        <v>37781</v>
      </c>
      <c r="AD1645" s="23" t="s">
        <v>39807</v>
      </c>
      <c r="AE1645" t="s">
        <v>35408</v>
      </c>
    </row>
    <row r="1646" spans="1:31" ht="14.25" customHeight="1">
      <c r="A1646" s="1">
        <v>1645</v>
      </c>
      <c r="B1646" s="1" t="s">
        <v>54</v>
      </c>
      <c r="C1646" s="1" t="s">
        <v>6127</v>
      </c>
      <c r="D1646" s="1" t="s">
        <v>3859</v>
      </c>
      <c r="E1646" s="1" t="s">
        <v>3162</v>
      </c>
      <c r="F1646" s="1" t="s">
        <v>23813</v>
      </c>
      <c r="G1646" s="14">
        <v>91404994949</v>
      </c>
      <c r="H1646" s="1" t="s">
        <v>20</v>
      </c>
      <c r="I1646" s="1" t="s">
        <v>9</v>
      </c>
      <c r="J1646" s="1" t="s">
        <v>24</v>
      </c>
      <c r="K1646" s="3" t="s">
        <v>42</v>
      </c>
      <c r="L1646" s="1" t="s">
        <v>24</v>
      </c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1"/>
      <c r="AA1646" s="1" t="s">
        <v>16</v>
      </c>
      <c r="AB1646" s="3" t="s">
        <v>12</v>
      </c>
      <c r="AC1646" s="23" t="s">
        <v>37781</v>
      </c>
      <c r="AD1646" s="23" t="s">
        <v>39808</v>
      </c>
      <c r="AE1646" t="s">
        <v>35408</v>
      </c>
    </row>
    <row r="1647" spans="1:31" ht="14.25" customHeight="1">
      <c r="A1647" s="1">
        <v>1646</v>
      </c>
      <c r="B1647" s="1" t="s">
        <v>54</v>
      </c>
      <c r="C1647" s="1" t="s">
        <v>6155</v>
      </c>
      <c r="D1647" s="1" t="s">
        <v>784</v>
      </c>
      <c r="E1647" s="1" t="s">
        <v>40</v>
      </c>
      <c r="F1647" s="1" t="s">
        <v>23832</v>
      </c>
      <c r="G1647" s="14">
        <v>9144444446</v>
      </c>
      <c r="H1647" s="1" t="s">
        <v>8</v>
      </c>
      <c r="I1647" s="1" t="s">
        <v>9</v>
      </c>
      <c r="J1647" s="1" t="s">
        <v>24</v>
      </c>
      <c r="K1647" s="3" t="s">
        <v>63</v>
      </c>
      <c r="L1647" s="1" t="s">
        <v>24</v>
      </c>
      <c r="M1647" s="3" t="s">
        <v>213</v>
      </c>
      <c r="N1647" s="3" t="s">
        <v>47339</v>
      </c>
      <c r="O1647" s="3" t="s">
        <v>17</v>
      </c>
      <c r="P1647" s="3" t="s">
        <v>24</v>
      </c>
      <c r="Q1647" s="3" t="s">
        <v>42</v>
      </c>
      <c r="R1647" s="3" t="s">
        <v>24</v>
      </c>
      <c r="S1647" s="3" t="s">
        <v>27</v>
      </c>
      <c r="T1647" s="3" t="s">
        <v>24</v>
      </c>
      <c r="U1647" s="3" t="s">
        <v>117</v>
      </c>
      <c r="V1647" s="3" t="s">
        <v>24</v>
      </c>
      <c r="W1647" s="3" t="s">
        <v>178</v>
      </c>
      <c r="X1647" s="3" t="s">
        <v>24</v>
      </c>
      <c r="Y1647" s="3" t="s">
        <v>171</v>
      </c>
      <c r="Z1647" s="1" t="s">
        <v>24</v>
      </c>
      <c r="AA1647" s="1" t="s">
        <v>16</v>
      </c>
      <c r="AB1647" s="3" t="s">
        <v>12</v>
      </c>
      <c r="AC1647" s="23" t="s">
        <v>37781</v>
      </c>
      <c r="AD1647" s="23" t="s">
        <v>39809</v>
      </c>
      <c r="AE1647" t="s">
        <v>35408</v>
      </c>
    </row>
    <row r="1648" spans="1:31" ht="14.25" customHeight="1">
      <c r="A1648" s="1">
        <v>1647</v>
      </c>
      <c r="B1648" s="1" t="s">
        <v>54</v>
      </c>
      <c r="C1648" s="1" t="s">
        <v>6180</v>
      </c>
      <c r="D1648" s="1" t="s">
        <v>7641</v>
      </c>
      <c r="E1648" s="1" t="s">
        <v>255</v>
      </c>
      <c r="F1648" s="1" t="s">
        <v>23849</v>
      </c>
      <c r="G1648" s="14">
        <v>919946409966</v>
      </c>
      <c r="H1648" s="1" t="s">
        <v>20</v>
      </c>
      <c r="I1648" s="1" t="s">
        <v>9</v>
      </c>
      <c r="J1648" s="1" t="s">
        <v>24</v>
      </c>
      <c r="K1648" s="3" t="s">
        <v>178</v>
      </c>
      <c r="L1648" s="1" t="s">
        <v>24</v>
      </c>
      <c r="M1648" s="3" t="s">
        <v>171</v>
      </c>
      <c r="N1648" s="3" t="s">
        <v>47339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1"/>
      <c r="AA1648" s="1" t="s">
        <v>16</v>
      </c>
      <c r="AB1648" s="3" t="s">
        <v>12</v>
      </c>
      <c r="AC1648" s="23" t="s">
        <v>37781</v>
      </c>
      <c r="AD1648" s="23" t="s">
        <v>39810</v>
      </c>
      <c r="AE1648" t="s">
        <v>35407</v>
      </c>
    </row>
    <row r="1649" spans="1:31" ht="14.25" customHeight="1">
      <c r="A1649" s="1">
        <v>1648</v>
      </c>
      <c r="B1649" s="1" t="s">
        <v>54</v>
      </c>
      <c r="C1649" s="1" t="s">
        <v>6188</v>
      </c>
      <c r="D1649" s="1" t="s">
        <v>5743</v>
      </c>
      <c r="E1649" s="1" t="s">
        <v>36636</v>
      </c>
      <c r="F1649" s="1" t="s">
        <v>23853</v>
      </c>
      <c r="G1649" s="14">
        <v>91949664400</v>
      </c>
      <c r="H1649" s="1" t="s">
        <v>15</v>
      </c>
      <c r="I1649" s="1" t="s">
        <v>62</v>
      </c>
      <c r="J1649" s="1" t="s">
        <v>24</v>
      </c>
      <c r="K1649" s="3" t="s">
        <v>178</v>
      </c>
      <c r="L1649" s="1" t="s">
        <v>24</v>
      </c>
      <c r="M1649" s="3" t="s">
        <v>171</v>
      </c>
      <c r="N1649" s="3" t="s">
        <v>47339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1"/>
      <c r="AA1649" s="1" t="s">
        <v>16</v>
      </c>
      <c r="AB1649" s="3" t="s">
        <v>12</v>
      </c>
      <c r="AC1649" s="23" t="s">
        <v>37781</v>
      </c>
      <c r="AD1649" s="23" t="s">
        <v>39811</v>
      </c>
      <c r="AE1649" t="s">
        <v>35407</v>
      </c>
    </row>
    <row r="1650" spans="1:31" ht="14.25" customHeight="1">
      <c r="A1650" s="1">
        <v>1649</v>
      </c>
      <c r="B1650" s="1" t="s">
        <v>54</v>
      </c>
      <c r="C1650" s="1" t="s">
        <v>6211</v>
      </c>
      <c r="D1650" s="1" t="s">
        <v>16427</v>
      </c>
      <c r="E1650" s="1" t="s">
        <v>139</v>
      </c>
      <c r="F1650" s="1" t="s">
        <v>23869</v>
      </c>
      <c r="G1650" s="14">
        <v>9199000694</v>
      </c>
      <c r="H1650" s="1" t="s">
        <v>20</v>
      </c>
      <c r="I1650" s="1" t="s">
        <v>62</v>
      </c>
      <c r="J1650" s="1" t="s">
        <v>24</v>
      </c>
      <c r="K1650" s="3" t="s">
        <v>27</v>
      </c>
      <c r="L1650" s="1" t="s">
        <v>24</v>
      </c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1"/>
      <c r="AA1650" s="1" t="s">
        <v>16</v>
      </c>
      <c r="AB1650" s="3" t="s">
        <v>12</v>
      </c>
      <c r="AC1650" s="23" t="s">
        <v>37781</v>
      </c>
      <c r="AD1650" s="23" t="s">
        <v>39812</v>
      </c>
      <c r="AE1650" t="s">
        <v>35405</v>
      </c>
    </row>
    <row r="1651" spans="1:31" ht="14.25" customHeight="1">
      <c r="A1651" s="1">
        <v>1650</v>
      </c>
      <c r="B1651" s="1" t="s">
        <v>54</v>
      </c>
      <c r="C1651" s="1" t="s">
        <v>6213</v>
      </c>
      <c r="D1651" s="1" t="s">
        <v>1867</v>
      </c>
      <c r="E1651" s="1" t="s">
        <v>1548</v>
      </c>
      <c r="F1651" s="1" t="s">
        <v>23871</v>
      </c>
      <c r="G1651" s="14">
        <v>914466110996</v>
      </c>
      <c r="H1651" s="1" t="s">
        <v>8</v>
      </c>
      <c r="I1651" s="1" t="s">
        <v>9</v>
      </c>
      <c r="J1651" s="1" t="s">
        <v>24</v>
      </c>
      <c r="K1651" s="3" t="s">
        <v>27</v>
      </c>
      <c r="L1651" s="1" t="s">
        <v>24</v>
      </c>
      <c r="M1651" s="3" t="s">
        <v>47344</v>
      </c>
      <c r="N1651" s="3" t="s">
        <v>47339</v>
      </c>
      <c r="O1651" s="3" t="s">
        <v>47349</v>
      </c>
      <c r="P1651" s="3" t="s">
        <v>24</v>
      </c>
      <c r="Q1651" s="3" t="s">
        <v>171</v>
      </c>
      <c r="R1651" s="3" t="s">
        <v>24</v>
      </c>
      <c r="S1651" s="3"/>
      <c r="T1651" s="3"/>
      <c r="U1651" s="3"/>
      <c r="V1651" s="3"/>
      <c r="W1651" s="3"/>
      <c r="X1651" s="3"/>
      <c r="Y1651" s="3"/>
      <c r="Z1651" s="1"/>
      <c r="AA1651" s="1" t="s">
        <v>16</v>
      </c>
      <c r="AB1651" s="3" t="s">
        <v>12</v>
      </c>
      <c r="AC1651" s="23" t="s">
        <v>37781</v>
      </c>
      <c r="AD1651" s="23" t="s">
        <v>39813</v>
      </c>
      <c r="AE1651" t="s">
        <v>35408</v>
      </c>
    </row>
    <row r="1652" spans="1:31" ht="14.25" customHeight="1">
      <c r="A1652" s="1">
        <v>1651</v>
      </c>
      <c r="B1652" s="9" t="s">
        <v>6</v>
      </c>
      <c r="C1652" s="1" t="s">
        <v>6234</v>
      </c>
      <c r="D1652" s="1" t="s">
        <v>494</v>
      </c>
      <c r="E1652" s="1" t="s">
        <v>6235</v>
      </c>
      <c r="F1652" s="1" t="s">
        <v>31751</v>
      </c>
      <c r="G1652" s="14">
        <v>9199944444</v>
      </c>
      <c r="H1652" s="1" t="s">
        <v>37</v>
      </c>
      <c r="I1652" s="1" t="s">
        <v>9</v>
      </c>
      <c r="J1652" s="1" t="s">
        <v>24</v>
      </c>
      <c r="K1652" s="3" t="s">
        <v>117</v>
      </c>
      <c r="L1652" s="1" t="s">
        <v>24</v>
      </c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1"/>
      <c r="AA1652" s="1" t="s">
        <v>16</v>
      </c>
      <c r="AB1652" s="3" t="s">
        <v>12</v>
      </c>
      <c r="AC1652" s="23" t="s">
        <v>37781</v>
      </c>
      <c r="AD1652" s="23" t="s">
        <v>39814</v>
      </c>
      <c r="AE1652" t="s">
        <v>35407</v>
      </c>
    </row>
    <row r="1653" spans="1:31" ht="14.25" customHeight="1">
      <c r="A1653" s="1">
        <v>1652</v>
      </c>
      <c r="B1653" s="1" t="s">
        <v>54</v>
      </c>
      <c r="C1653" s="1" t="s">
        <v>6246</v>
      </c>
      <c r="D1653" s="1" t="s">
        <v>2724</v>
      </c>
      <c r="E1653" s="1" t="s">
        <v>40</v>
      </c>
      <c r="F1653" s="1" t="s">
        <v>23884</v>
      </c>
      <c r="G1653" s="14">
        <v>9199449966</v>
      </c>
      <c r="H1653" s="1" t="s">
        <v>8</v>
      </c>
      <c r="I1653" s="1" t="s">
        <v>9</v>
      </c>
      <c r="J1653" s="1" t="s">
        <v>24</v>
      </c>
      <c r="K1653" s="3" t="s">
        <v>27</v>
      </c>
      <c r="L1653" s="1" t="s">
        <v>24</v>
      </c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1"/>
      <c r="AA1653" s="1" t="s">
        <v>16</v>
      </c>
      <c r="AB1653" s="3" t="s">
        <v>12</v>
      </c>
      <c r="AC1653" s="23" t="s">
        <v>37781</v>
      </c>
      <c r="AD1653" s="23" t="s">
        <v>39815</v>
      </c>
      <c r="AE1653" t="s">
        <v>35408</v>
      </c>
    </row>
    <row r="1654" spans="1:31" ht="14.25" customHeight="1">
      <c r="A1654" s="1">
        <v>1653</v>
      </c>
      <c r="B1654" s="9" t="s">
        <v>6</v>
      </c>
      <c r="C1654" s="1" t="s">
        <v>6247</v>
      </c>
      <c r="D1654" s="1" t="s">
        <v>2762</v>
      </c>
      <c r="E1654" s="1" t="s">
        <v>489</v>
      </c>
      <c r="F1654" s="1" t="s">
        <v>23885</v>
      </c>
      <c r="G1654" s="14">
        <v>91949499461</v>
      </c>
      <c r="H1654" s="1" t="s">
        <v>15</v>
      </c>
      <c r="I1654" s="1" t="s">
        <v>9</v>
      </c>
      <c r="J1654" s="1" t="s">
        <v>24</v>
      </c>
      <c r="K1654" s="3" t="s">
        <v>17</v>
      </c>
      <c r="L1654" s="1" t="s">
        <v>24</v>
      </c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1"/>
      <c r="AA1654" s="1" t="s">
        <v>11</v>
      </c>
      <c r="AB1654" s="3" t="s">
        <v>13</v>
      </c>
      <c r="AC1654" s="23" t="s">
        <v>37781</v>
      </c>
      <c r="AD1654" s="23" t="s">
        <v>39816</v>
      </c>
      <c r="AE1654" t="s">
        <v>35408</v>
      </c>
    </row>
    <row r="1655" spans="1:31" ht="14.25" customHeight="1">
      <c r="A1655" s="1">
        <v>1654</v>
      </c>
      <c r="B1655" s="1" t="s">
        <v>54</v>
      </c>
      <c r="C1655" s="1" t="s">
        <v>6292</v>
      </c>
      <c r="D1655" s="1" t="s">
        <v>35529</v>
      </c>
      <c r="E1655" s="1" t="s">
        <v>16160</v>
      </c>
      <c r="F1655" s="1" t="s">
        <v>23909</v>
      </c>
      <c r="G1655" s="14">
        <v>91494061169</v>
      </c>
      <c r="H1655" s="1" t="s">
        <v>15</v>
      </c>
      <c r="I1655" s="1" t="s">
        <v>9</v>
      </c>
      <c r="J1655" s="1" t="s">
        <v>24</v>
      </c>
      <c r="K1655" s="3" t="s">
        <v>17</v>
      </c>
      <c r="L1655" s="1" t="s">
        <v>24</v>
      </c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1"/>
      <c r="AA1655" s="1" t="s">
        <v>11</v>
      </c>
      <c r="AB1655" s="3" t="s">
        <v>586</v>
      </c>
      <c r="AC1655" s="23" t="s">
        <v>37781</v>
      </c>
      <c r="AD1655" s="23" t="s">
        <v>39817</v>
      </c>
      <c r="AE1655" t="s">
        <v>35405</v>
      </c>
    </row>
    <row r="1656" spans="1:31" ht="14.25" customHeight="1">
      <c r="A1656" s="1">
        <v>1655</v>
      </c>
      <c r="B1656" s="1" t="s">
        <v>54</v>
      </c>
      <c r="C1656" s="1" t="s">
        <v>6307</v>
      </c>
      <c r="D1656" s="1" t="s">
        <v>39</v>
      </c>
      <c r="E1656" s="1" t="s">
        <v>287</v>
      </c>
      <c r="F1656" s="1" t="s">
        <v>31758</v>
      </c>
      <c r="G1656" s="14">
        <v>919494994444</v>
      </c>
      <c r="H1656" s="1" t="s">
        <v>20</v>
      </c>
      <c r="I1656" s="1" t="s">
        <v>9</v>
      </c>
      <c r="J1656" s="1" t="s">
        <v>24</v>
      </c>
      <c r="K1656" s="3" t="s">
        <v>178</v>
      </c>
      <c r="L1656" s="1" t="s">
        <v>24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1"/>
      <c r="AA1656" s="1" t="s">
        <v>16</v>
      </c>
      <c r="AB1656" s="3" t="s">
        <v>12</v>
      </c>
      <c r="AC1656" s="23" t="s">
        <v>37781</v>
      </c>
      <c r="AD1656" s="23" t="s">
        <v>39818</v>
      </c>
      <c r="AE1656" t="s">
        <v>35407</v>
      </c>
    </row>
    <row r="1657" spans="1:31" ht="14.25" customHeight="1">
      <c r="A1657" s="1">
        <v>1656</v>
      </c>
      <c r="B1657" s="1" t="s">
        <v>54</v>
      </c>
      <c r="C1657" s="1" t="s">
        <v>6310</v>
      </c>
      <c r="D1657" s="1" t="s">
        <v>3344</v>
      </c>
      <c r="E1657" s="1" t="s">
        <v>102</v>
      </c>
      <c r="F1657" s="1" t="s">
        <v>23918</v>
      </c>
      <c r="G1657" s="14">
        <v>91906944960</v>
      </c>
      <c r="H1657" s="1" t="s">
        <v>8</v>
      </c>
      <c r="I1657" s="1" t="s">
        <v>41</v>
      </c>
      <c r="J1657" s="1" t="s">
        <v>24</v>
      </c>
      <c r="K1657" s="3" t="s">
        <v>117</v>
      </c>
      <c r="L1657" s="1" t="s">
        <v>24</v>
      </c>
      <c r="M1657" s="3" t="s">
        <v>178</v>
      </c>
      <c r="N1657" s="3" t="s">
        <v>47339</v>
      </c>
      <c r="O1657" s="3" t="s">
        <v>171</v>
      </c>
      <c r="P1657" s="3" t="s">
        <v>24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1"/>
      <c r="AA1657" s="1" t="s">
        <v>16</v>
      </c>
      <c r="AB1657" s="3" t="s">
        <v>12</v>
      </c>
      <c r="AC1657" s="23" t="s">
        <v>37781</v>
      </c>
      <c r="AD1657" s="23" t="s">
        <v>39819</v>
      </c>
      <c r="AE1657" t="s">
        <v>35402</v>
      </c>
    </row>
    <row r="1658" spans="1:31" ht="14.25" customHeight="1">
      <c r="A1658" s="1">
        <v>1657</v>
      </c>
      <c r="B1658" s="1" t="s">
        <v>54</v>
      </c>
      <c r="C1658" s="1" t="s">
        <v>6311</v>
      </c>
      <c r="D1658" s="1" t="s">
        <v>6312</v>
      </c>
      <c r="E1658" s="1" t="s">
        <v>414</v>
      </c>
      <c r="F1658" s="1" t="s">
        <v>31759</v>
      </c>
      <c r="G1658" s="14">
        <v>91944606606</v>
      </c>
      <c r="H1658" s="1" t="s">
        <v>8</v>
      </c>
      <c r="I1658" s="1" t="s">
        <v>9</v>
      </c>
      <c r="J1658" s="1" t="s">
        <v>24</v>
      </c>
      <c r="K1658" s="3" t="s">
        <v>17</v>
      </c>
      <c r="L1658" s="1" t="s">
        <v>24</v>
      </c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1"/>
      <c r="AA1658" s="1" t="s">
        <v>11</v>
      </c>
      <c r="AB1658" s="3" t="s">
        <v>990</v>
      </c>
      <c r="AC1658" s="23" t="s">
        <v>37781</v>
      </c>
      <c r="AD1658" s="23" t="s">
        <v>39820</v>
      </c>
      <c r="AE1658" t="s">
        <v>35402</v>
      </c>
    </row>
    <row r="1659" spans="1:31" ht="14.25" customHeight="1">
      <c r="A1659" s="1">
        <v>1658</v>
      </c>
      <c r="B1659" s="9" t="s">
        <v>6</v>
      </c>
      <c r="C1659" s="1" t="s">
        <v>6338</v>
      </c>
      <c r="D1659" s="1" t="s">
        <v>841</v>
      </c>
      <c r="E1659" s="1" t="s">
        <v>36637</v>
      </c>
      <c r="F1659" s="1" t="s">
        <v>23929</v>
      </c>
      <c r="G1659" s="14">
        <v>9196644464</v>
      </c>
      <c r="H1659" s="1" t="s">
        <v>8</v>
      </c>
      <c r="I1659" s="1" t="s">
        <v>62</v>
      </c>
      <c r="J1659" s="1" t="s">
        <v>24</v>
      </c>
      <c r="K1659" s="3" t="s">
        <v>17</v>
      </c>
      <c r="L1659" s="1" t="s">
        <v>24</v>
      </c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1"/>
      <c r="AA1659" s="1" t="s">
        <v>11</v>
      </c>
      <c r="AB1659" s="3" t="s">
        <v>538</v>
      </c>
      <c r="AC1659" s="23" t="s">
        <v>37781</v>
      </c>
      <c r="AD1659" s="23" t="s">
        <v>39821</v>
      </c>
      <c r="AE1659" t="s">
        <v>35405</v>
      </c>
    </row>
    <row r="1660" spans="1:31" ht="14.25" customHeight="1">
      <c r="A1660" s="1">
        <v>1659</v>
      </c>
      <c r="B1660" s="1" t="s">
        <v>54</v>
      </c>
      <c r="C1660" s="1" t="s">
        <v>6339</v>
      </c>
      <c r="D1660" s="1" t="s">
        <v>2652</v>
      </c>
      <c r="E1660" s="1" t="s">
        <v>3412</v>
      </c>
      <c r="F1660" s="1" t="s">
        <v>23930</v>
      </c>
      <c r="G1660" s="14">
        <v>919446664</v>
      </c>
      <c r="H1660" s="1" t="s">
        <v>8</v>
      </c>
      <c r="I1660" s="1" t="s">
        <v>41</v>
      </c>
      <c r="J1660" s="1" t="s">
        <v>24</v>
      </c>
      <c r="K1660" s="3" t="s">
        <v>27</v>
      </c>
      <c r="L1660" s="1" t="s">
        <v>24</v>
      </c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1"/>
      <c r="AA1660" s="1" t="s">
        <v>16</v>
      </c>
      <c r="AB1660" s="3" t="s">
        <v>12</v>
      </c>
      <c r="AC1660" s="23" t="s">
        <v>37781</v>
      </c>
      <c r="AD1660" s="23" t="s">
        <v>39822</v>
      </c>
      <c r="AE1660" t="s">
        <v>35405</v>
      </c>
    </row>
    <row r="1661" spans="1:31" ht="14.25" customHeight="1">
      <c r="A1661" s="1">
        <v>1660</v>
      </c>
      <c r="B1661" s="9" t="s">
        <v>6</v>
      </c>
      <c r="C1661" s="1" t="s">
        <v>6342</v>
      </c>
      <c r="D1661" s="1" t="s">
        <v>727</v>
      </c>
      <c r="E1661" s="1" t="s">
        <v>90</v>
      </c>
      <c r="F1661" s="1" t="s">
        <v>23933</v>
      </c>
      <c r="G1661" s="14">
        <v>919601114109</v>
      </c>
      <c r="H1661" s="1" t="s">
        <v>8</v>
      </c>
      <c r="I1661" s="1" t="s">
        <v>62</v>
      </c>
      <c r="J1661" s="1" t="s">
        <v>24</v>
      </c>
      <c r="K1661" s="3" t="s">
        <v>27</v>
      </c>
      <c r="L1661" s="1" t="s">
        <v>24</v>
      </c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1"/>
      <c r="AA1661" s="1" t="s">
        <v>16</v>
      </c>
      <c r="AB1661" s="3" t="s">
        <v>12</v>
      </c>
      <c r="AC1661" s="23" t="s">
        <v>37781</v>
      </c>
      <c r="AD1661" s="23" t="s">
        <v>39823</v>
      </c>
      <c r="AE1661" t="s">
        <v>35402</v>
      </c>
    </row>
    <row r="1662" spans="1:31" ht="14.25" customHeight="1">
      <c r="A1662" s="1">
        <v>1661</v>
      </c>
      <c r="B1662" s="1" t="s">
        <v>54</v>
      </c>
      <c r="C1662" s="1" t="s">
        <v>6344</v>
      </c>
      <c r="D1662" s="1" t="s">
        <v>2464</v>
      </c>
      <c r="E1662" s="1" t="s">
        <v>139</v>
      </c>
      <c r="F1662" s="1" t="s">
        <v>33980</v>
      </c>
      <c r="G1662" s="14">
        <v>91949490910</v>
      </c>
      <c r="H1662" s="1" t="s">
        <v>20</v>
      </c>
      <c r="I1662" s="1" t="s">
        <v>62</v>
      </c>
      <c r="J1662" s="1" t="s">
        <v>24</v>
      </c>
      <c r="K1662" s="3" t="s">
        <v>17</v>
      </c>
      <c r="L1662" s="1" t="s">
        <v>24</v>
      </c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1"/>
      <c r="AA1662" s="1" t="s">
        <v>11</v>
      </c>
      <c r="AB1662" s="3" t="s">
        <v>13</v>
      </c>
      <c r="AC1662" s="23" t="s">
        <v>37781</v>
      </c>
      <c r="AD1662" s="23" t="s">
        <v>39824</v>
      </c>
      <c r="AE1662" t="s">
        <v>35402</v>
      </c>
    </row>
    <row r="1663" spans="1:31" ht="14.25" customHeight="1">
      <c r="A1663" s="1">
        <v>1662</v>
      </c>
      <c r="B1663" s="1" t="s">
        <v>54</v>
      </c>
      <c r="C1663" s="1" t="s">
        <v>6350</v>
      </c>
      <c r="D1663" s="1" t="s">
        <v>6351</v>
      </c>
      <c r="E1663" s="1" t="s">
        <v>1481</v>
      </c>
      <c r="F1663" s="1" t="s">
        <v>31764</v>
      </c>
      <c r="G1663" s="14">
        <v>916614449</v>
      </c>
      <c r="H1663" s="1" t="s">
        <v>37</v>
      </c>
      <c r="I1663" s="1" t="s">
        <v>9</v>
      </c>
      <c r="J1663" s="1" t="s">
        <v>24</v>
      </c>
      <c r="K1663" s="3" t="s">
        <v>63</v>
      </c>
      <c r="L1663" s="1" t="s">
        <v>24</v>
      </c>
      <c r="M1663" s="3" t="s">
        <v>213</v>
      </c>
      <c r="N1663" s="3" t="s">
        <v>47339</v>
      </c>
      <c r="O1663" s="3" t="s">
        <v>17</v>
      </c>
      <c r="P1663" s="3" t="s">
        <v>24</v>
      </c>
      <c r="Q1663" s="3" t="s">
        <v>42</v>
      </c>
      <c r="R1663" s="3" t="s">
        <v>24</v>
      </c>
      <c r="S1663" s="3" t="s">
        <v>27</v>
      </c>
      <c r="T1663" s="3" t="s">
        <v>24</v>
      </c>
      <c r="U1663" s="3" t="s">
        <v>117</v>
      </c>
      <c r="V1663" s="3" t="s">
        <v>24</v>
      </c>
      <c r="W1663" s="3" t="s">
        <v>178</v>
      </c>
      <c r="X1663" s="3" t="s">
        <v>24</v>
      </c>
      <c r="Y1663" s="3" t="s">
        <v>171</v>
      </c>
      <c r="Z1663" s="1" t="s">
        <v>24</v>
      </c>
      <c r="AA1663" s="1" t="s">
        <v>16</v>
      </c>
      <c r="AB1663" s="3" t="s">
        <v>12</v>
      </c>
      <c r="AC1663" s="23" t="s">
        <v>37781</v>
      </c>
      <c r="AD1663" s="23" t="s">
        <v>39825</v>
      </c>
      <c r="AE1663" t="s">
        <v>35408</v>
      </c>
    </row>
    <row r="1664" spans="1:31" ht="14.25" customHeight="1">
      <c r="A1664" s="1">
        <v>1663</v>
      </c>
      <c r="B1664" s="1" t="s">
        <v>54</v>
      </c>
      <c r="C1664" s="1" t="s">
        <v>6421</v>
      </c>
      <c r="D1664" s="1" t="s">
        <v>1136</v>
      </c>
      <c r="E1664" s="1" t="s">
        <v>102</v>
      </c>
      <c r="F1664" s="1" t="s">
        <v>6422</v>
      </c>
      <c r="G1664" s="14">
        <v>91994600664</v>
      </c>
      <c r="H1664" s="1" t="s">
        <v>8</v>
      </c>
      <c r="I1664" s="1" t="s">
        <v>9</v>
      </c>
      <c r="J1664" s="1" t="s">
        <v>24</v>
      </c>
      <c r="K1664" s="3" t="s">
        <v>42</v>
      </c>
      <c r="L1664" s="1" t="s">
        <v>24</v>
      </c>
      <c r="M1664" s="3" t="s">
        <v>27</v>
      </c>
      <c r="N1664" s="3" t="s">
        <v>47339</v>
      </c>
      <c r="O1664" s="3" t="s">
        <v>117</v>
      </c>
      <c r="P1664" s="3" t="s">
        <v>24</v>
      </c>
      <c r="Q1664" s="3"/>
      <c r="R1664" s="3"/>
      <c r="S1664" s="3"/>
      <c r="T1664" s="3"/>
      <c r="U1664" s="3"/>
      <c r="V1664" s="3"/>
      <c r="W1664" s="3"/>
      <c r="X1664" s="3"/>
      <c r="Y1664" s="3"/>
      <c r="Z1664" s="1"/>
      <c r="AA1664" s="1" t="s">
        <v>16</v>
      </c>
      <c r="AB1664" s="3" t="s">
        <v>12</v>
      </c>
      <c r="AC1664" s="23" t="s">
        <v>37781</v>
      </c>
      <c r="AD1664" s="23" t="s">
        <v>39826</v>
      </c>
      <c r="AE1664" t="s">
        <v>35408</v>
      </c>
    </row>
    <row r="1665" spans="1:31" ht="14.25" customHeight="1">
      <c r="A1665" s="1">
        <v>1664</v>
      </c>
      <c r="B1665" s="9" t="s">
        <v>6</v>
      </c>
      <c r="C1665" s="1" t="s">
        <v>6452</v>
      </c>
      <c r="D1665" s="1" t="s">
        <v>1243</v>
      </c>
      <c r="E1665" s="1" t="s">
        <v>139</v>
      </c>
      <c r="F1665" s="1" t="s">
        <v>23994</v>
      </c>
      <c r="G1665" s="14">
        <v>919099949161</v>
      </c>
      <c r="H1665" s="1" t="s">
        <v>8</v>
      </c>
      <c r="I1665" s="1" t="s">
        <v>62</v>
      </c>
      <c r="J1665" s="1" t="s">
        <v>24</v>
      </c>
      <c r="K1665" s="3" t="s">
        <v>117</v>
      </c>
      <c r="L1665" s="1" t="s">
        <v>24</v>
      </c>
      <c r="M1665" s="3" t="s">
        <v>178</v>
      </c>
      <c r="N1665" s="3" t="s">
        <v>47339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1"/>
      <c r="AA1665" s="1" t="s">
        <v>16</v>
      </c>
      <c r="AB1665" s="3" t="s">
        <v>12</v>
      </c>
      <c r="AC1665" s="23" t="s">
        <v>37781</v>
      </c>
      <c r="AD1665" s="23" t="s">
        <v>39827</v>
      </c>
      <c r="AE1665" t="s">
        <v>35405</v>
      </c>
    </row>
    <row r="1666" spans="1:31" ht="14.25" customHeight="1">
      <c r="A1666" s="1">
        <v>1665</v>
      </c>
      <c r="B1666" s="9" t="s">
        <v>6</v>
      </c>
      <c r="C1666" s="1" t="s">
        <v>6455</v>
      </c>
      <c r="D1666" s="1" t="s">
        <v>1136</v>
      </c>
      <c r="E1666" s="1" t="s">
        <v>73</v>
      </c>
      <c r="F1666" s="1" t="s">
        <v>23996</v>
      </c>
      <c r="G1666" s="14">
        <v>91961014049</v>
      </c>
      <c r="H1666" s="1" t="s">
        <v>132</v>
      </c>
      <c r="I1666" s="1" t="s">
        <v>41</v>
      </c>
      <c r="J1666" s="1" t="s">
        <v>24</v>
      </c>
      <c r="K1666" s="3" t="s">
        <v>171</v>
      </c>
      <c r="L1666" s="1" t="s">
        <v>24</v>
      </c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1"/>
      <c r="AA1666" s="1" t="s">
        <v>16</v>
      </c>
      <c r="AB1666" s="3" t="s">
        <v>12</v>
      </c>
      <c r="AC1666" s="23" t="s">
        <v>37781</v>
      </c>
      <c r="AD1666" s="23" t="s">
        <v>39828</v>
      </c>
      <c r="AE1666" t="s">
        <v>35405</v>
      </c>
    </row>
    <row r="1667" spans="1:31" ht="14.25" customHeight="1">
      <c r="A1667" s="1">
        <v>1666</v>
      </c>
      <c r="B1667" s="9" t="s">
        <v>6</v>
      </c>
      <c r="C1667" s="1" t="s">
        <v>6463</v>
      </c>
      <c r="D1667" s="1" t="s">
        <v>1799</v>
      </c>
      <c r="E1667" s="1" t="s">
        <v>6464</v>
      </c>
      <c r="F1667" s="1" t="s">
        <v>24000</v>
      </c>
      <c r="G1667" s="14">
        <v>91944406919</v>
      </c>
      <c r="H1667" s="1" t="s">
        <v>15</v>
      </c>
      <c r="I1667" s="1" t="s">
        <v>9</v>
      </c>
      <c r="J1667" s="1" t="s">
        <v>24</v>
      </c>
      <c r="K1667" s="3" t="s">
        <v>178</v>
      </c>
      <c r="L1667" s="1" t="s">
        <v>24</v>
      </c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1"/>
      <c r="AA1667" s="1" t="s">
        <v>16</v>
      </c>
      <c r="AB1667" s="3" t="s">
        <v>12</v>
      </c>
      <c r="AC1667" s="23" t="s">
        <v>37781</v>
      </c>
      <c r="AD1667" s="23" t="s">
        <v>39829</v>
      </c>
      <c r="AE1667" t="s">
        <v>35407</v>
      </c>
    </row>
    <row r="1668" spans="1:31" ht="14.25" customHeight="1">
      <c r="A1668" s="1">
        <v>1667</v>
      </c>
      <c r="B1668" s="9" t="s">
        <v>6</v>
      </c>
      <c r="C1668" s="1" t="s">
        <v>6467</v>
      </c>
      <c r="D1668" s="1" t="s">
        <v>2359</v>
      </c>
      <c r="E1668" s="1" t="s">
        <v>333</v>
      </c>
      <c r="F1668" s="1" t="s">
        <v>24002</v>
      </c>
      <c r="G1668" s="14">
        <v>91990619991</v>
      </c>
      <c r="H1668" s="1" t="s">
        <v>15</v>
      </c>
      <c r="I1668" s="1" t="s">
        <v>9</v>
      </c>
      <c r="J1668" s="1" t="s">
        <v>24</v>
      </c>
      <c r="K1668" s="3" t="s">
        <v>117</v>
      </c>
      <c r="L1668" s="1" t="s">
        <v>24</v>
      </c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1"/>
      <c r="AA1668" s="1" t="s">
        <v>16</v>
      </c>
      <c r="AB1668" s="3" t="s">
        <v>12</v>
      </c>
      <c r="AC1668" s="23" t="s">
        <v>37781</v>
      </c>
      <c r="AD1668" s="23" t="s">
        <v>39830</v>
      </c>
      <c r="AE1668" t="s">
        <v>35405</v>
      </c>
    </row>
    <row r="1669" spans="1:31" ht="14.25" customHeight="1">
      <c r="A1669" s="1">
        <v>1668</v>
      </c>
      <c r="B1669" s="9" t="s">
        <v>6</v>
      </c>
      <c r="C1669" s="1" t="s">
        <v>6519</v>
      </c>
      <c r="D1669" s="1" t="s">
        <v>6520</v>
      </c>
      <c r="E1669" s="1" t="s">
        <v>40</v>
      </c>
      <c r="F1669" s="1" t="s">
        <v>24029</v>
      </c>
      <c r="G1669" s="14">
        <v>91994994146</v>
      </c>
      <c r="H1669" s="1" t="s">
        <v>46</v>
      </c>
      <c r="I1669" s="1" t="s">
        <v>9</v>
      </c>
      <c r="J1669" s="1" t="s">
        <v>24</v>
      </c>
      <c r="K1669" s="3" t="s">
        <v>117</v>
      </c>
      <c r="L1669" s="1" t="s">
        <v>24</v>
      </c>
      <c r="M1669" s="3" t="s">
        <v>178</v>
      </c>
      <c r="N1669" s="3" t="s">
        <v>47339</v>
      </c>
      <c r="O1669" s="3" t="s">
        <v>171</v>
      </c>
      <c r="P1669" s="3" t="s">
        <v>24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1"/>
      <c r="AA1669" s="1" t="s">
        <v>16</v>
      </c>
      <c r="AB1669" s="3" t="s">
        <v>12</v>
      </c>
      <c r="AC1669" s="23" t="s">
        <v>37781</v>
      </c>
      <c r="AD1669" s="23" t="s">
        <v>39831</v>
      </c>
      <c r="AE1669" t="s">
        <v>35407</v>
      </c>
    </row>
    <row r="1670" spans="1:31" ht="14.25" customHeight="1">
      <c r="A1670" s="1">
        <v>1669</v>
      </c>
      <c r="B1670" s="9" t="s">
        <v>6</v>
      </c>
      <c r="C1670" s="1" t="s">
        <v>6528</v>
      </c>
      <c r="D1670" s="1" t="s">
        <v>2093</v>
      </c>
      <c r="E1670" s="1" t="s">
        <v>40</v>
      </c>
      <c r="F1670" s="1" t="s">
        <v>24037</v>
      </c>
      <c r="G1670" s="14">
        <v>91496009666</v>
      </c>
      <c r="H1670" s="1" t="s">
        <v>15</v>
      </c>
      <c r="I1670" s="1" t="s">
        <v>9</v>
      </c>
      <c r="J1670" s="1" t="s">
        <v>24</v>
      </c>
      <c r="K1670" s="3" t="s">
        <v>42</v>
      </c>
      <c r="L1670" s="1" t="s">
        <v>24</v>
      </c>
      <c r="M1670" s="3" t="s">
        <v>27</v>
      </c>
      <c r="N1670" s="3" t="s">
        <v>47339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1"/>
      <c r="AA1670" s="1" t="s">
        <v>16</v>
      </c>
      <c r="AB1670" s="3" t="s">
        <v>12</v>
      </c>
      <c r="AC1670" s="23" t="s">
        <v>37781</v>
      </c>
      <c r="AD1670" s="23" t="s">
        <v>39832</v>
      </c>
      <c r="AE1670" t="s">
        <v>35407</v>
      </c>
    </row>
    <row r="1671" spans="1:31" ht="14.25" customHeight="1">
      <c r="A1671" s="1">
        <v>1670</v>
      </c>
      <c r="B1671" s="1" t="s">
        <v>54</v>
      </c>
      <c r="C1671" s="1" t="s">
        <v>6544</v>
      </c>
      <c r="D1671" s="1" t="s">
        <v>773</v>
      </c>
      <c r="E1671" s="1" t="s">
        <v>217</v>
      </c>
      <c r="F1671" s="1" t="s">
        <v>31788</v>
      </c>
      <c r="G1671" s="14">
        <v>919946400999</v>
      </c>
      <c r="H1671" s="1" t="s">
        <v>20</v>
      </c>
      <c r="I1671" s="1" t="s">
        <v>9</v>
      </c>
      <c r="J1671" s="1" t="s">
        <v>24</v>
      </c>
      <c r="K1671" s="3" t="s">
        <v>27</v>
      </c>
      <c r="L1671" s="1" t="s">
        <v>24</v>
      </c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1"/>
      <c r="AA1671" s="1" t="s">
        <v>16</v>
      </c>
      <c r="AB1671" s="3" t="s">
        <v>12</v>
      </c>
      <c r="AC1671" s="23" t="s">
        <v>37781</v>
      </c>
      <c r="AD1671" s="23" t="s">
        <v>39833</v>
      </c>
      <c r="AE1671" t="s">
        <v>35402</v>
      </c>
    </row>
    <row r="1672" spans="1:31" ht="14.25" customHeight="1">
      <c r="A1672" s="1">
        <v>1671</v>
      </c>
      <c r="B1672" s="9" t="s">
        <v>6</v>
      </c>
      <c r="C1672" s="1" t="s">
        <v>6557</v>
      </c>
      <c r="D1672" s="1" t="s">
        <v>2957</v>
      </c>
      <c r="E1672" s="1" t="s">
        <v>40</v>
      </c>
      <c r="F1672" s="1" t="s">
        <v>34003</v>
      </c>
      <c r="G1672" s="14">
        <v>91999446666</v>
      </c>
      <c r="H1672" s="1" t="s">
        <v>8</v>
      </c>
      <c r="I1672" s="1" t="s">
        <v>9</v>
      </c>
      <c r="J1672" s="1" t="s">
        <v>24</v>
      </c>
      <c r="K1672" s="3" t="s">
        <v>42</v>
      </c>
      <c r="L1672" s="1" t="s">
        <v>24</v>
      </c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1"/>
      <c r="AA1672" s="1" t="s">
        <v>16</v>
      </c>
      <c r="AB1672" s="3" t="s">
        <v>12</v>
      </c>
      <c r="AC1672" s="23" t="s">
        <v>37781</v>
      </c>
      <c r="AD1672" s="23" t="s">
        <v>39834</v>
      </c>
      <c r="AE1672" t="s">
        <v>35402</v>
      </c>
    </row>
    <row r="1673" spans="1:31" ht="14.25" customHeight="1">
      <c r="A1673" s="1">
        <v>1672</v>
      </c>
      <c r="B1673" s="1" t="s">
        <v>54</v>
      </c>
      <c r="C1673" s="1" t="s">
        <v>6606</v>
      </c>
      <c r="D1673" s="1" t="s">
        <v>460</v>
      </c>
      <c r="E1673" s="1" t="s">
        <v>328</v>
      </c>
      <c r="F1673" s="1" t="s">
        <v>24075</v>
      </c>
      <c r="G1673" s="14">
        <v>91944604044</v>
      </c>
      <c r="H1673" s="1" t="s">
        <v>20</v>
      </c>
      <c r="I1673" s="1" t="s">
        <v>9</v>
      </c>
      <c r="J1673" s="1" t="s">
        <v>24</v>
      </c>
      <c r="K1673" s="3" t="s">
        <v>42</v>
      </c>
      <c r="L1673" s="1" t="s">
        <v>24</v>
      </c>
      <c r="M1673" s="3" t="s">
        <v>27</v>
      </c>
      <c r="N1673" s="3" t="s">
        <v>47339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1"/>
      <c r="AA1673" s="1" t="s">
        <v>16</v>
      </c>
      <c r="AB1673" s="3" t="s">
        <v>12</v>
      </c>
      <c r="AC1673" s="23" t="s">
        <v>37781</v>
      </c>
      <c r="AD1673" s="23" t="s">
        <v>39835</v>
      </c>
      <c r="AE1673" t="s">
        <v>35402</v>
      </c>
    </row>
    <row r="1674" spans="1:31" ht="14.25" customHeight="1">
      <c r="A1674" s="1">
        <v>1673</v>
      </c>
      <c r="B1674" s="9" t="s">
        <v>6</v>
      </c>
      <c r="C1674" s="1" t="s">
        <v>6631</v>
      </c>
      <c r="D1674" s="1" t="s">
        <v>6632</v>
      </c>
      <c r="E1674" s="1" t="s">
        <v>36638</v>
      </c>
      <c r="F1674" s="1" t="s">
        <v>24087</v>
      </c>
      <c r="G1674" s="14">
        <v>91994646044</v>
      </c>
      <c r="H1674" s="1" t="s">
        <v>15</v>
      </c>
      <c r="I1674" s="1" t="s">
        <v>41</v>
      </c>
      <c r="J1674" s="1" t="s">
        <v>24</v>
      </c>
      <c r="K1674" s="3" t="s">
        <v>171</v>
      </c>
      <c r="L1674" s="1" t="s">
        <v>24</v>
      </c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1"/>
      <c r="AA1674" s="1" t="s">
        <v>16</v>
      </c>
      <c r="AB1674" s="3" t="s">
        <v>12</v>
      </c>
      <c r="AC1674" s="23" t="s">
        <v>37781</v>
      </c>
      <c r="AD1674" s="23" t="s">
        <v>39836</v>
      </c>
      <c r="AE1674" t="s">
        <v>35402</v>
      </c>
    </row>
    <row r="1675" spans="1:31" ht="14.25" customHeight="1">
      <c r="A1675" s="1">
        <v>1674</v>
      </c>
      <c r="B1675" s="1" t="s">
        <v>54</v>
      </c>
      <c r="C1675" s="1" t="s">
        <v>6663</v>
      </c>
      <c r="D1675" s="1" t="s">
        <v>6664</v>
      </c>
      <c r="E1675" s="1" t="s">
        <v>40</v>
      </c>
      <c r="F1675" s="1" t="s">
        <v>24102</v>
      </c>
      <c r="G1675" s="14">
        <v>9196404049</v>
      </c>
      <c r="H1675" s="1" t="s">
        <v>20</v>
      </c>
      <c r="I1675" s="1" t="s">
        <v>9</v>
      </c>
      <c r="J1675" s="1" t="s">
        <v>24</v>
      </c>
      <c r="K1675" s="3" t="s">
        <v>178</v>
      </c>
      <c r="L1675" s="1" t="s">
        <v>24</v>
      </c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1"/>
      <c r="AA1675" s="1" t="s">
        <v>16</v>
      </c>
      <c r="AB1675" s="3" t="s">
        <v>12</v>
      </c>
      <c r="AC1675" s="23" t="s">
        <v>37781</v>
      </c>
      <c r="AD1675" s="23" t="s">
        <v>39837</v>
      </c>
      <c r="AE1675" t="s">
        <v>35402</v>
      </c>
    </row>
    <row r="1676" spans="1:31" ht="14.25" customHeight="1">
      <c r="A1676" s="1">
        <v>1675</v>
      </c>
      <c r="B1676" s="1" t="s">
        <v>54</v>
      </c>
      <c r="C1676" s="1" t="s">
        <v>6686</v>
      </c>
      <c r="D1676" s="1" t="s">
        <v>371</v>
      </c>
      <c r="E1676" s="1" t="s">
        <v>152</v>
      </c>
      <c r="F1676" s="1" t="s">
        <v>24113</v>
      </c>
      <c r="G1676" s="14">
        <v>9194460946</v>
      </c>
      <c r="H1676" s="1" t="s">
        <v>8</v>
      </c>
      <c r="I1676" s="1" t="s">
        <v>9</v>
      </c>
      <c r="J1676" s="1" t="s">
        <v>24</v>
      </c>
      <c r="K1676" s="3" t="s">
        <v>17</v>
      </c>
      <c r="L1676" s="1" t="s">
        <v>24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1"/>
      <c r="AA1676" s="1" t="s">
        <v>11</v>
      </c>
      <c r="AB1676" s="3" t="s">
        <v>321</v>
      </c>
      <c r="AC1676" s="23" t="s">
        <v>37781</v>
      </c>
      <c r="AD1676" s="23" t="s">
        <v>39838</v>
      </c>
      <c r="AE1676" t="s">
        <v>35402</v>
      </c>
    </row>
    <row r="1677" spans="1:31" ht="14.25" customHeight="1">
      <c r="A1677" s="1">
        <v>1676</v>
      </c>
      <c r="B1677" s="9" t="s">
        <v>6</v>
      </c>
      <c r="C1677" s="1" t="s">
        <v>6694</v>
      </c>
      <c r="D1677" s="1" t="s">
        <v>911</v>
      </c>
      <c r="E1677" s="1" t="s">
        <v>6695</v>
      </c>
      <c r="F1677" s="1" t="s">
        <v>31804</v>
      </c>
      <c r="G1677" s="14">
        <v>91996466000</v>
      </c>
      <c r="H1677" s="1" t="s">
        <v>8</v>
      </c>
      <c r="I1677" s="1" t="s">
        <v>9</v>
      </c>
      <c r="J1677" s="1" t="s">
        <v>24</v>
      </c>
      <c r="K1677" s="3" t="s">
        <v>17</v>
      </c>
      <c r="L1677" s="1" t="s">
        <v>24</v>
      </c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1"/>
      <c r="AA1677" s="1" t="s">
        <v>11</v>
      </c>
      <c r="AB1677" s="3" t="s">
        <v>56</v>
      </c>
      <c r="AC1677" s="23" t="s">
        <v>37781</v>
      </c>
      <c r="AD1677" s="23" t="s">
        <v>39839</v>
      </c>
      <c r="AE1677" t="s">
        <v>35408</v>
      </c>
    </row>
    <row r="1678" spans="1:31" ht="14.25" customHeight="1">
      <c r="A1678" s="1">
        <v>1677</v>
      </c>
      <c r="B1678" s="1" t="s">
        <v>54</v>
      </c>
      <c r="C1678" s="1" t="s">
        <v>6725</v>
      </c>
      <c r="D1678" s="1" t="s">
        <v>35530</v>
      </c>
      <c r="E1678" s="1" t="s">
        <v>36639</v>
      </c>
      <c r="F1678" s="1" t="s">
        <v>24134</v>
      </c>
      <c r="G1678" s="14">
        <v>919444011449</v>
      </c>
      <c r="H1678" s="1" t="s">
        <v>8</v>
      </c>
      <c r="I1678" s="1" t="s">
        <v>62</v>
      </c>
      <c r="J1678" s="1" t="s">
        <v>24</v>
      </c>
      <c r="K1678" s="3" t="s">
        <v>178</v>
      </c>
      <c r="L1678" s="1" t="s">
        <v>24</v>
      </c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1"/>
      <c r="AA1678" s="1" t="s">
        <v>16</v>
      </c>
      <c r="AB1678" s="3" t="s">
        <v>12</v>
      </c>
      <c r="AC1678" s="23" t="s">
        <v>37781</v>
      </c>
      <c r="AD1678" s="23" t="s">
        <v>39840</v>
      </c>
      <c r="AE1678" t="s">
        <v>35407</v>
      </c>
    </row>
    <row r="1679" spans="1:31" ht="14.25" customHeight="1">
      <c r="A1679" s="1">
        <v>1678</v>
      </c>
      <c r="B1679" s="9" t="s">
        <v>6</v>
      </c>
      <c r="C1679" s="1" t="s">
        <v>6741</v>
      </c>
      <c r="D1679" s="1" t="s">
        <v>1079</v>
      </c>
      <c r="E1679" s="1" t="s">
        <v>6742</v>
      </c>
      <c r="F1679" s="1" t="s">
        <v>34024</v>
      </c>
      <c r="G1679" s="14">
        <v>919646499966</v>
      </c>
      <c r="H1679" s="1" t="s">
        <v>8</v>
      </c>
      <c r="I1679" s="1" t="s">
        <v>9</v>
      </c>
      <c r="J1679" s="1" t="s">
        <v>24</v>
      </c>
      <c r="K1679" s="3" t="s">
        <v>17</v>
      </c>
      <c r="L1679" s="1" t="s">
        <v>24</v>
      </c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1"/>
      <c r="AA1679" s="1" t="s">
        <v>11</v>
      </c>
      <c r="AB1679" s="3" t="s">
        <v>13</v>
      </c>
      <c r="AC1679" s="23" t="s">
        <v>37781</v>
      </c>
      <c r="AD1679" s="23" t="s">
        <v>39841</v>
      </c>
      <c r="AE1679" t="s">
        <v>35407</v>
      </c>
    </row>
    <row r="1680" spans="1:31" ht="14.25" customHeight="1">
      <c r="A1680" s="1">
        <v>1679</v>
      </c>
      <c r="B1680" s="1" t="s">
        <v>54</v>
      </c>
      <c r="C1680" s="1" t="s">
        <v>6773</v>
      </c>
      <c r="D1680" s="1" t="s">
        <v>1457</v>
      </c>
      <c r="E1680" s="1" t="s">
        <v>139</v>
      </c>
      <c r="F1680" s="1" t="s">
        <v>24154</v>
      </c>
      <c r="G1680" s="14">
        <v>91944664644</v>
      </c>
      <c r="H1680" s="1" t="s">
        <v>8</v>
      </c>
      <c r="I1680" s="1" t="s">
        <v>9</v>
      </c>
      <c r="J1680" s="1" t="s">
        <v>24</v>
      </c>
      <c r="K1680" s="3" t="s">
        <v>178</v>
      </c>
      <c r="L1680" s="1" t="s">
        <v>24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1"/>
      <c r="AA1680" s="1" t="s">
        <v>16</v>
      </c>
      <c r="AB1680" s="3" t="s">
        <v>12</v>
      </c>
      <c r="AC1680" s="23" t="s">
        <v>37781</v>
      </c>
      <c r="AD1680" s="23" t="s">
        <v>39842</v>
      </c>
      <c r="AE1680" t="s">
        <v>35402</v>
      </c>
    </row>
    <row r="1681" spans="1:31" ht="14.25" customHeight="1">
      <c r="A1681" s="1">
        <v>1680</v>
      </c>
      <c r="B1681" s="9" t="s">
        <v>6</v>
      </c>
      <c r="C1681" s="1" t="s">
        <v>6774</v>
      </c>
      <c r="D1681" s="1" t="s">
        <v>6775</v>
      </c>
      <c r="E1681" s="1" t="s">
        <v>6776</v>
      </c>
      <c r="F1681" s="1" t="s">
        <v>24155</v>
      </c>
      <c r="G1681" s="14">
        <v>919494000664</v>
      </c>
      <c r="H1681" s="1" t="s">
        <v>132</v>
      </c>
      <c r="I1681" s="1" t="s">
        <v>9</v>
      </c>
      <c r="J1681" s="1" t="s">
        <v>24</v>
      </c>
      <c r="K1681" s="3" t="s">
        <v>27</v>
      </c>
      <c r="L1681" s="1" t="s">
        <v>24</v>
      </c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1"/>
      <c r="AA1681" s="1" t="s">
        <v>16</v>
      </c>
      <c r="AB1681" s="3" t="s">
        <v>12</v>
      </c>
      <c r="AC1681" s="23" t="s">
        <v>37781</v>
      </c>
      <c r="AD1681" s="23" t="s">
        <v>39843</v>
      </c>
      <c r="AE1681" t="s">
        <v>35402</v>
      </c>
    </row>
    <row r="1682" spans="1:31" ht="14.25" customHeight="1">
      <c r="A1682" s="1">
        <v>1681</v>
      </c>
      <c r="B1682" s="9" t="s">
        <v>6</v>
      </c>
      <c r="C1682" s="1" t="s">
        <v>6787</v>
      </c>
      <c r="D1682" s="1" t="s">
        <v>2542</v>
      </c>
      <c r="E1682" s="1" t="s">
        <v>746</v>
      </c>
      <c r="F1682" s="1" t="s">
        <v>34031</v>
      </c>
      <c r="G1682" s="14">
        <v>91964640444</v>
      </c>
      <c r="H1682" s="1" t="s">
        <v>15</v>
      </c>
      <c r="I1682" s="1" t="s">
        <v>9</v>
      </c>
      <c r="J1682" s="1" t="s">
        <v>24</v>
      </c>
      <c r="K1682" s="3" t="s">
        <v>27</v>
      </c>
      <c r="L1682" s="1" t="s">
        <v>24</v>
      </c>
      <c r="M1682" s="3" t="s">
        <v>178</v>
      </c>
      <c r="N1682" s="3" t="s">
        <v>47339</v>
      </c>
      <c r="O1682" s="3" t="s">
        <v>171</v>
      </c>
      <c r="P1682" s="3" t="s">
        <v>24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1"/>
      <c r="AA1682" s="1" t="s">
        <v>16</v>
      </c>
      <c r="AB1682" s="3" t="s">
        <v>12</v>
      </c>
      <c r="AC1682" s="23" t="s">
        <v>37781</v>
      </c>
      <c r="AD1682" s="23" t="s">
        <v>39844</v>
      </c>
      <c r="AE1682" t="s">
        <v>35407</v>
      </c>
    </row>
    <row r="1683" spans="1:31" ht="14.25" customHeight="1">
      <c r="A1683" s="1">
        <v>1682</v>
      </c>
      <c r="B1683" s="1" t="s">
        <v>54</v>
      </c>
      <c r="C1683" s="1" t="s">
        <v>6793</v>
      </c>
      <c r="D1683" s="1" t="s">
        <v>280</v>
      </c>
      <c r="E1683" s="1" t="s">
        <v>139</v>
      </c>
      <c r="F1683" s="1" t="s">
        <v>24162</v>
      </c>
      <c r="G1683" s="14">
        <v>91949444901</v>
      </c>
      <c r="H1683" s="1" t="s">
        <v>8</v>
      </c>
      <c r="I1683" s="1" t="s">
        <v>9</v>
      </c>
      <c r="J1683" s="1" t="s">
        <v>24</v>
      </c>
      <c r="K1683" s="3" t="s">
        <v>63</v>
      </c>
      <c r="L1683" s="1" t="s">
        <v>24</v>
      </c>
      <c r="M1683" s="3" t="s">
        <v>213</v>
      </c>
      <c r="N1683" s="3" t="s">
        <v>47339</v>
      </c>
      <c r="O1683" s="3" t="s">
        <v>17</v>
      </c>
      <c r="P1683" s="3" t="s">
        <v>24</v>
      </c>
      <c r="Q1683" s="3" t="s">
        <v>42</v>
      </c>
      <c r="R1683" s="3" t="s">
        <v>24</v>
      </c>
      <c r="S1683" s="3" t="s">
        <v>27</v>
      </c>
      <c r="T1683" s="3" t="s">
        <v>24</v>
      </c>
      <c r="U1683" s="3" t="s">
        <v>117</v>
      </c>
      <c r="V1683" s="3" t="s">
        <v>24</v>
      </c>
      <c r="W1683" s="3" t="s">
        <v>178</v>
      </c>
      <c r="X1683" s="3" t="s">
        <v>24</v>
      </c>
      <c r="Y1683" s="3" t="s">
        <v>171</v>
      </c>
      <c r="Z1683" s="1" t="s">
        <v>24</v>
      </c>
      <c r="AA1683" s="1" t="s">
        <v>16</v>
      </c>
      <c r="AB1683" s="3" t="s">
        <v>12</v>
      </c>
      <c r="AC1683" s="23" t="s">
        <v>37781</v>
      </c>
      <c r="AD1683" s="23" t="s">
        <v>39845</v>
      </c>
      <c r="AE1683" t="s">
        <v>35402</v>
      </c>
    </row>
    <row r="1684" spans="1:31" ht="14.25" customHeight="1">
      <c r="A1684" s="1">
        <v>1683</v>
      </c>
      <c r="B1684" s="9" t="s">
        <v>6</v>
      </c>
      <c r="C1684" s="1" t="s">
        <v>6800</v>
      </c>
      <c r="D1684" s="1" t="s">
        <v>6801</v>
      </c>
      <c r="E1684" s="1" t="s">
        <v>78</v>
      </c>
      <c r="F1684" s="1" t="s">
        <v>6802</v>
      </c>
      <c r="G1684" s="14">
        <v>919664604906</v>
      </c>
      <c r="H1684" s="1" t="s">
        <v>8</v>
      </c>
      <c r="I1684" s="1" t="s">
        <v>62</v>
      </c>
      <c r="J1684" s="1" t="s">
        <v>24</v>
      </c>
      <c r="K1684" s="3" t="s">
        <v>27</v>
      </c>
      <c r="L1684" s="1" t="s">
        <v>24</v>
      </c>
      <c r="M1684" s="3" t="s">
        <v>47344</v>
      </c>
      <c r="N1684" s="3" t="s">
        <v>47339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1"/>
      <c r="AA1684" s="1" t="s">
        <v>16</v>
      </c>
      <c r="AB1684" s="3" t="s">
        <v>12</v>
      </c>
      <c r="AC1684" s="23" t="s">
        <v>37781</v>
      </c>
      <c r="AD1684" s="23" t="s">
        <v>39846</v>
      </c>
      <c r="AE1684" t="s">
        <v>35407</v>
      </c>
    </row>
    <row r="1685" spans="1:31" ht="14.25" customHeight="1">
      <c r="A1685" s="1">
        <v>1684</v>
      </c>
      <c r="B1685" s="1" t="s">
        <v>54</v>
      </c>
      <c r="C1685" s="1" t="s">
        <v>6835</v>
      </c>
      <c r="D1685" s="1" t="s">
        <v>2542</v>
      </c>
      <c r="E1685" s="1" t="s">
        <v>12800</v>
      </c>
      <c r="F1685" s="1" t="s">
        <v>31817</v>
      </c>
      <c r="G1685" s="14">
        <v>919490444044</v>
      </c>
      <c r="H1685" s="1" t="s">
        <v>8</v>
      </c>
      <c r="I1685" s="1" t="s">
        <v>9</v>
      </c>
      <c r="J1685" s="1" t="s">
        <v>24</v>
      </c>
      <c r="K1685" s="3" t="s">
        <v>27</v>
      </c>
      <c r="L1685" s="1" t="s">
        <v>24</v>
      </c>
      <c r="M1685" s="3" t="s">
        <v>178</v>
      </c>
      <c r="N1685" s="3" t="s">
        <v>47339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1"/>
      <c r="AA1685" s="1" t="s">
        <v>16</v>
      </c>
      <c r="AB1685" s="3" t="s">
        <v>12</v>
      </c>
      <c r="AC1685" s="23" t="s">
        <v>37781</v>
      </c>
      <c r="AD1685" s="23" t="s">
        <v>39847</v>
      </c>
      <c r="AE1685" t="s">
        <v>35402</v>
      </c>
    </row>
    <row r="1686" spans="1:31" ht="14.25" customHeight="1">
      <c r="A1686" s="1">
        <v>1685</v>
      </c>
      <c r="B1686" s="9" t="s">
        <v>6</v>
      </c>
      <c r="C1686" s="1" t="s">
        <v>6836</v>
      </c>
      <c r="D1686" s="1" t="s">
        <v>386</v>
      </c>
      <c r="E1686" s="1" t="s">
        <v>3656</v>
      </c>
      <c r="F1686" s="1" t="s">
        <v>24179</v>
      </c>
      <c r="G1686" s="14">
        <v>919494444494</v>
      </c>
      <c r="H1686" s="1" t="s">
        <v>8</v>
      </c>
      <c r="I1686" s="1" t="s">
        <v>41</v>
      </c>
      <c r="J1686" s="1" t="s">
        <v>24</v>
      </c>
      <c r="K1686" s="3" t="s">
        <v>27</v>
      </c>
      <c r="L1686" s="1" t="s">
        <v>24</v>
      </c>
      <c r="M1686" s="3" t="s">
        <v>47344</v>
      </c>
      <c r="N1686" s="3" t="s">
        <v>47339</v>
      </c>
      <c r="O1686" s="3" t="s">
        <v>47349</v>
      </c>
      <c r="P1686" s="3" t="s">
        <v>24</v>
      </c>
      <c r="Q1686" s="3" t="s">
        <v>171</v>
      </c>
      <c r="R1686" s="3" t="s">
        <v>24</v>
      </c>
      <c r="S1686" s="3"/>
      <c r="T1686" s="3"/>
      <c r="U1686" s="3"/>
      <c r="V1686" s="3"/>
      <c r="W1686" s="3"/>
      <c r="X1686" s="3"/>
      <c r="Y1686" s="3"/>
      <c r="Z1686" s="1"/>
      <c r="AA1686" s="1" t="s">
        <v>16</v>
      </c>
      <c r="AB1686" s="3" t="s">
        <v>12</v>
      </c>
      <c r="AC1686" s="23" t="s">
        <v>37781</v>
      </c>
      <c r="AD1686" s="23" t="s">
        <v>39848</v>
      </c>
      <c r="AE1686" t="s">
        <v>35405</v>
      </c>
    </row>
    <row r="1687" spans="1:31" ht="14.25" customHeight="1">
      <c r="A1687" s="1">
        <v>1686</v>
      </c>
      <c r="B1687" s="9" t="s">
        <v>6</v>
      </c>
      <c r="C1687" s="1" t="s">
        <v>6870</v>
      </c>
      <c r="D1687" s="1" t="s">
        <v>6871</v>
      </c>
      <c r="E1687" s="1" t="s">
        <v>553</v>
      </c>
      <c r="F1687" s="1" t="s">
        <v>31824</v>
      </c>
      <c r="G1687" s="14">
        <v>9194609014</v>
      </c>
      <c r="H1687" s="1" t="s">
        <v>8</v>
      </c>
      <c r="I1687" s="1" t="s">
        <v>41</v>
      </c>
      <c r="J1687" s="1" t="s">
        <v>24</v>
      </c>
      <c r="K1687" s="3" t="s">
        <v>42</v>
      </c>
      <c r="L1687" s="1" t="s">
        <v>24</v>
      </c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1"/>
      <c r="AA1687" s="1" t="s">
        <v>16</v>
      </c>
      <c r="AB1687" s="3" t="s">
        <v>12</v>
      </c>
      <c r="AC1687" s="23" t="s">
        <v>37781</v>
      </c>
      <c r="AD1687" s="23" t="s">
        <v>39849</v>
      </c>
      <c r="AE1687" t="s">
        <v>35402</v>
      </c>
    </row>
    <row r="1688" spans="1:31" ht="14.25" customHeight="1">
      <c r="A1688" s="1">
        <v>1687</v>
      </c>
      <c r="B1688" s="9" t="s">
        <v>6</v>
      </c>
      <c r="C1688" s="1" t="s">
        <v>6877</v>
      </c>
      <c r="D1688" s="1" t="s">
        <v>1968</v>
      </c>
      <c r="E1688" s="1" t="s">
        <v>6878</v>
      </c>
      <c r="F1688" s="1" t="s">
        <v>31825</v>
      </c>
      <c r="G1688" s="14">
        <v>91966406191</v>
      </c>
      <c r="H1688" s="1" t="s">
        <v>8</v>
      </c>
      <c r="I1688" s="1" t="s">
        <v>62</v>
      </c>
      <c r="J1688" s="1" t="s">
        <v>24</v>
      </c>
      <c r="K1688" s="3" t="s">
        <v>27</v>
      </c>
      <c r="L1688" s="1" t="s">
        <v>24</v>
      </c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1"/>
      <c r="AA1688" s="1" t="s">
        <v>16</v>
      </c>
      <c r="AB1688" s="3" t="s">
        <v>12</v>
      </c>
      <c r="AC1688" s="23" t="s">
        <v>37781</v>
      </c>
      <c r="AD1688" s="23" t="s">
        <v>39850</v>
      </c>
      <c r="AE1688" t="s">
        <v>35407</v>
      </c>
    </row>
    <row r="1689" spans="1:31" ht="14.25" customHeight="1">
      <c r="A1689" s="1">
        <v>1688</v>
      </c>
      <c r="B1689" s="1" t="s">
        <v>54</v>
      </c>
      <c r="C1689" s="1" t="s">
        <v>6890</v>
      </c>
      <c r="D1689" s="1" t="s">
        <v>39</v>
      </c>
      <c r="E1689" s="1" t="s">
        <v>36640</v>
      </c>
      <c r="F1689" s="1" t="s">
        <v>24201</v>
      </c>
      <c r="G1689" s="14">
        <v>919444099911</v>
      </c>
      <c r="H1689" s="1" t="s">
        <v>20</v>
      </c>
      <c r="I1689" s="1" t="s">
        <v>9</v>
      </c>
      <c r="J1689" s="1" t="s">
        <v>24</v>
      </c>
      <c r="K1689" s="3" t="s">
        <v>27</v>
      </c>
      <c r="L1689" s="1" t="s">
        <v>24</v>
      </c>
      <c r="M1689" s="3" t="s">
        <v>178</v>
      </c>
      <c r="N1689" s="3" t="s">
        <v>47339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1"/>
      <c r="AA1689" s="1" t="s">
        <v>16</v>
      </c>
      <c r="AB1689" s="3" t="s">
        <v>12</v>
      </c>
      <c r="AC1689" s="23" t="s">
        <v>37781</v>
      </c>
      <c r="AD1689" s="23" t="s">
        <v>39851</v>
      </c>
      <c r="AE1689" t="s">
        <v>35402</v>
      </c>
    </row>
    <row r="1690" spans="1:31" ht="14.25" customHeight="1">
      <c r="A1690" s="1">
        <v>1689</v>
      </c>
      <c r="B1690" s="1" t="s">
        <v>54</v>
      </c>
      <c r="C1690" s="1" t="s">
        <v>6921</v>
      </c>
      <c r="D1690" s="1" t="s">
        <v>126</v>
      </c>
      <c r="E1690" s="1" t="s">
        <v>410</v>
      </c>
      <c r="F1690" s="1" t="s">
        <v>6922</v>
      </c>
      <c r="G1690" s="14">
        <v>91944409460</v>
      </c>
      <c r="H1690" s="1" t="s">
        <v>8</v>
      </c>
      <c r="I1690" s="1" t="s">
        <v>9</v>
      </c>
      <c r="J1690" s="1" t="s">
        <v>24</v>
      </c>
      <c r="K1690" s="3" t="s">
        <v>42</v>
      </c>
      <c r="L1690" s="1" t="s">
        <v>24</v>
      </c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1"/>
      <c r="AA1690" s="1" t="s">
        <v>16</v>
      </c>
      <c r="AB1690" s="3" t="s">
        <v>12</v>
      </c>
      <c r="AC1690" s="23" t="s">
        <v>37781</v>
      </c>
      <c r="AD1690" s="23" t="s">
        <v>39852</v>
      </c>
      <c r="AE1690" t="s">
        <v>35408</v>
      </c>
    </row>
    <row r="1691" spans="1:31" ht="14.25" customHeight="1">
      <c r="A1691" s="1">
        <v>1690</v>
      </c>
      <c r="B1691" s="9" t="s">
        <v>6</v>
      </c>
      <c r="C1691" s="1" t="s">
        <v>6923</v>
      </c>
      <c r="D1691" s="1" t="s">
        <v>4965</v>
      </c>
      <c r="E1691" s="1" t="s">
        <v>6924</v>
      </c>
      <c r="F1691" s="1" t="s">
        <v>24222</v>
      </c>
      <c r="G1691" s="14">
        <v>9191646944</v>
      </c>
      <c r="H1691" s="1" t="s">
        <v>20</v>
      </c>
      <c r="I1691" s="1" t="s">
        <v>9</v>
      </c>
      <c r="J1691" s="1" t="s">
        <v>24</v>
      </c>
      <c r="K1691" s="3" t="s">
        <v>42</v>
      </c>
      <c r="L1691" s="1" t="s">
        <v>24</v>
      </c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1"/>
      <c r="AA1691" s="1" t="s">
        <v>16</v>
      </c>
      <c r="AB1691" s="3" t="s">
        <v>12</v>
      </c>
      <c r="AC1691" s="23" t="s">
        <v>37781</v>
      </c>
      <c r="AD1691" s="23" t="s">
        <v>39853</v>
      </c>
      <c r="AE1691" t="s">
        <v>35402</v>
      </c>
    </row>
    <row r="1692" spans="1:31" ht="14.25" customHeight="1">
      <c r="A1692" s="1">
        <v>1691</v>
      </c>
      <c r="B1692" s="1" t="s">
        <v>54</v>
      </c>
      <c r="C1692" s="1" t="s">
        <v>6972</v>
      </c>
      <c r="D1692" s="1" t="s">
        <v>1111</v>
      </c>
      <c r="E1692" s="1" t="s">
        <v>36641</v>
      </c>
      <c r="F1692" s="1" t="s">
        <v>24249</v>
      </c>
      <c r="G1692" s="14">
        <v>91944414944</v>
      </c>
      <c r="H1692" s="1" t="s">
        <v>8</v>
      </c>
      <c r="I1692" s="1" t="s">
        <v>62</v>
      </c>
      <c r="J1692" s="1" t="s">
        <v>24</v>
      </c>
      <c r="K1692" s="3" t="s">
        <v>63</v>
      </c>
      <c r="L1692" s="1" t="s">
        <v>24</v>
      </c>
      <c r="M1692" s="3" t="s">
        <v>213</v>
      </c>
      <c r="N1692" s="3" t="s">
        <v>47339</v>
      </c>
      <c r="O1692" s="3" t="s">
        <v>17</v>
      </c>
      <c r="P1692" s="3" t="s">
        <v>24</v>
      </c>
      <c r="Q1692" s="3" t="s">
        <v>42</v>
      </c>
      <c r="R1692" s="3" t="s">
        <v>24</v>
      </c>
      <c r="S1692" s="3" t="s">
        <v>27</v>
      </c>
      <c r="T1692" s="3" t="s">
        <v>24</v>
      </c>
      <c r="U1692" s="3" t="s">
        <v>117</v>
      </c>
      <c r="V1692" s="3" t="s">
        <v>24</v>
      </c>
      <c r="W1692" s="3" t="s">
        <v>178</v>
      </c>
      <c r="X1692" s="3" t="s">
        <v>24</v>
      </c>
      <c r="Y1692" s="3" t="s">
        <v>171</v>
      </c>
      <c r="Z1692" s="1" t="s">
        <v>24</v>
      </c>
      <c r="AA1692" s="1" t="s">
        <v>16</v>
      </c>
      <c r="AB1692" s="3" t="s">
        <v>12</v>
      </c>
      <c r="AC1692" s="23" t="s">
        <v>37781</v>
      </c>
      <c r="AD1692" s="23" t="s">
        <v>38828</v>
      </c>
      <c r="AE1692" t="s">
        <v>35407</v>
      </c>
    </row>
    <row r="1693" spans="1:31" ht="14.25" customHeight="1">
      <c r="A1693" s="1">
        <v>1692</v>
      </c>
      <c r="B1693" s="1" t="s">
        <v>54</v>
      </c>
      <c r="C1693" s="1" t="s">
        <v>6993</v>
      </c>
      <c r="D1693" s="1" t="s">
        <v>546</v>
      </c>
      <c r="E1693" s="1" t="s">
        <v>40</v>
      </c>
      <c r="F1693" s="1" t="s">
        <v>24260</v>
      </c>
      <c r="G1693" s="14">
        <v>919446904104</v>
      </c>
      <c r="H1693" s="1" t="s">
        <v>20</v>
      </c>
      <c r="I1693" s="1" t="s">
        <v>9</v>
      </c>
      <c r="J1693" s="1" t="s">
        <v>24</v>
      </c>
      <c r="K1693" s="3" t="s">
        <v>63</v>
      </c>
      <c r="L1693" s="1" t="s">
        <v>24</v>
      </c>
      <c r="M1693" s="3" t="s">
        <v>213</v>
      </c>
      <c r="N1693" s="3" t="s">
        <v>47339</v>
      </c>
      <c r="O1693" s="3" t="s">
        <v>17</v>
      </c>
      <c r="P1693" s="3" t="s">
        <v>24</v>
      </c>
      <c r="Q1693" s="3" t="s">
        <v>42</v>
      </c>
      <c r="R1693" s="3" t="s">
        <v>24</v>
      </c>
      <c r="S1693" s="3" t="s">
        <v>27</v>
      </c>
      <c r="T1693" s="3" t="s">
        <v>24</v>
      </c>
      <c r="U1693" s="3" t="s">
        <v>117</v>
      </c>
      <c r="V1693" s="3" t="s">
        <v>24</v>
      </c>
      <c r="W1693" s="3" t="s">
        <v>178</v>
      </c>
      <c r="X1693" s="3" t="s">
        <v>24</v>
      </c>
      <c r="Y1693" s="3" t="s">
        <v>171</v>
      </c>
      <c r="Z1693" s="1" t="s">
        <v>24</v>
      </c>
      <c r="AA1693" s="1" t="s">
        <v>16</v>
      </c>
      <c r="AB1693" s="3" t="s">
        <v>12</v>
      </c>
      <c r="AC1693" s="23" t="s">
        <v>37781</v>
      </c>
      <c r="AD1693" s="23" t="s">
        <v>39854</v>
      </c>
      <c r="AE1693" t="s">
        <v>35402</v>
      </c>
    </row>
    <row r="1694" spans="1:31" ht="14.25" customHeight="1">
      <c r="A1694" s="1">
        <v>1693</v>
      </c>
      <c r="B1694" s="1" t="s">
        <v>54</v>
      </c>
      <c r="C1694" s="1" t="s">
        <v>7004</v>
      </c>
      <c r="D1694" s="1" t="s">
        <v>4203</v>
      </c>
      <c r="E1694" s="1" t="s">
        <v>40</v>
      </c>
      <c r="F1694" s="1" t="s">
        <v>24265</v>
      </c>
      <c r="G1694" s="14">
        <v>9194461601</v>
      </c>
      <c r="H1694" s="1" t="s">
        <v>37</v>
      </c>
      <c r="I1694" s="1" t="s">
        <v>9</v>
      </c>
      <c r="J1694" s="1" t="s">
        <v>24</v>
      </c>
      <c r="K1694" s="3" t="s">
        <v>178</v>
      </c>
      <c r="L1694" s="1" t="s">
        <v>24</v>
      </c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1"/>
      <c r="AA1694" s="1" t="s">
        <v>16</v>
      </c>
      <c r="AB1694" s="3" t="s">
        <v>12</v>
      </c>
      <c r="AC1694" s="23" t="s">
        <v>37781</v>
      </c>
      <c r="AD1694" s="23" t="s">
        <v>39855</v>
      </c>
      <c r="AE1694" t="s">
        <v>35402</v>
      </c>
    </row>
    <row r="1695" spans="1:31" ht="14.25" customHeight="1">
      <c r="A1695" s="1">
        <v>1694</v>
      </c>
      <c r="B1695" s="1" t="s">
        <v>54</v>
      </c>
      <c r="C1695" s="1" t="s">
        <v>7044</v>
      </c>
      <c r="D1695" s="1" t="s">
        <v>2921</v>
      </c>
      <c r="E1695" s="1" t="s">
        <v>328</v>
      </c>
      <c r="F1695" s="1" t="s">
        <v>24286</v>
      </c>
      <c r="G1695" s="14">
        <v>91041996696</v>
      </c>
      <c r="H1695" s="1" t="s">
        <v>15</v>
      </c>
      <c r="I1695" s="1" t="s">
        <v>9</v>
      </c>
      <c r="J1695" s="1" t="s">
        <v>24</v>
      </c>
      <c r="K1695" s="3" t="s">
        <v>17</v>
      </c>
      <c r="L1695" s="1" t="s">
        <v>24</v>
      </c>
      <c r="M1695" s="4" t="s">
        <v>42</v>
      </c>
      <c r="N1695" s="3" t="s">
        <v>47339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1"/>
      <c r="AA1695" s="1" t="s">
        <v>16</v>
      </c>
      <c r="AB1695" s="3" t="s">
        <v>12</v>
      </c>
      <c r="AC1695" s="23" t="s">
        <v>37781</v>
      </c>
      <c r="AD1695" s="23" t="s">
        <v>39856</v>
      </c>
      <c r="AE1695" t="s">
        <v>35402</v>
      </c>
    </row>
    <row r="1696" spans="1:31" ht="14.25" customHeight="1">
      <c r="A1696" s="1">
        <v>1695</v>
      </c>
      <c r="B1696" s="1" t="s">
        <v>54</v>
      </c>
      <c r="C1696" s="1" t="s">
        <v>7047</v>
      </c>
      <c r="D1696" s="1" t="s">
        <v>4095</v>
      </c>
      <c r="E1696" s="1" t="s">
        <v>1180</v>
      </c>
      <c r="F1696" s="1" t="s">
        <v>24288</v>
      </c>
      <c r="G1696" s="14">
        <v>914446944444</v>
      </c>
      <c r="H1696" s="1" t="s">
        <v>8</v>
      </c>
      <c r="I1696" s="1" t="s">
        <v>41</v>
      </c>
      <c r="J1696" s="1" t="s">
        <v>24</v>
      </c>
      <c r="K1696" s="3" t="s">
        <v>42</v>
      </c>
      <c r="L1696" s="1" t="s">
        <v>24</v>
      </c>
      <c r="M1696" s="3" t="s">
        <v>27</v>
      </c>
      <c r="N1696" s="3" t="s">
        <v>47339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1"/>
      <c r="AA1696" s="1" t="s">
        <v>16</v>
      </c>
      <c r="AB1696" s="3" t="s">
        <v>12</v>
      </c>
      <c r="AC1696" s="23" t="s">
        <v>37781</v>
      </c>
      <c r="AD1696" s="23" t="s">
        <v>39857</v>
      </c>
      <c r="AE1696" t="s">
        <v>35402</v>
      </c>
    </row>
    <row r="1697" spans="1:31" ht="14.25" customHeight="1">
      <c r="A1697" s="1">
        <v>1696</v>
      </c>
      <c r="B1697" s="1" t="s">
        <v>54</v>
      </c>
      <c r="C1697" s="1" t="s">
        <v>7051</v>
      </c>
      <c r="D1697" s="1" t="s">
        <v>1394</v>
      </c>
      <c r="E1697" s="1" t="s">
        <v>1558</v>
      </c>
      <c r="F1697" s="1" t="s">
        <v>7052</v>
      </c>
      <c r="G1697" s="14">
        <v>919099004916</v>
      </c>
      <c r="H1697" s="1" t="s">
        <v>37</v>
      </c>
      <c r="I1697" s="1" t="s">
        <v>62</v>
      </c>
      <c r="J1697" s="1" t="s">
        <v>24</v>
      </c>
      <c r="K1697" s="3" t="s">
        <v>178</v>
      </c>
      <c r="L1697" s="1" t="s">
        <v>24</v>
      </c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1"/>
      <c r="AA1697" s="1" t="s">
        <v>16</v>
      </c>
      <c r="AB1697" s="3" t="s">
        <v>12</v>
      </c>
      <c r="AC1697" s="23" t="s">
        <v>37781</v>
      </c>
      <c r="AD1697" s="23" t="s">
        <v>39858</v>
      </c>
      <c r="AE1697" t="s">
        <v>35407</v>
      </c>
    </row>
    <row r="1698" spans="1:31" ht="14.25" customHeight="1">
      <c r="A1698" s="1">
        <v>1697</v>
      </c>
      <c r="B1698" s="1" t="s">
        <v>54</v>
      </c>
      <c r="C1698" s="1" t="s">
        <v>7067</v>
      </c>
      <c r="D1698" s="1" t="s">
        <v>2412</v>
      </c>
      <c r="E1698" s="1" t="s">
        <v>78</v>
      </c>
      <c r="F1698" s="1" t="s">
        <v>24293</v>
      </c>
      <c r="G1698" s="14">
        <v>91994646004</v>
      </c>
      <c r="H1698" s="1" t="s">
        <v>15</v>
      </c>
      <c r="I1698" s="1" t="s">
        <v>9</v>
      </c>
      <c r="J1698" s="1" t="s">
        <v>24</v>
      </c>
      <c r="K1698" s="3" t="s">
        <v>27</v>
      </c>
      <c r="L1698" s="1" t="s">
        <v>24</v>
      </c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1"/>
      <c r="AA1698" s="1" t="s">
        <v>16</v>
      </c>
      <c r="AB1698" s="3" t="s">
        <v>12</v>
      </c>
      <c r="AC1698" s="23" t="s">
        <v>37781</v>
      </c>
      <c r="AD1698" s="23" t="s">
        <v>39859</v>
      </c>
      <c r="AE1698" t="s">
        <v>35405</v>
      </c>
    </row>
    <row r="1699" spans="1:31" ht="14.25" customHeight="1">
      <c r="A1699" s="1">
        <v>1698</v>
      </c>
      <c r="B1699" s="9" t="s">
        <v>6</v>
      </c>
      <c r="C1699" s="1" t="s">
        <v>7089</v>
      </c>
      <c r="D1699" s="1" t="s">
        <v>7090</v>
      </c>
      <c r="E1699" s="1" t="s">
        <v>7091</v>
      </c>
      <c r="F1699" s="1" t="s">
        <v>24304</v>
      </c>
      <c r="G1699" s="14">
        <v>91994414</v>
      </c>
      <c r="H1699" s="1" t="s">
        <v>15</v>
      </c>
      <c r="I1699" s="1" t="s">
        <v>9</v>
      </c>
      <c r="J1699" s="1" t="s">
        <v>24</v>
      </c>
      <c r="K1699" s="3" t="s">
        <v>178</v>
      </c>
      <c r="L1699" s="1" t="s">
        <v>24</v>
      </c>
      <c r="M1699" s="3" t="s">
        <v>171</v>
      </c>
      <c r="N1699" s="3" t="s">
        <v>47339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1"/>
      <c r="AA1699" s="1" t="s">
        <v>16</v>
      </c>
      <c r="AB1699" s="3" t="s">
        <v>12</v>
      </c>
      <c r="AC1699" s="23" t="s">
        <v>37781</v>
      </c>
      <c r="AD1699" s="23" t="s">
        <v>39860</v>
      </c>
      <c r="AE1699" t="s">
        <v>35407</v>
      </c>
    </row>
    <row r="1700" spans="1:31" ht="14.25" customHeight="1">
      <c r="A1700" s="1">
        <v>1699</v>
      </c>
      <c r="B1700" s="9" t="s">
        <v>6</v>
      </c>
      <c r="C1700" s="1" t="s">
        <v>7153</v>
      </c>
      <c r="D1700" s="1" t="s">
        <v>7154</v>
      </c>
      <c r="E1700" s="1" t="s">
        <v>1397</v>
      </c>
      <c r="F1700" s="1" t="s">
        <v>24336</v>
      </c>
      <c r="G1700" s="14">
        <v>91944619694</v>
      </c>
      <c r="H1700" s="1" t="s">
        <v>15</v>
      </c>
      <c r="I1700" s="1" t="s">
        <v>33</v>
      </c>
      <c r="J1700" s="1" t="s">
        <v>24</v>
      </c>
      <c r="K1700" s="3" t="s">
        <v>17</v>
      </c>
      <c r="L1700" s="1" t="s">
        <v>24</v>
      </c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1"/>
      <c r="AA1700" s="1" t="s">
        <v>11</v>
      </c>
      <c r="AB1700" s="3" t="s">
        <v>321</v>
      </c>
      <c r="AC1700" s="23" t="s">
        <v>37781</v>
      </c>
      <c r="AD1700" s="23" t="s">
        <v>39861</v>
      </c>
      <c r="AE1700" t="s">
        <v>35405</v>
      </c>
    </row>
    <row r="1701" spans="1:31" ht="14.25" customHeight="1">
      <c r="A1701" s="1">
        <v>1700</v>
      </c>
      <c r="B1701" s="9" t="s">
        <v>6</v>
      </c>
      <c r="C1701" s="1" t="s">
        <v>7163</v>
      </c>
      <c r="D1701" s="1" t="s">
        <v>636</v>
      </c>
      <c r="E1701" s="1" t="s">
        <v>40</v>
      </c>
      <c r="F1701" s="1" t="s">
        <v>24342</v>
      </c>
      <c r="G1701" s="14">
        <v>919449614906</v>
      </c>
      <c r="H1701" s="1" t="s">
        <v>20</v>
      </c>
      <c r="I1701" s="1" t="s">
        <v>62</v>
      </c>
      <c r="J1701" s="1" t="s">
        <v>24</v>
      </c>
      <c r="K1701" s="3" t="s">
        <v>117</v>
      </c>
      <c r="L1701" s="1" t="s">
        <v>24</v>
      </c>
      <c r="M1701" s="3" t="s">
        <v>178</v>
      </c>
      <c r="N1701" s="3" t="s">
        <v>47339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1"/>
      <c r="AA1701" s="1" t="s">
        <v>16</v>
      </c>
      <c r="AB1701" s="3" t="s">
        <v>12</v>
      </c>
      <c r="AC1701" s="23" t="s">
        <v>37781</v>
      </c>
      <c r="AD1701" s="23" t="s">
        <v>39112</v>
      </c>
      <c r="AE1701" t="s">
        <v>35408</v>
      </c>
    </row>
    <row r="1702" spans="1:31" ht="14.25" customHeight="1">
      <c r="A1702" s="1">
        <v>1701</v>
      </c>
      <c r="B1702" s="9" t="s">
        <v>6</v>
      </c>
      <c r="C1702" s="1" t="s">
        <v>7164</v>
      </c>
      <c r="D1702" s="1" t="s">
        <v>494</v>
      </c>
      <c r="E1702" s="1" t="s">
        <v>7165</v>
      </c>
      <c r="F1702" s="1" t="s">
        <v>24343</v>
      </c>
      <c r="G1702" s="14" t="s">
        <v>7166</v>
      </c>
      <c r="H1702" s="1" t="s">
        <v>8</v>
      </c>
      <c r="I1702" s="1" t="s">
        <v>9</v>
      </c>
      <c r="J1702" s="1" t="s">
        <v>24</v>
      </c>
      <c r="K1702" s="3" t="s">
        <v>171</v>
      </c>
      <c r="L1702" s="1" t="s">
        <v>24</v>
      </c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1"/>
      <c r="AA1702" s="1" t="s">
        <v>16</v>
      </c>
      <c r="AB1702" s="3" t="s">
        <v>12</v>
      </c>
      <c r="AC1702" s="23" t="s">
        <v>37781</v>
      </c>
      <c r="AD1702" s="23" t="s">
        <v>39862</v>
      </c>
      <c r="AE1702" t="s">
        <v>35407</v>
      </c>
    </row>
    <row r="1703" spans="1:31" ht="14.25" customHeight="1">
      <c r="A1703" s="1">
        <v>1702</v>
      </c>
      <c r="B1703" s="1" t="s">
        <v>54</v>
      </c>
      <c r="C1703" s="1" t="s">
        <v>7171</v>
      </c>
      <c r="D1703" s="1" t="s">
        <v>361</v>
      </c>
      <c r="E1703" s="1" t="s">
        <v>40</v>
      </c>
      <c r="F1703" s="1" t="s">
        <v>34076</v>
      </c>
      <c r="G1703" s="14">
        <v>91909996466</v>
      </c>
      <c r="H1703" s="1" t="s">
        <v>8</v>
      </c>
      <c r="I1703" s="1" t="s">
        <v>9</v>
      </c>
      <c r="J1703" s="1" t="s">
        <v>24</v>
      </c>
      <c r="K1703" s="3" t="s">
        <v>117</v>
      </c>
      <c r="L1703" s="1" t="s">
        <v>24</v>
      </c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1"/>
      <c r="AA1703" s="1" t="s">
        <v>16</v>
      </c>
      <c r="AB1703" s="3" t="s">
        <v>12</v>
      </c>
      <c r="AC1703" s="23" t="s">
        <v>37781</v>
      </c>
      <c r="AD1703" s="23" t="s">
        <v>39863</v>
      </c>
      <c r="AE1703" t="s">
        <v>35407</v>
      </c>
    </row>
    <row r="1704" spans="1:31" ht="14.25" customHeight="1">
      <c r="A1704" s="1">
        <v>1703</v>
      </c>
      <c r="B1704" s="9" t="s">
        <v>6</v>
      </c>
      <c r="C1704" s="1" t="s">
        <v>7172</v>
      </c>
      <c r="D1704" s="1" t="s">
        <v>7173</v>
      </c>
      <c r="E1704" s="1" t="s">
        <v>40</v>
      </c>
      <c r="F1704" s="1" t="s">
        <v>7174</v>
      </c>
      <c r="G1704" s="14">
        <v>91944601464</v>
      </c>
      <c r="H1704" s="1" t="s">
        <v>8</v>
      </c>
      <c r="I1704" s="1" t="s">
        <v>41</v>
      </c>
      <c r="J1704" s="1" t="s">
        <v>24</v>
      </c>
      <c r="K1704" s="3" t="s">
        <v>27</v>
      </c>
      <c r="L1704" s="1" t="s">
        <v>24</v>
      </c>
      <c r="M1704" s="3" t="s">
        <v>47344</v>
      </c>
      <c r="N1704" s="3" t="s">
        <v>47339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1"/>
      <c r="AA1704" s="1" t="s">
        <v>16</v>
      </c>
      <c r="AB1704" s="3" t="s">
        <v>12</v>
      </c>
      <c r="AC1704" s="23" t="s">
        <v>37781</v>
      </c>
      <c r="AD1704" s="23" t="s">
        <v>39863</v>
      </c>
      <c r="AE1704" t="s">
        <v>35408</v>
      </c>
    </row>
    <row r="1705" spans="1:31" ht="14.25" customHeight="1">
      <c r="A1705" s="1">
        <v>1704</v>
      </c>
      <c r="B1705" s="1" t="s">
        <v>54</v>
      </c>
      <c r="C1705" s="1" t="s">
        <v>7235</v>
      </c>
      <c r="D1705" s="1" t="s">
        <v>7236</v>
      </c>
      <c r="E1705" s="1" t="s">
        <v>139</v>
      </c>
      <c r="F1705" s="1" t="s">
        <v>34084</v>
      </c>
      <c r="G1705" s="14">
        <v>91944669666</v>
      </c>
      <c r="H1705" s="1" t="s">
        <v>20</v>
      </c>
      <c r="I1705" s="1" t="s">
        <v>9</v>
      </c>
      <c r="J1705" s="1" t="s">
        <v>24</v>
      </c>
      <c r="K1705" s="3" t="s">
        <v>27</v>
      </c>
      <c r="L1705" s="1" t="s">
        <v>24</v>
      </c>
      <c r="M1705" s="3" t="s">
        <v>47344</v>
      </c>
      <c r="N1705" s="3" t="s">
        <v>47339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1"/>
      <c r="AA1705" s="1" t="s">
        <v>16</v>
      </c>
      <c r="AB1705" s="3" t="s">
        <v>12</v>
      </c>
      <c r="AC1705" s="23" t="s">
        <v>37781</v>
      </c>
      <c r="AD1705" s="23" t="s">
        <v>39864</v>
      </c>
      <c r="AE1705" t="s">
        <v>35405</v>
      </c>
    </row>
    <row r="1706" spans="1:31" ht="14.25" customHeight="1">
      <c r="A1706" s="1">
        <v>1705</v>
      </c>
      <c r="B1706" s="1" t="s">
        <v>54</v>
      </c>
      <c r="C1706" s="1" t="s">
        <v>7238</v>
      </c>
      <c r="D1706" s="1" t="s">
        <v>1248</v>
      </c>
      <c r="E1706" s="1" t="s">
        <v>102</v>
      </c>
      <c r="F1706" s="1" t="s">
        <v>24369</v>
      </c>
      <c r="G1706" s="14">
        <v>91969616066</v>
      </c>
      <c r="H1706" s="1" t="s">
        <v>8</v>
      </c>
      <c r="I1706" s="1" t="s">
        <v>41</v>
      </c>
      <c r="J1706" s="1" t="s">
        <v>24</v>
      </c>
      <c r="K1706" s="3" t="s">
        <v>42</v>
      </c>
      <c r="L1706" s="1" t="s">
        <v>24</v>
      </c>
      <c r="M1706" s="3" t="s">
        <v>27</v>
      </c>
      <c r="N1706" s="3" t="s">
        <v>47339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1"/>
      <c r="AA1706" s="1" t="s">
        <v>16</v>
      </c>
      <c r="AB1706" s="3" t="s">
        <v>12</v>
      </c>
      <c r="AC1706" s="23" t="s">
        <v>37781</v>
      </c>
      <c r="AD1706" s="23" t="s">
        <v>39865</v>
      </c>
      <c r="AE1706" t="s">
        <v>35402</v>
      </c>
    </row>
    <row r="1707" spans="1:31" ht="14.25" customHeight="1">
      <c r="A1707" s="1">
        <v>1706</v>
      </c>
      <c r="B1707" s="9" t="s">
        <v>6</v>
      </c>
      <c r="C1707" s="1" t="s">
        <v>7241</v>
      </c>
      <c r="D1707" s="1" t="s">
        <v>636</v>
      </c>
      <c r="E1707" s="1" t="s">
        <v>40</v>
      </c>
      <c r="F1707" s="1" t="s">
        <v>24372</v>
      </c>
      <c r="G1707" s="14">
        <v>919446409996</v>
      </c>
      <c r="H1707" s="1" t="s">
        <v>8</v>
      </c>
      <c r="I1707" s="1" t="s">
        <v>9</v>
      </c>
      <c r="J1707" s="1" t="s">
        <v>24</v>
      </c>
      <c r="K1707" s="3" t="s">
        <v>178</v>
      </c>
      <c r="L1707" s="1" t="s">
        <v>24</v>
      </c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1"/>
      <c r="AA1707" s="1" t="s">
        <v>16</v>
      </c>
      <c r="AB1707" s="3" t="s">
        <v>12</v>
      </c>
      <c r="AC1707" s="23" t="s">
        <v>37781</v>
      </c>
      <c r="AD1707" s="23" t="s">
        <v>39866</v>
      </c>
      <c r="AE1707" t="s">
        <v>35408</v>
      </c>
    </row>
    <row r="1708" spans="1:31" ht="14.25" customHeight="1">
      <c r="A1708" s="1">
        <v>1707</v>
      </c>
      <c r="B1708" s="1" t="s">
        <v>54</v>
      </c>
      <c r="C1708" s="1" t="s">
        <v>7245</v>
      </c>
      <c r="D1708" s="1" t="s">
        <v>965</v>
      </c>
      <c r="E1708" s="1" t="s">
        <v>1488</v>
      </c>
      <c r="F1708" s="1" t="s">
        <v>31864</v>
      </c>
      <c r="G1708" s="14">
        <v>919419904160</v>
      </c>
      <c r="H1708" s="1" t="s">
        <v>20</v>
      </c>
      <c r="I1708" s="1" t="s">
        <v>9</v>
      </c>
      <c r="J1708" s="1" t="s">
        <v>24</v>
      </c>
      <c r="K1708" s="3" t="s">
        <v>63</v>
      </c>
      <c r="L1708" s="1" t="s">
        <v>24</v>
      </c>
      <c r="M1708" s="3" t="s">
        <v>213</v>
      </c>
      <c r="N1708" s="3" t="s">
        <v>47339</v>
      </c>
      <c r="O1708" s="3" t="s">
        <v>17</v>
      </c>
      <c r="P1708" s="3" t="s">
        <v>24</v>
      </c>
      <c r="Q1708" s="3" t="s">
        <v>42</v>
      </c>
      <c r="R1708" s="3" t="s">
        <v>24</v>
      </c>
      <c r="S1708" s="3" t="s">
        <v>27</v>
      </c>
      <c r="T1708" s="3" t="s">
        <v>24</v>
      </c>
      <c r="U1708" s="3" t="s">
        <v>117</v>
      </c>
      <c r="V1708" s="3" t="s">
        <v>24</v>
      </c>
      <c r="W1708" s="3" t="s">
        <v>178</v>
      </c>
      <c r="X1708" s="3" t="s">
        <v>24</v>
      </c>
      <c r="Y1708" s="3" t="s">
        <v>171</v>
      </c>
      <c r="Z1708" s="1" t="s">
        <v>24</v>
      </c>
      <c r="AA1708" s="1" t="s">
        <v>16</v>
      </c>
      <c r="AB1708" s="3" t="s">
        <v>12</v>
      </c>
      <c r="AC1708" s="23" t="s">
        <v>37781</v>
      </c>
      <c r="AD1708" s="23" t="s">
        <v>39867</v>
      </c>
      <c r="AE1708" t="s">
        <v>35405</v>
      </c>
    </row>
    <row r="1709" spans="1:31" ht="14.25" customHeight="1">
      <c r="A1709" s="1">
        <v>1708</v>
      </c>
      <c r="B1709" s="1" t="s">
        <v>54</v>
      </c>
      <c r="C1709" s="1" t="s">
        <v>7254</v>
      </c>
      <c r="D1709" s="1" t="s">
        <v>35531</v>
      </c>
      <c r="E1709" s="1" t="s">
        <v>36642</v>
      </c>
      <c r="F1709" s="1" t="s">
        <v>24379</v>
      </c>
      <c r="G1709" s="14">
        <v>91994400644</v>
      </c>
      <c r="H1709" s="1" t="s">
        <v>20</v>
      </c>
      <c r="I1709" s="1" t="s">
        <v>9</v>
      </c>
      <c r="J1709" s="1" t="s">
        <v>24</v>
      </c>
      <c r="K1709" s="3" t="s">
        <v>17</v>
      </c>
      <c r="L1709" s="1" t="s">
        <v>24</v>
      </c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1"/>
      <c r="AA1709" s="1" t="s">
        <v>11</v>
      </c>
      <c r="AB1709" s="3" t="s">
        <v>538</v>
      </c>
      <c r="AC1709" s="23" t="s">
        <v>37781</v>
      </c>
      <c r="AD1709" s="23" t="s">
        <v>39868</v>
      </c>
      <c r="AE1709" t="s">
        <v>35405</v>
      </c>
    </row>
    <row r="1710" spans="1:31" ht="14.25" customHeight="1">
      <c r="A1710" s="1">
        <v>1709</v>
      </c>
      <c r="B1710" s="1" t="s">
        <v>54</v>
      </c>
      <c r="C1710" s="1" t="s">
        <v>7256</v>
      </c>
      <c r="D1710" s="1" t="s">
        <v>52</v>
      </c>
      <c r="E1710" s="1" t="s">
        <v>139</v>
      </c>
      <c r="F1710" s="1" t="s">
        <v>24381</v>
      </c>
      <c r="G1710" s="14">
        <v>919444096666</v>
      </c>
      <c r="H1710" s="1" t="s">
        <v>20</v>
      </c>
      <c r="I1710" s="1" t="s">
        <v>9</v>
      </c>
      <c r="J1710" s="1" t="s">
        <v>24</v>
      </c>
      <c r="K1710" s="3" t="s">
        <v>27</v>
      </c>
      <c r="L1710" s="1" t="s">
        <v>24</v>
      </c>
      <c r="M1710" s="3" t="s">
        <v>47344</v>
      </c>
      <c r="N1710" s="3" t="s">
        <v>47339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1"/>
      <c r="AA1710" s="1" t="s">
        <v>16</v>
      </c>
      <c r="AB1710" s="3" t="s">
        <v>12</v>
      </c>
      <c r="AC1710" s="23" t="s">
        <v>37781</v>
      </c>
      <c r="AD1710" s="23" t="s">
        <v>39869</v>
      </c>
      <c r="AE1710" t="s">
        <v>35405</v>
      </c>
    </row>
    <row r="1711" spans="1:31" ht="14.25" customHeight="1">
      <c r="A1711" s="1">
        <v>1710</v>
      </c>
      <c r="B1711" s="9" t="s">
        <v>6</v>
      </c>
      <c r="C1711" s="1" t="s">
        <v>7260</v>
      </c>
      <c r="D1711" s="1" t="s">
        <v>220</v>
      </c>
      <c r="E1711" s="1" t="s">
        <v>1019</v>
      </c>
      <c r="F1711" s="1" t="s">
        <v>24384</v>
      </c>
      <c r="G1711" s="14">
        <v>919909491991</v>
      </c>
      <c r="H1711" s="1" t="s">
        <v>132</v>
      </c>
      <c r="I1711" s="1" t="s">
        <v>9</v>
      </c>
      <c r="J1711" s="1" t="s">
        <v>24</v>
      </c>
      <c r="K1711" s="3" t="s">
        <v>42</v>
      </c>
      <c r="L1711" s="1" t="s">
        <v>24</v>
      </c>
      <c r="M1711" s="3" t="s">
        <v>27</v>
      </c>
      <c r="N1711" s="3" t="s">
        <v>47339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1"/>
      <c r="AA1711" s="1" t="s">
        <v>16</v>
      </c>
      <c r="AB1711" s="3" t="s">
        <v>12</v>
      </c>
      <c r="AC1711" s="23" t="s">
        <v>37781</v>
      </c>
      <c r="AD1711" s="23" t="s">
        <v>39870</v>
      </c>
      <c r="AE1711" t="s">
        <v>35408</v>
      </c>
    </row>
    <row r="1712" spans="1:31" ht="14.25" customHeight="1">
      <c r="A1712" s="1">
        <v>1711</v>
      </c>
      <c r="B1712" s="1" t="s">
        <v>54</v>
      </c>
      <c r="C1712" s="1" t="s">
        <v>7266</v>
      </c>
      <c r="D1712" s="1" t="s">
        <v>1518</v>
      </c>
      <c r="E1712" s="1" t="s">
        <v>78</v>
      </c>
      <c r="F1712" s="1" t="s">
        <v>24388</v>
      </c>
      <c r="G1712" s="14">
        <v>91949694199</v>
      </c>
      <c r="H1712" s="1" t="s">
        <v>20</v>
      </c>
      <c r="I1712" s="1" t="s">
        <v>9</v>
      </c>
      <c r="J1712" s="1" t="s">
        <v>24</v>
      </c>
      <c r="K1712" s="3" t="s">
        <v>63</v>
      </c>
      <c r="L1712" s="1" t="s">
        <v>24</v>
      </c>
      <c r="M1712" s="3" t="s">
        <v>213</v>
      </c>
      <c r="N1712" s="3" t="s">
        <v>47339</v>
      </c>
      <c r="O1712" s="3" t="s">
        <v>17</v>
      </c>
      <c r="P1712" s="3" t="s">
        <v>24</v>
      </c>
      <c r="Q1712" s="3" t="s">
        <v>42</v>
      </c>
      <c r="R1712" s="3" t="s">
        <v>24</v>
      </c>
      <c r="S1712" s="3" t="s">
        <v>27</v>
      </c>
      <c r="T1712" s="3" t="s">
        <v>24</v>
      </c>
      <c r="U1712" s="3" t="s">
        <v>117</v>
      </c>
      <c r="V1712" s="3" t="s">
        <v>24</v>
      </c>
      <c r="W1712" s="3" t="s">
        <v>178</v>
      </c>
      <c r="X1712" s="3" t="s">
        <v>24</v>
      </c>
      <c r="Y1712" s="3" t="s">
        <v>171</v>
      </c>
      <c r="Z1712" s="1" t="s">
        <v>24</v>
      </c>
      <c r="AA1712" s="1" t="s">
        <v>16</v>
      </c>
      <c r="AB1712" s="3" t="s">
        <v>12</v>
      </c>
      <c r="AC1712" s="23" t="s">
        <v>37781</v>
      </c>
      <c r="AD1712" s="23" t="s">
        <v>39871</v>
      </c>
      <c r="AE1712" t="s">
        <v>35405</v>
      </c>
    </row>
    <row r="1713" spans="1:31" ht="14.25" customHeight="1">
      <c r="A1713" s="1">
        <v>1712</v>
      </c>
      <c r="B1713" s="1" t="s">
        <v>54</v>
      </c>
      <c r="C1713" s="1" t="s">
        <v>7271</v>
      </c>
      <c r="D1713" s="1" t="s">
        <v>2467</v>
      </c>
      <c r="E1713" s="1" t="s">
        <v>217</v>
      </c>
      <c r="F1713" s="1" t="s">
        <v>7272</v>
      </c>
      <c r="G1713" s="14">
        <v>91999414614</v>
      </c>
      <c r="H1713" s="1" t="s">
        <v>20</v>
      </c>
      <c r="I1713" s="1" t="s">
        <v>9</v>
      </c>
      <c r="J1713" s="1" t="s">
        <v>24</v>
      </c>
      <c r="K1713" s="3" t="s">
        <v>17</v>
      </c>
      <c r="L1713" s="1" t="s">
        <v>24</v>
      </c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1"/>
      <c r="AA1713" s="1" t="s">
        <v>11</v>
      </c>
      <c r="AB1713" s="3" t="s">
        <v>13</v>
      </c>
      <c r="AC1713" s="23" t="s">
        <v>37781</v>
      </c>
      <c r="AD1713" s="23" t="s">
        <v>39872</v>
      </c>
      <c r="AE1713" t="s">
        <v>35402</v>
      </c>
    </row>
    <row r="1714" spans="1:31" ht="14.25" customHeight="1">
      <c r="A1714" s="1">
        <v>1713</v>
      </c>
      <c r="B1714" s="9" t="s">
        <v>6</v>
      </c>
      <c r="C1714" s="1" t="s">
        <v>7342</v>
      </c>
      <c r="D1714" s="1" t="s">
        <v>419</v>
      </c>
      <c r="E1714" s="1" t="s">
        <v>7343</v>
      </c>
      <c r="F1714" s="1" t="s">
        <v>24427</v>
      </c>
      <c r="G1714" s="14">
        <v>91944600994</v>
      </c>
      <c r="H1714" s="1" t="s">
        <v>8</v>
      </c>
      <c r="I1714" s="1" t="s">
        <v>9</v>
      </c>
      <c r="J1714" s="1" t="s">
        <v>24</v>
      </c>
      <c r="K1714" s="3" t="s">
        <v>27</v>
      </c>
      <c r="L1714" s="1" t="s">
        <v>24</v>
      </c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1"/>
      <c r="AA1714" s="1" t="s">
        <v>16</v>
      </c>
      <c r="AB1714" s="3" t="s">
        <v>12</v>
      </c>
      <c r="AC1714" s="23" t="s">
        <v>37781</v>
      </c>
      <c r="AD1714" s="23" t="s">
        <v>39873</v>
      </c>
      <c r="AE1714" t="s">
        <v>35402</v>
      </c>
    </row>
    <row r="1715" spans="1:31" ht="14.25" customHeight="1">
      <c r="A1715" s="1">
        <v>1714</v>
      </c>
      <c r="B1715" s="9" t="s">
        <v>6</v>
      </c>
      <c r="C1715" s="1" t="s">
        <v>7372</v>
      </c>
      <c r="D1715" s="1" t="s">
        <v>2464</v>
      </c>
      <c r="E1715" s="1" t="s">
        <v>7373</v>
      </c>
      <c r="F1715" s="1" t="s">
        <v>34095</v>
      </c>
      <c r="G1715" s="14">
        <v>919449199460</v>
      </c>
      <c r="H1715" s="1" t="s">
        <v>37</v>
      </c>
      <c r="I1715" s="1" t="s">
        <v>9</v>
      </c>
      <c r="J1715" s="1" t="s">
        <v>24</v>
      </c>
      <c r="K1715" s="3" t="s">
        <v>27</v>
      </c>
      <c r="L1715" s="1" t="s">
        <v>24</v>
      </c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1"/>
      <c r="AA1715" s="1" t="s">
        <v>16</v>
      </c>
      <c r="AB1715" s="3" t="s">
        <v>12</v>
      </c>
      <c r="AC1715" s="23" t="s">
        <v>37781</v>
      </c>
      <c r="AD1715" s="23" t="s">
        <v>39874</v>
      </c>
      <c r="AE1715" t="s">
        <v>35402</v>
      </c>
    </row>
    <row r="1716" spans="1:31" ht="14.25" customHeight="1">
      <c r="A1716" s="1">
        <v>1715</v>
      </c>
      <c r="B1716" s="9" t="s">
        <v>6</v>
      </c>
      <c r="C1716" s="1" t="s">
        <v>7396</v>
      </c>
      <c r="D1716" s="1" t="s">
        <v>7397</v>
      </c>
      <c r="E1716" s="1" t="s">
        <v>19</v>
      </c>
      <c r="F1716" s="1" t="s">
        <v>24456</v>
      </c>
      <c r="G1716" s="14">
        <v>9199646016</v>
      </c>
      <c r="H1716" s="1" t="s">
        <v>15</v>
      </c>
      <c r="I1716" s="1" t="s">
        <v>41</v>
      </c>
      <c r="J1716" s="1" t="s">
        <v>24</v>
      </c>
      <c r="K1716" s="3" t="s">
        <v>27</v>
      </c>
      <c r="L1716" s="1" t="s">
        <v>24</v>
      </c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1"/>
      <c r="AA1716" s="1" t="s">
        <v>16</v>
      </c>
      <c r="AB1716" s="3" t="s">
        <v>12</v>
      </c>
      <c r="AC1716" s="23" t="s">
        <v>37781</v>
      </c>
      <c r="AD1716" s="23" t="s">
        <v>39875</v>
      </c>
      <c r="AE1716" t="s">
        <v>35407</v>
      </c>
    </row>
    <row r="1717" spans="1:31" ht="14.25" customHeight="1">
      <c r="A1717" s="1">
        <v>1716</v>
      </c>
      <c r="B1717" s="1" t="s">
        <v>54</v>
      </c>
      <c r="C1717" s="1" t="s">
        <v>7407</v>
      </c>
      <c r="D1717" s="1" t="s">
        <v>526</v>
      </c>
      <c r="E1717" s="1" t="s">
        <v>2302</v>
      </c>
      <c r="F1717" s="1" t="s">
        <v>24464</v>
      </c>
      <c r="G1717" s="14">
        <v>919446944440</v>
      </c>
      <c r="H1717" s="1" t="s">
        <v>20</v>
      </c>
      <c r="I1717" s="1" t="s">
        <v>62</v>
      </c>
      <c r="J1717" s="1" t="s">
        <v>24</v>
      </c>
      <c r="K1717" s="3" t="s">
        <v>42</v>
      </c>
      <c r="L1717" s="1" t="s">
        <v>24</v>
      </c>
      <c r="M1717" s="3" t="s">
        <v>27</v>
      </c>
      <c r="N1717" s="3" t="s">
        <v>47339</v>
      </c>
      <c r="O1717" s="3" t="s">
        <v>117</v>
      </c>
      <c r="P1717" s="3" t="s">
        <v>24</v>
      </c>
      <c r="Q1717" s="3"/>
      <c r="R1717" s="3"/>
      <c r="S1717" s="3"/>
      <c r="T1717" s="3"/>
      <c r="U1717" s="3"/>
      <c r="V1717" s="3"/>
      <c r="W1717" s="3"/>
      <c r="X1717" s="3"/>
      <c r="Y1717" s="3"/>
      <c r="Z1717" s="1"/>
      <c r="AA1717" s="1" t="s">
        <v>16</v>
      </c>
      <c r="AB1717" s="3" t="s">
        <v>12</v>
      </c>
      <c r="AC1717" s="23" t="s">
        <v>37781</v>
      </c>
      <c r="AD1717" s="23" t="s">
        <v>39876</v>
      </c>
      <c r="AE1717" t="s">
        <v>35402</v>
      </c>
    </row>
    <row r="1718" spans="1:31" ht="14.25" customHeight="1">
      <c r="A1718" s="1">
        <v>1717</v>
      </c>
      <c r="B1718" s="9" t="s">
        <v>6</v>
      </c>
      <c r="C1718" s="1" t="s">
        <v>7408</v>
      </c>
      <c r="D1718" s="1" t="s">
        <v>446</v>
      </c>
      <c r="E1718" s="1" t="s">
        <v>36643</v>
      </c>
      <c r="F1718" s="1" t="s">
        <v>24465</v>
      </c>
      <c r="G1718" s="14">
        <v>9194044946</v>
      </c>
      <c r="H1718" s="1" t="s">
        <v>15</v>
      </c>
      <c r="I1718" s="1" t="s">
        <v>9</v>
      </c>
      <c r="J1718" s="1" t="s">
        <v>24</v>
      </c>
      <c r="K1718" s="3" t="s">
        <v>27</v>
      </c>
      <c r="L1718" s="1" t="s">
        <v>24</v>
      </c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1"/>
      <c r="AA1718" s="1" t="s">
        <v>16</v>
      </c>
      <c r="AB1718" s="3" t="s">
        <v>12</v>
      </c>
      <c r="AC1718" s="23" t="s">
        <v>37781</v>
      </c>
      <c r="AD1718" s="23" t="s">
        <v>39877</v>
      </c>
      <c r="AE1718" t="s">
        <v>35407</v>
      </c>
    </row>
    <row r="1719" spans="1:31" ht="14.25" customHeight="1">
      <c r="A1719" s="1">
        <v>1718</v>
      </c>
      <c r="B1719" s="9" t="s">
        <v>6</v>
      </c>
      <c r="C1719" s="1" t="s">
        <v>7414</v>
      </c>
      <c r="D1719" s="1" t="s">
        <v>1305</v>
      </c>
      <c r="E1719" s="1" t="s">
        <v>7415</v>
      </c>
      <c r="F1719" s="1" t="s">
        <v>24469</v>
      </c>
      <c r="G1719" s="14">
        <v>91949461196</v>
      </c>
      <c r="H1719" s="1" t="s">
        <v>15</v>
      </c>
      <c r="I1719" s="1" t="s">
        <v>9</v>
      </c>
      <c r="J1719" s="1" t="s">
        <v>24</v>
      </c>
      <c r="K1719" s="3" t="s">
        <v>17</v>
      </c>
      <c r="L1719" s="1" t="s">
        <v>24</v>
      </c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1"/>
      <c r="AA1719" s="1" t="s">
        <v>11</v>
      </c>
      <c r="AB1719" s="3" t="s">
        <v>321</v>
      </c>
      <c r="AC1719" s="23" t="s">
        <v>37781</v>
      </c>
      <c r="AD1719" s="23" t="s">
        <v>39878</v>
      </c>
      <c r="AE1719" t="s">
        <v>35402</v>
      </c>
    </row>
    <row r="1720" spans="1:31" ht="14.25" customHeight="1">
      <c r="A1720" s="1">
        <v>1719</v>
      </c>
      <c r="B1720" s="9" t="s">
        <v>6</v>
      </c>
      <c r="C1720" s="1" t="s">
        <v>7433</v>
      </c>
      <c r="D1720" s="1" t="s">
        <v>7434</v>
      </c>
      <c r="E1720" s="1" t="s">
        <v>7435</v>
      </c>
      <c r="F1720" s="1" t="s">
        <v>24482</v>
      </c>
      <c r="G1720" s="14">
        <v>91994464004</v>
      </c>
      <c r="H1720" s="1" t="s">
        <v>20</v>
      </c>
      <c r="I1720" s="1" t="s">
        <v>9</v>
      </c>
      <c r="J1720" s="1" t="s">
        <v>24</v>
      </c>
      <c r="K1720" s="3" t="s">
        <v>27</v>
      </c>
      <c r="L1720" s="1" t="s">
        <v>24</v>
      </c>
      <c r="M1720" s="3" t="s">
        <v>178</v>
      </c>
      <c r="N1720" s="3" t="s">
        <v>47339</v>
      </c>
      <c r="O1720" s="3" t="s">
        <v>171</v>
      </c>
      <c r="P1720" s="3" t="s">
        <v>24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1"/>
      <c r="AA1720" s="1" t="s">
        <v>16</v>
      </c>
      <c r="AB1720" s="3" t="s">
        <v>12</v>
      </c>
      <c r="AC1720" s="23" t="s">
        <v>37781</v>
      </c>
      <c r="AD1720" s="23" t="s">
        <v>39879</v>
      </c>
      <c r="AE1720" t="s">
        <v>35402</v>
      </c>
    </row>
    <row r="1721" spans="1:31" ht="14.25" customHeight="1">
      <c r="A1721" s="1">
        <v>1720</v>
      </c>
      <c r="B1721" s="1" t="s">
        <v>54</v>
      </c>
      <c r="C1721" s="1" t="s">
        <v>7479</v>
      </c>
      <c r="D1721" s="1" t="s">
        <v>35532</v>
      </c>
      <c r="E1721" s="1" t="s">
        <v>13266</v>
      </c>
      <c r="F1721" s="1" t="s">
        <v>24507</v>
      </c>
      <c r="G1721" s="14">
        <v>9194404496</v>
      </c>
      <c r="H1721" s="1" t="s">
        <v>8</v>
      </c>
      <c r="I1721" s="1" t="s">
        <v>9</v>
      </c>
      <c r="J1721" s="1" t="s">
        <v>24</v>
      </c>
      <c r="K1721" s="3" t="s">
        <v>178</v>
      </c>
      <c r="L1721" s="1" t="s">
        <v>24</v>
      </c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1"/>
      <c r="AA1721" s="1" t="s">
        <v>16</v>
      </c>
      <c r="AB1721" s="3" t="s">
        <v>12</v>
      </c>
      <c r="AC1721" s="23" t="s">
        <v>37781</v>
      </c>
      <c r="AD1721" s="23" t="s">
        <v>39880</v>
      </c>
      <c r="AE1721" t="s">
        <v>35405</v>
      </c>
    </row>
    <row r="1722" spans="1:31" ht="14.25" customHeight="1">
      <c r="A1722" s="1">
        <v>1721</v>
      </c>
      <c r="B1722" s="9" t="s">
        <v>6</v>
      </c>
      <c r="C1722" s="1" t="s">
        <v>7498</v>
      </c>
      <c r="D1722" s="1" t="s">
        <v>723</v>
      </c>
      <c r="E1722" s="1" t="s">
        <v>36644</v>
      </c>
      <c r="F1722" s="1" t="s">
        <v>24516</v>
      </c>
      <c r="G1722" s="14">
        <v>91944696664</v>
      </c>
      <c r="H1722" s="1" t="s">
        <v>8</v>
      </c>
      <c r="I1722" s="1" t="s">
        <v>9</v>
      </c>
      <c r="J1722" s="1" t="s">
        <v>24</v>
      </c>
      <c r="K1722" s="3" t="s">
        <v>171</v>
      </c>
      <c r="L1722" s="1" t="s">
        <v>24</v>
      </c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1"/>
      <c r="AA1722" s="1" t="s">
        <v>16</v>
      </c>
      <c r="AB1722" s="3" t="s">
        <v>12</v>
      </c>
      <c r="AC1722" s="23" t="s">
        <v>37781</v>
      </c>
      <c r="AD1722" s="23" t="s">
        <v>39881</v>
      </c>
      <c r="AE1722" t="s">
        <v>35408</v>
      </c>
    </row>
    <row r="1723" spans="1:31" ht="14.25" customHeight="1">
      <c r="A1723" s="1">
        <v>1722</v>
      </c>
      <c r="B1723" s="1" t="s">
        <v>54</v>
      </c>
      <c r="C1723" s="1" t="s">
        <v>7516</v>
      </c>
      <c r="D1723" s="1" t="s">
        <v>4823</v>
      </c>
      <c r="E1723" s="1" t="s">
        <v>40</v>
      </c>
      <c r="F1723" s="1" t="s">
        <v>7517</v>
      </c>
      <c r="G1723" s="14">
        <v>91949114490</v>
      </c>
      <c r="H1723" s="1" t="s">
        <v>15</v>
      </c>
      <c r="I1723" s="1" t="s">
        <v>9</v>
      </c>
      <c r="J1723" s="1" t="s">
        <v>24</v>
      </c>
      <c r="K1723" s="3" t="s">
        <v>42</v>
      </c>
      <c r="L1723" s="1" t="s">
        <v>24</v>
      </c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1"/>
      <c r="AA1723" s="1" t="s">
        <v>16</v>
      </c>
      <c r="AB1723" s="3" t="s">
        <v>12</v>
      </c>
      <c r="AC1723" s="23" t="s">
        <v>37781</v>
      </c>
      <c r="AD1723" s="23" t="s">
        <v>39882</v>
      </c>
      <c r="AE1723" t="s">
        <v>35408</v>
      </c>
    </row>
    <row r="1724" spans="1:31" ht="14.25" customHeight="1">
      <c r="A1724" s="1">
        <v>1723</v>
      </c>
      <c r="B1724" s="9" t="s">
        <v>6</v>
      </c>
      <c r="C1724" s="1" t="s">
        <v>7581</v>
      </c>
      <c r="D1724" s="1" t="s">
        <v>336</v>
      </c>
      <c r="E1724" s="1" t="s">
        <v>746</v>
      </c>
      <c r="F1724" s="1" t="s">
        <v>34112</v>
      </c>
      <c r="G1724" s="14">
        <v>914140900060</v>
      </c>
      <c r="H1724" s="1" t="s">
        <v>8</v>
      </c>
      <c r="I1724" s="1" t="s">
        <v>9</v>
      </c>
      <c r="J1724" s="1" t="s">
        <v>24</v>
      </c>
      <c r="K1724" s="3" t="s">
        <v>17</v>
      </c>
      <c r="L1724" s="1" t="s">
        <v>24</v>
      </c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1"/>
      <c r="AA1724" s="1" t="s">
        <v>11</v>
      </c>
      <c r="AB1724" s="3" t="s">
        <v>321</v>
      </c>
      <c r="AC1724" s="23" t="s">
        <v>37781</v>
      </c>
      <c r="AD1724" s="23" t="s">
        <v>39883</v>
      </c>
      <c r="AE1724" t="s">
        <v>35402</v>
      </c>
    </row>
    <row r="1725" spans="1:31" ht="14.25" customHeight="1">
      <c r="A1725" s="1">
        <v>1724</v>
      </c>
      <c r="B1725" s="9" t="s">
        <v>6</v>
      </c>
      <c r="C1725" s="1" t="s">
        <v>7598</v>
      </c>
      <c r="D1725" s="1" t="s">
        <v>359</v>
      </c>
      <c r="E1725" s="1" t="s">
        <v>152</v>
      </c>
      <c r="F1725" s="1" t="s">
        <v>20918</v>
      </c>
      <c r="G1725" s="14">
        <v>919494444414</v>
      </c>
      <c r="H1725" s="1" t="s">
        <v>37</v>
      </c>
      <c r="I1725" s="1" t="s">
        <v>9</v>
      </c>
      <c r="J1725" s="1" t="s">
        <v>24</v>
      </c>
      <c r="K1725" s="3" t="s">
        <v>42</v>
      </c>
      <c r="L1725" s="1" t="s">
        <v>24</v>
      </c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1"/>
      <c r="AA1725" s="1" t="s">
        <v>16</v>
      </c>
      <c r="AB1725" s="3" t="s">
        <v>12</v>
      </c>
      <c r="AC1725" s="23" t="s">
        <v>37781</v>
      </c>
      <c r="AD1725" s="23" t="s">
        <v>39884</v>
      </c>
      <c r="AE1725" t="s">
        <v>35402</v>
      </c>
    </row>
    <row r="1726" spans="1:31" ht="14.25" customHeight="1">
      <c r="A1726" s="1">
        <v>1725</v>
      </c>
      <c r="B1726" s="1" t="s">
        <v>54</v>
      </c>
      <c r="C1726" s="1" t="s">
        <v>7610</v>
      </c>
      <c r="D1726" s="1" t="s">
        <v>7611</v>
      </c>
      <c r="E1726" s="1" t="s">
        <v>746</v>
      </c>
      <c r="F1726" s="1" t="s">
        <v>24562</v>
      </c>
      <c r="G1726" s="14">
        <v>914000046149</v>
      </c>
      <c r="H1726" s="1" t="s">
        <v>15</v>
      </c>
      <c r="I1726" s="1" t="s">
        <v>9</v>
      </c>
      <c r="J1726" s="1" t="s">
        <v>24</v>
      </c>
      <c r="K1726" s="3" t="s">
        <v>17</v>
      </c>
      <c r="L1726" s="1" t="s">
        <v>24</v>
      </c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1"/>
      <c r="AA1726" s="1" t="s">
        <v>11</v>
      </c>
      <c r="AB1726" s="3" t="s">
        <v>586</v>
      </c>
      <c r="AC1726" s="23" t="s">
        <v>37781</v>
      </c>
      <c r="AD1726" s="23" t="s">
        <v>39885</v>
      </c>
      <c r="AE1726" t="s">
        <v>35405</v>
      </c>
    </row>
    <row r="1727" spans="1:31" ht="14.25" customHeight="1">
      <c r="A1727" s="1">
        <v>1726</v>
      </c>
      <c r="B1727" s="9" t="s">
        <v>6</v>
      </c>
      <c r="C1727" s="1" t="s">
        <v>7612</v>
      </c>
      <c r="D1727" s="1" t="s">
        <v>6597</v>
      </c>
      <c r="E1727" s="1" t="s">
        <v>40</v>
      </c>
      <c r="F1727" s="1" t="s">
        <v>7613</v>
      </c>
      <c r="G1727" s="14">
        <v>91949404441</v>
      </c>
      <c r="H1727" s="1" t="s">
        <v>15</v>
      </c>
      <c r="I1727" s="1" t="s">
        <v>9</v>
      </c>
      <c r="J1727" s="1" t="s">
        <v>24</v>
      </c>
      <c r="K1727" s="3" t="s">
        <v>178</v>
      </c>
      <c r="L1727" s="1" t="s">
        <v>24</v>
      </c>
      <c r="M1727" s="3" t="s">
        <v>171</v>
      </c>
      <c r="N1727" s="3" t="s">
        <v>47339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1"/>
      <c r="AA1727" s="1" t="s">
        <v>16</v>
      </c>
      <c r="AB1727" s="3" t="s">
        <v>12</v>
      </c>
      <c r="AC1727" s="23" t="s">
        <v>37781</v>
      </c>
      <c r="AD1727" s="23" t="s">
        <v>39886</v>
      </c>
      <c r="AE1727" t="s">
        <v>35405</v>
      </c>
    </row>
    <row r="1728" spans="1:31" ht="14.25" customHeight="1">
      <c r="A1728" s="1">
        <v>1727</v>
      </c>
      <c r="B1728" s="9" t="s">
        <v>6</v>
      </c>
      <c r="C1728" s="1" t="s">
        <v>7643</v>
      </c>
      <c r="D1728" s="1" t="s">
        <v>463</v>
      </c>
      <c r="E1728" s="1" t="s">
        <v>558</v>
      </c>
      <c r="F1728" s="1" t="s">
        <v>31905</v>
      </c>
      <c r="G1728" s="14">
        <v>9199444400</v>
      </c>
      <c r="H1728" s="1" t="s">
        <v>8</v>
      </c>
      <c r="I1728" s="1" t="s">
        <v>62</v>
      </c>
      <c r="J1728" s="1" t="s">
        <v>24</v>
      </c>
      <c r="K1728" s="3" t="s">
        <v>17</v>
      </c>
      <c r="L1728" s="1" t="s">
        <v>24</v>
      </c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1"/>
      <c r="AA1728" s="1" t="s">
        <v>11</v>
      </c>
      <c r="AB1728" s="3" t="s">
        <v>13</v>
      </c>
      <c r="AC1728" s="23" t="s">
        <v>37781</v>
      </c>
      <c r="AD1728" s="23" t="s">
        <v>39887</v>
      </c>
      <c r="AE1728" t="s">
        <v>35407</v>
      </c>
    </row>
    <row r="1729" spans="1:31" ht="14.25" customHeight="1">
      <c r="A1729" s="1">
        <v>1728</v>
      </c>
      <c r="B1729" s="1" t="s">
        <v>54</v>
      </c>
      <c r="C1729" s="1" t="s">
        <v>7644</v>
      </c>
      <c r="D1729" s="1" t="s">
        <v>7645</v>
      </c>
      <c r="E1729" s="1" t="s">
        <v>410</v>
      </c>
      <c r="F1729" s="1" t="s">
        <v>31906</v>
      </c>
      <c r="G1729" s="14">
        <v>91909901094</v>
      </c>
      <c r="H1729" s="1" t="s">
        <v>15</v>
      </c>
      <c r="I1729" s="1" t="s">
        <v>41</v>
      </c>
      <c r="J1729" s="1" t="s">
        <v>24</v>
      </c>
      <c r="K1729" s="3" t="s">
        <v>42</v>
      </c>
      <c r="L1729" s="1" t="s">
        <v>24</v>
      </c>
      <c r="M1729" s="3" t="s">
        <v>27</v>
      </c>
      <c r="N1729" s="3" t="s">
        <v>47339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1"/>
      <c r="AA1729" s="1" t="s">
        <v>16</v>
      </c>
      <c r="AB1729" s="3" t="s">
        <v>12</v>
      </c>
      <c r="AC1729" s="23" t="s">
        <v>37781</v>
      </c>
      <c r="AD1729" s="23" t="s">
        <v>39888</v>
      </c>
      <c r="AE1729" t="s">
        <v>35402</v>
      </c>
    </row>
    <row r="1730" spans="1:31" ht="14.25" customHeight="1">
      <c r="A1730" s="1">
        <v>1729</v>
      </c>
      <c r="B1730" s="9" t="s">
        <v>6</v>
      </c>
      <c r="C1730" s="1" t="s">
        <v>7655</v>
      </c>
      <c r="D1730" s="1" t="s">
        <v>7656</v>
      </c>
      <c r="E1730" s="1" t="s">
        <v>87</v>
      </c>
      <c r="F1730" s="1" t="s">
        <v>7657</v>
      </c>
      <c r="G1730" s="14">
        <v>91696444446</v>
      </c>
      <c r="H1730" s="1" t="s">
        <v>8</v>
      </c>
      <c r="I1730" s="1" t="s">
        <v>9</v>
      </c>
      <c r="J1730" s="1" t="s">
        <v>24</v>
      </c>
      <c r="K1730" s="3" t="s">
        <v>17</v>
      </c>
      <c r="L1730" s="1" t="s">
        <v>24</v>
      </c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1"/>
      <c r="AA1730" s="1" t="s">
        <v>11</v>
      </c>
      <c r="AB1730" s="3" t="s">
        <v>990</v>
      </c>
      <c r="AC1730" s="23" t="s">
        <v>37781</v>
      </c>
      <c r="AD1730" s="23" t="s">
        <v>39889</v>
      </c>
      <c r="AE1730" t="s">
        <v>35405</v>
      </c>
    </row>
    <row r="1731" spans="1:31" ht="14.25" customHeight="1">
      <c r="A1731" s="1">
        <v>1730</v>
      </c>
      <c r="B1731" s="1" t="s">
        <v>54</v>
      </c>
      <c r="C1731" s="1" t="s">
        <v>7660</v>
      </c>
      <c r="D1731" s="1" t="s">
        <v>386</v>
      </c>
      <c r="E1731" s="1" t="s">
        <v>255</v>
      </c>
      <c r="F1731" s="1" t="s">
        <v>24572</v>
      </c>
      <c r="G1731" s="14">
        <v>91949640916</v>
      </c>
      <c r="H1731" s="1" t="s">
        <v>15</v>
      </c>
      <c r="I1731" s="1" t="s">
        <v>9</v>
      </c>
      <c r="J1731" s="1" t="s">
        <v>24</v>
      </c>
      <c r="K1731" s="3" t="s">
        <v>171</v>
      </c>
      <c r="L1731" s="1" t="s">
        <v>24</v>
      </c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1"/>
      <c r="AA1731" s="1" t="s">
        <v>16</v>
      </c>
      <c r="AB1731" s="3" t="s">
        <v>12</v>
      </c>
      <c r="AC1731" s="23" t="s">
        <v>37781</v>
      </c>
      <c r="AD1731" s="23" t="s">
        <v>39890</v>
      </c>
      <c r="AE1731" t="s">
        <v>35408</v>
      </c>
    </row>
    <row r="1732" spans="1:31" ht="14.25" customHeight="1">
      <c r="A1732" s="1">
        <v>1731</v>
      </c>
      <c r="B1732" s="9" t="s">
        <v>6</v>
      </c>
      <c r="C1732" s="1" t="s">
        <v>7665</v>
      </c>
      <c r="D1732" s="1" t="s">
        <v>7666</v>
      </c>
      <c r="E1732" s="1" t="s">
        <v>7667</v>
      </c>
      <c r="F1732" s="1" t="s">
        <v>24575</v>
      </c>
      <c r="G1732" s="14">
        <v>9196446499</v>
      </c>
      <c r="H1732" s="1" t="s">
        <v>8</v>
      </c>
      <c r="I1732" s="1" t="s">
        <v>9</v>
      </c>
      <c r="J1732" s="1" t="s">
        <v>24</v>
      </c>
      <c r="K1732" s="3" t="s">
        <v>171</v>
      </c>
      <c r="L1732" s="1" t="s">
        <v>24</v>
      </c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1"/>
      <c r="AA1732" s="1" t="s">
        <v>16</v>
      </c>
      <c r="AB1732" s="3" t="s">
        <v>12</v>
      </c>
      <c r="AC1732" s="23" t="s">
        <v>37781</v>
      </c>
      <c r="AD1732" s="23" t="s">
        <v>39891</v>
      </c>
      <c r="AE1732" t="s">
        <v>35405</v>
      </c>
    </row>
    <row r="1733" spans="1:31" ht="14.25" customHeight="1">
      <c r="A1733" s="1">
        <v>1732</v>
      </c>
      <c r="B1733" s="1" t="s">
        <v>54</v>
      </c>
      <c r="C1733" s="1" t="s">
        <v>7678</v>
      </c>
      <c r="D1733" s="1" t="s">
        <v>1008</v>
      </c>
      <c r="E1733" s="1" t="s">
        <v>6000</v>
      </c>
      <c r="F1733" s="1" t="s">
        <v>24581</v>
      </c>
      <c r="G1733" s="14">
        <v>91410999</v>
      </c>
      <c r="H1733" s="1" t="s">
        <v>8</v>
      </c>
      <c r="I1733" s="1" t="s">
        <v>9</v>
      </c>
      <c r="J1733" s="1" t="s">
        <v>24</v>
      </c>
      <c r="K1733" s="3" t="s">
        <v>171</v>
      </c>
      <c r="L1733" s="1" t="s">
        <v>24</v>
      </c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1"/>
      <c r="AA1733" s="1" t="s">
        <v>16</v>
      </c>
      <c r="AB1733" s="3" t="s">
        <v>12</v>
      </c>
      <c r="AC1733" s="23" t="s">
        <v>37781</v>
      </c>
      <c r="AD1733" s="23" t="s">
        <v>39892</v>
      </c>
      <c r="AE1733" t="s">
        <v>35407</v>
      </c>
    </row>
    <row r="1734" spans="1:31" ht="14.25" customHeight="1">
      <c r="A1734" s="1">
        <v>1733</v>
      </c>
      <c r="B1734" s="9" t="s">
        <v>6</v>
      </c>
      <c r="C1734" s="1" t="s">
        <v>7696</v>
      </c>
      <c r="D1734" s="1" t="s">
        <v>7697</v>
      </c>
      <c r="E1734" s="1" t="s">
        <v>1972</v>
      </c>
      <c r="F1734" s="1" t="s">
        <v>7699</v>
      </c>
      <c r="G1734" s="14" t="s">
        <v>7698</v>
      </c>
      <c r="H1734" s="1" t="s">
        <v>15</v>
      </c>
      <c r="I1734" s="1" t="s">
        <v>9</v>
      </c>
      <c r="J1734" s="1" t="s">
        <v>24</v>
      </c>
      <c r="K1734" s="3" t="s">
        <v>17</v>
      </c>
      <c r="L1734" s="1" t="s">
        <v>24</v>
      </c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1"/>
      <c r="AA1734" s="1" t="s">
        <v>11</v>
      </c>
      <c r="AB1734" s="3" t="s">
        <v>586</v>
      </c>
      <c r="AC1734" s="23" t="s">
        <v>37781</v>
      </c>
      <c r="AD1734" s="23" t="s">
        <v>39893</v>
      </c>
      <c r="AE1734" t="s">
        <v>35405</v>
      </c>
    </row>
    <row r="1735" spans="1:31" ht="14.25" customHeight="1">
      <c r="A1735" s="1">
        <v>1734</v>
      </c>
      <c r="B1735" s="1" t="s">
        <v>54</v>
      </c>
      <c r="C1735" s="1" t="s">
        <v>7701</v>
      </c>
      <c r="D1735" s="1" t="s">
        <v>1209</v>
      </c>
      <c r="E1735" s="1" t="s">
        <v>2403</v>
      </c>
      <c r="F1735" s="1" t="s">
        <v>24592</v>
      </c>
      <c r="G1735" s="14">
        <v>919446044091</v>
      </c>
      <c r="H1735" s="1" t="s">
        <v>20</v>
      </c>
      <c r="I1735" s="1" t="s">
        <v>41</v>
      </c>
      <c r="J1735" s="1" t="s">
        <v>24</v>
      </c>
      <c r="K1735" s="3" t="s">
        <v>63</v>
      </c>
      <c r="L1735" s="1" t="s">
        <v>24</v>
      </c>
      <c r="M1735" s="3" t="s">
        <v>213</v>
      </c>
      <c r="N1735" s="3" t="s">
        <v>47339</v>
      </c>
      <c r="O1735" s="3" t="s">
        <v>17</v>
      </c>
      <c r="P1735" s="3" t="s">
        <v>24</v>
      </c>
      <c r="Q1735" s="3" t="s">
        <v>42</v>
      </c>
      <c r="R1735" s="3" t="s">
        <v>24</v>
      </c>
      <c r="S1735" s="3" t="s">
        <v>27</v>
      </c>
      <c r="T1735" s="3" t="s">
        <v>24</v>
      </c>
      <c r="U1735" s="3" t="s">
        <v>117</v>
      </c>
      <c r="V1735" s="3" t="s">
        <v>24</v>
      </c>
      <c r="W1735" s="3" t="s">
        <v>178</v>
      </c>
      <c r="X1735" s="3" t="s">
        <v>24</v>
      </c>
      <c r="Y1735" s="3" t="s">
        <v>171</v>
      </c>
      <c r="Z1735" s="1" t="s">
        <v>24</v>
      </c>
      <c r="AA1735" s="1" t="s">
        <v>16</v>
      </c>
      <c r="AB1735" s="3" t="s">
        <v>12</v>
      </c>
      <c r="AC1735" s="23" t="s">
        <v>37781</v>
      </c>
      <c r="AD1735" s="23" t="s">
        <v>39894</v>
      </c>
      <c r="AE1735" t="s">
        <v>35407</v>
      </c>
    </row>
    <row r="1736" spans="1:31" ht="14.25" customHeight="1">
      <c r="A1736" s="1">
        <v>1735</v>
      </c>
      <c r="B1736" s="1" t="s">
        <v>54</v>
      </c>
      <c r="C1736" s="1" t="s">
        <v>7717</v>
      </c>
      <c r="D1736" s="1" t="s">
        <v>230</v>
      </c>
      <c r="E1736" s="1" t="s">
        <v>7718</v>
      </c>
      <c r="F1736" s="1" t="s">
        <v>24601</v>
      </c>
      <c r="G1736" s="14">
        <v>91944691019</v>
      </c>
      <c r="H1736" s="1" t="s">
        <v>15</v>
      </c>
      <c r="I1736" s="1" t="s">
        <v>62</v>
      </c>
      <c r="J1736" s="1" t="s">
        <v>24</v>
      </c>
      <c r="K1736" s="3" t="s">
        <v>42</v>
      </c>
      <c r="L1736" s="1" t="s">
        <v>24</v>
      </c>
      <c r="M1736" s="3" t="s">
        <v>27</v>
      </c>
      <c r="N1736" s="3" t="s">
        <v>47339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1"/>
      <c r="AA1736" s="1" t="s">
        <v>16</v>
      </c>
      <c r="AB1736" s="3" t="s">
        <v>12</v>
      </c>
      <c r="AC1736" s="23" t="s">
        <v>37781</v>
      </c>
      <c r="AD1736" s="23" t="s">
        <v>39895</v>
      </c>
      <c r="AE1736" t="s">
        <v>35407</v>
      </c>
    </row>
    <row r="1737" spans="1:31" ht="14.25" customHeight="1">
      <c r="A1737" s="1">
        <v>1736</v>
      </c>
      <c r="B1737" s="1" t="s">
        <v>54</v>
      </c>
      <c r="C1737" s="1" t="s">
        <v>7726</v>
      </c>
      <c r="D1737" s="1" t="s">
        <v>105</v>
      </c>
      <c r="E1737" s="1" t="s">
        <v>506</v>
      </c>
      <c r="F1737" s="1" t="s">
        <v>31911</v>
      </c>
      <c r="G1737" s="14">
        <v>9196461040</v>
      </c>
      <c r="H1737" s="1" t="s">
        <v>20</v>
      </c>
      <c r="I1737" s="1" t="s">
        <v>9</v>
      </c>
      <c r="J1737" s="1" t="s">
        <v>24</v>
      </c>
      <c r="K1737" s="3" t="s">
        <v>42</v>
      </c>
      <c r="L1737" s="1" t="s">
        <v>24</v>
      </c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1"/>
      <c r="AA1737" s="1" t="s">
        <v>16</v>
      </c>
      <c r="AB1737" s="3" t="s">
        <v>12</v>
      </c>
      <c r="AC1737" s="23" t="s">
        <v>37781</v>
      </c>
      <c r="AD1737" s="23" t="s">
        <v>39896</v>
      </c>
      <c r="AE1737" t="s">
        <v>35405</v>
      </c>
    </row>
    <row r="1738" spans="1:31" ht="14.25" customHeight="1">
      <c r="A1738" s="1">
        <v>1737</v>
      </c>
      <c r="B1738" s="9" t="s">
        <v>6</v>
      </c>
      <c r="C1738" s="1" t="s">
        <v>7732</v>
      </c>
      <c r="D1738" s="1" t="s">
        <v>58</v>
      </c>
      <c r="E1738" s="1" t="s">
        <v>40</v>
      </c>
      <c r="F1738" s="1" t="s">
        <v>24606</v>
      </c>
      <c r="G1738" s="14">
        <v>919904160691</v>
      </c>
      <c r="H1738" s="1" t="s">
        <v>15</v>
      </c>
      <c r="I1738" s="1" t="s">
        <v>62</v>
      </c>
      <c r="J1738" s="1" t="s">
        <v>24</v>
      </c>
      <c r="K1738" s="3" t="s">
        <v>171</v>
      </c>
      <c r="L1738" s="1" t="s">
        <v>24</v>
      </c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1"/>
      <c r="AA1738" s="1" t="s">
        <v>16</v>
      </c>
      <c r="AB1738" s="3" t="s">
        <v>12</v>
      </c>
      <c r="AC1738" s="23" t="s">
        <v>37781</v>
      </c>
      <c r="AD1738" s="23" t="s">
        <v>39897</v>
      </c>
      <c r="AE1738" t="s">
        <v>35402</v>
      </c>
    </row>
    <row r="1739" spans="1:31" ht="14.25" customHeight="1">
      <c r="A1739" s="1">
        <v>1738</v>
      </c>
      <c r="B1739" s="9" t="s">
        <v>6</v>
      </c>
      <c r="C1739" s="1" t="s">
        <v>7745</v>
      </c>
      <c r="D1739" s="1" t="s">
        <v>460</v>
      </c>
      <c r="E1739" s="1" t="s">
        <v>7746</v>
      </c>
      <c r="F1739" s="1" t="s">
        <v>7747</v>
      </c>
      <c r="G1739" s="14">
        <v>914400014</v>
      </c>
      <c r="H1739" s="1" t="s">
        <v>15</v>
      </c>
      <c r="I1739" s="1" t="s">
        <v>62</v>
      </c>
      <c r="J1739" s="1" t="s">
        <v>24</v>
      </c>
      <c r="K1739" s="3" t="s">
        <v>27</v>
      </c>
      <c r="L1739" s="1" t="s">
        <v>24</v>
      </c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1"/>
      <c r="AA1739" s="1" t="s">
        <v>16</v>
      </c>
      <c r="AB1739" s="3" t="s">
        <v>12</v>
      </c>
      <c r="AC1739" s="23" t="s">
        <v>37781</v>
      </c>
      <c r="AD1739" s="23" t="s">
        <v>39898</v>
      </c>
      <c r="AE1739" t="s">
        <v>35402</v>
      </c>
    </row>
    <row r="1740" spans="1:31" ht="14.25" customHeight="1">
      <c r="A1740" s="1">
        <v>1739</v>
      </c>
      <c r="B1740" s="9" t="s">
        <v>6</v>
      </c>
      <c r="C1740" s="1" t="s">
        <v>7748</v>
      </c>
      <c r="D1740" s="1" t="s">
        <v>7749</v>
      </c>
      <c r="E1740" s="1" t="s">
        <v>7750</v>
      </c>
      <c r="F1740" s="1" t="s">
        <v>24613</v>
      </c>
      <c r="G1740" s="14">
        <v>91494000</v>
      </c>
      <c r="H1740" s="1" t="s">
        <v>15</v>
      </c>
      <c r="I1740" s="1" t="s">
        <v>9</v>
      </c>
      <c r="J1740" s="1" t="s">
        <v>24</v>
      </c>
      <c r="K1740" s="3" t="s">
        <v>17</v>
      </c>
      <c r="L1740" s="1" t="s">
        <v>24</v>
      </c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1"/>
      <c r="AA1740" s="1" t="s">
        <v>11</v>
      </c>
      <c r="AB1740" s="3" t="s">
        <v>586</v>
      </c>
      <c r="AC1740" s="23" t="s">
        <v>37781</v>
      </c>
      <c r="AD1740" s="23" t="s">
        <v>39899</v>
      </c>
      <c r="AE1740" t="s">
        <v>35408</v>
      </c>
    </row>
    <row r="1741" spans="1:31" ht="14.25" customHeight="1">
      <c r="A1741" s="1">
        <v>1740</v>
      </c>
      <c r="B1741" s="1" t="s">
        <v>54</v>
      </c>
      <c r="C1741" s="1" t="s">
        <v>7754</v>
      </c>
      <c r="D1741" s="1" t="s">
        <v>2046</v>
      </c>
      <c r="E1741" s="1" t="s">
        <v>1527</v>
      </c>
      <c r="F1741" s="1" t="s">
        <v>31916</v>
      </c>
      <c r="G1741" s="14">
        <v>919446900649</v>
      </c>
      <c r="H1741" s="1" t="s">
        <v>20</v>
      </c>
      <c r="I1741" s="1" t="s">
        <v>41</v>
      </c>
      <c r="J1741" s="1" t="s">
        <v>24</v>
      </c>
      <c r="K1741" s="3" t="s">
        <v>178</v>
      </c>
      <c r="L1741" s="1" t="s">
        <v>24</v>
      </c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1"/>
      <c r="AA1741" s="1" t="s">
        <v>16</v>
      </c>
      <c r="AB1741" s="3" t="s">
        <v>12</v>
      </c>
      <c r="AC1741" s="23" t="s">
        <v>37781</v>
      </c>
      <c r="AD1741" s="23" t="s">
        <v>39900</v>
      </c>
      <c r="AE1741" t="s">
        <v>35407</v>
      </c>
    </row>
    <row r="1742" spans="1:31" ht="14.25" customHeight="1">
      <c r="A1742" s="1">
        <v>1741</v>
      </c>
      <c r="B1742" s="1" t="s">
        <v>54</v>
      </c>
      <c r="C1742" s="1" t="s">
        <v>7756</v>
      </c>
      <c r="D1742" s="1" t="s">
        <v>7757</v>
      </c>
      <c r="E1742" s="1" t="s">
        <v>362</v>
      </c>
      <c r="F1742" s="1" t="s">
        <v>24615</v>
      </c>
      <c r="G1742" s="14">
        <v>9194499669</v>
      </c>
      <c r="H1742" s="1" t="s">
        <v>20</v>
      </c>
      <c r="I1742" s="1" t="s">
        <v>41</v>
      </c>
      <c r="J1742" s="1" t="s">
        <v>24</v>
      </c>
      <c r="K1742" s="3" t="s">
        <v>42</v>
      </c>
      <c r="L1742" s="1" t="s">
        <v>24</v>
      </c>
      <c r="M1742" s="3" t="s">
        <v>27</v>
      </c>
      <c r="N1742" s="3" t="s">
        <v>47339</v>
      </c>
      <c r="O1742" s="3" t="s">
        <v>117</v>
      </c>
      <c r="P1742" s="3" t="s">
        <v>24</v>
      </c>
      <c r="Q1742" s="3" t="s">
        <v>178</v>
      </c>
      <c r="R1742" s="3" t="s">
        <v>24</v>
      </c>
      <c r="S1742" s="3" t="s">
        <v>171</v>
      </c>
      <c r="T1742" s="3" t="s">
        <v>24</v>
      </c>
      <c r="U1742" s="3"/>
      <c r="V1742" s="3"/>
      <c r="W1742" s="3"/>
      <c r="X1742" s="3"/>
      <c r="Y1742" s="3"/>
      <c r="Z1742" s="1"/>
      <c r="AA1742" s="1" t="s">
        <v>16</v>
      </c>
      <c r="AB1742" s="3" t="s">
        <v>12</v>
      </c>
      <c r="AC1742" s="23" t="s">
        <v>37781</v>
      </c>
      <c r="AD1742" s="23" t="s">
        <v>39901</v>
      </c>
      <c r="AE1742" t="s">
        <v>35408</v>
      </c>
    </row>
    <row r="1743" spans="1:31" ht="14.25" customHeight="1">
      <c r="A1743" s="1">
        <v>1742</v>
      </c>
      <c r="B1743" s="1" t="s">
        <v>54</v>
      </c>
      <c r="C1743" s="1" t="s">
        <v>7807</v>
      </c>
      <c r="D1743" s="1" t="s">
        <v>3515</v>
      </c>
      <c r="E1743" s="1" t="s">
        <v>73</v>
      </c>
      <c r="F1743" s="1" t="s">
        <v>31922</v>
      </c>
      <c r="G1743" s="14">
        <v>91909999964</v>
      </c>
      <c r="H1743" s="1" t="s">
        <v>8</v>
      </c>
      <c r="I1743" s="1" t="s">
        <v>9</v>
      </c>
      <c r="J1743" s="1" t="s">
        <v>24</v>
      </c>
      <c r="K1743" s="3" t="s">
        <v>117</v>
      </c>
      <c r="L1743" s="1" t="s">
        <v>24</v>
      </c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1"/>
      <c r="AA1743" s="1" t="s">
        <v>16</v>
      </c>
      <c r="AB1743" s="3" t="s">
        <v>12</v>
      </c>
      <c r="AC1743" s="23" t="s">
        <v>37781</v>
      </c>
      <c r="AD1743" s="23" t="s">
        <v>39902</v>
      </c>
      <c r="AE1743" t="s">
        <v>35407</v>
      </c>
    </row>
    <row r="1744" spans="1:31" ht="14.25" customHeight="1">
      <c r="A1744" s="1">
        <v>1743</v>
      </c>
      <c r="B1744" s="9" t="s">
        <v>6</v>
      </c>
      <c r="C1744" s="1" t="s">
        <v>7808</v>
      </c>
      <c r="D1744" s="1" t="s">
        <v>6938</v>
      </c>
      <c r="E1744" s="1" t="s">
        <v>7809</v>
      </c>
      <c r="F1744" s="1" t="s">
        <v>24636</v>
      </c>
      <c r="G1744" s="14">
        <v>91944604041</v>
      </c>
      <c r="H1744" s="1" t="s">
        <v>20</v>
      </c>
      <c r="I1744" s="1" t="s">
        <v>9</v>
      </c>
      <c r="J1744" s="1" t="s">
        <v>24</v>
      </c>
      <c r="K1744" s="3" t="s">
        <v>178</v>
      </c>
      <c r="L1744" s="1" t="s">
        <v>24</v>
      </c>
      <c r="M1744" s="3" t="s">
        <v>171</v>
      </c>
      <c r="N1744" s="3" t="s">
        <v>47339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1"/>
      <c r="AA1744" s="1" t="s">
        <v>16</v>
      </c>
      <c r="AB1744" s="3" t="s">
        <v>12</v>
      </c>
      <c r="AC1744" s="23" t="s">
        <v>37781</v>
      </c>
      <c r="AD1744" s="23" t="s">
        <v>39903</v>
      </c>
      <c r="AE1744" t="s">
        <v>35402</v>
      </c>
    </row>
    <row r="1745" spans="1:31" ht="14.25" customHeight="1">
      <c r="A1745" s="1">
        <v>1744</v>
      </c>
      <c r="B1745" s="9" t="s">
        <v>6</v>
      </c>
      <c r="C1745" s="1" t="s">
        <v>7810</v>
      </c>
      <c r="D1745" s="1" t="s">
        <v>2140</v>
      </c>
      <c r="E1745" s="1" t="s">
        <v>78</v>
      </c>
      <c r="F1745" s="1" t="s">
        <v>31923</v>
      </c>
      <c r="G1745" s="14">
        <v>91944696464</v>
      </c>
      <c r="H1745" s="1" t="s">
        <v>15</v>
      </c>
      <c r="I1745" s="1" t="s">
        <v>9</v>
      </c>
      <c r="J1745" s="1" t="s">
        <v>24</v>
      </c>
      <c r="K1745" s="3" t="s">
        <v>17</v>
      </c>
      <c r="L1745" s="1" t="s">
        <v>24</v>
      </c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1"/>
      <c r="AA1745" s="1" t="s">
        <v>11</v>
      </c>
      <c r="AB1745" s="3" t="s">
        <v>321</v>
      </c>
      <c r="AC1745" s="23" t="s">
        <v>37781</v>
      </c>
      <c r="AD1745" s="23" t="s">
        <v>39904</v>
      </c>
      <c r="AE1745" t="s">
        <v>35408</v>
      </c>
    </row>
    <row r="1746" spans="1:31" ht="14.25" customHeight="1">
      <c r="A1746" s="1">
        <v>1745</v>
      </c>
      <c r="B1746" s="1" t="s">
        <v>54</v>
      </c>
      <c r="C1746" s="1" t="s">
        <v>7816</v>
      </c>
      <c r="D1746" s="1" t="s">
        <v>7817</v>
      </c>
      <c r="E1746" s="1" t="s">
        <v>40</v>
      </c>
      <c r="F1746" s="1" t="s">
        <v>24640</v>
      </c>
      <c r="G1746" s="14">
        <v>9169090094</v>
      </c>
      <c r="H1746" s="1" t="s">
        <v>20</v>
      </c>
      <c r="I1746" s="1" t="s">
        <v>41</v>
      </c>
      <c r="J1746" s="1" t="s">
        <v>24</v>
      </c>
      <c r="K1746" s="3" t="s">
        <v>117</v>
      </c>
      <c r="L1746" s="1" t="s">
        <v>24</v>
      </c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1"/>
      <c r="AA1746" s="1" t="s">
        <v>16</v>
      </c>
      <c r="AB1746" s="3" t="s">
        <v>12</v>
      </c>
      <c r="AC1746" s="23" t="s">
        <v>37781</v>
      </c>
      <c r="AD1746" s="23" t="s">
        <v>39905</v>
      </c>
      <c r="AE1746" t="s">
        <v>35408</v>
      </c>
    </row>
    <row r="1747" spans="1:31" ht="14.25" customHeight="1">
      <c r="A1747" s="1">
        <v>1746</v>
      </c>
      <c r="B1747" s="9" t="s">
        <v>6</v>
      </c>
      <c r="C1747" s="1" t="s">
        <v>7823</v>
      </c>
      <c r="D1747" s="1" t="s">
        <v>1636</v>
      </c>
      <c r="E1747" s="1" t="s">
        <v>7809</v>
      </c>
      <c r="F1747" s="1" t="s">
        <v>24645</v>
      </c>
      <c r="G1747" s="14">
        <v>919446094041</v>
      </c>
      <c r="H1747" s="1" t="s">
        <v>8</v>
      </c>
      <c r="I1747" s="1" t="s">
        <v>9</v>
      </c>
      <c r="J1747" s="1" t="s">
        <v>24</v>
      </c>
      <c r="K1747" s="3" t="s">
        <v>178</v>
      </c>
      <c r="L1747" s="1" t="s">
        <v>24</v>
      </c>
      <c r="M1747" s="3" t="s">
        <v>171</v>
      </c>
      <c r="N1747" s="3" t="s">
        <v>47339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1"/>
      <c r="AA1747" s="1" t="s">
        <v>16</v>
      </c>
      <c r="AB1747" s="3" t="s">
        <v>12</v>
      </c>
      <c r="AC1747" s="23" t="s">
        <v>37781</v>
      </c>
      <c r="AD1747" s="23" t="s">
        <v>39906</v>
      </c>
      <c r="AE1747" t="s">
        <v>35402</v>
      </c>
    </row>
    <row r="1748" spans="1:31" ht="14.25" customHeight="1">
      <c r="A1748" s="1">
        <v>1747</v>
      </c>
      <c r="B1748" s="9" t="s">
        <v>6</v>
      </c>
      <c r="C1748" s="1" t="s">
        <v>7824</v>
      </c>
      <c r="D1748" s="1" t="s">
        <v>4067</v>
      </c>
      <c r="E1748" s="1" t="s">
        <v>139</v>
      </c>
      <c r="F1748" s="1" t="s">
        <v>24646</v>
      </c>
      <c r="G1748" s="14">
        <v>9194949444</v>
      </c>
      <c r="H1748" s="1" t="s">
        <v>8</v>
      </c>
      <c r="I1748" s="1" t="s">
        <v>9</v>
      </c>
      <c r="J1748" s="1" t="s">
        <v>24</v>
      </c>
      <c r="K1748" s="3" t="s">
        <v>42</v>
      </c>
      <c r="L1748" s="1" t="s">
        <v>24</v>
      </c>
      <c r="M1748" s="3" t="s">
        <v>27</v>
      </c>
      <c r="N1748" s="3" t="s">
        <v>47339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1"/>
      <c r="AA1748" s="1" t="s">
        <v>16</v>
      </c>
      <c r="AB1748" s="3" t="s">
        <v>12</v>
      </c>
      <c r="AC1748" s="23" t="s">
        <v>37781</v>
      </c>
      <c r="AD1748" s="23" t="s">
        <v>39907</v>
      </c>
      <c r="AE1748" t="s">
        <v>35407</v>
      </c>
    </row>
    <row r="1749" spans="1:31" ht="14.25" customHeight="1">
      <c r="A1749" s="1">
        <v>1748</v>
      </c>
      <c r="B1749" s="1" t="s">
        <v>54</v>
      </c>
      <c r="C1749" s="1" t="s">
        <v>7861</v>
      </c>
      <c r="D1749" s="1" t="s">
        <v>683</v>
      </c>
      <c r="E1749" s="1" t="s">
        <v>139</v>
      </c>
      <c r="F1749" s="1" t="s">
        <v>24665</v>
      </c>
      <c r="G1749" s="14">
        <v>9194940944</v>
      </c>
      <c r="H1749" s="1" t="s">
        <v>20</v>
      </c>
      <c r="I1749" s="1" t="s">
        <v>9</v>
      </c>
      <c r="J1749" s="1" t="s">
        <v>24</v>
      </c>
      <c r="K1749" s="3" t="s">
        <v>27</v>
      </c>
      <c r="L1749" s="1" t="s">
        <v>24</v>
      </c>
      <c r="M1749" s="3" t="s">
        <v>47344</v>
      </c>
      <c r="N1749" s="3" t="s">
        <v>47339</v>
      </c>
      <c r="O1749" s="3" t="s">
        <v>47349</v>
      </c>
      <c r="P1749" s="3" t="s">
        <v>24</v>
      </c>
      <c r="Q1749" s="3" t="s">
        <v>171</v>
      </c>
      <c r="R1749" s="3" t="s">
        <v>24</v>
      </c>
      <c r="S1749" s="3"/>
      <c r="T1749" s="3"/>
      <c r="U1749" s="3"/>
      <c r="V1749" s="3"/>
      <c r="W1749" s="3"/>
      <c r="X1749" s="3"/>
      <c r="Y1749" s="3"/>
      <c r="Z1749" s="1"/>
      <c r="AA1749" s="1" t="s">
        <v>16</v>
      </c>
      <c r="AB1749" s="3" t="s">
        <v>12</v>
      </c>
      <c r="AC1749" s="23" t="s">
        <v>37781</v>
      </c>
      <c r="AD1749" s="23" t="s">
        <v>39908</v>
      </c>
      <c r="AE1749" t="s">
        <v>35407</v>
      </c>
    </row>
    <row r="1750" spans="1:31" ht="14.25" customHeight="1">
      <c r="A1750" s="1">
        <v>1749</v>
      </c>
      <c r="B1750" s="1" t="s">
        <v>54</v>
      </c>
      <c r="C1750" s="1" t="s">
        <v>7880</v>
      </c>
      <c r="D1750" s="1" t="s">
        <v>7881</v>
      </c>
      <c r="E1750" s="1" t="s">
        <v>487</v>
      </c>
      <c r="F1750" s="1" t="s">
        <v>31932</v>
      </c>
      <c r="G1750" s="14">
        <v>91494004609</v>
      </c>
      <c r="H1750" s="1" t="s">
        <v>132</v>
      </c>
      <c r="I1750" s="1" t="s">
        <v>9</v>
      </c>
      <c r="J1750" s="1" t="s">
        <v>24</v>
      </c>
      <c r="K1750" s="3" t="s">
        <v>17</v>
      </c>
      <c r="L1750" s="1" t="s">
        <v>24</v>
      </c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1"/>
      <c r="AA1750" s="1" t="s">
        <v>11</v>
      </c>
      <c r="AB1750" s="3" t="s">
        <v>13</v>
      </c>
      <c r="AC1750" s="23" t="s">
        <v>37781</v>
      </c>
      <c r="AD1750" s="23" t="s">
        <v>39909</v>
      </c>
      <c r="AE1750" t="s">
        <v>35402</v>
      </c>
    </row>
    <row r="1751" spans="1:31" ht="14.25" customHeight="1">
      <c r="A1751" s="1">
        <v>1750</v>
      </c>
      <c r="B1751" s="1" t="s">
        <v>54</v>
      </c>
      <c r="C1751" s="1" t="s">
        <v>7887</v>
      </c>
      <c r="D1751" s="1" t="s">
        <v>667</v>
      </c>
      <c r="E1751" s="1" t="s">
        <v>78</v>
      </c>
      <c r="F1751" s="1" t="s">
        <v>24684</v>
      </c>
      <c r="G1751" s="14">
        <v>91990649469</v>
      </c>
      <c r="H1751" s="1" t="s">
        <v>8</v>
      </c>
      <c r="I1751" s="1" t="s">
        <v>62</v>
      </c>
      <c r="J1751" s="1" t="s">
        <v>24</v>
      </c>
      <c r="K1751" s="3" t="s">
        <v>27</v>
      </c>
      <c r="L1751" s="1" t="s">
        <v>24</v>
      </c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1"/>
      <c r="AA1751" s="1" t="s">
        <v>16</v>
      </c>
      <c r="AB1751" s="3" t="s">
        <v>12</v>
      </c>
      <c r="AC1751" s="23" t="s">
        <v>37781</v>
      </c>
      <c r="AD1751" s="23" t="s">
        <v>39910</v>
      </c>
      <c r="AE1751" t="s">
        <v>35405</v>
      </c>
    </row>
    <row r="1752" spans="1:31" ht="14.25" customHeight="1">
      <c r="A1752" s="1">
        <v>1751</v>
      </c>
      <c r="B1752" s="9" t="s">
        <v>6</v>
      </c>
      <c r="C1752" s="1" t="s">
        <v>7897</v>
      </c>
      <c r="D1752" s="1" t="s">
        <v>35533</v>
      </c>
      <c r="E1752" s="1" t="s">
        <v>40</v>
      </c>
      <c r="F1752" s="1" t="s">
        <v>24690</v>
      </c>
      <c r="G1752" s="14">
        <v>914466140666</v>
      </c>
      <c r="H1752" s="1" t="s">
        <v>37</v>
      </c>
      <c r="I1752" s="1" t="s">
        <v>9</v>
      </c>
      <c r="J1752" s="1" t="s">
        <v>24</v>
      </c>
      <c r="K1752" s="3" t="s">
        <v>117</v>
      </c>
      <c r="L1752" s="1" t="s">
        <v>24</v>
      </c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1"/>
      <c r="AA1752" s="1" t="s">
        <v>16</v>
      </c>
      <c r="AB1752" s="3" t="s">
        <v>12</v>
      </c>
      <c r="AC1752" s="23" t="s">
        <v>37781</v>
      </c>
      <c r="AD1752" s="23" t="s">
        <v>39911</v>
      </c>
      <c r="AE1752" t="s">
        <v>35405</v>
      </c>
    </row>
    <row r="1753" spans="1:31" ht="14.25" customHeight="1">
      <c r="A1753" s="1">
        <v>1752</v>
      </c>
      <c r="B1753" s="1" t="s">
        <v>54</v>
      </c>
      <c r="C1753" s="1" t="s">
        <v>7913</v>
      </c>
      <c r="D1753" s="1" t="s">
        <v>3301</v>
      </c>
      <c r="E1753" s="1" t="s">
        <v>139</v>
      </c>
      <c r="F1753" s="1" t="s">
        <v>31937</v>
      </c>
      <c r="G1753" s="14">
        <v>914494464699</v>
      </c>
      <c r="H1753" s="1" t="s">
        <v>20</v>
      </c>
      <c r="I1753" s="1" t="s">
        <v>33</v>
      </c>
      <c r="J1753" s="1" t="s">
        <v>24</v>
      </c>
      <c r="K1753" s="3" t="s">
        <v>42</v>
      </c>
      <c r="L1753" s="1" t="s">
        <v>24</v>
      </c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1"/>
      <c r="AA1753" s="1" t="s">
        <v>16</v>
      </c>
      <c r="AB1753" s="3" t="s">
        <v>12</v>
      </c>
      <c r="AC1753" s="23" t="s">
        <v>37781</v>
      </c>
      <c r="AD1753" s="23" t="s">
        <v>39912</v>
      </c>
      <c r="AE1753" t="s">
        <v>35407</v>
      </c>
    </row>
    <row r="1754" spans="1:31" ht="14.25" customHeight="1">
      <c r="A1754" s="1">
        <v>1753</v>
      </c>
      <c r="B1754" s="1" t="s">
        <v>54</v>
      </c>
      <c r="C1754" s="1" t="s">
        <v>7923</v>
      </c>
      <c r="D1754" s="1" t="s">
        <v>636</v>
      </c>
      <c r="E1754" s="1" t="s">
        <v>139</v>
      </c>
      <c r="F1754" s="1" t="s">
        <v>24701</v>
      </c>
      <c r="G1754" s="14">
        <v>91944644499</v>
      </c>
      <c r="H1754" s="1" t="s">
        <v>8</v>
      </c>
      <c r="I1754" s="1" t="s">
        <v>9</v>
      </c>
      <c r="J1754" s="1" t="s">
        <v>24</v>
      </c>
      <c r="K1754" s="3" t="s">
        <v>27</v>
      </c>
      <c r="L1754" s="1" t="s">
        <v>24</v>
      </c>
      <c r="M1754" s="3" t="s">
        <v>47344</v>
      </c>
      <c r="N1754" s="3" t="s">
        <v>47339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1"/>
      <c r="AA1754" s="1" t="s">
        <v>16</v>
      </c>
      <c r="AB1754" s="3" t="s">
        <v>12</v>
      </c>
      <c r="AC1754" s="23" t="s">
        <v>37781</v>
      </c>
      <c r="AD1754" s="23" t="s">
        <v>39913</v>
      </c>
      <c r="AE1754" t="s">
        <v>35405</v>
      </c>
    </row>
    <row r="1755" spans="1:31" ht="14.25" customHeight="1">
      <c r="A1755" s="1">
        <v>1754</v>
      </c>
      <c r="B1755" s="9" t="s">
        <v>6</v>
      </c>
      <c r="C1755" s="1" t="s">
        <v>7965</v>
      </c>
      <c r="D1755" s="1" t="s">
        <v>7966</v>
      </c>
      <c r="E1755" s="1" t="s">
        <v>7967</v>
      </c>
      <c r="F1755" s="1" t="s">
        <v>24721</v>
      </c>
      <c r="G1755" s="14">
        <v>91964409696</v>
      </c>
      <c r="H1755" s="1" t="s">
        <v>8</v>
      </c>
      <c r="I1755" s="1" t="s">
        <v>9</v>
      </c>
      <c r="J1755" s="1" t="s">
        <v>24</v>
      </c>
      <c r="K1755" s="3" t="s">
        <v>117</v>
      </c>
      <c r="L1755" s="1" t="s">
        <v>24</v>
      </c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1"/>
      <c r="AA1755" s="1" t="s">
        <v>16</v>
      </c>
      <c r="AB1755" s="3" t="s">
        <v>12</v>
      </c>
      <c r="AC1755" s="23" t="s">
        <v>37781</v>
      </c>
      <c r="AD1755" s="23" t="s">
        <v>38887</v>
      </c>
      <c r="AE1755" t="s">
        <v>35402</v>
      </c>
    </row>
    <row r="1756" spans="1:31" ht="14.25" customHeight="1">
      <c r="A1756" s="1">
        <v>1755</v>
      </c>
      <c r="B1756" s="9" t="s">
        <v>6</v>
      </c>
      <c r="C1756" s="1" t="s">
        <v>7972</v>
      </c>
      <c r="D1756" s="1" t="s">
        <v>7973</v>
      </c>
      <c r="E1756" s="1" t="s">
        <v>5868</v>
      </c>
      <c r="F1756" s="1" t="s">
        <v>24723</v>
      </c>
      <c r="G1756" s="14">
        <v>9199910</v>
      </c>
      <c r="H1756" s="1" t="s">
        <v>20</v>
      </c>
      <c r="I1756" s="1" t="s">
        <v>9</v>
      </c>
      <c r="J1756" s="1" t="s">
        <v>24</v>
      </c>
      <c r="K1756" s="3" t="s">
        <v>42</v>
      </c>
      <c r="L1756" s="1" t="s">
        <v>24</v>
      </c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1"/>
      <c r="AA1756" s="1" t="s">
        <v>16</v>
      </c>
      <c r="AB1756" s="3" t="s">
        <v>12</v>
      </c>
      <c r="AC1756" s="23" t="s">
        <v>37781</v>
      </c>
      <c r="AD1756" s="23" t="s">
        <v>39914</v>
      </c>
      <c r="AE1756" t="s">
        <v>35408</v>
      </c>
    </row>
    <row r="1757" spans="1:31" ht="14.25" customHeight="1">
      <c r="A1757" s="1">
        <v>1756</v>
      </c>
      <c r="B1757" s="1" t="s">
        <v>54</v>
      </c>
      <c r="C1757" s="1" t="s">
        <v>7981</v>
      </c>
      <c r="D1757" s="1" t="s">
        <v>1457</v>
      </c>
      <c r="E1757" s="1" t="s">
        <v>952</v>
      </c>
      <c r="F1757" s="1" t="s">
        <v>24725</v>
      </c>
      <c r="G1757" s="14">
        <v>91944646910</v>
      </c>
      <c r="H1757" s="1" t="s">
        <v>15</v>
      </c>
      <c r="I1757" s="1" t="s">
        <v>9</v>
      </c>
      <c r="J1757" s="1" t="s">
        <v>24</v>
      </c>
      <c r="K1757" s="3" t="s">
        <v>27</v>
      </c>
      <c r="L1757" s="1" t="s">
        <v>24</v>
      </c>
      <c r="M1757" s="3" t="s">
        <v>171</v>
      </c>
      <c r="N1757" s="3" t="s">
        <v>47339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1"/>
      <c r="AA1757" s="1" t="s">
        <v>16</v>
      </c>
      <c r="AB1757" s="3" t="s">
        <v>12</v>
      </c>
      <c r="AC1757" s="23" t="s">
        <v>37781</v>
      </c>
      <c r="AD1757" s="23" t="s">
        <v>39915</v>
      </c>
      <c r="AE1757" t="s">
        <v>35408</v>
      </c>
    </row>
    <row r="1758" spans="1:31" ht="14.25" customHeight="1">
      <c r="A1758" s="1">
        <v>1757</v>
      </c>
      <c r="B1758" s="1" t="s">
        <v>54</v>
      </c>
      <c r="C1758" s="1" t="s">
        <v>7987</v>
      </c>
      <c r="D1758" s="1" t="s">
        <v>1394</v>
      </c>
      <c r="E1758" s="1" t="s">
        <v>14947</v>
      </c>
      <c r="F1758" s="1" t="s">
        <v>24729</v>
      </c>
      <c r="G1758" s="14">
        <v>914141191499</v>
      </c>
      <c r="H1758" s="1" t="s">
        <v>8</v>
      </c>
      <c r="I1758" s="1" t="s">
        <v>41</v>
      </c>
      <c r="J1758" s="1" t="s">
        <v>24</v>
      </c>
      <c r="K1758" s="3" t="s">
        <v>27</v>
      </c>
      <c r="L1758" s="1" t="s">
        <v>24</v>
      </c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1"/>
      <c r="AA1758" s="1" t="s">
        <v>16</v>
      </c>
      <c r="AB1758" s="3" t="s">
        <v>12</v>
      </c>
      <c r="AC1758" s="23" t="s">
        <v>37781</v>
      </c>
      <c r="AD1758" s="23" t="s">
        <v>39916</v>
      </c>
      <c r="AE1758" t="s">
        <v>35408</v>
      </c>
    </row>
    <row r="1759" spans="1:31" ht="14.25" customHeight="1">
      <c r="A1759" s="1">
        <v>1758</v>
      </c>
      <c r="B1759" s="1" t="s">
        <v>54</v>
      </c>
      <c r="C1759" s="1" t="s">
        <v>7991</v>
      </c>
      <c r="D1759" s="1" t="s">
        <v>2428</v>
      </c>
      <c r="E1759" s="1" t="s">
        <v>36645</v>
      </c>
      <c r="F1759" s="1" t="s">
        <v>7992</v>
      </c>
      <c r="G1759" s="14">
        <v>91941961449</v>
      </c>
      <c r="H1759" s="1" t="s">
        <v>8</v>
      </c>
      <c r="I1759" s="1" t="s">
        <v>41</v>
      </c>
      <c r="J1759" s="1" t="s">
        <v>24</v>
      </c>
      <c r="K1759" s="3" t="s">
        <v>27</v>
      </c>
      <c r="L1759" s="1" t="s">
        <v>24</v>
      </c>
      <c r="M1759" s="3" t="s">
        <v>178</v>
      </c>
      <c r="N1759" s="3" t="s">
        <v>47339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1"/>
      <c r="AA1759" s="1" t="s">
        <v>16</v>
      </c>
      <c r="AB1759" s="3" t="s">
        <v>12</v>
      </c>
      <c r="AC1759" s="23" t="s">
        <v>37781</v>
      </c>
      <c r="AD1759" s="23" t="s">
        <v>39917</v>
      </c>
      <c r="AE1759" t="s">
        <v>35407</v>
      </c>
    </row>
    <row r="1760" spans="1:31" ht="14.25" customHeight="1">
      <c r="A1760" s="1">
        <v>1759</v>
      </c>
      <c r="B1760" s="9" t="s">
        <v>6</v>
      </c>
      <c r="C1760" s="1" t="s">
        <v>7999</v>
      </c>
      <c r="D1760" s="1" t="s">
        <v>336</v>
      </c>
      <c r="E1760" s="1" t="s">
        <v>8000</v>
      </c>
      <c r="F1760" s="1" t="s">
        <v>24735</v>
      </c>
      <c r="G1760" s="14">
        <v>919946016441</v>
      </c>
      <c r="H1760" s="1" t="s">
        <v>8</v>
      </c>
      <c r="I1760" s="1" t="s">
        <v>9</v>
      </c>
      <c r="J1760" s="1" t="s">
        <v>24</v>
      </c>
      <c r="K1760" s="3" t="s">
        <v>17</v>
      </c>
      <c r="L1760" s="1" t="s">
        <v>24</v>
      </c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1"/>
      <c r="AA1760" s="1" t="s">
        <v>11</v>
      </c>
      <c r="AB1760" s="3" t="s">
        <v>538</v>
      </c>
      <c r="AC1760" s="23" t="s">
        <v>37781</v>
      </c>
      <c r="AD1760" s="23" t="s">
        <v>39918</v>
      </c>
      <c r="AE1760" t="s">
        <v>35405</v>
      </c>
    </row>
    <row r="1761" spans="1:31" ht="14.25" customHeight="1">
      <c r="A1761" s="1">
        <v>1760</v>
      </c>
      <c r="B1761" s="9" t="s">
        <v>6</v>
      </c>
      <c r="C1761" s="1" t="s">
        <v>8004</v>
      </c>
      <c r="D1761" s="1" t="s">
        <v>1132</v>
      </c>
      <c r="E1761" s="1" t="s">
        <v>3591</v>
      </c>
      <c r="F1761" s="1" t="s">
        <v>24738</v>
      </c>
      <c r="G1761" s="14">
        <v>919119904164</v>
      </c>
      <c r="H1761" s="1" t="s">
        <v>46</v>
      </c>
      <c r="I1761" s="1" t="s">
        <v>41</v>
      </c>
      <c r="J1761" s="1" t="s">
        <v>24</v>
      </c>
      <c r="K1761" s="3" t="s">
        <v>42</v>
      </c>
      <c r="L1761" s="1" t="s">
        <v>24</v>
      </c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1"/>
      <c r="AA1761" s="1" t="s">
        <v>16</v>
      </c>
      <c r="AB1761" s="3" t="s">
        <v>12</v>
      </c>
      <c r="AC1761" s="23" t="s">
        <v>37781</v>
      </c>
      <c r="AD1761" s="23" t="s">
        <v>39919</v>
      </c>
      <c r="AE1761" t="s">
        <v>35407</v>
      </c>
    </row>
    <row r="1762" spans="1:31" ht="14.25" customHeight="1">
      <c r="A1762" s="1">
        <v>1761</v>
      </c>
      <c r="B1762" s="1" t="s">
        <v>54</v>
      </c>
      <c r="C1762" s="1" t="s">
        <v>8005</v>
      </c>
      <c r="D1762" s="1" t="s">
        <v>8006</v>
      </c>
      <c r="E1762" s="1" t="s">
        <v>40</v>
      </c>
      <c r="F1762" s="1" t="s">
        <v>24739</v>
      </c>
      <c r="G1762" s="14">
        <v>9199949141</v>
      </c>
      <c r="H1762" s="1" t="s">
        <v>132</v>
      </c>
      <c r="I1762" s="1" t="s">
        <v>9</v>
      </c>
      <c r="J1762" s="1" t="s">
        <v>24</v>
      </c>
      <c r="K1762" s="3" t="s">
        <v>178</v>
      </c>
      <c r="L1762" s="1" t="s">
        <v>24</v>
      </c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1"/>
      <c r="AA1762" s="1" t="s">
        <v>16</v>
      </c>
      <c r="AB1762" s="3" t="s">
        <v>12</v>
      </c>
      <c r="AC1762" s="23" t="s">
        <v>37781</v>
      </c>
      <c r="AD1762" s="23" t="s">
        <v>38890</v>
      </c>
      <c r="AE1762" t="s">
        <v>35408</v>
      </c>
    </row>
    <row r="1763" spans="1:31" ht="14.25" customHeight="1">
      <c r="A1763" s="1">
        <v>1762</v>
      </c>
      <c r="B1763" s="1" t="s">
        <v>54</v>
      </c>
      <c r="C1763" s="1" t="s">
        <v>8007</v>
      </c>
      <c r="D1763" s="1" t="s">
        <v>2027</v>
      </c>
      <c r="E1763" s="1" t="s">
        <v>40</v>
      </c>
      <c r="F1763" s="1" t="s">
        <v>34150</v>
      </c>
      <c r="G1763" s="14">
        <v>9194900949</v>
      </c>
      <c r="H1763" s="1" t="s">
        <v>46</v>
      </c>
      <c r="I1763" s="1" t="s">
        <v>9</v>
      </c>
      <c r="J1763" s="1" t="s">
        <v>24</v>
      </c>
      <c r="K1763" s="3" t="s">
        <v>178</v>
      </c>
      <c r="L1763" s="1" t="s">
        <v>24</v>
      </c>
      <c r="M1763" s="3" t="s">
        <v>171</v>
      </c>
      <c r="N1763" s="3" t="s">
        <v>47339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1"/>
      <c r="AA1763" s="1" t="s">
        <v>16</v>
      </c>
      <c r="AB1763" s="3" t="s">
        <v>12</v>
      </c>
      <c r="AC1763" s="23" t="s">
        <v>37781</v>
      </c>
      <c r="AD1763" s="23" t="s">
        <v>39920</v>
      </c>
      <c r="AE1763" t="s">
        <v>35408</v>
      </c>
    </row>
    <row r="1764" spans="1:31" ht="14.25" customHeight="1">
      <c r="A1764" s="1">
        <v>1763</v>
      </c>
      <c r="B1764" s="9" t="s">
        <v>6</v>
      </c>
      <c r="C1764" s="1" t="s">
        <v>8019</v>
      </c>
      <c r="D1764" s="1" t="s">
        <v>8020</v>
      </c>
      <c r="E1764" s="1" t="s">
        <v>724</v>
      </c>
      <c r="F1764" s="1" t="s">
        <v>31952</v>
      </c>
      <c r="G1764" s="14">
        <v>9194446994</v>
      </c>
      <c r="H1764" s="1" t="s">
        <v>15</v>
      </c>
      <c r="I1764" s="1" t="s">
        <v>9</v>
      </c>
      <c r="J1764" s="1" t="s">
        <v>24</v>
      </c>
      <c r="K1764" s="3" t="s">
        <v>27</v>
      </c>
      <c r="L1764" s="1" t="s">
        <v>24</v>
      </c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1"/>
      <c r="AA1764" s="1" t="s">
        <v>16</v>
      </c>
      <c r="AB1764" s="3" t="s">
        <v>12</v>
      </c>
      <c r="AC1764" s="23" t="s">
        <v>37781</v>
      </c>
      <c r="AD1764" s="23" t="s">
        <v>39921</v>
      </c>
      <c r="AE1764" t="s">
        <v>35408</v>
      </c>
    </row>
    <row r="1765" spans="1:31" ht="14.25" customHeight="1">
      <c r="A1765" s="1">
        <v>1764</v>
      </c>
      <c r="B1765" s="1" t="s">
        <v>54</v>
      </c>
      <c r="C1765" s="1" t="s">
        <v>8024</v>
      </c>
      <c r="D1765" s="1" t="s">
        <v>359</v>
      </c>
      <c r="E1765" s="1" t="s">
        <v>8025</v>
      </c>
      <c r="F1765" s="1" t="s">
        <v>24747</v>
      </c>
      <c r="G1765" s="14">
        <v>91944494900</v>
      </c>
      <c r="H1765" s="1" t="s">
        <v>15</v>
      </c>
      <c r="I1765" s="1" t="s">
        <v>9</v>
      </c>
      <c r="J1765" s="1" t="s">
        <v>24</v>
      </c>
      <c r="K1765" s="3" t="s">
        <v>117</v>
      </c>
      <c r="L1765" s="1" t="s">
        <v>24</v>
      </c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1"/>
      <c r="AA1765" s="1" t="s">
        <v>16</v>
      </c>
      <c r="AB1765" s="3" t="s">
        <v>12</v>
      </c>
      <c r="AC1765" s="23" t="s">
        <v>37781</v>
      </c>
      <c r="AD1765" s="23" t="s">
        <v>39922</v>
      </c>
      <c r="AE1765" t="s">
        <v>35407</v>
      </c>
    </row>
    <row r="1766" spans="1:31" ht="14.25" customHeight="1">
      <c r="A1766" s="1">
        <v>1765</v>
      </c>
      <c r="B1766" s="9" t="s">
        <v>6</v>
      </c>
      <c r="C1766" s="1" t="s">
        <v>8045</v>
      </c>
      <c r="D1766" s="1" t="s">
        <v>6143</v>
      </c>
      <c r="E1766" s="1" t="s">
        <v>506</v>
      </c>
      <c r="F1766" s="1" t="s">
        <v>31957</v>
      </c>
      <c r="G1766" s="14">
        <v>91944640416</v>
      </c>
      <c r="H1766" s="1" t="s">
        <v>8</v>
      </c>
      <c r="I1766" s="1" t="s">
        <v>9</v>
      </c>
      <c r="J1766" s="1" t="s">
        <v>24</v>
      </c>
      <c r="K1766" s="3" t="s">
        <v>178</v>
      </c>
      <c r="L1766" s="1" t="s">
        <v>24</v>
      </c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1"/>
      <c r="AA1766" s="1" t="s">
        <v>16</v>
      </c>
      <c r="AB1766" s="3" t="s">
        <v>12</v>
      </c>
      <c r="AC1766" s="23" t="s">
        <v>37781</v>
      </c>
      <c r="AD1766" s="23" t="s">
        <v>39923</v>
      </c>
      <c r="AE1766" t="s">
        <v>35408</v>
      </c>
    </row>
    <row r="1767" spans="1:31" ht="14.25" customHeight="1">
      <c r="A1767" s="1">
        <v>1766</v>
      </c>
      <c r="B1767" s="1" t="s">
        <v>54</v>
      </c>
      <c r="C1767" s="1" t="s">
        <v>8065</v>
      </c>
      <c r="D1767" s="1" t="s">
        <v>361</v>
      </c>
      <c r="E1767" s="1" t="s">
        <v>1514</v>
      </c>
      <c r="F1767" s="1" t="s">
        <v>24767</v>
      </c>
      <c r="G1767" s="14">
        <v>91964699149</v>
      </c>
      <c r="H1767" s="1" t="s">
        <v>8</v>
      </c>
      <c r="I1767" s="1" t="s">
        <v>9</v>
      </c>
      <c r="J1767" s="1" t="s">
        <v>24</v>
      </c>
      <c r="K1767" s="3" t="s">
        <v>27</v>
      </c>
      <c r="L1767" s="1" t="s">
        <v>24</v>
      </c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1"/>
      <c r="AA1767" s="1" t="s">
        <v>16</v>
      </c>
      <c r="AB1767" s="3" t="s">
        <v>12</v>
      </c>
      <c r="AC1767" s="23" t="s">
        <v>37781</v>
      </c>
      <c r="AD1767" s="23" t="s">
        <v>39924</v>
      </c>
      <c r="AE1767" t="s">
        <v>35407</v>
      </c>
    </row>
    <row r="1768" spans="1:31" ht="14.25" customHeight="1">
      <c r="A1768" s="1">
        <v>1767</v>
      </c>
      <c r="B1768" s="9" t="s">
        <v>6</v>
      </c>
      <c r="C1768" s="1" t="s">
        <v>8072</v>
      </c>
      <c r="D1768" s="1" t="s">
        <v>699</v>
      </c>
      <c r="E1768" s="1" t="s">
        <v>32</v>
      </c>
      <c r="F1768" s="1" t="s">
        <v>24771</v>
      </c>
      <c r="G1768" s="14">
        <v>91949400004</v>
      </c>
      <c r="H1768" s="1" t="s">
        <v>8</v>
      </c>
      <c r="I1768" s="1" t="s">
        <v>9</v>
      </c>
      <c r="J1768" s="1" t="s">
        <v>24</v>
      </c>
      <c r="K1768" s="3" t="s">
        <v>178</v>
      </c>
      <c r="L1768" s="1" t="s">
        <v>24</v>
      </c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1"/>
      <c r="AA1768" s="1" t="s">
        <v>16</v>
      </c>
      <c r="AB1768" s="3" t="s">
        <v>12</v>
      </c>
      <c r="AC1768" s="23" t="s">
        <v>37781</v>
      </c>
      <c r="AD1768" s="23" t="s">
        <v>39925</v>
      </c>
      <c r="AE1768" t="s">
        <v>35402</v>
      </c>
    </row>
    <row r="1769" spans="1:31" ht="14.25" customHeight="1">
      <c r="A1769" s="1">
        <v>1768</v>
      </c>
      <c r="B1769" s="9" t="s">
        <v>6</v>
      </c>
      <c r="C1769" s="1" t="s">
        <v>8078</v>
      </c>
      <c r="D1769" s="1" t="s">
        <v>1538</v>
      </c>
      <c r="E1769" s="1" t="s">
        <v>139</v>
      </c>
      <c r="F1769" s="1" t="s">
        <v>24775</v>
      </c>
      <c r="G1769" s="14">
        <v>919446661619</v>
      </c>
      <c r="H1769" s="1" t="s">
        <v>37</v>
      </c>
      <c r="I1769" s="1" t="s">
        <v>9</v>
      </c>
      <c r="J1769" s="1" t="s">
        <v>24</v>
      </c>
      <c r="K1769" s="3" t="s">
        <v>117</v>
      </c>
      <c r="L1769" s="1" t="s">
        <v>24</v>
      </c>
      <c r="M1769" s="3" t="s">
        <v>178</v>
      </c>
      <c r="N1769" s="3" t="s">
        <v>47339</v>
      </c>
      <c r="O1769" s="3" t="s">
        <v>171</v>
      </c>
      <c r="P1769" s="3" t="s">
        <v>24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1"/>
      <c r="AA1769" s="1" t="s">
        <v>16</v>
      </c>
      <c r="AB1769" s="3" t="s">
        <v>12</v>
      </c>
      <c r="AC1769" s="23" t="s">
        <v>37781</v>
      </c>
      <c r="AD1769" s="23" t="s">
        <v>39926</v>
      </c>
      <c r="AE1769" t="s">
        <v>35408</v>
      </c>
    </row>
    <row r="1770" spans="1:31" ht="14.25" customHeight="1">
      <c r="A1770" s="1">
        <v>1769</v>
      </c>
      <c r="B1770" s="1" t="s">
        <v>54</v>
      </c>
      <c r="C1770" s="1" t="s">
        <v>8089</v>
      </c>
      <c r="D1770" s="1" t="s">
        <v>176</v>
      </c>
      <c r="E1770" s="1" t="s">
        <v>102</v>
      </c>
      <c r="F1770" s="1" t="s">
        <v>24782</v>
      </c>
      <c r="G1770" s="14">
        <v>91909991699</v>
      </c>
      <c r="H1770" s="1" t="s">
        <v>20</v>
      </c>
      <c r="I1770" s="1" t="s">
        <v>9</v>
      </c>
      <c r="J1770" s="1" t="s">
        <v>24</v>
      </c>
      <c r="K1770" s="3" t="s">
        <v>27</v>
      </c>
      <c r="L1770" s="1" t="s">
        <v>24</v>
      </c>
      <c r="M1770" s="3" t="s">
        <v>47344</v>
      </c>
      <c r="N1770" s="3" t="s">
        <v>47339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1"/>
      <c r="AA1770" s="1" t="s">
        <v>16</v>
      </c>
      <c r="AB1770" s="3" t="s">
        <v>12</v>
      </c>
      <c r="AC1770" s="23" t="s">
        <v>37781</v>
      </c>
      <c r="AD1770" s="23" t="s">
        <v>39927</v>
      </c>
      <c r="AE1770" t="s">
        <v>35408</v>
      </c>
    </row>
    <row r="1771" spans="1:31" ht="14.25" customHeight="1">
      <c r="A1771" s="1">
        <v>1770</v>
      </c>
      <c r="B1771" s="9" t="s">
        <v>6</v>
      </c>
      <c r="C1771" s="1" t="s">
        <v>8121</v>
      </c>
      <c r="D1771" s="1" t="s">
        <v>93</v>
      </c>
      <c r="E1771" s="1" t="s">
        <v>287</v>
      </c>
      <c r="F1771" s="1" t="s">
        <v>8122</v>
      </c>
      <c r="G1771" s="14">
        <v>91944694466</v>
      </c>
      <c r="H1771" s="1" t="s">
        <v>20</v>
      </c>
      <c r="I1771" s="1" t="s">
        <v>9</v>
      </c>
      <c r="J1771" s="1" t="s">
        <v>24</v>
      </c>
      <c r="K1771" s="3" t="s">
        <v>17</v>
      </c>
      <c r="L1771" s="1" t="s">
        <v>24</v>
      </c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1"/>
      <c r="AA1771" s="1" t="s">
        <v>11</v>
      </c>
      <c r="AB1771" s="3" t="s">
        <v>321</v>
      </c>
      <c r="AC1771" s="23" t="s">
        <v>37781</v>
      </c>
      <c r="AD1771" s="23" t="s">
        <v>39928</v>
      </c>
      <c r="AE1771" t="s">
        <v>35405</v>
      </c>
    </row>
    <row r="1772" spans="1:31" ht="14.25" customHeight="1">
      <c r="A1772" s="1">
        <v>1771</v>
      </c>
      <c r="B1772" s="9" t="s">
        <v>6</v>
      </c>
      <c r="C1772" s="1" t="s">
        <v>8134</v>
      </c>
      <c r="D1772" s="1" t="s">
        <v>6938</v>
      </c>
      <c r="E1772" s="1" t="s">
        <v>8135</v>
      </c>
      <c r="F1772" s="1" t="s">
        <v>24804</v>
      </c>
      <c r="G1772" s="14">
        <v>91994144494</v>
      </c>
      <c r="H1772" s="1" t="s">
        <v>132</v>
      </c>
      <c r="I1772" s="1" t="s">
        <v>9</v>
      </c>
      <c r="J1772" s="1" t="s">
        <v>24</v>
      </c>
      <c r="K1772" s="3" t="s">
        <v>17</v>
      </c>
      <c r="L1772" s="1" t="s">
        <v>24</v>
      </c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1"/>
      <c r="AA1772" s="1" t="s">
        <v>11</v>
      </c>
      <c r="AB1772" s="3" t="s">
        <v>538</v>
      </c>
      <c r="AC1772" s="23" t="s">
        <v>37781</v>
      </c>
      <c r="AD1772" s="23" t="s">
        <v>39929</v>
      </c>
      <c r="AE1772" t="s">
        <v>35405</v>
      </c>
    </row>
    <row r="1773" spans="1:31" ht="14.25" customHeight="1">
      <c r="A1773" s="1">
        <v>1772</v>
      </c>
      <c r="B1773" s="9" t="s">
        <v>6</v>
      </c>
      <c r="C1773" s="1" t="s">
        <v>8136</v>
      </c>
      <c r="D1773" s="1" t="s">
        <v>1286</v>
      </c>
      <c r="E1773" s="1" t="s">
        <v>139</v>
      </c>
      <c r="F1773" s="1" t="s">
        <v>24805</v>
      </c>
      <c r="G1773" s="14">
        <v>9194949444</v>
      </c>
      <c r="H1773" s="1" t="s">
        <v>20</v>
      </c>
      <c r="I1773" s="1" t="s">
        <v>9</v>
      </c>
      <c r="J1773" s="1" t="s">
        <v>24</v>
      </c>
      <c r="K1773" s="3" t="s">
        <v>27</v>
      </c>
      <c r="L1773" s="1" t="s">
        <v>24</v>
      </c>
      <c r="M1773" s="3" t="s">
        <v>47344</v>
      </c>
      <c r="N1773" s="3" t="s">
        <v>47339</v>
      </c>
      <c r="O1773" s="3" t="s">
        <v>47349</v>
      </c>
      <c r="P1773" s="3" t="s">
        <v>24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1"/>
      <c r="AA1773" s="1" t="s">
        <v>16</v>
      </c>
      <c r="AB1773" s="3" t="s">
        <v>12</v>
      </c>
      <c r="AC1773" s="23" t="s">
        <v>37781</v>
      </c>
      <c r="AD1773" s="23" t="s">
        <v>39930</v>
      </c>
      <c r="AE1773" t="s">
        <v>35405</v>
      </c>
    </row>
    <row r="1774" spans="1:31" ht="14.25" customHeight="1">
      <c r="A1774" s="1">
        <v>1773</v>
      </c>
      <c r="B1774" s="1" t="s">
        <v>54</v>
      </c>
      <c r="C1774" s="1" t="s">
        <v>8146</v>
      </c>
      <c r="D1774" s="1" t="s">
        <v>1076</v>
      </c>
      <c r="E1774" s="1" t="s">
        <v>40</v>
      </c>
      <c r="F1774" s="1" t="s">
        <v>24811</v>
      </c>
      <c r="G1774" s="14">
        <v>91940099640</v>
      </c>
      <c r="H1774" s="1" t="s">
        <v>8</v>
      </c>
      <c r="I1774" s="1" t="s">
        <v>9</v>
      </c>
      <c r="J1774" s="1" t="s">
        <v>24</v>
      </c>
      <c r="K1774" s="3" t="s">
        <v>27</v>
      </c>
      <c r="L1774" s="1" t="s">
        <v>24</v>
      </c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1"/>
      <c r="AA1774" s="1" t="s">
        <v>16</v>
      </c>
      <c r="AB1774" s="3" t="s">
        <v>12</v>
      </c>
      <c r="AC1774" s="23" t="s">
        <v>37781</v>
      </c>
      <c r="AD1774" s="23" t="s">
        <v>39931</v>
      </c>
      <c r="AE1774" t="s">
        <v>35402</v>
      </c>
    </row>
    <row r="1775" spans="1:31" ht="14.25" customHeight="1">
      <c r="A1775" s="1">
        <v>1774</v>
      </c>
      <c r="B1775" s="9" t="s">
        <v>6</v>
      </c>
      <c r="C1775" s="1" t="s">
        <v>8148</v>
      </c>
      <c r="D1775" s="1" t="s">
        <v>400</v>
      </c>
      <c r="E1775" s="1" t="s">
        <v>8149</v>
      </c>
      <c r="F1775" s="1" t="s">
        <v>24813</v>
      </c>
      <c r="G1775" s="14">
        <v>914141646004</v>
      </c>
      <c r="H1775" s="1" t="s">
        <v>15</v>
      </c>
      <c r="I1775" s="1" t="s">
        <v>62</v>
      </c>
      <c r="J1775" s="1" t="s">
        <v>24</v>
      </c>
      <c r="K1775" s="3" t="s">
        <v>42</v>
      </c>
      <c r="L1775" s="1" t="s">
        <v>24</v>
      </c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1"/>
      <c r="AA1775" s="1" t="s">
        <v>16</v>
      </c>
      <c r="AB1775" s="3" t="s">
        <v>12</v>
      </c>
      <c r="AC1775" s="23" t="s">
        <v>37781</v>
      </c>
      <c r="AD1775" s="23" t="s">
        <v>39932</v>
      </c>
      <c r="AE1775" t="s">
        <v>35407</v>
      </c>
    </row>
    <row r="1776" spans="1:31" ht="14.25" customHeight="1">
      <c r="A1776" s="1">
        <v>1775</v>
      </c>
      <c r="B1776" s="1" t="s">
        <v>54</v>
      </c>
      <c r="C1776" s="1" t="s">
        <v>8173</v>
      </c>
      <c r="D1776" s="1" t="s">
        <v>486</v>
      </c>
      <c r="E1776" s="1" t="s">
        <v>40</v>
      </c>
      <c r="F1776" s="1" t="s">
        <v>31971</v>
      </c>
      <c r="G1776" s="14">
        <v>9194400090</v>
      </c>
      <c r="H1776" s="1" t="s">
        <v>20</v>
      </c>
      <c r="I1776" s="1" t="s">
        <v>9</v>
      </c>
      <c r="J1776" s="1" t="s">
        <v>24</v>
      </c>
      <c r="K1776" s="3" t="s">
        <v>27</v>
      </c>
      <c r="L1776" s="1" t="s">
        <v>24</v>
      </c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1"/>
      <c r="AA1776" s="1" t="s">
        <v>16</v>
      </c>
      <c r="AB1776" s="3" t="s">
        <v>12</v>
      </c>
      <c r="AC1776" s="23" t="s">
        <v>37781</v>
      </c>
      <c r="AD1776" s="23" t="s">
        <v>39933</v>
      </c>
      <c r="AE1776" t="s">
        <v>35408</v>
      </c>
    </row>
    <row r="1777" spans="1:31" ht="14.25" customHeight="1">
      <c r="A1777" s="1">
        <v>1776</v>
      </c>
      <c r="B1777" s="9" t="s">
        <v>6</v>
      </c>
      <c r="C1777" s="1" t="s">
        <v>8179</v>
      </c>
      <c r="D1777" s="1" t="s">
        <v>1010</v>
      </c>
      <c r="E1777" s="1" t="s">
        <v>8180</v>
      </c>
      <c r="F1777" s="1" t="s">
        <v>34164</v>
      </c>
      <c r="G1777" s="14">
        <v>91944494444</v>
      </c>
      <c r="H1777" s="1" t="s">
        <v>8</v>
      </c>
      <c r="I1777" s="1" t="s">
        <v>62</v>
      </c>
      <c r="J1777" s="1" t="s">
        <v>24</v>
      </c>
      <c r="K1777" s="3" t="s">
        <v>117</v>
      </c>
      <c r="L1777" s="1" t="s">
        <v>24</v>
      </c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1"/>
      <c r="AA1777" s="1" t="s">
        <v>16</v>
      </c>
      <c r="AB1777" s="3" t="s">
        <v>12</v>
      </c>
      <c r="AC1777" s="23" t="s">
        <v>37781</v>
      </c>
      <c r="AD1777" s="23" t="s">
        <v>39934</v>
      </c>
      <c r="AE1777" t="s">
        <v>35402</v>
      </c>
    </row>
    <row r="1778" spans="1:31" ht="14.25" customHeight="1">
      <c r="A1778" s="1">
        <v>1777</v>
      </c>
      <c r="B1778" s="1" t="s">
        <v>54</v>
      </c>
      <c r="C1778" s="1" t="s">
        <v>8202</v>
      </c>
      <c r="D1778" s="1" t="s">
        <v>3964</v>
      </c>
      <c r="E1778" s="1" t="s">
        <v>2797</v>
      </c>
      <c r="F1778" s="1" t="s">
        <v>31976</v>
      </c>
      <c r="G1778" s="14">
        <v>919944464499</v>
      </c>
      <c r="H1778" s="1" t="s">
        <v>20</v>
      </c>
      <c r="I1778" s="1" t="s">
        <v>9</v>
      </c>
      <c r="J1778" s="1" t="s">
        <v>24</v>
      </c>
      <c r="K1778" s="3" t="s">
        <v>27</v>
      </c>
      <c r="L1778" s="1" t="s">
        <v>24</v>
      </c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1"/>
      <c r="AA1778" s="1" t="s">
        <v>16</v>
      </c>
      <c r="AB1778" s="3" t="s">
        <v>12</v>
      </c>
      <c r="AC1778" s="23" t="s">
        <v>37781</v>
      </c>
      <c r="AD1778" s="23" t="s">
        <v>39935</v>
      </c>
      <c r="AE1778" t="s">
        <v>35408</v>
      </c>
    </row>
    <row r="1779" spans="1:31" ht="14.25" customHeight="1">
      <c r="A1779" s="1">
        <v>1778</v>
      </c>
      <c r="B1779" s="9" t="s">
        <v>6</v>
      </c>
      <c r="C1779" s="1" t="s">
        <v>8225</v>
      </c>
      <c r="D1779" s="1" t="s">
        <v>1356</v>
      </c>
      <c r="E1779" s="1" t="s">
        <v>8226</v>
      </c>
      <c r="F1779" s="1" t="s">
        <v>24845</v>
      </c>
      <c r="G1779" s="14">
        <v>919446444491</v>
      </c>
      <c r="H1779" s="1" t="s">
        <v>132</v>
      </c>
      <c r="I1779" s="1" t="s">
        <v>9</v>
      </c>
      <c r="J1779" s="1" t="s">
        <v>24</v>
      </c>
      <c r="K1779" s="3" t="s">
        <v>17</v>
      </c>
      <c r="L1779" s="1" t="s">
        <v>24</v>
      </c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1"/>
      <c r="AA1779" s="1" t="s">
        <v>11</v>
      </c>
      <c r="AB1779" s="3" t="s">
        <v>321</v>
      </c>
      <c r="AC1779" s="23" t="s">
        <v>37781</v>
      </c>
      <c r="AD1779" s="23" t="s">
        <v>39936</v>
      </c>
      <c r="AE1779" t="s">
        <v>35408</v>
      </c>
    </row>
    <row r="1780" spans="1:31" ht="14.25" customHeight="1">
      <c r="A1780" s="1">
        <v>1779</v>
      </c>
      <c r="B1780" s="9" t="s">
        <v>6</v>
      </c>
      <c r="C1780" s="1" t="s">
        <v>8232</v>
      </c>
      <c r="D1780" s="1" t="s">
        <v>2542</v>
      </c>
      <c r="E1780" s="1" t="s">
        <v>881</v>
      </c>
      <c r="F1780" s="1" t="s">
        <v>24851</v>
      </c>
      <c r="G1780" s="14">
        <v>91946609490</v>
      </c>
      <c r="H1780" s="1" t="s">
        <v>15</v>
      </c>
      <c r="I1780" s="1" t="s">
        <v>9</v>
      </c>
      <c r="J1780" s="1" t="s">
        <v>24</v>
      </c>
      <c r="K1780" s="3" t="s">
        <v>27</v>
      </c>
      <c r="L1780" s="1" t="s">
        <v>24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1"/>
      <c r="AA1780" s="1" t="s">
        <v>16</v>
      </c>
      <c r="AB1780" s="3" t="s">
        <v>12</v>
      </c>
      <c r="AC1780" s="23" t="s">
        <v>37781</v>
      </c>
      <c r="AD1780" s="23" t="s">
        <v>39937</v>
      </c>
      <c r="AE1780" t="s">
        <v>35408</v>
      </c>
    </row>
    <row r="1781" spans="1:31" ht="14.25" customHeight="1">
      <c r="A1781" s="1">
        <v>1780</v>
      </c>
      <c r="B1781" s="9" t="s">
        <v>6</v>
      </c>
      <c r="C1781" s="1" t="s">
        <v>8240</v>
      </c>
      <c r="D1781" s="1" t="s">
        <v>220</v>
      </c>
      <c r="E1781" s="1" t="s">
        <v>8241</v>
      </c>
      <c r="F1781" s="1" t="s">
        <v>8242</v>
      </c>
      <c r="G1781" s="14">
        <v>91000649614</v>
      </c>
      <c r="H1781" s="1" t="s">
        <v>8</v>
      </c>
      <c r="I1781" s="1" t="s">
        <v>9</v>
      </c>
      <c r="J1781" s="1" t="s">
        <v>24</v>
      </c>
      <c r="K1781" s="3" t="s">
        <v>42</v>
      </c>
      <c r="L1781" s="1" t="s">
        <v>24</v>
      </c>
      <c r="M1781" s="3" t="s">
        <v>27</v>
      </c>
      <c r="N1781" s="3" t="s">
        <v>47339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1"/>
      <c r="AA1781" s="1" t="s">
        <v>16</v>
      </c>
      <c r="AB1781" s="3" t="s">
        <v>12</v>
      </c>
      <c r="AC1781" s="23" t="s">
        <v>37781</v>
      </c>
      <c r="AD1781" s="23" t="s">
        <v>39938</v>
      </c>
      <c r="AE1781" t="s">
        <v>35405</v>
      </c>
    </row>
    <row r="1782" spans="1:31" ht="14.25" customHeight="1">
      <c r="A1782" s="1">
        <v>1781</v>
      </c>
      <c r="B1782" s="1" t="s">
        <v>54</v>
      </c>
      <c r="C1782" s="1" t="s">
        <v>8245</v>
      </c>
      <c r="D1782" s="1" t="s">
        <v>2162</v>
      </c>
      <c r="E1782" s="1" t="s">
        <v>139</v>
      </c>
      <c r="F1782" s="1" t="s">
        <v>24852</v>
      </c>
      <c r="G1782" s="14">
        <v>91944419449</v>
      </c>
      <c r="H1782" s="1" t="s">
        <v>20</v>
      </c>
      <c r="I1782" s="1" t="s">
        <v>62</v>
      </c>
      <c r="J1782" s="1" t="s">
        <v>24</v>
      </c>
      <c r="K1782" s="3" t="s">
        <v>42</v>
      </c>
      <c r="L1782" s="1" t="s">
        <v>24</v>
      </c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1"/>
      <c r="AA1782" s="1" t="s">
        <v>16</v>
      </c>
      <c r="AB1782" s="3" t="s">
        <v>12</v>
      </c>
      <c r="AC1782" s="23" t="s">
        <v>37781</v>
      </c>
      <c r="AD1782" s="23" t="s">
        <v>39939</v>
      </c>
      <c r="AE1782" t="s">
        <v>35402</v>
      </c>
    </row>
    <row r="1783" spans="1:31" ht="14.25" customHeight="1">
      <c r="A1783" s="1">
        <v>1782</v>
      </c>
      <c r="B1783" s="9" t="s">
        <v>6</v>
      </c>
      <c r="C1783" s="1" t="s">
        <v>8295</v>
      </c>
      <c r="D1783" s="1" t="s">
        <v>8296</v>
      </c>
      <c r="E1783" s="1" t="s">
        <v>328</v>
      </c>
      <c r="F1783" s="1" t="s">
        <v>24875</v>
      </c>
      <c r="G1783" s="14">
        <v>91694009114</v>
      </c>
      <c r="H1783" s="1" t="s">
        <v>15</v>
      </c>
      <c r="I1783" s="1" t="s">
        <v>107</v>
      </c>
      <c r="J1783" s="1" t="s">
        <v>24</v>
      </c>
      <c r="K1783" s="3" t="s">
        <v>17</v>
      </c>
      <c r="L1783" s="1" t="s">
        <v>24</v>
      </c>
      <c r="M1783" s="3" t="s">
        <v>27</v>
      </c>
      <c r="N1783" s="3" t="s">
        <v>47339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1"/>
      <c r="AA1783" s="1" t="s">
        <v>16</v>
      </c>
      <c r="AB1783" s="3" t="s">
        <v>12</v>
      </c>
      <c r="AC1783" s="23" t="s">
        <v>37781</v>
      </c>
      <c r="AD1783" s="23" t="s">
        <v>39940</v>
      </c>
      <c r="AE1783" t="s">
        <v>35407</v>
      </c>
    </row>
    <row r="1784" spans="1:31" ht="14.25" customHeight="1">
      <c r="A1784" s="1">
        <v>1783</v>
      </c>
      <c r="B1784" s="9" t="s">
        <v>6</v>
      </c>
      <c r="C1784" s="1" t="s">
        <v>8300</v>
      </c>
      <c r="D1784" s="1" t="s">
        <v>1025</v>
      </c>
      <c r="E1784" s="1" t="s">
        <v>73</v>
      </c>
      <c r="F1784" s="1" t="s">
        <v>31987</v>
      </c>
      <c r="G1784" s="14">
        <v>919446066469</v>
      </c>
      <c r="H1784" s="1" t="s">
        <v>20</v>
      </c>
      <c r="I1784" s="1" t="s">
        <v>41</v>
      </c>
      <c r="J1784" s="1" t="s">
        <v>24</v>
      </c>
      <c r="K1784" s="3" t="s">
        <v>27</v>
      </c>
      <c r="L1784" s="1" t="s">
        <v>24</v>
      </c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1"/>
      <c r="AA1784" s="1" t="s">
        <v>16</v>
      </c>
      <c r="AB1784" s="3" t="s">
        <v>12</v>
      </c>
      <c r="AC1784" s="23" t="s">
        <v>37781</v>
      </c>
      <c r="AD1784" s="23" t="s">
        <v>39941</v>
      </c>
      <c r="AE1784" t="s">
        <v>35402</v>
      </c>
    </row>
    <row r="1785" spans="1:31" ht="14.25" customHeight="1">
      <c r="A1785" s="1">
        <v>1784</v>
      </c>
      <c r="B1785" s="9" t="s">
        <v>6</v>
      </c>
      <c r="C1785" s="1" t="s">
        <v>8301</v>
      </c>
      <c r="D1785" s="1" t="s">
        <v>3513</v>
      </c>
      <c r="E1785" s="1" t="s">
        <v>8302</v>
      </c>
      <c r="F1785" s="1" t="s">
        <v>24878</v>
      </c>
      <c r="G1785" s="14">
        <v>914141444644</v>
      </c>
      <c r="H1785" s="1" t="s">
        <v>37</v>
      </c>
      <c r="I1785" s="1" t="s">
        <v>62</v>
      </c>
      <c r="J1785" s="1" t="s">
        <v>24</v>
      </c>
      <c r="K1785" s="3" t="s">
        <v>17</v>
      </c>
      <c r="L1785" s="1" t="s">
        <v>24</v>
      </c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1"/>
      <c r="AA1785" s="1" t="s">
        <v>11</v>
      </c>
      <c r="AB1785" s="3" t="s">
        <v>538</v>
      </c>
      <c r="AC1785" s="23" t="s">
        <v>37781</v>
      </c>
      <c r="AD1785" s="23" t="s">
        <v>39942</v>
      </c>
      <c r="AE1785" t="s">
        <v>35408</v>
      </c>
    </row>
    <row r="1786" spans="1:31" ht="14.25" customHeight="1">
      <c r="A1786" s="1">
        <v>1785</v>
      </c>
      <c r="B1786" s="9" t="s">
        <v>6</v>
      </c>
      <c r="C1786" s="1" t="s">
        <v>8311</v>
      </c>
      <c r="D1786" s="1" t="s">
        <v>2128</v>
      </c>
      <c r="E1786" s="1" t="s">
        <v>40</v>
      </c>
      <c r="F1786" s="1" t="s">
        <v>24883</v>
      </c>
      <c r="G1786" s="14">
        <v>91914904196</v>
      </c>
      <c r="H1786" s="1" t="s">
        <v>15</v>
      </c>
      <c r="I1786" s="1" t="s">
        <v>41</v>
      </c>
      <c r="J1786" s="1" t="s">
        <v>24</v>
      </c>
      <c r="K1786" s="3" t="s">
        <v>63</v>
      </c>
      <c r="L1786" s="1" t="s">
        <v>24</v>
      </c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1"/>
      <c r="AA1786" s="1" t="s">
        <v>16</v>
      </c>
      <c r="AB1786" s="3" t="s">
        <v>12</v>
      </c>
      <c r="AC1786" s="23" t="s">
        <v>37781</v>
      </c>
      <c r="AD1786" s="23" t="s">
        <v>39943</v>
      </c>
      <c r="AE1786" t="s">
        <v>35407</v>
      </c>
    </row>
    <row r="1787" spans="1:31" ht="14.25" customHeight="1">
      <c r="A1787" s="1">
        <v>1786</v>
      </c>
      <c r="B1787" s="1" t="s">
        <v>54</v>
      </c>
      <c r="C1787" s="1" t="s">
        <v>8317</v>
      </c>
      <c r="D1787" s="1" t="s">
        <v>911</v>
      </c>
      <c r="E1787" s="1" t="s">
        <v>73</v>
      </c>
      <c r="F1787" s="1" t="s">
        <v>31991</v>
      </c>
      <c r="G1787" s="14">
        <v>919644411690</v>
      </c>
      <c r="H1787" s="1" t="s">
        <v>20</v>
      </c>
      <c r="I1787" s="1" t="s">
        <v>9</v>
      </c>
      <c r="J1787" s="1" t="s">
        <v>24</v>
      </c>
      <c r="K1787" s="3" t="s">
        <v>117</v>
      </c>
      <c r="L1787" s="1" t="s">
        <v>24</v>
      </c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1"/>
      <c r="AA1787" s="1" t="s">
        <v>16</v>
      </c>
      <c r="AB1787" s="3" t="s">
        <v>12</v>
      </c>
      <c r="AC1787" s="23" t="s">
        <v>37781</v>
      </c>
      <c r="AD1787" s="23" t="s">
        <v>39944</v>
      </c>
      <c r="AE1787" t="s">
        <v>35408</v>
      </c>
    </row>
    <row r="1788" spans="1:31" ht="14.25" customHeight="1">
      <c r="A1788" s="1">
        <v>1787</v>
      </c>
      <c r="B1788" s="1" t="s">
        <v>54</v>
      </c>
      <c r="C1788" s="1" t="s">
        <v>8337</v>
      </c>
      <c r="D1788" s="1" t="s">
        <v>14916</v>
      </c>
      <c r="E1788" s="1" t="s">
        <v>139</v>
      </c>
      <c r="F1788" s="1" t="s">
        <v>24894</v>
      </c>
      <c r="G1788" s="14">
        <v>919446064494</v>
      </c>
      <c r="H1788" s="1" t="s">
        <v>8</v>
      </c>
      <c r="I1788" s="1" t="s">
        <v>9</v>
      </c>
      <c r="J1788" s="1" t="s">
        <v>24</v>
      </c>
      <c r="K1788" s="3" t="s">
        <v>178</v>
      </c>
      <c r="L1788" s="1" t="s">
        <v>24</v>
      </c>
      <c r="M1788" s="3" t="s">
        <v>171</v>
      </c>
      <c r="N1788" s="3" t="s">
        <v>47339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1"/>
      <c r="AA1788" s="1" t="s">
        <v>16</v>
      </c>
      <c r="AB1788" s="3" t="s">
        <v>12</v>
      </c>
      <c r="AC1788" s="23" t="s">
        <v>37781</v>
      </c>
      <c r="AD1788" s="23" t="s">
        <v>39945</v>
      </c>
      <c r="AE1788" t="s">
        <v>35408</v>
      </c>
    </row>
    <row r="1789" spans="1:31" ht="14.25" customHeight="1">
      <c r="A1789" s="1">
        <v>1788</v>
      </c>
      <c r="B1789" s="1" t="s">
        <v>54</v>
      </c>
      <c r="C1789" s="1" t="s">
        <v>8351</v>
      </c>
      <c r="D1789" s="1" t="s">
        <v>1410</v>
      </c>
      <c r="E1789" s="1" t="s">
        <v>40</v>
      </c>
      <c r="F1789" s="1" t="s">
        <v>8352</v>
      </c>
      <c r="G1789" s="14">
        <v>91994644444</v>
      </c>
      <c r="H1789" s="1" t="s">
        <v>20</v>
      </c>
      <c r="I1789" s="1" t="s">
        <v>9</v>
      </c>
      <c r="J1789" s="1" t="s">
        <v>24</v>
      </c>
      <c r="K1789" s="3" t="s">
        <v>27</v>
      </c>
      <c r="L1789" s="1" t="s">
        <v>24</v>
      </c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1"/>
      <c r="AA1789" s="1" t="s">
        <v>16</v>
      </c>
      <c r="AB1789" s="3" t="s">
        <v>12</v>
      </c>
      <c r="AC1789" s="23" t="s">
        <v>37781</v>
      </c>
      <c r="AD1789" s="23" t="s">
        <v>39946</v>
      </c>
      <c r="AE1789" t="s">
        <v>35402</v>
      </c>
    </row>
    <row r="1790" spans="1:31" ht="14.25" customHeight="1">
      <c r="A1790" s="1">
        <v>1789</v>
      </c>
      <c r="B1790" s="9" t="s">
        <v>6</v>
      </c>
      <c r="C1790" s="1" t="s">
        <v>8356</v>
      </c>
      <c r="D1790" s="1" t="s">
        <v>2402</v>
      </c>
      <c r="E1790" s="1" t="s">
        <v>8357</v>
      </c>
      <c r="F1790" s="1" t="s">
        <v>24902</v>
      </c>
      <c r="G1790" s="14">
        <v>919664446440</v>
      </c>
      <c r="H1790" s="1" t="s">
        <v>8</v>
      </c>
      <c r="I1790" s="1" t="s">
        <v>41</v>
      </c>
      <c r="J1790" s="1" t="s">
        <v>24</v>
      </c>
      <c r="K1790" s="3" t="s">
        <v>117</v>
      </c>
      <c r="L1790" s="1" t="s">
        <v>24</v>
      </c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1"/>
      <c r="AA1790" s="1" t="s">
        <v>16</v>
      </c>
      <c r="AB1790" s="3" t="s">
        <v>12</v>
      </c>
      <c r="AC1790" s="23" t="s">
        <v>37781</v>
      </c>
      <c r="AD1790" s="23" t="s">
        <v>39947</v>
      </c>
      <c r="AE1790" t="s">
        <v>35402</v>
      </c>
    </row>
    <row r="1791" spans="1:31" ht="14.25" customHeight="1">
      <c r="A1791" s="1">
        <v>1790</v>
      </c>
      <c r="B1791" s="9" t="s">
        <v>6</v>
      </c>
      <c r="C1791" s="1" t="s">
        <v>8378</v>
      </c>
      <c r="D1791" s="1" t="s">
        <v>967</v>
      </c>
      <c r="E1791" s="1" t="s">
        <v>264</v>
      </c>
      <c r="F1791" s="1" t="s">
        <v>34181</v>
      </c>
      <c r="G1791" s="14">
        <v>919446611444</v>
      </c>
      <c r="H1791" s="1" t="s">
        <v>15</v>
      </c>
      <c r="I1791" s="1" t="s">
        <v>9</v>
      </c>
      <c r="J1791" s="1" t="s">
        <v>24</v>
      </c>
      <c r="K1791" s="3" t="s">
        <v>17</v>
      </c>
      <c r="L1791" s="1" t="s">
        <v>24</v>
      </c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1"/>
      <c r="AA1791" s="1" t="s">
        <v>11</v>
      </c>
      <c r="AB1791" s="3" t="s">
        <v>13</v>
      </c>
      <c r="AC1791" s="23" t="s">
        <v>37781</v>
      </c>
      <c r="AD1791" s="23" t="s">
        <v>39948</v>
      </c>
      <c r="AE1791" t="s">
        <v>35405</v>
      </c>
    </row>
    <row r="1792" spans="1:31" ht="14.25" customHeight="1">
      <c r="A1792" s="1">
        <v>1791</v>
      </c>
      <c r="B1792" s="1" t="s">
        <v>54</v>
      </c>
      <c r="C1792" s="1" t="s">
        <v>8395</v>
      </c>
      <c r="D1792" s="1" t="s">
        <v>432</v>
      </c>
      <c r="E1792" s="1" t="s">
        <v>8396</v>
      </c>
      <c r="F1792" s="1" t="s">
        <v>24921</v>
      </c>
      <c r="G1792" s="14">
        <v>91994691649</v>
      </c>
      <c r="H1792" s="1" t="s">
        <v>8</v>
      </c>
      <c r="I1792" s="1" t="s">
        <v>9</v>
      </c>
      <c r="J1792" s="1" t="s">
        <v>24</v>
      </c>
      <c r="K1792" s="3" t="s">
        <v>42</v>
      </c>
      <c r="L1792" s="1" t="s">
        <v>24</v>
      </c>
      <c r="M1792" s="3" t="s">
        <v>27</v>
      </c>
      <c r="N1792" s="3" t="s">
        <v>47339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1"/>
      <c r="AA1792" s="1" t="s">
        <v>16</v>
      </c>
      <c r="AB1792" s="3" t="s">
        <v>12</v>
      </c>
      <c r="AC1792" s="23" t="s">
        <v>37781</v>
      </c>
      <c r="AD1792" s="23" t="s">
        <v>39949</v>
      </c>
      <c r="AE1792" t="s">
        <v>35407</v>
      </c>
    </row>
    <row r="1793" spans="1:31" ht="14.25" customHeight="1">
      <c r="A1793" s="1">
        <v>1792</v>
      </c>
      <c r="B1793" s="9" t="s">
        <v>6</v>
      </c>
      <c r="C1793" s="1" t="s">
        <v>8404</v>
      </c>
      <c r="D1793" s="1" t="s">
        <v>2904</v>
      </c>
      <c r="E1793" s="1" t="s">
        <v>162</v>
      </c>
      <c r="F1793" s="1" t="s">
        <v>34182</v>
      </c>
      <c r="G1793" s="14">
        <v>91946694964</v>
      </c>
      <c r="H1793" s="1" t="s">
        <v>8</v>
      </c>
      <c r="I1793" s="1" t="s">
        <v>9</v>
      </c>
      <c r="J1793" s="1" t="s">
        <v>24</v>
      </c>
      <c r="K1793" s="3" t="s">
        <v>42</v>
      </c>
      <c r="L1793" s="1" t="s">
        <v>24</v>
      </c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1"/>
      <c r="AA1793" s="1" t="s">
        <v>16</v>
      </c>
      <c r="AB1793" s="3" t="s">
        <v>12</v>
      </c>
      <c r="AC1793" s="23" t="s">
        <v>37781</v>
      </c>
      <c r="AD1793" s="23" t="s">
        <v>39950</v>
      </c>
      <c r="AE1793" t="s">
        <v>35405</v>
      </c>
    </row>
    <row r="1794" spans="1:31" ht="14.25" customHeight="1">
      <c r="A1794" s="1">
        <v>1793</v>
      </c>
      <c r="B1794" s="1" t="s">
        <v>54</v>
      </c>
      <c r="C1794" s="1" t="s">
        <v>8415</v>
      </c>
      <c r="D1794" s="1" t="s">
        <v>642</v>
      </c>
      <c r="E1794" s="1" t="s">
        <v>1743</v>
      </c>
      <c r="F1794" s="1" t="s">
        <v>24932</v>
      </c>
      <c r="G1794" s="14">
        <v>919944090900</v>
      </c>
      <c r="H1794" s="1" t="s">
        <v>8</v>
      </c>
      <c r="I1794" s="1" t="s">
        <v>9</v>
      </c>
      <c r="J1794" s="1" t="s">
        <v>24</v>
      </c>
      <c r="K1794" s="3" t="s">
        <v>27</v>
      </c>
      <c r="L1794" s="1" t="s">
        <v>24</v>
      </c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1"/>
      <c r="AA1794" s="1" t="s">
        <v>16</v>
      </c>
      <c r="AB1794" s="3" t="s">
        <v>12</v>
      </c>
      <c r="AC1794" s="23" t="s">
        <v>37781</v>
      </c>
      <c r="AD1794" s="23" t="s">
        <v>39951</v>
      </c>
      <c r="AE1794" t="s">
        <v>35407</v>
      </c>
    </row>
    <row r="1795" spans="1:31" ht="14.25" customHeight="1">
      <c r="A1795" s="1">
        <v>1794</v>
      </c>
      <c r="B1795" s="9" t="s">
        <v>6</v>
      </c>
      <c r="C1795" s="1" t="s">
        <v>8425</v>
      </c>
      <c r="D1795" s="1" t="s">
        <v>1452</v>
      </c>
      <c r="E1795" s="1" t="s">
        <v>40</v>
      </c>
      <c r="F1795" s="1" t="s">
        <v>24938</v>
      </c>
      <c r="G1795" s="14">
        <v>9190991490</v>
      </c>
      <c r="H1795" s="1" t="s">
        <v>15</v>
      </c>
      <c r="I1795" s="1" t="s">
        <v>9</v>
      </c>
      <c r="J1795" s="1" t="s">
        <v>24</v>
      </c>
      <c r="K1795" s="3" t="s">
        <v>117</v>
      </c>
      <c r="L1795" s="1" t="s">
        <v>24</v>
      </c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1"/>
      <c r="AA1795" s="1" t="s">
        <v>16</v>
      </c>
      <c r="AB1795" s="3" t="s">
        <v>12</v>
      </c>
      <c r="AC1795" s="23" t="s">
        <v>37781</v>
      </c>
      <c r="AD1795" s="23" t="s">
        <v>39952</v>
      </c>
      <c r="AE1795" t="s">
        <v>35402</v>
      </c>
    </row>
    <row r="1796" spans="1:31" ht="14.25" customHeight="1">
      <c r="A1796" s="1">
        <v>1795</v>
      </c>
      <c r="B1796" s="9" t="s">
        <v>6</v>
      </c>
      <c r="C1796" s="1" t="s">
        <v>8426</v>
      </c>
      <c r="D1796" s="1" t="s">
        <v>873</v>
      </c>
      <c r="E1796" s="1" t="s">
        <v>40</v>
      </c>
      <c r="F1796" s="1" t="s">
        <v>24939</v>
      </c>
      <c r="G1796" s="14">
        <v>91644400</v>
      </c>
      <c r="H1796" s="1" t="s">
        <v>37</v>
      </c>
      <c r="I1796" s="1" t="s">
        <v>9</v>
      </c>
      <c r="J1796" s="1" t="s">
        <v>24</v>
      </c>
      <c r="K1796" s="3" t="s">
        <v>117</v>
      </c>
      <c r="L1796" s="1" t="s">
        <v>24</v>
      </c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1"/>
      <c r="AA1796" s="1" t="s">
        <v>16</v>
      </c>
      <c r="AB1796" s="3" t="s">
        <v>12</v>
      </c>
      <c r="AC1796" s="23" t="s">
        <v>37781</v>
      </c>
      <c r="AD1796" s="23" t="s">
        <v>39953</v>
      </c>
      <c r="AE1796" t="s">
        <v>35407</v>
      </c>
    </row>
    <row r="1797" spans="1:31" ht="14.25" customHeight="1">
      <c r="A1797" s="1">
        <v>1796</v>
      </c>
      <c r="B1797" s="9" t="s">
        <v>6</v>
      </c>
      <c r="C1797" s="1" t="s">
        <v>8434</v>
      </c>
      <c r="D1797" s="1" t="s">
        <v>4798</v>
      </c>
      <c r="E1797" s="1" t="s">
        <v>32</v>
      </c>
      <c r="F1797" s="1" t="s">
        <v>24943</v>
      </c>
      <c r="G1797" s="14">
        <v>91994094911</v>
      </c>
      <c r="H1797" s="1" t="s">
        <v>8</v>
      </c>
      <c r="I1797" s="1" t="s">
        <v>41</v>
      </c>
      <c r="J1797" s="1" t="s">
        <v>24</v>
      </c>
      <c r="K1797" s="3" t="s">
        <v>27</v>
      </c>
      <c r="L1797" s="1" t="s">
        <v>24</v>
      </c>
      <c r="M1797" s="3" t="s">
        <v>47344</v>
      </c>
      <c r="N1797" s="3" t="s">
        <v>47339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1"/>
      <c r="AA1797" s="1" t="s">
        <v>16</v>
      </c>
      <c r="AB1797" s="3" t="s">
        <v>12</v>
      </c>
      <c r="AC1797" s="23" t="s">
        <v>37781</v>
      </c>
      <c r="AD1797" s="23" t="s">
        <v>39954</v>
      </c>
      <c r="AE1797" t="s">
        <v>35402</v>
      </c>
    </row>
    <row r="1798" spans="1:31" ht="14.25" customHeight="1">
      <c r="A1798" s="1">
        <v>1797</v>
      </c>
      <c r="B1798" s="9" t="s">
        <v>6</v>
      </c>
      <c r="C1798" s="1" t="s">
        <v>8456</v>
      </c>
      <c r="D1798" s="1" t="s">
        <v>447</v>
      </c>
      <c r="E1798" s="1" t="s">
        <v>8457</v>
      </c>
      <c r="F1798" s="1" t="s">
        <v>24955</v>
      </c>
      <c r="G1798" s="14">
        <v>91964416496</v>
      </c>
      <c r="H1798" s="1" t="s">
        <v>37</v>
      </c>
      <c r="I1798" s="1" t="s">
        <v>33</v>
      </c>
      <c r="J1798" s="1" t="s">
        <v>24</v>
      </c>
      <c r="K1798" s="3" t="s">
        <v>42</v>
      </c>
      <c r="L1798" s="1" t="s">
        <v>24</v>
      </c>
      <c r="M1798" s="3" t="s">
        <v>27</v>
      </c>
      <c r="N1798" s="3" t="s">
        <v>47339</v>
      </c>
      <c r="O1798" s="3" t="s">
        <v>117</v>
      </c>
      <c r="P1798" s="3" t="s">
        <v>24</v>
      </c>
      <c r="Q1798" s="3" t="s">
        <v>178</v>
      </c>
      <c r="R1798" s="3" t="s">
        <v>24</v>
      </c>
      <c r="S1798" s="3"/>
      <c r="T1798" s="3"/>
      <c r="U1798" s="3"/>
      <c r="V1798" s="3"/>
      <c r="W1798" s="3"/>
      <c r="X1798" s="3"/>
      <c r="Y1798" s="3"/>
      <c r="Z1798" s="1"/>
      <c r="AA1798" s="1" t="s">
        <v>16</v>
      </c>
      <c r="AB1798" s="3" t="s">
        <v>12</v>
      </c>
      <c r="AC1798" s="23" t="s">
        <v>37781</v>
      </c>
      <c r="AD1798" s="23" t="s">
        <v>39955</v>
      </c>
      <c r="AE1798" t="s">
        <v>35402</v>
      </c>
    </row>
    <row r="1799" spans="1:31" ht="14.25" customHeight="1">
      <c r="A1799" s="1">
        <v>1798</v>
      </c>
      <c r="B1799" s="1" t="s">
        <v>54</v>
      </c>
      <c r="C1799" s="1" t="s">
        <v>8472</v>
      </c>
      <c r="D1799" s="1" t="s">
        <v>526</v>
      </c>
      <c r="E1799" s="1" t="s">
        <v>3162</v>
      </c>
      <c r="F1799" s="1" t="s">
        <v>24962</v>
      </c>
      <c r="G1799" s="14">
        <v>914000009994</v>
      </c>
      <c r="H1799" s="1" t="s">
        <v>8</v>
      </c>
      <c r="I1799" s="1" t="s">
        <v>9</v>
      </c>
      <c r="J1799" s="1" t="s">
        <v>24</v>
      </c>
      <c r="K1799" s="3" t="s">
        <v>117</v>
      </c>
      <c r="L1799" s="1" t="s">
        <v>24</v>
      </c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1"/>
      <c r="AA1799" s="1" t="s">
        <v>16</v>
      </c>
      <c r="AB1799" s="3" t="s">
        <v>12</v>
      </c>
      <c r="AC1799" s="23" t="s">
        <v>37781</v>
      </c>
      <c r="AD1799" s="23" t="s">
        <v>39956</v>
      </c>
      <c r="AE1799" t="s">
        <v>35405</v>
      </c>
    </row>
    <row r="1800" spans="1:31" ht="14.25" customHeight="1">
      <c r="A1800" s="1">
        <v>1799</v>
      </c>
      <c r="B1800" s="1" t="s">
        <v>54</v>
      </c>
      <c r="C1800" s="1" t="s">
        <v>8474</v>
      </c>
      <c r="D1800" s="1" t="s">
        <v>3513</v>
      </c>
      <c r="E1800" s="1" t="s">
        <v>224</v>
      </c>
      <c r="F1800" s="1" t="s">
        <v>34188</v>
      </c>
      <c r="G1800" s="14">
        <v>91991966464</v>
      </c>
      <c r="H1800" s="1" t="s">
        <v>8</v>
      </c>
      <c r="I1800" s="1" t="s">
        <v>9</v>
      </c>
      <c r="J1800" s="1" t="s">
        <v>24</v>
      </c>
      <c r="K1800" s="3" t="s">
        <v>42</v>
      </c>
      <c r="L1800" s="1" t="s">
        <v>24</v>
      </c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1"/>
      <c r="AA1800" s="1" t="s">
        <v>16</v>
      </c>
      <c r="AB1800" s="3" t="s">
        <v>12</v>
      </c>
      <c r="AC1800" s="23" t="s">
        <v>37781</v>
      </c>
      <c r="AD1800" s="23" t="s">
        <v>39957</v>
      </c>
      <c r="AE1800" t="s">
        <v>35408</v>
      </c>
    </row>
    <row r="1801" spans="1:31" ht="14.25" customHeight="1">
      <c r="A1801" s="1">
        <v>1800</v>
      </c>
      <c r="B1801" s="9" t="s">
        <v>6</v>
      </c>
      <c r="C1801" s="1" t="s">
        <v>8476</v>
      </c>
      <c r="D1801" s="1" t="s">
        <v>400</v>
      </c>
      <c r="E1801" s="1" t="s">
        <v>40</v>
      </c>
      <c r="F1801" s="1" t="s">
        <v>34189</v>
      </c>
      <c r="G1801" s="14">
        <v>91914944041</v>
      </c>
      <c r="H1801" s="1" t="s">
        <v>8</v>
      </c>
      <c r="I1801" s="1" t="s">
        <v>9</v>
      </c>
      <c r="J1801" s="1" t="s">
        <v>24</v>
      </c>
      <c r="K1801" s="3" t="s">
        <v>178</v>
      </c>
      <c r="L1801" s="1" t="s">
        <v>24</v>
      </c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1"/>
      <c r="AA1801" s="1" t="s">
        <v>16</v>
      </c>
      <c r="AB1801" s="3" t="s">
        <v>12</v>
      </c>
      <c r="AC1801" s="23" t="s">
        <v>37781</v>
      </c>
      <c r="AD1801" s="23" t="s">
        <v>39958</v>
      </c>
      <c r="AE1801" t="s">
        <v>35402</v>
      </c>
    </row>
    <row r="1802" spans="1:31" ht="14.25" customHeight="1">
      <c r="A1802" s="1">
        <v>1801</v>
      </c>
      <c r="B1802" s="9" t="s">
        <v>6</v>
      </c>
      <c r="C1802" s="1" t="s">
        <v>8488</v>
      </c>
      <c r="D1802" s="1" t="s">
        <v>332</v>
      </c>
      <c r="E1802" s="1" t="s">
        <v>8489</v>
      </c>
      <c r="F1802" s="1" t="s">
        <v>24972</v>
      </c>
      <c r="G1802" s="14">
        <v>9144911199</v>
      </c>
      <c r="H1802" s="1" t="s">
        <v>8</v>
      </c>
      <c r="I1802" s="1" t="s">
        <v>41</v>
      </c>
      <c r="J1802" s="1" t="s">
        <v>24</v>
      </c>
      <c r="K1802" s="3" t="s">
        <v>27</v>
      </c>
      <c r="L1802" s="1" t="s">
        <v>24</v>
      </c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1"/>
      <c r="AA1802" s="1" t="s">
        <v>16</v>
      </c>
      <c r="AB1802" s="3" t="s">
        <v>12</v>
      </c>
      <c r="AC1802" s="23" t="s">
        <v>37781</v>
      </c>
      <c r="AD1802" s="23" t="s">
        <v>39959</v>
      </c>
      <c r="AE1802" t="s">
        <v>35407</v>
      </c>
    </row>
    <row r="1803" spans="1:31" ht="14.25" customHeight="1">
      <c r="A1803" s="1">
        <v>1802</v>
      </c>
      <c r="B1803" s="9" t="s">
        <v>6</v>
      </c>
      <c r="C1803" s="1" t="s">
        <v>8490</v>
      </c>
      <c r="D1803" s="1" t="s">
        <v>502</v>
      </c>
      <c r="E1803" s="1" t="s">
        <v>1902</v>
      </c>
      <c r="F1803" s="1" t="s">
        <v>24973</v>
      </c>
      <c r="G1803" s="14">
        <v>919969614</v>
      </c>
      <c r="H1803" s="1" t="s">
        <v>8</v>
      </c>
      <c r="I1803" s="1" t="s">
        <v>9</v>
      </c>
      <c r="J1803" s="1" t="s">
        <v>24</v>
      </c>
      <c r="K1803" s="3" t="s">
        <v>27</v>
      </c>
      <c r="L1803" s="1" t="s">
        <v>24</v>
      </c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1"/>
      <c r="AA1803" s="1" t="s">
        <v>16</v>
      </c>
      <c r="AB1803" s="3" t="s">
        <v>12</v>
      </c>
      <c r="AC1803" s="23" t="s">
        <v>37781</v>
      </c>
      <c r="AD1803" s="23" t="s">
        <v>39960</v>
      </c>
      <c r="AE1803" t="s">
        <v>35407</v>
      </c>
    </row>
    <row r="1804" spans="1:31" ht="14.25" customHeight="1">
      <c r="A1804" s="1">
        <v>1803</v>
      </c>
      <c r="B1804" s="1" t="s">
        <v>54</v>
      </c>
      <c r="C1804" s="1" t="s">
        <v>8498</v>
      </c>
      <c r="D1804" s="1" t="s">
        <v>486</v>
      </c>
      <c r="E1804" s="1" t="s">
        <v>986</v>
      </c>
      <c r="F1804" s="1" t="s">
        <v>24976</v>
      </c>
      <c r="G1804" s="14">
        <v>919446910664</v>
      </c>
      <c r="H1804" s="1" t="s">
        <v>20</v>
      </c>
      <c r="I1804" s="1" t="s">
        <v>9</v>
      </c>
      <c r="J1804" s="1" t="s">
        <v>24</v>
      </c>
      <c r="K1804" s="3" t="s">
        <v>27</v>
      </c>
      <c r="L1804" s="1" t="s">
        <v>24</v>
      </c>
      <c r="M1804" s="3" t="s">
        <v>178</v>
      </c>
      <c r="N1804" s="3" t="s">
        <v>47339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1"/>
      <c r="AA1804" s="1" t="s">
        <v>16</v>
      </c>
      <c r="AB1804" s="3" t="s">
        <v>12</v>
      </c>
      <c r="AC1804" s="23" t="s">
        <v>37781</v>
      </c>
      <c r="AD1804" s="23" t="s">
        <v>38918</v>
      </c>
      <c r="AE1804" t="s">
        <v>35408</v>
      </c>
    </row>
    <row r="1805" spans="1:31" ht="14.25" customHeight="1">
      <c r="A1805" s="1">
        <v>1804</v>
      </c>
      <c r="B1805" s="9" t="s">
        <v>6</v>
      </c>
      <c r="C1805" s="1" t="s">
        <v>8513</v>
      </c>
      <c r="D1805" s="1" t="s">
        <v>8514</v>
      </c>
      <c r="E1805" s="1" t="s">
        <v>8515</v>
      </c>
      <c r="F1805" s="1" t="s">
        <v>24983</v>
      </c>
      <c r="G1805" s="14">
        <v>9144014149</v>
      </c>
      <c r="H1805" s="1" t="s">
        <v>8</v>
      </c>
      <c r="I1805" s="1" t="s">
        <v>9</v>
      </c>
      <c r="J1805" s="1" t="s">
        <v>24</v>
      </c>
      <c r="K1805" s="3" t="s">
        <v>17</v>
      </c>
      <c r="L1805" s="1" t="s">
        <v>24</v>
      </c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1"/>
      <c r="AA1805" s="1" t="s">
        <v>11</v>
      </c>
      <c r="AB1805" s="3" t="s">
        <v>538</v>
      </c>
      <c r="AC1805" s="23" t="s">
        <v>37781</v>
      </c>
      <c r="AD1805" s="23" t="s">
        <v>39961</v>
      </c>
      <c r="AE1805" t="s">
        <v>35402</v>
      </c>
    </row>
    <row r="1806" spans="1:31" ht="14.25" customHeight="1">
      <c r="A1806" s="1">
        <v>1805</v>
      </c>
      <c r="B1806" s="9" t="s">
        <v>6</v>
      </c>
      <c r="C1806" s="1" t="s">
        <v>8532</v>
      </c>
      <c r="D1806" s="1" t="s">
        <v>2128</v>
      </c>
      <c r="E1806" s="1" t="s">
        <v>90</v>
      </c>
      <c r="F1806" s="1" t="s">
        <v>24992</v>
      </c>
      <c r="G1806" s="14">
        <v>91944660166</v>
      </c>
      <c r="H1806" s="1" t="s">
        <v>20</v>
      </c>
      <c r="I1806" s="1" t="s">
        <v>9</v>
      </c>
      <c r="J1806" s="1" t="s">
        <v>24</v>
      </c>
      <c r="K1806" s="3" t="s">
        <v>17</v>
      </c>
      <c r="L1806" s="1" t="s">
        <v>24</v>
      </c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1"/>
      <c r="AA1806" s="1" t="s">
        <v>11</v>
      </c>
      <c r="AB1806" s="3" t="s">
        <v>538</v>
      </c>
      <c r="AC1806" s="23" t="s">
        <v>37781</v>
      </c>
      <c r="AD1806" s="23" t="s">
        <v>39962</v>
      </c>
      <c r="AE1806" t="s">
        <v>35402</v>
      </c>
    </row>
    <row r="1807" spans="1:31" ht="14.25" customHeight="1">
      <c r="A1807" s="1">
        <v>1806</v>
      </c>
      <c r="B1807" s="9" t="s">
        <v>6</v>
      </c>
      <c r="C1807" s="1" t="s">
        <v>8558</v>
      </c>
      <c r="D1807" s="1" t="s">
        <v>463</v>
      </c>
      <c r="E1807" s="1" t="s">
        <v>3207</v>
      </c>
      <c r="F1807" s="1" t="s">
        <v>8559</v>
      </c>
      <c r="G1807" s="14">
        <v>919946494949</v>
      </c>
      <c r="H1807" s="1" t="s">
        <v>8</v>
      </c>
      <c r="I1807" s="1" t="s">
        <v>62</v>
      </c>
      <c r="J1807" s="1" t="s">
        <v>24</v>
      </c>
      <c r="K1807" s="3" t="s">
        <v>178</v>
      </c>
      <c r="L1807" s="1" t="s">
        <v>24</v>
      </c>
      <c r="M1807" s="3" t="s">
        <v>171</v>
      </c>
      <c r="N1807" s="3" t="s">
        <v>47339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1"/>
      <c r="AA1807" s="1" t="s">
        <v>16</v>
      </c>
      <c r="AB1807" s="3" t="s">
        <v>12</v>
      </c>
      <c r="AC1807" s="23" t="s">
        <v>37781</v>
      </c>
      <c r="AD1807" s="23" t="s">
        <v>39963</v>
      </c>
      <c r="AE1807" t="s">
        <v>35402</v>
      </c>
    </row>
    <row r="1808" spans="1:31" ht="14.25" customHeight="1">
      <c r="A1808" s="1">
        <v>1807</v>
      </c>
      <c r="B1808" s="9" t="s">
        <v>6</v>
      </c>
      <c r="C1808" s="1" t="s">
        <v>8563</v>
      </c>
      <c r="D1808" s="1" t="s">
        <v>4123</v>
      </c>
      <c r="E1808" s="1" t="s">
        <v>1606</v>
      </c>
      <c r="F1808" s="1" t="s">
        <v>34197</v>
      </c>
      <c r="G1808" s="14">
        <v>91944911911</v>
      </c>
      <c r="H1808" s="1" t="s">
        <v>15</v>
      </c>
      <c r="I1808" s="1" t="s">
        <v>62</v>
      </c>
      <c r="J1808" s="1" t="s">
        <v>24</v>
      </c>
      <c r="K1808" s="3" t="s">
        <v>17</v>
      </c>
      <c r="L1808" s="1" t="s">
        <v>24</v>
      </c>
      <c r="M1808" s="4" t="s">
        <v>42</v>
      </c>
      <c r="N1808" s="3" t="s">
        <v>47339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1"/>
      <c r="AA1808" s="1" t="s">
        <v>16</v>
      </c>
      <c r="AB1808" s="3" t="s">
        <v>12</v>
      </c>
      <c r="AC1808" s="23" t="s">
        <v>37781</v>
      </c>
      <c r="AD1808" s="23" t="s">
        <v>39964</v>
      </c>
      <c r="AE1808" t="s">
        <v>35405</v>
      </c>
    </row>
    <row r="1809" spans="1:31" ht="14.25" customHeight="1">
      <c r="A1809" s="1">
        <v>1808</v>
      </c>
      <c r="B1809" s="1" t="s">
        <v>54</v>
      </c>
      <c r="C1809" s="1" t="s">
        <v>8604</v>
      </c>
      <c r="D1809" s="1" t="s">
        <v>2572</v>
      </c>
      <c r="E1809" s="1" t="s">
        <v>139</v>
      </c>
      <c r="F1809" s="1" t="s">
        <v>25022</v>
      </c>
      <c r="G1809" s="14">
        <v>919494466610</v>
      </c>
      <c r="H1809" s="1" t="s">
        <v>15</v>
      </c>
      <c r="I1809" s="1" t="s">
        <v>9</v>
      </c>
      <c r="J1809" s="1" t="s">
        <v>24</v>
      </c>
      <c r="K1809" s="3" t="s">
        <v>27</v>
      </c>
      <c r="L1809" s="1" t="s">
        <v>24</v>
      </c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1"/>
      <c r="AA1809" s="1" t="s">
        <v>16</v>
      </c>
      <c r="AB1809" s="3" t="s">
        <v>12</v>
      </c>
      <c r="AC1809" s="23" t="s">
        <v>37781</v>
      </c>
      <c r="AD1809" s="23" t="s">
        <v>39965</v>
      </c>
      <c r="AE1809" t="s">
        <v>35408</v>
      </c>
    </row>
    <row r="1810" spans="1:31" ht="14.25" customHeight="1">
      <c r="A1810" s="1">
        <v>1809</v>
      </c>
      <c r="B1810" s="9" t="s">
        <v>6</v>
      </c>
      <c r="C1810" s="1" t="s">
        <v>8639</v>
      </c>
      <c r="D1810" s="1" t="s">
        <v>1354</v>
      </c>
      <c r="E1810" s="1" t="s">
        <v>139</v>
      </c>
      <c r="F1810" s="1" t="s">
        <v>25038</v>
      </c>
      <c r="G1810" s="14">
        <v>91944606969</v>
      </c>
      <c r="H1810" s="1" t="s">
        <v>15</v>
      </c>
      <c r="I1810" s="1" t="s">
        <v>41</v>
      </c>
      <c r="J1810" s="1" t="s">
        <v>24</v>
      </c>
      <c r="K1810" s="3" t="s">
        <v>117</v>
      </c>
      <c r="L1810" s="1" t="s">
        <v>24</v>
      </c>
      <c r="M1810" s="3" t="s">
        <v>178</v>
      </c>
      <c r="N1810" s="3" t="s">
        <v>47339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1"/>
      <c r="AA1810" s="1" t="s">
        <v>16</v>
      </c>
      <c r="AB1810" s="3" t="s">
        <v>12</v>
      </c>
      <c r="AC1810" s="23" t="s">
        <v>37781</v>
      </c>
      <c r="AD1810" s="23" t="s">
        <v>39966</v>
      </c>
      <c r="AE1810" t="s">
        <v>35402</v>
      </c>
    </row>
    <row r="1811" spans="1:31" ht="14.25" customHeight="1">
      <c r="A1811" s="1">
        <v>1810</v>
      </c>
      <c r="B1811" s="9" t="s">
        <v>6</v>
      </c>
      <c r="C1811" s="1" t="s">
        <v>8658</v>
      </c>
      <c r="D1811" s="1" t="s">
        <v>557</v>
      </c>
      <c r="E1811" s="1" t="s">
        <v>8659</v>
      </c>
      <c r="F1811" s="1" t="s">
        <v>25045</v>
      </c>
      <c r="G1811" s="14">
        <v>916964466044</v>
      </c>
      <c r="H1811" s="1" t="s">
        <v>20</v>
      </c>
      <c r="I1811" s="1" t="s">
        <v>9</v>
      </c>
      <c r="J1811" s="1" t="s">
        <v>24</v>
      </c>
      <c r="K1811" s="3" t="s">
        <v>63</v>
      </c>
      <c r="L1811" s="1" t="s">
        <v>24</v>
      </c>
      <c r="M1811" s="3" t="s">
        <v>213</v>
      </c>
      <c r="N1811" s="3" t="s">
        <v>47339</v>
      </c>
      <c r="O1811" s="3" t="s">
        <v>17</v>
      </c>
      <c r="P1811" s="3" t="s">
        <v>24</v>
      </c>
      <c r="Q1811" s="3" t="s">
        <v>42</v>
      </c>
      <c r="R1811" s="3" t="s">
        <v>24</v>
      </c>
      <c r="S1811" s="3" t="s">
        <v>27</v>
      </c>
      <c r="T1811" s="3" t="s">
        <v>24</v>
      </c>
      <c r="U1811" s="3" t="s">
        <v>117</v>
      </c>
      <c r="V1811" s="3" t="s">
        <v>24</v>
      </c>
      <c r="W1811" s="3" t="s">
        <v>178</v>
      </c>
      <c r="X1811" s="3" t="s">
        <v>24</v>
      </c>
      <c r="Y1811" s="3" t="s">
        <v>171</v>
      </c>
      <c r="Z1811" s="1" t="s">
        <v>24</v>
      </c>
      <c r="AA1811" s="1" t="s">
        <v>16</v>
      </c>
      <c r="AB1811" s="3" t="s">
        <v>12</v>
      </c>
      <c r="AC1811" s="23" t="s">
        <v>37781</v>
      </c>
      <c r="AD1811" s="23" t="s">
        <v>39967</v>
      </c>
      <c r="AE1811" t="s">
        <v>35402</v>
      </c>
    </row>
    <row r="1812" spans="1:31" ht="14.25" customHeight="1">
      <c r="A1812" s="1">
        <v>1811</v>
      </c>
      <c r="B1812" s="9" t="s">
        <v>6</v>
      </c>
      <c r="C1812" s="1" t="s">
        <v>8687</v>
      </c>
      <c r="D1812" s="1" t="s">
        <v>494</v>
      </c>
      <c r="E1812" s="1" t="s">
        <v>410</v>
      </c>
      <c r="F1812" s="1" t="s">
        <v>8688</v>
      </c>
      <c r="G1812" s="14">
        <v>919446064490</v>
      </c>
      <c r="H1812" s="1" t="s">
        <v>8</v>
      </c>
      <c r="I1812" s="1" t="s">
        <v>9</v>
      </c>
      <c r="J1812" s="1" t="s">
        <v>24</v>
      </c>
      <c r="K1812" s="3" t="s">
        <v>17</v>
      </c>
      <c r="L1812" s="1" t="s">
        <v>24</v>
      </c>
      <c r="M1812" s="4" t="s">
        <v>42</v>
      </c>
      <c r="N1812" s="3" t="s">
        <v>47339</v>
      </c>
      <c r="O1812" s="3" t="s">
        <v>27</v>
      </c>
      <c r="P1812" s="3" t="s">
        <v>24</v>
      </c>
      <c r="Q1812" s="3" t="s">
        <v>47344</v>
      </c>
      <c r="R1812" s="3" t="s">
        <v>24</v>
      </c>
      <c r="S1812" s="3" t="s">
        <v>178</v>
      </c>
      <c r="T1812" s="3" t="s">
        <v>24</v>
      </c>
      <c r="U1812" s="3" t="s">
        <v>171</v>
      </c>
      <c r="V1812" s="3" t="s">
        <v>24</v>
      </c>
      <c r="W1812" s="3"/>
      <c r="X1812" s="3"/>
      <c r="Y1812" s="3"/>
      <c r="Z1812" s="1"/>
      <c r="AA1812" s="1" t="s">
        <v>16</v>
      </c>
      <c r="AB1812" s="3" t="s">
        <v>12</v>
      </c>
      <c r="AC1812" s="23" t="s">
        <v>37781</v>
      </c>
      <c r="AD1812" s="23" t="s">
        <v>39968</v>
      </c>
      <c r="AE1812" t="s">
        <v>35408</v>
      </c>
    </row>
    <row r="1813" spans="1:31" ht="14.25" customHeight="1">
      <c r="A1813" s="1">
        <v>1812</v>
      </c>
      <c r="B1813" s="1" t="s">
        <v>54</v>
      </c>
      <c r="C1813" s="1" t="s">
        <v>8691</v>
      </c>
      <c r="D1813" s="1" t="s">
        <v>1248</v>
      </c>
      <c r="E1813" s="1" t="s">
        <v>36646</v>
      </c>
      <c r="F1813" s="1" t="s">
        <v>8692</v>
      </c>
      <c r="G1813" s="14">
        <v>9191946049</v>
      </c>
      <c r="H1813" s="1" t="s">
        <v>20</v>
      </c>
      <c r="I1813" s="1" t="s">
        <v>41</v>
      </c>
      <c r="J1813" s="1" t="s">
        <v>24</v>
      </c>
      <c r="K1813" s="3" t="s">
        <v>63</v>
      </c>
      <c r="L1813" s="1" t="s">
        <v>24</v>
      </c>
      <c r="M1813" s="3" t="s">
        <v>213</v>
      </c>
      <c r="N1813" s="3" t="s">
        <v>47339</v>
      </c>
      <c r="O1813" s="3" t="s">
        <v>17</v>
      </c>
      <c r="P1813" s="3" t="s">
        <v>24</v>
      </c>
      <c r="Q1813" s="3" t="s">
        <v>42</v>
      </c>
      <c r="R1813" s="3" t="s">
        <v>24</v>
      </c>
      <c r="S1813" s="3" t="s">
        <v>27</v>
      </c>
      <c r="T1813" s="3" t="s">
        <v>24</v>
      </c>
      <c r="U1813" s="3" t="s">
        <v>117</v>
      </c>
      <c r="V1813" s="3" t="s">
        <v>24</v>
      </c>
      <c r="W1813" s="3" t="s">
        <v>178</v>
      </c>
      <c r="X1813" s="3" t="s">
        <v>24</v>
      </c>
      <c r="Y1813" s="3" t="s">
        <v>171</v>
      </c>
      <c r="Z1813" s="1" t="s">
        <v>24</v>
      </c>
      <c r="AA1813" s="1" t="s">
        <v>16</v>
      </c>
      <c r="AB1813" s="3" t="s">
        <v>12</v>
      </c>
      <c r="AC1813" s="23" t="s">
        <v>37781</v>
      </c>
      <c r="AD1813" s="23" t="s">
        <v>39969</v>
      </c>
      <c r="AE1813" t="s">
        <v>35405</v>
      </c>
    </row>
    <row r="1814" spans="1:31" ht="14.25" customHeight="1">
      <c r="A1814" s="1">
        <v>1813</v>
      </c>
      <c r="B1814" s="9" t="s">
        <v>6</v>
      </c>
      <c r="C1814" s="1" t="s">
        <v>8697</v>
      </c>
      <c r="D1814" s="1" t="s">
        <v>8698</v>
      </c>
      <c r="E1814" s="1" t="s">
        <v>2549</v>
      </c>
      <c r="F1814" s="1" t="s">
        <v>25059</v>
      </c>
      <c r="G1814" s="14">
        <v>914169004000</v>
      </c>
      <c r="H1814" s="1" t="s">
        <v>15</v>
      </c>
      <c r="I1814" s="1" t="s">
        <v>62</v>
      </c>
      <c r="J1814" s="1" t="s">
        <v>24</v>
      </c>
      <c r="K1814" s="3" t="s">
        <v>42</v>
      </c>
      <c r="L1814" s="1" t="s">
        <v>24</v>
      </c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1"/>
      <c r="AA1814" s="1" t="s">
        <v>16</v>
      </c>
      <c r="AB1814" s="3" t="s">
        <v>12</v>
      </c>
      <c r="AC1814" s="23" t="s">
        <v>37781</v>
      </c>
      <c r="AD1814" s="23" t="s">
        <v>39970</v>
      </c>
      <c r="AE1814" t="s">
        <v>35405</v>
      </c>
    </row>
    <row r="1815" spans="1:31" ht="14.25" customHeight="1">
      <c r="A1815" s="1">
        <v>1814</v>
      </c>
      <c r="B1815" s="1" t="s">
        <v>54</v>
      </c>
      <c r="C1815" s="1" t="s">
        <v>8713</v>
      </c>
      <c r="D1815" s="1" t="s">
        <v>1603</v>
      </c>
      <c r="E1815" s="1" t="s">
        <v>36647</v>
      </c>
      <c r="F1815" s="1" t="s">
        <v>32041</v>
      </c>
      <c r="G1815" s="14">
        <v>91996046049</v>
      </c>
      <c r="H1815" s="1" t="s">
        <v>8</v>
      </c>
      <c r="I1815" s="1" t="s">
        <v>9</v>
      </c>
      <c r="J1815" s="1" t="s">
        <v>24</v>
      </c>
      <c r="K1815" s="3" t="s">
        <v>178</v>
      </c>
      <c r="L1815" s="1" t="s">
        <v>24</v>
      </c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1"/>
      <c r="AA1815" s="1" t="s">
        <v>16</v>
      </c>
      <c r="AB1815" s="3" t="s">
        <v>12</v>
      </c>
      <c r="AC1815" s="23" t="s">
        <v>37781</v>
      </c>
      <c r="AD1815" s="23" t="s">
        <v>39971</v>
      </c>
      <c r="AE1815" t="s">
        <v>35407</v>
      </c>
    </row>
    <row r="1816" spans="1:31" ht="14.25" customHeight="1">
      <c r="A1816" s="1">
        <v>1815</v>
      </c>
      <c r="B1816" s="9" t="s">
        <v>6</v>
      </c>
      <c r="C1816" s="1" t="s">
        <v>8716</v>
      </c>
      <c r="D1816" s="1" t="s">
        <v>350</v>
      </c>
      <c r="E1816" s="1" t="s">
        <v>8717</v>
      </c>
      <c r="F1816" s="1" t="s">
        <v>25071</v>
      </c>
      <c r="G1816" s="14">
        <v>919916446949</v>
      </c>
      <c r="H1816" s="1" t="s">
        <v>15</v>
      </c>
      <c r="I1816" s="1" t="s">
        <v>62</v>
      </c>
      <c r="J1816" s="1" t="s">
        <v>24</v>
      </c>
      <c r="K1816" s="3" t="s">
        <v>27</v>
      </c>
      <c r="L1816" s="1" t="s">
        <v>24</v>
      </c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1"/>
      <c r="AA1816" s="1" t="s">
        <v>16</v>
      </c>
      <c r="AB1816" s="3" t="s">
        <v>12</v>
      </c>
      <c r="AC1816" s="23" t="s">
        <v>37781</v>
      </c>
      <c r="AD1816" s="23" t="s">
        <v>39972</v>
      </c>
      <c r="AE1816" t="s">
        <v>35408</v>
      </c>
    </row>
    <row r="1817" spans="1:31" ht="14.25" customHeight="1">
      <c r="A1817" s="1">
        <v>1816</v>
      </c>
      <c r="B1817" s="9" t="s">
        <v>6</v>
      </c>
      <c r="C1817" s="1" t="s">
        <v>8752</v>
      </c>
      <c r="D1817" s="1" t="s">
        <v>89</v>
      </c>
      <c r="E1817" s="1" t="s">
        <v>40</v>
      </c>
      <c r="F1817" s="1" t="s">
        <v>8753</v>
      </c>
      <c r="G1817" s="14">
        <v>9199404440</v>
      </c>
      <c r="H1817" s="1" t="s">
        <v>8</v>
      </c>
      <c r="I1817" s="1" t="s">
        <v>9</v>
      </c>
      <c r="J1817" s="1" t="s">
        <v>24</v>
      </c>
      <c r="K1817" s="3" t="s">
        <v>27</v>
      </c>
      <c r="L1817" s="1" t="s">
        <v>24</v>
      </c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1"/>
      <c r="AA1817" s="1" t="s">
        <v>16</v>
      </c>
      <c r="AB1817" s="3" t="s">
        <v>12</v>
      </c>
      <c r="AC1817" s="23" t="s">
        <v>37781</v>
      </c>
      <c r="AD1817" s="23" t="s">
        <v>39973</v>
      </c>
      <c r="AE1817" t="s">
        <v>35405</v>
      </c>
    </row>
    <row r="1818" spans="1:31" ht="14.25" customHeight="1">
      <c r="A1818" s="1">
        <v>1817</v>
      </c>
      <c r="B1818" s="9" t="s">
        <v>6</v>
      </c>
      <c r="C1818" s="1" t="s">
        <v>8756</v>
      </c>
      <c r="D1818" s="1" t="s">
        <v>1506</v>
      </c>
      <c r="E1818" s="1" t="s">
        <v>139</v>
      </c>
      <c r="F1818" s="1" t="s">
        <v>34212</v>
      </c>
      <c r="G1818" s="14">
        <v>91909946660</v>
      </c>
      <c r="H1818" s="1" t="s">
        <v>8</v>
      </c>
      <c r="I1818" s="1" t="s">
        <v>9</v>
      </c>
      <c r="J1818" s="1" t="s">
        <v>24</v>
      </c>
      <c r="K1818" s="3" t="s">
        <v>27</v>
      </c>
      <c r="L1818" s="1" t="s">
        <v>24</v>
      </c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1"/>
      <c r="AA1818" s="1" t="s">
        <v>16</v>
      </c>
      <c r="AB1818" s="3" t="s">
        <v>12</v>
      </c>
      <c r="AC1818" s="23" t="s">
        <v>37781</v>
      </c>
      <c r="AD1818" s="23" t="s">
        <v>39974</v>
      </c>
      <c r="AE1818" t="s">
        <v>35407</v>
      </c>
    </row>
    <row r="1819" spans="1:31" ht="14.25" customHeight="1">
      <c r="A1819" s="1">
        <v>1818</v>
      </c>
      <c r="B1819" s="1" t="s">
        <v>54</v>
      </c>
      <c r="C1819" s="1" t="s">
        <v>8763</v>
      </c>
      <c r="D1819" s="1" t="s">
        <v>35534</v>
      </c>
      <c r="E1819" s="1" t="s">
        <v>553</v>
      </c>
      <c r="F1819" s="1" t="s">
        <v>25099</v>
      </c>
      <c r="G1819" s="14">
        <v>919994441400</v>
      </c>
      <c r="H1819" s="1" t="s">
        <v>8</v>
      </c>
      <c r="I1819" s="1" t="s">
        <v>62</v>
      </c>
      <c r="J1819" s="1" t="s">
        <v>24</v>
      </c>
      <c r="K1819" s="3" t="s">
        <v>27</v>
      </c>
      <c r="L1819" s="1" t="s">
        <v>24</v>
      </c>
      <c r="M1819" s="3" t="s">
        <v>47344</v>
      </c>
      <c r="N1819" s="3" t="s">
        <v>47339</v>
      </c>
      <c r="O1819" s="3" t="s">
        <v>47349</v>
      </c>
      <c r="P1819" s="3" t="s">
        <v>24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1"/>
      <c r="AA1819" s="1" t="s">
        <v>16</v>
      </c>
      <c r="AB1819" s="3" t="s">
        <v>12</v>
      </c>
      <c r="AC1819" s="23" t="s">
        <v>37781</v>
      </c>
      <c r="AD1819" s="23" t="s">
        <v>39975</v>
      </c>
      <c r="AE1819" t="s">
        <v>35405</v>
      </c>
    </row>
    <row r="1820" spans="1:31" ht="14.25" customHeight="1">
      <c r="A1820" s="1">
        <v>1819</v>
      </c>
      <c r="B1820" s="1" t="s">
        <v>54</v>
      </c>
      <c r="C1820" s="1" t="s">
        <v>8770</v>
      </c>
      <c r="D1820" s="1" t="s">
        <v>332</v>
      </c>
      <c r="E1820" s="1" t="s">
        <v>36648</v>
      </c>
      <c r="F1820" s="1" t="s">
        <v>32047</v>
      </c>
      <c r="G1820" s="14">
        <v>91969000000</v>
      </c>
      <c r="H1820" s="1" t="s">
        <v>8</v>
      </c>
      <c r="I1820" s="1" t="s">
        <v>9</v>
      </c>
      <c r="J1820" s="1" t="s">
        <v>24</v>
      </c>
      <c r="K1820" s="3" t="s">
        <v>17</v>
      </c>
      <c r="L1820" s="1" t="s">
        <v>24</v>
      </c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1"/>
      <c r="AA1820" s="1" t="s">
        <v>11</v>
      </c>
      <c r="AB1820" s="3" t="s">
        <v>538</v>
      </c>
      <c r="AC1820" s="23" t="s">
        <v>37781</v>
      </c>
      <c r="AD1820" s="23" t="s">
        <v>39976</v>
      </c>
      <c r="AE1820" t="s">
        <v>35408</v>
      </c>
    </row>
    <row r="1821" spans="1:31" ht="14.25" customHeight="1">
      <c r="A1821" s="1">
        <v>1820</v>
      </c>
      <c r="B1821" s="9" t="s">
        <v>6</v>
      </c>
      <c r="C1821" s="1" t="s">
        <v>8775</v>
      </c>
      <c r="D1821" s="1" t="s">
        <v>787</v>
      </c>
      <c r="E1821" s="1" t="s">
        <v>8776</v>
      </c>
      <c r="F1821" s="1" t="s">
        <v>34216</v>
      </c>
      <c r="G1821" s="14">
        <v>91949410941</v>
      </c>
      <c r="H1821" s="1" t="s">
        <v>8</v>
      </c>
      <c r="I1821" s="1" t="s">
        <v>9</v>
      </c>
      <c r="J1821" s="1" t="s">
        <v>24</v>
      </c>
      <c r="K1821" s="3" t="s">
        <v>27</v>
      </c>
      <c r="L1821" s="1" t="s">
        <v>24</v>
      </c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1"/>
      <c r="AA1821" s="1" t="s">
        <v>16</v>
      </c>
      <c r="AB1821" s="3" t="s">
        <v>12</v>
      </c>
      <c r="AC1821" s="23" t="s">
        <v>37781</v>
      </c>
      <c r="AD1821" s="23" t="s">
        <v>39977</v>
      </c>
      <c r="AE1821" t="s">
        <v>35408</v>
      </c>
    </row>
    <row r="1822" spans="1:31" ht="14.25" customHeight="1">
      <c r="A1822" s="1">
        <v>1821</v>
      </c>
      <c r="B1822" s="1" t="s">
        <v>54</v>
      </c>
      <c r="C1822" s="1" t="s">
        <v>8784</v>
      </c>
      <c r="D1822" s="1" t="s">
        <v>361</v>
      </c>
      <c r="E1822" s="1" t="s">
        <v>139</v>
      </c>
      <c r="F1822" s="1" t="s">
        <v>25107</v>
      </c>
      <c r="G1822" s="14">
        <v>9194444169</v>
      </c>
      <c r="H1822" s="1" t="s">
        <v>8</v>
      </c>
      <c r="I1822" s="1" t="s">
        <v>9</v>
      </c>
      <c r="J1822" s="1" t="s">
        <v>24</v>
      </c>
      <c r="K1822" s="3" t="s">
        <v>27</v>
      </c>
      <c r="L1822" s="1" t="s">
        <v>24</v>
      </c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1"/>
      <c r="AA1822" s="1" t="s">
        <v>16</v>
      </c>
      <c r="AB1822" s="3" t="s">
        <v>12</v>
      </c>
      <c r="AC1822" s="23" t="s">
        <v>37781</v>
      </c>
      <c r="AD1822" s="23" t="s">
        <v>39978</v>
      </c>
      <c r="AE1822" t="s">
        <v>35407</v>
      </c>
    </row>
    <row r="1823" spans="1:31" ht="14.25" customHeight="1">
      <c r="A1823" s="1">
        <v>1822</v>
      </c>
      <c r="B1823" s="1" t="s">
        <v>54</v>
      </c>
      <c r="C1823" s="1" t="s">
        <v>8787</v>
      </c>
      <c r="D1823" s="1" t="s">
        <v>1322</v>
      </c>
      <c r="E1823" s="1" t="s">
        <v>3400</v>
      </c>
      <c r="F1823" s="1" t="s">
        <v>34218</v>
      </c>
      <c r="G1823" s="14">
        <v>91949441994</v>
      </c>
      <c r="H1823" s="1" t="s">
        <v>20</v>
      </c>
      <c r="I1823" s="1" t="s">
        <v>9</v>
      </c>
      <c r="J1823" s="1" t="s">
        <v>24</v>
      </c>
      <c r="K1823" s="3" t="s">
        <v>63</v>
      </c>
      <c r="L1823" s="1" t="s">
        <v>24</v>
      </c>
      <c r="M1823" s="3" t="s">
        <v>213</v>
      </c>
      <c r="N1823" s="3" t="s">
        <v>47339</v>
      </c>
      <c r="O1823" s="3" t="s">
        <v>17</v>
      </c>
      <c r="P1823" s="3" t="s">
        <v>24</v>
      </c>
      <c r="Q1823" s="3" t="s">
        <v>42</v>
      </c>
      <c r="R1823" s="3" t="s">
        <v>24</v>
      </c>
      <c r="S1823" s="3" t="s">
        <v>27</v>
      </c>
      <c r="T1823" s="3" t="s">
        <v>24</v>
      </c>
      <c r="U1823" s="3" t="s">
        <v>117</v>
      </c>
      <c r="V1823" s="3" t="s">
        <v>24</v>
      </c>
      <c r="W1823" s="3" t="s">
        <v>178</v>
      </c>
      <c r="X1823" s="3" t="s">
        <v>24</v>
      </c>
      <c r="Y1823" s="3" t="s">
        <v>171</v>
      </c>
      <c r="Z1823" s="1" t="s">
        <v>24</v>
      </c>
      <c r="AA1823" s="1" t="s">
        <v>16</v>
      </c>
      <c r="AB1823" s="3" t="s">
        <v>12</v>
      </c>
      <c r="AC1823" s="23" t="s">
        <v>37781</v>
      </c>
      <c r="AD1823" s="23" t="s">
        <v>39979</v>
      </c>
      <c r="AE1823" t="s">
        <v>35408</v>
      </c>
    </row>
    <row r="1824" spans="1:31" ht="14.25" customHeight="1">
      <c r="A1824" s="1">
        <v>1823</v>
      </c>
      <c r="B1824" s="1" t="s">
        <v>54</v>
      </c>
      <c r="C1824" s="1" t="s">
        <v>8802</v>
      </c>
      <c r="D1824" s="1" t="s">
        <v>35535</v>
      </c>
      <c r="E1824" s="1" t="s">
        <v>40</v>
      </c>
      <c r="F1824" s="1" t="s">
        <v>25116</v>
      </c>
      <c r="G1824" s="14">
        <v>919016619666</v>
      </c>
      <c r="H1824" s="1" t="s">
        <v>8</v>
      </c>
      <c r="I1824" s="1" t="s">
        <v>9</v>
      </c>
      <c r="J1824" s="1" t="s">
        <v>24</v>
      </c>
      <c r="K1824" s="3" t="s">
        <v>27</v>
      </c>
      <c r="L1824" s="1" t="s">
        <v>24</v>
      </c>
      <c r="M1824" s="3" t="s">
        <v>47344</v>
      </c>
      <c r="N1824" s="3" t="s">
        <v>47339</v>
      </c>
      <c r="O1824" s="3" t="s">
        <v>47349</v>
      </c>
      <c r="P1824" s="3" t="s">
        <v>24</v>
      </c>
      <c r="Q1824" s="3" t="s">
        <v>171</v>
      </c>
      <c r="R1824" s="3" t="s">
        <v>24</v>
      </c>
      <c r="S1824" s="3"/>
      <c r="T1824" s="3"/>
      <c r="U1824" s="3"/>
      <c r="V1824" s="3"/>
      <c r="W1824" s="3"/>
      <c r="X1824" s="3"/>
      <c r="Y1824" s="3"/>
      <c r="Z1824" s="1"/>
      <c r="AA1824" s="1" t="s">
        <v>16</v>
      </c>
      <c r="AB1824" s="3" t="s">
        <v>12</v>
      </c>
      <c r="AC1824" s="23" t="s">
        <v>37781</v>
      </c>
      <c r="AD1824" s="23" t="s">
        <v>39980</v>
      </c>
      <c r="AE1824" t="s">
        <v>35402</v>
      </c>
    </row>
    <row r="1825" spans="1:31" ht="14.25" customHeight="1">
      <c r="A1825" s="1">
        <v>1824</v>
      </c>
      <c r="B1825" s="1" t="s">
        <v>54</v>
      </c>
      <c r="C1825" s="1" t="s">
        <v>8806</v>
      </c>
      <c r="D1825" s="1" t="s">
        <v>636</v>
      </c>
      <c r="E1825" s="1" t="s">
        <v>40</v>
      </c>
      <c r="F1825" s="1" t="s">
        <v>25119</v>
      </c>
      <c r="G1825" s="14">
        <v>91096049149</v>
      </c>
      <c r="H1825" s="1" t="s">
        <v>20</v>
      </c>
      <c r="I1825" s="1" t="s">
        <v>9</v>
      </c>
      <c r="J1825" s="1" t="s">
        <v>24</v>
      </c>
      <c r="K1825" s="3" t="s">
        <v>27</v>
      </c>
      <c r="L1825" s="1" t="s">
        <v>24</v>
      </c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1"/>
      <c r="AA1825" s="1" t="s">
        <v>16</v>
      </c>
      <c r="AB1825" s="3" t="s">
        <v>12</v>
      </c>
      <c r="AC1825" s="23" t="s">
        <v>37781</v>
      </c>
      <c r="AD1825" s="23" t="s">
        <v>39981</v>
      </c>
      <c r="AE1825" t="s">
        <v>35405</v>
      </c>
    </row>
    <row r="1826" spans="1:31" ht="14.25" customHeight="1">
      <c r="A1826" s="1">
        <v>1825</v>
      </c>
      <c r="B1826" s="9" t="s">
        <v>6</v>
      </c>
      <c r="C1826" s="1" t="s">
        <v>8820</v>
      </c>
      <c r="D1826" s="1" t="s">
        <v>951</v>
      </c>
      <c r="E1826" s="1" t="s">
        <v>139</v>
      </c>
      <c r="F1826" s="1" t="s">
        <v>25128</v>
      </c>
      <c r="G1826" s="14">
        <v>91944401991</v>
      </c>
      <c r="H1826" s="1" t="s">
        <v>8</v>
      </c>
      <c r="I1826" s="1" t="s">
        <v>62</v>
      </c>
      <c r="J1826" s="1" t="s">
        <v>24</v>
      </c>
      <c r="K1826" s="3" t="s">
        <v>42</v>
      </c>
      <c r="L1826" s="1" t="s">
        <v>24</v>
      </c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1"/>
      <c r="AA1826" s="1" t="s">
        <v>16</v>
      </c>
      <c r="AB1826" s="3" t="s">
        <v>12</v>
      </c>
      <c r="AC1826" s="23" t="s">
        <v>37781</v>
      </c>
      <c r="AD1826" s="23" t="s">
        <v>39982</v>
      </c>
      <c r="AE1826" t="s">
        <v>35408</v>
      </c>
    </row>
    <row r="1827" spans="1:31" ht="14.25" customHeight="1">
      <c r="A1827" s="1">
        <v>1826</v>
      </c>
      <c r="B1827" s="1" t="s">
        <v>54</v>
      </c>
      <c r="C1827" s="1" t="s">
        <v>8836</v>
      </c>
      <c r="D1827" s="1" t="s">
        <v>1501</v>
      </c>
      <c r="E1827" s="1" t="s">
        <v>1797</v>
      </c>
      <c r="F1827" s="1" t="s">
        <v>8837</v>
      </c>
      <c r="G1827" s="14">
        <v>914009690069</v>
      </c>
      <c r="H1827" s="1" t="s">
        <v>20</v>
      </c>
      <c r="I1827" s="1" t="s">
        <v>9</v>
      </c>
      <c r="J1827" s="1" t="s">
        <v>24</v>
      </c>
      <c r="K1827" s="3" t="s">
        <v>27</v>
      </c>
      <c r="L1827" s="1" t="s">
        <v>24</v>
      </c>
      <c r="M1827" s="3" t="s">
        <v>178</v>
      </c>
      <c r="N1827" s="3" t="s">
        <v>47339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1"/>
      <c r="AA1827" s="1" t="s">
        <v>16</v>
      </c>
      <c r="AB1827" s="3" t="s">
        <v>12</v>
      </c>
      <c r="AC1827" s="23" t="s">
        <v>37781</v>
      </c>
      <c r="AD1827" s="23" t="s">
        <v>39983</v>
      </c>
      <c r="AE1827" t="s">
        <v>35407</v>
      </c>
    </row>
    <row r="1828" spans="1:31" ht="14.25" customHeight="1">
      <c r="A1828" s="1">
        <v>1827</v>
      </c>
      <c r="B1828" s="1" t="s">
        <v>54</v>
      </c>
      <c r="C1828" s="1" t="s">
        <v>8846</v>
      </c>
      <c r="D1828" s="1" t="s">
        <v>575</v>
      </c>
      <c r="E1828" s="1" t="s">
        <v>506</v>
      </c>
      <c r="F1828" s="1" t="s">
        <v>25143</v>
      </c>
      <c r="G1828" s="14">
        <v>91969669944</v>
      </c>
      <c r="H1828" s="1" t="s">
        <v>37</v>
      </c>
      <c r="I1828" s="1" t="s">
        <v>9</v>
      </c>
      <c r="J1828" s="1" t="s">
        <v>24</v>
      </c>
      <c r="K1828" s="3" t="s">
        <v>17</v>
      </c>
      <c r="L1828" s="1" t="s">
        <v>24</v>
      </c>
      <c r="M1828" s="4" t="s">
        <v>42</v>
      </c>
      <c r="N1828" s="3" t="s">
        <v>47339</v>
      </c>
      <c r="O1828" s="3" t="s">
        <v>27</v>
      </c>
      <c r="P1828" s="3" t="s">
        <v>24</v>
      </c>
      <c r="Q1828" s="3"/>
      <c r="R1828" s="3"/>
      <c r="S1828" s="3"/>
      <c r="T1828" s="3"/>
      <c r="U1828" s="3"/>
      <c r="V1828" s="3"/>
      <c r="W1828" s="3"/>
      <c r="X1828" s="3"/>
      <c r="Y1828" s="3"/>
      <c r="Z1828" s="1"/>
      <c r="AA1828" s="1" t="s">
        <v>16</v>
      </c>
      <c r="AB1828" s="3" t="s">
        <v>12</v>
      </c>
      <c r="AC1828" s="23" t="s">
        <v>37781</v>
      </c>
      <c r="AD1828" s="23" t="s">
        <v>39984</v>
      </c>
      <c r="AE1828" t="s">
        <v>35408</v>
      </c>
    </row>
    <row r="1829" spans="1:31" ht="14.25" customHeight="1">
      <c r="A1829" s="1">
        <v>1828</v>
      </c>
      <c r="B1829" s="1" t="s">
        <v>54</v>
      </c>
      <c r="C1829" s="1" t="s">
        <v>8849</v>
      </c>
      <c r="D1829" s="1" t="s">
        <v>1547</v>
      </c>
      <c r="E1829" s="1" t="s">
        <v>40</v>
      </c>
      <c r="F1829" s="1" t="s">
        <v>25145</v>
      </c>
      <c r="G1829" s="14">
        <v>91944490909</v>
      </c>
      <c r="H1829" s="1" t="s">
        <v>20</v>
      </c>
      <c r="I1829" s="1" t="s">
        <v>9</v>
      </c>
      <c r="J1829" s="1" t="s">
        <v>24</v>
      </c>
      <c r="K1829" s="3" t="s">
        <v>27</v>
      </c>
      <c r="L1829" s="1" t="s">
        <v>24</v>
      </c>
      <c r="M1829" s="3" t="s">
        <v>47344</v>
      </c>
      <c r="N1829" s="3" t="s">
        <v>47339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1"/>
      <c r="AA1829" s="1" t="s">
        <v>16</v>
      </c>
      <c r="AB1829" s="3" t="s">
        <v>12</v>
      </c>
      <c r="AC1829" s="23" t="s">
        <v>37781</v>
      </c>
      <c r="AD1829" s="23" t="s">
        <v>39985</v>
      </c>
      <c r="AE1829" t="s">
        <v>35405</v>
      </c>
    </row>
    <row r="1830" spans="1:31" ht="14.25" customHeight="1">
      <c r="A1830" s="1">
        <v>1829</v>
      </c>
      <c r="B1830" s="1" t="s">
        <v>54</v>
      </c>
      <c r="C1830" s="1" t="s">
        <v>8870</v>
      </c>
      <c r="D1830" s="1" t="s">
        <v>1305</v>
      </c>
      <c r="E1830" s="1" t="s">
        <v>11558</v>
      </c>
      <c r="F1830" s="1" t="s">
        <v>32051</v>
      </c>
      <c r="G1830" s="14">
        <v>91991416161</v>
      </c>
      <c r="H1830" s="1" t="s">
        <v>20</v>
      </c>
      <c r="I1830" s="1" t="s">
        <v>9</v>
      </c>
      <c r="J1830" s="1" t="s">
        <v>24</v>
      </c>
      <c r="K1830" s="3" t="s">
        <v>42</v>
      </c>
      <c r="L1830" s="1" t="s">
        <v>24</v>
      </c>
      <c r="M1830" s="3" t="s">
        <v>27</v>
      </c>
      <c r="N1830" s="3" t="s">
        <v>47339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1"/>
      <c r="AA1830" s="1" t="s">
        <v>16</v>
      </c>
      <c r="AB1830" s="3" t="s">
        <v>12</v>
      </c>
      <c r="AC1830" s="23" t="s">
        <v>37781</v>
      </c>
      <c r="AD1830" s="23" t="s">
        <v>39986</v>
      </c>
      <c r="AE1830" t="s">
        <v>35407</v>
      </c>
    </row>
    <row r="1831" spans="1:31" ht="14.25" customHeight="1">
      <c r="A1831" s="1">
        <v>1830</v>
      </c>
      <c r="B1831" s="1" t="s">
        <v>54</v>
      </c>
      <c r="C1831" s="1" t="s">
        <v>8874</v>
      </c>
      <c r="D1831" s="1" t="s">
        <v>361</v>
      </c>
      <c r="E1831" s="1" t="s">
        <v>40</v>
      </c>
      <c r="F1831" s="1" t="s">
        <v>25162</v>
      </c>
      <c r="G1831" s="14">
        <v>919494644499</v>
      </c>
      <c r="H1831" s="1" t="s">
        <v>20</v>
      </c>
      <c r="I1831" s="1" t="s">
        <v>9</v>
      </c>
      <c r="J1831" s="1" t="s">
        <v>24</v>
      </c>
      <c r="K1831" s="3" t="s">
        <v>63</v>
      </c>
      <c r="L1831" s="1" t="s">
        <v>24</v>
      </c>
      <c r="M1831" s="3" t="s">
        <v>213</v>
      </c>
      <c r="N1831" s="3" t="s">
        <v>47339</v>
      </c>
      <c r="O1831" s="3" t="s">
        <v>17</v>
      </c>
      <c r="P1831" s="3" t="s">
        <v>24</v>
      </c>
      <c r="Q1831" s="3" t="s">
        <v>42</v>
      </c>
      <c r="R1831" s="3" t="s">
        <v>24</v>
      </c>
      <c r="S1831" s="3" t="s">
        <v>27</v>
      </c>
      <c r="T1831" s="3" t="s">
        <v>24</v>
      </c>
      <c r="U1831" s="3" t="s">
        <v>117</v>
      </c>
      <c r="V1831" s="3" t="s">
        <v>24</v>
      </c>
      <c r="W1831" s="3" t="s">
        <v>178</v>
      </c>
      <c r="X1831" s="3" t="s">
        <v>24</v>
      </c>
      <c r="Y1831" s="3" t="s">
        <v>171</v>
      </c>
      <c r="Z1831" s="1" t="s">
        <v>24</v>
      </c>
      <c r="AA1831" s="1" t="s">
        <v>16</v>
      </c>
      <c r="AB1831" s="3" t="s">
        <v>12</v>
      </c>
      <c r="AC1831" s="23" t="s">
        <v>37781</v>
      </c>
      <c r="AD1831" s="23" t="s">
        <v>39987</v>
      </c>
      <c r="AE1831" t="s">
        <v>35407</v>
      </c>
    </row>
    <row r="1832" spans="1:31" ht="14.25" customHeight="1">
      <c r="A1832" s="1">
        <v>1831</v>
      </c>
      <c r="B1832" s="1" t="s">
        <v>54</v>
      </c>
      <c r="C1832" s="1" t="s">
        <v>8878</v>
      </c>
      <c r="D1832" s="1" t="s">
        <v>2125</v>
      </c>
      <c r="E1832" s="1" t="s">
        <v>36649</v>
      </c>
      <c r="F1832" s="1" t="s">
        <v>32052</v>
      </c>
      <c r="G1832" s="14">
        <v>91999694404</v>
      </c>
      <c r="H1832" s="1" t="s">
        <v>37</v>
      </c>
      <c r="I1832" s="1" t="s">
        <v>9</v>
      </c>
      <c r="J1832" s="1" t="s">
        <v>24</v>
      </c>
      <c r="K1832" s="3" t="s">
        <v>42</v>
      </c>
      <c r="L1832" s="1" t="s">
        <v>24</v>
      </c>
      <c r="M1832" s="3" t="s">
        <v>27</v>
      </c>
      <c r="N1832" s="3" t="s">
        <v>47339</v>
      </c>
      <c r="O1832" s="3" t="s">
        <v>117</v>
      </c>
      <c r="P1832" s="3" t="s">
        <v>24</v>
      </c>
      <c r="Q1832" s="3"/>
      <c r="R1832" s="3"/>
      <c r="S1832" s="3"/>
      <c r="T1832" s="3"/>
      <c r="U1832" s="3"/>
      <c r="V1832" s="3"/>
      <c r="W1832" s="3"/>
      <c r="X1832" s="3"/>
      <c r="Y1832" s="3"/>
      <c r="Z1832" s="1"/>
      <c r="AA1832" s="1" t="s">
        <v>16</v>
      </c>
      <c r="AB1832" s="3" t="s">
        <v>12</v>
      </c>
      <c r="AC1832" s="23" t="s">
        <v>37781</v>
      </c>
      <c r="AD1832" s="23" t="s">
        <v>39988</v>
      </c>
      <c r="AE1832" t="s">
        <v>35402</v>
      </c>
    </row>
    <row r="1833" spans="1:31" ht="14.25" customHeight="1">
      <c r="A1833" s="1">
        <v>1832</v>
      </c>
      <c r="B1833" s="1" t="s">
        <v>54</v>
      </c>
      <c r="C1833" s="1" t="s">
        <v>8881</v>
      </c>
      <c r="D1833" s="1" t="s">
        <v>1821</v>
      </c>
      <c r="E1833" s="1" t="s">
        <v>2618</v>
      </c>
      <c r="F1833" s="1" t="s">
        <v>34230</v>
      </c>
      <c r="G1833" s="14">
        <v>91969644164</v>
      </c>
      <c r="H1833" s="1" t="s">
        <v>15</v>
      </c>
      <c r="I1833" s="1" t="s">
        <v>33</v>
      </c>
      <c r="J1833" s="1" t="s">
        <v>24</v>
      </c>
      <c r="K1833" s="3" t="s">
        <v>63</v>
      </c>
      <c r="L1833" s="1" t="s">
        <v>24</v>
      </c>
      <c r="M1833" s="3" t="s">
        <v>213</v>
      </c>
      <c r="N1833" s="3" t="s">
        <v>47339</v>
      </c>
      <c r="O1833" s="3" t="s">
        <v>17</v>
      </c>
      <c r="P1833" s="3" t="s">
        <v>24</v>
      </c>
      <c r="Q1833" s="3" t="s">
        <v>42</v>
      </c>
      <c r="R1833" s="3" t="s">
        <v>24</v>
      </c>
      <c r="S1833" s="3" t="s">
        <v>27</v>
      </c>
      <c r="T1833" s="3" t="s">
        <v>24</v>
      </c>
      <c r="U1833" s="3" t="s">
        <v>117</v>
      </c>
      <c r="V1833" s="3" t="s">
        <v>24</v>
      </c>
      <c r="W1833" s="3" t="s">
        <v>178</v>
      </c>
      <c r="X1833" s="3" t="s">
        <v>24</v>
      </c>
      <c r="Y1833" s="3" t="s">
        <v>171</v>
      </c>
      <c r="Z1833" s="1" t="s">
        <v>24</v>
      </c>
      <c r="AA1833" s="1" t="s">
        <v>16</v>
      </c>
      <c r="AB1833" s="3" t="s">
        <v>12</v>
      </c>
      <c r="AC1833" s="23" t="s">
        <v>37781</v>
      </c>
      <c r="AD1833" s="23" t="s">
        <v>39989</v>
      </c>
      <c r="AE1833" t="s">
        <v>35405</v>
      </c>
    </row>
    <row r="1834" spans="1:31" ht="14.25" customHeight="1">
      <c r="A1834" s="1">
        <v>1833</v>
      </c>
      <c r="B1834" s="9" t="s">
        <v>6</v>
      </c>
      <c r="C1834" s="1" t="s">
        <v>8883</v>
      </c>
      <c r="D1834" s="1" t="s">
        <v>8884</v>
      </c>
      <c r="E1834" s="1" t="s">
        <v>78</v>
      </c>
      <c r="F1834" s="1" t="s">
        <v>25164</v>
      </c>
      <c r="G1834" s="14">
        <v>91046449999</v>
      </c>
      <c r="H1834" s="1" t="s">
        <v>15</v>
      </c>
      <c r="I1834" s="1" t="s">
        <v>9</v>
      </c>
      <c r="J1834" s="1" t="s">
        <v>24</v>
      </c>
      <c r="K1834" s="3" t="s">
        <v>42</v>
      </c>
      <c r="L1834" s="1" t="s">
        <v>24</v>
      </c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1"/>
      <c r="AA1834" s="1" t="s">
        <v>16</v>
      </c>
      <c r="AB1834" s="3" t="s">
        <v>12</v>
      </c>
      <c r="AC1834" s="23" t="s">
        <v>37781</v>
      </c>
      <c r="AD1834" s="23" t="s">
        <v>39990</v>
      </c>
      <c r="AE1834" t="s">
        <v>35405</v>
      </c>
    </row>
    <row r="1835" spans="1:31" ht="14.25" customHeight="1">
      <c r="A1835" s="1">
        <v>1834</v>
      </c>
      <c r="B1835" s="9" t="s">
        <v>6</v>
      </c>
      <c r="C1835" s="1" t="s">
        <v>8885</v>
      </c>
      <c r="D1835" s="1" t="s">
        <v>8886</v>
      </c>
      <c r="E1835" s="1" t="s">
        <v>8887</v>
      </c>
      <c r="F1835" s="1" t="s">
        <v>34231</v>
      </c>
      <c r="G1835" s="14">
        <v>919444094496</v>
      </c>
      <c r="H1835" s="1" t="s">
        <v>8</v>
      </c>
      <c r="I1835" s="1" t="s">
        <v>9</v>
      </c>
      <c r="J1835" s="1" t="s">
        <v>24</v>
      </c>
      <c r="K1835" s="3" t="s">
        <v>27</v>
      </c>
      <c r="L1835" s="1" t="s">
        <v>24</v>
      </c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1"/>
      <c r="AA1835" s="1" t="s">
        <v>16</v>
      </c>
      <c r="AB1835" s="3" t="s">
        <v>12</v>
      </c>
      <c r="AC1835" s="23" t="s">
        <v>37781</v>
      </c>
      <c r="AD1835" s="23" t="s">
        <v>39991</v>
      </c>
      <c r="AE1835" t="s">
        <v>35405</v>
      </c>
    </row>
    <row r="1836" spans="1:31" ht="14.25" customHeight="1">
      <c r="A1836" s="1">
        <v>1835</v>
      </c>
      <c r="B1836" s="1" t="s">
        <v>54</v>
      </c>
      <c r="C1836" s="1" t="s">
        <v>8891</v>
      </c>
      <c r="D1836" s="1" t="s">
        <v>4203</v>
      </c>
      <c r="E1836" s="1" t="s">
        <v>8892</v>
      </c>
      <c r="F1836" s="1" t="s">
        <v>25167</v>
      </c>
      <c r="G1836" s="14">
        <v>9199900090</v>
      </c>
      <c r="H1836" s="1" t="s">
        <v>20</v>
      </c>
      <c r="I1836" s="1" t="s">
        <v>9</v>
      </c>
      <c r="J1836" s="1" t="s">
        <v>24</v>
      </c>
      <c r="K1836" s="3" t="s">
        <v>63</v>
      </c>
      <c r="L1836" s="1" t="s">
        <v>24</v>
      </c>
      <c r="M1836" s="3" t="s">
        <v>213</v>
      </c>
      <c r="N1836" s="3" t="s">
        <v>47339</v>
      </c>
      <c r="O1836" s="3" t="s">
        <v>17</v>
      </c>
      <c r="P1836" s="3" t="s">
        <v>24</v>
      </c>
      <c r="Q1836" s="3" t="s">
        <v>42</v>
      </c>
      <c r="R1836" s="3" t="s">
        <v>24</v>
      </c>
      <c r="S1836" s="3" t="s">
        <v>27</v>
      </c>
      <c r="T1836" s="3" t="s">
        <v>24</v>
      </c>
      <c r="U1836" s="3" t="s">
        <v>117</v>
      </c>
      <c r="V1836" s="3" t="s">
        <v>24</v>
      </c>
      <c r="W1836" s="3" t="s">
        <v>178</v>
      </c>
      <c r="X1836" s="3" t="s">
        <v>24</v>
      </c>
      <c r="Y1836" s="3" t="s">
        <v>171</v>
      </c>
      <c r="Z1836" s="1" t="s">
        <v>24</v>
      </c>
      <c r="AA1836" s="1" t="s">
        <v>16</v>
      </c>
      <c r="AB1836" s="3" t="s">
        <v>12</v>
      </c>
      <c r="AC1836" s="23" t="s">
        <v>37781</v>
      </c>
      <c r="AD1836" s="23" t="s">
        <v>39992</v>
      </c>
      <c r="AE1836" t="s">
        <v>35402</v>
      </c>
    </row>
    <row r="1837" spans="1:31" ht="14.25" customHeight="1">
      <c r="A1837" s="1">
        <v>1836</v>
      </c>
      <c r="B1837" s="1" t="s">
        <v>54</v>
      </c>
      <c r="C1837" s="1" t="s">
        <v>8899</v>
      </c>
      <c r="D1837" s="1" t="s">
        <v>44</v>
      </c>
      <c r="E1837" s="1" t="s">
        <v>9433</v>
      </c>
      <c r="F1837" s="1" t="s">
        <v>25171</v>
      </c>
      <c r="G1837" s="14">
        <v>919444604649</v>
      </c>
      <c r="H1837" s="1" t="s">
        <v>8</v>
      </c>
      <c r="I1837" s="1" t="s">
        <v>9</v>
      </c>
      <c r="J1837" s="1" t="s">
        <v>24</v>
      </c>
      <c r="K1837" s="3" t="s">
        <v>171</v>
      </c>
      <c r="L1837" s="1" t="s">
        <v>24</v>
      </c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1"/>
      <c r="AA1837" s="1" t="s">
        <v>16</v>
      </c>
      <c r="AB1837" s="3" t="s">
        <v>12</v>
      </c>
      <c r="AC1837" s="23" t="s">
        <v>37781</v>
      </c>
      <c r="AD1837" s="23" t="s">
        <v>39993</v>
      </c>
      <c r="AE1837" t="s">
        <v>35408</v>
      </c>
    </row>
    <row r="1838" spans="1:31" ht="14.25" customHeight="1">
      <c r="A1838" s="1">
        <v>1837</v>
      </c>
      <c r="B1838" s="9" t="s">
        <v>6</v>
      </c>
      <c r="C1838" s="1" t="s">
        <v>8901</v>
      </c>
      <c r="D1838" s="1" t="s">
        <v>522</v>
      </c>
      <c r="E1838" s="1" t="s">
        <v>40</v>
      </c>
      <c r="F1838" s="1" t="s">
        <v>25172</v>
      </c>
      <c r="G1838" s="14">
        <v>919946006096</v>
      </c>
      <c r="H1838" s="1" t="s">
        <v>46</v>
      </c>
      <c r="I1838" s="1" t="s">
        <v>9</v>
      </c>
      <c r="J1838" s="1" t="s">
        <v>24</v>
      </c>
      <c r="K1838" s="3" t="s">
        <v>63</v>
      </c>
      <c r="L1838" s="1" t="s">
        <v>24</v>
      </c>
      <c r="M1838" s="3" t="s">
        <v>213</v>
      </c>
      <c r="N1838" s="3" t="s">
        <v>47339</v>
      </c>
      <c r="O1838" s="3" t="s">
        <v>17</v>
      </c>
      <c r="P1838" s="3" t="s">
        <v>24</v>
      </c>
      <c r="Q1838" s="3" t="s">
        <v>42</v>
      </c>
      <c r="R1838" s="3" t="s">
        <v>24</v>
      </c>
      <c r="S1838" s="3" t="s">
        <v>27</v>
      </c>
      <c r="T1838" s="3" t="s">
        <v>24</v>
      </c>
      <c r="U1838" s="3" t="s">
        <v>117</v>
      </c>
      <c r="V1838" s="3" t="s">
        <v>24</v>
      </c>
      <c r="W1838" s="3" t="s">
        <v>178</v>
      </c>
      <c r="X1838" s="3" t="s">
        <v>24</v>
      </c>
      <c r="Y1838" s="3" t="s">
        <v>171</v>
      </c>
      <c r="Z1838" s="1" t="s">
        <v>24</v>
      </c>
      <c r="AA1838" s="1" t="s">
        <v>16</v>
      </c>
      <c r="AB1838" s="3" t="s">
        <v>12</v>
      </c>
      <c r="AC1838" s="23" t="s">
        <v>37781</v>
      </c>
      <c r="AD1838" s="23" t="s">
        <v>39994</v>
      </c>
      <c r="AE1838" t="s">
        <v>35407</v>
      </c>
    </row>
    <row r="1839" spans="1:31" ht="14.25" customHeight="1">
      <c r="A1839" s="1">
        <v>1838</v>
      </c>
      <c r="B1839" s="1" t="s">
        <v>54</v>
      </c>
      <c r="C1839" s="1" t="s">
        <v>8907</v>
      </c>
      <c r="D1839" s="1" t="s">
        <v>8908</v>
      </c>
      <c r="E1839" s="1" t="s">
        <v>5511</v>
      </c>
      <c r="F1839" s="1" t="s">
        <v>25175</v>
      </c>
      <c r="G1839" s="14">
        <v>919104616119</v>
      </c>
      <c r="H1839" s="1" t="s">
        <v>20</v>
      </c>
      <c r="I1839" s="1" t="s">
        <v>9</v>
      </c>
      <c r="J1839" s="1" t="s">
        <v>24</v>
      </c>
      <c r="K1839" s="3" t="s">
        <v>42</v>
      </c>
      <c r="L1839" s="1" t="s">
        <v>24</v>
      </c>
      <c r="M1839" s="3" t="s">
        <v>27</v>
      </c>
      <c r="N1839" s="3" t="s">
        <v>47339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1"/>
      <c r="AA1839" s="1" t="s">
        <v>16</v>
      </c>
      <c r="AB1839" s="3" t="s">
        <v>12</v>
      </c>
      <c r="AC1839" s="23" t="s">
        <v>37781</v>
      </c>
      <c r="AD1839" s="23" t="s">
        <v>39995</v>
      </c>
      <c r="AE1839" t="s">
        <v>35408</v>
      </c>
    </row>
    <row r="1840" spans="1:31" ht="14.25" customHeight="1">
      <c r="A1840" s="1">
        <v>1839</v>
      </c>
      <c r="B1840" s="9" t="s">
        <v>6</v>
      </c>
      <c r="C1840" s="1" t="s">
        <v>8912</v>
      </c>
      <c r="D1840" s="1" t="s">
        <v>230</v>
      </c>
      <c r="E1840" s="1" t="s">
        <v>53</v>
      </c>
      <c r="F1840" s="1" t="s">
        <v>25176</v>
      </c>
      <c r="G1840" s="14">
        <v>919946046449</v>
      </c>
      <c r="H1840" s="1" t="s">
        <v>20</v>
      </c>
      <c r="I1840" s="1" t="s">
        <v>62</v>
      </c>
      <c r="J1840" s="1" t="s">
        <v>24</v>
      </c>
      <c r="K1840" s="3" t="s">
        <v>42</v>
      </c>
      <c r="L1840" s="1" t="s">
        <v>24</v>
      </c>
      <c r="M1840" s="3" t="s">
        <v>27</v>
      </c>
      <c r="N1840" s="3" t="s">
        <v>47339</v>
      </c>
      <c r="O1840" s="3" t="s">
        <v>117</v>
      </c>
      <c r="P1840" s="3" t="s">
        <v>24</v>
      </c>
      <c r="Q1840" s="3" t="s">
        <v>178</v>
      </c>
      <c r="R1840" s="3" t="s">
        <v>24</v>
      </c>
      <c r="S1840" s="3" t="s">
        <v>171</v>
      </c>
      <c r="T1840" s="3" t="s">
        <v>24</v>
      </c>
      <c r="U1840" s="3"/>
      <c r="V1840" s="3"/>
      <c r="W1840" s="3"/>
      <c r="X1840" s="3"/>
      <c r="Y1840" s="3"/>
      <c r="Z1840" s="1"/>
      <c r="AA1840" s="1" t="s">
        <v>16</v>
      </c>
      <c r="AB1840" s="3" t="s">
        <v>12</v>
      </c>
      <c r="AC1840" s="23" t="s">
        <v>37781</v>
      </c>
      <c r="AD1840" s="23" t="s">
        <v>39996</v>
      </c>
      <c r="AE1840" t="s">
        <v>35408</v>
      </c>
    </row>
    <row r="1841" spans="1:31" ht="14.25" customHeight="1">
      <c r="A1841" s="1">
        <v>1840</v>
      </c>
      <c r="B1841" s="1" t="s">
        <v>54</v>
      </c>
      <c r="C1841" s="1" t="s">
        <v>8925</v>
      </c>
      <c r="D1841" s="1" t="s">
        <v>463</v>
      </c>
      <c r="E1841" s="1" t="s">
        <v>18722</v>
      </c>
      <c r="F1841" s="1" t="s">
        <v>34234</v>
      </c>
      <c r="G1841" s="14">
        <v>91914646449</v>
      </c>
      <c r="H1841" s="1" t="s">
        <v>20</v>
      </c>
      <c r="I1841" s="1" t="s">
        <v>9</v>
      </c>
      <c r="J1841" s="1" t="s">
        <v>24</v>
      </c>
      <c r="K1841" s="3" t="s">
        <v>27</v>
      </c>
      <c r="L1841" s="1" t="s">
        <v>24</v>
      </c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1"/>
      <c r="AA1841" s="1" t="s">
        <v>16</v>
      </c>
      <c r="AB1841" s="3" t="s">
        <v>12</v>
      </c>
      <c r="AC1841" s="23" t="s">
        <v>37781</v>
      </c>
      <c r="AD1841" s="23" t="s">
        <v>39997</v>
      </c>
      <c r="AE1841" t="s">
        <v>35407</v>
      </c>
    </row>
    <row r="1842" spans="1:31" ht="14.25" customHeight="1">
      <c r="A1842" s="1">
        <v>1841</v>
      </c>
      <c r="B1842" s="1" t="s">
        <v>54</v>
      </c>
      <c r="C1842" s="1" t="s">
        <v>8926</v>
      </c>
      <c r="D1842" s="1" t="s">
        <v>1015</v>
      </c>
      <c r="E1842" s="1" t="s">
        <v>8892</v>
      </c>
      <c r="F1842" s="1" t="s">
        <v>25185</v>
      </c>
      <c r="G1842" s="14">
        <v>91944600964</v>
      </c>
      <c r="H1842" s="1" t="s">
        <v>15</v>
      </c>
      <c r="I1842" s="1" t="s">
        <v>9</v>
      </c>
      <c r="J1842" s="1" t="s">
        <v>24</v>
      </c>
      <c r="K1842" s="3" t="s">
        <v>42</v>
      </c>
      <c r="L1842" s="1" t="s">
        <v>24</v>
      </c>
      <c r="M1842" s="3" t="s">
        <v>27</v>
      </c>
      <c r="N1842" s="3" t="s">
        <v>47339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1"/>
      <c r="AA1842" s="1" t="s">
        <v>16</v>
      </c>
      <c r="AB1842" s="3" t="s">
        <v>12</v>
      </c>
      <c r="AC1842" s="23" t="s">
        <v>37781</v>
      </c>
      <c r="AD1842" s="23" t="s">
        <v>39998</v>
      </c>
      <c r="AE1842" t="s">
        <v>35407</v>
      </c>
    </row>
    <row r="1843" spans="1:31" ht="14.25" customHeight="1">
      <c r="A1843" s="1">
        <v>1842</v>
      </c>
      <c r="B1843" s="9" t="s">
        <v>6</v>
      </c>
      <c r="C1843" s="1" t="s">
        <v>8952</v>
      </c>
      <c r="D1843" s="1" t="s">
        <v>4247</v>
      </c>
      <c r="E1843" s="1" t="s">
        <v>40</v>
      </c>
      <c r="F1843" s="1" t="s">
        <v>25203</v>
      </c>
      <c r="G1843" s="14">
        <v>91916699990</v>
      </c>
      <c r="H1843" s="1" t="s">
        <v>20</v>
      </c>
      <c r="I1843" s="1" t="s">
        <v>9</v>
      </c>
      <c r="J1843" s="1" t="s">
        <v>24</v>
      </c>
      <c r="K1843" s="3" t="s">
        <v>27</v>
      </c>
      <c r="L1843" s="1" t="s">
        <v>24</v>
      </c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1"/>
      <c r="AA1843" s="1" t="s">
        <v>16</v>
      </c>
      <c r="AB1843" s="3" t="s">
        <v>12</v>
      </c>
      <c r="AC1843" s="23" t="s">
        <v>37781</v>
      </c>
      <c r="AD1843" s="23" t="s">
        <v>39999</v>
      </c>
      <c r="AE1843" t="s">
        <v>35408</v>
      </c>
    </row>
    <row r="1844" spans="1:31" ht="14.25" customHeight="1">
      <c r="A1844" s="1">
        <v>1843</v>
      </c>
      <c r="B1844" s="1" t="s">
        <v>54</v>
      </c>
      <c r="C1844" s="1" t="s">
        <v>8970</v>
      </c>
      <c r="D1844" s="1" t="s">
        <v>3404</v>
      </c>
      <c r="E1844" s="1" t="s">
        <v>40</v>
      </c>
      <c r="F1844" s="1" t="s">
        <v>25212</v>
      </c>
      <c r="G1844" s="14">
        <v>919099909041</v>
      </c>
      <c r="H1844" s="1" t="s">
        <v>15</v>
      </c>
      <c r="I1844" s="1" t="s">
        <v>9</v>
      </c>
      <c r="J1844" s="1" t="s">
        <v>24</v>
      </c>
      <c r="K1844" s="3" t="s">
        <v>117</v>
      </c>
      <c r="L1844" s="1" t="s">
        <v>24</v>
      </c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1"/>
      <c r="AA1844" s="1" t="s">
        <v>16</v>
      </c>
      <c r="AB1844" s="3" t="s">
        <v>12</v>
      </c>
      <c r="AC1844" s="23" t="s">
        <v>37781</v>
      </c>
      <c r="AD1844" s="23" t="s">
        <v>40000</v>
      </c>
      <c r="AE1844" t="s">
        <v>35408</v>
      </c>
    </row>
    <row r="1845" spans="1:31" ht="14.25" customHeight="1">
      <c r="A1845" s="1">
        <v>1844</v>
      </c>
      <c r="B1845" s="9" t="s">
        <v>6</v>
      </c>
      <c r="C1845" s="1" t="s">
        <v>8974</v>
      </c>
      <c r="D1845" s="1" t="s">
        <v>8975</v>
      </c>
      <c r="E1845" s="1" t="s">
        <v>162</v>
      </c>
      <c r="F1845" s="1" t="s">
        <v>25215</v>
      </c>
      <c r="G1845" s="14">
        <v>9190994494</v>
      </c>
      <c r="H1845" s="1" t="s">
        <v>46</v>
      </c>
      <c r="I1845" s="1" t="s">
        <v>62</v>
      </c>
      <c r="J1845" s="1" t="s">
        <v>24</v>
      </c>
      <c r="K1845" s="3" t="s">
        <v>17</v>
      </c>
      <c r="L1845" s="1" t="s">
        <v>24</v>
      </c>
      <c r="M1845" s="4" t="s">
        <v>42</v>
      </c>
      <c r="N1845" s="3" t="s">
        <v>47339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1"/>
      <c r="AA1845" s="1" t="s">
        <v>16</v>
      </c>
      <c r="AB1845" s="3" t="s">
        <v>12</v>
      </c>
      <c r="AC1845" s="23" t="s">
        <v>37781</v>
      </c>
      <c r="AD1845" s="23" t="s">
        <v>40001</v>
      </c>
      <c r="AE1845" t="s">
        <v>35407</v>
      </c>
    </row>
    <row r="1846" spans="1:31" ht="14.25" customHeight="1">
      <c r="A1846" s="1">
        <v>1845</v>
      </c>
      <c r="B1846" s="9" t="s">
        <v>6</v>
      </c>
      <c r="C1846" s="1" t="s">
        <v>8985</v>
      </c>
      <c r="D1846" s="1" t="s">
        <v>2233</v>
      </c>
      <c r="E1846" s="1" t="s">
        <v>362</v>
      </c>
      <c r="F1846" s="1" t="s">
        <v>25220</v>
      </c>
      <c r="G1846" s="14">
        <v>9194961914</v>
      </c>
      <c r="H1846" s="1" t="s">
        <v>20</v>
      </c>
      <c r="I1846" s="1" t="s">
        <v>9</v>
      </c>
      <c r="J1846" s="1" t="s">
        <v>24</v>
      </c>
      <c r="K1846" s="3" t="s">
        <v>27</v>
      </c>
      <c r="L1846" s="1" t="s">
        <v>24</v>
      </c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1"/>
      <c r="AA1846" s="1" t="s">
        <v>16</v>
      </c>
      <c r="AB1846" s="3" t="s">
        <v>12</v>
      </c>
      <c r="AC1846" s="23" t="s">
        <v>37781</v>
      </c>
      <c r="AD1846" s="23" t="s">
        <v>40002</v>
      </c>
      <c r="AE1846" t="s">
        <v>35402</v>
      </c>
    </row>
    <row r="1847" spans="1:31" ht="14.25" customHeight="1">
      <c r="A1847" s="1">
        <v>1846</v>
      </c>
      <c r="B1847" s="1" t="s">
        <v>54</v>
      </c>
      <c r="C1847" s="1" t="s">
        <v>8990</v>
      </c>
      <c r="D1847" s="1" t="s">
        <v>8991</v>
      </c>
      <c r="E1847" s="1" t="s">
        <v>785</v>
      </c>
      <c r="F1847" s="1" t="s">
        <v>25222</v>
      </c>
      <c r="G1847" s="14">
        <v>919614100699</v>
      </c>
      <c r="H1847" s="1" t="s">
        <v>20</v>
      </c>
      <c r="I1847" s="1" t="s">
        <v>41</v>
      </c>
      <c r="J1847" s="1" t="s">
        <v>24</v>
      </c>
      <c r="K1847" s="3" t="s">
        <v>27</v>
      </c>
      <c r="L1847" s="1" t="s">
        <v>24</v>
      </c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1"/>
      <c r="AA1847" s="1" t="s">
        <v>16</v>
      </c>
      <c r="AB1847" s="3" t="s">
        <v>12</v>
      </c>
      <c r="AC1847" s="23" t="s">
        <v>37781</v>
      </c>
      <c r="AD1847" s="23" t="s">
        <v>40003</v>
      </c>
      <c r="AE1847" t="s">
        <v>35405</v>
      </c>
    </row>
    <row r="1848" spans="1:31" ht="14.25" customHeight="1">
      <c r="A1848" s="1">
        <v>1847</v>
      </c>
      <c r="B1848" s="1" t="s">
        <v>54</v>
      </c>
      <c r="C1848" s="1" t="s">
        <v>8995</v>
      </c>
      <c r="D1848" s="1" t="s">
        <v>1354</v>
      </c>
      <c r="E1848" s="1" t="s">
        <v>410</v>
      </c>
      <c r="F1848" s="1" t="s">
        <v>25225</v>
      </c>
      <c r="G1848" s="14">
        <v>91696401440</v>
      </c>
      <c r="H1848" s="1" t="s">
        <v>132</v>
      </c>
      <c r="I1848" s="1" t="s">
        <v>9</v>
      </c>
      <c r="J1848" s="1" t="s">
        <v>24</v>
      </c>
      <c r="K1848" s="3" t="s">
        <v>117</v>
      </c>
      <c r="L1848" s="1" t="s">
        <v>24</v>
      </c>
      <c r="M1848" s="3" t="s">
        <v>178</v>
      </c>
      <c r="N1848" s="3" t="s">
        <v>47339</v>
      </c>
      <c r="O1848" s="3" t="s">
        <v>171</v>
      </c>
      <c r="P1848" s="3" t="s">
        <v>24</v>
      </c>
      <c r="Q1848" s="3"/>
      <c r="R1848" s="3"/>
      <c r="S1848" s="3"/>
      <c r="T1848" s="3"/>
      <c r="U1848" s="3"/>
      <c r="V1848" s="3"/>
      <c r="W1848" s="3"/>
      <c r="X1848" s="3"/>
      <c r="Y1848" s="3"/>
      <c r="Z1848" s="1"/>
      <c r="AA1848" s="1" t="s">
        <v>16</v>
      </c>
      <c r="AB1848" s="3" t="s">
        <v>12</v>
      </c>
      <c r="AC1848" s="23" t="s">
        <v>37781</v>
      </c>
      <c r="AD1848" s="23" t="s">
        <v>40004</v>
      </c>
      <c r="AE1848" t="s">
        <v>35407</v>
      </c>
    </row>
    <row r="1849" spans="1:31" ht="14.25" customHeight="1">
      <c r="A1849" s="1">
        <v>1848</v>
      </c>
      <c r="B1849" s="9" t="s">
        <v>6</v>
      </c>
      <c r="C1849" s="1" t="s">
        <v>9001</v>
      </c>
      <c r="D1849" s="1" t="s">
        <v>39</v>
      </c>
      <c r="E1849" s="1" t="s">
        <v>9002</v>
      </c>
      <c r="F1849" s="1" t="s">
        <v>25228</v>
      </c>
      <c r="G1849" s="14">
        <v>919444649919</v>
      </c>
      <c r="H1849" s="1" t="s">
        <v>8</v>
      </c>
      <c r="I1849" s="1" t="s">
        <v>62</v>
      </c>
      <c r="J1849" s="1" t="s">
        <v>24</v>
      </c>
      <c r="K1849" s="3" t="s">
        <v>117</v>
      </c>
      <c r="L1849" s="1" t="s">
        <v>24</v>
      </c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1"/>
      <c r="AA1849" s="1" t="s">
        <v>16</v>
      </c>
      <c r="AB1849" s="3" t="s">
        <v>12</v>
      </c>
      <c r="AC1849" s="23" t="s">
        <v>37781</v>
      </c>
      <c r="AD1849" s="23" t="s">
        <v>38397</v>
      </c>
      <c r="AE1849" t="s">
        <v>35405</v>
      </c>
    </row>
    <row r="1850" spans="1:31" ht="14.25" customHeight="1">
      <c r="A1850" s="1">
        <v>1849</v>
      </c>
      <c r="B1850" s="9" t="s">
        <v>6</v>
      </c>
      <c r="C1850" s="1" t="s">
        <v>9021</v>
      </c>
      <c r="D1850" s="1" t="s">
        <v>5189</v>
      </c>
      <c r="E1850" s="1" t="s">
        <v>139</v>
      </c>
      <c r="F1850" s="1" t="s">
        <v>32069</v>
      </c>
      <c r="G1850" s="14">
        <v>914494044669</v>
      </c>
      <c r="H1850" s="1" t="s">
        <v>15</v>
      </c>
      <c r="I1850" s="1" t="s">
        <v>9</v>
      </c>
      <c r="J1850" s="1" t="s">
        <v>24</v>
      </c>
      <c r="K1850" s="3" t="s">
        <v>27</v>
      </c>
      <c r="L1850" s="1" t="s">
        <v>24</v>
      </c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1"/>
      <c r="AA1850" s="1" t="s">
        <v>16</v>
      </c>
      <c r="AB1850" s="3" t="s">
        <v>12</v>
      </c>
      <c r="AC1850" s="23" t="s">
        <v>37781</v>
      </c>
      <c r="AD1850" s="23" t="s">
        <v>40005</v>
      </c>
      <c r="AE1850" t="s">
        <v>35408</v>
      </c>
    </row>
    <row r="1851" spans="1:31" ht="14.25" customHeight="1">
      <c r="A1851" s="1">
        <v>1850</v>
      </c>
      <c r="B1851" s="9" t="s">
        <v>6</v>
      </c>
      <c r="C1851" s="1" t="s">
        <v>9025</v>
      </c>
      <c r="D1851" s="1" t="s">
        <v>151</v>
      </c>
      <c r="E1851" s="1" t="s">
        <v>9026</v>
      </c>
      <c r="F1851" s="1" t="s">
        <v>9027</v>
      </c>
      <c r="G1851" s="14">
        <v>919401449</v>
      </c>
      <c r="H1851" s="1" t="s">
        <v>8</v>
      </c>
      <c r="I1851" s="1" t="s">
        <v>62</v>
      </c>
      <c r="J1851" s="1" t="s">
        <v>24</v>
      </c>
      <c r="K1851" s="3" t="s">
        <v>27</v>
      </c>
      <c r="L1851" s="1" t="s">
        <v>24</v>
      </c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1"/>
      <c r="AA1851" s="1" t="s">
        <v>16</v>
      </c>
      <c r="AB1851" s="3" t="s">
        <v>12</v>
      </c>
      <c r="AC1851" s="23" t="s">
        <v>37781</v>
      </c>
      <c r="AD1851" s="23" t="s">
        <v>40006</v>
      </c>
      <c r="AE1851" t="s">
        <v>35408</v>
      </c>
    </row>
    <row r="1852" spans="1:31" ht="14.25" customHeight="1">
      <c r="A1852" s="1">
        <v>1851</v>
      </c>
      <c r="B1852" s="9" t="s">
        <v>6</v>
      </c>
      <c r="C1852" s="1" t="s">
        <v>9032</v>
      </c>
      <c r="D1852" s="1" t="s">
        <v>2324</v>
      </c>
      <c r="E1852" s="1" t="s">
        <v>90</v>
      </c>
      <c r="F1852" s="1" t="s">
        <v>25240</v>
      </c>
      <c r="G1852" s="14">
        <v>919909116916</v>
      </c>
      <c r="H1852" s="1" t="s">
        <v>15</v>
      </c>
      <c r="I1852" s="1" t="s">
        <v>41</v>
      </c>
      <c r="J1852" s="1" t="s">
        <v>24</v>
      </c>
      <c r="K1852" s="3" t="s">
        <v>27</v>
      </c>
      <c r="L1852" s="1" t="s">
        <v>24</v>
      </c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1"/>
      <c r="AA1852" s="1" t="s">
        <v>16</v>
      </c>
      <c r="AB1852" s="3" t="s">
        <v>12</v>
      </c>
      <c r="AC1852" s="23" t="s">
        <v>37781</v>
      </c>
      <c r="AD1852" s="23" t="s">
        <v>40007</v>
      </c>
      <c r="AE1852" t="s">
        <v>35408</v>
      </c>
    </row>
    <row r="1853" spans="1:31" ht="14.25" customHeight="1">
      <c r="A1853" s="1">
        <v>1852</v>
      </c>
      <c r="B1853" s="1" t="s">
        <v>54</v>
      </c>
      <c r="C1853" s="1" t="s">
        <v>9035</v>
      </c>
      <c r="D1853" s="1" t="s">
        <v>3129</v>
      </c>
      <c r="E1853" s="1" t="s">
        <v>102</v>
      </c>
      <c r="F1853" s="1" t="s">
        <v>20928</v>
      </c>
      <c r="G1853" s="14">
        <v>91969149466</v>
      </c>
      <c r="H1853" s="1" t="s">
        <v>8</v>
      </c>
      <c r="I1853" s="1" t="s">
        <v>9</v>
      </c>
      <c r="J1853" s="1" t="s">
        <v>24</v>
      </c>
      <c r="K1853" s="3" t="s">
        <v>27</v>
      </c>
      <c r="L1853" s="1" t="s">
        <v>24</v>
      </c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1"/>
      <c r="AA1853" s="1" t="s">
        <v>16</v>
      </c>
      <c r="AB1853" s="3" t="s">
        <v>12</v>
      </c>
      <c r="AC1853" s="23" t="s">
        <v>37781</v>
      </c>
      <c r="AD1853" s="23" t="s">
        <v>40008</v>
      </c>
      <c r="AE1853" t="s">
        <v>35402</v>
      </c>
    </row>
    <row r="1854" spans="1:31" ht="14.25" customHeight="1">
      <c r="A1854" s="1">
        <v>1853</v>
      </c>
      <c r="B1854" s="9" t="s">
        <v>6</v>
      </c>
      <c r="C1854" s="1" t="s">
        <v>9036</v>
      </c>
      <c r="D1854" s="1" t="s">
        <v>723</v>
      </c>
      <c r="E1854" s="1" t="s">
        <v>40</v>
      </c>
      <c r="F1854" s="1" t="s">
        <v>25242</v>
      </c>
      <c r="G1854" s="14">
        <v>919444444</v>
      </c>
      <c r="H1854" s="1" t="s">
        <v>8</v>
      </c>
      <c r="I1854" s="1" t="s">
        <v>41</v>
      </c>
      <c r="J1854" s="1" t="s">
        <v>24</v>
      </c>
      <c r="K1854" s="3" t="s">
        <v>27</v>
      </c>
      <c r="L1854" s="1" t="s">
        <v>24</v>
      </c>
      <c r="M1854" s="3" t="s">
        <v>47344</v>
      </c>
      <c r="N1854" s="3" t="s">
        <v>47339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1"/>
      <c r="AA1854" s="1" t="s">
        <v>16</v>
      </c>
      <c r="AB1854" s="3" t="s">
        <v>12</v>
      </c>
      <c r="AC1854" s="23" t="s">
        <v>37781</v>
      </c>
      <c r="AD1854" s="23" t="s">
        <v>40009</v>
      </c>
      <c r="AE1854" t="s">
        <v>35407</v>
      </c>
    </row>
    <row r="1855" spans="1:31" ht="14.25" customHeight="1">
      <c r="A1855" s="1">
        <v>1854</v>
      </c>
      <c r="B1855" s="1" t="s">
        <v>54</v>
      </c>
      <c r="C1855" s="1" t="s">
        <v>9037</v>
      </c>
      <c r="D1855" s="1" t="s">
        <v>371</v>
      </c>
      <c r="E1855" s="1" t="s">
        <v>40</v>
      </c>
      <c r="F1855" s="1" t="s">
        <v>25243</v>
      </c>
      <c r="G1855" s="14">
        <v>919494004196</v>
      </c>
      <c r="H1855" s="1" t="s">
        <v>20</v>
      </c>
      <c r="I1855" s="1" t="s">
        <v>62</v>
      </c>
      <c r="J1855" s="1" t="s">
        <v>24</v>
      </c>
      <c r="K1855" s="3" t="s">
        <v>63</v>
      </c>
      <c r="L1855" s="1" t="s">
        <v>24</v>
      </c>
      <c r="M1855" s="3" t="s">
        <v>213</v>
      </c>
      <c r="N1855" s="3" t="s">
        <v>47339</v>
      </c>
      <c r="O1855" s="3" t="s">
        <v>17</v>
      </c>
      <c r="P1855" s="3" t="s">
        <v>24</v>
      </c>
      <c r="Q1855" s="3" t="s">
        <v>42</v>
      </c>
      <c r="R1855" s="3" t="s">
        <v>24</v>
      </c>
      <c r="S1855" s="3" t="s">
        <v>27</v>
      </c>
      <c r="T1855" s="3" t="s">
        <v>24</v>
      </c>
      <c r="U1855" s="3" t="s">
        <v>117</v>
      </c>
      <c r="V1855" s="3" t="s">
        <v>24</v>
      </c>
      <c r="W1855" s="3" t="s">
        <v>178</v>
      </c>
      <c r="X1855" s="3" t="s">
        <v>24</v>
      </c>
      <c r="Y1855" s="3" t="s">
        <v>171</v>
      </c>
      <c r="Z1855" s="1" t="s">
        <v>24</v>
      </c>
      <c r="AA1855" s="1" t="s">
        <v>16</v>
      </c>
      <c r="AB1855" s="3" t="s">
        <v>12</v>
      </c>
      <c r="AC1855" s="23" t="s">
        <v>37781</v>
      </c>
      <c r="AD1855" s="23" t="s">
        <v>40010</v>
      </c>
      <c r="AE1855" t="s">
        <v>35407</v>
      </c>
    </row>
    <row r="1856" spans="1:31" ht="14.25" customHeight="1">
      <c r="A1856" s="1">
        <v>1855</v>
      </c>
      <c r="B1856" s="9" t="s">
        <v>6</v>
      </c>
      <c r="C1856" s="1" t="s">
        <v>9038</v>
      </c>
      <c r="D1856" s="1" t="s">
        <v>65</v>
      </c>
      <c r="E1856" s="1" t="s">
        <v>7019</v>
      </c>
      <c r="F1856" s="1" t="s">
        <v>9039</v>
      </c>
      <c r="G1856" s="14">
        <v>91469094444</v>
      </c>
      <c r="H1856" s="1" t="s">
        <v>132</v>
      </c>
      <c r="I1856" s="1" t="s">
        <v>107</v>
      </c>
      <c r="J1856" s="1" t="s">
        <v>24</v>
      </c>
      <c r="K1856" s="3" t="s">
        <v>117</v>
      </c>
      <c r="L1856" s="1" t="s">
        <v>24</v>
      </c>
      <c r="M1856" s="3" t="s">
        <v>178</v>
      </c>
      <c r="N1856" s="3" t="s">
        <v>47339</v>
      </c>
      <c r="O1856" s="3" t="s">
        <v>171</v>
      </c>
      <c r="P1856" s="3" t="s">
        <v>24</v>
      </c>
      <c r="Q1856" s="3"/>
      <c r="R1856" s="3"/>
      <c r="S1856" s="3"/>
      <c r="T1856" s="3"/>
      <c r="U1856" s="3"/>
      <c r="V1856" s="3"/>
      <c r="W1856" s="3"/>
      <c r="X1856" s="3"/>
      <c r="Y1856" s="3"/>
      <c r="Z1856" s="1"/>
      <c r="AA1856" s="1" t="s">
        <v>16</v>
      </c>
      <c r="AB1856" s="3" t="s">
        <v>12</v>
      </c>
      <c r="AC1856" s="23" t="s">
        <v>37781</v>
      </c>
      <c r="AD1856" s="23" t="s">
        <v>40011</v>
      </c>
      <c r="AE1856" t="s">
        <v>35405</v>
      </c>
    </row>
    <row r="1857" spans="1:31" ht="14.25" customHeight="1">
      <c r="A1857" s="1">
        <v>1856</v>
      </c>
      <c r="B1857" s="9" t="s">
        <v>6</v>
      </c>
      <c r="C1857" s="1" t="s">
        <v>9043</v>
      </c>
      <c r="D1857" s="1" t="s">
        <v>9044</v>
      </c>
      <c r="E1857" s="1" t="s">
        <v>40</v>
      </c>
      <c r="F1857" s="1" t="s">
        <v>25244</v>
      </c>
      <c r="G1857" s="14">
        <v>91919094960</v>
      </c>
      <c r="H1857" s="1" t="s">
        <v>15</v>
      </c>
      <c r="I1857" s="1" t="s">
        <v>9</v>
      </c>
      <c r="J1857" s="1" t="s">
        <v>24</v>
      </c>
      <c r="K1857" s="3" t="s">
        <v>17</v>
      </c>
      <c r="L1857" s="1" t="s">
        <v>24</v>
      </c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1"/>
      <c r="AA1857" s="1" t="s">
        <v>11</v>
      </c>
      <c r="AB1857" s="3" t="s">
        <v>13</v>
      </c>
      <c r="AC1857" s="23" t="s">
        <v>37781</v>
      </c>
      <c r="AD1857" s="23" t="s">
        <v>40012</v>
      </c>
      <c r="AE1857" t="s">
        <v>35408</v>
      </c>
    </row>
    <row r="1858" spans="1:31" ht="14.25" customHeight="1">
      <c r="A1858" s="1">
        <v>1857</v>
      </c>
      <c r="B1858" s="9" t="s">
        <v>6</v>
      </c>
      <c r="C1858" s="1" t="s">
        <v>9051</v>
      </c>
      <c r="D1858" s="1" t="s">
        <v>1821</v>
      </c>
      <c r="E1858" s="1" t="s">
        <v>36650</v>
      </c>
      <c r="F1858" s="1" t="s">
        <v>32074</v>
      </c>
      <c r="G1858" s="14">
        <v>919446116469</v>
      </c>
      <c r="H1858" s="1" t="s">
        <v>46</v>
      </c>
      <c r="I1858" s="1" t="s">
        <v>9</v>
      </c>
      <c r="J1858" s="1" t="s">
        <v>24</v>
      </c>
      <c r="K1858" s="3" t="s">
        <v>17</v>
      </c>
      <c r="L1858" s="1" t="s">
        <v>24</v>
      </c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1"/>
      <c r="AA1858" s="1" t="s">
        <v>11</v>
      </c>
      <c r="AB1858" s="3" t="s">
        <v>321</v>
      </c>
      <c r="AC1858" s="23" t="s">
        <v>37781</v>
      </c>
      <c r="AD1858" s="23" t="s">
        <v>40013</v>
      </c>
      <c r="AE1858" t="s">
        <v>35407</v>
      </c>
    </row>
    <row r="1859" spans="1:31" ht="14.25" customHeight="1">
      <c r="A1859" s="1">
        <v>1858</v>
      </c>
      <c r="B1859" s="9" t="s">
        <v>6</v>
      </c>
      <c r="C1859" s="1" t="s">
        <v>9082</v>
      </c>
      <c r="D1859" s="1" t="s">
        <v>9083</v>
      </c>
      <c r="E1859" s="1" t="s">
        <v>5827</v>
      </c>
      <c r="F1859" s="1" t="s">
        <v>25263</v>
      </c>
      <c r="G1859" s="14">
        <v>91990001</v>
      </c>
      <c r="H1859" s="1" t="s">
        <v>15</v>
      </c>
      <c r="I1859" s="1" t="s">
        <v>62</v>
      </c>
      <c r="J1859" s="1" t="s">
        <v>24</v>
      </c>
      <c r="K1859" s="3" t="s">
        <v>42</v>
      </c>
      <c r="L1859" s="1" t="s">
        <v>24</v>
      </c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1"/>
      <c r="AA1859" s="1" t="s">
        <v>16</v>
      </c>
      <c r="AB1859" s="3" t="s">
        <v>12</v>
      </c>
      <c r="AC1859" s="23" t="s">
        <v>37781</v>
      </c>
      <c r="AD1859" s="23" t="s">
        <v>40014</v>
      </c>
      <c r="AE1859" t="s">
        <v>35402</v>
      </c>
    </row>
    <row r="1860" spans="1:31" ht="14.25" customHeight="1">
      <c r="A1860" s="1">
        <v>1859</v>
      </c>
      <c r="B1860" s="9" t="s">
        <v>6</v>
      </c>
      <c r="C1860" s="1" t="s">
        <v>9125</v>
      </c>
      <c r="D1860" s="1" t="s">
        <v>1286</v>
      </c>
      <c r="E1860" s="1" t="s">
        <v>40</v>
      </c>
      <c r="F1860" s="1" t="s">
        <v>25284</v>
      </c>
      <c r="G1860" s="14">
        <v>91940996666</v>
      </c>
      <c r="H1860" s="1" t="s">
        <v>20</v>
      </c>
      <c r="I1860" s="1" t="s">
        <v>9</v>
      </c>
      <c r="J1860" s="1" t="s">
        <v>24</v>
      </c>
      <c r="K1860" s="3" t="s">
        <v>42</v>
      </c>
      <c r="L1860" s="1" t="s">
        <v>24</v>
      </c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1"/>
      <c r="AA1860" s="1" t="s">
        <v>16</v>
      </c>
      <c r="AB1860" s="3" t="s">
        <v>12</v>
      </c>
      <c r="AC1860" s="23" t="s">
        <v>37781</v>
      </c>
      <c r="AD1860" s="23" t="s">
        <v>40015</v>
      </c>
      <c r="AE1860" t="s">
        <v>35408</v>
      </c>
    </row>
    <row r="1861" spans="1:31" ht="14.25" customHeight="1">
      <c r="A1861" s="1">
        <v>1860</v>
      </c>
      <c r="B1861" s="1" t="s">
        <v>54</v>
      </c>
      <c r="C1861" s="1" t="s">
        <v>9126</v>
      </c>
      <c r="D1861" s="1" t="s">
        <v>65</v>
      </c>
      <c r="E1861" s="1" t="s">
        <v>2103</v>
      </c>
      <c r="F1861" s="1" t="s">
        <v>25285</v>
      </c>
      <c r="G1861" s="14">
        <v>919946044</v>
      </c>
      <c r="H1861" s="1" t="s">
        <v>132</v>
      </c>
      <c r="I1861" s="1" t="s">
        <v>9</v>
      </c>
      <c r="J1861" s="1" t="s">
        <v>24</v>
      </c>
      <c r="K1861" s="3" t="s">
        <v>117</v>
      </c>
      <c r="L1861" s="1" t="s">
        <v>24</v>
      </c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1"/>
      <c r="AA1861" s="1" t="s">
        <v>16</v>
      </c>
      <c r="AB1861" s="3" t="s">
        <v>12</v>
      </c>
      <c r="AC1861" s="23" t="s">
        <v>37781</v>
      </c>
      <c r="AD1861" s="23" t="s">
        <v>40016</v>
      </c>
      <c r="AE1861" t="s">
        <v>35407</v>
      </c>
    </row>
    <row r="1862" spans="1:31" ht="14.25" customHeight="1">
      <c r="A1862" s="1">
        <v>1861</v>
      </c>
      <c r="B1862" s="1" t="s">
        <v>54</v>
      </c>
      <c r="C1862" s="1" t="s">
        <v>9130</v>
      </c>
      <c r="D1862" s="1" t="s">
        <v>2169</v>
      </c>
      <c r="E1862" s="1" t="s">
        <v>19</v>
      </c>
      <c r="F1862" s="1" t="s">
        <v>25287</v>
      </c>
      <c r="G1862" s="14">
        <v>91999419164</v>
      </c>
      <c r="H1862" s="1" t="s">
        <v>15</v>
      </c>
      <c r="I1862" s="1" t="s">
        <v>9</v>
      </c>
      <c r="J1862" s="1" t="s">
        <v>24</v>
      </c>
      <c r="K1862" s="3" t="s">
        <v>17</v>
      </c>
      <c r="L1862" s="1" t="s">
        <v>24</v>
      </c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1"/>
      <c r="AA1862" s="1" t="s">
        <v>11</v>
      </c>
      <c r="AB1862" s="3" t="s">
        <v>990</v>
      </c>
      <c r="AC1862" s="23" t="s">
        <v>37781</v>
      </c>
      <c r="AD1862" s="23" t="s">
        <v>38399</v>
      </c>
      <c r="AE1862" t="s">
        <v>35402</v>
      </c>
    </row>
    <row r="1863" spans="1:31" ht="14.25" customHeight="1">
      <c r="A1863" s="1">
        <v>1862</v>
      </c>
      <c r="B1863" s="9" t="s">
        <v>6</v>
      </c>
      <c r="C1863" s="1" t="s">
        <v>9141</v>
      </c>
      <c r="D1863" s="1" t="s">
        <v>3658</v>
      </c>
      <c r="E1863" s="1" t="s">
        <v>87</v>
      </c>
      <c r="F1863" s="1" t="s">
        <v>34244</v>
      </c>
      <c r="G1863" s="14">
        <v>9199606004</v>
      </c>
      <c r="H1863" s="1" t="s">
        <v>20</v>
      </c>
      <c r="I1863" s="1" t="s">
        <v>9</v>
      </c>
      <c r="J1863" s="1" t="s">
        <v>24</v>
      </c>
      <c r="K1863" s="3" t="s">
        <v>63</v>
      </c>
      <c r="L1863" s="1" t="s">
        <v>24</v>
      </c>
      <c r="M1863" s="3" t="s">
        <v>213</v>
      </c>
      <c r="N1863" s="3" t="s">
        <v>47339</v>
      </c>
      <c r="O1863" s="3" t="s">
        <v>17</v>
      </c>
      <c r="P1863" s="3" t="s">
        <v>24</v>
      </c>
      <c r="Q1863" s="3" t="s">
        <v>42</v>
      </c>
      <c r="R1863" s="3" t="s">
        <v>24</v>
      </c>
      <c r="S1863" s="3" t="s">
        <v>27</v>
      </c>
      <c r="T1863" s="3" t="s">
        <v>24</v>
      </c>
      <c r="U1863" s="3" t="s">
        <v>117</v>
      </c>
      <c r="V1863" s="3" t="s">
        <v>24</v>
      </c>
      <c r="W1863" s="3" t="s">
        <v>178</v>
      </c>
      <c r="X1863" s="3" t="s">
        <v>24</v>
      </c>
      <c r="Y1863" s="3" t="s">
        <v>171</v>
      </c>
      <c r="Z1863" s="1" t="s">
        <v>24</v>
      </c>
      <c r="AA1863" s="1" t="s">
        <v>16</v>
      </c>
      <c r="AB1863" s="3" t="s">
        <v>12</v>
      </c>
      <c r="AC1863" s="23" t="s">
        <v>37781</v>
      </c>
      <c r="AD1863" s="23" t="s">
        <v>40017</v>
      </c>
      <c r="AE1863" t="s">
        <v>35402</v>
      </c>
    </row>
    <row r="1864" spans="1:31" ht="14.25" customHeight="1">
      <c r="A1864" s="1">
        <v>1863</v>
      </c>
      <c r="B1864" s="9" t="s">
        <v>6</v>
      </c>
      <c r="C1864" s="1" t="s">
        <v>9149</v>
      </c>
      <c r="D1864" s="1" t="s">
        <v>1394</v>
      </c>
      <c r="E1864" s="1" t="s">
        <v>139</v>
      </c>
      <c r="F1864" s="1" t="s">
        <v>9150</v>
      </c>
      <c r="G1864" s="14">
        <v>919446099694</v>
      </c>
      <c r="H1864" s="1" t="s">
        <v>8</v>
      </c>
      <c r="I1864" s="1" t="s">
        <v>9</v>
      </c>
      <c r="J1864" s="1" t="s">
        <v>24</v>
      </c>
      <c r="K1864" s="3" t="s">
        <v>27</v>
      </c>
      <c r="L1864" s="1" t="s">
        <v>24</v>
      </c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1"/>
      <c r="AA1864" s="1" t="s">
        <v>16</v>
      </c>
      <c r="AB1864" s="3" t="s">
        <v>12</v>
      </c>
      <c r="AC1864" s="23" t="s">
        <v>37781</v>
      </c>
      <c r="AD1864" s="23" t="s">
        <v>40018</v>
      </c>
      <c r="AE1864" t="s">
        <v>35408</v>
      </c>
    </row>
    <row r="1865" spans="1:31" ht="14.25" customHeight="1">
      <c r="A1865" s="1">
        <v>1864</v>
      </c>
      <c r="B1865" s="9" t="s">
        <v>6</v>
      </c>
      <c r="C1865" s="1" t="s">
        <v>9151</v>
      </c>
      <c r="D1865" s="1" t="s">
        <v>2921</v>
      </c>
      <c r="E1865" s="1" t="s">
        <v>87</v>
      </c>
      <c r="F1865" s="1" t="s">
        <v>34245</v>
      </c>
      <c r="G1865" s="14">
        <v>919446064446</v>
      </c>
      <c r="H1865" s="1" t="s">
        <v>15</v>
      </c>
      <c r="I1865" s="1" t="s">
        <v>33</v>
      </c>
      <c r="J1865" s="1" t="s">
        <v>24</v>
      </c>
      <c r="K1865" s="3" t="s">
        <v>27</v>
      </c>
      <c r="L1865" s="1" t="s">
        <v>24</v>
      </c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1"/>
      <c r="AA1865" s="1" t="s">
        <v>16</v>
      </c>
      <c r="AB1865" s="3" t="s">
        <v>12</v>
      </c>
      <c r="AC1865" s="23" t="s">
        <v>37781</v>
      </c>
      <c r="AD1865" s="23" t="s">
        <v>40019</v>
      </c>
      <c r="AE1865" t="s">
        <v>35405</v>
      </c>
    </row>
    <row r="1866" spans="1:31" ht="14.25" customHeight="1">
      <c r="A1866" s="1">
        <v>1865</v>
      </c>
      <c r="B1866" s="1" t="s">
        <v>54</v>
      </c>
      <c r="C1866" s="1" t="s">
        <v>9156</v>
      </c>
      <c r="D1866" s="1" t="s">
        <v>8695</v>
      </c>
      <c r="E1866" s="1" t="s">
        <v>90</v>
      </c>
      <c r="F1866" s="1" t="s">
        <v>25296</v>
      </c>
      <c r="G1866" s="14">
        <v>91944640690</v>
      </c>
      <c r="H1866" s="1" t="s">
        <v>15</v>
      </c>
      <c r="I1866" s="1" t="s">
        <v>62</v>
      </c>
      <c r="J1866" s="1" t="s">
        <v>24</v>
      </c>
      <c r="K1866" s="3" t="s">
        <v>27</v>
      </c>
      <c r="L1866" s="1" t="s">
        <v>24</v>
      </c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1"/>
      <c r="AA1866" s="1" t="s">
        <v>16</v>
      </c>
      <c r="AB1866" s="3" t="s">
        <v>12</v>
      </c>
      <c r="AC1866" s="23" t="s">
        <v>37781</v>
      </c>
      <c r="AD1866" s="23" t="s">
        <v>40020</v>
      </c>
      <c r="AE1866" t="s">
        <v>35402</v>
      </c>
    </row>
    <row r="1867" spans="1:31" ht="14.25" customHeight="1">
      <c r="A1867" s="1">
        <v>1866</v>
      </c>
      <c r="B1867" s="9" t="s">
        <v>6</v>
      </c>
      <c r="C1867" s="1" t="s">
        <v>9178</v>
      </c>
      <c r="D1867" s="1" t="s">
        <v>2087</v>
      </c>
      <c r="E1867" s="1" t="s">
        <v>40</v>
      </c>
      <c r="F1867" s="1" t="s">
        <v>25309</v>
      </c>
      <c r="G1867" s="14">
        <v>919904060946</v>
      </c>
      <c r="H1867" s="1" t="s">
        <v>15</v>
      </c>
      <c r="I1867" s="1" t="s">
        <v>9</v>
      </c>
      <c r="J1867" s="1" t="s">
        <v>24</v>
      </c>
      <c r="K1867" s="3" t="s">
        <v>42</v>
      </c>
      <c r="L1867" s="1" t="s">
        <v>24</v>
      </c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1"/>
      <c r="AA1867" s="1" t="s">
        <v>16</v>
      </c>
      <c r="AB1867" s="3" t="s">
        <v>12</v>
      </c>
      <c r="AC1867" s="23" t="s">
        <v>37781</v>
      </c>
      <c r="AD1867" s="23" t="s">
        <v>40021</v>
      </c>
      <c r="AE1867" t="s">
        <v>35407</v>
      </c>
    </row>
    <row r="1868" spans="1:31" ht="14.25" customHeight="1">
      <c r="A1868" s="1">
        <v>1867</v>
      </c>
      <c r="B1868" s="1" t="s">
        <v>54</v>
      </c>
      <c r="C1868" s="1" t="s">
        <v>9180</v>
      </c>
      <c r="D1868" s="1" t="s">
        <v>463</v>
      </c>
      <c r="E1868" s="1" t="s">
        <v>139</v>
      </c>
      <c r="F1868" s="1" t="s">
        <v>32088</v>
      </c>
      <c r="G1868" s="14">
        <v>91944694944</v>
      </c>
      <c r="H1868" s="1" t="s">
        <v>20</v>
      </c>
      <c r="I1868" s="1" t="s">
        <v>9</v>
      </c>
      <c r="J1868" s="1" t="s">
        <v>24</v>
      </c>
      <c r="K1868" s="3" t="s">
        <v>117</v>
      </c>
      <c r="L1868" s="1" t="s">
        <v>24</v>
      </c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1"/>
      <c r="AA1868" s="1" t="s">
        <v>16</v>
      </c>
      <c r="AB1868" s="3" t="s">
        <v>12</v>
      </c>
      <c r="AC1868" s="23" t="s">
        <v>37781</v>
      </c>
      <c r="AD1868" s="23" t="s">
        <v>38965</v>
      </c>
      <c r="AE1868" t="s">
        <v>35402</v>
      </c>
    </row>
    <row r="1869" spans="1:31" ht="14.25" customHeight="1">
      <c r="A1869" s="1">
        <v>1868</v>
      </c>
      <c r="B1869" s="9" t="s">
        <v>6</v>
      </c>
      <c r="C1869" s="1" t="s">
        <v>9197</v>
      </c>
      <c r="D1869" s="1" t="s">
        <v>3129</v>
      </c>
      <c r="E1869" s="1" t="s">
        <v>90</v>
      </c>
      <c r="F1869" s="1" t="s">
        <v>25322</v>
      </c>
      <c r="G1869" s="14">
        <v>91944490144</v>
      </c>
      <c r="H1869" s="1" t="s">
        <v>15</v>
      </c>
      <c r="I1869" s="1" t="s">
        <v>62</v>
      </c>
      <c r="J1869" s="1" t="s">
        <v>24</v>
      </c>
      <c r="K1869" s="3" t="s">
        <v>27</v>
      </c>
      <c r="L1869" s="1" t="s">
        <v>24</v>
      </c>
      <c r="M1869" s="3" t="s">
        <v>47344</v>
      </c>
      <c r="N1869" s="3" t="s">
        <v>47339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1"/>
      <c r="AA1869" s="1" t="s">
        <v>16</v>
      </c>
      <c r="AB1869" s="3" t="s">
        <v>12</v>
      </c>
      <c r="AC1869" s="23" t="s">
        <v>37781</v>
      </c>
      <c r="AD1869" s="23" t="s">
        <v>40022</v>
      </c>
      <c r="AE1869" t="s">
        <v>35405</v>
      </c>
    </row>
    <row r="1870" spans="1:31" ht="14.25" customHeight="1">
      <c r="A1870" s="1">
        <v>1869</v>
      </c>
      <c r="B1870" s="1" t="s">
        <v>54</v>
      </c>
      <c r="C1870" s="1" t="s">
        <v>9202</v>
      </c>
      <c r="D1870" s="1" t="s">
        <v>391</v>
      </c>
      <c r="E1870" s="1" t="s">
        <v>40</v>
      </c>
      <c r="F1870" s="1" t="s">
        <v>25326</v>
      </c>
      <c r="G1870" s="14">
        <v>91969040409</v>
      </c>
      <c r="H1870" s="1" t="s">
        <v>15</v>
      </c>
      <c r="I1870" s="1" t="s">
        <v>9</v>
      </c>
      <c r="J1870" s="1" t="s">
        <v>24</v>
      </c>
      <c r="K1870" s="3" t="s">
        <v>63</v>
      </c>
      <c r="L1870" s="1" t="s">
        <v>24</v>
      </c>
      <c r="M1870" s="3" t="s">
        <v>213</v>
      </c>
      <c r="N1870" s="3" t="s">
        <v>47339</v>
      </c>
      <c r="O1870" s="3" t="s">
        <v>17</v>
      </c>
      <c r="P1870" s="3" t="s">
        <v>24</v>
      </c>
      <c r="Q1870" s="3" t="s">
        <v>42</v>
      </c>
      <c r="R1870" s="3" t="s">
        <v>24</v>
      </c>
      <c r="S1870" s="3" t="s">
        <v>27</v>
      </c>
      <c r="T1870" s="3" t="s">
        <v>24</v>
      </c>
      <c r="U1870" s="3" t="s">
        <v>117</v>
      </c>
      <c r="V1870" s="3" t="s">
        <v>24</v>
      </c>
      <c r="W1870" s="3" t="s">
        <v>178</v>
      </c>
      <c r="X1870" s="3" t="s">
        <v>24</v>
      </c>
      <c r="Y1870" s="3" t="s">
        <v>171</v>
      </c>
      <c r="Z1870" s="1" t="s">
        <v>24</v>
      </c>
      <c r="AA1870" s="1" t="s">
        <v>16</v>
      </c>
      <c r="AB1870" s="3" t="s">
        <v>12</v>
      </c>
      <c r="AC1870" s="23" t="s">
        <v>37781</v>
      </c>
      <c r="AD1870" s="23" t="s">
        <v>40023</v>
      </c>
      <c r="AE1870" t="s">
        <v>35408</v>
      </c>
    </row>
    <row r="1871" spans="1:31" ht="14.25" customHeight="1">
      <c r="A1871" s="1">
        <v>1870</v>
      </c>
      <c r="B1871" s="1" t="s">
        <v>54</v>
      </c>
      <c r="C1871" s="1" t="s">
        <v>9218</v>
      </c>
      <c r="D1871" s="1" t="s">
        <v>3513</v>
      </c>
      <c r="E1871" s="1" t="s">
        <v>5030</v>
      </c>
      <c r="F1871" s="1" t="s">
        <v>32091</v>
      </c>
      <c r="G1871" s="14">
        <v>919946009644</v>
      </c>
      <c r="H1871" s="1" t="s">
        <v>15</v>
      </c>
      <c r="I1871" s="1" t="s">
        <v>9</v>
      </c>
      <c r="J1871" s="1" t="s">
        <v>24</v>
      </c>
      <c r="K1871" s="3" t="s">
        <v>63</v>
      </c>
      <c r="L1871" s="1" t="s">
        <v>24</v>
      </c>
      <c r="M1871" s="3" t="s">
        <v>213</v>
      </c>
      <c r="N1871" s="3" t="s">
        <v>47339</v>
      </c>
      <c r="O1871" s="3" t="s">
        <v>17</v>
      </c>
      <c r="P1871" s="3" t="s">
        <v>24</v>
      </c>
      <c r="Q1871" s="3" t="s">
        <v>42</v>
      </c>
      <c r="R1871" s="3" t="s">
        <v>24</v>
      </c>
      <c r="S1871" s="3" t="s">
        <v>27</v>
      </c>
      <c r="T1871" s="3" t="s">
        <v>24</v>
      </c>
      <c r="U1871" s="3" t="s">
        <v>117</v>
      </c>
      <c r="V1871" s="3" t="s">
        <v>24</v>
      </c>
      <c r="W1871" s="3" t="s">
        <v>178</v>
      </c>
      <c r="X1871" s="3" t="s">
        <v>24</v>
      </c>
      <c r="Y1871" s="3" t="s">
        <v>171</v>
      </c>
      <c r="Z1871" s="1" t="s">
        <v>24</v>
      </c>
      <c r="AA1871" s="1" t="s">
        <v>16</v>
      </c>
      <c r="AB1871" s="3" t="s">
        <v>12</v>
      </c>
      <c r="AC1871" s="23" t="s">
        <v>37781</v>
      </c>
      <c r="AD1871" s="23" t="s">
        <v>40024</v>
      </c>
      <c r="AE1871" t="s">
        <v>35407</v>
      </c>
    </row>
    <row r="1872" spans="1:31" ht="14.25" customHeight="1">
      <c r="A1872" s="1">
        <v>1871</v>
      </c>
      <c r="B1872" s="1" t="s">
        <v>54</v>
      </c>
      <c r="C1872" s="1" t="s">
        <v>9233</v>
      </c>
      <c r="D1872" s="1" t="s">
        <v>35536</v>
      </c>
      <c r="E1872" s="1" t="s">
        <v>1725</v>
      </c>
      <c r="F1872" s="1" t="s">
        <v>25343</v>
      </c>
      <c r="G1872" s="14">
        <v>919494996446</v>
      </c>
      <c r="H1872" s="1" t="s">
        <v>20</v>
      </c>
      <c r="I1872" s="1" t="s">
        <v>62</v>
      </c>
      <c r="J1872" s="1" t="s">
        <v>24</v>
      </c>
      <c r="K1872" s="3" t="s">
        <v>27</v>
      </c>
      <c r="L1872" s="1" t="s">
        <v>24</v>
      </c>
      <c r="M1872" s="3" t="s">
        <v>178</v>
      </c>
      <c r="N1872" s="3" t="s">
        <v>47339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1"/>
      <c r="AA1872" s="1" t="s">
        <v>16</v>
      </c>
      <c r="AB1872" s="3" t="s">
        <v>12</v>
      </c>
      <c r="AC1872" s="23" t="s">
        <v>37781</v>
      </c>
      <c r="AD1872" s="23" t="s">
        <v>40025</v>
      </c>
      <c r="AE1872" t="s">
        <v>35405</v>
      </c>
    </row>
    <row r="1873" spans="1:31" ht="14.25" customHeight="1">
      <c r="A1873" s="1">
        <v>1872</v>
      </c>
      <c r="B1873" s="1" t="s">
        <v>54</v>
      </c>
      <c r="C1873" s="1" t="s">
        <v>9249</v>
      </c>
      <c r="D1873" s="1" t="s">
        <v>36</v>
      </c>
      <c r="E1873" s="1" t="s">
        <v>16008</v>
      </c>
      <c r="F1873" s="1" t="s">
        <v>25353</v>
      </c>
      <c r="G1873" s="14">
        <v>91600904404</v>
      </c>
      <c r="H1873" s="1" t="s">
        <v>20</v>
      </c>
      <c r="I1873" s="1" t="s">
        <v>41</v>
      </c>
      <c r="J1873" s="1" t="s">
        <v>24</v>
      </c>
      <c r="K1873" s="3" t="s">
        <v>27</v>
      </c>
      <c r="L1873" s="1" t="s">
        <v>24</v>
      </c>
      <c r="M1873" s="3" t="s">
        <v>47344</v>
      </c>
      <c r="N1873" s="3" t="s">
        <v>47339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1"/>
      <c r="AA1873" s="1" t="s">
        <v>16</v>
      </c>
      <c r="AB1873" s="3" t="s">
        <v>12</v>
      </c>
      <c r="AC1873" s="23" t="s">
        <v>37781</v>
      </c>
      <c r="AD1873" s="23" t="s">
        <v>40026</v>
      </c>
      <c r="AE1873" t="s">
        <v>35408</v>
      </c>
    </row>
    <row r="1874" spans="1:31" ht="14.25" customHeight="1">
      <c r="A1874" s="1">
        <v>1873</v>
      </c>
      <c r="B1874" s="1" t="s">
        <v>54</v>
      </c>
      <c r="C1874" s="1" t="s">
        <v>9270</v>
      </c>
      <c r="D1874" s="1" t="s">
        <v>522</v>
      </c>
      <c r="E1874" s="1" t="s">
        <v>36651</v>
      </c>
      <c r="F1874" s="1" t="s">
        <v>25361</v>
      </c>
      <c r="G1874" s="14">
        <v>914690144646</v>
      </c>
      <c r="H1874" s="1" t="s">
        <v>20</v>
      </c>
      <c r="I1874" s="1" t="s">
        <v>9</v>
      </c>
      <c r="J1874" s="1" t="s">
        <v>24</v>
      </c>
      <c r="K1874" s="3" t="s">
        <v>42</v>
      </c>
      <c r="L1874" s="1" t="s">
        <v>24</v>
      </c>
      <c r="M1874" s="3" t="s">
        <v>27</v>
      </c>
      <c r="N1874" s="3" t="s">
        <v>47339</v>
      </c>
      <c r="O1874" s="3" t="s">
        <v>117</v>
      </c>
      <c r="P1874" s="3" t="s">
        <v>24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1"/>
      <c r="AA1874" s="1" t="s">
        <v>16</v>
      </c>
      <c r="AB1874" s="3" t="s">
        <v>12</v>
      </c>
      <c r="AC1874" s="23" t="s">
        <v>37781</v>
      </c>
      <c r="AD1874" s="23" t="s">
        <v>40027</v>
      </c>
      <c r="AE1874" t="s">
        <v>35407</v>
      </c>
    </row>
    <row r="1875" spans="1:31" ht="14.25" customHeight="1">
      <c r="A1875" s="1">
        <v>1874</v>
      </c>
      <c r="B1875" s="9" t="s">
        <v>6</v>
      </c>
      <c r="C1875" s="1" t="s">
        <v>9290</v>
      </c>
      <c r="D1875" s="1" t="s">
        <v>9291</v>
      </c>
      <c r="E1875" s="1" t="s">
        <v>139</v>
      </c>
      <c r="F1875" s="1" t="s">
        <v>25369</v>
      </c>
      <c r="G1875" s="14">
        <v>91494094466</v>
      </c>
      <c r="H1875" s="1" t="s">
        <v>8</v>
      </c>
      <c r="I1875" s="1" t="s">
        <v>9</v>
      </c>
      <c r="J1875" s="1" t="s">
        <v>24</v>
      </c>
      <c r="K1875" s="3" t="s">
        <v>27</v>
      </c>
      <c r="L1875" s="1" t="s">
        <v>24</v>
      </c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1"/>
      <c r="AA1875" s="1" t="s">
        <v>16</v>
      </c>
      <c r="AB1875" s="3" t="s">
        <v>12</v>
      </c>
      <c r="AC1875" s="23" t="s">
        <v>37781</v>
      </c>
      <c r="AD1875" s="23" t="s">
        <v>40028</v>
      </c>
      <c r="AE1875" t="s">
        <v>35408</v>
      </c>
    </row>
    <row r="1876" spans="1:31" ht="14.25" customHeight="1">
      <c r="A1876" s="1">
        <v>1875</v>
      </c>
      <c r="B1876" s="1" t="s">
        <v>54</v>
      </c>
      <c r="C1876" s="1" t="s">
        <v>9294</v>
      </c>
      <c r="D1876" s="1" t="s">
        <v>39</v>
      </c>
      <c r="E1876" s="1" t="s">
        <v>2030</v>
      </c>
      <c r="F1876" s="1" t="s">
        <v>25371</v>
      </c>
      <c r="G1876" s="14">
        <v>91944441444</v>
      </c>
      <c r="H1876" s="1" t="s">
        <v>8</v>
      </c>
      <c r="I1876" s="1" t="s">
        <v>9</v>
      </c>
      <c r="J1876" s="1" t="s">
        <v>24</v>
      </c>
      <c r="K1876" s="3" t="s">
        <v>17</v>
      </c>
      <c r="L1876" s="1" t="s">
        <v>24</v>
      </c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1"/>
      <c r="AA1876" s="1" t="s">
        <v>11</v>
      </c>
      <c r="AB1876" s="3" t="s">
        <v>321</v>
      </c>
      <c r="AC1876" s="23" t="s">
        <v>37781</v>
      </c>
      <c r="AD1876" s="23" t="s">
        <v>40029</v>
      </c>
      <c r="AE1876" t="s">
        <v>35407</v>
      </c>
    </row>
    <row r="1877" spans="1:31" ht="14.25" customHeight="1">
      <c r="A1877" s="1">
        <v>1876</v>
      </c>
      <c r="B1877" s="9" t="s">
        <v>6</v>
      </c>
      <c r="C1877" s="1" t="s">
        <v>9295</v>
      </c>
      <c r="D1877" s="1" t="s">
        <v>704</v>
      </c>
      <c r="E1877" s="1" t="s">
        <v>139</v>
      </c>
      <c r="F1877" s="1" t="s">
        <v>25372</v>
      </c>
      <c r="G1877" s="14">
        <v>91446669469</v>
      </c>
      <c r="H1877" s="1" t="s">
        <v>15</v>
      </c>
      <c r="I1877" s="1" t="s">
        <v>62</v>
      </c>
      <c r="J1877" s="1" t="s">
        <v>24</v>
      </c>
      <c r="K1877" s="3" t="s">
        <v>27</v>
      </c>
      <c r="L1877" s="1" t="s">
        <v>24</v>
      </c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1"/>
      <c r="AA1877" s="1" t="s">
        <v>16</v>
      </c>
      <c r="AB1877" s="3" t="s">
        <v>12</v>
      </c>
      <c r="AC1877" s="23" t="s">
        <v>37781</v>
      </c>
      <c r="AD1877" s="23" t="s">
        <v>40030</v>
      </c>
      <c r="AE1877" t="s">
        <v>35408</v>
      </c>
    </row>
    <row r="1878" spans="1:31" ht="14.25" customHeight="1">
      <c r="A1878" s="1">
        <v>1877</v>
      </c>
      <c r="B1878" s="1" t="s">
        <v>54</v>
      </c>
      <c r="C1878" s="1" t="s">
        <v>9298</v>
      </c>
      <c r="D1878" s="1" t="s">
        <v>432</v>
      </c>
      <c r="E1878" s="1" t="s">
        <v>36652</v>
      </c>
      <c r="F1878" s="1" t="s">
        <v>32097</v>
      </c>
      <c r="G1878" s="14">
        <v>91944409464</v>
      </c>
      <c r="H1878" s="1" t="s">
        <v>8</v>
      </c>
      <c r="I1878" s="1" t="s">
        <v>62</v>
      </c>
      <c r="J1878" s="1" t="s">
        <v>24</v>
      </c>
      <c r="K1878" s="3" t="s">
        <v>171</v>
      </c>
      <c r="L1878" s="1" t="s">
        <v>24</v>
      </c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1"/>
      <c r="AA1878" s="1" t="s">
        <v>16</v>
      </c>
      <c r="AB1878" s="3" t="s">
        <v>12</v>
      </c>
      <c r="AC1878" s="23" t="s">
        <v>37781</v>
      </c>
      <c r="AD1878" s="23" t="s">
        <v>40031</v>
      </c>
      <c r="AE1878" t="s">
        <v>35402</v>
      </c>
    </row>
    <row r="1879" spans="1:31" ht="14.25" customHeight="1">
      <c r="A1879" s="1">
        <v>1878</v>
      </c>
      <c r="B1879" s="1" t="s">
        <v>54</v>
      </c>
      <c r="C1879" s="1" t="s">
        <v>9310</v>
      </c>
      <c r="D1879" s="1" t="s">
        <v>371</v>
      </c>
      <c r="E1879" s="1" t="s">
        <v>40</v>
      </c>
      <c r="F1879" s="1" t="s">
        <v>25380</v>
      </c>
      <c r="G1879" s="14">
        <v>91944604416</v>
      </c>
      <c r="H1879" s="1" t="s">
        <v>8</v>
      </c>
      <c r="I1879" s="1" t="s">
        <v>9</v>
      </c>
      <c r="J1879" s="1" t="s">
        <v>24</v>
      </c>
      <c r="K1879" s="3" t="s">
        <v>171</v>
      </c>
      <c r="L1879" s="1" t="s">
        <v>24</v>
      </c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1"/>
      <c r="AA1879" s="1" t="s">
        <v>16</v>
      </c>
      <c r="AB1879" s="3" t="s">
        <v>12</v>
      </c>
      <c r="AC1879" s="23" t="s">
        <v>37781</v>
      </c>
      <c r="AD1879" s="23" t="s">
        <v>39617</v>
      </c>
      <c r="AE1879" t="s">
        <v>35402</v>
      </c>
    </row>
    <row r="1880" spans="1:31" ht="14.25" customHeight="1">
      <c r="A1880" s="1">
        <v>1879</v>
      </c>
      <c r="B1880" s="1" t="s">
        <v>54</v>
      </c>
      <c r="C1880" s="1" t="s">
        <v>9313</v>
      </c>
      <c r="D1880" s="1" t="s">
        <v>1821</v>
      </c>
      <c r="E1880" s="1" t="s">
        <v>1953</v>
      </c>
      <c r="F1880" s="1" t="s">
        <v>25383</v>
      </c>
      <c r="G1880" s="14">
        <v>91990999109</v>
      </c>
      <c r="H1880" s="1" t="s">
        <v>20</v>
      </c>
      <c r="I1880" s="1" t="s">
        <v>62</v>
      </c>
      <c r="J1880" s="1" t="s">
        <v>24</v>
      </c>
      <c r="K1880" s="3" t="s">
        <v>63</v>
      </c>
      <c r="L1880" s="1" t="s">
        <v>24</v>
      </c>
      <c r="M1880" s="3" t="s">
        <v>213</v>
      </c>
      <c r="N1880" s="3" t="s">
        <v>47339</v>
      </c>
      <c r="O1880" s="3" t="s">
        <v>17</v>
      </c>
      <c r="P1880" s="3" t="s">
        <v>24</v>
      </c>
      <c r="Q1880" s="3" t="s">
        <v>42</v>
      </c>
      <c r="R1880" s="3" t="s">
        <v>24</v>
      </c>
      <c r="S1880" s="3" t="s">
        <v>27</v>
      </c>
      <c r="T1880" s="3" t="s">
        <v>24</v>
      </c>
      <c r="U1880" s="3" t="s">
        <v>117</v>
      </c>
      <c r="V1880" s="3" t="s">
        <v>24</v>
      </c>
      <c r="W1880" s="3" t="s">
        <v>178</v>
      </c>
      <c r="X1880" s="3" t="s">
        <v>24</v>
      </c>
      <c r="Y1880" s="3" t="s">
        <v>171</v>
      </c>
      <c r="Z1880" s="1" t="s">
        <v>24</v>
      </c>
      <c r="AA1880" s="1" t="s">
        <v>16</v>
      </c>
      <c r="AB1880" s="3" t="s">
        <v>12</v>
      </c>
      <c r="AC1880" s="23" t="s">
        <v>37781</v>
      </c>
      <c r="AD1880" s="23" t="s">
        <v>40032</v>
      </c>
      <c r="AE1880" t="s">
        <v>35402</v>
      </c>
    </row>
    <row r="1881" spans="1:31" ht="14.25" customHeight="1">
      <c r="A1881" s="1">
        <v>1880</v>
      </c>
      <c r="B1881" s="1" t="s">
        <v>54</v>
      </c>
      <c r="C1881" s="1" t="s">
        <v>9316</v>
      </c>
      <c r="D1881" s="1" t="s">
        <v>1361</v>
      </c>
      <c r="E1881" s="1" t="s">
        <v>2395</v>
      </c>
      <c r="F1881" s="1" t="s">
        <v>9317</v>
      </c>
      <c r="G1881" s="14">
        <v>919099046949</v>
      </c>
      <c r="H1881" s="1" t="s">
        <v>8</v>
      </c>
      <c r="I1881" s="1" t="s">
        <v>37779</v>
      </c>
      <c r="J1881" s="1" t="s">
        <v>24</v>
      </c>
      <c r="K1881" s="3" t="s">
        <v>42</v>
      </c>
      <c r="L1881" s="1" t="s">
        <v>24</v>
      </c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1"/>
      <c r="AA1881" s="1" t="s">
        <v>16</v>
      </c>
      <c r="AB1881" s="3" t="s">
        <v>12</v>
      </c>
      <c r="AC1881" s="23" t="s">
        <v>37781</v>
      </c>
      <c r="AD1881" s="23" t="s">
        <v>40033</v>
      </c>
      <c r="AE1881" t="s">
        <v>35408</v>
      </c>
    </row>
    <row r="1882" spans="1:31" ht="14.25" customHeight="1">
      <c r="A1882" s="1">
        <v>1881</v>
      </c>
      <c r="B1882" s="1" t="s">
        <v>54</v>
      </c>
      <c r="C1882" s="1" t="s">
        <v>9320</v>
      </c>
      <c r="D1882" s="1" t="s">
        <v>72</v>
      </c>
      <c r="E1882" s="1" t="s">
        <v>9321</v>
      </c>
      <c r="F1882" s="1" t="s">
        <v>25386</v>
      </c>
      <c r="G1882" s="14">
        <v>919499606</v>
      </c>
      <c r="H1882" s="1" t="s">
        <v>20</v>
      </c>
      <c r="I1882" s="1" t="s">
        <v>62</v>
      </c>
      <c r="J1882" s="1" t="s">
        <v>24</v>
      </c>
      <c r="K1882" s="3" t="s">
        <v>17</v>
      </c>
      <c r="L1882" s="1" t="s">
        <v>24</v>
      </c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1"/>
      <c r="AA1882" s="1" t="s">
        <v>11</v>
      </c>
      <c r="AB1882" s="3" t="s">
        <v>538</v>
      </c>
      <c r="AC1882" s="23" t="s">
        <v>37781</v>
      </c>
      <c r="AD1882" s="23" t="s">
        <v>40034</v>
      </c>
      <c r="AE1882" t="s">
        <v>35408</v>
      </c>
    </row>
    <row r="1883" spans="1:31" ht="14.25" customHeight="1">
      <c r="A1883" s="1">
        <v>1882</v>
      </c>
      <c r="B1883" s="1" t="s">
        <v>54</v>
      </c>
      <c r="C1883" s="1" t="s">
        <v>9330</v>
      </c>
      <c r="D1883" s="1" t="s">
        <v>11103</v>
      </c>
      <c r="E1883" s="1" t="s">
        <v>87</v>
      </c>
      <c r="F1883" s="1" t="s">
        <v>25393</v>
      </c>
      <c r="G1883" s="14">
        <v>919494666646</v>
      </c>
      <c r="H1883" s="1" t="s">
        <v>20</v>
      </c>
      <c r="I1883" s="1" t="s">
        <v>9</v>
      </c>
      <c r="J1883" s="1" t="s">
        <v>24</v>
      </c>
      <c r="K1883" s="3" t="s">
        <v>17</v>
      </c>
      <c r="L1883" s="1" t="s">
        <v>24</v>
      </c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1"/>
      <c r="AA1883" s="1" t="s">
        <v>11</v>
      </c>
      <c r="AB1883" s="3" t="s">
        <v>586</v>
      </c>
      <c r="AC1883" s="23" t="s">
        <v>37781</v>
      </c>
      <c r="AD1883" s="23" t="s">
        <v>40035</v>
      </c>
      <c r="AE1883" t="s">
        <v>35407</v>
      </c>
    </row>
    <row r="1884" spans="1:31" ht="14.25" customHeight="1">
      <c r="A1884" s="1">
        <v>1883</v>
      </c>
      <c r="B1884" s="1" t="s">
        <v>54</v>
      </c>
      <c r="C1884" s="1" t="s">
        <v>9335</v>
      </c>
      <c r="D1884" s="1" t="s">
        <v>344</v>
      </c>
      <c r="E1884" s="1" t="s">
        <v>5403</v>
      </c>
      <c r="F1884" s="1" t="s">
        <v>25394</v>
      </c>
      <c r="G1884" s="14">
        <v>919494096064</v>
      </c>
      <c r="H1884" s="1" t="s">
        <v>20</v>
      </c>
      <c r="I1884" s="1" t="s">
        <v>62</v>
      </c>
      <c r="J1884" s="1" t="s">
        <v>24</v>
      </c>
      <c r="K1884" s="3" t="s">
        <v>63</v>
      </c>
      <c r="L1884" s="1" t="s">
        <v>24</v>
      </c>
      <c r="M1884" s="3" t="s">
        <v>213</v>
      </c>
      <c r="N1884" s="3" t="s">
        <v>47339</v>
      </c>
      <c r="O1884" s="3" t="s">
        <v>17</v>
      </c>
      <c r="P1884" s="3" t="s">
        <v>24</v>
      </c>
      <c r="Q1884" s="3" t="s">
        <v>42</v>
      </c>
      <c r="R1884" s="3" t="s">
        <v>24</v>
      </c>
      <c r="S1884" s="3" t="s">
        <v>27</v>
      </c>
      <c r="T1884" s="3" t="s">
        <v>24</v>
      </c>
      <c r="U1884" s="3" t="s">
        <v>117</v>
      </c>
      <c r="V1884" s="3" t="s">
        <v>24</v>
      </c>
      <c r="W1884" s="3" t="s">
        <v>178</v>
      </c>
      <c r="X1884" s="3" t="s">
        <v>24</v>
      </c>
      <c r="Y1884" s="3" t="s">
        <v>171</v>
      </c>
      <c r="Z1884" s="1" t="s">
        <v>24</v>
      </c>
      <c r="AA1884" s="1" t="s">
        <v>16</v>
      </c>
      <c r="AB1884" s="3" t="s">
        <v>12</v>
      </c>
      <c r="AC1884" s="23" t="s">
        <v>37781</v>
      </c>
      <c r="AD1884" s="23" t="s">
        <v>40036</v>
      </c>
      <c r="AE1884" t="s">
        <v>35408</v>
      </c>
    </row>
    <row r="1885" spans="1:31" ht="14.25" customHeight="1">
      <c r="A1885" s="1">
        <v>1884</v>
      </c>
      <c r="B1885" s="1" t="s">
        <v>54</v>
      </c>
      <c r="C1885" s="1" t="s">
        <v>9344</v>
      </c>
      <c r="D1885" s="1" t="s">
        <v>2873</v>
      </c>
      <c r="E1885" s="1" t="s">
        <v>19</v>
      </c>
      <c r="F1885" s="1" t="s">
        <v>25400</v>
      </c>
      <c r="G1885" s="14">
        <v>9199440099</v>
      </c>
      <c r="H1885" s="1" t="s">
        <v>8</v>
      </c>
      <c r="I1885" s="1" t="s">
        <v>62</v>
      </c>
      <c r="J1885" s="1" t="s">
        <v>24</v>
      </c>
      <c r="K1885" s="3" t="s">
        <v>178</v>
      </c>
      <c r="L1885" s="1" t="s">
        <v>24</v>
      </c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1"/>
      <c r="AA1885" s="1" t="s">
        <v>16</v>
      </c>
      <c r="AB1885" s="3" t="s">
        <v>12</v>
      </c>
      <c r="AC1885" s="23" t="s">
        <v>37781</v>
      </c>
      <c r="AD1885" s="23" t="s">
        <v>40037</v>
      </c>
      <c r="AE1885" t="s">
        <v>35407</v>
      </c>
    </row>
    <row r="1886" spans="1:31" ht="14.25" customHeight="1">
      <c r="A1886" s="1">
        <v>1885</v>
      </c>
      <c r="B1886" s="9" t="s">
        <v>6</v>
      </c>
      <c r="C1886" s="1" t="s">
        <v>9363</v>
      </c>
      <c r="D1886" s="1" t="s">
        <v>1839</v>
      </c>
      <c r="E1886" s="1" t="s">
        <v>139</v>
      </c>
      <c r="F1886" s="1" t="s">
        <v>25412</v>
      </c>
      <c r="G1886" s="14">
        <v>919444064104</v>
      </c>
      <c r="H1886" s="1" t="s">
        <v>8</v>
      </c>
      <c r="I1886" s="1" t="s">
        <v>9</v>
      </c>
      <c r="J1886" s="1" t="s">
        <v>24</v>
      </c>
      <c r="K1886" s="3" t="s">
        <v>27</v>
      </c>
      <c r="L1886" s="1" t="s">
        <v>24</v>
      </c>
      <c r="M1886" s="3" t="s">
        <v>178</v>
      </c>
      <c r="N1886" s="3" t="s">
        <v>47339</v>
      </c>
      <c r="O1886" s="3" t="s">
        <v>171</v>
      </c>
      <c r="P1886" s="3" t="s">
        <v>24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1"/>
      <c r="AA1886" s="1" t="s">
        <v>16</v>
      </c>
      <c r="AB1886" s="3" t="s">
        <v>12</v>
      </c>
      <c r="AC1886" s="23" t="s">
        <v>37781</v>
      </c>
      <c r="AD1886" s="23" t="s">
        <v>40038</v>
      </c>
      <c r="AE1886" t="s">
        <v>35408</v>
      </c>
    </row>
    <row r="1887" spans="1:31" ht="14.25" customHeight="1">
      <c r="A1887" s="1">
        <v>1886</v>
      </c>
      <c r="B1887" s="9" t="s">
        <v>6</v>
      </c>
      <c r="C1887" s="1" t="s">
        <v>9375</v>
      </c>
      <c r="D1887" s="1" t="s">
        <v>917</v>
      </c>
      <c r="E1887" s="1" t="s">
        <v>40</v>
      </c>
      <c r="F1887" s="1" t="s">
        <v>25418</v>
      </c>
      <c r="G1887" s="14">
        <v>919099940000</v>
      </c>
      <c r="H1887" s="1" t="s">
        <v>8</v>
      </c>
      <c r="I1887" s="1" t="s">
        <v>62</v>
      </c>
      <c r="J1887" s="1" t="s">
        <v>24</v>
      </c>
      <c r="K1887" s="3" t="s">
        <v>117</v>
      </c>
      <c r="L1887" s="1" t="s">
        <v>24</v>
      </c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1"/>
      <c r="AA1887" s="1" t="s">
        <v>16</v>
      </c>
      <c r="AB1887" s="3" t="s">
        <v>12</v>
      </c>
      <c r="AC1887" s="23" t="s">
        <v>37781</v>
      </c>
      <c r="AD1887" s="23" t="s">
        <v>40039</v>
      </c>
      <c r="AE1887" t="s">
        <v>35402</v>
      </c>
    </row>
    <row r="1888" spans="1:31" ht="14.25" customHeight="1">
      <c r="A1888" s="1">
        <v>1887</v>
      </c>
      <c r="B1888" s="1" t="s">
        <v>54</v>
      </c>
      <c r="C1888" s="1" t="s">
        <v>9379</v>
      </c>
      <c r="D1888" s="1" t="s">
        <v>4300</v>
      </c>
      <c r="E1888" s="1" t="s">
        <v>287</v>
      </c>
      <c r="F1888" s="1" t="s">
        <v>32106</v>
      </c>
      <c r="G1888" s="14">
        <v>91944616649</v>
      </c>
      <c r="H1888" s="1" t="s">
        <v>20</v>
      </c>
      <c r="I1888" s="1" t="s">
        <v>62</v>
      </c>
      <c r="J1888" s="1" t="s">
        <v>24</v>
      </c>
      <c r="K1888" s="3" t="s">
        <v>27</v>
      </c>
      <c r="L1888" s="1" t="s">
        <v>24</v>
      </c>
      <c r="M1888" s="3" t="s">
        <v>47344</v>
      </c>
      <c r="N1888" s="3" t="s">
        <v>47339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1"/>
      <c r="AA1888" s="1" t="s">
        <v>16</v>
      </c>
      <c r="AB1888" s="3" t="s">
        <v>12</v>
      </c>
      <c r="AC1888" s="23" t="s">
        <v>37781</v>
      </c>
      <c r="AD1888" s="23" t="s">
        <v>40040</v>
      </c>
      <c r="AE1888" t="s">
        <v>35408</v>
      </c>
    </row>
    <row r="1889" spans="1:31" ht="14.25" customHeight="1">
      <c r="A1889" s="1">
        <v>1888</v>
      </c>
      <c r="B1889" s="9" t="s">
        <v>6</v>
      </c>
      <c r="C1889" s="1" t="s">
        <v>9389</v>
      </c>
      <c r="D1889" s="1" t="s">
        <v>332</v>
      </c>
      <c r="E1889" s="1" t="s">
        <v>9268</v>
      </c>
      <c r="F1889" s="1" t="s">
        <v>9390</v>
      </c>
      <c r="G1889" s="14">
        <v>919490169991</v>
      </c>
      <c r="H1889" s="1" t="s">
        <v>8</v>
      </c>
      <c r="I1889" s="1" t="s">
        <v>9</v>
      </c>
      <c r="J1889" s="1" t="s">
        <v>24</v>
      </c>
      <c r="K1889" s="3" t="s">
        <v>17</v>
      </c>
      <c r="L1889" s="1" t="s">
        <v>24</v>
      </c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1"/>
      <c r="AA1889" s="1" t="s">
        <v>11</v>
      </c>
      <c r="AB1889" s="3" t="s">
        <v>13</v>
      </c>
      <c r="AC1889" s="23" t="s">
        <v>37781</v>
      </c>
      <c r="AD1889" s="23" t="s">
        <v>40041</v>
      </c>
      <c r="AE1889" t="s">
        <v>35405</v>
      </c>
    </row>
    <row r="1890" spans="1:31" ht="14.25" customHeight="1">
      <c r="A1890" s="1">
        <v>1889</v>
      </c>
      <c r="B1890" s="9" t="s">
        <v>6</v>
      </c>
      <c r="C1890" s="1" t="s">
        <v>9394</v>
      </c>
      <c r="D1890" s="1" t="s">
        <v>2880</v>
      </c>
      <c r="E1890" s="1" t="s">
        <v>139</v>
      </c>
      <c r="F1890" s="1" t="s">
        <v>25422</v>
      </c>
      <c r="G1890" s="14">
        <v>919444094949</v>
      </c>
      <c r="H1890" s="1" t="s">
        <v>37</v>
      </c>
      <c r="I1890" s="1" t="s">
        <v>9</v>
      </c>
      <c r="J1890" s="1" t="s">
        <v>24</v>
      </c>
      <c r="K1890" s="3" t="s">
        <v>27</v>
      </c>
      <c r="L1890" s="1" t="s">
        <v>24</v>
      </c>
      <c r="M1890" s="3" t="s">
        <v>178</v>
      </c>
      <c r="N1890" s="3" t="s">
        <v>47339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1"/>
      <c r="AA1890" s="1" t="s">
        <v>16</v>
      </c>
      <c r="AB1890" s="3" t="s">
        <v>12</v>
      </c>
      <c r="AC1890" s="23" t="s">
        <v>37781</v>
      </c>
      <c r="AD1890" s="23" t="s">
        <v>40042</v>
      </c>
      <c r="AE1890" t="s">
        <v>35407</v>
      </c>
    </row>
    <row r="1891" spans="1:31" ht="14.25" customHeight="1">
      <c r="A1891" s="1">
        <v>1890</v>
      </c>
      <c r="B1891" s="9" t="s">
        <v>6</v>
      </c>
      <c r="C1891" s="1" t="s">
        <v>9417</v>
      </c>
      <c r="D1891" s="1" t="s">
        <v>2727</v>
      </c>
      <c r="E1891" s="1" t="s">
        <v>29</v>
      </c>
      <c r="F1891" s="1" t="s">
        <v>25433</v>
      </c>
      <c r="G1891" s="14">
        <v>9194460699</v>
      </c>
      <c r="H1891" s="1" t="s">
        <v>8</v>
      </c>
      <c r="I1891" s="1" t="s">
        <v>62</v>
      </c>
      <c r="J1891" s="1" t="s">
        <v>24</v>
      </c>
      <c r="K1891" s="3" t="s">
        <v>42</v>
      </c>
      <c r="L1891" s="1" t="s">
        <v>24</v>
      </c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1"/>
      <c r="AA1891" s="1" t="s">
        <v>16</v>
      </c>
      <c r="AB1891" s="3" t="s">
        <v>12</v>
      </c>
      <c r="AC1891" s="23" t="s">
        <v>37781</v>
      </c>
      <c r="AD1891" s="23" t="s">
        <v>40043</v>
      </c>
      <c r="AE1891" t="s">
        <v>35405</v>
      </c>
    </row>
    <row r="1892" spans="1:31" ht="14.25" customHeight="1">
      <c r="A1892" s="1">
        <v>1891</v>
      </c>
      <c r="B1892" s="9" t="s">
        <v>6</v>
      </c>
      <c r="C1892" s="1" t="s">
        <v>9421</v>
      </c>
      <c r="D1892" s="1" t="s">
        <v>704</v>
      </c>
      <c r="E1892" s="1" t="s">
        <v>139</v>
      </c>
      <c r="F1892" s="1" t="s">
        <v>9422</v>
      </c>
      <c r="G1892" s="14">
        <v>91949991496</v>
      </c>
      <c r="H1892" s="1" t="s">
        <v>15</v>
      </c>
      <c r="I1892" s="1" t="s">
        <v>9</v>
      </c>
      <c r="J1892" s="1" t="s">
        <v>24</v>
      </c>
      <c r="K1892" s="3" t="s">
        <v>178</v>
      </c>
      <c r="L1892" s="1" t="s">
        <v>24</v>
      </c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1"/>
      <c r="AA1892" s="1" t="s">
        <v>16</v>
      </c>
      <c r="AB1892" s="3" t="s">
        <v>12</v>
      </c>
      <c r="AC1892" s="23" t="s">
        <v>37781</v>
      </c>
      <c r="AD1892" s="23" t="s">
        <v>40044</v>
      </c>
      <c r="AE1892" t="s">
        <v>35408</v>
      </c>
    </row>
    <row r="1893" spans="1:31" ht="14.25" customHeight="1">
      <c r="A1893" s="1">
        <v>1892</v>
      </c>
      <c r="B1893" s="1" t="s">
        <v>54</v>
      </c>
      <c r="C1893" s="1" t="s">
        <v>9423</v>
      </c>
      <c r="D1893" s="1" t="s">
        <v>35450</v>
      </c>
      <c r="E1893" s="1" t="s">
        <v>487</v>
      </c>
      <c r="F1893" s="1" t="s">
        <v>25434</v>
      </c>
      <c r="G1893" s="14">
        <v>91949666964</v>
      </c>
      <c r="H1893" s="1" t="s">
        <v>20</v>
      </c>
      <c r="I1893" s="1" t="s">
        <v>41</v>
      </c>
      <c r="J1893" s="1" t="s">
        <v>24</v>
      </c>
      <c r="K1893" s="3" t="s">
        <v>27</v>
      </c>
      <c r="L1893" s="1" t="s">
        <v>24</v>
      </c>
      <c r="M1893" s="3" t="s">
        <v>47344</v>
      </c>
      <c r="N1893" s="3" t="s">
        <v>47339</v>
      </c>
      <c r="O1893" s="3" t="s">
        <v>47349</v>
      </c>
      <c r="P1893" s="3" t="s">
        <v>24</v>
      </c>
      <c r="Q1893" s="3" t="s">
        <v>171</v>
      </c>
      <c r="R1893" s="3" t="s">
        <v>24</v>
      </c>
      <c r="S1893" s="3"/>
      <c r="T1893" s="3"/>
      <c r="U1893" s="3"/>
      <c r="V1893" s="3"/>
      <c r="W1893" s="3"/>
      <c r="X1893" s="3"/>
      <c r="Y1893" s="3"/>
      <c r="Z1893" s="1"/>
      <c r="AA1893" s="1" t="s">
        <v>16</v>
      </c>
      <c r="AB1893" s="3" t="s">
        <v>12</v>
      </c>
      <c r="AC1893" s="23" t="s">
        <v>37781</v>
      </c>
      <c r="AD1893" s="23" t="s">
        <v>40045</v>
      </c>
      <c r="AE1893" t="s">
        <v>35408</v>
      </c>
    </row>
    <row r="1894" spans="1:31" ht="14.25" customHeight="1">
      <c r="A1894" s="1">
        <v>1893</v>
      </c>
      <c r="B1894" s="9" t="s">
        <v>6</v>
      </c>
      <c r="C1894" s="1" t="s">
        <v>9434</v>
      </c>
      <c r="D1894" s="1" t="s">
        <v>44</v>
      </c>
      <c r="E1894" s="1" t="s">
        <v>139</v>
      </c>
      <c r="F1894" s="1" t="s">
        <v>32112</v>
      </c>
      <c r="G1894" s="14">
        <v>919946119666</v>
      </c>
      <c r="H1894" s="1" t="s">
        <v>15</v>
      </c>
      <c r="I1894" s="1" t="s">
        <v>62</v>
      </c>
      <c r="J1894" s="1" t="s">
        <v>24</v>
      </c>
      <c r="K1894" s="3" t="s">
        <v>27</v>
      </c>
      <c r="L1894" s="1" t="s">
        <v>24</v>
      </c>
      <c r="M1894" s="3" t="s">
        <v>178</v>
      </c>
      <c r="N1894" s="3" t="s">
        <v>47339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1"/>
      <c r="AA1894" s="1" t="s">
        <v>16</v>
      </c>
      <c r="AB1894" s="3" t="s">
        <v>12</v>
      </c>
      <c r="AC1894" s="23" t="s">
        <v>37781</v>
      </c>
      <c r="AD1894" s="23" t="s">
        <v>40046</v>
      </c>
      <c r="AE1894" t="s">
        <v>35407</v>
      </c>
    </row>
    <row r="1895" spans="1:31" ht="14.25" customHeight="1">
      <c r="A1895" s="1">
        <v>1894</v>
      </c>
      <c r="B1895" s="1" t="s">
        <v>54</v>
      </c>
      <c r="C1895" s="1" t="s">
        <v>9461</v>
      </c>
      <c r="D1895" s="1" t="s">
        <v>35537</v>
      </c>
      <c r="E1895" s="1" t="s">
        <v>1180</v>
      </c>
      <c r="F1895" s="1" t="s">
        <v>34275</v>
      </c>
      <c r="G1895" s="14">
        <v>919446991014</v>
      </c>
      <c r="H1895" s="1" t="s">
        <v>8</v>
      </c>
      <c r="I1895" s="1" t="s">
        <v>9</v>
      </c>
      <c r="J1895" s="1" t="s">
        <v>24</v>
      </c>
      <c r="K1895" s="3" t="s">
        <v>178</v>
      </c>
      <c r="L1895" s="1" t="s">
        <v>24</v>
      </c>
      <c r="M1895" s="3" t="s">
        <v>171</v>
      </c>
      <c r="N1895" s="3" t="s">
        <v>47339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1"/>
      <c r="AA1895" s="1" t="s">
        <v>16</v>
      </c>
      <c r="AB1895" s="3" t="s">
        <v>12</v>
      </c>
      <c r="AC1895" s="23" t="s">
        <v>37781</v>
      </c>
      <c r="AD1895" s="23" t="s">
        <v>40047</v>
      </c>
      <c r="AE1895" t="s">
        <v>35402</v>
      </c>
    </row>
    <row r="1896" spans="1:31" ht="14.25" customHeight="1">
      <c r="A1896" s="1">
        <v>1895</v>
      </c>
      <c r="B1896" s="9" t="s">
        <v>6</v>
      </c>
      <c r="C1896" s="1" t="s">
        <v>9482</v>
      </c>
      <c r="D1896" s="1" t="s">
        <v>58</v>
      </c>
      <c r="E1896" s="1" t="s">
        <v>40</v>
      </c>
      <c r="F1896" s="1" t="s">
        <v>25457</v>
      </c>
      <c r="G1896" s="14">
        <v>91449094444</v>
      </c>
      <c r="H1896" s="1" t="s">
        <v>8</v>
      </c>
      <c r="I1896" s="1" t="s">
        <v>9</v>
      </c>
      <c r="J1896" s="1" t="s">
        <v>24</v>
      </c>
      <c r="K1896" s="3" t="s">
        <v>63</v>
      </c>
      <c r="L1896" s="1" t="s">
        <v>24</v>
      </c>
      <c r="M1896" s="3" t="s">
        <v>213</v>
      </c>
      <c r="N1896" s="3" t="s">
        <v>47339</v>
      </c>
      <c r="O1896" s="3" t="s">
        <v>17</v>
      </c>
      <c r="P1896" s="3" t="s">
        <v>24</v>
      </c>
      <c r="Q1896" s="3" t="s">
        <v>42</v>
      </c>
      <c r="R1896" s="3" t="s">
        <v>24</v>
      </c>
      <c r="S1896" s="3" t="s">
        <v>27</v>
      </c>
      <c r="T1896" s="3" t="s">
        <v>24</v>
      </c>
      <c r="U1896" s="3" t="s">
        <v>117</v>
      </c>
      <c r="V1896" s="3" t="s">
        <v>24</v>
      </c>
      <c r="W1896" s="3" t="s">
        <v>178</v>
      </c>
      <c r="X1896" s="3" t="s">
        <v>24</v>
      </c>
      <c r="Y1896" s="3" t="s">
        <v>171</v>
      </c>
      <c r="Z1896" s="1" t="s">
        <v>24</v>
      </c>
      <c r="AA1896" s="1" t="s">
        <v>16</v>
      </c>
      <c r="AB1896" s="3" t="s">
        <v>12</v>
      </c>
      <c r="AC1896" s="23" t="s">
        <v>37781</v>
      </c>
      <c r="AD1896" s="23" t="s">
        <v>40048</v>
      </c>
      <c r="AE1896" t="s">
        <v>35407</v>
      </c>
    </row>
    <row r="1897" spans="1:31" ht="14.25" customHeight="1">
      <c r="A1897" s="1">
        <v>1896</v>
      </c>
      <c r="B1897" s="9" t="s">
        <v>6</v>
      </c>
      <c r="C1897" s="1" t="s">
        <v>9485</v>
      </c>
      <c r="D1897" s="1" t="s">
        <v>9486</v>
      </c>
      <c r="E1897" s="1" t="s">
        <v>9487</v>
      </c>
      <c r="F1897" s="1" t="s">
        <v>25458</v>
      </c>
      <c r="G1897" s="14">
        <v>919944446666</v>
      </c>
      <c r="H1897" s="1" t="s">
        <v>15</v>
      </c>
      <c r="I1897" s="1" t="s">
        <v>9</v>
      </c>
      <c r="J1897" s="1" t="s">
        <v>24</v>
      </c>
      <c r="K1897" s="3" t="s">
        <v>27</v>
      </c>
      <c r="L1897" s="1" t="s">
        <v>24</v>
      </c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1"/>
      <c r="AA1897" s="1" t="s">
        <v>16</v>
      </c>
      <c r="AB1897" s="3" t="s">
        <v>12</v>
      </c>
      <c r="AC1897" s="23" t="s">
        <v>37781</v>
      </c>
      <c r="AD1897" s="23" t="s">
        <v>40049</v>
      </c>
      <c r="AE1897" t="s">
        <v>35402</v>
      </c>
    </row>
    <row r="1898" spans="1:31" ht="14.25" customHeight="1">
      <c r="A1898" s="1">
        <v>1897</v>
      </c>
      <c r="B1898" s="9" t="s">
        <v>6</v>
      </c>
      <c r="C1898" s="1" t="s">
        <v>9501</v>
      </c>
      <c r="D1898" s="1" t="s">
        <v>1928</v>
      </c>
      <c r="E1898" s="1" t="s">
        <v>78</v>
      </c>
      <c r="F1898" s="1" t="s">
        <v>25464</v>
      </c>
      <c r="G1898" s="14">
        <v>919466444146</v>
      </c>
      <c r="H1898" s="1" t="s">
        <v>8</v>
      </c>
      <c r="I1898" s="1" t="s">
        <v>37779</v>
      </c>
      <c r="J1898" s="1" t="s">
        <v>24</v>
      </c>
      <c r="K1898" s="3" t="s">
        <v>117</v>
      </c>
      <c r="L1898" s="1" t="s">
        <v>24</v>
      </c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1"/>
      <c r="AA1898" s="1" t="s">
        <v>16</v>
      </c>
      <c r="AB1898" s="3" t="s">
        <v>12</v>
      </c>
      <c r="AC1898" s="23" t="s">
        <v>37781</v>
      </c>
      <c r="AD1898" s="23" t="s">
        <v>40050</v>
      </c>
      <c r="AE1898" t="s">
        <v>35405</v>
      </c>
    </row>
    <row r="1899" spans="1:31" ht="14.25" customHeight="1">
      <c r="A1899" s="1">
        <v>1898</v>
      </c>
      <c r="B1899" s="9" t="s">
        <v>6</v>
      </c>
      <c r="C1899" s="1" t="s">
        <v>9505</v>
      </c>
      <c r="D1899" s="1" t="s">
        <v>5870</v>
      </c>
      <c r="E1899" s="1" t="s">
        <v>36181</v>
      </c>
      <c r="F1899" s="1" t="s">
        <v>25467</v>
      </c>
      <c r="G1899" s="14">
        <v>919099444444</v>
      </c>
      <c r="H1899" s="1" t="s">
        <v>8</v>
      </c>
      <c r="I1899" s="1" t="s">
        <v>62</v>
      </c>
      <c r="J1899" s="1" t="s">
        <v>24</v>
      </c>
      <c r="K1899" s="3" t="s">
        <v>63</v>
      </c>
      <c r="L1899" s="1" t="s">
        <v>24</v>
      </c>
      <c r="M1899" s="3" t="s">
        <v>213</v>
      </c>
      <c r="N1899" s="3" t="s">
        <v>47339</v>
      </c>
      <c r="O1899" s="3" t="s">
        <v>17</v>
      </c>
      <c r="P1899" s="3" t="s">
        <v>24</v>
      </c>
      <c r="Q1899" s="3" t="s">
        <v>42</v>
      </c>
      <c r="R1899" s="3" t="s">
        <v>24</v>
      </c>
      <c r="S1899" s="3" t="s">
        <v>27</v>
      </c>
      <c r="T1899" s="3" t="s">
        <v>24</v>
      </c>
      <c r="U1899" s="3" t="s">
        <v>117</v>
      </c>
      <c r="V1899" s="3" t="s">
        <v>24</v>
      </c>
      <c r="W1899" s="3" t="s">
        <v>178</v>
      </c>
      <c r="X1899" s="3" t="s">
        <v>24</v>
      </c>
      <c r="Y1899" s="3" t="s">
        <v>171</v>
      </c>
      <c r="Z1899" s="1" t="s">
        <v>24</v>
      </c>
      <c r="AA1899" s="1" t="s">
        <v>16</v>
      </c>
      <c r="AB1899" s="3" t="s">
        <v>12</v>
      </c>
      <c r="AC1899" s="23" t="s">
        <v>37781</v>
      </c>
      <c r="AD1899" s="23" t="s">
        <v>40051</v>
      </c>
      <c r="AE1899" t="s">
        <v>35407</v>
      </c>
    </row>
    <row r="1900" spans="1:31" ht="14.25" customHeight="1">
      <c r="A1900" s="1">
        <v>1899</v>
      </c>
      <c r="B1900" s="1" t="s">
        <v>54</v>
      </c>
      <c r="C1900" s="1" t="s">
        <v>9509</v>
      </c>
      <c r="D1900" s="1" t="s">
        <v>1867</v>
      </c>
      <c r="E1900" s="1" t="s">
        <v>487</v>
      </c>
      <c r="F1900" s="1" t="s">
        <v>20930</v>
      </c>
      <c r="G1900" s="14">
        <v>919446460994</v>
      </c>
      <c r="H1900" s="1" t="s">
        <v>8</v>
      </c>
      <c r="I1900" s="1" t="s">
        <v>62</v>
      </c>
      <c r="J1900" s="1" t="s">
        <v>24</v>
      </c>
      <c r="K1900" s="3" t="s">
        <v>117</v>
      </c>
      <c r="L1900" s="1" t="s">
        <v>24</v>
      </c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1"/>
      <c r="AA1900" s="1" t="s">
        <v>16</v>
      </c>
      <c r="AB1900" s="3" t="s">
        <v>12</v>
      </c>
      <c r="AC1900" s="23" t="s">
        <v>37781</v>
      </c>
      <c r="AD1900" s="23" t="s">
        <v>40052</v>
      </c>
      <c r="AE1900" t="s">
        <v>35408</v>
      </c>
    </row>
    <row r="1901" spans="1:31" ht="14.25" customHeight="1">
      <c r="A1901" s="1">
        <v>1900</v>
      </c>
      <c r="B1901" s="1" t="s">
        <v>54</v>
      </c>
      <c r="C1901" s="1" t="s">
        <v>9519</v>
      </c>
      <c r="D1901" s="1" t="s">
        <v>699</v>
      </c>
      <c r="E1901" s="1" t="s">
        <v>36653</v>
      </c>
      <c r="F1901" s="1" t="s">
        <v>9520</v>
      </c>
      <c r="G1901" s="14">
        <v>919664464999</v>
      </c>
      <c r="H1901" s="1" t="s">
        <v>8</v>
      </c>
      <c r="I1901" s="1" t="s">
        <v>9</v>
      </c>
      <c r="J1901" s="1" t="s">
        <v>24</v>
      </c>
      <c r="K1901" s="3" t="s">
        <v>117</v>
      </c>
      <c r="L1901" s="1" t="s">
        <v>24</v>
      </c>
      <c r="M1901" s="3" t="s">
        <v>178</v>
      </c>
      <c r="N1901" s="3" t="s">
        <v>47339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1"/>
      <c r="AA1901" s="1" t="s">
        <v>16</v>
      </c>
      <c r="AB1901" s="3" t="s">
        <v>12</v>
      </c>
      <c r="AC1901" s="23" t="s">
        <v>37781</v>
      </c>
      <c r="AD1901" s="23" t="s">
        <v>40053</v>
      </c>
      <c r="AE1901" t="s">
        <v>35402</v>
      </c>
    </row>
    <row r="1902" spans="1:31" ht="14.25" customHeight="1">
      <c r="A1902" s="1">
        <v>1901</v>
      </c>
      <c r="B1902" s="9" t="s">
        <v>6</v>
      </c>
      <c r="C1902" s="1" t="s">
        <v>9524</v>
      </c>
      <c r="D1902" s="1" t="s">
        <v>1160</v>
      </c>
      <c r="E1902" s="1" t="s">
        <v>9525</v>
      </c>
      <c r="F1902" s="1" t="s">
        <v>25475</v>
      </c>
      <c r="G1902" s="14">
        <v>919446499</v>
      </c>
      <c r="H1902" s="1" t="s">
        <v>8</v>
      </c>
      <c r="I1902" s="1" t="s">
        <v>9</v>
      </c>
      <c r="J1902" s="1" t="s">
        <v>24</v>
      </c>
      <c r="K1902" s="3" t="s">
        <v>27</v>
      </c>
      <c r="L1902" s="1" t="s">
        <v>24</v>
      </c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1"/>
      <c r="AA1902" s="1" t="s">
        <v>16</v>
      </c>
      <c r="AB1902" s="3" t="s">
        <v>12</v>
      </c>
      <c r="AC1902" s="23" t="s">
        <v>37781</v>
      </c>
      <c r="AD1902" s="23" t="s">
        <v>40054</v>
      </c>
      <c r="AE1902" t="s">
        <v>35405</v>
      </c>
    </row>
    <row r="1903" spans="1:31" ht="14.25" customHeight="1">
      <c r="A1903" s="1">
        <v>1902</v>
      </c>
      <c r="B1903" s="1" t="s">
        <v>54</v>
      </c>
      <c r="C1903" s="1" t="s">
        <v>9535</v>
      </c>
      <c r="D1903" s="1" t="s">
        <v>2027</v>
      </c>
      <c r="E1903" s="1" t="s">
        <v>139</v>
      </c>
      <c r="F1903" s="1" t="s">
        <v>34284</v>
      </c>
      <c r="G1903" s="14">
        <v>91949446</v>
      </c>
      <c r="H1903" s="1" t="s">
        <v>20</v>
      </c>
      <c r="I1903" s="1" t="s">
        <v>33</v>
      </c>
      <c r="J1903" s="1" t="s">
        <v>24</v>
      </c>
      <c r="K1903" s="3" t="s">
        <v>42</v>
      </c>
      <c r="L1903" s="1" t="s">
        <v>24</v>
      </c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1"/>
      <c r="AA1903" s="1" t="s">
        <v>16</v>
      </c>
      <c r="AB1903" s="3" t="s">
        <v>12</v>
      </c>
      <c r="AC1903" s="23" t="s">
        <v>37781</v>
      </c>
      <c r="AD1903" s="23" t="s">
        <v>40055</v>
      </c>
      <c r="AE1903" t="s">
        <v>35408</v>
      </c>
    </row>
    <row r="1904" spans="1:31" ht="14.25" customHeight="1">
      <c r="A1904" s="1">
        <v>1903</v>
      </c>
      <c r="B1904" s="9" t="s">
        <v>6</v>
      </c>
      <c r="C1904" s="1" t="s">
        <v>9537</v>
      </c>
      <c r="D1904" s="1" t="s">
        <v>9538</v>
      </c>
      <c r="E1904" s="1" t="s">
        <v>40</v>
      </c>
      <c r="F1904" s="1" t="s">
        <v>25483</v>
      </c>
      <c r="G1904" s="14">
        <v>919446196646</v>
      </c>
      <c r="H1904" s="1" t="s">
        <v>15</v>
      </c>
      <c r="I1904" s="1" t="s">
        <v>62</v>
      </c>
      <c r="J1904" s="1" t="s">
        <v>24</v>
      </c>
      <c r="K1904" s="3" t="s">
        <v>117</v>
      </c>
      <c r="L1904" s="1" t="s">
        <v>24</v>
      </c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1"/>
      <c r="AA1904" s="1" t="s">
        <v>16</v>
      </c>
      <c r="AB1904" s="3" t="s">
        <v>12</v>
      </c>
      <c r="AC1904" s="23" t="s">
        <v>37781</v>
      </c>
      <c r="AD1904" s="23" t="s">
        <v>40056</v>
      </c>
      <c r="AE1904" t="s">
        <v>35407</v>
      </c>
    </row>
    <row r="1905" spans="1:31" ht="14.25" customHeight="1">
      <c r="A1905" s="1">
        <v>1904</v>
      </c>
      <c r="B1905" s="9" t="s">
        <v>6</v>
      </c>
      <c r="C1905" s="1" t="s">
        <v>9580</v>
      </c>
      <c r="D1905" s="1" t="s">
        <v>804</v>
      </c>
      <c r="E1905" s="1" t="s">
        <v>40</v>
      </c>
      <c r="F1905" s="1" t="s">
        <v>32131</v>
      </c>
      <c r="G1905" s="14">
        <v>919994094900</v>
      </c>
      <c r="H1905" s="1" t="s">
        <v>20</v>
      </c>
      <c r="I1905" s="1" t="s">
        <v>9</v>
      </c>
      <c r="J1905" s="1" t="s">
        <v>24</v>
      </c>
      <c r="K1905" s="3" t="s">
        <v>17</v>
      </c>
      <c r="L1905" s="1" t="s">
        <v>24</v>
      </c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1"/>
      <c r="AA1905" s="1" t="s">
        <v>11</v>
      </c>
      <c r="AB1905" s="3" t="s">
        <v>538</v>
      </c>
      <c r="AC1905" s="23" t="s">
        <v>37781</v>
      </c>
      <c r="AD1905" s="23" t="s">
        <v>40057</v>
      </c>
      <c r="AE1905" t="s">
        <v>35405</v>
      </c>
    </row>
    <row r="1906" spans="1:31" ht="14.25" customHeight="1">
      <c r="A1906" s="1">
        <v>1905</v>
      </c>
      <c r="B1906" s="9" t="s">
        <v>6</v>
      </c>
      <c r="C1906" s="1" t="s">
        <v>9593</v>
      </c>
      <c r="D1906" s="1" t="s">
        <v>9594</v>
      </c>
      <c r="E1906" s="1" t="s">
        <v>3211</v>
      </c>
      <c r="F1906" s="1" t="s">
        <v>25511</v>
      </c>
      <c r="G1906" s="14">
        <v>919444019449</v>
      </c>
      <c r="H1906" s="1" t="s">
        <v>20</v>
      </c>
      <c r="I1906" s="1" t="s">
        <v>41</v>
      </c>
      <c r="J1906" s="1" t="s">
        <v>24</v>
      </c>
      <c r="K1906" s="3" t="s">
        <v>63</v>
      </c>
      <c r="L1906" s="1" t="s">
        <v>24</v>
      </c>
      <c r="M1906" s="3" t="s">
        <v>213</v>
      </c>
      <c r="N1906" s="3" t="s">
        <v>47339</v>
      </c>
      <c r="O1906" s="3" t="s">
        <v>17</v>
      </c>
      <c r="P1906" s="3" t="s">
        <v>24</v>
      </c>
      <c r="Q1906" s="3" t="s">
        <v>42</v>
      </c>
      <c r="R1906" s="3" t="s">
        <v>24</v>
      </c>
      <c r="S1906" s="3" t="s">
        <v>27</v>
      </c>
      <c r="T1906" s="3" t="s">
        <v>24</v>
      </c>
      <c r="U1906" s="3" t="s">
        <v>117</v>
      </c>
      <c r="V1906" s="3" t="s">
        <v>24</v>
      </c>
      <c r="W1906" s="3" t="s">
        <v>178</v>
      </c>
      <c r="X1906" s="3" t="s">
        <v>24</v>
      </c>
      <c r="Y1906" s="3" t="s">
        <v>171</v>
      </c>
      <c r="Z1906" s="1" t="s">
        <v>24</v>
      </c>
      <c r="AA1906" s="1" t="s">
        <v>16</v>
      </c>
      <c r="AB1906" s="3" t="s">
        <v>12</v>
      </c>
      <c r="AC1906" s="23" t="s">
        <v>37781</v>
      </c>
      <c r="AD1906" s="23" t="s">
        <v>40058</v>
      </c>
      <c r="AE1906" t="s">
        <v>35402</v>
      </c>
    </row>
    <row r="1907" spans="1:31" ht="14.25" customHeight="1">
      <c r="A1907" s="1">
        <v>1906</v>
      </c>
      <c r="B1907" s="9" t="s">
        <v>6</v>
      </c>
      <c r="C1907" s="1" t="s">
        <v>9601</v>
      </c>
      <c r="D1907" s="1" t="s">
        <v>230</v>
      </c>
      <c r="E1907" s="1" t="s">
        <v>1670</v>
      </c>
      <c r="F1907" s="1" t="s">
        <v>25515</v>
      </c>
      <c r="G1907" s="14">
        <v>919664414964</v>
      </c>
      <c r="H1907" s="1" t="s">
        <v>15</v>
      </c>
      <c r="I1907" s="1" t="s">
        <v>9</v>
      </c>
      <c r="J1907" s="1" t="s">
        <v>24</v>
      </c>
      <c r="K1907" s="3" t="s">
        <v>117</v>
      </c>
      <c r="L1907" s="1" t="s">
        <v>24</v>
      </c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1"/>
      <c r="AA1907" s="1" t="s">
        <v>16</v>
      </c>
      <c r="AB1907" s="3" t="s">
        <v>12</v>
      </c>
      <c r="AC1907" s="23" t="s">
        <v>37781</v>
      </c>
      <c r="AD1907" s="23" t="s">
        <v>40059</v>
      </c>
      <c r="AE1907" t="s">
        <v>35408</v>
      </c>
    </row>
    <row r="1908" spans="1:31" ht="14.25" customHeight="1">
      <c r="A1908" s="1">
        <v>1907</v>
      </c>
      <c r="B1908" s="9" t="s">
        <v>6</v>
      </c>
      <c r="C1908" s="1" t="s">
        <v>9626</v>
      </c>
      <c r="D1908" s="1" t="s">
        <v>9627</v>
      </c>
      <c r="E1908" s="1" t="s">
        <v>5056</v>
      </c>
      <c r="F1908" s="1" t="s">
        <v>25521</v>
      </c>
      <c r="G1908" s="14">
        <v>91994690104</v>
      </c>
      <c r="H1908" s="1" t="s">
        <v>15</v>
      </c>
      <c r="I1908" s="1" t="s">
        <v>62</v>
      </c>
      <c r="J1908" s="1" t="s">
        <v>24</v>
      </c>
      <c r="K1908" s="3" t="s">
        <v>117</v>
      </c>
      <c r="L1908" s="1" t="s">
        <v>24</v>
      </c>
      <c r="M1908" s="3" t="s">
        <v>178</v>
      </c>
      <c r="N1908" s="3" t="s">
        <v>47339</v>
      </c>
      <c r="O1908" s="3" t="s">
        <v>171</v>
      </c>
      <c r="P1908" s="3" t="s">
        <v>24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1"/>
      <c r="AA1908" s="1" t="s">
        <v>16</v>
      </c>
      <c r="AB1908" s="3" t="s">
        <v>12</v>
      </c>
      <c r="AC1908" s="23" t="s">
        <v>37781</v>
      </c>
      <c r="AD1908" s="23" t="s">
        <v>40060</v>
      </c>
      <c r="AE1908" t="s">
        <v>35402</v>
      </c>
    </row>
    <row r="1909" spans="1:31" ht="14.25" customHeight="1">
      <c r="A1909" s="1">
        <v>1908</v>
      </c>
      <c r="B1909" s="1" t="s">
        <v>54</v>
      </c>
      <c r="C1909" s="1" t="s">
        <v>9636</v>
      </c>
      <c r="D1909" s="1" t="s">
        <v>1361</v>
      </c>
      <c r="E1909" s="1" t="s">
        <v>6915</v>
      </c>
      <c r="F1909" s="1" t="s">
        <v>34290</v>
      </c>
      <c r="G1909" s="14">
        <v>91994494914</v>
      </c>
      <c r="H1909" s="1" t="s">
        <v>15</v>
      </c>
      <c r="I1909" s="1" t="s">
        <v>9</v>
      </c>
      <c r="J1909" s="1" t="s">
        <v>24</v>
      </c>
      <c r="K1909" s="3" t="s">
        <v>27</v>
      </c>
      <c r="L1909" s="1" t="s">
        <v>24</v>
      </c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1"/>
      <c r="AA1909" s="1" t="s">
        <v>16</v>
      </c>
      <c r="AB1909" s="3" t="s">
        <v>12</v>
      </c>
      <c r="AC1909" s="23" t="s">
        <v>37781</v>
      </c>
      <c r="AD1909" s="23" t="s">
        <v>40061</v>
      </c>
      <c r="AE1909" t="s">
        <v>35402</v>
      </c>
    </row>
    <row r="1910" spans="1:31" ht="14.25" customHeight="1">
      <c r="A1910" s="1">
        <v>1909</v>
      </c>
      <c r="B1910" s="9" t="s">
        <v>6</v>
      </c>
      <c r="C1910" s="1" t="s">
        <v>9639</v>
      </c>
      <c r="D1910" s="1" t="s">
        <v>601</v>
      </c>
      <c r="E1910" s="1" t="s">
        <v>40</v>
      </c>
      <c r="F1910" s="1" t="s">
        <v>32144</v>
      </c>
      <c r="G1910" s="14">
        <v>91944641404</v>
      </c>
      <c r="H1910" s="1" t="s">
        <v>37</v>
      </c>
      <c r="I1910" s="1" t="s">
        <v>9</v>
      </c>
      <c r="J1910" s="1" t="s">
        <v>24</v>
      </c>
      <c r="K1910" s="3" t="s">
        <v>27</v>
      </c>
      <c r="L1910" s="1" t="s">
        <v>24</v>
      </c>
      <c r="M1910" s="3" t="s">
        <v>178</v>
      </c>
      <c r="N1910" s="3" t="s">
        <v>47339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1"/>
      <c r="AA1910" s="1" t="s">
        <v>16</v>
      </c>
      <c r="AB1910" s="3" t="s">
        <v>12</v>
      </c>
      <c r="AC1910" s="23" t="s">
        <v>37781</v>
      </c>
      <c r="AD1910" s="23" t="s">
        <v>40062</v>
      </c>
      <c r="AE1910" t="s">
        <v>35402</v>
      </c>
    </row>
    <row r="1911" spans="1:31" ht="14.25" customHeight="1">
      <c r="A1911" s="1">
        <v>1910</v>
      </c>
      <c r="B1911" s="9" t="s">
        <v>6</v>
      </c>
      <c r="C1911" s="1" t="s">
        <v>9663</v>
      </c>
      <c r="D1911" s="1" t="s">
        <v>9664</v>
      </c>
      <c r="E1911" s="1" t="s">
        <v>141</v>
      </c>
      <c r="F1911" s="1" t="s">
        <v>9665</v>
      </c>
      <c r="G1911" s="14">
        <v>919446606606</v>
      </c>
      <c r="H1911" s="1" t="s">
        <v>15</v>
      </c>
      <c r="I1911" s="1" t="s">
        <v>9</v>
      </c>
      <c r="J1911" s="1" t="s">
        <v>24</v>
      </c>
      <c r="K1911" s="3" t="s">
        <v>117</v>
      </c>
      <c r="L1911" s="1" t="s">
        <v>24</v>
      </c>
      <c r="M1911" s="3" t="s">
        <v>178</v>
      </c>
      <c r="N1911" s="3" t="s">
        <v>47339</v>
      </c>
      <c r="O1911" s="3" t="s">
        <v>171</v>
      </c>
      <c r="P1911" s="3" t="s">
        <v>24</v>
      </c>
      <c r="Q1911" s="3"/>
      <c r="R1911" s="3"/>
      <c r="S1911" s="3"/>
      <c r="T1911" s="3"/>
      <c r="U1911" s="3"/>
      <c r="V1911" s="3"/>
      <c r="W1911" s="3"/>
      <c r="X1911" s="3"/>
      <c r="Y1911" s="3"/>
      <c r="Z1911" s="1"/>
      <c r="AA1911" s="1" t="s">
        <v>16</v>
      </c>
      <c r="AB1911" s="3" t="s">
        <v>12</v>
      </c>
      <c r="AC1911" s="23" t="s">
        <v>37781</v>
      </c>
      <c r="AD1911" s="23" t="s">
        <v>40063</v>
      </c>
      <c r="AE1911" t="s">
        <v>35407</v>
      </c>
    </row>
    <row r="1912" spans="1:31" ht="14.25" customHeight="1">
      <c r="A1912" s="1">
        <v>1911</v>
      </c>
      <c r="B1912" s="1" t="s">
        <v>54</v>
      </c>
      <c r="C1912" s="1" t="s">
        <v>9691</v>
      </c>
      <c r="D1912" s="1" t="s">
        <v>336</v>
      </c>
      <c r="E1912" s="1" t="s">
        <v>255</v>
      </c>
      <c r="F1912" s="1" t="s">
        <v>25559</v>
      </c>
      <c r="G1912" s="14">
        <v>919444449499</v>
      </c>
      <c r="H1912" s="1" t="s">
        <v>15</v>
      </c>
      <c r="I1912" s="1" t="s">
        <v>9</v>
      </c>
      <c r="J1912" s="1" t="s">
        <v>24</v>
      </c>
      <c r="K1912" s="3" t="s">
        <v>17</v>
      </c>
      <c r="L1912" s="1" t="s">
        <v>24</v>
      </c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1"/>
      <c r="AA1912" s="1" t="s">
        <v>11</v>
      </c>
      <c r="AB1912" s="3" t="s">
        <v>13</v>
      </c>
      <c r="AC1912" s="23" t="s">
        <v>37781</v>
      </c>
      <c r="AD1912" s="23" t="s">
        <v>40064</v>
      </c>
      <c r="AE1912" t="s">
        <v>35402</v>
      </c>
    </row>
    <row r="1913" spans="1:31" ht="14.25" customHeight="1">
      <c r="A1913" s="1">
        <v>1912</v>
      </c>
      <c r="B1913" s="9" t="s">
        <v>6</v>
      </c>
      <c r="C1913" s="1" t="s">
        <v>9692</v>
      </c>
      <c r="D1913" s="1" t="s">
        <v>9693</v>
      </c>
      <c r="E1913" s="1" t="s">
        <v>9694</v>
      </c>
      <c r="F1913" s="1" t="s">
        <v>34296</v>
      </c>
      <c r="G1913" s="14">
        <v>914140441466</v>
      </c>
      <c r="H1913" s="1" t="s">
        <v>132</v>
      </c>
      <c r="I1913" s="1" t="s">
        <v>62</v>
      </c>
      <c r="J1913" s="1" t="s">
        <v>24</v>
      </c>
      <c r="K1913" s="3" t="s">
        <v>17</v>
      </c>
      <c r="L1913" s="1" t="s">
        <v>24</v>
      </c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1"/>
      <c r="AA1913" s="1" t="s">
        <v>16</v>
      </c>
      <c r="AB1913" s="3" t="s">
        <v>12</v>
      </c>
      <c r="AC1913" s="23" t="s">
        <v>37781</v>
      </c>
      <c r="AD1913" s="23" t="s">
        <v>40065</v>
      </c>
      <c r="AE1913" t="s">
        <v>35407</v>
      </c>
    </row>
    <row r="1914" spans="1:31" ht="14.25" customHeight="1">
      <c r="A1914" s="1">
        <v>1913</v>
      </c>
      <c r="B1914" s="1" t="s">
        <v>54</v>
      </c>
      <c r="C1914" s="1" t="s">
        <v>9717</v>
      </c>
      <c r="D1914" s="1" t="s">
        <v>1010</v>
      </c>
      <c r="E1914" s="1" t="s">
        <v>785</v>
      </c>
      <c r="F1914" s="1" t="s">
        <v>34298</v>
      </c>
      <c r="G1914" s="14">
        <v>9161499699416</v>
      </c>
      <c r="H1914" s="1" t="s">
        <v>37</v>
      </c>
      <c r="I1914" s="1" t="s">
        <v>9</v>
      </c>
      <c r="J1914" s="1" t="s">
        <v>24</v>
      </c>
      <c r="K1914" s="3" t="s">
        <v>17</v>
      </c>
      <c r="L1914" s="1" t="s">
        <v>24</v>
      </c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1"/>
      <c r="AA1914" s="1" t="s">
        <v>11</v>
      </c>
      <c r="AB1914" s="3" t="s">
        <v>13</v>
      </c>
      <c r="AC1914" s="23" t="s">
        <v>37781</v>
      </c>
      <c r="AD1914" s="23" t="s">
        <v>40066</v>
      </c>
      <c r="AE1914" t="s">
        <v>35405</v>
      </c>
    </row>
    <row r="1915" spans="1:31" ht="14.25" customHeight="1">
      <c r="A1915" s="1">
        <v>1914</v>
      </c>
      <c r="B1915" s="9" t="s">
        <v>6</v>
      </c>
      <c r="C1915" s="1" t="s">
        <v>9721</v>
      </c>
      <c r="D1915" s="1" t="s">
        <v>9722</v>
      </c>
      <c r="E1915" s="1" t="s">
        <v>139</v>
      </c>
      <c r="F1915" s="1" t="s">
        <v>25568</v>
      </c>
      <c r="G1915" s="14">
        <v>9144069000</v>
      </c>
      <c r="H1915" s="1" t="s">
        <v>20</v>
      </c>
      <c r="I1915" s="1" t="s">
        <v>62</v>
      </c>
      <c r="J1915" s="1" t="s">
        <v>24</v>
      </c>
      <c r="K1915" s="3" t="s">
        <v>27</v>
      </c>
      <c r="L1915" s="1" t="s">
        <v>24</v>
      </c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1"/>
      <c r="AA1915" s="1" t="s">
        <v>16</v>
      </c>
      <c r="AB1915" s="3" t="s">
        <v>12</v>
      </c>
      <c r="AC1915" s="23" t="s">
        <v>37781</v>
      </c>
      <c r="AD1915" s="23" t="s">
        <v>40067</v>
      </c>
      <c r="AE1915" t="s">
        <v>35402</v>
      </c>
    </row>
    <row r="1916" spans="1:31" ht="14.25" customHeight="1">
      <c r="A1916" s="1">
        <v>1915</v>
      </c>
      <c r="B1916" s="1" t="s">
        <v>54</v>
      </c>
      <c r="C1916" s="1" t="s">
        <v>9758</v>
      </c>
      <c r="D1916" s="1" t="s">
        <v>5847</v>
      </c>
      <c r="E1916" s="1" t="s">
        <v>2510</v>
      </c>
      <c r="F1916" s="1" t="s">
        <v>25584</v>
      </c>
      <c r="G1916" s="14">
        <v>914444944</v>
      </c>
      <c r="H1916" s="1" t="s">
        <v>8</v>
      </c>
      <c r="I1916" s="1" t="s">
        <v>9</v>
      </c>
      <c r="J1916" s="1" t="s">
        <v>24</v>
      </c>
      <c r="K1916" s="3" t="s">
        <v>117</v>
      </c>
      <c r="L1916" s="1" t="s">
        <v>24</v>
      </c>
      <c r="M1916" s="3" t="s">
        <v>178</v>
      </c>
      <c r="N1916" s="3" t="s">
        <v>47339</v>
      </c>
      <c r="O1916" s="3" t="s">
        <v>171</v>
      </c>
      <c r="P1916" s="3" t="s">
        <v>24</v>
      </c>
      <c r="Q1916" s="3"/>
      <c r="R1916" s="3"/>
      <c r="S1916" s="3"/>
      <c r="T1916" s="3"/>
      <c r="U1916" s="3"/>
      <c r="V1916" s="3"/>
      <c r="W1916" s="3"/>
      <c r="X1916" s="3"/>
      <c r="Y1916" s="3"/>
      <c r="Z1916" s="1"/>
      <c r="AA1916" s="1" t="s">
        <v>16</v>
      </c>
      <c r="AB1916" s="3" t="s">
        <v>12</v>
      </c>
      <c r="AC1916" s="23" t="s">
        <v>37781</v>
      </c>
      <c r="AD1916" s="23" t="s">
        <v>40068</v>
      </c>
      <c r="AE1916" t="s">
        <v>35408</v>
      </c>
    </row>
    <row r="1917" spans="1:31" ht="14.25" customHeight="1">
      <c r="A1917" s="1">
        <v>1916</v>
      </c>
      <c r="B1917" s="1" t="s">
        <v>54</v>
      </c>
      <c r="C1917" s="1" t="s">
        <v>9789</v>
      </c>
      <c r="D1917" s="1" t="s">
        <v>1839</v>
      </c>
      <c r="E1917" s="1" t="s">
        <v>87</v>
      </c>
      <c r="F1917" s="1" t="s">
        <v>34304</v>
      </c>
      <c r="G1917" s="14">
        <v>914400069441</v>
      </c>
      <c r="H1917" s="1" t="s">
        <v>8</v>
      </c>
      <c r="I1917" s="1" t="s">
        <v>9</v>
      </c>
      <c r="J1917" s="1" t="s">
        <v>24</v>
      </c>
      <c r="K1917" s="3" t="s">
        <v>42</v>
      </c>
      <c r="L1917" s="1" t="s">
        <v>24</v>
      </c>
      <c r="M1917" s="3" t="s">
        <v>27</v>
      </c>
      <c r="N1917" s="3" t="s">
        <v>47339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1"/>
      <c r="AA1917" s="1" t="s">
        <v>16</v>
      </c>
      <c r="AB1917" s="3" t="s">
        <v>12</v>
      </c>
      <c r="AC1917" s="23" t="s">
        <v>37781</v>
      </c>
      <c r="AD1917" s="23" t="s">
        <v>40069</v>
      </c>
      <c r="AE1917" t="s">
        <v>35405</v>
      </c>
    </row>
    <row r="1918" spans="1:31" ht="14.25" customHeight="1">
      <c r="A1918" s="1">
        <v>1917</v>
      </c>
      <c r="B1918" s="1" t="s">
        <v>54</v>
      </c>
      <c r="C1918" s="1" t="s">
        <v>9790</v>
      </c>
      <c r="D1918" s="1" t="s">
        <v>1025</v>
      </c>
      <c r="E1918" s="1" t="s">
        <v>264</v>
      </c>
      <c r="F1918" s="1" t="s">
        <v>25603</v>
      </c>
      <c r="G1918" s="14">
        <v>919444164660</v>
      </c>
      <c r="H1918" s="1" t="s">
        <v>20</v>
      </c>
      <c r="I1918" s="1" t="s">
        <v>62</v>
      </c>
      <c r="J1918" s="1" t="s">
        <v>24</v>
      </c>
      <c r="K1918" s="3" t="s">
        <v>27</v>
      </c>
      <c r="L1918" s="1" t="s">
        <v>24</v>
      </c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1"/>
      <c r="AA1918" s="1" t="s">
        <v>16</v>
      </c>
      <c r="AB1918" s="3" t="s">
        <v>12</v>
      </c>
      <c r="AC1918" s="23" t="s">
        <v>37781</v>
      </c>
      <c r="AD1918" s="23" t="s">
        <v>40070</v>
      </c>
      <c r="AE1918" t="s">
        <v>35407</v>
      </c>
    </row>
    <row r="1919" spans="1:31" ht="14.25" customHeight="1">
      <c r="A1919" s="1">
        <v>1918</v>
      </c>
      <c r="B1919" s="9" t="s">
        <v>6</v>
      </c>
      <c r="C1919" s="1" t="s">
        <v>9807</v>
      </c>
      <c r="D1919" s="1" t="s">
        <v>6162</v>
      </c>
      <c r="E1919" s="1" t="s">
        <v>558</v>
      </c>
      <c r="F1919" s="1" t="s">
        <v>25609</v>
      </c>
      <c r="G1919" s="14">
        <v>919449146909</v>
      </c>
      <c r="H1919" s="1" t="s">
        <v>20</v>
      </c>
      <c r="I1919" s="1" t="s">
        <v>62</v>
      </c>
      <c r="J1919" s="1" t="s">
        <v>24</v>
      </c>
      <c r="K1919" s="3" t="s">
        <v>178</v>
      </c>
      <c r="L1919" s="1" t="s">
        <v>24</v>
      </c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1"/>
      <c r="AA1919" s="1" t="s">
        <v>16</v>
      </c>
      <c r="AB1919" s="3" t="s">
        <v>12</v>
      </c>
      <c r="AC1919" s="23" t="s">
        <v>37781</v>
      </c>
      <c r="AD1919" s="23" t="s">
        <v>40071</v>
      </c>
      <c r="AE1919" t="s">
        <v>35407</v>
      </c>
    </row>
    <row r="1920" spans="1:31" ht="14.25" customHeight="1">
      <c r="A1920" s="1">
        <v>1919</v>
      </c>
      <c r="B1920" s="9" t="s">
        <v>6</v>
      </c>
      <c r="C1920" s="1" t="s">
        <v>9808</v>
      </c>
      <c r="D1920" s="1" t="s">
        <v>2542</v>
      </c>
      <c r="E1920" s="1" t="s">
        <v>558</v>
      </c>
      <c r="F1920" s="1" t="s">
        <v>25610</v>
      </c>
      <c r="G1920" s="14">
        <v>919699114</v>
      </c>
      <c r="H1920" s="1" t="s">
        <v>8</v>
      </c>
      <c r="I1920" s="1" t="s">
        <v>107</v>
      </c>
      <c r="J1920" s="1" t="s">
        <v>24</v>
      </c>
      <c r="K1920" s="3" t="s">
        <v>27</v>
      </c>
      <c r="L1920" s="1" t="s">
        <v>24</v>
      </c>
      <c r="M1920" s="3" t="s">
        <v>178</v>
      </c>
      <c r="N1920" s="3" t="s">
        <v>47339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1"/>
      <c r="AA1920" s="1" t="s">
        <v>16</v>
      </c>
      <c r="AB1920" s="3" t="s">
        <v>12</v>
      </c>
      <c r="AC1920" s="23" t="s">
        <v>37781</v>
      </c>
      <c r="AD1920" s="23" t="s">
        <v>40072</v>
      </c>
      <c r="AE1920" t="s">
        <v>35405</v>
      </c>
    </row>
    <row r="1921" spans="1:31" ht="14.25" customHeight="1">
      <c r="A1921" s="1">
        <v>1920</v>
      </c>
      <c r="B1921" s="9" t="s">
        <v>6</v>
      </c>
      <c r="C1921" s="1" t="s">
        <v>9814</v>
      </c>
      <c r="D1921" s="1" t="s">
        <v>943</v>
      </c>
      <c r="E1921" s="1" t="s">
        <v>1797</v>
      </c>
      <c r="F1921" s="1" t="s">
        <v>25614</v>
      </c>
      <c r="G1921" s="14">
        <v>9160004999</v>
      </c>
      <c r="H1921" s="1" t="s">
        <v>8</v>
      </c>
      <c r="I1921" s="1" t="s">
        <v>62</v>
      </c>
      <c r="J1921" s="1" t="s">
        <v>24</v>
      </c>
      <c r="K1921" s="3" t="s">
        <v>27</v>
      </c>
      <c r="L1921" s="1" t="s">
        <v>24</v>
      </c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1"/>
      <c r="AA1921" s="1" t="s">
        <v>16</v>
      </c>
      <c r="AB1921" s="3" t="s">
        <v>12</v>
      </c>
      <c r="AC1921" s="23" t="s">
        <v>37781</v>
      </c>
      <c r="AD1921" s="23" t="s">
        <v>40073</v>
      </c>
      <c r="AE1921" t="s">
        <v>35407</v>
      </c>
    </row>
    <row r="1922" spans="1:31" ht="14.25" customHeight="1">
      <c r="A1922" s="1">
        <v>1921</v>
      </c>
      <c r="B1922" s="9" t="s">
        <v>6</v>
      </c>
      <c r="C1922" s="1" t="s">
        <v>9816</v>
      </c>
      <c r="D1922" s="1" t="s">
        <v>1689</v>
      </c>
      <c r="E1922" s="1" t="s">
        <v>1225</v>
      </c>
      <c r="F1922" s="1" t="s">
        <v>25616</v>
      </c>
      <c r="G1922" s="14">
        <v>91944499994</v>
      </c>
      <c r="H1922" s="1" t="s">
        <v>8</v>
      </c>
      <c r="I1922" s="1" t="s">
        <v>9</v>
      </c>
      <c r="J1922" s="1" t="s">
        <v>24</v>
      </c>
      <c r="K1922" s="3" t="s">
        <v>17</v>
      </c>
      <c r="L1922" s="1" t="s">
        <v>24</v>
      </c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1"/>
      <c r="AA1922" s="1" t="s">
        <v>11</v>
      </c>
      <c r="AB1922" s="3" t="s">
        <v>321</v>
      </c>
      <c r="AC1922" s="23" t="s">
        <v>37781</v>
      </c>
      <c r="AD1922" s="23" t="s">
        <v>40074</v>
      </c>
      <c r="AE1922" t="s">
        <v>35407</v>
      </c>
    </row>
    <row r="1923" spans="1:31" ht="14.25" customHeight="1">
      <c r="A1923" s="1">
        <v>1922</v>
      </c>
      <c r="B1923" s="9" t="s">
        <v>6</v>
      </c>
      <c r="C1923" s="1" t="s">
        <v>9839</v>
      </c>
      <c r="D1923" s="1" t="s">
        <v>318</v>
      </c>
      <c r="E1923" s="1" t="s">
        <v>9840</v>
      </c>
      <c r="F1923" s="1" t="s">
        <v>25631</v>
      </c>
      <c r="G1923" s="14">
        <v>91999466999</v>
      </c>
      <c r="H1923" s="1" t="s">
        <v>15</v>
      </c>
      <c r="I1923" s="1" t="s">
        <v>62</v>
      </c>
      <c r="J1923" s="1" t="s">
        <v>24</v>
      </c>
      <c r="K1923" s="3" t="s">
        <v>178</v>
      </c>
      <c r="L1923" s="1" t="s">
        <v>24</v>
      </c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1"/>
      <c r="AA1923" s="1" t="s">
        <v>16</v>
      </c>
      <c r="AB1923" s="3" t="s">
        <v>12</v>
      </c>
      <c r="AC1923" s="23" t="s">
        <v>37781</v>
      </c>
      <c r="AD1923" s="23" t="s">
        <v>40075</v>
      </c>
      <c r="AE1923" t="s">
        <v>35407</v>
      </c>
    </row>
    <row r="1924" spans="1:31" ht="14.25" customHeight="1">
      <c r="A1924" s="1">
        <v>1923</v>
      </c>
      <c r="B1924" s="9" t="s">
        <v>6</v>
      </c>
      <c r="C1924" s="1" t="s">
        <v>9844</v>
      </c>
      <c r="D1924" s="1" t="s">
        <v>5376</v>
      </c>
      <c r="E1924" s="1" t="s">
        <v>102</v>
      </c>
      <c r="F1924" s="1" t="s">
        <v>34306</v>
      </c>
      <c r="G1924" s="14">
        <v>91441004</v>
      </c>
      <c r="H1924" s="1" t="s">
        <v>20</v>
      </c>
      <c r="I1924" s="1" t="s">
        <v>9</v>
      </c>
      <c r="J1924" s="1" t="s">
        <v>24</v>
      </c>
      <c r="K1924" s="3" t="s">
        <v>17</v>
      </c>
      <c r="L1924" s="1" t="s">
        <v>24</v>
      </c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1"/>
      <c r="AA1924" s="1" t="s">
        <v>11</v>
      </c>
      <c r="AB1924" s="3" t="s">
        <v>274</v>
      </c>
      <c r="AC1924" s="23" t="s">
        <v>37781</v>
      </c>
      <c r="AD1924" s="23" t="s">
        <v>40076</v>
      </c>
      <c r="AE1924" t="s">
        <v>35402</v>
      </c>
    </row>
    <row r="1925" spans="1:31" ht="14.25" customHeight="1">
      <c r="A1925" s="1">
        <v>1924</v>
      </c>
      <c r="B1925" s="9" t="s">
        <v>6</v>
      </c>
      <c r="C1925" s="1" t="s">
        <v>9845</v>
      </c>
      <c r="D1925" s="1" t="s">
        <v>3344</v>
      </c>
      <c r="E1925" s="1" t="s">
        <v>9015</v>
      </c>
      <c r="F1925" s="1" t="s">
        <v>32168</v>
      </c>
      <c r="G1925" s="14">
        <v>9191444904</v>
      </c>
      <c r="H1925" s="1" t="s">
        <v>132</v>
      </c>
      <c r="I1925" s="1" t="s">
        <v>9</v>
      </c>
      <c r="J1925" s="1" t="s">
        <v>24</v>
      </c>
      <c r="K1925" s="3" t="s">
        <v>27</v>
      </c>
      <c r="L1925" s="1" t="s">
        <v>24</v>
      </c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1"/>
      <c r="AA1925" s="1" t="s">
        <v>16</v>
      </c>
      <c r="AB1925" s="3" t="s">
        <v>12</v>
      </c>
      <c r="AC1925" s="23" t="s">
        <v>37781</v>
      </c>
      <c r="AD1925" s="23" t="s">
        <v>40077</v>
      </c>
      <c r="AE1925" t="s">
        <v>35405</v>
      </c>
    </row>
    <row r="1926" spans="1:31" ht="14.25" customHeight="1">
      <c r="A1926" s="1">
        <v>1925</v>
      </c>
      <c r="B1926" s="9" t="s">
        <v>6</v>
      </c>
      <c r="C1926" s="1" t="s">
        <v>9876</v>
      </c>
      <c r="D1926" s="1" t="s">
        <v>9877</v>
      </c>
      <c r="E1926" s="1" t="s">
        <v>40</v>
      </c>
      <c r="F1926" s="1" t="s">
        <v>25650</v>
      </c>
      <c r="G1926" s="14">
        <v>91914966411</v>
      </c>
      <c r="H1926" s="1" t="s">
        <v>37</v>
      </c>
      <c r="I1926" s="1" t="s">
        <v>9</v>
      </c>
      <c r="J1926" s="1" t="s">
        <v>24</v>
      </c>
      <c r="K1926" s="3" t="s">
        <v>27</v>
      </c>
      <c r="L1926" s="1" t="s">
        <v>24</v>
      </c>
      <c r="M1926" s="3" t="s">
        <v>47344</v>
      </c>
      <c r="N1926" s="3" t="s">
        <v>47339</v>
      </c>
      <c r="O1926" s="3" t="s">
        <v>47349</v>
      </c>
      <c r="P1926" s="3" t="s">
        <v>24</v>
      </c>
      <c r="Q1926" s="3"/>
      <c r="R1926" s="3"/>
      <c r="S1926" s="3"/>
      <c r="T1926" s="3"/>
      <c r="U1926" s="3"/>
      <c r="V1926" s="3"/>
      <c r="W1926" s="3"/>
      <c r="X1926" s="3"/>
      <c r="Y1926" s="3"/>
      <c r="Z1926" s="1"/>
      <c r="AA1926" s="1" t="s">
        <v>16</v>
      </c>
      <c r="AB1926" s="3" t="s">
        <v>12</v>
      </c>
      <c r="AC1926" s="23" t="s">
        <v>37781</v>
      </c>
      <c r="AD1926" s="23" t="s">
        <v>40078</v>
      </c>
      <c r="AE1926" t="s">
        <v>35408</v>
      </c>
    </row>
    <row r="1927" spans="1:31" ht="14.25" customHeight="1">
      <c r="A1927" s="1">
        <v>1926</v>
      </c>
      <c r="B1927" s="9" t="s">
        <v>6</v>
      </c>
      <c r="C1927" s="1" t="s">
        <v>9883</v>
      </c>
      <c r="D1927" s="1" t="s">
        <v>557</v>
      </c>
      <c r="E1927" s="1" t="s">
        <v>9884</v>
      </c>
      <c r="F1927" s="1" t="s">
        <v>32170</v>
      </c>
      <c r="G1927" s="14">
        <v>91914494941</v>
      </c>
      <c r="H1927" s="1" t="s">
        <v>20</v>
      </c>
      <c r="I1927" s="1" t="s">
        <v>9</v>
      </c>
      <c r="J1927" s="1" t="s">
        <v>24</v>
      </c>
      <c r="K1927" s="3" t="s">
        <v>63</v>
      </c>
      <c r="L1927" s="1" t="s">
        <v>24</v>
      </c>
      <c r="M1927" s="3" t="s">
        <v>213</v>
      </c>
      <c r="N1927" s="3" t="s">
        <v>47339</v>
      </c>
      <c r="O1927" s="3" t="s">
        <v>17</v>
      </c>
      <c r="P1927" s="3" t="s">
        <v>24</v>
      </c>
      <c r="Q1927" s="3" t="s">
        <v>42</v>
      </c>
      <c r="R1927" s="3" t="s">
        <v>24</v>
      </c>
      <c r="S1927" s="3" t="s">
        <v>27</v>
      </c>
      <c r="T1927" s="3" t="s">
        <v>24</v>
      </c>
      <c r="U1927" s="3" t="s">
        <v>117</v>
      </c>
      <c r="V1927" s="3" t="s">
        <v>24</v>
      </c>
      <c r="W1927" s="3" t="s">
        <v>178</v>
      </c>
      <c r="X1927" s="3" t="s">
        <v>24</v>
      </c>
      <c r="Y1927" s="3" t="s">
        <v>171</v>
      </c>
      <c r="Z1927" s="1" t="s">
        <v>24</v>
      </c>
      <c r="AA1927" s="1" t="s">
        <v>16</v>
      </c>
      <c r="AB1927" s="3" t="s">
        <v>12</v>
      </c>
      <c r="AC1927" s="23" t="s">
        <v>37781</v>
      </c>
      <c r="AD1927" s="23" t="s">
        <v>40079</v>
      </c>
      <c r="AE1927" t="s">
        <v>35405</v>
      </c>
    </row>
    <row r="1928" spans="1:31" ht="14.25" customHeight="1">
      <c r="A1928" s="1">
        <v>1927</v>
      </c>
      <c r="B1928" s="1" t="s">
        <v>54</v>
      </c>
      <c r="C1928" s="1" t="s">
        <v>9886</v>
      </c>
      <c r="D1928" s="1" t="s">
        <v>2572</v>
      </c>
      <c r="E1928" s="1" t="s">
        <v>487</v>
      </c>
      <c r="F1928" s="1" t="s">
        <v>25657</v>
      </c>
      <c r="G1928" s="14">
        <v>919446066199</v>
      </c>
      <c r="H1928" s="1" t="s">
        <v>8</v>
      </c>
      <c r="I1928" s="1" t="s">
        <v>9</v>
      </c>
      <c r="J1928" s="1" t="s">
        <v>24</v>
      </c>
      <c r="K1928" s="3" t="s">
        <v>117</v>
      </c>
      <c r="L1928" s="1" t="s">
        <v>24</v>
      </c>
      <c r="M1928" s="3" t="s">
        <v>178</v>
      </c>
      <c r="N1928" s="3" t="s">
        <v>47339</v>
      </c>
      <c r="O1928" s="3" t="s">
        <v>171</v>
      </c>
      <c r="P1928" s="3" t="s">
        <v>24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1"/>
      <c r="AA1928" s="1" t="s">
        <v>16</v>
      </c>
      <c r="AB1928" s="3" t="s">
        <v>12</v>
      </c>
      <c r="AC1928" s="23" t="s">
        <v>37781</v>
      </c>
      <c r="AD1928" s="23" t="s">
        <v>40080</v>
      </c>
      <c r="AE1928" t="s">
        <v>35405</v>
      </c>
    </row>
    <row r="1929" spans="1:31" ht="14.25" customHeight="1">
      <c r="A1929" s="1">
        <v>1928</v>
      </c>
      <c r="B1929" s="9" t="s">
        <v>6</v>
      </c>
      <c r="C1929" s="1" t="s">
        <v>9907</v>
      </c>
      <c r="D1929" s="1" t="s">
        <v>2027</v>
      </c>
      <c r="E1929" s="1" t="s">
        <v>40</v>
      </c>
      <c r="F1929" s="1" t="s">
        <v>25668</v>
      </c>
      <c r="G1929" s="14">
        <v>91990914116</v>
      </c>
      <c r="H1929" s="1" t="s">
        <v>15</v>
      </c>
      <c r="I1929" s="1" t="s">
        <v>33</v>
      </c>
      <c r="J1929" s="1" t="s">
        <v>24</v>
      </c>
      <c r="K1929" s="3" t="s">
        <v>27</v>
      </c>
      <c r="L1929" s="1" t="s">
        <v>24</v>
      </c>
      <c r="M1929" s="3" t="s">
        <v>178</v>
      </c>
      <c r="N1929" s="3" t="s">
        <v>47339</v>
      </c>
      <c r="O1929" s="3" t="s">
        <v>171</v>
      </c>
      <c r="P1929" s="3" t="s">
        <v>24</v>
      </c>
      <c r="Q1929" s="3"/>
      <c r="R1929" s="3"/>
      <c r="S1929" s="3"/>
      <c r="T1929" s="3"/>
      <c r="U1929" s="3"/>
      <c r="V1929" s="3"/>
      <c r="W1929" s="3"/>
      <c r="X1929" s="3"/>
      <c r="Y1929" s="3"/>
      <c r="Z1929" s="1"/>
      <c r="AA1929" s="1" t="s">
        <v>16</v>
      </c>
      <c r="AB1929" s="3" t="s">
        <v>12</v>
      </c>
      <c r="AC1929" s="23" t="s">
        <v>37781</v>
      </c>
      <c r="AD1929" s="23" t="s">
        <v>40081</v>
      </c>
      <c r="AE1929" t="s">
        <v>35407</v>
      </c>
    </row>
    <row r="1930" spans="1:31" ht="14.25" customHeight="1">
      <c r="A1930" s="1">
        <v>1929</v>
      </c>
      <c r="B1930" s="9" t="s">
        <v>6</v>
      </c>
      <c r="C1930" s="1" t="s">
        <v>9909</v>
      </c>
      <c r="D1930" s="1" t="s">
        <v>92</v>
      </c>
      <c r="E1930" s="1" t="s">
        <v>19</v>
      </c>
      <c r="F1930" s="1" t="s">
        <v>25669</v>
      </c>
      <c r="G1930" s="14">
        <v>919446064144</v>
      </c>
      <c r="H1930" s="1" t="s">
        <v>8</v>
      </c>
      <c r="I1930" s="1" t="s">
        <v>33</v>
      </c>
      <c r="J1930" s="1" t="s">
        <v>24</v>
      </c>
      <c r="K1930" s="3" t="s">
        <v>42</v>
      </c>
      <c r="L1930" s="1" t="s">
        <v>24</v>
      </c>
      <c r="M1930" s="3" t="s">
        <v>27</v>
      </c>
      <c r="N1930" s="3" t="s">
        <v>47339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1"/>
      <c r="AA1930" s="1" t="s">
        <v>16</v>
      </c>
      <c r="AB1930" s="3" t="s">
        <v>12</v>
      </c>
      <c r="AC1930" s="23" t="s">
        <v>37781</v>
      </c>
      <c r="AD1930" s="23" t="s">
        <v>40082</v>
      </c>
      <c r="AE1930" t="s">
        <v>35407</v>
      </c>
    </row>
    <row r="1931" spans="1:31" ht="14.25" customHeight="1">
      <c r="A1931" s="1">
        <v>1930</v>
      </c>
      <c r="B1931" s="1" t="s">
        <v>54</v>
      </c>
      <c r="C1931" s="1" t="s">
        <v>9912</v>
      </c>
      <c r="D1931" s="1" t="s">
        <v>432</v>
      </c>
      <c r="E1931" s="1" t="s">
        <v>410</v>
      </c>
      <c r="F1931" s="1" t="s">
        <v>9913</v>
      </c>
      <c r="G1931" s="14">
        <v>914449164666</v>
      </c>
      <c r="H1931" s="1" t="s">
        <v>20</v>
      </c>
      <c r="I1931" s="1" t="s">
        <v>9</v>
      </c>
      <c r="J1931" s="1" t="s">
        <v>24</v>
      </c>
      <c r="K1931" s="3" t="s">
        <v>17</v>
      </c>
      <c r="L1931" s="1" t="s">
        <v>24</v>
      </c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1"/>
      <c r="AA1931" s="1" t="s">
        <v>11</v>
      </c>
      <c r="AB1931" s="3" t="s">
        <v>13</v>
      </c>
      <c r="AC1931" s="23" t="s">
        <v>37781</v>
      </c>
      <c r="AD1931" s="23" t="s">
        <v>40083</v>
      </c>
      <c r="AE1931" t="s">
        <v>35408</v>
      </c>
    </row>
    <row r="1932" spans="1:31" ht="14.25" customHeight="1">
      <c r="A1932" s="1">
        <v>1931</v>
      </c>
      <c r="B1932" s="9" t="s">
        <v>6</v>
      </c>
      <c r="C1932" s="1" t="s">
        <v>9923</v>
      </c>
      <c r="D1932" s="1" t="s">
        <v>1175</v>
      </c>
      <c r="E1932" s="1" t="s">
        <v>255</v>
      </c>
      <c r="F1932" s="1" t="s">
        <v>9924</v>
      </c>
      <c r="G1932" s="14">
        <v>919494004146</v>
      </c>
      <c r="H1932" s="1" t="s">
        <v>8</v>
      </c>
      <c r="I1932" s="1" t="s">
        <v>62</v>
      </c>
      <c r="J1932" s="1" t="s">
        <v>24</v>
      </c>
      <c r="K1932" s="3" t="s">
        <v>117</v>
      </c>
      <c r="L1932" s="1" t="s">
        <v>24</v>
      </c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1"/>
      <c r="AA1932" s="1" t="s">
        <v>16</v>
      </c>
      <c r="AB1932" s="3" t="s">
        <v>12</v>
      </c>
      <c r="AC1932" s="23" t="s">
        <v>37781</v>
      </c>
      <c r="AD1932" s="23" t="s">
        <v>40084</v>
      </c>
      <c r="AE1932" t="s">
        <v>35407</v>
      </c>
    </row>
    <row r="1933" spans="1:31" ht="14.25" customHeight="1">
      <c r="A1933" s="1">
        <v>1932</v>
      </c>
      <c r="B1933" s="9" t="s">
        <v>6</v>
      </c>
      <c r="C1933" s="1" t="s">
        <v>9932</v>
      </c>
      <c r="D1933" s="1" t="s">
        <v>793</v>
      </c>
      <c r="E1933" s="1" t="s">
        <v>255</v>
      </c>
      <c r="F1933" s="1" t="s">
        <v>25681</v>
      </c>
      <c r="G1933" s="14">
        <v>914141414011</v>
      </c>
      <c r="H1933" s="1" t="s">
        <v>8</v>
      </c>
      <c r="I1933" s="1" t="s">
        <v>9</v>
      </c>
      <c r="J1933" s="1" t="s">
        <v>24</v>
      </c>
      <c r="K1933" s="3" t="s">
        <v>178</v>
      </c>
      <c r="L1933" s="1" t="s">
        <v>24</v>
      </c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1"/>
      <c r="AA1933" s="1" t="s">
        <v>16</v>
      </c>
      <c r="AB1933" s="3" t="s">
        <v>12</v>
      </c>
      <c r="AC1933" s="23" t="s">
        <v>37781</v>
      </c>
      <c r="AD1933" s="23" t="s">
        <v>40085</v>
      </c>
      <c r="AE1933" t="s">
        <v>35407</v>
      </c>
    </row>
    <row r="1934" spans="1:31" ht="14.25" customHeight="1">
      <c r="A1934" s="1">
        <v>1933</v>
      </c>
      <c r="B1934" s="9" t="s">
        <v>6</v>
      </c>
      <c r="C1934" s="1" t="s">
        <v>9933</v>
      </c>
      <c r="D1934" s="1" t="s">
        <v>1250</v>
      </c>
      <c r="E1934" s="1" t="s">
        <v>351</v>
      </c>
      <c r="F1934" s="1" t="s">
        <v>25682</v>
      </c>
      <c r="G1934" s="14">
        <v>91414444964</v>
      </c>
      <c r="H1934" s="1" t="s">
        <v>15</v>
      </c>
      <c r="I1934" s="1" t="s">
        <v>62</v>
      </c>
      <c r="J1934" s="1" t="s">
        <v>24</v>
      </c>
      <c r="K1934" s="3" t="s">
        <v>17</v>
      </c>
      <c r="L1934" s="1" t="s">
        <v>24</v>
      </c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1"/>
      <c r="AA1934" s="1" t="s">
        <v>11</v>
      </c>
      <c r="AB1934" s="3" t="s">
        <v>13</v>
      </c>
      <c r="AC1934" s="23" t="s">
        <v>37781</v>
      </c>
      <c r="AD1934" s="23" t="s">
        <v>40086</v>
      </c>
      <c r="AE1934" t="s">
        <v>35408</v>
      </c>
    </row>
    <row r="1935" spans="1:31" ht="14.25" customHeight="1">
      <c r="A1935" s="1">
        <v>1934</v>
      </c>
      <c r="B1935" s="9" t="s">
        <v>6</v>
      </c>
      <c r="C1935" s="1" t="s">
        <v>9934</v>
      </c>
      <c r="D1935" s="1" t="s">
        <v>9935</v>
      </c>
      <c r="E1935" s="1" t="s">
        <v>4707</v>
      </c>
      <c r="F1935" s="1" t="s">
        <v>32177</v>
      </c>
      <c r="G1935" s="14">
        <v>91990444444</v>
      </c>
      <c r="H1935" s="1" t="s">
        <v>20</v>
      </c>
      <c r="I1935" s="1" t="s">
        <v>9</v>
      </c>
      <c r="J1935" s="1" t="s">
        <v>24</v>
      </c>
      <c r="K1935" s="3" t="s">
        <v>27</v>
      </c>
      <c r="L1935" s="1" t="s">
        <v>24</v>
      </c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1"/>
      <c r="AA1935" s="1" t="s">
        <v>16</v>
      </c>
      <c r="AB1935" s="3" t="s">
        <v>12</v>
      </c>
      <c r="AC1935" s="23" t="s">
        <v>37781</v>
      </c>
      <c r="AD1935" s="23" t="s">
        <v>40087</v>
      </c>
      <c r="AE1935" t="s">
        <v>35408</v>
      </c>
    </row>
    <row r="1936" spans="1:31" ht="14.25" customHeight="1">
      <c r="A1936" s="1">
        <v>1935</v>
      </c>
      <c r="B1936" s="1" t="s">
        <v>54</v>
      </c>
      <c r="C1936" s="1" t="s">
        <v>9942</v>
      </c>
      <c r="D1936" s="1" t="s">
        <v>2359</v>
      </c>
      <c r="E1936" s="1" t="s">
        <v>351</v>
      </c>
      <c r="F1936" s="1" t="s">
        <v>25686</v>
      </c>
      <c r="G1936" s="14">
        <v>9141040469</v>
      </c>
      <c r="H1936" s="1" t="s">
        <v>8</v>
      </c>
      <c r="I1936" s="1" t="s">
        <v>9</v>
      </c>
      <c r="J1936" s="1" t="s">
        <v>24</v>
      </c>
      <c r="K1936" s="3" t="s">
        <v>17</v>
      </c>
      <c r="L1936" s="1" t="s">
        <v>24</v>
      </c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1"/>
      <c r="AA1936" s="1" t="s">
        <v>11</v>
      </c>
      <c r="AB1936" s="3" t="s">
        <v>13</v>
      </c>
      <c r="AC1936" s="23" t="s">
        <v>37781</v>
      </c>
      <c r="AD1936" s="23" t="s">
        <v>40088</v>
      </c>
      <c r="AE1936" t="s">
        <v>35408</v>
      </c>
    </row>
    <row r="1937" spans="1:31" ht="14.25" customHeight="1">
      <c r="A1937" s="1">
        <v>1936</v>
      </c>
      <c r="B1937" s="1" t="s">
        <v>54</v>
      </c>
      <c r="C1937" s="1" t="s">
        <v>9953</v>
      </c>
      <c r="D1937" s="1" t="s">
        <v>9954</v>
      </c>
      <c r="E1937" s="1" t="s">
        <v>9955</v>
      </c>
      <c r="F1937" s="1" t="s">
        <v>25691</v>
      </c>
      <c r="G1937" s="14">
        <v>919944169944</v>
      </c>
      <c r="H1937" s="1" t="s">
        <v>20</v>
      </c>
      <c r="I1937" s="1" t="s">
        <v>33</v>
      </c>
      <c r="J1937" s="1" t="s">
        <v>24</v>
      </c>
      <c r="K1937" s="3" t="s">
        <v>27</v>
      </c>
      <c r="L1937" s="1" t="s">
        <v>24</v>
      </c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1"/>
      <c r="AA1937" s="1" t="s">
        <v>16</v>
      </c>
      <c r="AB1937" s="3" t="s">
        <v>12</v>
      </c>
      <c r="AC1937" s="23" t="s">
        <v>37781</v>
      </c>
      <c r="AD1937" s="23" t="s">
        <v>40089</v>
      </c>
      <c r="AE1937" t="s">
        <v>35407</v>
      </c>
    </row>
    <row r="1938" spans="1:31" ht="14.25" customHeight="1">
      <c r="A1938" s="1">
        <v>1937</v>
      </c>
      <c r="B1938" s="9" t="s">
        <v>6</v>
      </c>
      <c r="C1938" s="1" t="s">
        <v>9967</v>
      </c>
      <c r="D1938" s="1" t="s">
        <v>35538</v>
      </c>
      <c r="E1938" s="1" t="s">
        <v>680</v>
      </c>
      <c r="F1938" s="1" t="s">
        <v>25697</v>
      </c>
      <c r="G1938" s="14">
        <v>9191494009</v>
      </c>
      <c r="H1938" s="1" t="s">
        <v>8</v>
      </c>
      <c r="I1938" s="1" t="s">
        <v>9</v>
      </c>
      <c r="J1938" s="1" t="s">
        <v>24</v>
      </c>
      <c r="K1938" s="3" t="s">
        <v>178</v>
      </c>
      <c r="L1938" s="1" t="s">
        <v>24</v>
      </c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1"/>
      <c r="AA1938" s="1" t="s">
        <v>16</v>
      </c>
      <c r="AB1938" s="3" t="s">
        <v>12</v>
      </c>
      <c r="AC1938" s="23" t="s">
        <v>37781</v>
      </c>
      <c r="AD1938" s="23" t="s">
        <v>40090</v>
      </c>
      <c r="AE1938" t="s">
        <v>35405</v>
      </c>
    </row>
    <row r="1939" spans="1:31" ht="14.25" customHeight="1">
      <c r="A1939" s="1">
        <v>1938</v>
      </c>
      <c r="B1939" s="1" t="s">
        <v>54</v>
      </c>
      <c r="C1939" s="1" t="s">
        <v>9980</v>
      </c>
      <c r="D1939" s="1" t="s">
        <v>9981</v>
      </c>
      <c r="E1939" s="1" t="s">
        <v>12522</v>
      </c>
      <c r="F1939" s="1" t="s">
        <v>25707</v>
      </c>
      <c r="G1939" s="14">
        <v>919446469409</v>
      </c>
      <c r="H1939" s="1" t="s">
        <v>8</v>
      </c>
      <c r="I1939" s="1" t="s">
        <v>9</v>
      </c>
      <c r="J1939" s="1" t="s">
        <v>24</v>
      </c>
      <c r="K1939" s="3" t="s">
        <v>27</v>
      </c>
      <c r="L1939" s="1" t="s">
        <v>24</v>
      </c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1"/>
      <c r="AA1939" s="1" t="s">
        <v>16</v>
      </c>
      <c r="AB1939" s="3" t="s">
        <v>12</v>
      </c>
      <c r="AC1939" s="23" t="s">
        <v>37781</v>
      </c>
      <c r="AD1939" s="23" t="s">
        <v>40091</v>
      </c>
      <c r="AE1939" t="s">
        <v>35402</v>
      </c>
    </row>
    <row r="1940" spans="1:31" ht="14.25" customHeight="1">
      <c r="A1940" s="1">
        <v>1939</v>
      </c>
      <c r="B1940" s="1" t="s">
        <v>54</v>
      </c>
      <c r="C1940" s="1" t="s">
        <v>9983</v>
      </c>
      <c r="D1940" s="1" t="s">
        <v>35539</v>
      </c>
      <c r="E1940" s="1" t="s">
        <v>410</v>
      </c>
      <c r="F1940" s="1" t="s">
        <v>9984</v>
      </c>
      <c r="G1940" s="14">
        <v>919944916160</v>
      </c>
      <c r="H1940" s="1" t="s">
        <v>15</v>
      </c>
      <c r="I1940" s="1" t="s">
        <v>9</v>
      </c>
      <c r="J1940" s="1" t="s">
        <v>24</v>
      </c>
      <c r="K1940" s="3" t="s">
        <v>117</v>
      </c>
      <c r="L1940" s="1" t="s">
        <v>24</v>
      </c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1"/>
      <c r="AA1940" s="1" t="s">
        <v>16</v>
      </c>
      <c r="AB1940" s="3" t="s">
        <v>12</v>
      </c>
      <c r="AC1940" s="23" t="s">
        <v>37781</v>
      </c>
      <c r="AD1940" s="23" t="s">
        <v>40092</v>
      </c>
      <c r="AE1940" t="s">
        <v>35405</v>
      </c>
    </row>
    <row r="1941" spans="1:31" ht="14.25" customHeight="1">
      <c r="A1941" s="1">
        <v>1940</v>
      </c>
      <c r="B1941" s="9" t="s">
        <v>6</v>
      </c>
      <c r="C1941" s="1" t="s">
        <v>10002</v>
      </c>
      <c r="D1941" s="1" t="s">
        <v>1457</v>
      </c>
      <c r="E1941" s="1" t="s">
        <v>10003</v>
      </c>
      <c r="F1941" s="1" t="s">
        <v>25715</v>
      </c>
      <c r="G1941" s="14">
        <v>919909001691</v>
      </c>
      <c r="H1941" s="1" t="s">
        <v>20</v>
      </c>
      <c r="I1941" s="1" t="s">
        <v>62</v>
      </c>
      <c r="J1941" s="1" t="s">
        <v>24</v>
      </c>
      <c r="K1941" s="3" t="s">
        <v>27</v>
      </c>
      <c r="L1941" s="1" t="s">
        <v>24</v>
      </c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1"/>
      <c r="AA1941" s="1" t="s">
        <v>16</v>
      </c>
      <c r="AB1941" s="3" t="s">
        <v>12</v>
      </c>
      <c r="AC1941" s="23" t="s">
        <v>37781</v>
      </c>
      <c r="AD1941" s="23" t="s">
        <v>40093</v>
      </c>
      <c r="AE1941" t="s">
        <v>35408</v>
      </c>
    </row>
    <row r="1942" spans="1:31" ht="14.25" customHeight="1">
      <c r="A1942" s="1">
        <v>1941</v>
      </c>
      <c r="B1942" s="1" t="s">
        <v>54</v>
      </c>
      <c r="C1942" s="1" t="s">
        <v>10006</v>
      </c>
      <c r="D1942" s="1" t="s">
        <v>1354</v>
      </c>
      <c r="E1942" s="1" t="s">
        <v>506</v>
      </c>
      <c r="F1942" s="1" t="s">
        <v>25716</v>
      </c>
      <c r="G1942" s="14">
        <v>9166144001</v>
      </c>
      <c r="H1942" s="1" t="s">
        <v>20</v>
      </c>
      <c r="I1942" s="1" t="s">
        <v>9</v>
      </c>
      <c r="J1942" s="1" t="s">
        <v>24</v>
      </c>
      <c r="K1942" s="3" t="s">
        <v>117</v>
      </c>
      <c r="L1942" s="1" t="s">
        <v>24</v>
      </c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1"/>
      <c r="AA1942" s="1" t="s">
        <v>16</v>
      </c>
      <c r="AB1942" s="3" t="s">
        <v>12</v>
      </c>
      <c r="AC1942" s="23" t="s">
        <v>37781</v>
      </c>
      <c r="AD1942" s="23" t="s">
        <v>40094</v>
      </c>
      <c r="AE1942" t="s">
        <v>35408</v>
      </c>
    </row>
    <row r="1943" spans="1:31" ht="14.25" customHeight="1">
      <c r="A1943" s="1">
        <v>1942</v>
      </c>
      <c r="B1943" s="1" t="s">
        <v>54</v>
      </c>
      <c r="C1943" s="1" t="s">
        <v>10022</v>
      </c>
      <c r="D1943" s="1" t="s">
        <v>734</v>
      </c>
      <c r="E1943" s="1" t="s">
        <v>139</v>
      </c>
      <c r="F1943" s="1" t="s">
        <v>25724</v>
      </c>
      <c r="G1943" s="14">
        <v>919446610166</v>
      </c>
      <c r="H1943" s="1" t="s">
        <v>20</v>
      </c>
      <c r="I1943" s="1" t="s">
        <v>9</v>
      </c>
      <c r="J1943" s="1" t="s">
        <v>24</v>
      </c>
      <c r="K1943" s="3" t="s">
        <v>27</v>
      </c>
      <c r="L1943" s="1" t="s">
        <v>24</v>
      </c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1"/>
      <c r="AA1943" s="1" t="s">
        <v>16</v>
      </c>
      <c r="AB1943" s="3" t="s">
        <v>12</v>
      </c>
      <c r="AC1943" s="23" t="s">
        <v>37781</v>
      </c>
      <c r="AD1943" s="23" t="s">
        <v>40095</v>
      </c>
      <c r="AE1943" t="s">
        <v>35402</v>
      </c>
    </row>
    <row r="1944" spans="1:31" ht="14.25" customHeight="1">
      <c r="A1944" s="1">
        <v>1943</v>
      </c>
      <c r="B1944" s="1" t="s">
        <v>54</v>
      </c>
      <c r="C1944" s="1" t="s">
        <v>10035</v>
      </c>
      <c r="D1944" s="1" t="s">
        <v>5073</v>
      </c>
      <c r="E1944" s="1" t="s">
        <v>40</v>
      </c>
      <c r="F1944" s="1" t="s">
        <v>25732</v>
      </c>
      <c r="G1944" s="14">
        <v>91994009446</v>
      </c>
      <c r="H1944" s="1" t="s">
        <v>8</v>
      </c>
      <c r="I1944" s="1" t="s">
        <v>9</v>
      </c>
      <c r="J1944" s="1" t="s">
        <v>24</v>
      </c>
      <c r="K1944" s="3" t="s">
        <v>178</v>
      </c>
      <c r="L1944" s="1" t="s">
        <v>24</v>
      </c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1"/>
      <c r="AA1944" s="1" t="s">
        <v>16</v>
      </c>
      <c r="AB1944" s="3" t="s">
        <v>12</v>
      </c>
      <c r="AC1944" s="23" t="s">
        <v>37781</v>
      </c>
      <c r="AD1944" s="23" t="s">
        <v>40096</v>
      </c>
      <c r="AE1944" t="s">
        <v>35408</v>
      </c>
    </row>
    <row r="1945" spans="1:31" ht="14.25" customHeight="1">
      <c r="A1945" s="1">
        <v>1944</v>
      </c>
      <c r="B1945" s="1" t="s">
        <v>54</v>
      </c>
      <c r="C1945" s="1" t="s">
        <v>10043</v>
      </c>
      <c r="D1945" s="1" t="s">
        <v>5556</v>
      </c>
      <c r="E1945" s="1" t="s">
        <v>40</v>
      </c>
      <c r="F1945" s="1" t="s">
        <v>32186</v>
      </c>
      <c r="G1945" s="14">
        <v>914191199646</v>
      </c>
      <c r="H1945" s="1" t="s">
        <v>8</v>
      </c>
      <c r="I1945" s="1" t="s">
        <v>33</v>
      </c>
      <c r="J1945" s="1" t="s">
        <v>24</v>
      </c>
      <c r="K1945" s="3" t="s">
        <v>27</v>
      </c>
      <c r="L1945" s="1" t="s">
        <v>24</v>
      </c>
      <c r="M1945" s="3" t="s">
        <v>178</v>
      </c>
      <c r="N1945" s="3" t="s">
        <v>47339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1"/>
      <c r="AA1945" s="1" t="s">
        <v>16</v>
      </c>
      <c r="AB1945" s="3" t="s">
        <v>12</v>
      </c>
      <c r="AC1945" s="23" t="s">
        <v>37781</v>
      </c>
      <c r="AD1945" s="23" t="s">
        <v>40097</v>
      </c>
      <c r="AE1945" t="s">
        <v>35402</v>
      </c>
    </row>
    <row r="1946" spans="1:31" ht="14.25" customHeight="1">
      <c r="A1946" s="1">
        <v>1945</v>
      </c>
      <c r="B1946" s="1" t="s">
        <v>54</v>
      </c>
      <c r="C1946" s="1" t="s">
        <v>10055</v>
      </c>
      <c r="D1946" s="1" t="s">
        <v>18666</v>
      </c>
      <c r="E1946" s="1" t="s">
        <v>102</v>
      </c>
      <c r="F1946" s="1" t="s">
        <v>34327</v>
      </c>
      <c r="G1946" s="14">
        <v>91494196061</v>
      </c>
      <c r="H1946" s="1" t="s">
        <v>20</v>
      </c>
      <c r="I1946" s="1" t="s">
        <v>62</v>
      </c>
      <c r="J1946" s="1" t="s">
        <v>24</v>
      </c>
      <c r="K1946" s="3" t="s">
        <v>17</v>
      </c>
      <c r="L1946" s="1" t="s">
        <v>24</v>
      </c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1"/>
      <c r="AA1946" s="1" t="s">
        <v>16</v>
      </c>
      <c r="AB1946" s="3" t="s">
        <v>12</v>
      </c>
      <c r="AC1946" s="23" t="s">
        <v>37781</v>
      </c>
      <c r="AD1946" s="23" t="s">
        <v>40098</v>
      </c>
      <c r="AE1946" t="s">
        <v>35408</v>
      </c>
    </row>
    <row r="1947" spans="1:31" ht="14.25" customHeight="1">
      <c r="A1947" s="1">
        <v>1946</v>
      </c>
      <c r="B1947" s="9" t="s">
        <v>6</v>
      </c>
      <c r="C1947" s="1" t="s">
        <v>10068</v>
      </c>
      <c r="D1947" s="1" t="s">
        <v>526</v>
      </c>
      <c r="E1947" s="1" t="s">
        <v>2375</v>
      </c>
      <c r="F1947" s="1" t="s">
        <v>25749</v>
      </c>
      <c r="G1947" s="14">
        <v>919494000016</v>
      </c>
      <c r="H1947" s="1" t="s">
        <v>15</v>
      </c>
      <c r="I1947" s="1" t="s">
        <v>9</v>
      </c>
      <c r="J1947" s="1" t="s">
        <v>24</v>
      </c>
      <c r="K1947" s="3" t="s">
        <v>178</v>
      </c>
      <c r="L1947" s="1" t="s">
        <v>24</v>
      </c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1"/>
      <c r="AA1947" s="1" t="s">
        <v>16</v>
      </c>
      <c r="AB1947" s="3" t="s">
        <v>12</v>
      </c>
      <c r="AC1947" s="23" t="s">
        <v>37781</v>
      </c>
      <c r="AD1947" s="23" t="s">
        <v>40099</v>
      </c>
      <c r="AE1947" t="s">
        <v>35408</v>
      </c>
    </row>
    <row r="1948" spans="1:31" ht="14.25" customHeight="1">
      <c r="A1948" s="1">
        <v>1947</v>
      </c>
      <c r="B1948" s="9" t="s">
        <v>6</v>
      </c>
      <c r="C1948" s="1" t="s">
        <v>10071</v>
      </c>
      <c r="D1948" s="1" t="s">
        <v>10072</v>
      </c>
      <c r="E1948" s="1" t="s">
        <v>40</v>
      </c>
      <c r="F1948" s="1" t="s">
        <v>25752</v>
      </c>
      <c r="G1948" s="14">
        <v>919909946444</v>
      </c>
      <c r="H1948" s="1" t="s">
        <v>132</v>
      </c>
      <c r="I1948" s="1" t="s">
        <v>9</v>
      </c>
      <c r="J1948" s="1" t="s">
        <v>24</v>
      </c>
      <c r="K1948" s="3" t="s">
        <v>178</v>
      </c>
      <c r="L1948" s="1" t="s">
        <v>24</v>
      </c>
      <c r="M1948" s="3" t="s">
        <v>171</v>
      </c>
      <c r="N1948" s="3" t="s">
        <v>47339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1"/>
      <c r="AA1948" s="1" t="s">
        <v>16</v>
      </c>
      <c r="AB1948" s="3" t="s">
        <v>12</v>
      </c>
      <c r="AC1948" s="23" t="s">
        <v>37781</v>
      </c>
      <c r="AD1948" s="23" t="s">
        <v>40100</v>
      </c>
      <c r="AE1948" t="s">
        <v>35405</v>
      </c>
    </row>
    <row r="1949" spans="1:31" ht="14.25" customHeight="1">
      <c r="A1949" s="1">
        <v>1948</v>
      </c>
      <c r="B1949" s="1" t="s">
        <v>54</v>
      </c>
      <c r="C1949" s="1" t="s">
        <v>10078</v>
      </c>
      <c r="D1949" s="1" t="s">
        <v>967</v>
      </c>
      <c r="E1949" s="1" t="s">
        <v>90</v>
      </c>
      <c r="F1949" s="1" t="s">
        <v>25757</v>
      </c>
      <c r="G1949" s="14">
        <v>9194900091</v>
      </c>
      <c r="H1949" s="1" t="s">
        <v>15</v>
      </c>
      <c r="I1949" s="1" t="s">
        <v>9</v>
      </c>
      <c r="J1949" s="1" t="s">
        <v>24</v>
      </c>
      <c r="K1949" s="3" t="s">
        <v>17</v>
      </c>
      <c r="L1949" s="1" t="s">
        <v>24</v>
      </c>
      <c r="M1949" s="4" t="s">
        <v>42</v>
      </c>
      <c r="N1949" s="3" t="s">
        <v>47339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1"/>
      <c r="AA1949" s="1" t="s">
        <v>16</v>
      </c>
      <c r="AB1949" s="3" t="s">
        <v>12</v>
      </c>
      <c r="AC1949" s="23" t="s">
        <v>37781</v>
      </c>
      <c r="AD1949" s="23" t="s">
        <v>40101</v>
      </c>
      <c r="AE1949" t="s">
        <v>35402</v>
      </c>
    </row>
    <row r="1950" spans="1:31" ht="14.25" customHeight="1">
      <c r="A1950" s="1">
        <v>1949</v>
      </c>
      <c r="B1950" s="1" t="s">
        <v>54</v>
      </c>
      <c r="C1950" s="1" t="s">
        <v>10079</v>
      </c>
      <c r="D1950" s="1" t="s">
        <v>1132</v>
      </c>
      <c r="E1950" s="1" t="s">
        <v>84</v>
      </c>
      <c r="F1950" s="1" t="s">
        <v>32192</v>
      </c>
      <c r="G1950" s="14">
        <v>914466614964</v>
      </c>
      <c r="H1950" s="1" t="s">
        <v>20</v>
      </c>
      <c r="I1950" s="1" t="s">
        <v>9</v>
      </c>
      <c r="J1950" s="1" t="s">
        <v>24</v>
      </c>
      <c r="K1950" s="3" t="s">
        <v>27</v>
      </c>
      <c r="L1950" s="1" t="s">
        <v>24</v>
      </c>
      <c r="M1950" s="3" t="s">
        <v>178</v>
      </c>
      <c r="N1950" s="3" t="s">
        <v>47339</v>
      </c>
      <c r="O1950" s="3" t="s">
        <v>171</v>
      </c>
      <c r="P1950" s="3" t="s">
        <v>24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1"/>
      <c r="AA1950" s="1" t="s">
        <v>16</v>
      </c>
      <c r="AB1950" s="3" t="s">
        <v>12</v>
      </c>
      <c r="AC1950" s="23" t="s">
        <v>37781</v>
      </c>
      <c r="AD1950" s="23" t="s">
        <v>40102</v>
      </c>
      <c r="AE1950" t="s">
        <v>35407</v>
      </c>
    </row>
    <row r="1951" spans="1:31" ht="14.25" customHeight="1">
      <c r="A1951" s="1">
        <v>1950</v>
      </c>
      <c r="B1951" s="9" t="s">
        <v>6</v>
      </c>
      <c r="C1951" s="1" t="s">
        <v>10080</v>
      </c>
      <c r="D1951" s="1" t="s">
        <v>1111</v>
      </c>
      <c r="E1951" s="1" t="s">
        <v>90</v>
      </c>
      <c r="F1951" s="1" t="s">
        <v>25758</v>
      </c>
      <c r="G1951" s="14">
        <v>91999499464</v>
      </c>
      <c r="H1951" s="1" t="s">
        <v>8</v>
      </c>
      <c r="I1951" s="1" t="s">
        <v>9</v>
      </c>
      <c r="J1951" s="1" t="s">
        <v>24</v>
      </c>
      <c r="K1951" s="3" t="s">
        <v>117</v>
      </c>
      <c r="L1951" s="1" t="s">
        <v>24</v>
      </c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1"/>
      <c r="AA1951" s="1" t="s">
        <v>16</v>
      </c>
      <c r="AB1951" s="3" t="s">
        <v>12</v>
      </c>
      <c r="AC1951" s="23" t="s">
        <v>37781</v>
      </c>
      <c r="AD1951" s="23" t="s">
        <v>40103</v>
      </c>
      <c r="AE1951" t="s">
        <v>35408</v>
      </c>
    </row>
    <row r="1952" spans="1:31" ht="14.25" customHeight="1">
      <c r="A1952" s="1">
        <v>1951</v>
      </c>
      <c r="B1952" s="9" t="s">
        <v>6</v>
      </c>
      <c r="C1952" s="1" t="s">
        <v>10081</v>
      </c>
      <c r="D1952" s="1" t="s">
        <v>526</v>
      </c>
      <c r="E1952" s="1" t="s">
        <v>40</v>
      </c>
      <c r="F1952" s="1" t="s">
        <v>25759</v>
      </c>
      <c r="G1952" s="14">
        <v>919909949644</v>
      </c>
      <c r="H1952" s="1" t="s">
        <v>15</v>
      </c>
      <c r="I1952" s="1" t="s">
        <v>62</v>
      </c>
      <c r="J1952" s="1" t="s">
        <v>24</v>
      </c>
      <c r="K1952" s="3" t="s">
        <v>178</v>
      </c>
      <c r="L1952" s="1" t="s">
        <v>24</v>
      </c>
      <c r="M1952" s="3" t="s">
        <v>171</v>
      </c>
      <c r="N1952" s="3" t="s">
        <v>47339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1"/>
      <c r="AA1952" s="1" t="s">
        <v>16</v>
      </c>
      <c r="AB1952" s="3" t="s">
        <v>12</v>
      </c>
      <c r="AC1952" s="23" t="s">
        <v>37781</v>
      </c>
      <c r="AD1952" s="23" t="s">
        <v>40104</v>
      </c>
      <c r="AE1952" t="s">
        <v>35402</v>
      </c>
    </row>
    <row r="1953" spans="1:31" ht="14.25" customHeight="1">
      <c r="A1953" s="1">
        <v>1952</v>
      </c>
      <c r="B1953" s="9" t="s">
        <v>6</v>
      </c>
      <c r="C1953" s="1" t="s">
        <v>10086</v>
      </c>
      <c r="D1953" s="1" t="s">
        <v>841</v>
      </c>
      <c r="E1953" s="1" t="s">
        <v>19</v>
      </c>
      <c r="F1953" s="1" t="s">
        <v>10087</v>
      </c>
      <c r="G1953" s="14">
        <v>91440144449</v>
      </c>
      <c r="H1953" s="1" t="s">
        <v>8</v>
      </c>
      <c r="I1953" s="1" t="s">
        <v>9</v>
      </c>
      <c r="J1953" s="1" t="s">
        <v>24</v>
      </c>
      <c r="K1953" s="3" t="s">
        <v>42</v>
      </c>
      <c r="L1953" s="1" t="s">
        <v>24</v>
      </c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1"/>
      <c r="AA1953" s="1" t="s">
        <v>16</v>
      </c>
      <c r="AB1953" s="3" t="s">
        <v>12</v>
      </c>
      <c r="AC1953" s="23" t="s">
        <v>37781</v>
      </c>
      <c r="AD1953" s="23" t="s">
        <v>40105</v>
      </c>
      <c r="AE1953" t="s">
        <v>35408</v>
      </c>
    </row>
    <row r="1954" spans="1:31" ht="14.25" customHeight="1">
      <c r="A1954" s="1">
        <v>1953</v>
      </c>
      <c r="B1954" s="1" t="s">
        <v>54</v>
      </c>
      <c r="C1954" s="1" t="s">
        <v>10098</v>
      </c>
      <c r="D1954" s="1" t="s">
        <v>2921</v>
      </c>
      <c r="E1954" s="1" t="s">
        <v>6501</v>
      </c>
      <c r="F1954" s="1" t="s">
        <v>32194</v>
      </c>
      <c r="G1954" s="14">
        <v>91994419449</v>
      </c>
      <c r="H1954" s="1" t="s">
        <v>8</v>
      </c>
      <c r="I1954" s="1" t="s">
        <v>9</v>
      </c>
      <c r="J1954" s="1" t="s">
        <v>24</v>
      </c>
      <c r="K1954" s="3" t="s">
        <v>117</v>
      </c>
      <c r="L1954" s="1" t="s">
        <v>24</v>
      </c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1"/>
      <c r="AA1954" s="1" t="s">
        <v>16</v>
      </c>
      <c r="AB1954" s="3" t="s">
        <v>12</v>
      </c>
      <c r="AC1954" s="23" t="s">
        <v>37781</v>
      </c>
      <c r="AD1954" s="23" t="s">
        <v>40106</v>
      </c>
      <c r="AE1954" t="s">
        <v>35405</v>
      </c>
    </row>
    <row r="1955" spans="1:31" ht="14.25" customHeight="1">
      <c r="A1955" s="1">
        <v>1954</v>
      </c>
      <c r="B1955" s="9" t="s">
        <v>6</v>
      </c>
      <c r="C1955" s="1" t="s">
        <v>10104</v>
      </c>
      <c r="D1955" s="1" t="s">
        <v>5927</v>
      </c>
      <c r="E1955" s="1" t="s">
        <v>410</v>
      </c>
      <c r="F1955" s="1" t="s">
        <v>25770</v>
      </c>
      <c r="G1955" s="14">
        <v>919494649690</v>
      </c>
      <c r="H1955" s="1" t="s">
        <v>20</v>
      </c>
      <c r="I1955" s="1" t="s">
        <v>62</v>
      </c>
      <c r="J1955" s="1" t="s">
        <v>24</v>
      </c>
      <c r="K1955" s="3" t="s">
        <v>27</v>
      </c>
      <c r="L1955" s="1" t="s">
        <v>24</v>
      </c>
      <c r="M1955" s="3" t="s">
        <v>47344</v>
      </c>
      <c r="N1955" s="3" t="s">
        <v>47339</v>
      </c>
      <c r="O1955" s="3" t="s">
        <v>47349</v>
      </c>
      <c r="P1955" s="3" t="s">
        <v>24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1"/>
      <c r="AA1955" s="1" t="s">
        <v>16</v>
      </c>
      <c r="AB1955" s="3" t="s">
        <v>12</v>
      </c>
      <c r="AC1955" s="23" t="s">
        <v>37781</v>
      </c>
      <c r="AD1955" s="23" t="s">
        <v>40107</v>
      </c>
      <c r="AE1955" t="s">
        <v>35407</v>
      </c>
    </row>
    <row r="1956" spans="1:31" ht="14.25" customHeight="1">
      <c r="A1956" s="1">
        <v>1955</v>
      </c>
      <c r="B1956" s="1" t="s">
        <v>54</v>
      </c>
      <c r="C1956" s="1" t="s">
        <v>10171</v>
      </c>
      <c r="D1956" s="1" t="s">
        <v>6306</v>
      </c>
      <c r="E1956" s="1" t="s">
        <v>724</v>
      </c>
      <c r="F1956" s="1" t="s">
        <v>32200</v>
      </c>
      <c r="G1956" s="14">
        <v>919446094609</v>
      </c>
      <c r="H1956" s="1" t="s">
        <v>8</v>
      </c>
      <c r="I1956" s="1" t="s">
        <v>9</v>
      </c>
      <c r="J1956" s="1" t="s">
        <v>24</v>
      </c>
      <c r="K1956" s="3" t="s">
        <v>27</v>
      </c>
      <c r="L1956" s="1" t="s">
        <v>24</v>
      </c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1"/>
      <c r="AA1956" s="1" t="s">
        <v>16</v>
      </c>
      <c r="AB1956" s="3" t="s">
        <v>12</v>
      </c>
      <c r="AC1956" s="23" t="s">
        <v>37781</v>
      </c>
      <c r="AD1956" s="23" t="s">
        <v>40108</v>
      </c>
      <c r="AE1956" t="s">
        <v>35407</v>
      </c>
    </row>
    <row r="1957" spans="1:31" ht="14.25" customHeight="1">
      <c r="A1957" s="1">
        <v>1956</v>
      </c>
      <c r="B1957" s="1" t="s">
        <v>54</v>
      </c>
      <c r="C1957" s="1" t="s">
        <v>10199</v>
      </c>
      <c r="D1957" s="1" t="s">
        <v>35540</v>
      </c>
      <c r="E1957" s="1" t="s">
        <v>999</v>
      </c>
      <c r="F1957" s="1" t="s">
        <v>10200</v>
      </c>
      <c r="G1957" s="14">
        <v>919446069691</v>
      </c>
      <c r="H1957" s="1" t="s">
        <v>20</v>
      </c>
      <c r="I1957" s="1" t="s">
        <v>9</v>
      </c>
      <c r="J1957" s="1" t="s">
        <v>24</v>
      </c>
      <c r="K1957" s="3" t="s">
        <v>63</v>
      </c>
      <c r="L1957" s="1" t="s">
        <v>24</v>
      </c>
      <c r="M1957" s="3" t="s">
        <v>213</v>
      </c>
      <c r="N1957" s="3" t="s">
        <v>47339</v>
      </c>
      <c r="O1957" s="3" t="s">
        <v>17</v>
      </c>
      <c r="P1957" s="3" t="s">
        <v>24</v>
      </c>
      <c r="Q1957" s="3" t="s">
        <v>42</v>
      </c>
      <c r="R1957" s="3" t="s">
        <v>24</v>
      </c>
      <c r="S1957" s="3" t="s">
        <v>27</v>
      </c>
      <c r="T1957" s="3" t="s">
        <v>24</v>
      </c>
      <c r="U1957" s="3" t="s">
        <v>117</v>
      </c>
      <c r="V1957" s="3" t="s">
        <v>24</v>
      </c>
      <c r="W1957" s="3" t="s">
        <v>178</v>
      </c>
      <c r="X1957" s="3" t="s">
        <v>24</v>
      </c>
      <c r="Y1957" s="3" t="s">
        <v>171</v>
      </c>
      <c r="Z1957" s="1" t="s">
        <v>24</v>
      </c>
      <c r="AA1957" s="1" t="s">
        <v>16</v>
      </c>
      <c r="AB1957" s="3" t="s">
        <v>12</v>
      </c>
      <c r="AC1957" s="23" t="s">
        <v>37781</v>
      </c>
      <c r="AD1957" s="23" t="s">
        <v>40109</v>
      </c>
      <c r="AE1957" t="s">
        <v>35408</v>
      </c>
    </row>
    <row r="1958" spans="1:31" ht="14.25" customHeight="1">
      <c r="A1958" s="1">
        <v>1957</v>
      </c>
      <c r="B1958" s="1" t="s">
        <v>54</v>
      </c>
      <c r="C1958" s="1" t="s">
        <v>10215</v>
      </c>
      <c r="D1958" s="1" t="s">
        <v>35541</v>
      </c>
      <c r="E1958" s="1" t="s">
        <v>553</v>
      </c>
      <c r="F1958" s="1" t="s">
        <v>25826</v>
      </c>
      <c r="G1958" s="14">
        <v>9191694446</v>
      </c>
      <c r="H1958" s="1" t="s">
        <v>8</v>
      </c>
      <c r="I1958" s="1" t="s">
        <v>62</v>
      </c>
      <c r="J1958" s="1" t="s">
        <v>24</v>
      </c>
      <c r="K1958" s="3" t="s">
        <v>27</v>
      </c>
      <c r="L1958" s="1" t="s">
        <v>24</v>
      </c>
      <c r="M1958" s="3" t="s">
        <v>47344</v>
      </c>
      <c r="N1958" s="3" t="s">
        <v>47339</v>
      </c>
      <c r="O1958" s="3" t="s">
        <v>47349</v>
      </c>
      <c r="P1958" s="3" t="s">
        <v>24</v>
      </c>
      <c r="Q1958" s="3"/>
      <c r="R1958" s="3"/>
      <c r="S1958" s="3"/>
      <c r="T1958" s="3"/>
      <c r="U1958" s="3"/>
      <c r="V1958" s="3"/>
      <c r="W1958" s="3"/>
      <c r="X1958" s="3"/>
      <c r="Y1958" s="3"/>
      <c r="Z1958" s="1"/>
      <c r="AA1958" s="1" t="s">
        <v>16</v>
      </c>
      <c r="AB1958" s="3" t="s">
        <v>12</v>
      </c>
      <c r="AC1958" s="23" t="s">
        <v>37781</v>
      </c>
      <c r="AD1958" s="23" t="s">
        <v>40110</v>
      </c>
      <c r="AE1958" t="s">
        <v>35405</v>
      </c>
    </row>
    <row r="1959" spans="1:31" ht="14.25" customHeight="1">
      <c r="A1959" s="1">
        <v>1958</v>
      </c>
      <c r="B1959" s="9" t="s">
        <v>6</v>
      </c>
      <c r="C1959" s="1" t="s">
        <v>10226</v>
      </c>
      <c r="D1959" s="1" t="s">
        <v>526</v>
      </c>
      <c r="E1959" s="1" t="s">
        <v>6256</v>
      </c>
      <c r="F1959" s="1" t="s">
        <v>10227</v>
      </c>
      <c r="G1959" s="14">
        <v>91909999669</v>
      </c>
      <c r="H1959" s="1" t="s">
        <v>15</v>
      </c>
      <c r="I1959" s="1" t="s">
        <v>9</v>
      </c>
      <c r="J1959" s="1" t="s">
        <v>24</v>
      </c>
      <c r="K1959" s="3" t="s">
        <v>17</v>
      </c>
      <c r="L1959" s="1" t="s">
        <v>24</v>
      </c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1"/>
      <c r="AA1959" s="1" t="s">
        <v>11</v>
      </c>
      <c r="AB1959" s="3" t="s">
        <v>13</v>
      </c>
      <c r="AC1959" s="23" t="s">
        <v>37781</v>
      </c>
      <c r="AD1959" s="23" t="s">
        <v>40111</v>
      </c>
      <c r="AE1959" t="s">
        <v>35405</v>
      </c>
    </row>
    <row r="1960" spans="1:31" ht="14.25" customHeight="1">
      <c r="A1960" s="1">
        <v>1959</v>
      </c>
      <c r="B1960" s="1" t="s">
        <v>54</v>
      </c>
      <c r="C1960" s="1" t="s">
        <v>10255</v>
      </c>
      <c r="D1960" s="1" t="s">
        <v>1836</v>
      </c>
      <c r="E1960" s="1" t="s">
        <v>36654</v>
      </c>
      <c r="F1960" s="1" t="s">
        <v>32209</v>
      </c>
      <c r="G1960" s="14">
        <v>914940014440</v>
      </c>
      <c r="H1960" s="1" t="s">
        <v>20</v>
      </c>
      <c r="I1960" s="1" t="s">
        <v>9</v>
      </c>
      <c r="J1960" s="1" t="s">
        <v>24</v>
      </c>
      <c r="K1960" s="3" t="s">
        <v>171</v>
      </c>
      <c r="L1960" s="1" t="s">
        <v>24</v>
      </c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1"/>
      <c r="AA1960" s="1" t="s">
        <v>16</v>
      </c>
      <c r="AB1960" s="3" t="s">
        <v>12</v>
      </c>
      <c r="AC1960" s="23" t="s">
        <v>37781</v>
      </c>
      <c r="AD1960" s="23" t="s">
        <v>40112</v>
      </c>
      <c r="AE1960" t="s">
        <v>35402</v>
      </c>
    </row>
    <row r="1961" spans="1:31" ht="14.25" customHeight="1">
      <c r="A1961" s="1">
        <v>1960</v>
      </c>
      <c r="B1961" s="9" t="s">
        <v>6</v>
      </c>
      <c r="C1961" s="1" t="s">
        <v>10267</v>
      </c>
      <c r="D1961" s="1" t="s">
        <v>3055</v>
      </c>
      <c r="E1961" s="1" t="s">
        <v>40</v>
      </c>
      <c r="F1961" s="1" t="s">
        <v>32210</v>
      </c>
      <c r="G1961" s="14">
        <v>919996460</v>
      </c>
      <c r="H1961" s="1" t="s">
        <v>15</v>
      </c>
      <c r="I1961" s="1" t="s">
        <v>9</v>
      </c>
      <c r="J1961" s="1" t="s">
        <v>24</v>
      </c>
      <c r="K1961" s="3" t="s">
        <v>63</v>
      </c>
      <c r="L1961" s="1" t="s">
        <v>24</v>
      </c>
      <c r="M1961" s="3" t="s">
        <v>213</v>
      </c>
      <c r="N1961" s="3" t="s">
        <v>47339</v>
      </c>
      <c r="O1961" s="3" t="s">
        <v>17</v>
      </c>
      <c r="P1961" s="3" t="s">
        <v>24</v>
      </c>
      <c r="Q1961" s="3" t="s">
        <v>42</v>
      </c>
      <c r="R1961" s="3" t="s">
        <v>24</v>
      </c>
      <c r="S1961" s="3" t="s">
        <v>27</v>
      </c>
      <c r="T1961" s="3" t="s">
        <v>24</v>
      </c>
      <c r="U1961" s="3" t="s">
        <v>117</v>
      </c>
      <c r="V1961" s="3" t="s">
        <v>24</v>
      </c>
      <c r="W1961" s="3" t="s">
        <v>178</v>
      </c>
      <c r="X1961" s="3" t="s">
        <v>24</v>
      </c>
      <c r="Y1961" s="3" t="s">
        <v>171</v>
      </c>
      <c r="Z1961" s="1" t="s">
        <v>24</v>
      </c>
      <c r="AA1961" s="1" t="s">
        <v>16</v>
      </c>
      <c r="AB1961" s="3" t="s">
        <v>12</v>
      </c>
      <c r="AC1961" s="23" t="s">
        <v>37781</v>
      </c>
      <c r="AD1961" s="23" t="s">
        <v>40113</v>
      </c>
      <c r="AE1961" t="s">
        <v>35408</v>
      </c>
    </row>
    <row r="1962" spans="1:31" ht="14.25" customHeight="1">
      <c r="A1962" s="1">
        <v>1961</v>
      </c>
      <c r="B1962" s="1" t="s">
        <v>54</v>
      </c>
      <c r="C1962" s="1" t="s">
        <v>10284</v>
      </c>
      <c r="D1962" s="1" t="s">
        <v>10285</v>
      </c>
      <c r="E1962" s="1" t="s">
        <v>255</v>
      </c>
      <c r="F1962" s="1" t="s">
        <v>25851</v>
      </c>
      <c r="G1962" s="14">
        <v>919444440466</v>
      </c>
      <c r="H1962" s="1" t="s">
        <v>8</v>
      </c>
      <c r="I1962" s="1" t="s">
        <v>9</v>
      </c>
      <c r="J1962" s="1" t="s">
        <v>24</v>
      </c>
      <c r="K1962" s="3" t="s">
        <v>27</v>
      </c>
      <c r="L1962" s="1" t="s">
        <v>24</v>
      </c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1"/>
      <c r="AA1962" s="1" t="s">
        <v>16</v>
      </c>
      <c r="AB1962" s="3" t="s">
        <v>12</v>
      </c>
      <c r="AC1962" s="23" t="s">
        <v>37781</v>
      </c>
      <c r="AD1962" s="23" t="s">
        <v>40114</v>
      </c>
      <c r="AE1962" t="s">
        <v>35402</v>
      </c>
    </row>
    <row r="1963" spans="1:31" ht="14.25" customHeight="1">
      <c r="A1963" s="1">
        <v>1962</v>
      </c>
      <c r="B1963" s="9" t="s">
        <v>6</v>
      </c>
      <c r="C1963" s="1" t="s">
        <v>10288</v>
      </c>
      <c r="D1963" s="1" t="s">
        <v>3820</v>
      </c>
      <c r="E1963" s="1" t="s">
        <v>40</v>
      </c>
      <c r="F1963" s="1" t="s">
        <v>25853</v>
      </c>
      <c r="G1963" s="14">
        <v>91990449460</v>
      </c>
      <c r="H1963" s="1" t="s">
        <v>8</v>
      </c>
      <c r="I1963" s="1" t="s">
        <v>9</v>
      </c>
      <c r="J1963" s="1" t="s">
        <v>24</v>
      </c>
      <c r="K1963" s="3" t="s">
        <v>27</v>
      </c>
      <c r="L1963" s="1" t="s">
        <v>24</v>
      </c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1"/>
      <c r="AA1963" s="1" t="s">
        <v>16</v>
      </c>
      <c r="AB1963" s="3" t="s">
        <v>12</v>
      </c>
      <c r="AC1963" s="23" t="s">
        <v>37781</v>
      </c>
      <c r="AD1963" s="23" t="s">
        <v>40115</v>
      </c>
      <c r="AE1963" t="s">
        <v>35402</v>
      </c>
    </row>
    <row r="1964" spans="1:31" ht="14.25" customHeight="1">
      <c r="A1964" s="1">
        <v>1963</v>
      </c>
      <c r="B1964" s="9" t="s">
        <v>6</v>
      </c>
      <c r="C1964" s="1" t="s">
        <v>10325</v>
      </c>
      <c r="D1964" s="1" t="s">
        <v>37621</v>
      </c>
      <c r="E1964" s="1" t="s">
        <v>87</v>
      </c>
      <c r="F1964" s="1" t="s">
        <v>10326</v>
      </c>
      <c r="G1964" s="14">
        <v>91944494644</v>
      </c>
      <c r="H1964" s="1" t="s">
        <v>15</v>
      </c>
      <c r="I1964" s="1" t="s">
        <v>9</v>
      </c>
      <c r="J1964" s="1" t="s">
        <v>24</v>
      </c>
      <c r="K1964" s="3" t="s">
        <v>17</v>
      </c>
      <c r="L1964" s="1" t="s">
        <v>24</v>
      </c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1"/>
      <c r="AA1964" s="1" t="s">
        <v>11</v>
      </c>
      <c r="AB1964" s="3" t="s">
        <v>990</v>
      </c>
      <c r="AC1964" s="23" t="s">
        <v>37781</v>
      </c>
      <c r="AD1964" s="23" t="s">
        <v>40116</v>
      </c>
      <c r="AE1964" t="s">
        <v>35405</v>
      </c>
    </row>
    <row r="1965" spans="1:31" ht="14.25" customHeight="1">
      <c r="A1965" s="1">
        <v>1964</v>
      </c>
      <c r="B1965" s="9" t="s">
        <v>6</v>
      </c>
      <c r="C1965" s="1" t="s">
        <v>10328</v>
      </c>
      <c r="D1965" s="1" t="s">
        <v>911</v>
      </c>
      <c r="E1965" s="1" t="s">
        <v>558</v>
      </c>
      <c r="F1965" s="1" t="s">
        <v>34355</v>
      </c>
      <c r="G1965" s="14">
        <v>919446006696</v>
      </c>
      <c r="H1965" s="1" t="s">
        <v>8</v>
      </c>
      <c r="I1965" s="1" t="s">
        <v>37779</v>
      </c>
      <c r="J1965" s="1" t="s">
        <v>24</v>
      </c>
      <c r="K1965" s="3" t="s">
        <v>178</v>
      </c>
      <c r="L1965" s="1" t="s">
        <v>24</v>
      </c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1"/>
      <c r="AA1965" s="1" t="s">
        <v>16</v>
      </c>
      <c r="AB1965" s="3" t="s">
        <v>12</v>
      </c>
      <c r="AC1965" s="23" t="s">
        <v>37781</v>
      </c>
      <c r="AD1965" s="23" t="s">
        <v>40117</v>
      </c>
      <c r="AE1965" t="s">
        <v>35408</v>
      </c>
    </row>
    <row r="1966" spans="1:31" ht="14.25" customHeight="1">
      <c r="A1966" s="1">
        <v>1965</v>
      </c>
      <c r="B1966" s="1" t="s">
        <v>54</v>
      </c>
      <c r="C1966" s="1" t="s">
        <v>10357</v>
      </c>
      <c r="D1966" s="1" t="s">
        <v>2671</v>
      </c>
      <c r="E1966" s="1" t="s">
        <v>362</v>
      </c>
      <c r="F1966" s="1" t="s">
        <v>25884</v>
      </c>
      <c r="G1966" s="14">
        <v>91949914666</v>
      </c>
      <c r="H1966" s="1" t="s">
        <v>20</v>
      </c>
      <c r="I1966" s="1" t="s">
        <v>9</v>
      </c>
      <c r="J1966" s="1" t="s">
        <v>24</v>
      </c>
      <c r="K1966" s="3" t="s">
        <v>171</v>
      </c>
      <c r="L1966" s="1" t="s">
        <v>24</v>
      </c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1"/>
      <c r="AA1966" s="1" t="s">
        <v>16</v>
      </c>
      <c r="AB1966" s="3" t="s">
        <v>12</v>
      </c>
      <c r="AC1966" s="23" t="s">
        <v>37781</v>
      </c>
      <c r="AD1966" s="23" t="s">
        <v>40118</v>
      </c>
      <c r="AE1966" t="s">
        <v>35405</v>
      </c>
    </row>
    <row r="1967" spans="1:31" ht="14.25" customHeight="1">
      <c r="A1967" s="1">
        <v>1966</v>
      </c>
      <c r="B1967" s="1" t="s">
        <v>54</v>
      </c>
      <c r="C1967" s="1" t="s">
        <v>10381</v>
      </c>
      <c r="D1967" s="1" t="s">
        <v>223</v>
      </c>
      <c r="E1967" s="1" t="s">
        <v>1311</v>
      </c>
      <c r="F1967" s="1" t="s">
        <v>34365</v>
      </c>
      <c r="G1967" s="14">
        <v>9199096096</v>
      </c>
      <c r="H1967" s="1" t="s">
        <v>15</v>
      </c>
      <c r="I1967" s="1" t="s">
        <v>9</v>
      </c>
      <c r="J1967" s="1" t="s">
        <v>24</v>
      </c>
      <c r="K1967" s="3" t="s">
        <v>17</v>
      </c>
      <c r="L1967" s="1" t="s">
        <v>24</v>
      </c>
      <c r="M1967" s="4" t="s">
        <v>42</v>
      </c>
      <c r="N1967" s="3" t="s">
        <v>47339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1"/>
      <c r="AA1967" s="1" t="s">
        <v>16</v>
      </c>
      <c r="AB1967" s="3" t="s">
        <v>12</v>
      </c>
      <c r="AC1967" s="23" t="s">
        <v>37781</v>
      </c>
      <c r="AD1967" s="23" t="s">
        <v>40119</v>
      </c>
      <c r="AE1967" t="s">
        <v>35407</v>
      </c>
    </row>
    <row r="1968" spans="1:31" ht="14.25" customHeight="1">
      <c r="A1968" s="1">
        <v>1967</v>
      </c>
      <c r="B1968" s="9" t="s">
        <v>6</v>
      </c>
      <c r="C1968" s="1" t="s">
        <v>10400</v>
      </c>
      <c r="D1968" s="1" t="s">
        <v>536</v>
      </c>
      <c r="E1968" s="1" t="s">
        <v>40</v>
      </c>
      <c r="F1968" s="1" t="s">
        <v>25903</v>
      </c>
      <c r="G1968" s="14">
        <v>91949499991</v>
      </c>
      <c r="H1968" s="1" t="s">
        <v>8</v>
      </c>
      <c r="I1968" s="1" t="s">
        <v>9</v>
      </c>
      <c r="J1968" s="1" t="s">
        <v>24</v>
      </c>
      <c r="K1968" s="3" t="s">
        <v>27</v>
      </c>
      <c r="L1968" s="1" t="s">
        <v>24</v>
      </c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1"/>
      <c r="AA1968" s="1" t="s">
        <v>16</v>
      </c>
      <c r="AB1968" s="3" t="s">
        <v>12</v>
      </c>
      <c r="AC1968" s="23" t="s">
        <v>37781</v>
      </c>
      <c r="AD1968" s="23" t="s">
        <v>40120</v>
      </c>
      <c r="AE1968" t="s">
        <v>35405</v>
      </c>
    </row>
    <row r="1969" spans="1:31" ht="14.25" customHeight="1">
      <c r="A1969" s="1">
        <v>1968</v>
      </c>
      <c r="B1969" s="9" t="s">
        <v>6</v>
      </c>
      <c r="C1969" s="1" t="s">
        <v>10419</v>
      </c>
      <c r="D1969" s="1" t="s">
        <v>3658</v>
      </c>
      <c r="E1969" s="1" t="s">
        <v>32</v>
      </c>
      <c r="F1969" s="1" t="s">
        <v>10420</v>
      </c>
      <c r="G1969" s="14">
        <v>919614146964</v>
      </c>
      <c r="H1969" s="1" t="s">
        <v>8</v>
      </c>
      <c r="I1969" s="1" t="s">
        <v>9</v>
      </c>
      <c r="J1969" s="1" t="s">
        <v>24</v>
      </c>
      <c r="K1969" s="3" t="s">
        <v>27</v>
      </c>
      <c r="L1969" s="1" t="s">
        <v>24</v>
      </c>
      <c r="M1969" s="3" t="s">
        <v>47344</v>
      </c>
      <c r="N1969" s="3" t="s">
        <v>47339</v>
      </c>
      <c r="O1969" s="3" t="s">
        <v>47349</v>
      </c>
      <c r="P1969" s="3" t="s">
        <v>24</v>
      </c>
      <c r="Q1969" s="3" t="s">
        <v>171</v>
      </c>
      <c r="R1969" s="3" t="s">
        <v>24</v>
      </c>
      <c r="S1969" s="3"/>
      <c r="T1969" s="3"/>
      <c r="U1969" s="3"/>
      <c r="V1969" s="3"/>
      <c r="W1969" s="3"/>
      <c r="X1969" s="3"/>
      <c r="Y1969" s="3"/>
      <c r="Z1969" s="1"/>
      <c r="AA1969" s="1" t="s">
        <v>16</v>
      </c>
      <c r="AB1969" s="3" t="s">
        <v>12</v>
      </c>
      <c r="AC1969" s="23" t="s">
        <v>37781</v>
      </c>
      <c r="AD1969" s="23" t="s">
        <v>40121</v>
      </c>
      <c r="AE1969" t="s">
        <v>35408</v>
      </c>
    </row>
    <row r="1970" spans="1:31" ht="14.25" customHeight="1">
      <c r="A1970" s="1">
        <v>1969</v>
      </c>
      <c r="B1970" s="1" t="s">
        <v>10396</v>
      </c>
      <c r="C1970" s="22" t="s">
        <v>37778</v>
      </c>
      <c r="D1970" s="1" t="s">
        <v>723</v>
      </c>
      <c r="E1970" s="1" t="s">
        <v>788</v>
      </c>
      <c r="F1970" s="1" t="s">
        <v>10425</v>
      </c>
      <c r="G1970" s="14">
        <v>91944649964</v>
      </c>
      <c r="H1970" s="1" t="s">
        <v>20</v>
      </c>
      <c r="I1970" s="1" t="s">
        <v>9</v>
      </c>
      <c r="J1970" s="1" t="s">
        <v>24</v>
      </c>
      <c r="K1970" s="3" t="s">
        <v>178</v>
      </c>
      <c r="L1970" s="1" t="s">
        <v>24</v>
      </c>
      <c r="M1970" s="3" t="s">
        <v>171</v>
      </c>
      <c r="N1970" s="3" t="s">
        <v>47339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1"/>
      <c r="AA1970" s="1" t="s">
        <v>16</v>
      </c>
      <c r="AB1970" s="3" t="s">
        <v>12</v>
      </c>
      <c r="AC1970" s="23" t="s">
        <v>37781</v>
      </c>
      <c r="AD1970" s="23" t="s">
        <v>40122</v>
      </c>
      <c r="AE1970" t="s">
        <v>35408</v>
      </c>
    </row>
    <row r="1971" spans="1:31" ht="14.25" customHeight="1">
      <c r="A1971" s="1">
        <v>1970</v>
      </c>
      <c r="B1971" s="9" t="s">
        <v>6</v>
      </c>
      <c r="C1971" s="1" t="s">
        <v>10428</v>
      </c>
      <c r="D1971" s="1" t="s">
        <v>1302</v>
      </c>
      <c r="E1971" s="1" t="s">
        <v>40</v>
      </c>
      <c r="F1971" s="1" t="s">
        <v>25916</v>
      </c>
      <c r="G1971" s="14">
        <v>919444199</v>
      </c>
      <c r="H1971" s="1" t="s">
        <v>8</v>
      </c>
      <c r="I1971" s="1" t="s">
        <v>62</v>
      </c>
      <c r="J1971" s="1" t="s">
        <v>24</v>
      </c>
      <c r="K1971" s="3" t="s">
        <v>17</v>
      </c>
      <c r="L1971" s="1" t="s">
        <v>24</v>
      </c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1"/>
      <c r="AA1971" s="1" t="s">
        <v>11</v>
      </c>
      <c r="AB1971" s="3" t="s">
        <v>321</v>
      </c>
      <c r="AC1971" s="23" t="s">
        <v>37781</v>
      </c>
      <c r="AD1971" s="23" t="s">
        <v>40123</v>
      </c>
      <c r="AE1971" t="s">
        <v>35402</v>
      </c>
    </row>
    <row r="1972" spans="1:31" ht="14.25" customHeight="1">
      <c r="A1972" s="1">
        <v>1971</v>
      </c>
      <c r="B1972" s="9" t="s">
        <v>6</v>
      </c>
      <c r="C1972" s="1" t="s">
        <v>10430</v>
      </c>
      <c r="D1972" s="1" t="s">
        <v>10431</v>
      </c>
      <c r="E1972" s="1" t="s">
        <v>19</v>
      </c>
      <c r="F1972" s="1" t="s">
        <v>25917</v>
      </c>
      <c r="G1972" s="14">
        <v>919944044</v>
      </c>
      <c r="H1972" s="1" t="s">
        <v>15</v>
      </c>
      <c r="I1972" s="1" t="s">
        <v>9</v>
      </c>
      <c r="J1972" s="1" t="s">
        <v>24</v>
      </c>
      <c r="K1972" s="3" t="s">
        <v>27</v>
      </c>
      <c r="L1972" s="1" t="s">
        <v>24</v>
      </c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1"/>
      <c r="AA1972" s="1" t="s">
        <v>16</v>
      </c>
      <c r="AB1972" s="3" t="s">
        <v>12</v>
      </c>
      <c r="AC1972" s="23" t="s">
        <v>37781</v>
      </c>
      <c r="AD1972" s="23" t="s">
        <v>40124</v>
      </c>
      <c r="AE1972" t="s">
        <v>35405</v>
      </c>
    </row>
    <row r="1973" spans="1:31" ht="14.25" customHeight="1">
      <c r="A1973" s="1">
        <v>1972</v>
      </c>
      <c r="B1973" s="1" t="s">
        <v>10396</v>
      </c>
      <c r="C1973" s="1" t="s">
        <v>10461</v>
      </c>
      <c r="D1973" s="1" t="s">
        <v>1799</v>
      </c>
      <c r="E1973" s="1" t="s">
        <v>36655</v>
      </c>
      <c r="F1973" s="1" t="s">
        <v>25927</v>
      </c>
      <c r="G1973" s="14">
        <v>919444441064</v>
      </c>
      <c r="H1973" s="1" t="s">
        <v>8</v>
      </c>
      <c r="I1973" s="1" t="s">
        <v>37779</v>
      </c>
      <c r="J1973" s="1" t="s">
        <v>24</v>
      </c>
      <c r="K1973" s="3" t="s">
        <v>17</v>
      </c>
      <c r="L1973" s="1" t="s">
        <v>24</v>
      </c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1"/>
      <c r="AA1973" s="1" t="s">
        <v>11</v>
      </c>
      <c r="AB1973" s="3" t="s">
        <v>321</v>
      </c>
      <c r="AC1973" s="23" t="s">
        <v>37781</v>
      </c>
      <c r="AD1973" s="23" t="s">
        <v>40125</v>
      </c>
      <c r="AE1973" t="s">
        <v>35402</v>
      </c>
    </row>
    <row r="1974" spans="1:31" ht="14.25" customHeight="1">
      <c r="A1974" s="1">
        <v>1973</v>
      </c>
      <c r="B1974" s="9" t="s">
        <v>6</v>
      </c>
      <c r="C1974" s="1" t="s">
        <v>10473</v>
      </c>
      <c r="D1974" s="1" t="s">
        <v>72</v>
      </c>
      <c r="E1974" s="1" t="s">
        <v>40</v>
      </c>
      <c r="F1974" s="1" t="s">
        <v>10474</v>
      </c>
      <c r="G1974" s="14">
        <v>91994066144</v>
      </c>
      <c r="H1974" s="1" t="s">
        <v>8</v>
      </c>
      <c r="I1974" s="1" t="s">
        <v>9</v>
      </c>
      <c r="J1974" s="1" t="s">
        <v>24</v>
      </c>
      <c r="K1974" s="3" t="s">
        <v>27</v>
      </c>
      <c r="L1974" s="1" t="s">
        <v>24</v>
      </c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1"/>
      <c r="AA1974" s="1" t="s">
        <v>16</v>
      </c>
      <c r="AB1974" s="3" t="s">
        <v>12</v>
      </c>
      <c r="AC1974" s="23" t="s">
        <v>37781</v>
      </c>
      <c r="AD1974" s="23" t="s">
        <v>40126</v>
      </c>
      <c r="AE1974" t="s">
        <v>35405</v>
      </c>
    </row>
    <row r="1975" spans="1:31" ht="14.25" customHeight="1">
      <c r="A1975" s="1">
        <v>1974</v>
      </c>
      <c r="B1975" s="1" t="s">
        <v>10396</v>
      </c>
      <c r="C1975" s="22" t="s">
        <v>37778</v>
      </c>
      <c r="D1975" s="1" t="s">
        <v>4798</v>
      </c>
      <c r="E1975" s="1" t="s">
        <v>36656</v>
      </c>
      <c r="F1975" s="1" t="s">
        <v>25942</v>
      </c>
      <c r="G1975" s="14">
        <v>919446094914</v>
      </c>
      <c r="H1975" s="1" t="s">
        <v>20</v>
      </c>
      <c r="I1975" s="1" t="s">
        <v>62</v>
      </c>
      <c r="J1975" s="1" t="s">
        <v>24</v>
      </c>
      <c r="K1975" s="3" t="s">
        <v>117</v>
      </c>
      <c r="L1975" s="1" t="s">
        <v>24</v>
      </c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1"/>
      <c r="AA1975" s="1" t="s">
        <v>16</v>
      </c>
      <c r="AB1975" s="3" t="s">
        <v>12</v>
      </c>
      <c r="AC1975" s="23" t="s">
        <v>37781</v>
      </c>
      <c r="AD1975" s="23" t="s">
        <v>40127</v>
      </c>
      <c r="AE1975" t="s">
        <v>35407</v>
      </c>
    </row>
    <row r="1976" spans="1:31" ht="14.25" customHeight="1">
      <c r="A1976" s="1">
        <v>1975</v>
      </c>
      <c r="B1976" s="9" t="s">
        <v>6</v>
      </c>
      <c r="C1976" s="1" t="s">
        <v>10487</v>
      </c>
      <c r="D1976" s="1" t="s">
        <v>86</v>
      </c>
      <c r="E1976" s="1" t="s">
        <v>10488</v>
      </c>
      <c r="F1976" s="1" t="s">
        <v>25944</v>
      </c>
      <c r="G1976" s="14">
        <v>91946996491</v>
      </c>
      <c r="H1976" s="1" t="s">
        <v>15</v>
      </c>
      <c r="I1976" s="1" t="s">
        <v>9</v>
      </c>
      <c r="J1976" s="1" t="s">
        <v>24</v>
      </c>
      <c r="K1976" s="3" t="s">
        <v>171</v>
      </c>
      <c r="L1976" s="1" t="s">
        <v>24</v>
      </c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1"/>
      <c r="AA1976" s="1" t="s">
        <v>16</v>
      </c>
      <c r="AB1976" s="3" t="s">
        <v>12</v>
      </c>
      <c r="AC1976" s="23" t="s">
        <v>37781</v>
      </c>
      <c r="AD1976" s="23" t="s">
        <v>40128</v>
      </c>
      <c r="AE1976" t="s">
        <v>35408</v>
      </c>
    </row>
    <row r="1977" spans="1:31" ht="14.25" customHeight="1">
      <c r="A1977" s="1">
        <v>1976</v>
      </c>
      <c r="B1977" s="1" t="s">
        <v>10396</v>
      </c>
      <c r="C1977" s="1" t="s">
        <v>10496</v>
      </c>
      <c r="D1977" s="1" t="s">
        <v>773</v>
      </c>
      <c r="E1977" s="1" t="s">
        <v>139</v>
      </c>
      <c r="F1977" s="1" t="s">
        <v>31605</v>
      </c>
      <c r="G1977" s="14">
        <v>919446404164</v>
      </c>
      <c r="H1977" s="1" t="s">
        <v>20</v>
      </c>
      <c r="I1977" s="1" t="s">
        <v>9</v>
      </c>
      <c r="J1977" s="1" t="s">
        <v>24</v>
      </c>
      <c r="K1977" s="3" t="s">
        <v>27</v>
      </c>
      <c r="L1977" s="1" t="s">
        <v>24</v>
      </c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1"/>
      <c r="AA1977" s="1" t="s">
        <v>16</v>
      </c>
      <c r="AB1977" s="3" t="s">
        <v>12</v>
      </c>
      <c r="AC1977" s="23" t="s">
        <v>37781</v>
      </c>
      <c r="AD1977" s="23" t="s">
        <v>40129</v>
      </c>
      <c r="AE1977" t="s">
        <v>35408</v>
      </c>
    </row>
    <row r="1978" spans="1:31" ht="14.25" customHeight="1">
      <c r="A1978" s="1">
        <v>1977</v>
      </c>
      <c r="B1978" s="1" t="s">
        <v>10396</v>
      </c>
      <c r="C1978" s="22" t="s">
        <v>37778</v>
      </c>
      <c r="D1978" s="1" t="s">
        <v>1836</v>
      </c>
      <c r="E1978" s="1" t="s">
        <v>3121</v>
      </c>
      <c r="F1978" s="1" t="s">
        <v>10504</v>
      </c>
      <c r="G1978" s="14">
        <v>919444969600</v>
      </c>
      <c r="H1978" s="1" t="s">
        <v>15</v>
      </c>
      <c r="I1978" s="1" t="s">
        <v>9</v>
      </c>
      <c r="J1978" s="1" t="s">
        <v>24</v>
      </c>
      <c r="K1978" s="3" t="s">
        <v>27</v>
      </c>
      <c r="L1978" s="1" t="s">
        <v>24</v>
      </c>
      <c r="M1978" s="3" t="s">
        <v>47344</v>
      </c>
      <c r="N1978" s="3" t="s">
        <v>47339</v>
      </c>
      <c r="O1978" s="3" t="s">
        <v>47349</v>
      </c>
      <c r="P1978" s="3" t="s">
        <v>24</v>
      </c>
      <c r="Q1978" s="3" t="s">
        <v>171</v>
      </c>
      <c r="R1978" s="3" t="s">
        <v>24</v>
      </c>
      <c r="S1978" s="3"/>
      <c r="T1978" s="3"/>
      <c r="U1978" s="3"/>
      <c r="V1978" s="3"/>
      <c r="W1978" s="3"/>
      <c r="X1978" s="3"/>
      <c r="Y1978" s="3"/>
      <c r="Z1978" s="1"/>
      <c r="AA1978" s="1" t="s">
        <v>16</v>
      </c>
      <c r="AB1978" s="3" t="s">
        <v>12</v>
      </c>
      <c r="AC1978" s="23" t="s">
        <v>37781</v>
      </c>
      <c r="AD1978" s="23" t="s">
        <v>40130</v>
      </c>
      <c r="AE1978" t="s">
        <v>35407</v>
      </c>
    </row>
    <row r="1979" spans="1:31" ht="14.25" customHeight="1">
      <c r="A1979" s="1">
        <v>1978</v>
      </c>
      <c r="B1979" s="1" t="s">
        <v>10396</v>
      </c>
      <c r="C1979" s="1" t="s">
        <v>10511</v>
      </c>
      <c r="D1979" s="1" t="s">
        <v>39</v>
      </c>
      <c r="E1979" s="1" t="s">
        <v>553</v>
      </c>
      <c r="F1979" s="1" t="s">
        <v>25956</v>
      </c>
      <c r="G1979" s="14">
        <v>91901614669</v>
      </c>
      <c r="H1979" s="1" t="s">
        <v>8</v>
      </c>
      <c r="I1979" s="1" t="s">
        <v>9</v>
      </c>
      <c r="J1979" s="1" t="s">
        <v>24</v>
      </c>
      <c r="K1979" s="3" t="s">
        <v>63</v>
      </c>
      <c r="L1979" s="1" t="s">
        <v>24</v>
      </c>
      <c r="M1979" s="3" t="s">
        <v>213</v>
      </c>
      <c r="N1979" s="3" t="s">
        <v>47339</v>
      </c>
      <c r="O1979" s="3" t="s">
        <v>17</v>
      </c>
      <c r="P1979" s="3" t="s">
        <v>24</v>
      </c>
      <c r="Q1979" s="3" t="s">
        <v>42</v>
      </c>
      <c r="R1979" s="3" t="s">
        <v>24</v>
      </c>
      <c r="S1979" s="3" t="s">
        <v>27</v>
      </c>
      <c r="T1979" s="3" t="s">
        <v>24</v>
      </c>
      <c r="U1979" s="3" t="s">
        <v>117</v>
      </c>
      <c r="V1979" s="3" t="s">
        <v>24</v>
      </c>
      <c r="W1979" s="3" t="s">
        <v>178</v>
      </c>
      <c r="X1979" s="3" t="s">
        <v>24</v>
      </c>
      <c r="Y1979" s="3" t="s">
        <v>171</v>
      </c>
      <c r="Z1979" s="1" t="s">
        <v>24</v>
      </c>
      <c r="AA1979" s="1" t="s">
        <v>16</v>
      </c>
      <c r="AB1979" s="3" t="s">
        <v>12</v>
      </c>
      <c r="AC1979" s="23" t="s">
        <v>37781</v>
      </c>
      <c r="AD1979" s="23" t="s">
        <v>40131</v>
      </c>
      <c r="AE1979" t="s">
        <v>35408</v>
      </c>
    </row>
    <row r="1980" spans="1:31" ht="14.25" customHeight="1">
      <c r="A1980" s="1">
        <v>1979</v>
      </c>
      <c r="B1980" s="9" t="s">
        <v>6</v>
      </c>
      <c r="C1980" s="1" t="s">
        <v>10514</v>
      </c>
      <c r="D1980" s="1" t="s">
        <v>10515</v>
      </c>
      <c r="E1980" s="1" t="s">
        <v>139</v>
      </c>
      <c r="F1980" s="1" t="s">
        <v>25958</v>
      </c>
      <c r="G1980" s="14">
        <v>91901611914</v>
      </c>
      <c r="H1980" s="1" t="s">
        <v>20</v>
      </c>
      <c r="I1980" s="1" t="s">
        <v>41</v>
      </c>
      <c r="J1980" s="1" t="s">
        <v>24</v>
      </c>
      <c r="K1980" s="3" t="s">
        <v>42</v>
      </c>
      <c r="L1980" s="1" t="s">
        <v>24</v>
      </c>
      <c r="M1980" s="3" t="s">
        <v>27</v>
      </c>
      <c r="N1980" s="3" t="s">
        <v>47339</v>
      </c>
      <c r="O1980" s="3" t="s">
        <v>117</v>
      </c>
      <c r="P1980" s="3" t="s">
        <v>24</v>
      </c>
      <c r="Q1980" s="3"/>
      <c r="R1980" s="3"/>
      <c r="S1980" s="3"/>
      <c r="T1980" s="3"/>
      <c r="U1980" s="3"/>
      <c r="V1980" s="3"/>
      <c r="W1980" s="3"/>
      <c r="X1980" s="3"/>
      <c r="Y1980" s="3"/>
      <c r="Z1980" s="1"/>
      <c r="AA1980" s="1" t="s">
        <v>16</v>
      </c>
      <c r="AB1980" s="3" t="s">
        <v>12</v>
      </c>
      <c r="AC1980" s="23" t="s">
        <v>37781</v>
      </c>
      <c r="AD1980" s="23" t="s">
        <v>40132</v>
      </c>
      <c r="AE1980" t="s">
        <v>35402</v>
      </c>
    </row>
    <row r="1981" spans="1:31" ht="14.25" customHeight="1">
      <c r="A1981" s="1">
        <v>1980</v>
      </c>
      <c r="B1981" s="1" t="s">
        <v>10396</v>
      </c>
      <c r="C1981" s="1" t="s">
        <v>10523</v>
      </c>
      <c r="D1981" s="1" t="s">
        <v>1799</v>
      </c>
      <c r="E1981" s="1" t="s">
        <v>40</v>
      </c>
      <c r="F1981" s="1" t="s">
        <v>10524</v>
      </c>
      <c r="G1981" s="14">
        <v>9141419460</v>
      </c>
      <c r="H1981" s="1" t="s">
        <v>8</v>
      </c>
      <c r="I1981" s="1" t="s">
        <v>62</v>
      </c>
      <c r="J1981" s="1" t="s">
        <v>24</v>
      </c>
      <c r="K1981" s="3" t="s">
        <v>27</v>
      </c>
      <c r="L1981" s="1" t="s">
        <v>24</v>
      </c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1"/>
      <c r="AA1981" s="1" t="s">
        <v>16</v>
      </c>
      <c r="AB1981" s="3" t="s">
        <v>12</v>
      </c>
      <c r="AC1981" s="23" t="s">
        <v>37781</v>
      </c>
      <c r="AD1981" s="23" t="s">
        <v>40133</v>
      </c>
      <c r="AE1981" t="s">
        <v>35405</v>
      </c>
    </row>
    <row r="1982" spans="1:31" ht="14.25" customHeight="1">
      <c r="A1982" s="1">
        <v>1981</v>
      </c>
      <c r="B1982" s="1" t="s">
        <v>10396</v>
      </c>
      <c r="C1982" s="1" t="s">
        <v>10535</v>
      </c>
      <c r="D1982" s="1" t="s">
        <v>1302</v>
      </c>
      <c r="E1982" s="1" t="s">
        <v>999</v>
      </c>
      <c r="F1982" s="1" t="s">
        <v>32242</v>
      </c>
      <c r="G1982" s="14">
        <v>919446090491</v>
      </c>
      <c r="H1982" s="1" t="s">
        <v>8</v>
      </c>
      <c r="I1982" s="1" t="s">
        <v>9</v>
      </c>
      <c r="J1982" s="1" t="s">
        <v>24</v>
      </c>
      <c r="K1982" s="3" t="s">
        <v>42</v>
      </c>
      <c r="L1982" s="1" t="s">
        <v>24</v>
      </c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1"/>
      <c r="AA1982" s="1" t="s">
        <v>16</v>
      </c>
      <c r="AB1982" s="3" t="s">
        <v>12</v>
      </c>
      <c r="AC1982" s="23" t="s">
        <v>37781</v>
      </c>
      <c r="AD1982" s="23" t="s">
        <v>40134</v>
      </c>
      <c r="AE1982" t="s">
        <v>35407</v>
      </c>
    </row>
    <row r="1983" spans="1:31" ht="14.25" customHeight="1">
      <c r="A1983" s="1">
        <v>1982</v>
      </c>
      <c r="B1983" s="1" t="s">
        <v>10396</v>
      </c>
      <c r="C1983" s="1" t="s">
        <v>10536</v>
      </c>
      <c r="D1983" s="1" t="s">
        <v>3176</v>
      </c>
      <c r="E1983" s="1" t="s">
        <v>8709</v>
      </c>
      <c r="F1983" s="1" t="s">
        <v>34384</v>
      </c>
      <c r="G1983" s="14">
        <v>919446141699</v>
      </c>
      <c r="H1983" s="1" t="s">
        <v>20</v>
      </c>
      <c r="I1983" s="1" t="s">
        <v>9</v>
      </c>
      <c r="J1983" s="1" t="s">
        <v>24</v>
      </c>
      <c r="K1983" s="3" t="s">
        <v>27</v>
      </c>
      <c r="L1983" s="1" t="s">
        <v>24</v>
      </c>
      <c r="M1983" s="3" t="s">
        <v>47344</v>
      </c>
      <c r="N1983" s="3" t="s">
        <v>47339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1"/>
      <c r="AA1983" s="1" t="s">
        <v>16</v>
      </c>
      <c r="AB1983" s="3" t="s">
        <v>12</v>
      </c>
      <c r="AC1983" s="23" t="s">
        <v>37781</v>
      </c>
      <c r="AD1983" s="23" t="s">
        <v>39048</v>
      </c>
      <c r="AE1983" t="s">
        <v>35408</v>
      </c>
    </row>
    <row r="1984" spans="1:31" ht="14.25" customHeight="1">
      <c r="A1984" s="1">
        <v>1983</v>
      </c>
      <c r="B1984" s="9" t="s">
        <v>6</v>
      </c>
      <c r="C1984" s="1" t="s">
        <v>10538</v>
      </c>
      <c r="D1984" s="1" t="s">
        <v>1160</v>
      </c>
      <c r="E1984" s="1" t="s">
        <v>758</v>
      </c>
      <c r="F1984" s="1" t="s">
        <v>32243</v>
      </c>
      <c r="G1984" s="14">
        <v>91994664946</v>
      </c>
      <c r="H1984" s="1" t="s">
        <v>37</v>
      </c>
      <c r="I1984" s="1" t="s">
        <v>9</v>
      </c>
      <c r="J1984" s="1" t="s">
        <v>24</v>
      </c>
      <c r="K1984" s="3" t="s">
        <v>27</v>
      </c>
      <c r="L1984" s="1" t="s">
        <v>24</v>
      </c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1"/>
      <c r="AA1984" s="1" t="s">
        <v>11</v>
      </c>
      <c r="AB1984" s="3" t="s">
        <v>13</v>
      </c>
      <c r="AC1984" s="23" t="s">
        <v>37781</v>
      </c>
      <c r="AD1984" s="23" t="s">
        <v>40135</v>
      </c>
      <c r="AE1984" t="s">
        <v>35402</v>
      </c>
    </row>
    <row r="1985" spans="1:31" ht="14.25" customHeight="1">
      <c r="A1985" s="1">
        <v>1984</v>
      </c>
      <c r="B1985" s="9" t="s">
        <v>6</v>
      </c>
      <c r="C1985" s="1" t="s">
        <v>10564</v>
      </c>
      <c r="D1985" s="1" t="s">
        <v>10565</v>
      </c>
      <c r="E1985" s="1" t="s">
        <v>40</v>
      </c>
      <c r="F1985" s="1" t="s">
        <v>25976</v>
      </c>
      <c r="G1985" s="14">
        <v>914466006400</v>
      </c>
      <c r="H1985" s="1" t="s">
        <v>15</v>
      </c>
      <c r="I1985" s="1" t="s">
        <v>9</v>
      </c>
      <c r="J1985" s="1" t="s">
        <v>24</v>
      </c>
      <c r="K1985" s="3" t="s">
        <v>17</v>
      </c>
      <c r="L1985" s="1" t="s">
        <v>24</v>
      </c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1"/>
      <c r="AA1985" s="1" t="s">
        <v>11</v>
      </c>
      <c r="AB1985" s="3" t="s">
        <v>13</v>
      </c>
      <c r="AC1985" s="23" t="s">
        <v>37781</v>
      </c>
      <c r="AD1985" s="23" t="s">
        <v>40136</v>
      </c>
      <c r="AE1985" t="s">
        <v>35407</v>
      </c>
    </row>
    <row r="1986" spans="1:31" ht="14.25" customHeight="1">
      <c r="A1986" s="1">
        <v>1985</v>
      </c>
      <c r="B1986" s="9" t="s">
        <v>6</v>
      </c>
      <c r="C1986" s="1" t="s">
        <v>10587</v>
      </c>
      <c r="D1986" s="1" t="s">
        <v>2169</v>
      </c>
      <c r="E1986" s="1" t="s">
        <v>139</v>
      </c>
      <c r="F1986" s="1" t="s">
        <v>32247</v>
      </c>
      <c r="G1986" s="14">
        <v>9194441946</v>
      </c>
      <c r="H1986" s="1" t="s">
        <v>15</v>
      </c>
      <c r="I1986" s="1" t="s">
        <v>9</v>
      </c>
      <c r="J1986" s="1" t="s">
        <v>24</v>
      </c>
      <c r="K1986" s="3" t="s">
        <v>27</v>
      </c>
      <c r="L1986" s="1" t="s">
        <v>24</v>
      </c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1"/>
      <c r="AA1986" s="1" t="s">
        <v>16</v>
      </c>
      <c r="AB1986" s="3" t="s">
        <v>12</v>
      </c>
      <c r="AC1986" s="23" t="s">
        <v>37781</v>
      </c>
      <c r="AD1986" s="23" t="s">
        <v>40137</v>
      </c>
      <c r="AE1986" t="s">
        <v>35408</v>
      </c>
    </row>
    <row r="1987" spans="1:31" ht="14.25" customHeight="1">
      <c r="A1987" s="1">
        <v>1986</v>
      </c>
      <c r="B1987" s="1" t="s">
        <v>10396</v>
      </c>
      <c r="C1987" s="1" t="s">
        <v>10609</v>
      </c>
      <c r="D1987" s="1" t="s">
        <v>699</v>
      </c>
      <c r="E1987" s="1" t="s">
        <v>12534</v>
      </c>
      <c r="F1987" s="1" t="s">
        <v>25997</v>
      </c>
      <c r="G1987" s="14">
        <v>919494944646</v>
      </c>
      <c r="H1987" s="1" t="s">
        <v>20</v>
      </c>
      <c r="I1987" s="1" t="s">
        <v>9</v>
      </c>
      <c r="J1987" s="1" t="s">
        <v>24</v>
      </c>
      <c r="K1987" s="3" t="s">
        <v>27</v>
      </c>
      <c r="L1987" s="1" t="s">
        <v>24</v>
      </c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1"/>
      <c r="AA1987" s="1" t="s">
        <v>16</v>
      </c>
      <c r="AB1987" s="3" t="s">
        <v>12</v>
      </c>
      <c r="AC1987" s="23" t="s">
        <v>37781</v>
      </c>
      <c r="AD1987" s="23" t="s">
        <v>40138</v>
      </c>
      <c r="AE1987" t="s">
        <v>35407</v>
      </c>
    </row>
    <row r="1988" spans="1:31" ht="14.25" customHeight="1">
      <c r="A1988" s="1">
        <v>1987</v>
      </c>
      <c r="B1988" s="1" t="s">
        <v>10396</v>
      </c>
      <c r="C1988" s="1" t="s">
        <v>10613</v>
      </c>
      <c r="D1988" s="1" t="s">
        <v>4417</v>
      </c>
      <c r="E1988" s="1" t="s">
        <v>36657</v>
      </c>
      <c r="F1988" s="1" t="s">
        <v>26000</v>
      </c>
      <c r="G1988" s="14">
        <v>91949061494</v>
      </c>
      <c r="H1988" s="1" t="s">
        <v>8</v>
      </c>
      <c r="I1988" s="1" t="s">
        <v>9</v>
      </c>
      <c r="J1988" s="1" t="s">
        <v>24</v>
      </c>
      <c r="K1988" s="3" t="s">
        <v>42</v>
      </c>
      <c r="L1988" s="1" t="s">
        <v>24</v>
      </c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1"/>
      <c r="AA1988" s="1" t="s">
        <v>16</v>
      </c>
      <c r="AB1988" s="3" t="s">
        <v>12</v>
      </c>
      <c r="AC1988" s="23" t="s">
        <v>37781</v>
      </c>
      <c r="AD1988" s="23" t="s">
        <v>39741</v>
      </c>
      <c r="AE1988" t="s">
        <v>35408</v>
      </c>
    </row>
    <row r="1989" spans="1:31" ht="14.25" customHeight="1">
      <c r="A1989" s="1">
        <v>1988</v>
      </c>
      <c r="B1989" s="1" t="s">
        <v>10396</v>
      </c>
      <c r="C1989" s="1" t="s">
        <v>10632</v>
      </c>
      <c r="D1989" s="1" t="s">
        <v>723</v>
      </c>
      <c r="E1989" s="1" t="s">
        <v>90</v>
      </c>
      <c r="F1989" s="1" t="s">
        <v>32252</v>
      </c>
      <c r="G1989" s="14">
        <v>9194400669</v>
      </c>
      <c r="H1989" s="1" t="s">
        <v>20</v>
      </c>
      <c r="I1989" s="1" t="s">
        <v>9</v>
      </c>
      <c r="J1989" s="1" t="s">
        <v>24</v>
      </c>
      <c r="K1989" s="3" t="s">
        <v>27</v>
      </c>
      <c r="L1989" s="1" t="s">
        <v>24</v>
      </c>
      <c r="M1989" s="3" t="s">
        <v>47344</v>
      </c>
      <c r="N1989" s="3" t="s">
        <v>47339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1"/>
      <c r="AA1989" s="1" t="s">
        <v>16</v>
      </c>
      <c r="AB1989" s="3" t="s">
        <v>12</v>
      </c>
      <c r="AC1989" s="23" t="s">
        <v>37781</v>
      </c>
      <c r="AD1989" s="23" t="s">
        <v>40139</v>
      </c>
      <c r="AE1989" t="s">
        <v>35407</v>
      </c>
    </row>
    <row r="1990" spans="1:31" ht="14.25" customHeight="1">
      <c r="A1990" s="1">
        <v>1989</v>
      </c>
      <c r="B1990" s="9" t="s">
        <v>6</v>
      </c>
      <c r="C1990" s="1" t="s">
        <v>10634</v>
      </c>
      <c r="D1990" s="1" t="s">
        <v>2169</v>
      </c>
      <c r="E1990" s="1" t="s">
        <v>1180</v>
      </c>
      <c r="F1990" s="1" t="s">
        <v>26013</v>
      </c>
      <c r="G1990" s="14">
        <v>919446041</v>
      </c>
      <c r="H1990" s="1" t="s">
        <v>46</v>
      </c>
      <c r="I1990" s="1" t="s">
        <v>9</v>
      </c>
      <c r="J1990" s="1" t="s">
        <v>24</v>
      </c>
      <c r="K1990" s="3" t="s">
        <v>178</v>
      </c>
      <c r="L1990" s="1" t="s">
        <v>24</v>
      </c>
      <c r="M1990" s="3" t="s">
        <v>171</v>
      </c>
      <c r="N1990" s="3" t="s">
        <v>47339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1"/>
      <c r="AA1990" s="1" t="s">
        <v>16</v>
      </c>
      <c r="AB1990" s="3" t="s">
        <v>12</v>
      </c>
      <c r="AC1990" s="23" t="s">
        <v>37781</v>
      </c>
      <c r="AD1990" s="23" t="s">
        <v>40140</v>
      </c>
      <c r="AE1990" t="s">
        <v>35405</v>
      </c>
    </row>
    <row r="1991" spans="1:31" ht="14.25" customHeight="1">
      <c r="A1991" s="1">
        <v>1990</v>
      </c>
      <c r="B1991" s="9" t="s">
        <v>6</v>
      </c>
      <c r="C1991" s="1" t="s">
        <v>10645</v>
      </c>
      <c r="D1991" s="1" t="s">
        <v>3136</v>
      </c>
      <c r="E1991" s="1" t="s">
        <v>40</v>
      </c>
      <c r="F1991" s="1" t="s">
        <v>32253</v>
      </c>
      <c r="G1991" s="14">
        <v>914611600946</v>
      </c>
      <c r="H1991" s="1" t="s">
        <v>15</v>
      </c>
      <c r="I1991" s="1" t="s">
        <v>9</v>
      </c>
      <c r="J1991" s="1" t="s">
        <v>24</v>
      </c>
      <c r="K1991" s="3" t="s">
        <v>27</v>
      </c>
      <c r="L1991" s="1" t="s">
        <v>24</v>
      </c>
      <c r="M1991" s="3" t="s">
        <v>47344</v>
      </c>
      <c r="N1991" s="3" t="s">
        <v>47339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1"/>
      <c r="AA1991" s="1" t="s">
        <v>16</v>
      </c>
      <c r="AB1991" s="3" t="s">
        <v>12</v>
      </c>
      <c r="AC1991" s="23" t="s">
        <v>37781</v>
      </c>
      <c r="AD1991" s="23" t="s">
        <v>40141</v>
      </c>
      <c r="AE1991" t="s">
        <v>35407</v>
      </c>
    </row>
    <row r="1992" spans="1:31" ht="14.25" customHeight="1">
      <c r="A1992" s="1">
        <v>1991</v>
      </c>
      <c r="B1992" s="1" t="s">
        <v>10396</v>
      </c>
      <c r="C1992" s="1" t="s">
        <v>10655</v>
      </c>
      <c r="D1992" s="1" t="s">
        <v>1573</v>
      </c>
      <c r="E1992" s="1" t="s">
        <v>40</v>
      </c>
      <c r="F1992" s="1" t="s">
        <v>32256</v>
      </c>
      <c r="G1992" s="14">
        <v>91949404446</v>
      </c>
      <c r="H1992" s="1" t="s">
        <v>20</v>
      </c>
      <c r="I1992" s="1" t="s">
        <v>9</v>
      </c>
      <c r="J1992" s="1" t="s">
        <v>24</v>
      </c>
      <c r="K1992" s="3" t="s">
        <v>117</v>
      </c>
      <c r="L1992" s="1" t="s">
        <v>24</v>
      </c>
      <c r="M1992" s="3" t="s">
        <v>178</v>
      </c>
      <c r="N1992" s="3" t="s">
        <v>47339</v>
      </c>
      <c r="O1992" s="3" t="s">
        <v>171</v>
      </c>
      <c r="P1992" s="3" t="s">
        <v>24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1"/>
      <c r="AA1992" s="1" t="s">
        <v>16</v>
      </c>
      <c r="AB1992" s="3" t="s">
        <v>12</v>
      </c>
      <c r="AC1992" s="23" t="s">
        <v>37781</v>
      </c>
      <c r="AD1992" s="23" t="s">
        <v>40142</v>
      </c>
      <c r="AE1992" t="s">
        <v>35405</v>
      </c>
    </row>
    <row r="1993" spans="1:31" ht="14.25" customHeight="1">
      <c r="A1993" s="1">
        <v>1992</v>
      </c>
      <c r="B1993" s="1" t="s">
        <v>10396</v>
      </c>
      <c r="C1993" s="22" t="s">
        <v>37778</v>
      </c>
      <c r="D1993" s="1" t="s">
        <v>2758</v>
      </c>
      <c r="E1993" s="1" t="s">
        <v>4762</v>
      </c>
      <c r="F1993" s="1" t="s">
        <v>26032</v>
      </c>
      <c r="G1993" s="14">
        <v>91990901660</v>
      </c>
      <c r="H1993" s="1" t="s">
        <v>8</v>
      </c>
      <c r="I1993" s="1" t="s">
        <v>9</v>
      </c>
      <c r="J1993" s="1" t="s">
        <v>24</v>
      </c>
      <c r="K1993" s="3" t="s">
        <v>27</v>
      </c>
      <c r="L1993" s="1" t="s">
        <v>24</v>
      </c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1"/>
      <c r="AA1993" s="1" t="s">
        <v>16</v>
      </c>
      <c r="AB1993" s="3" t="s">
        <v>12</v>
      </c>
      <c r="AC1993" s="23" t="s">
        <v>37781</v>
      </c>
      <c r="AD1993" s="23" t="s">
        <v>40143</v>
      </c>
      <c r="AE1993" t="s">
        <v>35402</v>
      </c>
    </row>
    <row r="1994" spans="1:31" ht="14.25" customHeight="1">
      <c r="A1994" s="1">
        <v>1993</v>
      </c>
      <c r="B1994" s="9" t="s">
        <v>6</v>
      </c>
      <c r="C1994" s="1" t="s">
        <v>10669</v>
      </c>
      <c r="D1994" s="1" t="s">
        <v>494</v>
      </c>
      <c r="E1994" s="1" t="s">
        <v>7373</v>
      </c>
      <c r="F1994" s="1" t="s">
        <v>10670</v>
      </c>
      <c r="G1994" s="14">
        <v>91994146499</v>
      </c>
      <c r="H1994" s="1" t="s">
        <v>46</v>
      </c>
      <c r="I1994" s="1" t="s">
        <v>9</v>
      </c>
      <c r="J1994" s="1" t="s">
        <v>24</v>
      </c>
      <c r="K1994" s="3" t="s">
        <v>27</v>
      </c>
      <c r="L1994" s="1" t="s">
        <v>24</v>
      </c>
      <c r="M1994" s="3" t="s">
        <v>47344</v>
      </c>
      <c r="N1994" s="3" t="s">
        <v>47339</v>
      </c>
      <c r="O1994" s="3" t="s">
        <v>47349</v>
      </c>
      <c r="P1994" s="3" t="s">
        <v>24</v>
      </c>
      <c r="Q1994" s="3" t="s">
        <v>171</v>
      </c>
      <c r="R1994" s="3" t="s">
        <v>24</v>
      </c>
      <c r="S1994" s="3"/>
      <c r="T1994" s="3"/>
      <c r="U1994" s="3"/>
      <c r="V1994" s="3"/>
      <c r="W1994" s="3"/>
      <c r="X1994" s="3"/>
      <c r="Y1994" s="3"/>
      <c r="Z1994" s="1"/>
      <c r="AA1994" s="1" t="s">
        <v>16</v>
      </c>
      <c r="AB1994" s="3" t="s">
        <v>12</v>
      </c>
      <c r="AC1994" s="23" t="s">
        <v>37781</v>
      </c>
      <c r="AD1994" s="23" t="s">
        <v>40144</v>
      </c>
      <c r="AE1994" t="s">
        <v>35402</v>
      </c>
    </row>
    <row r="1995" spans="1:31" ht="14.25" customHeight="1">
      <c r="A1995" s="1">
        <v>1994</v>
      </c>
      <c r="B1995" s="1" t="s">
        <v>10396</v>
      </c>
      <c r="C1995" s="1" t="s">
        <v>10682</v>
      </c>
      <c r="D1995" s="1" t="s">
        <v>1175</v>
      </c>
      <c r="E1995" s="1" t="s">
        <v>1469</v>
      </c>
      <c r="F1995" s="1" t="s">
        <v>10683</v>
      </c>
      <c r="G1995" s="14">
        <v>9144609009</v>
      </c>
      <c r="H1995" s="1" t="s">
        <v>20</v>
      </c>
      <c r="I1995" s="1" t="s">
        <v>9</v>
      </c>
      <c r="J1995" s="1" t="s">
        <v>24</v>
      </c>
      <c r="K1995" s="3" t="s">
        <v>27</v>
      </c>
      <c r="L1995" s="1" t="s">
        <v>24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1"/>
      <c r="AA1995" s="1" t="s">
        <v>16</v>
      </c>
      <c r="AB1995" s="3" t="s">
        <v>12</v>
      </c>
      <c r="AC1995" s="23" t="s">
        <v>37781</v>
      </c>
      <c r="AD1995" s="23" t="s">
        <v>40145</v>
      </c>
      <c r="AE1995" t="s">
        <v>35405</v>
      </c>
    </row>
    <row r="1996" spans="1:31" ht="14.25" customHeight="1">
      <c r="A1996" s="1">
        <v>1995</v>
      </c>
      <c r="B1996" s="9" t="s">
        <v>6</v>
      </c>
      <c r="C1996" s="1" t="s">
        <v>10696</v>
      </c>
      <c r="D1996" s="1" t="s">
        <v>494</v>
      </c>
      <c r="E1996" s="1" t="s">
        <v>139</v>
      </c>
      <c r="F1996" s="1" t="s">
        <v>26049</v>
      </c>
      <c r="G1996" s="14">
        <v>910460160</v>
      </c>
      <c r="H1996" s="1" t="s">
        <v>8</v>
      </c>
      <c r="I1996" s="1" t="s">
        <v>41</v>
      </c>
      <c r="J1996" s="1" t="s">
        <v>24</v>
      </c>
      <c r="K1996" s="3" t="s">
        <v>17</v>
      </c>
      <c r="L1996" s="1" t="s">
        <v>24</v>
      </c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1"/>
      <c r="AA1996" s="1" t="s">
        <v>11</v>
      </c>
      <c r="AB1996" s="3" t="s">
        <v>13</v>
      </c>
      <c r="AC1996" s="23" t="s">
        <v>37781</v>
      </c>
      <c r="AD1996" s="23" t="s">
        <v>40146</v>
      </c>
      <c r="AE1996" t="s">
        <v>35408</v>
      </c>
    </row>
    <row r="1997" spans="1:31" ht="14.25" customHeight="1">
      <c r="A1997" s="1">
        <v>1996</v>
      </c>
      <c r="B1997" s="9" t="s">
        <v>6</v>
      </c>
      <c r="C1997" s="1" t="s">
        <v>10720</v>
      </c>
      <c r="D1997" s="1" t="s">
        <v>65</v>
      </c>
      <c r="E1997" s="1" t="s">
        <v>139</v>
      </c>
      <c r="F1997" s="1" t="s">
        <v>26063</v>
      </c>
      <c r="G1997" s="14">
        <v>91994009604</v>
      </c>
      <c r="H1997" s="1" t="s">
        <v>8</v>
      </c>
      <c r="I1997" s="1" t="s">
        <v>9</v>
      </c>
      <c r="J1997" s="1" t="s">
        <v>24</v>
      </c>
      <c r="K1997" s="3" t="s">
        <v>178</v>
      </c>
      <c r="L1997" s="1" t="s">
        <v>24</v>
      </c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1"/>
      <c r="AA1997" s="1" t="s">
        <v>16</v>
      </c>
      <c r="AB1997" s="3" t="s">
        <v>12</v>
      </c>
      <c r="AC1997" s="23" t="s">
        <v>37781</v>
      </c>
      <c r="AD1997" s="23" t="s">
        <v>40147</v>
      </c>
      <c r="AE1997" t="s">
        <v>35402</v>
      </c>
    </row>
    <row r="1998" spans="1:31" ht="14.25" customHeight="1">
      <c r="A1998" s="1">
        <v>1997</v>
      </c>
      <c r="B1998" s="1" t="s">
        <v>10396</v>
      </c>
      <c r="C1998" s="1" t="s">
        <v>10725</v>
      </c>
      <c r="D1998" s="1" t="s">
        <v>10032</v>
      </c>
      <c r="E1998" s="1" t="s">
        <v>362</v>
      </c>
      <c r="F1998" s="1" t="s">
        <v>32261</v>
      </c>
      <c r="G1998" s="14">
        <v>91949604494</v>
      </c>
      <c r="H1998" s="1" t="s">
        <v>8</v>
      </c>
      <c r="I1998" s="1" t="s">
        <v>9</v>
      </c>
      <c r="J1998" s="1" t="s">
        <v>24</v>
      </c>
      <c r="K1998" s="3" t="s">
        <v>27</v>
      </c>
      <c r="L1998" s="1" t="s">
        <v>24</v>
      </c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1"/>
      <c r="AA1998" s="1" t="s">
        <v>16</v>
      </c>
      <c r="AB1998" s="3" t="s">
        <v>12</v>
      </c>
      <c r="AC1998" s="23" t="s">
        <v>37781</v>
      </c>
      <c r="AD1998" s="23" t="s">
        <v>40148</v>
      </c>
      <c r="AE1998" t="s">
        <v>35408</v>
      </c>
    </row>
    <row r="1999" spans="1:31" ht="14.25" customHeight="1">
      <c r="A1999" s="1">
        <v>1998</v>
      </c>
      <c r="B1999" s="9" t="s">
        <v>6</v>
      </c>
      <c r="C1999" s="1" t="s">
        <v>10745</v>
      </c>
      <c r="D1999" s="1" t="s">
        <v>937</v>
      </c>
      <c r="E1999" s="1" t="s">
        <v>1972</v>
      </c>
      <c r="F1999" s="1" t="s">
        <v>26077</v>
      </c>
      <c r="G1999" s="14">
        <v>919444449666</v>
      </c>
      <c r="H1999" s="1" t="s">
        <v>20</v>
      </c>
      <c r="I1999" s="1" t="s">
        <v>9</v>
      </c>
      <c r="J1999" s="1" t="s">
        <v>24</v>
      </c>
      <c r="K1999" s="3" t="s">
        <v>17</v>
      </c>
      <c r="L1999" s="1" t="s">
        <v>24</v>
      </c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1"/>
      <c r="AA1999" s="1" t="s">
        <v>11</v>
      </c>
      <c r="AB1999" s="3" t="s">
        <v>56</v>
      </c>
      <c r="AC1999" s="23" t="s">
        <v>37781</v>
      </c>
      <c r="AD1999" s="23" t="s">
        <v>40149</v>
      </c>
      <c r="AE1999" t="s">
        <v>35408</v>
      </c>
    </row>
    <row r="2000" spans="1:31" ht="14.25" customHeight="1">
      <c r="A2000" s="1">
        <v>1999</v>
      </c>
      <c r="B2000" s="1" t="s">
        <v>10396</v>
      </c>
      <c r="C2000" s="1" t="s">
        <v>10747</v>
      </c>
      <c r="D2000" s="1" t="s">
        <v>35542</v>
      </c>
      <c r="E2000" s="1" t="s">
        <v>40</v>
      </c>
      <c r="F2000" s="1" t="s">
        <v>26079</v>
      </c>
      <c r="G2000" s="14">
        <v>91440040411</v>
      </c>
      <c r="H2000" s="1" t="s">
        <v>8</v>
      </c>
      <c r="I2000" s="1" t="s">
        <v>9</v>
      </c>
      <c r="J2000" s="1" t="s">
        <v>24</v>
      </c>
      <c r="K2000" s="3" t="s">
        <v>17</v>
      </c>
      <c r="L2000" s="1" t="s">
        <v>24</v>
      </c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1"/>
      <c r="AA2000" s="1" t="s">
        <v>11</v>
      </c>
      <c r="AB2000" s="3" t="s">
        <v>586</v>
      </c>
      <c r="AC2000" s="23" t="s">
        <v>37781</v>
      </c>
      <c r="AD2000" s="23" t="s">
        <v>40150</v>
      </c>
      <c r="AE2000" t="s">
        <v>35408</v>
      </c>
    </row>
    <row r="2001" spans="1:31" ht="14.25" customHeight="1">
      <c r="A2001" s="1">
        <v>2000</v>
      </c>
      <c r="B2001" s="1" t="s">
        <v>10396</v>
      </c>
      <c r="C2001" s="22" t="s">
        <v>37778</v>
      </c>
      <c r="D2001" s="1" t="s">
        <v>2135</v>
      </c>
      <c r="E2001" s="1" t="s">
        <v>1180</v>
      </c>
      <c r="F2001" s="1" t="s">
        <v>10767</v>
      </c>
      <c r="G2001" s="14">
        <v>9199464996</v>
      </c>
      <c r="H2001" s="1" t="s">
        <v>8</v>
      </c>
      <c r="I2001" s="1" t="s">
        <v>9</v>
      </c>
      <c r="J2001" s="1" t="s">
        <v>24</v>
      </c>
      <c r="K2001" s="3" t="s">
        <v>17</v>
      </c>
      <c r="L2001" s="1" t="s">
        <v>24</v>
      </c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1"/>
      <c r="AA2001" s="1" t="s">
        <v>11</v>
      </c>
      <c r="AB2001" s="3" t="s">
        <v>56</v>
      </c>
      <c r="AC2001" s="23" t="s">
        <v>37781</v>
      </c>
      <c r="AD2001" s="23" t="s">
        <v>40151</v>
      </c>
      <c r="AE2001" t="s">
        <v>35407</v>
      </c>
    </row>
    <row r="2002" spans="1:31" ht="14.25" customHeight="1">
      <c r="A2002" s="1">
        <v>2001</v>
      </c>
      <c r="B2002" s="1" t="s">
        <v>10396</v>
      </c>
      <c r="C2002" s="1" t="s">
        <v>10777</v>
      </c>
      <c r="D2002" s="1" t="s">
        <v>2332</v>
      </c>
      <c r="E2002" s="1" t="s">
        <v>40</v>
      </c>
      <c r="F2002" s="1" t="s">
        <v>34408</v>
      </c>
      <c r="G2002" s="14">
        <v>919446940169</v>
      </c>
      <c r="H2002" s="1" t="s">
        <v>15</v>
      </c>
      <c r="I2002" s="1" t="s">
        <v>9</v>
      </c>
      <c r="J2002" s="1" t="s">
        <v>24</v>
      </c>
      <c r="K2002" s="3" t="s">
        <v>117</v>
      </c>
      <c r="L2002" s="1" t="s">
        <v>24</v>
      </c>
      <c r="M2002" s="3" t="s">
        <v>178</v>
      </c>
      <c r="N2002" s="3" t="s">
        <v>47339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1"/>
      <c r="AA2002" s="1" t="s">
        <v>16</v>
      </c>
      <c r="AB2002" s="3" t="s">
        <v>12</v>
      </c>
      <c r="AC2002" s="23" t="s">
        <v>37781</v>
      </c>
      <c r="AD2002" s="23" t="s">
        <v>40152</v>
      </c>
      <c r="AE2002" t="s">
        <v>35408</v>
      </c>
    </row>
    <row r="2003" spans="1:31" ht="14.25" customHeight="1">
      <c r="A2003" s="1">
        <v>2002</v>
      </c>
      <c r="B2003" s="1" t="s">
        <v>10396</v>
      </c>
      <c r="C2003" s="1" t="s">
        <v>10779</v>
      </c>
      <c r="D2003" s="1" t="s">
        <v>350</v>
      </c>
      <c r="E2003" s="1" t="s">
        <v>1725</v>
      </c>
      <c r="F2003" s="1" t="s">
        <v>34409</v>
      </c>
      <c r="G2003" s="14">
        <v>914444444696</v>
      </c>
      <c r="H2003" s="1" t="s">
        <v>20</v>
      </c>
      <c r="I2003" s="1" t="s">
        <v>9</v>
      </c>
      <c r="J2003" s="1" t="s">
        <v>24</v>
      </c>
      <c r="K2003" s="3" t="s">
        <v>63</v>
      </c>
      <c r="L2003" s="1" t="s">
        <v>24</v>
      </c>
      <c r="M2003" s="3" t="s">
        <v>213</v>
      </c>
      <c r="N2003" s="3" t="s">
        <v>47339</v>
      </c>
      <c r="O2003" s="3" t="s">
        <v>17</v>
      </c>
      <c r="P2003" s="3" t="s">
        <v>24</v>
      </c>
      <c r="Q2003" s="3" t="s">
        <v>42</v>
      </c>
      <c r="R2003" s="3" t="s">
        <v>24</v>
      </c>
      <c r="S2003" s="3" t="s">
        <v>27</v>
      </c>
      <c r="T2003" s="3" t="s">
        <v>24</v>
      </c>
      <c r="U2003" s="3" t="s">
        <v>117</v>
      </c>
      <c r="V2003" s="3" t="s">
        <v>24</v>
      </c>
      <c r="W2003" s="3" t="s">
        <v>178</v>
      </c>
      <c r="X2003" s="3" t="s">
        <v>24</v>
      </c>
      <c r="Y2003" s="3" t="s">
        <v>171</v>
      </c>
      <c r="Z2003" s="1" t="s">
        <v>24</v>
      </c>
      <c r="AA2003" s="1" t="s">
        <v>16</v>
      </c>
      <c r="AB2003" s="3" t="s">
        <v>12</v>
      </c>
      <c r="AC2003" s="23" t="s">
        <v>37781</v>
      </c>
      <c r="AD2003" s="23" t="s">
        <v>40153</v>
      </c>
      <c r="AE2003" t="s">
        <v>35408</v>
      </c>
    </row>
    <row r="2004" spans="1:31" ht="14.25" customHeight="1">
      <c r="A2004" s="1">
        <v>2003</v>
      </c>
      <c r="B2004" s="9" t="s">
        <v>6</v>
      </c>
      <c r="C2004" s="1" t="s">
        <v>10792</v>
      </c>
      <c r="D2004" s="1" t="s">
        <v>120</v>
      </c>
      <c r="E2004" s="1" t="s">
        <v>221</v>
      </c>
      <c r="F2004" s="1" t="s">
        <v>26105</v>
      </c>
      <c r="G2004" s="14">
        <v>919446694649</v>
      </c>
      <c r="H2004" s="1" t="s">
        <v>15</v>
      </c>
      <c r="I2004" s="1" t="s">
        <v>9</v>
      </c>
      <c r="J2004" s="1" t="s">
        <v>24</v>
      </c>
      <c r="K2004" s="3" t="s">
        <v>27</v>
      </c>
      <c r="L2004" s="1" t="s">
        <v>24</v>
      </c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1"/>
      <c r="AA2004" s="1" t="s">
        <v>16</v>
      </c>
      <c r="AB2004" s="3" t="s">
        <v>12</v>
      </c>
      <c r="AC2004" s="23" t="s">
        <v>37781</v>
      </c>
      <c r="AD2004" s="23" t="s">
        <v>40154</v>
      </c>
      <c r="AE2004" t="s">
        <v>35408</v>
      </c>
    </row>
    <row r="2005" spans="1:31" ht="14.25" customHeight="1">
      <c r="A2005" s="1">
        <v>2004</v>
      </c>
      <c r="B2005" s="1" t="s">
        <v>10396</v>
      </c>
      <c r="C2005" s="1" t="s">
        <v>10806</v>
      </c>
      <c r="D2005" s="1" t="s">
        <v>35543</v>
      </c>
      <c r="E2005" s="1" t="s">
        <v>40</v>
      </c>
      <c r="F2005" s="1" t="s">
        <v>26117</v>
      </c>
      <c r="G2005" s="14">
        <v>91994649099</v>
      </c>
      <c r="H2005" s="1" t="s">
        <v>20</v>
      </c>
      <c r="I2005" s="1" t="s">
        <v>41</v>
      </c>
      <c r="J2005" s="1" t="s">
        <v>24</v>
      </c>
      <c r="K2005" s="3" t="s">
        <v>63</v>
      </c>
      <c r="L2005" s="1" t="s">
        <v>24</v>
      </c>
      <c r="M2005" s="3" t="s">
        <v>213</v>
      </c>
      <c r="N2005" s="3" t="s">
        <v>47339</v>
      </c>
      <c r="O2005" s="3" t="s">
        <v>17</v>
      </c>
      <c r="P2005" s="3" t="s">
        <v>24</v>
      </c>
      <c r="Q2005" s="3" t="s">
        <v>42</v>
      </c>
      <c r="R2005" s="3" t="s">
        <v>24</v>
      </c>
      <c r="S2005" s="3" t="s">
        <v>27</v>
      </c>
      <c r="T2005" s="3" t="s">
        <v>24</v>
      </c>
      <c r="U2005" s="3" t="s">
        <v>117</v>
      </c>
      <c r="V2005" s="3" t="s">
        <v>24</v>
      </c>
      <c r="W2005" s="3" t="s">
        <v>178</v>
      </c>
      <c r="X2005" s="3" t="s">
        <v>24</v>
      </c>
      <c r="Y2005" s="3" t="s">
        <v>171</v>
      </c>
      <c r="Z2005" s="1" t="s">
        <v>24</v>
      </c>
      <c r="AA2005" s="1" t="s">
        <v>16</v>
      </c>
      <c r="AB2005" s="3" t="s">
        <v>12</v>
      </c>
      <c r="AC2005" s="23" t="s">
        <v>37781</v>
      </c>
      <c r="AD2005" s="23" t="s">
        <v>40155</v>
      </c>
      <c r="AE2005" t="s">
        <v>35407</v>
      </c>
    </row>
    <row r="2006" spans="1:31" ht="14.25" customHeight="1">
      <c r="A2006" s="1">
        <v>2005</v>
      </c>
      <c r="B2006" s="9" t="s">
        <v>6</v>
      </c>
      <c r="C2006" s="1" t="s">
        <v>10815</v>
      </c>
      <c r="D2006" s="1" t="s">
        <v>10816</v>
      </c>
      <c r="E2006" s="1" t="s">
        <v>139</v>
      </c>
      <c r="F2006" s="1" t="s">
        <v>26122</v>
      </c>
      <c r="G2006" s="14">
        <v>919946006000</v>
      </c>
      <c r="H2006" s="1" t="s">
        <v>8</v>
      </c>
      <c r="I2006" s="1" t="s">
        <v>9</v>
      </c>
      <c r="J2006" s="1" t="s">
        <v>24</v>
      </c>
      <c r="K2006" s="3" t="s">
        <v>178</v>
      </c>
      <c r="L2006" s="1" t="s">
        <v>24</v>
      </c>
      <c r="M2006" s="3" t="s">
        <v>171</v>
      </c>
      <c r="N2006" s="3" t="s">
        <v>47339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1"/>
      <c r="AA2006" s="1" t="s">
        <v>16</v>
      </c>
      <c r="AB2006" s="3" t="s">
        <v>12</v>
      </c>
      <c r="AC2006" s="23" t="s">
        <v>37781</v>
      </c>
      <c r="AD2006" s="23" t="s">
        <v>40156</v>
      </c>
      <c r="AE2006" t="s">
        <v>35408</v>
      </c>
    </row>
    <row r="2007" spans="1:31" ht="14.25" customHeight="1">
      <c r="A2007" s="1">
        <v>2006</v>
      </c>
      <c r="B2007" s="1" t="s">
        <v>10396</v>
      </c>
      <c r="C2007" s="1" t="s">
        <v>10830</v>
      </c>
      <c r="D2007" s="1" t="s">
        <v>1678</v>
      </c>
      <c r="E2007" s="1" t="s">
        <v>13328</v>
      </c>
      <c r="F2007" s="1" t="s">
        <v>32273</v>
      </c>
      <c r="G2007" s="14">
        <v>919444046419</v>
      </c>
      <c r="H2007" s="1" t="s">
        <v>8</v>
      </c>
      <c r="I2007" s="1" t="s">
        <v>33</v>
      </c>
      <c r="J2007" s="1" t="s">
        <v>24</v>
      </c>
      <c r="K2007" s="3" t="s">
        <v>171</v>
      </c>
      <c r="L2007" s="1" t="s">
        <v>24</v>
      </c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1"/>
      <c r="AA2007" s="1" t="s">
        <v>16</v>
      </c>
      <c r="AB2007" s="3" t="s">
        <v>12</v>
      </c>
      <c r="AC2007" s="23" t="s">
        <v>37781</v>
      </c>
      <c r="AD2007" s="23" t="s">
        <v>40157</v>
      </c>
      <c r="AE2007" t="s">
        <v>35402</v>
      </c>
    </row>
    <row r="2008" spans="1:31" ht="14.25" customHeight="1">
      <c r="A2008" s="1">
        <v>2007</v>
      </c>
      <c r="B2008" s="1" t="s">
        <v>10396</v>
      </c>
      <c r="C2008" s="1" t="s">
        <v>10834</v>
      </c>
      <c r="D2008" s="1" t="s">
        <v>14303</v>
      </c>
      <c r="E2008" s="1" t="s">
        <v>1577</v>
      </c>
      <c r="F2008" s="1" t="s">
        <v>26133</v>
      </c>
      <c r="G2008" s="14">
        <v>919099046966</v>
      </c>
      <c r="H2008" s="1" t="s">
        <v>8</v>
      </c>
      <c r="I2008" s="1" t="s">
        <v>9</v>
      </c>
      <c r="J2008" s="1" t="s">
        <v>24</v>
      </c>
      <c r="K2008" s="3" t="s">
        <v>27</v>
      </c>
      <c r="L2008" s="1" t="s">
        <v>24</v>
      </c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1"/>
      <c r="AA2008" s="1" t="s">
        <v>16</v>
      </c>
      <c r="AB2008" s="3" t="s">
        <v>12</v>
      </c>
      <c r="AC2008" s="23" t="s">
        <v>37781</v>
      </c>
      <c r="AD2008" s="23" t="s">
        <v>40158</v>
      </c>
      <c r="AE2008" t="s">
        <v>35407</v>
      </c>
    </row>
    <row r="2009" spans="1:31" ht="14.25" customHeight="1">
      <c r="A2009" s="1">
        <v>2008</v>
      </c>
      <c r="B2009" s="1" t="s">
        <v>10396</v>
      </c>
      <c r="C2009" s="1" t="s">
        <v>10836</v>
      </c>
      <c r="D2009" s="1" t="s">
        <v>12311</v>
      </c>
      <c r="E2009" s="1" t="s">
        <v>1577</v>
      </c>
      <c r="F2009" s="1" t="s">
        <v>26134</v>
      </c>
      <c r="G2009" s="14">
        <v>9144009440</v>
      </c>
      <c r="H2009" s="1" t="s">
        <v>15</v>
      </c>
      <c r="I2009" s="1" t="s">
        <v>9</v>
      </c>
      <c r="J2009" s="1" t="s">
        <v>24</v>
      </c>
      <c r="K2009" s="3" t="s">
        <v>17</v>
      </c>
      <c r="L2009" s="1" t="s">
        <v>24</v>
      </c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1"/>
      <c r="AA2009" s="1" t="s">
        <v>11</v>
      </c>
      <c r="AB2009" s="3" t="s">
        <v>13</v>
      </c>
      <c r="AC2009" s="23" t="s">
        <v>37781</v>
      </c>
      <c r="AD2009" s="23" t="s">
        <v>40159</v>
      </c>
      <c r="AE2009" t="s">
        <v>35407</v>
      </c>
    </row>
    <row r="2010" spans="1:31" ht="14.25" customHeight="1">
      <c r="A2010" s="1">
        <v>2009</v>
      </c>
      <c r="B2010" s="1" t="s">
        <v>10396</v>
      </c>
      <c r="C2010" s="1" t="s">
        <v>10841</v>
      </c>
      <c r="D2010" s="1" t="s">
        <v>35544</v>
      </c>
      <c r="E2010" s="1" t="s">
        <v>10303</v>
      </c>
      <c r="F2010" s="1" t="s">
        <v>26136</v>
      </c>
      <c r="G2010" s="14">
        <v>91444696994</v>
      </c>
      <c r="H2010" s="1" t="s">
        <v>20</v>
      </c>
      <c r="I2010" s="1" t="s">
        <v>33</v>
      </c>
      <c r="J2010" s="1" t="s">
        <v>24</v>
      </c>
      <c r="K2010" s="3" t="s">
        <v>117</v>
      </c>
      <c r="L2010" s="1" t="s">
        <v>24</v>
      </c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1"/>
      <c r="AA2010" s="1" t="s">
        <v>16</v>
      </c>
      <c r="AB2010" s="3" t="s">
        <v>12</v>
      </c>
      <c r="AC2010" s="23" t="s">
        <v>37781</v>
      </c>
      <c r="AD2010" s="23" t="s">
        <v>40160</v>
      </c>
      <c r="AE2010" t="s">
        <v>35408</v>
      </c>
    </row>
    <row r="2011" spans="1:31" ht="14.25" customHeight="1">
      <c r="A2011" s="1">
        <v>2010</v>
      </c>
      <c r="B2011" s="1" t="s">
        <v>10396</v>
      </c>
      <c r="C2011" s="1" t="s">
        <v>10845</v>
      </c>
      <c r="D2011" s="1" t="s">
        <v>10846</v>
      </c>
      <c r="E2011" s="1" t="s">
        <v>10847</v>
      </c>
      <c r="F2011" s="1" t="s">
        <v>26138</v>
      </c>
      <c r="G2011" s="14">
        <v>919904149496</v>
      </c>
      <c r="H2011" s="1" t="s">
        <v>8</v>
      </c>
      <c r="I2011" s="1" t="s">
        <v>62</v>
      </c>
      <c r="J2011" s="1" t="s">
        <v>24</v>
      </c>
      <c r="K2011" s="3" t="s">
        <v>27</v>
      </c>
      <c r="L2011" s="1" t="s">
        <v>24</v>
      </c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1"/>
      <c r="AA2011" s="1" t="s">
        <v>16</v>
      </c>
      <c r="AB2011" s="3" t="s">
        <v>12</v>
      </c>
      <c r="AC2011" s="23" t="s">
        <v>37781</v>
      </c>
      <c r="AD2011" s="23" t="s">
        <v>40161</v>
      </c>
      <c r="AE2011" t="s">
        <v>35402</v>
      </c>
    </row>
    <row r="2012" spans="1:31" ht="14.25" customHeight="1">
      <c r="A2012" s="1">
        <v>2011</v>
      </c>
      <c r="B2012" s="1" t="s">
        <v>10396</v>
      </c>
      <c r="C2012" s="1" t="s">
        <v>10850</v>
      </c>
      <c r="D2012" s="1" t="s">
        <v>6597</v>
      </c>
      <c r="E2012" s="1" t="s">
        <v>2725</v>
      </c>
      <c r="F2012" s="1" t="s">
        <v>26140</v>
      </c>
      <c r="G2012" s="14">
        <v>919446906694</v>
      </c>
      <c r="H2012" s="1" t="s">
        <v>15</v>
      </c>
      <c r="I2012" s="1" t="s">
        <v>41</v>
      </c>
      <c r="J2012" s="1" t="s">
        <v>24</v>
      </c>
      <c r="K2012" s="3" t="s">
        <v>27</v>
      </c>
      <c r="L2012" s="1" t="s">
        <v>24</v>
      </c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1"/>
      <c r="AA2012" s="1" t="s">
        <v>16</v>
      </c>
      <c r="AB2012" s="3" t="s">
        <v>12</v>
      </c>
      <c r="AC2012" s="23" t="s">
        <v>37781</v>
      </c>
      <c r="AD2012" s="23" t="s">
        <v>40162</v>
      </c>
      <c r="AE2012" t="s">
        <v>35407</v>
      </c>
    </row>
    <row r="2013" spans="1:31" ht="14.25" customHeight="1">
      <c r="A2013" s="1">
        <v>2012</v>
      </c>
      <c r="B2013" s="1" t="s">
        <v>10396</v>
      </c>
      <c r="C2013" s="1" t="s">
        <v>10853</v>
      </c>
      <c r="D2013" s="1" t="s">
        <v>318</v>
      </c>
      <c r="E2013" s="1" t="s">
        <v>10854</v>
      </c>
      <c r="F2013" s="1" t="s">
        <v>32278</v>
      </c>
      <c r="G2013" s="14">
        <v>9194040014</v>
      </c>
      <c r="H2013" s="1" t="s">
        <v>20</v>
      </c>
      <c r="I2013" s="1" t="s">
        <v>62</v>
      </c>
      <c r="J2013" s="1" t="s">
        <v>24</v>
      </c>
      <c r="K2013" s="3" t="s">
        <v>27</v>
      </c>
      <c r="L2013" s="1" t="s">
        <v>24</v>
      </c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1"/>
      <c r="AA2013" s="1" t="s">
        <v>16</v>
      </c>
      <c r="AB2013" s="3" t="s">
        <v>12</v>
      </c>
      <c r="AC2013" s="23" t="s">
        <v>37781</v>
      </c>
      <c r="AD2013" s="23" t="s">
        <v>40163</v>
      </c>
      <c r="AE2013" t="s">
        <v>35408</v>
      </c>
    </row>
    <row r="2014" spans="1:31" ht="14.25" customHeight="1">
      <c r="A2014" s="1">
        <v>2013</v>
      </c>
      <c r="B2014" s="1" t="s">
        <v>10396</v>
      </c>
      <c r="C2014" s="1" t="s">
        <v>10866</v>
      </c>
      <c r="D2014" s="1" t="s">
        <v>8410</v>
      </c>
      <c r="E2014" s="1" t="s">
        <v>73</v>
      </c>
      <c r="F2014" s="1" t="s">
        <v>26151</v>
      </c>
      <c r="G2014" s="14">
        <v>91999666409</v>
      </c>
      <c r="H2014" s="1" t="s">
        <v>20</v>
      </c>
      <c r="I2014" s="1" t="s">
        <v>62</v>
      </c>
      <c r="J2014" s="1" t="s">
        <v>24</v>
      </c>
      <c r="K2014" s="3" t="s">
        <v>27</v>
      </c>
      <c r="L2014" s="1" t="s">
        <v>24</v>
      </c>
      <c r="M2014" s="3" t="s">
        <v>178</v>
      </c>
      <c r="N2014" s="3" t="s">
        <v>47339</v>
      </c>
      <c r="O2014" s="3" t="s">
        <v>171</v>
      </c>
      <c r="P2014" s="3" t="s">
        <v>24</v>
      </c>
      <c r="Q2014" s="3"/>
      <c r="R2014" s="3"/>
      <c r="S2014" s="3"/>
      <c r="T2014" s="3"/>
      <c r="U2014" s="3"/>
      <c r="V2014" s="3"/>
      <c r="W2014" s="3"/>
      <c r="X2014" s="3"/>
      <c r="Y2014" s="3"/>
      <c r="Z2014" s="1"/>
      <c r="AA2014" s="1" t="s">
        <v>16</v>
      </c>
      <c r="AB2014" s="3" t="s">
        <v>12</v>
      </c>
      <c r="AC2014" s="23" t="s">
        <v>37781</v>
      </c>
      <c r="AD2014" s="23" t="s">
        <v>40164</v>
      </c>
      <c r="AE2014" t="s">
        <v>35405</v>
      </c>
    </row>
    <row r="2015" spans="1:31" ht="14.25" customHeight="1">
      <c r="A2015" s="1">
        <v>2014</v>
      </c>
      <c r="B2015" s="9" t="s">
        <v>6</v>
      </c>
      <c r="C2015" s="1" t="s">
        <v>10868</v>
      </c>
      <c r="D2015" s="1" t="s">
        <v>3347</v>
      </c>
      <c r="E2015" s="1" t="s">
        <v>7558</v>
      </c>
      <c r="F2015" s="1" t="s">
        <v>32280</v>
      </c>
      <c r="G2015" s="14">
        <v>91944404646</v>
      </c>
      <c r="H2015" s="1" t="s">
        <v>20</v>
      </c>
      <c r="I2015" s="1" t="s">
        <v>62</v>
      </c>
      <c r="J2015" s="1" t="s">
        <v>24</v>
      </c>
      <c r="K2015" s="3" t="s">
        <v>27</v>
      </c>
      <c r="L2015" s="1" t="s">
        <v>24</v>
      </c>
      <c r="M2015" s="3" t="s">
        <v>178</v>
      </c>
      <c r="N2015" s="3" t="s">
        <v>47339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1"/>
      <c r="AA2015" s="1" t="s">
        <v>16</v>
      </c>
      <c r="AB2015" s="3" t="s">
        <v>12</v>
      </c>
      <c r="AC2015" s="23" t="s">
        <v>37781</v>
      </c>
      <c r="AD2015" s="23" t="s">
        <v>40165</v>
      </c>
      <c r="AE2015" t="s">
        <v>35408</v>
      </c>
    </row>
    <row r="2016" spans="1:31" ht="14.25" customHeight="1">
      <c r="A2016" s="1">
        <v>2015</v>
      </c>
      <c r="B2016" s="1" t="s">
        <v>10396</v>
      </c>
      <c r="C2016" s="1" t="s">
        <v>10869</v>
      </c>
      <c r="D2016" s="1" t="s">
        <v>10870</v>
      </c>
      <c r="E2016" s="1" t="s">
        <v>139</v>
      </c>
      <c r="F2016" s="1" t="s">
        <v>26152</v>
      </c>
      <c r="G2016" s="14">
        <v>919446046661</v>
      </c>
      <c r="H2016" s="1" t="s">
        <v>8</v>
      </c>
      <c r="I2016" s="1" t="s">
        <v>9</v>
      </c>
      <c r="J2016" s="1" t="s">
        <v>24</v>
      </c>
      <c r="K2016" s="3" t="s">
        <v>117</v>
      </c>
      <c r="L2016" s="1" t="s">
        <v>24</v>
      </c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1"/>
      <c r="AA2016" s="1" t="s">
        <v>16</v>
      </c>
      <c r="AB2016" s="3" t="s">
        <v>12</v>
      </c>
      <c r="AC2016" s="23" t="s">
        <v>37781</v>
      </c>
      <c r="AD2016" s="23" t="s">
        <v>40166</v>
      </c>
      <c r="AE2016" t="s">
        <v>35405</v>
      </c>
    </row>
    <row r="2017" spans="1:31" ht="14.25" customHeight="1">
      <c r="A2017" s="1">
        <v>2016</v>
      </c>
      <c r="B2017" s="1" t="s">
        <v>10396</v>
      </c>
      <c r="C2017" s="1" t="s">
        <v>10871</v>
      </c>
      <c r="D2017" s="1" t="s">
        <v>35545</v>
      </c>
      <c r="E2017" s="1" t="s">
        <v>19</v>
      </c>
      <c r="F2017" s="1" t="s">
        <v>10872</v>
      </c>
      <c r="G2017" s="14">
        <v>919494649490</v>
      </c>
      <c r="H2017" s="1" t="s">
        <v>8</v>
      </c>
      <c r="I2017" s="1" t="s">
        <v>9</v>
      </c>
      <c r="J2017" s="1" t="s">
        <v>24</v>
      </c>
      <c r="K2017" s="3" t="s">
        <v>117</v>
      </c>
      <c r="L2017" s="1" t="s">
        <v>24</v>
      </c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1"/>
      <c r="AA2017" s="1" t="s">
        <v>16</v>
      </c>
      <c r="AB2017" s="3" t="s">
        <v>12</v>
      </c>
      <c r="AC2017" s="23" t="s">
        <v>37781</v>
      </c>
      <c r="AD2017" s="23" t="s">
        <v>40167</v>
      </c>
      <c r="AE2017" t="s">
        <v>35407</v>
      </c>
    </row>
    <row r="2018" spans="1:31" ht="14.25" customHeight="1">
      <c r="A2018" s="1">
        <v>2017</v>
      </c>
      <c r="B2018" s="1" t="s">
        <v>10396</v>
      </c>
      <c r="C2018" s="22" t="s">
        <v>37778</v>
      </c>
      <c r="D2018" s="1" t="s">
        <v>58</v>
      </c>
      <c r="E2018" s="1" t="s">
        <v>90</v>
      </c>
      <c r="F2018" s="1" t="s">
        <v>26158</v>
      </c>
      <c r="G2018" s="14">
        <v>9194999461</v>
      </c>
      <c r="H2018" s="1" t="s">
        <v>46</v>
      </c>
      <c r="I2018" s="1" t="s">
        <v>41</v>
      </c>
      <c r="J2018" s="1" t="s">
        <v>24</v>
      </c>
      <c r="K2018" s="3" t="s">
        <v>117</v>
      </c>
      <c r="L2018" s="1" t="s">
        <v>24</v>
      </c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1"/>
      <c r="AA2018" s="1" t="s">
        <v>16</v>
      </c>
      <c r="AB2018" s="3" t="s">
        <v>12</v>
      </c>
      <c r="AC2018" s="23" t="s">
        <v>37781</v>
      </c>
      <c r="AD2018" s="23" t="s">
        <v>40168</v>
      </c>
      <c r="AE2018" t="s">
        <v>35405</v>
      </c>
    </row>
    <row r="2019" spans="1:31" ht="14.25" customHeight="1">
      <c r="A2019" s="1">
        <v>2018</v>
      </c>
      <c r="B2019" s="9" t="s">
        <v>6</v>
      </c>
      <c r="C2019" s="1" t="s">
        <v>10890</v>
      </c>
      <c r="D2019" s="1" t="s">
        <v>10891</v>
      </c>
      <c r="E2019" s="1" t="s">
        <v>139</v>
      </c>
      <c r="F2019" s="1" t="s">
        <v>26162</v>
      </c>
      <c r="G2019" s="14">
        <v>919446609969</v>
      </c>
      <c r="H2019" s="1" t="s">
        <v>15</v>
      </c>
      <c r="I2019" s="1" t="s">
        <v>9</v>
      </c>
      <c r="J2019" s="1" t="s">
        <v>24</v>
      </c>
      <c r="K2019" s="3" t="s">
        <v>27</v>
      </c>
      <c r="L2019" s="1" t="s">
        <v>24</v>
      </c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1"/>
      <c r="AA2019" s="1" t="s">
        <v>16</v>
      </c>
      <c r="AB2019" s="3" t="s">
        <v>12</v>
      </c>
      <c r="AC2019" s="23" t="s">
        <v>37781</v>
      </c>
      <c r="AD2019" s="23" t="s">
        <v>40169</v>
      </c>
      <c r="AE2019" t="s">
        <v>35402</v>
      </c>
    </row>
    <row r="2020" spans="1:31" ht="14.25" customHeight="1">
      <c r="A2020" s="1">
        <v>2019</v>
      </c>
      <c r="B2020" s="1" t="s">
        <v>10396</v>
      </c>
      <c r="C2020" s="1" t="s">
        <v>10892</v>
      </c>
      <c r="D2020" s="1" t="s">
        <v>1799</v>
      </c>
      <c r="E2020" s="1" t="s">
        <v>139</v>
      </c>
      <c r="F2020" s="1" t="s">
        <v>34416</v>
      </c>
      <c r="G2020" s="14">
        <v>91990496060</v>
      </c>
      <c r="H2020" s="1" t="s">
        <v>20</v>
      </c>
      <c r="I2020" s="1" t="s">
        <v>41</v>
      </c>
      <c r="J2020" s="1" t="s">
        <v>24</v>
      </c>
      <c r="K2020" s="3" t="s">
        <v>27</v>
      </c>
      <c r="L2020" s="1" t="s">
        <v>24</v>
      </c>
      <c r="M2020" s="3" t="s">
        <v>178</v>
      </c>
      <c r="N2020" s="3" t="s">
        <v>47339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1"/>
      <c r="AA2020" s="1" t="s">
        <v>16</v>
      </c>
      <c r="AB2020" s="3" t="s">
        <v>12</v>
      </c>
      <c r="AC2020" s="23" t="s">
        <v>37781</v>
      </c>
      <c r="AD2020" s="23" t="s">
        <v>40170</v>
      </c>
      <c r="AE2020" t="s">
        <v>35405</v>
      </c>
    </row>
    <row r="2021" spans="1:31" ht="14.25" customHeight="1">
      <c r="A2021" s="1">
        <v>2020</v>
      </c>
      <c r="B2021" s="1" t="s">
        <v>10396</v>
      </c>
      <c r="C2021" s="1" t="s">
        <v>10893</v>
      </c>
      <c r="D2021" s="1" t="s">
        <v>4247</v>
      </c>
      <c r="E2021" s="1" t="s">
        <v>328</v>
      </c>
      <c r="F2021" s="1" t="s">
        <v>26163</v>
      </c>
      <c r="G2021" s="14">
        <v>9199449444</v>
      </c>
      <c r="H2021" s="1" t="s">
        <v>15</v>
      </c>
      <c r="I2021" s="1" t="s">
        <v>9</v>
      </c>
      <c r="J2021" s="1" t="s">
        <v>24</v>
      </c>
      <c r="K2021" s="3" t="s">
        <v>27</v>
      </c>
      <c r="L2021" s="1" t="s">
        <v>24</v>
      </c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1"/>
      <c r="AA2021" s="1" t="s">
        <v>16</v>
      </c>
      <c r="AB2021" s="3" t="s">
        <v>12</v>
      </c>
      <c r="AC2021" s="23" t="s">
        <v>37781</v>
      </c>
      <c r="AD2021" s="23" t="s">
        <v>39783</v>
      </c>
      <c r="AE2021" t="s">
        <v>35402</v>
      </c>
    </row>
    <row r="2022" spans="1:31" ht="14.25" customHeight="1">
      <c r="A2022" s="1">
        <v>2021</v>
      </c>
      <c r="B2022" s="1" t="s">
        <v>10396</v>
      </c>
      <c r="C2022" s="1" t="s">
        <v>10897</v>
      </c>
      <c r="D2022" s="1" t="s">
        <v>35546</v>
      </c>
      <c r="E2022" s="1" t="s">
        <v>36658</v>
      </c>
      <c r="F2022" s="1" t="s">
        <v>26167</v>
      </c>
      <c r="G2022" s="14">
        <v>919444066944</v>
      </c>
      <c r="H2022" s="1" t="s">
        <v>20</v>
      </c>
      <c r="I2022" s="1" t="s">
        <v>62</v>
      </c>
      <c r="J2022" s="1" t="s">
        <v>24</v>
      </c>
      <c r="K2022" s="3" t="s">
        <v>171</v>
      </c>
      <c r="L2022" s="1" t="s">
        <v>24</v>
      </c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1"/>
      <c r="AA2022" s="1" t="s">
        <v>16</v>
      </c>
      <c r="AB2022" s="3" t="s">
        <v>12</v>
      </c>
      <c r="AC2022" s="23" t="s">
        <v>37781</v>
      </c>
      <c r="AD2022" s="23" t="s">
        <v>40171</v>
      </c>
      <c r="AE2022" t="s">
        <v>35408</v>
      </c>
    </row>
    <row r="2023" spans="1:31" ht="14.25" customHeight="1">
      <c r="A2023" s="1">
        <v>2022</v>
      </c>
      <c r="B2023" s="9" t="s">
        <v>6</v>
      </c>
      <c r="C2023" s="1" t="s">
        <v>10898</v>
      </c>
      <c r="D2023" s="1" t="s">
        <v>10899</v>
      </c>
      <c r="E2023" s="1" t="s">
        <v>3162</v>
      </c>
      <c r="F2023" s="1" t="s">
        <v>34417</v>
      </c>
      <c r="G2023" s="14">
        <v>9194944444</v>
      </c>
      <c r="H2023" s="1" t="s">
        <v>8</v>
      </c>
      <c r="I2023" s="1" t="s">
        <v>9</v>
      </c>
      <c r="J2023" s="1" t="s">
        <v>24</v>
      </c>
      <c r="K2023" s="3" t="s">
        <v>178</v>
      </c>
      <c r="L2023" s="1" t="s">
        <v>24</v>
      </c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1"/>
      <c r="AA2023" s="1" t="s">
        <v>16</v>
      </c>
      <c r="AB2023" s="3" t="s">
        <v>12</v>
      </c>
      <c r="AC2023" s="23" t="s">
        <v>37781</v>
      </c>
      <c r="AD2023" s="23" t="s">
        <v>40172</v>
      </c>
      <c r="AE2023" t="s">
        <v>35407</v>
      </c>
    </row>
    <row r="2024" spans="1:31" ht="14.25" customHeight="1">
      <c r="A2024" s="1">
        <v>2023</v>
      </c>
      <c r="B2024" s="1" t="s">
        <v>10396</v>
      </c>
      <c r="C2024" s="1" t="s">
        <v>10908</v>
      </c>
      <c r="D2024" s="1" t="s">
        <v>1079</v>
      </c>
      <c r="E2024" s="1" t="s">
        <v>139</v>
      </c>
      <c r="F2024" s="1" t="s">
        <v>26174</v>
      </c>
      <c r="G2024" s="14">
        <v>9194464446</v>
      </c>
      <c r="H2024" s="1" t="s">
        <v>8</v>
      </c>
      <c r="I2024" s="1" t="s">
        <v>41</v>
      </c>
      <c r="J2024" s="1" t="s">
        <v>24</v>
      </c>
      <c r="K2024" s="3" t="s">
        <v>42</v>
      </c>
      <c r="L2024" s="1" t="s">
        <v>24</v>
      </c>
      <c r="M2024" s="3" t="s">
        <v>27</v>
      </c>
      <c r="N2024" s="3" t="s">
        <v>47339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1"/>
      <c r="AA2024" s="1" t="s">
        <v>16</v>
      </c>
      <c r="AB2024" s="3" t="s">
        <v>12</v>
      </c>
      <c r="AC2024" s="23" t="s">
        <v>37781</v>
      </c>
      <c r="AD2024" s="23" t="s">
        <v>40173</v>
      </c>
      <c r="AE2024" t="s">
        <v>35408</v>
      </c>
    </row>
    <row r="2025" spans="1:31" ht="14.25" customHeight="1">
      <c r="A2025" s="1">
        <v>2024</v>
      </c>
      <c r="B2025" s="9" t="s">
        <v>6</v>
      </c>
      <c r="C2025" s="1" t="s">
        <v>10910</v>
      </c>
      <c r="D2025" s="1" t="s">
        <v>2667</v>
      </c>
      <c r="E2025" s="1" t="s">
        <v>553</v>
      </c>
      <c r="F2025" s="1" t="s">
        <v>26175</v>
      </c>
      <c r="G2025" s="14">
        <v>91941644</v>
      </c>
      <c r="H2025" s="1" t="s">
        <v>20</v>
      </c>
      <c r="I2025" s="1" t="s">
        <v>9</v>
      </c>
      <c r="J2025" s="1" t="s">
        <v>24</v>
      </c>
      <c r="K2025" s="3" t="s">
        <v>117</v>
      </c>
      <c r="L2025" s="1" t="s">
        <v>24</v>
      </c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1"/>
      <c r="AA2025" s="1" t="s">
        <v>16</v>
      </c>
      <c r="AB2025" s="3" t="s">
        <v>12</v>
      </c>
      <c r="AC2025" s="23" t="s">
        <v>37781</v>
      </c>
      <c r="AD2025" s="23" t="s">
        <v>40174</v>
      </c>
      <c r="AE2025" t="s">
        <v>35402</v>
      </c>
    </row>
    <row r="2026" spans="1:31" ht="14.25" customHeight="1">
      <c r="A2026" s="1">
        <v>2025</v>
      </c>
      <c r="B2026" s="1" t="s">
        <v>10396</v>
      </c>
      <c r="C2026" s="1" t="s">
        <v>10929</v>
      </c>
      <c r="D2026" s="1" t="s">
        <v>1576</v>
      </c>
      <c r="E2026" s="1" t="s">
        <v>36659</v>
      </c>
      <c r="F2026" s="1" t="s">
        <v>32286</v>
      </c>
      <c r="G2026" s="14">
        <v>91069646469</v>
      </c>
      <c r="H2026" s="1" t="s">
        <v>8</v>
      </c>
      <c r="I2026" s="1" t="s">
        <v>9</v>
      </c>
      <c r="J2026" s="1" t="s">
        <v>24</v>
      </c>
      <c r="K2026" s="3" t="s">
        <v>178</v>
      </c>
      <c r="L2026" s="1" t="s">
        <v>24</v>
      </c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1"/>
      <c r="AA2026" s="1" t="s">
        <v>16</v>
      </c>
      <c r="AB2026" s="3" t="s">
        <v>12</v>
      </c>
      <c r="AC2026" s="23" t="s">
        <v>37781</v>
      </c>
      <c r="AD2026" s="23" t="s">
        <v>40175</v>
      </c>
      <c r="AE2026" t="s">
        <v>35407</v>
      </c>
    </row>
    <row r="2027" spans="1:31" ht="14.25" customHeight="1">
      <c r="A2027" s="1">
        <v>2026</v>
      </c>
      <c r="B2027" s="1" t="s">
        <v>10396</v>
      </c>
      <c r="C2027" s="1" t="s">
        <v>10943</v>
      </c>
      <c r="D2027" s="1" t="s">
        <v>35547</v>
      </c>
      <c r="E2027" s="1" t="s">
        <v>13328</v>
      </c>
      <c r="F2027" s="1" t="s">
        <v>34425</v>
      </c>
      <c r="G2027" s="14">
        <v>919994440664</v>
      </c>
      <c r="H2027" s="1" t="s">
        <v>20</v>
      </c>
      <c r="I2027" s="1" t="s">
        <v>9</v>
      </c>
      <c r="J2027" s="1" t="s">
        <v>24</v>
      </c>
      <c r="K2027" s="3" t="s">
        <v>27</v>
      </c>
      <c r="L2027" s="1" t="s">
        <v>24</v>
      </c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1"/>
      <c r="AA2027" s="1" t="s">
        <v>16</v>
      </c>
      <c r="AB2027" s="3" t="s">
        <v>12</v>
      </c>
      <c r="AC2027" s="23" t="s">
        <v>37781</v>
      </c>
      <c r="AD2027" s="23" t="s">
        <v>40176</v>
      </c>
      <c r="AE2027" t="s">
        <v>35407</v>
      </c>
    </row>
    <row r="2028" spans="1:31" ht="14.25" customHeight="1">
      <c r="A2028" s="1">
        <v>2027</v>
      </c>
      <c r="B2028" s="1" t="s">
        <v>10396</v>
      </c>
      <c r="C2028" s="1" t="s">
        <v>10950</v>
      </c>
      <c r="D2028" s="1" t="s">
        <v>120</v>
      </c>
      <c r="E2028" s="1" t="s">
        <v>36660</v>
      </c>
      <c r="F2028" s="1" t="s">
        <v>26190</v>
      </c>
      <c r="G2028" s="14">
        <v>9194491</v>
      </c>
      <c r="H2028" s="1" t="s">
        <v>8</v>
      </c>
      <c r="I2028" s="1" t="s">
        <v>62</v>
      </c>
      <c r="J2028" s="1" t="s">
        <v>24</v>
      </c>
      <c r="K2028" s="3" t="s">
        <v>117</v>
      </c>
      <c r="L2028" s="1" t="s">
        <v>24</v>
      </c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1"/>
      <c r="AA2028" s="1" t="s">
        <v>16</v>
      </c>
      <c r="AB2028" s="3" t="s">
        <v>12</v>
      </c>
      <c r="AC2028" s="23" t="s">
        <v>37781</v>
      </c>
      <c r="AD2028" s="23" t="s">
        <v>40177</v>
      </c>
      <c r="AE2028" t="s">
        <v>35407</v>
      </c>
    </row>
    <row r="2029" spans="1:31" ht="14.25" customHeight="1">
      <c r="A2029" s="1">
        <v>2028</v>
      </c>
      <c r="B2029" s="1" t="s">
        <v>10396</v>
      </c>
      <c r="C2029" s="22" t="s">
        <v>37778</v>
      </c>
      <c r="D2029" s="1" t="s">
        <v>35548</v>
      </c>
      <c r="E2029" s="1" t="s">
        <v>139</v>
      </c>
      <c r="F2029" s="1" t="s">
        <v>26203</v>
      </c>
      <c r="G2029" s="14">
        <v>919446994991</v>
      </c>
      <c r="H2029" s="1" t="s">
        <v>8</v>
      </c>
      <c r="I2029" s="1" t="s">
        <v>41</v>
      </c>
      <c r="J2029" s="1" t="s">
        <v>24</v>
      </c>
      <c r="K2029" s="3" t="s">
        <v>17</v>
      </c>
      <c r="L2029" s="1" t="s">
        <v>24</v>
      </c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1"/>
      <c r="AA2029" s="1" t="s">
        <v>11</v>
      </c>
      <c r="AB2029" s="3" t="s">
        <v>13</v>
      </c>
      <c r="AC2029" s="23" t="s">
        <v>37781</v>
      </c>
      <c r="AD2029" s="23" t="s">
        <v>40178</v>
      </c>
      <c r="AE2029" t="s">
        <v>35405</v>
      </c>
    </row>
    <row r="2030" spans="1:31" ht="14.25" customHeight="1">
      <c r="A2030" s="1">
        <v>2029</v>
      </c>
      <c r="B2030" s="9" t="s">
        <v>6</v>
      </c>
      <c r="C2030" s="1" t="s">
        <v>10999</v>
      </c>
      <c r="D2030" s="1" t="s">
        <v>11000</v>
      </c>
      <c r="E2030" s="1" t="s">
        <v>5661</v>
      </c>
      <c r="F2030" s="1" t="s">
        <v>26216</v>
      </c>
      <c r="G2030" s="14">
        <v>919649666</v>
      </c>
      <c r="H2030" s="1" t="s">
        <v>8</v>
      </c>
      <c r="I2030" s="1" t="s">
        <v>9</v>
      </c>
      <c r="J2030" s="1" t="s">
        <v>24</v>
      </c>
      <c r="K2030" s="3" t="s">
        <v>178</v>
      </c>
      <c r="L2030" s="1" t="s">
        <v>24</v>
      </c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1"/>
      <c r="AA2030" s="1" t="s">
        <v>16</v>
      </c>
      <c r="AB2030" s="3" t="s">
        <v>12</v>
      </c>
      <c r="AC2030" s="23" t="s">
        <v>37781</v>
      </c>
      <c r="AD2030" s="23" t="s">
        <v>40179</v>
      </c>
      <c r="AE2030" t="s">
        <v>35408</v>
      </c>
    </row>
    <row r="2031" spans="1:31" ht="14.25" customHeight="1">
      <c r="A2031" s="1">
        <v>2030</v>
      </c>
      <c r="B2031" s="1" t="s">
        <v>10396</v>
      </c>
      <c r="C2031" s="1" t="s">
        <v>11005</v>
      </c>
      <c r="D2031" s="1" t="s">
        <v>35549</v>
      </c>
      <c r="E2031" s="1" t="s">
        <v>5579</v>
      </c>
      <c r="F2031" s="1" t="s">
        <v>26221</v>
      </c>
      <c r="G2031" s="14">
        <v>91149466490</v>
      </c>
      <c r="H2031" s="1" t="s">
        <v>132</v>
      </c>
      <c r="I2031" s="1" t="s">
        <v>9</v>
      </c>
      <c r="J2031" s="1" t="s">
        <v>24</v>
      </c>
      <c r="K2031" s="3" t="s">
        <v>63</v>
      </c>
      <c r="L2031" s="1" t="s">
        <v>24</v>
      </c>
      <c r="M2031" s="3" t="s">
        <v>213</v>
      </c>
      <c r="N2031" s="3" t="s">
        <v>47339</v>
      </c>
      <c r="O2031" s="3" t="s">
        <v>17</v>
      </c>
      <c r="P2031" s="3" t="s">
        <v>24</v>
      </c>
      <c r="Q2031" s="3" t="s">
        <v>42</v>
      </c>
      <c r="R2031" s="3" t="s">
        <v>24</v>
      </c>
      <c r="S2031" s="3" t="s">
        <v>27</v>
      </c>
      <c r="T2031" s="3" t="s">
        <v>24</v>
      </c>
      <c r="U2031" s="3" t="s">
        <v>117</v>
      </c>
      <c r="V2031" s="3" t="s">
        <v>24</v>
      </c>
      <c r="W2031" s="3" t="s">
        <v>178</v>
      </c>
      <c r="X2031" s="3" t="s">
        <v>24</v>
      </c>
      <c r="Y2031" s="3" t="s">
        <v>171</v>
      </c>
      <c r="Z2031" s="1" t="s">
        <v>24</v>
      </c>
      <c r="AA2031" s="1" t="s">
        <v>16</v>
      </c>
      <c r="AB2031" s="3" t="s">
        <v>12</v>
      </c>
      <c r="AC2031" s="23" t="s">
        <v>37781</v>
      </c>
      <c r="AD2031" s="23" t="s">
        <v>40180</v>
      </c>
      <c r="AE2031" t="s">
        <v>35407</v>
      </c>
    </row>
    <row r="2032" spans="1:31" ht="14.25" customHeight="1">
      <c r="A2032" s="1">
        <v>2031</v>
      </c>
      <c r="B2032" s="1" t="s">
        <v>10396</v>
      </c>
      <c r="C2032" s="1" t="s">
        <v>11006</v>
      </c>
      <c r="D2032" s="1" t="s">
        <v>4597</v>
      </c>
      <c r="E2032" s="1" t="s">
        <v>774</v>
      </c>
      <c r="F2032" s="1" t="s">
        <v>26222</v>
      </c>
      <c r="G2032" s="14">
        <v>919494061666</v>
      </c>
      <c r="H2032" s="1" t="s">
        <v>20</v>
      </c>
      <c r="I2032" s="1" t="s">
        <v>9</v>
      </c>
      <c r="J2032" s="1" t="s">
        <v>24</v>
      </c>
      <c r="K2032" s="3" t="s">
        <v>171</v>
      </c>
      <c r="L2032" s="1" t="s">
        <v>24</v>
      </c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1"/>
      <c r="AA2032" s="1" t="s">
        <v>16</v>
      </c>
      <c r="AB2032" s="3" t="s">
        <v>12</v>
      </c>
      <c r="AC2032" s="23" t="s">
        <v>37781</v>
      </c>
      <c r="AD2032" s="23" t="s">
        <v>40181</v>
      </c>
      <c r="AE2032" t="s">
        <v>35402</v>
      </c>
    </row>
    <row r="2033" spans="1:31" ht="14.25" customHeight="1">
      <c r="A2033" s="1">
        <v>2032</v>
      </c>
      <c r="B2033" s="9" t="s">
        <v>6</v>
      </c>
      <c r="C2033" s="1" t="s">
        <v>11020</v>
      </c>
      <c r="D2033" s="1" t="s">
        <v>1196</v>
      </c>
      <c r="E2033" s="1" t="s">
        <v>90</v>
      </c>
      <c r="F2033" s="1" t="s">
        <v>32299</v>
      </c>
      <c r="G2033" s="14">
        <v>919444060911</v>
      </c>
      <c r="H2033" s="1" t="s">
        <v>20</v>
      </c>
      <c r="I2033" s="1" t="s">
        <v>62</v>
      </c>
      <c r="J2033" s="1" t="s">
        <v>24</v>
      </c>
      <c r="K2033" s="3" t="s">
        <v>27</v>
      </c>
      <c r="L2033" s="1" t="s">
        <v>24</v>
      </c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1"/>
      <c r="AA2033" s="1" t="s">
        <v>16</v>
      </c>
      <c r="AB2033" s="3" t="s">
        <v>12</v>
      </c>
      <c r="AC2033" s="23" t="s">
        <v>37781</v>
      </c>
      <c r="AD2033" s="23" t="s">
        <v>40182</v>
      </c>
      <c r="AE2033" t="s">
        <v>35402</v>
      </c>
    </row>
    <row r="2034" spans="1:31" ht="14.25" customHeight="1">
      <c r="A2034" s="1">
        <v>2033</v>
      </c>
      <c r="B2034" s="9" t="s">
        <v>6</v>
      </c>
      <c r="C2034" s="1" t="s">
        <v>11056</v>
      </c>
      <c r="D2034" s="1" t="s">
        <v>126</v>
      </c>
      <c r="E2034" s="1" t="s">
        <v>553</v>
      </c>
      <c r="F2034" s="1" t="s">
        <v>26247</v>
      </c>
      <c r="G2034" s="14">
        <v>1404664901</v>
      </c>
      <c r="H2034" s="1" t="s">
        <v>20</v>
      </c>
      <c r="I2034" s="1" t="s">
        <v>62</v>
      </c>
      <c r="J2034" s="1" t="s">
        <v>24</v>
      </c>
      <c r="K2034" s="3" t="s">
        <v>178</v>
      </c>
      <c r="L2034" s="1" t="s">
        <v>24</v>
      </c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1"/>
      <c r="AA2034" s="1" t="s">
        <v>16</v>
      </c>
      <c r="AB2034" s="3" t="s">
        <v>12</v>
      </c>
      <c r="AC2034" s="23" t="s">
        <v>37784</v>
      </c>
      <c r="AD2034" s="23" t="s">
        <v>40183</v>
      </c>
      <c r="AE2034" t="s">
        <v>35408</v>
      </c>
    </row>
    <row r="2035" spans="1:31" ht="14.25" customHeight="1">
      <c r="A2035" s="1">
        <v>2034</v>
      </c>
      <c r="B2035" s="9" t="s">
        <v>6</v>
      </c>
      <c r="C2035" s="1" t="s">
        <v>11063</v>
      </c>
      <c r="D2035" s="1" t="s">
        <v>2132</v>
      </c>
      <c r="E2035" s="1" t="s">
        <v>1047</v>
      </c>
      <c r="F2035" s="1" t="s">
        <v>26251</v>
      </c>
      <c r="G2035" s="14">
        <v>914401010696</v>
      </c>
      <c r="H2035" s="1" t="s">
        <v>8</v>
      </c>
      <c r="I2035" s="1" t="s">
        <v>9</v>
      </c>
      <c r="J2035" s="1" t="s">
        <v>24</v>
      </c>
      <c r="K2035" s="3" t="s">
        <v>117</v>
      </c>
      <c r="L2035" s="1" t="s">
        <v>24</v>
      </c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1"/>
      <c r="AA2035" s="1" t="s">
        <v>16</v>
      </c>
      <c r="AB2035" s="3" t="s">
        <v>12</v>
      </c>
      <c r="AC2035" s="23" t="s">
        <v>37784</v>
      </c>
      <c r="AD2035" s="23" t="s">
        <v>40184</v>
      </c>
      <c r="AE2035" t="s">
        <v>35405</v>
      </c>
    </row>
    <row r="2036" spans="1:31" ht="14.25" customHeight="1">
      <c r="A2036" s="1">
        <v>2035</v>
      </c>
      <c r="B2036" s="9" t="s">
        <v>6</v>
      </c>
      <c r="C2036" s="1" t="s">
        <v>11118</v>
      </c>
      <c r="D2036" s="1" t="s">
        <v>557</v>
      </c>
      <c r="E2036" s="1" t="s">
        <v>264</v>
      </c>
      <c r="F2036" s="1" t="s">
        <v>32306</v>
      </c>
      <c r="G2036" s="14">
        <v>919494064</v>
      </c>
      <c r="H2036" s="1" t="s">
        <v>15</v>
      </c>
      <c r="I2036" s="1" t="s">
        <v>9</v>
      </c>
      <c r="J2036" s="1" t="s">
        <v>24</v>
      </c>
      <c r="K2036" s="3" t="s">
        <v>27</v>
      </c>
      <c r="L2036" s="1" t="s">
        <v>24</v>
      </c>
      <c r="M2036" s="3" t="s">
        <v>47344</v>
      </c>
      <c r="N2036" s="3" t="s">
        <v>47339</v>
      </c>
      <c r="O2036" s="3" t="s">
        <v>47349</v>
      </c>
      <c r="P2036" s="3" t="s">
        <v>24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1"/>
      <c r="AA2036" s="1" t="s">
        <v>16</v>
      </c>
      <c r="AB2036" s="3" t="s">
        <v>12</v>
      </c>
      <c r="AC2036" s="23" t="s">
        <v>37784</v>
      </c>
      <c r="AD2036" s="23" t="s">
        <v>40185</v>
      </c>
      <c r="AE2036" t="s">
        <v>35405</v>
      </c>
    </row>
    <row r="2037" spans="1:31" ht="14.25" customHeight="1">
      <c r="A2037" s="1">
        <v>2036</v>
      </c>
      <c r="B2037" s="9" t="s">
        <v>6</v>
      </c>
      <c r="C2037" s="1" t="s">
        <v>11124</v>
      </c>
      <c r="D2037" s="1" t="s">
        <v>1447</v>
      </c>
      <c r="E2037" s="1" t="s">
        <v>1180</v>
      </c>
      <c r="F2037" s="1" t="s">
        <v>11125</v>
      </c>
      <c r="G2037" s="14">
        <v>919919999414</v>
      </c>
      <c r="H2037" s="1" t="s">
        <v>15</v>
      </c>
      <c r="I2037" s="1" t="s">
        <v>9</v>
      </c>
      <c r="J2037" s="1" t="s">
        <v>24</v>
      </c>
      <c r="K2037" s="3" t="s">
        <v>117</v>
      </c>
      <c r="L2037" s="1" t="s">
        <v>24</v>
      </c>
      <c r="M2037" s="3" t="s">
        <v>178</v>
      </c>
      <c r="N2037" s="3" t="s">
        <v>47339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1"/>
      <c r="AA2037" s="1" t="s">
        <v>16</v>
      </c>
      <c r="AB2037" s="3" t="s">
        <v>12</v>
      </c>
      <c r="AC2037" s="23" t="s">
        <v>37784</v>
      </c>
      <c r="AD2037" s="23" t="s">
        <v>40186</v>
      </c>
      <c r="AE2037" t="s">
        <v>35402</v>
      </c>
    </row>
    <row r="2038" spans="1:31" ht="14.25" customHeight="1">
      <c r="A2038" s="1">
        <v>2037</v>
      </c>
      <c r="B2038" s="9" t="s">
        <v>6</v>
      </c>
      <c r="C2038" s="1" t="s">
        <v>11128</v>
      </c>
      <c r="D2038" s="1" t="s">
        <v>2383</v>
      </c>
      <c r="E2038" s="1" t="s">
        <v>11129</v>
      </c>
      <c r="F2038" s="1" t="s">
        <v>26283</v>
      </c>
      <c r="G2038" s="14">
        <v>919446060146</v>
      </c>
      <c r="H2038" s="1" t="s">
        <v>8</v>
      </c>
      <c r="I2038" s="1" t="s">
        <v>9</v>
      </c>
      <c r="J2038" s="1" t="s">
        <v>24</v>
      </c>
      <c r="K2038" s="3" t="s">
        <v>17</v>
      </c>
      <c r="L2038" s="1" t="s">
        <v>24</v>
      </c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1"/>
      <c r="AA2038" s="1" t="s">
        <v>11</v>
      </c>
      <c r="AB2038" s="3" t="s">
        <v>321</v>
      </c>
      <c r="AC2038" s="23" t="s">
        <v>37784</v>
      </c>
      <c r="AD2038" s="23" t="s">
        <v>40187</v>
      </c>
      <c r="AE2038" t="s">
        <v>35407</v>
      </c>
    </row>
    <row r="2039" spans="1:31" ht="14.25" customHeight="1">
      <c r="A2039" s="1">
        <v>2038</v>
      </c>
      <c r="B2039" s="1" t="s">
        <v>10396</v>
      </c>
      <c r="C2039" s="1" t="s">
        <v>11184</v>
      </c>
      <c r="D2039" s="1" t="s">
        <v>1821</v>
      </c>
      <c r="E2039" s="1" t="s">
        <v>36661</v>
      </c>
      <c r="F2039" s="1" t="s">
        <v>32314</v>
      </c>
      <c r="G2039" s="14">
        <v>91496449944</v>
      </c>
      <c r="H2039" s="1" t="s">
        <v>8</v>
      </c>
      <c r="I2039" s="1" t="s">
        <v>9</v>
      </c>
      <c r="J2039" s="1" t="s">
        <v>24</v>
      </c>
      <c r="K2039" s="3" t="s">
        <v>27</v>
      </c>
      <c r="L2039" s="1" t="s">
        <v>24</v>
      </c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1"/>
      <c r="AA2039" s="1" t="s">
        <v>16</v>
      </c>
      <c r="AB2039" s="3" t="s">
        <v>12</v>
      </c>
      <c r="AC2039" s="23" t="s">
        <v>37784</v>
      </c>
      <c r="AD2039" s="23" t="s">
        <v>40188</v>
      </c>
      <c r="AE2039" t="s">
        <v>35405</v>
      </c>
    </row>
    <row r="2040" spans="1:31" ht="14.25" customHeight="1">
      <c r="A2040" s="1">
        <v>2039</v>
      </c>
      <c r="B2040" s="1" t="s">
        <v>10396</v>
      </c>
      <c r="C2040" s="1" t="s">
        <v>11200</v>
      </c>
      <c r="D2040" s="1" t="s">
        <v>35550</v>
      </c>
      <c r="E2040" s="1" t="s">
        <v>84</v>
      </c>
      <c r="F2040" s="1" t="s">
        <v>32317</v>
      </c>
      <c r="G2040" s="14">
        <v>919444444114</v>
      </c>
      <c r="H2040" s="1" t="s">
        <v>20</v>
      </c>
      <c r="I2040" s="1" t="s">
        <v>9</v>
      </c>
      <c r="J2040" s="1" t="s">
        <v>24</v>
      </c>
      <c r="K2040" s="3" t="s">
        <v>117</v>
      </c>
      <c r="L2040" s="1" t="s">
        <v>24</v>
      </c>
      <c r="M2040" s="3" t="s">
        <v>178</v>
      </c>
      <c r="N2040" s="3" t="s">
        <v>47339</v>
      </c>
      <c r="O2040" s="3" t="s">
        <v>171</v>
      </c>
      <c r="P2040" s="3" t="s">
        <v>24</v>
      </c>
      <c r="Q2040" s="3"/>
      <c r="R2040" s="3"/>
      <c r="S2040" s="3"/>
      <c r="T2040" s="3"/>
      <c r="U2040" s="3"/>
      <c r="V2040" s="3"/>
      <c r="W2040" s="3"/>
      <c r="X2040" s="3"/>
      <c r="Y2040" s="3"/>
      <c r="Z2040" s="1"/>
      <c r="AA2040" s="1" t="s">
        <v>16</v>
      </c>
      <c r="AB2040" s="3" t="s">
        <v>12</v>
      </c>
      <c r="AC2040" s="23" t="s">
        <v>37784</v>
      </c>
      <c r="AD2040" s="23" t="s">
        <v>40189</v>
      </c>
      <c r="AE2040" t="s">
        <v>35405</v>
      </c>
    </row>
    <row r="2041" spans="1:31" ht="14.25" customHeight="1">
      <c r="A2041" s="1">
        <v>2040</v>
      </c>
      <c r="B2041" s="9" t="s">
        <v>6</v>
      </c>
      <c r="C2041" s="1" t="s">
        <v>11247</v>
      </c>
      <c r="D2041" s="1" t="s">
        <v>8973</v>
      </c>
      <c r="E2041" s="1" t="s">
        <v>3179</v>
      </c>
      <c r="F2041" s="1" t="s">
        <v>26340</v>
      </c>
      <c r="G2041" s="14">
        <v>9194944499</v>
      </c>
      <c r="H2041" s="1" t="s">
        <v>8</v>
      </c>
      <c r="I2041" s="1" t="s">
        <v>41</v>
      </c>
      <c r="J2041" s="1" t="s">
        <v>24</v>
      </c>
      <c r="K2041" s="3" t="s">
        <v>27</v>
      </c>
      <c r="L2041" s="1" t="s">
        <v>24</v>
      </c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1"/>
      <c r="AA2041" s="1" t="s">
        <v>16</v>
      </c>
      <c r="AB2041" s="3" t="s">
        <v>12</v>
      </c>
      <c r="AC2041" s="23" t="s">
        <v>37784</v>
      </c>
      <c r="AD2041" s="23" t="s">
        <v>40190</v>
      </c>
      <c r="AE2041" t="s">
        <v>35407</v>
      </c>
    </row>
    <row r="2042" spans="1:31" ht="14.25" customHeight="1">
      <c r="A2042" s="1">
        <v>2041</v>
      </c>
      <c r="B2042" s="1" t="s">
        <v>10396</v>
      </c>
      <c r="C2042" s="1" t="s">
        <v>11253</v>
      </c>
      <c r="D2042" s="1" t="s">
        <v>8571</v>
      </c>
      <c r="E2042" s="1" t="s">
        <v>19</v>
      </c>
      <c r="F2042" s="1" t="s">
        <v>34454</v>
      </c>
      <c r="G2042" s="14">
        <v>919099604161</v>
      </c>
      <c r="H2042" s="1" t="s">
        <v>8</v>
      </c>
      <c r="I2042" s="1" t="s">
        <v>9</v>
      </c>
      <c r="J2042" s="1" t="s">
        <v>24</v>
      </c>
      <c r="K2042" s="3" t="s">
        <v>42</v>
      </c>
      <c r="L2042" s="1" t="s">
        <v>24</v>
      </c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1"/>
      <c r="AA2042" s="1" t="s">
        <v>16</v>
      </c>
      <c r="AB2042" s="3" t="s">
        <v>12</v>
      </c>
      <c r="AC2042" s="23" t="s">
        <v>37784</v>
      </c>
      <c r="AD2042" s="23" t="s">
        <v>40191</v>
      </c>
      <c r="AE2042" t="s">
        <v>35405</v>
      </c>
    </row>
    <row r="2043" spans="1:31" ht="14.25" customHeight="1">
      <c r="A2043" s="1">
        <v>2042</v>
      </c>
      <c r="B2043" s="1" t="s">
        <v>10396</v>
      </c>
      <c r="C2043" s="1" t="s">
        <v>11264</v>
      </c>
      <c r="D2043" s="1" t="s">
        <v>505</v>
      </c>
      <c r="E2043" s="1" t="s">
        <v>11265</v>
      </c>
      <c r="F2043" s="1" t="s">
        <v>26349</v>
      </c>
      <c r="G2043" s="14">
        <v>9194644166</v>
      </c>
      <c r="H2043" s="1" t="s">
        <v>20</v>
      </c>
      <c r="I2043" s="1" t="s">
        <v>62</v>
      </c>
      <c r="J2043" s="1" t="s">
        <v>24</v>
      </c>
      <c r="K2043" s="3" t="s">
        <v>42</v>
      </c>
      <c r="L2043" s="1" t="s">
        <v>24</v>
      </c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1"/>
      <c r="AA2043" s="1" t="s">
        <v>16</v>
      </c>
      <c r="AB2043" s="3" t="s">
        <v>12</v>
      </c>
      <c r="AC2043" s="23" t="s">
        <v>37784</v>
      </c>
      <c r="AD2043" s="23" t="s">
        <v>40192</v>
      </c>
      <c r="AE2043" t="s">
        <v>35405</v>
      </c>
    </row>
    <row r="2044" spans="1:31" ht="14.25" customHeight="1">
      <c r="A2044" s="1">
        <v>2043</v>
      </c>
      <c r="B2044" s="1" t="s">
        <v>10396</v>
      </c>
      <c r="C2044" s="1" t="s">
        <v>11271</v>
      </c>
      <c r="D2044" s="1" t="s">
        <v>3930</v>
      </c>
      <c r="E2044" s="1" t="s">
        <v>40</v>
      </c>
      <c r="F2044" s="1" t="s">
        <v>34457</v>
      </c>
      <c r="G2044" s="14">
        <v>91914064464</v>
      </c>
      <c r="H2044" s="1" t="s">
        <v>8</v>
      </c>
      <c r="I2044" s="1" t="s">
        <v>62</v>
      </c>
      <c r="J2044" s="1" t="s">
        <v>24</v>
      </c>
      <c r="K2044" s="3" t="s">
        <v>27</v>
      </c>
      <c r="L2044" s="1" t="s">
        <v>24</v>
      </c>
      <c r="M2044" s="3" t="s">
        <v>178</v>
      </c>
      <c r="N2044" s="3" t="s">
        <v>47339</v>
      </c>
      <c r="O2044" s="3" t="s">
        <v>171</v>
      </c>
      <c r="P2044" s="3" t="s">
        <v>24</v>
      </c>
      <c r="Q2044" s="3"/>
      <c r="R2044" s="3"/>
      <c r="S2044" s="3"/>
      <c r="T2044" s="3"/>
      <c r="U2044" s="3"/>
      <c r="V2044" s="3"/>
      <c r="W2044" s="3"/>
      <c r="X2044" s="3"/>
      <c r="Y2044" s="3"/>
      <c r="Z2044" s="1"/>
      <c r="AA2044" s="1" t="s">
        <v>16</v>
      </c>
      <c r="AB2044" s="3" t="s">
        <v>12</v>
      </c>
      <c r="AC2044" s="23" t="s">
        <v>37784</v>
      </c>
      <c r="AD2044" s="23" t="s">
        <v>40193</v>
      </c>
      <c r="AE2044" t="s">
        <v>35408</v>
      </c>
    </row>
    <row r="2045" spans="1:31" ht="14.25" customHeight="1">
      <c r="A2045" s="1">
        <v>2044</v>
      </c>
      <c r="B2045" s="9" t="s">
        <v>6</v>
      </c>
      <c r="C2045" s="1" t="s">
        <v>11278</v>
      </c>
      <c r="D2045" s="1" t="s">
        <v>11279</v>
      </c>
      <c r="E2045" s="1" t="s">
        <v>11280</v>
      </c>
      <c r="F2045" s="1" t="s">
        <v>26356</v>
      </c>
      <c r="G2045" s="14">
        <v>91994016466</v>
      </c>
      <c r="H2045" s="1" t="s">
        <v>20</v>
      </c>
      <c r="I2045" s="1" t="s">
        <v>9</v>
      </c>
      <c r="J2045" s="1" t="s">
        <v>24</v>
      </c>
      <c r="K2045" s="3" t="s">
        <v>27</v>
      </c>
      <c r="L2045" s="1" t="s">
        <v>24</v>
      </c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1"/>
      <c r="AA2045" s="1" t="s">
        <v>16</v>
      </c>
      <c r="AB2045" s="3" t="s">
        <v>12</v>
      </c>
      <c r="AC2045" s="23" t="s">
        <v>37784</v>
      </c>
      <c r="AD2045" s="23" t="s">
        <v>40194</v>
      </c>
      <c r="AE2045" t="s">
        <v>35407</v>
      </c>
    </row>
    <row r="2046" spans="1:31" ht="14.25" customHeight="1">
      <c r="A2046" s="1">
        <v>2045</v>
      </c>
      <c r="B2046" s="1" t="s">
        <v>10396</v>
      </c>
      <c r="C2046" s="1" t="s">
        <v>11282</v>
      </c>
      <c r="D2046" s="1" t="s">
        <v>804</v>
      </c>
      <c r="E2046" s="1" t="s">
        <v>774</v>
      </c>
      <c r="F2046" s="1" t="s">
        <v>32324</v>
      </c>
      <c r="G2046" s="14">
        <v>9194494440</v>
      </c>
      <c r="H2046" s="1" t="s">
        <v>20</v>
      </c>
      <c r="I2046" s="1" t="s">
        <v>9</v>
      </c>
      <c r="J2046" s="1" t="s">
        <v>24</v>
      </c>
      <c r="K2046" s="3" t="s">
        <v>27</v>
      </c>
      <c r="L2046" s="1" t="s">
        <v>24</v>
      </c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1"/>
      <c r="AA2046" s="1" t="s">
        <v>16</v>
      </c>
      <c r="AB2046" s="3" t="s">
        <v>12</v>
      </c>
      <c r="AC2046" s="23" t="s">
        <v>37784</v>
      </c>
      <c r="AD2046" s="23" t="s">
        <v>40195</v>
      </c>
      <c r="AE2046" t="s">
        <v>35402</v>
      </c>
    </row>
    <row r="2047" spans="1:31" ht="14.25" customHeight="1">
      <c r="A2047" s="1">
        <v>2046</v>
      </c>
      <c r="B2047" s="1" t="s">
        <v>10396</v>
      </c>
      <c r="C2047" s="1" t="s">
        <v>11283</v>
      </c>
      <c r="D2047" s="1" t="s">
        <v>1839</v>
      </c>
      <c r="E2047" s="1" t="s">
        <v>5579</v>
      </c>
      <c r="F2047" s="1" t="s">
        <v>11284</v>
      </c>
      <c r="G2047" s="14">
        <v>9194460699</v>
      </c>
      <c r="H2047" s="1" t="s">
        <v>20</v>
      </c>
      <c r="I2047" s="1" t="s">
        <v>62</v>
      </c>
      <c r="J2047" s="1" t="s">
        <v>24</v>
      </c>
      <c r="K2047" s="3" t="s">
        <v>42</v>
      </c>
      <c r="L2047" s="1" t="s">
        <v>24</v>
      </c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1"/>
      <c r="AA2047" s="1" t="s">
        <v>16</v>
      </c>
      <c r="AB2047" s="3" t="s">
        <v>12</v>
      </c>
      <c r="AC2047" s="23" t="s">
        <v>37784</v>
      </c>
      <c r="AD2047" s="23" t="s">
        <v>40196</v>
      </c>
      <c r="AE2047" t="s">
        <v>35402</v>
      </c>
    </row>
    <row r="2048" spans="1:31" ht="14.25" customHeight="1">
      <c r="A2048" s="1">
        <v>2047</v>
      </c>
      <c r="B2048" s="1" t="s">
        <v>10396</v>
      </c>
      <c r="C2048" s="1" t="s">
        <v>11288</v>
      </c>
      <c r="D2048" s="1" t="s">
        <v>223</v>
      </c>
      <c r="E2048" s="1" t="s">
        <v>5115</v>
      </c>
      <c r="F2048" s="1" t="s">
        <v>26358</v>
      </c>
      <c r="G2048" s="14">
        <v>9169004404</v>
      </c>
      <c r="H2048" s="1" t="s">
        <v>8</v>
      </c>
      <c r="I2048" s="1" t="s">
        <v>41</v>
      </c>
      <c r="J2048" s="1" t="s">
        <v>24</v>
      </c>
      <c r="K2048" s="3" t="s">
        <v>63</v>
      </c>
      <c r="L2048" s="1" t="s">
        <v>24</v>
      </c>
      <c r="M2048" s="3" t="s">
        <v>213</v>
      </c>
      <c r="N2048" s="3" t="s">
        <v>47339</v>
      </c>
      <c r="O2048" s="3" t="s">
        <v>17</v>
      </c>
      <c r="P2048" s="3" t="s">
        <v>24</v>
      </c>
      <c r="Q2048" s="3" t="s">
        <v>42</v>
      </c>
      <c r="R2048" s="3" t="s">
        <v>24</v>
      </c>
      <c r="S2048" s="3" t="s">
        <v>27</v>
      </c>
      <c r="T2048" s="3" t="s">
        <v>24</v>
      </c>
      <c r="U2048" s="3" t="s">
        <v>117</v>
      </c>
      <c r="V2048" s="3" t="s">
        <v>24</v>
      </c>
      <c r="W2048" s="3" t="s">
        <v>178</v>
      </c>
      <c r="X2048" s="3" t="s">
        <v>24</v>
      </c>
      <c r="Y2048" s="3" t="s">
        <v>171</v>
      </c>
      <c r="Z2048" s="1" t="s">
        <v>24</v>
      </c>
      <c r="AA2048" s="1" t="s">
        <v>16</v>
      </c>
      <c r="AB2048" s="3" t="s">
        <v>12</v>
      </c>
      <c r="AC2048" s="23" t="s">
        <v>37784</v>
      </c>
      <c r="AD2048" s="23" t="s">
        <v>40197</v>
      </c>
      <c r="AE2048" t="s">
        <v>35402</v>
      </c>
    </row>
    <row r="2049" spans="1:31" ht="14.25" customHeight="1">
      <c r="A2049" s="1">
        <v>2048</v>
      </c>
      <c r="B2049" s="9" t="s">
        <v>6</v>
      </c>
      <c r="C2049" s="1" t="s">
        <v>11289</v>
      </c>
      <c r="D2049" s="1" t="s">
        <v>494</v>
      </c>
      <c r="E2049" s="1" t="s">
        <v>410</v>
      </c>
      <c r="F2049" s="1" t="s">
        <v>26359</v>
      </c>
      <c r="G2049" s="14">
        <v>919444404444</v>
      </c>
      <c r="H2049" s="1" t="s">
        <v>37</v>
      </c>
      <c r="I2049" s="1" t="s">
        <v>9</v>
      </c>
      <c r="J2049" s="1" t="s">
        <v>24</v>
      </c>
      <c r="K2049" s="3" t="s">
        <v>27</v>
      </c>
      <c r="L2049" s="1" t="s">
        <v>24</v>
      </c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1"/>
      <c r="AA2049" s="1" t="s">
        <v>16</v>
      </c>
      <c r="AB2049" s="3" t="s">
        <v>12</v>
      </c>
      <c r="AC2049" s="23" t="s">
        <v>37784</v>
      </c>
      <c r="AD2049" s="23" t="s">
        <v>40198</v>
      </c>
      <c r="AE2049" t="s">
        <v>35405</v>
      </c>
    </row>
    <row r="2050" spans="1:31" ht="14.25" customHeight="1">
      <c r="A2050" s="1">
        <v>2049</v>
      </c>
      <c r="B2050" s="1" t="s">
        <v>10396</v>
      </c>
      <c r="C2050" s="1" t="s">
        <v>11309</v>
      </c>
      <c r="D2050" s="1" t="s">
        <v>4203</v>
      </c>
      <c r="E2050" s="1" t="s">
        <v>36658</v>
      </c>
      <c r="F2050" s="1" t="s">
        <v>26372</v>
      </c>
      <c r="G2050" s="14">
        <v>919904499900</v>
      </c>
      <c r="H2050" s="1" t="s">
        <v>8</v>
      </c>
      <c r="I2050" s="1" t="s">
        <v>9</v>
      </c>
      <c r="J2050" s="1" t="s">
        <v>24</v>
      </c>
      <c r="K2050" s="3" t="s">
        <v>27</v>
      </c>
      <c r="L2050" s="1" t="s">
        <v>24</v>
      </c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1"/>
      <c r="AA2050" s="1" t="s">
        <v>16</v>
      </c>
      <c r="AB2050" s="3" t="s">
        <v>12</v>
      </c>
      <c r="AC2050" s="23" t="s">
        <v>37784</v>
      </c>
      <c r="AD2050" s="23" t="s">
        <v>40199</v>
      </c>
      <c r="AE2050" t="s">
        <v>35408</v>
      </c>
    </row>
    <row r="2051" spans="1:31" ht="14.25" customHeight="1">
      <c r="A2051" s="1">
        <v>2050</v>
      </c>
      <c r="B2051" s="1" t="s">
        <v>10396</v>
      </c>
      <c r="C2051" s="1" t="s">
        <v>11324</v>
      </c>
      <c r="D2051" s="1" t="s">
        <v>446</v>
      </c>
      <c r="E2051" s="1" t="s">
        <v>255</v>
      </c>
      <c r="F2051" s="1" t="s">
        <v>26379</v>
      </c>
      <c r="G2051" s="14">
        <v>91909906449</v>
      </c>
      <c r="H2051" s="1" t="s">
        <v>8</v>
      </c>
      <c r="I2051" s="1" t="s">
        <v>9</v>
      </c>
      <c r="J2051" s="1" t="s">
        <v>24</v>
      </c>
      <c r="K2051" s="3" t="s">
        <v>27</v>
      </c>
      <c r="L2051" s="1" t="s">
        <v>24</v>
      </c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1"/>
      <c r="AA2051" s="1" t="s">
        <v>16</v>
      </c>
      <c r="AB2051" s="3" t="s">
        <v>12</v>
      </c>
      <c r="AC2051" s="23" t="s">
        <v>37784</v>
      </c>
      <c r="AD2051" s="23" t="s">
        <v>40200</v>
      </c>
      <c r="AE2051" t="s">
        <v>35402</v>
      </c>
    </row>
    <row r="2052" spans="1:31" ht="14.25" customHeight="1">
      <c r="A2052" s="1">
        <v>2051</v>
      </c>
      <c r="B2052" s="1" t="s">
        <v>10396</v>
      </c>
      <c r="C2052" s="1" t="s">
        <v>11338</v>
      </c>
      <c r="D2052" s="1" t="s">
        <v>494</v>
      </c>
      <c r="E2052" s="1" t="s">
        <v>40</v>
      </c>
      <c r="F2052" s="1" t="s">
        <v>26385</v>
      </c>
      <c r="G2052" s="14">
        <v>919041401100</v>
      </c>
      <c r="H2052" s="1" t="s">
        <v>15</v>
      </c>
      <c r="I2052" s="1" t="s">
        <v>9</v>
      </c>
      <c r="J2052" s="1" t="s">
        <v>24</v>
      </c>
      <c r="K2052" s="3" t="s">
        <v>27</v>
      </c>
      <c r="L2052" s="1" t="s">
        <v>24</v>
      </c>
      <c r="M2052" s="3" t="s">
        <v>47344</v>
      </c>
      <c r="N2052" s="3" t="s">
        <v>47339</v>
      </c>
      <c r="O2052" s="3" t="s">
        <v>47349</v>
      </c>
      <c r="P2052" s="3" t="s">
        <v>24</v>
      </c>
      <c r="Q2052" s="3" t="s">
        <v>171</v>
      </c>
      <c r="R2052" s="3" t="s">
        <v>24</v>
      </c>
      <c r="S2052" s="3"/>
      <c r="T2052" s="3"/>
      <c r="U2052" s="3"/>
      <c r="V2052" s="3"/>
      <c r="W2052" s="3"/>
      <c r="X2052" s="3"/>
      <c r="Y2052" s="3"/>
      <c r="Z2052" s="1"/>
      <c r="AA2052" s="1" t="s">
        <v>16</v>
      </c>
      <c r="AB2052" s="3" t="s">
        <v>12</v>
      </c>
      <c r="AC2052" s="23" t="s">
        <v>37784</v>
      </c>
      <c r="AD2052" s="23" t="s">
        <v>40201</v>
      </c>
      <c r="AE2052" t="s">
        <v>35405</v>
      </c>
    </row>
    <row r="2053" spans="1:31" ht="14.25" customHeight="1">
      <c r="A2053" s="1">
        <v>2052</v>
      </c>
      <c r="B2053" s="1" t="s">
        <v>10396</v>
      </c>
      <c r="C2053" s="1" t="s">
        <v>11345</v>
      </c>
      <c r="D2053" s="1" t="s">
        <v>35551</v>
      </c>
      <c r="E2053" s="1" t="s">
        <v>1469</v>
      </c>
      <c r="F2053" s="1" t="s">
        <v>26389</v>
      </c>
      <c r="G2053" s="14">
        <v>916964914161</v>
      </c>
      <c r="H2053" s="1" t="s">
        <v>8</v>
      </c>
      <c r="I2053" s="1" t="s">
        <v>41</v>
      </c>
      <c r="J2053" s="1" t="s">
        <v>24</v>
      </c>
      <c r="K2053" s="3" t="s">
        <v>27</v>
      </c>
      <c r="L2053" s="1" t="s">
        <v>24</v>
      </c>
      <c r="M2053" s="3" t="s">
        <v>178</v>
      </c>
      <c r="N2053" s="3" t="s">
        <v>47339</v>
      </c>
      <c r="O2053" s="3" t="s">
        <v>171</v>
      </c>
      <c r="P2053" s="3" t="s">
        <v>24</v>
      </c>
      <c r="Q2053" s="3"/>
      <c r="R2053" s="3"/>
      <c r="S2053" s="3"/>
      <c r="T2053" s="3"/>
      <c r="U2053" s="3"/>
      <c r="V2053" s="3"/>
      <c r="W2053" s="3"/>
      <c r="X2053" s="3"/>
      <c r="Y2053" s="3"/>
      <c r="Z2053" s="1"/>
      <c r="AA2053" s="1" t="s">
        <v>16</v>
      </c>
      <c r="AB2053" s="3" t="s">
        <v>12</v>
      </c>
      <c r="AC2053" s="23" t="s">
        <v>37784</v>
      </c>
      <c r="AD2053" s="23" t="s">
        <v>40202</v>
      </c>
      <c r="AE2053" t="s">
        <v>35402</v>
      </c>
    </row>
    <row r="2054" spans="1:31" ht="14.25" customHeight="1">
      <c r="A2054" s="1">
        <v>2053</v>
      </c>
      <c r="B2054" s="1" t="s">
        <v>10396</v>
      </c>
      <c r="C2054" s="1" t="s">
        <v>11354</v>
      </c>
      <c r="D2054" s="1" t="s">
        <v>35450</v>
      </c>
      <c r="E2054" s="1" t="s">
        <v>139</v>
      </c>
      <c r="F2054" s="1" t="s">
        <v>34470</v>
      </c>
      <c r="G2054" s="14">
        <v>919446040191</v>
      </c>
      <c r="H2054" s="1" t="s">
        <v>8</v>
      </c>
      <c r="I2054" s="1" t="s">
        <v>62</v>
      </c>
      <c r="J2054" s="1" t="s">
        <v>24</v>
      </c>
      <c r="K2054" s="3" t="s">
        <v>117</v>
      </c>
      <c r="L2054" s="1" t="s">
        <v>24</v>
      </c>
      <c r="M2054" s="3" t="s">
        <v>178</v>
      </c>
      <c r="N2054" s="3" t="s">
        <v>47339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1"/>
      <c r="AA2054" s="1" t="s">
        <v>16</v>
      </c>
      <c r="AB2054" s="3" t="s">
        <v>12</v>
      </c>
      <c r="AC2054" s="23" t="s">
        <v>37784</v>
      </c>
      <c r="AD2054" s="23" t="s">
        <v>40203</v>
      </c>
      <c r="AE2054" t="s">
        <v>35408</v>
      </c>
    </row>
    <row r="2055" spans="1:31" ht="14.25" customHeight="1">
      <c r="A2055" s="1">
        <v>2054</v>
      </c>
      <c r="B2055" s="9" t="s">
        <v>6</v>
      </c>
      <c r="C2055" s="1" t="s">
        <v>11363</v>
      </c>
      <c r="D2055" s="1" t="s">
        <v>10439</v>
      </c>
      <c r="E2055" s="1" t="s">
        <v>36662</v>
      </c>
      <c r="F2055" s="1" t="s">
        <v>26400</v>
      </c>
      <c r="G2055" s="14">
        <v>91914144049</v>
      </c>
      <c r="H2055" s="1" t="s">
        <v>20</v>
      </c>
      <c r="I2055" s="1" t="s">
        <v>9</v>
      </c>
      <c r="J2055" s="1" t="s">
        <v>24</v>
      </c>
      <c r="K2055" s="3" t="s">
        <v>63</v>
      </c>
      <c r="L2055" s="1" t="s">
        <v>24</v>
      </c>
      <c r="M2055" s="3" t="s">
        <v>213</v>
      </c>
      <c r="N2055" s="3" t="s">
        <v>47339</v>
      </c>
      <c r="O2055" s="3" t="s">
        <v>17</v>
      </c>
      <c r="P2055" s="3" t="s">
        <v>24</v>
      </c>
      <c r="Q2055" s="3" t="s">
        <v>42</v>
      </c>
      <c r="R2055" s="3" t="s">
        <v>24</v>
      </c>
      <c r="S2055" s="3" t="s">
        <v>27</v>
      </c>
      <c r="T2055" s="3" t="s">
        <v>24</v>
      </c>
      <c r="U2055" s="3" t="s">
        <v>117</v>
      </c>
      <c r="V2055" s="3" t="s">
        <v>24</v>
      </c>
      <c r="W2055" s="3" t="s">
        <v>178</v>
      </c>
      <c r="X2055" s="3" t="s">
        <v>24</v>
      </c>
      <c r="Y2055" s="3" t="s">
        <v>171</v>
      </c>
      <c r="Z2055" s="1" t="s">
        <v>24</v>
      </c>
      <c r="AA2055" s="1" t="s">
        <v>16</v>
      </c>
      <c r="AB2055" s="3" t="s">
        <v>12</v>
      </c>
      <c r="AC2055" s="23" t="s">
        <v>37784</v>
      </c>
      <c r="AD2055" s="23" t="s">
        <v>40204</v>
      </c>
      <c r="AE2055" t="s">
        <v>35407</v>
      </c>
    </row>
    <row r="2056" spans="1:31" ht="14.25" customHeight="1">
      <c r="A2056" s="1">
        <v>2055</v>
      </c>
      <c r="B2056" s="9" t="s">
        <v>6</v>
      </c>
      <c r="C2056" s="1" t="s">
        <v>11368</v>
      </c>
      <c r="D2056" s="1" t="s">
        <v>2904</v>
      </c>
      <c r="E2056" s="1" t="s">
        <v>7318</v>
      </c>
      <c r="F2056" s="1" t="s">
        <v>32329</v>
      </c>
      <c r="G2056" s="14">
        <v>914166090994</v>
      </c>
      <c r="H2056" s="1" t="s">
        <v>46</v>
      </c>
      <c r="I2056" s="1" t="s">
        <v>9</v>
      </c>
      <c r="J2056" s="1" t="s">
        <v>24</v>
      </c>
      <c r="K2056" s="3" t="s">
        <v>63</v>
      </c>
      <c r="L2056" s="1" t="s">
        <v>24</v>
      </c>
      <c r="M2056" s="3" t="s">
        <v>213</v>
      </c>
      <c r="N2056" s="3" t="s">
        <v>47339</v>
      </c>
      <c r="O2056" s="3" t="s">
        <v>17</v>
      </c>
      <c r="P2056" s="3" t="s">
        <v>24</v>
      </c>
      <c r="Q2056" s="3" t="s">
        <v>42</v>
      </c>
      <c r="R2056" s="3" t="s">
        <v>24</v>
      </c>
      <c r="S2056" s="3" t="s">
        <v>27</v>
      </c>
      <c r="T2056" s="3" t="s">
        <v>24</v>
      </c>
      <c r="U2056" s="3" t="s">
        <v>117</v>
      </c>
      <c r="V2056" s="3" t="s">
        <v>24</v>
      </c>
      <c r="W2056" s="3" t="s">
        <v>178</v>
      </c>
      <c r="X2056" s="3" t="s">
        <v>24</v>
      </c>
      <c r="Y2056" s="3" t="s">
        <v>171</v>
      </c>
      <c r="Z2056" s="1" t="s">
        <v>24</v>
      </c>
      <c r="AA2056" s="1" t="s">
        <v>16</v>
      </c>
      <c r="AB2056" s="3" t="s">
        <v>538</v>
      </c>
      <c r="AC2056" s="23" t="s">
        <v>37784</v>
      </c>
      <c r="AD2056" s="23" t="s">
        <v>40205</v>
      </c>
      <c r="AE2056" t="s">
        <v>35408</v>
      </c>
    </row>
    <row r="2057" spans="1:31" ht="14.25" customHeight="1">
      <c r="A2057" s="1">
        <v>2056</v>
      </c>
      <c r="B2057" s="9" t="s">
        <v>6</v>
      </c>
      <c r="C2057" s="1" t="s">
        <v>11370</v>
      </c>
      <c r="D2057" s="1" t="s">
        <v>5844</v>
      </c>
      <c r="E2057" s="1"/>
      <c r="F2057" s="1" t="s">
        <v>23115</v>
      </c>
      <c r="G2057" s="14">
        <v>91046666144</v>
      </c>
      <c r="H2057" s="1" t="s">
        <v>15</v>
      </c>
      <c r="I2057" s="1" t="s">
        <v>9</v>
      </c>
      <c r="J2057" s="1" t="s">
        <v>24</v>
      </c>
      <c r="K2057" s="3" t="s">
        <v>17</v>
      </c>
      <c r="L2057" s="1" t="s">
        <v>24</v>
      </c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1"/>
      <c r="AA2057" s="1" t="s">
        <v>11</v>
      </c>
      <c r="AB2057" s="3" t="s">
        <v>13</v>
      </c>
      <c r="AC2057" s="23" t="s">
        <v>37784</v>
      </c>
      <c r="AD2057" s="23" t="s">
        <v>40206</v>
      </c>
      <c r="AE2057" t="s">
        <v>35407</v>
      </c>
    </row>
    <row r="2058" spans="1:31" ht="14.25" customHeight="1">
      <c r="A2058" s="1">
        <v>2057</v>
      </c>
      <c r="B2058" s="9" t="s">
        <v>6</v>
      </c>
      <c r="C2058" s="1" t="s">
        <v>11381</v>
      </c>
      <c r="D2058" s="1" t="s">
        <v>11382</v>
      </c>
      <c r="E2058" s="1" t="s">
        <v>11383</v>
      </c>
      <c r="F2058" s="1" t="s">
        <v>34472</v>
      </c>
      <c r="G2058" s="14">
        <v>9194646196</v>
      </c>
      <c r="H2058" s="1" t="s">
        <v>20</v>
      </c>
      <c r="I2058" s="1" t="s">
        <v>9</v>
      </c>
      <c r="J2058" s="1" t="s">
        <v>24</v>
      </c>
      <c r="K2058" s="3" t="s">
        <v>42</v>
      </c>
      <c r="L2058" s="1" t="s">
        <v>24</v>
      </c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1"/>
      <c r="AA2058" s="1" t="s">
        <v>16</v>
      </c>
      <c r="AB2058" s="3" t="s">
        <v>12</v>
      </c>
      <c r="AC2058" s="23" t="s">
        <v>37784</v>
      </c>
      <c r="AD2058" s="23" t="s">
        <v>40207</v>
      </c>
      <c r="AE2058" t="s">
        <v>35405</v>
      </c>
    </row>
    <row r="2059" spans="1:31" ht="14.25" customHeight="1">
      <c r="A2059" s="1">
        <v>2058</v>
      </c>
      <c r="B2059" s="1" t="s">
        <v>10396</v>
      </c>
      <c r="C2059" s="1" t="s">
        <v>11424</v>
      </c>
      <c r="D2059" s="1" t="s">
        <v>505</v>
      </c>
      <c r="E2059" s="1" t="s">
        <v>255</v>
      </c>
      <c r="F2059" s="1" t="s">
        <v>11425</v>
      </c>
      <c r="G2059" s="14">
        <v>91944401606</v>
      </c>
      <c r="H2059" s="1" t="s">
        <v>20</v>
      </c>
      <c r="I2059" s="1" t="s">
        <v>9</v>
      </c>
      <c r="J2059" s="1" t="s">
        <v>24</v>
      </c>
      <c r="K2059" s="3" t="s">
        <v>27</v>
      </c>
      <c r="L2059" s="1" t="s">
        <v>24</v>
      </c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1"/>
      <c r="AA2059" s="1" t="s">
        <v>16</v>
      </c>
      <c r="AB2059" s="3" t="s">
        <v>12</v>
      </c>
      <c r="AC2059" s="23" t="s">
        <v>37784</v>
      </c>
      <c r="AD2059" s="23" t="s">
        <v>40208</v>
      </c>
      <c r="AE2059" t="s">
        <v>35408</v>
      </c>
    </row>
    <row r="2060" spans="1:31" ht="14.25" customHeight="1">
      <c r="A2060" s="1">
        <v>2059</v>
      </c>
      <c r="B2060" s="9" t="s">
        <v>6</v>
      </c>
      <c r="C2060" s="1" t="s">
        <v>11453</v>
      </c>
      <c r="D2060" s="1" t="s">
        <v>683</v>
      </c>
      <c r="E2060" s="1" t="s">
        <v>1180</v>
      </c>
      <c r="F2060" s="1" t="s">
        <v>11454</v>
      </c>
      <c r="G2060" s="14">
        <v>919444099904</v>
      </c>
      <c r="H2060" s="1" t="s">
        <v>20</v>
      </c>
      <c r="I2060" s="1" t="s">
        <v>9</v>
      </c>
      <c r="J2060" s="1" t="s">
        <v>24</v>
      </c>
      <c r="K2060" s="3" t="s">
        <v>17</v>
      </c>
      <c r="L2060" s="1" t="s">
        <v>24</v>
      </c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1"/>
      <c r="AA2060" s="1" t="s">
        <v>11</v>
      </c>
      <c r="AB2060" s="3" t="s">
        <v>13</v>
      </c>
      <c r="AC2060" s="23" t="s">
        <v>37784</v>
      </c>
      <c r="AD2060" s="23" t="s">
        <v>40209</v>
      </c>
      <c r="AE2060" t="s">
        <v>35402</v>
      </c>
    </row>
    <row r="2061" spans="1:31" ht="14.25" customHeight="1">
      <c r="A2061" s="1">
        <v>2060</v>
      </c>
      <c r="B2061" s="1" t="s">
        <v>10396</v>
      </c>
      <c r="C2061" s="1" t="s">
        <v>11483</v>
      </c>
      <c r="D2061" s="1" t="s">
        <v>2492</v>
      </c>
      <c r="E2061" s="1" t="s">
        <v>11482</v>
      </c>
      <c r="F2061" s="1" t="s">
        <v>11484</v>
      </c>
      <c r="G2061" s="14">
        <v>9199400900</v>
      </c>
      <c r="H2061" s="1" t="s">
        <v>20</v>
      </c>
      <c r="I2061" s="1" t="s">
        <v>9</v>
      </c>
      <c r="J2061" s="1" t="s">
        <v>24</v>
      </c>
      <c r="K2061" s="3" t="s">
        <v>27</v>
      </c>
      <c r="L2061" s="1" t="s">
        <v>24</v>
      </c>
      <c r="M2061" s="3" t="s">
        <v>47344</v>
      </c>
      <c r="N2061" s="3" t="s">
        <v>47339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1"/>
      <c r="AA2061" s="1" t="s">
        <v>16</v>
      </c>
      <c r="AB2061" s="3" t="s">
        <v>12</v>
      </c>
      <c r="AC2061" s="23" t="s">
        <v>37784</v>
      </c>
      <c r="AD2061" s="23" t="s">
        <v>40210</v>
      </c>
      <c r="AE2061" t="s">
        <v>35407</v>
      </c>
    </row>
    <row r="2062" spans="1:31" ht="14.25" customHeight="1">
      <c r="A2062" s="1">
        <v>2061</v>
      </c>
      <c r="B2062" s="9" t="s">
        <v>6</v>
      </c>
      <c r="C2062" s="1" t="s">
        <v>11529</v>
      </c>
      <c r="D2062" s="1" t="s">
        <v>917</v>
      </c>
      <c r="E2062" s="1" t="s">
        <v>11530</v>
      </c>
      <c r="F2062" s="1" t="s">
        <v>26476</v>
      </c>
      <c r="G2062" s="14">
        <v>919099614449</v>
      </c>
      <c r="H2062" s="1" t="s">
        <v>46</v>
      </c>
      <c r="I2062" s="1" t="s">
        <v>9</v>
      </c>
      <c r="J2062" s="1" t="s">
        <v>24</v>
      </c>
      <c r="K2062" s="3" t="s">
        <v>17</v>
      </c>
      <c r="L2062" s="1" t="s">
        <v>24</v>
      </c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1"/>
      <c r="AA2062" s="1" t="s">
        <v>11</v>
      </c>
      <c r="AB2062" s="3" t="s">
        <v>538</v>
      </c>
      <c r="AC2062" s="23" t="s">
        <v>37784</v>
      </c>
      <c r="AD2062" s="23" t="s">
        <v>40211</v>
      </c>
      <c r="AE2062" t="s">
        <v>35402</v>
      </c>
    </row>
    <row r="2063" spans="1:31" ht="14.25" customHeight="1">
      <c r="A2063" s="1">
        <v>2062</v>
      </c>
      <c r="B2063" s="1" t="s">
        <v>10396</v>
      </c>
      <c r="C2063" s="1" t="s">
        <v>11547</v>
      </c>
      <c r="D2063" s="1" t="s">
        <v>2169</v>
      </c>
      <c r="E2063" s="1" t="s">
        <v>35476</v>
      </c>
      <c r="F2063" s="1" t="s">
        <v>26489</v>
      </c>
      <c r="G2063" s="14">
        <v>91949469449</v>
      </c>
      <c r="H2063" s="1" t="s">
        <v>8</v>
      </c>
      <c r="I2063" s="1" t="s">
        <v>9</v>
      </c>
      <c r="J2063" s="1" t="s">
        <v>24</v>
      </c>
      <c r="K2063" s="3" t="s">
        <v>27</v>
      </c>
      <c r="L2063" s="1" t="s">
        <v>24</v>
      </c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1"/>
      <c r="AA2063" s="1" t="s">
        <v>16</v>
      </c>
      <c r="AB2063" s="3" t="s">
        <v>12</v>
      </c>
      <c r="AC2063" s="23" t="s">
        <v>37784</v>
      </c>
      <c r="AD2063" s="23" t="s">
        <v>40212</v>
      </c>
      <c r="AE2063" t="s">
        <v>35408</v>
      </c>
    </row>
    <row r="2064" spans="1:31" ht="14.25" customHeight="1">
      <c r="A2064" s="1">
        <v>2063</v>
      </c>
      <c r="B2064" s="1" t="s">
        <v>10396</v>
      </c>
      <c r="C2064" s="1" t="s">
        <v>11551</v>
      </c>
      <c r="D2064" s="1" t="s">
        <v>854</v>
      </c>
      <c r="E2064" s="1" t="s">
        <v>131</v>
      </c>
      <c r="F2064" s="1" t="s">
        <v>11552</v>
      </c>
      <c r="G2064" s="14">
        <v>91414999444</v>
      </c>
      <c r="H2064" s="1" t="s">
        <v>20</v>
      </c>
      <c r="I2064" s="1" t="s">
        <v>41</v>
      </c>
      <c r="J2064" s="1" t="s">
        <v>24</v>
      </c>
      <c r="K2064" s="3" t="s">
        <v>42</v>
      </c>
      <c r="L2064" s="1" t="s">
        <v>24</v>
      </c>
      <c r="M2064" s="3" t="s">
        <v>27</v>
      </c>
      <c r="N2064" s="3" t="s">
        <v>47339</v>
      </c>
      <c r="O2064" s="3" t="s">
        <v>117</v>
      </c>
      <c r="P2064" s="3" t="s">
        <v>24</v>
      </c>
      <c r="Q2064" s="3"/>
      <c r="R2064" s="3"/>
      <c r="S2064" s="3"/>
      <c r="T2064" s="3"/>
      <c r="U2064" s="3"/>
      <c r="V2064" s="3"/>
      <c r="W2064" s="3"/>
      <c r="X2064" s="3"/>
      <c r="Y2064" s="3"/>
      <c r="Z2064" s="1"/>
      <c r="AA2064" s="1" t="s">
        <v>16</v>
      </c>
      <c r="AB2064" s="3" t="s">
        <v>12</v>
      </c>
      <c r="AC2064" s="23" t="s">
        <v>37784</v>
      </c>
      <c r="AD2064" s="23" t="s">
        <v>39857</v>
      </c>
      <c r="AE2064" t="s">
        <v>35408</v>
      </c>
    </row>
    <row r="2065" spans="1:31" ht="14.25" customHeight="1">
      <c r="A2065" s="1">
        <v>2064</v>
      </c>
      <c r="B2065" s="9" t="s">
        <v>6</v>
      </c>
      <c r="C2065" s="1" t="s">
        <v>11579</v>
      </c>
      <c r="D2065" s="1" t="s">
        <v>2742</v>
      </c>
      <c r="E2065" s="1" t="s">
        <v>152</v>
      </c>
      <c r="F2065" s="1" t="s">
        <v>34495</v>
      </c>
      <c r="G2065" s="14">
        <v>9194094016</v>
      </c>
      <c r="H2065" s="1" t="s">
        <v>37</v>
      </c>
      <c r="I2065" s="1" t="s">
        <v>9</v>
      </c>
      <c r="J2065" s="1" t="s">
        <v>24</v>
      </c>
      <c r="K2065" s="3" t="s">
        <v>27</v>
      </c>
      <c r="L2065" s="1" t="s">
        <v>24</v>
      </c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1"/>
      <c r="AA2065" s="1" t="s">
        <v>16</v>
      </c>
      <c r="AB2065" s="3" t="s">
        <v>12</v>
      </c>
      <c r="AC2065" s="23" t="s">
        <v>37784</v>
      </c>
      <c r="AD2065" s="23" t="s">
        <v>40213</v>
      </c>
      <c r="AE2065" t="s">
        <v>35405</v>
      </c>
    </row>
    <row r="2066" spans="1:31" ht="14.25" customHeight="1">
      <c r="A2066" s="1">
        <v>2065</v>
      </c>
      <c r="B2066" s="9" t="s">
        <v>6</v>
      </c>
      <c r="C2066" s="1" t="s">
        <v>11585</v>
      </c>
      <c r="D2066" s="1" t="s">
        <v>3417</v>
      </c>
      <c r="E2066" s="1" t="s">
        <v>447</v>
      </c>
      <c r="F2066" s="1" t="s">
        <v>26503</v>
      </c>
      <c r="G2066" s="14">
        <v>91464466444</v>
      </c>
      <c r="H2066" s="1" t="s">
        <v>8</v>
      </c>
      <c r="I2066" s="1" t="s">
        <v>9</v>
      </c>
      <c r="J2066" s="1" t="s">
        <v>24</v>
      </c>
      <c r="K2066" s="3" t="s">
        <v>63</v>
      </c>
      <c r="L2066" s="1" t="s">
        <v>24</v>
      </c>
      <c r="M2066" s="3" t="s">
        <v>213</v>
      </c>
      <c r="N2066" s="3" t="s">
        <v>47339</v>
      </c>
      <c r="O2066" s="3" t="s">
        <v>17</v>
      </c>
      <c r="P2066" s="3" t="s">
        <v>24</v>
      </c>
      <c r="Q2066" s="3" t="s">
        <v>42</v>
      </c>
      <c r="R2066" s="3" t="s">
        <v>24</v>
      </c>
      <c r="S2066" s="3" t="s">
        <v>27</v>
      </c>
      <c r="T2066" s="3" t="s">
        <v>24</v>
      </c>
      <c r="U2066" s="3" t="s">
        <v>117</v>
      </c>
      <c r="V2066" s="3" t="s">
        <v>24</v>
      </c>
      <c r="W2066" s="3" t="s">
        <v>178</v>
      </c>
      <c r="X2066" s="3" t="s">
        <v>24</v>
      </c>
      <c r="Y2066" s="3" t="s">
        <v>171</v>
      </c>
      <c r="Z2066" s="1" t="s">
        <v>24</v>
      </c>
      <c r="AA2066" s="1" t="s">
        <v>16</v>
      </c>
      <c r="AB2066" s="3" t="s">
        <v>12</v>
      </c>
      <c r="AC2066" s="23" t="s">
        <v>37784</v>
      </c>
      <c r="AD2066" s="23" t="s">
        <v>40214</v>
      </c>
      <c r="AE2066" t="s">
        <v>35402</v>
      </c>
    </row>
    <row r="2067" spans="1:31" ht="14.25" customHeight="1">
      <c r="A2067" s="1">
        <v>2066</v>
      </c>
      <c r="B2067" s="1" t="s">
        <v>10396</v>
      </c>
      <c r="C2067" s="1" t="s">
        <v>11586</v>
      </c>
      <c r="D2067" s="1" t="s">
        <v>16368</v>
      </c>
      <c r="E2067" s="1" t="s">
        <v>36663</v>
      </c>
      <c r="F2067" s="1" t="s">
        <v>11587</v>
      </c>
      <c r="G2067" s="14">
        <v>919446416944</v>
      </c>
      <c r="H2067" s="1" t="s">
        <v>20</v>
      </c>
      <c r="I2067" s="1" t="s">
        <v>9</v>
      </c>
      <c r="J2067" s="1" t="s">
        <v>24</v>
      </c>
      <c r="K2067" s="3" t="s">
        <v>178</v>
      </c>
      <c r="L2067" s="1" t="s">
        <v>24</v>
      </c>
      <c r="M2067" s="3" t="s">
        <v>171</v>
      </c>
      <c r="N2067" s="3" t="s">
        <v>47339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1"/>
      <c r="AA2067" s="1" t="s">
        <v>16</v>
      </c>
      <c r="AB2067" s="3" t="s">
        <v>12</v>
      </c>
      <c r="AC2067" s="23" t="s">
        <v>37784</v>
      </c>
      <c r="AD2067" s="23" t="s">
        <v>40215</v>
      </c>
      <c r="AE2067" t="s">
        <v>35407</v>
      </c>
    </row>
    <row r="2068" spans="1:31" ht="14.25" customHeight="1">
      <c r="A2068" s="1">
        <v>2067</v>
      </c>
      <c r="B2068" s="1" t="s">
        <v>10396</v>
      </c>
      <c r="C2068" s="1" t="s">
        <v>11596</v>
      </c>
      <c r="D2068" s="1" t="s">
        <v>3405</v>
      </c>
      <c r="E2068" s="1" t="s">
        <v>139</v>
      </c>
      <c r="F2068" s="1" t="s">
        <v>32354</v>
      </c>
      <c r="G2068" s="14">
        <v>919946419999</v>
      </c>
      <c r="H2068" s="1" t="s">
        <v>20</v>
      </c>
      <c r="I2068" s="1" t="s">
        <v>9</v>
      </c>
      <c r="J2068" s="1" t="s">
        <v>24</v>
      </c>
      <c r="K2068" s="3" t="s">
        <v>17</v>
      </c>
      <c r="L2068" s="1" t="s">
        <v>24</v>
      </c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1"/>
      <c r="AA2068" s="1" t="s">
        <v>11</v>
      </c>
      <c r="AB2068" s="3" t="s">
        <v>56</v>
      </c>
      <c r="AC2068" s="23" t="s">
        <v>37784</v>
      </c>
      <c r="AD2068" s="23" t="s">
        <v>40216</v>
      </c>
      <c r="AE2068" t="s">
        <v>35407</v>
      </c>
    </row>
    <row r="2069" spans="1:31" ht="14.25" customHeight="1">
      <c r="A2069" s="1">
        <v>2068</v>
      </c>
      <c r="B2069" s="1" t="s">
        <v>10396</v>
      </c>
      <c r="C2069" s="1" t="s">
        <v>11608</v>
      </c>
      <c r="D2069" s="1" t="s">
        <v>6801</v>
      </c>
      <c r="E2069" s="1" t="s">
        <v>217</v>
      </c>
      <c r="F2069" s="1" t="s">
        <v>32355</v>
      </c>
      <c r="G2069" s="14">
        <v>919446049499</v>
      </c>
      <c r="H2069" s="1" t="s">
        <v>20</v>
      </c>
      <c r="I2069" s="1" t="s">
        <v>9</v>
      </c>
      <c r="J2069" s="1" t="s">
        <v>24</v>
      </c>
      <c r="K2069" s="3" t="s">
        <v>27</v>
      </c>
      <c r="L2069" s="1" t="s">
        <v>24</v>
      </c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1"/>
      <c r="AA2069" s="1" t="s">
        <v>16</v>
      </c>
      <c r="AB2069" s="3" t="s">
        <v>12</v>
      </c>
      <c r="AC2069" s="23" t="s">
        <v>37784</v>
      </c>
      <c r="AD2069" s="23" t="s">
        <v>40217</v>
      </c>
      <c r="AE2069" t="s">
        <v>35408</v>
      </c>
    </row>
    <row r="2070" spans="1:31" ht="14.25" customHeight="1">
      <c r="A2070" s="1">
        <v>2069</v>
      </c>
      <c r="B2070" s="1" t="s">
        <v>10396</v>
      </c>
      <c r="C2070" s="1" t="s">
        <v>11610</v>
      </c>
      <c r="D2070" s="1" t="s">
        <v>1598</v>
      </c>
      <c r="E2070" s="1" t="s">
        <v>40</v>
      </c>
      <c r="F2070" s="1" t="s">
        <v>26516</v>
      </c>
      <c r="G2070" s="14">
        <v>919446096646</v>
      </c>
      <c r="H2070" s="1" t="s">
        <v>8</v>
      </c>
      <c r="I2070" s="1" t="s">
        <v>9</v>
      </c>
      <c r="J2070" s="1" t="s">
        <v>24</v>
      </c>
      <c r="K2070" s="3" t="s">
        <v>17</v>
      </c>
      <c r="L2070" s="1" t="s">
        <v>24</v>
      </c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1"/>
      <c r="AA2070" s="1" t="s">
        <v>11</v>
      </c>
      <c r="AB2070" s="3" t="s">
        <v>56</v>
      </c>
      <c r="AC2070" s="23" t="s">
        <v>37784</v>
      </c>
      <c r="AD2070" s="23" t="s">
        <v>40218</v>
      </c>
      <c r="AE2070" t="s">
        <v>35405</v>
      </c>
    </row>
    <row r="2071" spans="1:31" ht="14.25" customHeight="1">
      <c r="A2071" s="1">
        <v>2070</v>
      </c>
      <c r="B2071" s="9" t="s">
        <v>6</v>
      </c>
      <c r="C2071" s="1" t="s">
        <v>11620</v>
      </c>
      <c r="D2071" s="1" t="s">
        <v>2901</v>
      </c>
      <c r="E2071" s="1" t="s">
        <v>40</v>
      </c>
      <c r="F2071" s="1" t="s">
        <v>26521</v>
      </c>
      <c r="G2071" s="14">
        <v>914611461446</v>
      </c>
      <c r="H2071" s="1" t="s">
        <v>20</v>
      </c>
      <c r="I2071" s="1" t="s">
        <v>9</v>
      </c>
      <c r="J2071" s="1" t="s">
        <v>24</v>
      </c>
      <c r="K2071" s="3" t="s">
        <v>17</v>
      </c>
      <c r="L2071" s="1" t="s">
        <v>24</v>
      </c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1"/>
      <c r="AA2071" s="1" t="s">
        <v>11</v>
      </c>
      <c r="AB2071" s="3" t="s">
        <v>538</v>
      </c>
      <c r="AC2071" s="23" t="s">
        <v>37784</v>
      </c>
      <c r="AD2071" s="23" t="s">
        <v>40219</v>
      </c>
      <c r="AE2071" t="s">
        <v>35405</v>
      </c>
    </row>
    <row r="2072" spans="1:31" ht="14.25" customHeight="1">
      <c r="A2072" s="1">
        <v>2071</v>
      </c>
      <c r="B2072" s="1" t="s">
        <v>10396</v>
      </c>
      <c r="C2072" s="1" t="s">
        <v>11621</v>
      </c>
      <c r="D2072" s="1" t="s">
        <v>1175</v>
      </c>
      <c r="E2072" s="1" t="s">
        <v>139</v>
      </c>
      <c r="F2072" s="1" t="s">
        <v>34498</v>
      </c>
      <c r="G2072" s="14">
        <v>919446946464</v>
      </c>
      <c r="H2072" s="1" t="s">
        <v>20</v>
      </c>
      <c r="I2072" s="1" t="s">
        <v>9</v>
      </c>
      <c r="J2072" s="1" t="s">
        <v>24</v>
      </c>
      <c r="K2072" s="3" t="s">
        <v>27</v>
      </c>
      <c r="L2072" s="1" t="s">
        <v>24</v>
      </c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1"/>
      <c r="AA2072" s="1" t="s">
        <v>16</v>
      </c>
      <c r="AB2072" s="3" t="s">
        <v>12</v>
      </c>
      <c r="AC2072" s="23" t="s">
        <v>37784</v>
      </c>
      <c r="AD2072" s="23" t="s">
        <v>40220</v>
      </c>
      <c r="AE2072" t="s">
        <v>35407</v>
      </c>
    </row>
    <row r="2073" spans="1:31" ht="14.25" customHeight="1">
      <c r="A2073" s="1">
        <v>2072</v>
      </c>
      <c r="B2073" s="1" t="s">
        <v>10396</v>
      </c>
      <c r="C2073" s="1" t="s">
        <v>11639</v>
      </c>
      <c r="D2073" s="1" t="s">
        <v>951</v>
      </c>
      <c r="E2073" s="1" t="s">
        <v>139</v>
      </c>
      <c r="F2073" s="1" t="s">
        <v>26533</v>
      </c>
      <c r="G2073" s="14">
        <v>91949446619</v>
      </c>
      <c r="H2073" s="1" t="s">
        <v>20</v>
      </c>
      <c r="I2073" s="1" t="s">
        <v>62</v>
      </c>
      <c r="J2073" s="1" t="s">
        <v>24</v>
      </c>
      <c r="K2073" s="3" t="s">
        <v>117</v>
      </c>
      <c r="L2073" s="1" t="s">
        <v>24</v>
      </c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1"/>
      <c r="AA2073" s="1" t="s">
        <v>16</v>
      </c>
      <c r="AB2073" s="3" t="s">
        <v>12</v>
      </c>
      <c r="AC2073" s="23" t="s">
        <v>37784</v>
      </c>
      <c r="AD2073" s="23" t="s">
        <v>40221</v>
      </c>
      <c r="AE2073" t="s">
        <v>35405</v>
      </c>
    </row>
    <row r="2074" spans="1:31" ht="14.25" customHeight="1">
      <c r="A2074" s="1">
        <v>2073</v>
      </c>
      <c r="B2074" s="1" t="s">
        <v>10396</v>
      </c>
      <c r="C2074" s="1" t="s">
        <v>11642</v>
      </c>
      <c r="D2074" s="1" t="s">
        <v>35552</v>
      </c>
      <c r="E2074" s="1" t="s">
        <v>40</v>
      </c>
      <c r="F2074" s="1" t="s">
        <v>26534</v>
      </c>
      <c r="G2074" s="14">
        <v>91944606494</v>
      </c>
      <c r="H2074" s="1" t="s">
        <v>132</v>
      </c>
      <c r="I2074" s="1" t="s">
        <v>9</v>
      </c>
      <c r="J2074" s="1" t="s">
        <v>24</v>
      </c>
      <c r="K2074" s="3" t="s">
        <v>27</v>
      </c>
      <c r="L2074" s="1" t="s">
        <v>24</v>
      </c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1"/>
      <c r="AA2074" s="1" t="s">
        <v>16</v>
      </c>
      <c r="AB2074" s="3" t="s">
        <v>12</v>
      </c>
      <c r="AC2074" s="23" t="s">
        <v>37784</v>
      </c>
      <c r="AD2074" s="23" t="s">
        <v>39500</v>
      </c>
      <c r="AE2074" t="s">
        <v>35408</v>
      </c>
    </row>
    <row r="2075" spans="1:31" ht="14.25" customHeight="1">
      <c r="A2075" s="1">
        <v>2074</v>
      </c>
      <c r="B2075" s="1" t="s">
        <v>10396</v>
      </c>
      <c r="C2075" s="1" t="s">
        <v>11649</v>
      </c>
      <c r="D2075" s="1" t="s">
        <v>230</v>
      </c>
      <c r="E2075" s="1" t="s">
        <v>362</v>
      </c>
      <c r="F2075" s="1" t="s">
        <v>26537</v>
      </c>
      <c r="G2075" s="14">
        <v>91994601994</v>
      </c>
      <c r="H2075" s="1" t="s">
        <v>20</v>
      </c>
      <c r="I2075" s="1" t="s">
        <v>41</v>
      </c>
      <c r="J2075" s="1" t="s">
        <v>24</v>
      </c>
      <c r="K2075" s="3" t="s">
        <v>42</v>
      </c>
      <c r="L2075" s="1" t="s">
        <v>24</v>
      </c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1"/>
      <c r="AA2075" s="1" t="s">
        <v>16</v>
      </c>
      <c r="AB2075" s="3" t="s">
        <v>12</v>
      </c>
      <c r="AC2075" s="23" t="s">
        <v>37784</v>
      </c>
      <c r="AD2075" s="23" t="s">
        <v>40222</v>
      </c>
      <c r="AE2075" t="s">
        <v>35407</v>
      </c>
    </row>
    <row r="2076" spans="1:31" ht="14.25" customHeight="1">
      <c r="A2076" s="1">
        <v>2075</v>
      </c>
      <c r="B2076" s="9" t="s">
        <v>6</v>
      </c>
      <c r="C2076" s="1" t="s">
        <v>11652</v>
      </c>
      <c r="D2076" s="1" t="s">
        <v>113</v>
      </c>
      <c r="E2076" s="1" t="s">
        <v>139</v>
      </c>
      <c r="F2076" s="1" t="s">
        <v>32361</v>
      </c>
      <c r="G2076" s="14">
        <v>914401114949</v>
      </c>
      <c r="H2076" s="1" t="s">
        <v>46</v>
      </c>
      <c r="I2076" s="1" t="s">
        <v>9</v>
      </c>
      <c r="J2076" s="1" t="s">
        <v>24</v>
      </c>
      <c r="K2076" s="3" t="s">
        <v>17</v>
      </c>
      <c r="L2076" s="1" t="s">
        <v>24</v>
      </c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1"/>
      <c r="AA2076" s="1" t="s">
        <v>11</v>
      </c>
      <c r="AB2076" s="3" t="s">
        <v>321</v>
      </c>
      <c r="AC2076" s="23" t="s">
        <v>37784</v>
      </c>
      <c r="AD2076" s="23" t="s">
        <v>40223</v>
      </c>
      <c r="AE2076" t="s">
        <v>35408</v>
      </c>
    </row>
    <row r="2077" spans="1:31" ht="14.25" customHeight="1">
      <c r="A2077" s="1">
        <v>2076</v>
      </c>
      <c r="B2077" s="9" t="s">
        <v>6</v>
      </c>
      <c r="C2077" s="1" t="s">
        <v>11653</v>
      </c>
      <c r="D2077" s="1" t="s">
        <v>11654</v>
      </c>
      <c r="E2077" s="1" t="s">
        <v>159</v>
      </c>
      <c r="F2077" s="1" t="s">
        <v>26539</v>
      </c>
      <c r="G2077" s="14">
        <v>91949494464</v>
      </c>
      <c r="H2077" s="1" t="s">
        <v>15</v>
      </c>
      <c r="I2077" s="1" t="s">
        <v>62</v>
      </c>
      <c r="J2077" s="1" t="s">
        <v>24</v>
      </c>
      <c r="K2077" s="3" t="s">
        <v>27</v>
      </c>
      <c r="L2077" s="1" t="s">
        <v>24</v>
      </c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1"/>
      <c r="AA2077" s="1" t="s">
        <v>16</v>
      </c>
      <c r="AB2077" s="3" t="s">
        <v>12</v>
      </c>
      <c r="AC2077" s="23" t="s">
        <v>37784</v>
      </c>
      <c r="AD2077" s="23" t="s">
        <v>40223</v>
      </c>
      <c r="AE2077" t="s">
        <v>35408</v>
      </c>
    </row>
    <row r="2078" spans="1:31" ht="14.25" customHeight="1">
      <c r="A2078" s="1">
        <v>2077</v>
      </c>
      <c r="B2078" s="1" t="s">
        <v>10396</v>
      </c>
      <c r="C2078" s="1" t="s">
        <v>11658</v>
      </c>
      <c r="D2078" s="1" t="s">
        <v>1302</v>
      </c>
      <c r="E2078" s="1" t="s">
        <v>224</v>
      </c>
      <c r="F2078" s="1" t="s">
        <v>34500</v>
      </c>
      <c r="G2078" s="14">
        <v>91949449699</v>
      </c>
      <c r="H2078" s="1" t="s">
        <v>37</v>
      </c>
      <c r="I2078" s="1" t="s">
        <v>9</v>
      </c>
      <c r="J2078" s="1" t="s">
        <v>24</v>
      </c>
      <c r="K2078" s="3" t="s">
        <v>17</v>
      </c>
      <c r="L2078" s="1" t="s">
        <v>24</v>
      </c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1"/>
      <c r="AA2078" s="1" t="s">
        <v>11</v>
      </c>
      <c r="AB2078" s="3" t="s">
        <v>56</v>
      </c>
      <c r="AC2078" s="23" t="s">
        <v>37784</v>
      </c>
      <c r="AD2078" s="23" t="s">
        <v>40224</v>
      </c>
      <c r="AE2078" t="s">
        <v>35407</v>
      </c>
    </row>
    <row r="2079" spans="1:31" ht="14.25" customHeight="1">
      <c r="A2079" s="1">
        <v>2078</v>
      </c>
      <c r="B2079" s="1" t="s">
        <v>10396</v>
      </c>
      <c r="C2079" s="1" t="s">
        <v>11668</v>
      </c>
      <c r="D2079" s="1" t="s">
        <v>11669</v>
      </c>
      <c r="E2079" s="1" t="s">
        <v>19</v>
      </c>
      <c r="F2079" s="1" t="s">
        <v>26547</v>
      </c>
      <c r="G2079" s="14">
        <v>91909994400</v>
      </c>
      <c r="H2079" s="1" t="s">
        <v>15</v>
      </c>
      <c r="I2079" s="1" t="s">
        <v>9</v>
      </c>
      <c r="J2079" s="1" t="s">
        <v>24</v>
      </c>
      <c r="K2079" s="3" t="s">
        <v>27</v>
      </c>
      <c r="L2079" s="1" t="s">
        <v>24</v>
      </c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1"/>
      <c r="AA2079" s="1" t="s">
        <v>16</v>
      </c>
      <c r="AB2079" s="3" t="s">
        <v>12</v>
      </c>
      <c r="AC2079" s="23" t="s">
        <v>37784</v>
      </c>
      <c r="AD2079" s="23" t="s">
        <v>40225</v>
      </c>
      <c r="AE2079" t="s">
        <v>35402</v>
      </c>
    </row>
    <row r="2080" spans="1:31" ht="14.25" customHeight="1">
      <c r="A2080" s="1">
        <v>2079</v>
      </c>
      <c r="B2080" s="1" t="s">
        <v>10396</v>
      </c>
      <c r="C2080" s="1" t="s">
        <v>11688</v>
      </c>
      <c r="D2080" s="1" t="s">
        <v>2714</v>
      </c>
      <c r="E2080" s="1" t="s">
        <v>255</v>
      </c>
      <c r="F2080" s="1" t="s">
        <v>26557</v>
      </c>
      <c r="G2080" s="14">
        <v>919944644406</v>
      </c>
      <c r="H2080" s="1" t="s">
        <v>37</v>
      </c>
      <c r="I2080" s="1" t="s">
        <v>9</v>
      </c>
      <c r="J2080" s="1" t="s">
        <v>24</v>
      </c>
      <c r="K2080" s="3" t="s">
        <v>27</v>
      </c>
      <c r="L2080" s="1" t="s">
        <v>24</v>
      </c>
      <c r="M2080" s="3" t="s">
        <v>47344</v>
      </c>
      <c r="N2080" s="3" t="s">
        <v>47339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1"/>
      <c r="AA2080" s="1" t="s">
        <v>16</v>
      </c>
      <c r="AB2080" s="3" t="s">
        <v>12</v>
      </c>
      <c r="AC2080" s="23" t="s">
        <v>37784</v>
      </c>
      <c r="AD2080" s="23" t="s">
        <v>40226</v>
      </c>
      <c r="AE2080" t="s">
        <v>35408</v>
      </c>
    </row>
    <row r="2081" spans="1:31" ht="14.25" customHeight="1">
      <c r="A2081" s="1">
        <v>2080</v>
      </c>
      <c r="B2081" s="1" t="s">
        <v>10396</v>
      </c>
      <c r="C2081" s="1" t="s">
        <v>11699</v>
      </c>
      <c r="D2081" s="1" t="s">
        <v>1857</v>
      </c>
      <c r="E2081" s="1" t="s">
        <v>40</v>
      </c>
      <c r="F2081" s="1" t="s">
        <v>26564</v>
      </c>
      <c r="G2081" s="14">
        <v>9199461999</v>
      </c>
      <c r="H2081" s="1" t="s">
        <v>20</v>
      </c>
      <c r="I2081" s="1" t="s">
        <v>9</v>
      </c>
      <c r="J2081" s="1" t="s">
        <v>24</v>
      </c>
      <c r="K2081" s="3" t="s">
        <v>27</v>
      </c>
      <c r="L2081" s="1" t="s">
        <v>24</v>
      </c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1"/>
      <c r="AA2081" s="1" t="s">
        <v>16</v>
      </c>
      <c r="AB2081" s="3" t="s">
        <v>12</v>
      </c>
      <c r="AC2081" s="23" t="s">
        <v>37784</v>
      </c>
      <c r="AD2081" s="23" t="s">
        <v>40227</v>
      </c>
      <c r="AE2081" t="s">
        <v>35408</v>
      </c>
    </row>
    <row r="2082" spans="1:31" ht="14.25" customHeight="1">
      <c r="A2082" s="1">
        <v>2081</v>
      </c>
      <c r="B2082" s="1" t="s">
        <v>10396</v>
      </c>
      <c r="C2082" s="1" t="s">
        <v>11702</v>
      </c>
      <c r="D2082" s="1" t="s">
        <v>2027</v>
      </c>
      <c r="E2082" s="1" t="s">
        <v>2561</v>
      </c>
      <c r="F2082" s="1" t="s">
        <v>34504</v>
      </c>
      <c r="G2082" s="14">
        <v>919106690464</v>
      </c>
      <c r="H2082" s="1" t="s">
        <v>8</v>
      </c>
      <c r="I2082" s="1" t="s">
        <v>9</v>
      </c>
      <c r="J2082" s="1" t="s">
        <v>24</v>
      </c>
      <c r="K2082" s="3" t="s">
        <v>42</v>
      </c>
      <c r="L2082" s="1" t="s">
        <v>24</v>
      </c>
      <c r="M2082" s="3" t="s">
        <v>27</v>
      </c>
      <c r="N2082" s="3" t="s">
        <v>47339</v>
      </c>
      <c r="O2082" s="3" t="s">
        <v>117</v>
      </c>
      <c r="P2082" s="3" t="s">
        <v>24</v>
      </c>
      <c r="Q2082" s="3" t="s">
        <v>178</v>
      </c>
      <c r="R2082" s="3" t="s">
        <v>24</v>
      </c>
      <c r="S2082" s="3" t="s">
        <v>171</v>
      </c>
      <c r="T2082" s="3" t="s">
        <v>24</v>
      </c>
      <c r="U2082" s="3"/>
      <c r="V2082" s="3"/>
      <c r="W2082" s="3"/>
      <c r="X2082" s="3"/>
      <c r="Y2082" s="3"/>
      <c r="Z2082" s="1"/>
      <c r="AA2082" s="1" t="s">
        <v>16</v>
      </c>
      <c r="AB2082" s="3" t="s">
        <v>12</v>
      </c>
      <c r="AC2082" s="23" t="s">
        <v>37784</v>
      </c>
      <c r="AD2082" s="23" t="s">
        <v>40228</v>
      </c>
      <c r="AE2082" t="s">
        <v>35402</v>
      </c>
    </row>
    <row r="2083" spans="1:31" ht="14.25" customHeight="1">
      <c r="A2083" s="1">
        <v>2082</v>
      </c>
      <c r="B2083" s="9" t="s">
        <v>6</v>
      </c>
      <c r="C2083" s="1" t="s">
        <v>11706</v>
      </c>
      <c r="D2083" s="1" t="s">
        <v>39</v>
      </c>
      <c r="E2083" s="1" t="s">
        <v>139</v>
      </c>
      <c r="F2083" s="1" t="s">
        <v>26569</v>
      </c>
      <c r="G2083" s="14">
        <v>9199944916</v>
      </c>
      <c r="H2083" s="1" t="s">
        <v>37</v>
      </c>
      <c r="I2083" s="1" t="s">
        <v>62</v>
      </c>
      <c r="J2083" s="1" t="s">
        <v>24</v>
      </c>
      <c r="K2083" s="3" t="s">
        <v>27</v>
      </c>
      <c r="L2083" s="1" t="s">
        <v>24</v>
      </c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1"/>
      <c r="AA2083" s="1" t="s">
        <v>16</v>
      </c>
      <c r="AB2083" s="3" t="s">
        <v>12</v>
      </c>
      <c r="AC2083" s="23" t="s">
        <v>37784</v>
      </c>
      <c r="AD2083" s="23" t="s">
        <v>40229</v>
      </c>
      <c r="AE2083" t="s">
        <v>35407</v>
      </c>
    </row>
    <row r="2084" spans="1:31" ht="14.25" customHeight="1">
      <c r="A2084" s="1">
        <v>2083</v>
      </c>
      <c r="B2084" s="1" t="s">
        <v>10396</v>
      </c>
      <c r="C2084" s="1" t="s">
        <v>11707</v>
      </c>
      <c r="D2084" s="1" t="s">
        <v>2128</v>
      </c>
      <c r="E2084" s="1" t="s">
        <v>11708</v>
      </c>
      <c r="F2084" s="1" t="s">
        <v>26570</v>
      </c>
      <c r="G2084" s="14">
        <v>91946404</v>
      </c>
      <c r="H2084" s="1" t="s">
        <v>8</v>
      </c>
      <c r="I2084" s="1" t="s">
        <v>9</v>
      </c>
      <c r="J2084" s="1" t="s">
        <v>24</v>
      </c>
      <c r="K2084" s="3" t="s">
        <v>117</v>
      </c>
      <c r="L2084" s="1" t="s">
        <v>24</v>
      </c>
      <c r="M2084" s="3" t="s">
        <v>178</v>
      </c>
      <c r="N2084" s="3" t="s">
        <v>47339</v>
      </c>
      <c r="O2084" s="3" t="s">
        <v>171</v>
      </c>
      <c r="P2084" s="3" t="s">
        <v>24</v>
      </c>
      <c r="Q2084" s="3"/>
      <c r="R2084" s="3"/>
      <c r="S2084" s="3"/>
      <c r="T2084" s="3"/>
      <c r="U2084" s="3"/>
      <c r="V2084" s="3"/>
      <c r="W2084" s="3"/>
      <c r="X2084" s="3"/>
      <c r="Y2084" s="3"/>
      <c r="Z2084" s="1"/>
      <c r="AA2084" s="1" t="s">
        <v>16</v>
      </c>
      <c r="AB2084" s="3" t="s">
        <v>12</v>
      </c>
      <c r="AC2084" s="23" t="s">
        <v>37784</v>
      </c>
      <c r="AD2084" s="23" t="s">
        <v>40230</v>
      </c>
      <c r="AE2084" t="s">
        <v>35405</v>
      </c>
    </row>
    <row r="2085" spans="1:31" ht="14.25" customHeight="1">
      <c r="A2085" s="1">
        <v>2084</v>
      </c>
      <c r="B2085" s="9" t="s">
        <v>6</v>
      </c>
      <c r="C2085" s="1" t="s">
        <v>11729</v>
      </c>
      <c r="D2085" s="1" t="s">
        <v>1631</v>
      </c>
      <c r="E2085" s="1" t="s">
        <v>11730</v>
      </c>
      <c r="F2085" s="1" t="s">
        <v>32369</v>
      </c>
      <c r="G2085" s="14">
        <v>91946046996</v>
      </c>
      <c r="H2085" s="1" t="s">
        <v>15</v>
      </c>
      <c r="I2085" s="1" t="s">
        <v>9</v>
      </c>
      <c r="J2085" s="1" t="s">
        <v>24</v>
      </c>
      <c r="K2085" s="3" t="s">
        <v>178</v>
      </c>
      <c r="L2085" s="1" t="s">
        <v>24</v>
      </c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1"/>
      <c r="AA2085" s="1" t="s">
        <v>16</v>
      </c>
      <c r="AB2085" s="3" t="s">
        <v>12</v>
      </c>
      <c r="AC2085" s="23" t="s">
        <v>37784</v>
      </c>
      <c r="AD2085" s="23" t="s">
        <v>40231</v>
      </c>
      <c r="AE2085" t="s">
        <v>35402</v>
      </c>
    </row>
    <row r="2086" spans="1:31" ht="14.25" customHeight="1">
      <c r="A2086" s="1">
        <v>2085</v>
      </c>
      <c r="B2086" s="9" t="s">
        <v>6</v>
      </c>
      <c r="C2086" s="1" t="s">
        <v>11739</v>
      </c>
      <c r="D2086" s="1" t="s">
        <v>35553</v>
      </c>
      <c r="E2086" s="1" t="s">
        <v>139</v>
      </c>
      <c r="F2086" s="1" t="s">
        <v>26584</v>
      </c>
      <c r="G2086" s="14">
        <v>91999444666</v>
      </c>
      <c r="H2086" s="1" t="s">
        <v>8</v>
      </c>
      <c r="I2086" s="1" t="s">
        <v>9</v>
      </c>
      <c r="J2086" s="1" t="s">
        <v>24</v>
      </c>
      <c r="K2086" s="3" t="s">
        <v>117</v>
      </c>
      <c r="L2086" s="1" t="s">
        <v>24</v>
      </c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1"/>
      <c r="AA2086" s="1" t="s">
        <v>16</v>
      </c>
      <c r="AB2086" s="3" t="s">
        <v>12</v>
      </c>
      <c r="AC2086" s="23" t="s">
        <v>37784</v>
      </c>
      <c r="AD2086" s="23" t="s">
        <v>40232</v>
      </c>
      <c r="AE2086" t="s">
        <v>35407</v>
      </c>
    </row>
    <row r="2087" spans="1:31" ht="14.25" customHeight="1">
      <c r="A2087" s="1">
        <v>2086</v>
      </c>
      <c r="B2087" s="1" t="s">
        <v>10396</v>
      </c>
      <c r="C2087" s="1" t="s">
        <v>11758</v>
      </c>
      <c r="D2087" s="1" t="s">
        <v>1175</v>
      </c>
      <c r="E2087" s="1" t="s">
        <v>40</v>
      </c>
      <c r="F2087" s="1" t="s">
        <v>11759</v>
      </c>
      <c r="G2087" s="14">
        <v>919964666</v>
      </c>
      <c r="H2087" s="1" t="s">
        <v>8</v>
      </c>
      <c r="I2087" s="1" t="s">
        <v>9</v>
      </c>
      <c r="J2087" s="1" t="s">
        <v>24</v>
      </c>
      <c r="K2087" s="3" t="s">
        <v>178</v>
      </c>
      <c r="L2087" s="1" t="s">
        <v>24</v>
      </c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1"/>
      <c r="AA2087" s="1" t="s">
        <v>16</v>
      </c>
      <c r="AB2087" s="3" t="s">
        <v>12</v>
      </c>
      <c r="AC2087" s="23" t="s">
        <v>37784</v>
      </c>
      <c r="AD2087" s="23" t="s">
        <v>40233</v>
      </c>
      <c r="AE2087" t="s">
        <v>35407</v>
      </c>
    </row>
    <row r="2088" spans="1:31" ht="14.25" customHeight="1">
      <c r="A2088" s="1">
        <v>2087</v>
      </c>
      <c r="B2088" s="9" t="s">
        <v>6</v>
      </c>
      <c r="C2088" s="1" t="s">
        <v>11767</v>
      </c>
      <c r="D2088" s="1" t="s">
        <v>1209</v>
      </c>
      <c r="E2088" s="1" t="s">
        <v>724</v>
      </c>
      <c r="F2088" s="1" t="s">
        <v>26599</v>
      </c>
      <c r="G2088" s="14">
        <v>919444449409</v>
      </c>
      <c r="H2088" s="1" t="s">
        <v>8</v>
      </c>
      <c r="I2088" s="1" t="s">
        <v>9</v>
      </c>
      <c r="J2088" s="1" t="s">
        <v>24</v>
      </c>
      <c r="K2088" s="3" t="s">
        <v>42</v>
      </c>
      <c r="L2088" s="1" t="s">
        <v>24</v>
      </c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1"/>
      <c r="AA2088" s="1" t="s">
        <v>16</v>
      </c>
      <c r="AB2088" s="3" t="s">
        <v>12</v>
      </c>
      <c r="AC2088" s="23" t="s">
        <v>37784</v>
      </c>
      <c r="AD2088" s="23" t="s">
        <v>40234</v>
      </c>
      <c r="AE2088" t="s">
        <v>35408</v>
      </c>
    </row>
    <row r="2089" spans="1:31" ht="14.25" customHeight="1">
      <c r="A2089" s="1">
        <v>2088</v>
      </c>
      <c r="B2089" s="1" t="s">
        <v>10396</v>
      </c>
      <c r="C2089" s="1" t="s">
        <v>11771</v>
      </c>
      <c r="D2089" s="1" t="s">
        <v>2492</v>
      </c>
      <c r="E2089" s="1" t="s">
        <v>11772</v>
      </c>
      <c r="F2089" s="1" t="s">
        <v>26601</v>
      </c>
      <c r="G2089" s="14">
        <v>919099041496</v>
      </c>
      <c r="H2089" s="1" t="s">
        <v>20</v>
      </c>
      <c r="I2089" s="1" t="s">
        <v>9</v>
      </c>
      <c r="J2089" s="1" t="s">
        <v>24</v>
      </c>
      <c r="K2089" s="3" t="s">
        <v>63</v>
      </c>
      <c r="L2089" s="1" t="s">
        <v>24</v>
      </c>
      <c r="M2089" s="3" t="s">
        <v>213</v>
      </c>
      <c r="N2089" s="3" t="s">
        <v>47339</v>
      </c>
      <c r="O2089" s="3" t="s">
        <v>17</v>
      </c>
      <c r="P2089" s="3" t="s">
        <v>24</v>
      </c>
      <c r="Q2089" s="3" t="s">
        <v>42</v>
      </c>
      <c r="R2089" s="3" t="s">
        <v>24</v>
      </c>
      <c r="S2089" s="3" t="s">
        <v>27</v>
      </c>
      <c r="T2089" s="3" t="s">
        <v>24</v>
      </c>
      <c r="U2089" s="3" t="s">
        <v>117</v>
      </c>
      <c r="V2089" s="3" t="s">
        <v>24</v>
      </c>
      <c r="W2089" s="3" t="s">
        <v>178</v>
      </c>
      <c r="X2089" s="3" t="s">
        <v>24</v>
      </c>
      <c r="Y2089" s="3" t="s">
        <v>171</v>
      </c>
      <c r="Z2089" s="1" t="s">
        <v>24</v>
      </c>
      <c r="AA2089" s="1" t="s">
        <v>16</v>
      </c>
      <c r="AB2089" s="3" t="s">
        <v>12</v>
      </c>
      <c r="AC2089" s="23" t="s">
        <v>37784</v>
      </c>
      <c r="AD2089" s="23" t="s">
        <v>40235</v>
      </c>
      <c r="AE2089" t="s">
        <v>35408</v>
      </c>
    </row>
    <row r="2090" spans="1:31" ht="14.25" customHeight="1">
      <c r="A2090" s="1">
        <v>2089</v>
      </c>
      <c r="B2090" s="1" t="s">
        <v>10396</v>
      </c>
      <c r="C2090" s="1" t="s">
        <v>11776</v>
      </c>
      <c r="D2090" s="1" t="s">
        <v>546</v>
      </c>
      <c r="E2090" s="1" t="s">
        <v>84</v>
      </c>
      <c r="F2090" s="1" t="s">
        <v>26605</v>
      </c>
      <c r="G2090" s="14">
        <v>91944696964</v>
      </c>
      <c r="H2090" s="1" t="s">
        <v>20</v>
      </c>
      <c r="I2090" s="1" t="s">
        <v>62</v>
      </c>
      <c r="J2090" s="1" t="s">
        <v>24</v>
      </c>
      <c r="K2090" s="3" t="s">
        <v>117</v>
      </c>
      <c r="L2090" s="1" t="s">
        <v>24</v>
      </c>
      <c r="M2090" s="3" t="s">
        <v>178</v>
      </c>
      <c r="N2090" s="3" t="s">
        <v>47339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1"/>
      <c r="AA2090" s="1" t="s">
        <v>16</v>
      </c>
      <c r="AB2090" s="3" t="s">
        <v>12</v>
      </c>
      <c r="AC2090" s="23" t="s">
        <v>37784</v>
      </c>
      <c r="AD2090" s="23" t="s">
        <v>40236</v>
      </c>
      <c r="AE2090" t="s">
        <v>35407</v>
      </c>
    </row>
    <row r="2091" spans="1:31" ht="14.25" customHeight="1">
      <c r="A2091" s="1">
        <v>2090</v>
      </c>
      <c r="B2091" s="1" t="s">
        <v>10396</v>
      </c>
      <c r="C2091" s="1" t="s">
        <v>11796</v>
      </c>
      <c r="D2091" s="1" t="s">
        <v>52</v>
      </c>
      <c r="E2091" s="1" t="s">
        <v>746</v>
      </c>
      <c r="F2091" s="1" t="s">
        <v>11797</v>
      </c>
      <c r="G2091" s="14">
        <v>919909961699</v>
      </c>
      <c r="H2091" s="1" t="s">
        <v>8</v>
      </c>
      <c r="I2091" s="1" t="s">
        <v>9</v>
      </c>
      <c r="J2091" s="1" t="s">
        <v>24</v>
      </c>
      <c r="K2091" s="3" t="s">
        <v>178</v>
      </c>
      <c r="L2091" s="1" t="s">
        <v>24</v>
      </c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1"/>
      <c r="AA2091" s="1" t="s">
        <v>16</v>
      </c>
      <c r="AB2091" s="3" t="s">
        <v>12</v>
      </c>
      <c r="AC2091" s="23" t="s">
        <v>37784</v>
      </c>
      <c r="AD2091" s="23" t="s">
        <v>40237</v>
      </c>
      <c r="AE2091" t="s">
        <v>35405</v>
      </c>
    </row>
    <row r="2092" spans="1:31" ht="14.25" customHeight="1">
      <c r="A2092" s="1">
        <v>2091</v>
      </c>
      <c r="B2092" s="1" t="s">
        <v>10396</v>
      </c>
      <c r="C2092" s="1" t="s">
        <v>11800</v>
      </c>
      <c r="D2092" s="1" t="s">
        <v>361</v>
      </c>
      <c r="E2092" s="1" t="s">
        <v>11788</v>
      </c>
      <c r="F2092" s="1" t="s">
        <v>34510</v>
      </c>
      <c r="G2092" s="14">
        <v>91641449406</v>
      </c>
      <c r="H2092" s="1" t="s">
        <v>20</v>
      </c>
      <c r="I2092" s="1" t="s">
        <v>9</v>
      </c>
      <c r="J2092" s="1" t="s">
        <v>24</v>
      </c>
      <c r="K2092" s="3" t="s">
        <v>27</v>
      </c>
      <c r="L2092" s="1" t="s">
        <v>24</v>
      </c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1"/>
      <c r="AA2092" s="1" t="s">
        <v>16</v>
      </c>
      <c r="AB2092" s="3" t="s">
        <v>12</v>
      </c>
      <c r="AC2092" s="23" t="s">
        <v>37784</v>
      </c>
      <c r="AD2092" s="23" t="s">
        <v>40238</v>
      </c>
      <c r="AE2092" t="s">
        <v>35402</v>
      </c>
    </row>
    <row r="2093" spans="1:31" ht="14.25" customHeight="1">
      <c r="A2093" s="1">
        <v>2092</v>
      </c>
      <c r="B2093" s="9" t="s">
        <v>6</v>
      </c>
      <c r="C2093" s="1" t="s">
        <v>11806</v>
      </c>
      <c r="D2093" s="1" t="s">
        <v>9256</v>
      </c>
      <c r="E2093" s="1" t="s">
        <v>139</v>
      </c>
      <c r="F2093" s="1" t="s">
        <v>34511</v>
      </c>
      <c r="G2093" s="14">
        <v>919446614099</v>
      </c>
      <c r="H2093" s="1" t="s">
        <v>20</v>
      </c>
      <c r="I2093" s="1" t="s">
        <v>9</v>
      </c>
      <c r="J2093" s="1" t="s">
        <v>24</v>
      </c>
      <c r="K2093" s="3" t="s">
        <v>42</v>
      </c>
      <c r="L2093" s="1" t="s">
        <v>24</v>
      </c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1"/>
      <c r="AA2093" s="1" t="s">
        <v>16</v>
      </c>
      <c r="AB2093" s="3" t="s">
        <v>12</v>
      </c>
      <c r="AC2093" s="23" t="s">
        <v>37784</v>
      </c>
      <c r="AD2093" s="23" t="s">
        <v>40239</v>
      </c>
      <c r="AE2093" t="s">
        <v>35402</v>
      </c>
    </row>
    <row r="2094" spans="1:31" ht="14.25" customHeight="1">
      <c r="A2094" s="1">
        <v>2093</v>
      </c>
      <c r="B2094" s="9" t="s">
        <v>6</v>
      </c>
      <c r="C2094" s="1" t="s">
        <v>11807</v>
      </c>
      <c r="D2094" s="1" t="s">
        <v>4852</v>
      </c>
      <c r="E2094" s="1" t="s">
        <v>40</v>
      </c>
      <c r="F2094" s="1" t="s">
        <v>26617</v>
      </c>
      <c r="G2094" s="14">
        <v>91944644444</v>
      </c>
      <c r="H2094" s="1" t="s">
        <v>20</v>
      </c>
      <c r="I2094" s="1" t="s">
        <v>9</v>
      </c>
      <c r="J2094" s="1" t="s">
        <v>24</v>
      </c>
      <c r="K2094" s="3" t="s">
        <v>27</v>
      </c>
      <c r="L2094" s="1" t="s">
        <v>24</v>
      </c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1"/>
      <c r="AA2094" s="1" t="s">
        <v>16</v>
      </c>
      <c r="AB2094" s="3" t="s">
        <v>12</v>
      </c>
      <c r="AC2094" s="23" t="s">
        <v>37784</v>
      </c>
      <c r="AD2094" s="23" t="s">
        <v>40240</v>
      </c>
      <c r="AE2094" t="s">
        <v>35408</v>
      </c>
    </row>
    <row r="2095" spans="1:31" ht="14.25" customHeight="1">
      <c r="A2095" s="1">
        <v>2094</v>
      </c>
      <c r="B2095" s="1" t="s">
        <v>10396</v>
      </c>
      <c r="C2095" s="1" t="s">
        <v>11815</v>
      </c>
      <c r="D2095" s="1" t="s">
        <v>2505</v>
      </c>
      <c r="E2095" s="1" t="s">
        <v>102</v>
      </c>
      <c r="F2095" s="1" t="s">
        <v>34513</v>
      </c>
      <c r="G2095" s="14">
        <v>9144460906</v>
      </c>
      <c r="H2095" s="1" t="s">
        <v>8</v>
      </c>
      <c r="I2095" s="1" t="s">
        <v>9</v>
      </c>
      <c r="J2095" s="1" t="s">
        <v>24</v>
      </c>
      <c r="K2095" s="3" t="s">
        <v>17</v>
      </c>
      <c r="L2095" s="1" t="s">
        <v>24</v>
      </c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1"/>
      <c r="AA2095" s="1" t="s">
        <v>11</v>
      </c>
      <c r="AB2095" s="3" t="s">
        <v>13</v>
      </c>
      <c r="AC2095" s="23" t="s">
        <v>37784</v>
      </c>
      <c r="AD2095" s="23" t="s">
        <v>40241</v>
      </c>
      <c r="AE2095" t="s">
        <v>35402</v>
      </c>
    </row>
    <row r="2096" spans="1:31" ht="14.25" customHeight="1">
      <c r="A2096" s="1">
        <v>2095</v>
      </c>
      <c r="B2096" s="1" t="s">
        <v>10396</v>
      </c>
      <c r="C2096" s="1" t="s">
        <v>11816</v>
      </c>
      <c r="D2096" s="1" t="s">
        <v>359</v>
      </c>
      <c r="E2096" s="1" t="s">
        <v>32</v>
      </c>
      <c r="F2096" s="1" t="s">
        <v>26619</v>
      </c>
      <c r="G2096" s="14">
        <v>919694406060</v>
      </c>
      <c r="H2096" s="1" t="s">
        <v>8</v>
      </c>
      <c r="I2096" s="1" t="s">
        <v>9</v>
      </c>
      <c r="J2096" s="1" t="s">
        <v>24</v>
      </c>
      <c r="K2096" s="3" t="s">
        <v>42</v>
      </c>
      <c r="L2096" s="1" t="s">
        <v>24</v>
      </c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1"/>
      <c r="AA2096" s="1" t="s">
        <v>16</v>
      </c>
      <c r="AB2096" s="3" t="s">
        <v>12</v>
      </c>
      <c r="AC2096" s="23" t="s">
        <v>37784</v>
      </c>
      <c r="AD2096" s="23" t="s">
        <v>40241</v>
      </c>
      <c r="AE2096" t="s">
        <v>35408</v>
      </c>
    </row>
    <row r="2097" spans="1:31" ht="14.25" customHeight="1">
      <c r="A2097" s="1">
        <v>2096</v>
      </c>
      <c r="B2097" s="1" t="s">
        <v>10396</v>
      </c>
      <c r="C2097" s="1" t="s">
        <v>11826</v>
      </c>
      <c r="D2097" s="1" t="s">
        <v>11827</v>
      </c>
      <c r="E2097" s="1" t="s">
        <v>139</v>
      </c>
      <c r="F2097" s="1" t="s">
        <v>26626</v>
      </c>
      <c r="G2097" s="14">
        <v>91969616400</v>
      </c>
      <c r="H2097" s="1" t="s">
        <v>20</v>
      </c>
      <c r="I2097" s="1" t="s">
        <v>9</v>
      </c>
      <c r="J2097" s="1" t="s">
        <v>24</v>
      </c>
      <c r="K2097" s="3" t="s">
        <v>63</v>
      </c>
      <c r="L2097" s="1" t="s">
        <v>24</v>
      </c>
      <c r="M2097" s="3" t="s">
        <v>213</v>
      </c>
      <c r="N2097" s="3" t="s">
        <v>47339</v>
      </c>
      <c r="O2097" s="3" t="s">
        <v>17</v>
      </c>
      <c r="P2097" s="3" t="s">
        <v>24</v>
      </c>
      <c r="Q2097" s="3" t="s">
        <v>42</v>
      </c>
      <c r="R2097" s="3" t="s">
        <v>24</v>
      </c>
      <c r="S2097" s="3" t="s">
        <v>27</v>
      </c>
      <c r="T2097" s="3" t="s">
        <v>24</v>
      </c>
      <c r="U2097" s="3" t="s">
        <v>117</v>
      </c>
      <c r="V2097" s="3" t="s">
        <v>24</v>
      </c>
      <c r="W2097" s="3" t="s">
        <v>178</v>
      </c>
      <c r="X2097" s="3" t="s">
        <v>24</v>
      </c>
      <c r="Y2097" s="3" t="s">
        <v>171</v>
      </c>
      <c r="Z2097" s="1" t="s">
        <v>24</v>
      </c>
      <c r="AA2097" s="1" t="s">
        <v>16</v>
      </c>
      <c r="AB2097" s="3" t="s">
        <v>12</v>
      </c>
      <c r="AC2097" s="23" t="s">
        <v>37784</v>
      </c>
      <c r="AD2097" s="23" t="s">
        <v>40242</v>
      </c>
      <c r="AE2097" t="s">
        <v>35402</v>
      </c>
    </row>
    <row r="2098" spans="1:31" ht="14.25" customHeight="1">
      <c r="A2098" s="1">
        <v>2097</v>
      </c>
      <c r="B2098" s="1" t="s">
        <v>10396</v>
      </c>
      <c r="C2098" s="1" t="s">
        <v>11836</v>
      </c>
      <c r="D2098" s="1" t="s">
        <v>463</v>
      </c>
      <c r="E2098" s="1" t="s">
        <v>40</v>
      </c>
      <c r="F2098" s="1" t="s">
        <v>11837</v>
      </c>
      <c r="G2098" s="14">
        <v>91400944</v>
      </c>
      <c r="H2098" s="1" t="s">
        <v>8</v>
      </c>
      <c r="I2098" s="1" t="s">
        <v>9</v>
      </c>
      <c r="J2098" s="1" t="s">
        <v>24</v>
      </c>
      <c r="K2098" s="3" t="s">
        <v>117</v>
      </c>
      <c r="L2098" s="1" t="s">
        <v>24</v>
      </c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1"/>
      <c r="AA2098" s="1" t="s">
        <v>16</v>
      </c>
      <c r="AB2098" s="3" t="s">
        <v>12</v>
      </c>
      <c r="AC2098" s="23" t="s">
        <v>37784</v>
      </c>
      <c r="AD2098" s="23" t="s">
        <v>40243</v>
      </c>
      <c r="AE2098" t="s">
        <v>35408</v>
      </c>
    </row>
    <row r="2099" spans="1:31" ht="14.25" customHeight="1">
      <c r="A2099" s="1">
        <v>2098</v>
      </c>
      <c r="B2099" s="1" t="s">
        <v>10396</v>
      </c>
      <c r="C2099" s="1" t="s">
        <v>11846</v>
      </c>
      <c r="D2099" s="1" t="s">
        <v>1410</v>
      </c>
      <c r="E2099" s="1" t="s">
        <v>1694</v>
      </c>
      <c r="F2099" s="1" t="s">
        <v>26636</v>
      </c>
      <c r="G2099" s="14">
        <v>919946090644</v>
      </c>
      <c r="H2099" s="1" t="s">
        <v>132</v>
      </c>
      <c r="I2099" s="1" t="s">
        <v>62</v>
      </c>
      <c r="J2099" s="1" t="s">
        <v>24</v>
      </c>
      <c r="K2099" s="3" t="s">
        <v>63</v>
      </c>
      <c r="L2099" s="1" t="s">
        <v>24</v>
      </c>
      <c r="M2099" s="3" t="s">
        <v>213</v>
      </c>
      <c r="N2099" s="3" t="s">
        <v>47339</v>
      </c>
      <c r="O2099" s="3" t="s">
        <v>17</v>
      </c>
      <c r="P2099" s="3" t="s">
        <v>24</v>
      </c>
      <c r="Q2099" s="3" t="s">
        <v>42</v>
      </c>
      <c r="R2099" s="3" t="s">
        <v>24</v>
      </c>
      <c r="S2099" s="3" t="s">
        <v>27</v>
      </c>
      <c r="T2099" s="3" t="s">
        <v>24</v>
      </c>
      <c r="U2099" s="3" t="s">
        <v>117</v>
      </c>
      <c r="V2099" s="3" t="s">
        <v>24</v>
      </c>
      <c r="W2099" s="3" t="s">
        <v>178</v>
      </c>
      <c r="X2099" s="3" t="s">
        <v>24</v>
      </c>
      <c r="Y2099" s="3" t="s">
        <v>171</v>
      </c>
      <c r="Z2099" s="1" t="s">
        <v>24</v>
      </c>
      <c r="AA2099" s="1" t="s">
        <v>16</v>
      </c>
      <c r="AB2099" s="3" t="s">
        <v>12</v>
      </c>
      <c r="AC2099" s="23" t="s">
        <v>37784</v>
      </c>
      <c r="AD2099" s="23" t="s">
        <v>40244</v>
      </c>
      <c r="AE2099" t="s">
        <v>35405</v>
      </c>
    </row>
    <row r="2100" spans="1:31" ht="14.25" customHeight="1">
      <c r="A2100" s="1">
        <v>2099</v>
      </c>
      <c r="B2100" s="9" t="s">
        <v>6</v>
      </c>
      <c r="C2100" s="1" t="s">
        <v>11856</v>
      </c>
      <c r="D2100" s="1" t="s">
        <v>526</v>
      </c>
      <c r="E2100" s="1" t="s">
        <v>328</v>
      </c>
      <c r="F2100" s="1" t="s">
        <v>26643</v>
      </c>
      <c r="G2100" s="14">
        <v>919446464099</v>
      </c>
      <c r="H2100" s="1" t="s">
        <v>8</v>
      </c>
      <c r="I2100" s="1" t="s">
        <v>9</v>
      </c>
      <c r="J2100" s="1" t="s">
        <v>24</v>
      </c>
      <c r="K2100" s="3" t="s">
        <v>27</v>
      </c>
      <c r="L2100" s="1" t="s">
        <v>24</v>
      </c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1"/>
      <c r="AA2100" s="1" t="s">
        <v>16</v>
      </c>
      <c r="AB2100" s="3" t="s">
        <v>12</v>
      </c>
      <c r="AC2100" s="23" t="s">
        <v>37784</v>
      </c>
      <c r="AD2100" s="23" t="s">
        <v>40245</v>
      </c>
      <c r="AE2100" t="s">
        <v>35407</v>
      </c>
    </row>
    <row r="2101" spans="1:31" ht="14.25" customHeight="1">
      <c r="A2101" s="1">
        <v>2100</v>
      </c>
      <c r="B2101" s="1" t="s">
        <v>10396</v>
      </c>
      <c r="C2101" s="1" t="s">
        <v>11870</v>
      </c>
      <c r="D2101" s="1" t="s">
        <v>522</v>
      </c>
      <c r="E2101" s="1" t="s">
        <v>11871</v>
      </c>
      <c r="F2101" s="1" t="s">
        <v>26651</v>
      </c>
      <c r="G2101" s="14">
        <v>91969066444</v>
      </c>
      <c r="H2101" s="1" t="s">
        <v>8</v>
      </c>
      <c r="I2101" s="1" t="s">
        <v>9</v>
      </c>
      <c r="J2101" s="1" t="s">
        <v>24</v>
      </c>
      <c r="K2101" s="3" t="s">
        <v>117</v>
      </c>
      <c r="L2101" s="1" t="s">
        <v>24</v>
      </c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1"/>
      <c r="AA2101" s="1" t="s">
        <v>16</v>
      </c>
      <c r="AB2101" s="3" t="s">
        <v>12</v>
      </c>
      <c r="AC2101" s="23" t="s">
        <v>37784</v>
      </c>
      <c r="AD2101" s="23" t="s">
        <v>40246</v>
      </c>
      <c r="AE2101" t="s">
        <v>35407</v>
      </c>
    </row>
    <row r="2102" spans="1:31" ht="14.25" customHeight="1">
      <c r="A2102" s="1">
        <v>2101</v>
      </c>
      <c r="B2102" s="1" t="s">
        <v>10396</v>
      </c>
      <c r="C2102" s="1" t="s">
        <v>11872</v>
      </c>
      <c r="D2102" s="1" t="s">
        <v>11873</v>
      </c>
      <c r="E2102" s="1" t="s">
        <v>40</v>
      </c>
      <c r="F2102" s="1" t="s">
        <v>26652</v>
      </c>
      <c r="G2102" s="14">
        <v>91949460040</v>
      </c>
      <c r="H2102" s="1" t="s">
        <v>8</v>
      </c>
      <c r="I2102" s="1" t="s">
        <v>9</v>
      </c>
      <c r="J2102" s="1" t="s">
        <v>24</v>
      </c>
      <c r="K2102" s="3" t="s">
        <v>27</v>
      </c>
      <c r="L2102" s="1" t="s">
        <v>24</v>
      </c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1"/>
      <c r="AA2102" s="1" t="s">
        <v>16</v>
      </c>
      <c r="AB2102" s="3" t="s">
        <v>12</v>
      </c>
      <c r="AC2102" s="23" t="s">
        <v>37784</v>
      </c>
      <c r="AD2102" s="23" t="s">
        <v>40247</v>
      </c>
      <c r="AE2102" t="s">
        <v>35407</v>
      </c>
    </row>
    <row r="2103" spans="1:31" ht="14.25" customHeight="1">
      <c r="A2103" s="1">
        <v>2102</v>
      </c>
      <c r="B2103" s="9" t="s">
        <v>6</v>
      </c>
      <c r="C2103" s="1" t="s">
        <v>11878</v>
      </c>
      <c r="D2103" s="1" t="s">
        <v>2921</v>
      </c>
      <c r="E2103" s="1" t="s">
        <v>11879</v>
      </c>
      <c r="F2103" s="1" t="s">
        <v>26654</v>
      </c>
      <c r="G2103" s="14">
        <v>91440610696</v>
      </c>
      <c r="H2103" s="1" t="s">
        <v>37</v>
      </c>
      <c r="I2103" s="1" t="s">
        <v>9</v>
      </c>
      <c r="J2103" s="1" t="s">
        <v>24</v>
      </c>
      <c r="K2103" s="3" t="s">
        <v>17</v>
      </c>
      <c r="L2103" s="1" t="s">
        <v>24</v>
      </c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1"/>
      <c r="AA2103" s="1" t="s">
        <v>11</v>
      </c>
      <c r="AB2103" s="3" t="s">
        <v>586</v>
      </c>
      <c r="AC2103" s="23" t="s">
        <v>37784</v>
      </c>
      <c r="AD2103" s="23" t="s">
        <v>40248</v>
      </c>
      <c r="AE2103" t="s">
        <v>35405</v>
      </c>
    </row>
    <row r="2104" spans="1:31" ht="14.25" customHeight="1">
      <c r="A2104" s="1">
        <v>2103</v>
      </c>
      <c r="B2104" s="1" t="s">
        <v>10396</v>
      </c>
      <c r="C2104" s="1" t="s">
        <v>11893</v>
      </c>
      <c r="D2104" s="1" t="s">
        <v>407</v>
      </c>
      <c r="E2104" s="1" t="s">
        <v>11894</v>
      </c>
      <c r="F2104" s="1" t="s">
        <v>26660</v>
      </c>
      <c r="G2104" s="14">
        <v>91400099444</v>
      </c>
      <c r="H2104" s="1" t="s">
        <v>20</v>
      </c>
      <c r="I2104" s="1" t="s">
        <v>9</v>
      </c>
      <c r="J2104" s="1" t="s">
        <v>24</v>
      </c>
      <c r="K2104" s="3" t="s">
        <v>27</v>
      </c>
      <c r="L2104" s="1" t="s">
        <v>24</v>
      </c>
      <c r="M2104" s="3" t="s">
        <v>178</v>
      </c>
      <c r="N2104" s="3" t="s">
        <v>47339</v>
      </c>
      <c r="O2104" s="3" t="s">
        <v>171</v>
      </c>
      <c r="P2104" s="3" t="s">
        <v>24</v>
      </c>
      <c r="Q2104" s="3"/>
      <c r="R2104" s="3"/>
      <c r="S2104" s="3"/>
      <c r="T2104" s="3"/>
      <c r="U2104" s="3"/>
      <c r="V2104" s="3"/>
      <c r="W2104" s="3"/>
      <c r="X2104" s="3"/>
      <c r="Y2104" s="3"/>
      <c r="Z2104" s="1"/>
      <c r="AA2104" s="1" t="s">
        <v>16</v>
      </c>
      <c r="AB2104" s="3" t="s">
        <v>12</v>
      </c>
      <c r="AC2104" s="23" t="s">
        <v>37784</v>
      </c>
      <c r="AD2104" s="23" t="s">
        <v>40249</v>
      </c>
      <c r="AE2104" t="s">
        <v>35408</v>
      </c>
    </row>
    <row r="2105" spans="1:31" ht="14.25" customHeight="1">
      <c r="A2105" s="1">
        <v>2104</v>
      </c>
      <c r="B2105" s="9" t="s">
        <v>6</v>
      </c>
      <c r="C2105" s="1" t="s">
        <v>11906</v>
      </c>
      <c r="D2105" s="1" t="s">
        <v>7084</v>
      </c>
      <c r="E2105" s="1" t="s">
        <v>1411</v>
      </c>
      <c r="F2105" s="1" t="s">
        <v>32384</v>
      </c>
      <c r="G2105" s="14">
        <v>919099066910</v>
      </c>
      <c r="H2105" s="1" t="s">
        <v>15</v>
      </c>
      <c r="I2105" s="1" t="s">
        <v>9</v>
      </c>
      <c r="J2105" s="1" t="s">
        <v>24</v>
      </c>
      <c r="K2105" s="3" t="s">
        <v>17</v>
      </c>
      <c r="L2105" s="1" t="s">
        <v>24</v>
      </c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1"/>
      <c r="AA2105" s="1" t="s">
        <v>11</v>
      </c>
      <c r="AB2105" s="3" t="s">
        <v>13</v>
      </c>
      <c r="AC2105" s="23" t="s">
        <v>37784</v>
      </c>
      <c r="AD2105" s="23" t="s">
        <v>38546</v>
      </c>
      <c r="AE2105" t="s">
        <v>35405</v>
      </c>
    </row>
    <row r="2106" spans="1:31" ht="14.25" customHeight="1">
      <c r="A2106" s="1">
        <v>2105</v>
      </c>
      <c r="B2106" s="1" t="s">
        <v>10396</v>
      </c>
      <c r="C2106" s="1" t="s">
        <v>11929</v>
      </c>
      <c r="D2106" s="1" t="s">
        <v>1302</v>
      </c>
      <c r="E2106" s="1" t="s">
        <v>78</v>
      </c>
      <c r="F2106" s="1" t="s">
        <v>32387</v>
      </c>
      <c r="G2106" s="14">
        <v>919944444</v>
      </c>
      <c r="H2106" s="1" t="s">
        <v>20</v>
      </c>
      <c r="I2106" s="1" t="s">
        <v>62</v>
      </c>
      <c r="J2106" s="1" t="s">
        <v>24</v>
      </c>
      <c r="K2106" s="3" t="s">
        <v>27</v>
      </c>
      <c r="L2106" s="1" t="s">
        <v>24</v>
      </c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1"/>
      <c r="AA2106" s="1" t="s">
        <v>16</v>
      </c>
      <c r="AB2106" s="3" t="s">
        <v>12</v>
      </c>
      <c r="AC2106" s="23" t="s">
        <v>37784</v>
      </c>
      <c r="AD2106" s="23" t="s">
        <v>40250</v>
      </c>
      <c r="AE2106" t="s">
        <v>35408</v>
      </c>
    </row>
    <row r="2107" spans="1:31" ht="14.25" customHeight="1">
      <c r="A2107" s="1">
        <v>2106</v>
      </c>
      <c r="B2107" s="9" t="s">
        <v>6</v>
      </c>
      <c r="C2107" s="1" t="s">
        <v>11945</v>
      </c>
      <c r="D2107" s="1" t="s">
        <v>11946</v>
      </c>
      <c r="E2107" s="1" t="s">
        <v>139</v>
      </c>
      <c r="F2107" s="1" t="s">
        <v>26685</v>
      </c>
      <c r="G2107" s="14">
        <v>919944194964</v>
      </c>
      <c r="H2107" s="1" t="s">
        <v>15</v>
      </c>
      <c r="I2107" s="1" t="s">
        <v>9</v>
      </c>
      <c r="J2107" s="1" t="s">
        <v>24</v>
      </c>
      <c r="K2107" s="3" t="s">
        <v>117</v>
      </c>
      <c r="L2107" s="1" t="s">
        <v>24</v>
      </c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1"/>
      <c r="AA2107" s="1" t="s">
        <v>16</v>
      </c>
      <c r="AB2107" s="3" t="s">
        <v>12</v>
      </c>
      <c r="AC2107" s="23" t="s">
        <v>37784</v>
      </c>
      <c r="AD2107" s="23" t="s">
        <v>40251</v>
      </c>
      <c r="AE2107" t="s">
        <v>35405</v>
      </c>
    </row>
    <row r="2108" spans="1:31" ht="14.25" customHeight="1">
      <c r="A2108" s="1">
        <v>2107</v>
      </c>
      <c r="B2108" s="1" t="s">
        <v>10396</v>
      </c>
      <c r="C2108" s="1" t="s">
        <v>11975</v>
      </c>
      <c r="D2108" s="1" t="s">
        <v>536</v>
      </c>
      <c r="E2108" s="1" t="s">
        <v>40</v>
      </c>
      <c r="F2108" s="1" t="s">
        <v>26702</v>
      </c>
      <c r="G2108" s="14">
        <v>919919694094</v>
      </c>
      <c r="H2108" s="1" t="s">
        <v>15</v>
      </c>
      <c r="I2108" s="1" t="s">
        <v>9</v>
      </c>
      <c r="J2108" s="1" t="s">
        <v>24</v>
      </c>
      <c r="K2108" s="3" t="s">
        <v>17</v>
      </c>
      <c r="L2108" s="1" t="s">
        <v>24</v>
      </c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1"/>
      <c r="AA2108" s="1" t="s">
        <v>11</v>
      </c>
      <c r="AB2108" s="3" t="s">
        <v>321</v>
      </c>
      <c r="AC2108" s="23" t="s">
        <v>37784</v>
      </c>
      <c r="AD2108" s="23" t="s">
        <v>40252</v>
      </c>
      <c r="AE2108" t="s">
        <v>35402</v>
      </c>
    </row>
    <row r="2109" spans="1:31" ht="14.25" customHeight="1">
      <c r="A2109" s="1">
        <v>2108</v>
      </c>
      <c r="B2109" s="1" t="s">
        <v>10396</v>
      </c>
      <c r="C2109" s="1" t="s">
        <v>11984</v>
      </c>
      <c r="D2109" s="1" t="s">
        <v>11985</v>
      </c>
      <c r="E2109" s="1" t="s">
        <v>78</v>
      </c>
      <c r="F2109" s="1" t="s">
        <v>26706</v>
      </c>
      <c r="G2109" s="14">
        <v>91914994649</v>
      </c>
      <c r="H2109" s="1" t="s">
        <v>37</v>
      </c>
      <c r="I2109" s="1" t="s">
        <v>9</v>
      </c>
      <c r="J2109" s="1" t="s">
        <v>24</v>
      </c>
      <c r="K2109" s="3" t="s">
        <v>63</v>
      </c>
      <c r="L2109" s="1" t="s">
        <v>24</v>
      </c>
      <c r="M2109" s="3" t="s">
        <v>213</v>
      </c>
      <c r="N2109" s="3" t="s">
        <v>47339</v>
      </c>
      <c r="O2109" s="3" t="s">
        <v>17</v>
      </c>
      <c r="P2109" s="3" t="s">
        <v>24</v>
      </c>
      <c r="Q2109" s="3" t="s">
        <v>42</v>
      </c>
      <c r="R2109" s="3" t="s">
        <v>24</v>
      </c>
      <c r="S2109" s="3" t="s">
        <v>27</v>
      </c>
      <c r="T2109" s="3" t="s">
        <v>24</v>
      </c>
      <c r="U2109" s="3" t="s">
        <v>117</v>
      </c>
      <c r="V2109" s="3" t="s">
        <v>24</v>
      </c>
      <c r="W2109" s="3" t="s">
        <v>178</v>
      </c>
      <c r="X2109" s="3" t="s">
        <v>24</v>
      </c>
      <c r="Y2109" s="3" t="s">
        <v>171</v>
      </c>
      <c r="Z2109" s="1" t="s">
        <v>24</v>
      </c>
      <c r="AA2109" s="1" t="s">
        <v>16</v>
      </c>
      <c r="AB2109" s="3" t="s">
        <v>12</v>
      </c>
      <c r="AC2109" s="23" t="s">
        <v>37784</v>
      </c>
      <c r="AD2109" s="23" t="s">
        <v>40253</v>
      </c>
      <c r="AE2109" t="s">
        <v>35405</v>
      </c>
    </row>
    <row r="2110" spans="1:31" ht="14.25" customHeight="1">
      <c r="A2110" s="1">
        <v>2109</v>
      </c>
      <c r="B2110" s="1" t="s">
        <v>10396</v>
      </c>
      <c r="C2110" s="1" t="s">
        <v>11996</v>
      </c>
      <c r="D2110" s="1" t="s">
        <v>35554</v>
      </c>
      <c r="E2110" s="1" t="s">
        <v>36664</v>
      </c>
      <c r="F2110" s="1" t="s">
        <v>32398</v>
      </c>
      <c r="G2110" s="14">
        <v>91999444699</v>
      </c>
      <c r="H2110" s="1" t="s">
        <v>8</v>
      </c>
      <c r="I2110" s="1" t="s">
        <v>62</v>
      </c>
      <c r="J2110" s="1" t="s">
        <v>24</v>
      </c>
      <c r="K2110" s="3" t="s">
        <v>117</v>
      </c>
      <c r="L2110" s="1" t="s">
        <v>24</v>
      </c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1"/>
      <c r="AA2110" s="1" t="s">
        <v>16</v>
      </c>
      <c r="AB2110" s="3" t="s">
        <v>12</v>
      </c>
      <c r="AC2110" s="23" t="s">
        <v>37784</v>
      </c>
      <c r="AD2110" s="23" t="s">
        <v>40254</v>
      </c>
      <c r="AE2110" t="s">
        <v>35407</v>
      </c>
    </row>
    <row r="2111" spans="1:31" ht="14.25" customHeight="1">
      <c r="A2111" s="1">
        <v>2110</v>
      </c>
      <c r="B2111" s="1" t="s">
        <v>10396</v>
      </c>
      <c r="C2111" s="1" t="s">
        <v>11997</v>
      </c>
      <c r="D2111" s="1" t="s">
        <v>1015</v>
      </c>
      <c r="E2111" s="1" t="s">
        <v>139</v>
      </c>
      <c r="F2111" s="1" t="s">
        <v>32399</v>
      </c>
      <c r="G2111" s="14">
        <v>91444000116</v>
      </c>
      <c r="H2111" s="1" t="s">
        <v>132</v>
      </c>
      <c r="I2111" s="1" t="s">
        <v>9</v>
      </c>
      <c r="J2111" s="1" t="s">
        <v>24</v>
      </c>
      <c r="K2111" s="3" t="s">
        <v>17</v>
      </c>
      <c r="L2111" s="1" t="s">
        <v>24</v>
      </c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1"/>
      <c r="AA2111" s="1" t="s">
        <v>11</v>
      </c>
      <c r="AB2111" s="3" t="s">
        <v>538</v>
      </c>
      <c r="AC2111" s="23" t="s">
        <v>37784</v>
      </c>
      <c r="AD2111" s="23" t="s">
        <v>40255</v>
      </c>
      <c r="AE2111" t="s">
        <v>35408</v>
      </c>
    </row>
    <row r="2112" spans="1:31" ht="14.25" customHeight="1">
      <c r="A2112" s="1">
        <v>2111</v>
      </c>
      <c r="B2112" s="1" t="s">
        <v>10396</v>
      </c>
      <c r="C2112" s="1" t="s">
        <v>12006</v>
      </c>
      <c r="D2112" s="1" t="s">
        <v>2266</v>
      </c>
      <c r="E2112" s="1" t="s">
        <v>139</v>
      </c>
      <c r="F2112" s="1" t="s">
        <v>12007</v>
      </c>
      <c r="G2112" s="14">
        <v>919494011940</v>
      </c>
      <c r="H2112" s="1" t="s">
        <v>15</v>
      </c>
      <c r="I2112" s="1" t="s">
        <v>9</v>
      </c>
      <c r="J2112" s="1" t="s">
        <v>24</v>
      </c>
      <c r="K2112" s="3" t="s">
        <v>17</v>
      </c>
      <c r="L2112" s="1" t="s">
        <v>24</v>
      </c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1"/>
      <c r="AA2112" s="1" t="s">
        <v>11</v>
      </c>
      <c r="AB2112" s="3" t="s">
        <v>13</v>
      </c>
      <c r="AC2112" s="23" t="s">
        <v>37784</v>
      </c>
      <c r="AD2112" s="23" t="s">
        <v>40256</v>
      </c>
      <c r="AE2112" t="s">
        <v>35405</v>
      </c>
    </row>
    <row r="2113" spans="1:31" ht="14.25" customHeight="1">
      <c r="A2113" s="1">
        <v>2112</v>
      </c>
      <c r="B2113" s="1" t="s">
        <v>10396</v>
      </c>
      <c r="C2113" s="1" t="s">
        <v>12009</v>
      </c>
      <c r="D2113" s="1" t="s">
        <v>176</v>
      </c>
      <c r="E2113" s="1" t="s">
        <v>36665</v>
      </c>
      <c r="F2113" s="1" t="s">
        <v>26716</v>
      </c>
      <c r="G2113" s="14">
        <v>9144641900</v>
      </c>
      <c r="H2113" s="1" t="s">
        <v>8</v>
      </c>
      <c r="I2113" s="1" t="s">
        <v>9</v>
      </c>
      <c r="J2113" s="1" t="s">
        <v>24</v>
      </c>
      <c r="K2113" s="3" t="s">
        <v>42</v>
      </c>
      <c r="L2113" s="1" t="s">
        <v>24</v>
      </c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1"/>
      <c r="AA2113" s="1" t="s">
        <v>16</v>
      </c>
      <c r="AB2113" s="3" t="s">
        <v>12</v>
      </c>
      <c r="AC2113" s="23" t="s">
        <v>37784</v>
      </c>
      <c r="AD2113" s="23" t="s">
        <v>40257</v>
      </c>
      <c r="AE2113" t="s">
        <v>35407</v>
      </c>
    </row>
    <row r="2114" spans="1:31" ht="14.25" customHeight="1">
      <c r="A2114" s="1">
        <v>2113</v>
      </c>
      <c r="B2114" s="1" t="s">
        <v>10396</v>
      </c>
      <c r="C2114" s="1" t="s">
        <v>12010</v>
      </c>
      <c r="D2114" s="1" t="s">
        <v>727</v>
      </c>
      <c r="E2114" s="1" t="s">
        <v>2030</v>
      </c>
      <c r="F2114" s="1" t="s">
        <v>12011</v>
      </c>
      <c r="G2114" s="14">
        <v>91464194101</v>
      </c>
      <c r="H2114" s="1" t="s">
        <v>8</v>
      </c>
      <c r="I2114" s="1" t="s">
        <v>9</v>
      </c>
      <c r="J2114" s="1" t="s">
        <v>24</v>
      </c>
      <c r="K2114" s="3" t="s">
        <v>27</v>
      </c>
      <c r="L2114" s="1" t="s">
        <v>24</v>
      </c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1"/>
      <c r="AA2114" s="1" t="s">
        <v>16</v>
      </c>
      <c r="AB2114" s="3" t="s">
        <v>12</v>
      </c>
      <c r="AC2114" s="23" t="s">
        <v>37784</v>
      </c>
      <c r="AD2114" s="23" t="s">
        <v>40258</v>
      </c>
      <c r="AE2114" t="s">
        <v>35402</v>
      </c>
    </row>
    <row r="2115" spans="1:31" ht="14.25" customHeight="1">
      <c r="A2115" s="1">
        <v>2114</v>
      </c>
      <c r="B2115" s="1" t="s">
        <v>10396</v>
      </c>
      <c r="C2115" s="1" t="s">
        <v>12027</v>
      </c>
      <c r="D2115" s="1" t="s">
        <v>12520</v>
      </c>
      <c r="E2115" s="1" t="s">
        <v>333</v>
      </c>
      <c r="F2115" s="1" t="s">
        <v>34533</v>
      </c>
      <c r="G2115" s="14">
        <v>919444960009</v>
      </c>
      <c r="H2115" s="1" t="s">
        <v>8</v>
      </c>
      <c r="I2115" s="1" t="s">
        <v>9</v>
      </c>
      <c r="J2115" s="1" t="s">
        <v>24</v>
      </c>
      <c r="K2115" s="3" t="s">
        <v>178</v>
      </c>
      <c r="L2115" s="1" t="s">
        <v>24</v>
      </c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1"/>
      <c r="AA2115" s="1" t="s">
        <v>16</v>
      </c>
      <c r="AB2115" s="3" t="s">
        <v>12</v>
      </c>
      <c r="AC2115" s="23" t="s">
        <v>37784</v>
      </c>
      <c r="AD2115" s="23" t="s">
        <v>40259</v>
      </c>
      <c r="AE2115" t="s">
        <v>35408</v>
      </c>
    </row>
    <row r="2116" spans="1:31" ht="14.25" customHeight="1">
      <c r="A2116" s="1">
        <v>2115</v>
      </c>
      <c r="B2116" s="1" t="s">
        <v>10396</v>
      </c>
      <c r="C2116" s="1" t="s">
        <v>12054</v>
      </c>
      <c r="D2116" s="1" t="s">
        <v>11844</v>
      </c>
      <c r="E2116" s="1" t="s">
        <v>2705</v>
      </c>
      <c r="F2116" s="1" t="s">
        <v>26737</v>
      </c>
      <c r="G2116" s="14">
        <v>91999460446</v>
      </c>
      <c r="H2116" s="1" t="s">
        <v>37</v>
      </c>
      <c r="I2116" s="1" t="s">
        <v>9</v>
      </c>
      <c r="J2116" s="1" t="s">
        <v>24</v>
      </c>
      <c r="K2116" s="3" t="s">
        <v>27</v>
      </c>
      <c r="L2116" s="1" t="s">
        <v>24</v>
      </c>
      <c r="M2116" s="3" t="s">
        <v>47344</v>
      </c>
      <c r="N2116" s="3" t="s">
        <v>47339</v>
      </c>
      <c r="O2116" s="3" t="s">
        <v>47349</v>
      </c>
      <c r="P2116" s="3" t="s">
        <v>24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1"/>
      <c r="AA2116" s="1" t="s">
        <v>16</v>
      </c>
      <c r="AB2116" s="3" t="s">
        <v>12</v>
      </c>
      <c r="AC2116" s="23" t="s">
        <v>37784</v>
      </c>
      <c r="AD2116" s="23" t="s">
        <v>40260</v>
      </c>
      <c r="AE2116" t="s">
        <v>35407</v>
      </c>
    </row>
    <row r="2117" spans="1:31" ht="14.25" customHeight="1">
      <c r="A2117" s="1">
        <v>2116</v>
      </c>
      <c r="B2117" s="9" t="s">
        <v>6</v>
      </c>
      <c r="C2117" s="1" t="s">
        <v>12057</v>
      </c>
      <c r="D2117" s="1" t="s">
        <v>6904</v>
      </c>
      <c r="E2117" s="1" t="s">
        <v>328</v>
      </c>
      <c r="F2117" s="1" t="s">
        <v>26740</v>
      </c>
      <c r="G2117" s="14">
        <v>91949066646</v>
      </c>
      <c r="H2117" s="1" t="s">
        <v>8</v>
      </c>
      <c r="I2117" s="1" t="s">
        <v>62</v>
      </c>
      <c r="J2117" s="1" t="s">
        <v>24</v>
      </c>
      <c r="K2117" s="3" t="s">
        <v>117</v>
      </c>
      <c r="L2117" s="1" t="s">
        <v>24</v>
      </c>
      <c r="M2117" s="3" t="s">
        <v>178</v>
      </c>
      <c r="N2117" s="3" t="s">
        <v>47339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1"/>
      <c r="AA2117" s="1" t="s">
        <v>16</v>
      </c>
      <c r="AB2117" s="3" t="s">
        <v>12</v>
      </c>
      <c r="AC2117" s="23" t="s">
        <v>37784</v>
      </c>
      <c r="AD2117" s="23" t="s">
        <v>40261</v>
      </c>
      <c r="AE2117" t="s">
        <v>35405</v>
      </c>
    </row>
    <row r="2118" spans="1:31" ht="14.25" customHeight="1">
      <c r="A2118" s="1">
        <v>2117</v>
      </c>
      <c r="B2118" s="1" t="s">
        <v>10396</v>
      </c>
      <c r="C2118" s="1" t="s">
        <v>12073</v>
      </c>
      <c r="D2118" s="1" t="s">
        <v>917</v>
      </c>
      <c r="E2118" s="1" t="s">
        <v>93</v>
      </c>
      <c r="F2118" s="1" t="s">
        <v>26749</v>
      </c>
      <c r="G2118" s="14">
        <v>919446411914</v>
      </c>
      <c r="H2118" s="1" t="s">
        <v>8</v>
      </c>
      <c r="I2118" s="1" t="s">
        <v>62</v>
      </c>
      <c r="J2118" s="1" t="s">
        <v>24</v>
      </c>
      <c r="K2118" s="3" t="s">
        <v>171</v>
      </c>
      <c r="L2118" s="1" t="s">
        <v>24</v>
      </c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1"/>
      <c r="AA2118" s="1" t="s">
        <v>16</v>
      </c>
      <c r="AB2118" s="3" t="s">
        <v>12</v>
      </c>
      <c r="AC2118" s="23" t="s">
        <v>37784</v>
      </c>
      <c r="AD2118" s="23" t="s">
        <v>40262</v>
      </c>
      <c r="AE2118" t="s">
        <v>35407</v>
      </c>
    </row>
    <row r="2119" spans="1:31" ht="14.25" customHeight="1">
      <c r="A2119" s="1">
        <v>2118</v>
      </c>
      <c r="B2119" s="1" t="s">
        <v>10396</v>
      </c>
      <c r="C2119" s="1" t="s">
        <v>12078</v>
      </c>
      <c r="D2119" s="1" t="s">
        <v>58</v>
      </c>
      <c r="E2119" s="1" t="s">
        <v>724</v>
      </c>
      <c r="F2119" s="1" t="s">
        <v>26752</v>
      </c>
      <c r="G2119" s="14">
        <v>91999499199</v>
      </c>
      <c r="H2119" s="1" t="s">
        <v>15</v>
      </c>
      <c r="I2119" s="1" t="s">
        <v>9</v>
      </c>
      <c r="J2119" s="1" t="s">
        <v>24</v>
      </c>
      <c r="K2119" s="3" t="s">
        <v>63</v>
      </c>
      <c r="L2119" s="1" t="s">
        <v>24</v>
      </c>
      <c r="M2119" s="3" t="s">
        <v>213</v>
      </c>
      <c r="N2119" s="3" t="s">
        <v>47339</v>
      </c>
      <c r="O2119" s="3" t="s">
        <v>17</v>
      </c>
      <c r="P2119" s="3" t="s">
        <v>24</v>
      </c>
      <c r="Q2119" s="3" t="s">
        <v>42</v>
      </c>
      <c r="R2119" s="3" t="s">
        <v>24</v>
      </c>
      <c r="S2119" s="3" t="s">
        <v>27</v>
      </c>
      <c r="T2119" s="3" t="s">
        <v>24</v>
      </c>
      <c r="U2119" s="3" t="s">
        <v>117</v>
      </c>
      <c r="V2119" s="3" t="s">
        <v>24</v>
      </c>
      <c r="W2119" s="3" t="s">
        <v>178</v>
      </c>
      <c r="X2119" s="3" t="s">
        <v>24</v>
      </c>
      <c r="Y2119" s="3" t="s">
        <v>171</v>
      </c>
      <c r="Z2119" s="1" t="s">
        <v>24</v>
      </c>
      <c r="AA2119" s="1" t="s">
        <v>16</v>
      </c>
      <c r="AB2119" s="3" t="s">
        <v>12</v>
      </c>
      <c r="AC2119" s="23" t="s">
        <v>37784</v>
      </c>
      <c r="AD2119" s="23" t="s">
        <v>40263</v>
      </c>
      <c r="AE2119" t="s">
        <v>35402</v>
      </c>
    </row>
    <row r="2120" spans="1:31" ht="14.25" customHeight="1">
      <c r="A2120" s="1">
        <v>2119</v>
      </c>
      <c r="B2120" s="1" t="s">
        <v>10396</v>
      </c>
      <c r="C2120" s="1" t="s">
        <v>12098</v>
      </c>
      <c r="D2120" s="1" t="s">
        <v>4061</v>
      </c>
      <c r="E2120" s="1" t="s">
        <v>2030</v>
      </c>
      <c r="F2120" s="1" t="s">
        <v>26761</v>
      </c>
      <c r="G2120" s="14">
        <v>919491694</v>
      </c>
      <c r="H2120" s="1" t="s">
        <v>20</v>
      </c>
      <c r="I2120" s="1" t="s">
        <v>9</v>
      </c>
      <c r="J2120" s="1" t="s">
        <v>24</v>
      </c>
      <c r="K2120" s="3" t="s">
        <v>27</v>
      </c>
      <c r="L2120" s="1" t="s">
        <v>24</v>
      </c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1"/>
      <c r="AA2120" s="1" t="s">
        <v>16</v>
      </c>
      <c r="AB2120" s="3" t="s">
        <v>12</v>
      </c>
      <c r="AC2120" s="23" t="s">
        <v>37784</v>
      </c>
      <c r="AD2120" s="23" t="s">
        <v>40264</v>
      </c>
      <c r="AE2120" t="s">
        <v>35402</v>
      </c>
    </row>
    <row r="2121" spans="1:31" ht="14.25" customHeight="1">
      <c r="A2121" s="1">
        <v>2120</v>
      </c>
      <c r="B2121" s="9" t="s">
        <v>6</v>
      </c>
      <c r="C2121" s="1" t="s">
        <v>12102</v>
      </c>
      <c r="D2121" s="1" t="s">
        <v>12103</v>
      </c>
      <c r="E2121" s="1" t="s">
        <v>12104</v>
      </c>
      <c r="F2121" s="1" t="s">
        <v>26763</v>
      </c>
      <c r="G2121" s="14">
        <v>919016141901</v>
      </c>
      <c r="H2121" s="1" t="s">
        <v>15</v>
      </c>
      <c r="I2121" s="1" t="s">
        <v>62</v>
      </c>
      <c r="J2121" s="1" t="s">
        <v>24</v>
      </c>
      <c r="K2121" s="3" t="s">
        <v>27</v>
      </c>
      <c r="L2121" s="1" t="s">
        <v>24</v>
      </c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1"/>
      <c r="AA2121" s="1" t="s">
        <v>16</v>
      </c>
      <c r="AB2121" s="3" t="s">
        <v>12</v>
      </c>
      <c r="AC2121" s="23" t="s">
        <v>37784</v>
      </c>
      <c r="AD2121" s="23" t="s">
        <v>40265</v>
      </c>
      <c r="AE2121" t="s">
        <v>35405</v>
      </c>
    </row>
    <row r="2122" spans="1:31" ht="14.25" customHeight="1">
      <c r="A2122" s="1">
        <v>2121</v>
      </c>
      <c r="B2122" s="1" t="s">
        <v>10396</v>
      </c>
      <c r="C2122" s="1" t="s">
        <v>12108</v>
      </c>
      <c r="D2122" s="1" t="s">
        <v>12109</v>
      </c>
      <c r="E2122" s="1" t="s">
        <v>90</v>
      </c>
      <c r="F2122" s="1" t="s">
        <v>12110</v>
      </c>
      <c r="G2122" s="14">
        <v>91069969449</v>
      </c>
      <c r="H2122" s="1" t="s">
        <v>20</v>
      </c>
      <c r="I2122" s="1" t="s">
        <v>9</v>
      </c>
      <c r="J2122" s="1" t="s">
        <v>24</v>
      </c>
      <c r="K2122" s="3" t="s">
        <v>42</v>
      </c>
      <c r="L2122" s="1" t="s">
        <v>24</v>
      </c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1"/>
      <c r="AA2122" s="1" t="s">
        <v>16</v>
      </c>
      <c r="AB2122" s="3" t="s">
        <v>12</v>
      </c>
      <c r="AC2122" s="23" t="s">
        <v>37784</v>
      </c>
      <c r="AD2122" s="23" t="s">
        <v>40266</v>
      </c>
      <c r="AE2122" t="s">
        <v>35405</v>
      </c>
    </row>
    <row r="2123" spans="1:31" ht="14.25" customHeight="1">
      <c r="A2123" s="1">
        <v>2122</v>
      </c>
      <c r="B2123" s="9" t="s">
        <v>6</v>
      </c>
      <c r="C2123" s="1" t="s">
        <v>12126</v>
      </c>
      <c r="D2123" s="1" t="s">
        <v>223</v>
      </c>
      <c r="E2123" s="1" t="s">
        <v>19</v>
      </c>
      <c r="F2123" s="1" t="s">
        <v>26776</v>
      </c>
      <c r="G2123" s="14">
        <v>910491444</v>
      </c>
      <c r="H2123" s="1" t="s">
        <v>15</v>
      </c>
      <c r="I2123" s="1" t="s">
        <v>41</v>
      </c>
      <c r="J2123" s="1" t="s">
        <v>24</v>
      </c>
      <c r="K2123" s="3" t="s">
        <v>17</v>
      </c>
      <c r="L2123" s="1" t="s">
        <v>24</v>
      </c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1"/>
      <c r="AA2123" s="1" t="s">
        <v>11</v>
      </c>
      <c r="AB2123" s="3" t="s">
        <v>13</v>
      </c>
      <c r="AC2123" s="23" t="s">
        <v>37784</v>
      </c>
      <c r="AD2123" s="23" t="s">
        <v>40267</v>
      </c>
      <c r="AE2123" t="s">
        <v>35402</v>
      </c>
    </row>
    <row r="2124" spans="1:31" ht="14.25" customHeight="1">
      <c r="A2124" s="1">
        <v>2123</v>
      </c>
      <c r="B2124" s="9" t="s">
        <v>6</v>
      </c>
      <c r="C2124" s="1" t="s">
        <v>12147</v>
      </c>
      <c r="D2124" s="1" t="s">
        <v>1055</v>
      </c>
      <c r="E2124" s="1" t="s">
        <v>40</v>
      </c>
      <c r="F2124" s="1" t="s">
        <v>26791</v>
      </c>
      <c r="G2124" s="14">
        <v>91914900996</v>
      </c>
      <c r="H2124" s="1" t="s">
        <v>8</v>
      </c>
      <c r="I2124" s="1" t="s">
        <v>9</v>
      </c>
      <c r="J2124" s="1" t="s">
        <v>24</v>
      </c>
      <c r="K2124" s="3" t="s">
        <v>27</v>
      </c>
      <c r="L2124" s="1" t="s">
        <v>24</v>
      </c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1"/>
      <c r="AA2124" s="1" t="s">
        <v>16</v>
      </c>
      <c r="AB2124" s="3" t="s">
        <v>12</v>
      </c>
      <c r="AC2124" s="23" t="s">
        <v>37784</v>
      </c>
      <c r="AD2124" s="23" t="s">
        <v>40268</v>
      </c>
      <c r="AE2124" t="s">
        <v>35408</v>
      </c>
    </row>
    <row r="2125" spans="1:31" ht="14.25" customHeight="1">
      <c r="A2125" s="1">
        <v>2124</v>
      </c>
      <c r="B2125" s="1" t="s">
        <v>10396</v>
      </c>
      <c r="C2125" s="1" t="s">
        <v>12171</v>
      </c>
      <c r="D2125" s="1" t="s">
        <v>9794</v>
      </c>
      <c r="E2125" s="1" t="s">
        <v>1909</v>
      </c>
      <c r="F2125" s="1" t="s">
        <v>12172</v>
      </c>
      <c r="G2125" s="14">
        <v>91994061641</v>
      </c>
      <c r="H2125" s="1" t="s">
        <v>37</v>
      </c>
      <c r="I2125" s="1" t="s">
        <v>9</v>
      </c>
      <c r="J2125" s="1" t="s">
        <v>24</v>
      </c>
      <c r="K2125" s="3" t="s">
        <v>27</v>
      </c>
      <c r="L2125" s="1" t="s">
        <v>24</v>
      </c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1"/>
      <c r="AA2125" s="1" t="s">
        <v>16</v>
      </c>
      <c r="AB2125" s="3" t="s">
        <v>12</v>
      </c>
      <c r="AC2125" s="23" t="s">
        <v>37784</v>
      </c>
      <c r="AD2125" s="23" t="s">
        <v>40269</v>
      </c>
      <c r="AE2125" t="s">
        <v>35407</v>
      </c>
    </row>
    <row r="2126" spans="1:31" ht="14.25" customHeight="1">
      <c r="A2126" s="1">
        <v>2125</v>
      </c>
      <c r="B2126" s="1" t="s">
        <v>10396</v>
      </c>
      <c r="C2126" s="1" t="s">
        <v>12180</v>
      </c>
      <c r="D2126" s="1" t="s">
        <v>35555</v>
      </c>
      <c r="E2126" s="1" t="s">
        <v>139</v>
      </c>
      <c r="F2126" s="1" t="s">
        <v>32412</v>
      </c>
      <c r="G2126" s="14">
        <v>914160949499</v>
      </c>
      <c r="H2126" s="1" t="s">
        <v>37</v>
      </c>
      <c r="I2126" s="1" t="s">
        <v>62</v>
      </c>
      <c r="J2126" s="1" t="s">
        <v>24</v>
      </c>
      <c r="K2126" s="3" t="s">
        <v>117</v>
      </c>
      <c r="L2126" s="1" t="s">
        <v>24</v>
      </c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1"/>
      <c r="AA2126" s="1" t="s">
        <v>16</v>
      </c>
      <c r="AB2126" s="3" t="s">
        <v>12</v>
      </c>
      <c r="AC2126" s="23" t="s">
        <v>37784</v>
      </c>
      <c r="AD2126" s="23" t="s">
        <v>40270</v>
      </c>
      <c r="AE2126" t="s">
        <v>35407</v>
      </c>
    </row>
    <row r="2127" spans="1:31" ht="14.25" customHeight="1">
      <c r="A2127" s="1">
        <v>2126</v>
      </c>
      <c r="B2127" s="1" t="s">
        <v>10396</v>
      </c>
      <c r="C2127" s="1" t="s">
        <v>12183</v>
      </c>
      <c r="D2127" s="1" t="s">
        <v>12184</v>
      </c>
      <c r="E2127" s="1" t="s">
        <v>139</v>
      </c>
      <c r="F2127" s="1" t="s">
        <v>12185</v>
      </c>
      <c r="G2127" s="14">
        <v>91941996</v>
      </c>
      <c r="H2127" s="1" t="s">
        <v>8</v>
      </c>
      <c r="I2127" s="1" t="s">
        <v>9</v>
      </c>
      <c r="J2127" s="1" t="s">
        <v>24</v>
      </c>
      <c r="K2127" s="3" t="s">
        <v>63</v>
      </c>
      <c r="L2127" s="1" t="s">
        <v>24</v>
      </c>
      <c r="M2127" s="3" t="s">
        <v>213</v>
      </c>
      <c r="N2127" s="3" t="s">
        <v>47339</v>
      </c>
      <c r="O2127" s="3" t="s">
        <v>17</v>
      </c>
      <c r="P2127" s="3" t="s">
        <v>24</v>
      </c>
      <c r="Q2127" s="3" t="s">
        <v>42</v>
      </c>
      <c r="R2127" s="3" t="s">
        <v>24</v>
      </c>
      <c r="S2127" s="3" t="s">
        <v>27</v>
      </c>
      <c r="T2127" s="3" t="s">
        <v>24</v>
      </c>
      <c r="U2127" s="3" t="s">
        <v>117</v>
      </c>
      <c r="V2127" s="3" t="s">
        <v>24</v>
      </c>
      <c r="W2127" s="3" t="s">
        <v>178</v>
      </c>
      <c r="X2127" s="3" t="s">
        <v>24</v>
      </c>
      <c r="Y2127" s="3" t="s">
        <v>171</v>
      </c>
      <c r="Z2127" s="1" t="s">
        <v>24</v>
      </c>
      <c r="AA2127" s="1" t="s">
        <v>16</v>
      </c>
      <c r="AB2127" s="3" t="s">
        <v>12</v>
      </c>
      <c r="AC2127" s="23" t="s">
        <v>37784</v>
      </c>
      <c r="AD2127" s="23" t="s">
        <v>40271</v>
      </c>
      <c r="AE2127" t="s">
        <v>35405</v>
      </c>
    </row>
    <row r="2128" spans="1:31" ht="14.25" customHeight="1">
      <c r="A2128" s="1">
        <v>2127</v>
      </c>
      <c r="B2128" s="1" t="s">
        <v>10396</v>
      </c>
      <c r="C2128" s="1" t="s">
        <v>12186</v>
      </c>
      <c r="D2128" s="1" t="s">
        <v>2162</v>
      </c>
      <c r="E2128" s="1" t="s">
        <v>36666</v>
      </c>
      <c r="F2128" s="1" t="s">
        <v>32413</v>
      </c>
      <c r="G2128" s="14">
        <v>91994606669</v>
      </c>
      <c r="H2128" s="1" t="s">
        <v>8</v>
      </c>
      <c r="I2128" s="1" t="s">
        <v>62</v>
      </c>
      <c r="J2128" s="1" t="s">
        <v>24</v>
      </c>
      <c r="K2128" s="3" t="s">
        <v>27</v>
      </c>
      <c r="L2128" s="1" t="s">
        <v>24</v>
      </c>
      <c r="M2128" s="3" t="s">
        <v>47344</v>
      </c>
      <c r="N2128" s="3" t="s">
        <v>47339</v>
      </c>
      <c r="O2128" s="3" t="s">
        <v>47349</v>
      </c>
      <c r="P2128" s="3" t="s">
        <v>24</v>
      </c>
      <c r="Q2128" s="3" t="s">
        <v>171</v>
      </c>
      <c r="R2128" s="3" t="s">
        <v>24</v>
      </c>
      <c r="S2128" s="3"/>
      <c r="T2128" s="3"/>
      <c r="U2128" s="3"/>
      <c r="V2128" s="3"/>
      <c r="W2128" s="3"/>
      <c r="X2128" s="3"/>
      <c r="Y2128" s="3"/>
      <c r="Z2128" s="1"/>
      <c r="AA2128" s="1" t="s">
        <v>16</v>
      </c>
      <c r="AB2128" s="3" t="s">
        <v>12</v>
      </c>
      <c r="AC2128" s="23" t="s">
        <v>37784</v>
      </c>
      <c r="AD2128" s="23" t="s">
        <v>40272</v>
      </c>
      <c r="AE2128" t="s">
        <v>35408</v>
      </c>
    </row>
    <row r="2129" spans="1:31" ht="14.25" customHeight="1">
      <c r="A2129" s="1">
        <v>2128</v>
      </c>
      <c r="B2129" s="9" t="s">
        <v>6</v>
      </c>
      <c r="C2129" s="1" t="s">
        <v>12191</v>
      </c>
      <c r="D2129" s="1" t="s">
        <v>1305</v>
      </c>
      <c r="E2129" s="1" t="s">
        <v>7213</v>
      </c>
      <c r="F2129" s="1" t="s">
        <v>32414</v>
      </c>
      <c r="G2129" s="14">
        <v>919444044919</v>
      </c>
      <c r="H2129" s="1" t="s">
        <v>8</v>
      </c>
      <c r="I2129" s="1" t="s">
        <v>9</v>
      </c>
      <c r="J2129" s="1" t="s">
        <v>24</v>
      </c>
      <c r="K2129" s="3" t="s">
        <v>27</v>
      </c>
      <c r="L2129" s="1" t="s">
        <v>24</v>
      </c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1"/>
      <c r="AA2129" s="1" t="s">
        <v>16</v>
      </c>
      <c r="AB2129" s="3" t="s">
        <v>12</v>
      </c>
      <c r="AC2129" s="23" t="s">
        <v>37784</v>
      </c>
      <c r="AD2129" s="23" t="s">
        <v>40273</v>
      </c>
      <c r="AE2129" t="s">
        <v>35402</v>
      </c>
    </row>
    <row r="2130" spans="1:31" ht="14.25" customHeight="1">
      <c r="A2130" s="1">
        <v>2129</v>
      </c>
      <c r="B2130" s="9" t="s">
        <v>6</v>
      </c>
      <c r="C2130" s="1" t="s">
        <v>12207</v>
      </c>
      <c r="D2130" s="1" t="s">
        <v>58</v>
      </c>
      <c r="E2130" s="1" t="s">
        <v>58</v>
      </c>
      <c r="F2130" s="1" t="s">
        <v>26820</v>
      </c>
      <c r="G2130" s="14">
        <v>919946669946</v>
      </c>
      <c r="H2130" s="1" t="s">
        <v>8</v>
      </c>
      <c r="I2130" s="1" t="s">
        <v>9</v>
      </c>
      <c r="J2130" s="1" t="s">
        <v>24</v>
      </c>
      <c r="K2130" s="3" t="s">
        <v>63</v>
      </c>
      <c r="L2130" s="1" t="s">
        <v>24</v>
      </c>
      <c r="M2130" s="3" t="s">
        <v>213</v>
      </c>
      <c r="N2130" s="3" t="s">
        <v>47339</v>
      </c>
      <c r="O2130" s="3" t="s">
        <v>17</v>
      </c>
      <c r="P2130" s="3" t="s">
        <v>24</v>
      </c>
      <c r="Q2130" s="3" t="s">
        <v>42</v>
      </c>
      <c r="R2130" s="3" t="s">
        <v>24</v>
      </c>
      <c r="S2130" s="3" t="s">
        <v>27</v>
      </c>
      <c r="T2130" s="3" t="s">
        <v>24</v>
      </c>
      <c r="U2130" s="3" t="s">
        <v>117</v>
      </c>
      <c r="V2130" s="3" t="s">
        <v>24</v>
      </c>
      <c r="W2130" s="3" t="s">
        <v>178</v>
      </c>
      <c r="X2130" s="3" t="s">
        <v>24</v>
      </c>
      <c r="Y2130" s="3" t="s">
        <v>171</v>
      </c>
      <c r="Z2130" s="1" t="s">
        <v>24</v>
      </c>
      <c r="AA2130" s="1" t="s">
        <v>16</v>
      </c>
      <c r="AB2130" s="3" t="s">
        <v>12</v>
      </c>
      <c r="AC2130" s="23" t="s">
        <v>37784</v>
      </c>
      <c r="AD2130" s="23" t="s">
        <v>40274</v>
      </c>
      <c r="AE2130" t="s">
        <v>35405</v>
      </c>
    </row>
    <row r="2131" spans="1:31" ht="14.25" customHeight="1">
      <c r="A2131" s="1">
        <v>2130</v>
      </c>
      <c r="B2131" s="1" t="s">
        <v>10396</v>
      </c>
      <c r="C2131" s="1" t="s">
        <v>12209</v>
      </c>
      <c r="D2131" s="1" t="s">
        <v>911</v>
      </c>
      <c r="E2131" s="1" t="s">
        <v>12210</v>
      </c>
      <c r="F2131" s="1" t="s">
        <v>26822</v>
      </c>
      <c r="G2131" s="14">
        <v>91994444100</v>
      </c>
      <c r="H2131" s="1" t="s">
        <v>20</v>
      </c>
      <c r="I2131" s="1" t="s">
        <v>9</v>
      </c>
      <c r="J2131" s="1" t="s">
        <v>24</v>
      </c>
      <c r="K2131" s="3" t="s">
        <v>42</v>
      </c>
      <c r="L2131" s="1" t="s">
        <v>24</v>
      </c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1"/>
      <c r="AA2131" s="1" t="s">
        <v>16</v>
      </c>
      <c r="AB2131" s="3" t="s">
        <v>12</v>
      </c>
      <c r="AC2131" s="23" t="s">
        <v>37784</v>
      </c>
      <c r="AD2131" s="23" t="s">
        <v>40275</v>
      </c>
      <c r="AE2131" t="s">
        <v>35408</v>
      </c>
    </row>
    <row r="2132" spans="1:31" ht="14.25" customHeight="1">
      <c r="A2132" s="1">
        <v>2131</v>
      </c>
      <c r="B2132" s="1" t="s">
        <v>10396</v>
      </c>
      <c r="C2132" s="1" t="s">
        <v>12216</v>
      </c>
      <c r="D2132" s="1" t="s">
        <v>318</v>
      </c>
      <c r="E2132" s="1" t="s">
        <v>10128</v>
      </c>
      <c r="F2132" s="1" t="s">
        <v>26827</v>
      </c>
      <c r="G2132" s="14">
        <v>9196966044</v>
      </c>
      <c r="H2132" s="1" t="s">
        <v>132</v>
      </c>
      <c r="I2132" s="1" t="s">
        <v>9</v>
      </c>
      <c r="J2132" s="1" t="s">
        <v>24</v>
      </c>
      <c r="K2132" s="3" t="s">
        <v>63</v>
      </c>
      <c r="L2132" s="1" t="s">
        <v>24</v>
      </c>
      <c r="M2132" s="3" t="s">
        <v>213</v>
      </c>
      <c r="N2132" s="3" t="s">
        <v>47339</v>
      </c>
      <c r="O2132" s="3" t="s">
        <v>17</v>
      </c>
      <c r="P2132" s="3" t="s">
        <v>24</v>
      </c>
      <c r="Q2132" s="3" t="s">
        <v>42</v>
      </c>
      <c r="R2132" s="3" t="s">
        <v>24</v>
      </c>
      <c r="S2132" s="3" t="s">
        <v>27</v>
      </c>
      <c r="T2132" s="3" t="s">
        <v>24</v>
      </c>
      <c r="U2132" s="3" t="s">
        <v>117</v>
      </c>
      <c r="V2132" s="3" t="s">
        <v>24</v>
      </c>
      <c r="W2132" s="3" t="s">
        <v>178</v>
      </c>
      <c r="X2132" s="3" t="s">
        <v>24</v>
      </c>
      <c r="Y2132" s="3" t="s">
        <v>171</v>
      </c>
      <c r="Z2132" s="1" t="s">
        <v>24</v>
      </c>
      <c r="AA2132" s="1" t="s">
        <v>16</v>
      </c>
      <c r="AB2132" s="3" t="s">
        <v>12</v>
      </c>
      <c r="AC2132" s="23" t="s">
        <v>37784</v>
      </c>
      <c r="AD2132" s="23" t="s">
        <v>40276</v>
      </c>
      <c r="AE2132" t="s">
        <v>35402</v>
      </c>
    </row>
    <row r="2133" spans="1:31" ht="14.25" customHeight="1">
      <c r="A2133" s="1">
        <v>2132</v>
      </c>
      <c r="B2133" s="1" t="s">
        <v>10396</v>
      </c>
      <c r="C2133" s="1" t="s">
        <v>12222</v>
      </c>
      <c r="D2133" s="1" t="s">
        <v>89</v>
      </c>
      <c r="E2133" s="1" t="s">
        <v>36667</v>
      </c>
      <c r="F2133" s="1" t="s">
        <v>26833</v>
      </c>
      <c r="G2133" s="14">
        <v>919444644646</v>
      </c>
      <c r="H2133" s="1" t="s">
        <v>132</v>
      </c>
      <c r="I2133" s="1" t="s">
        <v>62</v>
      </c>
      <c r="J2133" s="1" t="s">
        <v>24</v>
      </c>
      <c r="K2133" s="3" t="s">
        <v>27</v>
      </c>
      <c r="L2133" s="1" t="s">
        <v>24</v>
      </c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1"/>
      <c r="AA2133" s="1" t="s">
        <v>16</v>
      </c>
      <c r="AB2133" s="3" t="s">
        <v>12</v>
      </c>
      <c r="AC2133" s="23" t="s">
        <v>37784</v>
      </c>
      <c r="AD2133" s="23" t="s">
        <v>40277</v>
      </c>
      <c r="AE2133" t="s">
        <v>35402</v>
      </c>
    </row>
    <row r="2134" spans="1:31" ht="14.25" customHeight="1">
      <c r="A2134" s="1">
        <v>2133</v>
      </c>
      <c r="B2134" s="9" t="s">
        <v>6</v>
      </c>
      <c r="C2134" s="1" t="s">
        <v>12230</v>
      </c>
      <c r="D2134" s="1" t="s">
        <v>36532</v>
      </c>
      <c r="E2134" s="1" t="s">
        <v>3591</v>
      </c>
      <c r="F2134" s="1" t="s">
        <v>26837</v>
      </c>
      <c r="G2134" s="14">
        <v>91949460011</v>
      </c>
      <c r="H2134" s="1" t="s">
        <v>8</v>
      </c>
      <c r="I2134" s="1" t="s">
        <v>9</v>
      </c>
      <c r="J2134" s="1" t="s">
        <v>24</v>
      </c>
      <c r="K2134" s="3" t="s">
        <v>27</v>
      </c>
      <c r="L2134" s="1" t="s">
        <v>24</v>
      </c>
      <c r="M2134" s="3" t="s">
        <v>47344</v>
      </c>
      <c r="N2134" s="3" t="s">
        <v>47339</v>
      </c>
      <c r="O2134" s="3" t="s">
        <v>47349</v>
      </c>
      <c r="P2134" s="3" t="s">
        <v>24</v>
      </c>
      <c r="Q2134" s="3"/>
      <c r="R2134" s="3"/>
      <c r="S2134" s="3"/>
      <c r="T2134" s="3"/>
      <c r="U2134" s="3"/>
      <c r="V2134" s="3"/>
      <c r="W2134" s="3"/>
      <c r="X2134" s="3"/>
      <c r="Y2134" s="3"/>
      <c r="Z2134" s="1"/>
      <c r="AA2134" s="1" t="s">
        <v>16</v>
      </c>
      <c r="AB2134" s="3" t="s">
        <v>12</v>
      </c>
      <c r="AC2134" s="23" t="s">
        <v>37784</v>
      </c>
      <c r="AD2134" s="23" t="s">
        <v>40278</v>
      </c>
      <c r="AE2134" t="s">
        <v>35407</v>
      </c>
    </row>
    <row r="2135" spans="1:31" ht="14.25" customHeight="1">
      <c r="A2135" s="1">
        <v>2134</v>
      </c>
      <c r="B2135" s="1" t="s">
        <v>10396</v>
      </c>
      <c r="C2135" s="1" t="s">
        <v>12245</v>
      </c>
      <c r="D2135" s="1" t="s">
        <v>89</v>
      </c>
      <c r="E2135" s="1" t="s">
        <v>410</v>
      </c>
      <c r="F2135" s="1" t="s">
        <v>12246</v>
      </c>
      <c r="G2135" s="14">
        <v>91914614464</v>
      </c>
      <c r="H2135" s="1" t="s">
        <v>132</v>
      </c>
      <c r="I2135" s="1" t="s">
        <v>9</v>
      </c>
      <c r="J2135" s="1" t="s">
        <v>24</v>
      </c>
      <c r="K2135" s="3" t="s">
        <v>63</v>
      </c>
      <c r="L2135" s="1" t="s">
        <v>24</v>
      </c>
      <c r="M2135" s="3" t="s">
        <v>213</v>
      </c>
      <c r="N2135" s="3" t="s">
        <v>47339</v>
      </c>
      <c r="O2135" s="3" t="s">
        <v>17</v>
      </c>
      <c r="P2135" s="3" t="s">
        <v>24</v>
      </c>
      <c r="Q2135" s="3" t="s">
        <v>42</v>
      </c>
      <c r="R2135" s="3" t="s">
        <v>24</v>
      </c>
      <c r="S2135" s="3" t="s">
        <v>27</v>
      </c>
      <c r="T2135" s="3" t="s">
        <v>24</v>
      </c>
      <c r="U2135" s="3" t="s">
        <v>117</v>
      </c>
      <c r="V2135" s="3" t="s">
        <v>24</v>
      </c>
      <c r="W2135" s="3" t="s">
        <v>178</v>
      </c>
      <c r="X2135" s="3" t="s">
        <v>24</v>
      </c>
      <c r="Y2135" s="3" t="s">
        <v>171</v>
      </c>
      <c r="Z2135" s="1" t="s">
        <v>24</v>
      </c>
      <c r="AA2135" s="1" t="s">
        <v>16</v>
      </c>
      <c r="AB2135" s="3" t="s">
        <v>12</v>
      </c>
      <c r="AC2135" s="23" t="s">
        <v>37784</v>
      </c>
      <c r="AD2135" s="23" t="s">
        <v>40279</v>
      </c>
      <c r="AE2135" t="s">
        <v>35405</v>
      </c>
    </row>
    <row r="2136" spans="1:31" ht="14.25" customHeight="1">
      <c r="A2136" s="1">
        <v>2135</v>
      </c>
      <c r="B2136" s="9" t="s">
        <v>6</v>
      </c>
      <c r="C2136" s="1" t="s">
        <v>12249</v>
      </c>
      <c r="D2136" s="1" t="s">
        <v>11514</v>
      </c>
      <c r="E2136" s="1" t="s">
        <v>87</v>
      </c>
      <c r="F2136" s="1" t="s">
        <v>26842</v>
      </c>
      <c r="G2136" s="14">
        <v>919919149969</v>
      </c>
      <c r="H2136" s="1" t="s">
        <v>8</v>
      </c>
      <c r="I2136" s="1" t="s">
        <v>9</v>
      </c>
      <c r="J2136" s="1" t="s">
        <v>24</v>
      </c>
      <c r="K2136" s="3" t="s">
        <v>42</v>
      </c>
      <c r="L2136" s="1" t="s">
        <v>24</v>
      </c>
      <c r="M2136" s="3" t="s">
        <v>178</v>
      </c>
      <c r="N2136" s="3" t="s">
        <v>47339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1"/>
      <c r="AA2136" s="1" t="s">
        <v>16</v>
      </c>
      <c r="AB2136" s="3" t="s">
        <v>12</v>
      </c>
      <c r="AC2136" s="23" t="s">
        <v>37784</v>
      </c>
      <c r="AD2136" s="23" t="s">
        <v>40280</v>
      </c>
      <c r="AE2136" t="s">
        <v>35408</v>
      </c>
    </row>
    <row r="2137" spans="1:31" ht="14.25" customHeight="1">
      <c r="A2137" s="1">
        <v>2136</v>
      </c>
      <c r="B2137" s="1" t="s">
        <v>10396</v>
      </c>
      <c r="C2137" s="1" t="s">
        <v>12253</v>
      </c>
      <c r="D2137" s="1" t="s">
        <v>2428</v>
      </c>
      <c r="E2137" s="1" t="s">
        <v>36668</v>
      </c>
      <c r="F2137" s="1" t="s">
        <v>32419</v>
      </c>
      <c r="G2137" s="14">
        <v>91944406694</v>
      </c>
      <c r="H2137" s="1" t="s">
        <v>37</v>
      </c>
      <c r="I2137" s="1" t="s">
        <v>9</v>
      </c>
      <c r="J2137" s="1" t="s">
        <v>24</v>
      </c>
      <c r="K2137" s="3" t="s">
        <v>42</v>
      </c>
      <c r="L2137" s="1" t="s">
        <v>24</v>
      </c>
      <c r="M2137" s="3" t="s">
        <v>27</v>
      </c>
      <c r="N2137" s="3" t="s">
        <v>47339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1"/>
      <c r="AA2137" s="1" t="s">
        <v>16</v>
      </c>
      <c r="AB2137" s="3" t="s">
        <v>12</v>
      </c>
      <c r="AC2137" s="23" t="s">
        <v>37784</v>
      </c>
      <c r="AD2137" s="23" t="s">
        <v>40281</v>
      </c>
      <c r="AE2137" t="s">
        <v>35408</v>
      </c>
    </row>
    <row r="2138" spans="1:31" ht="14.25" customHeight="1">
      <c r="A2138" s="1">
        <v>2137</v>
      </c>
      <c r="B2138" s="9" t="s">
        <v>6</v>
      </c>
      <c r="C2138" s="1" t="s">
        <v>12257</v>
      </c>
      <c r="D2138" s="1" t="s">
        <v>727</v>
      </c>
      <c r="E2138" s="1" t="s">
        <v>40</v>
      </c>
      <c r="F2138" s="1" t="s">
        <v>32420</v>
      </c>
      <c r="G2138" s="14">
        <v>919169464460</v>
      </c>
      <c r="H2138" s="1" t="s">
        <v>8</v>
      </c>
      <c r="I2138" s="1" t="s">
        <v>62</v>
      </c>
      <c r="J2138" s="1" t="s">
        <v>24</v>
      </c>
      <c r="K2138" s="3" t="s">
        <v>171</v>
      </c>
      <c r="L2138" s="1" t="s">
        <v>24</v>
      </c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1"/>
      <c r="AA2138" s="1" t="s">
        <v>16</v>
      </c>
      <c r="AB2138" s="3" t="s">
        <v>12</v>
      </c>
      <c r="AC2138" s="23" t="s">
        <v>37784</v>
      </c>
      <c r="AD2138" s="23" t="s">
        <v>40282</v>
      </c>
      <c r="AE2138" t="s">
        <v>35402</v>
      </c>
    </row>
    <row r="2139" spans="1:31" ht="14.25" customHeight="1">
      <c r="A2139" s="1">
        <v>2138</v>
      </c>
      <c r="B2139" s="9" t="s">
        <v>6</v>
      </c>
      <c r="C2139" s="1" t="s">
        <v>12268</v>
      </c>
      <c r="D2139" s="1" t="s">
        <v>620</v>
      </c>
      <c r="E2139" s="1" t="s">
        <v>724</v>
      </c>
      <c r="F2139" s="1" t="s">
        <v>26852</v>
      </c>
      <c r="G2139" s="14">
        <v>91944664410</v>
      </c>
      <c r="H2139" s="1" t="s">
        <v>20</v>
      </c>
      <c r="I2139" s="1" t="s">
        <v>9</v>
      </c>
      <c r="J2139" s="1" t="s">
        <v>24</v>
      </c>
      <c r="K2139" s="3" t="s">
        <v>171</v>
      </c>
      <c r="L2139" s="1" t="s">
        <v>24</v>
      </c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1"/>
      <c r="AA2139" s="1" t="s">
        <v>16</v>
      </c>
      <c r="AB2139" s="3" t="s">
        <v>12</v>
      </c>
      <c r="AC2139" s="23" t="s">
        <v>37784</v>
      </c>
      <c r="AD2139" s="23" t="s">
        <v>40283</v>
      </c>
      <c r="AE2139" t="s">
        <v>35408</v>
      </c>
    </row>
    <row r="2140" spans="1:31" ht="14.25" customHeight="1">
      <c r="A2140" s="1">
        <v>2139</v>
      </c>
      <c r="B2140" s="9" t="s">
        <v>6</v>
      </c>
      <c r="C2140" s="1" t="s">
        <v>12287</v>
      </c>
      <c r="D2140" s="1" t="s">
        <v>12288</v>
      </c>
      <c r="E2140" s="1" t="s">
        <v>19</v>
      </c>
      <c r="F2140" s="1" t="s">
        <v>32423</v>
      </c>
      <c r="G2140" s="14">
        <v>914940004009</v>
      </c>
      <c r="H2140" s="1" t="s">
        <v>132</v>
      </c>
      <c r="I2140" s="1" t="s">
        <v>62</v>
      </c>
      <c r="J2140" s="1" t="s">
        <v>24</v>
      </c>
      <c r="K2140" s="3" t="s">
        <v>117</v>
      </c>
      <c r="L2140" s="1" t="s">
        <v>24</v>
      </c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1"/>
      <c r="AA2140" s="1" t="s">
        <v>16</v>
      </c>
      <c r="AB2140" s="3" t="s">
        <v>12</v>
      </c>
      <c r="AC2140" s="23" t="s">
        <v>37784</v>
      </c>
      <c r="AD2140" s="23" t="s">
        <v>40284</v>
      </c>
      <c r="AE2140" t="s">
        <v>35408</v>
      </c>
    </row>
    <row r="2141" spans="1:31" ht="14.25" customHeight="1">
      <c r="A2141" s="1">
        <v>2140</v>
      </c>
      <c r="B2141" s="1" t="s">
        <v>10396</v>
      </c>
      <c r="C2141" s="1" t="s">
        <v>12301</v>
      </c>
      <c r="D2141" s="1" t="s">
        <v>35556</v>
      </c>
      <c r="E2141" s="1" t="s">
        <v>139</v>
      </c>
      <c r="F2141" s="1" t="s">
        <v>26869</v>
      </c>
      <c r="G2141" s="14">
        <v>91949469906</v>
      </c>
      <c r="H2141" s="1" t="s">
        <v>8</v>
      </c>
      <c r="I2141" s="1" t="s">
        <v>9</v>
      </c>
      <c r="J2141" s="1" t="s">
        <v>24</v>
      </c>
      <c r="K2141" s="3" t="s">
        <v>178</v>
      </c>
      <c r="L2141" s="1" t="s">
        <v>24</v>
      </c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1"/>
      <c r="AA2141" s="1" t="s">
        <v>16</v>
      </c>
      <c r="AB2141" s="3" t="s">
        <v>12</v>
      </c>
      <c r="AC2141" s="23" t="s">
        <v>37784</v>
      </c>
      <c r="AD2141" s="23" t="s">
        <v>40285</v>
      </c>
      <c r="AE2141" t="s">
        <v>35407</v>
      </c>
    </row>
    <row r="2142" spans="1:31" ht="14.25" customHeight="1">
      <c r="A2142" s="1">
        <v>2141</v>
      </c>
      <c r="B2142" s="9" t="s">
        <v>6</v>
      </c>
      <c r="C2142" s="1" t="s">
        <v>12320</v>
      </c>
      <c r="D2142" s="1" t="s">
        <v>526</v>
      </c>
      <c r="E2142" s="1" t="s">
        <v>881</v>
      </c>
      <c r="F2142" s="1" t="s">
        <v>26880</v>
      </c>
      <c r="G2142" s="14">
        <v>914466944106</v>
      </c>
      <c r="H2142" s="1" t="s">
        <v>37</v>
      </c>
      <c r="I2142" s="1" t="s">
        <v>62</v>
      </c>
      <c r="J2142" s="1" t="s">
        <v>24</v>
      </c>
      <c r="K2142" s="3" t="s">
        <v>27</v>
      </c>
      <c r="L2142" s="1" t="s">
        <v>24</v>
      </c>
      <c r="M2142" s="3" t="s">
        <v>47344</v>
      </c>
      <c r="N2142" s="3" t="s">
        <v>47339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1"/>
      <c r="AA2142" s="1" t="s">
        <v>16</v>
      </c>
      <c r="AB2142" s="3" t="s">
        <v>12</v>
      </c>
      <c r="AC2142" s="23" t="s">
        <v>37784</v>
      </c>
      <c r="AD2142" s="23" t="s">
        <v>40286</v>
      </c>
      <c r="AE2142" t="s">
        <v>35407</v>
      </c>
    </row>
    <row r="2143" spans="1:31" ht="14.25" customHeight="1">
      <c r="A2143" s="1">
        <v>2142</v>
      </c>
      <c r="B2143" s="1" t="s">
        <v>10396</v>
      </c>
      <c r="C2143" s="1" t="s">
        <v>12329</v>
      </c>
      <c r="D2143" s="1" t="s">
        <v>336</v>
      </c>
      <c r="E2143" s="1" t="s">
        <v>40</v>
      </c>
      <c r="F2143" s="1" t="s">
        <v>26887</v>
      </c>
      <c r="G2143" s="14">
        <v>91949994696</v>
      </c>
      <c r="H2143" s="1" t="s">
        <v>8</v>
      </c>
      <c r="I2143" s="1" t="s">
        <v>9</v>
      </c>
      <c r="J2143" s="1" t="s">
        <v>24</v>
      </c>
      <c r="K2143" s="3" t="s">
        <v>27</v>
      </c>
      <c r="L2143" s="1" t="s">
        <v>24</v>
      </c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1"/>
      <c r="AA2143" s="1" t="s">
        <v>16</v>
      </c>
      <c r="AB2143" s="3" t="s">
        <v>12</v>
      </c>
      <c r="AC2143" s="23" t="s">
        <v>37784</v>
      </c>
      <c r="AD2143" s="23" t="s">
        <v>40287</v>
      </c>
      <c r="AE2143" t="s">
        <v>35407</v>
      </c>
    </row>
    <row r="2144" spans="1:31" ht="14.25" customHeight="1">
      <c r="A2144" s="1">
        <v>2143</v>
      </c>
      <c r="B2144" s="9" t="s">
        <v>6</v>
      </c>
      <c r="C2144" s="1" t="s">
        <v>12354</v>
      </c>
      <c r="D2144" s="1" t="s">
        <v>1839</v>
      </c>
      <c r="E2144" s="1" t="s">
        <v>746</v>
      </c>
      <c r="F2144" s="1" t="s">
        <v>34559</v>
      </c>
      <c r="G2144" s="14">
        <v>919909644999</v>
      </c>
      <c r="H2144" s="1" t="s">
        <v>132</v>
      </c>
      <c r="I2144" s="1" t="s">
        <v>9</v>
      </c>
      <c r="J2144" s="1" t="s">
        <v>24</v>
      </c>
      <c r="K2144" s="3" t="s">
        <v>27</v>
      </c>
      <c r="L2144" s="1" t="s">
        <v>24</v>
      </c>
      <c r="M2144" s="3" t="s">
        <v>47344</v>
      </c>
      <c r="N2144" s="3" t="s">
        <v>47339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1"/>
      <c r="AA2144" s="1" t="s">
        <v>16</v>
      </c>
      <c r="AB2144" s="3" t="s">
        <v>12</v>
      </c>
      <c r="AC2144" s="23" t="s">
        <v>37784</v>
      </c>
      <c r="AD2144" s="23" t="s">
        <v>40288</v>
      </c>
      <c r="AE2144" t="s">
        <v>35402</v>
      </c>
    </row>
    <row r="2145" spans="1:31" ht="14.25" customHeight="1">
      <c r="A2145" s="1">
        <v>2144</v>
      </c>
      <c r="B2145" s="9" t="s">
        <v>6</v>
      </c>
      <c r="C2145" s="1" t="s">
        <v>12356</v>
      </c>
      <c r="D2145" s="1" t="s">
        <v>12357</v>
      </c>
      <c r="E2145" s="1" t="s">
        <v>2989</v>
      </c>
      <c r="F2145" s="1" t="s">
        <v>32430</v>
      </c>
      <c r="G2145" s="14">
        <v>91914904409</v>
      </c>
      <c r="H2145" s="1" t="s">
        <v>8</v>
      </c>
      <c r="I2145" s="1" t="s">
        <v>62</v>
      </c>
      <c r="J2145" s="1" t="s">
        <v>24</v>
      </c>
      <c r="K2145" s="3" t="s">
        <v>17</v>
      </c>
      <c r="L2145" s="1" t="s">
        <v>24</v>
      </c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1"/>
      <c r="AA2145" s="1" t="s">
        <v>11</v>
      </c>
      <c r="AB2145" s="3" t="s">
        <v>321</v>
      </c>
      <c r="AC2145" s="23" t="s">
        <v>37784</v>
      </c>
      <c r="AD2145" s="23" t="s">
        <v>40289</v>
      </c>
      <c r="AE2145" t="s">
        <v>35408</v>
      </c>
    </row>
    <row r="2146" spans="1:31" ht="14.25" customHeight="1">
      <c r="A2146" s="1">
        <v>2145</v>
      </c>
      <c r="B2146" s="1" t="s">
        <v>10396</v>
      </c>
      <c r="C2146" s="1" t="s">
        <v>12365</v>
      </c>
      <c r="D2146" s="1" t="s">
        <v>35557</v>
      </c>
      <c r="E2146" s="1" t="s">
        <v>1311</v>
      </c>
      <c r="F2146" s="1" t="s">
        <v>26906</v>
      </c>
      <c r="G2146" s="14">
        <v>91944069664</v>
      </c>
      <c r="H2146" s="1" t="s">
        <v>15</v>
      </c>
      <c r="I2146" s="1" t="s">
        <v>9</v>
      </c>
      <c r="J2146" s="1" t="s">
        <v>24</v>
      </c>
      <c r="K2146" s="3" t="s">
        <v>117</v>
      </c>
      <c r="L2146" s="1" t="s">
        <v>24</v>
      </c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1"/>
      <c r="AA2146" s="1" t="s">
        <v>16</v>
      </c>
      <c r="AB2146" s="3" t="s">
        <v>12</v>
      </c>
      <c r="AC2146" s="23" t="s">
        <v>37784</v>
      </c>
      <c r="AD2146" s="23" t="s">
        <v>40290</v>
      </c>
      <c r="AE2146" t="s">
        <v>35408</v>
      </c>
    </row>
    <row r="2147" spans="1:31" ht="14.25" customHeight="1">
      <c r="A2147" s="1">
        <v>2146</v>
      </c>
      <c r="B2147" s="1" t="s">
        <v>10396</v>
      </c>
      <c r="C2147" s="1" t="s">
        <v>12380</v>
      </c>
      <c r="D2147" s="1" t="s">
        <v>4000</v>
      </c>
      <c r="E2147" s="1" t="s">
        <v>36669</v>
      </c>
      <c r="F2147" s="1" t="s">
        <v>26915</v>
      </c>
      <c r="G2147" s="14">
        <v>914940041169</v>
      </c>
      <c r="H2147" s="1" t="s">
        <v>8</v>
      </c>
      <c r="I2147" s="1" t="s">
        <v>62</v>
      </c>
      <c r="J2147" s="1" t="s">
        <v>24</v>
      </c>
      <c r="K2147" s="3" t="s">
        <v>178</v>
      </c>
      <c r="L2147" s="1" t="s">
        <v>24</v>
      </c>
      <c r="M2147" s="3" t="s">
        <v>171</v>
      </c>
      <c r="N2147" s="3" t="s">
        <v>47339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1"/>
      <c r="AA2147" s="1" t="s">
        <v>16</v>
      </c>
      <c r="AB2147" s="3" t="s">
        <v>12</v>
      </c>
      <c r="AC2147" s="23" t="s">
        <v>37784</v>
      </c>
      <c r="AD2147" s="23" t="s">
        <v>40291</v>
      </c>
      <c r="AE2147" t="s">
        <v>35408</v>
      </c>
    </row>
    <row r="2148" spans="1:31" ht="14.25" customHeight="1">
      <c r="A2148" s="1">
        <v>2147</v>
      </c>
      <c r="B2148" s="9" t="s">
        <v>6</v>
      </c>
      <c r="C2148" s="1" t="s">
        <v>12395</v>
      </c>
      <c r="D2148" s="1" t="s">
        <v>2359</v>
      </c>
      <c r="E2148" s="1" t="s">
        <v>1514</v>
      </c>
      <c r="F2148" s="1" t="s">
        <v>26922</v>
      </c>
      <c r="G2148" s="14">
        <v>91946496941</v>
      </c>
      <c r="H2148" s="1" t="s">
        <v>20</v>
      </c>
      <c r="I2148" s="1" t="s">
        <v>9</v>
      </c>
      <c r="J2148" s="1" t="s">
        <v>24</v>
      </c>
      <c r="K2148" s="3" t="s">
        <v>27</v>
      </c>
      <c r="L2148" s="1" t="s">
        <v>24</v>
      </c>
      <c r="M2148" s="3" t="s">
        <v>178</v>
      </c>
      <c r="N2148" s="3" t="s">
        <v>47339</v>
      </c>
      <c r="O2148" s="3" t="s">
        <v>171</v>
      </c>
      <c r="P2148" s="3" t="s">
        <v>24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1"/>
      <c r="AA2148" s="1" t="s">
        <v>16</v>
      </c>
      <c r="AB2148" s="3" t="s">
        <v>12</v>
      </c>
      <c r="AC2148" s="23" t="s">
        <v>37784</v>
      </c>
      <c r="AD2148" s="23" t="s">
        <v>40292</v>
      </c>
      <c r="AE2148" t="s">
        <v>35407</v>
      </c>
    </row>
    <row r="2149" spans="1:31" ht="14.25" customHeight="1">
      <c r="A2149" s="1">
        <v>2148</v>
      </c>
      <c r="B2149" s="1" t="s">
        <v>10396</v>
      </c>
      <c r="C2149" s="1" t="s">
        <v>12414</v>
      </c>
      <c r="D2149" s="1" t="s">
        <v>1248</v>
      </c>
      <c r="E2149" s="1" t="s">
        <v>139</v>
      </c>
      <c r="F2149" s="1" t="s">
        <v>26935</v>
      </c>
      <c r="G2149" s="14">
        <v>91996446119</v>
      </c>
      <c r="H2149" s="1" t="s">
        <v>132</v>
      </c>
      <c r="I2149" s="1" t="s">
        <v>62</v>
      </c>
      <c r="J2149" s="1" t="s">
        <v>24</v>
      </c>
      <c r="K2149" s="3" t="s">
        <v>17</v>
      </c>
      <c r="L2149" s="1" t="s">
        <v>24</v>
      </c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1"/>
      <c r="AA2149" s="1" t="s">
        <v>11</v>
      </c>
      <c r="AB2149" s="3" t="s">
        <v>538</v>
      </c>
      <c r="AC2149" s="23" t="s">
        <v>37784</v>
      </c>
      <c r="AD2149" s="23" t="s">
        <v>38953</v>
      </c>
      <c r="AE2149" t="s">
        <v>35405</v>
      </c>
    </row>
    <row r="2150" spans="1:31" ht="14.25" customHeight="1">
      <c r="A2150" s="1">
        <v>2149</v>
      </c>
      <c r="B2150" s="1" t="s">
        <v>10396</v>
      </c>
      <c r="C2150" s="1" t="s">
        <v>12427</v>
      </c>
      <c r="D2150" s="1" t="s">
        <v>52</v>
      </c>
      <c r="E2150" s="1" t="s">
        <v>139</v>
      </c>
      <c r="F2150" s="1" t="s">
        <v>32437</v>
      </c>
      <c r="G2150" s="14">
        <v>916964644640</v>
      </c>
      <c r="H2150" s="1" t="s">
        <v>8</v>
      </c>
      <c r="I2150" s="1" t="s">
        <v>9</v>
      </c>
      <c r="J2150" s="1" t="s">
        <v>24</v>
      </c>
      <c r="K2150" s="3" t="s">
        <v>42</v>
      </c>
      <c r="L2150" s="1" t="s">
        <v>24</v>
      </c>
      <c r="M2150" s="3" t="s">
        <v>27</v>
      </c>
      <c r="N2150" s="3" t="s">
        <v>47339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1"/>
      <c r="AA2150" s="1" t="s">
        <v>16</v>
      </c>
      <c r="AB2150" s="3" t="s">
        <v>12</v>
      </c>
      <c r="AC2150" s="23" t="s">
        <v>37784</v>
      </c>
      <c r="AD2150" s="23" t="s">
        <v>40293</v>
      </c>
      <c r="AE2150" t="s">
        <v>35405</v>
      </c>
    </row>
    <row r="2151" spans="1:31" ht="14.25" customHeight="1">
      <c r="A2151" s="1">
        <v>2150</v>
      </c>
      <c r="B2151" s="9" t="s">
        <v>6</v>
      </c>
      <c r="C2151" s="1" t="s">
        <v>12432</v>
      </c>
      <c r="D2151" s="1" t="s">
        <v>3129</v>
      </c>
      <c r="E2151" s="1" t="s">
        <v>1725</v>
      </c>
      <c r="F2151" s="1" t="s">
        <v>26943</v>
      </c>
      <c r="G2151" s="14">
        <v>919946046969</v>
      </c>
      <c r="H2151" s="1" t="s">
        <v>8</v>
      </c>
      <c r="I2151" s="1" t="s">
        <v>9</v>
      </c>
      <c r="J2151" s="1" t="s">
        <v>24</v>
      </c>
      <c r="K2151" s="3" t="s">
        <v>27</v>
      </c>
      <c r="L2151" s="1" t="s">
        <v>24</v>
      </c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1"/>
      <c r="AA2151" s="1" t="s">
        <v>16</v>
      </c>
      <c r="AB2151" s="3" t="s">
        <v>12</v>
      </c>
      <c r="AC2151" s="23" t="s">
        <v>37784</v>
      </c>
      <c r="AD2151" s="23" t="s">
        <v>38957</v>
      </c>
      <c r="AE2151" t="s">
        <v>35405</v>
      </c>
    </row>
    <row r="2152" spans="1:31" ht="14.25" customHeight="1">
      <c r="A2152" s="1">
        <v>2151</v>
      </c>
      <c r="B2152" s="1" t="s">
        <v>10396</v>
      </c>
      <c r="C2152" s="1" t="s">
        <v>12447</v>
      </c>
      <c r="D2152" s="1" t="s">
        <v>1302</v>
      </c>
      <c r="E2152" s="1" t="s">
        <v>40</v>
      </c>
      <c r="F2152" s="1" t="s">
        <v>32443</v>
      </c>
      <c r="G2152" s="14">
        <v>919994600964</v>
      </c>
      <c r="H2152" s="1" t="s">
        <v>8</v>
      </c>
      <c r="I2152" s="1" t="s">
        <v>9</v>
      </c>
      <c r="J2152" s="1" t="s">
        <v>24</v>
      </c>
      <c r="K2152" s="3" t="s">
        <v>27</v>
      </c>
      <c r="L2152" s="1" t="s">
        <v>24</v>
      </c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1"/>
      <c r="AA2152" s="1" t="s">
        <v>16</v>
      </c>
      <c r="AB2152" s="3" t="s">
        <v>12</v>
      </c>
      <c r="AC2152" s="23" t="s">
        <v>37784</v>
      </c>
      <c r="AD2152" s="23" t="s">
        <v>38599</v>
      </c>
      <c r="AE2152" t="s">
        <v>35402</v>
      </c>
    </row>
    <row r="2153" spans="1:31" ht="14.25" customHeight="1">
      <c r="A2153" s="1">
        <v>2152</v>
      </c>
      <c r="B2153" s="9" t="s">
        <v>6</v>
      </c>
      <c r="C2153" s="1" t="s">
        <v>12460</v>
      </c>
      <c r="D2153" s="1" t="s">
        <v>12461</v>
      </c>
      <c r="E2153" s="1" t="s">
        <v>40</v>
      </c>
      <c r="F2153" s="1" t="s">
        <v>26955</v>
      </c>
      <c r="G2153" s="14">
        <v>919404604461</v>
      </c>
      <c r="H2153" s="1" t="s">
        <v>15</v>
      </c>
      <c r="I2153" s="1" t="s">
        <v>9</v>
      </c>
      <c r="J2153" s="1" t="s">
        <v>24</v>
      </c>
      <c r="K2153" s="3" t="s">
        <v>117</v>
      </c>
      <c r="L2153" s="1" t="s">
        <v>24</v>
      </c>
      <c r="M2153" s="3" t="s">
        <v>178</v>
      </c>
      <c r="N2153" s="3" t="s">
        <v>47339</v>
      </c>
      <c r="O2153" s="3" t="s">
        <v>171</v>
      </c>
      <c r="P2153" s="3" t="s">
        <v>24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1"/>
      <c r="AA2153" s="1" t="s">
        <v>16</v>
      </c>
      <c r="AB2153" s="3" t="s">
        <v>12</v>
      </c>
      <c r="AC2153" s="23" t="s">
        <v>37784</v>
      </c>
      <c r="AD2153" s="23" t="s">
        <v>40294</v>
      </c>
      <c r="AE2153" t="s">
        <v>35408</v>
      </c>
    </row>
    <row r="2154" spans="1:31" ht="14.25" customHeight="1">
      <c r="A2154" s="1">
        <v>2153</v>
      </c>
      <c r="B2154" s="9" t="s">
        <v>6</v>
      </c>
      <c r="C2154" s="1" t="s">
        <v>12496</v>
      </c>
      <c r="D2154" s="1" t="s">
        <v>12497</v>
      </c>
      <c r="E2154" s="1" t="s">
        <v>40</v>
      </c>
      <c r="F2154" s="1" t="s">
        <v>26971</v>
      </c>
      <c r="G2154" s="14">
        <v>91994449499</v>
      </c>
      <c r="H2154" s="1" t="s">
        <v>46</v>
      </c>
      <c r="I2154" s="1" t="s">
        <v>62</v>
      </c>
      <c r="J2154" s="1" t="s">
        <v>24</v>
      </c>
      <c r="K2154" s="3" t="s">
        <v>117</v>
      </c>
      <c r="L2154" s="1" t="s">
        <v>24</v>
      </c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1"/>
      <c r="AA2154" s="1" t="s">
        <v>16</v>
      </c>
      <c r="AB2154" s="3" t="s">
        <v>12</v>
      </c>
      <c r="AC2154" s="23" t="s">
        <v>37784</v>
      </c>
      <c r="AD2154" s="23" t="s">
        <v>40295</v>
      </c>
      <c r="AE2154" t="s">
        <v>35408</v>
      </c>
    </row>
    <row r="2155" spans="1:31" ht="14.25" customHeight="1">
      <c r="A2155" s="1">
        <v>2154</v>
      </c>
      <c r="B2155" s="1" t="s">
        <v>10396</v>
      </c>
      <c r="C2155" s="1" t="s">
        <v>12499</v>
      </c>
      <c r="D2155" s="1" t="s">
        <v>4000</v>
      </c>
      <c r="E2155" s="1" t="s">
        <v>18489</v>
      </c>
      <c r="F2155" s="1" t="s">
        <v>12500</v>
      </c>
      <c r="G2155" s="14">
        <v>9194141644</v>
      </c>
      <c r="H2155" s="1" t="s">
        <v>8</v>
      </c>
      <c r="I2155" s="1" t="s">
        <v>9</v>
      </c>
      <c r="J2155" s="1" t="s">
        <v>24</v>
      </c>
      <c r="K2155" s="3" t="s">
        <v>27</v>
      </c>
      <c r="L2155" s="1" t="s">
        <v>24</v>
      </c>
      <c r="M2155" s="3" t="s">
        <v>47344</v>
      </c>
      <c r="N2155" s="3" t="s">
        <v>47339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1"/>
      <c r="AA2155" s="1" t="s">
        <v>16</v>
      </c>
      <c r="AB2155" s="3" t="s">
        <v>12</v>
      </c>
      <c r="AC2155" s="23" t="s">
        <v>37784</v>
      </c>
      <c r="AD2155" s="23" t="s">
        <v>40296</v>
      </c>
      <c r="AE2155" t="s">
        <v>35408</v>
      </c>
    </row>
    <row r="2156" spans="1:31" ht="14.25" customHeight="1">
      <c r="A2156" s="1">
        <v>2155</v>
      </c>
      <c r="B2156" s="1" t="s">
        <v>10396</v>
      </c>
      <c r="C2156" s="1" t="s">
        <v>12501</v>
      </c>
      <c r="D2156" s="1" t="s">
        <v>39</v>
      </c>
      <c r="E2156" s="1" t="s">
        <v>12502</v>
      </c>
      <c r="F2156" s="1" t="s">
        <v>26972</v>
      </c>
      <c r="G2156" s="14">
        <v>91996466400</v>
      </c>
      <c r="H2156" s="1" t="s">
        <v>8</v>
      </c>
      <c r="I2156" s="1" t="s">
        <v>9</v>
      </c>
      <c r="J2156" s="1" t="s">
        <v>24</v>
      </c>
      <c r="K2156" s="3" t="s">
        <v>17</v>
      </c>
      <c r="L2156" s="1" t="s">
        <v>24</v>
      </c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1"/>
      <c r="AA2156" s="1" t="s">
        <v>11</v>
      </c>
      <c r="AB2156" s="3" t="s">
        <v>538</v>
      </c>
      <c r="AC2156" s="23" t="s">
        <v>37784</v>
      </c>
      <c r="AD2156" s="23" t="s">
        <v>40297</v>
      </c>
      <c r="AE2156" t="s">
        <v>35408</v>
      </c>
    </row>
    <row r="2157" spans="1:31" ht="14.25" customHeight="1">
      <c r="A2157" s="1">
        <v>2156</v>
      </c>
      <c r="B2157" s="1" t="s">
        <v>10396</v>
      </c>
      <c r="C2157" s="1" t="s">
        <v>12516</v>
      </c>
      <c r="D2157" s="1" t="s">
        <v>93</v>
      </c>
      <c r="E2157" s="1" t="s">
        <v>287</v>
      </c>
      <c r="F2157" s="1" t="s">
        <v>32453</v>
      </c>
      <c r="G2157" s="14">
        <v>9194490044</v>
      </c>
      <c r="H2157" s="1" t="s">
        <v>20</v>
      </c>
      <c r="I2157" s="1" t="s">
        <v>9</v>
      </c>
      <c r="J2157" s="1" t="s">
        <v>24</v>
      </c>
      <c r="K2157" s="3" t="s">
        <v>27</v>
      </c>
      <c r="L2157" s="1" t="s">
        <v>24</v>
      </c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1"/>
      <c r="AA2157" s="1" t="s">
        <v>16</v>
      </c>
      <c r="AB2157" s="3" t="s">
        <v>12</v>
      </c>
      <c r="AC2157" s="23" t="s">
        <v>37784</v>
      </c>
      <c r="AD2157" s="23" t="s">
        <v>40298</v>
      </c>
      <c r="AE2157" t="s">
        <v>35402</v>
      </c>
    </row>
    <row r="2158" spans="1:31" ht="14.25" customHeight="1">
      <c r="A2158" s="1">
        <v>2157</v>
      </c>
      <c r="B2158" s="9" t="s">
        <v>6</v>
      </c>
      <c r="C2158" s="1" t="s">
        <v>12521</v>
      </c>
      <c r="D2158" s="1" t="s">
        <v>9199</v>
      </c>
      <c r="E2158" s="1" t="s">
        <v>12522</v>
      </c>
      <c r="F2158" s="1" t="s">
        <v>26978</v>
      </c>
      <c r="G2158" s="14">
        <v>919444044441</v>
      </c>
      <c r="H2158" s="1" t="s">
        <v>8</v>
      </c>
      <c r="I2158" s="1" t="s">
        <v>62</v>
      </c>
      <c r="J2158" s="1" t="s">
        <v>24</v>
      </c>
      <c r="K2158" s="3" t="s">
        <v>27</v>
      </c>
      <c r="L2158" s="1" t="s">
        <v>24</v>
      </c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1"/>
      <c r="AA2158" s="1" t="s">
        <v>16</v>
      </c>
      <c r="AB2158" s="3" t="s">
        <v>12</v>
      </c>
      <c r="AC2158" s="23" t="s">
        <v>37784</v>
      </c>
      <c r="AD2158" s="23" t="s">
        <v>40299</v>
      </c>
      <c r="AE2158" t="s">
        <v>35408</v>
      </c>
    </row>
    <row r="2159" spans="1:31" ht="14.25" customHeight="1">
      <c r="A2159" s="1">
        <v>2158</v>
      </c>
      <c r="B2159" s="1" t="s">
        <v>10396</v>
      </c>
      <c r="C2159" s="1" t="s">
        <v>12529</v>
      </c>
      <c r="D2159" s="1" t="s">
        <v>4751</v>
      </c>
      <c r="E2159" s="1" t="s">
        <v>1797</v>
      </c>
      <c r="F2159" s="1" t="s">
        <v>32455</v>
      </c>
      <c r="G2159" s="14">
        <v>9199414061</v>
      </c>
      <c r="H2159" s="1" t="s">
        <v>8</v>
      </c>
      <c r="I2159" s="1" t="s">
        <v>9</v>
      </c>
      <c r="J2159" s="1" t="s">
        <v>24</v>
      </c>
      <c r="K2159" s="3" t="s">
        <v>27</v>
      </c>
      <c r="L2159" s="1" t="s">
        <v>24</v>
      </c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1"/>
      <c r="AA2159" s="1" t="s">
        <v>16</v>
      </c>
      <c r="AB2159" s="3" t="s">
        <v>12</v>
      </c>
      <c r="AC2159" s="23" t="s">
        <v>37784</v>
      </c>
      <c r="AD2159" s="23" t="s">
        <v>40300</v>
      </c>
      <c r="AE2159" t="s">
        <v>35408</v>
      </c>
    </row>
    <row r="2160" spans="1:31" ht="14.25" customHeight="1">
      <c r="A2160" s="1">
        <v>2159</v>
      </c>
      <c r="B2160" s="1" t="s">
        <v>10396</v>
      </c>
      <c r="C2160" s="1" t="s">
        <v>12555</v>
      </c>
      <c r="D2160" s="1" t="s">
        <v>1302</v>
      </c>
      <c r="E2160" s="1" t="s">
        <v>11905</v>
      </c>
      <c r="F2160" s="1" t="s">
        <v>32459</v>
      </c>
      <c r="G2160" s="14">
        <v>919446014664</v>
      </c>
      <c r="H2160" s="1" t="s">
        <v>20</v>
      </c>
      <c r="I2160" s="1" t="s">
        <v>9</v>
      </c>
      <c r="J2160" s="1" t="s">
        <v>24</v>
      </c>
      <c r="K2160" s="3" t="s">
        <v>17</v>
      </c>
      <c r="L2160" s="1" t="s">
        <v>24</v>
      </c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1"/>
      <c r="AA2160" s="1" t="s">
        <v>11</v>
      </c>
      <c r="AB2160" s="3" t="s">
        <v>538</v>
      </c>
      <c r="AC2160" s="23" t="s">
        <v>37784</v>
      </c>
      <c r="AD2160" s="23" t="s">
        <v>40301</v>
      </c>
      <c r="AE2160" t="s">
        <v>35407</v>
      </c>
    </row>
    <row r="2161" spans="1:31" ht="14.25" customHeight="1">
      <c r="A2161" s="1">
        <v>2160</v>
      </c>
      <c r="B2161" s="9" t="s">
        <v>6</v>
      </c>
      <c r="C2161" s="1" t="s">
        <v>12562</v>
      </c>
      <c r="D2161" s="1" t="s">
        <v>2093</v>
      </c>
      <c r="E2161" s="1" t="s">
        <v>40</v>
      </c>
      <c r="F2161" s="1" t="s">
        <v>26994</v>
      </c>
      <c r="G2161" s="14">
        <v>919446419499</v>
      </c>
      <c r="H2161" s="1" t="s">
        <v>37</v>
      </c>
      <c r="I2161" s="1" t="s">
        <v>37779</v>
      </c>
      <c r="J2161" s="1" t="s">
        <v>24</v>
      </c>
      <c r="K2161" s="3" t="s">
        <v>171</v>
      </c>
      <c r="L2161" s="1" t="s">
        <v>24</v>
      </c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1"/>
      <c r="AA2161" s="1" t="s">
        <v>16</v>
      </c>
      <c r="AB2161" s="3" t="s">
        <v>12</v>
      </c>
      <c r="AC2161" s="23" t="s">
        <v>37784</v>
      </c>
      <c r="AD2161" s="23" t="s">
        <v>40302</v>
      </c>
      <c r="AE2161" t="s">
        <v>35402</v>
      </c>
    </row>
    <row r="2162" spans="1:31" ht="14.25" customHeight="1">
      <c r="A2162" s="1">
        <v>2161</v>
      </c>
      <c r="B2162" s="1" t="s">
        <v>10396</v>
      </c>
      <c r="C2162" s="1" t="s">
        <v>12569</v>
      </c>
      <c r="D2162" s="1" t="s">
        <v>12570</v>
      </c>
      <c r="E2162" s="1" t="s">
        <v>10128</v>
      </c>
      <c r="F2162" s="1" t="s">
        <v>27000</v>
      </c>
      <c r="G2162" s="14">
        <v>91910449694</v>
      </c>
      <c r="H2162" s="1" t="s">
        <v>15</v>
      </c>
      <c r="I2162" s="1" t="s">
        <v>9</v>
      </c>
      <c r="J2162" s="1" t="s">
        <v>24</v>
      </c>
      <c r="K2162" s="3" t="s">
        <v>27</v>
      </c>
      <c r="L2162" s="1" t="s">
        <v>24</v>
      </c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1"/>
      <c r="AA2162" s="1" t="s">
        <v>16</v>
      </c>
      <c r="AB2162" s="3" t="s">
        <v>12</v>
      </c>
      <c r="AC2162" s="23" t="s">
        <v>37784</v>
      </c>
      <c r="AD2162" s="23" t="s">
        <v>40303</v>
      </c>
      <c r="AE2162" t="s">
        <v>35402</v>
      </c>
    </row>
    <row r="2163" spans="1:31" ht="14.25" customHeight="1">
      <c r="A2163" s="1">
        <v>2162</v>
      </c>
      <c r="B2163" s="9" t="s">
        <v>6</v>
      </c>
      <c r="C2163" s="1" t="s">
        <v>12577</v>
      </c>
      <c r="D2163" s="1" t="s">
        <v>223</v>
      </c>
      <c r="E2163" s="1" t="s">
        <v>40</v>
      </c>
      <c r="F2163" s="1" t="s">
        <v>27006</v>
      </c>
      <c r="G2163" s="14">
        <v>919494444409</v>
      </c>
      <c r="H2163" s="1" t="s">
        <v>8</v>
      </c>
      <c r="I2163" s="1" t="s">
        <v>9</v>
      </c>
      <c r="J2163" s="1" t="s">
        <v>24</v>
      </c>
      <c r="K2163" s="3" t="s">
        <v>117</v>
      </c>
      <c r="L2163" s="1" t="s">
        <v>24</v>
      </c>
      <c r="M2163" s="3" t="s">
        <v>178</v>
      </c>
      <c r="N2163" s="3" t="s">
        <v>47339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1"/>
      <c r="AA2163" s="1" t="s">
        <v>16</v>
      </c>
      <c r="AB2163" s="3" t="s">
        <v>12</v>
      </c>
      <c r="AC2163" s="23" t="s">
        <v>37784</v>
      </c>
      <c r="AD2163" s="23" t="s">
        <v>40304</v>
      </c>
      <c r="AE2163" t="s">
        <v>35405</v>
      </c>
    </row>
    <row r="2164" spans="1:31" ht="14.25" customHeight="1">
      <c r="A2164" s="1">
        <v>2163</v>
      </c>
      <c r="B2164" s="1" t="s">
        <v>10396</v>
      </c>
      <c r="C2164" s="1" t="s">
        <v>12613</v>
      </c>
      <c r="D2164" s="1" t="s">
        <v>12614</v>
      </c>
      <c r="E2164" s="1" t="s">
        <v>40</v>
      </c>
      <c r="F2164" s="1" t="s">
        <v>27024</v>
      </c>
      <c r="G2164" s="14">
        <v>919446491664</v>
      </c>
      <c r="H2164" s="1" t="s">
        <v>8</v>
      </c>
      <c r="I2164" s="1" t="s">
        <v>9</v>
      </c>
      <c r="J2164" s="1" t="s">
        <v>24</v>
      </c>
      <c r="K2164" s="3" t="s">
        <v>117</v>
      </c>
      <c r="L2164" s="1" t="s">
        <v>24</v>
      </c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1"/>
      <c r="AA2164" s="1" t="s">
        <v>16</v>
      </c>
      <c r="AB2164" s="3" t="s">
        <v>12</v>
      </c>
      <c r="AC2164" s="23" t="s">
        <v>37784</v>
      </c>
      <c r="AD2164" s="23" t="s">
        <v>40305</v>
      </c>
      <c r="AE2164" t="s">
        <v>35408</v>
      </c>
    </row>
    <row r="2165" spans="1:31" ht="14.25" customHeight="1">
      <c r="A2165" s="1">
        <v>2164</v>
      </c>
      <c r="B2165" s="1" t="s">
        <v>10396</v>
      </c>
      <c r="C2165" s="1" t="s">
        <v>12635</v>
      </c>
      <c r="D2165" s="1" t="s">
        <v>773</v>
      </c>
      <c r="E2165" s="1" t="s">
        <v>19</v>
      </c>
      <c r="F2165" s="1" t="s">
        <v>27037</v>
      </c>
      <c r="G2165" s="14">
        <v>91960194406</v>
      </c>
      <c r="H2165" s="1" t="s">
        <v>37</v>
      </c>
      <c r="I2165" s="1" t="s">
        <v>9</v>
      </c>
      <c r="J2165" s="1" t="s">
        <v>24</v>
      </c>
      <c r="K2165" s="3" t="s">
        <v>42</v>
      </c>
      <c r="L2165" s="1" t="s">
        <v>24</v>
      </c>
      <c r="M2165" s="3" t="s">
        <v>27</v>
      </c>
      <c r="N2165" s="3" t="s">
        <v>47339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1"/>
      <c r="AA2165" s="1" t="s">
        <v>16</v>
      </c>
      <c r="AB2165" s="3" t="s">
        <v>12</v>
      </c>
      <c r="AC2165" s="23" t="s">
        <v>37784</v>
      </c>
      <c r="AD2165" s="23" t="s">
        <v>40306</v>
      </c>
      <c r="AE2165" t="s">
        <v>35405</v>
      </c>
    </row>
    <row r="2166" spans="1:31" ht="14.25" customHeight="1">
      <c r="A2166" s="1">
        <v>2165</v>
      </c>
      <c r="B2166" s="9" t="s">
        <v>6</v>
      </c>
      <c r="C2166" s="1" t="s">
        <v>12657</v>
      </c>
      <c r="D2166" s="1" t="s">
        <v>1603</v>
      </c>
      <c r="E2166" s="1" t="s">
        <v>12658</v>
      </c>
      <c r="F2166" s="1" t="s">
        <v>27050</v>
      </c>
      <c r="G2166" s="14">
        <v>919494400946</v>
      </c>
      <c r="H2166" s="1" t="s">
        <v>8</v>
      </c>
      <c r="I2166" s="1" t="s">
        <v>9</v>
      </c>
      <c r="J2166" s="1" t="s">
        <v>24</v>
      </c>
      <c r="K2166" s="3" t="s">
        <v>117</v>
      </c>
      <c r="L2166" s="1" t="s">
        <v>24</v>
      </c>
      <c r="M2166" s="3" t="s">
        <v>178</v>
      </c>
      <c r="N2166" s="3" t="s">
        <v>47339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1"/>
      <c r="AA2166" s="1" t="s">
        <v>16</v>
      </c>
      <c r="AB2166" s="3" t="s">
        <v>12</v>
      </c>
      <c r="AC2166" s="23" t="s">
        <v>37784</v>
      </c>
      <c r="AD2166" s="23" t="s">
        <v>40307</v>
      </c>
      <c r="AE2166" t="s">
        <v>35402</v>
      </c>
    </row>
    <row r="2167" spans="1:31" ht="14.25" customHeight="1">
      <c r="A2167" s="1">
        <v>2166</v>
      </c>
      <c r="B2167" s="9" t="s">
        <v>6</v>
      </c>
      <c r="C2167" s="1" t="s">
        <v>12679</v>
      </c>
      <c r="D2167" s="1" t="s">
        <v>3176</v>
      </c>
      <c r="E2167" s="1" t="s">
        <v>139</v>
      </c>
      <c r="F2167" s="1" t="s">
        <v>34581</v>
      </c>
      <c r="G2167" s="14">
        <v>91944149061</v>
      </c>
      <c r="H2167" s="1" t="s">
        <v>8</v>
      </c>
      <c r="I2167" s="1" t="s">
        <v>9</v>
      </c>
      <c r="J2167" s="1" t="s">
        <v>24</v>
      </c>
      <c r="K2167" s="3" t="s">
        <v>117</v>
      </c>
      <c r="L2167" s="1" t="s">
        <v>24</v>
      </c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1"/>
      <c r="AA2167" s="1" t="s">
        <v>16</v>
      </c>
      <c r="AB2167" s="3" t="s">
        <v>12</v>
      </c>
      <c r="AC2167" s="23" t="s">
        <v>37784</v>
      </c>
      <c r="AD2167" s="23" t="s">
        <v>40308</v>
      </c>
      <c r="AE2167" t="s">
        <v>35407</v>
      </c>
    </row>
    <row r="2168" spans="1:31" ht="14.25" customHeight="1">
      <c r="A2168" s="1">
        <v>2167</v>
      </c>
      <c r="B2168" s="1" t="s">
        <v>10396</v>
      </c>
      <c r="C2168" s="1" t="s">
        <v>12701</v>
      </c>
      <c r="D2168" s="1" t="s">
        <v>361</v>
      </c>
      <c r="E2168" s="1" t="s">
        <v>40</v>
      </c>
      <c r="F2168" s="1" t="s">
        <v>27076</v>
      </c>
      <c r="G2168" s="14">
        <v>919601900464</v>
      </c>
      <c r="H2168" s="1" t="s">
        <v>15</v>
      </c>
      <c r="I2168" s="1" t="s">
        <v>9</v>
      </c>
      <c r="J2168" s="1" t="s">
        <v>24</v>
      </c>
      <c r="K2168" s="3" t="s">
        <v>27</v>
      </c>
      <c r="L2168" s="1" t="s">
        <v>24</v>
      </c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1"/>
      <c r="AA2168" s="1" t="s">
        <v>16</v>
      </c>
      <c r="AB2168" s="3" t="s">
        <v>12</v>
      </c>
      <c r="AC2168" s="23" t="s">
        <v>37784</v>
      </c>
      <c r="AD2168" s="23" t="s">
        <v>40309</v>
      </c>
      <c r="AE2168" t="s">
        <v>35405</v>
      </c>
    </row>
    <row r="2169" spans="1:31" ht="14.25" customHeight="1">
      <c r="A2169" s="1">
        <v>2168</v>
      </c>
      <c r="B2169" s="9" t="s">
        <v>6</v>
      </c>
      <c r="C2169" s="1" t="s">
        <v>12726</v>
      </c>
      <c r="D2169" s="1" t="s">
        <v>386</v>
      </c>
      <c r="E2169" s="1" t="s">
        <v>3691</v>
      </c>
      <c r="F2169" s="1" t="s">
        <v>27087</v>
      </c>
      <c r="G2169" s="14">
        <v>91944444446</v>
      </c>
      <c r="H2169" s="1" t="s">
        <v>8</v>
      </c>
      <c r="I2169" s="1" t="s">
        <v>62</v>
      </c>
      <c r="J2169" s="1" t="s">
        <v>24</v>
      </c>
      <c r="K2169" s="3" t="s">
        <v>178</v>
      </c>
      <c r="L2169" s="1" t="s">
        <v>24</v>
      </c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1"/>
      <c r="AA2169" s="1" t="s">
        <v>16</v>
      </c>
      <c r="AB2169" s="3" t="s">
        <v>12</v>
      </c>
      <c r="AC2169" s="23" t="s">
        <v>37784</v>
      </c>
      <c r="AD2169" s="23" t="s">
        <v>39673</v>
      </c>
      <c r="AE2169" t="s">
        <v>35402</v>
      </c>
    </row>
    <row r="2170" spans="1:31" ht="14.25" customHeight="1">
      <c r="A2170" s="1">
        <v>2169</v>
      </c>
      <c r="B2170" s="9" t="s">
        <v>6</v>
      </c>
      <c r="C2170" s="1" t="s">
        <v>12751</v>
      </c>
      <c r="D2170" s="1" t="s">
        <v>12752</v>
      </c>
      <c r="E2170" s="1" t="s">
        <v>12753</v>
      </c>
      <c r="F2170" s="1" t="s">
        <v>12754</v>
      </c>
      <c r="G2170" s="14">
        <v>91494094649</v>
      </c>
      <c r="H2170" s="1" t="s">
        <v>15</v>
      </c>
      <c r="I2170" s="1" t="s">
        <v>41</v>
      </c>
      <c r="J2170" s="1" t="s">
        <v>24</v>
      </c>
      <c r="K2170" s="3" t="s">
        <v>42</v>
      </c>
      <c r="L2170" s="1" t="s">
        <v>24</v>
      </c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1"/>
      <c r="AA2170" s="1" t="s">
        <v>16</v>
      </c>
      <c r="AB2170" s="3" t="s">
        <v>12</v>
      </c>
      <c r="AC2170" s="23" t="s">
        <v>37784</v>
      </c>
      <c r="AD2170" s="23" t="s">
        <v>40310</v>
      </c>
      <c r="AE2170" t="s">
        <v>35408</v>
      </c>
    </row>
    <row r="2171" spans="1:31" ht="14.25" customHeight="1">
      <c r="A2171" s="1">
        <v>2170</v>
      </c>
      <c r="B2171" s="1" t="s">
        <v>10396</v>
      </c>
      <c r="C2171" s="1" t="s">
        <v>10415</v>
      </c>
      <c r="D2171" s="1" t="s">
        <v>13920</v>
      </c>
      <c r="E2171" s="1" t="s">
        <v>36670</v>
      </c>
      <c r="F2171" s="1" t="s">
        <v>34588</v>
      </c>
      <c r="G2171" s="14">
        <v>919409114411</v>
      </c>
      <c r="H2171" s="1" t="s">
        <v>15</v>
      </c>
      <c r="I2171" s="1" t="s">
        <v>9</v>
      </c>
      <c r="J2171" s="1" t="s">
        <v>24</v>
      </c>
      <c r="K2171" s="3" t="s">
        <v>171</v>
      </c>
      <c r="L2171" s="1" t="s">
        <v>24</v>
      </c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1"/>
      <c r="AA2171" s="1" t="s">
        <v>16</v>
      </c>
      <c r="AB2171" s="3" t="s">
        <v>12</v>
      </c>
      <c r="AC2171" s="23" t="s">
        <v>37784</v>
      </c>
      <c r="AD2171" s="23" t="s">
        <v>40311</v>
      </c>
      <c r="AE2171" t="s">
        <v>35405</v>
      </c>
    </row>
    <row r="2172" spans="1:31" ht="14.25" customHeight="1">
      <c r="A2172" s="1">
        <v>2171</v>
      </c>
      <c r="B2172" s="1" t="s">
        <v>10396</v>
      </c>
      <c r="C2172" s="1" t="s">
        <v>10418</v>
      </c>
      <c r="D2172" s="1" t="s">
        <v>3940</v>
      </c>
      <c r="E2172" s="1" t="s">
        <v>139</v>
      </c>
      <c r="F2172" s="1" t="s">
        <v>27113</v>
      </c>
      <c r="G2172" s="14">
        <v>914169044060</v>
      </c>
      <c r="H2172" s="1" t="s">
        <v>20</v>
      </c>
      <c r="I2172" s="1" t="s">
        <v>9</v>
      </c>
      <c r="J2172" s="1" t="s">
        <v>24</v>
      </c>
      <c r="K2172" s="3" t="s">
        <v>178</v>
      </c>
      <c r="L2172" s="1" t="s">
        <v>24</v>
      </c>
      <c r="M2172" s="3" t="s">
        <v>171</v>
      </c>
      <c r="N2172" s="3" t="s">
        <v>47339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1"/>
      <c r="AA2172" s="1" t="s">
        <v>16</v>
      </c>
      <c r="AB2172" s="3" t="s">
        <v>12</v>
      </c>
      <c r="AC2172" s="23" t="s">
        <v>37784</v>
      </c>
      <c r="AD2172" s="23" t="s">
        <v>40312</v>
      </c>
      <c r="AE2172" t="s">
        <v>35405</v>
      </c>
    </row>
    <row r="2173" spans="1:31" ht="14.25" customHeight="1">
      <c r="A2173" s="1">
        <v>2172</v>
      </c>
      <c r="B2173" s="1" t="s">
        <v>10396</v>
      </c>
      <c r="C2173" s="22" t="s">
        <v>37778</v>
      </c>
      <c r="D2173" s="1" t="s">
        <v>12760</v>
      </c>
      <c r="E2173" s="1" t="s">
        <v>139</v>
      </c>
      <c r="F2173" s="1" t="s">
        <v>12761</v>
      </c>
      <c r="G2173" s="14">
        <v>91696904094</v>
      </c>
      <c r="H2173" s="1" t="s">
        <v>20</v>
      </c>
      <c r="I2173" s="1" t="s">
        <v>62</v>
      </c>
      <c r="J2173" s="1" t="s">
        <v>24</v>
      </c>
      <c r="K2173" s="3" t="s">
        <v>17</v>
      </c>
      <c r="L2173" s="1" t="s">
        <v>24</v>
      </c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1"/>
      <c r="AA2173" s="1" t="s">
        <v>11</v>
      </c>
      <c r="AB2173" s="3" t="s">
        <v>586</v>
      </c>
      <c r="AC2173" s="23" t="s">
        <v>37784</v>
      </c>
      <c r="AD2173" s="23" t="s">
        <v>40313</v>
      </c>
      <c r="AE2173" t="s">
        <v>35402</v>
      </c>
    </row>
    <row r="2174" spans="1:31" ht="14.25" customHeight="1">
      <c r="A2174" s="1">
        <v>2173</v>
      </c>
      <c r="B2174" s="9" t="s">
        <v>6</v>
      </c>
      <c r="C2174" s="1" t="s">
        <v>12766</v>
      </c>
      <c r="D2174" s="1" t="s">
        <v>3136</v>
      </c>
      <c r="E2174" s="1" t="s">
        <v>152</v>
      </c>
      <c r="F2174" s="1" t="s">
        <v>12767</v>
      </c>
      <c r="G2174" s="14">
        <v>9144444440</v>
      </c>
      <c r="H2174" s="1" t="s">
        <v>15</v>
      </c>
      <c r="I2174" s="1" t="s">
        <v>62</v>
      </c>
      <c r="J2174" s="1" t="s">
        <v>24</v>
      </c>
      <c r="K2174" s="3" t="s">
        <v>27</v>
      </c>
      <c r="L2174" s="1" t="s">
        <v>24</v>
      </c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1"/>
      <c r="AA2174" s="1" t="s">
        <v>16</v>
      </c>
      <c r="AB2174" s="3" t="s">
        <v>12</v>
      </c>
      <c r="AC2174" s="23" t="s">
        <v>37784</v>
      </c>
      <c r="AD2174" s="23" t="s">
        <v>40314</v>
      </c>
      <c r="AE2174" t="s">
        <v>35407</v>
      </c>
    </row>
    <row r="2175" spans="1:31" ht="14.25" customHeight="1">
      <c r="A2175" s="1">
        <v>2174</v>
      </c>
      <c r="B2175" s="1" t="s">
        <v>10396</v>
      </c>
      <c r="C2175" s="1" t="s">
        <v>10448</v>
      </c>
      <c r="D2175" s="1" t="s">
        <v>557</v>
      </c>
      <c r="E2175" s="1" t="s">
        <v>93</v>
      </c>
      <c r="F2175" s="1" t="s">
        <v>27122</v>
      </c>
      <c r="G2175" s="14">
        <v>919969144</v>
      </c>
      <c r="H2175" s="1" t="s">
        <v>8</v>
      </c>
      <c r="I2175" s="1" t="s">
        <v>9</v>
      </c>
      <c r="J2175" s="1" t="s">
        <v>24</v>
      </c>
      <c r="K2175" s="3" t="s">
        <v>27</v>
      </c>
      <c r="L2175" s="1" t="s">
        <v>24</v>
      </c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1"/>
      <c r="AA2175" s="1" t="s">
        <v>16</v>
      </c>
      <c r="AB2175" s="3" t="s">
        <v>12</v>
      </c>
      <c r="AC2175" s="23" t="s">
        <v>37784</v>
      </c>
      <c r="AD2175" s="23" t="s">
        <v>40315</v>
      </c>
      <c r="AE2175" t="s">
        <v>35408</v>
      </c>
    </row>
    <row r="2176" spans="1:31" ht="14.25" customHeight="1">
      <c r="A2176" s="1">
        <v>2175</v>
      </c>
      <c r="B2176" s="1" t="s">
        <v>10396</v>
      </c>
      <c r="C2176" s="1" t="s">
        <v>10463</v>
      </c>
      <c r="D2176" s="1" t="s">
        <v>1421</v>
      </c>
      <c r="E2176" s="1" t="s">
        <v>287</v>
      </c>
      <c r="F2176" s="1" t="s">
        <v>27126</v>
      </c>
      <c r="G2176" s="14">
        <v>91949490644</v>
      </c>
      <c r="H2176" s="1" t="s">
        <v>20</v>
      </c>
      <c r="I2176" s="1" t="s">
        <v>9</v>
      </c>
      <c r="J2176" s="1" t="s">
        <v>24</v>
      </c>
      <c r="K2176" s="3" t="s">
        <v>117</v>
      </c>
      <c r="L2176" s="1" t="s">
        <v>24</v>
      </c>
      <c r="M2176" s="3" t="s">
        <v>178</v>
      </c>
      <c r="N2176" s="3" t="s">
        <v>47339</v>
      </c>
      <c r="O2176" s="3" t="s">
        <v>171</v>
      </c>
      <c r="P2176" s="3" t="s">
        <v>24</v>
      </c>
      <c r="Q2176" s="3"/>
      <c r="R2176" s="3"/>
      <c r="S2176" s="3"/>
      <c r="T2176" s="3"/>
      <c r="U2176" s="3"/>
      <c r="V2176" s="3"/>
      <c r="W2176" s="3"/>
      <c r="X2176" s="3"/>
      <c r="Y2176" s="3"/>
      <c r="Z2176" s="1"/>
      <c r="AA2176" s="1" t="s">
        <v>16</v>
      </c>
      <c r="AB2176" s="3" t="s">
        <v>12</v>
      </c>
      <c r="AC2176" s="23" t="s">
        <v>37784</v>
      </c>
      <c r="AD2176" s="23" t="s">
        <v>40316</v>
      </c>
      <c r="AE2176" t="s">
        <v>35407</v>
      </c>
    </row>
    <row r="2177" spans="1:31" ht="14.25" customHeight="1">
      <c r="A2177" s="1">
        <v>2176</v>
      </c>
      <c r="B2177" s="1" t="s">
        <v>10396</v>
      </c>
      <c r="C2177" s="1" t="s">
        <v>10549</v>
      </c>
      <c r="D2177" s="1" t="s">
        <v>1968</v>
      </c>
      <c r="E2177" s="1" t="s">
        <v>506</v>
      </c>
      <c r="F2177" s="1" t="s">
        <v>27160</v>
      </c>
      <c r="G2177" s="14">
        <v>914940419191</v>
      </c>
      <c r="H2177" s="1" t="s">
        <v>15</v>
      </c>
      <c r="I2177" s="1" t="s">
        <v>9</v>
      </c>
      <c r="J2177" s="1" t="s">
        <v>24</v>
      </c>
      <c r="K2177" s="3" t="s">
        <v>27</v>
      </c>
      <c r="L2177" s="1" t="s">
        <v>24</v>
      </c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1"/>
      <c r="AA2177" s="1" t="s">
        <v>16</v>
      </c>
      <c r="AB2177" s="3" t="s">
        <v>12</v>
      </c>
      <c r="AC2177" s="23" t="s">
        <v>37784</v>
      </c>
      <c r="AD2177" s="23" t="s">
        <v>40109</v>
      </c>
      <c r="AE2177" t="s">
        <v>35408</v>
      </c>
    </row>
    <row r="2178" spans="1:31" ht="14.25" customHeight="1">
      <c r="A2178" s="1">
        <v>2177</v>
      </c>
      <c r="B2178" s="9" t="s">
        <v>6</v>
      </c>
      <c r="C2178" s="1" t="s">
        <v>12809</v>
      </c>
      <c r="D2178" s="1" t="s">
        <v>7303</v>
      </c>
      <c r="E2178" s="1" t="s">
        <v>3162</v>
      </c>
      <c r="F2178" s="1" t="s">
        <v>27164</v>
      </c>
      <c r="G2178" s="14">
        <v>919909444419</v>
      </c>
      <c r="H2178" s="1" t="s">
        <v>46</v>
      </c>
      <c r="I2178" s="1" t="s">
        <v>41</v>
      </c>
      <c r="J2178" s="1" t="s">
        <v>24</v>
      </c>
      <c r="K2178" s="3" t="s">
        <v>17</v>
      </c>
      <c r="L2178" s="1" t="s">
        <v>24</v>
      </c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1"/>
      <c r="AA2178" s="1" t="s">
        <v>11</v>
      </c>
      <c r="AB2178" s="3" t="s">
        <v>13</v>
      </c>
      <c r="AC2178" s="23" t="s">
        <v>37784</v>
      </c>
      <c r="AD2178" s="23" t="s">
        <v>40317</v>
      </c>
      <c r="AE2178" t="s">
        <v>35405</v>
      </c>
    </row>
    <row r="2179" spans="1:31" ht="14.25" customHeight="1">
      <c r="A2179" s="1">
        <v>2178</v>
      </c>
      <c r="B2179" s="9" t="s">
        <v>6</v>
      </c>
      <c r="C2179" s="1" t="s">
        <v>12811</v>
      </c>
      <c r="D2179" s="1" t="s">
        <v>636</v>
      </c>
      <c r="E2179" s="1" t="s">
        <v>40</v>
      </c>
      <c r="F2179" s="1" t="s">
        <v>27165</v>
      </c>
      <c r="G2179" s="14">
        <v>91944496904</v>
      </c>
      <c r="H2179" s="1" t="s">
        <v>8</v>
      </c>
      <c r="I2179" s="1" t="s">
        <v>107</v>
      </c>
      <c r="J2179" s="1" t="s">
        <v>24</v>
      </c>
      <c r="K2179" s="3" t="s">
        <v>63</v>
      </c>
      <c r="L2179" s="1" t="s">
        <v>24</v>
      </c>
      <c r="M2179" s="3" t="s">
        <v>213</v>
      </c>
      <c r="N2179" s="3" t="s">
        <v>47339</v>
      </c>
      <c r="O2179" s="3" t="s">
        <v>17</v>
      </c>
      <c r="P2179" s="3" t="s">
        <v>24</v>
      </c>
      <c r="Q2179" s="3" t="s">
        <v>42</v>
      </c>
      <c r="R2179" s="3" t="s">
        <v>24</v>
      </c>
      <c r="S2179" s="3" t="s">
        <v>27</v>
      </c>
      <c r="T2179" s="3" t="s">
        <v>24</v>
      </c>
      <c r="U2179" s="3" t="s">
        <v>117</v>
      </c>
      <c r="V2179" s="3" t="s">
        <v>24</v>
      </c>
      <c r="W2179" s="3" t="s">
        <v>178</v>
      </c>
      <c r="X2179" s="3" t="s">
        <v>24</v>
      </c>
      <c r="Y2179" s="3" t="s">
        <v>171</v>
      </c>
      <c r="Z2179" s="1" t="s">
        <v>24</v>
      </c>
      <c r="AA2179" s="1" t="s">
        <v>16</v>
      </c>
      <c r="AB2179" s="3" t="s">
        <v>12</v>
      </c>
      <c r="AC2179" s="23" t="s">
        <v>37784</v>
      </c>
      <c r="AD2179" s="23" t="s">
        <v>40318</v>
      </c>
      <c r="AE2179" t="s">
        <v>35408</v>
      </c>
    </row>
    <row r="2180" spans="1:31" ht="14.25" customHeight="1">
      <c r="A2180" s="1">
        <v>2179</v>
      </c>
      <c r="B2180" s="1" t="s">
        <v>10396</v>
      </c>
      <c r="C2180" s="1" t="s">
        <v>10571</v>
      </c>
      <c r="D2180" s="1" t="s">
        <v>2654</v>
      </c>
      <c r="E2180" s="1" t="s">
        <v>36545</v>
      </c>
      <c r="F2180" s="1" t="s">
        <v>34600</v>
      </c>
      <c r="G2180" s="14">
        <v>9194466446</v>
      </c>
      <c r="H2180" s="1" t="s">
        <v>8</v>
      </c>
      <c r="I2180" s="1" t="s">
        <v>9</v>
      </c>
      <c r="J2180" s="1" t="s">
        <v>24</v>
      </c>
      <c r="K2180" s="3" t="s">
        <v>27</v>
      </c>
      <c r="L2180" s="1" t="s">
        <v>24</v>
      </c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1"/>
      <c r="AA2180" s="1" t="s">
        <v>16</v>
      </c>
      <c r="AB2180" s="3" t="s">
        <v>12</v>
      </c>
      <c r="AC2180" s="23" t="s">
        <v>37784</v>
      </c>
      <c r="AD2180" s="23" t="s">
        <v>40319</v>
      </c>
      <c r="AE2180" t="s">
        <v>35407</v>
      </c>
    </row>
    <row r="2181" spans="1:31" ht="14.25" customHeight="1">
      <c r="A2181" s="1">
        <v>2180</v>
      </c>
      <c r="B2181" s="9" t="s">
        <v>6</v>
      </c>
      <c r="C2181" s="1" t="s">
        <v>12813</v>
      </c>
      <c r="D2181" s="1" t="s">
        <v>1055</v>
      </c>
      <c r="E2181" s="1" t="s">
        <v>12814</v>
      </c>
      <c r="F2181" s="1" t="s">
        <v>27171</v>
      </c>
      <c r="G2181" s="14">
        <v>919944000194</v>
      </c>
      <c r="H2181" s="1" t="s">
        <v>8</v>
      </c>
      <c r="I2181" s="1" t="s">
        <v>62</v>
      </c>
      <c r="J2181" s="1" t="s">
        <v>24</v>
      </c>
      <c r="K2181" s="3" t="s">
        <v>17</v>
      </c>
      <c r="L2181" s="1" t="s">
        <v>24</v>
      </c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1"/>
      <c r="AA2181" s="1" t="s">
        <v>11</v>
      </c>
      <c r="AB2181" s="3" t="s">
        <v>538</v>
      </c>
      <c r="AC2181" s="23" t="s">
        <v>37784</v>
      </c>
      <c r="AD2181" s="23" t="s">
        <v>40320</v>
      </c>
      <c r="AE2181" t="s">
        <v>35405</v>
      </c>
    </row>
    <row r="2182" spans="1:31" ht="14.25" customHeight="1">
      <c r="A2182" s="1">
        <v>2181</v>
      </c>
      <c r="B2182" s="9" t="s">
        <v>6</v>
      </c>
      <c r="C2182" s="1" t="s">
        <v>12816</v>
      </c>
      <c r="D2182" s="1" t="s">
        <v>526</v>
      </c>
      <c r="E2182" s="1" t="s">
        <v>3252</v>
      </c>
      <c r="F2182" s="1" t="s">
        <v>27178</v>
      </c>
      <c r="G2182" s="14">
        <v>919099094460</v>
      </c>
      <c r="H2182" s="1" t="s">
        <v>8</v>
      </c>
      <c r="I2182" s="1" t="s">
        <v>62</v>
      </c>
      <c r="J2182" s="1" t="s">
        <v>24</v>
      </c>
      <c r="K2182" s="3" t="s">
        <v>17</v>
      </c>
      <c r="L2182" s="1" t="s">
        <v>24</v>
      </c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1"/>
      <c r="AA2182" s="1" t="s">
        <v>11</v>
      </c>
      <c r="AB2182" s="3" t="s">
        <v>538</v>
      </c>
      <c r="AC2182" s="23" t="s">
        <v>37784</v>
      </c>
      <c r="AD2182" s="23" t="s">
        <v>40321</v>
      </c>
      <c r="AE2182" t="s">
        <v>35405</v>
      </c>
    </row>
    <row r="2183" spans="1:31" ht="14.25" customHeight="1">
      <c r="A2183" s="1">
        <v>2182</v>
      </c>
      <c r="B2183" s="1" t="s">
        <v>10396</v>
      </c>
      <c r="C2183" s="1" t="s">
        <v>10599</v>
      </c>
      <c r="D2183" s="1" t="s">
        <v>151</v>
      </c>
      <c r="E2183" s="1" t="s">
        <v>78</v>
      </c>
      <c r="F2183" s="1" t="s">
        <v>27179</v>
      </c>
      <c r="G2183" s="14">
        <v>919994444446</v>
      </c>
      <c r="H2183" s="1" t="s">
        <v>20</v>
      </c>
      <c r="I2183" s="1" t="s">
        <v>9</v>
      </c>
      <c r="J2183" s="1" t="s">
        <v>24</v>
      </c>
      <c r="K2183" s="3" t="s">
        <v>17</v>
      </c>
      <c r="L2183" s="1" t="s">
        <v>24</v>
      </c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1"/>
      <c r="AA2183" s="1" t="s">
        <v>11</v>
      </c>
      <c r="AB2183" s="3" t="s">
        <v>586</v>
      </c>
      <c r="AC2183" s="23" t="s">
        <v>37784</v>
      </c>
      <c r="AD2183" s="23" t="s">
        <v>40322</v>
      </c>
      <c r="AE2183" t="s">
        <v>35407</v>
      </c>
    </row>
    <row r="2184" spans="1:31" ht="14.25" customHeight="1">
      <c r="A2184" s="1">
        <v>2183</v>
      </c>
      <c r="B2184" s="9" t="s">
        <v>6</v>
      </c>
      <c r="C2184" s="1" t="s">
        <v>12819</v>
      </c>
      <c r="D2184" s="1" t="s">
        <v>72</v>
      </c>
      <c r="E2184" s="1" t="s">
        <v>40</v>
      </c>
      <c r="F2184" s="1" t="s">
        <v>12820</v>
      </c>
      <c r="G2184" s="14">
        <v>916964466444</v>
      </c>
      <c r="H2184" s="1" t="s">
        <v>132</v>
      </c>
      <c r="I2184" s="1" t="s">
        <v>41</v>
      </c>
      <c r="J2184" s="1" t="s">
        <v>24</v>
      </c>
      <c r="K2184" s="3" t="s">
        <v>63</v>
      </c>
      <c r="L2184" s="1" t="s">
        <v>24</v>
      </c>
      <c r="M2184" s="3" t="s">
        <v>213</v>
      </c>
      <c r="N2184" s="3" t="s">
        <v>47339</v>
      </c>
      <c r="O2184" s="3" t="s">
        <v>17</v>
      </c>
      <c r="P2184" s="3" t="s">
        <v>24</v>
      </c>
      <c r="Q2184" s="3" t="s">
        <v>42</v>
      </c>
      <c r="R2184" s="3" t="s">
        <v>24</v>
      </c>
      <c r="S2184" s="3" t="s">
        <v>27</v>
      </c>
      <c r="T2184" s="3" t="s">
        <v>24</v>
      </c>
      <c r="U2184" s="3" t="s">
        <v>117</v>
      </c>
      <c r="V2184" s="3" t="s">
        <v>24</v>
      </c>
      <c r="W2184" s="3" t="s">
        <v>178</v>
      </c>
      <c r="X2184" s="3" t="s">
        <v>24</v>
      </c>
      <c r="Y2184" s="3" t="s">
        <v>171</v>
      </c>
      <c r="Z2184" s="1" t="s">
        <v>24</v>
      </c>
      <c r="AA2184" s="1" t="s">
        <v>16</v>
      </c>
      <c r="AB2184" s="3" t="s">
        <v>12</v>
      </c>
      <c r="AC2184" s="23" t="s">
        <v>37784</v>
      </c>
      <c r="AD2184" s="23" t="s">
        <v>40323</v>
      </c>
      <c r="AE2184" t="s">
        <v>35407</v>
      </c>
    </row>
    <row r="2185" spans="1:31" ht="14.25" customHeight="1">
      <c r="A2185" s="1">
        <v>2184</v>
      </c>
      <c r="B2185" s="9" t="s">
        <v>6</v>
      </c>
      <c r="C2185" s="1" t="s">
        <v>12821</v>
      </c>
      <c r="D2185" s="1" t="s">
        <v>486</v>
      </c>
      <c r="E2185" s="1" t="s">
        <v>2881</v>
      </c>
      <c r="F2185" s="1" t="s">
        <v>32503</v>
      </c>
      <c r="G2185" s="14">
        <v>91696446644</v>
      </c>
      <c r="H2185" s="1" t="s">
        <v>132</v>
      </c>
      <c r="I2185" s="1" t="s">
        <v>41</v>
      </c>
      <c r="J2185" s="1" t="s">
        <v>24</v>
      </c>
      <c r="K2185" s="3" t="s">
        <v>63</v>
      </c>
      <c r="L2185" s="1" t="s">
        <v>24</v>
      </c>
      <c r="M2185" s="3" t="s">
        <v>213</v>
      </c>
      <c r="N2185" s="3" t="s">
        <v>47339</v>
      </c>
      <c r="O2185" s="3" t="s">
        <v>17</v>
      </c>
      <c r="P2185" s="3" t="s">
        <v>24</v>
      </c>
      <c r="Q2185" s="3" t="s">
        <v>42</v>
      </c>
      <c r="R2185" s="3" t="s">
        <v>24</v>
      </c>
      <c r="S2185" s="3" t="s">
        <v>27</v>
      </c>
      <c r="T2185" s="3" t="s">
        <v>24</v>
      </c>
      <c r="U2185" s="3" t="s">
        <v>117</v>
      </c>
      <c r="V2185" s="3" t="s">
        <v>24</v>
      </c>
      <c r="W2185" s="3" t="s">
        <v>178</v>
      </c>
      <c r="X2185" s="3" t="s">
        <v>24</v>
      </c>
      <c r="Y2185" s="3" t="s">
        <v>171</v>
      </c>
      <c r="Z2185" s="1" t="s">
        <v>24</v>
      </c>
      <c r="AA2185" s="1" t="s">
        <v>16</v>
      </c>
      <c r="AB2185" s="3" t="s">
        <v>12</v>
      </c>
      <c r="AC2185" s="23" t="s">
        <v>37784</v>
      </c>
      <c r="AD2185" s="23" t="s">
        <v>40324</v>
      </c>
      <c r="AE2185" t="s">
        <v>35407</v>
      </c>
    </row>
    <row r="2186" spans="1:31" ht="14.25" customHeight="1">
      <c r="A2186" s="1">
        <v>2185</v>
      </c>
      <c r="B2186" s="1" t="s">
        <v>10396</v>
      </c>
      <c r="C2186" s="1" t="s">
        <v>10631</v>
      </c>
      <c r="D2186" s="1" t="s">
        <v>1836</v>
      </c>
      <c r="E2186" s="1" t="s">
        <v>1889</v>
      </c>
      <c r="F2186" s="1" t="s">
        <v>27192</v>
      </c>
      <c r="G2186" s="14">
        <v>9190600600</v>
      </c>
      <c r="H2186" s="1" t="s">
        <v>8</v>
      </c>
      <c r="I2186" s="1" t="s">
        <v>9</v>
      </c>
      <c r="J2186" s="1" t="s">
        <v>24</v>
      </c>
      <c r="K2186" s="3" t="s">
        <v>117</v>
      </c>
      <c r="L2186" s="1" t="s">
        <v>24</v>
      </c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1"/>
      <c r="AA2186" s="1" t="s">
        <v>16</v>
      </c>
      <c r="AB2186" s="3" t="s">
        <v>12</v>
      </c>
      <c r="AC2186" s="23" t="s">
        <v>37784</v>
      </c>
      <c r="AD2186" s="23" t="s">
        <v>38237</v>
      </c>
      <c r="AE2186" t="s">
        <v>35407</v>
      </c>
    </row>
    <row r="2187" spans="1:31" ht="14.25" customHeight="1">
      <c r="A2187" s="1">
        <v>2186</v>
      </c>
      <c r="B2187" s="9" t="s">
        <v>6</v>
      </c>
      <c r="C2187" s="1" t="s">
        <v>12822</v>
      </c>
      <c r="D2187" s="1" t="s">
        <v>72</v>
      </c>
      <c r="E2187" s="1" t="s">
        <v>487</v>
      </c>
      <c r="F2187" s="1" t="s">
        <v>32504</v>
      </c>
      <c r="G2187" s="14">
        <v>9194464100</v>
      </c>
      <c r="H2187" s="1" t="s">
        <v>15</v>
      </c>
      <c r="I2187" s="1" t="s">
        <v>9</v>
      </c>
      <c r="J2187" s="1" t="s">
        <v>24</v>
      </c>
      <c r="K2187" s="3" t="s">
        <v>178</v>
      </c>
      <c r="L2187" s="1" t="s">
        <v>24</v>
      </c>
      <c r="M2187" s="3" t="s">
        <v>171</v>
      </c>
      <c r="N2187" s="3" t="s">
        <v>47339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1"/>
      <c r="AA2187" s="1" t="s">
        <v>16</v>
      </c>
      <c r="AB2187" s="3" t="s">
        <v>12</v>
      </c>
      <c r="AC2187" s="23" t="s">
        <v>37784</v>
      </c>
      <c r="AD2187" s="23" t="s">
        <v>40325</v>
      </c>
      <c r="AE2187" t="s">
        <v>35402</v>
      </c>
    </row>
    <row r="2188" spans="1:31" ht="14.25" customHeight="1">
      <c r="A2188" s="1">
        <v>2187</v>
      </c>
      <c r="B2188" s="1" t="s">
        <v>10396</v>
      </c>
      <c r="C2188" s="22" t="s">
        <v>37778</v>
      </c>
      <c r="D2188" s="1" t="s">
        <v>318</v>
      </c>
      <c r="E2188" s="1" t="s">
        <v>78</v>
      </c>
      <c r="F2188" s="1" t="s">
        <v>27193</v>
      </c>
      <c r="G2188" s="14">
        <v>91949496</v>
      </c>
      <c r="H2188" s="1" t="s">
        <v>8</v>
      </c>
      <c r="I2188" s="1" t="s">
        <v>9</v>
      </c>
      <c r="J2188" s="1" t="s">
        <v>24</v>
      </c>
      <c r="K2188" s="3" t="s">
        <v>27</v>
      </c>
      <c r="L2188" s="1" t="s">
        <v>24</v>
      </c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1"/>
      <c r="AA2188" s="1" t="s">
        <v>16</v>
      </c>
      <c r="AB2188" s="3" t="s">
        <v>12</v>
      </c>
      <c r="AC2188" s="23" t="s">
        <v>37784</v>
      </c>
      <c r="AD2188" s="23" t="s">
        <v>40326</v>
      </c>
      <c r="AE2188" t="s">
        <v>35402</v>
      </c>
    </row>
    <row r="2189" spans="1:31" ht="14.25" customHeight="1">
      <c r="A2189" s="1">
        <v>2188</v>
      </c>
      <c r="B2189" s="9" t="s">
        <v>6</v>
      </c>
      <c r="C2189" s="1" t="s">
        <v>12829</v>
      </c>
      <c r="D2189" s="1" t="s">
        <v>1576</v>
      </c>
      <c r="E2189" s="1" t="s">
        <v>40</v>
      </c>
      <c r="F2189" s="1" t="s">
        <v>27202</v>
      </c>
      <c r="G2189" s="14">
        <v>916964466440</v>
      </c>
      <c r="H2189" s="1" t="s">
        <v>132</v>
      </c>
      <c r="I2189" s="1" t="s">
        <v>41</v>
      </c>
      <c r="J2189" s="1" t="s">
        <v>24</v>
      </c>
      <c r="K2189" s="3" t="s">
        <v>17</v>
      </c>
      <c r="L2189" s="1" t="s">
        <v>24</v>
      </c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1"/>
      <c r="AA2189" s="1" t="s">
        <v>11</v>
      </c>
      <c r="AB2189" s="3" t="s">
        <v>538</v>
      </c>
      <c r="AC2189" s="23" t="s">
        <v>37784</v>
      </c>
      <c r="AD2189" s="23" t="s">
        <v>40327</v>
      </c>
      <c r="AE2189" t="s">
        <v>35405</v>
      </c>
    </row>
    <row r="2190" spans="1:31" ht="14.25" customHeight="1">
      <c r="A2190" s="1">
        <v>2189</v>
      </c>
      <c r="B2190" s="1" t="s">
        <v>10396</v>
      </c>
      <c r="C2190" s="1" t="s">
        <v>10661</v>
      </c>
      <c r="D2190" s="1" t="s">
        <v>35558</v>
      </c>
      <c r="E2190" s="1" t="s">
        <v>881</v>
      </c>
      <c r="F2190" s="1" t="s">
        <v>27210</v>
      </c>
      <c r="G2190" s="14">
        <v>919494044141</v>
      </c>
      <c r="H2190" s="1" t="s">
        <v>20</v>
      </c>
      <c r="I2190" s="1" t="s">
        <v>9</v>
      </c>
      <c r="J2190" s="1" t="s">
        <v>24</v>
      </c>
      <c r="K2190" s="3" t="s">
        <v>17</v>
      </c>
      <c r="L2190" s="1" t="s">
        <v>24</v>
      </c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1"/>
      <c r="AA2190" s="1" t="s">
        <v>11</v>
      </c>
      <c r="AB2190" s="3" t="s">
        <v>56</v>
      </c>
      <c r="AC2190" s="23" t="s">
        <v>37784</v>
      </c>
      <c r="AD2190" s="23" t="s">
        <v>40328</v>
      </c>
      <c r="AE2190" t="s">
        <v>35402</v>
      </c>
    </row>
    <row r="2191" spans="1:31" ht="14.25" customHeight="1">
      <c r="A2191" s="1">
        <v>2190</v>
      </c>
      <c r="B2191" s="1" t="s">
        <v>10396</v>
      </c>
      <c r="C2191" s="1" t="s">
        <v>10708</v>
      </c>
      <c r="D2191" s="1" t="s">
        <v>77</v>
      </c>
      <c r="E2191" s="1" t="s">
        <v>495</v>
      </c>
      <c r="F2191" s="1" t="s">
        <v>34613</v>
      </c>
      <c r="G2191" s="14">
        <v>919946169014</v>
      </c>
      <c r="H2191" s="1" t="s">
        <v>20</v>
      </c>
      <c r="I2191" s="1" t="s">
        <v>33</v>
      </c>
      <c r="J2191" s="1" t="s">
        <v>24</v>
      </c>
      <c r="K2191" s="3" t="s">
        <v>178</v>
      </c>
      <c r="L2191" s="1" t="s">
        <v>24</v>
      </c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1"/>
      <c r="AA2191" s="1" t="s">
        <v>16</v>
      </c>
      <c r="AB2191" s="3" t="s">
        <v>12</v>
      </c>
      <c r="AC2191" s="23" t="s">
        <v>37784</v>
      </c>
      <c r="AD2191" s="23" t="s">
        <v>40329</v>
      </c>
      <c r="AE2191" t="s">
        <v>35408</v>
      </c>
    </row>
    <row r="2192" spans="1:31" ht="14.25" customHeight="1">
      <c r="A2192" s="1">
        <v>2191</v>
      </c>
      <c r="B2192" s="1" t="s">
        <v>10396</v>
      </c>
      <c r="C2192" s="1" t="s">
        <v>10715</v>
      </c>
      <c r="D2192" s="1" t="s">
        <v>1394</v>
      </c>
      <c r="E2192" s="1" t="s">
        <v>18333</v>
      </c>
      <c r="F2192" s="1" t="s">
        <v>12851</v>
      </c>
      <c r="G2192" s="14">
        <v>91069410061</v>
      </c>
      <c r="H2192" s="1" t="s">
        <v>8</v>
      </c>
      <c r="I2192" s="1" t="s">
        <v>9</v>
      </c>
      <c r="J2192" s="1" t="s">
        <v>24</v>
      </c>
      <c r="K2192" s="3" t="s">
        <v>27</v>
      </c>
      <c r="L2192" s="1" t="s">
        <v>24</v>
      </c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1"/>
      <c r="AA2192" s="1" t="s">
        <v>16</v>
      </c>
      <c r="AB2192" s="3" t="s">
        <v>12</v>
      </c>
      <c r="AC2192" s="23" t="s">
        <v>37784</v>
      </c>
      <c r="AD2192" s="23" t="s">
        <v>40330</v>
      </c>
      <c r="AE2192" t="s">
        <v>35405</v>
      </c>
    </row>
    <row r="2193" spans="1:31" ht="14.25" customHeight="1">
      <c r="A2193" s="1">
        <v>2192</v>
      </c>
      <c r="B2193" s="1" t="s">
        <v>10396</v>
      </c>
      <c r="C2193" s="1" t="s">
        <v>10719</v>
      </c>
      <c r="D2193" s="1" t="s">
        <v>8403</v>
      </c>
      <c r="E2193" s="1" t="s">
        <v>36671</v>
      </c>
      <c r="F2193" s="1" t="s">
        <v>32516</v>
      </c>
      <c r="G2193" s="14">
        <v>9194944446</v>
      </c>
      <c r="H2193" s="1" t="s">
        <v>20</v>
      </c>
      <c r="I2193" s="1" t="s">
        <v>62</v>
      </c>
      <c r="J2193" s="1" t="s">
        <v>24</v>
      </c>
      <c r="K2193" s="3" t="s">
        <v>117</v>
      </c>
      <c r="L2193" s="1" t="s">
        <v>24</v>
      </c>
      <c r="M2193" s="3" t="s">
        <v>178</v>
      </c>
      <c r="N2193" s="3" t="s">
        <v>47339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1"/>
      <c r="AA2193" s="1" t="s">
        <v>16</v>
      </c>
      <c r="AB2193" s="3" t="s">
        <v>12</v>
      </c>
      <c r="AC2193" s="23" t="s">
        <v>37784</v>
      </c>
      <c r="AD2193" s="23" t="s">
        <v>40331</v>
      </c>
      <c r="AE2193" t="s">
        <v>35402</v>
      </c>
    </row>
    <row r="2194" spans="1:31" ht="14.25" customHeight="1">
      <c r="A2194" s="1">
        <v>2193</v>
      </c>
      <c r="B2194" s="9" t="s">
        <v>6</v>
      </c>
      <c r="C2194" s="1" t="s">
        <v>12855</v>
      </c>
      <c r="D2194" s="1" t="s">
        <v>12856</v>
      </c>
      <c r="E2194" s="1" t="s">
        <v>139</v>
      </c>
      <c r="F2194" s="1" t="s">
        <v>12857</v>
      </c>
      <c r="G2194" s="14">
        <v>91994066644</v>
      </c>
      <c r="H2194" s="1" t="s">
        <v>8</v>
      </c>
      <c r="I2194" s="1" t="s">
        <v>9</v>
      </c>
      <c r="J2194" s="1" t="s">
        <v>24</v>
      </c>
      <c r="K2194" s="3" t="s">
        <v>178</v>
      </c>
      <c r="L2194" s="1" t="s">
        <v>24</v>
      </c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1"/>
      <c r="AA2194" s="1" t="s">
        <v>16</v>
      </c>
      <c r="AB2194" s="3" t="s">
        <v>12</v>
      </c>
      <c r="AC2194" s="23" t="s">
        <v>37784</v>
      </c>
      <c r="AD2194" s="23" t="s">
        <v>40332</v>
      </c>
      <c r="AE2194" t="s">
        <v>35402</v>
      </c>
    </row>
    <row r="2195" spans="1:31" ht="14.25" customHeight="1">
      <c r="A2195" s="1">
        <v>2194</v>
      </c>
      <c r="B2195" s="1" t="s">
        <v>10396</v>
      </c>
      <c r="C2195" s="1" t="s">
        <v>10732</v>
      </c>
      <c r="D2195" s="1" t="s">
        <v>2162</v>
      </c>
      <c r="E2195" s="1" t="s">
        <v>139</v>
      </c>
      <c r="F2195" s="1" t="s">
        <v>27233</v>
      </c>
      <c r="G2195" s="14">
        <v>91994044664</v>
      </c>
      <c r="H2195" s="1" t="s">
        <v>15</v>
      </c>
      <c r="I2195" s="1" t="s">
        <v>9</v>
      </c>
      <c r="J2195" s="1" t="s">
        <v>24</v>
      </c>
      <c r="K2195" s="3" t="s">
        <v>27</v>
      </c>
      <c r="L2195" s="1" t="s">
        <v>24</v>
      </c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1"/>
      <c r="AA2195" s="1" t="s">
        <v>16</v>
      </c>
      <c r="AB2195" s="3" t="s">
        <v>12</v>
      </c>
      <c r="AC2195" s="23" t="s">
        <v>37784</v>
      </c>
      <c r="AD2195" s="23" t="s">
        <v>40333</v>
      </c>
      <c r="AE2195" t="s">
        <v>35407</v>
      </c>
    </row>
    <row r="2196" spans="1:31" ht="14.25" customHeight="1">
      <c r="A2196" s="1">
        <v>2195</v>
      </c>
      <c r="B2196" s="1" t="s">
        <v>10396</v>
      </c>
      <c r="C2196" s="1" t="s">
        <v>10737</v>
      </c>
      <c r="D2196" s="1" t="s">
        <v>1263</v>
      </c>
      <c r="E2196" s="1" t="s">
        <v>36615</v>
      </c>
      <c r="F2196" s="1" t="s">
        <v>20945</v>
      </c>
      <c r="G2196" s="14">
        <v>919444404</v>
      </c>
      <c r="H2196" s="1" t="s">
        <v>20</v>
      </c>
      <c r="I2196" s="1" t="s">
        <v>9</v>
      </c>
      <c r="J2196" s="1" t="s">
        <v>24</v>
      </c>
      <c r="K2196" s="3" t="s">
        <v>42</v>
      </c>
      <c r="L2196" s="1" t="s">
        <v>24</v>
      </c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1"/>
      <c r="AA2196" s="1" t="s">
        <v>16</v>
      </c>
      <c r="AB2196" s="3" t="s">
        <v>12</v>
      </c>
      <c r="AC2196" s="23" t="s">
        <v>37784</v>
      </c>
      <c r="AD2196" s="23" t="s">
        <v>40334</v>
      </c>
      <c r="AE2196" t="s">
        <v>35402</v>
      </c>
    </row>
    <row r="2197" spans="1:31" ht="14.25" customHeight="1">
      <c r="A2197" s="1">
        <v>2196</v>
      </c>
      <c r="B2197" s="1" t="s">
        <v>10396</v>
      </c>
      <c r="C2197" s="22" t="s">
        <v>37778</v>
      </c>
      <c r="D2197" s="1" t="s">
        <v>4203</v>
      </c>
      <c r="E2197" s="1" t="s">
        <v>12875</v>
      </c>
      <c r="F2197" s="1" t="s">
        <v>27244</v>
      </c>
      <c r="G2197" s="14">
        <v>91910490616</v>
      </c>
      <c r="H2197" s="1" t="s">
        <v>8</v>
      </c>
      <c r="I2197" s="1" t="s">
        <v>9</v>
      </c>
      <c r="J2197" s="1" t="s">
        <v>24</v>
      </c>
      <c r="K2197" s="3" t="s">
        <v>42</v>
      </c>
      <c r="L2197" s="1" t="s">
        <v>24</v>
      </c>
      <c r="M2197" s="3" t="s">
        <v>27</v>
      </c>
      <c r="N2197" s="3" t="s">
        <v>47339</v>
      </c>
      <c r="O2197" s="3" t="s">
        <v>117</v>
      </c>
      <c r="P2197" s="3" t="s">
        <v>24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1"/>
      <c r="AA2197" s="1" t="s">
        <v>16</v>
      </c>
      <c r="AB2197" s="3" t="s">
        <v>12</v>
      </c>
      <c r="AC2197" s="23" t="s">
        <v>37784</v>
      </c>
      <c r="AD2197" s="23" t="s">
        <v>39214</v>
      </c>
      <c r="AE2197" t="s">
        <v>35402</v>
      </c>
    </row>
    <row r="2198" spans="1:31" ht="14.25" customHeight="1">
      <c r="A2198" s="1">
        <v>2197</v>
      </c>
      <c r="B2198" s="1" t="s">
        <v>10396</v>
      </c>
      <c r="C2198" s="1" t="s">
        <v>10749</v>
      </c>
      <c r="D2198" s="1" t="s">
        <v>5488</v>
      </c>
      <c r="E2198" s="1" t="s">
        <v>40</v>
      </c>
      <c r="F2198" s="1" t="s">
        <v>27246</v>
      </c>
      <c r="G2198" s="14">
        <v>919066414194</v>
      </c>
      <c r="H2198" s="1" t="s">
        <v>8</v>
      </c>
      <c r="I2198" s="1" t="s">
        <v>9</v>
      </c>
      <c r="J2198" s="1" t="s">
        <v>24</v>
      </c>
      <c r="K2198" s="3" t="s">
        <v>27</v>
      </c>
      <c r="L2198" s="1" t="s">
        <v>24</v>
      </c>
      <c r="M2198" s="3" t="s">
        <v>47344</v>
      </c>
      <c r="N2198" s="3" t="s">
        <v>47339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1"/>
      <c r="AA2198" s="1" t="s">
        <v>16</v>
      </c>
      <c r="AB2198" s="3" t="s">
        <v>12</v>
      </c>
      <c r="AC2198" s="23" t="s">
        <v>37784</v>
      </c>
      <c r="AD2198" s="23" t="s">
        <v>40335</v>
      </c>
      <c r="AE2198" t="s">
        <v>35408</v>
      </c>
    </row>
    <row r="2199" spans="1:31" ht="14.25" customHeight="1">
      <c r="A2199" s="1">
        <v>2198</v>
      </c>
      <c r="B2199" s="9" t="s">
        <v>6</v>
      </c>
      <c r="C2199" s="1" t="s">
        <v>12887</v>
      </c>
      <c r="D2199" s="1" t="s">
        <v>4324</v>
      </c>
      <c r="E2199" s="1" t="s">
        <v>73</v>
      </c>
      <c r="F2199" s="1" t="s">
        <v>27251</v>
      </c>
      <c r="G2199" s="14">
        <v>919444446101</v>
      </c>
      <c r="H2199" s="1" t="s">
        <v>37</v>
      </c>
      <c r="I2199" s="1" t="s">
        <v>9</v>
      </c>
      <c r="J2199" s="1" t="s">
        <v>24</v>
      </c>
      <c r="K2199" s="3" t="s">
        <v>27</v>
      </c>
      <c r="L2199" s="1" t="s">
        <v>24</v>
      </c>
      <c r="M2199" s="3" t="s">
        <v>47344</v>
      </c>
      <c r="N2199" s="3" t="s">
        <v>47339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1"/>
      <c r="AA2199" s="1" t="s">
        <v>16</v>
      </c>
      <c r="AB2199" s="3" t="s">
        <v>12</v>
      </c>
      <c r="AC2199" s="23" t="s">
        <v>37784</v>
      </c>
      <c r="AD2199" s="23" t="s">
        <v>40336</v>
      </c>
      <c r="AE2199" t="s">
        <v>35407</v>
      </c>
    </row>
    <row r="2200" spans="1:31" ht="14.25" customHeight="1">
      <c r="A2200" s="1">
        <v>2199</v>
      </c>
      <c r="B2200" s="1" t="s">
        <v>10396</v>
      </c>
      <c r="C2200" s="1" t="s">
        <v>12893</v>
      </c>
      <c r="D2200" s="1" t="s">
        <v>1547</v>
      </c>
      <c r="E2200" s="1" t="s">
        <v>2099</v>
      </c>
      <c r="F2200" s="1" t="s">
        <v>27258</v>
      </c>
      <c r="G2200" s="14">
        <v>919946691</v>
      </c>
      <c r="H2200" s="1" t="s">
        <v>20</v>
      </c>
      <c r="I2200" s="1" t="s">
        <v>9</v>
      </c>
      <c r="J2200" s="1" t="s">
        <v>24</v>
      </c>
      <c r="K2200" s="3" t="s">
        <v>63</v>
      </c>
      <c r="L2200" s="1" t="s">
        <v>24</v>
      </c>
      <c r="M2200" s="3" t="s">
        <v>213</v>
      </c>
      <c r="N2200" s="3" t="s">
        <v>47339</v>
      </c>
      <c r="O2200" s="3" t="s">
        <v>17</v>
      </c>
      <c r="P2200" s="3" t="s">
        <v>24</v>
      </c>
      <c r="Q2200" s="3" t="s">
        <v>42</v>
      </c>
      <c r="R2200" s="3" t="s">
        <v>24</v>
      </c>
      <c r="S2200" s="3" t="s">
        <v>27</v>
      </c>
      <c r="T2200" s="3" t="s">
        <v>24</v>
      </c>
      <c r="U2200" s="3" t="s">
        <v>117</v>
      </c>
      <c r="V2200" s="3" t="s">
        <v>24</v>
      </c>
      <c r="W2200" s="3" t="s">
        <v>178</v>
      </c>
      <c r="X2200" s="3" t="s">
        <v>24</v>
      </c>
      <c r="Y2200" s="3" t="s">
        <v>171</v>
      </c>
      <c r="Z2200" s="1" t="s">
        <v>24</v>
      </c>
      <c r="AA2200" s="1" t="s">
        <v>16</v>
      </c>
      <c r="AB2200" s="3" t="s">
        <v>321</v>
      </c>
      <c r="AC2200" s="23" t="s">
        <v>37784</v>
      </c>
      <c r="AD2200" s="23" t="s">
        <v>40337</v>
      </c>
      <c r="AE2200" t="s">
        <v>35405</v>
      </c>
    </row>
    <row r="2201" spans="1:31" ht="14.25" customHeight="1">
      <c r="A2201" s="1">
        <v>2200</v>
      </c>
      <c r="B2201" s="1" t="s">
        <v>10396</v>
      </c>
      <c r="C2201" s="1" t="s">
        <v>10768</v>
      </c>
      <c r="D2201" s="1" t="s">
        <v>14906</v>
      </c>
      <c r="E2201" s="1" t="s">
        <v>362</v>
      </c>
      <c r="F2201" s="1" t="s">
        <v>27260</v>
      </c>
      <c r="G2201" s="14">
        <v>91949694069</v>
      </c>
      <c r="H2201" s="1" t="s">
        <v>20</v>
      </c>
      <c r="I2201" s="1" t="s">
        <v>62</v>
      </c>
      <c r="J2201" s="1" t="s">
        <v>24</v>
      </c>
      <c r="K2201" s="3" t="s">
        <v>117</v>
      </c>
      <c r="L2201" s="1" t="s">
        <v>24</v>
      </c>
      <c r="M2201" s="3" t="s">
        <v>178</v>
      </c>
      <c r="N2201" s="3" t="s">
        <v>47339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1"/>
      <c r="AA2201" s="1" t="s">
        <v>16</v>
      </c>
      <c r="AB2201" s="3" t="s">
        <v>12</v>
      </c>
      <c r="AC2201" s="23" t="s">
        <v>37784</v>
      </c>
      <c r="AD2201" s="23" t="s">
        <v>40338</v>
      </c>
      <c r="AE2201" t="s">
        <v>35405</v>
      </c>
    </row>
    <row r="2202" spans="1:31" ht="14.25" customHeight="1">
      <c r="A2202" s="1">
        <v>2201</v>
      </c>
      <c r="B2202" s="9" t="s">
        <v>6</v>
      </c>
      <c r="C2202" s="1" t="s">
        <v>12898</v>
      </c>
      <c r="D2202" s="1" t="s">
        <v>12899</v>
      </c>
      <c r="E2202" s="1" t="s">
        <v>40</v>
      </c>
      <c r="F2202" s="1" t="s">
        <v>27263</v>
      </c>
      <c r="G2202" s="14">
        <v>919446094494</v>
      </c>
      <c r="H2202" s="1" t="s">
        <v>20</v>
      </c>
      <c r="I2202" s="1" t="s">
        <v>9</v>
      </c>
      <c r="J2202" s="1" t="s">
        <v>24</v>
      </c>
      <c r="K2202" s="3" t="s">
        <v>27</v>
      </c>
      <c r="L2202" s="1" t="s">
        <v>24</v>
      </c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1"/>
      <c r="AA2202" s="1" t="s">
        <v>16</v>
      </c>
      <c r="AB2202" s="3" t="s">
        <v>12</v>
      </c>
      <c r="AC2202" s="23" t="s">
        <v>37784</v>
      </c>
      <c r="AD2202" s="23" t="s">
        <v>40339</v>
      </c>
      <c r="AE2202" t="s">
        <v>35402</v>
      </c>
    </row>
    <row r="2203" spans="1:31" ht="14.25" customHeight="1">
      <c r="A2203" s="1">
        <v>2202</v>
      </c>
      <c r="B2203" s="1" t="s">
        <v>10396</v>
      </c>
      <c r="C2203" s="1" t="s">
        <v>10770</v>
      </c>
      <c r="D2203" s="1" t="s">
        <v>2742</v>
      </c>
      <c r="E2203" s="1" t="s">
        <v>12902</v>
      </c>
      <c r="F2203" s="1" t="s">
        <v>34617</v>
      </c>
      <c r="G2203" s="14">
        <v>919946444641</v>
      </c>
      <c r="H2203" s="1" t="s">
        <v>8</v>
      </c>
      <c r="I2203" s="1" t="s">
        <v>9</v>
      </c>
      <c r="J2203" s="1" t="s">
        <v>24</v>
      </c>
      <c r="K2203" s="3" t="s">
        <v>17</v>
      </c>
      <c r="L2203" s="1" t="s">
        <v>24</v>
      </c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1"/>
      <c r="AA2203" s="1" t="s">
        <v>11</v>
      </c>
      <c r="AB2203" s="3" t="s">
        <v>538</v>
      </c>
      <c r="AC2203" s="23" t="s">
        <v>37784</v>
      </c>
      <c r="AD2203" s="23" t="s">
        <v>40340</v>
      </c>
      <c r="AE2203" t="s">
        <v>35408</v>
      </c>
    </row>
    <row r="2204" spans="1:31" ht="14.25" customHeight="1">
      <c r="A2204" s="1">
        <v>2203</v>
      </c>
      <c r="B2204" s="9" t="s">
        <v>6</v>
      </c>
      <c r="C2204" s="1" t="s">
        <v>12903</v>
      </c>
      <c r="D2204" s="1" t="s">
        <v>3326</v>
      </c>
      <c r="E2204" s="1" t="s">
        <v>139</v>
      </c>
      <c r="F2204" s="1" t="s">
        <v>34618</v>
      </c>
      <c r="G2204" s="14">
        <v>919944011696</v>
      </c>
      <c r="H2204" s="1" t="s">
        <v>15</v>
      </c>
      <c r="I2204" s="1" t="s">
        <v>9</v>
      </c>
      <c r="J2204" s="1" t="s">
        <v>24</v>
      </c>
      <c r="K2204" s="3" t="s">
        <v>27</v>
      </c>
      <c r="L2204" s="1" t="s">
        <v>24</v>
      </c>
      <c r="M2204" s="3" t="s">
        <v>47344</v>
      </c>
      <c r="N2204" s="3" t="s">
        <v>47339</v>
      </c>
      <c r="O2204" s="3" t="s">
        <v>47349</v>
      </c>
      <c r="P2204" s="3" t="s">
        <v>24</v>
      </c>
      <c r="Q2204" s="3" t="s">
        <v>171</v>
      </c>
      <c r="R2204" s="3" t="s">
        <v>24</v>
      </c>
      <c r="S2204" s="3"/>
      <c r="T2204" s="3"/>
      <c r="U2204" s="3"/>
      <c r="V2204" s="3"/>
      <c r="W2204" s="3"/>
      <c r="X2204" s="3"/>
      <c r="Y2204" s="3"/>
      <c r="Z2204" s="1"/>
      <c r="AA2204" s="1" t="s">
        <v>16</v>
      </c>
      <c r="AB2204" s="3" t="s">
        <v>12</v>
      </c>
      <c r="AC2204" s="23" t="s">
        <v>37784</v>
      </c>
      <c r="AD2204" s="23" t="s">
        <v>40341</v>
      </c>
      <c r="AE2204" t="s">
        <v>35407</v>
      </c>
    </row>
    <row r="2205" spans="1:31" ht="14.25" customHeight="1">
      <c r="A2205" s="1">
        <v>2204</v>
      </c>
      <c r="B2205" s="1" t="s">
        <v>10396</v>
      </c>
      <c r="C2205" s="1" t="s">
        <v>10771</v>
      </c>
      <c r="D2205" s="1" t="s">
        <v>350</v>
      </c>
      <c r="E2205" s="1" t="s">
        <v>724</v>
      </c>
      <c r="F2205" s="1" t="s">
        <v>34619</v>
      </c>
      <c r="G2205" s="14">
        <v>919446060666</v>
      </c>
      <c r="H2205" s="1" t="s">
        <v>20</v>
      </c>
      <c r="I2205" s="1" t="s">
        <v>9</v>
      </c>
      <c r="J2205" s="1" t="s">
        <v>24</v>
      </c>
      <c r="K2205" s="3" t="s">
        <v>17</v>
      </c>
      <c r="L2205" s="1" t="s">
        <v>24</v>
      </c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1"/>
      <c r="AA2205" s="1" t="s">
        <v>11</v>
      </c>
      <c r="AB2205" s="3" t="s">
        <v>56</v>
      </c>
      <c r="AC2205" s="23" t="s">
        <v>37784</v>
      </c>
      <c r="AD2205" s="23" t="s">
        <v>40342</v>
      </c>
      <c r="AE2205" t="s">
        <v>35402</v>
      </c>
    </row>
    <row r="2206" spans="1:31" ht="14.25" customHeight="1">
      <c r="A2206" s="1">
        <v>2205</v>
      </c>
      <c r="B2206" s="9" t="s">
        <v>6</v>
      </c>
      <c r="C2206" s="1" t="s">
        <v>12907</v>
      </c>
      <c r="D2206" s="1" t="s">
        <v>12908</v>
      </c>
      <c r="E2206" s="1" t="s">
        <v>139</v>
      </c>
      <c r="F2206" s="1" t="s">
        <v>27266</v>
      </c>
      <c r="G2206" s="14">
        <v>919941619</v>
      </c>
      <c r="H2206" s="1" t="s">
        <v>20</v>
      </c>
      <c r="I2206" s="1" t="s">
        <v>107</v>
      </c>
      <c r="J2206" s="1" t="s">
        <v>24</v>
      </c>
      <c r="K2206" s="3" t="s">
        <v>27</v>
      </c>
      <c r="L2206" s="1" t="s">
        <v>24</v>
      </c>
      <c r="M2206" s="3" t="s">
        <v>47344</v>
      </c>
      <c r="N2206" s="3" t="s">
        <v>47339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1"/>
      <c r="AA2206" s="1" t="s">
        <v>16</v>
      </c>
      <c r="AB2206" s="3" t="s">
        <v>12</v>
      </c>
      <c r="AC2206" s="23" t="s">
        <v>37784</v>
      </c>
      <c r="AD2206" s="23" t="s">
        <v>40343</v>
      </c>
      <c r="AE2206" t="s">
        <v>35405</v>
      </c>
    </row>
    <row r="2207" spans="1:31" ht="14.25" customHeight="1">
      <c r="A2207" s="1">
        <v>2206</v>
      </c>
      <c r="B2207" s="9" t="s">
        <v>6</v>
      </c>
      <c r="C2207" s="1" t="s">
        <v>12914</v>
      </c>
      <c r="D2207" s="1" t="s">
        <v>12915</v>
      </c>
      <c r="E2207" s="1" t="s">
        <v>139</v>
      </c>
      <c r="F2207" s="1" t="s">
        <v>27268</v>
      </c>
      <c r="G2207" s="14">
        <v>9196146664</v>
      </c>
      <c r="H2207" s="1" t="s">
        <v>20</v>
      </c>
      <c r="I2207" s="1" t="s">
        <v>62</v>
      </c>
      <c r="J2207" s="1" t="s">
        <v>24</v>
      </c>
      <c r="K2207" s="3" t="s">
        <v>27</v>
      </c>
      <c r="L2207" s="1" t="s">
        <v>24</v>
      </c>
      <c r="M2207" s="3" t="s">
        <v>47344</v>
      </c>
      <c r="N2207" s="3" t="s">
        <v>47339</v>
      </c>
      <c r="O2207" s="3" t="s">
        <v>47349</v>
      </c>
      <c r="P2207" s="3" t="s">
        <v>24</v>
      </c>
      <c r="Q2207" s="3"/>
      <c r="R2207" s="3"/>
      <c r="S2207" s="3"/>
      <c r="T2207" s="3"/>
      <c r="U2207" s="3"/>
      <c r="V2207" s="3"/>
      <c r="W2207" s="3"/>
      <c r="X2207" s="3"/>
      <c r="Y2207" s="3"/>
      <c r="Z2207" s="1"/>
      <c r="AA2207" s="1" t="s">
        <v>16</v>
      </c>
      <c r="AB2207" s="3" t="s">
        <v>12</v>
      </c>
      <c r="AC2207" s="23" t="s">
        <v>37784</v>
      </c>
      <c r="AD2207" s="23" t="s">
        <v>40344</v>
      </c>
      <c r="AE2207" t="s">
        <v>35407</v>
      </c>
    </row>
    <row r="2208" spans="1:31" ht="14.25" customHeight="1">
      <c r="A2208" s="1">
        <v>2207</v>
      </c>
      <c r="B2208" s="9" t="s">
        <v>6</v>
      </c>
      <c r="C2208" s="1" t="s">
        <v>12916</v>
      </c>
      <c r="D2208" s="1" t="s">
        <v>39</v>
      </c>
      <c r="E2208" s="1" t="s">
        <v>11136</v>
      </c>
      <c r="F2208" s="1" t="s">
        <v>12917</v>
      </c>
      <c r="G2208" s="14">
        <v>9199099990</v>
      </c>
      <c r="H2208" s="1" t="s">
        <v>15</v>
      </c>
      <c r="I2208" s="1" t="s">
        <v>9</v>
      </c>
      <c r="J2208" s="1" t="s">
        <v>24</v>
      </c>
      <c r="K2208" s="3" t="s">
        <v>17</v>
      </c>
      <c r="L2208" s="1" t="s">
        <v>24</v>
      </c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1"/>
      <c r="AA2208" s="1" t="s">
        <v>11</v>
      </c>
      <c r="AB2208" s="3" t="s">
        <v>321</v>
      </c>
      <c r="AC2208" s="23" t="s">
        <v>37784</v>
      </c>
      <c r="AD2208" s="23" t="s">
        <v>40344</v>
      </c>
      <c r="AE2208" t="s">
        <v>35408</v>
      </c>
    </row>
    <row r="2209" spans="1:31" ht="14.25" customHeight="1">
      <c r="A2209" s="1">
        <v>2208</v>
      </c>
      <c r="B2209" s="9" t="s">
        <v>6</v>
      </c>
      <c r="C2209" s="1" t="s">
        <v>12920</v>
      </c>
      <c r="D2209" s="1" t="s">
        <v>6703</v>
      </c>
      <c r="E2209" s="1" t="s">
        <v>558</v>
      </c>
      <c r="F2209" s="1" t="s">
        <v>27271</v>
      </c>
      <c r="G2209" s="14">
        <v>919944404190</v>
      </c>
      <c r="H2209" s="1" t="s">
        <v>20</v>
      </c>
      <c r="I2209" s="1" t="s">
        <v>9</v>
      </c>
      <c r="J2209" s="1" t="s">
        <v>24</v>
      </c>
      <c r="K2209" s="3" t="s">
        <v>17</v>
      </c>
      <c r="L2209" s="1" t="s">
        <v>24</v>
      </c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1"/>
      <c r="AA2209" s="1" t="s">
        <v>11</v>
      </c>
      <c r="AB2209" s="3" t="s">
        <v>56</v>
      </c>
      <c r="AC2209" s="23" t="s">
        <v>37784</v>
      </c>
      <c r="AD2209" s="23" t="s">
        <v>40345</v>
      </c>
      <c r="AE2209" t="s">
        <v>35402</v>
      </c>
    </row>
    <row r="2210" spans="1:31" ht="14.25" customHeight="1">
      <c r="A2210" s="1">
        <v>2209</v>
      </c>
      <c r="B2210" s="9" t="s">
        <v>6</v>
      </c>
      <c r="C2210" s="1" t="s">
        <v>12923</v>
      </c>
      <c r="D2210" s="1" t="s">
        <v>1008</v>
      </c>
      <c r="E2210" s="1" t="s">
        <v>90</v>
      </c>
      <c r="F2210" s="1" t="s">
        <v>27273</v>
      </c>
      <c r="G2210" s="14">
        <v>910964691</v>
      </c>
      <c r="H2210" s="1" t="s">
        <v>8</v>
      </c>
      <c r="I2210" s="1" t="s">
        <v>62</v>
      </c>
      <c r="J2210" s="1" t="s">
        <v>24</v>
      </c>
      <c r="K2210" s="3" t="s">
        <v>117</v>
      </c>
      <c r="L2210" s="1" t="s">
        <v>24</v>
      </c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1"/>
      <c r="AA2210" s="1" t="s">
        <v>16</v>
      </c>
      <c r="AB2210" s="3" t="s">
        <v>12</v>
      </c>
      <c r="AC2210" s="23" t="s">
        <v>37784</v>
      </c>
      <c r="AD2210" s="23" t="s">
        <v>40346</v>
      </c>
      <c r="AE2210" t="s">
        <v>35402</v>
      </c>
    </row>
    <row r="2211" spans="1:31" ht="14.25" customHeight="1">
      <c r="A2211" s="1">
        <v>2210</v>
      </c>
      <c r="B2211" s="9" t="s">
        <v>6</v>
      </c>
      <c r="C2211" s="1" t="s">
        <v>12932</v>
      </c>
      <c r="D2211" s="1" t="s">
        <v>359</v>
      </c>
      <c r="E2211" s="1" t="s">
        <v>10048</v>
      </c>
      <c r="F2211" s="1" t="s">
        <v>34623</v>
      </c>
      <c r="G2211" s="14">
        <v>91914991499</v>
      </c>
      <c r="H2211" s="1" t="s">
        <v>8</v>
      </c>
      <c r="I2211" s="1" t="s">
        <v>62</v>
      </c>
      <c r="J2211" s="1" t="s">
        <v>24</v>
      </c>
      <c r="K2211" s="3" t="s">
        <v>117</v>
      </c>
      <c r="L2211" s="1" t="s">
        <v>24</v>
      </c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1"/>
      <c r="AA2211" s="1" t="s">
        <v>16</v>
      </c>
      <c r="AB2211" s="3" t="s">
        <v>12</v>
      </c>
      <c r="AC2211" s="23" t="s">
        <v>37784</v>
      </c>
      <c r="AD2211" s="23" t="s">
        <v>40347</v>
      </c>
      <c r="AE2211" t="s">
        <v>35408</v>
      </c>
    </row>
    <row r="2212" spans="1:31" ht="14.25" customHeight="1">
      <c r="A2212" s="1">
        <v>2211</v>
      </c>
      <c r="B2212" s="9" t="s">
        <v>6</v>
      </c>
      <c r="C2212" s="1" t="s">
        <v>12935</v>
      </c>
      <c r="D2212" s="1" t="s">
        <v>12936</v>
      </c>
      <c r="E2212" s="1" t="s">
        <v>1019</v>
      </c>
      <c r="F2212" s="1" t="s">
        <v>27279</v>
      </c>
      <c r="G2212" s="14">
        <v>919946040914</v>
      </c>
      <c r="H2212" s="1" t="s">
        <v>20</v>
      </c>
      <c r="I2212" s="1" t="s">
        <v>9</v>
      </c>
      <c r="J2212" s="1" t="s">
        <v>24</v>
      </c>
      <c r="K2212" s="3" t="s">
        <v>171</v>
      </c>
      <c r="L2212" s="1" t="s">
        <v>24</v>
      </c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1"/>
      <c r="AA2212" s="1" t="s">
        <v>16</v>
      </c>
      <c r="AB2212" s="3" t="s">
        <v>12</v>
      </c>
      <c r="AC2212" s="23" t="s">
        <v>37784</v>
      </c>
      <c r="AD2212" s="23" t="s">
        <v>40348</v>
      </c>
      <c r="AE2212" t="s">
        <v>35402</v>
      </c>
    </row>
    <row r="2213" spans="1:31" ht="14.25" customHeight="1">
      <c r="A2213" s="1">
        <v>2212</v>
      </c>
      <c r="B2213" s="9" t="s">
        <v>6</v>
      </c>
      <c r="C2213" s="1" t="s">
        <v>12937</v>
      </c>
      <c r="D2213" s="1" t="s">
        <v>3533</v>
      </c>
      <c r="E2213" s="1" t="s">
        <v>3591</v>
      </c>
      <c r="F2213" s="1" t="s">
        <v>34624</v>
      </c>
      <c r="G2213" s="14">
        <v>91994999</v>
      </c>
      <c r="H2213" s="1" t="s">
        <v>20</v>
      </c>
      <c r="I2213" s="1" t="s">
        <v>9</v>
      </c>
      <c r="J2213" s="1" t="s">
        <v>24</v>
      </c>
      <c r="K2213" s="3" t="s">
        <v>178</v>
      </c>
      <c r="L2213" s="1" t="s">
        <v>24</v>
      </c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1"/>
      <c r="AA2213" s="1" t="s">
        <v>16</v>
      </c>
      <c r="AB2213" s="3" t="s">
        <v>12</v>
      </c>
      <c r="AC2213" s="23" t="s">
        <v>37784</v>
      </c>
      <c r="AD2213" s="23" t="s">
        <v>40349</v>
      </c>
      <c r="AE2213" t="s">
        <v>35407</v>
      </c>
    </row>
    <row r="2214" spans="1:31" ht="14.25" customHeight="1">
      <c r="A2214" s="1">
        <v>2213</v>
      </c>
      <c r="B2214" s="1" t="s">
        <v>10396</v>
      </c>
      <c r="C2214" s="1" t="s">
        <v>12941</v>
      </c>
      <c r="D2214" s="1" t="s">
        <v>7007</v>
      </c>
      <c r="E2214" s="1" t="s">
        <v>40</v>
      </c>
      <c r="F2214" s="1" t="s">
        <v>27281</v>
      </c>
      <c r="G2214" s="14">
        <v>919446069649</v>
      </c>
      <c r="H2214" s="1" t="s">
        <v>15</v>
      </c>
      <c r="I2214" s="1" t="s">
        <v>9</v>
      </c>
      <c r="J2214" s="1" t="s">
        <v>24</v>
      </c>
      <c r="K2214" s="3" t="s">
        <v>42</v>
      </c>
      <c r="L2214" s="1" t="s">
        <v>24</v>
      </c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1"/>
      <c r="AA2214" s="1" t="s">
        <v>16</v>
      </c>
      <c r="AB2214" s="3" t="s">
        <v>12</v>
      </c>
      <c r="AC2214" s="23" t="s">
        <v>37784</v>
      </c>
      <c r="AD2214" s="23" t="s">
        <v>40350</v>
      </c>
      <c r="AE2214" t="s">
        <v>35405</v>
      </c>
    </row>
    <row r="2215" spans="1:31" ht="14.25" customHeight="1">
      <c r="A2215" s="1">
        <v>2214</v>
      </c>
      <c r="B2215" s="9" t="s">
        <v>6</v>
      </c>
      <c r="C2215" s="1" t="s">
        <v>12947</v>
      </c>
      <c r="D2215" s="1" t="s">
        <v>39</v>
      </c>
      <c r="E2215" s="1" t="s">
        <v>12948</v>
      </c>
      <c r="F2215" s="1" t="s">
        <v>32529</v>
      </c>
      <c r="G2215" s="14">
        <v>919049666646</v>
      </c>
      <c r="H2215" s="1" t="s">
        <v>15</v>
      </c>
      <c r="I2215" s="1" t="s">
        <v>9</v>
      </c>
      <c r="J2215" s="1" t="s">
        <v>24</v>
      </c>
      <c r="K2215" s="3" t="s">
        <v>117</v>
      </c>
      <c r="L2215" s="1" t="s">
        <v>24</v>
      </c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1"/>
      <c r="AA2215" s="1" t="s">
        <v>16</v>
      </c>
      <c r="AB2215" s="3" t="s">
        <v>12</v>
      </c>
      <c r="AC2215" s="23" t="s">
        <v>37784</v>
      </c>
      <c r="AD2215" s="23" t="s">
        <v>40351</v>
      </c>
      <c r="AE2215" t="s">
        <v>35407</v>
      </c>
    </row>
    <row r="2216" spans="1:31" ht="14.25" customHeight="1">
      <c r="A2216" s="1">
        <v>2215</v>
      </c>
      <c r="B2216" s="1" t="s">
        <v>10396</v>
      </c>
      <c r="C2216" s="1" t="s">
        <v>10797</v>
      </c>
      <c r="D2216" s="1" t="s">
        <v>2087</v>
      </c>
      <c r="E2216" s="1" t="s">
        <v>2947</v>
      </c>
      <c r="F2216" s="1" t="s">
        <v>27287</v>
      </c>
      <c r="G2216" s="14">
        <v>9194669499</v>
      </c>
      <c r="H2216" s="1" t="s">
        <v>15</v>
      </c>
      <c r="I2216" s="1" t="s">
        <v>41</v>
      </c>
      <c r="J2216" s="1" t="s">
        <v>24</v>
      </c>
      <c r="K2216" s="3" t="s">
        <v>117</v>
      </c>
      <c r="L2216" s="1" t="s">
        <v>24</v>
      </c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1"/>
      <c r="AA2216" s="1" t="s">
        <v>16</v>
      </c>
      <c r="AB2216" s="3" t="s">
        <v>12</v>
      </c>
      <c r="AC2216" s="23" t="s">
        <v>37784</v>
      </c>
      <c r="AD2216" s="23" t="s">
        <v>40352</v>
      </c>
      <c r="AE2216" t="s">
        <v>35402</v>
      </c>
    </row>
    <row r="2217" spans="1:31" ht="14.25" customHeight="1">
      <c r="A2217" s="1">
        <v>2216</v>
      </c>
      <c r="B2217" s="9" t="s">
        <v>6</v>
      </c>
      <c r="C2217" s="1" t="s">
        <v>12969</v>
      </c>
      <c r="D2217" s="1" t="s">
        <v>12780</v>
      </c>
      <c r="E2217" s="1" t="s">
        <v>40</v>
      </c>
      <c r="F2217" s="1" t="s">
        <v>27299</v>
      </c>
      <c r="G2217" s="14">
        <v>919106441461</v>
      </c>
      <c r="H2217" s="1" t="s">
        <v>15</v>
      </c>
      <c r="I2217" s="1" t="s">
        <v>62</v>
      </c>
      <c r="J2217" s="1" t="s">
        <v>24</v>
      </c>
      <c r="K2217" s="3" t="s">
        <v>178</v>
      </c>
      <c r="L2217" s="1" t="s">
        <v>24</v>
      </c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1"/>
      <c r="AA2217" s="1" t="s">
        <v>16</v>
      </c>
      <c r="AB2217" s="3" t="s">
        <v>12</v>
      </c>
      <c r="AC2217" s="23" t="s">
        <v>37784</v>
      </c>
      <c r="AD2217" s="23" t="s">
        <v>40353</v>
      </c>
      <c r="AE2217" t="s">
        <v>35407</v>
      </c>
    </row>
    <row r="2218" spans="1:31" ht="14.25" customHeight="1">
      <c r="A2218" s="1">
        <v>2217</v>
      </c>
      <c r="B2218" s="1" t="s">
        <v>10396</v>
      </c>
      <c r="C2218" s="1" t="s">
        <v>10831</v>
      </c>
      <c r="D2218" s="1" t="s">
        <v>3533</v>
      </c>
      <c r="E2218" s="1" t="s">
        <v>36672</v>
      </c>
      <c r="F2218" s="1" t="s">
        <v>27305</v>
      </c>
      <c r="G2218" s="14">
        <v>91944661101</v>
      </c>
      <c r="H2218" s="1" t="s">
        <v>8</v>
      </c>
      <c r="I2218" s="1" t="s">
        <v>37779</v>
      </c>
      <c r="J2218" s="1" t="s">
        <v>24</v>
      </c>
      <c r="K2218" s="3" t="s">
        <v>171</v>
      </c>
      <c r="L2218" s="1" t="s">
        <v>24</v>
      </c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1"/>
      <c r="AA2218" s="1" t="s">
        <v>16</v>
      </c>
      <c r="AB2218" s="3" t="s">
        <v>12</v>
      </c>
      <c r="AC2218" s="23" t="s">
        <v>37784</v>
      </c>
      <c r="AD2218" s="23" t="s">
        <v>40354</v>
      </c>
      <c r="AE2218" t="s">
        <v>35407</v>
      </c>
    </row>
    <row r="2219" spans="1:31" ht="14.25" customHeight="1">
      <c r="A2219" s="1">
        <v>2218</v>
      </c>
      <c r="B2219" s="1" t="s">
        <v>10396</v>
      </c>
      <c r="C2219" s="22" t="s">
        <v>37778</v>
      </c>
      <c r="D2219" s="1" t="s">
        <v>386</v>
      </c>
      <c r="E2219" s="1" t="s">
        <v>40</v>
      </c>
      <c r="F2219" s="1" t="s">
        <v>27306</v>
      </c>
      <c r="G2219" s="14">
        <v>91914449146</v>
      </c>
      <c r="H2219" s="1" t="s">
        <v>20</v>
      </c>
      <c r="I2219" s="1" t="s">
        <v>9</v>
      </c>
      <c r="J2219" s="1" t="s">
        <v>24</v>
      </c>
      <c r="K2219" s="3" t="s">
        <v>178</v>
      </c>
      <c r="L2219" s="1" t="s">
        <v>24</v>
      </c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1"/>
      <c r="AA2219" s="1" t="s">
        <v>16</v>
      </c>
      <c r="AB2219" s="3" t="s">
        <v>12</v>
      </c>
      <c r="AC2219" s="23" t="s">
        <v>37784</v>
      </c>
      <c r="AD2219" s="23" t="s">
        <v>40355</v>
      </c>
      <c r="AE2219" t="s">
        <v>35405</v>
      </c>
    </row>
    <row r="2220" spans="1:31" ht="14.25" customHeight="1">
      <c r="A2220" s="1">
        <v>2219</v>
      </c>
      <c r="B2220" s="9" t="s">
        <v>6</v>
      </c>
      <c r="C2220" s="1" t="s">
        <v>12984</v>
      </c>
      <c r="D2220" s="1" t="s">
        <v>12985</v>
      </c>
      <c r="E2220" s="1" t="s">
        <v>12986</v>
      </c>
      <c r="F2220" s="1" t="s">
        <v>34634</v>
      </c>
      <c r="G2220" s="14">
        <v>919446994666</v>
      </c>
      <c r="H2220" s="1" t="s">
        <v>8</v>
      </c>
      <c r="I2220" s="1" t="s">
        <v>62</v>
      </c>
      <c r="J2220" s="1" t="s">
        <v>24</v>
      </c>
      <c r="K2220" s="3" t="s">
        <v>17</v>
      </c>
      <c r="L2220" s="1" t="s">
        <v>24</v>
      </c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1"/>
      <c r="AA2220" s="1" t="s">
        <v>11</v>
      </c>
      <c r="AB2220" s="3" t="s">
        <v>538</v>
      </c>
      <c r="AC2220" s="23" t="s">
        <v>37784</v>
      </c>
      <c r="AD2220" s="23" t="s">
        <v>40356</v>
      </c>
      <c r="AE2220" t="s">
        <v>35405</v>
      </c>
    </row>
    <row r="2221" spans="1:31" ht="14.25" customHeight="1">
      <c r="A2221" s="1">
        <v>2220</v>
      </c>
      <c r="B2221" s="9" t="s">
        <v>6</v>
      </c>
      <c r="C2221" s="1" t="s">
        <v>12992</v>
      </c>
      <c r="D2221" s="1" t="s">
        <v>1576</v>
      </c>
      <c r="E2221" s="1" t="s">
        <v>78</v>
      </c>
      <c r="F2221" s="1" t="s">
        <v>32539</v>
      </c>
      <c r="G2221" s="14">
        <v>919614444441</v>
      </c>
      <c r="H2221" s="1" t="s">
        <v>15</v>
      </c>
      <c r="I2221" s="1" t="s">
        <v>9</v>
      </c>
      <c r="J2221" s="1" t="s">
        <v>24</v>
      </c>
      <c r="K2221" s="3" t="s">
        <v>27</v>
      </c>
      <c r="L2221" s="1" t="s">
        <v>24</v>
      </c>
      <c r="M2221" s="3" t="s">
        <v>47344</v>
      </c>
      <c r="N2221" s="3" t="s">
        <v>47339</v>
      </c>
      <c r="O2221" s="3" t="s">
        <v>47349</v>
      </c>
      <c r="P2221" s="3" t="s">
        <v>24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1"/>
      <c r="AA2221" s="1" t="s">
        <v>16</v>
      </c>
      <c r="AB2221" s="3" t="s">
        <v>12</v>
      </c>
      <c r="AC2221" s="23" t="s">
        <v>37784</v>
      </c>
      <c r="AD2221" s="23" t="s">
        <v>40357</v>
      </c>
      <c r="AE2221" t="s">
        <v>35402</v>
      </c>
    </row>
    <row r="2222" spans="1:31" ht="14.25" customHeight="1">
      <c r="A2222" s="1">
        <v>2221</v>
      </c>
      <c r="B2222" s="1" t="s">
        <v>10396</v>
      </c>
      <c r="C2222" s="1" t="s">
        <v>10839</v>
      </c>
      <c r="D2222" s="1" t="s">
        <v>2002</v>
      </c>
      <c r="E2222" s="1" t="s">
        <v>40</v>
      </c>
      <c r="F2222" s="1" t="s">
        <v>27313</v>
      </c>
      <c r="G2222" s="14">
        <v>919946111116</v>
      </c>
      <c r="H2222" s="1" t="s">
        <v>8</v>
      </c>
      <c r="I2222" s="1" t="s">
        <v>9</v>
      </c>
      <c r="J2222" s="1" t="s">
        <v>24</v>
      </c>
      <c r="K2222" s="3" t="s">
        <v>17</v>
      </c>
      <c r="L2222" s="1" t="s">
        <v>24</v>
      </c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1"/>
      <c r="AA2222" s="1" t="s">
        <v>11</v>
      </c>
      <c r="AB2222" s="3" t="s">
        <v>56</v>
      </c>
      <c r="AC2222" s="23" t="s">
        <v>37784</v>
      </c>
      <c r="AD2222" s="23" t="s">
        <v>40358</v>
      </c>
      <c r="AE2222" t="s">
        <v>35408</v>
      </c>
    </row>
    <row r="2223" spans="1:31" ht="14.25" customHeight="1">
      <c r="A2223" s="1">
        <v>2222</v>
      </c>
      <c r="B2223" s="9" t="s">
        <v>6</v>
      </c>
      <c r="C2223" s="1" t="s">
        <v>12996</v>
      </c>
      <c r="D2223" s="1" t="s">
        <v>486</v>
      </c>
      <c r="E2223" s="1" t="s">
        <v>139</v>
      </c>
      <c r="F2223" s="1" t="s">
        <v>27314</v>
      </c>
      <c r="G2223" s="14">
        <v>91964946496</v>
      </c>
      <c r="H2223" s="1" t="s">
        <v>15</v>
      </c>
      <c r="I2223" s="1" t="s">
        <v>41</v>
      </c>
      <c r="J2223" s="1" t="s">
        <v>24</v>
      </c>
      <c r="K2223" s="3" t="s">
        <v>42</v>
      </c>
      <c r="L2223" s="1" t="s">
        <v>24</v>
      </c>
      <c r="M2223" s="3" t="s">
        <v>27</v>
      </c>
      <c r="N2223" s="3" t="s">
        <v>47339</v>
      </c>
      <c r="O2223" s="3" t="s">
        <v>117</v>
      </c>
      <c r="P2223" s="3" t="s">
        <v>24</v>
      </c>
      <c r="Q2223" s="3"/>
      <c r="R2223" s="3"/>
      <c r="S2223" s="3"/>
      <c r="T2223" s="3"/>
      <c r="U2223" s="3"/>
      <c r="V2223" s="3"/>
      <c r="W2223" s="3"/>
      <c r="X2223" s="3"/>
      <c r="Y2223" s="3"/>
      <c r="Z2223" s="1"/>
      <c r="AA2223" s="1" t="s">
        <v>16</v>
      </c>
      <c r="AB2223" s="3" t="s">
        <v>12</v>
      </c>
      <c r="AC2223" s="23" t="s">
        <v>37784</v>
      </c>
      <c r="AD2223" s="23" t="s">
        <v>40359</v>
      </c>
      <c r="AE2223" t="s">
        <v>35402</v>
      </c>
    </row>
    <row r="2224" spans="1:31" ht="14.25" customHeight="1">
      <c r="A2224" s="1">
        <v>2223</v>
      </c>
      <c r="B2224" s="9" t="s">
        <v>6</v>
      </c>
      <c r="C2224" s="1" t="s">
        <v>12998</v>
      </c>
      <c r="D2224" s="1" t="s">
        <v>2901</v>
      </c>
      <c r="E2224" s="1" t="s">
        <v>139</v>
      </c>
      <c r="F2224" s="1" t="s">
        <v>27316</v>
      </c>
      <c r="G2224" s="14">
        <v>919446044060</v>
      </c>
      <c r="H2224" s="1" t="s">
        <v>15</v>
      </c>
      <c r="I2224" s="1" t="s">
        <v>9</v>
      </c>
      <c r="J2224" s="1" t="s">
        <v>24</v>
      </c>
      <c r="K2224" s="3" t="s">
        <v>178</v>
      </c>
      <c r="L2224" s="1" t="s">
        <v>24</v>
      </c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1"/>
      <c r="AA2224" s="1" t="s">
        <v>16</v>
      </c>
      <c r="AB2224" s="3" t="s">
        <v>12</v>
      </c>
      <c r="AC2224" s="23" t="s">
        <v>37784</v>
      </c>
      <c r="AD2224" s="23" t="s">
        <v>40360</v>
      </c>
      <c r="AE2224" t="s">
        <v>35405</v>
      </c>
    </row>
    <row r="2225" spans="1:31" ht="14.25" customHeight="1">
      <c r="A2225" s="1">
        <v>2224</v>
      </c>
      <c r="B2225" s="1" t="s">
        <v>10396</v>
      </c>
      <c r="C2225" s="22" t="s">
        <v>37778</v>
      </c>
      <c r="D2225" s="1" t="s">
        <v>911</v>
      </c>
      <c r="E2225" s="1" t="s">
        <v>32</v>
      </c>
      <c r="F2225" s="1" t="s">
        <v>34638</v>
      </c>
      <c r="G2225" s="14">
        <v>916964969444</v>
      </c>
      <c r="H2225" s="1" t="s">
        <v>20</v>
      </c>
      <c r="I2225" s="1" t="s">
        <v>62</v>
      </c>
      <c r="J2225" s="1" t="s">
        <v>24</v>
      </c>
      <c r="K2225" s="3" t="s">
        <v>27</v>
      </c>
      <c r="L2225" s="1" t="s">
        <v>24</v>
      </c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1"/>
      <c r="AA2225" s="1" t="s">
        <v>16</v>
      </c>
      <c r="AB2225" s="3" t="s">
        <v>12</v>
      </c>
      <c r="AC2225" s="23" t="s">
        <v>37784</v>
      </c>
      <c r="AD2225" s="23" t="s">
        <v>40361</v>
      </c>
      <c r="AE2225" t="s">
        <v>35407</v>
      </c>
    </row>
    <row r="2226" spans="1:31" ht="14.25" customHeight="1">
      <c r="A2226" s="1">
        <v>2225</v>
      </c>
      <c r="B2226" s="9" t="s">
        <v>6</v>
      </c>
      <c r="C2226" s="1" t="s">
        <v>13007</v>
      </c>
      <c r="D2226" s="1" t="s">
        <v>2461</v>
      </c>
      <c r="E2226" s="1" t="s">
        <v>11330</v>
      </c>
      <c r="F2226" s="1" t="s">
        <v>32543</v>
      </c>
      <c r="G2226" s="14">
        <v>914494196699</v>
      </c>
      <c r="H2226" s="1" t="s">
        <v>8</v>
      </c>
      <c r="I2226" s="1" t="s">
        <v>9</v>
      </c>
      <c r="J2226" s="1" t="s">
        <v>24</v>
      </c>
      <c r="K2226" s="3" t="s">
        <v>27</v>
      </c>
      <c r="L2226" s="1" t="s">
        <v>24</v>
      </c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1"/>
      <c r="AA2226" s="1" t="s">
        <v>16</v>
      </c>
      <c r="AB2226" s="3" t="s">
        <v>12</v>
      </c>
      <c r="AC2226" s="23" t="s">
        <v>37784</v>
      </c>
      <c r="AD2226" s="23" t="s">
        <v>40362</v>
      </c>
      <c r="AE2226" t="s">
        <v>35402</v>
      </c>
    </row>
    <row r="2227" spans="1:31" ht="14.25" customHeight="1">
      <c r="A2227" s="1">
        <v>2226</v>
      </c>
      <c r="B2227" s="9" t="s">
        <v>6</v>
      </c>
      <c r="C2227" s="1" t="s">
        <v>13028</v>
      </c>
      <c r="D2227" s="1" t="s">
        <v>113</v>
      </c>
      <c r="E2227" s="1" t="s">
        <v>576</v>
      </c>
      <c r="F2227" s="1" t="s">
        <v>27343</v>
      </c>
      <c r="G2227" s="14">
        <v>91440044646</v>
      </c>
      <c r="H2227" s="1" t="s">
        <v>15</v>
      </c>
      <c r="I2227" s="1" t="s">
        <v>9</v>
      </c>
      <c r="J2227" s="1" t="s">
        <v>24</v>
      </c>
      <c r="K2227" s="3" t="s">
        <v>27</v>
      </c>
      <c r="L2227" s="1" t="s">
        <v>24</v>
      </c>
      <c r="M2227" s="3" t="s">
        <v>47344</v>
      </c>
      <c r="N2227" s="3" t="s">
        <v>47339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1"/>
      <c r="AA2227" s="1" t="s">
        <v>16</v>
      </c>
      <c r="AB2227" s="3" t="s">
        <v>12</v>
      </c>
      <c r="AC2227" s="23" t="s">
        <v>37784</v>
      </c>
      <c r="AD2227" s="23" t="s">
        <v>40363</v>
      </c>
      <c r="AE2227" t="s">
        <v>35402</v>
      </c>
    </row>
    <row r="2228" spans="1:31" ht="14.25" customHeight="1">
      <c r="A2228" s="1">
        <v>2227</v>
      </c>
      <c r="B2228" s="9" t="s">
        <v>6</v>
      </c>
      <c r="C2228" s="1" t="s">
        <v>13034</v>
      </c>
      <c r="D2228" s="1" t="s">
        <v>13035</v>
      </c>
      <c r="E2228" s="1" t="s">
        <v>40</v>
      </c>
      <c r="F2228" s="1" t="s">
        <v>27350</v>
      </c>
      <c r="G2228" s="14">
        <v>91914699911</v>
      </c>
      <c r="H2228" s="1" t="s">
        <v>20</v>
      </c>
      <c r="I2228" s="1" t="s">
        <v>62</v>
      </c>
      <c r="J2228" s="1" t="s">
        <v>24</v>
      </c>
      <c r="K2228" s="3" t="s">
        <v>17</v>
      </c>
      <c r="L2228" s="1" t="s">
        <v>24</v>
      </c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1"/>
      <c r="AA2228" s="1" t="s">
        <v>11</v>
      </c>
      <c r="AB2228" s="3" t="s">
        <v>321</v>
      </c>
      <c r="AC2228" s="23" t="s">
        <v>37784</v>
      </c>
      <c r="AD2228" s="23" t="s">
        <v>40364</v>
      </c>
      <c r="AE2228" t="s">
        <v>35405</v>
      </c>
    </row>
    <row r="2229" spans="1:31" ht="14.25" customHeight="1">
      <c r="A2229" s="1">
        <v>2228</v>
      </c>
      <c r="B2229" s="9" t="s">
        <v>6</v>
      </c>
      <c r="C2229" s="1" t="s">
        <v>13041</v>
      </c>
      <c r="D2229" s="1" t="s">
        <v>6520</v>
      </c>
      <c r="E2229" s="1" t="s">
        <v>78</v>
      </c>
      <c r="F2229" s="1" t="s">
        <v>27355</v>
      </c>
      <c r="G2229" s="14">
        <v>914611144111</v>
      </c>
      <c r="H2229" s="1" t="s">
        <v>8</v>
      </c>
      <c r="I2229" s="1" t="s">
        <v>9</v>
      </c>
      <c r="J2229" s="1" t="s">
        <v>24</v>
      </c>
      <c r="K2229" s="3" t="s">
        <v>117</v>
      </c>
      <c r="L2229" s="1" t="s">
        <v>24</v>
      </c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1"/>
      <c r="AA2229" s="1" t="s">
        <v>16</v>
      </c>
      <c r="AB2229" s="3" t="s">
        <v>12</v>
      </c>
      <c r="AC2229" s="23" t="s">
        <v>37784</v>
      </c>
      <c r="AD2229" s="23" t="s">
        <v>40365</v>
      </c>
      <c r="AE2229" t="s">
        <v>35408</v>
      </c>
    </row>
    <row r="2230" spans="1:31" ht="14.25" customHeight="1">
      <c r="A2230" s="1">
        <v>2229</v>
      </c>
      <c r="B2230" s="1" t="s">
        <v>10396</v>
      </c>
      <c r="C2230" s="1" t="s">
        <v>10894</v>
      </c>
      <c r="D2230" s="1" t="s">
        <v>31</v>
      </c>
      <c r="E2230" s="1" t="s">
        <v>87</v>
      </c>
      <c r="F2230" s="1" t="s">
        <v>27357</v>
      </c>
      <c r="G2230" s="14">
        <v>919446006619</v>
      </c>
      <c r="H2230" s="1" t="s">
        <v>20</v>
      </c>
      <c r="I2230" s="1" t="s">
        <v>37779</v>
      </c>
      <c r="J2230" s="1" t="s">
        <v>24</v>
      </c>
      <c r="K2230" s="3" t="s">
        <v>42</v>
      </c>
      <c r="L2230" s="1" t="s">
        <v>24</v>
      </c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1"/>
      <c r="AA2230" s="1" t="s">
        <v>16</v>
      </c>
      <c r="AB2230" s="3" t="s">
        <v>12</v>
      </c>
      <c r="AC2230" s="23" t="s">
        <v>37784</v>
      </c>
      <c r="AD2230" s="23" t="s">
        <v>40366</v>
      </c>
      <c r="AE2230" t="s">
        <v>35408</v>
      </c>
    </row>
    <row r="2231" spans="1:31" ht="14.25" customHeight="1">
      <c r="A2231" s="1">
        <v>2230</v>
      </c>
      <c r="B2231" s="9" t="s">
        <v>6</v>
      </c>
      <c r="C2231" s="1" t="s">
        <v>13070</v>
      </c>
      <c r="D2231" s="1" t="s">
        <v>1501</v>
      </c>
      <c r="E2231" s="1" t="s">
        <v>2030</v>
      </c>
      <c r="F2231" s="1" t="s">
        <v>27376</v>
      </c>
      <c r="G2231" s="14">
        <v>9191049</v>
      </c>
      <c r="H2231" s="1" t="s">
        <v>15</v>
      </c>
      <c r="I2231" s="1" t="s">
        <v>62</v>
      </c>
      <c r="J2231" s="1" t="s">
        <v>24</v>
      </c>
      <c r="K2231" s="3" t="s">
        <v>27</v>
      </c>
      <c r="L2231" s="1" t="s">
        <v>24</v>
      </c>
      <c r="M2231" s="3" t="s">
        <v>47344</v>
      </c>
      <c r="N2231" s="3" t="s">
        <v>47339</v>
      </c>
      <c r="O2231" s="3" t="s">
        <v>47349</v>
      </c>
      <c r="P2231" s="3" t="s">
        <v>24</v>
      </c>
      <c r="Q2231" s="3" t="s">
        <v>171</v>
      </c>
      <c r="R2231" s="3" t="s">
        <v>24</v>
      </c>
      <c r="S2231" s="3"/>
      <c r="T2231" s="3"/>
      <c r="U2231" s="3"/>
      <c r="V2231" s="3"/>
      <c r="W2231" s="3"/>
      <c r="X2231" s="3"/>
      <c r="Y2231" s="3"/>
      <c r="Z2231" s="1"/>
      <c r="AA2231" s="1" t="s">
        <v>16</v>
      </c>
      <c r="AB2231" s="3" t="s">
        <v>12</v>
      </c>
      <c r="AC2231" s="23" t="s">
        <v>37784</v>
      </c>
      <c r="AD2231" s="23" t="s">
        <v>40367</v>
      </c>
      <c r="AE2231" t="s">
        <v>35405</v>
      </c>
    </row>
    <row r="2232" spans="1:31" ht="14.25" customHeight="1">
      <c r="A2232" s="1">
        <v>2231</v>
      </c>
      <c r="B2232" s="9" t="s">
        <v>6</v>
      </c>
      <c r="C2232" s="1" t="s">
        <v>13084</v>
      </c>
      <c r="D2232" s="1" t="s">
        <v>11613</v>
      </c>
      <c r="E2232" s="1" t="s">
        <v>40</v>
      </c>
      <c r="F2232" s="1" t="s">
        <v>27382</v>
      </c>
      <c r="G2232" s="14">
        <v>9194094044</v>
      </c>
      <c r="H2232" s="1" t="s">
        <v>8</v>
      </c>
      <c r="I2232" s="1" t="s">
        <v>62</v>
      </c>
      <c r="J2232" s="1" t="s">
        <v>24</v>
      </c>
      <c r="K2232" s="3" t="s">
        <v>17</v>
      </c>
      <c r="L2232" s="1" t="s">
        <v>24</v>
      </c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1"/>
      <c r="AA2232" s="1" t="s">
        <v>11</v>
      </c>
      <c r="AB2232" s="3" t="s">
        <v>538</v>
      </c>
      <c r="AC2232" s="23" t="s">
        <v>37784</v>
      </c>
      <c r="AD2232" s="23" t="s">
        <v>40368</v>
      </c>
      <c r="AE2232" t="s">
        <v>35405</v>
      </c>
    </row>
    <row r="2233" spans="1:31" ht="14.25" customHeight="1">
      <c r="A2233" s="1">
        <v>2232</v>
      </c>
      <c r="B2233" s="9" t="s">
        <v>6</v>
      </c>
      <c r="C2233" s="1" t="s">
        <v>13085</v>
      </c>
      <c r="D2233" s="1" t="s">
        <v>13086</v>
      </c>
      <c r="E2233" s="1" t="s">
        <v>40</v>
      </c>
      <c r="F2233" s="1" t="s">
        <v>27384</v>
      </c>
      <c r="G2233" s="14">
        <v>919446009449</v>
      </c>
      <c r="H2233" s="1" t="s">
        <v>15</v>
      </c>
      <c r="I2233" s="1" t="s">
        <v>9</v>
      </c>
      <c r="J2233" s="1" t="s">
        <v>24</v>
      </c>
      <c r="K2233" s="3" t="s">
        <v>117</v>
      </c>
      <c r="L2233" s="1" t="s">
        <v>24</v>
      </c>
      <c r="M2233" s="3" t="s">
        <v>171</v>
      </c>
      <c r="N2233" s="3" t="s">
        <v>47339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1"/>
      <c r="AA2233" s="1" t="s">
        <v>16</v>
      </c>
      <c r="AB2233" s="3" t="s">
        <v>12</v>
      </c>
      <c r="AC2233" s="23" t="s">
        <v>37784</v>
      </c>
      <c r="AD2233" s="23" t="s">
        <v>40369</v>
      </c>
      <c r="AE2233" t="s">
        <v>35402</v>
      </c>
    </row>
    <row r="2234" spans="1:31" ht="14.25" customHeight="1">
      <c r="A2234" s="1">
        <v>2233</v>
      </c>
      <c r="B2234" s="1" t="s">
        <v>10396</v>
      </c>
      <c r="C2234" s="1" t="s">
        <v>10913</v>
      </c>
      <c r="D2234" s="1" t="s">
        <v>52</v>
      </c>
      <c r="E2234" s="1" t="s">
        <v>255</v>
      </c>
      <c r="F2234" s="1" t="s">
        <v>27386</v>
      </c>
      <c r="G2234" s="14">
        <v>919946099644</v>
      </c>
      <c r="H2234" s="1" t="s">
        <v>8</v>
      </c>
      <c r="I2234" s="1" t="s">
        <v>9</v>
      </c>
      <c r="J2234" s="1" t="s">
        <v>24</v>
      </c>
      <c r="K2234" s="3" t="s">
        <v>63</v>
      </c>
      <c r="L2234" s="1" t="s">
        <v>24</v>
      </c>
      <c r="M2234" s="3" t="s">
        <v>213</v>
      </c>
      <c r="N2234" s="3" t="s">
        <v>47339</v>
      </c>
      <c r="O2234" s="3" t="s">
        <v>17</v>
      </c>
      <c r="P2234" s="3" t="s">
        <v>24</v>
      </c>
      <c r="Q2234" s="3" t="s">
        <v>42</v>
      </c>
      <c r="R2234" s="3" t="s">
        <v>24</v>
      </c>
      <c r="S2234" s="3" t="s">
        <v>27</v>
      </c>
      <c r="T2234" s="3" t="s">
        <v>24</v>
      </c>
      <c r="U2234" s="3" t="s">
        <v>117</v>
      </c>
      <c r="V2234" s="3" t="s">
        <v>24</v>
      </c>
      <c r="W2234" s="3" t="s">
        <v>178</v>
      </c>
      <c r="X2234" s="3" t="s">
        <v>24</v>
      </c>
      <c r="Y2234" s="3" t="s">
        <v>171</v>
      </c>
      <c r="Z2234" s="1" t="s">
        <v>24</v>
      </c>
      <c r="AA2234" s="1" t="s">
        <v>16</v>
      </c>
      <c r="AB2234" s="3" t="s">
        <v>12</v>
      </c>
      <c r="AC2234" s="23" t="s">
        <v>37784</v>
      </c>
      <c r="AD2234" s="23" t="s">
        <v>40370</v>
      </c>
      <c r="AE2234" t="s">
        <v>35402</v>
      </c>
    </row>
    <row r="2235" spans="1:31" ht="14.25" customHeight="1">
      <c r="A2235" s="1">
        <v>2234</v>
      </c>
      <c r="B2235" s="1" t="s">
        <v>10396</v>
      </c>
      <c r="C2235" s="1" t="s">
        <v>10932</v>
      </c>
      <c r="D2235" s="1" t="s">
        <v>336</v>
      </c>
      <c r="E2235" s="1" t="s">
        <v>139</v>
      </c>
      <c r="F2235" s="1" t="s">
        <v>27401</v>
      </c>
      <c r="G2235" s="14">
        <v>9199406449</v>
      </c>
      <c r="H2235" s="1" t="s">
        <v>20</v>
      </c>
      <c r="I2235" s="1" t="s">
        <v>9</v>
      </c>
      <c r="J2235" s="1" t="s">
        <v>24</v>
      </c>
      <c r="K2235" s="3" t="s">
        <v>178</v>
      </c>
      <c r="L2235" s="1" t="s">
        <v>24</v>
      </c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1"/>
      <c r="AA2235" s="1" t="s">
        <v>16</v>
      </c>
      <c r="AB2235" s="3" t="s">
        <v>12</v>
      </c>
      <c r="AC2235" s="23" t="s">
        <v>37784</v>
      </c>
      <c r="AD2235" s="23" t="s">
        <v>40371</v>
      </c>
      <c r="AE2235" t="s">
        <v>35407</v>
      </c>
    </row>
    <row r="2236" spans="1:31" ht="14.25" customHeight="1">
      <c r="A2236" s="1">
        <v>2235</v>
      </c>
      <c r="B2236" s="9" t="s">
        <v>6</v>
      </c>
      <c r="C2236" s="1" t="s">
        <v>13124</v>
      </c>
      <c r="D2236" s="1" t="s">
        <v>35559</v>
      </c>
      <c r="E2236" s="1" t="s">
        <v>3154</v>
      </c>
      <c r="F2236" s="1" t="s">
        <v>27411</v>
      </c>
      <c r="G2236" s="14">
        <v>9191416604900</v>
      </c>
      <c r="H2236" s="1" t="s">
        <v>8</v>
      </c>
      <c r="I2236" s="1" t="s">
        <v>9</v>
      </c>
      <c r="J2236" s="1" t="s">
        <v>24</v>
      </c>
      <c r="K2236" s="3" t="s">
        <v>42</v>
      </c>
      <c r="L2236" s="1" t="s">
        <v>24</v>
      </c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1"/>
      <c r="AA2236" s="1" t="s">
        <v>16</v>
      </c>
      <c r="AB2236" s="3" t="s">
        <v>12</v>
      </c>
      <c r="AC2236" s="23" t="s">
        <v>37784</v>
      </c>
      <c r="AD2236" s="23" t="s">
        <v>40372</v>
      </c>
      <c r="AE2236" t="s">
        <v>35405</v>
      </c>
    </row>
    <row r="2237" spans="1:31" ht="14.25" customHeight="1">
      <c r="A2237" s="1">
        <v>2236</v>
      </c>
      <c r="B2237" s="1" t="s">
        <v>10396</v>
      </c>
      <c r="C2237" s="1" t="s">
        <v>10942</v>
      </c>
      <c r="D2237" s="1" t="s">
        <v>8510</v>
      </c>
      <c r="E2237" s="1" t="s">
        <v>40</v>
      </c>
      <c r="F2237" s="1" t="s">
        <v>27416</v>
      </c>
      <c r="G2237" s="14">
        <v>91949644994</v>
      </c>
      <c r="H2237" s="1" t="s">
        <v>132</v>
      </c>
      <c r="I2237" s="1" t="s">
        <v>9</v>
      </c>
      <c r="J2237" s="1" t="s">
        <v>24</v>
      </c>
      <c r="K2237" s="3" t="s">
        <v>42</v>
      </c>
      <c r="L2237" s="1" t="s">
        <v>24</v>
      </c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1"/>
      <c r="AA2237" s="1" t="s">
        <v>16</v>
      </c>
      <c r="AB2237" s="3" t="s">
        <v>12</v>
      </c>
      <c r="AC2237" s="23" t="s">
        <v>37784</v>
      </c>
      <c r="AD2237" s="23" t="s">
        <v>40373</v>
      </c>
      <c r="AE2237" t="s">
        <v>35407</v>
      </c>
    </row>
    <row r="2238" spans="1:31" ht="14.25" customHeight="1">
      <c r="A2238" s="1">
        <v>2237</v>
      </c>
      <c r="B2238" s="9" t="s">
        <v>6</v>
      </c>
      <c r="C2238" s="1" t="s">
        <v>13138</v>
      </c>
      <c r="D2238" s="1" t="s">
        <v>13139</v>
      </c>
      <c r="E2238" s="1" t="s">
        <v>3260</v>
      </c>
      <c r="F2238" s="1" t="s">
        <v>32562</v>
      </c>
      <c r="G2238" s="14">
        <v>919444016660</v>
      </c>
      <c r="H2238" s="1" t="s">
        <v>20</v>
      </c>
      <c r="I2238" s="1" t="s">
        <v>9</v>
      </c>
      <c r="J2238" s="1" t="s">
        <v>24</v>
      </c>
      <c r="K2238" s="3" t="s">
        <v>178</v>
      </c>
      <c r="L2238" s="1" t="s">
        <v>24</v>
      </c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1"/>
      <c r="AA2238" s="1" t="s">
        <v>16</v>
      </c>
      <c r="AB2238" s="3" t="s">
        <v>12</v>
      </c>
      <c r="AC2238" s="23" t="s">
        <v>37784</v>
      </c>
      <c r="AD2238" s="23" t="s">
        <v>40374</v>
      </c>
      <c r="AE2238" t="s">
        <v>35405</v>
      </c>
    </row>
    <row r="2239" spans="1:31" ht="14.25" customHeight="1">
      <c r="A2239" s="1">
        <v>2238</v>
      </c>
      <c r="B2239" s="9" t="s">
        <v>6</v>
      </c>
      <c r="C2239" s="1" t="s">
        <v>13142</v>
      </c>
      <c r="D2239" s="1" t="s">
        <v>1160</v>
      </c>
      <c r="E2239" s="1" t="s">
        <v>1655</v>
      </c>
      <c r="F2239" s="1" t="s">
        <v>13143</v>
      </c>
      <c r="G2239" s="14">
        <v>919106669690</v>
      </c>
      <c r="H2239" s="1" t="s">
        <v>8</v>
      </c>
      <c r="I2239" s="1" t="s">
        <v>41</v>
      </c>
      <c r="J2239" s="1" t="s">
        <v>24</v>
      </c>
      <c r="K2239" s="3" t="s">
        <v>117</v>
      </c>
      <c r="L2239" s="1" t="s">
        <v>24</v>
      </c>
      <c r="M2239" s="3" t="s">
        <v>178</v>
      </c>
      <c r="N2239" s="3" t="s">
        <v>47339</v>
      </c>
      <c r="O2239" s="3" t="s">
        <v>171</v>
      </c>
      <c r="P2239" s="3" t="s">
        <v>24</v>
      </c>
      <c r="Q2239" s="3"/>
      <c r="R2239" s="3"/>
      <c r="S2239" s="3"/>
      <c r="T2239" s="3"/>
      <c r="U2239" s="3"/>
      <c r="V2239" s="3"/>
      <c r="W2239" s="3"/>
      <c r="X2239" s="3"/>
      <c r="Y2239" s="3"/>
      <c r="Z2239" s="1"/>
      <c r="AA2239" s="1" t="s">
        <v>16</v>
      </c>
      <c r="AB2239" s="3" t="s">
        <v>12</v>
      </c>
      <c r="AC2239" s="23" t="s">
        <v>37784</v>
      </c>
      <c r="AD2239" s="23" t="s">
        <v>40375</v>
      </c>
      <c r="AE2239" t="s">
        <v>35402</v>
      </c>
    </row>
    <row r="2240" spans="1:31" ht="14.25" customHeight="1">
      <c r="A2240" s="1">
        <v>2239</v>
      </c>
      <c r="B2240" s="9" t="s">
        <v>6</v>
      </c>
      <c r="C2240" s="1" t="s">
        <v>13145</v>
      </c>
      <c r="D2240" s="1" t="s">
        <v>522</v>
      </c>
      <c r="E2240" s="1" t="s">
        <v>40</v>
      </c>
      <c r="F2240" s="1" t="s">
        <v>13146</v>
      </c>
      <c r="G2240" s="14">
        <v>91144044444</v>
      </c>
      <c r="H2240" s="1" t="s">
        <v>15</v>
      </c>
      <c r="I2240" s="1" t="s">
        <v>41</v>
      </c>
      <c r="J2240" s="1" t="s">
        <v>24</v>
      </c>
      <c r="K2240" s="3" t="s">
        <v>27</v>
      </c>
      <c r="L2240" s="1" t="s">
        <v>24</v>
      </c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1"/>
      <c r="AA2240" s="1" t="s">
        <v>16</v>
      </c>
      <c r="AB2240" s="3" t="s">
        <v>12</v>
      </c>
      <c r="AC2240" s="23" t="s">
        <v>37784</v>
      </c>
      <c r="AD2240" s="23" t="s">
        <v>40376</v>
      </c>
      <c r="AE2240" t="s">
        <v>35405</v>
      </c>
    </row>
    <row r="2241" spans="1:31" ht="14.25" customHeight="1">
      <c r="A2241" s="1">
        <v>2240</v>
      </c>
      <c r="B2241" s="9" t="s">
        <v>6</v>
      </c>
      <c r="C2241" s="1" t="s">
        <v>13149</v>
      </c>
      <c r="D2241" s="1" t="s">
        <v>13150</v>
      </c>
      <c r="E2241" s="1" t="s">
        <v>40</v>
      </c>
      <c r="F2241" s="1" t="s">
        <v>13151</v>
      </c>
      <c r="G2241" s="14">
        <v>919064446444</v>
      </c>
      <c r="H2241" s="1" t="s">
        <v>46</v>
      </c>
      <c r="I2241" s="1" t="s">
        <v>9</v>
      </c>
      <c r="J2241" s="1" t="s">
        <v>24</v>
      </c>
      <c r="K2241" s="3" t="s">
        <v>117</v>
      </c>
      <c r="L2241" s="1" t="s">
        <v>24</v>
      </c>
      <c r="M2241" s="3" t="s">
        <v>178</v>
      </c>
      <c r="N2241" s="3" t="s">
        <v>47339</v>
      </c>
      <c r="O2241" s="3" t="s">
        <v>171</v>
      </c>
      <c r="P2241" s="3" t="s">
        <v>24</v>
      </c>
      <c r="Q2241" s="3"/>
      <c r="R2241" s="3"/>
      <c r="S2241" s="3"/>
      <c r="T2241" s="3"/>
      <c r="U2241" s="3"/>
      <c r="V2241" s="3"/>
      <c r="W2241" s="3"/>
      <c r="X2241" s="3"/>
      <c r="Y2241" s="3"/>
      <c r="Z2241" s="1"/>
      <c r="AA2241" s="1" t="s">
        <v>16</v>
      </c>
      <c r="AB2241" s="3" t="s">
        <v>12</v>
      </c>
      <c r="AC2241" s="23" t="s">
        <v>37784</v>
      </c>
      <c r="AD2241" s="23" t="s">
        <v>40377</v>
      </c>
      <c r="AE2241" t="s">
        <v>35408</v>
      </c>
    </row>
    <row r="2242" spans="1:31" ht="14.25" customHeight="1">
      <c r="A2242" s="1">
        <v>2241</v>
      </c>
      <c r="B2242" s="9" t="s">
        <v>6</v>
      </c>
      <c r="C2242" s="1" t="s">
        <v>13157</v>
      </c>
      <c r="D2242" s="1" t="s">
        <v>1705</v>
      </c>
      <c r="E2242" s="1" t="s">
        <v>1972</v>
      </c>
      <c r="F2242" s="1" t="s">
        <v>34656</v>
      </c>
      <c r="G2242" s="14">
        <v>914000400400</v>
      </c>
      <c r="H2242" s="1" t="s">
        <v>8</v>
      </c>
      <c r="I2242" s="1" t="s">
        <v>9</v>
      </c>
      <c r="J2242" s="1" t="s">
        <v>24</v>
      </c>
      <c r="K2242" s="3" t="s">
        <v>17</v>
      </c>
      <c r="L2242" s="1" t="s">
        <v>24</v>
      </c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1"/>
      <c r="AA2242" s="1" t="s">
        <v>11</v>
      </c>
      <c r="AB2242" s="3" t="s">
        <v>586</v>
      </c>
      <c r="AC2242" s="23" t="s">
        <v>37784</v>
      </c>
      <c r="AD2242" s="23" t="s">
        <v>40378</v>
      </c>
      <c r="AE2242" t="s">
        <v>35402</v>
      </c>
    </row>
    <row r="2243" spans="1:31" ht="14.25" customHeight="1">
      <c r="A2243" s="1">
        <v>2242</v>
      </c>
      <c r="B2243" s="9" t="s">
        <v>6</v>
      </c>
      <c r="C2243" s="1" t="s">
        <v>13175</v>
      </c>
      <c r="D2243" s="1" t="s">
        <v>1724</v>
      </c>
      <c r="E2243" s="1" t="s">
        <v>11730</v>
      </c>
      <c r="F2243" s="1" t="s">
        <v>32570</v>
      </c>
      <c r="G2243" s="14">
        <v>9194440161</v>
      </c>
      <c r="H2243" s="1" t="s">
        <v>15</v>
      </c>
      <c r="I2243" s="1" t="s">
        <v>9</v>
      </c>
      <c r="J2243" s="1" t="s">
        <v>24</v>
      </c>
      <c r="K2243" s="3" t="s">
        <v>27</v>
      </c>
      <c r="L2243" s="1" t="s">
        <v>24</v>
      </c>
      <c r="M2243" s="3" t="s">
        <v>47344</v>
      </c>
      <c r="N2243" s="3" t="s">
        <v>47339</v>
      </c>
      <c r="O2243" s="3" t="s">
        <v>47349</v>
      </c>
      <c r="P2243" s="3" t="s">
        <v>24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1"/>
      <c r="AA2243" s="1" t="s">
        <v>16</v>
      </c>
      <c r="AB2243" s="3" t="s">
        <v>12</v>
      </c>
      <c r="AC2243" s="23" t="s">
        <v>37784</v>
      </c>
      <c r="AD2243" s="23" t="s">
        <v>40379</v>
      </c>
      <c r="AE2243" t="s">
        <v>35405</v>
      </c>
    </row>
    <row r="2244" spans="1:31" ht="14.25" customHeight="1">
      <c r="A2244" s="1">
        <v>2243</v>
      </c>
      <c r="B2244" s="9" t="s">
        <v>6</v>
      </c>
      <c r="C2244" s="1" t="s">
        <v>13180</v>
      </c>
      <c r="D2244" s="1" t="s">
        <v>89</v>
      </c>
      <c r="E2244" s="1" t="s">
        <v>328</v>
      </c>
      <c r="F2244" s="1" t="s">
        <v>27433</v>
      </c>
      <c r="G2244" s="14">
        <v>91999644944</v>
      </c>
      <c r="H2244" s="1" t="s">
        <v>8</v>
      </c>
      <c r="I2244" s="1" t="s">
        <v>9</v>
      </c>
      <c r="J2244" s="1" t="s">
        <v>24</v>
      </c>
      <c r="K2244" s="3" t="s">
        <v>178</v>
      </c>
      <c r="L2244" s="1" t="s">
        <v>24</v>
      </c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1"/>
      <c r="AA2244" s="1" t="s">
        <v>16</v>
      </c>
      <c r="AB2244" s="3" t="s">
        <v>12</v>
      </c>
      <c r="AC2244" s="23" t="s">
        <v>37784</v>
      </c>
      <c r="AD2244" s="23" t="s">
        <v>40380</v>
      </c>
      <c r="AE2244" t="s">
        <v>35402</v>
      </c>
    </row>
    <row r="2245" spans="1:31" ht="14.25" customHeight="1">
      <c r="A2245" s="1">
        <v>2244</v>
      </c>
      <c r="B2245" s="9" t="s">
        <v>6</v>
      </c>
      <c r="C2245" s="1" t="s">
        <v>13195</v>
      </c>
      <c r="D2245" s="1" t="s">
        <v>1631</v>
      </c>
      <c r="E2245" s="1" t="s">
        <v>11482</v>
      </c>
      <c r="F2245" s="1" t="s">
        <v>32573</v>
      </c>
      <c r="G2245" s="14">
        <v>91944409066</v>
      </c>
      <c r="H2245" s="1" t="s">
        <v>15</v>
      </c>
      <c r="I2245" s="1" t="s">
        <v>9</v>
      </c>
      <c r="J2245" s="1" t="s">
        <v>24</v>
      </c>
      <c r="K2245" s="3" t="s">
        <v>117</v>
      </c>
      <c r="L2245" s="1" t="s">
        <v>24</v>
      </c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1"/>
      <c r="AA2245" s="1" t="s">
        <v>16</v>
      </c>
      <c r="AB2245" s="3" t="s">
        <v>12</v>
      </c>
      <c r="AC2245" s="23" t="s">
        <v>37784</v>
      </c>
      <c r="AD2245" s="23" t="s">
        <v>40381</v>
      </c>
      <c r="AE2245" t="s">
        <v>35405</v>
      </c>
    </row>
    <row r="2246" spans="1:31" ht="14.25" customHeight="1">
      <c r="A2246" s="1">
        <v>2245</v>
      </c>
      <c r="B2246" s="9" t="s">
        <v>6</v>
      </c>
      <c r="C2246" s="1" t="s">
        <v>13196</v>
      </c>
      <c r="D2246" s="1" t="s">
        <v>1209</v>
      </c>
      <c r="E2246" s="1" t="s">
        <v>40</v>
      </c>
      <c r="F2246" s="1" t="s">
        <v>27442</v>
      </c>
      <c r="G2246" s="14">
        <v>914141906600</v>
      </c>
      <c r="H2246" s="1" t="s">
        <v>15</v>
      </c>
      <c r="I2246" s="1" t="s">
        <v>9</v>
      </c>
      <c r="J2246" s="1" t="s">
        <v>24</v>
      </c>
      <c r="K2246" s="3" t="s">
        <v>27</v>
      </c>
      <c r="L2246" s="1" t="s">
        <v>24</v>
      </c>
      <c r="M2246" s="3" t="s">
        <v>178</v>
      </c>
      <c r="N2246" s="3" t="s">
        <v>47339</v>
      </c>
      <c r="O2246" s="3" t="s">
        <v>171</v>
      </c>
      <c r="P2246" s="3" t="s">
        <v>24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1"/>
      <c r="AA2246" s="1" t="s">
        <v>16</v>
      </c>
      <c r="AB2246" s="3" t="s">
        <v>12</v>
      </c>
      <c r="AC2246" s="23" t="s">
        <v>37784</v>
      </c>
      <c r="AD2246" s="23" t="s">
        <v>40382</v>
      </c>
      <c r="AE2246" t="s">
        <v>35407</v>
      </c>
    </row>
    <row r="2247" spans="1:31" ht="14.25" customHeight="1">
      <c r="A2247" s="1">
        <v>2246</v>
      </c>
      <c r="B2247" s="9" t="s">
        <v>6</v>
      </c>
      <c r="C2247" s="1" t="s">
        <v>13202</v>
      </c>
      <c r="D2247" s="1" t="s">
        <v>4850</v>
      </c>
      <c r="E2247" s="1" t="s">
        <v>506</v>
      </c>
      <c r="F2247" s="1" t="s">
        <v>13203</v>
      </c>
      <c r="G2247" s="14">
        <v>919444044199</v>
      </c>
      <c r="H2247" s="1" t="s">
        <v>8</v>
      </c>
      <c r="I2247" s="1" t="s">
        <v>9</v>
      </c>
      <c r="J2247" s="1" t="s">
        <v>24</v>
      </c>
      <c r="K2247" s="3" t="s">
        <v>178</v>
      </c>
      <c r="L2247" s="1" t="s">
        <v>24</v>
      </c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1"/>
      <c r="AA2247" s="1" t="s">
        <v>16</v>
      </c>
      <c r="AB2247" s="3" t="s">
        <v>12</v>
      </c>
      <c r="AC2247" s="23" t="s">
        <v>37784</v>
      </c>
      <c r="AD2247" s="23" t="s">
        <v>40383</v>
      </c>
      <c r="AE2247" t="s">
        <v>35402</v>
      </c>
    </row>
    <row r="2248" spans="1:31" ht="14.25" customHeight="1">
      <c r="A2248" s="1">
        <v>2247</v>
      </c>
      <c r="B2248" s="9" t="s">
        <v>6</v>
      </c>
      <c r="C2248" s="1" t="s">
        <v>13216</v>
      </c>
      <c r="D2248" s="1" t="s">
        <v>1015</v>
      </c>
      <c r="E2248" s="1" t="s">
        <v>7759</v>
      </c>
      <c r="F2248" s="1" t="s">
        <v>13217</v>
      </c>
      <c r="G2248" s="14">
        <v>919461111</v>
      </c>
      <c r="H2248" s="1" t="s">
        <v>8</v>
      </c>
      <c r="I2248" s="1" t="s">
        <v>9</v>
      </c>
      <c r="J2248" s="1" t="s">
        <v>24</v>
      </c>
      <c r="K2248" s="3" t="s">
        <v>27</v>
      </c>
      <c r="L2248" s="1" t="s">
        <v>24</v>
      </c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1"/>
      <c r="AA2248" s="1" t="s">
        <v>16</v>
      </c>
      <c r="AB2248" s="3" t="s">
        <v>12</v>
      </c>
      <c r="AC2248" s="23" t="s">
        <v>37784</v>
      </c>
      <c r="AD2248" s="23" t="s">
        <v>40384</v>
      </c>
      <c r="AE2248" t="s">
        <v>35408</v>
      </c>
    </row>
    <row r="2249" spans="1:31" ht="14.25" customHeight="1">
      <c r="A2249" s="1">
        <v>2248</v>
      </c>
      <c r="B2249" s="9" t="s">
        <v>6</v>
      </c>
      <c r="C2249" s="1" t="s">
        <v>13218</v>
      </c>
      <c r="D2249" s="1" t="s">
        <v>1968</v>
      </c>
      <c r="E2249" s="1" t="s">
        <v>558</v>
      </c>
      <c r="F2249" s="1" t="s">
        <v>27449</v>
      </c>
      <c r="G2249" s="14">
        <v>91944600904</v>
      </c>
      <c r="H2249" s="1" t="s">
        <v>15</v>
      </c>
      <c r="I2249" s="1" t="s">
        <v>9</v>
      </c>
      <c r="J2249" s="1" t="s">
        <v>24</v>
      </c>
      <c r="K2249" s="3" t="s">
        <v>117</v>
      </c>
      <c r="L2249" s="1" t="s">
        <v>24</v>
      </c>
      <c r="M2249" s="3" t="s">
        <v>171</v>
      </c>
      <c r="N2249" s="3" t="s">
        <v>47339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1"/>
      <c r="AA2249" s="1" t="s">
        <v>16</v>
      </c>
      <c r="AB2249" s="3" t="s">
        <v>12</v>
      </c>
      <c r="AC2249" s="23" t="s">
        <v>37784</v>
      </c>
      <c r="AD2249" s="23" t="s">
        <v>40385</v>
      </c>
      <c r="AE2249" t="s">
        <v>35402</v>
      </c>
    </row>
    <row r="2250" spans="1:31" ht="14.25" customHeight="1">
      <c r="A2250" s="1">
        <v>2249</v>
      </c>
      <c r="B2250" s="1" t="s">
        <v>10396</v>
      </c>
      <c r="C2250" s="1" t="s">
        <v>10952</v>
      </c>
      <c r="D2250" s="1" t="s">
        <v>35560</v>
      </c>
      <c r="E2250" s="1" t="s">
        <v>495</v>
      </c>
      <c r="F2250" s="1" t="s">
        <v>27451</v>
      </c>
      <c r="G2250" s="14">
        <v>91961066904</v>
      </c>
      <c r="H2250" s="1" t="s">
        <v>20</v>
      </c>
      <c r="I2250" s="1" t="s">
        <v>107</v>
      </c>
      <c r="J2250" s="1" t="s">
        <v>24</v>
      </c>
      <c r="K2250" s="3" t="s">
        <v>17</v>
      </c>
      <c r="L2250" s="1" t="s">
        <v>24</v>
      </c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1"/>
      <c r="AA2250" s="1" t="s">
        <v>11</v>
      </c>
      <c r="AB2250" s="3" t="s">
        <v>56</v>
      </c>
      <c r="AC2250" s="23" t="s">
        <v>37784</v>
      </c>
      <c r="AD2250" s="23" t="s">
        <v>40386</v>
      </c>
      <c r="AE2250" t="s">
        <v>35408</v>
      </c>
    </row>
    <row r="2251" spans="1:31" ht="14.25" customHeight="1">
      <c r="A2251" s="1">
        <v>2250</v>
      </c>
      <c r="B2251" s="1" t="s">
        <v>10396</v>
      </c>
      <c r="C2251" s="22" t="s">
        <v>37778</v>
      </c>
      <c r="D2251" s="1" t="s">
        <v>2957</v>
      </c>
      <c r="E2251" s="1" t="s">
        <v>5540</v>
      </c>
      <c r="F2251" s="1" t="s">
        <v>34666</v>
      </c>
      <c r="G2251" s="14">
        <v>9199644666</v>
      </c>
      <c r="H2251" s="1" t="s">
        <v>8</v>
      </c>
      <c r="I2251" s="1" t="s">
        <v>41</v>
      </c>
      <c r="J2251" s="1" t="s">
        <v>24</v>
      </c>
      <c r="K2251" s="3" t="s">
        <v>42</v>
      </c>
      <c r="L2251" s="1" t="s">
        <v>24</v>
      </c>
      <c r="M2251" s="3" t="s">
        <v>178</v>
      </c>
      <c r="N2251" s="3" t="s">
        <v>47339</v>
      </c>
      <c r="O2251" s="3" t="s">
        <v>171</v>
      </c>
      <c r="P2251" s="3" t="s">
        <v>24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1"/>
      <c r="AA2251" s="1" t="s">
        <v>16</v>
      </c>
      <c r="AB2251" s="3" t="s">
        <v>12</v>
      </c>
      <c r="AC2251" s="23" t="s">
        <v>37784</v>
      </c>
      <c r="AD2251" s="23" t="s">
        <v>40387</v>
      </c>
      <c r="AE2251" t="s">
        <v>35408</v>
      </c>
    </row>
    <row r="2252" spans="1:31" ht="14.25" customHeight="1">
      <c r="A2252" s="1">
        <v>2251</v>
      </c>
      <c r="B2252" s="1" t="s">
        <v>10396</v>
      </c>
      <c r="C2252" s="1" t="s">
        <v>10967</v>
      </c>
      <c r="D2252" s="1" t="s">
        <v>35559</v>
      </c>
      <c r="E2252" s="1" t="s">
        <v>3154</v>
      </c>
      <c r="F2252" s="1" t="s">
        <v>27411</v>
      </c>
      <c r="G2252" s="14">
        <v>91416604900</v>
      </c>
      <c r="H2252" s="1" t="s">
        <v>8</v>
      </c>
      <c r="I2252" s="1" t="s">
        <v>9</v>
      </c>
      <c r="J2252" s="1" t="s">
        <v>24</v>
      </c>
      <c r="K2252" s="3" t="s">
        <v>42</v>
      </c>
      <c r="L2252" s="1" t="s">
        <v>24</v>
      </c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1"/>
      <c r="AA2252" s="1" t="s">
        <v>16</v>
      </c>
      <c r="AB2252" s="3" t="s">
        <v>12</v>
      </c>
      <c r="AC2252" s="23" t="s">
        <v>37784</v>
      </c>
      <c r="AD2252" s="23" t="s">
        <v>40388</v>
      </c>
      <c r="AE2252" t="s">
        <v>35405</v>
      </c>
    </row>
    <row r="2253" spans="1:31" ht="14.25" customHeight="1">
      <c r="A2253" s="1">
        <v>2252</v>
      </c>
      <c r="B2253" s="9" t="s">
        <v>6</v>
      </c>
      <c r="C2253" s="1" t="s">
        <v>13311</v>
      </c>
      <c r="D2253" s="1" t="s">
        <v>13312</v>
      </c>
      <c r="E2253" s="1" t="s">
        <v>1180</v>
      </c>
      <c r="F2253" s="1" t="s">
        <v>27500</v>
      </c>
      <c r="G2253" s="14">
        <v>91961091461</v>
      </c>
      <c r="H2253" s="1" t="s">
        <v>8</v>
      </c>
      <c r="I2253" s="1" t="s">
        <v>9</v>
      </c>
      <c r="J2253" s="1" t="s">
        <v>24</v>
      </c>
      <c r="K2253" s="3" t="s">
        <v>178</v>
      </c>
      <c r="L2253" s="1" t="s">
        <v>24</v>
      </c>
      <c r="M2253" s="3" t="s">
        <v>171</v>
      </c>
      <c r="N2253" s="3" t="s">
        <v>47339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1"/>
      <c r="AA2253" s="1" t="s">
        <v>16</v>
      </c>
      <c r="AB2253" s="3" t="s">
        <v>12</v>
      </c>
      <c r="AC2253" s="23" t="s">
        <v>37785</v>
      </c>
      <c r="AD2253" s="23" t="s">
        <v>40389</v>
      </c>
      <c r="AE2253" t="s">
        <v>35408</v>
      </c>
    </row>
    <row r="2254" spans="1:31" ht="14.25" customHeight="1">
      <c r="A2254" s="1">
        <v>2253</v>
      </c>
      <c r="B2254" s="9" t="s">
        <v>6</v>
      </c>
      <c r="C2254" s="1" t="s">
        <v>13321</v>
      </c>
      <c r="D2254" s="1" t="s">
        <v>1015</v>
      </c>
      <c r="E2254" s="1" t="s">
        <v>53</v>
      </c>
      <c r="F2254" s="1" t="s">
        <v>13322</v>
      </c>
      <c r="G2254" s="14">
        <v>914690464464</v>
      </c>
      <c r="H2254" s="1" t="s">
        <v>8</v>
      </c>
      <c r="I2254" s="1" t="s">
        <v>41</v>
      </c>
      <c r="J2254" s="1" t="s">
        <v>24</v>
      </c>
      <c r="K2254" s="3" t="s">
        <v>178</v>
      </c>
      <c r="L2254" s="1" t="s">
        <v>24</v>
      </c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1"/>
      <c r="AA2254" s="1" t="s">
        <v>16</v>
      </c>
      <c r="AB2254" s="3" t="s">
        <v>12</v>
      </c>
      <c r="AC2254" s="23" t="s">
        <v>37785</v>
      </c>
      <c r="AD2254" s="23" t="s">
        <v>40390</v>
      </c>
      <c r="AE2254" t="s">
        <v>35405</v>
      </c>
    </row>
    <row r="2255" spans="1:31" ht="14.25" customHeight="1">
      <c r="A2255" s="1">
        <v>2254</v>
      </c>
      <c r="B2255" s="9" t="s">
        <v>6</v>
      </c>
      <c r="C2255" s="1" t="s">
        <v>13323</v>
      </c>
      <c r="D2255" s="1" t="s">
        <v>437</v>
      </c>
      <c r="E2255" s="1" t="s">
        <v>1902</v>
      </c>
      <c r="F2255" s="1" t="s">
        <v>34677</v>
      </c>
      <c r="G2255" s="14">
        <v>91994669600</v>
      </c>
      <c r="H2255" s="1" t="s">
        <v>15</v>
      </c>
      <c r="I2255" s="1" t="s">
        <v>62</v>
      </c>
      <c r="J2255" s="1" t="s">
        <v>24</v>
      </c>
      <c r="K2255" s="3" t="s">
        <v>117</v>
      </c>
      <c r="L2255" s="1" t="s">
        <v>24</v>
      </c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1"/>
      <c r="AA2255" s="1" t="s">
        <v>16</v>
      </c>
      <c r="AB2255" s="3" t="s">
        <v>12</v>
      </c>
      <c r="AC2255" s="23" t="s">
        <v>37785</v>
      </c>
      <c r="AD2255" s="23" t="s">
        <v>40391</v>
      </c>
      <c r="AE2255" t="s">
        <v>35405</v>
      </c>
    </row>
    <row r="2256" spans="1:31" ht="14.25" customHeight="1">
      <c r="A2256" s="1">
        <v>2255</v>
      </c>
      <c r="B2256" s="9" t="s">
        <v>6</v>
      </c>
      <c r="C2256" s="1" t="s">
        <v>13333</v>
      </c>
      <c r="D2256" s="1" t="s">
        <v>5197</v>
      </c>
      <c r="E2256" s="1" t="s">
        <v>139</v>
      </c>
      <c r="F2256" s="1" t="s">
        <v>34679</v>
      </c>
      <c r="G2256" s="14">
        <v>9194460616</v>
      </c>
      <c r="H2256" s="1" t="s">
        <v>37</v>
      </c>
      <c r="I2256" s="1" t="s">
        <v>41</v>
      </c>
      <c r="J2256" s="1" t="s">
        <v>24</v>
      </c>
      <c r="K2256" s="3" t="s">
        <v>17</v>
      </c>
      <c r="L2256" s="1" t="s">
        <v>24</v>
      </c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1"/>
      <c r="AA2256" s="1" t="s">
        <v>11</v>
      </c>
      <c r="AB2256" s="3" t="s">
        <v>13</v>
      </c>
      <c r="AC2256" s="23" t="s">
        <v>37785</v>
      </c>
      <c r="AD2256" s="23" t="s">
        <v>40392</v>
      </c>
      <c r="AE2256" t="s">
        <v>35408</v>
      </c>
    </row>
    <row r="2257" spans="1:31" ht="14.25" customHeight="1">
      <c r="A2257" s="1">
        <v>2256</v>
      </c>
      <c r="B2257" s="9" t="s">
        <v>6</v>
      </c>
      <c r="C2257" s="1" t="s">
        <v>13372</v>
      </c>
      <c r="D2257" s="1" t="s">
        <v>1348</v>
      </c>
      <c r="E2257" s="1" t="s">
        <v>8892</v>
      </c>
      <c r="F2257" s="1" t="s">
        <v>27527</v>
      </c>
      <c r="G2257" s="14">
        <v>919994000060</v>
      </c>
      <c r="H2257" s="1" t="s">
        <v>15</v>
      </c>
      <c r="I2257" s="1" t="s">
        <v>62</v>
      </c>
      <c r="J2257" s="1" t="s">
        <v>24</v>
      </c>
      <c r="K2257" s="3" t="s">
        <v>42</v>
      </c>
      <c r="L2257" s="1" t="s">
        <v>24</v>
      </c>
      <c r="M2257" s="3" t="s">
        <v>27</v>
      </c>
      <c r="N2257" s="3" t="s">
        <v>47339</v>
      </c>
      <c r="O2257" s="3" t="s">
        <v>117</v>
      </c>
      <c r="P2257" s="3" t="s">
        <v>24</v>
      </c>
      <c r="Q2257" s="3"/>
      <c r="R2257" s="3"/>
      <c r="S2257" s="3"/>
      <c r="T2257" s="3"/>
      <c r="U2257" s="3"/>
      <c r="V2257" s="3"/>
      <c r="W2257" s="3"/>
      <c r="X2257" s="3"/>
      <c r="Y2257" s="3"/>
      <c r="Z2257" s="1"/>
      <c r="AA2257" s="1" t="s">
        <v>16</v>
      </c>
      <c r="AB2257" s="3" t="s">
        <v>12</v>
      </c>
      <c r="AC2257" s="23" t="s">
        <v>37785</v>
      </c>
      <c r="AD2257" s="23" t="s">
        <v>40393</v>
      </c>
      <c r="AE2257" t="s">
        <v>35405</v>
      </c>
    </row>
    <row r="2258" spans="1:31" ht="14.25" customHeight="1">
      <c r="A2258" s="1">
        <v>2257</v>
      </c>
      <c r="B2258" s="9" t="s">
        <v>6</v>
      </c>
      <c r="C2258" s="1" t="s">
        <v>13378</v>
      </c>
      <c r="D2258" s="1" t="s">
        <v>5708</v>
      </c>
      <c r="E2258" s="1" t="s">
        <v>19</v>
      </c>
      <c r="F2258" s="1" t="s">
        <v>27530</v>
      </c>
      <c r="G2258" s="14">
        <v>91600006949</v>
      </c>
      <c r="H2258" s="1" t="s">
        <v>46</v>
      </c>
      <c r="I2258" s="1" t="s">
        <v>41</v>
      </c>
      <c r="J2258" s="1" t="s">
        <v>24</v>
      </c>
      <c r="K2258" s="3" t="s">
        <v>27</v>
      </c>
      <c r="L2258" s="1" t="s">
        <v>24</v>
      </c>
      <c r="M2258" s="3" t="s">
        <v>178</v>
      </c>
      <c r="N2258" s="3" t="s">
        <v>47339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1"/>
      <c r="AA2258" s="1" t="s">
        <v>16</v>
      </c>
      <c r="AB2258" s="3" t="s">
        <v>12</v>
      </c>
      <c r="AC2258" s="23" t="s">
        <v>37785</v>
      </c>
      <c r="AD2258" s="23" t="s">
        <v>40394</v>
      </c>
      <c r="AE2258" t="s">
        <v>35402</v>
      </c>
    </row>
    <row r="2259" spans="1:31" ht="14.25" customHeight="1">
      <c r="A2259" s="1">
        <v>2258</v>
      </c>
      <c r="B2259" s="9" t="s">
        <v>6</v>
      </c>
      <c r="C2259" s="1" t="s">
        <v>13397</v>
      </c>
      <c r="D2259" s="1" t="s">
        <v>318</v>
      </c>
      <c r="E2259" s="1" t="s">
        <v>264</v>
      </c>
      <c r="F2259" s="1" t="s">
        <v>32595</v>
      </c>
      <c r="G2259" s="14">
        <v>91994441041</v>
      </c>
      <c r="H2259" s="1" t="s">
        <v>15</v>
      </c>
      <c r="I2259" s="1" t="s">
        <v>62</v>
      </c>
      <c r="J2259" s="1" t="s">
        <v>24</v>
      </c>
      <c r="K2259" s="3" t="s">
        <v>27</v>
      </c>
      <c r="L2259" s="1" t="s">
        <v>24</v>
      </c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1"/>
      <c r="AA2259" s="1" t="s">
        <v>16</v>
      </c>
      <c r="AB2259" s="3" t="s">
        <v>12</v>
      </c>
      <c r="AC2259" s="23" t="s">
        <v>37785</v>
      </c>
      <c r="AD2259" s="23" t="s">
        <v>40395</v>
      </c>
      <c r="AE2259" t="s">
        <v>35402</v>
      </c>
    </row>
    <row r="2260" spans="1:31" ht="14.25" customHeight="1">
      <c r="A2260" s="1">
        <v>2259</v>
      </c>
      <c r="B2260" s="9" t="s">
        <v>6</v>
      </c>
      <c r="C2260" s="1" t="s">
        <v>13424</v>
      </c>
      <c r="D2260" s="1" t="s">
        <v>917</v>
      </c>
      <c r="E2260" s="1" t="s">
        <v>139</v>
      </c>
      <c r="F2260" s="1" t="s">
        <v>27550</v>
      </c>
      <c r="G2260" s="14">
        <v>919994644999</v>
      </c>
      <c r="H2260" s="1" t="s">
        <v>8</v>
      </c>
      <c r="I2260" s="1" t="s">
        <v>9</v>
      </c>
      <c r="J2260" s="1" t="s">
        <v>24</v>
      </c>
      <c r="K2260" s="3" t="s">
        <v>27</v>
      </c>
      <c r="L2260" s="1" t="s">
        <v>24</v>
      </c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1"/>
      <c r="AA2260" s="1" t="s">
        <v>16</v>
      </c>
      <c r="AB2260" s="3" t="s">
        <v>12</v>
      </c>
      <c r="AC2260" s="23" t="s">
        <v>37785</v>
      </c>
      <c r="AD2260" s="23" t="s">
        <v>40396</v>
      </c>
      <c r="AE2260" t="s">
        <v>35407</v>
      </c>
    </row>
    <row r="2261" spans="1:31" ht="14.25" customHeight="1">
      <c r="A2261" s="1">
        <v>2260</v>
      </c>
      <c r="B2261" s="9" t="s">
        <v>6</v>
      </c>
      <c r="C2261" s="1" t="s">
        <v>13438</v>
      </c>
      <c r="D2261" s="1" t="s">
        <v>1243</v>
      </c>
      <c r="E2261" s="1" t="s">
        <v>13439</v>
      </c>
      <c r="F2261" s="1" t="s">
        <v>27556</v>
      </c>
      <c r="G2261" s="14">
        <v>9166999919</v>
      </c>
      <c r="H2261" s="1" t="s">
        <v>15</v>
      </c>
      <c r="I2261" s="1" t="s">
        <v>9</v>
      </c>
      <c r="J2261" s="1" t="s">
        <v>24</v>
      </c>
      <c r="K2261" s="3" t="s">
        <v>17</v>
      </c>
      <c r="L2261" s="1" t="s">
        <v>24</v>
      </c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1"/>
      <c r="AA2261" s="1" t="s">
        <v>11</v>
      </c>
      <c r="AB2261" s="3" t="s">
        <v>56</v>
      </c>
      <c r="AC2261" s="23" t="s">
        <v>37785</v>
      </c>
      <c r="AD2261" s="23" t="s">
        <v>40397</v>
      </c>
      <c r="AE2261" t="s">
        <v>35407</v>
      </c>
    </row>
    <row r="2262" spans="1:31" ht="14.25" customHeight="1">
      <c r="A2262" s="1">
        <v>2261</v>
      </c>
      <c r="B2262" s="9" t="s">
        <v>6</v>
      </c>
      <c r="C2262" s="1" t="s">
        <v>13441</v>
      </c>
      <c r="D2262" s="1" t="s">
        <v>1322</v>
      </c>
      <c r="E2262" s="1" t="s">
        <v>1558</v>
      </c>
      <c r="F2262" s="1" t="s">
        <v>27557</v>
      </c>
      <c r="G2262" s="14">
        <v>919909946909</v>
      </c>
      <c r="H2262" s="1" t="s">
        <v>8</v>
      </c>
      <c r="I2262" s="1" t="s">
        <v>9</v>
      </c>
      <c r="J2262" s="1" t="s">
        <v>24</v>
      </c>
      <c r="K2262" s="3" t="s">
        <v>27</v>
      </c>
      <c r="L2262" s="1" t="s">
        <v>24</v>
      </c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1"/>
      <c r="AA2262" s="1" t="s">
        <v>16</v>
      </c>
      <c r="AB2262" s="3" t="s">
        <v>12</v>
      </c>
      <c r="AC2262" s="23" t="s">
        <v>37785</v>
      </c>
      <c r="AD2262" s="23" t="s">
        <v>40398</v>
      </c>
      <c r="AE2262" t="s">
        <v>35408</v>
      </c>
    </row>
    <row r="2263" spans="1:31" ht="14.25" customHeight="1">
      <c r="A2263" s="1">
        <v>2262</v>
      </c>
      <c r="B2263" s="9" t="s">
        <v>6</v>
      </c>
      <c r="C2263" s="1" t="s">
        <v>13442</v>
      </c>
      <c r="D2263" s="1" t="s">
        <v>2162</v>
      </c>
      <c r="E2263" s="1" t="s">
        <v>13443</v>
      </c>
      <c r="F2263" s="1" t="s">
        <v>27306</v>
      </c>
      <c r="G2263" s="14">
        <v>914446444</v>
      </c>
      <c r="H2263" s="1" t="s">
        <v>8</v>
      </c>
      <c r="I2263" s="1" t="s">
        <v>9</v>
      </c>
      <c r="J2263" s="1" t="s">
        <v>24</v>
      </c>
      <c r="K2263" s="3" t="s">
        <v>178</v>
      </c>
      <c r="L2263" s="1" t="s">
        <v>24</v>
      </c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1"/>
      <c r="AA2263" s="1" t="s">
        <v>16</v>
      </c>
      <c r="AB2263" s="3" t="s">
        <v>12</v>
      </c>
      <c r="AC2263" s="23" t="s">
        <v>37785</v>
      </c>
      <c r="AD2263" s="23" t="s">
        <v>40399</v>
      </c>
      <c r="AE2263" t="s">
        <v>35405</v>
      </c>
    </row>
    <row r="2264" spans="1:31" ht="14.25" customHeight="1">
      <c r="A2264" s="1">
        <v>2263</v>
      </c>
      <c r="B2264" s="9" t="s">
        <v>6</v>
      </c>
      <c r="C2264" s="1" t="s">
        <v>13445</v>
      </c>
      <c r="D2264" s="1" t="s">
        <v>386</v>
      </c>
      <c r="E2264" s="1" t="s">
        <v>40</v>
      </c>
      <c r="F2264" s="1" t="s">
        <v>32602</v>
      </c>
      <c r="G2264" s="14">
        <v>91914449146</v>
      </c>
      <c r="H2264" s="1" t="s">
        <v>20</v>
      </c>
      <c r="I2264" s="1" t="s">
        <v>9</v>
      </c>
      <c r="J2264" s="1" t="s">
        <v>24</v>
      </c>
      <c r="K2264" s="3" t="s">
        <v>178</v>
      </c>
      <c r="L2264" s="1" t="s">
        <v>24</v>
      </c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1"/>
      <c r="AA2264" s="1" t="s">
        <v>16</v>
      </c>
      <c r="AB2264" s="3" t="s">
        <v>12</v>
      </c>
      <c r="AC2264" s="23" t="s">
        <v>37785</v>
      </c>
      <c r="AD2264" s="23" t="s">
        <v>40400</v>
      </c>
      <c r="AE2264" t="s">
        <v>35407</v>
      </c>
    </row>
    <row r="2265" spans="1:31" ht="14.25" customHeight="1">
      <c r="A2265" s="1">
        <v>2264</v>
      </c>
      <c r="B2265" s="9" t="s">
        <v>6</v>
      </c>
      <c r="C2265" s="1" t="s">
        <v>13448</v>
      </c>
      <c r="D2265" s="1" t="s">
        <v>2128</v>
      </c>
      <c r="E2265" s="1" t="s">
        <v>1225</v>
      </c>
      <c r="F2265" s="1" t="s">
        <v>32603</v>
      </c>
      <c r="G2265" s="14">
        <v>91999066604</v>
      </c>
      <c r="H2265" s="1" t="s">
        <v>37</v>
      </c>
      <c r="I2265" s="1" t="s">
        <v>62</v>
      </c>
      <c r="J2265" s="1" t="s">
        <v>24</v>
      </c>
      <c r="K2265" s="3" t="s">
        <v>42</v>
      </c>
      <c r="L2265" s="1" t="s">
        <v>24</v>
      </c>
      <c r="M2265" s="3" t="s">
        <v>27</v>
      </c>
      <c r="N2265" s="3" t="s">
        <v>47339</v>
      </c>
      <c r="O2265" s="3" t="s">
        <v>117</v>
      </c>
      <c r="P2265" s="3" t="s">
        <v>24</v>
      </c>
      <c r="Q2265" s="3" t="s">
        <v>178</v>
      </c>
      <c r="R2265" s="3" t="s">
        <v>24</v>
      </c>
      <c r="S2265" s="3" t="s">
        <v>171</v>
      </c>
      <c r="T2265" s="3" t="s">
        <v>24</v>
      </c>
      <c r="U2265" s="3"/>
      <c r="V2265" s="3"/>
      <c r="W2265" s="3"/>
      <c r="X2265" s="3"/>
      <c r="Y2265" s="3"/>
      <c r="Z2265" s="1"/>
      <c r="AA2265" s="1" t="s">
        <v>16</v>
      </c>
      <c r="AB2265" s="3" t="s">
        <v>12</v>
      </c>
      <c r="AC2265" s="23" t="s">
        <v>37785</v>
      </c>
      <c r="AD2265" s="23" t="s">
        <v>40401</v>
      </c>
      <c r="AE2265" t="s">
        <v>35408</v>
      </c>
    </row>
    <row r="2266" spans="1:31" ht="14.25" customHeight="1">
      <c r="A2266" s="1">
        <v>2265</v>
      </c>
      <c r="B2266" s="9" t="s">
        <v>6</v>
      </c>
      <c r="C2266" s="1" t="s">
        <v>13463</v>
      </c>
      <c r="D2266" s="1" t="s">
        <v>10818</v>
      </c>
      <c r="E2266" s="1" t="s">
        <v>534</v>
      </c>
      <c r="F2266" s="1" t="s">
        <v>32605</v>
      </c>
      <c r="G2266" s="14">
        <v>919494990960</v>
      </c>
      <c r="H2266" s="1" t="s">
        <v>8</v>
      </c>
      <c r="I2266" s="1" t="s">
        <v>41</v>
      </c>
      <c r="J2266" s="1" t="s">
        <v>24</v>
      </c>
      <c r="K2266" s="3" t="s">
        <v>17</v>
      </c>
      <c r="L2266" s="1" t="s">
        <v>24</v>
      </c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1"/>
      <c r="AA2266" s="1" t="s">
        <v>11</v>
      </c>
      <c r="AB2266" s="3" t="s">
        <v>538</v>
      </c>
      <c r="AC2266" s="23" t="s">
        <v>37785</v>
      </c>
      <c r="AD2266" s="23" t="s">
        <v>40402</v>
      </c>
      <c r="AE2266" t="s">
        <v>35405</v>
      </c>
    </row>
    <row r="2267" spans="1:31" ht="14.25" customHeight="1">
      <c r="A2267" s="1">
        <v>2266</v>
      </c>
      <c r="B2267" s="9" t="s">
        <v>6</v>
      </c>
      <c r="C2267" s="1" t="s">
        <v>13473</v>
      </c>
      <c r="D2267" s="1" t="s">
        <v>13474</v>
      </c>
      <c r="E2267" s="1" t="s">
        <v>13475</v>
      </c>
      <c r="F2267" s="1" t="s">
        <v>27566</v>
      </c>
      <c r="G2267" s="14">
        <v>916949441</v>
      </c>
      <c r="H2267" s="1" t="s">
        <v>37</v>
      </c>
      <c r="I2267" s="1" t="s">
        <v>41</v>
      </c>
      <c r="J2267" s="1" t="s">
        <v>24</v>
      </c>
      <c r="K2267" s="3" t="s">
        <v>42</v>
      </c>
      <c r="L2267" s="1" t="s">
        <v>24</v>
      </c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1"/>
      <c r="AA2267" s="1" t="s">
        <v>16</v>
      </c>
      <c r="AB2267" s="3" t="s">
        <v>12</v>
      </c>
      <c r="AC2267" s="23" t="s">
        <v>37785</v>
      </c>
      <c r="AD2267" s="23" t="s">
        <v>40403</v>
      </c>
      <c r="AE2267" t="s">
        <v>35402</v>
      </c>
    </row>
    <row r="2268" spans="1:31" ht="14.25" customHeight="1">
      <c r="A2268" s="1">
        <v>2267</v>
      </c>
      <c r="B2268" s="9" t="s">
        <v>6</v>
      </c>
      <c r="C2268" s="1" t="s">
        <v>13476</v>
      </c>
      <c r="D2268" s="1" t="s">
        <v>1286</v>
      </c>
      <c r="E2268" s="1" t="s">
        <v>774</v>
      </c>
      <c r="F2268" s="1" t="s">
        <v>27567</v>
      </c>
      <c r="G2268" s="14">
        <v>91940449699</v>
      </c>
      <c r="H2268" s="1" t="s">
        <v>37</v>
      </c>
      <c r="I2268" s="1" t="s">
        <v>41</v>
      </c>
      <c r="J2268" s="1" t="s">
        <v>24</v>
      </c>
      <c r="K2268" s="3" t="s">
        <v>42</v>
      </c>
      <c r="L2268" s="1" t="s">
        <v>24</v>
      </c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1"/>
      <c r="AA2268" s="1" t="s">
        <v>16</v>
      </c>
      <c r="AB2268" s="3" t="s">
        <v>12</v>
      </c>
      <c r="AC2268" s="23" t="s">
        <v>37785</v>
      </c>
      <c r="AD2268" s="23" t="s">
        <v>39242</v>
      </c>
      <c r="AE2268" t="s">
        <v>35407</v>
      </c>
    </row>
    <row r="2269" spans="1:31" ht="14.25" customHeight="1">
      <c r="A2269" s="1">
        <v>2268</v>
      </c>
      <c r="B2269" s="9" t="s">
        <v>6</v>
      </c>
      <c r="C2269" s="1" t="s">
        <v>13478</v>
      </c>
      <c r="D2269" s="1" t="s">
        <v>13479</v>
      </c>
      <c r="E2269" s="1" t="s">
        <v>13480</v>
      </c>
      <c r="F2269" s="1" t="s">
        <v>32608</v>
      </c>
      <c r="G2269" s="14">
        <v>919649604</v>
      </c>
      <c r="H2269" s="1" t="s">
        <v>46</v>
      </c>
      <c r="I2269" s="1" t="s">
        <v>41</v>
      </c>
      <c r="J2269" s="1" t="s">
        <v>24</v>
      </c>
      <c r="K2269" s="3" t="s">
        <v>171</v>
      </c>
      <c r="L2269" s="1" t="s">
        <v>24</v>
      </c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1"/>
      <c r="AA2269" s="1" t="s">
        <v>16</v>
      </c>
      <c r="AB2269" s="3" t="s">
        <v>12</v>
      </c>
      <c r="AC2269" s="23" t="s">
        <v>37785</v>
      </c>
      <c r="AD2269" s="23" t="s">
        <v>40404</v>
      </c>
      <c r="AE2269" t="s">
        <v>35407</v>
      </c>
    </row>
    <row r="2270" spans="1:31" ht="14.25" customHeight="1">
      <c r="A2270" s="1">
        <v>2269</v>
      </c>
      <c r="B2270" s="9" t="s">
        <v>6</v>
      </c>
      <c r="C2270" s="1" t="s">
        <v>13493</v>
      </c>
      <c r="D2270" s="1" t="s">
        <v>4959</v>
      </c>
      <c r="E2270" s="1" t="s">
        <v>270</v>
      </c>
      <c r="F2270" s="1" t="s">
        <v>32610</v>
      </c>
      <c r="G2270" s="14">
        <v>91944461961</v>
      </c>
      <c r="H2270" s="1" t="s">
        <v>46</v>
      </c>
      <c r="I2270" s="1" t="s">
        <v>9</v>
      </c>
      <c r="J2270" s="1" t="s">
        <v>24</v>
      </c>
      <c r="K2270" s="3" t="s">
        <v>117</v>
      </c>
      <c r="L2270" s="1" t="s">
        <v>24</v>
      </c>
      <c r="M2270" s="3" t="s">
        <v>178</v>
      </c>
      <c r="N2270" s="3" t="s">
        <v>47339</v>
      </c>
      <c r="O2270" s="3" t="s">
        <v>171</v>
      </c>
      <c r="P2270" s="3" t="s">
        <v>24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1"/>
      <c r="AA2270" s="1" t="s">
        <v>16</v>
      </c>
      <c r="AB2270" s="3" t="s">
        <v>12</v>
      </c>
      <c r="AC2270" s="23" t="s">
        <v>37785</v>
      </c>
      <c r="AD2270" s="23" t="s">
        <v>40405</v>
      </c>
      <c r="AE2270" t="s">
        <v>35408</v>
      </c>
    </row>
    <row r="2271" spans="1:31" ht="14.25" customHeight="1">
      <c r="A2271" s="1">
        <v>2270</v>
      </c>
      <c r="B2271" s="9" t="s">
        <v>6</v>
      </c>
      <c r="C2271" s="1" t="s">
        <v>13523</v>
      </c>
      <c r="D2271" s="1" t="s">
        <v>2402</v>
      </c>
      <c r="E2271" s="1" t="s">
        <v>141</v>
      </c>
      <c r="F2271" s="1" t="s">
        <v>13524</v>
      </c>
      <c r="G2271" s="14">
        <v>91949610409</v>
      </c>
      <c r="H2271" s="1" t="s">
        <v>8</v>
      </c>
      <c r="I2271" s="1" t="s">
        <v>41</v>
      </c>
      <c r="J2271" s="1" t="s">
        <v>24</v>
      </c>
      <c r="K2271" s="3" t="s">
        <v>178</v>
      </c>
      <c r="L2271" s="1" t="s">
        <v>24</v>
      </c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1"/>
      <c r="AA2271" s="1" t="s">
        <v>16</v>
      </c>
      <c r="AB2271" s="3" t="s">
        <v>12</v>
      </c>
      <c r="AC2271" s="23" t="s">
        <v>37792</v>
      </c>
      <c r="AD2271" s="23" t="s">
        <v>40406</v>
      </c>
      <c r="AE2271" t="s">
        <v>35405</v>
      </c>
    </row>
    <row r="2272" spans="1:31" ht="14.25" customHeight="1">
      <c r="A2272" s="1">
        <v>2271</v>
      </c>
      <c r="B2272" s="9" t="s">
        <v>6</v>
      </c>
      <c r="C2272" s="1" t="s">
        <v>13525</v>
      </c>
      <c r="D2272" s="1" t="s">
        <v>727</v>
      </c>
      <c r="E2272" s="1" t="s">
        <v>139</v>
      </c>
      <c r="F2272" s="1" t="s">
        <v>27594</v>
      </c>
      <c r="G2272" s="14">
        <v>91999666966</v>
      </c>
      <c r="H2272" s="1" t="s">
        <v>132</v>
      </c>
      <c r="I2272" s="1" t="s">
        <v>9</v>
      </c>
      <c r="J2272" s="1" t="s">
        <v>24</v>
      </c>
      <c r="K2272" s="3" t="s">
        <v>117</v>
      </c>
      <c r="L2272" s="1" t="s">
        <v>24</v>
      </c>
      <c r="M2272" s="3" t="s">
        <v>178</v>
      </c>
      <c r="N2272" s="3" t="s">
        <v>47339</v>
      </c>
      <c r="O2272" s="3" t="s">
        <v>171</v>
      </c>
      <c r="P2272" s="3" t="s">
        <v>24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1"/>
      <c r="AA2272" s="1" t="s">
        <v>16</v>
      </c>
      <c r="AB2272" s="3" t="s">
        <v>12</v>
      </c>
      <c r="AC2272" s="23" t="s">
        <v>37792</v>
      </c>
      <c r="AD2272" s="23" t="s">
        <v>40407</v>
      </c>
      <c r="AE2272" t="s">
        <v>35402</v>
      </c>
    </row>
    <row r="2273" spans="1:31" ht="14.25" customHeight="1">
      <c r="A2273" s="1">
        <v>2272</v>
      </c>
      <c r="B2273" s="9" t="s">
        <v>6</v>
      </c>
      <c r="C2273" s="1" t="s">
        <v>13526</v>
      </c>
      <c r="D2273" s="1" t="s">
        <v>773</v>
      </c>
      <c r="E2273" s="1" t="s">
        <v>18594</v>
      </c>
      <c r="F2273" s="1" t="s">
        <v>13527</v>
      </c>
      <c r="G2273" s="14">
        <v>9190994441</v>
      </c>
      <c r="H2273" s="1" t="s">
        <v>8</v>
      </c>
      <c r="I2273" s="1" t="s">
        <v>41</v>
      </c>
      <c r="J2273" s="1" t="s">
        <v>24</v>
      </c>
      <c r="K2273" s="3" t="s">
        <v>178</v>
      </c>
      <c r="L2273" s="1" t="s">
        <v>24</v>
      </c>
      <c r="M2273" s="3" t="s">
        <v>171</v>
      </c>
      <c r="N2273" s="3" t="s">
        <v>47339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1"/>
      <c r="AA2273" s="1" t="s">
        <v>16</v>
      </c>
      <c r="AB2273" s="3" t="s">
        <v>12</v>
      </c>
      <c r="AC2273" s="23" t="s">
        <v>37792</v>
      </c>
      <c r="AD2273" s="23" t="s">
        <v>40408</v>
      </c>
      <c r="AE2273" t="s">
        <v>35405</v>
      </c>
    </row>
    <row r="2274" spans="1:31" ht="14.25" customHeight="1">
      <c r="A2274" s="1">
        <v>2273</v>
      </c>
      <c r="B2274" s="9" t="s">
        <v>6</v>
      </c>
      <c r="C2274" s="1" t="s">
        <v>13549</v>
      </c>
      <c r="D2274" s="1" t="s">
        <v>92</v>
      </c>
      <c r="E2274" s="1" t="s">
        <v>13550</v>
      </c>
      <c r="F2274" s="1" t="s">
        <v>27602</v>
      </c>
      <c r="G2274" s="14">
        <v>919446004</v>
      </c>
      <c r="H2274" s="1" t="s">
        <v>8</v>
      </c>
      <c r="I2274" s="1" t="s">
        <v>9</v>
      </c>
      <c r="J2274" s="1" t="s">
        <v>24</v>
      </c>
      <c r="K2274" s="3" t="s">
        <v>27</v>
      </c>
      <c r="L2274" s="1" t="s">
        <v>24</v>
      </c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1"/>
      <c r="AA2274" s="1" t="s">
        <v>16</v>
      </c>
      <c r="AB2274" s="3" t="s">
        <v>12</v>
      </c>
      <c r="AC2274" s="23" t="s">
        <v>37792</v>
      </c>
      <c r="AD2274" s="23" t="s">
        <v>40409</v>
      </c>
      <c r="AE2274" t="s">
        <v>35407</v>
      </c>
    </row>
    <row r="2275" spans="1:31" ht="14.25" customHeight="1">
      <c r="A2275" s="1">
        <v>2274</v>
      </c>
      <c r="B2275" s="9" t="s">
        <v>6</v>
      </c>
      <c r="C2275" s="1" t="s">
        <v>13551</v>
      </c>
      <c r="D2275" s="1" t="s">
        <v>2128</v>
      </c>
      <c r="E2275" s="1" t="s">
        <v>139</v>
      </c>
      <c r="F2275" s="1" t="s">
        <v>27603</v>
      </c>
      <c r="G2275" s="14">
        <v>91944661044</v>
      </c>
      <c r="H2275" s="1" t="s">
        <v>8</v>
      </c>
      <c r="I2275" s="1" t="s">
        <v>9</v>
      </c>
      <c r="J2275" s="1" t="s">
        <v>24</v>
      </c>
      <c r="K2275" s="3" t="s">
        <v>213</v>
      </c>
      <c r="L2275" s="1" t="s">
        <v>24</v>
      </c>
      <c r="M2275" s="3" t="s">
        <v>27</v>
      </c>
      <c r="N2275" s="3" t="s">
        <v>47339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1"/>
      <c r="AA2275" s="1" t="s">
        <v>16</v>
      </c>
      <c r="AB2275" s="3" t="s">
        <v>12</v>
      </c>
      <c r="AC2275" s="23" t="s">
        <v>37792</v>
      </c>
      <c r="AD2275" s="23" t="s">
        <v>40410</v>
      </c>
      <c r="AE2275" t="s">
        <v>35405</v>
      </c>
    </row>
    <row r="2276" spans="1:31" ht="14.25" customHeight="1">
      <c r="A2276" s="1">
        <v>2275</v>
      </c>
      <c r="B2276" s="9" t="s">
        <v>6</v>
      </c>
      <c r="C2276" s="1" t="s">
        <v>13554</v>
      </c>
      <c r="D2276" s="1" t="s">
        <v>1354</v>
      </c>
      <c r="E2276" s="1" t="s">
        <v>8922</v>
      </c>
      <c r="F2276" s="1" t="s">
        <v>13555</v>
      </c>
      <c r="G2276" s="14">
        <v>91414149041</v>
      </c>
      <c r="H2276" s="1" t="s">
        <v>46</v>
      </c>
      <c r="I2276" s="1" t="s">
        <v>9</v>
      </c>
      <c r="J2276" s="1" t="s">
        <v>24</v>
      </c>
      <c r="K2276" s="3" t="s">
        <v>117</v>
      </c>
      <c r="L2276" s="1" t="s">
        <v>24</v>
      </c>
      <c r="M2276" s="3" t="s">
        <v>178</v>
      </c>
      <c r="N2276" s="3" t="s">
        <v>47339</v>
      </c>
      <c r="O2276" s="3" t="s">
        <v>171</v>
      </c>
      <c r="P2276" s="3" t="s">
        <v>24</v>
      </c>
      <c r="Q2276" s="3"/>
      <c r="R2276" s="3"/>
      <c r="S2276" s="3"/>
      <c r="T2276" s="3"/>
      <c r="U2276" s="3"/>
      <c r="V2276" s="3"/>
      <c r="W2276" s="3"/>
      <c r="X2276" s="3"/>
      <c r="Y2276" s="3"/>
      <c r="Z2276" s="1"/>
      <c r="AA2276" s="1" t="s">
        <v>16</v>
      </c>
      <c r="AB2276" s="3" t="s">
        <v>12</v>
      </c>
      <c r="AC2276" s="23" t="s">
        <v>37792</v>
      </c>
      <c r="AD2276" s="23" t="s">
        <v>40411</v>
      </c>
      <c r="AE2276" t="s">
        <v>35408</v>
      </c>
    </row>
    <row r="2277" spans="1:31" ht="14.25" customHeight="1">
      <c r="A2277" s="1">
        <v>2276</v>
      </c>
      <c r="B2277" s="9" t="s">
        <v>6</v>
      </c>
      <c r="C2277" s="1" t="s">
        <v>13571</v>
      </c>
      <c r="D2277" s="1" t="s">
        <v>35538</v>
      </c>
      <c r="E2277" s="1" t="s">
        <v>680</v>
      </c>
      <c r="F2277" s="1" t="s">
        <v>34697</v>
      </c>
      <c r="G2277" s="14">
        <v>914940949696</v>
      </c>
      <c r="H2277" s="1" t="s">
        <v>15</v>
      </c>
      <c r="I2277" s="1" t="s">
        <v>9</v>
      </c>
      <c r="J2277" s="1" t="s">
        <v>24</v>
      </c>
      <c r="K2277" s="3" t="s">
        <v>27</v>
      </c>
      <c r="L2277" s="1" t="s">
        <v>24</v>
      </c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1"/>
      <c r="AA2277" s="1" t="s">
        <v>16</v>
      </c>
      <c r="AB2277" s="3" t="s">
        <v>12</v>
      </c>
      <c r="AC2277" s="23" t="s">
        <v>37792</v>
      </c>
      <c r="AD2277" s="23" t="s">
        <v>40412</v>
      </c>
      <c r="AE2277" t="s">
        <v>35407</v>
      </c>
    </row>
    <row r="2278" spans="1:31" ht="14.25" customHeight="1">
      <c r="A2278" s="1">
        <v>2277</v>
      </c>
      <c r="B2278" s="9" t="s">
        <v>6</v>
      </c>
      <c r="C2278" s="1" t="s">
        <v>13575</v>
      </c>
      <c r="D2278" s="1" t="s">
        <v>1286</v>
      </c>
      <c r="E2278" s="1" t="s">
        <v>1996</v>
      </c>
      <c r="F2278" s="1" t="s">
        <v>27614</v>
      </c>
      <c r="G2278" s="14">
        <v>91906449666</v>
      </c>
      <c r="H2278" s="1" t="s">
        <v>8</v>
      </c>
      <c r="I2278" s="1" t="s">
        <v>9</v>
      </c>
      <c r="J2278" s="1" t="s">
        <v>24</v>
      </c>
      <c r="K2278" s="3" t="s">
        <v>17</v>
      </c>
      <c r="L2278" s="1" t="s">
        <v>24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1"/>
      <c r="AA2278" s="1" t="s">
        <v>11</v>
      </c>
      <c r="AB2278" s="3" t="s">
        <v>538</v>
      </c>
      <c r="AC2278" s="23" t="s">
        <v>37792</v>
      </c>
      <c r="AD2278" s="23" t="s">
        <v>38951</v>
      </c>
      <c r="AE2278" t="s">
        <v>35408</v>
      </c>
    </row>
    <row r="2279" spans="1:31" ht="14.25" customHeight="1">
      <c r="A2279" s="1">
        <v>2278</v>
      </c>
      <c r="B2279" s="9" t="s">
        <v>6</v>
      </c>
      <c r="C2279" s="1" t="s">
        <v>13593</v>
      </c>
      <c r="D2279" s="1" t="s">
        <v>522</v>
      </c>
      <c r="E2279" s="1" t="s">
        <v>362</v>
      </c>
      <c r="F2279" s="1" t="s">
        <v>27621</v>
      </c>
      <c r="G2279" s="14">
        <v>919449414</v>
      </c>
      <c r="H2279" s="1" t="s">
        <v>8</v>
      </c>
      <c r="I2279" s="1" t="s">
        <v>62</v>
      </c>
      <c r="J2279" s="1" t="s">
        <v>24</v>
      </c>
      <c r="K2279" s="3" t="s">
        <v>17</v>
      </c>
      <c r="L2279" s="1" t="s">
        <v>24</v>
      </c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1"/>
      <c r="AA2279" s="1" t="s">
        <v>11</v>
      </c>
      <c r="AB2279" s="3" t="s">
        <v>321</v>
      </c>
      <c r="AC2279" s="23" t="s">
        <v>37792</v>
      </c>
      <c r="AD2279" s="23" t="s">
        <v>40413</v>
      </c>
      <c r="AE2279" t="s">
        <v>35408</v>
      </c>
    </row>
    <row r="2280" spans="1:31" ht="14.25" customHeight="1">
      <c r="A2280" s="1">
        <v>2279</v>
      </c>
      <c r="B2280" s="9" t="s">
        <v>6</v>
      </c>
      <c r="C2280" s="1" t="s">
        <v>13595</v>
      </c>
      <c r="D2280" s="1" t="s">
        <v>5892</v>
      </c>
      <c r="E2280" s="1" t="s">
        <v>139</v>
      </c>
      <c r="F2280" s="1" t="s">
        <v>27623</v>
      </c>
      <c r="G2280" s="14">
        <v>916964464640</v>
      </c>
      <c r="H2280" s="1" t="s">
        <v>46</v>
      </c>
      <c r="I2280" s="1" t="s">
        <v>9</v>
      </c>
      <c r="J2280" s="1" t="s">
        <v>24</v>
      </c>
      <c r="K2280" s="3" t="s">
        <v>178</v>
      </c>
      <c r="L2280" s="1" t="s">
        <v>24</v>
      </c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1"/>
      <c r="AA2280" s="1" t="s">
        <v>16</v>
      </c>
      <c r="AB2280" s="3" t="s">
        <v>12</v>
      </c>
      <c r="AC2280" s="23" t="s">
        <v>37792</v>
      </c>
      <c r="AD2280" s="23" t="s">
        <v>39374</v>
      </c>
      <c r="AE2280" t="s">
        <v>35407</v>
      </c>
    </row>
    <row r="2281" spans="1:31" ht="14.25" customHeight="1">
      <c r="A2281" s="1">
        <v>2280</v>
      </c>
      <c r="B2281" s="9" t="s">
        <v>6</v>
      </c>
      <c r="C2281" s="1" t="s">
        <v>13615</v>
      </c>
      <c r="D2281" s="1" t="s">
        <v>113</v>
      </c>
      <c r="E2281" s="1" t="s">
        <v>270</v>
      </c>
      <c r="F2281" s="1" t="s">
        <v>32626</v>
      </c>
      <c r="G2281" s="14">
        <v>91999444666</v>
      </c>
      <c r="H2281" s="1" t="s">
        <v>20</v>
      </c>
      <c r="I2281" s="1" t="s">
        <v>41</v>
      </c>
      <c r="J2281" s="1" t="s">
        <v>24</v>
      </c>
      <c r="K2281" s="3" t="s">
        <v>17</v>
      </c>
      <c r="L2281" s="1" t="s">
        <v>24</v>
      </c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1"/>
      <c r="AA2281" s="1" t="s">
        <v>11</v>
      </c>
      <c r="AB2281" s="3" t="s">
        <v>538</v>
      </c>
      <c r="AC2281" s="23" t="s">
        <v>37792</v>
      </c>
      <c r="AD2281" s="23" t="s">
        <v>40414</v>
      </c>
      <c r="AE2281" t="s">
        <v>35408</v>
      </c>
    </row>
    <row r="2282" spans="1:31" ht="14.25" customHeight="1">
      <c r="A2282" s="1">
        <v>2281</v>
      </c>
      <c r="B2282" s="9" t="s">
        <v>6</v>
      </c>
      <c r="C2282" s="1" t="s">
        <v>13616</v>
      </c>
      <c r="D2282" s="1" t="s">
        <v>999</v>
      </c>
      <c r="E2282" s="1" t="s">
        <v>162</v>
      </c>
      <c r="F2282" s="1" t="s">
        <v>27628</v>
      </c>
      <c r="G2282" s="14">
        <v>919444116061</v>
      </c>
      <c r="H2282" s="1" t="s">
        <v>20</v>
      </c>
      <c r="I2282" s="1" t="s">
        <v>9</v>
      </c>
      <c r="J2282" s="1" t="s">
        <v>24</v>
      </c>
      <c r="K2282" s="3" t="s">
        <v>178</v>
      </c>
      <c r="L2282" s="1" t="s">
        <v>24</v>
      </c>
      <c r="M2282" s="3" t="s">
        <v>171</v>
      </c>
      <c r="N2282" s="3" t="s">
        <v>47339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1"/>
      <c r="AA2282" s="1" t="s">
        <v>16</v>
      </c>
      <c r="AB2282" s="3" t="s">
        <v>12</v>
      </c>
      <c r="AC2282" s="23" t="s">
        <v>37792</v>
      </c>
      <c r="AD2282" s="23" t="s">
        <v>39241</v>
      </c>
      <c r="AE2282" t="s">
        <v>35407</v>
      </c>
    </row>
    <row r="2283" spans="1:31" ht="14.25" customHeight="1">
      <c r="A2283" s="1">
        <v>2282</v>
      </c>
      <c r="B2283" s="9" t="s">
        <v>6</v>
      </c>
      <c r="C2283" s="1" t="s">
        <v>13622</v>
      </c>
      <c r="D2283" s="1" t="s">
        <v>2921</v>
      </c>
      <c r="E2283" s="1" t="s">
        <v>19</v>
      </c>
      <c r="F2283" s="1" t="s">
        <v>27630</v>
      </c>
      <c r="G2283" s="14">
        <v>9194469404</v>
      </c>
      <c r="H2283" s="1" t="s">
        <v>8</v>
      </c>
      <c r="I2283" s="1" t="s">
        <v>62</v>
      </c>
      <c r="J2283" s="1" t="s">
        <v>24</v>
      </c>
      <c r="K2283" s="3" t="s">
        <v>178</v>
      </c>
      <c r="L2283" s="1" t="s">
        <v>24</v>
      </c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1"/>
      <c r="AA2283" s="1" t="s">
        <v>16</v>
      </c>
      <c r="AB2283" s="3" t="s">
        <v>12</v>
      </c>
      <c r="AC2283" s="23" t="s">
        <v>37792</v>
      </c>
      <c r="AD2283" s="23" t="s">
        <v>40415</v>
      </c>
      <c r="AE2283" t="s">
        <v>35408</v>
      </c>
    </row>
    <row r="2284" spans="1:31" ht="14.25" customHeight="1">
      <c r="A2284" s="1">
        <v>2283</v>
      </c>
      <c r="B2284" s="9" t="s">
        <v>6</v>
      </c>
      <c r="C2284" s="1" t="s">
        <v>13623</v>
      </c>
      <c r="D2284" s="1" t="s">
        <v>11321</v>
      </c>
      <c r="E2284" s="1" t="s">
        <v>32</v>
      </c>
      <c r="F2284" s="1" t="s">
        <v>27631</v>
      </c>
      <c r="G2284" s="14">
        <v>91464444090</v>
      </c>
      <c r="H2284" s="1" t="s">
        <v>8</v>
      </c>
      <c r="I2284" s="1" t="s">
        <v>62</v>
      </c>
      <c r="J2284" s="1" t="s">
        <v>24</v>
      </c>
      <c r="K2284" s="3" t="s">
        <v>178</v>
      </c>
      <c r="L2284" s="1" t="s">
        <v>24</v>
      </c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1"/>
      <c r="AA2284" s="1" t="s">
        <v>16</v>
      </c>
      <c r="AB2284" s="3" t="s">
        <v>12</v>
      </c>
      <c r="AC2284" s="23" t="s">
        <v>37792</v>
      </c>
      <c r="AD2284" s="23" t="s">
        <v>40416</v>
      </c>
      <c r="AE2284" t="s">
        <v>35405</v>
      </c>
    </row>
    <row r="2285" spans="1:31" ht="14.25" customHeight="1">
      <c r="A2285" s="1">
        <v>2284</v>
      </c>
      <c r="B2285" s="9" t="s">
        <v>6</v>
      </c>
      <c r="C2285" s="1" t="s">
        <v>13630</v>
      </c>
      <c r="D2285" s="1" t="s">
        <v>2169</v>
      </c>
      <c r="E2285" s="1" t="s">
        <v>724</v>
      </c>
      <c r="F2285" s="1" t="s">
        <v>34708</v>
      </c>
      <c r="G2285" s="14">
        <v>914460966090</v>
      </c>
      <c r="H2285" s="1" t="s">
        <v>15</v>
      </c>
      <c r="I2285" s="1" t="s">
        <v>9</v>
      </c>
      <c r="J2285" s="1" t="s">
        <v>24</v>
      </c>
      <c r="K2285" s="3" t="s">
        <v>117</v>
      </c>
      <c r="L2285" s="1" t="s">
        <v>24</v>
      </c>
      <c r="M2285" s="3" t="s">
        <v>178</v>
      </c>
      <c r="N2285" s="3" t="s">
        <v>47339</v>
      </c>
      <c r="O2285" s="3" t="s">
        <v>171</v>
      </c>
      <c r="P2285" s="3" t="s">
        <v>24</v>
      </c>
      <c r="Q2285" s="3"/>
      <c r="R2285" s="3"/>
      <c r="S2285" s="3"/>
      <c r="T2285" s="3"/>
      <c r="U2285" s="3"/>
      <c r="V2285" s="3"/>
      <c r="W2285" s="3"/>
      <c r="X2285" s="3"/>
      <c r="Y2285" s="3"/>
      <c r="Z2285" s="1"/>
      <c r="AA2285" s="1" t="s">
        <v>16</v>
      </c>
      <c r="AB2285" s="3" t="s">
        <v>12</v>
      </c>
      <c r="AC2285" s="23" t="s">
        <v>37792</v>
      </c>
      <c r="AD2285" s="23" t="s">
        <v>40417</v>
      </c>
      <c r="AE2285" t="s">
        <v>35405</v>
      </c>
    </row>
    <row r="2286" spans="1:31" ht="14.25" customHeight="1">
      <c r="A2286" s="1">
        <v>2285</v>
      </c>
      <c r="B2286" s="9" t="s">
        <v>6</v>
      </c>
      <c r="C2286" s="1" t="s">
        <v>13631</v>
      </c>
      <c r="D2286" s="1" t="s">
        <v>13632</v>
      </c>
      <c r="E2286" s="1" t="s">
        <v>724</v>
      </c>
      <c r="F2286" s="1" t="s">
        <v>34709</v>
      </c>
      <c r="G2286" s="14">
        <v>914469606090</v>
      </c>
      <c r="H2286" s="1" t="s">
        <v>8</v>
      </c>
      <c r="I2286" s="1" t="s">
        <v>9</v>
      </c>
      <c r="J2286" s="1" t="s">
        <v>24</v>
      </c>
      <c r="K2286" s="3" t="s">
        <v>117</v>
      </c>
      <c r="L2286" s="1" t="s">
        <v>24</v>
      </c>
      <c r="M2286" s="3" t="s">
        <v>178</v>
      </c>
      <c r="N2286" s="3" t="s">
        <v>47339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1"/>
      <c r="AA2286" s="1" t="s">
        <v>16</v>
      </c>
      <c r="AB2286" s="3" t="s">
        <v>12</v>
      </c>
      <c r="AC2286" s="23" t="s">
        <v>37792</v>
      </c>
      <c r="AD2286" s="23" t="s">
        <v>40418</v>
      </c>
      <c r="AE2286" t="s">
        <v>35408</v>
      </c>
    </row>
    <row r="2287" spans="1:31" ht="14.25" customHeight="1">
      <c r="A2287" s="1">
        <v>2286</v>
      </c>
      <c r="B2287" s="9" t="s">
        <v>6</v>
      </c>
      <c r="C2287" s="1" t="s">
        <v>13645</v>
      </c>
      <c r="D2287" s="1" t="s">
        <v>1410</v>
      </c>
      <c r="E2287" s="1" t="s">
        <v>32</v>
      </c>
      <c r="F2287" s="1" t="s">
        <v>20948</v>
      </c>
      <c r="G2287" s="14">
        <v>919944041999</v>
      </c>
      <c r="H2287" s="1" t="s">
        <v>46</v>
      </c>
      <c r="I2287" s="1" t="s">
        <v>9</v>
      </c>
      <c r="J2287" s="1" t="s">
        <v>24</v>
      </c>
      <c r="K2287" s="3" t="s">
        <v>171</v>
      </c>
      <c r="L2287" s="1" t="s">
        <v>24</v>
      </c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1"/>
      <c r="AA2287" s="1" t="s">
        <v>16</v>
      </c>
      <c r="AB2287" s="3" t="s">
        <v>12</v>
      </c>
      <c r="AC2287" s="23" t="s">
        <v>37786</v>
      </c>
      <c r="AD2287" s="23" t="s">
        <v>40419</v>
      </c>
      <c r="AE2287" t="s">
        <v>35407</v>
      </c>
    </row>
    <row r="2288" spans="1:31" ht="14.25" customHeight="1">
      <c r="A2288" s="1">
        <v>2287</v>
      </c>
      <c r="B2288" s="9" t="s">
        <v>6</v>
      </c>
      <c r="C2288" s="1" t="s">
        <v>13658</v>
      </c>
      <c r="D2288" s="1" t="s">
        <v>502</v>
      </c>
      <c r="E2288" s="1" t="s">
        <v>1797</v>
      </c>
      <c r="F2288" s="1" t="s">
        <v>27649</v>
      </c>
      <c r="G2288" s="14">
        <v>9199490964</v>
      </c>
      <c r="H2288" s="1" t="s">
        <v>15</v>
      </c>
      <c r="I2288" s="1" t="s">
        <v>9</v>
      </c>
      <c r="J2288" s="1" t="s">
        <v>24</v>
      </c>
      <c r="K2288" s="3" t="s">
        <v>117</v>
      </c>
      <c r="L2288" s="1" t="s">
        <v>24</v>
      </c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1"/>
      <c r="AA2288" s="1" t="s">
        <v>16</v>
      </c>
      <c r="AB2288" s="3" t="s">
        <v>12</v>
      </c>
      <c r="AC2288" s="23" t="s">
        <v>37786</v>
      </c>
      <c r="AD2288" s="23" t="s">
        <v>39442</v>
      </c>
      <c r="AE2288" t="s">
        <v>35408</v>
      </c>
    </row>
    <row r="2289" spans="1:31" ht="14.25" customHeight="1">
      <c r="A2289" s="1">
        <v>2288</v>
      </c>
      <c r="B2289" s="9" t="s">
        <v>6</v>
      </c>
      <c r="C2289" s="1" t="s">
        <v>13677</v>
      </c>
      <c r="D2289" s="1" t="s">
        <v>13678</v>
      </c>
      <c r="E2289" s="1" t="s">
        <v>139</v>
      </c>
      <c r="F2289" s="1" t="s">
        <v>27658</v>
      </c>
      <c r="G2289" s="14">
        <v>919444094946</v>
      </c>
      <c r="H2289" s="1" t="s">
        <v>8</v>
      </c>
      <c r="I2289" s="1" t="s">
        <v>62</v>
      </c>
      <c r="J2289" s="1" t="s">
        <v>24</v>
      </c>
      <c r="K2289" s="3" t="s">
        <v>178</v>
      </c>
      <c r="L2289" s="1" t="s">
        <v>24</v>
      </c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1"/>
      <c r="AA2289" s="1" t="s">
        <v>16</v>
      </c>
      <c r="AB2289" s="3" t="s">
        <v>12</v>
      </c>
      <c r="AC2289" s="23" t="s">
        <v>37786</v>
      </c>
      <c r="AD2289" s="23" t="s">
        <v>40420</v>
      </c>
      <c r="AE2289" t="s">
        <v>35408</v>
      </c>
    </row>
    <row r="2290" spans="1:31" ht="14.25" customHeight="1">
      <c r="A2290" s="1">
        <v>2289</v>
      </c>
      <c r="B2290" s="9" t="s">
        <v>6</v>
      </c>
      <c r="C2290" s="1" t="s">
        <v>13682</v>
      </c>
      <c r="D2290" s="1" t="s">
        <v>318</v>
      </c>
      <c r="E2290" s="1" t="s">
        <v>40</v>
      </c>
      <c r="F2290" s="1" t="s">
        <v>32632</v>
      </c>
      <c r="G2290" s="14">
        <v>919644414641</v>
      </c>
      <c r="H2290" s="1" t="s">
        <v>46</v>
      </c>
      <c r="I2290" s="1" t="s">
        <v>9</v>
      </c>
      <c r="J2290" s="1" t="s">
        <v>24</v>
      </c>
      <c r="K2290" s="3" t="s">
        <v>17</v>
      </c>
      <c r="L2290" s="1" t="s">
        <v>24</v>
      </c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1"/>
      <c r="AA2290" s="1" t="s">
        <v>11</v>
      </c>
      <c r="AB2290" s="3" t="s">
        <v>990</v>
      </c>
      <c r="AC2290" s="23" t="s">
        <v>37786</v>
      </c>
      <c r="AD2290" s="23" t="s">
        <v>38354</v>
      </c>
      <c r="AE2290" t="s">
        <v>35402</v>
      </c>
    </row>
    <row r="2291" spans="1:31" ht="14.25" customHeight="1">
      <c r="A2291" s="1">
        <v>2290</v>
      </c>
      <c r="B2291" s="9" t="s">
        <v>6</v>
      </c>
      <c r="C2291" s="1" t="s">
        <v>13707</v>
      </c>
      <c r="D2291" s="1" t="s">
        <v>2162</v>
      </c>
      <c r="E2291" s="1" t="s">
        <v>2095</v>
      </c>
      <c r="F2291" s="1" t="s">
        <v>13708</v>
      </c>
      <c r="G2291" s="14">
        <v>914494014</v>
      </c>
      <c r="H2291" s="1" t="s">
        <v>20</v>
      </c>
      <c r="I2291" s="1" t="s">
        <v>41</v>
      </c>
      <c r="J2291" s="1" t="s">
        <v>24</v>
      </c>
      <c r="K2291" s="3" t="s">
        <v>17</v>
      </c>
      <c r="L2291" s="1" t="s">
        <v>24</v>
      </c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1"/>
      <c r="AA2291" s="1" t="s">
        <v>11</v>
      </c>
      <c r="AB2291" s="3" t="s">
        <v>538</v>
      </c>
      <c r="AC2291" s="23" t="s">
        <v>37786</v>
      </c>
      <c r="AD2291" s="23" t="s">
        <v>40421</v>
      </c>
      <c r="AE2291" t="s">
        <v>35408</v>
      </c>
    </row>
    <row r="2292" spans="1:31" ht="14.25" customHeight="1">
      <c r="A2292" s="1">
        <v>2291</v>
      </c>
      <c r="B2292" s="9" t="s">
        <v>6</v>
      </c>
      <c r="C2292" s="1" t="s">
        <v>13718</v>
      </c>
      <c r="D2292" s="1" t="s">
        <v>230</v>
      </c>
      <c r="E2292" s="1" t="s">
        <v>36673</v>
      </c>
      <c r="F2292" s="1" t="s">
        <v>27675</v>
      </c>
      <c r="G2292" s="14">
        <v>919444000000</v>
      </c>
      <c r="H2292" s="1" t="s">
        <v>46</v>
      </c>
      <c r="I2292" s="1" t="s">
        <v>9</v>
      </c>
      <c r="J2292" s="1" t="s">
        <v>24</v>
      </c>
      <c r="K2292" s="3" t="s">
        <v>17</v>
      </c>
      <c r="L2292" s="1" t="s">
        <v>24</v>
      </c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1"/>
      <c r="AA2292" s="1" t="s">
        <v>11</v>
      </c>
      <c r="AB2292" s="3" t="s">
        <v>538</v>
      </c>
      <c r="AC2292" s="23" t="s">
        <v>37793</v>
      </c>
      <c r="AD2292" s="23" t="s">
        <v>40422</v>
      </c>
      <c r="AE2292" t="s">
        <v>35405</v>
      </c>
    </row>
    <row r="2293" spans="1:31" ht="14.25" customHeight="1">
      <c r="A2293" s="1">
        <v>2292</v>
      </c>
      <c r="B2293" s="9" t="s">
        <v>6</v>
      </c>
      <c r="C2293" s="1" t="s">
        <v>13741</v>
      </c>
      <c r="D2293" s="1" t="s">
        <v>13742</v>
      </c>
      <c r="E2293" s="1" t="s">
        <v>40</v>
      </c>
      <c r="F2293" s="1" t="s">
        <v>27683</v>
      </c>
      <c r="G2293" s="14">
        <v>9160049040</v>
      </c>
      <c r="H2293" s="1" t="s">
        <v>8</v>
      </c>
      <c r="I2293" s="1" t="s">
        <v>9</v>
      </c>
      <c r="J2293" s="1" t="s">
        <v>24</v>
      </c>
      <c r="K2293" s="3" t="s">
        <v>17</v>
      </c>
      <c r="L2293" s="1" t="s">
        <v>24</v>
      </c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1"/>
      <c r="AA2293" s="1" t="s">
        <v>11</v>
      </c>
      <c r="AB2293" s="3" t="s">
        <v>13</v>
      </c>
      <c r="AC2293" s="23" t="s">
        <v>37793</v>
      </c>
      <c r="AD2293" s="23" t="s">
        <v>40423</v>
      </c>
      <c r="AE2293" t="s">
        <v>35402</v>
      </c>
    </row>
    <row r="2294" spans="1:31" ht="14.25" customHeight="1">
      <c r="A2294" s="1">
        <v>2293</v>
      </c>
      <c r="B2294" s="9" t="s">
        <v>6</v>
      </c>
      <c r="C2294" s="1" t="s">
        <v>13770</v>
      </c>
      <c r="D2294" s="1" t="s">
        <v>3129</v>
      </c>
      <c r="E2294" s="1" t="s">
        <v>40</v>
      </c>
      <c r="F2294" s="1" t="s">
        <v>27697</v>
      </c>
      <c r="G2294" s="14">
        <v>919994414061</v>
      </c>
      <c r="H2294" s="1" t="s">
        <v>8</v>
      </c>
      <c r="I2294" s="1" t="s">
        <v>62</v>
      </c>
      <c r="J2294" s="1" t="s">
        <v>24</v>
      </c>
      <c r="K2294" s="3" t="s">
        <v>42</v>
      </c>
      <c r="L2294" s="1" t="s">
        <v>24</v>
      </c>
      <c r="M2294" s="3" t="s">
        <v>27</v>
      </c>
      <c r="N2294" s="3" t="s">
        <v>47339</v>
      </c>
      <c r="O2294" s="3" t="s">
        <v>117</v>
      </c>
      <c r="P2294" s="3" t="s">
        <v>24</v>
      </c>
      <c r="Q2294" s="3" t="s">
        <v>178</v>
      </c>
      <c r="R2294" s="3" t="s">
        <v>24</v>
      </c>
      <c r="S2294" s="3" t="s">
        <v>171</v>
      </c>
      <c r="T2294" s="3" t="s">
        <v>24</v>
      </c>
      <c r="U2294" s="3"/>
      <c r="V2294" s="3"/>
      <c r="W2294" s="3"/>
      <c r="X2294" s="3"/>
      <c r="Y2294" s="3"/>
      <c r="Z2294" s="1"/>
      <c r="AA2294" s="1" t="s">
        <v>16</v>
      </c>
      <c r="AB2294" s="3" t="s">
        <v>12</v>
      </c>
      <c r="AC2294" s="23" t="s">
        <v>37793</v>
      </c>
      <c r="AD2294" s="23" t="s">
        <v>40424</v>
      </c>
      <c r="AE2294" t="s">
        <v>35407</v>
      </c>
    </row>
    <row r="2295" spans="1:31" ht="14.25" customHeight="1">
      <c r="A2295" s="1">
        <v>2294</v>
      </c>
      <c r="B2295" s="9" t="s">
        <v>6</v>
      </c>
      <c r="C2295" s="1" t="s">
        <v>13774</v>
      </c>
      <c r="D2295" s="1" t="s">
        <v>1994</v>
      </c>
      <c r="E2295" s="1" t="s">
        <v>40</v>
      </c>
      <c r="F2295" s="1" t="s">
        <v>34719</v>
      </c>
      <c r="G2295" s="14">
        <v>919694644466</v>
      </c>
      <c r="H2295" s="1" t="s">
        <v>8</v>
      </c>
      <c r="I2295" s="1" t="s">
        <v>9</v>
      </c>
      <c r="J2295" s="1" t="s">
        <v>24</v>
      </c>
      <c r="K2295" s="3" t="s">
        <v>117</v>
      </c>
      <c r="L2295" s="1" t="s">
        <v>24</v>
      </c>
      <c r="M2295" s="3" t="s">
        <v>178</v>
      </c>
      <c r="N2295" s="3" t="s">
        <v>47339</v>
      </c>
      <c r="O2295" s="3" t="s">
        <v>171</v>
      </c>
      <c r="P2295" s="3" t="s">
        <v>24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1"/>
      <c r="AA2295" s="1" t="s">
        <v>16</v>
      </c>
      <c r="AB2295" s="3" t="s">
        <v>12</v>
      </c>
      <c r="AC2295" s="23" t="s">
        <v>37793</v>
      </c>
      <c r="AD2295" s="23" t="s">
        <v>38597</v>
      </c>
      <c r="AE2295" t="s">
        <v>35408</v>
      </c>
    </row>
    <row r="2296" spans="1:31" ht="14.25" customHeight="1">
      <c r="A2296" s="1">
        <v>2295</v>
      </c>
      <c r="B2296" s="9" t="s">
        <v>6</v>
      </c>
      <c r="C2296" s="1" t="s">
        <v>13792</v>
      </c>
      <c r="D2296" s="1" t="s">
        <v>13793</v>
      </c>
      <c r="E2296" s="1" t="s">
        <v>13794</v>
      </c>
      <c r="F2296" s="1" t="s">
        <v>13795</v>
      </c>
      <c r="G2296" s="14">
        <v>91964640999</v>
      </c>
      <c r="H2296" s="1" t="s">
        <v>8</v>
      </c>
      <c r="I2296" s="1" t="s">
        <v>9</v>
      </c>
      <c r="J2296" s="1" t="s">
        <v>24</v>
      </c>
      <c r="K2296" s="3" t="s">
        <v>171</v>
      </c>
      <c r="L2296" s="1" t="s">
        <v>24</v>
      </c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1"/>
      <c r="AA2296" s="1" t="s">
        <v>16</v>
      </c>
      <c r="AB2296" s="3" t="s">
        <v>12</v>
      </c>
      <c r="AC2296" s="23" t="s">
        <v>37793</v>
      </c>
      <c r="AD2296" s="23" t="s">
        <v>40425</v>
      </c>
      <c r="AE2296" t="s">
        <v>35408</v>
      </c>
    </row>
    <row r="2297" spans="1:31" ht="14.25" customHeight="1">
      <c r="A2297" s="1">
        <v>2296</v>
      </c>
      <c r="B2297" s="9" t="s">
        <v>6</v>
      </c>
      <c r="C2297" s="1" t="s">
        <v>13847</v>
      </c>
      <c r="D2297" s="1" t="s">
        <v>787</v>
      </c>
      <c r="E2297" s="1" t="s">
        <v>139</v>
      </c>
      <c r="F2297" s="1" t="s">
        <v>27728</v>
      </c>
      <c r="G2297" s="14">
        <v>91996191114</v>
      </c>
      <c r="H2297" s="1" t="s">
        <v>15</v>
      </c>
      <c r="I2297" s="1" t="s">
        <v>62</v>
      </c>
      <c r="J2297" s="1" t="s">
        <v>24</v>
      </c>
      <c r="K2297" s="3" t="s">
        <v>171</v>
      </c>
      <c r="L2297" s="1" t="s">
        <v>24</v>
      </c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1"/>
      <c r="AA2297" s="1" t="s">
        <v>16</v>
      </c>
      <c r="AB2297" s="3" t="s">
        <v>12</v>
      </c>
      <c r="AC2297" s="23" t="s">
        <v>37795</v>
      </c>
      <c r="AD2297" s="23" t="s">
        <v>40426</v>
      </c>
      <c r="AE2297" t="s">
        <v>35405</v>
      </c>
    </row>
    <row r="2298" spans="1:31" ht="14.25" customHeight="1">
      <c r="A2298" s="1">
        <v>2297</v>
      </c>
      <c r="B2298" s="9" t="s">
        <v>6</v>
      </c>
      <c r="C2298" s="1" t="s">
        <v>13876</v>
      </c>
      <c r="D2298" s="1" t="s">
        <v>2904</v>
      </c>
      <c r="E2298" s="1" t="s">
        <v>36674</v>
      </c>
      <c r="F2298" s="1" t="s">
        <v>27745</v>
      </c>
      <c r="G2298" s="14">
        <v>9194900440</v>
      </c>
      <c r="H2298" s="1" t="s">
        <v>37</v>
      </c>
      <c r="I2298" s="1" t="s">
        <v>62</v>
      </c>
      <c r="J2298" s="1" t="s">
        <v>24</v>
      </c>
      <c r="K2298" s="3" t="s">
        <v>63</v>
      </c>
      <c r="L2298" s="1" t="s">
        <v>24</v>
      </c>
      <c r="M2298" s="3" t="s">
        <v>213</v>
      </c>
      <c r="N2298" s="3" t="s">
        <v>47339</v>
      </c>
      <c r="O2298" s="3" t="s">
        <v>17</v>
      </c>
      <c r="P2298" s="3" t="s">
        <v>24</v>
      </c>
      <c r="Q2298" s="3" t="s">
        <v>42</v>
      </c>
      <c r="R2298" s="3" t="s">
        <v>24</v>
      </c>
      <c r="S2298" s="3" t="s">
        <v>27</v>
      </c>
      <c r="T2298" s="3" t="s">
        <v>24</v>
      </c>
      <c r="U2298" s="3" t="s">
        <v>117</v>
      </c>
      <c r="V2298" s="3" t="s">
        <v>24</v>
      </c>
      <c r="W2298" s="3" t="s">
        <v>178</v>
      </c>
      <c r="X2298" s="3" t="s">
        <v>24</v>
      </c>
      <c r="Y2298" s="3" t="s">
        <v>171</v>
      </c>
      <c r="Z2298" s="1" t="s">
        <v>24</v>
      </c>
      <c r="AA2298" s="1" t="s">
        <v>16</v>
      </c>
      <c r="AB2298" s="3" t="s">
        <v>12</v>
      </c>
      <c r="AC2298" s="23" t="s">
        <v>37790</v>
      </c>
      <c r="AD2298" s="23" t="s">
        <v>40427</v>
      </c>
      <c r="AE2298" t="s">
        <v>35408</v>
      </c>
    </row>
    <row r="2299" spans="1:31" ht="14.25" customHeight="1">
      <c r="A2299" s="1">
        <v>2298</v>
      </c>
      <c r="B2299" s="9" t="s">
        <v>6</v>
      </c>
      <c r="C2299" s="1" t="s">
        <v>13896</v>
      </c>
      <c r="D2299" s="1" t="s">
        <v>2505</v>
      </c>
      <c r="E2299" s="1" t="s">
        <v>2797</v>
      </c>
      <c r="F2299" s="1" t="s">
        <v>13897</v>
      </c>
      <c r="G2299" s="14">
        <v>919614900609</v>
      </c>
      <c r="H2299" s="1" t="s">
        <v>46</v>
      </c>
      <c r="I2299" s="1" t="s">
        <v>9</v>
      </c>
      <c r="J2299" s="1" t="s">
        <v>24</v>
      </c>
      <c r="K2299" s="3" t="s">
        <v>27</v>
      </c>
      <c r="L2299" s="1" t="s">
        <v>24</v>
      </c>
      <c r="M2299" s="3" t="s">
        <v>47344</v>
      </c>
      <c r="N2299" s="3" t="s">
        <v>47339</v>
      </c>
      <c r="O2299" s="3" t="s">
        <v>47349</v>
      </c>
      <c r="P2299" s="3" t="s">
        <v>24</v>
      </c>
      <c r="Q2299" s="3" t="s">
        <v>171</v>
      </c>
      <c r="R2299" s="3" t="s">
        <v>24</v>
      </c>
      <c r="S2299" s="3"/>
      <c r="T2299" s="3"/>
      <c r="U2299" s="3"/>
      <c r="V2299" s="3"/>
      <c r="W2299" s="3"/>
      <c r="X2299" s="3"/>
      <c r="Y2299" s="3"/>
      <c r="Z2299" s="1"/>
      <c r="AA2299" s="1" t="s">
        <v>16</v>
      </c>
      <c r="AB2299" s="3" t="s">
        <v>12</v>
      </c>
      <c r="AC2299" s="23" t="s">
        <v>37790</v>
      </c>
      <c r="AD2299" s="23" t="s">
        <v>40428</v>
      </c>
      <c r="AE2299" t="s">
        <v>35402</v>
      </c>
    </row>
    <row r="2300" spans="1:31" ht="14.25" customHeight="1">
      <c r="A2300" s="1">
        <v>2299</v>
      </c>
      <c r="B2300" s="9" t="s">
        <v>6</v>
      </c>
      <c r="C2300" s="1" t="s">
        <v>13902</v>
      </c>
      <c r="D2300" s="1" t="s">
        <v>2173</v>
      </c>
      <c r="E2300" s="1" t="s">
        <v>139</v>
      </c>
      <c r="F2300" s="1" t="s">
        <v>27759</v>
      </c>
      <c r="G2300" s="14">
        <v>914444099</v>
      </c>
      <c r="H2300" s="1" t="s">
        <v>20</v>
      </c>
      <c r="I2300" s="1" t="s">
        <v>62</v>
      </c>
      <c r="J2300" s="1" t="s">
        <v>24</v>
      </c>
      <c r="K2300" s="3" t="s">
        <v>27</v>
      </c>
      <c r="L2300" s="1" t="s">
        <v>24</v>
      </c>
      <c r="M2300" s="3" t="s">
        <v>178</v>
      </c>
      <c r="N2300" s="3" t="s">
        <v>47339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1"/>
      <c r="AA2300" s="1" t="s">
        <v>16</v>
      </c>
      <c r="AB2300" s="3" t="s">
        <v>12</v>
      </c>
      <c r="AC2300" s="23" t="s">
        <v>37791</v>
      </c>
      <c r="AD2300" s="23" t="s">
        <v>40429</v>
      </c>
      <c r="AE2300" t="s">
        <v>35402</v>
      </c>
    </row>
    <row r="2301" spans="1:31" ht="14.25" customHeight="1">
      <c r="A2301" s="1">
        <v>2300</v>
      </c>
      <c r="B2301" s="9" t="s">
        <v>6</v>
      </c>
      <c r="C2301" s="1" t="s">
        <v>13922</v>
      </c>
      <c r="D2301" s="1" t="s">
        <v>2128</v>
      </c>
      <c r="E2301" s="1" t="s">
        <v>40</v>
      </c>
      <c r="F2301" s="1" t="s">
        <v>27770</v>
      </c>
      <c r="G2301" s="14">
        <v>919494094460</v>
      </c>
      <c r="H2301" s="1" t="s">
        <v>8</v>
      </c>
      <c r="I2301" s="1" t="s">
        <v>62</v>
      </c>
      <c r="J2301" s="1" t="s">
        <v>24</v>
      </c>
      <c r="K2301" s="3" t="s">
        <v>17</v>
      </c>
      <c r="L2301" s="1" t="s">
        <v>24</v>
      </c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1"/>
      <c r="AA2301" s="1" t="s">
        <v>11</v>
      </c>
      <c r="AB2301" s="3" t="s">
        <v>13</v>
      </c>
      <c r="AC2301" s="23" t="s">
        <v>37791</v>
      </c>
      <c r="AD2301" s="23" t="s">
        <v>40430</v>
      </c>
      <c r="AE2301" t="s">
        <v>35408</v>
      </c>
    </row>
    <row r="2302" spans="1:31" ht="14.25" customHeight="1">
      <c r="A2302" s="1">
        <v>2301</v>
      </c>
      <c r="B2302" s="9" t="s">
        <v>6</v>
      </c>
      <c r="C2302" s="1" t="s">
        <v>13923</v>
      </c>
      <c r="D2302" s="1" t="s">
        <v>951</v>
      </c>
      <c r="E2302" s="1" t="s">
        <v>13924</v>
      </c>
      <c r="F2302" s="1" t="s">
        <v>32665</v>
      </c>
      <c r="G2302" s="14">
        <v>91464049619</v>
      </c>
      <c r="H2302" s="1" t="s">
        <v>8</v>
      </c>
      <c r="I2302" s="1" t="s">
        <v>9</v>
      </c>
      <c r="J2302" s="1" t="s">
        <v>24</v>
      </c>
      <c r="K2302" s="3" t="s">
        <v>17</v>
      </c>
      <c r="L2302" s="1" t="s">
        <v>24</v>
      </c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1"/>
      <c r="AA2302" s="1" t="s">
        <v>11</v>
      </c>
      <c r="AB2302" s="3" t="s">
        <v>13</v>
      </c>
      <c r="AC2302" s="23" t="s">
        <v>37791</v>
      </c>
      <c r="AD2302" s="23" t="s">
        <v>40431</v>
      </c>
      <c r="AE2302" t="s">
        <v>35407</v>
      </c>
    </row>
    <row r="2303" spans="1:31" ht="14.25" customHeight="1">
      <c r="A2303" s="1">
        <v>2302</v>
      </c>
      <c r="B2303" s="9" t="s">
        <v>6</v>
      </c>
      <c r="C2303" s="1" t="s">
        <v>13956</v>
      </c>
      <c r="D2303" s="1" t="s">
        <v>2978</v>
      </c>
      <c r="E2303" s="1" t="s">
        <v>1577</v>
      </c>
      <c r="F2303" s="1" t="s">
        <v>27782</v>
      </c>
      <c r="G2303" s="14">
        <v>91464110041</v>
      </c>
      <c r="H2303" s="1" t="s">
        <v>8</v>
      </c>
      <c r="I2303" s="1" t="s">
        <v>9</v>
      </c>
      <c r="J2303" s="1" t="s">
        <v>24</v>
      </c>
      <c r="K2303" s="3" t="s">
        <v>178</v>
      </c>
      <c r="L2303" s="1" t="s">
        <v>24</v>
      </c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1"/>
      <c r="AA2303" s="1" t="s">
        <v>16</v>
      </c>
      <c r="AB2303" s="3" t="s">
        <v>12</v>
      </c>
      <c r="AC2303" s="23" t="s">
        <v>37791</v>
      </c>
      <c r="AD2303" s="23" t="s">
        <v>38721</v>
      </c>
      <c r="AE2303" t="s">
        <v>35402</v>
      </c>
    </row>
    <row r="2304" spans="1:31" ht="14.25" customHeight="1">
      <c r="A2304" s="1">
        <v>2303</v>
      </c>
      <c r="B2304" s="9" t="s">
        <v>6</v>
      </c>
      <c r="C2304" s="1" t="s">
        <v>13957</v>
      </c>
      <c r="D2304" s="1" t="s">
        <v>4026</v>
      </c>
      <c r="E2304" s="1" t="s">
        <v>93</v>
      </c>
      <c r="F2304" s="1" t="s">
        <v>27783</v>
      </c>
      <c r="G2304" s="14">
        <v>91600499941</v>
      </c>
      <c r="H2304" s="1" t="s">
        <v>8</v>
      </c>
      <c r="I2304" s="1" t="s">
        <v>62</v>
      </c>
      <c r="J2304" s="1" t="s">
        <v>24</v>
      </c>
      <c r="K2304" s="3" t="s">
        <v>117</v>
      </c>
      <c r="L2304" s="1" t="s">
        <v>24</v>
      </c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1"/>
      <c r="AA2304" s="1" t="s">
        <v>16</v>
      </c>
      <c r="AB2304" s="3" t="s">
        <v>12</v>
      </c>
      <c r="AC2304" s="23" t="s">
        <v>37791</v>
      </c>
      <c r="AD2304" s="23" t="s">
        <v>40432</v>
      </c>
      <c r="AE2304" t="s">
        <v>35407</v>
      </c>
    </row>
    <row r="2305" spans="1:31" ht="14.25" customHeight="1">
      <c r="A2305" s="1">
        <v>2304</v>
      </c>
      <c r="B2305" s="9" t="s">
        <v>6</v>
      </c>
      <c r="C2305" s="1" t="s">
        <v>13977</v>
      </c>
      <c r="D2305" s="1" t="s">
        <v>1518</v>
      </c>
      <c r="E2305" s="1" t="s">
        <v>40</v>
      </c>
      <c r="F2305" s="1" t="s">
        <v>27792</v>
      </c>
      <c r="G2305" s="14">
        <v>919994119991</v>
      </c>
      <c r="H2305" s="1" t="s">
        <v>15</v>
      </c>
      <c r="I2305" s="1" t="s">
        <v>62</v>
      </c>
      <c r="J2305" s="1" t="s">
        <v>24</v>
      </c>
      <c r="K2305" s="3" t="s">
        <v>27</v>
      </c>
      <c r="L2305" s="1" t="s">
        <v>24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1"/>
      <c r="AA2305" s="1" t="s">
        <v>16</v>
      </c>
      <c r="AB2305" s="3" t="s">
        <v>12</v>
      </c>
      <c r="AC2305" s="23" t="s">
        <v>37796</v>
      </c>
      <c r="AD2305" s="23" t="s">
        <v>40433</v>
      </c>
      <c r="AE2305" t="s">
        <v>35402</v>
      </c>
    </row>
    <row r="2306" spans="1:31" ht="14.25" customHeight="1">
      <c r="A2306" s="1">
        <v>2305</v>
      </c>
      <c r="B2306" s="9" t="s">
        <v>6</v>
      </c>
      <c r="C2306" s="1" t="s">
        <v>13978</v>
      </c>
      <c r="D2306" s="1" t="s">
        <v>526</v>
      </c>
      <c r="E2306" s="1" t="s">
        <v>5353</v>
      </c>
      <c r="F2306" s="1" t="s">
        <v>27793</v>
      </c>
      <c r="G2306" s="14">
        <v>91994041400</v>
      </c>
      <c r="H2306" s="1" t="s">
        <v>8</v>
      </c>
      <c r="I2306" s="1" t="s">
        <v>9</v>
      </c>
      <c r="J2306" s="1" t="s">
        <v>24</v>
      </c>
      <c r="K2306" s="3" t="s">
        <v>17</v>
      </c>
      <c r="L2306" s="1" t="s">
        <v>24</v>
      </c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1"/>
      <c r="AA2306" s="1" t="s">
        <v>11</v>
      </c>
      <c r="AB2306" s="3" t="s">
        <v>321</v>
      </c>
      <c r="AC2306" s="23" t="s">
        <v>37796</v>
      </c>
      <c r="AD2306" s="23" t="s">
        <v>40434</v>
      </c>
      <c r="AE2306" t="s">
        <v>35405</v>
      </c>
    </row>
    <row r="2307" spans="1:31" ht="14.25" customHeight="1">
      <c r="A2307" s="1">
        <v>2306</v>
      </c>
      <c r="B2307" s="9" t="s">
        <v>6</v>
      </c>
      <c r="C2307" s="1" t="s">
        <v>13979</v>
      </c>
      <c r="D2307" s="1" t="s">
        <v>526</v>
      </c>
      <c r="E2307" s="1" t="s">
        <v>5353</v>
      </c>
      <c r="F2307" s="1" t="s">
        <v>27794</v>
      </c>
      <c r="G2307" s="14">
        <v>91441414</v>
      </c>
      <c r="H2307" s="1" t="s">
        <v>8</v>
      </c>
      <c r="I2307" s="1" t="s">
        <v>62</v>
      </c>
      <c r="J2307" s="1" t="s">
        <v>24</v>
      </c>
      <c r="K2307" s="3" t="s">
        <v>117</v>
      </c>
      <c r="L2307" s="1" t="s">
        <v>24</v>
      </c>
      <c r="M2307" s="3" t="s">
        <v>178</v>
      </c>
      <c r="N2307" s="3" t="s">
        <v>47339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1"/>
      <c r="AA2307" s="1" t="s">
        <v>16</v>
      </c>
      <c r="AB2307" s="3" t="s">
        <v>12</v>
      </c>
      <c r="AC2307" s="23" t="s">
        <v>37796</v>
      </c>
      <c r="AD2307" s="23" t="s">
        <v>40435</v>
      </c>
      <c r="AE2307" t="s">
        <v>35405</v>
      </c>
    </row>
    <row r="2308" spans="1:31" ht="14.25" customHeight="1">
      <c r="A2308" s="1">
        <v>2307</v>
      </c>
      <c r="B2308" s="9" t="s">
        <v>6</v>
      </c>
      <c r="C2308" s="1" t="s">
        <v>13982</v>
      </c>
      <c r="D2308" s="1" t="s">
        <v>13983</v>
      </c>
      <c r="E2308" s="1" t="s">
        <v>217</v>
      </c>
      <c r="F2308" s="1" t="s">
        <v>27797</v>
      </c>
      <c r="G2308" s="14">
        <v>919444196909</v>
      </c>
      <c r="H2308" s="1" t="s">
        <v>15</v>
      </c>
      <c r="I2308" s="1" t="s">
        <v>62</v>
      </c>
      <c r="J2308" s="1" t="s">
        <v>24</v>
      </c>
      <c r="K2308" s="3" t="s">
        <v>117</v>
      </c>
      <c r="L2308" s="1" t="s">
        <v>24</v>
      </c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1"/>
      <c r="AA2308" s="1" t="s">
        <v>16</v>
      </c>
      <c r="AB2308" s="3" t="s">
        <v>12</v>
      </c>
      <c r="AC2308" s="23" t="s">
        <v>37796</v>
      </c>
      <c r="AD2308" s="23" t="s">
        <v>40436</v>
      </c>
      <c r="AE2308" t="s">
        <v>35405</v>
      </c>
    </row>
    <row r="2309" spans="1:31" ht="14.25" customHeight="1">
      <c r="A2309" s="1">
        <v>2308</v>
      </c>
      <c r="B2309" s="9" t="s">
        <v>6</v>
      </c>
      <c r="C2309" s="1" t="s">
        <v>13991</v>
      </c>
      <c r="D2309" s="1" t="s">
        <v>1155</v>
      </c>
      <c r="E2309" s="1" t="s">
        <v>4010</v>
      </c>
      <c r="F2309" s="1" t="s">
        <v>32676</v>
      </c>
      <c r="G2309" s="14">
        <v>91444449999</v>
      </c>
      <c r="H2309" s="1" t="s">
        <v>15</v>
      </c>
      <c r="I2309" s="1" t="s">
        <v>41</v>
      </c>
      <c r="J2309" s="1" t="s">
        <v>24</v>
      </c>
      <c r="K2309" s="3" t="s">
        <v>27</v>
      </c>
      <c r="L2309" s="1" t="s">
        <v>24</v>
      </c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1"/>
      <c r="AA2309" s="1" t="s">
        <v>16</v>
      </c>
      <c r="AB2309" s="3" t="s">
        <v>12</v>
      </c>
      <c r="AC2309" s="23" t="s">
        <v>37796</v>
      </c>
      <c r="AD2309" s="23" t="s">
        <v>40437</v>
      </c>
      <c r="AE2309" t="s">
        <v>35407</v>
      </c>
    </row>
    <row r="2310" spans="1:31" ht="14.25" customHeight="1">
      <c r="A2310" s="1">
        <v>2309</v>
      </c>
      <c r="B2310" s="9" t="s">
        <v>6</v>
      </c>
      <c r="C2310" s="1" t="s">
        <v>14006</v>
      </c>
      <c r="D2310" s="1" t="s">
        <v>1394</v>
      </c>
      <c r="E2310" s="1" t="s">
        <v>14007</v>
      </c>
      <c r="F2310" s="1" t="s">
        <v>27812</v>
      </c>
      <c r="G2310" s="14">
        <v>9196946960</v>
      </c>
      <c r="H2310" s="1" t="s">
        <v>8</v>
      </c>
      <c r="I2310" s="1" t="s">
        <v>9</v>
      </c>
      <c r="J2310" s="1" t="s">
        <v>24</v>
      </c>
      <c r="K2310" s="3" t="s">
        <v>42</v>
      </c>
      <c r="L2310" s="1" t="s">
        <v>24</v>
      </c>
      <c r="M2310" s="3" t="s">
        <v>27</v>
      </c>
      <c r="N2310" s="3" t="s">
        <v>47339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1"/>
      <c r="AA2310" s="1" t="s">
        <v>16</v>
      </c>
      <c r="AB2310" s="3" t="s">
        <v>12</v>
      </c>
      <c r="AC2310" s="23" t="s">
        <v>37788</v>
      </c>
      <c r="AD2310" s="23" t="s">
        <v>40438</v>
      </c>
      <c r="AE2310" t="s">
        <v>35408</v>
      </c>
    </row>
    <row r="2311" spans="1:31" ht="14.25" customHeight="1">
      <c r="A2311" s="1">
        <v>2310</v>
      </c>
      <c r="B2311" s="9" t="s">
        <v>6</v>
      </c>
      <c r="C2311" s="1" t="s">
        <v>14013</v>
      </c>
      <c r="D2311" s="1" t="s">
        <v>3533</v>
      </c>
      <c r="E2311" s="1" t="s">
        <v>139</v>
      </c>
      <c r="F2311" s="1" t="s">
        <v>34739</v>
      </c>
      <c r="G2311" s="14">
        <v>91949160611</v>
      </c>
      <c r="H2311" s="1" t="s">
        <v>8</v>
      </c>
      <c r="I2311" s="1" t="s">
        <v>9</v>
      </c>
      <c r="J2311" s="1" t="s">
        <v>24</v>
      </c>
      <c r="K2311" s="3" t="s">
        <v>27</v>
      </c>
      <c r="L2311" s="1" t="s">
        <v>24</v>
      </c>
      <c r="M2311" s="3" t="s">
        <v>47344</v>
      </c>
      <c r="N2311" s="3" t="s">
        <v>47339</v>
      </c>
      <c r="O2311" s="3" t="s">
        <v>47349</v>
      </c>
      <c r="P2311" s="3" t="s">
        <v>24</v>
      </c>
      <c r="Q2311" s="3" t="s">
        <v>171</v>
      </c>
      <c r="R2311" s="3" t="s">
        <v>24</v>
      </c>
      <c r="S2311" s="3"/>
      <c r="T2311" s="3"/>
      <c r="U2311" s="3"/>
      <c r="V2311" s="3"/>
      <c r="W2311" s="3"/>
      <c r="X2311" s="3"/>
      <c r="Y2311" s="3"/>
      <c r="Z2311" s="1"/>
      <c r="AA2311" s="1" t="s">
        <v>16</v>
      </c>
      <c r="AB2311" s="3" t="s">
        <v>12</v>
      </c>
      <c r="AC2311" s="23" t="s">
        <v>37788</v>
      </c>
      <c r="AD2311" s="23" t="s">
        <v>39512</v>
      </c>
      <c r="AE2311" t="s">
        <v>35408</v>
      </c>
    </row>
    <row r="2312" spans="1:31" ht="14.25" customHeight="1">
      <c r="A2312" s="1">
        <v>2311</v>
      </c>
      <c r="B2312" s="9" t="s">
        <v>6</v>
      </c>
      <c r="C2312" s="1" t="s">
        <v>14018</v>
      </c>
      <c r="D2312" s="1" t="s">
        <v>14019</v>
      </c>
      <c r="E2312" s="1" t="s">
        <v>14020</v>
      </c>
      <c r="F2312" s="1" t="s">
        <v>27815</v>
      </c>
      <c r="G2312" s="14">
        <v>919919494</v>
      </c>
      <c r="H2312" s="1" t="s">
        <v>46</v>
      </c>
      <c r="I2312" s="1" t="s">
        <v>9</v>
      </c>
      <c r="J2312" s="1" t="s">
        <v>24</v>
      </c>
      <c r="K2312" s="3" t="s">
        <v>17</v>
      </c>
      <c r="L2312" s="1" t="s">
        <v>24</v>
      </c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1"/>
      <c r="AA2312" s="1" t="s">
        <v>11</v>
      </c>
      <c r="AB2312" s="3" t="s">
        <v>538</v>
      </c>
      <c r="AC2312" s="23" t="s">
        <v>37788</v>
      </c>
      <c r="AD2312" s="23" t="s">
        <v>40439</v>
      </c>
      <c r="AE2312" t="s">
        <v>35402</v>
      </c>
    </row>
    <row r="2313" spans="1:31" ht="14.25" customHeight="1">
      <c r="A2313" s="1">
        <v>2312</v>
      </c>
      <c r="B2313" s="9" t="s">
        <v>6</v>
      </c>
      <c r="C2313" s="1" t="s">
        <v>14028</v>
      </c>
      <c r="D2313" s="1" t="s">
        <v>2904</v>
      </c>
      <c r="E2313" s="1" t="s">
        <v>2961</v>
      </c>
      <c r="F2313" s="1" t="s">
        <v>32677</v>
      </c>
      <c r="G2313" s="14">
        <v>91644000040</v>
      </c>
      <c r="H2313" s="1" t="s">
        <v>37</v>
      </c>
      <c r="I2313" s="1" t="s">
        <v>9</v>
      </c>
      <c r="J2313" s="1" t="s">
        <v>24</v>
      </c>
      <c r="K2313" s="3" t="s">
        <v>17</v>
      </c>
      <c r="L2313" s="1" t="s">
        <v>24</v>
      </c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1"/>
      <c r="AA2313" s="1" t="s">
        <v>11</v>
      </c>
      <c r="AB2313" s="3" t="s">
        <v>321</v>
      </c>
      <c r="AC2313" s="23" t="s">
        <v>37788</v>
      </c>
      <c r="AD2313" s="23" t="s">
        <v>40440</v>
      </c>
      <c r="AE2313" t="s">
        <v>35402</v>
      </c>
    </row>
    <row r="2314" spans="1:31" ht="14.25" customHeight="1">
      <c r="A2314" s="1">
        <v>2313</v>
      </c>
      <c r="B2314" s="1" t="s">
        <v>54</v>
      </c>
      <c r="C2314" s="1" t="s">
        <v>9943</v>
      </c>
      <c r="D2314" s="1" t="s">
        <v>4417</v>
      </c>
      <c r="E2314" s="1" t="s">
        <v>999</v>
      </c>
      <c r="F2314" s="1" t="s">
        <v>25687</v>
      </c>
      <c r="G2314" s="14">
        <v>919440096494</v>
      </c>
      <c r="H2314" s="1" t="s">
        <v>20</v>
      </c>
      <c r="I2314" s="1" t="s">
        <v>9</v>
      </c>
      <c r="J2314" s="1" t="s">
        <v>47294</v>
      </c>
      <c r="K2314" s="3" t="s">
        <v>42</v>
      </c>
      <c r="L2314" s="1" t="s">
        <v>50</v>
      </c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1"/>
      <c r="AA2314" s="1" t="s">
        <v>16</v>
      </c>
      <c r="AB2314" s="3" t="s">
        <v>12</v>
      </c>
      <c r="AC2314" s="23" t="s">
        <v>37781</v>
      </c>
      <c r="AD2314" s="23" t="s">
        <v>40441</v>
      </c>
      <c r="AE2314" t="s">
        <v>35401</v>
      </c>
    </row>
    <row r="2315" spans="1:31" ht="14.25" customHeight="1">
      <c r="A2315" s="1">
        <v>2314</v>
      </c>
      <c r="B2315" s="9" t="s">
        <v>6</v>
      </c>
      <c r="C2315" s="1" t="s">
        <v>7020</v>
      </c>
      <c r="D2315" s="1" t="s">
        <v>3055</v>
      </c>
      <c r="E2315" s="1" t="s">
        <v>78</v>
      </c>
      <c r="F2315" s="1" t="s">
        <v>24275</v>
      </c>
      <c r="G2315" s="14">
        <v>91944669699</v>
      </c>
      <c r="H2315" s="1" t="s">
        <v>15</v>
      </c>
      <c r="I2315" s="1" t="s">
        <v>9</v>
      </c>
      <c r="J2315" s="1" t="s">
        <v>47299</v>
      </c>
      <c r="K2315" s="3" t="s">
        <v>17</v>
      </c>
      <c r="L2315" s="1" t="s">
        <v>50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1"/>
      <c r="AA2315" s="1" t="s">
        <v>11</v>
      </c>
      <c r="AB2315" s="3" t="s">
        <v>13</v>
      </c>
      <c r="AC2315" s="23" t="s">
        <v>37781</v>
      </c>
      <c r="AD2315" s="23" t="s">
        <v>40442</v>
      </c>
      <c r="AE2315" t="s">
        <v>35400</v>
      </c>
    </row>
    <row r="2316" spans="1:31" ht="14.25" customHeight="1">
      <c r="A2316" s="1">
        <v>2315</v>
      </c>
      <c r="B2316" s="1" t="s">
        <v>54</v>
      </c>
      <c r="C2316" s="1" t="s">
        <v>3444</v>
      </c>
      <c r="D2316" s="1" t="s">
        <v>7152</v>
      </c>
      <c r="E2316" s="1" t="s">
        <v>36675</v>
      </c>
      <c r="F2316" s="1" t="s">
        <v>22500</v>
      </c>
      <c r="G2316" s="14">
        <v>9194469449</v>
      </c>
      <c r="H2316" s="1" t="s">
        <v>20</v>
      </c>
      <c r="I2316" s="1" t="s">
        <v>9</v>
      </c>
      <c r="J2316" s="1" t="s">
        <v>47299</v>
      </c>
      <c r="K2316" s="3" t="s">
        <v>17</v>
      </c>
      <c r="L2316" s="1" t="s">
        <v>50</v>
      </c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1"/>
      <c r="AA2316" s="1" t="s">
        <v>11</v>
      </c>
      <c r="AB2316" s="3" t="s">
        <v>321</v>
      </c>
      <c r="AC2316" s="23" t="s">
        <v>37782</v>
      </c>
      <c r="AD2316" s="23" t="s">
        <v>40443</v>
      </c>
      <c r="AE2316" t="s">
        <v>35402</v>
      </c>
    </row>
    <row r="2317" spans="1:31" ht="14.25" customHeight="1">
      <c r="A2317" s="1">
        <v>2316</v>
      </c>
      <c r="B2317" s="1" t="s">
        <v>54</v>
      </c>
      <c r="C2317" s="1" t="s">
        <v>4491</v>
      </c>
      <c r="D2317" s="1" t="s">
        <v>1836</v>
      </c>
      <c r="E2317" s="1" t="s">
        <v>8098</v>
      </c>
      <c r="F2317" s="1" t="s">
        <v>4492</v>
      </c>
      <c r="G2317" s="14">
        <v>91944660646</v>
      </c>
      <c r="H2317" s="1" t="s">
        <v>8</v>
      </c>
      <c r="I2317" s="1" t="s">
        <v>9</v>
      </c>
      <c r="J2317" s="1" t="s">
        <v>47299</v>
      </c>
      <c r="K2317" s="3" t="s">
        <v>27</v>
      </c>
      <c r="L2317" s="1" t="s">
        <v>50</v>
      </c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1"/>
      <c r="AA2317" s="1" t="s">
        <v>16</v>
      </c>
      <c r="AB2317" s="3" t="s">
        <v>12</v>
      </c>
      <c r="AC2317" s="23" t="s">
        <v>37782</v>
      </c>
      <c r="AD2317" s="23" t="s">
        <v>40444</v>
      </c>
      <c r="AE2317" t="s">
        <v>35401</v>
      </c>
    </row>
    <row r="2318" spans="1:31" ht="14.25" customHeight="1">
      <c r="A2318" s="1">
        <v>2317</v>
      </c>
      <c r="B2318" s="1" t="s">
        <v>54</v>
      </c>
      <c r="C2318" s="1" t="s">
        <v>6147</v>
      </c>
      <c r="D2318" s="1" t="s">
        <v>1625</v>
      </c>
      <c r="E2318" s="1" t="s">
        <v>32</v>
      </c>
      <c r="F2318" s="1" t="s">
        <v>23825</v>
      </c>
      <c r="G2318" s="14">
        <v>91949100901</v>
      </c>
      <c r="H2318" s="1" t="s">
        <v>15</v>
      </c>
      <c r="I2318" s="1" t="s">
        <v>41</v>
      </c>
      <c r="J2318" s="1" t="s">
        <v>47299</v>
      </c>
      <c r="K2318" s="3" t="s">
        <v>42</v>
      </c>
      <c r="L2318" s="1" t="s">
        <v>50</v>
      </c>
      <c r="M2318" s="3" t="s">
        <v>27</v>
      </c>
      <c r="N2318" s="3" t="s">
        <v>47339</v>
      </c>
      <c r="O2318" s="3" t="s">
        <v>117</v>
      </c>
      <c r="P2318" s="3" t="s">
        <v>47350</v>
      </c>
      <c r="Q2318" s="3"/>
      <c r="R2318" s="3"/>
      <c r="S2318" s="3"/>
      <c r="T2318" s="3"/>
      <c r="U2318" s="3"/>
      <c r="V2318" s="3"/>
      <c r="W2318" s="3"/>
      <c r="X2318" s="3"/>
      <c r="Y2318" s="3"/>
      <c r="Z2318" s="1"/>
      <c r="AA2318" s="1" t="s">
        <v>16</v>
      </c>
      <c r="AB2318" s="3" t="s">
        <v>12</v>
      </c>
      <c r="AC2318" s="23" t="s">
        <v>37781</v>
      </c>
      <c r="AD2318" s="23" t="s">
        <v>40445</v>
      </c>
      <c r="AE2318" t="s">
        <v>35401</v>
      </c>
    </row>
    <row r="2319" spans="1:31" ht="14.25" customHeight="1">
      <c r="A2319" s="1">
        <v>2318</v>
      </c>
      <c r="B2319" s="9" t="s">
        <v>6</v>
      </c>
      <c r="C2319" s="1" t="s">
        <v>6468</v>
      </c>
      <c r="D2319" s="1" t="s">
        <v>39</v>
      </c>
      <c r="E2319" s="1" t="s">
        <v>139</v>
      </c>
      <c r="F2319" s="1" t="s">
        <v>24003</v>
      </c>
      <c r="G2319" s="14">
        <v>919404664466</v>
      </c>
      <c r="H2319" s="1" t="s">
        <v>15</v>
      </c>
      <c r="I2319" s="1" t="s">
        <v>9</v>
      </c>
      <c r="J2319" s="1" t="s">
        <v>47299</v>
      </c>
      <c r="K2319" s="3" t="s">
        <v>117</v>
      </c>
      <c r="L2319" s="1" t="s">
        <v>50</v>
      </c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1"/>
      <c r="AA2319" s="1" t="s">
        <v>16</v>
      </c>
      <c r="AB2319" s="3" t="s">
        <v>12</v>
      </c>
      <c r="AC2319" s="23" t="s">
        <v>37781</v>
      </c>
      <c r="AD2319" s="23" t="s">
        <v>39471</v>
      </c>
      <c r="AE2319" t="s">
        <v>35400</v>
      </c>
    </row>
    <row r="2320" spans="1:31" ht="14.25" customHeight="1">
      <c r="A2320" s="1">
        <v>2319</v>
      </c>
      <c r="B2320" s="9" t="s">
        <v>6</v>
      </c>
      <c r="C2320" s="1" t="s">
        <v>8100</v>
      </c>
      <c r="D2320" s="1" t="s">
        <v>49</v>
      </c>
      <c r="E2320" s="1" t="s">
        <v>8101</v>
      </c>
      <c r="F2320" s="1" t="s">
        <v>24786</v>
      </c>
      <c r="G2320" s="14">
        <v>914401909010</v>
      </c>
      <c r="H2320" s="1" t="s">
        <v>15</v>
      </c>
      <c r="I2320" s="1" t="s">
        <v>62</v>
      </c>
      <c r="J2320" s="1" t="s">
        <v>47299</v>
      </c>
      <c r="K2320" s="3" t="s">
        <v>27</v>
      </c>
      <c r="L2320" s="1" t="s">
        <v>50</v>
      </c>
      <c r="M2320" s="3" t="s">
        <v>178</v>
      </c>
      <c r="N2320" s="3" t="s">
        <v>47339</v>
      </c>
      <c r="O2320" s="3" t="s">
        <v>171</v>
      </c>
      <c r="P2320" s="3" t="s">
        <v>47350</v>
      </c>
      <c r="Q2320" s="3"/>
      <c r="R2320" s="3"/>
      <c r="S2320" s="3"/>
      <c r="T2320" s="3"/>
      <c r="U2320" s="3"/>
      <c r="V2320" s="3"/>
      <c r="W2320" s="3"/>
      <c r="X2320" s="3"/>
      <c r="Y2320" s="3"/>
      <c r="Z2320" s="1"/>
      <c r="AA2320" s="1" t="s">
        <v>16</v>
      </c>
      <c r="AB2320" s="3" t="s">
        <v>12</v>
      </c>
      <c r="AC2320" s="23" t="s">
        <v>37781</v>
      </c>
      <c r="AD2320" s="23" t="s">
        <v>40446</v>
      </c>
      <c r="AE2320" t="s">
        <v>35402</v>
      </c>
    </row>
    <row r="2321" spans="1:31" ht="14.25" customHeight="1">
      <c r="A2321" s="1">
        <v>2320</v>
      </c>
      <c r="B2321" s="1" t="s">
        <v>54</v>
      </c>
      <c r="C2321" s="1" t="s">
        <v>10141</v>
      </c>
      <c r="D2321" s="1" t="s">
        <v>9023</v>
      </c>
      <c r="E2321" s="1" t="s">
        <v>255</v>
      </c>
      <c r="F2321" s="1" t="s">
        <v>25786</v>
      </c>
      <c r="G2321" s="14">
        <v>91949940</v>
      </c>
      <c r="H2321" s="1" t="s">
        <v>15</v>
      </c>
      <c r="I2321" s="1" t="s">
        <v>9</v>
      </c>
      <c r="J2321" s="1" t="s">
        <v>47299</v>
      </c>
      <c r="K2321" s="3" t="s">
        <v>17</v>
      </c>
      <c r="L2321" s="1" t="s">
        <v>50</v>
      </c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1"/>
      <c r="AA2321" s="1" t="s">
        <v>11</v>
      </c>
      <c r="AB2321" s="3" t="s">
        <v>538</v>
      </c>
      <c r="AC2321" s="23" t="s">
        <v>37781</v>
      </c>
      <c r="AD2321" s="23" t="s">
        <v>40447</v>
      </c>
      <c r="AE2321" t="s">
        <v>35402</v>
      </c>
    </row>
    <row r="2322" spans="1:31" ht="14.25" customHeight="1">
      <c r="A2322" s="1">
        <v>2321</v>
      </c>
      <c r="B2322" s="1" t="s">
        <v>10396</v>
      </c>
      <c r="C2322" s="1" t="s">
        <v>11480</v>
      </c>
      <c r="D2322" s="1" t="s">
        <v>13399</v>
      </c>
      <c r="E2322" s="1" t="s">
        <v>40</v>
      </c>
      <c r="F2322" s="1" t="s">
        <v>34483</v>
      </c>
      <c r="G2322" s="14">
        <v>919446916441</v>
      </c>
      <c r="H2322" s="1" t="s">
        <v>20</v>
      </c>
      <c r="I2322" s="1" t="s">
        <v>9</v>
      </c>
      <c r="J2322" s="1" t="s">
        <v>47299</v>
      </c>
      <c r="K2322" s="3" t="s">
        <v>27</v>
      </c>
      <c r="L2322" s="1" t="s">
        <v>50</v>
      </c>
      <c r="M2322" s="3" t="s">
        <v>47344</v>
      </c>
      <c r="N2322" s="3" t="s">
        <v>47339</v>
      </c>
      <c r="O2322" s="3" t="s">
        <v>47349</v>
      </c>
      <c r="P2322" s="3" t="s">
        <v>47350</v>
      </c>
      <c r="Q2322" s="3" t="s">
        <v>171</v>
      </c>
      <c r="R2322" s="3" t="s">
        <v>47299</v>
      </c>
      <c r="S2322" s="3"/>
      <c r="T2322" s="3"/>
      <c r="U2322" s="3"/>
      <c r="V2322" s="3"/>
      <c r="W2322" s="3"/>
      <c r="X2322" s="3"/>
      <c r="Y2322" s="3"/>
      <c r="Z2322" s="1"/>
      <c r="AA2322" s="1" t="s">
        <v>16</v>
      </c>
      <c r="AB2322" s="3" t="s">
        <v>12</v>
      </c>
      <c r="AC2322" s="23" t="s">
        <v>37784</v>
      </c>
      <c r="AD2322" s="23" t="s">
        <v>40448</v>
      </c>
      <c r="AE2322" t="s">
        <v>35402</v>
      </c>
    </row>
    <row r="2323" spans="1:31" ht="14.25" customHeight="1">
      <c r="A2323" s="1">
        <v>2322</v>
      </c>
      <c r="B2323" s="9" t="s">
        <v>6</v>
      </c>
      <c r="C2323" s="1" t="s">
        <v>13243</v>
      </c>
      <c r="D2323" s="1" t="s">
        <v>13244</v>
      </c>
      <c r="E2323" s="1" t="s">
        <v>40</v>
      </c>
      <c r="F2323" s="1" t="s">
        <v>27468</v>
      </c>
      <c r="G2323" s="14">
        <v>91969414146</v>
      </c>
      <c r="H2323" s="1" t="s">
        <v>15</v>
      </c>
      <c r="I2323" s="1" t="s">
        <v>9</v>
      </c>
      <c r="J2323" s="1" t="s">
        <v>47299</v>
      </c>
      <c r="K2323" s="3" t="s">
        <v>178</v>
      </c>
      <c r="L2323" s="1" t="s">
        <v>50</v>
      </c>
      <c r="M2323" s="3" t="s">
        <v>171</v>
      </c>
      <c r="N2323" s="3" t="s">
        <v>47339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1"/>
      <c r="AA2323" s="1" t="s">
        <v>16</v>
      </c>
      <c r="AB2323" s="3" t="s">
        <v>12</v>
      </c>
      <c r="AC2323" s="23" t="s">
        <v>37784</v>
      </c>
      <c r="AD2323" s="23" t="s">
        <v>40449</v>
      </c>
      <c r="AE2323" t="s">
        <v>35395</v>
      </c>
    </row>
    <row r="2324" spans="1:31" ht="14.25" customHeight="1">
      <c r="A2324" s="1">
        <v>2323</v>
      </c>
      <c r="B2324" s="9" t="s">
        <v>6</v>
      </c>
      <c r="C2324" s="1" t="s">
        <v>1685</v>
      </c>
      <c r="D2324" s="1" t="s">
        <v>1686</v>
      </c>
      <c r="E2324" s="1" t="s">
        <v>1687</v>
      </c>
      <c r="F2324" s="1" t="s">
        <v>31266</v>
      </c>
      <c r="G2324" s="14">
        <v>91909944661</v>
      </c>
      <c r="H2324" s="1" t="s">
        <v>132</v>
      </c>
      <c r="I2324" s="1" t="s">
        <v>62</v>
      </c>
      <c r="J2324" s="1" t="s">
        <v>47310</v>
      </c>
      <c r="K2324" s="3" t="s">
        <v>27</v>
      </c>
      <c r="L2324" s="1" t="s">
        <v>50</v>
      </c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1"/>
      <c r="AA2324" s="1" t="s">
        <v>16</v>
      </c>
      <c r="AB2324" s="3" t="s">
        <v>538</v>
      </c>
      <c r="AC2324" s="23" t="s">
        <v>37782</v>
      </c>
      <c r="AD2324" s="23" t="s">
        <v>40450</v>
      </c>
      <c r="AE2324" t="s">
        <v>35400</v>
      </c>
    </row>
    <row r="2325" spans="1:31" ht="14.25" customHeight="1">
      <c r="A2325" s="1">
        <v>2324</v>
      </c>
      <c r="B2325" s="1" t="s">
        <v>54</v>
      </c>
      <c r="C2325" s="1" t="s">
        <v>3649</v>
      </c>
      <c r="D2325" s="1" t="s">
        <v>3650</v>
      </c>
      <c r="E2325" s="1" t="s">
        <v>36676</v>
      </c>
      <c r="F2325" s="1" t="s">
        <v>22599</v>
      </c>
      <c r="G2325" s="14">
        <v>919444169401</v>
      </c>
      <c r="H2325" s="1" t="s">
        <v>8</v>
      </c>
      <c r="I2325" s="1" t="s">
        <v>9</v>
      </c>
      <c r="J2325" s="1" t="s">
        <v>47299</v>
      </c>
      <c r="K2325" s="3" t="s">
        <v>178</v>
      </c>
      <c r="L2325" s="1" t="s">
        <v>50</v>
      </c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1"/>
      <c r="AA2325" s="1" t="s">
        <v>16</v>
      </c>
      <c r="AB2325" s="3" t="s">
        <v>12</v>
      </c>
      <c r="AC2325" s="23" t="s">
        <v>37782</v>
      </c>
      <c r="AD2325" s="23" t="s">
        <v>40451</v>
      </c>
      <c r="AE2325" t="s">
        <v>35402</v>
      </c>
    </row>
    <row r="2326" spans="1:31" ht="14.25" customHeight="1">
      <c r="A2326" s="1">
        <v>2325</v>
      </c>
      <c r="B2326" s="1" t="s">
        <v>54</v>
      </c>
      <c r="C2326" s="1" t="s">
        <v>9897</v>
      </c>
      <c r="D2326" s="1" t="s">
        <v>350</v>
      </c>
      <c r="E2326" s="1" t="s">
        <v>36677</v>
      </c>
      <c r="F2326" s="1" t="s">
        <v>34312</v>
      </c>
      <c r="G2326" s="14">
        <v>914940094444</v>
      </c>
      <c r="H2326" s="1" t="s">
        <v>20</v>
      </c>
      <c r="I2326" s="1" t="s">
        <v>9</v>
      </c>
      <c r="J2326" s="1" t="s">
        <v>47299</v>
      </c>
      <c r="K2326" s="3" t="s">
        <v>63</v>
      </c>
      <c r="L2326" s="1" t="s">
        <v>50</v>
      </c>
      <c r="M2326" s="3" t="s">
        <v>213</v>
      </c>
      <c r="N2326" s="3" t="s">
        <v>47339</v>
      </c>
      <c r="O2326" s="3" t="s">
        <v>17</v>
      </c>
      <c r="P2326" s="3" t="s">
        <v>47299</v>
      </c>
      <c r="Q2326" s="3" t="s">
        <v>42</v>
      </c>
      <c r="R2326" s="3" t="s">
        <v>47299</v>
      </c>
      <c r="S2326" s="3" t="s">
        <v>27</v>
      </c>
      <c r="T2326" s="3" t="s">
        <v>47299</v>
      </c>
      <c r="U2326" s="3" t="s">
        <v>117</v>
      </c>
      <c r="V2326" s="3" t="s">
        <v>47299</v>
      </c>
      <c r="W2326" s="3" t="s">
        <v>178</v>
      </c>
      <c r="X2326" s="3" t="s">
        <v>47299</v>
      </c>
      <c r="Y2326" s="3" t="s">
        <v>171</v>
      </c>
      <c r="Z2326" s="1" t="s">
        <v>47299</v>
      </c>
      <c r="AA2326" s="1" t="s">
        <v>16</v>
      </c>
      <c r="AB2326" s="3" t="s">
        <v>12</v>
      </c>
      <c r="AC2326" s="23" t="s">
        <v>37781</v>
      </c>
      <c r="AD2326" s="23" t="s">
        <v>40452</v>
      </c>
      <c r="AE2326" t="s">
        <v>35400</v>
      </c>
    </row>
    <row r="2327" spans="1:31" ht="14.25" customHeight="1">
      <c r="A2327" s="1">
        <v>2326</v>
      </c>
      <c r="B2327" s="1" t="s">
        <v>10396</v>
      </c>
      <c r="C2327" s="1" t="s">
        <v>12005</v>
      </c>
      <c r="D2327" s="1" t="s">
        <v>841</v>
      </c>
      <c r="E2327" s="1" t="s">
        <v>73</v>
      </c>
      <c r="F2327" s="1" t="s">
        <v>26714</v>
      </c>
      <c r="G2327" s="14">
        <v>919664460464</v>
      </c>
      <c r="H2327" s="1" t="s">
        <v>20</v>
      </c>
      <c r="I2327" s="1" t="s">
        <v>62</v>
      </c>
      <c r="J2327" s="1" t="s">
        <v>47299</v>
      </c>
      <c r="K2327" s="3" t="s">
        <v>63</v>
      </c>
      <c r="L2327" s="1" t="s">
        <v>50</v>
      </c>
      <c r="M2327" s="3" t="s">
        <v>213</v>
      </c>
      <c r="N2327" s="3" t="s">
        <v>47339</v>
      </c>
      <c r="O2327" s="3" t="s">
        <v>17</v>
      </c>
      <c r="P2327" s="3" t="s">
        <v>47299</v>
      </c>
      <c r="Q2327" s="3" t="s">
        <v>42</v>
      </c>
      <c r="R2327" s="3" t="s">
        <v>47299</v>
      </c>
      <c r="S2327" s="3" t="s">
        <v>27</v>
      </c>
      <c r="T2327" s="3" t="s">
        <v>47299</v>
      </c>
      <c r="U2327" s="3" t="s">
        <v>117</v>
      </c>
      <c r="V2327" s="3" t="s">
        <v>47299</v>
      </c>
      <c r="W2327" s="3" t="s">
        <v>178</v>
      </c>
      <c r="X2327" s="3" t="s">
        <v>47299</v>
      </c>
      <c r="Y2327" s="3" t="s">
        <v>171</v>
      </c>
      <c r="Z2327" s="1" t="s">
        <v>47299</v>
      </c>
      <c r="AA2327" s="1" t="s">
        <v>16</v>
      </c>
      <c r="AB2327" s="3" t="s">
        <v>12</v>
      </c>
      <c r="AC2327" s="23" t="s">
        <v>37784</v>
      </c>
      <c r="AD2327" s="23" t="s">
        <v>40453</v>
      </c>
      <c r="AE2327" t="s">
        <v>35401</v>
      </c>
    </row>
    <row r="2328" spans="1:31" ht="14.25" customHeight="1">
      <c r="A2328" s="1">
        <v>2327</v>
      </c>
      <c r="B2328" s="9" t="s">
        <v>6</v>
      </c>
      <c r="C2328" s="1" t="s">
        <v>12909</v>
      </c>
      <c r="D2328" s="1" t="s">
        <v>1839</v>
      </c>
      <c r="E2328" s="1" t="s">
        <v>152</v>
      </c>
      <c r="F2328" s="1" t="s">
        <v>32525</v>
      </c>
      <c r="G2328" s="14">
        <v>919446449919</v>
      </c>
      <c r="H2328" s="1" t="s">
        <v>46</v>
      </c>
      <c r="I2328" s="1" t="s">
        <v>9</v>
      </c>
      <c r="J2328" s="1" t="s">
        <v>47295</v>
      </c>
      <c r="K2328" s="3" t="s">
        <v>63</v>
      </c>
      <c r="L2328" s="1" t="s">
        <v>50</v>
      </c>
      <c r="M2328" s="3" t="s">
        <v>213</v>
      </c>
      <c r="N2328" s="3" t="s">
        <v>47342</v>
      </c>
      <c r="O2328" s="3" t="s">
        <v>17</v>
      </c>
      <c r="P2328" s="3" t="s">
        <v>24</v>
      </c>
      <c r="Q2328" s="3" t="s">
        <v>42</v>
      </c>
      <c r="R2328" s="3" t="s">
        <v>10</v>
      </c>
      <c r="S2328" s="3" t="s">
        <v>27</v>
      </c>
      <c r="T2328" s="3" t="s">
        <v>47325</v>
      </c>
      <c r="U2328" s="3" t="s">
        <v>117</v>
      </c>
      <c r="V2328" s="3" t="s">
        <v>34</v>
      </c>
      <c r="W2328" s="3" t="s">
        <v>178</v>
      </c>
      <c r="X2328" s="3" t="s">
        <v>70</v>
      </c>
      <c r="Y2328" s="3" t="s">
        <v>171</v>
      </c>
      <c r="Z2328" s="1" t="s">
        <v>70</v>
      </c>
      <c r="AA2328" s="1" t="s">
        <v>16</v>
      </c>
      <c r="AB2328" s="3"/>
      <c r="AC2328" s="23" t="s">
        <v>37784</v>
      </c>
      <c r="AD2328" s="23" t="s">
        <v>40454</v>
      </c>
      <c r="AE2328" t="s">
        <v>35402</v>
      </c>
    </row>
    <row r="2329" spans="1:31" ht="14.25" customHeight="1">
      <c r="A2329" s="1">
        <v>2328</v>
      </c>
      <c r="B2329" s="9" t="s">
        <v>6</v>
      </c>
      <c r="C2329" s="1" t="s">
        <v>7650</v>
      </c>
      <c r="D2329" s="1" t="s">
        <v>1046</v>
      </c>
      <c r="E2329" s="1" t="s">
        <v>7651</v>
      </c>
      <c r="F2329" s="1" t="s">
        <v>7652</v>
      </c>
      <c r="G2329" s="14">
        <v>916964444446</v>
      </c>
      <c r="H2329" s="1" t="s">
        <v>46</v>
      </c>
      <c r="I2329" s="1" t="s">
        <v>9</v>
      </c>
      <c r="J2329" s="1" t="s">
        <v>47295</v>
      </c>
      <c r="K2329" s="3" t="s">
        <v>17</v>
      </c>
      <c r="L2329" s="1" t="s">
        <v>50</v>
      </c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1"/>
      <c r="AA2329" s="1" t="s">
        <v>11</v>
      </c>
      <c r="AB2329" s="3" t="s">
        <v>321</v>
      </c>
      <c r="AC2329" s="23" t="s">
        <v>37781</v>
      </c>
      <c r="AD2329" s="23" t="s">
        <v>40455</v>
      </c>
      <c r="AE2329" t="s">
        <v>35395</v>
      </c>
    </row>
    <row r="2330" spans="1:31" ht="14.25" customHeight="1">
      <c r="A2330" s="1">
        <v>2329</v>
      </c>
      <c r="B2330" s="9" t="s">
        <v>6</v>
      </c>
      <c r="C2330" s="1" t="s">
        <v>3160</v>
      </c>
      <c r="D2330" s="1" t="s">
        <v>3161</v>
      </c>
      <c r="E2330" s="1" t="s">
        <v>3162</v>
      </c>
      <c r="F2330" s="1" t="s">
        <v>33661</v>
      </c>
      <c r="G2330" s="14">
        <v>914466401144</v>
      </c>
      <c r="H2330" s="1" t="s">
        <v>132</v>
      </c>
      <c r="I2330" s="1" t="s">
        <v>9</v>
      </c>
      <c r="J2330" s="1" t="s">
        <v>47298</v>
      </c>
      <c r="K2330" s="3" t="s">
        <v>17</v>
      </c>
      <c r="L2330" s="1" t="s">
        <v>50</v>
      </c>
      <c r="M2330" s="4" t="s">
        <v>42</v>
      </c>
      <c r="N2330" s="3" t="s">
        <v>47342</v>
      </c>
      <c r="O2330" s="3" t="s">
        <v>27</v>
      </c>
      <c r="P2330" s="3" t="s">
        <v>24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1"/>
      <c r="AA2330" s="1" t="s">
        <v>16</v>
      </c>
      <c r="AB2330" s="3" t="s">
        <v>12</v>
      </c>
      <c r="AC2330" s="23" t="s">
        <v>37782</v>
      </c>
      <c r="AD2330" s="23" t="s">
        <v>40456</v>
      </c>
      <c r="AE2330" t="s">
        <v>35400</v>
      </c>
    </row>
    <row r="2331" spans="1:31" ht="14.25" customHeight="1">
      <c r="A2331" s="1">
        <v>2330</v>
      </c>
      <c r="B2331" s="1" t="s">
        <v>54</v>
      </c>
      <c r="C2331" s="1" t="s">
        <v>7461</v>
      </c>
      <c r="D2331" s="1" t="s">
        <v>1111</v>
      </c>
      <c r="E2331" s="1" t="s">
        <v>489</v>
      </c>
      <c r="F2331" s="1" t="s">
        <v>24495</v>
      </c>
      <c r="G2331" s="14">
        <v>919494044019</v>
      </c>
      <c r="H2331" s="1" t="s">
        <v>20</v>
      </c>
      <c r="I2331" s="1" t="s">
        <v>9</v>
      </c>
      <c r="J2331" s="1" t="s">
        <v>47295</v>
      </c>
      <c r="K2331" s="3" t="s">
        <v>63</v>
      </c>
      <c r="L2331" s="1" t="s">
        <v>50</v>
      </c>
      <c r="M2331" s="3" t="s">
        <v>213</v>
      </c>
      <c r="N2331" s="3" t="s">
        <v>47342</v>
      </c>
      <c r="O2331" s="3" t="s">
        <v>17</v>
      </c>
      <c r="P2331" s="3" t="s">
        <v>24</v>
      </c>
      <c r="Q2331" s="3" t="s">
        <v>42</v>
      </c>
      <c r="R2331" s="3" t="s">
        <v>70</v>
      </c>
      <c r="S2331" s="3" t="s">
        <v>27</v>
      </c>
      <c r="T2331" s="3" t="s">
        <v>34</v>
      </c>
      <c r="U2331" s="3" t="s">
        <v>117</v>
      </c>
      <c r="V2331" s="3" t="s">
        <v>47325</v>
      </c>
      <c r="W2331" s="3" t="s">
        <v>178</v>
      </c>
      <c r="X2331" s="3" t="s">
        <v>10</v>
      </c>
      <c r="Y2331" s="3" t="s">
        <v>171</v>
      </c>
      <c r="Z2331" s="1" t="s">
        <v>10</v>
      </c>
      <c r="AA2331" s="1" t="s">
        <v>16</v>
      </c>
      <c r="AB2331" s="3" t="s">
        <v>12</v>
      </c>
      <c r="AC2331" s="23" t="s">
        <v>37781</v>
      </c>
      <c r="AD2331" s="23" t="s">
        <v>40457</v>
      </c>
      <c r="AE2331" t="s">
        <v>35395</v>
      </c>
    </row>
    <row r="2332" spans="1:31" ht="14.25" customHeight="1">
      <c r="A2332" s="1">
        <v>2331</v>
      </c>
      <c r="B2332" s="9" t="s">
        <v>6</v>
      </c>
      <c r="C2332" s="1" t="s">
        <v>13964</v>
      </c>
      <c r="D2332" s="1" t="s">
        <v>13965</v>
      </c>
      <c r="E2332" s="1" t="s">
        <v>785</v>
      </c>
      <c r="F2332" s="1" t="s">
        <v>27787</v>
      </c>
      <c r="G2332" s="14">
        <v>919601649996</v>
      </c>
      <c r="H2332" s="1" t="s">
        <v>46</v>
      </c>
      <c r="I2332" s="1" t="s">
        <v>9</v>
      </c>
      <c r="J2332" s="1" t="s">
        <v>47295</v>
      </c>
      <c r="K2332" s="3" t="s">
        <v>42</v>
      </c>
      <c r="L2332" s="1" t="s">
        <v>50</v>
      </c>
      <c r="M2332" s="3" t="s">
        <v>27</v>
      </c>
      <c r="N2332" s="3" t="s">
        <v>47342</v>
      </c>
      <c r="O2332" s="3" t="s">
        <v>117</v>
      </c>
      <c r="P2332" s="3" t="s">
        <v>24</v>
      </c>
      <c r="Q2332" s="3" t="s">
        <v>178</v>
      </c>
      <c r="R2332" s="3" t="s">
        <v>70</v>
      </c>
      <c r="S2332" s="3" t="s">
        <v>171</v>
      </c>
      <c r="T2332" s="3" t="s">
        <v>34</v>
      </c>
      <c r="U2332" s="3"/>
      <c r="V2332" s="3"/>
      <c r="W2332" s="3"/>
      <c r="X2332" s="3"/>
      <c r="Y2332" s="3"/>
      <c r="Z2332" s="1"/>
      <c r="AA2332" s="1" t="s">
        <v>16</v>
      </c>
      <c r="AB2332" s="3" t="s">
        <v>12</v>
      </c>
      <c r="AC2332" s="23" t="s">
        <v>37796</v>
      </c>
      <c r="AD2332" s="23" t="s">
        <v>40458</v>
      </c>
      <c r="AE2332" t="s">
        <v>35402</v>
      </c>
    </row>
    <row r="2333" spans="1:31" ht="14.25" customHeight="1">
      <c r="A2333" s="1">
        <v>2332</v>
      </c>
      <c r="B2333" s="1" t="s">
        <v>10396</v>
      </c>
      <c r="C2333" s="1" t="s">
        <v>11852</v>
      </c>
      <c r="D2333" s="1" t="s">
        <v>959</v>
      </c>
      <c r="E2333" s="1" t="s">
        <v>40</v>
      </c>
      <c r="F2333" s="1" t="s">
        <v>26640</v>
      </c>
      <c r="G2333" s="14">
        <v>919944901410</v>
      </c>
      <c r="H2333" s="1" t="s">
        <v>8</v>
      </c>
      <c r="I2333" s="1" t="s">
        <v>9</v>
      </c>
      <c r="J2333" s="1" t="s">
        <v>47295</v>
      </c>
      <c r="K2333" s="3" t="s">
        <v>171</v>
      </c>
      <c r="L2333" s="1" t="s">
        <v>50</v>
      </c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1"/>
      <c r="AA2333" s="1" t="s">
        <v>16</v>
      </c>
      <c r="AB2333" s="3" t="s">
        <v>12</v>
      </c>
      <c r="AC2333" s="23" t="s">
        <v>37784</v>
      </c>
      <c r="AD2333" s="23" t="s">
        <v>39530</v>
      </c>
      <c r="AE2333" t="s">
        <v>35401</v>
      </c>
    </row>
    <row r="2334" spans="1:31" ht="14.25" customHeight="1">
      <c r="A2334" s="1">
        <v>2333</v>
      </c>
      <c r="B2334" s="9" t="s">
        <v>6</v>
      </c>
      <c r="C2334" s="1" t="s">
        <v>6736</v>
      </c>
      <c r="D2334" s="1" t="s">
        <v>39</v>
      </c>
      <c r="E2334" s="1" t="s">
        <v>6737</v>
      </c>
      <c r="F2334" s="1" t="s">
        <v>24140</v>
      </c>
      <c r="G2334" s="14">
        <v>91096994919</v>
      </c>
      <c r="H2334" s="1" t="s">
        <v>8</v>
      </c>
      <c r="I2334" s="1" t="s">
        <v>41</v>
      </c>
      <c r="J2334" s="1" t="s">
        <v>47298</v>
      </c>
      <c r="K2334" s="3" t="s">
        <v>17</v>
      </c>
      <c r="L2334" s="1" t="s">
        <v>50</v>
      </c>
      <c r="M2334" s="4" t="s">
        <v>42</v>
      </c>
      <c r="N2334" s="3" t="s">
        <v>47342</v>
      </c>
      <c r="O2334" s="3" t="s">
        <v>27</v>
      </c>
      <c r="P2334" s="3" t="s">
        <v>24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1"/>
      <c r="AA2334" s="1" t="s">
        <v>16</v>
      </c>
      <c r="AB2334" s="3" t="s">
        <v>12</v>
      </c>
      <c r="AC2334" s="23" t="s">
        <v>37781</v>
      </c>
      <c r="AD2334" s="23" t="s">
        <v>40459</v>
      </c>
      <c r="AE2334" t="s">
        <v>35401</v>
      </c>
    </row>
    <row r="2335" spans="1:31" ht="14.25" customHeight="1">
      <c r="A2335" s="1">
        <v>2334</v>
      </c>
      <c r="B2335" s="9" t="s">
        <v>6</v>
      </c>
      <c r="C2335" s="1" t="s">
        <v>9237</v>
      </c>
      <c r="D2335" s="1" t="s">
        <v>2359</v>
      </c>
      <c r="E2335" s="1" t="s">
        <v>40</v>
      </c>
      <c r="F2335" s="1" t="s">
        <v>25346</v>
      </c>
      <c r="G2335" s="14">
        <v>91999441906</v>
      </c>
      <c r="H2335" s="1" t="s">
        <v>8</v>
      </c>
      <c r="I2335" s="1" t="s">
        <v>62</v>
      </c>
      <c r="J2335" s="1" t="s">
        <v>47298</v>
      </c>
      <c r="K2335" s="3" t="s">
        <v>42</v>
      </c>
      <c r="L2335" s="1" t="s">
        <v>50</v>
      </c>
      <c r="M2335" s="3" t="s">
        <v>27</v>
      </c>
      <c r="N2335" s="3" t="s">
        <v>47342</v>
      </c>
      <c r="O2335" s="3" t="s">
        <v>117</v>
      </c>
      <c r="P2335" s="3" t="s">
        <v>24</v>
      </c>
      <c r="Q2335" s="3" t="s">
        <v>178</v>
      </c>
      <c r="R2335" s="3" t="s">
        <v>70</v>
      </c>
      <c r="S2335" s="3" t="s">
        <v>171</v>
      </c>
      <c r="T2335" s="3" t="s">
        <v>34</v>
      </c>
      <c r="U2335" s="3"/>
      <c r="V2335" s="3"/>
      <c r="W2335" s="3"/>
      <c r="X2335" s="3"/>
      <c r="Y2335" s="3"/>
      <c r="Z2335" s="1"/>
      <c r="AA2335" s="1" t="s">
        <v>16</v>
      </c>
      <c r="AB2335" s="3" t="s">
        <v>12</v>
      </c>
      <c r="AC2335" s="23" t="s">
        <v>37781</v>
      </c>
      <c r="AD2335" s="23" t="s">
        <v>40460</v>
      </c>
      <c r="AE2335" t="s">
        <v>35395</v>
      </c>
    </row>
    <row r="2336" spans="1:31" ht="14.25" customHeight="1">
      <c r="A2336" s="1">
        <v>2335</v>
      </c>
      <c r="B2336" s="9" t="s">
        <v>6</v>
      </c>
      <c r="C2336" s="1" t="s">
        <v>13980</v>
      </c>
      <c r="D2336" s="1" t="s">
        <v>9959</v>
      </c>
      <c r="E2336" s="1" t="s">
        <v>40</v>
      </c>
      <c r="F2336" s="1" t="s">
        <v>27795</v>
      </c>
      <c r="G2336" s="14">
        <v>919404494914</v>
      </c>
      <c r="H2336" s="1" t="s">
        <v>46</v>
      </c>
      <c r="I2336" s="1" t="s">
        <v>9</v>
      </c>
      <c r="J2336" s="1" t="s">
        <v>47298</v>
      </c>
      <c r="K2336" s="3" t="s">
        <v>178</v>
      </c>
      <c r="L2336" s="1" t="s">
        <v>50</v>
      </c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1"/>
      <c r="AA2336" s="1" t="s">
        <v>16</v>
      </c>
      <c r="AB2336" s="3" t="s">
        <v>12</v>
      </c>
      <c r="AC2336" s="23" t="s">
        <v>37796</v>
      </c>
      <c r="AD2336" s="23" t="s">
        <v>40461</v>
      </c>
      <c r="AE2336" t="s">
        <v>35402</v>
      </c>
    </row>
    <row r="2337" spans="1:31" ht="14.25" customHeight="1">
      <c r="A2337" s="1">
        <v>2336</v>
      </c>
      <c r="B2337" s="9" t="s">
        <v>6</v>
      </c>
      <c r="C2337" s="1" t="s">
        <v>2874</v>
      </c>
      <c r="D2337" s="1" t="s">
        <v>318</v>
      </c>
      <c r="E2337" s="1" t="s">
        <v>2875</v>
      </c>
      <c r="F2337" s="1" t="s">
        <v>22215</v>
      </c>
      <c r="G2337" s="14">
        <v>914466996640</v>
      </c>
      <c r="H2337" s="1" t="s">
        <v>8</v>
      </c>
      <c r="I2337" s="1" t="s">
        <v>9</v>
      </c>
      <c r="J2337" s="1" t="s">
        <v>47310</v>
      </c>
      <c r="K2337" s="3" t="s">
        <v>42</v>
      </c>
      <c r="L2337" s="1" t="s">
        <v>50</v>
      </c>
      <c r="M2337" s="3" t="s">
        <v>27</v>
      </c>
      <c r="N2337" s="3" t="s">
        <v>47342</v>
      </c>
      <c r="O2337" s="3" t="s">
        <v>117</v>
      </c>
      <c r="P2337" s="3" t="s">
        <v>24</v>
      </c>
      <c r="Q2337" s="3" t="s">
        <v>178</v>
      </c>
      <c r="R2337" s="3" t="s">
        <v>70</v>
      </c>
      <c r="S2337" s="3" t="s">
        <v>171</v>
      </c>
      <c r="T2337" s="3" t="s">
        <v>47310</v>
      </c>
      <c r="U2337" s="3"/>
      <c r="V2337" s="3"/>
      <c r="W2337" s="3"/>
      <c r="X2337" s="3"/>
      <c r="Y2337" s="3"/>
      <c r="Z2337" s="1"/>
      <c r="AA2337" s="1" t="s">
        <v>16</v>
      </c>
      <c r="AB2337" s="3" t="s">
        <v>12</v>
      </c>
      <c r="AC2337" s="23" t="s">
        <v>37782</v>
      </c>
      <c r="AD2337" s="23" t="s">
        <v>40462</v>
      </c>
      <c r="AE2337" t="s">
        <v>35401</v>
      </c>
    </row>
    <row r="2338" spans="1:31" ht="14.25" customHeight="1">
      <c r="A2338" s="1">
        <v>2337</v>
      </c>
      <c r="B2338" s="9" t="s">
        <v>6</v>
      </c>
      <c r="C2338" s="1" t="s">
        <v>4596</v>
      </c>
      <c r="D2338" s="1" t="s">
        <v>4597</v>
      </c>
      <c r="E2338" s="1" t="s">
        <v>1047</v>
      </c>
      <c r="F2338" s="1" t="s">
        <v>23069</v>
      </c>
      <c r="G2338" s="14">
        <v>9194440006</v>
      </c>
      <c r="H2338" s="1" t="s">
        <v>37</v>
      </c>
      <c r="I2338" s="1" t="s">
        <v>9</v>
      </c>
      <c r="J2338" s="1" t="s">
        <v>47310</v>
      </c>
      <c r="K2338" s="3" t="s">
        <v>42</v>
      </c>
      <c r="L2338" s="1" t="s">
        <v>50</v>
      </c>
      <c r="M2338" s="3" t="s">
        <v>27</v>
      </c>
      <c r="N2338" s="3" t="s">
        <v>47342</v>
      </c>
      <c r="O2338" s="3" t="s">
        <v>117</v>
      </c>
      <c r="P2338" s="3" t="s">
        <v>24</v>
      </c>
      <c r="Q2338" s="3" t="s">
        <v>178</v>
      </c>
      <c r="R2338" s="3" t="s">
        <v>70</v>
      </c>
      <c r="S2338" s="3"/>
      <c r="T2338" s="3"/>
      <c r="U2338" s="3"/>
      <c r="V2338" s="3"/>
      <c r="W2338" s="3"/>
      <c r="X2338" s="3"/>
      <c r="Y2338" s="3"/>
      <c r="Z2338" s="1"/>
      <c r="AA2338" s="1" t="s">
        <v>16</v>
      </c>
      <c r="AB2338" s="3" t="s">
        <v>12</v>
      </c>
      <c r="AC2338" s="23" t="s">
        <v>37782</v>
      </c>
      <c r="AD2338" s="23" t="s">
        <v>40463</v>
      </c>
      <c r="AE2338" t="s">
        <v>35395</v>
      </c>
    </row>
    <row r="2339" spans="1:31" ht="14.25" customHeight="1">
      <c r="A2339" s="1">
        <v>2338</v>
      </c>
      <c r="B2339" s="9" t="s">
        <v>6</v>
      </c>
      <c r="C2339" s="1" t="s">
        <v>12846</v>
      </c>
      <c r="D2339" s="1" t="s">
        <v>1506</v>
      </c>
      <c r="E2339" s="1" t="s">
        <v>12847</v>
      </c>
      <c r="F2339" s="1" t="s">
        <v>34611</v>
      </c>
      <c r="G2339" s="14">
        <v>91049019999</v>
      </c>
      <c r="H2339" s="1" t="s">
        <v>8</v>
      </c>
      <c r="I2339" s="1" t="s">
        <v>62</v>
      </c>
      <c r="J2339" s="1" t="s">
        <v>47310</v>
      </c>
      <c r="K2339" s="3" t="s">
        <v>17</v>
      </c>
      <c r="L2339" s="1" t="s">
        <v>50</v>
      </c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1"/>
      <c r="AA2339" s="1" t="s">
        <v>11</v>
      </c>
      <c r="AB2339" s="3" t="s">
        <v>586</v>
      </c>
      <c r="AC2339" s="23" t="s">
        <v>37784</v>
      </c>
      <c r="AD2339" s="23" t="s">
        <v>40464</v>
      </c>
      <c r="AE2339" t="s">
        <v>35395</v>
      </c>
    </row>
    <row r="2340" spans="1:31" ht="14.25" customHeight="1">
      <c r="A2340" s="1">
        <v>2339</v>
      </c>
      <c r="B2340" s="9" t="s">
        <v>6</v>
      </c>
      <c r="C2340" s="1" t="s">
        <v>91</v>
      </c>
      <c r="D2340" s="1" t="s">
        <v>92</v>
      </c>
      <c r="E2340" s="1" t="s">
        <v>93</v>
      </c>
      <c r="F2340" s="1" t="s">
        <v>21002</v>
      </c>
      <c r="G2340" s="14" t="s">
        <v>94</v>
      </c>
      <c r="H2340" s="1" t="s">
        <v>8</v>
      </c>
      <c r="I2340" s="1" t="s">
        <v>62</v>
      </c>
      <c r="J2340" s="1" t="s">
        <v>47299</v>
      </c>
      <c r="K2340" s="3" t="s">
        <v>17</v>
      </c>
      <c r="L2340" s="1" t="s">
        <v>50</v>
      </c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1"/>
      <c r="AA2340" s="1" t="s">
        <v>11</v>
      </c>
      <c r="AB2340" s="3" t="s">
        <v>13</v>
      </c>
      <c r="AC2340" s="23" t="s">
        <v>37782</v>
      </c>
      <c r="AD2340" s="23" t="s">
        <v>40465</v>
      </c>
      <c r="AE2340" t="s">
        <v>35401</v>
      </c>
    </row>
    <row r="2341" spans="1:31" ht="14.25" customHeight="1">
      <c r="A2341" s="1">
        <v>2340</v>
      </c>
      <c r="B2341" s="9" t="s">
        <v>6</v>
      </c>
      <c r="C2341" s="1" t="s">
        <v>453</v>
      </c>
      <c r="D2341" s="1" t="s">
        <v>176</v>
      </c>
      <c r="E2341" s="1" t="s">
        <v>40</v>
      </c>
      <c r="F2341" s="1" t="s">
        <v>21174</v>
      </c>
      <c r="G2341" s="14">
        <v>919446441</v>
      </c>
      <c r="H2341" s="1" t="s">
        <v>15</v>
      </c>
      <c r="I2341" s="1" t="s">
        <v>9</v>
      </c>
      <c r="J2341" s="1" t="s">
        <v>47299</v>
      </c>
      <c r="K2341" s="3" t="s">
        <v>27</v>
      </c>
      <c r="L2341" s="1" t="s">
        <v>50</v>
      </c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1"/>
      <c r="AA2341" s="1" t="s">
        <v>16</v>
      </c>
      <c r="AB2341" s="3" t="s">
        <v>12</v>
      </c>
      <c r="AC2341" s="23" t="s">
        <v>37782</v>
      </c>
      <c r="AD2341" s="23" t="s">
        <v>40466</v>
      </c>
      <c r="AE2341" t="s">
        <v>35402</v>
      </c>
    </row>
    <row r="2342" spans="1:31" ht="14.25" customHeight="1">
      <c r="A2342" s="1">
        <v>2341</v>
      </c>
      <c r="B2342" s="9" t="s">
        <v>6</v>
      </c>
      <c r="C2342" s="1" t="s">
        <v>459</v>
      </c>
      <c r="D2342" s="1" t="s">
        <v>460</v>
      </c>
      <c r="E2342" s="1" t="s">
        <v>139</v>
      </c>
      <c r="F2342" s="1" t="s">
        <v>21178</v>
      </c>
      <c r="G2342" s="14">
        <v>9169440644</v>
      </c>
      <c r="H2342" s="1" t="s">
        <v>8</v>
      </c>
      <c r="I2342" s="1" t="s">
        <v>62</v>
      </c>
      <c r="J2342" s="1" t="s">
        <v>47299</v>
      </c>
      <c r="K2342" s="3" t="s">
        <v>17</v>
      </c>
      <c r="L2342" s="1" t="s">
        <v>50</v>
      </c>
      <c r="M2342" s="4" t="s">
        <v>42</v>
      </c>
      <c r="N2342" s="3" t="s">
        <v>47342</v>
      </c>
      <c r="O2342" s="3" t="s">
        <v>171</v>
      </c>
      <c r="P2342" s="3" t="s">
        <v>24</v>
      </c>
      <c r="Q2342" s="3"/>
      <c r="R2342" s="3"/>
      <c r="S2342" s="3"/>
      <c r="T2342" s="3"/>
      <c r="U2342" s="3"/>
      <c r="V2342" s="3"/>
      <c r="W2342" s="3"/>
      <c r="X2342" s="3"/>
      <c r="Y2342" s="3"/>
      <c r="Z2342" s="1"/>
      <c r="AA2342" s="1" t="s">
        <v>16</v>
      </c>
      <c r="AB2342" s="3" t="s">
        <v>12</v>
      </c>
      <c r="AC2342" s="23" t="s">
        <v>37782</v>
      </c>
      <c r="AD2342" s="23" t="s">
        <v>40467</v>
      </c>
      <c r="AE2342" t="s">
        <v>35400</v>
      </c>
    </row>
    <row r="2343" spans="1:31" ht="14.25" customHeight="1">
      <c r="A2343" s="1">
        <v>2342</v>
      </c>
      <c r="B2343" s="1" t="s">
        <v>54</v>
      </c>
      <c r="C2343" s="1" t="s">
        <v>1011</v>
      </c>
      <c r="D2343" s="1" t="s">
        <v>1008</v>
      </c>
      <c r="E2343" s="1" t="s">
        <v>36678</v>
      </c>
      <c r="F2343" s="1" t="s">
        <v>33477</v>
      </c>
      <c r="G2343" s="14">
        <v>9144466999</v>
      </c>
      <c r="H2343" s="1" t="s">
        <v>8</v>
      </c>
      <c r="I2343" s="1" t="s">
        <v>9</v>
      </c>
      <c r="J2343" s="1" t="s">
        <v>47299</v>
      </c>
      <c r="K2343" s="3" t="s">
        <v>27</v>
      </c>
      <c r="L2343" s="1" t="s">
        <v>50</v>
      </c>
      <c r="M2343" s="3" t="s">
        <v>47344</v>
      </c>
      <c r="N2343" s="3" t="s">
        <v>47342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1"/>
      <c r="AA2343" s="1" t="s">
        <v>16</v>
      </c>
      <c r="AB2343" s="3" t="s">
        <v>12</v>
      </c>
      <c r="AC2343" s="23" t="s">
        <v>37782</v>
      </c>
      <c r="AD2343" s="23" t="s">
        <v>40468</v>
      </c>
      <c r="AE2343" t="s">
        <v>35402</v>
      </c>
    </row>
    <row r="2344" spans="1:31" ht="14.25" customHeight="1">
      <c r="A2344" s="1">
        <v>2343</v>
      </c>
      <c r="B2344" s="9" t="s">
        <v>6</v>
      </c>
      <c r="C2344" s="1" t="s">
        <v>1042</v>
      </c>
      <c r="D2344" s="1" t="s">
        <v>579</v>
      </c>
      <c r="E2344" s="1" t="s">
        <v>78</v>
      </c>
      <c r="F2344" s="1" t="s">
        <v>21429</v>
      </c>
      <c r="G2344" s="14">
        <v>919444644946</v>
      </c>
      <c r="H2344" s="1" t="s">
        <v>20</v>
      </c>
      <c r="I2344" s="1" t="s">
        <v>41</v>
      </c>
      <c r="J2344" s="1" t="s">
        <v>47299</v>
      </c>
      <c r="K2344" s="3" t="s">
        <v>42</v>
      </c>
      <c r="L2344" s="1" t="s">
        <v>50</v>
      </c>
      <c r="M2344" s="3" t="s">
        <v>27</v>
      </c>
      <c r="N2344" s="3" t="s">
        <v>47342</v>
      </c>
      <c r="O2344" s="3" t="s">
        <v>47349</v>
      </c>
      <c r="P2344" s="3" t="s">
        <v>24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1"/>
      <c r="AA2344" s="1" t="s">
        <v>16</v>
      </c>
      <c r="AB2344" s="3" t="s">
        <v>12</v>
      </c>
      <c r="AC2344" s="23" t="s">
        <v>37782</v>
      </c>
      <c r="AD2344" s="23" t="s">
        <v>40469</v>
      </c>
      <c r="AE2344" t="s">
        <v>35395</v>
      </c>
    </row>
    <row r="2345" spans="1:31" ht="14.25" customHeight="1">
      <c r="A2345" s="1">
        <v>2344</v>
      </c>
      <c r="B2345" s="9" t="s">
        <v>6</v>
      </c>
      <c r="C2345" s="1" t="s">
        <v>1363</v>
      </c>
      <c r="D2345" s="1" t="s">
        <v>419</v>
      </c>
      <c r="E2345" s="1" t="s">
        <v>824</v>
      </c>
      <c r="F2345" s="1" t="s">
        <v>31241</v>
      </c>
      <c r="G2345" s="14">
        <v>919601440940</v>
      </c>
      <c r="H2345" s="1" t="s">
        <v>8</v>
      </c>
      <c r="I2345" s="1" t="s">
        <v>9</v>
      </c>
      <c r="J2345" s="1" t="s">
        <v>47299</v>
      </c>
      <c r="K2345" s="3" t="s">
        <v>63</v>
      </c>
      <c r="L2345" s="1" t="s">
        <v>50</v>
      </c>
      <c r="M2345" s="3" t="s">
        <v>213</v>
      </c>
      <c r="N2345" s="3" t="s">
        <v>47342</v>
      </c>
      <c r="O2345" s="3" t="s">
        <v>17</v>
      </c>
      <c r="P2345" s="3" t="s">
        <v>24</v>
      </c>
      <c r="Q2345" s="3" t="s">
        <v>42</v>
      </c>
      <c r="R2345" s="3" t="s">
        <v>47299</v>
      </c>
      <c r="S2345" s="3" t="s">
        <v>27</v>
      </c>
      <c r="T2345" s="3" t="s">
        <v>47299</v>
      </c>
      <c r="U2345" s="3" t="s">
        <v>117</v>
      </c>
      <c r="V2345" s="3" t="s">
        <v>47299</v>
      </c>
      <c r="W2345" s="3" t="s">
        <v>178</v>
      </c>
      <c r="X2345" s="3" t="s">
        <v>47299</v>
      </c>
      <c r="Y2345" s="3" t="s">
        <v>171</v>
      </c>
      <c r="Z2345" s="1" t="s">
        <v>47299</v>
      </c>
      <c r="AA2345" s="1" t="s">
        <v>16</v>
      </c>
      <c r="AB2345" s="3" t="s">
        <v>12</v>
      </c>
      <c r="AC2345" s="23" t="s">
        <v>37782</v>
      </c>
      <c r="AD2345" s="23" t="s">
        <v>40470</v>
      </c>
      <c r="AE2345" t="s">
        <v>35400</v>
      </c>
    </row>
    <row r="2346" spans="1:31" ht="14.25" customHeight="1">
      <c r="A2346" s="1">
        <v>2345</v>
      </c>
      <c r="B2346" s="1" t="s">
        <v>54</v>
      </c>
      <c r="C2346" s="1" t="s">
        <v>2005</v>
      </c>
      <c r="D2346" s="1" t="s">
        <v>371</v>
      </c>
      <c r="E2346" s="1" t="s">
        <v>40</v>
      </c>
      <c r="F2346" s="1" t="s">
        <v>21826</v>
      </c>
      <c r="G2346" s="14">
        <v>91944601446</v>
      </c>
      <c r="H2346" s="1" t="s">
        <v>20</v>
      </c>
      <c r="I2346" s="1" t="s">
        <v>9</v>
      </c>
      <c r="J2346" s="1" t="s">
        <v>47299</v>
      </c>
      <c r="K2346" s="3" t="s">
        <v>42</v>
      </c>
      <c r="L2346" s="1" t="s">
        <v>50</v>
      </c>
      <c r="M2346" s="3" t="s">
        <v>27</v>
      </c>
      <c r="N2346" s="3" t="s">
        <v>47342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1"/>
      <c r="AA2346" s="1" t="s">
        <v>16</v>
      </c>
      <c r="AB2346" s="3" t="s">
        <v>12</v>
      </c>
      <c r="AC2346" s="23" t="s">
        <v>37782</v>
      </c>
      <c r="AD2346" s="23" t="s">
        <v>40471</v>
      </c>
      <c r="AE2346" t="s">
        <v>35395</v>
      </c>
    </row>
    <row r="2347" spans="1:31" ht="14.25" customHeight="1">
      <c r="A2347" s="1">
        <v>2346</v>
      </c>
      <c r="B2347" s="9" t="s">
        <v>6</v>
      </c>
      <c r="C2347" s="1" t="s">
        <v>2726</v>
      </c>
      <c r="D2347" s="1" t="s">
        <v>2727</v>
      </c>
      <c r="E2347" s="1" t="s">
        <v>2728</v>
      </c>
      <c r="F2347" s="1" t="s">
        <v>22135</v>
      </c>
      <c r="G2347" s="14">
        <v>919444041444</v>
      </c>
      <c r="H2347" s="1" t="s">
        <v>20</v>
      </c>
      <c r="I2347" s="1" t="s">
        <v>9</v>
      </c>
      <c r="J2347" s="1" t="s">
        <v>47299</v>
      </c>
      <c r="K2347" s="3" t="s">
        <v>27</v>
      </c>
      <c r="L2347" s="1" t="s">
        <v>50</v>
      </c>
      <c r="M2347" s="3" t="s">
        <v>47344</v>
      </c>
      <c r="N2347" s="3" t="s">
        <v>47342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1"/>
      <c r="AA2347" s="1" t="s">
        <v>16</v>
      </c>
      <c r="AB2347" s="3" t="s">
        <v>12</v>
      </c>
      <c r="AC2347" s="23" t="s">
        <v>37782</v>
      </c>
      <c r="AD2347" s="23" t="s">
        <v>40472</v>
      </c>
      <c r="AE2347" t="s">
        <v>35395</v>
      </c>
    </row>
    <row r="2348" spans="1:31" ht="14.25" customHeight="1">
      <c r="A2348" s="1">
        <v>2347</v>
      </c>
      <c r="B2348" s="1" t="s">
        <v>54</v>
      </c>
      <c r="C2348" s="1" t="s">
        <v>3261</v>
      </c>
      <c r="D2348" s="1" t="s">
        <v>9419</v>
      </c>
      <c r="E2348" s="1" t="s">
        <v>264</v>
      </c>
      <c r="F2348" s="1" t="s">
        <v>33675</v>
      </c>
      <c r="G2348" s="14">
        <v>91994460066</v>
      </c>
      <c r="H2348" s="1" t="s">
        <v>15</v>
      </c>
      <c r="I2348" s="1" t="s">
        <v>9</v>
      </c>
      <c r="J2348" s="1" t="s">
        <v>47299</v>
      </c>
      <c r="K2348" s="3" t="s">
        <v>42</v>
      </c>
      <c r="L2348" s="1" t="s">
        <v>50</v>
      </c>
      <c r="M2348" s="3" t="s">
        <v>27</v>
      </c>
      <c r="N2348" s="3" t="s">
        <v>47342</v>
      </c>
      <c r="O2348" s="3" t="s">
        <v>47349</v>
      </c>
      <c r="P2348" s="3" t="s">
        <v>24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1"/>
      <c r="AA2348" s="1" t="s">
        <v>16</v>
      </c>
      <c r="AB2348" s="3" t="s">
        <v>12</v>
      </c>
      <c r="AC2348" s="23" t="s">
        <v>37782</v>
      </c>
      <c r="AD2348" s="23" t="s">
        <v>38427</v>
      </c>
      <c r="AE2348" t="s">
        <v>35402</v>
      </c>
    </row>
    <row r="2349" spans="1:31" ht="14.25" customHeight="1">
      <c r="A2349" s="1">
        <v>2348</v>
      </c>
      <c r="B2349" s="9" t="s">
        <v>6</v>
      </c>
      <c r="C2349" s="1" t="s">
        <v>4309</v>
      </c>
      <c r="D2349" s="1" t="s">
        <v>36422</v>
      </c>
      <c r="E2349" s="1" t="s">
        <v>139</v>
      </c>
      <c r="F2349" s="1" t="s">
        <v>22916</v>
      </c>
      <c r="G2349" s="14">
        <v>919099999961</v>
      </c>
      <c r="H2349" s="1" t="s">
        <v>20</v>
      </c>
      <c r="I2349" s="1" t="s">
        <v>9</v>
      </c>
      <c r="J2349" s="1" t="s">
        <v>47299</v>
      </c>
      <c r="K2349" s="3" t="s">
        <v>27</v>
      </c>
      <c r="L2349" s="1" t="s">
        <v>50</v>
      </c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1"/>
      <c r="AA2349" s="1" t="s">
        <v>16</v>
      </c>
      <c r="AB2349" s="3" t="s">
        <v>12</v>
      </c>
      <c r="AC2349" s="23" t="s">
        <v>37782</v>
      </c>
      <c r="AD2349" s="23" t="s">
        <v>38652</v>
      </c>
      <c r="AE2349" t="s">
        <v>35402</v>
      </c>
    </row>
    <row r="2350" spans="1:31" ht="14.25" customHeight="1">
      <c r="A2350" s="1">
        <v>2349</v>
      </c>
      <c r="B2350" s="1" t="s">
        <v>54</v>
      </c>
      <c r="C2350" s="1" t="s">
        <v>4654</v>
      </c>
      <c r="D2350" s="1" t="s">
        <v>1305</v>
      </c>
      <c r="E2350" s="1" t="s">
        <v>410</v>
      </c>
      <c r="F2350" s="1" t="s">
        <v>23096</v>
      </c>
      <c r="G2350" s="14">
        <v>91944661144</v>
      </c>
      <c r="H2350" s="1" t="s">
        <v>8</v>
      </c>
      <c r="I2350" s="1" t="s">
        <v>9</v>
      </c>
      <c r="J2350" s="1" t="s">
        <v>47299</v>
      </c>
      <c r="K2350" s="3" t="s">
        <v>42</v>
      </c>
      <c r="L2350" s="1" t="s">
        <v>50</v>
      </c>
      <c r="M2350" s="3" t="s">
        <v>27</v>
      </c>
      <c r="N2350" s="3" t="s">
        <v>47342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1"/>
      <c r="AA2350" s="1" t="s">
        <v>16</v>
      </c>
      <c r="AB2350" s="3" t="s">
        <v>12</v>
      </c>
      <c r="AC2350" s="23" t="s">
        <v>37782</v>
      </c>
      <c r="AD2350" s="23" t="s">
        <v>40473</v>
      </c>
      <c r="AE2350" t="s">
        <v>35400</v>
      </c>
    </row>
    <row r="2351" spans="1:31" ht="14.25" customHeight="1">
      <c r="A2351" s="1">
        <v>2350</v>
      </c>
      <c r="B2351" s="1" t="s">
        <v>54</v>
      </c>
      <c r="C2351" s="1" t="s">
        <v>5271</v>
      </c>
      <c r="D2351" s="1" t="s">
        <v>1015</v>
      </c>
      <c r="E2351" s="1" t="s">
        <v>139</v>
      </c>
      <c r="F2351" s="1" t="s">
        <v>23410</v>
      </c>
      <c r="G2351" s="14">
        <v>9114404194</v>
      </c>
      <c r="H2351" s="1" t="s">
        <v>20</v>
      </c>
      <c r="I2351" s="1" t="s">
        <v>41</v>
      </c>
      <c r="J2351" s="1" t="s">
        <v>47299</v>
      </c>
      <c r="K2351" s="3" t="s">
        <v>27</v>
      </c>
      <c r="L2351" s="1" t="s">
        <v>50</v>
      </c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1"/>
      <c r="AA2351" s="1" t="s">
        <v>16</v>
      </c>
      <c r="AB2351" s="3" t="s">
        <v>12</v>
      </c>
      <c r="AC2351" s="23" t="s">
        <v>37782</v>
      </c>
      <c r="AD2351" s="23" t="s">
        <v>40474</v>
      </c>
      <c r="AE2351" t="s">
        <v>35402</v>
      </c>
    </row>
    <row r="2352" spans="1:31" ht="14.25" customHeight="1">
      <c r="A2352" s="1">
        <v>2351</v>
      </c>
      <c r="B2352" s="9" t="s">
        <v>6</v>
      </c>
      <c r="C2352" s="1" t="s">
        <v>6543</v>
      </c>
      <c r="D2352" s="1" t="s">
        <v>889</v>
      </c>
      <c r="E2352" s="1" t="s">
        <v>40</v>
      </c>
      <c r="F2352" s="1" t="s">
        <v>24043</v>
      </c>
      <c r="G2352" s="14">
        <v>914400619060</v>
      </c>
      <c r="H2352" s="1" t="s">
        <v>37</v>
      </c>
      <c r="I2352" s="1" t="s">
        <v>9</v>
      </c>
      <c r="J2352" s="1" t="s">
        <v>47299</v>
      </c>
      <c r="K2352" s="3" t="s">
        <v>27</v>
      </c>
      <c r="L2352" s="1" t="s">
        <v>50</v>
      </c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1"/>
      <c r="AA2352" s="1" t="s">
        <v>16</v>
      </c>
      <c r="AB2352" s="3" t="s">
        <v>12</v>
      </c>
      <c r="AC2352" s="23" t="s">
        <v>37781</v>
      </c>
      <c r="AD2352" s="23" t="s">
        <v>40475</v>
      </c>
      <c r="AE2352" t="s">
        <v>35402</v>
      </c>
    </row>
    <row r="2353" spans="1:31" ht="14.25" customHeight="1">
      <c r="A2353" s="1">
        <v>2352</v>
      </c>
      <c r="B2353" s="9" t="s">
        <v>6</v>
      </c>
      <c r="C2353" s="1" t="s">
        <v>7410</v>
      </c>
      <c r="D2353" s="1" t="s">
        <v>230</v>
      </c>
      <c r="E2353" s="1" t="s">
        <v>308</v>
      </c>
      <c r="F2353" s="1" t="s">
        <v>24466</v>
      </c>
      <c r="G2353" s="14">
        <v>91949444004</v>
      </c>
      <c r="H2353" s="1" t="s">
        <v>8</v>
      </c>
      <c r="I2353" s="1" t="s">
        <v>9</v>
      </c>
      <c r="J2353" s="1" t="s">
        <v>47299</v>
      </c>
      <c r="K2353" s="3" t="s">
        <v>63</v>
      </c>
      <c r="L2353" s="1" t="s">
        <v>50</v>
      </c>
      <c r="M2353" s="3" t="s">
        <v>213</v>
      </c>
      <c r="N2353" s="3" t="s">
        <v>47342</v>
      </c>
      <c r="O2353" s="3" t="s">
        <v>17</v>
      </c>
      <c r="P2353" s="3" t="s">
        <v>24</v>
      </c>
      <c r="Q2353" s="3" t="s">
        <v>42</v>
      </c>
      <c r="R2353" s="3" t="s">
        <v>47299</v>
      </c>
      <c r="S2353" s="3" t="s">
        <v>27</v>
      </c>
      <c r="T2353" s="3" t="s">
        <v>47299</v>
      </c>
      <c r="U2353" s="3" t="s">
        <v>117</v>
      </c>
      <c r="V2353" s="3" t="s">
        <v>47299</v>
      </c>
      <c r="W2353" s="3" t="s">
        <v>178</v>
      </c>
      <c r="X2353" s="3" t="s">
        <v>47299</v>
      </c>
      <c r="Y2353" s="3" t="s">
        <v>171</v>
      </c>
      <c r="Z2353" s="1" t="s">
        <v>47299</v>
      </c>
      <c r="AA2353" s="1" t="s">
        <v>16</v>
      </c>
      <c r="AB2353" s="3" t="s">
        <v>12</v>
      </c>
      <c r="AC2353" s="23" t="s">
        <v>37781</v>
      </c>
      <c r="AD2353" s="23" t="s">
        <v>40476</v>
      </c>
      <c r="AE2353" t="s">
        <v>35401</v>
      </c>
    </row>
    <row r="2354" spans="1:31" ht="14.25" customHeight="1">
      <c r="A2354" s="1">
        <v>2353</v>
      </c>
      <c r="B2354" s="9" t="s">
        <v>6</v>
      </c>
      <c r="C2354" s="1" t="s">
        <v>7592</v>
      </c>
      <c r="D2354" s="1" t="s">
        <v>286</v>
      </c>
      <c r="E2354" s="1" t="s">
        <v>139</v>
      </c>
      <c r="F2354" s="1" t="s">
        <v>24556</v>
      </c>
      <c r="G2354" s="14">
        <v>919614999</v>
      </c>
      <c r="H2354" s="1" t="s">
        <v>15</v>
      </c>
      <c r="I2354" s="1" t="s">
        <v>62</v>
      </c>
      <c r="J2354" s="1" t="s">
        <v>47299</v>
      </c>
      <c r="K2354" s="3" t="s">
        <v>42</v>
      </c>
      <c r="L2354" s="1" t="s">
        <v>50</v>
      </c>
      <c r="M2354" s="3" t="s">
        <v>27</v>
      </c>
      <c r="N2354" s="3" t="s">
        <v>47342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1"/>
      <c r="AA2354" s="1" t="s">
        <v>16</v>
      </c>
      <c r="AB2354" s="3" t="s">
        <v>12</v>
      </c>
      <c r="AC2354" s="23" t="s">
        <v>37781</v>
      </c>
      <c r="AD2354" s="23" t="s">
        <v>40477</v>
      </c>
      <c r="AE2354" t="s">
        <v>35400</v>
      </c>
    </row>
    <row r="2355" spans="1:31" ht="14.25" customHeight="1">
      <c r="A2355" s="1">
        <v>2354</v>
      </c>
      <c r="B2355" s="9" t="s">
        <v>6</v>
      </c>
      <c r="C2355" s="1" t="s">
        <v>9695</v>
      </c>
      <c r="D2355" s="1" t="s">
        <v>727</v>
      </c>
      <c r="E2355" s="1" t="s">
        <v>84</v>
      </c>
      <c r="F2355" s="1" t="s">
        <v>34297</v>
      </c>
      <c r="G2355" s="14">
        <v>919446494114</v>
      </c>
      <c r="H2355" s="1" t="s">
        <v>8</v>
      </c>
      <c r="I2355" s="1" t="s">
        <v>41</v>
      </c>
      <c r="J2355" s="1" t="s">
        <v>47299</v>
      </c>
      <c r="K2355" s="3" t="s">
        <v>27</v>
      </c>
      <c r="L2355" s="1" t="s">
        <v>50</v>
      </c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1"/>
      <c r="AA2355" s="1" t="s">
        <v>16</v>
      </c>
      <c r="AB2355" s="3" t="s">
        <v>12</v>
      </c>
      <c r="AC2355" s="23" t="s">
        <v>37781</v>
      </c>
      <c r="AD2355" s="23" t="s">
        <v>40065</v>
      </c>
      <c r="AE2355" t="s">
        <v>35400</v>
      </c>
    </row>
    <row r="2356" spans="1:31" ht="14.25" customHeight="1">
      <c r="A2356" s="1">
        <v>2355</v>
      </c>
      <c r="B2356" s="1" t="s">
        <v>54</v>
      </c>
      <c r="C2356" s="1" t="s">
        <v>9707</v>
      </c>
      <c r="D2356" s="1" t="s">
        <v>446</v>
      </c>
      <c r="E2356" s="1" t="s">
        <v>7475</v>
      </c>
      <c r="F2356" s="1" t="s">
        <v>25564</v>
      </c>
      <c r="G2356" s="14">
        <v>914940009691</v>
      </c>
      <c r="H2356" s="1" t="s">
        <v>20</v>
      </c>
      <c r="I2356" s="1" t="s">
        <v>9</v>
      </c>
      <c r="J2356" s="1" t="s">
        <v>47299</v>
      </c>
      <c r="K2356" s="3" t="s">
        <v>63</v>
      </c>
      <c r="L2356" s="1" t="s">
        <v>50</v>
      </c>
      <c r="M2356" s="3" t="s">
        <v>213</v>
      </c>
      <c r="N2356" s="3" t="s">
        <v>47342</v>
      </c>
      <c r="O2356" s="3" t="s">
        <v>17</v>
      </c>
      <c r="P2356" s="3" t="s">
        <v>24</v>
      </c>
      <c r="Q2356" s="3" t="s">
        <v>42</v>
      </c>
      <c r="R2356" s="3" t="s">
        <v>47299</v>
      </c>
      <c r="S2356" s="3" t="s">
        <v>27</v>
      </c>
      <c r="T2356" s="3" t="s">
        <v>47299</v>
      </c>
      <c r="U2356" s="3" t="s">
        <v>117</v>
      </c>
      <c r="V2356" s="3" t="s">
        <v>47299</v>
      </c>
      <c r="W2356" s="3" t="s">
        <v>178</v>
      </c>
      <c r="X2356" s="3" t="s">
        <v>47299</v>
      </c>
      <c r="Y2356" s="3" t="s">
        <v>171</v>
      </c>
      <c r="Z2356" s="1" t="s">
        <v>47299</v>
      </c>
      <c r="AA2356" s="1" t="s">
        <v>16</v>
      </c>
      <c r="AB2356" s="3" t="s">
        <v>12</v>
      </c>
      <c r="AC2356" s="23" t="s">
        <v>37781</v>
      </c>
      <c r="AD2356" s="23" t="s">
        <v>40478</v>
      </c>
      <c r="AE2356" t="s">
        <v>35402</v>
      </c>
    </row>
    <row r="2357" spans="1:31" ht="14.25" customHeight="1">
      <c r="A2357" s="1">
        <v>2356</v>
      </c>
      <c r="B2357" s="1" t="s">
        <v>54</v>
      </c>
      <c r="C2357" s="1" t="s">
        <v>9796</v>
      </c>
      <c r="D2357" s="1" t="s">
        <v>9507</v>
      </c>
      <c r="E2357" s="1" t="s">
        <v>6198</v>
      </c>
      <c r="F2357" s="1" t="s">
        <v>32163</v>
      </c>
      <c r="G2357" s="14">
        <v>914400046900</v>
      </c>
      <c r="H2357" s="1" t="s">
        <v>20</v>
      </c>
      <c r="I2357" s="1" t="s">
        <v>9</v>
      </c>
      <c r="J2357" s="1" t="s">
        <v>47299</v>
      </c>
      <c r="K2357" s="3" t="s">
        <v>63</v>
      </c>
      <c r="L2357" s="1" t="s">
        <v>50</v>
      </c>
      <c r="M2357" s="3" t="s">
        <v>213</v>
      </c>
      <c r="N2357" s="3" t="s">
        <v>47342</v>
      </c>
      <c r="O2357" s="3" t="s">
        <v>17</v>
      </c>
      <c r="P2357" s="3" t="s">
        <v>24</v>
      </c>
      <c r="Q2357" s="3" t="s">
        <v>42</v>
      </c>
      <c r="R2357" s="3" t="s">
        <v>47299</v>
      </c>
      <c r="S2357" s="3" t="s">
        <v>27</v>
      </c>
      <c r="T2357" s="3" t="s">
        <v>47299</v>
      </c>
      <c r="U2357" s="3" t="s">
        <v>117</v>
      </c>
      <c r="V2357" s="3" t="s">
        <v>47299</v>
      </c>
      <c r="W2357" s="3" t="s">
        <v>178</v>
      </c>
      <c r="X2357" s="3" t="s">
        <v>47299</v>
      </c>
      <c r="Y2357" s="3" t="s">
        <v>171</v>
      </c>
      <c r="Z2357" s="1" t="s">
        <v>47299</v>
      </c>
      <c r="AA2357" s="1" t="s">
        <v>16</v>
      </c>
      <c r="AB2357" s="3" t="s">
        <v>12</v>
      </c>
      <c r="AC2357" s="23" t="s">
        <v>37781</v>
      </c>
      <c r="AD2357" s="23" t="s">
        <v>40479</v>
      </c>
      <c r="AE2357" t="s">
        <v>35402</v>
      </c>
    </row>
    <row r="2358" spans="1:31" ht="14.25" customHeight="1">
      <c r="A2358" s="1">
        <v>2357</v>
      </c>
      <c r="B2358" s="1" t="s">
        <v>54</v>
      </c>
      <c r="C2358" s="1" t="s">
        <v>9853</v>
      </c>
      <c r="D2358" s="1" t="s">
        <v>536</v>
      </c>
      <c r="E2358" s="1" t="s">
        <v>19</v>
      </c>
      <c r="F2358" s="1" t="s">
        <v>25639</v>
      </c>
      <c r="G2358" s="14">
        <v>919944440449</v>
      </c>
      <c r="H2358" s="1" t="s">
        <v>20</v>
      </c>
      <c r="I2358" s="1" t="s">
        <v>9</v>
      </c>
      <c r="J2358" s="1" t="s">
        <v>47299</v>
      </c>
      <c r="K2358" s="3" t="s">
        <v>63</v>
      </c>
      <c r="L2358" s="1" t="s">
        <v>50</v>
      </c>
      <c r="M2358" s="3" t="s">
        <v>213</v>
      </c>
      <c r="N2358" s="3" t="s">
        <v>47342</v>
      </c>
      <c r="O2358" s="3" t="s">
        <v>17</v>
      </c>
      <c r="P2358" s="3" t="s">
        <v>24</v>
      </c>
      <c r="Q2358" s="3" t="s">
        <v>42</v>
      </c>
      <c r="R2358" s="3" t="s">
        <v>47299</v>
      </c>
      <c r="S2358" s="3" t="s">
        <v>27</v>
      </c>
      <c r="T2358" s="3" t="s">
        <v>47299</v>
      </c>
      <c r="U2358" s="3" t="s">
        <v>117</v>
      </c>
      <c r="V2358" s="3" t="s">
        <v>47299</v>
      </c>
      <c r="W2358" s="3" t="s">
        <v>178</v>
      </c>
      <c r="X2358" s="3" t="s">
        <v>47299</v>
      </c>
      <c r="Y2358" s="3" t="s">
        <v>171</v>
      </c>
      <c r="Z2358" s="1" t="s">
        <v>47299</v>
      </c>
      <c r="AA2358" s="1" t="s">
        <v>16</v>
      </c>
      <c r="AB2358" s="3" t="s">
        <v>12</v>
      </c>
      <c r="AC2358" s="23" t="s">
        <v>37781</v>
      </c>
      <c r="AD2358" s="23" t="s">
        <v>40480</v>
      </c>
      <c r="AE2358" t="s">
        <v>35401</v>
      </c>
    </row>
    <row r="2359" spans="1:31" ht="14.25" customHeight="1">
      <c r="A2359" s="1">
        <v>2358</v>
      </c>
      <c r="B2359" s="1" t="s">
        <v>54</v>
      </c>
      <c r="C2359" s="1" t="s">
        <v>9911</v>
      </c>
      <c r="D2359" s="1" t="s">
        <v>35561</v>
      </c>
      <c r="E2359" s="1" t="s">
        <v>139</v>
      </c>
      <c r="F2359" s="1" t="s">
        <v>25671</v>
      </c>
      <c r="G2359" s="14">
        <v>91909964160</v>
      </c>
      <c r="H2359" s="1" t="s">
        <v>20</v>
      </c>
      <c r="I2359" s="1" t="s">
        <v>9</v>
      </c>
      <c r="J2359" s="1" t="s">
        <v>47299</v>
      </c>
      <c r="K2359" s="3" t="s">
        <v>63</v>
      </c>
      <c r="L2359" s="1" t="s">
        <v>50</v>
      </c>
      <c r="M2359" s="3" t="s">
        <v>213</v>
      </c>
      <c r="N2359" s="3" t="s">
        <v>47342</v>
      </c>
      <c r="O2359" s="3" t="s">
        <v>17</v>
      </c>
      <c r="P2359" s="3" t="s">
        <v>24</v>
      </c>
      <c r="Q2359" s="3" t="s">
        <v>42</v>
      </c>
      <c r="R2359" s="3" t="s">
        <v>47299</v>
      </c>
      <c r="S2359" s="3" t="s">
        <v>27</v>
      </c>
      <c r="T2359" s="3" t="s">
        <v>47299</v>
      </c>
      <c r="U2359" s="3" t="s">
        <v>117</v>
      </c>
      <c r="V2359" s="3" t="s">
        <v>47299</v>
      </c>
      <c r="W2359" s="3" t="s">
        <v>178</v>
      </c>
      <c r="X2359" s="3" t="s">
        <v>47299</v>
      </c>
      <c r="Y2359" s="3" t="s">
        <v>171</v>
      </c>
      <c r="Z2359" s="1" t="s">
        <v>47299</v>
      </c>
      <c r="AA2359" s="1" t="s">
        <v>16</v>
      </c>
      <c r="AB2359" s="3" t="s">
        <v>12</v>
      </c>
      <c r="AC2359" s="23" t="s">
        <v>37781</v>
      </c>
      <c r="AD2359" s="23" t="s">
        <v>40481</v>
      </c>
      <c r="AE2359" t="s">
        <v>35401</v>
      </c>
    </row>
    <row r="2360" spans="1:31" ht="14.25" customHeight="1">
      <c r="A2360" s="1">
        <v>2359</v>
      </c>
      <c r="B2360" s="1" t="s">
        <v>54</v>
      </c>
      <c r="C2360" s="1" t="s">
        <v>9950</v>
      </c>
      <c r="D2360" s="1" t="s">
        <v>2714</v>
      </c>
      <c r="E2360" s="1" t="s">
        <v>558</v>
      </c>
      <c r="F2360" s="1" t="s">
        <v>25690</v>
      </c>
      <c r="G2360" s="14">
        <v>919446694649</v>
      </c>
      <c r="H2360" s="1" t="s">
        <v>20</v>
      </c>
      <c r="I2360" s="1" t="s">
        <v>9</v>
      </c>
      <c r="J2360" s="1" t="s">
        <v>47299</v>
      </c>
      <c r="K2360" s="3" t="s">
        <v>63</v>
      </c>
      <c r="L2360" s="1" t="s">
        <v>50</v>
      </c>
      <c r="M2360" s="3" t="s">
        <v>213</v>
      </c>
      <c r="N2360" s="3" t="s">
        <v>47342</v>
      </c>
      <c r="O2360" s="3" t="s">
        <v>17</v>
      </c>
      <c r="P2360" s="3" t="s">
        <v>24</v>
      </c>
      <c r="Q2360" s="3" t="s">
        <v>42</v>
      </c>
      <c r="R2360" s="3" t="s">
        <v>47299</v>
      </c>
      <c r="S2360" s="3" t="s">
        <v>27</v>
      </c>
      <c r="T2360" s="3" t="s">
        <v>47299</v>
      </c>
      <c r="U2360" s="3" t="s">
        <v>117</v>
      </c>
      <c r="V2360" s="3" t="s">
        <v>47299</v>
      </c>
      <c r="W2360" s="3" t="s">
        <v>178</v>
      </c>
      <c r="X2360" s="3" t="s">
        <v>47299</v>
      </c>
      <c r="Y2360" s="3" t="s">
        <v>171</v>
      </c>
      <c r="Z2360" s="1" t="s">
        <v>47299</v>
      </c>
      <c r="AA2360" s="1" t="s">
        <v>16</v>
      </c>
      <c r="AB2360" s="3" t="s">
        <v>12</v>
      </c>
      <c r="AC2360" s="23" t="s">
        <v>37781</v>
      </c>
      <c r="AD2360" s="23" t="s">
        <v>40482</v>
      </c>
      <c r="AE2360" t="s">
        <v>35395</v>
      </c>
    </row>
    <row r="2361" spans="1:31" ht="14.25" customHeight="1">
      <c r="A2361" s="1">
        <v>2360</v>
      </c>
      <c r="B2361" s="1" t="s">
        <v>54</v>
      </c>
      <c r="C2361" s="1" t="s">
        <v>9994</v>
      </c>
      <c r="D2361" s="1" t="s">
        <v>35562</v>
      </c>
      <c r="E2361" s="1" t="s">
        <v>824</v>
      </c>
      <c r="F2361" s="1" t="s">
        <v>34321</v>
      </c>
      <c r="G2361" s="14">
        <v>919446414994</v>
      </c>
      <c r="H2361" s="1" t="s">
        <v>8</v>
      </c>
      <c r="I2361" s="1" t="s">
        <v>9</v>
      </c>
      <c r="J2361" s="1" t="s">
        <v>47299</v>
      </c>
      <c r="K2361" s="3" t="s">
        <v>63</v>
      </c>
      <c r="L2361" s="1" t="s">
        <v>50</v>
      </c>
      <c r="M2361" s="3" t="s">
        <v>213</v>
      </c>
      <c r="N2361" s="3" t="s">
        <v>47342</v>
      </c>
      <c r="O2361" s="3" t="s">
        <v>17</v>
      </c>
      <c r="P2361" s="3" t="s">
        <v>24</v>
      </c>
      <c r="Q2361" s="3" t="s">
        <v>42</v>
      </c>
      <c r="R2361" s="3" t="s">
        <v>47299</v>
      </c>
      <c r="S2361" s="3" t="s">
        <v>27</v>
      </c>
      <c r="T2361" s="3" t="s">
        <v>47299</v>
      </c>
      <c r="U2361" s="3" t="s">
        <v>117</v>
      </c>
      <c r="V2361" s="3" t="s">
        <v>47299</v>
      </c>
      <c r="W2361" s="3" t="s">
        <v>178</v>
      </c>
      <c r="X2361" s="3" t="s">
        <v>47299</v>
      </c>
      <c r="Y2361" s="3" t="s">
        <v>171</v>
      </c>
      <c r="Z2361" s="1" t="s">
        <v>47299</v>
      </c>
      <c r="AA2361" s="1" t="s">
        <v>16</v>
      </c>
      <c r="AB2361" s="3" t="s">
        <v>12</v>
      </c>
      <c r="AC2361" s="23" t="s">
        <v>37781</v>
      </c>
      <c r="AD2361" s="23" t="s">
        <v>40483</v>
      </c>
      <c r="AE2361" t="s">
        <v>35395</v>
      </c>
    </row>
    <row r="2362" spans="1:31" ht="14.25" customHeight="1">
      <c r="A2362" s="1">
        <v>2361</v>
      </c>
      <c r="B2362" s="1" t="s">
        <v>54</v>
      </c>
      <c r="C2362" s="1" t="s">
        <v>10025</v>
      </c>
      <c r="D2362" s="1" t="s">
        <v>1836</v>
      </c>
      <c r="E2362" s="1" t="s">
        <v>131</v>
      </c>
      <c r="F2362" s="1" t="s">
        <v>25725</v>
      </c>
      <c r="G2362" s="14">
        <v>91946106060</v>
      </c>
      <c r="H2362" s="1" t="s">
        <v>15</v>
      </c>
      <c r="I2362" s="1" t="s">
        <v>9</v>
      </c>
      <c r="J2362" s="1" t="s">
        <v>47299</v>
      </c>
      <c r="K2362" s="3" t="s">
        <v>63</v>
      </c>
      <c r="L2362" s="1" t="s">
        <v>50</v>
      </c>
      <c r="M2362" s="3" t="s">
        <v>213</v>
      </c>
      <c r="N2362" s="3" t="s">
        <v>47342</v>
      </c>
      <c r="O2362" s="3" t="s">
        <v>17</v>
      </c>
      <c r="P2362" s="3" t="s">
        <v>24</v>
      </c>
      <c r="Q2362" s="3" t="s">
        <v>42</v>
      </c>
      <c r="R2362" s="3" t="s">
        <v>47299</v>
      </c>
      <c r="S2362" s="3" t="s">
        <v>27</v>
      </c>
      <c r="T2362" s="3" t="s">
        <v>47299</v>
      </c>
      <c r="U2362" s="3" t="s">
        <v>117</v>
      </c>
      <c r="V2362" s="3" t="s">
        <v>47299</v>
      </c>
      <c r="W2362" s="3" t="s">
        <v>178</v>
      </c>
      <c r="X2362" s="3" t="s">
        <v>47299</v>
      </c>
      <c r="Y2362" s="3" t="s">
        <v>171</v>
      </c>
      <c r="Z2362" s="1" t="s">
        <v>47299</v>
      </c>
      <c r="AA2362" s="1" t="s">
        <v>16</v>
      </c>
      <c r="AB2362" s="3" t="s">
        <v>12</v>
      </c>
      <c r="AC2362" s="23" t="s">
        <v>37781</v>
      </c>
      <c r="AD2362" s="23" t="s">
        <v>40484</v>
      </c>
      <c r="AE2362" t="s">
        <v>35401</v>
      </c>
    </row>
    <row r="2363" spans="1:31" ht="14.25" customHeight="1">
      <c r="A2363" s="1">
        <v>2362</v>
      </c>
      <c r="B2363" s="9" t="s">
        <v>6</v>
      </c>
      <c r="C2363" s="1" t="s">
        <v>11272</v>
      </c>
      <c r="D2363" s="1" t="s">
        <v>11155</v>
      </c>
      <c r="E2363" s="1" t="s">
        <v>139</v>
      </c>
      <c r="F2363" s="1" t="s">
        <v>34458</v>
      </c>
      <c r="G2363" s="14">
        <v>919106994494</v>
      </c>
      <c r="H2363" s="1" t="s">
        <v>8</v>
      </c>
      <c r="I2363" s="1" t="s">
        <v>62</v>
      </c>
      <c r="J2363" s="1" t="s">
        <v>47299</v>
      </c>
      <c r="K2363" s="3" t="s">
        <v>17</v>
      </c>
      <c r="L2363" s="1" t="s">
        <v>50</v>
      </c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1"/>
      <c r="AA2363" s="1" t="s">
        <v>11</v>
      </c>
      <c r="AB2363" s="3" t="s">
        <v>13</v>
      </c>
      <c r="AC2363" s="23" t="s">
        <v>37784</v>
      </c>
      <c r="AD2363" s="23" t="s">
        <v>40485</v>
      </c>
      <c r="AE2363" t="s">
        <v>35395</v>
      </c>
    </row>
    <row r="2364" spans="1:31" ht="14.25" customHeight="1">
      <c r="A2364" s="1">
        <v>2363</v>
      </c>
      <c r="B2364" s="9" t="s">
        <v>6</v>
      </c>
      <c r="C2364" s="1" t="s">
        <v>11432</v>
      </c>
      <c r="D2364" s="1" t="s">
        <v>11433</v>
      </c>
      <c r="E2364" s="1" t="s">
        <v>11434</v>
      </c>
      <c r="F2364" s="1" t="s">
        <v>26435</v>
      </c>
      <c r="G2364" s="14">
        <v>91994006449</v>
      </c>
      <c r="H2364" s="1" t="s">
        <v>20</v>
      </c>
      <c r="I2364" s="1" t="s">
        <v>9</v>
      </c>
      <c r="J2364" s="1" t="s">
        <v>47299</v>
      </c>
      <c r="K2364" s="3" t="s">
        <v>63</v>
      </c>
      <c r="L2364" s="1" t="s">
        <v>50</v>
      </c>
      <c r="M2364" s="3" t="s">
        <v>213</v>
      </c>
      <c r="N2364" s="3" t="s">
        <v>47342</v>
      </c>
      <c r="O2364" s="3" t="s">
        <v>17</v>
      </c>
      <c r="P2364" s="3" t="s">
        <v>24</v>
      </c>
      <c r="Q2364" s="3" t="s">
        <v>42</v>
      </c>
      <c r="R2364" s="3" t="s">
        <v>47299</v>
      </c>
      <c r="S2364" s="3" t="s">
        <v>27</v>
      </c>
      <c r="T2364" s="3" t="s">
        <v>47299</v>
      </c>
      <c r="U2364" s="3" t="s">
        <v>117</v>
      </c>
      <c r="V2364" s="3" t="s">
        <v>47299</v>
      </c>
      <c r="W2364" s="3" t="s">
        <v>178</v>
      </c>
      <c r="X2364" s="3" t="s">
        <v>47299</v>
      </c>
      <c r="Y2364" s="3" t="s">
        <v>171</v>
      </c>
      <c r="Z2364" s="1" t="s">
        <v>47299</v>
      </c>
      <c r="AA2364" s="1" t="s">
        <v>16</v>
      </c>
      <c r="AB2364" s="3" t="s">
        <v>12</v>
      </c>
      <c r="AC2364" s="23" t="s">
        <v>37784</v>
      </c>
      <c r="AD2364" s="23" t="s">
        <v>38250</v>
      </c>
      <c r="AE2364" t="s">
        <v>35400</v>
      </c>
    </row>
    <row r="2365" spans="1:31" ht="14.25" customHeight="1">
      <c r="A2365" s="1">
        <v>2364</v>
      </c>
      <c r="B2365" s="9" t="s">
        <v>6</v>
      </c>
      <c r="C2365" s="1" t="s">
        <v>11743</v>
      </c>
      <c r="D2365" s="1" t="s">
        <v>1209</v>
      </c>
      <c r="E2365" s="1" t="s">
        <v>11744</v>
      </c>
      <c r="F2365" s="1" t="s">
        <v>26587</v>
      </c>
      <c r="G2365" s="14">
        <v>91994006090</v>
      </c>
      <c r="H2365" s="1" t="s">
        <v>15</v>
      </c>
      <c r="I2365" s="1" t="s">
        <v>62</v>
      </c>
      <c r="J2365" s="1" t="s">
        <v>47299</v>
      </c>
      <c r="K2365" s="3" t="s">
        <v>27</v>
      </c>
      <c r="L2365" s="1" t="s">
        <v>50</v>
      </c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1"/>
      <c r="AA2365" s="1" t="s">
        <v>16</v>
      </c>
      <c r="AB2365" s="3" t="s">
        <v>12</v>
      </c>
      <c r="AC2365" s="23" t="s">
        <v>37784</v>
      </c>
      <c r="AD2365" s="23" t="s">
        <v>38861</v>
      </c>
      <c r="AE2365" t="s">
        <v>35401</v>
      </c>
    </row>
    <row r="2366" spans="1:31" ht="14.25" customHeight="1">
      <c r="A2366" s="1">
        <v>2365</v>
      </c>
      <c r="B2366" s="1" t="s">
        <v>10396</v>
      </c>
      <c r="C2366" s="1" t="s">
        <v>11833</v>
      </c>
      <c r="D2366" s="1" t="s">
        <v>1111</v>
      </c>
      <c r="E2366" s="1" t="s">
        <v>36679</v>
      </c>
      <c r="F2366" s="1" t="s">
        <v>26629</v>
      </c>
      <c r="G2366" s="14">
        <v>9196444414</v>
      </c>
      <c r="H2366" s="1" t="s">
        <v>20</v>
      </c>
      <c r="I2366" s="1" t="s">
        <v>33</v>
      </c>
      <c r="J2366" s="1" t="s">
        <v>47299</v>
      </c>
      <c r="K2366" s="3" t="s">
        <v>63</v>
      </c>
      <c r="L2366" s="1" t="s">
        <v>50</v>
      </c>
      <c r="M2366" s="3" t="s">
        <v>213</v>
      </c>
      <c r="N2366" s="3" t="s">
        <v>47342</v>
      </c>
      <c r="O2366" s="3" t="s">
        <v>17</v>
      </c>
      <c r="P2366" s="3" t="s">
        <v>24</v>
      </c>
      <c r="Q2366" s="3" t="s">
        <v>42</v>
      </c>
      <c r="R2366" s="3" t="s">
        <v>47299</v>
      </c>
      <c r="S2366" s="3" t="s">
        <v>27</v>
      </c>
      <c r="T2366" s="3" t="s">
        <v>47299</v>
      </c>
      <c r="U2366" s="3" t="s">
        <v>117</v>
      </c>
      <c r="V2366" s="3" t="s">
        <v>47299</v>
      </c>
      <c r="W2366" s="3" t="s">
        <v>178</v>
      </c>
      <c r="X2366" s="3" t="s">
        <v>47299</v>
      </c>
      <c r="Y2366" s="3" t="s">
        <v>171</v>
      </c>
      <c r="Z2366" s="1" t="s">
        <v>47299</v>
      </c>
      <c r="AA2366" s="1" t="s">
        <v>16</v>
      </c>
      <c r="AB2366" s="3" t="s">
        <v>12</v>
      </c>
      <c r="AC2366" s="23" t="s">
        <v>37784</v>
      </c>
      <c r="AD2366" s="23" t="s">
        <v>40486</v>
      </c>
      <c r="AE2366" t="s">
        <v>35401</v>
      </c>
    </row>
    <row r="2367" spans="1:31" ht="14.25" customHeight="1">
      <c r="A2367" s="1">
        <v>2366</v>
      </c>
      <c r="B2367" s="1" t="s">
        <v>10396</v>
      </c>
      <c r="C2367" s="1" t="s">
        <v>11973</v>
      </c>
      <c r="D2367" s="1" t="s">
        <v>220</v>
      </c>
      <c r="E2367" s="1" t="s">
        <v>18426</v>
      </c>
      <c r="F2367" s="1" t="s">
        <v>26700</v>
      </c>
      <c r="G2367" s="14">
        <v>914611666060</v>
      </c>
      <c r="H2367" s="1" t="s">
        <v>8</v>
      </c>
      <c r="I2367" s="1" t="s">
        <v>9</v>
      </c>
      <c r="J2367" s="1" t="s">
        <v>47299</v>
      </c>
      <c r="K2367" s="3" t="s">
        <v>63</v>
      </c>
      <c r="L2367" s="1" t="s">
        <v>50</v>
      </c>
      <c r="M2367" s="3" t="s">
        <v>213</v>
      </c>
      <c r="N2367" s="3" t="s">
        <v>47342</v>
      </c>
      <c r="O2367" s="3" t="s">
        <v>17</v>
      </c>
      <c r="P2367" s="3" t="s">
        <v>24</v>
      </c>
      <c r="Q2367" s="3" t="s">
        <v>42</v>
      </c>
      <c r="R2367" s="3" t="s">
        <v>47299</v>
      </c>
      <c r="S2367" s="3" t="s">
        <v>27</v>
      </c>
      <c r="T2367" s="3" t="s">
        <v>47299</v>
      </c>
      <c r="U2367" s="3" t="s">
        <v>117</v>
      </c>
      <c r="V2367" s="3" t="s">
        <v>47299</v>
      </c>
      <c r="W2367" s="3" t="s">
        <v>178</v>
      </c>
      <c r="X2367" s="3" t="s">
        <v>47299</v>
      </c>
      <c r="Y2367" s="3" t="s">
        <v>171</v>
      </c>
      <c r="Z2367" s="1" t="s">
        <v>47299</v>
      </c>
      <c r="AA2367" s="1" t="s">
        <v>16</v>
      </c>
      <c r="AB2367" s="3" t="s">
        <v>12</v>
      </c>
      <c r="AC2367" s="23" t="s">
        <v>37784</v>
      </c>
      <c r="AD2367" s="23" t="s">
        <v>38553</v>
      </c>
      <c r="AE2367" t="s">
        <v>35402</v>
      </c>
    </row>
    <row r="2368" spans="1:31" ht="14.25" customHeight="1">
      <c r="A2368" s="1">
        <v>2367</v>
      </c>
      <c r="B2368" s="1" t="s">
        <v>10396</v>
      </c>
      <c r="C2368" s="1" t="s">
        <v>12906</v>
      </c>
      <c r="D2368" s="1" t="s">
        <v>6978</v>
      </c>
      <c r="E2368" s="1" t="s">
        <v>10163</v>
      </c>
      <c r="F2368" s="1" t="s">
        <v>27265</v>
      </c>
      <c r="G2368" s="14">
        <v>91949949999</v>
      </c>
      <c r="H2368" s="1" t="s">
        <v>8</v>
      </c>
      <c r="I2368" s="1" t="s">
        <v>9</v>
      </c>
      <c r="J2368" s="1" t="s">
        <v>47299</v>
      </c>
      <c r="K2368" s="3" t="s">
        <v>178</v>
      </c>
      <c r="L2368" s="1" t="s">
        <v>50</v>
      </c>
      <c r="M2368" s="3" t="s">
        <v>171</v>
      </c>
      <c r="N2368" s="3" t="s">
        <v>47342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1"/>
      <c r="AA2368" s="1" t="s">
        <v>16</v>
      </c>
      <c r="AB2368" s="3" t="s">
        <v>12</v>
      </c>
      <c r="AC2368" s="23" t="s">
        <v>37784</v>
      </c>
      <c r="AD2368" s="23" t="s">
        <v>40487</v>
      </c>
      <c r="AE2368" t="s">
        <v>35400</v>
      </c>
    </row>
    <row r="2369" spans="1:31" ht="14.25" customHeight="1">
      <c r="A2369" s="1">
        <v>2368</v>
      </c>
      <c r="B2369" s="9" t="s">
        <v>6</v>
      </c>
      <c r="C2369" s="1" t="s">
        <v>12970</v>
      </c>
      <c r="D2369" s="1" t="s">
        <v>10556</v>
      </c>
      <c r="E2369" s="1" t="s">
        <v>12971</v>
      </c>
      <c r="F2369" s="1" t="s">
        <v>34631</v>
      </c>
      <c r="G2369" s="14">
        <v>91914646649</v>
      </c>
      <c r="H2369" s="1" t="s">
        <v>8</v>
      </c>
      <c r="I2369" s="1" t="s">
        <v>9</v>
      </c>
      <c r="J2369" s="1" t="s">
        <v>47299</v>
      </c>
      <c r="K2369" s="3" t="s">
        <v>42</v>
      </c>
      <c r="L2369" s="1" t="s">
        <v>50</v>
      </c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1"/>
      <c r="AA2369" s="1" t="s">
        <v>16</v>
      </c>
      <c r="AB2369" s="3" t="s">
        <v>12</v>
      </c>
      <c r="AC2369" s="23" t="s">
        <v>37784</v>
      </c>
      <c r="AD2369" s="23" t="s">
        <v>40488</v>
      </c>
      <c r="AE2369" t="s">
        <v>35401</v>
      </c>
    </row>
    <row r="2370" spans="1:31" ht="14.25" customHeight="1">
      <c r="A2370" s="1">
        <v>2369</v>
      </c>
      <c r="B2370" s="9" t="s">
        <v>6</v>
      </c>
      <c r="C2370" s="1" t="s">
        <v>13252</v>
      </c>
      <c r="D2370" s="1" t="s">
        <v>1227</v>
      </c>
      <c r="E2370" s="1" t="s">
        <v>29</v>
      </c>
      <c r="F2370" s="1" t="s">
        <v>27474</v>
      </c>
      <c r="G2370" s="14">
        <v>9160096409</v>
      </c>
      <c r="H2370" s="1" t="s">
        <v>15</v>
      </c>
      <c r="I2370" s="1" t="s">
        <v>62</v>
      </c>
      <c r="J2370" s="1" t="s">
        <v>47299</v>
      </c>
      <c r="K2370" s="3" t="s">
        <v>27</v>
      </c>
      <c r="L2370" s="1" t="s">
        <v>50</v>
      </c>
      <c r="M2370" s="3" t="s">
        <v>47344</v>
      </c>
      <c r="N2370" s="3" t="s">
        <v>47342</v>
      </c>
      <c r="O2370" s="3" t="s">
        <v>47349</v>
      </c>
      <c r="P2370" s="3" t="s">
        <v>24</v>
      </c>
      <c r="Q2370" s="3" t="s">
        <v>171</v>
      </c>
      <c r="R2370" s="3" t="s">
        <v>47299</v>
      </c>
      <c r="S2370" s="3"/>
      <c r="T2370" s="3"/>
      <c r="U2370" s="3"/>
      <c r="V2370" s="3"/>
      <c r="W2370" s="3"/>
      <c r="X2370" s="3"/>
      <c r="Y2370" s="3"/>
      <c r="Z2370" s="1"/>
      <c r="AA2370" s="1" t="s">
        <v>16</v>
      </c>
      <c r="AB2370" s="3" t="s">
        <v>12</v>
      </c>
      <c r="AC2370" s="23" t="s">
        <v>37784</v>
      </c>
      <c r="AD2370" s="23" t="s">
        <v>40489</v>
      </c>
      <c r="AE2370" t="s">
        <v>35401</v>
      </c>
    </row>
    <row r="2371" spans="1:31" ht="14.25" customHeight="1">
      <c r="A2371" s="1">
        <v>2370</v>
      </c>
      <c r="B2371" s="9" t="s">
        <v>6</v>
      </c>
      <c r="C2371" s="1" t="s">
        <v>13453</v>
      </c>
      <c r="D2371" s="1" t="s">
        <v>13454</v>
      </c>
      <c r="E2371" s="1" t="s">
        <v>221</v>
      </c>
      <c r="F2371" s="1" t="s">
        <v>27560</v>
      </c>
      <c r="G2371" s="14">
        <v>91400069466</v>
      </c>
      <c r="H2371" s="1" t="s">
        <v>37</v>
      </c>
      <c r="I2371" s="1" t="s">
        <v>9</v>
      </c>
      <c r="J2371" s="1" t="s">
        <v>47299</v>
      </c>
      <c r="K2371" s="3" t="s">
        <v>42</v>
      </c>
      <c r="L2371" s="1" t="s">
        <v>50</v>
      </c>
      <c r="M2371" s="3" t="s">
        <v>27</v>
      </c>
      <c r="N2371" s="3" t="s">
        <v>47342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1"/>
      <c r="AA2371" s="1" t="s">
        <v>16</v>
      </c>
      <c r="AB2371" s="3" t="s">
        <v>12</v>
      </c>
      <c r="AC2371" s="23" t="s">
        <v>37785</v>
      </c>
      <c r="AD2371" s="23" t="s">
        <v>40490</v>
      </c>
      <c r="AE2371" t="s">
        <v>35402</v>
      </c>
    </row>
    <row r="2372" spans="1:31" ht="14.25" customHeight="1">
      <c r="A2372" s="1">
        <v>2371</v>
      </c>
      <c r="B2372" s="9" t="s">
        <v>6</v>
      </c>
      <c r="C2372" s="1" t="s">
        <v>13534</v>
      </c>
      <c r="D2372" s="1" t="s">
        <v>13535</v>
      </c>
      <c r="E2372" s="1" t="s">
        <v>36680</v>
      </c>
      <c r="F2372" s="1" t="s">
        <v>34694</v>
      </c>
      <c r="G2372" s="14">
        <v>919904944609</v>
      </c>
      <c r="H2372" s="1" t="s">
        <v>15</v>
      </c>
      <c r="I2372" s="1" t="s">
        <v>9</v>
      </c>
      <c r="J2372" s="1" t="s">
        <v>47299</v>
      </c>
      <c r="K2372" s="3" t="s">
        <v>117</v>
      </c>
      <c r="L2372" s="1" t="s">
        <v>50</v>
      </c>
      <c r="M2372" s="3" t="s">
        <v>178</v>
      </c>
      <c r="N2372" s="3" t="s">
        <v>47342</v>
      </c>
      <c r="O2372" s="3" t="s">
        <v>171</v>
      </c>
      <c r="P2372" s="3" t="s">
        <v>24</v>
      </c>
      <c r="Q2372" s="3"/>
      <c r="R2372" s="3"/>
      <c r="S2372" s="3"/>
      <c r="T2372" s="3"/>
      <c r="U2372" s="3"/>
      <c r="V2372" s="3"/>
      <c r="W2372" s="3"/>
      <c r="X2372" s="3"/>
      <c r="Y2372" s="3"/>
      <c r="Z2372" s="1"/>
      <c r="AA2372" s="1" t="s">
        <v>16</v>
      </c>
      <c r="AB2372" s="3" t="s">
        <v>12</v>
      </c>
      <c r="AC2372" s="23" t="s">
        <v>37792</v>
      </c>
      <c r="AD2372" s="23" t="s">
        <v>40491</v>
      </c>
      <c r="AE2372" t="s">
        <v>35395</v>
      </c>
    </row>
    <row r="2373" spans="1:31" ht="14.25" customHeight="1">
      <c r="A2373" s="1">
        <v>2372</v>
      </c>
      <c r="B2373" s="9" t="s">
        <v>6</v>
      </c>
      <c r="C2373" s="1" t="s">
        <v>13680</v>
      </c>
      <c r="D2373" s="1" t="s">
        <v>1576</v>
      </c>
      <c r="E2373" s="1" t="s">
        <v>1797</v>
      </c>
      <c r="F2373" s="1" t="s">
        <v>32631</v>
      </c>
      <c r="G2373" s="14">
        <v>91909999661</v>
      </c>
      <c r="H2373" s="1" t="s">
        <v>132</v>
      </c>
      <c r="I2373" s="1" t="s">
        <v>9</v>
      </c>
      <c r="J2373" s="1" t="s">
        <v>47299</v>
      </c>
      <c r="K2373" s="3" t="s">
        <v>27</v>
      </c>
      <c r="L2373" s="1" t="s">
        <v>50</v>
      </c>
      <c r="M2373" s="3" t="s">
        <v>47344</v>
      </c>
      <c r="N2373" s="3" t="s">
        <v>47342</v>
      </c>
      <c r="O2373" s="3" t="s">
        <v>47349</v>
      </c>
      <c r="P2373" s="3" t="s">
        <v>24</v>
      </c>
      <c r="Q2373" s="3"/>
      <c r="R2373" s="3"/>
      <c r="S2373" s="3"/>
      <c r="T2373" s="3"/>
      <c r="U2373" s="3"/>
      <c r="V2373" s="3"/>
      <c r="W2373" s="3"/>
      <c r="X2373" s="3"/>
      <c r="Y2373" s="3"/>
      <c r="Z2373" s="1"/>
      <c r="AA2373" s="1" t="s">
        <v>16</v>
      </c>
      <c r="AB2373" s="3" t="s">
        <v>12</v>
      </c>
      <c r="AC2373" s="23" t="s">
        <v>37786</v>
      </c>
      <c r="AD2373" s="23" t="s">
        <v>40492</v>
      </c>
      <c r="AE2373" t="s">
        <v>35401</v>
      </c>
    </row>
    <row r="2374" spans="1:31" ht="14.25" customHeight="1">
      <c r="A2374" s="1">
        <v>2373</v>
      </c>
      <c r="B2374" s="9" t="s">
        <v>6</v>
      </c>
      <c r="C2374" s="1" t="s">
        <v>13993</v>
      </c>
      <c r="D2374" s="1" t="s">
        <v>58</v>
      </c>
      <c r="E2374" s="1" t="s">
        <v>12629</v>
      </c>
      <c r="F2374" s="1" t="s">
        <v>27803</v>
      </c>
      <c r="G2374" s="14">
        <v>91414419996</v>
      </c>
      <c r="H2374" s="1" t="s">
        <v>20</v>
      </c>
      <c r="I2374" s="1" t="s">
        <v>62</v>
      </c>
      <c r="J2374" s="1" t="s">
        <v>47299</v>
      </c>
      <c r="K2374" s="3" t="s">
        <v>42</v>
      </c>
      <c r="L2374" s="1" t="s">
        <v>50</v>
      </c>
      <c r="M2374" s="3" t="s">
        <v>27</v>
      </c>
      <c r="N2374" s="3" t="s">
        <v>47342</v>
      </c>
      <c r="O2374" s="3" t="s">
        <v>117</v>
      </c>
      <c r="P2374" s="3" t="s">
        <v>24</v>
      </c>
      <c r="Q2374" s="3" t="s">
        <v>178</v>
      </c>
      <c r="R2374" s="3" t="s">
        <v>47299</v>
      </c>
      <c r="S2374" s="3" t="s">
        <v>171</v>
      </c>
      <c r="T2374" s="3" t="s">
        <v>47299</v>
      </c>
      <c r="U2374" s="3"/>
      <c r="V2374" s="3"/>
      <c r="W2374" s="3"/>
      <c r="X2374" s="3"/>
      <c r="Y2374" s="3"/>
      <c r="Z2374" s="1"/>
      <c r="AA2374" s="1" t="s">
        <v>16</v>
      </c>
      <c r="AB2374" s="3" t="s">
        <v>12</v>
      </c>
      <c r="AC2374" s="23" t="s">
        <v>37796</v>
      </c>
      <c r="AD2374" s="23" t="s">
        <v>40493</v>
      </c>
      <c r="AE2374" t="s">
        <v>35402</v>
      </c>
    </row>
    <row r="2375" spans="1:31" ht="14.25" customHeight="1">
      <c r="A2375" s="1">
        <v>2374</v>
      </c>
      <c r="B2375" s="9" t="s">
        <v>6</v>
      </c>
      <c r="C2375" s="1" t="s">
        <v>7786</v>
      </c>
      <c r="D2375" s="1" t="s">
        <v>951</v>
      </c>
      <c r="E2375" s="1" t="s">
        <v>40</v>
      </c>
      <c r="F2375" s="1" t="s">
        <v>24629</v>
      </c>
      <c r="G2375" s="14">
        <v>9191494664</v>
      </c>
      <c r="H2375" s="1" t="s">
        <v>132</v>
      </c>
      <c r="I2375" s="1" t="s">
        <v>9</v>
      </c>
      <c r="J2375" s="1" t="s">
        <v>47295</v>
      </c>
      <c r="K2375" s="3" t="s">
        <v>17</v>
      </c>
      <c r="L2375" s="1" t="s">
        <v>50</v>
      </c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1"/>
      <c r="AA2375" s="1" t="s">
        <v>11</v>
      </c>
      <c r="AB2375" s="3" t="s">
        <v>13</v>
      </c>
      <c r="AC2375" s="23" t="s">
        <v>37781</v>
      </c>
      <c r="AD2375" s="23" t="s">
        <v>39122</v>
      </c>
      <c r="AE2375" t="s">
        <v>35400</v>
      </c>
    </row>
    <row r="2376" spans="1:31" ht="14.25" customHeight="1">
      <c r="A2376" s="1">
        <v>2375</v>
      </c>
      <c r="B2376" s="9" t="s">
        <v>6</v>
      </c>
      <c r="C2376" s="1" t="s">
        <v>1002</v>
      </c>
      <c r="D2376" s="1" t="s">
        <v>361</v>
      </c>
      <c r="E2376" s="1" t="s">
        <v>139</v>
      </c>
      <c r="F2376" s="1" t="s">
        <v>33475</v>
      </c>
      <c r="G2376" s="14">
        <v>919444610644</v>
      </c>
      <c r="H2376" s="1" t="s">
        <v>15</v>
      </c>
      <c r="I2376" s="1" t="s">
        <v>9</v>
      </c>
      <c r="J2376" s="1" t="s">
        <v>47298</v>
      </c>
      <c r="K2376" s="3" t="s">
        <v>17</v>
      </c>
      <c r="L2376" s="1" t="s">
        <v>50</v>
      </c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1"/>
      <c r="AA2376" s="1" t="s">
        <v>11</v>
      </c>
      <c r="AB2376" s="3" t="s">
        <v>586</v>
      </c>
      <c r="AC2376" s="23" t="s">
        <v>37782</v>
      </c>
      <c r="AD2376" s="23" t="s">
        <v>40494</v>
      </c>
      <c r="AE2376" t="s">
        <v>35401</v>
      </c>
    </row>
    <row r="2377" spans="1:31" ht="14.25" customHeight="1">
      <c r="A2377" s="1">
        <v>2376</v>
      </c>
      <c r="B2377" s="9" t="s">
        <v>6</v>
      </c>
      <c r="C2377" s="1" t="s">
        <v>3244</v>
      </c>
      <c r="D2377" s="1" t="s">
        <v>3245</v>
      </c>
      <c r="E2377" s="1" t="s">
        <v>139</v>
      </c>
      <c r="F2377" s="1" t="s">
        <v>22401</v>
      </c>
      <c r="G2377" s="14">
        <v>919444049904</v>
      </c>
      <c r="H2377" s="1" t="s">
        <v>8</v>
      </c>
      <c r="I2377" s="1" t="s">
        <v>41</v>
      </c>
      <c r="J2377" s="1" t="s">
        <v>47310</v>
      </c>
      <c r="K2377" s="3" t="s">
        <v>42</v>
      </c>
      <c r="L2377" s="1" t="s">
        <v>50</v>
      </c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1"/>
      <c r="AA2377" s="1" t="s">
        <v>16</v>
      </c>
      <c r="AB2377" s="3" t="s">
        <v>12</v>
      </c>
      <c r="AC2377" s="23" t="s">
        <v>37782</v>
      </c>
      <c r="AD2377" s="23" t="s">
        <v>40495</v>
      </c>
      <c r="AE2377" t="s">
        <v>35402</v>
      </c>
    </row>
    <row r="2378" spans="1:31" ht="14.25" customHeight="1">
      <c r="A2378" s="1">
        <v>2377</v>
      </c>
      <c r="B2378" s="9" t="s">
        <v>6</v>
      </c>
      <c r="C2378" s="1" t="s">
        <v>4813</v>
      </c>
      <c r="D2378" s="1" t="s">
        <v>162</v>
      </c>
      <c r="E2378" s="1" t="s">
        <v>4814</v>
      </c>
      <c r="F2378" s="1" t="s">
        <v>31599</v>
      </c>
      <c r="G2378" s="14">
        <v>914906049944</v>
      </c>
      <c r="H2378" s="1" t="s">
        <v>8</v>
      </c>
      <c r="I2378" s="1" t="s">
        <v>41</v>
      </c>
      <c r="J2378" s="1" t="s">
        <v>47310</v>
      </c>
      <c r="K2378" s="3" t="s">
        <v>42</v>
      </c>
      <c r="L2378" s="1" t="s">
        <v>50</v>
      </c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1"/>
      <c r="AA2378" s="1" t="s">
        <v>16</v>
      </c>
      <c r="AB2378" s="3" t="s">
        <v>12</v>
      </c>
      <c r="AC2378" s="23" t="s">
        <v>37782</v>
      </c>
      <c r="AD2378" s="23" t="s">
        <v>40496</v>
      </c>
      <c r="AE2378" t="s">
        <v>35401</v>
      </c>
    </row>
    <row r="2379" spans="1:31" ht="14.25" customHeight="1">
      <c r="A2379" s="1">
        <v>2378</v>
      </c>
      <c r="B2379" s="9" t="s">
        <v>6</v>
      </c>
      <c r="C2379" s="1" t="s">
        <v>6618</v>
      </c>
      <c r="D2379" s="1" t="s">
        <v>636</v>
      </c>
      <c r="E2379" s="1" t="s">
        <v>506</v>
      </c>
      <c r="F2379" s="1" t="s">
        <v>24082</v>
      </c>
      <c r="G2379" s="14">
        <v>91949694410</v>
      </c>
      <c r="H2379" s="1" t="s">
        <v>8</v>
      </c>
      <c r="I2379" s="1" t="s">
        <v>41</v>
      </c>
      <c r="J2379" s="1" t="s">
        <v>47310</v>
      </c>
      <c r="K2379" s="3" t="s">
        <v>171</v>
      </c>
      <c r="L2379" s="1" t="s">
        <v>50</v>
      </c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1"/>
      <c r="AA2379" s="1" t="s">
        <v>16</v>
      </c>
      <c r="AB2379" s="3" t="s">
        <v>12</v>
      </c>
      <c r="AC2379" s="23" t="s">
        <v>37781</v>
      </c>
      <c r="AD2379" s="23" t="s">
        <v>40497</v>
      </c>
      <c r="AE2379" t="s">
        <v>35400</v>
      </c>
    </row>
    <row r="2380" spans="1:31" ht="14.25" customHeight="1">
      <c r="A2380" s="1">
        <v>2379</v>
      </c>
      <c r="B2380" s="9" t="s">
        <v>6</v>
      </c>
      <c r="C2380" s="1" t="s">
        <v>8131</v>
      </c>
      <c r="D2380" s="1" t="s">
        <v>773</v>
      </c>
      <c r="E2380" s="1" t="s">
        <v>40</v>
      </c>
      <c r="F2380" s="1" t="s">
        <v>8132</v>
      </c>
      <c r="G2380" s="14">
        <v>9194944100</v>
      </c>
      <c r="H2380" s="1" t="s">
        <v>37</v>
      </c>
      <c r="I2380" s="1" t="s">
        <v>62</v>
      </c>
      <c r="J2380" s="1" t="s">
        <v>47310</v>
      </c>
      <c r="K2380" s="3" t="s">
        <v>42</v>
      </c>
      <c r="L2380" s="1" t="s">
        <v>50</v>
      </c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1"/>
      <c r="AA2380" s="1" t="s">
        <v>16</v>
      </c>
      <c r="AB2380" s="3" t="s">
        <v>12</v>
      </c>
      <c r="AC2380" s="23" t="s">
        <v>37781</v>
      </c>
      <c r="AD2380" s="23" t="s">
        <v>40498</v>
      </c>
      <c r="AE2380" t="s">
        <v>35395</v>
      </c>
    </row>
    <row r="2381" spans="1:31" ht="14.25" customHeight="1">
      <c r="A2381" s="1">
        <v>2380</v>
      </c>
      <c r="B2381" s="9" t="s">
        <v>6</v>
      </c>
      <c r="C2381" s="1" t="s">
        <v>11062</v>
      </c>
      <c r="D2381" s="1" t="s">
        <v>323</v>
      </c>
      <c r="E2381" s="1" t="s">
        <v>139</v>
      </c>
      <c r="F2381" s="1" t="s">
        <v>32303</v>
      </c>
      <c r="G2381" s="14">
        <v>91944600494</v>
      </c>
      <c r="H2381" s="1" t="s">
        <v>46</v>
      </c>
      <c r="I2381" s="1" t="s">
        <v>9</v>
      </c>
      <c r="J2381" s="1" t="s">
        <v>47310</v>
      </c>
      <c r="K2381" s="3" t="s">
        <v>17</v>
      </c>
      <c r="L2381" s="1" t="s">
        <v>50</v>
      </c>
      <c r="M2381" s="4" t="s">
        <v>42</v>
      </c>
      <c r="N2381" s="3" t="s">
        <v>47342</v>
      </c>
      <c r="O2381" s="3" t="s">
        <v>27</v>
      </c>
      <c r="P2381" s="3" t="s">
        <v>70</v>
      </c>
      <c r="Q2381" s="3"/>
      <c r="R2381" s="3"/>
      <c r="S2381" s="3"/>
      <c r="T2381" s="3"/>
      <c r="U2381" s="3"/>
      <c r="V2381" s="3"/>
      <c r="W2381" s="3"/>
      <c r="X2381" s="3"/>
      <c r="Y2381" s="3"/>
      <c r="Z2381" s="1"/>
      <c r="AA2381" s="1" t="s">
        <v>16</v>
      </c>
      <c r="AB2381" s="3" t="s">
        <v>12</v>
      </c>
      <c r="AC2381" s="23" t="s">
        <v>37784</v>
      </c>
      <c r="AD2381" s="23" t="s">
        <v>40499</v>
      </c>
      <c r="AE2381" t="s">
        <v>35395</v>
      </c>
    </row>
    <row r="2382" spans="1:31" ht="14.25" customHeight="1">
      <c r="A2382" s="1">
        <v>2381</v>
      </c>
      <c r="B2382" s="1" t="s">
        <v>54</v>
      </c>
      <c r="C2382" s="1" t="s">
        <v>173</v>
      </c>
      <c r="D2382" s="1" t="s">
        <v>1066</v>
      </c>
      <c r="E2382" s="1" t="s">
        <v>32</v>
      </c>
      <c r="F2382" s="1" t="s">
        <v>33386</v>
      </c>
      <c r="G2382" s="14">
        <v>9194491916</v>
      </c>
      <c r="H2382" s="1" t="s">
        <v>8</v>
      </c>
      <c r="I2382" s="1" t="s">
        <v>62</v>
      </c>
      <c r="J2382" s="1" t="s">
        <v>47299</v>
      </c>
      <c r="K2382" s="3" t="s">
        <v>42</v>
      </c>
      <c r="L2382" s="1" t="s">
        <v>50</v>
      </c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1"/>
      <c r="AA2382" s="1" t="s">
        <v>16</v>
      </c>
      <c r="AB2382" s="3" t="s">
        <v>12</v>
      </c>
      <c r="AC2382" s="23" t="s">
        <v>37782</v>
      </c>
      <c r="AD2382" s="23" t="s">
        <v>40500</v>
      </c>
      <c r="AE2382" t="s">
        <v>35400</v>
      </c>
    </row>
    <row r="2383" spans="1:31" ht="14.25" customHeight="1">
      <c r="A2383" s="1">
        <v>2382</v>
      </c>
      <c r="B2383" s="9" t="s">
        <v>6</v>
      </c>
      <c r="C2383" s="1" t="s">
        <v>381</v>
      </c>
      <c r="D2383" s="1" t="s">
        <v>382</v>
      </c>
      <c r="E2383" s="1" t="s">
        <v>139</v>
      </c>
      <c r="F2383" s="1" t="s">
        <v>21134</v>
      </c>
      <c r="G2383" s="14">
        <v>91440000444</v>
      </c>
      <c r="H2383" s="1" t="s">
        <v>8</v>
      </c>
      <c r="I2383" s="1" t="s">
        <v>41</v>
      </c>
      <c r="J2383" s="1" t="s">
        <v>47299</v>
      </c>
      <c r="K2383" s="3" t="s">
        <v>42</v>
      </c>
      <c r="L2383" s="1" t="s">
        <v>50</v>
      </c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1"/>
      <c r="AA2383" s="1" t="s">
        <v>16</v>
      </c>
      <c r="AB2383" s="3" t="s">
        <v>12</v>
      </c>
      <c r="AC2383" s="23" t="s">
        <v>37782</v>
      </c>
      <c r="AD2383" s="23" t="s">
        <v>40501</v>
      </c>
      <c r="AE2383" t="s">
        <v>35401</v>
      </c>
    </row>
    <row r="2384" spans="1:31" ht="14.25" customHeight="1">
      <c r="A2384" s="1">
        <v>2383</v>
      </c>
      <c r="B2384" s="9" t="s">
        <v>6</v>
      </c>
      <c r="C2384" s="1" t="s">
        <v>517</v>
      </c>
      <c r="D2384" s="1" t="s">
        <v>518</v>
      </c>
      <c r="E2384" s="1" t="s">
        <v>519</v>
      </c>
      <c r="F2384" s="1" t="s">
        <v>21203</v>
      </c>
      <c r="G2384" s="14">
        <v>916966940404</v>
      </c>
      <c r="H2384" s="1" t="s">
        <v>15</v>
      </c>
      <c r="I2384" s="1" t="s">
        <v>9</v>
      </c>
      <c r="J2384" s="1" t="s">
        <v>47299</v>
      </c>
      <c r="K2384" s="3" t="s">
        <v>27</v>
      </c>
      <c r="L2384" s="1" t="s">
        <v>50</v>
      </c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1"/>
      <c r="AA2384" s="1" t="s">
        <v>16</v>
      </c>
      <c r="AB2384" s="3" t="s">
        <v>12</v>
      </c>
      <c r="AC2384" s="23" t="s">
        <v>37782</v>
      </c>
      <c r="AD2384" s="23" t="s">
        <v>40502</v>
      </c>
      <c r="AE2384" t="s">
        <v>35395</v>
      </c>
    </row>
    <row r="2385" spans="1:31" ht="14.25" customHeight="1">
      <c r="A2385" s="1">
        <v>2384</v>
      </c>
      <c r="B2385" s="1" t="s">
        <v>54</v>
      </c>
      <c r="C2385" s="1" t="s">
        <v>520</v>
      </c>
      <c r="D2385" s="1" t="s">
        <v>2162</v>
      </c>
      <c r="E2385" s="1" t="s">
        <v>1542</v>
      </c>
      <c r="F2385" s="1" t="s">
        <v>21204</v>
      </c>
      <c r="G2385" s="14">
        <v>919909016969</v>
      </c>
      <c r="H2385" s="1" t="s">
        <v>8</v>
      </c>
      <c r="I2385" s="1" t="s">
        <v>41</v>
      </c>
      <c r="J2385" s="1" t="s">
        <v>47299</v>
      </c>
      <c r="K2385" s="3" t="s">
        <v>42</v>
      </c>
      <c r="L2385" s="1" t="s">
        <v>50</v>
      </c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1"/>
      <c r="AA2385" s="1" t="s">
        <v>16</v>
      </c>
      <c r="AB2385" s="3" t="s">
        <v>12</v>
      </c>
      <c r="AC2385" s="23" t="s">
        <v>37782</v>
      </c>
      <c r="AD2385" s="23" t="s">
        <v>40503</v>
      </c>
      <c r="AE2385" t="s">
        <v>35401</v>
      </c>
    </row>
    <row r="2386" spans="1:31" ht="14.25" customHeight="1">
      <c r="A2386" s="1">
        <v>2385</v>
      </c>
      <c r="B2386" s="1" t="s">
        <v>54</v>
      </c>
      <c r="C2386" s="1" t="s">
        <v>634</v>
      </c>
      <c r="D2386" s="1" t="s">
        <v>35563</v>
      </c>
      <c r="E2386" s="1" t="s">
        <v>139</v>
      </c>
      <c r="F2386" s="1" t="s">
        <v>21250</v>
      </c>
      <c r="G2386" s="14">
        <v>919909966646</v>
      </c>
      <c r="H2386" s="1" t="s">
        <v>15</v>
      </c>
      <c r="I2386" s="1" t="s">
        <v>9</v>
      </c>
      <c r="J2386" s="1" t="s">
        <v>47299</v>
      </c>
      <c r="K2386" s="3" t="s">
        <v>42</v>
      </c>
      <c r="L2386" s="1" t="s">
        <v>50</v>
      </c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1"/>
      <c r="AA2386" s="1" t="s">
        <v>16</v>
      </c>
      <c r="AB2386" s="3" t="s">
        <v>12</v>
      </c>
      <c r="AC2386" s="23" t="s">
        <v>37782</v>
      </c>
      <c r="AD2386" s="23" t="s">
        <v>39826</v>
      </c>
      <c r="AE2386" t="s">
        <v>35401</v>
      </c>
    </row>
    <row r="2387" spans="1:31" ht="14.25" customHeight="1">
      <c r="A2387" s="1">
        <v>2386</v>
      </c>
      <c r="B2387" s="1" t="s">
        <v>54</v>
      </c>
      <c r="C2387" s="1" t="s">
        <v>652</v>
      </c>
      <c r="D2387" s="1" t="s">
        <v>36464</v>
      </c>
      <c r="E2387" s="1" t="s">
        <v>12552</v>
      </c>
      <c r="F2387" s="1" t="s">
        <v>31155</v>
      </c>
      <c r="G2387" s="14">
        <v>9196014949</v>
      </c>
      <c r="H2387" s="1" t="s">
        <v>132</v>
      </c>
      <c r="I2387" s="1" t="s">
        <v>62</v>
      </c>
      <c r="J2387" s="1" t="s">
        <v>47299</v>
      </c>
      <c r="K2387" s="3" t="s">
        <v>42</v>
      </c>
      <c r="L2387" s="1" t="s">
        <v>50</v>
      </c>
      <c r="M2387" s="3" t="s">
        <v>27</v>
      </c>
      <c r="N2387" s="3" t="s">
        <v>47342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1"/>
      <c r="AA2387" s="1" t="s">
        <v>16</v>
      </c>
      <c r="AB2387" s="3" t="s">
        <v>12</v>
      </c>
      <c r="AC2387" s="23" t="s">
        <v>37782</v>
      </c>
      <c r="AD2387" s="23" t="s">
        <v>40504</v>
      </c>
      <c r="AE2387" t="s">
        <v>35395</v>
      </c>
    </row>
    <row r="2388" spans="1:31" ht="14.25" customHeight="1">
      <c r="A2388" s="1">
        <v>2387</v>
      </c>
      <c r="B2388" s="1" t="s">
        <v>54</v>
      </c>
      <c r="C2388" s="1" t="s">
        <v>690</v>
      </c>
      <c r="D2388" s="1" t="s">
        <v>557</v>
      </c>
      <c r="E2388" s="1" t="s">
        <v>87</v>
      </c>
      <c r="F2388" s="1" t="s">
        <v>33440</v>
      </c>
      <c r="G2388" s="14">
        <v>919446446969</v>
      </c>
      <c r="H2388" s="1" t="s">
        <v>37</v>
      </c>
      <c r="I2388" s="1" t="s">
        <v>41</v>
      </c>
      <c r="J2388" s="1" t="s">
        <v>47299</v>
      </c>
      <c r="K2388" s="3" t="s">
        <v>178</v>
      </c>
      <c r="L2388" s="1" t="s">
        <v>50</v>
      </c>
      <c r="M2388" s="3" t="s">
        <v>171</v>
      </c>
      <c r="N2388" s="3" t="s">
        <v>47342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1"/>
      <c r="AA2388" s="1" t="s">
        <v>16</v>
      </c>
      <c r="AB2388" s="3" t="s">
        <v>12</v>
      </c>
      <c r="AC2388" s="23" t="s">
        <v>37782</v>
      </c>
      <c r="AD2388" s="23" t="s">
        <v>40505</v>
      </c>
      <c r="AE2388" t="s">
        <v>35401</v>
      </c>
    </row>
    <row r="2389" spans="1:31" ht="14.25" customHeight="1">
      <c r="A2389" s="1">
        <v>2388</v>
      </c>
      <c r="B2389" s="1" t="s">
        <v>54</v>
      </c>
      <c r="C2389" s="1" t="s">
        <v>729</v>
      </c>
      <c r="D2389" s="1" t="s">
        <v>230</v>
      </c>
      <c r="E2389" s="1" t="s">
        <v>36681</v>
      </c>
      <c r="F2389" s="1" t="s">
        <v>21296</v>
      </c>
      <c r="G2389" s="14">
        <v>919444046494</v>
      </c>
      <c r="H2389" s="1" t="s">
        <v>20</v>
      </c>
      <c r="I2389" s="1" t="s">
        <v>9</v>
      </c>
      <c r="J2389" s="1" t="s">
        <v>47299</v>
      </c>
      <c r="K2389" s="3" t="s">
        <v>27</v>
      </c>
      <c r="L2389" s="1" t="s">
        <v>50</v>
      </c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1"/>
      <c r="AA2389" s="1" t="s">
        <v>16</v>
      </c>
      <c r="AB2389" s="3" t="s">
        <v>12</v>
      </c>
      <c r="AC2389" s="23" t="s">
        <v>37782</v>
      </c>
      <c r="AD2389" s="23" t="s">
        <v>38279</v>
      </c>
      <c r="AE2389" t="s">
        <v>35395</v>
      </c>
    </row>
    <row r="2390" spans="1:31" ht="14.25" customHeight="1">
      <c r="A2390" s="1">
        <v>2389</v>
      </c>
      <c r="B2390" s="1" t="s">
        <v>54</v>
      </c>
      <c r="C2390" s="1" t="s">
        <v>777</v>
      </c>
      <c r="D2390" s="1" t="s">
        <v>1356</v>
      </c>
      <c r="E2390" s="1" t="s">
        <v>5628</v>
      </c>
      <c r="F2390" s="1" t="s">
        <v>21316</v>
      </c>
      <c r="G2390" s="14">
        <v>91944669449</v>
      </c>
      <c r="H2390" s="1" t="s">
        <v>20</v>
      </c>
      <c r="I2390" s="1" t="s">
        <v>9</v>
      </c>
      <c r="J2390" s="1" t="s">
        <v>47299</v>
      </c>
      <c r="K2390" s="3" t="s">
        <v>27</v>
      </c>
      <c r="L2390" s="1" t="s">
        <v>50</v>
      </c>
      <c r="M2390" s="3" t="s">
        <v>47344</v>
      </c>
      <c r="N2390" s="3" t="s">
        <v>47342</v>
      </c>
      <c r="O2390" s="3" t="s">
        <v>47349</v>
      </c>
      <c r="P2390" s="3" t="s">
        <v>47299</v>
      </c>
      <c r="Q2390" s="3" t="s">
        <v>171</v>
      </c>
      <c r="R2390" s="3" t="s">
        <v>47299</v>
      </c>
      <c r="S2390" s="3"/>
      <c r="T2390" s="3"/>
      <c r="U2390" s="3"/>
      <c r="V2390" s="3"/>
      <c r="W2390" s="3"/>
      <c r="X2390" s="3"/>
      <c r="Y2390" s="3"/>
      <c r="Z2390" s="1"/>
      <c r="AA2390" s="1" t="s">
        <v>16</v>
      </c>
      <c r="AB2390" s="3" t="s">
        <v>12</v>
      </c>
      <c r="AC2390" s="23" t="s">
        <v>37782</v>
      </c>
      <c r="AD2390" s="23" t="s">
        <v>40506</v>
      </c>
      <c r="AE2390" t="s">
        <v>35401</v>
      </c>
    </row>
    <row r="2391" spans="1:31" ht="14.25" customHeight="1">
      <c r="A2391" s="1">
        <v>2390</v>
      </c>
      <c r="B2391" s="1" t="s">
        <v>54</v>
      </c>
      <c r="C2391" s="1" t="s">
        <v>799</v>
      </c>
      <c r="D2391" s="1" t="s">
        <v>361</v>
      </c>
      <c r="E2391" s="1" t="s">
        <v>152</v>
      </c>
      <c r="F2391" s="1" t="s">
        <v>33456</v>
      </c>
      <c r="G2391" s="14">
        <v>9194960044</v>
      </c>
      <c r="H2391" s="1" t="s">
        <v>20</v>
      </c>
      <c r="I2391" s="1" t="s">
        <v>41</v>
      </c>
      <c r="J2391" s="1" t="s">
        <v>47299</v>
      </c>
      <c r="K2391" s="3" t="s">
        <v>42</v>
      </c>
      <c r="L2391" s="1" t="s">
        <v>50</v>
      </c>
      <c r="M2391" s="3" t="s">
        <v>27</v>
      </c>
      <c r="N2391" s="3" t="s">
        <v>47342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1"/>
      <c r="AA2391" s="1" t="s">
        <v>16</v>
      </c>
      <c r="AB2391" s="3" t="s">
        <v>12</v>
      </c>
      <c r="AC2391" s="23" t="s">
        <v>37782</v>
      </c>
      <c r="AD2391" s="23" t="s">
        <v>39472</v>
      </c>
      <c r="AE2391" t="s">
        <v>35395</v>
      </c>
    </row>
    <row r="2392" spans="1:31" ht="14.25" customHeight="1">
      <c r="A2392" s="1">
        <v>2391</v>
      </c>
      <c r="B2392" s="1" t="s">
        <v>54</v>
      </c>
      <c r="C2392" s="1" t="s">
        <v>1084</v>
      </c>
      <c r="D2392" s="1" t="s">
        <v>185</v>
      </c>
      <c r="E2392" s="1" t="s">
        <v>139</v>
      </c>
      <c r="F2392" s="1" t="s">
        <v>21444</v>
      </c>
      <c r="G2392" s="14">
        <v>914000966009</v>
      </c>
      <c r="H2392" s="1" t="s">
        <v>20</v>
      </c>
      <c r="I2392" s="1" t="s">
        <v>9</v>
      </c>
      <c r="J2392" s="1" t="s">
        <v>47299</v>
      </c>
      <c r="K2392" s="3" t="s">
        <v>17</v>
      </c>
      <c r="L2392" s="1" t="s">
        <v>50</v>
      </c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1"/>
      <c r="AA2392" s="1" t="s">
        <v>11</v>
      </c>
      <c r="AB2392" s="3" t="s">
        <v>321</v>
      </c>
      <c r="AC2392" s="23" t="s">
        <v>37782</v>
      </c>
      <c r="AD2392" s="23" t="s">
        <v>40507</v>
      </c>
      <c r="AE2392" t="s">
        <v>35395</v>
      </c>
    </row>
    <row r="2393" spans="1:31" ht="14.25" customHeight="1">
      <c r="A2393" s="1">
        <v>2392</v>
      </c>
      <c r="B2393" s="9" t="s">
        <v>6</v>
      </c>
      <c r="C2393" s="1" t="s">
        <v>1185</v>
      </c>
      <c r="D2393" s="1" t="s">
        <v>1096</v>
      </c>
      <c r="E2393" s="1" t="s">
        <v>1186</v>
      </c>
      <c r="F2393" s="1" t="s">
        <v>21482</v>
      </c>
      <c r="G2393" s="14">
        <v>919494490460</v>
      </c>
      <c r="H2393" s="1" t="s">
        <v>20</v>
      </c>
      <c r="I2393" s="1" t="s">
        <v>41</v>
      </c>
      <c r="J2393" s="1" t="s">
        <v>47299</v>
      </c>
      <c r="K2393" s="3" t="s">
        <v>42</v>
      </c>
      <c r="L2393" s="1" t="s">
        <v>50</v>
      </c>
      <c r="M2393" s="3" t="s">
        <v>27</v>
      </c>
      <c r="N2393" s="3" t="s">
        <v>47342</v>
      </c>
      <c r="O2393" s="3" t="s">
        <v>117</v>
      </c>
      <c r="P2393" s="3" t="s">
        <v>47299</v>
      </c>
      <c r="Q2393" s="3"/>
      <c r="R2393" s="3"/>
      <c r="S2393" s="3"/>
      <c r="T2393" s="3"/>
      <c r="U2393" s="3"/>
      <c r="V2393" s="3"/>
      <c r="W2393" s="3"/>
      <c r="X2393" s="3"/>
      <c r="Y2393" s="3"/>
      <c r="Z2393" s="1"/>
      <c r="AA2393" s="1" t="s">
        <v>16</v>
      </c>
      <c r="AB2393" s="3" t="s">
        <v>12</v>
      </c>
      <c r="AC2393" s="23" t="s">
        <v>37782</v>
      </c>
      <c r="AD2393" s="23" t="s">
        <v>40508</v>
      </c>
      <c r="AE2393" t="s">
        <v>35402</v>
      </c>
    </row>
    <row r="2394" spans="1:31" ht="14.25" customHeight="1">
      <c r="A2394" s="1">
        <v>2393</v>
      </c>
      <c r="B2394" s="1" t="s">
        <v>54</v>
      </c>
      <c r="C2394" s="1" t="s">
        <v>1216</v>
      </c>
      <c r="D2394" s="1" t="s">
        <v>2046</v>
      </c>
      <c r="E2394" s="1" t="s">
        <v>10208</v>
      </c>
      <c r="F2394" s="1" t="s">
        <v>21494</v>
      </c>
      <c r="G2394" s="14">
        <v>9194906496</v>
      </c>
      <c r="H2394" s="1" t="s">
        <v>15</v>
      </c>
      <c r="I2394" s="1" t="s">
        <v>41</v>
      </c>
      <c r="J2394" s="1" t="s">
        <v>47299</v>
      </c>
      <c r="K2394" s="3" t="s">
        <v>42</v>
      </c>
      <c r="L2394" s="1" t="s">
        <v>50</v>
      </c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1"/>
      <c r="AA2394" s="1" t="s">
        <v>16</v>
      </c>
      <c r="AB2394" s="3" t="s">
        <v>12</v>
      </c>
      <c r="AC2394" s="23" t="s">
        <v>37782</v>
      </c>
      <c r="AD2394" s="23" t="s">
        <v>40509</v>
      </c>
      <c r="AE2394" t="s">
        <v>35395</v>
      </c>
    </row>
    <row r="2395" spans="1:31" ht="14.25" customHeight="1">
      <c r="A2395" s="1">
        <v>2394</v>
      </c>
      <c r="B2395" s="9" t="s">
        <v>6</v>
      </c>
      <c r="C2395" s="1" t="s">
        <v>1339</v>
      </c>
      <c r="D2395" s="1" t="s">
        <v>230</v>
      </c>
      <c r="E2395" s="1" t="s">
        <v>1340</v>
      </c>
      <c r="F2395" s="1" t="s">
        <v>31238</v>
      </c>
      <c r="G2395" s="14">
        <v>91944646690</v>
      </c>
      <c r="H2395" s="1" t="s">
        <v>8</v>
      </c>
      <c r="I2395" s="1" t="s">
        <v>9</v>
      </c>
      <c r="J2395" s="1" t="s">
        <v>47299</v>
      </c>
      <c r="K2395" s="3" t="s">
        <v>42</v>
      </c>
      <c r="L2395" s="1" t="s">
        <v>50</v>
      </c>
      <c r="M2395" s="3" t="s">
        <v>27</v>
      </c>
      <c r="N2395" s="3" t="s">
        <v>47342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1"/>
      <c r="AA2395" s="1" t="s">
        <v>16</v>
      </c>
      <c r="AB2395" s="3" t="s">
        <v>12</v>
      </c>
      <c r="AC2395" s="23" t="s">
        <v>37782</v>
      </c>
      <c r="AD2395" s="23" t="s">
        <v>39499</v>
      </c>
      <c r="AE2395" t="s">
        <v>35402</v>
      </c>
    </row>
    <row r="2396" spans="1:31" ht="14.25" customHeight="1">
      <c r="A2396" s="1">
        <v>2395</v>
      </c>
      <c r="B2396" s="1" t="s">
        <v>54</v>
      </c>
      <c r="C2396" s="1" t="s">
        <v>1512</v>
      </c>
      <c r="D2396" s="1" t="s">
        <v>16318</v>
      </c>
      <c r="E2396" s="1" t="s">
        <v>2902</v>
      </c>
      <c r="F2396" s="1" t="s">
        <v>33519</v>
      </c>
      <c r="G2396" s="14">
        <v>9199946964</v>
      </c>
      <c r="H2396" s="1" t="s">
        <v>20</v>
      </c>
      <c r="I2396" s="1" t="s">
        <v>41</v>
      </c>
      <c r="J2396" s="1" t="s">
        <v>47299</v>
      </c>
      <c r="K2396" s="3" t="s">
        <v>42</v>
      </c>
      <c r="L2396" s="1" t="s">
        <v>50</v>
      </c>
      <c r="M2396" s="3" t="s">
        <v>27</v>
      </c>
      <c r="N2396" s="3" t="s">
        <v>47342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1"/>
      <c r="AA2396" s="1" t="s">
        <v>16</v>
      </c>
      <c r="AB2396" s="3" t="s">
        <v>12</v>
      </c>
      <c r="AC2396" s="23" t="s">
        <v>37782</v>
      </c>
      <c r="AD2396" s="23" t="s">
        <v>40510</v>
      </c>
      <c r="AE2396" t="s">
        <v>35401</v>
      </c>
    </row>
    <row r="2397" spans="1:31" ht="14.25" customHeight="1">
      <c r="A2397" s="1">
        <v>2396</v>
      </c>
      <c r="B2397" s="1" t="s">
        <v>54</v>
      </c>
      <c r="C2397" s="1" t="s">
        <v>1532</v>
      </c>
      <c r="D2397" s="1" t="s">
        <v>386</v>
      </c>
      <c r="E2397" s="1" t="s">
        <v>10163</v>
      </c>
      <c r="F2397" s="1" t="s">
        <v>21626</v>
      </c>
      <c r="G2397" s="14">
        <v>919944949999</v>
      </c>
      <c r="H2397" s="1" t="s">
        <v>37</v>
      </c>
      <c r="I2397" s="1" t="s">
        <v>9</v>
      </c>
      <c r="J2397" s="1" t="s">
        <v>47299</v>
      </c>
      <c r="K2397" s="3" t="s">
        <v>63</v>
      </c>
      <c r="L2397" s="1" t="s">
        <v>50</v>
      </c>
      <c r="M2397" s="3" t="s">
        <v>213</v>
      </c>
      <c r="N2397" s="3" t="s">
        <v>47342</v>
      </c>
      <c r="O2397" s="3" t="s">
        <v>17</v>
      </c>
      <c r="P2397" s="3" t="s">
        <v>47299</v>
      </c>
      <c r="Q2397" s="3" t="s">
        <v>42</v>
      </c>
      <c r="R2397" s="3" t="s">
        <v>47299</v>
      </c>
      <c r="S2397" s="3" t="s">
        <v>27</v>
      </c>
      <c r="T2397" s="3" t="s">
        <v>47299</v>
      </c>
      <c r="U2397" s="3" t="s">
        <v>117</v>
      </c>
      <c r="V2397" s="3" t="s">
        <v>47299</v>
      </c>
      <c r="W2397" s="3" t="s">
        <v>178</v>
      </c>
      <c r="X2397" s="3" t="s">
        <v>47299</v>
      </c>
      <c r="Y2397" s="3" t="s">
        <v>171</v>
      </c>
      <c r="Z2397" s="1" t="s">
        <v>47299</v>
      </c>
      <c r="AA2397" s="1" t="s">
        <v>16</v>
      </c>
      <c r="AB2397" s="3" t="s">
        <v>12</v>
      </c>
      <c r="AC2397" s="23" t="s">
        <v>37782</v>
      </c>
      <c r="AD2397" s="23" t="s">
        <v>40511</v>
      </c>
      <c r="AE2397" t="s">
        <v>35400</v>
      </c>
    </row>
    <row r="2398" spans="1:31" ht="14.25" customHeight="1">
      <c r="A2398" s="1">
        <v>2397</v>
      </c>
      <c r="B2398" s="1" t="s">
        <v>54</v>
      </c>
      <c r="C2398" s="1" t="s">
        <v>1638</v>
      </c>
      <c r="D2398" s="1" t="s">
        <v>7685</v>
      </c>
      <c r="E2398" s="1" t="s">
        <v>1725</v>
      </c>
      <c r="F2398" s="1" t="s">
        <v>21671</v>
      </c>
      <c r="G2398" s="14">
        <v>91944606690</v>
      </c>
      <c r="H2398" s="1" t="s">
        <v>8</v>
      </c>
      <c r="I2398" s="1" t="s">
        <v>9</v>
      </c>
      <c r="J2398" s="1" t="s">
        <v>47299</v>
      </c>
      <c r="K2398" s="3" t="s">
        <v>63</v>
      </c>
      <c r="L2398" s="1" t="s">
        <v>50</v>
      </c>
      <c r="M2398" s="3" t="s">
        <v>213</v>
      </c>
      <c r="N2398" s="3" t="s">
        <v>47342</v>
      </c>
      <c r="O2398" s="3" t="s">
        <v>17</v>
      </c>
      <c r="P2398" s="3" t="s">
        <v>47299</v>
      </c>
      <c r="Q2398" s="3" t="s">
        <v>42</v>
      </c>
      <c r="R2398" s="3" t="s">
        <v>47299</v>
      </c>
      <c r="S2398" s="3" t="s">
        <v>27</v>
      </c>
      <c r="T2398" s="3" t="s">
        <v>47299</v>
      </c>
      <c r="U2398" s="3" t="s">
        <v>117</v>
      </c>
      <c r="V2398" s="3" t="s">
        <v>47299</v>
      </c>
      <c r="W2398" s="3" t="s">
        <v>178</v>
      </c>
      <c r="X2398" s="3" t="s">
        <v>47299</v>
      </c>
      <c r="Y2398" s="3" t="s">
        <v>171</v>
      </c>
      <c r="Z2398" s="1" t="s">
        <v>47299</v>
      </c>
      <c r="AA2398" s="1" t="s">
        <v>16</v>
      </c>
      <c r="AB2398" s="3" t="s">
        <v>12</v>
      </c>
      <c r="AC2398" s="23" t="s">
        <v>37782</v>
      </c>
      <c r="AD2398" s="23" t="s">
        <v>40512</v>
      </c>
      <c r="AE2398" t="s">
        <v>35395</v>
      </c>
    </row>
    <row r="2399" spans="1:31" ht="14.25" customHeight="1">
      <c r="A2399" s="1">
        <v>2398</v>
      </c>
      <c r="B2399" s="1" t="s">
        <v>54</v>
      </c>
      <c r="C2399" s="1" t="s">
        <v>1682</v>
      </c>
      <c r="D2399" s="1" t="s">
        <v>3174</v>
      </c>
      <c r="E2399" s="1" t="s">
        <v>40</v>
      </c>
      <c r="F2399" s="1" t="s">
        <v>33538</v>
      </c>
      <c r="G2399" s="14">
        <v>91406690444</v>
      </c>
      <c r="H2399" s="1" t="s">
        <v>15</v>
      </c>
      <c r="I2399" s="1" t="s">
        <v>9</v>
      </c>
      <c r="J2399" s="1" t="s">
        <v>47299</v>
      </c>
      <c r="K2399" s="3" t="s">
        <v>42</v>
      </c>
      <c r="L2399" s="1" t="s">
        <v>50</v>
      </c>
      <c r="M2399" s="3" t="s">
        <v>27</v>
      </c>
      <c r="N2399" s="3" t="s">
        <v>47342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1"/>
      <c r="AA2399" s="1" t="s">
        <v>16</v>
      </c>
      <c r="AB2399" s="3" t="s">
        <v>12</v>
      </c>
      <c r="AC2399" s="23" t="s">
        <v>37782</v>
      </c>
      <c r="AD2399" s="23" t="s">
        <v>40513</v>
      </c>
      <c r="AE2399" t="s">
        <v>35400</v>
      </c>
    </row>
    <row r="2400" spans="1:31" ht="14.25" customHeight="1">
      <c r="A2400" s="1">
        <v>2399</v>
      </c>
      <c r="B2400" s="1" t="s">
        <v>54</v>
      </c>
      <c r="C2400" s="1" t="s">
        <v>1789</v>
      </c>
      <c r="D2400" s="1" t="s">
        <v>959</v>
      </c>
      <c r="E2400" s="1" t="s">
        <v>139</v>
      </c>
      <c r="F2400" s="1" t="s">
        <v>21728</v>
      </c>
      <c r="G2400" s="14">
        <v>919994904110</v>
      </c>
      <c r="H2400" s="1" t="s">
        <v>8</v>
      </c>
      <c r="I2400" s="1" t="s">
        <v>9</v>
      </c>
      <c r="J2400" s="1" t="s">
        <v>47299</v>
      </c>
      <c r="K2400" s="3" t="s">
        <v>27</v>
      </c>
      <c r="L2400" s="1" t="s">
        <v>50</v>
      </c>
      <c r="M2400" s="3" t="s">
        <v>47344</v>
      </c>
      <c r="N2400" s="3" t="s">
        <v>47342</v>
      </c>
      <c r="O2400" s="3" t="s">
        <v>47349</v>
      </c>
      <c r="P2400" s="3" t="s">
        <v>47299</v>
      </c>
      <c r="Q2400" s="3"/>
      <c r="R2400" s="3"/>
      <c r="S2400" s="3"/>
      <c r="T2400" s="3"/>
      <c r="U2400" s="3"/>
      <c r="V2400" s="3"/>
      <c r="W2400" s="3"/>
      <c r="X2400" s="3"/>
      <c r="Y2400" s="3"/>
      <c r="Z2400" s="1"/>
      <c r="AA2400" s="1" t="s">
        <v>16</v>
      </c>
      <c r="AB2400" s="3" t="s">
        <v>12</v>
      </c>
      <c r="AC2400" s="23" t="s">
        <v>37782</v>
      </c>
      <c r="AD2400" s="23" t="s">
        <v>40514</v>
      </c>
      <c r="AE2400" t="s">
        <v>35402</v>
      </c>
    </row>
    <row r="2401" spans="1:31" ht="14.25" customHeight="1">
      <c r="A2401" s="1">
        <v>2400</v>
      </c>
      <c r="B2401" s="9" t="s">
        <v>6</v>
      </c>
      <c r="C2401" s="1" t="s">
        <v>1863</v>
      </c>
      <c r="D2401" s="1" t="s">
        <v>526</v>
      </c>
      <c r="E2401" s="1" t="s">
        <v>1311</v>
      </c>
      <c r="F2401" s="1" t="s">
        <v>31293</v>
      </c>
      <c r="G2401" s="14">
        <v>91949049199</v>
      </c>
      <c r="H2401" s="1" t="s">
        <v>8</v>
      </c>
      <c r="I2401" s="1" t="s">
        <v>9</v>
      </c>
      <c r="J2401" s="1" t="s">
        <v>47299</v>
      </c>
      <c r="K2401" s="3" t="s">
        <v>42</v>
      </c>
      <c r="L2401" s="1" t="s">
        <v>50</v>
      </c>
      <c r="M2401" s="3" t="s">
        <v>27</v>
      </c>
      <c r="N2401" s="3" t="s">
        <v>47342</v>
      </c>
      <c r="O2401" s="3" t="s">
        <v>117</v>
      </c>
      <c r="P2401" s="3" t="s">
        <v>47299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1"/>
      <c r="AA2401" s="1" t="s">
        <v>16</v>
      </c>
      <c r="AB2401" s="3" t="s">
        <v>12</v>
      </c>
      <c r="AC2401" s="23" t="s">
        <v>37782</v>
      </c>
      <c r="AD2401" s="23" t="s">
        <v>40515</v>
      </c>
      <c r="AE2401" t="s">
        <v>35395</v>
      </c>
    </row>
    <row r="2402" spans="1:31" ht="14.25" customHeight="1">
      <c r="A2402" s="1">
        <v>2401</v>
      </c>
      <c r="B2402" s="1" t="s">
        <v>54</v>
      </c>
      <c r="C2402" s="1" t="s">
        <v>1868</v>
      </c>
      <c r="D2402" s="1" t="s">
        <v>2027</v>
      </c>
      <c r="E2402" s="1" t="s">
        <v>9568</v>
      </c>
      <c r="F2402" s="1" t="s">
        <v>33556</v>
      </c>
      <c r="G2402" s="14">
        <v>919999994</v>
      </c>
      <c r="H2402" s="1" t="s">
        <v>15</v>
      </c>
      <c r="I2402" s="1" t="s">
        <v>9</v>
      </c>
      <c r="J2402" s="1" t="s">
        <v>47299</v>
      </c>
      <c r="K2402" s="3" t="s">
        <v>178</v>
      </c>
      <c r="L2402" s="1" t="s">
        <v>50</v>
      </c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1"/>
      <c r="AA2402" s="1" t="s">
        <v>16</v>
      </c>
      <c r="AB2402" s="3" t="s">
        <v>12</v>
      </c>
      <c r="AC2402" s="23" t="s">
        <v>37782</v>
      </c>
      <c r="AD2402" s="23" t="s">
        <v>40516</v>
      </c>
      <c r="AE2402" t="s">
        <v>35401</v>
      </c>
    </row>
    <row r="2403" spans="1:31" ht="14.25" customHeight="1">
      <c r="A2403" s="1">
        <v>2402</v>
      </c>
      <c r="B2403" s="1" t="s">
        <v>54</v>
      </c>
      <c r="C2403" s="1" t="s">
        <v>1891</v>
      </c>
      <c r="D2403" s="1" t="s">
        <v>1631</v>
      </c>
      <c r="E2403" s="1" t="s">
        <v>362</v>
      </c>
      <c r="F2403" s="1" t="s">
        <v>31298</v>
      </c>
      <c r="G2403" s="14">
        <v>91964444146</v>
      </c>
      <c r="H2403" s="1" t="s">
        <v>20</v>
      </c>
      <c r="I2403" s="1" t="s">
        <v>33</v>
      </c>
      <c r="J2403" s="1" t="s">
        <v>47299</v>
      </c>
      <c r="K2403" s="3" t="s">
        <v>42</v>
      </c>
      <c r="L2403" s="1" t="s">
        <v>50</v>
      </c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1"/>
      <c r="AA2403" s="1" t="s">
        <v>16</v>
      </c>
      <c r="AB2403" s="3" t="s">
        <v>12</v>
      </c>
      <c r="AC2403" s="23" t="s">
        <v>37782</v>
      </c>
      <c r="AD2403" s="23" t="s">
        <v>40517</v>
      </c>
      <c r="AE2403" t="s">
        <v>35401</v>
      </c>
    </row>
    <row r="2404" spans="1:31" ht="14.25" customHeight="1">
      <c r="A2404" s="1">
        <v>2403</v>
      </c>
      <c r="B2404" s="1" t="s">
        <v>54</v>
      </c>
      <c r="C2404" s="1" t="s">
        <v>2247</v>
      </c>
      <c r="D2404" s="1" t="s">
        <v>35564</v>
      </c>
      <c r="E2404" s="1" t="s">
        <v>2588</v>
      </c>
      <c r="F2404" s="1" t="s">
        <v>21920</v>
      </c>
      <c r="G2404" s="14">
        <v>91996649640</v>
      </c>
      <c r="H2404" s="1" t="s">
        <v>20</v>
      </c>
      <c r="I2404" s="1" t="s">
        <v>41</v>
      </c>
      <c r="J2404" s="1" t="s">
        <v>47299</v>
      </c>
      <c r="K2404" s="3" t="s">
        <v>178</v>
      </c>
      <c r="L2404" s="1" t="s">
        <v>50</v>
      </c>
      <c r="M2404" s="3" t="s">
        <v>171</v>
      </c>
      <c r="N2404" s="3" t="s">
        <v>47342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1"/>
      <c r="AA2404" s="1" t="s">
        <v>16</v>
      </c>
      <c r="AB2404" s="3" t="s">
        <v>12</v>
      </c>
      <c r="AC2404" s="23" t="s">
        <v>37782</v>
      </c>
      <c r="AD2404" s="23" t="s">
        <v>40518</v>
      </c>
      <c r="AE2404" t="s">
        <v>35400</v>
      </c>
    </row>
    <row r="2405" spans="1:31" ht="14.25" customHeight="1">
      <c r="A2405" s="1">
        <v>2404</v>
      </c>
      <c r="B2405" s="1" t="s">
        <v>54</v>
      </c>
      <c r="C2405" s="1" t="s">
        <v>2268</v>
      </c>
      <c r="D2405" s="1" t="s">
        <v>2572</v>
      </c>
      <c r="E2405" s="1" t="s">
        <v>1112</v>
      </c>
      <c r="F2405" s="1" t="s">
        <v>31335</v>
      </c>
      <c r="G2405" s="14">
        <v>91990449999</v>
      </c>
      <c r="H2405" s="1" t="s">
        <v>8</v>
      </c>
      <c r="I2405" s="1" t="s">
        <v>9</v>
      </c>
      <c r="J2405" s="1" t="s">
        <v>47299</v>
      </c>
      <c r="K2405" s="3" t="s">
        <v>42</v>
      </c>
      <c r="L2405" s="1" t="s">
        <v>50</v>
      </c>
      <c r="M2405" s="3" t="s">
        <v>27</v>
      </c>
      <c r="N2405" s="3" t="s">
        <v>47342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1"/>
      <c r="AA2405" s="1" t="s">
        <v>16</v>
      </c>
      <c r="AB2405" s="3" t="s">
        <v>12</v>
      </c>
      <c r="AC2405" s="23" t="s">
        <v>37782</v>
      </c>
      <c r="AD2405" s="23" t="s">
        <v>40519</v>
      </c>
      <c r="AE2405" t="s">
        <v>35402</v>
      </c>
    </row>
    <row r="2406" spans="1:31" ht="14.25" customHeight="1">
      <c r="A2406" s="1">
        <v>2405</v>
      </c>
      <c r="B2406" s="9" t="s">
        <v>6</v>
      </c>
      <c r="C2406" s="1" t="s">
        <v>2340</v>
      </c>
      <c r="D2406" s="1" t="s">
        <v>2341</v>
      </c>
      <c r="E2406" s="1" t="s">
        <v>139</v>
      </c>
      <c r="F2406" s="1" t="s">
        <v>21957</v>
      </c>
      <c r="G2406" s="14">
        <v>919494964441</v>
      </c>
      <c r="H2406" s="1" t="s">
        <v>20</v>
      </c>
      <c r="I2406" s="1" t="s">
        <v>9</v>
      </c>
      <c r="J2406" s="1" t="s">
        <v>47299</v>
      </c>
      <c r="K2406" s="3" t="s">
        <v>42</v>
      </c>
      <c r="L2406" s="1" t="s">
        <v>50</v>
      </c>
      <c r="M2406" s="3" t="s">
        <v>27</v>
      </c>
      <c r="N2406" s="3" t="s">
        <v>47342</v>
      </c>
      <c r="O2406" s="3" t="s">
        <v>47349</v>
      </c>
      <c r="P2406" s="3" t="s">
        <v>47299</v>
      </c>
      <c r="Q2406" s="3" t="s">
        <v>171</v>
      </c>
      <c r="R2406" s="3" t="s">
        <v>47299</v>
      </c>
      <c r="S2406" s="3"/>
      <c r="T2406" s="3"/>
      <c r="U2406" s="3"/>
      <c r="V2406" s="3"/>
      <c r="W2406" s="3"/>
      <c r="X2406" s="3"/>
      <c r="Y2406" s="3"/>
      <c r="Z2406" s="1"/>
      <c r="AA2406" s="1" t="s">
        <v>16</v>
      </c>
      <c r="AB2406" s="3" t="s">
        <v>12</v>
      </c>
      <c r="AC2406" s="23" t="s">
        <v>37782</v>
      </c>
      <c r="AD2406" s="23" t="s">
        <v>40520</v>
      </c>
      <c r="AE2406" t="s">
        <v>35400</v>
      </c>
    </row>
    <row r="2407" spans="1:31" ht="14.25" customHeight="1">
      <c r="A2407" s="1">
        <v>2406</v>
      </c>
      <c r="B2407" s="9" t="s">
        <v>6</v>
      </c>
      <c r="C2407" s="1" t="s">
        <v>2407</v>
      </c>
      <c r="D2407" s="1" t="s">
        <v>35709</v>
      </c>
      <c r="E2407" s="1" t="s">
        <v>40</v>
      </c>
      <c r="F2407" s="1" t="s">
        <v>31350</v>
      </c>
      <c r="G2407" s="14">
        <v>91944699944</v>
      </c>
      <c r="H2407" s="1" t="s">
        <v>8</v>
      </c>
      <c r="I2407" s="1" t="s">
        <v>9</v>
      </c>
      <c r="J2407" s="1" t="s">
        <v>47299</v>
      </c>
      <c r="K2407" s="3" t="s">
        <v>42</v>
      </c>
      <c r="L2407" s="1" t="s">
        <v>50</v>
      </c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1"/>
      <c r="AA2407" s="1" t="s">
        <v>16</v>
      </c>
      <c r="AB2407" s="3" t="s">
        <v>12</v>
      </c>
      <c r="AC2407" s="23" t="s">
        <v>37782</v>
      </c>
      <c r="AD2407" s="23" t="s">
        <v>38564</v>
      </c>
      <c r="AE2407" t="s">
        <v>35395</v>
      </c>
    </row>
    <row r="2408" spans="1:31" ht="14.25" customHeight="1">
      <c r="A2408" s="1">
        <v>2407</v>
      </c>
      <c r="B2408" s="9" t="s">
        <v>6</v>
      </c>
      <c r="C2408" s="1" t="s">
        <v>2518</v>
      </c>
      <c r="D2408" s="1" t="s">
        <v>58</v>
      </c>
      <c r="E2408" s="1" t="s">
        <v>139</v>
      </c>
      <c r="F2408" s="1" t="s">
        <v>22041</v>
      </c>
      <c r="G2408" s="14">
        <v>91999491919</v>
      </c>
      <c r="H2408" s="1" t="s">
        <v>132</v>
      </c>
      <c r="I2408" s="1" t="s">
        <v>9</v>
      </c>
      <c r="J2408" s="1" t="s">
        <v>47299</v>
      </c>
      <c r="K2408" s="3" t="s">
        <v>42</v>
      </c>
      <c r="L2408" s="1" t="s">
        <v>50</v>
      </c>
      <c r="M2408" s="3" t="s">
        <v>27</v>
      </c>
      <c r="N2408" s="3" t="s">
        <v>47342</v>
      </c>
      <c r="O2408" s="3" t="s">
        <v>117</v>
      </c>
      <c r="P2408" s="3" t="s">
        <v>47299</v>
      </c>
      <c r="Q2408" s="3"/>
      <c r="R2408" s="3"/>
      <c r="S2408" s="3"/>
      <c r="T2408" s="3"/>
      <c r="U2408" s="3"/>
      <c r="V2408" s="3"/>
      <c r="W2408" s="3"/>
      <c r="X2408" s="3"/>
      <c r="Y2408" s="3"/>
      <c r="Z2408" s="1"/>
      <c r="AA2408" s="1" t="s">
        <v>16</v>
      </c>
      <c r="AB2408" s="3" t="s">
        <v>12</v>
      </c>
      <c r="AC2408" s="23" t="s">
        <v>37782</v>
      </c>
      <c r="AD2408" s="23" t="s">
        <v>40521</v>
      </c>
      <c r="AE2408" t="s">
        <v>35400</v>
      </c>
    </row>
    <row r="2409" spans="1:31" ht="14.25" customHeight="1">
      <c r="A2409" s="1">
        <v>2408</v>
      </c>
      <c r="B2409" s="1" t="s">
        <v>54</v>
      </c>
      <c r="C2409" s="1" t="s">
        <v>2633</v>
      </c>
      <c r="D2409" s="1" t="s">
        <v>3055</v>
      </c>
      <c r="E2409" s="1" t="s">
        <v>558</v>
      </c>
      <c r="F2409" s="1" t="s">
        <v>22095</v>
      </c>
      <c r="G2409" s="14">
        <v>91919649401</v>
      </c>
      <c r="H2409" s="1" t="s">
        <v>20</v>
      </c>
      <c r="I2409" s="1" t="s">
        <v>9</v>
      </c>
      <c r="J2409" s="1" t="s">
        <v>47299</v>
      </c>
      <c r="K2409" s="3" t="s">
        <v>42</v>
      </c>
      <c r="L2409" s="1" t="s">
        <v>50</v>
      </c>
      <c r="M2409" s="3" t="s">
        <v>178</v>
      </c>
      <c r="N2409" s="3" t="s">
        <v>47342</v>
      </c>
      <c r="O2409" s="3" t="s">
        <v>171</v>
      </c>
      <c r="P2409" s="3" t="s">
        <v>47299</v>
      </c>
      <c r="Q2409" s="3"/>
      <c r="R2409" s="3"/>
      <c r="S2409" s="3"/>
      <c r="T2409" s="3"/>
      <c r="U2409" s="3"/>
      <c r="V2409" s="3"/>
      <c r="W2409" s="3"/>
      <c r="X2409" s="3"/>
      <c r="Y2409" s="3"/>
      <c r="Z2409" s="1"/>
      <c r="AA2409" s="1" t="s">
        <v>16</v>
      </c>
      <c r="AB2409" s="3" t="s">
        <v>12</v>
      </c>
      <c r="AC2409" s="23" t="s">
        <v>37782</v>
      </c>
      <c r="AD2409" s="23" t="s">
        <v>40522</v>
      </c>
      <c r="AE2409" t="s">
        <v>35402</v>
      </c>
    </row>
    <row r="2410" spans="1:31" ht="14.25" customHeight="1">
      <c r="A2410" s="1">
        <v>2409</v>
      </c>
      <c r="B2410" s="1" t="s">
        <v>54</v>
      </c>
      <c r="C2410" s="1" t="s">
        <v>2634</v>
      </c>
      <c r="D2410" s="1" t="s">
        <v>2635</v>
      </c>
      <c r="E2410" s="1" t="s">
        <v>139</v>
      </c>
      <c r="F2410" s="1" t="s">
        <v>31371</v>
      </c>
      <c r="G2410" s="14">
        <v>9199044414</v>
      </c>
      <c r="H2410" s="1" t="s">
        <v>37</v>
      </c>
      <c r="I2410" s="1" t="s">
        <v>9</v>
      </c>
      <c r="J2410" s="1" t="s">
        <v>47299</v>
      </c>
      <c r="K2410" s="3" t="s">
        <v>42</v>
      </c>
      <c r="L2410" s="1" t="s">
        <v>50</v>
      </c>
      <c r="M2410" s="3" t="s">
        <v>27</v>
      </c>
      <c r="N2410" s="3" t="s">
        <v>47342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1"/>
      <c r="AA2410" s="1" t="s">
        <v>16</v>
      </c>
      <c r="AB2410" s="3" t="s">
        <v>12</v>
      </c>
      <c r="AC2410" s="23" t="s">
        <v>37782</v>
      </c>
      <c r="AD2410" s="23" t="s">
        <v>40523</v>
      </c>
      <c r="AE2410" t="s">
        <v>35395</v>
      </c>
    </row>
    <row r="2411" spans="1:31" ht="14.25" customHeight="1">
      <c r="A2411" s="1">
        <v>2410</v>
      </c>
      <c r="B2411" s="1" t="s">
        <v>54</v>
      </c>
      <c r="C2411" s="1" t="s">
        <v>2855</v>
      </c>
      <c r="D2411" s="1" t="s">
        <v>1240</v>
      </c>
      <c r="E2411" s="1" t="s">
        <v>5042</v>
      </c>
      <c r="F2411" s="1" t="s">
        <v>22207</v>
      </c>
      <c r="G2411" s="14">
        <v>919104491066</v>
      </c>
      <c r="H2411" s="1" t="s">
        <v>8</v>
      </c>
      <c r="I2411" s="1" t="s">
        <v>9</v>
      </c>
      <c r="J2411" s="1" t="s">
        <v>47299</v>
      </c>
      <c r="K2411" s="3" t="s">
        <v>42</v>
      </c>
      <c r="L2411" s="1" t="s">
        <v>50</v>
      </c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1"/>
      <c r="AA2411" s="1" t="s">
        <v>16</v>
      </c>
      <c r="AB2411" s="3" t="s">
        <v>12</v>
      </c>
      <c r="AC2411" s="23" t="s">
        <v>37782</v>
      </c>
      <c r="AD2411" s="23" t="s">
        <v>40524</v>
      </c>
      <c r="AE2411" t="s">
        <v>35395</v>
      </c>
    </row>
    <row r="2412" spans="1:31" ht="14.25" customHeight="1">
      <c r="A2412" s="1">
        <v>2411</v>
      </c>
      <c r="B2412" s="9" t="s">
        <v>6</v>
      </c>
      <c r="C2412" s="1" t="s">
        <v>3131</v>
      </c>
      <c r="D2412" s="1" t="s">
        <v>1506</v>
      </c>
      <c r="E2412" s="1" t="s">
        <v>139</v>
      </c>
      <c r="F2412" s="1" t="s">
        <v>33658</v>
      </c>
      <c r="G2412" s="14">
        <v>91946609401</v>
      </c>
      <c r="H2412" s="1" t="s">
        <v>8</v>
      </c>
      <c r="I2412" s="1" t="s">
        <v>9</v>
      </c>
      <c r="J2412" s="1" t="s">
        <v>47299</v>
      </c>
      <c r="K2412" s="3" t="s">
        <v>17</v>
      </c>
      <c r="L2412" s="1" t="s">
        <v>50</v>
      </c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1"/>
      <c r="AA2412" s="1" t="s">
        <v>11</v>
      </c>
      <c r="AB2412" s="3" t="s">
        <v>586</v>
      </c>
      <c r="AC2412" s="23" t="s">
        <v>37782</v>
      </c>
      <c r="AD2412" s="23" t="s">
        <v>40525</v>
      </c>
      <c r="AE2412" t="s">
        <v>35400</v>
      </c>
    </row>
    <row r="2413" spans="1:31" ht="14.25" customHeight="1">
      <c r="A2413" s="1">
        <v>2412</v>
      </c>
      <c r="B2413" s="1" t="s">
        <v>54</v>
      </c>
      <c r="C2413" s="1" t="s">
        <v>3184</v>
      </c>
      <c r="D2413" s="1" t="s">
        <v>1160</v>
      </c>
      <c r="E2413" s="1" t="s">
        <v>9031</v>
      </c>
      <c r="F2413" s="1" t="s">
        <v>22365</v>
      </c>
      <c r="G2413" s="14">
        <v>91944616464</v>
      </c>
      <c r="H2413" s="1" t="s">
        <v>8</v>
      </c>
      <c r="I2413" s="1" t="s">
        <v>9</v>
      </c>
      <c r="J2413" s="1" t="s">
        <v>47299</v>
      </c>
      <c r="K2413" s="3" t="s">
        <v>17</v>
      </c>
      <c r="L2413" s="1" t="s">
        <v>50</v>
      </c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1"/>
      <c r="AA2413" s="1" t="s">
        <v>11</v>
      </c>
      <c r="AB2413" s="3" t="s">
        <v>321</v>
      </c>
      <c r="AC2413" s="23" t="s">
        <v>37782</v>
      </c>
      <c r="AD2413" s="23" t="s">
        <v>40526</v>
      </c>
      <c r="AE2413" t="s">
        <v>35395</v>
      </c>
    </row>
    <row r="2414" spans="1:31" ht="14.25" customHeight="1">
      <c r="A2414" s="1">
        <v>2413</v>
      </c>
      <c r="B2414" s="9" t="s">
        <v>6</v>
      </c>
      <c r="C2414" s="1" t="s">
        <v>3223</v>
      </c>
      <c r="D2414" s="1" t="s">
        <v>35565</v>
      </c>
      <c r="E2414" s="1" t="s">
        <v>1047</v>
      </c>
      <c r="F2414" s="1" t="s">
        <v>22388</v>
      </c>
      <c r="G2414" s="14">
        <v>91949446990</v>
      </c>
      <c r="H2414" s="1" t="s">
        <v>8</v>
      </c>
      <c r="I2414" s="1" t="s">
        <v>62</v>
      </c>
      <c r="J2414" s="1" t="s">
        <v>47299</v>
      </c>
      <c r="K2414" s="3" t="s">
        <v>42</v>
      </c>
      <c r="L2414" s="1" t="s">
        <v>50</v>
      </c>
      <c r="M2414" s="3" t="s">
        <v>27</v>
      </c>
      <c r="N2414" s="3" t="s">
        <v>47342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1"/>
      <c r="AA2414" s="1" t="s">
        <v>16</v>
      </c>
      <c r="AB2414" s="3" t="s">
        <v>12</v>
      </c>
      <c r="AC2414" s="23" t="s">
        <v>37782</v>
      </c>
      <c r="AD2414" s="23" t="s">
        <v>40527</v>
      </c>
      <c r="AE2414" t="s">
        <v>35400</v>
      </c>
    </row>
    <row r="2415" spans="1:31" ht="14.25" customHeight="1">
      <c r="A2415" s="1">
        <v>2414</v>
      </c>
      <c r="B2415" s="1" t="s">
        <v>54</v>
      </c>
      <c r="C2415" s="1" t="s">
        <v>3239</v>
      </c>
      <c r="D2415" s="1" t="s">
        <v>35566</v>
      </c>
      <c r="E2415" s="1" t="s">
        <v>139</v>
      </c>
      <c r="F2415" s="1" t="s">
        <v>22398</v>
      </c>
      <c r="G2415" s="14">
        <v>91944406660</v>
      </c>
      <c r="H2415" s="1" t="s">
        <v>15</v>
      </c>
      <c r="I2415" s="1" t="s">
        <v>9</v>
      </c>
      <c r="J2415" s="1" t="s">
        <v>47299</v>
      </c>
      <c r="K2415" s="3" t="s">
        <v>42</v>
      </c>
      <c r="L2415" s="1" t="s">
        <v>50</v>
      </c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1"/>
      <c r="AA2415" s="1" t="s">
        <v>16</v>
      </c>
      <c r="AB2415" s="3" t="s">
        <v>12</v>
      </c>
      <c r="AC2415" s="23" t="s">
        <v>37782</v>
      </c>
      <c r="AD2415" s="23" t="s">
        <v>40528</v>
      </c>
      <c r="AE2415" t="s">
        <v>35395</v>
      </c>
    </row>
    <row r="2416" spans="1:31" ht="14.25" customHeight="1">
      <c r="A2416" s="1">
        <v>2415</v>
      </c>
      <c r="B2416" s="1" t="s">
        <v>54</v>
      </c>
      <c r="C2416" s="1" t="s">
        <v>3241</v>
      </c>
      <c r="D2416" s="1" t="s">
        <v>65</v>
      </c>
      <c r="E2416" s="1" t="s">
        <v>139</v>
      </c>
      <c r="F2416" s="1" t="s">
        <v>3242</v>
      </c>
      <c r="G2416" s="14">
        <v>9194944444</v>
      </c>
      <c r="H2416" s="1" t="s">
        <v>37</v>
      </c>
      <c r="I2416" s="1" t="s">
        <v>9</v>
      </c>
      <c r="J2416" s="1" t="s">
        <v>47299</v>
      </c>
      <c r="K2416" s="3" t="s">
        <v>27</v>
      </c>
      <c r="L2416" s="1" t="s">
        <v>50</v>
      </c>
      <c r="M2416" s="3" t="s">
        <v>178</v>
      </c>
      <c r="N2416" s="3" t="s">
        <v>47342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1"/>
      <c r="AA2416" s="1" t="s">
        <v>16</v>
      </c>
      <c r="AB2416" s="3" t="s">
        <v>12</v>
      </c>
      <c r="AC2416" s="23" t="s">
        <v>37782</v>
      </c>
      <c r="AD2416" s="23" t="s">
        <v>40528</v>
      </c>
      <c r="AE2416" t="s">
        <v>35395</v>
      </c>
    </row>
    <row r="2417" spans="1:31" ht="14.25" customHeight="1">
      <c r="A2417" s="1">
        <v>2416</v>
      </c>
      <c r="B2417" s="1" t="s">
        <v>54</v>
      </c>
      <c r="C2417" s="1" t="s">
        <v>3313</v>
      </c>
      <c r="D2417" s="1" t="s">
        <v>662</v>
      </c>
      <c r="E2417" s="1" t="s">
        <v>40</v>
      </c>
      <c r="F2417" s="1" t="s">
        <v>22434</v>
      </c>
      <c r="G2417" s="14">
        <v>91049994444</v>
      </c>
      <c r="H2417" s="1" t="s">
        <v>15</v>
      </c>
      <c r="I2417" s="1" t="s">
        <v>9</v>
      </c>
      <c r="J2417" s="1" t="s">
        <v>47299</v>
      </c>
      <c r="K2417" s="3" t="s">
        <v>42</v>
      </c>
      <c r="L2417" s="1" t="s">
        <v>50</v>
      </c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1"/>
      <c r="AA2417" s="1" t="s">
        <v>16</v>
      </c>
      <c r="AB2417" s="3" t="s">
        <v>12</v>
      </c>
      <c r="AC2417" s="23" t="s">
        <v>37782</v>
      </c>
      <c r="AD2417" s="23" t="s">
        <v>40529</v>
      </c>
      <c r="AE2417" t="s">
        <v>35395</v>
      </c>
    </row>
    <row r="2418" spans="1:31" ht="14.25" customHeight="1">
      <c r="A2418" s="1">
        <v>2417</v>
      </c>
      <c r="B2418" s="1" t="s">
        <v>54</v>
      </c>
      <c r="C2418" s="1" t="s">
        <v>3415</v>
      </c>
      <c r="D2418" s="1" t="s">
        <v>2046</v>
      </c>
      <c r="E2418" s="1" t="s">
        <v>12353</v>
      </c>
      <c r="F2418" s="1" t="s">
        <v>33694</v>
      </c>
      <c r="G2418" s="14">
        <v>919964449</v>
      </c>
      <c r="H2418" s="1" t="s">
        <v>8</v>
      </c>
      <c r="I2418" s="1" t="s">
        <v>9</v>
      </c>
      <c r="J2418" s="1" t="s">
        <v>47299</v>
      </c>
      <c r="K2418" s="3" t="s">
        <v>171</v>
      </c>
      <c r="L2418" s="1" t="s">
        <v>50</v>
      </c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1"/>
      <c r="AA2418" s="1" t="s">
        <v>16</v>
      </c>
      <c r="AB2418" s="3" t="s">
        <v>12</v>
      </c>
      <c r="AC2418" s="23" t="s">
        <v>37782</v>
      </c>
      <c r="AD2418" s="23" t="s">
        <v>40530</v>
      </c>
      <c r="AE2418" t="s">
        <v>35400</v>
      </c>
    </row>
    <row r="2419" spans="1:31" ht="14.25" customHeight="1">
      <c r="A2419" s="1">
        <v>2418</v>
      </c>
      <c r="B2419" s="1" t="s">
        <v>54</v>
      </c>
      <c r="C2419" s="1" t="s">
        <v>3539</v>
      </c>
      <c r="D2419" s="1" t="s">
        <v>773</v>
      </c>
      <c r="E2419" s="1" t="s">
        <v>139</v>
      </c>
      <c r="F2419" s="1" t="s">
        <v>22546</v>
      </c>
      <c r="G2419" s="14">
        <v>9144664949</v>
      </c>
      <c r="H2419" s="1" t="s">
        <v>37</v>
      </c>
      <c r="I2419" s="1" t="s">
        <v>41</v>
      </c>
      <c r="J2419" s="1" t="s">
        <v>47299</v>
      </c>
      <c r="K2419" s="3" t="s">
        <v>27</v>
      </c>
      <c r="L2419" s="1" t="s">
        <v>50</v>
      </c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1"/>
      <c r="AA2419" s="1" t="s">
        <v>16</v>
      </c>
      <c r="AB2419" s="3" t="s">
        <v>12</v>
      </c>
      <c r="AC2419" s="23" t="s">
        <v>37782</v>
      </c>
      <c r="AD2419" s="23" t="s">
        <v>38976</v>
      </c>
      <c r="AE2419" t="s">
        <v>35400</v>
      </c>
    </row>
    <row r="2420" spans="1:31" ht="14.25" customHeight="1">
      <c r="A2420" s="1">
        <v>2419</v>
      </c>
      <c r="B2420" s="9" t="s">
        <v>6</v>
      </c>
      <c r="C2420" s="1" t="s">
        <v>3580</v>
      </c>
      <c r="D2420" s="1" t="s">
        <v>1678</v>
      </c>
      <c r="E2420" s="1" t="s">
        <v>3581</v>
      </c>
      <c r="F2420" s="1" t="s">
        <v>22563</v>
      </c>
      <c r="G2420" s="14">
        <v>91909914994</v>
      </c>
      <c r="H2420" s="1" t="s">
        <v>8</v>
      </c>
      <c r="I2420" s="1" t="s">
        <v>62</v>
      </c>
      <c r="J2420" s="1" t="s">
        <v>47299</v>
      </c>
      <c r="K2420" s="3" t="s">
        <v>63</v>
      </c>
      <c r="L2420" s="1" t="s">
        <v>50</v>
      </c>
      <c r="M2420" s="3" t="s">
        <v>213</v>
      </c>
      <c r="N2420" s="3" t="s">
        <v>47342</v>
      </c>
      <c r="O2420" s="3" t="s">
        <v>17</v>
      </c>
      <c r="P2420" s="3" t="s">
        <v>47299</v>
      </c>
      <c r="Q2420" s="3" t="s">
        <v>42</v>
      </c>
      <c r="R2420" s="3" t="s">
        <v>47299</v>
      </c>
      <c r="S2420" s="3" t="s">
        <v>27</v>
      </c>
      <c r="T2420" s="3" t="s">
        <v>47299</v>
      </c>
      <c r="U2420" s="3" t="s">
        <v>117</v>
      </c>
      <c r="V2420" s="3" t="s">
        <v>47299</v>
      </c>
      <c r="W2420" s="3" t="s">
        <v>178</v>
      </c>
      <c r="X2420" s="3" t="s">
        <v>47299</v>
      </c>
      <c r="Y2420" s="3" t="s">
        <v>171</v>
      </c>
      <c r="Z2420" s="1" t="s">
        <v>47299</v>
      </c>
      <c r="AA2420" s="1" t="s">
        <v>16</v>
      </c>
      <c r="AB2420" s="3" t="s">
        <v>12</v>
      </c>
      <c r="AC2420" s="23" t="s">
        <v>37782</v>
      </c>
      <c r="AD2420" s="23" t="s">
        <v>38611</v>
      </c>
      <c r="AE2420" t="s">
        <v>35395</v>
      </c>
    </row>
    <row r="2421" spans="1:31" ht="14.25" customHeight="1">
      <c r="A2421" s="1">
        <v>2420</v>
      </c>
      <c r="B2421" s="1" t="s">
        <v>54</v>
      </c>
      <c r="C2421" s="1" t="s">
        <v>3815</v>
      </c>
      <c r="D2421" s="1" t="s">
        <v>3301</v>
      </c>
      <c r="E2421" s="1" t="s">
        <v>40</v>
      </c>
      <c r="F2421" s="1" t="s">
        <v>22690</v>
      </c>
      <c r="G2421" s="14">
        <v>9194414660</v>
      </c>
      <c r="H2421" s="1" t="s">
        <v>20</v>
      </c>
      <c r="I2421" s="1" t="s">
        <v>41</v>
      </c>
      <c r="J2421" s="1" t="s">
        <v>47299</v>
      </c>
      <c r="K2421" s="3" t="s">
        <v>27</v>
      </c>
      <c r="L2421" s="1" t="s">
        <v>50</v>
      </c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1"/>
      <c r="AA2421" s="1" t="s">
        <v>16</v>
      </c>
      <c r="AB2421" s="3" t="s">
        <v>12</v>
      </c>
      <c r="AC2421" s="23" t="s">
        <v>37782</v>
      </c>
      <c r="AD2421" s="23" t="s">
        <v>40531</v>
      </c>
      <c r="AE2421" t="s">
        <v>35401</v>
      </c>
    </row>
    <row r="2422" spans="1:31" ht="14.25" customHeight="1">
      <c r="A2422" s="1">
        <v>2421</v>
      </c>
      <c r="B2422" s="9" t="s">
        <v>6</v>
      </c>
      <c r="C2422" s="1" t="s">
        <v>3821</v>
      </c>
      <c r="D2422" s="1" t="s">
        <v>526</v>
      </c>
      <c r="E2422" s="1" t="s">
        <v>3822</v>
      </c>
      <c r="F2422" s="1" t="s">
        <v>31491</v>
      </c>
      <c r="G2422" s="14">
        <v>9194914414</v>
      </c>
      <c r="H2422" s="1" t="s">
        <v>8</v>
      </c>
      <c r="I2422" s="1" t="s">
        <v>9</v>
      </c>
      <c r="J2422" s="1" t="s">
        <v>47299</v>
      </c>
      <c r="K2422" s="3" t="s">
        <v>42</v>
      </c>
      <c r="L2422" s="1" t="s">
        <v>50</v>
      </c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1"/>
      <c r="AA2422" s="1" t="s">
        <v>16</v>
      </c>
      <c r="AB2422" s="3" t="s">
        <v>12</v>
      </c>
      <c r="AC2422" s="23" t="s">
        <v>37782</v>
      </c>
      <c r="AD2422" s="23" t="s">
        <v>39647</v>
      </c>
      <c r="AE2422" t="s">
        <v>35402</v>
      </c>
    </row>
    <row r="2423" spans="1:31" ht="14.25" customHeight="1">
      <c r="A2423" s="1">
        <v>2422</v>
      </c>
      <c r="B2423" s="1" t="s">
        <v>54</v>
      </c>
      <c r="C2423" s="1" t="s">
        <v>3915</v>
      </c>
      <c r="D2423" s="1" t="s">
        <v>35567</v>
      </c>
      <c r="E2423" s="1" t="s">
        <v>36682</v>
      </c>
      <c r="F2423" s="1" t="s">
        <v>22731</v>
      </c>
      <c r="G2423" s="14">
        <v>9194940194</v>
      </c>
      <c r="H2423" s="1" t="s">
        <v>20</v>
      </c>
      <c r="I2423" s="1" t="s">
        <v>41</v>
      </c>
      <c r="J2423" s="1" t="s">
        <v>47299</v>
      </c>
      <c r="K2423" s="3" t="s">
        <v>42</v>
      </c>
      <c r="L2423" s="1" t="s">
        <v>50</v>
      </c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1"/>
      <c r="AA2423" s="1" t="s">
        <v>16</v>
      </c>
      <c r="AB2423" s="3" t="s">
        <v>12</v>
      </c>
      <c r="AC2423" s="23" t="s">
        <v>37782</v>
      </c>
      <c r="AD2423" s="23" t="s">
        <v>40532</v>
      </c>
      <c r="AE2423" t="s">
        <v>35395</v>
      </c>
    </row>
    <row r="2424" spans="1:31" ht="14.25" customHeight="1">
      <c r="A2424" s="1">
        <v>2423</v>
      </c>
      <c r="B2424" s="1" t="s">
        <v>54</v>
      </c>
      <c r="C2424" s="1" t="s">
        <v>4315</v>
      </c>
      <c r="D2424" s="1" t="s">
        <v>35568</v>
      </c>
      <c r="E2424" s="1" t="s">
        <v>36683</v>
      </c>
      <c r="F2424" s="1" t="s">
        <v>33781</v>
      </c>
      <c r="G2424" s="14">
        <v>9191494649</v>
      </c>
      <c r="H2424" s="1" t="s">
        <v>8</v>
      </c>
      <c r="I2424" s="1" t="s">
        <v>33</v>
      </c>
      <c r="J2424" s="1" t="s">
        <v>47299</v>
      </c>
      <c r="K2424" s="3" t="s">
        <v>42</v>
      </c>
      <c r="L2424" s="1" t="s">
        <v>50</v>
      </c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1"/>
      <c r="AA2424" s="1" t="s">
        <v>16</v>
      </c>
      <c r="AB2424" s="3" t="s">
        <v>12</v>
      </c>
      <c r="AC2424" s="23" t="s">
        <v>37782</v>
      </c>
      <c r="AD2424" s="23" t="s">
        <v>40533</v>
      </c>
      <c r="AE2424" t="s">
        <v>35395</v>
      </c>
    </row>
    <row r="2425" spans="1:31" ht="14.25" customHeight="1">
      <c r="A2425" s="1">
        <v>2424</v>
      </c>
      <c r="B2425" s="9" t="s">
        <v>6</v>
      </c>
      <c r="C2425" s="1" t="s">
        <v>4387</v>
      </c>
      <c r="D2425" s="1" t="s">
        <v>162</v>
      </c>
      <c r="E2425" s="1" t="s">
        <v>4388</v>
      </c>
      <c r="F2425" s="1" t="s">
        <v>31558</v>
      </c>
      <c r="G2425" s="14">
        <v>919610911119</v>
      </c>
      <c r="H2425" s="1" t="s">
        <v>8</v>
      </c>
      <c r="I2425" s="1" t="s">
        <v>41</v>
      </c>
      <c r="J2425" s="1" t="s">
        <v>47299</v>
      </c>
      <c r="K2425" s="3" t="s">
        <v>42</v>
      </c>
      <c r="L2425" s="1" t="s">
        <v>50</v>
      </c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1"/>
      <c r="AA2425" s="1" t="s">
        <v>16</v>
      </c>
      <c r="AB2425" s="3" t="s">
        <v>12</v>
      </c>
      <c r="AC2425" s="23" t="s">
        <v>37782</v>
      </c>
      <c r="AD2425" s="23" t="s">
        <v>40534</v>
      </c>
      <c r="AE2425" t="s">
        <v>35400</v>
      </c>
    </row>
    <row r="2426" spans="1:31" ht="14.25" customHeight="1">
      <c r="A2426" s="1">
        <v>2425</v>
      </c>
      <c r="B2426" s="1" t="s">
        <v>54</v>
      </c>
      <c r="C2426" s="1" t="s">
        <v>4413</v>
      </c>
      <c r="D2426" s="1" t="s">
        <v>841</v>
      </c>
      <c r="E2426" s="1" t="s">
        <v>36684</v>
      </c>
      <c r="F2426" s="1" t="s">
        <v>22972</v>
      </c>
      <c r="G2426" s="14">
        <v>919494699991</v>
      </c>
      <c r="H2426" s="1" t="s">
        <v>8</v>
      </c>
      <c r="I2426" s="1" t="s">
        <v>9</v>
      </c>
      <c r="J2426" s="1" t="s">
        <v>47299</v>
      </c>
      <c r="K2426" s="3" t="s">
        <v>178</v>
      </c>
      <c r="L2426" s="1" t="s">
        <v>50</v>
      </c>
      <c r="M2426" s="3" t="s">
        <v>171</v>
      </c>
      <c r="N2426" s="3" t="s">
        <v>47342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1"/>
      <c r="AA2426" s="1" t="s">
        <v>16</v>
      </c>
      <c r="AB2426" s="3" t="s">
        <v>12</v>
      </c>
      <c r="AC2426" s="23" t="s">
        <v>37782</v>
      </c>
      <c r="AD2426" s="23" t="s">
        <v>40535</v>
      </c>
      <c r="AE2426" t="s">
        <v>35400</v>
      </c>
    </row>
    <row r="2427" spans="1:31" ht="14.25" customHeight="1">
      <c r="A2427" s="1">
        <v>2426</v>
      </c>
      <c r="B2427" s="1" t="s">
        <v>54</v>
      </c>
      <c r="C2427" s="1" t="s">
        <v>4465</v>
      </c>
      <c r="D2427" s="1" t="s">
        <v>2402</v>
      </c>
      <c r="E2427" s="1" t="s">
        <v>260</v>
      </c>
      <c r="F2427" s="1" t="s">
        <v>23004</v>
      </c>
      <c r="G2427" s="14">
        <v>91994401014</v>
      </c>
      <c r="H2427" s="1" t="s">
        <v>8</v>
      </c>
      <c r="I2427" s="1" t="s">
        <v>9</v>
      </c>
      <c r="J2427" s="1" t="s">
        <v>47299</v>
      </c>
      <c r="K2427" s="3" t="s">
        <v>27</v>
      </c>
      <c r="L2427" s="1" t="s">
        <v>50</v>
      </c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1"/>
      <c r="AA2427" s="1" t="s">
        <v>16</v>
      </c>
      <c r="AB2427" s="3" t="s">
        <v>12</v>
      </c>
      <c r="AC2427" s="23" t="s">
        <v>37782</v>
      </c>
      <c r="AD2427" s="23" t="s">
        <v>40536</v>
      </c>
      <c r="AE2427" t="s">
        <v>35401</v>
      </c>
    </row>
    <row r="2428" spans="1:31" ht="14.25" customHeight="1">
      <c r="A2428" s="1">
        <v>2427</v>
      </c>
      <c r="B2428" s="1" t="s">
        <v>54</v>
      </c>
      <c r="C2428" s="1" t="s">
        <v>4669</v>
      </c>
      <c r="D2428" s="1" t="s">
        <v>350</v>
      </c>
      <c r="E2428" s="1" t="s">
        <v>3179</v>
      </c>
      <c r="F2428" s="1" t="s">
        <v>33815</v>
      </c>
      <c r="G2428" s="14">
        <v>91694966611</v>
      </c>
      <c r="H2428" s="1" t="s">
        <v>8</v>
      </c>
      <c r="I2428" s="1" t="s">
        <v>41</v>
      </c>
      <c r="J2428" s="1" t="s">
        <v>47299</v>
      </c>
      <c r="K2428" s="3" t="s">
        <v>42</v>
      </c>
      <c r="L2428" s="1" t="s">
        <v>50</v>
      </c>
      <c r="M2428" s="3" t="s">
        <v>27</v>
      </c>
      <c r="N2428" s="3" t="s">
        <v>47342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1"/>
      <c r="AA2428" s="1" t="s">
        <v>16</v>
      </c>
      <c r="AB2428" s="3" t="s">
        <v>12</v>
      </c>
      <c r="AC2428" s="23" t="s">
        <v>37782</v>
      </c>
      <c r="AD2428" s="23" t="s">
        <v>40537</v>
      </c>
      <c r="AE2428" t="s">
        <v>35402</v>
      </c>
    </row>
    <row r="2429" spans="1:31" ht="14.25" customHeight="1">
      <c r="A2429" s="1">
        <v>2428</v>
      </c>
      <c r="B2429" s="1" t="s">
        <v>54</v>
      </c>
      <c r="C2429" s="1" t="s">
        <v>4714</v>
      </c>
      <c r="D2429" s="1" t="s">
        <v>72</v>
      </c>
      <c r="E2429" s="1" t="s">
        <v>13879</v>
      </c>
      <c r="F2429" s="1" t="s">
        <v>23124</v>
      </c>
      <c r="G2429" s="14">
        <v>919494149606</v>
      </c>
      <c r="H2429" s="1" t="s">
        <v>8</v>
      </c>
      <c r="I2429" s="1" t="s">
        <v>9</v>
      </c>
      <c r="J2429" s="1" t="s">
        <v>47299</v>
      </c>
      <c r="K2429" s="3" t="s">
        <v>42</v>
      </c>
      <c r="L2429" s="1" t="s">
        <v>50</v>
      </c>
      <c r="M2429" s="3" t="s">
        <v>27</v>
      </c>
      <c r="N2429" s="3" t="s">
        <v>47342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1"/>
      <c r="AA2429" s="1" t="s">
        <v>16</v>
      </c>
      <c r="AB2429" s="3" t="s">
        <v>12</v>
      </c>
      <c r="AC2429" s="23" t="s">
        <v>37782</v>
      </c>
      <c r="AD2429" s="23" t="s">
        <v>40538</v>
      </c>
      <c r="AE2429" t="s">
        <v>35402</v>
      </c>
    </row>
    <row r="2430" spans="1:31" ht="14.25" customHeight="1">
      <c r="A2430" s="1">
        <v>2429</v>
      </c>
      <c r="B2430" s="1" t="s">
        <v>54</v>
      </c>
      <c r="C2430" s="1" t="s">
        <v>4732</v>
      </c>
      <c r="D2430" s="1" t="s">
        <v>1485</v>
      </c>
      <c r="E2430" s="1" t="s">
        <v>938</v>
      </c>
      <c r="F2430" s="1" t="s">
        <v>23134</v>
      </c>
      <c r="G2430" s="14">
        <v>919694414949</v>
      </c>
      <c r="H2430" s="1" t="s">
        <v>8</v>
      </c>
      <c r="I2430" s="1" t="s">
        <v>9</v>
      </c>
      <c r="J2430" s="1" t="s">
        <v>47299</v>
      </c>
      <c r="K2430" s="3" t="s">
        <v>27</v>
      </c>
      <c r="L2430" s="1" t="s">
        <v>50</v>
      </c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1"/>
      <c r="AA2430" s="1" t="s">
        <v>16</v>
      </c>
      <c r="AB2430" s="3" t="s">
        <v>12</v>
      </c>
      <c r="AC2430" s="23" t="s">
        <v>37782</v>
      </c>
      <c r="AD2430" s="23" t="s">
        <v>40539</v>
      </c>
      <c r="AE2430" t="s">
        <v>35395</v>
      </c>
    </row>
    <row r="2431" spans="1:31" ht="14.25" customHeight="1">
      <c r="A2431" s="1">
        <v>2430</v>
      </c>
      <c r="B2431" s="9" t="s">
        <v>6</v>
      </c>
      <c r="C2431" s="1" t="s">
        <v>4827</v>
      </c>
      <c r="D2431" s="1" t="s">
        <v>4828</v>
      </c>
      <c r="E2431" s="1" t="s">
        <v>649</v>
      </c>
      <c r="F2431" s="1" t="s">
        <v>23179</v>
      </c>
      <c r="G2431" s="14">
        <v>9104611406</v>
      </c>
      <c r="H2431" s="1" t="s">
        <v>8</v>
      </c>
      <c r="I2431" s="1" t="s">
        <v>41</v>
      </c>
      <c r="J2431" s="1" t="s">
        <v>47299</v>
      </c>
      <c r="K2431" s="3" t="s">
        <v>42</v>
      </c>
      <c r="L2431" s="1" t="s">
        <v>50</v>
      </c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1"/>
      <c r="AA2431" s="1" t="s">
        <v>16</v>
      </c>
      <c r="AB2431" s="3" t="s">
        <v>12</v>
      </c>
      <c r="AC2431" s="23" t="s">
        <v>37782</v>
      </c>
      <c r="AD2431" s="23" t="s">
        <v>40540</v>
      </c>
      <c r="AE2431" t="s">
        <v>35400</v>
      </c>
    </row>
    <row r="2432" spans="1:31" ht="14.25" customHeight="1">
      <c r="A2432" s="1">
        <v>2431</v>
      </c>
      <c r="B2432" s="1" t="s">
        <v>54</v>
      </c>
      <c r="C2432" s="1" t="s">
        <v>4891</v>
      </c>
      <c r="D2432" s="1" t="s">
        <v>359</v>
      </c>
      <c r="E2432" s="1" t="s">
        <v>139</v>
      </c>
      <c r="F2432" s="1" t="s">
        <v>33843</v>
      </c>
      <c r="G2432" s="14">
        <v>91944604646</v>
      </c>
      <c r="H2432" s="1" t="s">
        <v>20</v>
      </c>
      <c r="I2432" s="1" t="s">
        <v>9</v>
      </c>
      <c r="J2432" s="1" t="s">
        <v>47299</v>
      </c>
      <c r="K2432" s="3" t="s">
        <v>42</v>
      </c>
      <c r="L2432" s="1" t="s">
        <v>50</v>
      </c>
      <c r="M2432" s="3" t="s">
        <v>27</v>
      </c>
      <c r="N2432" s="3" t="s">
        <v>47342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1"/>
      <c r="AA2432" s="1" t="s">
        <v>16</v>
      </c>
      <c r="AB2432" s="3" t="s">
        <v>12</v>
      </c>
      <c r="AC2432" s="23" t="s">
        <v>37782</v>
      </c>
      <c r="AD2432" s="23" t="s">
        <v>40541</v>
      </c>
      <c r="AE2432" t="s">
        <v>35401</v>
      </c>
    </row>
    <row r="2433" spans="1:31" ht="14.25" customHeight="1">
      <c r="A2433" s="1">
        <v>2432</v>
      </c>
      <c r="B2433" s="1" t="s">
        <v>54</v>
      </c>
      <c r="C2433" s="1" t="s">
        <v>5070</v>
      </c>
      <c r="D2433" s="1" t="s">
        <v>344</v>
      </c>
      <c r="E2433" s="1" t="s">
        <v>5071</v>
      </c>
      <c r="F2433" s="1" t="s">
        <v>33865</v>
      </c>
      <c r="G2433" s="14">
        <v>91944664466</v>
      </c>
      <c r="H2433" s="1" t="s">
        <v>8</v>
      </c>
      <c r="I2433" s="1" t="s">
        <v>41</v>
      </c>
      <c r="J2433" s="1" t="s">
        <v>47299</v>
      </c>
      <c r="K2433" s="3" t="s">
        <v>42</v>
      </c>
      <c r="L2433" s="1" t="s">
        <v>50</v>
      </c>
      <c r="M2433" s="3" t="s">
        <v>27</v>
      </c>
      <c r="N2433" s="3" t="s">
        <v>47342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1"/>
      <c r="AA2433" s="1" t="s">
        <v>16</v>
      </c>
      <c r="AB2433" s="3" t="s">
        <v>12</v>
      </c>
      <c r="AC2433" s="23" t="s">
        <v>37782</v>
      </c>
      <c r="AD2433" s="23" t="s">
        <v>40542</v>
      </c>
      <c r="AE2433" t="s">
        <v>35402</v>
      </c>
    </row>
    <row r="2434" spans="1:31" ht="14.25" customHeight="1">
      <c r="A2434" s="1">
        <v>2433</v>
      </c>
      <c r="B2434" s="1" t="s">
        <v>54</v>
      </c>
      <c r="C2434" s="1" t="s">
        <v>5099</v>
      </c>
      <c r="D2434" s="1" t="s">
        <v>7973</v>
      </c>
      <c r="E2434" s="1" t="s">
        <v>139</v>
      </c>
      <c r="F2434" s="1" t="s">
        <v>23313</v>
      </c>
      <c r="G2434" s="14">
        <v>91944490009</v>
      </c>
      <c r="H2434" s="1" t="s">
        <v>20</v>
      </c>
      <c r="I2434" s="1" t="s">
        <v>9</v>
      </c>
      <c r="J2434" s="1" t="s">
        <v>47299</v>
      </c>
      <c r="K2434" s="3" t="s">
        <v>42</v>
      </c>
      <c r="L2434" s="1" t="s">
        <v>50</v>
      </c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1"/>
      <c r="AA2434" s="1" t="s">
        <v>16</v>
      </c>
      <c r="AB2434" s="3" t="s">
        <v>12</v>
      </c>
      <c r="AC2434" s="23" t="s">
        <v>37782</v>
      </c>
      <c r="AD2434" s="23" t="s">
        <v>40543</v>
      </c>
      <c r="AE2434" t="s">
        <v>35402</v>
      </c>
    </row>
    <row r="2435" spans="1:31" ht="14.25" customHeight="1">
      <c r="A2435" s="1">
        <v>2434</v>
      </c>
      <c r="B2435" s="1" t="s">
        <v>54</v>
      </c>
      <c r="C2435" s="1" t="s">
        <v>5311</v>
      </c>
      <c r="D2435" s="1" t="s">
        <v>16290</v>
      </c>
      <c r="E2435" s="1" t="s">
        <v>40</v>
      </c>
      <c r="F2435" s="1" t="s">
        <v>23429</v>
      </c>
      <c r="G2435" s="14">
        <v>9104606409</v>
      </c>
      <c r="H2435" s="1" t="s">
        <v>8</v>
      </c>
      <c r="I2435" s="1" t="s">
        <v>41</v>
      </c>
      <c r="J2435" s="1" t="s">
        <v>47299</v>
      </c>
      <c r="K2435" s="3" t="s">
        <v>27</v>
      </c>
      <c r="L2435" s="1" t="s">
        <v>50</v>
      </c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1"/>
      <c r="AA2435" s="1" t="s">
        <v>16</v>
      </c>
      <c r="AB2435" s="3" t="s">
        <v>12</v>
      </c>
      <c r="AC2435" s="23" t="s">
        <v>37782</v>
      </c>
      <c r="AD2435" s="23" t="s">
        <v>40544</v>
      </c>
      <c r="AE2435" t="s">
        <v>35401</v>
      </c>
    </row>
    <row r="2436" spans="1:31" ht="14.25" customHeight="1">
      <c r="A2436" s="1">
        <v>2435</v>
      </c>
      <c r="B2436" s="9" t="s">
        <v>6</v>
      </c>
      <c r="C2436" s="1" t="s">
        <v>5345</v>
      </c>
      <c r="D2436" s="1" t="s">
        <v>5346</v>
      </c>
      <c r="E2436" s="1" t="s">
        <v>553</v>
      </c>
      <c r="F2436" s="1" t="s">
        <v>23450</v>
      </c>
      <c r="G2436" s="14">
        <v>91994666669</v>
      </c>
      <c r="H2436" s="1" t="s">
        <v>8</v>
      </c>
      <c r="I2436" s="1" t="s">
        <v>9</v>
      </c>
      <c r="J2436" s="1" t="s">
        <v>47299</v>
      </c>
      <c r="K2436" s="3" t="s">
        <v>42</v>
      </c>
      <c r="L2436" s="1" t="s">
        <v>50</v>
      </c>
      <c r="M2436" s="3" t="s">
        <v>27</v>
      </c>
      <c r="N2436" s="3" t="s">
        <v>47342</v>
      </c>
      <c r="O2436" s="3" t="s">
        <v>171</v>
      </c>
      <c r="P2436" s="3" t="s">
        <v>47299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1"/>
      <c r="AA2436" s="1" t="s">
        <v>16</v>
      </c>
      <c r="AB2436" s="3" t="s">
        <v>12</v>
      </c>
      <c r="AC2436" s="23" t="s">
        <v>37782</v>
      </c>
      <c r="AD2436" s="23" t="s">
        <v>40545</v>
      </c>
      <c r="AE2436" t="s">
        <v>35395</v>
      </c>
    </row>
    <row r="2437" spans="1:31" ht="14.25" customHeight="1">
      <c r="A2437" s="1">
        <v>2436</v>
      </c>
      <c r="B2437" s="9" t="s">
        <v>6</v>
      </c>
      <c r="C2437" s="1" t="s">
        <v>5372</v>
      </c>
      <c r="D2437" s="1" t="s">
        <v>4417</v>
      </c>
      <c r="E2437" s="1" t="s">
        <v>5373</v>
      </c>
      <c r="F2437" s="1" t="s">
        <v>23465</v>
      </c>
      <c r="G2437" s="14">
        <v>91994644440</v>
      </c>
      <c r="H2437" s="1" t="s">
        <v>20</v>
      </c>
      <c r="I2437" s="1" t="s">
        <v>41</v>
      </c>
      <c r="J2437" s="1" t="s">
        <v>47299</v>
      </c>
      <c r="K2437" s="3" t="s">
        <v>42</v>
      </c>
      <c r="L2437" s="1" t="s">
        <v>50</v>
      </c>
      <c r="M2437" s="3" t="s">
        <v>178</v>
      </c>
      <c r="N2437" s="3" t="s">
        <v>47342</v>
      </c>
      <c r="O2437" s="3" t="s">
        <v>171</v>
      </c>
      <c r="P2437" s="3" t="s">
        <v>47299</v>
      </c>
      <c r="Q2437" s="3"/>
      <c r="R2437" s="3"/>
      <c r="S2437" s="3"/>
      <c r="T2437" s="3"/>
      <c r="U2437" s="3"/>
      <c r="V2437" s="3"/>
      <c r="W2437" s="3"/>
      <c r="X2437" s="3"/>
      <c r="Y2437" s="3"/>
      <c r="Z2437" s="1"/>
      <c r="AA2437" s="1" t="s">
        <v>16</v>
      </c>
      <c r="AB2437" s="3" t="s">
        <v>12</v>
      </c>
      <c r="AC2437" s="23" t="s">
        <v>37782</v>
      </c>
      <c r="AD2437" s="23" t="s">
        <v>40546</v>
      </c>
      <c r="AE2437" t="s">
        <v>35402</v>
      </c>
    </row>
    <row r="2438" spans="1:31" ht="14.25" customHeight="1">
      <c r="A2438" s="1">
        <v>2437</v>
      </c>
      <c r="B2438" s="1" t="s">
        <v>54</v>
      </c>
      <c r="C2438" s="1" t="s">
        <v>5487</v>
      </c>
      <c r="D2438" s="1" t="s">
        <v>5488</v>
      </c>
      <c r="E2438" s="1" t="s">
        <v>32</v>
      </c>
      <c r="F2438" s="1" t="s">
        <v>5489</v>
      </c>
      <c r="G2438" s="14">
        <v>9194914904</v>
      </c>
      <c r="H2438" s="1" t="s">
        <v>20</v>
      </c>
      <c r="I2438" s="1" t="s">
        <v>41</v>
      </c>
      <c r="J2438" s="1" t="s">
        <v>47299</v>
      </c>
      <c r="K2438" s="3" t="s">
        <v>42</v>
      </c>
      <c r="L2438" s="1" t="s">
        <v>50</v>
      </c>
      <c r="M2438" s="3" t="s">
        <v>171</v>
      </c>
      <c r="N2438" s="3" t="s">
        <v>47342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1"/>
      <c r="AA2438" s="1" t="s">
        <v>16</v>
      </c>
      <c r="AB2438" s="3" t="s">
        <v>12</v>
      </c>
      <c r="AC2438" s="23" t="s">
        <v>37782</v>
      </c>
      <c r="AD2438" s="23" t="s">
        <v>40547</v>
      </c>
      <c r="AE2438" t="s">
        <v>35401</v>
      </c>
    </row>
    <row r="2439" spans="1:31" ht="14.25" customHeight="1">
      <c r="A2439" s="1">
        <v>2438</v>
      </c>
      <c r="B2439" s="1" t="s">
        <v>54</v>
      </c>
      <c r="C2439" s="1" t="s">
        <v>5519</v>
      </c>
      <c r="D2439" s="1" t="s">
        <v>4774</v>
      </c>
      <c r="E2439" s="1" t="s">
        <v>36685</v>
      </c>
      <c r="F2439" s="1" t="s">
        <v>23538</v>
      </c>
      <c r="G2439" s="14">
        <v>91999964144</v>
      </c>
      <c r="H2439" s="1" t="s">
        <v>20</v>
      </c>
      <c r="I2439" s="1" t="s">
        <v>62</v>
      </c>
      <c r="J2439" s="1" t="s">
        <v>47299</v>
      </c>
      <c r="K2439" s="3" t="s">
        <v>27</v>
      </c>
      <c r="L2439" s="1" t="s">
        <v>50</v>
      </c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1"/>
      <c r="AA2439" s="1" t="s">
        <v>16</v>
      </c>
      <c r="AB2439" s="3" t="s">
        <v>12</v>
      </c>
      <c r="AC2439" s="23" t="s">
        <v>37782</v>
      </c>
      <c r="AD2439" s="23" t="s">
        <v>40548</v>
      </c>
      <c r="AE2439" t="s">
        <v>35401</v>
      </c>
    </row>
    <row r="2440" spans="1:31" ht="14.25" customHeight="1">
      <c r="A2440" s="1">
        <v>2439</v>
      </c>
      <c r="B2440" s="1" t="s">
        <v>54</v>
      </c>
      <c r="C2440" s="1" t="s">
        <v>5529</v>
      </c>
      <c r="D2440" s="1" t="s">
        <v>2169</v>
      </c>
      <c r="E2440" s="1" t="s">
        <v>141</v>
      </c>
      <c r="F2440" s="1" t="s">
        <v>5530</v>
      </c>
      <c r="G2440" s="14">
        <v>9196940001</v>
      </c>
      <c r="H2440" s="1" t="s">
        <v>20</v>
      </c>
      <c r="I2440" s="1" t="s">
        <v>41</v>
      </c>
      <c r="J2440" s="1" t="s">
        <v>47299</v>
      </c>
      <c r="K2440" s="3" t="s">
        <v>17</v>
      </c>
      <c r="L2440" s="1" t="s">
        <v>50</v>
      </c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1"/>
      <c r="AA2440" s="1" t="s">
        <v>11</v>
      </c>
      <c r="AB2440" s="3" t="s">
        <v>13</v>
      </c>
      <c r="AC2440" s="23" t="s">
        <v>37782</v>
      </c>
      <c r="AD2440" s="23" t="s">
        <v>40549</v>
      </c>
      <c r="AE2440" t="s">
        <v>35401</v>
      </c>
    </row>
    <row r="2441" spans="1:31" ht="14.25" customHeight="1">
      <c r="A2441" s="1">
        <v>2440</v>
      </c>
      <c r="B2441" s="9" t="s">
        <v>6</v>
      </c>
      <c r="C2441" s="1" t="s">
        <v>5594</v>
      </c>
      <c r="D2441" s="1" t="s">
        <v>3465</v>
      </c>
      <c r="E2441" s="1" t="s">
        <v>5595</v>
      </c>
      <c r="F2441" s="1" t="s">
        <v>23576</v>
      </c>
      <c r="G2441" s="14">
        <v>914690641490</v>
      </c>
      <c r="H2441" s="1" t="s">
        <v>15</v>
      </c>
      <c r="I2441" s="1" t="s">
        <v>9</v>
      </c>
      <c r="J2441" s="1" t="s">
        <v>47299</v>
      </c>
      <c r="K2441" s="3" t="s">
        <v>42</v>
      </c>
      <c r="L2441" s="1" t="s">
        <v>50</v>
      </c>
      <c r="M2441" s="3" t="s">
        <v>27</v>
      </c>
      <c r="N2441" s="3" t="s">
        <v>47342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1"/>
      <c r="AA2441" s="1" t="s">
        <v>16</v>
      </c>
      <c r="AB2441" s="3" t="s">
        <v>12</v>
      </c>
      <c r="AC2441" s="23" t="s">
        <v>37782</v>
      </c>
      <c r="AD2441" s="23" t="s">
        <v>40550</v>
      </c>
      <c r="AE2441" t="s">
        <v>35402</v>
      </c>
    </row>
    <row r="2442" spans="1:31" ht="14.25" customHeight="1">
      <c r="A2442" s="1">
        <v>2441</v>
      </c>
      <c r="B2442" s="9" t="s">
        <v>6</v>
      </c>
      <c r="C2442" s="1" t="s">
        <v>5789</v>
      </c>
      <c r="D2442" s="1" t="s">
        <v>1354</v>
      </c>
      <c r="E2442" s="1" t="s">
        <v>40</v>
      </c>
      <c r="F2442" s="1" t="s">
        <v>23661</v>
      </c>
      <c r="G2442" s="14">
        <v>914460449611</v>
      </c>
      <c r="H2442" s="1" t="s">
        <v>8</v>
      </c>
      <c r="I2442" s="1" t="s">
        <v>9</v>
      </c>
      <c r="J2442" s="1" t="s">
        <v>47299</v>
      </c>
      <c r="K2442" s="3" t="s">
        <v>27</v>
      </c>
      <c r="L2442" s="1" t="s">
        <v>50</v>
      </c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1"/>
      <c r="AA2442" s="1" t="s">
        <v>16</v>
      </c>
      <c r="AB2442" s="3" t="s">
        <v>12</v>
      </c>
      <c r="AC2442" s="23" t="s">
        <v>37781</v>
      </c>
      <c r="AD2442" s="23" t="s">
        <v>40551</v>
      </c>
      <c r="AE2442" t="s">
        <v>35401</v>
      </c>
    </row>
    <row r="2443" spans="1:31" ht="14.25" customHeight="1">
      <c r="A2443" s="1">
        <v>2442</v>
      </c>
      <c r="B2443" s="1" t="s">
        <v>54</v>
      </c>
      <c r="C2443" s="1" t="s">
        <v>5960</v>
      </c>
      <c r="D2443" s="1" t="s">
        <v>5961</v>
      </c>
      <c r="E2443" s="1" t="s">
        <v>351</v>
      </c>
      <c r="F2443" s="1" t="s">
        <v>23732</v>
      </c>
      <c r="G2443" s="14">
        <v>9199464404</v>
      </c>
      <c r="H2443" s="1" t="s">
        <v>15</v>
      </c>
      <c r="I2443" s="1" t="s">
        <v>9</v>
      </c>
      <c r="J2443" s="1" t="s">
        <v>47299</v>
      </c>
      <c r="K2443" s="3" t="s">
        <v>42</v>
      </c>
      <c r="L2443" s="1" t="s">
        <v>50</v>
      </c>
      <c r="M2443" s="3" t="s">
        <v>27</v>
      </c>
      <c r="N2443" s="3" t="s">
        <v>47342</v>
      </c>
      <c r="O2443" s="3" t="s">
        <v>47349</v>
      </c>
      <c r="P2443" s="3" t="s">
        <v>47299</v>
      </c>
      <c r="Q2443" s="3"/>
      <c r="R2443" s="3"/>
      <c r="S2443" s="3"/>
      <c r="T2443" s="3"/>
      <c r="U2443" s="3"/>
      <c r="V2443" s="3"/>
      <c r="W2443" s="3"/>
      <c r="X2443" s="3"/>
      <c r="Y2443" s="3"/>
      <c r="Z2443" s="1"/>
      <c r="AA2443" s="1" t="s">
        <v>16</v>
      </c>
      <c r="AB2443" s="3" t="s">
        <v>12</v>
      </c>
      <c r="AC2443" s="23" t="s">
        <v>37781</v>
      </c>
      <c r="AD2443" s="23" t="s">
        <v>40552</v>
      </c>
      <c r="AE2443" t="s">
        <v>35401</v>
      </c>
    </row>
    <row r="2444" spans="1:31" ht="14.25" customHeight="1">
      <c r="A2444" s="1">
        <v>2443</v>
      </c>
      <c r="B2444" s="1" t="s">
        <v>54</v>
      </c>
      <c r="C2444" s="1" t="s">
        <v>6168</v>
      </c>
      <c r="D2444" s="1" t="s">
        <v>120</v>
      </c>
      <c r="E2444" s="1" t="s">
        <v>724</v>
      </c>
      <c r="F2444" s="1" t="s">
        <v>23841</v>
      </c>
      <c r="G2444" s="14">
        <v>914400644146</v>
      </c>
      <c r="H2444" s="1" t="s">
        <v>8</v>
      </c>
      <c r="I2444" s="1" t="s">
        <v>41</v>
      </c>
      <c r="J2444" s="1" t="s">
        <v>47299</v>
      </c>
      <c r="K2444" s="3" t="s">
        <v>42</v>
      </c>
      <c r="L2444" s="1" t="s">
        <v>50</v>
      </c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1"/>
      <c r="AA2444" s="1" t="s">
        <v>16</v>
      </c>
      <c r="AB2444" s="3" t="s">
        <v>12</v>
      </c>
      <c r="AC2444" s="23" t="s">
        <v>37781</v>
      </c>
      <c r="AD2444" s="23" t="s">
        <v>40553</v>
      </c>
      <c r="AE2444" t="s">
        <v>35400</v>
      </c>
    </row>
    <row r="2445" spans="1:31" ht="14.25" customHeight="1">
      <c r="A2445" s="1">
        <v>2444</v>
      </c>
      <c r="B2445" s="9" t="s">
        <v>6</v>
      </c>
      <c r="C2445" s="1" t="s">
        <v>6236</v>
      </c>
      <c r="D2445" s="1" t="s">
        <v>350</v>
      </c>
      <c r="E2445" s="1" t="s">
        <v>1582</v>
      </c>
      <c r="F2445" s="1" t="s">
        <v>33968</v>
      </c>
      <c r="G2445" s="14">
        <v>919444149964</v>
      </c>
      <c r="H2445" s="1" t="s">
        <v>15</v>
      </c>
      <c r="I2445" s="1" t="s">
        <v>9</v>
      </c>
      <c r="J2445" s="1" t="s">
        <v>47299</v>
      </c>
      <c r="K2445" s="3" t="s">
        <v>42</v>
      </c>
      <c r="L2445" s="1" t="s">
        <v>50</v>
      </c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1"/>
      <c r="AA2445" s="1" t="s">
        <v>16</v>
      </c>
      <c r="AB2445" s="3" t="s">
        <v>12</v>
      </c>
      <c r="AC2445" s="23" t="s">
        <v>37781</v>
      </c>
      <c r="AD2445" s="23" t="s">
        <v>40554</v>
      </c>
      <c r="AE2445" t="s">
        <v>35395</v>
      </c>
    </row>
    <row r="2446" spans="1:31" ht="14.25" customHeight="1">
      <c r="A2446" s="1">
        <v>2445</v>
      </c>
      <c r="B2446" s="1" t="s">
        <v>54</v>
      </c>
      <c r="C2446" s="1" t="s">
        <v>6276</v>
      </c>
      <c r="D2446" s="1" t="s">
        <v>35569</v>
      </c>
      <c r="E2446" s="1" t="s">
        <v>36686</v>
      </c>
      <c r="F2446" s="1" t="s">
        <v>31757</v>
      </c>
      <c r="G2446" s="14">
        <v>9194444464</v>
      </c>
      <c r="H2446" s="1" t="s">
        <v>37</v>
      </c>
      <c r="I2446" s="1" t="s">
        <v>9</v>
      </c>
      <c r="J2446" s="1" t="s">
        <v>47299</v>
      </c>
      <c r="K2446" s="3" t="s">
        <v>42</v>
      </c>
      <c r="L2446" s="1" t="s">
        <v>50</v>
      </c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1"/>
      <c r="AA2446" s="1" t="s">
        <v>16</v>
      </c>
      <c r="AB2446" s="3" t="s">
        <v>12</v>
      </c>
      <c r="AC2446" s="23" t="s">
        <v>37781</v>
      </c>
      <c r="AD2446" s="23" t="s">
        <v>40555</v>
      </c>
      <c r="AE2446" t="s">
        <v>35400</v>
      </c>
    </row>
    <row r="2447" spans="1:31" ht="14.25" customHeight="1">
      <c r="A2447" s="1">
        <v>2446</v>
      </c>
      <c r="B2447" s="9" t="s">
        <v>6</v>
      </c>
      <c r="C2447" s="1" t="s">
        <v>6285</v>
      </c>
      <c r="D2447" s="1" t="s">
        <v>216</v>
      </c>
      <c r="E2447" s="1" t="s">
        <v>139</v>
      </c>
      <c r="F2447" s="1" t="s">
        <v>23903</v>
      </c>
      <c r="G2447" s="14">
        <v>91944664446</v>
      </c>
      <c r="H2447" s="1" t="s">
        <v>15</v>
      </c>
      <c r="I2447" s="1" t="s">
        <v>41</v>
      </c>
      <c r="J2447" s="1" t="s">
        <v>47299</v>
      </c>
      <c r="K2447" s="3" t="s">
        <v>42</v>
      </c>
      <c r="L2447" s="1" t="s">
        <v>50</v>
      </c>
      <c r="M2447" s="3" t="s">
        <v>27</v>
      </c>
      <c r="N2447" s="3" t="s">
        <v>47342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1"/>
      <c r="AA2447" s="1" t="s">
        <v>16</v>
      </c>
      <c r="AB2447" s="3" t="s">
        <v>12</v>
      </c>
      <c r="AC2447" s="23" t="s">
        <v>37781</v>
      </c>
      <c r="AD2447" s="23" t="s">
        <v>40556</v>
      </c>
      <c r="AE2447" t="s">
        <v>35401</v>
      </c>
    </row>
    <row r="2448" spans="1:31" ht="14.25" customHeight="1">
      <c r="A2448" s="1">
        <v>2447</v>
      </c>
      <c r="B2448" s="9" t="s">
        <v>6</v>
      </c>
      <c r="C2448" s="1" t="s">
        <v>6475</v>
      </c>
      <c r="D2448" s="1" t="s">
        <v>6476</v>
      </c>
      <c r="E2448" s="1" t="s">
        <v>1909</v>
      </c>
      <c r="F2448" s="1" t="s">
        <v>31777</v>
      </c>
      <c r="G2448" s="14">
        <v>9194694441</v>
      </c>
      <c r="H2448" s="1" t="s">
        <v>37</v>
      </c>
      <c r="I2448" s="1" t="s">
        <v>41</v>
      </c>
      <c r="J2448" s="1" t="s">
        <v>47299</v>
      </c>
      <c r="K2448" s="3" t="s">
        <v>42</v>
      </c>
      <c r="L2448" s="1" t="s">
        <v>50</v>
      </c>
      <c r="M2448" s="3" t="s">
        <v>27</v>
      </c>
      <c r="N2448" s="3" t="s">
        <v>47342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1"/>
      <c r="AA2448" s="1" t="s">
        <v>16</v>
      </c>
      <c r="AB2448" s="3" t="s">
        <v>12</v>
      </c>
      <c r="AC2448" s="23" t="s">
        <v>37781</v>
      </c>
      <c r="AD2448" s="23" t="s">
        <v>40557</v>
      </c>
      <c r="AE2448" t="s">
        <v>35395</v>
      </c>
    </row>
    <row r="2449" spans="1:31" ht="14.25" customHeight="1">
      <c r="A2449" s="1">
        <v>2448</v>
      </c>
      <c r="B2449" s="1" t="s">
        <v>54</v>
      </c>
      <c r="C2449" s="1" t="s">
        <v>6509</v>
      </c>
      <c r="D2449" s="1" t="s">
        <v>35532</v>
      </c>
      <c r="E2449" s="1" t="s">
        <v>40</v>
      </c>
      <c r="F2449" s="1" t="s">
        <v>24022</v>
      </c>
      <c r="G2449" s="14">
        <v>91994144094</v>
      </c>
      <c r="H2449" s="1" t="s">
        <v>20</v>
      </c>
      <c r="I2449" s="1" t="s">
        <v>62</v>
      </c>
      <c r="J2449" s="1" t="s">
        <v>47299</v>
      </c>
      <c r="K2449" s="3" t="s">
        <v>27</v>
      </c>
      <c r="L2449" s="1" t="s">
        <v>50</v>
      </c>
      <c r="M2449" s="3" t="s">
        <v>47344</v>
      </c>
      <c r="N2449" s="3" t="s">
        <v>47342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1"/>
      <c r="AA2449" s="1" t="s">
        <v>16</v>
      </c>
      <c r="AB2449" s="3" t="s">
        <v>12</v>
      </c>
      <c r="AC2449" s="23" t="s">
        <v>37781</v>
      </c>
      <c r="AD2449" s="23" t="s">
        <v>40558</v>
      </c>
      <c r="AE2449" t="s">
        <v>35402</v>
      </c>
    </row>
    <row r="2450" spans="1:31" ht="14.25" customHeight="1">
      <c r="A2450" s="1">
        <v>2449</v>
      </c>
      <c r="B2450" s="1" t="s">
        <v>54</v>
      </c>
      <c r="C2450" s="1" t="s">
        <v>6550</v>
      </c>
      <c r="D2450" s="1" t="s">
        <v>223</v>
      </c>
      <c r="E2450" s="1" t="s">
        <v>788</v>
      </c>
      <c r="F2450" s="1" t="s">
        <v>24047</v>
      </c>
      <c r="G2450" s="14">
        <v>919499664400</v>
      </c>
      <c r="H2450" s="1" t="s">
        <v>20</v>
      </c>
      <c r="I2450" s="1" t="s">
        <v>9</v>
      </c>
      <c r="J2450" s="1" t="s">
        <v>47299</v>
      </c>
      <c r="K2450" s="3" t="s">
        <v>42</v>
      </c>
      <c r="L2450" s="1" t="s">
        <v>50</v>
      </c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1"/>
      <c r="AA2450" s="1" t="s">
        <v>16</v>
      </c>
      <c r="AB2450" s="3" t="s">
        <v>12</v>
      </c>
      <c r="AC2450" s="23" t="s">
        <v>37781</v>
      </c>
      <c r="AD2450" s="23" t="s">
        <v>40559</v>
      </c>
      <c r="AE2450" t="s">
        <v>35402</v>
      </c>
    </row>
    <row r="2451" spans="1:31" ht="14.25" customHeight="1">
      <c r="A2451" s="1">
        <v>2450</v>
      </c>
      <c r="B2451" s="9" t="s">
        <v>6</v>
      </c>
      <c r="C2451" s="1" t="s">
        <v>6601</v>
      </c>
      <c r="D2451" s="1" t="s">
        <v>557</v>
      </c>
      <c r="E2451" s="1" t="s">
        <v>139</v>
      </c>
      <c r="F2451" s="1" t="s">
        <v>24071</v>
      </c>
      <c r="G2451" s="14">
        <v>9194616964</v>
      </c>
      <c r="H2451" s="1" t="s">
        <v>132</v>
      </c>
      <c r="I2451" s="1" t="s">
        <v>9</v>
      </c>
      <c r="J2451" s="1" t="s">
        <v>47299</v>
      </c>
      <c r="K2451" s="3" t="s">
        <v>42</v>
      </c>
      <c r="L2451" s="1" t="s">
        <v>50</v>
      </c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1"/>
      <c r="AA2451" s="1" t="s">
        <v>16</v>
      </c>
      <c r="AB2451" s="3" t="s">
        <v>12</v>
      </c>
      <c r="AC2451" s="23" t="s">
        <v>37781</v>
      </c>
      <c r="AD2451" s="23" t="s">
        <v>40560</v>
      </c>
      <c r="AE2451" t="s">
        <v>35401</v>
      </c>
    </row>
    <row r="2452" spans="1:31" ht="14.25" customHeight="1">
      <c r="A2452" s="1">
        <v>2451</v>
      </c>
      <c r="B2452" s="1" t="s">
        <v>54</v>
      </c>
      <c r="C2452" s="1" t="s">
        <v>6711</v>
      </c>
      <c r="D2452" s="1" t="s">
        <v>2266</v>
      </c>
      <c r="E2452" s="1" t="s">
        <v>19</v>
      </c>
      <c r="F2452" s="1" t="s">
        <v>24124</v>
      </c>
      <c r="G2452" s="14">
        <v>9194449946</v>
      </c>
      <c r="H2452" s="1" t="s">
        <v>37</v>
      </c>
      <c r="I2452" s="1" t="s">
        <v>9</v>
      </c>
      <c r="J2452" s="1" t="s">
        <v>47299</v>
      </c>
      <c r="K2452" s="3" t="s">
        <v>63</v>
      </c>
      <c r="L2452" s="1" t="s">
        <v>50</v>
      </c>
      <c r="M2452" s="3" t="s">
        <v>213</v>
      </c>
      <c r="N2452" s="3" t="s">
        <v>47342</v>
      </c>
      <c r="O2452" s="3" t="s">
        <v>17</v>
      </c>
      <c r="P2452" s="3" t="s">
        <v>47299</v>
      </c>
      <c r="Q2452" s="3" t="s">
        <v>42</v>
      </c>
      <c r="R2452" s="3" t="s">
        <v>47299</v>
      </c>
      <c r="S2452" s="3" t="s">
        <v>27</v>
      </c>
      <c r="T2452" s="3" t="s">
        <v>47299</v>
      </c>
      <c r="U2452" s="3" t="s">
        <v>117</v>
      </c>
      <c r="V2452" s="3" t="s">
        <v>47299</v>
      </c>
      <c r="W2452" s="3" t="s">
        <v>178</v>
      </c>
      <c r="X2452" s="3" t="s">
        <v>47299</v>
      </c>
      <c r="Y2452" s="3" t="s">
        <v>171</v>
      </c>
      <c r="Z2452" s="1" t="s">
        <v>47299</v>
      </c>
      <c r="AA2452" s="1" t="s">
        <v>16</v>
      </c>
      <c r="AB2452" s="3" t="s">
        <v>12</v>
      </c>
      <c r="AC2452" s="23" t="s">
        <v>37781</v>
      </c>
      <c r="AD2452" s="23" t="s">
        <v>40561</v>
      </c>
      <c r="AE2452" t="s">
        <v>35401</v>
      </c>
    </row>
    <row r="2453" spans="1:31" ht="14.25" customHeight="1">
      <c r="A2453" s="1">
        <v>2452</v>
      </c>
      <c r="B2453" s="9" t="s">
        <v>6</v>
      </c>
      <c r="C2453" s="1" t="s">
        <v>6739</v>
      </c>
      <c r="D2453" s="1" t="s">
        <v>704</v>
      </c>
      <c r="E2453" s="1" t="s">
        <v>10113</v>
      </c>
      <c r="F2453" s="1" t="s">
        <v>31807</v>
      </c>
      <c r="G2453" s="14">
        <v>919666149496</v>
      </c>
      <c r="H2453" s="1" t="s">
        <v>8</v>
      </c>
      <c r="I2453" s="1" t="s">
        <v>9</v>
      </c>
      <c r="J2453" s="1" t="s">
        <v>47299</v>
      </c>
      <c r="K2453" s="3" t="s">
        <v>42</v>
      </c>
      <c r="L2453" s="1" t="s">
        <v>50</v>
      </c>
      <c r="M2453" s="3" t="s">
        <v>27</v>
      </c>
      <c r="N2453" s="3" t="s">
        <v>47342</v>
      </c>
      <c r="O2453" s="3" t="s">
        <v>47349</v>
      </c>
      <c r="P2453" s="3" t="s">
        <v>47299</v>
      </c>
      <c r="Q2453" s="3" t="s">
        <v>171</v>
      </c>
      <c r="R2453" s="3" t="s">
        <v>47299</v>
      </c>
      <c r="S2453" s="3"/>
      <c r="T2453" s="3"/>
      <c r="U2453" s="3"/>
      <c r="V2453" s="3"/>
      <c r="W2453" s="3"/>
      <c r="X2453" s="3"/>
      <c r="Y2453" s="3"/>
      <c r="Z2453" s="1"/>
      <c r="AA2453" s="1" t="s">
        <v>16</v>
      </c>
      <c r="AB2453" s="3" t="s">
        <v>12</v>
      </c>
      <c r="AC2453" s="23" t="s">
        <v>37781</v>
      </c>
      <c r="AD2453" s="23" t="s">
        <v>40562</v>
      </c>
      <c r="AE2453" t="s">
        <v>35400</v>
      </c>
    </row>
    <row r="2454" spans="1:31" ht="14.25" customHeight="1">
      <c r="A2454" s="1">
        <v>2453</v>
      </c>
      <c r="B2454" s="1" t="s">
        <v>54</v>
      </c>
      <c r="C2454" s="1" t="s">
        <v>6740</v>
      </c>
      <c r="D2454" s="1" t="s">
        <v>1501</v>
      </c>
      <c r="E2454" s="1" t="s">
        <v>139</v>
      </c>
      <c r="F2454" s="1" t="s">
        <v>24141</v>
      </c>
      <c r="G2454" s="14">
        <v>91944406646</v>
      </c>
      <c r="H2454" s="1" t="s">
        <v>20</v>
      </c>
      <c r="I2454" s="1" t="s">
        <v>9</v>
      </c>
      <c r="J2454" s="1" t="s">
        <v>47299</v>
      </c>
      <c r="K2454" s="3" t="s">
        <v>178</v>
      </c>
      <c r="L2454" s="1" t="s">
        <v>50</v>
      </c>
      <c r="M2454" s="3" t="s">
        <v>171</v>
      </c>
      <c r="N2454" s="3" t="s">
        <v>47342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1"/>
      <c r="AA2454" s="1" t="s">
        <v>16</v>
      </c>
      <c r="AB2454" s="3" t="s">
        <v>12</v>
      </c>
      <c r="AC2454" s="23" t="s">
        <v>37781</v>
      </c>
      <c r="AD2454" s="23" t="s">
        <v>40563</v>
      </c>
      <c r="AE2454" t="s">
        <v>35401</v>
      </c>
    </row>
    <row r="2455" spans="1:31" ht="14.25" customHeight="1">
      <c r="A2455" s="1">
        <v>2454</v>
      </c>
      <c r="B2455" s="1" t="s">
        <v>54</v>
      </c>
      <c r="C2455" s="1" t="s">
        <v>6855</v>
      </c>
      <c r="D2455" s="1" t="s">
        <v>10439</v>
      </c>
      <c r="E2455" s="1" t="s">
        <v>8585</v>
      </c>
      <c r="F2455" s="1" t="s">
        <v>24185</v>
      </c>
      <c r="G2455" s="14">
        <v>919446441444</v>
      </c>
      <c r="H2455" s="1" t="s">
        <v>20</v>
      </c>
      <c r="I2455" s="1" t="s">
        <v>62</v>
      </c>
      <c r="J2455" s="1" t="s">
        <v>47299</v>
      </c>
      <c r="K2455" s="3" t="s">
        <v>42</v>
      </c>
      <c r="L2455" s="1" t="s">
        <v>50</v>
      </c>
      <c r="M2455" s="3" t="s">
        <v>27</v>
      </c>
      <c r="N2455" s="3" t="s">
        <v>47342</v>
      </c>
      <c r="O2455" s="3" t="s">
        <v>47349</v>
      </c>
      <c r="P2455" s="3" t="s">
        <v>47299</v>
      </c>
      <c r="Q2455" s="3" t="s">
        <v>171</v>
      </c>
      <c r="R2455" s="3" t="s">
        <v>47299</v>
      </c>
      <c r="S2455" s="3"/>
      <c r="T2455" s="3"/>
      <c r="U2455" s="3"/>
      <c r="V2455" s="3"/>
      <c r="W2455" s="3"/>
      <c r="X2455" s="3"/>
      <c r="Y2455" s="3"/>
      <c r="Z2455" s="1"/>
      <c r="AA2455" s="1" t="s">
        <v>16</v>
      </c>
      <c r="AB2455" s="3" t="s">
        <v>12</v>
      </c>
      <c r="AC2455" s="23" t="s">
        <v>37781</v>
      </c>
      <c r="AD2455" s="23" t="s">
        <v>40564</v>
      </c>
      <c r="AE2455" t="s">
        <v>35401</v>
      </c>
    </row>
    <row r="2456" spans="1:31" ht="14.25" customHeight="1">
      <c r="A2456" s="1">
        <v>2455</v>
      </c>
      <c r="B2456" s="9" t="s">
        <v>6</v>
      </c>
      <c r="C2456" s="1" t="s">
        <v>6887</v>
      </c>
      <c r="D2456" s="1" t="s">
        <v>1821</v>
      </c>
      <c r="E2456" s="1" t="s">
        <v>1527</v>
      </c>
      <c r="F2456" s="1" t="s">
        <v>6888</v>
      </c>
      <c r="G2456" s="14">
        <v>919664416646</v>
      </c>
      <c r="H2456" s="1" t="s">
        <v>8</v>
      </c>
      <c r="I2456" s="1" t="s">
        <v>33</v>
      </c>
      <c r="J2456" s="1" t="s">
        <v>47299</v>
      </c>
      <c r="K2456" s="3" t="s">
        <v>42</v>
      </c>
      <c r="L2456" s="1" t="s">
        <v>50</v>
      </c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1"/>
      <c r="AA2456" s="1" t="s">
        <v>16</v>
      </c>
      <c r="AB2456" s="3" t="s">
        <v>12</v>
      </c>
      <c r="AC2456" s="23" t="s">
        <v>37781</v>
      </c>
      <c r="AD2456" s="23" t="s">
        <v>40565</v>
      </c>
      <c r="AE2456" t="s">
        <v>35401</v>
      </c>
    </row>
    <row r="2457" spans="1:31" ht="14.25" customHeight="1">
      <c r="A2457" s="1">
        <v>2456</v>
      </c>
      <c r="B2457" s="1" t="s">
        <v>54</v>
      </c>
      <c r="C2457" s="1" t="s">
        <v>6911</v>
      </c>
      <c r="D2457" s="1" t="s">
        <v>2263</v>
      </c>
      <c r="E2457" s="1" t="s">
        <v>40</v>
      </c>
      <c r="F2457" s="1" t="s">
        <v>24215</v>
      </c>
      <c r="G2457" s="14">
        <v>91994694449</v>
      </c>
      <c r="H2457" s="1" t="s">
        <v>8</v>
      </c>
      <c r="I2457" s="1" t="s">
        <v>62</v>
      </c>
      <c r="J2457" s="1" t="s">
        <v>47299</v>
      </c>
      <c r="K2457" s="3" t="s">
        <v>42</v>
      </c>
      <c r="L2457" s="1" t="s">
        <v>50</v>
      </c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1"/>
      <c r="AA2457" s="1" t="s">
        <v>16</v>
      </c>
      <c r="AB2457" s="3" t="s">
        <v>12</v>
      </c>
      <c r="AC2457" s="23" t="s">
        <v>37781</v>
      </c>
      <c r="AD2457" s="23" t="s">
        <v>40566</v>
      </c>
      <c r="AE2457" t="s">
        <v>35401</v>
      </c>
    </row>
    <row r="2458" spans="1:31" ht="14.25" customHeight="1">
      <c r="A2458" s="1">
        <v>2457</v>
      </c>
      <c r="B2458" s="9" t="s">
        <v>6</v>
      </c>
      <c r="C2458" s="1" t="s">
        <v>6977</v>
      </c>
      <c r="D2458" s="1" t="s">
        <v>6978</v>
      </c>
      <c r="E2458" s="1" t="s">
        <v>5661</v>
      </c>
      <c r="F2458" s="1" t="s">
        <v>24251</v>
      </c>
      <c r="G2458" s="14">
        <v>916949469</v>
      </c>
      <c r="H2458" s="1" t="s">
        <v>37</v>
      </c>
      <c r="I2458" s="1" t="s">
        <v>9</v>
      </c>
      <c r="J2458" s="1" t="s">
        <v>47299</v>
      </c>
      <c r="K2458" s="3" t="s">
        <v>42</v>
      </c>
      <c r="L2458" s="1" t="s">
        <v>50</v>
      </c>
      <c r="M2458" s="3" t="s">
        <v>27</v>
      </c>
      <c r="N2458" s="3" t="s">
        <v>47342</v>
      </c>
      <c r="O2458" s="3" t="s">
        <v>47349</v>
      </c>
      <c r="P2458" s="3" t="s">
        <v>47299</v>
      </c>
      <c r="Q2458" s="3" t="s">
        <v>171</v>
      </c>
      <c r="R2458" s="3" t="s">
        <v>47299</v>
      </c>
      <c r="S2458" s="3"/>
      <c r="T2458" s="3"/>
      <c r="U2458" s="3"/>
      <c r="V2458" s="3"/>
      <c r="W2458" s="3"/>
      <c r="X2458" s="3"/>
      <c r="Y2458" s="3"/>
      <c r="Z2458" s="1"/>
      <c r="AA2458" s="1" t="s">
        <v>16</v>
      </c>
      <c r="AB2458" s="3" t="s">
        <v>12</v>
      </c>
      <c r="AC2458" s="23" t="s">
        <v>37781</v>
      </c>
      <c r="AD2458" s="23" t="s">
        <v>40567</v>
      </c>
      <c r="AE2458" t="s">
        <v>35401</v>
      </c>
    </row>
    <row r="2459" spans="1:31" ht="14.25" customHeight="1">
      <c r="A2459" s="1">
        <v>2458</v>
      </c>
      <c r="B2459" s="1" t="s">
        <v>54</v>
      </c>
      <c r="C2459" s="1" t="s">
        <v>7024</v>
      </c>
      <c r="D2459" s="1" t="s">
        <v>494</v>
      </c>
      <c r="E2459" s="1" t="s">
        <v>87</v>
      </c>
      <c r="F2459" s="1" t="s">
        <v>34060</v>
      </c>
      <c r="G2459" s="14">
        <v>91994914016</v>
      </c>
      <c r="H2459" s="1" t="s">
        <v>8</v>
      </c>
      <c r="I2459" s="1" t="s">
        <v>41</v>
      </c>
      <c r="J2459" s="1" t="s">
        <v>47299</v>
      </c>
      <c r="K2459" s="3" t="s">
        <v>42</v>
      </c>
      <c r="L2459" s="1" t="s">
        <v>50</v>
      </c>
      <c r="M2459" s="3" t="s">
        <v>27</v>
      </c>
      <c r="N2459" s="3" t="s">
        <v>47342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1"/>
      <c r="AA2459" s="1" t="s">
        <v>16</v>
      </c>
      <c r="AB2459" s="3" t="s">
        <v>12</v>
      </c>
      <c r="AC2459" s="23" t="s">
        <v>37781</v>
      </c>
      <c r="AD2459" s="23" t="s">
        <v>40568</v>
      </c>
      <c r="AE2459" t="s">
        <v>35401</v>
      </c>
    </row>
    <row r="2460" spans="1:31" ht="14.25" customHeight="1">
      <c r="A2460" s="1">
        <v>2459</v>
      </c>
      <c r="B2460" s="1" t="s">
        <v>54</v>
      </c>
      <c r="C2460" s="1" t="s">
        <v>7032</v>
      </c>
      <c r="D2460" s="1" t="s">
        <v>486</v>
      </c>
      <c r="E2460" s="1" t="s">
        <v>16141</v>
      </c>
      <c r="F2460" s="1" t="s">
        <v>24281</v>
      </c>
      <c r="G2460" s="14">
        <v>919664441491</v>
      </c>
      <c r="H2460" s="1" t="s">
        <v>20</v>
      </c>
      <c r="I2460" s="1" t="s">
        <v>9</v>
      </c>
      <c r="J2460" s="1" t="s">
        <v>47299</v>
      </c>
      <c r="K2460" s="3" t="s">
        <v>42</v>
      </c>
      <c r="L2460" s="1" t="s">
        <v>50</v>
      </c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1"/>
      <c r="AA2460" s="1" t="s">
        <v>16</v>
      </c>
      <c r="AB2460" s="3" t="s">
        <v>12</v>
      </c>
      <c r="AC2460" s="23" t="s">
        <v>37781</v>
      </c>
      <c r="AD2460" s="23" t="s">
        <v>40569</v>
      </c>
      <c r="AE2460" t="s">
        <v>35401</v>
      </c>
    </row>
    <row r="2461" spans="1:31" ht="14.25" customHeight="1">
      <c r="A2461" s="1">
        <v>2460</v>
      </c>
      <c r="B2461" s="1" t="s">
        <v>54</v>
      </c>
      <c r="C2461" s="1" t="s">
        <v>7114</v>
      </c>
      <c r="D2461" s="1" t="s">
        <v>1821</v>
      </c>
      <c r="E2461" s="1" t="s">
        <v>139</v>
      </c>
      <c r="F2461" s="1" t="s">
        <v>24317</v>
      </c>
      <c r="G2461" s="14">
        <v>91940444190</v>
      </c>
      <c r="H2461" s="1" t="s">
        <v>20</v>
      </c>
      <c r="I2461" s="1" t="s">
        <v>9</v>
      </c>
      <c r="J2461" s="1" t="s">
        <v>47299</v>
      </c>
      <c r="K2461" s="3" t="s">
        <v>42</v>
      </c>
      <c r="L2461" s="1" t="s">
        <v>50</v>
      </c>
      <c r="M2461" s="3" t="s">
        <v>27</v>
      </c>
      <c r="N2461" s="3" t="s">
        <v>47342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1"/>
      <c r="AA2461" s="1" t="s">
        <v>16</v>
      </c>
      <c r="AB2461" s="3" t="s">
        <v>12</v>
      </c>
      <c r="AC2461" s="23" t="s">
        <v>37781</v>
      </c>
      <c r="AD2461" s="23" t="s">
        <v>40570</v>
      </c>
      <c r="AE2461" t="s">
        <v>35395</v>
      </c>
    </row>
    <row r="2462" spans="1:31" ht="14.25" customHeight="1">
      <c r="A2462" s="1">
        <v>2461</v>
      </c>
      <c r="B2462" s="1" t="s">
        <v>54</v>
      </c>
      <c r="C2462" s="1" t="s">
        <v>7144</v>
      </c>
      <c r="D2462" s="1" t="s">
        <v>2162</v>
      </c>
      <c r="E2462" s="1" t="s">
        <v>487</v>
      </c>
      <c r="F2462" s="1" t="s">
        <v>24330</v>
      </c>
      <c r="G2462" s="14">
        <v>919446666494</v>
      </c>
      <c r="H2462" s="1" t="s">
        <v>20</v>
      </c>
      <c r="I2462" s="1" t="s">
        <v>9</v>
      </c>
      <c r="J2462" s="1" t="s">
        <v>47299</v>
      </c>
      <c r="K2462" s="3" t="s">
        <v>17</v>
      </c>
      <c r="L2462" s="1" t="s">
        <v>50</v>
      </c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1"/>
      <c r="AA2462" s="1" t="s">
        <v>11</v>
      </c>
      <c r="AB2462" s="3" t="s">
        <v>586</v>
      </c>
      <c r="AC2462" s="23" t="s">
        <v>37781</v>
      </c>
      <c r="AD2462" s="23" t="s">
        <v>40571</v>
      </c>
      <c r="AE2462" t="s">
        <v>35395</v>
      </c>
    </row>
    <row r="2463" spans="1:31" ht="14.25" customHeight="1">
      <c r="A2463" s="1">
        <v>2462</v>
      </c>
      <c r="B2463" s="1" t="s">
        <v>54</v>
      </c>
      <c r="C2463" s="1" t="s">
        <v>7158</v>
      </c>
      <c r="D2463" s="1" t="s">
        <v>1250</v>
      </c>
      <c r="E2463" s="1" t="s">
        <v>40</v>
      </c>
      <c r="F2463" s="1" t="s">
        <v>24340</v>
      </c>
      <c r="G2463" s="14">
        <v>919444616006</v>
      </c>
      <c r="H2463" s="1" t="s">
        <v>15</v>
      </c>
      <c r="I2463" s="1" t="s">
        <v>9</v>
      </c>
      <c r="J2463" s="1" t="s">
        <v>47299</v>
      </c>
      <c r="K2463" s="3" t="s">
        <v>17</v>
      </c>
      <c r="L2463" s="1" t="s">
        <v>50</v>
      </c>
      <c r="M2463" s="4" t="s">
        <v>42</v>
      </c>
      <c r="N2463" s="3" t="s">
        <v>47342</v>
      </c>
      <c r="O2463" s="3" t="s">
        <v>27</v>
      </c>
      <c r="P2463" s="3" t="s">
        <v>47299</v>
      </c>
      <c r="Q2463" s="3"/>
      <c r="R2463" s="3"/>
      <c r="S2463" s="3"/>
      <c r="T2463" s="3"/>
      <c r="U2463" s="3"/>
      <c r="V2463" s="3"/>
      <c r="W2463" s="3"/>
      <c r="X2463" s="3"/>
      <c r="Y2463" s="3"/>
      <c r="Z2463" s="1"/>
      <c r="AA2463" s="1" t="s">
        <v>16</v>
      </c>
      <c r="AB2463" s="3" t="s">
        <v>12</v>
      </c>
      <c r="AC2463" s="23" t="s">
        <v>37781</v>
      </c>
      <c r="AD2463" s="23" t="s">
        <v>40572</v>
      </c>
      <c r="AE2463" t="s">
        <v>35400</v>
      </c>
    </row>
    <row r="2464" spans="1:31" ht="14.25" customHeight="1">
      <c r="A2464" s="1">
        <v>2463</v>
      </c>
      <c r="B2464" s="9" t="s">
        <v>6</v>
      </c>
      <c r="C2464" s="1" t="s">
        <v>7197</v>
      </c>
      <c r="D2464" s="1" t="s">
        <v>58</v>
      </c>
      <c r="E2464" s="1" t="s">
        <v>224</v>
      </c>
      <c r="F2464" s="1" t="s">
        <v>24352</v>
      </c>
      <c r="G2464" s="14">
        <v>91944694609</v>
      </c>
      <c r="H2464" s="1" t="s">
        <v>15</v>
      </c>
      <c r="I2464" s="1" t="s">
        <v>9</v>
      </c>
      <c r="J2464" s="1" t="s">
        <v>47299</v>
      </c>
      <c r="K2464" s="3" t="s">
        <v>42</v>
      </c>
      <c r="L2464" s="1" t="s">
        <v>50</v>
      </c>
      <c r="M2464" s="3" t="s">
        <v>178</v>
      </c>
      <c r="N2464" s="3" t="s">
        <v>47342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1"/>
      <c r="AA2464" s="1" t="s">
        <v>16</v>
      </c>
      <c r="AB2464" s="3" t="s">
        <v>12</v>
      </c>
      <c r="AC2464" s="23" t="s">
        <v>37781</v>
      </c>
      <c r="AD2464" s="23" t="s">
        <v>40573</v>
      </c>
      <c r="AE2464" t="s">
        <v>35402</v>
      </c>
    </row>
    <row r="2465" spans="1:31" ht="14.25" customHeight="1">
      <c r="A2465" s="1">
        <v>2464</v>
      </c>
      <c r="B2465" s="1" t="s">
        <v>54</v>
      </c>
      <c r="C2465" s="1" t="s">
        <v>7485</v>
      </c>
      <c r="D2465" s="1" t="s">
        <v>12551</v>
      </c>
      <c r="E2465" s="1" t="s">
        <v>1034</v>
      </c>
      <c r="F2465" s="1" t="s">
        <v>31887</v>
      </c>
      <c r="G2465" s="14">
        <v>91949164444</v>
      </c>
      <c r="H2465" s="1" t="s">
        <v>20</v>
      </c>
      <c r="I2465" s="1" t="s">
        <v>9</v>
      </c>
      <c r="J2465" s="1" t="s">
        <v>47299</v>
      </c>
      <c r="K2465" s="3" t="s">
        <v>17</v>
      </c>
      <c r="L2465" s="1" t="s">
        <v>50</v>
      </c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1"/>
      <c r="AA2465" s="1" t="s">
        <v>16</v>
      </c>
      <c r="AB2465" s="3" t="s">
        <v>12</v>
      </c>
      <c r="AC2465" s="23" t="s">
        <v>37781</v>
      </c>
      <c r="AD2465" s="23" t="s">
        <v>40574</v>
      </c>
      <c r="AE2465" t="s">
        <v>35400</v>
      </c>
    </row>
    <row r="2466" spans="1:31" ht="14.25" customHeight="1">
      <c r="A2466" s="1">
        <v>2465</v>
      </c>
      <c r="B2466" s="1" t="s">
        <v>54</v>
      </c>
      <c r="C2466" s="1" t="s">
        <v>7537</v>
      </c>
      <c r="D2466" s="1" t="s">
        <v>5710</v>
      </c>
      <c r="E2466" s="1" t="s">
        <v>32</v>
      </c>
      <c r="F2466" s="1" t="s">
        <v>31895</v>
      </c>
      <c r="G2466" s="14">
        <v>91400046904</v>
      </c>
      <c r="H2466" s="1" t="s">
        <v>8</v>
      </c>
      <c r="I2466" s="1" t="s">
        <v>41</v>
      </c>
      <c r="J2466" s="1" t="s">
        <v>47299</v>
      </c>
      <c r="K2466" s="3" t="s">
        <v>42</v>
      </c>
      <c r="L2466" s="1" t="s">
        <v>50</v>
      </c>
      <c r="M2466" s="3" t="s">
        <v>27</v>
      </c>
      <c r="N2466" s="3" t="s">
        <v>47342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1"/>
      <c r="AA2466" s="1" t="s">
        <v>16</v>
      </c>
      <c r="AB2466" s="3" t="s">
        <v>12</v>
      </c>
      <c r="AC2466" s="23" t="s">
        <v>37781</v>
      </c>
      <c r="AD2466" s="23" t="s">
        <v>40575</v>
      </c>
      <c r="AE2466" t="s">
        <v>35401</v>
      </c>
    </row>
    <row r="2467" spans="1:31" ht="14.25" customHeight="1">
      <c r="A2467" s="1">
        <v>2466</v>
      </c>
      <c r="B2467" s="9" t="s">
        <v>6</v>
      </c>
      <c r="C2467" s="1" t="s">
        <v>7557</v>
      </c>
      <c r="D2467" s="1" t="s">
        <v>2442</v>
      </c>
      <c r="E2467" s="1" t="s">
        <v>7558</v>
      </c>
      <c r="F2467" s="1" t="s">
        <v>24543</v>
      </c>
      <c r="G2467" s="14">
        <v>91949606496</v>
      </c>
      <c r="H2467" s="1" t="s">
        <v>15</v>
      </c>
      <c r="I2467" s="1" t="s">
        <v>9</v>
      </c>
      <c r="J2467" s="1" t="s">
        <v>47299</v>
      </c>
      <c r="K2467" s="3" t="s">
        <v>42</v>
      </c>
      <c r="L2467" s="1" t="s">
        <v>50</v>
      </c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1"/>
      <c r="AA2467" s="1" t="s">
        <v>16</v>
      </c>
      <c r="AB2467" s="3" t="s">
        <v>12</v>
      </c>
      <c r="AC2467" s="23" t="s">
        <v>37781</v>
      </c>
      <c r="AD2467" s="23" t="s">
        <v>40576</v>
      </c>
      <c r="AE2467" t="s">
        <v>35395</v>
      </c>
    </row>
    <row r="2468" spans="1:31" ht="14.25" customHeight="1">
      <c r="A2468" s="1">
        <v>2467</v>
      </c>
      <c r="B2468" s="9" t="s">
        <v>6</v>
      </c>
      <c r="C2468" s="1" t="s">
        <v>7593</v>
      </c>
      <c r="D2468" s="1" t="s">
        <v>1491</v>
      </c>
      <c r="E2468" s="1" t="s">
        <v>2588</v>
      </c>
      <c r="F2468" s="1" t="s">
        <v>31900</v>
      </c>
      <c r="G2468" s="14">
        <v>914401646940</v>
      </c>
      <c r="H2468" s="1" t="s">
        <v>15</v>
      </c>
      <c r="I2468" s="1" t="s">
        <v>41</v>
      </c>
      <c r="J2468" s="1" t="s">
        <v>47299</v>
      </c>
      <c r="K2468" s="3" t="s">
        <v>63</v>
      </c>
      <c r="L2468" s="1" t="s">
        <v>50</v>
      </c>
      <c r="M2468" s="3" t="s">
        <v>213</v>
      </c>
      <c r="N2468" s="3" t="s">
        <v>47342</v>
      </c>
      <c r="O2468" s="3" t="s">
        <v>17</v>
      </c>
      <c r="P2468" s="3" t="s">
        <v>47299</v>
      </c>
      <c r="Q2468" s="3" t="s">
        <v>42</v>
      </c>
      <c r="R2468" s="3" t="s">
        <v>47299</v>
      </c>
      <c r="S2468" s="3" t="s">
        <v>27</v>
      </c>
      <c r="T2468" s="3" t="s">
        <v>47299</v>
      </c>
      <c r="U2468" s="3" t="s">
        <v>117</v>
      </c>
      <c r="V2468" s="3" t="s">
        <v>47299</v>
      </c>
      <c r="W2468" s="3" t="s">
        <v>178</v>
      </c>
      <c r="X2468" s="3" t="s">
        <v>47299</v>
      </c>
      <c r="Y2468" s="3" t="s">
        <v>171</v>
      </c>
      <c r="Z2468" s="1" t="s">
        <v>47299</v>
      </c>
      <c r="AA2468" s="1" t="s">
        <v>16</v>
      </c>
      <c r="AB2468" s="3" t="s">
        <v>12</v>
      </c>
      <c r="AC2468" s="23" t="s">
        <v>37781</v>
      </c>
      <c r="AD2468" s="23" t="s">
        <v>40477</v>
      </c>
      <c r="AE2468" t="s">
        <v>35400</v>
      </c>
    </row>
    <row r="2469" spans="1:31" ht="14.25" customHeight="1">
      <c r="A2469" s="1">
        <v>2468</v>
      </c>
      <c r="B2469" s="9" t="s">
        <v>6</v>
      </c>
      <c r="C2469" s="1" t="s">
        <v>7633</v>
      </c>
      <c r="D2469" s="1" t="s">
        <v>7634</v>
      </c>
      <c r="E2469" s="1" t="s">
        <v>7635</v>
      </c>
      <c r="F2469" s="1" t="s">
        <v>31903</v>
      </c>
      <c r="G2469" s="14">
        <v>91949444466</v>
      </c>
      <c r="H2469" s="1" t="s">
        <v>8</v>
      </c>
      <c r="I2469" s="1" t="s">
        <v>62</v>
      </c>
      <c r="J2469" s="1" t="s">
        <v>47299</v>
      </c>
      <c r="K2469" s="3" t="s">
        <v>63</v>
      </c>
      <c r="L2469" s="1" t="s">
        <v>50</v>
      </c>
      <c r="M2469" s="3" t="s">
        <v>213</v>
      </c>
      <c r="N2469" s="3" t="s">
        <v>47342</v>
      </c>
      <c r="O2469" s="3" t="s">
        <v>17</v>
      </c>
      <c r="P2469" s="3" t="s">
        <v>47299</v>
      </c>
      <c r="Q2469" s="3" t="s">
        <v>42</v>
      </c>
      <c r="R2469" s="3" t="s">
        <v>47299</v>
      </c>
      <c r="S2469" s="3" t="s">
        <v>27</v>
      </c>
      <c r="T2469" s="3" t="s">
        <v>47299</v>
      </c>
      <c r="U2469" s="3" t="s">
        <v>117</v>
      </c>
      <c r="V2469" s="3" t="s">
        <v>47299</v>
      </c>
      <c r="W2469" s="3" t="s">
        <v>178</v>
      </c>
      <c r="X2469" s="3" t="s">
        <v>47299</v>
      </c>
      <c r="Y2469" s="3" t="s">
        <v>171</v>
      </c>
      <c r="Z2469" s="1" t="s">
        <v>47299</v>
      </c>
      <c r="AA2469" s="1" t="s">
        <v>16</v>
      </c>
      <c r="AB2469" s="3" t="s">
        <v>12</v>
      </c>
      <c r="AC2469" s="23" t="s">
        <v>37781</v>
      </c>
      <c r="AD2469" s="23" t="s">
        <v>40577</v>
      </c>
      <c r="AE2469" t="s">
        <v>35400</v>
      </c>
    </row>
    <row r="2470" spans="1:31" ht="14.25" customHeight="1">
      <c r="A2470" s="1">
        <v>2469</v>
      </c>
      <c r="B2470" s="9" t="s">
        <v>6</v>
      </c>
      <c r="C2470" s="1" t="s">
        <v>7662</v>
      </c>
      <c r="D2470" s="1" t="s">
        <v>683</v>
      </c>
      <c r="E2470" s="1" t="s">
        <v>7663</v>
      </c>
      <c r="F2470" s="1" t="s">
        <v>24574</v>
      </c>
      <c r="G2470" s="14">
        <v>91944494444</v>
      </c>
      <c r="H2470" s="1" t="s">
        <v>8</v>
      </c>
      <c r="I2470" s="1" t="s">
        <v>62</v>
      </c>
      <c r="J2470" s="1" t="s">
        <v>47299</v>
      </c>
      <c r="K2470" s="3" t="s">
        <v>42</v>
      </c>
      <c r="L2470" s="1" t="s">
        <v>50</v>
      </c>
      <c r="M2470" s="3" t="s">
        <v>27</v>
      </c>
      <c r="N2470" s="3" t="s">
        <v>47342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1"/>
      <c r="AA2470" s="1" t="s">
        <v>16</v>
      </c>
      <c r="AB2470" s="3" t="s">
        <v>12</v>
      </c>
      <c r="AC2470" s="23" t="s">
        <v>37781</v>
      </c>
      <c r="AD2470" s="23" t="s">
        <v>40578</v>
      </c>
      <c r="AE2470" t="s">
        <v>35400</v>
      </c>
    </row>
    <row r="2471" spans="1:31" ht="14.25" customHeight="1">
      <c r="A2471" s="1">
        <v>2470</v>
      </c>
      <c r="B2471" s="1" t="s">
        <v>54</v>
      </c>
      <c r="C2471" s="1" t="s">
        <v>7779</v>
      </c>
      <c r="D2471" s="1" t="s">
        <v>2162</v>
      </c>
      <c r="E2471" s="1" t="s">
        <v>798</v>
      </c>
      <c r="F2471" s="1" t="s">
        <v>24624</v>
      </c>
      <c r="G2471" s="14">
        <v>919444494140</v>
      </c>
      <c r="H2471" s="1" t="s">
        <v>8</v>
      </c>
      <c r="I2471" s="1" t="s">
        <v>9</v>
      </c>
      <c r="J2471" s="1" t="s">
        <v>47299</v>
      </c>
      <c r="K2471" s="3" t="s">
        <v>27</v>
      </c>
      <c r="L2471" s="1" t="s">
        <v>50</v>
      </c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1"/>
      <c r="AA2471" s="1" t="s">
        <v>16</v>
      </c>
      <c r="AB2471" s="3" t="s">
        <v>12</v>
      </c>
      <c r="AC2471" s="23" t="s">
        <v>37781</v>
      </c>
      <c r="AD2471" s="23" t="s">
        <v>40579</v>
      </c>
      <c r="AE2471" t="s">
        <v>35400</v>
      </c>
    </row>
    <row r="2472" spans="1:31" ht="14.25" customHeight="1">
      <c r="A2472" s="1">
        <v>2471</v>
      </c>
      <c r="B2472" s="9" t="s">
        <v>6</v>
      </c>
      <c r="C2472" s="1" t="s">
        <v>7802</v>
      </c>
      <c r="D2472" s="1" t="s">
        <v>5289</v>
      </c>
      <c r="E2472" s="1" t="s">
        <v>1797</v>
      </c>
      <c r="F2472" s="1" t="s">
        <v>31920</v>
      </c>
      <c r="G2472" s="14">
        <v>919664064664</v>
      </c>
      <c r="H2472" s="1" t="s">
        <v>37</v>
      </c>
      <c r="I2472" s="1" t="s">
        <v>9</v>
      </c>
      <c r="J2472" s="1" t="s">
        <v>47299</v>
      </c>
      <c r="K2472" s="3" t="s">
        <v>178</v>
      </c>
      <c r="L2472" s="1" t="s">
        <v>50</v>
      </c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1"/>
      <c r="AA2472" s="1" t="s">
        <v>16</v>
      </c>
      <c r="AB2472" s="3" t="s">
        <v>12</v>
      </c>
      <c r="AC2472" s="23" t="s">
        <v>37781</v>
      </c>
      <c r="AD2472" s="23" t="s">
        <v>40580</v>
      </c>
      <c r="AE2472" t="s">
        <v>35402</v>
      </c>
    </row>
    <row r="2473" spans="1:31" ht="14.25" customHeight="1">
      <c r="A2473" s="1">
        <v>2472</v>
      </c>
      <c r="B2473" s="9" t="s">
        <v>6</v>
      </c>
      <c r="C2473" s="1" t="s">
        <v>7859</v>
      </c>
      <c r="D2473" s="1" t="s">
        <v>683</v>
      </c>
      <c r="E2473" s="1" t="s">
        <v>78</v>
      </c>
      <c r="F2473" s="1" t="s">
        <v>24663</v>
      </c>
      <c r="G2473" s="14">
        <v>914401699969</v>
      </c>
      <c r="H2473" s="1" t="s">
        <v>8</v>
      </c>
      <c r="I2473" s="1" t="s">
        <v>9</v>
      </c>
      <c r="J2473" s="1" t="s">
        <v>47299</v>
      </c>
      <c r="K2473" s="3" t="s">
        <v>63</v>
      </c>
      <c r="L2473" s="1" t="s">
        <v>50</v>
      </c>
      <c r="M2473" s="3" t="s">
        <v>213</v>
      </c>
      <c r="N2473" s="3" t="s">
        <v>47342</v>
      </c>
      <c r="O2473" s="3" t="s">
        <v>17</v>
      </c>
      <c r="P2473" s="3" t="s">
        <v>47299</v>
      </c>
      <c r="Q2473" s="3" t="s">
        <v>42</v>
      </c>
      <c r="R2473" s="3" t="s">
        <v>47299</v>
      </c>
      <c r="S2473" s="3" t="s">
        <v>27</v>
      </c>
      <c r="T2473" s="3" t="s">
        <v>47299</v>
      </c>
      <c r="U2473" s="3" t="s">
        <v>117</v>
      </c>
      <c r="V2473" s="3" t="s">
        <v>47299</v>
      </c>
      <c r="W2473" s="3" t="s">
        <v>178</v>
      </c>
      <c r="X2473" s="3" t="s">
        <v>47299</v>
      </c>
      <c r="Y2473" s="3" t="s">
        <v>171</v>
      </c>
      <c r="Z2473" s="1" t="s">
        <v>47299</v>
      </c>
      <c r="AA2473" s="1" t="s">
        <v>16</v>
      </c>
      <c r="AB2473" s="3" t="s">
        <v>12</v>
      </c>
      <c r="AC2473" s="23" t="s">
        <v>37781</v>
      </c>
      <c r="AD2473" s="23" t="s">
        <v>40581</v>
      </c>
      <c r="AE2473" t="s">
        <v>35402</v>
      </c>
    </row>
    <row r="2474" spans="1:31" ht="14.25" customHeight="1">
      <c r="A2474" s="1">
        <v>2473</v>
      </c>
      <c r="B2474" s="1" t="s">
        <v>54</v>
      </c>
      <c r="C2474" s="1" t="s">
        <v>8102</v>
      </c>
      <c r="D2474" s="1" t="s">
        <v>35570</v>
      </c>
      <c r="E2474" s="1" t="s">
        <v>5517</v>
      </c>
      <c r="F2474" s="1" t="s">
        <v>24787</v>
      </c>
      <c r="G2474" s="14">
        <v>91946469461</v>
      </c>
      <c r="H2474" s="1" t="s">
        <v>8</v>
      </c>
      <c r="I2474" s="1" t="s">
        <v>41</v>
      </c>
      <c r="J2474" s="1" t="s">
        <v>47299</v>
      </c>
      <c r="K2474" s="3" t="s">
        <v>42</v>
      </c>
      <c r="L2474" s="1" t="s">
        <v>50</v>
      </c>
      <c r="M2474" s="3" t="s">
        <v>27</v>
      </c>
      <c r="N2474" s="3" t="s">
        <v>47342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1"/>
      <c r="AA2474" s="1" t="s">
        <v>16</v>
      </c>
      <c r="AB2474" s="3" t="s">
        <v>12</v>
      </c>
      <c r="AC2474" s="23" t="s">
        <v>37781</v>
      </c>
      <c r="AD2474" s="23" t="s">
        <v>40582</v>
      </c>
      <c r="AE2474" t="s">
        <v>35402</v>
      </c>
    </row>
    <row r="2475" spans="1:31" ht="14.25" customHeight="1">
      <c r="A2475" s="1">
        <v>2474</v>
      </c>
      <c r="B2475" s="1" t="s">
        <v>54</v>
      </c>
      <c r="C2475" s="1" t="s">
        <v>8159</v>
      </c>
      <c r="D2475" s="1" t="s">
        <v>1867</v>
      </c>
      <c r="E2475" s="1" t="s">
        <v>8160</v>
      </c>
      <c r="F2475" s="1" t="s">
        <v>24817</v>
      </c>
      <c r="G2475" s="14">
        <v>919446094699</v>
      </c>
      <c r="H2475" s="1" t="s">
        <v>15</v>
      </c>
      <c r="I2475" s="1" t="s">
        <v>9</v>
      </c>
      <c r="J2475" s="1" t="s">
        <v>47299</v>
      </c>
      <c r="K2475" s="3" t="s">
        <v>27</v>
      </c>
      <c r="L2475" s="1" t="s">
        <v>50</v>
      </c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1"/>
      <c r="AA2475" s="1" t="s">
        <v>16</v>
      </c>
      <c r="AB2475" s="3" t="s">
        <v>12</v>
      </c>
      <c r="AC2475" s="23" t="s">
        <v>37781</v>
      </c>
      <c r="AD2475" s="23" t="s">
        <v>40583</v>
      </c>
      <c r="AE2475" t="s">
        <v>35401</v>
      </c>
    </row>
    <row r="2476" spans="1:31" ht="14.25" customHeight="1">
      <c r="A2476" s="1">
        <v>2475</v>
      </c>
      <c r="B2476" s="9" t="s">
        <v>6</v>
      </c>
      <c r="C2476" s="1" t="s">
        <v>8204</v>
      </c>
      <c r="D2476" s="1" t="s">
        <v>126</v>
      </c>
      <c r="E2476" s="1" t="s">
        <v>8205</v>
      </c>
      <c r="F2476" s="1" t="s">
        <v>31977</v>
      </c>
      <c r="G2476" s="14">
        <v>9144940911</v>
      </c>
      <c r="H2476" s="1" t="s">
        <v>15</v>
      </c>
      <c r="I2476" s="1" t="s">
        <v>41</v>
      </c>
      <c r="J2476" s="1" t="s">
        <v>47299</v>
      </c>
      <c r="K2476" s="3" t="s">
        <v>42</v>
      </c>
      <c r="L2476" s="1" t="s">
        <v>50</v>
      </c>
      <c r="M2476" s="3" t="s">
        <v>27</v>
      </c>
      <c r="N2476" s="3" t="s">
        <v>47342</v>
      </c>
      <c r="O2476" s="3" t="s">
        <v>171</v>
      </c>
      <c r="P2476" s="3" t="s">
        <v>47299</v>
      </c>
      <c r="Q2476" s="3"/>
      <c r="R2476" s="3"/>
      <c r="S2476" s="3"/>
      <c r="T2476" s="3"/>
      <c r="U2476" s="3"/>
      <c r="V2476" s="3"/>
      <c r="W2476" s="3"/>
      <c r="X2476" s="3"/>
      <c r="Y2476" s="3"/>
      <c r="Z2476" s="1"/>
      <c r="AA2476" s="1" t="s">
        <v>16</v>
      </c>
      <c r="AB2476" s="3" t="s">
        <v>12</v>
      </c>
      <c r="AC2476" s="23" t="s">
        <v>37781</v>
      </c>
      <c r="AD2476" s="23" t="s">
        <v>40584</v>
      </c>
      <c r="AE2476" t="s">
        <v>35400</v>
      </c>
    </row>
    <row r="2477" spans="1:31" ht="14.25" customHeight="1">
      <c r="A2477" s="1">
        <v>2476</v>
      </c>
      <c r="B2477" s="1" t="s">
        <v>54</v>
      </c>
      <c r="C2477" s="1" t="s">
        <v>8251</v>
      </c>
      <c r="D2477" s="1" t="s">
        <v>2162</v>
      </c>
      <c r="E2477" s="1" t="s">
        <v>308</v>
      </c>
      <c r="F2477" s="1" t="s">
        <v>24856</v>
      </c>
      <c r="G2477" s="14">
        <v>919610644499</v>
      </c>
      <c r="H2477" s="1" t="s">
        <v>8</v>
      </c>
      <c r="I2477" s="1" t="s">
        <v>41</v>
      </c>
      <c r="J2477" s="1" t="s">
        <v>47299</v>
      </c>
      <c r="K2477" s="3" t="s">
        <v>27</v>
      </c>
      <c r="L2477" s="1" t="s">
        <v>50</v>
      </c>
      <c r="M2477" s="3" t="s">
        <v>47344</v>
      </c>
      <c r="N2477" s="3" t="s">
        <v>47342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1"/>
      <c r="AA2477" s="1" t="s">
        <v>16</v>
      </c>
      <c r="AB2477" s="3" t="s">
        <v>12</v>
      </c>
      <c r="AC2477" s="23" t="s">
        <v>37781</v>
      </c>
      <c r="AD2477" s="23" t="s">
        <v>40585</v>
      </c>
      <c r="AE2477" t="s">
        <v>35401</v>
      </c>
    </row>
    <row r="2478" spans="1:31" ht="14.25" customHeight="1">
      <c r="A2478" s="1">
        <v>2477</v>
      </c>
      <c r="B2478" s="1" t="s">
        <v>54</v>
      </c>
      <c r="C2478" s="1" t="s">
        <v>8253</v>
      </c>
      <c r="D2478" s="1" t="s">
        <v>89</v>
      </c>
      <c r="E2478" s="1" t="s">
        <v>1725</v>
      </c>
      <c r="F2478" s="1" t="s">
        <v>8254</v>
      </c>
      <c r="G2478" s="14">
        <v>919099904604</v>
      </c>
      <c r="H2478" s="1" t="s">
        <v>8</v>
      </c>
      <c r="I2478" s="1" t="s">
        <v>62</v>
      </c>
      <c r="J2478" s="1" t="s">
        <v>47299</v>
      </c>
      <c r="K2478" s="3" t="s">
        <v>63</v>
      </c>
      <c r="L2478" s="1" t="s">
        <v>50</v>
      </c>
      <c r="M2478" s="3" t="s">
        <v>213</v>
      </c>
      <c r="N2478" s="3" t="s">
        <v>47342</v>
      </c>
      <c r="O2478" s="3" t="s">
        <v>17</v>
      </c>
      <c r="P2478" s="3" t="s">
        <v>47299</v>
      </c>
      <c r="Q2478" s="3" t="s">
        <v>42</v>
      </c>
      <c r="R2478" s="3" t="s">
        <v>47299</v>
      </c>
      <c r="S2478" s="3" t="s">
        <v>27</v>
      </c>
      <c r="T2478" s="3" t="s">
        <v>47299</v>
      </c>
      <c r="U2478" s="3" t="s">
        <v>117</v>
      </c>
      <c r="V2478" s="3" t="s">
        <v>47299</v>
      </c>
      <c r="W2478" s="3" t="s">
        <v>178</v>
      </c>
      <c r="X2478" s="3" t="s">
        <v>47299</v>
      </c>
      <c r="Y2478" s="3" t="s">
        <v>171</v>
      </c>
      <c r="Z2478" s="1" t="s">
        <v>47299</v>
      </c>
      <c r="AA2478" s="1" t="s">
        <v>16</v>
      </c>
      <c r="AB2478" s="3" t="s">
        <v>12</v>
      </c>
      <c r="AC2478" s="23" t="s">
        <v>37781</v>
      </c>
      <c r="AD2478" s="23" t="s">
        <v>40586</v>
      </c>
      <c r="AE2478" t="s">
        <v>35395</v>
      </c>
    </row>
    <row r="2479" spans="1:31" ht="14.25" customHeight="1">
      <c r="A2479" s="1">
        <v>2478</v>
      </c>
      <c r="B2479" s="1" t="s">
        <v>54</v>
      </c>
      <c r="C2479" s="1" t="s">
        <v>8269</v>
      </c>
      <c r="D2479" s="1" t="s">
        <v>8270</v>
      </c>
      <c r="E2479" s="1" t="s">
        <v>40</v>
      </c>
      <c r="F2479" s="1" t="s">
        <v>31982</v>
      </c>
      <c r="G2479" s="14">
        <v>91996014444</v>
      </c>
      <c r="H2479" s="1" t="s">
        <v>20</v>
      </c>
      <c r="I2479" s="1" t="s">
        <v>9</v>
      </c>
      <c r="J2479" s="1" t="s">
        <v>47299</v>
      </c>
      <c r="K2479" s="3" t="s">
        <v>27</v>
      </c>
      <c r="L2479" s="1" t="s">
        <v>50</v>
      </c>
      <c r="M2479" s="3" t="s">
        <v>47344</v>
      </c>
      <c r="N2479" s="3" t="s">
        <v>47342</v>
      </c>
      <c r="O2479" s="3" t="s">
        <v>47349</v>
      </c>
      <c r="P2479" s="3" t="s">
        <v>47299</v>
      </c>
      <c r="Q2479" s="3"/>
      <c r="R2479" s="3"/>
      <c r="S2479" s="3"/>
      <c r="T2479" s="3"/>
      <c r="U2479" s="3"/>
      <c r="V2479" s="3"/>
      <c r="W2479" s="3"/>
      <c r="X2479" s="3"/>
      <c r="Y2479" s="3"/>
      <c r="Z2479" s="1"/>
      <c r="AA2479" s="1" t="s">
        <v>16</v>
      </c>
      <c r="AB2479" s="3" t="s">
        <v>12</v>
      </c>
      <c r="AC2479" s="23" t="s">
        <v>37781</v>
      </c>
      <c r="AD2479" s="23" t="s">
        <v>40587</v>
      </c>
      <c r="AE2479" t="s">
        <v>35402</v>
      </c>
    </row>
    <row r="2480" spans="1:31" ht="14.25" customHeight="1">
      <c r="A2480" s="1">
        <v>2479</v>
      </c>
      <c r="B2480" s="9" t="s">
        <v>6</v>
      </c>
      <c r="C2480" s="1" t="s">
        <v>8333</v>
      </c>
      <c r="D2480" s="1" t="s">
        <v>58</v>
      </c>
      <c r="E2480" s="1" t="s">
        <v>506</v>
      </c>
      <c r="F2480" s="1" t="s">
        <v>24892</v>
      </c>
      <c r="G2480" s="14">
        <v>91914444904</v>
      </c>
      <c r="H2480" s="1" t="s">
        <v>20</v>
      </c>
      <c r="I2480" s="1" t="s">
        <v>62</v>
      </c>
      <c r="J2480" s="1" t="s">
        <v>47299</v>
      </c>
      <c r="K2480" s="3" t="s">
        <v>27</v>
      </c>
      <c r="L2480" s="1" t="s">
        <v>50</v>
      </c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1"/>
      <c r="AA2480" s="1" t="s">
        <v>16</v>
      </c>
      <c r="AB2480" s="3" t="s">
        <v>12</v>
      </c>
      <c r="AC2480" s="23" t="s">
        <v>37781</v>
      </c>
      <c r="AD2480" s="23" t="s">
        <v>40588</v>
      </c>
      <c r="AE2480" t="s">
        <v>35395</v>
      </c>
    </row>
    <row r="2481" spans="1:31" ht="14.25" customHeight="1">
      <c r="A2481" s="1">
        <v>2480</v>
      </c>
      <c r="B2481" s="9" t="s">
        <v>6</v>
      </c>
      <c r="C2481" s="1" t="s">
        <v>8341</v>
      </c>
      <c r="D2481" s="1" t="s">
        <v>359</v>
      </c>
      <c r="E2481" s="1" t="s">
        <v>40</v>
      </c>
      <c r="F2481" s="1" t="s">
        <v>24895</v>
      </c>
      <c r="G2481" s="14">
        <v>91944606149</v>
      </c>
      <c r="H2481" s="1" t="s">
        <v>15</v>
      </c>
      <c r="I2481" s="1" t="s">
        <v>62</v>
      </c>
      <c r="J2481" s="1" t="s">
        <v>47299</v>
      </c>
      <c r="K2481" s="3" t="s">
        <v>27</v>
      </c>
      <c r="L2481" s="1" t="s">
        <v>50</v>
      </c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1"/>
      <c r="AA2481" s="1" t="s">
        <v>16</v>
      </c>
      <c r="AB2481" s="3" t="s">
        <v>12</v>
      </c>
      <c r="AC2481" s="23" t="s">
        <v>37781</v>
      </c>
      <c r="AD2481" s="23" t="s">
        <v>40589</v>
      </c>
      <c r="AE2481" t="s">
        <v>35402</v>
      </c>
    </row>
    <row r="2482" spans="1:31" ht="14.25" customHeight="1">
      <c r="A2482" s="1">
        <v>2481</v>
      </c>
      <c r="B2482" s="9" t="s">
        <v>6</v>
      </c>
      <c r="C2482" s="1" t="s">
        <v>8527</v>
      </c>
      <c r="D2482" s="1" t="s">
        <v>773</v>
      </c>
      <c r="E2482" s="1" t="s">
        <v>724</v>
      </c>
      <c r="F2482" s="1" t="s">
        <v>34193</v>
      </c>
      <c r="G2482" s="14">
        <v>91949404046</v>
      </c>
      <c r="H2482" s="1" t="s">
        <v>8</v>
      </c>
      <c r="I2482" s="1" t="s">
        <v>62</v>
      </c>
      <c r="J2482" s="1" t="s">
        <v>47299</v>
      </c>
      <c r="K2482" s="3" t="s">
        <v>42</v>
      </c>
      <c r="L2482" s="1" t="s">
        <v>50</v>
      </c>
      <c r="M2482" s="3" t="s">
        <v>27</v>
      </c>
      <c r="N2482" s="3" t="s">
        <v>47342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1"/>
      <c r="AA2482" s="1" t="s">
        <v>16</v>
      </c>
      <c r="AB2482" s="3" t="s">
        <v>12</v>
      </c>
      <c r="AC2482" s="23" t="s">
        <v>37781</v>
      </c>
      <c r="AD2482" s="23" t="s">
        <v>40590</v>
      </c>
      <c r="AE2482" t="s">
        <v>35401</v>
      </c>
    </row>
    <row r="2483" spans="1:31" ht="14.25" customHeight="1">
      <c r="A2483" s="1">
        <v>2482</v>
      </c>
      <c r="B2483" s="1" t="s">
        <v>54</v>
      </c>
      <c r="C2483" s="1" t="s">
        <v>8584</v>
      </c>
      <c r="D2483" s="1" t="s">
        <v>1250</v>
      </c>
      <c r="E2483" s="1" t="s">
        <v>8585</v>
      </c>
      <c r="F2483" s="1" t="s">
        <v>8586</v>
      </c>
      <c r="G2483" s="14">
        <v>914940404040</v>
      </c>
      <c r="H2483" s="1" t="s">
        <v>20</v>
      </c>
      <c r="I2483" s="1" t="s">
        <v>9</v>
      </c>
      <c r="J2483" s="1" t="s">
        <v>47299</v>
      </c>
      <c r="K2483" s="3" t="s">
        <v>17</v>
      </c>
      <c r="L2483" s="1" t="s">
        <v>50</v>
      </c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1"/>
      <c r="AA2483" s="1" t="s">
        <v>11</v>
      </c>
      <c r="AB2483" s="3" t="s">
        <v>13</v>
      </c>
      <c r="AC2483" s="23" t="s">
        <v>37781</v>
      </c>
      <c r="AD2483" s="23" t="s">
        <v>40591</v>
      </c>
      <c r="AE2483" t="s">
        <v>35402</v>
      </c>
    </row>
    <row r="2484" spans="1:31" ht="14.25" customHeight="1">
      <c r="A2484" s="1">
        <v>2483</v>
      </c>
      <c r="B2484" s="1" t="s">
        <v>54</v>
      </c>
      <c r="C2484" s="1" t="s">
        <v>8748</v>
      </c>
      <c r="D2484" s="1" t="s">
        <v>2169</v>
      </c>
      <c r="E2484" s="1" t="s">
        <v>40</v>
      </c>
      <c r="F2484" s="1" t="s">
        <v>25091</v>
      </c>
      <c r="G2484" s="14">
        <v>919494464464</v>
      </c>
      <c r="H2484" s="1" t="s">
        <v>15</v>
      </c>
      <c r="I2484" s="1" t="s">
        <v>9</v>
      </c>
      <c r="J2484" s="1" t="s">
        <v>47299</v>
      </c>
      <c r="K2484" s="3" t="s">
        <v>17</v>
      </c>
      <c r="L2484" s="1" t="s">
        <v>50</v>
      </c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1"/>
      <c r="AA2484" s="1" t="s">
        <v>11</v>
      </c>
      <c r="AB2484" s="3" t="s">
        <v>274</v>
      </c>
      <c r="AC2484" s="23" t="s">
        <v>37781</v>
      </c>
      <c r="AD2484" s="23" t="s">
        <v>40592</v>
      </c>
      <c r="AE2484" t="s">
        <v>35402</v>
      </c>
    </row>
    <row r="2485" spans="1:31" ht="14.25" customHeight="1">
      <c r="A2485" s="1">
        <v>2484</v>
      </c>
      <c r="B2485" s="9" t="s">
        <v>6</v>
      </c>
      <c r="C2485" s="1" t="s">
        <v>8749</v>
      </c>
      <c r="D2485" s="1" t="s">
        <v>2652</v>
      </c>
      <c r="E2485" s="1" t="s">
        <v>1527</v>
      </c>
      <c r="F2485" s="1" t="s">
        <v>8750</v>
      </c>
      <c r="G2485" s="14">
        <v>914160946960</v>
      </c>
      <c r="H2485" s="1" t="s">
        <v>8</v>
      </c>
      <c r="I2485" s="1" t="s">
        <v>62</v>
      </c>
      <c r="J2485" s="1" t="s">
        <v>47299</v>
      </c>
      <c r="K2485" s="3" t="s">
        <v>27</v>
      </c>
      <c r="L2485" s="1" t="s">
        <v>50</v>
      </c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1"/>
      <c r="AA2485" s="1" t="s">
        <v>16</v>
      </c>
      <c r="AB2485" s="3" t="s">
        <v>12</v>
      </c>
      <c r="AC2485" s="23" t="s">
        <v>37781</v>
      </c>
      <c r="AD2485" s="23" t="s">
        <v>40593</v>
      </c>
      <c r="AE2485" t="s">
        <v>35400</v>
      </c>
    </row>
    <row r="2486" spans="1:31" ht="14.25" customHeight="1">
      <c r="A2486" s="1">
        <v>2485</v>
      </c>
      <c r="B2486" s="9" t="s">
        <v>6</v>
      </c>
      <c r="C2486" s="1" t="s">
        <v>8758</v>
      </c>
      <c r="D2486" s="1" t="s">
        <v>3562</v>
      </c>
      <c r="E2486" s="1" t="s">
        <v>78</v>
      </c>
      <c r="F2486" s="1" t="s">
        <v>25096</v>
      </c>
      <c r="G2486" s="14">
        <v>9194964044</v>
      </c>
      <c r="H2486" s="1" t="s">
        <v>8</v>
      </c>
      <c r="I2486" s="1" t="s">
        <v>62</v>
      </c>
      <c r="J2486" s="1" t="s">
        <v>47299</v>
      </c>
      <c r="K2486" s="3" t="s">
        <v>17</v>
      </c>
      <c r="L2486" s="1" t="s">
        <v>50</v>
      </c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1"/>
      <c r="AA2486" s="1" t="s">
        <v>11</v>
      </c>
      <c r="AB2486" s="3" t="s">
        <v>538</v>
      </c>
      <c r="AC2486" s="23" t="s">
        <v>37781</v>
      </c>
      <c r="AD2486" s="23" t="s">
        <v>40594</v>
      </c>
      <c r="AE2486" t="s">
        <v>35401</v>
      </c>
    </row>
    <row r="2487" spans="1:31" ht="14.25" customHeight="1">
      <c r="A2487" s="1">
        <v>2486</v>
      </c>
      <c r="B2487" s="1" t="s">
        <v>54</v>
      </c>
      <c r="C2487" s="1" t="s">
        <v>8793</v>
      </c>
      <c r="D2487" s="1" t="s">
        <v>9352</v>
      </c>
      <c r="E2487" s="1" t="s">
        <v>40</v>
      </c>
      <c r="F2487" s="1" t="s">
        <v>25110</v>
      </c>
      <c r="G2487" s="14">
        <v>91446944144</v>
      </c>
      <c r="H2487" s="1" t="s">
        <v>20</v>
      </c>
      <c r="I2487" s="1" t="s">
        <v>62</v>
      </c>
      <c r="J2487" s="1" t="s">
        <v>47299</v>
      </c>
      <c r="K2487" s="3" t="s">
        <v>63</v>
      </c>
      <c r="L2487" s="1" t="s">
        <v>50</v>
      </c>
      <c r="M2487" s="3" t="s">
        <v>213</v>
      </c>
      <c r="N2487" s="3" t="s">
        <v>47342</v>
      </c>
      <c r="O2487" s="3" t="s">
        <v>17</v>
      </c>
      <c r="P2487" s="3" t="s">
        <v>47299</v>
      </c>
      <c r="Q2487" s="3" t="s">
        <v>42</v>
      </c>
      <c r="R2487" s="3" t="s">
        <v>47299</v>
      </c>
      <c r="S2487" s="3" t="s">
        <v>27</v>
      </c>
      <c r="T2487" s="3" t="s">
        <v>47299</v>
      </c>
      <c r="U2487" s="3" t="s">
        <v>117</v>
      </c>
      <c r="V2487" s="3" t="s">
        <v>47299</v>
      </c>
      <c r="W2487" s="3" t="s">
        <v>178</v>
      </c>
      <c r="X2487" s="3" t="s">
        <v>47299</v>
      </c>
      <c r="Y2487" s="3" t="s">
        <v>171</v>
      </c>
      <c r="Z2487" s="1" t="s">
        <v>47299</v>
      </c>
      <c r="AA2487" s="1" t="s">
        <v>16</v>
      </c>
      <c r="AB2487" s="3" t="s">
        <v>12</v>
      </c>
      <c r="AC2487" s="23" t="s">
        <v>37781</v>
      </c>
      <c r="AD2487" s="23" t="s">
        <v>40595</v>
      </c>
      <c r="AE2487" t="s">
        <v>35395</v>
      </c>
    </row>
    <row r="2488" spans="1:31" ht="14.25" customHeight="1">
      <c r="A2488" s="1">
        <v>2487</v>
      </c>
      <c r="B2488" s="1" t="s">
        <v>54</v>
      </c>
      <c r="C2488" s="1" t="s">
        <v>8897</v>
      </c>
      <c r="D2488" s="1" t="s">
        <v>546</v>
      </c>
      <c r="E2488" s="1" t="s">
        <v>40</v>
      </c>
      <c r="F2488" s="1" t="s">
        <v>25170</v>
      </c>
      <c r="G2488" s="14">
        <v>91944606044</v>
      </c>
      <c r="H2488" s="1" t="s">
        <v>20</v>
      </c>
      <c r="I2488" s="1" t="s">
        <v>9</v>
      </c>
      <c r="J2488" s="1" t="s">
        <v>47299</v>
      </c>
      <c r="K2488" s="3" t="s">
        <v>17</v>
      </c>
      <c r="L2488" s="1" t="s">
        <v>50</v>
      </c>
      <c r="M2488" s="4" t="s">
        <v>42</v>
      </c>
      <c r="N2488" s="3" t="s">
        <v>47342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1"/>
      <c r="AA2488" s="1" t="s">
        <v>16</v>
      </c>
      <c r="AB2488" s="3" t="s">
        <v>12</v>
      </c>
      <c r="AC2488" s="23" t="s">
        <v>37781</v>
      </c>
      <c r="AD2488" s="23" t="s">
        <v>40596</v>
      </c>
      <c r="AE2488" t="s">
        <v>35395</v>
      </c>
    </row>
    <row r="2489" spans="1:31" ht="14.25" customHeight="1">
      <c r="A2489" s="1">
        <v>2488</v>
      </c>
      <c r="B2489" s="1" t="s">
        <v>54</v>
      </c>
      <c r="C2489" s="1" t="s">
        <v>8936</v>
      </c>
      <c r="D2489" s="1" t="s">
        <v>3513</v>
      </c>
      <c r="E2489" s="1" t="s">
        <v>1725</v>
      </c>
      <c r="F2489" s="1" t="s">
        <v>25191</v>
      </c>
      <c r="G2489" s="14">
        <v>919944110419</v>
      </c>
      <c r="H2489" s="1" t="s">
        <v>8</v>
      </c>
      <c r="I2489" s="1" t="s">
        <v>41</v>
      </c>
      <c r="J2489" s="1" t="s">
        <v>47299</v>
      </c>
      <c r="K2489" s="3" t="s">
        <v>42</v>
      </c>
      <c r="L2489" s="1" t="s">
        <v>50</v>
      </c>
      <c r="M2489" s="3" t="s">
        <v>27</v>
      </c>
      <c r="N2489" s="3" t="s">
        <v>47342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1"/>
      <c r="AA2489" s="1" t="s">
        <v>16</v>
      </c>
      <c r="AB2489" s="3" t="s">
        <v>12</v>
      </c>
      <c r="AC2489" s="23" t="s">
        <v>37781</v>
      </c>
      <c r="AD2489" s="23" t="s">
        <v>40597</v>
      </c>
      <c r="AE2489" t="s">
        <v>35402</v>
      </c>
    </row>
    <row r="2490" spans="1:31" ht="14.25" customHeight="1">
      <c r="A2490" s="1">
        <v>2489</v>
      </c>
      <c r="B2490" s="1" t="s">
        <v>54</v>
      </c>
      <c r="C2490" s="1" t="s">
        <v>8938</v>
      </c>
      <c r="D2490" s="1" t="s">
        <v>1447</v>
      </c>
      <c r="E2490" s="1" t="s">
        <v>12155</v>
      </c>
      <c r="F2490" s="1" t="s">
        <v>25193</v>
      </c>
      <c r="G2490" s="14">
        <v>91016699694</v>
      </c>
      <c r="H2490" s="1" t="s">
        <v>20</v>
      </c>
      <c r="I2490" s="1" t="s">
        <v>41</v>
      </c>
      <c r="J2490" s="1" t="s">
        <v>47299</v>
      </c>
      <c r="K2490" s="3" t="s">
        <v>42</v>
      </c>
      <c r="L2490" s="1" t="s">
        <v>50</v>
      </c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1"/>
      <c r="AA2490" s="1" t="s">
        <v>16</v>
      </c>
      <c r="AB2490" s="3" t="s">
        <v>12</v>
      </c>
      <c r="AC2490" s="23" t="s">
        <v>37781</v>
      </c>
      <c r="AD2490" s="23" t="s">
        <v>40598</v>
      </c>
      <c r="AE2490" t="s">
        <v>35400</v>
      </c>
    </row>
    <row r="2491" spans="1:31" ht="14.25" customHeight="1">
      <c r="A2491" s="1">
        <v>2490</v>
      </c>
      <c r="B2491" s="1" t="s">
        <v>54</v>
      </c>
      <c r="C2491" s="1" t="s">
        <v>8961</v>
      </c>
      <c r="D2491" s="1" t="s">
        <v>3071</v>
      </c>
      <c r="E2491" s="1" t="s">
        <v>78</v>
      </c>
      <c r="F2491" s="1" t="s">
        <v>25209</v>
      </c>
      <c r="G2491" s="14">
        <v>9190999449</v>
      </c>
      <c r="H2491" s="1" t="s">
        <v>8</v>
      </c>
      <c r="I2491" s="1" t="s">
        <v>9</v>
      </c>
      <c r="J2491" s="1" t="s">
        <v>47299</v>
      </c>
      <c r="K2491" s="3" t="s">
        <v>42</v>
      </c>
      <c r="L2491" s="1" t="s">
        <v>50</v>
      </c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1"/>
      <c r="AA2491" s="1" t="s">
        <v>16</v>
      </c>
      <c r="AB2491" s="3" t="s">
        <v>12</v>
      </c>
      <c r="AC2491" s="23" t="s">
        <v>37781</v>
      </c>
      <c r="AD2491" s="23" t="s">
        <v>40599</v>
      </c>
      <c r="AE2491" t="s">
        <v>35395</v>
      </c>
    </row>
    <row r="2492" spans="1:31" ht="14.25" customHeight="1">
      <c r="A2492" s="1">
        <v>2491</v>
      </c>
      <c r="B2492" s="1" t="s">
        <v>54</v>
      </c>
      <c r="C2492" s="1" t="s">
        <v>9207</v>
      </c>
      <c r="D2492" s="1" t="s">
        <v>841</v>
      </c>
      <c r="E2492" s="1" t="s">
        <v>362</v>
      </c>
      <c r="F2492" s="1" t="s">
        <v>32090</v>
      </c>
      <c r="G2492" s="14">
        <v>919944460699</v>
      </c>
      <c r="H2492" s="1" t="s">
        <v>8</v>
      </c>
      <c r="I2492" s="1" t="s">
        <v>9</v>
      </c>
      <c r="J2492" s="1" t="s">
        <v>47299</v>
      </c>
      <c r="K2492" s="3" t="s">
        <v>63</v>
      </c>
      <c r="L2492" s="1" t="s">
        <v>50</v>
      </c>
      <c r="M2492" s="3" t="s">
        <v>213</v>
      </c>
      <c r="N2492" s="3" t="s">
        <v>47342</v>
      </c>
      <c r="O2492" s="3" t="s">
        <v>17</v>
      </c>
      <c r="P2492" s="3" t="s">
        <v>47299</v>
      </c>
      <c r="Q2492" s="3" t="s">
        <v>42</v>
      </c>
      <c r="R2492" s="3" t="s">
        <v>47299</v>
      </c>
      <c r="S2492" s="3" t="s">
        <v>27</v>
      </c>
      <c r="T2492" s="3" t="s">
        <v>47299</v>
      </c>
      <c r="U2492" s="3" t="s">
        <v>117</v>
      </c>
      <c r="V2492" s="3" t="s">
        <v>47299</v>
      </c>
      <c r="W2492" s="3" t="s">
        <v>178</v>
      </c>
      <c r="X2492" s="3" t="s">
        <v>47299</v>
      </c>
      <c r="Y2492" s="3" t="s">
        <v>171</v>
      </c>
      <c r="Z2492" s="1" t="s">
        <v>47299</v>
      </c>
      <c r="AA2492" s="1" t="s">
        <v>16</v>
      </c>
      <c r="AB2492" s="3" t="s">
        <v>12</v>
      </c>
      <c r="AC2492" s="23" t="s">
        <v>37781</v>
      </c>
      <c r="AD2492" s="23" t="s">
        <v>40600</v>
      </c>
      <c r="AE2492" t="s">
        <v>35395</v>
      </c>
    </row>
    <row r="2493" spans="1:31" ht="14.25" customHeight="1">
      <c r="A2493" s="1">
        <v>2492</v>
      </c>
      <c r="B2493" s="9" t="s">
        <v>6</v>
      </c>
      <c r="C2493" s="1" t="s">
        <v>9324</v>
      </c>
      <c r="D2493" s="1" t="s">
        <v>2359</v>
      </c>
      <c r="E2493" s="1" t="s">
        <v>40</v>
      </c>
      <c r="F2493" s="1" t="s">
        <v>25389</v>
      </c>
      <c r="G2493" s="14">
        <v>91994419146</v>
      </c>
      <c r="H2493" s="1" t="s">
        <v>8</v>
      </c>
      <c r="I2493" s="1" t="s">
        <v>41</v>
      </c>
      <c r="J2493" s="1" t="s">
        <v>47299</v>
      </c>
      <c r="K2493" s="3" t="s">
        <v>42</v>
      </c>
      <c r="L2493" s="1" t="s">
        <v>50</v>
      </c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1"/>
      <c r="AA2493" s="1" t="s">
        <v>16</v>
      </c>
      <c r="AB2493" s="3" t="s">
        <v>12</v>
      </c>
      <c r="AC2493" s="23" t="s">
        <v>37781</v>
      </c>
      <c r="AD2493" s="23" t="s">
        <v>40601</v>
      </c>
      <c r="AE2493" t="s">
        <v>35400</v>
      </c>
    </row>
    <row r="2494" spans="1:31" ht="14.25" customHeight="1">
      <c r="A2494" s="1">
        <v>2493</v>
      </c>
      <c r="B2494" s="1" t="s">
        <v>54</v>
      </c>
      <c r="C2494" s="1" t="s">
        <v>9353</v>
      </c>
      <c r="D2494" s="1" t="s">
        <v>522</v>
      </c>
      <c r="E2494" s="1" t="s">
        <v>40</v>
      </c>
      <c r="F2494" s="1" t="s">
        <v>25405</v>
      </c>
      <c r="G2494" s="14">
        <v>919049064604</v>
      </c>
      <c r="H2494" s="1" t="s">
        <v>20</v>
      </c>
      <c r="I2494" s="1" t="s">
        <v>9</v>
      </c>
      <c r="J2494" s="1" t="s">
        <v>47299</v>
      </c>
      <c r="K2494" s="3" t="s">
        <v>27</v>
      </c>
      <c r="L2494" s="1" t="s">
        <v>50</v>
      </c>
      <c r="M2494" s="3" t="s">
        <v>178</v>
      </c>
      <c r="N2494" s="3" t="s">
        <v>47342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1"/>
      <c r="AA2494" s="1" t="s">
        <v>16</v>
      </c>
      <c r="AB2494" s="3" t="s">
        <v>12</v>
      </c>
      <c r="AC2494" s="23" t="s">
        <v>37781</v>
      </c>
      <c r="AD2494" s="23" t="s">
        <v>40602</v>
      </c>
      <c r="AE2494" t="s">
        <v>35400</v>
      </c>
    </row>
    <row r="2495" spans="1:31" ht="14.25" customHeight="1">
      <c r="A2495" s="1">
        <v>2494</v>
      </c>
      <c r="B2495" s="1" t="s">
        <v>54</v>
      </c>
      <c r="C2495" s="1" t="s">
        <v>9468</v>
      </c>
      <c r="D2495" s="1" t="s">
        <v>2890</v>
      </c>
      <c r="E2495" s="1" t="s">
        <v>40</v>
      </c>
      <c r="F2495" s="1" t="s">
        <v>25450</v>
      </c>
      <c r="G2495" s="14">
        <v>91944446606</v>
      </c>
      <c r="H2495" s="1" t="s">
        <v>20</v>
      </c>
      <c r="I2495" s="1" t="s">
        <v>9</v>
      </c>
      <c r="J2495" s="1" t="s">
        <v>47299</v>
      </c>
      <c r="K2495" s="3" t="s">
        <v>42</v>
      </c>
      <c r="L2495" s="1" t="s">
        <v>50</v>
      </c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1"/>
      <c r="AA2495" s="1" t="s">
        <v>16</v>
      </c>
      <c r="AB2495" s="3" t="s">
        <v>12</v>
      </c>
      <c r="AC2495" s="23" t="s">
        <v>37781</v>
      </c>
      <c r="AD2495" s="23" t="s">
        <v>40603</v>
      </c>
      <c r="AE2495" t="s">
        <v>35402</v>
      </c>
    </row>
    <row r="2496" spans="1:31" ht="14.25" customHeight="1">
      <c r="A2496" s="1">
        <v>2495</v>
      </c>
      <c r="B2496" s="9" t="s">
        <v>6</v>
      </c>
      <c r="C2496" s="1" t="s">
        <v>9576</v>
      </c>
      <c r="D2496" s="1" t="s">
        <v>4226</v>
      </c>
      <c r="E2496" s="1" t="s">
        <v>5870</v>
      </c>
      <c r="F2496" s="1" t="s">
        <v>25500</v>
      </c>
      <c r="G2496" s="14">
        <v>914444966</v>
      </c>
      <c r="H2496" s="1" t="s">
        <v>8</v>
      </c>
      <c r="I2496" s="1" t="s">
        <v>9</v>
      </c>
      <c r="J2496" s="1" t="s">
        <v>47299</v>
      </c>
      <c r="K2496" s="3" t="s">
        <v>17</v>
      </c>
      <c r="L2496" s="1" t="s">
        <v>50</v>
      </c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1"/>
      <c r="AA2496" s="1" t="s">
        <v>11</v>
      </c>
      <c r="AB2496" s="3" t="s">
        <v>56</v>
      </c>
      <c r="AC2496" s="23" t="s">
        <v>37781</v>
      </c>
      <c r="AD2496" s="23" t="s">
        <v>40604</v>
      </c>
      <c r="AE2496" t="s">
        <v>35395</v>
      </c>
    </row>
    <row r="2497" spans="1:31" ht="14.25" customHeight="1">
      <c r="A2497" s="1">
        <v>2496</v>
      </c>
      <c r="B2497" s="9" t="s">
        <v>6</v>
      </c>
      <c r="C2497" s="1" t="s">
        <v>9582</v>
      </c>
      <c r="D2497" s="1" t="s">
        <v>1015</v>
      </c>
      <c r="E2497" s="1" t="s">
        <v>351</v>
      </c>
      <c r="F2497" s="1" t="s">
        <v>25504</v>
      </c>
      <c r="G2497" s="14">
        <v>91909909996</v>
      </c>
      <c r="H2497" s="1" t="s">
        <v>8</v>
      </c>
      <c r="I2497" s="1" t="s">
        <v>9</v>
      </c>
      <c r="J2497" s="1" t="s">
        <v>47299</v>
      </c>
      <c r="K2497" s="3" t="s">
        <v>42</v>
      </c>
      <c r="L2497" s="1" t="s">
        <v>50</v>
      </c>
      <c r="M2497" s="3" t="s">
        <v>178</v>
      </c>
      <c r="N2497" s="3" t="s">
        <v>47342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1"/>
      <c r="AA2497" s="1" t="s">
        <v>16</v>
      </c>
      <c r="AB2497" s="3" t="s">
        <v>12</v>
      </c>
      <c r="AC2497" s="23" t="s">
        <v>37781</v>
      </c>
      <c r="AD2497" s="23" t="s">
        <v>40605</v>
      </c>
      <c r="AE2497" t="s">
        <v>35400</v>
      </c>
    </row>
    <row r="2498" spans="1:31" ht="14.25" customHeight="1">
      <c r="A2498" s="1">
        <v>2497</v>
      </c>
      <c r="B2498" s="1" t="s">
        <v>54</v>
      </c>
      <c r="C2498" s="1" t="s">
        <v>9595</v>
      </c>
      <c r="D2498" s="1" t="s">
        <v>672</v>
      </c>
      <c r="E2498" s="1" t="s">
        <v>36687</v>
      </c>
      <c r="F2498" s="1" t="s">
        <v>25512</v>
      </c>
      <c r="G2498" s="14">
        <v>919904490444</v>
      </c>
      <c r="H2498" s="1" t="s">
        <v>20</v>
      </c>
      <c r="I2498" s="1" t="s">
        <v>9</v>
      </c>
      <c r="J2498" s="1" t="s">
        <v>47299</v>
      </c>
      <c r="K2498" s="3" t="s">
        <v>63</v>
      </c>
      <c r="L2498" s="1" t="s">
        <v>50</v>
      </c>
      <c r="M2498" s="3" t="s">
        <v>213</v>
      </c>
      <c r="N2498" s="3" t="s">
        <v>47342</v>
      </c>
      <c r="O2498" s="3" t="s">
        <v>17</v>
      </c>
      <c r="P2498" s="3" t="s">
        <v>47299</v>
      </c>
      <c r="Q2498" s="3" t="s">
        <v>42</v>
      </c>
      <c r="R2498" s="3" t="s">
        <v>47299</v>
      </c>
      <c r="S2498" s="3" t="s">
        <v>27</v>
      </c>
      <c r="T2498" s="3" t="s">
        <v>47299</v>
      </c>
      <c r="U2498" s="3" t="s">
        <v>117</v>
      </c>
      <c r="V2498" s="3" t="s">
        <v>47299</v>
      </c>
      <c r="W2498" s="3" t="s">
        <v>178</v>
      </c>
      <c r="X2498" s="3" t="s">
        <v>47299</v>
      </c>
      <c r="Y2498" s="3" t="s">
        <v>171</v>
      </c>
      <c r="Z2498" s="1" t="s">
        <v>47299</v>
      </c>
      <c r="AA2498" s="1" t="s">
        <v>16</v>
      </c>
      <c r="AB2498" s="3" t="s">
        <v>12</v>
      </c>
      <c r="AC2498" s="23" t="s">
        <v>37781</v>
      </c>
      <c r="AD2498" s="23" t="s">
        <v>40606</v>
      </c>
      <c r="AE2498" t="s">
        <v>35395</v>
      </c>
    </row>
    <row r="2499" spans="1:31" ht="14.25" customHeight="1">
      <c r="A2499" s="1">
        <v>2498</v>
      </c>
      <c r="B2499" s="9" t="s">
        <v>6</v>
      </c>
      <c r="C2499" s="1" t="s">
        <v>9700</v>
      </c>
      <c r="D2499" s="1" t="s">
        <v>9701</v>
      </c>
      <c r="E2499" s="1" t="s">
        <v>9702</v>
      </c>
      <c r="F2499" s="1" t="s">
        <v>25562</v>
      </c>
      <c r="G2499" s="14">
        <v>9199469999</v>
      </c>
      <c r="H2499" s="1" t="s">
        <v>15</v>
      </c>
      <c r="I2499" s="1" t="s">
        <v>33</v>
      </c>
      <c r="J2499" s="1" t="s">
        <v>47299</v>
      </c>
      <c r="K2499" s="3" t="s">
        <v>178</v>
      </c>
      <c r="L2499" s="1" t="s">
        <v>50</v>
      </c>
      <c r="M2499" s="3" t="s">
        <v>171</v>
      </c>
      <c r="N2499" s="3" t="s">
        <v>47342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1"/>
      <c r="AA2499" s="1" t="s">
        <v>16</v>
      </c>
      <c r="AB2499" s="3" t="s">
        <v>12</v>
      </c>
      <c r="AC2499" s="23" t="s">
        <v>37781</v>
      </c>
      <c r="AD2499" s="23" t="s">
        <v>40607</v>
      </c>
      <c r="AE2499" t="s">
        <v>35402</v>
      </c>
    </row>
    <row r="2500" spans="1:31" ht="14.25" customHeight="1">
      <c r="A2500" s="1">
        <v>2499</v>
      </c>
      <c r="B2500" s="9" t="s">
        <v>6</v>
      </c>
      <c r="C2500" s="1" t="s">
        <v>9750</v>
      </c>
      <c r="D2500" s="1" t="s">
        <v>4000</v>
      </c>
      <c r="E2500" s="1" t="s">
        <v>562</v>
      </c>
      <c r="F2500" s="1" t="s">
        <v>25579</v>
      </c>
      <c r="G2500" s="14">
        <v>919464146</v>
      </c>
      <c r="H2500" s="1" t="s">
        <v>20</v>
      </c>
      <c r="I2500" s="1" t="s">
        <v>41</v>
      </c>
      <c r="J2500" s="1" t="s">
        <v>47299</v>
      </c>
      <c r="K2500" s="3" t="s">
        <v>27</v>
      </c>
      <c r="L2500" s="1" t="s">
        <v>50</v>
      </c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1"/>
      <c r="AA2500" s="1" t="s">
        <v>16</v>
      </c>
      <c r="AB2500" s="3" t="s">
        <v>12</v>
      </c>
      <c r="AC2500" s="23" t="s">
        <v>37781</v>
      </c>
      <c r="AD2500" s="23" t="s">
        <v>40608</v>
      </c>
      <c r="AE2500" t="s">
        <v>35400</v>
      </c>
    </row>
    <row r="2501" spans="1:31" ht="14.25" customHeight="1">
      <c r="A2501" s="1">
        <v>2500</v>
      </c>
      <c r="B2501" s="1" t="s">
        <v>54</v>
      </c>
      <c r="C2501" s="1" t="s">
        <v>9819</v>
      </c>
      <c r="D2501" s="1" t="s">
        <v>37623</v>
      </c>
      <c r="E2501" s="1" t="s">
        <v>6198</v>
      </c>
      <c r="F2501" s="1" t="s">
        <v>25618</v>
      </c>
      <c r="G2501" s="14">
        <v>919444044644</v>
      </c>
      <c r="H2501" s="1" t="s">
        <v>20</v>
      </c>
      <c r="I2501" s="1" t="s">
        <v>9</v>
      </c>
      <c r="J2501" s="1" t="s">
        <v>47299</v>
      </c>
      <c r="K2501" s="3" t="s">
        <v>63</v>
      </c>
      <c r="L2501" s="1" t="s">
        <v>50</v>
      </c>
      <c r="M2501" s="3" t="s">
        <v>213</v>
      </c>
      <c r="N2501" s="3" t="s">
        <v>47342</v>
      </c>
      <c r="O2501" s="3" t="s">
        <v>17</v>
      </c>
      <c r="P2501" s="3" t="s">
        <v>47299</v>
      </c>
      <c r="Q2501" s="3" t="s">
        <v>42</v>
      </c>
      <c r="R2501" s="3" t="s">
        <v>47299</v>
      </c>
      <c r="S2501" s="3" t="s">
        <v>27</v>
      </c>
      <c r="T2501" s="3" t="s">
        <v>47299</v>
      </c>
      <c r="U2501" s="3" t="s">
        <v>117</v>
      </c>
      <c r="V2501" s="3" t="s">
        <v>47299</v>
      </c>
      <c r="W2501" s="3" t="s">
        <v>178</v>
      </c>
      <c r="X2501" s="3" t="s">
        <v>47299</v>
      </c>
      <c r="Y2501" s="3" t="s">
        <v>171</v>
      </c>
      <c r="Z2501" s="1" t="s">
        <v>47299</v>
      </c>
      <c r="AA2501" s="1" t="s">
        <v>16</v>
      </c>
      <c r="AB2501" s="3" t="s">
        <v>12</v>
      </c>
      <c r="AC2501" s="23" t="s">
        <v>37781</v>
      </c>
      <c r="AD2501" s="23" t="s">
        <v>40609</v>
      </c>
      <c r="AE2501" t="s">
        <v>35400</v>
      </c>
    </row>
    <row r="2502" spans="1:31" ht="14.25" customHeight="1">
      <c r="A2502" s="1">
        <v>2501</v>
      </c>
      <c r="B2502" s="9" t="s">
        <v>6</v>
      </c>
      <c r="C2502" s="1" t="s">
        <v>9820</v>
      </c>
      <c r="D2502" s="1" t="s">
        <v>841</v>
      </c>
      <c r="E2502" s="1" t="s">
        <v>5870</v>
      </c>
      <c r="F2502" s="1" t="s">
        <v>25619</v>
      </c>
      <c r="G2502" s="14">
        <v>9190994464</v>
      </c>
      <c r="H2502" s="1" t="s">
        <v>8</v>
      </c>
      <c r="I2502" s="1" t="s">
        <v>9</v>
      </c>
      <c r="J2502" s="1" t="s">
        <v>47299</v>
      </c>
      <c r="K2502" s="3" t="s">
        <v>42</v>
      </c>
      <c r="L2502" s="1" t="s">
        <v>50</v>
      </c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1"/>
      <c r="AA2502" s="1" t="s">
        <v>16</v>
      </c>
      <c r="AB2502" s="3" t="s">
        <v>12</v>
      </c>
      <c r="AC2502" s="23" t="s">
        <v>37781</v>
      </c>
      <c r="AD2502" s="23" t="s">
        <v>39006</v>
      </c>
      <c r="AE2502" t="s">
        <v>35395</v>
      </c>
    </row>
    <row r="2503" spans="1:31" ht="14.25" customHeight="1">
      <c r="A2503" s="1">
        <v>2502</v>
      </c>
      <c r="B2503" s="1" t="s">
        <v>54</v>
      </c>
      <c r="C2503" s="1" t="s">
        <v>9970</v>
      </c>
      <c r="D2503" s="1" t="s">
        <v>1867</v>
      </c>
      <c r="E2503" s="1" t="s">
        <v>139</v>
      </c>
      <c r="F2503" s="1" t="s">
        <v>25699</v>
      </c>
      <c r="G2503" s="14">
        <v>91944914641</v>
      </c>
      <c r="H2503" s="1" t="s">
        <v>20</v>
      </c>
      <c r="I2503" s="1" t="s">
        <v>33</v>
      </c>
      <c r="J2503" s="1" t="s">
        <v>47299</v>
      </c>
      <c r="K2503" s="3" t="s">
        <v>27</v>
      </c>
      <c r="L2503" s="1" t="s">
        <v>50</v>
      </c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1"/>
      <c r="AA2503" s="1" t="s">
        <v>16</v>
      </c>
      <c r="AB2503" s="3" t="s">
        <v>12</v>
      </c>
      <c r="AC2503" s="23" t="s">
        <v>37781</v>
      </c>
      <c r="AD2503" s="23" t="s">
        <v>40610</v>
      </c>
      <c r="AE2503" t="s">
        <v>35395</v>
      </c>
    </row>
    <row r="2504" spans="1:31" ht="14.25" customHeight="1">
      <c r="A2504" s="1">
        <v>2503</v>
      </c>
      <c r="B2504" s="1" t="s">
        <v>54</v>
      </c>
      <c r="C2504" s="1" t="s">
        <v>9979</v>
      </c>
      <c r="D2504" s="1" t="s">
        <v>35571</v>
      </c>
      <c r="E2504" s="1" t="s">
        <v>139</v>
      </c>
      <c r="F2504" s="1" t="s">
        <v>25706</v>
      </c>
      <c r="G2504" s="14">
        <v>919944499996</v>
      </c>
      <c r="H2504" s="1" t="s">
        <v>8</v>
      </c>
      <c r="I2504" s="1" t="s">
        <v>9</v>
      </c>
      <c r="J2504" s="1" t="s">
        <v>47299</v>
      </c>
      <c r="K2504" s="3" t="s">
        <v>63</v>
      </c>
      <c r="L2504" s="1" t="s">
        <v>50</v>
      </c>
      <c r="M2504" s="3" t="s">
        <v>213</v>
      </c>
      <c r="N2504" s="3" t="s">
        <v>47342</v>
      </c>
      <c r="O2504" s="3" t="s">
        <v>17</v>
      </c>
      <c r="P2504" s="3" t="s">
        <v>47299</v>
      </c>
      <c r="Q2504" s="3" t="s">
        <v>42</v>
      </c>
      <c r="R2504" s="3" t="s">
        <v>47299</v>
      </c>
      <c r="S2504" s="3" t="s">
        <v>27</v>
      </c>
      <c r="T2504" s="3" t="s">
        <v>47299</v>
      </c>
      <c r="U2504" s="3" t="s">
        <v>117</v>
      </c>
      <c r="V2504" s="3" t="s">
        <v>47299</v>
      </c>
      <c r="W2504" s="3" t="s">
        <v>178</v>
      </c>
      <c r="X2504" s="3" t="s">
        <v>47299</v>
      </c>
      <c r="Y2504" s="3" t="s">
        <v>171</v>
      </c>
      <c r="Z2504" s="1" t="s">
        <v>47299</v>
      </c>
      <c r="AA2504" s="1" t="s">
        <v>16</v>
      </c>
      <c r="AB2504" s="3" t="s">
        <v>12</v>
      </c>
      <c r="AC2504" s="23" t="s">
        <v>37781</v>
      </c>
      <c r="AD2504" s="23" t="s">
        <v>40611</v>
      </c>
      <c r="AE2504" t="s">
        <v>35402</v>
      </c>
    </row>
    <row r="2505" spans="1:31" ht="14.25" customHeight="1">
      <c r="A2505" s="1">
        <v>2504</v>
      </c>
      <c r="B2505" s="9" t="s">
        <v>6</v>
      </c>
      <c r="C2505" s="1" t="s">
        <v>10000</v>
      </c>
      <c r="D2505" s="1" t="s">
        <v>318</v>
      </c>
      <c r="E2505" s="1" t="s">
        <v>788</v>
      </c>
      <c r="F2505" s="1" t="s">
        <v>25713</v>
      </c>
      <c r="G2505" s="14">
        <v>91914969441</v>
      </c>
      <c r="H2505" s="1" t="s">
        <v>15</v>
      </c>
      <c r="I2505" s="1" t="s">
        <v>9</v>
      </c>
      <c r="J2505" s="1" t="s">
        <v>47299</v>
      </c>
      <c r="K2505" s="3" t="s">
        <v>42</v>
      </c>
      <c r="L2505" s="1" t="s">
        <v>50</v>
      </c>
      <c r="M2505" s="3" t="s">
        <v>27</v>
      </c>
      <c r="N2505" s="3" t="s">
        <v>47342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1"/>
      <c r="AA2505" s="1" t="s">
        <v>16</v>
      </c>
      <c r="AB2505" s="3" t="s">
        <v>12</v>
      </c>
      <c r="AC2505" s="23" t="s">
        <v>37781</v>
      </c>
      <c r="AD2505" s="23" t="s">
        <v>40612</v>
      </c>
      <c r="AE2505" t="s">
        <v>35395</v>
      </c>
    </row>
    <row r="2506" spans="1:31" ht="14.25" customHeight="1">
      <c r="A2506" s="1">
        <v>2505</v>
      </c>
      <c r="B2506" s="1" t="s">
        <v>54</v>
      </c>
      <c r="C2506" s="1" t="s">
        <v>10100</v>
      </c>
      <c r="D2506" s="1" t="s">
        <v>2169</v>
      </c>
      <c r="E2506" s="1" t="s">
        <v>40</v>
      </c>
      <c r="F2506" s="1" t="s">
        <v>32195</v>
      </c>
      <c r="G2506" s="14">
        <v>9191444600</v>
      </c>
      <c r="H2506" s="1" t="s">
        <v>20</v>
      </c>
      <c r="I2506" s="1" t="s">
        <v>9</v>
      </c>
      <c r="J2506" s="1" t="s">
        <v>47299</v>
      </c>
      <c r="K2506" s="3" t="s">
        <v>63</v>
      </c>
      <c r="L2506" s="1" t="s">
        <v>50</v>
      </c>
      <c r="M2506" s="3" t="s">
        <v>213</v>
      </c>
      <c r="N2506" s="3" t="s">
        <v>47342</v>
      </c>
      <c r="O2506" s="3" t="s">
        <v>17</v>
      </c>
      <c r="P2506" s="3" t="s">
        <v>47299</v>
      </c>
      <c r="Q2506" s="3" t="s">
        <v>42</v>
      </c>
      <c r="R2506" s="3" t="s">
        <v>47299</v>
      </c>
      <c r="S2506" s="3" t="s">
        <v>27</v>
      </c>
      <c r="T2506" s="3" t="s">
        <v>47299</v>
      </c>
      <c r="U2506" s="3" t="s">
        <v>117</v>
      </c>
      <c r="V2506" s="3" t="s">
        <v>47299</v>
      </c>
      <c r="W2506" s="3" t="s">
        <v>178</v>
      </c>
      <c r="X2506" s="3" t="s">
        <v>47299</v>
      </c>
      <c r="Y2506" s="3" t="s">
        <v>171</v>
      </c>
      <c r="Z2506" s="1" t="s">
        <v>47299</v>
      </c>
      <c r="AA2506" s="1" t="s">
        <v>16</v>
      </c>
      <c r="AB2506" s="3" t="s">
        <v>12</v>
      </c>
      <c r="AC2506" s="23" t="s">
        <v>37781</v>
      </c>
      <c r="AD2506" s="23" t="s">
        <v>40613</v>
      </c>
      <c r="AE2506" t="s">
        <v>35395</v>
      </c>
    </row>
    <row r="2507" spans="1:31" ht="14.25" customHeight="1">
      <c r="A2507" s="1">
        <v>2506</v>
      </c>
      <c r="B2507" s="9" t="s">
        <v>6</v>
      </c>
      <c r="C2507" s="1" t="s">
        <v>10132</v>
      </c>
      <c r="D2507" s="1" t="s">
        <v>494</v>
      </c>
      <c r="E2507" s="1" t="s">
        <v>10133</v>
      </c>
      <c r="F2507" s="1" t="s">
        <v>20933</v>
      </c>
      <c r="G2507" s="14">
        <v>9194464604</v>
      </c>
      <c r="H2507" s="1" t="s">
        <v>8</v>
      </c>
      <c r="I2507" s="1" t="s">
        <v>62</v>
      </c>
      <c r="J2507" s="1" t="s">
        <v>47299</v>
      </c>
      <c r="K2507" s="3" t="s">
        <v>27</v>
      </c>
      <c r="L2507" s="1" t="s">
        <v>50</v>
      </c>
      <c r="M2507" s="3" t="s">
        <v>47344</v>
      </c>
      <c r="N2507" s="3" t="s">
        <v>47342</v>
      </c>
      <c r="O2507" s="3" t="s">
        <v>47349</v>
      </c>
      <c r="P2507" s="3" t="s">
        <v>47299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1"/>
      <c r="AA2507" s="1" t="s">
        <v>16</v>
      </c>
      <c r="AB2507" s="3" t="s">
        <v>12</v>
      </c>
      <c r="AC2507" s="23" t="s">
        <v>37781</v>
      </c>
      <c r="AD2507" s="23" t="s">
        <v>38658</v>
      </c>
      <c r="AE2507" t="s">
        <v>35401</v>
      </c>
    </row>
    <row r="2508" spans="1:31" ht="14.25" customHeight="1">
      <c r="A2508" s="1">
        <v>2507</v>
      </c>
      <c r="B2508" s="9" t="s">
        <v>6</v>
      </c>
      <c r="C2508" s="1" t="s">
        <v>10252</v>
      </c>
      <c r="D2508" s="1" t="s">
        <v>1010</v>
      </c>
      <c r="E2508" s="1" t="s">
        <v>10253</v>
      </c>
      <c r="F2508" s="1" t="s">
        <v>34346</v>
      </c>
      <c r="G2508" s="14">
        <v>914161019461</v>
      </c>
      <c r="H2508" s="1" t="s">
        <v>20</v>
      </c>
      <c r="I2508" s="1" t="s">
        <v>9</v>
      </c>
      <c r="J2508" s="1" t="s">
        <v>47299</v>
      </c>
      <c r="K2508" s="3" t="s">
        <v>17</v>
      </c>
      <c r="L2508" s="1" t="s">
        <v>50</v>
      </c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1"/>
      <c r="AA2508" s="1" t="s">
        <v>11</v>
      </c>
      <c r="AB2508" s="3" t="s">
        <v>13</v>
      </c>
      <c r="AC2508" s="23" t="s">
        <v>37781</v>
      </c>
      <c r="AD2508" s="23" t="s">
        <v>40614</v>
      </c>
      <c r="AE2508" t="s">
        <v>35402</v>
      </c>
    </row>
    <row r="2509" spans="1:31" ht="14.25" customHeight="1">
      <c r="A2509" s="1">
        <v>2508</v>
      </c>
      <c r="B2509" s="1" t="s">
        <v>54</v>
      </c>
      <c r="C2509" s="1" t="s">
        <v>10273</v>
      </c>
      <c r="D2509" s="1" t="s">
        <v>2064</v>
      </c>
      <c r="E2509" s="1" t="s">
        <v>40</v>
      </c>
      <c r="F2509" s="1" t="s">
        <v>32212</v>
      </c>
      <c r="G2509" s="14">
        <v>91944401614</v>
      </c>
      <c r="H2509" s="1" t="s">
        <v>15</v>
      </c>
      <c r="I2509" s="1" t="s">
        <v>9</v>
      </c>
      <c r="J2509" s="1" t="s">
        <v>47299</v>
      </c>
      <c r="K2509" s="3" t="s">
        <v>27</v>
      </c>
      <c r="L2509" s="1" t="s">
        <v>50</v>
      </c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1"/>
      <c r="AA2509" s="1" t="s">
        <v>16</v>
      </c>
      <c r="AB2509" s="3" t="s">
        <v>12</v>
      </c>
      <c r="AC2509" s="23" t="s">
        <v>37781</v>
      </c>
      <c r="AD2509" s="23" t="s">
        <v>39363</v>
      </c>
      <c r="AE2509" t="s">
        <v>35400</v>
      </c>
    </row>
    <row r="2510" spans="1:31" ht="14.25" customHeight="1">
      <c r="A2510" s="1">
        <v>2509</v>
      </c>
      <c r="B2510" s="9" t="s">
        <v>6</v>
      </c>
      <c r="C2510" s="1" t="s">
        <v>10392</v>
      </c>
      <c r="D2510" s="1" t="s">
        <v>10393</v>
      </c>
      <c r="E2510" s="1" t="s">
        <v>19</v>
      </c>
      <c r="F2510" s="1" t="s">
        <v>34366</v>
      </c>
      <c r="G2510" s="14">
        <v>91990444404</v>
      </c>
      <c r="H2510" s="1" t="s">
        <v>46</v>
      </c>
      <c r="I2510" s="1" t="s">
        <v>41</v>
      </c>
      <c r="J2510" s="1" t="s">
        <v>47299</v>
      </c>
      <c r="K2510" s="3" t="s">
        <v>42</v>
      </c>
      <c r="L2510" s="1" t="s">
        <v>50</v>
      </c>
      <c r="M2510" s="3" t="s">
        <v>27</v>
      </c>
      <c r="N2510" s="3" t="s">
        <v>47342</v>
      </c>
      <c r="O2510" s="3" t="s">
        <v>117</v>
      </c>
      <c r="P2510" s="3" t="s">
        <v>47299</v>
      </c>
      <c r="Q2510" s="3" t="s">
        <v>178</v>
      </c>
      <c r="R2510" s="3" t="s">
        <v>47299</v>
      </c>
      <c r="S2510" s="3"/>
      <c r="T2510" s="3"/>
      <c r="U2510" s="3"/>
      <c r="V2510" s="3"/>
      <c r="W2510" s="3"/>
      <c r="X2510" s="3"/>
      <c r="Y2510" s="3"/>
      <c r="Z2510" s="1"/>
      <c r="AA2510" s="1" t="s">
        <v>16</v>
      </c>
      <c r="AB2510" s="3" t="s">
        <v>12</v>
      </c>
      <c r="AC2510" s="23" t="s">
        <v>37781</v>
      </c>
      <c r="AD2510" s="23" t="s">
        <v>40615</v>
      </c>
      <c r="AE2510" t="s">
        <v>35400</v>
      </c>
    </row>
    <row r="2511" spans="1:31" ht="14.25" customHeight="1">
      <c r="A2511" s="1">
        <v>2510</v>
      </c>
      <c r="B2511" s="1" t="s">
        <v>10396</v>
      </c>
      <c r="C2511" s="1" t="s">
        <v>10507</v>
      </c>
      <c r="D2511" s="1" t="s">
        <v>332</v>
      </c>
      <c r="E2511" s="1" t="s">
        <v>10508</v>
      </c>
      <c r="F2511" s="1" t="s">
        <v>34379</v>
      </c>
      <c r="G2511" s="14">
        <v>919494400106</v>
      </c>
      <c r="H2511" s="1" t="s">
        <v>46</v>
      </c>
      <c r="I2511" s="1" t="s">
        <v>62</v>
      </c>
      <c r="J2511" s="1" t="s">
        <v>47299</v>
      </c>
      <c r="K2511" s="3" t="s">
        <v>42</v>
      </c>
      <c r="L2511" s="1" t="s">
        <v>50</v>
      </c>
      <c r="M2511" s="3" t="s">
        <v>27</v>
      </c>
      <c r="N2511" s="3" t="s">
        <v>47342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1"/>
      <c r="AA2511" s="1" t="s">
        <v>16</v>
      </c>
      <c r="AB2511" s="3" t="s">
        <v>12</v>
      </c>
      <c r="AC2511" s="23" t="s">
        <v>37781</v>
      </c>
      <c r="AD2511" s="23" t="s">
        <v>40616</v>
      </c>
      <c r="AE2511" t="s">
        <v>35401</v>
      </c>
    </row>
    <row r="2512" spans="1:31" ht="14.25" customHeight="1">
      <c r="A2512" s="1">
        <v>2511</v>
      </c>
      <c r="B2512" s="1" t="s">
        <v>10396</v>
      </c>
      <c r="C2512" s="22" t="s">
        <v>37778</v>
      </c>
      <c r="D2512" s="1" t="s">
        <v>1631</v>
      </c>
      <c r="E2512" s="1" t="s">
        <v>139</v>
      </c>
      <c r="F2512" s="1" t="s">
        <v>32245</v>
      </c>
      <c r="G2512" s="14">
        <v>9194494441</v>
      </c>
      <c r="H2512" s="1" t="s">
        <v>8</v>
      </c>
      <c r="I2512" s="1" t="s">
        <v>41</v>
      </c>
      <c r="J2512" s="1" t="s">
        <v>47299</v>
      </c>
      <c r="K2512" s="3" t="s">
        <v>42</v>
      </c>
      <c r="L2512" s="1" t="s">
        <v>50</v>
      </c>
      <c r="M2512" s="3" t="s">
        <v>27</v>
      </c>
      <c r="N2512" s="3" t="s">
        <v>47342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1"/>
      <c r="AA2512" s="1" t="s">
        <v>16</v>
      </c>
      <c r="AB2512" s="3" t="s">
        <v>12</v>
      </c>
      <c r="AC2512" s="23" t="s">
        <v>37781</v>
      </c>
      <c r="AD2512" s="23" t="s">
        <v>40617</v>
      </c>
      <c r="AE2512" t="s">
        <v>35401</v>
      </c>
    </row>
    <row r="2513" spans="1:31" ht="14.25" customHeight="1">
      <c r="A2513" s="1">
        <v>2512</v>
      </c>
      <c r="B2513" s="1" t="s">
        <v>10396</v>
      </c>
      <c r="C2513" s="22" t="s">
        <v>37778</v>
      </c>
      <c r="D2513" s="1" t="s">
        <v>10572</v>
      </c>
      <c r="E2513" s="1" t="s">
        <v>10573</v>
      </c>
      <c r="F2513" s="1" t="s">
        <v>25979</v>
      </c>
      <c r="G2513" s="14">
        <v>91966441664</v>
      </c>
      <c r="H2513" s="1" t="s">
        <v>20</v>
      </c>
      <c r="I2513" s="1" t="s">
        <v>62</v>
      </c>
      <c r="J2513" s="1" t="s">
        <v>47299</v>
      </c>
      <c r="K2513" s="3" t="s">
        <v>42</v>
      </c>
      <c r="L2513" s="1" t="s">
        <v>50</v>
      </c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1"/>
      <c r="AA2513" s="1" t="s">
        <v>16</v>
      </c>
      <c r="AB2513" s="3" t="s">
        <v>12</v>
      </c>
      <c r="AC2513" s="23" t="s">
        <v>37781</v>
      </c>
      <c r="AD2513" s="23" t="s">
        <v>40618</v>
      </c>
      <c r="AE2513" t="s">
        <v>35401</v>
      </c>
    </row>
    <row r="2514" spans="1:31" ht="14.25" customHeight="1">
      <c r="A2514" s="1">
        <v>2513</v>
      </c>
      <c r="B2514" s="1" t="s">
        <v>10396</v>
      </c>
      <c r="C2514" s="1" t="s">
        <v>10822</v>
      </c>
      <c r="D2514" s="1" t="s">
        <v>1132</v>
      </c>
      <c r="E2514" s="1" t="s">
        <v>139</v>
      </c>
      <c r="F2514" s="1" t="s">
        <v>26124</v>
      </c>
      <c r="G2514" s="14">
        <v>9194441946</v>
      </c>
      <c r="H2514" s="1" t="s">
        <v>20</v>
      </c>
      <c r="I2514" s="1" t="s">
        <v>9</v>
      </c>
      <c r="J2514" s="1" t="s">
        <v>47299</v>
      </c>
      <c r="K2514" s="3" t="s">
        <v>42</v>
      </c>
      <c r="L2514" s="1" t="s">
        <v>50</v>
      </c>
      <c r="M2514" s="3" t="s">
        <v>27</v>
      </c>
      <c r="N2514" s="3" t="s">
        <v>47342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1"/>
      <c r="AA2514" s="1" t="s">
        <v>16</v>
      </c>
      <c r="AB2514" s="3" t="s">
        <v>12</v>
      </c>
      <c r="AC2514" s="23" t="s">
        <v>37781</v>
      </c>
      <c r="AD2514" s="23" t="s">
        <v>40619</v>
      </c>
      <c r="AE2514" t="s">
        <v>35395</v>
      </c>
    </row>
    <row r="2515" spans="1:31" ht="14.25" customHeight="1">
      <c r="A2515" s="1">
        <v>2514</v>
      </c>
      <c r="B2515" s="9" t="s">
        <v>6</v>
      </c>
      <c r="C2515" s="1" t="s">
        <v>11003</v>
      </c>
      <c r="D2515" s="1" t="s">
        <v>2873</v>
      </c>
      <c r="E2515" s="1" t="s">
        <v>9433</v>
      </c>
      <c r="F2515" s="1" t="s">
        <v>26219</v>
      </c>
      <c r="G2515" s="14">
        <v>91994964616</v>
      </c>
      <c r="H2515" s="1" t="s">
        <v>15</v>
      </c>
      <c r="I2515" s="1" t="s">
        <v>41</v>
      </c>
      <c r="J2515" s="1" t="s">
        <v>47299</v>
      </c>
      <c r="K2515" s="3" t="s">
        <v>42</v>
      </c>
      <c r="L2515" s="1" t="s">
        <v>50</v>
      </c>
      <c r="M2515" s="3" t="s">
        <v>27</v>
      </c>
      <c r="N2515" s="3" t="s">
        <v>47342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1"/>
      <c r="AA2515" s="1" t="s">
        <v>16</v>
      </c>
      <c r="AB2515" s="3" t="s">
        <v>12</v>
      </c>
      <c r="AC2515" s="23" t="s">
        <v>37781</v>
      </c>
      <c r="AD2515" s="23" t="s">
        <v>40620</v>
      </c>
      <c r="AE2515" t="s">
        <v>35402</v>
      </c>
    </row>
    <row r="2516" spans="1:31" ht="14.25" customHeight="1">
      <c r="A2516" s="1">
        <v>2515</v>
      </c>
      <c r="B2516" s="1" t="s">
        <v>10396</v>
      </c>
      <c r="C2516" s="1" t="s">
        <v>11411</v>
      </c>
      <c r="D2516" s="1" t="s">
        <v>841</v>
      </c>
      <c r="E2516" s="1" t="s">
        <v>487</v>
      </c>
      <c r="F2516" s="1" t="s">
        <v>34474</v>
      </c>
      <c r="G2516" s="14">
        <v>916446440</v>
      </c>
      <c r="H2516" s="1" t="s">
        <v>8</v>
      </c>
      <c r="I2516" s="1" t="s">
        <v>9</v>
      </c>
      <c r="J2516" s="1" t="s">
        <v>47299</v>
      </c>
      <c r="K2516" s="3" t="s">
        <v>63</v>
      </c>
      <c r="L2516" s="1" t="s">
        <v>50</v>
      </c>
      <c r="M2516" s="3" t="s">
        <v>213</v>
      </c>
      <c r="N2516" s="3" t="s">
        <v>47342</v>
      </c>
      <c r="O2516" s="3" t="s">
        <v>17</v>
      </c>
      <c r="P2516" s="3" t="s">
        <v>47299</v>
      </c>
      <c r="Q2516" s="3" t="s">
        <v>42</v>
      </c>
      <c r="R2516" s="3" t="s">
        <v>47299</v>
      </c>
      <c r="S2516" s="3" t="s">
        <v>27</v>
      </c>
      <c r="T2516" s="3" t="s">
        <v>47299</v>
      </c>
      <c r="U2516" s="3" t="s">
        <v>117</v>
      </c>
      <c r="V2516" s="3" t="s">
        <v>47299</v>
      </c>
      <c r="W2516" s="3" t="s">
        <v>178</v>
      </c>
      <c r="X2516" s="3" t="s">
        <v>47299</v>
      </c>
      <c r="Y2516" s="3" t="s">
        <v>171</v>
      </c>
      <c r="Z2516" s="1" t="s">
        <v>47299</v>
      </c>
      <c r="AA2516" s="1" t="s">
        <v>16</v>
      </c>
      <c r="AB2516" s="3" t="s">
        <v>12</v>
      </c>
      <c r="AC2516" s="23" t="s">
        <v>37784</v>
      </c>
      <c r="AD2516" s="23" t="s">
        <v>40621</v>
      </c>
      <c r="AE2516" t="s">
        <v>35400</v>
      </c>
    </row>
    <row r="2517" spans="1:31" ht="14.25" customHeight="1">
      <c r="A2517" s="1">
        <v>2516</v>
      </c>
      <c r="B2517" s="1" t="s">
        <v>10396</v>
      </c>
      <c r="C2517" s="1" t="s">
        <v>11415</v>
      </c>
      <c r="D2517" s="1" t="s">
        <v>2402</v>
      </c>
      <c r="E2517" s="1" t="s">
        <v>36688</v>
      </c>
      <c r="F2517" s="1" t="s">
        <v>26425</v>
      </c>
      <c r="G2517" s="14">
        <v>919444464414</v>
      </c>
      <c r="H2517" s="1" t="s">
        <v>20</v>
      </c>
      <c r="I2517" s="1" t="s">
        <v>9</v>
      </c>
      <c r="J2517" s="1" t="s">
        <v>47299</v>
      </c>
      <c r="K2517" s="3" t="s">
        <v>27</v>
      </c>
      <c r="L2517" s="1" t="s">
        <v>50</v>
      </c>
      <c r="M2517" s="3" t="s">
        <v>47344</v>
      </c>
      <c r="N2517" s="3" t="s">
        <v>47342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1"/>
      <c r="AA2517" s="1" t="s">
        <v>16</v>
      </c>
      <c r="AB2517" s="3" t="s">
        <v>12</v>
      </c>
      <c r="AC2517" s="23" t="s">
        <v>37784</v>
      </c>
      <c r="AD2517" s="23" t="s">
        <v>40622</v>
      </c>
      <c r="AE2517" t="s">
        <v>35401</v>
      </c>
    </row>
    <row r="2518" spans="1:31" ht="14.25" customHeight="1">
      <c r="A2518" s="1">
        <v>2517</v>
      </c>
      <c r="B2518" s="1" t="s">
        <v>10396</v>
      </c>
      <c r="C2518" s="1" t="s">
        <v>11431</v>
      </c>
      <c r="D2518" s="1" t="s">
        <v>7973</v>
      </c>
      <c r="E2518" s="1" t="s">
        <v>1889</v>
      </c>
      <c r="F2518" s="1" t="s">
        <v>34476</v>
      </c>
      <c r="G2518" s="14">
        <v>919446094464</v>
      </c>
      <c r="H2518" s="1" t="s">
        <v>8</v>
      </c>
      <c r="I2518" s="1" t="s">
        <v>9</v>
      </c>
      <c r="J2518" s="1" t="s">
        <v>47299</v>
      </c>
      <c r="K2518" s="3" t="s">
        <v>27</v>
      </c>
      <c r="L2518" s="1" t="s">
        <v>50</v>
      </c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1"/>
      <c r="AA2518" s="1" t="s">
        <v>16</v>
      </c>
      <c r="AB2518" s="3" t="s">
        <v>12</v>
      </c>
      <c r="AC2518" s="23" t="s">
        <v>37784</v>
      </c>
      <c r="AD2518" s="23" t="s">
        <v>40623</v>
      </c>
      <c r="AE2518" t="s">
        <v>35395</v>
      </c>
    </row>
    <row r="2519" spans="1:31" ht="14.25" customHeight="1">
      <c r="A2519" s="1">
        <v>2518</v>
      </c>
      <c r="B2519" s="1" t="s">
        <v>10396</v>
      </c>
      <c r="C2519" s="1" t="s">
        <v>11490</v>
      </c>
      <c r="D2519" s="1" t="s">
        <v>11491</v>
      </c>
      <c r="E2519" s="1" t="s">
        <v>40</v>
      </c>
      <c r="F2519" s="1" t="s">
        <v>26457</v>
      </c>
      <c r="G2519" s="14">
        <v>919991660</v>
      </c>
      <c r="H2519" s="1" t="s">
        <v>20</v>
      </c>
      <c r="I2519" s="1" t="s">
        <v>9</v>
      </c>
      <c r="J2519" s="1" t="s">
        <v>47299</v>
      </c>
      <c r="K2519" s="3" t="s">
        <v>42</v>
      </c>
      <c r="L2519" s="1" t="s">
        <v>50</v>
      </c>
      <c r="M2519" s="3" t="s">
        <v>27</v>
      </c>
      <c r="N2519" s="3" t="s">
        <v>47342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1"/>
      <c r="AA2519" s="1" t="s">
        <v>16</v>
      </c>
      <c r="AB2519" s="3" t="s">
        <v>12</v>
      </c>
      <c r="AC2519" s="23" t="s">
        <v>37784</v>
      </c>
      <c r="AD2519" s="23" t="s">
        <v>40624</v>
      </c>
      <c r="AE2519" t="s">
        <v>35402</v>
      </c>
    </row>
    <row r="2520" spans="1:31" ht="14.25" customHeight="1">
      <c r="A2520" s="1">
        <v>2519</v>
      </c>
      <c r="B2520" s="1" t="s">
        <v>10396</v>
      </c>
      <c r="C2520" s="1" t="s">
        <v>11545</v>
      </c>
      <c r="D2520" s="1" t="s">
        <v>3513</v>
      </c>
      <c r="E2520" s="1" t="s">
        <v>139</v>
      </c>
      <c r="F2520" s="1" t="s">
        <v>26488</v>
      </c>
      <c r="G2520" s="14">
        <v>919664096604</v>
      </c>
      <c r="H2520" s="1" t="s">
        <v>20</v>
      </c>
      <c r="I2520" s="1" t="s">
        <v>62</v>
      </c>
      <c r="J2520" s="1" t="s">
        <v>47299</v>
      </c>
      <c r="K2520" s="3" t="s">
        <v>42</v>
      </c>
      <c r="L2520" s="1" t="s">
        <v>50</v>
      </c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1"/>
      <c r="AA2520" s="1" t="s">
        <v>16</v>
      </c>
      <c r="AB2520" s="3" t="s">
        <v>12</v>
      </c>
      <c r="AC2520" s="23" t="s">
        <v>37784</v>
      </c>
      <c r="AD2520" s="23" t="s">
        <v>40625</v>
      </c>
      <c r="AE2520" t="s">
        <v>35400</v>
      </c>
    </row>
    <row r="2521" spans="1:31" ht="14.25" customHeight="1">
      <c r="A2521" s="1">
        <v>2520</v>
      </c>
      <c r="B2521" s="1" t="s">
        <v>10396</v>
      </c>
      <c r="C2521" s="1" t="s">
        <v>11660</v>
      </c>
      <c r="D2521" s="1" t="s">
        <v>13456</v>
      </c>
      <c r="E2521" s="1" t="s">
        <v>36689</v>
      </c>
      <c r="F2521" s="1" t="s">
        <v>26542</v>
      </c>
      <c r="G2521" s="14">
        <v>919999604946</v>
      </c>
      <c r="H2521" s="1" t="s">
        <v>8</v>
      </c>
      <c r="I2521" s="1" t="s">
        <v>9</v>
      </c>
      <c r="J2521" s="1" t="s">
        <v>47299</v>
      </c>
      <c r="K2521" s="3" t="s">
        <v>63</v>
      </c>
      <c r="L2521" s="1" t="s">
        <v>50</v>
      </c>
      <c r="M2521" s="3" t="s">
        <v>213</v>
      </c>
      <c r="N2521" s="3" t="s">
        <v>47342</v>
      </c>
      <c r="O2521" s="3" t="s">
        <v>17</v>
      </c>
      <c r="P2521" s="3" t="s">
        <v>47299</v>
      </c>
      <c r="Q2521" s="3" t="s">
        <v>42</v>
      </c>
      <c r="R2521" s="3" t="s">
        <v>47299</v>
      </c>
      <c r="S2521" s="3" t="s">
        <v>27</v>
      </c>
      <c r="T2521" s="3" t="s">
        <v>47299</v>
      </c>
      <c r="U2521" s="3" t="s">
        <v>117</v>
      </c>
      <c r="V2521" s="3" t="s">
        <v>47299</v>
      </c>
      <c r="W2521" s="3" t="s">
        <v>178</v>
      </c>
      <c r="X2521" s="3" t="s">
        <v>47299</v>
      </c>
      <c r="Y2521" s="3" t="s">
        <v>171</v>
      </c>
      <c r="Z2521" s="1" t="s">
        <v>47299</v>
      </c>
      <c r="AA2521" s="1" t="s">
        <v>16</v>
      </c>
      <c r="AB2521" s="3" t="s">
        <v>12</v>
      </c>
      <c r="AC2521" s="23" t="s">
        <v>37784</v>
      </c>
      <c r="AD2521" s="23" t="s">
        <v>40626</v>
      </c>
      <c r="AE2521" t="s">
        <v>35401</v>
      </c>
    </row>
    <row r="2522" spans="1:31" ht="14.25" customHeight="1">
      <c r="A2522" s="1">
        <v>2521</v>
      </c>
      <c r="B2522" s="1" t="s">
        <v>10396</v>
      </c>
      <c r="C2522" s="1" t="s">
        <v>11818</v>
      </c>
      <c r="D2522" s="1" t="s">
        <v>3071</v>
      </c>
      <c r="E2522" s="1" t="s">
        <v>1180</v>
      </c>
      <c r="F2522" s="1" t="s">
        <v>26621</v>
      </c>
      <c r="G2522" s="14">
        <v>91999494499</v>
      </c>
      <c r="H2522" s="1" t="s">
        <v>8</v>
      </c>
      <c r="I2522" s="1" t="s">
        <v>9</v>
      </c>
      <c r="J2522" s="1" t="s">
        <v>47299</v>
      </c>
      <c r="K2522" s="3" t="s">
        <v>42</v>
      </c>
      <c r="L2522" s="1" t="s">
        <v>50</v>
      </c>
      <c r="M2522" s="3" t="s">
        <v>27</v>
      </c>
      <c r="N2522" s="3" t="s">
        <v>47342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1"/>
      <c r="AA2522" s="1" t="s">
        <v>16</v>
      </c>
      <c r="AB2522" s="3" t="s">
        <v>12</v>
      </c>
      <c r="AC2522" s="23" t="s">
        <v>37784</v>
      </c>
      <c r="AD2522" s="23" t="s">
        <v>38877</v>
      </c>
      <c r="AE2522" t="s">
        <v>35402</v>
      </c>
    </row>
    <row r="2523" spans="1:31" ht="14.25" customHeight="1">
      <c r="A2523" s="1">
        <v>2522</v>
      </c>
      <c r="B2523" s="1" t="s">
        <v>10396</v>
      </c>
      <c r="C2523" s="1" t="s">
        <v>11982</v>
      </c>
      <c r="D2523" s="1" t="s">
        <v>683</v>
      </c>
      <c r="E2523" s="1" t="s">
        <v>90</v>
      </c>
      <c r="F2523" s="1" t="s">
        <v>32393</v>
      </c>
      <c r="G2523" s="14">
        <v>919041964</v>
      </c>
      <c r="H2523" s="1" t="s">
        <v>37</v>
      </c>
      <c r="I2523" s="1" t="s">
        <v>9</v>
      </c>
      <c r="J2523" s="1" t="s">
        <v>47299</v>
      </c>
      <c r="K2523" s="3" t="s">
        <v>63</v>
      </c>
      <c r="L2523" s="1" t="s">
        <v>50</v>
      </c>
      <c r="M2523" s="3" t="s">
        <v>213</v>
      </c>
      <c r="N2523" s="3" t="s">
        <v>47342</v>
      </c>
      <c r="O2523" s="3" t="s">
        <v>17</v>
      </c>
      <c r="P2523" s="3" t="s">
        <v>47299</v>
      </c>
      <c r="Q2523" s="3" t="s">
        <v>42</v>
      </c>
      <c r="R2523" s="3" t="s">
        <v>47299</v>
      </c>
      <c r="S2523" s="3" t="s">
        <v>27</v>
      </c>
      <c r="T2523" s="3" t="s">
        <v>47299</v>
      </c>
      <c r="U2523" s="3" t="s">
        <v>117</v>
      </c>
      <c r="V2523" s="3" t="s">
        <v>47299</v>
      </c>
      <c r="W2523" s="3" t="s">
        <v>178</v>
      </c>
      <c r="X2523" s="3" t="s">
        <v>47299</v>
      </c>
      <c r="Y2523" s="3" t="s">
        <v>171</v>
      </c>
      <c r="Z2523" s="1" t="s">
        <v>47299</v>
      </c>
      <c r="AA2523" s="1" t="s">
        <v>16</v>
      </c>
      <c r="AB2523" s="3" t="s">
        <v>12</v>
      </c>
      <c r="AC2523" s="23" t="s">
        <v>37784</v>
      </c>
      <c r="AD2523" s="23" t="s">
        <v>40627</v>
      </c>
      <c r="AE2523" t="s">
        <v>35401</v>
      </c>
    </row>
    <row r="2524" spans="1:31" ht="14.25" customHeight="1">
      <c r="A2524" s="1">
        <v>2523</v>
      </c>
      <c r="B2524" s="1" t="s">
        <v>10396</v>
      </c>
      <c r="C2524" s="1" t="s">
        <v>12060</v>
      </c>
      <c r="D2524" s="1" t="s">
        <v>35572</v>
      </c>
      <c r="E2524" s="1" t="s">
        <v>328</v>
      </c>
      <c r="F2524" s="1" t="s">
        <v>26742</v>
      </c>
      <c r="G2524" s="14">
        <v>91914944406</v>
      </c>
      <c r="H2524" s="1" t="s">
        <v>20</v>
      </c>
      <c r="I2524" s="1" t="s">
        <v>9</v>
      </c>
      <c r="J2524" s="1" t="s">
        <v>47299</v>
      </c>
      <c r="K2524" s="3" t="s">
        <v>63</v>
      </c>
      <c r="L2524" s="1" t="s">
        <v>50</v>
      </c>
      <c r="M2524" s="3" t="s">
        <v>213</v>
      </c>
      <c r="N2524" s="3" t="s">
        <v>47342</v>
      </c>
      <c r="O2524" s="3" t="s">
        <v>17</v>
      </c>
      <c r="P2524" s="3" t="s">
        <v>47299</v>
      </c>
      <c r="Q2524" s="3" t="s">
        <v>42</v>
      </c>
      <c r="R2524" s="3" t="s">
        <v>47299</v>
      </c>
      <c r="S2524" s="3" t="s">
        <v>27</v>
      </c>
      <c r="T2524" s="3" t="s">
        <v>47299</v>
      </c>
      <c r="U2524" s="3" t="s">
        <v>117</v>
      </c>
      <c r="V2524" s="3" t="s">
        <v>47299</v>
      </c>
      <c r="W2524" s="3" t="s">
        <v>178</v>
      </c>
      <c r="X2524" s="3" t="s">
        <v>47299</v>
      </c>
      <c r="Y2524" s="3" t="s">
        <v>171</v>
      </c>
      <c r="Z2524" s="1" t="s">
        <v>47299</v>
      </c>
      <c r="AA2524" s="1" t="s">
        <v>16</v>
      </c>
      <c r="AB2524" s="3" t="s">
        <v>12</v>
      </c>
      <c r="AC2524" s="23" t="s">
        <v>37784</v>
      </c>
      <c r="AD2524" s="23" t="s">
        <v>40628</v>
      </c>
      <c r="AE2524" t="s">
        <v>35401</v>
      </c>
    </row>
    <row r="2525" spans="1:31" ht="14.25" customHeight="1">
      <c r="A2525" s="1">
        <v>2524</v>
      </c>
      <c r="B2525" s="9" t="s">
        <v>6</v>
      </c>
      <c r="C2525" s="1" t="s">
        <v>12114</v>
      </c>
      <c r="D2525" s="1" t="s">
        <v>2890</v>
      </c>
      <c r="E2525" s="1" t="s">
        <v>78</v>
      </c>
      <c r="F2525" s="1" t="s">
        <v>26769</v>
      </c>
      <c r="G2525" s="14">
        <v>91949110910</v>
      </c>
      <c r="H2525" s="1" t="s">
        <v>15</v>
      </c>
      <c r="I2525" s="1" t="s">
        <v>62</v>
      </c>
      <c r="J2525" s="1" t="s">
        <v>47299</v>
      </c>
      <c r="K2525" s="3" t="s">
        <v>42</v>
      </c>
      <c r="L2525" s="1" t="s">
        <v>50</v>
      </c>
      <c r="M2525" s="3" t="s">
        <v>27</v>
      </c>
      <c r="N2525" s="3" t="s">
        <v>47342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1"/>
      <c r="AA2525" s="1" t="s">
        <v>16</v>
      </c>
      <c r="AB2525" s="3" t="s">
        <v>12</v>
      </c>
      <c r="AC2525" s="23" t="s">
        <v>37784</v>
      </c>
      <c r="AD2525" s="23" t="s">
        <v>38574</v>
      </c>
      <c r="AE2525" t="s">
        <v>35401</v>
      </c>
    </row>
    <row r="2526" spans="1:31" ht="14.25" customHeight="1">
      <c r="A2526" s="1">
        <v>2525</v>
      </c>
      <c r="B2526" s="1" t="s">
        <v>10396</v>
      </c>
      <c r="C2526" s="1" t="s">
        <v>12139</v>
      </c>
      <c r="D2526" s="1" t="s">
        <v>1821</v>
      </c>
      <c r="E2526" s="1" t="s">
        <v>7019</v>
      </c>
      <c r="F2526" s="1" t="s">
        <v>26785</v>
      </c>
      <c r="G2526" s="14">
        <v>91919916661</v>
      </c>
      <c r="H2526" s="1" t="s">
        <v>8</v>
      </c>
      <c r="I2526" s="1" t="s">
        <v>9</v>
      </c>
      <c r="J2526" s="1" t="s">
        <v>47299</v>
      </c>
      <c r="K2526" s="3" t="s">
        <v>42</v>
      </c>
      <c r="L2526" s="1" t="s">
        <v>50</v>
      </c>
      <c r="M2526" s="3" t="s">
        <v>27</v>
      </c>
      <c r="N2526" s="3" t="s">
        <v>47342</v>
      </c>
      <c r="O2526" s="3" t="s">
        <v>117</v>
      </c>
      <c r="P2526" s="3" t="s">
        <v>47299</v>
      </c>
      <c r="Q2526" s="3" t="s">
        <v>178</v>
      </c>
      <c r="R2526" s="3" t="s">
        <v>47299</v>
      </c>
      <c r="S2526" s="3"/>
      <c r="T2526" s="3"/>
      <c r="U2526" s="3"/>
      <c r="V2526" s="3"/>
      <c r="W2526" s="3"/>
      <c r="X2526" s="3"/>
      <c r="Y2526" s="3"/>
      <c r="Z2526" s="1"/>
      <c r="AA2526" s="1" t="s">
        <v>16</v>
      </c>
      <c r="AB2526" s="3" t="s">
        <v>12</v>
      </c>
      <c r="AC2526" s="23" t="s">
        <v>37784</v>
      </c>
      <c r="AD2526" s="23" t="s">
        <v>40629</v>
      </c>
      <c r="AE2526" t="s">
        <v>35401</v>
      </c>
    </row>
    <row r="2527" spans="1:31" ht="14.25" customHeight="1">
      <c r="A2527" s="1">
        <v>2526</v>
      </c>
      <c r="B2527" s="1" t="s">
        <v>10396</v>
      </c>
      <c r="C2527" s="1" t="s">
        <v>12467</v>
      </c>
      <c r="D2527" s="1" t="s">
        <v>699</v>
      </c>
      <c r="E2527" s="1" t="s">
        <v>447</v>
      </c>
      <c r="F2527" s="1" t="s">
        <v>26957</v>
      </c>
      <c r="G2527" s="14">
        <v>919061446</v>
      </c>
      <c r="H2527" s="1" t="s">
        <v>15</v>
      </c>
      <c r="I2527" s="1" t="s">
        <v>9</v>
      </c>
      <c r="J2527" s="1" t="s">
        <v>47299</v>
      </c>
      <c r="K2527" s="3" t="s">
        <v>117</v>
      </c>
      <c r="L2527" s="1" t="s">
        <v>50</v>
      </c>
      <c r="M2527" s="3" t="s">
        <v>178</v>
      </c>
      <c r="N2527" s="3" t="s">
        <v>47342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1"/>
      <c r="AA2527" s="1" t="s">
        <v>16</v>
      </c>
      <c r="AB2527" s="3" t="s">
        <v>12</v>
      </c>
      <c r="AC2527" s="23" t="s">
        <v>37784</v>
      </c>
      <c r="AD2527" s="23" t="s">
        <v>40630</v>
      </c>
      <c r="AE2527" t="s">
        <v>35402</v>
      </c>
    </row>
    <row r="2528" spans="1:31" ht="14.25" customHeight="1">
      <c r="A2528" s="1">
        <v>2527</v>
      </c>
      <c r="B2528" s="1" t="s">
        <v>10396</v>
      </c>
      <c r="C2528" s="1" t="s">
        <v>12556</v>
      </c>
      <c r="D2528" s="1" t="s">
        <v>494</v>
      </c>
      <c r="E2528" s="1" t="s">
        <v>87</v>
      </c>
      <c r="F2528" s="1" t="s">
        <v>34572</v>
      </c>
      <c r="G2528" s="14">
        <v>9194494094</v>
      </c>
      <c r="H2528" s="1" t="s">
        <v>8</v>
      </c>
      <c r="I2528" s="1" t="s">
        <v>9</v>
      </c>
      <c r="J2528" s="1" t="s">
        <v>47299</v>
      </c>
      <c r="K2528" s="3" t="s">
        <v>27</v>
      </c>
      <c r="L2528" s="1" t="s">
        <v>50</v>
      </c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1"/>
      <c r="AA2528" s="1" t="s">
        <v>16</v>
      </c>
      <c r="AB2528" s="3" t="s">
        <v>12</v>
      </c>
      <c r="AC2528" s="23" t="s">
        <v>37784</v>
      </c>
      <c r="AD2528" s="23" t="s">
        <v>40631</v>
      </c>
      <c r="AE2528" t="s">
        <v>35395</v>
      </c>
    </row>
    <row r="2529" spans="1:31" ht="14.25" customHeight="1">
      <c r="A2529" s="1">
        <v>2528</v>
      </c>
      <c r="B2529" s="9" t="s">
        <v>6</v>
      </c>
      <c r="C2529" s="1" t="s">
        <v>12799</v>
      </c>
      <c r="D2529" s="1" t="s">
        <v>557</v>
      </c>
      <c r="E2529" s="1" t="s">
        <v>12800</v>
      </c>
      <c r="F2529" s="1" t="s">
        <v>27155</v>
      </c>
      <c r="G2529" s="14">
        <v>91964004011</v>
      </c>
      <c r="H2529" s="1" t="s">
        <v>8</v>
      </c>
      <c r="I2529" s="1" t="s">
        <v>9</v>
      </c>
      <c r="J2529" s="1" t="s">
        <v>47299</v>
      </c>
      <c r="K2529" s="3" t="s">
        <v>178</v>
      </c>
      <c r="L2529" s="1" t="s">
        <v>50</v>
      </c>
      <c r="M2529" s="3" t="s">
        <v>171</v>
      </c>
      <c r="N2529" s="3" t="s">
        <v>47342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1"/>
      <c r="AA2529" s="1" t="s">
        <v>16</v>
      </c>
      <c r="AB2529" s="3" t="s">
        <v>12</v>
      </c>
      <c r="AC2529" s="23" t="s">
        <v>37784</v>
      </c>
      <c r="AD2529" s="23" t="s">
        <v>40632</v>
      </c>
      <c r="AE2529" t="s">
        <v>35401</v>
      </c>
    </row>
    <row r="2530" spans="1:31" ht="14.25" customHeight="1">
      <c r="A2530" s="1">
        <v>2529</v>
      </c>
      <c r="B2530" s="9" t="s">
        <v>6</v>
      </c>
      <c r="C2530" s="1" t="s">
        <v>12931</v>
      </c>
      <c r="D2530" s="1" t="s">
        <v>2317</v>
      </c>
      <c r="E2530" s="1" t="s">
        <v>40</v>
      </c>
      <c r="F2530" s="1" t="s">
        <v>27277</v>
      </c>
      <c r="G2530" s="14">
        <v>919494664649</v>
      </c>
      <c r="H2530" s="1" t="s">
        <v>37</v>
      </c>
      <c r="I2530" s="1" t="s">
        <v>9</v>
      </c>
      <c r="J2530" s="1" t="s">
        <v>47299</v>
      </c>
      <c r="K2530" s="3" t="s">
        <v>42</v>
      </c>
      <c r="L2530" s="1" t="s">
        <v>50</v>
      </c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1"/>
      <c r="AA2530" s="1" t="s">
        <v>16</v>
      </c>
      <c r="AB2530" s="3" t="s">
        <v>12</v>
      </c>
      <c r="AC2530" s="23" t="s">
        <v>37784</v>
      </c>
      <c r="AD2530" s="23" t="s">
        <v>40633</v>
      </c>
      <c r="AE2530" t="s">
        <v>35401</v>
      </c>
    </row>
    <row r="2531" spans="1:31" ht="14.25" customHeight="1">
      <c r="A2531" s="1">
        <v>2530</v>
      </c>
      <c r="B2531" s="1" t="s">
        <v>10396</v>
      </c>
      <c r="C2531" s="1" t="s">
        <v>10827</v>
      </c>
      <c r="D2531" s="1" t="s">
        <v>9594</v>
      </c>
      <c r="E2531" s="1" t="s">
        <v>12393</v>
      </c>
      <c r="F2531" s="1" t="s">
        <v>12978</v>
      </c>
      <c r="G2531" s="14">
        <v>919446009649</v>
      </c>
      <c r="H2531" s="1" t="s">
        <v>8</v>
      </c>
      <c r="I2531" s="1" t="s">
        <v>9</v>
      </c>
      <c r="J2531" s="1" t="s">
        <v>47299</v>
      </c>
      <c r="K2531" s="3" t="s">
        <v>17</v>
      </c>
      <c r="L2531" s="1" t="s">
        <v>50</v>
      </c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1"/>
      <c r="AA2531" s="1" t="s">
        <v>11</v>
      </c>
      <c r="AB2531" s="3" t="s">
        <v>538</v>
      </c>
      <c r="AC2531" s="23" t="s">
        <v>37784</v>
      </c>
      <c r="AD2531" s="23" t="s">
        <v>40634</v>
      </c>
      <c r="AE2531" t="s">
        <v>35395</v>
      </c>
    </row>
    <row r="2532" spans="1:31" ht="14.25" customHeight="1">
      <c r="A2532" s="1">
        <v>2531</v>
      </c>
      <c r="B2532" s="9" t="s">
        <v>6</v>
      </c>
      <c r="C2532" s="1" t="s">
        <v>13047</v>
      </c>
      <c r="D2532" s="1" t="s">
        <v>522</v>
      </c>
      <c r="E2532" s="1" t="s">
        <v>78</v>
      </c>
      <c r="F2532" s="1" t="s">
        <v>27359</v>
      </c>
      <c r="G2532" s="14">
        <v>9199460046</v>
      </c>
      <c r="H2532" s="1" t="s">
        <v>8</v>
      </c>
      <c r="I2532" s="1" t="s">
        <v>9</v>
      </c>
      <c r="J2532" s="1" t="s">
        <v>47299</v>
      </c>
      <c r="K2532" s="3" t="s">
        <v>27</v>
      </c>
      <c r="L2532" s="1" t="s">
        <v>50</v>
      </c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1"/>
      <c r="AA2532" s="1" t="s">
        <v>16</v>
      </c>
      <c r="AB2532" s="3" t="s">
        <v>12</v>
      </c>
      <c r="AC2532" s="23" t="s">
        <v>37784</v>
      </c>
      <c r="AD2532" s="23" t="s">
        <v>40635</v>
      </c>
      <c r="AE2532" t="s">
        <v>35401</v>
      </c>
    </row>
    <row r="2533" spans="1:31" ht="14.25" customHeight="1">
      <c r="A2533" s="1">
        <v>2532</v>
      </c>
      <c r="B2533" s="9" t="s">
        <v>6</v>
      </c>
      <c r="C2533" s="1" t="s">
        <v>13074</v>
      </c>
      <c r="D2533" s="1" t="s">
        <v>773</v>
      </c>
      <c r="E2533" s="1" t="s">
        <v>410</v>
      </c>
      <c r="F2533" s="1" t="s">
        <v>32552</v>
      </c>
      <c r="G2533" s="14">
        <v>919644069490</v>
      </c>
      <c r="H2533" s="1" t="s">
        <v>8</v>
      </c>
      <c r="I2533" s="1" t="s">
        <v>41</v>
      </c>
      <c r="J2533" s="1" t="s">
        <v>47299</v>
      </c>
      <c r="K2533" s="3" t="s">
        <v>27</v>
      </c>
      <c r="L2533" s="1" t="s">
        <v>50</v>
      </c>
      <c r="M2533" s="3" t="s">
        <v>178</v>
      </c>
      <c r="N2533" s="3" t="s">
        <v>47342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1"/>
      <c r="AA2533" s="1" t="s">
        <v>16</v>
      </c>
      <c r="AB2533" s="3" t="s">
        <v>12</v>
      </c>
      <c r="AC2533" s="23" t="s">
        <v>37784</v>
      </c>
      <c r="AD2533" s="23" t="s">
        <v>40636</v>
      </c>
      <c r="AE2533" t="s">
        <v>35395</v>
      </c>
    </row>
    <row r="2534" spans="1:31" ht="14.25" customHeight="1">
      <c r="A2534" s="1">
        <v>2533</v>
      </c>
      <c r="B2534" s="9" t="s">
        <v>6</v>
      </c>
      <c r="C2534" s="1" t="s">
        <v>13207</v>
      </c>
      <c r="D2534" s="1" t="s">
        <v>35573</v>
      </c>
      <c r="E2534" s="1" t="s">
        <v>5403</v>
      </c>
      <c r="F2534" s="1" t="s">
        <v>34663</v>
      </c>
      <c r="G2534" s="14">
        <v>91994490041</v>
      </c>
      <c r="H2534" s="1" t="s">
        <v>8</v>
      </c>
      <c r="I2534" s="1" t="s">
        <v>41</v>
      </c>
      <c r="J2534" s="1" t="s">
        <v>47299</v>
      </c>
      <c r="K2534" s="3" t="s">
        <v>178</v>
      </c>
      <c r="L2534" s="1" t="s">
        <v>50</v>
      </c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1"/>
      <c r="AA2534" s="1" t="s">
        <v>16</v>
      </c>
      <c r="AB2534" s="3" t="s">
        <v>12</v>
      </c>
      <c r="AC2534" s="23" t="s">
        <v>37784</v>
      </c>
      <c r="AD2534" s="23" t="s">
        <v>40637</v>
      </c>
      <c r="AE2534" t="s">
        <v>35402</v>
      </c>
    </row>
    <row r="2535" spans="1:31" ht="14.25" customHeight="1">
      <c r="A2535" s="1">
        <v>2534</v>
      </c>
      <c r="B2535" s="9" t="s">
        <v>6</v>
      </c>
      <c r="C2535" s="1" t="s">
        <v>13881</v>
      </c>
      <c r="D2535" s="1" t="s">
        <v>787</v>
      </c>
      <c r="E2535" s="1" t="s">
        <v>40</v>
      </c>
      <c r="F2535" s="1" t="s">
        <v>27748</v>
      </c>
      <c r="G2535" s="14">
        <v>914940464949</v>
      </c>
      <c r="H2535" s="1" t="s">
        <v>15</v>
      </c>
      <c r="I2535" s="1" t="s">
        <v>62</v>
      </c>
      <c r="J2535" s="1" t="s">
        <v>47299</v>
      </c>
      <c r="K2535" s="3" t="s">
        <v>17</v>
      </c>
      <c r="L2535" s="1" t="s">
        <v>50</v>
      </c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1"/>
      <c r="AA2535" s="1" t="s">
        <v>11</v>
      </c>
      <c r="AB2535" s="3" t="s">
        <v>586</v>
      </c>
      <c r="AC2535" s="23" t="s">
        <v>37790</v>
      </c>
      <c r="AD2535" s="23" t="s">
        <v>40638</v>
      </c>
      <c r="AE2535" t="s">
        <v>35395</v>
      </c>
    </row>
    <row r="2536" spans="1:31" ht="14.25" customHeight="1">
      <c r="A2536" s="1">
        <v>2535</v>
      </c>
      <c r="B2536" s="9" t="s">
        <v>6</v>
      </c>
      <c r="C2536" s="1" t="s">
        <v>13945</v>
      </c>
      <c r="D2536" s="1" t="s">
        <v>791</v>
      </c>
      <c r="E2536" s="1" t="s">
        <v>36690</v>
      </c>
      <c r="F2536" s="1" t="s">
        <v>34733</v>
      </c>
      <c r="G2536" s="14">
        <v>9199444644</v>
      </c>
      <c r="H2536" s="1" t="s">
        <v>8</v>
      </c>
      <c r="I2536" s="1" t="s">
        <v>9</v>
      </c>
      <c r="J2536" s="1" t="s">
        <v>47299</v>
      </c>
      <c r="K2536" s="3" t="s">
        <v>63</v>
      </c>
      <c r="L2536" s="1" t="s">
        <v>50</v>
      </c>
      <c r="M2536" s="3" t="s">
        <v>213</v>
      </c>
      <c r="N2536" s="3" t="s">
        <v>47342</v>
      </c>
      <c r="O2536" s="3" t="s">
        <v>17</v>
      </c>
      <c r="P2536" s="3" t="s">
        <v>47299</v>
      </c>
      <c r="Q2536" s="3" t="s">
        <v>42</v>
      </c>
      <c r="R2536" s="3" t="s">
        <v>47299</v>
      </c>
      <c r="S2536" s="3" t="s">
        <v>27</v>
      </c>
      <c r="T2536" s="3" t="s">
        <v>47299</v>
      </c>
      <c r="U2536" s="3" t="s">
        <v>117</v>
      </c>
      <c r="V2536" s="3" t="s">
        <v>47299</v>
      </c>
      <c r="W2536" s="3" t="s">
        <v>178</v>
      </c>
      <c r="X2536" s="3" t="s">
        <v>47299</v>
      </c>
      <c r="Y2536" s="3" t="s">
        <v>171</v>
      </c>
      <c r="Z2536" s="1" t="s">
        <v>47299</v>
      </c>
      <c r="AA2536" s="1" t="s">
        <v>16</v>
      </c>
      <c r="AB2536" s="3" t="s">
        <v>538</v>
      </c>
      <c r="AC2536" s="23" t="s">
        <v>37791</v>
      </c>
      <c r="AD2536" s="23" t="s">
        <v>40639</v>
      </c>
      <c r="AE2536" t="s">
        <v>35395</v>
      </c>
    </row>
    <row r="2537" spans="1:31" ht="14.25" customHeight="1">
      <c r="A2537" s="1">
        <v>2536</v>
      </c>
      <c r="B2537" s="9" t="s">
        <v>6</v>
      </c>
      <c r="C2537" s="1" t="s">
        <v>8235</v>
      </c>
      <c r="D2537" s="1" t="s">
        <v>8236</v>
      </c>
      <c r="E2537" s="1" t="s">
        <v>5940</v>
      </c>
      <c r="F2537" s="1" t="s">
        <v>31978</v>
      </c>
      <c r="G2537" s="14">
        <v>919494944946</v>
      </c>
      <c r="H2537" s="1" t="s">
        <v>8</v>
      </c>
      <c r="I2537" s="1" t="s">
        <v>9</v>
      </c>
      <c r="J2537" s="1" t="s">
        <v>47311</v>
      </c>
      <c r="K2537" s="3" t="s">
        <v>17</v>
      </c>
      <c r="L2537" s="1" t="s">
        <v>50</v>
      </c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1"/>
      <c r="AA2537" s="1" t="s">
        <v>11</v>
      </c>
      <c r="AB2537" s="3" t="s">
        <v>13</v>
      </c>
      <c r="AC2537" s="23" t="s">
        <v>37781</v>
      </c>
      <c r="AD2537" s="23" t="s">
        <v>39551</v>
      </c>
      <c r="AE2537" t="s">
        <v>35402</v>
      </c>
    </row>
    <row r="2538" spans="1:31" ht="14.25" customHeight="1">
      <c r="A2538" s="1">
        <v>2537</v>
      </c>
      <c r="B2538" s="9" t="s">
        <v>6</v>
      </c>
      <c r="C2538" s="1" t="s">
        <v>11777</v>
      </c>
      <c r="D2538" s="1" t="s">
        <v>2412</v>
      </c>
      <c r="E2538" s="1" t="s">
        <v>328</v>
      </c>
      <c r="F2538" s="1" t="s">
        <v>26606</v>
      </c>
      <c r="G2538" s="14">
        <v>919909999466</v>
      </c>
      <c r="H2538" s="1" t="s">
        <v>8</v>
      </c>
      <c r="I2538" s="1" t="s">
        <v>62</v>
      </c>
      <c r="J2538" s="1" t="s">
        <v>47311</v>
      </c>
      <c r="K2538" s="3" t="s">
        <v>63</v>
      </c>
      <c r="L2538" s="1" t="s">
        <v>50</v>
      </c>
      <c r="M2538" s="3" t="s">
        <v>213</v>
      </c>
      <c r="N2538" s="3" t="s">
        <v>34</v>
      </c>
      <c r="O2538" s="3" t="s">
        <v>17</v>
      </c>
      <c r="P2538" s="3" t="s">
        <v>70</v>
      </c>
      <c r="Q2538" s="3" t="s">
        <v>42</v>
      </c>
      <c r="R2538" s="3" t="s">
        <v>47311</v>
      </c>
      <c r="S2538" s="3" t="s">
        <v>27</v>
      </c>
      <c r="T2538" s="3" t="s">
        <v>47311</v>
      </c>
      <c r="U2538" s="3" t="s">
        <v>117</v>
      </c>
      <c r="V2538" s="3" t="s">
        <v>47311</v>
      </c>
      <c r="W2538" s="3" t="s">
        <v>178</v>
      </c>
      <c r="X2538" s="3" t="s">
        <v>47311</v>
      </c>
      <c r="Y2538" s="3" t="s">
        <v>171</v>
      </c>
      <c r="Z2538" s="1" t="s">
        <v>47311</v>
      </c>
      <c r="AA2538" s="1" t="s">
        <v>16</v>
      </c>
      <c r="AB2538" s="3" t="s">
        <v>12</v>
      </c>
      <c r="AC2538" s="23" t="s">
        <v>37784</v>
      </c>
      <c r="AD2538" s="23" t="s">
        <v>38532</v>
      </c>
      <c r="AE2538" t="s">
        <v>35400</v>
      </c>
    </row>
    <row r="2539" spans="1:31" ht="14.25" customHeight="1">
      <c r="A2539" s="1">
        <v>2538</v>
      </c>
      <c r="B2539" s="9" t="s">
        <v>6</v>
      </c>
      <c r="C2539" s="1" t="s">
        <v>9085</v>
      </c>
      <c r="D2539" s="1" t="s">
        <v>1394</v>
      </c>
      <c r="E2539" s="1" t="s">
        <v>2291</v>
      </c>
      <c r="F2539" s="1" t="s">
        <v>32080</v>
      </c>
      <c r="G2539" s="14">
        <v>9194469999</v>
      </c>
      <c r="H2539" s="1" t="s">
        <v>8</v>
      </c>
      <c r="I2539" s="1" t="s">
        <v>9</v>
      </c>
      <c r="J2539" s="1" t="s">
        <v>47311</v>
      </c>
      <c r="K2539" s="3" t="s">
        <v>42</v>
      </c>
      <c r="L2539" s="1" t="s">
        <v>50</v>
      </c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1"/>
      <c r="AA2539" s="1" t="s">
        <v>16</v>
      </c>
      <c r="AB2539" s="3" t="s">
        <v>12</v>
      </c>
      <c r="AC2539" s="23" t="s">
        <v>37781</v>
      </c>
      <c r="AD2539" s="23" t="s">
        <v>40640</v>
      </c>
      <c r="AE2539" t="s">
        <v>35401</v>
      </c>
    </row>
    <row r="2540" spans="1:31" ht="14.25" customHeight="1">
      <c r="A2540" s="1">
        <v>2539</v>
      </c>
      <c r="B2540" s="1" t="s">
        <v>10396</v>
      </c>
      <c r="C2540" s="1" t="s">
        <v>12712</v>
      </c>
      <c r="D2540" s="1" t="s">
        <v>5407</v>
      </c>
      <c r="E2540" s="1" t="s">
        <v>40</v>
      </c>
      <c r="F2540" s="1" t="s">
        <v>27081</v>
      </c>
      <c r="G2540" s="14">
        <v>91414441696</v>
      </c>
      <c r="H2540" s="1" t="s">
        <v>8</v>
      </c>
      <c r="I2540" s="1" t="s">
        <v>9</v>
      </c>
      <c r="J2540" s="1" t="s">
        <v>47311</v>
      </c>
      <c r="K2540" s="3" t="s">
        <v>42</v>
      </c>
      <c r="L2540" s="1" t="s">
        <v>50</v>
      </c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1"/>
      <c r="AA2540" s="1" t="s">
        <v>16</v>
      </c>
      <c r="AB2540" s="3" t="s">
        <v>12</v>
      </c>
      <c r="AC2540" s="23" t="s">
        <v>37784</v>
      </c>
      <c r="AD2540" s="23" t="s">
        <v>40641</v>
      </c>
      <c r="AE2540" t="s">
        <v>35395</v>
      </c>
    </row>
    <row r="2541" spans="1:31" ht="14.25" customHeight="1">
      <c r="A2541" s="1">
        <v>2540</v>
      </c>
      <c r="B2541" s="9" t="s">
        <v>6</v>
      </c>
      <c r="C2541" s="1" t="s">
        <v>13440</v>
      </c>
      <c r="D2541" s="1" t="s">
        <v>2652</v>
      </c>
      <c r="E2541" s="1" t="s">
        <v>680</v>
      </c>
      <c r="F2541" s="1" t="s">
        <v>34688</v>
      </c>
      <c r="G2541" s="14">
        <v>919494406999</v>
      </c>
      <c r="H2541" s="1" t="s">
        <v>8</v>
      </c>
      <c r="I2541" s="1" t="s">
        <v>62</v>
      </c>
      <c r="J2541" s="1" t="s">
        <v>47311</v>
      </c>
      <c r="K2541" s="3" t="s">
        <v>42</v>
      </c>
      <c r="L2541" s="1" t="s">
        <v>50</v>
      </c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1"/>
      <c r="AA2541" s="1" t="s">
        <v>16</v>
      </c>
      <c r="AB2541" s="3" t="s">
        <v>12</v>
      </c>
      <c r="AC2541" s="23" t="s">
        <v>37785</v>
      </c>
      <c r="AD2541" s="23" t="s">
        <v>40642</v>
      </c>
      <c r="AE2541" t="s">
        <v>35395</v>
      </c>
    </row>
    <row r="2542" spans="1:31" ht="14.25" customHeight="1">
      <c r="A2542" s="1">
        <v>2541</v>
      </c>
      <c r="B2542" s="9" t="s">
        <v>6</v>
      </c>
      <c r="C2542" s="1" t="s">
        <v>3100</v>
      </c>
      <c r="D2542" s="1" t="s">
        <v>951</v>
      </c>
      <c r="E2542" s="1" t="s">
        <v>40</v>
      </c>
      <c r="F2542" s="1" t="s">
        <v>22324</v>
      </c>
      <c r="G2542" s="14">
        <v>919049440466</v>
      </c>
      <c r="H2542" s="1" t="s">
        <v>8</v>
      </c>
      <c r="I2542" s="1" t="s">
        <v>62</v>
      </c>
      <c r="J2542" s="1" t="s">
        <v>47293</v>
      </c>
      <c r="K2542" s="3" t="s">
        <v>63</v>
      </c>
      <c r="L2542" s="1" t="s">
        <v>50</v>
      </c>
      <c r="M2542" s="3" t="s">
        <v>213</v>
      </c>
      <c r="N2542" s="3" t="s">
        <v>70</v>
      </c>
      <c r="O2542" s="3" t="s">
        <v>17</v>
      </c>
      <c r="P2542" s="3" t="s">
        <v>10</v>
      </c>
      <c r="Q2542" s="3" t="s">
        <v>42</v>
      </c>
      <c r="R2542" s="3" t="s">
        <v>47326</v>
      </c>
      <c r="S2542" s="3" t="s">
        <v>27</v>
      </c>
      <c r="T2542" s="3" t="s">
        <v>34</v>
      </c>
      <c r="U2542" s="3" t="s">
        <v>117</v>
      </c>
      <c r="V2542" s="3" t="s">
        <v>47293</v>
      </c>
      <c r="W2542" s="3" t="s">
        <v>178</v>
      </c>
      <c r="X2542" s="3" t="s">
        <v>47293</v>
      </c>
      <c r="Y2542" s="3" t="s">
        <v>171</v>
      </c>
      <c r="Z2542" s="1" t="s">
        <v>47293</v>
      </c>
      <c r="AA2542" s="1" t="s">
        <v>16</v>
      </c>
      <c r="AB2542" s="3" t="s">
        <v>12</v>
      </c>
      <c r="AC2542" s="23" t="s">
        <v>37782</v>
      </c>
      <c r="AD2542" s="23" t="s">
        <v>40643</v>
      </c>
      <c r="AE2542" t="s">
        <v>35402</v>
      </c>
    </row>
    <row r="2543" spans="1:31" ht="14.25" customHeight="1">
      <c r="A2543" s="1">
        <v>2542</v>
      </c>
      <c r="B2543" s="1" t="s">
        <v>54</v>
      </c>
      <c r="C2543" s="1" t="s">
        <v>2877</v>
      </c>
      <c r="D2543" s="1" t="s">
        <v>937</v>
      </c>
      <c r="E2543" s="1" t="s">
        <v>40</v>
      </c>
      <c r="F2543" s="1" t="s">
        <v>22216</v>
      </c>
      <c r="G2543" s="14">
        <v>91910444664</v>
      </c>
      <c r="H2543" s="1" t="s">
        <v>8</v>
      </c>
      <c r="I2543" s="1" t="s">
        <v>62</v>
      </c>
      <c r="J2543" s="1" t="s">
        <v>47310</v>
      </c>
      <c r="K2543" s="3" t="s">
        <v>42</v>
      </c>
      <c r="L2543" s="1" t="s">
        <v>50</v>
      </c>
      <c r="M2543" s="3" t="s">
        <v>27</v>
      </c>
      <c r="N2543" s="3" t="s">
        <v>70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1"/>
      <c r="AA2543" s="1" t="s">
        <v>16</v>
      </c>
      <c r="AB2543" s="3" t="s">
        <v>12</v>
      </c>
      <c r="AC2543" s="23" t="s">
        <v>37782</v>
      </c>
      <c r="AD2543" s="23" t="s">
        <v>40644</v>
      </c>
      <c r="AE2543" t="s">
        <v>35402</v>
      </c>
    </row>
    <row r="2544" spans="1:31" ht="14.25" customHeight="1">
      <c r="A2544" s="1">
        <v>2543</v>
      </c>
      <c r="B2544" s="9" t="s">
        <v>6</v>
      </c>
      <c r="C2544" s="1" t="s">
        <v>3255</v>
      </c>
      <c r="D2544" s="1" t="s">
        <v>216</v>
      </c>
      <c r="E2544" s="1" t="s">
        <v>999</v>
      </c>
      <c r="F2544" s="1" t="s">
        <v>22405</v>
      </c>
      <c r="G2544" s="14">
        <v>9199449619</v>
      </c>
      <c r="H2544" s="1" t="s">
        <v>20</v>
      </c>
      <c r="I2544" s="1" t="s">
        <v>41</v>
      </c>
      <c r="J2544" s="1" t="s">
        <v>47310</v>
      </c>
      <c r="K2544" s="3" t="s">
        <v>42</v>
      </c>
      <c r="L2544" s="1" t="s">
        <v>50</v>
      </c>
      <c r="M2544" s="3" t="s">
        <v>27</v>
      </c>
      <c r="N2544" s="3" t="s">
        <v>70</v>
      </c>
      <c r="O2544" s="3" t="s">
        <v>117</v>
      </c>
      <c r="P2544" s="3" t="s">
        <v>47350</v>
      </c>
      <c r="Q2544" s="3" t="s">
        <v>178</v>
      </c>
      <c r="R2544" s="3" t="s">
        <v>24</v>
      </c>
      <c r="S2544" s="3"/>
      <c r="T2544" s="3"/>
      <c r="U2544" s="3"/>
      <c r="V2544" s="3"/>
      <c r="W2544" s="3"/>
      <c r="X2544" s="3"/>
      <c r="Y2544" s="3"/>
      <c r="Z2544" s="1"/>
      <c r="AA2544" s="1" t="s">
        <v>16</v>
      </c>
      <c r="AB2544" s="3" t="s">
        <v>12</v>
      </c>
      <c r="AC2544" s="23" t="s">
        <v>37782</v>
      </c>
      <c r="AD2544" s="23" t="s">
        <v>40645</v>
      </c>
      <c r="AE2544" t="s">
        <v>35395</v>
      </c>
    </row>
    <row r="2545" spans="1:31" ht="14.25" customHeight="1">
      <c r="A2545" s="1">
        <v>2544</v>
      </c>
      <c r="B2545" s="9" t="s">
        <v>6</v>
      </c>
      <c r="C2545" s="1" t="s">
        <v>9496</v>
      </c>
      <c r="D2545" s="1" t="s">
        <v>77</v>
      </c>
      <c r="E2545" s="1" t="s">
        <v>9497</v>
      </c>
      <c r="F2545" s="1" t="s">
        <v>32121</v>
      </c>
      <c r="G2545" s="14">
        <v>919444991994</v>
      </c>
      <c r="H2545" s="1" t="s">
        <v>20</v>
      </c>
      <c r="I2545" s="1" t="s">
        <v>62</v>
      </c>
      <c r="J2545" s="1" t="s">
        <v>47310</v>
      </c>
      <c r="K2545" s="3" t="s">
        <v>63</v>
      </c>
      <c r="L2545" s="1" t="s">
        <v>50</v>
      </c>
      <c r="M2545" s="3" t="s">
        <v>213</v>
      </c>
      <c r="N2545" s="3" t="s">
        <v>70</v>
      </c>
      <c r="O2545" s="3" t="s">
        <v>17</v>
      </c>
      <c r="P2545" s="3" t="s">
        <v>47350</v>
      </c>
      <c r="Q2545" s="3" t="s">
        <v>42</v>
      </c>
      <c r="R2545" s="3" t="s">
        <v>24</v>
      </c>
      <c r="S2545" s="3" t="s">
        <v>27</v>
      </c>
      <c r="T2545" s="3" t="s">
        <v>47310</v>
      </c>
      <c r="U2545" s="3" t="s">
        <v>117</v>
      </c>
      <c r="V2545" s="3" t="s">
        <v>47310</v>
      </c>
      <c r="W2545" s="3" t="s">
        <v>178</v>
      </c>
      <c r="X2545" s="3" t="s">
        <v>47310</v>
      </c>
      <c r="Y2545" s="3" t="s">
        <v>171</v>
      </c>
      <c r="Z2545" s="1" t="s">
        <v>47310</v>
      </c>
      <c r="AA2545" s="1" t="s">
        <v>16</v>
      </c>
      <c r="AB2545" s="3" t="s">
        <v>12</v>
      </c>
      <c r="AC2545" s="23" t="s">
        <v>37781</v>
      </c>
      <c r="AD2545" s="23" t="s">
        <v>40646</v>
      </c>
      <c r="AE2545" t="s">
        <v>35402</v>
      </c>
    </row>
    <row r="2546" spans="1:31" ht="14.25" customHeight="1">
      <c r="A2546" s="1">
        <v>2545</v>
      </c>
      <c r="B2546" s="9" t="s">
        <v>6</v>
      </c>
      <c r="C2546" s="1" t="s">
        <v>2161</v>
      </c>
      <c r="D2546" s="1" t="s">
        <v>2162</v>
      </c>
      <c r="E2546" s="1" t="s">
        <v>2163</v>
      </c>
      <c r="F2546" s="1" t="s">
        <v>31322</v>
      </c>
      <c r="G2546" s="14">
        <v>919944069996</v>
      </c>
      <c r="H2546" s="1" t="s">
        <v>8</v>
      </c>
      <c r="I2546" s="1" t="s">
        <v>41</v>
      </c>
      <c r="J2546" s="1" t="s">
        <v>47310</v>
      </c>
      <c r="K2546" s="3" t="s">
        <v>27</v>
      </c>
      <c r="L2546" s="1" t="s">
        <v>50</v>
      </c>
      <c r="M2546" s="3" t="s">
        <v>178</v>
      </c>
      <c r="N2546" s="3" t="s">
        <v>70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1"/>
      <c r="AA2546" s="1" t="s">
        <v>16</v>
      </c>
      <c r="AB2546" s="3" t="s">
        <v>12</v>
      </c>
      <c r="AC2546" s="23" t="s">
        <v>37782</v>
      </c>
      <c r="AD2546" s="23" t="s">
        <v>38892</v>
      </c>
      <c r="AE2546" t="s">
        <v>35400</v>
      </c>
    </row>
    <row r="2547" spans="1:31" ht="14.25" customHeight="1">
      <c r="A2547" s="1">
        <v>2546</v>
      </c>
      <c r="B2547" s="9" t="s">
        <v>6</v>
      </c>
      <c r="C2547" s="1" t="s">
        <v>2684</v>
      </c>
      <c r="D2547" s="1" t="s">
        <v>610</v>
      </c>
      <c r="E2547" s="1" t="s">
        <v>40</v>
      </c>
      <c r="F2547" s="1" t="s">
        <v>31376</v>
      </c>
      <c r="G2547" s="14">
        <v>919909049460</v>
      </c>
      <c r="H2547" s="1" t="s">
        <v>20</v>
      </c>
      <c r="I2547" s="1" t="s">
        <v>9</v>
      </c>
      <c r="J2547" s="1" t="s">
        <v>47310</v>
      </c>
      <c r="K2547" s="3" t="s">
        <v>17</v>
      </c>
      <c r="L2547" s="1" t="s">
        <v>50</v>
      </c>
      <c r="M2547" s="4" t="s">
        <v>42</v>
      </c>
      <c r="N2547" s="3" t="s">
        <v>70</v>
      </c>
      <c r="O2547" s="3" t="s">
        <v>27</v>
      </c>
      <c r="P2547" s="3" t="s">
        <v>47350</v>
      </c>
      <c r="Q2547" s="3" t="s">
        <v>171</v>
      </c>
      <c r="R2547" s="3" t="s">
        <v>47310</v>
      </c>
      <c r="S2547" s="3"/>
      <c r="T2547" s="3"/>
      <c r="U2547" s="3"/>
      <c r="V2547" s="3"/>
      <c r="W2547" s="3"/>
      <c r="X2547" s="3"/>
      <c r="Y2547" s="3"/>
      <c r="Z2547" s="1"/>
      <c r="AA2547" s="1" t="s">
        <v>16</v>
      </c>
      <c r="AB2547" s="3" t="s">
        <v>12</v>
      </c>
      <c r="AC2547" s="23" t="s">
        <v>37782</v>
      </c>
      <c r="AD2547" s="23" t="s">
        <v>40647</v>
      </c>
      <c r="AE2547" t="s">
        <v>35400</v>
      </c>
    </row>
    <row r="2548" spans="1:31" ht="14.25" customHeight="1">
      <c r="A2548" s="1">
        <v>2547</v>
      </c>
      <c r="B2548" s="9" t="s">
        <v>6</v>
      </c>
      <c r="C2548" s="1" t="s">
        <v>4099</v>
      </c>
      <c r="D2548" s="1" t="s">
        <v>2220</v>
      </c>
      <c r="E2548" s="1" t="s">
        <v>4100</v>
      </c>
      <c r="F2548" s="1" t="s">
        <v>22818</v>
      </c>
      <c r="G2548" s="14">
        <v>919990464904</v>
      </c>
      <c r="H2548" s="1" t="s">
        <v>8</v>
      </c>
      <c r="I2548" s="1" t="s">
        <v>9</v>
      </c>
      <c r="J2548" s="1" t="s">
        <v>47310</v>
      </c>
      <c r="K2548" s="3" t="s">
        <v>27</v>
      </c>
      <c r="L2548" s="1" t="s">
        <v>50</v>
      </c>
      <c r="M2548" s="3" t="s">
        <v>178</v>
      </c>
      <c r="N2548" s="3" t="s">
        <v>70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1"/>
      <c r="AA2548" s="1" t="s">
        <v>16</v>
      </c>
      <c r="AB2548" s="3" t="s">
        <v>12</v>
      </c>
      <c r="AC2548" s="23" t="s">
        <v>37782</v>
      </c>
      <c r="AD2548" s="23" t="s">
        <v>40648</v>
      </c>
      <c r="AE2548" t="s">
        <v>35402</v>
      </c>
    </row>
    <row r="2549" spans="1:31" ht="14.25" customHeight="1">
      <c r="A2549" s="1">
        <v>2548</v>
      </c>
      <c r="B2549" s="1" t="s">
        <v>54</v>
      </c>
      <c r="C2549" s="1" t="s">
        <v>4499</v>
      </c>
      <c r="D2549" s="1" t="s">
        <v>336</v>
      </c>
      <c r="E2549" s="1" t="s">
        <v>40</v>
      </c>
      <c r="F2549" s="1" t="s">
        <v>4500</v>
      </c>
      <c r="G2549" s="14">
        <v>91949404096</v>
      </c>
      <c r="H2549" s="1" t="s">
        <v>20</v>
      </c>
      <c r="I2549" s="1" t="s">
        <v>41</v>
      </c>
      <c r="J2549" s="1" t="s">
        <v>47310</v>
      </c>
      <c r="K2549" s="3" t="s">
        <v>178</v>
      </c>
      <c r="L2549" s="1" t="s">
        <v>50</v>
      </c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1"/>
      <c r="AA2549" s="1" t="s">
        <v>16</v>
      </c>
      <c r="AB2549" s="3" t="s">
        <v>12</v>
      </c>
      <c r="AC2549" s="23" t="s">
        <v>37782</v>
      </c>
      <c r="AD2549" s="23" t="s">
        <v>40649</v>
      </c>
      <c r="AE2549" t="s">
        <v>35395</v>
      </c>
    </row>
    <row r="2550" spans="1:31" ht="14.25" customHeight="1">
      <c r="A2550" s="1">
        <v>2549</v>
      </c>
      <c r="B2550" s="1" t="s">
        <v>54</v>
      </c>
      <c r="C2550" s="1" t="s">
        <v>4858</v>
      </c>
      <c r="D2550" s="1" t="s">
        <v>1538</v>
      </c>
      <c r="E2550" s="1" t="s">
        <v>19</v>
      </c>
      <c r="F2550" s="1" t="s">
        <v>23196</v>
      </c>
      <c r="G2550" s="14">
        <v>9194464901</v>
      </c>
      <c r="H2550" s="1" t="s">
        <v>20</v>
      </c>
      <c r="I2550" s="1" t="s">
        <v>9</v>
      </c>
      <c r="J2550" s="1" t="s">
        <v>47310</v>
      </c>
      <c r="K2550" s="3" t="s">
        <v>42</v>
      </c>
      <c r="L2550" s="1" t="s">
        <v>50</v>
      </c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1"/>
      <c r="AA2550" s="1" t="s">
        <v>16</v>
      </c>
      <c r="AB2550" s="3" t="s">
        <v>12</v>
      </c>
      <c r="AC2550" s="23" t="s">
        <v>37782</v>
      </c>
      <c r="AD2550" s="23" t="s">
        <v>40650</v>
      </c>
      <c r="AE2550" t="s">
        <v>35401</v>
      </c>
    </row>
    <row r="2551" spans="1:31" ht="14.25" customHeight="1">
      <c r="A2551" s="1">
        <v>2550</v>
      </c>
      <c r="B2551" s="9" t="s">
        <v>6</v>
      </c>
      <c r="C2551" s="1" t="s">
        <v>5683</v>
      </c>
      <c r="D2551" s="1" t="s">
        <v>5684</v>
      </c>
      <c r="E2551" s="1" t="s">
        <v>746</v>
      </c>
      <c r="F2551" s="1" t="s">
        <v>33927</v>
      </c>
      <c r="G2551" s="14">
        <v>91944664999</v>
      </c>
      <c r="H2551" s="1" t="s">
        <v>37</v>
      </c>
      <c r="I2551" s="1" t="s">
        <v>9</v>
      </c>
      <c r="J2551" s="1" t="s">
        <v>47310</v>
      </c>
      <c r="K2551" s="3" t="s">
        <v>42</v>
      </c>
      <c r="L2551" s="1" t="s">
        <v>50</v>
      </c>
      <c r="M2551" s="3" t="s">
        <v>27</v>
      </c>
      <c r="N2551" s="3" t="s">
        <v>70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1"/>
      <c r="AA2551" s="1" t="s">
        <v>16</v>
      </c>
      <c r="AB2551" s="3" t="s">
        <v>12</v>
      </c>
      <c r="AC2551" s="23" t="s">
        <v>37782</v>
      </c>
      <c r="AD2551" s="23" t="s">
        <v>40651</v>
      </c>
      <c r="AE2551" t="s">
        <v>35402</v>
      </c>
    </row>
    <row r="2552" spans="1:31" ht="14.25" customHeight="1">
      <c r="A2552" s="1">
        <v>2551</v>
      </c>
      <c r="B2552" s="1" t="s">
        <v>54</v>
      </c>
      <c r="C2552" s="1" t="s">
        <v>6408</v>
      </c>
      <c r="D2552" s="1" t="s">
        <v>18362</v>
      </c>
      <c r="E2552" s="1" t="s">
        <v>139</v>
      </c>
      <c r="F2552" s="1" t="s">
        <v>23971</v>
      </c>
      <c r="G2552" s="14">
        <v>91949001441</v>
      </c>
      <c r="H2552" s="1" t="s">
        <v>20</v>
      </c>
      <c r="I2552" s="1" t="s">
        <v>107</v>
      </c>
      <c r="J2552" s="1" t="s">
        <v>47310</v>
      </c>
      <c r="K2552" s="3" t="s">
        <v>63</v>
      </c>
      <c r="L2552" s="1" t="s">
        <v>50</v>
      </c>
      <c r="M2552" s="3" t="s">
        <v>213</v>
      </c>
      <c r="N2552" s="3" t="s">
        <v>70</v>
      </c>
      <c r="O2552" s="3" t="s">
        <v>17</v>
      </c>
      <c r="P2552" s="3" t="s">
        <v>47350</v>
      </c>
      <c r="Q2552" s="3" t="s">
        <v>42</v>
      </c>
      <c r="R2552" s="3" t="s">
        <v>47310</v>
      </c>
      <c r="S2552" s="3" t="s">
        <v>27</v>
      </c>
      <c r="T2552" s="3" t="s">
        <v>47310</v>
      </c>
      <c r="U2552" s="3" t="s">
        <v>117</v>
      </c>
      <c r="V2552" s="3" t="s">
        <v>47310</v>
      </c>
      <c r="W2552" s="3" t="s">
        <v>178</v>
      </c>
      <c r="X2552" s="3" t="s">
        <v>47310</v>
      </c>
      <c r="Y2552" s="3" t="s">
        <v>171</v>
      </c>
      <c r="Z2552" s="1" t="s">
        <v>47310</v>
      </c>
      <c r="AA2552" s="1" t="s">
        <v>16</v>
      </c>
      <c r="AB2552" s="3" t="s">
        <v>12</v>
      </c>
      <c r="AC2552" s="23" t="s">
        <v>37781</v>
      </c>
      <c r="AD2552" s="23" t="s">
        <v>40652</v>
      </c>
      <c r="AE2552" t="s">
        <v>35401</v>
      </c>
    </row>
    <row r="2553" spans="1:31" ht="14.25" customHeight="1">
      <c r="A2553" s="1">
        <v>2552</v>
      </c>
      <c r="B2553" s="9" t="s">
        <v>6</v>
      </c>
      <c r="C2553" s="1" t="s">
        <v>7664</v>
      </c>
      <c r="D2553" s="1" t="s">
        <v>494</v>
      </c>
      <c r="E2553" s="1" t="s">
        <v>40</v>
      </c>
      <c r="F2553" s="1" t="s">
        <v>34119</v>
      </c>
      <c r="G2553" s="14">
        <v>9144644409</v>
      </c>
      <c r="H2553" s="1" t="s">
        <v>20</v>
      </c>
      <c r="I2553" s="1" t="s">
        <v>41</v>
      </c>
      <c r="J2553" s="1" t="s">
        <v>47310</v>
      </c>
      <c r="K2553" s="3" t="s">
        <v>42</v>
      </c>
      <c r="L2553" s="1" t="s">
        <v>50</v>
      </c>
      <c r="M2553" s="3" t="s">
        <v>178</v>
      </c>
      <c r="N2553" s="3" t="s">
        <v>70</v>
      </c>
      <c r="O2553" s="3" t="s">
        <v>171</v>
      </c>
      <c r="P2553" s="3" t="s">
        <v>47350</v>
      </c>
      <c r="Q2553" s="3"/>
      <c r="R2553" s="3"/>
      <c r="S2553" s="3"/>
      <c r="T2553" s="3"/>
      <c r="U2553" s="3"/>
      <c r="V2553" s="3"/>
      <c r="W2553" s="3"/>
      <c r="X2553" s="3"/>
      <c r="Y2553" s="3"/>
      <c r="Z2553" s="1"/>
      <c r="AA2553" s="1" t="s">
        <v>16</v>
      </c>
      <c r="AB2553" s="3" t="s">
        <v>12</v>
      </c>
      <c r="AC2553" s="23" t="s">
        <v>37781</v>
      </c>
      <c r="AD2553" s="23" t="s">
        <v>40653</v>
      </c>
      <c r="AE2553" t="s">
        <v>35402</v>
      </c>
    </row>
    <row r="2554" spans="1:31" ht="14.25" customHeight="1">
      <c r="A2554" s="1">
        <v>2553</v>
      </c>
      <c r="B2554" s="1" t="s">
        <v>10396</v>
      </c>
      <c r="C2554" s="1" t="s">
        <v>10435</v>
      </c>
      <c r="D2554" s="1" t="s">
        <v>734</v>
      </c>
      <c r="E2554" s="1" t="s">
        <v>10048</v>
      </c>
      <c r="F2554" s="1" t="s">
        <v>10436</v>
      </c>
      <c r="G2554" s="14">
        <v>91944600444</v>
      </c>
      <c r="H2554" s="1" t="s">
        <v>15</v>
      </c>
      <c r="I2554" s="1" t="s">
        <v>41</v>
      </c>
      <c r="J2554" s="1" t="s">
        <v>47310</v>
      </c>
      <c r="K2554" s="3" t="s">
        <v>17</v>
      </c>
      <c r="L2554" s="1" t="s">
        <v>50</v>
      </c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1"/>
      <c r="AA2554" s="1" t="s">
        <v>11</v>
      </c>
      <c r="AB2554" s="3" t="s">
        <v>13</v>
      </c>
      <c r="AC2554" s="23" t="s">
        <v>37781</v>
      </c>
      <c r="AD2554" s="23" t="s">
        <v>40654</v>
      </c>
      <c r="AE2554" t="s">
        <v>35400</v>
      </c>
    </row>
    <row r="2555" spans="1:31" ht="14.25" customHeight="1">
      <c r="A2555" s="1">
        <v>2554</v>
      </c>
      <c r="B2555" s="1" t="s">
        <v>10396</v>
      </c>
      <c r="C2555" s="1" t="s">
        <v>10616</v>
      </c>
      <c r="D2555" s="1" t="s">
        <v>89</v>
      </c>
      <c r="E2555" s="1" t="s">
        <v>506</v>
      </c>
      <c r="F2555" s="1" t="s">
        <v>26003</v>
      </c>
      <c r="G2555" s="14">
        <v>919994664999</v>
      </c>
      <c r="H2555" s="1" t="s">
        <v>8</v>
      </c>
      <c r="I2555" s="1" t="s">
        <v>41</v>
      </c>
      <c r="J2555" s="1" t="s">
        <v>47310</v>
      </c>
      <c r="K2555" s="3" t="s">
        <v>27</v>
      </c>
      <c r="L2555" s="1" t="s">
        <v>50</v>
      </c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1"/>
      <c r="AA2555" s="1" t="s">
        <v>16</v>
      </c>
      <c r="AB2555" s="3" t="s">
        <v>12</v>
      </c>
      <c r="AC2555" s="23" t="s">
        <v>37781</v>
      </c>
      <c r="AD2555" s="23" t="s">
        <v>40655</v>
      </c>
      <c r="AE2555" t="s">
        <v>35402</v>
      </c>
    </row>
    <row r="2556" spans="1:31" ht="14.25" customHeight="1">
      <c r="A2556" s="1">
        <v>2555</v>
      </c>
      <c r="B2556" s="9" t="s">
        <v>6</v>
      </c>
      <c r="C2556" s="1" t="s">
        <v>10988</v>
      </c>
      <c r="D2556" s="1" t="s">
        <v>734</v>
      </c>
      <c r="E2556" s="1" t="s">
        <v>40</v>
      </c>
      <c r="F2556" s="1" t="s">
        <v>26210</v>
      </c>
      <c r="G2556" s="14">
        <v>919946944649</v>
      </c>
      <c r="H2556" s="1" t="s">
        <v>8</v>
      </c>
      <c r="I2556" s="1" t="s">
        <v>9</v>
      </c>
      <c r="J2556" s="1" t="s">
        <v>47310</v>
      </c>
      <c r="K2556" s="3" t="s">
        <v>27</v>
      </c>
      <c r="L2556" s="1" t="s">
        <v>50</v>
      </c>
      <c r="M2556" s="3" t="s">
        <v>47344</v>
      </c>
      <c r="N2556" s="3" t="s">
        <v>70</v>
      </c>
      <c r="O2556" s="3" t="s">
        <v>47349</v>
      </c>
      <c r="P2556" s="3" t="s">
        <v>47350</v>
      </c>
      <c r="Q2556" s="3" t="s">
        <v>171</v>
      </c>
      <c r="R2556" s="3" t="s">
        <v>47310</v>
      </c>
      <c r="S2556" s="3"/>
      <c r="T2556" s="3"/>
      <c r="U2556" s="3"/>
      <c r="V2556" s="3"/>
      <c r="W2556" s="3"/>
      <c r="X2556" s="3"/>
      <c r="Y2556" s="3"/>
      <c r="Z2556" s="1"/>
      <c r="AA2556" s="1" t="s">
        <v>16</v>
      </c>
      <c r="AB2556" s="3" t="s">
        <v>12</v>
      </c>
      <c r="AC2556" s="23" t="s">
        <v>37781</v>
      </c>
      <c r="AD2556" s="23" t="s">
        <v>40656</v>
      </c>
      <c r="AE2556" t="s">
        <v>35400</v>
      </c>
    </row>
    <row r="2557" spans="1:31" ht="14.25" customHeight="1">
      <c r="A2557" s="1">
        <v>2556</v>
      </c>
      <c r="B2557" s="9" t="s">
        <v>6</v>
      </c>
      <c r="C2557" s="1" t="s">
        <v>11205</v>
      </c>
      <c r="D2557" s="1" t="s">
        <v>11206</v>
      </c>
      <c r="E2557" s="1" t="s">
        <v>11207</v>
      </c>
      <c r="F2557" s="1" t="s">
        <v>34447</v>
      </c>
      <c r="G2557" s="14">
        <v>91944994644</v>
      </c>
      <c r="H2557" s="1" t="s">
        <v>15</v>
      </c>
      <c r="I2557" s="1" t="s">
        <v>41</v>
      </c>
      <c r="J2557" s="1" t="s">
        <v>47310</v>
      </c>
      <c r="K2557" s="3" t="s">
        <v>178</v>
      </c>
      <c r="L2557" s="1" t="s">
        <v>50</v>
      </c>
      <c r="M2557" s="3" t="s">
        <v>171</v>
      </c>
      <c r="N2557" s="3" t="s">
        <v>70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1"/>
      <c r="AA2557" s="1" t="s">
        <v>16</v>
      </c>
      <c r="AB2557" s="3" t="s">
        <v>12</v>
      </c>
      <c r="AC2557" s="23" t="s">
        <v>37784</v>
      </c>
      <c r="AD2557" s="23" t="s">
        <v>40657</v>
      </c>
      <c r="AE2557" t="s">
        <v>35400</v>
      </c>
    </row>
    <row r="2558" spans="1:31" ht="14.25" customHeight="1">
      <c r="A2558" s="1">
        <v>2557</v>
      </c>
      <c r="B2558" s="9" t="s">
        <v>6</v>
      </c>
      <c r="C2558" s="1" t="s">
        <v>11809</v>
      </c>
      <c r="D2558" s="1" t="s">
        <v>11810</v>
      </c>
      <c r="E2558" s="1" t="s">
        <v>11811</v>
      </c>
      <c r="F2558" s="1" t="s">
        <v>11812</v>
      </c>
      <c r="G2558" s="14">
        <v>919446006094</v>
      </c>
      <c r="H2558" s="1" t="s">
        <v>8</v>
      </c>
      <c r="I2558" s="1" t="s">
        <v>9</v>
      </c>
      <c r="J2558" s="1" t="s">
        <v>47310</v>
      </c>
      <c r="K2558" s="3" t="s">
        <v>17</v>
      </c>
      <c r="L2558" s="1" t="s">
        <v>50</v>
      </c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1"/>
      <c r="AA2558" s="1" t="s">
        <v>11</v>
      </c>
      <c r="AB2558" s="3" t="s">
        <v>13</v>
      </c>
      <c r="AC2558" s="23" t="s">
        <v>37784</v>
      </c>
      <c r="AD2558" s="23" t="s">
        <v>40658</v>
      </c>
      <c r="AE2558" t="s">
        <v>35395</v>
      </c>
    </row>
    <row r="2559" spans="1:31" ht="14.25" customHeight="1">
      <c r="A2559" s="1">
        <v>2558</v>
      </c>
      <c r="B2559" s="9" t="s">
        <v>6</v>
      </c>
      <c r="C2559" s="1" t="s">
        <v>11887</v>
      </c>
      <c r="D2559" s="1" t="s">
        <v>3583</v>
      </c>
      <c r="E2559" s="1" t="s">
        <v>87</v>
      </c>
      <c r="F2559" s="1" t="s">
        <v>26657</v>
      </c>
      <c r="G2559" s="14">
        <v>9194460606</v>
      </c>
      <c r="H2559" s="1" t="s">
        <v>20</v>
      </c>
      <c r="I2559" s="1" t="s">
        <v>9</v>
      </c>
      <c r="J2559" s="1" t="s">
        <v>47310</v>
      </c>
      <c r="K2559" s="3" t="s">
        <v>63</v>
      </c>
      <c r="L2559" s="1" t="s">
        <v>50</v>
      </c>
      <c r="M2559" s="3" t="s">
        <v>213</v>
      </c>
      <c r="N2559" s="3" t="s">
        <v>70</v>
      </c>
      <c r="O2559" s="3" t="s">
        <v>17</v>
      </c>
      <c r="P2559" s="3" t="s">
        <v>47350</v>
      </c>
      <c r="Q2559" s="3" t="s">
        <v>42</v>
      </c>
      <c r="R2559" s="3" t="s">
        <v>47310</v>
      </c>
      <c r="S2559" s="3" t="s">
        <v>27</v>
      </c>
      <c r="T2559" s="3" t="s">
        <v>47310</v>
      </c>
      <c r="U2559" s="3" t="s">
        <v>117</v>
      </c>
      <c r="V2559" s="3" t="s">
        <v>47310</v>
      </c>
      <c r="W2559" s="3" t="s">
        <v>178</v>
      </c>
      <c r="X2559" s="3" t="s">
        <v>47310</v>
      </c>
      <c r="Y2559" s="3" t="s">
        <v>171</v>
      </c>
      <c r="Z2559" s="1" t="s">
        <v>47310</v>
      </c>
      <c r="AA2559" s="1" t="s">
        <v>16</v>
      </c>
      <c r="AB2559" s="3" t="s">
        <v>12</v>
      </c>
      <c r="AC2559" s="23" t="s">
        <v>37784</v>
      </c>
      <c r="AD2559" s="23" t="s">
        <v>40659</v>
      </c>
      <c r="AE2559" t="s">
        <v>35401</v>
      </c>
    </row>
    <row r="2560" spans="1:31" ht="14.25" customHeight="1">
      <c r="A2560" s="1">
        <v>2559</v>
      </c>
      <c r="B2560" s="9" t="s">
        <v>6</v>
      </c>
      <c r="C2560" s="1" t="s">
        <v>12045</v>
      </c>
      <c r="D2560" s="1" t="s">
        <v>12046</v>
      </c>
      <c r="E2560" s="1" t="s">
        <v>724</v>
      </c>
      <c r="F2560" s="1" t="s">
        <v>32402</v>
      </c>
      <c r="G2560" s="14">
        <v>91944496460</v>
      </c>
      <c r="H2560" s="1" t="s">
        <v>8</v>
      </c>
      <c r="I2560" s="1" t="s">
        <v>62</v>
      </c>
      <c r="J2560" s="1" t="s">
        <v>47310</v>
      </c>
      <c r="K2560" s="3" t="s">
        <v>63</v>
      </c>
      <c r="L2560" s="1" t="s">
        <v>50</v>
      </c>
      <c r="M2560" s="3" t="s">
        <v>213</v>
      </c>
      <c r="N2560" s="3" t="s">
        <v>70</v>
      </c>
      <c r="O2560" s="3" t="s">
        <v>17</v>
      </c>
      <c r="P2560" s="3" t="s">
        <v>47350</v>
      </c>
      <c r="Q2560" s="3" t="s">
        <v>42</v>
      </c>
      <c r="R2560" s="3" t="s">
        <v>47310</v>
      </c>
      <c r="S2560" s="3" t="s">
        <v>27</v>
      </c>
      <c r="T2560" s="3" t="s">
        <v>47310</v>
      </c>
      <c r="U2560" s="3" t="s">
        <v>117</v>
      </c>
      <c r="V2560" s="3" t="s">
        <v>47310</v>
      </c>
      <c r="W2560" s="3" t="s">
        <v>178</v>
      </c>
      <c r="X2560" s="3" t="s">
        <v>47310</v>
      </c>
      <c r="Y2560" s="3" t="s">
        <v>171</v>
      </c>
      <c r="Z2560" s="1" t="s">
        <v>47310</v>
      </c>
      <c r="AA2560" s="1" t="s">
        <v>16</v>
      </c>
      <c r="AB2560" s="3" t="s">
        <v>12</v>
      </c>
      <c r="AC2560" s="23" t="s">
        <v>37784</v>
      </c>
      <c r="AD2560" s="23" t="s">
        <v>40660</v>
      </c>
      <c r="AE2560" t="s">
        <v>35395</v>
      </c>
    </row>
    <row r="2561" spans="1:31" ht="14.25" customHeight="1">
      <c r="A2561" s="1">
        <v>2560</v>
      </c>
      <c r="B2561" s="9" t="s">
        <v>6</v>
      </c>
      <c r="C2561" s="1" t="s">
        <v>14016</v>
      </c>
      <c r="D2561" s="1" t="s">
        <v>3533</v>
      </c>
      <c r="E2561" s="1" t="s">
        <v>90</v>
      </c>
      <c r="F2561" s="1" t="s">
        <v>34740</v>
      </c>
      <c r="G2561" s="14">
        <v>9199414041</v>
      </c>
      <c r="H2561" s="1" t="s">
        <v>8</v>
      </c>
      <c r="I2561" s="1" t="s">
        <v>62</v>
      </c>
      <c r="J2561" s="1" t="s">
        <v>47310</v>
      </c>
      <c r="K2561" s="3" t="s">
        <v>17</v>
      </c>
      <c r="L2561" s="1" t="s">
        <v>50</v>
      </c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1"/>
      <c r="AA2561" s="1" t="s">
        <v>11</v>
      </c>
      <c r="AB2561" s="3" t="s">
        <v>990</v>
      </c>
      <c r="AC2561" s="23" t="s">
        <v>37788</v>
      </c>
      <c r="AD2561" s="23" t="s">
        <v>40661</v>
      </c>
      <c r="AE2561" t="s">
        <v>35395</v>
      </c>
    </row>
    <row r="2562" spans="1:31" ht="14.25" customHeight="1">
      <c r="A2562" s="1">
        <v>2561</v>
      </c>
      <c r="B2562" s="9" t="s">
        <v>6</v>
      </c>
      <c r="C2562" s="1" t="s">
        <v>7921</v>
      </c>
      <c r="D2562" s="1" t="s">
        <v>5449</v>
      </c>
      <c r="E2562" s="1" t="s">
        <v>3492</v>
      </c>
      <c r="F2562" s="1" t="s">
        <v>31940</v>
      </c>
      <c r="G2562" s="14">
        <v>91944069416</v>
      </c>
      <c r="H2562" s="1" t="s">
        <v>20</v>
      </c>
      <c r="I2562" s="1" t="s">
        <v>9</v>
      </c>
      <c r="J2562" s="1" t="s">
        <v>47293</v>
      </c>
      <c r="K2562" s="3" t="s">
        <v>42</v>
      </c>
      <c r="L2562" s="1" t="s">
        <v>50</v>
      </c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1"/>
      <c r="AA2562" s="1" t="s">
        <v>16</v>
      </c>
      <c r="AB2562" s="3" t="s">
        <v>12</v>
      </c>
      <c r="AC2562" s="23" t="s">
        <v>37781</v>
      </c>
      <c r="AD2562" s="23" t="s">
        <v>40662</v>
      </c>
      <c r="AE2562" t="s">
        <v>35401</v>
      </c>
    </row>
    <row r="2563" spans="1:31" ht="14.25" customHeight="1">
      <c r="A2563" s="1">
        <v>2562</v>
      </c>
      <c r="B2563" s="9" t="s">
        <v>6</v>
      </c>
      <c r="C2563" s="1" t="s">
        <v>13889</v>
      </c>
      <c r="D2563" s="1" t="s">
        <v>1803</v>
      </c>
      <c r="E2563" s="1" t="s">
        <v>224</v>
      </c>
      <c r="F2563" s="1" t="s">
        <v>34727</v>
      </c>
      <c r="G2563" s="14">
        <v>919494041444</v>
      </c>
      <c r="H2563" s="1" t="s">
        <v>37</v>
      </c>
      <c r="I2563" s="1" t="s">
        <v>9</v>
      </c>
      <c r="J2563" s="1" t="s">
        <v>47298</v>
      </c>
      <c r="K2563" s="3" t="s">
        <v>42</v>
      </c>
      <c r="L2563" s="1" t="s">
        <v>50</v>
      </c>
      <c r="M2563" s="3" t="s">
        <v>27</v>
      </c>
      <c r="N2563" s="3" t="s">
        <v>70</v>
      </c>
      <c r="O2563" s="3" t="s">
        <v>117</v>
      </c>
      <c r="P2563" s="3" t="s">
        <v>34</v>
      </c>
      <c r="Q2563" s="3"/>
      <c r="R2563" s="3"/>
      <c r="S2563" s="3"/>
      <c r="T2563" s="3"/>
      <c r="U2563" s="3"/>
      <c r="V2563" s="3"/>
      <c r="W2563" s="3"/>
      <c r="X2563" s="3"/>
      <c r="Y2563" s="3"/>
      <c r="Z2563" s="1"/>
      <c r="AA2563" s="1" t="s">
        <v>16</v>
      </c>
      <c r="AB2563" s="3" t="s">
        <v>12</v>
      </c>
      <c r="AC2563" s="23" t="s">
        <v>37790</v>
      </c>
      <c r="AD2563" s="23" t="s">
        <v>40663</v>
      </c>
      <c r="AE2563" t="s">
        <v>35400</v>
      </c>
    </row>
    <row r="2564" spans="1:31" ht="14.25" customHeight="1">
      <c r="A2564" s="1">
        <v>2563</v>
      </c>
      <c r="B2564" s="1" t="s">
        <v>54</v>
      </c>
      <c r="C2564" s="1" t="s">
        <v>6149</v>
      </c>
      <c r="D2564" s="1" t="s">
        <v>1356</v>
      </c>
      <c r="E2564" s="1" t="s">
        <v>36691</v>
      </c>
      <c r="F2564" s="1" t="s">
        <v>23827</v>
      </c>
      <c r="G2564" s="14">
        <v>91499064090</v>
      </c>
      <c r="H2564" s="1" t="s">
        <v>15</v>
      </c>
      <c r="I2564" s="1" t="s">
        <v>9</v>
      </c>
      <c r="J2564" s="1" t="s">
        <v>47298</v>
      </c>
      <c r="K2564" s="3" t="s">
        <v>63</v>
      </c>
      <c r="L2564" s="1" t="s">
        <v>50</v>
      </c>
      <c r="M2564" s="3" t="s">
        <v>213</v>
      </c>
      <c r="N2564" s="3" t="s">
        <v>70</v>
      </c>
      <c r="O2564" s="3" t="s">
        <v>17</v>
      </c>
      <c r="P2564" s="3" t="s">
        <v>34</v>
      </c>
      <c r="Q2564" s="3" t="s">
        <v>42</v>
      </c>
      <c r="R2564" s="3" t="s">
        <v>47351</v>
      </c>
      <c r="S2564" s="3" t="s">
        <v>27</v>
      </c>
      <c r="T2564" s="3" t="s">
        <v>47298</v>
      </c>
      <c r="U2564" s="3" t="s">
        <v>117</v>
      </c>
      <c r="V2564" s="3" t="s">
        <v>47298</v>
      </c>
      <c r="W2564" s="3" t="s">
        <v>178</v>
      </c>
      <c r="X2564" s="3" t="s">
        <v>47298</v>
      </c>
      <c r="Y2564" s="3" t="s">
        <v>171</v>
      </c>
      <c r="Z2564" s="1" t="s">
        <v>47298</v>
      </c>
      <c r="AA2564" s="1" t="s">
        <v>16</v>
      </c>
      <c r="AB2564" s="3" t="s">
        <v>12</v>
      </c>
      <c r="AC2564" s="23" t="s">
        <v>37781</v>
      </c>
      <c r="AD2564" s="23" t="s">
        <v>40664</v>
      </c>
      <c r="AE2564" t="s">
        <v>35401</v>
      </c>
    </row>
    <row r="2565" spans="1:31" ht="14.25" customHeight="1">
      <c r="A2565" s="1">
        <v>2564</v>
      </c>
      <c r="B2565" s="1" t="s">
        <v>10396</v>
      </c>
      <c r="C2565" s="1" t="s">
        <v>10739</v>
      </c>
      <c r="D2565" s="1" t="s">
        <v>3940</v>
      </c>
      <c r="E2565" s="1" t="s">
        <v>19</v>
      </c>
      <c r="F2565" s="1" t="s">
        <v>26073</v>
      </c>
      <c r="G2565" s="14">
        <v>914160964410</v>
      </c>
      <c r="H2565" s="1" t="s">
        <v>8</v>
      </c>
      <c r="I2565" s="1" t="s">
        <v>41</v>
      </c>
      <c r="J2565" s="1" t="s">
        <v>47298</v>
      </c>
      <c r="K2565" s="3" t="s">
        <v>42</v>
      </c>
      <c r="L2565" s="1" t="s">
        <v>50</v>
      </c>
      <c r="M2565" s="3" t="s">
        <v>27</v>
      </c>
      <c r="N2565" s="3" t="s">
        <v>70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1"/>
      <c r="AA2565" s="1" t="s">
        <v>16</v>
      </c>
      <c r="AB2565" s="3" t="s">
        <v>12</v>
      </c>
      <c r="AC2565" s="23" t="s">
        <v>37781</v>
      </c>
      <c r="AD2565" s="23" t="s">
        <v>40665</v>
      </c>
      <c r="AE2565" t="s">
        <v>35395</v>
      </c>
    </row>
    <row r="2566" spans="1:31" ht="14.25" customHeight="1">
      <c r="A2566" s="1">
        <v>2565</v>
      </c>
      <c r="B2566" s="9" t="s">
        <v>6</v>
      </c>
      <c r="C2566" s="1" t="s">
        <v>1081</v>
      </c>
      <c r="D2566" s="1" t="s">
        <v>286</v>
      </c>
      <c r="E2566" s="1" t="s">
        <v>1047</v>
      </c>
      <c r="F2566" s="1" t="s">
        <v>21443</v>
      </c>
      <c r="G2566" s="14">
        <v>91966499149</v>
      </c>
      <c r="H2566" s="1" t="s">
        <v>8</v>
      </c>
      <c r="I2566" s="1" t="s">
        <v>41</v>
      </c>
      <c r="J2566" s="1" t="s">
        <v>47311</v>
      </c>
      <c r="K2566" s="3" t="s">
        <v>42</v>
      </c>
      <c r="L2566" s="1" t="s">
        <v>50</v>
      </c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1"/>
      <c r="AA2566" s="1" t="s">
        <v>16</v>
      </c>
      <c r="AB2566" s="3" t="s">
        <v>12</v>
      </c>
      <c r="AC2566" s="23" t="s">
        <v>37782</v>
      </c>
      <c r="AD2566" s="23" t="s">
        <v>40666</v>
      </c>
      <c r="AE2566" t="s">
        <v>35402</v>
      </c>
    </row>
    <row r="2567" spans="1:31" ht="14.25" customHeight="1">
      <c r="A2567" s="1">
        <v>2566</v>
      </c>
      <c r="B2567" s="9" t="s">
        <v>6</v>
      </c>
      <c r="C2567" s="1" t="s">
        <v>3410</v>
      </c>
      <c r="D2567" s="1" t="s">
        <v>3411</v>
      </c>
      <c r="E2567" s="1" t="s">
        <v>3412</v>
      </c>
      <c r="F2567" s="1" t="s">
        <v>31445</v>
      </c>
      <c r="G2567" s="14">
        <v>919494466664</v>
      </c>
      <c r="H2567" s="1" t="s">
        <v>8</v>
      </c>
      <c r="I2567" s="1" t="s">
        <v>62</v>
      </c>
      <c r="J2567" s="1" t="s">
        <v>47311</v>
      </c>
      <c r="K2567" s="3" t="s">
        <v>17</v>
      </c>
      <c r="L2567" s="1" t="s">
        <v>50</v>
      </c>
      <c r="M2567" s="4" t="s">
        <v>42</v>
      </c>
      <c r="N2567" s="3" t="s">
        <v>70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1"/>
      <c r="AA2567" s="1" t="s">
        <v>16</v>
      </c>
      <c r="AB2567" s="3" t="s">
        <v>12</v>
      </c>
      <c r="AC2567" s="23" t="s">
        <v>37782</v>
      </c>
      <c r="AD2567" s="23" t="s">
        <v>40667</v>
      </c>
      <c r="AE2567" t="s">
        <v>35395</v>
      </c>
    </row>
    <row r="2568" spans="1:31" ht="14.25" customHeight="1">
      <c r="A2568" s="1">
        <v>2567</v>
      </c>
      <c r="B2568" s="9" t="s">
        <v>6</v>
      </c>
      <c r="C2568" s="1" t="s">
        <v>6391</v>
      </c>
      <c r="D2568" s="1" t="s">
        <v>1952</v>
      </c>
      <c r="E2568" s="1" t="s">
        <v>40</v>
      </c>
      <c r="F2568" s="1" t="s">
        <v>23960</v>
      </c>
      <c r="G2568" s="14">
        <v>91990499944</v>
      </c>
      <c r="H2568" s="1" t="s">
        <v>15</v>
      </c>
      <c r="I2568" s="1" t="s">
        <v>9</v>
      </c>
      <c r="J2568" s="1" t="s">
        <v>47311</v>
      </c>
      <c r="K2568" s="3" t="s">
        <v>17</v>
      </c>
      <c r="L2568" s="1" t="s">
        <v>50</v>
      </c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1"/>
      <c r="AA2568" s="1" t="s">
        <v>11</v>
      </c>
      <c r="AB2568" s="3" t="s">
        <v>586</v>
      </c>
      <c r="AC2568" s="23" t="s">
        <v>37781</v>
      </c>
      <c r="AD2568" s="23" t="s">
        <v>40668</v>
      </c>
      <c r="AE2568" t="s">
        <v>35400</v>
      </c>
    </row>
    <row r="2569" spans="1:31" ht="14.25" customHeight="1">
      <c r="A2569" s="1">
        <v>2568</v>
      </c>
      <c r="B2569" s="9" t="s">
        <v>6</v>
      </c>
      <c r="C2569" s="1" t="s">
        <v>10083</v>
      </c>
      <c r="D2569" s="1" t="s">
        <v>10084</v>
      </c>
      <c r="E2569" s="1" t="s">
        <v>10085</v>
      </c>
      <c r="F2569" s="1" t="s">
        <v>25761</v>
      </c>
      <c r="G2569" s="14">
        <v>9194664499</v>
      </c>
      <c r="H2569" s="1" t="s">
        <v>15</v>
      </c>
      <c r="I2569" s="1" t="s">
        <v>9</v>
      </c>
      <c r="J2569" s="1" t="s">
        <v>47311</v>
      </c>
      <c r="K2569" s="3" t="s">
        <v>17</v>
      </c>
      <c r="L2569" s="1" t="s">
        <v>50</v>
      </c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1"/>
      <c r="AA2569" s="1" t="s">
        <v>11</v>
      </c>
      <c r="AB2569" s="3" t="s">
        <v>56</v>
      </c>
      <c r="AC2569" s="23" t="s">
        <v>37781</v>
      </c>
      <c r="AD2569" s="23" t="s">
        <v>40669</v>
      </c>
      <c r="AE2569" t="s">
        <v>35402</v>
      </c>
    </row>
    <row r="2570" spans="1:31" ht="14.25" customHeight="1">
      <c r="A2570" s="1">
        <v>2569</v>
      </c>
      <c r="B2570" s="9" t="s">
        <v>6</v>
      </c>
      <c r="C2570" s="1" t="s">
        <v>10178</v>
      </c>
      <c r="D2570" s="1" t="s">
        <v>92</v>
      </c>
      <c r="E2570" s="1" t="s">
        <v>506</v>
      </c>
      <c r="F2570" s="1" t="s">
        <v>25811</v>
      </c>
      <c r="G2570" s="14">
        <v>914906660009</v>
      </c>
      <c r="H2570" s="1" t="s">
        <v>20</v>
      </c>
      <c r="I2570" s="1" t="s">
        <v>62</v>
      </c>
      <c r="J2570" s="1" t="s">
        <v>47311</v>
      </c>
      <c r="K2570" s="3" t="s">
        <v>42</v>
      </c>
      <c r="L2570" s="1" t="s">
        <v>50</v>
      </c>
      <c r="M2570" s="3" t="s">
        <v>27</v>
      </c>
      <c r="N2570" s="3" t="s">
        <v>70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1"/>
      <c r="AA2570" s="1" t="s">
        <v>16</v>
      </c>
      <c r="AB2570" s="3" t="s">
        <v>13</v>
      </c>
      <c r="AC2570" s="23" t="s">
        <v>37781</v>
      </c>
      <c r="AD2570" s="23" t="s">
        <v>40670</v>
      </c>
      <c r="AE2570" t="s">
        <v>35400</v>
      </c>
    </row>
    <row r="2571" spans="1:31" ht="14.25" customHeight="1">
      <c r="A2571" s="1">
        <v>2570</v>
      </c>
      <c r="B2571" s="9" t="s">
        <v>6</v>
      </c>
      <c r="C2571" s="1" t="s">
        <v>13165</v>
      </c>
      <c r="D2571" s="1" t="s">
        <v>683</v>
      </c>
      <c r="E2571" s="1" t="s">
        <v>813</v>
      </c>
      <c r="F2571" s="1" t="s">
        <v>32567</v>
      </c>
      <c r="G2571" s="14">
        <v>91944146494</v>
      </c>
      <c r="H2571" s="1" t="s">
        <v>15</v>
      </c>
      <c r="I2571" s="1" t="s">
        <v>41</v>
      </c>
      <c r="J2571" s="1" t="s">
        <v>47311</v>
      </c>
      <c r="K2571" s="3" t="s">
        <v>17</v>
      </c>
      <c r="L2571" s="1" t="s">
        <v>50</v>
      </c>
      <c r="M2571" s="4" t="s">
        <v>42</v>
      </c>
      <c r="N2571" s="3" t="s">
        <v>70</v>
      </c>
      <c r="O2571" s="3" t="s">
        <v>27</v>
      </c>
      <c r="P2571" s="3" t="s">
        <v>34</v>
      </c>
      <c r="Q2571" s="3" t="s">
        <v>178</v>
      </c>
      <c r="R2571" s="3" t="s">
        <v>47311</v>
      </c>
      <c r="S2571" s="3"/>
      <c r="T2571" s="3"/>
      <c r="U2571" s="3"/>
      <c r="V2571" s="3"/>
      <c r="W2571" s="3"/>
      <c r="X2571" s="3"/>
      <c r="Y2571" s="3"/>
      <c r="Z2571" s="1"/>
      <c r="AA2571" s="1" t="s">
        <v>16</v>
      </c>
      <c r="AB2571" s="3" t="s">
        <v>12</v>
      </c>
      <c r="AC2571" s="23" t="s">
        <v>37784</v>
      </c>
      <c r="AD2571" s="23" t="s">
        <v>40671</v>
      </c>
      <c r="AE2571" t="s">
        <v>35400</v>
      </c>
    </row>
    <row r="2572" spans="1:31" ht="14.25" customHeight="1">
      <c r="A2572" s="1">
        <v>2571</v>
      </c>
      <c r="B2572" s="9" t="s">
        <v>6</v>
      </c>
      <c r="C2572" s="1" t="s">
        <v>13584</v>
      </c>
      <c r="D2572" s="1" t="s">
        <v>2428</v>
      </c>
      <c r="E2572" s="1" t="s">
        <v>3162</v>
      </c>
      <c r="F2572" s="1" t="s">
        <v>27616</v>
      </c>
      <c r="G2572" s="14">
        <v>919619966199</v>
      </c>
      <c r="H2572" s="1" t="s">
        <v>15</v>
      </c>
      <c r="I2572" s="1" t="s">
        <v>62</v>
      </c>
      <c r="J2572" s="1" t="s">
        <v>47311</v>
      </c>
      <c r="K2572" s="3" t="s">
        <v>17</v>
      </c>
      <c r="L2572" s="1" t="s">
        <v>50</v>
      </c>
      <c r="M2572" s="4" t="s">
        <v>42</v>
      </c>
      <c r="N2572" s="3" t="s">
        <v>70</v>
      </c>
      <c r="O2572" s="3" t="s">
        <v>27</v>
      </c>
      <c r="P2572" s="3" t="s">
        <v>34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1"/>
      <c r="AA2572" s="1" t="s">
        <v>16</v>
      </c>
      <c r="AB2572" s="3" t="s">
        <v>12</v>
      </c>
      <c r="AC2572" s="23" t="s">
        <v>37792</v>
      </c>
      <c r="AD2572" s="23" t="s">
        <v>40672</v>
      </c>
      <c r="AE2572" t="s">
        <v>35401</v>
      </c>
    </row>
    <row r="2573" spans="1:31" ht="14.25" customHeight="1">
      <c r="A2573" s="1">
        <v>2572</v>
      </c>
      <c r="B2573" s="9" t="s">
        <v>6</v>
      </c>
      <c r="C2573" s="1" t="s">
        <v>13961</v>
      </c>
      <c r="D2573" s="1" t="s">
        <v>873</v>
      </c>
      <c r="E2573" s="1" t="s">
        <v>87</v>
      </c>
      <c r="F2573" s="1" t="s">
        <v>13962</v>
      </c>
      <c r="G2573" s="14">
        <v>91994000400</v>
      </c>
      <c r="H2573" s="1" t="s">
        <v>15</v>
      </c>
      <c r="I2573" s="1" t="s">
        <v>9</v>
      </c>
      <c r="J2573" s="1" t="s">
        <v>47311</v>
      </c>
      <c r="K2573" s="3" t="s">
        <v>17</v>
      </c>
      <c r="L2573" s="1" t="s">
        <v>50</v>
      </c>
      <c r="M2573" s="3" t="s">
        <v>47344</v>
      </c>
      <c r="N2573" s="3" t="s">
        <v>70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1"/>
      <c r="AA2573" s="1" t="s">
        <v>16</v>
      </c>
      <c r="AB2573" s="3" t="s">
        <v>12</v>
      </c>
      <c r="AC2573" s="23" t="s">
        <v>37796</v>
      </c>
      <c r="AD2573" s="23" t="s">
        <v>40673</v>
      </c>
      <c r="AE2573" t="s">
        <v>35402</v>
      </c>
    </row>
    <row r="2574" spans="1:31" ht="14.25" customHeight="1">
      <c r="A2574" s="1">
        <v>2573</v>
      </c>
      <c r="B2574" s="1" t="s">
        <v>54</v>
      </c>
      <c r="C2574" s="1" t="s">
        <v>127</v>
      </c>
      <c r="D2574" s="1" t="s">
        <v>128</v>
      </c>
      <c r="E2574" s="1" t="s">
        <v>40</v>
      </c>
      <c r="F2574" s="1" t="s">
        <v>21015</v>
      </c>
      <c r="G2574" s="14">
        <v>9194644149</v>
      </c>
      <c r="H2574" s="1" t="s">
        <v>15</v>
      </c>
      <c r="I2574" s="1" t="s">
        <v>62</v>
      </c>
      <c r="J2574" s="1" t="s">
        <v>47312</v>
      </c>
      <c r="K2574" s="3" t="s">
        <v>117</v>
      </c>
      <c r="L2574" s="1" t="s">
        <v>50</v>
      </c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1"/>
      <c r="AA2574" s="1" t="s">
        <v>16</v>
      </c>
      <c r="AB2574" s="3" t="s">
        <v>12</v>
      </c>
      <c r="AC2574" s="23" t="s">
        <v>37782</v>
      </c>
      <c r="AD2574" s="23" t="s">
        <v>40674</v>
      </c>
      <c r="AE2574" t="s">
        <v>35400</v>
      </c>
    </row>
    <row r="2575" spans="1:31" ht="14.25" customHeight="1">
      <c r="A2575" s="1">
        <v>2574</v>
      </c>
      <c r="B2575" s="1" t="s">
        <v>54</v>
      </c>
      <c r="C2575" s="1" t="s">
        <v>423</v>
      </c>
      <c r="D2575" s="1" t="s">
        <v>36423</v>
      </c>
      <c r="E2575" s="1" t="s">
        <v>8313</v>
      </c>
      <c r="F2575" s="1" t="s">
        <v>33408</v>
      </c>
      <c r="G2575" s="14">
        <v>914469466644</v>
      </c>
      <c r="H2575" s="1" t="s">
        <v>8</v>
      </c>
      <c r="I2575" s="1" t="s">
        <v>9</v>
      </c>
      <c r="J2575" s="1" t="s">
        <v>47312</v>
      </c>
      <c r="K2575" s="3" t="s">
        <v>17</v>
      </c>
      <c r="L2575" s="1" t="s">
        <v>50</v>
      </c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1"/>
      <c r="AA2575" s="1" t="s">
        <v>11</v>
      </c>
      <c r="AB2575" s="3" t="s">
        <v>321</v>
      </c>
      <c r="AC2575" s="23" t="s">
        <v>37782</v>
      </c>
      <c r="AD2575" s="23" t="s">
        <v>40675</v>
      </c>
      <c r="AE2575" t="s">
        <v>35395</v>
      </c>
    </row>
    <row r="2576" spans="1:31" ht="14.25" customHeight="1">
      <c r="A2576" s="1">
        <v>2575</v>
      </c>
      <c r="B2576" s="9" t="s">
        <v>6</v>
      </c>
      <c r="C2576" s="1" t="s">
        <v>939</v>
      </c>
      <c r="D2576" s="1" t="s">
        <v>917</v>
      </c>
      <c r="E2576" s="1" t="s">
        <v>940</v>
      </c>
      <c r="F2576" s="1" t="s">
        <v>941</v>
      </c>
      <c r="G2576" s="14">
        <v>919944466404</v>
      </c>
      <c r="H2576" s="1" t="s">
        <v>15</v>
      </c>
      <c r="I2576" s="1" t="s">
        <v>9</v>
      </c>
      <c r="J2576" s="1" t="s">
        <v>47312</v>
      </c>
      <c r="K2576" s="3" t="s">
        <v>27</v>
      </c>
      <c r="L2576" s="1" t="s">
        <v>50</v>
      </c>
      <c r="M2576" s="3" t="s">
        <v>47344</v>
      </c>
      <c r="N2576" s="3" t="s">
        <v>70</v>
      </c>
      <c r="O2576" s="3" t="s">
        <v>47349</v>
      </c>
      <c r="P2576" s="3" t="s">
        <v>47312</v>
      </c>
      <c r="Q2576" s="3" t="s">
        <v>171</v>
      </c>
      <c r="R2576" s="3" t="s">
        <v>47312</v>
      </c>
      <c r="S2576" s="3"/>
      <c r="T2576" s="3"/>
      <c r="U2576" s="3"/>
      <c r="V2576" s="3"/>
      <c r="W2576" s="3"/>
      <c r="X2576" s="3"/>
      <c r="Y2576" s="3"/>
      <c r="Z2576" s="1"/>
      <c r="AA2576" s="1" t="s">
        <v>16</v>
      </c>
      <c r="AB2576" s="3" t="s">
        <v>12</v>
      </c>
      <c r="AC2576" s="23" t="s">
        <v>37782</v>
      </c>
      <c r="AD2576" s="23" t="s">
        <v>40676</v>
      </c>
      <c r="AE2576" t="s">
        <v>35402</v>
      </c>
    </row>
    <row r="2577" spans="1:31" ht="14.25" customHeight="1">
      <c r="A2577" s="1">
        <v>2576</v>
      </c>
      <c r="B2577" s="1" t="s">
        <v>54</v>
      </c>
      <c r="C2577" s="1" t="s">
        <v>957</v>
      </c>
      <c r="D2577" s="1" t="s">
        <v>48</v>
      </c>
      <c r="E2577" s="1" t="s">
        <v>264</v>
      </c>
      <c r="F2577" s="1" t="s">
        <v>31188</v>
      </c>
      <c r="G2577" s="14">
        <v>919446046444</v>
      </c>
      <c r="H2577" s="1" t="s">
        <v>20</v>
      </c>
      <c r="I2577" s="1" t="s">
        <v>9</v>
      </c>
      <c r="J2577" s="1" t="s">
        <v>47312</v>
      </c>
      <c r="K2577" s="3" t="s">
        <v>42</v>
      </c>
      <c r="L2577" s="1" t="s">
        <v>50</v>
      </c>
      <c r="M2577" s="3" t="s">
        <v>27</v>
      </c>
      <c r="N2577" s="3" t="s">
        <v>70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1"/>
      <c r="AA2577" s="1" t="s">
        <v>16</v>
      </c>
      <c r="AB2577" s="3" t="s">
        <v>12</v>
      </c>
      <c r="AC2577" s="23" t="s">
        <v>37782</v>
      </c>
      <c r="AD2577" s="23" t="s">
        <v>40677</v>
      </c>
      <c r="AE2577" t="s">
        <v>35400</v>
      </c>
    </row>
    <row r="2578" spans="1:31" ht="14.25" customHeight="1">
      <c r="A2578" s="1">
        <v>2577</v>
      </c>
      <c r="B2578" s="9" t="s">
        <v>6</v>
      </c>
      <c r="C2578" s="1" t="s">
        <v>964</v>
      </c>
      <c r="D2578" s="1" t="s">
        <v>965</v>
      </c>
      <c r="E2578" s="1" t="s">
        <v>40</v>
      </c>
      <c r="F2578" s="1" t="s">
        <v>31189</v>
      </c>
      <c r="G2578" s="14">
        <v>91994064641</v>
      </c>
      <c r="H2578" s="1" t="s">
        <v>15</v>
      </c>
      <c r="I2578" s="1" t="s">
        <v>9</v>
      </c>
      <c r="J2578" s="1" t="s">
        <v>47312</v>
      </c>
      <c r="K2578" s="3" t="s">
        <v>27</v>
      </c>
      <c r="L2578" s="1" t="s">
        <v>50</v>
      </c>
      <c r="M2578" s="3" t="s">
        <v>178</v>
      </c>
      <c r="N2578" s="3" t="s">
        <v>70</v>
      </c>
      <c r="O2578" s="3" t="s">
        <v>171</v>
      </c>
      <c r="P2578" s="3" t="s">
        <v>47312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1"/>
      <c r="AA2578" s="1" t="s">
        <v>16</v>
      </c>
      <c r="AB2578" s="3" t="s">
        <v>12</v>
      </c>
      <c r="AC2578" s="23" t="s">
        <v>37782</v>
      </c>
      <c r="AD2578" s="23" t="s">
        <v>40678</v>
      </c>
      <c r="AE2578" t="s">
        <v>35402</v>
      </c>
    </row>
    <row r="2579" spans="1:31" ht="14.25" customHeight="1">
      <c r="A2579" s="1">
        <v>2578</v>
      </c>
      <c r="B2579" s="9" t="s">
        <v>6</v>
      </c>
      <c r="C2579" s="1" t="s">
        <v>983</v>
      </c>
      <c r="D2579" s="1" t="s">
        <v>917</v>
      </c>
      <c r="E2579" s="1" t="s">
        <v>40</v>
      </c>
      <c r="F2579" s="1" t="s">
        <v>21403</v>
      </c>
      <c r="G2579" s="14">
        <v>91944400414</v>
      </c>
      <c r="H2579" s="1" t="s">
        <v>8</v>
      </c>
      <c r="I2579" s="1" t="s">
        <v>62</v>
      </c>
      <c r="J2579" s="1" t="s">
        <v>47312</v>
      </c>
      <c r="K2579" s="3" t="s">
        <v>42</v>
      </c>
      <c r="L2579" s="1" t="s">
        <v>50</v>
      </c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1"/>
      <c r="AA2579" s="1" t="s">
        <v>16</v>
      </c>
      <c r="AB2579" s="3" t="s">
        <v>12</v>
      </c>
      <c r="AC2579" s="23" t="s">
        <v>37782</v>
      </c>
      <c r="AD2579" s="23" t="s">
        <v>40564</v>
      </c>
      <c r="AE2579" t="s">
        <v>35395</v>
      </c>
    </row>
    <row r="2580" spans="1:31" ht="14.25" customHeight="1">
      <c r="A2580" s="1">
        <v>2579</v>
      </c>
      <c r="B2580" s="1" t="s">
        <v>54</v>
      </c>
      <c r="C2580" s="1" t="s">
        <v>1183</v>
      </c>
      <c r="D2580" s="1" t="s">
        <v>967</v>
      </c>
      <c r="E2580" s="1" t="s">
        <v>558</v>
      </c>
      <c r="F2580" s="1" t="s">
        <v>31221</v>
      </c>
      <c r="G2580" s="14">
        <v>919944409</v>
      </c>
      <c r="H2580" s="1" t="s">
        <v>8</v>
      </c>
      <c r="I2580" s="1" t="s">
        <v>9</v>
      </c>
      <c r="J2580" s="1" t="s">
        <v>47312</v>
      </c>
      <c r="K2580" s="3" t="s">
        <v>42</v>
      </c>
      <c r="L2580" s="1" t="s">
        <v>50</v>
      </c>
      <c r="M2580" s="3" t="s">
        <v>27</v>
      </c>
      <c r="N2580" s="3" t="s">
        <v>70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1"/>
      <c r="AA2580" s="1" t="s">
        <v>16</v>
      </c>
      <c r="AB2580" s="3" t="s">
        <v>12</v>
      </c>
      <c r="AC2580" s="23" t="s">
        <v>37782</v>
      </c>
      <c r="AD2580" s="23" t="s">
        <v>40679</v>
      </c>
      <c r="AE2580" t="s">
        <v>35401</v>
      </c>
    </row>
    <row r="2581" spans="1:31" ht="14.25" customHeight="1">
      <c r="A2581" s="1">
        <v>2580</v>
      </c>
      <c r="B2581" s="1" t="s">
        <v>54</v>
      </c>
      <c r="C2581" s="1" t="s">
        <v>1187</v>
      </c>
      <c r="D2581" s="1" t="s">
        <v>72</v>
      </c>
      <c r="E2581" s="1" t="s">
        <v>40</v>
      </c>
      <c r="F2581" s="1" t="s">
        <v>21483</v>
      </c>
      <c r="G2581" s="14">
        <v>91940466469</v>
      </c>
      <c r="H2581" s="1" t="s">
        <v>8</v>
      </c>
      <c r="I2581" s="1" t="s">
        <v>41</v>
      </c>
      <c r="J2581" s="1" t="s">
        <v>47312</v>
      </c>
      <c r="K2581" s="3" t="s">
        <v>42</v>
      </c>
      <c r="L2581" s="1" t="s">
        <v>50</v>
      </c>
      <c r="M2581" s="3" t="s">
        <v>27</v>
      </c>
      <c r="N2581" s="3" t="s">
        <v>70</v>
      </c>
      <c r="O2581" s="3" t="s">
        <v>47349</v>
      </c>
      <c r="P2581" s="3" t="s">
        <v>47312</v>
      </c>
      <c r="Q2581" s="3"/>
      <c r="R2581" s="3"/>
      <c r="S2581" s="3"/>
      <c r="T2581" s="3"/>
      <c r="U2581" s="3"/>
      <c r="V2581" s="3"/>
      <c r="W2581" s="3"/>
      <c r="X2581" s="3"/>
      <c r="Y2581" s="3"/>
      <c r="Z2581" s="1"/>
      <c r="AA2581" s="1" t="s">
        <v>16</v>
      </c>
      <c r="AB2581" s="3" t="s">
        <v>12</v>
      </c>
      <c r="AC2581" s="23" t="s">
        <v>37782</v>
      </c>
      <c r="AD2581" s="23" t="s">
        <v>40680</v>
      </c>
      <c r="AE2581" t="s">
        <v>35401</v>
      </c>
    </row>
    <row r="2582" spans="1:31" ht="14.25" customHeight="1">
      <c r="A2582" s="1">
        <v>2581</v>
      </c>
      <c r="B2582" s="9" t="s">
        <v>6</v>
      </c>
      <c r="C2582" s="1" t="s">
        <v>1242</v>
      </c>
      <c r="D2582" s="1" t="s">
        <v>1243</v>
      </c>
      <c r="E2582" s="1" t="s">
        <v>1244</v>
      </c>
      <c r="F2582" s="1" t="s">
        <v>21504</v>
      </c>
      <c r="G2582" s="14">
        <v>919646406960</v>
      </c>
      <c r="H2582" s="1" t="s">
        <v>46</v>
      </c>
      <c r="I2582" s="1" t="s">
        <v>9</v>
      </c>
      <c r="J2582" s="1" t="s">
        <v>47312</v>
      </c>
      <c r="K2582" s="3" t="s">
        <v>17</v>
      </c>
      <c r="L2582" s="1" t="s">
        <v>50</v>
      </c>
      <c r="M2582" s="4" t="s">
        <v>42</v>
      </c>
      <c r="N2582" s="3" t="s">
        <v>70</v>
      </c>
      <c r="O2582" s="3" t="s">
        <v>27</v>
      </c>
      <c r="P2582" s="3" t="s">
        <v>47312</v>
      </c>
      <c r="Q2582" s="3" t="s">
        <v>47344</v>
      </c>
      <c r="R2582" s="3" t="s">
        <v>47312</v>
      </c>
      <c r="S2582" s="3" t="s">
        <v>178</v>
      </c>
      <c r="T2582" s="3" t="s">
        <v>47312</v>
      </c>
      <c r="U2582" s="3"/>
      <c r="V2582" s="3"/>
      <c r="W2582" s="3"/>
      <c r="X2582" s="3"/>
      <c r="Y2582" s="3"/>
      <c r="Z2582" s="1"/>
      <c r="AA2582" s="1" t="s">
        <v>16</v>
      </c>
      <c r="AB2582" s="3" t="s">
        <v>12</v>
      </c>
      <c r="AC2582" s="23" t="s">
        <v>37782</v>
      </c>
      <c r="AD2582" s="23" t="s">
        <v>40681</v>
      </c>
      <c r="AE2582" t="s">
        <v>35402</v>
      </c>
    </row>
    <row r="2583" spans="1:31" ht="14.25" customHeight="1">
      <c r="A2583" s="1">
        <v>2582</v>
      </c>
      <c r="B2583" s="9" t="s">
        <v>6</v>
      </c>
      <c r="C2583" s="1" t="s">
        <v>1328</v>
      </c>
      <c r="D2583" s="1" t="s">
        <v>350</v>
      </c>
      <c r="E2583" s="1" t="s">
        <v>1047</v>
      </c>
      <c r="F2583" s="1" t="s">
        <v>21542</v>
      </c>
      <c r="G2583" s="14">
        <v>9199909991</v>
      </c>
      <c r="H2583" s="1" t="s">
        <v>20</v>
      </c>
      <c r="I2583" s="1" t="s">
        <v>9</v>
      </c>
      <c r="J2583" s="1" t="s">
        <v>47312</v>
      </c>
      <c r="K2583" s="3" t="s">
        <v>17</v>
      </c>
      <c r="L2583" s="1" t="s">
        <v>50</v>
      </c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1"/>
      <c r="AA2583" s="1" t="s">
        <v>16</v>
      </c>
      <c r="AB2583" s="3" t="s">
        <v>12</v>
      </c>
      <c r="AC2583" s="23" t="s">
        <v>37782</v>
      </c>
      <c r="AD2583" s="23" t="s">
        <v>40682</v>
      </c>
      <c r="AE2583" t="s">
        <v>35400</v>
      </c>
    </row>
    <row r="2584" spans="1:31" ht="14.25" customHeight="1">
      <c r="A2584" s="1">
        <v>2583</v>
      </c>
      <c r="B2584" s="9" t="s">
        <v>6</v>
      </c>
      <c r="C2584" s="1" t="s">
        <v>1704</v>
      </c>
      <c r="D2584" s="1" t="s">
        <v>1705</v>
      </c>
      <c r="E2584" s="1" t="s">
        <v>1706</v>
      </c>
      <c r="F2584" s="1" t="s">
        <v>33540</v>
      </c>
      <c r="G2584" s="14">
        <v>919904964096</v>
      </c>
      <c r="H2584" s="1" t="s">
        <v>37</v>
      </c>
      <c r="I2584" s="1" t="s">
        <v>9</v>
      </c>
      <c r="J2584" s="1" t="s">
        <v>47312</v>
      </c>
      <c r="K2584" s="3" t="s">
        <v>42</v>
      </c>
      <c r="L2584" s="1" t="s">
        <v>50</v>
      </c>
      <c r="M2584" s="3" t="s">
        <v>27</v>
      </c>
      <c r="N2584" s="3" t="s">
        <v>70</v>
      </c>
      <c r="O2584" s="3" t="s">
        <v>117</v>
      </c>
      <c r="P2584" s="3" t="s">
        <v>47312</v>
      </c>
      <c r="Q2584" s="3" t="s">
        <v>178</v>
      </c>
      <c r="R2584" s="3" t="s">
        <v>47312</v>
      </c>
      <c r="S2584" s="3"/>
      <c r="T2584" s="3"/>
      <c r="U2584" s="3"/>
      <c r="V2584" s="3"/>
      <c r="W2584" s="3"/>
      <c r="X2584" s="3"/>
      <c r="Y2584" s="3"/>
      <c r="Z2584" s="1"/>
      <c r="AA2584" s="1" t="s">
        <v>16</v>
      </c>
      <c r="AB2584" s="3" t="s">
        <v>12</v>
      </c>
      <c r="AC2584" s="23" t="s">
        <v>37782</v>
      </c>
      <c r="AD2584" s="23" t="s">
        <v>40683</v>
      </c>
      <c r="AE2584" t="s">
        <v>35400</v>
      </c>
    </row>
    <row r="2585" spans="1:31" ht="14.25" customHeight="1">
      <c r="A2585" s="1">
        <v>2584</v>
      </c>
      <c r="B2585" s="1" t="s">
        <v>54</v>
      </c>
      <c r="C2585" s="1" t="s">
        <v>2052</v>
      </c>
      <c r="D2585" s="1" t="s">
        <v>526</v>
      </c>
      <c r="E2585" s="1" t="s">
        <v>36692</v>
      </c>
      <c r="F2585" s="1" t="s">
        <v>21846</v>
      </c>
      <c r="G2585" s="14">
        <v>91600404410</v>
      </c>
      <c r="H2585" s="1" t="s">
        <v>8</v>
      </c>
      <c r="I2585" s="1" t="s">
        <v>9</v>
      </c>
      <c r="J2585" s="1" t="s">
        <v>47312</v>
      </c>
      <c r="K2585" s="3" t="s">
        <v>42</v>
      </c>
      <c r="L2585" s="1" t="s">
        <v>50</v>
      </c>
      <c r="M2585" s="3" t="s">
        <v>27</v>
      </c>
      <c r="N2585" s="3" t="s">
        <v>70</v>
      </c>
      <c r="O2585" s="3" t="s">
        <v>117</v>
      </c>
      <c r="P2585" s="3" t="s">
        <v>47312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1"/>
      <c r="AA2585" s="1" t="s">
        <v>16</v>
      </c>
      <c r="AB2585" s="3" t="s">
        <v>12</v>
      </c>
      <c r="AC2585" s="23" t="s">
        <v>37782</v>
      </c>
      <c r="AD2585" s="23" t="s">
        <v>40684</v>
      </c>
      <c r="AE2585" t="s">
        <v>35395</v>
      </c>
    </row>
    <row r="2586" spans="1:31" ht="14.25" customHeight="1">
      <c r="A2586" s="1">
        <v>2585</v>
      </c>
      <c r="B2586" s="1" t="s">
        <v>54</v>
      </c>
      <c r="C2586" s="1" t="s">
        <v>2562</v>
      </c>
      <c r="D2586" s="1" t="s">
        <v>2563</v>
      </c>
      <c r="E2586" s="1" t="s">
        <v>2564</v>
      </c>
      <c r="F2586" s="1" t="s">
        <v>22063</v>
      </c>
      <c r="G2586" s="14">
        <v>919646966999</v>
      </c>
      <c r="H2586" s="1" t="s">
        <v>8</v>
      </c>
      <c r="I2586" s="1" t="s">
        <v>62</v>
      </c>
      <c r="J2586" s="1" t="s">
        <v>47312</v>
      </c>
      <c r="K2586" s="3" t="s">
        <v>42</v>
      </c>
      <c r="L2586" s="1" t="s">
        <v>50</v>
      </c>
      <c r="M2586" s="3" t="s">
        <v>27</v>
      </c>
      <c r="N2586" s="3" t="s">
        <v>70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1"/>
      <c r="AA2586" s="1" t="s">
        <v>16</v>
      </c>
      <c r="AB2586" s="3" t="s">
        <v>12</v>
      </c>
      <c r="AC2586" s="23" t="s">
        <v>37782</v>
      </c>
      <c r="AD2586" s="23" t="s">
        <v>40685</v>
      </c>
      <c r="AE2586" t="s">
        <v>35401</v>
      </c>
    </row>
    <row r="2587" spans="1:31" ht="14.25" customHeight="1">
      <c r="A2587" s="1">
        <v>2586</v>
      </c>
      <c r="B2587" s="1" t="s">
        <v>54</v>
      </c>
      <c r="C2587" s="1" t="s">
        <v>3005</v>
      </c>
      <c r="D2587" s="1" t="s">
        <v>6420</v>
      </c>
      <c r="E2587" s="1" t="s">
        <v>328</v>
      </c>
      <c r="F2587" s="1" t="s">
        <v>22273</v>
      </c>
      <c r="G2587" s="14">
        <v>91994644141</v>
      </c>
      <c r="H2587" s="1" t="s">
        <v>20</v>
      </c>
      <c r="I2587" s="1" t="s">
        <v>62</v>
      </c>
      <c r="J2587" s="1" t="s">
        <v>47312</v>
      </c>
      <c r="K2587" s="3" t="s">
        <v>63</v>
      </c>
      <c r="L2587" s="1" t="s">
        <v>50</v>
      </c>
      <c r="M2587" s="3" t="s">
        <v>213</v>
      </c>
      <c r="N2587" s="3" t="s">
        <v>70</v>
      </c>
      <c r="O2587" s="3" t="s">
        <v>17</v>
      </c>
      <c r="P2587" s="3" t="s">
        <v>47312</v>
      </c>
      <c r="Q2587" s="3" t="s">
        <v>42</v>
      </c>
      <c r="R2587" s="3" t="s">
        <v>47312</v>
      </c>
      <c r="S2587" s="3" t="s">
        <v>27</v>
      </c>
      <c r="T2587" s="3" t="s">
        <v>47312</v>
      </c>
      <c r="U2587" s="3" t="s">
        <v>117</v>
      </c>
      <c r="V2587" s="3" t="s">
        <v>47312</v>
      </c>
      <c r="W2587" s="3" t="s">
        <v>178</v>
      </c>
      <c r="X2587" s="3" t="s">
        <v>47312</v>
      </c>
      <c r="Y2587" s="3" t="s">
        <v>171</v>
      </c>
      <c r="Z2587" s="1" t="s">
        <v>47312</v>
      </c>
      <c r="AA2587" s="1" t="s">
        <v>16</v>
      </c>
      <c r="AB2587" s="3" t="s">
        <v>12</v>
      </c>
      <c r="AC2587" s="23" t="s">
        <v>37782</v>
      </c>
      <c r="AD2587" s="23" t="s">
        <v>40686</v>
      </c>
      <c r="AE2587" t="s">
        <v>35400</v>
      </c>
    </row>
    <row r="2588" spans="1:31" ht="14.25" customHeight="1">
      <c r="A2588" s="1">
        <v>2587</v>
      </c>
      <c r="B2588" s="9" t="s">
        <v>6</v>
      </c>
      <c r="C2588" s="1" t="s">
        <v>3054</v>
      </c>
      <c r="D2588" s="1" t="s">
        <v>3055</v>
      </c>
      <c r="E2588" s="1" t="s">
        <v>3056</v>
      </c>
      <c r="F2588" s="1" t="s">
        <v>33652</v>
      </c>
      <c r="G2588" s="14">
        <v>91400009466</v>
      </c>
      <c r="H2588" s="1" t="s">
        <v>8</v>
      </c>
      <c r="I2588" s="1" t="s">
        <v>62</v>
      </c>
      <c r="J2588" s="1" t="s">
        <v>47312</v>
      </c>
      <c r="K2588" s="3" t="s">
        <v>42</v>
      </c>
      <c r="L2588" s="1" t="s">
        <v>50</v>
      </c>
      <c r="M2588" s="3" t="s">
        <v>27</v>
      </c>
      <c r="N2588" s="3" t="s">
        <v>70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1"/>
      <c r="AA2588" s="1" t="s">
        <v>16</v>
      </c>
      <c r="AB2588" s="3" t="s">
        <v>12</v>
      </c>
      <c r="AC2588" s="23" t="s">
        <v>37782</v>
      </c>
      <c r="AD2588" s="23" t="s">
        <v>40687</v>
      </c>
      <c r="AE2588" t="s">
        <v>35395</v>
      </c>
    </row>
    <row r="2589" spans="1:31" ht="14.25" customHeight="1">
      <c r="A2589" s="1">
        <v>2588</v>
      </c>
      <c r="B2589" s="9" t="s">
        <v>6</v>
      </c>
      <c r="C2589" s="1" t="s">
        <v>3203</v>
      </c>
      <c r="D2589" s="1" t="s">
        <v>3204</v>
      </c>
      <c r="E2589" s="1" t="s">
        <v>362</v>
      </c>
      <c r="F2589" s="1" t="s">
        <v>22373</v>
      </c>
      <c r="G2589" s="14">
        <v>91944696409</v>
      </c>
      <c r="H2589" s="1" t="s">
        <v>8</v>
      </c>
      <c r="I2589" s="1" t="s">
        <v>33</v>
      </c>
      <c r="J2589" s="1" t="s">
        <v>47312</v>
      </c>
      <c r="K2589" s="3" t="s">
        <v>42</v>
      </c>
      <c r="L2589" s="1" t="s">
        <v>50</v>
      </c>
      <c r="M2589" s="3" t="s">
        <v>178</v>
      </c>
      <c r="N2589" s="3" t="s">
        <v>70</v>
      </c>
      <c r="O2589" s="3" t="s">
        <v>171</v>
      </c>
      <c r="P2589" s="3" t="s">
        <v>47312</v>
      </c>
      <c r="Q2589" s="3"/>
      <c r="R2589" s="3"/>
      <c r="S2589" s="3"/>
      <c r="T2589" s="3"/>
      <c r="U2589" s="3"/>
      <c r="V2589" s="3"/>
      <c r="W2589" s="3"/>
      <c r="X2589" s="3"/>
      <c r="Y2589" s="3"/>
      <c r="Z2589" s="1"/>
      <c r="AA2589" s="1" t="s">
        <v>16</v>
      </c>
      <c r="AB2589" s="3" t="s">
        <v>12</v>
      </c>
      <c r="AC2589" s="23" t="s">
        <v>37782</v>
      </c>
      <c r="AD2589" s="23" t="s">
        <v>40688</v>
      </c>
      <c r="AE2589" t="s">
        <v>35401</v>
      </c>
    </row>
    <row r="2590" spans="1:31" ht="14.25" customHeight="1">
      <c r="A2590" s="1">
        <v>2589</v>
      </c>
      <c r="B2590" s="9" t="s">
        <v>6</v>
      </c>
      <c r="C2590" s="1" t="s">
        <v>3219</v>
      </c>
      <c r="D2590" s="1" t="s">
        <v>65</v>
      </c>
      <c r="E2590" s="1" t="s">
        <v>19</v>
      </c>
      <c r="F2590" s="1" t="s">
        <v>22385</v>
      </c>
      <c r="G2590" s="14">
        <v>919940494</v>
      </c>
      <c r="H2590" s="1" t="s">
        <v>8</v>
      </c>
      <c r="I2590" s="1" t="s">
        <v>62</v>
      </c>
      <c r="J2590" s="1" t="s">
        <v>47312</v>
      </c>
      <c r="K2590" s="3" t="s">
        <v>42</v>
      </c>
      <c r="L2590" s="1" t="s">
        <v>50</v>
      </c>
      <c r="M2590" s="3" t="s">
        <v>27</v>
      </c>
      <c r="N2590" s="3" t="s">
        <v>70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1"/>
      <c r="AA2590" s="1" t="s">
        <v>16</v>
      </c>
      <c r="AB2590" s="3" t="s">
        <v>12</v>
      </c>
      <c r="AC2590" s="23" t="s">
        <v>37782</v>
      </c>
      <c r="AD2590" s="23" t="s">
        <v>40689</v>
      </c>
      <c r="AE2590" t="s">
        <v>35395</v>
      </c>
    </row>
    <row r="2591" spans="1:31" ht="14.25" customHeight="1">
      <c r="A2591" s="1">
        <v>2590</v>
      </c>
      <c r="B2591" s="9" t="s">
        <v>6</v>
      </c>
      <c r="C2591" s="1" t="s">
        <v>3835</v>
      </c>
      <c r="D2591" s="1" t="s">
        <v>2383</v>
      </c>
      <c r="E2591" s="1" t="s">
        <v>3836</v>
      </c>
      <c r="F2591" s="1" t="s">
        <v>22698</v>
      </c>
      <c r="G2591" s="14">
        <v>919446044064</v>
      </c>
      <c r="H2591" s="1" t="s">
        <v>15</v>
      </c>
      <c r="I2591" s="1" t="s">
        <v>62</v>
      </c>
      <c r="J2591" s="1" t="s">
        <v>47312</v>
      </c>
      <c r="K2591" s="3" t="s">
        <v>42</v>
      </c>
      <c r="L2591" s="1" t="s">
        <v>50</v>
      </c>
      <c r="M2591" s="3" t="s">
        <v>27</v>
      </c>
      <c r="N2591" s="3" t="s">
        <v>70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1"/>
      <c r="AA2591" s="1" t="s">
        <v>16</v>
      </c>
      <c r="AB2591" s="3" t="s">
        <v>12</v>
      </c>
      <c r="AC2591" s="23" t="s">
        <v>37782</v>
      </c>
      <c r="AD2591" s="23" t="s">
        <v>40690</v>
      </c>
      <c r="AE2591" t="s">
        <v>35395</v>
      </c>
    </row>
    <row r="2592" spans="1:31" ht="14.25" customHeight="1">
      <c r="A2592" s="1">
        <v>2591</v>
      </c>
      <c r="B2592" s="9" t="s">
        <v>6</v>
      </c>
      <c r="C2592" s="1" t="s">
        <v>3846</v>
      </c>
      <c r="D2592" s="1" t="s">
        <v>791</v>
      </c>
      <c r="E2592" s="1" t="s">
        <v>3847</v>
      </c>
      <c r="F2592" s="1" t="s">
        <v>33733</v>
      </c>
      <c r="G2592" s="14">
        <v>9194461644</v>
      </c>
      <c r="H2592" s="1" t="s">
        <v>8</v>
      </c>
      <c r="I2592" s="1" t="s">
        <v>62</v>
      </c>
      <c r="J2592" s="1" t="s">
        <v>47312</v>
      </c>
      <c r="K2592" s="3" t="s">
        <v>42</v>
      </c>
      <c r="L2592" s="1" t="s">
        <v>50</v>
      </c>
      <c r="M2592" s="3" t="s">
        <v>27</v>
      </c>
      <c r="N2592" s="3" t="s">
        <v>70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1"/>
      <c r="AA2592" s="1" t="s">
        <v>16</v>
      </c>
      <c r="AB2592" s="3" t="s">
        <v>12</v>
      </c>
      <c r="AC2592" s="23" t="s">
        <v>37782</v>
      </c>
      <c r="AD2592" s="23" t="s">
        <v>40691</v>
      </c>
      <c r="AE2592" t="s">
        <v>35402</v>
      </c>
    </row>
    <row r="2593" spans="1:31" ht="14.25" customHeight="1">
      <c r="A2593" s="1">
        <v>2592</v>
      </c>
      <c r="B2593" s="1" t="s">
        <v>54</v>
      </c>
      <c r="C2593" s="1" t="s">
        <v>3887</v>
      </c>
      <c r="D2593" s="1" t="s">
        <v>11613</v>
      </c>
      <c r="E2593" s="1" t="s">
        <v>40</v>
      </c>
      <c r="F2593" s="1" t="s">
        <v>22719</v>
      </c>
      <c r="G2593" s="14">
        <v>914160464999</v>
      </c>
      <c r="H2593" s="1" t="s">
        <v>20</v>
      </c>
      <c r="I2593" s="1" t="s">
        <v>9</v>
      </c>
      <c r="J2593" s="1" t="s">
        <v>47312</v>
      </c>
      <c r="K2593" s="3" t="s">
        <v>42</v>
      </c>
      <c r="L2593" s="1" t="s">
        <v>50</v>
      </c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1"/>
      <c r="AA2593" s="1" t="s">
        <v>16</v>
      </c>
      <c r="AB2593" s="3" t="s">
        <v>12</v>
      </c>
      <c r="AC2593" s="23" t="s">
        <v>37782</v>
      </c>
      <c r="AD2593" s="23" t="s">
        <v>40692</v>
      </c>
      <c r="AE2593" t="s">
        <v>35401</v>
      </c>
    </row>
    <row r="2594" spans="1:31" ht="14.25" customHeight="1">
      <c r="A2594" s="1">
        <v>2593</v>
      </c>
      <c r="B2594" s="1" t="s">
        <v>54</v>
      </c>
      <c r="C2594" s="1" t="s">
        <v>4030</v>
      </c>
      <c r="D2594" s="1" t="s">
        <v>5770</v>
      </c>
      <c r="E2594" s="1" t="s">
        <v>40</v>
      </c>
      <c r="F2594" s="1" t="s">
        <v>22787</v>
      </c>
      <c r="G2594" s="14">
        <v>9194646994</v>
      </c>
      <c r="H2594" s="1" t="s">
        <v>15</v>
      </c>
      <c r="I2594" s="1" t="s">
        <v>62</v>
      </c>
      <c r="J2594" s="1" t="s">
        <v>47312</v>
      </c>
      <c r="K2594" s="3" t="s">
        <v>27</v>
      </c>
      <c r="L2594" s="1" t="s">
        <v>50</v>
      </c>
      <c r="M2594" s="3" t="s">
        <v>178</v>
      </c>
      <c r="N2594" s="3" t="s">
        <v>70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1"/>
      <c r="AA2594" s="1" t="s">
        <v>16</v>
      </c>
      <c r="AB2594" s="3" t="s">
        <v>12</v>
      </c>
      <c r="AC2594" s="23" t="s">
        <v>37782</v>
      </c>
      <c r="AD2594" s="23" t="s">
        <v>40693</v>
      </c>
      <c r="AE2594" t="s">
        <v>35395</v>
      </c>
    </row>
    <row r="2595" spans="1:31" ht="14.25" customHeight="1">
      <c r="A2595" s="1">
        <v>2594</v>
      </c>
      <c r="B2595" s="1" t="s">
        <v>54</v>
      </c>
      <c r="C2595" s="1" t="s">
        <v>4229</v>
      </c>
      <c r="D2595" s="1" t="s">
        <v>4203</v>
      </c>
      <c r="E2595" s="1" t="s">
        <v>139</v>
      </c>
      <c r="F2595" s="1" t="s">
        <v>4230</v>
      </c>
      <c r="G2595" s="14">
        <v>91949969640</v>
      </c>
      <c r="H2595" s="1" t="s">
        <v>20</v>
      </c>
      <c r="I2595" s="1" t="s">
        <v>62</v>
      </c>
      <c r="J2595" s="1" t="s">
        <v>47312</v>
      </c>
      <c r="K2595" s="3" t="s">
        <v>27</v>
      </c>
      <c r="L2595" s="1" t="s">
        <v>50</v>
      </c>
      <c r="M2595" s="3" t="s">
        <v>47344</v>
      </c>
      <c r="N2595" s="3" t="s">
        <v>70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1"/>
      <c r="AA2595" s="1" t="s">
        <v>16</v>
      </c>
      <c r="AB2595" s="3" t="s">
        <v>12</v>
      </c>
      <c r="AC2595" s="23" t="s">
        <v>37782</v>
      </c>
      <c r="AD2595" s="23" t="s">
        <v>40694</v>
      </c>
      <c r="AE2595" t="s">
        <v>35401</v>
      </c>
    </row>
    <row r="2596" spans="1:31" ht="14.25" customHeight="1">
      <c r="A2596" s="1">
        <v>2595</v>
      </c>
      <c r="B2596" s="1" t="s">
        <v>54</v>
      </c>
      <c r="C2596" s="1" t="s">
        <v>4301</v>
      </c>
      <c r="D2596" s="1" t="s">
        <v>1636</v>
      </c>
      <c r="E2596" s="1" t="s">
        <v>255</v>
      </c>
      <c r="F2596" s="1" t="s">
        <v>22913</v>
      </c>
      <c r="G2596" s="14">
        <v>919994464414</v>
      </c>
      <c r="H2596" s="1" t="s">
        <v>37</v>
      </c>
      <c r="I2596" s="1" t="s">
        <v>41</v>
      </c>
      <c r="J2596" s="1" t="s">
        <v>47312</v>
      </c>
      <c r="K2596" s="3" t="s">
        <v>42</v>
      </c>
      <c r="L2596" s="1" t="s">
        <v>50</v>
      </c>
      <c r="M2596" s="3" t="s">
        <v>27</v>
      </c>
      <c r="N2596" s="3" t="s">
        <v>70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1"/>
      <c r="AA2596" s="1" t="s">
        <v>16</v>
      </c>
      <c r="AB2596" s="3" t="s">
        <v>12</v>
      </c>
      <c r="AC2596" s="23" t="s">
        <v>37782</v>
      </c>
      <c r="AD2596" s="23" t="s">
        <v>40695</v>
      </c>
      <c r="AE2596" t="s">
        <v>35402</v>
      </c>
    </row>
    <row r="2597" spans="1:31" ht="14.25" customHeight="1">
      <c r="A2597" s="1">
        <v>2596</v>
      </c>
      <c r="B2597" s="9" t="s">
        <v>6</v>
      </c>
      <c r="C2597" s="1" t="s">
        <v>4322</v>
      </c>
      <c r="D2597" s="1" t="s">
        <v>812</v>
      </c>
      <c r="E2597" s="1" t="s">
        <v>3004</v>
      </c>
      <c r="F2597" s="1" t="s">
        <v>33782</v>
      </c>
      <c r="G2597" s="14">
        <v>91944404160</v>
      </c>
      <c r="H2597" s="1" t="s">
        <v>8</v>
      </c>
      <c r="I2597" s="1" t="s">
        <v>37779</v>
      </c>
      <c r="J2597" s="1" t="s">
        <v>47312</v>
      </c>
      <c r="K2597" s="3" t="s">
        <v>42</v>
      </c>
      <c r="L2597" s="1" t="s">
        <v>50</v>
      </c>
      <c r="M2597" s="3" t="s">
        <v>27</v>
      </c>
      <c r="N2597" s="3" t="s">
        <v>70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1"/>
      <c r="AA2597" s="1" t="s">
        <v>16</v>
      </c>
      <c r="AB2597" s="3" t="s">
        <v>12</v>
      </c>
      <c r="AC2597" s="23" t="s">
        <v>37782</v>
      </c>
      <c r="AD2597" s="23" t="s">
        <v>40696</v>
      </c>
      <c r="AE2597" t="s">
        <v>35401</v>
      </c>
    </row>
    <row r="2598" spans="1:31" ht="14.25" customHeight="1">
      <c r="A2598" s="1">
        <v>2597</v>
      </c>
      <c r="B2598" s="9" t="s">
        <v>6</v>
      </c>
      <c r="C2598" s="1" t="s">
        <v>4341</v>
      </c>
      <c r="D2598" s="1" t="s">
        <v>4342</v>
      </c>
      <c r="E2598" s="1" t="s">
        <v>93</v>
      </c>
      <c r="F2598" s="1" t="s">
        <v>22935</v>
      </c>
      <c r="G2598" s="14">
        <v>919999944440</v>
      </c>
      <c r="H2598" s="1" t="s">
        <v>46</v>
      </c>
      <c r="I2598" s="1" t="s">
        <v>9</v>
      </c>
      <c r="J2598" s="1" t="s">
        <v>47312</v>
      </c>
      <c r="K2598" s="3" t="s">
        <v>42</v>
      </c>
      <c r="L2598" s="1" t="s">
        <v>50</v>
      </c>
      <c r="M2598" s="3" t="s">
        <v>27</v>
      </c>
      <c r="N2598" s="3" t="s">
        <v>70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1"/>
      <c r="AA2598" s="1" t="s">
        <v>16</v>
      </c>
      <c r="AB2598" s="3" t="s">
        <v>12</v>
      </c>
      <c r="AC2598" s="23" t="s">
        <v>37782</v>
      </c>
      <c r="AD2598" s="23" t="s">
        <v>40697</v>
      </c>
      <c r="AE2598" t="s">
        <v>35402</v>
      </c>
    </row>
    <row r="2599" spans="1:31" ht="14.25" customHeight="1">
      <c r="A2599" s="1">
        <v>2598</v>
      </c>
      <c r="B2599" s="1" t="s">
        <v>54</v>
      </c>
      <c r="C2599" s="1" t="s">
        <v>4748</v>
      </c>
      <c r="D2599" s="1" t="s">
        <v>2359</v>
      </c>
      <c r="E2599" s="1" t="s">
        <v>724</v>
      </c>
      <c r="F2599" s="1" t="s">
        <v>23140</v>
      </c>
      <c r="G2599" s="14">
        <v>919446466</v>
      </c>
      <c r="H2599" s="1" t="s">
        <v>8</v>
      </c>
      <c r="I2599" s="1" t="s">
        <v>41</v>
      </c>
      <c r="J2599" s="1" t="s">
        <v>47312</v>
      </c>
      <c r="K2599" s="3" t="s">
        <v>42</v>
      </c>
      <c r="L2599" s="1" t="s">
        <v>50</v>
      </c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1"/>
      <c r="AA2599" s="1" t="s">
        <v>16</v>
      </c>
      <c r="AB2599" s="3" t="s">
        <v>12</v>
      </c>
      <c r="AC2599" s="23" t="s">
        <v>37782</v>
      </c>
      <c r="AD2599" s="23" t="s">
        <v>40698</v>
      </c>
      <c r="AE2599" t="s">
        <v>35402</v>
      </c>
    </row>
    <row r="2600" spans="1:31" ht="14.25" customHeight="1">
      <c r="A2600" s="1">
        <v>2599</v>
      </c>
      <c r="B2600" s="1" t="s">
        <v>54</v>
      </c>
      <c r="C2600" s="1" t="s">
        <v>4918</v>
      </c>
      <c r="D2600" s="1" t="s">
        <v>36465</v>
      </c>
      <c r="E2600" s="1" t="s">
        <v>495</v>
      </c>
      <c r="F2600" s="1" t="s">
        <v>23220</v>
      </c>
      <c r="G2600" s="14">
        <v>9199949996</v>
      </c>
      <c r="H2600" s="1" t="s">
        <v>20</v>
      </c>
      <c r="I2600" s="1" t="s">
        <v>9</v>
      </c>
      <c r="J2600" s="1" t="s">
        <v>47312</v>
      </c>
      <c r="K2600" s="3" t="s">
        <v>42</v>
      </c>
      <c r="L2600" s="1" t="s">
        <v>50</v>
      </c>
      <c r="M2600" s="3" t="s">
        <v>27</v>
      </c>
      <c r="N2600" s="3" t="s">
        <v>70</v>
      </c>
      <c r="O2600" s="3" t="s">
        <v>117</v>
      </c>
      <c r="P2600" s="3" t="s">
        <v>47312</v>
      </c>
      <c r="Q2600" s="3" t="s">
        <v>178</v>
      </c>
      <c r="R2600" s="3" t="s">
        <v>47312</v>
      </c>
      <c r="S2600" s="3"/>
      <c r="T2600" s="3"/>
      <c r="U2600" s="3"/>
      <c r="V2600" s="3"/>
      <c r="W2600" s="3"/>
      <c r="X2600" s="3"/>
      <c r="Y2600" s="3"/>
      <c r="Z2600" s="1"/>
      <c r="AA2600" s="1" t="s">
        <v>16</v>
      </c>
      <c r="AB2600" s="3" t="s">
        <v>12</v>
      </c>
      <c r="AC2600" s="23" t="s">
        <v>37782</v>
      </c>
      <c r="AD2600" s="23" t="s">
        <v>40699</v>
      </c>
      <c r="AE2600" t="s">
        <v>35395</v>
      </c>
    </row>
    <row r="2601" spans="1:31" ht="14.25" customHeight="1">
      <c r="A2601" s="1">
        <v>2600</v>
      </c>
      <c r="B2601" s="1" t="s">
        <v>54</v>
      </c>
      <c r="C2601" s="1" t="s">
        <v>5086</v>
      </c>
      <c r="D2601" s="1" t="s">
        <v>6754</v>
      </c>
      <c r="E2601" s="1" t="s">
        <v>36693</v>
      </c>
      <c r="F2601" s="1" t="s">
        <v>23305</v>
      </c>
      <c r="G2601" s="14">
        <v>919946196960</v>
      </c>
      <c r="H2601" s="1" t="s">
        <v>20</v>
      </c>
      <c r="I2601" s="1" t="s">
        <v>33</v>
      </c>
      <c r="J2601" s="1" t="s">
        <v>47312</v>
      </c>
      <c r="K2601" s="3" t="s">
        <v>17</v>
      </c>
      <c r="L2601" s="1" t="s">
        <v>50</v>
      </c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1"/>
      <c r="AA2601" s="1" t="s">
        <v>11</v>
      </c>
      <c r="AB2601" s="3" t="s">
        <v>13</v>
      </c>
      <c r="AC2601" s="23" t="s">
        <v>37782</v>
      </c>
      <c r="AD2601" s="23" t="s">
        <v>40700</v>
      </c>
      <c r="AE2601" t="s">
        <v>35400</v>
      </c>
    </row>
    <row r="2602" spans="1:31" ht="14.25" customHeight="1">
      <c r="A2602" s="1">
        <v>2601</v>
      </c>
      <c r="B2602" s="1" t="s">
        <v>54</v>
      </c>
      <c r="C2602" s="1" t="s">
        <v>5175</v>
      </c>
      <c r="D2602" s="1" t="s">
        <v>13246</v>
      </c>
      <c r="E2602" s="1" t="s">
        <v>40</v>
      </c>
      <c r="F2602" s="1" t="s">
        <v>23359</v>
      </c>
      <c r="G2602" s="14">
        <v>919099446994</v>
      </c>
      <c r="H2602" s="1" t="s">
        <v>8</v>
      </c>
      <c r="I2602" s="1" t="s">
        <v>41</v>
      </c>
      <c r="J2602" s="1" t="s">
        <v>47312</v>
      </c>
      <c r="K2602" s="3" t="s">
        <v>42</v>
      </c>
      <c r="L2602" s="1" t="s">
        <v>50</v>
      </c>
      <c r="M2602" s="3" t="s">
        <v>27</v>
      </c>
      <c r="N2602" s="3" t="s">
        <v>70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1"/>
      <c r="AA2602" s="1" t="s">
        <v>16</v>
      </c>
      <c r="AB2602" s="3" t="s">
        <v>12</v>
      </c>
      <c r="AC2602" s="23" t="s">
        <v>37782</v>
      </c>
      <c r="AD2602" s="23" t="s">
        <v>40701</v>
      </c>
      <c r="AE2602" t="s">
        <v>35395</v>
      </c>
    </row>
    <row r="2603" spans="1:31" ht="14.25" customHeight="1">
      <c r="A2603" s="1">
        <v>2602</v>
      </c>
      <c r="B2603" s="9" t="s">
        <v>6</v>
      </c>
      <c r="C2603" s="1" t="s">
        <v>5188</v>
      </c>
      <c r="D2603" s="1" t="s">
        <v>5189</v>
      </c>
      <c r="E2603" s="1" t="s">
        <v>139</v>
      </c>
      <c r="F2603" s="1" t="s">
        <v>23365</v>
      </c>
      <c r="G2603" s="14">
        <v>914604699946</v>
      </c>
      <c r="H2603" s="1" t="s">
        <v>15</v>
      </c>
      <c r="I2603" s="1" t="s">
        <v>9</v>
      </c>
      <c r="J2603" s="1" t="s">
        <v>47312</v>
      </c>
      <c r="K2603" s="3" t="s">
        <v>17</v>
      </c>
      <c r="L2603" s="1" t="s">
        <v>50</v>
      </c>
      <c r="M2603" s="4" t="s">
        <v>42</v>
      </c>
      <c r="N2603" s="3" t="s">
        <v>70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1"/>
      <c r="AA2603" s="1" t="s">
        <v>16</v>
      </c>
      <c r="AB2603" s="3" t="s">
        <v>12</v>
      </c>
      <c r="AC2603" s="23" t="s">
        <v>37782</v>
      </c>
      <c r="AD2603" s="23" t="s">
        <v>40702</v>
      </c>
      <c r="AE2603" t="s">
        <v>35395</v>
      </c>
    </row>
    <row r="2604" spans="1:31" ht="14.25" customHeight="1">
      <c r="A2604" s="1">
        <v>2603</v>
      </c>
      <c r="B2604" s="1" t="s">
        <v>54</v>
      </c>
      <c r="C2604" s="1" t="s">
        <v>5191</v>
      </c>
      <c r="D2604" s="1" t="s">
        <v>1175</v>
      </c>
      <c r="E2604" s="1" t="s">
        <v>139</v>
      </c>
      <c r="F2604" s="1" t="s">
        <v>5192</v>
      </c>
      <c r="G2604" s="14">
        <v>9194666640</v>
      </c>
      <c r="H2604" s="1" t="s">
        <v>8</v>
      </c>
      <c r="I2604" s="1" t="s">
        <v>41</v>
      </c>
      <c r="J2604" s="1" t="s">
        <v>47312</v>
      </c>
      <c r="K2604" s="3" t="s">
        <v>42</v>
      </c>
      <c r="L2604" s="1" t="s">
        <v>50</v>
      </c>
      <c r="M2604" s="3" t="s">
        <v>27</v>
      </c>
      <c r="N2604" s="3" t="s">
        <v>70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1"/>
      <c r="AA2604" s="1" t="s">
        <v>16</v>
      </c>
      <c r="AB2604" s="3" t="s">
        <v>12</v>
      </c>
      <c r="AC2604" s="23" t="s">
        <v>37782</v>
      </c>
      <c r="AD2604" s="23" t="s">
        <v>40703</v>
      </c>
      <c r="AE2604" t="s">
        <v>35395</v>
      </c>
    </row>
    <row r="2605" spans="1:31" ht="14.25" customHeight="1">
      <c r="A2605" s="1">
        <v>2604</v>
      </c>
      <c r="B2605" s="9" t="s">
        <v>6</v>
      </c>
      <c r="C2605" s="1" t="s">
        <v>5213</v>
      </c>
      <c r="D2605" s="1" t="s">
        <v>5214</v>
      </c>
      <c r="E2605" s="1" t="s">
        <v>881</v>
      </c>
      <c r="F2605" s="1" t="s">
        <v>23376</v>
      </c>
      <c r="G2605" s="14">
        <v>9196949419</v>
      </c>
      <c r="H2605" s="1" t="s">
        <v>15</v>
      </c>
      <c r="I2605" s="1" t="s">
        <v>41</v>
      </c>
      <c r="J2605" s="1" t="s">
        <v>47312</v>
      </c>
      <c r="K2605" s="3" t="s">
        <v>27</v>
      </c>
      <c r="L2605" s="1" t="s">
        <v>50</v>
      </c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1"/>
      <c r="AA2605" s="1" t="s">
        <v>11</v>
      </c>
      <c r="AB2605" s="3" t="s">
        <v>56</v>
      </c>
      <c r="AC2605" s="23" t="s">
        <v>37782</v>
      </c>
      <c r="AD2605" s="23" t="s">
        <v>40704</v>
      </c>
      <c r="AE2605" t="s">
        <v>35401</v>
      </c>
    </row>
    <row r="2606" spans="1:31" ht="14.25" customHeight="1">
      <c r="A2606" s="1">
        <v>2605</v>
      </c>
      <c r="B2606" s="9" t="s">
        <v>6</v>
      </c>
      <c r="C2606" s="1" t="s">
        <v>5234</v>
      </c>
      <c r="D2606" s="1" t="s">
        <v>5235</v>
      </c>
      <c r="E2606" s="1" t="s">
        <v>84</v>
      </c>
      <c r="F2606" s="1" t="s">
        <v>23385</v>
      </c>
      <c r="G2606" s="14">
        <v>91999419</v>
      </c>
      <c r="H2606" s="1" t="s">
        <v>37</v>
      </c>
      <c r="I2606" s="1" t="s">
        <v>9</v>
      </c>
      <c r="J2606" s="1" t="s">
        <v>47312</v>
      </c>
      <c r="K2606" s="3" t="s">
        <v>17</v>
      </c>
      <c r="L2606" s="1" t="s">
        <v>50</v>
      </c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1"/>
      <c r="AA2606" s="1" t="s">
        <v>11</v>
      </c>
      <c r="AB2606" s="3" t="s">
        <v>56</v>
      </c>
      <c r="AC2606" s="23" t="s">
        <v>37782</v>
      </c>
      <c r="AD2606" s="23" t="s">
        <v>40705</v>
      </c>
      <c r="AE2606" t="s">
        <v>35401</v>
      </c>
    </row>
    <row r="2607" spans="1:31" ht="14.25" customHeight="1">
      <c r="A2607" s="1">
        <v>2606</v>
      </c>
      <c r="B2607" s="1" t="s">
        <v>54</v>
      </c>
      <c r="C2607" s="1" t="s">
        <v>5273</v>
      </c>
      <c r="D2607" s="1" t="s">
        <v>336</v>
      </c>
      <c r="E2607" s="1" t="s">
        <v>73</v>
      </c>
      <c r="F2607" s="1" t="s">
        <v>23411</v>
      </c>
      <c r="G2607" s="14">
        <v>919946009491</v>
      </c>
      <c r="H2607" s="1" t="s">
        <v>20</v>
      </c>
      <c r="I2607" s="1" t="s">
        <v>9</v>
      </c>
      <c r="J2607" s="1" t="s">
        <v>47312</v>
      </c>
      <c r="K2607" s="3" t="s">
        <v>42</v>
      </c>
      <c r="L2607" s="1" t="s">
        <v>50</v>
      </c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1"/>
      <c r="AA2607" s="1" t="s">
        <v>16</v>
      </c>
      <c r="AB2607" s="3" t="s">
        <v>12</v>
      </c>
      <c r="AC2607" s="23" t="s">
        <v>37782</v>
      </c>
      <c r="AD2607" s="23" t="s">
        <v>40706</v>
      </c>
      <c r="AE2607" t="s">
        <v>35402</v>
      </c>
    </row>
    <row r="2608" spans="1:31" ht="14.25" customHeight="1">
      <c r="A2608" s="1">
        <v>2607</v>
      </c>
      <c r="B2608" s="1" t="s">
        <v>54</v>
      </c>
      <c r="C2608" s="1" t="s">
        <v>5290</v>
      </c>
      <c r="D2608" s="1" t="s">
        <v>3616</v>
      </c>
      <c r="E2608" s="1" t="s">
        <v>102</v>
      </c>
      <c r="F2608" s="1" t="s">
        <v>5291</v>
      </c>
      <c r="G2608" s="14">
        <v>91946444914</v>
      </c>
      <c r="H2608" s="1" t="s">
        <v>8</v>
      </c>
      <c r="I2608" s="1" t="s">
        <v>41</v>
      </c>
      <c r="J2608" s="1" t="s">
        <v>47312</v>
      </c>
      <c r="K2608" s="3" t="s">
        <v>42</v>
      </c>
      <c r="L2608" s="1" t="s">
        <v>50</v>
      </c>
      <c r="M2608" s="3" t="s">
        <v>27</v>
      </c>
      <c r="N2608" s="3" t="s">
        <v>70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1"/>
      <c r="AA2608" s="1" t="s">
        <v>16</v>
      </c>
      <c r="AB2608" s="3" t="s">
        <v>12</v>
      </c>
      <c r="AC2608" s="23" t="s">
        <v>37782</v>
      </c>
      <c r="AD2608" s="23" t="s">
        <v>40707</v>
      </c>
      <c r="AE2608" t="s">
        <v>35401</v>
      </c>
    </row>
    <row r="2609" spans="1:31" ht="14.25" customHeight="1">
      <c r="A2609" s="1">
        <v>2608</v>
      </c>
      <c r="B2609" s="1" t="s">
        <v>54</v>
      </c>
      <c r="C2609" s="1" t="s">
        <v>5375</v>
      </c>
      <c r="D2609" s="1" t="s">
        <v>5376</v>
      </c>
      <c r="E2609" s="1" t="s">
        <v>5377</v>
      </c>
      <c r="F2609" s="1" t="s">
        <v>33898</v>
      </c>
      <c r="G2609" s="14">
        <v>914160904446</v>
      </c>
      <c r="H2609" s="1" t="s">
        <v>20</v>
      </c>
      <c r="I2609" s="1" t="s">
        <v>33</v>
      </c>
      <c r="J2609" s="1" t="s">
        <v>47312</v>
      </c>
      <c r="K2609" s="3" t="s">
        <v>42</v>
      </c>
      <c r="L2609" s="1" t="s">
        <v>50</v>
      </c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1"/>
      <c r="AA2609" s="1" t="s">
        <v>16</v>
      </c>
      <c r="AB2609" s="3" t="s">
        <v>12</v>
      </c>
      <c r="AC2609" s="23" t="s">
        <v>37782</v>
      </c>
      <c r="AD2609" s="23" t="s">
        <v>40708</v>
      </c>
      <c r="AE2609" t="s">
        <v>35401</v>
      </c>
    </row>
    <row r="2610" spans="1:31" ht="14.25" customHeight="1">
      <c r="A2610" s="1">
        <v>2609</v>
      </c>
      <c r="B2610" s="9" t="s">
        <v>6</v>
      </c>
      <c r="C2610" s="1" t="s">
        <v>5400</v>
      </c>
      <c r="D2610" s="1" t="s">
        <v>1354</v>
      </c>
      <c r="E2610" s="1" t="s">
        <v>553</v>
      </c>
      <c r="F2610" s="1" t="s">
        <v>23482</v>
      </c>
      <c r="G2610" s="14">
        <v>91996901414</v>
      </c>
      <c r="H2610" s="1" t="s">
        <v>20</v>
      </c>
      <c r="I2610" s="1" t="s">
        <v>9</v>
      </c>
      <c r="J2610" s="1" t="s">
        <v>47312</v>
      </c>
      <c r="K2610" s="3" t="s">
        <v>17</v>
      </c>
      <c r="L2610" s="1" t="s">
        <v>50</v>
      </c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1"/>
      <c r="AA2610" s="1" t="s">
        <v>11</v>
      </c>
      <c r="AB2610" s="3" t="s">
        <v>538</v>
      </c>
      <c r="AC2610" s="23" t="s">
        <v>37782</v>
      </c>
      <c r="AD2610" s="23" t="s">
        <v>40709</v>
      </c>
      <c r="AE2610" t="s">
        <v>35400</v>
      </c>
    </row>
    <row r="2611" spans="1:31" ht="14.25" customHeight="1">
      <c r="A2611" s="1">
        <v>2610</v>
      </c>
      <c r="B2611" s="1" t="s">
        <v>54</v>
      </c>
      <c r="C2611" s="1" t="s">
        <v>6327</v>
      </c>
      <c r="D2611" s="1" t="s">
        <v>35574</v>
      </c>
      <c r="E2611" s="1" t="s">
        <v>139</v>
      </c>
      <c r="F2611" s="1" t="s">
        <v>23925</v>
      </c>
      <c r="G2611" s="14">
        <v>919404464646</v>
      </c>
      <c r="H2611" s="1" t="s">
        <v>8</v>
      </c>
      <c r="I2611" s="1" t="s">
        <v>9</v>
      </c>
      <c r="J2611" s="1" t="s">
        <v>47312</v>
      </c>
      <c r="K2611" s="3" t="s">
        <v>42</v>
      </c>
      <c r="L2611" s="1" t="s">
        <v>50</v>
      </c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1"/>
      <c r="AA2611" s="1" t="s">
        <v>16</v>
      </c>
      <c r="AB2611" s="3" t="s">
        <v>12</v>
      </c>
      <c r="AC2611" s="23" t="s">
        <v>37781</v>
      </c>
      <c r="AD2611" s="23" t="s">
        <v>40710</v>
      </c>
      <c r="AE2611" t="s">
        <v>35395</v>
      </c>
    </row>
    <row r="2612" spans="1:31" ht="14.25" customHeight="1">
      <c r="A2612" s="1">
        <v>2611</v>
      </c>
      <c r="B2612" s="1" t="s">
        <v>54</v>
      </c>
      <c r="C2612" s="1" t="s">
        <v>6334</v>
      </c>
      <c r="D2612" s="1" t="s">
        <v>1062</v>
      </c>
      <c r="E2612" s="1" t="s">
        <v>36694</v>
      </c>
      <c r="F2612" s="1" t="s">
        <v>31763</v>
      </c>
      <c r="G2612" s="14">
        <v>91944646464</v>
      </c>
      <c r="H2612" s="1" t="s">
        <v>20</v>
      </c>
      <c r="I2612" s="1" t="s">
        <v>9</v>
      </c>
      <c r="J2612" s="1" t="s">
        <v>47312</v>
      </c>
      <c r="K2612" s="3" t="s">
        <v>42</v>
      </c>
      <c r="L2612" s="1" t="s">
        <v>50</v>
      </c>
      <c r="M2612" s="3" t="s">
        <v>27</v>
      </c>
      <c r="N2612" s="3" t="s">
        <v>70</v>
      </c>
      <c r="O2612" s="3" t="s">
        <v>47349</v>
      </c>
      <c r="P2612" s="3" t="s">
        <v>47312</v>
      </c>
      <c r="Q2612" s="3" t="s">
        <v>171</v>
      </c>
      <c r="R2612" s="3" t="s">
        <v>47312</v>
      </c>
      <c r="S2612" s="3"/>
      <c r="T2612" s="3"/>
      <c r="U2612" s="3"/>
      <c r="V2612" s="3"/>
      <c r="W2612" s="3"/>
      <c r="X2612" s="3"/>
      <c r="Y2612" s="3"/>
      <c r="Z2612" s="1"/>
      <c r="AA2612" s="1" t="s">
        <v>16</v>
      </c>
      <c r="AB2612" s="3" t="s">
        <v>12</v>
      </c>
      <c r="AC2612" s="23" t="s">
        <v>37781</v>
      </c>
      <c r="AD2612" s="23" t="s">
        <v>40711</v>
      </c>
      <c r="AE2612" t="s">
        <v>35395</v>
      </c>
    </row>
    <row r="2613" spans="1:31" ht="14.25" customHeight="1">
      <c r="A2613" s="1">
        <v>2612</v>
      </c>
      <c r="B2613" s="1" t="s">
        <v>54</v>
      </c>
      <c r="C2613" s="1" t="s">
        <v>6705</v>
      </c>
      <c r="D2613" s="1" t="s">
        <v>208</v>
      </c>
      <c r="E2613" s="1" t="s">
        <v>80</v>
      </c>
      <c r="F2613" s="1" t="s">
        <v>24123</v>
      </c>
      <c r="G2613" s="14">
        <v>91946644441</v>
      </c>
      <c r="H2613" s="1" t="s">
        <v>8</v>
      </c>
      <c r="I2613" s="1" t="s">
        <v>9</v>
      </c>
      <c r="J2613" s="1" t="s">
        <v>47312</v>
      </c>
      <c r="K2613" s="3" t="s">
        <v>27</v>
      </c>
      <c r="L2613" s="1" t="s">
        <v>50</v>
      </c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1"/>
      <c r="AA2613" s="1" t="s">
        <v>16</v>
      </c>
      <c r="AB2613" s="3" t="s">
        <v>12</v>
      </c>
      <c r="AC2613" s="23" t="s">
        <v>37781</v>
      </c>
      <c r="AD2613" s="23" t="s">
        <v>40712</v>
      </c>
      <c r="AE2613" t="s">
        <v>35402</v>
      </c>
    </row>
    <row r="2614" spans="1:31" ht="14.25" customHeight="1">
      <c r="A2614" s="1">
        <v>2613</v>
      </c>
      <c r="B2614" s="9" t="s">
        <v>6</v>
      </c>
      <c r="C2614" s="1" t="s">
        <v>6930</v>
      </c>
      <c r="D2614" s="1" t="s">
        <v>350</v>
      </c>
      <c r="E2614" s="1" t="s">
        <v>746</v>
      </c>
      <c r="F2614" s="1" t="s">
        <v>34051</v>
      </c>
      <c r="G2614" s="14">
        <v>91944649644</v>
      </c>
      <c r="H2614" s="1" t="s">
        <v>20</v>
      </c>
      <c r="I2614" s="1" t="s">
        <v>9</v>
      </c>
      <c r="J2614" s="1" t="s">
        <v>47312</v>
      </c>
      <c r="K2614" s="3" t="s">
        <v>171</v>
      </c>
      <c r="L2614" s="1" t="s">
        <v>50</v>
      </c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1"/>
      <c r="AA2614" s="1" t="s">
        <v>16</v>
      </c>
      <c r="AB2614" s="3" t="s">
        <v>12</v>
      </c>
      <c r="AC2614" s="23" t="s">
        <v>37781</v>
      </c>
      <c r="AD2614" s="23" t="s">
        <v>40713</v>
      </c>
      <c r="AE2614" t="s">
        <v>35401</v>
      </c>
    </row>
    <row r="2615" spans="1:31" ht="14.25" customHeight="1">
      <c r="A2615" s="1">
        <v>2614</v>
      </c>
      <c r="B2615" s="9" t="s">
        <v>6</v>
      </c>
      <c r="C2615" s="1" t="s">
        <v>7265</v>
      </c>
      <c r="D2615" s="1" t="s">
        <v>1576</v>
      </c>
      <c r="E2615" s="1" t="s">
        <v>2588</v>
      </c>
      <c r="F2615" s="1" t="s">
        <v>31866</v>
      </c>
      <c r="G2615" s="14">
        <v>91949666149</v>
      </c>
      <c r="H2615" s="1" t="s">
        <v>8</v>
      </c>
      <c r="I2615" s="1" t="s">
        <v>9</v>
      </c>
      <c r="J2615" s="1" t="s">
        <v>47312</v>
      </c>
      <c r="K2615" s="3" t="s">
        <v>17</v>
      </c>
      <c r="L2615" s="1" t="s">
        <v>50</v>
      </c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1"/>
      <c r="AA2615" s="1" t="s">
        <v>11</v>
      </c>
      <c r="AB2615" s="3" t="s">
        <v>586</v>
      </c>
      <c r="AC2615" s="23" t="s">
        <v>37781</v>
      </c>
      <c r="AD2615" s="23" t="s">
        <v>40714</v>
      </c>
      <c r="AE2615" t="s">
        <v>35401</v>
      </c>
    </row>
    <row r="2616" spans="1:31" ht="14.25" customHeight="1">
      <c r="A2616" s="1">
        <v>2615</v>
      </c>
      <c r="B2616" s="1" t="s">
        <v>54</v>
      </c>
      <c r="C2616" s="1" t="s">
        <v>7356</v>
      </c>
      <c r="D2616" s="1" t="s">
        <v>18351</v>
      </c>
      <c r="E2616" s="1" t="s">
        <v>5661</v>
      </c>
      <c r="F2616" s="1" t="s">
        <v>34093</v>
      </c>
      <c r="G2616" s="14">
        <v>9166444404</v>
      </c>
      <c r="H2616" s="1" t="s">
        <v>8</v>
      </c>
      <c r="I2616" s="1" t="s">
        <v>9</v>
      </c>
      <c r="J2616" s="1" t="s">
        <v>47312</v>
      </c>
      <c r="K2616" s="3" t="s">
        <v>17</v>
      </c>
      <c r="L2616" s="1" t="s">
        <v>50</v>
      </c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1"/>
      <c r="AA2616" s="1" t="s">
        <v>11</v>
      </c>
      <c r="AB2616" s="3" t="s">
        <v>586</v>
      </c>
      <c r="AC2616" s="23" t="s">
        <v>37781</v>
      </c>
      <c r="AD2616" s="23" t="s">
        <v>40715</v>
      </c>
      <c r="AE2616" t="s">
        <v>35401</v>
      </c>
    </row>
    <row r="2617" spans="1:31" ht="14.25" customHeight="1">
      <c r="A2617" s="1">
        <v>2616</v>
      </c>
      <c r="B2617" s="1" t="s">
        <v>54</v>
      </c>
      <c r="C2617" s="1" t="s">
        <v>7418</v>
      </c>
      <c r="D2617" s="1" t="s">
        <v>1227</v>
      </c>
      <c r="E2617" s="1" t="s">
        <v>139</v>
      </c>
      <c r="F2617" s="1" t="s">
        <v>24471</v>
      </c>
      <c r="G2617" s="14">
        <v>919099446694</v>
      </c>
      <c r="H2617" s="1" t="s">
        <v>8</v>
      </c>
      <c r="I2617" s="1" t="s">
        <v>41</v>
      </c>
      <c r="J2617" s="1" t="s">
        <v>47312</v>
      </c>
      <c r="K2617" s="3" t="s">
        <v>42</v>
      </c>
      <c r="L2617" s="1" t="s">
        <v>50</v>
      </c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1"/>
      <c r="AA2617" s="1" t="s">
        <v>16</v>
      </c>
      <c r="AB2617" s="3" t="s">
        <v>12</v>
      </c>
      <c r="AC2617" s="23" t="s">
        <v>37781</v>
      </c>
      <c r="AD2617" s="23" t="s">
        <v>40716</v>
      </c>
      <c r="AE2617" t="s">
        <v>35395</v>
      </c>
    </row>
    <row r="2618" spans="1:31" ht="14.25" customHeight="1">
      <c r="A2618" s="1">
        <v>2617</v>
      </c>
      <c r="B2618" s="9" t="s">
        <v>6</v>
      </c>
      <c r="C2618" s="1" t="s">
        <v>7737</v>
      </c>
      <c r="D2618" s="1" t="s">
        <v>2064</v>
      </c>
      <c r="E2618" s="1" t="s">
        <v>131</v>
      </c>
      <c r="F2618" s="1" t="s">
        <v>24610</v>
      </c>
      <c r="G2618" s="14">
        <v>919664919949</v>
      </c>
      <c r="H2618" s="1" t="s">
        <v>15</v>
      </c>
      <c r="I2618" s="1" t="s">
        <v>41</v>
      </c>
      <c r="J2618" s="1" t="s">
        <v>47312</v>
      </c>
      <c r="K2618" s="3" t="s">
        <v>42</v>
      </c>
      <c r="L2618" s="1" t="s">
        <v>50</v>
      </c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1"/>
      <c r="AA2618" s="1" t="s">
        <v>16</v>
      </c>
      <c r="AB2618" s="3" t="s">
        <v>12</v>
      </c>
      <c r="AC2618" s="23" t="s">
        <v>37781</v>
      </c>
      <c r="AD2618" s="23" t="s">
        <v>40717</v>
      </c>
      <c r="AE2618" t="s">
        <v>35400</v>
      </c>
    </row>
    <row r="2619" spans="1:31" ht="14.25" customHeight="1">
      <c r="A2619" s="1">
        <v>2618</v>
      </c>
      <c r="B2619" s="1" t="s">
        <v>54</v>
      </c>
      <c r="C2619" s="1" t="s">
        <v>7901</v>
      </c>
      <c r="D2619" s="1" t="s">
        <v>1836</v>
      </c>
      <c r="E2619" s="1" t="s">
        <v>3359</v>
      </c>
      <c r="F2619" s="1" t="s">
        <v>34138</v>
      </c>
      <c r="G2619" s="14">
        <v>919994046</v>
      </c>
      <c r="H2619" s="1" t="s">
        <v>8</v>
      </c>
      <c r="I2619" s="1" t="s">
        <v>62</v>
      </c>
      <c r="J2619" s="1" t="s">
        <v>47312</v>
      </c>
      <c r="K2619" s="3" t="s">
        <v>42</v>
      </c>
      <c r="L2619" s="1" t="s">
        <v>50</v>
      </c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1"/>
      <c r="AA2619" s="1" t="s">
        <v>16</v>
      </c>
      <c r="AB2619" s="3" t="s">
        <v>12</v>
      </c>
      <c r="AC2619" s="23" t="s">
        <v>37781</v>
      </c>
      <c r="AD2619" s="23" t="s">
        <v>40718</v>
      </c>
      <c r="AE2619" t="s">
        <v>35402</v>
      </c>
    </row>
    <row r="2620" spans="1:31" ht="14.25" customHeight="1">
      <c r="A2620" s="1">
        <v>2619</v>
      </c>
      <c r="B2620" s="1" t="s">
        <v>54</v>
      </c>
      <c r="C2620" s="1" t="s">
        <v>8237</v>
      </c>
      <c r="D2620" s="1" t="s">
        <v>359</v>
      </c>
      <c r="E2620" s="1" t="s">
        <v>1411</v>
      </c>
      <c r="F2620" s="1" t="s">
        <v>34168</v>
      </c>
      <c r="G2620" s="14">
        <v>9194409190</v>
      </c>
      <c r="H2620" s="1" t="s">
        <v>8</v>
      </c>
      <c r="I2620" s="1" t="s">
        <v>62</v>
      </c>
      <c r="J2620" s="1" t="s">
        <v>47312</v>
      </c>
      <c r="K2620" s="3" t="s">
        <v>17</v>
      </c>
      <c r="L2620" s="1" t="s">
        <v>50</v>
      </c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1"/>
      <c r="AA2620" s="1" t="s">
        <v>11</v>
      </c>
      <c r="AB2620" s="3" t="s">
        <v>274</v>
      </c>
      <c r="AC2620" s="23" t="s">
        <v>37781</v>
      </c>
      <c r="AD2620" s="23" t="s">
        <v>40719</v>
      </c>
      <c r="AE2620" t="s">
        <v>35402</v>
      </c>
    </row>
    <row r="2621" spans="1:31" ht="14.25" customHeight="1">
      <c r="A2621" s="1">
        <v>2620</v>
      </c>
      <c r="B2621" s="1" t="s">
        <v>54</v>
      </c>
      <c r="C2621" s="1" t="s">
        <v>8284</v>
      </c>
      <c r="D2621" s="1" t="s">
        <v>35575</v>
      </c>
      <c r="E2621" s="1" t="s">
        <v>553</v>
      </c>
      <c r="F2621" s="1" t="s">
        <v>24872</v>
      </c>
      <c r="G2621" s="14">
        <v>91999444499</v>
      </c>
      <c r="H2621" s="1" t="s">
        <v>8</v>
      </c>
      <c r="I2621" s="1" t="s">
        <v>33</v>
      </c>
      <c r="J2621" s="1" t="s">
        <v>47312</v>
      </c>
      <c r="K2621" s="3" t="s">
        <v>17</v>
      </c>
      <c r="L2621" s="1" t="s">
        <v>50</v>
      </c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1"/>
      <c r="AA2621" s="1" t="s">
        <v>11</v>
      </c>
      <c r="AB2621" s="3" t="s">
        <v>274</v>
      </c>
      <c r="AC2621" s="23" t="s">
        <v>37781</v>
      </c>
      <c r="AD2621" s="23" t="s">
        <v>40720</v>
      </c>
      <c r="AE2621" t="s">
        <v>35402</v>
      </c>
    </row>
    <row r="2622" spans="1:31" ht="14.25" customHeight="1">
      <c r="A2622" s="1">
        <v>2621</v>
      </c>
      <c r="B2622" s="9" t="s">
        <v>6</v>
      </c>
      <c r="C2622" s="1" t="s">
        <v>8509</v>
      </c>
      <c r="D2622" s="1" t="s">
        <v>8510</v>
      </c>
      <c r="E2622" s="1" t="s">
        <v>506</v>
      </c>
      <c r="F2622" s="1" t="s">
        <v>24982</v>
      </c>
      <c r="G2622" s="14">
        <v>9140040904</v>
      </c>
      <c r="H2622" s="1" t="s">
        <v>15</v>
      </c>
      <c r="I2622" s="1" t="s">
        <v>41</v>
      </c>
      <c r="J2622" s="1" t="s">
        <v>47312</v>
      </c>
      <c r="K2622" s="3" t="s">
        <v>42</v>
      </c>
      <c r="L2622" s="1" t="s">
        <v>50</v>
      </c>
      <c r="M2622" s="3" t="s">
        <v>27</v>
      </c>
      <c r="N2622" s="3" t="s">
        <v>70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1"/>
      <c r="AA2622" s="1" t="s">
        <v>16</v>
      </c>
      <c r="AB2622" s="3" t="s">
        <v>12</v>
      </c>
      <c r="AC2622" s="23" t="s">
        <v>37781</v>
      </c>
      <c r="AD2622" s="23" t="s">
        <v>40721</v>
      </c>
      <c r="AE2622" t="s">
        <v>35401</v>
      </c>
    </row>
    <row r="2623" spans="1:31" ht="14.25" customHeight="1">
      <c r="A2623" s="1">
        <v>2622</v>
      </c>
      <c r="B2623" s="9" t="s">
        <v>6</v>
      </c>
      <c r="C2623" s="1" t="s">
        <v>8620</v>
      </c>
      <c r="D2623" s="1" t="s">
        <v>557</v>
      </c>
      <c r="E2623" s="1" t="s">
        <v>1577</v>
      </c>
      <c r="F2623" s="1" t="s">
        <v>8621</v>
      </c>
      <c r="G2623" s="14">
        <v>919446604644</v>
      </c>
      <c r="H2623" s="1" t="s">
        <v>15</v>
      </c>
      <c r="I2623" s="1" t="s">
        <v>41</v>
      </c>
      <c r="J2623" s="1" t="s">
        <v>47312</v>
      </c>
      <c r="K2623" s="3" t="s">
        <v>42</v>
      </c>
      <c r="L2623" s="1" t="s">
        <v>50</v>
      </c>
      <c r="M2623" s="3" t="s">
        <v>178</v>
      </c>
      <c r="N2623" s="3" t="s">
        <v>70</v>
      </c>
      <c r="O2623" s="3" t="s">
        <v>171</v>
      </c>
      <c r="P2623" s="3" t="s">
        <v>47312</v>
      </c>
      <c r="Q2623" s="3"/>
      <c r="R2623" s="3"/>
      <c r="S2623" s="3"/>
      <c r="T2623" s="3"/>
      <c r="U2623" s="3"/>
      <c r="V2623" s="3"/>
      <c r="W2623" s="3"/>
      <c r="X2623" s="3"/>
      <c r="Y2623" s="3"/>
      <c r="Z2623" s="1"/>
      <c r="AA2623" s="1" t="s">
        <v>16</v>
      </c>
      <c r="AB2623" s="3" t="s">
        <v>12</v>
      </c>
      <c r="AC2623" s="23" t="s">
        <v>37781</v>
      </c>
      <c r="AD2623" s="23" t="s">
        <v>40472</v>
      </c>
      <c r="AE2623" t="s">
        <v>35401</v>
      </c>
    </row>
    <row r="2624" spans="1:31" ht="14.25" customHeight="1">
      <c r="A2624" s="1">
        <v>2623</v>
      </c>
      <c r="B2624" s="1" t="s">
        <v>54</v>
      </c>
      <c r="C2624" s="1" t="s">
        <v>9060</v>
      </c>
      <c r="D2624" s="1" t="s">
        <v>3417</v>
      </c>
      <c r="E2624" s="1" t="s">
        <v>1047</v>
      </c>
      <c r="F2624" s="1" t="s">
        <v>32077</v>
      </c>
      <c r="G2624" s="14">
        <v>9144600414</v>
      </c>
      <c r="H2624" s="1" t="s">
        <v>15</v>
      </c>
      <c r="I2624" s="1" t="s">
        <v>9</v>
      </c>
      <c r="J2624" s="1" t="s">
        <v>47312</v>
      </c>
      <c r="K2624" s="3" t="s">
        <v>63</v>
      </c>
      <c r="L2624" s="1" t="s">
        <v>50</v>
      </c>
      <c r="M2624" s="3" t="s">
        <v>213</v>
      </c>
      <c r="N2624" s="3" t="s">
        <v>70</v>
      </c>
      <c r="O2624" s="3" t="s">
        <v>17</v>
      </c>
      <c r="P2624" s="3" t="s">
        <v>47312</v>
      </c>
      <c r="Q2624" s="3" t="s">
        <v>42</v>
      </c>
      <c r="R2624" s="3" t="s">
        <v>47312</v>
      </c>
      <c r="S2624" s="3" t="s">
        <v>27</v>
      </c>
      <c r="T2624" s="3" t="s">
        <v>47312</v>
      </c>
      <c r="U2624" s="3" t="s">
        <v>117</v>
      </c>
      <c r="V2624" s="3" t="s">
        <v>47312</v>
      </c>
      <c r="W2624" s="3" t="s">
        <v>178</v>
      </c>
      <c r="X2624" s="3" t="s">
        <v>47312</v>
      </c>
      <c r="Y2624" s="3" t="s">
        <v>171</v>
      </c>
      <c r="Z2624" s="1" t="s">
        <v>47312</v>
      </c>
      <c r="AA2624" s="1" t="s">
        <v>16</v>
      </c>
      <c r="AB2624" s="3" t="s">
        <v>12</v>
      </c>
      <c r="AC2624" s="23" t="s">
        <v>37781</v>
      </c>
      <c r="AD2624" s="23" t="s">
        <v>40722</v>
      </c>
      <c r="AE2624" t="s">
        <v>35402</v>
      </c>
    </row>
    <row r="2625" spans="1:31" ht="14.25" customHeight="1">
      <c r="A2625" s="1">
        <v>2624</v>
      </c>
      <c r="B2625" s="1" t="s">
        <v>54</v>
      </c>
      <c r="C2625" s="1" t="s">
        <v>9231</v>
      </c>
      <c r="D2625" s="1" t="s">
        <v>2742</v>
      </c>
      <c r="E2625" s="1" t="s">
        <v>87</v>
      </c>
      <c r="F2625" s="1" t="s">
        <v>34251</v>
      </c>
      <c r="G2625" s="14">
        <v>91414449409</v>
      </c>
      <c r="H2625" s="1" t="s">
        <v>132</v>
      </c>
      <c r="I2625" s="1" t="s">
        <v>41</v>
      </c>
      <c r="J2625" s="1" t="s">
        <v>47312</v>
      </c>
      <c r="K2625" s="3" t="s">
        <v>63</v>
      </c>
      <c r="L2625" s="1" t="s">
        <v>50</v>
      </c>
      <c r="M2625" s="3" t="s">
        <v>213</v>
      </c>
      <c r="N2625" s="3" t="s">
        <v>70</v>
      </c>
      <c r="O2625" s="3" t="s">
        <v>17</v>
      </c>
      <c r="P2625" s="3" t="s">
        <v>47312</v>
      </c>
      <c r="Q2625" s="3" t="s">
        <v>42</v>
      </c>
      <c r="R2625" s="3" t="s">
        <v>47312</v>
      </c>
      <c r="S2625" s="3" t="s">
        <v>27</v>
      </c>
      <c r="T2625" s="3" t="s">
        <v>47312</v>
      </c>
      <c r="U2625" s="3" t="s">
        <v>117</v>
      </c>
      <c r="V2625" s="3" t="s">
        <v>47312</v>
      </c>
      <c r="W2625" s="3" t="s">
        <v>178</v>
      </c>
      <c r="X2625" s="3" t="s">
        <v>47312</v>
      </c>
      <c r="Y2625" s="3" t="s">
        <v>171</v>
      </c>
      <c r="Z2625" s="1" t="s">
        <v>47312</v>
      </c>
      <c r="AA2625" s="1" t="s">
        <v>16</v>
      </c>
      <c r="AB2625" s="3" t="s">
        <v>12</v>
      </c>
      <c r="AC2625" s="23" t="s">
        <v>37781</v>
      </c>
      <c r="AD2625" s="23" t="s">
        <v>40723</v>
      </c>
      <c r="AE2625" t="s">
        <v>35401</v>
      </c>
    </row>
    <row r="2626" spans="1:31" ht="14.25" customHeight="1">
      <c r="A2626" s="1">
        <v>2625</v>
      </c>
      <c r="B2626" s="1" t="s">
        <v>54</v>
      </c>
      <c r="C2626" s="1" t="s">
        <v>9364</v>
      </c>
      <c r="D2626" s="1" t="s">
        <v>9365</v>
      </c>
      <c r="E2626" s="1" t="s">
        <v>9366</v>
      </c>
      <c r="F2626" s="1" t="s">
        <v>25413</v>
      </c>
      <c r="G2626" s="14">
        <v>91964449944</v>
      </c>
      <c r="H2626" s="1" t="s">
        <v>20</v>
      </c>
      <c r="I2626" s="1" t="s">
        <v>41</v>
      </c>
      <c r="J2626" s="1" t="s">
        <v>47312</v>
      </c>
      <c r="K2626" s="3" t="s">
        <v>178</v>
      </c>
      <c r="L2626" s="1" t="s">
        <v>50</v>
      </c>
      <c r="M2626" s="3" t="s">
        <v>171</v>
      </c>
      <c r="N2626" s="3" t="s">
        <v>70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1"/>
      <c r="AA2626" s="1" t="s">
        <v>16</v>
      </c>
      <c r="AB2626" s="3" t="s">
        <v>12</v>
      </c>
      <c r="AC2626" s="23" t="s">
        <v>37781</v>
      </c>
      <c r="AD2626" s="23" t="s">
        <v>40724</v>
      </c>
      <c r="AE2626" t="s">
        <v>35395</v>
      </c>
    </row>
    <row r="2627" spans="1:31" ht="14.25" customHeight="1">
      <c r="A2627" s="1">
        <v>2626</v>
      </c>
      <c r="B2627" s="1" t="s">
        <v>54</v>
      </c>
      <c r="C2627" s="1" t="s">
        <v>9401</v>
      </c>
      <c r="D2627" s="1" t="s">
        <v>1302</v>
      </c>
      <c r="E2627" s="1" t="s">
        <v>308</v>
      </c>
      <c r="F2627" s="1" t="s">
        <v>32109</v>
      </c>
      <c r="G2627" s="14">
        <v>91440064119</v>
      </c>
      <c r="H2627" s="1" t="s">
        <v>8</v>
      </c>
      <c r="I2627" s="1" t="s">
        <v>41</v>
      </c>
      <c r="J2627" s="1" t="s">
        <v>47312</v>
      </c>
      <c r="K2627" s="3" t="s">
        <v>17</v>
      </c>
      <c r="L2627" s="1" t="s">
        <v>50</v>
      </c>
      <c r="M2627" s="4" t="s">
        <v>42</v>
      </c>
      <c r="N2627" s="3" t="s">
        <v>70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1"/>
      <c r="AA2627" s="1" t="s">
        <v>16</v>
      </c>
      <c r="AB2627" s="3" t="s">
        <v>12</v>
      </c>
      <c r="AC2627" s="23" t="s">
        <v>37781</v>
      </c>
      <c r="AD2627" s="23" t="s">
        <v>40725</v>
      </c>
      <c r="AE2627" t="s">
        <v>35402</v>
      </c>
    </row>
    <row r="2628" spans="1:31" ht="14.25" customHeight="1">
      <c r="A2628" s="1">
        <v>2627</v>
      </c>
      <c r="B2628" s="1" t="s">
        <v>54</v>
      </c>
      <c r="C2628" s="1" t="s">
        <v>9666</v>
      </c>
      <c r="D2628" s="1" t="s">
        <v>2572</v>
      </c>
      <c r="E2628" s="1" t="s">
        <v>139</v>
      </c>
      <c r="F2628" s="1" t="s">
        <v>25541</v>
      </c>
      <c r="G2628" s="14">
        <v>9199444040</v>
      </c>
      <c r="H2628" s="1" t="s">
        <v>20</v>
      </c>
      <c r="I2628" s="1" t="s">
        <v>41</v>
      </c>
      <c r="J2628" s="1" t="s">
        <v>47312</v>
      </c>
      <c r="K2628" s="3" t="s">
        <v>17</v>
      </c>
      <c r="L2628" s="1" t="s">
        <v>50</v>
      </c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1"/>
      <c r="AA2628" s="1" t="s">
        <v>11</v>
      </c>
      <c r="AB2628" s="3" t="s">
        <v>56</v>
      </c>
      <c r="AC2628" s="23" t="s">
        <v>37781</v>
      </c>
      <c r="AD2628" s="23" t="s">
        <v>40726</v>
      </c>
      <c r="AE2628" t="s">
        <v>35402</v>
      </c>
    </row>
    <row r="2629" spans="1:31" ht="14.25" customHeight="1">
      <c r="A2629" s="1">
        <v>2628</v>
      </c>
      <c r="B2629" s="1" t="s">
        <v>54</v>
      </c>
      <c r="C2629" s="1" t="s">
        <v>9784</v>
      </c>
      <c r="D2629" s="1" t="s">
        <v>1631</v>
      </c>
      <c r="E2629" s="1" t="s">
        <v>40</v>
      </c>
      <c r="F2629" s="1" t="s">
        <v>32161</v>
      </c>
      <c r="G2629" s="14">
        <v>91944194644</v>
      </c>
      <c r="H2629" s="1" t="s">
        <v>20</v>
      </c>
      <c r="I2629" s="1" t="s">
        <v>62</v>
      </c>
      <c r="J2629" s="1" t="s">
        <v>47312</v>
      </c>
      <c r="K2629" s="3" t="s">
        <v>63</v>
      </c>
      <c r="L2629" s="1" t="s">
        <v>50</v>
      </c>
      <c r="M2629" s="3" t="s">
        <v>213</v>
      </c>
      <c r="N2629" s="3" t="s">
        <v>70</v>
      </c>
      <c r="O2629" s="3" t="s">
        <v>17</v>
      </c>
      <c r="P2629" s="3" t="s">
        <v>47312</v>
      </c>
      <c r="Q2629" s="3" t="s">
        <v>42</v>
      </c>
      <c r="R2629" s="3" t="s">
        <v>47312</v>
      </c>
      <c r="S2629" s="3" t="s">
        <v>27</v>
      </c>
      <c r="T2629" s="3" t="s">
        <v>47312</v>
      </c>
      <c r="U2629" s="3" t="s">
        <v>117</v>
      </c>
      <c r="V2629" s="3" t="s">
        <v>47312</v>
      </c>
      <c r="W2629" s="3" t="s">
        <v>178</v>
      </c>
      <c r="X2629" s="3" t="s">
        <v>47312</v>
      </c>
      <c r="Y2629" s="3" t="s">
        <v>171</v>
      </c>
      <c r="Z2629" s="1" t="s">
        <v>47312</v>
      </c>
      <c r="AA2629" s="1" t="s">
        <v>16</v>
      </c>
      <c r="AB2629" s="3" t="s">
        <v>12</v>
      </c>
      <c r="AC2629" s="23" t="s">
        <v>37781</v>
      </c>
      <c r="AD2629" s="23" t="s">
        <v>40727</v>
      </c>
      <c r="AE2629" t="s">
        <v>35402</v>
      </c>
    </row>
    <row r="2630" spans="1:31" ht="14.25" customHeight="1">
      <c r="A2630" s="1">
        <v>2629</v>
      </c>
      <c r="B2630" s="1" t="s">
        <v>54</v>
      </c>
      <c r="C2630" s="1" t="s">
        <v>10152</v>
      </c>
      <c r="D2630" s="1" t="s">
        <v>951</v>
      </c>
      <c r="E2630" s="1" t="s">
        <v>724</v>
      </c>
      <c r="F2630" s="1" t="s">
        <v>25792</v>
      </c>
      <c r="G2630" s="14">
        <v>91464469141</v>
      </c>
      <c r="H2630" s="1" t="s">
        <v>8</v>
      </c>
      <c r="I2630" s="1" t="s">
        <v>9</v>
      </c>
      <c r="J2630" s="1" t="s">
        <v>47312</v>
      </c>
      <c r="K2630" s="3" t="s">
        <v>42</v>
      </c>
      <c r="L2630" s="1" t="s">
        <v>50</v>
      </c>
      <c r="M2630" s="3" t="s">
        <v>27</v>
      </c>
      <c r="N2630" s="3" t="s">
        <v>70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1"/>
      <c r="AA2630" s="1" t="s">
        <v>16</v>
      </c>
      <c r="AB2630" s="3" t="s">
        <v>12</v>
      </c>
      <c r="AC2630" s="23" t="s">
        <v>37781</v>
      </c>
      <c r="AD2630" s="23" t="s">
        <v>40728</v>
      </c>
      <c r="AE2630" t="s">
        <v>35400</v>
      </c>
    </row>
    <row r="2631" spans="1:31" ht="14.25" customHeight="1">
      <c r="A2631" s="1">
        <v>2630</v>
      </c>
      <c r="B2631" s="9" t="s">
        <v>6</v>
      </c>
      <c r="C2631" s="1" t="s">
        <v>10219</v>
      </c>
      <c r="D2631" s="1" t="s">
        <v>2654</v>
      </c>
      <c r="E2631" s="1" t="s">
        <v>78</v>
      </c>
      <c r="F2631" s="1" t="s">
        <v>25828</v>
      </c>
      <c r="G2631" s="14">
        <v>91940449964</v>
      </c>
      <c r="H2631" s="1" t="s">
        <v>8</v>
      </c>
      <c r="I2631" s="1" t="s">
        <v>62</v>
      </c>
      <c r="J2631" s="1" t="s">
        <v>47312</v>
      </c>
      <c r="K2631" s="3" t="s">
        <v>17</v>
      </c>
      <c r="L2631" s="1" t="s">
        <v>50</v>
      </c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1"/>
      <c r="AA2631" s="1" t="s">
        <v>11</v>
      </c>
      <c r="AB2631" s="3" t="s">
        <v>56</v>
      </c>
      <c r="AC2631" s="23" t="s">
        <v>37781</v>
      </c>
      <c r="AD2631" s="23" t="s">
        <v>40729</v>
      </c>
      <c r="AE2631" t="s">
        <v>35395</v>
      </c>
    </row>
    <row r="2632" spans="1:31" ht="14.25" customHeight="1">
      <c r="A2632" s="1">
        <v>2631</v>
      </c>
      <c r="B2632" s="1" t="s">
        <v>54</v>
      </c>
      <c r="C2632" s="1" t="s">
        <v>10237</v>
      </c>
      <c r="D2632" s="1" t="s">
        <v>723</v>
      </c>
      <c r="E2632" s="1" t="s">
        <v>1953</v>
      </c>
      <c r="F2632" s="1" t="s">
        <v>25833</v>
      </c>
      <c r="G2632" s="14">
        <v>919699694</v>
      </c>
      <c r="H2632" s="1" t="s">
        <v>8</v>
      </c>
      <c r="I2632" s="1" t="s">
        <v>9</v>
      </c>
      <c r="J2632" s="1" t="s">
        <v>47312</v>
      </c>
      <c r="K2632" s="3" t="s">
        <v>17</v>
      </c>
      <c r="L2632" s="1" t="s">
        <v>50</v>
      </c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1"/>
      <c r="AA2632" s="1" t="s">
        <v>16</v>
      </c>
      <c r="AB2632" s="3" t="s">
        <v>12</v>
      </c>
      <c r="AC2632" s="23" t="s">
        <v>37781</v>
      </c>
      <c r="AD2632" s="23" t="s">
        <v>40730</v>
      </c>
      <c r="AE2632" t="s">
        <v>35401</v>
      </c>
    </row>
    <row r="2633" spans="1:31" ht="14.25" customHeight="1">
      <c r="A2633" s="1">
        <v>2632</v>
      </c>
      <c r="B2633" s="1" t="s">
        <v>54</v>
      </c>
      <c r="C2633" s="1" t="s">
        <v>10308</v>
      </c>
      <c r="D2633" s="1" t="s">
        <v>937</v>
      </c>
      <c r="E2633" s="1" t="s">
        <v>10309</v>
      </c>
      <c r="F2633" s="1" t="s">
        <v>25866</v>
      </c>
      <c r="G2633" s="14">
        <v>91990999946</v>
      </c>
      <c r="H2633" s="1" t="s">
        <v>8</v>
      </c>
      <c r="I2633" s="1" t="s">
        <v>9</v>
      </c>
      <c r="J2633" s="1" t="s">
        <v>47312</v>
      </c>
      <c r="K2633" s="3" t="s">
        <v>17</v>
      </c>
      <c r="L2633" s="1" t="s">
        <v>50</v>
      </c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1"/>
      <c r="AA2633" s="1" t="s">
        <v>11</v>
      </c>
      <c r="AB2633" s="3" t="s">
        <v>586</v>
      </c>
      <c r="AC2633" s="23" t="s">
        <v>37781</v>
      </c>
      <c r="AD2633" s="23" t="s">
        <v>40731</v>
      </c>
      <c r="AE2633" t="s">
        <v>35401</v>
      </c>
    </row>
    <row r="2634" spans="1:31" ht="14.25" customHeight="1">
      <c r="A2634" s="1">
        <v>2633</v>
      </c>
      <c r="B2634" s="1" t="s">
        <v>10396</v>
      </c>
      <c r="C2634" s="1" t="s">
        <v>10453</v>
      </c>
      <c r="D2634" s="1" t="s">
        <v>1008</v>
      </c>
      <c r="E2634" s="1" t="s">
        <v>5239</v>
      </c>
      <c r="F2634" s="1" t="s">
        <v>25922</v>
      </c>
      <c r="G2634" s="14">
        <v>919946699669</v>
      </c>
      <c r="H2634" s="1" t="s">
        <v>8</v>
      </c>
      <c r="I2634" s="1" t="s">
        <v>41</v>
      </c>
      <c r="J2634" s="1" t="s">
        <v>47312</v>
      </c>
      <c r="K2634" s="3" t="s">
        <v>42</v>
      </c>
      <c r="L2634" s="1" t="s">
        <v>50</v>
      </c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1"/>
      <c r="AA2634" s="1" t="s">
        <v>16</v>
      </c>
      <c r="AB2634" s="3" t="s">
        <v>12</v>
      </c>
      <c r="AC2634" s="23" t="s">
        <v>37781</v>
      </c>
      <c r="AD2634" s="23" t="s">
        <v>40732</v>
      </c>
      <c r="AE2634" t="s">
        <v>35402</v>
      </c>
    </row>
    <row r="2635" spans="1:31" ht="14.25" customHeight="1">
      <c r="A2635" s="1">
        <v>2634</v>
      </c>
      <c r="B2635" s="9" t="s">
        <v>6</v>
      </c>
      <c r="C2635" s="1" t="s">
        <v>10533</v>
      </c>
      <c r="D2635" s="1" t="s">
        <v>3417</v>
      </c>
      <c r="E2635" s="1" t="s">
        <v>362</v>
      </c>
      <c r="F2635" s="1" t="s">
        <v>32241</v>
      </c>
      <c r="G2635" s="14">
        <v>919440469</v>
      </c>
      <c r="H2635" s="1" t="s">
        <v>20</v>
      </c>
      <c r="I2635" s="1" t="s">
        <v>41</v>
      </c>
      <c r="J2635" s="1" t="s">
        <v>47312</v>
      </c>
      <c r="K2635" s="3" t="s">
        <v>63</v>
      </c>
      <c r="L2635" s="1" t="s">
        <v>50</v>
      </c>
      <c r="M2635" s="3" t="s">
        <v>213</v>
      </c>
      <c r="N2635" s="3" t="s">
        <v>70</v>
      </c>
      <c r="O2635" s="3" t="s">
        <v>17</v>
      </c>
      <c r="P2635" s="3" t="s">
        <v>47312</v>
      </c>
      <c r="Q2635" s="3" t="s">
        <v>42</v>
      </c>
      <c r="R2635" s="3" t="s">
        <v>47312</v>
      </c>
      <c r="S2635" s="3" t="s">
        <v>27</v>
      </c>
      <c r="T2635" s="3" t="s">
        <v>47312</v>
      </c>
      <c r="U2635" s="3" t="s">
        <v>117</v>
      </c>
      <c r="V2635" s="3" t="s">
        <v>47312</v>
      </c>
      <c r="W2635" s="3" t="s">
        <v>178</v>
      </c>
      <c r="X2635" s="3" t="s">
        <v>47312</v>
      </c>
      <c r="Y2635" s="3" t="s">
        <v>171</v>
      </c>
      <c r="Z2635" s="1" t="s">
        <v>47312</v>
      </c>
      <c r="AA2635" s="1" t="s">
        <v>16</v>
      </c>
      <c r="AB2635" s="3" t="s">
        <v>12</v>
      </c>
      <c r="AC2635" s="23" t="s">
        <v>37781</v>
      </c>
      <c r="AD2635" s="23" t="s">
        <v>38673</v>
      </c>
      <c r="AE2635" t="s">
        <v>35400</v>
      </c>
    </row>
    <row r="2636" spans="1:31" ht="14.25" customHeight="1">
      <c r="A2636" s="1">
        <v>2635</v>
      </c>
      <c r="B2636" s="1" t="s">
        <v>10396</v>
      </c>
      <c r="C2636" s="1" t="s">
        <v>10629</v>
      </c>
      <c r="D2636" s="1" t="s">
        <v>1010</v>
      </c>
      <c r="E2636" s="1" t="s">
        <v>139</v>
      </c>
      <c r="F2636" s="1" t="s">
        <v>34397</v>
      </c>
      <c r="G2636" s="14">
        <v>9199601146</v>
      </c>
      <c r="H2636" s="1" t="s">
        <v>20</v>
      </c>
      <c r="I2636" s="1" t="s">
        <v>9</v>
      </c>
      <c r="J2636" s="1" t="s">
        <v>47312</v>
      </c>
      <c r="K2636" s="3" t="s">
        <v>17</v>
      </c>
      <c r="L2636" s="1" t="s">
        <v>50</v>
      </c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1"/>
      <c r="AA2636" s="1" t="s">
        <v>11</v>
      </c>
      <c r="AB2636" s="3" t="s">
        <v>13</v>
      </c>
      <c r="AC2636" s="23" t="s">
        <v>37781</v>
      </c>
      <c r="AD2636" s="23" t="s">
        <v>38370</v>
      </c>
      <c r="AE2636" t="s">
        <v>35401</v>
      </c>
    </row>
    <row r="2637" spans="1:31" ht="14.25" customHeight="1">
      <c r="A2637" s="1">
        <v>2636</v>
      </c>
      <c r="B2637" s="9" t="s">
        <v>6</v>
      </c>
      <c r="C2637" s="1" t="s">
        <v>10664</v>
      </c>
      <c r="D2637" s="1" t="s">
        <v>502</v>
      </c>
      <c r="E2637" s="1" t="s">
        <v>102</v>
      </c>
      <c r="F2637" s="1" t="s">
        <v>26034</v>
      </c>
      <c r="G2637" s="14">
        <v>91440041644</v>
      </c>
      <c r="H2637" s="1" t="s">
        <v>46</v>
      </c>
      <c r="I2637" s="1" t="s">
        <v>41</v>
      </c>
      <c r="J2637" s="1" t="s">
        <v>47312</v>
      </c>
      <c r="K2637" s="3" t="s">
        <v>17</v>
      </c>
      <c r="L2637" s="1" t="s">
        <v>50</v>
      </c>
      <c r="M2637" s="4" t="s">
        <v>42</v>
      </c>
      <c r="N2637" s="3" t="s">
        <v>70</v>
      </c>
      <c r="O2637" s="3" t="s">
        <v>27</v>
      </c>
      <c r="P2637" s="3" t="s">
        <v>47312</v>
      </c>
      <c r="Q2637" s="3"/>
      <c r="R2637" s="3"/>
      <c r="S2637" s="3"/>
      <c r="T2637" s="3"/>
      <c r="U2637" s="3"/>
      <c r="V2637" s="3"/>
      <c r="W2637" s="3"/>
      <c r="X2637" s="3"/>
      <c r="Y2637" s="3"/>
      <c r="Z2637" s="1"/>
      <c r="AA2637" s="1" t="s">
        <v>16</v>
      </c>
      <c r="AB2637" s="3" t="s">
        <v>12</v>
      </c>
      <c r="AC2637" s="23" t="s">
        <v>37781</v>
      </c>
      <c r="AD2637" s="23" t="s">
        <v>40733</v>
      </c>
      <c r="AE2637" t="s">
        <v>35401</v>
      </c>
    </row>
    <row r="2638" spans="1:31" ht="14.25" customHeight="1">
      <c r="A2638" s="1">
        <v>2637</v>
      </c>
      <c r="B2638" s="1" t="s">
        <v>10396</v>
      </c>
      <c r="C2638" s="1" t="s">
        <v>10699</v>
      </c>
      <c r="D2638" s="1" t="s">
        <v>723</v>
      </c>
      <c r="E2638" s="1" t="s">
        <v>10700</v>
      </c>
      <c r="F2638" s="1" t="s">
        <v>32258</v>
      </c>
      <c r="G2638" s="14">
        <v>919946091496</v>
      </c>
      <c r="H2638" s="1" t="s">
        <v>15</v>
      </c>
      <c r="I2638" s="1" t="s">
        <v>9</v>
      </c>
      <c r="J2638" s="1" t="s">
        <v>47312</v>
      </c>
      <c r="K2638" s="3" t="s">
        <v>42</v>
      </c>
      <c r="L2638" s="1" t="s">
        <v>50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1"/>
      <c r="AA2638" s="1" t="s">
        <v>16</v>
      </c>
      <c r="AB2638" s="3" t="s">
        <v>12</v>
      </c>
      <c r="AC2638" s="23" t="s">
        <v>37781</v>
      </c>
      <c r="AD2638" s="23" t="s">
        <v>40734</v>
      </c>
      <c r="AE2638" t="s">
        <v>35395</v>
      </c>
    </row>
    <row r="2639" spans="1:31" ht="14.25" customHeight="1">
      <c r="A2639" s="1">
        <v>2638</v>
      </c>
      <c r="B2639" s="9" t="s">
        <v>6</v>
      </c>
      <c r="C2639" s="1" t="s">
        <v>10738</v>
      </c>
      <c r="D2639" s="1" t="s">
        <v>841</v>
      </c>
      <c r="E2639" s="1" t="s">
        <v>40</v>
      </c>
      <c r="F2639" s="1" t="s">
        <v>32263</v>
      </c>
      <c r="G2639" s="14">
        <v>91999461444</v>
      </c>
      <c r="H2639" s="1" t="s">
        <v>37</v>
      </c>
      <c r="I2639" s="1" t="s">
        <v>9</v>
      </c>
      <c r="J2639" s="1" t="s">
        <v>47312</v>
      </c>
      <c r="K2639" s="3" t="s">
        <v>42</v>
      </c>
      <c r="L2639" s="1" t="s">
        <v>50</v>
      </c>
      <c r="M2639" s="3" t="s">
        <v>27</v>
      </c>
      <c r="N2639" s="3" t="s">
        <v>70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1"/>
      <c r="AA2639" s="1" t="s">
        <v>16</v>
      </c>
      <c r="AB2639" s="3" t="s">
        <v>12</v>
      </c>
      <c r="AC2639" s="23" t="s">
        <v>37781</v>
      </c>
      <c r="AD2639" s="23" t="s">
        <v>40735</v>
      </c>
      <c r="AE2639" t="s">
        <v>35402</v>
      </c>
    </row>
    <row r="2640" spans="1:31" ht="14.25" customHeight="1">
      <c r="A2640" s="1">
        <v>2639</v>
      </c>
      <c r="B2640" s="1" t="s">
        <v>10396</v>
      </c>
      <c r="C2640" s="1" t="s">
        <v>10862</v>
      </c>
      <c r="D2640" s="1" t="s">
        <v>5084</v>
      </c>
      <c r="E2640" s="1" t="s">
        <v>410</v>
      </c>
      <c r="F2640" s="1" t="s">
        <v>26148</v>
      </c>
      <c r="G2640" s="14">
        <v>919494491496</v>
      </c>
      <c r="H2640" s="1" t="s">
        <v>8</v>
      </c>
      <c r="I2640" s="1" t="s">
        <v>33</v>
      </c>
      <c r="J2640" s="1" t="s">
        <v>47312</v>
      </c>
      <c r="K2640" s="3" t="s">
        <v>17</v>
      </c>
      <c r="L2640" s="1" t="s">
        <v>50</v>
      </c>
      <c r="M2640" s="4" t="s">
        <v>42</v>
      </c>
      <c r="N2640" s="3" t="s">
        <v>70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1"/>
      <c r="AA2640" s="1" t="s">
        <v>16</v>
      </c>
      <c r="AB2640" s="3" t="s">
        <v>12</v>
      </c>
      <c r="AC2640" s="23" t="s">
        <v>37781</v>
      </c>
      <c r="AD2640" s="23" t="s">
        <v>40736</v>
      </c>
      <c r="AE2640" t="s">
        <v>35395</v>
      </c>
    </row>
    <row r="2641" spans="1:31" ht="14.25" customHeight="1">
      <c r="A2641" s="1">
        <v>2640</v>
      </c>
      <c r="B2641" s="1" t="s">
        <v>10396</v>
      </c>
      <c r="C2641" s="22" t="s">
        <v>37778</v>
      </c>
      <c r="D2641" s="1" t="s">
        <v>35576</v>
      </c>
      <c r="E2641" s="1" t="s">
        <v>152</v>
      </c>
      <c r="F2641" s="1" t="s">
        <v>26193</v>
      </c>
      <c r="G2641" s="14">
        <v>91449401069</v>
      </c>
      <c r="H2641" s="1" t="s">
        <v>8</v>
      </c>
      <c r="I2641" s="1" t="s">
        <v>41</v>
      </c>
      <c r="J2641" s="1" t="s">
        <v>47312</v>
      </c>
      <c r="K2641" s="3" t="s">
        <v>171</v>
      </c>
      <c r="L2641" s="1" t="s">
        <v>50</v>
      </c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1"/>
      <c r="AA2641" s="1" t="s">
        <v>16</v>
      </c>
      <c r="AB2641" s="3" t="s">
        <v>12</v>
      </c>
      <c r="AC2641" s="23" t="s">
        <v>37781</v>
      </c>
      <c r="AD2641" s="23" t="s">
        <v>40737</v>
      </c>
      <c r="AE2641" t="s">
        <v>35395</v>
      </c>
    </row>
    <row r="2642" spans="1:31" ht="14.25" customHeight="1">
      <c r="A2642" s="1">
        <v>2641</v>
      </c>
      <c r="B2642" s="9" t="s">
        <v>6</v>
      </c>
      <c r="C2642" s="1" t="s">
        <v>10998</v>
      </c>
      <c r="D2642" s="1" t="s">
        <v>6932</v>
      </c>
      <c r="E2642" s="1" t="s">
        <v>4344</v>
      </c>
      <c r="F2642" s="1" t="s">
        <v>32295</v>
      </c>
      <c r="G2642" s="14">
        <v>9194660696</v>
      </c>
      <c r="H2642" s="1" t="s">
        <v>15</v>
      </c>
      <c r="I2642" s="1" t="s">
        <v>9</v>
      </c>
      <c r="J2642" s="1" t="s">
        <v>47312</v>
      </c>
      <c r="K2642" s="3" t="s">
        <v>42</v>
      </c>
      <c r="L2642" s="1" t="s">
        <v>50</v>
      </c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1"/>
      <c r="AA2642" s="1" t="s">
        <v>16</v>
      </c>
      <c r="AB2642" s="3" t="s">
        <v>12</v>
      </c>
      <c r="AC2642" s="23" t="s">
        <v>37781</v>
      </c>
      <c r="AD2642" s="23" t="s">
        <v>40738</v>
      </c>
      <c r="AE2642" t="s">
        <v>35400</v>
      </c>
    </row>
    <row r="2643" spans="1:31" ht="14.25" customHeight="1">
      <c r="A2643" s="1">
        <v>2642</v>
      </c>
      <c r="B2643" s="1" t="s">
        <v>10396</v>
      </c>
      <c r="C2643" s="1" t="s">
        <v>11260</v>
      </c>
      <c r="D2643" s="1" t="s">
        <v>35577</v>
      </c>
      <c r="E2643" s="1" t="s">
        <v>36695</v>
      </c>
      <c r="F2643" s="1" t="s">
        <v>26345</v>
      </c>
      <c r="G2643" s="14">
        <v>91944004040</v>
      </c>
      <c r="H2643" s="1" t="s">
        <v>20</v>
      </c>
      <c r="I2643" s="1" t="s">
        <v>9</v>
      </c>
      <c r="J2643" s="1" t="s">
        <v>47312</v>
      </c>
      <c r="K2643" s="3" t="s">
        <v>63</v>
      </c>
      <c r="L2643" s="1" t="s">
        <v>50</v>
      </c>
      <c r="M2643" s="3" t="s">
        <v>213</v>
      </c>
      <c r="N2643" s="3" t="s">
        <v>70</v>
      </c>
      <c r="O2643" s="3" t="s">
        <v>17</v>
      </c>
      <c r="P2643" s="3" t="s">
        <v>47312</v>
      </c>
      <c r="Q2643" s="3" t="s">
        <v>42</v>
      </c>
      <c r="R2643" s="3" t="s">
        <v>47312</v>
      </c>
      <c r="S2643" s="3" t="s">
        <v>27</v>
      </c>
      <c r="T2643" s="3" t="s">
        <v>47312</v>
      </c>
      <c r="U2643" s="3" t="s">
        <v>117</v>
      </c>
      <c r="V2643" s="3" t="s">
        <v>47312</v>
      </c>
      <c r="W2643" s="3" t="s">
        <v>178</v>
      </c>
      <c r="X2643" s="3" t="s">
        <v>47312</v>
      </c>
      <c r="Y2643" s="3" t="s">
        <v>171</v>
      </c>
      <c r="Z2643" s="1" t="s">
        <v>47312</v>
      </c>
      <c r="AA2643" s="1" t="s">
        <v>16</v>
      </c>
      <c r="AB2643" s="3" t="s">
        <v>12</v>
      </c>
      <c r="AC2643" s="23" t="s">
        <v>37784</v>
      </c>
      <c r="AD2643" s="23" t="s">
        <v>40739</v>
      </c>
      <c r="AE2643" t="s">
        <v>35395</v>
      </c>
    </row>
    <row r="2644" spans="1:31" ht="14.25" customHeight="1">
      <c r="A2644" s="1">
        <v>2643</v>
      </c>
      <c r="B2644" s="1" t="s">
        <v>10396</v>
      </c>
      <c r="C2644" s="1" t="s">
        <v>11273</v>
      </c>
      <c r="D2644" s="1" t="s">
        <v>5556</v>
      </c>
      <c r="E2644" s="1" t="s">
        <v>1725</v>
      </c>
      <c r="F2644" s="1" t="s">
        <v>32323</v>
      </c>
      <c r="G2644" s="14">
        <v>919446904969</v>
      </c>
      <c r="H2644" s="1" t="s">
        <v>8</v>
      </c>
      <c r="I2644" s="1" t="s">
        <v>9</v>
      </c>
      <c r="J2644" s="1" t="s">
        <v>47312</v>
      </c>
      <c r="K2644" s="3" t="s">
        <v>17</v>
      </c>
      <c r="L2644" s="1" t="s">
        <v>50</v>
      </c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1"/>
      <c r="AA2644" s="1" t="s">
        <v>11</v>
      </c>
      <c r="AB2644" s="3" t="s">
        <v>13</v>
      </c>
      <c r="AC2644" s="23" t="s">
        <v>37784</v>
      </c>
      <c r="AD2644" s="23" t="s">
        <v>40740</v>
      </c>
      <c r="AE2644" t="s">
        <v>35395</v>
      </c>
    </row>
    <row r="2645" spans="1:31" ht="14.25" customHeight="1">
      <c r="A2645" s="1">
        <v>2644</v>
      </c>
      <c r="B2645" s="1" t="s">
        <v>10396</v>
      </c>
      <c r="C2645" s="1" t="s">
        <v>11332</v>
      </c>
      <c r="D2645" s="1" t="s">
        <v>3722</v>
      </c>
      <c r="E2645" s="1" t="s">
        <v>87</v>
      </c>
      <c r="F2645" s="1" t="s">
        <v>26383</v>
      </c>
      <c r="G2645" s="14">
        <v>9194496014</v>
      </c>
      <c r="H2645" s="1" t="s">
        <v>20</v>
      </c>
      <c r="I2645" s="1" t="s">
        <v>9</v>
      </c>
      <c r="J2645" s="1" t="s">
        <v>47312</v>
      </c>
      <c r="K2645" s="3" t="s">
        <v>42</v>
      </c>
      <c r="L2645" s="1" t="s">
        <v>50</v>
      </c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1"/>
      <c r="AA2645" s="1" t="s">
        <v>16</v>
      </c>
      <c r="AB2645" s="3" t="s">
        <v>12</v>
      </c>
      <c r="AC2645" s="23" t="s">
        <v>37784</v>
      </c>
      <c r="AD2645" s="23" t="s">
        <v>40741</v>
      </c>
      <c r="AE2645" t="s">
        <v>35400</v>
      </c>
    </row>
    <row r="2646" spans="1:31" ht="14.25" customHeight="1">
      <c r="A2646" s="1">
        <v>2645</v>
      </c>
      <c r="B2646" s="1" t="s">
        <v>10396</v>
      </c>
      <c r="C2646" s="1" t="s">
        <v>11438</v>
      </c>
      <c r="D2646" s="1" t="s">
        <v>463</v>
      </c>
      <c r="E2646" s="1" t="s">
        <v>40</v>
      </c>
      <c r="F2646" s="1" t="s">
        <v>32337</v>
      </c>
      <c r="G2646" s="14">
        <v>9194494999</v>
      </c>
      <c r="H2646" s="1" t="s">
        <v>15</v>
      </c>
      <c r="I2646" s="1" t="s">
        <v>62</v>
      </c>
      <c r="J2646" s="1" t="s">
        <v>47312</v>
      </c>
      <c r="K2646" s="3" t="s">
        <v>27</v>
      </c>
      <c r="L2646" s="1" t="s">
        <v>50</v>
      </c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1"/>
      <c r="AA2646" s="1" t="s">
        <v>16</v>
      </c>
      <c r="AB2646" s="3" t="s">
        <v>12</v>
      </c>
      <c r="AC2646" s="23" t="s">
        <v>37784</v>
      </c>
      <c r="AD2646" s="23" t="s">
        <v>40742</v>
      </c>
      <c r="AE2646" t="s">
        <v>35395</v>
      </c>
    </row>
    <row r="2647" spans="1:31" ht="14.25" customHeight="1">
      <c r="A2647" s="1">
        <v>2646</v>
      </c>
      <c r="B2647" s="1" t="s">
        <v>10396</v>
      </c>
      <c r="C2647" s="1" t="s">
        <v>11553</v>
      </c>
      <c r="D2647" s="1" t="s">
        <v>37498</v>
      </c>
      <c r="E2647" s="1" t="s">
        <v>372</v>
      </c>
      <c r="F2647" s="1" t="s">
        <v>32349</v>
      </c>
      <c r="G2647" s="14">
        <v>914940444494</v>
      </c>
      <c r="H2647" s="1" t="s">
        <v>8</v>
      </c>
      <c r="I2647" s="1" t="s">
        <v>9</v>
      </c>
      <c r="J2647" s="1" t="s">
        <v>47312</v>
      </c>
      <c r="K2647" s="3" t="s">
        <v>42</v>
      </c>
      <c r="L2647" s="1" t="s">
        <v>50</v>
      </c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1"/>
      <c r="AA2647" s="1" t="s">
        <v>16</v>
      </c>
      <c r="AB2647" s="3" t="s">
        <v>12</v>
      </c>
      <c r="AC2647" s="23" t="s">
        <v>37784</v>
      </c>
      <c r="AD2647" s="23" t="s">
        <v>40743</v>
      </c>
      <c r="AE2647" t="s">
        <v>35400</v>
      </c>
    </row>
    <row r="2648" spans="1:31" ht="14.25" customHeight="1">
      <c r="A2648" s="1">
        <v>2647</v>
      </c>
      <c r="B2648" s="1" t="s">
        <v>10396</v>
      </c>
      <c r="C2648" s="1" t="s">
        <v>11622</v>
      </c>
      <c r="D2648" s="1" t="s">
        <v>1603</v>
      </c>
      <c r="E2648" s="1" t="s">
        <v>36696</v>
      </c>
      <c r="F2648" s="1" t="s">
        <v>26522</v>
      </c>
      <c r="G2648" s="14">
        <v>91994044404</v>
      </c>
      <c r="H2648" s="1" t="s">
        <v>20</v>
      </c>
      <c r="I2648" s="1" t="s">
        <v>9</v>
      </c>
      <c r="J2648" s="1" t="s">
        <v>47312</v>
      </c>
      <c r="K2648" s="3" t="s">
        <v>42</v>
      </c>
      <c r="L2648" s="1" t="s">
        <v>50</v>
      </c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1"/>
      <c r="AA2648" s="1" t="s">
        <v>16</v>
      </c>
      <c r="AB2648" s="3" t="s">
        <v>12</v>
      </c>
      <c r="AC2648" s="23" t="s">
        <v>37784</v>
      </c>
      <c r="AD2648" s="23" t="s">
        <v>40744</v>
      </c>
      <c r="AE2648" t="s">
        <v>35395</v>
      </c>
    </row>
    <row r="2649" spans="1:31" ht="14.25" customHeight="1">
      <c r="A2649" s="1">
        <v>2648</v>
      </c>
      <c r="B2649" s="1" t="s">
        <v>10396</v>
      </c>
      <c r="C2649" s="1" t="s">
        <v>11763</v>
      </c>
      <c r="D2649" s="1" t="s">
        <v>11764</v>
      </c>
      <c r="E2649" s="1" t="s">
        <v>139</v>
      </c>
      <c r="F2649" s="1" t="s">
        <v>26596</v>
      </c>
      <c r="G2649" s="14">
        <v>91990900644</v>
      </c>
      <c r="H2649" s="1" t="s">
        <v>8</v>
      </c>
      <c r="I2649" s="1" t="s">
        <v>9</v>
      </c>
      <c r="J2649" s="1" t="s">
        <v>47312</v>
      </c>
      <c r="K2649" s="3" t="s">
        <v>171</v>
      </c>
      <c r="L2649" s="1" t="s">
        <v>50</v>
      </c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1"/>
      <c r="AA2649" s="1" t="s">
        <v>16</v>
      </c>
      <c r="AB2649" s="3" t="s">
        <v>12</v>
      </c>
      <c r="AC2649" s="23" t="s">
        <v>37784</v>
      </c>
      <c r="AD2649" s="23" t="s">
        <v>40745</v>
      </c>
      <c r="AE2649" t="s">
        <v>35395</v>
      </c>
    </row>
    <row r="2650" spans="1:31" ht="14.25" customHeight="1">
      <c r="A2650" s="1">
        <v>2649</v>
      </c>
      <c r="B2650" s="1" t="s">
        <v>10396</v>
      </c>
      <c r="C2650" s="1" t="s">
        <v>11786</v>
      </c>
      <c r="D2650" s="1" t="s">
        <v>1689</v>
      </c>
      <c r="E2650" s="1" t="s">
        <v>90</v>
      </c>
      <c r="F2650" s="1" t="s">
        <v>26610</v>
      </c>
      <c r="G2650" s="14">
        <v>91949694004</v>
      </c>
      <c r="H2650" s="1" t="s">
        <v>8</v>
      </c>
      <c r="I2650" s="1" t="s">
        <v>62</v>
      </c>
      <c r="J2650" s="1" t="s">
        <v>47312</v>
      </c>
      <c r="K2650" s="3" t="s">
        <v>63</v>
      </c>
      <c r="L2650" s="1" t="s">
        <v>50</v>
      </c>
      <c r="M2650" s="3" t="s">
        <v>213</v>
      </c>
      <c r="N2650" s="3" t="s">
        <v>70</v>
      </c>
      <c r="O2650" s="3" t="s">
        <v>17</v>
      </c>
      <c r="P2650" s="3" t="s">
        <v>47312</v>
      </c>
      <c r="Q2650" s="3" t="s">
        <v>42</v>
      </c>
      <c r="R2650" s="3" t="s">
        <v>47312</v>
      </c>
      <c r="S2650" s="3" t="s">
        <v>27</v>
      </c>
      <c r="T2650" s="3" t="s">
        <v>47312</v>
      </c>
      <c r="U2650" s="3" t="s">
        <v>117</v>
      </c>
      <c r="V2650" s="3" t="s">
        <v>47312</v>
      </c>
      <c r="W2650" s="3" t="s">
        <v>178</v>
      </c>
      <c r="X2650" s="3" t="s">
        <v>47312</v>
      </c>
      <c r="Y2650" s="3" t="s">
        <v>171</v>
      </c>
      <c r="Z2650" s="1" t="s">
        <v>47312</v>
      </c>
      <c r="AA2650" s="1" t="s">
        <v>16</v>
      </c>
      <c r="AB2650" s="3" t="s">
        <v>12</v>
      </c>
      <c r="AC2650" s="23" t="s">
        <v>37784</v>
      </c>
      <c r="AD2650" s="23" t="s">
        <v>40746</v>
      </c>
      <c r="AE2650" t="s">
        <v>35401</v>
      </c>
    </row>
    <row r="2651" spans="1:31" ht="14.25" customHeight="1">
      <c r="A2651" s="1">
        <v>2650</v>
      </c>
      <c r="B2651" s="1" t="s">
        <v>10396</v>
      </c>
      <c r="C2651" s="1" t="s">
        <v>11820</v>
      </c>
      <c r="D2651" s="1" t="s">
        <v>1209</v>
      </c>
      <c r="E2651" s="1" t="s">
        <v>788</v>
      </c>
      <c r="F2651" s="1" t="s">
        <v>26623</v>
      </c>
      <c r="G2651" s="14">
        <v>919494660944</v>
      </c>
      <c r="H2651" s="1" t="s">
        <v>20</v>
      </c>
      <c r="I2651" s="1" t="s">
        <v>62</v>
      </c>
      <c r="J2651" s="1" t="s">
        <v>47312</v>
      </c>
      <c r="K2651" s="3" t="s">
        <v>42</v>
      </c>
      <c r="L2651" s="1" t="s">
        <v>50</v>
      </c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1"/>
      <c r="AA2651" s="1" t="s">
        <v>16</v>
      </c>
      <c r="AB2651" s="3" t="s">
        <v>12</v>
      </c>
      <c r="AC2651" s="23" t="s">
        <v>37784</v>
      </c>
      <c r="AD2651" s="23" t="s">
        <v>40747</v>
      </c>
      <c r="AE2651" t="s">
        <v>35401</v>
      </c>
    </row>
    <row r="2652" spans="1:31" ht="14.25" customHeight="1">
      <c r="A2652" s="1">
        <v>2651</v>
      </c>
      <c r="B2652" s="1" t="s">
        <v>10396</v>
      </c>
      <c r="C2652" s="1" t="s">
        <v>11838</v>
      </c>
      <c r="D2652" s="1" t="s">
        <v>1250</v>
      </c>
      <c r="E2652" s="1" t="s">
        <v>40</v>
      </c>
      <c r="F2652" s="1" t="s">
        <v>26632</v>
      </c>
      <c r="G2652" s="14">
        <v>919909449499</v>
      </c>
      <c r="H2652" s="1" t="s">
        <v>8</v>
      </c>
      <c r="I2652" s="1" t="s">
        <v>9</v>
      </c>
      <c r="J2652" s="1" t="s">
        <v>47312</v>
      </c>
      <c r="K2652" s="3" t="s">
        <v>42</v>
      </c>
      <c r="L2652" s="1" t="s">
        <v>50</v>
      </c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1"/>
      <c r="AA2652" s="1" t="s">
        <v>16</v>
      </c>
      <c r="AB2652" s="3" t="s">
        <v>12</v>
      </c>
      <c r="AC2652" s="23" t="s">
        <v>37784</v>
      </c>
      <c r="AD2652" s="23" t="s">
        <v>40748</v>
      </c>
      <c r="AE2652" t="s">
        <v>35402</v>
      </c>
    </row>
    <row r="2653" spans="1:31" ht="14.25" customHeight="1">
      <c r="A2653" s="1">
        <v>2652</v>
      </c>
      <c r="B2653" s="1" t="s">
        <v>10396</v>
      </c>
      <c r="C2653" s="1" t="s">
        <v>11862</v>
      </c>
      <c r="D2653" s="1" t="s">
        <v>3140</v>
      </c>
      <c r="E2653" s="1" t="s">
        <v>139</v>
      </c>
      <c r="F2653" s="1" t="s">
        <v>11863</v>
      </c>
      <c r="G2653" s="14">
        <v>9166090044</v>
      </c>
      <c r="H2653" s="1" t="s">
        <v>8</v>
      </c>
      <c r="I2653" s="1" t="s">
        <v>41</v>
      </c>
      <c r="J2653" s="1" t="s">
        <v>47312</v>
      </c>
      <c r="K2653" s="3" t="s">
        <v>42</v>
      </c>
      <c r="L2653" s="1" t="s">
        <v>50</v>
      </c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1"/>
      <c r="AA2653" s="1" t="s">
        <v>16</v>
      </c>
      <c r="AB2653" s="3" t="s">
        <v>12</v>
      </c>
      <c r="AC2653" s="23" t="s">
        <v>37784</v>
      </c>
      <c r="AD2653" s="23" t="s">
        <v>40749</v>
      </c>
      <c r="AE2653" t="s">
        <v>35395</v>
      </c>
    </row>
    <row r="2654" spans="1:31" ht="14.25" customHeight="1">
      <c r="A2654" s="1">
        <v>2653</v>
      </c>
      <c r="B2654" s="1" t="s">
        <v>10396</v>
      </c>
      <c r="C2654" s="1" t="s">
        <v>12012</v>
      </c>
      <c r="D2654" s="1" t="s">
        <v>2162</v>
      </c>
      <c r="E2654" s="1" t="s">
        <v>40</v>
      </c>
      <c r="F2654" s="1" t="s">
        <v>26717</v>
      </c>
      <c r="G2654" s="14">
        <v>919444699964</v>
      </c>
      <c r="H2654" s="1" t="s">
        <v>8</v>
      </c>
      <c r="I2654" s="1" t="s">
        <v>9</v>
      </c>
      <c r="J2654" s="1" t="s">
        <v>47312</v>
      </c>
      <c r="K2654" s="3" t="s">
        <v>42</v>
      </c>
      <c r="L2654" s="1" t="s">
        <v>50</v>
      </c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1"/>
      <c r="AA2654" s="1" t="s">
        <v>16</v>
      </c>
      <c r="AB2654" s="3" t="s">
        <v>12</v>
      </c>
      <c r="AC2654" s="23" t="s">
        <v>37784</v>
      </c>
      <c r="AD2654" s="23" t="s">
        <v>40750</v>
      </c>
      <c r="AE2654" t="s">
        <v>35400</v>
      </c>
    </row>
    <row r="2655" spans="1:31" ht="14.25" customHeight="1">
      <c r="A2655" s="1">
        <v>2654</v>
      </c>
      <c r="B2655" s="9" t="s">
        <v>6</v>
      </c>
      <c r="C2655" s="1" t="s">
        <v>12074</v>
      </c>
      <c r="D2655" s="1" t="s">
        <v>5346</v>
      </c>
      <c r="E2655" s="1" t="s">
        <v>5880</v>
      </c>
      <c r="F2655" s="1" t="s">
        <v>12075</v>
      </c>
      <c r="G2655" s="14">
        <v>9196400491</v>
      </c>
      <c r="H2655" s="1" t="s">
        <v>8</v>
      </c>
      <c r="I2655" s="1" t="s">
        <v>41</v>
      </c>
      <c r="J2655" s="1" t="s">
        <v>47312</v>
      </c>
      <c r="K2655" s="3" t="s">
        <v>171</v>
      </c>
      <c r="L2655" s="1" t="s">
        <v>50</v>
      </c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1"/>
      <c r="AA2655" s="1" t="s">
        <v>16</v>
      </c>
      <c r="AB2655" s="3" t="s">
        <v>12</v>
      </c>
      <c r="AC2655" s="23" t="s">
        <v>37784</v>
      </c>
      <c r="AD2655" s="23" t="s">
        <v>40751</v>
      </c>
      <c r="AE2655" t="s">
        <v>35400</v>
      </c>
    </row>
    <row r="2656" spans="1:31" ht="14.25" customHeight="1">
      <c r="A2656" s="1">
        <v>2655</v>
      </c>
      <c r="B2656" s="9" t="s">
        <v>6</v>
      </c>
      <c r="C2656" s="1" t="s">
        <v>12270</v>
      </c>
      <c r="D2656" s="1" t="s">
        <v>2758</v>
      </c>
      <c r="E2656" s="1" t="s">
        <v>139</v>
      </c>
      <c r="F2656" s="1" t="s">
        <v>26854</v>
      </c>
      <c r="G2656" s="14">
        <v>919446609110</v>
      </c>
      <c r="H2656" s="1" t="s">
        <v>8</v>
      </c>
      <c r="I2656" s="1" t="s">
        <v>9</v>
      </c>
      <c r="J2656" s="1" t="s">
        <v>47312</v>
      </c>
      <c r="K2656" s="3" t="s">
        <v>42</v>
      </c>
      <c r="L2656" s="1" t="s">
        <v>50</v>
      </c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1"/>
      <c r="AA2656" s="1" t="s">
        <v>16</v>
      </c>
      <c r="AB2656" s="3" t="s">
        <v>12</v>
      </c>
      <c r="AC2656" s="23" t="s">
        <v>37784</v>
      </c>
      <c r="AD2656" s="23" t="s">
        <v>40752</v>
      </c>
      <c r="AE2656" t="s">
        <v>35401</v>
      </c>
    </row>
    <row r="2657" spans="1:31" ht="14.25" customHeight="1">
      <c r="A2657" s="1">
        <v>2656</v>
      </c>
      <c r="B2657" s="1" t="s">
        <v>10396</v>
      </c>
      <c r="C2657" s="1" t="s">
        <v>12424</v>
      </c>
      <c r="D2657" s="1" t="s">
        <v>773</v>
      </c>
      <c r="E2657" s="1" t="s">
        <v>12425</v>
      </c>
      <c r="F2657" s="1" t="s">
        <v>12426</v>
      </c>
      <c r="G2657" s="14">
        <v>9191044499</v>
      </c>
      <c r="H2657" s="1" t="s">
        <v>20</v>
      </c>
      <c r="I2657" s="1" t="s">
        <v>9</v>
      </c>
      <c r="J2657" s="1" t="s">
        <v>47312</v>
      </c>
      <c r="K2657" s="3" t="s">
        <v>42</v>
      </c>
      <c r="L2657" s="1" t="s">
        <v>50</v>
      </c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1"/>
      <c r="AA2657" s="1" t="s">
        <v>16</v>
      </c>
      <c r="AB2657" s="3" t="s">
        <v>12</v>
      </c>
      <c r="AC2657" s="23" t="s">
        <v>37784</v>
      </c>
      <c r="AD2657" s="23" t="s">
        <v>39605</v>
      </c>
      <c r="AE2657" t="s">
        <v>35401</v>
      </c>
    </row>
    <row r="2658" spans="1:31" ht="14.25" customHeight="1">
      <c r="A2658" s="1">
        <v>2657</v>
      </c>
      <c r="B2658" s="1" t="s">
        <v>10396</v>
      </c>
      <c r="C2658" s="1" t="s">
        <v>12479</v>
      </c>
      <c r="D2658" s="1" t="s">
        <v>3513</v>
      </c>
      <c r="E2658" s="1" t="s">
        <v>11905</v>
      </c>
      <c r="F2658" s="1" t="s">
        <v>26963</v>
      </c>
      <c r="G2658" s="14">
        <v>9194664046</v>
      </c>
      <c r="H2658" s="1" t="s">
        <v>20</v>
      </c>
      <c r="I2658" s="1" t="s">
        <v>9</v>
      </c>
      <c r="J2658" s="1" t="s">
        <v>47312</v>
      </c>
      <c r="K2658" s="3" t="s">
        <v>17</v>
      </c>
      <c r="L2658" s="1" t="s">
        <v>50</v>
      </c>
      <c r="M2658" s="4" t="s">
        <v>42</v>
      </c>
      <c r="N2658" s="3" t="s">
        <v>70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1"/>
      <c r="AA2658" s="1" t="s">
        <v>16</v>
      </c>
      <c r="AB2658" s="3" t="s">
        <v>12</v>
      </c>
      <c r="AC2658" s="23" t="s">
        <v>37784</v>
      </c>
      <c r="AD2658" s="23" t="s">
        <v>40753</v>
      </c>
      <c r="AE2658" t="s">
        <v>35401</v>
      </c>
    </row>
    <row r="2659" spans="1:31" ht="14.25" customHeight="1">
      <c r="A2659" s="1">
        <v>2658</v>
      </c>
      <c r="B2659" s="1" t="s">
        <v>10396</v>
      </c>
      <c r="C2659" s="1" t="s">
        <v>12503</v>
      </c>
      <c r="D2659" s="1" t="s">
        <v>230</v>
      </c>
      <c r="E2659" s="1" t="s">
        <v>351</v>
      </c>
      <c r="F2659" s="1" t="s">
        <v>26973</v>
      </c>
      <c r="G2659" s="14">
        <v>914611664114</v>
      </c>
      <c r="H2659" s="1" t="s">
        <v>8</v>
      </c>
      <c r="I2659" s="1" t="s">
        <v>41</v>
      </c>
      <c r="J2659" s="1" t="s">
        <v>47312</v>
      </c>
      <c r="K2659" s="3" t="s">
        <v>17</v>
      </c>
      <c r="L2659" s="1" t="s">
        <v>50</v>
      </c>
      <c r="M2659" s="4" t="s">
        <v>42</v>
      </c>
      <c r="N2659" s="3" t="s">
        <v>70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1"/>
      <c r="AA2659" s="1" t="s">
        <v>16</v>
      </c>
      <c r="AB2659" s="3" t="s">
        <v>12</v>
      </c>
      <c r="AC2659" s="23" t="s">
        <v>37784</v>
      </c>
      <c r="AD2659" s="23" t="s">
        <v>40754</v>
      </c>
      <c r="AE2659" t="s">
        <v>35402</v>
      </c>
    </row>
    <row r="2660" spans="1:31" ht="14.25" customHeight="1">
      <c r="A2660" s="1">
        <v>2659</v>
      </c>
      <c r="B2660" s="1" t="s">
        <v>10396</v>
      </c>
      <c r="C2660" s="1" t="s">
        <v>12517</v>
      </c>
      <c r="D2660" s="1" t="s">
        <v>162</v>
      </c>
      <c r="E2660" s="1" t="s">
        <v>774</v>
      </c>
      <c r="F2660" s="1" t="s">
        <v>12518</v>
      </c>
      <c r="G2660" s="14">
        <v>9199094401</v>
      </c>
      <c r="H2660" s="1" t="s">
        <v>8</v>
      </c>
      <c r="I2660" s="1" t="s">
        <v>41</v>
      </c>
      <c r="J2660" s="1" t="s">
        <v>47312</v>
      </c>
      <c r="K2660" s="3" t="s">
        <v>17</v>
      </c>
      <c r="L2660" s="1" t="s">
        <v>50</v>
      </c>
      <c r="M2660" s="4" t="s">
        <v>42</v>
      </c>
      <c r="N2660" s="3" t="s">
        <v>70</v>
      </c>
      <c r="O2660" s="3" t="s">
        <v>171</v>
      </c>
      <c r="P2660" s="3" t="s">
        <v>47312</v>
      </c>
      <c r="Q2660" s="3"/>
      <c r="R2660" s="3"/>
      <c r="S2660" s="3"/>
      <c r="T2660" s="3"/>
      <c r="U2660" s="3"/>
      <c r="V2660" s="3"/>
      <c r="W2660" s="3"/>
      <c r="X2660" s="3"/>
      <c r="Y2660" s="3"/>
      <c r="Z2660" s="1"/>
      <c r="AA2660" s="1" t="s">
        <v>16</v>
      </c>
      <c r="AB2660" s="3" t="s">
        <v>12</v>
      </c>
      <c r="AC2660" s="23" t="s">
        <v>37784</v>
      </c>
      <c r="AD2660" s="23" t="s">
        <v>40755</v>
      </c>
      <c r="AE2660" t="s">
        <v>35395</v>
      </c>
    </row>
    <row r="2661" spans="1:31" ht="14.25" customHeight="1">
      <c r="A2661" s="1">
        <v>2660</v>
      </c>
      <c r="B2661" s="1" t="s">
        <v>10396</v>
      </c>
      <c r="C2661" s="1" t="s">
        <v>12740</v>
      </c>
      <c r="D2661" s="1" t="s">
        <v>1302</v>
      </c>
      <c r="E2661" s="1" t="s">
        <v>40</v>
      </c>
      <c r="F2661" s="1" t="s">
        <v>32477</v>
      </c>
      <c r="G2661" s="14">
        <v>91946404440</v>
      </c>
      <c r="H2661" s="1" t="s">
        <v>8</v>
      </c>
      <c r="I2661" s="1" t="s">
        <v>9</v>
      </c>
      <c r="J2661" s="1" t="s">
        <v>47312</v>
      </c>
      <c r="K2661" s="3" t="s">
        <v>42</v>
      </c>
      <c r="L2661" s="1" t="s">
        <v>50</v>
      </c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1"/>
      <c r="AA2661" s="1" t="s">
        <v>16</v>
      </c>
      <c r="AB2661" s="3" t="s">
        <v>12</v>
      </c>
      <c r="AC2661" s="23" t="s">
        <v>37784</v>
      </c>
      <c r="AD2661" s="23" t="s">
        <v>40756</v>
      </c>
      <c r="AE2661" t="s">
        <v>35401</v>
      </c>
    </row>
    <row r="2662" spans="1:31" ht="14.25" customHeight="1">
      <c r="A2662" s="1">
        <v>2661</v>
      </c>
      <c r="B2662" s="1" t="s">
        <v>10396</v>
      </c>
      <c r="C2662" s="22" t="s">
        <v>37778</v>
      </c>
      <c r="D2662" s="1" t="s">
        <v>937</v>
      </c>
      <c r="E2662" s="1" t="s">
        <v>680</v>
      </c>
      <c r="F2662" s="1" t="s">
        <v>27156</v>
      </c>
      <c r="G2662" s="14">
        <v>91446916194</v>
      </c>
      <c r="H2662" s="1" t="s">
        <v>20</v>
      </c>
      <c r="I2662" s="1" t="s">
        <v>9</v>
      </c>
      <c r="J2662" s="1" t="s">
        <v>47312</v>
      </c>
      <c r="K2662" s="3" t="s">
        <v>63</v>
      </c>
      <c r="L2662" s="1" t="s">
        <v>50</v>
      </c>
      <c r="M2662" s="3" t="s">
        <v>213</v>
      </c>
      <c r="N2662" s="3" t="s">
        <v>70</v>
      </c>
      <c r="O2662" s="3" t="s">
        <v>17</v>
      </c>
      <c r="P2662" s="3" t="s">
        <v>47312</v>
      </c>
      <c r="Q2662" s="3" t="s">
        <v>42</v>
      </c>
      <c r="R2662" s="3" t="s">
        <v>47312</v>
      </c>
      <c r="S2662" s="3" t="s">
        <v>27</v>
      </c>
      <c r="T2662" s="3" t="s">
        <v>47312</v>
      </c>
      <c r="U2662" s="3" t="s">
        <v>117</v>
      </c>
      <c r="V2662" s="3" t="s">
        <v>47312</v>
      </c>
      <c r="W2662" s="3" t="s">
        <v>178</v>
      </c>
      <c r="X2662" s="3" t="s">
        <v>47312</v>
      </c>
      <c r="Y2662" s="3" t="s">
        <v>171</v>
      </c>
      <c r="Z2662" s="1" t="s">
        <v>47312</v>
      </c>
      <c r="AA2662" s="1" t="s">
        <v>16</v>
      </c>
      <c r="AB2662" s="3" t="s">
        <v>12</v>
      </c>
      <c r="AC2662" s="23" t="s">
        <v>37784</v>
      </c>
      <c r="AD2662" s="23" t="s">
        <v>40757</v>
      </c>
      <c r="AE2662" t="s">
        <v>35395</v>
      </c>
    </row>
    <row r="2663" spans="1:31" ht="14.25" customHeight="1">
      <c r="A2663" s="1">
        <v>2662</v>
      </c>
      <c r="B2663" s="1" t="s">
        <v>10396</v>
      </c>
      <c r="C2663" s="22" t="s">
        <v>37778</v>
      </c>
      <c r="D2663" s="1" t="s">
        <v>2076</v>
      </c>
      <c r="E2663" s="1" t="s">
        <v>106</v>
      </c>
      <c r="F2663" s="1" t="s">
        <v>27190</v>
      </c>
      <c r="G2663" s="14">
        <v>91944604496</v>
      </c>
      <c r="H2663" s="1" t="s">
        <v>20</v>
      </c>
      <c r="I2663" s="1" t="s">
        <v>9</v>
      </c>
      <c r="J2663" s="1" t="s">
        <v>47312</v>
      </c>
      <c r="K2663" s="3" t="s">
        <v>42</v>
      </c>
      <c r="L2663" s="1" t="s">
        <v>50</v>
      </c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1"/>
      <c r="AA2663" s="1" t="s">
        <v>16</v>
      </c>
      <c r="AB2663" s="3" t="s">
        <v>12</v>
      </c>
      <c r="AC2663" s="23" t="s">
        <v>37784</v>
      </c>
      <c r="AD2663" s="23" t="s">
        <v>40758</v>
      </c>
      <c r="AE2663" t="s">
        <v>35402</v>
      </c>
    </row>
    <row r="2664" spans="1:31" ht="14.25" customHeight="1">
      <c r="A2664" s="1">
        <v>2663</v>
      </c>
      <c r="B2664" s="9" t="s">
        <v>6</v>
      </c>
      <c r="C2664" s="1" t="s">
        <v>13159</v>
      </c>
      <c r="D2664" s="1" t="s">
        <v>359</v>
      </c>
      <c r="E2664" s="1" t="s">
        <v>13160</v>
      </c>
      <c r="F2664" s="1" t="s">
        <v>32565</v>
      </c>
      <c r="G2664" s="14">
        <v>91966440444</v>
      </c>
      <c r="H2664" s="1" t="s">
        <v>8</v>
      </c>
      <c r="I2664" s="1" t="s">
        <v>41</v>
      </c>
      <c r="J2664" s="1" t="s">
        <v>47312</v>
      </c>
      <c r="K2664" s="3" t="s">
        <v>42</v>
      </c>
      <c r="L2664" s="1" t="s">
        <v>50</v>
      </c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1"/>
      <c r="AA2664" s="1" t="s">
        <v>16</v>
      </c>
      <c r="AB2664" s="3" t="s">
        <v>12</v>
      </c>
      <c r="AC2664" s="23" t="s">
        <v>37784</v>
      </c>
      <c r="AD2664" s="23" t="s">
        <v>40759</v>
      </c>
      <c r="AE2664" t="s">
        <v>35395</v>
      </c>
    </row>
    <row r="2665" spans="1:31" ht="14.25" customHeight="1">
      <c r="A2665" s="1">
        <v>2664</v>
      </c>
      <c r="B2665" s="9" t="s">
        <v>6</v>
      </c>
      <c r="C2665" s="1" t="s">
        <v>13695</v>
      </c>
      <c r="D2665" s="1" t="s">
        <v>58</v>
      </c>
      <c r="E2665" s="1" t="s">
        <v>139</v>
      </c>
      <c r="F2665" s="1" t="s">
        <v>27664</v>
      </c>
      <c r="G2665" s="14">
        <v>9194949641</v>
      </c>
      <c r="H2665" s="1" t="s">
        <v>8</v>
      </c>
      <c r="I2665" s="1" t="s">
        <v>41</v>
      </c>
      <c r="J2665" s="1" t="s">
        <v>47312</v>
      </c>
      <c r="K2665" s="3" t="s">
        <v>42</v>
      </c>
      <c r="L2665" s="1" t="s">
        <v>50</v>
      </c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1"/>
      <c r="AA2665" s="1" t="s">
        <v>16</v>
      </c>
      <c r="AB2665" s="3" t="s">
        <v>12</v>
      </c>
      <c r="AC2665" s="23" t="s">
        <v>37786</v>
      </c>
      <c r="AD2665" s="23" t="s">
        <v>40760</v>
      </c>
      <c r="AE2665" t="s">
        <v>35402</v>
      </c>
    </row>
    <row r="2666" spans="1:31" ht="14.25" customHeight="1">
      <c r="A2666" s="1">
        <v>2665</v>
      </c>
      <c r="B2666" s="9" t="s">
        <v>6</v>
      </c>
      <c r="C2666" s="1" t="s">
        <v>13914</v>
      </c>
      <c r="D2666" s="1" t="s">
        <v>419</v>
      </c>
      <c r="E2666" s="1" t="s">
        <v>308</v>
      </c>
      <c r="F2666" s="1" t="s">
        <v>27765</v>
      </c>
      <c r="G2666" s="14">
        <v>914449114994</v>
      </c>
      <c r="H2666" s="1" t="s">
        <v>8</v>
      </c>
      <c r="I2666" s="1" t="s">
        <v>41</v>
      </c>
      <c r="J2666" s="1" t="s">
        <v>47312</v>
      </c>
      <c r="K2666" s="3" t="s">
        <v>17</v>
      </c>
      <c r="L2666" s="1" t="s">
        <v>50</v>
      </c>
      <c r="M2666" s="4" t="s">
        <v>42</v>
      </c>
      <c r="N2666" s="3" t="s">
        <v>70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1"/>
      <c r="AA2666" s="1" t="s">
        <v>16</v>
      </c>
      <c r="AB2666" s="3" t="s">
        <v>12</v>
      </c>
      <c r="AC2666" s="23" t="s">
        <v>37791</v>
      </c>
      <c r="AD2666" s="23" t="s">
        <v>40761</v>
      </c>
      <c r="AE2666" t="s">
        <v>35400</v>
      </c>
    </row>
    <row r="2667" spans="1:31" ht="14.25" customHeight="1">
      <c r="A2667" s="1">
        <v>2666</v>
      </c>
      <c r="B2667" s="9" t="s">
        <v>6</v>
      </c>
      <c r="C2667" s="1" t="s">
        <v>47</v>
      </c>
      <c r="D2667" s="1" t="s">
        <v>48</v>
      </c>
      <c r="E2667" s="1" t="s">
        <v>49</v>
      </c>
      <c r="F2667" s="1" t="s">
        <v>20989</v>
      </c>
      <c r="G2667" s="14">
        <v>9194440901</v>
      </c>
      <c r="H2667" s="1" t="s">
        <v>8</v>
      </c>
      <c r="I2667" s="1" t="s">
        <v>33</v>
      </c>
      <c r="J2667" s="1" t="s">
        <v>50</v>
      </c>
      <c r="K2667" s="3" t="s">
        <v>42</v>
      </c>
      <c r="L2667" s="1" t="s">
        <v>50</v>
      </c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1"/>
      <c r="AA2667" s="1" t="s">
        <v>16</v>
      </c>
      <c r="AB2667" s="3" t="s">
        <v>12</v>
      </c>
      <c r="AC2667" s="23" t="s">
        <v>37782</v>
      </c>
      <c r="AD2667" s="23" t="s">
        <v>40762</v>
      </c>
      <c r="AE2667" t="s">
        <v>35400</v>
      </c>
    </row>
    <row r="2668" spans="1:31" ht="14.25" customHeight="1">
      <c r="A2668" s="1">
        <v>2667</v>
      </c>
      <c r="B2668" s="9" t="s">
        <v>6</v>
      </c>
      <c r="C2668" s="1" t="s">
        <v>64</v>
      </c>
      <c r="D2668" s="1" t="s">
        <v>65</v>
      </c>
      <c r="E2668" s="1" t="s">
        <v>66</v>
      </c>
      <c r="F2668" s="1" t="s">
        <v>67</v>
      </c>
      <c r="G2668" s="14">
        <v>91406491910</v>
      </c>
      <c r="H2668" s="1" t="s">
        <v>15</v>
      </c>
      <c r="I2668" s="1" t="s">
        <v>41</v>
      </c>
      <c r="J2668" s="1" t="s">
        <v>50</v>
      </c>
      <c r="K2668" s="3" t="s">
        <v>42</v>
      </c>
      <c r="L2668" s="1" t="s">
        <v>50</v>
      </c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1"/>
      <c r="AA2668" s="1" t="s">
        <v>16</v>
      </c>
      <c r="AB2668" s="3" t="s">
        <v>12</v>
      </c>
      <c r="AC2668" s="23" t="s">
        <v>37782</v>
      </c>
      <c r="AD2668" s="23" t="s">
        <v>40763</v>
      </c>
      <c r="AE2668" t="s">
        <v>35395</v>
      </c>
    </row>
    <row r="2669" spans="1:31" ht="14.25" customHeight="1">
      <c r="A2669" s="1">
        <v>2668</v>
      </c>
      <c r="B2669" s="1" t="s">
        <v>54</v>
      </c>
      <c r="C2669" s="1" t="s">
        <v>71</v>
      </c>
      <c r="D2669" s="1" t="s">
        <v>72</v>
      </c>
      <c r="E2669" s="1" t="s">
        <v>73</v>
      </c>
      <c r="F2669" s="1" t="s">
        <v>20995</v>
      </c>
      <c r="G2669" s="14">
        <v>91994069141</v>
      </c>
      <c r="H2669" s="1" t="s">
        <v>15</v>
      </c>
      <c r="I2669" s="1" t="s">
        <v>9</v>
      </c>
      <c r="J2669" s="1" t="s">
        <v>50</v>
      </c>
      <c r="K2669" s="3" t="s">
        <v>42</v>
      </c>
      <c r="L2669" s="1" t="s">
        <v>50</v>
      </c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1"/>
      <c r="AA2669" s="1" t="s">
        <v>16</v>
      </c>
      <c r="AB2669" s="3" t="s">
        <v>12</v>
      </c>
      <c r="AC2669" s="23" t="s">
        <v>37782</v>
      </c>
      <c r="AD2669" s="23" t="s">
        <v>40764</v>
      </c>
      <c r="AE2669" t="s">
        <v>35402</v>
      </c>
    </row>
    <row r="2670" spans="1:31" ht="14.25" customHeight="1">
      <c r="A2670" s="1">
        <v>2669</v>
      </c>
      <c r="B2670" s="1" t="s">
        <v>54</v>
      </c>
      <c r="C2670" s="1" t="s">
        <v>75</v>
      </c>
      <c r="D2670" s="1" t="s">
        <v>1821</v>
      </c>
      <c r="E2670" s="1" t="s">
        <v>36697</v>
      </c>
      <c r="F2670" s="1" t="s">
        <v>20996</v>
      </c>
      <c r="G2670" s="14">
        <v>91041466441</v>
      </c>
      <c r="H2670" s="1" t="s">
        <v>8</v>
      </c>
      <c r="I2670" s="1" t="s">
        <v>9</v>
      </c>
      <c r="J2670" s="1" t="s">
        <v>50</v>
      </c>
      <c r="K2670" s="3" t="s">
        <v>42</v>
      </c>
      <c r="L2670" s="1" t="s">
        <v>50</v>
      </c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1"/>
      <c r="AA2670" s="1" t="s">
        <v>16</v>
      </c>
      <c r="AB2670" s="3" t="s">
        <v>12</v>
      </c>
      <c r="AC2670" s="23" t="s">
        <v>37782</v>
      </c>
      <c r="AD2670" s="23" t="s">
        <v>40765</v>
      </c>
      <c r="AE2670" t="s">
        <v>35395</v>
      </c>
    </row>
    <row r="2671" spans="1:31" ht="14.25" customHeight="1">
      <c r="A2671" s="1">
        <v>2670</v>
      </c>
      <c r="B2671" s="1" t="s">
        <v>54</v>
      </c>
      <c r="C2671" s="1" t="s">
        <v>100</v>
      </c>
      <c r="D2671" s="1" t="s">
        <v>35578</v>
      </c>
      <c r="E2671" s="1" t="s">
        <v>36698</v>
      </c>
      <c r="F2671" s="1" t="s">
        <v>33376</v>
      </c>
      <c r="G2671" s="14">
        <v>9194440614</v>
      </c>
      <c r="H2671" s="1" t="s">
        <v>8</v>
      </c>
      <c r="I2671" s="1" t="s">
        <v>9</v>
      </c>
      <c r="J2671" s="1" t="s">
        <v>50</v>
      </c>
      <c r="K2671" s="3" t="s">
        <v>42</v>
      </c>
      <c r="L2671" s="1" t="s">
        <v>50</v>
      </c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1"/>
      <c r="AA2671" s="1" t="s">
        <v>16</v>
      </c>
      <c r="AB2671" s="3" t="s">
        <v>12</v>
      </c>
      <c r="AC2671" s="23" t="s">
        <v>37782</v>
      </c>
      <c r="AD2671" s="23" t="s">
        <v>40766</v>
      </c>
      <c r="AE2671" t="s">
        <v>35402</v>
      </c>
    </row>
    <row r="2672" spans="1:31" ht="14.25" customHeight="1">
      <c r="A2672" s="1">
        <v>2671</v>
      </c>
      <c r="B2672" s="1" t="s">
        <v>54</v>
      </c>
      <c r="C2672" s="1" t="s">
        <v>179</v>
      </c>
      <c r="D2672" s="1" t="s">
        <v>1605</v>
      </c>
      <c r="E2672" s="1" t="s">
        <v>93</v>
      </c>
      <c r="F2672" s="1" t="s">
        <v>180</v>
      </c>
      <c r="G2672" s="14">
        <v>9104114696</v>
      </c>
      <c r="H2672" s="1" t="s">
        <v>20</v>
      </c>
      <c r="I2672" s="1" t="s">
        <v>41</v>
      </c>
      <c r="J2672" s="1" t="s">
        <v>50</v>
      </c>
      <c r="K2672" s="3" t="s">
        <v>17</v>
      </c>
      <c r="L2672" s="1" t="s">
        <v>50</v>
      </c>
      <c r="M2672" s="4" t="s">
        <v>42</v>
      </c>
      <c r="N2672" s="3" t="str">
        <f t="shared" ref="N2672:N2673" si="33">J2672</f>
        <v>[1 cr - 1.25 cr]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1"/>
      <c r="AA2672" s="1" t="s">
        <v>16</v>
      </c>
      <c r="AB2672" s="3" t="s">
        <v>12</v>
      </c>
      <c r="AC2672" s="23" t="s">
        <v>37782</v>
      </c>
      <c r="AD2672" s="23" t="s">
        <v>40767</v>
      </c>
      <c r="AE2672" t="s">
        <v>35400</v>
      </c>
    </row>
    <row r="2673" spans="1:31" ht="14.25" customHeight="1">
      <c r="A2673" s="1">
        <v>2672</v>
      </c>
      <c r="B2673" s="1" t="s">
        <v>54</v>
      </c>
      <c r="C2673" s="1" t="s">
        <v>181</v>
      </c>
      <c r="D2673" s="1" t="s">
        <v>3494</v>
      </c>
      <c r="E2673" s="1" t="s">
        <v>139</v>
      </c>
      <c r="F2673" s="1" t="s">
        <v>21037</v>
      </c>
      <c r="G2673" s="14">
        <v>9101619440</v>
      </c>
      <c r="H2673" s="1" t="s">
        <v>8</v>
      </c>
      <c r="I2673" s="1" t="s">
        <v>62</v>
      </c>
      <c r="J2673" s="1" t="s">
        <v>50</v>
      </c>
      <c r="K2673" s="3" t="s">
        <v>63</v>
      </c>
      <c r="L2673" s="1" t="s">
        <v>50</v>
      </c>
      <c r="M2673" s="3" t="s">
        <v>213</v>
      </c>
      <c r="N2673" s="3" t="str">
        <f t="shared" si="33"/>
        <v>[1 cr - 1.25 cr]</v>
      </c>
      <c r="O2673" s="3" t="s">
        <v>17</v>
      </c>
      <c r="P2673" s="3" t="s">
        <v>50</v>
      </c>
      <c r="Q2673" s="3" t="s">
        <v>42</v>
      </c>
      <c r="R2673" s="3" t="s">
        <v>50</v>
      </c>
      <c r="S2673" s="3" t="s">
        <v>27</v>
      </c>
      <c r="T2673" s="3" t="s">
        <v>50</v>
      </c>
      <c r="U2673" s="3" t="s">
        <v>117</v>
      </c>
      <c r="V2673" s="3" t="s">
        <v>50</v>
      </c>
      <c r="W2673" s="3" t="s">
        <v>178</v>
      </c>
      <c r="X2673" s="3" t="s">
        <v>50</v>
      </c>
      <c r="Y2673" s="3" t="s">
        <v>171</v>
      </c>
      <c r="Z2673" s="1" t="s">
        <v>50</v>
      </c>
      <c r="AA2673" s="1" t="s">
        <v>16</v>
      </c>
      <c r="AB2673" s="3" t="s">
        <v>12</v>
      </c>
      <c r="AC2673" s="23" t="s">
        <v>37782</v>
      </c>
      <c r="AD2673" s="23" t="s">
        <v>40768</v>
      </c>
      <c r="AE2673" t="s">
        <v>35402</v>
      </c>
    </row>
    <row r="2674" spans="1:31" ht="14.25" customHeight="1">
      <c r="A2674" s="1">
        <v>2673</v>
      </c>
      <c r="B2674" s="1" t="s">
        <v>54</v>
      </c>
      <c r="C2674" s="1" t="s">
        <v>188</v>
      </c>
      <c r="D2674" s="1" t="s">
        <v>36466</v>
      </c>
      <c r="E2674" s="1" t="s">
        <v>495</v>
      </c>
      <c r="F2674" s="1" t="s">
        <v>21041</v>
      </c>
      <c r="G2674" s="14">
        <v>91999416960</v>
      </c>
      <c r="H2674" s="1" t="s">
        <v>8</v>
      </c>
      <c r="I2674" s="1" t="s">
        <v>9</v>
      </c>
      <c r="J2674" s="1" t="s">
        <v>50</v>
      </c>
      <c r="K2674" s="3" t="s">
        <v>42</v>
      </c>
      <c r="L2674" s="1" t="s">
        <v>50</v>
      </c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1"/>
      <c r="AA2674" s="1" t="s">
        <v>16</v>
      </c>
      <c r="AB2674" s="3" t="s">
        <v>12</v>
      </c>
      <c r="AC2674" s="23" t="s">
        <v>37782</v>
      </c>
      <c r="AD2674" s="23" t="s">
        <v>40769</v>
      </c>
      <c r="AE2674" t="s">
        <v>35395</v>
      </c>
    </row>
    <row r="2675" spans="1:31" ht="14.25" customHeight="1">
      <c r="A2675" s="1">
        <v>2674</v>
      </c>
      <c r="B2675" s="1" t="s">
        <v>54</v>
      </c>
      <c r="C2675" s="1" t="s">
        <v>204</v>
      </c>
      <c r="D2675" s="1" t="s">
        <v>318</v>
      </c>
      <c r="E2675" s="1" t="s">
        <v>8947</v>
      </c>
      <c r="F2675" s="1" t="s">
        <v>21048</v>
      </c>
      <c r="G2675" s="14">
        <v>91949944440</v>
      </c>
      <c r="H2675" s="1" t="s">
        <v>15</v>
      </c>
      <c r="I2675" s="1" t="s">
        <v>41</v>
      </c>
      <c r="J2675" s="1" t="s">
        <v>50</v>
      </c>
      <c r="K2675" s="3" t="s">
        <v>42</v>
      </c>
      <c r="L2675" s="1" t="s">
        <v>50</v>
      </c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1"/>
      <c r="AA2675" s="1" t="s">
        <v>16</v>
      </c>
      <c r="AB2675" s="3" t="s">
        <v>12</v>
      </c>
      <c r="AC2675" s="23" t="s">
        <v>37782</v>
      </c>
      <c r="AD2675" s="23" t="s">
        <v>40770</v>
      </c>
      <c r="AE2675" t="s">
        <v>35395</v>
      </c>
    </row>
    <row r="2676" spans="1:31" ht="14.25" customHeight="1">
      <c r="A2676" s="1">
        <v>2675</v>
      </c>
      <c r="B2676" s="1" t="s">
        <v>54</v>
      </c>
      <c r="C2676" s="1" t="s">
        <v>206</v>
      </c>
      <c r="D2676" s="1" t="s">
        <v>36467</v>
      </c>
      <c r="E2676" s="1" t="s">
        <v>36699</v>
      </c>
      <c r="F2676" s="1" t="s">
        <v>33391</v>
      </c>
      <c r="G2676" s="14">
        <v>91904494104</v>
      </c>
      <c r="H2676" s="1" t="s">
        <v>20</v>
      </c>
      <c r="I2676" s="1" t="s">
        <v>9</v>
      </c>
      <c r="J2676" s="1" t="s">
        <v>50</v>
      </c>
      <c r="K2676" s="3" t="s">
        <v>27</v>
      </c>
      <c r="L2676" s="1" t="s">
        <v>50</v>
      </c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1"/>
      <c r="AA2676" s="1" t="s">
        <v>16</v>
      </c>
      <c r="AB2676" s="3" t="s">
        <v>12</v>
      </c>
      <c r="AC2676" s="23" t="s">
        <v>37782</v>
      </c>
      <c r="AD2676" s="23" t="s">
        <v>40771</v>
      </c>
      <c r="AE2676" t="s">
        <v>35402</v>
      </c>
    </row>
    <row r="2677" spans="1:31" ht="14.25" customHeight="1">
      <c r="A2677" s="1">
        <v>2676</v>
      </c>
      <c r="B2677" s="9" t="s">
        <v>6</v>
      </c>
      <c r="C2677" s="1" t="s">
        <v>222</v>
      </c>
      <c r="D2677" s="1" t="s">
        <v>223</v>
      </c>
      <c r="E2677" s="1" t="s">
        <v>224</v>
      </c>
      <c r="F2677" s="1" t="s">
        <v>21052</v>
      </c>
      <c r="G2677" s="14">
        <v>919994669600</v>
      </c>
      <c r="H2677" s="1" t="s">
        <v>132</v>
      </c>
      <c r="I2677" s="1" t="s">
        <v>41</v>
      </c>
      <c r="J2677" s="1" t="s">
        <v>50</v>
      </c>
      <c r="K2677" s="3" t="s">
        <v>42</v>
      </c>
      <c r="L2677" s="1" t="s">
        <v>50</v>
      </c>
      <c r="M2677" s="3" t="s">
        <v>27</v>
      </c>
      <c r="N2677" s="3" t="str">
        <f>J2677</f>
        <v>[1 cr - 1.25 cr]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1"/>
      <c r="AA2677" s="1" t="s">
        <v>16</v>
      </c>
      <c r="AB2677" s="3" t="s">
        <v>12</v>
      </c>
      <c r="AC2677" s="23" t="s">
        <v>37782</v>
      </c>
      <c r="AD2677" s="23" t="s">
        <v>40772</v>
      </c>
      <c r="AE2677" t="s">
        <v>35401</v>
      </c>
    </row>
    <row r="2678" spans="1:31" ht="14.25" customHeight="1">
      <c r="A2678" s="1">
        <v>2677</v>
      </c>
      <c r="B2678" s="1" t="s">
        <v>54</v>
      </c>
      <c r="C2678" s="1" t="s">
        <v>238</v>
      </c>
      <c r="D2678" s="1" t="s">
        <v>35579</v>
      </c>
      <c r="E2678" s="1" t="s">
        <v>40</v>
      </c>
      <c r="F2678" s="1" t="s">
        <v>21064</v>
      </c>
      <c r="G2678" s="14">
        <v>91966411404</v>
      </c>
      <c r="H2678" s="1" t="s">
        <v>8</v>
      </c>
      <c r="I2678" s="1" t="s">
        <v>41</v>
      </c>
      <c r="J2678" s="1" t="s">
        <v>50</v>
      </c>
      <c r="K2678" s="3" t="s">
        <v>17</v>
      </c>
      <c r="L2678" s="1" t="s">
        <v>50</v>
      </c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1"/>
      <c r="AA2678" s="1" t="s">
        <v>11</v>
      </c>
      <c r="AB2678" s="3" t="s">
        <v>56</v>
      </c>
      <c r="AC2678" s="23" t="s">
        <v>37782</v>
      </c>
      <c r="AD2678" s="23" t="s">
        <v>40773</v>
      </c>
      <c r="AE2678" t="s">
        <v>35401</v>
      </c>
    </row>
    <row r="2679" spans="1:31" ht="14.25" customHeight="1">
      <c r="A2679" s="1">
        <v>2678</v>
      </c>
      <c r="B2679" s="1" t="s">
        <v>54</v>
      </c>
      <c r="C2679" s="1" t="s">
        <v>249</v>
      </c>
      <c r="D2679" s="1" t="s">
        <v>917</v>
      </c>
      <c r="E2679" s="1" t="s">
        <v>351</v>
      </c>
      <c r="F2679" s="1" t="s">
        <v>21072</v>
      </c>
      <c r="G2679" s="14">
        <v>910694196</v>
      </c>
      <c r="H2679" s="1" t="s">
        <v>20</v>
      </c>
      <c r="I2679" s="1" t="s">
        <v>9</v>
      </c>
      <c r="J2679" s="1" t="s">
        <v>50</v>
      </c>
      <c r="K2679" s="3" t="s">
        <v>42</v>
      </c>
      <c r="L2679" s="1" t="s">
        <v>50</v>
      </c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1"/>
      <c r="AA2679" s="1" t="s">
        <v>16</v>
      </c>
      <c r="AB2679" s="3" t="s">
        <v>12</v>
      </c>
      <c r="AC2679" s="23" t="s">
        <v>37782</v>
      </c>
      <c r="AD2679" s="23" t="s">
        <v>38476</v>
      </c>
      <c r="AE2679" t="s">
        <v>35400</v>
      </c>
    </row>
    <row r="2680" spans="1:31" ht="14.25" customHeight="1">
      <c r="A2680" s="1">
        <v>2679</v>
      </c>
      <c r="B2680" s="1" t="s">
        <v>54</v>
      </c>
      <c r="C2680" s="1" t="s">
        <v>256</v>
      </c>
      <c r="D2680" s="1" t="s">
        <v>16212</v>
      </c>
      <c r="E2680" s="1" t="s">
        <v>447</v>
      </c>
      <c r="F2680" s="1" t="s">
        <v>21076</v>
      </c>
      <c r="G2680" s="14">
        <v>919946004401</v>
      </c>
      <c r="H2680" s="1" t="s">
        <v>8</v>
      </c>
      <c r="I2680" s="1" t="s">
        <v>9</v>
      </c>
      <c r="J2680" s="1" t="s">
        <v>50</v>
      </c>
      <c r="K2680" s="3" t="s">
        <v>42</v>
      </c>
      <c r="L2680" s="1" t="s">
        <v>50</v>
      </c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1"/>
      <c r="AA2680" s="1" t="s">
        <v>16</v>
      </c>
      <c r="AB2680" s="3" t="s">
        <v>12</v>
      </c>
      <c r="AC2680" s="23" t="s">
        <v>37782</v>
      </c>
      <c r="AD2680" s="23" t="s">
        <v>40774</v>
      </c>
      <c r="AE2680" t="s">
        <v>35400</v>
      </c>
    </row>
    <row r="2681" spans="1:31" ht="14.25" customHeight="1">
      <c r="A2681" s="1">
        <v>2680</v>
      </c>
      <c r="B2681" s="9" t="s">
        <v>6</v>
      </c>
      <c r="C2681" s="1" t="s">
        <v>258</v>
      </c>
      <c r="D2681" s="1" t="s">
        <v>259</v>
      </c>
      <c r="E2681" s="1" t="s">
        <v>260</v>
      </c>
      <c r="F2681" s="1" t="s">
        <v>21078</v>
      </c>
      <c r="G2681" s="14">
        <v>91904966940</v>
      </c>
      <c r="H2681" s="1" t="s">
        <v>15</v>
      </c>
      <c r="I2681" s="1" t="s">
        <v>107</v>
      </c>
      <c r="J2681" s="1" t="s">
        <v>50</v>
      </c>
      <c r="K2681" s="3" t="s">
        <v>27</v>
      </c>
      <c r="L2681" s="1" t="s">
        <v>50</v>
      </c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1"/>
      <c r="AA2681" s="1" t="s">
        <v>16</v>
      </c>
      <c r="AB2681" s="3" t="s">
        <v>12</v>
      </c>
      <c r="AC2681" s="23" t="s">
        <v>37782</v>
      </c>
      <c r="AD2681" s="23" t="s">
        <v>40775</v>
      </c>
      <c r="AE2681" t="s">
        <v>35401</v>
      </c>
    </row>
    <row r="2682" spans="1:31" ht="14.25" customHeight="1">
      <c r="A2682" s="1">
        <v>2681</v>
      </c>
      <c r="B2682" s="1" t="s">
        <v>54</v>
      </c>
      <c r="C2682" s="1" t="s">
        <v>265</v>
      </c>
      <c r="D2682" s="1" t="s">
        <v>4477</v>
      </c>
      <c r="E2682" s="1" t="s">
        <v>881</v>
      </c>
      <c r="F2682" s="1" t="s">
        <v>21080</v>
      </c>
      <c r="G2682" s="14">
        <v>919446060044</v>
      </c>
      <c r="H2682" s="1" t="s">
        <v>20</v>
      </c>
      <c r="I2682" s="1" t="s">
        <v>41</v>
      </c>
      <c r="J2682" s="1" t="s">
        <v>50</v>
      </c>
      <c r="K2682" s="3" t="s">
        <v>42</v>
      </c>
      <c r="L2682" s="1" t="s">
        <v>50</v>
      </c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1"/>
      <c r="AA2682" s="1" t="s">
        <v>16</v>
      </c>
      <c r="AB2682" s="3" t="s">
        <v>12</v>
      </c>
      <c r="AC2682" s="23" t="s">
        <v>37782</v>
      </c>
      <c r="AD2682" s="23" t="s">
        <v>40776</v>
      </c>
      <c r="AE2682" t="s">
        <v>35401</v>
      </c>
    </row>
    <row r="2683" spans="1:31" ht="14.25" customHeight="1">
      <c r="A2683" s="1">
        <v>2682</v>
      </c>
      <c r="B2683" s="1" t="s">
        <v>54</v>
      </c>
      <c r="C2683" s="1" t="s">
        <v>268</v>
      </c>
      <c r="D2683" s="1" t="s">
        <v>873</v>
      </c>
      <c r="E2683" s="1" t="s">
        <v>487</v>
      </c>
      <c r="F2683" s="1" t="s">
        <v>33397</v>
      </c>
      <c r="G2683" s="14">
        <v>91944694199</v>
      </c>
      <c r="H2683" s="1" t="s">
        <v>15</v>
      </c>
      <c r="I2683" s="1" t="s">
        <v>41</v>
      </c>
      <c r="J2683" s="1" t="s">
        <v>50</v>
      </c>
      <c r="K2683" s="3" t="s">
        <v>42</v>
      </c>
      <c r="L2683" s="1" t="s">
        <v>50</v>
      </c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1"/>
      <c r="AA2683" s="1" t="s">
        <v>16</v>
      </c>
      <c r="AB2683" s="3" t="s">
        <v>12</v>
      </c>
      <c r="AC2683" s="23" t="s">
        <v>37782</v>
      </c>
      <c r="AD2683" s="23" t="s">
        <v>40777</v>
      </c>
      <c r="AE2683" t="s">
        <v>35402</v>
      </c>
    </row>
    <row r="2684" spans="1:31" ht="14.25" customHeight="1">
      <c r="A2684" s="1">
        <v>2683</v>
      </c>
      <c r="B2684" s="1" t="s">
        <v>54</v>
      </c>
      <c r="C2684" s="1" t="s">
        <v>304</v>
      </c>
      <c r="D2684" s="1" t="s">
        <v>58</v>
      </c>
      <c r="E2684" s="1" t="s">
        <v>255</v>
      </c>
      <c r="F2684" s="1" t="s">
        <v>21101</v>
      </c>
      <c r="G2684" s="14">
        <v>919909946944</v>
      </c>
      <c r="H2684" s="1" t="s">
        <v>20</v>
      </c>
      <c r="I2684" s="1" t="s">
        <v>41</v>
      </c>
      <c r="J2684" s="1" t="s">
        <v>50</v>
      </c>
      <c r="K2684" s="3" t="s">
        <v>27</v>
      </c>
      <c r="L2684" s="1" t="s">
        <v>50</v>
      </c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1"/>
      <c r="AA2684" s="1" t="s">
        <v>16</v>
      </c>
      <c r="AB2684" s="3" t="s">
        <v>12</v>
      </c>
      <c r="AC2684" s="23" t="s">
        <v>37782</v>
      </c>
      <c r="AD2684" s="23" t="s">
        <v>40778</v>
      </c>
      <c r="AE2684" t="s">
        <v>35400</v>
      </c>
    </row>
    <row r="2685" spans="1:31" ht="14.25" customHeight="1">
      <c r="A2685" s="1">
        <v>2684</v>
      </c>
      <c r="B2685" s="1" t="s">
        <v>54</v>
      </c>
      <c r="C2685" s="1" t="s">
        <v>352</v>
      </c>
      <c r="D2685" s="1" t="s">
        <v>361</v>
      </c>
      <c r="E2685" s="1" t="s">
        <v>8171</v>
      </c>
      <c r="F2685" s="1" t="s">
        <v>33404</v>
      </c>
      <c r="G2685" s="14">
        <v>919494909969</v>
      </c>
      <c r="H2685" s="1" t="s">
        <v>20</v>
      </c>
      <c r="I2685" s="1" t="s">
        <v>41</v>
      </c>
      <c r="J2685" s="1" t="s">
        <v>50</v>
      </c>
      <c r="K2685" s="3" t="s">
        <v>42</v>
      </c>
      <c r="L2685" s="1" t="s">
        <v>50</v>
      </c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1"/>
      <c r="AA2685" s="1" t="s">
        <v>16</v>
      </c>
      <c r="AB2685" s="3" t="s">
        <v>12</v>
      </c>
      <c r="AC2685" s="23" t="s">
        <v>37782</v>
      </c>
      <c r="AD2685" s="23" t="s">
        <v>40779</v>
      </c>
      <c r="AE2685" t="s">
        <v>35395</v>
      </c>
    </row>
    <row r="2686" spans="1:31" ht="14.25" customHeight="1">
      <c r="A2686" s="1">
        <v>2685</v>
      </c>
      <c r="B2686" s="1" t="s">
        <v>54</v>
      </c>
      <c r="C2686" s="1" t="s">
        <v>360</v>
      </c>
      <c r="D2686" s="1" t="s">
        <v>361</v>
      </c>
      <c r="E2686" s="1" t="s">
        <v>362</v>
      </c>
      <c r="F2686" s="1" t="s">
        <v>33405</v>
      </c>
      <c r="G2686" s="14">
        <v>919994440494</v>
      </c>
      <c r="H2686" s="1" t="s">
        <v>37</v>
      </c>
      <c r="I2686" s="1" t="s">
        <v>9</v>
      </c>
      <c r="J2686" s="1" t="s">
        <v>50</v>
      </c>
      <c r="K2686" s="3" t="s">
        <v>42</v>
      </c>
      <c r="L2686" s="1" t="s">
        <v>50</v>
      </c>
      <c r="M2686" s="3" t="s">
        <v>27</v>
      </c>
      <c r="N2686" s="3" t="str">
        <f>J2686</f>
        <v>[1 cr - 1.25 cr]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1"/>
      <c r="AA2686" s="1" t="s">
        <v>16</v>
      </c>
      <c r="AB2686" s="3" t="s">
        <v>12</v>
      </c>
      <c r="AC2686" s="23" t="s">
        <v>37782</v>
      </c>
      <c r="AD2686" s="23" t="s">
        <v>40780</v>
      </c>
      <c r="AE2686" t="s">
        <v>35401</v>
      </c>
    </row>
    <row r="2687" spans="1:31" ht="14.25" customHeight="1">
      <c r="A2687" s="1">
        <v>2686</v>
      </c>
      <c r="B2687" s="9" t="s">
        <v>6</v>
      </c>
      <c r="C2687" s="1" t="s">
        <v>367</v>
      </c>
      <c r="D2687" s="1" t="s">
        <v>368</v>
      </c>
      <c r="E2687" s="1" t="s">
        <v>369</v>
      </c>
      <c r="F2687" s="1" t="s">
        <v>31119</v>
      </c>
      <c r="G2687" s="14">
        <v>91999100944</v>
      </c>
      <c r="H2687" s="1" t="s">
        <v>15</v>
      </c>
      <c r="I2687" s="1" t="s">
        <v>9</v>
      </c>
      <c r="J2687" s="1" t="s">
        <v>50</v>
      </c>
      <c r="K2687" s="3" t="s">
        <v>17</v>
      </c>
      <c r="L2687" s="1" t="s">
        <v>50</v>
      </c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1"/>
      <c r="AA2687" s="1" t="s">
        <v>11</v>
      </c>
      <c r="AB2687" s="3" t="s">
        <v>274</v>
      </c>
      <c r="AC2687" s="23" t="s">
        <v>37782</v>
      </c>
      <c r="AD2687" s="23" t="s">
        <v>40781</v>
      </c>
      <c r="AE2687" t="s">
        <v>35400</v>
      </c>
    </row>
    <row r="2688" spans="1:31" ht="14.25" customHeight="1">
      <c r="A2688" s="1">
        <v>2687</v>
      </c>
      <c r="B2688" s="1" t="s">
        <v>54</v>
      </c>
      <c r="C2688" s="1" t="s">
        <v>379</v>
      </c>
      <c r="D2688" s="1" t="s">
        <v>16145</v>
      </c>
      <c r="E2688" s="1" t="s">
        <v>40</v>
      </c>
      <c r="F2688" s="1" t="s">
        <v>21133</v>
      </c>
      <c r="G2688" s="14">
        <v>919994491669</v>
      </c>
      <c r="H2688" s="1" t="s">
        <v>15</v>
      </c>
      <c r="I2688" s="1" t="s">
        <v>9</v>
      </c>
      <c r="J2688" s="1" t="s">
        <v>50</v>
      </c>
      <c r="K2688" s="3" t="s">
        <v>42</v>
      </c>
      <c r="L2688" s="1" t="s">
        <v>50</v>
      </c>
      <c r="M2688" s="3" t="s">
        <v>27</v>
      </c>
      <c r="N2688" s="3" t="str">
        <f>J2688</f>
        <v>[1 cr - 1.25 cr]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1"/>
      <c r="AA2688" s="1" t="s">
        <v>16</v>
      </c>
      <c r="AB2688" s="3" t="s">
        <v>12</v>
      </c>
      <c r="AC2688" s="23" t="s">
        <v>37782</v>
      </c>
      <c r="AD2688" s="23" t="s">
        <v>40782</v>
      </c>
      <c r="AE2688" t="s">
        <v>35402</v>
      </c>
    </row>
    <row r="2689" spans="1:31" ht="14.25" customHeight="1">
      <c r="A2689" s="1">
        <v>2688</v>
      </c>
      <c r="B2689" s="1" t="s">
        <v>54</v>
      </c>
      <c r="C2689" s="1" t="s">
        <v>384</v>
      </c>
      <c r="D2689" s="1" t="s">
        <v>2128</v>
      </c>
      <c r="E2689" s="1" t="s">
        <v>881</v>
      </c>
      <c r="F2689" s="1" t="s">
        <v>21135</v>
      </c>
      <c r="G2689" s="14">
        <v>919494091940</v>
      </c>
      <c r="H2689" s="1" t="s">
        <v>15</v>
      </c>
      <c r="I2689" s="1" t="s">
        <v>9</v>
      </c>
      <c r="J2689" s="1" t="s">
        <v>50</v>
      </c>
      <c r="K2689" s="3" t="s">
        <v>42</v>
      </c>
      <c r="L2689" s="1" t="s">
        <v>50</v>
      </c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1"/>
      <c r="AA2689" s="1" t="s">
        <v>16</v>
      </c>
      <c r="AB2689" s="3" t="s">
        <v>12</v>
      </c>
      <c r="AC2689" s="23" t="s">
        <v>37782</v>
      </c>
      <c r="AD2689" s="23" t="s">
        <v>40783</v>
      </c>
      <c r="AE2689" t="s">
        <v>35395</v>
      </c>
    </row>
    <row r="2690" spans="1:31" ht="14.25" customHeight="1">
      <c r="A2690" s="1">
        <v>2689</v>
      </c>
      <c r="B2690" s="1" t="s">
        <v>54</v>
      </c>
      <c r="C2690" s="1" t="s">
        <v>415</v>
      </c>
      <c r="D2690" s="1" t="s">
        <v>36468</v>
      </c>
      <c r="E2690" s="1" t="s">
        <v>8002</v>
      </c>
      <c r="F2690" s="1" t="s">
        <v>21154</v>
      </c>
      <c r="G2690" s="14">
        <v>91944600994</v>
      </c>
      <c r="H2690" s="1" t="s">
        <v>20</v>
      </c>
      <c r="I2690" s="1" t="s">
        <v>9</v>
      </c>
      <c r="J2690" s="1" t="s">
        <v>50</v>
      </c>
      <c r="K2690" s="3" t="s">
        <v>63</v>
      </c>
      <c r="L2690" s="1" t="s">
        <v>50</v>
      </c>
      <c r="M2690" s="3" t="s">
        <v>213</v>
      </c>
      <c r="N2690" s="3" t="str">
        <f>J2690</f>
        <v>[1 cr - 1.25 cr]</v>
      </c>
      <c r="O2690" s="3" t="s">
        <v>17</v>
      </c>
      <c r="P2690" s="3" t="s">
        <v>50</v>
      </c>
      <c r="Q2690" s="3" t="s">
        <v>42</v>
      </c>
      <c r="R2690" s="3" t="s">
        <v>50</v>
      </c>
      <c r="S2690" s="3" t="s">
        <v>27</v>
      </c>
      <c r="T2690" s="3" t="s">
        <v>50</v>
      </c>
      <c r="U2690" s="3" t="s">
        <v>117</v>
      </c>
      <c r="V2690" s="3" t="s">
        <v>50</v>
      </c>
      <c r="W2690" s="3" t="s">
        <v>178</v>
      </c>
      <c r="X2690" s="3" t="s">
        <v>50</v>
      </c>
      <c r="Y2690" s="3" t="s">
        <v>171</v>
      </c>
      <c r="Z2690" s="1" t="s">
        <v>50</v>
      </c>
      <c r="AA2690" s="1" t="s">
        <v>16</v>
      </c>
      <c r="AB2690" s="3" t="s">
        <v>12</v>
      </c>
      <c r="AC2690" s="23" t="s">
        <v>37782</v>
      </c>
      <c r="AD2690" s="23" t="s">
        <v>40784</v>
      </c>
      <c r="AE2690" t="s">
        <v>35402</v>
      </c>
    </row>
    <row r="2691" spans="1:31" ht="14.25" customHeight="1">
      <c r="A2691" s="1">
        <v>2690</v>
      </c>
      <c r="B2691" s="1" t="s">
        <v>54</v>
      </c>
      <c r="C2691" s="1" t="s">
        <v>454</v>
      </c>
      <c r="D2691" s="1" t="s">
        <v>1250</v>
      </c>
      <c r="E2691" s="1" t="s">
        <v>8088</v>
      </c>
      <c r="F2691" s="1" t="s">
        <v>31131</v>
      </c>
      <c r="G2691" s="14">
        <v>91994609699</v>
      </c>
      <c r="H2691" s="1" t="s">
        <v>8</v>
      </c>
      <c r="I2691" s="1" t="s">
        <v>9</v>
      </c>
      <c r="J2691" s="1" t="s">
        <v>50</v>
      </c>
      <c r="K2691" s="3" t="s">
        <v>42</v>
      </c>
      <c r="L2691" s="1" t="s">
        <v>50</v>
      </c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1"/>
      <c r="AA2691" s="1" t="s">
        <v>16</v>
      </c>
      <c r="AB2691" s="3" t="s">
        <v>12</v>
      </c>
      <c r="AC2691" s="23" t="s">
        <v>37782</v>
      </c>
      <c r="AD2691" s="23" t="s">
        <v>40785</v>
      </c>
      <c r="AE2691" t="s">
        <v>35395</v>
      </c>
    </row>
    <row r="2692" spans="1:31" ht="14.25" customHeight="1">
      <c r="A2692" s="1">
        <v>2691</v>
      </c>
      <c r="B2692" s="1" t="s">
        <v>54</v>
      </c>
      <c r="C2692" s="1" t="s">
        <v>474</v>
      </c>
      <c r="D2692" s="1" t="s">
        <v>1625</v>
      </c>
      <c r="E2692" s="1" t="s">
        <v>36700</v>
      </c>
      <c r="F2692" s="1" t="s">
        <v>21183</v>
      </c>
      <c r="G2692" s="14">
        <v>9166461916</v>
      </c>
      <c r="H2692" s="1" t="s">
        <v>15</v>
      </c>
      <c r="I2692" s="1" t="s">
        <v>9</v>
      </c>
      <c r="J2692" s="1" t="s">
        <v>50</v>
      </c>
      <c r="K2692" s="3" t="s">
        <v>42</v>
      </c>
      <c r="L2692" s="1" t="s">
        <v>50</v>
      </c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1"/>
      <c r="AA2692" s="1" t="s">
        <v>16</v>
      </c>
      <c r="AB2692" s="3" t="s">
        <v>12</v>
      </c>
      <c r="AC2692" s="23" t="s">
        <v>37782</v>
      </c>
      <c r="AD2692" s="23" t="s">
        <v>40786</v>
      </c>
      <c r="AE2692" t="s">
        <v>35400</v>
      </c>
    </row>
    <row r="2693" spans="1:31" ht="14.25" customHeight="1">
      <c r="A2693" s="1">
        <v>2692</v>
      </c>
      <c r="B2693" s="9" t="s">
        <v>6</v>
      </c>
      <c r="C2693" s="1" t="s">
        <v>478</v>
      </c>
      <c r="D2693" s="1" t="s">
        <v>479</v>
      </c>
      <c r="E2693" s="1" t="s">
        <v>480</v>
      </c>
      <c r="F2693" s="1" t="s">
        <v>21186</v>
      </c>
      <c r="G2693" s="14">
        <v>914466144140</v>
      </c>
      <c r="H2693" s="1" t="s">
        <v>37</v>
      </c>
      <c r="I2693" s="1" t="s">
        <v>41</v>
      </c>
      <c r="J2693" s="1" t="s">
        <v>50</v>
      </c>
      <c r="K2693" s="3" t="s">
        <v>42</v>
      </c>
      <c r="L2693" s="1" t="s">
        <v>50</v>
      </c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1"/>
      <c r="AA2693" s="1" t="s">
        <v>16</v>
      </c>
      <c r="AB2693" s="3" t="s">
        <v>12</v>
      </c>
      <c r="AC2693" s="23" t="s">
        <v>37782</v>
      </c>
      <c r="AD2693" s="23" t="s">
        <v>38233</v>
      </c>
      <c r="AE2693" t="s">
        <v>35400</v>
      </c>
    </row>
    <row r="2694" spans="1:31" ht="14.25" customHeight="1">
      <c r="A2694" s="1">
        <v>2693</v>
      </c>
      <c r="B2694" s="9" t="s">
        <v>6</v>
      </c>
      <c r="C2694" s="1" t="s">
        <v>488</v>
      </c>
      <c r="D2694" s="1" t="s">
        <v>371</v>
      </c>
      <c r="E2694" s="1" t="s">
        <v>489</v>
      </c>
      <c r="F2694" s="1" t="s">
        <v>31136</v>
      </c>
      <c r="G2694" s="14">
        <v>91914996149</v>
      </c>
      <c r="H2694" s="1" t="s">
        <v>132</v>
      </c>
      <c r="I2694" s="1" t="s">
        <v>9</v>
      </c>
      <c r="J2694" s="1" t="s">
        <v>50</v>
      </c>
      <c r="K2694" s="3" t="s">
        <v>42</v>
      </c>
      <c r="L2694" s="1" t="s">
        <v>50</v>
      </c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1"/>
      <c r="AA2694" s="1" t="s">
        <v>16</v>
      </c>
      <c r="AB2694" s="3" t="s">
        <v>12</v>
      </c>
      <c r="AC2694" s="23" t="s">
        <v>37782</v>
      </c>
      <c r="AD2694" s="23" t="s">
        <v>40787</v>
      </c>
      <c r="AE2694" t="s">
        <v>35400</v>
      </c>
    </row>
    <row r="2695" spans="1:31" ht="14.25" customHeight="1">
      <c r="A2695" s="1">
        <v>2694</v>
      </c>
      <c r="B2695" s="1" t="s">
        <v>54</v>
      </c>
      <c r="C2695" s="1" t="s">
        <v>564</v>
      </c>
      <c r="D2695" s="1" t="s">
        <v>5701</v>
      </c>
      <c r="E2695" s="1" t="s">
        <v>562</v>
      </c>
      <c r="F2695" s="1" t="s">
        <v>31141</v>
      </c>
      <c r="G2695" s="14">
        <v>919646460064</v>
      </c>
      <c r="H2695" s="1" t="s">
        <v>8</v>
      </c>
      <c r="I2695" s="1" t="s">
        <v>41</v>
      </c>
      <c r="J2695" s="1" t="s">
        <v>50</v>
      </c>
      <c r="K2695" s="3" t="s">
        <v>42</v>
      </c>
      <c r="L2695" s="1" t="s">
        <v>50</v>
      </c>
      <c r="M2695" s="3" t="s">
        <v>27</v>
      </c>
      <c r="N2695" s="3" t="str">
        <f>J2695</f>
        <v>[1 cr - 1.25 cr]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1"/>
      <c r="AA2695" s="1" t="s">
        <v>16</v>
      </c>
      <c r="AB2695" s="3" t="s">
        <v>12</v>
      </c>
      <c r="AC2695" s="23" t="s">
        <v>37782</v>
      </c>
      <c r="AD2695" s="23" t="s">
        <v>40788</v>
      </c>
      <c r="AE2695" t="s">
        <v>35402</v>
      </c>
    </row>
    <row r="2696" spans="1:31" ht="14.25" customHeight="1">
      <c r="A2696" s="1">
        <v>2695</v>
      </c>
      <c r="B2696" s="9" t="s">
        <v>6</v>
      </c>
      <c r="C2696" s="1" t="s">
        <v>578</v>
      </c>
      <c r="D2696" s="1" t="s">
        <v>579</v>
      </c>
      <c r="E2696" s="1" t="s">
        <v>139</v>
      </c>
      <c r="F2696" s="1" t="s">
        <v>21227</v>
      </c>
      <c r="G2696" s="14">
        <v>91490060466</v>
      </c>
      <c r="H2696" s="1" t="s">
        <v>8</v>
      </c>
      <c r="I2696" s="1" t="s">
        <v>107</v>
      </c>
      <c r="J2696" s="1" t="s">
        <v>50</v>
      </c>
      <c r="K2696" s="3" t="s">
        <v>17</v>
      </c>
      <c r="L2696" s="1" t="s">
        <v>50</v>
      </c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1"/>
      <c r="AA2696" s="1" t="s">
        <v>11</v>
      </c>
      <c r="AB2696" s="3" t="s">
        <v>538</v>
      </c>
      <c r="AC2696" s="23" t="s">
        <v>37782</v>
      </c>
      <c r="AD2696" s="23" t="s">
        <v>40789</v>
      </c>
      <c r="AE2696" t="s">
        <v>35402</v>
      </c>
    </row>
    <row r="2697" spans="1:31" ht="14.25" customHeight="1">
      <c r="A2697" s="1">
        <v>2696</v>
      </c>
      <c r="B2697" s="1" t="s">
        <v>54</v>
      </c>
      <c r="C2697" s="1" t="s">
        <v>589</v>
      </c>
      <c r="D2697" s="1" t="s">
        <v>2027</v>
      </c>
      <c r="E2697" s="1" t="s">
        <v>680</v>
      </c>
      <c r="F2697" s="1" t="s">
        <v>33424</v>
      </c>
      <c r="G2697" s="14">
        <v>9194694694</v>
      </c>
      <c r="H2697" s="1" t="s">
        <v>8</v>
      </c>
      <c r="I2697" s="1" t="s">
        <v>9</v>
      </c>
      <c r="J2697" s="1" t="s">
        <v>50</v>
      </c>
      <c r="K2697" s="3" t="s">
        <v>27</v>
      </c>
      <c r="L2697" s="1" t="s">
        <v>50</v>
      </c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1"/>
      <c r="AA2697" s="1" t="s">
        <v>16</v>
      </c>
      <c r="AB2697" s="3" t="s">
        <v>12</v>
      </c>
      <c r="AC2697" s="23" t="s">
        <v>37782</v>
      </c>
      <c r="AD2697" s="23" t="s">
        <v>40790</v>
      </c>
      <c r="AE2697" t="s">
        <v>35402</v>
      </c>
    </row>
    <row r="2698" spans="1:31" ht="14.25" customHeight="1">
      <c r="A2698" s="1">
        <v>2697</v>
      </c>
      <c r="B2698" s="1" t="s">
        <v>54</v>
      </c>
      <c r="C2698" s="1" t="s">
        <v>591</v>
      </c>
      <c r="D2698" s="1" t="s">
        <v>35580</v>
      </c>
      <c r="E2698" s="1" t="s">
        <v>139</v>
      </c>
      <c r="F2698" s="1" t="s">
        <v>33425</v>
      </c>
      <c r="G2698" s="14">
        <v>919444469999</v>
      </c>
      <c r="H2698" s="1" t="s">
        <v>20</v>
      </c>
      <c r="I2698" s="1" t="s">
        <v>62</v>
      </c>
      <c r="J2698" s="1" t="s">
        <v>50</v>
      </c>
      <c r="K2698" s="3" t="s">
        <v>171</v>
      </c>
      <c r="L2698" s="1" t="s">
        <v>50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1"/>
      <c r="AA2698" s="1" t="s">
        <v>16</v>
      </c>
      <c r="AB2698" s="3" t="s">
        <v>12</v>
      </c>
      <c r="AC2698" s="23" t="s">
        <v>37782</v>
      </c>
      <c r="AD2698" s="23" t="s">
        <v>40791</v>
      </c>
      <c r="AE2698" t="s">
        <v>35401</v>
      </c>
    </row>
    <row r="2699" spans="1:31" ht="14.25" customHeight="1">
      <c r="A2699" s="1">
        <v>2698</v>
      </c>
      <c r="B2699" s="1" t="s">
        <v>54</v>
      </c>
      <c r="C2699" s="1" t="s">
        <v>593</v>
      </c>
      <c r="D2699" s="1" t="s">
        <v>36469</v>
      </c>
      <c r="E2699" s="1" t="s">
        <v>40</v>
      </c>
      <c r="F2699" s="1" t="s">
        <v>21234</v>
      </c>
      <c r="G2699" s="14">
        <v>9194606699</v>
      </c>
      <c r="H2699" s="1" t="s">
        <v>20</v>
      </c>
      <c r="I2699" s="1" t="s">
        <v>41</v>
      </c>
      <c r="J2699" s="1" t="s">
        <v>50</v>
      </c>
      <c r="K2699" s="3" t="s">
        <v>42</v>
      </c>
      <c r="L2699" s="1" t="s">
        <v>50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1"/>
      <c r="AA2699" s="1" t="s">
        <v>16</v>
      </c>
      <c r="AB2699" s="3" t="s">
        <v>12</v>
      </c>
      <c r="AC2699" s="23" t="s">
        <v>37782</v>
      </c>
      <c r="AD2699" s="23" t="s">
        <v>40792</v>
      </c>
      <c r="AE2699" t="s">
        <v>35395</v>
      </c>
    </row>
    <row r="2700" spans="1:31" ht="14.25" customHeight="1">
      <c r="A2700" s="1">
        <v>2699</v>
      </c>
      <c r="B2700" s="1" t="s">
        <v>54</v>
      </c>
      <c r="C2700" s="1" t="s">
        <v>604</v>
      </c>
      <c r="D2700" s="1" t="s">
        <v>605</v>
      </c>
      <c r="E2700" s="1" t="s">
        <v>362</v>
      </c>
      <c r="F2700" s="1" t="s">
        <v>31145</v>
      </c>
      <c r="G2700" s="14">
        <v>919494406604</v>
      </c>
      <c r="H2700" s="1" t="s">
        <v>8</v>
      </c>
      <c r="I2700" s="1" t="s">
        <v>62</v>
      </c>
      <c r="J2700" s="1" t="s">
        <v>50</v>
      </c>
      <c r="K2700" s="3" t="s">
        <v>27</v>
      </c>
      <c r="L2700" s="1" t="s">
        <v>50</v>
      </c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1"/>
      <c r="AA2700" s="1" t="s">
        <v>16</v>
      </c>
      <c r="AB2700" s="3" t="s">
        <v>12</v>
      </c>
      <c r="AC2700" s="23" t="s">
        <v>37782</v>
      </c>
      <c r="AD2700" s="23" t="s">
        <v>40793</v>
      </c>
      <c r="AE2700" t="s">
        <v>35402</v>
      </c>
    </row>
    <row r="2701" spans="1:31" ht="14.25" customHeight="1">
      <c r="A2701" s="1">
        <v>2700</v>
      </c>
      <c r="B2701" s="1" t="s">
        <v>54</v>
      </c>
      <c r="C2701" s="1" t="s">
        <v>631</v>
      </c>
      <c r="D2701" s="1" t="s">
        <v>58</v>
      </c>
      <c r="E2701" s="1" t="s">
        <v>36701</v>
      </c>
      <c r="F2701" s="1" t="s">
        <v>21248</v>
      </c>
      <c r="G2701" s="14">
        <v>919496666</v>
      </c>
      <c r="H2701" s="1" t="s">
        <v>37</v>
      </c>
      <c r="I2701" s="1" t="s">
        <v>41</v>
      </c>
      <c r="J2701" s="1" t="s">
        <v>50</v>
      </c>
      <c r="K2701" s="3" t="s">
        <v>27</v>
      </c>
      <c r="L2701" s="1" t="s">
        <v>50</v>
      </c>
      <c r="M2701" s="3" t="s">
        <v>178</v>
      </c>
      <c r="N2701" s="3" t="str">
        <f>J2701</f>
        <v>[1 cr - 1.25 cr]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1"/>
      <c r="AA2701" s="1" t="s">
        <v>16</v>
      </c>
      <c r="AB2701" s="3" t="s">
        <v>12</v>
      </c>
      <c r="AC2701" s="23" t="s">
        <v>37782</v>
      </c>
      <c r="AD2701" s="23" t="s">
        <v>40794</v>
      </c>
      <c r="AE2701" t="s">
        <v>35395</v>
      </c>
    </row>
    <row r="2702" spans="1:31" ht="14.25" customHeight="1">
      <c r="A2702" s="1">
        <v>2701</v>
      </c>
      <c r="B2702" s="1" t="s">
        <v>54</v>
      </c>
      <c r="C2702" s="1" t="s">
        <v>638</v>
      </c>
      <c r="D2702" s="1" t="s">
        <v>4852</v>
      </c>
      <c r="E2702" s="1" t="s">
        <v>87</v>
      </c>
      <c r="F2702" s="1" t="s">
        <v>31152</v>
      </c>
      <c r="G2702" s="14">
        <v>91946649410</v>
      </c>
      <c r="H2702" s="1" t="s">
        <v>20</v>
      </c>
      <c r="I2702" s="1" t="s">
        <v>33</v>
      </c>
      <c r="J2702" s="1" t="s">
        <v>50</v>
      </c>
      <c r="K2702" s="3" t="s">
        <v>17</v>
      </c>
      <c r="L2702" s="1" t="s">
        <v>50</v>
      </c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1"/>
      <c r="AA2702" s="1" t="s">
        <v>11</v>
      </c>
      <c r="AB2702" s="3" t="s">
        <v>56</v>
      </c>
      <c r="AC2702" s="23" t="s">
        <v>37782</v>
      </c>
      <c r="AD2702" s="23" t="s">
        <v>40795</v>
      </c>
      <c r="AE2702" t="s">
        <v>35401</v>
      </c>
    </row>
    <row r="2703" spans="1:31" ht="14.25" customHeight="1">
      <c r="A2703" s="1">
        <v>2702</v>
      </c>
      <c r="B2703" s="9" t="s">
        <v>6</v>
      </c>
      <c r="C2703" s="1" t="s">
        <v>639</v>
      </c>
      <c r="D2703" s="1" t="s">
        <v>361</v>
      </c>
      <c r="E2703" s="1" t="s">
        <v>139</v>
      </c>
      <c r="F2703" s="1" t="s">
        <v>33431</v>
      </c>
      <c r="G2703" s="14">
        <v>919404494449</v>
      </c>
      <c r="H2703" s="1" t="s">
        <v>15</v>
      </c>
      <c r="I2703" s="1" t="s">
        <v>9</v>
      </c>
      <c r="J2703" s="1" t="s">
        <v>50</v>
      </c>
      <c r="K2703" s="3" t="s">
        <v>42</v>
      </c>
      <c r="L2703" s="1" t="s">
        <v>50</v>
      </c>
      <c r="M2703" s="3" t="s">
        <v>27</v>
      </c>
      <c r="N2703" s="3" t="str">
        <f>J2703</f>
        <v>[1 cr - 1.25 cr]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1"/>
      <c r="AA2703" s="1" t="s">
        <v>16</v>
      </c>
      <c r="AB2703" s="3" t="s">
        <v>12</v>
      </c>
      <c r="AC2703" s="23" t="s">
        <v>37782</v>
      </c>
      <c r="AD2703" s="23" t="s">
        <v>40795</v>
      </c>
      <c r="AE2703" t="s">
        <v>35402</v>
      </c>
    </row>
    <row r="2704" spans="1:31" ht="14.25" customHeight="1">
      <c r="A2704" s="1">
        <v>2703</v>
      </c>
      <c r="B2704" s="9" t="s">
        <v>6</v>
      </c>
      <c r="C2704" s="1" t="s">
        <v>691</v>
      </c>
      <c r="D2704" s="1" t="s">
        <v>36470</v>
      </c>
      <c r="E2704" s="1" t="s">
        <v>40</v>
      </c>
      <c r="F2704" s="1" t="s">
        <v>21274</v>
      </c>
      <c r="G2704" s="14">
        <v>91944949944</v>
      </c>
      <c r="H2704" s="1" t="s">
        <v>20</v>
      </c>
      <c r="I2704" s="1" t="s">
        <v>41</v>
      </c>
      <c r="J2704" s="1" t="s">
        <v>50</v>
      </c>
      <c r="K2704" s="3" t="s">
        <v>17</v>
      </c>
      <c r="L2704" s="1" t="s">
        <v>50</v>
      </c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1"/>
      <c r="AA2704" s="1" t="s">
        <v>11</v>
      </c>
      <c r="AB2704" s="3" t="s">
        <v>538</v>
      </c>
      <c r="AC2704" s="23" t="s">
        <v>37782</v>
      </c>
      <c r="AD2704" s="23" t="s">
        <v>40796</v>
      </c>
      <c r="AE2704" t="s">
        <v>35402</v>
      </c>
    </row>
    <row r="2705" spans="1:31" ht="14.25" customHeight="1">
      <c r="A2705" s="1">
        <v>2704</v>
      </c>
      <c r="B2705" s="1" t="s">
        <v>54</v>
      </c>
      <c r="C2705" s="1" t="s">
        <v>702</v>
      </c>
      <c r="D2705" s="1" t="s">
        <v>2704</v>
      </c>
      <c r="E2705" s="1" t="s">
        <v>40</v>
      </c>
      <c r="F2705" s="1" t="s">
        <v>21282</v>
      </c>
      <c r="G2705" s="14">
        <v>919444466614</v>
      </c>
      <c r="H2705" s="1" t="s">
        <v>15</v>
      </c>
      <c r="I2705" s="1" t="s">
        <v>41</v>
      </c>
      <c r="J2705" s="1" t="s">
        <v>50</v>
      </c>
      <c r="K2705" s="3" t="s">
        <v>27</v>
      </c>
      <c r="L2705" s="1" t="s">
        <v>50</v>
      </c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1"/>
      <c r="AA2705" s="1" t="s">
        <v>16</v>
      </c>
      <c r="AB2705" s="3" t="s">
        <v>12</v>
      </c>
      <c r="AC2705" s="23" t="s">
        <v>37782</v>
      </c>
      <c r="AD2705" s="23" t="s">
        <v>40797</v>
      </c>
      <c r="AE2705" t="s">
        <v>35401</v>
      </c>
    </row>
    <row r="2706" spans="1:31" ht="14.25" customHeight="1">
      <c r="A2706" s="1">
        <v>2705</v>
      </c>
      <c r="B2706" s="1" t="s">
        <v>54</v>
      </c>
      <c r="C2706" s="1" t="s">
        <v>736</v>
      </c>
      <c r="D2706" s="1" t="s">
        <v>12899</v>
      </c>
      <c r="E2706" s="1" t="s">
        <v>36702</v>
      </c>
      <c r="F2706" s="1" t="s">
        <v>31163</v>
      </c>
      <c r="G2706" s="14">
        <v>91494969061</v>
      </c>
      <c r="H2706" s="1" t="s">
        <v>8</v>
      </c>
      <c r="I2706" s="1" t="s">
        <v>9</v>
      </c>
      <c r="J2706" s="1" t="s">
        <v>50</v>
      </c>
      <c r="K2706" s="3" t="s">
        <v>42</v>
      </c>
      <c r="L2706" s="1" t="s">
        <v>50</v>
      </c>
      <c r="M2706" s="3" t="s">
        <v>27</v>
      </c>
      <c r="N2706" s="3" t="str">
        <f>J2706</f>
        <v>[1 cr - 1.25 cr]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1"/>
      <c r="AA2706" s="1" t="s">
        <v>16</v>
      </c>
      <c r="AB2706" s="3" t="s">
        <v>12</v>
      </c>
      <c r="AC2706" s="23" t="s">
        <v>37782</v>
      </c>
      <c r="AD2706" s="23" t="s">
        <v>40798</v>
      </c>
      <c r="AE2706" t="s">
        <v>35395</v>
      </c>
    </row>
    <row r="2707" spans="1:31" ht="14.25" customHeight="1">
      <c r="A2707" s="1">
        <v>2706</v>
      </c>
      <c r="B2707" s="1" t="s">
        <v>54</v>
      </c>
      <c r="C2707" s="1" t="s">
        <v>749</v>
      </c>
      <c r="D2707" s="1" t="s">
        <v>361</v>
      </c>
      <c r="E2707" s="1" t="s">
        <v>11129</v>
      </c>
      <c r="F2707" s="1" t="s">
        <v>33450</v>
      </c>
      <c r="G2707" s="14">
        <v>9101644446</v>
      </c>
      <c r="H2707" s="1" t="s">
        <v>20</v>
      </c>
      <c r="I2707" s="1" t="s">
        <v>41</v>
      </c>
      <c r="J2707" s="1" t="s">
        <v>50</v>
      </c>
      <c r="K2707" s="3" t="s">
        <v>42</v>
      </c>
      <c r="L2707" s="1" t="s">
        <v>50</v>
      </c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1"/>
      <c r="AA2707" s="1" t="s">
        <v>16</v>
      </c>
      <c r="AB2707" s="3" t="s">
        <v>12</v>
      </c>
      <c r="AC2707" s="23" t="s">
        <v>37782</v>
      </c>
      <c r="AD2707" s="23" t="s">
        <v>39834</v>
      </c>
      <c r="AE2707" t="s">
        <v>35400</v>
      </c>
    </row>
    <row r="2708" spans="1:31" ht="14.25" customHeight="1">
      <c r="A2708" s="1">
        <v>2707</v>
      </c>
      <c r="B2708" s="9" t="s">
        <v>6</v>
      </c>
      <c r="C2708" s="1" t="s">
        <v>753</v>
      </c>
      <c r="D2708" s="1" t="s">
        <v>359</v>
      </c>
      <c r="E2708" s="1" t="s">
        <v>40</v>
      </c>
      <c r="F2708" s="1" t="s">
        <v>21305</v>
      </c>
      <c r="G2708" s="14">
        <v>91944444004</v>
      </c>
      <c r="H2708" s="1" t="s">
        <v>15</v>
      </c>
      <c r="I2708" s="1" t="s">
        <v>9</v>
      </c>
      <c r="J2708" s="1" t="s">
        <v>50</v>
      </c>
      <c r="K2708" s="3" t="s">
        <v>42</v>
      </c>
      <c r="L2708" s="1" t="s">
        <v>50</v>
      </c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1"/>
      <c r="AA2708" s="1" t="s">
        <v>16</v>
      </c>
      <c r="AB2708" s="3" t="s">
        <v>12</v>
      </c>
      <c r="AC2708" s="23" t="s">
        <v>37782</v>
      </c>
      <c r="AD2708" s="23" t="s">
        <v>40799</v>
      </c>
      <c r="AE2708" t="s">
        <v>35402</v>
      </c>
    </row>
    <row r="2709" spans="1:31" ht="14.25" customHeight="1">
      <c r="A2709" s="1">
        <v>2708</v>
      </c>
      <c r="B2709" s="9" t="s">
        <v>6</v>
      </c>
      <c r="C2709" s="1" t="s">
        <v>756</v>
      </c>
      <c r="D2709" s="1" t="s">
        <v>757</v>
      </c>
      <c r="E2709" s="1" t="s">
        <v>758</v>
      </c>
      <c r="F2709" s="1" t="s">
        <v>21308</v>
      </c>
      <c r="G2709" s="14">
        <v>91910664696</v>
      </c>
      <c r="H2709" s="1" t="s">
        <v>37</v>
      </c>
      <c r="I2709" s="1" t="s">
        <v>41</v>
      </c>
      <c r="J2709" s="1" t="s">
        <v>50</v>
      </c>
      <c r="K2709" s="3" t="s">
        <v>63</v>
      </c>
      <c r="L2709" s="1" t="s">
        <v>50</v>
      </c>
      <c r="M2709" s="3" t="s">
        <v>213</v>
      </c>
      <c r="N2709" s="3" t="str">
        <f>J2709</f>
        <v>[1 cr - 1.25 cr]</v>
      </c>
      <c r="O2709" s="3" t="s">
        <v>17</v>
      </c>
      <c r="P2709" s="3" t="s">
        <v>50</v>
      </c>
      <c r="Q2709" s="3" t="s">
        <v>42</v>
      </c>
      <c r="R2709" s="3" t="s">
        <v>50</v>
      </c>
      <c r="S2709" s="3" t="s">
        <v>27</v>
      </c>
      <c r="T2709" s="3" t="s">
        <v>50</v>
      </c>
      <c r="U2709" s="3" t="s">
        <v>117</v>
      </c>
      <c r="V2709" s="3" t="s">
        <v>50</v>
      </c>
      <c r="W2709" s="3" t="s">
        <v>178</v>
      </c>
      <c r="X2709" s="3" t="s">
        <v>50</v>
      </c>
      <c r="Y2709" s="3" t="s">
        <v>171</v>
      </c>
      <c r="Z2709" s="1" t="s">
        <v>50</v>
      </c>
      <c r="AA2709" s="1" t="s">
        <v>16</v>
      </c>
      <c r="AB2709" s="3" t="s">
        <v>12</v>
      </c>
      <c r="AC2709" s="23" t="s">
        <v>37782</v>
      </c>
      <c r="AD2709" s="23" t="s">
        <v>38792</v>
      </c>
      <c r="AE2709" t="s">
        <v>35400</v>
      </c>
    </row>
    <row r="2710" spans="1:31" ht="14.25" customHeight="1">
      <c r="A2710" s="1">
        <v>2709</v>
      </c>
      <c r="B2710" s="1" t="s">
        <v>54</v>
      </c>
      <c r="C2710" s="1" t="s">
        <v>764</v>
      </c>
      <c r="D2710" s="1" t="s">
        <v>773</v>
      </c>
      <c r="E2710" s="1" t="s">
        <v>40</v>
      </c>
      <c r="F2710" s="1" t="s">
        <v>21310</v>
      </c>
      <c r="G2710" s="14">
        <v>91944694060</v>
      </c>
      <c r="H2710" s="1" t="s">
        <v>20</v>
      </c>
      <c r="I2710" s="1" t="s">
        <v>9</v>
      </c>
      <c r="J2710" s="1" t="s">
        <v>50</v>
      </c>
      <c r="K2710" s="3" t="s">
        <v>42</v>
      </c>
      <c r="L2710" s="1" t="s">
        <v>50</v>
      </c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1"/>
      <c r="AA2710" s="1" t="s">
        <v>16</v>
      </c>
      <c r="AB2710" s="3" t="s">
        <v>12</v>
      </c>
      <c r="AC2710" s="23" t="s">
        <v>37782</v>
      </c>
      <c r="AD2710" s="23" t="s">
        <v>40800</v>
      </c>
      <c r="AE2710" t="s">
        <v>35402</v>
      </c>
    </row>
    <row r="2711" spans="1:31" ht="14.25" customHeight="1">
      <c r="A2711" s="1">
        <v>2710</v>
      </c>
      <c r="B2711" s="1" t="s">
        <v>54</v>
      </c>
      <c r="C2711" s="1" t="s">
        <v>770</v>
      </c>
      <c r="D2711" s="1" t="s">
        <v>3787</v>
      </c>
      <c r="E2711" s="1" t="s">
        <v>139</v>
      </c>
      <c r="F2711" s="1" t="s">
        <v>21313</v>
      </c>
      <c r="G2711" s="14">
        <v>919446016490</v>
      </c>
      <c r="H2711" s="1" t="s">
        <v>8</v>
      </c>
      <c r="I2711" s="1" t="s">
        <v>9</v>
      </c>
      <c r="J2711" s="1" t="s">
        <v>50</v>
      </c>
      <c r="K2711" s="3" t="s">
        <v>63</v>
      </c>
      <c r="L2711" s="1" t="s">
        <v>50</v>
      </c>
      <c r="M2711" s="3" t="s">
        <v>213</v>
      </c>
      <c r="N2711" s="3" t="str">
        <f>J2711</f>
        <v>[1 cr - 1.25 cr]</v>
      </c>
      <c r="O2711" s="3" t="s">
        <v>17</v>
      </c>
      <c r="P2711" s="3" t="s">
        <v>50</v>
      </c>
      <c r="Q2711" s="3" t="s">
        <v>42</v>
      </c>
      <c r="R2711" s="3" t="s">
        <v>50</v>
      </c>
      <c r="S2711" s="3" t="s">
        <v>27</v>
      </c>
      <c r="T2711" s="3" t="s">
        <v>50</v>
      </c>
      <c r="U2711" s="3" t="s">
        <v>117</v>
      </c>
      <c r="V2711" s="3" t="s">
        <v>50</v>
      </c>
      <c r="W2711" s="3" t="s">
        <v>178</v>
      </c>
      <c r="X2711" s="3" t="s">
        <v>50</v>
      </c>
      <c r="Y2711" s="3" t="s">
        <v>171</v>
      </c>
      <c r="Z2711" s="1" t="s">
        <v>50</v>
      </c>
      <c r="AA2711" s="1" t="s">
        <v>16</v>
      </c>
      <c r="AB2711" s="3" t="s">
        <v>12</v>
      </c>
      <c r="AC2711" s="23" t="s">
        <v>37782</v>
      </c>
      <c r="AD2711" s="23" t="s">
        <v>40801</v>
      </c>
      <c r="AE2711" t="s">
        <v>35402</v>
      </c>
    </row>
    <row r="2712" spans="1:31" ht="14.25" customHeight="1">
      <c r="A2712" s="1">
        <v>2711</v>
      </c>
      <c r="B2712" s="9" t="s">
        <v>6</v>
      </c>
      <c r="C2712" s="1" t="s">
        <v>818</v>
      </c>
      <c r="D2712" s="1" t="s">
        <v>819</v>
      </c>
      <c r="E2712" s="1" t="s">
        <v>410</v>
      </c>
      <c r="F2712" s="1" t="s">
        <v>31170</v>
      </c>
      <c r="G2712" s="14">
        <v>919601664999</v>
      </c>
      <c r="H2712" s="1" t="s">
        <v>15</v>
      </c>
      <c r="I2712" s="1" t="s">
        <v>62</v>
      </c>
      <c r="J2712" s="1" t="s">
        <v>50</v>
      </c>
      <c r="K2712" s="3" t="s">
        <v>42</v>
      </c>
      <c r="L2712" s="1" t="s">
        <v>50</v>
      </c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1"/>
      <c r="AA2712" s="1" t="s">
        <v>16</v>
      </c>
      <c r="AB2712" s="3" t="s">
        <v>12</v>
      </c>
      <c r="AC2712" s="23" t="s">
        <v>37782</v>
      </c>
      <c r="AD2712" s="23" t="s">
        <v>40802</v>
      </c>
      <c r="AE2712" t="s">
        <v>35402</v>
      </c>
    </row>
    <row r="2713" spans="1:31" ht="14.25" customHeight="1">
      <c r="A2713" s="1">
        <v>2712</v>
      </c>
      <c r="B2713" s="1" t="s">
        <v>54</v>
      </c>
      <c r="C2713" s="1" t="s">
        <v>831</v>
      </c>
      <c r="D2713" s="1" t="s">
        <v>35581</v>
      </c>
      <c r="E2713" s="1" t="s">
        <v>724</v>
      </c>
      <c r="F2713" s="1" t="s">
        <v>21342</v>
      </c>
      <c r="G2713" s="14">
        <v>91944064646</v>
      </c>
      <c r="H2713" s="1" t="s">
        <v>8</v>
      </c>
      <c r="I2713" s="1" t="s">
        <v>33</v>
      </c>
      <c r="J2713" s="1" t="s">
        <v>50</v>
      </c>
      <c r="K2713" s="3" t="s">
        <v>17</v>
      </c>
      <c r="L2713" s="1" t="s">
        <v>50</v>
      </c>
      <c r="M2713" s="4" t="s">
        <v>42</v>
      </c>
      <c r="N2713" s="3" t="str">
        <f t="shared" ref="N2713:N2714" si="34">J2713</f>
        <v>[1 cr - 1.25 cr]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1"/>
      <c r="AA2713" s="1" t="s">
        <v>16</v>
      </c>
      <c r="AB2713" s="3" t="s">
        <v>12</v>
      </c>
      <c r="AC2713" s="23" t="s">
        <v>37782</v>
      </c>
      <c r="AD2713" s="23" t="s">
        <v>40803</v>
      </c>
      <c r="AE2713" t="s">
        <v>35395</v>
      </c>
    </row>
    <row r="2714" spans="1:31" ht="14.25" customHeight="1">
      <c r="A2714" s="1">
        <v>2713</v>
      </c>
      <c r="B2714" s="9" t="s">
        <v>6</v>
      </c>
      <c r="C2714" s="1" t="s">
        <v>848</v>
      </c>
      <c r="D2714" s="1" t="s">
        <v>65</v>
      </c>
      <c r="E2714" s="1" t="s">
        <v>849</v>
      </c>
      <c r="F2714" s="1" t="s">
        <v>33459</v>
      </c>
      <c r="G2714" s="14">
        <v>91446916699</v>
      </c>
      <c r="H2714" s="1" t="s">
        <v>15</v>
      </c>
      <c r="I2714" s="1" t="s">
        <v>9</v>
      </c>
      <c r="J2714" s="1" t="s">
        <v>50</v>
      </c>
      <c r="K2714" s="3" t="s">
        <v>63</v>
      </c>
      <c r="L2714" s="1" t="s">
        <v>50</v>
      </c>
      <c r="M2714" s="3" t="s">
        <v>213</v>
      </c>
      <c r="N2714" s="3" t="str">
        <f t="shared" si="34"/>
        <v>[1 cr - 1.25 cr]</v>
      </c>
      <c r="O2714" s="3" t="s">
        <v>17</v>
      </c>
      <c r="P2714" s="3" t="s">
        <v>50</v>
      </c>
      <c r="Q2714" s="3" t="s">
        <v>42</v>
      </c>
      <c r="R2714" s="3" t="s">
        <v>50</v>
      </c>
      <c r="S2714" s="3" t="s">
        <v>27</v>
      </c>
      <c r="T2714" s="3" t="s">
        <v>50</v>
      </c>
      <c r="U2714" s="3" t="s">
        <v>117</v>
      </c>
      <c r="V2714" s="3" t="s">
        <v>50</v>
      </c>
      <c r="W2714" s="3" t="s">
        <v>178</v>
      </c>
      <c r="X2714" s="3" t="s">
        <v>50</v>
      </c>
      <c r="Y2714" s="3" t="s">
        <v>171</v>
      </c>
      <c r="Z2714" s="1" t="s">
        <v>50</v>
      </c>
      <c r="AA2714" s="1" t="s">
        <v>16</v>
      </c>
      <c r="AB2714" s="3" t="s">
        <v>12</v>
      </c>
      <c r="AC2714" s="23" t="s">
        <v>37782</v>
      </c>
      <c r="AD2714" s="23" t="s">
        <v>40804</v>
      </c>
      <c r="AE2714" t="s">
        <v>35395</v>
      </c>
    </row>
    <row r="2715" spans="1:31" ht="14.25" customHeight="1">
      <c r="A2715" s="1">
        <v>2714</v>
      </c>
      <c r="B2715" s="9" t="s">
        <v>6</v>
      </c>
      <c r="C2715" s="1" t="s">
        <v>860</v>
      </c>
      <c r="D2715" s="1" t="s">
        <v>861</v>
      </c>
      <c r="E2715" s="1" t="s">
        <v>862</v>
      </c>
      <c r="F2715" s="1" t="s">
        <v>33460</v>
      </c>
      <c r="G2715" s="14">
        <v>919919694446</v>
      </c>
      <c r="H2715" s="1" t="s">
        <v>15</v>
      </c>
      <c r="I2715" s="1" t="s">
        <v>41</v>
      </c>
      <c r="J2715" s="1" t="s">
        <v>50</v>
      </c>
      <c r="K2715" s="3" t="s">
        <v>42</v>
      </c>
      <c r="L2715" s="1" t="s">
        <v>50</v>
      </c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1"/>
      <c r="AA2715" s="1" t="s">
        <v>16</v>
      </c>
      <c r="AB2715" s="3" t="s">
        <v>12</v>
      </c>
      <c r="AC2715" s="23" t="s">
        <v>37782</v>
      </c>
      <c r="AD2715" s="23" t="s">
        <v>40805</v>
      </c>
      <c r="AE2715" t="s">
        <v>35400</v>
      </c>
    </row>
    <row r="2716" spans="1:31" ht="14.25" customHeight="1">
      <c r="A2716" s="1">
        <v>2715</v>
      </c>
      <c r="B2716" s="9" t="s">
        <v>6</v>
      </c>
      <c r="C2716" s="1" t="s">
        <v>863</v>
      </c>
      <c r="D2716" s="1" t="s">
        <v>120</v>
      </c>
      <c r="E2716" s="1" t="s">
        <v>864</v>
      </c>
      <c r="F2716" s="1" t="s">
        <v>31178</v>
      </c>
      <c r="G2716" s="14">
        <v>914166000466</v>
      </c>
      <c r="H2716" s="1" t="s">
        <v>15</v>
      </c>
      <c r="I2716" s="1" t="s">
        <v>62</v>
      </c>
      <c r="J2716" s="1" t="s">
        <v>50</v>
      </c>
      <c r="K2716" s="3" t="s">
        <v>42</v>
      </c>
      <c r="L2716" s="1" t="s">
        <v>50</v>
      </c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1"/>
      <c r="AA2716" s="1" t="s">
        <v>16</v>
      </c>
      <c r="AB2716" s="3" t="s">
        <v>12</v>
      </c>
      <c r="AC2716" s="23" t="s">
        <v>37782</v>
      </c>
      <c r="AD2716" s="23" t="s">
        <v>40806</v>
      </c>
      <c r="AE2716" t="s">
        <v>35401</v>
      </c>
    </row>
    <row r="2717" spans="1:31" ht="14.25" customHeight="1">
      <c r="A2717" s="1">
        <v>2716</v>
      </c>
      <c r="B2717" s="1" t="s">
        <v>54</v>
      </c>
      <c r="C2717" s="1" t="s">
        <v>867</v>
      </c>
      <c r="D2717" s="1" t="s">
        <v>773</v>
      </c>
      <c r="E2717" s="1" t="s">
        <v>36703</v>
      </c>
      <c r="F2717" s="1" t="s">
        <v>33462</v>
      </c>
      <c r="G2717" s="14">
        <v>9199990100</v>
      </c>
      <c r="H2717" s="1" t="s">
        <v>15</v>
      </c>
      <c r="I2717" s="1" t="s">
        <v>41</v>
      </c>
      <c r="J2717" s="1" t="s">
        <v>50</v>
      </c>
      <c r="K2717" s="3" t="s">
        <v>42</v>
      </c>
      <c r="L2717" s="1" t="s">
        <v>50</v>
      </c>
      <c r="M2717" s="3" t="s">
        <v>27</v>
      </c>
      <c r="N2717" s="3" t="str">
        <f>J2717</f>
        <v>[1 cr - 1.25 cr]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1"/>
      <c r="AA2717" s="1" t="s">
        <v>16</v>
      </c>
      <c r="AB2717" s="3" t="s">
        <v>12</v>
      </c>
      <c r="AC2717" s="23" t="s">
        <v>37782</v>
      </c>
      <c r="AD2717" s="23" t="s">
        <v>40807</v>
      </c>
      <c r="AE2717" t="s">
        <v>35395</v>
      </c>
    </row>
    <row r="2718" spans="1:31" ht="14.25" customHeight="1">
      <c r="A2718" s="1">
        <v>2717</v>
      </c>
      <c r="B2718" s="1" t="s">
        <v>54</v>
      </c>
      <c r="C2718" s="1" t="s">
        <v>871</v>
      </c>
      <c r="D2718" s="1" t="s">
        <v>9087</v>
      </c>
      <c r="E2718" s="1" t="s">
        <v>139</v>
      </c>
      <c r="F2718" s="1" t="s">
        <v>31180</v>
      </c>
      <c r="G2718" s="14">
        <v>919440999441</v>
      </c>
      <c r="H2718" s="1" t="s">
        <v>20</v>
      </c>
      <c r="I2718" s="1" t="s">
        <v>41</v>
      </c>
      <c r="J2718" s="1" t="s">
        <v>50</v>
      </c>
      <c r="K2718" s="3" t="s">
        <v>171</v>
      </c>
      <c r="L2718" s="1" t="s">
        <v>50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1"/>
      <c r="AA2718" s="1" t="s">
        <v>16</v>
      </c>
      <c r="AB2718" s="3" t="s">
        <v>12</v>
      </c>
      <c r="AC2718" s="23" t="s">
        <v>37782</v>
      </c>
      <c r="AD2718" s="23" t="s">
        <v>40808</v>
      </c>
      <c r="AE2718" t="s">
        <v>35400</v>
      </c>
    </row>
    <row r="2719" spans="1:31" ht="14.25" customHeight="1">
      <c r="A2719" s="1">
        <v>2718</v>
      </c>
      <c r="B2719" s="9" t="s">
        <v>6</v>
      </c>
      <c r="C2719" s="1" t="s">
        <v>872</v>
      </c>
      <c r="D2719" s="1" t="s">
        <v>873</v>
      </c>
      <c r="E2719" s="1" t="s">
        <v>874</v>
      </c>
      <c r="F2719" s="1" t="s">
        <v>31181</v>
      </c>
      <c r="G2719" s="14">
        <v>91969444149</v>
      </c>
      <c r="H2719" s="1" t="s">
        <v>8</v>
      </c>
      <c r="I2719" s="1" t="s">
        <v>41</v>
      </c>
      <c r="J2719" s="1" t="s">
        <v>50</v>
      </c>
      <c r="K2719" s="3" t="s">
        <v>63</v>
      </c>
      <c r="L2719" s="1" t="s">
        <v>50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1"/>
      <c r="AA2719" s="1" t="s">
        <v>16</v>
      </c>
      <c r="AB2719" s="3" t="s">
        <v>12</v>
      </c>
      <c r="AC2719" s="23" t="s">
        <v>37782</v>
      </c>
      <c r="AD2719" s="23" t="s">
        <v>40808</v>
      </c>
      <c r="AE2719" t="s">
        <v>35400</v>
      </c>
    </row>
    <row r="2720" spans="1:31" ht="14.25" customHeight="1">
      <c r="A2720" s="1">
        <v>2719</v>
      </c>
      <c r="B2720" s="1" t="s">
        <v>54</v>
      </c>
      <c r="C2720" s="1" t="s">
        <v>882</v>
      </c>
      <c r="D2720" s="1" t="s">
        <v>1836</v>
      </c>
      <c r="E2720" s="1" t="s">
        <v>36704</v>
      </c>
      <c r="F2720" s="1" t="s">
        <v>21361</v>
      </c>
      <c r="G2720" s="14">
        <v>91946099444</v>
      </c>
      <c r="H2720" s="1" t="s">
        <v>20</v>
      </c>
      <c r="I2720" s="1" t="s">
        <v>9</v>
      </c>
      <c r="J2720" s="1" t="s">
        <v>50</v>
      </c>
      <c r="K2720" s="3" t="s">
        <v>42</v>
      </c>
      <c r="L2720" s="1" t="s">
        <v>50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1"/>
      <c r="AA2720" s="1" t="s">
        <v>16</v>
      </c>
      <c r="AB2720" s="3" t="s">
        <v>12</v>
      </c>
      <c r="AC2720" s="23" t="s">
        <v>37782</v>
      </c>
      <c r="AD2720" s="23" t="s">
        <v>40809</v>
      </c>
      <c r="AE2720" t="s">
        <v>35395</v>
      </c>
    </row>
    <row r="2721" spans="1:31" ht="14.25" customHeight="1">
      <c r="A2721" s="1">
        <v>2720</v>
      </c>
      <c r="B2721" s="1" t="s">
        <v>54</v>
      </c>
      <c r="C2721" s="1" t="s">
        <v>923</v>
      </c>
      <c r="D2721" s="1" t="s">
        <v>1209</v>
      </c>
      <c r="E2721" s="1" t="s">
        <v>40</v>
      </c>
      <c r="F2721" s="1" t="s">
        <v>21378</v>
      </c>
      <c r="G2721" s="14">
        <v>91990409944</v>
      </c>
      <c r="H2721" s="1" t="s">
        <v>20</v>
      </c>
      <c r="I2721" s="1" t="s">
        <v>9</v>
      </c>
      <c r="J2721" s="1" t="s">
        <v>50</v>
      </c>
      <c r="K2721" s="3" t="s">
        <v>42</v>
      </c>
      <c r="L2721" s="1" t="s">
        <v>50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1"/>
      <c r="AA2721" s="1" t="s">
        <v>16</v>
      </c>
      <c r="AB2721" s="3" t="s">
        <v>12</v>
      </c>
      <c r="AC2721" s="23" t="s">
        <v>37782</v>
      </c>
      <c r="AD2721" s="23" t="s">
        <v>40810</v>
      </c>
      <c r="AE2721" t="s">
        <v>35402</v>
      </c>
    </row>
    <row r="2722" spans="1:31" ht="14.25" customHeight="1">
      <c r="A2722" s="1">
        <v>2721</v>
      </c>
      <c r="B2722" s="1" t="s">
        <v>54</v>
      </c>
      <c r="C2722" s="1" t="s">
        <v>935</v>
      </c>
      <c r="D2722" s="1" t="s">
        <v>4061</v>
      </c>
      <c r="E2722" s="1" t="s">
        <v>139</v>
      </c>
      <c r="F2722" s="1" t="s">
        <v>21385</v>
      </c>
      <c r="G2722" s="14">
        <v>919946406166</v>
      </c>
      <c r="H2722" s="1" t="s">
        <v>8</v>
      </c>
      <c r="I2722" s="1" t="s">
        <v>9</v>
      </c>
      <c r="J2722" s="1" t="s">
        <v>50</v>
      </c>
      <c r="K2722" s="3" t="s">
        <v>17</v>
      </c>
      <c r="L2722" s="1" t="s">
        <v>50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1"/>
      <c r="AA2722" s="1" t="s">
        <v>11</v>
      </c>
      <c r="AB2722" s="3" t="s">
        <v>56</v>
      </c>
      <c r="AC2722" s="23" t="s">
        <v>37782</v>
      </c>
      <c r="AD2722" s="23" t="s">
        <v>40811</v>
      </c>
      <c r="AE2722" t="s">
        <v>35395</v>
      </c>
    </row>
    <row r="2723" spans="1:31" ht="14.25" customHeight="1">
      <c r="A2723" s="1">
        <v>2722</v>
      </c>
      <c r="B2723" s="9" t="s">
        <v>6</v>
      </c>
      <c r="C2723" s="1" t="s">
        <v>942</v>
      </c>
      <c r="D2723" s="1" t="s">
        <v>943</v>
      </c>
      <c r="E2723" s="1" t="s">
        <v>944</v>
      </c>
      <c r="F2723" s="1" t="s">
        <v>21386</v>
      </c>
      <c r="G2723" s="14">
        <v>919449494</v>
      </c>
      <c r="H2723" s="1" t="s">
        <v>15</v>
      </c>
      <c r="I2723" s="1" t="s">
        <v>41</v>
      </c>
      <c r="J2723" s="1" t="s">
        <v>50</v>
      </c>
      <c r="K2723" s="3" t="s">
        <v>42</v>
      </c>
      <c r="L2723" s="1" t="s">
        <v>50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1"/>
      <c r="AA2723" s="1" t="s">
        <v>16</v>
      </c>
      <c r="AB2723" s="3" t="s">
        <v>12</v>
      </c>
      <c r="AC2723" s="23" t="s">
        <v>37782</v>
      </c>
      <c r="AD2723" s="23" t="s">
        <v>40812</v>
      </c>
      <c r="AE2723" t="s">
        <v>35395</v>
      </c>
    </row>
    <row r="2724" spans="1:31" ht="14.25" customHeight="1">
      <c r="A2724" s="1">
        <v>2723</v>
      </c>
      <c r="B2724" s="1" t="s">
        <v>54</v>
      </c>
      <c r="C2724" s="1" t="s">
        <v>946</v>
      </c>
      <c r="D2724" s="1" t="s">
        <v>841</v>
      </c>
      <c r="E2724" s="1" t="s">
        <v>78</v>
      </c>
      <c r="F2724" s="1" t="s">
        <v>21387</v>
      </c>
      <c r="G2724" s="14">
        <v>91440006600</v>
      </c>
      <c r="H2724" s="1" t="s">
        <v>37</v>
      </c>
      <c r="I2724" s="1" t="s">
        <v>9</v>
      </c>
      <c r="J2724" s="1" t="s">
        <v>50</v>
      </c>
      <c r="K2724" s="3" t="s">
        <v>42</v>
      </c>
      <c r="L2724" s="1" t="s">
        <v>50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1"/>
      <c r="AA2724" s="1" t="s">
        <v>16</v>
      </c>
      <c r="AB2724" s="3" t="s">
        <v>12</v>
      </c>
      <c r="AC2724" s="23" t="s">
        <v>37782</v>
      </c>
      <c r="AD2724" s="23" t="s">
        <v>40813</v>
      </c>
      <c r="AE2724" t="s">
        <v>35402</v>
      </c>
    </row>
    <row r="2725" spans="1:31" ht="14.25" customHeight="1">
      <c r="A2725" s="1">
        <v>2724</v>
      </c>
      <c r="B2725" s="1" t="s">
        <v>54</v>
      </c>
      <c r="C2725" s="1" t="s">
        <v>963</v>
      </c>
      <c r="D2725" s="1" t="s">
        <v>1394</v>
      </c>
      <c r="E2725" s="1" t="s">
        <v>774</v>
      </c>
      <c r="F2725" s="1" t="s">
        <v>21394</v>
      </c>
      <c r="G2725" s="14">
        <v>91444044049</v>
      </c>
      <c r="H2725" s="1" t="s">
        <v>8</v>
      </c>
      <c r="I2725" s="1" t="s">
        <v>9</v>
      </c>
      <c r="J2725" s="1" t="s">
        <v>50</v>
      </c>
      <c r="K2725" s="3" t="s">
        <v>17</v>
      </c>
      <c r="L2725" s="1" t="s">
        <v>50</v>
      </c>
      <c r="M2725" s="4" t="s">
        <v>42</v>
      </c>
      <c r="N2725" s="3" t="str">
        <f>J2725</f>
        <v>[1 cr - 1.25 cr]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1"/>
      <c r="AA2725" s="1" t="s">
        <v>16</v>
      </c>
      <c r="AB2725" s="3" t="s">
        <v>12</v>
      </c>
      <c r="AC2725" s="23" t="s">
        <v>37782</v>
      </c>
      <c r="AD2725" s="23" t="s">
        <v>40814</v>
      </c>
      <c r="AE2725" t="s">
        <v>35402</v>
      </c>
    </row>
    <row r="2726" spans="1:31" ht="14.25" customHeight="1">
      <c r="A2726" s="1">
        <v>2725</v>
      </c>
      <c r="B2726" s="9" t="s">
        <v>6</v>
      </c>
      <c r="C2726" s="1" t="s">
        <v>979</v>
      </c>
      <c r="D2726" s="1" t="s">
        <v>773</v>
      </c>
      <c r="E2726" s="1" t="s">
        <v>410</v>
      </c>
      <c r="F2726" s="1" t="s">
        <v>21401</v>
      </c>
      <c r="G2726" s="14">
        <v>9194949000</v>
      </c>
      <c r="H2726" s="1" t="s">
        <v>8</v>
      </c>
      <c r="I2726" s="1" t="s">
        <v>9</v>
      </c>
      <c r="J2726" s="1" t="s">
        <v>50</v>
      </c>
      <c r="K2726" s="3" t="s">
        <v>42</v>
      </c>
      <c r="L2726" s="1" t="s">
        <v>50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1"/>
      <c r="AA2726" s="1" t="s">
        <v>16</v>
      </c>
      <c r="AB2726" s="3" t="s">
        <v>12</v>
      </c>
      <c r="AC2726" s="23" t="s">
        <v>37782</v>
      </c>
      <c r="AD2726" s="23" t="s">
        <v>40815</v>
      </c>
      <c r="AE2726" t="s">
        <v>35401</v>
      </c>
    </row>
    <row r="2727" spans="1:31" ht="14.25" customHeight="1">
      <c r="A2727" s="1">
        <v>2726</v>
      </c>
      <c r="B2727" s="9" t="s">
        <v>6</v>
      </c>
      <c r="C2727" s="1" t="s">
        <v>989</v>
      </c>
      <c r="D2727" s="1" t="s">
        <v>486</v>
      </c>
      <c r="E2727" s="1" t="s">
        <v>40</v>
      </c>
      <c r="F2727" s="1" t="s">
        <v>21407</v>
      </c>
      <c r="G2727" s="14">
        <v>91999994944</v>
      </c>
      <c r="H2727" s="1" t="s">
        <v>20</v>
      </c>
      <c r="I2727" s="1" t="s">
        <v>9</v>
      </c>
      <c r="J2727" s="1" t="s">
        <v>50</v>
      </c>
      <c r="K2727" s="3" t="s">
        <v>17</v>
      </c>
      <c r="L2727" s="1" t="s">
        <v>50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1"/>
      <c r="AA2727" s="1" t="s">
        <v>11</v>
      </c>
      <c r="AB2727" s="3" t="s">
        <v>990</v>
      </c>
      <c r="AC2727" s="23" t="s">
        <v>37782</v>
      </c>
      <c r="AD2727" s="23" t="s">
        <v>40816</v>
      </c>
      <c r="AE2727" t="s">
        <v>35400</v>
      </c>
    </row>
    <row r="2728" spans="1:31" ht="14.25" customHeight="1">
      <c r="A2728" s="1">
        <v>2727</v>
      </c>
      <c r="B2728" s="9" t="s">
        <v>6</v>
      </c>
      <c r="C2728" s="1" t="s">
        <v>1024</v>
      </c>
      <c r="D2728" s="1" t="s">
        <v>1025</v>
      </c>
      <c r="E2728" s="1" t="s">
        <v>1026</v>
      </c>
      <c r="F2728" s="1" t="s">
        <v>33478</v>
      </c>
      <c r="G2728" s="14">
        <v>919449444949</v>
      </c>
      <c r="H2728" s="1" t="s">
        <v>15</v>
      </c>
      <c r="I2728" s="1" t="s">
        <v>62</v>
      </c>
      <c r="J2728" s="1" t="s">
        <v>50</v>
      </c>
      <c r="K2728" s="3" t="s">
        <v>42</v>
      </c>
      <c r="L2728" s="1" t="s">
        <v>50</v>
      </c>
      <c r="M2728" s="3" t="s">
        <v>27</v>
      </c>
      <c r="N2728" s="3" t="str">
        <f t="shared" ref="N2728:N2729" si="35">J2728</f>
        <v>[1 cr - 1.25 cr]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1"/>
      <c r="AA2728" s="1" t="s">
        <v>16</v>
      </c>
      <c r="AB2728" s="3" t="s">
        <v>12</v>
      </c>
      <c r="AC2728" s="23" t="s">
        <v>37782</v>
      </c>
      <c r="AD2728" s="23" t="s">
        <v>40817</v>
      </c>
      <c r="AE2728" t="s">
        <v>35402</v>
      </c>
    </row>
    <row r="2729" spans="1:31" ht="14.25" customHeight="1">
      <c r="A2729" s="1">
        <v>2728</v>
      </c>
      <c r="B2729" s="1" t="s">
        <v>54</v>
      </c>
      <c r="C2729" s="1" t="s">
        <v>1048</v>
      </c>
      <c r="D2729" s="1" t="s">
        <v>1160</v>
      </c>
      <c r="E2729" s="1" t="s">
        <v>40</v>
      </c>
      <c r="F2729" s="1" t="s">
        <v>31195</v>
      </c>
      <c r="G2729" s="14">
        <v>91996099999</v>
      </c>
      <c r="H2729" s="1" t="s">
        <v>8</v>
      </c>
      <c r="I2729" s="1" t="s">
        <v>9</v>
      </c>
      <c r="J2729" s="1" t="s">
        <v>50</v>
      </c>
      <c r="K2729" s="3" t="s">
        <v>17</v>
      </c>
      <c r="L2729" s="1" t="s">
        <v>50</v>
      </c>
      <c r="M2729" s="4" t="s">
        <v>42</v>
      </c>
      <c r="N2729" s="3" t="str">
        <f t="shared" si="35"/>
        <v>[1 cr - 1.25 cr]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1"/>
      <c r="AA2729" s="1" t="s">
        <v>16</v>
      </c>
      <c r="AB2729" s="3" t="s">
        <v>12</v>
      </c>
      <c r="AC2729" s="23" t="s">
        <v>37782</v>
      </c>
      <c r="AD2729" s="23" t="s">
        <v>40818</v>
      </c>
      <c r="AE2729" t="s">
        <v>35395</v>
      </c>
    </row>
    <row r="2730" spans="1:31" ht="14.25" customHeight="1">
      <c r="A2730" s="1">
        <v>2729</v>
      </c>
      <c r="B2730" s="1" t="s">
        <v>54</v>
      </c>
      <c r="C2730" s="1" t="s">
        <v>1049</v>
      </c>
      <c r="D2730" s="1" t="s">
        <v>92</v>
      </c>
      <c r="E2730" s="1" t="s">
        <v>4809</v>
      </c>
      <c r="F2730" s="1" t="s">
        <v>21432</v>
      </c>
      <c r="G2730" s="14">
        <v>9194466164</v>
      </c>
      <c r="H2730" s="1" t="s">
        <v>8</v>
      </c>
      <c r="I2730" s="1" t="s">
        <v>9</v>
      </c>
      <c r="J2730" s="1" t="s">
        <v>50</v>
      </c>
      <c r="K2730" s="3" t="s">
        <v>42</v>
      </c>
      <c r="L2730" s="1" t="s">
        <v>50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1"/>
      <c r="AA2730" s="1" t="s">
        <v>16</v>
      </c>
      <c r="AB2730" s="3" t="s">
        <v>12</v>
      </c>
      <c r="AC2730" s="23" t="s">
        <v>37782</v>
      </c>
      <c r="AD2730" s="23" t="s">
        <v>40819</v>
      </c>
      <c r="AE2730" t="s">
        <v>35400</v>
      </c>
    </row>
    <row r="2731" spans="1:31" ht="14.25" customHeight="1">
      <c r="A2731" s="1">
        <v>2730</v>
      </c>
      <c r="B2731" s="9" t="s">
        <v>6</v>
      </c>
      <c r="C2731" s="1" t="s">
        <v>1082</v>
      </c>
      <c r="D2731" s="1" t="s">
        <v>35450</v>
      </c>
      <c r="E2731" s="1" t="s">
        <v>1083</v>
      </c>
      <c r="F2731" s="1" t="s">
        <v>31201</v>
      </c>
      <c r="G2731" s="14">
        <v>919099941466</v>
      </c>
      <c r="H2731" s="1" t="s">
        <v>8</v>
      </c>
      <c r="I2731" s="1" t="s">
        <v>62</v>
      </c>
      <c r="J2731" s="1" t="s">
        <v>50</v>
      </c>
      <c r="K2731" s="3" t="s">
        <v>27</v>
      </c>
      <c r="L2731" s="1" t="s">
        <v>50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1"/>
      <c r="AA2731" s="1" t="s">
        <v>16</v>
      </c>
      <c r="AB2731" s="3" t="s">
        <v>12</v>
      </c>
      <c r="AC2731" s="23" t="s">
        <v>37782</v>
      </c>
      <c r="AD2731" s="23" t="s">
        <v>40820</v>
      </c>
      <c r="AE2731" t="s">
        <v>35402</v>
      </c>
    </row>
    <row r="2732" spans="1:31" ht="14.25" customHeight="1">
      <c r="A2732" s="1">
        <v>2731</v>
      </c>
      <c r="B2732" s="9" t="s">
        <v>6</v>
      </c>
      <c r="C2732" s="1" t="s">
        <v>1091</v>
      </c>
      <c r="D2732" s="1" t="s">
        <v>1092</v>
      </c>
      <c r="E2732" s="1" t="s">
        <v>1093</v>
      </c>
      <c r="F2732" s="1" t="s">
        <v>21448</v>
      </c>
      <c r="G2732" s="14">
        <v>919494949491</v>
      </c>
      <c r="H2732" s="1" t="s">
        <v>8</v>
      </c>
      <c r="I2732" s="1" t="s">
        <v>9</v>
      </c>
      <c r="J2732" s="1" t="s">
        <v>50</v>
      </c>
      <c r="K2732" s="3" t="s">
        <v>27</v>
      </c>
      <c r="L2732" s="1" t="s">
        <v>50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1"/>
      <c r="AA2732" s="1" t="s">
        <v>16</v>
      </c>
      <c r="AB2732" s="3" t="s">
        <v>12</v>
      </c>
      <c r="AC2732" s="23" t="s">
        <v>37782</v>
      </c>
      <c r="AD2732" s="23" t="s">
        <v>40821</v>
      </c>
      <c r="AE2732" t="s">
        <v>35401</v>
      </c>
    </row>
    <row r="2733" spans="1:31" ht="14.25" customHeight="1">
      <c r="A2733" s="1">
        <v>2732</v>
      </c>
      <c r="B2733" s="1" t="s">
        <v>54</v>
      </c>
      <c r="C2733" s="1" t="s">
        <v>1105</v>
      </c>
      <c r="D2733" s="1" t="s">
        <v>1305</v>
      </c>
      <c r="E2733" s="1" t="s">
        <v>40</v>
      </c>
      <c r="F2733" s="1" t="s">
        <v>1106</v>
      </c>
      <c r="G2733" s="14">
        <v>91944691101</v>
      </c>
      <c r="H2733" s="1" t="s">
        <v>8</v>
      </c>
      <c r="I2733" s="1" t="s">
        <v>9</v>
      </c>
      <c r="J2733" s="1" t="s">
        <v>50</v>
      </c>
      <c r="K2733" s="3" t="s">
        <v>171</v>
      </c>
      <c r="L2733" s="1" t="s">
        <v>50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1"/>
      <c r="AA2733" s="1" t="s">
        <v>16</v>
      </c>
      <c r="AB2733" s="3" t="s">
        <v>12</v>
      </c>
      <c r="AC2733" s="23" t="s">
        <v>37782</v>
      </c>
      <c r="AD2733" s="23" t="s">
        <v>40822</v>
      </c>
      <c r="AE2733" t="s">
        <v>35401</v>
      </c>
    </row>
    <row r="2734" spans="1:31" ht="14.25" customHeight="1">
      <c r="A2734" s="1">
        <v>2733</v>
      </c>
      <c r="B2734" s="1" t="s">
        <v>54</v>
      </c>
      <c r="C2734" s="1" t="s">
        <v>1117</v>
      </c>
      <c r="D2734" s="1" t="s">
        <v>35582</v>
      </c>
      <c r="E2734" s="1" t="s">
        <v>40</v>
      </c>
      <c r="F2734" s="1" t="s">
        <v>31207</v>
      </c>
      <c r="G2734" s="14">
        <v>919446444666</v>
      </c>
      <c r="H2734" s="1" t="s">
        <v>8</v>
      </c>
      <c r="I2734" s="1" t="s">
        <v>33</v>
      </c>
      <c r="J2734" s="1" t="s">
        <v>50</v>
      </c>
      <c r="K2734" s="3" t="s">
        <v>42</v>
      </c>
      <c r="L2734" s="1" t="s">
        <v>50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1"/>
      <c r="AA2734" s="1" t="s">
        <v>16</v>
      </c>
      <c r="AB2734" s="3" t="s">
        <v>12</v>
      </c>
      <c r="AC2734" s="23" t="s">
        <v>37782</v>
      </c>
      <c r="AD2734" s="23" t="s">
        <v>40823</v>
      </c>
      <c r="AE2734" t="s">
        <v>35402</v>
      </c>
    </row>
    <row r="2735" spans="1:31" ht="14.25" customHeight="1">
      <c r="A2735" s="1">
        <v>2734</v>
      </c>
      <c r="B2735" s="1" t="s">
        <v>54</v>
      </c>
      <c r="C2735" s="1" t="s">
        <v>1124</v>
      </c>
      <c r="D2735" s="1" t="s">
        <v>35583</v>
      </c>
      <c r="E2735" s="1" t="s">
        <v>36705</v>
      </c>
      <c r="F2735" s="1" t="s">
        <v>21458</v>
      </c>
      <c r="G2735" s="14">
        <v>9194964496</v>
      </c>
      <c r="H2735" s="1" t="s">
        <v>20</v>
      </c>
      <c r="I2735" s="1" t="s">
        <v>41</v>
      </c>
      <c r="J2735" s="1" t="s">
        <v>50</v>
      </c>
      <c r="K2735" s="3" t="s">
        <v>42</v>
      </c>
      <c r="L2735" s="1" t="s">
        <v>50</v>
      </c>
      <c r="M2735" s="3" t="s">
        <v>27</v>
      </c>
      <c r="N2735" s="3" t="str">
        <f>J2735</f>
        <v>[1 cr - 1.25 cr]</v>
      </c>
      <c r="O2735" s="3" t="s">
        <v>117</v>
      </c>
      <c r="P2735" s="3" t="s">
        <v>50</v>
      </c>
      <c r="Q2735" s="3"/>
      <c r="R2735" s="3"/>
      <c r="S2735" s="3"/>
      <c r="T2735" s="3"/>
      <c r="U2735" s="3"/>
      <c r="V2735" s="3"/>
      <c r="W2735" s="3"/>
      <c r="X2735" s="3"/>
      <c r="Y2735" s="3"/>
      <c r="Z2735" s="1"/>
      <c r="AA2735" s="1" t="s">
        <v>16</v>
      </c>
      <c r="AB2735" s="3" t="s">
        <v>12</v>
      </c>
      <c r="AC2735" s="23" t="s">
        <v>37782</v>
      </c>
      <c r="AD2735" s="23" t="s">
        <v>40824</v>
      </c>
      <c r="AE2735" t="s">
        <v>35402</v>
      </c>
    </row>
    <row r="2736" spans="1:31" ht="14.25" customHeight="1">
      <c r="A2736" s="1">
        <v>2735</v>
      </c>
      <c r="B2736" s="1" t="s">
        <v>54</v>
      </c>
      <c r="C2736" s="1" t="s">
        <v>1133</v>
      </c>
      <c r="D2736" s="1" t="s">
        <v>35584</v>
      </c>
      <c r="E2736" s="1" t="s">
        <v>139</v>
      </c>
      <c r="F2736" s="1" t="s">
        <v>21461</v>
      </c>
      <c r="G2736" s="14">
        <v>919446466141</v>
      </c>
      <c r="H2736" s="1" t="s">
        <v>20</v>
      </c>
      <c r="I2736" s="1" t="s">
        <v>41</v>
      </c>
      <c r="J2736" s="1" t="s">
        <v>50</v>
      </c>
      <c r="K2736" s="3" t="s">
        <v>42</v>
      </c>
      <c r="L2736" s="1" t="s">
        <v>50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1"/>
      <c r="AA2736" s="1" t="s">
        <v>16</v>
      </c>
      <c r="AB2736" s="3" t="s">
        <v>12</v>
      </c>
      <c r="AC2736" s="23" t="s">
        <v>37782</v>
      </c>
      <c r="AD2736" s="23" t="s">
        <v>40825</v>
      </c>
      <c r="AE2736" t="s">
        <v>35395</v>
      </c>
    </row>
    <row r="2737" spans="1:31" ht="14.25" customHeight="1">
      <c r="A2737" s="1">
        <v>2736</v>
      </c>
      <c r="B2737" s="1" t="s">
        <v>54</v>
      </c>
      <c r="C2737" s="1" t="s">
        <v>1139</v>
      </c>
      <c r="D2737" s="1" t="s">
        <v>1821</v>
      </c>
      <c r="E2737" s="1" t="s">
        <v>788</v>
      </c>
      <c r="F2737" s="1" t="s">
        <v>21463</v>
      </c>
      <c r="G2737" s="14">
        <v>91949999999</v>
      </c>
      <c r="H2737" s="1" t="s">
        <v>8</v>
      </c>
      <c r="I2737" s="1" t="s">
        <v>41</v>
      </c>
      <c r="J2737" s="1" t="s">
        <v>50</v>
      </c>
      <c r="K2737" s="3" t="s">
        <v>27</v>
      </c>
      <c r="L2737" s="1" t="s">
        <v>50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1"/>
      <c r="AA2737" s="1" t="s">
        <v>16</v>
      </c>
      <c r="AB2737" s="3" t="s">
        <v>12</v>
      </c>
      <c r="AC2737" s="23" t="s">
        <v>37782</v>
      </c>
      <c r="AD2737" s="23" t="s">
        <v>40826</v>
      </c>
      <c r="AE2737" t="s">
        <v>35402</v>
      </c>
    </row>
    <row r="2738" spans="1:31" ht="14.25" customHeight="1">
      <c r="A2738" s="1">
        <v>2737</v>
      </c>
      <c r="B2738" s="1" t="s">
        <v>54</v>
      </c>
      <c r="C2738" s="1" t="s">
        <v>1141</v>
      </c>
      <c r="D2738" s="1" t="s">
        <v>1678</v>
      </c>
      <c r="E2738" s="1" t="s">
        <v>11901</v>
      </c>
      <c r="F2738" s="1" t="s">
        <v>21465</v>
      </c>
      <c r="G2738" s="14">
        <v>9194910611</v>
      </c>
      <c r="H2738" s="1" t="s">
        <v>8</v>
      </c>
      <c r="I2738" s="1" t="s">
        <v>9</v>
      </c>
      <c r="J2738" s="1" t="s">
        <v>50</v>
      </c>
      <c r="K2738" s="3" t="s">
        <v>27</v>
      </c>
      <c r="L2738" s="1" t="s">
        <v>50</v>
      </c>
      <c r="M2738" s="3" t="s">
        <v>178</v>
      </c>
      <c r="N2738" s="3" t="str">
        <f>J2738</f>
        <v>[1 cr - 1.25 cr]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1"/>
      <c r="AA2738" s="1" t="s">
        <v>16</v>
      </c>
      <c r="AB2738" s="3" t="s">
        <v>12</v>
      </c>
      <c r="AC2738" s="23" t="s">
        <v>37782</v>
      </c>
      <c r="AD2738" s="23" t="s">
        <v>39408</v>
      </c>
      <c r="AE2738" t="s">
        <v>35400</v>
      </c>
    </row>
    <row r="2739" spans="1:31" ht="14.25" customHeight="1">
      <c r="A2739" s="1">
        <v>2738</v>
      </c>
      <c r="B2739" s="1" t="s">
        <v>54</v>
      </c>
      <c r="C2739" s="1" t="s">
        <v>1170</v>
      </c>
      <c r="D2739" s="1" t="s">
        <v>35585</v>
      </c>
      <c r="E2739" s="1" t="s">
        <v>40</v>
      </c>
      <c r="F2739" s="1" t="s">
        <v>21475</v>
      </c>
      <c r="G2739" s="14">
        <v>9191414999</v>
      </c>
      <c r="H2739" s="1" t="s">
        <v>20</v>
      </c>
      <c r="I2739" s="1" t="s">
        <v>9</v>
      </c>
      <c r="J2739" s="1" t="s">
        <v>50</v>
      </c>
      <c r="K2739" s="3" t="s">
        <v>42</v>
      </c>
      <c r="L2739" s="1" t="s">
        <v>50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1"/>
      <c r="AA2739" s="1" t="s">
        <v>16</v>
      </c>
      <c r="AB2739" s="3" t="s">
        <v>12</v>
      </c>
      <c r="AC2739" s="23" t="s">
        <v>37782</v>
      </c>
      <c r="AD2739" s="23" t="s">
        <v>40827</v>
      </c>
      <c r="AE2739" t="s">
        <v>35401</v>
      </c>
    </row>
    <row r="2740" spans="1:31" ht="14.25" customHeight="1">
      <c r="A2740" s="1">
        <v>2739</v>
      </c>
      <c r="B2740" s="9" t="s">
        <v>6</v>
      </c>
      <c r="C2740" s="1" t="s">
        <v>1172</v>
      </c>
      <c r="D2740" s="1" t="s">
        <v>1015</v>
      </c>
      <c r="E2740" s="1" t="s">
        <v>1173</v>
      </c>
      <c r="F2740" s="1" t="s">
        <v>21477</v>
      </c>
      <c r="G2740" s="14">
        <v>919994691</v>
      </c>
      <c r="H2740" s="1" t="s">
        <v>15</v>
      </c>
      <c r="I2740" s="1" t="s">
        <v>62</v>
      </c>
      <c r="J2740" s="1" t="s">
        <v>50</v>
      </c>
      <c r="K2740" s="3" t="s">
        <v>42</v>
      </c>
      <c r="L2740" s="1" t="s">
        <v>50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1"/>
      <c r="AA2740" s="1" t="s">
        <v>16</v>
      </c>
      <c r="AB2740" s="3" t="s">
        <v>12</v>
      </c>
      <c r="AC2740" s="23" t="s">
        <v>37782</v>
      </c>
      <c r="AD2740" s="23" t="s">
        <v>40828</v>
      </c>
      <c r="AE2740" t="s">
        <v>35400</v>
      </c>
    </row>
    <row r="2741" spans="1:31" ht="14.25" customHeight="1">
      <c r="A2741" s="1">
        <v>2740</v>
      </c>
      <c r="B2741" s="1" t="s">
        <v>54</v>
      </c>
      <c r="C2741" s="1" t="s">
        <v>1174</v>
      </c>
      <c r="D2741" s="1" t="s">
        <v>1175</v>
      </c>
      <c r="E2741" s="1" t="s">
        <v>40</v>
      </c>
      <c r="F2741" s="1" t="s">
        <v>21478</v>
      </c>
      <c r="G2741" s="14">
        <v>9199499094</v>
      </c>
      <c r="H2741" s="1" t="s">
        <v>15</v>
      </c>
      <c r="I2741" s="1" t="s">
        <v>62</v>
      </c>
      <c r="J2741" s="1" t="s">
        <v>50</v>
      </c>
      <c r="K2741" s="3" t="s">
        <v>42</v>
      </c>
      <c r="L2741" s="1" t="s">
        <v>50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1"/>
      <c r="AA2741" s="1" t="s">
        <v>16</v>
      </c>
      <c r="AB2741" s="3" t="s">
        <v>12</v>
      </c>
      <c r="AC2741" s="23" t="s">
        <v>37782</v>
      </c>
      <c r="AD2741" s="23" t="s">
        <v>40829</v>
      </c>
      <c r="AE2741" t="s">
        <v>35401</v>
      </c>
    </row>
    <row r="2742" spans="1:31" ht="14.25" customHeight="1">
      <c r="A2742" s="1">
        <v>2741</v>
      </c>
      <c r="B2742" s="1" t="s">
        <v>54</v>
      </c>
      <c r="C2742" s="1" t="s">
        <v>1194</v>
      </c>
      <c r="D2742" s="1" t="s">
        <v>162</v>
      </c>
      <c r="E2742" s="1" t="s">
        <v>308</v>
      </c>
      <c r="F2742" s="1" t="s">
        <v>21486</v>
      </c>
      <c r="G2742" s="14">
        <v>91494064664</v>
      </c>
      <c r="H2742" s="1" t="s">
        <v>8</v>
      </c>
      <c r="I2742" s="1" t="s">
        <v>37779</v>
      </c>
      <c r="J2742" s="1" t="s">
        <v>50</v>
      </c>
      <c r="K2742" s="3" t="s">
        <v>42</v>
      </c>
      <c r="L2742" s="1" t="s">
        <v>50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1"/>
      <c r="AA2742" s="1" t="s">
        <v>16</v>
      </c>
      <c r="AB2742" s="3" t="s">
        <v>12</v>
      </c>
      <c r="AC2742" s="23" t="s">
        <v>37782</v>
      </c>
      <c r="AD2742" s="23" t="s">
        <v>40830</v>
      </c>
      <c r="AE2742" t="s">
        <v>35401</v>
      </c>
    </row>
    <row r="2743" spans="1:31" ht="14.25" customHeight="1">
      <c r="A2743" s="1">
        <v>2742</v>
      </c>
      <c r="B2743" s="9" t="s">
        <v>6</v>
      </c>
      <c r="C2743" s="1" t="s">
        <v>1195</v>
      </c>
      <c r="D2743" s="1" t="s">
        <v>1196</v>
      </c>
      <c r="E2743" s="1" t="s">
        <v>724</v>
      </c>
      <c r="F2743" s="1" t="s">
        <v>21487</v>
      </c>
      <c r="G2743" s="14">
        <v>91464661166</v>
      </c>
      <c r="H2743" s="1" t="s">
        <v>8</v>
      </c>
      <c r="I2743" s="1" t="s">
        <v>9</v>
      </c>
      <c r="J2743" s="1" t="s">
        <v>50</v>
      </c>
      <c r="K2743" s="3" t="s">
        <v>42</v>
      </c>
      <c r="L2743" s="1" t="s">
        <v>50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1"/>
      <c r="AA2743" s="1" t="s">
        <v>16</v>
      </c>
      <c r="AB2743" s="3" t="s">
        <v>12</v>
      </c>
      <c r="AC2743" s="23" t="s">
        <v>37782</v>
      </c>
      <c r="AD2743" s="23" t="s">
        <v>40831</v>
      </c>
      <c r="AE2743" t="s">
        <v>35400</v>
      </c>
    </row>
    <row r="2744" spans="1:31" ht="14.25" customHeight="1">
      <c r="A2744" s="1">
        <v>2743</v>
      </c>
      <c r="B2744" s="9" t="s">
        <v>6</v>
      </c>
      <c r="C2744" s="1" t="s">
        <v>1210</v>
      </c>
      <c r="D2744" s="1" t="s">
        <v>1160</v>
      </c>
      <c r="E2744" s="1" t="s">
        <v>1211</v>
      </c>
      <c r="F2744" s="1" t="s">
        <v>33493</v>
      </c>
      <c r="G2744" s="14">
        <v>919016494619</v>
      </c>
      <c r="H2744" s="1" t="s">
        <v>46</v>
      </c>
      <c r="I2744" s="1" t="s">
        <v>41</v>
      </c>
      <c r="J2744" s="1" t="s">
        <v>50</v>
      </c>
      <c r="K2744" s="3" t="s">
        <v>17</v>
      </c>
      <c r="L2744" s="1" t="s">
        <v>50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1"/>
      <c r="AA2744" s="1" t="s">
        <v>11</v>
      </c>
      <c r="AB2744" s="3" t="s">
        <v>56</v>
      </c>
      <c r="AC2744" s="23" t="s">
        <v>37782</v>
      </c>
      <c r="AD2744" s="23" t="s">
        <v>40832</v>
      </c>
      <c r="AE2744" t="s">
        <v>35402</v>
      </c>
    </row>
    <row r="2745" spans="1:31" ht="14.25" customHeight="1">
      <c r="A2745" s="1">
        <v>2744</v>
      </c>
      <c r="B2745" s="1" t="s">
        <v>54</v>
      </c>
      <c r="C2745" s="1" t="s">
        <v>1220</v>
      </c>
      <c r="D2745" s="1" t="s">
        <v>3066</v>
      </c>
      <c r="E2745" s="1" t="s">
        <v>362</v>
      </c>
      <c r="F2745" s="1" t="s">
        <v>21496</v>
      </c>
      <c r="G2745" s="14">
        <v>919449401649</v>
      </c>
      <c r="H2745" s="1" t="s">
        <v>8</v>
      </c>
      <c r="I2745" s="1" t="s">
        <v>9</v>
      </c>
      <c r="J2745" s="1" t="s">
        <v>50</v>
      </c>
      <c r="K2745" s="3" t="s">
        <v>42</v>
      </c>
      <c r="L2745" s="1" t="s">
        <v>50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1"/>
      <c r="AA2745" s="1" t="s">
        <v>16</v>
      </c>
      <c r="AB2745" s="3" t="s">
        <v>12</v>
      </c>
      <c r="AC2745" s="23" t="s">
        <v>37782</v>
      </c>
      <c r="AD2745" s="23" t="s">
        <v>40833</v>
      </c>
      <c r="AE2745" t="s">
        <v>35402</v>
      </c>
    </row>
    <row r="2746" spans="1:31" ht="14.25" customHeight="1">
      <c r="A2746" s="1">
        <v>2745</v>
      </c>
      <c r="B2746" s="9" t="s">
        <v>6</v>
      </c>
      <c r="C2746" s="1" t="s">
        <v>1226</v>
      </c>
      <c r="D2746" s="1" t="s">
        <v>1227</v>
      </c>
      <c r="E2746" s="1" t="s">
        <v>724</v>
      </c>
      <c r="F2746" s="1" t="s">
        <v>21498</v>
      </c>
      <c r="G2746" s="14">
        <v>91944460604</v>
      </c>
      <c r="H2746" s="1" t="s">
        <v>8</v>
      </c>
      <c r="I2746" s="1" t="s">
        <v>41</v>
      </c>
      <c r="J2746" s="1" t="s">
        <v>50</v>
      </c>
      <c r="K2746" s="3" t="s">
        <v>171</v>
      </c>
      <c r="L2746" s="1" t="s">
        <v>50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1"/>
      <c r="AA2746" s="1" t="s">
        <v>16</v>
      </c>
      <c r="AB2746" s="3" t="s">
        <v>12</v>
      </c>
      <c r="AC2746" s="23" t="s">
        <v>37782</v>
      </c>
      <c r="AD2746" s="23" t="s">
        <v>40834</v>
      </c>
      <c r="AE2746" t="s">
        <v>35402</v>
      </c>
    </row>
    <row r="2747" spans="1:31" ht="14.25" customHeight="1">
      <c r="A2747" s="1">
        <v>2746</v>
      </c>
      <c r="B2747" s="1" t="s">
        <v>54</v>
      </c>
      <c r="C2747" s="1" t="s">
        <v>1254</v>
      </c>
      <c r="D2747" s="1" t="s">
        <v>35586</v>
      </c>
      <c r="E2747" s="1" t="s">
        <v>255</v>
      </c>
      <c r="F2747" s="1" t="s">
        <v>31231</v>
      </c>
      <c r="G2747" s="14">
        <v>919494046096</v>
      </c>
      <c r="H2747" s="1" t="s">
        <v>8</v>
      </c>
      <c r="I2747" s="1" t="s">
        <v>41</v>
      </c>
      <c r="J2747" s="1" t="s">
        <v>50</v>
      </c>
      <c r="K2747" s="3" t="s">
        <v>63</v>
      </c>
      <c r="L2747" s="1" t="s">
        <v>50</v>
      </c>
      <c r="M2747" s="3" t="s">
        <v>213</v>
      </c>
      <c r="N2747" s="3" t="str">
        <f>J2747</f>
        <v>[1 cr - 1.25 cr]</v>
      </c>
      <c r="O2747" s="3" t="s">
        <v>17</v>
      </c>
      <c r="P2747" s="3" t="s">
        <v>50</v>
      </c>
      <c r="Q2747" s="3" t="s">
        <v>42</v>
      </c>
      <c r="R2747" s="3" t="s">
        <v>50</v>
      </c>
      <c r="S2747" s="3" t="s">
        <v>27</v>
      </c>
      <c r="T2747" s="3" t="s">
        <v>50</v>
      </c>
      <c r="U2747" s="3" t="s">
        <v>117</v>
      </c>
      <c r="V2747" s="3" t="s">
        <v>50</v>
      </c>
      <c r="W2747" s="3" t="s">
        <v>178</v>
      </c>
      <c r="X2747" s="3" t="s">
        <v>50</v>
      </c>
      <c r="Y2747" s="3" t="s">
        <v>171</v>
      </c>
      <c r="Z2747" s="1" t="s">
        <v>50</v>
      </c>
      <c r="AA2747" s="1" t="s">
        <v>16</v>
      </c>
      <c r="AB2747" s="3" t="s">
        <v>12</v>
      </c>
      <c r="AC2747" s="23" t="s">
        <v>37782</v>
      </c>
      <c r="AD2747" s="23" t="s">
        <v>39492</v>
      </c>
      <c r="AE2747" t="s">
        <v>35400</v>
      </c>
    </row>
    <row r="2748" spans="1:31" ht="14.25" customHeight="1">
      <c r="A2748" s="1">
        <v>2747</v>
      </c>
      <c r="B2748" s="1" t="s">
        <v>54</v>
      </c>
      <c r="C2748" s="1" t="s">
        <v>1271</v>
      </c>
      <c r="D2748" s="1" t="s">
        <v>391</v>
      </c>
      <c r="E2748" s="1" t="s">
        <v>139</v>
      </c>
      <c r="F2748" s="1" t="s">
        <v>31232</v>
      </c>
      <c r="G2748" s="14">
        <v>919446444094</v>
      </c>
      <c r="H2748" s="1" t="s">
        <v>37</v>
      </c>
      <c r="I2748" s="1" t="s">
        <v>9</v>
      </c>
      <c r="J2748" s="1" t="s">
        <v>50</v>
      </c>
      <c r="K2748" s="3" t="s">
        <v>27</v>
      </c>
      <c r="L2748" s="1" t="s">
        <v>50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1"/>
      <c r="AA2748" s="1" t="s">
        <v>16</v>
      </c>
      <c r="AB2748" s="3" t="s">
        <v>12</v>
      </c>
      <c r="AC2748" s="23" t="s">
        <v>37782</v>
      </c>
      <c r="AD2748" s="23" t="s">
        <v>40835</v>
      </c>
      <c r="AE2748" t="s">
        <v>35400</v>
      </c>
    </row>
    <row r="2749" spans="1:31" ht="14.25" customHeight="1">
      <c r="A2749" s="1">
        <v>2748</v>
      </c>
      <c r="B2749" s="1" t="s">
        <v>54</v>
      </c>
      <c r="C2749" s="1" t="s">
        <v>1285</v>
      </c>
      <c r="D2749" s="1" t="s">
        <v>1286</v>
      </c>
      <c r="E2749" s="1" t="s">
        <v>1287</v>
      </c>
      <c r="F2749" s="1" t="s">
        <v>21522</v>
      </c>
      <c r="G2749" s="14">
        <v>919464</v>
      </c>
      <c r="H2749" s="1" t="s">
        <v>15</v>
      </c>
      <c r="I2749" s="1" t="s">
        <v>9</v>
      </c>
      <c r="J2749" s="1" t="s">
        <v>50</v>
      </c>
      <c r="K2749" s="3" t="s">
        <v>42</v>
      </c>
      <c r="L2749" s="1" t="s">
        <v>50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1"/>
      <c r="AA2749" s="1" t="s">
        <v>16</v>
      </c>
      <c r="AB2749" s="3" t="s">
        <v>12</v>
      </c>
      <c r="AC2749" s="23" t="s">
        <v>37782</v>
      </c>
      <c r="AD2749" s="23" t="s">
        <v>40836</v>
      </c>
      <c r="AE2749" t="s">
        <v>35401</v>
      </c>
    </row>
    <row r="2750" spans="1:31" ht="14.25" customHeight="1">
      <c r="A2750" s="1">
        <v>2749</v>
      </c>
      <c r="B2750" s="9" t="s">
        <v>6</v>
      </c>
      <c r="C2750" s="1" t="s">
        <v>1292</v>
      </c>
      <c r="D2750" s="1" t="s">
        <v>36471</v>
      </c>
      <c r="E2750" s="1" t="s">
        <v>1293</v>
      </c>
      <c r="F2750" s="1" t="s">
        <v>21525</v>
      </c>
      <c r="G2750" s="14">
        <v>91994091699</v>
      </c>
      <c r="H2750" s="1" t="s">
        <v>20</v>
      </c>
      <c r="I2750" s="1" t="s">
        <v>41</v>
      </c>
      <c r="J2750" s="1" t="s">
        <v>50</v>
      </c>
      <c r="K2750" s="3" t="s">
        <v>42</v>
      </c>
      <c r="L2750" s="1" t="s">
        <v>50</v>
      </c>
      <c r="M2750" s="3" t="s">
        <v>27</v>
      </c>
      <c r="N2750" s="3" t="str">
        <f>J2750</f>
        <v>[1 cr - 1.25 cr]</v>
      </c>
      <c r="O2750" s="3" t="s">
        <v>117</v>
      </c>
      <c r="P2750" s="3" t="s">
        <v>50</v>
      </c>
      <c r="Q2750" s="3"/>
      <c r="R2750" s="3"/>
      <c r="S2750" s="3"/>
      <c r="T2750" s="3"/>
      <c r="U2750" s="3"/>
      <c r="V2750" s="3"/>
      <c r="W2750" s="3"/>
      <c r="X2750" s="3"/>
      <c r="Y2750" s="3"/>
      <c r="Z2750" s="1"/>
      <c r="AA2750" s="1" t="s">
        <v>16</v>
      </c>
      <c r="AB2750" s="3" t="s">
        <v>12</v>
      </c>
      <c r="AC2750" s="23" t="s">
        <v>37782</v>
      </c>
      <c r="AD2750" s="23" t="s">
        <v>40837</v>
      </c>
      <c r="AE2750" t="s">
        <v>35400</v>
      </c>
    </row>
    <row r="2751" spans="1:31" ht="14.25" customHeight="1">
      <c r="A2751" s="1">
        <v>2750</v>
      </c>
      <c r="B2751" s="1" t="s">
        <v>54</v>
      </c>
      <c r="C2751" s="1" t="s">
        <v>1296</v>
      </c>
      <c r="D2751" s="1" t="s">
        <v>911</v>
      </c>
      <c r="E2751" s="1" t="s">
        <v>78</v>
      </c>
      <c r="F2751" s="1" t="s">
        <v>33502</v>
      </c>
      <c r="G2751" s="14">
        <v>919494669941</v>
      </c>
      <c r="H2751" s="1" t="s">
        <v>20</v>
      </c>
      <c r="I2751" s="1" t="s">
        <v>9</v>
      </c>
      <c r="J2751" s="1" t="s">
        <v>50</v>
      </c>
      <c r="K2751" s="3" t="s">
        <v>17</v>
      </c>
      <c r="L2751" s="1" t="s">
        <v>50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1"/>
      <c r="AA2751" s="1" t="s">
        <v>11</v>
      </c>
      <c r="AB2751" s="3" t="s">
        <v>56</v>
      </c>
      <c r="AC2751" s="23" t="s">
        <v>37782</v>
      </c>
      <c r="AD2751" s="23" t="s">
        <v>38843</v>
      </c>
      <c r="AE2751" t="s">
        <v>35400</v>
      </c>
    </row>
    <row r="2752" spans="1:31" ht="14.25" customHeight="1">
      <c r="A2752" s="1">
        <v>2751</v>
      </c>
      <c r="B2752" s="9" t="s">
        <v>6</v>
      </c>
      <c r="C2752" s="1" t="s">
        <v>1301</v>
      </c>
      <c r="D2752" s="1" t="s">
        <v>558</v>
      </c>
      <c r="E2752" s="1" t="s">
        <v>1302</v>
      </c>
      <c r="F2752" s="1" t="s">
        <v>31235</v>
      </c>
      <c r="G2752" s="14">
        <v>91944460690</v>
      </c>
      <c r="H2752" s="1" t="s">
        <v>20</v>
      </c>
      <c r="I2752" s="1" t="s">
        <v>9</v>
      </c>
      <c r="J2752" s="1" t="s">
        <v>50</v>
      </c>
      <c r="K2752" s="3" t="s">
        <v>27</v>
      </c>
      <c r="L2752" s="1" t="s">
        <v>50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1"/>
      <c r="AA2752" s="1" t="s">
        <v>16</v>
      </c>
      <c r="AB2752" s="3" t="s">
        <v>12</v>
      </c>
      <c r="AC2752" s="23" t="s">
        <v>37782</v>
      </c>
      <c r="AD2752" s="23" t="s">
        <v>40838</v>
      </c>
      <c r="AE2752" t="s">
        <v>35395</v>
      </c>
    </row>
    <row r="2753" spans="1:31" ht="14.25" customHeight="1">
      <c r="A2753" s="1">
        <v>2752</v>
      </c>
      <c r="B2753" s="9" t="s">
        <v>6</v>
      </c>
      <c r="C2753" s="1" t="s">
        <v>1327</v>
      </c>
      <c r="D2753" s="1" t="s">
        <v>2492</v>
      </c>
      <c r="E2753" s="1" t="s">
        <v>255</v>
      </c>
      <c r="F2753" s="1" t="s">
        <v>21541</v>
      </c>
      <c r="G2753" s="14">
        <v>914000691169</v>
      </c>
      <c r="H2753" s="1" t="s">
        <v>8</v>
      </c>
      <c r="I2753" s="1" t="s">
        <v>9</v>
      </c>
      <c r="J2753" s="1" t="s">
        <v>50</v>
      </c>
      <c r="K2753" s="3" t="s">
        <v>27</v>
      </c>
      <c r="L2753" s="1" t="s">
        <v>50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1"/>
      <c r="AA2753" s="1" t="s">
        <v>16</v>
      </c>
      <c r="AB2753" s="3" t="s">
        <v>12</v>
      </c>
      <c r="AC2753" s="23" t="s">
        <v>37782</v>
      </c>
      <c r="AD2753" s="23" t="s">
        <v>38844</v>
      </c>
      <c r="AE2753" t="s">
        <v>35402</v>
      </c>
    </row>
    <row r="2754" spans="1:31" ht="14.25" customHeight="1">
      <c r="A2754" s="1">
        <v>2753</v>
      </c>
      <c r="B2754" s="1" t="s">
        <v>54</v>
      </c>
      <c r="C2754" s="1" t="s">
        <v>1337</v>
      </c>
      <c r="D2754" s="1" t="s">
        <v>350</v>
      </c>
      <c r="E2754" s="1" t="s">
        <v>1225</v>
      </c>
      <c r="F2754" s="1" t="s">
        <v>33505</v>
      </c>
      <c r="G2754" s="14">
        <v>91994994411</v>
      </c>
      <c r="H2754" s="1" t="s">
        <v>15</v>
      </c>
      <c r="I2754" s="1" t="s">
        <v>41</v>
      </c>
      <c r="J2754" s="1" t="s">
        <v>50</v>
      </c>
      <c r="K2754" s="3" t="s">
        <v>42</v>
      </c>
      <c r="L2754" s="1" t="s">
        <v>50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1"/>
      <c r="AA2754" s="1" t="s">
        <v>16</v>
      </c>
      <c r="AB2754" s="3" t="s">
        <v>12</v>
      </c>
      <c r="AC2754" s="23" t="s">
        <v>37782</v>
      </c>
      <c r="AD2754" s="23" t="s">
        <v>40839</v>
      </c>
      <c r="AE2754" t="s">
        <v>35395</v>
      </c>
    </row>
    <row r="2755" spans="1:31" ht="14.25" customHeight="1">
      <c r="A2755" s="1">
        <v>2754</v>
      </c>
      <c r="B2755" s="1" t="s">
        <v>54</v>
      </c>
      <c r="C2755" s="1" t="s">
        <v>1364</v>
      </c>
      <c r="D2755" s="1" t="s">
        <v>35587</v>
      </c>
      <c r="E2755" s="1" t="s">
        <v>558</v>
      </c>
      <c r="F2755" s="1" t="s">
        <v>31242</v>
      </c>
      <c r="G2755" s="14">
        <v>9194990646</v>
      </c>
      <c r="H2755" s="1" t="s">
        <v>8</v>
      </c>
      <c r="I2755" s="1" t="s">
        <v>62</v>
      </c>
      <c r="J2755" s="1" t="s">
        <v>50</v>
      </c>
      <c r="K2755" s="3" t="s">
        <v>17</v>
      </c>
      <c r="L2755" s="1" t="s">
        <v>50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1"/>
      <c r="AA2755" s="1" t="s">
        <v>11</v>
      </c>
      <c r="AB2755" s="3" t="s">
        <v>56</v>
      </c>
      <c r="AC2755" s="23" t="s">
        <v>37782</v>
      </c>
      <c r="AD2755" s="23" t="s">
        <v>40840</v>
      </c>
      <c r="AE2755" t="s">
        <v>35401</v>
      </c>
    </row>
    <row r="2756" spans="1:31" ht="14.25" customHeight="1">
      <c r="A2756" s="1">
        <v>2755</v>
      </c>
      <c r="B2756" s="1" t="s">
        <v>54</v>
      </c>
      <c r="C2756" s="1" t="s">
        <v>1372</v>
      </c>
      <c r="D2756" s="1" t="s">
        <v>437</v>
      </c>
      <c r="E2756" s="1" t="s">
        <v>410</v>
      </c>
      <c r="F2756" s="1" t="s">
        <v>31244</v>
      </c>
      <c r="G2756" s="14">
        <v>914000949944</v>
      </c>
      <c r="H2756" s="1" t="s">
        <v>8</v>
      </c>
      <c r="I2756" s="1" t="s">
        <v>9</v>
      </c>
      <c r="J2756" s="1" t="s">
        <v>50</v>
      </c>
      <c r="K2756" s="3" t="s">
        <v>17</v>
      </c>
      <c r="L2756" s="1" t="s">
        <v>50</v>
      </c>
      <c r="M2756" s="4" t="s">
        <v>42</v>
      </c>
      <c r="N2756" s="3" t="str">
        <f>J2756</f>
        <v>[1 cr - 1.25 cr]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1"/>
      <c r="AA2756" s="1" t="s">
        <v>16</v>
      </c>
      <c r="AB2756" s="3" t="s">
        <v>12</v>
      </c>
      <c r="AC2756" s="23" t="s">
        <v>37782</v>
      </c>
      <c r="AD2756" s="23" t="s">
        <v>38258</v>
      </c>
      <c r="AE2756" t="s">
        <v>35400</v>
      </c>
    </row>
    <row r="2757" spans="1:31" ht="14.25" customHeight="1">
      <c r="A2757" s="1">
        <v>2756</v>
      </c>
      <c r="B2757" s="1" t="s">
        <v>54</v>
      </c>
      <c r="C2757" s="1" t="s">
        <v>1386</v>
      </c>
      <c r="D2757" s="1" t="s">
        <v>3494</v>
      </c>
      <c r="E2757" s="1" t="s">
        <v>1797</v>
      </c>
      <c r="F2757" s="1" t="s">
        <v>21567</v>
      </c>
      <c r="G2757" s="14">
        <v>9194144961</v>
      </c>
      <c r="H2757" s="1" t="s">
        <v>20</v>
      </c>
      <c r="I2757" s="1" t="s">
        <v>37779</v>
      </c>
      <c r="J2757" s="1" t="s">
        <v>50</v>
      </c>
      <c r="K2757" s="3" t="s">
        <v>42</v>
      </c>
      <c r="L2757" s="1" t="s">
        <v>50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1"/>
      <c r="AA2757" s="1" t="s">
        <v>16</v>
      </c>
      <c r="AB2757" s="3" t="s">
        <v>12</v>
      </c>
      <c r="AC2757" s="23" t="s">
        <v>37782</v>
      </c>
      <c r="AD2757" s="23" t="s">
        <v>40841</v>
      </c>
      <c r="AE2757" t="s">
        <v>35395</v>
      </c>
    </row>
    <row r="2758" spans="1:31" ht="14.25" customHeight="1">
      <c r="A2758" s="1">
        <v>2757</v>
      </c>
      <c r="B2758" s="9" t="s">
        <v>6</v>
      </c>
      <c r="C2758" s="1" t="s">
        <v>1419</v>
      </c>
      <c r="D2758" s="1" t="s">
        <v>1111</v>
      </c>
      <c r="E2758" s="1" t="s">
        <v>362</v>
      </c>
      <c r="F2758" s="1" t="s">
        <v>21575</v>
      </c>
      <c r="G2758" s="14">
        <v>914144994644</v>
      </c>
      <c r="H2758" s="1" t="s">
        <v>132</v>
      </c>
      <c r="I2758" s="1" t="s">
        <v>62</v>
      </c>
      <c r="J2758" s="1" t="s">
        <v>50</v>
      </c>
      <c r="K2758" s="3" t="s">
        <v>42</v>
      </c>
      <c r="L2758" s="1" t="s">
        <v>50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1"/>
      <c r="AA2758" s="1" t="s">
        <v>16</v>
      </c>
      <c r="AB2758" s="3" t="s">
        <v>12</v>
      </c>
      <c r="AC2758" s="23" t="s">
        <v>37782</v>
      </c>
      <c r="AD2758" s="23" t="s">
        <v>40842</v>
      </c>
      <c r="AE2758" t="s">
        <v>35401</v>
      </c>
    </row>
    <row r="2759" spans="1:31" ht="14.25" customHeight="1">
      <c r="A2759" s="1">
        <v>2758</v>
      </c>
      <c r="B2759" s="1" t="s">
        <v>54</v>
      </c>
      <c r="C2759" s="1" t="s">
        <v>1423</v>
      </c>
      <c r="D2759" s="1" t="s">
        <v>1867</v>
      </c>
      <c r="E2759" s="1" t="s">
        <v>16240</v>
      </c>
      <c r="F2759" s="1" t="s">
        <v>21577</v>
      </c>
      <c r="G2759" s="14">
        <v>919446044096</v>
      </c>
      <c r="H2759" s="1" t="s">
        <v>8</v>
      </c>
      <c r="I2759" s="1" t="s">
        <v>33</v>
      </c>
      <c r="J2759" s="1" t="s">
        <v>50</v>
      </c>
      <c r="K2759" s="3" t="s">
        <v>63</v>
      </c>
      <c r="L2759" s="1" t="s">
        <v>50</v>
      </c>
      <c r="M2759" s="3" t="s">
        <v>213</v>
      </c>
      <c r="N2759" s="3" t="str">
        <f t="shared" ref="N2759:N2760" si="36">J2759</f>
        <v>[1 cr - 1.25 cr]</v>
      </c>
      <c r="O2759" s="3" t="s">
        <v>17</v>
      </c>
      <c r="P2759" s="3" t="s">
        <v>50</v>
      </c>
      <c r="Q2759" s="3" t="s">
        <v>42</v>
      </c>
      <c r="R2759" s="3" t="s">
        <v>50</v>
      </c>
      <c r="S2759" s="3" t="s">
        <v>27</v>
      </c>
      <c r="T2759" s="3" t="s">
        <v>50</v>
      </c>
      <c r="U2759" s="3" t="s">
        <v>117</v>
      </c>
      <c r="V2759" s="3" t="s">
        <v>50</v>
      </c>
      <c r="W2759" s="3" t="s">
        <v>178</v>
      </c>
      <c r="X2759" s="3" t="s">
        <v>50</v>
      </c>
      <c r="Y2759" s="3" t="s">
        <v>171</v>
      </c>
      <c r="Z2759" s="1" t="s">
        <v>50</v>
      </c>
      <c r="AA2759" s="1" t="s">
        <v>16</v>
      </c>
      <c r="AB2759" s="3" t="s">
        <v>12</v>
      </c>
      <c r="AC2759" s="23" t="s">
        <v>37782</v>
      </c>
      <c r="AD2759" s="23" t="s">
        <v>40843</v>
      </c>
      <c r="AE2759" t="s">
        <v>35400</v>
      </c>
    </row>
    <row r="2760" spans="1:31" ht="14.25" customHeight="1">
      <c r="A2760" s="1">
        <v>2759</v>
      </c>
      <c r="B2760" s="1" t="s">
        <v>54</v>
      </c>
      <c r="C2760" s="1" t="s">
        <v>1434</v>
      </c>
      <c r="D2760" s="1" t="s">
        <v>16307</v>
      </c>
      <c r="E2760" s="1" t="s">
        <v>36706</v>
      </c>
      <c r="F2760" s="1" t="s">
        <v>21581</v>
      </c>
      <c r="G2760" s="14">
        <v>91944694660</v>
      </c>
      <c r="H2760" s="1" t="s">
        <v>20</v>
      </c>
      <c r="I2760" s="1" t="s">
        <v>9</v>
      </c>
      <c r="J2760" s="1" t="s">
        <v>50</v>
      </c>
      <c r="K2760" s="3" t="s">
        <v>63</v>
      </c>
      <c r="L2760" s="1" t="s">
        <v>50</v>
      </c>
      <c r="M2760" s="3" t="s">
        <v>213</v>
      </c>
      <c r="N2760" s="3" t="str">
        <f t="shared" si="36"/>
        <v>[1 cr - 1.25 cr]</v>
      </c>
      <c r="O2760" s="3" t="s">
        <v>17</v>
      </c>
      <c r="P2760" s="3" t="s">
        <v>50</v>
      </c>
      <c r="Q2760" s="3" t="s">
        <v>42</v>
      </c>
      <c r="R2760" s="3" t="s">
        <v>50</v>
      </c>
      <c r="S2760" s="3" t="s">
        <v>27</v>
      </c>
      <c r="T2760" s="3" t="s">
        <v>50</v>
      </c>
      <c r="U2760" s="3" t="s">
        <v>117</v>
      </c>
      <c r="V2760" s="3" t="s">
        <v>50</v>
      </c>
      <c r="W2760" s="3" t="s">
        <v>178</v>
      </c>
      <c r="X2760" s="3" t="s">
        <v>50</v>
      </c>
      <c r="Y2760" s="3" t="s">
        <v>171</v>
      </c>
      <c r="Z2760" s="1" t="s">
        <v>50</v>
      </c>
      <c r="AA2760" s="1" t="s">
        <v>16</v>
      </c>
      <c r="AB2760" s="3" t="s">
        <v>12</v>
      </c>
      <c r="AC2760" s="23" t="s">
        <v>37782</v>
      </c>
      <c r="AD2760" s="23" t="s">
        <v>39341</v>
      </c>
      <c r="AE2760" t="s">
        <v>35395</v>
      </c>
    </row>
    <row r="2761" spans="1:31" ht="14.25" customHeight="1">
      <c r="A2761" s="1">
        <v>2760</v>
      </c>
      <c r="B2761" s="1" t="s">
        <v>54</v>
      </c>
      <c r="C2761" s="1" t="s">
        <v>1442</v>
      </c>
      <c r="D2761" s="1" t="s">
        <v>35588</v>
      </c>
      <c r="E2761" s="1" t="s">
        <v>139</v>
      </c>
      <c r="F2761" s="1" t="s">
        <v>21585</v>
      </c>
      <c r="G2761" s="14">
        <v>919444694444</v>
      </c>
      <c r="H2761" s="1" t="s">
        <v>15</v>
      </c>
      <c r="I2761" s="1" t="s">
        <v>9</v>
      </c>
      <c r="J2761" s="1" t="s">
        <v>50</v>
      </c>
      <c r="K2761" s="3" t="s">
        <v>27</v>
      </c>
      <c r="L2761" s="1" t="s">
        <v>50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1"/>
      <c r="AA2761" s="1" t="s">
        <v>16</v>
      </c>
      <c r="AB2761" s="3" t="s">
        <v>12</v>
      </c>
      <c r="AC2761" s="23" t="s">
        <v>37782</v>
      </c>
      <c r="AD2761" s="23" t="s">
        <v>40844</v>
      </c>
      <c r="AE2761" t="s">
        <v>35395</v>
      </c>
    </row>
    <row r="2762" spans="1:31" ht="14.25" customHeight="1">
      <c r="A2762" s="1">
        <v>2761</v>
      </c>
      <c r="B2762" s="9" t="s">
        <v>6</v>
      </c>
      <c r="C2762" s="1" t="s">
        <v>1456</v>
      </c>
      <c r="D2762" s="1" t="s">
        <v>1457</v>
      </c>
      <c r="E2762" s="1" t="s">
        <v>40</v>
      </c>
      <c r="F2762" s="1" t="s">
        <v>21593</v>
      </c>
      <c r="G2762" s="14">
        <v>91909996469</v>
      </c>
      <c r="H2762" s="1" t="s">
        <v>132</v>
      </c>
      <c r="I2762" s="1" t="s">
        <v>41</v>
      </c>
      <c r="J2762" s="1" t="s">
        <v>50</v>
      </c>
      <c r="K2762" s="3" t="s">
        <v>42</v>
      </c>
      <c r="L2762" s="1" t="s">
        <v>50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1"/>
      <c r="AA2762" s="1" t="s">
        <v>16</v>
      </c>
      <c r="AB2762" s="3" t="s">
        <v>12</v>
      </c>
      <c r="AC2762" s="23" t="s">
        <v>37782</v>
      </c>
      <c r="AD2762" s="23" t="s">
        <v>39506</v>
      </c>
      <c r="AE2762" t="s">
        <v>35395</v>
      </c>
    </row>
    <row r="2763" spans="1:31" ht="14.25" customHeight="1">
      <c r="A2763" s="1">
        <v>2762</v>
      </c>
      <c r="B2763" s="1" t="s">
        <v>54</v>
      </c>
      <c r="C2763" s="1" t="s">
        <v>1460</v>
      </c>
      <c r="D2763" s="1" t="s">
        <v>620</v>
      </c>
      <c r="E2763" s="1" t="s">
        <v>139</v>
      </c>
      <c r="F2763" s="1" t="s">
        <v>21595</v>
      </c>
      <c r="G2763" s="14">
        <v>91966644641</v>
      </c>
      <c r="H2763" s="1" t="s">
        <v>20</v>
      </c>
      <c r="I2763" s="1" t="s">
        <v>41</v>
      </c>
      <c r="J2763" s="1" t="s">
        <v>50</v>
      </c>
      <c r="K2763" s="3" t="s">
        <v>27</v>
      </c>
      <c r="L2763" s="1" t="s">
        <v>50</v>
      </c>
      <c r="M2763" s="3" t="s">
        <v>47344</v>
      </c>
      <c r="N2763" s="3" t="str">
        <f t="shared" ref="N2763:N2765" si="37">J2763</f>
        <v>[1 cr - 1.25 cr]</v>
      </c>
      <c r="O2763" s="3" t="s">
        <v>47349</v>
      </c>
      <c r="P2763" s="3" t="s">
        <v>50</v>
      </c>
      <c r="Q2763" s="3"/>
      <c r="R2763" s="3"/>
      <c r="S2763" s="3"/>
      <c r="T2763" s="3"/>
      <c r="U2763" s="3"/>
      <c r="V2763" s="3"/>
      <c r="W2763" s="3"/>
      <c r="X2763" s="3"/>
      <c r="Y2763" s="3"/>
      <c r="Z2763" s="1"/>
      <c r="AA2763" s="1" t="s">
        <v>16</v>
      </c>
      <c r="AB2763" s="3" t="s">
        <v>12</v>
      </c>
      <c r="AC2763" s="23" t="s">
        <v>37782</v>
      </c>
      <c r="AD2763" s="23" t="s">
        <v>40845</v>
      </c>
      <c r="AE2763" t="s">
        <v>35401</v>
      </c>
    </row>
    <row r="2764" spans="1:31" ht="14.25" customHeight="1">
      <c r="A2764" s="1">
        <v>2763</v>
      </c>
      <c r="B2764" s="1" t="s">
        <v>54</v>
      </c>
      <c r="C2764" s="1" t="s">
        <v>1482</v>
      </c>
      <c r="D2764" s="1" t="s">
        <v>18577</v>
      </c>
      <c r="E2764" s="1" t="s">
        <v>724</v>
      </c>
      <c r="F2764" s="1" t="s">
        <v>21606</v>
      </c>
      <c r="G2764" s="14">
        <v>91944444969</v>
      </c>
      <c r="H2764" s="1" t="s">
        <v>15</v>
      </c>
      <c r="I2764" s="1" t="s">
        <v>9</v>
      </c>
      <c r="J2764" s="1" t="s">
        <v>50</v>
      </c>
      <c r="K2764" s="3" t="s">
        <v>42</v>
      </c>
      <c r="L2764" s="1" t="s">
        <v>50</v>
      </c>
      <c r="M2764" s="3" t="s">
        <v>27</v>
      </c>
      <c r="N2764" s="3" t="str">
        <f t="shared" si="37"/>
        <v>[1 cr - 1.25 cr]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1"/>
      <c r="AA2764" s="1" t="s">
        <v>16</v>
      </c>
      <c r="AB2764" s="3" t="s">
        <v>12</v>
      </c>
      <c r="AC2764" s="23" t="s">
        <v>37782</v>
      </c>
      <c r="AD2764" s="23" t="s">
        <v>40846</v>
      </c>
      <c r="AE2764" t="s">
        <v>35400</v>
      </c>
    </row>
    <row r="2765" spans="1:31" ht="14.25" customHeight="1">
      <c r="A2765" s="1">
        <v>2764</v>
      </c>
      <c r="B2765" s="9" t="s">
        <v>6</v>
      </c>
      <c r="C2765" s="1" t="s">
        <v>1498</v>
      </c>
      <c r="D2765" s="1" t="s">
        <v>830</v>
      </c>
      <c r="E2765" s="1" t="s">
        <v>40</v>
      </c>
      <c r="F2765" s="1" t="s">
        <v>21612</v>
      </c>
      <c r="G2765" s="14">
        <v>910694111</v>
      </c>
      <c r="H2765" s="1" t="s">
        <v>8</v>
      </c>
      <c r="I2765" s="1" t="s">
        <v>107</v>
      </c>
      <c r="J2765" s="1" t="s">
        <v>50</v>
      </c>
      <c r="K2765" s="3" t="s">
        <v>42</v>
      </c>
      <c r="L2765" s="1" t="s">
        <v>50</v>
      </c>
      <c r="M2765" s="3" t="s">
        <v>27</v>
      </c>
      <c r="N2765" s="3" t="str">
        <f t="shared" si="37"/>
        <v>[1 cr - 1.25 cr]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1"/>
      <c r="AA2765" s="1" t="s">
        <v>16</v>
      </c>
      <c r="AB2765" s="3" t="s">
        <v>12</v>
      </c>
      <c r="AC2765" s="23" t="s">
        <v>37782</v>
      </c>
      <c r="AD2765" s="23" t="s">
        <v>40847</v>
      </c>
      <c r="AE2765" t="s">
        <v>35402</v>
      </c>
    </row>
    <row r="2766" spans="1:31" ht="14.25" customHeight="1">
      <c r="A2766" s="1">
        <v>2765</v>
      </c>
      <c r="B2766" s="1" t="s">
        <v>54</v>
      </c>
      <c r="C2766" s="1" t="s">
        <v>1522</v>
      </c>
      <c r="D2766" s="1" t="s">
        <v>1447</v>
      </c>
      <c r="E2766" s="1" t="s">
        <v>362</v>
      </c>
      <c r="F2766" s="1" t="s">
        <v>21620</v>
      </c>
      <c r="G2766" s="14">
        <v>91069094914</v>
      </c>
      <c r="H2766" s="1" t="s">
        <v>8</v>
      </c>
      <c r="I2766" s="1" t="s">
        <v>41</v>
      </c>
      <c r="J2766" s="1" t="s">
        <v>50</v>
      </c>
      <c r="K2766" s="3" t="s">
        <v>42</v>
      </c>
      <c r="L2766" s="1" t="s">
        <v>50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1"/>
      <c r="AA2766" s="1" t="s">
        <v>16</v>
      </c>
      <c r="AB2766" s="3" t="s">
        <v>12</v>
      </c>
      <c r="AC2766" s="23" t="s">
        <v>37782</v>
      </c>
      <c r="AD2766" s="23" t="s">
        <v>40848</v>
      </c>
      <c r="AE2766" t="s">
        <v>35395</v>
      </c>
    </row>
    <row r="2767" spans="1:31" ht="14.25" customHeight="1">
      <c r="A2767" s="1">
        <v>2766</v>
      </c>
      <c r="B2767" s="1" t="s">
        <v>54</v>
      </c>
      <c r="C2767" s="1" t="s">
        <v>1537</v>
      </c>
      <c r="D2767" s="1" t="s">
        <v>1538</v>
      </c>
      <c r="E2767" s="1" t="s">
        <v>40</v>
      </c>
      <c r="F2767" s="1" t="s">
        <v>21629</v>
      </c>
      <c r="G2767" s="14">
        <v>919446614994</v>
      </c>
      <c r="H2767" s="1" t="s">
        <v>20</v>
      </c>
      <c r="I2767" s="1" t="s">
        <v>9</v>
      </c>
      <c r="J2767" s="1" t="s">
        <v>50</v>
      </c>
      <c r="K2767" s="3" t="s">
        <v>42</v>
      </c>
      <c r="L2767" s="1" t="s">
        <v>50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1"/>
      <c r="AA2767" s="1" t="s">
        <v>16</v>
      </c>
      <c r="AB2767" s="3" t="s">
        <v>12</v>
      </c>
      <c r="AC2767" s="23" t="s">
        <v>37782</v>
      </c>
      <c r="AD2767" s="23" t="s">
        <v>40849</v>
      </c>
      <c r="AE2767" t="s">
        <v>35402</v>
      </c>
    </row>
    <row r="2768" spans="1:31" ht="14.25" customHeight="1">
      <c r="A2768" s="1">
        <v>2767</v>
      </c>
      <c r="B2768" s="1" t="s">
        <v>54</v>
      </c>
      <c r="C2768" s="1" t="s">
        <v>1549</v>
      </c>
      <c r="D2768" s="1" t="s">
        <v>162</v>
      </c>
      <c r="E2768" s="1" t="s">
        <v>139</v>
      </c>
      <c r="F2768" s="1" t="s">
        <v>31258</v>
      </c>
      <c r="G2768" s="14">
        <v>919444049444</v>
      </c>
      <c r="H2768" s="1" t="s">
        <v>20</v>
      </c>
      <c r="I2768" s="1" t="s">
        <v>9</v>
      </c>
      <c r="J2768" s="1" t="s">
        <v>50</v>
      </c>
      <c r="K2768" s="3" t="s">
        <v>27</v>
      </c>
      <c r="L2768" s="1" t="s">
        <v>50</v>
      </c>
      <c r="M2768" s="3" t="s">
        <v>47344</v>
      </c>
      <c r="N2768" s="3" t="str">
        <f t="shared" ref="N2768:N2770" si="38">J2768</f>
        <v>[1 cr - 1.25 cr]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1"/>
      <c r="AA2768" s="1" t="s">
        <v>16</v>
      </c>
      <c r="AB2768" s="3" t="s">
        <v>12</v>
      </c>
      <c r="AC2768" s="23" t="s">
        <v>37782</v>
      </c>
      <c r="AD2768" s="23" t="s">
        <v>38523</v>
      </c>
      <c r="AE2768" t="s">
        <v>35400</v>
      </c>
    </row>
    <row r="2769" spans="1:31" ht="14.25" customHeight="1">
      <c r="A2769" s="1">
        <v>2768</v>
      </c>
      <c r="B2769" s="9" t="s">
        <v>6</v>
      </c>
      <c r="C2769" s="1" t="s">
        <v>1569</v>
      </c>
      <c r="D2769" s="1" t="s">
        <v>1111</v>
      </c>
      <c r="E2769" s="1" t="s">
        <v>139</v>
      </c>
      <c r="F2769" s="1" t="s">
        <v>21640</v>
      </c>
      <c r="G2769" s="14">
        <v>919446960106</v>
      </c>
      <c r="H2769" s="1" t="s">
        <v>8</v>
      </c>
      <c r="I2769" s="1" t="s">
        <v>9</v>
      </c>
      <c r="J2769" s="1" t="s">
        <v>50</v>
      </c>
      <c r="K2769" s="3" t="s">
        <v>42</v>
      </c>
      <c r="L2769" s="1" t="s">
        <v>50</v>
      </c>
      <c r="M2769" s="3" t="s">
        <v>178</v>
      </c>
      <c r="N2769" s="3" t="str">
        <f t="shared" si="38"/>
        <v>[1 cr - 1.25 cr]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1"/>
      <c r="AA2769" s="1" t="s">
        <v>16</v>
      </c>
      <c r="AB2769" s="3" t="s">
        <v>12</v>
      </c>
      <c r="AC2769" s="23" t="s">
        <v>37782</v>
      </c>
      <c r="AD2769" s="23" t="s">
        <v>40850</v>
      </c>
      <c r="AE2769" t="s">
        <v>35401</v>
      </c>
    </row>
    <row r="2770" spans="1:31" ht="14.25" customHeight="1">
      <c r="A2770" s="1">
        <v>2769</v>
      </c>
      <c r="B2770" s="1" t="s">
        <v>54</v>
      </c>
      <c r="C2770" s="1" t="s">
        <v>1571</v>
      </c>
      <c r="D2770" s="1" t="s">
        <v>18403</v>
      </c>
      <c r="E2770" s="1" t="s">
        <v>139</v>
      </c>
      <c r="F2770" s="1" t="s">
        <v>33524</v>
      </c>
      <c r="G2770" s="14">
        <v>91440996944</v>
      </c>
      <c r="H2770" s="1" t="s">
        <v>15</v>
      </c>
      <c r="I2770" s="1" t="s">
        <v>41</v>
      </c>
      <c r="J2770" s="1" t="s">
        <v>50</v>
      </c>
      <c r="K2770" s="3" t="s">
        <v>42</v>
      </c>
      <c r="L2770" s="1" t="s">
        <v>50</v>
      </c>
      <c r="M2770" s="3" t="s">
        <v>27</v>
      </c>
      <c r="N2770" s="3" t="str">
        <f t="shared" si="38"/>
        <v>[1 cr - 1.25 cr]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1"/>
      <c r="AA2770" s="1" t="s">
        <v>16</v>
      </c>
      <c r="AB2770" s="3" t="s">
        <v>12</v>
      </c>
      <c r="AC2770" s="23" t="s">
        <v>37782</v>
      </c>
      <c r="AD2770" s="23" t="s">
        <v>40851</v>
      </c>
      <c r="AE2770" t="s">
        <v>35400</v>
      </c>
    </row>
    <row r="2771" spans="1:31" ht="14.25" customHeight="1">
      <c r="A2771" s="1">
        <v>2770</v>
      </c>
      <c r="B2771" s="9" t="s">
        <v>6</v>
      </c>
      <c r="C2771" s="1" t="s">
        <v>1600</v>
      </c>
      <c r="D2771" s="1" t="s">
        <v>502</v>
      </c>
      <c r="E2771" s="1" t="s">
        <v>1601</v>
      </c>
      <c r="F2771" s="1" t="s">
        <v>20891</v>
      </c>
      <c r="G2771" s="14">
        <v>91996440994</v>
      </c>
      <c r="H2771" s="1" t="s">
        <v>15</v>
      </c>
      <c r="I2771" s="1" t="s">
        <v>9</v>
      </c>
      <c r="J2771" s="1" t="s">
        <v>50</v>
      </c>
      <c r="K2771" s="3" t="s">
        <v>42</v>
      </c>
      <c r="L2771" s="1" t="s">
        <v>50</v>
      </c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1"/>
      <c r="AA2771" s="1" t="s">
        <v>16</v>
      </c>
      <c r="AB2771" s="3" t="s">
        <v>12</v>
      </c>
      <c r="AC2771" s="23" t="s">
        <v>37782</v>
      </c>
      <c r="AD2771" s="23" t="s">
        <v>40852</v>
      </c>
      <c r="AE2771" t="s">
        <v>35395</v>
      </c>
    </row>
    <row r="2772" spans="1:31" ht="14.25" customHeight="1">
      <c r="A2772" s="1">
        <v>2771</v>
      </c>
      <c r="B2772" s="1" t="s">
        <v>54</v>
      </c>
      <c r="C2772" s="1" t="s">
        <v>1620</v>
      </c>
      <c r="D2772" s="1" t="s">
        <v>35589</v>
      </c>
      <c r="E2772" s="1" t="s">
        <v>534</v>
      </c>
      <c r="F2772" s="1" t="s">
        <v>31264</v>
      </c>
      <c r="G2772" s="14">
        <v>9194444441</v>
      </c>
      <c r="H2772" s="1" t="s">
        <v>8</v>
      </c>
      <c r="I2772" s="1" t="s">
        <v>62</v>
      </c>
      <c r="J2772" s="1" t="s">
        <v>50</v>
      </c>
      <c r="K2772" s="3" t="s">
        <v>42</v>
      </c>
      <c r="L2772" s="1" t="s">
        <v>50</v>
      </c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1"/>
      <c r="AA2772" s="1" t="s">
        <v>16</v>
      </c>
      <c r="AB2772" s="3" t="s">
        <v>12</v>
      </c>
      <c r="AC2772" s="23" t="s">
        <v>37782</v>
      </c>
      <c r="AD2772" s="23" t="s">
        <v>40853</v>
      </c>
      <c r="AE2772" t="s">
        <v>35400</v>
      </c>
    </row>
    <row r="2773" spans="1:31" ht="14.25" customHeight="1">
      <c r="A2773" s="1">
        <v>2772</v>
      </c>
      <c r="B2773" s="1" t="s">
        <v>54</v>
      </c>
      <c r="C2773" s="1" t="s">
        <v>1626</v>
      </c>
      <c r="D2773" s="1" t="s">
        <v>2359</v>
      </c>
      <c r="E2773" s="1" t="s">
        <v>1606</v>
      </c>
      <c r="F2773" s="1" t="s">
        <v>21664</v>
      </c>
      <c r="G2773" s="14">
        <v>91444940166</v>
      </c>
      <c r="H2773" s="1" t="s">
        <v>8</v>
      </c>
      <c r="I2773" s="1" t="s">
        <v>41</v>
      </c>
      <c r="J2773" s="1" t="s">
        <v>50</v>
      </c>
      <c r="K2773" s="3" t="s">
        <v>27</v>
      </c>
      <c r="L2773" s="1" t="s">
        <v>50</v>
      </c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1"/>
      <c r="AA2773" s="1" t="s">
        <v>16</v>
      </c>
      <c r="AB2773" s="3" t="s">
        <v>12</v>
      </c>
      <c r="AC2773" s="23" t="s">
        <v>37782</v>
      </c>
      <c r="AD2773" s="23" t="s">
        <v>40854</v>
      </c>
      <c r="AE2773" t="s">
        <v>35400</v>
      </c>
    </row>
    <row r="2774" spans="1:31" ht="14.25" customHeight="1">
      <c r="A2774" s="1">
        <v>2773</v>
      </c>
      <c r="B2774" s="9" t="s">
        <v>6</v>
      </c>
      <c r="C2774" s="1" t="s">
        <v>1627</v>
      </c>
      <c r="D2774" s="1" t="s">
        <v>1603</v>
      </c>
      <c r="E2774" s="1" t="s">
        <v>40</v>
      </c>
      <c r="F2774" s="1" t="s">
        <v>21665</v>
      </c>
      <c r="G2774" s="14">
        <v>919446900444</v>
      </c>
      <c r="H2774" s="1" t="s">
        <v>8</v>
      </c>
      <c r="I2774" s="1" t="s">
        <v>9</v>
      </c>
      <c r="J2774" s="1" t="s">
        <v>50</v>
      </c>
      <c r="K2774" s="3" t="s">
        <v>42</v>
      </c>
      <c r="L2774" s="1" t="s">
        <v>50</v>
      </c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1"/>
      <c r="AA2774" s="1" t="s">
        <v>16</v>
      </c>
      <c r="AB2774" s="3" t="s">
        <v>12</v>
      </c>
      <c r="AC2774" s="23" t="s">
        <v>37782</v>
      </c>
      <c r="AD2774" s="23" t="s">
        <v>40854</v>
      </c>
      <c r="AE2774" t="s">
        <v>35395</v>
      </c>
    </row>
    <row r="2775" spans="1:31" ht="14.25" customHeight="1">
      <c r="A2775" s="1">
        <v>2774</v>
      </c>
      <c r="B2775" s="1" t="s">
        <v>54</v>
      </c>
      <c r="C2775" s="1" t="s">
        <v>1628</v>
      </c>
      <c r="D2775" s="1" t="s">
        <v>1629</v>
      </c>
      <c r="E2775" s="1" t="s">
        <v>40</v>
      </c>
      <c r="F2775" s="1" t="s">
        <v>21666</v>
      </c>
      <c r="G2775" s="14">
        <v>91994061446</v>
      </c>
      <c r="H2775" s="1" t="s">
        <v>20</v>
      </c>
      <c r="I2775" s="1" t="s">
        <v>9</v>
      </c>
      <c r="J2775" s="1" t="s">
        <v>50</v>
      </c>
      <c r="K2775" s="3" t="s">
        <v>42</v>
      </c>
      <c r="L2775" s="1" t="s">
        <v>50</v>
      </c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1"/>
      <c r="AA2775" s="1" t="s">
        <v>16</v>
      </c>
      <c r="AB2775" s="3" t="s">
        <v>12</v>
      </c>
      <c r="AC2775" s="23" t="s">
        <v>37782</v>
      </c>
      <c r="AD2775" s="23" t="s">
        <v>40855</v>
      </c>
      <c r="AE2775" t="s">
        <v>35395</v>
      </c>
    </row>
    <row r="2776" spans="1:31" ht="14.25" customHeight="1">
      <c r="A2776" s="1">
        <v>2775</v>
      </c>
      <c r="B2776" s="1" t="s">
        <v>54</v>
      </c>
      <c r="C2776" s="1" t="s">
        <v>1634</v>
      </c>
      <c r="D2776" s="1" t="s">
        <v>11014</v>
      </c>
      <c r="E2776" s="1" t="s">
        <v>724</v>
      </c>
      <c r="F2776" s="1" t="s">
        <v>33533</v>
      </c>
      <c r="G2776" s="14">
        <v>919446449166</v>
      </c>
      <c r="H2776" s="1" t="s">
        <v>8</v>
      </c>
      <c r="I2776" s="1" t="s">
        <v>62</v>
      </c>
      <c r="J2776" s="1" t="s">
        <v>50</v>
      </c>
      <c r="K2776" s="3" t="s">
        <v>42</v>
      </c>
      <c r="L2776" s="1" t="s">
        <v>50</v>
      </c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1"/>
      <c r="AA2776" s="1" t="s">
        <v>16</v>
      </c>
      <c r="AB2776" s="3" t="s">
        <v>12</v>
      </c>
      <c r="AC2776" s="23" t="s">
        <v>37782</v>
      </c>
      <c r="AD2776" s="23" t="s">
        <v>40856</v>
      </c>
      <c r="AE2776" t="s">
        <v>35401</v>
      </c>
    </row>
    <row r="2777" spans="1:31" ht="14.25" customHeight="1">
      <c r="A2777" s="1">
        <v>2776</v>
      </c>
      <c r="B2777" s="1" t="s">
        <v>54</v>
      </c>
      <c r="C2777" s="1" t="s">
        <v>1660</v>
      </c>
      <c r="D2777" s="1" t="s">
        <v>1661</v>
      </c>
      <c r="E2777" s="1" t="s">
        <v>40</v>
      </c>
      <c r="F2777" s="1" t="s">
        <v>21683</v>
      </c>
      <c r="G2777" s="14">
        <v>91999904694</v>
      </c>
      <c r="H2777" s="1" t="s">
        <v>15</v>
      </c>
      <c r="I2777" s="1" t="s">
        <v>107</v>
      </c>
      <c r="J2777" s="1" t="s">
        <v>50</v>
      </c>
      <c r="K2777" s="3" t="s">
        <v>42</v>
      </c>
      <c r="L2777" s="1" t="s">
        <v>50</v>
      </c>
      <c r="M2777" s="3" t="s">
        <v>27</v>
      </c>
      <c r="N2777" s="3" t="str">
        <f>J2777</f>
        <v>[1 cr - 1.25 cr]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1"/>
      <c r="AA2777" s="1" t="s">
        <v>16</v>
      </c>
      <c r="AB2777" s="3" t="s">
        <v>12</v>
      </c>
      <c r="AC2777" s="23" t="s">
        <v>37782</v>
      </c>
      <c r="AD2777" s="23" t="s">
        <v>40857</v>
      </c>
      <c r="AE2777" t="s">
        <v>35400</v>
      </c>
    </row>
    <row r="2778" spans="1:31" ht="14.25" customHeight="1">
      <c r="A2778" s="1">
        <v>2777</v>
      </c>
      <c r="B2778" s="1" t="s">
        <v>54</v>
      </c>
      <c r="C2778" s="1" t="s">
        <v>1683</v>
      </c>
      <c r="D2778" s="1" t="s">
        <v>52</v>
      </c>
      <c r="E2778" s="1" t="s">
        <v>19</v>
      </c>
      <c r="F2778" s="1" t="s">
        <v>21688</v>
      </c>
      <c r="G2778" s="14">
        <v>91944096944</v>
      </c>
      <c r="H2778" s="1" t="s">
        <v>20</v>
      </c>
      <c r="I2778" s="1" t="s">
        <v>9</v>
      </c>
      <c r="J2778" s="1" t="s">
        <v>50</v>
      </c>
      <c r="K2778" s="3" t="s">
        <v>42</v>
      </c>
      <c r="L2778" s="1" t="s">
        <v>50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1"/>
      <c r="AA2778" s="1" t="s">
        <v>16</v>
      </c>
      <c r="AB2778" s="3" t="s">
        <v>12</v>
      </c>
      <c r="AC2778" s="23" t="s">
        <v>37782</v>
      </c>
      <c r="AD2778" s="23" t="s">
        <v>40858</v>
      </c>
      <c r="AE2778" t="s">
        <v>35401</v>
      </c>
    </row>
    <row r="2779" spans="1:31" ht="14.25" customHeight="1">
      <c r="A2779" s="1">
        <v>2778</v>
      </c>
      <c r="B2779" s="1" t="s">
        <v>54</v>
      </c>
      <c r="C2779" s="1" t="s">
        <v>1684</v>
      </c>
      <c r="D2779" s="1" t="s">
        <v>35590</v>
      </c>
      <c r="E2779" s="1" t="s">
        <v>10471</v>
      </c>
      <c r="F2779" s="1" t="s">
        <v>21689</v>
      </c>
      <c r="G2779" s="14">
        <v>9194449999</v>
      </c>
      <c r="H2779" s="1" t="s">
        <v>20</v>
      </c>
      <c r="I2779" s="1" t="s">
        <v>9</v>
      </c>
      <c r="J2779" s="1" t="s">
        <v>50</v>
      </c>
      <c r="K2779" s="3" t="s">
        <v>27</v>
      </c>
      <c r="L2779" s="1" t="s">
        <v>50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1"/>
      <c r="AA2779" s="1" t="s">
        <v>16</v>
      </c>
      <c r="AB2779" s="3" t="s">
        <v>12</v>
      </c>
      <c r="AC2779" s="23" t="s">
        <v>37782</v>
      </c>
      <c r="AD2779" s="23" t="s">
        <v>40859</v>
      </c>
      <c r="AE2779" t="s">
        <v>35402</v>
      </c>
    </row>
    <row r="2780" spans="1:31" ht="14.25" customHeight="1">
      <c r="A2780" s="1">
        <v>2779</v>
      </c>
      <c r="B2780" s="1" t="s">
        <v>54</v>
      </c>
      <c r="C2780" s="1" t="s">
        <v>1696</v>
      </c>
      <c r="D2780" s="1" t="s">
        <v>1501</v>
      </c>
      <c r="E2780" s="1" t="s">
        <v>87</v>
      </c>
      <c r="F2780" s="1" t="s">
        <v>21694</v>
      </c>
      <c r="G2780" s="14">
        <v>919446994446</v>
      </c>
      <c r="H2780" s="1" t="s">
        <v>15</v>
      </c>
      <c r="I2780" s="1" t="s">
        <v>41</v>
      </c>
      <c r="J2780" s="1" t="s">
        <v>50</v>
      </c>
      <c r="K2780" s="3" t="s">
        <v>42</v>
      </c>
      <c r="L2780" s="1" t="s">
        <v>50</v>
      </c>
      <c r="M2780" s="3" t="s">
        <v>27</v>
      </c>
      <c r="N2780" s="3" t="str">
        <f>J2780</f>
        <v>[1 cr - 1.25 cr]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1"/>
      <c r="AA2780" s="1" t="s">
        <v>16</v>
      </c>
      <c r="AB2780" s="3" t="s">
        <v>12</v>
      </c>
      <c r="AC2780" s="23" t="s">
        <v>37782</v>
      </c>
      <c r="AD2780" s="23" t="s">
        <v>38528</v>
      </c>
      <c r="AE2780" t="s">
        <v>35395</v>
      </c>
    </row>
    <row r="2781" spans="1:31" ht="14.25" customHeight="1">
      <c r="A2781" s="1">
        <v>2780</v>
      </c>
      <c r="B2781" s="1" t="s">
        <v>54</v>
      </c>
      <c r="C2781" s="1" t="s">
        <v>1700</v>
      </c>
      <c r="D2781" s="1" t="s">
        <v>1701</v>
      </c>
      <c r="E2781" s="1" t="s">
        <v>217</v>
      </c>
      <c r="F2781" s="1" t="s">
        <v>31268</v>
      </c>
      <c r="G2781" s="14">
        <v>919444196494</v>
      </c>
      <c r="H2781" s="1" t="s">
        <v>8</v>
      </c>
      <c r="I2781" s="1" t="s">
        <v>62</v>
      </c>
      <c r="J2781" s="1" t="s">
        <v>50</v>
      </c>
      <c r="K2781" s="3" t="s">
        <v>42</v>
      </c>
      <c r="L2781" s="1" t="s">
        <v>50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1"/>
      <c r="AA2781" s="1" t="s">
        <v>16</v>
      </c>
      <c r="AB2781" s="3" t="s">
        <v>12</v>
      </c>
      <c r="AC2781" s="23" t="s">
        <v>37782</v>
      </c>
      <c r="AD2781" s="23" t="s">
        <v>40860</v>
      </c>
      <c r="AE2781" t="s">
        <v>35402</v>
      </c>
    </row>
    <row r="2782" spans="1:31" ht="14.25" customHeight="1">
      <c r="A2782" s="1">
        <v>2781</v>
      </c>
      <c r="B2782" s="1" t="s">
        <v>54</v>
      </c>
      <c r="C2782" s="1" t="s">
        <v>1723</v>
      </c>
      <c r="D2782" s="1" t="s">
        <v>1724</v>
      </c>
      <c r="E2782" s="1" t="s">
        <v>1725</v>
      </c>
      <c r="F2782" s="1" t="s">
        <v>21699</v>
      </c>
      <c r="G2782" s="14">
        <v>914166401066</v>
      </c>
      <c r="H2782" s="1" t="s">
        <v>20</v>
      </c>
      <c r="I2782" s="1" t="s">
        <v>41</v>
      </c>
      <c r="J2782" s="1" t="s">
        <v>50</v>
      </c>
      <c r="K2782" s="3" t="s">
        <v>42</v>
      </c>
      <c r="L2782" s="1" t="s">
        <v>50</v>
      </c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1"/>
      <c r="AA2782" s="1" t="s">
        <v>16</v>
      </c>
      <c r="AB2782" s="3" t="s">
        <v>12</v>
      </c>
      <c r="AC2782" s="23" t="s">
        <v>37782</v>
      </c>
      <c r="AD2782" s="23" t="s">
        <v>40861</v>
      </c>
      <c r="AE2782" t="s">
        <v>35400</v>
      </c>
    </row>
    <row r="2783" spans="1:31" ht="14.25" customHeight="1">
      <c r="A2783" s="1">
        <v>2782</v>
      </c>
      <c r="B2783" s="9" t="s">
        <v>6</v>
      </c>
      <c r="C2783" s="1" t="s">
        <v>1738</v>
      </c>
      <c r="D2783" s="1" t="s">
        <v>1356</v>
      </c>
      <c r="E2783" s="1" t="s">
        <v>1739</v>
      </c>
      <c r="F2783" s="1" t="s">
        <v>31276</v>
      </c>
      <c r="G2783" s="14">
        <v>91946444444</v>
      </c>
      <c r="H2783" s="1" t="s">
        <v>8</v>
      </c>
      <c r="I2783" s="1" t="s">
        <v>41</v>
      </c>
      <c r="J2783" s="1" t="s">
        <v>50</v>
      </c>
      <c r="K2783" s="3" t="s">
        <v>42</v>
      </c>
      <c r="L2783" s="1" t="s">
        <v>50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1"/>
      <c r="AA2783" s="1" t="s">
        <v>16</v>
      </c>
      <c r="AB2783" s="3" t="s">
        <v>12</v>
      </c>
      <c r="AC2783" s="23" t="s">
        <v>37782</v>
      </c>
      <c r="AD2783" s="23" t="s">
        <v>40862</v>
      </c>
      <c r="AE2783" t="s">
        <v>35400</v>
      </c>
    </row>
    <row r="2784" spans="1:31" ht="14.25" customHeight="1">
      <c r="A2784" s="1">
        <v>2783</v>
      </c>
      <c r="B2784" s="1" t="s">
        <v>54</v>
      </c>
      <c r="C2784" s="1" t="s">
        <v>1765</v>
      </c>
      <c r="D2784" s="1" t="s">
        <v>1332</v>
      </c>
      <c r="E2784" s="1" t="s">
        <v>40</v>
      </c>
      <c r="F2784" s="1" t="s">
        <v>21717</v>
      </c>
      <c r="G2784" s="14">
        <v>9199946666</v>
      </c>
      <c r="H2784" s="1" t="s">
        <v>8</v>
      </c>
      <c r="I2784" s="1" t="s">
        <v>41</v>
      </c>
      <c r="J2784" s="1" t="s">
        <v>50</v>
      </c>
      <c r="K2784" s="3" t="s">
        <v>42</v>
      </c>
      <c r="L2784" s="1" t="s">
        <v>50</v>
      </c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1"/>
      <c r="AA2784" s="1" t="s">
        <v>16</v>
      </c>
      <c r="AB2784" s="3" t="s">
        <v>12</v>
      </c>
      <c r="AC2784" s="23" t="s">
        <v>37782</v>
      </c>
      <c r="AD2784" s="23" t="s">
        <v>40863</v>
      </c>
      <c r="AE2784" t="s">
        <v>35401</v>
      </c>
    </row>
    <row r="2785" spans="1:31" ht="14.25" customHeight="1">
      <c r="A2785" s="1">
        <v>2784</v>
      </c>
      <c r="B2785" s="1" t="s">
        <v>54</v>
      </c>
      <c r="C2785" s="1" t="s">
        <v>1766</v>
      </c>
      <c r="D2785" s="1" t="s">
        <v>318</v>
      </c>
      <c r="E2785" s="1" t="s">
        <v>36707</v>
      </c>
      <c r="F2785" s="1" t="s">
        <v>1767</v>
      </c>
      <c r="G2785" s="14">
        <v>914940019916</v>
      </c>
      <c r="H2785" s="1" t="s">
        <v>132</v>
      </c>
      <c r="I2785" s="1" t="s">
        <v>41</v>
      </c>
      <c r="J2785" s="1" t="s">
        <v>50</v>
      </c>
      <c r="K2785" s="3" t="s">
        <v>27</v>
      </c>
      <c r="L2785" s="1" t="s">
        <v>50</v>
      </c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1"/>
      <c r="AA2785" s="1" t="s">
        <v>16</v>
      </c>
      <c r="AB2785" s="3" t="s">
        <v>12</v>
      </c>
      <c r="AC2785" s="23" t="s">
        <v>37782</v>
      </c>
      <c r="AD2785" s="23" t="s">
        <v>40864</v>
      </c>
      <c r="AE2785" t="s">
        <v>35395</v>
      </c>
    </row>
    <row r="2786" spans="1:31" ht="14.25" customHeight="1">
      <c r="A2786" s="1">
        <v>2785</v>
      </c>
      <c r="B2786" s="9" t="s">
        <v>6</v>
      </c>
      <c r="C2786" s="1" t="s">
        <v>1790</v>
      </c>
      <c r="D2786" s="1" t="s">
        <v>35591</v>
      </c>
      <c r="E2786" s="1" t="s">
        <v>159</v>
      </c>
      <c r="F2786" s="1" t="s">
        <v>21729</v>
      </c>
      <c r="G2786" s="14">
        <v>9199040464</v>
      </c>
      <c r="H2786" s="1" t="s">
        <v>8</v>
      </c>
      <c r="I2786" s="1" t="s">
        <v>62</v>
      </c>
      <c r="J2786" s="1" t="s">
        <v>50</v>
      </c>
      <c r="K2786" s="3" t="s">
        <v>27</v>
      </c>
      <c r="L2786" s="1" t="s">
        <v>50</v>
      </c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1"/>
      <c r="AA2786" s="1" t="s">
        <v>16</v>
      </c>
      <c r="AB2786" s="3" t="s">
        <v>12</v>
      </c>
      <c r="AC2786" s="23" t="s">
        <v>37782</v>
      </c>
      <c r="AD2786" s="23" t="s">
        <v>40865</v>
      </c>
      <c r="AE2786" t="s">
        <v>35395</v>
      </c>
    </row>
    <row r="2787" spans="1:31" ht="14.25" customHeight="1">
      <c r="A2787" s="1">
        <v>2786</v>
      </c>
      <c r="B2787" s="9" t="s">
        <v>6</v>
      </c>
      <c r="C2787" s="1" t="s">
        <v>1823</v>
      </c>
      <c r="D2787" s="1" t="s">
        <v>773</v>
      </c>
      <c r="E2787" s="1" t="s">
        <v>881</v>
      </c>
      <c r="F2787" s="1" t="s">
        <v>21745</v>
      </c>
      <c r="G2787" s="14">
        <v>91996466440</v>
      </c>
      <c r="H2787" s="1" t="s">
        <v>8</v>
      </c>
      <c r="I2787" s="1" t="s">
        <v>9</v>
      </c>
      <c r="J2787" s="1" t="s">
        <v>50</v>
      </c>
      <c r="K2787" s="3" t="s">
        <v>27</v>
      </c>
      <c r="L2787" s="1" t="s">
        <v>50</v>
      </c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1"/>
      <c r="AA2787" s="1" t="s">
        <v>16</v>
      </c>
      <c r="AB2787" s="3" t="s">
        <v>12</v>
      </c>
      <c r="AC2787" s="23" t="s">
        <v>37782</v>
      </c>
      <c r="AD2787" s="23" t="s">
        <v>40866</v>
      </c>
      <c r="AE2787" t="s">
        <v>35402</v>
      </c>
    </row>
    <row r="2788" spans="1:31" ht="14.25" customHeight="1">
      <c r="A2788" s="1">
        <v>2787</v>
      </c>
      <c r="B2788" s="1" t="s">
        <v>54</v>
      </c>
      <c r="C2788" s="1" t="s">
        <v>1824</v>
      </c>
      <c r="D2788" s="1" t="s">
        <v>494</v>
      </c>
      <c r="E2788" s="1" t="s">
        <v>1825</v>
      </c>
      <c r="F2788" s="1" t="s">
        <v>1826</v>
      </c>
      <c r="G2788" s="14">
        <v>91909996696</v>
      </c>
      <c r="H2788" s="1" t="s">
        <v>37</v>
      </c>
      <c r="I2788" s="1" t="s">
        <v>9</v>
      </c>
      <c r="J2788" s="1" t="s">
        <v>50</v>
      </c>
      <c r="K2788" s="3" t="s">
        <v>17</v>
      </c>
      <c r="L2788" s="1" t="s">
        <v>50</v>
      </c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1"/>
      <c r="AA2788" s="1" t="s">
        <v>11</v>
      </c>
      <c r="AB2788" s="3" t="s">
        <v>13</v>
      </c>
      <c r="AC2788" s="23" t="s">
        <v>37782</v>
      </c>
      <c r="AD2788" s="23" t="s">
        <v>40867</v>
      </c>
      <c r="AE2788" t="s">
        <v>35401</v>
      </c>
    </row>
    <row r="2789" spans="1:31" ht="14.25" customHeight="1">
      <c r="A2789" s="1">
        <v>2788</v>
      </c>
      <c r="B2789" s="1" t="s">
        <v>54</v>
      </c>
      <c r="C2789" s="1" t="s">
        <v>1830</v>
      </c>
      <c r="D2789" s="1" t="s">
        <v>350</v>
      </c>
      <c r="E2789" s="1" t="s">
        <v>19</v>
      </c>
      <c r="F2789" s="1" t="s">
        <v>33553</v>
      </c>
      <c r="G2789" s="14">
        <v>919994406969</v>
      </c>
      <c r="H2789" s="1" t="s">
        <v>8</v>
      </c>
      <c r="I2789" s="1" t="s">
        <v>9</v>
      </c>
      <c r="J2789" s="1" t="s">
        <v>50</v>
      </c>
      <c r="K2789" s="3" t="s">
        <v>63</v>
      </c>
      <c r="L2789" s="1" t="s">
        <v>50</v>
      </c>
      <c r="M2789" s="3" t="s">
        <v>213</v>
      </c>
      <c r="N2789" s="3" t="str">
        <f t="shared" ref="N2789:N2790" si="39">J2789</f>
        <v>[1 cr - 1.25 cr]</v>
      </c>
      <c r="O2789" s="3" t="s">
        <v>17</v>
      </c>
      <c r="P2789" s="3" t="s">
        <v>50</v>
      </c>
      <c r="Q2789" s="3" t="s">
        <v>42</v>
      </c>
      <c r="R2789" s="3" t="s">
        <v>50</v>
      </c>
      <c r="S2789" s="3" t="s">
        <v>27</v>
      </c>
      <c r="T2789" s="3" t="s">
        <v>50</v>
      </c>
      <c r="U2789" s="3" t="s">
        <v>117</v>
      </c>
      <c r="V2789" s="3" t="s">
        <v>50</v>
      </c>
      <c r="W2789" s="3" t="s">
        <v>178</v>
      </c>
      <c r="X2789" s="3" t="s">
        <v>50</v>
      </c>
      <c r="Y2789" s="3" t="s">
        <v>171</v>
      </c>
      <c r="Z2789" s="1" t="s">
        <v>50</v>
      </c>
      <c r="AA2789" s="1" t="s">
        <v>16</v>
      </c>
      <c r="AB2789" s="3" t="s">
        <v>12</v>
      </c>
      <c r="AC2789" s="23" t="s">
        <v>37782</v>
      </c>
      <c r="AD2789" s="23" t="s">
        <v>40868</v>
      </c>
      <c r="AE2789" t="s">
        <v>35395</v>
      </c>
    </row>
    <row r="2790" spans="1:31" ht="14.25" customHeight="1">
      <c r="A2790" s="1">
        <v>2789</v>
      </c>
      <c r="B2790" s="1" t="s">
        <v>54</v>
      </c>
      <c r="C2790" s="1" t="s">
        <v>1837</v>
      </c>
      <c r="D2790" s="1" t="s">
        <v>791</v>
      </c>
      <c r="E2790" s="1" t="s">
        <v>1577</v>
      </c>
      <c r="F2790" s="1" t="s">
        <v>33554</v>
      </c>
      <c r="G2790" s="14">
        <v>91999499646</v>
      </c>
      <c r="H2790" s="1" t="s">
        <v>8</v>
      </c>
      <c r="I2790" s="1" t="s">
        <v>9</v>
      </c>
      <c r="J2790" s="1" t="s">
        <v>50</v>
      </c>
      <c r="K2790" s="3" t="s">
        <v>42</v>
      </c>
      <c r="L2790" s="1" t="s">
        <v>50</v>
      </c>
      <c r="M2790" s="3" t="s">
        <v>27</v>
      </c>
      <c r="N2790" s="3" t="str">
        <f t="shared" si="39"/>
        <v>[1 cr - 1.25 cr]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1"/>
      <c r="AA2790" s="1" t="s">
        <v>16</v>
      </c>
      <c r="AB2790" s="3" t="s">
        <v>12</v>
      </c>
      <c r="AC2790" s="23" t="s">
        <v>37782</v>
      </c>
      <c r="AD2790" s="23" t="s">
        <v>40869</v>
      </c>
      <c r="AE2790" t="s">
        <v>35401</v>
      </c>
    </row>
    <row r="2791" spans="1:31" ht="14.25" customHeight="1">
      <c r="A2791" s="1">
        <v>2790</v>
      </c>
      <c r="B2791" s="1" t="s">
        <v>54</v>
      </c>
      <c r="C2791" s="1" t="s">
        <v>1841</v>
      </c>
      <c r="D2791" s="1" t="s">
        <v>6752</v>
      </c>
      <c r="E2791" s="1" t="s">
        <v>1577</v>
      </c>
      <c r="F2791" s="1" t="s">
        <v>31290</v>
      </c>
      <c r="G2791" s="14">
        <v>919446944460</v>
      </c>
      <c r="H2791" s="1" t="s">
        <v>20</v>
      </c>
      <c r="I2791" s="1" t="s">
        <v>9</v>
      </c>
      <c r="J2791" s="1" t="s">
        <v>50</v>
      </c>
      <c r="K2791" s="3" t="s">
        <v>42</v>
      </c>
      <c r="L2791" s="1" t="s">
        <v>50</v>
      </c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1"/>
      <c r="AA2791" s="1" t="s">
        <v>16</v>
      </c>
      <c r="AB2791" s="3" t="s">
        <v>12</v>
      </c>
      <c r="AC2791" s="23" t="s">
        <v>37782</v>
      </c>
      <c r="AD2791" s="23" t="s">
        <v>40870</v>
      </c>
      <c r="AE2791" t="s">
        <v>35401</v>
      </c>
    </row>
    <row r="2792" spans="1:31" ht="14.25" customHeight="1">
      <c r="A2792" s="1">
        <v>2791</v>
      </c>
      <c r="B2792" s="1" t="s">
        <v>54</v>
      </c>
      <c r="C2792" s="1" t="s">
        <v>1851</v>
      </c>
      <c r="D2792" s="1" t="s">
        <v>35592</v>
      </c>
      <c r="E2792" s="1" t="s">
        <v>7318</v>
      </c>
      <c r="F2792" s="1" t="s">
        <v>31291</v>
      </c>
      <c r="G2792" s="14">
        <v>919446966946</v>
      </c>
      <c r="H2792" s="1" t="s">
        <v>20</v>
      </c>
      <c r="I2792" s="1" t="s">
        <v>33</v>
      </c>
      <c r="J2792" s="1" t="s">
        <v>50</v>
      </c>
      <c r="K2792" s="3" t="s">
        <v>42</v>
      </c>
      <c r="L2792" s="1" t="s">
        <v>50</v>
      </c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1"/>
      <c r="AA2792" s="1" t="s">
        <v>16</v>
      </c>
      <c r="AB2792" s="3" t="s">
        <v>12</v>
      </c>
      <c r="AC2792" s="23" t="s">
        <v>37782</v>
      </c>
      <c r="AD2792" s="23" t="s">
        <v>40871</v>
      </c>
      <c r="AE2792" t="s">
        <v>35401</v>
      </c>
    </row>
    <row r="2793" spans="1:31" ht="14.25" customHeight="1">
      <c r="A2793" s="1">
        <v>2792</v>
      </c>
      <c r="B2793" s="1" t="s">
        <v>54</v>
      </c>
      <c r="C2793" s="1" t="s">
        <v>1853</v>
      </c>
      <c r="D2793" s="1" t="s">
        <v>965</v>
      </c>
      <c r="E2793" s="1" t="s">
        <v>10303</v>
      </c>
      <c r="F2793" s="1" t="s">
        <v>31292</v>
      </c>
      <c r="G2793" s="14">
        <v>91949496161</v>
      </c>
      <c r="H2793" s="1" t="s">
        <v>20</v>
      </c>
      <c r="I2793" s="1" t="s">
        <v>9</v>
      </c>
      <c r="J2793" s="1" t="s">
        <v>50</v>
      </c>
      <c r="K2793" s="3" t="s">
        <v>63</v>
      </c>
      <c r="L2793" s="1" t="s">
        <v>50</v>
      </c>
      <c r="M2793" s="3" t="s">
        <v>213</v>
      </c>
      <c r="N2793" s="3" t="str">
        <f t="shared" ref="N2793:N2796" si="40">J2793</f>
        <v>[1 cr - 1.25 cr]</v>
      </c>
      <c r="O2793" s="3" t="s">
        <v>17</v>
      </c>
      <c r="P2793" s="3" t="s">
        <v>50</v>
      </c>
      <c r="Q2793" s="3" t="s">
        <v>42</v>
      </c>
      <c r="R2793" s="3" t="s">
        <v>50</v>
      </c>
      <c r="S2793" s="3" t="s">
        <v>27</v>
      </c>
      <c r="T2793" s="3" t="s">
        <v>50</v>
      </c>
      <c r="U2793" s="3" t="s">
        <v>117</v>
      </c>
      <c r="V2793" s="3" t="s">
        <v>50</v>
      </c>
      <c r="W2793" s="3" t="s">
        <v>178</v>
      </c>
      <c r="X2793" s="3" t="s">
        <v>50</v>
      </c>
      <c r="Y2793" s="3" t="s">
        <v>171</v>
      </c>
      <c r="Z2793" s="1" t="s">
        <v>50</v>
      </c>
      <c r="AA2793" s="1" t="s">
        <v>16</v>
      </c>
      <c r="AB2793" s="3" t="s">
        <v>12</v>
      </c>
      <c r="AC2793" s="23" t="s">
        <v>37782</v>
      </c>
      <c r="AD2793" s="23" t="s">
        <v>40872</v>
      </c>
      <c r="AE2793" t="s">
        <v>35401</v>
      </c>
    </row>
    <row r="2794" spans="1:31" ht="14.25" customHeight="1">
      <c r="A2794" s="1">
        <v>2793</v>
      </c>
      <c r="B2794" s="9" t="s">
        <v>6</v>
      </c>
      <c r="C2794" s="1" t="s">
        <v>1854</v>
      </c>
      <c r="D2794" s="1" t="s">
        <v>223</v>
      </c>
      <c r="E2794" s="1" t="s">
        <v>1725</v>
      </c>
      <c r="F2794" s="1" t="s">
        <v>21758</v>
      </c>
      <c r="G2794" s="14">
        <v>91914910994</v>
      </c>
      <c r="H2794" s="1" t="s">
        <v>15</v>
      </c>
      <c r="I2794" s="1" t="s">
        <v>62</v>
      </c>
      <c r="J2794" s="1" t="s">
        <v>50</v>
      </c>
      <c r="K2794" s="3" t="s">
        <v>178</v>
      </c>
      <c r="L2794" s="1" t="s">
        <v>50</v>
      </c>
      <c r="M2794" s="3" t="s">
        <v>171</v>
      </c>
      <c r="N2794" s="3" t="str">
        <f t="shared" si="40"/>
        <v>[1 cr - 1.25 cr]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1"/>
      <c r="AA2794" s="1" t="s">
        <v>16</v>
      </c>
      <c r="AB2794" s="3" t="s">
        <v>12</v>
      </c>
      <c r="AC2794" s="23" t="s">
        <v>37782</v>
      </c>
      <c r="AD2794" s="23" t="s">
        <v>40873</v>
      </c>
      <c r="AE2794" t="s">
        <v>35400</v>
      </c>
    </row>
    <row r="2795" spans="1:31" ht="14.25" customHeight="1">
      <c r="A2795" s="1">
        <v>2794</v>
      </c>
      <c r="B2795" s="1" t="s">
        <v>54</v>
      </c>
      <c r="C2795" s="1" t="s">
        <v>1864</v>
      </c>
      <c r="D2795" s="1" t="s">
        <v>937</v>
      </c>
      <c r="E2795" s="1" t="s">
        <v>1865</v>
      </c>
      <c r="F2795" s="1" t="s">
        <v>21764</v>
      </c>
      <c r="G2795" s="14">
        <v>919494461660</v>
      </c>
      <c r="H2795" s="1" t="s">
        <v>8</v>
      </c>
      <c r="I2795" s="1" t="s">
        <v>9</v>
      </c>
      <c r="J2795" s="1" t="s">
        <v>50</v>
      </c>
      <c r="K2795" s="3" t="s">
        <v>42</v>
      </c>
      <c r="L2795" s="1" t="s">
        <v>50</v>
      </c>
      <c r="M2795" s="3" t="s">
        <v>27</v>
      </c>
      <c r="N2795" s="3" t="str">
        <f t="shared" si="40"/>
        <v>[1 cr - 1.25 cr]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1"/>
      <c r="AA2795" s="1" t="s">
        <v>16</v>
      </c>
      <c r="AB2795" s="3" t="s">
        <v>12</v>
      </c>
      <c r="AC2795" s="23" t="s">
        <v>37782</v>
      </c>
      <c r="AD2795" s="23" t="s">
        <v>40874</v>
      </c>
      <c r="AE2795" t="s">
        <v>35402</v>
      </c>
    </row>
    <row r="2796" spans="1:31" ht="14.25" customHeight="1">
      <c r="A2796" s="1">
        <v>2795</v>
      </c>
      <c r="B2796" s="1" t="s">
        <v>54</v>
      </c>
      <c r="C2796" s="1" t="s">
        <v>1875</v>
      </c>
      <c r="D2796" s="1" t="s">
        <v>1394</v>
      </c>
      <c r="E2796" s="1" t="s">
        <v>7812</v>
      </c>
      <c r="F2796" s="1" t="s">
        <v>21769</v>
      </c>
      <c r="G2796" s="14">
        <v>919446609499</v>
      </c>
      <c r="H2796" s="1" t="s">
        <v>20</v>
      </c>
      <c r="I2796" s="1" t="s">
        <v>62</v>
      </c>
      <c r="J2796" s="1" t="s">
        <v>50</v>
      </c>
      <c r="K2796" s="3" t="s">
        <v>63</v>
      </c>
      <c r="L2796" s="1" t="s">
        <v>50</v>
      </c>
      <c r="M2796" s="3" t="s">
        <v>213</v>
      </c>
      <c r="N2796" s="3" t="str">
        <f t="shared" si="40"/>
        <v>[1 cr - 1.25 cr]</v>
      </c>
      <c r="O2796" s="3" t="s">
        <v>17</v>
      </c>
      <c r="P2796" s="3" t="s">
        <v>50</v>
      </c>
      <c r="Q2796" s="3" t="s">
        <v>42</v>
      </c>
      <c r="R2796" s="3" t="s">
        <v>50</v>
      </c>
      <c r="S2796" s="3" t="s">
        <v>27</v>
      </c>
      <c r="T2796" s="3" t="s">
        <v>50</v>
      </c>
      <c r="U2796" s="3" t="s">
        <v>117</v>
      </c>
      <c r="V2796" s="3" t="s">
        <v>50</v>
      </c>
      <c r="W2796" s="3" t="s">
        <v>178</v>
      </c>
      <c r="X2796" s="3" t="s">
        <v>50</v>
      </c>
      <c r="Y2796" s="3" t="s">
        <v>171</v>
      </c>
      <c r="Z2796" s="1" t="s">
        <v>50</v>
      </c>
      <c r="AA2796" s="1" t="s">
        <v>16</v>
      </c>
      <c r="AB2796" s="3" t="s">
        <v>12</v>
      </c>
      <c r="AC2796" s="23" t="s">
        <v>37782</v>
      </c>
      <c r="AD2796" s="23" t="s">
        <v>40875</v>
      </c>
      <c r="AE2796" t="s">
        <v>35395</v>
      </c>
    </row>
    <row r="2797" spans="1:31" ht="14.25" customHeight="1">
      <c r="A2797" s="1">
        <v>2796</v>
      </c>
      <c r="B2797" s="1" t="s">
        <v>54</v>
      </c>
      <c r="C2797" s="1" t="s">
        <v>1883</v>
      </c>
      <c r="D2797" s="1" t="s">
        <v>727</v>
      </c>
      <c r="E2797" s="1" t="s">
        <v>1884</v>
      </c>
      <c r="F2797" s="1" t="s">
        <v>31297</v>
      </c>
      <c r="G2797" s="14">
        <v>91969491919</v>
      </c>
      <c r="H2797" s="1" t="s">
        <v>37</v>
      </c>
      <c r="I2797" s="1" t="s">
        <v>9</v>
      </c>
      <c r="J2797" s="1" t="s">
        <v>50</v>
      </c>
      <c r="K2797" s="3" t="s">
        <v>17</v>
      </c>
      <c r="L2797" s="1" t="s">
        <v>50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1"/>
      <c r="AA2797" s="1" t="s">
        <v>11</v>
      </c>
      <c r="AB2797" s="3" t="s">
        <v>321</v>
      </c>
      <c r="AC2797" s="23" t="s">
        <v>37782</v>
      </c>
      <c r="AD2797" s="23" t="s">
        <v>40876</v>
      </c>
      <c r="AE2797" t="s">
        <v>35401</v>
      </c>
    </row>
    <row r="2798" spans="1:31" ht="14.25" customHeight="1">
      <c r="A2798" s="1">
        <v>2797</v>
      </c>
      <c r="B2798" s="1" t="s">
        <v>54</v>
      </c>
      <c r="C2798" s="1" t="s">
        <v>1894</v>
      </c>
      <c r="D2798" s="1" t="s">
        <v>48</v>
      </c>
      <c r="E2798" s="1" t="s">
        <v>328</v>
      </c>
      <c r="F2798" s="1" t="s">
        <v>21775</v>
      </c>
      <c r="G2798" s="14">
        <v>91994664911</v>
      </c>
      <c r="H2798" s="1" t="s">
        <v>8</v>
      </c>
      <c r="I2798" s="1" t="s">
        <v>62</v>
      </c>
      <c r="J2798" s="1" t="s">
        <v>50</v>
      </c>
      <c r="K2798" s="3" t="s">
        <v>42</v>
      </c>
      <c r="L2798" s="1" t="s">
        <v>50</v>
      </c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1"/>
      <c r="AA2798" s="1" t="s">
        <v>16</v>
      </c>
      <c r="AB2798" s="3" t="s">
        <v>12</v>
      </c>
      <c r="AC2798" s="23" t="s">
        <v>37782</v>
      </c>
      <c r="AD2798" s="23" t="s">
        <v>40877</v>
      </c>
      <c r="AE2798" t="s">
        <v>35400</v>
      </c>
    </row>
    <row r="2799" spans="1:31" ht="14.25" customHeight="1">
      <c r="A2799" s="1">
        <v>2798</v>
      </c>
      <c r="B2799" s="9" t="s">
        <v>6</v>
      </c>
      <c r="C2799" s="1" t="s">
        <v>1896</v>
      </c>
      <c r="D2799" s="1" t="s">
        <v>1897</v>
      </c>
      <c r="E2799" s="1" t="s">
        <v>1898</v>
      </c>
      <c r="F2799" s="1" t="s">
        <v>21777</v>
      </c>
      <c r="G2799" s="14">
        <v>91949401961</v>
      </c>
      <c r="H2799" s="1" t="s">
        <v>15</v>
      </c>
      <c r="I2799" s="1" t="s">
        <v>41</v>
      </c>
      <c r="J2799" s="1" t="s">
        <v>50</v>
      </c>
      <c r="K2799" s="3" t="s">
        <v>27</v>
      </c>
      <c r="L2799" s="1" t="s">
        <v>50</v>
      </c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1"/>
      <c r="AA2799" s="1" t="s">
        <v>16</v>
      </c>
      <c r="AB2799" s="3" t="s">
        <v>12</v>
      </c>
      <c r="AC2799" s="23" t="s">
        <v>37782</v>
      </c>
      <c r="AD2799" s="23" t="s">
        <v>40878</v>
      </c>
      <c r="AE2799" t="s">
        <v>35402</v>
      </c>
    </row>
    <row r="2800" spans="1:31" ht="14.25" customHeight="1">
      <c r="A2800" s="1">
        <v>2799</v>
      </c>
      <c r="B2800" s="9" t="s">
        <v>6</v>
      </c>
      <c r="C2800" s="1" t="s">
        <v>1930</v>
      </c>
      <c r="D2800" s="1" t="s">
        <v>1603</v>
      </c>
      <c r="E2800" s="1" t="s">
        <v>1931</v>
      </c>
      <c r="F2800" s="1" t="s">
        <v>21791</v>
      </c>
      <c r="G2800" s="14">
        <v>9199444499</v>
      </c>
      <c r="H2800" s="1" t="s">
        <v>8</v>
      </c>
      <c r="I2800" s="1" t="s">
        <v>9</v>
      </c>
      <c r="J2800" s="1" t="s">
        <v>50</v>
      </c>
      <c r="K2800" s="3" t="s">
        <v>42</v>
      </c>
      <c r="L2800" s="1" t="s">
        <v>50</v>
      </c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1"/>
      <c r="AA2800" s="1" t="s">
        <v>16</v>
      </c>
      <c r="AB2800" s="3" t="s">
        <v>12</v>
      </c>
      <c r="AC2800" s="23" t="s">
        <v>37782</v>
      </c>
      <c r="AD2800" s="23" t="s">
        <v>40879</v>
      </c>
      <c r="AE2800" t="s">
        <v>35402</v>
      </c>
    </row>
    <row r="2801" spans="1:31" ht="14.25" customHeight="1">
      <c r="A2801" s="1">
        <v>2800</v>
      </c>
      <c r="B2801" s="1" t="s">
        <v>54</v>
      </c>
      <c r="C2801" s="1" t="s">
        <v>1935</v>
      </c>
      <c r="D2801" s="1" t="s">
        <v>3940</v>
      </c>
      <c r="E2801" s="1" t="s">
        <v>287</v>
      </c>
      <c r="F2801" s="1" t="s">
        <v>31300</v>
      </c>
      <c r="G2801" s="14">
        <v>91944609409</v>
      </c>
      <c r="H2801" s="1" t="s">
        <v>8</v>
      </c>
      <c r="I2801" s="1" t="s">
        <v>62</v>
      </c>
      <c r="J2801" s="1" t="s">
        <v>50</v>
      </c>
      <c r="K2801" s="3" t="s">
        <v>27</v>
      </c>
      <c r="L2801" s="1" t="s">
        <v>50</v>
      </c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1"/>
      <c r="AA2801" s="1" t="s">
        <v>16</v>
      </c>
      <c r="AB2801" s="3" t="s">
        <v>12</v>
      </c>
      <c r="AC2801" s="23" t="s">
        <v>37782</v>
      </c>
      <c r="AD2801" s="23" t="s">
        <v>40880</v>
      </c>
      <c r="AE2801" t="s">
        <v>35402</v>
      </c>
    </row>
    <row r="2802" spans="1:31" ht="14.25" customHeight="1">
      <c r="A2802" s="1">
        <v>2801</v>
      </c>
      <c r="B2802" s="1" t="s">
        <v>54</v>
      </c>
      <c r="C2802" s="1" t="s">
        <v>1943</v>
      </c>
      <c r="D2802" s="1" t="s">
        <v>3136</v>
      </c>
      <c r="E2802" s="1" t="s">
        <v>724</v>
      </c>
      <c r="F2802" s="1" t="s">
        <v>33565</v>
      </c>
      <c r="G2802" s="14">
        <v>9199441664</v>
      </c>
      <c r="H2802" s="1" t="s">
        <v>8</v>
      </c>
      <c r="I2802" s="1" t="s">
        <v>41</v>
      </c>
      <c r="J2802" s="1" t="s">
        <v>50</v>
      </c>
      <c r="K2802" s="3" t="s">
        <v>42</v>
      </c>
      <c r="L2802" s="1" t="s">
        <v>50</v>
      </c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1"/>
      <c r="AA2802" s="1" t="s">
        <v>16</v>
      </c>
      <c r="AB2802" s="3" t="s">
        <v>12</v>
      </c>
      <c r="AC2802" s="23" t="s">
        <v>37782</v>
      </c>
      <c r="AD2802" s="23" t="s">
        <v>40881</v>
      </c>
      <c r="AE2802" t="s">
        <v>35400</v>
      </c>
    </row>
    <row r="2803" spans="1:31" ht="14.25" customHeight="1">
      <c r="A2803" s="1">
        <v>2802</v>
      </c>
      <c r="B2803" s="1" t="s">
        <v>54</v>
      </c>
      <c r="C2803" s="1" t="s">
        <v>1960</v>
      </c>
      <c r="D2803" s="1" t="s">
        <v>92</v>
      </c>
      <c r="E2803" s="1" t="s">
        <v>36708</v>
      </c>
      <c r="F2803" s="1" t="s">
        <v>21803</v>
      </c>
      <c r="G2803" s="14">
        <v>9199666690</v>
      </c>
      <c r="H2803" s="1" t="s">
        <v>15</v>
      </c>
      <c r="I2803" s="1" t="s">
        <v>9</v>
      </c>
      <c r="J2803" s="1" t="s">
        <v>50</v>
      </c>
      <c r="K2803" s="3" t="s">
        <v>27</v>
      </c>
      <c r="L2803" s="1" t="s">
        <v>50</v>
      </c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1"/>
      <c r="AA2803" s="1" t="s">
        <v>16</v>
      </c>
      <c r="AB2803" s="3" t="s">
        <v>12</v>
      </c>
      <c r="AC2803" s="23" t="s">
        <v>37782</v>
      </c>
      <c r="AD2803" s="23" t="s">
        <v>40882</v>
      </c>
      <c r="AE2803" t="s">
        <v>35402</v>
      </c>
    </row>
    <row r="2804" spans="1:31" ht="14.25" customHeight="1">
      <c r="A2804" s="1">
        <v>2803</v>
      </c>
      <c r="B2804" s="1" t="s">
        <v>54</v>
      </c>
      <c r="C2804" s="1" t="s">
        <v>1969</v>
      </c>
      <c r="D2804" s="1" t="s">
        <v>1970</v>
      </c>
      <c r="E2804" s="1" t="s">
        <v>558</v>
      </c>
      <c r="F2804" s="1" t="s">
        <v>21810</v>
      </c>
      <c r="G2804" s="14">
        <v>9199419491</v>
      </c>
      <c r="H2804" s="1" t="s">
        <v>20</v>
      </c>
      <c r="I2804" s="1" t="s">
        <v>9</v>
      </c>
      <c r="J2804" s="1" t="s">
        <v>50</v>
      </c>
      <c r="K2804" s="3" t="s">
        <v>42</v>
      </c>
      <c r="L2804" s="1" t="s">
        <v>50</v>
      </c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1"/>
      <c r="AA2804" s="1" t="s">
        <v>16</v>
      </c>
      <c r="AB2804" s="3" t="s">
        <v>12</v>
      </c>
      <c r="AC2804" s="23" t="s">
        <v>37782</v>
      </c>
      <c r="AD2804" s="23" t="s">
        <v>40883</v>
      </c>
      <c r="AE2804" t="s">
        <v>35400</v>
      </c>
    </row>
    <row r="2805" spans="1:31" ht="14.25" customHeight="1">
      <c r="A2805" s="1">
        <v>2804</v>
      </c>
      <c r="B2805" s="9" t="s">
        <v>6</v>
      </c>
      <c r="C2805" s="1" t="s">
        <v>1981</v>
      </c>
      <c r="D2805" s="1" t="s">
        <v>1096</v>
      </c>
      <c r="E2805" s="1" t="s">
        <v>506</v>
      </c>
      <c r="F2805" s="1" t="s">
        <v>21816</v>
      </c>
      <c r="G2805" s="14">
        <v>919444464990</v>
      </c>
      <c r="H2805" s="1" t="s">
        <v>8</v>
      </c>
      <c r="I2805" s="1" t="s">
        <v>9</v>
      </c>
      <c r="J2805" s="1" t="s">
        <v>50</v>
      </c>
      <c r="K2805" s="3" t="s">
        <v>42</v>
      </c>
      <c r="L2805" s="1" t="s">
        <v>50</v>
      </c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1"/>
      <c r="AA2805" s="1" t="s">
        <v>16</v>
      </c>
      <c r="AB2805" s="3" t="s">
        <v>12</v>
      </c>
      <c r="AC2805" s="23" t="s">
        <v>37782</v>
      </c>
      <c r="AD2805" s="23" t="s">
        <v>40884</v>
      </c>
      <c r="AE2805" t="s">
        <v>35400</v>
      </c>
    </row>
    <row r="2806" spans="1:31" ht="14.25" customHeight="1">
      <c r="A2806" s="1">
        <v>2805</v>
      </c>
      <c r="B2806" s="9" t="s">
        <v>6</v>
      </c>
      <c r="C2806" s="1" t="s">
        <v>1983</v>
      </c>
      <c r="D2806" s="1" t="s">
        <v>1984</v>
      </c>
      <c r="E2806" s="1" t="s">
        <v>1985</v>
      </c>
      <c r="F2806" s="1" t="s">
        <v>1986</v>
      </c>
      <c r="G2806" s="14">
        <v>9194969611</v>
      </c>
      <c r="H2806" s="1" t="s">
        <v>15</v>
      </c>
      <c r="I2806" s="1" t="s">
        <v>41</v>
      </c>
      <c r="J2806" s="1" t="s">
        <v>50</v>
      </c>
      <c r="K2806" s="3" t="s">
        <v>42</v>
      </c>
      <c r="L2806" s="1" t="s">
        <v>50</v>
      </c>
      <c r="M2806" s="3" t="s">
        <v>27</v>
      </c>
      <c r="N2806" s="3" t="str">
        <f t="shared" ref="N2806:N2807" si="41">J2806</f>
        <v>[1 cr - 1.25 cr]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1"/>
      <c r="AA2806" s="1" t="s">
        <v>16</v>
      </c>
      <c r="AB2806" s="3" t="s">
        <v>12</v>
      </c>
      <c r="AC2806" s="23" t="s">
        <v>37782</v>
      </c>
      <c r="AD2806" s="23" t="s">
        <v>40885</v>
      </c>
      <c r="AE2806" t="s">
        <v>35402</v>
      </c>
    </row>
    <row r="2807" spans="1:31" ht="14.25" customHeight="1">
      <c r="A2807" s="1">
        <v>2806</v>
      </c>
      <c r="B2807" s="1" t="s">
        <v>54</v>
      </c>
      <c r="C2807" s="1" t="s">
        <v>2022</v>
      </c>
      <c r="D2807" s="1" t="s">
        <v>1222</v>
      </c>
      <c r="E2807" s="1" t="s">
        <v>824</v>
      </c>
      <c r="F2807" s="1" t="s">
        <v>31304</v>
      </c>
      <c r="G2807" s="14">
        <v>91444964610</v>
      </c>
      <c r="H2807" s="1" t="s">
        <v>20</v>
      </c>
      <c r="I2807" s="1" t="s">
        <v>62</v>
      </c>
      <c r="J2807" s="1" t="s">
        <v>50</v>
      </c>
      <c r="K2807" s="3" t="s">
        <v>42</v>
      </c>
      <c r="L2807" s="1" t="s">
        <v>50</v>
      </c>
      <c r="M2807" s="3" t="s">
        <v>27</v>
      </c>
      <c r="N2807" s="3" t="str">
        <f t="shared" si="41"/>
        <v>[1 cr - 1.25 cr]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1"/>
      <c r="AA2807" s="1" t="s">
        <v>16</v>
      </c>
      <c r="AB2807" s="3" t="s">
        <v>12</v>
      </c>
      <c r="AC2807" s="23" t="s">
        <v>37782</v>
      </c>
      <c r="AD2807" s="23" t="s">
        <v>40886</v>
      </c>
      <c r="AE2807" t="s">
        <v>35402</v>
      </c>
    </row>
    <row r="2808" spans="1:31" ht="14.25" customHeight="1">
      <c r="A2808" s="1">
        <v>2807</v>
      </c>
      <c r="B2808" s="1" t="s">
        <v>54</v>
      </c>
      <c r="C2808" s="1" t="s">
        <v>2041</v>
      </c>
      <c r="D2808" s="1" t="s">
        <v>230</v>
      </c>
      <c r="E2808" s="1" t="s">
        <v>1256</v>
      </c>
      <c r="F2808" s="1" t="s">
        <v>21841</v>
      </c>
      <c r="G2808" s="14">
        <v>919494194444</v>
      </c>
      <c r="H2808" s="1" t="s">
        <v>8</v>
      </c>
      <c r="I2808" s="1" t="s">
        <v>9</v>
      </c>
      <c r="J2808" s="1" t="s">
        <v>50</v>
      </c>
      <c r="K2808" s="3" t="s">
        <v>42</v>
      </c>
      <c r="L2808" s="1" t="s">
        <v>50</v>
      </c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1"/>
      <c r="AA2808" s="1" t="s">
        <v>16</v>
      </c>
      <c r="AB2808" s="3" t="s">
        <v>12</v>
      </c>
      <c r="AC2808" s="23" t="s">
        <v>37782</v>
      </c>
      <c r="AD2808" s="23" t="s">
        <v>40887</v>
      </c>
      <c r="AE2808" t="s">
        <v>35401</v>
      </c>
    </row>
    <row r="2809" spans="1:31" ht="14.25" customHeight="1">
      <c r="A2809" s="1">
        <v>2808</v>
      </c>
      <c r="B2809" s="1" t="s">
        <v>54</v>
      </c>
      <c r="C2809" s="1" t="s">
        <v>2048</v>
      </c>
      <c r="D2809" s="1" t="s">
        <v>546</v>
      </c>
      <c r="E2809" s="1" t="s">
        <v>649</v>
      </c>
      <c r="F2809" s="1" t="s">
        <v>21843</v>
      </c>
      <c r="G2809" s="14">
        <v>919494091946</v>
      </c>
      <c r="H2809" s="1" t="s">
        <v>15</v>
      </c>
      <c r="I2809" s="1" t="s">
        <v>9</v>
      </c>
      <c r="J2809" s="1" t="s">
        <v>50</v>
      </c>
      <c r="K2809" s="3" t="s">
        <v>42</v>
      </c>
      <c r="L2809" s="1" t="s">
        <v>50</v>
      </c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1"/>
      <c r="AA2809" s="1" t="s">
        <v>16</v>
      </c>
      <c r="AB2809" s="3" t="s">
        <v>12</v>
      </c>
      <c r="AC2809" s="23" t="s">
        <v>37782</v>
      </c>
      <c r="AD2809" s="23" t="s">
        <v>40888</v>
      </c>
      <c r="AE2809" t="s">
        <v>35400</v>
      </c>
    </row>
    <row r="2810" spans="1:31" ht="14.25" customHeight="1">
      <c r="A2810" s="1">
        <v>2809</v>
      </c>
      <c r="B2810" s="1" t="s">
        <v>54</v>
      </c>
      <c r="C2810" s="1" t="s">
        <v>2063</v>
      </c>
      <c r="D2810" s="1" t="s">
        <v>2064</v>
      </c>
      <c r="E2810" s="1" t="s">
        <v>40</v>
      </c>
      <c r="F2810" s="1" t="s">
        <v>21853</v>
      </c>
      <c r="G2810" s="14">
        <v>919409494694</v>
      </c>
      <c r="H2810" s="1" t="s">
        <v>8</v>
      </c>
      <c r="I2810" s="1" t="s">
        <v>9</v>
      </c>
      <c r="J2810" s="1" t="s">
        <v>50</v>
      </c>
      <c r="K2810" s="3" t="s">
        <v>42</v>
      </c>
      <c r="L2810" s="1" t="s">
        <v>50</v>
      </c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1"/>
      <c r="AA2810" s="1" t="s">
        <v>16</v>
      </c>
      <c r="AB2810" s="3" t="s">
        <v>12</v>
      </c>
      <c r="AC2810" s="23" t="s">
        <v>37782</v>
      </c>
      <c r="AD2810" s="23" t="s">
        <v>40889</v>
      </c>
      <c r="AE2810" t="s">
        <v>35402</v>
      </c>
    </row>
    <row r="2811" spans="1:31" ht="14.25" customHeight="1">
      <c r="A2811" s="1">
        <v>2810</v>
      </c>
      <c r="B2811" s="1" t="s">
        <v>54</v>
      </c>
      <c r="C2811" s="1" t="s">
        <v>2072</v>
      </c>
      <c r="D2811" s="1" t="s">
        <v>35593</v>
      </c>
      <c r="E2811" s="1" t="s">
        <v>804</v>
      </c>
      <c r="F2811" s="1" t="s">
        <v>33577</v>
      </c>
      <c r="G2811" s="14">
        <v>9199499499</v>
      </c>
      <c r="H2811" s="1" t="s">
        <v>20</v>
      </c>
      <c r="I2811" s="1" t="s">
        <v>41</v>
      </c>
      <c r="J2811" s="1" t="s">
        <v>50</v>
      </c>
      <c r="K2811" s="3" t="s">
        <v>42</v>
      </c>
      <c r="L2811" s="1" t="s">
        <v>50</v>
      </c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1"/>
      <c r="AA2811" s="1" t="s">
        <v>16</v>
      </c>
      <c r="AB2811" s="3" t="s">
        <v>12</v>
      </c>
      <c r="AC2811" s="23" t="s">
        <v>37782</v>
      </c>
      <c r="AD2811" s="23" t="s">
        <v>40890</v>
      </c>
      <c r="AE2811" t="s">
        <v>35395</v>
      </c>
    </row>
    <row r="2812" spans="1:31" ht="14.25" customHeight="1">
      <c r="A2812" s="1">
        <v>2811</v>
      </c>
      <c r="B2812" s="9" t="s">
        <v>6</v>
      </c>
      <c r="C2812" s="1" t="s">
        <v>2078</v>
      </c>
      <c r="D2812" s="1" t="s">
        <v>2079</v>
      </c>
      <c r="E2812" s="1" t="s">
        <v>2080</v>
      </c>
      <c r="F2812" s="1" t="s">
        <v>21859</v>
      </c>
      <c r="G2812" s="14">
        <v>91964694164</v>
      </c>
      <c r="H2812" s="1" t="s">
        <v>15</v>
      </c>
      <c r="I2812" s="1" t="s">
        <v>9</v>
      </c>
      <c r="J2812" s="1" t="s">
        <v>50</v>
      </c>
      <c r="K2812" s="3" t="s">
        <v>17</v>
      </c>
      <c r="L2812" s="1" t="s">
        <v>50</v>
      </c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1"/>
      <c r="AA2812" s="1" t="s">
        <v>11</v>
      </c>
      <c r="AB2812" s="3" t="s">
        <v>321</v>
      </c>
      <c r="AC2812" s="23" t="s">
        <v>37782</v>
      </c>
      <c r="AD2812" s="23" t="s">
        <v>40891</v>
      </c>
      <c r="AE2812" t="s">
        <v>35400</v>
      </c>
    </row>
    <row r="2813" spans="1:31" ht="14.25" customHeight="1">
      <c r="A2813" s="1">
        <v>2812</v>
      </c>
      <c r="B2813" s="9" t="s">
        <v>6</v>
      </c>
      <c r="C2813" s="1" t="s">
        <v>2083</v>
      </c>
      <c r="D2813" s="1" t="s">
        <v>1015</v>
      </c>
      <c r="E2813" s="1" t="s">
        <v>2084</v>
      </c>
      <c r="F2813" s="1" t="s">
        <v>31313</v>
      </c>
      <c r="G2813" s="14">
        <v>919446004649</v>
      </c>
      <c r="H2813" s="1" t="s">
        <v>20</v>
      </c>
      <c r="I2813" s="1" t="s">
        <v>9</v>
      </c>
      <c r="J2813" s="1" t="s">
        <v>50</v>
      </c>
      <c r="K2813" s="3" t="s">
        <v>42</v>
      </c>
      <c r="L2813" s="1" t="s">
        <v>50</v>
      </c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1"/>
      <c r="AA2813" s="1" t="s">
        <v>16</v>
      </c>
      <c r="AB2813" s="3" t="s">
        <v>12</v>
      </c>
      <c r="AC2813" s="23" t="s">
        <v>37782</v>
      </c>
      <c r="AD2813" s="23" t="s">
        <v>40892</v>
      </c>
      <c r="AE2813" t="s">
        <v>35401</v>
      </c>
    </row>
    <row r="2814" spans="1:31" ht="14.25" customHeight="1">
      <c r="A2814" s="1">
        <v>2813</v>
      </c>
      <c r="B2814" s="9" t="s">
        <v>6</v>
      </c>
      <c r="C2814" s="1" t="s">
        <v>2113</v>
      </c>
      <c r="D2814" s="1" t="s">
        <v>1775</v>
      </c>
      <c r="E2814" s="1" t="s">
        <v>139</v>
      </c>
      <c r="F2814" s="1" t="s">
        <v>21871</v>
      </c>
      <c r="G2814" s="14">
        <v>919994444046</v>
      </c>
      <c r="H2814" s="1" t="s">
        <v>8</v>
      </c>
      <c r="I2814" s="1" t="s">
        <v>9</v>
      </c>
      <c r="J2814" s="1" t="s">
        <v>50</v>
      </c>
      <c r="K2814" s="3" t="s">
        <v>17</v>
      </c>
      <c r="L2814" s="1" t="s">
        <v>50</v>
      </c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1"/>
      <c r="AA2814" s="1" t="s">
        <v>11</v>
      </c>
      <c r="AB2814" s="3" t="s">
        <v>56</v>
      </c>
      <c r="AC2814" s="23" t="s">
        <v>37782</v>
      </c>
      <c r="AD2814" s="23" t="s">
        <v>40893</v>
      </c>
      <c r="AE2814" t="s">
        <v>35395</v>
      </c>
    </row>
    <row r="2815" spans="1:31" ht="14.25" customHeight="1">
      <c r="A2815" s="1">
        <v>2814</v>
      </c>
      <c r="B2815" s="9" t="s">
        <v>6</v>
      </c>
      <c r="C2815" s="1" t="s">
        <v>2114</v>
      </c>
      <c r="D2815" s="1" t="s">
        <v>1421</v>
      </c>
      <c r="E2815" s="1" t="s">
        <v>102</v>
      </c>
      <c r="F2815" s="1" t="s">
        <v>21872</v>
      </c>
      <c r="G2815" s="14">
        <v>91991666619</v>
      </c>
      <c r="H2815" s="1" t="s">
        <v>15</v>
      </c>
      <c r="I2815" s="1" t="s">
        <v>62</v>
      </c>
      <c r="J2815" s="1" t="s">
        <v>50</v>
      </c>
      <c r="K2815" s="3" t="s">
        <v>42</v>
      </c>
      <c r="L2815" s="1" t="s">
        <v>50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1"/>
      <c r="AA2815" s="1" t="s">
        <v>16</v>
      </c>
      <c r="AB2815" s="3" t="s">
        <v>12</v>
      </c>
      <c r="AC2815" s="23" t="s">
        <v>37782</v>
      </c>
      <c r="AD2815" s="23" t="s">
        <v>40894</v>
      </c>
      <c r="AE2815" t="s">
        <v>35401</v>
      </c>
    </row>
    <row r="2816" spans="1:31" ht="14.25" customHeight="1">
      <c r="A2816" s="1">
        <v>2815</v>
      </c>
      <c r="B2816" s="9" t="s">
        <v>6</v>
      </c>
      <c r="C2816" s="1" t="s">
        <v>2117</v>
      </c>
      <c r="D2816" s="1" t="s">
        <v>1807</v>
      </c>
      <c r="E2816" s="1" t="s">
        <v>139</v>
      </c>
      <c r="F2816" s="1" t="s">
        <v>21875</v>
      </c>
      <c r="G2816" s="14">
        <v>919446644464</v>
      </c>
      <c r="H2816" s="1" t="s">
        <v>15</v>
      </c>
      <c r="I2816" s="1" t="s">
        <v>9</v>
      </c>
      <c r="J2816" s="1" t="s">
        <v>50</v>
      </c>
      <c r="K2816" s="3" t="s">
        <v>178</v>
      </c>
      <c r="L2816" s="1" t="s">
        <v>50</v>
      </c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1"/>
      <c r="AA2816" s="1" t="s">
        <v>16</v>
      </c>
      <c r="AB2816" s="3" t="s">
        <v>12</v>
      </c>
      <c r="AC2816" s="23" t="s">
        <v>37782</v>
      </c>
      <c r="AD2816" s="23" t="s">
        <v>40895</v>
      </c>
      <c r="AE2816" t="s">
        <v>35400</v>
      </c>
    </row>
    <row r="2817" spans="1:31" ht="14.25" customHeight="1">
      <c r="A2817" s="1">
        <v>2816</v>
      </c>
      <c r="B2817" s="9" t="s">
        <v>6</v>
      </c>
      <c r="C2817" s="1" t="s">
        <v>2119</v>
      </c>
      <c r="D2817" s="1" t="s">
        <v>1506</v>
      </c>
      <c r="E2817" s="1" t="s">
        <v>506</v>
      </c>
      <c r="F2817" s="1" t="s">
        <v>33580</v>
      </c>
      <c r="G2817" s="14">
        <v>9160004441</v>
      </c>
      <c r="H2817" s="1" t="s">
        <v>15</v>
      </c>
      <c r="I2817" s="1" t="s">
        <v>9</v>
      </c>
      <c r="J2817" s="1" t="s">
        <v>50</v>
      </c>
      <c r="K2817" s="3" t="s">
        <v>27</v>
      </c>
      <c r="L2817" s="1" t="s">
        <v>50</v>
      </c>
      <c r="M2817" s="3" t="s">
        <v>178</v>
      </c>
      <c r="N2817" s="3" t="str">
        <f>J2817</f>
        <v>[1 cr - 1.25 cr]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1"/>
      <c r="AA2817" s="1" t="s">
        <v>16</v>
      </c>
      <c r="AB2817" s="3" t="s">
        <v>12</v>
      </c>
      <c r="AC2817" s="23" t="s">
        <v>37782</v>
      </c>
      <c r="AD2817" s="23" t="s">
        <v>40896</v>
      </c>
      <c r="AE2817" t="s">
        <v>35401</v>
      </c>
    </row>
    <row r="2818" spans="1:31" ht="14.25" customHeight="1">
      <c r="A2818" s="1">
        <v>2817</v>
      </c>
      <c r="B2818" s="1" t="s">
        <v>54</v>
      </c>
      <c r="C2818" s="1" t="s">
        <v>2130</v>
      </c>
      <c r="D2818" s="1" t="s">
        <v>318</v>
      </c>
      <c r="E2818" s="1" t="s">
        <v>8025</v>
      </c>
      <c r="F2818" s="1" t="s">
        <v>33581</v>
      </c>
      <c r="G2818" s="14">
        <v>91964191919</v>
      </c>
      <c r="H2818" s="1" t="s">
        <v>20</v>
      </c>
      <c r="I2818" s="1" t="s">
        <v>9</v>
      </c>
      <c r="J2818" s="1" t="s">
        <v>50</v>
      </c>
      <c r="K2818" s="3" t="s">
        <v>17</v>
      </c>
      <c r="L2818" s="1" t="s">
        <v>50</v>
      </c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1"/>
      <c r="AA2818" s="1" t="s">
        <v>11</v>
      </c>
      <c r="AB2818" s="3" t="s">
        <v>56</v>
      </c>
      <c r="AC2818" s="23" t="s">
        <v>37782</v>
      </c>
      <c r="AD2818" s="23" t="s">
        <v>40897</v>
      </c>
      <c r="AE2818" t="s">
        <v>35400</v>
      </c>
    </row>
    <row r="2819" spans="1:31" ht="14.25" customHeight="1">
      <c r="A2819" s="1">
        <v>2818</v>
      </c>
      <c r="B2819" s="9" t="s">
        <v>6</v>
      </c>
      <c r="C2819" s="1" t="s">
        <v>2178</v>
      </c>
      <c r="D2819" s="1" t="s">
        <v>2179</v>
      </c>
      <c r="E2819" s="1" t="s">
        <v>40</v>
      </c>
      <c r="F2819" s="1" t="s">
        <v>21896</v>
      </c>
      <c r="G2819" s="14">
        <v>9140691141</v>
      </c>
      <c r="H2819" s="1" t="s">
        <v>8</v>
      </c>
      <c r="I2819" s="1" t="s">
        <v>41</v>
      </c>
      <c r="J2819" s="1" t="s">
        <v>50</v>
      </c>
      <c r="K2819" s="3" t="s">
        <v>42</v>
      </c>
      <c r="L2819" s="1" t="s">
        <v>50</v>
      </c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1"/>
      <c r="AA2819" s="1" t="s">
        <v>16</v>
      </c>
      <c r="AB2819" s="3" t="s">
        <v>12</v>
      </c>
      <c r="AC2819" s="23" t="s">
        <v>37782</v>
      </c>
      <c r="AD2819" s="23" t="s">
        <v>40898</v>
      </c>
      <c r="AE2819" t="s">
        <v>35401</v>
      </c>
    </row>
    <row r="2820" spans="1:31" ht="14.25" customHeight="1">
      <c r="A2820" s="1">
        <v>2819</v>
      </c>
      <c r="B2820" s="9" t="s">
        <v>6</v>
      </c>
      <c r="C2820" s="1" t="s">
        <v>2191</v>
      </c>
      <c r="D2820" s="1" t="s">
        <v>35450</v>
      </c>
      <c r="E2820" s="1" t="s">
        <v>2192</v>
      </c>
      <c r="F2820" s="1" t="s">
        <v>31327</v>
      </c>
      <c r="G2820" s="14">
        <v>91919949491</v>
      </c>
      <c r="H2820" s="1" t="s">
        <v>132</v>
      </c>
      <c r="I2820" s="1" t="s">
        <v>41</v>
      </c>
      <c r="J2820" s="1" t="s">
        <v>50</v>
      </c>
      <c r="K2820" s="3" t="s">
        <v>42</v>
      </c>
      <c r="L2820" s="1" t="s">
        <v>50</v>
      </c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1"/>
      <c r="AA2820" s="1" t="s">
        <v>16</v>
      </c>
      <c r="AB2820" s="3" t="s">
        <v>12</v>
      </c>
      <c r="AC2820" s="23" t="s">
        <v>37782</v>
      </c>
      <c r="AD2820" s="23" t="s">
        <v>40899</v>
      </c>
      <c r="AE2820" t="s">
        <v>35402</v>
      </c>
    </row>
    <row r="2821" spans="1:31" ht="14.25" customHeight="1">
      <c r="A2821" s="1">
        <v>2820</v>
      </c>
      <c r="B2821" s="1" t="s">
        <v>54</v>
      </c>
      <c r="C2821" s="1" t="s">
        <v>2193</v>
      </c>
      <c r="D2821" s="1" t="s">
        <v>58</v>
      </c>
      <c r="E2821" s="1" t="s">
        <v>1506</v>
      </c>
      <c r="F2821" s="1" t="s">
        <v>2194</v>
      </c>
      <c r="G2821" s="14">
        <v>91600041964</v>
      </c>
      <c r="H2821" s="1" t="s">
        <v>8</v>
      </c>
      <c r="I2821" s="1" t="s">
        <v>41</v>
      </c>
      <c r="J2821" s="1" t="s">
        <v>50</v>
      </c>
      <c r="K2821" s="3" t="s">
        <v>42</v>
      </c>
      <c r="L2821" s="1" t="s">
        <v>50</v>
      </c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1"/>
      <c r="AA2821" s="1" t="s">
        <v>16</v>
      </c>
      <c r="AB2821" s="3" t="s">
        <v>12</v>
      </c>
      <c r="AC2821" s="23" t="s">
        <v>37782</v>
      </c>
      <c r="AD2821" s="23" t="s">
        <v>40900</v>
      </c>
      <c r="AE2821" t="s">
        <v>35400</v>
      </c>
    </row>
    <row r="2822" spans="1:31" ht="14.25" customHeight="1">
      <c r="A2822" s="1">
        <v>2821</v>
      </c>
      <c r="B2822" s="9" t="s">
        <v>6</v>
      </c>
      <c r="C2822" s="1" t="s">
        <v>2197</v>
      </c>
      <c r="D2822" s="1" t="s">
        <v>2198</v>
      </c>
      <c r="E2822" s="1" t="s">
        <v>40</v>
      </c>
      <c r="F2822" s="1" t="s">
        <v>21900</v>
      </c>
      <c r="G2822" s="14">
        <v>91944644004</v>
      </c>
      <c r="H2822" s="1" t="s">
        <v>37</v>
      </c>
      <c r="I2822" s="1" t="s">
        <v>9</v>
      </c>
      <c r="J2822" s="1" t="s">
        <v>50</v>
      </c>
      <c r="K2822" s="3" t="s">
        <v>42</v>
      </c>
      <c r="L2822" s="1" t="s">
        <v>50</v>
      </c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1"/>
      <c r="AA2822" s="1" t="s">
        <v>16</v>
      </c>
      <c r="AB2822" s="3" t="s">
        <v>12</v>
      </c>
      <c r="AC2822" s="23" t="s">
        <v>37782</v>
      </c>
      <c r="AD2822" s="23" t="s">
        <v>40901</v>
      </c>
      <c r="AE2822" t="s">
        <v>35402</v>
      </c>
    </row>
    <row r="2823" spans="1:31" ht="14.25" customHeight="1">
      <c r="A2823" s="1">
        <v>2822</v>
      </c>
      <c r="B2823" s="1" t="s">
        <v>54</v>
      </c>
      <c r="C2823" s="1" t="s">
        <v>2232</v>
      </c>
      <c r="D2823" s="1" t="s">
        <v>2233</v>
      </c>
      <c r="E2823" s="1" t="s">
        <v>1648</v>
      </c>
      <c r="F2823" s="1" t="s">
        <v>21915</v>
      </c>
      <c r="G2823" s="14">
        <v>914449190</v>
      </c>
      <c r="H2823" s="1" t="s">
        <v>15</v>
      </c>
      <c r="I2823" s="1" t="s">
        <v>9</v>
      </c>
      <c r="J2823" s="1" t="s">
        <v>50</v>
      </c>
      <c r="K2823" s="3" t="s">
        <v>27</v>
      </c>
      <c r="L2823" s="1" t="s">
        <v>50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1"/>
      <c r="AA2823" s="1" t="s">
        <v>16</v>
      </c>
      <c r="AB2823" s="3" t="s">
        <v>12</v>
      </c>
      <c r="AC2823" s="23" t="s">
        <v>37782</v>
      </c>
      <c r="AD2823" s="23" t="s">
        <v>40902</v>
      </c>
      <c r="AE2823" t="s">
        <v>35402</v>
      </c>
    </row>
    <row r="2824" spans="1:31" ht="14.25" customHeight="1">
      <c r="A2824" s="1">
        <v>2823</v>
      </c>
      <c r="B2824" s="1" t="s">
        <v>54</v>
      </c>
      <c r="C2824" s="1" t="s">
        <v>2248</v>
      </c>
      <c r="D2824" s="1" t="s">
        <v>1092</v>
      </c>
      <c r="E2824" s="1" t="s">
        <v>1865</v>
      </c>
      <c r="F2824" s="1" t="s">
        <v>21921</v>
      </c>
      <c r="G2824" s="14">
        <v>9199444009000</v>
      </c>
      <c r="H2824" s="1" t="s">
        <v>20</v>
      </c>
      <c r="I2824" s="1" t="s">
        <v>9</v>
      </c>
      <c r="J2824" s="1" t="s">
        <v>50</v>
      </c>
      <c r="K2824" s="3" t="s">
        <v>63</v>
      </c>
      <c r="L2824" s="1" t="s">
        <v>50</v>
      </c>
      <c r="M2824" s="3" t="s">
        <v>213</v>
      </c>
      <c r="N2824" s="3" t="str">
        <f>J2824</f>
        <v>[1 cr - 1.25 cr]</v>
      </c>
      <c r="O2824" s="3" t="s">
        <v>17</v>
      </c>
      <c r="P2824" s="3" t="s">
        <v>50</v>
      </c>
      <c r="Q2824" s="3" t="s">
        <v>42</v>
      </c>
      <c r="R2824" s="3" t="s">
        <v>50</v>
      </c>
      <c r="S2824" s="3" t="s">
        <v>27</v>
      </c>
      <c r="T2824" s="3" t="s">
        <v>50</v>
      </c>
      <c r="U2824" s="3" t="s">
        <v>117</v>
      </c>
      <c r="V2824" s="3" t="s">
        <v>50</v>
      </c>
      <c r="W2824" s="3" t="s">
        <v>178</v>
      </c>
      <c r="X2824" s="3" t="s">
        <v>50</v>
      </c>
      <c r="Y2824" s="3" t="s">
        <v>171</v>
      </c>
      <c r="Z2824" s="1" t="s">
        <v>50</v>
      </c>
      <c r="AA2824" s="1" t="s">
        <v>16</v>
      </c>
      <c r="AB2824" s="3" t="s">
        <v>12</v>
      </c>
      <c r="AC2824" s="23" t="s">
        <v>37782</v>
      </c>
      <c r="AD2824" s="23" t="s">
        <v>40903</v>
      </c>
      <c r="AE2824" t="s">
        <v>35400</v>
      </c>
    </row>
    <row r="2825" spans="1:31" ht="14.25" customHeight="1">
      <c r="A2825" s="1">
        <v>2824</v>
      </c>
      <c r="B2825" s="9" t="s">
        <v>6</v>
      </c>
      <c r="C2825" s="1" t="s">
        <v>2260</v>
      </c>
      <c r="D2825" s="1" t="s">
        <v>230</v>
      </c>
      <c r="E2825" s="1" t="s">
        <v>40</v>
      </c>
      <c r="F2825" s="1" t="s">
        <v>21926</v>
      </c>
      <c r="G2825" s="14">
        <v>91944666016</v>
      </c>
      <c r="H2825" s="1" t="s">
        <v>15</v>
      </c>
      <c r="I2825" s="1" t="s">
        <v>9</v>
      </c>
      <c r="J2825" s="1" t="s">
        <v>50</v>
      </c>
      <c r="K2825" s="3" t="s">
        <v>27</v>
      </c>
      <c r="L2825" s="1" t="s">
        <v>50</v>
      </c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1"/>
      <c r="AA2825" s="1" t="s">
        <v>16</v>
      </c>
      <c r="AB2825" s="3" t="s">
        <v>12</v>
      </c>
      <c r="AC2825" s="23" t="s">
        <v>37782</v>
      </c>
      <c r="AD2825" s="23" t="s">
        <v>39933</v>
      </c>
      <c r="AE2825" t="s">
        <v>35401</v>
      </c>
    </row>
    <row r="2826" spans="1:31" ht="14.25" customHeight="1">
      <c r="A2826" s="1">
        <v>2825</v>
      </c>
      <c r="B2826" s="9" t="s">
        <v>6</v>
      </c>
      <c r="C2826" s="1" t="s">
        <v>2264</v>
      </c>
      <c r="D2826" s="1" t="s">
        <v>318</v>
      </c>
      <c r="E2826" s="1" t="s">
        <v>40</v>
      </c>
      <c r="F2826" s="1" t="s">
        <v>21929</v>
      </c>
      <c r="G2826" s="14">
        <v>91914949666</v>
      </c>
      <c r="H2826" s="1" t="s">
        <v>8</v>
      </c>
      <c r="I2826" s="1" t="s">
        <v>9</v>
      </c>
      <c r="J2826" s="1" t="s">
        <v>50</v>
      </c>
      <c r="K2826" s="3" t="s">
        <v>42</v>
      </c>
      <c r="L2826" s="1" t="s">
        <v>50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1"/>
      <c r="AA2826" s="1" t="s">
        <v>16</v>
      </c>
      <c r="AB2826" s="3" t="s">
        <v>12</v>
      </c>
      <c r="AC2826" s="23" t="s">
        <v>37782</v>
      </c>
      <c r="AD2826" s="23" t="s">
        <v>40904</v>
      </c>
      <c r="AE2826" t="s">
        <v>35395</v>
      </c>
    </row>
    <row r="2827" spans="1:31" ht="14.25" customHeight="1">
      <c r="A2827" s="1">
        <v>2826</v>
      </c>
      <c r="B2827" s="9" t="s">
        <v>6</v>
      </c>
      <c r="C2827" s="1" t="s">
        <v>2277</v>
      </c>
      <c r="D2827" s="1" t="s">
        <v>995</v>
      </c>
      <c r="E2827" s="1" t="s">
        <v>2278</v>
      </c>
      <c r="F2827" s="1" t="s">
        <v>21935</v>
      </c>
      <c r="G2827" s="14">
        <v>919494604494</v>
      </c>
      <c r="H2827" s="1" t="s">
        <v>15</v>
      </c>
      <c r="I2827" s="1" t="s">
        <v>41</v>
      </c>
      <c r="J2827" s="1" t="s">
        <v>50</v>
      </c>
      <c r="K2827" s="3" t="s">
        <v>42</v>
      </c>
      <c r="L2827" s="1" t="s">
        <v>50</v>
      </c>
      <c r="M2827" s="3" t="s">
        <v>27</v>
      </c>
      <c r="N2827" s="3" t="str">
        <f>J2827</f>
        <v>[1 cr - 1.25 cr]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1"/>
      <c r="AA2827" s="1" t="s">
        <v>16</v>
      </c>
      <c r="AB2827" s="3" t="s">
        <v>12</v>
      </c>
      <c r="AC2827" s="23" t="s">
        <v>37782</v>
      </c>
      <c r="AD2827" s="23" t="s">
        <v>40905</v>
      </c>
      <c r="AE2827" t="s">
        <v>35401</v>
      </c>
    </row>
    <row r="2828" spans="1:31" ht="14.25" customHeight="1">
      <c r="A2828" s="1">
        <v>2827</v>
      </c>
      <c r="B2828" s="1" t="s">
        <v>54</v>
      </c>
      <c r="C2828" s="1" t="s">
        <v>2316</v>
      </c>
      <c r="D2828" s="1" t="s">
        <v>2317</v>
      </c>
      <c r="E2828" s="1" t="s">
        <v>40</v>
      </c>
      <c r="F2828" s="1" t="s">
        <v>21948</v>
      </c>
      <c r="G2828" s="14">
        <v>919494461104</v>
      </c>
      <c r="H2828" s="1" t="s">
        <v>132</v>
      </c>
      <c r="I2828" s="1" t="s">
        <v>9</v>
      </c>
      <c r="J2828" s="1" t="s">
        <v>50</v>
      </c>
      <c r="K2828" s="3" t="s">
        <v>17</v>
      </c>
      <c r="L2828" s="1" t="s">
        <v>50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1"/>
      <c r="AA2828" s="1" t="s">
        <v>11</v>
      </c>
      <c r="AB2828" s="3" t="s">
        <v>13</v>
      </c>
      <c r="AC2828" s="23" t="s">
        <v>37782</v>
      </c>
      <c r="AD2828" s="23" t="s">
        <v>40906</v>
      </c>
      <c r="AE2828" t="s">
        <v>35400</v>
      </c>
    </row>
    <row r="2829" spans="1:31" ht="14.25" customHeight="1">
      <c r="A2829" s="1">
        <v>2828</v>
      </c>
      <c r="B2829" s="1" t="s">
        <v>54</v>
      </c>
      <c r="C2829" s="1" t="s">
        <v>2329</v>
      </c>
      <c r="D2829" s="1" t="s">
        <v>151</v>
      </c>
      <c r="E2829" s="1" t="s">
        <v>90</v>
      </c>
      <c r="F2829" s="1" t="s">
        <v>21952</v>
      </c>
      <c r="G2829" s="14">
        <v>916969094944</v>
      </c>
      <c r="H2829" s="1" t="s">
        <v>8</v>
      </c>
      <c r="I2829" s="1" t="s">
        <v>41</v>
      </c>
      <c r="J2829" s="1" t="s">
        <v>50</v>
      </c>
      <c r="K2829" s="3" t="s">
        <v>42</v>
      </c>
      <c r="L2829" s="1" t="s">
        <v>50</v>
      </c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1"/>
      <c r="AA2829" s="1" t="s">
        <v>16</v>
      </c>
      <c r="AB2829" s="3" t="s">
        <v>12</v>
      </c>
      <c r="AC2829" s="23" t="s">
        <v>37782</v>
      </c>
      <c r="AD2829" s="23" t="s">
        <v>39937</v>
      </c>
      <c r="AE2829" t="s">
        <v>35395</v>
      </c>
    </row>
    <row r="2830" spans="1:31" ht="14.25" customHeight="1">
      <c r="A2830" s="1">
        <v>2829</v>
      </c>
      <c r="B2830" s="1" t="s">
        <v>54</v>
      </c>
      <c r="C2830" s="1" t="s">
        <v>2334</v>
      </c>
      <c r="D2830" s="1" t="s">
        <v>14871</v>
      </c>
      <c r="E2830" s="1" t="s">
        <v>40</v>
      </c>
      <c r="F2830" s="1" t="s">
        <v>31343</v>
      </c>
      <c r="G2830" s="14">
        <v>91914694906</v>
      </c>
      <c r="H2830" s="1" t="s">
        <v>8</v>
      </c>
      <c r="I2830" s="1" t="s">
        <v>9</v>
      </c>
      <c r="J2830" s="1" t="s">
        <v>50</v>
      </c>
      <c r="K2830" s="3" t="s">
        <v>17</v>
      </c>
      <c r="L2830" s="1" t="s">
        <v>50</v>
      </c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1"/>
      <c r="AA2830" s="1" t="s">
        <v>11</v>
      </c>
      <c r="AB2830" s="3" t="s">
        <v>56</v>
      </c>
      <c r="AC2830" s="23" t="s">
        <v>37782</v>
      </c>
      <c r="AD2830" s="23" t="s">
        <v>40907</v>
      </c>
      <c r="AE2830" t="s">
        <v>35400</v>
      </c>
    </row>
    <row r="2831" spans="1:31" ht="14.25" customHeight="1">
      <c r="A2831" s="1">
        <v>2830</v>
      </c>
      <c r="B2831" s="1" t="s">
        <v>54</v>
      </c>
      <c r="C2831" s="1" t="s">
        <v>2335</v>
      </c>
      <c r="D2831" s="1" t="s">
        <v>13934</v>
      </c>
      <c r="E2831" s="1" t="s">
        <v>84</v>
      </c>
      <c r="F2831" s="1" t="s">
        <v>21954</v>
      </c>
      <c r="G2831" s="14">
        <v>91964006000</v>
      </c>
      <c r="H2831" s="1" t="s">
        <v>8</v>
      </c>
      <c r="I2831" s="1" t="s">
        <v>41</v>
      </c>
      <c r="J2831" s="1" t="s">
        <v>50</v>
      </c>
      <c r="K2831" s="3" t="s">
        <v>42</v>
      </c>
      <c r="L2831" s="1" t="s">
        <v>50</v>
      </c>
      <c r="M2831" s="3" t="s">
        <v>27</v>
      </c>
      <c r="N2831" s="3" t="str">
        <f>J2831</f>
        <v>[1 cr - 1.25 cr]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1"/>
      <c r="AA2831" s="1" t="s">
        <v>16</v>
      </c>
      <c r="AB2831" s="3" t="s">
        <v>12</v>
      </c>
      <c r="AC2831" s="23" t="s">
        <v>37782</v>
      </c>
      <c r="AD2831" s="23" t="s">
        <v>40907</v>
      </c>
      <c r="AE2831" t="s">
        <v>35402</v>
      </c>
    </row>
    <row r="2832" spans="1:31" ht="14.25" customHeight="1">
      <c r="A2832" s="1">
        <v>2831</v>
      </c>
      <c r="B2832" s="1" t="s">
        <v>54</v>
      </c>
      <c r="C2832" s="1" t="s">
        <v>2339</v>
      </c>
      <c r="D2832" s="1" t="s">
        <v>2472</v>
      </c>
      <c r="E2832" s="1" t="s">
        <v>78</v>
      </c>
      <c r="F2832" s="1" t="s">
        <v>21956</v>
      </c>
      <c r="G2832" s="14">
        <v>9194644660</v>
      </c>
      <c r="H2832" s="1" t="s">
        <v>15</v>
      </c>
      <c r="I2832" s="1" t="s">
        <v>9</v>
      </c>
      <c r="J2832" s="1" t="s">
        <v>50</v>
      </c>
      <c r="K2832" s="3" t="s">
        <v>42</v>
      </c>
      <c r="L2832" s="1" t="s">
        <v>50</v>
      </c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1"/>
      <c r="AA2832" s="1" t="s">
        <v>16</v>
      </c>
      <c r="AB2832" s="3" t="s">
        <v>12</v>
      </c>
      <c r="AC2832" s="23" t="s">
        <v>37782</v>
      </c>
      <c r="AD2832" s="23" t="s">
        <v>40520</v>
      </c>
      <c r="AE2832" t="s">
        <v>35401</v>
      </c>
    </row>
    <row r="2833" spans="1:31" ht="14.25" customHeight="1">
      <c r="A2833" s="1">
        <v>2832</v>
      </c>
      <c r="B2833" s="9" t="s">
        <v>6</v>
      </c>
      <c r="C2833" s="1" t="s">
        <v>2349</v>
      </c>
      <c r="D2833" s="1" t="s">
        <v>318</v>
      </c>
      <c r="E2833" s="1" t="s">
        <v>1527</v>
      </c>
      <c r="F2833" s="1" t="s">
        <v>21961</v>
      </c>
      <c r="G2833" s="14">
        <v>91994469600</v>
      </c>
      <c r="H2833" s="1" t="s">
        <v>15</v>
      </c>
      <c r="I2833" s="1" t="s">
        <v>41</v>
      </c>
      <c r="J2833" s="1" t="s">
        <v>50</v>
      </c>
      <c r="K2833" s="3" t="s">
        <v>171</v>
      </c>
      <c r="L2833" s="1" t="s">
        <v>50</v>
      </c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1"/>
      <c r="AA2833" s="1" t="s">
        <v>16</v>
      </c>
      <c r="AB2833" s="3" t="s">
        <v>12</v>
      </c>
      <c r="AC2833" s="23" t="s">
        <v>37782</v>
      </c>
      <c r="AD2833" s="23" t="s">
        <v>40908</v>
      </c>
      <c r="AE2833" t="s">
        <v>35395</v>
      </c>
    </row>
    <row r="2834" spans="1:31" ht="14.25" customHeight="1">
      <c r="A2834" s="1">
        <v>2833</v>
      </c>
      <c r="B2834" s="9" t="s">
        <v>6</v>
      </c>
      <c r="C2834" s="1" t="s">
        <v>2350</v>
      </c>
      <c r="D2834" s="1" t="s">
        <v>400</v>
      </c>
      <c r="E2834" s="1" t="s">
        <v>542</v>
      </c>
      <c r="F2834" s="1" t="s">
        <v>21962</v>
      </c>
      <c r="G2834" s="14">
        <v>9166099149</v>
      </c>
      <c r="H2834" s="1" t="s">
        <v>15</v>
      </c>
      <c r="I2834" s="1" t="s">
        <v>41</v>
      </c>
      <c r="J2834" s="1" t="s">
        <v>50</v>
      </c>
      <c r="K2834" s="3" t="s">
        <v>42</v>
      </c>
      <c r="L2834" s="1" t="s">
        <v>50</v>
      </c>
      <c r="M2834" s="3" t="s">
        <v>27</v>
      </c>
      <c r="N2834" s="3" t="str">
        <f t="shared" ref="N2834:N2835" si="42">J2834</f>
        <v>[1 cr - 1.25 cr]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1"/>
      <c r="AA2834" s="1" t="s">
        <v>16</v>
      </c>
      <c r="AB2834" s="3" t="s">
        <v>12</v>
      </c>
      <c r="AC2834" s="23" t="s">
        <v>37782</v>
      </c>
      <c r="AD2834" s="23" t="s">
        <v>40909</v>
      </c>
      <c r="AE2834" t="s">
        <v>35401</v>
      </c>
    </row>
    <row r="2835" spans="1:31" ht="14.25" customHeight="1">
      <c r="A2835" s="1">
        <v>2834</v>
      </c>
      <c r="B2835" s="1" t="s">
        <v>54</v>
      </c>
      <c r="C2835" s="1" t="s">
        <v>2353</v>
      </c>
      <c r="D2835" s="1" t="s">
        <v>35594</v>
      </c>
      <c r="E2835" s="1" t="s">
        <v>84</v>
      </c>
      <c r="F2835" s="1" t="s">
        <v>21964</v>
      </c>
      <c r="G2835" s="14">
        <v>91990949004</v>
      </c>
      <c r="H2835" s="1" t="s">
        <v>37</v>
      </c>
      <c r="I2835" s="1" t="s">
        <v>62</v>
      </c>
      <c r="J2835" s="1" t="s">
        <v>50</v>
      </c>
      <c r="K2835" s="3" t="s">
        <v>42</v>
      </c>
      <c r="L2835" s="1" t="s">
        <v>50</v>
      </c>
      <c r="M2835" s="3" t="s">
        <v>27</v>
      </c>
      <c r="N2835" s="3" t="str">
        <f t="shared" si="42"/>
        <v>[1 cr - 1.25 cr]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1"/>
      <c r="AA2835" s="1" t="s">
        <v>16</v>
      </c>
      <c r="AB2835" s="3" t="s">
        <v>12</v>
      </c>
      <c r="AC2835" s="23" t="s">
        <v>37782</v>
      </c>
      <c r="AD2835" s="23" t="s">
        <v>40910</v>
      </c>
      <c r="AE2835" t="s">
        <v>35400</v>
      </c>
    </row>
    <row r="2836" spans="1:31" ht="14.25" customHeight="1">
      <c r="A2836" s="1">
        <v>2835</v>
      </c>
      <c r="B2836" s="9" t="s">
        <v>6</v>
      </c>
      <c r="C2836" s="1" t="s">
        <v>2363</v>
      </c>
      <c r="D2836" s="1" t="s">
        <v>1605</v>
      </c>
      <c r="E2836" s="1" t="s">
        <v>40</v>
      </c>
      <c r="F2836" s="1" t="s">
        <v>21970</v>
      </c>
      <c r="G2836" s="14">
        <v>919446014469</v>
      </c>
      <c r="H2836" s="1" t="s">
        <v>15</v>
      </c>
      <c r="I2836" s="1" t="s">
        <v>9</v>
      </c>
      <c r="J2836" s="1" t="s">
        <v>50</v>
      </c>
      <c r="K2836" s="3" t="s">
        <v>42</v>
      </c>
      <c r="L2836" s="1" t="s">
        <v>50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1"/>
      <c r="AA2836" s="1" t="s">
        <v>16</v>
      </c>
      <c r="AB2836" s="3" t="s">
        <v>12</v>
      </c>
      <c r="AC2836" s="23" t="s">
        <v>37782</v>
      </c>
      <c r="AD2836" s="23" t="s">
        <v>40911</v>
      </c>
      <c r="AE2836" t="s">
        <v>35395</v>
      </c>
    </row>
    <row r="2837" spans="1:31" ht="14.25" customHeight="1">
      <c r="A2837" s="1">
        <v>2836</v>
      </c>
      <c r="B2837" s="1" t="s">
        <v>54</v>
      </c>
      <c r="C2837" s="1" t="s">
        <v>2396</v>
      </c>
      <c r="D2837" s="1" t="s">
        <v>323</v>
      </c>
      <c r="E2837" s="1" t="s">
        <v>724</v>
      </c>
      <c r="F2837" s="1" t="s">
        <v>21983</v>
      </c>
      <c r="G2837" s="14">
        <v>919444444</v>
      </c>
      <c r="H2837" s="1" t="s">
        <v>8</v>
      </c>
      <c r="I2837" s="1" t="s">
        <v>9</v>
      </c>
      <c r="J2837" s="1" t="s">
        <v>50</v>
      </c>
      <c r="K2837" s="3" t="s">
        <v>17</v>
      </c>
      <c r="L2837" s="1" t="s">
        <v>50</v>
      </c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1"/>
      <c r="AA2837" s="1" t="s">
        <v>11</v>
      </c>
      <c r="AB2837" s="3" t="s">
        <v>274</v>
      </c>
      <c r="AC2837" s="23" t="s">
        <v>37782</v>
      </c>
      <c r="AD2837" s="23" t="s">
        <v>40912</v>
      </c>
      <c r="AE2837" t="s">
        <v>35395</v>
      </c>
    </row>
    <row r="2838" spans="1:31" ht="14.25" customHeight="1">
      <c r="A2838" s="1">
        <v>2837</v>
      </c>
      <c r="B2838" s="9" t="s">
        <v>6</v>
      </c>
      <c r="C2838" s="1" t="s">
        <v>2400</v>
      </c>
      <c r="D2838" s="1" t="s">
        <v>526</v>
      </c>
      <c r="E2838" s="1" t="s">
        <v>447</v>
      </c>
      <c r="F2838" s="1" t="s">
        <v>33606</v>
      </c>
      <c r="G2838" s="14">
        <v>91946964466</v>
      </c>
      <c r="H2838" s="1" t="s">
        <v>20</v>
      </c>
      <c r="I2838" s="1" t="s">
        <v>9</v>
      </c>
      <c r="J2838" s="1" t="s">
        <v>50</v>
      </c>
      <c r="K2838" s="3" t="s">
        <v>42</v>
      </c>
      <c r="L2838" s="1" t="s">
        <v>50</v>
      </c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1"/>
      <c r="AA2838" s="1" t="s">
        <v>16</v>
      </c>
      <c r="AB2838" s="3" t="s">
        <v>12</v>
      </c>
      <c r="AC2838" s="23" t="s">
        <v>37782</v>
      </c>
      <c r="AD2838" s="23" t="s">
        <v>40913</v>
      </c>
      <c r="AE2838" t="s">
        <v>35402</v>
      </c>
    </row>
    <row r="2839" spans="1:31" ht="14.25" customHeight="1">
      <c r="A2839" s="1">
        <v>2838</v>
      </c>
      <c r="B2839" s="1" t="s">
        <v>54</v>
      </c>
      <c r="C2839" s="1" t="s">
        <v>2415</v>
      </c>
      <c r="D2839" s="1" t="s">
        <v>841</v>
      </c>
      <c r="E2839" s="1" t="s">
        <v>78</v>
      </c>
      <c r="F2839" s="1" t="s">
        <v>33608</v>
      </c>
      <c r="G2839" s="14">
        <v>91949409164</v>
      </c>
      <c r="H2839" s="1" t="s">
        <v>20</v>
      </c>
      <c r="I2839" s="1" t="s">
        <v>9</v>
      </c>
      <c r="J2839" s="1" t="s">
        <v>50</v>
      </c>
      <c r="K2839" s="3" t="s">
        <v>42</v>
      </c>
      <c r="L2839" s="1" t="s">
        <v>50</v>
      </c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1"/>
      <c r="AA2839" s="1" t="s">
        <v>16</v>
      </c>
      <c r="AB2839" s="3" t="s">
        <v>12</v>
      </c>
      <c r="AC2839" s="23" t="s">
        <v>37782</v>
      </c>
      <c r="AD2839" s="23" t="s">
        <v>40914</v>
      </c>
      <c r="AE2839" t="s">
        <v>35401</v>
      </c>
    </row>
    <row r="2840" spans="1:31" ht="14.25" customHeight="1">
      <c r="A2840" s="1">
        <v>2839</v>
      </c>
      <c r="B2840" s="1" t="s">
        <v>54</v>
      </c>
      <c r="C2840" s="1" t="s">
        <v>2417</v>
      </c>
      <c r="D2840" s="1" t="s">
        <v>371</v>
      </c>
      <c r="E2840" s="1" t="s">
        <v>3167</v>
      </c>
      <c r="F2840" s="1" t="s">
        <v>21993</v>
      </c>
      <c r="G2840" s="14">
        <v>919446149944</v>
      </c>
      <c r="H2840" s="1" t="s">
        <v>15</v>
      </c>
      <c r="I2840" s="1" t="s">
        <v>9</v>
      </c>
      <c r="J2840" s="1" t="s">
        <v>50</v>
      </c>
      <c r="K2840" s="3" t="s">
        <v>42</v>
      </c>
      <c r="L2840" s="1" t="s">
        <v>50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1"/>
      <c r="AA2840" s="1" t="s">
        <v>16</v>
      </c>
      <c r="AB2840" s="3" t="s">
        <v>12</v>
      </c>
      <c r="AC2840" s="23" t="s">
        <v>37782</v>
      </c>
      <c r="AD2840" s="23" t="s">
        <v>40915</v>
      </c>
      <c r="AE2840" t="s">
        <v>35402</v>
      </c>
    </row>
    <row r="2841" spans="1:31" ht="14.25" customHeight="1">
      <c r="A2841" s="1">
        <v>2840</v>
      </c>
      <c r="B2841" s="1" t="s">
        <v>54</v>
      </c>
      <c r="C2841" s="1" t="s">
        <v>2426</v>
      </c>
      <c r="D2841" s="1" t="s">
        <v>35595</v>
      </c>
      <c r="E2841" s="1" t="s">
        <v>36582</v>
      </c>
      <c r="F2841" s="1" t="s">
        <v>21996</v>
      </c>
      <c r="G2841" s="14">
        <v>91444940619</v>
      </c>
      <c r="H2841" s="1" t="s">
        <v>15</v>
      </c>
      <c r="I2841" s="1" t="s">
        <v>41</v>
      </c>
      <c r="J2841" s="1" t="s">
        <v>50</v>
      </c>
      <c r="K2841" s="3" t="s">
        <v>42</v>
      </c>
      <c r="L2841" s="1" t="s">
        <v>50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1"/>
      <c r="AA2841" s="1" t="s">
        <v>16</v>
      </c>
      <c r="AB2841" s="3" t="s">
        <v>12</v>
      </c>
      <c r="AC2841" s="23" t="s">
        <v>37782</v>
      </c>
      <c r="AD2841" s="23" t="s">
        <v>40916</v>
      </c>
      <c r="AE2841" t="s">
        <v>35401</v>
      </c>
    </row>
    <row r="2842" spans="1:31" ht="14.25" customHeight="1">
      <c r="A2842" s="1">
        <v>2841</v>
      </c>
      <c r="B2842" s="1" t="s">
        <v>54</v>
      </c>
      <c r="C2842" s="1" t="s">
        <v>2435</v>
      </c>
      <c r="D2842" s="1" t="s">
        <v>11514</v>
      </c>
      <c r="E2842" s="1" t="s">
        <v>506</v>
      </c>
      <c r="F2842" s="1" t="s">
        <v>22002</v>
      </c>
      <c r="G2842" s="14">
        <v>91909904149</v>
      </c>
      <c r="H2842" s="1" t="s">
        <v>8</v>
      </c>
      <c r="I2842" s="1" t="s">
        <v>41</v>
      </c>
      <c r="J2842" s="1" t="s">
        <v>50</v>
      </c>
      <c r="K2842" s="3" t="s">
        <v>42</v>
      </c>
      <c r="L2842" s="1" t="s">
        <v>50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1"/>
      <c r="AA2842" s="1" t="s">
        <v>16</v>
      </c>
      <c r="AB2842" s="3" t="s">
        <v>12</v>
      </c>
      <c r="AC2842" s="23" t="s">
        <v>37782</v>
      </c>
      <c r="AD2842" s="23" t="s">
        <v>40917</v>
      </c>
      <c r="AE2842" t="s">
        <v>35401</v>
      </c>
    </row>
    <row r="2843" spans="1:31" ht="14.25" customHeight="1">
      <c r="A2843" s="1">
        <v>2842</v>
      </c>
      <c r="B2843" s="9" t="s">
        <v>6</v>
      </c>
      <c r="C2843" s="1" t="s">
        <v>2444</v>
      </c>
      <c r="D2843" s="1" t="s">
        <v>2445</v>
      </c>
      <c r="E2843" s="1" t="s">
        <v>2446</v>
      </c>
      <c r="F2843" s="1" t="s">
        <v>22006</v>
      </c>
      <c r="G2843" s="14">
        <v>914466610146</v>
      </c>
      <c r="H2843" s="1" t="s">
        <v>8</v>
      </c>
      <c r="I2843" s="1" t="s">
        <v>9</v>
      </c>
      <c r="J2843" s="1" t="s">
        <v>50</v>
      </c>
      <c r="K2843" s="3" t="s">
        <v>27</v>
      </c>
      <c r="L2843" s="1" t="s">
        <v>50</v>
      </c>
      <c r="M2843" s="3" t="s">
        <v>47344</v>
      </c>
      <c r="N2843" s="3" t="str">
        <f>J2843</f>
        <v>[1 cr - 1.25 cr]</v>
      </c>
      <c r="O2843" s="3" t="s">
        <v>47349</v>
      </c>
      <c r="P2843" s="3" t="s">
        <v>50</v>
      </c>
      <c r="Q2843" s="3"/>
      <c r="R2843" s="3"/>
      <c r="S2843" s="3"/>
      <c r="T2843" s="3"/>
      <c r="U2843" s="3"/>
      <c r="V2843" s="3"/>
      <c r="W2843" s="3"/>
      <c r="X2843" s="3"/>
      <c r="Y2843" s="3"/>
      <c r="Z2843" s="1"/>
      <c r="AA2843" s="1" t="s">
        <v>16</v>
      </c>
      <c r="AB2843" s="3" t="s">
        <v>12</v>
      </c>
      <c r="AC2843" s="23" t="s">
        <v>37782</v>
      </c>
      <c r="AD2843" s="23" t="s">
        <v>38293</v>
      </c>
      <c r="AE2843" t="s">
        <v>35402</v>
      </c>
    </row>
    <row r="2844" spans="1:31" ht="14.25" customHeight="1">
      <c r="A2844" s="1">
        <v>2843</v>
      </c>
      <c r="B2844" s="9" t="s">
        <v>6</v>
      </c>
      <c r="C2844" s="1" t="s">
        <v>2450</v>
      </c>
      <c r="D2844" s="1" t="s">
        <v>36472</v>
      </c>
      <c r="E2844" s="1" t="s">
        <v>2451</v>
      </c>
      <c r="F2844" s="1" t="s">
        <v>22008</v>
      </c>
      <c r="G2844" s="14">
        <v>914940464496</v>
      </c>
      <c r="H2844" s="1" t="s">
        <v>20</v>
      </c>
      <c r="I2844" s="1" t="s">
        <v>41</v>
      </c>
      <c r="J2844" s="1" t="s">
        <v>50</v>
      </c>
      <c r="K2844" s="3" t="s">
        <v>42</v>
      </c>
      <c r="L2844" s="1" t="s">
        <v>50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1"/>
      <c r="AA2844" s="1" t="s">
        <v>16</v>
      </c>
      <c r="AB2844" s="3" t="s">
        <v>12</v>
      </c>
      <c r="AC2844" s="23" t="s">
        <v>37782</v>
      </c>
      <c r="AD2844" s="23" t="s">
        <v>40918</v>
      </c>
      <c r="AE2844" t="s">
        <v>35400</v>
      </c>
    </row>
    <row r="2845" spans="1:31" ht="14.25" customHeight="1">
      <c r="A2845" s="1">
        <v>2844</v>
      </c>
      <c r="B2845" s="1" t="s">
        <v>54</v>
      </c>
      <c r="C2845" s="1" t="s">
        <v>2470</v>
      </c>
      <c r="D2845" s="1" t="s">
        <v>52</v>
      </c>
      <c r="E2845" s="1" t="s">
        <v>78</v>
      </c>
      <c r="F2845" s="1" t="s">
        <v>22017</v>
      </c>
      <c r="G2845" s="14">
        <v>919444001141</v>
      </c>
      <c r="H2845" s="1" t="s">
        <v>15</v>
      </c>
      <c r="I2845" s="1" t="s">
        <v>9</v>
      </c>
      <c r="J2845" s="1" t="s">
        <v>50</v>
      </c>
      <c r="K2845" s="3" t="s">
        <v>42</v>
      </c>
      <c r="L2845" s="1" t="s">
        <v>50</v>
      </c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1"/>
      <c r="AA2845" s="1" t="s">
        <v>16</v>
      </c>
      <c r="AB2845" s="3" t="s">
        <v>12</v>
      </c>
      <c r="AC2845" s="23" t="s">
        <v>37782</v>
      </c>
      <c r="AD2845" s="23" t="s">
        <v>40919</v>
      </c>
      <c r="AE2845" t="s">
        <v>35401</v>
      </c>
    </row>
    <row r="2846" spans="1:31" ht="14.25" customHeight="1">
      <c r="A2846" s="1">
        <v>2845</v>
      </c>
      <c r="B2846" s="9" t="s">
        <v>6</v>
      </c>
      <c r="C2846" s="1" t="s">
        <v>2471</v>
      </c>
      <c r="D2846" s="1" t="s">
        <v>2472</v>
      </c>
      <c r="E2846" s="1" t="s">
        <v>40</v>
      </c>
      <c r="F2846" s="1" t="s">
        <v>22018</v>
      </c>
      <c r="G2846" s="14">
        <v>9140094494</v>
      </c>
      <c r="H2846" s="1" t="s">
        <v>8</v>
      </c>
      <c r="I2846" s="1" t="s">
        <v>9</v>
      </c>
      <c r="J2846" s="1" t="s">
        <v>50</v>
      </c>
      <c r="K2846" s="3" t="s">
        <v>42</v>
      </c>
      <c r="L2846" s="1" t="s">
        <v>50</v>
      </c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1"/>
      <c r="AA2846" s="1" t="s">
        <v>16</v>
      </c>
      <c r="AB2846" s="3" t="s">
        <v>12</v>
      </c>
      <c r="AC2846" s="23" t="s">
        <v>37782</v>
      </c>
      <c r="AD2846" s="23" t="s">
        <v>40920</v>
      </c>
      <c r="AE2846" t="s">
        <v>35400</v>
      </c>
    </row>
    <row r="2847" spans="1:31" ht="14.25" customHeight="1">
      <c r="A2847" s="1">
        <v>2846</v>
      </c>
      <c r="B2847" s="1" t="s">
        <v>54</v>
      </c>
      <c r="C2847" s="1" t="s">
        <v>2474</v>
      </c>
      <c r="D2847" s="1" t="s">
        <v>1160</v>
      </c>
      <c r="E2847" s="1" t="s">
        <v>2475</v>
      </c>
      <c r="F2847" s="1" t="s">
        <v>22020</v>
      </c>
      <c r="G2847" s="14">
        <v>9199400904</v>
      </c>
      <c r="H2847" s="1" t="s">
        <v>20</v>
      </c>
      <c r="I2847" s="1" t="s">
        <v>9</v>
      </c>
      <c r="J2847" s="1" t="s">
        <v>50</v>
      </c>
      <c r="K2847" s="3" t="s">
        <v>42</v>
      </c>
      <c r="L2847" s="1" t="s">
        <v>50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1"/>
      <c r="AA2847" s="1" t="s">
        <v>16</v>
      </c>
      <c r="AB2847" s="3" t="s">
        <v>12</v>
      </c>
      <c r="AC2847" s="23" t="s">
        <v>37782</v>
      </c>
      <c r="AD2847" s="23" t="s">
        <v>40921</v>
      </c>
      <c r="AE2847" t="s">
        <v>35401</v>
      </c>
    </row>
    <row r="2848" spans="1:31" ht="14.25" customHeight="1">
      <c r="A2848" s="1">
        <v>2847</v>
      </c>
      <c r="B2848" s="1" t="s">
        <v>54</v>
      </c>
      <c r="C2848" s="1" t="s">
        <v>2487</v>
      </c>
      <c r="D2848" s="1" t="s">
        <v>2488</v>
      </c>
      <c r="E2848" s="1" t="s">
        <v>139</v>
      </c>
      <c r="F2848" s="1" t="s">
        <v>22026</v>
      </c>
      <c r="G2848" s="14">
        <v>919446900104</v>
      </c>
      <c r="H2848" s="1" t="s">
        <v>15</v>
      </c>
      <c r="I2848" s="1" t="s">
        <v>9</v>
      </c>
      <c r="J2848" s="1" t="s">
        <v>50</v>
      </c>
      <c r="K2848" s="3" t="s">
        <v>42</v>
      </c>
      <c r="L2848" s="1" t="s">
        <v>50</v>
      </c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1"/>
      <c r="AA2848" s="1" t="s">
        <v>16</v>
      </c>
      <c r="AB2848" s="3" t="s">
        <v>12</v>
      </c>
      <c r="AC2848" s="23" t="s">
        <v>37782</v>
      </c>
      <c r="AD2848" s="23" t="s">
        <v>40922</v>
      </c>
      <c r="AE2848" t="s">
        <v>35400</v>
      </c>
    </row>
    <row r="2849" spans="1:31" ht="14.25" customHeight="1">
      <c r="A2849" s="1">
        <v>2848</v>
      </c>
      <c r="B2849" s="1" t="s">
        <v>54</v>
      </c>
      <c r="C2849" s="1" t="s">
        <v>2506</v>
      </c>
      <c r="D2849" s="1" t="s">
        <v>959</v>
      </c>
      <c r="E2849" s="1" t="s">
        <v>849</v>
      </c>
      <c r="F2849" s="1" t="s">
        <v>22034</v>
      </c>
      <c r="G2849" s="14">
        <v>919994466466</v>
      </c>
      <c r="H2849" s="1" t="s">
        <v>20</v>
      </c>
      <c r="I2849" s="1" t="s">
        <v>41</v>
      </c>
      <c r="J2849" s="1" t="s">
        <v>50</v>
      </c>
      <c r="K2849" s="3" t="s">
        <v>42</v>
      </c>
      <c r="L2849" s="1" t="s">
        <v>50</v>
      </c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1"/>
      <c r="AA2849" s="1" t="s">
        <v>16</v>
      </c>
      <c r="AB2849" s="3" t="s">
        <v>12</v>
      </c>
      <c r="AC2849" s="23" t="s">
        <v>37782</v>
      </c>
      <c r="AD2849" s="23" t="s">
        <v>40923</v>
      </c>
      <c r="AE2849" t="s">
        <v>35401</v>
      </c>
    </row>
    <row r="2850" spans="1:31" ht="14.25" customHeight="1">
      <c r="A2850" s="1">
        <v>2849</v>
      </c>
      <c r="B2850" s="9" t="s">
        <v>6</v>
      </c>
      <c r="C2850" s="1" t="s">
        <v>2548</v>
      </c>
      <c r="D2850" s="1" t="s">
        <v>723</v>
      </c>
      <c r="E2850" s="1" t="s">
        <v>2549</v>
      </c>
      <c r="F2850" s="1" t="s">
        <v>22057</v>
      </c>
      <c r="G2850" s="14">
        <v>9191994466040</v>
      </c>
      <c r="H2850" s="1" t="s">
        <v>37</v>
      </c>
      <c r="I2850" s="1" t="s">
        <v>41</v>
      </c>
      <c r="J2850" s="1" t="s">
        <v>50</v>
      </c>
      <c r="K2850" s="3" t="s">
        <v>27</v>
      </c>
      <c r="L2850" s="1" t="s">
        <v>50</v>
      </c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1"/>
      <c r="AA2850" s="1" t="s">
        <v>16</v>
      </c>
      <c r="AB2850" s="3" t="s">
        <v>12</v>
      </c>
      <c r="AC2850" s="23" t="s">
        <v>37782</v>
      </c>
      <c r="AD2850" s="23" t="s">
        <v>39958</v>
      </c>
      <c r="AE2850" t="s">
        <v>35402</v>
      </c>
    </row>
    <row r="2851" spans="1:31" ht="14.25" customHeight="1">
      <c r="A2851" s="1">
        <v>2850</v>
      </c>
      <c r="B2851" s="9" t="s">
        <v>6</v>
      </c>
      <c r="C2851" s="1" t="s">
        <v>2571</v>
      </c>
      <c r="D2851" s="1" t="s">
        <v>2572</v>
      </c>
      <c r="E2851" s="1" t="s">
        <v>2573</v>
      </c>
      <c r="F2851" s="1" t="s">
        <v>31366</v>
      </c>
      <c r="G2851" s="14">
        <v>91944409406</v>
      </c>
      <c r="H2851" s="1" t="s">
        <v>8</v>
      </c>
      <c r="I2851" s="1" t="s">
        <v>9</v>
      </c>
      <c r="J2851" s="1" t="s">
        <v>50</v>
      </c>
      <c r="K2851" s="3" t="s">
        <v>17</v>
      </c>
      <c r="L2851" s="1" t="s">
        <v>50</v>
      </c>
      <c r="M2851" s="3" t="s">
        <v>171</v>
      </c>
      <c r="N2851" s="3" t="str">
        <f>J2851</f>
        <v>[1 cr - 1.25 cr]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1"/>
      <c r="AA2851" s="1" t="s">
        <v>16</v>
      </c>
      <c r="AB2851" s="3" t="s">
        <v>12</v>
      </c>
      <c r="AC2851" s="23" t="s">
        <v>37782</v>
      </c>
      <c r="AD2851" s="23" t="s">
        <v>40924</v>
      </c>
      <c r="AE2851" t="s">
        <v>35400</v>
      </c>
    </row>
    <row r="2852" spans="1:31" ht="14.25" customHeight="1">
      <c r="A2852" s="1">
        <v>2851</v>
      </c>
      <c r="B2852" s="9" t="s">
        <v>6</v>
      </c>
      <c r="C2852" s="1" t="s">
        <v>2579</v>
      </c>
      <c r="D2852" s="1" t="s">
        <v>2580</v>
      </c>
      <c r="E2852" s="1" t="s">
        <v>480</v>
      </c>
      <c r="F2852" s="1" t="s">
        <v>22068</v>
      </c>
      <c r="G2852" s="14">
        <v>914940094144</v>
      </c>
      <c r="H2852" s="1" t="s">
        <v>20</v>
      </c>
      <c r="I2852" s="1" t="s">
        <v>41</v>
      </c>
      <c r="J2852" s="1" t="s">
        <v>50</v>
      </c>
      <c r="K2852" s="3" t="s">
        <v>42</v>
      </c>
      <c r="L2852" s="1" t="s">
        <v>50</v>
      </c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1"/>
      <c r="AA2852" s="1" t="s">
        <v>16</v>
      </c>
      <c r="AB2852" s="3" t="s">
        <v>12</v>
      </c>
      <c r="AC2852" s="23" t="s">
        <v>37782</v>
      </c>
      <c r="AD2852" s="23" t="s">
        <v>40925</v>
      </c>
      <c r="AE2852" t="s">
        <v>35402</v>
      </c>
    </row>
    <row r="2853" spans="1:31" ht="14.25" customHeight="1">
      <c r="A2853" s="1">
        <v>2852</v>
      </c>
      <c r="B2853" s="1" t="s">
        <v>54</v>
      </c>
      <c r="C2853" s="1" t="s">
        <v>2599</v>
      </c>
      <c r="D2853" s="1" t="s">
        <v>2600</v>
      </c>
      <c r="E2853" s="1" t="s">
        <v>558</v>
      </c>
      <c r="F2853" s="1" t="s">
        <v>31368</v>
      </c>
      <c r="G2853" s="14">
        <v>91941949609</v>
      </c>
      <c r="H2853" s="1" t="s">
        <v>37</v>
      </c>
      <c r="I2853" s="1" t="s">
        <v>9</v>
      </c>
      <c r="J2853" s="1" t="s">
        <v>50</v>
      </c>
      <c r="K2853" s="3" t="s">
        <v>17</v>
      </c>
      <c r="L2853" s="1" t="s">
        <v>50</v>
      </c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1"/>
      <c r="AA2853" s="1" t="s">
        <v>16</v>
      </c>
      <c r="AB2853" s="3" t="s">
        <v>12</v>
      </c>
      <c r="AC2853" s="23" t="s">
        <v>37782</v>
      </c>
      <c r="AD2853" s="23" t="s">
        <v>40926</v>
      </c>
      <c r="AE2853" t="s">
        <v>35401</v>
      </c>
    </row>
    <row r="2854" spans="1:31" ht="14.25" customHeight="1">
      <c r="A2854" s="1">
        <v>2853</v>
      </c>
      <c r="B2854" s="1" t="s">
        <v>54</v>
      </c>
      <c r="C2854" s="1" t="s">
        <v>2607</v>
      </c>
      <c r="D2854" s="1" t="s">
        <v>723</v>
      </c>
      <c r="E2854" s="1" t="s">
        <v>2549</v>
      </c>
      <c r="F2854" s="1" t="s">
        <v>22057</v>
      </c>
      <c r="G2854" s="14">
        <v>91994466040</v>
      </c>
      <c r="H2854" s="1" t="s">
        <v>37</v>
      </c>
      <c r="I2854" s="1" t="s">
        <v>41</v>
      </c>
      <c r="J2854" s="1" t="s">
        <v>50</v>
      </c>
      <c r="K2854" s="3" t="s">
        <v>27</v>
      </c>
      <c r="L2854" s="1" t="s">
        <v>50</v>
      </c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1"/>
      <c r="AA2854" s="1" t="s">
        <v>16</v>
      </c>
      <c r="AB2854" s="3" t="s">
        <v>12</v>
      </c>
      <c r="AC2854" s="23" t="s">
        <v>37782</v>
      </c>
      <c r="AD2854" s="23" t="s">
        <v>40927</v>
      </c>
      <c r="AE2854" t="s">
        <v>35400</v>
      </c>
    </row>
    <row r="2855" spans="1:31" ht="14.25" customHeight="1">
      <c r="A2855" s="1">
        <v>2854</v>
      </c>
      <c r="B2855" s="9" t="s">
        <v>6</v>
      </c>
      <c r="C2855" s="1" t="s">
        <v>2620</v>
      </c>
      <c r="D2855" s="1" t="s">
        <v>1775</v>
      </c>
      <c r="E2855" s="1" t="s">
        <v>40</v>
      </c>
      <c r="F2855" s="1" t="s">
        <v>22090</v>
      </c>
      <c r="G2855" s="14">
        <v>914160444944</v>
      </c>
      <c r="H2855" s="1" t="s">
        <v>20</v>
      </c>
      <c r="I2855" s="1" t="s">
        <v>62</v>
      </c>
      <c r="J2855" s="1" t="s">
        <v>50</v>
      </c>
      <c r="K2855" s="3" t="s">
        <v>213</v>
      </c>
      <c r="L2855" s="1" t="s">
        <v>50</v>
      </c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1"/>
      <c r="AA2855" s="1" t="s">
        <v>16</v>
      </c>
      <c r="AB2855" s="3" t="s">
        <v>12</v>
      </c>
      <c r="AC2855" s="23" t="s">
        <v>37782</v>
      </c>
      <c r="AD2855" s="23" t="s">
        <v>39326</v>
      </c>
      <c r="AE2855" t="s">
        <v>35400</v>
      </c>
    </row>
    <row r="2856" spans="1:31" ht="14.25" customHeight="1">
      <c r="A2856" s="1">
        <v>2855</v>
      </c>
      <c r="B2856" s="1" t="s">
        <v>54</v>
      </c>
      <c r="C2856" s="1" t="s">
        <v>2623</v>
      </c>
      <c r="D2856" s="1" t="s">
        <v>286</v>
      </c>
      <c r="E2856" s="1" t="s">
        <v>255</v>
      </c>
      <c r="F2856" s="1" t="s">
        <v>22092</v>
      </c>
      <c r="G2856" s="14">
        <v>914140969914</v>
      </c>
      <c r="H2856" s="1" t="s">
        <v>37</v>
      </c>
      <c r="I2856" s="1" t="s">
        <v>9</v>
      </c>
      <c r="J2856" s="1" t="s">
        <v>50</v>
      </c>
      <c r="K2856" s="3" t="s">
        <v>63</v>
      </c>
      <c r="L2856" s="1" t="s">
        <v>50</v>
      </c>
      <c r="M2856" s="3" t="s">
        <v>213</v>
      </c>
      <c r="N2856" s="3" t="str">
        <f t="shared" ref="N2856:N2858" si="43">J2856</f>
        <v>[1 cr - 1.25 cr]</v>
      </c>
      <c r="O2856" s="3" t="s">
        <v>17</v>
      </c>
      <c r="P2856" s="3" t="s">
        <v>50</v>
      </c>
      <c r="Q2856" s="3" t="s">
        <v>42</v>
      </c>
      <c r="R2856" s="3" t="s">
        <v>50</v>
      </c>
      <c r="S2856" s="3" t="s">
        <v>27</v>
      </c>
      <c r="T2856" s="3" t="s">
        <v>50</v>
      </c>
      <c r="U2856" s="3" t="s">
        <v>117</v>
      </c>
      <c r="V2856" s="3" t="s">
        <v>50</v>
      </c>
      <c r="W2856" s="3" t="s">
        <v>178</v>
      </c>
      <c r="X2856" s="3" t="s">
        <v>50</v>
      </c>
      <c r="Y2856" s="3" t="s">
        <v>171</v>
      </c>
      <c r="Z2856" s="1" t="s">
        <v>50</v>
      </c>
      <c r="AA2856" s="1" t="s">
        <v>16</v>
      </c>
      <c r="AB2856" s="3" t="s">
        <v>12</v>
      </c>
      <c r="AC2856" s="23" t="s">
        <v>37782</v>
      </c>
      <c r="AD2856" s="23" t="s">
        <v>40928</v>
      </c>
      <c r="AE2856" t="s">
        <v>35401</v>
      </c>
    </row>
    <row r="2857" spans="1:31" ht="14.25" customHeight="1">
      <c r="A2857" s="1">
        <v>2856</v>
      </c>
      <c r="B2857" s="9" t="s">
        <v>6</v>
      </c>
      <c r="C2857" s="1" t="s">
        <v>2642</v>
      </c>
      <c r="D2857" s="1" t="s">
        <v>1025</v>
      </c>
      <c r="E2857" s="1" t="s">
        <v>40</v>
      </c>
      <c r="F2857" s="1" t="s">
        <v>22098</v>
      </c>
      <c r="G2857" s="14">
        <v>9199194466</v>
      </c>
      <c r="H2857" s="1" t="s">
        <v>15</v>
      </c>
      <c r="I2857" s="1" t="s">
        <v>9</v>
      </c>
      <c r="J2857" s="1" t="s">
        <v>50</v>
      </c>
      <c r="K2857" s="3" t="s">
        <v>42</v>
      </c>
      <c r="L2857" s="1" t="s">
        <v>50</v>
      </c>
      <c r="M2857" s="3" t="s">
        <v>27</v>
      </c>
      <c r="N2857" s="3" t="str">
        <f t="shared" si="43"/>
        <v>[1 cr - 1.25 cr]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1"/>
      <c r="AA2857" s="1" t="s">
        <v>16</v>
      </c>
      <c r="AB2857" s="3" t="s">
        <v>12</v>
      </c>
      <c r="AC2857" s="23" t="s">
        <v>37782</v>
      </c>
      <c r="AD2857" s="23" t="s">
        <v>40929</v>
      </c>
      <c r="AE2857" t="s">
        <v>35395</v>
      </c>
    </row>
    <row r="2858" spans="1:31" ht="14.25" customHeight="1">
      <c r="A2858" s="1">
        <v>2857</v>
      </c>
      <c r="B2858" s="9" t="s">
        <v>6</v>
      </c>
      <c r="C2858" s="1" t="s">
        <v>2651</v>
      </c>
      <c r="D2858" s="1" t="s">
        <v>2652</v>
      </c>
      <c r="E2858" s="1" t="s">
        <v>724</v>
      </c>
      <c r="F2858" s="1" t="s">
        <v>22103</v>
      </c>
      <c r="G2858" s="14">
        <v>919494144</v>
      </c>
      <c r="H2858" s="1" t="s">
        <v>8</v>
      </c>
      <c r="I2858" s="1" t="s">
        <v>62</v>
      </c>
      <c r="J2858" s="1" t="s">
        <v>50</v>
      </c>
      <c r="K2858" s="3" t="s">
        <v>42</v>
      </c>
      <c r="L2858" s="1" t="s">
        <v>50</v>
      </c>
      <c r="M2858" s="3" t="s">
        <v>27</v>
      </c>
      <c r="N2858" s="3" t="str">
        <f t="shared" si="43"/>
        <v>[1 cr - 1.25 cr]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1"/>
      <c r="AA2858" s="1" t="s">
        <v>16</v>
      </c>
      <c r="AB2858" s="3" t="s">
        <v>12</v>
      </c>
      <c r="AC2858" s="23" t="s">
        <v>37782</v>
      </c>
      <c r="AD2858" s="23" t="s">
        <v>38923</v>
      </c>
      <c r="AE2858" t="s">
        <v>35402</v>
      </c>
    </row>
    <row r="2859" spans="1:31" ht="14.25" customHeight="1">
      <c r="A2859" s="1">
        <v>2858</v>
      </c>
      <c r="B2859" s="9" t="s">
        <v>6</v>
      </c>
      <c r="C2859" s="1" t="s">
        <v>2656</v>
      </c>
      <c r="D2859" s="1" t="s">
        <v>627</v>
      </c>
      <c r="E2859" s="1" t="s">
        <v>1411</v>
      </c>
      <c r="F2859" s="1" t="s">
        <v>22104</v>
      </c>
      <c r="G2859" s="14">
        <v>91069094064</v>
      </c>
      <c r="H2859" s="1" t="s">
        <v>8</v>
      </c>
      <c r="I2859" s="1" t="s">
        <v>41</v>
      </c>
      <c r="J2859" s="1" t="s">
        <v>50</v>
      </c>
      <c r="K2859" s="3" t="s">
        <v>42</v>
      </c>
      <c r="L2859" s="1" t="s">
        <v>50</v>
      </c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1"/>
      <c r="AA2859" s="1" t="s">
        <v>16</v>
      </c>
      <c r="AB2859" s="3" t="s">
        <v>12</v>
      </c>
      <c r="AC2859" s="23" t="s">
        <v>37782</v>
      </c>
      <c r="AD2859" s="23" t="s">
        <v>40930</v>
      </c>
      <c r="AE2859" t="s">
        <v>35401</v>
      </c>
    </row>
    <row r="2860" spans="1:31" ht="14.25" customHeight="1">
      <c r="A2860" s="1">
        <v>2859</v>
      </c>
      <c r="B2860" s="1" t="s">
        <v>54</v>
      </c>
      <c r="C2860" s="1" t="s">
        <v>2703</v>
      </c>
      <c r="D2860" s="1" t="s">
        <v>2704</v>
      </c>
      <c r="E2860" s="1" t="s">
        <v>2705</v>
      </c>
      <c r="F2860" s="1" t="s">
        <v>22129</v>
      </c>
      <c r="G2860" s="14">
        <v>919494014644</v>
      </c>
      <c r="H2860" s="1" t="s">
        <v>15</v>
      </c>
      <c r="I2860" s="1" t="s">
        <v>41</v>
      </c>
      <c r="J2860" s="1" t="s">
        <v>50</v>
      </c>
      <c r="K2860" s="3" t="s">
        <v>42</v>
      </c>
      <c r="L2860" s="1" t="s">
        <v>50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1"/>
      <c r="AA2860" s="1" t="s">
        <v>16</v>
      </c>
      <c r="AB2860" s="3" t="s">
        <v>12</v>
      </c>
      <c r="AC2860" s="23" t="s">
        <v>37782</v>
      </c>
      <c r="AD2860" s="23" t="s">
        <v>40931</v>
      </c>
      <c r="AE2860" t="s">
        <v>35401</v>
      </c>
    </row>
    <row r="2861" spans="1:31" ht="14.25" customHeight="1">
      <c r="A2861" s="1">
        <v>2860</v>
      </c>
      <c r="B2861" s="1" t="s">
        <v>54</v>
      </c>
      <c r="C2861" s="1" t="s">
        <v>2730</v>
      </c>
      <c r="D2861" s="1" t="s">
        <v>2731</v>
      </c>
      <c r="E2861" s="1" t="s">
        <v>40</v>
      </c>
      <c r="F2861" s="1" t="s">
        <v>22137</v>
      </c>
      <c r="G2861" s="14">
        <v>91944649449</v>
      </c>
      <c r="H2861" s="1" t="s">
        <v>15</v>
      </c>
      <c r="I2861" s="1" t="s">
        <v>9</v>
      </c>
      <c r="J2861" s="1" t="s">
        <v>50</v>
      </c>
      <c r="K2861" s="3" t="s">
        <v>42</v>
      </c>
      <c r="L2861" s="1" t="s">
        <v>50</v>
      </c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1"/>
      <c r="AA2861" s="1" t="s">
        <v>16</v>
      </c>
      <c r="AB2861" s="3" t="s">
        <v>12</v>
      </c>
      <c r="AC2861" s="23" t="s">
        <v>37782</v>
      </c>
      <c r="AD2861" s="23" t="s">
        <v>40932</v>
      </c>
      <c r="AE2861" t="s">
        <v>35395</v>
      </c>
    </row>
    <row r="2862" spans="1:31" ht="14.25" customHeight="1">
      <c r="A2862" s="1">
        <v>2861</v>
      </c>
      <c r="B2862" s="1" t="s">
        <v>54</v>
      </c>
      <c r="C2862" s="1" t="s">
        <v>2740</v>
      </c>
      <c r="D2862" s="1" t="s">
        <v>1457</v>
      </c>
      <c r="E2862" s="1" t="s">
        <v>73</v>
      </c>
      <c r="F2862" s="1" t="s">
        <v>33636</v>
      </c>
      <c r="G2862" s="14">
        <v>91444919406</v>
      </c>
      <c r="H2862" s="1" t="s">
        <v>20</v>
      </c>
      <c r="I2862" s="1" t="s">
        <v>37779</v>
      </c>
      <c r="J2862" s="1" t="s">
        <v>50</v>
      </c>
      <c r="K2862" s="3" t="s">
        <v>63</v>
      </c>
      <c r="L2862" s="1" t="s">
        <v>50</v>
      </c>
      <c r="M2862" s="3" t="s">
        <v>213</v>
      </c>
      <c r="N2862" s="3" t="str">
        <f>J2862</f>
        <v>[1 cr - 1.25 cr]</v>
      </c>
      <c r="O2862" s="3" t="s">
        <v>17</v>
      </c>
      <c r="P2862" s="3" t="s">
        <v>50</v>
      </c>
      <c r="Q2862" s="3" t="s">
        <v>42</v>
      </c>
      <c r="R2862" s="3" t="s">
        <v>50</v>
      </c>
      <c r="S2862" s="3" t="s">
        <v>27</v>
      </c>
      <c r="T2862" s="3" t="s">
        <v>50</v>
      </c>
      <c r="U2862" s="3" t="s">
        <v>117</v>
      </c>
      <c r="V2862" s="3" t="s">
        <v>50</v>
      </c>
      <c r="W2862" s="3" t="s">
        <v>178</v>
      </c>
      <c r="X2862" s="3" t="s">
        <v>50</v>
      </c>
      <c r="Y2862" s="3" t="s">
        <v>171</v>
      </c>
      <c r="Z2862" s="1" t="s">
        <v>50</v>
      </c>
      <c r="AA2862" s="1" t="s">
        <v>16</v>
      </c>
      <c r="AB2862" s="3" t="s">
        <v>12</v>
      </c>
      <c r="AC2862" s="23" t="s">
        <v>37782</v>
      </c>
      <c r="AD2862" s="23" t="s">
        <v>40933</v>
      </c>
      <c r="AE2862" t="s">
        <v>35400</v>
      </c>
    </row>
    <row r="2863" spans="1:31" ht="14.25" customHeight="1">
      <c r="A2863" s="1">
        <v>2862</v>
      </c>
      <c r="B2863" s="9" t="s">
        <v>6</v>
      </c>
      <c r="C2863" s="1" t="s">
        <v>2744</v>
      </c>
      <c r="D2863" s="1" t="s">
        <v>1636</v>
      </c>
      <c r="E2863" s="1" t="s">
        <v>40</v>
      </c>
      <c r="F2863" s="1" t="s">
        <v>22143</v>
      </c>
      <c r="G2863" s="14">
        <v>9194949449</v>
      </c>
      <c r="H2863" s="1" t="s">
        <v>8</v>
      </c>
      <c r="I2863" s="1" t="s">
        <v>9</v>
      </c>
      <c r="J2863" s="1" t="s">
        <v>50</v>
      </c>
      <c r="K2863" s="3" t="s">
        <v>42</v>
      </c>
      <c r="L2863" s="1" t="s">
        <v>50</v>
      </c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1"/>
      <c r="AA2863" s="1" t="s">
        <v>16</v>
      </c>
      <c r="AB2863" s="3" t="s">
        <v>12</v>
      </c>
      <c r="AC2863" s="23" t="s">
        <v>37782</v>
      </c>
      <c r="AD2863" s="23" t="s">
        <v>40934</v>
      </c>
      <c r="AE2863" t="s">
        <v>35402</v>
      </c>
    </row>
    <row r="2864" spans="1:31" ht="14.25" customHeight="1">
      <c r="A2864" s="1">
        <v>2863</v>
      </c>
      <c r="B2864" s="1" t="s">
        <v>54</v>
      </c>
      <c r="C2864" s="1" t="s">
        <v>2783</v>
      </c>
      <c r="D2864" s="1" t="s">
        <v>18403</v>
      </c>
      <c r="E2864" s="1" t="s">
        <v>40</v>
      </c>
      <c r="F2864" s="1" t="s">
        <v>22164</v>
      </c>
      <c r="G2864" s="14">
        <v>919610649644</v>
      </c>
      <c r="H2864" s="1" t="s">
        <v>8</v>
      </c>
      <c r="I2864" s="1" t="s">
        <v>9</v>
      </c>
      <c r="J2864" s="1" t="s">
        <v>50</v>
      </c>
      <c r="K2864" s="3" t="s">
        <v>42</v>
      </c>
      <c r="L2864" s="1" t="s">
        <v>50</v>
      </c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1"/>
      <c r="AA2864" s="1" t="s">
        <v>16</v>
      </c>
      <c r="AB2864" s="3" t="s">
        <v>12</v>
      </c>
      <c r="AC2864" s="23" t="s">
        <v>37782</v>
      </c>
      <c r="AD2864" s="23" t="s">
        <v>38286</v>
      </c>
      <c r="AE2864" t="s">
        <v>35401</v>
      </c>
    </row>
    <row r="2865" spans="1:31" ht="14.25" customHeight="1">
      <c r="A2865" s="1">
        <v>2864</v>
      </c>
      <c r="B2865" s="9" t="s">
        <v>6</v>
      </c>
      <c r="C2865" s="1" t="s">
        <v>2784</v>
      </c>
      <c r="D2865" s="1" t="s">
        <v>2577</v>
      </c>
      <c r="E2865" s="1" t="s">
        <v>40</v>
      </c>
      <c r="F2865" s="1" t="s">
        <v>22165</v>
      </c>
      <c r="G2865" s="14">
        <v>914400496464</v>
      </c>
      <c r="H2865" s="1" t="s">
        <v>8</v>
      </c>
      <c r="I2865" s="1" t="s">
        <v>62</v>
      </c>
      <c r="J2865" s="1" t="s">
        <v>50</v>
      </c>
      <c r="K2865" s="3" t="s">
        <v>17</v>
      </c>
      <c r="L2865" s="1" t="s">
        <v>50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1"/>
      <c r="AA2865" s="1" t="s">
        <v>16</v>
      </c>
      <c r="AB2865" s="3" t="s">
        <v>12</v>
      </c>
      <c r="AC2865" s="23" t="s">
        <v>37782</v>
      </c>
      <c r="AD2865" s="23" t="s">
        <v>40935</v>
      </c>
      <c r="AE2865" t="s">
        <v>35401</v>
      </c>
    </row>
    <row r="2866" spans="1:31" ht="14.25" customHeight="1">
      <c r="A2866" s="1">
        <v>2865</v>
      </c>
      <c r="B2866" s="1" t="s">
        <v>54</v>
      </c>
      <c r="C2866" s="1" t="s">
        <v>2805</v>
      </c>
      <c r="D2866" s="1" t="s">
        <v>723</v>
      </c>
      <c r="E2866" s="1" t="s">
        <v>78</v>
      </c>
      <c r="F2866" s="1" t="s">
        <v>22179</v>
      </c>
      <c r="G2866" s="14">
        <v>919946994669</v>
      </c>
      <c r="H2866" s="1" t="s">
        <v>20</v>
      </c>
      <c r="I2866" s="1" t="s">
        <v>9</v>
      </c>
      <c r="J2866" s="1" t="s">
        <v>50</v>
      </c>
      <c r="K2866" s="3" t="s">
        <v>27</v>
      </c>
      <c r="L2866" s="1" t="s">
        <v>50</v>
      </c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1"/>
      <c r="AA2866" s="1" t="s">
        <v>16</v>
      </c>
      <c r="AB2866" s="3" t="s">
        <v>12</v>
      </c>
      <c r="AC2866" s="23" t="s">
        <v>37782</v>
      </c>
      <c r="AD2866" s="23" t="s">
        <v>40936</v>
      </c>
      <c r="AE2866" t="s">
        <v>35395</v>
      </c>
    </row>
    <row r="2867" spans="1:31" ht="14.25" customHeight="1">
      <c r="A2867" s="1">
        <v>2866</v>
      </c>
      <c r="B2867" s="1" t="s">
        <v>54</v>
      </c>
      <c r="C2867" s="1" t="s">
        <v>2806</v>
      </c>
      <c r="D2867" s="1" t="s">
        <v>2807</v>
      </c>
      <c r="E2867" s="1" t="s">
        <v>2808</v>
      </c>
      <c r="F2867" s="1" t="s">
        <v>22180</v>
      </c>
      <c r="G2867" s="14">
        <v>9194900666</v>
      </c>
      <c r="H2867" s="1" t="s">
        <v>20</v>
      </c>
      <c r="I2867" s="1" t="s">
        <v>41</v>
      </c>
      <c r="J2867" s="1" t="s">
        <v>50</v>
      </c>
      <c r="K2867" s="3" t="s">
        <v>17</v>
      </c>
      <c r="L2867" s="1" t="s">
        <v>50</v>
      </c>
      <c r="M2867" s="4" t="s">
        <v>42</v>
      </c>
      <c r="N2867" s="3" t="str">
        <f t="shared" ref="N2867:N2868" si="44">J2867</f>
        <v>[1 cr - 1.25 cr]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1"/>
      <c r="AA2867" s="1" t="s">
        <v>16</v>
      </c>
      <c r="AB2867" s="3" t="s">
        <v>12</v>
      </c>
      <c r="AC2867" s="23" t="s">
        <v>37782</v>
      </c>
      <c r="AD2867" s="23" t="s">
        <v>40937</v>
      </c>
      <c r="AE2867" t="s">
        <v>35395</v>
      </c>
    </row>
    <row r="2868" spans="1:31" ht="14.25" customHeight="1">
      <c r="A2868" s="1">
        <v>2867</v>
      </c>
      <c r="B2868" s="9" t="s">
        <v>6</v>
      </c>
      <c r="C2868" s="1" t="s">
        <v>2813</v>
      </c>
      <c r="D2868" s="1" t="s">
        <v>230</v>
      </c>
      <c r="E2868" s="1" t="s">
        <v>2030</v>
      </c>
      <c r="F2868" s="1" t="s">
        <v>22183</v>
      </c>
      <c r="G2868" s="14">
        <v>91944664949</v>
      </c>
      <c r="H2868" s="1" t="s">
        <v>15</v>
      </c>
      <c r="I2868" s="1" t="s">
        <v>41</v>
      </c>
      <c r="J2868" s="1" t="s">
        <v>50</v>
      </c>
      <c r="K2868" s="3" t="s">
        <v>42</v>
      </c>
      <c r="L2868" s="1" t="s">
        <v>50</v>
      </c>
      <c r="M2868" s="3" t="s">
        <v>27</v>
      </c>
      <c r="N2868" s="3" t="str">
        <f t="shared" si="44"/>
        <v>[1 cr - 1.25 cr]</v>
      </c>
      <c r="O2868" s="3" t="s">
        <v>117</v>
      </c>
      <c r="P2868" s="3" t="s">
        <v>50</v>
      </c>
      <c r="Q2868" s="3" t="s">
        <v>178</v>
      </c>
      <c r="R2868" s="3" t="s">
        <v>50</v>
      </c>
      <c r="S2868" s="3" t="s">
        <v>171</v>
      </c>
      <c r="T2868" s="3" t="s">
        <v>50</v>
      </c>
      <c r="U2868" s="3"/>
      <c r="V2868" s="3"/>
      <c r="W2868" s="3"/>
      <c r="X2868" s="3"/>
      <c r="Y2868" s="3"/>
      <c r="Z2868" s="1"/>
      <c r="AA2868" s="1" t="s">
        <v>16</v>
      </c>
      <c r="AB2868" s="3" t="s">
        <v>538</v>
      </c>
      <c r="AC2868" s="23" t="s">
        <v>37782</v>
      </c>
      <c r="AD2868" s="23" t="s">
        <v>40938</v>
      </c>
      <c r="AE2868" t="s">
        <v>35400</v>
      </c>
    </row>
    <row r="2869" spans="1:31" ht="14.25" customHeight="1">
      <c r="A2869" s="1">
        <v>2868</v>
      </c>
      <c r="B2869" s="9" t="s">
        <v>6</v>
      </c>
      <c r="C2869" s="1" t="s">
        <v>2815</v>
      </c>
      <c r="D2869" s="1" t="s">
        <v>773</v>
      </c>
      <c r="E2869" s="1" t="s">
        <v>139</v>
      </c>
      <c r="F2869" s="1" t="s">
        <v>22184</v>
      </c>
      <c r="G2869" s="14">
        <v>91944496494</v>
      </c>
      <c r="H2869" s="1" t="s">
        <v>8</v>
      </c>
      <c r="I2869" s="1" t="s">
        <v>62</v>
      </c>
      <c r="J2869" s="1" t="s">
        <v>50</v>
      </c>
      <c r="K2869" s="3" t="s">
        <v>27</v>
      </c>
      <c r="L2869" s="1" t="s">
        <v>50</v>
      </c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1"/>
      <c r="AA2869" s="1" t="s">
        <v>16</v>
      </c>
      <c r="AB2869" s="3" t="s">
        <v>12</v>
      </c>
      <c r="AC2869" s="23" t="s">
        <v>37782</v>
      </c>
      <c r="AD2869" s="23" t="s">
        <v>40939</v>
      </c>
      <c r="AE2869" t="s">
        <v>35402</v>
      </c>
    </row>
    <row r="2870" spans="1:31" ht="14.25" customHeight="1">
      <c r="A2870" s="1">
        <v>2869</v>
      </c>
      <c r="B2870" s="1" t="s">
        <v>54</v>
      </c>
      <c r="C2870" s="1" t="s">
        <v>2821</v>
      </c>
      <c r="D2870" s="1" t="s">
        <v>3616</v>
      </c>
      <c r="E2870" s="1" t="s">
        <v>40</v>
      </c>
      <c r="F2870" s="1" t="s">
        <v>22186</v>
      </c>
      <c r="G2870" s="14">
        <v>91994606066</v>
      </c>
      <c r="H2870" s="1" t="s">
        <v>15</v>
      </c>
      <c r="I2870" s="1" t="s">
        <v>9</v>
      </c>
      <c r="J2870" s="1" t="s">
        <v>50</v>
      </c>
      <c r="K2870" s="3" t="s">
        <v>42</v>
      </c>
      <c r="L2870" s="1" t="s">
        <v>50</v>
      </c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1"/>
      <c r="AA2870" s="1" t="s">
        <v>16</v>
      </c>
      <c r="AB2870" s="3" t="s">
        <v>12</v>
      </c>
      <c r="AC2870" s="23" t="s">
        <v>37782</v>
      </c>
      <c r="AD2870" s="23" t="s">
        <v>39348</v>
      </c>
      <c r="AE2870" t="s">
        <v>35402</v>
      </c>
    </row>
    <row r="2871" spans="1:31" ht="14.25" customHeight="1">
      <c r="A2871" s="1">
        <v>2870</v>
      </c>
      <c r="B2871" s="1" t="s">
        <v>54</v>
      </c>
      <c r="C2871" s="1" t="s">
        <v>2839</v>
      </c>
      <c r="D2871" s="1" t="s">
        <v>4774</v>
      </c>
      <c r="E2871" s="1" t="s">
        <v>40</v>
      </c>
      <c r="F2871" s="1" t="s">
        <v>22198</v>
      </c>
      <c r="G2871" s="14">
        <v>9199461096</v>
      </c>
      <c r="H2871" s="1" t="s">
        <v>8</v>
      </c>
      <c r="I2871" s="1" t="s">
        <v>9</v>
      </c>
      <c r="J2871" s="1" t="s">
        <v>50</v>
      </c>
      <c r="K2871" s="3" t="s">
        <v>42</v>
      </c>
      <c r="L2871" s="1" t="s">
        <v>50</v>
      </c>
      <c r="M2871" s="3" t="s">
        <v>27</v>
      </c>
      <c r="N2871" s="3" t="str">
        <f>J2871</f>
        <v>[1 cr - 1.25 cr]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1"/>
      <c r="AA2871" s="1" t="s">
        <v>16</v>
      </c>
      <c r="AB2871" s="3" t="s">
        <v>12</v>
      </c>
      <c r="AC2871" s="23" t="s">
        <v>37782</v>
      </c>
      <c r="AD2871" s="23" t="s">
        <v>40940</v>
      </c>
      <c r="AE2871" t="s">
        <v>35401</v>
      </c>
    </row>
    <row r="2872" spans="1:31" ht="14.25" customHeight="1">
      <c r="A2872" s="1">
        <v>2871</v>
      </c>
      <c r="B2872" s="1" t="s">
        <v>54</v>
      </c>
      <c r="C2872" s="1" t="s">
        <v>2841</v>
      </c>
      <c r="D2872" s="1" t="s">
        <v>8510</v>
      </c>
      <c r="E2872" s="1" t="s">
        <v>32</v>
      </c>
      <c r="F2872" s="1" t="s">
        <v>22200</v>
      </c>
      <c r="G2872" s="14">
        <v>91944990164</v>
      </c>
      <c r="H2872" s="1" t="s">
        <v>8</v>
      </c>
      <c r="I2872" s="1" t="s">
        <v>41</v>
      </c>
      <c r="J2872" s="1" t="s">
        <v>50</v>
      </c>
      <c r="K2872" s="3" t="s">
        <v>42</v>
      </c>
      <c r="L2872" s="1" t="s">
        <v>50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1"/>
      <c r="AA2872" s="1" t="s">
        <v>16</v>
      </c>
      <c r="AB2872" s="3" t="s">
        <v>12</v>
      </c>
      <c r="AC2872" s="23" t="s">
        <v>37782</v>
      </c>
      <c r="AD2872" s="23" t="s">
        <v>40941</v>
      </c>
      <c r="AE2872" t="s">
        <v>35401</v>
      </c>
    </row>
    <row r="2873" spans="1:31" ht="14.25" customHeight="1">
      <c r="A2873" s="1">
        <v>2872</v>
      </c>
      <c r="B2873" s="9" t="s">
        <v>6</v>
      </c>
      <c r="C2873" s="1" t="s">
        <v>2856</v>
      </c>
      <c r="D2873" s="1" t="s">
        <v>2857</v>
      </c>
      <c r="E2873" s="1" t="s">
        <v>2858</v>
      </c>
      <c r="F2873" s="1" t="s">
        <v>22208</v>
      </c>
      <c r="G2873" s="14">
        <v>914199006</v>
      </c>
      <c r="H2873" s="1" t="s">
        <v>15</v>
      </c>
      <c r="I2873" s="1" t="s">
        <v>41</v>
      </c>
      <c r="J2873" s="1" t="s">
        <v>50</v>
      </c>
      <c r="K2873" s="3" t="s">
        <v>63</v>
      </c>
      <c r="L2873" s="1" t="s">
        <v>50</v>
      </c>
      <c r="M2873" s="3" t="s">
        <v>213</v>
      </c>
      <c r="N2873" s="3" t="str">
        <f t="shared" ref="N2873:N2875" si="45">J2873</f>
        <v>[1 cr - 1.25 cr]</v>
      </c>
      <c r="O2873" s="3" t="s">
        <v>17</v>
      </c>
      <c r="P2873" s="3" t="s">
        <v>50</v>
      </c>
      <c r="Q2873" s="3" t="s">
        <v>42</v>
      </c>
      <c r="R2873" s="3" t="s">
        <v>50</v>
      </c>
      <c r="S2873" s="3" t="s">
        <v>27</v>
      </c>
      <c r="T2873" s="3" t="s">
        <v>50</v>
      </c>
      <c r="U2873" s="3" t="s">
        <v>117</v>
      </c>
      <c r="V2873" s="3" t="s">
        <v>50</v>
      </c>
      <c r="W2873" s="3" t="s">
        <v>178</v>
      </c>
      <c r="X2873" s="3" t="s">
        <v>50</v>
      </c>
      <c r="Y2873" s="3" t="s">
        <v>171</v>
      </c>
      <c r="Z2873" s="1" t="s">
        <v>50</v>
      </c>
      <c r="AA2873" s="1" t="s">
        <v>16</v>
      </c>
      <c r="AB2873" s="3" t="s">
        <v>12</v>
      </c>
      <c r="AC2873" s="23" t="s">
        <v>37782</v>
      </c>
      <c r="AD2873" s="23" t="s">
        <v>40942</v>
      </c>
      <c r="AE2873" t="s">
        <v>35400</v>
      </c>
    </row>
    <row r="2874" spans="1:31" ht="14.25" customHeight="1">
      <c r="A2874" s="1">
        <v>2873</v>
      </c>
      <c r="B2874" s="1" t="s">
        <v>54</v>
      </c>
      <c r="C2874" s="1" t="s">
        <v>2864</v>
      </c>
      <c r="D2874" s="1" t="s">
        <v>318</v>
      </c>
      <c r="E2874" s="1" t="s">
        <v>1019</v>
      </c>
      <c r="F2874" s="1" t="s">
        <v>33642</v>
      </c>
      <c r="G2874" s="14">
        <v>919409041009</v>
      </c>
      <c r="H2874" s="1" t="s">
        <v>8</v>
      </c>
      <c r="I2874" s="1" t="s">
        <v>9</v>
      </c>
      <c r="J2874" s="1" t="s">
        <v>50</v>
      </c>
      <c r="K2874" s="3" t="s">
        <v>42</v>
      </c>
      <c r="L2874" s="1" t="s">
        <v>50</v>
      </c>
      <c r="M2874" s="3" t="s">
        <v>27</v>
      </c>
      <c r="N2874" s="3" t="str">
        <f t="shared" si="45"/>
        <v>[1 cr - 1.25 cr]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1"/>
      <c r="AA2874" s="1" t="s">
        <v>16</v>
      </c>
      <c r="AB2874" s="3" t="s">
        <v>12</v>
      </c>
      <c r="AC2874" s="23" t="s">
        <v>37782</v>
      </c>
      <c r="AD2874" s="23" t="s">
        <v>40943</v>
      </c>
      <c r="AE2874" t="s">
        <v>35395</v>
      </c>
    </row>
    <row r="2875" spans="1:31" ht="14.25" customHeight="1">
      <c r="A2875" s="1">
        <v>2874</v>
      </c>
      <c r="B2875" s="9" t="s">
        <v>6</v>
      </c>
      <c r="C2875" s="1" t="s">
        <v>2872</v>
      </c>
      <c r="D2875" s="1" t="s">
        <v>2873</v>
      </c>
      <c r="E2875" s="1" t="s">
        <v>824</v>
      </c>
      <c r="F2875" s="1" t="s">
        <v>22214</v>
      </c>
      <c r="G2875" s="14">
        <v>91901664614</v>
      </c>
      <c r="H2875" s="1" t="s">
        <v>8</v>
      </c>
      <c r="I2875" s="1" t="s">
        <v>9</v>
      </c>
      <c r="J2875" s="1" t="s">
        <v>50</v>
      </c>
      <c r="K2875" s="3" t="s">
        <v>42</v>
      </c>
      <c r="L2875" s="1" t="s">
        <v>50</v>
      </c>
      <c r="M2875" s="3" t="s">
        <v>27</v>
      </c>
      <c r="N2875" s="3" t="str">
        <f t="shared" si="45"/>
        <v>[1 cr - 1.25 cr]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1"/>
      <c r="AA2875" s="1" t="s">
        <v>16</v>
      </c>
      <c r="AB2875" s="3" t="s">
        <v>12</v>
      </c>
      <c r="AC2875" s="23" t="s">
        <v>37782</v>
      </c>
      <c r="AD2875" s="23" t="s">
        <v>40944</v>
      </c>
      <c r="AE2875" t="s">
        <v>35401</v>
      </c>
    </row>
    <row r="2876" spans="1:31" ht="14.25" customHeight="1">
      <c r="A2876" s="1">
        <v>2875</v>
      </c>
      <c r="B2876" s="1" t="s">
        <v>54</v>
      </c>
      <c r="C2876" s="1" t="s">
        <v>2878</v>
      </c>
      <c r="D2876" s="1" t="s">
        <v>16025</v>
      </c>
      <c r="E2876" s="1" t="s">
        <v>36706</v>
      </c>
      <c r="F2876" s="1" t="s">
        <v>22217</v>
      </c>
      <c r="G2876" s="14">
        <v>9190994044</v>
      </c>
      <c r="H2876" s="1" t="s">
        <v>15</v>
      </c>
      <c r="I2876" s="1" t="s">
        <v>62</v>
      </c>
      <c r="J2876" s="1" t="s">
        <v>50</v>
      </c>
      <c r="K2876" s="3" t="s">
        <v>27</v>
      </c>
      <c r="L2876" s="1" t="s">
        <v>50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1"/>
      <c r="AA2876" s="1" t="s">
        <v>16</v>
      </c>
      <c r="AB2876" s="3" t="s">
        <v>12</v>
      </c>
      <c r="AC2876" s="23" t="s">
        <v>37782</v>
      </c>
      <c r="AD2876" s="23" t="s">
        <v>40945</v>
      </c>
      <c r="AE2876" t="s">
        <v>35400</v>
      </c>
    </row>
    <row r="2877" spans="1:31" ht="14.25" customHeight="1">
      <c r="A2877" s="1">
        <v>2876</v>
      </c>
      <c r="B2877" s="1" t="s">
        <v>54</v>
      </c>
      <c r="C2877" s="1" t="s">
        <v>2882</v>
      </c>
      <c r="D2877" s="1" t="s">
        <v>1410</v>
      </c>
      <c r="E2877" s="1" t="s">
        <v>8568</v>
      </c>
      <c r="F2877" s="1" t="s">
        <v>22219</v>
      </c>
      <c r="G2877" s="14">
        <v>91016094094</v>
      </c>
      <c r="H2877" s="1" t="s">
        <v>20</v>
      </c>
      <c r="I2877" s="1" t="s">
        <v>9</v>
      </c>
      <c r="J2877" s="1" t="s">
        <v>50</v>
      </c>
      <c r="K2877" s="3" t="s">
        <v>17</v>
      </c>
      <c r="L2877" s="1" t="s">
        <v>50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1"/>
      <c r="AA2877" s="1" t="s">
        <v>11</v>
      </c>
      <c r="AB2877" s="3" t="s">
        <v>13</v>
      </c>
      <c r="AC2877" s="23" t="s">
        <v>37782</v>
      </c>
      <c r="AD2877" s="23" t="s">
        <v>40946</v>
      </c>
      <c r="AE2877" t="s">
        <v>35395</v>
      </c>
    </row>
    <row r="2878" spans="1:31" ht="14.25" customHeight="1">
      <c r="A2878" s="1">
        <v>2877</v>
      </c>
      <c r="B2878" s="9" t="s">
        <v>6</v>
      </c>
      <c r="C2878" s="1" t="s">
        <v>2990</v>
      </c>
      <c r="D2878" s="1" t="s">
        <v>986</v>
      </c>
      <c r="E2878" s="1" t="s">
        <v>40</v>
      </c>
      <c r="F2878" s="1" t="s">
        <v>31403</v>
      </c>
      <c r="G2878" s="14">
        <v>9199946666</v>
      </c>
      <c r="H2878" s="1" t="s">
        <v>20</v>
      </c>
      <c r="I2878" s="1" t="s">
        <v>41</v>
      </c>
      <c r="J2878" s="1" t="s">
        <v>50</v>
      </c>
      <c r="K2878" s="3" t="s">
        <v>42</v>
      </c>
      <c r="L2878" s="1" t="s">
        <v>50</v>
      </c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1"/>
      <c r="AA2878" s="1" t="s">
        <v>16</v>
      </c>
      <c r="AB2878" s="3" t="s">
        <v>12</v>
      </c>
      <c r="AC2878" s="23" t="s">
        <v>37782</v>
      </c>
      <c r="AD2878" s="23" t="s">
        <v>40947</v>
      </c>
      <c r="AE2878" t="s">
        <v>35401</v>
      </c>
    </row>
    <row r="2879" spans="1:31" ht="14.25" customHeight="1">
      <c r="A2879" s="1">
        <v>2878</v>
      </c>
      <c r="B2879" s="1" t="s">
        <v>54</v>
      </c>
      <c r="C2879" s="1" t="s">
        <v>3007</v>
      </c>
      <c r="D2879" s="1" t="s">
        <v>35596</v>
      </c>
      <c r="E2879" s="1" t="s">
        <v>36709</v>
      </c>
      <c r="F2879" s="1" t="s">
        <v>3008</v>
      </c>
      <c r="G2879" s="14">
        <v>919994494644</v>
      </c>
      <c r="H2879" s="1" t="s">
        <v>20</v>
      </c>
      <c r="I2879" s="1" t="s">
        <v>41</v>
      </c>
      <c r="J2879" s="1" t="s">
        <v>50</v>
      </c>
      <c r="K2879" s="3" t="s">
        <v>42</v>
      </c>
      <c r="L2879" s="1" t="s">
        <v>50</v>
      </c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1"/>
      <c r="AA2879" s="1" t="s">
        <v>16</v>
      </c>
      <c r="AB2879" s="3" t="s">
        <v>12</v>
      </c>
      <c r="AC2879" s="23" t="s">
        <v>37782</v>
      </c>
      <c r="AD2879" s="23" t="s">
        <v>40948</v>
      </c>
      <c r="AE2879" t="s">
        <v>35395</v>
      </c>
    </row>
    <row r="2880" spans="1:31" ht="14.25" customHeight="1">
      <c r="A2880" s="1">
        <v>2879</v>
      </c>
      <c r="B2880" s="9" t="s">
        <v>6</v>
      </c>
      <c r="C2880" s="1" t="s">
        <v>3036</v>
      </c>
      <c r="D2880" s="1" t="s">
        <v>3037</v>
      </c>
      <c r="E2880" s="1" t="s">
        <v>40</v>
      </c>
      <c r="F2880" s="1" t="s">
        <v>22290</v>
      </c>
      <c r="G2880" s="14">
        <v>9164444649</v>
      </c>
      <c r="H2880" s="1" t="s">
        <v>8</v>
      </c>
      <c r="I2880" s="1" t="s">
        <v>62</v>
      </c>
      <c r="J2880" s="1" t="s">
        <v>50</v>
      </c>
      <c r="K2880" s="3" t="s">
        <v>42</v>
      </c>
      <c r="L2880" s="1" t="s">
        <v>50</v>
      </c>
      <c r="M2880" s="3" t="s">
        <v>27</v>
      </c>
      <c r="N2880" s="3" t="str">
        <f t="shared" ref="N2880:N2882" si="46">J2880</f>
        <v>[1 cr - 1.25 cr]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1"/>
      <c r="AA2880" s="1" t="s">
        <v>16</v>
      </c>
      <c r="AB2880" s="3" t="s">
        <v>12</v>
      </c>
      <c r="AC2880" s="23" t="s">
        <v>37782</v>
      </c>
      <c r="AD2880" s="23" t="s">
        <v>40949</v>
      </c>
      <c r="AE2880" t="s">
        <v>35401</v>
      </c>
    </row>
    <row r="2881" spans="1:31" ht="14.25" customHeight="1">
      <c r="A2881" s="1">
        <v>2880</v>
      </c>
      <c r="B2881" s="9" t="s">
        <v>6</v>
      </c>
      <c r="C2881" s="1" t="s">
        <v>3076</v>
      </c>
      <c r="D2881" s="1" t="s">
        <v>3077</v>
      </c>
      <c r="E2881" s="1" t="s">
        <v>3078</v>
      </c>
      <c r="F2881" s="1" t="s">
        <v>22312</v>
      </c>
      <c r="G2881" s="14">
        <v>91914444440</v>
      </c>
      <c r="H2881" s="1" t="s">
        <v>20</v>
      </c>
      <c r="I2881" s="1" t="s">
        <v>41</v>
      </c>
      <c r="J2881" s="1" t="s">
        <v>50</v>
      </c>
      <c r="K2881" s="3" t="s">
        <v>42</v>
      </c>
      <c r="L2881" s="1" t="s">
        <v>50</v>
      </c>
      <c r="M2881" s="3" t="s">
        <v>27</v>
      </c>
      <c r="N2881" s="3" t="str">
        <f t="shared" si="46"/>
        <v>[1 cr - 1.25 cr]</v>
      </c>
      <c r="O2881" s="3" t="s">
        <v>117</v>
      </c>
      <c r="P2881" s="3" t="s">
        <v>50</v>
      </c>
      <c r="Q2881" s="3" t="s">
        <v>178</v>
      </c>
      <c r="R2881" s="3" t="s">
        <v>50</v>
      </c>
      <c r="S2881" s="3"/>
      <c r="T2881" s="3"/>
      <c r="U2881" s="3"/>
      <c r="V2881" s="3"/>
      <c r="W2881" s="3"/>
      <c r="X2881" s="3"/>
      <c r="Y2881" s="3"/>
      <c r="Z2881" s="1"/>
      <c r="AA2881" s="1" t="s">
        <v>16</v>
      </c>
      <c r="AB2881" s="3" t="s">
        <v>12</v>
      </c>
      <c r="AC2881" s="23" t="s">
        <v>37782</v>
      </c>
      <c r="AD2881" s="23" t="s">
        <v>40950</v>
      </c>
      <c r="AE2881" t="s">
        <v>35395</v>
      </c>
    </row>
    <row r="2882" spans="1:31" ht="14.25" customHeight="1">
      <c r="A2882" s="1">
        <v>2881</v>
      </c>
      <c r="B2882" s="1" t="s">
        <v>54</v>
      </c>
      <c r="C2882" s="1" t="s">
        <v>3095</v>
      </c>
      <c r="D2882" s="1" t="s">
        <v>52</v>
      </c>
      <c r="E2882" s="1" t="s">
        <v>1514</v>
      </c>
      <c r="F2882" s="1" t="s">
        <v>22320</v>
      </c>
      <c r="G2882" s="14">
        <v>91996099091</v>
      </c>
      <c r="H2882" s="1" t="s">
        <v>20</v>
      </c>
      <c r="I2882" s="1" t="s">
        <v>9</v>
      </c>
      <c r="J2882" s="1" t="s">
        <v>50</v>
      </c>
      <c r="K2882" s="3" t="s">
        <v>63</v>
      </c>
      <c r="L2882" s="1" t="s">
        <v>50</v>
      </c>
      <c r="M2882" s="3" t="s">
        <v>213</v>
      </c>
      <c r="N2882" s="3" t="str">
        <f t="shared" si="46"/>
        <v>[1 cr - 1.25 cr]</v>
      </c>
      <c r="O2882" s="3" t="s">
        <v>17</v>
      </c>
      <c r="P2882" s="3" t="s">
        <v>50</v>
      </c>
      <c r="Q2882" s="3" t="s">
        <v>42</v>
      </c>
      <c r="R2882" s="3" t="s">
        <v>50</v>
      </c>
      <c r="S2882" s="3" t="s">
        <v>27</v>
      </c>
      <c r="T2882" s="3" t="s">
        <v>50</v>
      </c>
      <c r="U2882" s="3" t="s">
        <v>117</v>
      </c>
      <c r="V2882" s="3" t="s">
        <v>50</v>
      </c>
      <c r="W2882" s="3" t="s">
        <v>178</v>
      </c>
      <c r="X2882" s="3" t="s">
        <v>50</v>
      </c>
      <c r="Y2882" s="3" t="s">
        <v>171</v>
      </c>
      <c r="Z2882" s="1" t="s">
        <v>50</v>
      </c>
      <c r="AA2882" s="1" t="s">
        <v>16</v>
      </c>
      <c r="AB2882" s="3" t="s">
        <v>12</v>
      </c>
      <c r="AC2882" s="23" t="s">
        <v>37782</v>
      </c>
      <c r="AD2882" s="23" t="s">
        <v>40951</v>
      </c>
      <c r="AE2882" t="s">
        <v>35402</v>
      </c>
    </row>
    <row r="2883" spans="1:31" ht="14.25" customHeight="1">
      <c r="A2883" s="1">
        <v>2882</v>
      </c>
      <c r="B2883" s="9" t="s">
        <v>6</v>
      </c>
      <c r="C2883" s="1" t="s">
        <v>3111</v>
      </c>
      <c r="D2883" s="1" t="s">
        <v>89</v>
      </c>
      <c r="E2883" s="1" t="s">
        <v>78</v>
      </c>
      <c r="F2883" s="1" t="s">
        <v>22330</v>
      </c>
      <c r="G2883" s="14">
        <v>91999606914</v>
      </c>
      <c r="H2883" s="1" t="s">
        <v>15</v>
      </c>
      <c r="I2883" s="1" t="s">
        <v>62</v>
      </c>
      <c r="J2883" s="1" t="s">
        <v>50</v>
      </c>
      <c r="K2883" s="3" t="s">
        <v>17</v>
      </c>
      <c r="L2883" s="1" t="s">
        <v>50</v>
      </c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1"/>
      <c r="AA2883" s="1" t="s">
        <v>11</v>
      </c>
      <c r="AB2883" s="3" t="s">
        <v>586</v>
      </c>
      <c r="AC2883" s="23" t="s">
        <v>37782</v>
      </c>
      <c r="AD2883" s="23" t="s">
        <v>39998</v>
      </c>
      <c r="AE2883" t="s">
        <v>35401</v>
      </c>
    </row>
    <row r="2884" spans="1:31" ht="14.25" customHeight="1">
      <c r="A2884" s="1">
        <v>2883</v>
      </c>
      <c r="B2884" s="1" t="s">
        <v>54</v>
      </c>
      <c r="C2884" s="1" t="s">
        <v>3116</v>
      </c>
      <c r="D2884" s="1" t="s">
        <v>2169</v>
      </c>
      <c r="E2884" s="1" t="s">
        <v>558</v>
      </c>
      <c r="F2884" s="1" t="s">
        <v>20894</v>
      </c>
      <c r="G2884" s="14">
        <v>91990446446</v>
      </c>
      <c r="H2884" s="1" t="s">
        <v>8</v>
      </c>
      <c r="I2884" s="1" t="s">
        <v>41</v>
      </c>
      <c r="J2884" s="1" t="s">
        <v>50</v>
      </c>
      <c r="K2884" s="3" t="s">
        <v>42</v>
      </c>
      <c r="L2884" s="1" t="s">
        <v>50</v>
      </c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1"/>
      <c r="AA2884" s="1" t="s">
        <v>16</v>
      </c>
      <c r="AB2884" s="3" t="s">
        <v>12</v>
      </c>
      <c r="AC2884" s="23" t="s">
        <v>37782</v>
      </c>
      <c r="AD2884" s="23" t="s">
        <v>40952</v>
      </c>
      <c r="AE2884" t="s">
        <v>35400</v>
      </c>
    </row>
    <row r="2885" spans="1:31" ht="14.25" customHeight="1">
      <c r="A2885" s="1">
        <v>2884</v>
      </c>
      <c r="B2885" s="9" t="s">
        <v>6</v>
      </c>
      <c r="C2885" s="1" t="s">
        <v>3125</v>
      </c>
      <c r="D2885" s="1" t="s">
        <v>36424</v>
      </c>
      <c r="E2885" s="1" t="s">
        <v>139</v>
      </c>
      <c r="F2885" s="1" t="s">
        <v>22338</v>
      </c>
      <c r="G2885" s="14">
        <v>9194969960</v>
      </c>
      <c r="H2885" s="1" t="s">
        <v>8</v>
      </c>
      <c r="I2885" s="1" t="s">
        <v>9</v>
      </c>
      <c r="J2885" s="1" t="s">
        <v>50</v>
      </c>
      <c r="K2885" s="3" t="s">
        <v>42</v>
      </c>
      <c r="L2885" s="1" t="s">
        <v>50</v>
      </c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1"/>
      <c r="AA2885" s="1" t="s">
        <v>16</v>
      </c>
      <c r="AB2885" s="3" t="s">
        <v>12</v>
      </c>
      <c r="AC2885" s="23" t="s">
        <v>37782</v>
      </c>
      <c r="AD2885" s="23" t="s">
        <v>40953</v>
      </c>
      <c r="AE2885" t="s">
        <v>35402</v>
      </c>
    </row>
    <row r="2886" spans="1:31" ht="14.25" customHeight="1">
      <c r="A2886" s="1">
        <v>2885</v>
      </c>
      <c r="B2886" s="1" t="s">
        <v>54</v>
      </c>
      <c r="C2886" s="1" t="s">
        <v>3130</v>
      </c>
      <c r="D2886" s="1" t="s">
        <v>318</v>
      </c>
      <c r="E2886" s="1" t="s">
        <v>19</v>
      </c>
      <c r="F2886" s="1" t="s">
        <v>22340</v>
      </c>
      <c r="G2886" s="14">
        <v>919460444</v>
      </c>
      <c r="H2886" s="1" t="s">
        <v>8</v>
      </c>
      <c r="I2886" s="1" t="s">
        <v>41</v>
      </c>
      <c r="J2886" s="1" t="s">
        <v>50</v>
      </c>
      <c r="K2886" s="3" t="s">
        <v>63</v>
      </c>
      <c r="L2886" s="1" t="s">
        <v>50</v>
      </c>
      <c r="M2886" s="3" t="s">
        <v>213</v>
      </c>
      <c r="N2886" s="3" t="str">
        <f>J2886</f>
        <v>[1 cr - 1.25 cr]</v>
      </c>
      <c r="O2886" s="3" t="s">
        <v>17</v>
      </c>
      <c r="P2886" s="3" t="s">
        <v>50</v>
      </c>
      <c r="Q2886" s="3" t="s">
        <v>42</v>
      </c>
      <c r="R2886" s="3" t="s">
        <v>50</v>
      </c>
      <c r="S2886" s="3" t="s">
        <v>27</v>
      </c>
      <c r="T2886" s="3" t="s">
        <v>50</v>
      </c>
      <c r="U2886" s="3" t="s">
        <v>117</v>
      </c>
      <c r="V2886" s="3" t="s">
        <v>50</v>
      </c>
      <c r="W2886" s="3" t="s">
        <v>178</v>
      </c>
      <c r="X2886" s="3" t="s">
        <v>50</v>
      </c>
      <c r="Y2886" s="3" t="s">
        <v>171</v>
      </c>
      <c r="Z2886" s="1" t="s">
        <v>50</v>
      </c>
      <c r="AA2886" s="1" t="s">
        <v>16</v>
      </c>
      <c r="AB2886" s="3" t="s">
        <v>12</v>
      </c>
      <c r="AC2886" s="23" t="s">
        <v>37782</v>
      </c>
      <c r="AD2886" s="23" t="s">
        <v>40525</v>
      </c>
      <c r="AE2886" t="s">
        <v>35400</v>
      </c>
    </row>
    <row r="2887" spans="1:31" ht="14.25" customHeight="1">
      <c r="A2887" s="1">
        <v>2886</v>
      </c>
      <c r="B2887" s="9" t="s">
        <v>6</v>
      </c>
      <c r="C2887" s="1" t="s">
        <v>3135</v>
      </c>
      <c r="D2887" s="1" t="s">
        <v>3136</v>
      </c>
      <c r="E2887" s="1" t="s">
        <v>139</v>
      </c>
      <c r="F2887" s="1" t="s">
        <v>22343</v>
      </c>
      <c r="G2887" s="14">
        <v>9199401149</v>
      </c>
      <c r="H2887" s="1" t="s">
        <v>20</v>
      </c>
      <c r="I2887" s="1" t="s">
        <v>62</v>
      </c>
      <c r="J2887" s="1" t="s">
        <v>50</v>
      </c>
      <c r="K2887" s="3" t="s">
        <v>27</v>
      </c>
      <c r="L2887" s="1" t="s">
        <v>50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1"/>
      <c r="AA2887" s="1" t="s">
        <v>16</v>
      </c>
      <c r="AB2887" s="3" t="s">
        <v>12</v>
      </c>
      <c r="AC2887" s="23" t="s">
        <v>37782</v>
      </c>
      <c r="AD2887" s="23" t="s">
        <v>40954</v>
      </c>
      <c r="AE2887" t="s">
        <v>35401</v>
      </c>
    </row>
    <row r="2888" spans="1:31" ht="14.25" customHeight="1">
      <c r="A2888" s="1">
        <v>2887</v>
      </c>
      <c r="B2888" s="1" t="s">
        <v>54</v>
      </c>
      <c r="C2888" s="1" t="s">
        <v>3137</v>
      </c>
      <c r="D2888" s="1" t="s">
        <v>4460</v>
      </c>
      <c r="E2888" s="1" t="s">
        <v>139</v>
      </c>
      <c r="F2888" s="1" t="s">
        <v>22344</v>
      </c>
      <c r="G2888" s="14">
        <v>914611196641</v>
      </c>
      <c r="H2888" s="1" t="s">
        <v>20</v>
      </c>
      <c r="I2888" s="1" t="s">
        <v>41</v>
      </c>
      <c r="J2888" s="1" t="s">
        <v>50</v>
      </c>
      <c r="K2888" s="3" t="s">
        <v>63</v>
      </c>
      <c r="L2888" s="1" t="s">
        <v>50</v>
      </c>
      <c r="M2888" s="3" t="s">
        <v>213</v>
      </c>
      <c r="N2888" s="3" t="str">
        <f t="shared" ref="N2888:N2892" si="47">J2888</f>
        <v>[1 cr - 1.25 cr]</v>
      </c>
      <c r="O2888" s="3" t="s">
        <v>17</v>
      </c>
      <c r="P2888" s="3" t="s">
        <v>50</v>
      </c>
      <c r="Q2888" s="3" t="s">
        <v>42</v>
      </c>
      <c r="R2888" s="3" t="s">
        <v>50</v>
      </c>
      <c r="S2888" s="3" t="s">
        <v>27</v>
      </c>
      <c r="T2888" s="3" t="s">
        <v>50</v>
      </c>
      <c r="U2888" s="3" t="s">
        <v>117</v>
      </c>
      <c r="V2888" s="3" t="s">
        <v>50</v>
      </c>
      <c r="W2888" s="3" t="s">
        <v>178</v>
      </c>
      <c r="X2888" s="3" t="s">
        <v>50</v>
      </c>
      <c r="Y2888" s="3" t="s">
        <v>171</v>
      </c>
      <c r="Z2888" s="1" t="s">
        <v>50</v>
      </c>
      <c r="AA2888" s="1" t="s">
        <v>16</v>
      </c>
      <c r="AB2888" s="3" t="s">
        <v>12</v>
      </c>
      <c r="AC2888" s="23" t="s">
        <v>37782</v>
      </c>
      <c r="AD2888" s="23" t="s">
        <v>40955</v>
      </c>
      <c r="AE2888" t="s">
        <v>35402</v>
      </c>
    </row>
    <row r="2889" spans="1:31" ht="14.25" customHeight="1">
      <c r="A2889" s="1">
        <v>2888</v>
      </c>
      <c r="B2889" s="1" t="s">
        <v>54</v>
      </c>
      <c r="C2889" s="1" t="s">
        <v>3149</v>
      </c>
      <c r="D2889" s="1" t="s">
        <v>975</v>
      </c>
      <c r="E2889" s="1" t="s">
        <v>40</v>
      </c>
      <c r="F2889" s="1" t="s">
        <v>22350</v>
      </c>
      <c r="G2889" s="14">
        <v>91994690666</v>
      </c>
      <c r="H2889" s="1" t="s">
        <v>8</v>
      </c>
      <c r="I2889" s="1" t="s">
        <v>62</v>
      </c>
      <c r="J2889" s="1" t="s">
        <v>50</v>
      </c>
      <c r="K2889" s="3" t="s">
        <v>63</v>
      </c>
      <c r="L2889" s="1" t="s">
        <v>50</v>
      </c>
      <c r="M2889" s="3" t="s">
        <v>213</v>
      </c>
      <c r="N2889" s="3" t="str">
        <f t="shared" si="47"/>
        <v>[1 cr - 1.25 cr]</v>
      </c>
      <c r="O2889" s="3" t="s">
        <v>17</v>
      </c>
      <c r="P2889" s="3" t="s">
        <v>50</v>
      </c>
      <c r="Q2889" s="3" t="s">
        <v>42</v>
      </c>
      <c r="R2889" s="3" t="s">
        <v>50</v>
      </c>
      <c r="S2889" s="3" t="s">
        <v>27</v>
      </c>
      <c r="T2889" s="3" t="s">
        <v>50</v>
      </c>
      <c r="U2889" s="3" t="s">
        <v>117</v>
      </c>
      <c r="V2889" s="3" t="s">
        <v>50</v>
      </c>
      <c r="W2889" s="3" t="s">
        <v>178</v>
      </c>
      <c r="X2889" s="3" t="s">
        <v>50</v>
      </c>
      <c r="Y2889" s="3" t="s">
        <v>171</v>
      </c>
      <c r="Z2889" s="1" t="s">
        <v>50</v>
      </c>
      <c r="AA2889" s="1" t="s">
        <v>16</v>
      </c>
      <c r="AB2889" s="3" t="s">
        <v>12</v>
      </c>
      <c r="AC2889" s="23" t="s">
        <v>37782</v>
      </c>
      <c r="AD2889" s="23" t="s">
        <v>40956</v>
      </c>
      <c r="AE2889" t="s">
        <v>35402</v>
      </c>
    </row>
    <row r="2890" spans="1:31" ht="14.25" customHeight="1">
      <c r="A2890" s="1">
        <v>2889</v>
      </c>
      <c r="B2890" s="1" t="s">
        <v>54</v>
      </c>
      <c r="C2890" s="1" t="s">
        <v>3157</v>
      </c>
      <c r="D2890" s="1" t="s">
        <v>3186</v>
      </c>
      <c r="E2890" s="1" t="s">
        <v>224</v>
      </c>
      <c r="F2890" s="1" t="s">
        <v>22354</v>
      </c>
      <c r="G2890" s="14">
        <v>9190990994</v>
      </c>
      <c r="H2890" s="1" t="s">
        <v>20</v>
      </c>
      <c r="I2890" s="1" t="s">
        <v>41</v>
      </c>
      <c r="J2890" s="1" t="s">
        <v>50</v>
      </c>
      <c r="K2890" s="3" t="s">
        <v>42</v>
      </c>
      <c r="L2890" s="1" t="s">
        <v>50</v>
      </c>
      <c r="M2890" s="3" t="s">
        <v>27</v>
      </c>
      <c r="N2890" s="3" t="str">
        <f t="shared" si="47"/>
        <v>[1 cr - 1.25 cr]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1"/>
      <c r="AA2890" s="1" t="s">
        <v>16</v>
      </c>
      <c r="AB2890" s="3" t="s">
        <v>12</v>
      </c>
      <c r="AC2890" s="23" t="s">
        <v>37782</v>
      </c>
      <c r="AD2890" s="23" t="s">
        <v>40456</v>
      </c>
      <c r="AE2890" t="s">
        <v>35400</v>
      </c>
    </row>
    <row r="2891" spans="1:31" ht="14.25" customHeight="1">
      <c r="A2891" s="1">
        <v>2890</v>
      </c>
      <c r="B2891" s="1" t="s">
        <v>54</v>
      </c>
      <c r="C2891" s="1" t="s">
        <v>3200</v>
      </c>
      <c r="D2891" s="1" t="s">
        <v>911</v>
      </c>
      <c r="E2891" s="1" t="s">
        <v>36710</v>
      </c>
      <c r="F2891" s="1" t="s">
        <v>33668</v>
      </c>
      <c r="G2891" s="14">
        <v>91946649944</v>
      </c>
      <c r="H2891" s="1" t="s">
        <v>8</v>
      </c>
      <c r="I2891" s="1" t="s">
        <v>9</v>
      </c>
      <c r="J2891" s="1" t="s">
        <v>50</v>
      </c>
      <c r="K2891" s="3" t="s">
        <v>42</v>
      </c>
      <c r="L2891" s="1" t="s">
        <v>50</v>
      </c>
      <c r="M2891" s="3" t="s">
        <v>27</v>
      </c>
      <c r="N2891" s="3" t="str">
        <f t="shared" si="47"/>
        <v>[1 cr - 1.25 cr]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1"/>
      <c r="AA2891" s="1" t="s">
        <v>16</v>
      </c>
      <c r="AB2891" s="3" t="s">
        <v>12</v>
      </c>
      <c r="AC2891" s="23" t="s">
        <v>37782</v>
      </c>
      <c r="AD2891" s="23" t="s">
        <v>40957</v>
      </c>
      <c r="AE2891" t="s">
        <v>35395</v>
      </c>
    </row>
    <row r="2892" spans="1:31" ht="14.25" customHeight="1">
      <c r="A2892" s="1">
        <v>2891</v>
      </c>
      <c r="B2892" s="1" t="s">
        <v>54</v>
      </c>
      <c r="C2892" s="1" t="s">
        <v>3220</v>
      </c>
      <c r="D2892" s="1" t="s">
        <v>1867</v>
      </c>
      <c r="E2892" s="1" t="s">
        <v>724</v>
      </c>
      <c r="F2892" s="1" t="s">
        <v>22386</v>
      </c>
      <c r="G2892" s="14">
        <v>91944669499</v>
      </c>
      <c r="H2892" s="1" t="s">
        <v>15</v>
      </c>
      <c r="I2892" s="1" t="s">
        <v>33</v>
      </c>
      <c r="J2892" s="1" t="s">
        <v>50</v>
      </c>
      <c r="K2892" s="3" t="s">
        <v>17</v>
      </c>
      <c r="L2892" s="1" t="s">
        <v>50</v>
      </c>
      <c r="M2892" s="4" t="s">
        <v>42</v>
      </c>
      <c r="N2892" s="3" t="str">
        <f t="shared" si="47"/>
        <v>[1 cr - 1.25 cr]</v>
      </c>
      <c r="O2892" s="3" t="s">
        <v>27</v>
      </c>
      <c r="P2892" s="3" t="s">
        <v>50</v>
      </c>
      <c r="Q2892" s="3"/>
      <c r="R2892" s="3"/>
      <c r="S2892" s="3"/>
      <c r="T2892" s="3"/>
      <c r="U2892" s="3"/>
      <c r="V2892" s="3"/>
      <c r="W2892" s="3"/>
      <c r="X2892" s="3"/>
      <c r="Y2892" s="3"/>
      <c r="Z2892" s="1"/>
      <c r="AA2892" s="1" t="s">
        <v>16</v>
      </c>
      <c r="AB2892" s="3" t="s">
        <v>12</v>
      </c>
      <c r="AC2892" s="23" t="s">
        <v>37782</v>
      </c>
      <c r="AD2892" s="23" t="s">
        <v>40958</v>
      </c>
      <c r="AE2892" t="s">
        <v>35395</v>
      </c>
    </row>
    <row r="2893" spans="1:31" ht="14.25" customHeight="1">
      <c r="A2893" s="1">
        <v>2892</v>
      </c>
      <c r="B2893" s="1" t="s">
        <v>54</v>
      </c>
      <c r="C2893" s="1" t="s">
        <v>3224</v>
      </c>
      <c r="D2893" s="1" t="s">
        <v>35597</v>
      </c>
      <c r="E2893" s="1" t="s">
        <v>217</v>
      </c>
      <c r="F2893" s="1" t="s">
        <v>33669</v>
      </c>
      <c r="G2893" s="14">
        <v>91919440960</v>
      </c>
      <c r="H2893" s="1" t="s">
        <v>15</v>
      </c>
      <c r="I2893" s="1" t="s">
        <v>41</v>
      </c>
      <c r="J2893" s="1" t="s">
        <v>50</v>
      </c>
      <c r="K2893" s="3" t="s">
        <v>42</v>
      </c>
      <c r="L2893" s="1" t="s">
        <v>50</v>
      </c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1"/>
      <c r="AA2893" s="1" t="s">
        <v>16</v>
      </c>
      <c r="AB2893" s="3" t="s">
        <v>12</v>
      </c>
      <c r="AC2893" s="23" t="s">
        <v>37782</v>
      </c>
      <c r="AD2893" s="23" t="s">
        <v>40959</v>
      </c>
      <c r="AE2893" t="s">
        <v>35400</v>
      </c>
    </row>
    <row r="2894" spans="1:31" ht="14.25" customHeight="1">
      <c r="A2894" s="1">
        <v>2893</v>
      </c>
      <c r="B2894" s="1" t="s">
        <v>54</v>
      </c>
      <c r="C2894" s="1" t="s">
        <v>3227</v>
      </c>
      <c r="D2894" s="1" t="s">
        <v>35598</v>
      </c>
      <c r="E2894" s="1" t="s">
        <v>36711</v>
      </c>
      <c r="F2894" s="1" t="s">
        <v>22391</v>
      </c>
      <c r="G2894" s="14">
        <v>9196494949</v>
      </c>
      <c r="H2894" s="1" t="s">
        <v>20</v>
      </c>
      <c r="I2894" s="1" t="s">
        <v>41</v>
      </c>
      <c r="J2894" s="1" t="s">
        <v>50</v>
      </c>
      <c r="K2894" s="3" t="s">
        <v>42</v>
      </c>
      <c r="L2894" s="1" t="s">
        <v>50</v>
      </c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1"/>
      <c r="AA2894" s="1" t="s">
        <v>16</v>
      </c>
      <c r="AB2894" s="3" t="s">
        <v>12</v>
      </c>
      <c r="AC2894" s="23" t="s">
        <v>37782</v>
      </c>
      <c r="AD2894" s="23" t="s">
        <v>40960</v>
      </c>
      <c r="AE2894" t="s">
        <v>35400</v>
      </c>
    </row>
    <row r="2895" spans="1:31" ht="14.25" customHeight="1">
      <c r="A2895" s="1">
        <v>2894</v>
      </c>
      <c r="B2895" s="1" t="s">
        <v>54</v>
      </c>
      <c r="C2895" s="1" t="s">
        <v>3234</v>
      </c>
      <c r="D2895" s="1" t="s">
        <v>5577</v>
      </c>
      <c r="E2895" s="1" t="s">
        <v>36712</v>
      </c>
      <c r="F2895" s="1" t="s">
        <v>33671</v>
      </c>
      <c r="G2895" s="14">
        <v>9199991499</v>
      </c>
      <c r="H2895" s="1" t="s">
        <v>8</v>
      </c>
      <c r="I2895" s="1" t="s">
        <v>62</v>
      </c>
      <c r="J2895" s="1" t="s">
        <v>50</v>
      </c>
      <c r="K2895" s="3" t="s">
        <v>63</v>
      </c>
      <c r="L2895" s="1" t="s">
        <v>50</v>
      </c>
      <c r="M2895" s="3" t="s">
        <v>213</v>
      </c>
      <c r="N2895" s="3" t="str">
        <f>J2895</f>
        <v>[1 cr - 1.25 cr]</v>
      </c>
      <c r="O2895" s="3" t="s">
        <v>17</v>
      </c>
      <c r="P2895" s="3" t="s">
        <v>50</v>
      </c>
      <c r="Q2895" s="3" t="s">
        <v>42</v>
      </c>
      <c r="R2895" s="3" t="s">
        <v>50</v>
      </c>
      <c r="S2895" s="3" t="s">
        <v>27</v>
      </c>
      <c r="T2895" s="3" t="s">
        <v>50</v>
      </c>
      <c r="U2895" s="3" t="s">
        <v>117</v>
      </c>
      <c r="V2895" s="3" t="s">
        <v>50</v>
      </c>
      <c r="W2895" s="3" t="s">
        <v>178</v>
      </c>
      <c r="X2895" s="3" t="s">
        <v>50</v>
      </c>
      <c r="Y2895" s="3" t="s">
        <v>171</v>
      </c>
      <c r="Z2895" s="1" t="s">
        <v>50</v>
      </c>
      <c r="AA2895" s="1" t="s">
        <v>16</v>
      </c>
      <c r="AB2895" s="3" t="s">
        <v>12</v>
      </c>
      <c r="AC2895" s="23" t="s">
        <v>37782</v>
      </c>
      <c r="AD2895" s="23" t="s">
        <v>40961</v>
      </c>
      <c r="AE2895" t="s">
        <v>35400</v>
      </c>
    </row>
    <row r="2896" spans="1:31" ht="14.25" customHeight="1">
      <c r="A2896" s="1">
        <v>2895</v>
      </c>
      <c r="B2896" s="1" t="s">
        <v>54</v>
      </c>
      <c r="C2896" s="1" t="s">
        <v>3257</v>
      </c>
      <c r="D2896" s="1" t="s">
        <v>1567</v>
      </c>
      <c r="E2896" s="1" t="s">
        <v>40</v>
      </c>
      <c r="F2896" s="1" t="s">
        <v>31426</v>
      </c>
      <c r="G2896" s="14">
        <v>91401911699</v>
      </c>
      <c r="H2896" s="1" t="s">
        <v>20</v>
      </c>
      <c r="I2896" s="1" t="s">
        <v>62</v>
      </c>
      <c r="J2896" s="1" t="s">
        <v>50</v>
      </c>
      <c r="K2896" s="3" t="s">
        <v>42</v>
      </c>
      <c r="L2896" s="1" t="s">
        <v>50</v>
      </c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1"/>
      <c r="AA2896" s="1" t="s">
        <v>16</v>
      </c>
      <c r="AB2896" s="3" t="s">
        <v>12</v>
      </c>
      <c r="AC2896" s="23" t="s">
        <v>37782</v>
      </c>
      <c r="AD2896" s="23" t="s">
        <v>40962</v>
      </c>
      <c r="AE2896" t="s">
        <v>35395</v>
      </c>
    </row>
    <row r="2897" spans="1:31" ht="14.25" customHeight="1">
      <c r="A2897" s="1">
        <v>2896</v>
      </c>
      <c r="B2897" s="1" t="s">
        <v>54</v>
      </c>
      <c r="C2897" s="1" t="s">
        <v>3278</v>
      </c>
      <c r="D2897" s="1" t="s">
        <v>3515</v>
      </c>
      <c r="E2897" s="1" t="s">
        <v>40</v>
      </c>
      <c r="F2897" s="1" t="s">
        <v>22413</v>
      </c>
      <c r="G2897" s="14">
        <v>919444400441</v>
      </c>
      <c r="H2897" s="1" t="s">
        <v>8</v>
      </c>
      <c r="I2897" s="1" t="s">
        <v>9</v>
      </c>
      <c r="J2897" s="1" t="s">
        <v>50</v>
      </c>
      <c r="K2897" s="3" t="s">
        <v>42</v>
      </c>
      <c r="L2897" s="1" t="s">
        <v>50</v>
      </c>
      <c r="M2897" s="3" t="s">
        <v>27</v>
      </c>
      <c r="N2897" s="3" t="str">
        <f>J2897</f>
        <v>[1 cr - 1.25 cr]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1"/>
      <c r="AA2897" s="1" t="s">
        <v>16</v>
      </c>
      <c r="AB2897" s="3" t="s">
        <v>12</v>
      </c>
      <c r="AC2897" s="23" t="s">
        <v>37782</v>
      </c>
      <c r="AD2897" s="23" t="s">
        <v>40963</v>
      </c>
      <c r="AE2897" t="s">
        <v>35401</v>
      </c>
    </row>
    <row r="2898" spans="1:31" ht="14.25" customHeight="1">
      <c r="A2898" s="1">
        <v>2897</v>
      </c>
      <c r="B2898" s="1" t="s">
        <v>54</v>
      </c>
      <c r="C2898" s="1" t="s">
        <v>3282</v>
      </c>
      <c r="D2898" s="1" t="s">
        <v>546</v>
      </c>
      <c r="E2898" s="1" t="s">
        <v>8799</v>
      </c>
      <c r="F2898" s="1" t="s">
        <v>22416</v>
      </c>
      <c r="G2898" s="14">
        <v>919446096969</v>
      </c>
      <c r="H2898" s="1" t="s">
        <v>20</v>
      </c>
      <c r="I2898" s="1" t="s">
        <v>9</v>
      </c>
      <c r="J2898" s="1" t="s">
        <v>50</v>
      </c>
      <c r="K2898" s="3" t="s">
        <v>42</v>
      </c>
      <c r="L2898" s="1" t="s">
        <v>50</v>
      </c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1"/>
      <c r="AA2898" s="1" t="s">
        <v>16</v>
      </c>
      <c r="AB2898" s="3" t="s">
        <v>12</v>
      </c>
      <c r="AC2898" s="23" t="s">
        <v>37782</v>
      </c>
      <c r="AD2898" s="23" t="s">
        <v>40964</v>
      </c>
      <c r="AE2898" t="s">
        <v>35400</v>
      </c>
    </row>
    <row r="2899" spans="1:31" ht="14.25" customHeight="1">
      <c r="A2899" s="1">
        <v>2898</v>
      </c>
      <c r="B2899" s="1" t="s">
        <v>54</v>
      </c>
      <c r="C2899" s="1" t="s">
        <v>3292</v>
      </c>
      <c r="D2899" s="1" t="s">
        <v>3940</v>
      </c>
      <c r="E2899" s="1" t="s">
        <v>139</v>
      </c>
      <c r="F2899" s="1" t="s">
        <v>33680</v>
      </c>
      <c r="G2899" s="14">
        <v>91944699901</v>
      </c>
      <c r="H2899" s="1" t="s">
        <v>15</v>
      </c>
      <c r="I2899" s="1" t="s">
        <v>62</v>
      </c>
      <c r="J2899" s="1" t="s">
        <v>50</v>
      </c>
      <c r="K2899" s="3" t="s">
        <v>42</v>
      </c>
      <c r="L2899" s="1" t="s">
        <v>50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1"/>
      <c r="AA2899" s="1" t="s">
        <v>16</v>
      </c>
      <c r="AB2899" s="3" t="s">
        <v>12</v>
      </c>
      <c r="AC2899" s="23" t="s">
        <v>37782</v>
      </c>
      <c r="AD2899" s="23" t="s">
        <v>40965</v>
      </c>
      <c r="AE2899" t="s">
        <v>35400</v>
      </c>
    </row>
    <row r="2900" spans="1:31" ht="14.25" customHeight="1">
      <c r="A2900" s="1">
        <v>2899</v>
      </c>
      <c r="B2900" s="1" t="s">
        <v>54</v>
      </c>
      <c r="C2900" s="1" t="s">
        <v>3311</v>
      </c>
      <c r="D2900" s="1" t="s">
        <v>35599</v>
      </c>
      <c r="E2900" s="1" t="s">
        <v>139</v>
      </c>
      <c r="F2900" s="1" t="s">
        <v>22432</v>
      </c>
      <c r="G2900" s="14">
        <v>919444016996</v>
      </c>
      <c r="H2900" s="1" t="s">
        <v>8</v>
      </c>
      <c r="I2900" s="1" t="s">
        <v>62</v>
      </c>
      <c r="J2900" s="1" t="s">
        <v>50</v>
      </c>
      <c r="K2900" s="3" t="s">
        <v>27</v>
      </c>
      <c r="L2900" s="1" t="s">
        <v>50</v>
      </c>
      <c r="M2900" s="3" t="s">
        <v>47344</v>
      </c>
      <c r="N2900" s="3" t="str">
        <f t="shared" ref="N2900:N2902" si="48">J2900</f>
        <v>[1 cr - 1.25 cr]</v>
      </c>
      <c r="O2900" s="3" t="s">
        <v>47349</v>
      </c>
      <c r="P2900" s="3" t="s">
        <v>50</v>
      </c>
      <c r="Q2900" s="3" t="s">
        <v>171</v>
      </c>
      <c r="R2900" s="3" t="s">
        <v>50</v>
      </c>
      <c r="S2900" s="3"/>
      <c r="T2900" s="3"/>
      <c r="U2900" s="3"/>
      <c r="V2900" s="3"/>
      <c r="W2900" s="3"/>
      <c r="X2900" s="3"/>
      <c r="Y2900" s="3"/>
      <c r="Z2900" s="1"/>
      <c r="AA2900" s="1" t="s">
        <v>16</v>
      </c>
      <c r="AB2900" s="3" t="s">
        <v>12</v>
      </c>
      <c r="AC2900" s="23" t="s">
        <v>37782</v>
      </c>
      <c r="AD2900" s="23" t="s">
        <v>40966</v>
      </c>
      <c r="AE2900" t="s">
        <v>35401</v>
      </c>
    </row>
    <row r="2901" spans="1:31" ht="14.25" customHeight="1">
      <c r="A2901" s="1">
        <v>2900</v>
      </c>
      <c r="B2901" s="1" t="s">
        <v>54</v>
      </c>
      <c r="C2901" s="1" t="s">
        <v>3328</v>
      </c>
      <c r="D2901" s="1" t="s">
        <v>2888</v>
      </c>
      <c r="E2901" s="1" t="s">
        <v>36713</v>
      </c>
      <c r="F2901" s="1" t="s">
        <v>22444</v>
      </c>
      <c r="G2901" s="14">
        <v>919444699609</v>
      </c>
      <c r="H2901" s="1" t="s">
        <v>37</v>
      </c>
      <c r="I2901" s="1" t="s">
        <v>9</v>
      </c>
      <c r="J2901" s="1" t="s">
        <v>50</v>
      </c>
      <c r="K2901" s="3" t="s">
        <v>63</v>
      </c>
      <c r="L2901" s="1" t="s">
        <v>50</v>
      </c>
      <c r="M2901" s="3" t="s">
        <v>213</v>
      </c>
      <c r="N2901" s="3" t="str">
        <f t="shared" si="48"/>
        <v>[1 cr - 1.25 cr]</v>
      </c>
      <c r="O2901" s="3" t="s">
        <v>17</v>
      </c>
      <c r="P2901" s="3" t="s">
        <v>50</v>
      </c>
      <c r="Q2901" s="3" t="s">
        <v>42</v>
      </c>
      <c r="R2901" s="3" t="s">
        <v>50</v>
      </c>
      <c r="S2901" s="3" t="s">
        <v>27</v>
      </c>
      <c r="T2901" s="3" t="s">
        <v>50</v>
      </c>
      <c r="U2901" s="3" t="s">
        <v>117</v>
      </c>
      <c r="V2901" s="3" t="s">
        <v>50</v>
      </c>
      <c r="W2901" s="3" t="s">
        <v>178</v>
      </c>
      <c r="X2901" s="3" t="s">
        <v>50</v>
      </c>
      <c r="Y2901" s="3" t="s">
        <v>171</v>
      </c>
      <c r="Z2901" s="1" t="s">
        <v>50</v>
      </c>
      <c r="AA2901" s="1" t="s">
        <v>16</v>
      </c>
      <c r="AB2901" s="3" t="s">
        <v>12</v>
      </c>
      <c r="AC2901" s="23" t="s">
        <v>37782</v>
      </c>
      <c r="AD2901" s="23" t="s">
        <v>40967</v>
      </c>
      <c r="AE2901" t="s">
        <v>35395</v>
      </c>
    </row>
    <row r="2902" spans="1:31" ht="14.25" customHeight="1">
      <c r="A2902" s="1">
        <v>2901</v>
      </c>
      <c r="B2902" s="1" t="s">
        <v>54</v>
      </c>
      <c r="C2902" s="1" t="s">
        <v>3330</v>
      </c>
      <c r="D2902" s="1" t="s">
        <v>72</v>
      </c>
      <c r="E2902" s="1" t="s">
        <v>36714</v>
      </c>
      <c r="F2902" s="1" t="s">
        <v>31434</v>
      </c>
      <c r="G2902" s="14">
        <v>91949064606</v>
      </c>
      <c r="H2902" s="1" t="s">
        <v>15</v>
      </c>
      <c r="I2902" s="1" t="s">
        <v>41</v>
      </c>
      <c r="J2902" s="1" t="s">
        <v>50</v>
      </c>
      <c r="K2902" s="3" t="s">
        <v>42</v>
      </c>
      <c r="L2902" s="1" t="s">
        <v>50</v>
      </c>
      <c r="M2902" s="3" t="s">
        <v>27</v>
      </c>
      <c r="N2902" s="3" t="str">
        <f t="shared" si="48"/>
        <v>[1 cr - 1.25 cr]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1"/>
      <c r="AA2902" s="1" t="s">
        <v>16</v>
      </c>
      <c r="AB2902" s="3" t="s">
        <v>12</v>
      </c>
      <c r="AC2902" s="23" t="s">
        <v>37782</v>
      </c>
      <c r="AD2902" s="23" t="s">
        <v>40968</v>
      </c>
      <c r="AE2902" t="s">
        <v>35401</v>
      </c>
    </row>
    <row r="2903" spans="1:31" ht="14.25" customHeight="1">
      <c r="A2903" s="1">
        <v>2902</v>
      </c>
      <c r="B2903" s="9" t="s">
        <v>6</v>
      </c>
      <c r="C2903" s="1" t="s">
        <v>3336</v>
      </c>
      <c r="D2903" s="1" t="s">
        <v>2464</v>
      </c>
      <c r="E2903" s="1" t="s">
        <v>328</v>
      </c>
      <c r="F2903" s="1" t="s">
        <v>33685</v>
      </c>
      <c r="G2903" s="14">
        <v>9196964646</v>
      </c>
      <c r="H2903" s="1" t="s">
        <v>37</v>
      </c>
      <c r="I2903" s="1" t="s">
        <v>62</v>
      </c>
      <c r="J2903" s="1" t="s">
        <v>50</v>
      </c>
      <c r="K2903" s="3" t="s">
        <v>42</v>
      </c>
      <c r="L2903" s="1" t="s">
        <v>50</v>
      </c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1"/>
      <c r="AA2903" s="1" t="s">
        <v>16</v>
      </c>
      <c r="AB2903" s="3" t="s">
        <v>12</v>
      </c>
      <c r="AC2903" s="23" t="s">
        <v>37782</v>
      </c>
      <c r="AD2903" s="23" t="s">
        <v>40969</v>
      </c>
      <c r="AE2903" t="s">
        <v>35395</v>
      </c>
    </row>
    <row r="2904" spans="1:31" ht="14.25" customHeight="1">
      <c r="A2904" s="1">
        <v>2903</v>
      </c>
      <c r="B2904" s="9" t="s">
        <v>6</v>
      </c>
      <c r="C2904" s="1" t="s">
        <v>3338</v>
      </c>
      <c r="D2904" s="1" t="s">
        <v>911</v>
      </c>
      <c r="E2904" s="1" t="s">
        <v>3339</v>
      </c>
      <c r="F2904" s="1" t="s">
        <v>33686</v>
      </c>
      <c r="G2904" s="14">
        <v>919410660</v>
      </c>
      <c r="H2904" s="1" t="s">
        <v>15</v>
      </c>
      <c r="I2904" s="1" t="s">
        <v>62</v>
      </c>
      <c r="J2904" s="1" t="s">
        <v>50</v>
      </c>
      <c r="K2904" s="3" t="s">
        <v>42</v>
      </c>
      <c r="L2904" s="1" t="s">
        <v>50</v>
      </c>
      <c r="M2904" s="3" t="s">
        <v>27</v>
      </c>
      <c r="N2904" s="3" t="str">
        <f>J2904</f>
        <v>[1 cr - 1.25 cr]</v>
      </c>
      <c r="O2904" s="3" t="s">
        <v>117</v>
      </c>
      <c r="P2904" s="3" t="s">
        <v>50</v>
      </c>
      <c r="Q2904" s="3" t="s">
        <v>178</v>
      </c>
      <c r="R2904" s="3" t="s">
        <v>50</v>
      </c>
      <c r="S2904" s="3"/>
      <c r="T2904" s="3"/>
      <c r="U2904" s="3"/>
      <c r="V2904" s="3"/>
      <c r="W2904" s="3"/>
      <c r="X2904" s="3"/>
      <c r="Y2904" s="3"/>
      <c r="Z2904" s="1"/>
      <c r="AA2904" s="1" t="s">
        <v>16</v>
      </c>
      <c r="AB2904" s="3" t="s">
        <v>12</v>
      </c>
      <c r="AC2904" s="23" t="s">
        <v>37782</v>
      </c>
      <c r="AD2904" s="23" t="s">
        <v>40970</v>
      </c>
      <c r="AE2904" t="s">
        <v>35402</v>
      </c>
    </row>
    <row r="2905" spans="1:31" ht="14.25" customHeight="1">
      <c r="A2905" s="1">
        <v>2904</v>
      </c>
      <c r="B2905" s="1" t="s">
        <v>54</v>
      </c>
      <c r="C2905" s="1" t="s">
        <v>3345</v>
      </c>
      <c r="D2905" s="1" t="s">
        <v>1538</v>
      </c>
      <c r="E2905" s="1" t="s">
        <v>8776</v>
      </c>
      <c r="F2905" s="1" t="s">
        <v>33687</v>
      </c>
      <c r="G2905" s="14">
        <v>919494600616</v>
      </c>
      <c r="H2905" s="1" t="s">
        <v>8</v>
      </c>
      <c r="I2905" s="1" t="s">
        <v>9</v>
      </c>
      <c r="J2905" s="1" t="s">
        <v>50</v>
      </c>
      <c r="K2905" s="3" t="s">
        <v>178</v>
      </c>
      <c r="L2905" s="1" t="s">
        <v>50</v>
      </c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1"/>
      <c r="AA2905" s="1" t="s">
        <v>16</v>
      </c>
      <c r="AB2905" s="3" t="s">
        <v>12</v>
      </c>
      <c r="AC2905" s="23" t="s">
        <v>37782</v>
      </c>
      <c r="AD2905" s="23" t="s">
        <v>40971</v>
      </c>
      <c r="AE2905" t="s">
        <v>35395</v>
      </c>
    </row>
    <row r="2906" spans="1:31" ht="14.25" customHeight="1">
      <c r="A2906" s="1">
        <v>2905</v>
      </c>
      <c r="B2906" s="1" t="s">
        <v>54</v>
      </c>
      <c r="C2906" s="1" t="s">
        <v>3362</v>
      </c>
      <c r="D2906" s="1" t="s">
        <v>1111</v>
      </c>
      <c r="E2906" s="1" t="s">
        <v>36715</v>
      </c>
      <c r="F2906" s="1" t="s">
        <v>22463</v>
      </c>
      <c r="G2906" s="14">
        <v>91914904414</v>
      </c>
      <c r="H2906" s="1" t="s">
        <v>20</v>
      </c>
      <c r="I2906" s="1" t="s">
        <v>41</v>
      </c>
      <c r="J2906" s="1" t="s">
        <v>50</v>
      </c>
      <c r="K2906" s="3" t="s">
        <v>17</v>
      </c>
      <c r="L2906" s="1" t="s">
        <v>50</v>
      </c>
      <c r="M2906" s="4" t="s">
        <v>42</v>
      </c>
      <c r="N2906" s="3" t="str">
        <f t="shared" ref="N2906:N2910" si="49">J2906</f>
        <v>[1 cr - 1.25 cr]</v>
      </c>
      <c r="O2906" s="3" t="s">
        <v>27</v>
      </c>
      <c r="P2906" s="3" t="s">
        <v>50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1"/>
      <c r="AA2906" s="1" t="s">
        <v>16</v>
      </c>
      <c r="AB2906" s="3" t="s">
        <v>12</v>
      </c>
      <c r="AC2906" s="23" t="s">
        <v>37782</v>
      </c>
      <c r="AD2906" s="23" t="s">
        <v>40972</v>
      </c>
      <c r="AE2906" t="s">
        <v>35402</v>
      </c>
    </row>
    <row r="2907" spans="1:31" ht="14.25" customHeight="1">
      <c r="A2907" s="1">
        <v>2906</v>
      </c>
      <c r="B2907" s="1" t="s">
        <v>54</v>
      </c>
      <c r="C2907" s="1" t="s">
        <v>3373</v>
      </c>
      <c r="D2907" s="1" t="s">
        <v>318</v>
      </c>
      <c r="E2907" s="1" t="s">
        <v>40</v>
      </c>
      <c r="F2907" s="1" t="s">
        <v>3374</v>
      </c>
      <c r="G2907" s="14">
        <v>91949611066</v>
      </c>
      <c r="H2907" s="1" t="s">
        <v>20</v>
      </c>
      <c r="I2907" s="1" t="s">
        <v>62</v>
      </c>
      <c r="J2907" s="1" t="s">
        <v>50</v>
      </c>
      <c r="K2907" s="3" t="s">
        <v>63</v>
      </c>
      <c r="L2907" s="1" t="s">
        <v>50</v>
      </c>
      <c r="M2907" s="3" t="s">
        <v>213</v>
      </c>
      <c r="N2907" s="3" t="str">
        <f t="shared" si="49"/>
        <v>[1 cr - 1.25 cr]</v>
      </c>
      <c r="O2907" s="3" t="s">
        <v>17</v>
      </c>
      <c r="P2907" s="3" t="s">
        <v>50</v>
      </c>
      <c r="Q2907" s="3" t="s">
        <v>42</v>
      </c>
      <c r="R2907" s="3" t="s">
        <v>50</v>
      </c>
      <c r="S2907" s="3" t="s">
        <v>27</v>
      </c>
      <c r="T2907" s="3" t="s">
        <v>50</v>
      </c>
      <c r="U2907" s="3" t="s">
        <v>117</v>
      </c>
      <c r="V2907" s="3" t="s">
        <v>50</v>
      </c>
      <c r="W2907" s="3" t="s">
        <v>178</v>
      </c>
      <c r="X2907" s="3" t="s">
        <v>50</v>
      </c>
      <c r="Y2907" s="3" t="s">
        <v>171</v>
      </c>
      <c r="Z2907" s="1" t="s">
        <v>50</v>
      </c>
      <c r="AA2907" s="1" t="s">
        <v>16</v>
      </c>
      <c r="AB2907" s="3" t="s">
        <v>12</v>
      </c>
      <c r="AC2907" s="23" t="s">
        <v>37782</v>
      </c>
      <c r="AD2907" s="23" t="s">
        <v>40973</v>
      </c>
      <c r="AE2907" t="s">
        <v>35395</v>
      </c>
    </row>
    <row r="2908" spans="1:31" ht="14.25" customHeight="1">
      <c r="A2908" s="1">
        <v>2907</v>
      </c>
      <c r="B2908" s="1" t="s">
        <v>54</v>
      </c>
      <c r="C2908" s="1" t="s">
        <v>3378</v>
      </c>
      <c r="D2908" s="1" t="s">
        <v>1603</v>
      </c>
      <c r="E2908" s="1" t="s">
        <v>78</v>
      </c>
      <c r="F2908" s="1" t="s">
        <v>22470</v>
      </c>
      <c r="G2908" s="14">
        <v>91944666649</v>
      </c>
      <c r="H2908" s="1" t="s">
        <v>20</v>
      </c>
      <c r="I2908" s="1" t="s">
        <v>33</v>
      </c>
      <c r="J2908" s="1" t="s">
        <v>50</v>
      </c>
      <c r="K2908" s="3" t="s">
        <v>63</v>
      </c>
      <c r="L2908" s="1" t="s">
        <v>50</v>
      </c>
      <c r="M2908" s="3" t="s">
        <v>213</v>
      </c>
      <c r="N2908" s="3" t="str">
        <f t="shared" si="49"/>
        <v>[1 cr - 1.25 cr]</v>
      </c>
      <c r="O2908" s="3" t="s">
        <v>17</v>
      </c>
      <c r="P2908" s="3" t="s">
        <v>50</v>
      </c>
      <c r="Q2908" s="3" t="s">
        <v>42</v>
      </c>
      <c r="R2908" s="3" t="s">
        <v>50</v>
      </c>
      <c r="S2908" s="3" t="s">
        <v>27</v>
      </c>
      <c r="T2908" s="3" t="s">
        <v>50</v>
      </c>
      <c r="U2908" s="3" t="s">
        <v>117</v>
      </c>
      <c r="V2908" s="3" t="s">
        <v>50</v>
      </c>
      <c r="W2908" s="3" t="s">
        <v>178</v>
      </c>
      <c r="X2908" s="3" t="s">
        <v>50</v>
      </c>
      <c r="Y2908" s="3" t="s">
        <v>171</v>
      </c>
      <c r="Z2908" s="1" t="s">
        <v>50</v>
      </c>
      <c r="AA2908" s="1" t="s">
        <v>16</v>
      </c>
      <c r="AB2908" s="3" t="s">
        <v>12</v>
      </c>
      <c r="AC2908" s="23" t="s">
        <v>37782</v>
      </c>
      <c r="AD2908" s="23" t="s">
        <v>40974</v>
      </c>
      <c r="AE2908" t="s">
        <v>35400</v>
      </c>
    </row>
    <row r="2909" spans="1:31" ht="14.25" customHeight="1">
      <c r="A2909" s="1">
        <v>2908</v>
      </c>
      <c r="B2909" s="1" t="s">
        <v>54</v>
      </c>
      <c r="C2909" s="1" t="s">
        <v>3380</v>
      </c>
      <c r="D2909" s="1" t="s">
        <v>89</v>
      </c>
      <c r="E2909" s="1" t="s">
        <v>1725</v>
      </c>
      <c r="F2909" s="1" t="s">
        <v>22472</v>
      </c>
      <c r="G2909" s="14">
        <v>91914904094</v>
      </c>
      <c r="H2909" s="1" t="s">
        <v>20</v>
      </c>
      <c r="I2909" s="1" t="s">
        <v>9</v>
      </c>
      <c r="J2909" s="1" t="s">
        <v>50</v>
      </c>
      <c r="K2909" s="3" t="s">
        <v>42</v>
      </c>
      <c r="L2909" s="1" t="s">
        <v>50</v>
      </c>
      <c r="M2909" s="3" t="s">
        <v>27</v>
      </c>
      <c r="N2909" s="3" t="str">
        <f t="shared" si="49"/>
        <v>[1 cr - 1.25 cr]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1"/>
      <c r="AA2909" s="1" t="s">
        <v>16</v>
      </c>
      <c r="AB2909" s="3" t="s">
        <v>12</v>
      </c>
      <c r="AC2909" s="23" t="s">
        <v>37782</v>
      </c>
      <c r="AD2909" s="23" t="s">
        <v>40975</v>
      </c>
      <c r="AE2909" t="s">
        <v>35402</v>
      </c>
    </row>
    <row r="2910" spans="1:31" ht="14.25" customHeight="1">
      <c r="A2910" s="1">
        <v>2909</v>
      </c>
      <c r="B2910" s="1" t="s">
        <v>54</v>
      </c>
      <c r="C2910" s="1" t="s">
        <v>3381</v>
      </c>
      <c r="D2910" s="1" t="s">
        <v>773</v>
      </c>
      <c r="E2910" s="1" t="s">
        <v>19</v>
      </c>
      <c r="F2910" s="1" t="s">
        <v>22473</v>
      </c>
      <c r="G2910" s="14">
        <v>9196460101</v>
      </c>
      <c r="H2910" s="1" t="s">
        <v>15</v>
      </c>
      <c r="I2910" s="1" t="s">
        <v>41</v>
      </c>
      <c r="J2910" s="1" t="s">
        <v>50</v>
      </c>
      <c r="K2910" s="3" t="s">
        <v>42</v>
      </c>
      <c r="L2910" s="1" t="s">
        <v>50</v>
      </c>
      <c r="M2910" s="3" t="s">
        <v>27</v>
      </c>
      <c r="N2910" s="3" t="str">
        <f t="shared" si="49"/>
        <v>[1 cr - 1.25 cr]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1"/>
      <c r="AA2910" s="1" t="s">
        <v>16</v>
      </c>
      <c r="AB2910" s="3" t="s">
        <v>12</v>
      </c>
      <c r="AC2910" s="23" t="s">
        <v>37782</v>
      </c>
      <c r="AD2910" s="23" t="s">
        <v>40976</v>
      </c>
      <c r="AE2910" t="s">
        <v>35400</v>
      </c>
    </row>
    <row r="2911" spans="1:31" ht="14.25" customHeight="1">
      <c r="A2911" s="1">
        <v>2910</v>
      </c>
      <c r="B2911" s="9" t="s">
        <v>6</v>
      </c>
      <c r="C2911" s="1" t="s">
        <v>3399</v>
      </c>
      <c r="D2911" s="1" t="s">
        <v>223</v>
      </c>
      <c r="E2911" s="1" t="s">
        <v>3400</v>
      </c>
      <c r="F2911" s="1" t="s">
        <v>31442</v>
      </c>
      <c r="G2911" s="14">
        <v>919601099099</v>
      </c>
      <c r="H2911" s="1" t="s">
        <v>8</v>
      </c>
      <c r="I2911" s="1" t="s">
        <v>62</v>
      </c>
      <c r="J2911" s="1" t="s">
        <v>50</v>
      </c>
      <c r="K2911" s="3" t="s">
        <v>42</v>
      </c>
      <c r="L2911" s="1" t="s">
        <v>50</v>
      </c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1"/>
      <c r="AA2911" s="1" t="s">
        <v>16</v>
      </c>
      <c r="AB2911" s="3" t="s">
        <v>12</v>
      </c>
      <c r="AC2911" s="23" t="s">
        <v>37782</v>
      </c>
      <c r="AD2911" s="23" t="s">
        <v>38970</v>
      </c>
      <c r="AE2911" t="s">
        <v>35402</v>
      </c>
    </row>
    <row r="2912" spans="1:31" ht="14.25" customHeight="1">
      <c r="A2912" s="1">
        <v>2911</v>
      </c>
      <c r="B2912" s="1" t="s">
        <v>54</v>
      </c>
      <c r="C2912" s="1" t="s">
        <v>3407</v>
      </c>
      <c r="D2912" s="1" t="s">
        <v>35600</v>
      </c>
      <c r="E2912" s="1" t="s">
        <v>36716</v>
      </c>
      <c r="F2912" s="1" t="s">
        <v>22481</v>
      </c>
      <c r="G2912" s="14">
        <v>919446116414</v>
      </c>
      <c r="H2912" s="1" t="s">
        <v>20</v>
      </c>
      <c r="I2912" s="1" t="s">
        <v>62</v>
      </c>
      <c r="J2912" s="1" t="s">
        <v>50</v>
      </c>
      <c r="K2912" s="3" t="s">
        <v>42</v>
      </c>
      <c r="L2912" s="1" t="s">
        <v>50</v>
      </c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1"/>
      <c r="AA2912" s="1" t="s">
        <v>16</v>
      </c>
      <c r="AB2912" s="3" t="s">
        <v>12</v>
      </c>
      <c r="AC2912" s="23" t="s">
        <v>37782</v>
      </c>
      <c r="AD2912" s="23" t="s">
        <v>40977</v>
      </c>
      <c r="AE2912" t="s">
        <v>35402</v>
      </c>
    </row>
    <row r="2913" spans="1:31" ht="14.25" customHeight="1">
      <c r="A2913" s="1">
        <v>2912</v>
      </c>
      <c r="B2913" s="9" t="s">
        <v>6</v>
      </c>
      <c r="C2913" s="1" t="s">
        <v>3418</v>
      </c>
      <c r="D2913" s="1" t="s">
        <v>359</v>
      </c>
      <c r="E2913" s="1" t="s">
        <v>40</v>
      </c>
      <c r="F2913" s="1" t="s">
        <v>20896</v>
      </c>
      <c r="G2913" s="14">
        <v>91499141061</v>
      </c>
      <c r="H2913" s="1" t="s">
        <v>8</v>
      </c>
      <c r="I2913" s="1" t="s">
        <v>41</v>
      </c>
      <c r="J2913" s="1" t="s">
        <v>50</v>
      </c>
      <c r="K2913" s="3" t="s">
        <v>42</v>
      </c>
      <c r="L2913" s="1" t="s">
        <v>50</v>
      </c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1"/>
      <c r="AA2913" s="1" t="s">
        <v>16</v>
      </c>
      <c r="AB2913" s="3" t="s">
        <v>12</v>
      </c>
      <c r="AC2913" s="23" t="s">
        <v>37782</v>
      </c>
      <c r="AD2913" s="23" t="s">
        <v>40978</v>
      </c>
      <c r="AE2913" t="s">
        <v>35401</v>
      </c>
    </row>
    <row r="2914" spans="1:31" ht="14.25" customHeight="1">
      <c r="A2914" s="1">
        <v>2913</v>
      </c>
      <c r="B2914" s="1" t="s">
        <v>54</v>
      </c>
      <c r="C2914" s="1" t="s">
        <v>3460</v>
      </c>
      <c r="D2914" s="1" t="s">
        <v>1547</v>
      </c>
      <c r="E2914" s="1" t="s">
        <v>308</v>
      </c>
      <c r="F2914" s="1" t="s">
        <v>22509</v>
      </c>
      <c r="G2914" s="14">
        <v>919444460666</v>
      </c>
      <c r="H2914" s="1" t="s">
        <v>20</v>
      </c>
      <c r="I2914" s="1" t="s">
        <v>9</v>
      </c>
      <c r="J2914" s="1" t="s">
        <v>50</v>
      </c>
      <c r="K2914" s="3" t="s">
        <v>63</v>
      </c>
      <c r="L2914" s="1" t="s">
        <v>50</v>
      </c>
      <c r="M2914" s="3" t="s">
        <v>213</v>
      </c>
      <c r="N2914" s="3" t="str">
        <f t="shared" ref="N2914:N2915" si="50">J2914</f>
        <v>[1 cr - 1.25 cr]</v>
      </c>
      <c r="O2914" s="3" t="s">
        <v>17</v>
      </c>
      <c r="P2914" s="3" t="s">
        <v>50</v>
      </c>
      <c r="Q2914" s="3" t="s">
        <v>42</v>
      </c>
      <c r="R2914" s="3" t="s">
        <v>50</v>
      </c>
      <c r="S2914" s="3" t="s">
        <v>27</v>
      </c>
      <c r="T2914" s="3" t="s">
        <v>50</v>
      </c>
      <c r="U2914" s="3" t="s">
        <v>117</v>
      </c>
      <c r="V2914" s="3" t="s">
        <v>50</v>
      </c>
      <c r="W2914" s="3" t="s">
        <v>178</v>
      </c>
      <c r="X2914" s="3" t="s">
        <v>50</v>
      </c>
      <c r="Y2914" s="3" t="s">
        <v>171</v>
      </c>
      <c r="Z2914" s="1" t="s">
        <v>50</v>
      </c>
      <c r="AA2914" s="1" t="s">
        <v>16</v>
      </c>
      <c r="AB2914" s="3" t="s">
        <v>12</v>
      </c>
      <c r="AC2914" s="23" t="s">
        <v>37782</v>
      </c>
      <c r="AD2914" s="23" t="s">
        <v>40979</v>
      </c>
      <c r="AE2914" t="s">
        <v>35401</v>
      </c>
    </row>
    <row r="2915" spans="1:31" ht="14.25" customHeight="1">
      <c r="A2915" s="1">
        <v>2914</v>
      </c>
      <c r="B2915" s="9" t="s">
        <v>6</v>
      </c>
      <c r="C2915" s="1" t="s">
        <v>3498</v>
      </c>
      <c r="D2915" s="1" t="s">
        <v>3499</v>
      </c>
      <c r="E2915" s="1" t="s">
        <v>3500</v>
      </c>
      <c r="F2915" s="1" t="s">
        <v>22524</v>
      </c>
      <c r="G2915" s="14">
        <v>914169466046</v>
      </c>
      <c r="H2915" s="1" t="s">
        <v>8</v>
      </c>
      <c r="I2915" s="1" t="s">
        <v>62</v>
      </c>
      <c r="J2915" s="1" t="s">
        <v>50</v>
      </c>
      <c r="K2915" s="3" t="s">
        <v>27</v>
      </c>
      <c r="L2915" s="1" t="s">
        <v>50</v>
      </c>
      <c r="M2915" s="3" t="s">
        <v>47344</v>
      </c>
      <c r="N2915" s="3" t="str">
        <f t="shared" si="50"/>
        <v>[1 cr - 1.25 cr]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1"/>
      <c r="AA2915" s="1" t="s">
        <v>16</v>
      </c>
      <c r="AB2915" s="3" t="s">
        <v>12</v>
      </c>
      <c r="AC2915" s="23" t="s">
        <v>37782</v>
      </c>
      <c r="AD2915" s="23" t="s">
        <v>40980</v>
      </c>
      <c r="AE2915" t="s">
        <v>35400</v>
      </c>
    </row>
    <row r="2916" spans="1:31" ht="14.25" customHeight="1">
      <c r="A2916" s="1">
        <v>2915</v>
      </c>
      <c r="B2916" s="1" t="s">
        <v>54</v>
      </c>
      <c r="C2916" s="1" t="s">
        <v>3537</v>
      </c>
      <c r="D2916" s="1" t="s">
        <v>2169</v>
      </c>
      <c r="E2916" s="1" t="s">
        <v>139</v>
      </c>
      <c r="F2916" s="1" t="s">
        <v>22545</v>
      </c>
      <c r="G2916" s="14">
        <v>91944404496</v>
      </c>
      <c r="H2916" s="1" t="s">
        <v>20</v>
      </c>
      <c r="I2916" s="1" t="s">
        <v>37779</v>
      </c>
      <c r="J2916" s="1" t="s">
        <v>50</v>
      </c>
      <c r="K2916" s="3" t="s">
        <v>42</v>
      </c>
      <c r="L2916" s="1" t="s">
        <v>50</v>
      </c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1"/>
      <c r="AA2916" s="1" t="s">
        <v>16</v>
      </c>
      <c r="AB2916" s="3" t="s">
        <v>12</v>
      </c>
      <c r="AC2916" s="23" t="s">
        <v>37782</v>
      </c>
      <c r="AD2916" s="23" t="s">
        <v>40981</v>
      </c>
      <c r="AE2916" t="s">
        <v>35402</v>
      </c>
    </row>
    <row r="2917" spans="1:31" ht="14.25" customHeight="1">
      <c r="A2917" s="1">
        <v>2916</v>
      </c>
      <c r="B2917" s="1" t="s">
        <v>54</v>
      </c>
      <c r="C2917" s="1" t="s">
        <v>3541</v>
      </c>
      <c r="D2917" s="1" t="s">
        <v>151</v>
      </c>
      <c r="E2917" s="1" t="s">
        <v>40</v>
      </c>
      <c r="F2917" s="1" t="s">
        <v>22547</v>
      </c>
      <c r="G2917" s="14">
        <v>91994499096</v>
      </c>
      <c r="H2917" s="1" t="s">
        <v>15</v>
      </c>
      <c r="I2917" s="1" t="s">
        <v>9</v>
      </c>
      <c r="J2917" s="1" t="s">
        <v>50</v>
      </c>
      <c r="K2917" s="3" t="s">
        <v>42</v>
      </c>
      <c r="L2917" s="1" t="s">
        <v>50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1"/>
      <c r="AA2917" s="1" t="s">
        <v>16</v>
      </c>
      <c r="AB2917" s="3" t="s">
        <v>12</v>
      </c>
      <c r="AC2917" s="23" t="s">
        <v>37782</v>
      </c>
      <c r="AD2917" s="23" t="s">
        <v>40982</v>
      </c>
      <c r="AE2917" t="s">
        <v>35395</v>
      </c>
    </row>
    <row r="2918" spans="1:31" ht="14.25" customHeight="1">
      <c r="A2918" s="1">
        <v>2917</v>
      </c>
      <c r="B2918" s="1" t="s">
        <v>54</v>
      </c>
      <c r="C2918" s="1" t="s">
        <v>3570</v>
      </c>
      <c r="D2918" s="1" t="s">
        <v>3571</v>
      </c>
      <c r="E2918" s="1" t="s">
        <v>1819</v>
      </c>
      <c r="F2918" s="1" t="s">
        <v>3572</v>
      </c>
      <c r="G2918" s="14">
        <v>919446444440</v>
      </c>
      <c r="H2918" s="1" t="s">
        <v>20</v>
      </c>
      <c r="I2918" s="1" t="s">
        <v>41</v>
      </c>
      <c r="J2918" s="1" t="s">
        <v>50</v>
      </c>
      <c r="K2918" s="3" t="s">
        <v>171</v>
      </c>
      <c r="L2918" s="1" t="s">
        <v>50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1"/>
      <c r="AA2918" s="1" t="s">
        <v>16</v>
      </c>
      <c r="AB2918" s="3" t="s">
        <v>12</v>
      </c>
      <c r="AC2918" s="23" t="s">
        <v>37782</v>
      </c>
      <c r="AD2918" s="23" t="s">
        <v>40983</v>
      </c>
      <c r="AE2918" t="s">
        <v>35395</v>
      </c>
    </row>
    <row r="2919" spans="1:31" ht="14.25" customHeight="1">
      <c r="A2919" s="1">
        <v>2918</v>
      </c>
      <c r="B2919" s="1" t="s">
        <v>54</v>
      </c>
      <c r="C2919" s="1" t="s">
        <v>3595</v>
      </c>
      <c r="D2919" s="1" t="s">
        <v>3077</v>
      </c>
      <c r="E2919" s="1" t="s">
        <v>489</v>
      </c>
      <c r="F2919" s="1" t="s">
        <v>31467</v>
      </c>
      <c r="G2919" s="14">
        <v>919446666</v>
      </c>
      <c r="H2919" s="1" t="s">
        <v>20</v>
      </c>
      <c r="I2919" s="1" t="s">
        <v>9</v>
      </c>
      <c r="J2919" s="1" t="s">
        <v>50</v>
      </c>
      <c r="K2919" s="3" t="s">
        <v>171</v>
      </c>
      <c r="L2919" s="1" t="s">
        <v>50</v>
      </c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1"/>
      <c r="AA2919" s="1" t="s">
        <v>16</v>
      </c>
      <c r="AB2919" s="3" t="s">
        <v>12</v>
      </c>
      <c r="AC2919" s="23" t="s">
        <v>37782</v>
      </c>
      <c r="AD2919" s="23" t="s">
        <v>40984</v>
      </c>
      <c r="AE2919" t="s">
        <v>35395</v>
      </c>
    </row>
    <row r="2920" spans="1:31" ht="14.25" customHeight="1">
      <c r="A2920" s="1">
        <v>2919</v>
      </c>
      <c r="B2920" s="1" t="s">
        <v>54</v>
      </c>
      <c r="C2920" s="1" t="s">
        <v>3601</v>
      </c>
      <c r="D2920" s="1" t="s">
        <v>35601</v>
      </c>
      <c r="E2920" s="1" t="s">
        <v>139</v>
      </c>
      <c r="F2920" s="1" t="s">
        <v>22572</v>
      </c>
      <c r="G2920" s="14">
        <v>91961416919</v>
      </c>
      <c r="H2920" s="1" t="s">
        <v>8</v>
      </c>
      <c r="I2920" s="1" t="s">
        <v>41</v>
      </c>
      <c r="J2920" s="1" t="s">
        <v>50</v>
      </c>
      <c r="K2920" s="3" t="s">
        <v>17</v>
      </c>
      <c r="L2920" s="1" t="s">
        <v>50</v>
      </c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1"/>
      <c r="AA2920" s="1" t="s">
        <v>11</v>
      </c>
      <c r="AB2920" s="3" t="s">
        <v>13</v>
      </c>
      <c r="AC2920" s="23" t="s">
        <v>37782</v>
      </c>
      <c r="AD2920" s="23" t="s">
        <v>40985</v>
      </c>
      <c r="AE2920" t="s">
        <v>35400</v>
      </c>
    </row>
    <row r="2921" spans="1:31" ht="14.25" customHeight="1">
      <c r="A2921" s="1">
        <v>2920</v>
      </c>
      <c r="B2921" s="1" t="s">
        <v>54</v>
      </c>
      <c r="C2921" s="1" t="s">
        <v>3606</v>
      </c>
      <c r="D2921" s="1" t="s">
        <v>1356</v>
      </c>
      <c r="E2921" s="1" t="s">
        <v>40</v>
      </c>
      <c r="F2921" s="1" t="s">
        <v>22576</v>
      </c>
      <c r="G2921" s="14">
        <v>919694444999</v>
      </c>
      <c r="H2921" s="1" t="s">
        <v>132</v>
      </c>
      <c r="I2921" s="1" t="s">
        <v>9</v>
      </c>
      <c r="J2921" s="1" t="s">
        <v>50</v>
      </c>
      <c r="K2921" s="3" t="s">
        <v>178</v>
      </c>
      <c r="L2921" s="1" t="s">
        <v>50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1"/>
      <c r="AA2921" s="1" t="s">
        <v>16</v>
      </c>
      <c r="AB2921" s="3" t="s">
        <v>12</v>
      </c>
      <c r="AC2921" s="23" t="s">
        <v>37782</v>
      </c>
      <c r="AD2921" s="23" t="s">
        <v>40986</v>
      </c>
      <c r="AE2921" t="s">
        <v>35401</v>
      </c>
    </row>
    <row r="2922" spans="1:31" ht="14.25" customHeight="1">
      <c r="A2922" s="1">
        <v>2921</v>
      </c>
      <c r="B2922" s="1" t="s">
        <v>54</v>
      </c>
      <c r="C2922" s="1" t="s">
        <v>3618</v>
      </c>
      <c r="D2922" s="1" t="s">
        <v>3176</v>
      </c>
      <c r="E2922" s="1" t="s">
        <v>36717</v>
      </c>
      <c r="F2922" s="1" t="s">
        <v>33711</v>
      </c>
      <c r="G2922" s="14">
        <v>919446444094</v>
      </c>
      <c r="H2922" s="1" t="s">
        <v>20</v>
      </c>
      <c r="I2922" s="1" t="s">
        <v>9</v>
      </c>
      <c r="J2922" s="1" t="s">
        <v>50</v>
      </c>
      <c r="K2922" s="3" t="s">
        <v>17</v>
      </c>
      <c r="L2922" s="1" t="s">
        <v>50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1"/>
      <c r="AA2922" s="1" t="s">
        <v>11</v>
      </c>
      <c r="AB2922" s="3" t="s">
        <v>321</v>
      </c>
      <c r="AC2922" s="23" t="s">
        <v>37782</v>
      </c>
      <c r="AD2922" s="23" t="s">
        <v>40987</v>
      </c>
      <c r="AE2922" t="s">
        <v>35401</v>
      </c>
    </row>
    <row r="2923" spans="1:31" ht="14.25" customHeight="1">
      <c r="A2923" s="1">
        <v>2922</v>
      </c>
      <c r="B2923" s="1" t="s">
        <v>54</v>
      </c>
      <c r="C2923" s="1" t="s">
        <v>3625</v>
      </c>
      <c r="D2923" s="1" t="s">
        <v>35602</v>
      </c>
      <c r="E2923" s="1" t="s">
        <v>90</v>
      </c>
      <c r="F2923" s="1" t="s">
        <v>22587</v>
      </c>
      <c r="G2923" s="14">
        <v>91901619449</v>
      </c>
      <c r="H2923" s="1" t="s">
        <v>8</v>
      </c>
      <c r="I2923" s="1" t="s">
        <v>41</v>
      </c>
      <c r="J2923" s="1" t="s">
        <v>50</v>
      </c>
      <c r="K2923" s="3" t="s">
        <v>42</v>
      </c>
      <c r="L2923" s="1" t="s">
        <v>50</v>
      </c>
      <c r="M2923" s="3" t="s">
        <v>178</v>
      </c>
      <c r="N2923" s="3" t="str">
        <f>J2923</f>
        <v>[1 cr - 1.25 cr]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1"/>
      <c r="AA2923" s="1" t="s">
        <v>16</v>
      </c>
      <c r="AB2923" s="3" t="s">
        <v>12</v>
      </c>
      <c r="AC2923" s="23" t="s">
        <v>37782</v>
      </c>
      <c r="AD2923" s="23" t="s">
        <v>40988</v>
      </c>
      <c r="AE2923" t="s">
        <v>35401</v>
      </c>
    </row>
    <row r="2924" spans="1:31" ht="14.25" customHeight="1">
      <c r="A2924" s="1">
        <v>2923</v>
      </c>
      <c r="B2924" s="1" t="s">
        <v>54</v>
      </c>
      <c r="C2924" s="1" t="s">
        <v>3628</v>
      </c>
      <c r="D2924" s="1" t="s">
        <v>3629</v>
      </c>
      <c r="E2924" s="1" t="s">
        <v>40</v>
      </c>
      <c r="F2924" s="1" t="s">
        <v>22590</v>
      </c>
      <c r="G2924" s="14">
        <v>91906460041</v>
      </c>
      <c r="H2924" s="1" t="s">
        <v>8</v>
      </c>
      <c r="I2924" s="1" t="s">
        <v>9</v>
      </c>
      <c r="J2924" s="1" t="s">
        <v>50</v>
      </c>
      <c r="K2924" s="3" t="s">
        <v>17</v>
      </c>
      <c r="L2924" s="1" t="s">
        <v>50</v>
      </c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1"/>
      <c r="AA2924" s="1" t="s">
        <v>11</v>
      </c>
      <c r="AB2924" s="3" t="s">
        <v>13</v>
      </c>
      <c r="AC2924" s="23" t="s">
        <v>37782</v>
      </c>
      <c r="AD2924" s="23" t="s">
        <v>40989</v>
      </c>
      <c r="AE2924" t="s">
        <v>35401</v>
      </c>
    </row>
    <row r="2925" spans="1:31" ht="14.25" customHeight="1">
      <c r="A2925" s="1">
        <v>2924</v>
      </c>
      <c r="B2925" s="1" t="s">
        <v>54</v>
      </c>
      <c r="C2925" s="1" t="s">
        <v>3635</v>
      </c>
      <c r="D2925" s="1" t="s">
        <v>36473</v>
      </c>
      <c r="E2925" s="1" t="s">
        <v>3656</v>
      </c>
      <c r="F2925" s="1" t="s">
        <v>3636</v>
      </c>
      <c r="G2925" s="14">
        <v>91994614444</v>
      </c>
      <c r="H2925" s="1" t="s">
        <v>20</v>
      </c>
      <c r="I2925" s="1" t="s">
        <v>9</v>
      </c>
      <c r="J2925" s="1" t="s">
        <v>50</v>
      </c>
      <c r="K2925" s="3" t="s">
        <v>17</v>
      </c>
      <c r="L2925" s="1" t="s">
        <v>50</v>
      </c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1"/>
      <c r="AA2925" s="1" t="s">
        <v>11</v>
      </c>
      <c r="AB2925" s="3" t="s">
        <v>990</v>
      </c>
      <c r="AC2925" s="23" t="s">
        <v>37782</v>
      </c>
      <c r="AD2925" s="23" t="s">
        <v>40990</v>
      </c>
      <c r="AE2925" t="s">
        <v>35401</v>
      </c>
    </row>
    <row r="2926" spans="1:31" ht="14.25" customHeight="1">
      <c r="A2926" s="1">
        <v>2925</v>
      </c>
      <c r="B2926" s="1" t="s">
        <v>54</v>
      </c>
      <c r="C2926" s="1" t="s">
        <v>3637</v>
      </c>
      <c r="D2926" s="1" t="s">
        <v>7768</v>
      </c>
      <c r="E2926" s="1" t="s">
        <v>36718</v>
      </c>
      <c r="F2926" s="1" t="s">
        <v>22593</v>
      </c>
      <c r="G2926" s="14">
        <v>919994069909</v>
      </c>
      <c r="H2926" s="1" t="s">
        <v>20</v>
      </c>
      <c r="I2926" s="1" t="s">
        <v>37779</v>
      </c>
      <c r="J2926" s="1" t="s">
        <v>50</v>
      </c>
      <c r="K2926" s="3" t="s">
        <v>63</v>
      </c>
      <c r="L2926" s="1" t="s">
        <v>50</v>
      </c>
      <c r="M2926" s="3" t="s">
        <v>213</v>
      </c>
      <c r="N2926" s="3" t="str">
        <f>J2926</f>
        <v>[1 cr - 1.25 cr]</v>
      </c>
      <c r="O2926" s="3" t="s">
        <v>17</v>
      </c>
      <c r="P2926" s="3" t="s">
        <v>50</v>
      </c>
      <c r="Q2926" s="3" t="s">
        <v>42</v>
      </c>
      <c r="R2926" s="3" t="s">
        <v>50</v>
      </c>
      <c r="S2926" s="3" t="s">
        <v>27</v>
      </c>
      <c r="T2926" s="3" t="s">
        <v>50</v>
      </c>
      <c r="U2926" s="3" t="s">
        <v>117</v>
      </c>
      <c r="V2926" s="3" t="s">
        <v>50</v>
      </c>
      <c r="W2926" s="3" t="s">
        <v>178</v>
      </c>
      <c r="X2926" s="3" t="s">
        <v>50</v>
      </c>
      <c r="Y2926" s="3" t="s">
        <v>171</v>
      </c>
      <c r="Z2926" s="1" t="s">
        <v>50</v>
      </c>
      <c r="AA2926" s="1" t="s">
        <v>16</v>
      </c>
      <c r="AB2926" s="3" t="s">
        <v>12</v>
      </c>
      <c r="AC2926" s="23" t="s">
        <v>37782</v>
      </c>
      <c r="AD2926" s="23" t="s">
        <v>40991</v>
      </c>
      <c r="AE2926" t="s">
        <v>35400</v>
      </c>
    </row>
    <row r="2927" spans="1:31" ht="14.25" customHeight="1">
      <c r="A2927" s="1">
        <v>2926</v>
      </c>
      <c r="B2927" s="1" t="s">
        <v>54</v>
      </c>
      <c r="C2927" s="1" t="s">
        <v>3654</v>
      </c>
      <c r="D2927" s="1" t="s">
        <v>2128</v>
      </c>
      <c r="E2927" s="1" t="s">
        <v>328</v>
      </c>
      <c r="F2927" s="1" t="s">
        <v>22601</v>
      </c>
      <c r="G2927" s="14">
        <v>914000966464</v>
      </c>
      <c r="H2927" s="1" t="s">
        <v>20</v>
      </c>
      <c r="I2927" s="1" t="s">
        <v>41</v>
      </c>
      <c r="J2927" s="1" t="s">
        <v>50</v>
      </c>
      <c r="K2927" s="3" t="s">
        <v>42</v>
      </c>
      <c r="L2927" s="1" t="s">
        <v>50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1"/>
      <c r="AA2927" s="1" t="s">
        <v>16</v>
      </c>
      <c r="AB2927" s="3" t="s">
        <v>12</v>
      </c>
      <c r="AC2927" s="23" t="s">
        <v>37782</v>
      </c>
      <c r="AD2927" s="23" t="s">
        <v>40992</v>
      </c>
      <c r="AE2927" t="s">
        <v>35395</v>
      </c>
    </row>
    <row r="2928" spans="1:31" ht="14.25" customHeight="1">
      <c r="A2928" s="1">
        <v>2927</v>
      </c>
      <c r="B2928" s="9" t="s">
        <v>6</v>
      </c>
      <c r="C2928" s="1" t="s">
        <v>3659</v>
      </c>
      <c r="D2928" s="1" t="s">
        <v>917</v>
      </c>
      <c r="E2928" s="1" t="s">
        <v>40</v>
      </c>
      <c r="F2928" s="1" t="s">
        <v>22603</v>
      </c>
      <c r="G2928" s="14">
        <v>91946144466</v>
      </c>
      <c r="H2928" s="1" t="s">
        <v>8</v>
      </c>
      <c r="I2928" s="1" t="s">
        <v>9</v>
      </c>
      <c r="J2928" s="1" t="s">
        <v>50</v>
      </c>
      <c r="K2928" s="3" t="s">
        <v>171</v>
      </c>
      <c r="L2928" s="1" t="s">
        <v>50</v>
      </c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1"/>
      <c r="AA2928" s="1" t="s">
        <v>16</v>
      </c>
      <c r="AB2928" s="3" t="s">
        <v>12</v>
      </c>
      <c r="AC2928" s="23" t="s">
        <v>37782</v>
      </c>
      <c r="AD2928" s="23" t="s">
        <v>40993</v>
      </c>
      <c r="AE2928" t="s">
        <v>35395</v>
      </c>
    </row>
    <row r="2929" spans="1:31" ht="14.25" customHeight="1">
      <c r="A2929" s="1">
        <v>2928</v>
      </c>
      <c r="B2929" s="1" t="s">
        <v>54</v>
      </c>
      <c r="C2929" s="1" t="s">
        <v>3669</v>
      </c>
      <c r="D2929" s="1" t="s">
        <v>2652</v>
      </c>
      <c r="E2929" s="1" t="s">
        <v>40</v>
      </c>
      <c r="F2929" s="1" t="s">
        <v>33715</v>
      </c>
      <c r="G2929" s="14">
        <v>919446010496</v>
      </c>
      <c r="H2929" s="1" t="s">
        <v>20</v>
      </c>
      <c r="I2929" s="1" t="s">
        <v>9</v>
      </c>
      <c r="J2929" s="1" t="s">
        <v>50</v>
      </c>
      <c r="K2929" s="3" t="s">
        <v>117</v>
      </c>
      <c r="L2929" s="1" t="s">
        <v>50</v>
      </c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1"/>
      <c r="AA2929" s="1" t="s">
        <v>16</v>
      </c>
      <c r="AB2929" s="3" t="s">
        <v>12</v>
      </c>
      <c r="AC2929" s="23" t="s">
        <v>37782</v>
      </c>
      <c r="AD2929" s="23" t="s">
        <v>40994</v>
      </c>
      <c r="AE2929" t="s">
        <v>35402</v>
      </c>
    </row>
    <row r="2930" spans="1:31" ht="14.25" customHeight="1">
      <c r="A2930" s="1">
        <v>2929</v>
      </c>
      <c r="B2930" s="9" t="s">
        <v>6</v>
      </c>
      <c r="C2930" s="1" t="s">
        <v>3671</v>
      </c>
      <c r="D2930" s="1" t="s">
        <v>2412</v>
      </c>
      <c r="E2930" s="1" t="s">
        <v>3672</v>
      </c>
      <c r="F2930" s="1" t="s">
        <v>22612</v>
      </c>
      <c r="G2930" s="14">
        <v>9194944944</v>
      </c>
      <c r="H2930" s="1" t="s">
        <v>8</v>
      </c>
      <c r="I2930" s="1" t="s">
        <v>62</v>
      </c>
      <c r="J2930" s="1" t="s">
        <v>50</v>
      </c>
      <c r="K2930" s="3" t="s">
        <v>178</v>
      </c>
      <c r="L2930" s="1" t="s">
        <v>50</v>
      </c>
      <c r="M2930" s="3" t="s">
        <v>171</v>
      </c>
      <c r="N2930" s="3" t="str">
        <f>J2930</f>
        <v>[1 cr - 1.25 cr]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1"/>
      <c r="AA2930" s="1" t="s">
        <v>16</v>
      </c>
      <c r="AB2930" s="3" t="s">
        <v>12</v>
      </c>
      <c r="AC2930" s="23" t="s">
        <v>37782</v>
      </c>
      <c r="AD2930" s="23" t="s">
        <v>40995</v>
      </c>
      <c r="AE2930" t="s">
        <v>35401</v>
      </c>
    </row>
    <row r="2931" spans="1:31" ht="14.25" customHeight="1">
      <c r="A2931" s="1">
        <v>2930</v>
      </c>
      <c r="B2931" s="9" t="s">
        <v>6</v>
      </c>
      <c r="C2931" s="1" t="s">
        <v>3681</v>
      </c>
      <c r="D2931" s="1" t="s">
        <v>36036</v>
      </c>
      <c r="E2931" s="1" t="s">
        <v>40</v>
      </c>
      <c r="F2931" s="1" t="s">
        <v>33718</v>
      </c>
      <c r="G2931" s="14">
        <v>9194446496</v>
      </c>
      <c r="H2931" s="1" t="s">
        <v>37</v>
      </c>
      <c r="I2931" s="1" t="s">
        <v>9</v>
      </c>
      <c r="J2931" s="1" t="s">
        <v>50</v>
      </c>
      <c r="K2931" s="3" t="s">
        <v>42</v>
      </c>
      <c r="L2931" s="1" t="s">
        <v>50</v>
      </c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1"/>
      <c r="AA2931" s="1" t="s">
        <v>16</v>
      </c>
      <c r="AB2931" s="3" t="s">
        <v>12</v>
      </c>
      <c r="AC2931" s="23" t="s">
        <v>37782</v>
      </c>
      <c r="AD2931" s="23" t="s">
        <v>40996</v>
      </c>
      <c r="AE2931" t="s">
        <v>35401</v>
      </c>
    </row>
    <row r="2932" spans="1:31" ht="14.25" customHeight="1">
      <c r="A2932" s="1">
        <v>2931</v>
      </c>
      <c r="B2932" s="9" t="s">
        <v>6</v>
      </c>
      <c r="C2932" s="1" t="s">
        <v>3687</v>
      </c>
      <c r="D2932" s="1" t="s">
        <v>2027</v>
      </c>
      <c r="E2932" s="1" t="s">
        <v>40</v>
      </c>
      <c r="F2932" s="1" t="s">
        <v>33719</v>
      </c>
      <c r="G2932" s="14">
        <v>91999696664</v>
      </c>
      <c r="H2932" s="1" t="s">
        <v>8</v>
      </c>
      <c r="I2932" s="1" t="s">
        <v>62</v>
      </c>
      <c r="J2932" s="1" t="s">
        <v>50</v>
      </c>
      <c r="K2932" s="3" t="s">
        <v>17</v>
      </c>
      <c r="L2932" s="1" t="s">
        <v>50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1"/>
      <c r="AA2932" s="1" t="s">
        <v>11</v>
      </c>
      <c r="AB2932" s="3" t="s">
        <v>56</v>
      </c>
      <c r="AC2932" s="23" t="s">
        <v>37782</v>
      </c>
      <c r="AD2932" s="23" t="s">
        <v>39178</v>
      </c>
      <c r="AE2932" t="s">
        <v>35402</v>
      </c>
    </row>
    <row r="2933" spans="1:31" ht="14.25" customHeight="1">
      <c r="A2933" s="1">
        <v>2932</v>
      </c>
      <c r="B2933" s="9" t="s">
        <v>6</v>
      </c>
      <c r="C2933" s="1" t="s">
        <v>3699</v>
      </c>
      <c r="D2933" s="1" t="s">
        <v>344</v>
      </c>
      <c r="E2933" s="1" t="s">
        <v>3672</v>
      </c>
      <c r="F2933" s="1" t="s">
        <v>22622</v>
      </c>
      <c r="G2933" s="14">
        <v>919994091444</v>
      </c>
      <c r="H2933" s="1" t="s">
        <v>8</v>
      </c>
      <c r="I2933" s="1" t="s">
        <v>62</v>
      </c>
      <c r="J2933" s="1" t="s">
        <v>50</v>
      </c>
      <c r="K2933" s="3" t="s">
        <v>17</v>
      </c>
      <c r="L2933" s="1" t="s">
        <v>50</v>
      </c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1"/>
      <c r="AA2933" s="1" t="s">
        <v>11</v>
      </c>
      <c r="AB2933" s="3" t="s">
        <v>321</v>
      </c>
      <c r="AC2933" s="23" t="s">
        <v>37782</v>
      </c>
      <c r="AD2933" s="23" t="s">
        <v>40997</v>
      </c>
      <c r="AE2933" t="s">
        <v>35400</v>
      </c>
    </row>
    <row r="2934" spans="1:31" ht="14.25" customHeight="1">
      <c r="A2934" s="1">
        <v>2933</v>
      </c>
      <c r="B2934" s="9" t="s">
        <v>6</v>
      </c>
      <c r="C2934" s="1" t="s">
        <v>3703</v>
      </c>
      <c r="D2934" s="1" t="s">
        <v>40</v>
      </c>
      <c r="E2934" s="1" t="s">
        <v>1369</v>
      </c>
      <c r="F2934" s="1" t="s">
        <v>22625</v>
      </c>
      <c r="G2934" s="14">
        <v>919494464460</v>
      </c>
      <c r="H2934" s="1" t="s">
        <v>15</v>
      </c>
      <c r="I2934" s="1" t="s">
        <v>9</v>
      </c>
      <c r="J2934" s="1" t="s">
        <v>50</v>
      </c>
      <c r="K2934" s="3" t="s">
        <v>42</v>
      </c>
      <c r="L2934" s="1" t="s">
        <v>50</v>
      </c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1"/>
      <c r="AA2934" s="1" t="s">
        <v>16</v>
      </c>
      <c r="AB2934" s="3" t="s">
        <v>12</v>
      </c>
      <c r="AC2934" s="23" t="s">
        <v>37782</v>
      </c>
      <c r="AD2934" s="23" t="s">
        <v>39373</v>
      </c>
      <c r="AE2934" t="s">
        <v>35401</v>
      </c>
    </row>
    <row r="2935" spans="1:31" ht="14.25" customHeight="1">
      <c r="A2935" s="1">
        <v>2934</v>
      </c>
      <c r="B2935" s="9" t="s">
        <v>6</v>
      </c>
      <c r="C2935" s="1" t="s">
        <v>3711</v>
      </c>
      <c r="D2935" s="1" t="s">
        <v>3712</v>
      </c>
      <c r="E2935" s="1" t="s">
        <v>3713</v>
      </c>
      <c r="F2935" s="1" t="s">
        <v>22631</v>
      </c>
      <c r="G2935" s="14">
        <v>91949901499</v>
      </c>
      <c r="H2935" s="1" t="s">
        <v>8</v>
      </c>
      <c r="I2935" s="1" t="s">
        <v>41</v>
      </c>
      <c r="J2935" s="1" t="s">
        <v>50</v>
      </c>
      <c r="K2935" s="3" t="s">
        <v>17</v>
      </c>
      <c r="L2935" s="1" t="s">
        <v>50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1"/>
      <c r="AA2935" s="1" t="s">
        <v>11</v>
      </c>
      <c r="AB2935" s="3" t="s">
        <v>13</v>
      </c>
      <c r="AC2935" s="23" t="s">
        <v>37782</v>
      </c>
      <c r="AD2935" s="23" t="s">
        <v>39358</v>
      </c>
      <c r="AE2935" t="s">
        <v>35400</v>
      </c>
    </row>
    <row r="2936" spans="1:31" ht="14.25" customHeight="1">
      <c r="A2936" s="1">
        <v>2935</v>
      </c>
      <c r="B2936" s="1" t="s">
        <v>54</v>
      </c>
      <c r="C2936" s="1" t="s">
        <v>3719</v>
      </c>
      <c r="D2936" s="1" t="s">
        <v>3176</v>
      </c>
      <c r="E2936" s="1" t="s">
        <v>87</v>
      </c>
      <c r="F2936" s="1" t="s">
        <v>33721</v>
      </c>
      <c r="G2936" s="14">
        <v>91964099999</v>
      </c>
      <c r="H2936" s="1" t="s">
        <v>15</v>
      </c>
      <c r="I2936" s="1" t="s">
        <v>41</v>
      </c>
      <c r="J2936" s="1" t="s">
        <v>50</v>
      </c>
      <c r="K2936" s="3" t="s">
        <v>42</v>
      </c>
      <c r="L2936" s="1" t="s">
        <v>50</v>
      </c>
      <c r="M2936" s="3" t="s">
        <v>178</v>
      </c>
      <c r="N2936" s="3" t="str">
        <f t="shared" ref="N2936:N2937" si="51">J2936</f>
        <v>[1 cr - 1.25 cr]</v>
      </c>
      <c r="O2936" s="3" t="s">
        <v>171</v>
      </c>
      <c r="P2936" s="3" t="s">
        <v>50</v>
      </c>
      <c r="Q2936" s="3"/>
      <c r="R2936" s="3"/>
      <c r="S2936" s="3"/>
      <c r="T2936" s="3"/>
      <c r="U2936" s="3"/>
      <c r="V2936" s="3"/>
      <c r="W2936" s="3"/>
      <c r="X2936" s="3"/>
      <c r="Y2936" s="3"/>
      <c r="Z2936" s="1"/>
      <c r="AA2936" s="1" t="s">
        <v>16</v>
      </c>
      <c r="AB2936" s="3" t="s">
        <v>12</v>
      </c>
      <c r="AC2936" s="23" t="s">
        <v>37782</v>
      </c>
      <c r="AD2936" s="23" t="s">
        <v>40998</v>
      </c>
      <c r="AE2936" t="s">
        <v>35400</v>
      </c>
    </row>
    <row r="2937" spans="1:31" ht="14.25" customHeight="1">
      <c r="A2937" s="1">
        <v>2936</v>
      </c>
      <c r="B2937" s="1" t="s">
        <v>54</v>
      </c>
      <c r="C2937" s="1" t="s">
        <v>3724</v>
      </c>
      <c r="D2937" s="1" t="s">
        <v>36474</v>
      </c>
      <c r="E2937" s="1" t="s">
        <v>7318</v>
      </c>
      <c r="F2937" s="1" t="s">
        <v>31482</v>
      </c>
      <c r="G2937" s="14">
        <v>9194464499</v>
      </c>
      <c r="H2937" s="1" t="s">
        <v>8</v>
      </c>
      <c r="I2937" s="1" t="s">
        <v>33</v>
      </c>
      <c r="J2937" s="1" t="s">
        <v>50</v>
      </c>
      <c r="K2937" s="3" t="s">
        <v>42</v>
      </c>
      <c r="L2937" s="1" t="s">
        <v>50</v>
      </c>
      <c r="M2937" s="3" t="s">
        <v>178</v>
      </c>
      <c r="N2937" s="3" t="str">
        <f t="shared" si="51"/>
        <v>[1 cr - 1.25 cr]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1"/>
      <c r="AA2937" s="1" t="s">
        <v>16</v>
      </c>
      <c r="AB2937" s="3" t="s">
        <v>12</v>
      </c>
      <c r="AC2937" s="23" t="s">
        <v>37782</v>
      </c>
      <c r="AD2937" s="23" t="s">
        <v>40999</v>
      </c>
      <c r="AE2937" t="s">
        <v>35400</v>
      </c>
    </row>
    <row r="2938" spans="1:31" ht="14.25" customHeight="1">
      <c r="A2938" s="1">
        <v>2937</v>
      </c>
      <c r="B2938" s="1" t="s">
        <v>54</v>
      </c>
      <c r="C2938" s="1" t="s">
        <v>3737</v>
      </c>
      <c r="D2938" s="1" t="s">
        <v>5572</v>
      </c>
      <c r="E2938" s="1" t="s">
        <v>40</v>
      </c>
      <c r="F2938" s="1" t="s">
        <v>33723</v>
      </c>
      <c r="G2938" s="14">
        <v>919446044116</v>
      </c>
      <c r="H2938" s="1" t="s">
        <v>20</v>
      </c>
      <c r="I2938" s="1" t="s">
        <v>9</v>
      </c>
      <c r="J2938" s="1" t="s">
        <v>50</v>
      </c>
      <c r="K2938" s="3" t="s">
        <v>42</v>
      </c>
      <c r="L2938" s="1" t="s">
        <v>50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1"/>
      <c r="AA2938" s="1" t="s">
        <v>16</v>
      </c>
      <c r="AB2938" s="3" t="s">
        <v>12</v>
      </c>
      <c r="AC2938" s="23" t="s">
        <v>37782</v>
      </c>
      <c r="AD2938" s="23" t="s">
        <v>41000</v>
      </c>
      <c r="AE2938" t="s">
        <v>35395</v>
      </c>
    </row>
    <row r="2939" spans="1:31" ht="14.25" customHeight="1">
      <c r="A2939" s="1">
        <v>2938</v>
      </c>
      <c r="B2939" s="1" t="s">
        <v>54</v>
      </c>
      <c r="C2939" s="1" t="s">
        <v>3742</v>
      </c>
      <c r="D2939" s="1" t="s">
        <v>48</v>
      </c>
      <c r="E2939" s="1" t="s">
        <v>40</v>
      </c>
      <c r="F2939" s="1" t="s">
        <v>22648</v>
      </c>
      <c r="G2939" s="14">
        <v>91996494061</v>
      </c>
      <c r="H2939" s="1" t="s">
        <v>20</v>
      </c>
      <c r="I2939" s="1" t="s">
        <v>9</v>
      </c>
      <c r="J2939" s="1" t="s">
        <v>50</v>
      </c>
      <c r="K2939" s="3" t="s">
        <v>63</v>
      </c>
      <c r="L2939" s="1" t="s">
        <v>50</v>
      </c>
      <c r="M2939" s="3" t="s">
        <v>213</v>
      </c>
      <c r="N2939" s="3" t="str">
        <f t="shared" ref="N2939:N2941" si="52">J2939</f>
        <v>[1 cr - 1.25 cr]</v>
      </c>
      <c r="O2939" s="3" t="s">
        <v>17</v>
      </c>
      <c r="P2939" s="3" t="s">
        <v>50</v>
      </c>
      <c r="Q2939" s="3" t="s">
        <v>42</v>
      </c>
      <c r="R2939" s="3" t="s">
        <v>50</v>
      </c>
      <c r="S2939" s="3" t="s">
        <v>27</v>
      </c>
      <c r="T2939" s="3" t="s">
        <v>50</v>
      </c>
      <c r="U2939" s="3" t="s">
        <v>117</v>
      </c>
      <c r="V2939" s="3" t="s">
        <v>50</v>
      </c>
      <c r="W2939" s="3" t="s">
        <v>178</v>
      </c>
      <c r="X2939" s="3" t="s">
        <v>50</v>
      </c>
      <c r="Y2939" s="3" t="s">
        <v>171</v>
      </c>
      <c r="Z2939" s="1" t="s">
        <v>50</v>
      </c>
      <c r="AA2939" s="1" t="s">
        <v>16</v>
      </c>
      <c r="AB2939" s="3" t="s">
        <v>12</v>
      </c>
      <c r="AC2939" s="23" t="s">
        <v>37782</v>
      </c>
      <c r="AD2939" s="23" t="s">
        <v>41001</v>
      </c>
      <c r="AE2939" t="s">
        <v>35395</v>
      </c>
    </row>
    <row r="2940" spans="1:31" ht="14.25" customHeight="1">
      <c r="A2940" s="1">
        <v>2939</v>
      </c>
      <c r="B2940" s="1" t="s">
        <v>54</v>
      </c>
      <c r="C2940" s="1" t="s">
        <v>3752</v>
      </c>
      <c r="D2940" s="1" t="s">
        <v>361</v>
      </c>
      <c r="E2940" s="1" t="s">
        <v>487</v>
      </c>
      <c r="F2940" s="1" t="s">
        <v>22654</v>
      </c>
      <c r="G2940" s="14">
        <v>91944609111</v>
      </c>
      <c r="H2940" s="1" t="s">
        <v>8</v>
      </c>
      <c r="I2940" s="1" t="s">
        <v>9</v>
      </c>
      <c r="J2940" s="1" t="s">
        <v>50</v>
      </c>
      <c r="K2940" s="3" t="s">
        <v>63</v>
      </c>
      <c r="L2940" s="1" t="s">
        <v>50</v>
      </c>
      <c r="M2940" s="3" t="s">
        <v>213</v>
      </c>
      <c r="N2940" s="3" t="str">
        <f t="shared" si="52"/>
        <v>[1 cr - 1.25 cr]</v>
      </c>
      <c r="O2940" s="3" t="s">
        <v>17</v>
      </c>
      <c r="P2940" s="3" t="s">
        <v>50</v>
      </c>
      <c r="Q2940" s="3" t="s">
        <v>42</v>
      </c>
      <c r="R2940" s="3" t="s">
        <v>50</v>
      </c>
      <c r="S2940" s="3" t="s">
        <v>27</v>
      </c>
      <c r="T2940" s="3" t="s">
        <v>50</v>
      </c>
      <c r="U2940" s="3" t="s">
        <v>117</v>
      </c>
      <c r="V2940" s="3" t="s">
        <v>50</v>
      </c>
      <c r="W2940" s="3" t="s">
        <v>178</v>
      </c>
      <c r="X2940" s="3" t="s">
        <v>50</v>
      </c>
      <c r="Y2940" s="3" t="s">
        <v>171</v>
      </c>
      <c r="Z2940" s="1" t="s">
        <v>50</v>
      </c>
      <c r="AA2940" s="1" t="s">
        <v>16</v>
      </c>
      <c r="AB2940" s="3" t="s">
        <v>12</v>
      </c>
      <c r="AC2940" s="23" t="s">
        <v>37782</v>
      </c>
      <c r="AD2940" s="23" t="s">
        <v>41002</v>
      </c>
      <c r="AE2940" t="s">
        <v>35402</v>
      </c>
    </row>
    <row r="2941" spans="1:31" ht="14.25" customHeight="1">
      <c r="A2941" s="1">
        <v>2940</v>
      </c>
      <c r="B2941" s="1" t="s">
        <v>54</v>
      </c>
      <c r="C2941" s="1" t="s">
        <v>3757</v>
      </c>
      <c r="D2941" s="1" t="s">
        <v>6057</v>
      </c>
      <c r="E2941" s="1" t="s">
        <v>1180</v>
      </c>
      <c r="F2941" s="1" t="s">
        <v>31485</v>
      </c>
      <c r="G2941" s="14">
        <v>919694944440</v>
      </c>
      <c r="H2941" s="1" t="s">
        <v>37</v>
      </c>
      <c r="I2941" s="1" t="s">
        <v>9</v>
      </c>
      <c r="J2941" s="1" t="s">
        <v>50</v>
      </c>
      <c r="K2941" s="3" t="s">
        <v>63</v>
      </c>
      <c r="L2941" s="1" t="s">
        <v>50</v>
      </c>
      <c r="M2941" s="4" t="s">
        <v>17</v>
      </c>
      <c r="N2941" s="3" t="str">
        <f t="shared" si="52"/>
        <v>[1 cr - 1.25 cr]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1"/>
      <c r="AA2941" s="1" t="s">
        <v>16</v>
      </c>
      <c r="AB2941" s="3" t="s">
        <v>12</v>
      </c>
      <c r="AC2941" s="23" t="s">
        <v>37782</v>
      </c>
      <c r="AD2941" s="23" t="s">
        <v>41003</v>
      </c>
      <c r="AE2941" t="s">
        <v>35401</v>
      </c>
    </row>
    <row r="2942" spans="1:31" ht="14.25" customHeight="1">
      <c r="A2942" s="1">
        <v>2941</v>
      </c>
      <c r="B2942" s="1" t="s">
        <v>54</v>
      </c>
      <c r="C2942" s="1" t="s">
        <v>3760</v>
      </c>
      <c r="D2942" s="1" t="s">
        <v>3761</v>
      </c>
      <c r="E2942" s="1" t="s">
        <v>1725</v>
      </c>
      <c r="F2942" s="1" t="s">
        <v>33726</v>
      </c>
      <c r="G2942" s="14">
        <v>9149991114</v>
      </c>
      <c r="H2942" s="1" t="s">
        <v>8</v>
      </c>
      <c r="I2942" s="1" t="s">
        <v>9</v>
      </c>
      <c r="J2942" s="1" t="s">
        <v>50</v>
      </c>
      <c r="K2942" s="3" t="s">
        <v>42</v>
      </c>
      <c r="L2942" s="1" t="s">
        <v>50</v>
      </c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1"/>
      <c r="AA2942" s="1" t="s">
        <v>16</v>
      </c>
      <c r="AB2942" s="3" t="s">
        <v>12</v>
      </c>
      <c r="AC2942" s="23" t="s">
        <v>37782</v>
      </c>
      <c r="AD2942" s="23" t="s">
        <v>41004</v>
      </c>
      <c r="AE2942" t="s">
        <v>35401</v>
      </c>
    </row>
    <row r="2943" spans="1:31" ht="14.25" customHeight="1">
      <c r="A2943" s="1">
        <v>2942</v>
      </c>
      <c r="B2943" s="9" t="s">
        <v>6</v>
      </c>
      <c r="C2943" s="1" t="s">
        <v>3762</v>
      </c>
      <c r="D2943" s="1" t="s">
        <v>344</v>
      </c>
      <c r="E2943" s="1" t="s">
        <v>40</v>
      </c>
      <c r="F2943" s="1" t="s">
        <v>22661</v>
      </c>
      <c r="G2943" s="14">
        <v>91906966499</v>
      </c>
      <c r="H2943" s="1" t="s">
        <v>8</v>
      </c>
      <c r="I2943" s="1" t="s">
        <v>9</v>
      </c>
      <c r="J2943" s="1" t="s">
        <v>50</v>
      </c>
      <c r="K2943" s="3" t="s">
        <v>42</v>
      </c>
      <c r="L2943" s="1" t="s">
        <v>50</v>
      </c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1"/>
      <c r="AA2943" s="1" t="s">
        <v>16</v>
      </c>
      <c r="AB2943" s="3" t="s">
        <v>12</v>
      </c>
      <c r="AC2943" s="23" t="s">
        <v>37782</v>
      </c>
      <c r="AD2943" s="23" t="s">
        <v>41005</v>
      </c>
      <c r="AE2943" t="s">
        <v>35395</v>
      </c>
    </row>
    <row r="2944" spans="1:31" ht="14.25" customHeight="1">
      <c r="A2944" s="1">
        <v>2943</v>
      </c>
      <c r="B2944" s="9" t="s">
        <v>6</v>
      </c>
      <c r="C2944" s="1" t="s">
        <v>3764</v>
      </c>
      <c r="D2944" s="1" t="s">
        <v>37624</v>
      </c>
      <c r="E2944" s="1" t="s">
        <v>3765</v>
      </c>
      <c r="F2944" s="1" t="s">
        <v>31486</v>
      </c>
      <c r="G2944" s="14">
        <v>919944014696</v>
      </c>
      <c r="H2944" s="1" t="s">
        <v>8</v>
      </c>
      <c r="I2944" s="1" t="s">
        <v>9</v>
      </c>
      <c r="J2944" s="1" t="s">
        <v>50</v>
      </c>
      <c r="K2944" s="3" t="s">
        <v>42</v>
      </c>
      <c r="L2944" s="1" t="s">
        <v>50</v>
      </c>
      <c r="M2944" s="3" t="s">
        <v>27</v>
      </c>
      <c r="N2944" s="3" t="str">
        <f>J2944</f>
        <v>[1 cr - 1.25 cr]</v>
      </c>
      <c r="O2944" s="3" t="s">
        <v>117</v>
      </c>
      <c r="P2944" s="3" t="s">
        <v>50</v>
      </c>
      <c r="Q2944" s="3" t="s">
        <v>178</v>
      </c>
      <c r="R2944" s="3" t="s">
        <v>50</v>
      </c>
      <c r="S2944" s="3" t="s">
        <v>171</v>
      </c>
      <c r="T2944" s="3" t="s">
        <v>50</v>
      </c>
      <c r="U2944" s="3"/>
      <c r="V2944" s="3"/>
      <c r="W2944" s="3"/>
      <c r="X2944" s="3"/>
      <c r="Y2944" s="3"/>
      <c r="Z2944" s="1"/>
      <c r="AA2944" s="1" t="s">
        <v>16</v>
      </c>
      <c r="AB2944" s="3" t="s">
        <v>12</v>
      </c>
      <c r="AC2944" s="23" t="s">
        <v>37782</v>
      </c>
      <c r="AD2944" s="23" t="s">
        <v>38236</v>
      </c>
      <c r="AE2944" t="s">
        <v>35401</v>
      </c>
    </row>
    <row r="2945" spans="1:31" ht="14.25" customHeight="1">
      <c r="A2945" s="1">
        <v>2944</v>
      </c>
      <c r="B2945" s="1" t="s">
        <v>54</v>
      </c>
      <c r="C2945" s="1" t="s">
        <v>3783</v>
      </c>
      <c r="D2945" s="1" t="s">
        <v>16074</v>
      </c>
      <c r="E2945" s="1" t="s">
        <v>1577</v>
      </c>
      <c r="F2945" s="1" t="s">
        <v>22670</v>
      </c>
      <c r="G2945" s="14">
        <v>919694446690</v>
      </c>
      <c r="H2945" s="1" t="s">
        <v>8</v>
      </c>
      <c r="I2945" s="1" t="s">
        <v>9</v>
      </c>
      <c r="J2945" s="1" t="s">
        <v>50</v>
      </c>
      <c r="K2945" s="3" t="s">
        <v>17</v>
      </c>
      <c r="L2945" s="1" t="s">
        <v>50</v>
      </c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1"/>
      <c r="AA2945" s="1" t="s">
        <v>11</v>
      </c>
      <c r="AB2945" s="3" t="s">
        <v>13</v>
      </c>
      <c r="AC2945" s="23" t="s">
        <v>37782</v>
      </c>
      <c r="AD2945" s="23" t="s">
        <v>41006</v>
      </c>
      <c r="AE2945" t="s">
        <v>35395</v>
      </c>
    </row>
    <row r="2946" spans="1:31" ht="14.25" customHeight="1">
      <c r="A2946" s="1">
        <v>2945</v>
      </c>
      <c r="B2946" s="1" t="s">
        <v>54</v>
      </c>
      <c r="C2946" s="1" t="s">
        <v>3793</v>
      </c>
      <c r="D2946" s="1" t="s">
        <v>39</v>
      </c>
      <c r="E2946" s="1" t="s">
        <v>139</v>
      </c>
      <c r="F2946" s="1" t="s">
        <v>22676</v>
      </c>
      <c r="G2946" s="14">
        <v>919944160666</v>
      </c>
      <c r="H2946" s="1" t="s">
        <v>8</v>
      </c>
      <c r="I2946" s="1" t="s">
        <v>41</v>
      </c>
      <c r="J2946" s="1" t="s">
        <v>50</v>
      </c>
      <c r="K2946" s="3" t="s">
        <v>42</v>
      </c>
      <c r="L2946" s="1" t="s">
        <v>50</v>
      </c>
      <c r="M2946" s="3" t="s">
        <v>27</v>
      </c>
      <c r="N2946" s="3" t="str">
        <f>J2946</f>
        <v>[1 cr - 1.25 cr]</v>
      </c>
      <c r="O2946" s="3" t="s">
        <v>47349</v>
      </c>
      <c r="P2946" s="3" t="s">
        <v>50</v>
      </c>
      <c r="Q2946" s="3" t="s">
        <v>171</v>
      </c>
      <c r="R2946" s="3" t="s">
        <v>50</v>
      </c>
      <c r="S2946" s="3"/>
      <c r="T2946" s="3"/>
      <c r="U2946" s="3"/>
      <c r="V2946" s="3"/>
      <c r="W2946" s="3"/>
      <c r="X2946" s="3"/>
      <c r="Y2946" s="3"/>
      <c r="Z2946" s="1"/>
      <c r="AA2946" s="1" t="s">
        <v>16</v>
      </c>
      <c r="AB2946" s="3" t="s">
        <v>12</v>
      </c>
      <c r="AC2946" s="23" t="s">
        <v>37782</v>
      </c>
      <c r="AD2946" s="23" t="s">
        <v>41007</v>
      </c>
      <c r="AE2946" t="s">
        <v>35400</v>
      </c>
    </row>
    <row r="2947" spans="1:31" ht="14.25" customHeight="1">
      <c r="A2947" s="1">
        <v>2946</v>
      </c>
      <c r="B2947" s="1" t="s">
        <v>54</v>
      </c>
      <c r="C2947" s="1" t="s">
        <v>3802</v>
      </c>
      <c r="D2947" s="1" t="s">
        <v>344</v>
      </c>
      <c r="E2947" s="1" t="s">
        <v>139</v>
      </c>
      <c r="F2947" s="1" t="s">
        <v>3803</v>
      </c>
      <c r="G2947" s="14">
        <v>919446606066</v>
      </c>
      <c r="H2947" s="1" t="s">
        <v>20</v>
      </c>
      <c r="I2947" s="1" t="s">
        <v>9</v>
      </c>
      <c r="J2947" s="1" t="s">
        <v>50</v>
      </c>
      <c r="K2947" s="3" t="s">
        <v>27</v>
      </c>
      <c r="L2947" s="1" t="s">
        <v>50</v>
      </c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1"/>
      <c r="AA2947" s="1" t="s">
        <v>16</v>
      </c>
      <c r="AB2947" s="3" t="s">
        <v>12</v>
      </c>
      <c r="AC2947" s="23" t="s">
        <v>37782</v>
      </c>
      <c r="AD2947" s="23" t="s">
        <v>41008</v>
      </c>
      <c r="AE2947" t="s">
        <v>35395</v>
      </c>
    </row>
    <row r="2948" spans="1:31" ht="14.25" customHeight="1">
      <c r="A2948" s="1">
        <v>2947</v>
      </c>
      <c r="B2948" s="1" t="s">
        <v>54</v>
      </c>
      <c r="C2948" s="1" t="s">
        <v>3811</v>
      </c>
      <c r="D2948" s="1" t="s">
        <v>35603</v>
      </c>
      <c r="E2948" s="1" t="s">
        <v>16042</v>
      </c>
      <c r="F2948" s="1" t="s">
        <v>22688</v>
      </c>
      <c r="G2948" s="14">
        <v>9149499041</v>
      </c>
      <c r="H2948" s="1" t="s">
        <v>8</v>
      </c>
      <c r="I2948" s="1" t="s">
        <v>9</v>
      </c>
      <c r="J2948" s="1" t="s">
        <v>50</v>
      </c>
      <c r="K2948" s="3" t="s">
        <v>17</v>
      </c>
      <c r="L2948" s="1" t="s">
        <v>50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1"/>
      <c r="AA2948" s="1" t="s">
        <v>11</v>
      </c>
      <c r="AB2948" s="3" t="s">
        <v>321</v>
      </c>
      <c r="AC2948" s="23" t="s">
        <v>37782</v>
      </c>
      <c r="AD2948" s="23" t="s">
        <v>41009</v>
      </c>
      <c r="AE2948" t="s">
        <v>35395</v>
      </c>
    </row>
    <row r="2949" spans="1:31" ht="14.25" customHeight="1">
      <c r="A2949" s="1">
        <v>2948</v>
      </c>
      <c r="B2949" s="9" t="s">
        <v>6</v>
      </c>
      <c r="C2949" s="1" t="s">
        <v>3842</v>
      </c>
      <c r="D2949" s="1" t="s">
        <v>3843</v>
      </c>
      <c r="E2949" s="1" t="s">
        <v>36719</v>
      </c>
      <c r="F2949" s="1" t="s">
        <v>22703</v>
      </c>
      <c r="G2949" s="14">
        <v>9160069646</v>
      </c>
      <c r="H2949" s="1" t="s">
        <v>15</v>
      </c>
      <c r="I2949" s="1" t="s">
        <v>41</v>
      </c>
      <c r="J2949" s="1" t="s">
        <v>50</v>
      </c>
      <c r="K2949" s="3" t="s">
        <v>178</v>
      </c>
      <c r="L2949" s="1" t="s">
        <v>50</v>
      </c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1"/>
      <c r="AA2949" s="1" t="s">
        <v>16</v>
      </c>
      <c r="AB2949" s="3" t="s">
        <v>12</v>
      </c>
      <c r="AC2949" s="23" t="s">
        <v>37782</v>
      </c>
      <c r="AD2949" s="23" t="s">
        <v>41010</v>
      </c>
      <c r="AE2949" t="s">
        <v>35400</v>
      </c>
    </row>
    <row r="2950" spans="1:31" ht="14.25" customHeight="1">
      <c r="A2950" s="1">
        <v>2949</v>
      </c>
      <c r="B2950" s="9" t="s">
        <v>6</v>
      </c>
      <c r="C2950" s="1" t="s">
        <v>3880</v>
      </c>
      <c r="D2950" s="1" t="s">
        <v>3881</v>
      </c>
      <c r="E2950" s="1" t="s">
        <v>3691</v>
      </c>
      <c r="F2950" s="1" t="s">
        <v>22716</v>
      </c>
      <c r="G2950" s="14">
        <v>919446040499</v>
      </c>
      <c r="H2950" s="1" t="s">
        <v>8</v>
      </c>
      <c r="I2950" s="1" t="s">
        <v>9</v>
      </c>
      <c r="J2950" s="1" t="s">
        <v>50</v>
      </c>
      <c r="K2950" s="3" t="s">
        <v>42</v>
      </c>
      <c r="L2950" s="1" t="s">
        <v>50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1"/>
      <c r="AA2950" s="1" t="s">
        <v>16</v>
      </c>
      <c r="AB2950" s="3" t="s">
        <v>12</v>
      </c>
      <c r="AC2950" s="23" t="s">
        <v>37782</v>
      </c>
      <c r="AD2950" s="23" t="s">
        <v>41011</v>
      </c>
      <c r="AE2950" t="s">
        <v>35401</v>
      </c>
    </row>
    <row r="2951" spans="1:31" ht="14.25" customHeight="1">
      <c r="A2951" s="1">
        <v>2950</v>
      </c>
      <c r="B2951" s="1" t="s">
        <v>54</v>
      </c>
      <c r="C2951" s="1" t="s">
        <v>3882</v>
      </c>
      <c r="D2951" s="1" t="s">
        <v>323</v>
      </c>
      <c r="E2951" s="1" t="s">
        <v>1797</v>
      </c>
      <c r="F2951" s="1" t="s">
        <v>31502</v>
      </c>
      <c r="G2951" s="14">
        <v>91494044</v>
      </c>
      <c r="H2951" s="1" t="s">
        <v>15</v>
      </c>
      <c r="I2951" s="1" t="s">
        <v>9</v>
      </c>
      <c r="J2951" s="1" t="s">
        <v>50</v>
      </c>
      <c r="K2951" s="3" t="s">
        <v>42</v>
      </c>
      <c r="L2951" s="1" t="s">
        <v>50</v>
      </c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1"/>
      <c r="AA2951" s="1" t="s">
        <v>16</v>
      </c>
      <c r="AB2951" s="3" t="s">
        <v>12</v>
      </c>
      <c r="AC2951" s="23" t="s">
        <v>37782</v>
      </c>
      <c r="AD2951" s="23" t="s">
        <v>41012</v>
      </c>
      <c r="AE2951" t="s">
        <v>35401</v>
      </c>
    </row>
    <row r="2952" spans="1:31" ht="14.25" customHeight="1">
      <c r="A2952" s="1">
        <v>2951</v>
      </c>
      <c r="B2952" s="1" t="s">
        <v>54</v>
      </c>
      <c r="C2952" s="1" t="s">
        <v>3884</v>
      </c>
      <c r="D2952" s="1" t="s">
        <v>1111</v>
      </c>
      <c r="E2952" s="1" t="s">
        <v>40</v>
      </c>
      <c r="F2952" s="1" t="s">
        <v>31503</v>
      </c>
      <c r="G2952" s="14">
        <v>91944466469</v>
      </c>
      <c r="H2952" s="1" t="s">
        <v>132</v>
      </c>
      <c r="I2952" s="1" t="s">
        <v>41</v>
      </c>
      <c r="J2952" s="1" t="s">
        <v>50</v>
      </c>
      <c r="K2952" s="3" t="s">
        <v>42</v>
      </c>
      <c r="L2952" s="1" t="s">
        <v>50</v>
      </c>
      <c r="M2952" s="3" t="s">
        <v>27</v>
      </c>
      <c r="N2952" s="3" t="str">
        <f t="shared" ref="N2952:N2953" si="53">J2952</f>
        <v>[1 cr - 1.25 cr]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1"/>
      <c r="AA2952" s="1" t="s">
        <v>16</v>
      </c>
      <c r="AB2952" s="3" t="s">
        <v>12</v>
      </c>
      <c r="AC2952" s="23" t="s">
        <v>37782</v>
      </c>
      <c r="AD2952" s="23" t="s">
        <v>41013</v>
      </c>
      <c r="AE2952" t="s">
        <v>35395</v>
      </c>
    </row>
    <row r="2953" spans="1:31" ht="14.25" customHeight="1">
      <c r="A2953" s="1">
        <v>2952</v>
      </c>
      <c r="B2953" s="9" t="s">
        <v>6</v>
      </c>
      <c r="C2953" s="1" t="s">
        <v>3888</v>
      </c>
      <c r="D2953" s="1" t="s">
        <v>3889</v>
      </c>
      <c r="E2953" s="1" t="s">
        <v>3890</v>
      </c>
      <c r="F2953" s="1" t="s">
        <v>22720</v>
      </c>
      <c r="G2953" s="14">
        <v>919944464</v>
      </c>
      <c r="H2953" s="1" t="s">
        <v>15</v>
      </c>
      <c r="I2953" s="1" t="s">
        <v>62</v>
      </c>
      <c r="J2953" s="1" t="s">
        <v>50</v>
      </c>
      <c r="K2953" s="3" t="s">
        <v>27</v>
      </c>
      <c r="L2953" s="1" t="s">
        <v>50</v>
      </c>
      <c r="M2953" s="3" t="s">
        <v>178</v>
      </c>
      <c r="N2953" s="3" t="str">
        <f t="shared" si="53"/>
        <v>[1 cr - 1.25 cr]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1"/>
      <c r="AA2953" s="1" t="s">
        <v>16</v>
      </c>
      <c r="AB2953" s="3" t="s">
        <v>12</v>
      </c>
      <c r="AC2953" s="23" t="s">
        <v>37782</v>
      </c>
      <c r="AD2953" s="23" t="s">
        <v>41014</v>
      </c>
      <c r="AE2953" t="s">
        <v>35401</v>
      </c>
    </row>
    <row r="2954" spans="1:31" ht="14.25" customHeight="1">
      <c r="A2954" s="1">
        <v>2953</v>
      </c>
      <c r="B2954" s="1" t="s">
        <v>54</v>
      </c>
      <c r="C2954" s="1" t="s">
        <v>3907</v>
      </c>
      <c r="D2954" s="1" t="s">
        <v>3908</v>
      </c>
      <c r="E2954" s="1" t="s">
        <v>139</v>
      </c>
      <c r="F2954" s="1" t="s">
        <v>33739</v>
      </c>
      <c r="G2954" s="14">
        <v>919446969090</v>
      </c>
      <c r="H2954" s="1" t="s">
        <v>37</v>
      </c>
      <c r="I2954" s="1" t="s">
        <v>9</v>
      </c>
      <c r="J2954" s="1" t="s">
        <v>50</v>
      </c>
      <c r="K2954" s="3" t="s">
        <v>42</v>
      </c>
      <c r="L2954" s="1" t="s">
        <v>50</v>
      </c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1"/>
      <c r="AA2954" s="1" t="s">
        <v>16</v>
      </c>
      <c r="AB2954" s="3" t="s">
        <v>12</v>
      </c>
      <c r="AC2954" s="23" t="s">
        <v>37782</v>
      </c>
      <c r="AD2954" s="23" t="s">
        <v>41015</v>
      </c>
      <c r="AE2954" t="s">
        <v>35400</v>
      </c>
    </row>
    <row r="2955" spans="1:31" ht="14.25" customHeight="1">
      <c r="A2955" s="1">
        <v>2954</v>
      </c>
      <c r="B2955" s="1" t="s">
        <v>54</v>
      </c>
      <c r="C2955" s="1" t="s">
        <v>3931</v>
      </c>
      <c r="D2955" s="1" t="s">
        <v>1410</v>
      </c>
      <c r="E2955" s="1" t="s">
        <v>10303</v>
      </c>
      <c r="F2955" s="1" t="s">
        <v>22740</v>
      </c>
      <c r="G2955" s="14">
        <v>919494919140</v>
      </c>
      <c r="H2955" s="1" t="s">
        <v>8</v>
      </c>
      <c r="I2955" s="1" t="s">
        <v>41</v>
      </c>
      <c r="J2955" s="1" t="s">
        <v>50</v>
      </c>
      <c r="K2955" s="3" t="s">
        <v>63</v>
      </c>
      <c r="L2955" s="1" t="s">
        <v>50</v>
      </c>
      <c r="M2955" s="3" t="s">
        <v>213</v>
      </c>
      <c r="N2955" s="3" t="str">
        <f>J2955</f>
        <v>[1 cr - 1.25 cr]</v>
      </c>
      <c r="O2955" s="3" t="s">
        <v>17</v>
      </c>
      <c r="P2955" s="3" t="s">
        <v>50</v>
      </c>
      <c r="Q2955" s="3" t="s">
        <v>42</v>
      </c>
      <c r="R2955" s="3" t="s">
        <v>50</v>
      </c>
      <c r="S2955" s="3" t="s">
        <v>27</v>
      </c>
      <c r="T2955" s="3" t="s">
        <v>50</v>
      </c>
      <c r="U2955" s="3" t="s">
        <v>117</v>
      </c>
      <c r="V2955" s="3" t="s">
        <v>50</v>
      </c>
      <c r="W2955" s="3" t="s">
        <v>178</v>
      </c>
      <c r="X2955" s="3" t="s">
        <v>50</v>
      </c>
      <c r="Y2955" s="3" t="s">
        <v>171</v>
      </c>
      <c r="Z2955" s="1" t="s">
        <v>50</v>
      </c>
      <c r="AA2955" s="1" t="s">
        <v>16</v>
      </c>
      <c r="AB2955" s="3" t="s">
        <v>12</v>
      </c>
      <c r="AC2955" s="23" t="s">
        <v>37782</v>
      </c>
      <c r="AD2955" s="23" t="s">
        <v>41016</v>
      </c>
      <c r="AE2955" t="s">
        <v>35402</v>
      </c>
    </row>
    <row r="2956" spans="1:31" ht="14.25" customHeight="1">
      <c r="A2956" s="1">
        <v>2955</v>
      </c>
      <c r="B2956" s="9" t="s">
        <v>6</v>
      </c>
      <c r="C2956" s="1" t="s">
        <v>3951</v>
      </c>
      <c r="D2956" s="1" t="s">
        <v>3952</v>
      </c>
      <c r="E2956" s="1" t="s">
        <v>40</v>
      </c>
      <c r="F2956" s="1" t="s">
        <v>31509</v>
      </c>
      <c r="G2956" s="14">
        <v>9194940449</v>
      </c>
      <c r="H2956" s="1" t="s">
        <v>37</v>
      </c>
      <c r="I2956" s="1" t="s">
        <v>9</v>
      </c>
      <c r="J2956" s="1" t="s">
        <v>50</v>
      </c>
      <c r="K2956" s="3" t="s">
        <v>17</v>
      </c>
      <c r="L2956" s="1" t="s">
        <v>50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1"/>
      <c r="AA2956" s="1" t="s">
        <v>11</v>
      </c>
      <c r="AB2956" s="3" t="s">
        <v>56</v>
      </c>
      <c r="AC2956" s="23" t="s">
        <v>37782</v>
      </c>
      <c r="AD2956" s="23" t="s">
        <v>41017</v>
      </c>
      <c r="AE2956" t="s">
        <v>35395</v>
      </c>
    </row>
    <row r="2957" spans="1:31" ht="14.25" customHeight="1">
      <c r="A2957" s="1">
        <v>2956</v>
      </c>
      <c r="B2957" s="1" t="s">
        <v>54</v>
      </c>
      <c r="C2957" s="1" t="s">
        <v>3977</v>
      </c>
      <c r="D2957" s="1" t="s">
        <v>3129</v>
      </c>
      <c r="E2957" s="1" t="s">
        <v>40</v>
      </c>
      <c r="F2957" s="1" t="s">
        <v>22762</v>
      </c>
      <c r="G2957" s="14">
        <v>91949194111</v>
      </c>
      <c r="H2957" s="1" t="s">
        <v>8</v>
      </c>
      <c r="I2957" s="1" t="s">
        <v>9</v>
      </c>
      <c r="J2957" s="1" t="s">
        <v>50</v>
      </c>
      <c r="K2957" s="3" t="s">
        <v>42</v>
      </c>
      <c r="L2957" s="1" t="s">
        <v>50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1"/>
      <c r="AA2957" s="1" t="s">
        <v>16</v>
      </c>
      <c r="AB2957" s="3" t="s">
        <v>12</v>
      </c>
      <c r="AC2957" s="23" t="s">
        <v>37782</v>
      </c>
      <c r="AD2957" s="23" t="s">
        <v>41018</v>
      </c>
      <c r="AE2957" t="s">
        <v>35395</v>
      </c>
    </row>
    <row r="2958" spans="1:31" ht="14.25" customHeight="1">
      <c r="A2958" s="1">
        <v>2957</v>
      </c>
      <c r="B2958" s="1" t="s">
        <v>54</v>
      </c>
      <c r="C2958" s="1" t="s">
        <v>3980</v>
      </c>
      <c r="D2958" s="1" t="s">
        <v>2402</v>
      </c>
      <c r="E2958" s="1" t="s">
        <v>3981</v>
      </c>
      <c r="F2958" s="1" t="s">
        <v>3982</v>
      </c>
      <c r="G2958" s="14">
        <v>919409416494</v>
      </c>
      <c r="H2958" s="1" t="s">
        <v>15</v>
      </c>
      <c r="I2958" s="1" t="s">
        <v>9</v>
      </c>
      <c r="J2958" s="1" t="s">
        <v>50</v>
      </c>
      <c r="K2958" s="3" t="s">
        <v>17</v>
      </c>
      <c r="L2958" s="1" t="s">
        <v>50</v>
      </c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1"/>
      <c r="AA2958" s="1" t="s">
        <v>11</v>
      </c>
      <c r="AB2958" s="3" t="s">
        <v>990</v>
      </c>
      <c r="AC2958" s="23" t="s">
        <v>37782</v>
      </c>
      <c r="AD2958" s="23" t="s">
        <v>41019</v>
      </c>
      <c r="AE2958" t="s">
        <v>35395</v>
      </c>
    </row>
    <row r="2959" spans="1:31" ht="14.25" customHeight="1">
      <c r="A2959" s="1">
        <v>2958</v>
      </c>
      <c r="B2959" s="1" t="s">
        <v>54</v>
      </c>
      <c r="C2959" s="1" t="s">
        <v>3994</v>
      </c>
      <c r="D2959" s="1" t="s">
        <v>1302</v>
      </c>
      <c r="E2959" s="1" t="s">
        <v>40</v>
      </c>
      <c r="F2959" s="1" t="s">
        <v>31513</v>
      </c>
      <c r="G2959" s="14">
        <v>9194946944</v>
      </c>
      <c r="H2959" s="1" t="s">
        <v>20</v>
      </c>
      <c r="I2959" s="1" t="s">
        <v>9</v>
      </c>
      <c r="J2959" s="1" t="s">
        <v>50</v>
      </c>
      <c r="K2959" s="3" t="s">
        <v>42</v>
      </c>
      <c r="L2959" s="1" t="s">
        <v>50</v>
      </c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1"/>
      <c r="AA2959" s="1" t="s">
        <v>16</v>
      </c>
      <c r="AB2959" s="3" t="s">
        <v>12</v>
      </c>
      <c r="AC2959" s="23" t="s">
        <v>37782</v>
      </c>
      <c r="AD2959" s="23" t="s">
        <v>41020</v>
      </c>
      <c r="AE2959" t="s">
        <v>35400</v>
      </c>
    </row>
    <row r="2960" spans="1:31" ht="14.25" customHeight="1">
      <c r="A2960" s="1">
        <v>2959</v>
      </c>
      <c r="B2960" s="1" t="s">
        <v>54</v>
      </c>
      <c r="C2960" s="1" t="s">
        <v>3995</v>
      </c>
      <c r="D2960" s="1" t="s">
        <v>344</v>
      </c>
      <c r="E2960" s="1" t="s">
        <v>102</v>
      </c>
      <c r="F2960" s="1" t="s">
        <v>22771</v>
      </c>
      <c r="G2960" s="14">
        <v>91949041940</v>
      </c>
      <c r="H2960" s="1" t="s">
        <v>20</v>
      </c>
      <c r="I2960" s="1" t="s">
        <v>9</v>
      </c>
      <c r="J2960" s="1" t="s">
        <v>50</v>
      </c>
      <c r="K2960" s="3" t="s">
        <v>178</v>
      </c>
      <c r="L2960" s="1" t="s">
        <v>50</v>
      </c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1"/>
      <c r="AA2960" s="1" t="s">
        <v>16</v>
      </c>
      <c r="AB2960" s="3" t="s">
        <v>12</v>
      </c>
      <c r="AC2960" s="23" t="s">
        <v>37782</v>
      </c>
      <c r="AD2960" s="23" t="s">
        <v>41021</v>
      </c>
      <c r="AE2960" t="s">
        <v>35401</v>
      </c>
    </row>
    <row r="2961" spans="1:31" ht="14.25" customHeight="1">
      <c r="A2961" s="1">
        <v>2960</v>
      </c>
      <c r="B2961" s="1" t="s">
        <v>54</v>
      </c>
      <c r="C2961" s="1" t="s">
        <v>4022</v>
      </c>
      <c r="D2961" s="1" t="s">
        <v>4023</v>
      </c>
      <c r="E2961" s="1" t="s">
        <v>7019</v>
      </c>
      <c r="F2961" s="1" t="s">
        <v>22783</v>
      </c>
      <c r="G2961" s="14">
        <v>9194444614</v>
      </c>
      <c r="H2961" s="1" t="s">
        <v>8</v>
      </c>
      <c r="I2961" s="1" t="s">
        <v>41</v>
      </c>
      <c r="J2961" s="1" t="s">
        <v>50</v>
      </c>
      <c r="K2961" s="3" t="s">
        <v>42</v>
      </c>
      <c r="L2961" s="1" t="s">
        <v>50</v>
      </c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1"/>
      <c r="AA2961" s="1" t="s">
        <v>16</v>
      </c>
      <c r="AB2961" s="3" t="s">
        <v>12</v>
      </c>
      <c r="AC2961" s="23" t="s">
        <v>37782</v>
      </c>
      <c r="AD2961" s="23" t="s">
        <v>41022</v>
      </c>
      <c r="AE2961" t="s">
        <v>35402</v>
      </c>
    </row>
    <row r="2962" spans="1:31" ht="14.25" customHeight="1">
      <c r="A2962" s="1">
        <v>2961</v>
      </c>
      <c r="B2962" s="9" t="s">
        <v>6</v>
      </c>
      <c r="C2962" s="1" t="s">
        <v>4025</v>
      </c>
      <c r="D2962" s="1" t="s">
        <v>4026</v>
      </c>
      <c r="E2962" s="1" t="s">
        <v>328</v>
      </c>
      <c r="F2962" s="1" t="s">
        <v>4027</v>
      </c>
      <c r="G2962" s="14">
        <v>91944496169</v>
      </c>
      <c r="H2962" s="1" t="s">
        <v>15</v>
      </c>
      <c r="I2962" s="1" t="s">
        <v>41</v>
      </c>
      <c r="J2962" s="1" t="s">
        <v>50</v>
      </c>
      <c r="K2962" s="3" t="s">
        <v>42</v>
      </c>
      <c r="L2962" s="1" t="s">
        <v>50</v>
      </c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1"/>
      <c r="AA2962" s="1" t="s">
        <v>16</v>
      </c>
      <c r="AB2962" s="3" t="s">
        <v>12</v>
      </c>
      <c r="AC2962" s="23" t="s">
        <v>37782</v>
      </c>
      <c r="AD2962" s="23" t="s">
        <v>41023</v>
      </c>
      <c r="AE2962" t="s">
        <v>35395</v>
      </c>
    </row>
    <row r="2963" spans="1:31" ht="14.25" customHeight="1">
      <c r="A2963" s="1">
        <v>2962</v>
      </c>
      <c r="B2963" s="1" t="s">
        <v>54</v>
      </c>
      <c r="C2963" s="1" t="s">
        <v>4034</v>
      </c>
      <c r="D2963" s="1" t="s">
        <v>4035</v>
      </c>
      <c r="E2963" s="1" t="s">
        <v>139</v>
      </c>
      <c r="F2963" s="1" t="s">
        <v>22789</v>
      </c>
      <c r="G2963" s="14">
        <v>919946446446</v>
      </c>
      <c r="H2963" s="1" t="s">
        <v>20</v>
      </c>
      <c r="I2963" s="1" t="s">
        <v>9</v>
      </c>
      <c r="J2963" s="1" t="s">
        <v>50</v>
      </c>
      <c r="K2963" s="3" t="s">
        <v>27</v>
      </c>
      <c r="L2963" s="1" t="s">
        <v>50</v>
      </c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1"/>
      <c r="AA2963" s="1" t="s">
        <v>16</v>
      </c>
      <c r="AB2963" s="3" t="s">
        <v>12</v>
      </c>
      <c r="AC2963" s="23" t="s">
        <v>37782</v>
      </c>
      <c r="AD2963" s="23" t="s">
        <v>41024</v>
      </c>
      <c r="AE2963" t="s">
        <v>35400</v>
      </c>
    </row>
    <row r="2964" spans="1:31" ht="14.25" customHeight="1">
      <c r="A2964" s="1">
        <v>2963</v>
      </c>
      <c r="B2964" s="1" t="s">
        <v>54</v>
      </c>
      <c r="C2964" s="1" t="s">
        <v>4050</v>
      </c>
      <c r="D2964" s="1" t="s">
        <v>2704</v>
      </c>
      <c r="E2964" s="1" t="s">
        <v>562</v>
      </c>
      <c r="F2964" s="1" t="s">
        <v>22797</v>
      </c>
      <c r="G2964" s="14">
        <v>91914990444</v>
      </c>
      <c r="H2964" s="1" t="s">
        <v>8</v>
      </c>
      <c r="I2964" s="1" t="s">
        <v>41</v>
      </c>
      <c r="J2964" s="1" t="s">
        <v>50</v>
      </c>
      <c r="K2964" s="3" t="s">
        <v>42</v>
      </c>
      <c r="L2964" s="1" t="s">
        <v>50</v>
      </c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1"/>
      <c r="AA2964" s="1" t="s">
        <v>16</v>
      </c>
      <c r="AB2964" s="3" t="s">
        <v>12</v>
      </c>
      <c r="AC2964" s="23" t="s">
        <v>37782</v>
      </c>
      <c r="AD2964" s="23" t="s">
        <v>41025</v>
      </c>
      <c r="AE2964" t="s">
        <v>35400</v>
      </c>
    </row>
    <row r="2965" spans="1:31" ht="14.25" customHeight="1">
      <c r="A2965" s="1">
        <v>2964</v>
      </c>
      <c r="B2965" s="1" t="s">
        <v>54</v>
      </c>
      <c r="C2965" s="1" t="s">
        <v>4053</v>
      </c>
      <c r="D2965" s="1" t="s">
        <v>10759</v>
      </c>
      <c r="E2965" s="1" t="s">
        <v>40</v>
      </c>
      <c r="F2965" s="1" t="s">
        <v>22799</v>
      </c>
      <c r="G2965" s="14">
        <v>919494444</v>
      </c>
      <c r="H2965" s="1" t="s">
        <v>8</v>
      </c>
      <c r="I2965" s="1" t="s">
        <v>62</v>
      </c>
      <c r="J2965" s="1" t="s">
        <v>50</v>
      </c>
      <c r="K2965" s="3" t="s">
        <v>27</v>
      </c>
      <c r="L2965" s="1" t="s">
        <v>50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1"/>
      <c r="AA2965" s="1" t="s">
        <v>16</v>
      </c>
      <c r="AB2965" s="3" t="s">
        <v>12</v>
      </c>
      <c r="AC2965" s="23" t="s">
        <v>37782</v>
      </c>
      <c r="AD2965" s="23" t="s">
        <v>41026</v>
      </c>
      <c r="AE2965" t="s">
        <v>35402</v>
      </c>
    </row>
    <row r="2966" spans="1:31" ht="14.25" customHeight="1">
      <c r="A2966" s="1">
        <v>2965</v>
      </c>
      <c r="B2966" s="1" t="s">
        <v>54</v>
      </c>
      <c r="C2966" s="1" t="s">
        <v>4059</v>
      </c>
      <c r="D2966" s="1" t="s">
        <v>1901</v>
      </c>
      <c r="E2966" s="1" t="s">
        <v>36720</v>
      </c>
      <c r="F2966" s="1" t="s">
        <v>31520</v>
      </c>
      <c r="G2966" s="14">
        <v>919446064446</v>
      </c>
      <c r="H2966" s="1" t="s">
        <v>8</v>
      </c>
      <c r="I2966" s="1" t="s">
        <v>9</v>
      </c>
      <c r="J2966" s="1" t="s">
        <v>50</v>
      </c>
      <c r="K2966" s="3" t="s">
        <v>63</v>
      </c>
      <c r="L2966" s="1" t="s">
        <v>50</v>
      </c>
      <c r="M2966" s="3" t="s">
        <v>213</v>
      </c>
      <c r="N2966" s="3" t="str">
        <f t="shared" ref="N2966:N2967" si="54">J2966</f>
        <v>[1 cr - 1.25 cr]</v>
      </c>
      <c r="O2966" s="3" t="s">
        <v>17</v>
      </c>
      <c r="P2966" s="3" t="s">
        <v>50</v>
      </c>
      <c r="Q2966" s="3" t="s">
        <v>42</v>
      </c>
      <c r="R2966" s="3" t="s">
        <v>50</v>
      </c>
      <c r="S2966" s="3" t="s">
        <v>27</v>
      </c>
      <c r="T2966" s="3" t="s">
        <v>50</v>
      </c>
      <c r="U2966" s="3" t="s">
        <v>117</v>
      </c>
      <c r="V2966" s="3" t="s">
        <v>50</v>
      </c>
      <c r="W2966" s="3" t="s">
        <v>178</v>
      </c>
      <c r="X2966" s="3" t="s">
        <v>50</v>
      </c>
      <c r="Y2966" s="3" t="s">
        <v>171</v>
      </c>
      <c r="Z2966" s="1" t="s">
        <v>50</v>
      </c>
      <c r="AA2966" s="1" t="s">
        <v>16</v>
      </c>
      <c r="AB2966" s="3" t="s">
        <v>12</v>
      </c>
      <c r="AC2966" s="23" t="s">
        <v>37782</v>
      </c>
      <c r="AD2966" s="23" t="s">
        <v>41027</v>
      </c>
      <c r="AE2966" t="s">
        <v>35400</v>
      </c>
    </row>
    <row r="2967" spans="1:31" ht="14.25" customHeight="1">
      <c r="A2967" s="1">
        <v>2966</v>
      </c>
      <c r="B2967" s="9" t="s">
        <v>6</v>
      </c>
      <c r="C2967" s="1" t="s">
        <v>4063</v>
      </c>
      <c r="D2967" s="1" t="s">
        <v>3465</v>
      </c>
      <c r="E2967" s="1" t="s">
        <v>881</v>
      </c>
      <c r="F2967" s="1" t="s">
        <v>22803</v>
      </c>
      <c r="G2967" s="14">
        <v>919446441449</v>
      </c>
      <c r="H2967" s="1" t="s">
        <v>15</v>
      </c>
      <c r="I2967" s="1" t="s">
        <v>62</v>
      </c>
      <c r="J2967" s="1" t="s">
        <v>50</v>
      </c>
      <c r="K2967" s="3" t="s">
        <v>42</v>
      </c>
      <c r="L2967" s="1" t="s">
        <v>50</v>
      </c>
      <c r="M2967" s="3" t="s">
        <v>27</v>
      </c>
      <c r="N2967" s="3" t="str">
        <f t="shared" si="54"/>
        <v>[1 cr - 1.25 cr]</v>
      </c>
      <c r="O2967" s="3" t="s">
        <v>47349</v>
      </c>
      <c r="P2967" s="3" t="s">
        <v>50</v>
      </c>
      <c r="Q2967" s="3"/>
      <c r="R2967" s="3"/>
      <c r="S2967" s="3"/>
      <c r="T2967" s="3"/>
      <c r="U2967" s="3"/>
      <c r="V2967" s="3"/>
      <c r="W2967" s="3"/>
      <c r="X2967" s="3"/>
      <c r="Y2967" s="3"/>
      <c r="Z2967" s="1"/>
      <c r="AA2967" s="1" t="s">
        <v>16</v>
      </c>
      <c r="AB2967" s="3" t="s">
        <v>12</v>
      </c>
      <c r="AC2967" s="23" t="s">
        <v>37782</v>
      </c>
      <c r="AD2967" s="23" t="s">
        <v>41028</v>
      </c>
      <c r="AE2967" t="s">
        <v>35402</v>
      </c>
    </row>
    <row r="2968" spans="1:31" ht="14.25" customHeight="1">
      <c r="A2968" s="1">
        <v>2967</v>
      </c>
      <c r="B2968" s="1" t="s">
        <v>54</v>
      </c>
      <c r="C2968" s="1" t="s">
        <v>4084</v>
      </c>
      <c r="D2968" s="1" t="s">
        <v>12377</v>
      </c>
      <c r="E2968" s="1" t="s">
        <v>487</v>
      </c>
      <c r="F2968" s="1" t="s">
        <v>22811</v>
      </c>
      <c r="G2968" s="14">
        <v>9196499999</v>
      </c>
      <c r="H2968" s="1" t="s">
        <v>20</v>
      </c>
      <c r="I2968" s="1" t="s">
        <v>41</v>
      </c>
      <c r="J2968" s="1" t="s">
        <v>50</v>
      </c>
      <c r="K2968" s="3" t="s">
        <v>17</v>
      </c>
      <c r="L2968" s="1" t="s">
        <v>50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1"/>
      <c r="AA2968" s="1" t="s">
        <v>11</v>
      </c>
      <c r="AB2968" s="3" t="s">
        <v>274</v>
      </c>
      <c r="AC2968" s="23" t="s">
        <v>37782</v>
      </c>
      <c r="AD2968" s="23" t="s">
        <v>41029</v>
      </c>
      <c r="AE2968" t="s">
        <v>35401</v>
      </c>
    </row>
    <row r="2969" spans="1:31" ht="14.25" customHeight="1">
      <c r="A2969" s="1">
        <v>2968</v>
      </c>
      <c r="B2969" s="1" t="s">
        <v>54</v>
      </c>
      <c r="C2969" s="1" t="s">
        <v>4109</v>
      </c>
      <c r="D2969" s="1" t="s">
        <v>39</v>
      </c>
      <c r="E2969" s="1" t="s">
        <v>139</v>
      </c>
      <c r="F2969" s="1" t="s">
        <v>22823</v>
      </c>
      <c r="G2969" s="14">
        <v>919994409</v>
      </c>
      <c r="H2969" s="1" t="s">
        <v>20</v>
      </c>
      <c r="I2969" s="1" t="s">
        <v>41</v>
      </c>
      <c r="J2969" s="1" t="s">
        <v>50</v>
      </c>
      <c r="K2969" s="3" t="s">
        <v>42</v>
      </c>
      <c r="L2969" s="1" t="s">
        <v>50</v>
      </c>
      <c r="M2969" s="3" t="s">
        <v>27</v>
      </c>
      <c r="N2969" s="3" t="str">
        <f>J2969</f>
        <v>[1 cr - 1.25 cr]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1"/>
      <c r="AA2969" s="1" t="s">
        <v>16</v>
      </c>
      <c r="AB2969" s="3" t="s">
        <v>12</v>
      </c>
      <c r="AC2969" s="23" t="s">
        <v>37782</v>
      </c>
      <c r="AD2969" s="23" t="s">
        <v>41030</v>
      </c>
      <c r="AE2969" t="s">
        <v>35402</v>
      </c>
    </row>
    <row r="2970" spans="1:31" ht="14.25" customHeight="1">
      <c r="A2970" s="1">
        <v>2969</v>
      </c>
      <c r="B2970" s="1" t="s">
        <v>54</v>
      </c>
      <c r="C2970" s="1" t="s">
        <v>4124</v>
      </c>
      <c r="D2970" s="1" t="s">
        <v>1421</v>
      </c>
      <c r="E2970" s="1" t="s">
        <v>36721</v>
      </c>
      <c r="F2970" s="1" t="s">
        <v>22832</v>
      </c>
      <c r="G2970" s="14">
        <v>919099464904</v>
      </c>
      <c r="H2970" s="1" t="s">
        <v>20</v>
      </c>
      <c r="I2970" s="1" t="s">
        <v>9</v>
      </c>
      <c r="J2970" s="1" t="s">
        <v>50</v>
      </c>
      <c r="K2970" s="3" t="s">
        <v>171</v>
      </c>
      <c r="L2970" s="1" t="s">
        <v>50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1"/>
      <c r="AA2970" s="1" t="s">
        <v>16</v>
      </c>
      <c r="AB2970" s="3" t="s">
        <v>12</v>
      </c>
      <c r="AC2970" s="23" t="s">
        <v>37782</v>
      </c>
      <c r="AD2970" s="23" t="s">
        <v>41031</v>
      </c>
      <c r="AE2970" t="s">
        <v>35395</v>
      </c>
    </row>
    <row r="2971" spans="1:31" ht="14.25" customHeight="1">
      <c r="A2971" s="1">
        <v>2970</v>
      </c>
      <c r="B2971" s="1" t="s">
        <v>54</v>
      </c>
      <c r="C2971" s="1" t="s">
        <v>4131</v>
      </c>
      <c r="D2971" s="1" t="s">
        <v>494</v>
      </c>
      <c r="E2971" s="1" t="s">
        <v>2030</v>
      </c>
      <c r="F2971" s="1" t="s">
        <v>22836</v>
      </c>
      <c r="G2971" s="14">
        <v>919601009999</v>
      </c>
      <c r="H2971" s="1" t="s">
        <v>15</v>
      </c>
      <c r="I2971" s="1" t="s">
        <v>9</v>
      </c>
      <c r="J2971" s="1" t="s">
        <v>50</v>
      </c>
      <c r="K2971" s="3" t="s">
        <v>17</v>
      </c>
      <c r="L2971" s="1" t="s">
        <v>50</v>
      </c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1"/>
      <c r="AA2971" s="1" t="s">
        <v>11</v>
      </c>
      <c r="AB2971" s="3" t="s">
        <v>586</v>
      </c>
      <c r="AC2971" s="23" t="s">
        <v>37782</v>
      </c>
      <c r="AD2971" s="23" t="s">
        <v>39010</v>
      </c>
      <c r="AE2971" t="s">
        <v>35402</v>
      </c>
    </row>
    <row r="2972" spans="1:31" ht="14.25" customHeight="1">
      <c r="A2972" s="1">
        <v>2971</v>
      </c>
      <c r="B2972" s="1" t="s">
        <v>54</v>
      </c>
      <c r="C2972" s="1" t="s">
        <v>4150</v>
      </c>
      <c r="D2972" s="1" t="s">
        <v>350</v>
      </c>
      <c r="E2972" s="1" t="s">
        <v>1797</v>
      </c>
      <c r="F2972" s="1" t="s">
        <v>33765</v>
      </c>
      <c r="G2972" s="14">
        <v>919644414466</v>
      </c>
      <c r="H2972" s="1" t="s">
        <v>15</v>
      </c>
      <c r="I2972" s="1" t="s">
        <v>9</v>
      </c>
      <c r="J2972" s="1" t="s">
        <v>50</v>
      </c>
      <c r="K2972" s="3" t="s">
        <v>42</v>
      </c>
      <c r="L2972" s="1" t="s">
        <v>50</v>
      </c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1"/>
      <c r="AA2972" s="1" t="s">
        <v>16</v>
      </c>
      <c r="AB2972" s="3" t="s">
        <v>12</v>
      </c>
      <c r="AC2972" s="23" t="s">
        <v>37782</v>
      </c>
      <c r="AD2972" s="23" t="s">
        <v>41032</v>
      </c>
      <c r="AE2972" t="s">
        <v>35400</v>
      </c>
    </row>
    <row r="2973" spans="1:31" ht="14.25" customHeight="1">
      <c r="A2973" s="1">
        <v>2972</v>
      </c>
      <c r="B2973" s="1" t="s">
        <v>54</v>
      </c>
      <c r="C2973" s="1" t="s">
        <v>4156</v>
      </c>
      <c r="D2973" s="1" t="s">
        <v>1356</v>
      </c>
      <c r="E2973" s="1" t="s">
        <v>1996</v>
      </c>
      <c r="F2973" s="1" t="s">
        <v>4157</v>
      </c>
      <c r="G2973" s="14">
        <v>91944449006</v>
      </c>
      <c r="H2973" s="1" t="s">
        <v>20</v>
      </c>
      <c r="I2973" s="1" t="s">
        <v>9</v>
      </c>
      <c r="J2973" s="1" t="s">
        <v>50</v>
      </c>
      <c r="K2973" s="3" t="s">
        <v>171</v>
      </c>
      <c r="L2973" s="1" t="s">
        <v>50</v>
      </c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1"/>
      <c r="AA2973" s="1" t="s">
        <v>16</v>
      </c>
      <c r="AB2973" s="3" t="s">
        <v>12</v>
      </c>
      <c r="AC2973" s="23" t="s">
        <v>37782</v>
      </c>
      <c r="AD2973" s="23" t="s">
        <v>41033</v>
      </c>
      <c r="AE2973" t="s">
        <v>35395</v>
      </c>
    </row>
    <row r="2974" spans="1:31" ht="14.25" customHeight="1">
      <c r="A2974" s="1">
        <v>2973</v>
      </c>
      <c r="B2974" s="9" t="s">
        <v>6</v>
      </c>
      <c r="C2974" s="1" t="s">
        <v>4158</v>
      </c>
      <c r="D2974" s="1" t="s">
        <v>93</v>
      </c>
      <c r="E2974" s="1" t="s">
        <v>4159</v>
      </c>
      <c r="F2974" s="1" t="s">
        <v>22844</v>
      </c>
      <c r="G2974" s="14">
        <v>919610449906</v>
      </c>
      <c r="H2974" s="1" t="s">
        <v>8</v>
      </c>
      <c r="I2974" s="1" t="s">
        <v>41</v>
      </c>
      <c r="J2974" s="1" t="s">
        <v>50</v>
      </c>
      <c r="K2974" s="3" t="s">
        <v>42</v>
      </c>
      <c r="L2974" s="1" t="s">
        <v>50</v>
      </c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1"/>
      <c r="AA2974" s="1" t="s">
        <v>16</v>
      </c>
      <c r="AB2974" s="3" t="s">
        <v>12</v>
      </c>
      <c r="AC2974" s="23" t="s">
        <v>37782</v>
      </c>
      <c r="AD2974" s="23" t="s">
        <v>41034</v>
      </c>
      <c r="AE2974" t="s">
        <v>35402</v>
      </c>
    </row>
    <row r="2975" spans="1:31" ht="14.25" customHeight="1">
      <c r="A2975" s="1">
        <v>2974</v>
      </c>
      <c r="B2975" s="9" t="s">
        <v>6</v>
      </c>
      <c r="C2975" s="1" t="s">
        <v>4167</v>
      </c>
      <c r="D2975" s="1" t="s">
        <v>4168</v>
      </c>
      <c r="E2975" s="1" t="s">
        <v>40</v>
      </c>
      <c r="F2975" s="1" t="s">
        <v>22849</v>
      </c>
      <c r="G2975" s="14">
        <v>91446066964</v>
      </c>
      <c r="H2975" s="1" t="s">
        <v>46</v>
      </c>
      <c r="I2975" s="1" t="s">
        <v>41</v>
      </c>
      <c r="J2975" s="1" t="s">
        <v>50</v>
      </c>
      <c r="K2975" s="3" t="s">
        <v>17</v>
      </c>
      <c r="L2975" s="1" t="s">
        <v>50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1"/>
      <c r="AA2975" s="1" t="s">
        <v>11</v>
      </c>
      <c r="AB2975" s="3" t="s">
        <v>56</v>
      </c>
      <c r="AC2975" s="23" t="s">
        <v>37782</v>
      </c>
      <c r="AD2975" s="23" t="s">
        <v>41035</v>
      </c>
      <c r="AE2975" t="s">
        <v>35401</v>
      </c>
    </row>
    <row r="2976" spans="1:31" ht="14.25" customHeight="1">
      <c r="A2976" s="1">
        <v>2975</v>
      </c>
      <c r="B2976" s="1" t="s">
        <v>54</v>
      </c>
      <c r="C2976" s="1" t="s">
        <v>4190</v>
      </c>
      <c r="D2976" s="1" t="s">
        <v>35604</v>
      </c>
      <c r="E2976" s="1" t="s">
        <v>362</v>
      </c>
      <c r="F2976" s="1" t="s">
        <v>22863</v>
      </c>
      <c r="G2976" s="14">
        <v>91944666</v>
      </c>
      <c r="H2976" s="1" t="s">
        <v>8</v>
      </c>
      <c r="I2976" s="1" t="s">
        <v>9</v>
      </c>
      <c r="J2976" s="1" t="s">
        <v>50</v>
      </c>
      <c r="K2976" s="3" t="s">
        <v>42</v>
      </c>
      <c r="L2976" s="1" t="s">
        <v>50</v>
      </c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1"/>
      <c r="AA2976" s="1" t="s">
        <v>16</v>
      </c>
      <c r="AB2976" s="3" t="s">
        <v>12</v>
      </c>
      <c r="AC2976" s="23" t="s">
        <v>37782</v>
      </c>
      <c r="AD2976" s="23" t="s">
        <v>41036</v>
      </c>
      <c r="AE2976" t="s">
        <v>35400</v>
      </c>
    </row>
    <row r="2977" spans="1:31" ht="14.25" customHeight="1">
      <c r="A2977" s="1">
        <v>2976</v>
      </c>
      <c r="B2977" s="1" t="s">
        <v>54</v>
      </c>
      <c r="C2977" s="1" t="s">
        <v>4198</v>
      </c>
      <c r="D2977" s="1" t="s">
        <v>1394</v>
      </c>
      <c r="E2977" s="1" t="s">
        <v>36722</v>
      </c>
      <c r="F2977" s="1" t="s">
        <v>31536</v>
      </c>
      <c r="G2977" s="14">
        <v>919994446444</v>
      </c>
      <c r="H2977" s="1" t="s">
        <v>20</v>
      </c>
      <c r="I2977" s="1" t="s">
        <v>41</v>
      </c>
      <c r="J2977" s="1" t="s">
        <v>50</v>
      </c>
      <c r="K2977" s="3" t="s">
        <v>17</v>
      </c>
      <c r="L2977" s="1" t="s">
        <v>50</v>
      </c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1"/>
      <c r="AA2977" s="1" t="s">
        <v>11</v>
      </c>
      <c r="AB2977" s="3" t="s">
        <v>321</v>
      </c>
      <c r="AC2977" s="23" t="s">
        <v>37782</v>
      </c>
      <c r="AD2977" s="23" t="s">
        <v>41037</v>
      </c>
      <c r="AE2977" t="s">
        <v>35395</v>
      </c>
    </row>
    <row r="2978" spans="1:31" ht="14.25" customHeight="1">
      <c r="A2978" s="1">
        <v>2977</v>
      </c>
      <c r="B2978" s="1" t="s">
        <v>54</v>
      </c>
      <c r="C2978" s="1" t="s">
        <v>4218</v>
      </c>
      <c r="D2978" s="1" t="s">
        <v>1155</v>
      </c>
      <c r="E2978" s="1" t="s">
        <v>1542</v>
      </c>
      <c r="F2978" s="1" t="s">
        <v>31540</v>
      </c>
      <c r="G2978" s="14">
        <v>919664464646</v>
      </c>
      <c r="H2978" s="1" t="s">
        <v>37</v>
      </c>
      <c r="I2978" s="1" t="s">
        <v>41</v>
      </c>
      <c r="J2978" s="1" t="s">
        <v>50</v>
      </c>
      <c r="K2978" s="3" t="s">
        <v>27</v>
      </c>
      <c r="L2978" s="1" t="s">
        <v>50</v>
      </c>
      <c r="M2978" s="3" t="s">
        <v>47344</v>
      </c>
      <c r="N2978" s="3" t="str">
        <f>J2978</f>
        <v>[1 cr - 1.25 cr]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1"/>
      <c r="AA2978" s="1" t="s">
        <v>16</v>
      </c>
      <c r="AB2978" s="3" t="s">
        <v>12</v>
      </c>
      <c r="AC2978" s="23" t="s">
        <v>37782</v>
      </c>
      <c r="AD2978" s="23" t="s">
        <v>41038</v>
      </c>
      <c r="AE2978" t="s">
        <v>35402</v>
      </c>
    </row>
    <row r="2979" spans="1:31" ht="14.25" customHeight="1">
      <c r="A2979" s="1">
        <v>2978</v>
      </c>
      <c r="B2979" s="1" t="s">
        <v>54</v>
      </c>
      <c r="C2979" s="1" t="s">
        <v>4238</v>
      </c>
      <c r="D2979" s="1" t="s">
        <v>437</v>
      </c>
      <c r="E2979" s="1" t="s">
        <v>36723</v>
      </c>
      <c r="F2979" s="1" t="s">
        <v>33772</v>
      </c>
      <c r="G2979" s="14">
        <v>911644444401</v>
      </c>
      <c r="H2979" s="1" t="s">
        <v>20</v>
      </c>
      <c r="I2979" s="1" t="s">
        <v>41</v>
      </c>
      <c r="J2979" s="1" t="s">
        <v>50</v>
      </c>
      <c r="K2979" s="3" t="s">
        <v>42</v>
      </c>
      <c r="L2979" s="1" t="s">
        <v>50</v>
      </c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1"/>
      <c r="AA2979" s="1" t="s">
        <v>16</v>
      </c>
      <c r="AB2979" s="3" t="s">
        <v>12</v>
      </c>
      <c r="AC2979" s="23" t="s">
        <v>37782</v>
      </c>
      <c r="AD2979" s="23" t="s">
        <v>41039</v>
      </c>
      <c r="AE2979" t="s">
        <v>35400</v>
      </c>
    </row>
    <row r="2980" spans="1:31" ht="14.25" customHeight="1">
      <c r="A2980" s="1">
        <v>2979</v>
      </c>
      <c r="B2980" s="1" t="s">
        <v>54</v>
      </c>
      <c r="C2980" s="1" t="s">
        <v>4240</v>
      </c>
      <c r="D2980" s="1" t="s">
        <v>10205</v>
      </c>
      <c r="E2980" s="1" t="s">
        <v>16411</v>
      </c>
      <c r="F2980" s="1" t="s">
        <v>22887</v>
      </c>
      <c r="G2980" s="14">
        <v>919491491999</v>
      </c>
      <c r="H2980" s="1" t="s">
        <v>37</v>
      </c>
      <c r="I2980" s="1" t="s">
        <v>9</v>
      </c>
      <c r="J2980" s="1" t="s">
        <v>50</v>
      </c>
      <c r="K2980" s="3" t="s">
        <v>27</v>
      </c>
      <c r="L2980" s="1" t="s">
        <v>50</v>
      </c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1"/>
      <c r="AA2980" s="1" t="s">
        <v>16</v>
      </c>
      <c r="AB2980" s="3" t="s">
        <v>12</v>
      </c>
      <c r="AC2980" s="23" t="s">
        <v>37782</v>
      </c>
      <c r="AD2980" s="23" t="s">
        <v>41040</v>
      </c>
      <c r="AE2980" t="s">
        <v>35402</v>
      </c>
    </row>
    <row r="2981" spans="1:31" ht="14.25" customHeight="1">
      <c r="A2981" s="1">
        <v>2980</v>
      </c>
      <c r="B2981" s="1" t="s">
        <v>54</v>
      </c>
      <c r="C2981" s="1" t="s">
        <v>4243</v>
      </c>
      <c r="D2981" s="1" t="s">
        <v>791</v>
      </c>
      <c r="E2981" s="1" t="s">
        <v>36724</v>
      </c>
      <c r="F2981" s="1" t="s">
        <v>33773</v>
      </c>
      <c r="G2981" s="14">
        <v>91949604441</v>
      </c>
      <c r="H2981" s="1" t="s">
        <v>8</v>
      </c>
      <c r="I2981" s="1" t="s">
        <v>41</v>
      </c>
      <c r="J2981" s="1" t="s">
        <v>50</v>
      </c>
      <c r="K2981" s="3" t="s">
        <v>27</v>
      </c>
      <c r="L2981" s="1" t="s">
        <v>50</v>
      </c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1"/>
      <c r="AA2981" s="1" t="s">
        <v>16</v>
      </c>
      <c r="AB2981" s="3" t="s">
        <v>12</v>
      </c>
      <c r="AC2981" s="23" t="s">
        <v>37782</v>
      </c>
      <c r="AD2981" s="23" t="s">
        <v>40091</v>
      </c>
      <c r="AE2981" t="s">
        <v>35395</v>
      </c>
    </row>
    <row r="2982" spans="1:31" ht="14.25" customHeight="1">
      <c r="A2982" s="1">
        <v>2981</v>
      </c>
      <c r="B2982" s="1" t="s">
        <v>54</v>
      </c>
      <c r="C2982" s="1" t="s">
        <v>4298</v>
      </c>
      <c r="D2982" s="1" t="s">
        <v>344</v>
      </c>
      <c r="E2982" s="1" t="s">
        <v>40</v>
      </c>
      <c r="F2982" s="1" t="s">
        <v>22911</v>
      </c>
      <c r="G2982" s="14">
        <v>91994609094</v>
      </c>
      <c r="H2982" s="1" t="s">
        <v>20</v>
      </c>
      <c r="I2982" s="1" t="s">
        <v>62</v>
      </c>
      <c r="J2982" s="1" t="s">
        <v>50</v>
      </c>
      <c r="K2982" s="3" t="s">
        <v>42</v>
      </c>
      <c r="L2982" s="1" t="s">
        <v>50</v>
      </c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1"/>
      <c r="AA2982" s="1" t="s">
        <v>16</v>
      </c>
      <c r="AB2982" s="3" t="s">
        <v>12</v>
      </c>
      <c r="AC2982" s="23" t="s">
        <v>37782</v>
      </c>
      <c r="AD2982" s="23" t="s">
        <v>41041</v>
      </c>
      <c r="AE2982" t="s">
        <v>35402</v>
      </c>
    </row>
    <row r="2983" spans="1:31" ht="14.25" customHeight="1">
      <c r="A2983" s="1">
        <v>2982</v>
      </c>
      <c r="B2983" s="9" t="s">
        <v>6</v>
      </c>
      <c r="C2983" s="1" t="s">
        <v>4303</v>
      </c>
      <c r="D2983" s="1" t="s">
        <v>4304</v>
      </c>
      <c r="E2983" s="1" t="s">
        <v>724</v>
      </c>
      <c r="F2983" s="1" t="s">
        <v>22914</v>
      </c>
      <c r="G2983" s="14">
        <v>914646416196</v>
      </c>
      <c r="H2983" s="1" t="s">
        <v>15</v>
      </c>
      <c r="I2983" s="1" t="s">
        <v>62</v>
      </c>
      <c r="J2983" s="1" t="s">
        <v>50</v>
      </c>
      <c r="K2983" s="3" t="s">
        <v>42</v>
      </c>
      <c r="L2983" s="1" t="s">
        <v>50</v>
      </c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1"/>
      <c r="AA2983" s="1" t="s">
        <v>16</v>
      </c>
      <c r="AB2983" s="3" t="s">
        <v>12</v>
      </c>
      <c r="AC2983" s="23" t="s">
        <v>37782</v>
      </c>
      <c r="AD2983" s="23" t="s">
        <v>41042</v>
      </c>
      <c r="AE2983" t="s">
        <v>35400</v>
      </c>
    </row>
    <row r="2984" spans="1:31" ht="14.25" customHeight="1">
      <c r="A2984" s="1">
        <v>2983</v>
      </c>
      <c r="B2984" s="1" t="s">
        <v>54</v>
      </c>
      <c r="C2984" s="1" t="s">
        <v>4312</v>
      </c>
      <c r="D2984" s="1" t="s">
        <v>359</v>
      </c>
      <c r="E2984" s="1" t="s">
        <v>40</v>
      </c>
      <c r="F2984" s="1" t="s">
        <v>22918</v>
      </c>
      <c r="G2984" s="14">
        <v>919614490494</v>
      </c>
      <c r="H2984" s="1" t="s">
        <v>15</v>
      </c>
      <c r="I2984" s="1" t="s">
        <v>9</v>
      </c>
      <c r="J2984" s="1" t="s">
        <v>50</v>
      </c>
      <c r="K2984" s="3" t="s">
        <v>42</v>
      </c>
      <c r="L2984" s="1" t="s">
        <v>50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1"/>
      <c r="AA2984" s="1" t="s">
        <v>16</v>
      </c>
      <c r="AB2984" s="3" t="s">
        <v>12</v>
      </c>
      <c r="AC2984" s="23" t="s">
        <v>37782</v>
      </c>
      <c r="AD2984" s="23" t="s">
        <v>41043</v>
      </c>
      <c r="AE2984" t="s">
        <v>35395</v>
      </c>
    </row>
    <row r="2985" spans="1:31" ht="14.25" customHeight="1">
      <c r="A2985" s="1">
        <v>2984</v>
      </c>
      <c r="B2985" s="1" t="s">
        <v>54</v>
      </c>
      <c r="C2985" s="1" t="s">
        <v>4317</v>
      </c>
      <c r="D2985" s="1" t="s">
        <v>1733</v>
      </c>
      <c r="E2985" s="1" t="s">
        <v>40</v>
      </c>
      <c r="F2985" s="1" t="s">
        <v>22922</v>
      </c>
      <c r="G2985" s="14">
        <v>919601649646</v>
      </c>
      <c r="H2985" s="1" t="s">
        <v>15</v>
      </c>
      <c r="I2985" s="1" t="s">
        <v>9</v>
      </c>
      <c r="J2985" s="1" t="s">
        <v>50</v>
      </c>
      <c r="K2985" s="3" t="s">
        <v>42</v>
      </c>
      <c r="L2985" s="1" t="s">
        <v>50</v>
      </c>
      <c r="M2985" s="3" t="s">
        <v>178</v>
      </c>
      <c r="N2985" s="3" t="str">
        <f>J2985</f>
        <v>[1 cr - 1.25 cr]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1"/>
      <c r="AA2985" s="1" t="s">
        <v>16</v>
      </c>
      <c r="AB2985" s="3" t="s">
        <v>12</v>
      </c>
      <c r="AC2985" s="23" t="s">
        <v>37782</v>
      </c>
      <c r="AD2985" s="23" t="s">
        <v>41044</v>
      </c>
      <c r="AE2985" t="s">
        <v>35401</v>
      </c>
    </row>
    <row r="2986" spans="1:31" ht="14.25" customHeight="1">
      <c r="A2986" s="1">
        <v>2985</v>
      </c>
      <c r="B2986" s="1" t="s">
        <v>54</v>
      </c>
      <c r="C2986" s="1" t="s">
        <v>4321</v>
      </c>
      <c r="D2986" s="1" t="s">
        <v>2233</v>
      </c>
      <c r="E2986" s="1" t="s">
        <v>553</v>
      </c>
      <c r="F2986" s="1" t="s">
        <v>31551</v>
      </c>
      <c r="G2986" s="14">
        <v>91949401146</v>
      </c>
      <c r="H2986" s="1" t="s">
        <v>20</v>
      </c>
      <c r="I2986" s="1" t="s">
        <v>41</v>
      </c>
      <c r="J2986" s="1" t="s">
        <v>50</v>
      </c>
      <c r="K2986" s="3" t="s">
        <v>42</v>
      </c>
      <c r="L2986" s="1" t="s">
        <v>50</v>
      </c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1"/>
      <c r="AA2986" s="1" t="s">
        <v>16</v>
      </c>
      <c r="AB2986" s="3" t="s">
        <v>12</v>
      </c>
      <c r="AC2986" s="23" t="s">
        <v>37782</v>
      </c>
      <c r="AD2986" s="23" t="s">
        <v>41045</v>
      </c>
      <c r="AE2986" t="s">
        <v>35395</v>
      </c>
    </row>
    <row r="2987" spans="1:31" ht="14.25" customHeight="1">
      <c r="A2987" s="1">
        <v>2986</v>
      </c>
      <c r="B2987" s="9" t="s">
        <v>6</v>
      </c>
      <c r="C2987" s="1" t="s">
        <v>4343</v>
      </c>
      <c r="D2987" s="1" t="s">
        <v>1410</v>
      </c>
      <c r="E2987" s="1" t="s">
        <v>4344</v>
      </c>
      <c r="F2987" s="1" t="s">
        <v>22936</v>
      </c>
      <c r="G2987" s="14">
        <v>919944444466</v>
      </c>
      <c r="H2987" s="1" t="s">
        <v>8</v>
      </c>
      <c r="I2987" s="1" t="s">
        <v>62</v>
      </c>
      <c r="J2987" s="1" t="s">
        <v>50</v>
      </c>
      <c r="K2987" s="3" t="s">
        <v>27</v>
      </c>
      <c r="L2987" s="1" t="s">
        <v>50</v>
      </c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1"/>
      <c r="AA2987" s="1" t="s">
        <v>11</v>
      </c>
      <c r="AB2987" s="3" t="s">
        <v>56</v>
      </c>
      <c r="AC2987" s="23" t="s">
        <v>37782</v>
      </c>
      <c r="AD2987" s="23" t="s">
        <v>41046</v>
      </c>
      <c r="AE2987" t="s">
        <v>35395</v>
      </c>
    </row>
    <row r="2988" spans="1:31" ht="14.25" customHeight="1">
      <c r="A2988" s="1">
        <v>2987</v>
      </c>
      <c r="B2988" s="1" t="s">
        <v>54</v>
      </c>
      <c r="C2988" s="1" t="s">
        <v>4358</v>
      </c>
      <c r="D2988" s="1" t="s">
        <v>386</v>
      </c>
      <c r="E2988" s="1" t="s">
        <v>36725</v>
      </c>
      <c r="F2988" s="1" t="s">
        <v>33784</v>
      </c>
      <c r="G2988" s="14">
        <v>919946490069</v>
      </c>
      <c r="H2988" s="1" t="s">
        <v>15</v>
      </c>
      <c r="I2988" s="1" t="s">
        <v>41</v>
      </c>
      <c r="J2988" s="1" t="s">
        <v>50</v>
      </c>
      <c r="K2988" s="3" t="s">
        <v>42</v>
      </c>
      <c r="L2988" s="1" t="s">
        <v>50</v>
      </c>
      <c r="M2988" s="3" t="s">
        <v>27</v>
      </c>
      <c r="N2988" s="3" t="str">
        <f>J2988</f>
        <v>[1 cr - 1.25 cr]</v>
      </c>
      <c r="O2988" s="3" t="s">
        <v>117</v>
      </c>
      <c r="P2988" s="3" t="s">
        <v>50</v>
      </c>
      <c r="Q2988" s="3"/>
      <c r="R2988" s="3"/>
      <c r="S2988" s="3"/>
      <c r="T2988" s="3"/>
      <c r="U2988" s="3"/>
      <c r="V2988" s="3"/>
      <c r="W2988" s="3"/>
      <c r="X2988" s="3"/>
      <c r="Y2988" s="3"/>
      <c r="Z2988" s="1"/>
      <c r="AA2988" s="1" t="s">
        <v>16</v>
      </c>
      <c r="AB2988" s="3" t="s">
        <v>12</v>
      </c>
      <c r="AC2988" s="23" t="s">
        <v>37782</v>
      </c>
      <c r="AD2988" s="23" t="s">
        <v>41047</v>
      </c>
      <c r="AE2988" t="s">
        <v>35402</v>
      </c>
    </row>
    <row r="2989" spans="1:31" ht="14.25" customHeight="1">
      <c r="A2989" s="1">
        <v>2988</v>
      </c>
      <c r="B2989" s="1" t="s">
        <v>54</v>
      </c>
      <c r="C2989" s="1" t="s">
        <v>4359</v>
      </c>
      <c r="D2989" s="1" t="s">
        <v>286</v>
      </c>
      <c r="E2989" s="1" t="s">
        <v>40</v>
      </c>
      <c r="F2989" s="1" t="s">
        <v>22945</v>
      </c>
      <c r="G2989" s="14">
        <v>91949444649</v>
      </c>
      <c r="H2989" s="1" t="s">
        <v>20</v>
      </c>
      <c r="I2989" s="1" t="s">
        <v>9</v>
      </c>
      <c r="J2989" s="1" t="s">
        <v>50</v>
      </c>
      <c r="K2989" s="3" t="s">
        <v>17</v>
      </c>
      <c r="L2989" s="1" t="s">
        <v>50</v>
      </c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1"/>
      <c r="AA2989" s="1" t="s">
        <v>11</v>
      </c>
      <c r="AB2989" s="3" t="s">
        <v>13</v>
      </c>
      <c r="AC2989" s="23" t="s">
        <v>37782</v>
      </c>
      <c r="AD2989" s="23" t="s">
        <v>41048</v>
      </c>
      <c r="AE2989" t="s">
        <v>35395</v>
      </c>
    </row>
    <row r="2990" spans="1:31" ht="14.25" customHeight="1">
      <c r="A2990" s="1">
        <v>2989</v>
      </c>
      <c r="B2990" s="1" t="s">
        <v>54</v>
      </c>
      <c r="C2990" s="1" t="s">
        <v>4367</v>
      </c>
      <c r="D2990" s="1" t="s">
        <v>13374</v>
      </c>
      <c r="E2990" s="1" t="s">
        <v>9229</v>
      </c>
      <c r="F2990" s="1" t="s">
        <v>22952</v>
      </c>
      <c r="G2990" s="14">
        <v>919444446199</v>
      </c>
      <c r="H2990" s="1" t="s">
        <v>8</v>
      </c>
      <c r="I2990" s="1" t="s">
        <v>41</v>
      </c>
      <c r="J2990" s="1" t="s">
        <v>50</v>
      </c>
      <c r="K2990" s="3" t="s">
        <v>27</v>
      </c>
      <c r="L2990" s="1" t="s">
        <v>50</v>
      </c>
      <c r="M2990" s="3" t="s">
        <v>178</v>
      </c>
      <c r="N2990" s="3" t="str">
        <f>J2990</f>
        <v>[1 cr - 1.25 cr]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1"/>
      <c r="AA2990" s="1" t="s">
        <v>16</v>
      </c>
      <c r="AB2990" s="3" t="s">
        <v>12</v>
      </c>
      <c r="AC2990" s="23" t="s">
        <v>37782</v>
      </c>
      <c r="AD2990" s="23" t="s">
        <v>41049</v>
      </c>
      <c r="AE2990" t="s">
        <v>35395</v>
      </c>
    </row>
    <row r="2991" spans="1:31" ht="14.25" customHeight="1">
      <c r="A2991" s="1">
        <v>2990</v>
      </c>
      <c r="B2991" s="1" t="s">
        <v>54</v>
      </c>
      <c r="C2991" s="1" t="s">
        <v>4369</v>
      </c>
      <c r="D2991" s="1" t="s">
        <v>937</v>
      </c>
      <c r="E2991" s="1" t="s">
        <v>4370</v>
      </c>
      <c r="F2991" s="1" t="s">
        <v>22954</v>
      </c>
      <c r="G2991" s="14">
        <v>91944609060</v>
      </c>
      <c r="H2991" s="1" t="s">
        <v>8</v>
      </c>
      <c r="I2991" s="1" t="s">
        <v>9</v>
      </c>
      <c r="J2991" s="1" t="s">
        <v>50</v>
      </c>
      <c r="K2991" s="3" t="s">
        <v>42</v>
      </c>
      <c r="L2991" s="1" t="s">
        <v>50</v>
      </c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1"/>
      <c r="AA2991" s="1" t="s">
        <v>16</v>
      </c>
      <c r="AB2991" s="3" t="s">
        <v>12</v>
      </c>
      <c r="AC2991" s="23" t="s">
        <v>37782</v>
      </c>
      <c r="AD2991" s="23" t="s">
        <v>41050</v>
      </c>
      <c r="AE2991" t="s">
        <v>35402</v>
      </c>
    </row>
    <row r="2992" spans="1:31" ht="14.25" customHeight="1">
      <c r="A2992" s="1">
        <v>2991</v>
      </c>
      <c r="B2992" s="1" t="s">
        <v>54</v>
      </c>
      <c r="C2992" s="1" t="s">
        <v>4371</v>
      </c>
      <c r="D2992" s="1" t="s">
        <v>2709</v>
      </c>
      <c r="E2992" s="1" t="s">
        <v>410</v>
      </c>
      <c r="F2992" s="1" t="s">
        <v>22955</v>
      </c>
      <c r="G2992" s="14">
        <v>91914966449</v>
      </c>
      <c r="H2992" s="1" t="s">
        <v>8</v>
      </c>
      <c r="I2992" s="1" t="s">
        <v>41</v>
      </c>
      <c r="J2992" s="1" t="s">
        <v>50</v>
      </c>
      <c r="K2992" s="3" t="s">
        <v>63</v>
      </c>
      <c r="L2992" s="1" t="s">
        <v>50</v>
      </c>
      <c r="M2992" s="3" t="s">
        <v>213</v>
      </c>
      <c r="N2992" s="3" t="str">
        <f t="shared" ref="N2992:N2993" si="55">J2992</f>
        <v>[1 cr - 1.25 cr]</v>
      </c>
      <c r="O2992" s="3" t="s">
        <v>17</v>
      </c>
      <c r="P2992" s="3" t="s">
        <v>50</v>
      </c>
      <c r="Q2992" s="3" t="s">
        <v>42</v>
      </c>
      <c r="R2992" s="3" t="s">
        <v>50</v>
      </c>
      <c r="S2992" s="3" t="s">
        <v>27</v>
      </c>
      <c r="T2992" s="3" t="s">
        <v>50</v>
      </c>
      <c r="U2992" s="3" t="s">
        <v>117</v>
      </c>
      <c r="V2992" s="3" t="s">
        <v>50</v>
      </c>
      <c r="W2992" s="3" t="s">
        <v>178</v>
      </c>
      <c r="X2992" s="3" t="s">
        <v>50</v>
      </c>
      <c r="Y2992" s="3" t="s">
        <v>171</v>
      </c>
      <c r="Z2992" s="1" t="s">
        <v>50</v>
      </c>
      <c r="AA2992" s="1" t="s">
        <v>16</v>
      </c>
      <c r="AB2992" s="3" t="s">
        <v>12</v>
      </c>
      <c r="AC2992" s="23" t="s">
        <v>37782</v>
      </c>
      <c r="AD2992" s="23" t="s">
        <v>41051</v>
      </c>
      <c r="AE2992" t="s">
        <v>35400</v>
      </c>
    </row>
    <row r="2993" spans="1:31" ht="14.25" customHeight="1">
      <c r="A2993" s="1">
        <v>2992</v>
      </c>
      <c r="B2993" s="1" t="s">
        <v>54</v>
      </c>
      <c r="C2993" s="1" t="s">
        <v>4377</v>
      </c>
      <c r="D2993" s="1" t="s">
        <v>1506</v>
      </c>
      <c r="E2993" s="1" t="s">
        <v>139</v>
      </c>
      <c r="F2993" s="1" t="s">
        <v>33785</v>
      </c>
      <c r="G2993" s="14">
        <v>91494444444</v>
      </c>
      <c r="H2993" s="1" t="s">
        <v>20</v>
      </c>
      <c r="I2993" s="1" t="s">
        <v>9</v>
      </c>
      <c r="J2993" s="1" t="s">
        <v>50</v>
      </c>
      <c r="K2993" s="3" t="s">
        <v>63</v>
      </c>
      <c r="L2993" s="1" t="s">
        <v>50</v>
      </c>
      <c r="M2993" s="3" t="s">
        <v>213</v>
      </c>
      <c r="N2993" s="3" t="str">
        <f t="shared" si="55"/>
        <v>[1 cr - 1.25 cr]</v>
      </c>
      <c r="O2993" s="3" t="s">
        <v>17</v>
      </c>
      <c r="P2993" s="3" t="s">
        <v>50</v>
      </c>
      <c r="Q2993" s="3" t="s">
        <v>42</v>
      </c>
      <c r="R2993" s="3" t="s">
        <v>50</v>
      </c>
      <c r="S2993" s="3" t="s">
        <v>27</v>
      </c>
      <c r="T2993" s="3" t="s">
        <v>50</v>
      </c>
      <c r="U2993" s="3" t="s">
        <v>117</v>
      </c>
      <c r="V2993" s="3" t="s">
        <v>50</v>
      </c>
      <c r="W2993" s="3" t="s">
        <v>178</v>
      </c>
      <c r="X2993" s="3" t="s">
        <v>50</v>
      </c>
      <c r="Y2993" s="3" t="s">
        <v>171</v>
      </c>
      <c r="Z2993" s="1" t="s">
        <v>50</v>
      </c>
      <c r="AA2993" s="1" t="s">
        <v>16</v>
      </c>
      <c r="AB2993" s="3" t="s">
        <v>12</v>
      </c>
      <c r="AC2993" s="23" t="s">
        <v>37782</v>
      </c>
      <c r="AD2993" s="23" t="s">
        <v>41052</v>
      </c>
      <c r="AE2993" t="s">
        <v>35395</v>
      </c>
    </row>
    <row r="2994" spans="1:31" ht="14.25" customHeight="1">
      <c r="A2994" s="1">
        <v>2993</v>
      </c>
      <c r="B2994" s="1" t="s">
        <v>54</v>
      </c>
      <c r="C2994" s="1" t="s">
        <v>4430</v>
      </c>
      <c r="D2994" s="1" t="s">
        <v>4431</v>
      </c>
      <c r="E2994" s="1" t="s">
        <v>40</v>
      </c>
      <c r="F2994" s="1" t="s">
        <v>22982</v>
      </c>
      <c r="G2994" s="14">
        <v>91949164111</v>
      </c>
      <c r="H2994" s="1" t="s">
        <v>15</v>
      </c>
      <c r="I2994" s="1" t="s">
        <v>62</v>
      </c>
      <c r="J2994" s="1" t="s">
        <v>50</v>
      </c>
      <c r="K2994" s="3" t="s">
        <v>42</v>
      </c>
      <c r="L2994" s="1" t="s">
        <v>50</v>
      </c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1"/>
      <c r="AA2994" s="1" t="s">
        <v>16</v>
      </c>
      <c r="AB2994" s="3" t="s">
        <v>12</v>
      </c>
      <c r="AC2994" s="23" t="s">
        <v>37782</v>
      </c>
      <c r="AD2994" s="23" t="s">
        <v>41053</v>
      </c>
      <c r="AE2994" t="s">
        <v>35395</v>
      </c>
    </row>
    <row r="2995" spans="1:31" ht="14.25" customHeight="1">
      <c r="A2995" s="1">
        <v>2994</v>
      </c>
      <c r="B2995" s="1" t="s">
        <v>54</v>
      </c>
      <c r="C2995" s="1" t="s">
        <v>4443</v>
      </c>
      <c r="D2995" s="1" t="s">
        <v>683</v>
      </c>
      <c r="E2995" s="1" t="s">
        <v>139</v>
      </c>
      <c r="F2995" s="1" t="s">
        <v>22991</v>
      </c>
      <c r="G2995" s="14">
        <v>9194904440</v>
      </c>
      <c r="H2995" s="1" t="s">
        <v>8</v>
      </c>
      <c r="I2995" s="1" t="s">
        <v>9</v>
      </c>
      <c r="J2995" s="1" t="s">
        <v>50</v>
      </c>
      <c r="K2995" s="3" t="s">
        <v>27</v>
      </c>
      <c r="L2995" s="1" t="s">
        <v>50</v>
      </c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1"/>
      <c r="AA2995" s="1" t="s">
        <v>16</v>
      </c>
      <c r="AB2995" s="3" t="s">
        <v>12</v>
      </c>
      <c r="AC2995" s="23" t="s">
        <v>37782</v>
      </c>
      <c r="AD2995" s="23" t="s">
        <v>41054</v>
      </c>
      <c r="AE2995" t="s">
        <v>35395</v>
      </c>
    </row>
    <row r="2996" spans="1:31" ht="14.25" customHeight="1">
      <c r="A2996" s="1">
        <v>2995</v>
      </c>
      <c r="B2996" s="1" t="s">
        <v>54</v>
      </c>
      <c r="C2996" s="1" t="s">
        <v>4447</v>
      </c>
      <c r="D2996" s="1" t="s">
        <v>1846</v>
      </c>
      <c r="E2996" s="1" t="s">
        <v>87</v>
      </c>
      <c r="F2996" s="1" t="s">
        <v>31564</v>
      </c>
      <c r="G2996" s="14">
        <v>914406444960</v>
      </c>
      <c r="H2996" s="1" t="s">
        <v>15</v>
      </c>
      <c r="I2996" s="1" t="s">
        <v>41</v>
      </c>
      <c r="J2996" s="1" t="s">
        <v>50</v>
      </c>
      <c r="K2996" s="3" t="s">
        <v>63</v>
      </c>
      <c r="L2996" s="1" t="s">
        <v>50</v>
      </c>
      <c r="M2996" s="3" t="s">
        <v>213</v>
      </c>
      <c r="N2996" s="3" t="str">
        <f>J2996</f>
        <v>[1 cr - 1.25 cr]</v>
      </c>
      <c r="O2996" s="3" t="s">
        <v>17</v>
      </c>
      <c r="P2996" s="3" t="s">
        <v>50</v>
      </c>
      <c r="Q2996" s="3" t="s">
        <v>42</v>
      </c>
      <c r="R2996" s="3" t="s">
        <v>50</v>
      </c>
      <c r="S2996" s="3" t="s">
        <v>27</v>
      </c>
      <c r="T2996" s="3" t="s">
        <v>50</v>
      </c>
      <c r="U2996" s="3" t="s">
        <v>117</v>
      </c>
      <c r="V2996" s="3" t="s">
        <v>50</v>
      </c>
      <c r="W2996" s="3" t="s">
        <v>178</v>
      </c>
      <c r="X2996" s="3" t="s">
        <v>50</v>
      </c>
      <c r="Y2996" s="3" t="s">
        <v>171</v>
      </c>
      <c r="Z2996" s="1" t="s">
        <v>50</v>
      </c>
      <c r="AA2996" s="1" t="s">
        <v>16</v>
      </c>
      <c r="AB2996" s="3" t="s">
        <v>12</v>
      </c>
      <c r="AC2996" s="23" t="s">
        <v>37782</v>
      </c>
      <c r="AD2996" s="23" t="s">
        <v>41055</v>
      </c>
      <c r="AE2996" t="s">
        <v>35395</v>
      </c>
    </row>
    <row r="2997" spans="1:31" ht="14.25" customHeight="1">
      <c r="A2997" s="1">
        <v>2996</v>
      </c>
      <c r="B2997" s="9" t="s">
        <v>6</v>
      </c>
      <c r="C2997" s="1" t="s">
        <v>4458</v>
      </c>
      <c r="D2997" s="1" t="s">
        <v>36475</v>
      </c>
      <c r="E2997" s="1" t="s">
        <v>40</v>
      </c>
      <c r="F2997" s="1" t="s">
        <v>23002</v>
      </c>
      <c r="G2997" s="14">
        <v>91994400649</v>
      </c>
      <c r="H2997" s="1" t="s">
        <v>20</v>
      </c>
      <c r="I2997" s="1" t="s">
        <v>41</v>
      </c>
      <c r="J2997" s="1" t="s">
        <v>50</v>
      </c>
      <c r="K2997" s="3" t="s">
        <v>17</v>
      </c>
      <c r="L2997" s="1" t="s">
        <v>50</v>
      </c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1"/>
      <c r="AA2997" s="1" t="s">
        <v>11</v>
      </c>
      <c r="AB2997" s="3" t="s">
        <v>274</v>
      </c>
      <c r="AC2997" s="23" t="s">
        <v>37782</v>
      </c>
      <c r="AD2997" s="23" t="s">
        <v>41056</v>
      </c>
      <c r="AE2997" t="s">
        <v>35402</v>
      </c>
    </row>
    <row r="2998" spans="1:31" ht="14.25" customHeight="1">
      <c r="A2998" s="1">
        <v>2997</v>
      </c>
      <c r="B2998" s="1" t="s">
        <v>54</v>
      </c>
      <c r="C2998" s="1" t="s">
        <v>4469</v>
      </c>
      <c r="D2998" s="1" t="s">
        <v>2742</v>
      </c>
      <c r="E2998" s="1" t="s">
        <v>5517</v>
      </c>
      <c r="F2998" s="1" t="s">
        <v>33797</v>
      </c>
      <c r="G2998" s="14">
        <v>91944616490</v>
      </c>
      <c r="H2998" s="1" t="s">
        <v>37</v>
      </c>
      <c r="I2998" s="1" t="s">
        <v>9</v>
      </c>
      <c r="J2998" s="1" t="s">
        <v>50</v>
      </c>
      <c r="K2998" s="3" t="s">
        <v>42</v>
      </c>
      <c r="L2998" s="1" t="s">
        <v>50</v>
      </c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1"/>
      <c r="AA2998" s="1" t="s">
        <v>16</v>
      </c>
      <c r="AB2998" s="3" t="s">
        <v>12</v>
      </c>
      <c r="AC2998" s="23" t="s">
        <v>37782</v>
      </c>
      <c r="AD2998" s="23" t="s">
        <v>40317</v>
      </c>
      <c r="AE2998" t="s">
        <v>35400</v>
      </c>
    </row>
    <row r="2999" spans="1:31" ht="14.25" customHeight="1">
      <c r="A2999" s="1">
        <v>2998</v>
      </c>
      <c r="B2999" s="1" t="s">
        <v>54</v>
      </c>
      <c r="C2999" s="1" t="s">
        <v>4483</v>
      </c>
      <c r="D2999" s="1" t="s">
        <v>1678</v>
      </c>
      <c r="E2999" s="1" t="s">
        <v>139</v>
      </c>
      <c r="F2999" s="1" t="s">
        <v>23009</v>
      </c>
      <c r="G2999" s="14">
        <v>9199404460</v>
      </c>
      <c r="H2999" s="1" t="s">
        <v>15</v>
      </c>
      <c r="I2999" s="1" t="s">
        <v>33</v>
      </c>
      <c r="J2999" s="1" t="s">
        <v>50</v>
      </c>
      <c r="K2999" s="3" t="s">
        <v>42</v>
      </c>
      <c r="L2999" s="1" t="s">
        <v>50</v>
      </c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1"/>
      <c r="AA2999" s="1" t="s">
        <v>16</v>
      </c>
      <c r="AB2999" s="3" t="s">
        <v>12</v>
      </c>
      <c r="AC2999" s="23" t="s">
        <v>37782</v>
      </c>
      <c r="AD2999" s="23" t="s">
        <v>41057</v>
      </c>
      <c r="AE2999" t="s">
        <v>35401</v>
      </c>
    </row>
    <row r="3000" spans="1:31" ht="14.25" customHeight="1">
      <c r="A3000" s="1">
        <v>2999</v>
      </c>
      <c r="B3000" s="1" t="s">
        <v>54</v>
      </c>
      <c r="C3000" s="1" t="s">
        <v>4489</v>
      </c>
      <c r="D3000" s="1" t="s">
        <v>1605</v>
      </c>
      <c r="E3000" s="1" t="s">
        <v>90</v>
      </c>
      <c r="F3000" s="1" t="s">
        <v>23011</v>
      </c>
      <c r="G3000" s="14">
        <v>91944601460</v>
      </c>
      <c r="H3000" s="1" t="s">
        <v>20</v>
      </c>
      <c r="I3000" s="1" t="s">
        <v>9</v>
      </c>
      <c r="J3000" s="1" t="s">
        <v>50</v>
      </c>
      <c r="K3000" s="3" t="s">
        <v>17</v>
      </c>
      <c r="L3000" s="1" t="s">
        <v>50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1"/>
      <c r="AA3000" s="1" t="s">
        <v>11</v>
      </c>
      <c r="AB3000" s="3" t="s">
        <v>13</v>
      </c>
      <c r="AC3000" s="23" t="s">
        <v>37782</v>
      </c>
      <c r="AD3000" s="23" t="s">
        <v>41058</v>
      </c>
      <c r="AE3000" t="s">
        <v>35401</v>
      </c>
    </row>
    <row r="3001" spans="1:31" ht="14.25" customHeight="1">
      <c r="A3001" s="1">
        <v>3000</v>
      </c>
      <c r="B3001" s="1" t="s">
        <v>54</v>
      </c>
      <c r="C3001" s="1" t="s">
        <v>4490</v>
      </c>
      <c r="D3001" s="1" t="s">
        <v>2921</v>
      </c>
      <c r="E3001" s="1" t="s">
        <v>40</v>
      </c>
      <c r="F3001" s="1" t="s">
        <v>23012</v>
      </c>
      <c r="G3001" s="14">
        <v>91949900914</v>
      </c>
      <c r="H3001" s="1" t="s">
        <v>8</v>
      </c>
      <c r="I3001" s="1" t="s">
        <v>41</v>
      </c>
      <c r="J3001" s="1" t="s">
        <v>50</v>
      </c>
      <c r="K3001" s="3" t="s">
        <v>17</v>
      </c>
      <c r="L3001" s="1" t="s">
        <v>50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1"/>
      <c r="AA3001" s="1" t="s">
        <v>11</v>
      </c>
      <c r="AB3001" s="3" t="s">
        <v>274</v>
      </c>
      <c r="AC3001" s="23" t="s">
        <v>37782</v>
      </c>
      <c r="AD3001" s="23" t="s">
        <v>39293</v>
      </c>
      <c r="AE3001" t="s">
        <v>35402</v>
      </c>
    </row>
    <row r="3002" spans="1:31" ht="14.25" customHeight="1">
      <c r="A3002" s="1">
        <v>3001</v>
      </c>
      <c r="B3002" s="1" t="s">
        <v>54</v>
      </c>
      <c r="C3002" s="1" t="s">
        <v>4494</v>
      </c>
      <c r="D3002" s="1" t="s">
        <v>5407</v>
      </c>
      <c r="E3002" s="1" t="s">
        <v>40</v>
      </c>
      <c r="F3002" s="1" t="s">
        <v>23014</v>
      </c>
      <c r="G3002" s="14">
        <v>919400</v>
      </c>
      <c r="H3002" s="1" t="s">
        <v>8</v>
      </c>
      <c r="I3002" s="1" t="s">
        <v>41</v>
      </c>
      <c r="J3002" s="1" t="s">
        <v>50</v>
      </c>
      <c r="K3002" s="3" t="s">
        <v>42</v>
      </c>
      <c r="L3002" s="1" t="s">
        <v>50</v>
      </c>
      <c r="M3002" s="3" t="s">
        <v>27</v>
      </c>
      <c r="N3002" s="3" t="str">
        <f>J3002</f>
        <v>[1 cr - 1.25 cr]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1"/>
      <c r="AA3002" s="1" t="s">
        <v>16</v>
      </c>
      <c r="AB3002" s="3" t="s">
        <v>12</v>
      </c>
      <c r="AC3002" s="23" t="s">
        <v>37782</v>
      </c>
      <c r="AD3002" s="23" t="s">
        <v>41059</v>
      </c>
      <c r="AE3002" t="s">
        <v>35402</v>
      </c>
    </row>
    <row r="3003" spans="1:31" ht="14.25" customHeight="1">
      <c r="A3003" s="1">
        <v>3002</v>
      </c>
      <c r="B3003" s="1" t="s">
        <v>54</v>
      </c>
      <c r="C3003" s="1" t="s">
        <v>4503</v>
      </c>
      <c r="D3003" s="1" t="s">
        <v>1209</v>
      </c>
      <c r="E3003" s="1" t="s">
        <v>4504</v>
      </c>
      <c r="F3003" s="1" t="s">
        <v>31569</v>
      </c>
      <c r="G3003" s="14">
        <v>9194460441</v>
      </c>
      <c r="H3003" s="1" t="s">
        <v>20</v>
      </c>
      <c r="I3003" s="1" t="s">
        <v>9</v>
      </c>
      <c r="J3003" s="1" t="s">
        <v>50</v>
      </c>
      <c r="K3003" s="3" t="s">
        <v>42</v>
      </c>
      <c r="L3003" s="1" t="s">
        <v>50</v>
      </c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1"/>
      <c r="AA3003" s="1" t="s">
        <v>16</v>
      </c>
      <c r="AB3003" s="3" t="s">
        <v>12</v>
      </c>
      <c r="AC3003" s="23" t="s">
        <v>37782</v>
      </c>
      <c r="AD3003" s="23" t="s">
        <v>41060</v>
      </c>
      <c r="AE3003" t="s">
        <v>35401</v>
      </c>
    </row>
    <row r="3004" spans="1:31" ht="14.25" customHeight="1">
      <c r="A3004" s="1">
        <v>3003</v>
      </c>
      <c r="B3004" s="1" t="s">
        <v>54</v>
      </c>
      <c r="C3004" s="1" t="s">
        <v>4505</v>
      </c>
      <c r="D3004" s="1" t="s">
        <v>1243</v>
      </c>
      <c r="E3004" s="1" t="s">
        <v>36726</v>
      </c>
      <c r="F3004" s="1" t="s">
        <v>31570</v>
      </c>
      <c r="G3004" s="14">
        <v>91400060694</v>
      </c>
      <c r="H3004" s="1" t="s">
        <v>15</v>
      </c>
      <c r="I3004" s="1" t="s">
        <v>9</v>
      </c>
      <c r="J3004" s="1" t="s">
        <v>50</v>
      </c>
      <c r="K3004" s="3" t="s">
        <v>42</v>
      </c>
      <c r="L3004" s="1" t="s">
        <v>50</v>
      </c>
      <c r="M3004" s="3" t="s">
        <v>27</v>
      </c>
      <c r="N3004" s="3" t="str">
        <f>J3004</f>
        <v>[1 cr - 1.25 cr]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1"/>
      <c r="AA3004" s="1" t="s">
        <v>16</v>
      </c>
      <c r="AB3004" s="3" t="s">
        <v>12</v>
      </c>
      <c r="AC3004" s="23" t="s">
        <v>37782</v>
      </c>
      <c r="AD3004" s="23" t="s">
        <v>41061</v>
      </c>
      <c r="AE3004" t="s">
        <v>35395</v>
      </c>
    </row>
    <row r="3005" spans="1:31" ht="14.25" customHeight="1">
      <c r="A3005" s="1">
        <v>3004</v>
      </c>
      <c r="B3005" s="1" t="s">
        <v>54</v>
      </c>
      <c r="C3005" s="1" t="s">
        <v>4507</v>
      </c>
      <c r="D3005" s="1" t="s">
        <v>2027</v>
      </c>
      <c r="E3005" s="1" t="s">
        <v>2062</v>
      </c>
      <c r="F3005" s="1" t="s">
        <v>23019</v>
      </c>
      <c r="G3005" s="14">
        <v>91069694466</v>
      </c>
      <c r="H3005" s="1" t="s">
        <v>20</v>
      </c>
      <c r="I3005" s="1" t="s">
        <v>9</v>
      </c>
      <c r="J3005" s="1" t="s">
        <v>50</v>
      </c>
      <c r="K3005" s="3" t="s">
        <v>17</v>
      </c>
      <c r="L3005" s="1" t="s">
        <v>50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1"/>
      <c r="AA3005" s="1" t="s">
        <v>16</v>
      </c>
      <c r="AB3005" s="3" t="s">
        <v>12</v>
      </c>
      <c r="AC3005" s="23" t="s">
        <v>37782</v>
      </c>
      <c r="AD3005" s="23" t="s">
        <v>41062</v>
      </c>
      <c r="AE3005" t="s">
        <v>35395</v>
      </c>
    </row>
    <row r="3006" spans="1:31" ht="14.25" customHeight="1">
      <c r="A3006" s="1">
        <v>3005</v>
      </c>
      <c r="B3006" s="1" t="s">
        <v>54</v>
      </c>
      <c r="C3006" s="1" t="s">
        <v>4518</v>
      </c>
      <c r="D3006" s="1" t="s">
        <v>4519</v>
      </c>
      <c r="E3006" s="1" t="s">
        <v>1797</v>
      </c>
      <c r="F3006" s="1" t="s">
        <v>31571</v>
      </c>
      <c r="G3006" s="14">
        <v>91460466440</v>
      </c>
      <c r="H3006" s="1" t="s">
        <v>37</v>
      </c>
      <c r="I3006" s="1" t="s">
        <v>41</v>
      </c>
      <c r="J3006" s="1" t="s">
        <v>50</v>
      </c>
      <c r="K3006" s="3" t="s">
        <v>17</v>
      </c>
      <c r="L3006" s="1" t="s">
        <v>50</v>
      </c>
      <c r="M3006" s="4" t="s">
        <v>42</v>
      </c>
      <c r="N3006" s="3" t="str">
        <f t="shared" ref="N3006:N3007" si="56">J3006</f>
        <v>[1 cr - 1.25 cr]</v>
      </c>
      <c r="O3006" s="3" t="s">
        <v>27</v>
      </c>
      <c r="P3006" s="3" t="s">
        <v>50</v>
      </c>
      <c r="Q3006" s="3" t="s">
        <v>178</v>
      </c>
      <c r="R3006" s="3" t="s">
        <v>50</v>
      </c>
      <c r="S3006" s="3"/>
      <c r="T3006" s="3"/>
      <c r="U3006" s="3"/>
      <c r="V3006" s="3"/>
      <c r="W3006" s="3"/>
      <c r="X3006" s="3"/>
      <c r="Y3006" s="3"/>
      <c r="Z3006" s="1"/>
      <c r="AA3006" s="1" t="s">
        <v>16</v>
      </c>
      <c r="AB3006" s="3" t="s">
        <v>12</v>
      </c>
      <c r="AC3006" s="23" t="s">
        <v>37782</v>
      </c>
      <c r="AD3006" s="23" t="s">
        <v>41063</v>
      </c>
      <c r="AE3006" t="s">
        <v>35401</v>
      </c>
    </row>
    <row r="3007" spans="1:31" ht="14.25" customHeight="1">
      <c r="A3007" s="1">
        <v>3006</v>
      </c>
      <c r="B3007" s="1" t="s">
        <v>54</v>
      </c>
      <c r="C3007" s="1" t="s">
        <v>4525</v>
      </c>
      <c r="D3007" s="1" t="s">
        <v>35605</v>
      </c>
      <c r="E3007" s="1" t="s">
        <v>487</v>
      </c>
      <c r="F3007" s="1" t="s">
        <v>23029</v>
      </c>
      <c r="G3007" s="14">
        <v>91016140664</v>
      </c>
      <c r="H3007" s="1" t="s">
        <v>20</v>
      </c>
      <c r="I3007" s="1" t="s">
        <v>41</v>
      </c>
      <c r="J3007" s="1" t="s">
        <v>50</v>
      </c>
      <c r="K3007" s="3" t="s">
        <v>63</v>
      </c>
      <c r="L3007" s="1" t="s">
        <v>50</v>
      </c>
      <c r="M3007" s="3" t="s">
        <v>213</v>
      </c>
      <c r="N3007" s="3" t="str">
        <f t="shared" si="56"/>
        <v>[1 cr - 1.25 cr]</v>
      </c>
      <c r="O3007" s="3" t="s">
        <v>17</v>
      </c>
      <c r="P3007" s="3" t="s">
        <v>50</v>
      </c>
      <c r="Q3007" s="3" t="s">
        <v>42</v>
      </c>
      <c r="R3007" s="3" t="s">
        <v>50</v>
      </c>
      <c r="S3007" s="3" t="s">
        <v>27</v>
      </c>
      <c r="T3007" s="3" t="s">
        <v>50</v>
      </c>
      <c r="U3007" s="3" t="s">
        <v>117</v>
      </c>
      <c r="V3007" s="3" t="s">
        <v>50</v>
      </c>
      <c r="W3007" s="3" t="s">
        <v>178</v>
      </c>
      <c r="X3007" s="3" t="s">
        <v>50</v>
      </c>
      <c r="Y3007" s="3" t="s">
        <v>171</v>
      </c>
      <c r="Z3007" s="1" t="s">
        <v>50</v>
      </c>
      <c r="AA3007" s="1" t="s">
        <v>16</v>
      </c>
      <c r="AB3007" s="3" t="s">
        <v>12</v>
      </c>
      <c r="AC3007" s="23" t="s">
        <v>37782</v>
      </c>
      <c r="AD3007" s="23" t="s">
        <v>41064</v>
      </c>
      <c r="AE3007" t="s">
        <v>35400</v>
      </c>
    </row>
    <row r="3008" spans="1:31" ht="14.25" customHeight="1">
      <c r="A3008" s="1">
        <v>3007</v>
      </c>
      <c r="B3008" s="1" t="s">
        <v>54</v>
      </c>
      <c r="C3008" s="1" t="s">
        <v>4526</v>
      </c>
      <c r="D3008" s="1" t="s">
        <v>4527</v>
      </c>
      <c r="E3008" s="1" t="s">
        <v>139</v>
      </c>
      <c r="F3008" s="1" t="s">
        <v>31573</v>
      </c>
      <c r="G3008" s="14">
        <v>91944401914</v>
      </c>
      <c r="H3008" s="1" t="s">
        <v>8</v>
      </c>
      <c r="I3008" s="1" t="s">
        <v>41</v>
      </c>
      <c r="J3008" s="1" t="s">
        <v>50</v>
      </c>
      <c r="K3008" s="3" t="s">
        <v>27</v>
      </c>
      <c r="L3008" s="1" t="s">
        <v>50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1"/>
      <c r="AA3008" s="1" t="s">
        <v>16</v>
      </c>
      <c r="AB3008" s="3" t="s">
        <v>12</v>
      </c>
      <c r="AC3008" s="23" t="s">
        <v>37782</v>
      </c>
      <c r="AD3008" s="23" t="s">
        <v>38662</v>
      </c>
      <c r="AE3008" t="s">
        <v>35401</v>
      </c>
    </row>
    <row r="3009" spans="1:31" ht="14.25" customHeight="1">
      <c r="A3009" s="1">
        <v>3008</v>
      </c>
      <c r="B3009" s="9" t="s">
        <v>6</v>
      </c>
      <c r="C3009" s="1" t="s">
        <v>4536</v>
      </c>
      <c r="D3009" s="1" t="s">
        <v>1302</v>
      </c>
      <c r="E3009" s="1" t="s">
        <v>3577</v>
      </c>
      <c r="F3009" s="1" t="s">
        <v>31574</v>
      </c>
      <c r="G3009" s="14">
        <v>914096496</v>
      </c>
      <c r="H3009" s="1" t="s">
        <v>132</v>
      </c>
      <c r="I3009" s="1" t="s">
        <v>62</v>
      </c>
      <c r="J3009" s="1" t="s">
        <v>50</v>
      </c>
      <c r="K3009" s="3" t="s">
        <v>17</v>
      </c>
      <c r="L3009" s="1" t="s">
        <v>50</v>
      </c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1"/>
      <c r="AA3009" s="1" t="s">
        <v>11</v>
      </c>
      <c r="AB3009" s="3" t="s">
        <v>321</v>
      </c>
      <c r="AC3009" s="23" t="s">
        <v>37782</v>
      </c>
      <c r="AD3009" s="23" t="s">
        <v>41065</v>
      </c>
      <c r="AE3009" t="s">
        <v>35395</v>
      </c>
    </row>
    <row r="3010" spans="1:31" ht="14.25" customHeight="1">
      <c r="A3010" s="1">
        <v>3009</v>
      </c>
      <c r="B3010" s="1" t="s">
        <v>54</v>
      </c>
      <c r="C3010" s="1" t="s">
        <v>4546</v>
      </c>
      <c r="D3010" s="1" t="s">
        <v>419</v>
      </c>
      <c r="E3010" s="1" t="s">
        <v>558</v>
      </c>
      <c r="F3010" s="1" t="s">
        <v>23038</v>
      </c>
      <c r="G3010" s="14">
        <v>91641049491</v>
      </c>
      <c r="H3010" s="1" t="s">
        <v>15</v>
      </c>
      <c r="I3010" s="1" t="s">
        <v>9</v>
      </c>
      <c r="J3010" s="1" t="s">
        <v>50</v>
      </c>
      <c r="K3010" s="3" t="s">
        <v>171</v>
      </c>
      <c r="L3010" s="1" t="s">
        <v>50</v>
      </c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1"/>
      <c r="AA3010" s="1" t="s">
        <v>16</v>
      </c>
      <c r="AB3010" s="3" t="s">
        <v>12</v>
      </c>
      <c r="AC3010" s="23" t="s">
        <v>37782</v>
      </c>
      <c r="AD3010" s="23" t="s">
        <v>41066</v>
      </c>
      <c r="AE3010" t="s">
        <v>35402</v>
      </c>
    </row>
    <row r="3011" spans="1:31" ht="14.25" customHeight="1">
      <c r="A3011" s="1">
        <v>3010</v>
      </c>
      <c r="B3011" s="1" t="s">
        <v>54</v>
      </c>
      <c r="C3011" s="1" t="s">
        <v>4560</v>
      </c>
      <c r="D3011" s="1" t="s">
        <v>4561</v>
      </c>
      <c r="E3011" s="1" t="s">
        <v>1972</v>
      </c>
      <c r="F3011" s="1" t="s">
        <v>23047</v>
      </c>
      <c r="G3011" s="14">
        <v>919446606949</v>
      </c>
      <c r="H3011" s="1" t="s">
        <v>20</v>
      </c>
      <c r="I3011" s="1" t="s">
        <v>9</v>
      </c>
      <c r="J3011" s="1" t="s">
        <v>50</v>
      </c>
      <c r="K3011" s="3" t="s">
        <v>63</v>
      </c>
      <c r="L3011" s="1" t="s">
        <v>50</v>
      </c>
      <c r="M3011" s="4" t="s">
        <v>42</v>
      </c>
      <c r="N3011" s="3" t="str">
        <f>J3011</f>
        <v>[1 cr - 1.25 cr]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1"/>
      <c r="AA3011" s="1" t="s">
        <v>16</v>
      </c>
      <c r="AB3011" s="3" t="s">
        <v>12</v>
      </c>
      <c r="AC3011" s="23" t="s">
        <v>37782</v>
      </c>
      <c r="AD3011" s="23" t="s">
        <v>41067</v>
      </c>
      <c r="AE3011" t="s">
        <v>35401</v>
      </c>
    </row>
    <row r="3012" spans="1:31" ht="14.25" customHeight="1">
      <c r="A3012" s="1">
        <v>3011</v>
      </c>
      <c r="B3012" s="1" t="s">
        <v>54</v>
      </c>
      <c r="C3012" s="1" t="s">
        <v>4562</v>
      </c>
      <c r="D3012" s="1" t="s">
        <v>486</v>
      </c>
      <c r="E3012" s="1" t="s">
        <v>40</v>
      </c>
      <c r="F3012" s="1" t="s">
        <v>33806</v>
      </c>
      <c r="G3012" s="14">
        <v>91994949994</v>
      </c>
      <c r="H3012" s="1" t="s">
        <v>20</v>
      </c>
      <c r="I3012" s="1" t="s">
        <v>9</v>
      </c>
      <c r="J3012" s="1" t="s">
        <v>50</v>
      </c>
      <c r="K3012" s="3" t="s">
        <v>17</v>
      </c>
      <c r="L3012" s="1" t="s">
        <v>50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1"/>
      <c r="AA3012" s="1" t="s">
        <v>11</v>
      </c>
      <c r="AB3012" s="3" t="s">
        <v>56</v>
      </c>
      <c r="AC3012" s="23" t="s">
        <v>37782</v>
      </c>
      <c r="AD3012" s="23" t="s">
        <v>41068</v>
      </c>
      <c r="AE3012" t="s">
        <v>35402</v>
      </c>
    </row>
    <row r="3013" spans="1:31" ht="14.25" customHeight="1">
      <c r="A3013" s="1">
        <v>3012</v>
      </c>
      <c r="B3013" s="1" t="s">
        <v>54</v>
      </c>
      <c r="C3013" s="1" t="s">
        <v>4582</v>
      </c>
      <c r="D3013" s="1" t="s">
        <v>1032</v>
      </c>
      <c r="E3013" s="1" t="s">
        <v>4583</v>
      </c>
      <c r="F3013" s="1" t="s">
        <v>23061</v>
      </c>
      <c r="G3013" s="14">
        <v>91944696016</v>
      </c>
      <c r="H3013" s="1" t="s">
        <v>15</v>
      </c>
      <c r="I3013" s="1" t="s">
        <v>9</v>
      </c>
      <c r="J3013" s="1" t="s">
        <v>50</v>
      </c>
      <c r="K3013" s="3" t="s">
        <v>171</v>
      </c>
      <c r="L3013" s="1" t="s">
        <v>50</v>
      </c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1"/>
      <c r="AA3013" s="1" t="s">
        <v>16</v>
      </c>
      <c r="AB3013" s="3" t="s">
        <v>12</v>
      </c>
      <c r="AC3013" s="23" t="s">
        <v>37782</v>
      </c>
      <c r="AD3013" s="23" t="s">
        <v>39713</v>
      </c>
      <c r="AE3013" t="s">
        <v>35395</v>
      </c>
    </row>
    <row r="3014" spans="1:31" ht="14.25" customHeight="1">
      <c r="A3014" s="1">
        <v>3013</v>
      </c>
      <c r="B3014" s="1" t="s">
        <v>54</v>
      </c>
      <c r="C3014" s="1" t="s">
        <v>4595</v>
      </c>
      <c r="D3014" s="1" t="s">
        <v>35606</v>
      </c>
      <c r="E3014" s="1" t="s">
        <v>6300</v>
      </c>
      <c r="F3014" s="1" t="s">
        <v>20905</v>
      </c>
      <c r="G3014" s="14">
        <v>9149400044</v>
      </c>
      <c r="H3014" s="1" t="s">
        <v>20</v>
      </c>
      <c r="I3014" s="1" t="s">
        <v>9</v>
      </c>
      <c r="J3014" s="1" t="s">
        <v>50</v>
      </c>
      <c r="K3014" s="3" t="s">
        <v>63</v>
      </c>
      <c r="L3014" s="1" t="s">
        <v>50</v>
      </c>
      <c r="M3014" s="3" t="s">
        <v>213</v>
      </c>
      <c r="N3014" s="3" t="str">
        <f>J3014</f>
        <v>[1 cr - 1.25 cr]</v>
      </c>
      <c r="O3014" s="3" t="s">
        <v>17</v>
      </c>
      <c r="P3014" s="3" t="s">
        <v>50</v>
      </c>
      <c r="Q3014" s="3" t="s">
        <v>42</v>
      </c>
      <c r="R3014" s="3" t="s">
        <v>50</v>
      </c>
      <c r="S3014" s="3" t="s">
        <v>27</v>
      </c>
      <c r="T3014" s="3" t="s">
        <v>50</v>
      </c>
      <c r="U3014" s="3" t="s">
        <v>117</v>
      </c>
      <c r="V3014" s="3" t="s">
        <v>50</v>
      </c>
      <c r="W3014" s="3" t="s">
        <v>178</v>
      </c>
      <c r="X3014" s="3" t="s">
        <v>50</v>
      </c>
      <c r="Y3014" s="3" t="s">
        <v>171</v>
      </c>
      <c r="Z3014" s="1" t="s">
        <v>50</v>
      </c>
      <c r="AA3014" s="1" t="s">
        <v>16</v>
      </c>
      <c r="AB3014" s="3" t="s">
        <v>12</v>
      </c>
      <c r="AC3014" s="23" t="s">
        <v>37782</v>
      </c>
      <c r="AD3014" s="23" t="s">
        <v>41069</v>
      </c>
      <c r="AE3014" t="s">
        <v>35401</v>
      </c>
    </row>
    <row r="3015" spans="1:31" ht="14.25" customHeight="1">
      <c r="A3015" s="1">
        <v>3014</v>
      </c>
      <c r="B3015" s="1" t="s">
        <v>54</v>
      </c>
      <c r="C3015" s="1" t="s">
        <v>4631</v>
      </c>
      <c r="D3015" s="1" t="s">
        <v>65</v>
      </c>
      <c r="E3015" s="1" t="s">
        <v>2475</v>
      </c>
      <c r="F3015" s="1" t="s">
        <v>23086</v>
      </c>
      <c r="G3015" s="14">
        <v>919919490101</v>
      </c>
      <c r="H3015" s="1" t="s">
        <v>20</v>
      </c>
      <c r="I3015" s="1" t="s">
        <v>41</v>
      </c>
      <c r="J3015" s="1" t="s">
        <v>50</v>
      </c>
      <c r="K3015" s="3" t="s">
        <v>42</v>
      </c>
      <c r="L3015" s="1" t="s">
        <v>50</v>
      </c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1"/>
      <c r="AA3015" s="1" t="s">
        <v>16</v>
      </c>
      <c r="AB3015" s="3" t="s">
        <v>12</v>
      </c>
      <c r="AC3015" s="23" t="s">
        <v>37782</v>
      </c>
      <c r="AD3015" s="23" t="s">
        <v>41070</v>
      </c>
      <c r="AE3015" t="s">
        <v>35401</v>
      </c>
    </row>
    <row r="3016" spans="1:31" ht="14.25" customHeight="1">
      <c r="A3016" s="1">
        <v>3015</v>
      </c>
      <c r="B3016" s="1" t="s">
        <v>54</v>
      </c>
      <c r="C3016" s="1" t="s">
        <v>4637</v>
      </c>
      <c r="D3016" s="1" t="s">
        <v>4638</v>
      </c>
      <c r="E3016" s="1" t="s">
        <v>4639</v>
      </c>
      <c r="F3016" s="1" t="s">
        <v>23090</v>
      </c>
      <c r="G3016" s="14">
        <v>91999446911</v>
      </c>
      <c r="H3016" s="1" t="s">
        <v>20</v>
      </c>
      <c r="I3016" s="1" t="s">
        <v>41</v>
      </c>
      <c r="J3016" s="1" t="s">
        <v>50</v>
      </c>
      <c r="K3016" s="3" t="s">
        <v>42</v>
      </c>
      <c r="L3016" s="1" t="s">
        <v>50</v>
      </c>
      <c r="M3016" s="3" t="s">
        <v>27</v>
      </c>
      <c r="N3016" s="3" t="str">
        <f>J3016</f>
        <v>[1 cr - 1.25 cr]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1"/>
      <c r="AA3016" s="1" t="s">
        <v>16</v>
      </c>
      <c r="AB3016" s="3" t="s">
        <v>12</v>
      </c>
      <c r="AC3016" s="23" t="s">
        <v>37782</v>
      </c>
      <c r="AD3016" s="23" t="s">
        <v>41071</v>
      </c>
      <c r="AE3016" t="s">
        <v>35395</v>
      </c>
    </row>
    <row r="3017" spans="1:31" ht="14.25" customHeight="1">
      <c r="A3017" s="1">
        <v>3016</v>
      </c>
      <c r="B3017" s="9" t="s">
        <v>6</v>
      </c>
      <c r="C3017" s="1" t="s">
        <v>4642</v>
      </c>
      <c r="D3017" s="1" t="s">
        <v>318</v>
      </c>
      <c r="E3017" s="1" t="s">
        <v>4643</v>
      </c>
      <c r="F3017" s="1" t="s">
        <v>31585</v>
      </c>
      <c r="G3017" s="14">
        <v>91940946666</v>
      </c>
      <c r="H3017" s="1" t="s">
        <v>8</v>
      </c>
      <c r="I3017" s="1" t="s">
        <v>41</v>
      </c>
      <c r="J3017" s="1" t="s">
        <v>50</v>
      </c>
      <c r="K3017" s="3" t="s">
        <v>27</v>
      </c>
      <c r="L3017" s="1" t="s">
        <v>50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1"/>
      <c r="AA3017" s="1" t="s">
        <v>16</v>
      </c>
      <c r="AB3017" s="3" t="s">
        <v>13</v>
      </c>
      <c r="AC3017" s="23" t="s">
        <v>37782</v>
      </c>
      <c r="AD3017" s="23" t="s">
        <v>41072</v>
      </c>
      <c r="AE3017" t="s">
        <v>35400</v>
      </c>
    </row>
    <row r="3018" spans="1:31" ht="14.25" customHeight="1">
      <c r="A3018" s="1">
        <v>3017</v>
      </c>
      <c r="B3018" s="1" t="s">
        <v>54</v>
      </c>
      <c r="C3018" s="1" t="s">
        <v>4644</v>
      </c>
      <c r="D3018" s="1" t="s">
        <v>917</v>
      </c>
      <c r="E3018" s="1" t="s">
        <v>40</v>
      </c>
      <c r="F3018" s="1" t="s">
        <v>23092</v>
      </c>
      <c r="G3018" s="14">
        <v>919446046169</v>
      </c>
      <c r="H3018" s="1" t="s">
        <v>20</v>
      </c>
      <c r="I3018" s="1" t="s">
        <v>9</v>
      </c>
      <c r="J3018" s="1" t="s">
        <v>50</v>
      </c>
      <c r="K3018" s="3" t="s">
        <v>42</v>
      </c>
      <c r="L3018" s="1" t="s">
        <v>50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1"/>
      <c r="AA3018" s="1" t="s">
        <v>16</v>
      </c>
      <c r="AB3018" s="3" t="s">
        <v>12</v>
      </c>
      <c r="AC3018" s="23" t="s">
        <v>37782</v>
      </c>
      <c r="AD3018" s="23" t="s">
        <v>41073</v>
      </c>
      <c r="AE3018" t="s">
        <v>35395</v>
      </c>
    </row>
    <row r="3019" spans="1:31" ht="14.25" customHeight="1">
      <c r="A3019" s="1">
        <v>3018</v>
      </c>
      <c r="B3019" s="9" t="s">
        <v>6</v>
      </c>
      <c r="C3019" s="1" t="s">
        <v>4648</v>
      </c>
      <c r="D3019" s="1" t="s">
        <v>4649</v>
      </c>
      <c r="E3019" s="1" t="s">
        <v>4650</v>
      </c>
      <c r="F3019" s="1" t="s">
        <v>23095</v>
      </c>
      <c r="G3019" s="14">
        <v>91406641999</v>
      </c>
      <c r="H3019" s="1" t="s">
        <v>46</v>
      </c>
      <c r="I3019" s="1" t="s">
        <v>41</v>
      </c>
      <c r="J3019" s="1" t="s">
        <v>50</v>
      </c>
      <c r="K3019" s="3" t="s">
        <v>42</v>
      </c>
      <c r="L3019" s="1" t="s">
        <v>50</v>
      </c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1"/>
      <c r="AA3019" s="1" t="s">
        <v>16</v>
      </c>
      <c r="AB3019" s="3" t="s">
        <v>12</v>
      </c>
      <c r="AC3019" s="23" t="s">
        <v>37782</v>
      </c>
      <c r="AD3019" s="23" t="s">
        <v>41074</v>
      </c>
      <c r="AE3019" t="s">
        <v>35395</v>
      </c>
    </row>
    <row r="3020" spans="1:31" ht="14.25" customHeight="1">
      <c r="A3020" s="1">
        <v>3019</v>
      </c>
      <c r="B3020" s="1" t="s">
        <v>54</v>
      </c>
      <c r="C3020" s="1" t="s">
        <v>4689</v>
      </c>
      <c r="D3020" s="1" t="s">
        <v>36425</v>
      </c>
      <c r="E3020" s="1" t="s">
        <v>12338</v>
      </c>
      <c r="F3020" s="1" t="s">
        <v>23115</v>
      </c>
      <c r="G3020" s="14">
        <v>9199994110</v>
      </c>
      <c r="H3020" s="1" t="s">
        <v>15</v>
      </c>
      <c r="I3020" s="1" t="s">
        <v>9</v>
      </c>
      <c r="J3020" s="1" t="s">
        <v>50</v>
      </c>
      <c r="K3020" s="3" t="s">
        <v>17</v>
      </c>
      <c r="L3020" s="1" t="s">
        <v>50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1"/>
      <c r="AA3020" s="1" t="s">
        <v>11</v>
      </c>
      <c r="AB3020" s="3" t="s">
        <v>586</v>
      </c>
      <c r="AC3020" s="23" t="s">
        <v>37782</v>
      </c>
      <c r="AD3020" s="23" t="s">
        <v>41075</v>
      </c>
      <c r="AE3020" t="s">
        <v>35402</v>
      </c>
    </row>
    <row r="3021" spans="1:31" ht="14.25" customHeight="1">
      <c r="A3021" s="1">
        <v>3020</v>
      </c>
      <c r="B3021" s="9" t="s">
        <v>6</v>
      </c>
      <c r="C3021" s="1" t="s">
        <v>4700</v>
      </c>
      <c r="D3021" s="1" t="s">
        <v>791</v>
      </c>
      <c r="E3021" s="1" t="s">
        <v>909</v>
      </c>
      <c r="F3021" s="1" t="s">
        <v>33819</v>
      </c>
      <c r="G3021" s="14">
        <v>91914644100</v>
      </c>
      <c r="H3021" s="1" t="s">
        <v>8</v>
      </c>
      <c r="I3021" s="1" t="s">
        <v>41</v>
      </c>
      <c r="J3021" s="1" t="s">
        <v>50</v>
      </c>
      <c r="K3021" s="3" t="s">
        <v>42</v>
      </c>
      <c r="L3021" s="1" t="s">
        <v>50</v>
      </c>
      <c r="M3021" s="3" t="s">
        <v>27</v>
      </c>
      <c r="N3021" s="3" t="str">
        <f t="shared" ref="N3021:N3022" si="57">J3021</f>
        <v>[1 cr - 1.25 cr]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1"/>
      <c r="AA3021" s="1" t="s">
        <v>16</v>
      </c>
      <c r="AB3021" s="3" t="s">
        <v>12</v>
      </c>
      <c r="AC3021" s="23" t="s">
        <v>37782</v>
      </c>
      <c r="AD3021" s="23" t="s">
        <v>41076</v>
      </c>
      <c r="AE3021" t="s">
        <v>35395</v>
      </c>
    </row>
    <row r="3022" spans="1:31" ht="14.25" customHeight="1">
      <c r="A3022" s="1">
        <v>3021</v>
      </c>
      <c r="B3022" s="9" t="s">
        <v>6</v>
      </c>
      <c r="C3022" s="1" t="s">
        <v>4705</v>
      </c>
      <c r="D3022" s="1" t="s">
        <v>4408</v>
      </c>
      <c r="E3022" s="1" t="s">
        <v>139</v>
      </c>
      <c r="F3022" s="1" t="s">
        <v>23122</v>
      </c>
      <c r="G3022" s="14">
        <v>9194461194</v>
      </c>
      <c r="H3022" s="1" t="s">
        <v>8</v>
      </c>
      <c r="I3022" s="1" t="s">
        <v>9</v>
      </c>
      <c r="J3022" s="1" t="s">
        <v>50</v>
      </c>
      <c r="K3022" s="3" t="s">
        <v>42</v>
      </c>
      <c r="L3022" s="1" t="s">
        <v>50</v>
      </c>
      <c r="M3022" s="3" t="s">
        <v>27</v>
      </c>
      <c r="N3022" s="3" t="str">
        <f t="shared" si="57"/>
        <v>[1 cr - 1.25 cr]</v>
      </c>
      <c r="O3022" s="3" t="s">
        <v>47349</v>
      </c>
      <c r="P3022" s="3" t="s">
        <v>50</v>
      </c>
      <c r="Q3022" s="3"/>
      <c r="R3022" s="3"/>
      <c r="S3022" s="3"/>
      <c r="T3022" s="3"/>
      <c r="U3022" s="3"/>
      <c r="V3022" s="3"/>
      <c r="W3022" s="3"/>
      <c r="X3022" s="3"/>
      <c r="Y3022" s="3"/>
      <c r="Z3022" s="1"/>
      <c r="AA3022" s="1" t="s">
        <v>16</v>
      </c>
      <c r="AB3022" s="3" t="s">
        <v>12</v>
      </c>
      <c r="AC3022" s="23" t="s">
        <v>37782</v>
      </c>
      <c r="AD3022" s="23" t="s">
        <v>41077</v>
      </c>
      <c r="AE3022" t="s">
        <v>35402</v>
      </c>
    </row>
    <row r="3023" spans="1:31" ht="14.25" customHeight="1">
      <c r="A3023" s="1">
        <v>3022</v>
      </c>
      <c r="B3023" s="9" t="s">
        <v>6</v>
      </c>
      <c r="C3023" s="1" t="s">
        <v>4730</v>
      </c>
      <c r="D3023" s="1" t="s">
        <v>2627</v>
      </c>
      <c r="E3023" s="1" t="s">
        <v>714</v>
      </c>
      <c r="F3023" s="1" t="s">
        <v>23132</v>
      </c>
      <c r="G3023" s="14">
        <v>91994644949</v>
      </c>
      <c r="H3023" s="1" t="s">
        <v>8</v>
      </c>
      <c r="I3023" s="1" t="s">
        <v>9</v>
      </c>
      <c r="J3023" s="1" t="s">
        <v>50</v>
      </c>
      <c r="K3023" s="3" t="s">
        <v>42</v>
      </c>
      <c r="L3023" s="1" t="s">
        <v>50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1"/>
      <c r="AA3023" s="1" t="s">
        <v>16</v>
      </c>
      <c r="AB3023" s="3" t="s">
        <v>12</v>
      </c>
      <c r="AC3023" s="23" t="s">
        <v>37782</v>
      </c>
      <c r="AD3023" s="23" t="s">
        <v>41078</v>
      </c>
      <c r="AE3023" t="s">
        <v>35395</v>
      </c>
    </row>
    <row r="3024" spans="1:31" ht="14.25" customHeight="1">
      <c r="A3024" s="1">
        <v>3023</v>
      </c>
      <c r="B3024" s="1" t="s">
        <v>54</v>
      </c>
      <c r="C3024" s="1" t="s">
        <v>4731</v>
      </c>
      <c r="D3024" s="1" t="s">
        <v>432</v>
      </c>
      <c r="E3024" s="1" t="s">
        <v>40</v>
      </c>
      <c r="F3024" s="1" t="s">
        <v>23133</v>
      </c>
      <c r="G3024" s="14">
        <v>919446441464</v>
      </c>
      <c r="H3024" s="1" t="s">
        <v>15</v>
      </c>
      <c r="I3024" s="1" t="s">
        <v>9</v>
      </c>
      <c r="J3024" s="1" t="s">
        <v>50</v>
      </c>
      <c r="K3024" s="3" t="s">
        <v>42</v>
      </c>
      <c r="L3024" s="1" t="s">
        <v>50</v>
      </c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1"/>
      <c r="AA3024" s="1" t="s">
        <v>16</v>
      </c>
      <c r="AB3024" s="3" t="s">
        <v>12</v>
      </c>
      <c r="AC3024" s="23" t="s">
        <v>37782</v>
      </c>
      <c r="AD3024" s="23" t="s">
        <v>41079</v>
      </c>
      <c r="AE3024" t="s">
        <v>35402</v>
      </c>
    </row>
    <row r="3025" spans="1:31" ht="14.25" customHeight="1">
      <c r="A3025" s="1">
        <v>3024</v>
      </c>
      <c r="B3025" s="1" t="s">
        <v>54</v>
      </c>
      <c r="C3025" s="1" t="s">
        <v>4744</v>
      </c>
      <c r="D3025" s="1" t="s">
        <v>4745</v>
      </c>
      <c r="E3025" s="1" t="s">
        <v>1411</v>
      </c>
      <c r="F3025" s="1" t="s">
        <v>23139</v>
      </c>
      <c r="G3025" s="14">
        <v>91440094464</v>
      </c>
      <c r="H3025" s="1" t="s">
        <v>8</v>
      </c>
      <c r="I3025" s="1" t="s">
        <v>9</v>
      </c>
      <c r="J3025" s="1" t="s">
        <v>50</v>
      </c>
      <c r="K3025" s="3" t="s">
        <v>17</v>
      </c>
      <c r="L3025" s="1" t="s">
        <v>50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1"/>
      <c r="AA3025" s="1" t="s">
        <v>11</v>
      </c>
      <c r="AB3025" s="3" t="s">
        <v>538</v>
      </c>
      <c r="AC3025" s="23" t="s">
        <v>37782</v>
      </c>
      <c r="AD3025" s="23" t="s">
        <v>41080</v>
      </c>
      <c r="AE3025" t="s">
        <v>35400</v>
      </c>
    </row>
    <row r="3026" spans="1:31" ht="14.25" customHeight="1">
      <c r="A3026" s="1">
        <v>3025</v>
      </c>
      <c r="B3026" s="1" t="s">
        <v>54</v>
      </c>
      <c r="C3026" s="1" t="s">
        <v>4746</v>
      </c>
      <c r="D3026" s="1" t="s">
        <v>36406</v>
      </c>
      <c r="E3026" s="1" t="s">
        <v>3591</v>
      </c>
      <c r="F3026" s="1" t="s">
        <v>33828</v>
      </c>
      <c r="G3026" s="14">
        <v>914940644469</v>
      </c>
      <c r="H3026" s="1" t="s">
        <v>15</v>
      </c>
      <c r="I3026" s="1" t="s">
        <v>9</v>
      </c>
      <c r="J3026" s="1" t="s">
        <v>50</v>
      </c>
      <c r="K3026" s="3" t="s">
        <v>17</v>
      </c>
      <c r="L3026" s="1" t="s">
        <v>50</v>
      </c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1"/>
      <c r="AA3026" s="1" t="s">
        <v>11</v>
      </c>
      <c r="AB3026" s="3" t="s">
        <v>274</v>
      </c>
      <c r="AC3026" s="23" t="s">
        <v>37782</v>
      </c>
      <c r="AD3026" s="23" t="s">
        <v>41081</v>
      </c>
      <c r="AE3026" t="s">
        <v>35400</v>
      </c>
    </row>
    <row r="3027" spans="1:31" ht="14.25" customHeight="1">
      <c r="A3027" s="1">
        <v>3026</v>
      </c>
      <c r="B3027" s="1" t="s">
        <v>54</v>
      </c>
      <c r="C3027" s="1" t="s">
        <v>4747</v>
      </c>
      <c r="D3027" s="1" t="s">
        <v>2461</v>
      </c>
      <c r="E3027" s="1" t="s">
        <v>506</v>
      </c>
      <c r="F3027" s="1" t="s">
        <v>33829</v>
      </c>
      <c r="G3027" s="14">
        <v>919664641404</v>
      </c>
      <c r="H3027" s="1" t="s">
        <v>15</v>
      </c>
      <c r="I3027" s="1" t="s">
        <v>41</v>
      </c>
      <c r="J3027" s="1" t="s">
        <v>50</v>
      </c>
      <c r="K3027" s="3" t="s">
        <v>178</v>
      </c>
      <c r="L3027" s="1" t="s">
        <v>50</v>
      </c>
      <c r="M3027" s="3" t="s">
        <v>171</v>
      </c>
      <c r="N3027" s="3" t="str">
        <f>J3027</f>
        <v>[1 cr - 1.25 cr]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1"/>
      <c r="AA3027" s="1" t="s">
        <v>16</v>
      </c>
      <c r="AB3027" s="3" t="s">
        <v>12</v>
      </c>
      <c r="AC3027" s="23" t="s">
        <v>37782</v>
      </c>
      <c r="AD3027" s="23" t="s">
        <v>41082</v>
      </c>
      <c r="AE3027" t="s">
        <v>35402</v>
      </c>
    </row>
    <row r="3028" spans="1:31" ht="14.25" customHeight="1">
      <c r="A3028" s="1">
        <v>3027</v>
      </c>
      <c r="B3028" s="1" t="s">
        <v>54</v>
      </c>
      <c r="C3028" s="1" t="s">
        <v>4775</v>
      </c>
      <c r="D3028" s="1" t="s">
        <v>1010</v>
      </c>
      <c r="E3028" s="1" t="s">
        <v>506</v>
      </c>
      <c r="F3028" s="1" t="s">
        <v>33832</v>
      </c>
      <c r="G3028" s="14">
        <v>919994444410</v>
      </c>
      <c r="H3028" s="1" t="s">
        <v>15</v>
      </c>
      <c r="I3028" s="1" t="s">
        <v>41</v>
      </c>
      <c r="J3028" s="1" t="s">
        <v>50</v>
      </c>
      <c r="K3028" s="3" t="s">
        <v>178</v>
      </c>
      <c r="L3028" s="1" t="s">
        <v>50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1"/>
      <c r="AA3028" s="1" t="s">
        <v>16</v>
      </c>
      <c r="AB3028" s="3" t="s">
        <v>12</v>
      </c>
      <c r="AC3028" s="23" t="s">
        <v>37782</v>
      </c>
      <c r="AD3028" s="23" t="s">
        <v>41083</v>
      </c>
      <c r="AE3028" t="s">
        <v>35401</v>
      </c>
    </row>
    <row r="3029" spans="1:31" ht="14.25" customHeight="1">
      <c r="A3029" s="1">
        <v>3028</v>
      </c>
      <c r="B3029" s="1" t="s">
        <v>54</v>
      </c>
      <c r="C3029" s="1" t="s">
        <v>4826</v>
      </c>
      <c r="D3029" s="1" t="s">
        <v>1506</v>
      </c>
      <c r="E3029" s="1" t="s">
        <v>40</v>
      </c>
      <c r="F3029" s="1" t="s">
        <v>33836</v>
      </c>
      <c r="G3029" s="14">
        <v>919494949904</v>
      </c>
      <c r="H3029" s="1" t="s">
        <v>8</v>
      </c>
      <c r="I3029" s="1" t="s">
        <v>9</v>
      </c>
      <c r="J3029" s="1" t="s">
        <v>50</v>
      </c>
      <c r="K3029" s="3" t="s">
        <v>63</v>
      </c>
      <c r="L3029" s="1" t="s">
        <v>50</v>
      </c>
      <c r="M3029" s="3" t="s">
        <v>213</v>
      </c>
      <c r="N3029" s="3" t="str">
        <f>J3029</f>
        <v>[1 cr - 1.25 cr]</v>
      </c>
      <c r="O3029" s="3" t="s">
        <v>17</v>
      </c>
      <c r="P3029" s="3" t="s">
        <v>50</v>
      </c>
      <c r="Q3029" s="3" t="s">
        <v>42</v>
      </c>
      <c r="R3029" s="3" t="s">
        <v>50</v>
      </c>
      <c r="S3029" s="3" t="s">
        <v>27</v>
      </c>
      <c r="T3029" s="3" t="s">
        <v>50</v>
      </c>
      <c r="U3029" s="3" t="s">
        <v>117</v>
      </c>
      <c r="V3029" s="3" t="s">
        <v>50</v>
      </c>
      <c r="W3029" s="3" t="s">
        <v>178</v>
      </c>
      <c r="X3029" s="3" t="s">
        <v>50</v>
      </c>
      <c r="Y3029" s="3" t="s">
        <v>171</v>
      </c>
      <c r="Z3029" s="1" t="s">
        <v>50</v>
      </c>
      <c r="AA3029" s="1" t="s">
        <v>16</v>
      </c>
      <c r="AB3029" s="3" t="s">
        <v>12</v>
      </c>
      <c r="AC3029" s="23" t="s">
        <v>37782</v>
      </c>
      <c r="AD3029" s="23" t="s">
        <v>41084</v>
      </c>
      <c r="AE3029" t="s">
        <v>35402</v>
      </c>
    </row>
    <row r="3030" spans="1:31" ht="14.25" customHeight="1">
      <c r="A3030" s="1">
        <v>3029</v>
      </c>
      <c r="B3030" s="1" t="s">
        <v>54</v>
      </c>
      <c r="C3030" s="1" t="s">
        <v>4864</v>
      </c>
      <c r="D3030" s="1" t="s">
        <v>35607</v>
      </c>
      <c r="E3030" s="1" t="s">
        <v>40</v>
      </c>
      <c r="F3030" s="1" t="s">
        <v>4865</v>
      </c>
      <c r="G3030" s="14">
        <v>9199409660</v>
      </c>
      <c r="H3030" s="1" t="s">
        <v>37</v>
      </c>
      <c r="I3030" s="1" t="s">
        <v>9</v>
      </c>
      <c r="J3030" s="1" t="s">
        <v>50</v>
      </c>
      <c r="K3030" s="3" t="s">
        <v>42</v>
      </c>
      <c r="L3030" s="1" t="s">
        <v>50</v>
      </c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1"/>
      <c r="AA3030" s="1" t="s">
        <v>16</v>
      </c>
      <c r="AB3030" s="3" t="s">
        <v>12</v>
      </c>
      <c r="AC3030" s="23" t="s">
        <v>37782</v>
      </c>
      <c r="AD3030" s="23" t="s">
        <v>41085</v>
      </c>
      <c r="AE3030" t="s">
        <v>35400</v>
      </c>
    </row>
    <row r="3031" spans="1:31" ht="14.25" customHeight="1">
      <c r="A3031" s="1">
        <v>3030</v>
      </c>
      <c r="B3031" s="1" t="s">
        <v>54</v>
      </c>
      <c r="C3031" s="1" t="s">
        <v>4866</v>
      </c>
      <c r="D3031" s="1" t="s">
        <v>1151</v>
      </c>
      <c r="E3031" s="1" t="s">
        <v>40</v>
      </c>
      <c r="F3031" s="1" t="s">
        <v>33839</v>
      </c>
      <c r="G3031" s="14">
        <v>919494646696</v>
      </c>
      <c r="H3031" s="1" t="s">
        <v>8</v>
      </c>
      <c r="I3031" s="1" t="s">
        <v>9</v>
      </c>
      <c r="J3031" s="1" t="s">
        <v>50</v>
      </c>
      <c r="K3031" s="3" t="s">
        <v>17</v>
      </c>
      <c r="L3031" s="1" t="s">
        <v>50</v>
      </c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1"/>
      <c r="AA3031" s="1" t="s">
        <v>16</v>
      </c>
      <c r="AB3031" s="3" t="s">
        <v>12</v>
      </c>
      <c r="AC3031" s="23" t="s">
        <v>37782</v>
      </c>
      <c r="AD3031" s="23" t="s">
        <v>41086</v>
      </c>
      <c r="AE3031" t="s">
        <v>35402</v>
      </c>
    </row>
    <row r="3032" spans="1:31" ht="14.25" customHeight="1">
      <c r="A3032" s="1">
        <v>3031</v>
      </c>
      <c r="B3032" s="1" t="s">
        <v>54</v>
      </c>
      <c r="C3032" s="1" t="s">
        <v>4880</v>
      </c>
      <c r="D3032" s="1" t="s">
        <v>35608</v>
      </c>
      <c r="E3032" s="1" t="s">
        <v>3072</v>
      </c>
      <c r="F3032" s="1" t="s">
        <v>23206</v>
      </c>
      <c r="G3032" s="14">
        <v>91999494616</v>
      </c>
      <c r="H3032" s="1" t="s">
        <v>8</v>
      </c>
      <c r="I3032" s="1" t="s">
        <v>62</v>
      </c>
      <c r="J3032" s="1" t="s">
        <v>50</v>
      </c>
      <c r="K3032" s="3" t="s">
        <v>42</v>
      </c>
      <c r="L3032" s="1" t="s">
        <v>50</v>
      </c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1"/>
      <c r="AA3032" s="1" t="s">
        <v>16</v>
      </c>
      <c r="AB3032" s="3" t="s">
        <v>12</v>
      </c>
      <c r="AC3032" s="23" t="s">
        <v>37782</v>
      </c>
      <c r="AD3032" s="23" t="s">
        <v>41087</v>
      </c>
      <c r="AE3032" t="s">
        <v>35400</v>
      </c>
    </row>
    <row r="3033" spans="1:31" ht="14.25" customHeight="1">
      <c r="A3033" s="1">
        <v>3032</v>
      </c>
      <c r="B3033" s="1" t="s">
        <v>54</v>
      </c>
      <c r="C3033" s="1" t="s">
        <v>4896</v>
      </c>
      <c r="D3033" s="1" t="s">
        <v>72</v>
      </c>
      <c r="E3033" s="1" t="s">
        <v>11708</v>
      </c>
      <c r="F3033" s="1" t="s">
        <v>23211</v>
      </c>
      <c r="G3033" s="14">
        <v>91944000919</v>
      </c>
      <c r="H3033" s="1" t="s">
        <v>20</v>
      </c>
      <c r="I3033" s="1" t="s">
        <v>62</v>
      </c>
      <c r="J3033" s="1" t="s">
        <v>50</v>
      </c>
      <c r="K3033" s="3" t="s">
        <v>17</v>
      </c>
      <c r="L3033" s="1" t="s">
        <v>50</v>
      </c>
      <c r="M3033" s="4" t="s">
        <v>42</v>
      </c>
      <c r="N3033" s="3" t="str">
        <f>J3033</f>
        <v>[1 cr - 1.25 cr]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1"/>
      <c r="AA3033" s="1" t="s">
        <v>16</v>
      </c>
      <c r="AB3033" s="3" t="s">
        <v>12</v>
      </c>
      <c r="AC3033" s="23" t="s">
        <v>37782</v>
      </c>
      <c r="AD3033" s="23" t="s">
        <v>41088</v>
      </c>
      <c r="AE3033" t="s">
        <v>35395</v>
      </c>
    </row>
    <row r="3034" spans="1:31" ht="14.25" customHeight="1">
      <c r="A3034" s="1">
        <v>3033</v>
      </c>
      <c r="B3034" s="1" t="s">
        <v>54</v>
      </c>
      <c r="C3034" s="1" t="s">
        <v>4911</v>
      </c>
      <c r="D3034" s="1" t="s">
        <v>58</v>
      </c>
      <c r="E3034" s="1" t="s">
        <v>40</v>
      </c>
      <c r="F3034" s="1" t="s">
        <v>31608</v>
      </c>
      <c r="G3034" s="14">
        <v>919444194944</v>
      </c>
      <c r="H3034" s="1" t="s">
        <v>20</v>
      </c>
      <c r="I3034" s="1" t="s">
        <v>41</v>
      </c>
      <c r="J3034" s="1" t="s">
        <v>50</v>
      </c>
      <c r="K3034" s="3" t="s">
        <v>42</v>
      </c>
      <c r="L3034" s="1" t="s">
        <v>50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1"/>
      <c r="AA3034" s="1" t="s">
        <v>16</v>
      </c>
      <c r="AB3034" s="3" t="s">
        <v>12</v>
      </c>
      <c r="AC3034" s="23" t="s">
        <v>37782</v>
      </c>
      <c r="AD3034" s="23" t="s">
        <v>41089</v>
      </c>
      <c r="AE3034" t="s">
        <v>35402</v>
      </c>
    </row>
    <row r="3035" spans="1:31" ht="14.25" customHeight="1">
      <c r="A3035" s="1">
        <v>3034</v>
      </c>
      <c r="B3035" s="1" t="s">
        <v>54</v>
      </c>
      <c r="C3035" s="1" t="s">
        <v>4934</v>
      </c>
      <c r="D3035" s="1" t="s">
        <v>951</v>
      </c>
      <c r="E3035" s="1" t="s">
        <v>87</v>
      </c>
      <c r="F3035" s="1" t="s">
        <v>23227</v>
      </c>
      <c r="G3035" s="14">
        <v>91949464160</v>
      </c>
      <c r="H3035" s="1" t="s">
        <v>8</v>
      </c>
      <c r="I3035" s="1" t="s">
        <v>9</v>
      </c>
      <c r="J3035" s="1" t="s">
        <v>50</v>
      </c>
      <c r="K3035" s="3" t="s">
        <v>17</v>
      </c>
      <c r="L3035" s="1" t="s">
        <v>50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1"/>
      <c r="AA3035" s="1" t="s">
        <v>11</v>
      </c>
      <c r="AB3035" s="3" t="s">
        <v>56</v>
      </c>
      <c r="AC3035" s="23" t="s">
        <v>37782</v>
      </c>
      <c r="AD3035" s="23" t="s">
        <v>41090</v>
      </c>
      <c r="AE3035" t="s">
        <v>35402</v>
      </c>
    </row>
    <row r="3036" spans="1:31" ht="14.25" customHeight="1">
      <c r="A3036" s="1">
        <v>3035</v>
      </c>
      <c r="B3036" s="1" t="s">
        <v>54</v>
      </c>
      <c r="C3036" s="1" t="s">
        <v>4936</v>
      </c>
      <c r="D3036" s="1" t="s">
        <v>400</v>
      </c>
      <c r="E3036" s="1" t="s">
        <v>40</v>
      </c>
      <c r="F3036" s="1" t="s">
        <v>23229</v>
      </c>
      <c r="G3036" s="14">
        <v>919099099469</v>
      </c>
      <c r="H3036" s="1" t="s">
        <v>15</v>
      </c>
      <c r="I3036" s="1" t="s">
        <v>41</v>
      </c>
      <c r="J3036" s="1" t="s">
        <v>50</v>
      </c>
      <c r="K3036" s="3" t="s">
        <v>42</v>
      </c>
      <c r="L3036" s="1" t="s">
        <v>50</v>
      </c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1"/>
      <c r="AA3036" s="1" t="s">
        <v>16</v>
      </c>
      <c r="AB3036" s="3" t="s">
        <v>12</v>
      </c>
      <c r="AC3036" s="23" t="s">
        <v>37782</v>
      </c>
      <c r="AD3036" s="23" t="s">
        <v>41091</v>
      </c>
      <c r="AE3036" t="s">
        <v>35401</v>
      </c>
    </row>
    <row r="3037" spans="1:31" ht="14.25" customHeight="1">
      <c r="A3037" s="1">
        <v>3036</v>
      </c>
      <c r="B3037" s="1" t="s">
        <v>54</v>
      </c>
      <c r="C3037" s="1" t="s">
        <v>4938</v>
      </c>
      <c r="D3037" s="1" t="s">
        <v>1447</v>
      </c>
      <c r="E3037" s="1" t="s">
        <v>824</v>
      </c>
      <c r="F3037" s="1" t="s">
        <v>23231</v>
      </c>
      <c r="G3037" s="14">
        <v>91909999649</v>
      </c>
      <c r="H3037" s="1" t="s">
        <v>15</v>
      </c>
      <c r="I3037" s="1" t="s">
        <v>9</v>
      </c>
      <c r="J3037" s="1" t="s">
        <v>50</v>
      </c>
      <c r="K3037" s="3" t="s">
        <v>17</v>
      </c>
      <c r="L3037" s="1" t="s">
        <v>50</v>
      </c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1"/>
      <c r="AA3037" s="1" t="s">
        <v>11</v>
      </c>
      <c r="AB3037" s="3" t="s">
        <v>13</v>
      </c>
      <c r="AC3037" s="23" t="s">
        <v>37782</v>
      </c>
      <c r="AD3037" s="23" t="s">
        <v>41092</v>
      </c>
      <c r="AE3037" t="s">
        <v>35395</v>
      </c>
    </row>
    <row r="3038" spans="1:31" ht="14.25" customHeight="1">
      <c r="A3038" s="1">
        <v>3037</v>
      </c>
      <c r="B3038" s="9" t="s">
        <v>6</v>
      </c>
      <c r="C3038" s="1" t="s">
        <v>4951</v>
      </c>
      <c r="D3038" s="1" t="s">
        <v>220</v>
      </c>
      <c r="E3038" s="1" t="s">
        <v>78</v>
      </c>
      <c r="F3038" s="1" t="s">
        <v>23241</v>
      </c>
      <c r="G3038" s="14">
        <v>9166460064</v>
      </c>
      <c r="H3038" s="1" t="s">
        <v>20</v>
      </c>
      <c r="I3038" s="1" t="s">
        <v>9</v>
      </c>
      <c r="J3038" s="1" t="s">
        <v>50</v>
      </c>
      <c r="K3038" s="3" t="s">
        <v>42</v>
      </c>
      <c r="L3038" s="1" t="s">
        <v>50</v>
      </c>
      <c r="M3038" s="3" t="s">
        <v>27</v>
      </c>
      <c r="N3038" s="3" t="str">
        <f>J3038</f>
        <v>[1 cr - 1.25 cr]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1"/>
      <c r="AA3038" s="1" t="s">
        <v>16</v>
      </c>
      <c r="AB3038" s="3" t="s">
        <v>12</v>
      </c>
      <c r="AC3038" s="23" t="s">
        <v>37782</v>
      </c>
      <c r="AD3038" s="23" t="s">
        <v>41093</v>
      </c>
      <c r="AE3038" t="s">
        <v>35401</v>
      </c>
    </row>
    <row r="3039" spans="1:31" ht="14.25" customHeight="1">
      <c r="A3039" s="1">
        <v>3038</v>
      </c>
      <c r="B3039" s="1" t="s">
        <v>54</v>
      </c>
      <c r="C3039" s="1" t="s">
        <v>4962</v>
      </c>
      <c r="D3039" s="1" t="s">
        <v>36426</v>
      </c>
      <c r="E3039" s="1" t="s">
        <v>4963</v>
      </c>
      <c r="F3039" s="1" t="s">
        <v>23246</v>
      </c>
      <c r="G3039" s="14">
        <v>9194401496</v>
      </c>
      <c r="H3039" s="1" t="s">
        <v>20</v>
      </c>
      <c r="I3039" s="1" t="s">
        <v>9</v>
      </c>
      <c r="J3039" s="1" t="s">
        <v>50</v>
      </c>
      <c r="K3039" s="3" t="s">
        <v>42</v>
      </c>
      <c r="L3039" s="1" t="s">
        <v>50</v>
      </c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1"/>
      <c r="AA3039" s="1" t="s">
        <v>16</v>
      </c>
      <c r="AB3039" s="3" t="s">
        <v>12</v>
      </c>
      <c r="AC3039" s="23" t="s">
        <v>37782</v>
      </c>
      <c r="AD3039" s="23" t="s">
        <v>41094</v>
      </c>
      <c r="AE3039" t="s">
        <v>35401</v>
      </c>
    </row>
    <row r="3040" spans="1:31" ht="14.25" customHeight="1">
      <c r="A3040" s="1">
        <v>3039</v>
      </c>
      <c r="B3040" s="9" t="s">
        <v>6</v>
      </c>
      <c r="C3040" s="1" t="s">
        <v>4968</v>
      </c>
      <c r="D3040" s="1" t="s">
        <v>3356</v>
      </c>
      <c r="E3040" s="1" t="s">
        <v>3492</v>
      </c>
      <c r="F3040" s="1" t="s">
        <v>31613</v>
      </c>
      <c r="G3040" s="14">
        <v>91994646</v>
      </c>
      <c r="H3040" s="1" t="s">
        <v>20</v>
      </c>
      <c r="I3040" s="1" t="s">
        <v>41</v>
      </c>
      <c r="J3040" s="1" t="s">
        <v>50</v>
      </c>
      <c r="K3040" s="3" t="s">
        <v>42</v>
      </c>
      <c r="L3040" s="1" t="s">
        <v>50</v>
      </c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1"/>
      <c r="AA3040" s="1" t="s">
        <v>16</v>
      </c>
      <c r="AB3040" s="3" t="s">
        <v>12</v>
      </c>
      <c r="AC3040" s="23" t="s">
        <v>37782</v>
      </c>
      <c r="AD3040" s="23" t="s">
        <v>39742</v>
      </c>
      <c r="AE3040" t="s">
        <v>35400</v>
      </c>
    </row>
    <row r="3041" spans="1:31" ht="14.25" customHeight="1">
      <c r="A3041" s="1">
        <v>3040</v>
      </c>
      <c r="B3041" s="1" t="s">
        <v>54</v>
      </c>
      <c r="C3041" s="1" t="s">
        <v>4974</v>
      </c>
      <c r="D3041" s="1" t="s">
        <v>5433</v>
      </c>
      <c r="E3041" s="1" t="s">
        <v>36727</v>
      </c>
      <c r="F3041" s="1" t="s">
        <v>31614</v>
      </c>
      <c r="G3041" s="14">
        <v>919444099646</v>
      </c>
      <c r="H3041" s="1" t="s">
        <v>8</v>
      </c>
      <c r="I3041" s="1" t="s">
        <v>62</v>
      </c>
      <c r="J3041" s="1" t="s">
        <v>50</v>
      </c>
      <c r="K3041" s="3" t="s">
        <v>63</v>
      </c>
      <c r="L3041" s="1" t="s">
        <v>50</v>
      </c>
      <c r="M3041" s="3" t="s">
        <v>213</v>
      </c>
      <c r="N3041" s="3" t="str">
        <f>J3041</f>
        <v>[1 cr - 1.25 cr]</v>
      </c>
      <c r="O3041" s="3" t="s">
        <v>17</v>
      </c>
      <c r="P3041" s="3" t="s">
        <v>50</v>
      </c>
      <c r="Q3041" s="3" t="s">
        <v>42</v>
      </c>
      <c r="R3041" s="3" t="s">
        <v>50</v>
      </c>
      <c r="S3041" s="3" t="s">
        <v>27</v>
      </c>
      <c r="T3041" s="3" t="s">
        <v>50</v>
      </c>
      <c r="U3041" s="3" t="s">
        <v>117</v>
      </c>
      <c r="V3041" s="3" t="s">
        <v>50</v>
      </c>
      <c r="W3041" s="3" t="s">
        <v>178</v>
      </c>
      <c r="X3041" s="3" t="s">
        <v>50</v>
      </c>
      <c r="Y3041" s="3" t="s">
        <v>171</v>
      </c>
      <c r="Z3041" s="1" t="s">
        <v>50</v>
      </c>
      <c r="AA3041" s="1" t="s">
        <v>16</v>
      </c>
      <c r="AB3041" s="3" t="s">
        <v>12</v>
      </c>
      <c r="AC3041" s="23" t="s">
        <v>37782</v>
      </c>
      <c r="AD3041" s="23" t="s">
        <v>41095</v>
      </c>
      <c r="AE3041" t="s">
        <v>35402</v>
      </c>
    </row>
    <row r="3042" spans="1:31" ht="14.25" customHeight="1">
      <c r="A3042" s="1">
        <v>3041</v>
      </c>
      <c r="B3042" s="1" t="s">
        <v>54</v>
      </c>
      <c r="C3042" s="1" t="s">
        <v>4996</v>
      </c>
      <c r="D3042" s="1" t="s">
        <v>35609</v>
      </c>
      <c r="E3042" s="1" t="s">
        <v>40</v>
      </c>
      <c r="F3042" s="1" t="s">
        <v>23260</v>
      </c>
      <c r="G3042" s="14">
        <v>9194444904</v>
      </c>
      <c r="H3042" s="1" t="s">
        <v>20</v>
      </c>
      <c r="I3042" s="1" t="s">
        <v>9</v>
      </c>
      <c r="J3042" s="1" t="s">
        <v>50</v>
      </c>
      <c r="K3042" s="3" t="s">
        <v>42</v>
      </c>
      <c r="L3042" s="1" t="s">
        <v>50</v>
      </c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1"/>
      <c r="AA3042" s="1" t="s">
        <v>16</v>
      </c>
      <c r="AB3042" s="3" t="s">
        <v>12</v>
      </c>
      <c r="AC3042" s="23" t="s">
        <v>37782</v>
      </c>
      <c r="AD3042" s="23" t="s">
        <v>41096</v>
      </c>
      <c r="AE3042" t="s">
        <v>35400</v>
      </c>
    </row>
    <row r="3043" spans="1:31" ht="14.25" customHeight="1">
      <c r="A3043" s="1">
        <v>3042</v>
      </c>
      <c r="B3043" s="9" t="s">
        <v>6</v>
      </c>
      <c r="C3043" s="1" t="s">
        <v>4998</v>
      </c>
      <c r="D3043" s="1" t="s">
        <v>1302</v>
      </c>
      <c r="E3043" s="1" t="s">
        <v>4999</v>
      </c>
      <c r="F3043" s="1" t="s">
        <v>31618</v>
      </c>
      <c r="G3043" s="14">
        <v>919944006</v>
      </c>
      <c r="H3043" s="1" t="s">
        <v>15</v>
      </c>
      <c r="I3043" s="1" t="s">
        <v>9</v>
      </c>
      <c r="J3043" s="1" t="s">
        <v>50</v>
      </c>
      <c r="K3043" s="3" t="s">
        <v>171</v>
      </c>
      <c r="L3043" s="1" t="s">
        <v>50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1"/>
      <c r="AA3043" s="1" t="s">
        <v>16</v>
      </c>
      <c r="AB3043" s="3" t="s">
        <v>12</v>
      </c>
      <c r="AC3043" s="23" t="s">
        <v>37782</v>
      </c>
      <c r="AD3043" s="23" t="s">
        <v>41097</v>
      </c>
      <c r="AE3043" t="s">
        <v>35400</v>
      </c>
    </row>
    <row r="3044" spans="1:31" ht="14.25" customHeight="1">
      <c r="A3044" s="1">
        <v>3043</v>
      </c>
      <c r="B3044" s="9" t="s">
        <v>6</v>
      </c>
      <c r="C3044" s="1" t="s">
        <v>5046</v>
      </c>
      <c r="D3044" s="1" t="s">
        <v>1567</v>
      </c>
      <c r="E3044" s="1" t="s">
        <v>40</v>
      </c>
      <c r="F3044" s="1" t="s">
        <v>33860</v>
      </c>
      <c r="G3044" s="14">
        <v>919946006440</v>
      </c>
      <c r="H3044" s="1" t="s">
        <v>15</v>
      </c>
      <c r="I3044" s="1" t="s">
        <v>9</v>
      </c>
      <c r="J3044" s="1" t="s">
        <v>50</v>
      </c>
      <c r="K3044" s="3" t="s">
        <v>171</v>
      </c>
      <c r="L3044" s="1" t="s">
        <v>50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1"/>
      <c r="AA3044" s="1" t="s">
        <v>16</v>
      </c>
      <c r="AB3044" s="3" t="s">
        <v>12</v>
      </c>
      <c r="AC3044" s="23" t="s">
        <v>37782</v>
      </c>
      <c r="AD3044" s="23" t="s">
        <v>41098</v>
      </c>
      <c r="AE3044" t="s">
        <v>35400</v>
      </c>
    </row>
    <row r="3045" spans="1:31" ht="14.25" customHeight="1">
      <c r="A3045" s="1">
        <v>3044</v>
      </c>
      <c r="B3045" s="1" t="s">
        <v>54</v>
      </c>
      <c r="C3045" s="1" t="s">
        <v>5074</v>
      </c>
      <c r="D3045" s="1" t="s">
        <v>911</v>
      </c>
      <c r="E3045" s="1" t="s">
        <v>746</v>
      </c>
      <c r="F3045" s="1" t="s">
        <v>33866</v>
      </c>
      <c r="G3045" s="14">
        <v>91944649499</v>
      </c>
      <c r="H3045" s="1" t="s">
        <v>8</v>
      </c>
      <c r="I3045" s="1" t="s">
        <v>41</v>
      </c>
      <c r="J3045" s="1" t="s">
        <v>50</v>
      </c>
      <c r="K3045" s="3" t="s">
        <v>42</v>
      </c>
      <c r="L3045" s="1" t="s">
        <v>50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1"/>
      <c r="AA3045" s="1" t="s">
        <v>16</v>
      </c>
      <c r="AB3045" s="3" t="s">
        <v>12</v>
      </c>
      <c r="AC3045" s="23" t="s">
        <v>37782</v>
      </c>
      <c r="AD3045" s="23" t="s">
        <v>41099</v>
      </c>
      <c r="AE3045" t="s">
        <v>35400</v>
      </c>
    </row>
    <row r="3046" spans="1:31" ht="14.25" customHeight="1">
      <c r="A3046" s="1">
        <v>3045</v>
      </c>
      <c r="B3046" s="1" t="s">
        <v>54</v>
      </c>
      <c r="C3046" s="1" t="s">
        <v>5107</v>
      </c>
      <c r="D3046" s="1" t="s">
        <v>3658</v>
      </c>
      <c r="E3046" s="1" t="s">
        <v>40</v>
      </c>
      <c r="F3046" s="1" t="s">
        <v>5108</v>
      </c>
      <c r="G3046" s="14">
        <v>914446461446</v>
      </c>
      <c r="H3046" s="1" t="s">
        <v>20</v>
      </c>
      <c r="I3046" s="1" t="s">
        <v>41</v>
      </c>
      <c r="J3046" s="1" t="s">
        <v>50</v>
      </c>
      <c r="K3046" s="3" t="s">
        <v>42</v>
      </c>
      <c r="L3046" s="1" t="s">
        <v>50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1"/>
      <c r="AA3046" s="1" t="s">
        <v>16</v>
      </c>
      <c r="AB3046" s="3" t="s">
        <v>12</v>
      </c>
      <c r="AC3046" s="23" t="s">
        <v>37782</v>
      </c>
      <c r="AD3046" s="23" t="s">
        <v>41100</v>
      </c>
      <c r="AE3046" t="s">
        <v>35401</v>
      </c>
    </row>
    <row r="3047" spans="1:31" ht="14.25" customHeight="1">
      <c r="A3047" s="1">
        <v>3046</v>
      </c>
      <c r="B3047" s="1" t="s">
        <v>54</v>
      </c>
      <c r="C3047" s="1" t="s">
        <v>5109</v>
      </c>
      <c r="D3047" s="1" t="s">
        <v>35610</v>
      </c>
      <c r="E3047" s="1" t="s">
        <v>40</v>
      </c>
      <c r="F3047" s="1" t="s">
        <v>33870</v>
      </c>
      <c r="G3047" s="14">
        <v>919099499616</v>
      </c>
      <c r="H3047" s="1" t="s">
        <v>8</v>
      </c>
      <c r="I3047" s="1" t="s">
        <v>62</v>
      </c>
      <c r="J3047" s="1" t="s">
        <v>50</v>
      </c>
      <c r="K3047" s="3" t="s">
        <v>17</v>
      </c>
      <c r="L3047" s="1" t="s">
        <v>50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1"/>
      <c r="AA3047" s="1" t="s">
        <v>11</v>
      </c>
      <c r="AB3047" s="3" t="s">
        <v>56</v>
      </c>
      <c r="AC3047" s="23" t="s">
        <v>37782</v>
      </c>
      <c r="AD3047" s="23" t="s">
        <v>39057</v>
      </c>
      <c r="AE3047" t="s">
        <v>35395</v>
      </c>
    </row>
    <row r="3048" spans="1:31" ht="14.25" customHeight="1">
      <c r="A3048" s="1">
        <v>3047</v>
      </c>
      <c r="B3048" s="1" t="s">
        <v>54</v>
      </c>
      <c r="C3048" s="1" t="s">
        <v>5124</v>
      </c>
      <c r="D3048" s="1" t="s">
        <v>1410</v>
      </c>
      <c r="E3048" s="1" t="s">
        <v>19</v>
      </c>
      <c r="F3048" s="1" t="s">
        <v>23329</v>
      </c>
      <c r="G3048" s="14">
        <v>91016411461</v>
      </c>
      <c r="H3048" s="1" t="s">
        <v>15</v>
      </c>
      <c r="I3048" s="1" t="s">
        <v>62</v>
      </c>
      <c r="J3048" s="1" t="s">
        <v>50</v>
      </c>
      <c r="K3048" s="3" t="s">
        <v>17</v>
      </c>
      <c r="L3048" s="1" t="s">
        <v>50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1"/>
      <c r="AA3048" s="1" t="s">
        <v>11</v>
      </c>
      <c r="AB3048" s="3" t="s">
        <v>538</v>
      </c>
      <c r="AC3048" s="23" t="s">
        <v>37782</v>
      </c>
      <c r="AD3048" s="23" t="s">
        <v>41101</v>
      </c>
      <c r="AE3048" t="s">
        <v>35402</v>
      </c>
    </row>
    <row r="3049" spans="1:31" ht="14.25" customHeight="1">
      <c r="A3049" s="1">
        <v>3048</v>
      </c>
      <c r="B3049" s="1" t="s">
        <v>54</v>
      </c>
      <c r="C3049" s="1" t="s">
        <v>5134</v>
      </c>
      <c r="D3049" s="1" t="s">
        <v>223</v>
      </c>
      <c r="E3049" s="1" t="s">
        <v>4809</v>
      </c>
      <c r="F3049" s="1" t="s">
        <v>23334</v>
      </c>
      <c r="G3049" s="14">
        <v>9146441066</v>
      </c>
      <c r="H3049" s="1" t="s">
        <v>20</v>
      </c>
      <c r="I3049" s="1" t="s">
        <v>41</v>
      </c>
      <c r="J3049" s="1" t="s">
        <v>50</v>
      </c>
      <c r="K3049" s="3" t="s">
        <v>42</v>
      </c>
      <c r="L3049" s="1" t="s">
        <v>50</v>
      </c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1"/>
      <c r="AA3049" s="1" t="s">
        <v>16</v>
      </c>
      <c r="AB3049" s="3" t="s">
        <v>12</v>
      </c>
      <c r="AC3049" s="23" t="s">
        <v>37782</v>
      </c>
      <c r="AD3049" s="23" t="s">
        <v>41102</v>
      </c>
      <c r="AE3049" t="s">
        <v>35402</v>
      </c>
    </row>
    <row r="3050" spans="1:31" ht="14.25" customHeight="1">
      <c r="A3050" s="1">
        <v>3049</v>
      </c>
      <c r="B3050" s="9" t="s">
        <v>6</v>
      </c>
      <c r="C3050" s="1" t="s">
        <v>5166</v>
      </c>
      <c r="D3050" s="1" t="s">
        <v>773</v>
      </c>
      <c r="E3050" s="1" t="s">
        <v>1577</v>
      </c>
      <c r="F3050" s="1" t="s">
        <v>23350</v>
      </c>
      <c r="G3050" s="14">
        <v>91944409409</v>
      </c>
      <c r="H3050" s="1" t="s">
        <v>8</v>
      </c>
      <c r="I3050" s="1" t="s">
        <v>9</v>
      </c>
      <c r="J3050" s="1" t="s">
        <v>50</v>
      </c>
      <c r="K3050" s="3" t="s">
        <v>42</v>
      </c>
      <c r="L3050" s="1" t="s">
        <v>50</v>
      </c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1"/>
      <c r="AA3050" s="1" t="s">
        <v>16</v>
      </c>
      <c r="AB3050" s="3" t="s">
        <v>12</v>
      </c>
      <c r="AC3050" s="23" t="s">
        <v>37782</v>
      </c>
      <c r="AD3050" s="23" t="s">
        <v>41103</v>
      </c>
      <c r="AE3050" t="s">
        <v>35402</v>
      </c>
    </row>
    <row r="3051" spans="1:31" ht="14.25" customHeight="1">
      <c r="A3051" s="1">
        <v>3050</v>
      </c>
      <c r="B3051" s="1" t="s">
        <v>54</v>
      </c>
      <c r="C3051" s="1" t="s">
        <v>5209</v>
      </c>
      <c r="D3051" s="1" t="s">
        <v>9352</v>
      </c>
      <c r="E3051" s="1" t="s">
        <v>36728</v>
      </c>
      <c r="F3051" s="1" t="s">
        <v>23374</v>
      </c>
      <c r="G3051" s="14">
        <v>919946009144</v>
      </c>
      <c r="H3051" s="1" t="s">
        <v>15</v>
      </c>
      <c r="I3051" s="1" t="s">
        <v>9</v>
      </c>
      <c r="J3051" s="1" t="s">
        <v>50</v>
      </c>
      <c r="K3051" s="3" t="s">
        <v>17</v>
      </c>
      <c r="L3051" s="1" t="s">
        <v>50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1"/>
      <c r="AA3051" s="1" t="s">
        <v>11</v>
      </c>
      <c r="AB3051" s="3" t="s">
        <v>990</v>
      </c>
      <c r="AC3051" s="23" t="s">
        <v>37782</v>
      </c>
      <c r="AD3051" s="23" t="s">
        <v>41104</v>
      </c>
      <c r="AE3051" t="s">
        <v>35400</v>
      </c>
    </row>
    <row r="3052" spans="1:31" ht="14.25" customHeight="1">
      <c r="A3052" s="1">
        <v>3051</v>
      </c>
      <c r="B3052" s="1" t="s">
        <v>54</v>
      </c>
      <c r="C3052" s="1" t="s">
        <v>5216</v>
      </c>
      <c r="D3052" s="1" t="s">
        <v>1224</v>
      </c>
      <c r="E3052" s="1" t="s">
        <v>255</v>
      </c>
      <c r="F3052" s="1" t="s">
        <v>23378</v>
      </c>
      <c r="G3052" s="14">
        <v>91944614949</v>
      </c>
      <c r="H3052" s="1" t="s">
        <v>8</v>
      </c>
      <c r="I3052" s="1" t="s">
        <v>9</v>
      </c>
      <c r="J3052" s="1" t="s">
        <v>50</v>
      </c>
      <c r="K3052" s="3" t="s">
        <v>42</v>
      </c>
      <c r="L3052" s="1" t="s">
        <v>50</v>
      </c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1"/>
      <c r="AA3052" s="1" t="s">
        <v>16</v>
      </c>
      <c r="AB3052" s="3" t="s">
        <v>12</v>
      </c>
      <c r="AC3052" s="23" t="s">
        <v>37782</v>
      </c>
      <c r="AD3052" s="23" t="s">
        <v>41105</v>
      </c>
      <c r="AE3052" t="s">
        <v>35395</v>
      </c>
    </row>
    <row r="3053" spans="1:31" ht="14.25" customHeight="1">
      <c r="A3053" s="1">
        <v>3052</v>
      </c>
      <c r="B3053" s="9" t="s">
        <v>6</v>
      </c>
      <c r="C3053" s="1" t="s">
        <v>5230</v>
      </c>
      <c r="D3053" s="1" t="s">
        <v>5231</v>
      </c>
      <c r="E3053" s="1" t="s">
        <v>40</v>
      </c>
      <c r="F3053" s="1" t="s">
        <v>31639</v>
      </c>
      <c r="G3053" s="14">
        <v>91999494199</v>
      </c>
      <c r="H3053" s="1" t="s">
        <v>20</v>
      </c>
      <c r="I3053" s="1" t="s">
        <v>33</v>
      </c>
      <c r="J3053" s="1" t="s">
        <v>50</v>
      </c>
      <c r="K3053" s="3" t="s">
        <v>42</v>
      </c>
      <c r="L3053" s="1" t="s">
        <v>50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1"/>
      <c r="AA3053" s="1" t="s">
        <v>16</v>
      </c>
      <c r="AB3053" s="3" t="s">
        <v>12</v>
      </c>
      <c r="AC3053" s="23" t="s">
        <v>37782</v>
      </c>
      <c r="AD3053" s="23" t="s">
        <v>40705</v>
      </c>
      <c r="AE3053" t="s">
        <v>35395</v>
      </c>
    </row>
    <row r="3054" spans="1:31" ht="14.25" customHeight="1">
      <c r="A3054" s="1">
        <v>3053</v>
      </c>
      <c r="B3054" s="1" t="s">
        <v>54</v>
      </c>
      <c r="C3054" s="1" t="s">
        <v>5237</v>
      </c>
      <c r="D3054" s="1" t="s">
        <v>1120</v>
      </c>
      <c r="E3054" s="1" t="s">
        <v>139</v>
      </c>
      <c r="F3054" s="1" t="s">
        <v>23386</v>
      </c>
      <c r="G3054" s="14">
        <v>91944614444</v>
      </c>
      <c r="H3054" s="1" t="s">
        <v>20</v>
      </c>
      <c r="I3054" s="1" t="s">
        <v>9</v>
      </c>
      <c r="J3054" s="1" t="s">
        <v>50</v>
      </c>
      <c r="K3054" s="3" t="s">
        <v>42</v>
      </c>
      <c r="L3054" s="1" t="s">
        <v>50</v>
      </c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1"/>
      <c r="AA3054" s="1" t="s">
        <v>16</v>
      </c>
      <c r="AB3054" s="3" t="s">
        <v>12</v>
      </c>
      <c r="AC3054" s="23" t="s">
        <v>37782</v>
      </c>
      <c r="AD3054" s="23" t="s">
        <v>41106</v>
      </c>
      <c r="AE3054" t="s">
        <v>35402</v>
      </c>
    </row>
    <row r="3055" spans="1:31" ht="14.25" customHeight="1">
      <c r="A3055" s="1">
        <v>3054</v>
      </c>
      <c r="B3055" s="1" t="s">
        <v>54</v>
      </c>
      <c r="C3055" s="1" t="s">
        <v>5242</v>
      </c>
      <c r="D3055" s="1" t="s">
        <v>35611</v>
      </c>
      <c r="E3055" s="1" t="s">
        <v>36456</v>
      </c>
      <c r="F3055" s="1" t="s">
        <v>23389</v>
      </c>
      <c r="G3055" s="14">
        <v>919916009049</v>
      </c>
      <c r="H3055" s="1" t="s">
        <v>20</v>
      </c>
      <c r="I3055" s="1" t="s">
        <v>41</v>
      </c>
      <c r="J3055" s="1" t="s">
        <v>50</v>
      </c>
      <c r="K3055" s="3" t="s">
        <v>42</v>
      </c>
      <c r="L3055" s="1" t="s">
        <v>50</v>
      </c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1"/>
      <c r="AA3055" s="1" t="s">
        <v>16</v>
      </c>
      <c r="AB3055" s="3" t="s">
        <v>12</v>
      </c>
      <c r="AC3055" s="23" t="s">
        <v>37782</v>
      </c>
      <c r="AD3055" s="23" t="s">
        <v>41107</v>
      </c>
      <c r="AE3055" t="s">
        <v>35401</v>
      </c>
    </row>
    <row r="3056" spans="1:31" ht="14.25" customHeight="1">
      <c r="A3056" s="1">
        <v>3055</v>
      </c>
      <c r="B3056" s="9" t="s">
        <v>6</v>
      </c>
      <c r="C3056" s="1" t="s">
        <v>5246</v>
      </c>
      <c r="D3056" s="1" t="s">
        <v>5247</v>
      </c>
      <c r="E3056" s="1" t="s">
        <v>90</v>
      </c>
      <c r="F3056" s="1" t="s">
        <v>23393</v>
      </c>
      <c r="G3056" s="14">
        <v>9199944449</v>
      </c>
      <c r="H3056" s="1" t="s">
        <v>15</v>
      </c>
      <c r="I3056" s="1" t="s">
        <v>62</v>
      </c>
      <c r="J3056" s="1" t="s">
        <v>50</v>
      </c>
      <c r="K3056" s="3" t="s">
        <v>42</v>
      </c>
      <c r="L3056" s="1" t="s">
        <v>50</v>
      </c>
      <c r="M3056" s="3" t="s">
        <v>27</v>
      </c>
      <c r="N3056" s="3" t="str">
        <f>J3056</f>
        <v>[1 cr - 1.25 cr]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1"/>
      <c r="AA3056" s="1" t="s">
        <v>16</v>
      </c>
      <c r="AB3056" s="3" t="s">
        <v>12</v>
      </c>
      <c r="AC3056" s="23" t="s">
        <v>37782</v>
      </c>
      <c r="AD3056" s="23" t="s">
        <v>41108</v>
      </c>
      <c r="AE3056" t="s">
        <v>35400</v>
      </c>
    </row>
    <row r="3057" spans="1:31" ht="14.25" customHeight="1">
      <c r="A3057" s="1">
        <v>3056</v>
      </c>
      <c r="B3057" s="1" t="s">
        <v>54</v>
      </c>
      <c r="C3057" s="1" t="s">
        <v>5266</v>
      </c>
      <c r="D3057" s="1" t="s">
        <v>58</v>
      </c>
      <c r="E3057" s="1" t="s">
        <v>139</v>
      </c>
      <c r="F3057" s="1" t="s">
        <v>23408</v>
      </c>
      <c r="G3057" s="14">
        <v>91944664904</v>
      </c>
      <c r="H3057" s="1" t="s">
        <v>15</v>
      </c>
      <c r="I3057" s="1" t="s">
        <v>41</v>
      </c>
      <c r="J3057" s="1" t="s">
        <v>50</v>
      </c>
      <c r="K3057" s="3" t="s">
        <v>17</v>
      </c>
      <c r="L3057" s="1" t="s">
        <v>50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1"/>
      <c r="AA3057" s="1" t="s">
        <v>11</v>
      </c>
      <c r="AB3057" s="3" t="s">
        <v>56</v>
      </c>
      <c r="AC3057" s="23" t="s">
        <v>37782</v>
      </c>
      <c r="AD3057" s="23" t="s">
        <v>41109</v>
      </c>
      <c r="AE3057" t="s">
        <v>35395</v>
      </c>
    </row>
    <row r="3058" spans="1:31" ht="14.25" customHeight="1">
      <c r="A3058" s="1">
        <v>3057</v>
      </c>
      <c r="B3058" s="1" t="s">
        <v>54</v>
      </c>
      <c r="C3058" s="1" t="s">
        <v>5287</v>
      </c>
      <c r="D3058" s="1" t="s">
        <v>11613</v>
      </c>
      <c r="E3058" s="1" t="s">
        <v>139</v>
      </c>
      <c r="F3058" s="1" t="s">
        <v>23419</v>
      </c>
      <c r="G3058" s="14">
        <v>91990916404</v>
      </c>
      <c r="H3058" s="1" t="s">
        <v>8</v>
      </c>
      <c r="I3058" s="1" t="s">
        <v>9</v>
      </c>
      <c r="J3058" s="1" t="s">
        <v>50</v>
      </c>
      <c r="K3058" s="3" t="s">
        <v>42</v>
      </c>
      <c r="L3058" s="1" t="s">
        <v>50</v>
      </c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1"/>
      <c r="AA3058" s="1" t="s">
        <v>16</v>
      </c>
      <c r="AB3058" s="3" t="s">
        <v>12</v>
      </c>
      <c r="AC3058" s="23" t="s">
        <v>37782</v>
      </c>
      <c r="AD3058" s="23" t="s">
        <v>41110</v>
      </c>
      <c r="AE3058" t="s">
        <v>35401</v>
      </c>
    </row>
    <row r="3059" spans="1:31" ht="14.25" customHeight="1">
      <c r="A3059" s="1">
        <v>3058</v>
      </c>
      <c r="B3059" s="1" t="s">
        <v>54</v>
      </c>
      <c r="C3059" s="1" t="s">
        <v>5296</v>
      </c>
      <c r="D3059" s="1" t="s">
        <v>48</v>
      </c>
      <c r="E3059" s="1" t="s">
        <v>40</v>
      </c>
      <c r="F3059" s="1" t="s">
        <v>31643</v>
      </c>
      <c r="G3059" s="14">
        <v>919444491440</v>
      </c>
      <c r="H3059" s="1" t="s">
        <v>20</v>
      </c>
      <c r="I3059" s="1" t="s">
        <v>33</v>
      </c>
      <c r="J3059" s="1" t="s">
        <v>50</v>
      </c>
      <c r="K3059" s="3" t="s">
        <v>42</v>
      </c>
      <c r="L3059" s="1" t="s">
        <v>50</v>
      </c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1"/>
      <c r="AA3059" s="1" t="s">
        <v>16</v>
      </c>
      <c r="AB3059" s="3" t="s">
        <v>12</v>
      </c>
      <c r="AC3059" s="23" t="s">
        <v>37782</v>
      </c>
      <c r="AD3059" s="23" t="s">
        <v>41111</v>
      </c>
      <c r="AE3059" t="s">
        <v>35401</v>
      </c>
    </row>
    <row r="3060" spans="1:31" ht="14.25" customHeight="1">
      <c r="A3060" s="1">
        <v>3059</v>
      </c>
      <c r="B3060" s="9" t="s">
        <v>6</v>
      </c>
      <c r="C3060" s="1" t="s">
        <v>5304</v>
      </c>
      <c r="D3060" s="1" t="s">
        <v>5111</v>
      </c>
      <c r="E3060" s="1" t="s">
        <v>410</v>
      </c>
      <c r="F3060" s="1" t="s">
        <v>23424</v>
      </c>
      <c r="G3060" s="14">
        <v>919640496</v>
      </c>
      <c r="H3060" s="1" t="s">
        <v>15</v>
      </c>
      <c r="I3060" s="1" t="s">
        <v>62</v>
      </c>
      <c r="J3060" s="1" t="s">
        <v>50</v>
      </c>
      <c r="K3060" s="3" t="s">
        <v>42</v>
      </c>
      <c r="L3060" s="1" t="s">
        <v>50</v>
      </c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1"/>
      <c r="AA3060" s="1" t="s">
        <v>16</v>
      </c>
      <c r="AB3060" s="3" t="s">
        <v>12</v>
      </c>
      <c r="AC3060" s="23" t="s">
        <v>37782</v>
      </c>
      <c r="AD3060" s="23" t="s">
        <v>41112</v>
      </c>
      <c r="AE3060" t="s">
        <v>35402</v>
      </c>
    </row>
    <row r="3061" spans="1:31" ht="14.25" customHeight="1">
      <c r="A3061" s="1">
        <v>3060</v>
      </c>
      <c r="B3061" s="1" t="s">
        <v>54</v>
      </c>
      <c r="C3061" s="1" t="s">
        <v>5313</v>
      </c>
      <c r="D3061" s="1" t="s">
        <v>975</v>
      </c>
      <c r="E3061" s="1" t="s">
        <v>40</v>
      </c>
      <c r="F3061" s="1" t="s">
        <v>23430</v>
      </c>
      <c r="G3061" s="14">
        <v>91069496499</v>
      </c>
      <c r="H3061" s="1" t="s">
        <v>15</v>
      </c>
      <c r="I3061" s="1" t="s">
        <v>9</v>
      </c>
      <c r="J3061" s="1" t="s">
        <v>50</v>
      </c>
      <c r="K3061" s="3" t="s">
        <v>17</v>
      </c>
      <c r="L3061" s="1" t="s">
        <v>50</v>
      </c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1"/>
      <c r="AA3061" s="1" t="s">
        <v>11</v>
      </c>
      <c r="AB3061" s="3" t="s">
        <v>56</v>
      </c>
      <c r="AC3061" s="23" t="s">
        <v>37782</v>
      </c>
      <c r="AD3061" s="23" t="s">
        <v>41113</v>
      </c>
      <c r="AE3061" t="s">
        <v>35395</v>
      </c>
    </row>
    <row r="3062" spans="1:31" ht="14.25" customHeight="1">
      <c r="A3062" s="1">
        <v>3061</v>
      </c>
      <c r="B3062" s="1" t="s">
        <v>54</v>
      </c>
      <c r="C3062" s="1" t="s">
        <v>5333</v>
      </c>
      <c r="D3062" s="1" t="s">
        <v>3326</v>
      </c>
      <c r="E3062" s="1" t="s">
        <v>8396</v>
      </c>
      <c r="F3062" s="1" t="s">
        <v>23441</v>
      </c>
      <c r="G3062" s="14">
        <v>919099099994</v>
      </c>
      <c r="H3062" s="1" t="s">
        <v>15</v>
      </c>
      <c r="I3062" s="1" t="s">
        <v>41</v>
      </c>
      <c r="J3062" s="1" t="s">
        <v>50</v>
      </c>
      <c r="K3062" s="3" t="s">
        <v>42</v>
      </c>
      <c r="L3062" s="1" t="s">
        <v>50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1"/>
      <c r="AA3062" s="1" t="s">
        <v>16</v>
      </c>
      <c r="AB3062" s="3" t="s">
        <v>12</v>
      </c>
      <c r="AC3062" s="23" t="s">
        <v>37782</v>
      </c>
      <c r="AD3062" s="23" t="s">
        <v>41114</v>
      </c>
      <c r="AE3062" t="s">
        <v>35401</v>
      </c>
    </row>
    <row r="3063" spans="1:31" ht="14.25" customHeight="1">
      <c r="A3063" s="1">
        <v>3062</v>
      </c>
      <c r="B3063" s="9" t="s">
        <v>6</v>
      </c>
      <c r="C3063" s="1" t="s">
        <v>5383</v>
      </c>
      <c r="D3063" s="1" t="s">
        <v>3722</v>
      </c>
      <c r="E3063" s="1" t="s">
        <v>40</v>
      </c>
      <c r="F3063" s="1" t="s">
        <v>23471</v>
      </c>
      <c r="G3063" s="14">
        <v>919944044941</v>
      </c>
      <c r="H3063" s="1" t="s">
        <v>8</v>
      </c>
      <c r="I3063" s="1" t="s">
        <v>9</v>
      </c>
      <c r="J3063" s="1" t="s">
        <v>50</v>
      </c>
      <c r="K3063" s="3" t="s">
        <v>42</v>
      </c>
      <c r="L3063" s="1" t="s">
        <v>50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1"/>
      <c r="AA3063" s="1" t="s">
        <v>16</v>
      </c>
      <c r="AB3063" s="3" t="s">
        <v>12</v>
      </c>
      <c r="AC3063" s="23" t="s">
        <v>37782</v>
      </c>
      <c r="AD3063" s="23" t="s">
        <v>41115</v>
      </c>
      <c r="AE3063" t="s">
        <v>35400</v>
      </c>
    </row>
    <row r="3064" spans="1:31" ht="14.25" customHeight="1">
      <c r="A3064" s="1">
        <v>3063</v>
      </c>
      <c r="B3064" s="1" t="s">
        <v>54</v>
      </c>
      <c r="C3064" s="1" t="s">
        <v>5392</v>
      </c>
      <c r="D3064" s="1" t="s">
        <v>58</v>
      </c>
      <c r="E3064" s="1" t="s">
        <v>40</v>
      </c>
      <c r="F3064" s="1" t="s">
        <v>23478</v>
      </c>
      <c r="G3064" s="14">
        <v>9199040444</v>
      </c>
      <c r="H3064" s="1" t="s">
        <v>8</v>
      </c>
      <c r="I3064" s="1" t="s">
        <v>41</v>
      </c>
      <c r="J3064" s="1" t="s">
        <v>50</v>
      </c>
      <c r="K3064" s="3" t="s">
        <v>42</v>
      </c>
      <c r="L3064" s="1" t="s">
        <v>50</v>
      </c>
      <c r="M3064" s="3" t="s">
        <v>27</v>
      </c>
      <c r="N3064" s="3" t="str">
        <f t="shared" ref="N3064:N3065" si="58">J3064</f>
        <v>[1 cr - 1.25 cr]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1"/>
      <c r="AA3064" s="1" t="s">
        <v>16</v>
      </c>
      <c r="AB3064" s="3" t="s">
        <v>12</v>
      </c>
      <c r="AC3064" s="23" t="s">
        <v>37782</v>
      </c>
      <c r="AD3064" s="23" t="s">
        <v>41116</v>
      </c>
      <c r="AE3064" t="s">
        <v>35401</v>
      </c>
    </row>
    <row r="3065" spans="1:31" ht="14.25" customHeight="1">
      <c r="A3065" s="1">
        <v>3064</v>
      </c>
      <c r="B3065" s="1" t="s">
        <v>54</v>
      </c>
      <c r="C3065" s="1" t="s">
        <v>5408</v>
      </c>
      <c r="D3065" s="1" t="s">
        <v>3851</v>
      </c>
      <c r="E3065" s="1" t="s">
        <v>139</v>
      </c>
      <c r="F3065" s="1" t="s">
        <v>33900</v>
      </c>
      <c r="G3065" s="14">
        <v>919446600441</v>
      </c>
      <c r="H3065" s="1" t="s">
        <v>8</v>
      </c>
      <c r="I3065" s="1" t="s">
        <v>41</v>
      </c>
      <c r="J3065" s="1" t="s">
        <v>50</v>
      </c>
      <c r="K3065" s="3" t="s">
        <v>42</v>
      </c>
      <c r="L3065" s="1" t="s">
        <v>50</v>
      </c>
      <c r="M3065" s="3" t="s">
        <v>27</v>
      </c>
      <c r="N3065" s="3" t="str">
        <f t="shared" si="58"/>
        <v>[1 cr - 1.25 cr]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1"/>
      <c r="AA3065" s="1" t="s">
        <v>16</v>
      </c>
      <c r="AB3065" s="3" t="s">
        <v>12</v>
      </c>
      <c r="AC3065" s="23" t="s">
        <v>37782</v>
      </c>
      <c r="AD3065" s="23" t="s">
        <v>41117</v>
      </c>
      <c r="AE3065" t="s">
        <v>35395</v>
      </c>
    </row>
    <row r="3066" spans="1:31" ht="14.25" customHeight="1">
      <c r="A3066" s="1">
        <v>3065</v>
      </c>
      <c r="B3066" s="1" t="s">
        <v>54</v>
      </c>
      <c r="C3066" s="1" t="s">
        <v>5421</v>
      </c>
      <c r="D3066" s="1" t="s">
        <v>2250</v>
      </c>
      <c r="E3066" s="1" t="s">
        <v>15987</v>
      </c>
      <c r="F3066" s="1" t="s">
        <v>5422</v>
      </c>
      <c r="G3066" s="14">
        <v>919446400466</v>
      </c>
      <c r="H3066" s="1" t="s">
        <v>20</v>
      </c>
      <c r="I3066" s="1" t="s">
        <v>62</v>
      </c>
      <c r="J3066" s="1" t="s">
        <v>50</v>
      </c>
      <c r="K3066" s="3" t="s">
        <v>27</v>
      </c>
      <c r="L3066" s="1" t="s">
        <v>50</v>
      </c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1"/>
      <c r="AA3066" s="1" t="s">
        <v>16</v>
      </c>
      <c r="AB3066" s="3" t="s">
        <v>12</v>
      </c>
      <c r="AC3066" s="23" t="s">
        <v>37782</v>
      </c>
      <c r="AD3066" s="23" t="s">
        <v>41118</v>
      </c>
      <c r="AE3066" t="s">
        <v>35402</v>
      </c>
    </row>
    <row r="3067" spans="1:31" ht="14.25" customHeight="1">
      <c r="A3067" s="1">
        <v>3066</v>
      </c>
      <c r="B3067" s="1" t="s">
        <v>54</v>
      </c>
      <c r="C3067" s="1" t="s">
        <v>5434</v>
      </c>
      <c r="D3067" s="1" t="s">
        <v>3469</v>
      </c>
      <c r="E3067" s="1" t="s">
        <v>487</v>
      </c>
      <c r="F3067" s="1" t="s">
        <v>23498</v>
      </c>
      <c r="G3067" s="14">
        <v>919099904911</v>
      </c>
      <c r="H3067" s="1" t="s">
        <v>8</v>
      </c>
      <c r="I3067" s="1" t="s">
        <v>62</v>
      </c>
      <c r="J3067" s="1" t="s">
        <v>50</v>
      </c>
      <c r="K3067" s="3" t="s">
        <v>17</v>
      </c>
      <c r="L3067" s="1" t="s">
        <v>50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1"/>
      <c r="AA3067" s="1" t="s">
        <v>11</v>
      </c>
      <c r="AB3067" s="3" t="s">
        <v>56</v>
      </c>
      <c r="AC3067" s="23" t="s">
        <v>37782</v>
      </c>
      <c r="AD3067" s="23" t="s">
        <v>41119</v>
      </c>
      <c r="AE3067" t="s">
        <v>35400</v>
      </c>
    </row>
    <row r="3068" spans="1:31" ht="14.25" customHeight="1">
      <c r="A3068" s="1">
        <v>3067</v>
      </c>
      <c r="B3068" s="1" t="s">
        <v>54</v>
      </c>
      <c r="C3068" s="1" t="s">
        <v>5479</v>
      </c>
      <c r="D3068" s="1" t="s">
        <v>5480</v>
      </c>
      <c r="E3068" s="1" t="s">
        <v>40</v>
      </c>
      <c r="F3068" s="1" t="s">
        <v>23524</v>
      </c>
      <c r="G3068" s="14">
        <v>9194499664</v>
      </c>
      <c r="H3068" s="1" t="s">
        <v>8</v>
      </c>
      <c r="I3068" s="1" t="s">
        <v>62</v>
      </c>
      <c r="J3068" s="1" t="s">
        <v>50</v>
      </c>
      <c r="K3068" s="3" t="s">
        <v>171</v>
      </c>
      <c r="L3068" s="1" t="s">
        <v>50</v>
      </c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1"/>
      <c r="AA3068" s="1" t="s">
        <v>16</v>
      </c>
      <c r="AB3068" s="3" t="s">
        <v>12</v>
      </c>
      <c r="AC3068" s="23" t="s">
        <v>37782</v>
      </c>
      <c r="AD3068" s="23" t="s">
        <v>41120</v>
      </c>
      <c r="AE3068" t="s">
        <v>35401</v>
      </c>
    </row>
    <row r="3069" spans="1:31" ht="14.25" customHeight="1">
      <c r="A3069" s="1">
        <v>3068</v>
      </c>
      <c r="B3069" s="9" t="s">
        <v>6</v>
      </c>
      <c r="C3069" s="1" t="s">
        <v>5485</v>
      </c>
      <c r="D3069" s="1" t="s">
        <v>2162</v>
      </c>
      <c r="E3069" s="1" t="s">
        <v>2961</v>
      </c>
      <c r="F3069" s="1" t="s">
        <v>31663</v>
      </c>
      <c r="G3069" s="14">
        <v>91600196644</v>
      </c>
      <c r="H3069" s="1" t="s">
        <v>15</v>
      </c>
      <c r="I3069" s="1" t="s">
        <v>9</v>
      </c>
      <c r="J3069" s="1" t="s">
        <v>50</v>
      </c>
      <c r="K3069" s="3" t="s">
        <v>17</v>
      </c>
      <c r="L3069" s="1" t="s">
        <v>50</v>
      </c>
      <c r="M3069" s="4" t="s">
        <v>42</v>
      </c>
      <c r="N3069" s="3" t="str">
        <f>J3069</f>
        <v>[1 cr - 1.25 cr]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1"/>
      <c r="AA3069" s="1" t="s">
        <v>16</v>
      </c>
      <c r="AB3069" s="3" t="s">
        <v>12</v>
      </c>
      <c r="AC3069" s="23" t="s">
        <v>37782</v>
      </c>
      <c r="AD3069" s="23" t="s">
        <v>41121</v>
      </c>
      <c r="AE3069" t="s">
        <v>35395</v>
      </c>
    </row>
    <row r="3070" spans="1:31" ht="14.25" customHeight="1">
      <c r="A3070" s="1">
        <v>3069</v>
      </c>
      <c r="B3070" s="9" t="s">
        <v>6</v>
      </c>
      <c r="C3070" s="1" t="s">
        <v>5494</v>
      </c>
      <c r="D3070" s="1" t="s">
        <v>361</v>
      </c>
      <c r="E3070" s="1" t="s">
        <v>139</v>
      </c>
      <c r="F3070" s="1" t="s">
        <v>33907</v>
      </c>
      <c r="G3070" s="14">
        <v>91994664666</v>
      </c>
      <c r="H3070" s="1" t="s">
        <v>8</v>
      </c>
      <c r="I3070" s="1" t="s">
        <v>41</v>
      </c>
      <c r="J3070" s="1" t="s">
        <v>50</v>
      </c>
      <c r="K3070" s="3" t="s">
        <v>17</v>
      </c>
      <c r="L3070" s="1" t="s">
        <v>50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1"/>
      <c r="AA3070" s="1" t="s">
        <v>11</v>
      </c>
      <c r="AB3070" s="3" t="s">
        <v>56</v>
      </c>
      <c r="AC3070" s="23" t="s">
        <v>37782</v>
      </c>
      <c r="AD3070" s="23" t="s">
        <v>41122</v>
      </c>
      <c r="AE3070" t="s">
        <v>35400</v>
      </c>
    </row>
    <row r="3071" spans="1:31" ht="14.25" customHeight="1">
      <c r="A3071" s="1">
        <v>3070</v>
      </c>
      <c r="B3071" s="1" t="s">
        <v>54</v>
      </c>
      <c r="C3071" s="1" t="s">
        <v>5501</v>
      </c>
      <c r="D3071" s="1" t="s">
        <v>5502</v>
      </c>
      <c r="E3071" s="1" t="s">
        <v>131</v>
      </c>
      <c r="F3071" s="1" t="s">
        <v>5503</v>
      </c>
      <c r="G3071" s="14">
        <v>914066499</v>
      </c>
      <c r="H3071" s="1" t="s">
        <v>15</v>
      </c>
      <c r="I3071" s="1" t="s">
        <v>41</v>
      </c>
      <c r="J3071" s="1" t="s">
        <v>50</v>
      </c>
      <c r="K3071" s="3" t="s">
        <v>17</v>
      </c>
      <c r="L3071" s="1" t="s">
        <v>50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1"/>
      <c r="AA3071" s="1" t="s">
        <v>16</v>
      </c>
      <c r="AB3071" s="3" t="s">
        <v>12</v>
      </c>
      <c r="AC3071" s="23" t="s">
        <v>37782</v>
      </c>
      <c r="AD3071" s="23" t="s">
        <v>41123</v>
      </c>
      <c r="AE3071" t="s">
        <v>35400</v>
      </c>
    </row>
    <row r="3072" spans="1:31" ht="14.25" customHeight="1">
      <c r="A3072" s="1">
        <v>3071</v>
      </c>
      <c r="B3072" s="9" t="s">
        <v>6</v>
      </c>
      <c r="C3072" s="1" t="s">
        <v>5560</v>
      </c>
      <c r="D3072" s="1" t="s">
        <v>5561</v>
      </c>
      <c r="E3072" s="1" t="s">
        <v>5403</v>
      </c>
      <c r="F3072" s="1" t="s">
        <v>23561</v>
      </c>
      <c r="G3072" s="14">
        <v>91944404496</v>
      </c>
      <c r="H3072" s="1" t="s">
        <v>20</v>
      </c>
      <c r="I3072" s="1" t="s">
        <v>9</v>
      </c>
      <c r="J3072" s="1" t="s">
        <v>50</v>
      </c>
      <c r="K3072" s="3" t="s">
        <v>17</v>
      </c>
      <c r="L3072" s="1" t="s">
        <v>50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1"/>
      <c r="AA3072" s="1" t="s">
        <v>11</v>
      </c>
      <c r="AB3072" s="3" t="s">
        <v>538</v>
      </c>
      <c r="AC3072" s="23" t="s">
        <v>37782</v>
      </c>
      <c r="AD3072" s="23" t="s">
        <v>41124</v>
      </c>
      <c r="AE3072" t="s">
        <v>35395</v>
      </c>
    </row>
    <row r="3073" spans="1:31" ht="14.25" customHeight="1">
      <c r="A3073" s="1">
        <v>3072</v>
      </c>
      <c r="B3073" s="9" t="s">
        <v>6</v>
      </c>
      <c r="C3073" s="1" t="s">
        <v>5583</v>
      </c>
      <c r="D3073" s="1" t="s">
        <v>1547</v>
      </c>
      <c r="E3073" s="1" t="s">
        <v>506</v>
      </c>
      <c r="F3073" s="1" t="s">
        <v>23571</v>
      </c>
      <c r="G3073" s="14">
        <v>919946694469</v>
      </c>
      <c r="H3073" s="1" t="s">
        <v>15</v>
      </c>
      <c r="I3073" s="1" t="s">
        <v>33</v>
      </c>
      <c r="J3073" s="1" t="s">
        <v>50</v>
      </c>
      <c r="K3073" s="3" t="s">
        <v>42</v>
      </c>
      <c r="L3073" s="1" t="s">
        <v>50</v>
      </c>
      <c r="M3073" s="3" t="s">
        <v>27</v>
      </c>
      <c r="N3073" s="3" t="str">
        <f>J3073</f>
        <v>[1 cr - 1.25 cr]</v>
      </c>
      <c r="O3073" s="3" t="s">
        <v>47349</v>
      </c>
      <c r="P3073" s="3" t="s">
        <v>50</v>
      </c>
      <c r="Q3073" s="3" t="s">
        <v>171</v>
      </c>
      <c r="R3073" s="3" t="s">
        <v>50</v>
      </c>
      <c r="S3073" s="3"/>
      <c r="T3073" s="3"/>
      <c r="U3073" s="3"/>
      <c r="V3073" s="3"/>
      <c r="W3073" s="3"/>
      <c r="X3073" s="3"/>
      <c r="Y3073" s="3"/>
      <c r="Z3073" s="1"/>
      <c r="AA3073" s="1" t="s">
        <v>16</v>
      </c>
      <c r="AB3073" s="3" t="s">
        <v>12</v>
      </c>
      <c r="AC3073" s="23" t="s">
        <v>37782</v>
      </c>
      <c r="AD3073" s="23" t="s">
        <v>41125</v>
      </c>
      <c r="AE3073" t="s">
        <v>35400</v>
      </c>
    </row>
    <row r="3074" spans="1:31" ht="14.25" customHeight="1">
      <c r="A3074" s="1">
        <v>3073</v>
      </c>
      <c r="B3074" s="1" t="s">
        <v>54</v>
      </c>
      <c r="C3074" s="1" t="s">
        <v>5590</v>
      </c>
      <c r="D3074" s="1" t="s">
        <v>1263</v>
      </c>
      <c r="E3074" s="1" t="s">
        <v>6300</v>
      </c>
      <c r="F3074" s="1" t="s">
        <v>23574</v>
      </c>
      <c r="G3074" s="14">
        <v>91946661</v>
      </c>
      <c r="H3074" s="1" t="s">
        <v>15</v>
      </c>
      <c r="I3074" s="1" t="s">
        <v>41</v>
      </c>
      <c r="J3074" s="1" t="s">
        <v>50</v>
      </c>
      <c r="K3074" s="3" t="s">
        <v>42</v>
      </c>
      <c r="L3074" s="1" t="s">
        <v>50</v>
      </c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1"/>
      <c r="AA3074" s="1" t="s">
        <v>16</v>
      </c>
      <c r="AB3074" s="3" t="s">
        <v>12</v>
      </c>
      <c r="AC3074" s="23" t="s">
        <v>37782</v>
      </c>
      <c r="AD3074" s="23" t="s">
        <v>41126</v>
      </c>
      <c r="AE3074" t="s">
        <v>35400</v>
      </c>
    </row>
    <row r="3075" spans="1:31" ht="14.25" customHeight="1">
      <c r="A3075" s="1">
        <v>3074</v>
      </c>
      <c r="B3075" s="9" t="s">
        <v>6</v>
      </c>
      <c r="C3075" s="1" t="s">
        <v>5637</v>
      </c>
      <c r="D3075" s="1" t="s">
        <v>5638</v>
      </c>
      <c r="E3075" s="1" t="s">
        <v>78</v>
      </c>
      <c r="F3075" s="1" t="s">
        <v>23602</v>
      </c>
      <c r="G3075" s="14">
        <v>91996066669</v>
      </c>
      <c r="H3075" s="1" t="s">
        <v>37</v>
      </c>
      <c r="I3075" s="1" t="s">
        <v>9</v>
      </c>
      <c r="J3075" s="1" t="s">
        <v>50</v>
      </c>
      <c r="K3075" s="3" t="s">
        <v>42</v>
      </c>
      <c r="L3075" s="1" t="s">
        <v>50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1"/>
      <c r="AA3075" s="1" t="s">
        <v>16</v>
      </c>
      <c r="AB3075" s="3" t="s">
        <v>12</v>
      </c>
      <c r="AC3075" s="23" t="s">
        <v>37782</v>
      </c>
      <c r="AD3075" s="23" t="s">
        <v>41127</v>
      </c>
      <c r="AE3075" t="s">
        <v>35400</v>
      </c>
    </row>
    <row r="3076" spans="1:31" ht="14.25" customHeight="1">
      <c r="A3076" s="1">
        <v>3075</v>
      </c>
      <c r="B3076" s="9" t="s">
        <v>6</v>
      </c>
      <c r="C3076" s="1" t="s">
        <v>5668</v>
      </c>
      <c r="D3076" s="1" t="s">
        <v>5669</v>
      </c>
      <c r="E3076" s="1" t="s">
        <v>2836</v>
      </c>
      <c r="F3076" s="1" t="s">
        <v>23611</v>
      </c>
      <c r="G3076" s="14">
        <v>914400499099</v>
      </c>
      <c r="H3076" s="1" t="s">
        <v>20</v>
      </c>
      <c r="I3076" s="1" t="s">
        <v>41</v>
      </c>
      <c r="J3076" s="1" t="s">
        <v>50</v>
      </c>
      <c r="K3076" s="3" t="s">
        <v>42</v>
      </c>
      <c r="L3076" s="1" t="s">
        <v>50</v>
      </c>
      <c r="M3076" s="3" t="s">
        <v>27</v>
      </c>
      <c r="N3076" s="3" t="str">
        <f>J3076</f>
        <v>[1 cr - 1.25 cr]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1"/>
      <c r="AA3076" s="1" t="s">
        <v>16</v>
      </c>
      <c r="AB3076" s="3" t="s">
        <v>12</v>
      </c>
      <c r="AC3076" s="23" t="s">
        <v>37782</v>
      </c>
      <c r="AD3076" s="23" t="s">
        <v>41128</v>
      </c>
      <c r="AE3076" t="s">
        <v>35401</v>
      </c>
    </row>
    <row r="3077" spans="1:31" ht="14.25" customHeight="1">
      <c r="A3077" s="1">
        <v>3076</v>
      </c>
      <c r="B3077" s="9" t="s">
        <v>6</v>
      </c>
      <c r="C3077" s="1" t="s">
        <v>5674</v>
      </c>
      <c r="D3077" s="1" t="s">
        <v>773</v>
      </c>
      <c r="E3077" s="1" t="s">
        <v>139</v>
      </c>
      <c r="F3077" s="1" t="s">
        <v>23613</v>
      </c>
      <c r="G3077" s="14">
        <v>914141696649</v>
      </c>
      <c r="H3077" s="1" t="s">
        <v>8</v>
      </c>
      <c r="I3077" s="1" t="s">
        <v>62</v>
      </c>
      <c r="J3077" s="1" t="s">
        <v>50</v>
      </c>
      <c r="K3077" s="3" t="s">
        <v>178</v>
      </c>
      <c r="L3077" s="1" t="s">
        <v>50</v>
      </c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1"/>
      <c r="AA3077" s="1" t="s">
        <v>16</v>
      </c>
      <c r="AB3077" s="3" t="s">
        <v>12</v>
      </c>
      <c r="AC3077" s="23" t="s">
        <v>37782</v>
      </c>
      <c r="AD3077" s="23" t="s">
        <v>41129</v>
      </c>
      <c r="AE3077" t="s">
        <v>35395</v>
      </c>
    </row>
    <row r="3078" spans="1:31" ht="14.25" customHeight="1">
      <c r="A3078" s="1">
        <v>3077</v>
      </c>
      <c r="B3078" s="9" t="s">
        <v>6</v>
      </c>
      <c r="C3078" s="1" t="s">
        <v>5675</v>
      </c>
      <c r="D3078" s="1" t="s">
        <v>5676</v>
      </c>
      <c r="E3078" s="1" t="s">
        <v>139</v>
      </c>
      <c r="F3078" s="1" t="s">
        <v>33926</v>
      </c>
      <c r="G3078" s="14">
        <v>919446944444</v>
      </c>
      <c r="H3078" s="1" t="s">
        <v>8</v>
      </c>
      <c r="I3078" s="1" t="s">
        <v>9</v>
      </c>
      <c r="J3078" s="1" t="s">
        <v>50</v>
      </c>
      <c r="K3078" s="3" t="s">
        <v>27</v>
      </c>
      <c r="L3078" s="1" t="s">
        <v>50</v>
      </c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1"/>
      <c r="AA3078" s="1" t="s">
        <v>16</v>
      </c>
      <c r="AB3078" s="3" t="s">
        <v>12</v>
      </c>
      <c r="AC3078" s="23" t="s">
        <v>37782</v>
      </c>
      <c r="AD3078" s="23" t="s">
        <v>41130</v>
      </c>
      <c r="AE3078" t="s">
        <v>35400</v>
      </c>
    </row>
    <row r="3079" spans="1:31" ht="14.25" customHeight="1">
      <c r="A3079" s="1">
        <v>3078</v>
      </c>
      <c r="B3079" s="9" t="s">
        <v>6</v>
      </c>
      <c r="C3079" s="1" t="s">
        <v>5697</v>
      </c>
      <c r="D3079" s="1" t="s">
        <v>2169</v>
      </c>
      <c r="E3079" s="1" t="s">
        <v>5698</v>
      </c>
      <c r="F3079" s="1" t="s">
        <v>23622</v>
      </c>
      <c r="G3079" s="14">
        <v>91904444416</v>
      </c>
      <c r="H3079" s="1" t="s">
        <v>8</v>
      </c>
      <c r="I3079" s="1" t="s">
        <v>41</v>
      </c>
      <c r="J3079" s="1" t="s">
        <v>50</v>
      </c>
      <c r="K3079" s="3" t="s">
        <v>42</v>
      </c>
      <c r="L3079" s="1" t="s">
        <v>50</v>
      </c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1"/>
      <c r="AA3079" s="1" t="s">
        <v>16</v>
      </c>
      <c r="AB3079" s="3" t="s">
        <v>12</v>
      </c>
      <c r="AC3079" s="23" t="s">
        <v>37782</v>
      </c>
      <c r="AD3079" s="23" t="s">
        <v>41131</v>
      </c>
      <c r="AE3079" t="s">
        <v>35395</v>
      </c>
    </row>
    <row r="3080" spans="1:31" ht="14.25" customHeight="1">
      <c r="A3080" s="1">
        <v>3079</v>
      </c>
      <c r="B3080" s="9" t="s">
        <v>6</v>
      </c>
      <c r="C3080" s="1" t="s">
        <v>5727</v>
      </c>
      <c r="D3080" s="1" t="s">
        <v>2128</v>
      </c>
      <c r="E3080" s="1" t="s">
        <v>5728</v>
      </c>
      <c r="F3080" s="1" t="s">
        <v>23637</v>
      </c>
      <c r="G3080" s="14">
        <v>914160946046</v>
      </c>
      <c r="H3080" s="1" t="s">
        <v>8</v>
      </c>
      <c r="I3080" s="1" t="s">
        <v>9</v>
      </c>
      <c r="J3080" s="1" t="s">
        <v>50</v>
      </c>
      <c r="K3080" s="3" t="s">
        <v>17</v>
      </c>
      <c r="L3080" s="1" t="s">
        <v>50</v>
      </c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1"/>
      <c r="AA3080" s="1" t="s">
        <v>11</v>
      </c>
      <c r="AB3080" s="3" t="s">
        <v>13</v>
      </c>
      <c r="AC3080" s="23" t="s">
        <v>37782</v>
      </c>
      <c r="AD3080" s="23" t="s">
        <v>41132</v>
      </c>
      <c r="AE3080" t="s">
        <v>35401</v>
      </c>
    </row>
    <row r="3081" spans="1:31" ht="14.25" customHeight="1">
      <c r="A3081" s="1">
        <v>3080</v>
      </c>
      <c r="B3081" s="9" t="s">
        <v>6</v>
      </c>
      <c r="C3081" s="1" t="s">
        <v>5742</v>
      </c>
      <c r="D3081" s="1" t="s">
        <v>5743</v>
      </c>
      <c r="E3081" s="1" t="s">
        <v>5744</v>
      </c>
      <c r="F3081" s="1" t="s">
        <v>23646</v>
      </c>
      <c r="G3081" s="14">
        <v>914460664104</v>
      </c>
      <c r="H3081" s="1" t="s">
        <v>8</v>
      </c>
      <c r="I3081" s="1" t="s">
        <v>9</v>
      </c>
      <c r="J3081" s="1" t="s">
        <v>50</v>
      </c>
      <c r="K3081" s="3" t="s">
        <v>42</v>
      </c>
      <c r="L3081" s="1" t="s">
        <v>50</v>
      </c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1"/>
      <c r="AA3081" s="1" t="s">
        <v>16</v>
      </c>
      <c r="AB3081" s="3" t="s">
        <v>12</v>
      </c>
      <c r="AC3081" s="23" t="s">
        <v>37781</v>
      </c>
      <c r="AD3081" s="23" t="s">
        <v>41133</v>
      </c>
      <c r="AE3081" t="s">
        <v>35400</v>
      </c>
    </row>
    <row r="3082" spans="1:31" ht="14.25" customHeight="1">
      <c r="A3082" s="1">
        <v>3081</v>
      </c>
      <c r="B3082" s="9" t="s">
        <v>6</v>
      </c>
      <c r="C3082" s="1" t="s">
        <v>5781</v>
      </c>
      <c r="D3082" s="1" t="s">
        <v>5782</v>
      </c>
      <c r="E3082" s="1" t="s">
        <v>1797</v>
      </c>
      <c r="F3082" s="1" t="s">
        <v>31690</v>
      </c>
      <c r="G3082" s="14">
        <v>919444046004</v>
      </c>
      <c r="H3082" s="1" t="s">
        <v>15</v>
      </c>
      <c r="I3082" s="1" t="s">
        <v>9</v>
      </c>
      <c r="J3082" s="1" t="s">
        <v>50</v>
      </c>
      <c r="K3082" s="3" t="s">
        <v>178</v>
      </c>
      <c r="L3082" s="1" t="s">
        <v>50</v>
      </c>
      <c r="M3082" s="3" t="s">
        <v>171</v>
      </c>
      <c r="N3082" s="3" t="str">
        <f>J3082</f>
        <v>[1 cr - 1.25 cr]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1"/>
      <c r="AA3082" s="1" t="s">
        <v>16</v>
      </c>
      <c r="AB3082" s="3" t="s">
        <v>12</v>
      </c>
      <c r="AC3082" s="23" t="s">
        <v>37781</v>
      </c>
      <c r="AD3082" s="23" t="s">
        <v>41134</v>
      </c>
      <c r="AE3082" t="s">
        <v>35400</v>
      </c>
    </row>
    <row r="3083" spans="1:31" ht="14.25" customHeight="1">
      <c r="A3083" s="1">
        <v>3082</v>
      </c>
      <c r="B3083" s="9" t="s">
        <v>6</v>
      </c>
      <c r="C3083" s="1" t="s">
        <v>5806</v>
      </c>
      <c r="D3083" s="1" t="s">
        <v>823</v>
      </c>
      <c r="E3083" s="1" t="s">
        <v>5807</v>
      </c>
      <c r="F3083" s="1" t="s">
        <v>31694</v>
      </c>
      <c r="G3083" s="14">
        <v>914466011646</v>
      </c>
      <c r="H3083" s="1" t="s">
        <v>15</v>
      </c>
      <c r="I3083" s="1" t="s">
        <v>9</v>
      </c>
      <c r="J3083" s="1" t="s">
        <v>50</v>
      </c>
      <c r="K3083" s="3" t="s">
        <v>17</v>
      </c>
      <c r="L3083" s="1" t="s">
        <v>50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1"/>
      <c r="AA3083" s="1" t="s">
        <v>11</v>
      </c>
      <c r="AB3083" s="3" t="s">
        <v>586</v>
      </c>
      <c r="AC3083" s="23" t="s">
        <v>37781</v>
      </c>
      <c r="AD3083" s="23" t="s">
        <v>41135</v>
      </c>
      <c r="AE3083" t="s">
        <v>35400</v>
      </c>
    </row>
    <row r="3084" spans="1:31" ht="14.25" customHeight="1">
      <c r="A3084" s="1">
        <v>3083</v>
      </c>
      <c r="B3084" s="9" t="s">
        <v>6</v>
      </c>
      <c r="C3084" s="1" t="s">
        <v>5855</v>
      </c>
      <c r="D3084" s="1" t="s">
        <v>1025</v>
      </c>
      <c r="E3084" s="1" t="s">
        <v>5856</v>
      </c>
      <c r="F3084" s="1" t="s">
        <v>23685</v>
      </c>
      <c r="G3084" s="14">
        <v>91969499</v>
      </c>
      <c r="H3084" s="1" t="s">
        <v>8</v>
      </c>
      <c r="I3084" s="1" t="s">
        <v>62</v>
      </c>
      <c r="J3084" s="1" t="s">
        <v>50</v>
      </c>
      <c r="K3084" s="3" t="s">
        <v>42</v>
      </c>
      <c r="L3084" s="1" t="s">
        <v>50</v>
      </c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1"/>
      <c r="AA3084" s="1" t="s">
        <v>16</v>
      </c>
      <c r="AB3084" s="3" t="s">
        <v>12</v>
      </c>
      <c r="AC3084" s="23" t="s">
        <v>37781</v>
      </c>
      <c r="AD3084" s="23" t="s">
        <v>41136</v>
      </c>
      <c r="AE3084" t="s">
        <v>35395</v>
      </c>
    </row>
    <row r="3085" spans="1:31" ht="14.25" customHeight="1">
      <c r="A3085" s="1">
        <v>3084</v>
      </c>
      <c r="B3085" s="9" t="s">
        <v>6</v>
      </c>
      <c r="C3085" s="1" t="s">
        <v>5860</v>
      </c>
      <c r="D3085" s="1" t="s">
        <v>386</v>
      </c>
      <c r="E3085" s="1" t="s">
        <v>5861</v>
      </c>
      <c r="F3085" s="1" t="s">
        <v>31699</v>
      </c>
      <c r="G3085" s="14">
        <v>91949994</v>
      </c>
      <c r="H3085" s="1" t="s">
        <v>8</v>
      </c>
      <c r="I3085" s="1" t="s">
        <v>9</v>
      </c>
      <c r="J3085" s="1" t="s">
        <v>50</v>
      </c>
      <c r="K3085" s="3" t="s">
        <v>42</v>
      </c>
      <c r="L3085" s="1" t="s">
        <v>50</v>
      </c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1"/>
      <c r="AA3085" s="1" t="s">
        <v>16</v>
      </c>
      <c r="AB3085" s="3" t="s">
        <v>12</v>
      </c>
      <c r="AC3085" s="23" t="s">
        <v>37781</v>
      </c>
      <c r="AD3085" s="23" t="s">
        <v>41137</v>
      </c>
      <c r="AE3085" t="s">
        <v>35400</v>
      </c>
    </row>
    <row r="3086" spans="1:31" ht="14.25" customHeight="1">
      <c r="A3086" s="1">
        <v>3085</v>
      </c>
      <c r="B3086" s="1" t="s">
        <v>54</v>
      </c>
      <c r="C3086" s="1" t="s">
        <v>5918</v>
      </c>
      <c r="D3086" s="1" t="s">
        <v>35612</v>
      </c>
      <c r="E3086" s="1" t="s">
        <v>999</v>
      </c>
      <c r="F3086" s="1" t="s">
        <v>23714</v>
      </c>
      <c r="G3086" s="14">
        <v>919916949604</v>
      </c>
      <c r="H3086" s="1" t="s">
        <v>15</v>
      </c>
      <c r="I3086" s="1" t="s">
        <v>9</v>
      </c>
      <c r="J3086" s="1" t="s">
        <v>50</v>
      </c>
      <c r="K3086" s="3" t="s">
        <v>42</v>
      </c>
      <c r="L3086" s="1" t="s">
        <v>50</v>
      </c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1"/>
      <c r="AA3086" s="1" t="s">
        <v>16</v>
      </c>
      <c r="AB3086" s="3" t="s">
        <v>12</v>
      </c>
      <c r="AC3086" s="23" t="s">
        <v>37781</v>
      </c>
      <c r="AD3086" s="23" t="s">
        <v>41138</v>
      </c>
      <c r="AE3086" t="s">
        <v>35400</v>
      </c>
    </row>
    <row r="3087" spans="1:31" ht="14.25" customHeight="1">
      <c r="A3087" s="1">
        <v>3086</v>
      </c>
      <c r="B3087" s="1" t="s">
        <v>54</v>
      </c>
      <c r="C3087" s="1" t="s">
        <v>5941</v>
      </c>
      <c r="D3087" s="1" t="s">
        <v>2027</v>
      </c>
      <c r="E3087" s="1" t="s">
        <v>4709</v>
      </c>
      <c r="F3087" s="1" t="s">
        <v>33945</v>
      </c>
      <c r="G3087" s="14">
        <v>919909904914</v>
      </c>
      <c r="H3087" s="1" t="s">
        <v>20</v>
      </c>
      <c r="I3087" s="1" t="s">
        <v>41</v>
      </c>
      <c r="J3087" s="1" t="s">
        <v>50</v>
      </c>
      <c r="K3087" s="3" t="s">
        <v>42</v>
      </c>
      <c r="L3087" s="1" t="s">
        <v>50</v>
      </c>
      <c r="M3087" s="3" t="s">
        <v>27</v>
      </c>
      <c r="N3087" s="3" t="str">
        <f>J3087</f>
        <v>[1 cr - 1.25 cr]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1"/>
      <c r="AA3087" s="1" t="s">
        <v>16</v>
      </c>
      <c r="AB3087" s="3" t="s">
        <v>12</v>
      </c>
      <c r="AC3087" s="23" t="s">
        <v>37781</v>
      </c>
      <c r="AD3087" s="23" t="s">
        <v>41139</v>
      </c>
      <c r="AE3087" t="s">
        <v>35401</v>
      </c>
    </row>
    <row r="3088" spans="1:31" ht="14.25" customHeight="1">
      <c r="A3088" s="1">
        <v>3087</v>
      </c>
      <c r="B3088" s="1" t="s">
        <v>54</v>
      </c>
      <c r="C3088" s="1" t="s">
        <v>5951</v>
      </c>
      <c r="D3088" s="1" t="s">
        <v>1867</v>
      </c>
      <c r="E3088" s="1" t="s">
        <v>1670</v>
      </c>
      <c r="F3088" s="1" t="s">
        <v>23726</v>
      </c>
      <c r="G3088" s="14">
        <v>91401409990</v>
      </c>
      <c r="H3088" s="1" t="s">
        <v>15</v>
      </c>
      <c r="I3088" s="1" t="s">
        <v>62</v>
      </c>
      <c r="J3088" s="1" t="s">
        <v>50</v>
      </c>
      <c r="K3088" s="3" t="s">
        <v>42</v>
      </c>
      <c r="L3088" s="1" t="s">
        <v>50</v>
      </c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1"/>
      <c r="AA3088" s="1" t="s">
        <v>16</v>
      </c>
      <c r="AB3088" s="3" t="s">
        <v>12</v>
      </c>
      <c r="AC3088" s="23" t="s">
        <v>37781</v>
      </c>
      <c r="AD3088" s="23" t="s">
        <v>41140</v>
      </c>
      <c r="AE3088" t="s">
        <v>35401</v>
      </c>
    </row>
    <row r="3089" spans="1:31" ht="14.25" customHeight="1">
      <c r="A3089" s="1">
        <v>3088</v>
      </c>
      <c r="B3089" s="9" t="s">
        <v>6</v>
      </c>
      <c r="C3089" s="1" t="s">
        <v>5952</v>
      </c>
      <c r="D3089" s="1" t="s">
        <v>1250</v>
      </c>
      <c r="E3089" s="1" t="s">
        <v>102</v>
      </c>
      <c r="F3089" s="1" t="s">
        <v>23727</v>
      </c>
      <c r="G3089" s="14">
        <v>919446949940</v>
      </c>
      <c r="H3089" s="1" t="s">
        <v>8</v>
      </c>
      <c r="I3089" s="1" t="s">
        <v>9</v>
      </c>
      <c r="J3089" s="1" t="s">
        <v>50</v>
      </c>
      <c r="K3089" s="3" t="s">
        <v>63</v>
      </c>
      <c r="L3089" s="1" t="s">
        <v>50</v>
      </c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1"/>
      <c r="AA3089" s="1" t="s">
        <v>16</v>
      </c>
      <c r="AB3089" s="3" t="s">
        <v>12</v>
      </c>
      <c r="AC3089" s="23" t="s">
        <v>37781</v>
      </c>
      <c r="AD3089" s="23" t="s">
        <v>41141</v>
      </c>
      <c r="AE3089" t="s">
        <v>35400</v>
      </c>
    </row>
    <row r="3090" spans="1:31" ht="14.25" customHeight="1">
      <c r="A3090" s="1">
        <v>3089</v>
      </c>
      <c r="B3090" s="9" t="s">
        <v>6</v>
      </c>
      <c r="C3090" s="1" t="s">
        <v>5963</v>
      </c>
      <c r="D3090" s="1" t="s">
        <v>35613</v>
      </c>
      <c r="E3090" s="1" t="s">
        <v>78</v>
      </c>
      <c r="F3090" s="1" t="s">
        <v>23734</v>
      </c>
      <c r="G3090" s="14">
        <v>91944444111</v>
      </c>
      <c r="H3090" s="1" t="s">
        <v>132</v>
      </c>
      <c r="I3090" s="1" t="s">
        <v>9</v>
      </c>
      <c r="J3090" s="1" t="s">
        <v>50</v>
      </c>
      <c r="K3090" s="3" t="s">
        <v>17</v>
      </c>
      <c r="L3090" s="1" t="s">
        <v>50</v>
      </c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1"/>
      <c r="AA3090" s="1" t="s">
        <v>11</v>
      </c>
      <c r="AB3090" s="3" t="s">
        <v>538</v>
      </c>
      <c r="AC3090" s="23" t="s">
        <v>37781</v>
      </c>
      <c r="AD3090" s="23" t="s">
        <v>41142</v>
      </c>
      <c r="AE3090" t="s">
        <v>35400</v>
      </c>
    </row>
    <row r="3091" spans="1:31" ht="14.25" customHeight="1">
      <c r="A3091" s="1">
        <v>3090</v>
      </c>
      <c r="B3091" s="9" t="s">
        <v>6</v>
      </c>
      <c r="C3091" s="1" t="s">
        <v>5980</v>
      </c>
      <c r="D3091" s="1" t="s">
        <v>5981</v>
      </c>
      <c r="E3091" s="1" t="s">
        <v>1577</v>
      </c>
      <c r="F3091" s="1" t="s">
        <v>23739</v>
      </c>
      <c r="G3091" s="14">
        <v>91994964616</v>
      </c>
      <c r="H3091" s="1" t="s">
        <v>8</v>
      </c>
      <c r="I3091" s="1" t="s">
        <v>62</v>
      </c>
      <c r="J3091" s="1" t="s">
        <v>50</v>
      </c>
      <c r="K3091" s="3" t="s">
        <v>17</v>
      </c>
      <c r="L3091" s="1" t="s">
        <v>50</v>
      </c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1"/>
      <c r="AA3091" s="1" t="s">
        <v>16</v>
      </c>
      <c r="AB3091" s="3" t="s">
        <v>12</v>
      </c>
      <c r="AC3091" s="23" t="s">
        <v>37781</v>
      </c>
      <c r="AD3091" s="23" t="s">
        <v>41143</v>
      </c>
      <c r="AE3091" t="s">
        <v>35401</v>
      </c>
    </row>
    <row r="3092" spans="1:31" ht="14.25" customHeight="1">
      <c r="A3092" s="1">
        <v>3091</v>
      </c>
      <c r="B3092" s="1" t="s">
        <v>54</v>
      </c>
      <c r="C3092" s="1" t="s">
        <v>5999</v>
      </c>
      <c r="D3092" s="1" t="s">
        <v>1839</v>
      </c>
      <c r="E3092" s="1" t="s">
        <v>6000</v>
      </c>
      <c r="F3092" s="1" t="s">
        <v>23747</v>
      </c>
      <c r="G3092" s="14">
        <v>91944404146</v>
      </c>
      <c r="H3092" s="1" t="s">
        <v>132</v>
      </c>
      <c r="I3092" s="1" t="s">
        <v>62</v>
      </c>
      <c r="J3092" s="1" t="s">
        <v>50</v>
      </c>
      <c r="K3092" s="3" t="s">
        <v>42</v>
      </c>
      <c r="L3092" s="1" t="s">
        <v>50</v>
      </c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1"/>
      <c r="AA3092" s="1" t="s">
        <v>16</v>
      </c>
      <c r="AB3092" s="3" t="s">
        <v>12</v>
      </c>
      <c r="AC3092" s="23" t="s">
        <v>37781</v>
      </c>
      <c r="AD3092" s="23" t="s">
        <v>41144</v>
      </c>
      <c r="AE3092" t="s">
        <v>35401</v>
      </c>
    </row>
    <row r="3093" spans="1:31" ht="14.25" customHeight="1">
      <c r="A3093" s="1">
        <v>3092</v>
      </c>
      <c r="B3093" s="9" t="s">
        <v>6</v>
      </c>
      <c r="C3093" s="1" t="s">
        <v>6015</v>
      </c>
      <c r="D3093" s="1" t="s">
        <v>3326</v>
      </c>
      <c r="E3093" s="1" t="s">
        <v>139</v>
      </c>
      <c r="F3093" s="1" t="s">
        <v>23756</v>
      </c>
      <c r="G3093" s="14">
        <v>91944604416</v>
      </c>
      <c r="H3093" s="1" t="s">
        <v>15</v>
      </c>
      <c r="I3093" s="1" t="s">
        <v>62</v>
      </c>
      <c r="J3093" s="1" t="s">
        <v>50</v>
      </c>
      <c r="K3093" s="3" t="s">
        <v>117</v>
      </c>
      <c r="L3093" s="1" t="s">
        <v>50</v>
      </c>
      <c r="M3093" s="3" t="s">
        <v>178</v>
      </c>
      <c r="N3093" s="3" t="str">
        <f t="shared" ref="N3093:N3094" si="59">J3093</f>
        <v>[1 cr - 1.25 cr]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1"/>
      <c r="AA3093" s="1" t="s">
        <v>16</v>
      </c>
      <c r="AB3093" s="3" t="s">
        <v>12</v>
      </c>
      <c r="AC3093" s="23" t="s">
        <v>37781</v>
      </c>
      <c r="AD3093" s="23" t="s">
        <v>41145</v>
      </c>
      <c r="AE3093" t="s">
        <v>35400</v>
      </c>
    </row>
    <row r="3094" spans="1:31" ht="14.25" customHeight="1">
      <c r="A3094" s="1">
        <v>3093</v>
      </c>
      <c r="B3094" s="9" t="s">
        <v>6</v>
      </c>
      <c r="C3094" s="1" t="s">
        <v>6025</v>
      </c>
      <c r="D3094" s="1" t="s">
        <v>6026</v>
      </c>
      <c r="E3094" s="1" t="s">
        <v>3144</v>
      </c>
      <c r="F3094" s="1" t="s">
        <v>33956</v>
      </c>
      <c r="G3094" s="14">
        <v>919946004069</v>
      </c>
      <c r="H3094" s="1" t="s">
        <v>8</v>
      </c>
      <c r="I3094" s="1" t="s">
        <v>9</v>
      </c>
      <c r="J3094" s="1" t="s">
        <v>50</v>
      </c>
      <c r="K3094" s="3" t="s">
        <v>42</v>
      </c>
      <c r="L3094" s="1" t="s">
        <v>50</v>
      </c>
      <c r="M3094" s="3" t="s">
        <v>27</v>
      </c>
      <c r="N3094" s="3" t="str">
        <f t="shared" si="59"/>
        <v>[1 cr - 1.25 cr]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1"/>
      <c r="AA3094" s="1" t="s">
        <v>16</v>
      </c>
      <c r="AB3094" s="3" t="s">
        <v>12</v>
      </c>
      <c r="AC3094" s="23" t="s">
        <v>37781</v>
      </c>
      <c r="AD3094" s="23" t="s">
        <v>41146</v>
      </c>
      <c r="AE3094" t="s">
        <v>35401</v>
      </c>
    </row>
    <row r="3095" spans="1:31" ht="14.25" customHeight="1">
      <c r="A3095" s="1">
        <v>3094</v>
      </c>
      <c r="B3095" s="9" t="s">
        <v>6</v>
      </c>
      <c r="C3095" s="1" t="s">
        <v>6033</v>
      </c>
      <c r="D3095" s="1" t="s">
        <v>31</v>
      </c>
      <c r="E3095" s="1" t="s">
        <v>6034</v>
      </c>
      <c r="F3095" s="1" t="s">
        <v>23768</v>
      </c>
      <c r="G3095" s="14">
        <v>919994646904</v>
      </c>
      <c r="H3095" s="1" t="s">
        <v>20</v>
      </c>
      <c r="I3095" s="1" t="s">
        <v>62</v>
      </c>
      <c r="J3095" s="1" t="s">
        <v>50</v>
      </c>
      <c r="K3095" s="3" t="s">
        <v>42</v>
      </c>
      <c r="L3095" s="1" t="s">
        <v>50</v>
      </c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1"/>
      <c r="AA3095" s="1" t="s">
        <v>16</v>
      </c>
      <c r="AB3095" s="3" t="s">
        <v>12</v>
      </c>
      <c r="AC3095" s="23" t="s">
        <v>37781</v>
      </c>
      <c r="AD3095" s="23" t="s">
        <v>41147</v>
      </c>
      <c r="AE3095" t="s">
        <v>35401</v>
      </c>
    </row>
    <row r="3096" spans="1:31" ht="14.25" customHeight="1">
      <c r="A3096" s="1">
        <v>3095</v>
      </c>
      <c r="B3096" s="1" t="s">
        <v>54</v>
      </c>
      <c r="C3096" s="1" t="s">
        <v>6056</v>
      </c>
      <c r="D3096" s="1" t="s">
        <v>6057</v>
      </c>
      <c r="E3096" s="1" t="s">
        <v>78</v>
      </c>
      <c r="F3096" s="1" t="s">
        <v>31727</v>
      </c>
      <c r="G3096" s="14">
        <v>914466446941</v>
      </c>
      <c r="H3096" s="1" t="s">
        <v>20</v>
      </c>
      <c r="I3096" s="1" t="s">
        <v>9</v>
      </c>
      <c r="J3096" s="1" t="s">
        <v>50</v>
      </c>
      <c r="K3096" s="3" t="s">
        <v>27</v>
      </c>
      <c r="L3096" s="1" t="s">
        <v>50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1"/>
      <c r="AA3096" s="1" t="s">
        <v>16</v>
      </c>
      <c r="AB3096" s="3" t="s">
        <v>12</v>
      </c>
      <c r="AC3096" s="23" t="s">
        <v>37781</v>
      </c>
      <c r="AD3096" s="23" t="s">
        <v>41148</v>
      </c>
      <c r="AE3096" t="s">
        <v>35401</v>
      </c>
    </row>
    <row r="3097" spans="1:31" ht="14.25" customHeight="1">
      <c r="A3097" s="1">
        <v>3096</v>
      </c>
      <c r="B3097" s="1" t="s">
        <v>54</v>
      </c>
      <c r="C3097" s="1" t="s">
        <v>6076</v>
      </c>
      <c r="D3097" s="1" t="s">
        <v>11029</v>
      </c>
      <c r="E3097" s="1" t="s">
        <v>73</v>
      </c>
      <c r="F3097" s="1" t="s">
        <v>23791</v>
      </c>
      <c r="G3097" s="14">
        <v>919446640914</v>
      </c>
      <c r="H3097" s="1" t="s">
        <v>20</v>
      </c>
      <c r="I3097" s="1" t="s">
        <v>41</v>
      </c>
      <c r="J3097" s="1" t="s">
        <v>50</v>
      </c>
      <c r="K3097" s="3" t="s">
        <v>42</v>
      </c>
      <c r="L3097" s="1" t="s">
        <v>50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1"/>
      <c r="AA3097" s="1" t="s">
        <v>16</v>
      </c>
      <c r="AB3097" s="3" t="s">
        <v>12</v>
      </c>
      <c r="AC3097" s="23" t="s">
        <v>37781</v>
      </c>
      <c r="AD3097" s="23" t="s">
        <v>41149</v>
      </c>
      <c r="AE3097" t="s">
        <v>35402</v>
      </c>
    </row>
    <row r="3098" spans="1:31" ht="14.25" customHeight="1">
      <c r="A3098" s="1">
        <v>3097</v>
      </c>
      <c r="B3098" s="9" t="s">
        <v>6</v>
      </c>
      <c r="C3098" s="1" t="s">
        <v>6079</v>
      </c>
      <c r="D3098" s="1" t="s">
        <v>2752</v>
      </c>
      <c r="E3098" s="1" t="s">
        <v>2016</v>
      </c>
      <c r="F3098" s="1" t="s">
        <v>23792</v>
      </c>
      <c r="G3098" s="14">
        <v>91944944610</v>
      </c>
      <c r="H3098" s="1" t="s">
        <v>15</v>
      </c>
      <c r="I3098" s="1" t="s">
        <v>9</v>
      </c>
      <c r="J3098" s="1" t="s">
        <v>50</v>
      </c>
      <c r="K3098" s="3" t="s">
        <v>117</v>
      </c>
      <c r="L3098" s="1" t="s">
        <v>50</v>
      </c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1"/>
      <c r="AA3098" s="1" t="s">
        <v>16</v>
      </c>
      <c r="AB3098" s="3" t="s">
        <v>12</v>
      </c>
      <c r="AC3098" s="23" t="s">
        <v>37781</v>
      </c>
      <c r="AD3098" s="23" t="s">
        <v>41150</v>
      </c>
      <c r="AE3098" t="s">
        <v>35402</v>
      </c>
    </row>
    <row r="3099" spans="1:31" ht="14.25" customHeight="1">
      <c r="A3099" s="1">
        <v>3098</v>
      </c>
      <c r="B3099" s="1" t="s">
        <v>54</v>
      </c>
      <c r="C3099" s="1" t="s">
        <v>6083</v>
      </c>
      <c r="D3099" s="1" t="s">
        <v>35614</v>
      </c>
      <c r="E3099" s="1" t="s">
        <v>35858</v>
      </c>
      <c r="F3099" s="1" t="s">
        <v>23793</v>
      </c>
      <c r="G3099" s="14">
        <v>919494444</v>
      </c>
      <c r="H3099" s="1" t="s">
        <v>20</v>
      </c>
      <c r="I3099" s="1" t="s">
        <v>9</v>
      </c>
      <c r="J3099" s="1" t="s">
        <v>50</v>
      </c>
      <c r="K3099" s="3" t="s">
        <v>42</v>
      </c>
      <c r="L3099" s="1" t="s">
        <v>50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1"/>
      <c r="AA3099" s="1" t="s">
        <v>16</v>
      </c>
      <c r="AB3099" s="3" t="s">
        <v>12</v>
      </c>
      <c r="AC3099" s="23" t="s">
        <v>37781</v>
      </c>
      <c r="AD3099" s="23" t="s">
        <v>41151</v>
      </c>
      <c r="AE3099" t="s">
        <v>35400</v>
      </c>
    </row>
    <row r="3100" spans="1:31" ht="14.25" customHeight="1">
      <c r="A3100" s="1">
        <v>3099</v>
      </c>
      <c r="B3100" s="1" t="s">
        <v>54</v>
      </c>
      <c r="C3100" s="1" t="s">
        <v>6093</v>
      </c>
      <c r="D3100" s="1" t="s">
        <v>35615</v>
      </c>
      <c r="E3100" s="1" t="s">
        <v>19</v>
      </c>
      <c r="F3100" s="1" t="s">
        <v>23797</v>
      </c>
      <c r="G3100" s="14">
        <v>919446499694</v>
      </c>
      <c r="H3100" s="1" t="s">
        <v>20</v>
      </c>
      <c r="I3100" s="1" t="s">
        <v>9</v>
      </c>
      <c r="J3100" s="1" t="s">
        <v>50</v>
      </c>
      <c r="K3100" s="3" t="s">
        <v>42</v>
      </c>
      <c r="L3100" s="1" t="s">
        <v>50</v>
      </c>
      <c r="M3100" s="3" t="s">
        <v>27</v>
      </c>
      <c r="N3100" s="3" t="str">
        <f t="shared" ref="N3100:N3102" si="60">J3100</f>
        <v>[1 cr - 1.25 cr]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1"/>
      <c r="AA3100" s="1" t="s">
        <v>16</v>
      </c>
      <c r="AB3100" s="3" t="s">
        <v>12</v>
      </c>
      <c r="AC3100" s="23" t="s">
        <v>37781</v>
      </c>
      <c r="AD3100" s="23" t="s">
        <v>41152</v>
      </c>
      <c r="AE3100" t="s">
        <v>35395</v>
      </c>
    </row>
    <row r="3101" spans="1:31" ht="14.25" customHeight="1">
      <c r="A3101" s="1">
        <v>3100</v>
      </c>
      <c r="B3101" s="1" t="s">
        <v>54</v>
      </c>
      <c r="C3101" s="1" t="s">
        <v>6113</v>
      </c>
      <c r="D3101" s="1" t="s">
        <v>18619</v>
      </c>
      <c r="E3101" s="1" t="s">
        <v>40</v>
      </c>
      <c r="F3101" s="1" t="s">
        <v>23808</v>
      </c>
      <c r="G3101" s="14">
        <v>919099969949</v>
      </c>
      <c r="H3101" s="1" t="s">
        <v>8</v>
      </c>
      <c r="I3101" s="1" t="s">
        <v>41</v>
      </c>
      <c r="J3101" s="1" t="s">
        <v>50</v>
      </c>
      <c r="K3101" s="3" t="s">
        <v>42</v>
      </c>
      <c r="L3101" s="1" t="s">
        <v>50</v>
      </c>
      <c r="M3101" s="3" t="s">
        <v>27</v>
      </c>
      <c r="N3101" s="3" t="str">
        <f t="shared" si="60"/>
        <v>[1 cr - 1.25 cr]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1"/>
      <c r="AA3101" s="1" t="s">
        <v>16</v>
      </c>
      <c r="AB3101" s="3" t="s">
        <v>12</v>
      </c>
      <c r="AC3101" s="23" t="s">
        <v>37781</v>
      </c>
      <c r="AD3101" s="23" t="s">
        <v>41153</v>
      </c>
      <c r="AE3101" t="s">
        <v>35401</v>
      </c>
    </row>
    <row r="3102" spans="1:31" ht="14.25" customHeight="1">
      <c r="A3102" s="1">
        <v>3101</v>
      </c>
      <c r="B3102" s="1" t="s">
        <v>54</v>
      </c>
      <c r="C3102" s="1" t="s">
        <v>6114</v>
      </c>
      <c r="D3102" s="1" t="s">
        <v>35616</v>
      </c>
      <c r="E3102" s="1" t="s">
        <v>1047</v>
      </c>
      <c r="F3102" s="1" t="s">
        <v>23809</v>
      </c>
      <c r="G3102" s="14">
        <v>91694914400</v>
      </c>
      <c r="H3102" s="1" t="s">
        <v>37</v>
      </c>
      <c r="I3102" s="1" t="s">
        <v>9</v>
      </c>
      <c r="J3102" s="1" t="s">
        <v>50</v>
      </c>
      <c r="K3102" s="3" t="s">
        <v>27</v>
      </c>
      <c r="L3102" s="1" t="s">
        <v>50</v>
      </c>
      <c r="M3102" s="3" t="s">
        <v>47344</v>
      </c>
      <c r="N3102" s="3" t="str">
        <f t="shared" si="60"/>
        <v>[1 cr - 1.25 cr]</v>
      </c>
      <c r="O3102" s="3" t="s">
        <v>47349</v>
      </c>
      <c r="P3102" s="3" t="s">
        <v>50</v>
      </c>
      <c r="Q3102" s="3" t="s">
        <v>171</v>
      </c>
      <c r="R3102" s="3" t="s">
        <v>50</v>
      </c>
      <c r="S3102" s="3"/>
      <c r="T3102" s="3"/>
      <c r="U3102" s="3"/>
      <c r="V3102" s="3"/>
      <c r="W3102" s="3"/>
      <c r="X3102" s="3"/>
      <c r="Y3102" s="3"/>
      <c r="Z3102" s="1"/>
      <c r="AA3102" s="1" t="s">
        <v>16</v>
      </c>
      <c r="AB3102" s="3" t="s">
        <v>12</v>
      </c>
      <c r="AC3102" s="23" t="s">
        <v>37781</v>
      </c>
      <c r="AD3102" s="23" t="s">
        <v>41154</v>
      </c>
      <c r="AE3102" t="s">
        <v>35400</v>
      </c>
    </row>
    <row r="3103" spans="1:31" ht="14.25" customHeight="1">
      <c r="A3103" s="1">
        <v>3102</v>
      </c>
      <c r="B3103" s="1" t="s">
        <v>54</v>
      </c>
      <c r="C3103" s="1" t="s">
        <v>6117</v>
      </c>
      <c r="D3103" s="1" t="s">
        <v>734</v>
      </c>
      <c r="E3103" s="1" t="s">
        <v>40</v>
      </c>
      <c r="F3103" s="1" t="s">
        <v>23810</v>
      </c>
      <c r="G3103" s="14">
        <v>919646644</v>
      </c>
      <c r="H3103" s="1" t="s">
        <v>20</v>
      </c>
      <c r="I3103" s="1" t="s">
        <v>62</v>
      </c>
      <c r="J3103" s="1" t="s">
        <v>50</v>
      </c>
      <c r="K3103" s="3" t="s">
        <v>17</v>
      </c>
      <c r="L3103" s="1" t="s">
        <v>50</v>
      </c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1"/>
      <c r="AA3103" s="1" t="s">
        <v>11</v>
      </c>
      <c r="AB3103" s="3" t="s">
        <v>321</v>
      </c>
      <c r="AC3103" s="23" t="s">
        <v>37781</v>
      </c>
      <c r="AD3103" s="23" t="s">
        <v>39416</v>
      </c>
      <c r="AE3103" t="s">
        <v>35401</v>
      </c>
    </row>
    <row r="3104" spans="1:31" ht="14.25" customHeight="1">
      <c r="A3104" s="1">
        <v>3103</v>
      </c>
      <c r="B3104" s="1" t="s">
        <v>54</v>
      </c>
      <c r="C3104" s="1" t="s">
        <v>6141</v>
      </c>
      <c r="D3104" s="1" t="s">
        <v>4417</v>
      </c>
      <c r="E3104" s="1" t="s">
        <v>558</v>
      </c>
      <c r="F3104" s="1" t="s">
        <v>23822</v>
      </c>
      <c r="G3104" s="14">
        <v>919099411100</v>
      </c>
      <c r="H3104" s="1" t="s">
        <v>8</v>
      </c>
      <c r="I3104" s="1" t="s">
        <v>9</v>
      </c>
      <c r="J3104" s="1" t="s">
        <v>50</v>
      </c>
      <c r="K3104" s="3" t="s">
        <v>42</v>
      </c>
      <c r="L3104" s="1" t="s">
        <v>50</v>
      </c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1"/>
      <c r="AA3104" s="1" t="s">
        <v>16</v>
      </c>
      <c r="AB3104" s="3" t="s">
        <v>12</v>
      </c>
      <c r="AC3104" s="23" t="s">
        <v>37781</v>
      </c>
      <c r="AD3104" s="23" t="s">
        <v>41155</v>
      </c>
      <c r="AE3104" t="s">
        <v>35395</v>
      </c>
    </row>
    <row r="3105" spans="1:31" ht="14.25" customHeight="1">
      <c r="A3105" s="1">
        <v>3104</v>
      </c>
      <c r="B3105" s="1" t="s">
        <v>54</v>
      </c>
      <c r="C3105" s="1" t="s">
        <v>6150</v>
      </c>
      <c r="D3105" s="1" t="s">
        <v>8973</v>
      </c>
      <c r="E3105" s="1" t="s">
        <v>87</v>
      </c>
      <c r="F3105" s="1" t="s">
        <v>23828</v>
      </c>
      <c r="G3105" s="14">
        <v>9194469490</v>
      </c>
      <c r="H3105" s="1" t="s">
        <v>8</v>
      </c>
      <c r="I3105" s="1" t="s">
        <v>41</v>
      </c>
      <c r="J3105" s="1" t="s">
        <v>50</v>
      </c>
      <c r="K3105" s="3" t="s">
        <v>42</v>
      </c>
      <c r="L3105" s="1" t="s">
        <v>50</v>
      </c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1"/>
      <c r="AA3105" s="1" t="s">
        <v>16</v>
      </c>
      <c r="AB3105" s="3" t="s">
        <v>12</v>
      </c>
      <c r="AC3105" s="23" t="s">
        <v>37781</v>
      </c>
      <c r="AD3105" s="23" t="s">
        <v>41156</v>
      </c>
      <c r="AE3105" t="s">
        <v>35401</v>
      </c>
    </row>
    <row r="3106" spans="1:31" ht="14.25" customHeight="1">
      <c r="A3106" s="1">
        <v>3105</v>
      </c>
      <c r="B3106" s="9" t="s">
        <v>6</v>
      </c>
      <c r="C3106" s="1" t="s">
        <v>6184</v>
      </c>
      <c r="D3106" s="1" t="s">
        <v>5036</v>
      </c>
      <c r="E3106" s="1" t="s">
        <v>724</v>
      </c>
      <c r="F3106" s="1" t="s">
        <v>31743</v>
      </c>
      <c r="G3106" s="14">
        <v>914401141644</v>
      </c>
      <c r="H3106" s="1" t="s">
        <v>37</v>
      </c>
      <c r="I3106" s="1" t="s">
        <v>41</v>
      </c>
      <c r="J3106" s="1" t="s">
        <v>50</v>
      </c>
      <c r="K3106" s="3" t="s">
        <v>42</v>
      </c>
      <c r="L3106" s="1" t="s">
        <v>50</v>
      </c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1"/>
      <c r="AA3106" s="1" t="s">
        <v>16</v>
      </c>
      <c r="AB3106" s="3" t="s">
        <v>12</v>
      </c>
      <c r="AC3106" s="23" t="s">
        <v>37781</v>
      </c>
      <c r="AD3106" s="23" t="s">
        <v>41157</v>
      </c>
      <c r="AE3106" t="s">
        <v>35400</v>
      </c>
    </row>
    <row r="3107" spans="1:31" ht="14.25" customHeight="1">
      <c r="A3107" s="1">
        <v>3106</v>
      </c>
      <c r="B3107" s="1" t="s">
        <v>54</v>
      </c>
      <c r="C3107" s="1" t="s">
        <v>6192</v>
      </c>
      <c r="D3107" s="1" t="s">
        <v>437</v>
      </c>
      <c r="E3107" s="1" t="s">
        <v>40</v>
      </c>
      <c r="F3107" s="1" t="s">
        <v>33964</v>
      </c>
      <c r="G3107" s="14">
        <v>91016199090</v>
      </c>
      <c r="H3107" s="1" t="s">
        <v>20</v>
      </c>
      <c r="I3107" s="1" t="s">
        <v>62</v>
      </c>
      <c r="J3107" s="1" t="s">
        <v>50</v>
      </c>
      <c r="K3107" s="3" t="s">
        <v>178</v>
      </c>
      <c r="L3107" s="1" t="s">
        <v>50</v>
      </c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1"/>
      <c r="AA3107" s="1" t="s">
        <v>16</v>
      </c>
      <c r="AB3107" s="3" t="s">
        <v>12</v>
      </c>
      <c r="AC3107" s="23" t="s">
        <v>37781</v>
      </c>
      <c r="AD3107" s="23" t="s">
        <v>41158</v>
      </c>
      <c r="AE3107" t="s">
        <v>35402</v>
      </c>
    </row>
    <row r="3108" spans="1:31" ht="14.25" customHeight="1">
      <c r="A3108" s="1">
        <v>3107</v>
      </c>
      <c r="B3108" s="1" t="s">
        <v>54</v>
      </c>
      <c r="C3108" s="1" t="s">
        <v>6194</v>
      </c>
      <c r="D3108" s="1" t="s">
        <v>672</v>
      </c>
      <c r="E3108" s="1" t="s">
        <v>36729</v>
      </c>
      <c r="F3108" s="1" t="s">
        <v>23857</v>
      </c>
      <c r="G3108" s="14">
        <v>919640444444</v>
      </c>
      <c r="H3108" s="1" t="s">
        <v>8</v>
      </c>
      <c r="I3108" s="1" t="s">
        <v>41</v>
      </c>
      <c r="J3108" s="1" t="s">
        <v>50</v>
      </c>
      <c r="K3108" s="3" t="s">
        <v>42</v>
      </c>
      <c r="L3108" s="1" t="s">
        <v>50</v>
      </c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1"/>
      <c r="AA3108" s="1" t="s">
        <v>16</v>
      </c>
      <c r="AB3108" s="3" t="s">
        <v>12</v>
      </c>
      <c r="AC3108" s="23" t="s">
        <v>37781</v>
      </c>
      <c r="AD3108" s="23" t="s">
        <v>40783</v>
      </c>
      <c r="AE3108" t="s">
        <v>35400</v>
      </c>
    </row>
    <row r="3109" spans="1:31" ht="14.25" customHeight="1">
      <c r="A3109" s="1">
        <v>3108</v>
      </c>
      <c r="B3109" s="1" t="s">
        <v>54</v>
      </c>
      <c r="C3109" s="1" t="s">
        <v>6201</v>
      </c>
      <c r="D3109" s="1" t="s">
        <v>1836</v>
      </c>
      <c r="E3109" s="1" t="s">
        <v>11860</v>
      </c>
      <c r="F3109" s="1" t="s">
        <v>23862</v>
      </c>
      <c r="G3109" s="14">
        <v>91949401944</v>
      </c>
      <c r="H3109" s="1" t="s">
        <v>37</v>
      </c>
      <c r="I3109" s="1" t="s">
        <v>9</v>
      </c>
      <c r="J3109" s="1" t="s">
        <v>50</v>
      </c>
      <c r="K3109" s="3" t="s">
        <v>42</v>
      </c>
      <c r="L3109" s="1" t="s">
        <v>50</v>
      </c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1"/>
      <c r="AA3109" s="1" t="s">
        <v>16</v>
      </c>
      <c r="AB3109" s="3" t="s">
        <v>12</v>
      </c>
      <c r="AC3109" s="23" t="s">
        <v>37781</v>
      </c>
      <c r="AD3109" s="23" t="s">
        <v>41159</v>
      </c>
      <c r="AE3109" t="s">
        <v>35395</v>
      </c>
    </row>
    <row r="3110" spans="1:31" ht="14.25" customHeight="1">
      <c r="A3110" s="1">
        <v>3109</v>
      </c>
      <c r="B3110" s="1" t="s">
        <v>54</v>
      </c>
      <c r="C3110" s="1" t="s">
        <v>6206</v>
      </c>
      <c r="D3110" s="1" t="s">
        <v>494</v>
      </c>
      <c r="E3110" s="1" t="s">
        <v>362</v>
      </c>
      <c r="F3110" s="1" t="s">
        <v>23865</v>
      </c>
      <c r="G3110" s="14">
        <v>919694146609</v>
      </c>
      <c r="H3110" s="1" t="s">
        <v>15</v>
      </c>
      <c r="I3110" s="1" t="s">
        <v>41</v>
      </c>
      <c r="J3110" s="1" t="s">
        <v>50</v>
      </c>
      <c r="K3110" s="3" t="s">
        <v>42</v>
      </c>
      <c r="L3110" s="1" t="s">
        <v>50</v>
      </c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1"/>
      <c r="AA3110" s="1" t="s">
        <v>16</v>
      </c>
      <c r="AB3110" s="3" t="s">
        <v>12</v>
      </c>
      <c r="AC3110" s="23" t="s">
        <v>37781</v>
      </c>
      <c r="AD3110" s="23" t="s">
        <v>41160</v>
      </c>
      <c r="AE3110" t="s">
        <v>35402</v>
      </c>
    </row>
    <row r="3111" spans="1:31" ht="14.25" customHeight="1">
      <c r="A3111" s="1">
        <v>3110</v>
      </c>
      <c r="B3111" s="1" t="s">
        <v>54</v>
      </c>
      <c r="C3111" s="1" t="s">
        <v>6219</v>
      </c>
      <c r="D3111" s="1" t="s">
        <v>1839</v>
      </c>
      <c r="E3111" s="1" t="s">
        <v>40</v>
      </c>
      <c r="F3111" s="1" t="s">
        <v>31748</v>
      </c>
      <c r="G3111" s="14">
        <v>9196410000</v>
      </c>
      <c r="H3111" s="1" t="s">
        <v>20</v>
      </c>
      <c r="I3111" s="1" t="s">
        <v>9</v>
      </c>
      <c r="J3111" s="1" t="s">
        <v>50</v>
      </c>
      <c r="K3111" s="3" t="s">
        <v>42</v>
      </c>
      <c r="L3111" s="1" t="s">
        <v>50</v>
      </c>
      <c r="M3111" s="3" t="s">
        <v>27</v>
      </c>
      <c r="N3111" s="3" t="str">
        <f>J3111</f>
        <v>[1 cr - 1.25 cr]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1"/>
      <c r="AA3111" s="1" t="s">
        <v>16</v>
      </c>
      <c r="AB3111" s="3" t="s">
        <v>12</v>
      </c>
      <c r="AC3111" s="23" t="s">
        <v>37781</v>
      </c>
      <c r="AD3111" s="23" t="s">
        <v>41161</v>
      </c>
      <c r="AE3111" t="s">
        <v>35401</v>
      </c>
    </row>
    <row r="3112" spans="1:31" ht="14.25" customHeight="1">
      <c r="A3112" s="1">
        <v>3111</v>
      </c>
      <c r="B3112" s="1" t="s">
        <v>54</v>
      </c>
      <c r="C3112" s="1" t="s">
        <v>6220</v>
      </c>
      <c r="D3112" s="1" t="s">
        <v>683</v>
      </c>
      <c r="E3112" s="1" t="s">
        <v>152</v>
      </c>
      <c r="F3112" s="1" t="s">
        <v>31749</v>
      </c>
      <c r="G3112" s="14">
        <v>919664949401</v>
      </c>
      <c r="H3112" s="1" t="s">
        <v>20</v>
      </c>
      <c r="I3112" s="1" t="s">
        <v>9</v>
      </c>
      <c r="J3112" s="1" t="s">
        <v>50</v>
      </c>
      <c r="K3112" s="3" t="s">
        <v>42</v>
      </c>
      <c r="L3112" s="1" t="s">
        <v>50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1"/>
      <c r="AA3112" s="1" t="s">
        <v>16</v>
      </c>
      <c r="AB3112" s="3" t="s">
        <v>12</v>
      </c>
      <c r="AC3112" s="23" t="s">
        <v>37781</v>
      </c>
      <c r="AD3112" s="23" t="s">
        <v>41162</v>
      </c>
      <c r="AE3112" t="s">
        <v>35401</v>
      </c>
    </row>
    <row r="3113" spans="1:31" ht="14.25" customHeight="1">
      <c r="A3113" s="1">
        <v>3112</v>
      </c>
      <c r="B3113" s="1" t="s">
        <v>54</v>
      </c>
      <c r="C3113" s="1" t="s">
        <v>6227</v>
      </c>
      <c r="D3113" s="1" t="s">
        <v>5281</v>
      </c>
      <c r="E3113" s="1" t="s">
        <v>40</v>
      </c>
      <c r="F3113" s="1" t="s">
        <v>23876</v>
      </c>
      <c r="G3113" s="14">
        <v>9194494401</v>
      </c>
      <c r="H3113" s="1" t="s">
        <v>8</v>
      </c>
      <c r="I3113" s="1" t="s">
        <v>9</v>
      </c>
      <c r="J3113" s="1" t="s">
        <v>50</v>
      </c>
      <c r="K3113" s="3" t="s">
        <v>42</v>
      </c>
      <c r="L3113" s="1" t="s">
        <v>50</v>
      </c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1"/>
      <c r="AA3113" s="1" t="s">
        <v>16</v>
      </c>
      <c r="AB3113" s="3" t="s">
        <v>12</v>
      </c>
      <c r="AC3113" s="23" t="s">
        <v>37781</v>
      </c>
      <c r="AD3113" s="23" t="s">
        <v>41163</v>
      </c>
      <c r="AE3113" t="s">
        <v>35402</v>
      </c>
    </row>
    <row r="3114" spans="1:31" ht="14.25" customHeight="1">
      <c r="A3114" s="1">
        <v>3113</v>
      </c>
      <c r="B3114" s="1" t="s">
        <v>54</v>
      </c>
      <c r="C3114" s="1" t="s">
        <v>6242</v>
      </c>
      <c r="D3114" s="1" t="s">
        <v>361</v>
      </c>
      <c r="E3114" s="1" t="s">
        <v>87</v>
      </c>
      <c r="F3114" s="1" t="s">
        <v>33969</v>
      </c>
      <c r="G3114" s="14">
        <v>9194949491</v>
      </c>
      <c r="H3114" s="1" t="s">
        <v>46</v>
      </c>
      <c r="I3114" s="1" t="s">
        <v>9</v>
      </c>
      <c r="J3114" s="1" t="s">
        <v>50</v>
      </c>
      <c r="K3114" s="3" t="s">
        <v>117</v>
      </c>
      <c r="L3114" s="1" t="s">
        <v>50</v>
      </c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1"/>
      <c r="AA3114" s="1" t="s">
        <v>16</v>
      </c>
      <c r="AB3114" s="3" t="s">
        <v>12</v>
      </c>
      <c r="AC3114" s="23" t="s">
        <v>37781</v>
      </c>
      <c r="AD3114" s="23" t="s">
        <v>41164</v>
      </c>
      <c r="AE3114" t="s">
        <v>35402</v>
      </c>
    </row>
    <row r="3115" spans="1:31" ht="14.25" customHeight="1">
      <c r="A3115" s="1">
        <v>3114</v>
      </c>
      <c r="B3115" s="1" t="s">
        <v>54</v>
      </c>
      <c r="C3115" s="1" t="s">
        <v>6297</v>
      </c>
      <c r="D3115" s="1" t="s">
        <v>35820</v>
      </c>
      <c r="E3115" s="1" t="s">
        <v>80</v>
      </c>
      <c r="F3115" s="1" t="s">
        <v>23912</v>
      </c>
      <c r="G3115" s="14">
        <v>91994646449</v>
      </c>
      <c r="H3115" s="1" t="s">
        <v>20</v>
      </c>
      <c r="I3115" s="1" t="s">
        <v>33</v>
      </c>
      <c r="J3115" s="1" t="s">
        <v>50</v>
      </c>
      <c r="K3115" s="3" t="s">
        <v>42</v>
      </c>
      <c r="L3115" s="1" t="s">
        <v>50</v>
      </c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1"/>
      <c r="AA3115" s="1" t="s">
        <v>16</v>
      </c>
      <c r="AB3115" s="3" t="s">
        <v>12</v>
      </c>
      <c r="AC3115" s="23" t="s">
        <v>37781</v>
      </c>
      <c r="AD3115" s="23" t="s">
        <v>41165</v>
      </c>
      <c r="AE3115" t="s">
        <v>35400</v>
      </c>
    </row>
    <row r="3116" spans="1:31" ht="14.25" customHeight="1">
      <c r="A3116" s="1">
        <v>3115</v>
      </c>
      <c r="B3116" s="9" t="s">
        <v>6</v>
      </c>
      <c r="C3116" s="1" t="s">
        <v>6299</v>
      </c>
      <c r="D3116" s="1" t="s">
        <v>1421</v>
      </c>
      <c r="E3116" s="1" t="s">
        <v>6300</v>
      </c>
      <c r="F3116" s="1" t="s">
        <v>23913</v>
      </c>
      <c r="G3116" s="14">
        <v>919494199146</v>
      </c>
      <c r="H3116" s="1" t="s">
        <v>20</v>
      </c>
      <c r="I3116" s="1" t="s">
        <v>41</v>
      </c>
      <c r="J3116" s="1" t="s">
        <v>50</v>
      </c>
      <c r="K3116" s="3" t="s">
        <v>42</v>
      </c>
      <c r="L3116" s="1" t="s">
        <v>50</v>
      </c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1"/>
      <c r="AA3116" s="1" t="s">
        <v>16</v>
      </c>
      <c r="AB3116" s="3" t="s">
        <v>12</v>
      </c>
      <c r="AC3116" s="23" t="s">
        <v>37781</v>
      </c>
      <c r="AD3116" s="23" t="s">
        <v>41166</v>
      </c>
      <c r="AE3116" t="s">
        <v>35402</v>
      </c>
    </row>
    <row r="3117" spans="1:31" ht="14.25" customHeight="1">
      <c r="A3117" s="1">
        <v>3116</v>
      </c>
      <c r="B3117" s="1" t="s">
        <v>54</v>
      </c>
      <c r="C3117" s="1" t="s">
        <v>6347</v>
      </c>
      <c r="D3117" s="1" t="s">
        <v>1861</v>
      </c>
      <c r="E3117" s="1" t="s">
        <v>40</v>
      </c>
      <c r="F3117" s="1" t="s">
        <v>23936</v>
      </c>
      <c r="G3117" s="14">
        <v>91969460499</v>
      </c>
      <c r="H3117" s="1" t="s">
        <v>8</v>
      </c>
      <c r="I3117" s="1" t="s">
        <v>41</v>
      </c>
      <c r="J3117" s="1" t="s">
        <v>50</v>
      </c>
      <c r="K3117" s="3" t="s">
        <v>42</v>
      </c>
      <c r="L3117" s="1" t="s">
        <v>50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1"/>
      <c r="AA3117" s="1" t="s">
        <v>16</v>
      </c>
      <c r="AB3117" s="3" t="s">
        <v>12</v>
      </c>
      <c r="AC3117" s="23" t="s">
        <v>37781</v>
      </c>
      <c r="AD3117" s="23" t="s">
        <v>41167</v>
      </c>
      <c r="AE3117" t="s">
        <v>35400</v>
      </c>
    </row>
    <row r="3118" spans="1:31" ht="14.25" customHeight="1">
      <c r="A3118" s="1">
        <v>3117</v>
      </c>
      <c r="B3118" s="1" t="s">
        <v>54</v>
      </c>
      <c r="C3118" s="1" t="s">
        <v>6352</v>
      </c>
      <c r="D3118" s="1" t="s">
        <v>1421</v>
      </c>
      <c r="E3118" s="1" t="s">
        <v>73</v>
      </c>
      <c r="F3118" s="1" t="s">
        <v>23939</v>
      </c>
      <c r="G3118" s="14">
        <v>919909049004</v>
      </c>
      <c r="H3118" s="1" t="s">
        <v>8</v>
      </c>
      <c r="I3118" s="1" t="s">
        <v>62</v>
      </c>
      <c r="J3118" s="1" t="s">
        <v>50</v>
      </c>
      <c r="K3118" s="3" t="s">
        <v>42</v>
      </c>
      <c r="L3118" s="1" t="s">
        <v>50</v>
      </c>
      <c r="M3118" s="3" t="s">
        <v>27</v>
      </c>
      <c r="N3118" s="3" t="str">
        <f>J3118</f>
        <v>[1 cr - 1.25 cr]</v>
      </c>
      <c r="O3118" s="3" t="s">
        <v>47349</v>
      </c>
      <c r="P3118" s="3" t="s">
        <v>50</v>
      </c>
      <c r="Q3118" s="3"/>
      <c r="R3118" s="3"/>
      <c r="S3118" s="3"/>
      <c r="T3118" s="3"/>
      <c r="U3118" s="3"/>
      <c r="V3118" s="3"/>
      <c r="W3118" s="3"/>
      <c r="X3118" s="3"/>
      <c r="Y3118" s="3"/>
      <c r="Z3118" s="1"/>
      <c r="AA3118" s="1" t="s">
        <v>16</v>
      </c>
      <c r="AB3118" s="3" t="s">
        <v>12</v>
      </c>
      <c r="AC3118" s="23" t="s">
        <v>37781</v>
      </c>
      <c r="AD3118" s="23" t="s">
        <v>41168</v>
      </c>
      <c r="AE3118" t="s">
        <v>35395</v>
      </c>
    </row>
    <row r="3119" spans="1:31" ht="14.25" customHeight="1">
      <c r="A3119" s="1">
        <v>3118</v>
      </c>
      <c r="B3119" s="1" t="s">
        <v>54</v>
      </c>
      <c r="C3119" s="1" t="s">
        <v>6354</v>
      </c>
      <c r="D3119" s="1" t="s">
        <v>350</v>
      </c>
      <c r="E3119" s="1" t="s">
        <v>40</v>
      </c>
      <c r="F3119" s="1" t="s">
        <v>33981</v>
      </c>
      <c r="G3119" s="14">
        <v>91961044961</v>
      </c>
      <c r="H3119" s="1" t="s">
        <v>8</v>
      </c>
      <c r="I3119" s="1" t="s">
        <v>41</v>
      </c>
      <c r="J3119" s="1" t="s">
        <v>50</v>
      </c>
      <c r="K3119" s="3" t="s">
        <v>42</v>
      </c>
      <c r="L3119" s="1" t="s">
        <v>50</v>
      </c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1"/>
      <c r="AA3119" s="1" t="s">
        <v>16</v>
      </c>
      <c r="AB3119" s="3" t="s">
        <v>12</v>
      </c>
      <c r="AC3119" s="23" t="s">
        <v>37781</v>
      </c>
      <c r="AD3119" s="23" t="s">
        <v>41169</v>
      </c>
      <c r="AE3119" t="s">
        <v>35395</v>
      </c>
    </row>
    <row r="3120" spans="1:31" ht="14.25" customHeight="1">
      <c r="A3120" s="1">
        <v>3119</v>
      </c>
      <c r="B3120" s="9" t="s">
        <v>6</v>
      </c>
      <c r="C3120" s="1" t="s">
        <v>6396</v>
      </c>
      <c r="D3120" s="1" t="s">
        <v>2207</v>
      </c>
      <c r="E3120" s="1" t="s">
        <v>724</v>
      </c>
      <c r="F3120" s="1" t="s">
        <v>23963</v>
      </c>
      <c r="G3120" s="14">
        <v>91991606446</v>
      </c>
      <c r="H3120" s="1" t="s">
        <v>37</v>
      </c>
      <c r="I3120" s="1" t="s">
        <v>62</v>
      </c>
      <c r="J3120" s="1" t="s">
        <v>50</v>
      </c>
      <c r="K3120" s="3" t="s">
        <v>17</v>
      </c>
      <c r="L3120" s="1" t="s">
        <v>50</v>
      </c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1"/>
      <c r="AA3120" s="1" t="s">
        <v>11</v>
      </c>
      <c r="AB3120" s="3" t="s">
        <v>538</v>
      </c>
      <c r="AC3120" s="23" t="s">
        <v>37781</v>
      </c>
      <c r="AD3120" s="23" t="s">
        <v>41170</v>
      </c>
      <c r="AE3120" t="s">
        <v>35401</v>
      </c>
    </row>
    <row r="3121" spans="1:31" ht="14.25" customHeight="1">
      <c r="A3121" s="1">
        <v>3120</v>
      </c>
      <c r="B3121" s="9" t="s">
        <v>6</v>
      </c>
      <c r="C3121" s="1" t="s">
        <v>6400</v>
      </c>
      <c r="D3121" s="1" t="s">
        <v>494</v>
      </c>
      <c r="E3121" s="1" t="s">
        <v>90</v>
      </c>
      <c r="F3121" s="1" t="s">
        <v>23965</v>
      </c>
      <c r="G3121" s="14">
        <v>9190994406</v>
      </c>
      <c r="H3121" s="1" t="s">
        <v>8</v>
      </c>
      <c r="I3121" s="1" t="s">
        <v>9</v>
      </c>
      <c r="J3121" s="1" t="s">
        <v>50</v>
      </c>
      <c r="K3121" s="3" t="s">
        <v>42</v>
      </c>
      <c r="L3121" s="1" t="s">
        <v>50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1"/>
      <c r="AA3121" s="1" t="s">
        <v>16</v>
      </c>
      <c r="AB3121" s="3" t="s">
        <v>12</v>
      </c>
      <c r="AC3121" s="23" t="s">
        <v>37781</v>
      </c>
      <c r="AD3121" s="23" t="s">
        <v>41171</v>
      </c>
      <c r="AE3121" t="s">
        <v>35400</v>
      </c>
    </row>
    <row r="3122" spans="1:31" ht="14.25" customHeight="1">
      <c r="A3122" s="1">
        <v>3121</v>
      </c>
      <c r="B3122" s="1" t="s">
        <v>54</v>
      </c>
      <c r="C3122" s="1" t="s">
        <v>6469</v>
      </c>
      <c r="D3122" s="1" t="s">
        <v>2667</v>
      </c>
      <c r="E3122" s="1" t="s">
        <v>36730</v>
      </c>
      <c r="F3122" s="1" t="s">
        <v>24004</v>
      </c>
      <c r="G3122" s="14">
        <v>919446069699</v>
      </c>
      <c r="H3122" s="1" t="s">
        <v>8</v>
      </c>
      <c r="I3122" s="1" t="s">
        <v>62</v>
      </c>
      <c r="J3122" s="1" t="s">
        <v>50</v>
      </c>
      <c r="K3122" s="3" t="s">
        <v>27</v>
      </c>
      <c r="L3122" s="1" t="s">
        <v>50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1"/>
      <c r="AA3122" s="1" t="s">
        <v>16</v>
      </c>
      <c r="AB3122" s="3" t="s">
        <v>12</v>
      </c>
      <c r="AC3122" s="23" t="s">
        <v>37781</v>
      </c>
      <c r="AD3122" s="23" t="s">
        <v>41172</v>
      </c>
      <c r="AE3122" t="s">
        <v>35400</v>
      </c>
    </row>
    <row r="3123" spans="1:31" ht="14.25" customHeight="1">
      <c r="A3123" s="1">
        <v>3122</v>
      </c>
      <c r="B3123" s="1" t="s">
        <v>54</v>
      </c>
      <c r="C3123" s="1" t="s">
        <v>6486</v>
      </c>
      <c r="D3123" s="1" t="s">
        <v>1322</v>
      </c>
      <c r="E3123" s="1" t="s">
        <v>18508</v>
      </c>
      <c r="F3123" s="1" t="s">
        <v>24013</v>
      </c>
      <c r="G3123" s="14">
        <v>919446964416</v>
      </c>
      <c r="H3123" s="1" t="s">
        <v>8</v>
      </c>
      <c r="I3123" s="1" t="s">
        <v>9</v>
      </c>
      <c r="J3123" s="1" t="s">
        <v>50</v>
      </c>
      <c r="K3123" s="3" t="s">
        <v>178</v>
      </c>
      <c r="L3123" s="1" t="s">
        <v>50</v>
      </c>
      <c r="M3123" s="3" t="s">
        <v>171</v>
      </c>
      <c r="N3123" s="3" t="str">
        <f>J3123</f>
        <v>[1 cr - 1.25 cr]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1"/>
      <c r="AA3123" s="1" t="s">
        <v>16</v>
      </c>
      <c r="AB3123" s="3" t="s">
        <v>12</v>
      </c>
      <c r="AC3123" s="23" t="s">
        <v>37781</v>
      </c>
      <c r="AD3123" s="23" t="s">
        <v>41173</v>
      </c>
      <c r="AE3123" t="s">
        <v>35400</v>
      </c>
    </row>
    <row r="3124" spans="1:31" ht="14.25" customHeight="1">
      <c r="A3124" s="1">
        <v>3123</v>
      </c>
      <c r="B3124" s="1" t="s">
        <v>54</v>
      </c>
      <c r="C3124" s="1" t="s">
        <v>6492</v>
      </c>
      <c r="D3124" s="1" t="s">
        <v>3356</v>
      </c>
      <c r="E3124" s="1" t="s">
        <v>36731</v>
      </c>
      <c r="F3124" s="1" t="s">
        <v>31780</v>
      </c>
      <c r="G3124" s="14">
        <v>9199400694</v>
      </c>
      <c r="H3124" s="1" t="s">
        <v>132</v>
      </c>
      <c r="I3124" s="1" t="s">
        <v>41</v>
      </c>
      <c r="J3124" s="1" t="s">
        <v>50</v>
      </c>
      <c r="K3124" s="3" t="s">
        <v>17</v>
      </c>
      <c r="L3124" s="1" t="s">
        <v>50</v>
      </c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1"/>
      <c r="AA3124" s="1" t="s">
        <v>11</v>
      </c>
      <c r="AB3124" s="3" t="s">
        <v>13</v>
      </c>
      <c r="AC3124" s="23" t="s">
        <v>37781</v>
      </c>
      <c r="AD3124" s="23" t="s">
        <v>41174</v>
      </c>
      <c r="AE3124" t="s">
        <v>35401</v>
      </c>
    </row>
    <row r="3125" spans="1:31" ht="14.25" customHeight="1">
      <c r="A3125" s="1">
        <v>3124</v>
      </c>
      <c r="B3125" s="1" t="s">
        <v>54</v>
      </c>
      <c r="C3125" s="1" t="s">
        <v>6496</v>
      </c>
      <c r="D3125" s="1" t="s">
        <v>2162</v>
      </c>
      <c r="E3125" s="1" t="s">
        <v>328</v>
      </c>
      <c r="F3125" s="1" t="s">
        <v>6497</v>
      </c>
      <c r="G3125" s="14">
        <v>914401446460</v>
      </c>
      <c r="H3125" s="1" t="s">
        <v>8</v>
      </c>
      <c r="I3125" s="1" t="s">
        <v>62</v>
      </c>
      <c r="J3125" s="1" t="s">
        <v>50</v>
      </c>
      <c r="K3125" s="3" t="s">
        <v>171</v>
      </c>
      <c r="L3125" s="1" t="s">
        <v>50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1"/>
      <c r="AA3125" s="1" t="s">
        <v>16</v>
      </c>
      <c r="AB3125" s="3" t="s">
        <v>12</v>
      </c>
      <c r="AC3125" s="23" t="s">
        <v>37781</v>
      </c>
      <c r="AD3125" s="23" t="s">
        <v>41175</v>
      </c>
      <c r="AE3125" t="s">
        <v>35401</v>
      </c>
    </row>
    <row r="3126" spans="1:31" ht="14.25" customHeight="1">
      <c r="A3126" s="1">
        <v>3125</v>
      </c>
      <c r="B3126" s="9" t="s">
        <v>6</v>
      </c>
      <c r="C3126" s="1" t="s">
        <v>6498</v>
      </c>
      <c r="D3126" s="1" t="s">
        <v>579</v>
      </c>
      <c r="E3126" s="1" t="s">
        <v>40</v>
      </c>
      <c r="F3126" s="1" t="s">
        <v>24019</v>
      </c>
      <c r="G3126" s="14">
        <v>919494644</v>
      </c>
      <c r="H3126" s="1" t="s">
        <v>15</v>
      </c>
      <c r="I3126" s="1" t="s">
        <v>41</v>
      </c>
      <c r="J3126" s="1" t="s">
        <v>50</v>
      </c>
      <c r="K3126" s="3" t="s">
        <v>42</v>
      </c>
      <c r="L3126" s="1" t="s">
        <v>50</v>
      </c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1"/>
      <c r="AA3126" s="1" t="s">
        <v>16</v>
      </c>
      <c r="AB3126" s="3" t="s">
        <v>12</v>
      </c>
      <c r="AC3126" s="23" t="s">
        <v>37781</v>
      </c>
      <c r="AD3126" s="23" t="s">
        <v>41176</v>
      </c>
      <c r="AE3126" t="s">
        <v>35395</v>
      </c>
    </row>
    <row r="3127" spans="1:31" ht="14.25" customHeight="1">
      <c r="A3127" s="1">
        <v>3126</v>
      </c>
      <c r="B3127" s="1" t="s">
        <v>54</v>
      </c>
      <c r="C3127" s="1" t="s">
        <v>6510</v>
      </c>
      <c r="D3127" s="1" t="s">
        <v>10730</v>
      </c>
      <c r="E3127" s="1" t="s">
        <v>40</v>
      </c>
      <c r="F3127" s="1" t="s">
        <v>24023</v>
      </c>
      <c r="G3127" s="14">
        <v>91994006469</v>
      </c>
      <c r="H3127" s="1" t="s">
        <v>8</v>
      </c>
      <c r="I3127" s="1" t="s">
        <v>41</v>
      </c>
      <c r="J3127" s="1" t="s">
        <v>50</v>
      </c>
      <c r="K3127" s="3" t="s">
        <v>42</v>
      </c>
      <c r="L3127" s="1" t="s">
        <v>50</v>
      </c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1"/>
      <c r="AA3127" s="1" t="s">
        <v>16</v>
      </c>
      <c r="AB3127" s="3" t="s">
        <v>12</v>
      </c>
      <c r="AC3127" s="23" t="s">
        <v>37781</v>
      </c>
      <c r="AD3127" s="23" t="s">
        <v>41177</v>
      </c>
      <c r="AE3127" t="s">
        <v>35400</v>
      </c>
    </row>
    <row r="3128" spans="1:31" ht="14.25" customHeight="1">
      <c r="A3128" s="1">
        <v>3127</v>
      </c>
      <c r="B3128" s="1" t="s">
        <v>54</v>
      </c>
      <c r="C3128" s="1" t="s">
        <v>6515</v>
      </c>
      <c r="D3128" s="1" t="s">
        <v>557</v>
      </c>
      <c r="E3128" s="1" t="s">
        <v>78</v>
      </c>
      <c r="F3128" s="1" t="s">
        <v>24026</v>
      </c>
      <c r="G3128" s="14">
        <v>91016006944</v>
      </c>
      <c r="H3128" s="1" t="s">
        <v>37</v>
      </c>
      <c r="I3128" s="1" t="s">
        <v>41</v>
      </c>
      <c r="J3128" s="1" t="s">
        <v>50</v>
      </c>
      <c r="K3128" s="3" t="s">
        <v>42</v>
      </c>
      <c r="L3128" s="1" t="s">
        <v>50</v>
      </c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1"/>
      <c r="AA3128" s="1" t="s">
        <v>16</v>
      </c>
      <c r="AB3128" s="3" t="s">
        <v>12</v>
      </c>
      <c r="AC3128" s="23" t="s">
        <v>37781</v>
      </c>
      <c r="AD3128" s="23" t="s">
        <v>41178</v>
      </c>
      <c r="AE3128" t="s">
        <v>35400</v>
      </c>
    </row>
    <row r="3129" spans="1:31" ht="14.25" customHeight="1">
      <c r="A3129" s="1">
        <v>3128</v>
      </c>
      <c r="B3129" s="1" t="s">
        <v>54</v>
      </c>
      <c r="C3129" s="1" t="s">
        <v>6524</v>
      </c>
      <c r="D3129" s="1" t="s">
        <v>727</v>
      </c>
      <c r="E3129" s="1" t="s">
        <v>5870</v>
      </c>
      <c r="F3129" s="1" t="s">
        <v>24033</v>
      </c>
      <c r="G3129" s="14">
        <v>919944100</v>
      </c>
      <c r="H3129" s="1" t="s">
        <v>20</v>
      </c>
      <c r="I3129" s="1" t="s">
        <v>9</v>
      </c>
      <c r="J3129" s="1" t="s">
        <v>50</v>
      </c>
      <c r="K3129" s="3" t="s">
        <v>17</v>
      </c>
      <c r="L3129" s="1" t="s">
        <v>50</v>
      </c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1"/>
      <c r="AA3129" s="1" t="s">
        <v>11</v>
      </c>
      <c r="AB3129" s="3" t="s">
        <v>13</v>
      </c>
      <c r="AC3129" s="23" t="s">
        <v>37781</v>
      </c>
      <c r="AD3129" s="23" t="s">
        <v>41179</v>
      </c>
      <c r="AE3129" t="s">
        <v>35402</v>
      </c>
    </row>
    <row r="3130" spans="1:31" ht="14.25" customHeight="1">
      <c r="A3130" s="1">
        <v>3129</v>
      </c>
      <c r="B3130" s="9" t="s">
        <v>6</v>
      </c>
      <c r="C3130" s="1" t="s">
        <v>6529</v>
      </c>
      <c r="D3130" s="1" t="s">
        <v>35617</v>
      </c>
      <c r="E3130" s="1" t="s">
        <v>2705</v>
      </c>
      <c r="F3130" s="1" t="s">
        <v>33999</v>
      </c>
      <c r="G3130" s="14">
        <v>91696469444</v>
      </c>
      <c r="H3130" s="1" t="s">
        <v>37</v>
      </c>
      <c r="I3130" s="1" t="s">
        <v>41</v>
      </c>
      <c r="J3130" s="1" t="s">
        <v>50</v>
      </c>
      <c r="K3130" s="3" t="s">
        <v>17</v>
      </c>
      <c r="L3130" s="1" t="s">
        <v>50</v>
      </c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1"/>
      <c r="AA3130" s="1" t="s">
        <v>16</v>
      </c>
      <c r="AB3130" s="3" t="s">
        <v>12</v>
      </c>
      <c r="AC3130" s="23" t="s">
        <v>37781</v>
      </c>
      <c r="AD3130" s="23" t="s">
        <v>41180</v>
      </c>
      <c r="AE3130" t="s">
        <v>35400</v>
      </c>
    </row>
    <row r="3131" spans="1:31" ht="14.25" customHeight="1">
      <c r="A3131" s="1">
        <v>3130</v>
      </c>
      <c r="B3131" s="1" t="s">
        <v>54</v>
      </c>
      <c r="C3131" s="1" t="s">
        <v>6533</v>
      </c>
      <c r="D3131" s="1" t="s">
        <v>2046</v>
      </c>
      <c r="E3131" s="1" t="s">
        <v>131</v>
      </c>
      <c r="F3131" s="1" t="s">
        <v>31786</v>
      </c>
      <c r="G3131" s="14">
        <v>919404110909</v>
      </c>
      <c r="H3131" s="1" t="s">
        <v>20</v>
      </c>
      <c r="I3131" s="1" t="s">
        <v>62</v>
      </c>
      <c r="J3131" s="1" t="s">
        <v>50</v>
      </c>
      <c r="K3131" s="3" t="s">
        <v>42</v>
      </c>
      <c r="L3131" s="1" t="s">
        <v>50</v>
      </c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1"/>
      <c r="AA3131" s="1" t="s">
        <v>16</v>
      </c>
      <c r="AB3131" s="3" t="s">
        <v>12</v>
      </c>
      <c r="AC3131" s="23" t="s">
        <v>37781</v>
      </c>
      <c r="AD3131" s="23" t="s">
        <v>41181</v>
      </c>
      <c r="AE3131" t="s">
        <v>35402</v>
      </c>
    </row>
    <row r="3132" spans="1:31" ht="14.25" customHeight="1">
      <c r="A3132" s="1">
        <v>3131</v>
      </c>
      <c r="B3132" s="1" t="s">
        <v>54</v>
      </c>
      <c r="C3132" s="1" t="s">
        <v>6547</v>
      </c>
      <c r="D3132" s="1" t="s">
        <v>35618</v>
      </c>
      <c r="E3132" s="1" t="s">
        <v>36732</v>
      </c>
      <c r="F3132" s="1" t="s">
        <v>24045</v>
      </c>
      <c r="G3132" s="14">
        <v>91944644660</v>
      </c>
      <c r="H3132" s="1" t="s">
        <v>20</v>
      </c>
      <c r="I3132" s="1" t="s">
        <v>33</v>
      </c>
      <c r="J3132" s="1" t="s">
        <v>50</v>
      </c>
      <c r="K3132" s="3" t="s">
        <v>17</v>
      </c>
      <c r="L3132" s="1" t="s">
        <v>50</v>
      </c>
      <c r="M3132" s="4" t="s">
        <v>42</v>
      </c>
      <c r="N3132" s="3" t="str">
        <f>J3132</f>
        <v>[1 cr - 1.25 cr]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1"/>
      <c r="AA3132" s="1" t="s">
        <v>16</v>
      </c>
      <c r="AB3132" s="3" t="s">
        <v>12</v>
      </c>
      <c r="AC3132" s="23" t="s">
        <v>37781</v>
      </c>
      <c r="AD3132" s="23" t="s">
        <v>41182</v>
      </c>
      <c r="AE3132" t="s">
        <v>35401</v>
      </c>
    </row>
    <row r="3133" spans="1:31" ht="14.25" customHeight="1">
      <c r="A3133" s="1">
        <v>3132</v>
      </c>
      <c r="B3133" s="1" t="s">
        <v>54</v>
      </c>
      <c r="C3133" s="1" t="s">
        <v>6552</v>
      </c>
      <c r="D3133" s="1" t="s">
        <v>2667</v>
      </c>
      <c r="E3133" s="1" t="s">
        <v>2227</v>
      </c>
      <c r="F3133" s="1" t="s">
        <v>6553</v>
      </c>
      <c r="G3133" s="14">
        <v>919446699669</v>
      </c>
      <c r="H3133" s="1" t="s">
        <v>132</v>
      </c>
      <c r="I3133" s="1" t="s">
        <v>9</v>
      </c>
      <c r="J3133" s="1" t="s">
        <v>50</v>
      </c>
      <c r="K3133" s="3" t="s">
        <v>178</v>
      </c>
      <c r="L3133" s="1" t="s">
        <v>50</v>
      </c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1"/>
      <c r="AA3133" s="1" t="s">
        <v>16</v>
      </c>
      <c r="AB3133" s="3" t="s">
        <v>12</v>
      </c>
      <c r="AC3133" s="23" t="s">
        <v>37781</v>
      </c>
      <c r="AD3133" s="23" t="s">
        <v>41183</v>
      </c>
      <c r="AE3133" t="s">
        <v>35400</v>
      </c>
    </row>
    <row r="3134" spans="1:31" ht="14.25" customHeight="1">
      <c r="A3134" s="1">
        <v>3133</v>
      </c>
      <c r="B3134" s="1" t="s">
        <v>54</v>
      </c>
      <c r="C3134" s="1" t="s">
        <v>6556</v>
      </c>
      <c r="D3134" s="1" t="s">
        <v>683</v>
      </c>
      <c r="E3134" s="1" t="s">
        <v>4354</v>
      </c>
      <c r="F3134" s="1" t="s">
        <v>24050</v>
      </c>
      <c r="G3134" s="14">
        <v>916966909666</v>
      </c>
      <c r="H3134" s="1" t="s">
        <v>8</v>
      </c>
      <c r="I3134" s="1" t="s">
        <v>62</v>
      </c>
      <c r="J3134" s="1" t="s">
        <v>50</v>
      </c>
      <c r="K3134" s="3" t="s">
        <v>42</v>
      </c>
      <c r="L3134" s="1" t="s">
        <v>50</v>
      </c>
      <c r="M3134" s="3" t="s">
        <v>27</v>
      </c>
      <c r="N3134" s="3" t="str">
        <f>J3134</f>
        <v>[1 cr - 1.25 cr]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1"/>
      <c r="AA3134" s="1" t="s">
        <v>16</v>
      </c>
      <c r="AB3134" s="3" t="s">
        <v>12</v>
      </c>
      <c r="AC3134" s="23" t="s">
        <v>37781</v>
      </c>
      <c r="AD3134" s="23" t="s">
        <v>41184</v>
      </c>
      <c r="AE3134" t="s">
        <v>35402</v>
      </c>
    </row>
    <row r="3135" spans="1:31" ht="14.25" customHeight="1">
      <c r="A3135" s="1">
        <v>3134</v>
      </c>
      <c r="B3135" s="9" t="s">
        <v>6</v>
      </c>
      <c r="C3135" s="1" t="s">
        <v>6563</v>
      </c>
      <c r="D3135" s="1" t="s">
        <v>5758</v>
      </c>
      <c r="E3135" s="1" t="s">
        <v>40</v>
      </c>
      <c r="F3135" s="1" t="s">
        <v>20914</v>
      </c>
      <c r="G3135" s="14">
        <v>916406464</v>
      </c>
      <c r="H3135" s="1" t="s">
        <v>8</v>
      </c>
      <c r="I3135" s="1" t="s">
        <v>41</v>
      </c>
      <c r="J3135" s="1" t="s">
        <v>50</v>
      </c>
      <c r="K3135" s="3" t="s">
        <v>17</v>
      </c>
      <c r="L3135" s="1" t="s">
        <v>50</v>
      </c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1"/>
      <c r="AA3135" s="1" t="s">
        <v>11</v>
      </c>
      <c r="AB3135" s="3" t="s">
        <v>538</v>
      </c>
      <c r="AC3135" s="23" t="s">
        <v>37781</v>
      </c>
      <c r="AD3135" s="23" t="s">
        <v>41185</v>
      </c>
      <c r="AE3135" t="s">
        <v>35401</v>
      </c>
    </row>
    <row r="3136" spans="1:31" ht="14.25" customHeight="1">
      <c r="A3136" s="1">
        <v>3135</v>
      </c>
      <c r="B3136" s="9" t="s">
        <v>6</v>
      </c>
      <c r="C3136" s="1" t="s">
        <v>6590</v>
      </c>
      <c r="D3136" s="1" t="s">
        <v>44</v>
      </c>
      <c r="E3136" s="1" t="s">
        <v>680</v>
      </c>
      <c r="F3136" s="1" t="s">
        <v>24066</v>
      </c>
      <c r="G3136" s="14">
        <v>914466444919</v>
      </c>
      <c r="H3136" s="1" t="s">
        <v>37</v>
      </c>
      <c r="I3136" s="1" t="s">
        <v>41</v>
      </c>
      <c r="J3136" s="1" t="s">
        <v>50</v>
      </c>
      <c r="K3136" s="3" t="s">
        <v>42</v>
      </c>
      <c r="L3136" s="1" t="s">
        <v>50</v>
      </c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1"/>
      <c r="AA3136" s="1" t="s">
        <v>16</v>
      </c>
      <c r="AB3136" s="3" t="s">
        <v>12</v>
      </c>
      <c r="AC3136" s="23" t="s">
        <v>37781</v>
      </c>
      <c r="AD3136" s="23" t="s">
        <v>41186</v>
      </c>
      <c r="AE3136" t="s">
        <v>35400</v>
      </c>
    </row>
    <row r="3137" spans="1:31" ht="14.25" customHeight="1">
      <c r="A3137" s="1">
        <v>3136</v>
      </c>
      <c r="B3137" s="9" t="s">
        <v>6</v>
      </c>
      <c r="C3137" s="1" t="s">
        <v>6619</v>
      </c>
      <c r="D3137" s="1" t="s">
        <v>350</v>
      </c>
      <c r="E3137" s="1" t="s">
        <v>1725</v>
      </c>
      <c r="F3137" s="1" t="s">
        <v>34007</v>
      </c>
      <c r="G3137" s="14">
        <v>91994414999</v>
      </c>
      <c r="H3137" s="1" t="s">
        <v>20</v>
      </c>
      <c r="I3137" s="1" t="s">
        <v>41</v>
      </c>
      <c r="J3137" s="1" t="s">
        <v>50</v>
      </c>
      <c r="K3137" s="3" t="s">
        <v>42</v>
      </c>
      <c r="L3137" s="1" t="s">
        <v>50</v>
      </c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1"/>
      <c r="AA3137" s="1" t="s">
        <v>16</v>
      </c>
      <c r="AB3137" s="3" t="s">
        <v>12</v>
      </c>
      <c r="AC3137" s="23" t="s">
        <v>37781</v>
      </c>
      <c r="AD3137" s="23" t="s">
        <v>41187</v>
      </c>
      <c r="AE3137" t="s">
        <v>35401</v>
      </c>
    </row>
    <row r="3138" spans="1:31" ht="14.25" customHeight="1">
      <c r="A3138" s="1">
        <v>3137</v>
      </c>
      <c r="B3138" s="1" t="s">
        <v>54</v>
      </c>
      <c r="C3138" s="1" t="s">
        <v>6628</v>
      </c>
      <c r="D3138" s="1" t="s">
        <v>6629</v>
      </c>
      <c r="E3138" s="1" t="s">
        <v>139</v>
      </c>
      <c r="F3138" s="1" t="s">
        <v>24086</v>
      </c>
      <c r="G3138" s="14">
        <v>91944600600</v>
      </c>
      <c r="H3138" s="1" t="s">
        <v>20</v>
      </c>
      <c r="I3138" s="1" t="s">
        <v>9</v>
      </c>
      <c r="J3138" s="1" t="s">
        <v>50</v>
      </c>
      <c r="K3138" s="3" t="s">
        <v>171</v>
      </c>
      <c r="L3138" s="1" t="s">
        <v>50</v>
      </c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1"/>
      <c r="AA3138" s="1" t="s">
        <v>16</v>
      </c>
      <c r="AB3138" s="3" t="s">
        <v>12</v>
      </c>
      <c r="AC3138" s="23" t="s">
        <v>37781</v>
      </c>
      <c r="AD3138" s="23" t="s">
        <v>41188</v>
      </c>
      <c r="AE3138" t="s">
        <v>35401</v>
      </c>
    </row>
    <row r="3139" spans="1:31" ht="14.25" customHeight="1">
      <c r="A3139" s="1">
        <v>3138</v>
      </c>
      <c r="B3139" s="9" t="s">
        <v>6</v>
      </c>
      <c r="C3139" s="1" t="s">
        <v>6630</v>
      </c>
      <c r="D3139" s="1" t="s">
        <v>3326</v>
      </c>
      <c r="E3139" s="1" t="s">
        <v>4709</v>
      </c>
      <c r="F3139" s="1" t="s">
        <v>34009</v>
      </c>
      <c r="G3139" s="14">
        <v>91909969000</v>
      </c>
      <c r="H3139" s="1" t="s">
        <v>20</v>
      </c>
      <c r="I3139" s="1" t="s">
        <v>9</v>
      </c>
      <c r="J3139" s="1" t="s">
        <v>50</v>
      </c>
      <c r="K3139" s="3" t="s">
        <v>42</v>
      </c>
      <c r="L3139" s="1" t="s">
        <v>50</v>
      </c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1"/>
      <c r="AA3139" s="1" t="s">
        <v>11</v>
      </c>
      <c r="AB3139" s="3" t="s">
        <v>13</v>
      </c>
      <c r="AC3139" s="23" t="s">
        <v>37781</v>
      </c>
      <c r="AD3139" s="23" t="s">
        <v>41189</v>
      </c>
      <c r="AE3139" t="s">
        <v>35401</v>
      </c>
    </row>
    <row r="3140" spans="1:31" ht="14.25" customHeight="1">
      <c r="A3140" s="1">
        <v>3139</v>
      </c>
      <c r="B3140" s="9" t="s">
        <v>6</v>
      </c>
      <c r="C3140" s="1" t="s">
        <v>6635</v>
      </c>
      <c r="D3140" s="1" t="s">
        <v>6636</v>
      </c>
      <c r="E3140" s="1" t="s">
        <v>32</v>
      </c>
      <c r="F3140" s="1" t="s">
        <v>31798</v>
      </c>
      <c r="G3140" s="14">
        <v>91994461464</v>
      </c>
      <c r="H3140" s="1" t="s">
        <v>15</v>
      </c>
      <c r="I3140" s="1" t="s">
        <v>62</v>
      </c>
      <c r="J3140" s="1" t="s">
        <v>50</v>
      </c>
      <c r="K3140" s="3" t="s">
        <v>27</v>
      </c>
      <c r="L3140" s="1" t="s">
        <v>50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1"/>
      <c r="AA3140" s="1" t="s">
        <v>16</v>
      </c>
      <c r="AB3140" s="3" t="s">
        <v>12</v>
      </c>
      <c r="AC3140" s="23" t="s">
        <v>37781</v>
      </c>
      <c r="AD3140" s="23" t="s">
        <v>41190</v>
      </c>
      <c r="AE3140" t="s">
        <v>35400</v>
      </c>
    </row>
    <row r="3141" spans="1:31" ht="14.25" customHeight="1">
      <c r="A3141" s="1">
        <v>3140</v>
      </c>
      <c r="B3141" s="9" t="s">
        <v>6</v>
      </c>
      <c r="C3141" s="1" t="s">
        <v>6648</v>
      </c>
      <c r="D3141" s="1" t="s">
        <v>263</v>
      </c>
      <c r="E3141" s="1" t="s">
        <v>40</v>
      </c>
      <c r="F3141" s="1" t="s">
        <v>24096</v>
      </c>
      <c r="G3141" s="14">
        <v>91964441666</v>
      </c>
      <c r="H3141" s="1" t="s">
        <v>15</v>
      </c>
      <c r="I3141" s="1" t="s">
        <v>9</v>
      </c>
      <c r="J3141" s="1" t="s">
        <v>50</v>
      </c>
      <c r="K3141" s="3" t="s">
        <v>42</v>
      </c>
      <c r="L3141" s="1" t="s">
        <v>50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1"/>
      <c r="AA3141" s="1" t="s">
        <v>16</v>
      </c>
      <c r="AB3141" s="3" t="s">
        <v>12</v>
      </c>
      <c r="AC3141" s="23" t="s">
        <v>37781</v>
      </c>
      <c r="AD3141" s="23" t="s">
        <v>41191</v>
      </c>
      <c r="AE3141" t="s">
        <v>35395</v>
      </c>
    </row>
    <row r="3142" spans="1:31" ht="14.25" customHeight="1">
      <c r="A3142" s="1">
        <v>3141</v>
      </c>
      <c r="B3142" s="9" t="s">
        <v>6</v>
      </c>
      <c r="C3142" s="1" t="s">
        <v>6650</v>
      </c>
      <c r="D3142" s="1" t="s">
        <v>5163</v>
      </c>
      <c r="E3142" s="1" t="s">
        <v>6651</v>
      </c>
      <c r="F3142" s="1" t="s">
        <v>6652</v>
      </c>
      <c r="G3142" s="14">
        <v>919490919</v>
      </c>
      <c r="H3142" s="1" t="s">
        <v>20</v>
      </c>
      <c r="I3142" s="1" t="s">
        <v>41</v>
      </c>
      <c r="J3142" s="1" t="s">
        <v>50</v>
      </c>
      <c r="K3142" s="3" t="s">
        <v>42</v>
      </c>
      <c r="L3142" s="1" t="s">
        <v>50</v>
      </c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1"/>
      <c r="AA3142" s="1" t="s">
        <v>16</v>
      </c>
      <c r="AB3142" s="3" t="s">
        <v>12</v>
      </c>
      <c r="AC3142" s="23" t="s">
        <v>37781</v>
      </c>
      <c r="AD3142" s="23" t="s">
        <v>41192</v>
      </c>
      <c r="AE3142" t="s">
        <v>35395</v>
      </c>
    </row>
    <row r="3143" spans="1:31" ht="14.25" customHeight="1">
      <c r="A3143" s="1">
        <v>3142</v>
      </c>
      <c r="B3143" s="9" t="s">
        <v>6</v>
      </c>
      <c r="C3143" s="1" t="s">
        <v>6670</v>
      </c>
      <c r="D3143" s="1" t="s">
        <v>2162</v>
      </c>
      <c r="E3143" s="1" t="s">
        <v>999</v>
      </c>
      <c r="F3143" s="1" t="s">
        <v>6671</v>
      </c>
      <c r="G3143" s="14">
        <v>91994614404</v>
      </c>
      <c r="H3143" s="1" t="s">
        <v>8</v>
      </c>
      <c r="I3143" s="1" t="s">
        <v>62</v>
      </c>
      <c r="J3143" s="1" t="s">
        <v>50</v>
      </c>
      <c r="K3143" s="3" t="s">
        <v>42</v>
      </c>
      <c r="L3143" s="1" t="s">
        <v>50</v>
      </c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1"/>
      <c r="AA3143" s="1" t="s">
        <v>16</v>
      </c>
      <c r="AB3143" s="3" t="s">
        <v>12</v>
      </c>
      <c r="AC3143" s="23" t="s">
        <v>37781</v>
      </c>
      <c r="AD3143" s="23" t="s">
        <v>41193</v>
      </c>
      <c r="AE3143" t="s">
        <v>35400</v>
      </c>
    </row>
    <row r="3144" spans="1:31" ht="14.25" customHeight="1">
      <c r="A3144" s="1">
        <v>3143</v>
      </c>
      <c r="B3144" s="9" t="s">
        <v>6</v>
      </c>
      <c r="C3144" s="1" t="s">
        <v>6689</v>
      </c>
      <c r="D3144" s="1" t="s">
        <v>937</v>
      </c>
      <c r="E3144" s="1" t="s">
        <v>84</v>
      </c>
      <c r="F3144" s="1" t="s">
        <v>24116</v>
      </c>
      <c r="G3144" s="14">
        <v>919446444696</v>
      </c>
      <c r="H3144" s="1" t="s">
        <v>8</v>
      </c>
      <c r="I3144" s="1" t="s">
        <v>9</v>
      </c>
      <c r="J3144" s="1" t="s">
        <v>50</v>
      </c>
      <c r="K3144" s="3" t="s">
        <v>17</v>
      </c>
      <c r="L3144" s="1" t="s">
        <v>50</v>
      </c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1"/>
      <c r="AA3144" s="1" t="s">
        <v>11</v>
      </c>
      <c r="AB3144" s="3" t="s">
        <v>13</v>
      </c>
      <c r="AC3144" s="23" t="s">
        <v>37781</v>
      </c>
      <c r="AD3144" s="23" t="s">
        <v>41194</v>
      </c>
      <c r="AE3144" t="s">
        <v>35395</v>
      </c>
    </row>
    <row r="3145" spans="1:31" ht="14.25" customHeight="1">
      <c r="A3145" s="1">
        <v>3144</v>
      </c>
      <c r="B3145" s="9" t="s">
        <v>6</v>
      </c>
      <c r="C3145" s="1" t="s">
        <v>6692</v>
      </c>
      <c r="D3145" s="1" t="s">
        <v>6693</v>
      </c>
      <c r="E3145" s="1" t="s">
        <v>139</v>
      </c>
      <c r="F3145" s="1" t="s">
        <v>24117</v>
      </c>
      <c r="G3145" s="14">
        <v>919446914649</v>
      </c>
      <c r="H3145" s="1" t="s">
        <v>8</v>
      </c>
      <c r="I3145" s="1" t="s">
        <v>9</v>
      </c>
      <c r="J3145" s="1" t="s">
        <v>50</v>
      </c>
      <c r="K3145" s="3" t="s">
        <v>42</v>
      </c>
      <c r="L3145" s="1" t="s">
        <v>50</v>
      </c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1"/>
      <c r="AA3145" s="1" t="s">
        <v>16</v>
      </c>
      <c r="AB3145" s="3" t="s">
        <v>12</v>
      </c>
      <c r="AC3145" s="23" t="s">
        <v>37781</v>
      </c>
      <c r="AD3145" s="23" t="s">
        <v>41195</v>
      </c>
      <c r="AE3145" t="s">
        <v>35395</v>
      </c>
    </row>
    <row r="3146" spans="1:31" ht="14.25" customHeight="1">
      <c r="A3146" s="1">
        <v>3145</v>
      </c>
      <c r="B3146" s="1" t="s">
        <v>54</v>
      </c>
      <c r="C3146" s="1" t="s">
        <v>6723</v>
      </c>
      <c r="D3146" s="1" t="s">
        <v>704</v>
      </c>
      <c r="E3146" s="1" t="s">
        <v>78</v>
      </c>
      <c r="F3146" s="1" t="s">
        <v>24132</v>
      </c>
      <c r="G3146" s="14">
        <v>919646094</v>
      </c>
      <c r="H3146" s="1" t="s">
        <v>15</v>
      </c>
      <c r="I3146" s="1" t="s">
        <v>107</v>
      </c>
      <c r="J3146" s="1" t="s">
        <v>50</v>
      </c>
      <c r="K3146" s="3" t="s">
        <v>42</v>
      </c>
      <c r="L3146" s="1" t="s">
        <v>50</v>
      </c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1"/>
      <c r="AA3146" s="1" t="s">
        <v>16</v>
      </c>
      <c r="AB3146" s="3" t="s">
        <v>12</v>
      </c>
      <c r="AC3146" s="23" t="s">
        <v>37781</v>
      </c>
      <c r="AD3146" s="23" t="s">
        <v>41196</v>
      </c>
      <c r="AE3146" t="s">
        <v>35402</v>
      </c>
    </row>
    <row r="3147" spans="1:31" ht="14.25" customHeight="1">
      <c r="A3147" s="1">
        <v>3146</v>
      </c>
      <c r="B3147" s="1" t="s">
        <v>54</v>
      </c>
      <c r="C3147" s="1" t="s">
        <v>6729</v>
      </c>
      <c r="D3147" s="1" t="s">
        <v>841</v>
      </c>
      <c r="E3147" s="1" t="s">
        <v>139</v>
      </c>
      <c r="F3147" s="1" t="s">
        <v>34021</v>
      </c>
      <c r="G3147" s="14">
        <v>919909949464</v>
      </c>
      <c r="H3147" s="1" t="s">
        <v>20</v>
      </c>
      <c r="I3147" s="1" t="s">
        <v>9</v>
      </c>
      <c r="J3147" s="1" t="s">
        <v>50</v>
      </c>
      <c r="K3147" s="3" t="s">
        <v>42</v>
      </c>
      <c r="L3147" s="1" t="s">
        <v>50</v>
      </c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1"/>
      <c r="AA3147" s="1" t="s">
        <v>16</v>
      </c>
      <c r="AB3147" s="3" t="s">
        <v>12</v>
      </c>
      <c r="AC3147" s="23" t="s">
        <v>37781</v>
      </c>
      <c r="AD3147" s="23" t="s">
        <v>41197</v>
      </c>
      <c r="AE3147" t="s">
        <v>35402</v>
      </c>
    </row>
    <row r="3148" spans="1:31" ht="14.25" customHeight="1">
      <c r="A3148" s="1">
        <v>3147</v>
      </c>
      <c r="B3148" s="1" t="s">
        <v>54</v>
      </c>
      <c r="C3148" s="1" t="s">
        <v>6733</v>
      </c>
      <c r="D3148" s="1" t="s">
        <v>11224</v>
      </c>
      <c r="E3148" s="1" t="s">
        <v>40</v>
      </c>
      <c r="F3148" s="1" t="s">
        <v>34023</v>
      </c>
      <c r="G3148" s="14">
        <v>919941046</v>
      </c>
      <c r="H3148" s="1" t="s">
        <v>20</v>
      </c>
      <c r="I3148" s="1" t="s">
        <v>9</v>
      </c>
      <c r="J3148" s="1" t="s">
        <v>50</v>
      </c>
      <c r="K3148" s="3" t="s">
        <v>42</v>
      </c>
      <c r="L3148" s="1" t="s">
        <v>50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1"/>
      <c r="AA3148" s="1" t="s">
        <v>16</v>
      </c>
      <c r="AB3148" s="3" t="s">
        <v>12</v>
      </c>
      <c r="AC3148" s="23" t="s">
        <v>37781</v>
      </c>
      <c r="AD3148" s="23" t="s">
        <v>41198</v>
      </c>
      <c r="AE3148" t="s">
        <v>35402</v>
      </c>
    </row>
    <row r="3149" spans="1:31" ht="14.25" customHeight="1">
      <c r="A3149" s="1">
        <v>3148</v>
      </c>
      <c r="B3149" s="9" t="s">
        <v>6</v>
      </c>
      <c r="C3149" s="1" t="s">
        <v>6734</v>
      </c>
      <c r="D3149" s="1" t="s">
        <v>391</v>
      </c>
      <c r="E3149" s="1" t="s">
        <v>90</v>
      </c>
      <c r="F3149" s="1" t="s">
        <v>6735</v>
      </c>
      <c r="G3149" s="14">
        <v>919919406460</v>
      </c>
      <c r="H3149" s="1" t="s">
        <v>20</v>
      </c>
      <c r="I3149" s="1" t="s">
        <v>9</v>
      </c>
      <c r="J3149" s="1" t="s">
        <v>50</v>
      </c>
      <c r="K3149" s="3" t="s">
        <v>42</v>
      </c>
      <c r="L3149" s="1" t="s">
        <v>50</v>
      </c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1"/>
      <c r="AA3149" s="1" t="s">
        <v>16</v>
      </c>
      <c r="AB3149" s="3" t="s">
        <v>12</v>
      </c>
      <c r="AC3149" s="23" t="s">
        <v>37781</v>
      </c>
      <c r="AD3149" s="23" t="s">
        <v>40459</v>
      </c>
      <c r="AE3149" t="s">
        <v>35401</v>
      </c>
    </row>
    <row r="3150" spans="1:31" ht="14.25" customHeight="1">
      <c r="A3150" s="1">
        <v>3149</v>
      </c>
      <c r="B3150" s="1" t="s">
        <v>54</v>
      </c>
      <c r="C3150" s="1" t="s">
        <v>6743</v>
      </c>
      <c r="D3150" s="1" t="s">
        <v>1603</v>
      </c>
      <c r="E3150" s="1" t="s">
        <v>36733</v>
      </c>
      <c r="F3150" s="1" t="s">
        <v>24142</v>
      </c>
      <c r="G3150" s="14">
        <v>91994649669</v>
      </c>
      <c r="H3150" s="1" t="s">
        <v>8</v>
      </c>
      <c r="I3150" s="1" t="s">
        <v>41</v>
      </c>
      <c r="J3150" s="1" t="s">
        <v>50</v>
      </c>
      <c r="K3150" s="3" t="s">
        <v>63</v>
      </c>
      <c r="L3150" s="1" t="s">
        <v>50</v>
      </c>
      <c r="M3150" s="3" t="s">
        <v>213</v>
      </c>
      <c r="N3150" s="3" t="str">
        <f t="shared" ref="N3150:N3153" si="61">J3150</f>
        <v>[1 cr - 1.25 cr]</v>
      </c>
      <c r="O3150" s="3" t="s">
        <v>17</v>
      </c>
      <c r="P3150" s="3" t="s">
        <v>50</v>
      </c>
      <c r="Q3150" s="3" t="s">
        <v>42</v>
      </c>
      <c r="R3150" s="3" t="s">
        <v>50</v>
      </c>
      <c r="S3150" s="3" t="s">
        <v>27</v>
      </c>
      <c r="T3150" s="3" t="s">
        <v>50</v>
      </c>
      <c r="U3150" s="3" t="s">
        <v>117</v>
      </c>
      <c r="V3150" s="3" t="s">
        <v>50</v>
      </c>
      <c r="W3150" s="3" t="s">
        <v>178</v>
      </c>
      <c r="X3150" s="3" t="s">
        <v>50</v>
      </c>
      <c r="Y3150" s="3" t="s">
        <v>171</v>
      </c>
      <c r="Z3150" s="1" t="s">
        <v>50</v>
      </c>
      <c r="AA3150" s="1" t="s">
        <v>16</v>
      </c>
      <c r="AB3150" s="3" t="s">
        <v>12</v>
      </c>
      <c r="AC3150" s="23" t="s">
        <v>37781</v>
      </c>
      <c r="AD3150" s="23" t="s">
        <v>41199</v>
      </c>
      <c r="AE3150" t="s">
        <v>35400</v>
      </c>
    </row>
    <row r="3151" spans="1:31" ht="14.25" customHeight="1">
      <c r="A3151" s="1">
        <v>3150</v>
      </c>
      <c r="B3151" s="1" t="s">
        <v>54</v>
      </c>
      <c r="C3151" s="1" t="s">
        <v>6757</v>
      </c>
      <c r="D3151" s="1" t="s">
        <v>14923</v>
      </c>
      <c r="E3151" s="1" t="s">
        <v>36734</v>
      </c>
      <c r="F3151" s="1" t="s">
        <v>34029</v>
      </c>
      <c r="G3151" s="14">
        <v>91990941449</v>
      </c>
      <c r="H3151" s="1" t="s">
        <v>15</v>
      </c>
      <c r="I3151" s="1" t="s">
        <v>9</v>
      </c>
      <c r="J3151" s="1" t="s">
        <v>50</v>
      </c>
      <c r="K3151" s="3" t="s">
        <v>63</v>
      </c>
      <c r="L3151" s="1" t="s">
        <v>50</v>
      </c>
      <c r="M3151" s="3" t="s">
        <v>213</v>
      </c>
      <c r="N3151" s="3" t="str">
        <f t="shared" si="61"/>
        <v>[1 cr - 1.25 cr]</v>
      </c>
      <c r="O3151" s="3" t="s">
        <v>17</v>
      </c>
      <c r="P3151" s="3" t="s">
        <v>50</v>
      </c>
      <c r="Q3151" s="3" t="s">
        <v>42</v>
      </c>
      <c r="R3151" s="3" t="s">
        <v>50</v>
      </c>
      <c r="S3151" s="3" t="s">
        <v>27</v>
      </c>
      <c r="T3151" s="3" t="s">
        <v>50</v>
      </c>
      <c r="U3151" s="3" t="s">
        <v>117</v>
      </c>
      <c r="V3151" s="3" t="s">
        <v>50</v>
      </c>
      <c r="W3151" s="3" t="s">
        <v>178</v>
      </c>
      <c r="X3151" s="3" t="s">
        <v>50</v>
      </c>
      <c r="Y3151" s="3" t="s">
        <v>171</v>
      </c>
      <c r="Z3151" s="1" t="s">
        <v>50</v>
      </c>
      <c r="AA3151" s="1" t="s">
        <v>16</v>
      </c>
      <c r="AB3151" s="3" t="s">
        <v>12</v>
      </c>
      <c r="AC3151" s="23" t="s">
        <v>37781</v>
      </c>
      <c r="AD3151" s="23" t="s">
        <v>40209</v>
      </c>
      <c r="AE3151" t="s">
        <v>35402</v>
      </c>
    </row>
    <row r="3152" spans="1:31" ht="14.25" customHeight="1">
      <c r="A3152" s="1">
        <v>3151</v>
      </c>
      <c r="B3152" s="9" t="s">
        <v>6</v>
      </c>
      <c r="C3152" s="1" t="s">
        <v>6758</v>
      </c>
      <c r="D3152" s="1" t="s">
        <v>636</v>
      </c>
      <c r="E3152" s="1" t="s">
        <v>553</v>
      </c>
      <c r="F3152" s="1" t="s">
        <v>24149</v>
      </c>
      <c r="G3152" s="14">
        <v>91909944694</v>
      </c>
      <c r="H3152" s="1" t="s">
        <v>46</v>
      </c>
      <c r="I3152" s="1" t="s">
        <v>9</v>
      </c>
      <c r="J3152" s="1" t="s">
        <v>50</v>
      </c>
      <c r="K3152" s="3" t="s">
        <v>42</v>
      </c>
      <c r="L3152" s="1" t="s">
        <v>50</v>
      </c>
      <c r="M3152" s="3" t="s">
        <v>178</v>
      </c>
      <c r="N3152" s="3" t="str">
        <f t="shared" si="61"/>
        <v>[1 cr - 1.25 cr]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1"/>
      <c r="AA3152" s="1" t="s">
        <v>16</v>
      </c>
      <c r="AB3152" s="3" t="s">
        <v>12</v>
      </c>
      <c r="AC3152" s="23" t="s">
        <v>37781</v>
      </c>
      <c r="AD3152" s="23" t="s">
        <v>41200</v>
      </c>
      <c r="AE3152" t="s">
        <v>35402</v>
      </c>
    </row>
    <row r="3153" spans="1:31" ht="14.25" customHeight="1">
      <c r="A3153" s="1">
        <v>3152</v>
      </c>
      <c r="B3153" s="9" t="s">
        <v>6</v>
      </c>
      <c r="C3153" s="1" t="s">
        <v>6782</v>
      </c>
      <c r="D3153" s="1" t="s">
        <v>1501</v>
      </c>
      <c r="E3153" s="1" t="s">
        <v>6783</v>
      </c>
      <c r="F3153" s="1" t="s">
        <v>24158</v>
      </c>
      <c r="G3153" s="14">
        <v>91494099994</v>
      </c>
      <c r="H3153" s="1" t="s">
        <v>15</v>
      </c>
      <c r="I3153" s="1" t="s">
        <v>41</v>
      </c>
      <c r="J3153" s="1" t="s">
        <v>50</v>
      </c>
      <c r="K3153" s="3" t="s">
        <v>27</v>
      </c>
      <c r="L3153" s="1" t="s">
        <v>50</v>
      </c>
      <c r="M3153" s="3" t="s">
        <v>178</v>
      </c>
      <c r="N3153" s="3" t="str">
        <f t="shared" si="61"/>
        <v>[1 cr - 1.25 cr]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1"/>
      <c r="AA3153" s="1" t="s">
        <v>16</v>
      </c>
      <c r="AB3153" s="3" t="s">
        <v>12</v>
      </c>
      <c r="AC3153" s="23" t="s">
        <v>37781</v>
      </c>
      <c r="AD3153" s="23" t="s">
        <v>41201</v>
      </c>
      <c r="AE3153" t="s">
        <v>35400</v>
      </c>
    </row>
    <row r="3154" spans="1:31" ht="14.25" customHeight="1">
      <c r="A3154" s="1">
        <v>3153</v>
      </c>
      <c r="B3154" s="1" t="s">
        <v>54</v>
      </c>
      <c r="C3154" s="1" t="s">
        <v>6788</v>
      </c>
      <c r="D3154" s="1" t="s">
        <v>16275</v>
      </c>
      <c r="E3154" s="1" t="s">
        <v>217</v>
      </c>
      <c r="F3154" s="1" t="s">
        <v>31814</v>
      </c>
      <c r="G3154" s="14">
        <v>91944446410</v>
      </c>
      <c r="H3154" s="1" t="s">
        <v>20</v>
      </c>
      <c r="I3154" s="1" t="s">
        <v>41</v>
      </c>
      <c r="J3154" s="1" t="s">
        <v>50</v>
      </c>
      <c r="K3154" s="3" t="s">
        <v>42</v>
      </c>
      <c r="L3154" s="1" t="s">
        <v>50</v>
      </c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1"/>
      <c r="AA3154" s="1" t="s">
        <v>16</v>
      </c>
      <c r="AB3154" s="3" t="s">
        <v>12</v>
      </c>
      <c r="AC3154" s="23" t="s">
        <v>37781</v>
      </c>
      <c r="AD3154" s="23" t="s">
        <v>38420</v>
      </c>
      <c r="AE3154" t="s">
        <v>35395</v>
      </c>
    </row>
    <row r="3155" spans="1:31" ht="14.25" customHeight="1">
      <c r="A3155" s="1">
        <v>3154</v>
      </c>
      <c r="B3155" s="1" t="s">
        <v>54</v>
      </c>
      <c r="C3155" s="1" t="s">
        <v>6805</v>
      </c>
      <c r="D3155" s="1" t="s">
        <v>1111</v>
      </c>
      <c r="E3155" s="1" t="s">
        <v>36735</v>
      </c>
      <c r="F3155" s="1" t="s">
        <v>24165</v>
      </c>
      <c r="G3155" s="14">
        <v>9194990101</v>
      </c>
      <c r="H3155" s="1" t="s">
        <v>8</v>
      </c>
      <c r="I3155" s="1" t="s">
        <v>33</v>
      </c>
      <c r="J3155" s="1" t="s">
        <v>50</v>
      </c>
      <c r="K3155" s="3" t="s">
        <v>171</v>
      </c>
      <c r="L3155" s="1" t="s">
        <v>50</v>
      </c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1"/>
      <c r="AA3155" s="1" t="s">
        <v>16</v>
      </c>
      <c r="AB3155" s="3" t="s">
        <v>12</v>
      </c>
      <c r="AC3155" s="23" t="s">
        <v>37781</v>
      </c>
      <c r="AD3155" s="23" t="s">
        <v>41202</v>
      </c>
      <c r="AE3155" t="s">
        <v>35400</v>
      </c>
    </row>
    <row r="3156" spans="1:31" ht="14.25" customHeight="1">
      <c r="A3156" s="1">
        <v>3155</v>
      </c>
      <c r="B3156" s="9" t="s">
        <v>6</v>
      </c>
      <c r="C3156" s="1" t="s">
        <v>6856</v>
      </c>
      <c r="D3156" s="1" t="s">
        <v>89</v>
      </c>
      <c r="E3156" s="1" t="s">
        <v>1411</v>
      </c>
      <c r="F3156" s="1" t="s">
        <v>34039</v>
      </c>
      <c r="G3156" s="14">
        <v>919446994004</v>
      </c>
      <c r="H3156" s="1" t="s">
        <v>8</v>
      </c>
      <c r="I3156" s="1" t="s">
        <v>41</v>
      </c>
      <c r="J3156" s="1" t="s">
        <v>50</v>
      </c>
      <c r="K3156" s="3" t="s">
        <v>42</v>
      </c>
      <c r="L3156" s="1" t="s">
        <v>50</v>
      </c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1"/>
      <c r="AA3156" s="1" t="s">
        <v>16</v>
      </c>
      <c r="AB3156" s="3" t="s">
        <v>12</v>
      </c>
      <c r="AC3156" s="23" t="s">
        <v>37781</v>
      </c>
      <c r="AD3156" s="23" t="s">
        <v>41203</v>
      </c>
      <c r="AE3156" t="s">
        <v>35400</v>
      </c>
    </row>
    <row r="3157" spans="1:31" ht="14.25" customHeight="1">
      <c r="A3157" s="1">
        <v>3156</v>
      </c>
      <c r="B3157" s="1" t="s">
        <v>54</v>
      </c>
      <c r="C3157" s="1" t="s">
        <v>6865</v>
      </c>
      <c r="D3157" s="1" t="s">
        <v>4144</v>
      </c>
      <c r="E3157" s="1" t="s">
        <v>1577</v>
      </c>
      <c r="F3157" s="1" t="s">
        <v>34042</v>
      </c>
      <c r="G3157" s="14">
        <v>919099991611</v>
      </c>
      <c r="H3157" s="1" t="s">
        <v>20</v>
      </c>
      <c r="I3157" s="1" t="s">
        <v>9</v>
      </c>
      <c r="J3157" s="1" t="s">
        <v>50</v>
      </c>
      <c r="K3157" s="3" t="s">
        <v>27</v>
      </c>
      <c r="L3157" s="1" t="s">
        <v>50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1"/>
      <c r="AA3157" s="1" t="s">
        <v>16</v>
      </c>
      <c r="AB3157" s="3" t="s">
        <v>12</v>
      </c>
      <c r="AC3157" s="23" t="s">
        <v>37781</v>
      </c>
      <c r="AD3157" s="23" t="s">
        <v>41204</v>
      </c>
      <c r="AE3157" t="s">
        <v>35395</v>
      </c>
    </row>
    <row r="3158" spans="1:31" ht="14.25" customHeight="1">
      <c r="A3158" s="1">
        <v>3157</v>
      </c>
      <c r="B3158" s="1" t="s">
        <v>54</v>
      </c>
      <c r="C3158" s="1" t="s">
        <v>6866</v>
      </c>
      <c r="D3158" s="1" t="s">
        <v>336</v>
      </c>
      <c r="E3158" s="1" t="s">
        <v>1219</v>
      </c>
      <c r="F3158" s="1" t="s">
        <v>24191</v>
      </c>
      <c r="G3158" s="14">
        <v>91944611449</v>
      </c>
      <c r="H3158" s="1" t="s">
        <v>20</v>
      </c>
      <c r="I3158" s="1" t="s">
        <v>9</v>
      </c>
      <c r="J3158" s="1" t="s">
        <v>50</v>
      </c>
      <c r="K3158" s="3" t="s">
        <v>63</v>
      </c>
      <c r="L3158" s="1" t="s">
        <v>50</v>
      </c>
      <c r="M3158" s="3" t="s">
        <v>213</v>
      </c>
      <c r="N3158" s="3" t="str">
        <f>J3158</f>
        <v>[1 cr - 1.25 cr]</v>
      </c>
      <c r="O3158" s="3" t="s">
        <v>17</v>
      </c>
      <c r="P3158" s="3" t="s">
        <v>50</v>
      </c>
      <c r="Q3158" s="3" t="s">
        <v>42</v>
      </c>
      <c r="R3158" s="3" t="s">
        <v>50</v>
      </c>
      <c r="S3158" s="3" t="s">
        <v>27</v>
      </c>
      <c r="T3158" s="3" t="s">
        <v>50</v>
      </c>
      <c r="U3158" s="3" t="s">
        <v>117</v>
      </c>
      <c r="V3158" s="3" t="s">
        <v>50</v>
      </c>
      <c r="W3158" s="3" t="s">
        <v>178</v>
      </c>
      <c r="X3158" s="3" t="s">
        <v>50</v>
      </c>
      <c r="Y3158" s="3" t="s">
        <v>171</v>
      </c>
      <c r="Z3158" s="1" t="s">
        <v>50</v>
      </c>
      <c r="AA3158" s="1" t="s">
        <v>16</v>
      </c>
      <c r="AB3158" s="3" t="s">
        <v>12</v>
      </c>
      <c r="AC3158" s="23" t="s">
        <v>37781</v>
      </c>
      <c r="AD3158" s="23" t="s">
        <v>41205</v>
      </c>
      <c r="AE3158" t="s">
        <v>35401</v>
      </c>
    </row>
    <row r="3159" spans="1:31" ht="14.25" customHeight="1">
      <c r="A3159" s="1">
        <v>3158</v>
      </c>
      <c r="B3159" s="9" t="s">
        <v>6</v>
      </c>
      <c r="C3159" s="1" t="s">
        <v>6883</v>
      </c>
      <c r="D3159" s="1" t="s">
        <v>1857</v>
      </c>
      <c r="E3159" s="1" t="s">
        <v>506</v>
      </c>
      <c r="F3159" s="1" t="s">
        <v>24199</v>
      </c>
      <c r="G3159" s="14">
        <v>91944444940</v>
      </c>
      <c r="H3159" s="1" t="s">
        <v>46</v>
      </c>
      <c r="I3159" s="1" t="s">
        <v>62</v>
      </c>
      <c r="J3159" s="1" t="s">
        <v>50</v>
      </c>
      <c r="K3159" s="3" t="s">
        <v>42</v>
      </c>
      <c r="L3159" s="1" t="s">
        <v>50</v>
      </c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1"/>
      <c r="AA3159" s="1" t="s">
        <v>16</v>
      </c>
      <c r="AB3159" s="3" t="s">
        <v>12</v>
      </c>
      <c r="AC3159" s="23" t="s">
        <v>37781</v>
      </c>
      <c r="AD3159" s="23" t="s">
        <v>41206</v>
      </c>
      <c r="AE3159" t="s">
        <v>35400</v>
      </c>
    </row>
    <row r="3160" spans="1:31" ht="14.25" customHeight="1">
      <c r="A3160" s="1">
        <v>3159</v>
      </c>
      <c r="B3160" s="9" t="s">
        <v>6</v>
      </c>
      <c r="C3160" s="1" t="s">
        <v>6901</v>
      </c>
      <c r="D3160" s="1" t="s">
        <v>546</v>
      </c>
      <c r="E3160" s="1" t="s">
        <v>2227</v>
      </c>
      <c r="F3160" s="1" t="s">
        <v>6902</v>
      </c>
      <c r="G3160" s="14">
        <v>91944409444</v>
      </c>
      <c r="H3160" s="1" t="s">
        <v>8</v>
      </c>
      <c r="I3160" s="1" t="s">
        <v>62</v>
      </c>
      <c r="J3160" s="1" t="s">
        <v>50</v>
      </c>
      <c r="K3160" s="3" t="s">
        <v>42</v>
      </c>
      <c r="L3160" s="1" t="s">
        <v>50</v>
      </c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1"/>
      <c r="AA3160" s="1" t="s">
        <v>16</v>
      </c>
      <c r="AB3160" s="3" t="s">
        <v>12</v>
      </c>
      <c r="AC3160" s="23" t="s">
        <v>37781</v>
      </c>
      <c r="AD3160" s="23" t="s">
        <v>41207</v>
      </c>
      <c r="AE3160" t="s">
        <v>35400</v>
      </c>
    </row>
    <row r="3161" spans="1:31" ht="14.25" customHeight="1">
      <c r="A3161" s="1">
        <v>3160</v>
      </c>
      <c r="B3161" s="1" t="s">
        <v>54</v>
      </c>
      <c r="C3161" s="1" t="s">
        <v>6905</v>
      </c>
      <c r="D3161" s="1" t="s">
        <v>1209</v>
      </c>
      <c r="E3161" s="1" t="s">
        <v>139</v>
      </c>
      <c r="F3161" s="1" t="s">
        <v>24209</v>
      </c>
      <c r="G3161" s="14">
        <v>9194941690</v>
      </c>
      <c r="H3161" s="1" t="s">
        <v>20</v>
      </c>
      <c r="I3161" s="1" t="s">
        <v>9</v>
      </c>
      <c r="J3161" s="1" t="s">
        <v>50</v>
      </c>
      <c r="K3161" s="3" t="s">
        <v>17</v>
      </c>
      <c r="L3161" s="1" t="s">
        <v>50</v>
      </c>
      <c r="M3161" s="4" t="s">
        <v>42</v>
      </c>
      <c r="N3161" s="3" t="str">
        <f>J3161</f>
        <v>[1 cr - 1.25 cr]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1"/>
      <c r="AA3161" s="1" t="s">
        <v>16</v>
      </c>
      <c r="AB3161" s="3" t="s">
        <v>12</v>
      </c>
      <c r="AC3161" s="23" t="s">
        <v>37781</v>
      </c>
      <c r="AD3161" s="23" t="s">
        <v>41208</v>
      </c>
      <c r="AE3161" t="s">
        <v>35401</v>
      </c>
    </row>
    <row r="3162" spans="1:31" ht="14.25" customHeight="1">
      <c r="A3162" s="1">
        <v>3161</v>
      </c>
      <c r="B3162" s="9" t="s">
        <v>6</v>
      </c>
      <c r="C3162" s="1" t="s">
        <v>6909</v>
      </c>
      <c r="D3162" s="1" t="s">
        <v>557</v>
      </c>
      <c r="E3162" s="1" t="s">
        <v>40</v>
      </c>
      <c r="F3162" s="1" t="s">
        <v>24213</v>
      </c>
      <c r="G3162" s="14">
        <v>9144949101</v>
      </c>
      <c r="H3162" s="1" t="s">
        <v>20</v>
      </c>
      <c r="I3162" s="1" t="s">
        <v>41</v>
      </c>
      <c r="J3162" s="1" t="s">
        <v>50</v>
      </c>
      <c r="K3162" s="3" t="s">
        <v>42</v>
      </c>
      <c r="L3162" s="1" t="s">
        <v>50</v>
      </c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1"/>
      <c r="AA3162" s="1" t="s">
        <v>16</v>
      </c>
      <c r="AB3162" s="3" t="s">
        <v>12</v>
      </c>
      <c r="AC3162" s="23" t="s">
        <v>37781</v>
      </c>
      <c r="AD3162" s="23" t="s">
        <v>41209</v>
      </c>
      <c r="AE3162" t="s">
        <v>35395</v>
      </c>
    </row>
    <row r="3163" spans="1:31" ht="14.25" customHeight="1">
      <c r="A3163" s="1">
        <v>3162</v>
      </c>
      <c r="B3163" s="1" t="s">
        <v>54</v>
      </c>
      <c r="C3163" s="1" t="s">
        <v>6925</v>
      </c>
      <c r="D3163" s="1" t="s">
        <v>58</v>
      </c>
      <c r="E3163" s="1" t="s">
        <v>36736</v>
      </c>
      <c r="F3163" s="1" t="s">
        <v>24223</v>
      </c>
      <c r="G3163" s="14">
        <v>919446446969</v>
      </c>
      <c r="H3163" s="1" t="s">
        <v>8</v>
      </c>
      <c r="I3163" s="1" t="s">
        <v>62</v>
      </c>
      <c r="J3163" s="1" t="s">
        <v>50</v>
      </c>
      <c r="K3163" s="3" t="s">
        <v>63</v>
      </c>
      <c r="L3163" s="1" t="s">
        <v>50</v>
      </c>
      <c r="M3163" s="3" t="s">
        <v>213</v>
      </c>
      <c r="N3163" s="3" t="str">
        <f>J3163</f>
        <v>[1 cr - 1.25 cr]</v>
      </c>
      <c r="O3163" s="3" t="s">
        <v>17</v>
      </c>
      <c r="P3163" s="3" t="s">
        <v>50</v>
      </c>
      <c r="Q3163" s="3" t="s">
        <v>42</v>
      </c>
      <c r="R3163" s="3" t="s">
        <v>50</v>
      </c>
      <c r="S3163" s="3" t="s">
        <v>27</v>
      </c>
      <c r="T3163" s="3" t="s">
        <v>50</v>
      </c>
      <c r="U3163" s="3" t="s">
        <v>117</v>
      </c>
      <c r="V3163" s="3" t="s">
        <v>50</v>
      </c>
      <c r="W3163" s="3" t="s">
        <v>178</v>
      </c>
      <c r="X3163" s="3" t="s">
        <v>50</v>
      </c>
      <c r="Y3163" s="3" t="s">
        <v>171</v>
      </c>
      <c r="Z3163" s="1" t="s">
        <v>50</v>
      </c>
      <c r="AA3163" s="1" t="s">
        <v>16</v>
      </c>
      <c r="AB3163" s="3" t="s">
        <v>12</v>
      </c>
      <c r="AC3163" s="23" t="s">
        <v>37781</v>
      </c>
      <c r="AD3163" s="23" t="s">
        <v>41210</v>
      </c>
      <c r="AE3163" t="s">
        <v>35395</v>
      </c>
    </row>
    <row r="3164" spans="1:31" ht="14.25" customHeight="1">
      <c r="A3164" s="1">
        <v>3163</v>
      </c>
      <c r="B3164" s="9" t="s">
        <v>6</v>
      </c>
      <c r="C3164" s="1" t="s">
        <v>6942</v>
      </c>
      <c r="D3164" s="1" t="s">
        <v>1046</v>
      </c>
      <c r="E3164" s="1" t="s">
        <v>139</v>
      </c>
      <c r="F3164" s="1" t="s">
        <v>24230</v>
      </c>
      <c r="G3164" s="14">
        <v>919149406</v>
      </c>
      <c r="H3164" s="1" t="s">
        <v>46</v>
      </c>
      <c r="I3164" s="1" t="s">
        <v>41</v>
      </c>
      <c r="J3164" s="1" t="s">
        <v>50</v>
      </c>
      <c r="K3164" s="3" t="s">
        <v>42</v>
      </c>
      <c r="L3164" s="1" t="s">
        <v>50</v>
      </c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1"/>
      <c r="AA3164" s="1" t="s">
        <v>16</v>
      </c>
      <c r="AB3164" s="3" t="s">
        <v>12</v>
      </c>
      <c r="AC3164" s="23" t="s">
        <v>37781</v>
      </c>
      <c r="AD3164" s="23" t="s">
        <v>41211</v>
      </c>
      <c r="AE3164" t="s">
        <v>35402</v>
      </c>
    </row>
    <row r="3165" spans="1:31" ht="14.25" customHeight="1">
      <c r="A3165" s="1">
        <v>3164</v>
      </c>
      <c r="B3165" s="1" t="s">
        <v>54</v>
      </c>
      <c r="C3165" s="1" t="s">
        <v>6960</v>
      </c>
      <c r="D3165" s="1" t="s">
        <v>463</v>
      </c>
      <c r="E3165" s="1" t="s">
        <v>1577</v>
      </c>
      <c r="F3165" s="1" t="s">
        <v>24241</v>
      </c>
      <c r="G3165" s="14">
        <v>9194946696</v>
      </c>
      <c r="H3165" s="1" t="s">
        <v>37</v>
      </c>
      <c r="I3165" s="1" t="s">
        <v>62</v>
      </c>
      <c r="J3165" s="1" t="s">
        <v>50</v>
      </c>
      <c r="K3165" s="3" t="s">
        <v>42</v>
      </c>
      <c r="L3165" s="1" t="s">
        <v>50</v>
      </c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1"/>
      <c r="AA3165" s="1" t="s">
        <v>16</v>
      </c>
      <c r="AB3165" s="3" t="s">
        <v>12</v>
      </c>
      <c r="AC3165" s="23" t="s">
        <v>37781</v>
      </c>
      <c r="AD3165" s="23" t="s">
        <v>39381</v>
      </c>
      <c r="AE3165" t="s">
        <v>35402</v>
      </c>
    </row>
    <row r="3166" spans="1:31" ht="14.25" customHeight="1">
      <c r="A3166" s="1">
        <v>3165</v>
      </c>
      <c r="B3166" s="9" t="s">
        <v>6</v>
      </c>
      <c r="C3166" s="1" t="s">
        <v>6967</v>
      </c>
      <c r="D3166" s="1" t="s">
        <v>1302</v>
      </c>
      <c r="E3166" s="1" t="s">
        <v>139</v>
      </c>
      <c r="F3166" s="1" t="s">
        <v>31832</v>
      </c>
      <c r="G3166" s="14">
        <v>91600944049</v>
      </c>
      <c r="H3166" s="1" t="s">
        <v>8</v>
      </c>
      <c r="I3166" s="1" t="s">
        <v>41</v>
      </c>
      <c r="J3166" s="1" t="s">
        <v>50</v>
      </c>
      <c r="K3166" s="3" t="s">
        <v>17</v>
      </c>
      <c r="L3166" s="1" t="s">
        <v>50</v>
      </c>
      <c r="M3166" s="4" t="s">
        <v>42</v>
      </c>
      <c r="N3166" s="3" t="str">
        <f>J3166</f>
        <v>[1 cr - 1.25 cr]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1"/>
      <c r="AA3166" s="1" t="s">
        <v>16</v>
      </c>
      <c r="AB3166" s="3" t="s">
        <v>12</v>
      </c>
      <c r="AC3166" s="23" t="s">
        <v>37781</v>
      </c>
      <c r="AD3166" s="23" t="s">
        <v>41212</v>
      </c>
      <c r="AE3166" t="s">
        <v>35401</v>
      </c>
    </row>
    <row r="3167" spans="1:31" ht="14.25" customHeight="1">
      <c r="A3167" s="1">
        <v>3166</v>
      </c>
      <c r="B3167" s="1" t="s">
        <v>54</v>
      </c>
      <c r="C3167" s="1" t="s">
        <v>6968</v>
      </c>
      <c r="D3167" s="1" t="s">
        <v>8743</v>
      </c>
      <c r="E3167" s="1" t="s">
        <v>29</v>
      </c>
      <c r="F3167" s="1" t="s">
        <v>24245</v>
      </c>
      <c r="G3167" s="14">
        <v>91944946046</v>
      </c>
      <c r="H3167" s="1" t="s">
        <v>20</v>
      </c>
      <c r="I3167" s="1" t="s">
        <v>41</v>
      </c>
      <c r="J3167" s="1" t="s">
        <v>50</v>
      </c>
      <c r="K3167" s="3" t="s">
        <v>42</v>
      </c>
      <c r="L3167" s="1" t="s">
        <v>50</v>
      </c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1"/>
      <c r="AA3167" s="1" t="s">
        <v>16</v>
      </c>
      <c r="AB3167" s="3" t="s">
        <v>12</v>
      </c>
      <c r="AC3167" s="23" t="s">
        <v>37781</v>
      </c>
      <c r="AD3167" s="23" t="s">
        <v>41213</v>
      </c>
      <c r="AE3167" t="s">
        <v>35402</v>
      </c>
    </row>
    <row r="3168" spans="1:31" ht="14.25" customHeight="1">
      <c r="A3168" s="1">
        <v>3167</v>
      </c>
      <c r="B3168" s="1" t="s">
        <v>54</v>
      </c>
      <c r="C3168" s="1" t="s">
        <v>6971</v>
      </c>
      <c r="D3168" s="1" t="s">
        <v>11029</v>
      </c>
      <c r="E3168" s="1" t="s">
        <v>5014</v>
      </c>
      <c r="F3168" s="1" t="s">
        <v>24248</v>
      </c>
      <c r="G3168" s="14">
        <v>9199460044</v>
      </c>
      <c r="H3168" s="1" t="s">
        <v>8</v>
      </c>
      <c r="I3168" s="1" t="s">
        <v>62</v>
      </c>
      <c r="J3168" s="1" t="s">
        <v>50</v>
      </c>
      <c r="K3168" s="3" t="s">
        <v>63</v>
      </c>
      <c r="L3168" s="1" t="s">
        <v>50</v>
      </c>
      <c r="M3168" s="3" t="s">
        <v>213</v>
      </c>
      <c r="N3168" s="3" t="str">
        <f>J3168</f>
        <v>[1 cr - 1.25 cr]</v>
      </c>
      <c r="O3168" s="3" t="s">
        <v>17</v>
      </c>
      <c r="P3168" s="3" t="s">
        <v>50</v>
      </c>
      <c r="Q3168" s="3" t="s">
        <v>42</v>
      </c>
      <c r="R3168" s="3" t="s">
        <v>50</v>
      </c>
      <c r="S3168" s="3" t="s">
        <v>27</v>
      </c>
      <c r="T3168" s="3" t="s">
        <v>50</v>
      </c>
      <c r="U3168" s="3" t="s">
        <v>117</v>
      </c>
      <c r="V3168" s="3" t="s">
        <v>50</v>
      </c>
      <c r="W3168" s="3" t="s">
        <v>178</v>
      </c>
      <c r="X3168" s="3" t="s">
        <v>50</v>
      </c>
      <c r="Y3168" s="3" t="s">
        <v>171</v>
      </c>
      <c r="Z3168" s="1" t="s">
        <v>50</v>
      </c>
      <c r="AA3168" s="1" t="s">
        <v>16</v>
      </c>
      <c r="AB3168" s="3" t="s">
        <v>12</v>
      </c>
      <c r="AC3168" s="23" t="s">
        <v>37781</v>
      </c>
      <c r="AD3168" s="23" t="s">
        <v>41214</v>
      </c>
      <c r="AE3168" t="s">
        <v>35401</v>
      </c>
    </row>
    <row r="3169" spans="1:31" ht="14.25" customHeight="1">
      <c r="A3169" s="1">
        <v>3168</v>
      </c>
      <c r="B3169" s="9" t="s">
        <v>6</v>
      </c>
      <c r="C3169" s="1" t="s">
        <v>7008</v>
      </c>
      <c r="D3169" s="1" t="s">
        <v>494</v>
      </c>
      <c r="E3169" s="1" t="s">
        <v>13669</v>
      </c>
      <c r="F3169" s="1" t="s">
        <v>24268</v>
      </c>
      <c r="G3169" s="14">
        <v>91999441699</v>
      </c>
      <c r="H3169" s="1" t="s">
        <v>20</v>
      </c>
      <c r="I3169" s="1" t="s">
        <v>62</v>
      </c>
      <c r="J3169" s="1" t="s">
        <v>50</v>
      </c>
      <c r="K3169" s="3" t="s">
        <v>17</v>
      </c>
      <c r="L3169" s="1" t="s">
        <v>50</v>
      </c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1"/>
      <c r="AA3169" s="1" t="s">
        <v>11</v>
      </c>
      <c r="AB3169" s="3" t="s">
        <v>13</v>
      </c>
      <c r="AC3169" s="23" t="s">
        <v>37781</v>
      </c>
      <c r="AD3169" s="23" t="s">
        <v>41215</v>
      </c>
      <c r="AE3169" t="s">
        <v>35395</v>
      </c>
    </row>
    <row r="3170" spans="1:31" ht="14.25" customHeight="1">
      <c r="A3170" s="1">
        <v>3169</v>
      </c>
      <c r="B3170" s="9" t="s">
        <v>6</v>
      </c>
      <c r="C3170" s="1" t="s">
        <v>7009</v>
      </c>
      <c r="D3170" s="1" t="s">
        <v>7010</v>
      </c>
      <c r="E3170" s="1" t="s">
        <v>40</v>
      </c>
      <c r="F3170" s="1" t="s">
        <v>34059</v>
      </c>
      <c r="G3170" s="14">
        <v>91990994144</v>
      </c>
      <c r="H3170" s="1" t="s">
        <v>15</v>
      </c>
      <c r="I3170" s="1" t="s">
        <v>37779</v>
      </c>
      <c r="J3170" s="1" t="s">
        <v>50</v>
      </c>
      <c r="K3170" s="3" t="s">
        <v>117</v>
      </c>
      <c r="L3170" s="1" t="s">
        <v>50</v>
      </c>
      <c r="M3170" s="3" t="s">
        <v>171</v>
      </c>
      <c r="N3170" s="3" t="str">
        <f>J3170</f>
        <v>[1 cr - 1.25 cr]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1"/>
      <c r="AA3170" s="1" t="s">
        <v>16</v>
      </c>
      <c r="AB3170" s="3" t="s">
        <v>12</v>
      </c>
      <c r="AC3170" s="23" t="s">
        <v>37781</v>
      </c>
      <c r="AD3170" s="23" t="s">
        <v>41216</v>
      </c>
      <c r="AE3170" t="s">
        <v>35395</v>
      </c>
    </row>
    <row r="3171" spans="1:31" ht="14.25" customHeight="1">
      <c r="A3171" s="1">
        <v>3170</v>
      </c>
      <c r="B3171" s="9" t="s">
        <v>6</v>
      </c>
      <c r="C3171" s="1" t="s">
        <v>7021</v>
      </c>
      <c r="D3171" s="1" t="s">
        <v>73</v>
      </c>
      <c r="E3171" s="1" t="s">
        <v>36737</v>
      </c>
      <c r="F3171" s="1" t="s">
        <v>24276</v>
      </c>
      <c r="G3171" s="14">
        <v>919446699</v>
      </c>
      <c r="H3171" s="1" t="s">
        <v>37</v>
      </c>
      <c r="I3171" s="1" t="s">
        <v>41</v>
      </c>
      <c r="J3171" s="1" t="s">
        <v>50</v>
      </c>
      <c r="K3171" s="3" t="s">
        <v>171</v>
      </c>
      <c r="L3171" s="1" t="s">
        <v>50</v>
      </c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1"/>
      <c r="AA3171" s="1" t="s">
        <v>16</v>
      </c>
      <c r="AB3171" s="3" t="s">
        <v>12</v>
      </c>
      <c r="AC3171" s="23" t="s">
        <v>37781</v>
      </c>
      <c r="AD3171" s="23" t="s">
        <v>41217</v>
      </c>
      <c r="AE3171" t="s">
        <v>35401</v>
      </c>
    </row>
    <row r="3172" spans="1:31" ht="14.25" customHeight="1">
      <c r="A3172" s="1">
        <v>3171</v>
      </c>
      <c r="B3172" s="1" t="s">
        <v>54</v>
      </c>
      <c r="C3172" s="1" t="s">
        <v>7031</v>
      </c>
      <c r="D3172" s="1" t="s">
        <v>2542</v>
      </c>
      <c r="E3172" s="1" t="s">
        <v>16231</v>
      </c>
      <c r="F3172" s="1" t="s">
        <v>24280</v>
      </c>
      <c r="G3172" s="14">
        <v>914444041110</v>
      </c>
      <c r="H3172" s="1" t="s">
        <v>20</v>
      </c>
      <c r="I3172" s="1" t="s">
        <v>41</v>
      </c>
      <c r="J3172" s="1" t="s">
        <v>50</v>
      </c>
      <c r="K3172" s="3" t="s">
        <v>63</v>
      </c>
      <c r="L3172" s="1" t="s">
        <v>50</v>
      </c>
      <c r="M3172" s="3" t="s">
        <v>213</v>
      </c>
      <c r="N3172" s="3" t="str">
        <f>J3172</f>
        <v>[1 cr - 1.25 cr]</v>
      </c>
      <c r="O3172" s="3" t="s">
        <v>17</v>
      </c>
      <c r="P3172" s="3" t="s">
        <v>50</v>
      </c>
      <c r="Q3172" s="3" t="s">
        <v>42</v>
      </c>
      <c r="R3172" s="3" t="s">
        <v>50</v>
      </c>
      <c r="S3172" s="3" t="s">
        <v>27</v>
      </c>
      <c r="T3172" s="3" t="s">
        <v>50</v>
      </c>
      <c r="U3172" s="3" t="s">
        <v>117</v>
      </c>
      <c r="V3172" s="3" t="s">
        <v>50</v>
      </c>
      <c r="W3172" s="3" t="s">
        <v>178</v>
      </c>
      <c r="X3172" s="3" t="s">
        <v>50</v>
      </c>
      <c r="Y3172" s="3" t="s">
        <v>171</v>
      </c>
      <c r="Z3172" s="1" t="s">
        <v>50</v>
      </c>
      <c r="AA3172" s="1" t="s">
        <v>16</v>
      </c>
      <c r="AB3172" s="3" t="s">
        <v>12</v>
      </c>
      <c r="AC3172" s="23" t="s">
        <v>37781</v>
      </c>
      <c r="AD3172" s="23" t="s">
        <v>41218</v>
      </c>
      <c r="AE3172" t="s">
        <v>35402</v>
      </c>
    </row>
    <row r="3173" spans="1:31" ht="14.25" customHeight="1">
      <c r="A3173" s="1">
        <v>3172</v>
      </c>
      <c r="B3173" s="1" t="s">
        <v>54</v>
      </c>
      <c r="C3173" s="1" t="s">
        <v>7036</v>
      </c>
      <c r="D3173" s="1" t="s">
        <v>1305</v>
      </c>
      <c r="E3173" s="1" t="s">
        <v>1306</v>
      </c>
      <c r="F3173" s="1" t="s">
        <v>24282</v>
      </c>
      <c r="G3173" s="14">
        <v>9191069991</v>
      </c>
      <c r="H3173" s="1" t="s">
        <v>15</v>
      </c>
      <c r="I3173" s="1" t="s">
        <v>62</v>
      </c>
      <c r="J3173" s="1" t="s">
        <v>50</v>
      </c>
      <c r="K3173" s="3" t="s">
        <v>42</v>
      </c>
      <c r="L3173" s="1" t="s">
        <v>50</v>
      </c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1"/>
      <c r="AA3173" s="1" t="s">
        <v>16</v>
      </c>
      <c r="AB3173" s="3" t="s">
        <v>12</v>
      </c>
      <c r="AC3173" s="23" t="s">
        <v>37781</v>
      </c>
      <c r="AD3173" s="23" t="s">
        <v>41219</v>
      </c>
      <c r="AE3173" t="s">
        <v>35401</v>
      </c>
    </row>
    <row r="3174" spans="1:31" ht="14.25" customHeight="1">
      <c r="A3174" s="1">
        <v>3173</v>
      </c>
      <c r="B3174" s="1" t="s">
        <v>54</v>
      </c>
      <c r="C3174" s="1" t="s">
        <v>7055</v>
      </c>
      <c r="D3174" s="1" t="s">
        <v>52</v>
      </c>
      <c r="E3174" s="1" t="s">
        <v>221</v>
      </c>
      <c r="F3174" s="1" t="s">
        <v>24290</v>
      </c>
      <c r="G3174" s="14">
        <v>91919069146</v>
      </c>
      <c r="H3174" s="1" t="s">
        <v>46</v>
      </c>
      <c r="I3174" s="1" t="s">
        <v>62</v>
      </c>
      <c r="J3174" s="1" t="s">
        <v>50</v>
      </c>
      <c r="K3174" s="3" t="s">
        <v>17</v>
      </c>
      <c r="L3174" s="1" t="s">
        <v>50</v>
      </c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1"/>
      <c r="AA3174" s="1" t="s">
        <v>11</v>
      </c>
      <c r="AB3174" s="3" t="s">
        <v>13</v>
      </c>
      <c r="AC3174" s="23" t="s">
        <v>37781</v>
      </c>
      <c r="AD3174" s="23" t="s">
        <v>41220</v>
      </c>
      <c r="AE3174" t="s">
        <v>35402</v>
      </c>
    </row>
    <row r="3175" spans="1:31" ht="14.25" customHeight="1">
      <c r="A3175" s="1">
        <v>3174</v>
      </c>
      <c r="B3175" s="9" t="s">
        <v>6</v>
      </c>
      <c r="C3175" s="1" t="s">
        <v>7095</v>
      </c>
      <c r="D3175" s="1" t="s">
        <v>359</v>
      </c>
      <c r="E3175" s="1" t="s">
        <v>40</v>
      </c>
      <c r="F3175" s="1" t="s">
        <v>24306</v>
      </c>
      <c r="G3175" s="14">
        <v>91949664446</v>
      </c>
      <c r="H3175" s="1" t="s">
        <v>8</v>
      </c>
      <c r="I3175" s="1" t="s">
        <v>41</v>
      </c>
      <c r="J3175" s="1" t="s">
        <v>50</v>
      </c>
      <c r="K3175" s="3" t="s">
        <v>17</v>
      </c>
      <c r="L3175" s="1" t="s">
        <v>50</v>
      </c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1"/>
      <c r="AA3175" s="1" t="s">
        <v>11</v>
      </c>
      <c r="AB3175" s="3" t="s">
        <v>56</v>
      </c>
      <c r="AC3175" s="23" t="s">
        <v>37781</v>
      </c>
      <c r="AD3175" s="23" t="s">
        <v>41221</v>
      </c>
      <c r="AE3175" t="s">
        <v>35400</v>
      </c>
    </row>
    <row r="3176" spans="1:31" ht="14.25" customHeight="1">
      <c r="A3176" s="1">
        <v>3175</v>
      </c>
      <c r="B3176" s="9" t="s">
        <v>6</v>
      </c>
      <c r="C3176" s="1" t="s">
        <v>7111</v>
      </c>
      <c r="D3176" s="1" t="s">
        <v>350</v>
      </c>
      <c r="E3176" s="1" t="s">
        <v>40</v>
      </c>
      <c r="F3176" s="1" t="s">
        <v>24314</v>
      </c>
      <c r="G3176" s="14">
        <v>919446169464</v>
      </c>
      <c r="H3176" s="1" t="s">
        <v>15</v>
      </c>
      <c r="I3176" s="1" t="s">
        <v>33</v>
      </c>
      <c r="J3176" s="1" t="s">
        <v>50</v>
      </c>
      <c r="K3176" s="3" t="s">
        <v>42</v>
      </c>
      <c r="L3176" s="1" t="s">
        <v>50</v>
      </c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1"/>
      <c r="AA3176" s="1" t="s">
        <v>16</v>
      </c>
      <c r="AB3176" s="3" t="s">
        <v>12</v>
      </c>
      <c r="AC3176" s="23" t="s">
        <v>37781</v>
      </c>
      <c r="AD3176" s="23" t="s">
        <v>41222</v>
      </c>
      <c r="AE3176" t="s">
        <v>35395</v>
      </c>
    </row>
    <row r="3177" spans="1:31" ht="14.25" customHeight="1">
      <c r="A3177" s="1">
        <v>3176</v>
      </c>
      <c r="B3177" s="1" t="s">
        <v>54</v>
      </c>
      <c r="C3177" s="1" t="s">
        <v>7115</v>
      </c>
      <c r="D3177" s="1" t="s">
        <v>1603</v>
      </c>
      <c r="E3177" s="1" t="s">
        <v>78</v>
      </c>
      <c r="F3177" s="1" t="s">
        <v>24318</v>
      </c>
      <c r="G3177" s="14">
        <v>9194460046</v>
      </c>
      <c r="H3177" s="1" t="s">
        <v>20</v>
      </c>
      <c r="I3177" s="1" t="s">
        <v>41</v>
      </c>
      <c r="J3177" s="1" t="s">
        <v>50</v>
      </c>
      <c r="K3177" s="3" t="s">
        <v>63</v>
      </c>
      <c r="L3177" s="1" t="s">
        <v>50</v>
      </c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1"/>
      <c r="AA3177" s="1" t="s">
        <v>16</v>
      </c>
      <c r="AB3177" s="3" t="s">
        <v>12</v>
      </c>
      <c r="AC3177" s="23" t="s">
        <v>37781</v>
      </c>
      <c r="AD3177" s="23" t="s">
        <v>40834</v>
      </c>
      <c r="AE3177" t="s">
        <v>35402</v>
      </c>
    </row>
    <row r="3178" spans="1:31" ht="14.25" customHeight="1">
      <c r="A3178" s="1">
        <v>3177</v>
      </c>
      <c r="B3178" s="1" t="s">
        <v>54</v>
      </c>
      <c r="C3178" s="1" t="s">
        <v>7116</v>
      </c>
      <c r="D3178" s="1" t="s">
        <v>4203</v>
      </c>
      <c r="E3178" s="1" t="s">
        <v>40</v>
      </c>
      <c r="F3178" s="1" t="s">
        <v>34071</v>
      </c>
      <c r="G3178" s="14">
        <v>9199449</v>
      </c>
      <c r="H3178" s="1" t="s">
        <v>20</v>
      </c>
      <c r="I3178" s="1" t="s">
        <v>41</v>
      </c>
      <c r="J3178" s="1" t="s">
        <v>50</v>
      </c>
      <c r="K3178" s="3" t="s">
        <v>42</v>
      </c>
      <c r="L3178" s="1" t="s">
        <v>50</v>
      </c>
      <c r="M3178" s="3" t="s">
        <v>27</v>
      </c>
      <c r="N3178" s="3" t="str">
        <f t="shared" ref="N3178:N3179" si="62">J3178</f>
        <v>[1 cr - 1.25 cr]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1"/>
      <c r="AA3178" s="1" t="s">
        <v>16</v>
      </c>
      <c r="AB3178" s="3" t="s">
        <v>12</v>
      </c>
      <c r="AC3178" s="23" t="s">
        <v>37781</v>
      </c>
      <c r="AD3178" s="23" t="s">
        <v>41223</v>
      </c>
      <c r="AE3178" t="s">
        <v>35400</v>
      </c>
    </row>
    <row r="3179" spans="1:31" ht="14.25" customHeight="1">
      <c r="A3179" s="1">
        <v>3178</v>
      </c>
      <c r="B3179" s="9" t="s">
        <v>6</v>
      </c>
      <c r="C3179" s="1" t="s">
        <v>7125</v>
      </c>
      <c r="D3179" s="1" t="s">
        <v>1302</v>
      </c>
      <c r="E3179" s="1" t="s">
        <v>131</v>
      </c>
      <c r="F3179" s="1" t="s">
        <v>31848</v>
      </c>
      <c r="G3179" s="14">
        <v>91994644614</v>
      </c>
      <c r="H3179" s="1" t="s">
        <v>20</v>
      </c>
      <c r="I3179" s="1" t="s">
        <v>41</v>
      </c>
      <c r="J3179" s="1" t="s">
        <v>50</v>
      </c>
      <c r="K3179" s="3" t="s">
        <v>42</v>
      </c>
      <c r="L3179" s="1" t="s">
        <v>50</v>
      </c>
      <c r="M3179" s="3" t="s">
        <v>27</v>
      </c>
      <c r="N3179" s="3" t="str">
        <f t="shared" si="62"/>
        <v>[1 cr - 1.25 cr]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1"/>
      <c r="AA3179" s="1" t="s">
        <v>16</v>
      </c>
      <c r="AB3179" s="3" t="s">
        <v>12</v>
      </c>
      <c r="AC3179" s="23" t="s">
        <v>37781</v>
      </c>
      <c r="AD3179" s="23" t="s">
        <v>41224</v>
      </c>
      <c r="AE3179" t="s">
        <v>35400</v>
      </c>
    </row>
    <row r="3180" spans="1:31" ht="14.25" customHeight="1">
      <c r="A3180" s="1">
        <v>3179</v>
      </c>
      <c r="B3180" s="9" t="s">
        <v>6</v>
      </c>
      <c r="C3180" s="1" t="s">
        <v>7128</v>
      </c>
      <c r="D3180" s="1" t="s">
        <v>7129</v>
      </c>
      <c r="E3180" s="1" t="s">
        <v>746</v>
      </c>
      <c r="F3180" s="1" t="s">
        <v>34074</v>
      </c>
      <c r="G3180" s="14">
        <v>91994606691</v>
      </c>
      <c r="H3180" s="1" t="s">
        <v>37</v>
      </c>
      <c r="I3180" s="1" t="s">
        <v>9</v>
      </c>
      <c r="J3180" s="1" t="s">
        <v>50</v>
      </c>
      <c r="K3180" s="3" t="s">
        <v>42</v>
      </c>
      <c r="L3180" s="1" t="s">
        <v>50</v>
      </c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1"/>
      <c r="AA3180" s="1" t="s">
        <v>16</v>
      </c>
      <c r="AB3180" s="3" t="s">
        <v>12</v>
      </c>
      <c r="AC3180" s="23" t="s">
        <v>37781</v>
      </c>
      <c r="AD3180" s="23" t="s">
        <v>41225</v>
      </c>
      <c r="AE3180" t="s">
        <v>35400</v>
      </c>
    </row>
    <row r="3181" spans="1:31" ht="14.25" customHeight="1">
      <c r="A3181" s="1">
        <v>3180</v>
      </c>
      <c r="B3181" s="1" t="s">
        <v>54</v>
      </c>
      <c r="C3181" s="1" t="s">
        <v>7132</v>
      </c>
      <c r="D3181" s="1" t="s">
        <v>4959</v>
      </c>
      <c r="E3181" s="1" t="s">
        <v>139</v>
      </c>
      <c r="F3181" s="1" t="s">
        <v>24322</v>
      </c>
      <c r="G3181" s="14">
        <v>9190990066464</v>
      </c>
      <c r="H3181" s="1" t="s">
        <v>20</v>
      </c>
      <c r="I3181" s="1" t="s">
        <v>62</v>
      </c>
      <c r="J3181" s="1" t="s">
        <v>50</v>
      </c>
      <c r="K3181" s="3" t="s">
        <v>117</v>
      </c>
      <c r="L3181" s="1" t="s">
        <v>50</v>
      </c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1"/>
      <c r="AA3181" s="1" t="s">
        <v>16</v>
      </c>
      <c r="AB3181" s="3" t="s">
        <v>12</v>
      </c>
      <c r="AC3181" s="23" t="s">
        <v>37781</v>
      </c>
      <c r="AD3181" s="23" t="s">
        <v>41226</v>
      </c>
      <c r="AE3181" t="s">
        <v>35402</v>
      </c>
    </row>
    <row r="3182" spans="1:31" ht="14.25" customHeight="1">
      <c r="A3182" s="1">
        <v>3181</v>
      </c>
      <c r="B3182" s="9" t="s">
        <v>6</v>
      </c>
      <c r="C3182" s="1" t="s">
        <v>7136</v>
      </c>
      <c r="D3182" s="1" t="s">
        <v>773</v>
      </c>
      <c r="E3182" s="1" t="s">
        <v>724</v>
      </c>
      <c r="F3182" s="1" t="s">
        <v>24324</v>
      </c>
      <c r="G3182" s="14">
        <v>91914991494</v>
      </c>
      <c r="H3182" s="1" t="s">
        <v>20</v>
      </c>
      <c r="I3182" s="1" t="s">
        <v>9</v>
      </c>
      <c r="J3182" s="1" t="s">
        <v>50</v>
      </c>
      <c r="K3182" s="3" t="s">
        <v>42</v>
      </c>
      <c r="L3182" s="1" t="s">
        <v>50</v>
      </c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1"/>
      <c r="AA3182" s="1" t="s">
        <v>16</v>
      </c>
      <c r="AB3182" s="3" t="s">
        <v>12</v>
      </c>
      <c r="AC3182" s="23" t="s">
        <v>37781</v>
      </c>
      <c r="AD3182" s="23" t="s">
        <v>41227</v>
      </c>
      <c r="AE3182" t="s">
        <v>35402</v>
      </c>
    </row>
    <row r="3183" spans="1:31" ht="14.25" customHeight="1">
      <c r="A3183" s="1">
        <v>3182</v>
      </c>
      <c r="B3183" s="1" t="s">
        <v>54</v>
      </c>
      <c r="C3183" s="1" t="s">
        <v>7167</v>
      </c>
      <c r="D3183" s="1" t="s">
        <v>2211</v>
      </c>
      <c r="E3183" s="1" t="s">
        <v>36738</v>
      </c>
      <c r="F3183" s="1" t="s">
        <v>24344</v>
      </c>
      <c r="G3183" s="14">
        <v>91964411</v>
      </c>
      <c r="H3183" s="1" t="s">
        <v>8</v>
      </c>
      <c r="I3183" s="1" t="s">
        <v>9</v>
      </c>
      <c r="J3183" s="1" t="s">
        <v>50</v>
      </c>
      <c r="K3183" s="3" t="s">
        <v>42</v>
      </c>
      <c r="L3183" s="1" t="s">
        <v>50</v>
      </c>
      <c r="M3183" s="3" t="s">
        <v>27</v>
      </c>
      <c r="N3183" s="3" t="str">
        <f>J3183</f>
        <v>[1 cr - 1.25 cr]</v>
      </c>
      <c r="O3183" s="3" t="s">
        <v>47349</v>
      </c>
      <c r="P3183" s="3" t="s">
        <v>50</v>
      </c>
      <c r="Q3183" s="3"/>
      <c r="R3183" s="3"/>
      <c r="S3183" s="3"/>
      <c r="T3183" s="3"/>
      <c r="U3183" s="3"/>
      <c r="V3183" s="3"/>
      <c r="W3183" s="3"/>
      <c r="X3183" s="3"/>
      <c r="Y3183" s="3"/>
      <c r="Z3183" s="1"/>
      <c r="AA3183" s="1" t="s">
        <v>16</v>
      </c>
      <c r="AB3183" s="3" t="s">
        <v>12</v>
      </c>
      <c r="AC3183" s="23" t="s">
        <v>37781</v>
      </c>
      <c r="AD3183" s="23" t="s">
        <v>41228</v>
      </c>
      <c r="AE3183" t="s">
        <v>35401</v>
      </c>
    </row>
    <row r="3184" spans="1:31" ht="14.25" customHeight="1">
      <c r="A3184" s="1">
        <v>3183</v>
      </c>
      <c r="B3184" s="9" t="s">
        <v>6</v>
      </c>
      <c r="C3184" s="1" t="s">
        <v>7170</v>
      </c>
      <c r="D3184" s="1" t="s">
        <v>1846</v>
      </c>
      <c r="E3184" s="1" t="s">
        <v>40</v>
      </c>
      <c r="F3184" s="1" t="s">
        <v>24346</v>
      </c>
      <c r="G3184" s="14">
        <v>919041469999</v>
      </c>
      <c r="H3184" s="1" t="s">
        <v>8</v>
      </c>
      <c r="I3184" s="1" t="s">
        <v>62</v>
      </c>
      <c r="J3184" s="1" t="s">
        <v>50</v>
      </c>
      <c r="K3184" s="3" t="s">
        <v>42</v>
      </c>
      <c r="L3184" s="1" t="s">
        <v>50</v>
      </c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1"/>
      <c r="AA3184" s="1" t="s">
        <v>16</v>
      </c>
      <c r="AB3184" s="3" t="s">
        <v>12</v>
      </c>
      <c r="AC3184" s="23" t="s">
        <v>37781</v>
      </c>
      <c r="AD3184" s="23" t="s">
        <v>41229</v>
      </c>
      <c r="AE3184" t="s">
        <v>35402</v>
      </c>
    </row>
    <row r="3185" spans="1:31" ht="14.25" customHeight="1">
      <c r="A3185" s="1">
        <v>3184</v>
      </c>
      <c r="B3185" s="1" t="s">
        <v>54</v>
      </c>
      <c r="C3185" s="1" t="s">
        <v>7182</v>
      </c>
      <c r="D3185" s="1" t="s">
        <v>35486</v>
      </c>
      <c r="E3185" s="1" t="s">
        <v>139</v>
      </c>
      <c r="F3185" s="1" t="s">
        <v>24348</v>
      </c>
      <c r="G3185" s="14">
        <v>919000019</v>
      </c>
      <c r="H3185" s="1" t="s">
        <v>8</v>
      </c>
      <c r="I3185" s="1" t="s">
        <v>9</v>
      </c>
      <c r="J3185" s="1" t="s">
        <v>50</v>
      </c>
      <c r="K3185" s="3" t="s">
        <v>171</v>
      </c>
      <c r="L3185" s="1" t="s">
        <v>50</v>
      </c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1"/>
      <c r="AA3185" s="1" t="s">
        <v>16</v>
      </c>
      <c r="AB3185" s="3" t="s">
        <v>12</v>
      </c>
      <c r="AC3185" s="23" t="s">
        <v>37781</v>
      </c>
      <c r="AD3185" s="23" t="s">
        <v>41230</v>
      </c>
      <c r="AE3185" t="s">
        <v>35395</v>
      </c>
    </row>
    <row r="3186" spans="1:31" ht="14.25" customHeight="1">
      <c r="A3186" s="1">
        <v>3185</v>
      </c>
      <c r="B3186" s="1" t="s">
        <v>54</v>
      </c>
      <c r="C3186" s="1" t="s">
        <v>7196</v>
      </c>
      <c r="D3186" s="1" t="s">
        <v>5013</v>
      </c>
      <c r="E3186" s="1" t="s">
        <v>328</v>
      </c>
      <c r="F3186" s="1" t="s">
        <v>24351</v>
      </c>
      <c r="G3186" s="14">
        <v>91999446040</v>
      </c>
      <c r="H3186" s="1" t="s">
        <v>15</v>
      </c>
      <c r="I3186" s="1" t="s">
        <v>33</v>
      </c>
      <c r="J3186" s="1" t="s">
        <v>50</v>
      </c>
      <c r="K3186" s="3" t="s">
        <v>42</v>
      </c>
      <c r="L3186" s="1" t="s">
        <v>50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1"/>
      <c r="AA3186" s="1" t="s">
        <v>16</v>
      </c>
      <c r="AB3186" s="3" t="s">
        <v>12</v>
      </c>
      <c r="AC3186" s="23" t="s">
        <v>37781</v>
      </c>
      <c r="AD3186" s="23" t="s">
        <v>39497</v>
      </c>
      <c r="AE3186" t="s">
        <v>35401</v>
      </c>
    </row>
    <row r="3187" spans="1:31" ht="14.25" customHeight="1">
      <c r="A3187" s="1">
        <v>3186</v>
      </c>
      <c r="B3187" s="1" t="s">
        <v>54</v>
      </c>
      <c r="C3187" s="1" t="s">
        <v>7198</v>
      </c>
      <c r="D3187" s="1" t="s">
        <v>7382</v>
      </c>
      <c r="E3187" s="1" t="s">
        <v>774</v>
      </c>
      <c r="F3187" s="1" t="s">
        <v>24353</v>
      </c>
      <c r="G3187" s="14">
        <v>919496999</v>
      </c>
      <c r="H3187" s="1" t="s">
        <v>15</v>
      </c>
      <c r="I3187" s="1" t="s">
        <v>62</v>
      </c>
      <c r="J3187" s="1" t="s">
        <v>50</v>
      </c>
      <c r="K3187" s="3" t="s">
        <v>17</v>
      </c>
      <c r="L3187" s="1" t="s">
        <v>50</v>
      </c>
      <c r="M3187" s="4" t="s">
        <v>42</v>
      </c>
      <c r="N3187" s="3" t="str">
        <f>J3187</f>
        <v>[1 cr - 1.25 cr]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1"/>
      <c r="AA3187" s="1" t="s">
        <v>16</v>
      </c>
      <c r="AB3187" s="3" t="s">
        <v>12</v>
      </c>
      <c r="AC3187" s="23" t="s">
        <v>37781</v>
      </c>
      <c r="AD3187" s="23" t="s">
        <v>41231</v>
      </c>
      <c r="AE3187" t="s">
        <v>35401</v>
      </c>
    </row>
    <row r="3188" spans="1:31" ht="14.25" customHeight="1">
      <c r="A3188" s="1">
        <v>3187</v>
      </c>
      <c r="B3188" s="9" t="s">
        <v>6</v>
      </c>
      <c r="C3188" s="1" t="s">
        <v>7234</v>
      </c>
      <c r="D3188" s="1" t="s">
        <v>72</v>
      </c>
      <c r="E3188" s="1" t="s">
        <v>84</v>
      </c>
      <c r="F3188" s="1" t="s">
        <v>34083</v>
      </c>
      <c r="G3188" s="14">
        <v>919940664466</v>
      </c>
      <c r="H3188" s="1" t="s">
        <v>8</v>
      </c>
      <c r="I3188" s="1" t="s">
        <v>9</v>
      </c>
      <c r="J3188" s="1" t="s">
        <v>50</v>
      </c>
      <c r="K3188" s="3" t="s">
        <v>17</v>
      </c>
      <c r="L3188" s="1" t="s">
        <v>50</v>
      </c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1"/>
      <c r="AA3188" s="1" t="s">
        <v>11</v>
      </c>
      <c r="AB3188" s="3" t="s">
        <v>274</v>
      </c>
      <c r="AC3188" s="23" t="s">
        <v>37781</v>
      </c>
      <c r="AD3188" s="23" t="s">
        <v>41232</v>
      </c>
      <c r="AE3188" t="s">
        <v>35400</v>
      </c>
    </row>
    <row r="3189" spans="1:31" ht="14.25" customHeight="1">
      <c r="A3189" s="1">
        <v>3188</v>
      </c>
      <c r="B3189" s="1" t="s">
        <v>54</v>
      </c>
      <c r="C3189" s="1" t="s">
        <v>7259</v>
      </c>
      <c r="D3189" s="1" t="s">
        <v>1302</v>
      </c>
      <c r="E3189" s="1" t="s">
        <v>724</v>
      </c>
      <c r="F3189" s="1" t="s">
        <v>31865</v>
      </c>
      <c r="G3189" s="14">
        <v>91944646444</v>
      </c>
      <c r="H3189" s="1" t="s">
        <v>20</v>
      </c>
      <c r="I3189" s="1" t="s">
        <v>9</v>
      </c>
      <c r="J3189" s="1" t="s">
        <v>50</v>
      </c>
      <c r="K3189" s="3" t="s">
        <v>27</v>
      </c>
      <c r="L3189" s="1" t="s">
        <v>50</v>
      </c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1"/>
      <c r="AA3189" s="1" t="s">
        <v>16</v>
      </c>
      <c r="AB3189" s="3" t="s">
        <v>12</v>
      </c>
      <c r="AC3189" s="23" t="s">
        <v>37781</v>
      </c>
      <c r="AD3189" s="23" t="s">
        <v>41233</v>
      </c>
      <c r="AE3189" t="s">
        <v>35395</v>
      </c>
    </row>
    <row r="3190" spans="1:31" ht="14.25" customHeight="1">
      <c r="A3190" s="1">
        <v>3189</v>
      </c>
      <c r="B3190" s="1" t="s">
        <v>54</v>
      </c>
      <c r="C3190" s="1" t="s">
        <v>7277</v>
      </c>
      <c r="D3190" s="1" t="s">
        <v>35619</v>
      </c>
      <c r="E3190" s="1" t="s">
        <v>36739</v>
      </c>
      <c r="F3190" s="1" t="s">
        <v>24395</v>
      </c>
      <c r="G3190" s="14">
        <v>91944049604</v>
      </c>
      <c r="H3190" s="1" t="s">
        <v>15</v>
      </c>
      <c r="I3190" s="1" t="s">
        <v>33</v>
      </c>
      <c r="J3190" s="1" t="s">
        <v>50</v>
      </c>
      <c r="K3190" s="3" t="s">
        <v>42</v>
      </c>
      <c r="L3190" s="1" t="s">
        <v>50</v>
      </c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1"/>
      <c r="AA3190" s="1" t="s">
        <v>16</v>
      </c>
      <c r="AB3190" s="3" t="s">
        <v>12</v>
      </c>
      <c r="AC3190" s="23" t="s">
        <v>37781</v>
      </c>
      <c r="AD3190" s="23" t="s">
        <v>41234</v>
      </c>
      <c r="AE3190" t="s">
        <v>35395</v>
      </c>
    </row>
    <row r="3191" spans="1:31" ht="14.25" customHeight="1">
      <c r="A3191" s="1">
        <v>3190</v>
      </c>
      <c r="B3191" s="1" t="s">
        <v>54</v>
      </c>
      <c r="C3191" s="1" t="s">
        <v>7291</v>
      </c>
      <c r="D3191" s="1" t="s">
        <v>1775</v>
      </c>
      <c r="E3191" s="1" t="s">
        <v>746</v>
      </c>
      <c r="F3191" s="1" t="s">
        <v>34087</v>
      </c>
      <c r="G3191" s="14">
        <v>91914410946</v>
      </c>
      <c r="H3191" s="1" t="s">
        <v>15</v>
      </c>
      <c r="I3191" s="1" t="s">
        <v>9</v>
      </c>
      <c r="J3191" s="1" t="s">
        <v>50</v>
      </c>
      <c r="K3191" s="3" t="s">
        <v>27</v>
      </c>
      <c r="L3191" s="1" t="s">
        <v>50</v>
      </c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1"/>
      <c r="AA3191" s="1" t="s">
        <v>16</v>
      </c>
      <c r="AB3191" s="3" t="s">
        <v>12</v>
      </c>
      <c r="AC3191" s="23" t="s">
        <v>37781</v>
      </c>
      <c r="AD3191" s="23" t="s">
        <v>41235</v>
      </c>
      <c r="AE3191" t="s">
        <v>35402</v>
      </c>
    </row>
    <row r="3192" spans="1:31" ht="14.25" customHeight="1">
      <c r="A3192" s="1">
        <v>3191</v>
      </c>
      <c r="B3192" s="9" t="s">
        <v>6</v>
      </c>
      <c r="C3192" s="1" t="s">
        <v>7302</v>
      </c>
      <c r="D3192" s="1" t="s">
        <v>7303</v>
      </c>
      <c r="E3192" s="1" t="s">
        <v>139</v>
      </c>
      <c r="F3192" s="1" t="s">
        <v>24408</v>
      </c>
      <c r="G3192" s="14">
        <v>9141446660</v>
      </c>
      <c r="H3192" s="1" t="s">
        <v>8</v>
      </c>
      <c r="I3192" s="1" t="s">
        <v>41</v>
      </c>
      <c r="J3192" s="1" t="s">
        <v>50</v>
      </c>
      <c r="K3192" s="3" t="s">
        <v>42</v>
      </c>
      <c r="L3192" s="1" t="s">
        <v>50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1"/>
      <c r="AA3192" s="1" t="s">
        <v>16</v>
      </c>
      <c r="AB3192" s="3" t="s">
        <v>12</v>
      </c>
      <c r="AC3192" s="23" t="s">
        <v>37781</v>
      </c>
      <c r="AD3192" s="23" t="s">
        <v>41236</v>
      </c>
      <c r="AE3192" t="s">
        <v>35400</v>
      </c>
    </row>
    <row r="3193" spans="1:31" ht="14.25" customHeight="1">
      <c r="A3193" s="1">
        <v>3192</v>
      </c>
      <c r="B3193" s="9" t="s">
        <v>6</v>
      </c>
      <c r="C3193" s="1" t="s">
        <v>7322</v>
      </c>
      <c r="D3193" s="1" t="s">
        <v>1867</v>
      </c>
      <c r="E3193" s="1" t="s">
        <v>40</v>
      </c>
      <c r="F3193" s="1" t="s">
        <v>31873</v>
      </c>
      <c r="G3193" s="14">
        <v>91996991664</v>
      </c>
      <c r="H3193" s="1" t="s">
        <v>20</v>
      </c>
      <c r="I3193" s="1" t="s">
        <v>9</v>
      </c>
      <c r="J3193" s="1" t="s">
        <v>50</v>
      </c>
      <c r="K3193" s="3" t="s">
        <v>42</v>
      </c>
      <c r="L3193" s="1" t="s">
        <v>50</v>
      </c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1"/>
      <c r="AA3193" s="1" t="s">
        <v>16</v>
      </c>
      <c r="AB3193" s="3" t="s">
        <v>12</v>
      </c>
      <c r="AC3193" s="23" t="s">
        <v>37781</v>
      </c>
      <c r="AD3193" s="23" t="s">
        <v>41237</v>
      </c>
      <c r="AE3193" t="s">
        <v>35402</v>
      </c>
    </row>
    <row r="3194" spans="1:31" ht="14.25" customHeight="1">
      <c r="A3194" s="1">
        <v>3193</v>
      </c>
      <c r="B3194" s="1" t="s">
        <v>54</v>
      </c>
      <c r="C3194" s="1" t="s">
        <v>7329</v>
      </c>
      <c r="D3194" s="1" t="s">
        <v>7330</v>
      </c>
      <c r="E3194" s="1" t="s">
        <v>139</v>
      </c>
      <c r="F3194" s="1" t="s">
        <v>24421</v>
      </c>
      <c r="G3194" s="14">
        <v>91944609404</v>
      </c>
      <c r="H3194" s="1" t="s">
        <v>20</v>
      </c>
      <c r="I3194" s="1" t="s">
        <v>9</v>
      </c>
      <c r="J3194" s="1" t="s">
        <v>50</v>
      </c>
      <c r="K3194" s="3" t="s">
        <v>27</v>
      </c>
      <c r="L3194" s="1" t="s">
        <v>50</v>
      </c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1"/>
      <c r="AA3194" s="1" t="s">
        <v>16</v>
      </c>
      <c r="AB3194" s="3" t="s">
        <v>12</v>
      </c>
      <c r="AC3194" s="23" t="s">
        <v>37781</v>
      </c>
      <c r="AD3194" s="23" t="s">
        <v>41238</v>
      </c>
      <c r="AE3194" t="s">
        <v>35395</v>
      </c>
    </row>
    <row r="3195" spans="1:31" ht="14.25" customHeight="1">
      <c r="A3195" s="1">
        <v>3194</v>
      </c>
      <c r="B3195" s="9" t="s">
        <v>6</v>
      </c>
      <c r="C3195" s="1" t="s">
        <v>7341</v>
      </c>
      <c r="D3195" s="1" t="s">
        <v>1799</v>
      </c>
      <c r="E3195" s="1" t="s">
        <v>40</v>
      </c>
      <c r="F3195" s="1" t="s">
        <v>24426</v>
      </c>
      <c r="G3195" s="14">
        <v>914401404416</v>
      </c>
      <c r="H3195" s="1" t="s">
        <v>20</v>
      </c>
      <c r="I3195" s="1" t="s">
        <v>9</v>
      </c>
      <c r="J3195" s="1" t="s">
        <v>50</v>
      </c>
      <c r="K3195" s="3" t="s">
        <v>42</v>
      </c>
      <c r="L3195" s="1" t="s">
        <v>50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1"/>
      <c r="AA3195" s="1" t="s">
        <v>16</v>
      </c>
      <c r="AB3195" s="3" t="s">
        <v>12</v>
      </c>
      <c r="AC3195" s="23" t="s">
        <v>37781</v>
      </c>
      <c r="AD3195" s="23" t="s">
        <v>39507</v>
      </c>
      <c r="AE3195" t="s">
        <v>35402</v>
      </c>
    </row>
    <row r="3196" spans="1:31" ht="14.25" customHeight="1">
      <c r="A3196" s="1">
        <v>3195</v>
      </c>
      <c r="B3196" s="9" t="s">
        <v>6</v>
      </c>
      <c r="C3196" s="1" t="s">
        <v>7355</v>
      </c>
      <c r="D3196" s="1" t="s">
        <v>35620</v>
      </c>
      <c r="E3196" s="1" t="s">
        <v>362</v>
      </c>
      <c r="F3196" s="1" t="s">
        <v>34092</v>
      </c>
      <c r="G3196" s="14">
        <v>91949416644</v>
      </c>
      <c r="H3196" s="1" t="s">
        <v>8</v>
      </c>
      <c r="I3196" s="1" t="s">
        <v>9</v>
      </c>
      <c r="J3196" s="1" t="s">
        <v>50</v>
      </c>
      <c r="K3196" s="3" t="s">
        <v>42</v>
      </c>
      <c r="L3196" s="1" t="s">
        <v>50</v>
      </c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1"/>
      <c r="AA3196" s="1" t="s">
        <v>16</v>
      </c>
      <c r="AB3196" s="3" t="s">
        <v>12</v>
      </c>
      <c r="AC3196" s="23" t="s">
        <v>37781</v>
      </c>
      <c r="AD3196" s="23" t="s">
        <v>41239</v>
      </c>
      <c r="AE3196" t="s">
        <v>35402</v>
      </c>
    </row>
    <row r="3197" spans="1:31" ht="14.25" customHeight="1">
      <c r="A3197" s="1">
        <v>3196</v>
      </c>
      <c r="B3197" s="9" t="s">
        <v>6</v>
      </c>
      <c r="C3197" s="1" t="s">
        <v>7371</v>
      </c>
      <c r="D3197" s="1" t="s">
        <v>1821</v>
      </c>
      <c r="E3197" s="1" t="s">
        <v>1996</v>
      </c>
      <c r="F3197" s="1" t="s">
        <v>24442</v>
      </c>
      <c r="G3197" s="14">
        <v>9199494961</v>
      </c>
      <c r="H3197" s="1" t="s">
        <v>15</v>
      </c>
      <c r="I3197" s="1" t="s">
        <v>9</v>
      </c>
      <c r="J3197" s="1" t="s">
        <v>50</v>
      </c>
      <c r="K3197" s="3" t="s">
        <v>42</v>
      </c>
      <c r="L3197" s="1" t="s">
        <v>50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1"/>
      <c r="AA3197" s="1" t="s">
        <v>16</v>
      </c>
      <c r="AB3197" s="3" t="s">
        <v>12</v>
      </c>
      <c r="AC3197" s="23" t="s">
        <v>37781</v>
      </c>
      <c r="AD3197" s="23" t="s">
        <v>41240</v>
      </c>
      <c r="AE3197" t="s">
        <v>35401</v>
      </c>
    </row>
    <row r="3198" spans="1:31" ht="14.25" customHeight="1">
      <c r="A3198" s="1">
        <v>3197</v>
      </c>
      <c r="B3198" s="1" t="s">
        <v>54</v>
      </c>
      <c r="C3198" s="1" t="s">
        <v>7383</v>
      </c>
      <c r="D3198" s="1" t="s">
        <v>39</v>
      </c>
      <c r="E3198" s="1" t="s">
        <v>558</v>
      </c>
      <c r="F3198" s="1" t="s">
        <v>24449</v>
      </c>
      <c r="G3198" s="14">
        <v>91446666491</v>
      </c>
      <c r="H3198" s="1" t="s">
        <v>8</v>
      </c>
      <c r="I3198" s="1" t="s">
        <v>9</v>
      </c>
      <c r="J3198" s="1" t="s">
        <v>50</v>
      </c>
      <c r="K3198" s="3" t="s">
        <v>42</v>
      </c>
      <c r="L3198" s="1" t="s">
        <v>50</v>
      </c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1"/>
      <c r="AA3198" s="1" t="s">
        <v>16</v>
      </c>
      <c r="AB3198" s="3" t="s">
        <v>12</v>
      </c>
      <c r="AC3198" s="23" t="s">
        <v>37781</v>
      </c>
      <c r="AD3198" s="23" t="s">
        <v>41241</v>
      </c>
      <c r="AE3198" t="s">
        <v>35402</v>
      </c>
    </row>
    <row r="3199" spans="1:31" ht="14.25" customHeight="1">
      <c r="A3199" s="1">
        <v>3198</v>
      </c>
      <c r="B3199" s="9" t="s">
        <v>6</v>
      </c>
      <c r="C3199" s="1" t="s">
        <v>7422</v>
      </c>
      <c r="D3199" s="1" t="s">
        <v>1015</v>
      </c>
      <c r="E3199" s="1" t="s">
        <v>40</v>
      </c>
      <c r="F3199" s="1" t="s">
        <v>24474</v>
      </c>
      <c r="G3199" s="14">
        <v>914466060199</v>
      </c>
      <c r="H3199" s="1" t="s">
        <v>8</v>
      </c>
      <c r="I3199" s="1" t="s">
        <v>41</v>
      </c>
      <c r="J3199" s="1" t="s">
        <v>50</v>
      </c>
      <c r="K3199" s="3" t="s">
        <v>42</v>
      </c>
      <c r="L3199" s="1" t="s">
        <v>50</v>
      </c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1"/>
      <c r="AA3199" s="1" t="s">
        <v>16</v>
      </c>
      <c r="AB3199" s="3" t="s">
        <v>12</v>
      </c>
      <c r="AC3199" s="23" t="s">
        <v>37781</v>
      </c>
      <c r="AD3199" s="23" t="s">
        <v>41242</v>
      </c>
      <c r="AE3199" t="s">
        <v>35395</v>
      </c>
    </row>
    <row r="3200" spans="1:31" ht="14.25" customHeight="1">
      <c r="A3200" s="1">
        <v>3199</v>
      </c>
      <c r="B3200" s="1" t="s">
        <v>54</v>
      </c>
      <c r="C3200" s="1" t="s">
        <v>7423</v>
      </c>
      <c r="D3200" s="1" t="s">
        <v>3940</v>
      </c>
      <c r="E3200" s="1" t="s">
        <v>746</v>
      </c>
      <c r="F3200" s="1" t="s">
        <v>34100</v>
      </c>
      <c r="G3200" s="14">
        <v>91409046191</v>
      </c>
      <c r="H3200" s="1" t="s">
        <v>15</v>
      </c>
      <c r="I3200" s="1" t="s">
        <v>62</v>
      </c>
      <c r="J3200" s="1" t="s">
        <v>50</v>
      </c>
      <c r="K3200" s="3" t="s">
        <v>27</v>
      </c>
      <c r="L3200" s="1" t="s">
        <v>50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1"/>
      <c r="AA3200" s="1" t="s">
        <v>16</v>
      </c>
      <c r="AB3200" s="3" t="s">
        <v>12</v>
      </c>
      <c r="AC3200" s="23" t="s">
        <v>37781</v>
      </c>
      <c r="AD3200" s="23" t="s">
        <v>41243</v>
      </c>
      <c r="AE3200" t="s">
        <v>35400</v>
      </c>
    </row>
    <row r="3201" spans="1:31" ht="14.25" customHeight="1">
      <c r="A3201" s="1">
        <v>3200</v>
      </c>
      <c r="B3201" s="1" t="s">
        <v>54</v>
      </c>
      <c r="C3201" s="1" t="s">
        <v>7459</v>
      </c>
      <c r="D3201" s="1" t="s">
        <v>5402</v>
      </c>
      <c r="E3201" s="1" t="s">
        <v>40</v>
      </c>
      <c r="F3201" s="1" t="s">
        <v>31882</v>
      </c>
      <c r="G3201" s="14">
        <v>91406641666</v>
      </c>
      <c r="H3201" s="1" t="s">
        <v>15</v>
      </c>
      <c r="I3201" s="1" t="s">
        <v>9</v>
      </c>
      <c r="J3201" s="1" t="s">
        <v>50</v>
      </c>
      <c r="K3201" s="3" t="s">
        <v>171</v>
      </c>
      <c r="L3201" s="1" t="s">
        <v>50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1"/>
      <c r="AA3201" s="1" t="s">
        <v>16</v>
      </c>
      <c r="AB3201" s="3" t="s">
        <v>12</v>
      </c>
      <c r="AC3201" s="23" t="s">
        <v>37781</v>
      </c>
      <c r="AD3201" s="23" t="s">
        <v>41244</v>
      </c>
      <c r="AE3201" t="s">
        <v>35395</v>
      </c>
    </row>
    <row r="3202" spans="1:31" ht="14.25" customHeight="1">
      <c r="A3202" s="1">
        <v>3201</v>
      </c>
      <c r="B3202" s="9" t="s">
        <v>6</v>
      </c>
      <c r="C3202" s="1" t="s">
        <v>7481</v>
      </c>
      <c r="D3202" s="1" t="s">
        <v>2505</v>
      </c>
      <c r="E3202" s="1" t="s">
        <v>40</v>
      </c>
      <c r="F3202" s="1" t="s">
        <v>24509</v>
      </c>
      <c r="G3202" s="14">
        <v>919946964669</v>
      </c>
      <c r="H3202" s="1" t="s">
        <v>8</v>
      </c>
      <c r="I3202" s="1" t="s">
        <v>9</v>
      </c>
      <c r="J3202" s="1" t="s">
        <v>50</v>
      </c>
      <c r="K3202" s="3" t="s">
        <v>63</v>
      </c>
      <c r="L3202" s="1" t="s">
        <v>50</v>
      </c>
      <c r="M3202" s="3" t="s">
        <v>213</v>
      </c>
      <c r="N3202" s="3" t="str">
        <f>J3202</f>
        <v>[1 cr - 1.25 cr]</v>
      </c>
      <c r="O3202" s="3" t="s">
        <v>17</v>
      </c>
      <c r="P3202" s="3" t="s">
        <v>50</v>
      </c>
      <c r="Q3202" s="3" t="s">
        <v>42</v>
      </c>
      <c r="R3202" s="3" t="s">
        <v>50</v>
      </c>
      <c r="S3202" s="3" t="s">
        <v>27</v>
      </c>
      <c r="T3202" s="3" t="s">
        <v>50</v>
      </c>
      <c r="U3202" s="3" t="s">
        <v>117</v>
      </c>
      <c r="V3202" s="3" t="s">
        <v>50</v>
      </c>
      <c r="W3202" s="3" t="s">
        <v>178</v>
      </c>
      <c r="X3202" s="3" t="s">
        <v>50</v>
      </c>
      <c r="Y3202" s="3" t="s">
        <v>171</v>
      </c>
      <c r="Z3202" s="1" t="s">
        <v>50</v>
      </c>
      <c r="AA3202" s="1" t="s">
        <v>16</v>
      </c>
      <c r="AB3202" s="3" t="s">
        <v>12</v>
      </c>
      <c r="AC3202" s="23" t="s">
        <v>37781</v>
      </c>
      <c r="AD3202" s="23" t="s">
        <v>41245</v>
      </c>
      <c r="AE3202" t="s">
        <v>35401</v>
      </c>
    </row>
    <row r="3203" spans="1:31" ht="14.25" customHeight="1">
      <c r="A3203" s="1">
        <v>3202</v>
      </c>
      <c r="B3203" s="9" t="s">
        <v>6</v>
      </c>
      <c r="C3203" s="1" t="s">
        <v>7489</v>
      </c>
      <c r="D3203" s="1" t="s">
        <v>7490</v>
      </c>
      <c r="E3203" s="1" t="s">
        <v>139</v>
      </c>
      <c r="F3203" s="1" t="s">
        <v>24511</v>
      </c>
      <c r="G3203" s="14">
        <v>9199919696</v>
      </c>
      <c r="H3203" s="1" t="s">
        <v>8</v>
      </c>
      <c r="I3203" s="1" t="s">
        <v>62</v>
      </c>
      <c r="J3203" s="1" t="s">
        <v>50</v>
      </c>
      <c r="K3203" s="3" t="s">
        <v>42</v>
      </c>
      <c r="L3203" s="1" t="s">
        <v>50</v>
      </c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1"/>
      <c r="AA3203" s="1" t="s">
        <v>16</v>
      </c>
      <c r="AB3203" s="3" t="s">
        <v>12</v>
      </c>
      <c r="AC3203" s="23" t="s">
        <v>37781</v>
      </c>
      <c r="AD3203" s="23" t="s">
        <v>41246</v>
      </c>
      <c r="AE3203" t="s">
        <v>35400</v>
      </c>
    </row>
    <row r="3204" spans="1:31" ht="14.25" customHeight="1">
      <c r="A3204" s="1">
        <v>3203</v>
      </c>
      <c r="B3204" s="9" t="s">
        <v>6</v>
      </c>
      <c r="C3204" s="1" t="s">
        <v>7491</v>
      </c>
      <c r="D3204" s="1" t="s">
        <v>841</v>
      </c>
      <c r="E3204" s="1" t="s">
        <v>2597</v>
      </c>
      <c r="F3204" s="1" t="s">
        <v>24512</v>
      </c>
      <c r="G3204" s="14">
        <v>9190999914</v>
      </c>
      <c r="H3204" s="1" t="s">
        <v>20</v>
      </c>
      <c r="I3204" s="1" t="s">
        <v>62</v>
      </c>
      <c r="J3204" s="1" t="s">
        <v>50</v>
      </c>
      <c r="K3204" s="3" t="s">
        <v>27</v>
      </c>
      <c r="L3204" s="1" t="s">
        <v>50</v>
      </c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1"/>
      <c r="AA3204" s="1" t="s">
        <v>16</v>
      </c>
      <c r="AB3204" s="3" t="s">
        <v>12</v>
      </c>
      <c r="AC3204" s="23" t="s">
        <v>37781</v>
      </c>
      <c r="AD3204" s="23" t="s">
        <v>41247</v>
      </c>
      <c r="AE3204" t="s">
        <v>35402</v>
      </c>
    </row>
    <row r="3205" spans="1:31" ht="14.25" customHeight="1">
      <c r="A3205" s="1">
        <v>3204</v>
      </c>
      <c r="B3205" s="9" t="s">
        <v>6</v>
      </c>
      <c r="C3205" s="1" t="s">
        <v>7492</v>
      </c>
      <c r="D3205" s="1" t="s">
        <v>1222</v>
      </c>
      <c r="E3205" s="1" t="s">
        <v>3591</v>
      </c>
      <c r="F3205" s="1" t="s">
        <v>24513</v>
      </c>
      <c r="G3205" s="14">
        <v>91944409440</v>
      </c>
      <c r="H3205" s="1" t="s">
        <v>132</v>
      </c>
      <c r="I3205" s="1" t="s">
        <v>33</v>
      </c>
      <c r="J3205" s="1" t="s">
        <v>50</v>
      </c>
      <c r="K3205" s="3" t="s">
        <v>17</v>
      </c>
      <c r="L3205" s="1" t="s">
        <v>50</v>
      </c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1"/>
      <c r="AA3205" s="1" t="s">
        <v>11</v>
      </c>
      <c r="AB3205" s="3" t="s">
        <v>538</v>
      </c>
      <c r="AC3205" s="23" t="s">
        <v>37781</v>
      </c>
      <c r="AD3205" s="23" t="s">
        <v>41248</v>
      </c>
      <c r="AE3205" t="s">
        <v>35401</v>
      </c>
    </row>
    <row r="3206" spans="1:31" ht="14.25" customHeight="1">
      <c r="A3206" s="1">
        <v>3205</v>
      </c>
      <c r="B3206" s="1" t="s">
        <v>54</v>
      </c>
      <c r="C3206" s="1" t="s">
        <v>7509</v>
      </c>
      <c r="D3206" s="1" t="s">
        <v>1302</v>
      </c>
      <c r="E3206" s="1" t="s">
        <v>7059</v>
      </c>
      <c r="F3206" s="1" t="s">
        <v>31893</v>
      </c>
      <c r="G3206" s="14">
        <v>919494416944</v>
      </c>
      <c r="H3206" s="1" t="s">
        <v>8</v>
      </c>
      <c r="I3206" s="1" t="s">
        <v>9</v>
      </c>
      <c r="J3206" s="1" t="s">
        <v>50</v>
      </c>
      <c r="K3206" s="3" t="s">
        <v>27</v>
      </c>
      <c r="L3206" s="1" t="s">
        <v>50</v>
      </c>
      <c r="M3206" s="3" t="s">
        <v>171</v>
      </c>
      <c r="N3206" s="3" t="str">
        <f>J3206</f>
        <v>[1 cr - 1.25 cr]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1"/>
      <c r="AA3206" s="1" t="s">
        <v>16</v>
      </c>
      <c r="AB3206" s="3" t="s">
        <v>12</v>
      </c>
      <c r="AC3206" s="23" t="s">
        <v>37781</v>
      </c>
      <c r="AD3206" s="23" t="s">
        <v>41249</v>
      </c>
      <c r="AE3206" t="s">
        <v>35402</v>
      </c>
    </row>
    <row r="3207" spans="1:31" ht="14.25" customHeight="1">
      <c r="A3207" s="1">
        <v>3206</v>
      </c>
      <c r="B3207" s="1" t="s">
        <v>54</v>
      </c>
      <c r="C3207" s="1" t="s">
        <v>7522</v>
      </c>
      <c r="D3207" s="1" t="s">
        <v>1175</v>
      </c>
      <c r="E3207" s="1" t="s">
        <v>40</v>
      </c>
      <c r="F3207" s="1" t="s">
        <v>24523</v>
      </c>
      <c r="G3207" s="14">
        <v>919444660441</v>
      </c>
      <c r="H3207" s="1" t="s">
        <v>20</v>
      </c>
      <c r="I3207" s="1" t="s">
        <v>9</v>
      </c>
      <c r="J3207" s="1" t="s">
        <v>50</v>
      </c>
      <c r="K3207" s="3" t="s">
        <v>42</v>
      </c>
      <c r="L3207" s="1" t="s">
        <v>50</v>
      </c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1"/>
      <c r="AA3207" s="1" t="s">
        <v>16</v>
      </c>
      <c r="AB3207" s="3" t="s">
        <v>12</v>
      </c>
      <c r="AC3207" s="23" t="s">
        <v>37781</v>
      </c>
      <c r="AD3207" s="23" t="s">
        <v>41250</v>
      </c>
      <c r="AE3207" t="s">
        <v>35400</v>
      </c>
    </row>
    <row r="3208" spans="1:31" ht="14.25" customHeight="1">
      <c r="A3208" s="1">
        <v>3207</v>
      </c>
      <c r="B3208" s="9" t="s">
        <v>6</v>
      </c>
      <c r="C3208" s="1" t="s">
        <v>7523</v>
      </c>
      <c r="D3208" s="1" t="s">
        <v>447</v>
      </c>
      <c r="E3208" s="1" t="s">
        <v>961</v>
      </c>
      <c r="F3208" s="1" t="s">
        <v>24524</v>
      </c>
      <c r="G3208" s="14">
        <v>91469001910</v>
      </c>
      <c r="H3208" s="1" t="s">
        <v>8</v>
      </c>
      <c r="I3208" s="1" t="s">
        <v>62</v>
      </c>
      <c r="J3208" s="1" t="s">
        <v>50</v>
      </c>
      <c r="K3208" s="3" t="s">
        <v>17</v>
      </c>
      <c r="L3208" s="1" t="s">
        <v>50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1"/>
      <c r="AA3208" s="1" t="s">
        <v>11</v>
      </c>
      <c r="AB3208" s="3" t="s">
        <v>13</v>
      </c>
      <c r="AC3208" s="23" t="s">
        <v>37781</v>
      </c>
      <c r="AD3208" s="23" t="s">
        <v>41251</v>
      </c>
      <c r="AE3208" t="s">
        <v>35395</v>
      </c>
    </row>
    <row r="3209" spans="1:31" ht="14.25" customHeight="1">
      <c r="A3209" s="1">
        <v>3208</v>
      </c>
      <c r="B3209" s="1" t="s">
        <v>54</v>
      </c>
      <c r="C3209" s="1" t="s">
        <v>7533</v>
      </c>
      <c r="D3209" s="1" t="s">
        <v>3211</v>
      </c>
      <c r="E3209" s="1" t="s">
        <v>7534</v>
      </c>
      <c r="F3209" s="1" t="s">
        <v>24533</v>
      </c>
      <c r="G3209" s="14">
        <v>91949064406</v>
      </c>
      <c r="H3209" s="1" t="s">
        <v>132</v>
      </c>
      <c r="I3209" s="1" t="s">
        <v>9</v>
      </c>
      <c r="J3209" s="1" t="s">
        <v>50</v>
      </c>
      <c r="K3209" s="3" t="s">
        <v>27</v>
      </c>
      <c r="L3209" s="1" t="s">
        <v>50</v>
      </c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1"/>
      <c r="AA3209" s="1" t="s">
        <v>16</v>
      </c>
      <c r="AB3209" s="3" t="s">
        <v>12</v>
      </c>
      <c r="AC3209" s="23" t="s">
        <v>37781</v>
      </c>
      <c r="AD3209" s="23" t="s">
        <v>41252</v>
      </c>
      <c r="AE3209" t="s">
        <v>35400</v>
      </c>
    </row>
    <row r="3210" spans="1:31" ht="14.25" customHeight="1">
      <c r="A3210" s="1">
        <v>3209</v>
      </c>
      <c r="B3210" s="1" t="s">
        <v>54</v>
      </c>
      <c r="C3210" s="1" t="s">
        <v>7545</v>
      </c>
      <c r="D3210" s="1" t="s">
        <v>683</v>
      </c>
      <c r="E3210" s="1" t="s">
        <v>351</v>
      </c>
      <c r="F3210" s="1" t="s">
        <v>24538</v>
      </c>
      <c r="G3210" s="14">
        <v>91940946944</v>
      </c>
      <c r="H3210" s="1" t="s">
        <v>8</v>
      </c>
      <c r="I3210" s="1" t="s">
        <v>41</v>
      </c>
      <c r="J3210" s="1" t="s">
        <v>50</v>
      </c>
      <c r="K3210" s="3" t="s">
        <v>42</v>
      </c>
      <c r="L3210" s="1" t="s">
        <v>50</v>
      </c>
      <c r="M3210" s="3" t="s">
        <v>178</v>
      </c>
      <c r="N3210" s="3" t="str">
        <f>J3210</f>
        <v>[1 cr - 1.25 cr]</v>
      </c>
      <c r="O3210" s="3" t="s">
        <v>171</v>
      </c>
      <c r="P3210" s="3" t="s">
        <v>50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1"/>
      <c r="AA3210" s="1" t="s">
        <v>16</v>
      </c>
      <c r="AB3210" s="3" t="s">
        <v>12</v>
      </c>
      <c r="AC3210" s="23" t="s">
        <v>37781</v>
      </c>
      <c r="AD3210" s="23" t="s">
        <v>41253</v>
      </c>
      <c r="AE3210" t="s">
        <v>35401</v>
      </c>
    </row>
    <row r="3211" spans="1:31" ht="14.25" customHeight="1">
      <c r="A3211" s="1">
        <v>3210</v>
      </c>
      <c r="B3211" s="9" t="s">
        <v>6</v>
      </c>
      <c r="C3211" s="1" t="s">
        <v>7555</v>
      </c>
      <c r="D3211" s="1" t="s">
        <v>5723</v>
      </c>
      <c r="E3211" s="1" t="s">
        <v>7556</v>
      </c>
      <c r="F3211" s="1" t="s">
        <v>31896</v>
      </c>
      <c r="G3211" s="14">
        <v>91909969914</v>
      </c>
      <c r="H3211" s="1" t="s">
        <v>8</v>
      </c>
      <c r="I3211" s="1" t="s">
        <v>41</v>
      </c>
      <c r="J3211" s="1" t="s">
        <v>50</v>
      </c>
      <c r="K3211" s="3" t="s">
        <v>42</v>
      </c>
      <c r="L3211" s="1" t="s">
        <v>50</v>
      </c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1"/>
      <c r="AA3211" s="1" t="s">
        <v>16</v>
      </c>
      <c r="AB3211" s="3" t="s">
        <v>12</v>
      </c>
      <c r="AC3211" s="23" t="s">
        <v>37781</v>
      </c>
      <c r="AD3211" s="23" t="s">
        <v>41254</v>
      </c>
      <c r="AE3211" t="s">
        <v>35401</v>
      </c>
    </row>
    <row r="3212" spans="1:31" ht="14.25" customHeight="1">
      <c r="A3212" s="1">
        <v>3211</v>
      </c>
      <c r="B3212" s="1" t="s">
        <v>54</v>
      </c>
      <c r="C3212" s="1" t="s">
        <v>7561</v>
      </c>
      <c r="D3212" s="1" t="s">
        <v>1348</v>
      </c>
      <c r="E3212" s="1" t="s">
        <v>774</v>
      </c>
      <c r="F3212" s="1" t="s">
        <v>24545</v>
      </c>
      <c r="G3212" s="14">
        <v>919944066444</v>
      </c>
      <c r="H3212" s="1" t="s">
        <v>20</v>
      </c>
      <c r="I3212" s="1" t="s">
        <v>9</v>
      </c>
      <c r="J3212" s="1" t="s">
        <v>50</v>
      </c>
      <c r="K3212" s="3" t="s">
        <v>178</v>
      </c>
      <c r="L3212" s="1" t="s">
        <v>50</v>
      </c>
      <c r="M3212" s="3" t="s">
        <v>171</v>
      </c>
      <c r="N3212" s="3" t="str">
        <f>J3212</f>
        <v>[1 cr - 1.25 cr]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1"/>
      <c r="AA3212" s="1" t="s">
        <v>16</v>
      </c>
      <c r="AB3212" s="3" t="s">
        <v>12</v>
      </c>
      <c r="AC3212" s="23" t="s">
        <v>37781</v>
      </c>
      <c r="AD3212" s="23" t="s">
        <v>39521</v>
      </c>
      <c r="AE3212" t="s">
        <v>35400</v>
      </c>
    </row>
    <row r="3213" spans="1:31" ht="14.25" customHeight="1">
      <c r="A3213" s="1">
        <v>3212</v>
      </c>
      <c r="B3213" s="9" t="s">
        <v>6</v>
      </c>
      <c r="C3213" s="1" t="s">
        <v>7564</v>
      </c>
      <c r="D3213" s="1" t="s">
        <v>7565</v>
      </c>
      <c r="E3213" s="1" t="s">
        <v>7566</v>
      </c>
      <c r="F3213" s="1" t="s">
        <v>24546</v>
      </c>
      <c r="G3213" s="14">
        <v>919994444</v>
      </c>
      <c r="H3213" s="1" t="s">
        <v>37</v>
      </c>
      <c r="I3213" s="1" t="s">
        <v>62</v>
      </c>
      <c r="J3213" s="1" t="s">
        <v>50</v>
      </c>
      <c r="K3213" s="3" t="s">
        <v>178</v>
      </c>
      <c r="L3213" s="1" t="s">
        <v>50</v>
      </c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1"/>
      <c r="AA3213" s="1" t="s">
        <v>16</v>
      </c>
      <c r="AB3213" s="3" t="s">
        <v>12</v>
      </c>
      <c r="AC3213" s="23" t="s">
        <v>37781</v>
      </c>
      <c r="AD3213" s="23" t="s">
        <v>41255</v>
      </c>
      <c r="AE3213" t="s">
        <v>35402</v>
      </c>
    </row>
    <row r="3214" spans="1:31" ht="14.25" customHeight="1">
      <c r="A3214" s="1">
        <v>3213</v>
      </c>
      <c r="B3214" s="1" t="s">
        <v>54</v>
      </c>
      <c r="C3214" s="1" t="s">
        <v>7585</v>
      </c>
      <c r="D3214" s="1" t="s">
        <v>36</v>
      </c>
      <c r="E3214" s="1" t="s">
        <v>36740</v>
      </c>
      <c r="F3214" s="1" t="s">
        <v>7586</v>
      </c>
      <c r="G3214" s="14">
        <v>9194690494</v>
      </c>
      <c r="H3214" s="1" t="s">
        <v>8</v>
      </c>
      <c r="I3214" s="1" t="s">
        <v>9</v>
      </c>
      <c r="J3214" s="1" t="s">
        <v>50</v>
      </c>
      <c r="K3214" s="3" t="s">
        <v>17</v>
      </c>
      <c r="L3214" s="1" t="s">
        <v>50</v>
      </c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1"/>
      <c r="AA3214" s="1" t="s">
        <v>11</v>
      </c>
      <c r="AB3214" s="3" t="s">
        <v>538</v>
      </c>
      <c r="AC3214" s="23" t="s">
        <v>37781</v>
      </c>
      <c r="AD3214" s="23" t="s">
        <v>41256</v>
      </c>
      <c r="AE3214" t="s">
        <v>35395</v>
      </c>
    </row>
    <row r="3215" spans="1:31" ht="14.25" customHeight="1">
      <c r="A3215" s="1">
        <v>3214</v>
      </c>
      <c r="B3215" s="1" t="s">
        <v>54</v>
      </c>
      <c r="C3215" s="1" t="s">
        <v>7627</v>
      </c>
      <c r="D3215" s="1" t="s">
        <v>1421</v>
      </c>
      <c r="E3215" s="1" t="s">
        <v>1047</v>
      </c>
      <c r="F3215" s="1" t="s">
        <v>7628</v>
      </c>
      <c r="G3215" s="14">
        <v>9190961661</v>
      </c>
      <c r="H3215" s="1" t="s">
        <v>8</v>
      </c>
      <c r="I3215" s="1" t="s">
        <v>9</v>
      </c>
      <c r="J3215" s="1" t="s">
        <v>50</v>
      </c>
      <c r="K3215" s="3" t="s">
        <v>42</v>
      </c>
      <c r="L3215" s="1" t="s">
        <v>50</v>
      </c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1"/>
      <c r="AA3215" s="1" t="s">
        <v>16</v>
      </c>
      <c r="AB3215" s="3" t="s">
        <v>12</v>
      </c>
      <c r="AC3215" s="23" t="s">
        <v>37781</v>
      </c>
      <c r="AD3215" s="23" t="s">
        <v>41257</v>
      </c>
      <c r="AE3215" t="s">
        <v>35402</v>
      </c>
    </row>
    <row r="3216" spans="1:31" ht="14.25" customHeight="1">
      <c r="A3216" s="1">
        <v>3215</v>
      </c>
      <c r="B3216" s="1" t="s">
        <v>54</v>
      </c>
      <c r="C3216" s="1" t="s">
        <v>7640</v>
      </c>
      <c r="D3216" s="1" t="s">
        <v>7641</v>
      </c>
      <c r="E3216" s="1" t="s">
        <v>1047</v>
      </c>
      <c r="F3216" s="1" t="s">
        <v>24567</v>
      </c>
      <c r="G3216" s="14">
        <v>9194941419</v>
      </c>
      <c r="H3216" s="1" t="s">
        <v>37</v>
      </c>
      <c r="I3216" s="1" t="s">
        <v>9</v>
      </c>
      <c r="J3216" s="1" t="s">
        <v>50</v>
      </c>
      <c r="K3216" s="3" t="s">
        <v>42</v>
      </c>
      <c r="L3216" s="1" t="s">
        <v>50</v>
      </c>
      <c r="M3216" s="3" t="s">
        <v>27</v>
      </c>
      <c r="N3216" s="3" t="str">
        <f>J3216</f>
        <v>[1 cr - 1.25 cr]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1"/>
      <c r="AA3216" s="1" t="s">
        <v>16</v>
      </c>
      <c r="AB3216" s="3" t="s">
        <v>12</v>
      </c>
      <c r="AC3216" s="23" t="s">
        <v>37781</v>
      </c>
      <c r="AD3216" s="23" t="s">
        <v>41258</v>
      </c>
      <c r="AE3216" t="s">
        <v>35402</v>
      </c>
    </row>
    <row r="3217" spans="1:31" ht="14.25" customHeight="1">
      <c r="A3217" s="1">
        <v>3216</v>
      </c>
      <c r="B3217" s="1" t="s">
        <v>54</v>
      </c>
      <c r="C3217" s="1" t="s">
        <v>7647</v>
      </c>
      <c r="D3217" s="1" t="s">
        <v>522</v>
      </c>
      <c r="E3217" s="1" t="s">
        <v>7475</v>
      </c>
      <c r="F3217" s="1" t="s">
        <v>24569</v>
      </c>
      <c r="G3217" s="14">
        <v>919099991646</v>
      </c>
      <c r="H3217" s="1" t="s">
        <v>20</v>
      </c>
      <c r="I3217" s="1" t="s">
        <v>41</v>
      </c>
      <c r="J3217" s="1" t="s">
        <v>50</v>
      </c>
      <c r="K3217" s="3" t="s">
        <v>42</v>
      </c>
      <c r="L3217" s="1" t="s">
        <v>50</v>
      </c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1"/>
      <c r="AA3217" s="1" t="s">
        <v>16</v>
      </c>
      <c r="AB3217" s="3" t="s">
        <v>12</v>
      </c>
      <c r="AC3217" s="23" t="s">
        <v>37781</v>
      </c>
      <c r="AD3217" s="23" t="s">
        <v>38533</v>
      </c>
      <c r="AE3217" t="s">
        <v>35401</v>
      </c>
    </row>
    <row r="3218" spans="1:31" ht="14.25" customHeight="1">
      <c r="A3218" s="1">
        <v>3217</v>
      </c>
      <c r="B3218" s="1" t="s">
        <v>54</v>
      </c>
      <c r="C3218" s="1" t="s">
        <v>7680</v>
      </c>
      <c r="D3218" s="1" t="s">
        <v>39</v>
      </c>
      <c r="E3218" s="1" t="s">
        <v>139</v>
      </c>
      <c r="F3218" s="1" t="s">
        <v>24582</v>
      </c>
      <c r="G3218" s="14">
        <v>919446464</v>
      </c>
      <c r="H3218" s="1" t="s">
        <v>20</v>
      </c>
      <c r="I3218" s="1" t="s">
        <v>62</v>
      </c>
      <c r="J3218" s="1" t="s">
        <v>50</v>
      </c>
      <c r="K3218" s="3" t="s">
        <v>17</v>
      </c>
      <c r="L3218" s="1" t="s">
        <v>50</v>
      </c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1"/>
      <c r="AA3218" s="1" t="s">
        <v>11</v>
      </c>
      <c r="AB3218" s="3" t="s">
        <v>586</v>
      </c>
      <c r="AC3218" s="23" t="s">
        <v>37781</v>
      </c>
      <c r="AD3218" s="23" t="s">
        <v>41259</v>
      </c>
      <c r="AE3218" t="s">
        <v>35401</v>
      </c>
    </row>
    <row r="3219" spans="1:31" ht="14.25" customHeight="1">
      <c r="A3219" s="1">
        <v>3218</v>
      </c>
      <c r="B3219" s="9" t="s">
        <v>6</v>
      </c>
      <c r="C3219" s="1" t="s">
        <v>7684</v>
      </c>
      <c r="D3219" s="1" t="s">
        <v>7685</v>
      </c>
      <c r="E3219" s="1" t="s">
        <v>7686</v>
      </c>
      <c r="F3219" s="1" t="s">
        <v>24585</v>
      </c>
      <c r="G3219" s="14">
        <v>919904664444</v>
      </c>
      <c r="H3219" s="1" t="s">
        <v>8</v>
      </c>
      <c r="I3219" s="1" t="s">
        <v>41</v>
      </c>
      <c r="J3219" s="1" t="s">
        <v>50</v>
      </c>
      <c r="K3219" s="3" t="s">
        <v>42</v>
      </c>
      <c r="L3219" s="1" t="s">
        <v>50</v>
      </c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1"/>
      <c r="AA3219" s="1" t="s">
        <v>16</v>
      </c>
      <c r="AB3219" s="3" t="s">
        <v>12</v>
      </c>
      <c r="AC3219" s="23" t="s">
        <v>37781</v>
      </c>
      <c r="AD3219" s="23" t="s">
        <v>41260</v>
      </c>
      <c r="AE3219" t="s">
        <v>35402</v>
      </c>
    </row>
    <row r="3220" spans="1:31" ht="14.25" customHeight="1">
      <c r="A3220" s="1">
        <v>3219</v>
      </c>
      <c r="B3220" s="1" t="s">
        <v>54</v>
      </c>
      <c r="C3220" s="1" t="s">
        <v>7689</v>
      </c>
      <c r="D3220" s="1" t="s">
        <v>1839</v>
      </c>
      <c r="E3220" s="1" t="s">
        <v>40</v>
      </c>
      <c r="F3220" s="1" t="s">
        <v>24587</v>
      </c>
      <c r="G3220" s="14">
        <v>919446041649</v>
      </c>
      <c r="H3220" s="1" t="s">
        <v>8</v>
      </c>
      <c r="I3220" s="1" t="s">
        <v>9</v>
      </c>
      <c r="J3220" s="1" t="s">
        <v>50</v>
      </c>
      <c r="K3220" s="3" t="s">
        <v>17</v>
      </c>
      <c r="L3220" s="1" t="s">
        <v>50</v>
      </c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1"/>
      <c r="AA3220" s="1" t="s">
        <v>11</v>
      </c>
      <c r="AB3220" s="3" t="s">
        <v>13</v>
      </c>
      <c r="AC3220" s="23" t="s">
        <v>37781</v>
      </c>
      <c r="AD3220" s="23" t="s">
        <v>41261</v>
      </c>
      <c r="AE3220" t="s">
        <v>35401</v>
      </c>
    </row>
    <row r="3221" spans="1:31" ht="14.25" customHeight="1">
      <c r="A3221" s="1">
        <v>3220</v>
      </c>
      <c r="B3221" s="1" t="s">
        <v>54</v>
      </c>
      <c r="C3221" s="1" t="s">
        <v>7712</v>
      </c>
      <c r="D3221" s="1" t="s">
        <v>35621</v>
      </c>
      <c r="E3221" s="1" t="s">
        <v>40</v>
      </c>
      <c r="F3221" s="1" t="s">
        <v>24598</v>
      </c>
      <c r="G3221" s="14">
        <v>919664166669</v>
      </c>
      <c r="H3221" s="1" t="s">
        <v>20</v>
      </c>
      <c r="I3221" s="1" t="s">
        <v>9</v>
      </c>
      <c r="J3221" s="1" t="s">
        <v>50</v>
      </c>
      <c r="K3221" s="3" t="s">
        <v>42</v>
      </c>
      <c r="L3221" s="1" t="s">
        <v>50</v>
      </c>
      <c r="M3221" s="3" t="s">
        <v>27</v>
      </c>
      <c r="N3221" s="3" t="str">
        <f>J3221</f>
        <v>[1 cr - 1.25 cr]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1"/>
      <c r="AA3221" s="1" t="s">
        <v>16</v>
      </c>
      <c r="AB3221" s="3" t="s">
        <v>12</v>
      </c>
      <c r="AC3221" s="23" t="s">
        <v>37781</v>
      </c>
      <c r="AD3221" s="23" t="s">
        <v>41262</v>
      </c>
      <c r="AE3221" t="s">
        <v>35400</v>
      </c>
    </row>
    <row r="3222" spans="1:31" ht="14.25" customHeight="1">
      <c r="A3222" s="1">
        <v>3221</v>
      </c>
      <c r="B3222" s="1" t="s">
        <v>54</v>
      </c>
      <c r="C3222" s="1" t="s">
        <v>7743</v>
      </c>
      <c r="D3222" s="1" t="s">
        <v>2359</v>
      </c>
      <c r="E3222" s="1" t="s">
        <v>7744</v>
      </c>
      <c r="F3222" s="1" t="s">
        <v>24612</v>
      </c>
      <c r="G3222" s="14">
        <v>91946906616</v>
      </c>
      <c r="H3222" s="1" t="s">
        <v>15</v>
      </c>
      <c r="I3222" s="1" t="s">
        <v>62</v>
      </c>
      <c r="J3222" s="1" t="s">
        <v>50</v>
      </c>
      <c r="K3222" s="3" t="s">
        <v>42</v>
      </c>
      <c r="L3222" s="1" t="s">
        <v>50</v>
      </c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1"/>
      <c r="AA3222" s="1" t="s">
        <v>16</v>
      </c>
      <c r="AB3222" s="3" t="s">
        <v>12</v>
      </c>
      <c r="AC3222" s="23" t="s">
        <v>37781</v>
      </c>
      <c r="AD3222" s="23" t="s">
        <v>41263</v>
      </c>
      <c r="AE3222" t="s">
        <v>35401</v>
      </c>
    </row>
    <row r="3223" spans="1:31" ht="14.25" customHeight="1">
      <c r="A3223" s="1">
        <v>3222</v>
      </c>
      <c r="B3223" s="1" t="s">
        <v>54</v>
      </c>
      <c r="C3223" s="1" t="s">
        <v>7769</v>
      </c>
      <c r="D3223" s="1" t="s">
        <v>1222</v>
      </c>
      <c r="E3223" s="1" t="s">
        <v>40</v>
      </c>
      <c r="F3223" s="1" t="s">
        <v>31918</v>
      </c>
      <c r="G3223" s="14">
        <v>9194440944</v>
      </c>
      <c r="H3223" s="1" t="s">
        <v>20</v>
      </c>
      <c r="I3223" s="1" t="s">
        <v>41</v>
      </c>
      <c r="J3223" s="1" t="s">
        <v>50</v>
      </c>
      <c r="K3223" s="3" t="s">
        <v>42</v>
      </c>
      <c r="L3223" s="1" t="s">
        <v>50</v>
      </c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1"/>
      <c r="AA3223" s="1" t="s">
        <v>16</v>
      </c>
      <c r="AB3223" s="3" t="s">
        <v>12</v>
      </c>
      <c r="AC3223" s="23" t="s">
        <v>37781</v>
      </c>
      <c r="AD3223" s="23" t="s">
        <v>41264</v>
      </c>
      <c r="AE3223" t="s">
        <v>35395</v>
      </c>
    </row>
    <row r="3224" spans="1:31" ht="14.25" customHeight="1">
      <c r="A3224" s="1">
        <v>3223</v>
      </c>
      <c r="B3224" s="9" t="s">
        <v>6</v>
      </c>
      <c r="C3224" s="1" t="s">
        <v>7780</v>
      </c>
      <c r="D3224" s="1" t="s">
        <v>40</v>
      </c>
      <c r="E3224" s="1" t="s">
        <v>7781</v>
      </c>
      <c r="F3224" s="1" t="s">
        <v>24625</v>
      </c>
      <c r="G3224" s="14">
        <v>91944494600</v>
      </c>
      <c r="H3224" s="1" t="s">
        <v>8</v>
      </c>
      <c r="I3224" s="1" t="s">
        <v>33</v>
      </c>
      <c r="J3224" s="1" t="s">
        <v>50</v>
      </c>
      <c r="K3224" s="3" t="s">
        <v>42</v>
      </c>
      <c r="L3224" s="1" t="s">
        <v>50</v>
      </c>
      <c r="M3224" s="3" t="s">
        <v>27</v>
      </c>
      <c r="N3224" s="3" t="str">
        <f>J3224</f>
        <v>[1 cr - 1.25 cr]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1"/>
      <c r="AA3224" s="1" t="s">
        <v>16</v>
      </c>
      <c r="AB3224" s="3" t="s">
        <v>12</v>
      </c>
      <c r="AC3224" s="23" t="s">
        <v>37781</v>
      </c>
      <c r="AD3224" s="23" t="s">
        <v>41265</v>
      </c>
      <c r="AE3224" t="s">
        <v>35401</v>
      </c>
    </row>
    <row r="3225" spans="1:31" ht="14.25" customHeight="1">
      <c r="A3225" s="1">
        <v>3224</v>
      </c>
      <c r="B3225" s="1" t="s">
        <v>54</v>
      </c>
      <c r="C3225" s="1" t="s">
        <v>7801</v>
      </c>
      <c r="D3225" s="1" t="s">
        <v>359</v>
      </c>
      <c r="E3225" s="1" t="s">
        <v>1725</v>
      </c>
      <c r="F3225" s="1" t="s">
        <v>24634</v>
      </c>
      <c r="G3225" s="14">
        <v>919099966441</v>
      </c>
      <c r="H3225" s="1" t="s">
        <v>15</v>
      </c>
      <c r="I3225" s="1" t="s">
        <v>9</v>
      </c>
      <c r="J3225" s="1" t="s">
        <v>50</v>
      </c>
      <c r="K3225" s="3" t="s">
        <v>42</v>
      </c>
      <c r="L3225" s="1" t="s">
        <v>50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1"/>
      <c r="AA3225" s="1" t="s">
        <v>16</v>
      </c>
      <c r="AB3225" s="3" t="s">
        <v>12</v>
      </c>
      <c r="AC3225" s="23" t="s">
        <v>37781</v>
      </c>
      <c r="AD3225" s="23" t="s">
        <v>41266</v>
      </c>
      <c r="AE3225" t="s">
        <v>35400</v>
      </c>
    </row>
    <row r="3226" spans="1:31" ht="14.25" customHeight="1">
      <c r="A3226" s="1">
        <v>3225</v>
      </c>
      <c r="B3226" s="1" t="s">
        <v>54</v>
      </c>
      <c r="C3226" s="1" t="s">
        <v>7837</v>
      </c>
      <c r="D3226" s="1" t="s">
        <v>3986</v>
      </c>
      <c r="E3226" s="1" t="s">
        <v>139</v>
      </c>
      <c r="F3226" s="1" t="s">
        <v>24652</v>
      </c>
      <c r="G3226" s="14">
        <v>9199094494</v>
      </c>
      <c r="H3226" s="1" t="s">
        <v>20</v>
      </c>
      <c r="I3226" s="1" t="s">
        <v>62</v>
      </c>
      <c r="J3226" s="1" t="s">
        <v>50</v>
      </c>
      <c r="K3226" s="3" t="s">
        <v>42</v>
      </c>
      <c r="L3226" s="1" t="s">
        <v>50</v>
      </c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1"/>
      <c r="AA3226" s="1" t="s">
        <v>16</v>
      </c>
      <c r="AB3226" s="3" t="s">
        <v>12</v>
      </c>
      <c r="AC3226" s="23" t="s">
        <v>37781</v>
      </c>
      <c r="AD3226" s="23" t="s">
        <v>41267</v>
      </c>
      <c r="AE3226" t="s">
        <v>35401</v>
      </c>
    </row>
    <row r="3227" spans="1:31" ht="14.25" customHeight="1">
      <c r="A3227" s="1">
        <v>3226</v>
      </c>
      <c r="B3227" s="1" t="s">
        <v>54</v>
      </c>
      <c r="C3227" s="1" t="s">
        <v>7862</v>
      </c>
      <c r="D3227" s="1" t="s">
        <v>1224</v>
      </c>
      <c r="E3227" s="1" t="s">
        <v>36741</v>
      </c>
      <c r="F3227" s="1" t="s">
        <v>24666</v>
      </c>
      <c r="G3227" s="14">
        <v>914494141</v>
      </c>
      <c r="H3227" s="1" t="s">
        <v>20</v>
      </c>
      <c r="I3227" s="1" t="s">
        <v>62</v>
      </c>
      <c r="J3227" s="1" t="s">
        <v>50</v>
      </c>
      <c r="K3227" s="3" t="s">
        <v>17</v>
      </c>
      <c r="L3227" s="1" t="s">
        <v>50</v>
      </c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1"/>
      <c r="AA3227" s="1" t="s">
        <v>11</v>
      </c>
      <c r="AB3227" s="3" t="s">
        <v>538</v>
      </c>
      <c r="AC3227" s="23" t="s">
        <v>37781</v>
      </c>
      <c r="AD3227" s="23" t="s">
        <v>41268</v>
      </c>
      <c r="AE3227" t="s">
        <v>35402</v>
      </c>
    </row>
    <row r="3228" spans="1:31" ht="14.25" customHeight="1">
      <c r="A3228" s="1">
        <v>3227</v>
      </c>
      <c r="B3228" s="1" t="s">
        <v>54</v>
      </c>
      <c r="C3228" s="1" t="s">
        <v>7917</v>
      </c>
      <c r="D3228" s="1" t="s">
        <v>1821</v>
      </c>
      <c r="E3228" s="1" t="s">
        <v>999</v>
      </c>
      <c r="F3228" s="1" t="s">
        <v>24697</v>
      </c>
      <c r="G3228" s="14">
        <v>919494666999</v>
      </c>
      <c r="H3228" s="1" t="s">
        <v>15</v>
      </c>
      <c r="I3228" s="1" t="s">
        <v>33</v>
      </c>
      <c r="J3228" s="1" t="s">
        <v>50</v>
      </c>
      <c r="K3228" s="3" t="s">
        <v>42</v>
      </c>
      <c r="L3228" s="1" t="s">
        <v>50</v>
      </c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1"/>
      <c r="AA3228" s="1" t="s">
        <v>16</v>
      </c>
      <c r="AB3228" s="3" t="s">
        <v>12</v>
      </c>
      <c r="AC3228" s="23" t="s">
        <v>37781</v>
      </c>
      <c r="AD3228" s="23" t="s">
        <v>41269</v>
      </c>
      <c r="AE3228" t="s">
        <v>35395</v>
      </c>
    </row>
    <row r="3229" spans="1:31" ht="14.25" customHeight="1">
      <c r="A3229" s="1">
        <v>3228</v>
      </c>
      <c r="B3229" s="1" t="s">
        <v>54</v>
      </c>
      <c r="C3229" s="1" t="s">
        <v>7931</v>
      </c>
      <c r="D3229" s="1" t="s">
        <v>318</v>
      </c>
      <c r="E3229" s="1" t="s">
        <v>78</v>
      </c>
      <c r="F3229" s="1" t="s">
        <v>31941</v>
      </c>
      <c r="G3229" s="14">
        <v>91949404610</v>
      </c>
      <c r="H3229" s="1" t="s">
        <v>15</v>
      </c>
      <c r="I3229" s="1" t="s">
        <v>9</v>
      </c>
      <c r="J3229" s="1" t="s">
        <v>50</v>
      </c>
      <c r="K3229" s="3" t="s">
        <v>42</v>
      </c>
      <c r="L3229" s="1" t="s">
        <v>50</v>
      </c>
      <c r="M3229" s="3" t="s">
        <v>27</v>
      </c>
      <c r="N3229" s="3" t="str">
        <f>J3229</f>
        <v>[1 cr - 1.25 cr]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1"/>
      <c r="AA3229" s="1" t="s">
        <v>16</v>
      </c>
      <c r="AB3229" s="3" t="s">
        <v>12</v>
      </c>
      <c r="AC3229" s="23" t="s">
        <v>37781</v>
      </c>
      <c r="AD3229" s="23" t="s">
        <v>38235</v>
      </c>
      <c r="AE3229" t="s">
        <v>35395</v>
      </c>
    </row>
    <row r="3230" spans="1:31" ht="14.25" customHeight="1">
      <c r="A3230" s="1">
        <v>3229</v>
      </c>
      <c r="B3230" s="1" t="s">
        <v>54</v>
      </c>
      <c r="C3230" s="1" t="s">
        <v>7937</v>
      </c>
      <c r="D3230" s="1" t="s">
        <v>407</v>
      </c>
      <c r="E3230" s="1" t="s">
        <v>1542</v>
      </c>
      <c r="F3230" s="1" t="s">
        <v>31942</v>
      </c>
      <c r="G3230" s="14">
        <v>919444109499</v>
      </c>
      <c r="H3230" s="1" t="s">
        <v>20</v>
      </c>
      <c r="I3230" s="1" t="s">
        <v>62</v>
      </c>
      <c r="J3230" s="1" t="s">
        <v>50</v>
      </c>
      <c r="K3230" s="3" t="s">
        <v>27</v>
      </c>
      <c r="L3230" s="1" t="s">
        <v>50</v>
      </c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1"/>
      <c r="AA3230" s="1" t="s">
        <v>16</v>
      </c>
      <c r="AB3230" s="3" t="s">
        <v>12</v>
      </c>
      <c r="AC3230" s="23" t="s">
        <v>37781</v>
      </c>
      <c r="AD3230" s="23" t="s">
        <v>41270</v>
      </c>
      <c r="AE3230" t="s">
        <v>35395</v>
      </c>
    </row>
    <row r="3231" spans="1:31" ht="14.25" customHeight="1">
      <c r="A3231" s="1">
        <v>3230</v>
      </c>
      <c r="B3231" s="9" t="s">
        <v>6</v>
      </c>
      <c r="C3231" s="1" t="s">
        <v>7947</v>
      </c>
      <c r="D3231" s="1" t="s">
        <v>1701</v>
      </c>
      <c r="E3231" s="1" t="s">
        <v>7948</v>
      </c>
      <c r="F3231" s="1" t="s">
        <v>34143</v>
      </c>
      <c r="G3231" s="14">
        <v>914000044446</v>
      </c>
      <c r="H3231" s="1" t="s">
        <v>8</v>
      </c>
      <c r="I3231" s="1" t="s">
        <v>9</v>
      </c>
      <c r="J3231" s="1" t="s">
        <v>50</v>
      </c>
      <c r="K3231" s="3" t="s">
        <v>17</v>
      </c>
      <c r="L3231" s="1" t="s">
        <v>50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1"/>
      <c r="AA3231" s="1" t="s">
        <v>11</v>
      </c>
      <c r="AB3231" s="3" t="s">
        <v>13</v>
      </c>
      <c r="AC3231" s="23" t="s">
        <v>37781</v>
      </c>
      <c r="AD3231" s="23" t="s">
        <v>41271</v>
      </c>
      <c r="AE3231" t="s">
        <v>35401</v>
      </c>
    </row>
    <row r="3232" spans="1:31" ht="14.25" customHeight="1">
      <c r="A3232" s="1">
        <v>3231</v>
      </c>
      <c r="B3232" s="1" t="s">
        <v>54</v>
      </c>
      <c r="C3232" s="1" t="s">
        <v>7955</v>
      </c>
      <c r="D3232" s="1" t="s">
        <v>1008</v>
      </c>
      <c r="E3232" s="1" t="s">
        <v>40</v>
      </c>
      <c r="F3232" s="1" t="s">
        <v>24713</v>
      </c>
      <c r="G3232" s="14">
        <v>9199094999</v>
      </c>
      <c r="H3232" s="1" t="s">
        <v>15</v>
      </c>
      <c r="I3232" s="1" t="s">
        <v>9</v>
      </c>
      <c r="J3232" s="1" t="s">
        <v>50</v>
      </c>
      <c r="K3232" s="3" t="s">
        <v>27</v>
      </c>
      <c r="L3232" s="1" t="s">
        <v>50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1"/>
      <c r="AA3232" s="1" t="s">
        <v>16</v>
      </c>
      <c r="AB3232" s="3" t="s">
        <v>12</v>
      </c>
      <c r="AC3232" s="23" t="s">
        <v>37781</v>
      </c>
      <c r="AD3232" s="23" t="s">
        <v>41272</v>
      </c>
      <c r="AE3232" t="s">
        <v>35401</v>
      </c>
    </row>
    <row r="3233" spans="1:31" ht="14.25" customHeight="1">
      <c r="A3233" s="1">
        <v>3232</v>
      </c>
      <c r="B3233" s="1" t="s">
        <v>54</v>
      </c>
      <c r="C3233" s="1" t="s">
        <v>7956</v>
      </c>
      <c r="D3233" s="1" t="s">
        <v>39</v>
      </c>
      <c r="E3233" s="1" t="s">
        <v>724</v>
      </c>
      <c r="F3233" s="1" t="s">
        <v>24714</v>
      </c>
      <c r="G3233" s="14">
        <v>9140644641</v>
      </c>
      <c r="H3233" s="1" t="s">
        <v>15</v>
      </c>
      <c r="I3233" s="1" t="s">
        <v>41</v>
      </c>
      <c r="J3233" s="1" t="s">
        <v>50</v>
      </c>
      <c r="K3233" s="3" t="s">
        <v>27</v>
      </c>
      <c r="L3233" s="1" t="s">
        <v>50</v>
      </c>
      <c r="M3233" s="3" t="s">
        <v>178</v>
      </c>
      <c r="N3233" s="3" t="str">
        <f>J3233</f>
        <v>[1 cr - 1.25 cr]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1"/>
      <c r="AA3233" s="1" t="s">
        <v>16</v>
      </c>
      <c r="AB3233" s="3" t="s">
        <v>12</v>
      </c>
      <c r="AC3233" s="23" t="s">
        <v>37781</v>
      </c>
      <c r="AD3233" s="23" t="s">
        <v>41273</v>
      </c>
      <c r="AE3233" t="s">
        <v>35400</v>
      </c>
    </row>
    <row r="3234" spans="1:31" ht="14.25" customHeight="1">
      <c r="A3234" s="1">
        <v>3233</v>
      </c>
      <c r="B3234" s="1" t="s">
        <v>54</v>
      </c>
      <c r="C3234" s="1" t="s">
        <v>7959</v>
      </c>
      <c r="D3234" s="1" t="s">
        <v>18577</v>
      </c>
      <c r="E3234" s="1" t="s">
        <v>3211</v>
      </c>
      <c r="F3234" s="1" t="s">
        <v>24717</v>
      </c>
      <c r="G3234" s="14">
        <v>919444990044</v>
      </c>
      <c r="H3234" s="1" t="s">
        <v>20</v>
      </c>
      <c r="I3234" s="1" t="s">
        <v>33</v>
      </c>
      <c r="J3234" s="1" t="s">
        <v>50</v>
      </c>
      <c r="K3234" s="3" t="s">
        <v>171</v>
      </c>
      <c r="L3234" s="1" t="s">
        <v>50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1"/>
      <c r="AA3234" s="1" t="s">
        <v>16</v>
      </c>
      <c r="AB3234" s="3" t="s">
        <v>12</v>
      </c>
      <c r="AC3234" s="23" t="s">
        <v>37781</v>
      </c>
      <c r="AD3234" s="23" t="s">
        <v>41274</v>
      </c>
      <c r="AE3234" t="s">
        <v>35400</v>
      </c>
    </row>
    <row r="3235" spans="1:31" ht="14.25" customHeight="1">
      <c r="A3235" s="1">
        <v>3234</v>
      </c>
      <c r="B3235" s="1" t="s">
        <v>54</v>
      </c>
      <c r="C3235" s="1" t="s">
        <v>7963</v>
      </c>
      <c r="D3235" s="1" t="s">
        <v>7964</v>
      </c>
      <c r="E3235" s="1" t="s">
        <v>221</v>
      </c>
      <c r="F3235" s="1" t="s">
        <v>24720</v>
      </c>
      <c r="G3235" s="14">
        <v>9194949499</v>
      </c>
      <c r="H3235" s="1" t="s">
        <v>37</v>
      </c>
      <c r="I3235" s="1" t="s">
        <v>9</v>
      </c>
      <c r="J3235" s="1" t="s">
        <v>50</v>
      </c>
      <c r="K3235" s="3" t="s">
        <v>42</v>
      </c>
      <c r="L3235" s="1" t="s">
        <v>50</v>
      </c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1"/>
      <c r="AA3235" s="1" t="s">
        <v>16</v>
      </c>
      <c r="AB3235" s="3" t="s">
        <v>12</v>
      </c>
      <c r="AC3235" s="23" t="s">
        <v>37781</v>
      </c>
      <c r="AD3235" s="23" t="s">
        <v>41275</v>
      </c>
      <c r="AE3235" t="s">
        <v>35401</v>
      </c>
    </row>
    <row r="3236" spans="1:31" ht="14.25" customHeight="1">
      <c r="A3236" s="1">
        <v>3235</v>
      </c>
      <c r="B3236" s="9" t="s">
        <v>6</v>
      </c>
      <c r="C3236" s="1" t="s">
        <v>7993</v>
      </c>
      <c r="D3236" s="1" t="s">
        <v>2317</v>
      </c>
      <c r="E3236" s="1" t="s">
        <v>139</v>
      </c>
      <c r="F3236" s="1" t="s">
        <v>24731</v>
      </c>
      <c r="G3236" s="14">
        <v>91994060609</v>
      </c>
      <c r="H3236" s="1" t="s">
        <v>15</v>
      </c>
      <c r="I3236" s="1" t="s">
        <v>62</v>
      </c>
      <c r="J3236" s="1" t="s">
        <v>50</v>
      </c>
      <c r="K3236" s="3" t="s">
        <v>42</v>
      </c>
      <c r="L3236" s="1" t="s">
        <v>50</v>
      </c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1"/>
      <c r="AA3236" s="1" t="s">
        <v>16</v>
      </c>
      <c r="AB3236" s="3" t="s">
        <v>12</v>
      </c>
      <c r="AC3236" s="23" t="s">
        <v>37781</v>
      </c>
      <c r="AD3236" s="23" t="s">
        <v>41276</v>
      </c>
      <c r="AE3236" t="s">
        <v>35395</v>
      </c>
    </row>
    <row r="3237" spans="1:31" ht="14.25" customHeight="1">
      <c r="A3237" s="1">
        <v>3236</v>
      </c>
      <c r="B3237" s="9" t="s">
        <v>6</v>
      </c>
      <c r="C3237" s="1" t="s">
        <v>7996</v>
      </c>
      <c r="D3237" s="1" t="s">
        <v>31</v>
      </c>
      <c r="E3237" s="1" t="s">
        <v>139</v>
      </c>
      <c r="F3237" s="1" t="s">
        <v>24733</v>
      </c>
      <c r="G3237" s="14">
        <v>919106644146</v>
      </c>
      <c r="H3237" s="1" t="s">
        <v>8</v>
      </c>
      <c r="I3237" s="1" t="s">
        <v>41</v>
      </c>
      <c r="J3237" s="1" t="s">
        <v>50</v>
      </c>
      <c r="K3237" s="3" t="s">
        <v>17</v>
      </c>
      <c r="L3237" s="1" t="s">
        <v>50</v>
      </c>
      <c r="M3237" s="4" t="s">
        <v>42</v>
      </c>
      <c r="N3237" s="3" t="str">
        <f>J3237</f>
        <v>[1 cr - 1.25 cr]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1"/>
      <c r="AA3237" s="1" t="s">
        <v>16</v>
      </c>
      <c r="AB3237" s="3" t="s">
        <v>12</v>
      </c>
      <c r="AC3237" s="23" t="s">
        <v>37781</v>
      </c>
      <c r="AD3237" s="23" t="s">
        <v>38888</v>
      </c>
      <c r="AE3237" t="s">
        <v>35401</v>
      </c>
    </row>
    <row r="3238" spans="1:31" ht="14.25" customHeight="1">
      <c r="A3238" s="1">
        <v>3237</v>
      </c>
      <c r="B3238" s="9" t="s">
        <v>6</v>
      </c>
      <c r="C3238" s="1" t="s">
        <v>8001</v>
      </c>
      <c r="D3238" s="1" t="s">
        <v>830</v>
      </c>
      <c r="E3238" s="1" t="s">
        <v>8002</v>
      </c>
      <c r="F3238" s="1" t="s">
        <v>24736</v>
      </c>
      <c r="G3238" s="14">
        <v>91944694490</v>
      </c>
      <c r="H3238" s="1" t="s">
        <v>20</v>
      </c>
      <c r="I3238" s="1" t="s">
        <v>9</v>
      </c>
      <c r="J3238" s="1" t="s">
        <v>50</v>
      </c>
      <c r="K3238" s="3" t="s">
        <v>42</v>
      </c>
      <c r="L3238" s="1" t="s">
        <v>50</v>
      </c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1"/>
      <c r="AA3238" s="1" t="s">
        <v>16</v>
      </c>
      <c r="AB3238" s="3" t="s">
        <v>12</v>
      </c>
      <c r="AC3238" s="23" t="s">
        <v>37781</v>
      </c>
      <c r="AD3238" s="23" t="s">
        <v>41277</v>
      </c>
      <c r="AE3238" t="s">
        <v>35400</v>
      </c>
    </row>
    <row r="3239" spans="1:31" ht="14.25" customHeight="1">
      <c r="A3239" s="1">
        <v>3238</v>
      </c>
      <c r="B3239" s="9" t="s">
        <v>6</v>
      </c>
      <c r="C3239" s="1" t="s">
        <v>8052</v>
      </c>
      <c r="D3239" s="1" t="s">
        <v>6824</v>
      </c>
      <c r="E3239" s="1" t="s">
        <v>1558</v>
      </c>
      <c r="F3239" s="1" t="s">
        <v>24760</v>
      </c>
      <c r="G3239" s="14">
        <v>91944069411</v>
      </c>
      <c r="H3239" s="1" t="s">
        <v>8</v>
      </c>
      <c r="I3239" s="1" t="s">
        <v>41</v>
      </c>
      <c r="J3239" s="1" t="s">
        <v>50</v>
      </c>
      <c r="K3239" s="3" t="s">
        <v>42</v>
      </c>
      <c r="L3239" s="1" t="s">
        <v>50</v>
      </c>
      <c r="M3239" s="3" t="s">
        <v>27</v>
      </c>
      <c r="N3239" s="3" t="str">
        <f>J3239</f>
        <v>[1 cr - 1.25 cr]</v>
      </c>
      <c r="O3239" s="3" t="s">
        <v>117</v>
      </c>
      <c r="P3239" s="3" t="s">
        <v>50</v>
      </c>
      <c r="Q3239" s="3" t="s">
        <v>178</v>
      </c>
      <c r="R3239" s="3" t="s">
        <v>50</v>
      </c>
      <c r="S3239" s="3"/>
      <c r="T3239" s="3"/>
      <c r="U3239" s="3"/>
      <c r="V3239" s="3"/>
      <c r="W3239" s="3"/>
      <c r="X3239" s="3"/>
      <c r="Y3239" s="3"/>
      <c r="Z3239" s="1"/>
      <c r="AA3239" s="1" t="s">
        <v>16</v>
      </c>
      <c r="AB3239" s="3" t="s">
        <v>12</v>
      </c>
      <c r="AC3239" s="23" t="s">
        <v>37781</v>
      </c>
      <c r="AD3239" s="23" t="s">
        <v>41278</v>
      </c>
      <c r="AE3239" t="s">
        <v>35400</v>
      </c>
    </row>
    <row r="3240" spans="1:31" ht="14.25" customHeight="1">
      <c r="A3240" s="1">
        <v>3239</v>
      </c>
      <c r="B3240" s="9" t="s">
        <v>6</v>
      </c>
      <c r="C3240" s="1" t="s">
        <v>8058</v>
      </c>
      <c r="D3240" s="1" t="s">
        <v>7397</v>
      </c>
      <c r="E3240" s="1" t="s">
        <v>1019</v>
      </c>
      <c r="F3240" s="1" t="s">
        <v>24763</v>
      </c>
      <c r="G3240" s="14">
        <v>91946490960</v>
      </c>
      <c r="H3240" s="1" t="s">
        <v>8</v>
      </c>
      <c r="I3240" s="1" t="s">
        <v>9</v>
      </c>
      <c r="J3240" s="1" t="s">
        <v>50</v>
      </c>
      <c r="K3240" s="3" t="s">
        <v>42</v>
      </c>
      <c r="L3240" s="1" t="s">
        <v>50</v>
      </c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1"/>
      <c r="AA3240" s="1" t="s">
        <v>16</v>
      </c>
      <c r="AB3240" s="3" t="s">
        <v>12</v>
      </c>
      <c r="AC3240" s="23" t="s">
        <v>37781</v>
      </c>
      <c r="AD3240" s="23" t="s">
        <v>41279</v>
      </c>
      <c r="AE3240" t="s">
        <v>35402</v>
      </c>
    </row>
    <row r="3241" spans="1:31" ht="14.25" customHeight="1">
      <c r="A3241" s="1">
        <v>3240</v>
      </c>
      <c r="B3241" s="1" t="s">
        <v>54</v>
      </c>
      <c r="C3241" s="1" t="s">
        <v>8099</v>
      </c>
      <c r="D3241" s="1" t="s">
        <v>7977</v>
      </c>
      <c r="E3241" s="1" t="s">
        <v>1839</v>
      </c>
      <c r="F3241" s="1" t="s">
        <v>31963</v>
      </c>
      <c r="G3241" s="14">
        <v>91964649611</v>
      </c>
      <c r="H3241" s="1" t="s">
        <v>8</v>
      </c>
      <c r="I3241" s="1" t="s">
        <v>9</v>
      </c>
      <c r="J3241" s="1" t="s">
        <v>50</v>
      </c>
      <c r="K3241" s="3" t="s">
        <v>27</v>
      </c>
      <c r="L3241" s="1" t="s">
        <v>50</v>
      </c>
      <c r="M3241" s="3" t="s">
        <v>178</v>
      </c>
      <c r="N3241" s="3" t="str">
        <f>J3241</f>
        <v>[1 cr - 1.25 cr]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1"/>
      <c r="AA3241" s="1" t="s">
        <v>16</v>
      </c>
      <c r="AB3241" s="3" t="s">
        <v>12</v>
      </c>
      <c r="AC3241" s="23" t="s">
        <v>37781</v>
      </c>
      <c r="AD3241" s="23" t="s">
        <v>41280</v>
      </c>
      <c r="AE3241" t="s">
        <v>35395</v>
      </c>
    </row>
    <row r="3242" spans="1:31" ht="14.25" customHeight="1">
      <c r="A3242" s="1">
        <v>3241</v>
      </c>
      <c r="B3242" s="9" t="s">
        <v>6</v>
      </c>
      <c r="C3242" s="1" t="s">
        <v>8129</v>
      </c>
      <c r="D3242" s="1" t="s">
        <v>536</v>
      </c>
      <c r="E3242" s="1" t="s">
        <v>16118</v>
      </c>
      <c r="F3242" s="1" t="s">
        <v>24802</v>
      </c>
      <c r="G3242" s="14">
        <v>91994664446</v>
      </c>
      <c r="H3242" s="1" t="s">
        <v>8</v>
      </c>
      <c r="I3242" s="1" t="s">
        <v>41</v>
      </c>
      <c r="J3242" s="1" t="s">
        <v>50</v>
      </c>
      <c r="K3242" s="3" t="s">
        <v>171</v>
      </c>
      <c r="L3242" s="1" t="s">
        <v>50</v>
      </c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1"/>
      <c r="AA3242" s="1" t="s">
        <v>16</v>
      </c>
      <c r="AB3242" s="3" t="s">
        <v>12</v>
      </c>
      <c r="AC3242" s="23" t="s">
        <v>37781</v>
      </c>
      <c r="AD3242" s="23" t="s">
        <v>41281</v>
      </c>
      <c r="AE3242" t="s">
        <v>35400</v>
      </c>
    </row>
    <row r="3243" spans="1:31" ht="14.25" customHeight="1">
      <c r="A3243" s="1">
        <v>3242</v>
      </c>
      <c r="B3243" s="1" t="s">
        <v>54</v>
      </c>
      <c r="C3243" s="1" t="s">
        <v>8142</v>
      </c>
      <c r="D3243" s="1" t="s">
        <v>35583</v>
      </c>
      <c r="E3243" s="1" t="s">
        <v>1577</v>
      </c>
      <c r="F3243" s="1" t="s">
        <v>24807</v>
      </c>
      <c r="G3243" s="14">
        <v>91944649641</v>
      </c>
      <c r="H3243" s="1" t="s">
        <v>20</v>
      </c>
      <c r="I3243" s="1" t="s">
        <v>33</v>
      </c>
      <c r="J3243" s="1" t="s">
        <v>50</v>
      </c>
      <c r="K3243" s="3" t="s">
        <v>178</v>
      </c>
      <c r="L3243" s="1" t="s">
        <v>50</v>
      </c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1"/>
      <c r="AA3243" s="1" t="s">
        <v>16</v>
      </c>
      <c r="AB3243" s="3" t="s">
        <v>12</v>
      </c>
      <c r="AC3243" s="23" t="s">
        <v>37781</v>
      </c>
      <c r="AD3243" s="23" t="s">
        <v>40902</v>
      </c>
      <c r="AE3243" t="s">
        <v>35395</v>
      </c>
    </row>
    <row r="3244" spans="1:31" ht="14.25" customHeight="1">
      <c r="A3244" s="1">
        <v>3243</v>
      </c>
      <c r="B3244" s="1" t="s">
        <v>54</v>
      </c>
      <c r="C3244" s="1" t="s">
        <v>8145</v>
      </c>
      <c r="D3244" s="1" t="s">
        <v>4751</v>
      </c>
      <c r="E3244" s="1" t="s">
        <v>139</v>
      </c>
      <c r="F3244" s="1" t="s">
        <v>24810</v>
      </c>
      <c r="G3244" s="14">
        <v>91944646649</v>
      </c>
      <c r="H3244" s="1" t="s">
        <v>15</v>
      </c>
      <c r="I3244" s="1" t="s">
        <v>33</v>
      </c>
      <c r="J3244" s="1" t="s">
        <v>50</v>
      </c>
      <c r="K3244" s="3" t="s">
        <v>42</v>
      </c>
      <c r="L3244" s="1" t="s">
        <v>50</v>
      </c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1"/>
      <c r="AA3244" s="1" t="s">
        <v>16</v>
      </c>
      <c r="AB3244" s="3" t="s">
        <v>12</v>
      </c>
      <c r="AC3244" s="23" t="s">
        <v>37781</v>
      </c>
      <c r="AD3244" s="23" t="s">
        <v>41282</v>
      </c>
      <c r="AE3244" t="s">
        <v>35395</v>
      </c>
    </row>
    <row r="3245" spans="1:31" ht="14.25" customHeight="1">
      <c r="A3245" s="1">
        <v>3244</v>
      </c>
      <c r="B3245" s="1" t="s">
        <v>54</v>
      </c>
      <c r="C3245" s="1" t="s">
        <v>8152</v>
      </c>
      <c r="D3245" s="1" t="s">
        <v>44</v>
      </c>
      <c r="E3245" s="1" t="s">
        <v>8776</v>
      </c>
      <c r="F3245" s="1" t="s">
        <v>34161</v>
      </c>
      <c r="G3245" s="14">
        <v>919494996964</v>
      </c>
      <c r="H3245" s="1" t="s">
        <v>20</v>
      </c>
      <c r="I3245" s="1" t="s">
        <v>9</v>
      </c>
      <c r="J3245" s="1" t="s">
        <v>50</v>
      </c>
      <c r="K3245" s="3" t="s">
        <v>27</v>
      </c>
      <c r="L3245" s="1" t="s">
        <v>50</v>
      </c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1"/>
      <c r="AA3245" s="1" t="s">
        <v>16</v>
      </c>
      <c r="AB3245" s="3" t="s">
        <v>12</v>
      </c>
      <c r="AC3245" s="23" t="s">
        <v>37781</v>
      </c>
      <c r="AD3245" s="23" t="s">
        <v>41283</v>
      </c>
      <c r="AE3245" t="s">
        <v>35402</v>
      </c>
    </row>
    <row r="3246" spans="1:31" ht="14.25" customHeight="1">
      <c r="A3246" s="1">
        <v>3245</v>
      </c>
      <c r="B3246" s="9" t="s">
        <v>6</v>
      </c>
      <c r="C3246" s="1" t="s">
        <v>8168</v>
      </c>
      <c r="D3246" s="1" t="s">
        <v>332</v>
      </c>
      <c r="E3246" s="1" t="s">
        <v>414</v>
      </c>
      <c r="F3246" s="1" t="s">
        <v>31970</v>
      </c>
      <c r="G3246" s="14">
        <v>919440400</v>
      </c>
      <c r="H3246" s="1" t="s">
        <v>8</v>
      </c>
      <c r="I3246" s="1" t="s">
        <v>62</v>
      </c>
      <c r="J3246" s="1" t="s">
        <v>50</v>
      </c>
      <c r="K3246" s="3" t="s">
        <v>27</v>
      </c>
      <c r="L3246" s="1" t="s">
        <v>50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1"/>
      <c r="AA3246" s="1" t="s">
        <v>16</v>
      </c>
      <c r="AB3246" s="3" t="s">
        <v>12</v>
      </c>
      <c r="AC3246" s="23" t="s">
        <v>37781</v>
      </c>
      <c r="AD3246" s="23" t="s">
        <v>41284</v>
      </c>
      <c r="AE3246" t="s">
        <v>35395</v>
      </c>
    </row>
    <row r="3247" spans="1:31" ht="14.25" customHeight="1">
      <c r="A3247" s="1">
        <v>3246</v>
      </c>
      <c r="B3247" s="1" t="s">
        <v>54</v>
      </c>
      <c r="C3247" s="1" t="s">
        <v>8213</v>
      </c>
      <c r="D3247" s="1" t="s">
        <v>3441</v>
      </c>
      <c r="E3247" s="1" t="s">
        <v>1725</v>
      </c>
      <c r="F3247" s="1" t="s">
        <v>24841</v>
      </c>
      <c r="G3247" s="14">
        <v>9149946469</v>
      </c>
      <c r="H3247" s="1" t="s">
        <v>8</v>
      </c>
      <c r="I3247" s="1" t="s">
        <v>41</v>
      </c>
      <c r="J3247" s="1" t="s">
        <v>50</v>
      </c>
      <c r="K3247" s="3" t="s">
        <v>27</v>
      </c>
      <c r="L3247" s="1" t="s">
        <v>50</v>
      </c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1"/>
      <c r="AA3247" s="1" t="s">
        <v>16</v>
      </c>
      <c r="AB3247" s="3" t="s">
        <v>12</v>
      </c>
      <c r="AC3247" s="23" t="s">
        <v>37781</v>
      </c>
      <c r="AD3247" s="23" t="s">
        <v>41285</v>
      </c>
      <c r="AE3247" t="s">
        <v>35400</v>
      </c>
    </row>
    <row r="3248" spans="1:31" ht="14.25" customHeight="1">
      <c r="A3248" s="1">
        <v>3247</v>
      </c>
      <c r="B3248" s="9" t="s">
        <v>6</v>
      </c>
      <c r="C3248" s="1" t="s">
        <v>8252</v>
      </c>
      <c r="D3248" s="1" t="s">
        <v>791</v>
      </c>
      <c r="E3248" s="1" t="s">
        <v>40</v>
      </c>
      <c r="F3248" s="1" t="s">
        <v>34171</v>
      </c>
      <c r="G3248" s="14">
        <v>91969646964</v>
      </c>
      <c r="H3248" s="1" t="s">
        <v>8</v>
      </c>
      <c r="I3248" s="1" t="s">
        <v>62</v>
      </c>
      <c r="J3248" s="1" t="s">
        <v>50</v>
      </c>
      <c r="K3248" s="3" t="s">
        <v>42</v>
      </c>
      <c r="L3248" s="1" t="s">
        <v>50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1"/>
      <c r="AA3248" s="1" t="s">
        <v>16</v>
      </c>
      <c r="AB3248" s="3" t="s">
        <v>12</v>
      </c>
      <c r="AC3248" s="23" t="s">
        <v>37781</v>
      </c>
      <c r="AD3248" s="23" t="s">
        <v>41286</v>
      </c>
      <c r="AE3248" t="s">
        <v>35402</v>
      </c>
    </row>
    <row r="3249" spans="1:31" ht="14.25" customHeight="1">
      <c r="A3249" s="1">
        <v>3248</v>
      </c>
      <c r="B3249" s="9" t="s">
        <v>6</v>
      </c>
      <c r="C3249" s="1" t="s">
        <v>8282</v>
      </c>
      <c r="D3249" s="1" t="s">
        <v>1501</v>
      </c>
      <c r="E3249" s="1" t="s">
        <v>40</v>
      </c>
      <c r="F3249" s="1" t="s">
        <v>34172</v>
      </c>
      <c r="G3249" s="14">
        <v>914141609914</v>
      </c>
      <c r="H3249" s="1" t="s">
        <v>15</v>
      </c>
      <c r="I3249" s="1" t="s">
        <v>9</v>
      </c>
      <c r="J3249" s="1" t="s">
        <v>50</v>
      </c>
      <c r="K3249" s="3" t="s">
        <v>27</v>
      </c>
      <c r="L3249" s="1" t="s">
        <v>50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1"/>
      <c r="AA3249" s="1" t="s">
        <v>16</v>
      </c>
      <c r="AB3249" s="3" t="s">
        <v>12</v>
      </c>
      <c r="AC3249" s="23" t="s">
        <v>37781</v>
      </c>
      <c r="AD3249" s="23" t="s">
        <v>40911</v>
      </c>
      <c r="AE3249" t="s">
        <v>35395</v>
      </c>
    </row>
    <row r="3250" spans="1:31" ht="14.25" customHeight="1">
      <c r="A3250" s="1">
        <v>3249</v>
      </c>
      <c r="B3250" s="1" t="s">
        <v>54</v>
      </c>
      <c r="C3250" s="1" t="s">
        <v>8293</v>
      </c>
      <c r="D3250" s="1" t="s">
        <v>2359</v>
      </c>
      <c r="E3250" s="1" t="s">
        <v>139</v>
      </c>
      <c r="F3250" s="1" t="s">
        <v>31986</v>
      </c>
      <c r="G3250" s="14">
        <v>91949494</v>
      </c>
      <c r="H3250" s="1" t="s">
        <v>8</v>
      </c>
      <c r="I3250" s="1" t="s">
        <v>9</v>
      </c>
      <c r="J3250" s="1" t="s">
        <v>50</v>
      </c>
      <c r="K3250" s="3" t="s">
        <v>42</v>
      </c>
      <c r="L3250" s="1" t="s">
        <v>50</v>
      </c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1"/>
      <c r="AA3250" s="1" t="s">
        <v>16</v>
      </c>
      <c r="AB3250" s="3" t="s">
        <v>12</v>
      </c>
      <c r="AC3250" s="23" t="s">
        <v>37781</v>
      </c>
      <c r="AD3250" s="23" t="s">
        <v>41287</v>
      </c>
      <c r="AE3250" t="s">
        <v>35400</v>
      </c>
    </row>
    <row r="3251" spans="1:31" ht="14.25" customHeight="1">
      <c r="A3251" s="1">
        <v>3250</v>
      </c>
      <c r="B3251" s="9" t="s">
        <v>6</v>
      </c>
      <c r="C3251" s="1" t="s">
        <v>8304</v>
      </c>
      <c r="D3251" s="1" t="s">
        <v>36</v>
      </c>
      <c r="E3251" s="1" t="s">
        <v>5517</v>
      </c>
      <c r="F3251" s="1" t="s">
        <v>24879</v>
      </c>
      <c r="G3251" s="14">
        <v>919409066444</v>
      </c>
      <c r="H3251" s="1" t="s">
        <v>8</v>
      </c>
      <c r="I3251" s="1" t="s">
        <v>33</v>
      </c>
      <c r="J3251" s="1" t="s">
        <v>50</v>
      </c>
      <c r="K3251" s="3" t="s">
        <v>42</v>
      </c>
      <c r="L3251" s="1" t="s">
        <v>50</v>
      </c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1"/>
      <c r="AA3251" s="1" t="s">
        <v>16</v>
      </c>
      <c r="AB3251" s="3" t="s">
        <v>12</v>
      </c>
      <c r="AC3251" s="23" t="s">
        <v>37781</v>
      </c>
      <c r="AD3251" s="23" t="s">
        <v>41288</v>
      </c>
      <c r="AE3251" t="s">
        <v>35402</v>
      </c>
    </row>
    <row r="3252" spans="1:31" ht="14.25" customHeight="1">
      <c r="A3252" s="1">
        <v>3251</v>
      </c>
      <c r="B3252" s="1" t="s">
        <v>54</v>
      </c>
      <c r="C3252" s="1" t="s">
        <v>8305</v>
      </c>
      <c r="D3252" s="1" t="s">
        <v>2921</v>
      </c>
      <c r="E3252" s="1" t="s">
        <v>78</v>
      </c>
      <c r="F3252" s="1" t="s">
        <v>24880</v>
      </c>
      <c r="G3252" s="14">
        <v>91969699696</v>
      </c>
      <c r="H3252" s="1" t="s">
        <v>8</v>
      </c>
      <c r="I3252" s="1" t="s">
        <v>9</v>
      </c>
      <c r="J3252" s="1" t="s">
        <v>50</v>
      </c>
      <c r="K3252" s="3" t="s">
        <v>17</v>
      </c>
      <c r="L3252" s="1" t="s">
        <v>50</v>
      </c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1"/>
      <c r="AA3252" s="1" t="s">
        <v>11</v>
      </c>
      <c r="AB3252" s="3" t="s">
        <v>13</v>
      </c>
      <c r="AC3252" s="23" t="s">
        <v>37781</v>
      </c>
      <c r="AD3252" s="23" t="s">
        <v>41289</v>
      </c>
      <c r="AE3252" t="s">
        <v>35395</v>
      </c>
    </row>
    <row r="3253" spans="1:31" ht="14.25" customHeight="1">
      <c r="A3253" s="1">
        <v>3252</v>
      </c>
      <c r="B3253" s="1" t="s">
        <v>54</v>
      </c>
      <c r="C3253" s="1" t="s">
        <v>8315</v>
      </c>
      <c r="D3253" s="1" t="s">
        <v>2402</v>
      </c>
      <c r="E3253" s="1" t="s">
        <v>2966</v>
      </c>
      <c r="F3253" s="1" t="s">
        <v>24884</v>
      </c>
      <c r="G3253" s="14">
        <v>919664046066</v>
      </c>
      <c r="H3253" s="1" t="s">
        <v>8</v>
      </c>
      <c r="I3253" s="1" t="s">
        <v>41</v>
      </c>
      <c r="J3253" s="1" t="s">
        <v>50</v>
      </c>
      <c r="K3253" s="3" t="s">
        <v>42</v>
      </c>
      <c r="L3253" s="1" t="s">
        <v>50</v>
      </c>
      <c r="M3253" s="3" t="s">
        <v>27</v>
      </c>
      <c r="N3253" s="3" t="str">
        <f>J3253</f>
        <v>[1 cr - 1.25 cr]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1"/>
      <c r="AA3253" s="1" t="s">
        <v>16</v>
      </c>
      <c r="AB3253" s="3" t="s">
        <v>12</v>
      </c>
      <c r="AC3253" s="23" t="s">
        <v>37781</v>
      </c>
      <c r="AD3253" s="23" t="s">
        <v>41290</v>
      </c>
      <c r="AE3253" t="s">
        <v>35402</v>
      </c>
    </row>
    <row r="3254" spans="1:31" ht="14.25" customHeight="1">
      <c r="A3254" s="1">
        <v>3253</v>
      </c>
      <c r="B3254" s="1" t="s">
        <v>54</v>
      </c>
      <c r="C3254" s="1" t="s">
        <v>8321</v>
      </c>
      <c r="D3254" s="1" t="s">
        <v>3881</v>
      </c>
      <c r="E3254" s="1" t="s">
        <v>139</v>
      </c>
      <c r="F3254" s="1" t="s">
        <v>24889</v>
      </c>
      <c r="G3254" s="14">
        <v>91944604004</v>
      </c>
      <c r="H3254" s="1" t="s">
        <v>8</v>
      </c>
      <c r="I3254" s="1" t="s">
        <v>62</v>
      </c>
      <c r="J3254" s="1" t="s">
        <v>50</v>
      </c>
      <c r="K3254" s="3" t="s">
        <v>42</v>
      </c>
      <c r="L3254" s="1" t="s">
        <v>50</v>
      </c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1"/>
      <c r="AA3254" s="1" t="s">
        <v>16</v>
      </c>
      <c r="AB3254" s="3" t="s">
        <v>12</v>
      </c>
      <c r="AC3254" s="23" t="s">
        <v>37781</v>
      </c>
      <c r="AD3254" s="23" t="s">
        <v>41291</v>
      </c>
      <c r="AE3254" t="s">
        <v>35395</v>
      </c>
    </row>
    <row r="3255" spans="1:31" ht="14.25" customHeight="1">
      <c r="A3255" s="1">
        <v>3254</v>
      </c>
      <c r="B3255" s="9" t="s">
        <v>6</v>
      </c>
      <c r="C3255" s="1" t="s">
        <v>8363</v>
      </c>
      <c r="D3255" s="1" t="s">
        <v>1160</v>
      </c>
      <c r="E3255" s="1" t="s">
        <v>8364</v>
      </c>
      <c r="F3255" s="1" t="s">
        <v>24905</v>
      </c>
      <c r="G3255" s="14">
        <v>919446419414</v>
      </c>
      <c r="H3255" s="1" t="s">
        <v>8</v>
      </c>
      <c r="I3255" s="1" t="s">
        <v>41</v>
      </c>
      <c r="J3255" s="1" t="s">
        <v>50</v>
      </c>
      <c r="K3255" s="3" t="s">
        <v>17</v>
      </c>
      <c r="L3255" s="1" t="s">
        <v>50</v>
      </c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1"/>
      <c r="AA3255" s="1" t="s">
        <v>11</v>
      </c>
      <c r="AB3255" s="3" t="s">
        <v>13</v>
      </c>
      <c r="AC3255" s="23" t="s">
        <v>37781</v>
      </c>
      <c r="AD3255" s="23" t="s">
        <v>41292</v>
      </c>
      <c r="AE3255" t="s">
        <v>35402</v>
      </c>
    </row>
    <row r="3256" spans="1:31" ht="14.25" customHeight="1">
      <c r="A3256" s="1">
        <v>3255</v>
      </c>
      <c r="B3256" s="9" t="s">
        <v>6</v>
      </c>
      <c r="C3256" s="1" t="s">
        <v>8365</v>
      </c>
      <c r="D3256" s="1" t="s">
        <v>446</v>
      </c>
      <c r="E3256" s="1" t="s">
        <v>8366</v>
      </c>
      <c r="F3256" s="1" t="s">
        <v>24906</v>
      </c>
      <c r="G3256" s="14">
        <v>9194490400</v>
      </c>
      <c r="H3256" s="1" t="s">
        <v>15</v>
      </c>
      <c r="I3256" s="1" t="s">
        <v>9</v>
      </c>
      <c r="J3256" s="1" t="s">
        <v>50</v>
      </c>
      <c r="K3256" s="3" t="s">
        <v>171</v>
      </c>
      <c r="L3256" s="1" t="s">
        <v>50</v>
      </c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1"/>
      <c r="AA3256" s="1" t="s">
        <v>16</v>
      </c>
      <c r="AB3256" s="3" t="s">
        <v>12</v>
      </c>
      <c r="AC3256" s="23" t="s">
        <v>37781</v>
      </c>
      <c r="AD3256" s="23" t="s">
        <v>41293</v>
      </c>
      <c r="AE3256" t="s">
        <v>35402</v>
      </c>
    </row>
    <row r="3257" spans="1:31" ht="14.25" customHeight="1">
      <c r="A3257" s="1">
        <v>3256</v>
      </c>
      <c r="B3257" s="1" t="s">
        <v>54</v>
      </c>
      <c r="C3257" s="1" t="s">
        <v>8435</v>
      </c>
      <c r="D3257" s="1" t="s">
        <v>959</v>
      </c>
      <c r="E3257" s="1" t="s">
        <v>90</v>
      </c>
      <c r="F3257" s="1" t="s">
        <v>24944</v>
      </c>
      <c r="G3257" s="14">
        <v>919904414114</v>
      </c>
      <c r="H3257" s="1" t="s">
        <v>20</v>
      </c>
      <c r="I3257" s="1" t="s">
        <v>9</v>
      </c>
      <c r="J3257" s="1" t="s">
        <v>50</v>
      </c>
      <c r="K3257" s="3" t="s">
        <v>63</v>
      </c>
      <c r="L3257" s="1" t="s">
        <v>50</v>
      </c>
      <c r="M3257" s="3" t="s">
        <v>213</v>
      </c>
      <c r="N3257" s="3" t="str">
        <f t="shared" ref="N3257:N3258" si="63">J3257</f>
        <v>[1 cr - 1.25 cr]</v>
      </c>
      <c r="O3257" s="3" t="s">
        <v>17</v>
      </c>
      <c r="P3257" s="3" t="s">
        <v>50</v>
      </c>
      <c r="Q3257" s="3" t="s">
        <v>42</v>
      </c>
      <c r="R3257" s="3" t="s">
        <v>50</v>
      </c>
      <c r="S3257" s="3" t="s">
        <v>27</v>
      </c>
      <c r="T3257" s="3" t="s">
        <v>50</v>
      </c>
      <c r="U3257" s="3" t="s">
        <v>117</v>
      </c>
      <c r="V3257" s="3" t="s">
        <v>50</v>
      </c>
      <c r="W3257" s="3" t="s">
        <v>178</v>
      </c>
      <c r="X3257" s="3" t="s">
        <v>50</v>
      </c>
      <c r="Y3257" s="3" t="s">
        <v>171</v>
      </c>
      <c r="Z3257" s="1" t="s">
        <v>50</v>
      </c>
      <c r="AA3257" s="1" t="s">
        <v>16</v>
      </c>
      <c r="AB3257" s="3" t="s">
        <v>12</v>
      </c>
      <c r="AC3257" s="23" t="s">
        <v>37781</v>
      </c>
      <c r="AD3257" s="23" t="s">
        <v>41294</v>
      </c>
      <c r="AE3257" t="s">
        <v>35401</v>
      </c>
    </row>
    <row r="3258" spans="1:31" ht="14.25" customHeight="1">
      <c r="A3258" s="1">
        <v>3257</v>
      </c>
      <c r="B3258" s="1" t="s">
        <v>54</v>
      </c>
      <c r="C3258" s="1" t="s">
        <v>8439</v>
      </c>
      <c r="D3258" s="1" t="s">
        <v>8440</v>
      </c>
      <c r="E3258" s="1" t="s">
        <v>40</v>
      </c>
      <c r="F3258" s="1" t="s">
        <v>32000</v>
      </c>
      <c r="G3258" s="14">
        <v>916400961</v>
      </c>
      <c r="H3258" s="1" t="s">
        <v>15</v>
      </c>
      <c r="I3258" s="1" t="s">
        <v>41</v>
      </c>
      <c r="J3258" s="1" t="s">
        <v>50</v>
      </c>
      <c r="K3258" s="3" t="s">
        <v>42</v>
      </c>
      <c r="L3258" s="1" t="s">
        <v>50</v>
      </c>
      <c r="M3258" s="3" t="s">
        <v>27</v>
      </c>
      <c r="N3258" s="3" t="str">
        <f t="shared" si="63"/>
        <v>[1 cr - 1.25 cr]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1"/>
      <c r="AA3258" s="1" t="s">
        <v>16</v>
      </c>
      <c r="AB3258" s="3" t="s">
        <v>12</v>
      </c>
      <c r="AC3258" s="23" t="s">
        <v>37781</v>
      </c>
      <c r="AD3258" s="23" t="s">
        <v>41295</v>
      </c>
      <c r="AE3258" t="s">
        <v>35400</v>
      </c>
    </row>
    <row r="3259" spans="1:31" ht="14.25" customHeight="1">
      <c r="A3259" s="1">
        <v>3258</v>
      </c>
      <c r="B3259" s="9" t="s">
        <v>6</v>
      </c>
      <c r="C3259" s="1" t="s">
        <v>8443</v>
      </c>
      <c r="D3259" s="1" t="s">
        <v>1151</v>
      </c>
      <c r="E3259" s="1" t="s">
        <v>8444</v>
      </c>
      <c r="F3259" s="1" t="s">
        <v>24950</v>
      </c>
      <c r="G3259" s="14">
        <v>91946619009</v>
      </c>
      <c r="H3259" s="1" t="s">
        <v>8</v>
      </c>
      <c r="I3259" s="1" t="s">
        <v>62</v>
      </c>
      <c r="J3259" s="1" t="s">
        <v>50</v>
      </c>
      <c r="K3259" s="3" t="s">
        <v>27</v>
      </c>
      <c r="L3259" s="1" t="s">
        <v>50</v>
      </c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1"/>
      <c r="AA3259" s="1" t="s">
        <v>16</v>
      </c>
      <c r="AB3259" s="3" t="s">
        <v>12</v>
      </c>
      <c r="AC3259" s="23" t="s">
        <v>37781</v>
      </c>
      <c r="AD3259" s="23" t="s">
        <v>41296</v>
      </c>
      <c r="AE3259" t="s">
        <v>35395</v>
      </c>
    </row>
    <row r="3260" spans="1:31" ht="14.25" customHeight="1">
      <c r="A3260" s="1">
        <v>3259</v>
      </c>
      <c r="B3260" s="1" t="s">
        <v>54</v>
      </c>
      <c r="C3260" s="1" t="s">
        <v>8447</v>
      </c>
      <c r="D3260" s="1" t="s">
        <v>35622</v>
      </c>
      <c r="E3260" s="1" t="s">
        <v>36742</v>
      </c>
      <c r="F3260" s="1" t="s">
        <v>24951</v>
      </c>
      <c r="G3260" s="14">
        <v>914469964969</v>
      </c>
      <c r="H3260" s="1" t="s">
        <v>20</v>
      </c>
      <c r="I3260" s="1" t="s">
        <v>62</v>
      </c>
      <c r="J3260" s="1" t="s">
        <v>50</v>
      </c>
      <c r="K3260" s="3" t="s">
        <v>178</v>
      </c>
      <c r="L3260" s="1" t="s">
        <v>50</v>
      </c>
      <c r="M3260" s="3" t="s">
        <v>171</v>
      </c>
      <c r="N3260" s="3" t="str">
        <f>J3260</f>
        <v>[1 cr - 1.25 cr]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1"/>
      <c r="AA3260" s="1" t="s">
        <v>16</v>
      </c>
      <c r="AB3260" s="3" t="s">
        <v>12</v>
      </c>
      <c r="AC3260" s="23" t="s">
        <v>37781</v>
      </c>
      <c r="AD3260" s="23" t="s">
        <v>41297</v>
      </c>
      <c r="AE3260" t="s">
        <v>35402</v>
      </c>
    </row>
    <row r="3261" spans="1:31" ht="14.25" customHeight="1">
      <c r="A3261" s="1">
        <v>3260</v>
      </c>
      <c r="B3261" s="9" t="s">
        <v>6</v>
      </c>
      <c r="C3261" s="1" t="s">
        <v>8448</v>
      </c>
      <c r="D3261" s="1" t="s">
        <v>8449</v>
      </c>
      <c r="E3261" s="1" t="s">
        <v>217</v>
      </c>
      <c r="F3261" s="1" t="s">
        <v>32001</v>
      </c>
      <c r="G3261" s="14">
        <v>91600964449</v>
      </c>
      <c r="H3261" s="1" t="s">
        <v>20</v>
      </c>
      <c r="I3261" s="1" t="s">
        <v>41</v>
      </c>
      <c r="J3261" s="1" t="s">
        <v>50</v>
      </c>
      <c r="K3261" s="3" t="s">
        <v>171</v>
      </c>
      <c r="L3261" s="1" t="s">
        <v>50</v>
      </c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1"/>
      <c r="AA3261" s="1" t="s">
        <v>16</v>
      </c>
      <c r="AB3261" s="3" t="s">
        <v>12</v>
      </c>
      <c r="AC3261" s="23" t="s">
        <v>37781</v>
      </c>
      <c r="AD3261" s="23" t="s">
        <v>41298</v>
      </c>
      <c r="AE3261" t="s">
        <v>35400</v>
      </c>
    </row>
    <row r="3262" spans="1:31" ht="14.25" customHeight="1">
      <c r="A3262" s="1">
        <v>3261</v>
      </c>
      <c r="B3262" s="9" t="s">
        <v>6</v>
      </c>
      <c r="C3262" s="1" t="s">
        <v>8466</v>
      </c>
      <c r="D3262" s="1" t="s">
        <v>579</v>
      </c>
      <c r="E3262" s="1" t="s">
        <v>362</v>
      </c>
      <c r="F3262" s="1" t="s">
        <v>24958</v>
      </c>
      <c r="G3262" s="14">
        <v>919444969461</v>
      </c>
      <c r="H3262" s="1" t="s">
        <v>15</v>
      </c>
      <c r="I3262" s="1" t="s">
        <v>41</v>
      </c>
      <c r="J3262" s="1" t="s">
        <v>50</v>
      </c>
      <c r="K3262" s="3" t="s">
        <v>42</v>
      </c>
      <c r="L3262" s="1" t="s">
        <v>50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1"/>
      <c r="AA3262" s="1" t="s">
        <v>16</v>
      </c>
      <c r="AB3262" s="3" t="s">
        <v>12</v>
      </c>
      <c r="AC3262" s="23" t="s">
        <v>37781</v>
      </c>
      <c r="AD3262" s="23" t="s">
        <v>41299</v>
      </c>
      <c r="AE3262" t="s">
        <v>35402</v>
      </c>
    </row>
    <row r="3263" spans="1:31" ht="14.25" customHeight="1">
      <c r="A3263" s="1">
        <v>3262</v>
      </c>
      <c r="B3263" s="1" t="s">
        <v>54</v>
      </c>
      <c r="C3263" s="1" t="s">
        <v>8495</v>
      </c>
      <c r="D3263" s="1" t="s">
        <v>734</v>
      </c>
      <c r="E3263" s="1" t="s">
        <v>40</v>
      </c>
      <c r="F3263" s="1" t="s">
        <v>8496</v>
      </c>
      <c r="G3263" s="14">
        <v>91944666460</v>
      </c>
      <c r="H3263" s="1" t="s">
        <v>20</v>
      </c>
      <c r="I3263" s="1" t="s">
        <v>9</v>
      </c>
      <c r="J3263" s="1" t="s">
        <v>50</v>
      </c>
      <c r="K3263" s="3" t="s">
        <v>27</v>
      </c>
      <c r="L3263" s="1" t="s">
        <v>50</v>
      </c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1"/>
      <c r="AA3263" s="1" t="s">
        <v>16</v>
      </c>
      <c r="AB3263" s="3" t="s">
        <v>12</v>
      </c>
      <c r="AC3263" s="23" t="s">
        <v>37781</v>
      </c>
      <c r="AD3263" s="23" t="s">
        <v>41300</v>
      </c>
      <c r="AE3263" t="s">
        <v>35400</v>
      </c>
    </row>
    <row r="3264" spans="1:31" ht="14.25" customHeight="1">
      <c r="A3264" s="1">
        <v>3263</v>
      </c>
      <c r="B3264" s="1" t="s">
        <v>54</v>
      </c>
      <c r="C3264" s="1" t="s">
        <v>8506</v>
      </c>
      <c r="D3264" s="1" t="s">
        <v>1302</v>
      </c>
      <c r="E3264" s="1" t="s">
        <v>328</v>
      </c>
      <c r="F3264" s="1" t="s">
        <v>32010</v>
      </c>
      <c r="G3264" s="14">
        <v>919946199006</v>
      </c>
      <c r="H3264" s="1" t="s">
        <v>37</v>
      </c>
      <c r="I3264" s="1" t="s">
        <v>41</v>
      </c>
      <c r="J3264" s="1" t="s">
        <v>50</v>
      </c>
      <c r="K3264" s="3" t="s">
        <v>42</v>
      </c>
      <c r="L3264" s="1" t="s">
        <v>50</v>
      </c>
      <c r="M3264" s="3" t="s">
        <v>27</v>
      </c>
      <c r="N3264" s="3" t="str">
        <f>J3264</f>
        <v>[1 cr - 1.25 cr]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1"/>
      <c r="AA3264" s="1" t="s">
        <v>16</v>
      </c>
      <c r="AB3264" s="3" t="s">
        <v>12</v>
      </c>
      <c r="AC3264" s="23" t="s">
        <v>37781</v>
      </c>
      <c r="AD3264" s="23" t="s">
        <v>41301</v>
      </c>
      <c r="AE3264" t="s">
        <v>35400</v>
      </c>
    </row>
    <row r="3265" spans="1:31" ht="14.25" customHeight="1">
      <c r="A3265" s="1">
        <v>3264</v>
      </c>
      <c r="B3265" s="9" t="s">
        <v>6</v>
      </c>
      <c r="C3265" s="1" t="s">
        <v>8519</v>
      </c>
      <c r="D3265" s="1" t="s">
        <v>2140</v>
      </c>
      <c r="E3265" s="1" t="s">
        <v>1527</v>
      </c>
      <c r="F3265" s="1" t="s">
        <v>24986</v>
      </c>
      <c r="G3265" s="14">
        <v>9199904499</v>
      </c>
      <c r="H3265" s="1" t="s">
        <v>8</v>
      </c>
      <c r="I3265" s="1" t="s">
        <v>9</v>
      </c>
      <c r="J3265" s="1" t="s">
        <v>50</v>
      </c>
      <c r="K3265" s="3" t="s">
        <v>17</v>
      </c>
      <c r="L3265" s="1" t="s">
        <v>50</v>
      </c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1"/>
      <c r="AA3265" s="1" t="s">
        <v>11</v>
      </c>
      <c r="AB3265" s="3" t="s">
        <v>13</v>
      </c>
      <c r="AC3265" s="23" t="s">
        <v>37781</v>
      </c>
      <c r="AD3265" s="23" t="s">
        <v>41302</v>
      </c>
      <c r="AE3265" t="s">
        <v>35401</v>
      </c>
    </row>
    <row r="3266" spans="1:31" ht="14.25" customHeight="1">
      <c r="A3266" s="1">
        <v>3265</v>
      </c>
      <c r="B3266" s="9" t="s">
        <v>6</v>
      </c>
      <c r="C3266" s="1" t="s">
        <v>8526</v>
      </c>
      <c r="D3266" s="1" t="s">
        <v>2128</v>
      </c>
      <c r="E3266" s="1" t="s">
        <v>87</v>
      </c>
      <c r="F3266" s="1" t="s">
        <v>32014</v>
      </c>
      <c r="G3266" s="14">
        <v>919446016446</v>
      </c>
      <c r="H3266" s="1" t="s">
        <v>8</v>
      </c>
      <c r="I3266" s="1" t="s">
        <v>9</v>
      </c>
      <c r="J3266" s="1" t="s">
        <v>50</v>
      </c>
      <c r="K3266" s="3" t="s">
        <v>42</v>
      </c>
      <c r="L3266" s="1" t="s">
        <v>50</v>
      </c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1"/>
      <c r="AA3266" s="1" t="s">
        <v>16</v>
      </c>
      <c r="AB3266" s="3" t="s">
        <v>12</v>
      </c>
      <c r="AC3266" s="23" t="s">
        <v>37781</v>
      </c>
      <c r="AD3266" s="23" t="s">
        <v>40590</v>
      </c>
      <c r="AE3266" t="s">
        <v>35395</v>
      </c>
    </row>
    <row r="3267" spans="1:31" ht="14.25" customHeight="1">
      <c r="A3267" s="1">
        <v>3266</v>
      </c>
      <c r="B3267" s="9" t="s">
        <v>6</v>
      </c>
      <c r="C3267" s="1" t="s">
        <v>8533</v>
      </c>
      <c r="D3267" s="1" t="s">
        <v>8534</v>
      </c>
      <c r="E3267" s="1" t="s">
        <v>1395</v>
      </c>
      <c r="F3267" s="1" t="s">
        <v>24993</v>
      </c>
      <c r="G3267" s="14">
        <v>91494116</v>
      </c>
      <c r="H3267" s="1" t="s">
        <v>20</v>
      </c>
      <c r="I3267" s="1" t="s">
        <v>9</v>
      </c>
      <c r="J3267" s="1" t="s">
        <v>50</v>
      </c>
      <c r="K3267" s="3" t="s">
        <v>17</v>
      </c>
      <c r="L3267" s="1" t="s">
        <v>50</v>
      </c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1"/>
      <c r="AA3267" s="1" t="s">
        <v>11</v>
      </c>
      <c r="AB3267" s="3" t="s">
        <v>13</v>
      </c>
      <c r="AC3267" s="23" t="s">
        <v>37781</v>
      </c>
      <c r="AD3267" s="23" t="s">
        <v>39962</v>
      </c>
      <c r="AE3267" t="s">
        <v>35402</v>
      </c>
    </row>
    <row r="3268" spans="1:31" ht="14.25" customHeight="1">
      <c r="A3268" s="1">
        <v>3267</v>
      </c>
      <c r="B3268" s="9" t="s">
        <v>6</v>
      </c>
      <c r="C3268" s="1" t="s">
        <v>8536</v>
      </c>
      <c r="D3268" s="1" t="s">
        <v>36509</v>
      </c>
      <c r="E3268" s="1" t="s">
        <v>553</v>
      </c>
      <c r="F3268" s="1" t="s">
        <v>8537</v>
      </c>
      <c r="G3268" s="14">
        <v>9160644440</v>
      </c>
      <c r="H3268" s="1" t="s">
        <v>8</v>
      </c>
      <c r="I3268" s="1" t="s">
        <v>41</v>
      </c>
      <c r="J3268" s="1" t="s">
        <v>50</v>
      </c>
      <c r="K3268" s="3" t="s">
        <v>27</v>
      </c>
      <c r="L3268" s="1" t="s">
        <v>50</v>
      </c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1"/>
      <c r="AA3268" s="1" t="s">
        <v>16</v>
      </c>
      <c r="AB3268" s="3" t="s">
        <v>12</v>
      </c>
      <c r="AC3268" s="23" t="s">
        <v>37781</v>
      </c>
      <c r="AD3268" s="23" t="s">
        <v>40629</v>
      </c>
      <c r="AE3268" t="s">
        <v>35401</v>
      </c>
    </row>
    <row r="3269" spans="1:31" ht="14.25" customHeight="1">
      <c r="A3269" s="1">
        <v>3268</v>
      </c>
      <c r="B3269" s="1" t="s">
        <v>54</v>
      </c>
      <c r="C3269" s="1" t="s">
        <v>8554</v>
      </c>
      <c r="D3269" s="1" t="s">
        <v>35623</v>
      </c>
      <c r="E3269" s="1" t="s">
        <v>1725</v>
      </c>
      <c r="F3269" s="1" t="s">
        <v>32016</v>
      </c>
      <c r="G3269" s="14">
        <v>919946404060</v>
      </c>
      <c r="H3269" s="1" t="s">
        <v>20</v>
      </c>
      <c r="I3269" s="1" t="s">
        <v>9</v>
      </c>
      <c r="J3269" s="1" t="s">
        <v>50</v>
      </c>
      <c r="K3269" s="3" t="s">
        <v>171</v>
      </c>
      <c r="L3269" s="1" t="s">
        <v>50</v>
      </c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1"/>
      <c r="AA3269" s="1" t="s">
        <v>16</v>
      </c>
      <c r="AB3269" s="3" t="s">
        <v>12</v>
      </c>
      <c r="AC3269" s="23" t="s">
        <v>37781</v>
      </c>
      <c r="AD3269" s="23" t="s">
        <v>41303</v>
      </c>
      <c r="AE3269" t="s">
        <v>35401</v>
      </c>
    </row>
    <row r="3270" spans="1:31" ht="14.25" customHeight="1">
      <c r="A3270" s="1">
        <v>3269</v>
      </c>
      <c r="B3270" s="9" t="s">
        <v>6</v>
      </c>
      <c r="C3270" s="1" t="s">
        <v>8578</v>
      </c>
      <c r="D3270" s="1" t="s">
        <v>8579</v>
      </c>
      <c r="E3270" s="1" t="s">
        <v>40</v>
      </c>
      <c r="F3270" s="1" t="s">
        <v>25012</v>
      </c>
      <c r="G3270" s="14">
        <v>9104114114</v>
      </c>
      <c r="H3270" s="1" t="s">
        <v>8</v>
      </c>
      <c r="I3270" s="1" t="s">
        <v>62</v>
      </c>
      <c r="J3270" s="1" t="s">
        <v>50</v>
      </c>
      <c r="K3270" s="3" t="s">
        <v>42</v>
      </c>
      <c r="L3270" s="1" t="s">
        <v>50</v>
      </c>
      <c r="M3270" s="3" t="s">
        <v>27</v>
      </c>
      <c r="N3270" s="3" t="str">
        <f t="shared" ref="N3270:N3271" si="64">J3270</f>
        <v>[1 cr - 1.25 cr]</v>
      </c>
      <c r="O3270" s="3" t="s">
        <v>47349</v>
      </c>
      <c r="P3270" s="3" t="s">
        <v>50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1"/>
      <c r="AA3270" s="1" t="s">
        <v>16</v>
      </c>
      <c r="AB3270" s="3" t="s">
        <v>12</v>
      </c>
      <c r="AC3270" s="23" t="s">
        <v>37781</v>
      </c>
      <c r="AD3270" s="23" t="s">
        <v>41304</v>
      </c>
      <c r="AE3270" t="s">
        <v>35400</v>
      </c>
    </row>
    <row r="3271" spans="1:31" ht="14.25" customHeight="1">
      <c r="A3271" s="1">
        <v>3270</v>
      </c>
      <c r="B3271" s="9" t="s">
        <v>6</v>
      </c>
      <c r="C3271" s="1" t="s">
        <v>8580</v>
      </c>
      <c r="D3271" s="1" t="s">
        <v>1952</v>
      </c>
      <c r="E3271" s="1" t="s">
        <v>40</v>
      </c>
      <c r="F3271" s="1" t="s">
        <v>25013</v>
      </c>
      <c r="G3271" s="14">
        <v>919099444616</v>
      </c>
      <c r="H3271" s="1" t="s">
        <v>8</v>
      </c>
      <c r="I3271" s="1" t="s">
        <v>62</v>
      </c>
      <c r="J3271" s="1" t="s">
        <v>50</v>
      </c>
      <c r="K3271" s="3" t="s">
        <v>63</v>
      </c>
      <c r="L3271" s="1" t="s">
        <v>50</v>
      </c>
      <c r="M3271" s="3" t="s">
        <v>213</v>
      </c>
      <c r="N3271" s="3" t="str">
        <f t="shared" si="64"/>
        <v>[1 cr - 1.25 cr]</v>
      </c>
      <c r="O3271" s="3" t="s">
        <v>17</v>
      </c>
      <c r="P3271" s="3" t="s">
        <v>50</v>
      </c>
      <c r="Q3271" s="3" t="s">
        <v>42</v>
      </c>
      <c r="R3271" s="3" t="s">
        <v>50</v>
      </c>
      <c r="S3271" s="3" t="s">
        <v>27</v>
      </c>
      <c r="T3271" s="3" t="s">
        <v>50</v>
      </c>
      <c r="U3271" s="3" t="s">
        <v>117</v>
      </c>
      <c r="V3271" s="3" t="s">
        <v>50</v>
      </c>
      <c r="W3271" s="3" t="s">
        <v>178</v>
      </c>
      <c r="X3271" s="3" t="s">
        <v>50</v>
      </c>
      <c r="Y3271" s="3" t="s">
        <v>171</v>
      </c>
      <c r="Z3271" s="1" t="s">
        <v>50</v>
      </c>
      <c r="AA3271" s="1" t="s">
        <v>16</v>
      </c>
      <c r="AB3271" s="3" t="s">
        <v>12</v>
      </c>
      <c r="AC3271" s="23" t="s">
        <v>37781</v>
      </c>
      <c r="AD3271" s="23" t="s">
        <v>41305</v>
      </c>
      <c r="AE3271" t="s">
        <v>35395</v>
      </c>
    </row>
    <row r="3272" spans="1:31" ht="14.25" customHeight="1">
      <c r="A3272" s="1">
        <v>3271</v>
      </c>
      <c r="B3272" s="9" t="s">
        <v>6</v>
      </c>
      <c r="C3272" s="1" t="s">
        <v>8595</v>
      </c>
      <c r="D3272" s="1" t="s">
        <v>7685</v>
      </c>
      <c r="E3272" s="1" t="s">
        <v>4386</v>
      </c>
      <c r="F3272" s="1" t="s">
        <v>25016</v>
      </c>
      <c r="G3272" s="14">
        <v>91949941941</v>
      </c>
      <c r="H3272" s="1" t="s">
        <v>20</v>
      </c>
      <c r="I3272" s="1" t="s">
        <v>41</v>
      </c>
      <c r="J3272" s="1" t="s">
        <v>50</v>
      </c>
      <c r="K3272" s="3" t="s">
        <v>42</v>
      </c>
      <c r="L3272" s="1" t="s">
        <v>50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1"/>
      <c r="AA3272" s="1" t="s">
        <v>16</v>
      </c>
      <c r="AB3272" s="3" t="s">
        <v>12</v>
      </c>
      <c r="AC3272" s="23" t="s">
        <v>37781</v>
      </c>
      <c r="AD3272" s="23" t="s">
        <v>41306</v>
      </c>
      <c r="AE3272" t="s">
        <v>35400</v>
      </c>
    </row>
    <row r="3273" spans="1:31" ht="14.25" customHeight="1">
      <c r="A3273" s="1">
        <v>3272</v>
      </c>
      <c r="B3273" s="9" t="s">
        <v>6</v>
      </c>
      <c r="C3273" s="1" t="s">
        <v>8606</v>
      </c>
      <c r="D3273" s="1" t="s">
        <v>1547</v>
      </c>
      <c r="E3273" s="1" t="s">
        <v>8607</v>
      </c>
      <c r="F3273" s="1" t="s">
        <v>25023</v>
      </c>
      <c r="G3273" s="14">
        <v>919440694</v>
      </c>
      <c r="H3273" s="1" t="s">
        <v>132</v>
      </c>
      <c r="I3273" s="1" t="s">
        <v>9</v>
      </c>
      <c r="J3273" s="1" t="s">
        <v>50</v>
      </c>
      <c r="K3273" s="3" t="s">
        <v>171</v>
      </c>
      <c r="L3273" s="1" t="s">
        <v>50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1"/>
      <c r="AA3273" s="1" t="s">
        <v>16</v>
      </c>
      <c r="AB3273" s="3" t="s">
        <v>12</v>
      </c>
      <c r="AC3273" s="23" t="s">
        <v>37781</v>
      </c>
      <c r="AD3273" s="23" t="s">
        <v>38580</v>
      </c>
      <c r="AE3273" t="s">
        <v>35402</v>
      </c>
    </row>
    <row r="3274" spans="1:31" ht="14.25" customHeight="1">
      <c r="A3274" s="1">
        <v>3273</v>
      </c>
      <c r="B3274" s="1" t="s">
        <v>54</v>
      </c>
      <c r="C3274" s="1" t="s">
        <v>8619</v>
      </c>
      <c r="D3274" s="1" t="s">
        <v>951</v>
      </c>
      <c r="E3274" s="1" t="s">
        <v>40</v>
      </c>
      <c r="F3274" s="1" t="s">
        <v>25027</v>
      </c>
      <c r="G3274" s="14">
        <v>9196900</v>
      </c>
      <c r="H3274" s="1" t="s">
        <v>8</v>
      </c>
      <c r="I3274" s="1" t="s">
        <v>9</v>
      </c>
      <c r="J3274" s="1" t="s">
        <v>50</v>
      </c>
      <c r="K3274" s="3" t="s">
        <v>171</v>
      </c>
      <c r="L3274" s="1" t="s">
        <v>50</v>
      </c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1"/>
      <c r="AA3274" s="1" t="s">
        <v>16</v>
      </c>
      <c r="AB3274" s="3" t="s">
        <v>12</v>
      </c>
      <c r="AC3274" s="23" t="s">
        <v>37781</v>
      </c>
      <c r="AD3274" s="23" t="s">
        <v>41307</v>
      </c>
      <c r="AE3274" t="s">
        <v>35400</v>
      </c>
    </row>
    <row r="3275" spans="1:31" ht="14.25" customHeight="1">
      <c r="A3275" s="1">
        <v>3274</v>
      </c>
      <c r="B3275" s="1" t="s">
        <v>54</v>
      </c>
      <c r="C3275" s="1" t="s">
        <v>8623</v>
      </c>
      <c r="D3275" s="1" t="s">
        <v>3926</v>
      </c>
      <c r="E3275" s="1" t="s">
        <v>139</v>
      </c>
      <c r="F3275" s="1" t="s">
        <v>34203</v>
      </c>
      <c r="G3275" s="14">
        <v>9190990696</v>
      </c>
      <c r="H3275" s="1" t="s">
        <v>8</v>
      </c>
      <c r="I3275" s="1" t="s">
        <v>41</v>
      </c>
      <c r="J3275" s="1" t="s">
        <v>50</v>
      </c>
      <c r="K3275" s="3" t="s">
        <v>42</v>
      </c>
      <c r="L3275" s="1" t="s">
        <v>50</v>
      </c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1"/>
      <c r="AA3275" s="1" t="s">
        <v>16</v>
      </c>
      <c r="AB3275" s="3" t="s">
        <v>12</v>
      </c>
      <c r="AC3275" s="23" t="s">
        <v>37781</v>
      </c>
      <c r="AD3275" s="23" t="s">
        <v>39431</v>
      </c>
      <c r="AE3275" t="s">
        <v>35400</v>
      </c>
    </row>
    <row r="3276" spans="1:31" ht="14.25" customHeight="1">
      <c r="A3276" s="1">
        <v>3275</v>
      </c>
      <c r="B3276" s="9" t="s">
        <v>6</v>
      </c>
      <c r="C3276" s="1" t="s">
        <v>8624</v>
      </c>
      <c r="D3276" s="1" t="s">
        <v>8625</v>
      </c>
      <c r="E3276" s="1" t="s">
        <v>774</v>
      </c>
      <c r="F3276" s="1" t="s">
        <v>25029</v>
      </c>
      <c r="G3276" s="14">
        <v>9144909194</v>
      </c>
      <c r="H3276" s="1" t="s">
        <v>8</v>
      </c>
      <c r="I3276" s="1" t="s">
        <v>9</v>
      </c>
      <c r="J3276" s="1" t="s">
        <v>50</v>
      </c>
      <c r="K3276" s="3" t="s">
        <v>117</v>
      </c>
      <c r="L3276" s="1" t="s">
        <v>50</v>
      </c>
      <c r="M3276" s="3" t="s">
        <v>178</v>
      </c>
      <c r="N3276" s="3" t="str">
        <f>J3276</f>
        <v>[1 cr - 1.25 cr]</v>
      </c>
      <c r="O3276" s="3" t="s">
        <v>171</v>
      </c>
      <c r="P3276" s="3" t="s">
        <v>50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1"/>
      <c r="AA3276" s="1" t="s">
        <v>16</v>
      </c>
      <c r="AB3276" s="3" t="s">
        <v>12</v>
      </c>
      <c r="AC3276" s="23" t="s">
        <v>37781</v>
      </c>
      <c r="AD3276" s="23" t="s">
        <v>41308</v>
      </c>
      <c r="AE3276" t="s">
        <v>35402</v>
      </c>
    </row>
    <row r="3277" spans="1:31" ht="14.25" customHeight="1">
      <c r="A3277" s="1">
        <v>3276</v>
      </c>
      <c r="B3277" s="1" t="s">
        <v>54</v>
      </c>
      <c r="C3277" s="1" t="s">
        <v>8644</v>
      </c>
      <c r="D3277" s="1" t="s">
        <v>3129</v>
      </c>
      <c r="E3277" s="1" t="s">
        <v>410</v>
      </c>
      <c r="F3277" s="1" t="s">
        <v>25039</v>
      </c>
      <c r="G3277" s="14">
        <v>91909994469</v>
      </c>
      <c r="H3277" s="1" t="s">
        <v>46</v>
      </c>
      <c r="I3277" s="1" t="s">
        <v>9</v>
      </c>
      <c r="J3277" s="1" t="s">
        <v>50</v>
      </c>
      <c r="K3277" s="3" t="s">
        <v>42</v>
      </c>
      <c r="L3277" s="1" t="s">
        <v>50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1"/>
      <c r="AA3277" s="1" t="s">
        <v>16</v>
      </c>
      <c r="AB3277" s="3" t="s">
        <v>12</v>
      </c>
      <c r="AC3277" s="23" t="s">
        <v>37781</v>
      </c>
      <c r="AD3277" s="23" t="s">
        <v>41309</v>
      </c>
      <c r="AE3277" t="s">
        <v>35402</v>
      </c>
    </row>
    <row r="3278" spans="1:31" ht="14.25" customHeight="1">
      <c r="A3278" s="1">
        <v>3277</v>
      </c>
      <c r="B3278" s="9" t="s">
        <v>6</v>
      </c>
      <c r="C3278" s="1" t="s">
        <v>8647</v>
      </c>
      <c r="D3278" s="1" t="s">
        <v>263</v>
      </c>
      <c r="E3278" s="1" t="s">
        <v>40</v>
      </c>
      <c r="F3278" s="1" t="s">
        <v>25042</v>
      </c>
      <c r="G3278" s="14">
        <v>91990409499</v>
      </c>
      <c r="H3278" s="1" t="s">
        <v>37</v>
      </c>
      <c r="I3278" s="1" t="s">
        <v>41</v>
      </c>
      <c r="J3278" s="1" t="s">
        <v>50</v>
      </c>
      <c r="K3278" s="3" t="s">
        <v>17</v>
      </c>
      <c r="L3278" s="1" t="s">
        <v>50</v>
      </c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1"/>
      <c r="AA3278" s="1" t="s">
        <v>11</v>
      </c>
      <c r="AB3278" s="3" t="s">
        <v>13</v>
      </c>
      <c r="AC3278" s="23" t="s">
        <v>37781</v>
      </c>
      <c r="AD3278" s="23" t="s">
        <v>41310</v>
      </c>
      <c r="AE3278" t="s">
        <v>35402</v>
      </c>
    </row>
    <row r="3279" spans="1:31" ht="14.25" customHeight="1">
      <c r="A3279" s="1">
        <v>3278</v>
      </c>
      <c r="B3279" s="9" t="s">
        <v>6</v>
      </c>
      <c r="C3279" s="1" t="s">
        <v>8657</v>
      </c>
      <c r="D3279" s="1" t="s">
        <v>2414</v>
      </c>
      <c r="E3279" s="1" t="s">
        <v>40</v>
      </c>
      <c r="F3279" s="1" t="s">
        <v>32032</v>
      </c>
      <c r="G3279" s="14">
        <v>91944640446</v>
      </c>
      <c r="H3279" s="1" t="s">
        <v>15</v>
      </c>
      <c r="I3279" s="1" t="s">
        <v>41</v>
      </c>
      <c r="J3279" s="1" t="s">
        <v>50</v>
      </c>
      <c r="K3279" s="3" t="s">
        <v>42</v>
      </c>
      <c r="L3279" s="1" t="s">
        <v>50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1"/>
      <c r="AA3279" s="1" t="s">
        <v>16</v>
      </c>
      <c r="AB3279" s="3" t="s">
        <v>12</v>
      </c>
      <c r="AC3279" s="23" t="s">
        <v>37781</v>
      </c>
      <c r="AD3279" s="23" t="s">
        <v>41311</v>
      </c>
      <c r="AE3279" t="s">
        <v>35402</v>
      </c>
    </row>
    <row r="3280" spans="1:31" ht="14.25" customHeight="1">
      <c r="A3280" s="1">
        <v>3279</v>
      </c>
      <c r="B3280" s="9" t="s">
        <v>6</v>
      </c>
      <c r="C3280" s="1" t="s">
        <v>8670</v>
      </c>
      <c r="D3280" s="1" t="s">
        <v>1132</v>
      </c>
      <c r="E3280" s="1" t="s">
        <v>558</v>
      </c>
      <c r="F3280" s="1" t="s">
        <v>25048</v>
      </c>
      <c r="G3280" s="14">
        <v>91949669646</v>
      </c>
      <c r="H3280" s="1" t="s">
        <v>132</v>
      </c>
      <c r="I3280" s="1" t="s">
        <v>62</v>
      </c>
      <c r="J3280" s="1" t="s">
        <v>50</v>
      </c>
      <c r="K3280" s="3" t="s">
        <v>27</v>
      </c>
      <c r="L3280" s="1" t="s">
        <v>50</v>
      </c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1"/>
      <c r="AA3280" s="1" t="s">
        <v>16</v>
      </c>
      <c r="AB3280" s="3" t="s">
        <v>12</v>
      </c>
      <c r="AC3280" s="23" t="s">
        <v>37781</v>
      </c>
      <c r="AD3280" s="23" t="s">
        <v>41312</v>
      </c>
      <c r="AE3280" t="s">
        <v>35400</v>
      </c>
    </row>
    <row r="3281" spans="1:31" ht="14.25" customHeight="1">
      <c r="A3281" s="1">
        <v>3280</v>
      </c>
      <c r="B3281" s="1" t="s">
        <v>54</v>
      </c>
      <c r="C3281" s="1" t="s">
        <v>8677</v>
      </c>
      <c r="D3281" s="1" t="s">
        <v>967</v>
      </c>
      <c r="E3281" s="1" t="s">
        <v>774</v>
      </c>
      <c r="F3281" s="1" t="s">
        <v>34207</v>
      </c>
      <c r="G3281" s="14">
        <v>919446149499</v>
      </c>
      <c r="H3281" s="1" t="s">
        <v>8</v>
      </c>
      <c r="I3281" s="1" t="s">
        <v>33</v>
      </c>
      <c r="J3281" s="1" t="s">
        <v>50</v>
      </c>
      <c r="K3281" s="3" t="s">
        <v>42</v>
      </c>
      <c r="L3281" s="1" t="s">
        <v>50</v>
      </c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1"/>
      <c r="AA3281" s="1" t="s">
        <v>16</v>
      </c>
      <c r="AB3281" s="3" t="s">
        <v>12</v>
      </c>
      <c r="AC3281" s="23" t="s">
        <v>37781</v>
      </c>
      <c r="AD3281" s="23" t="s">
        <v>41313</v>
      </c>
      <c r="AE3281" t="s">
        <v>35400</v>
      </c>
    </row>
    <row r="3282" spans="1:31" ht="14.25" customHeight="1">
      <c r="A3282" s="1">
        <v>3281</v>
      </c>
      <c r="B3282" s="1" t="s">
        <v>54</v>
      </c>
      <c r="C3282" s="1" t="s">
        <v>8684</v>
      </c>
      <c r="D3282" s="1" t="s">
        <v>1681</v>
      </c>
      <c r="E3282" s="1" t="s">
        <v>774</v>
      </c>
      <c r="F3282" s="1" t="s">
        <v>34208</v>
      </c>
      <c r="G3282" s="14">
        <v>919614140049</v>
      </c>
      <c r="H3282" s="1" t="s">
        <v>20</v>
      </c>
      <c r="I3282" s="1" t="s">
        <v>9</v>
      </c>
      <c r="J3282" s="1" t="s">
        <v>50</v>
      </c>
      <c r="K3282" s="3" t="s">
        <v>42</v>
      </c>
      <c r="L3282" s="1" t="s">
        <v>50</v>
      </c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1"/>
      <c r="AA3282" s="1" t="s">
        <v>16</v>
      </c>
      <c r="AB3282" s="3" t="s">
        <v>12</v>
      </c>
      <c r="AC3282" s="23" t="s">
        <v>37781</v>
      </c>
      <c r="AD3282" s="23" t="s">
        <v>41314</v>
      </c>
      <c r="AE3282" t="s">
        <v>35402</v>
      </c>
    </row>
    <row r="3283" spans="1:31" ht="14.25" customHeight="1">
      <c r="A3283" s="1">
        <v>3282</v>
      </c>
      <c r="B3283" s="9" t="s">
        <v>6</v>
      </c>
      <c r="C3283" s="1" t="s">
        <v>8690</v>
      </c>
      <c r="D3283" s="1" t="s">
        <v>1369</v>
      </c>
      <c r="E3283" s="1" t="s">
        <v>2030</v>
      </c>
      <c r="F3283" s="1" t="s">
        <v>25057</v>
      </c>
      <c r="G3283" s="14">
        <v>91944646466</v>
      </c>
      <c r="H3283" s="1" t="s">
        <v>37</v>
      </c>
      <c r="I3283" s="1" t="s">
        <v>62</v>
      </c>
      <c r="J3283" s="1" t="s">
        <v>50</v>
      </c>
      <c r="K3283" s="3" t="s">
        <v>42</v>
      </c>
      <c r="L3283" s="1" t="s">
        <v>50</v>
      </c>
      <c r="M3283" s="3" t="s">
        <v>27</v>
      </c>
      <c r="N3283" s="3" t="str">
        <f>J3283</f>
        <v>[1 cr - 1.25 cr]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1"/>
      <c r="AA3283" s="1" t="s">
        <v>16</v>
      </c>
      <c r="AB3283" s="3" t="s">
        <v>12</v>
      </c>
      <c r="AC3283" s="23" t="s">
        <v>37781</v>
      </c>
      <c r="AD3283" s="23" t="s">
        <v>41315</v>
      </c>
      <c r="AE3283" t="s">
        <v>35400</v>
      </c>
    </row>
    <row r="3284" spans="1:31" ht="14.25" customHeight="1">
      <c r="A3284" s="1">
        <v>3283</v>
      </c>
      <c r="B3284" s="1" t="s">
        <v>54</v>
      </c>
      <c r="C3284" s="1" t="s">
        <v>8699</v>
      </c>
      <c r="D3284" s="1" t="s">
        <v>350</v>
      </c>
      <c r="E3284" s="1" t="s">
        <v>5628</v>
      </c>
      <c r="F3284" s="1" t="s">
        <v>25060</v>
      </c>
      <c r="G3284" s="14">
        <v>91969094600</v>
      </c>
      <c r="H3284" s="1" t="s">
        <v>132</v>
      </c>
      <c r="I3284" s="1" t="s">
        <v>9</v>
      </c>
      <c r="J3284" s="1" t="s">
        <v>50</v>
      </c>
      <c r="K3284" s="3" t="s">
        <v>17</v>
      </c>
      <c r="L3284" s="1" t="s">
        <v>50</v>
      </c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1"/>
      <c r="AA3284" s="1" t="s">
        <v>11</v>
      </c>
      <c r="AB3284" s="3" t="s">
        <v>13</v>
      </c>
      <c r="AC3284" s="23" t="s">
        <v>37781</v>
      </c>
      <c r="AD3284" s="23" t="s">
        <v>41316</v>
      </c>
      <c r="AE3284" t="s">
        <v>35400</v>
      </c>
    </row>
    <row r="3285" spans="1:31" ht="14.25" customHeight="1">
      <c r="A3285" s="1">
        <v>3284</v>
      </c>
      <c r="B3285" s="1" t="s">
        <v>54</v>
      </c>
      <c r="C3285" s="1" t="s">
        <v>8700</v>
      </c>
      <c r="D3285" s="1" t="s">
        <v>35624</v>
      </c>
      <c r="E3285" s="1" t="s">
        <v>881</v>
      </c>
      <c r="F3285" s="1" t="s">
        <v>25061</v>
      </c>
      <c r="G3285" s="14">
        <v>91444901119</v>
      </c>
      <c r="H3285" s="1" t="s">
        <v>15</v>
      </c>
      <c r="I3285" s="1" t="s">
        <v>9</v>
      </c>
      <c r="J3285" s="1" t="s">
        <v>50</v>
      </c>
      <c r="K3285" s="3" t="s">
        <v>42</v>
      </c>
      <c r="L3285" s="1" t="s">
        <v>50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1"/>
      <c r="AA3285" s="1" t="s">
        <v>16</v>
      </c>
      <c r="AB3285" s="3" t="s">
        <v>12</v>
      </c>
      <c r="AC3285" s="23" t="s">
        <v>37781</v>
      </c>
      <c r="AD3285" s="23" t="s">
        <v>41317</v>
      </c>
      <c r="AE3285" t="s">
        <v>35395</v>
      </c>
    </row>
    <row r="3286" spans="1:31" ht="14.25" customHeight="1">
      <c r="A3286" s="1">
        <v>3285</v>
      </c>
      <c r="B3286" s="9" t="s">
        <v>6</v>
      </c>
      <c r="C3286" s="1" t="s">
        <v>8703</v>
      </c>
      <c r="D3286" s="1" t="s">
        <v>19</v>
      </c>
      <c r="E3286" s="1" t="s">
        <v>830</v>
      </c>
      <c r="F3286" s="1" t="s">
        <v>32040</v>
      </c>
      <c r="G3286" s="14">
        <v>914401694404</v>
      </c>
      <c r="H3286" s="1" t="s">
        <v>15</v>
      </c>
      <c r="I3286" s="1" t="s">
        <v>9</v>
      </c>
      <c r="J3286" s="1" t="s">
        <v>50</v>
      </c>
      <c r="K3286" s="3" t="s">
        <v>63</v>
      </c>
      <c r="L3286" s="1" t="s">
        <v>50</v>
      </c>
      <c r="M3286" s="3" t="s">
        <v>213</v>
      </c>
      <c r="N3286" s="3" t="str">
        <f>J3286</f>
        <v>[1 cr - 1.25 cr]</v>
      </c>
      <c r="O3286" s="3" t="s">
        <v>17</v>
      </c>
      <c r="P3286" s="3" t="s">
        <v>50</v>
      </c>
      <c r="Q3286" s="3" t="s">
        <v>42</v>
      </c>
      <c r="R3286" s="3" t="s">
        <v>50</v>
      </c>
      <c r="S3286" s="3" t="s">
        <v>27</v>
      </c>
      <c r="T3286" s="3" t="s">
        <v>50</v>
      </c>
      <c r="U3286" s="3" t="s">
        <v>117</v>
      </c>
      <c r="V3286" s="3" t="s">
        <v>50</v>
      </c>
      <c r="W3286" s="3" t="s">
        <v>178</v>
      </c>
      <c r="X3286" s="3" t="s">
        <v>50</v>
      </c>
      <c r="Y3286" s="3" t="s">
        <v>171</v>
      </c>
      <c r="Z3286" s="1" t="s">
        <v>50</v>
      </c>
      <c r="AA3286" s="1" t="s">
        <v>16</v>
      </c>
      <c r="AB3286" s="3" t="s">
        <v>12</v>
      </c>
      <c r="AC3286" s="23" t="s">
        <v>37781</v>
      </c>
      <c r="AD3286" s="23" t="s">
        <v>41318</v>
      </c>
      <c r="AE3286" t="s">
        <v>35400</v>
      </c>
    </row>
    <row r="3287" spans="1:31" ht="14.25" customHeight="1">
      <c r="A3287" s="1">
        <v>3286</v>
      </c>
      <c r="B3287" s="1" t="s">
        <v>54</v>
      </c>
      <c r="C3287" s="1" t="s">
        <v>8719</v>
      </c>
      <c r="D3287" s="1" t="s">
        <v>2412</v>
      </c>
      <c r="E3287" s="1" t="s">
        <v>36743</v>
      </c>
      <c r="F3287" s="1" t="s">
        <v>25072</v>
      </c>
      <c r="G3287" s="14">
        <v>914400496999</v>
      </c>
      <c r="H3287" s="1" t="s">
        <v>8</v>
      </c>
      <c r="I3287" s="1" t="s">
        <v>9</v>
      </c>
      <c r="J3287" s="1" t="s">
        <v>50</v>
      </c>
      <c r="K3287" s="3" t="s">
        <v>42</v>
      </c>
      <c r="L3287" s="1" t="s">
        <v>50</v>
      </c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1"/>
      <c r="AA3287" s="1" t="s">
        <v>16</v>
      </c>
      <c r="AB3287" s="3" t="s">
        <v>12</v>
      </c>
      <c r="AC3287" s="23" t="s">
        <v>37781</v>
      </c>
      <c r="AD3287" s="23" t="s">
        <v>41319</v>
      </c>
      <c r="AE3287" t="s">
        <v>35402</v>
      </c>
    </row>
    <row r="3288" spans="1:31" ht="14.25" customHeight="1">
      <c r="A3288" s="1">
        <v>3287</v>
      </c>
      <c r="B3288" s="1" t="s">
        <v>54</v>
      </c>
      <c r="C3288" s="1" t="s">
        <v>8727</v>
      </c>
      <c r="D3288" s="1" t="s">
        <v>2128</v>
      </c>
      <c r="E3288" s="1" t="s">
        <v>255</v>
      </c>
      <c r="F3288" s="1" t="s">
        <v>34210</v>
      </c>
      <c r="G3288" s="14">
        <v>919404444440</v>
      </c>
      <c r="H3288" s="1" t="s">
        <v>8</v>
      </c>
      <c r="I3288" s="1" t="s">
        <v>9</v>
      </c>
      <c r="J3288" s="1" t="s">
        <v>50</v>
      </c>
      <c r="K3288" s="3" t="s">
        <v>42</v>
      </c>
      <c r="L3288" s="1" t="s">
        <v>50</v>
      </c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1"/>
      <c r="AA3288" s="1" t="s">
        <v>16</v>
      </c>
      <c r="AB3288" s="3" t="s">
        <v>12</v>
      </c>
      <c r="AC3288" s="23" t="s">
        <v>37781</v>
      </c>
      <c r="AD3288" s="23" t="s">
        <v>41320</v>
      </c>
      <c r="AE3288" t="s">
        <v>35400</v>
      </c>
    </row>
    <row r="3289" spans="1:31" ht="14.25" customHeight="1">
      <c r="A3289" s="1">
        <v>3288</v>
      </c>
      <c r="B3289" s="1" t="s">
        <v>54</v>
      </c>
      <c r="C3289" s="1" t="s">
        <v>8744</v>
      </c>
      <c r="D3289" s="1" t="s">
        <v>1410</v>
      </c>
      <c r="E3289" s="1" t="s">
        <v>40</v>
      </c>
      <c r="F3289" s="1" t="s">
        <v>25087</v>
      </c>
      <c r="G3289" s="14">
        <v>919944441006</v>
      </c>
      <c r="H3289" s="1" t="s">
        <v>15</v>
      </c>
      <c r="I3289" s="1" t="s">
        <v>9</v>
      </c>
      <c r="J3289" s="1" t="s">
        <v>50</v>
      </c>
      <c r="K3289" s="3" t="s">
        <v>42</v>
      </c>
      <c r="L3289" s="1" t="s">
        <v>50</v>
      </c>
      <c r="M3289" s="3" t="s">
        <v>27</v>
      </c>
      <c r="N3289" s="3" t="str">
        <f>J3289</f>
        <v>[1 cr - 1.25 cr]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1"/>
      <c r="AA3289" s="1" t="s">
        <v>16</v>
      </c>
      <c r="AB3289" s="3" t="s">
        <v>12</v>
      </c>
      <c r="AC3289" s="23" t="s">
        <v>37781</v>
      </c>
      <c r="AD3289" s="23" t="s">
        <v>41321</v>
      </c>
      <c r="AE3289" t="s">
        <v>35402</v>
      </c>
    </row>
    <row r="3290" spans="1:31" ht="14.25" customHeight="1">
      <c r="A3290" s="1">
        <v>3289</v>
      </c>
      <c r="B3290" s="9" t="s">
        <v>6</v>
      </c>
      <c r="C3290" s="1" t="s">
        <v>8745</v>
      </c>
      <c r="D3290" s="1" t="s">
        <v>386</v>
      </c>
      <c r="E3290" s="1" t="s">
        <v>7865</v>
      </c>
      <c r="F3290" s="1" t="s">
        <v>25088</v>
      </c>
      <c r="G3290" s="14">
        <v>919444699999</v>
      </c>
      <c r="H3290" s="1" t="s">
        <v>8</v>
      </c>
      <c r="I3290" s="1" t="s">
        <v>9</v>
      </c>
      <c r="J3290" s="1" t="s">
        <v>50</v>
      </c>
      <c r="K3290" s="3" t="s">
        <v>42</v>
      </c>
      <c r="L3290" s="1" t="s">
        <v>50</v>
      </c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1"/>
      <c r="AA3290" s="1" t="s">
        <v>16</v>
      </c>
      <c r="AB3290" s="3" t="s">
        <v>12</v>
      </c>
      <c r="AC3290" s="23" t="s">
        <v>37781</v>
      </c>
      <c r="AD3290" s="23" t="s">
        <v>41322</v>
      </c>
      <c r="AE3290" t="s">
        <v>35400</v>
      </c>
    </row>
    <row r="3291" spans="1:31" ht="14.25" customHeight="1">
      <c r="A3291" s="1">
        <v>3290</v>
      </c>
      <c r="B3291" s="9" t="s">
        <v>6</v>
      </c>
      <c r="C3291" s="1" t="s">
        <v>8759</v>
      </c>
      <c r="D3291" s="1" t="s">
        <v>8760</v>
      </c>
      <c r="E3291" s="1" t="s">
        <v>1636</v>
      </c>
      <c r="F3291" s="1" t="s">
        <v>25097</v>
      </c>
      <c r="G3291" s="14">
        <v>91990994694</v>
      </c>
      <c r="H3291" s="1" t="s">
        <v>20</v>
      </c>
      <c r="I3291" s="1" t="s">
        <v>41</v>
      </c>
      <c r="J3291" s="1" t="s">
        <v>50</v>
      </c>
      <c r="K3291" s="3" t="s">
        <v>42</v>
      </c>
      <c r="L3291" s="1" t="s">
        <v>50</v>
      </c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1"/>
      <c r="AA3291" s="1" t="s">
        <v>16</v>
      </c>
      <c r="AB3291" s="3" t="s">
        <v>12</v>
      </c>
      <c r="AC3291" s="23" t="s">
        <v>37781</v>
      </c>
      <c r="AD3291" s="23" t="s">
        <v>41323</v>
      </c>
      <c r="AE3291" t="s">
        <v>35402</v>
      </c>
    </row>
    <row r="3292" spans="1:31" ht="14.25" customHeight="1">
      <c r="A3292" s="1">
        <v>3291</v>
      </c>
      <c r="B3292" s="1" t="s">
        <v>54</v>
      </c>
      <c r="C3292" s="1" t="s">
        <v>8761</v>
      </c>
      <c r="D3292" s="1" t="s">
        <v>7620</v>
      </c>
      <c r="E3292" s="1" t="s">
        <v>4267</v>
      </c>
      <c r="F3292" s="1" t="s">
        <v>34213</v>
      </c>
      <c r="G3292" s="14">
        <v>919446914140</v>
      </c>
      <c r="H3292" s="1" t="s">
        <v>20</v>
      </c>
      <c r="I3292" s="1" t="s">
        <v>9</v>
      </c>
      <c r="J3292" s="1" t="s">
        <v>50</v>
      </c>
      <c r="K3292" s="3" t="s">
        <v>42</v>
      </c>
      <c r="L3292" s="1" t="s">
        <v>50</v>
      </c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1"/>
      <c r="AA3292" s="1" t="s">
        <v>16</v>
      </c>
      <c r="AB3292" s="3" t="s">
        <v>12</v>
      </c>
      <c r="AC3292" s="23" t="s">
        <v>37781</v>
      </c>
      <c r="AD3292" s="23" t="s">
        <v>40946</v>
      </c>
      <c r="AE3292" t="s">
        <v>35401</v>
      </c>
    </row>
    <row r="3293" spans="1:31" ht="14.25" customHeight="1">
      <c r="A3293" s="1">
        <v>3292</v>
      </c>
      <c r="B3293" s="1" t="s">
        <v>54</v>
      </c>
      <c r="C3293" s="1" t="s">
        <v>8768</v>
      </c>
      <c r="D3293" s="1" t="s">
        <v>1136</v>
      </c>
      <c r="E3293" s="1" t="s">
        <v>410</v>
      </c>
      <c r="F3293" s="1" t="s">
        <v>25101</v>
      </c>
      <c r="G3293" s="14">
        <v>919994616616</v>
      </c>
      <c r="H3293" s="1" t="s">
        <v>8</v>
      </c>
      <c r="I3293" s="1" t="s">
        <v>9</v>
      </c>
      <c r="J3293" s="1" t="s">
        <v>50</v>
      </c>
      <c r="K3293" s="3" t="s">
        <v>171</v>
      </c>
      <c r="L3293" s="1" t="s">
        <v>50</v>
      </c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1"/>
      <c r="AA3293" s="1" t="s">
        <v>16</v>
      </c>
      <c r="AB3293" s="3" t="s">
        <v>12</v>
      </c>
      <c r="AC3293" s="23" t="s">
        <v>37781</v>
      </c>
      <c r="AD3293" s="23" t="s">
        <v>41324</v>
      </c>
      <c r="AE3293" t="s">
        <v>35401</v>
      </c>
    </row>
    <row r="3294" spans="1:31" ht="14.25" customHeight="1">
      <c r="A3294" s="1">
        <v>3293</v>
      </c>
      <c r="B3294" s="1" t="s">
        <v>54</v>
      </c>
      <c r="C3294" s="1" t="s">
        <v>8818</v>
      </c>
      <c r="D3294" s="1" t="s">
        <v>1603</v>
      </c>
      <c r="E3294" s="1" t="s">
        <v>40</v>
      </c>
      <c r="F3294" s="1" t="s">
        <v>25126</v>
      </c>
      <c r="G3294" s="14">
        <v>919694146494</v>
      </c>
      <c r="H3294" s="1" t="s">
        <v>37</v>
      </c>
      <c r="I3294" s="1" t="s">
        <v>41</v>
      </c>
      <c r="J3294" s="1" t="s">
        <v>50</v>
      </c>
      <c r="K3294" s="3" t="s">
        <v>42</v>
      </c>
      <c r="L3294" s="1" t="s">
        <v>50</v>
      </c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1"/>
      <c r="AA3294" s="1" t="s">
        <v>16</v>
      </c>
      <c r="AB3294" s="3" t="s">
        <v>12</v>
      </c>
      <c r="AC3294" s="23" t="s">
        <v>37781</v>
      </c>
      <c r="AD3294" s="23" t="s">
        <v>41325</v>
      </c>
      <c r="AE3294" t="s">
        <v>35401</v>
      </c>
    </row>
    <row r="3295" spans="1:31" ht="14.25" customHeight="1">
      <c r="A3295" s="1">
        <v>3294</v>
      </c>
      <c r="B3295" s="1" t="s">
        <v>54</v>
      </c>
      <c r="C3295" s="1" t="s">
        <v>8823</v>
      </c>
      <c r="D3295" s="1" t="s">
        <v>3326</v>
      </c>
      <c r="E3295" s="1" t="s">
        <v>93</v>
      </c>
      <c r="F3295" s="1" t="s">
        <v>8824</v>
      </c>
      <c r="G3295" s="14">
        <v>9160004444</v>
      </c>
      <c r="H3295" s="1" t="s">
        <v>20</v>
      </c>
      <c r="I3295" s="1" t="s">
        <v>41</v>
      </c>
      <c r="J3295" s="1" t="s">
        <v>50</v>
      </c>
      <c r="K3295" s="3" t="s">
        <v>42</v>
      </c>
      <c r="L3295" s="1" t="s">
        <v>50</v>
      </c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1"/>
      <c r="AA3295" s="1" t="s">
        <v>16</v>
      </c>
      <c r="AB3295" s="3" t="s">
        <v>12</v>
      </c>
      <c r="AC3295" s="23" t="s">
        <v>37781</v>
      </c>
      <c r="AD3295" s="23" t="s">
        <v>41326</v>
      </c>
      <c r="AE3295" t="s">
        <v>35395</v>
      </c>
    </row>
    <row r="3296" spans="1:31" ht="14.25" customHeight="1">
      <c r="A3296" s="1">
        <v>3295</v>
      </c>
      <c r="B3296" s="9" t="s">
        <v>6</v>
      </c>
      <c r="C3296" s="1" t="s">
        <v>8830</v>
      </c>
      <c r="D3296" s="1" t="s">
        <v>58</v>
      </c>
      <c r="E3296" s="1" t="s">
        <v>8831</v>
      </c>
      <c r="F3296" s="1" t="s">
        <v>25134</v>
      </c>
      <c r="G3296" s="14">
        <v>91909944441</v>
      </c>
      <c r="H3296" s="1" t="s">
        <v>15</v>
      </c>
      <c r="I3296" s="1" t="s">
        <v>62</v>
      </c>
      <c r="J3296" s="1" t="s">
        <v>50</v>
      </c>
      <c r="K3296" s="3" t="s">
        <v>27</v>
      </c>
      <c r="L3296" s="1" t="s">
        <v>50</v>
      </c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1"/>
      <c r="AA3296" s="1" t="s">
        <v>16</v>
      </c>
      <c r="AB3296" s="3" t="s">
        <v>12</v>
      </c>
      <c r="AC3296" s="23" t="s">
        <v>37781</v>
      </c>
      <c r="AD3296" s="23" t="s">
        <v>41327</v>
      </c>
      <c r="AE3296" t="s">
        <v>35400</v>
      </c>
    </row>
    <row r="3297" spans="1:31" ht="14.25" customHeight="1">
      <c r="A3297" s="1">
        <v>3296</v>
      </c>
      <c r="B3297" s="1" t="s">
        <v>54</v>
      </c>
      <c r="C3297" s="1" t="s">
        <v>8840</v>
      </c>
      <c r="D3297" s="1" t="s">
        <v>2488</v>
      </c>
      <c r="E3297" s="1" t="s">
        <v>255</v>
      </c>
      <c r="F3297" s="1" t="s">
        <v>25138</v>
      </c>
      <c r="G3297" s="14">
        <v>914664444406</v>
      </c>
      <c r="H3297" s="1" t="s">
        <v>8</v>
      </c>
      <c r="I3297" s="1" t="s">
        <v>41</v>
      </c>
      <c r="J3297" s="1" t="s">
        <v>50</v>
      </c>
      <c r="K3297" s="3" t="s">
        <v>42</v>
      </c>
      <c r="L3297" s="1" t="s">
        <v>50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1"/>
      <c r="AA3297" s="1" t="s">
        <v>16</v>
      </c>
      <c r="AB3297" s="3" t="s">
        <v>12</v>
      </c>
      <c r="AC3297" s="23" t="s">
        <v>37781</v>
      </c>
      <c r="AD3297" s="23" t="s">
        <v>41328</v>
      </c>
      <c r="AE3297" t="s">
        <v>35401</v>
      </c>
    </row>
    <row r="3298" spans="1:31" ht="14.25" customHeight="1">
      <c r="A3298" s="1">
        <v>3297</v>
      </c>
      <c r="B3298" s="1" t="s">
        <v>54</v>
      </c>
      <c r="C3298" s="1" t="s">
        <v>8843</v>
      </c>
      <c r="D3298" s="1" t="s">
        <v>5708</v>
      </c>
      <c r="E3298" s="1" t="s">
        <v>139</v>
      </c>
      <c r="F3298" s="1" t="s">
        <v>25140</v>
      </c>
      <c r="G3298" s="14">
        <v>919446160464</v>
      </c>
      <c r="H3298" s="1" t="s">
        <v>8</v>
      </c>
      <c r="I3298" s="1" t="s">
        <v>9</v>
      </c>
      <c r="J3298" s="1" t="s">
        <v>50</v>
      </c>
      <c r="K3298" s="3" t="s">
        <v>27</v>
      </c>
      <c r="L3298" s="1" t="s">
        <v>50</v>
      </c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1"/>
      <c r="AA3298" s="1" t="s">
        <v>16</v>
      </c>
      <c r="AB3298" s="3" t="s">
        <v>12</v>
      </c>
      <c r="AC3298" s="23" t="s">
        <v>37781</v>
      </c>
      <c r="AD3298" s="23" t="s">
        <v>41329</v>
      </c>
      <c r="AE3298" t="s">
        <v>35401</v>
      </c>
    </row>
    <row r="3299" spans="1:31" ht="14.25" customHeight="1">
      <c r="A3299" s="1">
        <v>3298</v>
      </c>
      <c r="B3299" s="1" t="s">
        <v>54</v>
      </c>
      <c r="C3299" s="1" t="s">
        <v>8845</v>
      </c>
      <c r="D3299" s="1" t="s">
        <v>2709</v>
      </c>
      <c r="E3299" s="1" t="s">
        <v>40</v>
      </c>
      <c r="F3299" s="1" t="s">
        <v>25142</v>
      </c>
      <c r="G3299" s="14">
        <v>91944696644</v>
      </c>
      <c r="H3299" s="1" t="s">
        <v>20</v>
      </c>
      <c r="I3299" s="1" t="s">
        <v>41</v>
      </c>
      <c r="J3299" s="1" t="s">
        <v>50</v>
      </c>
      <c r="K3299" s="3" t="s">
        <v>42</v>
      </c>
      <c r="L3299" s="1" t="s">
        <v>50</v>
      </c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1"/>
      <c r="AA3299" s="1" t="s">
        <v>16</v>
      </c>
      <c r="AB3299" s="3" t="s">
        <v>12</v>
      </c>
      <c r="AC3299" s="23" t="s">
        <v>37781</v>
      </c>
      <c r="AD3299" s="23" t="s">
        <v>41330</v>
      </c>
      <c r="AE3299" t="s">
        <v>35402</v>
      </c>
    </row>
    <row r="3300" spans="1:31" ht="14.25" customHeight="1">
      <c r="A3300" s="1">
        <v>3299</v>
      </c>
      <c r="B3300" s="1" t="s">
        <v>54</v>
      </c>
      <c r="C3300" s="1" t="s">
        <v>8860</v>
      </c>
      <c r="D3300" s="1" t="s">
        <v>2128</v>
      </c>
      <c r="E3300" s="1" t="s">
        <v>2238</v>
      </c>
      <c r="F3300" s="1" t="s">
        <v>25153</v>
      </c>
      <c r="G3300" s="14">
        <v>91944461446</v>
      </c>
      <c r="H3300" s="1" t="s">
        <v>8</v>
      </c>
      <c r="I3300" s="1" t="s">
        <v>62</v>
      </c>
      <c r="J3300" s="1" t="s">
        <v>50</v>
      </c>
      <c r="K3300" s="3" t="s">
        <v>42</v>
      </c>
      <c r="L3300" s="1" t="s">
        <v>50</v>
      </c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1"/>
      <c r="AA3300" s="1" t="s">
        <v>16</v>
      </c>
      <c r="AB3300" s="3" t="s">
        <v>12</v>
      </c>
      <c r="AC3300" s="23" t="s">
        <v>37781</v>
      </c>
      <c r="AD3300" s="23" t="s">
        <v>41331</v>
      </c>
      <c r="AE3300" t="s">
        <v>35402</v>
      </c>
    </row>
    <row r="3301" spans="1:31" ht="14.25" customHeight="1">
      <c r="A3301" s="1">
        <v>3300</v>
      </c>
      <c r="B3301" s="9" t="s">
        <v>6</v>
      </c>
      <c r="C3301" s="1" t="s">
        <v>8864</v>
      </c>
      <c r="D3301" s="1" t="s">
        <v>1605</v>
      </c>
      <c r="E3301" s="1" t="s">
        <v>152</v>
      </c>
      <c r="F3301" s="1" t="s">
        <v>25156</v>
      </c>
      <c r="G3301" s="14">
        <v>91966460649</v>
      </c>
      <c r="H3301" s="1" t="s">
        <v>8</v>
      </c>
      <c r="I3301" s="1" t="s">
        <v>9</v>
      </c>
      <c r="J3301" s="1" t="s">
        <v>50</v>
      </c>
      <c r="K3301" s="3" t="s">
        <v>17</v>
      </c>
      <c r="L3301" s="1" t="s">
        <v>50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1"/>
      <c r="AA3301" s="1" t="s">
        <v>16</v>
      </c>
      <c r="AB3301" s="3" t="s">
        <v>12</v>
      </c>
      <c r="AC3301" s="23" t="s">
        <v>37781</v>
      </c>
      <c r="AD3301" s="23" t="s">
        <v>41332</v>
      </c>
      <c r="AE3301" t="s">
        <v>35395</v>
      </c>
    </row>
    <row r="3302" spans="1:31" ht="14.25" customHeight="1">
      <c r="A3302" s="1">
        <v>3301</v>
      </c>
      <c r="B3302" s="9" t="s">
        <v>6</v>
      </c>
      <c r="C3302" s="1" t="s">
        <v>8905</v>
      </c>
      <c r="D3302" s="1" t="s">
        <v>2128</v>
      </c>
      <c r="E3302" s="1" t="s">
        <v>80</v>
      </c>
      <c r="F3302" s="1" t="s">
        <v>25173</v>
      </c>
      <c r="G3302" s="14">
        <v>91914949964</v>
      </c>
      <c r="H3302" s="1" t="s">
        <v>15</v>
      </c>
      <c r="I3302" s="1" t="s">
        <v>41</v>
      </c>
      <c r="J3302" s="1" t="s">
        <v>50</v>
      </c>
      <c r="K3302" s="3" t="s">
        <v>171</v>
      </c>
      <c r="L3302" s="1" t="s">
        <v>50</v>
      </c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1"/>
      <c r="AA3302" s="1" t="s">
        <v>16</v>
      </c>
      <c r="AB3302" s="3" t="s">
        <v>12</v>
      </c>
      <c r="AC3302" s="23" t="s">
        <v>37781</v>
      </c>
      <c r="AD3302" s="23" t="s">
        <v>41333</v>
      </c>
      <c r="AE3302" t="s">
        <v>35401</v>
      </c>
    </row>
    <row r="3303" spans="1:31" ht="14.25" customHeight="1">
      <c r="A3303" s="1">
        <v>3302</v>
      </c>
      <c r="B3303" s="1" t="s">
        <v>54</v>
      </c>
      <c r="C3303" s="1" t="s">
        <v>8906</v>
      </c>
      <c r="D3303" s="1" t="s">
        <v>1678</v>
      </c>
      <c r="E3303" s="1" t="s">
        <v>40</v>
      </c>
      <c r="F3303" s="1" t="s">
        <v>25174</v>
      </c>
      <c r="G3303" s="14">
        <v>919446946016</v>
      </c>
      <c r="H3303" s="1" t="s">
        <v>132</v>
      </c>
      <c r="I3303" s="1" t="s">
        <v>9</v>
      </c>
      <c r="J3303" s="1" t="s">
        <v>50</v>
      </c>
      <c r="K3303" s="3" t="s">
        <v>17</v>
      </c>
      <c r="L3303" s="1" t="s">
        <v>50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1"/>
      <c r="AA3303" s="1" t="s">
        <v>11</v>
      </c>
      <c r="AB3303" s="3" t="s">
        <v>56</v>
      </c>
      <c r="AC3303" s="23" t="s">
        <v>37781</v>
      </c>
      <c r="AD3303" s="23" t="s">
        <v>41334</v>
      </c>
      <c r="AE3303" t="s">
        <v>35400</v>
      </c>
    </row>
    <row r="3304" spans="1:31" ht="14.25" customHeight="1">
      <c r="A3304" s="1">
        <v>3303</v>
      </c>
      <c r="B3304" s="1" t="s">
        <v>54</v>
      </c>
      <c r="C3304" s="1" t="s">
        <v>8953</v>
      </c>
      <c r="D3304" s="1" t="s">
        <v>361</v>
      </c>
      <c r="E3304" s="1" t="s">
        <v>881</v>
      </c>
      <c r="F3304" s="1" t="s">
        <v>32060</v>
      </c>
      <c r="G3304" s="14">
        <v>914940964646</v>
      </c>
      <c r="H3304" s="1" t="s">
        <v>8</v>
      </c>
      <c r="I3304" s="1" t="s">
        <v>9</v>
      </c>
      <c r="J3304" s="1" t="s">
        <v>50</v>
      </c>
      <c r="K3304" s="3" t="s">
        <v>42</v>
      </c>
      <c r="L3304" s="1" t="s">
        <v>50</v>
      </c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1"/>
      <c r="AA3304" s="1" t="s">
        <v>16</v>
      </c>
      <c r="AB3304" s="3" t="s">
        <v>12</v>
      </c>
      <c r="AC3304" s="23" t="s">
        <v>37781</v>
      </c>
      <c r="AD3304" s="23" t="s">
        <v>41335</v>
      </c>
      <c r="AE3304" t="s">
        <v>35401</v>
      </c>
    </row>
    <row r="3305" spans="1:31" ht="14.25" customHeight="1">
      <c r="A3305" s="1">
        <v>3304</v>
      </c>
      <c r="B3305" s="1" t="s">
        <v>54</v>
      </c>
      <c r="C3305" s="1" t="s">
        <v>8960</v>
      </c>
      <c r="D3305" s="1" t="s">
        <v>35625</v>
      </c>
      <c r="E3305" s="1" t="s">
        <v>1865</v>
      </c>
      <c r="F3305" s="1" t="s">
        <v>25208</v>
      </c>
      <c r="G3305" s="14">
        <v>919409</v>
      </c>
      <c r="H3305" s="1" t="s">
        <v>20</v>
      </c>
      <c r="I3305" s="1" t="s">
        <v>41</v>
      </c>
      <c r="J3305" s="1" t="s">
        <v>50</v>
      </c>
      <c r="K3305" s="3" t="s">
        <v>42</v>
      </c>
      <c r="L3305" s="1" t="s">
        <v>50</v>
      </c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1"/>
      <c r="AA3305" s="1" t="s">
        <v>16</v>
      </c>
      <c r="AB3305" s="3" t="s">
        <v>12</v>
      </c>
      <c r="AC3305" s="23" t="s">
        <v>37781</v>
      </c>
      <c r="AD3305" s="23" t="s">
        <v>41336</v>
      </c>
      <c r="AE3305" t="s">
        <v>35400</v>
      </c>
    </row>
    <row r="3306" spans="1:31" ht="14.25" customHeight="1">
      <c r="A3306" s="1">
        <v>3305</v>
      </c>
      <c r="B3306" s="9" t="s">
        <v>6</v>
      </c>
      <c r="C3306" s="1" t="s">
        <v>8971</v>
      </c>
      <c r="D3306" s="1" t="s">
        <v>636</v>
      </c>
      <c r="E3306" s="1" t="s">
        <v>40</v>
      </c>
      <c r="F3306" s="1" t="s">
        <v>25213</v>
      </c>
      <c r="G3306" s="14">
        <v>919601460904</v>
      </c>
      <c r="H3306" s="1" t="s">
        <v>8</v>
      </c>
      <c r="I3306" s="1" t="s">
        <v>9</v>
      </c>
      <c r="J3306" s="1" t="s">
        <v>50</v>
      </c>
      <c r="K3306" s="3" t="s">
        <v>42</v>
      </c>
      <c r="L3306" s="1" t="s">
        <v>50</v>
      </c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1"/>
      <c r="AA3306" s="1" t="s">
        <v>16</v>
      </c>
      <c r="AB3306" s="3" t="s">
        <v>12</v>
      </c>
      <c r="AC3306" s="23" t="s">
        <v>37781</v>
      </c>
      <c r="AD3306" s="23" t="s">
        <v>41337</v>
      </c>
      <c r="AE3306" t="s">
        <v>35395</v>
      </c>
    </row>
    <row r="3307" spans="1:31" ht="14.25" customHeight="1">
      <c r="A3307" s="1">
        <v>3306</v>
      </c>
      <c r="B3307" s="1" t="s">
        <v>54</v>
      </c>
      <c r="C3307" s="1" t="s">
        <v>8993</v>
      </c>
      <c r="D3307" s="1" t="s">
        <v>546</v>
      </c>
      <c r="E3307" s="1" t="s">
        <v>255</v>
      </c>
      <c r="F3307" s="1" t="s">
        <v>25224</v>
      </c>
      <c r="G3307" s="14">
        <v>919099064604</v>
      </c>
      <c r="H3307" s="1" t="s">
        <v>8</v>
      </c>
      <c r="I3307" s="1" t="s">
        <v>9</v>
      </c>
      <c r="J3307" s="1" t="s">
        <v>50</v>
      </c>
      <c r="K3307" s="3" t="s">
        <v>63</v>
      </c>
      <c r="L3307" s="1" t="s">
        <v>50</v>
      </c>
      <c r="M3307" s="3" t="s">
        <v>213</v>
      </c>
      <c r="N3307" s="3" t="str">
        <f>J3307</f>
        <v>[1 cr - 1.25 cr]</v>
      </c>
      <c r="O3307" s="3" t="s">
        <v>17</v>
      </c>
      <c r="P3307" s="3" t="s">
        <v>50</v>
      </c>
      <c r="Q3307" s="3" t="s">
        <v>42</v>
      </c>
      <c r="R3307" s="3" t="s">
        <v>50</v>
      </c>
      <c r="S3307" s="3" t="s">
        <v>27</v>
      </c>
      <c r="T3307" s="3" t="s">
        <v>50</v>
      </c>
      <c r="U3307" s="3" t="s">
        <v>117</v>
      </c>
      <c r="V3307" s="3" t="s">
        <v>50</v>
      </c>
      <c r="W3307" s="3" t="s">
        <v>178</v>
      </c>
      <c r="X3307" s="3" t="s">
        <v>50</v>
      </c>
      <c r="Y3307" s="3" t="s">
        <v>171</v>
      </c>
      <c r="Z3307" s="1" t="s">
        <v>50</v>
      </c>
      <c r="AA3307" s="1" t="s">
        <v>16</v>
      </c>
      <c r="AB3307" s="3" t="s">
        <v>12</v>
      </c>
      <c r="AC3307" s="23" t="s">
        <v>37781</v>
      </c>
      <c r="AD3307" s="23" t="s">
        <v>41338</v>
      </c>
      <c r="AE3307" t="s">
        <v>35401</v>
      </c>
    </row>
    <row r="3308" spans="1:31" ht="14.25" customHeight="1">
      <c r="A3308" s="1">
        <v>3307</v>
      </c>
      <c r="B3308" s="1" t="s">
        <v>54</v>
      </c>
      <c r="C3308" s="1" t="s">
        <v>8994</v>
      </c>
      <c r="D3308" s="1" t="s">
        <v>502</v>
      </c>
      <c r="E3308" s="1" t="s">
        <v>1083</v>
      </c>
      <c r="F3308" s="1" t="s">
        <v>32065</v>
      </c>
      <c r="G3308" s="14">
        <v>91946160446</v>
      </c>
      <c r="H3308" s="1" t="s">
        <v>20</v>
      </c>
      <c r="I3308" s="1" t="s">
        <v>9</v>
      </c>
      <c r="J3308" s="1" t="s">
        <v>50</v>
      </c>
      <c r="K3308" s="3" t="s">
        <v>42</v>
      </c>
      <c r="L3308" s="1" t="s">
        <v>50</v>
      </c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1"/>
      <c r="AA3308" s="1" t="s">
        <v>16</v>
      </c>
      <c r="AB3308" s="3" t="s">
        <v>12</v>
      </c>
      <c r="AC3308" s="23" t="s">
        <v>37781</v>
      </c>
      <c r="AD3308" s="23" t="s">
        <v>41339</v>
      </c>
      <c r="AE3308" t="s">
        <v>35401</v>
      </c>
    </row>
    <row r="3309" spans="1:31" ht="14.25" customHeight="1">
      <c r="A3309" s="1">
        <v>3308</v>
      </c>
      <c r="B3309" s="9" t="s">
        <v>6</v>
      </c>
      <c r="C3309" s="1" t="s">
        <v>8997</v>
      </c>
      <c r="D3309" s="1" t="s">
        <v>8998</v>
      </c>
      <c r="E3309" s="1" t="s">
        <v>8999</v>
      </c>
      <c r="F3309" s="1" t="s">
        <v>25227</v>
      </c>
      <c r="G3309" s="14">
        <v>91994904696</v>
      </c>
      <c r="H3309" s="1" t="s">
        <v>15</v>
      </c>
      <c r="I3309" s="1" t="s">
        <v>41</v>
      </c>
      <c r="J3309" s="1" t="s">
        <v>50</v>
      </c>
      <c r="K3309" s="3" t="s">
        <v>42</v>
      </c>
      <c r="L3309" s="1" t="s">
        <v>50</v>
      </c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1"/>
      <c r="AA3309" s="1" t="s">
        <v>16</v>
      </c>
      <c r="AB3309" s="3" t="s">
        <v>12</v>
      </c>
      <c r="AC3309" s="23" t="s">
        <v>37781</v>
      </c>
      <c r="AD3309" s="23" t="s">
        <v>41340</v>
      </c>
      <c r="AE3309" t="s">
        <v>35395</v>
      </c>
    </row>
    <row r="3310" spans="1:31" ht="14.25" customHeight="1">
      <c r="A3310" s="1">
        <v>3309</v>
      </c>
      <c r="B3310" s="1" t="s">
        <v>54</v>
      </c>
      <c r="C3310" s="1" t="s">
        <v>9022</v>
      </c>
      <c r="D3310" s="1" t="s">
        <v>9023</v>
      </c>
      <c r="E3310" s="1" t="s">
        <v>32</v>
      </c>
      <c r="F3310" s="1" t="s">
        <v>25236</v>
      </c>
      <c r="G3310" s="14">
        <v>91600004619</v>
      </c>
      <c r="H3310" s="1" t="s">
        <v>20</v>
      </c>
      <c r="I3310" s="1" t="s">
        <v>9</v>
      </c>
      <c r="J3310" s="1" t="s">
        <v>50</v>
      </c>
      <c r="K3310" s="3" t="s">
        <v>42</v>
      </c>
      <c r="L3310" s="1" t="s">
        <v>50</v>
      </c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1"/>
      <c r="AA3310" s="1" t="s">
        <v>16</v>
      </c>
      <c r="AB3310" s="3" t="s">
        <v>12</v>
      </c>
      <c r="AC3310" s="23" t="s">
        <v>37781</v>
      </c>
      <c r="AD3310" s="23" t="s">
        <v>38948</v>
      </c>
      <c r="AE3310" t="s">
        <v>35395</v>
      </c>
    </row>
    <row r="3311" spans="1:31" ht="14.25" customHeight="1">
      <c r="A3311" s="1">
        <v>3310</v>
      </c>
      <c r="B3311" s="1" t="s">
        <v>54</v>
      </c>
      <c r="C3311" s="1" t="s">
        <v>9047</v>
      </c>
      <c r="D3311" s="1" t="s">
        <v>1111</v>
      </c>
      <c r="E3311" s="1" t="s">
        <v>553</v>
      </c>
      <c r="F3311" s="1" t="s">
        <v>25247</v>
      </c>
      <c r="G3311" s="14">
        <v>91696944141</v>
      </c>
      <c r="H3311" s="1" t="s">
        <v>15</v>
      </c>
      <c r="I3311" s="1" t="s">
        <v>9</v>
      </c>
      <c r="J3311" s="1" t="s">
        <v>50</v>
      </c>
      <c r="K3311" s="3" t="s">
        <v>42</v>
      </c>
      <c r="L3311" s="1" t="s">
        <v>50</v>
      </c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1"/>
      <c r="AA3311" s="1" t="s">
        <v>16</v>
      </c>
      <c r="AB3311" s="3" t="s">
        <v>12</v>
      </c>
      <c r="AC3311" s="23" t="s">
        <v>37781</v>
      </c>
      <c r="AD3311" s="23" t="s">
        <v>41341</v>
      </c>
      <c r="AE3311" t="s">
        <v>35402</v>
      </c>
    </row>
    <row r="3312" spans="1:31" ht="14.25" customHeight="1">
      <c r="A3312" s="1">
        <v>3311</v>
      </c>
      <c r="B3312" s="1" t="s">
        <v>54</v>
      </c>
      <c r="C3312" s="1" t="s">
        <v>9065</v>
      </c>
      <c r="D3312" s="1" t="s">
        <v>9066</v>
      </c>
      <c r="E3312" s="1" t="s">
        <v>9067</v>
      </c>
      <c r="F3312" s="1" t="s">
        <v>34236</v>
      </c>
      <c r="G3312" s="14">
        <v>919946014669</v>
      </c>
      <c r="H3312" s="1" t="s">
        <v>20</v>
      </c>
      <c r="I3312" s="1" t="s">
        <v>41</v>
      </c>
      <c r="J3312" s="1" t="s">
        <v>50</v>
      </c>
      <c r="K3312" s="3" t="s">
        <v>42</v>
      </c>
      <c r="L3312" s="1" t="s">
        <v>50</v>
      </c>
      <c r="M3312" s="3" t="s">
        <v>178</v>
      </c>
      <c r="N3312" s="3" t="str">
        <f>J3312</f>
        <v>[1 cr - 1.25 cr]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1"/>
      <c r="AA3312" s="1" t="s">
        <v>16</v>
      </c>
      <c r="AB3312" s="3" t="s">
        <v>12</v>
      </c>
      <c r="AC3312" s="23" t="s">
        <v>37781</v>
      </c>
      <c r="AD3312" s="23" t="s">
        <v>41342</v>
      </c>
      <c r="AE3312" t="s">
        <v>35395</v>
      </c>
    </row>
    <row r="3313" spans="1:31" ht="14.25" customHeight="1">
      <c r="A3313" s="1">
        <v>3312</v>
      </c>
      <c r="B3313" s="9" t="s">
        <v>6</v>
      </c>
      <c r="C3313" s="1" t="s">
        <v>9075</v>
      </c>
      <c r="D3313" s="1" t="s">
        <v>3658</v>
      </c>
      <c r="E3313" s="1" t="s">
        <v>881</v>
      </c>
      <c r="F3313" s="1" t="s">
        <v>25260</v>
      </c>
      <c r="G3313" s="14">
        <v>914906046449</v>
      </c>
      <c r="H3313" s="1" t="s">
        <v>20</v>
      </c>
      <c r="I3313" s="1" t="s">
        <v>33</v>
      </c>
      <c r="J3313" s="1" t="s">
        <v>50</v>
      </c>
      <c r="K3313" s="3" t="s">
        <v>178</v>
      </c>
      <c r="L3313" s="1" t="s">
        <v>50</v>
      </c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1"/>
      <c r="AA3313" s="1" t="s">
        <v>16</v>
      </c>
      <c r="AB3313" s="3" t="s">
        <v>12</v>
      </c>
      <c r="AC3313" s="23" t="s">
        <v>37781</v>
      </c>
      <c r="AD3313" s="23" t="s">
        <v>38595</v>
      </c>
      <c r="AE3313" t="s">
        <v>35401</v>
      </c>
    </row>
    <row r="3314" spans="1:31" ht="14.25" customHeight="1">
      <c r="A3314" s="1">
        <v>3313</v>
      </c>
      <c r="B3314" s="9" t="s">
        <v>6</v>
      </c>
      <c r="C3314" s="1" t="s">
        <v>9086</v>
      </c>
      <c r="D3314" s="1" t="s">
        <v>9087</v>
      </c>
      <c r="E3314" s="1" t="s">
        <v>558</v>
      </c>
      <c r="F3314" s="1" t="s">
        <v>25265</v>
      </c>
      <c r="G3314" s="14">
        <v>91994904446</v>
      </c>
      <c r="H3314" s="1" t="s">
        <v>20</v>
      </c>
      <c r="I3314" s="1" t="s">
        <v>9</v>
      </c>
      <c r="J3314" s="1" t="s">
        <v>50</v>
      </c>
      <c r="K3314" s="3" t="s">
        <v>17</v>
      </c>
      <c r="L3314" s="1" t="s">
        <v>50</v>
      </c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1"/>
      <c r="AA3314" s="1" t="s">
        <v>11</v>
      </c>
      <c r="AB3314" s="3" t="s">
        <v>56</v>
      </c>
      <c r="AC3314" s="23" t="s">
        <v>37781</v>
      </c>
      <c r="AD3314" s="23" t="s">
        <v>41343</v>
      </c>
      <c r="AE3314" t="s">
        <v>35395</v>
      </c>
    </row>
    <row r="3315" spans="1:31" ht="14.25" customHeight="1">
      <c r="A3315" s="1">
        <v>3314</v>
      </c>
      <c r="B3315" s="9" t="s">
        <v>6</v>
      </c>
      <c r="C3315" s="1" t="s">
        <v>9094</v>
      </c>
      <c r="D3315" s="1" t="s">
        <v>7104</v>
      </c>
      <c r="E3315" s="1" t="s">
        <v>139</v>
      </c>
      <c r="F3315" s="1" t="s">
        <v>25270</v>
      </c>
      <c r="G3315" s="14">
        <v>914141419666</v>
      </c>
      <c r="H3315" s="1" t="s">
        <v>15</v>
      </c>
      <c r="I3315" s="1" t="s">
        <v>9</v>
      </c>
      <c r="J3315" s="1" t="s">
        <v>50</v>
      </c>
      <c r="K3315" s="3" t="s">
        <v>27</v>
      </c>
      <c r="L3315" s="1" t="s">
        <v>50</v>
      </c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1"/>
      <c r="AA3315" s="1" t="s">
        <v>16</v>
      </c>
      <c r="AB3315" s="3" t="s">
        <v>12</v>
      </c>
      <c r="AC3315" s="23" t="s">
        <v>37781</v>
      </c>
      <c r="AD3315" s="23" t="s">
        <v>41344</v>
      </c>
      <c r="AE3315" t="s">
        <v>35402</v>
      </c>
    </row>
    <row r="3316" spans="1:31" ht="14.25" customHeight="1">
      <c r="A3316" s="1">
        <v>3315</v>
      </c>
      <c r="B3316" s="1" t="s">
        <v>54</v>
      </c>
      <c r="C3316" s="1" t="s">
        <v>9106</v>
      </c>
      <c r="D3316" s="1" t="s">
        <v>1506</v>
      </c>
      <c r="E3316" s="1" t="s">
        <v>40</v>
      </c>
      <c r="F3316" s="1" t="s">
        <v>34240</v>
      </c>
      <c r="G3316" s="14">
        <v>91946494616</v>
      </c>
      <c r="H3316" s="1" t="s">
        <v>8</v>
      </c>
      <c r="I3316" s="1" t="s">
        <v>62</v>
      </c>
      <c r="J3316" s="1" t="s">
        <v>50</v>
      </c>
      <c r="K3316" s="3" t="s">
        <v>27</v>
      </c>
      <c r="L3316" s="1" t="s">
        <v>50</v>
      </c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1"/>
      <c r="AA3316" s="1" t="s">
        <v>16</v>
      </c>
      <c r="AB3316" s="3" t="s">
        <v>12</v>
      </c>
      <c r="AC3316" s="23" t="s">
        <v>37781</v>
      </c>
      <c r="AD3316" s="23" t="s">
        <v>41345</v>
      </c>
      <c r="AE3316" t="s">
        <v>35402</v>
      </c>
    </row>
    <row r="3317" spans="1:31" ht="14.25" customHeight="1">
      <c r="A3317" s="1">
        <v>3316</v>
      </c>
      <c r="B3317" s="1" t="s">
        <v>54</v>
      </c>
      <c r="C3317" s="1" t="s">
        <v>9204</v>
      </c>
      <c r="D3317" s="1" t="s">
        <v>16028</v>
      </c>
      <c r="E3317" s="1" t="s">
        <v>159</v>
      </c>
      <c r="F3317" s="1" t="s">
        <v>25327</v>
      </c>
      <c r="G3317" s="14">
        <v>919946449</v>
      </c>
      <c r="H3317" s="1" t="s">
        <v>8</v>
      </c>
      <c r="I3317" s="1" t="s">
        <v>62</v>
      </c>
      <c r="J3317" s="1" t="s">
        <v>50</v>
      </c>
      <c r="K3317" s="3" t="s">
        <v>42</v>
      </c>
      <c r="L3317" s="1" t="s">
        <v>50</v>
      </c>
      <c r="M3317" s="3" t="s">
        <v>27</v>
      </c>
      <c r="N3317" s="3" t="str">
        <f>J3317</f>
        <v>[1 cr - 1.25 cr]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1"/>
      <c r="AA3317" s="1" t="s">
        <v>16</v>
      </c>
      <c r="AB3317" s="3" t="s">
        <v>12</v>
      </c>
      <c r="AC3317" s="23" t="s">
        <v>37781</v>
      </c>
      <c r="AD3317" s="23" t="s">
        <v>41346</v>
      </c>
      <c r="AE3317" t="s">
        <v>35395</v>
      </c>
    </row>
    <row r="3318" spans="1:31" ht="14.25" customHeight="1">
      <c r="A3318" s="1">
        <v>3317</v>
      </c>
      <c r="B3318" s="9" t="s">
        <v>6</v>
      </c>
      <c r="C3318" s="1" t="s">
        <v>9222</v>
      </c>
      <c r="D3318" s="1" t="s">
        <v>723</v>
      </c>
      <c r="E3318" s="1" t="s">
        <v>328</v>
      </c>
      <c r="F3318" s="1" t="s">
        <v>25336</v>
      </c>
      <c r="G3318" s="14">
        <v>919446910964</v>
      </c>
      <c r="H3318" s="1" t="s">
        <v>20</v>
      </c>
      <c r="I3318" s="1" t="s">
        <v>9</v>
      </c>
      <c r="J3318" s="1" t="s">
        <v>50</v>
      </c>
      <c r="K3318" s="3" t="s">
        <v>42</v>
      </c>
      <c r="L3318" s="1" t="s">
        <v>50</v>
      </c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1"/>
      <c r="AA3318" s="1" t="s">
        <v>16</v>
      </c>
      <c r="AB3318" s="3" t="s">
        <v>12</v>
      </c>
      <c r="AC3318" s="23" t="s">
        <v>37781</v>
      </c>
      <c r="AD3318" s="23" t="s">
        <v>41347</v>
      </c>
      <c r="AE3318" t="s">
        <v>35401</v>
      </c>
    </row>
    <row r="3319" spans="1:31" ht="14.25" customHeight="1">
      <c r="A3319" s="1">
        <v>3318</v>
      </c>
      <c r="B3319" s="1" t="s">
        <v>54</v>
      </c>
      <c r="C3319" s="1" t="s">
        <v>9224</v>
      </c>
      <c r="D3319" s="1" t="s">
        <v>9755</v>
      </c>
      <c r="E3319" s="1" t="s">
        <v>328</v>
      </c>
      <c r="F3319" s="1" t="s">
        <v>25338</v>
      </c>
      <c r="G3319" s="14">
        <v>91944469464</v>
      </c>
      <c r="H3319" s="1" t="s">
        <v>8</v>
      </c>
      <c r="I3319" s="1" t="s">
        <v>62</v>
      </c>
      <c r="J3319" s="1" t="s">
        <v>50</v>
      </c>
      <c r="K3319" s="3" t="s">
        <v>42</v>
      </c>
      <c r="L3319" s="1" t="s">
        <v>50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1"/>
      <c r="AA3319" s="1" t="s">
        <v>16</v>
      </c>
      <c r="AB3319" s="3" t="s">
        <v>12</v>
      </c>
      <c r="AC3319" s="23" t="s">
        <v>37781</v>
      </c>
      <c r="AD3319" s="23" t="s">
        <v>38601</v>
      </c>
      <c r="AE3319" t="s">
        <v>35401</v>
      </c>
    </row>
    <row r="3320" spans="1:31" ht="14.25" customHeight="1">
      <c r="A3320" s="1">
        <v>3319</v>
      </c>
      <c r="B3320" s="1" t="s">
        <v>54</v>
      </c>
      <c r="C3320" s="1" t="s">
        <v>9232</v>
      </c>
      <c r="D3320" s="1" t="s">
        <v>965</v>
      </c>
      <c r="E3320" s="1" t="s">
        <v>13266</v>
      </c>
      <c r="F3320" s="1" t="s">
        <v>32093</v>
      </c>
      <c r="G3320" s="14">
        <v>91944404644</v>
      </c>
      <c r="H3320" s="1" t="s">
        <v>20</v>
      </c>
      <c r="I3320" s="1" t="s">
        <v>33</v>
      </c>
      <c r="J3320" s="1" t="s">
        <v>50</v>
      </c>
      <c r="K3320" s="3" t="s">
        <v>42</v>
      </c>
      <c r="L3320" s="1" t="s">
        <v>50</v>
      </c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1"/>
      <c r="AA3320" s="1" t="s">
        <v>16</v>
      </c>
      <c r="AB3320" s="3" t="s">
        <v>12</v>
      </c>
      <c r="AC3320" s="23" t="s">
        <v>37781</v>
      </c>
      <c r="AD3320" s="23" t="s">
        <v>41348</v>
      </c>
      <c r="AE3320" t="s">
        <v>35402</v>
      </c>
    </row>
    <row r="3321" spans="1:31" ht="14.25" customHeight="1">
      <c r="A3321" s="1">
        <v>3320</v>
      </c>
      <c r="B3321" s="9" t="s">
        <v>6</v>
      </c>
      <c r="C3321" s="1" t="s">
        <v>9236</v>
      </c>
      <c r="D3321" s="1" t="s">
        <v>1263</v>
      </c>
      <c r="E3321" s="1" t="s">
        <v>217</v>
      </c>
      <c r="F3321" s="1" t="s">
        <v>20929</v>
      </c>
      <c r="G3321" s="14">
        <v>919904646</v>
      </c>
      <c r="H3321" s="1" t="s">
        <v>15</v>
      </c>
      <c r="I3321" s="1" t="s">
        <v>9</v>
      </c>
      <c r="J3321" s="1" t="s">
        <v>50</v>
      </c>
      <c r="K3321" s="3" t="s">
        <v>27</v>
      </c>
      <c r="L3321" s="1" t="s">
        <v>50</v>
      </c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1"/>
      <c r="AA3321" s="1" t="s">
        <v>16</v>
      </c>
      <c r="AB3321" s="3" t="s">
        <v>12</v>
      </c>
      <c r="AC3321" s="23" t="s">
        <v>37781</v>
      </c>
      <c r="AD3321" s="23" t="s">
        <v>41349</v>
      </c>
      <c r="AE3321" t="s">
        <v>35400</v>
      </c>
    </row>
    <row r="3322" spans="1:31" ht="14.25" customHeight="1">
      <c r="A3322" s="1">
        <v>3321</v>
      </c>
      <c r="B3322" s="1" t="s">
        <v>54</v>
      </c>
      <c r="C3322" s="1" t="s">
        <v>9238</v>
      </c>
      <c r="D3322" s="1" t="s">
        <v>1354</v>
      </c>
      <c r="E3322" s="1" t="s">
        <v>724</v>
      </c>
      <c r="F3322" s="1" t="s">
        <v>25347</v>
      </c>
      <c r="G3322" s="14">
        <v>9141414440</v>
      </c>
      <c r="H3322" s="1" t="s">
        <v>8</v>
      </c>
      <c r="I3322" s="1" t="s">
        <v>62</v>
      </c>
      <c r="J3322" s="1" t="s">
        <v>50</v>
      </c>
      <c r="K3322" s="3" t="s">
        <v>42</v>
      </c>
      <c r="L3322" s="1" t="s">
        <v>50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1"/>
      <c r="AA3322" s="1" t="s">
        <v>16</v>
      </c>
      <c r="AB3322" s="3" t="s">
        <v>12</v>
      </c>
      <c r="AC3322" s="23" t="s">
        <v>37781</v>
      </c>
      <c r="AD3322" s="23" t="s">
        <v>41350</v>
      </c>
      <c r="AE3322" t="s">
        <v>35402</v>
      </c>
    </row>
    <row r="3323" spans="1:31" ht="14.25" customHeight="1">
      <c r="A3323" s="1">
        <v>3322</v>
      </c>
      <c r="B3323" s="9" t="s">
        <v>6</v>
      </c>
      <c r="C3323" s="1" t="s">
        <v>9265</v>
      </c>
      <c r="D3323" s="1" t="s">
        <v>9266</v>
      </c>
      <c r="E3323" s="1" t="s">
        <v>40</v>
      </c>
      <c r="F3323" s="1" t="s">
        <v>32095</v>
      </c>
      <c r="G3323" s="14">
        <v>919946404010</v>
      </c>
      <c r="H3323" s="1" t="s">
        <v>37</v>
      </c>
      <c r="I3323" s="1" t="s">
        <v>9</v>
      </c>
      <c r="J3323" s="1" t="s">
        <v>50</v>
      </c>
      <c r="K3323" s="3" t="s">
        <v>17</v>
      </c>
      <c r="L3323" s="1" t="s">
        <v>50</v>
      </c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1"/>
      <c r="AA3323" s="1" t="s">
        <v>11</v>
      </c>
      <c r="AB3323" s="3" t="s">
        <v>274</v>
      </c>
      <c r="AC3323" s="23" t="s">
        <v>37781</v>
      </c>
      <c r="AD3323" s="23" t="s">
        <v>41351</v>
      </c>
      <c r="AE3323" t="s">
        <v>35402</v>
      </c>
    </row>
    <row r="3324" spans="1:31" ht="14.25" customHeight="1">
      <c r="A3324" s="1">
        <v>3323</v>
      </c>
      <c r="B3324" s="9" t="s">
        <v>6</v>
      </c>
      <c r="C3324" s="1" t="s">
        <v>9318</v>
      </c>
      <c r="D3324" s="1" t="s">
        <v>804</v>
      </c>
      <c r="E3324" s="1" t="s">
        <v>9319</v>
      </c>
      <c r="F3324" s="1" t="s">
        <v>32100</v>
      </c>
      <c r="G3324" s="14">
        <v>919946009104</v>
      </c>
      <c r="H3324" s="1" t="s">
        <v>15</v>
      </c>
      <c r="I3324" s="1" t="s">
        <v>9</v>
      </c>
      <c r="J3324" s="1" t="s">
        <v>50</v>
      </c>
      <c r="K3324" s="3" t="s">
        <v>27</v>
      </c>
      <c r="L3324" s="1" t="s">
        <v>50</v>
      </c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1"/>
      <c r="AA3324" s="1" t="s">
        <v>16</v>
      </c>
      <c r="AB3324" s="3" t="s">
        <v>12</v>
      </c>
      <c r="AC3324" s="23" t="s">
        <v>37781</v>
      </c>
      <c r="AD3324" s="23" t="s">
        <v>41352</v>
      </c>
      <c r="AE3324" t="s">
        <v>35401</v>
      </c>
    </row>
    <row r="3325" spans="1:31" ht="14.25" customHeight="1">
      <c r="A3325" s="1">
        <v>3324</v>
      </c>
      <c r="B3325" s="1" t="s">
        <v>54</v>
      </c>
      <c r="C3325" s="1" t="s">
        <v>9323</v>
      </c>
      <c r="D3325" s="1" t="s">
        <v>14917</v>
      </c>
      <c r="E3325" s="1" t="s">
        <v>40</v>
      </c>
      <c r="F3325" s="1" t="s">
        <v>25388</v>
      </c>
      <c r="G3325" s="14">
        <v>91966449944</v>
      </c>
      <c r="H3325" s="1" t="s">
        <v>15</v>
      </c>
      <c r="I3325" s="1" t="s">
        <v>9</v>
      </c>
      <c r="J3325" s="1" t="s">
        <v>50</v>
      </c>
      <c r="K3325" s="3" t="s">
        <v>17</v>
      </c>
      <c r="L3325" s="1" t="s">
        <v>50</v>
      </c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1"/>
      <c r="AA3325" s="1" t="s">
        <v>11</v>
      </c>
      <c r="AB3325" s="3" t="s">
        <v>990</v>
      </c>
      <c r="AC3325" s="23" t="s">
        <v>37781</v>
      </c>
      <c r="AD3325" s="23" t="s">
        <v>41353</v>
      </c>
      <c r="AE3325" t="s">
        <v>35400</v>
      </c>
    </row>
    <row r="3326" spans="1:31" ht="14.25" customHeight="1">
      <c r="A3326" s="1">
        <v>3325</v>
      </c>
      <c r="B3326" s="1" t="s">
        <v>54</v>
      </c>
      <c r="C3326" s="1" t="s">
        <v>9349</v>
      </c>
      <c r="D3326" s="1" t="s">
        <v>16468</v>
      </c>
      <c r="E3326" s="1" t="s">
        <v>40</v>
      </c>
      <c r="F3326" s="1" t="s">
        <v>25402</v>
      </c>
      <c r="G3326" s="14">
        <v>91461194610</v>
      </c>
      <c r="H3326" s="1" t="s">
        <v>8</v>
      </c>
      <c r="I3326" s="1" t="s">
        <v>41</v>
      </c>
      <c r="J3326" s="1" t="s">
        <v>50</v>
      </c>
      <c r="K3326" s="3" t="s">
        <v>171</v>
      </c>
      <c r="L3326" s="1" t="s">
        <v>50</v>
      </c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1"/>
      <c r="AA3326" s="1" t="s">
        <v>16</v>
      </c>
      <c r="AB3326" s="3" t="s">
        <v>12</v>
      </c>
      <c r="AC3326" s="23" t="s">
        <v>37781</v>
      </c>
      <c r="AD3326" s="23" t="s">
        <v>41354</v>
      </c>
      <c r="AE3326" t="s">
        <v>35401</v>
      </c>
    </row>
    <row r="3327" spans="1:31" ht="14.25" customHeight="1">
      <c r="A3327" s="1">
        <v>3326</v>
      </c>
      <c r="B3327" s="9" t="s">
        <v>6</v>
      </c>
      <c r="C3327" s="1" t="s">
        <v>9351</v>
      </c>
      <c r="D3327" s="1" t="s">
        <v>9352</v>
      </c>
      <c r="E3327" s="1" t="s">
        <v>788</v>
      </c>
      <c r="F3327" s="1" t="s">
        <v>25404</v>
      </c>
      <c r="G3327" s="14">
        <v>91944604004</v>
      </c>
      <c r="H3327" s="1" t="s">
        <v>8</v>
      </c>
      <c r="I3327" s="1" t="s">
        <v>62</v>
      </c>
      <c r="J3327" s="1" t="s">
        <v>50</v>
      </c>
      <c r="K3327" s="3" t="s">
        <v>178</v>
      </c>
      <c r="L3327" s="1" t="s">
        <v>50</v>
      </c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1"/>
      <c r="AA3327" s="1" t="s">
        <v>16</v>
      </c>
      <c r="AB3327" s="3" t="s">
        <v>12</v>
      </c>
      <c r="AC3327" s="23" t="s">
        <v>37781</v>
      </c>
      <c r="AD3327" s="23" t="s">
        <v>41355</v>
      </c>
      <c r="AE3327" t="s">
        <v>35401</v>
      </c>
    </row>
    <row r="3328" spans="1:31" ht="14.25" customHeight="1">
      <c r="A3328" s="1">
        <v>3327</v>
      </c>
      <c r="B3328" s="9" t="s">
        <v>6</v>
      </c>
      <c r="C3328" s="1" t="s">
        <v>9359</v>
      </c>
      <c r="D3328" s="1" t="s">
        <v>9360</v>
      </c>
      <c r="E3328" s="1" t="s">
        <v>152</v>
      </c>
      <c r="F3328" s="1" t="s">
        <v>25409</v>
      </c>
      <c r="G3328" s="14">
        <v>9196946646</v>
      </c>
      <c r="H3328" s="1" t="s">
        <v>8</v>
      </c>
      <c r="I3328" s="1" t="s">
        <v>62</v>
      </c>
      <c r="J3328" s="1" t="s">
        <v>50</v>
      </c>
      <c r="K3328" s="3" t="s">
        <v>42</v>
      </c>
      <c r="L3328" s="1" t="s">
        <v>50</v>
      </c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1"/>
      <c r="AA3328" s="1" t="s">
        <v>16</v>
      </c>
      <c r="AB3328" s="3" t="s">
        <v>12</v>
      </c>
      <c r="AC3328" s="23" t="s">
        <v>37781</v>
      </c>
      <c r="AD3328" s="23" t="s">
        <v>41356</v>
      </c>
      <c r="AE3328" t="s">
        <v>35402</v>
      </c>
    </row>
    <row r="3329" spans="1:31" ht="14.25" customHeight="1">
      <c r="A3329" s="1">
        <v>3328</v>
      </c>
      <c r="B3329" s="1" t="s">
        <v>54</v>
      </c>
      <c r="C3329" s="1" t="s">
        <v>9378</v>
      </c>
      <c r="D3329" s="1" t="s">
        <v>1787</v>
      </c>
      <c r="E3329" s="1" t="s">
        <v>506</v>
      </c>
      <c r="F3329" s="1" t="s">
        <v>32105</v>
      </c>
      <c r="G3329" s="14">
        <v>9144046916</v>
      </c>
      <c r="H3329" s="1" t="s">
        <v>15</v>
      </c>
      <c r="I3329" s="1" t="s">
        <v>41</v>
      </c>
      <c r="J3329" s="1" t="s">
        <v>50</v>
      </c>
      <c r="K3329" s="3" t="s">
        <v>17</v>
      </c>
      <c r="L3329" s="1" t="s">
        <v>50</v>
      </c>
      <c r="M3329" s="4" t="s">
        <v>42</v>
      </c>
      <c r="N3329" s="3" t="str">
        <f t="shared" ref="N3329:N3330" si="65">J3329</f>
        <v>[1 cr - 1.25 cr]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1"/>
      <c r="AA3329" s="1" t="s">
        <v>16</v>
      </c>
      <c r="AB3329" s="3" t="s">
        <v>12</v>
      </c>
      <c r="AC3329" s="23" t="s">
        <v>37781</v>
      </c>
      <c r="AD3329" s="23" t="s">
        <v>41357</v>
      </c>
      <c r="AE3329" t="s">
        <v>35395</v>
      </c>
    </row>
    <row r="3330" spans="1:31" ht="14.25" customHeight="1">
      <c r="A3330" s="1">
        <v>3329</v>
      </c>
      <c r="B3330" s="1" t="s">
        <v>54</v>
      </c>
      <c r="C3330" s="1" t="s">
        <v>9392</v>
      </c>
      <c r="D3330" s="1" t="s">
        <v>699</v>
      </c>
      <c r="E3330" s="1" t="s">
        <v>2964</v>
      </c>
      <c r="F3330" s="1" t="s">
        <v>25421</v>
      </c>
      <c r="G3330" s="14">
        <v>9194466911</v>
      </c>
      <c r="H3330" s="1" t="s">
        <v>8</v>
      </c>
      <c r="I3330" s="1" t="s">
        <v>9</v>
      </c>
      <c r="J3330" s="1" t="s">
        <v>50</v>
      </c>
      <c r="K3330" s="3" t="s">
        <v>42</v>
      </c>
      <c r="L3330" s="1" t="s">
        <v>50</v>
      </c>
      <c r="M3330" s="3" t="s">
        <v>27</v>
      </c>
      <c r="N3330" s="3" t="str">
        <f t="shared" si="65"/>
        <v>[1 cr - 1.25 cr]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1"/>
      <c r="AA3330" s="1" t="s">
        <v>16</v>
      </c>
      <c r="AB3330" s="3" t="s">
        <v>12</v>
      </c>
      <c r="AC3330" s="23" t="s">
        <v>37781</v>
      </c>
      <c r="AD3330" s="23" t="s">
        <v>41358</v>
      </c>
      <c r="AE3330" t="s">
        <v>35400</v>
      </c>
    </row>
    <row r="3331" spans="1:31" ht="14.25" customHeight="1">
      <c r="A3331" s="1">
        <v>3330</v>
      </c>
      <c r="B3331" s="9" t="s">
        <v>6</v>
      </c>
      <c r="C3331" s="1" t="s">
        <v>9403</v>
      </c>
      <c r="D3331" s="1" t="s">
        <v>361</v>
      </c>
      <c r="E3331" s="1" t="s">
        <v>139</v>
      </c>
      <c r="F3331" s="1" t="s">
        <v>34267</v>
      </c>
      <c r="G3331" s="14">
        <v>9194444914</v>
      </c>
      <c r="H3331" s="1" t="s">
        <v>20</v>
      </c>
      <c r="I3331" s="1" t="s">
        <v>41</v>
      </c>
      <c r="J3331" s="1" t="s">
        <v>50</v>
      </c>
      <c r="K3331" s="3" t="s">
        <v>42</v>
      </c>
      <c r="L3331" s="1" t="s">
        <v>50</v>
      </c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1"/>
      <c r="AA3331" s="1" t="s">
        <v>16</v>
      </c>
      <c r="AB3331" s="3" t="s">
        <v>12</v>
      </c>
      <c r="AC3331" s="23" t="s">
        <v>37781</v>
      </c>
      <c r="AD3331" s="23" t="s">
        <v>41359</v>
      </c>
      <c r="AE3331" t="s">
        <v>35401</v>
      </c>
    </row>
    <row r="3332" spans="1:31" ht="14.25" customHeight="1">
      <c r="A3332" s="1">
        <v>3331</v>
      </c>
      <c r="B3332" s="9" t="s">
        <v>6</v>
      </c>
      <c r="C3332" s="1" t="s">
        <v>9427</v>
      </c>
      <c r="D3332" s="1" t="s">
        <v>9428</v>
      </c>
      <c r="E3332" s="1" t="s">
        <v>139</v>
      </c>
      <c r="F3332" s="1" t="s">
        <v>34270</v>
      </c>
      <c r="G3332" s="14">
        <v>91944409964</v>
      </c>
      <c r="H3332" s="1" t="s">
        <v>132</v>
      </c>
      <c r="I3332" s="1" t="s">
        <v>62</v>
      </c>
      <c r="J3332" s="1" t="s">
        <v>50</v>
      </c>
      <c r="K3332" s="3" t="s">
        <v>42</v>
      </c>
      <c r="L3332" s="1" t="s">
        <v>50</v>
      </c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1"/>
      <c r="AA3332" s="1" t="s">
        <v>16</v>
      </c>
      <c r="AB3332" s="3" t="s">
        <v>12</v>
      </c>
      <c r="AC3332" s="23" t="s">
        <v>37781</v>
      </c>
      <c r="AD3332" s="23" t="s">
        <v>41360</v>
      </c>
      <c r="AE3332" t="s">
        <v>35395</v>
      </c>
    </row>
    <row r="3333" spans="1:31" ht="14.25" customHeight="1">
      <c r="A3333" s="1">
        <v>3332</v>
      </c>
      <c r="B3333" s="9" t="s">
        <v>6</v>
      </c>
      <c r="C3333" s="1" t="s">
        <v>9435</v>
      </c>
      <c r="D3333" s="1" t="s">
        <v>1603</v>
      </c>
      <c r="E3333" s="1" t="s">
        <v>139</v>
      </c>
      <c r="F3333" s="1" t="s">
        <v>25438</v>
      </c>
      <c r="G3333" s="14">
        <v>91994099106</v>
      </c>
      <c r="H3333" s="1" t="s">
        <v>15</v>
      </c>
      <c r="I3333" s="1" t="s">
        <v>9</v>
      </c>
      <c r="J3333" s="1" t="s">
        <v>50</v>
      </c>
      <c r="K3333" s="3" t="s">
        <v>178</v>
      </c>
      <c r="L3333" s="1" t="s">
        <v>50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1"/>
      <c r="AA3333" s="1" t="s">
        <v>11</v>
      </c>
      <c r="AB3333" s="3" t="s">
        <v>13</v>
      </c>
      <c r="AC3333" s="23" t="s">
        <v>37781</v>
      </c>
      <c r="AD3333" s="23" t="s">
        <v>39631</v>
      </c>
      <c r="AE3333" t="s">
        <v>35395</v>
      </c>
    </row>
    <row r="3334" spans="1:31" ht="14.25" customHeight="1">
      <c r="A3334" s="1">
        <v>3333</v>
      </c>
      <c r="B3334" s="1" t="s">
        <v>54</v>
      </c>
      <c r="C3334" s="1" t="s">
        <v>9469</v>
      </c>
      <c r="D3334" s="1" t="s">
        <v>35626</v>
      </c>
      <c r="E3334" s="1" t="s">
        <v>40</v>
      </c>
      <c r="F3334" s="1" t="s">
        <v>25451</v>
      </c>
      <c r="G3334" s="14">
        <v>91949644</v>
      </c>
      <c r="H3334" s="1" t="s">
        <v>8</v>
      </c>
      <c r="I3334" s="1" t="s">
        <v>41</v>
      </c>
      <c r="J3334" s="1" t="s">
        <v>50</v>
      </c>
      <c r="K3334" s="3" t="s">
        <v>27</v>
      </c>
      <c r="L3334" s="1" t="s">
        <v>50</v>
      </c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1"/>
      <c r="AA3334" s="1" t="s">
        <v>16</v>
      </c>
      <c r="AB3334" s="3" t="s">
        <v>12</v>
      </c>
      <c r="AC3334" s="23" t="s">
        <v>37781</v>
      </c>
      <c r="AD3334" s="23" t="s">
        <v>41361</v>
      </c>
      <c r="AE3334" t="s">
        <v>35402</v>
      </c>
    </row>
    <row r="3335" spans="1:31" ht="14.25" customHeight="1">
      <c r="A3335" s="1">
        <v>3334</v>
      </c>
      <c r="B3335" s="9" t="s">
        <v>6</v>
      </c>
      <c r="C3335" s="1" t="s">
        <v>9479</v>
      </c>
      <c r="D3335" s="1" t="s">
        <v>4417</v>
      </c>
      <c r="E3335" s="1" t="s">
        <v>447</v>
      </c>
      <c r="F3335" s="1" t="s">
        <v>25455</v>
      </c>
      <c r="G3335" s="14">
        <v>910960099</v>
      </c>
      <c r="H3335" s="1" t="s">
        <v>15</v>
      </c>
      <c r="I3335" s="1" t="s">
        <v>41</v>
      </c>
      <c r="J3335" s="1" t="s">
        <v>50</v>
      </c>
      <c r="K3335" s="3" t="s">
        <v>42</v>
      </c>
      <c r="L3335" s="1" t="s">
        <v>50</v>
      </c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1"/>
      <c r="AA3335" s="1" t="s">
        <v>16</v>
      </c>
      <c r="AB3335" s="3" t="s">
        <v>12</v>
      </c>
      <c r="AC3335" s="23" t="s">
        <v>37781</v>
      </c>
      <c r="AD3335" s="23" t="s">
        <v>41362</v>
      </c>
      <c r="AE3335" t="s">
        <v>35395</v>
      </c>
    </row>
    <row r="3336" spans="1:31" ht="14.25" customHeight="1">
      <c r="A3336" s="1">
        <v>3335</v>
      </c>
      <c r="B3336" s="1" t="s">
        <v>54</v>
      </c>
      <c r="C3336" s="1" t="s">
        <v>9506</v>
      </c>
      <c r="D3336" s="1" t="s">
        <v>9507</v>
      </c>
      <c r="E3336" s="1" t="s">
        <v>84</v>
      </c>
      <c r="F3336" s="1" t="s">
        <v>25468</v>
      </c>
      <c r="G3336" s="14">
        <v>919966906</v>
      </c>
      <c r="H3336" s="1" t="s">
        <v>20</v>
      </c>
      <c r="I3336" s="1" t="s">
        <v>9</v>
      </c>
      <c r="J3336" s="1" t="s">
        <v>50</v>
      </c>
      <c r="K3336" s="3" t="s">
        <v>42</v>
      </c>
      <c r="L3336" s="1" t="s">
        <v>50</v>
      </c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1"/>
      <c r="AA3336" s="1" t="s">
        <v>16</v>
      </c>
      <c r="AB3336" s="3" t="s">
        <v>12</v>
      </c>
      <c r="AC3336" s="23" t="s">
        <v>37781</v>
      </c>
      <c r="AD3336" s="23" t="s">
        <v>40997</v>
      </c>
      <c r="AE3336" t="s">
        <v>35395</v>
      </c>
    </row>
    <row r="3337" spans="1:31" ht="14.25" customHeight="1">
      <c r="A3337" s="1">
        <v>3336</v>
      </c>
      <c r="B3337" s="9" t="s">
        <v>6</v>
      </c>
      <c r="C3337" s="1" t="s">
        <v>9517</v>
      </c>
      <c r="D3337" s="1" t="s">
        <v>2577</v>
      </c>
      <c r="E3337" s="1" t="s">
        <v>9518</v>
      </c>
      <c r="F3337" s="1" t="s">
        <v>25473</v>
      </c>
      <c r="G3337" s="14">
        <v>9106904696</v>
      </c>
      <c r="H3337" s="1" t="s">
        <v>8</v>
      </c>
      <c r="I3337" s="1" t="s">
        <v>9</v>
      </c>
      <c r="J3337" s="1" t="s">
        <v>50</v>
      </c>
      <c r="K3337" s="3" t="s">
        <v>63</v>
      </c>
      <c r="L3337" s="1" t="s">
        <v>50</v>
      </c>
      <c r="M3337" s="3" t="s">
        <v>213</v>
      </c>
      <c r="N3337" s="3" t="str">
        <f>J3337</f>
        <v>[1 cr - 1.25 cr]</v>
      </c>
      <c r="O3337" s="3" t="s">
        <v>17</v>
      </c>
      <c r="P3337" s="3" t="s">
        <v>50</v>
      </c>
      <c r="Q3337" s="3" t="s">
        <v>42</v>
      </c>
      <c r="R3337" s="3" t="s">
        <v>50</v>
      </c>
      <c r="S3337" s="3" t="s">
        <v>27</v>
      </c>
      <c r="T3337" s="3" t="s">
        <v>50</v>
      </c>
      <c r="U3337" s="3" t="s">
        <v>117</v>
      </c>
      <c r="V3337" s="3" t="s">
        <v>50</v>
      </c>
      <c r="W3337" s="3" t="s">
        <v>178</v>
      </c>
      <c r="X3337" s="3" t="s">
        <v>50</v>
      </c>
      <c r="Y3337" s="3" t="s">
        <v>171</v>
      </c>
      <c r="Z3337" s="1" t="s">
        <v>50</v>
      </c>
      <c r="AA3337" s="1" t="s">
        <v>16</v>
      </c>
      <c r="AB3337" s="3" t="s">
        <v>12</v>
      </c>
      <c r="AC3337" s="23" t="s">
        <v>37781</v>
      </c>
      <c r="AD3337" s="23" t="s">
        <v>41363</v>
      </c>
      <c r="AE3337" t="s">
        <v>35395</v>
      </c>
    </row>
    <row r="3338" spans="1:31" ht="14.25" customHeight="1">
      <c r="A3338" s="1">
        <v>3337</v>
      </c>
      <c r="B3338" s="9" t="s">
        <v>6</v>
      </c>
      <c r="C3338" s="1" t="s">
        <v>9523</v>
      </c>
      <c r="D3338" s="1" t="s">
        <v>526</v>
      </c>
      <c r="E3338" s="1" t="s">
        <v>3339</v>
      </c>
      <c r="F3338" s="1" t="s">
        <v>32124</v>
      </c>
      <c r="G3338" s="14">
        <v>9194461196</v>
      </c>
      <c r="H3338" s="1" t="s">
        <v>15</v>
      </c>
      <c r="I3338" s="1" t="s">
        <v>9</v>
      </c>
      <c r="J3338" s="1" t="s">
        <v>50</v>
      </c>
      <c r="K3338" s="3" t="s">
        <v>42</v>
      </c>
      <c r="L3338" s="1" t="s">
        <v>50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1"/>
      <c r="AA3338" s="1" t="s">
        <v>16</v>
      </c>
      <c r="AB3338" s="3" t="s">
        <v>12</v>
      </c>
      <c r="AC3338" s="23" t="s">
        <v>37781</v>
      </c>
      <c r="AD3338" s="23" t="s">
        <v>41364</v>
      </c>
      <c r="AE3338" t="s">
        <v>35395</v>
      </c>
    </row>
    <row r="3339" spans="1:31" ht="14.25" customHeight="1">
      <c r="A3339" s="1">
        <v>3338</v>
      </c>
      <c r="B3339" s="1" t="s">
        <v>54</v>
      </c>
      <c r="C3339" s="1" t="s">
        <v>9539</v>
      </c>
      <c r="D3339" s="1" t="s">
        <v>1447</v>
      </c>
      <c r="E3339" s="1" t="s">
        <v>328</v>
      </c>
      <c r="F3339" s="1" t="s">
        <v>25484</v>
      </c>
      <c r="G3339" s="14">
        <v>91440164444</v>
      </c>
      <c r="H3339" s="1" t="s">
        <v>8</v>
      </c>
      <c r="I3339" s="1" t="s">
        <v>9</v>
      </c>
      <c r="J3339" s="1" t="s">
        <v>50</v>
      </c>
      <c r="K3339" s="3" t="s">
        <v>42</v>
      </c>
      <c r="L3339" s="1" t="s">
        <v>50</v>
      </c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1"/>
      <c r="AA3339" s="1" t="s">
        <v>16</v>
      </c>
      <c r="AB3339" s="3" t="s">
        <v>12</v>
      </c>
      <c r="AC3339" s="23" t="s">
        <v>37781</v>
      </c>
      <c r="AD3339" s="23" t="s">
        <v>41365</v>
      </c>
      <c r="AE3339" t="s">
        <v>35400</v>
      </c>
    </row>
    <row r="3340" spans="1:31" ht="14.25" customHeight="1">
      <c r="A3340" s="1">
        <v>3339</v>
      </c>
      <c r="B3340" s="1" t="s">
        <v>54</v>
      </c>
      <c r="C3340" s="1" t="s">
        <v>9545</v>
      </c>
      <c r="D3340" s="1" t="s">
        <v>5807</v>
      </c>
      <c r="E3340" s="1" t="s">
        <v>18703</v>
      </c>
      <c r="F3340" s="1" t="s">
        <v>9546</v>
      </c>
      <c r="G3340" s="14">
        <v>919494060444</v>
      </c>
      <c r="H3340" s="1" t="s">
        <v>20</v>
      </c>
      <c r="I3340" s="1" t="s">
        <v>9</v>
      </c>
      <c r="J3340" s="1" t="s">
        <v>50</v>
      </c>
      <c r="K3340" s="3" t="s">
        <v>42</v>
      </c>
      <c r="L3340" s="1" t="s">
        <v>50</v>
      </c>
      <c r="M3340" s="3" t="s">
        <v>27</v>
      </c>
      <c r="N3340" s="3" t="str">
        <f t="shared" ref="N3340:N3341" si="66">J3340</f>
        <v>[1 cr - 1.25 cr]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1"/>
      <c r="AA3340" s="1" t="s">
        <v>16</v>
      </c>
      <c r="AB3340" s="3" t="s">
        <v>12</v>
      </c>
      <c r="AC3340" s="23" t="s">
        <v>37781</v>
      </c>
      <c r="AD3340" s="23" t="s">
        <v>41366</v>
      </c>
      <c r="AE3340" t="s">
        <v>35402</v>
      </c>
    </row>
    <row r="3341" spans="1:31" ht="14.25" customHeight="1">
      <c r="A3341" s="1">
        <v>3340</v>
      </c>
      <c r="B3341" s="1" t="s">
        <v>54</v>
      </c>
      <c r="C3341" s="1" t="s">
        <v>9547</v>
      </c>
      <c r="D3341" s="1" t="s">
        <v>1243</v>
      </c>
      <c r="E3341" s="1" t="s">
        <v>18703</v>
      </c>
      <c r="F3341" s="1" t="s">
        <v>9548</v>
      </c>
      <c r="G3341" s="14">
        <v>9194419446</v>
      </c>
      <c r="H3341" s="1" t="s">
        <v>20</v>
      </c>
      <c r="I3341" s="1" t="s">
        <v>9</v>
      </c>
      <c r="J3341" s="1" t="s">
        <v>50</v>
      </c>
      <c r="K3341" s="3" t="s">
        <v>42</v>
      </c>
      <c r="L3341" s="1" t="s">
        <v>50</v>
      </c>
      <c r="M3341" s="3" t="s">
        <v>27</v>
      </c>
      <c r="N3341" s="3" t="str">
        <f t="shared" si="66"/>
        <v>[1 cr - 1.25 cr]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1"/>
      <c r="AA3341" s="1" t="s">
        <v>16</v>
      </c>
      <c r="AB3341" s="3" t="s">
        <v>12</v>
      </c>
      <c r="AC3341" s="23" t="s">
        <v>37781</v>
      </c>
      <c r="AD3341" s="23" t="s">
        <v>41367</v>
      </c>
      <c r="AE3341" t="s">
        <v>35401</v>
      </c>
    </row>
    <row r="3342" spans="1:31" ht="14.25" customHeight="1">
      <c r="A3342" s="1">
        <v>3341</v>
      </c>
      <c r="B3342" s="1" t="s">
        <v>54</v>
      </c>
      <c r="C3342" s="1" t="s">
        <v>9563</v>
      </c>
      <c r="D3342" s="1" t="s">
        <v>35627</v>
      </c>
      <c r="E3342" s="1" t="s">
        <v>1180</v>
      </c>
      <c r="F3342" s="1" t="s">
        <v>25494</v>
      </c>
      <c r="G3342" s="14">
        <v>9146469964</v>
      </c>
      <c r="H3342" s="1" t="s">
        <v>8</v>
      </c>
      <c r="I3342" s="1" t="s">
        <v>9</v>
      </c>
      <c r="J3342" s="1" t="s">
        <v>50</v>
      </c>
      <c r="K3342" s="3" t="s">
        <v>117</v>
      </c>
      <c r="L3342" s="1" t="s">
        <v>50</v>
      </c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1"/>
      <c r="AA3342" s="1" t="s">
        <v>16</v>
      </c>
      <c r="AB3342" s="3" t="s">
        <v>12</v>
      </c>
      <c r="AC3342" s="23" t="s">
        <v>37781</v>
      </c>
      <c r="AD3342" s="23" t="s">
        <v>41368</v>
      </c>
      <c r="AE3342" t="s">
        <v>35402</v>
      </c>
    </row>
    <row r="3343" spans="1:31" ht="14.25" customHeight="1">
      <c r="A3343" s="1">
        <v>3342</v>
      </c>
      <c r="B3343" s="1" t="s">
        <v>54</v>
      </c>
      <c r="C3343" s="1" t="s">
        <v>9567</v>
      </c>
      <c r="D3343" s="1" t="s">
        <v>432</v>
      </c>
      <c r="E3343" s="1" t="s">
        <v>9568</v>
      </c>
      <c r="F3343" s="1" t="s">
        <v>34285</v>
      </c>
      <c r="G3343" s="14">
        <v>91909909994</v>
      </c>
      <c r="H3343" s="1" t="s">
        <v>20</v>
      </c>
      <c r="I3343" s="1" t="s">
        <v>9</v>
      </c>
      <c r="J3343" s="1" t="s">
        <v>50</v>
      </c>
      <c r="K3343" s="3" t="s">
        <v>27</v>
      </c>
      <c r="L3343" s="1" t="s">
        <v>50</v>
      </c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1"/>
      <c r="AA3343" s="1" t="s">
        <v>16</v>
      </c>
      <c r="AB3343" s="3" t="s">
        <v>12</v>
      </c>
      <c r="AC3343" s="23" t="s">
        <v>37781</v>
      </c>
      <c r="AD3343" s="23" t="s">
        <v>41369</v>
      </c>
      <c r="AE3343" t="s">
        <v>35401</v>
      </c>
    </row>
    <row r="3344" spans="1:31" ht="14.25" customHeight="1">
      <c r="A3344" s="1">
        <v>3343</v>
      </c>
      <c r="B3344" s="9" t="s">
        <v>6</v>
      </c>
      <c r="C3344" s="1" t="s">
        <v>9598</v>
      </c>
      <c r="D3344" s="1" t="s">
        <v>672</v>
      </c>
      <c r="E3344" s="1" t="s">
        <v>84</v>
      </c>
      <c r="F3344" s="1" t="s">
        <v>32133</v>
      </c>
      <c r="G3344" s="14">
        <v>91494014906</v>
      </c>
      <c r="H3344" s="1" t="s">
        <v>8</v>
      </c>
      <c r="I3344" s="1" t="s">
        <v>9</v>
      </c>
      <c r="J3344" s="1" t="s">
        <v>50</v>
      </c>
      <c r="K3344" s="3" t="s">
        <v>42</v>
      </c>
      <c r="L3344" s="1" t="s">
        <v>50</v>
      </c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1"/>
      <c r="AA3344" s="1" t="s">
        <v>16</v>
      </c>
      <c r="AB3344" s="3" t="s">
        <v>12</v>
      </c>
      <c r="AC3344" s="23" t="s">
        <v>37781</v>
      </c>
      <c r="AD3344" s="23" t="s">
        <v>41370</v>
      </c>
      <c r="AE3344" t="s">
        <v>35400</v>
      </c>
    </row>
    <row r="3345" spans="1:31" ht="14.25" customHeight="1">
      <c r="A3345" s="1">
        <v>3344</v>
      </c>
      <c r="B3345" s="1" t="s">
        <v>54</v>
      </c>
      <c r="C3345" s="1" t="s">
        <v>9616</v>
      </c>
      <c r="D3345" s="1" t="s">
        <v>9617</v>
      </c>
      <c r="E3345" s="1" t="s">
        <v>3339</v>
      </c>
      <c r="F3345" s="1" t="s">
        <v>32137</v>
      </c>
      <c r="G3345" s="14">
        <v>919949090666</v>
      </c>
      <c r="H3345" s="1" t="s">
        <v>20</v>
      </c>
      <c r="I3345" s="1" t="s">
        <v>62</v>
      </c>
      <c r="J3345" s="1" t="s">
        <v>50</v>
      </c>
      <c r="K3345" s="3" t="s">
        <v>42</v>
      </c>
      <c r="L3345" s="1" t="s">
        <v>50</v>
      </c>
      <c r="M3345" s="3" t="s">
        <v>27</v>
      </c>
      <c r="N3345" s="3" t="str">
        <f>J3345</f>
        <v>[1 cr - 1.25 cr]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1"/>
      <c r="AA3345" s="1" t="s">
        <v>16</v>
      </c>
      <c r="AB3345" s="3" t="s">
        <v>12</v>
      </c>
      <c r="AC3345" s="23" t="s">
        <v>37781</v>
      </c>
      <c r="AD3345" s="23" t="s">
        <v>41371</v>
      </c>
      <c r="AE3345" t="s">
        <v>35400</v>
      </c>
    </row>
    <row r="3346" spans="1:31" ht="14.25" customHeight="1">
      <c r="A3346" s="1">
        <v>3345</v>
      </c>
      <c r="B3346" s="1" t="s">
        <v>54</v>
      </c>
      <c r="C3346" s="1" t="s">
        <v>9628</v>
      </c>
      <c r="D3346" s="1" t="s">
        <v>2921</v>
      </c>
      <c r="E3346" s="1" t="s">
        <v>40</v>
      </c>
      <c r="F3346" s="1" t="s">
        <v>25522</v>
      </c>
      <c r="G3346" s="14">
        <v>919446044466</v>
      </c>
      <c r="H3346" s="1" t="s">
        <v>8</v>
      </c>
      <c r="I3346" s="1" t="s">
        <v>9</v>
      </c>
      <c r="J3346" s="1" t="s">
        <v>50</v>
      </c>
      <c r="K3346" s="3" t="s">
        <v>42</v>
      </c>
      <c r="L3346" s="1" t="s">
        <v>50</v>
      </c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1"/>
      <c r="AA3346" s="1" t="s">
        <v>16</v>
      </c>
      <c r="AB3346" s="3" t="s">
        <v>12</v>
      </c>
      <c r="AC3346" s="23" t="s">
        <v>37781</v>
      </c>
      <c r="AD3346" s="23" t="s">
        <v>39648</v>
      </c>
      <c r="AE3346" t="s">
        <v>35395</v>
      </c>
    </row>
    <row r="3347" spans="1:31" ht="14.25" customHeight="1">
      <c r="A3347" s="1">
        <v>3346</v>
      </c>
      <c r="B3347" s="1" t="s">
        <v>54</v>
      </c>
      <c r="C3347" s="1" t="s">
        <v>9640</v>
      </c>
      <c r="D3347" s="1" t="s">
        <v>44</v>
      </c>
      <c r="E3347" s="1" t="s">
        <v>9641</v>
      </c>
      <c r="F3347" s="1" t="s">
        <v>25530</v>
      </c>
      <c r="G3347" s="14">
        <v>9191491649</v>
      </c>
      <c r="H3347" s="1" t="s">
        <v>20</v>
      </c>
      <c r="I3347" s="1" t="s">
        <v>9</v>
      </c>
      <c r="J3347" s="1" t="s">
        <v>50</v>
      </c>
      <c r="K3347" s="3" t="s">
        <v>178</v>
      </c>
      <c r="L3347" s="1" t="s">
        <v>50</v>
      </c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1"/>
      <c r="AA3347" s="1" t="s">
        <v>16</v>
      </c>
      <c r="AB3347" s="3" t="s">
        <v>12</v>
      </c>
      <c r="AC3347" s="23" t="s">
        <v>37781</v>
      </c>
      <c r="AD3347" s="23" t="s">
        <v>41372</v>
      </c>
      <c r="AE3347" t="s">
        <v>35395</v>
      </c>
    </row>
    <row r="3348" spans="1:31" ht="14.25" customHeight="1">
      <c r="A3348" s="1">
        <v>3347</v>
      </c>
      <c r="B3348" s="1" t="s">
        <v>54</v>
      </c>
      <c r="C3348" s="1" t="s">
        <v>9644</v>
      </c>
      <c r="D3348" s="1" t="s">
        <v>557</v>
      </c>
      <c r="E3348" s="1" t="s">
        <v>40</v>
      </c>
      <c r="F3348" s="1" t="s">
        <v>25532</v>
      </c>
      <c r="G3348" s="14">
        <v>914690969999</v>
      </c>
      <c r="H3348" s="1" t="s">
        <v>20</v>
      </c>
      <c r="I3348" s="1" t="s">
        <v>9</v>
      </c>
      <c r="J3348" s="1" t="s">
        <v>50</v>
      </c>
      <c r="K3348" s="3" t="s">
        <v>27</v>
      </c>
      <c r="L3348" s="1" t="s">
        <v>50</v>
      </c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1"/>
      <c r="AA3348" s="1" t="s">
        <v>16</v>
      </c>
      <c r="AB3348" s="3" t="s">
        <v>12</v>
      </c>
      <c r="AC3348" s="23" t="s">
        <v>37781</v>
      </c>
      <c r="AD3348" s="23" t="s">
        <v>41373</v>
      </c>
      <c r="AE3348" t="s">
        <v>35401</v>
      </c>
    </row>
    <row r="3349" spans="1:31" ht="14.25" customHeight="1">
      <c r="A3349" s="1">
        <v>3348</v>
      </c>
      <c r="B3349" s="9" t="s">
        <v>6</v>
      </c>
      <c r="C3349" s="1" t="s">
        <v>9674</v>
      </c>
      <c r="D3349" s="1" t="s">
        <v>2921</v>
      </c>
      <c r="E3349" s="1" t="s">
        <v>5861</v>
      </c>
      <c r="F3349" s="1" t="s">
        <v>34294</v>
      </c>
      <c r="G3349" s="14">
        <v>916961064649</v>
      </c>
      <c r="H3349" s="1" t="s">
        <v>15</v>
      </c>
      <c r="I3349" s="1" t="s">
        <v>9</v>
      </c>
      <c r="J3349" s="1" t="s">
        <v>50</v>
      </c>
      <c r="K3349" s="3" t="s">
        <v>42</v>
      </c>
      <c r="L3349" s="1" t="s">
        <v>50</v>
      </c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1"/>
      <c r="AA3349" s="1" t="s">
        <v>16</v>
      </c>
      <c r="AB3349" s="3" t="s">
        <v>12</v>
      </c>
      <c r="AC3349" s="23" t="s">
        <v>37781</v>
      </c>
      <c r="AD3349" s="23" t="s">
        <v>41374</v>
      </c>
      <c r="AE3349" t="s">
        <v>35401</v>
      </c>
    </row>
    <row r="3350" spans="1:31" ht="14.25" customHeight="1">
      <c r="A3350" s="1">
        <v>3349</v>
      </c>
      <c r="B3350" s="1" t="s">
        <v>54</v>
      </c>
      <c r="C3350" s="1" t="s">
        <v>9679</v>
      </c>
      <c r="D3350" s="1" t="s">
        <v>35628</v>
      </c>
      <c r="E3350" s="1" t="s">
        <v>36744</v>
      </c>
      <c r="F3350" s="1" t="s">
        <v>25552</v>
      </c>
      <c r="G3350" s="14">
        <v>919994000441</v>
      </c>
      <c r="H3350" s="1" t="s">
        <v>20</v>
      </c>
      <c r="I3350" s="1" t="s">
        <v>9</v>
      </c>
      <c r="J3350" s="1" t="s">
        <v>50</v>
      </c>
      <c r="K3350" s="3" t="s">
        <v>42</v>
      </c>
      <c r="L3350" s="1" t="s">
        <v>50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1"/>
      <c r="AA3350" s="1" t="s">
        <v>16</v>
      </c>
      <c r="AB3350" s="3" t="s">
        <v>12</v>
      </c>
      <c r="AC3350" s="23" t="s">
        <v>37781</v>
      </c>
      <c r="AD3350" s="23" t="s">
        <v>41375</v>
      </c>
      <c r="AE3350" t="s">
        <v>35402</v>
      </c>
    </row>
    <row r="3351" spans="1:31" ht="14.25" customHeight="1">
      <c r="A3351" s="1">
        <v>3350</v>
      </c>
      <c r="B3351" s="1" t="s">
        <v>54</v>
      </c>
      <c r="C3351" s="1" t="s">
        <v>9688</v>
      </c>
      <c r="D3351" s="1" t="s">
        <v>8050</v>
      </c>
      <c r="E3351" s="1" t="s">
        <v>328</v>
      </c>
      <c r="F3351" s="1" t="s">
        <v>34295</v>
      </c>
      <c r="G3351" s="14">
        <v>9199419014</v>
      </c>
      <c r="H3351" s="1" t="s">
        <v>8</v>
      </c>
      <c r="I3351" s="1" t="s">
        <v>9</v>
      </c>
      <c r="J3351" s="1" t="s">
        <v>50</v>
      </c>
      <c r="K3351" s="3" t="s">
        <v>42</v>
      </c>
      <c r="L3351" s="1" t="s">
        <v>50</v>
      </c>
      <c r="M3351" s="3" t="s">
        <v>27</v>
      </c>
      <c r="N3351" s="3" t="str">
        <f t="shared" ref="N3351:N3353" si="67">J3351</f>
        <v>[1 cr - 1.25 cr]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1"/>
      <c r="AA3351" s="1" t="s">
        <v>16</v>
      </c>
      <c r="AB3351" s="3" t="s">
        <v>12</v>
      </c>
      <c r="AC3351" s="23" t="s">
        <v>37781</v>
      </c>
      <c r="AD3351" s="23" t="s">
        <v>41376</v>
      </c>
      <c r="AE3351" t="s">
        <v>35401</v>
      </c>
    </row>
    <row r="3352" spans="1:31" ht="14.25" customHeight="1">
      <c r="A3352" s="1">
        <v>3351</v>
      </c>
      <c r="B3352" s="1" t="s">
        <v>54</v>
      </c>
      <c r="C3352" s="1" t="s">
        <v>9719</v>
      </c>
      <c r="D3352" s="1" t="s">
        <v>2169</v>
      </c>
      <c r="E3352" s="1" t="s">
        <v>40</v>
      </c>
      <c r="F3352" s="1" t="s">
        <v>25566</v>
      </c>
      <c r="G3352" s="14">
        <v>9199949669</v>
      </c>
      <c r="H3352" s="1" t="s">
        <v>8</v>
      </c>
      <c r="I3352" s="1" t="s">
        <v>9</v>
      </c>
      <c r="J3352" s="1" t="s">
        <v>50</v>
      </c>
      <c r="K3352" s="3" t="s">
        <v>42</v>
      </c>
      <c r="L3352" s="1" t="s">
        <v>50</v>
      </c>
      <c r="M3352" s="3" t="s">
        <v>27</v>
      </c>
      <c r="N3352" s="3" t="str">
        <f t="shared" si="67"/>
        <v>[1 cr - 1.25 cr]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1"/>
      <c r="AA3352" s="1" t="s">
        <v>16</v>
      </c>
      <c r="AB3352" s="3" t="s">
        <v>12</v>
      </c>
      <c r="AC3352" s="23" t="s">
        <v>37781</v>
      </c>
      <c r="AD3352" s="23" t="s">
        <v>41377</v>
      </c>
      <c r="AE3352" t="s">
        <v>35395</v>
      </c>
    </row>
    <row r="3353" spans="1:31" ht="14.25" customHeight="1">
      <c r="A3353" s="1">
        <v>3352</v>
      </c>
      <c r="B3353" s="1" t="s">
        <v>54</v>
      </c>
      <c r="C3353" s="1" t="s">
        <v>9739</v>
      </c>
      <c r="D3353" s="1" t="s">
        <v>1501</v>
      </c>
      <c r="E3353" s="1" t="s">
        <v>724</v>
      </c>
      <c r="F3353" s="1" t="s">
        <v>32156</v>
      </c>
      <c r="G3353" s="14">
        <v>9194696964</v>
      </c>
      <c r="H3353" s="1" t="s">
        <v>20</v>
      </c>
      <c r="I3353" s="1" t="s">
        <v>41</v>
      </c>
      <c r="J3353" s="1" t="s">
        <v>50</v>
      </c>
      <c r="K3353" s="3" t="s">
        <v>42</v>
      </c>
      <c r="L3353" s="1" t="s">
        <v>50</v>
      </c>
      <c r="M3353" s="3" t="s">
        <v>27</v>
      </c>
      <c r="N3353" s="3" t="str">
        <f t="shared" si="67"/>
        <v>[1 cr - 1.25 cr]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1"/>
      <c r="AA3353" s="1" t="s">
        <v>16</v>
      </c>
      <c r="AB3353" s="3" t="s">
        <v>12</v>
      </c>
      <c r="AC3353" s="23" t="s">
        <v>37781</v>
      </c>
      <c r="AD3353" s="23" t="s">
        <v>41378</v>
      </c>
      <c r="AE3353" t="s">
        <v>35402</v>
      </c>
    </row>
    <row r="3354" spans="1:31" ht="14.25" customHeight="1">
      <c r="A3354" s="1">
        <v>3353</v>
      </c>
      <c r="B3354" s="1" t="s">
        <v>54</v>
      </c>
      <c r="C3354" s="1" t="s">
        <v>9740</v>
      </c>
      <c r="D3354" s="1" t="s">
        <v>1248</v>
      </c>
      <c r="E3354" s="1" t="s">
        <v>14128</v>
      </c>
      <c r="F3354" s="1" t="s">
        <v>34300</v>
      </c>
      <c r="G3354" s="14">
        <v>9140649019</v>
      </c>
      <c r="H3354" s="1" t="s">
        <v>15</v>
      </c>
      <c r="I3354" s="1" t="s">
        <v>9</v>
      </c>
      <c r="J3354" s="1" t="s">
        <v>50</v>
      </c>
      <c r="K3354" s="3" t="s">
        <v>42</v>
      </c>
      <c r="L3354" s="1" t="s">
        <v>50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1"/>
      <c r="AA3354" s="1" t="s">
        <v>16</v>
      </c>
      <c r="AB3354" s="3" t="s">
        <v>12</v>
      </c>
      <c r="AC3354" s="23" t="s">
        <v>37781</v>
      </c>
      <c r="AD3354" s="23" t="s">
        <v>41379</v>
      </c>
      <c r="AE3354" t="s">
        <v>35400</v>
      </c>
    </row>
    <row r="3355" spans="1:31" ht="14.25" customHeight="1">
      <c r="A3355" s="1">
        <v>3354</v>
      </c>
      <c r="B3355" s="9" t="s">
        <v>6</v>
      </c>
      <c r="C3355" s="1" t="s">
        <v>9752</v>
      </c>
      <c r="D3355" s="1" t="s">
        <v>1952</v>
      </c>
      <c r="E3355" s="1" t="s">
        <v>9727</v>
      </c>
      <c r="F3355" s="1" t="s">
        <v>25581</v>
      </c>
      <c r="G3355" s="14">
        <v>91990646946</v>
      </c>
      <c r="H3355" s="1" t="s">
        <v>15</v>
      </c>
      <c r="I3355" s="1" t="s">
        <v>9</v>
      </c>
      <c r="J3355" s="1" t="s">
        <v>50</v>
      </c>
      <c r="K3355" s="3" t="s">
        <v>17</v>
      </c>
      <c r="L3355" s="1" t="s">
        <v>50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1"/>
      <c r="AA3355" s="1" t="s">
        <v>11</v>
      </c>
      <c r="AB3355" s="3" t="s">
        <v>538</v>
      </c>
      <c r="AC3355" s="23" t="s">
        <v>37781</v>
      </c>
      <c r="AD3355" s="23" t="s">
        <v>41380</v>
      </c>
      <c r="AE3355" t="s">
        <v>35400</v>
      </c>
    </row>
    <row r="3356" spans="1:31" ht="14.25" customHeight="1">
      <c r="A3356" s="1">
        <v>3355</v>
      </c>
      <c r="B3356" s="9" t="s">
        <v>6</v>
      </c>
      <c r="C3356" s="1" t="s">
        <v>9754</v>
      </c>
      <c r="D3356" s="1" t="s">
        <v>9755</v>
      </c>
      <c r="E3356" s="1" t="s">
        <v>141</v>
      </c>
      <c r="F3356" s="1" t="s">
        <v>25583</v>
      </c>
      <c r="G3356" s="14">
        <v>9194441449</v>
      </c>
      <c r="H3356" s="1" t="s">
        <v>20</v>
      </c>
      <c r="I3356" s="1" t="s">
        <v>33</v>
      </c>
      <c r="J3356" s="1" t="s">
        <v>50</v>
      </c>
      <c r="K3356" s="3" t="s">
        <v>42</v>
      </c>
      <c r="L3356" s="1" t="s">
        <v>50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1"/>
      <c r="AA3356" s="1" t="s">
        <v>16</v>
      </c>
      <c r="AB3356" s="3" t="s">
        <v>12</v>
      </c>
      <c r="AC3356" s="23" t="s">
        <v>37781</v>
      </c>
      <c r="AD3356" s="23" t="s">
        <v>41381</v>
      </c>
      <c r="AE3356" t="s">
        <v>35401</v>
      </c>
    </row>
    <row r="3357" spans="1:31" ht="14.25" customHeight="1">
      <c r="A3357" s="1">
        <v>3356</v>
      </c>
      <c r="B3357" s="1" t="s">
        <v>54</v>
      </c>
      <c r="C3357" s="1" t="s">
        <v>9766</v>
      </c>
      <c r="D3357" s="1" t="s">
        <v>1867</v>
      </c>
      <c r="E3357" s="1" t="s">
        <v>40</v>
      </c>
      <c r="F3357" s="1" t="s">
        <v>32158</v>
      </c>
      <c r="G3357" s="14">
        <v>919909944060</v>
      </c>
      <c r="H3357" s="1" t="s">
        <v>20</v>
      </c>
      <c r="I3357" s="1" t="s">
        <v>37779</v>
      </c>
      <c r="J3357" s="1" t="s">
        <v>50</v>
      </c>
      <c r="K3357" s="3" t="s">
        <v>17</v>
      </c>
      <c r="L3357" s="1" t="s">
        <v>50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1"/>
      <c r="AA3357" s="1" t="s">
        <v>16</v>
      </c>
      <c r="AB3357" s="3" t="s">
        <v>12</v>
      </c>
      <c r="AC3357" s="23" t="s">
        <v>37781</v>
      </c>
      <c r="AD3357" s="23" t="s">
        <v>41382</v>
      </c>
      <c r="AE3357" t="s">
        <v>35402</v>
      </c>
    </row>
    <row r="3358" spans="1:31" ht="14.25" customHeight="1">
      <c r="A3358" s="1">
        <v>3357</v>
      </c>
      <c r="B3358" s="9" t="s">
        <v>6</v>
      </c>
      <c r="C3358" s="1" t="s">
        <v>9771</v>
      </c>
      <c r="D3358" s="1" t="s">
        <v>9748</v>
      </c>
      <c r="E3358" s="1" t="s">
        <v>7865</v>
      </c>
      <c r="F3358" s="1" t="s">
        <v>25592</v>
      </c>
      <c r="G3358" s="14">
        <v>91944609909</v>
      </c>
      <c r="H3358" s="1" t="s">
        <v>8</v>
      </c>
      <c r="I3358" s="1" t="s">
        <v>62</v>
      </c>
      <c r="J3358" s="1" t="s">
        <v>50</v>
      </c>
      <c r="K3358" s="3" t="s">
        <v>42</v>
      </c>
      <c r="L3358" s="1" t="s">
        <v>50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1"/>
      <c r="AA3358" s="1" t="s">
        <v>16</v>
      </c>
      <c r="AB3358" s="3" t="s">
        <v>12</v>
      </c>
      <c r="AC3358" s="23" t="s">
        <v>37781</v>
      </c>
      <c r="AD3358" s="23" t="s">
        <v>41383</v>
      </c>
      <c r="AE3358" t="s">
        <v>35401</v>
      </c>
    </row>
    <row r="3359" spans="1:31" ht="14.25" customHeight="1">
      <c r="A3359" s="1">
        <v>3358</v>
      </c>
      <c r="B3359" s="9" t="s">
        <v>6</v>
      </c>
      <c r="C3359" s="1" t="s">
        <v>9774</v>
      </c>
      <c r="D3359" s="1" t="s">
        <v>359</v>
      </c>
      <c r="E3359" s="1" t="s">
        <v>2475</v>
      </c>
      <c r="F3359" s="1" t="s">
        <v>34303</v>
      </c>
      <c r="G3359" s="14">
        <v>914141114949</v>
      </c>
      <c r="H3359" s="1" t="s">
        <v>37</v>
      </c>
      <c r="I3359" s="1" t="s">
        <v>62</v>
      </c>
      <c r="J3359" s="1" t="s">
        <v>50</v>
      </c>
      <c r="K3359" s="3" t="s">
        <v>42</v>
      </c>
      <c r="L3359" s="1" t="s">
        <v>50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1"/>
      <c r="AA3359" s="1" t="s">
        <v>16</v>
      </c>
      <c r="AB3359" s="3" t="s">
        <v>12</v>
      </c>
      <c r="AC3359" s="23" t="s">
        <v>37781</v>
      </c>
      <c r="AD3359" s="23" t="s">
        <v>39001</v>
      </c>
      <c r="AE3359" t="s">
        <v>35400</v>
      </c>
    </row>
    <row r="3360" spans="1:31" ht="14.25" customHeight="1">
      <c r="A3360" s="1">
        <v>3359</v>
      </c>
      <c r="B3360" s="1" t="s">
        <v>54</v>
      </c>
      <c r="C3360" s="1" t="s">
        <v>9777</v>
      </c>
      <c r="D3360" s="1" t="s">
        <v>3859</v>
      </c>
      <c r="E3360" s="1" t="s">
        <v>351</v>
      </c>
      <c r="F3360" s="1" t="s">
        <v>9778</v>
      </c>
      <c r="G3360" s="14">
        <v>91944444064</v>
      </c>
      <c r="H3360" s="1" t="s">
        <v>8</v>
      </c>
      <c r="I3360" s="1" t="s">
        <v>41</v>
      </c>
      <c r="J3360" s="1" t="s">
        <v>50</v>
      </c>
      <c r="K3360" s="3" t="s">
        <v>27</v>
      </c>
      <c r="L3360" s="1" t="s">
        <v>50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1"/>
      <c r="AA3360" s="1" t="s">
        <v>16</v>
      </c>
      <c r="AB3360" s="3" t="s">
        <v>12</v>
      </c>
      <c r="AC3360" s="23" t="s">
        <v>37781</v>
      </c>
      <c r="AD3360" s="23" t="s">
        <v>41384</v>
      </c>
      <c r="AE3360" t="s">
        <v>35395</v>
      </c>
    </row>
    <row r="3361" spans="1:31" ht="14.25" customHeight="1">
      <c r="A3361" s="1">
        <v>3360</v>
      </c>
      <c r="B3361" s="1" t="s">
        <v>54</v>
      </c>
      <c r="C3361" s="1" t="s">
        <v>9787</v>
      </c>
      <c r="D3361" s="1" t="s">
        <v>35629</v>
      </c>
      <c r="E3361" s="1" t="s">
        <v>36745</v>
      </c>
      <c r="F3361" s="1" t="s">
        <v>25601</v>
      </c>
      <c r="G3361" s="14">
        <v>9196400664</v>
      </c>
      <c r="H3361" s="1" t="s">
        <v>20</v>
      </c>
      <c r="I3361" s="1" t="s">
        <v>62</v>
      </c>
      <c r="J3361" s="1" t="s">
        <v>50</v>
      </c>
      <c r="K3361" s="3" t="s">
        <v>117</v>
      </c>
      <c r="L3361" s="1" t="s">
        <v>50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1"/>
      <c r="AA3361" s="1" t="s">
        <v>16</v>
      </c>
      <c r="AB3361" s="3" t="s">
        <v>12</v>
      </c>
      <c r="AC3361" s="23" t="s">
        <v>37781</v>
      </c>
      <c r="AD3361" s="23" t="s">
        <v>41385</v>
      </c>
      <c r="AE3361" t="s">
        <v>35402</v>
      </c>
    </row>
    <row r="3362" spans="1:31" ht="14.25" customHeight="1">
      <c r="A3362" s="1">
        <v>3361</v>
      </c>
      <c r="B3362" s="9" t="s">
        <v>6</v>
      </c>
      <c r="C3362" s="1" t="s">
        <v>9833</v>
      </c>
      <c r="D3362" s="1" t="s">
        <v>2162</v>
      </c>
      <c r="E3362" s="1" t="s">
        <v>40</v>
      </c>
      <c r="F3362" s="1" t="s">
        <v>25627</v>
      </c>
      <c r="G3362" s="14">
        <v>919446604096</v>
      </c>
      <c r="H3362" s="1" t="s">
        <v>8</v>
      </c>
      <c r="I3362" s="1" t="s">
        <v>9</v>
      </c>
      <c r="J3362" s="1" t="s">
        <v>50</v>
      </c>
      <c r="K3362" s="3" t="s">
        <v>42</v>
      </c>
      <c r="L3362" s="1" t="s">
        <v>50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1"/>
      <c r="AA3362" s="1" t="s">
        <v>16</v>
      </c>
      <c r="AB3362" s="3" t="s">
        <v>12</v>
      </c>
      <c r="AC3362" s="23" t="s">
        <v>37781</v>
      </c>
      <c r="AD3362" s="23" t="s">
        <v>41386</v>
      </c>
      <c r="AE3362" t="s">
        <v>35402</v>
      </c>
    </row>
    <row r="3363" spans="1:31" ht="14.25" customHeight="1">
      <c r="A3363" s="1">
        <v>3362</v>
      </c>
      <c r="B3363" s="9" t="s">
        <v>6</v>
      </c>
      <c r="C3363" s="1" t="s">
        <v>9847</v>
      </c>
      <c r="D3363" s="1" t="s">
        <v>1025</v>
      </c>
      <c r="E3363" s="1" t="s">
        <v>40</v>
      </c>
      <c r="F3363" s="1" t="s">
        <v>25634</v>
      </c>
      <c r="G3363" s="14">
        <v>919994001494</v>
      </c>
      <c r="H3363" s="1" t="s">
        <v>8</v>
      </c>
      <c r="I3363" s="1" t="s">
        <v>9</v>
      </c>
      <c r="J3363" s="1" t="s">
        <v>50</v>
      </c>
      <c r="K3363" s="3" t="s">
        <v>42</v>
      </c>
      <c r="L3363" s="1" t="s">
        <v>50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1"/>
      <c r="AA3363" s="1" t="s">
        <v>16</v>
      </c>
      <c r="AB3363" s="3" t="s">
        <v>12</v>
      </c>
      <c r="AC3363" s="23" t="s">
        <v>37781</v>
      </c>
      <c r="AD3363" s="23" t="s">
        <v>41387</v>
      </c>
      <c r="AE3363" t="s">
        <v>35402</v>
      </c>
    </row>
    <row r="3364" spans="1:31" ht="14.25" customHeight="1">
      <c r="A3364" s="1">
        <v>3363</v>
      </c>
      <c r="B3364" s="1" t="s">
        <v>54</v>
      </c>
      <c r="C3364" s="1" t="s">
        <v>9849</v>
      </c>
      <c r="D3364" s="1" t="s">
        <v>9850</v>
      </c>
      <c r="E3364" s="1" t="s">
        <v>139</v>
      </c>
      <c r="F3364" s="1" t="s">
        <v>25636</v>
      </c>
      <c r="G3364" s="14">
        <v>919946096401</v>
      </c>
      <c r="H3364" s="1" t="s">
        <v>20</v>
      </c>
      <c r="I3364" s="1" t="s">
        <v>9</v>
      </c>
      <c r="J3364" s="1" t="s">
        <v>50</v>
      </c>
      <c r="K3364" s="3" t="s">
        <v>17</v>
      </c>
      <c r="L3364" s="1" t="s">
        <v>50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1"/>
      <c r="AA3364" s="1" t="s">
        <v>11</v>
      </c>
      <c r="AB3364" s="3" t="s">
        <v>13</v>
      </c>
      <c r="AC3364" s="23" t="s">
        <v>37781</v>
      </c>
      <c r="AD3364" s="23" t="s">
        <v>41388</v>
      </c>
      <c r="AE3364" t="s">
        <v>35402</v>
      </c>
    </row>
    <row r="3365" spans="1:31" ht="14.25" customHeight="1">
      <c r="A3365" s="1">
        <v>3364</v>
      </c>
      <c r="B3365" s="1" t="s">
        <v>54</v>
      </c>
      <c r="C3365" s="1" t="s">
        <v>9864</v>
      </c>
      <c r="D3365" s="1" t="s">
        <v>4095</v>
      </c>
      <c r="E3365" s="1" t="s">
        <v>90</v>
      </c>
      <c r="F3365" s="1" t="s">
        <v>25643</v>
      </c>
      <c r="G3365" s="14">
        <v>919449610949</v>
      </c>
      <c r="H3365" s="1" t="s">
        <v>20</v>
      </c>
      <c r="I3365" s="1" t="s">
        <v>62</v>
      </c>
      <c r="J3365" s="1" t="s">
        <v>50</v>
      </c>
      <c r="K3365" s="3" t="s">
        <v>42</v>
      </c>
      <c r="L3365" s="1" t="s">
        <v>50</v>
      </c>
      <c r="M3365" s="3" t="s">
        <v>27</v>
      </c>
      <c r="N3365" s="3" t="str">
        <f>J3365</f>
        <v>[1 cr - 1.25 cr]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1"/>
      <c r="AA3365" s="1" t="s">
        <v>16</v>
      </c>
      <c r="AB3365" s="3" t="s">
        <v>12</v>
      </c>
      <c r="AC3365" s="23" t="s">
        <v>37781</v>
      </c>
      <c r="AD3365" s="23" t="s">
        <v>41389</v>
      </c>
      <c r="AE3365" t="s">
        <v>35400</v>
      </c>
    </row>
    <row r="3366" spans="1:31" ht="14.25" customHeight="1">
      <c r="A3366" s="1">
        <v>3365</v>
      </c>
      <c r="B3366" s="1" t="s">
        <v>54</v>
      </c>
      <c r="C3366" s="1" t="s">
        <v>9874</v>
      </c>
      <c r="D3366" s="1" t="s">
        <v>350</v>
      </c>
      <c r="E3366" s="1" t="s">
        <v>255</v>
      </c>
      <c r="F3366" s="1" t="s">
        <v>34310</v>
      </c>
      <c r="G3366" s="14">
        <v>91944440949</v>
      </c>
      <c r="H3366" s="1" t="s">
        <v>20</v>
      </c>
      <c r="I3366" s="1" t="s">
        <v>9</v>
      </c>
      <c r="J3366" s="1" t="s">
        <v>50</v>
      </c>
      <c r="K3366" s="3" t="s">
        <v>178</v>
      </c>
      <c r="L3366" s="1" t="s">
        <v>50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1"/>
      <c r="AA3366" s="1" t="s">
        <v>16</v>
      </c>
      <c r="AB3366" s="3" t="s">
        <v>12</v>
      </c>
      <c r="AC3366" s="23" t="s">
        <v>37781</v>
      </c>
      <c r="AD3366" s="23" t="s">
        <v>41390</v>
      </c>
      <c r="AE3366" t="s">
        <v>35395</v>
      </c>
    </row>
    <row r="3367" spans="1:31" ht="14.25" customHeight="1">
      <c r="A3367" s="1">
        <v>3366</v>
      </c>
      <c r="B3367" s="9" t="s">
        <v>6</v>
      </c>
      <c r="C3367" s="1" t="s">
        <v>9895</v>
      </c>
      <c r="D3367" s="1" t="s">
        <v>359</v>
      </c>
      <c r="E3367" s="1" t="s">
        <v>139</v>
      </c>
      <c r="F3367" s="1" t="s">
        <v>25662</v>
      </c>
      <c r="G3367" s="14">
        <v>919444914999</v>
      </c>
      <c r="H3367" s="1" t="s">
        <v>8</v>
      </c>
      <c r="I3367" s="1" t="s">
        <v>41</v>
      </c>
      <c r="J3367" s="1" t="s">
        <v>50</v>
      </c>
      <c r="K3367" s="3" t="s">
        <v>42</v>
      </c>
      <c r="L3367" s="1" t="s">
        <v>50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1"/>
      <c r="AA3367" s="1" t="s">
        <v>16</v>
      </c>
      <c r="AB3367" s="3" t="s">
        <v>12</v>
      </c>
      <c r="AC3367" s="23" t="s">
        <v>37781</v>
      </c>
      <c r="AD3367" s="23" t="s">
        <v>41391</v>
      </c>
      <c r="AE3367" t="s">
        <v>35401</v>
      </c>
    </row>
    <row r="3368" spans="1:31" ht="14.25" customHeight="1">
      <c r="A3368" s="1">
        <v>3367</v>
      </c>
      <c r="B3368" s="1" t="s">
        <v>54</v>
      </c>
      <c r="C3368" s="1" t="s">
        <v>9906</v>
      </c>
      <c r="D3368" s="1" t="s">
        <v>2609</v>
      </c>
      <c r="E3368" s="1" t="s">
        <v>714</v>
      </c>
      <c r="F3368" s="1" t="s">
        <v>25667</v>
      </c>
      <c r="G3368" s="14">
        <v>91969004491</v>
      </c>
      <c r="H3368" s="1" t="s">
        <v>20</v>
      </c>
      <c r="I3368" s="1" t="s">
        <v>9</v>
      </c>
      <c r="J3368" s="1" t="s">
        <v>50</v>
      </c>
      <c r="K3368" s="3" t="s">
        <v>42</v>
      </c>
      <c r="L3368" s="1" t="s">
        <v>50</v>
      </c>
      <c r="M3368" s="3" t="s">
        <v>178</v>
      </c>
      <c r="N3368" s="3" t="str">
        <f>J3368</f>
        <v>[1 cr - 1.25 cr]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1"/>
      <c r="AA3368" s="1" t="s">
        <v>16</v>
      </c>
      <c r="AB3368" s="3" t="s">
        <v>12</v>
      </c>
      <c r="AC3368" s="23" t="s">
        <v>37781</v>
      </c>
      <c r="AD3368" s="23" t="s">
        <v>41392</v>
      </c>
      <c r="AE3368" t="s">
        <v>35400</v>
      </c>
    </row>
    <row r="3369" spans="1:31" ht="14.25" customHeight="1">
      <c r="A3369" s="1">
        <v>3368</v>
      </c>
      <c r="B3369" s="9" t="s">
        <v>6</v>
      </c>
      <c r="C3369" s="1" t="s">
        <v>9920</v>
      </c>
      <c r="D3369" s="1" t="s">
        <v>386</v>
      </c>
      <c r="E3369" s="1" t="s">
        <v>9921</v>
      </c>
      <c r="F3369" s="1" t="s">
        <v>32175</v>
      </c>
      <c r="G3369" s="14">
        <v>919966900</v>
      </c>
      <c r="H3369" s="1" t="s">
        <v>20</v>
      </c>
      <c r="I3369" s="1" t="s">
        <v>9</v>
      </c>
      <c r="J3369" s="1" t="s">
        <v>50</v>
      </c>
      <c r="K3369" s="3" t="s">
        <v>42</v>
      </c>
      <c r="L3369" s="1" t="s">
        <v>50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1"/>
      <c r="AA3369" s="1" t="s">
        <v>16</v>
      </c>
      <c r="AB3369" s="3" t="s">
        <v>12</v>
      </c>
      <c r="AC3369" s="23" t="s">
        <v>37781</v>
      </c>
      <c r="AD3369" s="23" t="s">
        <v>41393</v>
      </c>
      <c r="AE3369" t="s">
        <v>35402</v>
      </c>
    </row>
    <row r="3370" spans="1:31" ht="14.25" customHeight="1">
      <c r="A3370" s="1">
        <v>3369</v>
      </c>
      <c r="B3370" s="9" t="s">
        <v>6</v>
      </c>
      <c r="C3370" s="1" t="s">
        <v>9960</v>
      </c>
      <c r="D3370" s="1" t="s">
        <v>65</v>
      </c>
      <c r="E3370" s="1" t="s">
        <v>139</v>
      </c>
      <c r="F3370" s="1" t="s">
        <v>25694</v>
      </c>
      <c r="G3370" s="14">
        <v>91440094466</v>
      </c>
      <c r="H3370" s="1" t="s">
        <v>20</v>
      </c>
      <c r="I3370" s="1" t="s">
        <v>41</v>
      </c>
      <c r="J3370" s="1" t="s">
        <v>50</v>
      </c>
      <c r="K3370" s="3" t="s">
        <v>17</v>
      </c>
      <c r="L3370" s="1" t="s">
        <v>50</v>
      </c>
      <c r="M3370" s="4" t="s">
        <v>42</v>
      </c>
      <c r="N3370" s="3" t="str">
        <f>J3370</f>
        <v>[1 cr - 1.25 cr]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1"/>
      <c r="AA3370" s="1" t="s">
        <v>16</v>
      </c>
      <c r="AB3370" s="3" t="s">
        <v>12</v>
      </c>
      <c r="AC3370" s="23" t="s">
        <v>37781</v>
      </c>
      <c r="AD3370" s="23" t="s">
        <v>41394</v>
      </c>
      <c r="AE3370" t="s">
        <v>35402</v>
      </c>
    </row>
    <row r="3371" spans="1:31" ht="14.25" customHeight="1">
      <c r="A3371" s="1">
        <v>3370</v>
      </c>
      <c r="B3371" s="9" t="s">
        <v>6</v>
      </c>
      <c r="C3371" s="1" t="s">
        <v>9985</v>
      </c>
      <c r="D3371" s="1" t="s">
        <v>230</v>
      </c>
      <c r="E3371" s="1" t="s">
        <v>9986</v>
      </c>
      <c r="F3371" s="1" t="s">
        <v>25709</v>
      </c>
      <c r="G3371" s="14">
        <v>919499099</v>
      </c>
      <c r="H3371" s="1" t="s">
        <v>37</v>
      </c>
      <c r="I3371" s="1" t="s">
        <v>62</v>
      </c>
      <c r="J3371" s="1" t="s">
        <v>50</v>
      </c>
      <c r="K3371" s="3" t="s">
        <v>17</v>
      </c>
      <c r="L3371" s="1" t="s">
        <v>50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1"/>
      <c r="AA3371" s="1" t="s">
        <v>11</v>
      </c>
      <c r="AB3371" s="3" t="s">
        <v>538</v>
      </c>
      <c r="AC3371" s="23" t="s">
        <v>37781</v>
      </c>
      <c r="AD3371" s="23" t="s">
        <v>41395</v>
      </c>
      <c r="AE3371" t="s">
        <v>35395</v>
      </c>
    </row>
    <row r="3372" spans="1:31" ht="14.25" customHeight="1">
      <c r="A3372" s="1">
        <v>3371</v>
      </c>
      <c r="B3372" s="9" t="s">
        <v>6</v>
      </c>
      <c r="C3372" s="1" t="s">
        <v>9993</v>
      </c>
      <c r="D3372" s="1" t="s">
        <v>6458</v>
      </c>
      <c r="E3372" s="1" t="s">
        <v>141</v>
      </c>
      <c r="F3372" s="1" t="s">
        <v>34320</v>
      </c>
      <c r="G3372" s="14">
        <v>914466400640</v>
      </c>
      <c r="H3372" s="1" t="s">
        <v>8</v>
      </c>
      <c r="I3372" s="1" t="s">
        <v>41</v>
      </c>
      <c r="J3372" s="1" t="s">
        <v>50</v>
      </c>
      <c r="K3372" s="3" t="s">
        <v>42</v>
      </c>
      <c r="L3372" s="1" t="s">
        <v>50</v>
      </c>
      <c r="M3372" s="3" t="s">
        <v>27</v>
      </c>
      <c r="N3372" s="3" t="str">
        <f t="shared" ref="N3372:N3373" si="68">J3372</f>
        <v>[1 cr - 1.25 cr]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1"/>
      <c r="AA3372" s="1" t="s">
        <v>16</v>
      </c>
      <c r="AB3372" s="3" t="s">
        <v>12</v>
      </c>
      <c r="AC3372" s="23" t="s">
        <v>37781</v>
      </c>
      <c r="AD3372" s="23" t="s">
        <v>41396</v>
      </c>
      <c r="AE3372" t="s">
        <v>35402</v>
      </c>
    </row>
    <row r="3373" spans="1:31" ht="14.25" customHeight="1">
      <c r="A3373" s="1">
        <v>3372</v>
      </c>
      <c r="B3373" s="9" t="s">
        <v>6</v>
      </c>
      <c r="C3373" s="1" t="s">
        <v>10001</v>
      </c>
      <c r="D3373" s="1" t="s">
        <v>89</v>
      </c>
      <c r="E3373" s="1" t="s">
        <v>139</v>
      </c>
      <c r="F3373" s="1" t="s">
        <v>25714</v>
      </c>
      <c r="G3373" s="14">
        <v>91909941999</v>
      </c>
      <c r="H3373" s="1" t="s">
        <v>8</v>
      </c>
      <c r="I3373" s="1" t="s">
        <v>9</v>
      </c>
      <c r="J3373" s="1" t="s">
        <v>50</v>
      </c>
      <c r="K3373" s="3" t="s">
        <v>42</v>
      </c>
      <c r="L3373" s="1" t="s">
        <v>50</v>
      </c>
      <c r="M3373" s="3" t="s">
        <v>27</v>
      </c>
      <c r="N3373" s="3" t="str">
        <f t="shared" si="68"/>
        <v>[1 cr - 1.25 cr]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1"/>
      <c r="AA3373" s="1" t="s">
        <v>16</v>
      </c>
      <c r="AB3373" s="3" t="s">
        <v>12</v>
      </c>
      <c r="AC3373" s="23" t="s">
        <v>37781</v>
      </c>
      <c r="AD3373" s="23" t="s">
        <v>41397</v>
      </c>
      <c r="AE3373" t="s">
        <v>35402</v>
      </c>
    </row>
    <row r="3374" spans="1:31" ht="14.25" customHeight="1">
      <c r="A3374" s="1">
        <v>3373</v>
      </c>
      <c r="B3374" s="1" t="s">
        <v>54</v>
      </c>
      <c r="C3374" s="1" t="s">
        <v>10004</v>
      </c>
      <c r="D3374" s="1" t="s">
        <v>2542</v>
      </c>
      <c r="E3374" s="1" t="s">
        <v>10847</v>
      </c>
      <c r="F3374" s="1" t="s">
        <v>10005</v>
      </c>
      <c r="G3374" s="14">
        <v>919646449991</v>
      </c>
      <c r="H3374" s="1" t="s">
        <v>8</v>
      </c>
      <c r="I3374" s="1" t="s">
        <v>9</v>
      </c>
      <c r="J3374" s="1" t="s">
        <v>50</v>
      </c>
      <c r="K3374" s="3" t="s">
        <v>42</v>
      </c>
      <c r="L3374" s="1" t="s">
        <v>50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1"/>
      <c r="AA3374" s="1" t="s">
        <v>16</v>
      </c>
      <c r="AB3374" s="3" t="s">
        <v>12</v>
      </c>
      <c r="AC3374" s="23" t="s">
        <v>37781</v>
      </c>
      <c r="AD3374" s="23" t="s">
        <v>41398</v>
      </c>
      <c r="AE3374" t="s">
        <v>35402</v>
      </c>
    </row>
    <row r="3375" spans="1:31" ht="14.25" customHeight="1">
      <c r="A3375" s="1">
        <v>3374</v>
      </c>
      <c r="B3375" s="9" t="s">
        <v>6</v>
      </c>
      <c r="C3375" s="1" t="s">
        <v>10015</v>
      </c>
      <c r="D3375" s="1" t="s">
        <v>10016</v>
      </c>
      <c r="E3375" s="1" t="s">
        <v>139</v>
      </c>
      <c r="F3375" s="1" t="s">
        <v>25722</v>
      </c>
      <c r="G3375" s="14">
        <v>91914469494</v>
      </c>
      <c r="H3375" s="1" t="s">
        <v>37</v>
      </c>
      <c r="I3375" s="1" t="s">
        <v>41</v>
      </c>
      <c r="J3375" s="1" t="s">
        <v>50</v>
      </c>
      <c r="K3375" s="3" t="s">
        <v>42</v>
      </c>
      <c r="L3375" s="1" t="s">
        <v>50</v>
      </c>
      <c r="M3375" s="3" t="s">
        <v>27</v>
      </c>
      <c r="N3375" s="3" t="str">
        <f>J3375</f>
        <v>[1 cr - 1.25 cr]</v>
      </c>
      <c r="O3375" s="3" t="s">
        <v>47349</v>
      </c>
      <c r="P3375" s="3" t="s">
        <v>50</v>
      </c>
      <c r="Q3375" s="3" t="s">
        <v>171</v>
      </c>
      <c r="R3375" s="3" t="s">
        <v>50</v>
      </c>
      <c r="S3375" s="3"/>
      <c r="T3375" s="3"/>
      <c r="U3375" s="3"/>
      <c r="V3375" s="3"/>
      <c r="W3375" s="3"/>
      <c r="X3375" s="3"/>
      <c r="Y3375" s="3"/>
      <c r="Z3375" s="1"/>
      <c r="AA3375" s="1" t="s">
        <v>16</v>
      </c>
      <c r="AB3375" s="3" t="s">
        <v>12</v>
      </c>
      <c r="AC3375" s="23" t="s">
        <v>37781</v>
      </c>
      <c r="AD3375" s="23" t="s">
        <v>41399</v>
      </c>
      <c r="AE3375" t="s">
        <v>35400</v>
      </c>
    </row>
    <row r="3376" spans="1:31" ht="14.25" customHeight="1">
      <c r="A3376" s="1">
        <v>3375</v>
      </c>
      <c r="B3376" s="1" t="s">
        <v>54</v>
      </c>
      <c r="C3376" s="1" t="s">
        <v>10021</v>
      </c>
      <c r="D3376" s="1" t="s">
        <v>5854</v>
      </c>
      <c r="E3376" s="1" t="s">
        <v>36746</v>
      </c>
      <c r="F3376" s="1" t="s">
        <v>32183</v>
      </c>
      <c r="G3376" s="14">
        <v>91940914116</v>
      </c>
      <c r="H3376" s="1" t="s">
        <v>20</v>
      </c>
      <c r="I3376" s="1" t="s">
        <v>9</v>
      </c>
      <c r="J3376" s="1" t="s">
        <v>50</v>
      </c>
      <c r="K3376" s="3" t="s">
        <v>42</v>
      </c>
      <c r="L3376" s="1" t="s">
        <v>50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1"/>
      <c r="AA3376" s="1" t="s">
        <v>16</v>
      </c>
      <c r="AB3376" s="3" t="s">
        <v>12</v>
      </c>
      <c r="AC3376" s="23" t="s">
        <v>37781</v>
      </c>
      <c r="AD3376" s="23" t="s">
        <v>41400</v>
      </c>
      <c r="AE3376" t="s">
        <v>35400</v>
      </c>
    </row>
    <row r="3377" spans="1:31" ht="14.25" customHeight="1">
      <c r="A3377" s="1">
        <v>3376</v>
      </c>
      <c r="B3377" s="1" t="s">
        <v>54</v>
      </c>
      <c r="C3377" s="1" t="s">
        <v>10028</v>
      </c>
      <c r="D3377" s="1" t="s">
        <v>220</v>
      </c>
      <c r="E3377" s="1" t="s">
        <v>558</v>
      </c>
      <c r="F3377" s="1" t="s">
        <v>25728</v>
      </c>
      <c r="G3377" s="14">
        <v>91449900</v>
      </c>
      <c r="H3377" s="1" t="s">
        <v>20</v>
      </c>
      <c r="I3377" s="1" t="s">
        <v>9</v>
      </c>
      <c r="J3377" s="1" t="s">
        <v>50</v>
      </c>
      <c r="K3377" s="3" t="s">
        <v>42</v>
      </c>
      <c r="L3377" s="1" t="s">
        <v>50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1"/>
      <c r="AA3377" s="1" t="s">
        <v>16</v>
      </c>
      <c r="AB3377" s="3" t="s">
        <v>12</v>
      </c>
      <c r="AC3377" s="23" t="s">
        <v>37781</v>
      </c>
      <c r="AD3377" s="23" t="s">
        <v>41401</v>
      </c>
      <c r="AE3377" t="s">
        <v>35401</v>
      </c>
    </row>
    <row r="3378" spans="1:31" ht="14.25" customHeight="1">
      <c r="A3378" s="1">
        <v>3377</v>
      </c>
      <c r="B3378" s="9" t="s">
        <v>6</v>
      </c>
      <c r="C3378" s="1" t="s">
        <v>10036</v>
      </c>
      <c r="D3378" s="1" t="s">
        <v>5816</v>
      </c>
      <c r="E3378" s="1" t="s">
        <v>2961</v>
      </c>
      <c r="F3378" s="1" t="s">
        <v>32185</v>
      </c>
      <c r="G3378" s="14">
        <v>91994646969</v>
      </c>
      <c r="H3378" s="1" t="s">
        <v>20</v>
      </c>
      <c r="I3378" s="1" t="s">
        <v>9</v>
      </c>
      <c r="J3378" s="1" t="s">
        <v>50</v>
      </c>
      <c r="K3378" s="3" t="s">
        <v>17</v>
      </c>
      <c r="L3378" s="1" t="s">
        <v>50</v>
      </c>
      <c r="M3378" s="4" t="s">
        <v>42</v>
      </c>
      <c r="N3378" s="3" t="str">
        <f>J3378</f>
        <v>[1 cr - 1.25 cr]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1"/>
      <c r="AA3378" s="1" t="s">
        <v>16</v>
      </c>
      <c r="AB3378" s="3" t="s">
        <v>12</v>
      </c>
      <c r="AC3378" s="23" t="s">
        <v>37781</v>
      </c>
      <c r="AD3378" s="23" t="s">
        <v>41402</v>
      </c>
      <c r="AE3378" t="s">
        <v>35402</v>
      </c>
    </row>
    <row r="3379" spans="1:31" ht="14.25" customHeight="1">
      <c r="A3379" s="1">
        <v>3378</v>
      </c>
      <c r="B3379" s="1" t="s">
        <v>54</v>
      </c>
      <c r="C3379" s="1" t="s">
        <v>10061</v>
      </c>
      <c r="D3379" s="1" t="s">
        <v>48</v>
      </c>
      <c r="E3379" s="1" t="s">
        <v>36747</v>
      </c>
      <c r="F3379" s="1" t="s">
        <v>25743</v>
      </c>
      <c r="G3379" s="14">
        <v>919446046496</v>
      </c>
      <c r="H3379" s="1" t="s">
        <v>20</v>
      </c>
      <c r="I3379" s="1" t="s">
        <v>9</v>
      </c>
      <c r="J3379" s="1" t="s">
        <v>50</v>
      </c>
      <c r="K3379" s="3" t="s">
        <v>17</v>
      </c>
      <c r="L3379" s="1" t="s">
        <v>50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1"/>
      <c r="AA3379" s="1" t="s">
        <v>11</v>
      </c>
      <c r="AB3379" s="3" t="s">
        <v>321</v>
      </c>
      <c r="AC3379" s="23" t="s">
        <v>37781</v>
      </c>
      <c r="AD3379" s="23" t="s">
        <v>39190</v>
      </c>
      <c r="AE3379" t="s">
        <v>35395</v>
      </c>
    </row>
    <row r="3380" spans="1:31" ht="14.25" customHeight="1">
      <c r="A3380" s="1">
        <v>3379</v>
      </c>
      <c r="B3380" s="1" t="s">
        <v>54</v>
      </c>
      <c r="C3380" s="1" t="s">
        <v>10082</v>
      </c>
      <c r="D3380" s="1" t="s">
        <v>502</v>
      </c>
      <c r="E3380" s="1" t="s">
        <v>3691</v>
      </c>
      <c r="F3380" s="1" t="s">
        <v>25760</v>
      </c>
      <c r="G3380" s="14">
        <v>91919404991</v>
      </c>
      <c r="H3380" s="1" t="s">
        <v>20</v>
      </c>
      <c r="I3380" s="1" t="s">
        <v>9</v>
      </c>
      <c r="J3380" s="1" t="s">
        <v>50</v>
      </c>
      <c r="K3380" s="3" t="s">
        <v>17</v>
      </c>
      <c r="L3380" s="1" t="s">
        <v>50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1"/>
      <c r="AA3380" s="1" t="s">
        <v>11</v>
      </c>
      <c r="AB3380" s="3" t="s">
        <v>538</v>
      </c>
      <c r="AC3380" s="23" t="s">
        <v>37781</v>
      </c>
      <c r="AD3380" s="23" t="s">
        <v>40105</v>
      </c>
      <c r="AE3380" t="s">
        <v>35402</v>
      </c>
    </row>
    <row r="3381" spans="1:31" ht="14.25" customHeight="1">
      <c r="A3381" s="1">
        <v>3380</v>
      </c>
      <c r="B3381" s="9" t="s">
        <v>6</v>
      </c>
      <c r="C3381" s="1" t="s">
        <v>10112</v>
      </c>
      <c r="D3381" s="1" t="s">
        <v>1836</v>
      </c>
      <c r="E3381" s="1" t="s">
        <v>10113</v>
      </c>
      <c r="F3381" s="1" t="s">
        <v>32196</v>
      </c>
      <c r="G3381" s="14">
        <v>919909040494</v>
      </c>
      <c r="H3381" s="1" t="s">
        <v>8</v>
      </c>
      <c r="I3381" s="1" t="s">
        <v>9</v>
      </c>
      <c r="J3381" s="1" t="s">
        <v>50</v>
      </c>
      <c r="K3381" s="3" t="s">
        <v>17</v>
      </c>
      <c r="L3381" s="1" t="s">
        <v>50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1"/>
      <c r="AA3381" s="1" t="s">
        <v>11</v>
      </c>
      <c r="AB3381" s="3" t="s">
        <v>13</v>
      </c>
      <c r="AC3381" s="23" t="s">
        <v>37781</v>
      </c>
      <c r="AD3381" s="23" t="s">
        <v>41403</v>
      </c>
      <c r="AE3381" t="s">
        <v>35401</v>
      </c>
    </row>
    <row r="3382" spans="1:31" ht="14.25" customHeight="1">
      <c r="A3382" s="1">
        <v>3381</v>
      </c>
      <c r="B3382" s="9" t="s">
        <v>6</v>
      </c>
      <c r="C3382" s="1" t="s">
        <v>10118</v>
      </c>
      <c r="D3382" s="1" t="s">
        <v>2169</v>
      </c>
      <c r="E3382" s="1" t="s">
        <v>10119</v>
      </c>
      <c r="F3382" s="1" t="s">
        <v>25776</v>
      </c>
      <c r="G3382" s="14">
        <v>91440164699</v>
      </c>
      <c r="H3382" s="1" t="s">
        <v>15</v>
      </c>
      <c r="I3382" s="1" t="s">
        <v>9</v>
      </c>
      <c r="J3382" s="1" t="s">
        <v>50</v>
      </c>
      <c r="K3382" s="3" t="s">
        <v>42</v>
      </c>
      <c r="L3382" s="1" t="s">
        <v>50</v>
      </c>
      <c r="M3382" s="3" t="s">
        <v>27</v>
      </c>
      <c r="N3382" s="3" t="str">
        <f>J3382</f>
        <v>[1 cr - 1.25 cr]</v>
      </c>
      <c r="O3382" s="3" t="s">
        <v>47349</v>
      </c>
      <c r="P3382" s="3" t="s">
        <v>50</v>
      </c>
      <c r="Q3382" s="3" t="s">
        <v>171</v>
      </c>
      <c r="R3382" s="3" t="s">
        <v>50</v>
      </c>
      <c r="S3382" s="3"/>
      <c r="T3382" s="3"/>
      <c r="U3382" s="3"/>
      <c r="V3382" s="3"/>
      <c r="W3382" s="3"/>
      <c r="X3382" s="3"/>
      <c r="Y3382" s="3"/>
      <c r="Z3382" s="1"/>
      <c r="AA3382" s="1" t="s">
        <v>16</v>
      </c>
      <c r="AB3382" s="3" t="s">
        <v>12</v>
      </c>
      <c r="AC3382" s="23" t="s">
        <v>37781</v>
      </c>
      <c r="AD3382" s="23" t="s">
        <v>41404</v>
      </c>
      <c r="AE3382" t="s">
        <v>35402</v>
      </c>
    </row>
    <row r="3383" spans="1:31" ht="14.25" customHeight="1">
      <c r="A3383" s="1">
        <v>3382</v>
      </c>
      <c r="B3383" s="9" t="s">
        <v>6</v>
      </c>
      <c r="C3383" s="1" t="s">
        <v>10120</v>
      </c>
      <c r="D3383" s="1" t="s">
        <v>10121</v>
      </c>
      <c r="E3383" s="1" t="s">
        <v>10122</v>
      </c>
      <c r="F3383" s="1" t="s">
        <v>25777</v>
      </c>
      <c r="G3383" s="14">
        <v>9194460496</v>
      </c>
      <c r="H3383" s="1" t="s">
        <v>20</v>
      </c>
      <c r="I3383" s="1" t="s">
        <v>9</v>
      </c>
      <c r="J3383" s="1" t="s">
        <v>50</v>
      </c>
      <c r="K3383" s="3" t="s">
        <v>171</v>
      </c>
      <c r="L3383" s="1" t="s">
        <v>50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1"/>
      <c r="AA3383" s="1" t="s">
        <v>16</v>
      </c>
      <c r="AB3383" s="3" t="s">
        <v>12</v>
      </c>
      <c r="AC3383" s="23" t="s">
        <v>37781</v>
      </c>
      <c r="AD3383" s="23" t="s">
        <v>41405</v>
      </c>
      <c r="AE3383" t="s">
        <v>35400</v>
      </c>
    </row>
    <row r="3384" spans="1:31" ht="14.25" customHeight="1">
      <c r="A3384" s="1">
        <v>3383</v>
      </c>
      <c r="B3384" s="1" t="s">
        <v>54</v>
      </c>
      <c r="C3384" s="1" t="s">
        <v>10158</v>
      </c>
      <c r="D3384" s="1" t="s">
        <v>10159</v>
      </c>
      <c r="E3384" s="1" t="s">
        <v>139</v>
      </c>
      <c r="F3384" s="1" t="s">
        <v>25796</v>
      </c>
      <c r="G3384" s="14">
        <v>91949490466</v>
      </c>
      <c r="H3384" s="1" t="s">
        <v>15</v>
      </c>
      <c r="I3384" s="1" t="s">
        <v>62</v>
      </c>
      <c r="J3384" s="1" t="s">
        <v>50</v>
      </c>
      <c r="K3384" s="3" t="s">
        <v>42</v>
      </c>
      <c r="L3384" s="1" t="s">
        <v>50</v>
      </c>
      <c r="M3384" s="3" t="s">
        <v>27</v>
      </c>
      <c r="N3384" s="3" t="str">
        <f>J3384</f>
        <v>[1 cr - 1.25 cr]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1"/>
      <c r="AA3384" s="1" t="s">
        <v>16</v>
      </c>
      <c r="AB3384" s="3" t="s">
        <v>12</v>
      </c>
      <c r="AC3384" s="23" t="s">
        <v>37781</v>
      </c>
      <c r="AD3384" s="23" t="s">
        <v>41406</v>
      </c>
      <c r="AE3384" t="s">
        <v>35400</v>
      </c>
    </row>
    <row r="3385" spans="1:31" ht="14.25" customHeight="1">
      <c r="A3385" s="1">
        <v>3384</v>
      </c>
      <c r="B3385" s="1" t="s">
        <v>54</v>
      </c>
      <c r="C3385" s="1" t="s">
        <v>10161</v>
      </c>
      <c r="D3385" s="1" t="s">
        <v>1231</v>
      </c>
      <c r="E3385" s="1" t="s">
        <v>1040</v>
      </c>
      <c r="F3385" s="1" t="s">
        <v>25798</v>
      </c>
      <c r="G3385" s="14">
        <v>916944169</v>
      </c>
      <c r="H3385" s="1" t="s">
        <v>8</v>
      </c>
      <c r="I3385" s="1" t="s">
        <v>9</v>
      </c>
      <c r="J3385" s="1" t="s">
        <v>50</v>
      </c>
      <c r="K3385" s="3" t="s">
        <v>27</v>
      </c>
      <c r="L3385" s="1" t="s">
        <v>50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1"/>
      <c r="AA3385" s="1" t="s">
        <v>16</v>
      </c>
      <c r="AB3385" s="3" t="s">
        <v>12</v>
      </c>
      <c r="AC3385" s="23" t="s">
        <v>37781</v>
      </c>
      <c r="AD3385" s="23" t="s">
        <v>41407</v>
      </c>
      <c r="AE3385" t="s">
        <v>35400</v>
      </c>
    </row>
    <row r="3386" spans="1:31" ht="14.25" customHeight="1">
      <c r="A3386" s="1">
        <v>3385</v>
      </c>
      <c r="B3386" s="9" t="s">
        <v>6</v>
      </c>
      <c r="C3386" s="1" t="s">
        <v>10173</v>
      </c>
      <c r="D3386" s="1" t="s">
        <v>1506</v>
      </c>
      <c r="E3386" s="1" t="s">
        <v>487</v>
      </c>
      <c r="F3386" s="1" t="s">
        <v>34339</v>
      </c>
      <c r="G3386" s="14">
        <v>919444444461</v>
      </c>
      <c r="H3386" s="1" t="s">
        <v>20</v>
      </c>
      <c r="I3386" s="1" t="s">
        <v>62</v>
      </c>
      <c r="J3386" s="1" t="s">
        <v>50</v>
      </c>
      <c r="K3386" s="3" t="s">
        <v>171</v>
      </c>
      <c r="L3386" s="1" t="s">
        <v>50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1"/>
      <c r="AA3386" s="1" t="s">
        <v>16</v>
      </c>
      <c r="AB3386" s="3" t="s">
        <v>12</v>
      </c>
      <c r="AC3386" s="23" t="s">
        <v>37781</v>
      </c>
      <c r="AD3386" s="23" t="s">
        <v>41408</v>
      </c>
      <c r="AE3386" t="s">
        <v>35400</v>
      </c>
    </row>
    <row r="3387" spans="1:31" ht="14.25" customHeight="1">
      <c r="A3387" s="1">
        <v>3386</v>
      </c>
      <c r="B3387" s="1" t="s">
        <v>54</v>
      </c>
      <c r="C3387" s="1" t="s">
        <v>10174</v>
      </c>
      <c r="D3387" s="1" t="s">
        <v>14293</v>
      </c>
      <c r="E3387" s="1" t="s">
        <v>1548</v>
      </c>
      <c r="F3387" s="1" t="s">
        <v>25807</v>
      </c>
      <c r="G3387" s="14">
        <v>9199404464</v>
      </c>
      <c r="H3387" s="1" t="s">
        <v>20</v>
      </c>
      <c r="I3387" s="1" t="s">
        <v>62</v>
      </c>
      <c r="J3387" s="1" t="s">
        <v>50</v>
      </c>
      <c r="K3387" s="3" t="s">
        <v>42</v>
      </c>
      <c r="L3387" s="1" t="s">
        <v>50</v>
      </c>
      <c r="M3387" s="3" t="s">
        <v>27</v>
      </c>
      <c r="N3387" s="3" t="str">
        <f t="shared" ref="N3387:N3388" si="69">J3387</f>
        <v>[1 cr - 1.25 cr]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1"/>
      <c r="AA3387" s="1" t="s">
        <v>16</v>
      </c>
      <c r="AB3387" s="3" t="s">
        <v>12</v>
      </c>
      <c r="AC3387" s="23" t="s">
        <v>37781</v>
      </c>
      <c r="AD3387" s="23" t="s">
        <v>41409</v>
      </c>
      <c r="AE3387" t="s">
        <v>35402</v>
      </c>
    </row>
    <row r="3388" spans="1:31" ht="14.25" customHeight="1">
      <c r="A3388" s="1">
        <v>3387</v>
      </c>
      <c r="B3388" s="1" t="s">
        <v>54</v>
      </c>
      <c r="C3388" s="1" t="s">
        <v>10211</v>
      </c>
      <c r="D3388" s="1" t="s">
        <v>35630</v>
      </c>
      <c r="E3388" s="1" t="s">
        <v>73</v>
      </c>
      <c r="F3388" s="1" t="s">
        <v>10212</v>
      </c>
      <c r="G3388" s="14">
        <v>91994404499</v>
      </c>
      <c r="H3388" s="1" t="s">
        <v>132</v>
      </c>
      <c r="I3388" s="1" t="s">
        <v>9</v>
      </c>
      <c r="J3388" s="1" t="s">
        <v>50</v>
      </c>
      <c r="K3388" s="3" t="s">
        <v>42</v>
      </c>
      <c r="L3388" s="1" t="s">
        <v>50</v>
      </c>
      <c r="M3388" s="3" t="s">
        <v>27</v>
      </c>
      <c r="N3388" s="3" t="str">
        <f t="shared" si="69"/>
        <v>[1 cr - 1.25 cr]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1"/>
      <c r="AA3388" s="1" t="s">
        <v>16</v>
      </c>
      <c r="AB3388" s="3" t="s">
        <v>12</v>
      </c>
      <c r="AC3388" s="23" t="s">
        <v>37781</v>
      </c>
      <c r="AD3388" s="23" t="s">
        <v>41410</v>
      </c>
      <c r="AE3388" t="s">
        <v>35402</v>
      </c>
    </row>
    <row r="3389" spans="1:31" ht="14.25" customHeight="1">
      <c r="A3389" s="1">
        <v>3388</v>
      </c>
      <c r="B3389" s="9" t="s">
        <v>6</v>
      </c>
      <c r="C3389" s="1" t="s">
        <v>10213</v>
      </c>
      <c r="D3389" s="1" t="s">
        <v>1972</v>
      </c>
      <c r="E3389" s="1" t="s">
        <v>553</v>
      </c>
      <c r="F3389" s="1" t="s">
        <v>32202</v>
      </c>
      <c r="G3389" s="14">
        <v>919446919001</v>
      </c>
      <c r="H3389" s="1" t="s">
        <v>20</v>
      </c>
      <c r="I3389" s="1" t="s">
        <v>33</v>
      </c>
      <c r="J3389" s="1" t="s">
        <v>50</v>
      </c>
      <c r="K3389" s="3" t="s">
        <v>42</v>
      </c>
      <c r="L3389" s="1" t="s">
        <v>50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1"/>
      <c r="AA3389" s="1" t="s">
        <v>16</v>
      </c>
      <c r="AB3389" s="3" t="s">
        <v>12</v>
      </c>
      <c r="AC3389" s="23" t="s">
        <v>37781</v>
      </c>
      <c r="AD3389" s="23" t="s">
        <v>41411</v>
      </c>
      <c r="AE3389" t="s">
        <v>35402</v>
      </c>
    </row>
    <row r="3390" spans="1:31" ht="14.25" customHeight="1">
      <c r="A3390" s="1">
        <v>3389</v>
      </c>
      <c r="B3390" s="1" t="s">
        <v>54</v>
      </c>
      <c r="C3390" s="1" t="s">
        <v>10256</v>
      </c>
      <c r="D3390" s="1" t="s">
        <v>683</v>
      </c>
      <c r="E3390" s="1" t="s">
        <v>139</v>
      </c>
      <c r="F3390" s="1" t="s">
        <v>25839</v>
      </c>
      <c r="G3390" s="14">
        <v>91949919944</v>
      </c>
      <c r="H3390" s="1" t="s">
        <v>8</v>
      </c>
      <c r="I3390" s="1" t="s">
        <v>9</v>
      </c>
      <c r="J3390" s="1" t="s">
        <v>50</v>
      </c>
      <c r="K3390" s="3" t="s">
        <v>42</v>
      </c>
      <c r="L3390" s="1" t="s">
        <v>50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1"/>
      <c r="AA3390" s="1" t="s">
        <v>16</v>
      </c>
      <c r="AB3390" s="3" t="s">
        <v>12</v>
      </c>
      <c r="AC3390" s="23" t="s">
        <v>37781</v>
      </c>
      <c r="AD3390" s="23" t="s">
        <v>41412</v>
      </c>
      <c r="AE3390" t="s">
        <v>35401</v>
      </c>
    </row>
    <row r="3391" spans="1:31" ht="14.25" customHeight="1">
      <c r="A3391" s="1">
        <v>3390</v>
      </c>
      <c r="B3391" s="1" t="s">
        <v>54</v>
      </c>
      <c r="C3391" s="1" t="s">
        <v>10266</v>
      </c>
      <c r="D3391" s="1" t="s">
        <v>1836</v>
      </c>
      <c r="E3391" s="1" t="s">
        <v>139</v>
      </c>
      <c r="F3391" s="1" t="s">
        <v>25845</v>
      </c>
      <c r="G3391" s="14">
        <v>919446466614</v>
      </c>
      <c r="H3391" s="1" t="s">
        <v>8</v>
      </c>
      <c r="I3391" s="1" t="s">
        <v>9</v>
      </c>
      <c r="J3391" s="1" t="s">
        <v>50</v>
      </c>
      <c r="K3391" s="3" t="s">
        <v>42</v>
      </c>
      <c r="L3391" s="1" t="s">
        <v>50</v>
      </c>
      <c r="M3391" s="3" t="s">
        <v>171</v>
      </c>
      <c r="N3391" s="3" t="str">
        <f t="shared" ref="N3391:N3392" si="70">J3391</f>
        <v>[1 cr - 1.25 cr]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1"/>
      <c r="AA3391" s="1" t="s">
        <v>16</v>
      </c>
      <c r="AB3391" s="3" t="s">
        <v>12</v>
      </c>
      <c r="AC3391" s="23" t="s">
        <v>37781</v>
      </c>
      <c r="AD3391" s="23" t="s">
        <v>41413</v>
      </c>
      <c r="AE3391" t="s">
        <v>35402</v>
      </c>
    </row>
    <row r="3392" spans="1:31" ht="14.25" customHeight="1">
      <c r="A3392" s="1">
        <v>3391</v>
      </c>
      <c r="B3392" s="9" t="s">
        <v>6</v>
      </c>
      <c r="C3392" s="1" t="s">
        <v>10304</v>
      </c>
      <c r="D3392" s="1" t="s">
        <v>1457</v>
      </c>
      <c r="E3392" s="1" t="s">
        <v>139</v>
      </c>
      <c r="F3392" s="1" t="s">
        <v>25862</v>
      </c>
      <c r="G3392" s="14">
        <v>9140691494</v>
      </c>
      <c r="H3392" s="1" t="s">
        <v>15</v>
      </c>
      <c r="I3392" s="1" t="s">
        <v>41</v>
      </c>
      <c r="J3392" s="1" t="s">
        <v>50</v>
      </c>
      <c r="K3392" s="3" t="s">
        <v>42</v>
      </c>
      <c r="L3392" s="1" t="s">
        <v>50</v>
      </c>
      <c r="M3392" s="3" t="s">
        <v>27</v>
      </c>
      <c r="N3392" s="3" t="str">
        <f t="shared" si="70"/>
        <v>[1 cr - 1.25 cr]</v>
      </c>
      <c r="O3392" s="3" t="s">
        <v>117</v>
      </c>
      <c r="P3392" s="3" t="s">
        <v>50</v>
      </c>
      <c r="Q3392" s="3" t="s">
        <v>178</v>
      </c>
      <c r="R3392" s="3" t="s">
        <v>50</v>
      </c>
      <c r="S3392" s="3" t="s">
        <v>171</v>
      </c>
      <c r="T3392" s="3" t="s">
        <v>50</v>
      </c>
      <c r="U3392" s="3"/>
      <c r="V3392" s="3"/>
      <c r="W3392" s="3"/>
      <c r="X3392" s="3"/>
      <c r="Y3392" s="3"/>
      <c r="Z3392" s="1"/>
      <c r="AA3392" s="1" t="s">
        <v>16</v>
      </c>
      <c r="AB3392" s="3" t="s">
        <v>12</v>
      </c>
      <c r="AC3392" s="23" t="s">
        <v>37781</v>
      </c>
      <c r="AD3392" s="23" t="s">
        <v>41414</v>
      </c>
      <c r="AE3392" t="s">
        <v>35400</v>
      </c>
    </row>
    <row r="3393" spans="1:31" ht="14.25" customHeight="1">
      <c r="A3393" s="1">
        <v>3392</v>
      </c>
      <c r="B3393" s="9" t="s">
        <v>6</v>
      </c>
      <c r="C3393" s="1" t="s">
        <v>10324</v>
      </c>
      <c r="D3393" s="1" t="s">
        <v>1394</v>
      </c>
      <c r="E3393" s="1" t="s">
        <v>139</v>
      </c>
      <c r="F3393" s="1" t="s">
        <v>34353</v>
      </c>
      <c r="G3393" s="14">
        <v>919446049946</v>
      </c>
      <c r="H3393" s="1" t="s">
        <v>15</v>
      </c>
      <c r="I3393" s="1" t="s">
        <v>9</v>
      </c>
      <c r="J3393" s="1" t="s">
        <v>50</v>
      </c>
      <c r="K3393" s="3" t="s">
        <v>42</v>
      </c>
      <c r="L3393" s="1" t="s">
        <v>50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1"/>
      <c r="AA3393" s="1" t="s">
        <v>16</v>
      </c>
      <c r="AB3393" s="3" t="s">
        <v>12</v>
      </c>
      <c r="AC3393" s="23" t="s">
        <v>37781</v>
      </c>
      <c r="AD3393" s="23" t="s">
        <v>41415</v>
      </c>
      <c r="AE3393" t="s">
        <v>35395</v>
      </c>
    </row>
    <row r="3394" spans="1:31" ht="14.25" customHeight="1">
      <c r="A3394" s="1">
        <v>3393</v>
      </c>
      <c r="B3394" s="1" t="s">
        <v>54</v>
      </c>
      <c r="C3394" s="1" t="s">
        <v>10343</v>
      </c>
      <c r="D3394" s="1" t="s">
        <v>350</v>
      </c>
      <c r="E3394" s="1" t="s">
        <v>139</v>
      </c>
      <c r="F3394" s="1" t="s">
        <v>34358</v>
      </c>
      <c r="G3394" s="14">
        <v>919494094001</v>
      </c>
      <c r="H3394" s="1" t="s">
        <v>20</v>
      </c>
      <c r="I3394" s="1" t="s">
        <v>9</v>
      </c>
      <c r="J3394" s="1" t="s">
        <v>50</v>
      </c>
      <c r="K3394" s="3" t="s">
        <v>42</v>
      </c>
      <c r="L3394" s="1" t="s">
        <v>50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1"/>
      <c r="AA3394" s="1" t="s">
        <v>16</v>
      </c>
      <c r="AB3394" s="3" t="s">
        <v>12</v>
      </c>
      <c r="AC3394" s="23" t="s">
        <v>37781</v>
      </c>
      <c r="AD3394" s="23" t="s">
        <v>41416</v>
      </c>
      <c r="AE3394" t="s">
        <v>35400</v>
      </c>
    </row>
    <row r="3395" spans="1:31" ht="14.25" customHeight="1">
      <c r="A3395" s="1">
        <v>3394</v>
      </c>
      <c r="B3395" s="1" t="s">
        <v>54</v>
      </c>
      <c r="C3395" s="1" t="s">
        <v>10358</v>
      </c>
      <c r="D3395" s="1" t="s">
        <v>526</v>
      </c>
      <c r="E3395" s="1" t="s">
        <v>10359</v>
      </c>
      <c r="F3395" s="1" t="s">
        <v>25885</v>
      </c>
      <c r="G3395" s="14">
        <v>91914466416</v>
      </c>
      <c r="H3395" s="1" t="s">
        <v>20</v>
      </c>
      <c r="I3395" s="1" t="s">
        <v>62</v>
      </c>
      <c r="J3395" s="1" t="s">
        <v>50</v>
      </c>
      <c r="K3395" s="3" t="s">
        <v>42</v>
      </c>
      <c r="L3395" s="1" t="s">
        <v>50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1"/>
      <c r="AA3395" s="1" t="s">
        <v>16</v>
      </c>
      <c r="AB3395" s="3" t="s">
        <v>12</v>
      </c>
      <c r="AC3395" s="23" t="s">
        <v>37781</v>
      </c>
      <c r="AD3395" s="23" t="s">
        <v>41417</v>
      </c>
      <c r="AE3395" t="s">
        <v>35400</v>
      </c>
    </row>
    <row r="3396" spans="1:31" ht="14.25" customHeight="1">
      <c r="A3396" s="1">
        <v>3395</v>
      </c>
      <c r="B3396" s="1" t="s">
        <v>54</v>
      </c>
      <c r="C3396" s="1" t="s">
        <v>10379</v>
      </c>
      <c r="D3396" s="1" t="s">
        <v>37625</v>
      </c>
      <c r="E3396" s="1" t="s">
        <v>84</v>
      </c>
      <c r="F3396" s="1" t="s">
        <v>32220</v>
      </c>
      <c r="G3396" s="14">
        <v>919446616441</v>
      </c>
      <c r="H3396" s="1" t="s">
        <v>20</v>
      </c>
      <c r="I3396" s="1" t="s">
        <v>9</v>
      </c>
      <c r="J3396" s="1" t="s">
        <v>50</v>
      </c>
      <c r="K3396" s="3" t="s">
        <v>42</v>
      </c>
      <c r="L3396" s="1" t="s">
        <v>50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1"/>
      <c r="AA3396" s="1" t="s">
        <v>16</v>
      </c>
      <c r="AB3396" s="3" t="s">
        <v>12</v>
      </c>
      <c r="AC3396" s="23" t="s">
        <v>37781</v>
      </c>
      <c r="AD3396" s="23" t="s">
        <v>41418</v>
      </c>
      <c r="AE3396" t="s">
        <v>35395</v>
      </c>
    </row>
    <row r="3397" spans="1:31" ht="14.25" customHeight="1">
      <c r="A3397" s="1">
        <v>3396</v>
      </c>
      <c r="B3397" s="1" t="s">
        <v>10396</v>
      </c>
      <c r="C3397" s="1" t="s">
        <v>10402</v>
      </c>
      <c r="D3397" s="1" t="s">
        <v>536</v>
      </c>
      <c r="E3397" s="1" t="s">
        <v>36748</v>
      </c>
      <c r="F3397" s="1" t="s">
        <v>25905</v>
      </c>
      <c r="G3397" s="14">
        <v>919946449644</v>
      </c>
      <c r="H3397" s="1" t="s">
        <v>15</v>
      </c>
      <c r="I3397" s="1" t="s">
        <v>41</v>
      </c>
      <c r="J3397" s="1" t="s">
        <v>50</v>
      </c>
      <c r="K3397" s="3" t="s">
        <v>42</v>
      </c>
      <c r="L3397" s="1" t="s">
        <v>50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1"/>
      <c r="AA3397" s="1" t="s">
        <v>16</v>
      </c>
      <c r="AB3397" s="3" t="s">
        <v>12</v>
      </c>
      <c r="AC3397" s="23" t="s">
        <v>37781</v>
      </c>
      <c r="AD3397" s="23" t="s">
        <v>39718</v>
      </c>
      <c r="AE3397" t="s">
        <v>35400</v>
      </c>
    </row>
    <row r="3398" spans="1:31" ht="14.25" customHeight="1">
      <c r="A3398" s="1">
        <v>3397</v>
      </c>
      <c r="B3398" s="1" t="s">
        <v>10396</v>
      </c>
      <c r="C3398" s="1" t="s">
        <v>10442</v>
      </c>
      <c r="D3398" s="1" t="s">
        <v>10443</v>
      </c>
      <c r="E3398" s="1" t="s">
        <v>10444</v>
      </c>
      <c r="F3398" s="1" t="s">
        <v>32226</v>
      </c>
      <c r="G3398" s="14">
        <v>91911114049</v>
      </c>
      <c r="H3398" s="1" t="s">
        <v>20</v>
      </c>
      <c r="I3398" s="1" t="s">
        <v>62</v>
      </c>
      <c r="J3398" s="1" t="s">
        <v>50</v>
      </c>
      <c r="K3398" s="3" t="s">
        <v>42</v>
      </c>
      <c r="L3398" s="1" t="s">
        <v>50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1"/>
      <c r="AA3398" s="1" t="s">
        <v>16</v>
      </c>
      <c r="AB3398" s="3" t="s">
        <v>12</v>
      </c>
      <c r="AC3398" s="23" t="s">
        <v>37781</v>
      </c>
      <c r="AD3398" s="23" t="s">
        <v>41419</v>
      </c>
      <c r="AE3398" t="s">
        <v>35401</v>
      </c>
    </row>
    <row r="3399" spans="1:31" ht="14.25" customHeight="1">
      <c r="A3399" s="1">
        <v>3398</v>
      </c>
      <c r="B3399" s="9" t="s">
        <v>6</v>
      </c>
      <c r="C3399" s="1" t="s">
        <v>10460</v>
      </c>
      <c r="D3399" s="1" t="s">
        <v>804</v>
      </c>
      <c r="E3399" s="1" t="s">
        <v>139</v>
      </c>
      <c r="F3399" s="1" t="s">
        <v>32233</v>
      </c>
      <c r="G3399" s="14">
        <v>919994960</v>
      </c>
      <c r="H3399" s="1" t="s">
        <v>8</v>
      </c>
      <c r="I3399" s="1" t="s">
        <v>41</v>
      </c>
      <c r="J3399" s="1" t="s">
        <v>50</v>
      </c>
      <c r="K3399" s="3" t="s">
        <v>27</v>
      </c>
      <c r="L3399" s="1" t="s">
        <v>50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1"/>
      <c r="AA3399" s="1" t="s">
        <v>16</v>
      </c>
      <c r="AB3399" s="3" t="s">
        <v>12</v>
      </c>
      <c r="AC3399" s="23" t="s">
        <v>37781</v>
      </c>
      <c r="AD3399" s="23" t="s">
        <v>41420</v>
      </c>
      <c r="AE3399" t="s">
        <v>35402</v>
      </c>
    </row>
    <row r="3400" spans="1:31" ht="14.25" customHeight="1">
      <c r="A3400" s="1">
        <v>3399</v>
      </c>
      <c r="B3400" s="9" t="s">
        <v>6</v>
      </c>
      <c r="C3400" s="1" t="s">
        <v>10467</v>
      </c>
      <c r="D3400" s="1" t="s">
        <v>419</v>
      </c>
      <c r="E3400" s="1" t="s">
        <v>139</v>
      </c>
      <c r="F3400" s="1" t="s">
        <v>25932</v>
      </c>
      <c r="G3400" s="14">
        <v>919149401</v>
      </c>
      <c r="H3400" s="1" t="s">
        <v>15</v>
      </c>
      <c r="I3400" s="1" t="s">
        <v>9</v>
      </c>
      <c r="J3400" s="1" t="s">
        <v>50</v>
      </c>
      <c r="K3400" s="3" t="s">
        <v>42</v>
      </c>
      <c r="L3400" s="1" t="s">
        <v>50</v>
      </c>
      <c r="M3400" s="3" t="s">
        <v>27</v>
      </c>
      <c r="N3400" s="3" t="str">
        <f>J3400</f>
        <v>[1 cr - 1.25 cr]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1"/>
      <c r="AA3400" s="1" t="s">
        <v>16</v>
      </c>
      <c r="AB3400" s="3" t="s">
        <v>12</v>
      </c>
      <c r="AC3400" s="23" t="s">
        <v>37781</v>
      </c>
      <c r="AD3400" s="23" t="s">
        <v>38668</v>
      </c>
      <c r="AE3400" t="s">
        <v>35395</v>
      </c>
    </row>
    <row r="3401" spans="1:31" ht="14.25" customHeight="1">
      <c r="A3401" s="1">
        <v>3400</v>
      </c>
      <c r="B3401" s="1" t="s">
        <v>10396</v>
      </c>
      <c r="C3401" s="1" t="s">
        <v>10472</v>
      </c>
      <c r="D3401" s="1" t="s">
        <v>1803</v>
      </c>
      <c r="E3401" s="1" t="s">
        <v>139</v>
      </c>
      <c r="F3401" s="1" t="s">
        <v>25935</v>
      </c>
      <c r="G3401" s="14">
        <v>919444114091</v>
      </c>
      <c r="H3401" s="1" t="s">
        <v>20</v>
      </c>
      <c r="I3401" s="1" t="s">
        <v>9</v>
      </c>
      <c r="J3401" s="1" t="s">
        <v>50</v>
      </c>
      <c r="K3401" s="3" t="s">
        <v>27</v>
      </c>
      <c r="L3401" s="1" t="s">
        <v>50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1"/>
      <c r="AA3401" s="1" t="s">
        <v>16</v>
      </c>
      <c r="AB3401" s="3" t="s">
        <v>12</v>
      </c>
      <c r="AC3401" s="23" t="s">
        <v>37781</v>
      </c>
      <c r="AD3401" s="23" t="s">
        <v>40126</v>
      </c>
      <c r="AE3401" t="s">
        <v>35402</v>
      </c>
    </row>
    <row r="3402" spans="1:31" ht="14.25" customHeight="1">
      <c r="A3402" s="1">
        <v>3401</v>
      </c>
      <c r="B3402" s="1" t="s">
        <v>10396</v>
      </c>
      <c r="C3402" s="1" t="s">
        <v>10483</v>
      </c>
      <c r="D3402" s="1" t="s">
        <v>230</v>
      </c>
      <c r="E3402" s="1" t="s">
        <v>480</v>
      </c>
      <c r="F3402" s="1" t="s">
        <v>25941</v>
      </c>
      <c r="G3402" s="14">
        <v>9144099094</v>
      </c>
      <c r="H3402" s="1" t="s">
        <v>20</v>
      </c>
      <c r="I3402" s="1" t="s">
        <v>9</v>
      </c>
      <c r="J3402" s="1" t="s">
        <v>50</v>
      </c>
      <c r="K3402" s="3" t="s">
        <v>27</v>
      </c>
      <c r="L3402" s="1" t="s">
        <v>50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1"/>
      <c r="AA3402" s="1" t="s">
        <v>16</v>
      </c>
      <c r="AB3402" s="3" t="s">
        <v>12</v>
      </c>
      <c r="AC3402" s="23" t="s">
        <v>37781</v>
      </c>
      <c r="AD3402" s="23" t="s">
        <v>41421</v>
      </c>
      <c r="AE3402" t="s">
        <v>35395</v>
      </c>
    </row>
    <row r="3403" spans="1:31" ht="14.25" customHeight="1">
      <c r="A3403" s="1">
        <v>3402</v>
      </c>
      <c r="B3403" s="1" t="s">
        <v>10396</v>
      </c>
      <c r="C3403" s="1" t="s">
        <v>10486</v>
      </c>
      <c r="D3403" s="1" t="s">
        <v>2577</v>
      </c>
      <c r="E3403" s="1" t="s">
        <v>40</v>
      </c>
      <c r="F3403" s="1" t="s">
        <v>25943</v>
      </c>
      <c r="G3403" s="14">
        <v>919909006010</v>
      </c>
      <c r="H3403" s="1" t="s">
        <v>20</v>
      </c>
      <c r="I3403" s="1" t="s">
        <v>9</v>
      </c>
      <c r="J3403" s="1" t="s">
        <v>50</v>
      </c>
      <c r="K3403" s="3" t="s">
        <v>17</v>
      </c>
      <c r="L3403" s="1" t="s">
        <v>50</v>
      </c>
      <c r="M3403" s="4" t="s">
        <v>42</v>
      </c>
      <c r="N3403" s="3" t="str">
        <f>J3403</f>
        <v>[1 cr - 1.25 cr]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1"/>
      <c r="AA3403" s="1" t="s">
        <v>16</v>
      </c>
      <c r="AB3403" s="3" t="s">
        <v>12</v>
      </c>
      <c r="AC3403" s="23" t="s">
        <v>37781</v>
      </c>
      <c r="AD3403" s="23" t="s">
        <v>41422</v>
      </c>
      <c r="AE3403" t="s">
        <v>35401</v>
      </c>
    </row>
    <row r="3404" spans="1:31" ht="14.25" customHeight="1">
      <c r="A3404" s="1">
        <v>3403</v>
      </c>
      <c r="B3404" s="9" t="s">
        <v>6</v>
      </c>
      <c r="C3404" s="1" t="s">
        <v>10489</v>
      </c>
      <c r="D3404" s="1" t="s">
        <v>683</v>
      </c>
      <c r="E3404" s="1" t="s">
        <v>40</v>
      </c>
      <c r="F3404" s="1" t="s">
        <v>25945</v>
      </c>
      <c r="G3404" s="14">
        <v>91916016460</v>
      </c>
      <c r="H3404" s="1" t="s">
        <v>20</v>
      </c>
      <c r="I3404" s="1" t="s">
        <v>62</v>
      </c>
      <c r="J3404" s="1" t="s">
        <v>50</v>
      </c>
      <c r="K3404" s="3" t="s">
        <v>17</v>
      </c>
      <c r="L3404" s="1" t="s">
        <v>50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1"/>
      <c r="AA3404" s="1" t="s">
        <v>11</v>
      </c>
      <c r="AB3404" s="3" t="s">
        <v>13</v>
      </c>
      <c r="AC3404" s="23" t="s">
        <v>37781</v>
      </c>
      <c r="AD3404" s="23" t="s">
        <v>41422</v>
      </c>
      <c r="AE3404" t="s">
        <v>35395</v>
      </c>
    </row>
    <row r="3405" spans="1:31" ht="14.25" customHeight="1">
      <c r="A3405" s="1">
        <v>3404</v>
      </c>
      <c r="B3405" s="9" t="s">
        <v>6</v>
      </c>
      <c r="C3405" s="1" t="s">
        <v>10512</v>
      </c>
      <c r="D3405" s="1" t="s">
        <v>10513</v>
      </c>
      <c r="E3405" s="1" t="s">
        <v>40</v>
      </c>
      <c r="F3405" s="1" t="s">
        <v>25957</v>
      </c>
      <c r="G3405" s="14">
        <v>91440014494</v>
      </c>
      <c r="H3405" s="1" t="s">
        <v>8</v>
      </c>
      <c r="I3405" s="1" t="s">
        <v>9</v>
      </c>
      <c r="J3405" s="1" t="s">
        <v>50</v>
      </c>
      <c r="K3405" s="3" t="s">
        <v>17</v>
      </c>
      <c r="L3405" s="1" t="s">
        <v>50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1"/>
      <c r="AA3405" s="1" t="s">
        <v>11</v>
      </c>
      <c r="AB3405" s="3" t="s">
        <v>56</v>
      </c>
      <c r="AC3405" s="23" t="s">
        <v>37781</v>
      </c>
      <c r="AD3405" s="23" t="s">
        <v>40132</v>
      </c>
      <c r="AE3405" t="s">
        <v>35395</v>
      </c>
    </row>
    <row r="3406" spans="1:31" ht="14.25" customHeight="1">
      <c r="A3406" s="1">
        <v>3405</v>
      </c>
      <c r="B3406" s="9" t="s">
        <v>6</v>
      </c>
      <c r="C3406" s="1" t="s">
        <v>10516</v>
      </c>
      <c r="D3406" s="1" t="s">
        <v>3021</v>
      </c>
      <c r="E3406" s="1" t="s">
        <v>10517</v>
      </c>
      <c r="F3406" s="1" t="s">
        <v>25959</v>
      </c>
      <c r="G3406" s="14">
        <v>919444469400</v>
      </c>
      <c r="H3406" s="1" t="s">
        <v>15</v>
      </c>
      <c r="I3406" s="1" t="s">
        <v>9</v>
      </c>
      <c r="J3406" s="1" t="s">
        <v>50</v>
      </c>
      <c r="K3406" s="3" t="s">
        <v>63</v>
      </c>
      <c r="L3406" s="1" t="s">
        <v>50</v>
      </c>
      <c r="M3406" s="3" t="s">
        <v>213</v>
      </c>
      <c r="N3406" s="3" t="str">
        <f>J3406</f>
        <v>[1 cr - 1.25 cr]</v>
      </c>
      <c r="O3406" s="3" t="s">
        <v>17</v>
      </c>
      <c r="P3406" s="3" t="s">
        <v>50</v>
      </c>
      <c r="Q3406" s="3" t="s">
        <v>42</v>
      </c>
      <c r="R3406" s="3" t="s">
        <v>50</v>
      </c>
      <c r="S3406" s="3" t="s">
        <v>27</v>
      </c>
      <c r="T3406" s="3" t="s">
        <v>50</v>
      </c>
      <c r="U3406" s="3" t="s">
        <v>117</v>
      </c>
      <c r="V3406" s="3" t="s">
        <v>50</v>
      </c>
      <c r="W3406" s="3" t="s">
        <v>178</v>
      </c>
      <c r="X3406" s="3" t="s">
        <v>50</v>
      </c>
      <c r="Y3406" s="3" t="s">
        <v>171</v>
      </c>
      <c r="Z3406" s="1" t="s">
        <v>50</v>
      </c>
      <c r="AA3406" s="1" t="s">
        <v>16</v>
      </c>
      <c r="AB3406" s="3" t="s">
        <v>12</v>
      </c>
      <c r="AC3406" s="23" t="s">
        <v>37781</v>
      </c>
      <c r="AD3406" s="23" t="s">
        <v>41423</v>
      </c>
      <c r="AE3406" t="s">
        <v>35401</v>
      </c>
    </row>
    <row r="3407" spans="1:31" ht="14.25" customHeight="1">
      <c r="A3407" s="1">
        <v>3406</v>
      </c>
      <c r="B3407" s="1" t="s">
        <v>10396</v>
      </c>
      <c r="C3407" s="1" t="s">
        <v>10530</v>
      </c>
      <c r="D3407" s="1" t="s">
        <v>220</v>
      </c>
      <c r="E3407" s="1" t="s">
        <v>40</v>
      </c>
      <c r="F3407" s="1" t="s">
        <v>25965</v>
      </c>
      <c r="G3407" s="14">
        <v>914611469004</v>
      </c>
      <c r="H3407" s="1" t="s">
        <v>15</v>
      </c>
      <c r="I3407" s="1" t="s">
        <v>9</v>
      </c>
      <c r="J3407" s="1" t="s">
        <v>50</v>
      </c>
      <c r="K3407" s="3" t="s">
        <v>42</v>
      </c>
      <c r="L3407" s="1" t="s">
        <v>50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1"/>
      <c r="AA3407" s="1" t="s">
        <v>16</v>
      </c>
      <c r="AB3407" s="3" t="s">
        <v>12</v>
      </c>
      <c r="AC3407" s="23" t="s">
        <v>37781</v>
      </c>
      <c r="AD3407" s="23" t="s">
        <v>41424</v>
      </c>
      <c r="AE3407" t="s">
        <v>35402</v>
      </c>
    </row>
    <row r="3408" spans="1:31" ht="14.25" customHeight="1">
      <c r="A3408" s="1">
        <v>3407</v>
      </c>
      <c r="B3408" s="9" t="s">
        <v>6</v>
      </c>
      <c r="C3408" s="1" t="s">
        <v>10541</v>
      </c>
      <c r="D3408" s="1" t="s">
        <v>494</v>
      </c>
      <c r="E3408" s="1" t="s">
        <v>1311</v>
      </c>
      <c r="F3408" s="1" t="s">
        <v>32244</v>
      </c>
      <c r="G3408" s="14">
        <v>914466696699</v>
      </c>
      <c r="H3408" s="1" t="s">
        <v>15</v>
      </c>
      <c r="I3408" s="1" t="s">
        <v>41</v>
      </c>
      <c r="J3408" s="1" t="s">
        <v>50</v>
      </c>
      <c r="K3408" s="3" t="s">
        <v>42</v>
      </c>
      <c r="L3408" s="1" t="s">
        <v>50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1"/>
      <c r="AA3408" s="1" t="s">
        <v>16</v>
      </c>
      <c r="AB3408" s="3" t="s">
        <v>12</v>
      </c>
      <c r="AC3408" s="23" t="s">
        <v>37781</v>
      </c>
      <c r="AD3408" s="23" t="s">
        <v>39736</v>
      </c>
      <c r="AE3408" t="s">
        <v>35395</v>
      </c>
    </row>
    <row r="3409" spans="1:31" ht="14.25" customHeight="1">
      <c r="A3409" s="1">
        <v>3408</v>
      </c>
      <c r="B3409" s="1" t="s">
        <v>10396</v>
      </c>
      <c r="C3409" s="22" t="s">
        <v>37778</v>
      </c>
      <c r="D3409" s="1" t="s">
        <v>10550</v>
      </c>
      <c r="E3409" s="1" t="s">
        <v>1797</v>
      </c>
      <c r="F3409" s="1" t="s">
        <v>10551</v>
      </c>
      <c r="G3409" s="14">
        <v>91914191619</v>
      </c>
      <c r="H3409" s="1" t="s">
        <v>20</v>
      </c>
      <c r="I3409" s="1" t="s">
        <v>9</v>
      </c>
      <c r="J3409" s="1" t="s">
        <v>50</v>
      </c>
      <c r="K3409" s="3" t="s">
        <v>42</v>
      </c>
      <c r="L3409" s="1" t="s">
        <v>50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1"/>
      <c r="AA3409" s="1" t="s">
        <v>16</v>
      </c>
      <c r="AB3409" s="3" t="s">
        <v>12</v>
      </c>
      <c r="AC3409" s="23" t="s">
        <v>37781</v>
      </c>
      <c r="AD3409" s="23" t="s">
        <v>41425</v>
      </c>
      <c r="AE3409" t="s">
        <v>35395</v>
      </c>
    </row>
    <row r="3410" spans="1:31" ht="14.25" customHeight="1">
      <c r="A3410" s="1">
        <v>3409</v>
      </c>
      <c r="B3410" s="1" t="s">
        <v>10396</v>
      </c>
      <c r="C3410" s="1" t="s">
        <v>10570</v>
      </c>
      <c r="D3410" s="1" t="s">
        <v>704</v>
      </c>
      <c r="E3410" s="1" t="s">
        <v>87</v>
      </c>
      <c r="F3410" s="1" t="s">
        <v>34389</v>
      </c>
      <c r="G3410" s="14">
        <v>91494049691</v>
      </c>
      <c r="H3410" s="1" t="s">
        <v>8</v>
      </c>
      <c r="I3410" s="1" t="s">
        <v>41</v>
      </c>
      <c r="J3410" s="1" t="s">
        <v>50</v>
      </c>
      <c r="K3410" s="3" t="s">
        <v>42</v>
      </c>
      <c r="L3410" s="1" t="s">
        <v>50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1"/>
      <c r="AA3410" s="1" t="s">
        <v>16</v>
      </c>
      <c r="AB3410" s="3" t="s">
        <v>12</v>
      </c>
      <c r="AC3410" s="23" t="s">
        <v>37781</v>
      </c>
      <c r="AD3410" s="23" t="s">
        <v>41426</v>
      </c>
      <c r="AE3410" t="s">
        <v>35400</v>
      </c>
    </row>
    <row r="3411" spans="1:31" ht="14.25" customHeight="1">
      <c r="A3411" s="1">
        <v>3410</v>
      </c>
      <c r="B3411" s="9" t="s">
        <v>6</v>
      </c>
      <c r="C3411" s="1" t="s">
        <v>10576</v>
      </c>
      <c r="D3411" s="1" t="s">
        <v>10443</v>
      </c>
      <c r="E3411" s="1" t="s">
        <v>40</v>
      </c>
      <c r="F3411" s="1" t="s">
        <v>34390</v>
      </c>
      <c r="G3411" s="14">
        <v>91949464941</v>
      </c>
      <c r="H3411" s="1" t="s">
        <v>20</v>
      </c>
      <c r="I3411" s="1" t="s">
        <v>9</v>
      </c>
      <c r="J3411" s="1" t="s">
        <v>50</v>
      </c>
      <c r="K3411" s="3" t="s">
        <v>42</v>
      </c>
      <c r="L3411" s="1" t="s">
        <v>50</v>
      </c>
      <c r="M3411" s="3" t="s">
        <v>27</v>
      </c>
      <c r="N3411" s="3" t="str">
        <f t="shared" ref="N3411:N3412" si="71">J3411</f>
        <v>[1 cr - 1.25 cr]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1"/>
      <c r="AA3411" s="1" t="s">
        <v>16</v>
      </c>
      <c r="AB3411" s="3" t="s">
        <v>12</v>
      </c>
      <c r="AC3411" s="23" t="s">
        <v>37781</v>
      </c>
      <c r="AD3411" s="23" t="s">
        <v>41427</v>
      </c>
      <c r="AE3411" t="s">
        <v>35401</v>
      </c>
    </row>
    <row r="3412" spans="1:31" ht="14.25" customHeight="1">
      <c r="A3412" s="1">
        <v>3411</v>
      </c>
      <c r="B3412" s="9" t="s">
        <v>6</v>
      </c>
      <c r="C3412" s="1" t="s">
        <v>10581</v>
      </c>
      <c r="D3412" s="1" t="s">
        <v>1263</v>
      </c>
      <c r="E3412" s="1" t="s">
        <v>139</v>
      </c>
      <c r="F3412" s="1" t="s">
        <v>32246</v>
      </c>
      <c r="G3412" s="14">
        <v>91991946444</v>
      </c>
      <c r="H3412" s="1" t="s">
        <v>8</v>
      </c>
      <c r="I3412" s="1" t="s">
        <v>41</v>
      </c>
      <c r="J3412" s="1" t="s">
        <v>50</v>
      </c>
      <c r="K3412" s="3" t="s">
        <v>42</v>
      </c>
      <c r="L3412" s="1" t="s">
        <v>50</v>
      </c>
      <c r="M3412" s="3" t="s">
        <v>27</v>
      </c>
      <c r="N3412" s="3" t="str">
        <f t="shared" si="71"/>
        <v>[1 cr - 1.25 cr]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1"/>
      <c r="AA3412" s="1" t="s">
        <v>16</v>
      </c>
      <c r="AB3412" s="3" t="s">
        <v>12</v>
      </c>
      <c r="AC3412" s="23" t="s">
        <v>37781</v>
      </c>
      <c r="AD3412" s="23" t="s">
        <v>41428</v>
      </c>
      <c r="AE3412" t="s">
        <v>35401</v>
      </c>
    </row>
    <row r="3413" spans="1:31" ht="14.25" customHeight="1">
      <c r="A3413" s="1">
        <v>3412</v>
      </c>
      <c r="B3413" s="9" t="s">
        <v>6</v>
      </c>
      <c r="C3413" s="1" t="s">
        <v>10626</v>
      </c>
      <c r="D3413" s="1" t="s">
        <v>10627</v>
      </c>
      <c r="E3413" s="1" t="s">
        <v>139</v>
      </c>
      <c r="F3413" s="1" t="s">
        <v>26010</v>
      </c>
      <c r="G3413" s="14">
        <v>91919469196</v>
      </c>
      <c r="H3413" s="1" t="s">
        <v>8</v>
      </c>
      <c r="I3413" s="1" t="s">
        <v>41</v>
      </c>
      <c r="J3413" s="1" t="s">
        <v>50</v>
      </c>
      <c r="K3413" s="3" t="s">
        <v>42</v>
      </c>
      <c r="L3413" s="1" t="s">
        <v>50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1"/>
      <c r="AA3413" s="1" t="s">
        <v>16</v>
      </c>
      <c r="AB3413" s="3" t="s">
        <v>12</v>
      </c>
      <c r="AC3413" s="23" t="s">
        <v>37781</v>
      </c>
      <c r="AD3413" s="23" t="s">
        <v>41429</v>
      </c>
      <c r="AE3413" t="s">
        <v>35401</v>
      </c>
    </row>
    <row r="3414" spans="1:31" ht="14.25" customHeight="1">
      <c r="A3414" s="1">
        <v>3413</v>
      </c>
      <c r="B3414" s="1" t="s">
        <v>10396</v>
      </c>
      <c r="C3414" s="22" t="s">
        <v>37778</v>
      </c>
      <c r="D3414" s="1" t="s">
        <v>2266</v>
      </c>
      <c r="E3414" s="1" t="s">
        <v>788</v>
      </c>
      <c r="F3414" s="1" t="s">
        <v>32251</v>
      </c>
      <c r="G3414" s="14">
        <v>919494044491</v>
      </c>
      <c r="H3414" s="1" t="s">
        <v>20</v>
      </c>
      <c r="I3414" s="1" t="s">
        <v>9</v>
      </c>
      <c r="J3414" s="1" t="s">
        <v>50</v>
      </c>
      <c r="K3414" s="3" t="s">
        <v>42</v>
      </c>
      <c r="L3414" s="1" t="s">
        <v>50</v>
      </c>
      <c r="M3414" s="3" t="s">
        <v>27</v>
      </c>
      <c r="N3414" s="3" t="str">
        <f t="shared" ref="N3414:N3416" si="72">J3414</f>
        <v>[1 cr - 1.25 cr]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1"/>
      <c r="AA3414" s="1" t="s">
        <v>16</v>
      </c>
      <c r="AB3414" s="3" t="s">
        <v>12</v>
      </c>
      <c r="AC3414" s="23" t="s">
        <v>37781</v>
      </c>
      <c r="AD3414" s="23" t="s">
        <v>41430</v>
      </c>
      <c r="AE3414" t="s">
        <v>35395</v>
      </c>
    </row>
    <row r="3415" spans="1:31" ht="14.25" customHeight="1">
      <c r="A3415" s="1">
        <v>3414</v>
      </c>
      <c r="B3415" s="9" t="s">
        <v>6</v>
      </c>
      <c r="C3415" s="1" t="s">
        <v>10638</v>
      </c>
      <c r="D3415" s="1" t="s">
        <v>1867</v>
      </c>
      <c r="E3415" s="1" t="s">
        <v>40</v>
      </c>
      <c r="F3415" s="1" t="s">
        <v>26017</v>
      </c>
      <c r="G3415" s="14">
        <v>91994119144</v>
      </c>
      <c r="H3415" s="1" t="s">
        <v>20</v>
      </c>
      <c r="I3415" s="1" t="s">
        <v>41</v>
      </c>
      <c r="J3415" s="1" t="s">
        <v>50</v>
      </c>
      <c r="K3415" s="3" t="s">
        <v>17</v>
      </c>
      <c r="L3415" s="1" t="s">
        <v>50</v>
      </c>
      <c r="M3415" s="4" t="s">
        <v>42</v>
      </c>
      <c r="N3415" s="3" t="str">
        <f t="shared" si="72"/>
        <v>[1 cr - 1.25 cr]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1"/>
      <c r="AA3415" s="1" t="s">
        <v>16</v>
      </c>
      <c r="AB3415" s="3" t="s">
        <v>12</v>
      </c>
      <c r="AC3415" s="23" t="s">
        <v>37781</v>
      </c>
      <c r="AD3415" s="23" t="s">
        <v>41431</v>
      </c>
      <c r="AE3415" t="s">
        <v>35400</v>
      </c>
    </row>
    <row r="3416" spans="1:31" ht="14.25" customHeight="1">
      <c r="A3416" s="1">
        <v>3415</v>
      </c>
      <c r="B3416" s="9" t="s">
        <v>6</v>
      </c>
      <c r="C3416" s="1" t="s">
        <v>10642</v>
      </c>
      <c r="D3416" s="1" t="s">
        <v>1302</v>
      </c>
      <c r="E3416" s="1" t="s">
        <v>10643</v>
      </c>
      <c r="F3416" s="1" t="s">
        <v>34398</v>
      </c>
      <c r="G3416" s="14">
        <v>919940044960</v>
      </c>
      <c r="H3416" s="1" t="s">
        <v>8</v>
      </c>
      <c r="I3416" s="1" t="s">
        <v>41</v>
      </c>
      <c r="J3416" s="1" t="s">
        <v>50</v>
      </c>
      <c r="K3416" s="3" t="s">
        <v>63</v>
      </c>
      <c r="L3416" s="1" t="s">
        <v>50</v>
      </c>
      <c r="M3416" s="3" t="s">
        <v>213</v>
      </c>
      <c r="N3416" s="3" t="str">
        <f t="shared" si="72"/>
        <v>[1 cr - 1.25 cr]</v>
      </c>
      <c r="O3416" s="3" t="s">
        <v>17</v>
      </c>
      <c r="P3416" s="3" t="s">
        <v>50</v>
      </c>
      <c r="Q3416" s="3" t="s">
        <v>42</v>
      </c>
      <c r="R3416" s="3" t="s">
        <v>50</v>
      </c>
      <c r="S3416" s="3" t="s">
        <v>27</v>
      </c>
      <c r="T3416" s="3" t="s">
        <v>50</v>
      </c>
      <c r="U3416" s="3" t="s">
        <v>117</v>
      </c>
      <c r="V3416" s="3" t="s">
        <v>50</v>
      </c>
      <c r="W3416" s="3" t="s">
        <v>178</v>
      </c>
      <c r="X3416" s="3" t="s">
        <v>50</v>
      </c>
      <c r="Y3416" s="3" t="s">
        <v>171</v>
      </c>
      <c r="Z3416" s="1" t="s">
        <v>50</v>
      </c>
      <c r="AA3416" s="1" t="s">
        <v>16</v>
      </c>
      <c r="AB3416" s="3" t="s">
        <v>12</v>
      </c>
      <c r="AC3416" s="23" t="s">
        <v>37781</v>
      </c>
      <c r="AD3416" s="23" t="s">
        <v>41432</v>
      </c>
      <c r="AE3416" t="s">
        <v>35395</v>
      </c>
    </row>
    <row r="3417" spans="1:31" ht="14.25" customHeight="1">
      <c r="A3417" s="1">
        <v>3416</v>
      </c>
      <c r="B3417" s="1" t="s">
        <v>10396</v>
      </c>
      <c r="C3417" s="22" t="s">
        <v>37778</v>
      </c>
      <c r="D3417" s="1" t="s">
        <v>2169</v>
      </c>
      <c r="E3417" s="1" t="s">
        <v>87</v>
      </c>
      <c r="F3417" s="1" t="s">
        <v>34400</v>
      </c>
      <c r="G3417" s="14">
        <v>919444469446</v>
      </c>
      <c r="H3417" s="1" t="s">
        <v>20</v>
      </c>
      <c r="I3417" s="1" t="s">
        <v>9</v>
      </c>
      <c r="J3417" s="1" t="s">
        <v>50</v>
      </c>
      <c r="K3417" s="3" t="s">
        <v>17</v>
      </c>
      <c r="L3417" s="1" t="s">
        <v>50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1"/>
      <c r="AA3417" s="1" t="s">
        <v>11</v>
      </c>
      <c r="AB3417" s="3" t="s">
        <v>274</v>
      </c>
      <c r="AC3417" s="23" t="s">
        <v>37781</v>
      </c>
      <c r="AD3417" s="23" t="s">
        <v>41433</v>
      </c>
      <c r="AE3417" t="s">
        <v>35402</v>
      </c>
    </row>
    <row r="3418" spans="1:31" ht="14.25" customHeight="1">
      <c r="A3418" s="1">
        <v>3417</v>
      </c>
      <c r="B3418" s="1" t="s">
        <v>10396</v>
      </c>
      <c r="C3418" s="1" t="s">
        <v>10658</v>
      </c>
      <c r="D3418" s="1" t="s">
        <v>35631</v>
      </c>
      <c r="E3418" s="1" t="s">
        <v>36749</v>
      </c>
      <c r="F3418" s="1" t="s">
        <v>26028</v>
      </c>
      <c r="G3418" s="14">
        <v>919016944419</v>
      </c>
      <c r="H3418" s="1" t="s">
        <v>8</v>
      </c>
      <c r="I3418" s="1" t="s">
        <v>9</v>
      </c>
      <c r="J3418" s="1" t="s">
        <v>50</v>
      </c>
      <c r="K3418" s="3" t="s">
        <v>42</v>
      </c>
      <c r="L3418" s="1" t="s">
        <v>50</v>
      </c>
      <c r="M3418" s="3" t="s">
        <v>27</v>
      </c>
      <c r="N3418" s="3" t="str">
        <f t="shared" ref="N3418:N3421" si="73">J3418</f>
        <v>[1 cr - 1.25 cr]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1"/>
      <c r="AA3418" s="1" t="s">
        <v>16</v>
      </c>
      <c r="AB3418" s="3" t="s">
        <v>12</v>
      </c>
      <c r="AC3418" s="23" t="s">
        <v>37781</v>
      </c>
      <c r="AD3418" s="23" t="s">
        <v>41434</v>
      </c>
      <c r="AE3418" t="s">
        <v>35402</v>
      </c>
    </row>
    <row r="3419" spans="1:31" ht="14.25" customHeight="1">
      <c r="A3419" s="1">
        <v>3418</v>
      </c>
      <c r="B3419" s="9" t="s">
        <v>6</v>
      </c>
      <c r="C3419" s="1" t="s">
        <v>10710</v>
      </c>
      <c r="D3419" s="1" t="s">
        <v>636</v>
      </c>
      <c r="E3419" s="1" t="s">
        <v>152</v>
      </c>
      <c r="F3419" s="1" t="s">
        <v>26058</v>
      </c>
      <c r="G3419" s="14">
        <v>91440001194</v>
      </c>
      <c r="H3419" s="1" t="s">
        <v>15</v>
      </c>
      <c r="I3419" s="1" t="s">
        <v>9</v>
      </c>
      <c r="J3419" s="1" t="s">
        <v>50</v>
      </c>
      <c r="K3419" s="3" t="s">
        <v>117</v>
      </c>
      <c r="L3419" s="1" t="s">
        <v>50</v>
      </c>
      <c r="M3419" s="3" t="s">
        <v>178</v>
      </c>
      <c r="N3419" s="3" t="str">
        <f t="shared" si="73"/>
        <v>[1 cr - 1.25 cr]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1"/>
      <c r="AA3419" s="1" t="s">
        <v>16</v>
      </c>
      <c r="AB3419" s="3" t="s">
        <v>12</v>
      </c>
      <c r="AC3419" s="23" t="s">
        <v>37781</v>
      </c>
      <c r="AD3419" s="23" t="s">
        <v>41435</v>
      </c>
      <c r="AE3419" t="s">
        <v>35402</v>
      </c>
    </row>
    <row r="3420" spans="1:31" ht="14.25" customHeight="1">
      <c r="A3420" s="1">
        <v>3419</v>
      </c>
      <c r="B3420" s="1" t="s">
        <v>10396</v>
      </c>
      <c r="C3420" s="1" t="s">
        <v>10713</v>
      </c>
      <c r="D3420" s="1" t="s">
        <v>10714</v>
      </c>
      <c r="E3420" s="1" t="s">
        <v>40</v>
      </c>
      <c r="F3420" s="1" t="s">
        <v>26061</v>
      </c>
      <c r="G3420" s="14">
        <v>919904460040</v>
      </c>
      <c r="H3420" s="1" t="s">
        <v>15</v>
      </c>
      <c r="I3420" s="1" t="s">
        <v>41</v>
      </c>
      <c r="J3420" s="1" t="s">
        <v>50</v>
      </c>
      <c r="K3420" s="3" t="s">
        <v>17</v>
      </c>
      <c r="L3420" s="1" t="s">
        <v>50</v>
      </c>
      <c r="M3420" s="4" t="s">
        <v>42</v>
      </c>
      <c r="N3420" s="3" t="str">
        <f t="shared" si="73"/>
        <v>[1 cr - 1.25 cr]</v>
      </c>
      <c r="O3420" s="3" t="s">
        <v>27</v>
      </c>
      <c r="P3420" s="3" t="s">
        <v>50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1"/>
      <c r="AA3420" s="1" t="s">
        <v>16</v>
      </c>
      <c r="AB3420" s="3" t="s">
        <v>12</v>
      </c>
      <c r="AC3420" s="23" t="s">
        <v>37781</v>
      </c>
      <c r="AD3420" s="23" t="s">
        <v>41436</v>
      </c>
      <c r="AE3420" t="s">
        <v>35395</v>
      </c>
    </row>
    <row r="3421" spans="1:31" ht="14.25" customHeight="1">
      <c r="A3421" s="1">
        <v>3420</v>
      </c>
      <c r="B3421" s="1" t="s">
        <v>10396</v>
      </c>
      <c r="C3421" s="22" t="s">
        <v>37778</v>
      </c>
      <c r="D3421" s="1" t="s">
        <v>1678</v>
      </c>
      <c r="E3421" s="1" t="s">
        <v>824</v>
      </c>
      <c r="F3421" s="1" t="s">
        <v>32262</v>
      </c>
      <c r="G3421" s="14">
        <v>919444614416</v>
      </c>
      <c r="H3421" s="1" t="s">
        <v>20</v>
      </c>
      <c r="I3421" s="1" t="s">
        <v>41</v>
      </c>
      <c r="J3421" s="1" t="s">
        <v>50</v>
      </c>
      <c r="K3421" s="3" t="s">
        <v>42</v>
      </c>
      <c r="L3421" s="1" t="s">
        <v>50</v>
      </c>
      <c r="M3421" s="3" t="s">
        <v>27</v>
      </c>
      <c r="N3421" s="3" t="str">
        <f t="shared" si="73"/>
        <v>[1 cr - 1.25 cr]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1"/>
      <c r="AA3421" s="1" t="s">
        <v>16</v>
      </c>
      <c r="AB3421" s="3" t="s">
        <v>12</v>
      </c>
      <c r="AC3421" s="23" t="s">
        <v>37781</v>
      </c>
      <c r="AD3421" s="23" t="s">
        <v>41437</v>
      </c>
      <c r="AE3421" t="s">
        <v>35401</v>
      </c>
    </row>
    <row r="3422" spans="1:31" ht="14.25" customHeight="1">
      <c r="A3422" s="1">
        <v>3421</v>
      </c>
      <c r="B3422" s="1" t="s">
        <v>10396</v>
      </c>
      <c r="C3422" s="1" t="s">
        <v>10735</v>
      </c>
      <c r="D3422" s="1" t="s">
        <v>400</v>
      </c>
      <c r="E3422" s="1" t="s">
        <v>40</v>
      </c>
      <c r="F3422" s="1" t="s">
        <v>26070</v>
      </c>
      <c r="G3422" s="14">
        <v>91949444411</v>
      </c>
      <c r="H3422" s="1" t="s">
        <v>37</v>
      </c>
      <c r="I3422" s="1" t="s">
        <v>9</v>
      </c>
      <c r="J3422" s="1" t="s">
        <v>50</v>
      </c>
      <c r="K3422" s="3" t="s">
        <v>42</v>
      </c>
      <c r="L3422" s="1" t="s">
        <v>50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1"/>
      <c r="AA3422" s="1" t="s">
        <v>16</v>
      </c>
      <c r="AB3422" s="3" t="s">
        <v>12</v>
      </c>
      <c r="AC3422" s="23" t="s">
        <v>37781</v>
      </c>
      <c r="AD3422" s="23" t="s">
        <v>41438</v>
      </c>
      <c r="AE3422" t="s">
        <v>35400</v>
      </c>
    </row>
    <row r="3423" spans="1:31" ht="14.25" customHeight="1">
      <c r="A3423" s="1">
        <v>3422</v>
      </c>
      <c r="B3423" s="1" t="s">
        <v>10396</v>
      </c>
      <c r="C3423" s="1" t="s">
        <v>10742</v>
      </c>
      <c r="D3423" s="1" t="s">
        <v>5644</v>
      </c>
      <c r="E3423" s="1" t="s">
        <v>40</v>
      </c>
      <c r="F3423" s="1" t="s">
        <v>26075</v>
      </c>
      <c r="G3423" s="14">
        <v>91999444494</v>
      </c>
      <c r="H3423" s="1" t="s">
        <v>20</v>
      </c>
      <c r="I3423" s="1" t="s">
        <v>33</v>
      </c>
      <c r="J3423" s="1" t="s">
        <v>50</v>
      </c>
      <c r="K3423" s="3" t="s">
        <v>63</v>
      </c>
      <c r="L3423" s="1" t="s">
        <v>50</v>
      </c>
      <c r="M3423" s="3" t="s">
        <v>213</v>
      </c>
      <c r="N3423" s="3" t="str">
        <f>J3423</f>
        <v>[1 cr - 1.25 cr]</v>
      </c>
      <c r="O3423" s="3" t="s">
        <v>17</v>
      </c>
      <c r="P3423" s="3" t="s">
        <v>50</v>
      </c>
      <c r="Q3423" s="3" t="s">
        <v>42</v>
      </c>
      <c r="R3423" s="3" t="s">
        <v>50</v>
      </c>
      <c r="S3423" s="3" t="s">
        <v>27</v>
      </c>
      <c r="T3423" s="3" t="s">
        <v>50</v>
      </c>
      <c r="U3423" s="3" t="s">
        <v>117</v>
      </c>
      <c r="V3423" s="3" t="s">
        <v>50</v>
      </c>
      <c r="W3423" s="3" t="s">
        <v>178</v>
      </c>
      <c r="X3423" s="3" t="s">
        <v>50</v>
      </c>
      <c r="Y3423" s="3" t="s">
        <v>171</v>
      </c>
      <c r="Z3423" s="1" t="s">
        <v>50</v>
      </c>
      <c r="AA3423" s="1" t="s">
        <v>16</v>
      </c>
      <c r="AB3423" s="3" t="s">
        <v>12</v>
      </c>
      <c r="AC3423" s="23" t="s">
        <v>37781</v>
      </c>
      <c r="AD3423" s="23" t="s">
        <v>41439</v>
      </c>
      <c r="AE3423" t="s">
        <v>35402</v>
      </c>
    </row>
    <row r="3424" spans="1:31" ht="14.25" customHeight="1">
      <c r="A3424" s="1">
        <v>3423</v>
      </c>
      <c r="B3424" s="9" t="s">
        <v>6</v>
      </c>
      <c r="C3424" s="1" t="s">
        <v>10746</v>
      </c>
      <c r="D3424" s="1" t="s">
        <v>1224</v>
      </c>
      <c r="E3424" s="1" t="s">
        <v>90</v>
      </c>
      <c r="F3424" s="1" t="s">
        <v>26078</v>
      </c>
      <c r="G3424" s="14">
        <v>919914449</v>
      </c>
      <c r="H3424" s="1" t="s">
        <v>8</v>
      </c>
      <c r="I3424" s="1" t="s">
        <v>9</v>
      </c>
      <c r="J3424" s="1" t="s">
        <v>50</v>
      </c>
      <c r="K3424" s="3" t="s">
        <v>17</v>
      </c>
      <c r="L3424" s="1" t="s">
        <v>50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1"/>
      <c r="AA3424" s="1" t="s">
        <v>11</v>
      </c>
      <c r="AB3424" s="3" t="s">
        <v>538</v>
      </c>
      <c r="AC3424" s="23" t="s">
        <v>37781</v>
      </c>
      <c r="AD3424" s="23" t="s">
        <v>41104</v>
      </c>
      <c r="AE3424" t="s">
        <v>35395</v>
      </c>
    </row>
    <row r="3425" spans="1:31" ht="14.25" customHeight="1">
      <c r="A3425" s="1">
        <v>3424</v>
      </c>
      <c r="B3425" s="1" t="s">
        <v>10396</v>
      </c>
      <c r="C3425" s="1" t="s">
        <v>10769</v>
      </c>
      <c r="D3425" s="1" t="s">
        <v>2714</v>
      </c>
      <c r="E3425" s="1" t="s">
        <v>1606</v>
      </c>
      <c r="F3425" s="1" t="s">
        <v>26091</v>
      </c>
      <c r="G3425" s="14">
        <v>919446969190</v>
      </c>
      <c r="H3425" s="1" t="s">
        <v>20</v>
      </c>
      <c r="I3425" s="1" t="s">
        <v>9</v>
      </c>
      <c r="J3425" s="1" t="s">
        <v>50</v>
      </c>
      <c r="K3425" s="3" t="s">
        <v>42</v>
      </c>
      <c r="L3425" s="1" t="s">
        <v>50</v>
      </c>
      <c r="M3425" s="3" t="s">
        <v>27</v>
      </c>
      <c r="N3425" s="3" t="str">
        <f t="shared" ref="N3425:N3426" si="74">J3425</f>
        <v>[1 cr - 1.25 cr]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1"/>
      <c r="AA3425" s="1" t="s">
        <v>16</v>
      </c>
      <c r="AB3425" s="3" t="s">
        <v>12</v>
      </c>
      <c r="AC3425" s="23" t="s">
        <v>37781</v>
      </c>
      <c r="AD3425" s="23" t="s">
        <v>41440</v>
      </c>
      <c r="AE3425" t="s">
        <v>35400</v>
      </c>
    </row>
    <row r="3426" spans="1:31" ht="14.25" customHeight="1">
      <c r="A3426" s="1">
        <v>3425</v>
      </c>
      <c r="B3426" s="9" t="s">
        <v>6</v>
      </c>
      <c r="C3426" s="1" t="s">
        <v>10773</v>
      </c>
      <c r="D3426" s="1" t="s">
        <v>35632</v>
      </c>
      <c r="E3426" s="1" t="s">
        <v>36750</v>
      </c>
      <c r="F3426" s="1" t="s">
        <v>34407</v>
      </c>
      <c r="G3426" s="14">
        <v>91994941044</v>
      </c>
      <c r="H3426" s="1" t="s">
        <v>8</v>
      </c>
      <c r="I3426" s="1" t="s">
        <v>41</v>
      </c>
      <c r="J3426" s="1" t="s">
        <v>50</v>
      </c>
      <c r="K3426" s="3" t="s">
        <v>178</v>
      </c>
      <c r="L3426" s="1" t="s">
        <v>50</v>
      </c>
      <c r="M3426" s="3" t="s">
        <v>171</v>
      </c>
      <c r="N3426" s="3" t="str">
        <f t="shared" si="74"/>
        <v>[1 cr - 1.25 cr]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1"/>
      <c r="AA3426" s="1" t="s">
        <v>16</v>
      </c>
      <c r="AB3426" s="3" t="s">
        <v>12</v>
      </c>
      <c r="AC3426" s="23" t="s">
        <v>37781</v>
      </c>
      <c r="AD3426" s="23" t="s">
        <v>41441</v>
      </c>
      <c r="AE3426" t="s">
        <v>35400</v>
      </c>
    </row>
    <row r="3427" spans="1:31" ht="14.25" customHeight="1">
      <c r="A3427" s="1">
        <v>3426</v>
      </c>
      <c r="B3427" s="9" t="s">
        <v>6</v>
      </c>
      <c r="C3427" s="1" t="s">
        <v>10774</v>
      </c>
      <c r="D3427" s="1" t="s">
        <v>2652</v>
      </c>
      <c r="E3427" s="1" t="s">
        <v>10775</v>
      </c>
      <c r="F3427" s="1" t="s">
        <v>26095</v>
      </c>
      <c r="G3427" s="14">
        <v>91949400664</v>
      </c>
      <c r="H3427" s="1" t="s">
        <v>20</v>
      </c>
      <c r="I3427" s="1" t="s">
        <v>41</v>
      </c>
      <c r="J3427" s="1" t="s">
        <v>50</v>
      </c>
      <c r="K3427" s="3" t="s">
        <v>42</v>
      </c>
      <c r="L3427" s="1" t="s">
        <v>50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1"/>
      <c r="AA3427" s="1" t="s">
        <v>16</v>
      </c>
      <c r="AB3427" s="3" t="s">
        <v>12</v>
      </c>
      <c r="AC3427" s="23" t="s">
        <v>37781</v>
      </c>
      <c r="AD3427" s="23" t="s">
        <v>41442</v>
      </c>
      <c r="AE3427" t="s">
        <v>35400</v>
      </c>
    </row>
    <row r="3428" spans="1:31" ht="14.25" customHeight="1">
      <c r="A3428" s="1">
        <v>3427</v>
      </c>
      <c r="B3428" s="1" t="s">
        <v>10396</v>
      </c>
      <c r="C3428" s="22" t="s">
        <v>37778</v>
      </c>
      <c r="D3428" s="1" t="s">
        <v>3499</v>
      </c>
      <c r="E3428" s="1" t="s">
        <v>139</v>
      </c>
      <c r="F3428" s="1" t="s">
        <v>26110</v>
      </c>
      <c r="G3428" s="14">
        <v>919946446149</v>
      </c>
      <c r="H3428" s="1" t="s">
        <v>20</v>
      </c>
      <c r="I3428" s="1" t="s">
        <v>9</v>
      </c>
      <c r="J3428" s="1" t="s">
        <v>50</v>
      </c>
      <c r="K3428" s="3" t="s">
        <v>63</v>
      </c>
      <c r="L3428" s="1" t="s">
        <v>50</v>
      </c>
      <c r="M3428" s="3" t="s">
        <v>213</v>
      </c>
      <c r="N3428" s="3" t="str">
        <f t="shared" ref="N3428:N3429" si="75">J3428</f>
        <v>[1 cr - 1.25 cr]</v>
      </c>
      <c r="O3428" s="3" t="s">
        <v>17</v>
      </c>
      <c r="P3428" s="3" t="s">
        <v>50</v>
      </c>
      <c r="Q3428" s="3" t="s">
        <v>42</v>
      </c>
      <c r="R3428" s="3" t="s">
        <v>50</v>
      </c>
      <c r="S3428" s="3" t="s">
        <v>27</v>
      </c>
      <c r="T3428" s="3" t="s">
        <v>50</v>
      </c>
      <c r="U3428" s="3" t="s">
        <v>117</v>
      </c>
      <c r="V3428" s="3" t="s">
        <v>50</v>
      </c>
      <c r="W3428" s="3" t="s">
        <v>178</v>
      </c>
      <c r="X3428" s="3" t="s">
        <v>50</v>
      </c>
      <c r="Y3428" s="3" t="s">
        <v>171</v>
      </c>
      <c r="Z3428" s="1" t="s">
        <v>50</v>
      </c>
      <c r="AA3428" s="1" t="s">
        <v>16</v>
      </c>
      <c r="AB3428" s="3" t="s">
        <v>12</v>
      </c>
      <c r="AC3428" s="23" t="s">
        <v>37781</v>
      </c>
      <c r="AD3428" s="23" t="s">
        <v>41443</v>
      </c>
      <c r="AE3428" t="s">
        <v>35401</v>
      </c>
    </row>
    <row r="3429" spans="1:31" ht="14.25" customHeight="1">
      <c r="A3429" s="1">
        <v>3428</v>
      </c>
      <c r="B3429" s="1" t="s">
        <v>10396</v>
      </c>
      <c r="C3429" s="1" t="s">
        <v>10802</v>
      </c>
      <c r="D3429" s="1" t="s">
        <v>1025</v>
      </c>
      <c r="E3429" s="1" t="s">
        <v>40</v>
      </c>
      <c r="F3429" s="1" t="s">
        <v>26114</v>
      </c>
      <c r="G3429" s="14">
        <v>919494669666</v>
      </c>
      <c r="H3429" s="1" t="s">
        <v>8</v>
      </c>
      <c r="I3429" s="1" t="s">
        <v>62</v>
      </c>
      <c r="J3429" s="1" t="s">
        <v>50</v>
      </c>
      <c r="K3429" s="3" t="s">
        <v>42</v>
      </c>
      <c r="L3429" s="1" t="s">
        <v>50</v>
      </c>
      <c r="M3429" s="3" t="s">
        <v>27</v>
      </c>
      <c r="N3429" s="3" t="str">
        <f t="shared" si="75"/>
        <v>[1 cr - 1.25 cr]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1"/>
      <c r="AA3429" s="1" t="s">
        <v>16</v>
      </c>
      <c r="AB3429" s="3" t="s">
        <v>12</v>
      </c>
      <c r="AC3429" s="23" t="s">
        <v>37781</v>
      </c>
      <c r="AD3429" s="23" t="s">
        <v>41444</v>
      </c>
      <c r="AE3429" t="s">
        <v>35395</v>
      </c>
    </row>
    <row r="3430" spans="1:31" ht="14.25" customHeight="1">
      <c r="A3430" s="1">
        <v>3429</v>
      </c>
      <c r="B3430" s="1" t="s">
        <v>10396</v>
      </c>
      <c r="C3430" s="1" t="s">
        <v>10851</v>
      </c>
      <c r="D3430" s="1" t="s">
        <v>1617</v>
      </c>
      <c r="E3430" s="1" t="s">
        <v>40</v>
      </c>
      <c r="F3430" s="1" t="s">
        <v>26141</v>
      </c>
      <c r="G3430" s="14">
        <v>919446064444</v>
      </c>
      <c r="H3430" s="1" t="s">
        <v>20</v>
      </c>
      <c r="I3430" s="1" t="s">
        <v>62</v>
      </c>
      <c r="J3430" s="1" t="s">
        <v>50</v>
      </c>
      <c r="K3430" s="3" t="s">
        <v>17</v>
      </c>
      <c r="L3430" s="1" t="s">
        <v>50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1"/>
      <c r="AA3430" s="1" t="s">
        <v>11</v>
      </c>
      <c r="AB3430" s="3" t="s">
        <v>13</v>
      </c>
      <c r="AC3430" s="23" t="s">
        <v>37781</v>
      </c>
      <c r="AD3430" s="23" t="s">
        <v>41445</v>
      </c>
      <c r="AE3430" t="s">
        <v>35402</v>
      </c>
    </row>
    <row r="3431" spans="1:31" ht="14.25" customHeight="1">
      <c r="A3431" s="1">
        <v>3430</v>
      </c>
      <c r="B3431" s="1" t="s">
        <v>10396</v>
      </c>
      <c r="C3431" s="1" t="s">
        <v>10886</v>
      </c>
      <c r="D3431" s="1" t="s">
        <v>727</v>
      </c>
      <c r="E3431" s="1" t="s">
        <v>10887</v>
      </c>
      <c r="F3431" s="1" t="s">
        <v>26159</v>
      </c>
      <c r="G3431" s="14">
        <v>919494669119</v>
      </c>
      <c r="H3431" s="1" t="s">
        <v>20</v>
      </c>
      <c r="I3431" s="1" t="s">
        <v>9</v>
      </c>
      <c r="J3431" s="1" t="s">
        <v>50</v>
      </c>
      <c r="K3431" s="3" t="s">
        <v>27</v>
      </c>
      <c r="L3431" s="1" t="s">
        <v>50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1"/>
      <c r="AA3431" s="1" t="s">
        <v>16</v>
      </c>
      <c r="AB3431" s="3" t="s">
        <v>12</v>
      </c>
      <c r="AC3431" s="23" t="s">
        <v>37781</v>
      </c>
      <c r="AD3431" s="23" t="s">
        <v>41446</v>
      </c>
      <c r="AE3431" t="s">
        <v>35400</v>
      </c>
    </row>
    <row r="3432" spans="1:31" ht="14.25" customHeight="1">
      <c r="A3432" s="1">
        <v>3431</v>
      </c>
      <c r="B3432" s="1" t="s">
        <v>10396</v>
      </c>
      <c r="C3432" s="1" t="s">
        <v>10906</v>
      </c>
      <c r="D3432" s="1" t="s">
        <v>1302</v>
      </c>
      <c r="E3432" s="1" t="s">
        <v>139</v>
      </c>
      <c r="F3432" s="1" t="s">
        <v>32282</v>
      </c>
      <c r="G3432" s="14">
        <v>919994964169</v>
      </c>
      <c r="H3432" s="1" t="s">
        <v>8</v>
      </c>
      <c r="I3432" s="1" t="s">
        <v>9</v>
      </c>
      <c r="J3432" s="1" t="s">
        <v>50</v>
      </c>
      <c r="K3432" s="3" t="s">
        <v>17</v>
      </c>
      <c r="L3432" s="1" t="s">
        <v>50</v>
      </c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1"/>
      <c r="AA3432" s="1" t="s">
        <v>11</v>
      </c>
      <c r="AB3432" s="3" t="s">
        <v>586</v>
      </c>
      <c r="AC3432" s="23" t="s">
        <v>37781</v>
      </c>
      <c r="AD3432" s="23" t="s">
        <v>41447</v>
      </c>
      <c r="AE3432" t="s">
        <v>35400</v>
      </c>
    </row>
    <row r="3433" spans="1:31" ht="14.25" customHeight="1">
      <c r="A3433" s="1">
        <v>3432</v>
      </c>
      <c r="B3433" s="1" t="s">
        <v>10396</v>
      </c>
      <c r="C3433" s="1" t="s">
        <v>10937</v>
      </c>
      <c r="D3433" s="1" t="s">
        <v>12587</v>
      </c>
      <c r="E3433" s="1" t="s">
        <v>217</v>
      </c>
      <c r="F3433" s="1" t="s">
        <v>32287</v>
      </c>
      <c r="G3433" s="14">
        <v>919919010664</v>
      </c>
      <c r="H3433" s="1" t="s">
        <v>20</v>
      </c>
      <c r="I3433" s="1" t="s">
        <v>41</v>
      </c>
      <c r="J3433" s="1" t="s">
        <v>50</v>
      </c>
      <c r="K3433" s="3" t="s">
        <v>17</v>
      </c>
      <c r="L3433" s="1" t="s">
        <v>50</v>
      </c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1"/>
      <c r="AA3433" s="1" t="s">
        <v>11</v>
      </c>
      <c r="AB3433" s="3" t="s">
        <v>56</v>
      </c>
      <c r="AC3433" s="23" t="s">
        <v>37781</v>
      </c>
      <c r="AD3433" s="23" t="s">
        <v>41448</v>
      </c>
      <c r="AE3433" t="s">
        <v>35402</v>
      </c>
    </row>
    <row r="3434" spans="1:31" ht="14.25" customHeight="1">
      <c r="A3434" s="1">
        <v>3433</v>
      </c>
      <c r="B3434" s="9" t="s">
        <v>6</v>
      </c>
      <c r="C3434" s="1" t="s">
        <v>10957</v>
      </c>
      <c r="D3434" s="1" t="s">
        <v>1799</v>
      </c>
      <c r="E3434" s="1" t="s">
        <v>10958</v>
      </c>
      <c r="F3434" s="1" t="s">
        <v>26194</v>
      </c>
      <c r="G3434" s="14">
        <v>91944994</v>
      </c>
      <c r="H3434" s="1" t="s">
        <v>15</v>
      </c>
      <c r="I3434" s="1" t="s">
        <v>41</v>
      </c>
      <c r="J3434" s="1" t="s">
        <v>50</v>
      </c>
      <c r="K3434" s="3" t="s">
        <v>27</v>
      </c>
      <c r="L3434" s="1" t="s">
        <v>50</v>
      </c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1"/>
      <c r="AA3434" s="1" t="s">
        <v>16</v>
      </c>
      <c r="AB3434" s="3" t="s">
        <v>12</v>
      </c>
      <c r="AC3434" s="23" t="s">
        <v>37781</v>
      </c>
      <c r="AD3434" s="23" t="s">
        <v>41449</v>
      </c>
      <c r="AE3434" t="s">
        <v>35402</v>
      </c>
    </row>
    <row r="3435" spans="1:31" ht="14.25" customHeight="1">
      <c r="A3435" s="1">
        <v>3434</v>
      </c>
      <c r="B3435" s="9" t="s">
        <v>6</v>
      </c>
      <c r="C3435" s="1" t="s">
        <v>11031</v>
      </c>
      <c r="D3435" s="1" t="s">
        <v>823</v>
      </c>
      <c r="E3435" s="1" t="s">
        <v>487</v>
      </c>
      <c r="F3435" s="1" t="s">
        <v>26235</v>
      </c>
      <c r="G3435" s="14">
        <v>919904164499</v>
      </c>
      <c r="H3435" s="1" t="s">
        <v>8</v>
      </c>
      <c r="I3435" s="1" t="s">
        <v>41</v>
      </c>
      <c r="J3435" s="1" t="s">
        <v>50</v>
      </c>
      <c r="K3435" s="3" t="s">
        <v>42</v>
      </c>
      <c r="L3435" s="1" t="s">
        <v>50</v>
      </c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1"/>
      <c r="AA3435" s="1" t="s">
        <v>16</v>
      </c>
      <c r="AB3435" s="3" t="s">
        <v>12</v>
      </c>
      <c r="AC3435" s="23" t="s">
        <v>37781</v>
      </c>
      <c r="AD3435" s="23" t="s">
        <v>41450</v>
      </c>
      <c r="AE3435" t="s">
        <v>35395</v>
      </c>
    </row>
    <row r="3436" spans="1:31" ht="14.25" customHeight="1">
      <c r="A3436" s="1">
        <v>3435</v>
      </c>
      <c r="B3436" s="9" t="s">
        <v>6</v>
      </c>
      <c r="C3436" s="1" t="s">
        <v>11130</v>
      </c>
      <c r="D3436" s="1" t="s">
        <v>11131</v>
      </c>
      <c r="E3436" s="1" t="s">
        <v>255</v>
      </c>
      <c r="F3436" s="1" t="s">
        <v>26284</v>
      </c>
      <c r="G3436" s="14">
        <v>9140991609</v>
      </c>
      <c r="H3436" s="1" t="s">
        <v>8</v>
      </c>
      <c r="I3436" s="1" t="s">
        <v>9</v>
      </c>
      <c r="J3436" s="1" t="s">
        <v>50</v>
      </c>
      <c r="K3436" s="3" t="s">
        <v>42</v>
      </c>
      <c r="L3436" s="1" t="s">
        <v>50</v>
      </c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1"/>
      <c r="AA3436" s="1" t="s">
        <v>16</v>
      </c>
      <c r="AB3436" s="3" t="s">
        <v>12</v>
      </c>
      <c r="AC3436" s="23" t="s">
        <v>37784</v>
      </c>
      <c r="AD3436" s="23" t="s">
        <v>41451</v>
      </c>
      <c r="AE3436" t="s">
        <v>35400</v>
      </c>
    </row>
    <row r="3437" spans="1:31" ht="14.25" customHeight="1">
      <c r="A3437" s="1">
        <v>3436</v>
      </c>
      <c r="B3437" s="9" t="s">
        <v>6</v>
      </c>
      <c r="C3437" s="1" t="s">
        <v>11140</v>
      </c>
      <c r="D3437" s="1" t="s">
        <v>773</v>
      </c>
      <c r="E3437" s="1" t="s">
        <v>255</v>
      </c>
      <c r="F3437" s="1" t="s">
        <v>26288</v>
      </c>
      <c r="G3437" s="14">
        <v>919641666066</v>
      </c>
      <c r="H3437" s="1" t="s">
        <v>8</v>
      </c>
      <c r="I3437" s="1" t="s">
        <v>62</v>
      </c>
      <c r="J3437" s="1" t="s">
        <v>50</v>
      </c>
      <c r="K3437" s="3" t="s">
        <v>42</v>
      </c>
      <c r="L3437" s="1" t="s">
        <v>50</v>
      </c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1"/>
      <c r="AA3437" s="1" t="s">
        <v>16</v>
      </c>
      <c r="AB3437" s="3" t="s">
        <v>12</v>
      </c>
      <c r="AC3437" s="23" t="s">
        <v>37784</v>
      </c>
      <c r="AD3437" s="23" t="s">
        <v>41452</v>
      </c>
      <c r="AE3437" t="s">
        <v>35402</v>
      </c>
    </row>
    <row r="3438" spans="1:31" ht="14.25" customHeight="1">
      <c r="A3438" s="1">
        <v>3437</v>
      </c>
      <c r="B3438" s="9" t="s">
        <v>6</v>
      </c>
      <c r="C3438" s="1" t="s">
        <v>11142</v>
      </c>
      <c r="D3438" s="1" t="s">
        <v>506</v>
      </c>
      <c r="E3438" s="1" t="s">
        <v>734</v>
      </c>
      <c r="F3438" s="1" t="s">
        <v>34440</v>
      </c>
      <c r="G3438" s="14">
        <v>91949169906</v>
      </c>
      <c r="H3438" s="1" t="s">
        <v>15</v>
      </c>
      <c r="I3438" s="1" t="s">
        <v>37779</v>
      </c>
      <c r="J3438" s="1" t="s">
        <v>50</v>
      </c>
      <c r="K3438" s="3" t="s">
        <v>42</v>
      </c>
      <c r="L3438" s="1" t="s">
        <v>50</v>
      </c>
      <c r="M3438" s="3" t="s">
        <v>27</v>
      </c>
      <c r="N3438" s="3" t="str">
        <f>J3438</f>
        <v>[1 cr - 1.25 cr]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1"/>
      <c r="AA3438" s="1" t="s">
        <v>16</v>
      </c>
      <c r="AB3438" s="3" t="s">
        <v>12</v>
      </c>
      <c r="AC3438" s="23" t="s">
        <v>37784</v>
      </c>
      <c r="AD3438" s="23" t="s">
        <v>41453</v>
      </c>
      <c r="AE3438" t="s">
        <v>35401</v>
      </c>
    </row>
    <row r="3439" spans="1:31" ht="14.25" customHeight="1">
      <c r="A3439" s="1">
        <v>3438</v>
      </c>
      <c r="B3439" s="1" t="s">
        <v>10396</v>
      </c>
      <c r="C3439" s="1" t="s">
        <v>11175</v>
      </c>
      <c r="D3439" s="1" t="s">
        <v>437</v>
      </c>
      <c r="E3439" s="1" t="s">
        <v>553</v>
      </c>
      <c r="F3439" s="1" t="s">
        <v>34444</v>
      </c>
      <c r="G3439" s="14">
        <v>919601960444</v>
      </c>
      <c r="H3439" s="1" t="s">
        <v>20</v>
      </c>
      <c r="I3439" s="1" t="s">
        <v>41</v>
      </c>
      <c r="J3439" s="1" t="s">
        <v>50</v>
      </c>
      <c r="K3439" s="3" t="s">
        <v>42</v>
      </c>
      <c r="L3439" s="1" t="s">
        <v>50</v>
      </c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1"/>
      <c r="AA3439" s="1" t="s">
        <v>16</v>
      </c>
      <c r="AB3439" s="3" t="s">
        <v>12</v>
      </c>
      <c r="AC3439" s="23" t="s">
        <v>37784</v>
      </c>
      <c r="AD3439" s="23" t="s">
        <v>41454</v>
      </c>
      <c r="AE3439" t="s">
        <v>35395</v>
      </c>
    </row>
    <row r="3440" spans="1:31" ht="14.25" customHeight="1">
      <c r="A3440" s="1">
        <v>3439</v>
      </c>
      <c r="B3440" s="9" t="s">
        <v>6</v>
      </c>
      <c r="C3440" s="1" t="s">
        <v>11176</v>
      </c>
      <c r="D3440" s="1" t="s">
        <v>11177</v>
      </c>
      <c r="E3440" s="1" t="s">
        <v>11178</v>
      </c>
      <c r="F3440" s="1" t="s">
        <v>26306</v>
      </c>
      <c r="G3440" s="14">
        <v>919644110</v>
      </c>
      <c r="H3440" s="1" t="s">
        <v>15</v>
      </c>
      <c r="I3440" s="1" t="s">
        <v>41</v>
      </c>
      <c r="J3440" s="1" t="s">
        <v>50</v>
      </c>
      <c r="K3440" s="3" t="s">
        <v>42</v>
      </c>
      <c r="L3440" s="1" t="s">
        <v>50</v>
      </c>
      <c r="M3440" s="3" t="s">
        <v>27</v>
      </c>
      <c r="N3440" s="3" t="str">
        <f t="shared" ref="N3440:N3441" si="76">J3440</f>
        <v>[1 cr - 1.25 cr]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1"/>
      <c r="AA3440" s="1" t="s">
        <v>16</v>
      </c>
      <c r="AB3440" s="3" t="s">
        <v>12</v>
      </c>
      <c r="AC3440" s="23" t="s">
        <v>37784</v>
      </c>
      <c r="AD3440" s="23" t="s">
        <v>41455</v>
      </c>
      <c r="AE3440" t="s">
        <v>35400</v>
      </c>
    </row>
    <row r="3441" spans="1:31" ht="14.25" customHeight="1">
      <c r="A3441" s="1">
        <v>3440</v>
      </c>
      <c r="B3441" s="9" t="s">
        <v>6</v>
      </c>
      <c r="C3441" s="1" t="s">
        <v>11181</v>
      </c>
      <c r="D3441" s="1" t="s">
        <v>35633</v>
      </c>
      <c r="E3441" s="1" t="s">
        <v>36751</v>
      </c>
      <c r="F3441" s="1" t="s">
        <v>32313</v>
      </c>
      <c r="G3441" s="14">
        <v>919099061</v>
      </c>
      <c r="H3441" s="1" t="s">
        <v>20</v>
      </c>
      <c r="I3441" s="1" t="s">
        <v>9</v>
      </c>
      <c r="J3441" s="1" t="s">
        <v>50</v>
      </c>
      <c r="K3441" s="3" t="s">
        <v>42</v>
      </c>
      <c r="L3441" s="1" t="s">
        <v>50</v>
      </c>
      <c r="M3441" s="3" t="s">
        <v>27</v>
      </c>
      <c r="N3441" s="3" t="str">
        <f t="shared" si="76"/>
        <v>[1 cr - 1.25 cr]</v>
      </c>
      <c r="O3441" s="3" t="s">
        <v>47349</v>
      </c>
      <c r="P3441" s="3" t="s">
        <v>50</v>
      </c>
      <c r="Q3441" s="3"/>
      <c r="R3441" s="3"/>
      <c r="S3441" s="3"/>
      <c r="T3441" s="3"/>
      <c r="U3441" s="3"/>
      <c r="V3441" s="3"/>
      <c r="W3441" s="3"/>
      <c r="X3441" s="3"/>
      <c r="Y3441" s="3"/>
      <c r="Z3441" s="1"/>
      <c r="AA3441" s="1" t="s">
        <v>16</v>
      </c>
      <c r="AB3441" s="3" t="s">
        <v>12</v>
      </c>
      <c r="AC3441" s="23" t="s">
        <v>37784</v>
      </c>
      <c r="AD3441" s="23" t="s">
        <v>41456</v>
      </c>
      <c r="AE3441" t="s">
        <v>35402</v>
      </c>
    </row>
    <row r="3442" spans="1:31" ht="14.25" customHeight="1">
      <c r="A3442" s="1">
        <v>3441</v>
      </c>
      <c r="B3442" s="1" t="s">
        <v>10396</v>
      </c>
      <c r="C3442" s="1" t="s">
        <v>11187</v>
      </c>
      <c r="D3442" s="1" t="s">
        <v>2888</v>
      </c>
      <c r="E3442" s="1" t="s">
        <v>40</v>
      </c>
      <c r="F3442" s="1" t="s">
        <v>26310</v>
      </c>
      <c r="G3442" s="14">
        <v>91941640</v>
      </c>
      <c r="H3442" s="1" t="s">
        <v>15</v>
      </c>
      <c r="I3442" s="1" t="s">
        <v>9</v>
      </c>
      <c r="J3442" s="1" t="s">
        <v>50</v>
      </c>
      <c r="K3442" s="3" t="s">
        <v>17</v>
      </c>
      <c r="L3442" s="1" t="s">
        <v>50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1"/>
      <c r="AA3442" s="1" t="s">
        <v>11</v>
      </c>
      <c r="AB3442" s="3" t="s">
        <v>56</v>
      </c>
      <c r="AC3442" s="23" t="s">
        <v>37784</v>
      </c>
      <c r="AD3442" s="23" t="s">
        <v>41457</v>
      </c>
      <c r="AE3442" t="s">
        <v>35395</v>
      </c>
    </row>
    <row r="3443" spans="1:31" ht="14.25" customHeight="1">
      <c r="A3443" s="1">
        <v>3442</v>
      </c>
      <c r="B3443" s="1" t="s">
        <v>10396</v>
      </c>
      <c r="C3443" s="1" t="s">
        <v>11196</v>
      </c>
      <c r="D3443" s="1" t="s">
        <v>3613</v>
      </c>
      <c r="E3443" s="1" t="s">
        <v>7361</v>
      </c>
      <c r="F3443" s="1" t="s">
        <v>11197</v>
      </c>
      <c r="G3443" s="14">
        <v>91944409666</v>
      </c>
      <c r="H3443" s="1" t="s">
        <v>20</v>
      </c>
      <c r="I3443" s="1" t="s">
        <v>62</v>
      </c>
      <c r="J3443" s="1" t="s">
        <v>50</v>
      </c>
      <c r="K3443" s="3" t="s">
        <v>27</v>
      </c>
      <c r="L3443" s="1" t="s">
        <v>50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1"/>
      <c r="AA3443" s="1" t="s">
        <v>16</v>
      </c>
      <c r="AB3443" s="3" t="s">
        <v>12</v>
      </c>
      <c r="AC3443" s="23" t="s">
        <v>37784</v>
      </c>
      <c r="AD3443" s="23" t="s">
        <v>41458</v>
      </c>
      <c r="AE3443" t="s">
        <v>35395</v>
      </c>
    </row>
    <row r="3444" spans="1:31" ht="14.25" customHeight="1">
      <c r="A3444" s="1">
        <v>3443</v>
      </c>
      <c r="B3444" s="1" t="s">
        <v>10396</v>
      </c>
      <c r="C3444" s="1" t="s">
        <v>11214</v>
      </c>
      <c r="D3444" s="1" t="s">
        <v>35634</v>
      </c>
      <c r="E3444" s="1" t="s">
        <v>362</v>
      </c>
      <c r="F3444" s="1" t="s">
        <v>26323</v>
      </c>
      <c r="G3444" s="14">
        <v>9191944041</v>
      </c>
      <c r="H3444" s="1" t="s">
        <v>20</v>
      </c>
      <c r="I3444" s="1" t="s">
        <v>62</v>
      </c>
      <c r="J3444" s="1" t="s">
        <v>50</v>
      </c>
      <c r="K3444" s="3" t="s">
        <v>42</v>
      </c>
      <c r="L3444" s="1" t="s">
        <v>50</v>
      </c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1"/>
      <c r="AA3444" s="1" t="s">
        <v>16</v>
      </c>
      <c r="AB3444" s="3" t="s">
        <v>12</v>
      </c>
      <c r="AC3444" s="23" t="s">
        <v>37784</v>
      </c>
      <c r="AD3444" s="23" t="s">
        <v>41459</v>
      </c>
      <c r="AE3444" t="s">
        <v>35395</v>
      </c>
    </row>
    <row r="3445" spans="1:31" ht="14.25" customHeight="1">
      <c r="A3445" s="1">
        <v>3444</v>
      </c>
      <c r="B3445" s="1" t="s">
        <v>10396</v>
      </c>
      <c r="C3445" s="1" t="s">
        <v>11215</v>
      </c>
      <c r="D3445" s="1" t="s">
        <v>2921</v>
      </c>
      <c r="E3445" s="1" t="s">
        <v>36752</v>
      </c>
      <c r="F3445" s="1" t="s">
        <v>32318</v>
      </c>
      <c r="G3445" s="14">
        <v>919999466461</v>
      </c>
      <c r="H3445" s="1" t="s">
        <v>8</v>
      </c>
      <c r="I3445" s="1" t="s">
        <v>41</v>
      </c>
      <c r="J3445" s="1" t="s">
        <v>50</v>
      </c>
      <c r="K3445" s="3" t="s">
        <v>63</v>
      </c>
      <c r="L3445" s="1" t="s">
        <v>50</v>
      </c>
      <c r="M3445" s="3" t="s">
        <v>213</v>
      </c>
      <c r="N3445" s="3" t="str">
        <f>J3445</f>
        <v>[1 cr - 1.25 cr]</v>
      </c>
      <c r="O3445" s="3" t="s">
        <v>17</v>
      </c>
      <c r="P3445" s="3" t="s">
        <v>50</v>
      </c>
      <c r="Q3445" s="3" t="s">
        <v>42</v>
      </c>
      <c r="R3445" s="3" t="s">
        <v>50</v>
      </c>
      <c r="S3445" s="3" t="s">
        <v>27</v>
      </c>
      <c r="T3445" s="3" t="s">
        <v>50</v>
      </c>
      <c r="U3445" s="3" t="s">
        <v>117</v>
      </c>
      <c r="V3445" s="3" t="s">
        <v>50</v>
      </c>
      <c r="W3445" s="3" t="s">
        <v>178</v>
      </c>
      <c r="X3445" s="3" t="s">
        <v>50</v>
      </c>
      <c r="Y3445" s="3" t="s">
        <v>171</v>
      </c>
      <c r="Z3445" s="1" t="s">
        <v>50</v>
      </c>
      <c r="AA3445" s="1" t="s">
        <v>16</v>
      </c>
      <c r="AB3445" s="3" t="s">
        <v>12</v>
      </c>
      <c r="AC3445" s="23" t="s">
        <v>37784</v>
      </c>
      <c r="AD3445" s="23" t="s">
        <v>41460</v>
      </c>
      <c r="AE3445" t="s">
        <v>35400</v>
      </c>
    </row>
    <row r="3446" spans="1:31" ht="14.25" customHeight="1">
      <c r="A3446" s="1">
        <v>3445</v>
      </c>
      <c r="B3446" s="1" t="s">
        <v>10396</v>
      </c>
      <c r="C3446" s="1" t="s">
        <v>11259</v>
      </c>
      <c r="D3446" s="1" t="s">
        <v>557</v>
      </c>
      <c r="E3446" s="1" t="s">
        <v>558</v>
      </c>
      <c r="F3446" s="1" t="s">
        <v>20938</v>
      </c>
      <c r="G3446" s="14">
        <v>919446006100</v>
      </c>
      <c r="H3446" s="1" t="s">
        <v>20</v>
      </c>
      <c r="I3446" s="1" t="s">
        <v>9</v>
      </c>
      <c r="J3446" s="1" t="s">
        <v>50</v>
      </c>
      <c r="K3446" s="3" t="s">
        <v>117</v>
      </c>
      <c r="L3446" s="1" t="s">
        <v>50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1"/>
      <c r="AA3446" s="1" t="s">
        <v>16</v>
      </c>
      <c r="AB3446" s="3" t="s">
        <v>12</v>
      </c>
      <c r="AC3446" s="23" t="s">
        <v>37784</v>
      </c>
      <c r="AD3446" s="23" t="s">
        <v>41461</v>
      </c>
      <c r="AE3446" t="s">
        <v>35401</v>
      </c>
    </row>
    <row r="3447" spans="1:31" ht="14.25" customHeight="1">
      <c r="A3447" s="1">
        <v>3446</v>
      </c>
      <c r="B3447" s="9" t="s">
        <v>6</v>
      </c>
      <c r="C3447" s="1" t="s">
        <v>11267</v>
      </c>
      <c r="D3447" s="1" t="s">
        <v>494</v>
      </c>
      <c r="E3447" s="1" t="s">
        <v>6300</v>
      </c>
      <c r="F3447" s="1" t="s">
        <v>26351</v>
      </c>
      <c r="G3447" s="14">
        <v>91966464400</v>
      </c>
      <c r="H3447" s="1" t="s">
        <v>8</v>
      </c>
      <c r="I3447" s="1" t="s">
        <v>9</v>
      </c>
      <c r="J3447" s="1" t="s">
        <v>50</v>
      </c>
      <c r="K3447" s="3" t="s">
        <v>178</v>
      </c>
      <c r="L3447" s="1" t="s">
        <v>50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1"/>
      <c r="AA3447" s="1" t="s">
        <v>16</v>
      </c>
      <c r="AB3447" s="3" t="s">
        <v>12</v>
      </c>
      <c r="AC3447" s="23" t="s">
        <v>37784</v>
      </c>
      <c r="AD3447" s="23" t="s">
        <v>41462</v>
      </c>
      <c r="AE3447" t="s">
        <v>35400</v>
      </c>
    </row>
    <row r="3448" spans="1:31" ht="14.25" customHeight="1">
      <c r="A3448" s="1">
        <v>3447</v>
      </c>
      <c r="B3448" s="9" t="s">
        <v>6</v>
      </c>
      <c r="C3448" s="1" t="s">
        <v>11275</v>
      </c>
      <c r="D3448" s="1" t="s">
        <v>11276</v>
      </c>
      <c r="E3448" s="1" t="s">
        <v>11277</v>
      </c>
      <c r="F3448" s="1" t="s">
        <v>26355</v>
      </c>
      <c r="G3448" s="14">
        <v>91999994044</v>
      </c>
      <c r="H3448" s="1" t="s">
        <v>15</v>
      </c>
      <c r="I3448" s="1" t="s">
        <v>9</v>
      </c>
      <c r="J3448" s="1" t="s">
        <v>50</v>
      </c>
      <c r="K3448" s="3" t="s">
        <v>42</v>
      </c>
      <c r="L3448" s="1" t="s">
        <v>50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1"/>
      <c r="AA3448" s="1" t="s">
        <v>16</v>
      </c>
      <c r="AB3448" s="3" t="s">
        <v>12</v>
      </c>
      <c r="AC3448" s="23" t="s">
        <v>37784</v>
      </c>
      <c r="AD3448" s="23" t="s">
        <v>41463</v>
      </c>
      <c r="AE3448" t="s">
        <v>35400</v>
      </c>
    </row>
    <row r="3449" spans="1:31" ht="14.25" customHeight="1">
      <c r="A3449" s="1">
        <v>3448</v>
      </c>
      <c r="B3449" s="1" t="s">
        <v>10396</v>
      </c>
      <c r="C3449" s="1" t="s">
        <v>11287</v>
      </c>
      <c r="D3449" s="1" t="s">
        <v>1010</v>
      </c>
      <c r="E3449" s="1" t="s">
        <v>36753</v>
      </c>
      <c r="F3449" s="1" t="s">
        <v>34459</v>
      </c>
      <c r="G3449" s="14">
        <v>919444494949</v>
      </c>
      <c r="H3449" s="1" t="s">
        <v>8</v>
      </c>
      <c r="I3449" s="1" t="s">
        <v>41</v>
      </c>
      <c r="J3449" s="1" t="s">
        <v>50</v>
      </c>
      <c r="K3449" s="3" t="s">
        <v>42</v>
      </c>
      <c r="L3449" s="1" t="s">
        <v>50</v>
      </c>
      <c r="M3449" s="3" t="s">
        <v>178</v>
      </c>
      <c r="N3449" s="3" t="str">
        <f t="shared" ref="N3449:N3450" si="77">J3449</f>
        <v>[1 cr - 1.25 cr]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1"/>
      <c r="AA3449" s="1" t="s">
        <v>16</v>
      </c>
      <c r="AB3449" s="3" t="s">
        <v>12</v>
      </c>
      <c r="AC3449" s="23" t="s">
        <v>37784</v>
      </c>
      <c r="AD3449" s="23" t="s">
        <v>41464</v>
      </c>
      <c r="AE3449" t="s">
        <v>35400</v>
      </c>
    </row>
    <row r="3450" spans="1:31" ht="14.25" customHeight="1">
      <c r="A3450" s="1">
        <v>3449</v>
      </c>
      <c r="B3450" s="1" t="s">
        <v>10396</v>
      </c>
      <c r="C3450" s="1" t="s">
        <v>11312</v>
      </c>
      <c r="D3450" s="1" t="s">
        <v>1410</v>
      </c>
      <c r="E3450" s="1" t="s">
        <v>255</v>
      </c>
      <c r="F3450" s="1" t="s">
        <v>26373</v>
      </c>
      <c r="G3450" s="14">
        <v>919494666646</v>
      </c>
      <c r="H3450" s="1" t="s">
        <v>20</v>
      </c>
      <c r="I3450" s="1" t="s">
        <v>62</v>
      </c>
      <c r="J3450" s="1" t="s">
        <v>50</v>
      </c>
      <c r="K3450" s="3" t="s">
        <v>42</v>
      </c>
      <c r="L3450" s="1" t="s">
        <v>50</v>
      </c>
      <c r="M3450" s="3" t="s">
        <v>171</v>
      </c>
      <c r="N3450" s="3" t="str">
        <f t="shared" si="77"/>
        <v>[1 cr - 1.25 cr]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1"/>
      <c r="AA3450" s="1" t="s">
        <v>16</v>
      </c>
      <c r="AB3450" s="3" t="s">
        <v>12</v>
      </c>
      <c r="AC3450" s="23" t="s">
        <v>37784</v>
      </c>
      <c r="AD3450" s="23" t="s">
        <v>41465</v>
      </c>
      <c r="AE3450" t="s">
        <v>35395</v>
      </c>
    </row>
    <row r="3451" spans="1:31" ht="14.25" customHeight="1">
      <c r="A3451" s="1">
        <v>3450</v>
      </c>
      <c r="B3451" s="1" t="s">
        <v>10396</v>
      </c>
      <c r="C3451" s="1" t="s">
        <v>11327</v>
      </c>
      <c r="D3451" s="1" t="s">
        <v>35635</v>
      </c>
      <c r="E3451" s="1" t="s">
        <v>87</v>
      </c>
      <c r="F3451" s="1" t="s">
        <v>34463</v>
      </c>
      <c r="G3451" s="14">
        <v>9196646441</v>
      </c>
      <c r="H3451" s="1" t="s">
        <v>8</v>
      </c>
      <c r="I3451" s="1" t="s">
        <v>62</v>
      </c>
      <c r="J3451" s="1" t="s">
        <v>50</v>
      </c>
      <c r="K3451" s="3" t="s">
        <v>27</v>
      </c>
      <c r="L3451" s="1" t="s">
        <v>50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1"/>
      <c r="AA3451" s="1" t="s">
        <v>16</v>
      </c>
      <c r="AB3451" s="3" t="s">
        <v>12</v>
      </c>
      <c r="AC3451" s="23" t="s">
        <v>37784</v>
      </c>
      <c r="AD3451" s="23" t="s">
        <v>38488</v>
      </c>
      <c r="AE3451" t="s">
        <v>35401</v>
      </c>
    </row>
    <row r="3452" spans="1:31" ht="14.25" customHeight="1">
      <c r="A3452" s="1">
        <v>3451</v>
      </c>
      <c r="B3452" s="1" t="s">
        <v>10396</v>
      </c>
      <c r="C3452" s="1" t="s">
        <v>11348</v>
      </c>
      <c r="D3452" s="1" t="s">
        <v>12760</v>
      </c>
      <c r="E3452" s="1" t="s">
        <v>36754</v>
      </c>
      <c r="F3452" s="1" t="s">
        <v>32327</v>
      </c>
      <c r="G3452" s="14">
        <v>9169646944</v>
      </c>
      <c r="H3452" s="1" t="s">
        <v>8</v>
      </c>
      <c r="I3452" s="1" t="s">
        <v>107</v>
      </c>
      <c r="J3452" s="1" t="s">
        <v>50</v>
      </c>
      <c r="K3452" s="3" t="s">
        <v>42</v>
      </c>
      <c r="L3452" s="1" t="s">
        <v>50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1"/>
      <c r="AA3452" s="1" t="s">
        <v>16</v>
      </c>
      <c r="AB3452" s="3" t="s">
        <v>12</v>
      </c>
      <c r="AC3452" s="23" t="s">
        <v>37784</v>
      </c>
      <c r="AD3452" s="23" t="s">
        <v>41466</v>
      </c>
      <c r="AE3452" t="s">
        <v>35401</v>
      </c>
    </row>
    <row r="3453" spans="1:31" ht="14.25" customHeight="1">
      <c r="A3453" s="1">
        <v>3452</v>
      </c>
      <c r="B3453" s="1" t="s">
        <v>10396</v>
      </c>
      <c r="C3453" s="1" t="s">
        <v>11360</v>
      </c>
      <c r="D3453" s="1" t="s">
        <v>1799</v>
      </c>
      <c r="E3453" s="1" t="s">
        <v>3492</v>
      </c>
      <c r="F3453" s="1" t="s">
        <v>26397</v>
      </c>
      <c r="G3453" s="14">
        <v>919099444499</v>
      </c>
      <c r="H3453" s="1" t="s">
        <v>20</v>
      </c>
      <c r="I3453" s="1" t="s">
        <v>41</v>
      </c>
      <c r="J3453" s="1" t="s">
        <v>50</v>
      </c>
      <c r="K3453" s="3" t="s">
        <v>42</v>
      </c>
      <c r="L3453" s="1" t="s">
        <v>50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1"/>
      <c r="AA3453" s="1" t="s">
        <v>16</v>
      </c>
      <c r="AB3453" s="3" t="s">
        <v>12</v>
      </c>
      <c r="AC3453" s="23" t="s">
        <v>37784</v>
      </c>
      <c r="AD3453" s="23" t="s">
        <v>41467</v>
      </c>
      <c r="AE3453" t="s">
        <v>35400</v>
      </c>
    </row>
    <row r="3454" spans="1:31" ht="14.25" customHeight="1">
      <c r="A3454" s="1">
        <v>3453</v>
      </c>
      <c r="B3454" s="1" t="s">
        <v>10396</v>
      </c>
      <c r="C3454" s="1" t="s">
        <v>11386</v>
      </c>
      <c r="D3454" s="1" t="s">
        <v>1322</v>
      </c>
      <c r="E3454" s="1" t="s">
        <v>90</v>
      </c>
      <c r="F3454" s="1" t="s">
        <v>20939</v>
      </c>
      <c r="G3454" s="14">
        <v>91901669490</v>
      </c>
      <c r="H3454" s="1" t="s">
        <v>20</v>
      </c>
      <c r="I3454" s="1" t="s">
        <v>41</v>
      </c>
      <c r="J3454" s="1" t="s">
        <v>50</v>
      </c>
      <c r="K3454" s="3" t="s">
        <v>42</v>
      </c>
      <c r="L3454" s="1" t="s">
        <v>50</v>
      </c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1"/>
      <c r="AA3454" s="1" t="s">
        <v>16</v>
      </c>
      <c r="AB3454" s="3" t="s">
        <v>12</v>
      </c>
      <c r="AC3454" s="23" t="s">
        <v>37784</v>
      </c>
      <c r="AD3454" s="23" t="s">
        <v>41468</v>
      </c>
      <c r="AE3454" t="s">
        <v>35395</v>
      </c>
    </row>
    <row r="3455" spans="1:31" ht="14.25" customHeight="1">
      <c r="A3455" s="1">
        <v>3454</v>
      </c>
      <c r="B3455" s="1" t="s">
        <v>10396</v>
      </c>
      <c r="C3455" s="1" t="s">
        <v>11398</v>
      </c>
      <c r="D3455" s="1" t="s">
        <v>2702</v>
      </c>
      <c r="E3455" s="1" t="s">
        <v>40</v>
      </c>
      <c r="F3455" s="1" t="s">
        <v>26414</v>
      </c>
      <c r="G3455" s="14">
        <v>914940491666</v>
      </c>
      <c r="H3455" s="1" t="s">
        <v>8</v>
      </c>
      <c r="I3455" s="1" t="s">
        <v>62</v>
      </c>
      <c r="J3455" s="1" t="s">
        <v>50</v>
      </c>
      <c r="K3455" s="3" t="s">
        <v>42</v>
      </c>
      <c r="L3455" s="1" t="s">
        <v>50</v>
      </c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1"/>
      <c r="AA3455" s="1" t="s">
        <v>16</v>
      </c>
      <c r="AB3455" s="3" t="s">
        <v>12</v>
      </c>
      <c r="AC3455" s="23" t="s">
        <v>37784</v>
      </c>
      <c r="AD3455" s="23" t="s">
        <v>41469</v>
      </c>
      <c r="AE3455" t="s">
        <v>35401</v>
      </c>
    </row>
    <row r="3456" spans="1:31" ht="14.25" customHeight="1">
      <c r="A3456" s="1">
        <v>3455</v>
      </c>
      <c r="B3456" s="1" t="s">
        <v>10396</v>
      </c>
      <c r="C3456" s="1" t="s">
        <v>11413</v>
      </c>
      <c r="D3456" s="1" t="s">
        <v>636</v>
      </c>
      <c r="E3456" s="1" t="s">
        <v>90</v>
      </c>
      <c r="F3456" s="1" t="s">
        <v>32335</v>
      </c>
      <c r="G3456" s="14">
        <v>916964194991</v>
      </c>
      <c r="H3456" s="1" t="s">
        <v>8</v>
      </c>
      <c r="I3456" s="1" t="s">
        <v>62</v>
      </c>
      <c r="J3456" s="1" t="s">
        <v>50</v>
      </c>
      <c r="K3456" s="3" t="s">
        <v>42</v>
      </c>
      <c r="L3456" s="1" t="s">
        <v>50</v>
      </c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1"/>
      <c r="AA3456" s="1" t="s">
        <v>16</v>
      </c>
      <c r="AB3456" s="3" t="s">
        <v>12</v>
      </c>
      <c r="AC3456" s="23" t="s">
        <v>37784</v>
      </c>
      <c r="AD3456" s="23" t="s">
        <v>41470</v>
      </c>
      <c r="AE3456" t="s">
        <v>35402</v>
      </c>
    </row>
    <row r="3457" spans="1:31" ht="14.25" customHeight="1">
      <c r="A3457" s="1">
        <v>3456</v>
      </c>
      <c r="B3457" s="9" t="s">
        <v>6</v>
      </c>
      <c r="C3457" s="1" t="s">
        <v>11418</v>
      </c>
      <c r="D3457" s="1" t="s">
        <v>1160</v>
      </c>
      <c r="E3457" s="1" t="s">
        <v>139</v>
      </c>
      <c r="F3457" s="1" t="s">
        <v>26428</v>
      </c>
      <c r="G3457" s="14">
        <v>91909969166</v>
      </c>
      <c r="H3457" s="1" t="s">
        <v>132</v>
      </c>
      <c r="I3457" s="1" t="s">
        <v>9</v>
      </c>
      <c r="J3457" s="1" t="s">
        <v>50</v>
      </c>
      <c r="K3457" s="3" t="s">
        <v>42</v>
      </c>
      <c r="L3457" s="1" t="s">
        <v>50</v>
      </c>
      <c r="M3457" s="3" t="s">
        <v>27</v>
      </c>
      <c r="N3457" s="3" t="str">
        <f t="shared" ref="N3457:N3458" si="78">J3457</f>
        <v>[1 cr - 1.25 cr]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1"/>
      <c r="AA3457" s="1" t="s">
        <v>16</v>
      </c>
      <c r="AB3457" s="3" t="s">
        <v>12</v>
      </c>
      <c r="AC3457" s="23" t="s">
        <v>37784</v>
      </c>
      <c r="AD3457" s="23" t="s">
        <v>41471</v>
      </c>
      <c r="AE3457" t="s">
        <v>35401</v>
      </c>
    </row>
    <row r="3458" spans="1:31" ht="14.25" customHeight="1">
      <c r="A3458" s="1">
        <v>3457</v>
      </c>
      <c r="B3458" s="1" t="s">
        <v>10396</v>
      </c>
      <c r="C3458" s="1" t="s">
        <v>11422</v>
      </c>
      <c r="D3458" s="1" t="s">
        <v>3404</v>
      </c>
      <c r="E3458" s="1" t="s">
        <v>255</v>
      </c>
      <c r="F3458" s="1" t="s">
        <v>11423</v>
      </c>
      <c r="G3458" s="14">
        <v>91990996696</v>
      </c>
      <c r="H3458" s="1" t="s">
        <v>20</v>
      </c>
      <c r="I3458" s="1" t="s">
        <v>9</v>
      </c>
      <c r="J3458" s="1" t="s">
        <v>50</v>
      </c>
      <c r="K3458" s="3" t="s">
        <v>17</v>
      </c>
      <c r="L3458" s="1" t="s">
        <v>50</v>
      </c>
      <c r="M3458" s="4" t="s">
        <v>42</v>
      </c>
      <c r="N3458" s="3" t="str">
        <f t="shared" si="78"/>
        <v>[1 cr - 1.25 cr]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1"/>
      <c r="AA3458" s="1" t="s">
        <v>16</v>
      </c>
      <c r="AB3458" s="3" t="s">
        <v>12</v>
      </c>
      <c r="AC3458" s="23" t="s">
        <v>37784</v>
      </c>
      <c r="AD3458" s="23" t="s">
        <v>41472</v>
      </c>
      <c r="AE3458" t="s">
        <v>35395</v>
      </c>
    </row>
    <row r="3459" spans="1:31" ht="14.25" customHeight="1">
      <c r="A3459" s="1">
        <v>3458</v>
      </c>
      <c r="B3459" s="1" t="s">
        <v>10396</v>
      </c>
      <c r="C3459" s="1" t="s">
        <v>11437</v>
      </c>
      <c r="D3459" s="1" t="s">
        <v>5488</v>
      </c>
      <c r="E3459" s="1" t="s">
        <v>724</v>
      </c>
      <c r="F3459" s="1" t="s">
        <v>26437</v>
      </c>
      <c r="G3459" s="14">
        <v>919446440640</v>
      </c>
      <c r="H3459" s="1" t="s">
        <v>20</v>
      </c>
      <c r="I3459" s="1" t="s">
        <v>62</v>
      </c>
      <c r="J3459" s="1" t="s">
        <v>50</v>
      </c>
      <c r="K3459" s="3" t="s">
        <v>42</v>
      </c>
      <c r="L3459" s="1" t="s">
        <v>50</v>
      </c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1"/>
      <c r="AA3459" s="1" t="s">
        <v>16</v>
      </c>
      <c r="AB3459" s="3" t="s">
        <v>12</v>
      </c>
      <c r="AC3459" s="23" t="s">
        <v>37784</v>
      </c>
      <c r="AD3459" s="23" t="s">
        <v>41473</v>
      </c>
      <c r="AE3459" t="s">
        <v>35402</v>
      </c>
    </row>
    <row r="3460" spans="1:31" ht="14.25" customHeight="1">
      <c r="A3460" s="1">
        <v>3459</v>
      </c>
      <c r="B3460" s="1" t="s">
        <v>10396</v>
      </c>
      <c r="C3460" s="1" t="s">
        <v>11440</v>
      </c>
      <c r="D3460" s="1" t="s">
        <v>2645</v>
      </c>
      <c r="E3460" s="1" t="s">
        <v>87</v>
      </c>
      <c r="F3460" s="1" t="s">
        <v>26439</v>
      </c>
      <c r="G3460" s="14">
        <v>91944694149</v>
      </c>
      <c r="H3460" s="1" t="s">
        <v>20</v>
      </c>
      <c r="I3460" s="1" t="s">
        <v>62</v>
      </c>
      <c r="J3460" s="1" t="s">
        <v>50</v>
      </c>
      <c r="K3460" s="3" t="s">
        <v>27</v>
      </c>
      <c r="L3460" s="1" t="s">
        <v>50</v>
      </c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1"/>
      <c r="AA3460" s="1" t="s">
        <v>16</v>
      </c>
      <c r="AB3460" s="3" t="s">
        <v>12</v>
      </c>
      <c r="AC3460" s="23" t="s">
        <v>37784</v>
      </c>
      <c r="AD3460" s="23" t="s">
        <v>41474</v>
      </c>
      <c r="AE3460" t="s">
        <v>35395</v>
      </c>
    </row>
    <row r="3461" spans="1:31" ht="14.25" customHeight="1">
      <c r="A3461" s="1">
        <v>3460</v>
      </c>
      <c r="B3461" s="1" t="s">
        <v>10396</v>
      </c>
      <c r="C3461" s="1" t="s">
        <v>11462</v>
      </c>
      <c r="D3461" s="1" t="s">
        <v>2359</v>
      </c>
      <c r="E3461" s="1" t="s">
        <v>724</v>
      </c>
      <c r="F3461" s="1" t="s">
        <v>26446</v>
      </c>
      <c r="G3461" s="14">
        <v>919494446466</v>
      </c>
      <c r="H3461" s="1" t="s">
        <v>8</v>
      </c>
      <c r="I3461" s="1" t="s">
        <v>9</v>
      </c>
      <c r="J3461" s="1" t="s">
        <v>50</v>
      </c>
      <c r="K3461" s="3" t="s">
        <v>42</v>
      </c>
      <c r="L3461" s="1" t="s">
        <v>50</v>
      </c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1"/>
      <c r="AA3461" s="1" t="s">
        <v>16</v>
      </c>
      <c r="AB3461" s="3" t="s">
        <v>12</v>
      </c>
      <c r="AC3461" s="23" t="s">
        <v>37784</v>
      </c>
      <c r="AD3461" s="23" t="s">
        <v>41475</v>
      </c>
      <c r="AE3461" t="s">
        <v>35395</v>
      </c>
    </row>
    <row r="3462" spans="1:31" ht="14.25" customHeight="1">
      <c r="A3462" s="1">
        <v>3461</v>
      </c>
      <c r="B3462" s="1" t="s">
        <v>10396</v>
      </c>
      <c r="C3462" s="1" t="s">
        <v>11479</v>
      </c>
      <c r="D3462" s="1" t="s">
        <v>10072</v>
      </c>
      <c r="E3462" s="1" t="s">
        <v>139</v>
      </c>
      <c r="F3462" s="1" t="s">
        <v>26454</v>
      </c>
      <c r="G3462" s="14">
        <v>919446406099</v>
      </c>
      <c r="H3462" s="1" t="s">
        <v>15</v>
      </c>
      <c r="I3462" s="1" t="s">
        <v>9</v>
      </c>
      <c r="J3462" s="1" t="s">
        <v>50</v>
      </c>
      <c r="K3462" s="3" t="s">
        <v>42</v>
      </c>
      <c r="L3462" s="1" t="s">
        <v>50</v>
      </c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1"/>
      <c r="AA3462" s="1" t="s">
        <v>16</v>
      </c>
      <c r="AB3462" s="3" t="s">
        <v>12</v>
      </c>
      <c r="AC3462" s="23" t="s">
        <v>37784</v>
      </c>
      <c r="AD3462" s="23" t="s">
        <v>41476</v>
      </c>
      <c r="AE3462" t="s">
        <v>35401</v>
      </c>
    </row>
    <row r="3463" spans="1:31" ht="14.25" customHeight="1">
      <c r="A3463" s="1">
        <v>3462</v>
      </c>
      <c r="B3463" s="1" t="s">
        <v>10396</v>
      </c>
      <c r="C3463" s="1" t="s">
        <v>11494</v>
      </c>
      <c r="D3463" s="1" t="s">
        <v>917</v>
      </c>
      <c r="E3463" s="1" t="s">
        <v>1395</v>
      </c>
      <c r="F3463" s="1" t="s">
        <v>26459</v>
      </c>
      <c r="G3463" s="14">
        <v>919446944160</v>
      </c>
      <c r="H3463" s="1" t="s">
        <v>15</v>
      </c>
      <c r="I3463" s="1" t="s">
        <v>9</v>
      </c>
      <c r="J3463" s="1" t="s">
        <v>50</v>
      </c>
      <c r="K3463" s="3" t="s">
        <v>27</v>
      </c>
      <c r="L3463" s="1" t="s">
        <v>50</v>
      </c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1"/>
      <c r="AA3463" s="1" t="s">
        <v>16</v>
      </c>
      <c r="AB3463" s="3" t="s">
        <v>12</v>
      </c>
      <c r="AC3463" s="23" t="s">
        <v>37784</v>
      </c>
      <c r="AD3463" s="23" t="s">
        <v>41477</v>
      </c>
      <c r="AE3463" t="s">
        <v>35395</v>
      </c>
    </row>
    <row r="3464" spans="1:31" ht="14.25" customHeight="1">
      <c r="A3464" s="1">
        <v>3463</v>
      </c>
      <c r="B3464" s="1" t="s">
        <v>10396</v>
      </c>
      <c r="C3464" s="1" t="s">
        <v>11509</v>
      </c>
      <c r="D3464" s="1" t="s">
        <v>2957</v>
      </c>
      <c r="E3464" s="1" t="s">
        <v>139</v>
      </c>
      <c r="F3464" s="1" t="s">
        <v>34488</v>
      </c>
      <c r="G3464" s="14">
        <v>919940196046</v>
      </c>
      <c r="H3464" s="1" t="s">
        <v>20</v>
      </c>
      <c r="I3464" s="1" t="s">
        <v>62</v>
      </c>
      <c r="J3464" s="1" t="s">
        <v>50</v>
      </c>
      <c r="K3464" s="3" t="s">
        <v>17</v>
      </c>
      <c r="L3464" s="1" t="s">
        <v>50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1"/>
      <c r="AA3464" s="1" t="s">
        <v>11</v>
      </c>
      <c r="AB3464" s="3" t="s">
        <v>13</v>
      </c>
      <c r="AC3464" s="23" t="s">
        <v>37784</v>
      </c>
      <c r="AD3464" s="23" t="s">
        <v>41478</v>
      </c>
      <c r="AE3464" t="s">
        <v>35402</v>
      </c>
    </row>
    <row r="3465" spans="1:31" ht="14.25" customHeight="1">
      <c r="A3465" s="1">
        <v>3464</v>
      </c>
      <c r="B3465" s="1" t="s">
        <v>10396</v>
      </c>
      <c r="C3465" s="1" t="s">
        <v>11512</v>
      </c>
      <c r="D3465" s="1" t="s">
        <v>10205</v>
      </c>
      <c r="E3465" s="1" t="s">
        <v>2705</v>
      </c>
      <c r="F3465" s="1" t="s">
        <v>26471</v>
      </c>
      <c r="G3465" s="14">
        <v>91994149666</v>
      </c>
      <c r="H3465" s="1" t="s">
        <v>20</v>
      </c>
      <c r="I3465" s="1" t="s">
        <v>62</v>
      </c>
      <c r="J3465" s="1" t="s">
        <v>50</v>
      </c>
      <c r="K3465" s="3" t="s">
        <v>27</v>
      </c>
      <c r="L3465" s="1" t="s">
        <v>50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1"/>
      <c r="AA3465" s="1" t="s">
        <v>16</v>
      </c>
      <c r="AB3465" s="3" t="s">
        <v>12</v>
      </c>
      <c r="AC3465" s="23" t="s">
        <v>37784</v>
      </c>
      <c r="AD3465" s="23" t="s">
        <v>41479</v>
      </c>
      <c r="AE3465" t="s">
        <v>35400</v>
      </c>
    </row>
    <row r="3466" spans="1:31" ht="14.25" customHeight="1">
      <c r="A3466" s="1">
        <v>3465</v>
      </c>
      <c r="B3466" s="1" t="s">
        <v>10396</v>
      </c>
      <c r="C3466" s="1" t="s">
        <v>11513</v>
      </c>
      <c r="D3466" s="1" t="s">
        <v>11514</v>
      </c>
      <c r="E3466" s="1" t="s">
        <v>40</v>
      </c>
      <c r="F3466" s="1" t="s">
        <v>34489</v>
      </c>
      <c r="G3466" s="14">
        <v>91904994991</v>
      </c>
      <c r="H3466" s="1" t="s">
        <v>8</v>
      </c>
      <c r="I3466" s="1" t="s">
        <v>9</v>
      </c>
      <c r="J3466" s="1" t="s">
        <v>50</v>
      </c>
      <c r="K3466" s="3" t="s">
        <v>27</v>
      </c>
      <c r="L3466" s="1" t="s">
        <v>50</v>
      </c>
      <c r="M3466" s="3" t="s">
        <v>47344</v>
      </c>
      <c r="N3466" s="3" t="str">
        <f>J3466</f>
        <v>[1 cr - 1.25 cr]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1"/>
      <c r="AA3466" s="1" t="s">
        <v>16</v>
      </c>
      <c r="AB3466" s="3" t="s">
        <v>12</v>
      </c>
      <c r="AC3466" s="23" t="s">
        <v>37784</v>
      </c>
      <c r="AD3466" s="23" t="s">
        <v>41480</v>
      </c>
      <c r="AE3466" t="s">
        <v>35400</v>
      </c>
    </row>
    <row r="3467" spans="1:31" ht="14.25" customHeight="1">
      <c r="A3467" s="1">
        <v>3466</v>
      </c>
      <c r="B3467" s="1" t="s">
        <v>10396</v>
      </c>
      <c r="C3467" s="1" t="s">
        <v>11517</v>
      </c>
      <c r="D3467" s="1" t="s">
        <v>1689</v>
      </c>
      <c r="E3467" s="1" t="s">
        <v>724</v>
      </c>
      <c r="F3467" s="1" t="s">
        <v>32344</v>
      </c>
      <c r="G3467" s="14">
        <v>91966094966</v>
      </c>
      <c r="H3467" s="1" t="s">
        <v>15</v>
      </c>
      <c r="I3467" s="1" t="s">
        <v>9</v>
      </c>
      <c r="J3467" s="1" t="s">
        <v>50</v>
      </c>
      <c r="K3467" s="3" t="s">
        <v>42</v>
      </c>
      <c r="L3467" s="1" t="s">
        <v>50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1"/>
      <c r="AA3467" s="1" t="s">
        <v>16</v>
      </c>
      <c r="AB3467" s="3" t="s">
        <v>12</v>
      </c>
      <c r="AC3467" s="23" t="s">
        <v>37784</v>
      </c>
      <c r="AD3467" s="23" t="s">
        <v>41481</v>
      </c>
      <c r="AE3467" t="s">
        <v>35395</v>
      </c>
    </row>
    <row r="3468" spans="1:31" ht="14.25" customHeight="1">
      <c r="A3468" s="1">
        <v>3467</v>
      </c>
      <c r="B3468" s="1" t="s">
        <v>10396</v>
      </c>
      <c r="C3468" s="1" t="s">
        <v>11554</v>
      </c>
      <c r="D3468" s="1" t="s">
        <v>1867</v>
      </c>
      <c r="E3468" s="1" t="s">
        <v>40</v>
      </c>
      <c r="F3468" s="1" t="s">
        <v>26491</v>
      </c>
      <c r="G3468" s="14">
        <v>91944464909</v>
      </c>
      <c r="H3468" s="1" t="s">
        <v>20</v>
      </c>
      <c r="I3468" s="1" t="s">
        <v>9</v>
      </c>
      <c r="J3468" s="1" t="s">
        <v>50</v>
      </c>
      <c r="K3468" s="3" t="s">
        <v>17</v>
      </c>
      <c r="L3468" s="1" t="s">
        <v>50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1"/>
      <c r="AA3468" s="1" t="s">
        <v>11</v>
      </c>
      <c r="AB3468" s="3" t="s">
        <v>274</v>
      </c>
      <c r="AC3468" s="23" t="s">
        <v>37784</v>
      </c>
      <c r="AD3468" s="23" t="s">
        <v>41482</v>
      </c>
      <c r="AE3468" t="s">
        <v>35402</v>
      </c>
    </row>
    <row r="3469" spans="1:31" ht="14.25" customHeight="1">
      <c r="A3469" s="1">
        <v>3468</v>
      </c>
      <c r="B3469" s="1" t="s">
        <v>10396</v>
      </c>
      <c r="C3469" s="1" t="s">
        <v>11555</v>
      </c>
      <c r="D3469" s="1" t="s">
        <v>286</v>
      </c>
      <c r="E3469" s="1" t="s">
        <v>11962</v>
      </c>
      <c r="F3469" s="1" t="s">
        <v>26492</v>
      </c>
      <c r="G3469" s="14">
        <v>919614464469</v>
      </c>
      <c r="H3469" s="1" t="s">
        <v>8</v>
      </c>
      <c r="I3469" s="1" t="s">
        <v>41</v>
      </c>
      <c r="J3469" s="1" t="s">
        <v>50</v>
      </c>
      <c r="K3469" s="3" t="s">
        <v>42</v>
      </c>
      <c r="L3469" s="1" t="s">
        <v>50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1"/>
      <c r="AA3469" s="1" t="s">
        <v>16</v>
      </c>
      <c r="AB3469" s="3" t="s">
        <v>12</v>
      </c>
      <c r="AC3469" s="23" t="s">
        <v>37784</v>
      </c>
      <c r="AD3469" s="23" t="s">
        <v>41483</v>
      </c>
      <c r="AE3469" t="s">
        <v>35402</v>
      </c>
    </row>
    <row r="3470" spans="1:31" ht="14.25" customHeight="1">
      <c r="A3470" s="1">
        <v>3469</v>
      </c>
      <c r="B3470" s="1" t="s">
        <v>10396</v>
      </c>
      <c r="C3470" s="1" t="s">
        <v>11570</v>
      </c>
      <c r="D3470" s="1" t="s">
        <v>1547</v>
      </c>
      <c r="E3470" s="1" t="s">
        <v>11571</v>
      </c>
      <c r="F3470" s="1" t="s">
        <v>32352</v>
      </c>
      <c r="G3470" s="14">
        <v>919446494194</v>
      </c>
      <c r="H3470" s="1" t="s">
        <v>20</v>
      </c>
      <c r="I3470" s="1" t="s">
        <v>62</v>
      </c>
      <c r="J3470" s="1" t="s">
        <v>50</v>
      </c>
      <c r="K3470" s="3" t="s">
        <v>27</v>
      </c>
      <c r="L3470" s="1" t="s">
        <v>50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1"/>
      <c r="AA3470" s="1" t="s">
        <v>16</v>
      </c>
      <c r="AB3470" s="3" t="s">
        <v>12</v>
      </c>
      <c r="AC3470" s="23" t="s">
        <v>37784</v>
      </c>
      <c r="AD3470" s="23" t="s">
        <v>41484</v>
      </c>
      <c r="AE3470" t="s">
        <v>35401</v>
      </c>
    </row>
    <row r="3471" spans="1:31" ht="14.25" customHeight="1">
      <c r="A3471" s="1">
        <v>3470</v>
      </c>
      <c r="B3471" s="1" t="s">
        <v>10396</v>
      </c>
      <c r="C3471" s="1" t="s">
        <v>11578</v>
      </c>
      <c r="D3471" s="1" t="s">
        <v>1160</v>
      </c>
      <c r="E3471" s="1" t="s">
        <v>1601</v>
      </c>
      <c r="F3471" s="1" t="s">
        <v>26501</v>
      </c>
      <c r="G3471" s="14">
        <v>91994464449</v>
      </c>
      <c r="H3471" s="1" t="s">
        <v>37</v>
      </c>
      <c r="I3471" s="1" t="s">
        <v>62</v>
      </c>
      <c r="J3471" s="1" t="s">
        <v>50</v>
      </c>
      <c r="K3471" s="3" t="s">
        <v>178</v>
      </c>
      <c r="L3471" s="1" t="s">
        <v>50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1"/>
      <c r="AA3471" s="1" t="s">
        <v>16</v>
      </c>
      <c r="AB3471" s="3" t="s">
        <v>12</v>
      </c>
      <c r="AC3471" s="23" t="s">
        <v>37784</v>
      </c>
      <c r="AD3471" s="23" t="s">
        <v>41485</v>
      </c>
      <c r="AE3471" t="s">
        <v>35401</v>
      </c>
    </row>
    <row r="3472" spans="1:31" ht="14.25" customHeight="1">
      <c r="A3472" s="1">
        <v>3471</v>
      </c>
      <c r="B3472" s="9" t="s">
        <v>6</v>
      </c>
      <c r="C3472" s="1" t="s">
        <v>11609</v>
      </c>
      <c r="D3472" s="1" t="s">
        <v>7973</v>
      </c>
      <c r="E3472" s="1" t="s">
        <v>487</v>
      </c>
      <c r="F3472" s="1" t="s">
        <v>26515</v>
      </c>
      <c r="G3472" s="14">
        <v>91909999944</v>
      </c>
      <c r="H3472" s="1" t="s">
        <v>37</v>
      </c>
      <c r="I3472" s="1" t="s">
        <v>41</v>
      </c>
      <c r="J3472" s="1" t="s">
        <v>50</v>
      </c>
      <c r="K3472" s="3" t="s">
        <v>17</v>
      </c>
      <c r="L3472" s="1" t="s">
        <v>50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1"/>
      <c r="AA3472" s="1" t="s">
        <v>11</v>
      </c>
      <c r="AB3472" s="3" t="s">
        <v>321</v>
      </c>
      <c r="AC3472" s="23" t="s">
        <v>37784</v>
      </c>
      <c r="AD3472" s="23" t="s">
        <v>41486</v>
      </c>
      <c r="AE3472" t="s">
        <v>35400</v>
      </c>
    </row>
    <row r="3473" spans="1:31" ht="14.25" customHeight="1">
      <c r="A3473" s="1">
        <v>3472</v>
      </c>
      <c r="B3473" s="9" t="s">
        <v>6</v>
      </c>
      <c r="C3473" s="1" t="s">
        <v>11632</v>
      </c>
      <c r="D3473" s="1" t="s">
        <v>223</v>
      </c>
      <c r="E3473" s="1" t="s">
        <v>73</v>
      </c>
      <c r="F3473" s="1" t="s">
        <v>26528</v>
      </c>
      <c r="G3473" s="14">
        <v>919099109910</v>
      </c>
      <c r="H3473" s="1" t="s">
        <v>15</v>
      </c>
      <c r="I3473" s="1" t="s">
        <v>9</v>
      </c>
      <c r="J3473" s="1" t="s">
        <v>50</v>
      </c>
      <c r="K3473" s="3" t="s">
        <v>42</v>
      </c>
      <c r="L3473" s="1" t="s">
        <v>50</v>
      </c>
      <c r="M3473" s="3" t="s">
        <v>27</v>
      </c>
      <c r="N3473" s="3" t="str">
        <f>J3473</f>
        <v>[1 cr - 1.25 cr]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1"/>
      <c r="AA3473" s="1" t="s">
        <v>16</v>
      </c>
      <c r="AB3473" s="3" t="s">
        <v>12</v>
      </c>
      <c r="AC3473" s="23" t="s">
        <v>37784</v>
      </c>
      <c r="AD3473" s="23" t="s">
        <v>41487</v>
      </c>
      <c r="AE3473" t="s">
        <v>35400</v>
      </c>
    </row>
    <row r="3474" spans="1:31" ht="14.25" customHeight="1">
      <c r="A3474" s="1">
        <v>3473</v>
      </c>
      <c r="B3474" s="1" t="s">
        <v>10396</v>
      </c>
      <c r="C3474" s="1" t="s">
        <v>11666</v>
      </c>
      <c r="D3474" s="1" t="s">
        <v>359</v>
      </c>
      <c r="E3474" s="1" t="s">
        <v>40</v>
      </c>
      <c r="F3474" s="1" t="s">
        <v>26546</v>
      </c>
      <c r="G3474" s="14">
        <v>919646496494</v>
      </c>
      <c r="H3474" s="1" t="s">
        <v>20</v>
      </c>
      <c r="I3474" s="1" t="s">
        <v>9</v>
      </c>
      <c r="J3474" s="1" t="s">
        <v>50</v>
      </c>
      <c r="K3474" s="3" t="s">
        <v>27</v>
      </c>
      <c r="L3474" s="1" t="s">
        <v>50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1"/>
      <c r="AA3474" s="1" t="s">
        <v>16</v>
      </c>
      <c r="AB3474" s="3" t="s">
        <v>12</v>
      </c>
      <c r="AC3474" s="23" t="s">
        <v>37784</v>
      </c>
      <c r="AD3474" s="23" t="s">
        <v>41488</v>
      </c>
      <c r="AE3474" t="s">
        <v>35400</v>
      </c>
    </row>
    <row r="3475" spans="1:31" ht="14.25" customHeight="1">
      <c r="A3475" s="1">
        <v>3474</v>
      </c>
      <c r="B3475" s="9" t="s">
        <v>6</v>
      </c>
      <c r="C3475" s="1" t="s">
        <v>11710</v>
      </c>
      <c r="D3475" s="1" t="s">
        <v>11711</v>
      </c>
      <c r="E3475" s="1" t="s">
        <v>11712</v>
      </c>
      <c r="F3475" s="1" t="s">
        <v>26571</v>
      </c>
      <c r="G3475" s="14">
        <v>919946006499</v>
      </c>
      <c r="H3475" s="1" t="s">
        <v>8</v>
      </c>
      <c r="I3475" s="1" t="s">
        <v>9</v>
      </c>
      <c r="J3475" s="1" t="s">
        <v>50</v>
      </c>
      <c r="K3475" s="3" t="s">
        <v>27</v>
      </c>
      <c r="L3475" s="1" t="s">
        <v>50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1"/>
      <c r="AA3475" s="1" t="s">
        <v>16</v>
      </c>
      <c r="AB3475" s="3" t="s">
        <v>12</v>
      </c>
      <c r="AC3475" s="23" t="s">
        <v>37784</v>
      </c>
      <c r="AD3475" s="23" t="s">
        <v>41489</v>
      </c>
      <c r="AE3475" t="s">
        <v>35401</v>
      </c>
    </row>
    <row r="3476" spans="1:31" ht="14.25" customHeight="1">
      <c r="A3476" s="1">
        <v>3475</v>
      </c>
      <c r="B3476" s="1" t="s">
        <v>10396</v>
      </c>
      <c r="C3476" s="1" t="s">
        <v>11713</v>
      </c>
      <c r="D3476" s="1" t="s">
        <v>7757</v>
      </c>
      <c r="E3476" s="1" t="s">
        <v>93</v>
      </c>
      <c r="F3476" s="1" t="s">
        <v>26572</v>
      </c>
      <c r="G3476" s="14">
        <v>919664400104</v>
      </c>
      <c r="H3476" s="1" t="s">
        <v>15</v>
      </c>
      <c r="I3476" s="1" t="s">
        <v>41</v>
      </c>
      <c r="J3476" s="1" t="s">
        <v>50</v>
      </c>
      <c r="K3476" s="3" t="s">
        <v>17</v>
      </c>
      <c r="L3476" s="1" t="s">
        <v>50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1"/>
      <c r="AA3476" s="1" t="s">
        <v>11</v>
      </c>
      <c r="AB3476" s="3" t="s">
        <v>274</v>
      </c>
      <c r="AC3476" s="23" t="s">
        <v>37784</v>
      </c>
      <c r="AD3476" s="23" t="s">
        <v>41490</v>
      </c>
      <c r="AE3476" t="s">
        <v>35400</v>
      </c>
    </row>
    <row r="3477" spans="1:31" ht="14.25" customHeight="1">
      <c r="A3477" s="1">
        <v>3476</v>
      </c>
      <c r="B3477" s="1" t="s">
        <v>10396</v>
      </c>
      <c r="C3477" s="1" t="s">
        <v>11718</v>
      </c>
      <c r="D3477" s="1" t="s">
        <v>31</v>
      </c>
      <c r="E3477" s="1" t="s">
        <v>785</v>
      </c>
      <c r="F3477" s="1" t="s">
        <v>26574</v>
      </c>
      <c r="G3477" s="14">
        <v>919494000409</v>
      </c>
      <c r="H3477" s="1" t="s">
        <v>20</v>
      </c>
      <c r="I3477" s="1" t="s">
        <v>9</v>
      </c>
      <c r="J3477" s="1" t="s">
        <v>50</v>
      </c>
      <c r="K3477" s="3" t="s">
        <v>27</v>
      </c>
      <c r="L3477" s="1" t="s">
        <v>50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1"/>
      <c r="AA3477" s="1" t="s">
        <v>16</v>
      </c>
      <c r="AB3477" s="3" t="s">
        <v>12</v>
      </c>
      <c r="AC3477" s="23" t="s">
        <v>37784</v>
      </c>
      <c r="AD3477" s="23" t="s">
        <v>39115</v>
      </c>
      <c r="AE3477" t="s">
        <v>35395</v>
      </c>
    </row>
    <row r="3478" spans="1:31" ht="14.25" customHeight="1">
      <c r="A3478" s="1">
        <v>3477</v>
      </c>
      <c r="B3478" s="9" t="s">
        <v>6</v>
      </c>
      <c r="C3478" s="1" t="s">
        <v>11725</v>
      </c>
      <c r="D3478" s="1" t="s">
        <v>39</v>
      </c>
      <c r="E3478" s="1" t="s">
        <v>139</v>
      </c>
      <c r="F3478" s="1" t="s">
        <v>26578</v>
      </c>
      <c r="G3478" s="14">
        <v>919644604666</v>
      </c>
      <c r="H3478" s="1" t="s">
        <v>8</v>
      </c>
      <c r="I3478" s="1" t="s">
        <v>9</v>
      </c>
      <c r="J3478" s="1" t="s">
        <v>50</v>
      </c>
      <c r="K3478" s="3" t="s">
        <v>42</v>
      </c>
      <c r="L3478" s="1" t="s">
        <v>50</v>
      </c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1"/>
      <c r="AA3478" s="1" t="s">
        <v>16</v>
      </c>
      <c r="AB3478" s="3" t="s">
        <v>12</v>
      </c>
      <c r="AC3478" s="23" t="s">
        <v>37784</v>
      </c>
      <c r="AD3478" s="23" t="s">
        <v>41491</v>
      </c>
      <c r="AE3478" t="s">
        <v>35395</v>
      </c>
    </row>
    <row r="3479" spans="1:31" ht="14.25" customHeight="1">
      <c r="A3479" s="1">
        <v>3478</v>
      </c>
      <c r="B3479" s="1" t="s">
        <v>10396</v>
      </c>
      <c r="C3479" s="1" t="s">
        <v>11731</v>
      </c>
      <c r="D3479" s="1" t="s">
        <v>35612</v>
      </c>
      <c r="E3479" s="1" t="s">
        <v>36755</v>
      </c>
      <c r="F3479" s="1" t="s">
        <v>11732</v>
      </c>
      <c r="G3479" s="14">
        <v>919444099946</v>
      </c>
      <c r="H3479" s="1" t="s">
        <v>8</v>
      </c>
      <c r="I3479" s="1" t="s">
        <v>9</v>
      </c>
      <c r="J3479" s="1" t="s">
        <v>50</v>
      </c>
      <c r="K3479" s="3" t="s">
        <v>27</v>
      </c>
      <c r="L3479" s="1" t="s">
        <v>50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1"/>
      <c r="AA3479" s="1" t="s">
        <v>16</v>
      </c>
      <c r="AB3479" s="3" t="s">
        <v>12</v>
      </c>
      <c r="AC3479" s="23" t="s">
        <v>37784</v>
      </c>
      <c r="AD3479" s="23" t="s">
        <v>41492</v>
      </c>
      <c r="AE3479" t="s">
        <v>35401</v>
      </c>
    </row>
    <row r="3480" spans="1:31" ht="14.25" customHeight="1">
      <c r="A3480" s="1">
        <v>3479</v>
      </c>
      <c r="B3480" s="9" t="s">
        <v>6</v>
      </c>
      <c r="C3480" s="1" t="s">
        <v>11761</v>
      </c>
      <c r="D3480" s="1" t="s">
        <v>1506</v>
      </c>
      <c r="E3480" s="1" t="s">
        <v>11762</v>
      </c>
      <c r="F3480" s="1" t="s">
        <v>34508</v>
      </c>
      <c r="G3480" s="14">
        <v>91944004904</v>
      </c>
      <c r="H3480" s="1" t="s">
        <v>8</v>
      </c>
      <c r="I3480" s="1" t="s">
        <v>9</v>
      </c>
      <c r="J3480" s="1" t="s">
        <v>50</v>
      </c>
      <c r="K3480" s="3" t="s">
        <v>42</v>
      </c>
      <c r="L3480" s="1" t="s">
        <v>50</v>
      </c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1"/>
      <c r="AA3480" s="1" t="s">
        <v>16</v>
      </c>
      <c r="AB3480" s="3" t="s">
        <v>12</v>
      </c>
      <c r="AC3480" s="23" t="s">
        <v>37784</v>
      </c>
      <c r="AD3480" s="23" t="s">
        <v>41493</v>
      </c>
      <c r="AE3480" t="s">
        <v>35402</v>
      </c>
    </row>
    <row r="3481" spans="1:31" ht="14.25" customHeight="1">
      <c r="A3481" s="1">
        <v>3480</v>
      </c>
      <c r="B3481" s="9" t="s">
        <v>6</v>
      </c>
      <c r="C3481" s="1" t="s">
        <v>11769</v>
      </c>
      <c r="D3481" s="1" t="s">
        <v>11770</v>
      </c>
      <c r="E3481" s="1" t="s">
        <v>328</v>
      </c>
      <c r="F3481" s="1" t="s">
        <v>26600</v>
      </c>
      <c r="G3481" s="14">
        <v>919099644466</v>
      </c>
      <c r="H3481" s="1" t="s">
        <v>20</v>
      </c>
      <c r="I3481" s="1" t="s">
        <v>9</v>
      </c>
      <c r="J3481" s="1" t="s">
        <v>50</v>
      </c>
      <c r="K3481" s="3" t="s">
        <v>17</v>
      </c>
      <c r="L3481" s="1" t="s">
        <v>50</v>
      </c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1"/>
      <c r="AA3481" s="1" t="s">
        <v>11</v>
      </c>
      <c r="AB3481" s="3" t="s">
        <v>13</v>
      </c>
      <c r="AC3481" s="23" t="s">
        <v>37784</v>
      </c>
      <c r="AD3481" s="23" t="s">
        <v>40234</v>
      </c>
      <c r="AE3481" t="s">
        <v>35400</v>
      </c>
    </row>
    <row r="3482" spans="1:31" ht="14.25" customHeight="1">
      <c r="A3482" s="1">
        <v>3481</v>
      </c>
      <c r="B3482" s="1" t="s">
        <v>10396</v>
      </c>
      <c r="C3482" s="1" t="s">
        <v>11784</v>
      </c>
      <c r="D3482" s="1" t="s">
        <v>3129</v>
      </c>
      <c r="E3482" s="1" t="s">
        <v>7361</v>
      </c>
      <c r="F3482" s="1" t="s">
        <v>26608</v>
      </c>
      <c r="G3482" s="14">
        <v>91496044449</v>
      </c>
      <c r="H3482" s="1" t="s">
        <v>20</v>
      </c>
      <c r="I3482" s="1" t="s">
        <v>9</v>
      </c>
      <c r="J3482" s="1" t="s">
        <v>50</v>
      </c>
      <c r="K3482" s="3" t="s">
        <v>42</v>
      </c>
      <c r="L3482" s="1" t="s">
        <v>50</v>
      </c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1"/>
      <c r="AA3482" s="1" t="s">
        <v>16</v>
      </c>
      <c r="AB3482" s="3" t="s">
        <v>12</v>
      </c>
      <c r="AC3482" s="23" t="s">
        <v>37784</v>
      </c>
      <c r="AD3482" s="23" t="s">
        <v>41494</v>
      </c>
      <c r="AE3482" t="s">
        <v>35395</v>
      </c>
    </row>
    <row r="3483" spans="1:31" ht="14.25" customHeight="1">
      <c r="A3483" s="1">
        <v>3482</v>
      </c>
      <c r="B3483" s="1" t="s">
        <v>10396</v>
      </c>
      <c r="C3483" s="1" t="s">
        <v>11789</v>
      </c>
      <c r="D3483" s="1" t="s">
        <v>1410</v>
      </c>
      <c r="E3483" s="1" t="s">
        <v>2101</v>
      </c>
      <c r="F3483" s="1" t="s">
        <v>26611</v>
      </c>
      <c r="G3483" s="14">
        <v>9110064061</v>
      </c>
      <c r="H3483" s="1" t="s">
        <v>8</v>
      </c>
      <c r="I3483" s="1" t="s">
        <v>41</v>
      </c>
      <c r="J3483" s="1" t="s">
        <v>50</v>
      </c>
      <c r="K3483" s="3" t="s">
        <v>42</v>
      </c>
      <c r="L3483" s="1" t="s">
        <v>50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1"/>
      <c r="AA3483" s="1" t="s">
        <v>16</v>
      </c>
      <c r="AB3483" s="3" t="s">
        <v>12</v>
      </c>
      <c r="AC3483" s="23" t="s">
        <v>37784</v>
      </c>
      <c r="AD3483" s="23" t="s">
        <v>41495</v>
      </c>
      <c r="AE3483" t="s">
        <v>35401</v>
      </c>
    </row>
    <row r="3484" spans="1:31" ht="14.25" customHeight="1">
      <c r="A3484" s="1">
        <v>3483</v>
      </c>
      <c r="B3484" s="1" t="s">
        <v>10396</v>
      </c>
      <c r="C3484" s="1" t="s">
        <v>11790</v>
      </c>
      <c r="D3484" s="1" t="s">
        <v>35636</v>
      </c>
      <c r="E3484" s="1" t="s">
        <v>4694</v>
      </c>
      <c r="F3484" s="1" t="s">
        <v>32376</v>
      </c>
      <c r="G3484" s="14">
        <v>9199944461</v>
      </c>
      <c r="H3484" s="1" t="s">
        <v>20</v>
      </c>
      <c r="I3484" s="1" t="s">
        <v>62</v>
      </c>
      <c r="J3484" s="1" t="s">
        <v>50</v>
      </c>
      <c r="K3484" s="3" t="s">
        <v>117</v>
      </c>
      <c r="L3484" s="1" t="s">
        <v>50</v>
      </c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1"/>
      <c r="AA3484" s="1" t="s">
        <v>16</v>
      </c>
      <c r="AB3484" s="3" t="s">
        <v>12</v>
      </c>
      <c r="AC3484" s="23" t="s">
        <v>37784</v>
      </c>
      <c r="AD3484" s="23" t="s">
        <v>41496</v>
      </c>
      <c r="AE3484" t="s">
        <v>35395</v>
      </c>
    </row>
    <row r="3485" spans="1:31" ht="14.25" customHeight="1">
      <c r="A3485" s="1">
        <v>3484</v>
      </c>
      <c r="B3485" s="1" t="s">
        <v>10396</v>
      </c>
      <c r="C3485" s="1" t="s">
        <v>11866</v>
      </c>
      <c r="D3485" s="1" t="s">
        <v>35637</v>
      </c>
      <c r="E3485" s="1" t="s">
        <v>139</v>
      </c>
      <c r="F3485" s="1" t="s">
        <v>26649</v>
      </c>
      <c r="G3485" s="14">
        <v>919969990</v>
      </c>
      <c r="H3485" s="1" t="s">
        <v>15</v>
      </c>
      <c r="I3485" s="1" t="s">
        <v>9</v>
      </c>
      <c r="J3485" s="1" t="s">
        <v>50</v>
      </c>
      <c r="K3485" s="3" t="s">
        <v>27</v>
      </c>
      <c r="L3485" s="1" t="s">
        <v>50</v>
      </c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1"/>
      <c r="AA3485" s="1" t="s">
        <v>16</v>
      </c>
      <c r="AB3485" s="3" t="s">
        <v>12</v>
      </c>
      <c r="AC3485" s="23" t="s">
        <v>37784</v>
      </c>
      <c r="AD3485" s="23" t="s">
        <v>41497</v>
      </c>
      <c r="AE3485" t="s">
        <v>35395</v>
      </c>
    </row>
    <row r="3486" spans="1:31" ht="14.25" customHeight="1">
      <c r="A3486" s="1">
        <v>3485</v>
      </c>
      <c r="B3486" s="1" t="s">
        <v>10396</v>
      </c>
      <c r="C3486" s="1" t="s">
        <v>11869</v>
      </c>
      <c r="D3486" s="1" t="s">
        <v>386</v>
      </c>
      <c r="E3486" s="1" t="s">
        <v>139</v>
      </c>
      <c r="F3486" s="1" t="s">
        <v>26650</v>
      </c>
      <c r="G3486" s="14">
        <v>919449406069</v>
      </c>
      <c r="H3486" s="1" t="s">
        <v>15</v>
      </c>
      <c r="I3486" s="1" t="s">
        <v>41</v>
      </c>
      <c r="J3486" s="1" t="s">
        <v>50</v>
      </c>
      <c r="K3486" s="3" t="s">
        <v>42</v>
      </c>
      <c r="L3486" s="1" t="s">
        <v>50</v>
      </c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1"/>
      <c r="AA3486" s="1" t="s">
        <v>16</v>
      </c>
      <c r="AB3486" s="3" t="s">
        <v>12</v>
      </c>
      <c r="AC3486" s="23" t="s">
        <v>37784</v>
      </c>
      <c r="AD3486" s="23" t="s">
        <v>38390</v>
      </c>
      <c r="AE3486" t="s">
        <v>35395</v>
      </c>
    </row>
    <row r="3487" spans="1:31" ht="14.25" customHeight="1">
      <c r="A3487" s="1">
        <v>3486</v>
      </c>
      <c r="B3487" s="9" t="s">
        <v>6</v>
      </c>
      <c r="C3487" s="1" t="s">
        <v>11876</v>
      </c>
      <c r="D3487" s="1" t="s">
        <v>605</v>
      </c>
      <c r="E3487" s="1" t="s">
        <v>11877</v>
      </c>
      <c r="F3487" s="1" t="s">
        <v>32383</v>
      </c>
      <c r="G3487" s="14">
        <v>91944601060</v>
      </c>
      <c r="H3487" s="1" t="s">
        <v>15</v>
      </c>
      <c r="I3487" s="1" t="s">
        <v>37779</v>
      </c>
      <c r="J3487" s="1" t="s">
        <v>50</v>
      </c>
      <c r="K3487" s="3" t="s">
        <v>17</v>
      </c>
      <c r="L3487" s="1" t="s">
        <v>50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1"/>
      <c r="AA3487" s="1" t="s">
        <v>11</v>
      </c>
      <c r="AB3487" s="3" t="s">
        <v>13</v>
      </c>
      <c r="AC3487" s="23" t="s">
        <v>37784</v>
      </c>
      <c r="AD3487" s="23" t="s">
        <v>40248</v>
      </c>
      <c r="AE3487" t="s">
        <v>35401</v>
      </c>
    </row>
    <row r="3488" spans="1:31" ht="14.25" customHeight="1">
      <c r="A3488" s="1">
        <v>3487</v>
      </c>
      <c r="B3488" s="9" t="s">
        <v>6</v>
      </c>
      <c r="C3488" s="1" t="s">
        <v>11898</v>
      </c>
      <c r="D3488" s="1" t="s">
        <v>773</v>
      </c>
      <c r="E3488" s="1" t="s">
        <v>328</v>
      </c>
      <c r="F3488" s="1" t="s">
        <v>26662</v>
      </c>
      <c r="G3488" s="14">
        <v>919944044919</v>
      </c>
      <c r="H3488" s="1" t="s">
        <v>8</v>
      </c>
      <c r="I3488" s="1" t="s">
        <v>9</v>
      </c>
      <c r="J3488" s="1" t="s">
        <v>50</v>
      </c>
      <c r="K3488" s="3" t="s">
        <v>17</v>
      </c>
      <c r="L3488" s="1" t="s">
        <v>50</v>
      </c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1"/>
      <c r="AA3488" s="1" t="s">
        <v>11</v>
      </c>
      <c r="AB3488" s="3" t="s">
        <v>274</v>
      </c>
      <c r="AC3488" s="23" t="s">
        <v>37784</v>
      </c>
      <c r="AD3488" s="23" t="s">
        <v>41498</v>
      </c>
      <c r="AE3488" t="s">
        <v>35400</v>
      </c>
    </row>
    <row r="3489" spans="1:31" ht="14.25" customHeight="1">
      <c r="A3489" s="1">
        <v>3488</v>
      </c>
      <c r="B3489" s="1" t="s">
        <v>10396</v>
      </c>
      <c r="C3489" s="1" t="s">
        <v>11902</v>
      </c>
      <c r="D3489" s="1" t="s">
        <v>35638</v>
      </c>
      <c r="E3489" s="1" t="s">
        <v>1311</v>
      </c>
      <c r="F3489" s="1" t="s">
        <v>26665</v>
      </c>
      <c r="G3489" s="14">
        <v>91996666</v>
      </c>
      <c r="H3489" s="1" t="s">
        <v>20</v>
      </c>
      <c r="I3489" s="1" t="s">
        <v>9</v>
      </c>
      <c r="J3489" s="1" t="s">
        <v>50</v>
      </c>
      <c r="K3489" s="3" t="s">
        <v>17</v>
      </c>
      <c r="L3489" s="1" t="s">
        <v>50</v>
      </c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1"/>
      <c r="AA3489" s="1" t="s">
        <v>11</v>
      </c>
      <c r="AB3489" s="3" t="s">
        <v>321</v>
      </c>
      <c r="AC3489" s="23" t="s">
        <v>37784</v>
      </c>
      <c r="AD3489" s="23" t="s">
        <v>41499</v>
      </c>
      <c r="AE3489" t="s">
        <v>35402</v>
      </c>
    </row>
    <row r="3490" spans="1:31" ht="14.25" customHeight="1">
      <c r="A3490" s="1">
        <v>3489</v>
      </c>
      <c r="B3490" s="1" t="s">
        <v>10396</v>
      </c>
      <c r="C3490" s="1" t="s">
        <v>11923</v>
      </c>
      <c r="D3490" s="1" t="s">
        <v>723</v>
      </c>
      <c r="E3490" s="1" t="s">
        <v>1548</v>
      </c>
      <c r="F3490" s="1" t="s">
        <v>26675</v>
      </c>
      <c r="G3490" s="14">
        <v>919444044101</v>
      </c>
      <c r="H3490" s="1" t="s">
        <v>15</v>
      </c>
      <c r="I3490" s="1" t="s">
        <v>9</v>
      </c>
      <c r="J3490" s="1" t="s">
        <v>50</v>
      </c>
      <c r="K3490" s="3" t="s">
        <v>42</v>
      </c>
      <c r="L3490" s="1" t="s">
        <v>50</v>
      </c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1"/>
      <c r="AA3490" s="1" t="s">
        <v>16</v>
      </c>
      <c r="AB3490" s="3" t="s">
        <v>12</v>
      </c>
      <c r="AC3490" s="23" t="s">
        <v>37784</v>
      </c>
      <c r="AD3490" s="23" t="s">
        <v>41500</v>
      </c>
      <c r="AE3490" t="s">
        <v>35400</v>
      </c>
    </row>
    <row r="3491" spans="1:31" ht="14.25" customHeight="1">
      <c r="A3491" s="1">
        <v>3490</v>
      </c>
      <c r="B3491" s="1" t="s">
        <v>10396</v>
      </c>
      <c r="C3491" s="1" t="s">
        <v>11964</v>
      </c>
      <c r="D3491" s="1" t="s">
        <v>1055</v>
      </c>
      <c r="E3491" s="1" t="s">
        <v>11965</v>
      </c>
      <c r="F3491" s="1" t="s">
        <v>26694</v>
      </c>
      <c r="G3491" s="14">
        <v>919909994499</v>
      </c>
      <c r="H3491" s="1" t="s">
        <v>8</v>
      </c>
      <c r="I3491" s="1" t="s">
        <v>9</v>
      </c>
      <c r="J3491" s="1" t="s">
        <v>50</v>
      </c>
      <c r="K3491" s="3" t="s">
        <v>63</v>
      </c>
      <c r="L3491" s="1" t="s">
        <v>50</v>
      </c>
      <c r="M3491" s="3" t="s">
        <v>213</v>
      </c>
      <c r="N3491" s="3" t="str">
        <f>J3491</f>
        <v>[1 cr - 1.25 cr]</v>
      </c>
      <c r="O3491" s="3" t="s">
        <v>17</v>
      </c>
      <c r="P3491" s="3" t="s">
        <v>50</v>
      </c>
      <c r="Q3491" s="3" t="s">
        <v>42</v>
      </c>
      <c r="R3491" s="3" t="s">
        <v>50</v>
      </c>
      <c r="S3491" s="3" t="s">
        <v>27</v>
      </c>
      <c r="T3491" s="3" t="s">
        <v>50</v>
      </c>
      <c r="U3491" s="3" t="s">
        <v>117</v>
      </c>
      <c r="V3491" s="3" t="s">
        <v>50</v>
      </c>
      <c r="W3491" s="3" t="s">
        <v>178</v>
      </c>
      <c r="X3491" s="3" t="s">
        <v>50</v>
      </c>
      <c r="Y3491" s="3" t="s">
        <v>171</v>
      </c>
      <c r="Z3491" s="1" t="s">
        <v>50</v>
      </c>
      <c r="AA3491" s="1" t="s">
        <v>16</v>
      </c>
      <c r="AB3491" s="3" t="s">
        <v>12</v>
      </c>
      <c r="AC3491" s="23" t="s">
        <v>37784</v>
      </c>
      <c r="AD3491" s="23" t="s">
        <v>39542</v>
      </c>
      <c r="AE3491" t="s">
        <v>35402</v>
      </c>
    </row>
    <row r="3492" spans="1:31" ht="14.25" customHeight="1">
      <c r="A3492" s="1">
        <v>3491</v>
      </c>
      <c r="B3492" s="9" t="s">
        <v>6</v>
      </c>
      <c r="C3492" s="1" t="s">
        <v>11983</v>
      </c>
      <c r="D3492" s="1" t="s">
        <v>2412</v>
      </c>
      <c r="E3492" s="1" t="s">
        <v>1797</v>
      </c>
      <c r="F3492" s="1" t="s">
        <v>32394</v>
      </c>
      <c r="G3492" s="14">
        <v>919444464019</v>
      </c>
      <c r="H3492" s="1" t="s">
        <v>20</v>
      </c>
      <c r="I3492" s="1" t="s">
        <v>62</v>
      </c>
      <c r="J3492" s="1" t="s">
        <v>50</v>
      </c>
      <c r="K3492" s="3" t="s">
        <v>17</v>
      </c>
      <c r="L3492" s="1" t="s">
        <v>50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1"/>
      <c r="AA3492" s="1" t="s">
        <v>11</v>
      </c>
      <c r="AB3492" s="3" t="s">
        <v>538</v>
      </c>
      <c r="AC3492" s="23" t="s">
        <v>37784</v>
      </c>
      <c r="AD3492" s="23" t="s">
        <v>41501</v>
      </c>
      <c r="AE3492" t="s">
        <v>35395</v>
      </c>
    </row>
    <row r="3493" spans="1:31" ht="14.25" customHeight="1">
      <c r="A3493" s="1">
        <v>3492</v>
      </c>
      <c r="B3493" s="9" t="s">
        <v>6</v>
      </c>
      <c r="C3493" s="1" t="s">
        <v>11988</v>
      </c>
      <c r="D3493" s="1" t="s">
        <v>4300</v>
      </c>
      <c r="E3493" s="1" t="s">
        <v>11989</v>
      </c>
      <c r="F3493" s="1" t="s">
        <v>34527</v>
      </c>
      <c r="G3493" s="14">
        <v>919446099494</v>
      </c>
      <c r="H3493" s="1" t="s">
        <v>20</v>
      </c>
      <c r="I3493" s="1" t="s">
        <v>9</v>
      </c>
      <c r="J3493" s="1" t="s">
        <v>50</v>
      </c>
      <c r="K3493" s="3" t="s">
        <v>42</v>
      </c>
      <c r="L3493" s="1" t="s">
        <v>50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1"/>
      <c r="AA3493" s="1" t="s">
        <v>16</v>
      </c>
      <c r="AB3493" s="3" t="s">
        <v>12</v>
      </c>
      <c r="AC3493" s="23" t="s">
        <v>37784</v>
      </c>
      <c r="AD3493" s="23" t="s">
        <v>39131</v>
      </c>
      <c r="AE3493" t="s">
        <v>35402</v>
      </c>
    </row>
    <row r="3494" spans="1:31" ht="14.25" customHeight="1">
      <c r="A3494" s="1">
        <v>3493</v>
      </c>
      <c r="B3494" s="1" t="s">
        <v>10396</v>
      </c>
      <c r="C3494" s="1" t="s">
        <v>11992</v>
      </c>
      <c r="D3494" s="1" t="s">
        <v>1678</v>
      </c>
      <c r="E3494" s="1" t="s">
        <v>36756</v>
      </c>
      <c r="F3494" s="1" t="s">
        <v>26708</v>
      </c>
      <c r="G3494" s="14">
        <v>91906460004</v>
      </c>
      <c r="H3494" s="1" t="s">
        <v>20</v>
      </c>
      <c r="I3494" s="1" t="s">
        <v>9</v>
      </c>
      <c r="J3494" s="1" t="s">
        <v>50</v>
      </c>
      <c r="K3494" s="3" t="s">
        <v>27</v>
      </c>
      <c r="L3494" s="1" t="s">
        <v>50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1"/>
      <c r="AA3494" s="1" t="s">
        <v>16</v>
      </c>
      <c r="AB3494" s="3" t="s">
        <v>12</v>
      </c>
      <c r="AC3494" s="23" t="s">
        <v>37784</v>
      </c>
      <c r="AD3494" s="23" t="s">
        <v>41502</v>
      </c>
      <c r="AE3494" t="s">
        <v>35400</v>
      </c>
    </row>
    <row r="3495" spans="1:31" ht="14.25" customHeight="1">
      <c r="A3495" s="1">
        <v>3494</v>
      </c>
      <c r="B3495" s="9" t="s">
        <v>6</v>
      </c>
      <c r="C3495" s="1" t="s">
        <v>12002</v>
      </c>
      <c r="D3495" s="1" t="s">
        <v>386</v>
      </c>
      <c r="E3495" s="1" t="s">
        <v>40</v>
      </c>
      <c r="F3495" s="1" t="s">
        <v>26712</v>
      </c>
      <c r="G3495" s="14">
        <v>914906911646</v>
      </c>
      <c r="H3495" s="1" t="s">
        <v>8</v>
      </c>
      <c r="I3495" s="1" t="s">
        <v>62</v>
      </c>
      <c r="J3495" s="1" t="s">
        <v>50</v>
      </c>
      <c r="K3495" s="3" t="s">
        <v>42</v>
      </c>
      <c r="L3495" s="1" t="s">
        <v>50</v>
      </c>
      <c r="M3495" s="3" t="s">
        <v>178</v>
      </c>
      <c r="N3495" s="3" t="str">
        <f>J3495</f>
        <v>[1 cr - 1.25 cr]</v>
      </c>
      <c r="O3495" s="3" t="s">
        <v>171</v>
      </c>
      <c r="P3495" s="3" t="s">
        <v>50</v>
      </c>
      <c r="Q3495" s="3"/>
      <c r="R3495" s="3"/>
      <c r="S3495" s="3"/>
      <c r="T3495" s="3"/>
      <c r="U3495" s="3"/>
      <c r="V3495" s="3"/>
      <c r="W3495" s="3"/>
      <c r="X3495" s="3"/>
      <c r="Y3495" s="3"/>
      <c r="Z3495" s="1"/>
      <c r="AA3495" s="1" t="s">
        <v>16</v>
      </c>
      <c r="AB3495" s="3" t="s">
        <v>12</v>
      </c>
      <c r="AC3495" s="23" t="s">
        <v>37784</v>
      </c>
      <c r="AD3495" s="23" t="s">
        <v>41503</v>
      </c>
      <c r="AE3495" t="s">
        <v>35401</v>
      </c>
    </row>
    <row r="3496" spans="1:31" ht="14.25" customHeight="1">
      <c r="A3496" s="1">
        <v>3495</v>
      </c>
      <c r="B3496" s="1" t="s">
        <v>10396</v>
      </c>
      <c r="C3496" s="1" t="s">
        <v>12020</v>
      </c>
      <c r="D3496" s="1" t="s">
        <v>37498</v>
      </c>
      <c r="E3496" s="1" t="s">
        <v>19</v>
      </c>
      <c r="F3496" s="1" t="s">
        <v>34532</v>
      </c>
      <c r="G3496" s="14">
        <v>9194916149</v>
      </c>
      <c r="H3496" s="1" t="s">
        <v>20</v>
      </c>
      <c r="I3496" s="1" t="s">
        <v>9</v>
      </c>
      <c r="J3496" s="1" t="s">
        <v>50</v>
      </c>
      <c r="K3496" s="3" t="s">
        <v>171</v>
      </c>
      <c r="L3496" s="1" t="s">
        <v>50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1"/>
      <c r="AA3496" s="1" t="s">
        <v>16</v>
      </c>
      <c r="AB3496" s="3" t="s">
        <v>12</v>
      </c>
      <c r="AC3496" s="23" t="s">
        <v>37784</v>
      </c>
      <c r="AD3496" s="23" t="s">
        <v>41504</v>
      </c>
      <c r="AE3496" t="s">
        <v>35400</v>
      </c>
    </row>
    <row r="3497" spans="1:31" ht="14.25" customHeight="1">
      <c r="A3497" s="1">
        <v>3496</v>
      </c>
      <c r="B3497" s="1" t="s">
        <v>10396</v>
      </c>
      <c r="C3497" s="1" t="s">
        <v>12051</v>
      </c>
      <c r="D3497" s="1" t="s">
        <v>432</v>
      </c>
      <c r="E3497" s="1" t="s">
        <v>40</v>
      </c>
      <c r="F3497" s="1" t="s">
        <v>26735</v>
      </c>
      <c r="G3497" s="14">
        <v>91994441664</v>
      </c>
      <c r="H3497" s="1" t="s">
        <v>15</v>
      </c>
      <c r="I3497" s="1" t="s">
        <v>9</v>
      </c>
      <c r="J3497" s="1" t="s">
        <v>50</v>
      </c>
      <c r="K3497" s="3" t="s">
        <v>17</v>
      </c>
      <c r="L3497" s="1" t="s">
        <v>50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1"/>
      <c r="AA3497" s="1" t="s">
        <v>11</v>
      </c>
      <c r="AB3497" s="3" t="s">
        <v>56</v>
      </c>
      <c r="AC3497" s="23" t="s">
        <v>37784</v>
      </c>
      <c r="AD3497" s="23" t="s">
        <v>41505</v>
      </c>
      <c r="AE3497" t="s">
        <v>35402</v>
      </c>
    </row>
    <row r="3498" spans="1:31" ht="14.25" customHeight="1">
      <c r="A3498" s="1">
        <v>3497</v>
      </c>
      <c r="B3498" s="1" t="s">
        <v>10396</v>
      </c>
      <c r="C3498" s="1" t="s">
        <v>12062</v>
      </c>
      <c r="D3498" s="1" t="s">
        <v>35639</v>
      </c>
      <c r="E3498" s="1" t="s">
        <v>506</v>
      </c>
      <c r="F3498" s="1" t="s">
        <v>26744</v>
      </c>
      <c r="G3498" s="14">
        <v>919446000906</v>
      </c>
      <c r="H3498" s="1" t="s">
        <v>8</v>
      </c>
      <c r="I3498" s="1" t="s">
        <v>41</v>
      </c>
      <c r="J3498" s="1" t="s">
        <v>50</v>
      </c>
      <c r="K3498" s="3" t="s">
        <v>42</v>
      </c>
      <c r="L3498" s="1" t="s">
        <v>50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1"/>
      <c r="AA3498" s="1" t="s">
        <v>16</v>
      </c>
      <c r="AB3498" s="3" t="s">
        <v>12</v>
      </c>
      <c r="AC3498" s="23" t="s">
        <v>37784</v>
      </c>
      <c r="AD3498" s="23" t="s">
        <v>41506</v>
      </c>
      <c r="AE3498" t="s">
        <v>35395</v>
      </c>
    </row>
    <row r="3499" spans="1:31" ht="14.25" customHeight="1">
      <c r="A3499" s="1">
        <v>3498</v>
      </c>
      <c r="B3499" s="1" t="s">
        <v>10396</v>
      </c>
      <c r="C3499" s="1" t="s">
        <v>12063</v>
      </c>
      <c r="D3499" s="1" t="s">
        <v>1209</v>
      </c>
      <c r="E3499" s="1" t="s">
        <v>2475</v>
      </c>
      <c r="F3499" s="1" t="s">
        <v>26745</v>
      </c>
      <c r="G3499" s="14">
        <v>91446060996</v>
      </c>
      <c r="H3499" s="1" t="s">
        <v>20</v>
      </c>
      <c r="I3499" s="1" t="s">
        <v>62</v>
      </c>
      <c r="J3499" s="1" t="s">
        <v>50</v>
      </c>
      <c r="K3499" s="3" t="s">
        <v>42</v>
      </c>
      <c r="L3499" s="1" t="s">
        <v>50</v>
      </c>
      <c r="M3499" s="3" t="s">
        <v>27</v>
      </c>
      <c r="N3499" s="3" t="str">
        <f>J3499</f>
        <v>[1 cr - 1.25 cr]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1"/>
      <c r="AA3499" s="1" t="s">
        <v>16</v>
      </c>
      <c r="AB3499" s="3" t="s">
        <v>12</v>
      </c>
      <c r="AC3499" s="23" t="s">
        <v>37784</v>
      </c>
      <c r="AD3499" s="23" t="s">
        <v>41507</v>
      </c>
      <c r="AE3499" t="s">
        <v>35402</v>
      </c>
    </row>
    <row r="3500" spans="1:31" ht="14.25" customHeight="1">
      <c r="A3500" s="1">
        <v>3499</v>
      </c>
      <c r="B3500" s="1" t="s">
        <v>10396</v>
      </c>
      <c r="C3500" s="1" t="s">
        <v>12064</v>
      </c>
      <c r="D3500" s="1" t="s">
        <v>12065</v>
      </c>
      <c r="E3500" s="1" t="s">
        <v>724</v>
      </c>
      <c r="F3500" s="1" t="s">
        <v>26746</v>
      </c>
      <c r="G3500" s="14">
        <v>9194991446</v>
      </c>
      <c r="H3500" s="1" t="s">
        <v>8</v>
      </c>
      <c r="I3500" s="1" t="s">
        <v>62</v>
      </c>
      <c r="J3500" s="1" t="s">
        <v>50</v>
      </c>
      <c r="K3500" s="3" t="s">
        <v>42</v>
      </c>
      <c r="L3500" s="1" t="s">
        <v>50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1"/>
      <c r="AA3500" s="1" t="s">
        <v>16</v>
      </c>
      <c r="AB3500" s="3" t="s">
        <v>12</v>
      </c>
      <c r="AC3500" s="23" t="s">
        <v>37784</v>
      </c>
      <c r="AD3500" s="23" t="s">
        <v>41508</v>
      </c>
      <c r="AE3500" t="s">
        <v>35395</v>
      </c>
    </row>
    <row r="3501" spans="1:31" ht="14.25" customHeight="1">
      <c r="A3501" s="1">
        <v>3500</v>
      </c>
      <c r="B3501" s="1" t="s">
        <v>10396</v>
      </c>
      <c r="C3501" s="1" t="s">
        <v>12084</v>
      </c>
      <c r="D3501" s="1" t="s">
        <v>359</v>
      </c>
      <c r="E3501" s="1" t="s">
        <v>40</v>
      </c>
      <c r="F3501" s="1" t="s">
        <v>26755</v>
      </c>
      <c r="G3501" s="14">
        <v>914401099091</v>
      </c>
      <c r="H3501" s="1" t="s">
        <v>20</v>
      </c>
      <c r="I3501" s="1" t="s">
        <v>41</v>
      </c>
      <c r="J3501" s="1" t="s">
        <v>50</v>
      </c>
      <c r="K3501" s="3" t="s">
        <v>42</v>
      </c>
      <c r="L3501" s="1" t="s">
        <v>50</v>
      </c>
      <c r="M3501" s="3" t="s">
        <v>27</v>
      </c>
      <c r="N3501" s="3" t="str">
        <f>J3501</f>
        <v>[1 cr - 1.25 cr]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1"/>
      <c r="AA3501" s="1" t="s">
        <v>16</v>
      </c>
      <c r="AB3501" s="3" t="s">
        <v>12</v>
      </c>
      <c r="AC3501" s="23" t="s">
        <v>37784</v>
      </c>
      <c r="AD3501" s="23" t="s">
        <v>41509</v>
      </c>
      <c r="AE3501" t="s">
        <v>35401</v>
      </c>
    </row>
    <row r="3502" spans="1:31" ht="14.25" customHeight="1">
      <c r="A3502" s="1">
        <v>3501</v>
      </c>
      <c r="B3502" s="1" t="s">
        <v>10396</v>
      </c>
      <c r="C3502" s="1" t="s">
        <v>12086</v>
      </c>
      <c r="D3502" s="1" t="s">
        <v>3513</v>
      </c>
      <c r="E3502" s="1" t="s">
        <v>78</v>
      </c>
      <c r="F3502" s="1" t="s">
        <v>26757</v>
      </c>
      <c r="G3502" s="14">
        <v>919614404044</v>
      </c>
      <c r="H3502" s="1" t="s">
        <v>8</v>
      </c>
      <c r="I3502" s="1" t="s">
        <v>9</v>
      </c>
      <c r="J3502" s="1" t="s">
        <v>50</v>
      </c>
      <c r="K3502" s="3" t="s">
        <v>27</v>
      </c>
      <c r="L3502" s="1" t="s">
        <v>50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1"/>
      <c r="AA3502" s="1" t="s">
        <v>16</v>
      </c>
      <c r="AB3502" s="3" t="s">
        <v>12</v>
      </c>
      <c r="AC3502" s="23" t="s">
        <v>37784</v>
      </c>
      <c r="AD3502" s="23" t="s">
        <v>41510</v>
      </c>
      <c r="AE3502" t="s">
        <v>35402</v>
      </c>
    </row>
    <row r="3503" spans="1:31" ht="14.25" customHeight="1">
      <c r="A3503" s="1">
        <v>3502</v>
      </c>
      <c r="B3503" s="1" t="s">
        <v>10396</v>
      </c>
      <c r="C3503" s="1" t="s">
        <v>12090</v>
      </c>
      <c r="D3503" s="1" t="s">
        <v>35640</v>
      </c>
      <c r="E3503" s="1" t="s">
        <v>333</v>
      </c>
      <c r="F3503" s="1" t="s">
        <v>12091</v>
      </c>
      <c r="G3503" s="14">
        <v>919494666666</v>
      </c>
      <c r="H3503" s="1" t="s">
        <v>132</v>
      </c>
      <c r="I3503" s="1" t="s">
        <v>9</v>
      </c>
      <c r="J3503" s="1" t="s">
        <v>50</v>
      </c>
      <c r="K3503" s="3" t="s">
        <v>63</v>
      </c>
      <c r="L3503" s="1" t="s">
        <v>50</v>
      </c>
      <c r="M3503" s="3" t="s">
        <v>213</v>
      </c>
      <c r="N3503" s="3" t="str">
        <f t="shared" ref="N3503:N3505" si="79">J3503</f>
        <v>[1 cr - 1.25 cr]</v>
      </c>
      <c r="O3503" s="3" t="s">
        <v>17</v>
      </c>
      <c r="P3503" s="3" t="s">
        <v>50</v>
      </c>
      <c r="Q3503" s="3" t="s">
        <v>42</v>
      </c>
      <c r="R3503" s="3" t="s">
        <v>50</v>
      </c>
      <c r="S3503" s="3" t="s">
        <v>27</v>
      </c>
      <c r="T3503" s="3" t="s">
        <v>50</v>
      </c>
      <c r="U3503" s="3" t="s">
        <v>117</v>
      </c>
      <c r="V3503" s="3" t="s">
        <v>50</v>
      </c>
      <c r="W3503" s="3" t="s">
        <v>178</v>
      </c>
      <c r="X3503" s="3" t="s">
        <v>50</v>
      </c>
      <c r="Y3503" s="3" t="s">
        <v>171</v>
      </c>
      <c r="Z3503" s="1" t="s">
        <v>50</v>
      </c>
      <c r="AA3503" s="1" t="s">
        <v>16</v>
      </c>
      <c r="AB3503" s="3" t="s">
        <v>12</v>
      </c>
      <c r="AC3503" s="23" t="s">
        <v>37784</v>
      </c>
      <c r="AD3503" s="23" t="s">
        <v>41511</v>
      </c>
      <c r="AE3503" t="s">
        <v>35400</v>
      </c>
    </row>
    <row r="3504" spans="1:31" ht="14.25" customHeight="1">
      <c r="A3504" s="1">
        <v>3503</v>
      </c>
      <c r="B3504" s="1" t="s">
        <v>10396</v>
      </c>
      <c r="C3504" s="1" t="s">
        <v>12095</v>
      </c>
      <c r="D3504" s="1" t="s">
        <v>841</v>
      </c>
      <c r="E3504" s="1" t="s">
        <v>40</v>
      </c>
      <c r="F3504" s="1" t="s">
        <v>26760</v>
      </c>
      <c r="G3504" s="14">
        <v>9199999916</v>
      </c>
      <c r="H3504" s="1" t="s">
        <v>8</v>
      </c>
      <c r="I3504" s="1" t="s">
        <v>9</v>
      </c>
      <c r="J3504" s="1" t="s">
        <v>50</v>
      </c>
      <c r="K3504" s="3" t="s">
        <v>42</v>
      </c>
      <c r="L3504" s="1" t="s">
        <v>50</v>
      </c>
      <c r="M3504" s="3" t="s">
        <v>27</v>
      </c>
      <c r="N3504" s="3" t="str">
        <f t="shared" si="79"/>
        <v>[1 cr - 1.25 cr]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1"/>
      <c r="AA3504" s="1" t="s">
        <v>16</v>
      </c>
      <c r="AB3504" s="3" t="s">
        <v>12</v>
      </c>
      <c r="AC3504" s="23" t="s">
        <v>37784</v>
      </c>
      <c r="AD3504" s="23" t="s">
        <v>41512</v>
      </c>
      <c r="AE3504" t="s">
        <v>35400</v>
      </c>
    </row>
    <row r="3505" spans="1:31" ht="14.25" customHeight="1">
      <c r="A3505" s="1">
        <v>3504</v>
      </c>
      <c r="B3505" s="1" t="s">
        <v>10396</v>
      </c>
      <c r="C3505" s="1" t="s">
        <v>12111</v>
      </c>
      <c r="D3505" s="1" t="s">
        <v>2709</v>
      </c>
      <c r="E3505" s="1" t="s">
        <v>2838</v>
      </c>
      <c r="F3505" s="1" t="s">
        <v>26766</v>
      </c>
      <c r="G3505" s="14">
        <v>919099419040</v>
      </c>
      <c r="H3505" s="1" t="s">
        <v>20</v>
      </c>
      <c r="I3505" s="1" t="s">
        <v>9</v>
      </c>
      <c r="J3505" s="1" t="s">
        <v>50</v>
      </c>
      <c r="K3505" s="3" t="s">
        <v>42</v>
      </c>
      <c r="L3505" s="1" t="s">
        <v>50</v>
      </c>
      <c r="M3505" s="3" t="s">
        <v>27</v>
      </c>
      <c r="N3505" s="3" t="str">
        <f t="shared" si="79"/>
        <v>[1 cr - 1.25 cr]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1"/>
      <c r="AA3505" s="1" t="s">
        <v>16</v>
      </c>
      <c r="AB3505" s="3" t="s">
        <v>12</v>
      </c>
      <c r="AC3505" s="23" t="s">
        <v>37784</v>
      </c>
      <c r="AD3505" s="23" t="s">
        <v>41513</v>
      </c>
      <c r="AE3505" t="s">
        <v>35402</v>
      </c>
    </row>
    <row r="3506" spans="1:31" ht="14.25" customHeight="1">
      <c r="A3506" s="1">
        <v>3505</v>
      </c>
      <c r="B3506" s="1" t="s">
        <v>10396</v>
      </c>
      <c r="C3506" s="1" t="s">
        <v>12135</v>
      </c>
      <c r="D3506" s="1" t="s">
        <v>11014</v>
      </c>
      <c r="E3506" s="1" t="s">
        <v>32</v>
      </c>
      <c r="F3506" s="1" t="s">
        <v>26783</v>
      </c>
      <c r="G3506" s="14">
        <v>919446444644</v>
      </c>
      <c r="H3506" s="1" t="s">
        <v>37</v>
      </c>
      <c r="I3506" s="1" t="s">
        <v>9</v>
      </c>
      <c r="J3506" s="1" t="s">
        <v>50</v>
      </c>
      <c r="K3506" s="3" t="s">
        <v>213</v>
      </c>
      <c r="L3506" s="1" t="s">
        <v>50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1"/>
      <c r="AA3506" s="1" t="s">
        <v>16</v>
      </c>
      <c r="AB3506" s="3" t="s">
        <v>12</v>
      </c>
      <c r="AC3506" s="23" t="s">
        <v>37784</v>
      </c>
      <c r="AD3506" s="23" t="s">
        <v>41514</v>
      </c>
      <c r="AE3506" t="s">
        <v>35402</v>
      </c>
    </row>
    <row r="3507" spans="1:31" ht="14.25" customHeight="1">
      <c r="A3507" s="1">
        <v>3506</v>
      </c>
      <c r="B3507" s="9" t="s">
        <v>6</v>
      </c>
      <c r="C3507" s="1" t="s">
        <v>12138</v>
      </c>
      <c r="D3507" s="1" t="s">
        <v>1160</v>
      </c>
      <c r="E3507" s="1" t="s">
        <v>32</v>
      </c>
      <c r="F3507" s="1" t="s">
        <v>26784</v>
      </c>
      <c r="G3507" s="14">
        <v>919494000644</v>
      </c>
      <c r="H3507" s="1" t="s">
        <v>8</v>
      </c>
      <c r="I3507" s="1" t="s">
        <v>9</v>
      </c>
      <c r="J3507" s="1" t="s">
        <v>50</v>
      </c>
      <c r="K3507" s="3" t="s">
        <v>42</v>
      </c>
      <c r="L3507" s="1" t="s">
        <v>50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1"/>
      <c r="AA3507" s="1" t="s">
        <v>16</v>
      </c>
      <c r="AB3507" s="3" t="s">
        <v>12</v>
      </c>
      <c r="AC3507" s="23" t="s">
        <v>37784</v>
      </c>
      <c r="AD3507" s="23" t="s">
        <v>41515</v>
      </c>
      <c r="AE3507" t="s">
        <v>35395</v>
      </c>
    </row>
    <row r="3508" spans="1:31" ht="14.25" customHeight="1">
      <c r="A3508" s="1">
        <v>3507</v>
      </c>
      <c r="B3508" s="9" t="s">
        <v>6</v>
      </c>
      <c r="C3508" s="1" t="s">
        <v>12141</v>
      </c>
      <c r="D3508" s="1" t="s">
        <v>1625</v>
      </c>
      <c r="E3508" s="1" t="s">
        <v>139</v>
      </c>
      <c r="F3508" s="1" t="s">
        <v>26786</v>
      </c>
      <c r="G3508" s="14">
        <v>91991999941</v>
      </c>
      <c r="H3508" s="1" t="s">
        <v>20</v>
      </c>
      <c r="I3508" s="1" t="s">
        <v>9</v>
      </c>
      <c r="J3508" s="1" t="s">
        <v>50</v>
      </c>
      <c r="K3508" s="3" t="s">
        <v>42</v>
      </c>
      <c r="L3508" s="1" t="s">
        <v>50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1"/>
      <c r="AA3508" s="1" t="s">
        <v>16</v>
      </c>
      <c r="AB3508" s="3" t="s">
        <v>12</v>
      </c>
      <c r="AC3508" s="23" t="s">
        <v>37784</v>
      </c>
      <c r="AD3508" s="23" t="s">
        <v>41516</v>
      </c>
      <c r="AE3508" t="s">
        <v>35402</v>
      </c>
    </row>
    <row r="3509" spans="1:31" ht="14.25" customHeight="1">
      <c r="A3509" s="1">
        <v>3508</v>
      </c>
      <c r="B3509" s="1" t="s">
        <v>10396</v>
      </c>
      <c r="C3509" s="1" t="s">
        <v>12159</v>
      </c>
      <c r="D3509" s="1" t="s">
        <v>437</v>
      </c>
      <c r="E3509" s="1" t="s">
        <v>19</v>
      </c>
      <c r="F3509" s="1" t="s">
        <v>34544</v>
      </c>
      <c r="G3509" s="14">
        <v>9194644996</v>
      </c>
      <c r="H3509" s="1" t="s">
        <v>15</v>
      </c>
      <c r="I3509" s="1" t="s">
        <v>9</v>
      </c>
      <c r="J3509" s="1" t="s">
        <v>50</v>
      </c>
      <c r="K3509" s="3" t="s">
        <v>17</v>
      </c>
      <c r="L3509" s="1" t="s">
        <v>50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1"/>
      <c r="AA3509" s="1" t="s">
        <v>11</v>
      </c>
      <c r="AB3509" s="3" t="s">
        <v>538</v>
      </c>
      <c r="AC3509" s="23" t="s">
        <v>37784</v>
      </c>
      <c r="AD3509" s="23" t="s">
        <v>41517</v>
      </c>
      <c r="AE3509" t="s">
        <v>35402</v>
      </c>
    </row>
    <row r="3510" spans="1:31" ht="14.25" customHeight="1">
      <c r="A3510" s="1">
        <v>3509</v>
      </c>
      <c r="B3510" s="1" t="s">
        <v>10396</v>
      </c>
      <c r="C3510" s="1" t="s">
        <v>12161</v>
      </c>
      <c r="D3510" s="1" t="s">
        <v>1799</v>
      </c>
      <c r="E3510" s="1" t="s">
        <v>788</v>
      </c>
      <c r="F3510" s="1" t="s">
        <v>26797</v>
      </c>
      <c r="G3510" s="14">
        <v>9191400090</v>
      </c>
      <c r="H3510" s="1" t="s">
        <v>15</v>
      </c>
      <c r="I3510" s="1" t="s">
        <v>62</v>
      </c>
      <c r="J3510" s="1" t="s">
        <v>50</v>
      </c>
      <c r="K3510" s="3" t="s">
        <v>117</v>
      </c>
      <c r="L3510" s="1" t="s">
        <v>50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1"/>
      <c r="AA3510" s="1" t="s">
        <v>16</v>
      </c>
      <c r="AB3510" s="3" t="s">
        <v>12</v>
      </c>
      <c r="AC3510" s="23" t="s">
        <v>37784</v>
      </c>
      <c r="AD3510" s="23" t="s">
        <v>41518</v>
      </c>
      <c r="AE3510" t="s">
        <v>35400</v>
      </c>
    </row>
    <row r="3511" spans="1:31" ht="14.25" customHeight="1">
      <c r="A3511" s="1">
        <v>3510</v>
      </c>
      <c r="B3511" s="1" t="s">
        <v>10396</v>
      </c>
      <c r="C3511" s="1" t="s">
        <v>12166</v>
      </c>
      <c r="D3511" s="1" t="s">
        <v>494</v>
      </c>
      <c r="E3511" s="1" t="s">
        <v>45</v>
      </c>
      <c r="F3511" s="1" t="s">
        <v>26801</v>
      </c>
      <c r="G3511" s="14">
        <v>91944600</v>
      </c>
      <c r="H3511" s="1" t="s">
        <v>8</v>
      </c>
      <c r="I3511" s="1" t="s">
        <v>9</v>
      </c>
      <c r="J3511" s="1" t="s">
        <v>50</v>
      </c>
      <c r="K3511" s="3" t="s">
        <v>42</v>
      </c>
      <c r="L3511" s="1" t="s">
        <v>50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1"/>
      <c r="AA3511" s="1" t="s">
        <v>16</v>
      </c>
      <c r="AB3511" s="3" t="s">
        <v>12</v>
      </c>
      <c r="AC3511" s="23" t="s">
        <v>37784</v>
      </c>
      <c r="AD3511" s="23" t="s">
        <v>41519</v>
      </c>
      <c r="AE3511" t="s">
        <v>35395</v>
      </c>
    </row>
    <row r="3512" spans="1:31" ht="14.25" customHeight="1">
      <c r="A3512" s="1">
        <v>3511</v>
      </c>
      <c r="B3512" s="9" t="s">
        <v>6</v>
      </c>
      <c r="C3512" s="1" t="s">
        <v>12174</v>
      </c>
      <c r="D3512" s="1" t="s">
        <v>1025</v>
      </c>
      <c r="E3512" s="1" t="s">
        <v>5523</v>
      </c>
      <c r="F3512" s="1" t="s">
        <v>26804</v>
      </c>
      <c r="G3512" s="14">
        <v>91944606010</v>
      </c>
      <c r="H3512" s="1" t="s">
        <v>8</v>
      </c>
      <c r="I3512" s="1" t="s">
        <v>9</v>
      </c>
      <c r="J3512" s="1" t="s">
        <v>50</v>
      </c>
      <c r="K3512" s="3" t="s">
        <v>17</v>
      </c>
      <c r="L3512" s="1" t="s">
        <v>50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1"/>
      <c r="AA3512" s="1" t="s">
        <v>11</v>
      </c>
      <c r="AB3512" s="3" t="s">
        <v>56</v>
      </c>
      <c r="AC3512" s="23" t="s">
        <v>37784</v>
      </c>
      <c r="AD3512" s="23" t="s">
        <v>41520</v>
      </c>
      <c r="AE3512" t="s">
        <v>35400</v>
      </c>
    </row>
    <row r="3513" spans="1:31" ht="14.25" customHeight="1">
      <c r="A3513" s="1">
        <v>3512</v>
      </c>
      <c r="B3513" s="1" t="s">
        <v>10396</v>
      </c>
      <c r="C3513" s="1" t="s">
        <v>12206</v>
      </c>
      <c r="D3513" s="1" t="s">
        <v>35641</v>
      </c>
      <c r="E3513" s="1" t="s">
        <v>139</v>
      </c>
      <c r="F3513" s="1" t="s">
        <v>26819</v>
      </c>
      <c r="G3513" s="14">
        <v>91999461644</v>
      </c>
      <c r="H3513" s="1" t="s">
        <v>20</v>
      </c>
      <c r="I3513" s="1" t="s">
        <v>9</v>
      </c>
      <c r="J3513" s="1" t="s">
        <v>50</v>
      </c>
      <c r="K3513" s="3" t="s">
        <v>178</v>
      </c>
      <c r="L3513" s="1" t="s">
        <v>50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1"/>
      <c r="AA3513" s="1" t="s">
        <v>16</v>
      </c>
      <c r="AB3513" s="3" t="s">
        <v>12</v>
      </c>
      <c r="AC3513" s="23" t="s">
        <v>37784</v>
      </c>
      <c r="AD3513" s="23" t="s">
        <v>40937</v>
      </c>
      <c r="AE3513" t="s">
        <v>35400</v>
      </c>
    </row>
    <row r="3514" spans="1:31" ht="14.25" customHeight="1">
      <c r="A3514" s="1">
        <v>3513</v>
      </c>
      <c r="B3514" s="1" t="s">
        <v>10396</v>
      </c>
      <c r="C3514" s="1" t="s">
        <v>12212</v>
      </c>
      <c r="D3514" s="1" t="s">
        <v>4959</v>
      </c>
      <c r="E3514" s="1" t="s">
        <v>489</v>
      </c>
      <c r="F3514" s="1" t="s">
        <v>32416</v>
      </c>
      <c r="G3514" s="14">
        <v>919946404646</v>
      </c>
      <c r="H3514" s="1" t="s">
        <v>20</v>
      </c>
      <c r="I3514" s="1" t="s">
        <v>9</v>
      </c>
      <c r="J3514" s="1" t="s">
        <v>50</v>
      </c>
      <c r="K3514" s="3" t="s">
        <v>27</v>
      </c>
      <c r="L3514" s="1" t="s">
        <v>50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1"/>
      <c r="AA3514" s="1" t="s">
        <v>16</v>
      </c>
      <c r="AB3514" s="3" t="s">
        <v>12</v>
      </c>
      <c r="AC3514" s="23" t="s">
        <v>37784</v>
      </c>
      <c r="AD3514" s="23" t="s">
        <v>41521</v>
      </c>
      <c r="AE3514" t="s">
        <v>35401</v>
      </c>
    </row>
    <row r="3515" spans="1:31" ht="14.25" customHeight="1">
      <c r="A3515" s="1">
        <v>3514</v>
      </c>
      <c r="B3515" s="9" t="s">
        <v>6</v>
      </c>
      <c r="C3515" s="1" t="s">
        <v>12215</v>
      </c>
      <c r="D3515" s="1" t="s">
        <v>951</v>
      </c>
      <c r="E3515" s="1" t="s">
        <v>881</v>
      </c>
      <c r="F3515" s="1" t="s">
        <v>26826</v>
      </c>
      <c r="G3515" s="14">
        <v>919496644</v>
      </c>
      <c r="H3515" s="1" t="s">
        <v>8</v>
      </c>
      <c r="I3515" s="1" t="s">
        <v>41</v>
      </c>
      <c r="J3515" s="1" t="s">
        <v>50</v>
      </c>
      <c r="K3515" s="3" t="s">
        <v>63</v>
      </c>
      <c r="L3515" s="1" t="s">
        <v>50</v>
      </c>
      <c r="M3515" s="3" t="s">
        <v>213</v>
      </c>
      <c r="N3515" s="3" t="str">
        <f>J3515</f>
        <v>[1 cr - 1.25 cr]</v>
      </c>
      <c r="O3515" s="3" t="s">
        <v>17</v>
      </c>
      <c r="P3515" s="3" t="s">
        <v>50</v>
      </c>
      <c r="Q3515" s="3" t="s">
        <v>42</v>
      </c>
      <c r="R3515" s="3" t="s">
        <v>50</v>
      </c>
      <c r="S3515" s="3" t="s">
        <v>27</v>
      </c>
      <c r="T3515" s="3" t="s">
        <v>50</v>
      </c>
      <c r="U3515" s="3" t="s">
        <v>117</v>
      </c>
      <c r="V3515" s="3" t="s">
        <v>50</v>
      </c>
      <c r="W3515" s="3" t="s">
        <v>178</v>
      </c>
      <c r="X3515" s="3" t="s">
        <v>50</v>
      </c>
      <c r="Y3515" s="3" t="s">
        <v>171</v>
      </c>
      <c r="Z3515" s="1" t="s">
        <v>50</v>
      </c>
      <c r="AA3515" s="1" t="s">
        <v>16</v>
      </c>
      <c r="AB3515" s="3" t="s">
        <v>12</v>
      </c>
      <c r="AC3515" s="23" t="s">
        <v>37784</v>
      </c>
      <c r="AD3515" s="23" t="s">
        <v>41522</v>
      </c>
      <c r="AE3515" t="s">
        <v>35401</v>
      </c>
    </row>
    <row r="3516" spans="1:31" ht="14.25" customHeight="1">
      <c r="A3516" s="1">
        <v>3515</v>
      </c>
      <c r="B3516" s="1" t="s">
        <v>10396</v>
      </c>
      <c r="C3516" s="1" t="s">
        <v>12227</v>
      </c>
      <c r="D3516" s="1" t="s">
        <v>35642</v>
      </c>
      <c r="E3516" s="1" t="s">
        <v>40</v>
      </c>
      <c r="F3516" s="1" t="s">
        <v>12228</v>
      </c>
      <c r="G3516" s="14">
        <v>919460041</v>
      </c>
      <c r="H3516" s="1" t="s">
        <v>132</v>
      </c>
      <c r="I3516" s="1" t="s">
        <v>41</v>
      </c>
      <c r="J3516" s="1" t="s">
        <v>50</v>
      </c>
      <c r="K3516" s="3" t="s">
        <v>42</v>
      </c>
      <c r="L3516" s="1" t="s">
        <v>50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1"/>
      <c r="AA3516" s="1" t="s">
        <v>16</v>
      </c>
      <c r="AB3516" s="3" t="s">
        <v>12</v>
      </c>
      <c r="AC3516" s="23" t="s">
        <v>37784</v>
      </c>
      <c r="AD3516" s="23" t="s">
        <v>41523</v>
      </c>
      <c r="AE3516" t="s">
        <v>35401</v>
      </c>
    </row>
    <row r="3517" spans="1:31" ht="14.25" customHeight="1">
      <c r="A3517" s="1">
        <v>3516</v>
      </c>
      <c r="B3517" s="1" t="s">
        <v>10396</v>
      </c>
      <c r="C3517" s="1" t="s">
        <v>12289</v>
      </c>
      <c r="D3517" s="1" t="s">
        <v>4959</v>
      </c>
      <c r="E3517" s="1" t="s">
        <v>487</v>
      </c>
      <c r="F3517" s="1" t="s">
        <v>32424</v>
      </c>
      <c r="G3517" s="14">
        <v>919614949614</v>
      </c>
      <c r="H3517" s="1" t="s">
        <v>20</v>
      </c>
      <c r="I3517" s="1" t="s">
        <v>9</v>
      </c>
      <c r="J3517" s="1" t="s">
        <v>50</v>
      </c>
      <c r="K3517" s="3" t="s">
        <v>63</v>
      </c>
      <c r="L3517" s="1" t="s">
        <v>50</v>
      </c>
      <c r="M3517" s="3" t="s">
        <v>213</v>
      </c>
      <c r="N3517" s="3" t="str">
        <f>J3517</f>
        <v>[1 cr - 1.25 cr]</v>
      </c>
      <c r="O3517" s="3" t="s">
        <v>17</v>
      </c>
      <c r="P3517" s="3" t="s">
        <v>50</v>
      </c>
      <c r="Q3517" s="3" t="s">
        <v>42</v>
      </c>
      <c r="R3517" s="3" t="s">
        <v>50</v>
      </c>
      <c r="S3517" s="3" t="s">
        <v>27</v>
      </c>
      <c r="T3517" s="3" t="s">
        <v>50</v>
      </c>
      <c r="U3517" s="3" t="s">
        <v>117</v>
      </c>
      <c r="V3517" s="3" t="s">
        <v>50</v>
      </c>
      <c r="W3517" s="3" t="s">
        <v>178</v>
      </c>
      <c r="X3517" s="3" t="s">
        <v>50</v>
      </c>
      <c r="Y3517" s="3" t="s">
        <v>171</v>
      </c>
      <c r="Z3517" s="1" t="s">
        <v>50</v>
      </c>
      <c r="AA3517" s="1" t="s">
        <v>16</v>
      </c>
      <c r="AB3517" s="3" t="s">
        <v>12</v>
      </c>
      <c r="AC3517" s="23" t="s">
        <v>37784</v>
      </c>
      <c r="AD3517" s="23" t="s">
        <v>41524</v>
      </c>
      <c r="AE3517" t="s">
        <v>35400</v>
      </c>
    </row>
    <row r="3518" spans="1:31" ht="14.25" customHeight="1">
      <c r="A3518" s="1">
        <v>3517</v>
      </c>
      <c r="B3518" s="1" t="s">
        <v>10396</v>
      </c>
      <c r="C3518" s="1" t="s">
        <v>12310</v>
      </c>
      <c r="D3518" s="1" t="s">
        <v>12311</v>
      </c>
      <c r="E3518" s="1" t="s">
        <v>487</v>
      </c>
      <c r="F3518" s="1" t="s">
        <v>26874</v>
      </c>
      <c r="G3518" s="14">
        <v>91944641</v>
      </c>
      <c r="H3518" s="1" t="s">
        <v>15</v>
      </c>
      <c r="I3518" s="1" t="s">
        <v>62</v>
      </c>
      <c r="J3518" s="1" t="s">
        <v>50</v>
      </c>
      <c r="K3518" s="3" t="s">
        <v>42</v>
      </c>
      <c r="L3518" s="1" t="s">
        <v>50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1"/>
      <c r="AA3518" s="1" t="s">
        <v>16</v>
      </c>
      <c r="AB3518" s="3" t="s">
        <v>12</v>
      </c>
      <c r="AC3518" s="23" t="s">
        <v>37784</v>
      </c>
      <c r="AD3518" s="23" t="s">
        <v>41525</v>
      </c>
      <c r="AE3518" t="s">
        <v>35401</v>
      </c>
    </row>
    <row r="3519" spans="1:31" ht="14.25" customHeight="1">
      <c r="A3519" s="1">
        <v>3518</v>
      </c>
      <c r="B3519" s="9" t="s">
        <v>6</v>
      </c>
      <c r="C3519" s="1" t="s">
        <v>12337</v>
      </c>
      <c r="D3519" s="1" t="s">
        <v>2266</v>
      </c>
      <c r="E3519" s="1" t="s">
        <v>12338</v>
      </c>
      <c r="F3519" s="1" t="s">
        <v>26892</v>
      </c>
      <c r="G3519" s="14">
        <v>919446449164</v>
      </c>
      <c r="H3519" s="1" t="s">
        <v>20</v>
      </c>
      <c r="I3519" s="1" t="s">
        <v>9</v>
      </c>
      <c r="J3519" s="1" t="s">
        <v>50</v>
      </c>
      <c r="K3519" s="3" t="s">
        <v>42</v>
      </c>
      <c r="L3519" s="1" t="s">
        <v>50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1"/>
      <c r="AA3519" s="1" t="s">
        <v>16</v>
      </c>
      <c r="AB3519" s="3" t="s">
        <v>12</v>
      </c>
      <c r="AC3519" s="23" t="s">
        <v>37784</v>
      </c>
      <c r="AD3519" s="23" t="s">
        <v>41526</v>
      </c>
      <c r="AE3519" t="s">
        <v>35401</v>
      </c>
    </row>
    <row r="3520" spans="1:31" ht="14.25" customHeight="1">
      <c r="A3520" s="1">
        <v>3519</v>
      </c>
      <c r="B3520" s="9" t="s">
        <v>6</v>
      </c>
      <c r="C3520" s="1" t="s">
        <v>12352</v>
      </c>
      <c r="D3520" s="1" t="s">
        <v>1636</v>
      </c>
      <c r="E3520" s="1" t="s">
        <v>12353</v>
      </c>
      <c r="F3520" s="1" t="s">
        <v>26899</v>
      </c>
      <c r="G3520" s="14">
        <v>91900199446</v>
      </c>
      <c r="H3520" s="1" t="s">
        <v>8</v>
      </c>
      <c r="I3520" s="1" t="s">
        <v>41</v>
      </c>
      <c r="J3520" s="1" t="s">
        <v>50</v>
      </c>
      <c r="K3520" s="3" t="s">
        <v>17</v>
      </c>
      <c r="L3520" s="1" t="s">
        <v>50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1"/>
      <c r="AA3520" s="1" t="s">
        <v>11</v>
      </c>
      <c r="AB3520" s="3" t="s">
        <v>274</v>
      </c>
      <c r="AC3520" s="23" t="s">
        <v>37784</v>
      </c>
      <c r="AD3520" s="23" t="s">
        <v>41527</v>
      </c>
      <c r="AE3520" t="s">
        <v>35401</v>
      </c>
    </row>
    <row r="3521" spans="1:31" ht="14.25" customHeight="1">
      <c r="A3521" s="1">
        <v>3520</v>
      </c>
      <c r="B3521" s="9" t="s">
        <v>6</v>
      </c>
      <c r="C3521" s="1" t="s">
        <v>12361</v>
      </c>
      <c r="D3521" s="1" t="s">
        <v>1263</v>
      </c>
      <c r="E3521" s="1" t="s">
        <v>1047</v>
      </c>
      <c r="F3521" s="1" t="s">
        <v>26903</v>
      </c>
      <c r="G3521" s="14">
        <v>919444119940</v>
      </c>
      <c r="H3521" s="1" t="s">
        <v>15</v>
      </c>
      <c r="I3521" s="1" t="s">
        <v>62</v>
      </c>
      <c r="J3521" s="1" t="s">
        <v>50</v>
      </c>
      <c r="K3521" s="3" t="s">
        <v>63</v>
      </c>
      <c r="L3521" s="1" t="s">
        <v>50</v>
      </c>
      <c r="M3521" s="3" t="s">
        <v>213</v>
      </c>
      <c r="N3521" s="3" t="str">
        <f>J3521</f>
        <v>[1 cr - 1.25 cr]</v>
      </c>
      <c r="O3521" s="3" t="s">
        <v>17</v>
      </c>
      <c r="P3521" s="3" t="s">
        <v>50</v>
      </c>
      <c r="Q3521" s="3" t="s">
        <v>42</v>
      </c>
      <c r="R3521" s="3" t="s">
        <v>50</v>
      </c>
      <c r="S3521" s="3" t="s">
        <v>27</v>
      </c>
      <c r="T3521" s="3" t="s">
        <v>50</v>
      </c>
      <c r="U3521" s="3" t="s">
        <v>117</v>
      </c>
      <c r="V3521" s="3" t="s">
        <v>50</v>
      </c>
      <c r="W3521" s="3" t="s">
        <v>178</v>
      </c>
      <c r="X3521" s="3" t="s">
        <v>50</v>
      </c>
      <c r="Y3521" s="3" t="s">
        <v>171</v>
      </c>
      <c r="Z3521" s="1" t="s">
        <v>50</v>
      </c>
      <c r="AA3521" s="1" t="s">
        <v>16</v>
      </c>
      <c r="AB3521" s="3" t="s">
        <v>12</v>
      </c>
      <c r="AC3521" s="23" t="s">
        <v>37784</v>
      </c>
      <c r="AD3521" s="23" t="s">
        <v>41528</v>
      </c>
      <c r="AE3521" t="s">
        <v>35395</v>
      </c>
    </row>
    <row r="3522" spans="1:31" ht="14.25" customHeight="1">
      <c r="A3522" s="1">
        <v>3521</v>
      </c>
      <c r="B3522" s="1" t="s">
        <v>10396</v>
      </c>
      <c r="C3522" s="1" t="s">
        <v>12362</v>
      </c>
      <c r="D3522" s="1" t="s">
        <v>35643</v>
      </c>
      <c r="E3522" s="1" t="s">
        <v>824</v>
      </c>
      <c r="F3522" s="1" t="s">
        <v>32431</v>
      </c>
      <c r="G3522" s="14">
        <v>9194999404</v>
      </c>
      <c r="H3522" s="1" t="s">
        <v>20</v>
      </c>
      <c r="I3522" s="1" t="s">
        <v>41</v>
      </c>
      <c r="J3522" s="1" t="s">
        <v>50</v>
      </c>
      <c r="K3522" s="3" t="s">
        <v>42</v>
      </c>
      <c r="L3522" s="1" t="s">
        <v>50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1"/>
      <c r="AA3522" s="1" t="s">
        <v>16</v>
      </c>
      <c r="AB3522" s="3" t="s">
        <v>12</v>
      </c>
      <c r="AC3522" s="23" t="s">
        <v>37784</v>
      </c>
      <c r="AD3522" s="23" t="s">
        <v>41529</v>
      </c>
      <c r="AE3522" t="s">
        <v>35400</v>
      </c>
    </row>
    <row r="3523" spans="1:31" ht="14.25" customHeight="1">
      <c r="A3523" s="1">
        <v>3522</v>
      </c>
      <c r="B3523" s="9" t="s">
        <v>6</v>
      </c>
      <c r="C3523" s="1" t="s">
        <v>12375</v>
      </c>
      <c r="D3523" s="1" t="s">
        <v>8457</v>
      </c>
      <c r="E3523" s="1" t="s">
        <v>774</v>
      </c>
      <c r="F3523" s="1" t="s">
        <v>26912</v>
      </c>
      <c r="G3523" s="14">
        <v>91999499499</v>
      </c>
      <c r="H3523" s="1" t="s">
        <v>20</v>
      </c>
      <c r="I3523" s="1" t="s">
        <v>9</v>
      </c>
      <c r="J3523" s="1" t="s">
        <v>50</v>
      </c>
      <c r="K3523" s="3" t="s">
        <v>17</v>
      </c>
      <c r="L3523" s="1" t="s">
        <v>50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1"/>
      <c r="AA3523" s="1" t="s">
        <v>11</v>
      </c>
      <c r="AB3523" s="3" t="s">
        <v>321</v>
      </c>
      <c r="AC3523" s="23" t="s">
        <v>37784</v>
      </c>
      <c r="AD3523" s="23" t="s">
        <v>41530</v>
      </c>
      <c r="AE3523" t="s">
        <v>35395</v>
      </c>
    </row>
    <row r="3524" spans="1:31" ht="14.25" customHeight="1">
      <c r="A3524" s="1">
        <v>3523</v>
      </c>
      <c r="B3524" s="9" t="s">
        <v>6</v>
      </c>
      <c r="C3524" s="1" t="s">
        <v>12376</v>
      </c>
      <c r="D3524" s="1" t="s">
        <v>12377</v>
      </c>
      <c r="E3524" s="1" t="s">
        <v>78</v>
      </c>
      <c r="F3524" s="1" t="s">
        <v>26913</v>
      </c>
      <c r="G3524" s="14">
        <v>9160001169</v>
      </c>
      <c r="H3524" s="1" t="s">
        <v>37</v>
      </c>
      <c r="I3524" s="1" t="s">
        <v>9</v>
      </c>
      <c r="J3524" s="1" t="s">
        <v>50</v>
      </c>
      <c r="K3524" s="3" t="s">
        <v>42</v>
      </c>
      <c r="L3524" s="1" t="s">
        <v>50</v>
      </c>
      <c r="M3524" s="3" t="s">
        <v>27</v>
      </c>
      <c r="N3524" s="3" t="str">
        <f t="shared" ref="N3524:N3525" si="80">J3524</f>
        <v>[1 cr - 1.25 cr]</v>
      </c>
      <c r="O3524" s="3" t="s">
        <v>47349</v>
      </c>
      <c r="P3524" s="3" t="s">
        <v>50</v>
      </c>
      <c r="Q3524" s="3"/>
      <c r="R3524" s="3"/>
      <c r="S3524" s="3"/>
      <c r="T3524" s="3"/>
      <c r="U3524" s="3"/>
      <c r="V3524" s="3"/>
      <c r="W3524" s="3"/>
      <c r="X3524" s="3"/>
      <c r="Y3524" s="3"/>
      <c r="Z3524" s="1"/>
      <c r="AA3524" s="1" t="s">
        <v>16</v>
      </c>
      <c r="AB3524" s="3" t="s">
        <v>12</v>
      </c>
      <c r="AC3524" s="23" t="s">
        <v>37784</v>
      </c>
      <c r="AD3524" s="23" t="s">
        <v>41531</v>
      </c>
      <c r="AE3524" t="s">
        <v>35402</v>
      </c>
    </row>
    <row r="3525" spans="1:31" ht="14.25" customHeight="1">
      <c r="A3525" s="1">
        <v>3524</v>
      </c>
      <c r="B3525" s="1" t="s">
        <v>10396</v>
      </c>
      <c r="C3525" s="1" t="s">
        <v>12452</v>
      </c>
      <c r="D3525" s="1" t="s">
        <v>3689</v>
      </c>
      <c r="E3525" s="1" t="s">
        <v>3162</v>
      </c>
      <c r="F3525" s="1" t="s">
        <v>34565</v>
      </c>
      <c r="G3525" s="14">
        <v>914411144</v>
      </c>
      <c r="H3525" s="1" t="s">
        <v>37</v>
      </c>
      <c r="I3525" s="1" t="s">
        <v>9</v>
      </c>
      <c r="J3525" s="1" t="s">
        <v>50</v>
      </c>
      <c r="K3525" s="3" t="s">
        <v>42</v>
      </c>
      <c r="L3525" s="1" t="s">
        <v>50</v>
      </c>
      <c r="M3525" s="3" t="s">
        <v>27</v>
      </c>
      <c r="N3525" s="3" t="str">
        <f t="shared" si="80"/>
        <v>[1 cr - 1.25 cr]</v>
      </c>
      <c r="O3525" s="3" t="s">
        <v>47349</v>
      </c>
      <c r="P3525" s="3" t="s">
        <v>50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1"/>
      <c r="AA3525" s="1" t="s">
        <v>16</v>
      </c>
      <c r="AB3525" s="3" t="s">
        <v>12</v>
      </c>
      <c r="AC3525" s="23" t="s">
        <v>37784</v>
      </c>
      <c r="AD3525" s="23" t="s">
        <v>41532</v>
      </c>
      <c r="AE3525" t="s">
        <v>35400</v>
      </c>
    </row>
    <row r="3526" spans="1:31" ht="14.25" customHeight="1">
      <c r="A3526" s="1">
        <v>3525</v>
      </c>
      <c r="B3526" s="1" t="s">
        <v>10396</v>
      </c>
      <c r="C3526" s="1" t="s">
        <v>12478</v>
      </c>
      <c r="D3526" s="1" t="s">
        <v>1160</v>
      </c>
      <c r="E3526" s="1" t="s">
        <v>32</v>
      </c>
      <c r="F3526" s="1" t="s">
        <v>32447</v>
      </c>
      <c r="G3526" s="14">
        <v>919446060660</v>
      </c>
      <c r="H3526" s="1" t="s">
        <v>20</v>
      </c>
      <c r="I3526" s="1" t="s">
        <v>9</v>
      </c>
      <c r="J3526" s="1" t="s">
        <v>50</v>
      </c>
      <c r="K3526" s="3" t="s">
        <v>17</v>
      </c>
      <c r="L3526" s="1" t="s">
        <v>50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1"/>
      <c r="AA3526" s="1" t="s">
        <v>11</v>
      </c>
      <c r="AB3526" s="3" t="s">
        <v>13</v>
      </c>
      <c r="AC3526" s="23" t="s">
        <v>37784</v>
      </c>
      <c r="AD3526" s="23" t="s">
        <v>41533</v>
      </c>
      <c r="AE3526" t="s">
        <v>35401</v>
      </c>
    </row>
    <row r="3527" spans="1:31" ht="14.25" customHeight="1">
      <c r="A3527" s="1">
        <v>3526</v>
      </c>
      <c r="B3527" s="1" t="s">
        <v>10396</v>
      </c>
      <c r="C3527" s="1" t="s">
        <v>12485</v>
      </c>
      <c r="D3527" s="1" t="s">
        <v>35644</v>
      </c>
      <c r="E3527" s="1" t="s">
        <v>40</v>
      </c>
      <c r="F3527" s="1" t="s">
        <v>26965</v>
      </c>
      <c r="G3527" s="14">
        <v>919494640144</v>
      </c>
      <c r="H3527" s="1" t="s">
        <v>20</v>
      </c>
      <c r="I3527" s="1" t="s">
        <v>33</v>
      </c>
      <c r="J3527" s="1" t="s">
        <v>50</v>
      </c>
      <c r="K3527" s="3" t="s">
        <v>42</v>
      </c>
      <c r="L3527" s="1" t="s">
        <v>50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1"/>
      <c r="AA3527" s="1" t="s">
        <v>16</v>
      </c>
      <c r="AB3527" s="3" t="s">
        <v>12</v>
      </c>
      <c r="AC3527" s="23" t="s">
        <v>37784</v>
      </c>
      <c r="AD3527" s="23" t="s">
        <v>41534</v>
      </c>
      <c r="AE3527" t="s">
        <v>35401</v>
      </c>
    </row>
    <row r="3528" spans="1:31" ht="14.25" customHeight="1">
      <c r="A3528" s="1">
        <v>3527</v>
      </c>
      <c r="B3528" s="1" t="s">
        <v>10396</v>
      </c>
      <c r="C3528" s="1" t="s">
        <v>12511</v>
      </c>
      <c r="D3528" s="1" t="s">
        <v>371</v>
      </c>
      <c r="E3528" s="1" t="s">
        <v>410</v>
      </c>
      <c r="F3528" s="1" t="s">
        <v>12512</v>
      </c>
      <c r="G3528" s="14">
        <v>91996994999</v>
      </c>
      <c r="H3528" s="1" t="s">
        <v>15</v>
      </c>
      <c r="I3528" s="1" t="s">
        <v>9</v>
      </c>
      <c r="J3528" s="1" t="s">
        <v>50</v>
      </c>
      <c r="K3528" s="3" t="s">
        <v>42</v>
      </c>
      <c r="L3528" s="1" t="s">
        <v>50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1"/>
      <c r="AA3528" s="1" t="s">
        <v>16</v>
      </c>
      <c r="AB3528" s="3" t="s">
        <v>12</v>
      </c>
      <c r="AC3528" s="23" t="s">
        <v>37784</v>
      </c>
      <c r="AD3528" s="23" t="s">
        <v>41535</v>
      </c>
      <c r="AE3528" t="s">
        <v>35395</v>
      </c>
    </row>
    <row r="3529" spans="1:31" ht="14.25" customHeight="1">
      <c r="A3529" s="1">
        <v>3528</v>
      </c>
      <c r="B3529" s="1" t="s">
        <v>10396</v>
      </c>
      <c r="C3529" s="1" t="s">
        <v>12544</v>
      </c>
      <c r="D3529" s="1" t="s">
        <v>1062</v>
      </c>
      <c r="E3529" s="1" t="s">
        <v>255</v>
      </c>
      <c r="F3529" s="1" t="s">
        <v>12545</v>
      </c>
      <c r="G3529" s="14">
        <v>919099149999</v>
      </c>
      <c r="H3529" s="1" t="s">
        <v>8</v>
      </c>
      <c r="I3529" s="1" t="s">
        <v>41</v>
      </c>
      <c r="J3529" s="1" t="s">
        <v>50</v>
      </c>
      <c r="K3529" s="3" t="s">
        <v>42</v>
      </c>
      <c r="L3529" s="1" t="s">
        <v>50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1"/>
      <c r="AA3529" s="1" t="s">
        <v>16</v>
      </c>
      <c r="AB3529" s="3" t="s">
        <v>12</v>
      </c>
      <c r="AC3529" s="23" t="s">
        <v>37784</v>
      </c>
      <c r="AD3529" s="23" t="s">
        <v>41536</v>
      </c>
      <c r="AE3529" t="s">
        <v>35395</v>
      </c>
    </row>
    <row r="3530" spans="1:31" ht="14.25" customHeight="1">
      <c r="A3530" s="1">
        <v>3529</v>
      </c>
      <c r="B3530" s="1" t="s">
        <v>10396</v>
      </c>
      <c r="C3530" s="1" t="s">
        <v>12567</v>
      </c>
      <c r="D3530" s="1" t="s">
        <v>446</v>
      </c>
      <c r="E3530" s="1" t="s">
        <v>774</v>
      </c>
      <c r="F3530" s="1" t="s">
        <v>26998</v>
      </c>
      <c r="G3530" s="14">
        <v>919614001999</v>
      </c>
      <c r="H3530" s="1" t="s">
        <v>20</v>
      </c>
      <c r="I3530" s="1" t="s">
        <v>41</v>
      </c>
      <c r="J3530" s="1" t="s">
        <v>50</v>
      </c>
      <c r="K3530" s="3" t="s">
        <v>17</v>
      </c>
      <c r="L3530" s="1" t="s">
        <v>50</v>
      </c>
      <c r="M3530" s="4" t="s">
        <v>42</v>
      </c>
      <c r="N3530" s="3" t="str">
        <f t="shared" ref="N3530:N3531" si="81">J3530</f>
        <v>[1 cr - 1.25 cr]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1"/>
      <c r="AA3530" s="1" t="s">
        <v>16</v>
      </c>
      <c r="AB3530" s="3" t="s">
        <v>12</v>
      </c>
      <c r="AC3530" s="23" t="s">
        <v>37784</v>
      </c>
      <c r="AD3530" s="23" t="s">
        <v>41537</v>
      </c>
      <c r="AE3530" t="s">
        <v>35395</v>
      </c>
    </row>
    <row r="3531" spans="1:31" ht="14.25" customHeight="1">
      <c r="A3531" s="1">
        <v>3530</v>
      </c>
      <c r="B3531" s="1" t="s">
        <v>10396</v>
      </c>
      <c r="C3531" s="1" t="s">
        <v>12588</v>
      </c>
      <c r="D3531" s="1" t="s">
        <v>8270</v>
      </c>
      <c r="E3531" s="1" t="s">
        <v>36757</v>
      </c>
      <c r="F3531" s="1" t="s">
        <v>12589</v>
      </c>
      <c r="G3531" s="14">
        <v>91909904060</v>
      </c>
      <c r="H3531" s="1" t="s">
        <v>20</v>
      </c>
      <c r="I3531" s="1" t="s">
        <v>9</v>
      </c>
      <c r="J3531" s="1" t="s">
        <v>50</v>
      </c>
      <c r="K3531" s="3" t="s">
        <v>178</v>
      </c>
      <c r="L3531" s="1" t="s">
        <v>50</v>
      </c>
      <c r="M3531" s="3" t="s">
        <v>171</v>
      </c>
      <c r="N3531" s="3" t="str">
        <f t="shared" si="81"/>
        <v>[1 cr - 1.25 cr]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1"/>
      <c r="AA3531" s="1" t="s">
        <v>16</v>
      </c>
      <c r="AB3531" s="3" t="s">
        <v>12</v>
      </c>
      <c r="AC3531" s="23" t="s">
        <v>37784</v>
      </c>
      <c r="AD3531" s="23" t="s">
        <v>41538</v>
      </c>
      <c r="AE3531" t="s">
        <v>35395</v>
      </c>
    </row>
    <row r="3532" spans="1:31" ht="14.25" customHeight="1">
      <c r="A3532" s="1">
        <v>3531</v>
      </c>
      <c r="B3532" s="1" t="s">
        <v>10396</v>
      </c>
      <c r="C3532" s="1" t="s">
        <v>12616</v>
      </c>
      <c r="D3532" s="1" t="s">
        <v>1240</v>
      </c>
      <c r="E3532" s="1" t="s">
        <v>139</v>
      </c>
      <c r="F3532" s="1" t="s">
        <v>27026</v>
      </c>
      <c r="G3532" s="14">
        <v>91944069466</v>
      </c>
      <c r="H3532" s="1" t="s">
        <v>20</v>
      </c>
      <c r="I3532" s="1" t="s">
        <v>62</v>
      </c>
      <c r="J3532" s="1" t="s">
        <v>50</v>
      </c>
      <c r="K3532" s="3" t="s">
        <v>42</v>
      </c>
      <c r="L3532" s="1" t="s">
        <v>50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1"/>
      <c r="AA3532" s="1" t="s">
        <v>16</v>
      </c>
      <c r="AB3532" s="3" t="s">
        <v>12</v>
      </c>
      <c r="AC3532" s="23" t="s">
        <v>37784</v>
      </c>
      <c r="AD3532" s="23" t="s">
        <v>41539</v>
      </c>
      <c r="AE3532" t="s">
        <v>35401</v>
      </c>
    </row>
    <row r="3533" spans="1:31" ht="14.25" customHeight="1">
      <c r="A3533" s="1">
        <v>3532</v>
      </c>
      <c r="B3533" s="1" t="s">
        <v>10396</v>
      </c>
      <c r="C3533" s="1" t="s">
        <v>12618</v>
      </c>
      <c r="D3533" s="1" t="s">
        <v>12489</v>
      </c>
      <c r="E3533" s="1" t="s">
        <v>40</v>
      </c>
      <c r="F3533" s="1" t="s">
        <v>27028</v>
      </c>
      <c r="G3533" s="14">
        <v>91994464149</v>
      </c>
      <c r="H3533" s="1" t="s">
        <v>20</v>
      </c>
      <c r="I3533" s="1" t="s">
        <v>9</v>
      </c>
      <c r="J3533" s="1" t="s">
        <v>50</v>
      </c>
      <c r="K3533" s="3" t="s">
        <v>42</v>
      </c>
      <c r="L3533" s="1" t="s">
        <v>50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1"/>
      <c r="AA3533" s="1" t="s">
        <v>16</v>
      </c>
      <c r="AB3533" s="3" t="s">
        <v>12</v>
      </c>
      <c r="AC3533" s="23" t="s">
        <v>37784</v>
      </c>
      <c r="AD3533" s="23" t="s">
        <v>41540</v>
      </c>
      <c r="AE3533" t="s">
        <v>35400</v>
      </c>
    </row>
    <row r="3534" spans="1:31" ht="14.25" customHeight="1">
      <c r="A3534" s="1">
        <v>3533</v>
      </c>
      <c r="B3534" s="1" t="s">
        <v>10396</v>
      </c>
      <c r="C3534" s="1" t="s">
        <v>12619</v>
      </c>
      <c r="D3534" s="1" t="s">
        <v>36533</v>
      </c>
      <c r="E3534" s="1" t="s">
        <v>40</v>
      </c>
      <c r="F3534" s="1" t="s">
        <v>27029</v>
      </c>
      <c r="G3534" s="14">
        <v>91910446614</v>
      </c>
      <c r="H3534" s="1" t="s">
        <v>15</v>
      </c>
      <c r="I3534" s="1" t="s">
        <v>41</v>
      </c>
      <c r="J3534" s="1" t="s">
        <v>50</v>
      </c>
      <c r="K3534" s="3" t="s">
        <v>42</v>
      </c>
      <c r="L3534" s="1" t="s">
        <v>50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1"/>
      <c r="AA3534" s="1" t="s">
        <v>16</v>
      </c>
      <c r="AB3534" s="3" t="s">
        <v>12</v>
      </c>
      <c r="AC3534" s="23" t="s">
        <v>37784</v>
      </c>
      <c r="AD3534" s="23" t="s">
        <v>41541</v>
      </c>
      <c r="AE3534" t="s">
        <v>35401</v>
      </c>
    </row>
    <row r="3535" spans="1:31" ht="14.25" customHeight="1">
      <c r="A3535" s="1">
        <v>3534</v>
      </c>
      <c r="B3535" s="9" t="s">
        <v>6</v>
      </c>
      <c r="C3535" s="1" t="s">
        <v>12626</v>
      </c>
      <c r="D3535" s="1" t="s">
        <v>704</v>
      </c>
      <c r="E3535" s="1" t="s">
        <v>19</v>
      </c>
      <c r="F3535" s="1" t="s">
        <v>27034</v>
      </c>
      <c r="G3535" s="14">
        <v>9194946614</v>
      </c>
      <c r="H3535" s="1" t="s">
        <v>8</v>
      </c>
      <c r="I3535" s="1" t="s">
        <v>9</v>
      </c>
      <c r="J3535" s="1" t="s">
        <v>50</v>
      </c>
      <c r="K3535" s="3" t="s">
        <v>42</v>
      </c>
      <c r="L3535" s="1" t="s">
        <v>50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1"/>
      <c r="AA3535" s="1" t="s">
        <v>16</v>
      </c>
      <c r="AB3535" s="3" t="s">
        <v>12</v>
      </c>
      <c r="AC3535" s="23" t="s">
        <v>37784</v>
      </c>
      <c r="AD3535" s="23" t="s">
        <v>41542</v>
      </c>
      <c r="AE3535" t="s">
        <v>35402</v>
      </c>
    </row>
    <row r="3536" spans="1:31" ht="14.25" customHeight="1">
      <c r="A3536" s="1">
        <v>3535</v>
      </c>
      <c r="B3536" s="9" t="s">
        <v>6</v>
      </c>
      <c r="C3536" s="1" t="s">
        <v>12650</v>
      </c>
      <c r="D3536" s="1" t="s">
        <v>12651</v>
      </c>
      <c r="E3536" s="1" t="s">
        <v>32</v>
      </c>
      <c r="F3536" s="1" t="s">
        <v>27047</v>
      </c>
      <c r="G3536" s="14">
        <v>91901614944</v>
      </c>
      <c r="H3536" s="1" t="s">
        <v>15</v>
      </c>
      <c r="I3536" s="1" t="s">
        <v>9</v>
      </c>
      <c r="J3536" s="1" t="s">
        <v>50</v>
      </c>
      <c r="K3536" s="3" t="s">
        <v>27</v>
      </c>
      <c r="L3536" s="1" t="s">
        <v>50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1"/>
      <c r="AA3536" s="1" t="s">
        <v>16</v>
      </c>
      <c r="AB3536" s="3" t="s">
        <v>12</v>
      </c>
      <c r="AC3536" s="23" t="s">
        <v>37784</v>
      </c>
      <c r="AD3536" s="23" t="s">
        <v>41543</v>
      </c>
      <c r="AE3536" t="s">
        <v>35401</v>
      </c>
    </row>
    <row r="3537" spans="1:31" ht="14.25" customHeight="1">
      <c r="A3537" s="1">
        <v>3536</v>
      </c>
      <c r="B3537" s="1" t="s">
        <v>10396</v>
      </c>
      <c r="C3537" s="1" t="s">
        <v>12655</v>
      </c>
      <c r="D3537" s="1" t="s">
        <v>2046</v>
      </c>
      <c r="E3537" s="1" t="s">
        <v>255</v>
      </c>
      <c r="F3537" s="1" t="s">
        <v>32467</v>
      </c>
      <c r="G3537" s="14">
        <v>919446944</v>
      </c>
      <c r="H3537" s="1" t="s">
        <v>20</v>
      </c>
      <c r="I3537" s="1" t="s">
        <v>41</v>
      </c>
      <c r="J3537" s="1" t="s">
        <v>50</v>
      </c>
      <c r="K3537" s="3" t="s">
        <v>27</v>
      </c>
      <c r="L3537" s="1" t="s">
        <v>50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1"/>
      <c r="AA3537" s="1" t="s">
        <v>16</v>
      </c>
      <c r="AB3537" s="3" t="s">
        <v>12</v>
      </c>
      <c r="AC3537" s="23" t="s">
        <v>37784</v>
      </c>
      <c r="AD3537" s="23" t="s">
        <v>41544</v>
      </c>
      <c r="AE3537" t="s">
        <v>35395</v>
      </c>
    </row>
    <row r="3538" spans="1:31" ht="14.25" customHeight="1">
      <c r="A3538" s="1">
        <v>3537</v>
      </c>
      <c r="B3538" s="1" t="s">
        <v>10396</v>
      </c>
      <c r="C3538" s="1" t="s">
        <v>12662</v>
      </c>
      <c r="D3538" s="1" t="s">
        <v>463</v>
      </c>
      <c r="E3538" s="1" t="s">
        <v>13669</v>
      </c>
      <c r="F3538" s="1" t="s">
        <v>27053</v>
      </c>
      <c r="G3538" s="14">
        <v>919649649449</v>
      </c>
      <c r="H3538" s="1" t="s">
        <v>15</v>
      </c>
      <c r="I3538" s="1" t="s">
        <v>9</v>
      </c>
      <c r="J3538" s="1" t="s">
        <v>50</v>
      </c>
      <c r="K3538" s="3" t="s">
        <v>27</v>
      </c>
      <c r="L3538" s="1" t="s">
        <v>50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1"/>
      <c r="AA3538" s="1" t="s">
        <v>16</v>
      </c>
      <c r="AB3538" s="3" t="s">
        <v>12</v>
      </c>
      <c r="AC3538" s="23" t="s">
        <v>37784</v>
      </c>
      <c r="AD3538" s="23" t="s">
        <v>41545</v>
      </c>
      <c r="AE3538" t="s">
        <v>35401</v>
      </c>
    </row>
    <row r="3539" spans="1:31" ht="14.25" customHeight="1">
      <c r="A3539" s="1">
        <v>3538</v>
      </c>
      <c r="B3539" s="9" t="s">
        <v>6</v>
      </c>
      <c r="C3539" s="1" t="s">
        <v>12687</v>
      </c>
      <c r="D3539" s="1" t="s">
        <v>12688</v>
      </c>
      <c r="E3539" s="1" t="s">
        <v>9465</v>
      </c>
      <c r="F3539" s="1" t="s">
        <v>34583</v>
      </c>
      <c r="G3539" s="14">
        <v>919944499099</v>
      </c>
      <c r="H3539" s="1" t="s">
        <v>8</v>
      </c>
      <c r="I3539" s="1" t="s">
        <v>41</v>
      </c>
      <c r="J3539" s="1" t="s">
        <v>50</v>
      </c>
      <c r="K3539" s="3" t="s">
        <v>42</v>
      </c>
      <c r="L3539" s="1" t="s">
        <v>50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1"/>
      <c r="AA3539" s="1" t="s">
        <v>16</v>
      </c>
      <c r="AB3539" s="3" t="s">
        <v>12</v>
      </c>
      <c r="AC3539" s="23" t="s">
        <v>37784</v>
      </c>
      <c r="AD3539" s="23" t="s">
        <v>41546</v>
      </c>
      <c r="AE3539" t="s">
        <v>35395</v>
      </c>
    </row>
    <row r="3540" spans="1:31" ht="14.25" customHeight="1">
      <c r="A3540" s="1">
        <v>3539</v>
      </c>
      <c r="B3540" s="9" t="s">
        <v>6</v>
      </c>
      <c r="C3540" s="1" t="s">
        <v>12703</v>
      </c>
      <c r="D3540" s="1" t="s">
        <v>2442</v>
      </c>
      <c r="E3540" s="1" t="s">
        <v>139</v>
      </c>
      <c r="F3540" s="1" t="s">
        <v>27078</v>
      </c>
      <c r="G3540" s="14">
        <v>914940004440</v>
      </c>
      <c r="H3540" s="1" t="s">
        <v>15</v>
      </c>
      <c r="I3540" s="1" t="s">
        <v>62</v>
      </c>
      <c r="J3540" s="1" t="s">
        <v>50</v>
      </c>
      <c r="K3540" s="3" t="s">
        <v>27</v>
      </c>
      <c r="L3540" s="1" t="s">
        <v>50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1"/>
      <c r="AA3540" s="1" t="s">
        <v>16</v>
      </c>
      <c r="AB3540" s="3" t="s">
        <v>12</v>
      </c>
      <c r="AC3540" s="23" t="s">
        <v>37784</v>
      </c>
      <c r="AD3540" s="23" t="s">
        <v>41547</v>
      </c>
      <c r="AE3540" t="s">
        <v>35402</v>
      </c>
    </row>
    <row r="3541" spans="1:31" ht="14.25" customHeight="1">
      <c r="A3541" s="1">
        <v>3540</v>
      </c>
      <c r="B3541" s="9" t="s">
        <v>6</v>
      </c>
      <c r="C3541" s="1" t="s">
        <v>12718</v>
      </c>
      <c r="D3541" s="1" t="s">
        <v>2359</v>
      </c>
      <c r="E3541" s="1" t="s">
        <v>40</v>
      </c>
      <c r="F3541" s="1" t="s">
        <v>27083</v>
      </c>
      <c r="G3541" s="14">
        <v>91919994664</v>
      </c>
      <c r="H3541" s="1" t="s">
        <v>8</v>
      </c>
      <c r="I3541" s="1" t="s">
        <v>62</v>
      </c>
      <c r="J3541" s="1" t="s">
        <v>50</v>
      </c>
      <c r="K3541" s="3" t="s">
        <v>17</v>
      </c>
      <c r="L3541" s="1" t="s">
        <v>50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1"/>
      <c r="AA3541" s="1" t="s">
        <v>11</v>
      </c>
      <c r="AB3541" s="3" t="s">
        <v>56</v>
      </c>
      <c r="AC3541" s="23" t="s">
        <v>37784</v>
      </c>
      <c r="AD3541" s="23" t="s">
        <v>41548</v>
      </c>
      <c r="AE3541" t="s">
        <v>35401</v>
      </c>
    </row>
    <row r="3542" spans="1:31" ht="14.25" customHeight="1">
      <c r="A3542" s="1">
        <v>3541</v>
      </c>
      <c r="B3542" s="1" t="s">
        <v>10396</v>
      </c>
      <c r="C3542" s="1" t="s">
        <v>12719</v>
      </c>
      <c r="D3542" s="1" t="s">
        <v>5442</v>
      </c>
      <c r="E3542" s="1" t="s">
        <v>10303</v>
      </c>
      <c r="F3542" s="1" t="s">
        <v>27084</v>
      </c>
      <c r="G3542" s="14">
        <v>9144666614</v>
      </c>
      <c r="H3542" s="1" t="s">
        <v>20</v>
      </c>
      <c r="I3542" s="1" t="s">
        <v>62</v>
      </c>
      <c r="J3542" s="1" t="s">
        <v>50</v>
      </c>
      <c r="K3542" s="3" t="s">
        <v>213</v>
      </c>
      <c r="L3542" s="1" t="s">
        <v>50</v>
      </c>
      <c r="M3542" s="4" t="s">
        <v>17</v>
      </c>
      <c r="N3542" s="3" t="str">
        <f>J3542</f>
        <v>[1 cr - 1.25 cr]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1"/>
      <c r="AA3542" s="1" t="s">
        <v>16</v>
      </c>
      <c r="AB3542" s="3" t="s">
        <v>12</v>
      </c>
      <c r="AC3542" s="23" t="s">
        <v>37784</v>
      </c>
      <c r="AD3542" s="23" t="s">
        <v>41549</v>
      </c>
      <c r="AE3542" t="s">
        <v>35400</v>
      </c>
    </row>
    <row r="3543" spans="1:31" ht="14.25" customHeight="1">
      <c r="A3543" s="1">
        <v>3542</v>
      </c>
      <c r="B3543" s="1" t="s">
        <v>10396</v>
      </c>
      <c r="C3543" s="1" t="s">
        <v>12750</v>
      </c>
      <c r="D3543" s="1" t="s">
        <v>4604</v>
      </c>
      <c r="E3543" s="1" t="s">
        <v>131</v>
      </c>
      <c r="F3543" s="1" t="s">
        <v>34587</v>
      </c>
      <c r="G3543" s="14">
        <v>9194194140</v>
      </c>
      <c r="H3543" s="1" t="s">
        <v>20</v>
      </c>
      <c r="I3543" s="1" t="s">
        <v>41</v>
      </c>
      <c r="J3543" s="1" t="s">
        <v>50</v>
      </c>
      <c r="K3543" s="3" t="s">
        <v>42</v>
      </c>
      <c r="L3543" s="1" t="s">
        <v>50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1"/>
      <c r="AA3543" s="1" t="s">
        <v>16</v>
      </c>
      <c r="AB3543" s="3" t="s">
        <v>12</v>
      </c>
      <c r="AC3543" s="23" t="s">
        <v>37784</v>
      </c>
      <c r="AD3543" s="23" t="s">
        <v>41550</v>
      </c>
      <c r="AE3543" t="s">
        <v>35401</v>
      </c>
    </row>
    <row r="3544" spans="1:31" ht="14.25" customHeight="1">
      <c r="A3544" s="1">
        <v>3543</v>
      </c>
      <c r="B3544" s="1" t="s">
        <v>10396</v>
      </c>
      <c r="C3544" s="1" t="s">
        <v>10407</v>
      </c>
      <c r="D3544" s="1" t="s">
        <v>1567</v>
      </c>
      <c r="E3544" s="1" t="s">
        <v>90</v>
      </c>
      <c r="F3544" s="1" t="s">
        <v>27109</v>
      </c>
      <c r="G3544" s="14">
        <v>91446440499</v>
      </c>
      <c r="H3544" s="1" t="s">
        <v>20</v>
      </c>
      <c r="I3544" s="1" t="s">
        <v>9</v>
      </c>
      <c r="J3544" s="1" t="s">
        <v>50</v>
      </c>
      <c r="K3544" s="3" t="s">
        <v>42</v>
      </c>
      <c r="L3544" s="1" t="s">
        <v>50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1"/>
      <c r="AA3544" s="1" t="s">
        <v>16</v>
      </c>
      <c r="AB3544" s="3" t="s">
        <v>12</v>
      </c>
      <c r="AC3544" s="23" t="s">
        <v>37784</v>
      </c>
      <c r="AD3544" s="23" t="s">
        <v>41551</v>
      </c>
      <c r="AE3544" t="s">
        <v>35402</v>
      </c>
    </row>
    <row r="3545" spans="1:31" ht="14.25" customHeight="1">
      <c r="A3545" s="1">
        <v>3544</v>
      </c>
      <c r="B3545" s="1" t="s">
        <v>10396</v>
      </c>
      <c r="C3545" s="1" t="s">
        <v>10416</v>
      </c>
      <c r="D3545" s="1" t="s">
        <v>1617</v>
      </c>
      <c r="E3545" s="1" t="s">
        <v>2881</v>
      </c>
      <c r="F3545" s="1" t="s">
        <v>32481</v>
      </c>
      <c r="G3545" s="14">
        <v>91994614604</v>
      </c>
      <c r="H3545" s="1" t="s">
        <v>8</v>
      </c>
      <c r="I3545" s="1" t="s">
        <v>62</v>
      </c>
      <c r="J3545" s="1" t="s">
        <v>50</v>
      </c>
      <c r="K3545" s="3" t="s">
        <v>17</v>
      </c>
      <c r="L3545" s="1" t="s">
        <v>50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1"/>
      <c r="AA3545" s="1" t="s">
        <v>16</v>
      </c>
      <c r="AB3545" s="3" t="s">
        <v>12</v>
      </c>
      <c r="AC3545" s="23" t="s">
        <v>37784</v>
      </c>
      <c r="AD3545" s="23" t="s">
        <v>41552</v>
      </c>
      <c r="AE3545" t="s">
        <v>35400</v>
      </c>
    </row>
    <row r="3546" spans="1:31" ht="14.25" customHeight="1">
      <c r="A3546" s="1">
        <v>3545</v>
      </c>
      <c r="B3546" s="9" t="s">
        <v>6</v>
      </c>
      <c r="C3546" s="1" t="s">
        <v>12758</v>
      </c>
      <c r="D3546" s="1" t="s">
        <v>2566</v>
      </c>
      <c r="E3546" s="1" t="s">
        <v>2567</v>
      </c>
      <c r="F3546" s="1" t="s">
        <v>32482</v>
      </c>
      <c r="G3546" s="14">
        <v>919446014099</v>
      </c>
      <c r="H3546" s="1" t="s">
        <v>132</v>
      </c>
      <c r="I3546" s="1" t="s">
        <v>62</v>
      </c>
      <c r="J3546" s="1" t="s">
        <v>50</v>
      </c>
      <c r="K3546" s="3" t="s">
        <v>171</v>
      </c>
      <c r="L3546" s="1" t="s">
        <v>50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1"/>
      <c r="AA3546" s="1" t="s">
        <v>16</v>
      </c>
      <c r="AB3546" s="3" t="s">
        <v>12</v>
      </c>
      <c r="AC3546" s="23" t="s">
        <v>37784</v>
      </c>
      <c r="AD3546" s="23" t="s">
        <v>41553</v>
      </c>
      <c r="AE3546" t="s">
        <v>35400</v>
      </c>
    </row>
    <row r="3547" spans="1:31" ht="14.25" customHeight="1">
      <c r="A3547" s="1">
        <v>3546</v>
      </c>
      <c r="B3547" s="1" t="s">
        <v>10396</v>
      </c>
      <c r="C3547" s="1" t="s">
        <v>10452</v>
      </c>
      <c r="D3547" s="1" t="s">
        <v>35645</v>
      </c>
      <c r="E3547" s="1" t="s">
        <v>714</v>
      </c>
      <c r="F3547" s="1" t="s">
        <v>32486</v>
      </c>
      <c r="G3547" s="14">
        <v>91049616911</v>
      </c>
      <c r="H3547" s="1" t="s">
        <v>20</v>
      </c>
      <c r="I3547" s="1" t="s">
        <v>9</v>
      </c>
      <c r="J3547" s="1" t="s">
        <v>50</v>
      </c>
      <c r="K3547" s="3" t="s">
        <v>27</v>
      </c>
      <c r="L3547" s="1" t="s">
        <v>50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1"/>
      <c r="AA3547" s="1" t="s">
        <v>16</v>
      </c>
      <c r="AB3547" s="3" t="s">
        <v>12</v>
      </c>
      <c r="AC3547" s="23" t="s">
        <v>37784</v>
      </c>
      <c r="AD3547" s="23" t="s">
        <v>41554</v>
      </c>
      <c r="AE3547" t="s">
        <v>35400</v>
      </c>
    </row>
    <row r="3548" spans="1:31" ht="14.25" customHeight="1">
      <c r="A3548" s="1">
        <v>3547</v>
      </c>
      <c r="B3548" s="1" t="s">
        <v>10396</v>
      </c>
      <c r="C3548" s="1" t="s">
        <v>10458</v>
      </c>
      <c r="D3548" s="1" t="s">
        <v>2414</v>
      </c>
      <c r="E3548" s="1" t="s">
        <v>558</v>
      </c>
      <c r="F3548" s="1" t="s">
        <v>12771</v>
      </c>
      <c r="G3548" s="14">
        <v>919466490</v>
      </c>
      <c r="H3548" s="1" t="s">
        <v>20</v>
      </c>
      <c r="I3548" s="1" t="s">
        <v>9</v>
      </c>
      <c r="J3548" s="1" t="s">
        <v>50</v>
      </c>
      <c r="K3548" s="3" t="s">
        <v>17</v>
      </c>
      <c r="L3548" s="1" t="s">
        <v>50</v>
      </c>
      <c r="M3548" s="4" t="s">
        <v>42</v>
      </c>
      <c r="N3548" s="3" t="str">
        <f>J3548</f>
        <v>[1 cr - 1.25 cr]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1"/>
      <c r="AA3548" s="1" t="s">
        <v>16</v>
      </c>
      <c r="AB3548" s="3" t="s">
        <v>12</v>
      </c>
      <c r="AC3548" s="23" t="s">
        <v>37784</v>
      </c>
      <c r="AD3548" s="23" t="s">
        <v>41555</v>
      </c>
      <c r="AE3548" t="s">
        <v>35401</v>
      </c>
    </row>
    <row r="3549" spans="1:31" ht="14.25" customHeight="1">
      <c r="A3549" s="1">
        <v>3548</v>
      </c>
      <c r="B3549" s="1" t="s">
        <v>10396</v>
      </c>
      <c r="C3549" s="1" t="s">
        <v>10470</v>
      </c>
      <c r="D3549" s="1" t="s">
        <v>3583</v>
      </c>
      <c r="E3549" s="1" t="s">
        <v>4541</v>
      </c>
      <c r="F3549" s="1" t="s">
        <v>20943</v>
      </c>
      <c r="G3549" s="14">
        <v>919404944101</v>
      </c>
      <c r="H3549" s="1" t="s">
        <v>20</v>
      </c>
      <c r="I3549" s="1" t="s">
        <v>62</v>
      </c>
      <c r="J3549" s="1" t="s">
        <v>50</v>
      </c>
      <c r="K3549" s="3" t="s">
        <v>213</v>
      </c>
      <c r="L3549" s="1" t="s">
        <v>50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1"/>
      <c r="AA3549" s="1" t="s">
        <v>16</v>
      </c>
      <c r="AB3549" s="3" t="s">
        <v>12</v>
      </c>
      <c r="AC3549" s="23" t="s">
        <v>37784</v>
      </c>
      <c r="AD3549" s="23" t="s">
        <v>41556</v>
      </c>
      <c r="AE3549" t="s">
        <v>35401</v>
      </c>
    </row>
    <row r="3550" spans="1:31" ht="14.25" customHeight="1">
      <c r="A3550" s="1">
        <v>3549</v>
      </c>
      <c r="B3550" s="1" t="s">
        <v>10396</v>
      </c>
      <c r="C3550" s="22" t="s">
        <v>37778</v>
      </c>
      <c r="D3550" s="1" t="s">
        <v>568</v>
      </c>
      <c r="E3550" s="1" t="s">
        <v>40</v>
      </c>
      <c r="F3550" s="1" t="s">
        <v>27134</v>
      </c>
      <c r="G3550" s="14">
        <v>91440064691</v>
      </c>
      <c r="H3550" s="1" t="s">
        <v>8</v>
      </c>
      <c r="I3550" s="1" t="s">
        <v>9</v>
      </c>
      <c r="J3550" s="1" t="s">
        <v>50</v>
      </c>
      <c r="K3550" s="3" t="s">
        <v>42</v>
      </c>
      <c r="L3550" s="1" t="s">
        <v>50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1"/>
      <c r="AA3550" s="1" t="s">
        <v>16</v>
      </c>
      <c r="AB3550" s="3" t="s">
        <v>12</v>
      </c>
      <c r="AC3550" s="23" t="s">
        <v>37784</v>
      </c>
      <c r="AD3550" s="23" t="s">
        <v>41557</v>
      </c>
      <c r="AE3550" t="s">
        <v>35395</v>
      </c>
    </row>
    <row r="3551" spans="1:31" ht="14.25" customHeight="1">
      <c r="A3551" s="1">
        <v>3550</v>
      </c>
      <c r="B3551" s="1" t="s">
        <v>10396</v>
      </c>
      <c r="C3551" s="1" t="s">
        <v>10478</v>
      </c>
      <c r="D3551" s="1" t="s">
        <v>11029</v>
      </c>
      <c r="E3551" s="1" t="s">
        <v>36758</v>
      </c>
      <c r="F3551" s="1" t="s">
        <v>12785</v>
      </c>
      <c r="G3551" s="14">
        <v>91994644491</v>
      </c>
      <c r="H3551" s="1" t="s">
        <v>8</v>
      </c>
      <c r="I3551" s="1" t="s">
        <v>41</v>
      </c>
      <c r="J3551" s="1" t="s">
        <v>50</v>
      </c>
      <c r="K3551" s="3" t="s">
        <v>63</v>
      </c>
      <c r="L3551" s="1" t="s">
        <v>50</v>
      </c>
      <c r="M3551" s="3" t="s">
        <v>213</v>
      </c>
      <c r="N3551" s="3" t="str">
        <f>J3551</f>
        <v>[1 cr - 1.25 cr]</v>
      </c>
      <c r="O3551" s="3" t="s">
        <v>17</v>
      </c>
      <c r="P3551" s="3" t="s">
        <v>50</v>
      </c>
      <c r="Q3551" s="3" t="s">
        <v>42</v>
      </c>
      <c r="R3551" s="3" t="s">
        <v>50</v>
      </c>
      <c r="S3551" s="3" t="s">
        <v>27</v>
      </c>
      <c r="T3551" s="3" t="s">
        <v>50</v>
      </c>
      <c r="U3551" s="3" t="s">
        <v>117</v>
      </c>
      <c r="V3551" s="3" t="s">
        <v>50</v>
      </c>
      <c r="W3551" s="3" t="s">
        <v>178</v>
      </c>
      <c r="X3551" s="3" t="s">
        <v>50</v>
      </c>
      <c r="Y3551" s="3" t="s">
        <v>171</v>
      </c>
      <c r="Z3551" s="1" t="s">
        <v>50</v>
      </c>
      <c r="AA3551" s="1" t="s">
        <v>16</v>
      </c>
      <c r="AB3551" s="3" t="s">
        <v>12</v>
      </c>
      <c r="AC3551" s="23" t="s">
        <v>37784</v>
      </c>
      <c r="AD3551" s="23" t="s">
        <v>39023</v>
      </c>
      <c r="AE3551" t="s">
        <v>35401</v>
      </c>
    </row>
    <row r="3552" spans="1:31" ht="14.25" customHeight="1">
      <c r="A3552" s="1">
        <v>3551</v>
      </c>
      <c r="B3552" s="1" t="s">
        <v>10396</v>
      </c>
      <c r="C3552" s="22" t="s">
        <v>37778</v>
      </c>
      <c r="D3552" s="1" t="s">
        <v>12791</v>
      </c>
      <c r="E3552" s="1" t="s">
        <v>40</v>
      </c>
      <c r="F3552" s="1" t="s">
        <v>34593</v>
      </c>
      <c r="G3552" s="14">
        <v>916699614</v>
      </c>
      <c r="H3552" s="1" t="s">
        <v>20</v>
      </c>
      <c r="I3552" s="1" t="s">
        <v>9</v>
      </c>
      <c r="J3552" s="1" t="s">
        <v>50</v>
      </c>
      <c r="K3552" s="3" t="s">
        <v>42</v>
      </c>
      <c r="L3552" s="1" t="s">
        <v>50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1"/>
      <c r="AA3552" s="1" t="s">
        <v>16</v>
      </c>
      <c r="AB3552" s="3" t="s">
        <v>12</v>
      </c>
      <c r="AC3552" s="23" t="s">
        <v>37784</v>
      </c>
      <c r="AD3552" s="23" t="s">
        <v>41558</v>
      </c>
      <c r="AE3552" t="s">
        <v>35400</v>
      </c>
    </row>
    <row r="3553" spans="1:31" ht="14.25" customHeight="1">
      <c r="A3553" s="1">
        <v>3552</v>
      </c>
      <c r="B3553" s="1" t="s">
        <v>10396</v>
      </c>
      <c r="C3553" s="1" t="s">
        <v>10501</v>
      </c>
      <c r="D3553" s="1" t="s">
        <v>1136</v>
      </c>
      <c r="E3553" s="1" t="s">
        <v>36759</v>
      </c>
      <c r="F3553" s="1" t="s">
        <v>27141</v>
      </c>
      <c r="G3553" s="14">
        <v>91696460499</v>
      </c>
      <c r="H3553" s="1" t="s">
        <v>20</v>
      </c>
      <c r="I3553" s="1" t="s">
        <v>62</v>
      </c>
      <c r="J3553" s="1" t="s">
        <v>50</v>
      </c>
      <c r="K3553" s="3" t="s">
        <v>42</v>
      </c>
      <c r="L3553" s="1" t="s">
        <v>50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1"/>
      <c r="AA3553" s="1" t="s">
        <v>16</v>
      </c>
      <c r="AB3553" s="3" t="s">
        <v>12</v>
      </c>
      <c r="AC3553" s="23" t="s">
        <v>37784</v>
      </c>
      <c r="AD3553" s="23" t="s">
        <v>41559</v>
      </c>
      <c r="AE3553" t="s">
        <v>35402</v>
      </c>
    </row>
    <row r="3554" spans="1:31" ht="14.25" customHeight="1">
      <c r="A3554" s="1">
        <v>3553</v>
      </c>
      <c r="B3554" s="1" t="s">
        <v>10396</v>
      </c>
      <c r="C3554" s="22" t="s">
        <v>37778</v>
      </c>
      <c r="D3554" s="1" t="s">
        <v>1617</v>
      </c>
      <c r="E3554" s="1" t="s">
        <v>12793</v>
      </c>
      <c r="F3554" s="1" t="s">
        <v>27145</v>
      </c>
      <c r="G3554" s="14">
        <v>916964999461</v>
      </c>
      <c r="H3554" s="1" t="s">
        <v>8</v>
      </c>
      <c r="I3554" s="1" t="s">
        <v>62</v>
      </c>
      <c r="J3554" s="1" t="s">
        <v>50</v>
      </c>
      <c r="K3554" s="3" t="s">
        <v>42</v>
      </c>
      <c r="L3554" s="1" t="s">
        <v>50</v>
      </c>
      <c r="M3554" s="3" t="s">
        <v>27</v>
      </c>
      <c r="N3554" s="3" t="str">
        <f>J3554</f>
        <v>[1 cr - 1.25 cr]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1"/>
      <c r="AA3554" s="1" t="s">
        <v>16</v>
      </c>
      <c r="AB3554" s="3" t="s">
        <v>12</v>
      </c>
      <c r="AC3554" s="23" t="s">
        <v>37784</v>
      </c>
      <c r="AD3554" s="23" t="s">
        <v>41560</v>
      </c>
      <c r="AE3554" t="s">
        <v>35402</v>
      </c>
    </row>
    <row r="3555" spans="1:31" ht="14.25" customHeight="1">
      <c r="A3555" s="1">
        <v>3554</v>
      </c>
      <c r="B3555" s="1" t="s">
        <v>10396</v>
      </c>
      <c r="C3555" s="1" t="s">
        <v>10554</v>
      </c>
      <c r="D3555" s="1" t="s">
        <v>5336</v>
      </c>
      <c r="E3555" s="1" t="s">
        <v>40</v>
      </c>
      <c r="F3555" s="1" t="s">
        <v>32497</v>
      </c>
      <c r="G3555" s="14">
        <v>916969999649</v>
      </c>
      <c r="H3555" s="1" t="s">
        <v>46</v>
      </c>
      <c r="I3555" s="1" t="s">
        <v>41</v>
      </c>
      <c r="J3555" s="1" t="s">
        <v>50</v>
      </c>
      <c r="K3555" s="3" t="s">
        <v>17</v>
      </c>
      <c r="L3555" s="1" t="s">
        <v>50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1"/>
      <c r="AA3555" s="1" t="s">
        <v>11</v>
      </c>
      <c r="AB3555" s="3" t="s">
        <v>538</v>
      </c>
      <c r="AC3555" s="23" t="s">
        <v>37784</v>
      </c>
      <c r="AD3555" s="23" t="s">
        <v>41561</v>
      </c>
      <c r="AE3555" t="s">
        <v>35400</v>
      </c>
    </row>
    <row r="3556" spans="1:31" ht="14.25" customHeight="1">
      <c r="A3556" s="1">
        <v>3555</v>
      </c>
      <c r="B3556" s="9" t="s">
        <v>6</v>
      </c>
      <c r="C3556" s="1" t="s">
        <v>12808</v>
      </c>
      <c r="D3556" s="1" t="s">
        <v>557</v>
      </c>
      <c r="E3556" s="1" t="s">
        <v>40</v>
      </c>
      <c r="F3556" s="1" t="s">
        <v>27162</v>
      </c>
      <c r="G3556" s="14">
        <v>91949419440</v>
      </c>
      <c r="H3556" s="1" t="s">
        <v>8</v>
      </c>
      <c r="I3556" s="1" t="s">
        <v>9</v>
      </c>
      <c r="J3556" s="1" t="s">
        <v>50</v>
      </c>
      <c r="K3556" s="3" t="s">
        <v>42</v>
      </c>
      <c r="L3556" s="1" t="s">
        <v>50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1"/>
      <c r="AA3556" s="1" t="s">
        <v>16</v>
      </c>
      <c r="AB3556" s="3" t="s">
        <v>12</v>
      </c>
      <c r="AC3556" s="23" t="s">
        <v>37784</v>
      </c>
      <c r="AD3556" s="23" t="s">
        <v>41562</v>
      </c>
      <c r="AE3556" t="s">
        <v>35402</v>
      </c>
    </row>
    <row r="3557" spans="1:31" ht="14.25" customHeight="1">
      <c r="A3557" s="1">
        <v>3556</v>
      </c>
      <c r="B3557" s="1" t="s">
        <v>10396</v>
      </c>
      <c r="C3557" s="1" t="s">
        <v>10562</v>
      </c>
      <c r="D3557" s="1" t="s">
        <v>2027</v>
      </c>
      <c r="E3557" s="1" t="s">
        <v>80</v>
      </c>
      <c r="F3557" s="1" t="s">
        <v>34597</v>
      </c>
      <c r="G3557" s="14">
        <v>919444014696</v>
      </c>
      <c r="H3557" s="1" t="s">
        <v>20</v>
      </c>
      <c r="I3557" s="1" t="s">
        <v>62</v>
      </c>
      <c r="J3557" s="1" t="s">
        <v>50</v>
      </c>
      <c r="K3557" s="3" t="s">
        <v>42</v>
      </c>
      <c r="L3557" s="1" t="s">
        <v>50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1"/>
      <c r="AA3557" s="1" t="s">
        <v>16</v>
      </c>
      <c r="AB3557" s="3" t="s">
        <v>12</v>
      </c>
      <c r="AC3557" s="23" t="s">
        <v>37784</v>
      </c>
      <c r="AD3557" s="23" t="s">
        <v>41563</v>
      </c>
      <c r="AE3557" t="s">
        <v>35400</v>
      </c>
    </row>
    <row r="3558" spans="1:31" ht="14.25" customHeight="1">
      <c r="A3558" s="1">
        <v>3557</v>
      </c>
      <c r="B3558" s="1" t="s">
        <v>10396</v>
      </c>
      <c r="C3558" s="1" t="s">
        <v>10569</v>
      </c>
      <c r="D3558" s="1" t="s">
        <v>2586</v>
      </c>
      <c r="E3558" s="1" t="s">
        <v>32</v>
      </c>
      <c r="F3558" s="1" t="s">
        <v>27167</v>
      </c>
      <c r="G3558" s="14">
        <v>91994609444</v>
      </c>
      <c r="H3558" s="1" t="s">
        <v>20</v>
      </c>
      <c r="I3558" s="1" t="s">
        <v>9</v>
      </c>
      <c r="J3558" s="1" t="s">
        <v>50</v>
      </c>
      <c r="K3558" s="3" t="s">
        <v>42</v>
      </c>
      <c r="L3558" s="1" t="s">
        <v>50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1"/>
      <c r="AA3558" s="1" t="s">
        <v>16</v>
      </c>
      <c r="AB3558" s="3" t="s">
        <v>12</v>
      </c>
      <c r="AC3558" s="23" t="s">
        <v>37784</v>
      </c>
      <c r="AD3558" s="23" t="s">
        <v>41564</v>
      </c>
      <c r="AE3558" t="s">
        <v>35401</v>
      </c>
    </row>
    <row r="3559" spans="1:31" ht="14.25" customHeight="1">
      <c r="A3559" s="1">
        <v>3558</v>
      </c>
      <c r="B3559" s="1" t="s">
        <v>10396</v>
      </c>
      <c r="C3559" s="1" t="s">
        <v>10578</v>
      </c>
      <c r="D3559" s="1" t="s">
        <v>3613</v>
      </c>
      <c r="E3559" s="1" t="s">
        <v>18342</v>
      </c>
      <c r="F3559" s="1" t="s">
        <v>27170</v>
      </c>
      <c r="G3559" s="14">
        <v>919016444419</v>
      </c>
      <c r="H3559" s="1" t="s">
        <v>46</v>
      </c>
      <c r="I3559" s="1" t="s">
        <v>37779</v>
      </c>
      <c r="J3559" s="1" t="s">
        <v>50</v>
      </c>
      <c r="K3559" s="3" t="s">
        <v>42</v>
      </c>
      <c r="L3559" s="1" t="s">
        <v>50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1"/>
      <c r="AA3559" s="1" t="s">
        <v>16</v>
      </c>
      <c r="AB3559" s="3" t="s">
        <v>12</v>
      </c>
      <c r="AC3559" s="23" t="s">
        <v>37784</v>
      </c>
      <c r="AD3559" s="23" t="s">
        <v>41565</v>
      </c>
      <c r="AE3559" t="s">
        <v>35401</v>
      </c>
    </row>
    <row r="3560" spans="1:31" ht="14.25" customHeight="1">
      <c r="A3560" s="1">
        <v>3559</v>
      </c>
      <c r="B3560" s="1" t="s">
        <v>10396</v>
      </c>
      <c r="C3560" s="1" t="s">
        <v>10589</v>
      </c>
      <c r="D3560" s="1" t="s">
        <v>48</v>
      </c>
      <c r="E3560" s="1" t="s">
        <v>12815</v>
      </c>
      <c r="F3560" s="1" t="s">
        <v>32499</v>
      </c>
      <c r="G3560" s="14">
        <v>91949664444</v>
      </c>
      <c r="H3560" s="1" t="s">
        <v>20</v>
      </c>
      <c r="I3560" s="1" t="s">
        <v>9</v>
      </c>
      <c r="J3560" s="1" t="s">
        <v>50</v>
      </c>
      <c r="K3560" s="3" t="s">
        <v>27</v>
      </c>
      <c r="L3560" s="1" t="s">
        <v>50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1"/>
      <c r="AA3560" s="1" t="s">
        <v>16</v>
      </c>
      <c r="AB3560" s="3" t="s">
        <v>12</v>
      </c>
      <c r="AC3560" s="23" t="s">
        <v>37784</v>
      </c>
      <c r="AD3560" s="23" t="s">
        <v>41566</v>
      </c>
      <c r="AE3560" t="s">
        <v>35402</v>
      </c>
    </row>
    <row r="3561" spans="1:31" ht="14.25" customHeight="1">
      <c r="A3561" s="1">
        <v>3560</v>
      </c>
      <c r="B3561" s="1" t="s">
        <v>10396</v>
      </c>
      <c r="C3561" s="22" t="s">
        <v>37778</v>
      </c>
      <c r="D3561" s="1" t="s">
        <v>3129</v>
      </c>
      <c r="E3561" s="1" t="s">
        <v>410</v>
      </c>
      <c r="F3561" s="1" t="s">
        <v>34602</v>
      </c>
      <c r="G3561" s="14">
        <v>9194460944</v>
      </c>
      <c r="H3561" s="1" t="s">
        <v>8</v>
      </c>
      <c r="I3561" s="1" t="s">
        <v>33</v>
      </c>
      <c r="J3561" s="1" t="s">
        <v>50</v>
      </c>
      <c r="K3561" s="3" t="s">
        <v>42</v>
      </c>
      <c r="L3561" s="1" t="s">
        <v>50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1"/>
      <c r="AA3561" s="1" t="s">
        <v>16</v>
      </c>
      <c r="AB3561" s="3" t="s">
        <v>12</v>
      </c>
      <c r="AC3561" s="23" t="s">
        <v>37784</v>
      </c>
      <c r="AD3561" s="23" t="s">
        <v>41567</v>
      </c>
      <c r="AE3561" t="s">
        <v>35400</v>
      </c>
    </row>
    <row r="3562" spans="1:31" ht="14.25" customHeight="1">
      <c r="A3562" s="1">
        <v>3561</v>
      </c>
      <c r="B3562" s="1" t="s">
        <v>10396</v>
      </c>
      <c r="C3562" s="1" t="s">
        <v>10600</v>
      </c>
      <c r="D3562" s="1" t="s">
        <v>39</v>
      </c>
      <c r="E3562" s="1" t="s">
        <v>90</v>
      </c>
      <c r="F3562" s="1" t="s">
        <v>27180</v>
      </c>
      <c r="G3562" s="14">
        <v>91499944040</v>
      </c>
      <c r="H3562" s="1" t="s">
        <v>8</v>
      </c>
      <c r="I3562" s="1" t="s">
        <v>41</v>
      </c>
      <c r="J3562" s="1" t="s">
        <v>50</v>
      </c>
      <c r="K3562" s="3" t="s">
        <v>27</v>
      </c>
      <c r="L3562" s="1" t="s">
        <v>50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1"/>
      <c r="AA3562" s="1" t="s">
        <v>16</v>
      </c>
      <c r="AB3562" s="3" t="s">
        <v>12</v>
      </c>
      <c r="AC3562" s="23" t="s">
        <v>37784</v>
      </c>
      <c r="AD3562" s="23" t="s">
        <v>41568</v>
      </c>
      <c r="AE3562" t="s">
        <v>35401</v>
      </c>
    </row>
    <row r="3563" spans="1:31" ht="14.25" customHeight="1">
      <c r="A3563" s="1">
        <v>3562</v>
      </c>
      <c r="B3563" s="1" t="s">
        <v>10396</v>
      </c>
      <c r="C3563" s="1" t="s">
        <v>10636</v>
      </c>
      <c r="D3563" s="1" t="s">
        <v>35646</v>
      </c>
      <c r="E3563" s="1" t="s">
        <v>84</v>
      </c>
      <c r="F3563" s="1" t="s">
        <v>32505</v>
      </c>
      <c r="G3563" s="14">
        <v>91941044499</v>
      </c>
      <c r="H3563" s="1" t="s">
        <v>15</v>
      </c>
      <c r="I3563" s="1" t="s">
        <v>41</v>
      </c>
      <c r="J3563" s="1" t="s">
        <v>50</v>
      </c>
      <c r="K3563" s="3" t="s">
        <v>42</v>
      </c>
      <c r="L3563" s="1" t="s">
        <v>50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1"/>
      <c r="AA3563" s="1" t="s">
        <v>16</v>
      </c>
      <c r="AB3563" s="3" t="s">
        <v>12</v>
      </c>
      <c r="AC3563" s="23" t="s">
        <v>37784</v>
      </c>
      <c r="AD3563" s="23" t="s">
        <v>41569</v>
      </c>
      <c r="AE3563" t="s">
        <v>35401</v>
      </c>
    </row>
    <row r="3564" spans="1:31" ht="14.25" customHeight="1">
      <c r="A3564" s="1">
        <v>3563</v>
      </c>
      <c r="B3564" s="1" t="s">
        <v>10396</v>
      </c>
      <c r="C3564" s="1" t="s">
        <v>10651</v>
      </c>
      <c r="D3564" s="1" t="s">
        <v>1576</v>
      </c>
      <c r="E3564" s="1" t="s">
        <v>90</v>
      </c>
      <c r="F3564" s="1" t="s">
        <v>32508</v>
      </c>
      <c r="G3564" s="14">
        <v>91990901046</v>
      </c>
      <c r="H3564" s="1" t="s">
        <v>20</v>
      </c>
      <c r="I3564" s="1" t="s">
        <v>62</v>
      </c>
      <c r="J3564" s="1" t="s">
        <v>50</v>
      </c>
      <c r="K3564" s="3" t="s">
        <v>42</v>
      </c>
      <c r="L3564" s="1" t="s">
        <v>50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1"/>
      <c r="AA3564" s="1" t="s">
        <v>16</v>
      </c>
      <c r="AB3564" s="3" t="s">
        <v>12</v>
      </c>
      <c r="AC3564" s="23" t="s">
        <v>37784</v>
      </c>
      <c r="AD3564" s="23" t="s">
        <v>41570</v>
      </c>
      <c r="AE3564" t="s">
        <v>35400</v>
      </c>
    </row>
    <row r="3565" spans="1:31" ht="14.25" customHeight="1">
      <c r="A3565" s="1">
        <v>3564</v>
      </c>
      <c r="B3565" s="1" t="s">
        <v>10396</v>
      </c>
      <c r="C3565" s="1" t="s">
        <v>10653</v>
      </c>
      <c r="D3565" s="1" t="s">
        <v>5055</v>
      </c>
      <c r="E3565" s="1" t="s">
        <v>40</v>
      </c>
      <c r="F3565" s="1" t="s">
        <v>27201</v>
      </c>
      <c r="G3565" s="14">
        <v>91446991964</v>
      </c>
      <c r="H3565" s="1" t="s">
        <v>8</v>
      </c>
      <c r="I3565" s="1" t="s">
        <v>62</v>
      </c>
      <c r="J3565" s="1" t="s">
        <v>50</v>
      </c>
      <c r="K3565" s="3" t="s">
        <v>42</v>
      </c>
      <c r="L3565" s="1" t="s">
        <v>50</v>
      </c>
      <c r="M3565" s="3" t="s">
        <v>27</v>
      </c>
      <c r="N3565" s="3" t="str">
        <f>J3565</f>
        <v>[1 cr - 1.25 cr]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1"/>
      <c r="AA3565" s="1" t="s">
        <v>16</v>
      </c>
      <c r="AB3565" s="3" t="s">
        <v>12</v>
      </c>
      <c r="AC3565" s="23" t="s">
        <v>37784</v>
      </c>
      <c r="AD3565" s="23" t="s">
        <v>41571</v>
      </c>
      <c r="AE3565" t="s">
        <v>35401</v>
      </c>
    </row>
    <row r="3566" spans="1:31" ht="14.25" customHeight="1">
      <c r="A3566" s="1">
        <v>3565</v>
      </c>
      <c r="B3566" s="9" t="s">
        <v>6</v>
      </c>
      <c r="C3566" s="1" t="s">
        <v>12830</v>
      </c>
      <c r="D3566" s="1" t="s">
        <v>2132</v>
      </c>
      <c r="E3566" s="1" t="s">
        <v>40</v>
      </c>
      <c r="F3566" s="1" t="s">
        <v>27204</v>
      </c>
      <c r="G3566" s="14">
        <v>9101694419</v>
      </c>
      <c r="H3566" s="1" t="s">
        <v>8</v>
      </c>
      <c r="I3566" s="1" t="s">
        <v>9</v>
      </c>
      <c r="J3566" s="1" t="s">
        <v>50</v>
      </c>
      <c r="K3566" s="3" t="s">
        <v>42</v>
      </c>
      <c r="L3566" s="1" t="s">
        <v>50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1"/>
      <c r="AA3566" s="1" t="s">
        <v>16</v>
      </c>
      <c r="AB3566" s="3" t="s">
        <v>12</v>
      </c>
      <c r="AC3566" s="23" t="s">
        <v>37784</v>
      </c>
      <c r="AD3566" s="23" t="s">
        <v>41071</v>
      </c>
      <c r="AE3566" t="s">
        <v>35401</v>
      </c>
    </row>
    <row r="3567" spans="1:31" ht="14.25" customHeight="1">
      <c r="A3567" s="1">
        <v>3566</v>
      </c>
      <c r="B3567" s="9" t="s">
        <v>6</v>
      </c>
      <c r="C3567" s="1" t="s">
        <v>12832</v>
      </c>
      <c r="D3567" s="1" t="s">
        <v>2359</v>
      </c>
      <c r="E3567" s="1" t="s">
        <v>40</v>
      </c>
      <c r="F3567" s="1" t="s">
        <v>27206</v>
      </c>
      <c r="G3567" s="14">
        <v>919494110900</v>
      </c>
      <c r="H3567" s="1" t="s">
        <v>15</v>
      </c>
      <c r="I3567" s="1" t="s">
        <v>9</v>
      </c>
      <c r="J3567" s="1" t="s">
        <v>50</v>
      </c>
      <c r="K3567" s="3" t="s">
        <v>17</v>
      </c>
      <c r="L3567" s="1" t="s">
        <v>50</v>
      </c>
      <c r="M3567" s="4" t="s">
        <v>42</v>
      </c>
      <c r="N3567" s="3" t="str">
        <f t="shared" ref="N3567:N3568" si="82">J3567</f>
        <v>[1 cr - 1.25 cr]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1"/>
      <c r="AA3567" s="1" t="s">
        <v>16</v>
      </c>
      <c r="AB3567" s="3" t="s">
        <v>12</v>
      </c>
      <c r="AC3567" s="23" t="s">
        <v>37784</v>
      </c>
      <c r="AD3567" s="23" t="s">
        <v>41572</v>
      </c>
      <c r="AE3567" t="s">
        <v>35395</v>
      </c>
    </row>
    <row r="3568" spans="1:31" ht="14.25" customHeight="1">
      <c r="A3568" s="1">
        <v>3567</v>
      </c>
      <c r="B3568" s="1" t="s">
        <v>10396</v>
      </c>
      <c r="C3568" s="1" t="s">
        <v>10665</v>
      </c>
      <c r="D3568" s="1" t="s">
        <v>72</v>
      </c>
      <c r="E3568" s="1" t="s">
        <v>19</v>
      </c>
      <c r="F3568" s="1" t="s">
        <v>27213</v>
      </c>
      <c r="G3568" s="14">
        <v>91949609944</v>
      </c>
      <c r="H3568" s="1" t="s">
        <v>20</v>
      </c>
      <c r="I3568" s="1" t="s">
        <v>33</v>
      </c>
      <c r="J3568" s="1" t="s">
        <v>50</v>
      </c>
      <c r="K3568" s="3" t="s">
        <v>42</v>
      </c>
      <c r="L3568" s="1" t="s">
        <v>50</v>
      </c>
      <c r="M3568" s="3" t="s">
        <v>27</v>
      </c>
      <c r="N3568" s="3" t="str">
        <f t="shared" si="82"/>
        <v>[1 cr - 1.25 cr]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1"/>
      <c r="AA3568" s="1" t="s">
        <v>16</v>
      </c>
      <c r="AB3568" s="3" t="s">
        <v>12</v>
      </c>
      <c r="AC3568" s="23" t="s">
        <v>37784</v>
      </c>
      <c r="AD3568" s="23" t="s">
        <v>41573</v>
      </c>
      <c r="AE3568" t="s">
        <v>35401</v>
      </c>
    </row>
    <row r="3569" spans="1:31" ht="14.25" customHeight="1">
      <c r="A3569" s="1">
        <v>3568</v>
      </c>
      <c r="B3569" s="1" t="s">
        <v>10396</v>
      </c>
      <c r="C3569" s="1" t="s">
        <v>10697</v>
      </c>
      <c r="D3569" s="1" t="s">
        <v>2488</v>
      </c>
      <c r="E3569" s="1" t="s">
        <v>139</v>
      </c>
      <c r="F3569" s="1" t="s">
        <v>32514</v>
      </c>
      <c r="G3569" s="14">
        <v>919610961446</v>
      </c>
      <c r="H3569" s="1" t="s">
        <v>37</v>
      </c>
      <c r="I3569" s="1" t="s">
        <v>9</v>
      </c>
      <c r="J3569" s="1" t="s">
        <v>50</v>
      </c>
      <c r="K3569" s="3" t="s">
        <v>42</v>
      </c>
      <c r="L3569" s="1" t="s">
        <v>50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1"/>
      <c r="AA3569" s="1" t="s">
        <v>16</v>
      </c>
      <c r="AB3569" s="3" t="s">
        <v>12</v>
      </c>
      <c r="AC3569" s="23" t="s">
        <v>37784</v>
      </c>
      <c r="AD3569" s="23" t="s">
        <v>41574</v>
      </c>
      <c r="AE3569" t="s">
        <v>35402</v>
      </c>
    </row>
    <row r="3570" spans="1:31" ht="14.25" customHeight="1">
      <c r="A3570" s="1">
        <v>3569</v>
      </c>
      <c r="B3570" s="1" t="s">
        <v>10396</v>
      </c>
      <c r="C3570" s="1" t="s">
        <v>10726</v>
      </c>
      <c r="D3570" s="1" t="s">
        <v>1667</v>
      </c>
      <c r="E3570" s="1" t="s">
        <v>102</v>
      </c>
      <c r="F3570" s="1" t="s">
        <v>12861</v>
      </c>
      <c r="G3570" s="14">
        <v>9144496696</v>
      </c>
      <c r="H3570" s="1" t="s">
        <v>20</v>
      </c>
      <c r="I3570" s="1" t="s">
        <v>41</v>
      </c>
      <c r="J3570" s="1" t="s">
        <v>50</v>
      </c>
      <c r="K3570" s="3" t="s">
        <v>42</v>
      </c>
      <c r="L3570" s="1" t="s">
        <v>50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1"/>
      <c r="AA3570" s="1" t="s">
        <v>16</v>
      </c>
      <c r="AB3570" s="3" t="s">
        <v>12</v>
      </c>
      <c r="AC3570" s="23" t="s">
        <v>37784</v>
      </c>
      <c r="AD3570" s="23" t="s">
        <v>41575</v>
      </c>
      <c r="AE3570" t="s">
        <v>35400</v>
      </c>
    </row>
    <row r="3571" spans="1:31" ht="14.25" customHeight="1">
      <c r="A3571" s="1">
        <v>3570</v>
      </c>
      <c r="B3571" s="1" t="s">
        <v>10396</v>
      </c>
      <c r="C3571" s="1" t="s">
        <v>10728</v>
      </c>
      <c r="D3571" s="1" t="s">
        <v>223</v>
      </c>
      <c r="E3571" s="1" t="s">
        <v>139</v>
      </c>
      <c r="F3571" s="1" t="s">
        <v>27232</v>
      </c>
      <c r="G3571" s="14">
        <v>919099994499</v>
      </c>
      <c r="H3571" s="1" t="s">
        <v>8</v>
      </c>
      <c r="I3571" s="1" t="s">
        <v>9</v>
      </c>
      <c r="J3571" s="1" t="s">
        <v>50</v>
      </c>
      <c r="K3571" s="3" t="s">
        <v>17</v>
      </c>
      <c r="L3571" s="1" t="s">
        <v>50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1"/>
      <c r="AA3571" s="1" t="s">
        <v>11</v>
      </c>
      <c r="AB3571" s="3" t="s">
        <v>13</v>
      </c>
      <c r="AC3571" s="23" t="s">
        <v>37784</v>
      </c>
      <c r="AD3571" s="23" t="s">
        <v>41576</v>
      </c>
      <c r="AE3571" t="s">
        <v>35395</v>
      </c>
    </row>
    <row r="3572" spans="1:31" ht="14.25" customHeight="1">
      <c r="A3572" s="1">
        <v>3571</v>
      </c>
      <c r="B3572" s="9" t="s">
        <v>6</v>
      </c>
      <c r="C3572" s="1" t="s">
        <v>12879</v>
      </c>
      <c r="D3572" s="1" t="s">
        <v>1348</v>
      </c>
      <c r="E3572" s="1" t="s">
        <v>1001</v>
      </c>
      <c r="F3572" s="1" t="s">
        <v>12880</v>
      </c>
      <c r="G3572" s="14">
        <v>919444646101</v>
      </c>
      <c r="H3572" s="1" t="s">
        <v>8</v>
      </c>
      <c r="I3572" s="1" t="s">
        <v>9</v>
      </c>
      <c r="J3572" s="1" t="s">
        <v>50</v>
      </c>
      <c r="K3572" s="3" t="s">
        <v>17</v>
      </c>
      <c r="L3572" s="1" t="s">
        <v>50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1"/>
      <c r="AA3572" s="1" t="s">
        <v>11</v>
      </c>
      <c r="AB3572" s="3" t="s">
        <v>56</v>
      </c>
      <c r="AC3572" s="23" t="s">
        <v>37784</v>
      </c>
      <c r="AD3572" s="23" t="s">
        <v>41577</v>
      </c>
      <c r="AE3572" t="s">
        <v>35401</v>
      </c>
    </row>
    <row r="3573" spans="1:31" ht="14.25" customHeight="1">
      <c r="A3573" s="1">
        <v>3572</v>
      </c>
      <c r="B3573" s="1" t="s">
        <v>10396</v>
      </c>
      <c r="C3573" s="1" t="s">
        <v>10753</v>
      </c>
      <c r="D3573" s="1" t="s">
        <v>683</v>
      </c>
      <c r="E3573" s="1" t="s">
        <v>139</v>
      </c>
      <c r="F3573" s="1" t="s">
        <v>27249</v>
      </c>
      <c r="G3573" s="14">
        <v>919946406444</v>
      </c>
      <c r="H3573" s="1" t="s">
        <v>20</v>
      </c>
      <c r="I3573" s="1" t="s">
        <v>41</v>
      </c>
      <c r="J3573" s="1" t="s">
        <v>50</v>
      </c>
      <c r="K3573" s="3" t="s">
        <v>42</v>
      </c>
      <c r="L3573" s="1" t="s">
        <v>50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1"/>
      <c r="AA3573" s="1" t="s">
        <v>16</v>
      </c>
      <c r="AB3573" s="3" t="s">
        <v>12</v>
      </c>
      <c r="AC3573" s="23" t="s">
        <v>37784</v>
      </c>
      <c r="AD3573" s="23" t="s">
        <v>41085</v>
      </c>
      <c r="AE3573" t="s">
        <v>35401</v>
      </c>
    </row>
    <row r="3574" spans="1:31" ht="14.25" customHeight="1">
      <c r="A3574" s="1">
        <v>3573</v>
      </c>
      <c r="B3574" s="9" t="s">
        <v>6</v>
      </c>
      <c r="C3574" s="1" t="s">
        <v>12885</v>
      </c>
      <c r="D3574" s="1" t="s">
        <v>350</v>
      </c>
      <c r="E3574" s="1" t="s">
        <v>12886</v>
      </c>
      <c r="F3574" s="1" t="s">
        <v>27250</v>
      </c>
      <c r="G3574" s="14">
        <v>919996469</v>
      </c>
      <c r="H3574" s="1" t="s">
        <v>8</v>
      </c>
      <c r="I3574" s="1" t="s">
        <v>9</v>
      </c>
      <c r="J3574" s="1" t="s">
        <v>50</v>
      </c>
      <c r="K3574" s="3" t="s">
        <v>63</v>
      </c>
      <c r="L3574" s="1" t="s">
        <v>50</v>
      </c>
      <c r="M3574" s="3" t="s">
        <v>213</v>
      </c>
      <c r="N3574" s="3" t="str">
        <f>J3574</f>
        <v>[1 cr - 1.25 cr]</v>
      </c>
      <c r="O3574" s="3" t="s">
        <v>17</v>
      </c>
      <c r="P3574" s="3" t="s">
        <v>50</v>
      </c>
      <c r="Q3574" s="3" t="s">
        <v>42</v>
      </c>
      <c r="R3574" s="3" t="s">
        <v>50</v>
      </c>
      <c r="S3574" s="3"/>
      <c r="T3574" s="3"/>
      <c r="U3574" s="3"/>
      <c r="V3574" s="3"/>
      <c r="W3574" s="3"/>
      <c r="X3574" s="3"/>
      <c r="Y3574" s="3"/>
      <c r="Z3574" s="1"/>
      <c r="AA3574" s="1" t="s">
        <v>16</v>
      </c>
      <c r="AB3574" s="3" t="s">
        <v>12</v>
      </c>
      <c r="AC3574" s="23" t="s">
        <v>37784</v>
      </c>
      <c r="AD3574" s="23" t="s">
        <v>41578</v>
      </c>
      <c r="AE3574" t="s">
        <v>35402</v>
      </c>
    </row>
    <row r="3575" spans="1:31" ht="14.25" customHeight="1">
      <c r="A3575" s="1">
        <v>3574</v>
      </c>
      <c r="B3575" s="1" t="s">
        <v>10396</v>
      </c>
      <c r="C3575" s="1" t="s">
        <v>10761</v>
      </c>
      <c r="D3575" s="1" t="s">
        <v>35647</v>
      </c>
      <c r="E3575" s="1" t="s">
        <v>6358</v>
      </c>
      <c r="F3575" s="1" t="s">
        <v>27254</v>
      </c>
      <c r="G3575" s="14">
        <v>919946444441</v>
      </c>
      <c r="H3575" s="1" t="s">
        <v>8</v>
      </c>
      <c r="I3575" s="1" t="s">
        <v>62</v>
      </c>
      <c r="J3575" s="1" t="s">
        <v>50</v>
      </c>
      <c r="K3575" s="3" t="s">
        <v>42</v>
      </c>
      <c r="L3575" s="1" t="s">
        <v>50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1"/>
      <c r="AA3575" s="1" t="s">
        <v>16</v>
      </c>
      <c r="AB3575" s="3" t="s">
        <v>12</v>
      </c>
      <c r="AC3575" s="23" t="s">
        <v>37784</v>
      </c>
      <c r="AD3575" s="23" t="s">
        <v>41579</v>
      </c>
      <c r="AE3575" t="s">
        <v>35401</v>
      </c>
    </row>
    <row r="3576" spans="1:31" ht="14.25" customHeight="1">
      <c r="A3576" s="1">
        <v>3575</v>
      </c>
      <c r="B3576" s="1" t="s">
        <v>10396</v>
      </c>
      <c r="C3576" s="22" t="s">
        <v>37778</v>
      </c>
      <c r="D3576" s="1" t="s">
        <v>8695</v>
      </c>
      <c r="E3576" s="1" t="s">
        <v>410</v>
      </c>
      <c r="F3576" s="1" t="s">
        <v>27262</v>
      </c>
      <c r="G3576" s="14">
        <v>91944604400</v>
      </c>
      <c r="H3576" s="1" t="s">
        <v>20</v>
      </c>
      <c r="I3576" s="1" t="s">
        <v>9</v>
      </c>
      <c r="J3576" s="1" t="s">
        <v>50</v>
      </c>
      <c r="K3576" s="3" t="s">
        <v>17</v>
      </c>
      <c r="L3576" s="1" t="s">
        <v>50</v>
      </c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1"/>
      <c r="AA3576" s="1" t="s">
        <v>11</v>
      </c>
      <c r="AB3576" s="3" t="s">
        <v>538</v>
      </c>
      <c r="AC3576" s="23" t="s">
        <v>37784</v>
      </c>
      <c r="AD3576" s="23" t="s">
        <v>41580</v>
      </c>
      <c r="AE3576" t="s">
        <v>35402</v>
      </c>
    </row>
    <row r="3577" spans="1:31" ht="14.25" customHeight="1">
      <c r="A3577" s="1">
        <v>3576</v>
      </c>
      <c r="B3577" s="9" t="s">
        <v>6</v>
      </c>
      <c r="C3577" s="1" t="s">
        <v>12901</v>
      </c>
      <c r="D3577" s="1" t="s">
        <v>332</v>
      </c>
      <c r="E3577" s="1" t="s">
        <v>264</v>
      </c>
      <c r="F3577" s="1" t="s">
        <v>32523</v>
      </c>
      <c r="G3577" s="14">
        <v>919446044</v>
      </c>
      <c r="H3577" s="1" t="s">
        <v>8</v>
      </c>
      <c r="I3577" s="1" t="s">
        <v>9</v>
      </c>
      <c r="J3577" s="1" t="s">
        <v>50</v>
      </c>
      <c r="K3577" s="3" t="s">
        <v>178</v>
      </c>
      <c r="L3577" s="1" t="s">
        <v>50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1"/>
      <c r="AA3577" s="1" t="s">
        <v>16</v>
      </c>
      <c r="AB3577" s="3" t="s">
        <v>13</v>
      </c>
      <c r="AC3577" s="23" t="s">
        <v>37784</v>
      </c>
      <c r="AD3577" s="23" t="s">
        <v>41581</v>
      </c>
      <c r="AE3577" t="s">
        <v>35400</v>
      </c>
    </row>
    <row r="3578" spans="1:31" ht="14.25" customHeight="1">
      <c r="A3578" s="1">
        <v>3577</v>
      </c>
      <c r="B3578" s="1" t="s">
        <v>10396</v>
      </c>
      <c r="C3578" s="1" t="s">
        <v>10772</v>
      </c>
      <c r="D3578" s="1" t="s">
        <v>9256</v>
      </c>
      <c r="E3578" s="1" t="s">
        <v>1797</v>
      </c>
      <c r="F3578" s="1" t="s">
        <v>32524</v>
      </c>
      <c r="G3578" s="14">
        <v>91964949464</v>
      </c>
      <c r="H3578" s="1" t="s">
        <v>8</v>
      </c>
      <c r="I3578" s="1" t="s">
        <v>62</v>
      </c>
      <c r="J3578" s="1" t="s">
        <v>50</v>
      </c>
      <c r="K3578" s="3" t="s">
        <v>42</v>
      </c>
      <c r="L3578" s="1" t="s">
        <v>50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1"/>
      <c r="AA3578" s="1" t="s">
        <v>16</v>
      </c>
      <c r="AB3578" s="3" t="s">
        <v>12</v>
      </c>
      <c r="AC3578" s="23" t="s">
        <v>37784</v>
      </c>
      <c r="AD3578" s="23" t="s">
        <v>41582</v>
      </c>
      <c r="AE3578" t="s">
        <v>35402</v>
      </c>
    </row>
    <row r="3579" spans="1:31" ht="14.25" customHeight="1">
      <c r="A3579" s="1">
        <v>3578</v>
      </c>
      <c r="B3579" s="9" t="s">
        <v>6</v>
      </c>
      <c r="C3579" s="1" t="s">
        <v>12924</v>
      </c>
      <c r="D3579" s="1" t="s">
        <v>841</v>
      </c>
      <c r="E3579" s="1" t="s">
        <v>139</v>
      </c>
      <c r="F3579" s="1" t="s">
        <v>12925</v>
      </c>
      <c r="G3579" s="14">
        <v>919446446444</v>
      </c>
      <c r="H3579" s="1" t="s">
        <v>20</v>
      </c>
      <c r="I3579" s="1" t="s">
        <v>9</v>
      </c>
      <c r="J3579" s="1" t="s">
        <v>50</v>
      </c>
      <c r="K3579" s="3" t="s">
        <v>17</v>
      </c>
      <c r="L3579" s="1" t="s">
        <v>50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1"/>
      <c r="AA3579" s="1" t="s">
        <v>16</v>
      </c>
      <c r="AB3579" s="3" t="s">
        <v>12</v>
      </c>
      <c r="AC3579" s="23" t="s">
        <v>37784</v>
      </c>
      <c r="AD3579" s="23" t="s">
        <v>40346</v>
      </c>
      <c r="AE3579" t="s">
        <v>35395</v>
      </c>
    </row>
    <row r="3580" spans="1:31" ht="14.25" customHeight="1">
      <c r="A3580" s="1">
        <v>3579</v>
      </c>
      <c r="B3580" s="1" t="s">
        <v>10396</v>
      </c>
      <c r="C3580" s="22" t="s">
        <v>37778</v>
      </c>
      <c r="D3580" s="1" t="s">
        <v>4959</v>
      </c>
      <c r="E3580" s="1" t="s">
        <v>139</v>
      </c>
      <c r="F3580" s="1" t="s">
        <v>32531</v>
      </c>
      <c r="G3580" s="14">
        <v>919446040</v>
      </c>
      <c r="H3580" s="1" t="s">
        <v>20</v>
      </c>
      <c r="I3580" s="1" t="s">
        <v>9</v>
      </c>
      <c r="J3580" s="1" t="s">
        <v>50</v>
      </c>
      <c r="K3580" s="3" t="s">
        <v>178</v>
      </c>
      <c r="L3580" s="1" t="s">
        <v>50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1"/>
      <c r="AA3580" s="1" t="s">
        <v>16</v>
      </c>
      <c r="AB3580" s="3" t="s">
        <v>12</v>
      </c>
      <c r="AC3580" s="23" t="s">
        <v>37784</v>
      </c>
      <c r="AD3580" s="23" t="s">
        <v>41583</v>
      </c>
      <c r="AE3580" t="s">
        <v>35402</v>
      </c>
    </row>
    <row r="3581" spans="1:31" ht="14.25" customHeight="1">
      <c r="A3581" s="1">
        <v>3580</v>
      </c>
      <c r="B3581" s="9" t="s">
        <v>6</v>
      </c>
      <c r="C3581" s="1" t="s">
        <v>12962</v>
      </c>
      <c r="D3581" s="1" t="s">
        <v>3301</v>
      </c>
      <c r="E3581" s="1" t="s">
        <v>351</v>
      </c>
      <c r="F3581" s="1" t="s">
        <v>27292</v>
      </c>
      <c r="G3581" s="14">
        <v>91944609446</v>
      </c>
      <c r="H3581" s="1" t="s">
        <v>20</v>
      </c>
      <c r="I3581" s="1" t="s">
        <v>9</v>
      </c>
      <c r="J3581" s="1" t="s">
        <v>50</v>
      </c>
      <c r="K3581" s="3" t="s">
        <v>42</v>
      </c>
      <c r="L3581" s="1" t="s">
        <v>50</v>
      </c>
      <c r="M3581" s="3" t="s">
        <v>27</v>
      </c>
      <c r="N3581" s="3" t="str">
        <f>J3581</f>
        <v>[1 cr - 1.25 cr]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1"/>
      <c r="AA3581" s="1" t="s">
        <v>16</v>
      </c>
      <c r="AB3581" s="3" t="s">
        <v>12</v>
      </c>
      <c r="AC3581" s="23" t="s">
        <v>37784</v>
      </c>
      <c r="AD3581" s="23" t="s">
        <v>41584</v>
      </c>
      <c r="AE3581" t="s">
        <v>35401</v>
      </c>
    </row>
    <row r="3582" spans="1:31" ht="14.25" customHeight="1">
      <c r="A3582" s="1">
        <v>3581</v>
      </c>
      <c r="B3582" s="1" t="s">
        <v>10396</v>
      </c>
      <c r="C3582" s="1" t="s">
        <v>10819</v>
      </c>
      <c r="D3582" s="1" t="s">
        <v>773</v>
      </c>
      <c r="E3582" s="1" t="s">
        <v>139</v>
      </c>
      <c r="F3582" s="1" t="s">
        <v>27296</v>
      </c>
      <c r="G3582" s="14">
        <v>91994646946</v>
      </c>
      <c r="H3582" s="1" t="s">
        <v>8</v>
      </c>
      <c r="I3582" s="1" t="s">
        <v>37779</v>
      </c>
      <c r="J3582" s="1" t="s">
        <v>50</v>
      </c>
      <c r="K3582" s="3" t="s">
        <v>171</v>
      </c>
      <c r="L3582" s="1" t="s">
        <v>50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1"/>
      <c r="AA3582" s="1" t="s">
        <v>16</v>
      </c>
      <c r="AB3582" s="3" t="s">
        <v>12</v>
      </c>
      <c r="AC3582" s="23" t="s">
        <v>37784</v>
      </c>
      <c r="AD3582" s="23" t="s">
        <v>41585</v>
      </c>
      <c r="AE3582" t="s">
        <v>35402</v>
      </c>
    </row>
    <row r="3583" spans="1:31" ht="14.25" customHeight="1">
      <c r="A3583" s="1">
        <v>3582</v>
      </c>
      <c r="B3583" s="1" t="s">
        <v>10396</v>
      </c>
      <c r="C3583" s="22" t="s">
        <v>37778</v>
      </c>
      <c r="D3583" s="1" t="s">
        <v>35648</v>
      </c>
      <c r="E3583" s="1" t="s">
        <v>139</v>
      </c>
      <c r="F3583" s="1" t="s">
        <v>27303</v>
      </c>
      <c r="G3583" s="14">
        <v>91990994909</v>
      </c>
      <c r="H3583" s="1" t="s">
        <v>20</v>
      </c>
      <c r="I3583" s="1" t="s">
        <v>9</v>
      </c>
      <c r="J3583" s="1" t="s">
        <v>50</v>
      </c>
      <c r="K3583" s="3" t="s">
        <v>17</v>
      </c>
      <c r="L3583" s="1" t="s">
        <v>50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1"/>
      <c r="AA3583" s="1" t="s">
        <v>11</v>
      </c>
      <c r="AB3583" s="3" t="s">
        <v>321</v>
      </c>
      <c r="AC3583" s="23" t="s">
        <v>37784</v>
      </c>
      <c r="AD3583" s="23" t="s">
        <v>41586</v>
      </c>
      <c r="AE3583" t="s">
        <v>35401</v>
      </c>
    </row>
    <row r="3584" spans="1:31" ht="14.25" customHeight="1">
      <c r="A3584" s="1">
        <v>3583</v>
      </c>
      <c r="B3584" s="9" t="s">
        <v>6</v>
      </c>
      <c r="C3584" s="1" t="s">
        <v>12982</v>
      </c>
      <c r="D3584" s="1" t="s">
        <v>1410</v>
      </c>
      <c r="E3584" s="1" t="s">
        <v>351</v>
      </c>
      <c r="F3584" s="1" t="s">
        <v>27304</v>
      </c>
      <c r="G3584" s="14">
        <v>914940444446</v>
      </c>
      <c r="H3584" s="1" t="s">
        <v>8</v>
      </c>
      <c r="I3584" s="1" t="s">
        <v>62</v>
      </c>
      <c r="J3584" s="1" t="s">
        <v>50</v>
      </c>
      <c r="K3584" s="3" t="s">
        <v>42</v>
      </c>
      <c r="L3584" s="1" t="s">
        <v>50</v>
      </c>
      <c r="M3584" s="3" t="s">
        <v>27</v>
      </c>
      <c r="N3584" s="3" t="str">
        <f t="shared" ref="N3584:N3585" si="83">J3584</f>
        <v>[1 cr - 1.25 cr]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1"/>
      <c r="AA3584" s="1" t="s">
        <v>16</v>
      </c>
      <c r="AB3584" s="3" t="s">
        <v>12</v>
      </c>
      <c r="AC3584" s="23" t="s">
        <v>37784</v>
      </c>
      <c r="AD3584" s="23" t="s">
        <v>41587</v>
      </c>
      <c r="AE3584" t="s">
        <v>35401</v>
      </c>
    </row>
    <row r="3585" spans="1:31" ht="14.25" customHeight="1">
      <c r="A3585" s="1">
        <v>3584</v>
      </c>
      <c r="B3585" s="9" t="s">
        <v>6</v>
      </c>
      <c r="C3585" s="1" t="s">
        <v>13002</v>
      </c>
      <c r="D3585" s="1" t="s">
        <v>332</v>
      </c>
      <c r="E3585" s="1" t="s">
        <v>788</v>
      </c>
      <c r="F3585" s="1" t="s">
        <v>32541</v>
      </c>
      <c r="G3585" s="14">
        <v>919944444999</v>
      </c>
      <c r="H3585" s="1" t="s">
        <v>20</v>
      </c>
      <c r="I3585" s="1" t="s">
        <v>9</v>
      </c>
      <c r="J3585" s="1" t="s">
        <v>50</v>
      </c>
      <c r="K3585" s="3" t="s">
        <v>42</v>
      </c>
      <c r="L3585" s="1" t="s">
        <v>50</v>
      </c>
      <c r="M3585" s="3" t="s">
        <v>27</v>
      </c>
      <c r="N3585" s="3" t="str">
        <f t="shared" si="83"/>
        <v>[1 cr - 1.25 cr]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1"/>
      <c r="AA3585" s="1" t="s">
        <v>16</v>
      </c>
      <c r="AB3585" s="3" t="s">
        <v>12</v>
      </c>
      <c r="AC3585" s="23" t="s">
        <v>37784</v>
      </c>
      <c r="AD3585" s="23" t="s">
        <v>41588</v>
      </c>
      <c r="AE3585" t="s">
        <v>35400</v>
      </c>
    </row>
    <row r="3586" spans="1:31" ht="14.25" customHeight="1">
      <c r="A3586" s="1">
        <v>3585</v>
      </c>
      <c r="B3586" s="1" t="s">
        <v>10396</v>
      </c>
      <c r="C3586" s="1" t="s">
        <v>10855</v>
      </c>
      <c r="D3586" s="1" t="s">
        <v>35649</v>
      </c>
      <c r="E3586" s="1" t="s">
        <v>9743</v>
      </c>
      <c r="F3586" s="1" t="s">
        <v>27325</v>
      </c>
      <c r="G3586" s="14">
        <v>914940999946</v>
      </c>
      <c r="H3586" s="1" t="s">
        <v>20</v>
      </c>
      <c r="I3586" s="1" t="s">
        <v>62</v>
      </c>
      <c r="J3586" s="1" t="s">
        <v>50</v>
      </c>
      <c r="K3586" s="3" t="s">
        <v>171</v>
      </c>
      <c r="L3586" s="1" t="s">
        <v>50</v>
      </c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1"/>
      <c r="AA3586" s="1" t="s">
        <v>16</v>
      </c>
      <c r="AB3586" s="3" t="s">
        <v>12</v>
      </c>
      <c r="AC3586" s="23" t="s">
        <v>37784</v>
      </c>
      <c r="AD3586" s="23" t="s">
        <v>41589</v>
      </c>
      <c r="AE3586" t="s">
        <v>35402</v>
      </c>
    </row>
    <row r="3587" spans="1:31" ht="14.25" customHeight="1">
      <c r="A3587" s="1">
        <v>3586</v>
      </c>
      <c r="B3587" s="1" t="s">
        <v>10396</v>
      </c>
      <c r="C3587" s="1" t="s">
        <v>10863</v>
      </c>
      <c r="D3587" s="1" t="s">
        <v>1603</v>
      </c>
      <c r="E3587" s="1" t="s">
        <v>40</v>
      </c>
      <c r="F3587" s="1" t="s">
        <v>27336</v>
      </c>
      <c r="G3587" s="14">
        <v>919946440</v>
      </c>
      <c r="H3587" s="1" t="s">
        <v>20</v>
      </c>
      <c r="I3587" s="1" t="s">
        <v>62</v>
      </c>
      <c r="J3587" s="1" t="s">
        <v>50</v>
      </c>
      <c r="K3587" s="3" t="s">
        <v>42</v>
      </c>
      <c r="L3587" s="1" t="s">
        <v>50</v>
      </c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1"/>
      <c r="AA3587" s="1" t="s">
        <v>16</v>
      </c>
      <c r="AB3587" s="3" t="s">
        <v>12</v>
      </c>
      <c r="AC3587" s="23" t="s">
        <v>37784</v>
      </c>
      <c r="AD3587" s="23" t="s">
        <v>41590</v>
      </c>
      <c r="AE3587" t="s">
        <v>35401</v>
      </c>
    </row>
    <row r="3588" spans="1:31" ht="14.25" customHeight="1">
      <c r="A3588" s="1">
        <v>3587</v>
      </c>
      <c r="B3588" s="1" t="s">
        <v>10396</v>
      </c>
      <c r="C3588" s="22" t="s">
        <v>37778</v>
      </c>
      <c r="D3588" s="1" t="s">
        <v>494</v>
      </c>
      <c r="E3588" s="1" t="s">
        <v>13020</v>
      </c>
      <c r="F3588" s="1" t="s">
        <v>27338</v>
      </c>
      <c r="G3588" s="14">
        <v>91944664046</v>
      </c>
      <c r="H3588" s="1" t="s">
        <v>8</v>
      </c>
      <c r="I3588" s="1" t="s">
        <v>9</v>
      </c>
      <c r="J3588" s="1" t="s">
        <v>50</v>
      </c>
      <c r="K3588" s="3" t="s">
        <v>42</v>
      </c>
      <c r="L3588" s="1" t="s">
        <v>50</v>
      </c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1"/>
      <c r="AA3588" s="1" t="s">
        <v>16</v>
      </c>
      <c r="AB3588" s="3" t="s">
        <v>12</v>
      </c>
      <c r="AC3588" s="23" t="s">
        <v>37784</v>
      </c>
      <c r="AD3588" s="23" t="s">
        <v>41591</v>
      </c>
      <c r="AE3588" t="s">
        <v>35400</v>
      </c>
    </row>
    <row r="3589" spans="1:31" ht="14.25" customHeight="1">
      <c r="A3589" s="1">
        <v>3588</v>
      </c>
      <c r="B3589" s="9" t="s">
        <v>6</v>
      </c>
      <c r="C3589" s="1" t="s">
        <v>13021</v>
      </c>
      <c r="D3589" s="1" t="s">
        <v>3475</v>
      </c>
      <c r="E3589" s="1" t="s">
        <v>13022</v>
      </c>
      <c r="F3589" s="1" t="s">
        <v>34641</v>
      </c>
      <c r="G3589" s="14">
        <v>919446060406</v>
      </c>
      <c r="H3589" s="1" t="s">
        <v>15</v>
      </c>
      <c r="I3589" s="1" t="s">
        <v>9</v>
      </c>
      <c r="J3589" s="1" t="s">
        <v>50</v>
      </c>
      <c r="K3589" s="3" t="s">
        <v>17</v>
      </c>
      <c r="L3589" s="1" t="s">
        <v>50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1"/>
      <c r="AA3589" s="1" t="s">
        <v>11</v>
      </c>
      <c r="AB3589" s="3" t="s">
        <v>586</v>
      </c>
      <c r="AC3589" s="23" t="s">
        <v>37784</v>
      </c>
      <c r="AD3589" s="23" t="s">
        <v>41592</v>
      </c>
      <c r="AE3589" t="s">
        <v>35402</v>
      </c>
    </row>
    <row r="3590" spans="1:31" ht="14.25" customHeight="1">
      <c r="A3590" s="1">
        <v>3589</v>
      </c>
      <c r="B3590" s="1" t="s">
        <v>10396</v>
      </c>
      <c r="C3590" s="22" t="s">
        <v>37778</v>
      </c>
      <c r="D3590" s="1" t="s">
        <v>486</v>
      </c>
      <c r="E3590" s="1" t="s">
        <v>1083</v>
      </c>
      <c r="F3590" s="1" t="s">
        <v>32545</v>
      </c>
      <c r="G3590" s="14">
        <v>91449404064</v>
      </c>
      <c r="H3590" s="1" t="s">
        <v>15</v>
      </c>
      <c r="I3590" s="1" t="s">
        <v>37779</v>
      </c>
      <c r="J3590" s="1" t="s">
        <v>50</v>
      </c>
      <c r="K3590" s="3" t="s">
        <v>42</v>
      </c>
      <c r="L3590" s="1" t="s">
        <v>50</v>
      </c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1"/>
      <c r="AA3590" s="1" t="s">
        <v>16</v>
      </c>
      <c r="AB3590" s="3" t="s">
        <v>12</v>
      </c>
      <c r="AC3590" s="23" t="s">
        <v>37784</v>
      </c>
      <c r="AD3590" s="23" t="s">
        <v>41593</v>
      </c>
      <c r="AE3590" t="s">
        <v>35401</v>
      </c>
    </row>
    <row r="3591" spans="1:31" ht="14.25" customHeight="1">
      <c r="A3591" s="1">
        <v>3590</v>
      </c>
      <c r="B3591" s="1" t="s">
        <v>10396</v>
      </c>
      <c r="C3591" s="22" t="s">
        <v>37778</v>
      </c>
      <c r="D3591" s="1" t="s">
        <v>834</v>
      </c>
      <c r="E3591" s="1" t="s">
        <v>1725</v>
      </c>
      <c r="F3591" s="1" t="s">
        <v>27341</v>
      </c>
      <c r="G3591" s="14">
        <v>919946406646</v>
      </c>
      <c r="H3591" s="1" t="s">
        <v>20</v>
      </c>
      <c r="I3591" s="1" t="s">
        <v>41</v>
      </c>
      <c r="J3591" s="1" t="s">
        <v>50</v>
      </c>
      <c r="K3591" s="3" t="s">
        <v>17</v>
      </c>
      <c r="L3591" s="1" t="s">
        <v>50</v>
      </c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1"/>
      <c r="AA3591" s="1" t="s">
        <v>11</v>
      </c>
      <c r="AB3591" s="3" t="s">
        <v>56</v>
      </c>
      <c r="AC3591" s="23" t="s">
        <v>37784</v>
      </c>
      <c r="AD3591" s="23" t="s">
        <v>41594</v>
      </c>
      <c r="AE3591" t="s">
        <v>35402</v>
      </c>
    </row>
    <row r="3592" spans="1:31" ht="14.25" customHeight="1">
      <c r="A3592" s="1">
        <v>3591</v>
      </c>
      <c r="B3592" s="9" t="s">
        <v>6</v>
      </c>
      <c r="C3592" s="1" t="s">
        <v>13036</v>
      </c>
      <c r="D3592" s="1" t="s">
        <v>2162</v>
      </c>
      <c r="E3592" s="1" t="s">
        <v>495</v>
      </c>
      <c r="F3592" s="1" t="s">
        <v>27351</v>
      </c>
      <c r="G3592" s="14">
        <v>91949419441</v>
      </c>
      <c r="H3592" s="1" t="s">
        <v>37</v>
      </c>
      <c r="I3592" s="1" t="s">
        <v>62</v>
      </c>
      <c r="J3592" s="1" t="s">
        <v>50</v>
      </c>
      <c r="K3592" s="3" t="s">
        <v>178</v>
      </c>
      <c r="L3592" s="1" t="s">
        <v>50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1"/>
      <c r="AA3592" s="1" t="s">
        <v>16</v>
      </c>
      <c r="AB3592" s="3" t="s">
        <v>12</v>
      </c>
      <c r="AC3592" s="23" t="s">
        <v>37784</v>
      </c>
      <c r="AD3592" s="23" t="s">
        <v>41595</v>
      </c>
      <c r="AE3592" t="s">
        <v>35402</v>
      </c>
    </row>
    <row r="3593" spans="1:31" ht="14.25" customHeight="1">
      <c r="A3593" s="1">
        <v>3592</v>
      </c>
      <c r="B3593" s="1" t="s">
        <v>10396</v>
      </c>
      <c r="C3593" s="1" t="s">
        <v>10901</v>
      </c>
      <c r="D3593" s="1" t="s">
        <v>3494</v>
      </c>
      <c r="E3593" s="1" t="s">
        <v>264</v>
      </c>
      <c r="F3593" s="1" t="s">
        <v>13050</v>
      </c>
      <c r="G3593" s="14">
        <v>914494646190</v>
      </c>
      <c r="H3593" s="1" t="s">
        <v>20</v>
      </c>
      <c r="I3593" s="1" t="s">
        <v>9</v>
      </c>
      <c r="J3593" s="1" t="s">
        <v>50</v>
      </c>
      <c r="K3593" s="3" t="s">
        <v>27</v>
      </c>
      <c r="L3593" s="1" t="s">
        <v>50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1"/>
      <c r="AA3593" s="1" t="s">
        <v>16</v>
      </c>
      <c r="AB3593" s="3" t="s">
        <v>12</v>
      </c>
      <c r="AC3593" s="23" t="s">
        <v>37784</v>
      </c>
      <c r="AD3593" s="23" t="s">
        <v>41596</v>
      </c>
      <c r="AE3593" t="s">
        <v>35402</v>
      </c>
    </row>
    <row r="3594" spans="1:31" ht="14.25" customHeight="1">
      <c r="A3594" s="1">
        <v>3593</v>
      </c>
      <c r="B3594" s="1" t="s">
        <v>10396</v>
      </c>
      <c r="C3594" s="1" t="s">
        <v>10912</v>
      </c>
      <c r="D3594" s="1" t="s">
        <v>2359</v>
      </c>
      <c r="E3594" s="1" t="s">
        <v>40</v>
      </c>
      <c r="F3594" s="1" t="s">
        <v>27383</v>
      </c>
      <c r="G3594" s="14">
        <v>919446046444</v>
      </c>
      <c r="H3594" s="1" t="s">
        <v>15</v>
      </c>
      <c r="I3594" s="1" t="s">
        <v>9</v>
      </c>
      <c r="J3594" s="1" t="s">
        <v>50</v>
      </c>
      <c r="K3594" s="3" t="s">
        <v>42</v>
      </c>
      <c r="L3594" s="1" t="s">
        <v>50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1"/>
      <c r="AA3594" s="1" t="s">
        <v>16</v>
      </c>
      <c r="AB3594" s="3" t="s">
        <v>12</v>
      </c>
      <c r="AC3594" s="23" t="s">
        <v>37784</v>
      </c>
      <c r="AD3594" s="23" t="s">
        <v>41597</v>
      </c>
      <c r="AE3594" t="s">
        <v>35402</v>
      </c>
    </row>
    <row r="3595" spans="1:31" ht="14.25" customHeight="1">
      <c r="A3595" s="1">
        <v>3594</v>
      </c>
      <c r="B3595" s="9" t="s">
        <v>6</v>
      </c>
      <c r="C3595" s="1" t="s">
        <v>13090</v>
      </c>
      <c r="D3595" s="1" t="s">
        <v>13091</v>
      </c>
      <c r="E3595" s="1" t="s">
        <v>328</v>
      </c>
      <c r="F3595" s="1" t="s">
        <v>27387</v>
      </c>
      <c r="G3595" s="14">
        <v>9199466191</v>
      </c>
      <c r="H3595" s="1" t="s">
        <v>8</v>
      </c>
      <c r="I3595" s="1" t="s">
        <v>9</v>
      </c>
      <c r="J3595" s="1" t="s">
        <v>50</v>
      </c>
      <c r="K3595" s="3" t="s">
        <v>42</v>
      </c>
      <c r="L3595" s="1" t="s">
        <v>50</v>
      </c>
      <c r="M3595" s="3" t="s">
        <v>27</v>
      </c>
      <c r="N3595" s="3" t="str">
        <f>J3595</f>
        <v>[1 cr - 1.25 cr]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1"/>
      <c r="AA3595" s="1" t="s">
        <v>16</v>
      </c>
      <c r="AB3595" s="3" t="s">
        <v>12</v>
      </c>
      <c r="AC3595" s="23" t="s">
        <v>37784</v>
      </c>
      <c r="AD3595" s="23" t="s">
        <v>41598</v>
      </c>
      <c r="AE3595" t="s">
        <v>35400</v>
      </c>
    </row>
    <row r="3596" spans="1:31" ht="14.25" customHeight="1">
      <c r="A3596" s="1">
        <v>3595</v>
      </c>
      <c r="B3596" s="9" t="s">
        <v>6</v>
      </c>
      <c r="C3596" s="1" t="s">
        <v>13094</v>
      </c>
      <c r="D3596" s="1" t="s">
        <v>3077</v>
      </c>
      <c r="E3596" s="1" t="s">
        <v>410</v>
      </c>
      <c r="F3596" s="1" t="s">
        <v>27389</v>
      </c>
      <c r="G3596" s="14">
        <v>9194444014</v>
      </c>
      <c r="H3596" s="1" t="s">
        <v>8</v>
      </c>
      <c r="I3596" s="1" t="s">
        <v>41</v>
      </c>
      <c r="J3596" s="1" t="s">
        <v>50</v>
      </c>
      <c r="K3596" s="3" t="s">
        <v>42</v>
      </c>
      <c r="L3596" s="1" t="s">
        <v>50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1"/>
      <c r="AA3596" s="1" t="s">
        <v>16</v>
      </c>
      <c r="AB3596" s="3" t="s">
        <v>12</v>
      </c>
      <c r="AC3596" s="23" t="s">
        <v>37784</v>
      </c>
      <c r="AD3596" s="23" t="s">
        <v>41599</v>
      </c>
      <c r="AE3596" t="s">
        <v>35402</v>
      </c>
    </row>
    <row r="3597" spans="1:31" ht="14.25" customHeight="1">
      <c r="A3597" s="1">
        <v>3596</v>
      </c>
      <c r="B3597" s="9" t="s">
        <v>6</v>
      </c>
      <c r="C3597" s="1" t="s">
        <v>13101</v>
      </c>
      <c r="D3597" s="1" t="s">
        <v>1857</v>
      </c>
      <c r="E3597" s="1" t="s">
        <v>3167</v>
      </c>
      <c r="F3597" s="1" t="s">
        <v>13102</v>
      </c>
      <c r="G3597" s="14">
        <v>91461191066</v>
      </c>
      <c r="H3597" s="1" t="s">
        <v>15</v>
      </c>
      <c r="I3597" s="1" t="s">
        <v>41</v>
      </c>
      <c r="J3597" s="1" t="s">
        <v>50</v>
      </c>
      <c r="K3597" s="3" t="s">
        <v>42</v>
      </c>
      <c r="L3597" s="1" t="s">
        <v>50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1"/>
      <c r="AA3597" s="1" t="s">
        <v>16</v>
      </c>
      <c r="AB3597" s="3" t="s">
        <v>12</v>
      </c>
      <c r="AC3597" s="23" t="s">
        <v>37784</v>
      </c>
      <c r="AD3597" s="23" t="s">
        <v>41600</v>
      </c>
      <c r="AE3597" t="s">
        <v>35401</v>
      </c>
    </row>
    <row r="3598" spans="1:31" ht="14.25" customHeight="1">
      <c r="A3598" s="1">
        <v>3597</v>
      </c>
      <c r="B3598" s="9" t="s">
        <v>6</v>
      </c>
      <c r="C3598" s="1" t="s">
        <v>13123</v>
      </c>
      <c r="D3598" s="1" t="s">
        <v>1222</v>
      </c>
      <c r="E3598" s="1" t="s">
        <v>40</v>
      </c>
      <c r="F3598" s="1" t="s">
        <v>27408</v>
      </c>
      <c r="G3598" s="14">
        <v>9196946990</v>
      </c>
      <c r="H3598" s="1" t="s">
        <v>15</v>
      </c>
      <c r="I3598" s="1" t="s">
        <v>107</v>
      </c>
      <c r="J3598" s="1" t="s">
        <v>50</v>
      </c>
      <c r="K3598" s="3" t="s">
        <v>17</v>
      </c>
      <c r="L3598" s="1" t="s">
        <v>50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1"/>
      <c r="AA3598" s="1" t="s">
        <v>11</v>
      </c>
      <c r="AB3598" s="3" t="s">
        <v>13</v>
      </c>
      <c r="AC3598" s="23" t="s">
        <v>37784</v>
      </c>
      <c r="AD3598" s="23" t="s">
        <v>41601</v>
      </c>
      <c r="AE3598" t="s">
        <v>35400</v>
      </c>
    </row>
    <row r="3599" spans="1:31" ht="14.25" customHeight="1">
      <c r="A3599" s="1">
        <v>3598</v>
      </c>
      <c r="B3599" s="9" t="s">
        <v>6</v>
      </c>
      <c r="C3599" s="1" t="s">
        <v>13189</v>
      </c>
      <c r="D3599" s="1" t="s">
        <v>1661</v>
      </c>
      <c r="E3599" s="1" t="s">
        <v>13190</v>
      </c>
      <c r="F3599" s="1" t="s">
        <v>27438</v>
      </c>
      <c r="G3599" s="14">
        <v>919946414649</v>
      </c>
      <c r="H3599" s="1" t="s">
        <v>20</v>
      </c>
      <c r="I3599" s="1" t="s">
        <v>41</v>
      </c>
      <c r="J3599" s="1" t="s">
        <v>50</v>
      </c>
      <c r="K3599" s="3" t="s">
        <v>178</v>
      </c>
      <c r="L3599" s="1" t="s">
        <v>50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1"/>
      <c r="AA3599" s="1" t="s">
        <v>16</v>
      </c>
      <c r="AB3599" s="3" t="s">
        <v>12</v>
      </c>
      <c r="AC3599" s="23" t="s">
        <v>37784</v>
      </c>
      <c r="AD3599" s="23" t="s">
        <v>41602</v>
      </c>
      <c r="AE3599" t="s">
        <v>35402</v>
      </c>
    </row>
    <row r="3600" spans="1:31" ht="14.25" customHeight="1">
      <c r="A3600" s="1">
        <v>3599</v>
      </c>
      <c r="B3600" s="9" t="s">
        <v>6</v>
      </c>
      <c r="C3600" s="1" t="s">
        <v>13199</v>
      </c>
      <c r="D3600" s="1" t="s">
        <v>557</v>
      </c>
      <c r="E3600" s="1" t="s">
        <v>447</v>
      </c>
      <c r="F3600" s="1" t="s">
        <v>13200</v>
      </c>
      <c r="G3600" s="14">
        <v>914494404040</v>
      </c>
      <c r="H3600" s="1" t="s">
        <v>8</v>
      </c>
      <c r="I3600" s="1" t="s">
        <v>41</v>
      </c>
      <c r="J3600" s="1" t="s">
        <v>50</v>
      </c>
      <c r="K3600" s="3" t="s">
        <v>42</v>
      </c>
      <c r="L3600" s="1" t="s">
        <v>50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1"/>
      <c r="AA3600" s="1" t="s">
        <v>16</v>
      </c>
      <c r="AB3600" s="3" t="s">
        <v>12</v>
      </c>
      <c r="AC3600" s="23" t="s">
        <v>37784</v>
      </c>
      <c r="AD3600" s="23" t="s">
        <v>41603</v>
      </c>
      <c r="AE3600" t="s">
        <v>35402</v>
      </c>
    </row>
    <row r="3601" spans="1:31" ht="14.25" customHeight="1">
      <c r="A3601" s="1">
        <v>3600</v>
      </c>
      <c r="B3601" s="1" t="s">
        <v>10396</v>
      </c>
      <c r="C3601" s="22" t="s">
        <v>37778</v>
      </c>
      <c r="D3601" s="1" t="s">
        <v>35650</v>
      </c>
      <c r="E3601" s="1" t="s">
        <v>506</v>
      </c>
      <c r="F3601" s="1" t="s">
        <v>34664</v>
      </c>
      <c r="G3601" s="14">
        <v>91914949916</v>
      </c>
      <c r="H3601" s="1" t="s">
        <v>20</v>
      </c>
      <c r="I3601" s="1" t="s">
        <v>62</v>
      </c>
      <c r="J3601" s="1" t="s">
        <v>50</v>
      </c>
      <c r="K3601" s="3" t="s">
        <v>63</v>
      </c>
      <c r="L3601" s="1" t="s">
        <v>50</v>
      </c>
      <c r="M3601" s="4" t="s">
        <v>17</v>
      </c>
      <c r="N3601" s="3" t="str">
        <f>J3601</f>
        <v>[1 cr - 1.25 cr]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1"/>
      <c r="AA3601" s="1" t="s">
        <v>16</v>
      </c>
      <c r="AB3601" s="3" t="s">
        <v>56</v>
      </c>
      <c r="AC3601" s="23" t="s">
        <v>37784</v>
      </c>
      <c r="AD3601" s="23" t="s">
        <v>41604</v>
      </c>
      <c r="AE3601" t="s">
        <v>35395</v>
      </c>
    </row>
    <row r="3602" spans="1:31" ht="14.25" customHeight="1">
      <c r="A3602" s="1">
        <v>3601</v>
      </c>
      <c r="B3602" s="9" t="s">
        <v>6</v>
      </c>
      <c r="C3602" s="1" t="s">
        <v>13315</v>
      </c>
      <c r="D3602" s="1" t="s">
        <v>13316</v>
      </c>
      <c r="E3602" s="1" t="s">
        <v>139</v>
      </c>
      <c r="F3602" s="1" t="s">
        <v>13317</v>
      </c>
      <c r="G3602" s="14">
        <v>9106901444</v>
      </c>
      <c r="H3602" s="1" t="s">
        <v>15</v>
      </c>
      <c r="I3602" s="1" t="s">
        <v>41</v>
      </c>
      <c r="J3602" s="1" t="s">
        <v>50</v>
      </c>
      <c r="K3602" s="3" t="s">
        <v>42</v>
      </c>
      <c r="L3602" s="1" t="s">
        <v>50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1"/>
      <c r="AA3602" s="1" t="s">
        <v>16</v>
      </c>
      <c r="AB3602" s="3" t="s">
        <v>12</v>
      </c>
      <c r="AC3602" s="23" t="s">
        <v>37785</v>
      </c>
      <c r="AD3602" s="23" t="s">
        <v>41605</v>
      </c>
      <c r="AE3602" t="s">
        <v>35400</v>
      </c>
    </row>
    <row r="3603" spans="1:31" ht="14.25" customHeight="1">
      <c r="A3603" s="1">
        <v>3602</v>
      </c>
      <c r="B3603" s="9" t="s">
        <v>6</v>
      </c>
      <c r="C3603" s="1" t="s">
        <v>13324</v>
      </c>
      <c r="D3603" s="1" t="s">
        <v>286</v>
      </c>
      <c r="E3603" s="1" t="s">
        <v>40</v>
      </c>
      <c r="F3603" s="1" t="s">
        <v>27505</v>
      </c>
      <c r="G3603" s="14">
        <v>9199449441</v>
      </c>
      <c r="H3603" s="1" t="s">
        <v>132</v>
      </c>
      <c r="I3603" s="1" t="s">
        <v>9</v>
      </c>
      <c r="J3603" s="1" t="s">
        <v>50</v>
      </c>
      <c r="K3603" s="3" t="s">
        <v>63</v>
      </c>
      <c r="L3603" s="1" t="s">
        <v>50</v>
      </c>
      <c r="M3603" s="3" t="s">
        <v>213</v>
      </c>
      <c r="N3603" s="3" t="str">
        <f t="shared" ref="N3603:N3604" si="84">J3603</f>
        <v>[1 cr - 1.25 cr]</v>
      </c>
      <c r="O3603" s="3" t="s">
        <v>17</v>
      </c>
      <c r="P3603" s="3" t="s">
        <v>50</v>
      </c>
      <c r="Q3603" s="3" t="s">
        <v>42</v>
      </c>
      <c r="R3603" s="3" t="s">
        <v>50</v>
      </c>
      <c r="S3603" s="3" t="s">
        <v>27</v>
      </c>
      <c r="T3603" s="3" t="s">
        <v>50</v>
      </c>
      <c r="U3603" s="3" t="s">
        <v>117</v>
      </c>
      <c r="V3603" s="3" t="s">
        <v>50</v>
      </c>
      <c r="W3603" s="3" t="s">
        <v>178</v>
      </c>
      <c r="X3603" s="3" t="s">
        <v>50</v>
      </c>
      <c r="Y3603" s="3" t="s">
        <v>171</v>
      </c>
      <c r="Z3603" s="1" t="s">
        <v>50</v>
      </c>
      <c r="AA3603" s="1" t="s">
        <v>16</v>
      </c>
      <c r="AB3603" s="3" t="s">
        <v>538</v>
      </c>
      <c r="AC3603" s="23" t="s">
        <v>37785</v>
      </c>
      <c r="AD3603" s="23" t="s">
        <v>41606</v>
      </c>
      <c r="AE3603" t="s">
        <v>35402</v>
      </c>
    </row>
    <row r="3604" spans="1:31" ht="14.25" customHeight="1">
      <c r="A3604" s="1">
        <v>3603</v>
      </c>
      <c r="B3604" s="9" t="s">
        <v>6</v>
      </c>
      <c r="C3604" s="1" t="s">
        <v>13341</v>
      </c>
      <c r="D3604" s="1" t="s">
        <v>463</v>
      </c>
      <c r="E3604" s="1" t="s">
        <v>13342</v>
      </c>
      <c r="F3604" s="1" t="s">
        <v>27510</v>
      </c>
      <c r="G3604" s="14">
        <v>914690444</v>
      </c>
      <c r="H3604" s="1" t="s">
        <v>8</v>
      </c>
      <c r="I3604" s="1" t="s">
        <v>62</v>
      </c>
      <c r="J3604" s="1" t="s">
        <v>50</v>
      </c>
      <c r="K3604" s="3" t="s">
        <v>42</v>
      </c>
      <c r="L3604" s="1" t="s">
        <v>50</v>
      </c>
      <c r="M3604" s="3" t="s">
        <v>27</v>
      </c>
      <c r="N3604" s="3" t="str">
        <f t="shared" si="84"/>
        <v>[1 cr - 1.25 cr]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1"/>
      <c r="AA3604" s="1" t="s">
        <v>16</v>
      </c>
      <c r="AB3604" s="3" t="s">
        <v>12</v>
      </c>
      <c r="AC3604" s="23" t="s">
        <v>37785</v>
      </c>
      <c r="AD3604" s="23" t="s">
        <v>41607</v>
      </c>
      <c r="AE3604" t="s">
        <v>35402</v>
      </c>
    </row>
    <row r="3605" spans="1:31" ht="14.25" customHeight="1">
      <c r="A3605" s="1">
        <v>3604</v>
      </c>
      <c r="B3605" s="9" t="s">
        <v>6</v>
      </c>
      <c r="C3605" s="1" t="s">
        <v>13350</v>
      </c>
      <c r="D3605" s="1" t="s">
        <v>35651</v>
      </c>
      <c r="E3605" s="1" t="s">
        <v>1311</v>
      </c>
      <c r="F3605" s="1" t="s">
        <v>27515</v>
      </c>
      <c r="G3605" s="14">
        <v>91444466</v>
      </c>
      <c r="H3605" s="1" t="s">
        <v>8</v>
      </c>
      <c r="I3605" s="1" t="s">
        <v>9</v>
      </c>
      <c r="J3605" s="1" t="s">
        <v>50</v>
      </c>
      <c r="K3605" s="3" t="s">
        <v>17</v>
      </c>
      <c r="L3605" s="1" t="s">
        <v>50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1"/>
      <c r="AA3605" s="1" t="s">
        <v>11</v>
      </c>
      <c r="AB3605" s="3" t="s">
        <v>538</v>
      </c>
      <c r="AC3605" s="23" t="s">
        <v>37785</v>
      </c>
      <c r="AD3605" s="23" t="s">
        <v>41608</v>
      </c>
      <c r="AE3605" t="s">
        <v>35401</v>
      </c>
    </row>
    <row r="3606" spans="1:31" ht="14.25" customHeight="1">
      <c r="A3606" s="1">
        <v>3605</v>
      </c>
      <c r="B3606" s="9" t="s">
        <v>6</v>
      </c>
      <c r="C3606" s="1" t="s">
        <v>13384</v>
      </c>
      <c r="D3606" s="1" t="s">
        <v>5556</v>
      </c>
      <c r="E3606" s="1" t="s">
        <v>40</v>
      </c>
      <c r="F3606" s="1" t="s">
        <v>32592</v>
      </c>
      <c r="G3606" s="14">
        <v>916444664</v>
      </c>
      <c r="H3606" s="1" t="s">
        <v>15</v>
      </c>
      <c r="I3606" s="1" t="s">
        <v>41</v>
      </c>
      <c r="J3606" s="1" t="s">
        <v>50</v>
      </c>
      <c r="K3606" s="3" t="s">
        <v>42</v>
      </c>
      <c r="L3606" s="1" t="s">
        <v>50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1"/>
      <c r="AA3606" s="1" t="s">
        <v>16</v>
      </c>
      <c r="AB3606" s="3" t="s">
        <v>12</v>
      </c>
      <c r="AC3606" s="23" t="s">
        <v>37785</v>
      </c>
      <c r="AD3606" s="23" t="s">
        <v>41609</v>
      </c>
      <c r="AE3606" t="s">
        <v>35400</v>
      </c>
    </row>
    <row r="3607" spans="1:31" ht="14.25" customHeight="1">
      <c r="A3607" s="1">
        <v>3606</v>
      </c>
      <c r="B3607" s="9" t="s">
        <v>6</v>
      </c>
      <c r="C3607" s="1" t="s">
        <v>13400</v>
      </c>
      <c r="D3607" s="1" t="s">
        <v>12856</v>
      </c>
      <c r="E3607" s="1" t="s">
        <v>13401</v>
      </c>
      <c r="F3607" s="1" t="s">
        <v>34683</v>
      </c>
      <c r="G3607" s="14">
        <v>919494600669</v>
      </c>
      <c r="H3607" s="1" t="s">
        <v>15</v>
      </c>
      <c r="I3607" s="1" t="s">
        <v>9</v>
      </c>
      <c r="J3607" s="1" t="s">
        <v>50</v>
      </c>
      <c r="K3607" s="3" t="s">
        <v>17</v>
      </c>
      <c r="L3607" s="1" t="s">
        <v>50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1"/>
      <c r="AA3607" s="1" t="s">
        <v>11</v>
      </c>
      <c r="AB3607" s="3" t="s">
        <v>56</v>
      </c>
      <c r="AC3607" s="23" t="s">
        <v>37785</v>
      </c>
      <c r="AD3607" s="23" t="s">
        <v>41610</v>
      </c>
      <c r="AE3607" t="s">
        <v>35401</v>
      </c>
    </row>
    <row r="3608" spans="1:31" ht="14.25" customHeight="1">
      <c r="A3608" s="1">
        <v>3607</v>
      </c>
      <c r="B3608" s="9" t="s">
        <v>6</v>
      </c>
      <c r="C3608" s="1" t="s">
        <v>13405</v>
      </c>
      <c r="D3608" s="1" t="s">
        <v>1410</v>
      </c>
      <c r="E3608" s="1" t="s">
        <v>255</v>
      </c>
      <c r="F3608" s="1" t="s">
        <v>27540</v>
      </c>
      <c r="G3608" s="14">
        <v>91949446414</v>
      </c>
      <c r="H3608" s="1" t="s">
        <v>8</v>
      </c>
      <c r="I3608" s="1" t="s">
        <v>9</v>
      </c>
      <c r="J3608" s="1" t="s">
        <v>50</v>
      </c>
      <c r="K3608" s="3" t="s">
        <v>17</v>
      </c>
      <c r="L3608" s="1" t="s">
        <v>50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1"/>
      <c r="AA3608" s="1" t="s">
        <v>11</v>
      </c>
      <c r="AB3608" s="3" t="s">
        <v>13</v>
      </c>
      <c r="AC3608" s="23" t="s">
        <v>37785</v>
      </c>
      <c r="AD3608" s="23" t="s">
        <v>41611</v>
      </c>
      <c r="AE3608" t="s">
        <v>35395</v>
      </c>
    </row>
    <row r="3609" spans="1:31" ht="14.25" customHeight="1">
      <c r="A3609" s="1">
        <v>3608</v>
      </c>
      <c r="B3609" s="9" t="s">
        <v>6</v>
      </c>
      <c r="C3609" s="1" t="s">
        <v>13419</v>
      </c>
      <c r="D3609" s="1" t="s">
        <v>13420</v>
      </c>
      <c r="E3609" s="1" t="s">
        <v>9433</v>
      </c>
      <c r="F3609" s="1" t="s">
        <v>20947</v>
      </c>
      <c r="G3609" s="14">
        <v>919409116049</v>
      </c>
      <c r="H3609" s="1" t="s">
        <v>132</v>
      </c>
      <c r="I3609" s="1" t="s">
        <v>62</v>
      </c>
      <c r="J3609" s="1" t="s">
        <v>50</v>
      </c>
      <c r="K3609" s="3" t="s">
        <v>42</v>
      </c>
      <c r="L3609" s="1" t="s">
        <v>50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1"/>
      <c r="AA3609" s="1" t="s">
        <v>16</v>
      </c>
      <c r="AB3609" s="3" t="s">
        <v>12</v>
      </c>
      <c r="AC3609" s="23" t="s">
        <v>37785</v>
      </c>
      <c r="AD3609" s="23" t="s">
        <v>38628</v>
      </c>
      <c r="AE3609" t="s">
        <v>35395</v>
      </c>
    </row>
    <row r="3610" spans="1:31" ht="14.25" customHeight="1">
      <c r="A3610" s="1">
        <v>3609</v>
      </c>
      <c r="B3610" s="9" t="s">
        <v>6</v>
      </c>
      <c r="C3610" s="1" t="s">
        <v>13428</v>
      </c>
      <c r="D3610" s="1" t="s">
        <v>494</v>
      </c>
      <c r="E3610" s="1" t="s">
        <v>13429</v>
      </c>
      <c r="F3610" s="1" t="s">
        <v>27553</v>
      </c>
      <c r="G3610" s="14">
        <v>914160169446</v>
      </c>
      <c r="H3610" s="1" t="s">
        <v>8</v>
      </c>
      <c r="I3610" s="1" t="s">
        <v>9</v>
      </c>
      <c r="J3610" s="1" t="s">
        <v>50</v>
      </c>
      <c r="K3610" s="3" t="s">
        <v>42</v>
      </c>
      <c r="L3610" s="1" t="s">
        <v>50</v>
      </c>
      <c r="M3610" s="3" t="s">
        <v>27</v>
      </c>
      <c r="N3610" s="3" t="str">
        <f>J3610</f>
        <v>[1 cr - 1.25 cr]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1"/>
      <c r="AA3610" s="1" t="s">
        <v>16</v>
      </c>
      <c r="AB3610" s="3" t="s">
        <v>12</v>
      </c>
      <c r="AC3610" s="23" t="s">
        <v>37785</v>
      </c>
      <c r="AD3610" s="23" t="s">
        <v>41612</v>
      </c>
      <c r="AE3610" t="s">
        <v>35401</v>
      </c>
    </row>
    <row r="3611" spans="1:31" ht="14.25" customHeight="1">
      <c r="A3611" s="1">
        <v>3610</v>
      </c>
      <c r="B3611" s="9" t="s">
        <v>6</v>
      </c>
      <c r="C3611" s="1" t="s">
        <v>13481</v>
      </c>
      <c r="D3611" s="1" t="s">
        <v>951</v>
      </c>
      <c r="E3611" s="1" t="s">
        <v>328</v>
      </c>
      <c r="F3611" s="1" t="s">
        <v>27569</v>
      </c>
      <c r="G3611" s="14">
        <v>919696669</v>
      </c>
      <c r="H3611" s="1" t="s">
        <v>8</v>
      </c>
      <c r="I3611" s="1" t="s">
        <v>41</v>
      </c>
      <c r="J3611" s="1" t="s">
        <v>50</v>
      </c>
      <c r="K3611" s="3" t="s">
        <v>17</v>
      </c>
      <c r="L3611" s="1" t="s">
        <v>50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1"/>
      <c r="AA3611" s="1" t="s">
        <v>11</v>
      </c>
      <c r="AB3611" s="3" t="s">
        <v>56</v>
      </c>
      <c r="AC3611" s="23" t="s">
        <v>37785</v>
      </c>
      <c r="AD3611" s="23" t="s">
        <v>41613</v>
      </c>
      <c r="AE3611" t="s">
        <v>35401</v>
      </c>
    </row>
    <row r="3612" spans="1:31" ht="14.25" customHeight="1">
      <c r="A3612" s="1">
        <v>3611</v>
      </c>
      <c r="B3612" s="9" t="s">
        <v>6</v>
      </c>
      <c r="C3612" s="1" t="s">
        <v>13536</v>
      </c>
      <c r="D3612" s="1" t="s">
        <v>428</v>
      </c>
      <c r="E3612" s="1" t="s">
        <v>40</v>
      </c>
      <c r="F3612" s="1" t="s">
        <v>27596</v>
      </c>
      <c r="G3612" s="14">
        <v>919464964</v>
      </c>
      <c r="H3612" s="1" t="s">
        <v>15</v>
      </c>
      <c r="I3612" s="1" t="s">
        <v>107</v>
      </c>
      <c r="J3612" s="1" t="s">
        <v>50</v>
      </c>
      <c r="K3612" s="3" t="s">
        <v>42</v>
      </c>
      <c r="L3612" s="1" t="s">
        <v>50</v>
      </c>
      <c r="M3612" s="3" t="s">
        <v>27</v>
      </c>
      <c r="N3612" s="3" t="str">
        <f>J3612</f>
        <v>[1 cr - 1.25 cr]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1"/>
      <c r="AA3612" s="1" t="s">
        <v>16</v>
      </c>
      <c r="AB3612" s="3" t="s">
        <v>12</v>
      </c>
      <c r="AC3612" s="23" t="s">
        <v>37792</v>
      </c>
      <c r="AD3612" s="23" t="s">
        <v>41614</v>
      </c>
      <c r="AE3612" t="s">
        <v>35402</v>
      </c>
    </row>
    <row r="3613" spans="1:31" ht="14.25" customHeight="1">
      <c r="A3613" s="1">
        <v>3612</v>
      </c>
      <c r="B3613" s="9" t="s">
        <v>6</v>
      </c>
      <c r="C3613" s="1" t="s">
        <v>13543</v>
      </c>
      <c r="D3613" s="1" t="s">
        <v>522</v>
      </c>
      <c r="E3613" s="1" t="s">
        <v>40</v>
      </c>
      <c r="F3613" s="1" t="s">
        <v>27600</v>
      </c>
      <c r="G3613" s="14">
        <v>9191444999</v>
      </c>
      <c r="H3613" s="1" t="s">
        <v>132</v>
      </c>
      <c r="I3613" s="1" t="s">
        <v>9</v>
      </c>
      <c r="J3613" s="1" t="s">
        <v>50</v>
      </c>
      <c r="K3613" s="3" t="s">
        <v>42</v>
      </c>
      <c r="L3613" s="1" t="s">
        <v>50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1"/>
      <c r="AA3613" s="1" t="s">
        <v>16</v>
      </c>
      <c r="AB3613" s="3" t="s">
        <v>12</v>
      </c>
      <c r="AC3613" s="23" t="s">
        <v>37792</v>
      </c>
      <c r="AD3613" s="23" t="s">
        <v>41615</v>
      </c>
      <c r="AE3613" t="s">
        <v>35395</v>
      </c>
    </row>
    <row r="3614" spans="1:31" ht="14.25" customHeight="1">
      <c r="A3614" s="1">
        <v>3613</v>
      </c>
      <c r="B3614" s="9" t="s">
        <v>6</v>
      </c>
      <c r="C3614" s="1" t="s">
        <v>13572</v>
      </c>
      <c r="D3614" s="1" t="s">
        <v>13573</v>
      </c>
      <c r="E3614" s="1" t="s">
        <v>788</v>
      </c>
      <c r="F3614" s="1" t="s">
        <v>27613</v>
      </c>
      <c r="G3614" s="14">
        <v>91069494949</v>
      </c>
      <c r="H3614" s="1" t="s">
        <v>8</v>
      </c>
      <c r="I3614" s="1" t="s">
        <v>41</v>
      </c>
      <c r="J3614" s="1" t="s">
        <v>50</v>
      </c>
      <c r="K3614" s="3" t="s">
        <v>42</v>
      </c>
      <c r="L3614" s="1" t="s">
        <v>50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1"/>
      <c r="AA3614" s="1" t="s">
        <v>16</v>
      </c>
      <c r="AB3614" s="3" t="s">
        <v>12</v>
      </c>
      <c r="AC3614" s="23" t="s">
        <v>37792</v>
      </c>
      <c r="AD3614" s="23" t="s">
        <v>41616</v>
      </c>
      <c r="AE3614" t="s">
        <v>35400</v>
      </c>
    </row>
    <row r="3615" spans="1:31" ht="14.25" customHeight="1">
      <c r="A3615" s="1">
        <v>3614</v>
      </c>
      <c r="B3615" s="9" t="s">
        <v>6</v>
      </c>
      <c r="C3615" s="1" t="s">
        <v>13574</v>
      </c>
      <c r="D3615" s="1" t="s">
        <v>3851</v>
      </c>
      <c r="E3615" s="1" t="s">
        <v>788</v>
      </c>
      <c r="F3615" s="1" t="s">
        <v>34698</v>
      </c>
      <c r="G3615" s="14">
        <v>919494494949</v>
      </c>
      <c r="H3615" s="1" t="s">
        <v>8</v>
      </c>
      <c r="I3615" s="1" t="s">
        <v>41</v>
      </c>
      <c r="J3615" s="1" t="s">
        <v>50</v>
      </c>
      <c r="K3615" s="3" t="s">
        <v>42</v>
      </c>
      <c r="L3615" s="1" t="s">
        <v>50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1"/>
      <c r="AA3615" s="1" t="s">
        <v>16</v>
      </c>
      <c r="AB3615" s="3" t="s">
        <v>12</v>
      </c>
      <c r="AC3615" s="23" t="s">
        <v>37792</v>
      </c>
      <c r="AD3615" s="23" t="s">
        <v>41617</v>
      </c>
      <c r="AE3615" t="s">
        <v>35402</v>
      </c>
    </row>
    <row r="3616" spans="1:31" ht="14.25" customHeight="1">
      <c r="A3616" s="1">
        <v>3615</v>
      </c>
      <c r="B3616" s="9" t="s">
        <v>6</v>
      </c>
      <c r="C3616" s="1" t="s">
        <v>13624</v>
      </c>
      <c r="D3616" s="1" t="s">
        <v>13625</v>
      </c>
      <c r="E3616" s="1" t="s">
        <v>495</v>
      </c>
      <c r="F3616" s="1" t="s">
        <v>27632</v>
      </c>
      <c r="G3616" s="14">
        <v>914000964949</v>
      </c>
      <c r="H3616" s="1" t="s">
        <v>8</v>
      </c>
      <c r="I3616" s="1" t="s">
        <v>9</v>
      </c>
      <c r="J3616" s="1" t="s">
        <v>50</v>
      </c>
      <c r="K3616" s="3" t="s">
        <v>178</v>
      </c>
      <c r="L3616" s="1" t="s">
        <v>50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1"/>
      <c r="AA3616" s="1" t="s">
        <v>16</v>
      </c>
      <c r="AB3616" s="3" t="s">
        <v>12</v>
      </c>
      <c r="AC3616" s="23" t="s">
        <v>37792</v>
      </c>
      <c r="AD3616" s="23" t="s">
        <v>41618</v>
      </c>
      <c r="AE3616" t="s">
        <v>35395</v>
      </c>
    </row>
    <row r="3617" spans="1:31" ht="14.25" customHeight="1">
      <c r="A3617" s="1">
        <v>3616</v>
      </c>
      <c r="B3617" s="9" t="s">
        <v>6</v>
      </c>
      <c r="C3617" s="1" t="s">
        <v>13646</v>
      </c>
      <c r="D3617" s="1" t="s">
        <v>2160</v>
      </c>
      <c r="E3617" s="1" t="s">
        <v>447</v>
      </c>
      <c r="F3617" s="1" t="s">
        <v>27641</v>
      </c>
      <c r="G3617" s="14">
        <v>914466669</v>
      </c>
      <c r="H3617" s="1" t="s">
        <v>46</v>
      </c>
      <c r="I3617" s="1" t="s">
        <v>9</v>
      </c>
      <c r="J3617" s="1" t="s">
        <v>50</v>
      </c>
      <c r="K3617" s="3" t="s">
        <v>42</v>
      </c>
      <c r="L3617" s="1" t="s">
        <v>50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1"/>
      <c r="AA3617" s="1" t="s">
        <v>16</v>
      </c>
      <c r="AB3617" s="3" t="s">
        <v>12</v>
      </c>
      <c r="AC3617" s="23" t="s">
        <v>37786</v>
      </c>
      <c r="AD3617" s="23" t="s">
        <v>41619</v>
      </c>
      <c r="AE3617" t="s">
        <v>35402</v>
      </c>
    </row>
    <row r="3618" spans="1:31" ht="14.25" customHeight="1">
      <c r="A3618" s="1">
        <v>3617</v>
      </c>
      <c r="B3618" s="9" t="s">
        <v>6</v>
      </c>
      <c r="C3618" s="1" t="s">
        <v>13697</v>
      </c>
      <c r="D3618" s="1" t="s">
        <v>781</v>
      </c>
      <c r="E3618" s="1" t="s">
        <v>139</v>
      </c>
      <c r="F3618" s="1" t="s">
        <v>27665</v>
      </c>
      <c r="G3618" s="14">
        <v>914466009966</v>
      </c>
      <c r="H3618" s="1" t="s">
        <v>15</v>
      </c>
      <c r="I3618" s="1" t="s">
        <v>9</v>
      </c>
      <c r="J3618" s="1" t="s">
        <v>50</v>
      </c>
      <c r="K3618" s="3" t="s">
        <v>27</v>
      </c>
      <c r="L3618" s="1" t="s">
        <v>50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1"/>
      <c r="AA3618" s="1" t="s">
        <v>16</v>
      </c>
      <c r="AB3618" s="3" t="s">
        <v>12</v>
      </c>
      <c r="AC3618" s="23" t="s">
        <v>37786</v>
      </c>
      <c r="AD3618" s="23" t="s">
        <v>41620</v>
      </c>
      <c r="AE3618" t="s">
        <v>35400</v>
      </c>
    </row>
    <row r="3619" spans="1:31" ht="14.25" customHeight="1">
      <c r="A3619" s="1">
        <v>3618</v>
      </c>
      <c r="B3619" s="9" t="s">
        <v>6</v>
      </c>
      <c r="C3619" s="1" t="s">
        <v>13737</v>
      </c>
      <c r="D3619" s="1" t="s">
        <v>4095</v>
      </c>
      <c r="E3619" s="1" t="s">
        <v>2302</v>
      </c>
      <c r="F3619" s="1" t="s">
        <v>27680</v>
      </c>
      <c r="G3619" s="14">
        <v>914400461099</v>
      </c>
      <c r="H3619" s="1" t="s">
        <v>8</v>
      </c>
      <c r="I3619" s="1" t="s">
        <v>9</v>
      </c>
      <c r="J3619" s="1" t="s">
        <v>50</v>
      </c>
      <c r="K3619" s="3" t="s">
        <v>17</v>
      </c>
      <c r="L3619" s="1" t="s">
        <v>50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1"/>
      <c r="AA3619" s="1" t="s">
        <v>11</v>
      </c>
      <c r="AB3619" s="3" t="s">
        <v>56</v>
      </c>
      <c r="AC3619" s="23" t="s">
        <v>37793</v>
      </c>
      <c r="AD3619" s="23" t="s">
        <v>41621</v>
      </c>
      <c r="AE3619" t="s">
        <v>35402</v>
      </c>
    </row>
    <row r="3620" spans="1:31" ht="14.25" customHeight="1">
      <c r="A3620" s="1">
        <v>3619</v>
      </c>
      <c r="B3620" s="9" t="s">
        <v>6</v>
      </c>
      <c r="C3620" s="1" t="s">
        <v>13748</v>
      </c>
      <c r="D3620" s="1" t="s">
        <v>502</v>
      </c>
      <c r="E3620" s="1" t="s">
        <v>3211</v>
      </c>
      <c r="F3620" s="1" t="s">
        <v>32643</v>
      </c>
      <c r="G3620" s="14">
        <v>91944911460</v>
      </c>
      <c r="H3620" s="1" t="s">
        <v>37</v>
      </c>
      <c r="I3620" s="1" t="s">
        <v>9</v>
      </c>
      <c r="J3620" s="1" t="s">
        <v>50</v>
      </c>
      <c r="K3620" s="3" t="s">
        <v>27</v>
      </c>
      <c r="L3620" s="1" t="s">
        <v>50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1"/>
      <c r="AA3620" s="1" t="s">
        <v>16</v>
      </c>
      <c r="AB3620" s="3" t="s">
        <v>12</v>
      </c>
      <c r="AC3620" s="23" t="s">
        <v>37793</v>
      </c>
      <c r="AD3620" s="23" t="s">
        <v>41622</v>
      </c>
      <c r="AE3620" t="s">
        <v>35395</v>
      </c>
    </row>
    <row r="3621" spans="1:31" ht="14.25" customHeight="1">
      <c r="A3621" s="1">
        <v>3620</v>
      </c>
      <c r="B3621" s="9" t="s">
        <v>6</v>
      </c>
      <c r="C3621" s="1" t="s">
        <v>13760</v>
      </c>
      <c r="D3621" s="1" t="s">
        <v>1438</v>
      </c>
      <c r="E3621" s="1" t="s">
        <v>139</v>
      </c>
      <c r="F3621" s="1" t="s">
        <v>27693</v>
      </c>
      <c r="G3621" s="14">
        <v>91996409090</v>
      </c>
      <c r="H3621" s="1" t="s">
        <v>8</v>
      </c>
      <c r="I3621" s="1" t="s">
        <v>9</v>
      </c>
      <c r="J3621" s="1" t="s">
        <v>50</v>
      </c>
      <c r="K3621" s="3" t="s">
        <v>27</v>
      </c>
      <c r="L3621" s="1" t="s">
        <v>50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1"/>
      <c r="AA3621" s="1" t="s">
        <v>16</v>
      </c>
      <c r="AB3621" s="3" t="s">
        <v>13</v>
      </c>
      <c r="AC3621" s="23" t="s">
        <v>37793</v>
      </c>
      <c r="AD3621" s="23" t="s">
        <v>39112</v>
      </c>
      <c r="AE3621" t="s">
        <v>35401</v>
      </c>
    </row>
    <row r="3622" spans="1:31" ht="14.25" customHeight="1">
      <c r="A3622" s="1">
        <v>3621</v>
      </c>
      <c r="B3622" s="9" t="s">
        <v>6</v>
      </c>
      <c r="C3622" s="1" t="s">
        <v>13761</v>
      </c>
      <c r="D3622" s="1" t="s">
        <v>13762</v>
      </c>
      <c r="E3622" s="1" t="s">
        <v>139</v>
      </c>
      <c r="F3622" s="1" t="s">
        <v>27694</v>
      </c>
      <c r="G3622" s="14">
        <v>9199099096</v>
      </c>
      <c r="H3622" s="1" t="s">
        <v>8</v>
      </c>
      <c r="I3622" s="1" t="s">
        <v>9</v>
      </c>
      <c r="J3622" s="1" t="s">
        <v>50</v>
      </c>
      <c r="K3622" s="3" t="s">
        <v>27</v>
      </c>
      <c r="L3622" s="1" t="s">
        <v>50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1"/>
      <c r="AA3622" s="1" t="s">
        <v>16</v>
      </c>
      <c r="AB3622" s="3" t="s">
        <v>12</v>
      </c>
      <c r="AC3622" s="23" t="s">
        <v>37793</v>
      </c>
      <c r="AD3622" s="23" t="s">
        <v>38520</v>
      </c>
      <c r="AE3622" t="s">
        <v>35402</v>
      </c>
    </row>
    <row r="3623" spans="1:31" ht="14.25" customHeight="1">
      <c r="A3623" s="1">
        <v>3622</v>
      </c>
      <c r="B3623" s="9" t="s">
        <v>6</v>
      </c>
      <c r="C3623" s="1" t="s">
        <v>13771</v>
      </c>
      <c r="D3623" s="1" t="s">
        <v>16237</v>
      </c>
      <c r="E3623" s="1" t="s">
        <v>40</v>
      </c>
      <c r="F3623" s="1" t="s">
        <v>27698</v>
      </c>
      <c r="G3623" s="14">
        <v>9194619916</v>
      </c>
      <c r="H3623" s="1" t="s">
        <v>37</v>
      </c>
      <c r="I3623" s="1" t="s">
        <v>9</v>
      </c>
      <c r="J3623" s="1" t="s">
        <v>50</v>
      </c>
      <c r="K3623" s="3" t="s">
        <v>42</v>
      </c>
      <c r="L3623" s="1" t="s">
        <v>50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1"/>
      <c r="AA3623" s="1" t="s">
        <v>16</v>
      </c>
      <c r="AB3623" s="3" t="s">
        <v>12</v>
      </c>
      <c r="AC3623" s="23" t="s">
        <v>37793</v>
      </c>
      <c r="AD3623" s="23" t="s">
        <v>41623</v>
      </c>
      <c r="AE3623" t="s">
        <v>35400</v>
      </c>
    </row>
    <row r="3624" spans="1:31" ht="14.25" customHeight="1">
      <c r="A3624" s="1">
        <v>3623</v>
      </c>
      <c r="B3624" s="9" t="s">
        <v>6</v>
      </c>
      <c r="C3624" s="1" t="s">
        <v>13779</v>
      </c>
      <c r="D3624" s="1" t="s">
        <v>13780</v>
      </c>
      <c r="E3624" s="1" t="s">
        <v>159</v>
      </c>
      <c r="F3624" s="1" t="s">
        <v>27701</v>
      </c>
      <c r="G3624" s="14">
        <v>91096194194</v>
      </c>
      <c r="H3624" s="1" t="s">
        <v>20</v>
      </c>
      <c r="I3624" s="1" t="s">
        <v>9</v>
      </c>
      <c r="J3624" s="1" t="s">
        <v>50</v>
      </c>
      <c r="K3624" s="3" t="s">
        <v>42</v>
      </c>
      <c r="L3624" s="1" t="s">
        <v>50</v>
      </c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1"/>
      <c r="AA3624" s="1" t="s">
        <v>16</v>
      </c>
      <c r="AB3624" s="3" t="s">
        <v>12</v>
      </c>
      <c r="AC3624" s="23" t="s">
        <v>37793</v>
      </c>
      <c r="AD3624" s="23" t="s">
        <v>41624</v>
      </c>
      <c r="AE3624" t="s">
        <v>35400</v>
      </c>
    </row>
    <row r="3625" spans="1:31" ht="14.25" customHeight="1">
      <c r="A3625" s="1">
        <v>3624</v>
      </c>
      <c r="B3625" s="9" t="s">
        <v>6</v>
      </c>
      <c r="C3625" s="1" t="s">
        <v>13797</v>
      </c>
      <c r="D3625" s="1" t="s">
        <v>1410</v>
      </c>
      <c r="E3625" s="1" t="s">
        <v>40</v>
      </c>
      <c r="F3625" s="1" t="s">
        <v>27706</v>
      </c>
      <c r="G3625" s="14">
        <v>91944601099</v>
      </c>
      <c r="H3625" s="1" t="s">
        <v>15</v>
      </c>
      <c r="I3625" s="1" t="s">
        <v>41</v>
      </c>
      <c r="J3625" s="1" t="s">
        <v>50</v>
      </c>
      <c r="K3625" s="3" t="s">
        <v>42</v>
      </c>
      <c r="L3625" s="1" t="s">
        <v>50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1"/>
      <c r="AA3625" s="1" t="s">
        <v>16</v>
      </c>
      <c r="AB3625" s="3" t="s">
        <v>12</v>
      </c>
      <c r="AC3625" s="23" t="s">
        <v>37793</v>
      </c>
      <c r="AD3625" s="23" t="s">
        <v>41625</v>
      </c>
      <c r="AE3625" t="s">
        <v>35400</v>
      </c>
    </row>
    <row r="3626" spans="1:31" ht="14.25" customHeight="1">
      <c r="A3626" s="1">
        <v>3625</v>
      </c>
      <c r="B3626" s="9" t="s">
        <v>6</v>
      </c>
      <c r="C3626" s="1" t="s">
        <v>13856</v>
      </c>
      <c r="D3626" s="1" t="s">
        <v>773</v>
      </c>
      <c r="E3626" s="1" t="s">
        <v>447</v>
      </c>
      <c r="F3626" s="1" t="s">
        <v>27733</v>
      </c>
      <c r="G3626" s="14">
        <v>9196640140</v>
      </c>
      <c r="H3626" s="1" t="s">
        <v>8</v>
      </c>
      <c r="I3626" s="1" t="s">
        <v>9</v>
      </c>
      <c r="J3626" s="1" t="s">
        <v>50</v>
      </c>
      <c r="K3626" s="3" t="s">
        <v>17</v>
      </c>
      <c r="L3626" s="1" t="s">
        <v>50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1"/>
      <c r="AA3626" s="1" t="s">
        <v>11</v>
      </c>
      <c r="AB3626" s="3" t="s">
        <v>538</v>
      </c>
      <c r="AC3626" s="23" t="s">
        <v>37790</v>
      </c>
      <c r="AD3626" s="23" t="s">
        <v>41626</v>
      </c>
      <c r="AE3626" t="s">
        <v>35401</v>
      </c>
    </row>
    <row r="3627" spans="1:31" ht="14.25" customHeight="1">
      <c r="A3627" s="1">
        <v>3626</v>
      </c>
      <c r="B3627" s="9" t="s">
        <v>6</v>
      </c>
      <c r="C3627" s="1" t="s">
        <v>13901</v>
      </c>
      <c r="D3627" s="1" t="s">
        <v>553</v>
      </c>
      <c r="E3627" s="1" t="s">
        <v>332</v>
      </c>
      <c r="F3627" s="1" t="s">
        <v>27758</v>
      </c>
      <c r="G3627" s="14">
        <v>914400991444</v>
      </c>
      <c r="H3627" s="1" t="s">
        <v>15</v>
      </c>
      <c r="I3627" s="1" t="s">
        <v>62</v>
      </c>
      <c r="J3627" s="1" t="s">
        <v>50</v>
      </c>
      <c r="K3627" s="3" t="s">
        <v>42</v>
      </c>
      <c r="L3627" s="1" t="s">
        <v>50</v>
      </c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1"/>
      <c r="AA3627" s="1" t="s">
        <v>16</v>
      </c>
      <c r="AB3627" s="3" t="s">
        <v>12</v>
      </c>
      <c r="AC3627" s="23" t="s">
        <v>37791</v>
      </c>
      <c r="AD3627" s="23" t="s">
        <v>41627</v>
      </c>
      <c r="AE3627" t="s">
        <v>35402</v>
      </c>
    </row>
    <row r="3628" spans="1:31" ht="14.25" customHeight="1">
      <c r="A3628" s="1">
        <v>3627</v>
      </c>
      <c r="B3628" s="9" t="s">
        <v>6</v>
      </c>
      <c r="C3628" s="1" t="s">
        <v>13911</v>
      </c>
      <c r="D3628" s="1" t="s">
        <v>3930</v>
      </c>
      <c r="E3628" s="1" t="s">
        <v>785</v>
      </c>
      <c r="F3628" s="1" t="s">
        <v>27763</v>
      </c>
      <c r="G3628" s="14">
        <v>91999444064</v>
      </c>
      <c r="H3628" s="1" t="s">
        <v>15</v>
      </c>
      <c r="I3628" s="1" t="s">
        <v>9</v>
      </c>
      <c r="J3628" s="1" t="s">
        <v>50</v>
      </c>
      <c r="K3628" s="3" t="s">
        <v>17</v>
      </c>
      <c r="L3628" s="1" t="s">
        <v>50</v>
      </c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1"/>
      <c r="AA3628" s="1" t="s">
        <v>11</v>
      </c>
      <c r="AB3628" s="3" t="s">
        <v>538</v>
      </c>
      <c r="AC3628" s="23" t="s">
        <v>37791</v>
      </c>
      <c r="AD3628" s="23" t="s">
        <v>41628</v>
      </c>
      <c r="AE3628" t="s">
        <v>35395</v>
      </c>
    </row>
    <row r="3629" spans="1:31" ht="14.25" customHeight="1">
      <c r="A3629" s="1">
        <v>3628</v>
      </c>
      <c r="B3629" s="9" t="s">
        <v>6</v>
      </c>
      <c r="C3629" s="1" t="s">
        <v>13917</v>
      </c>
      <c r="D3629" s="1" t="s">
        <v>857</v>
      </c>
      <c r="E3629" s="1" t="s">
        <v>139</v>
      </c>
      <c r="F3629" s="1" t="s">
        <v>27768</v>
      </c>
      <c r="G3629" s="14">
        <v>9194461401</v>
      </c>
      <c r="H3629" s="1" t="s">
        <v>8</v>
      </c>
      <c r="I3629" s="1" t="s">
        <v>62</v>
      </c>
      <c r="J3629" s="1" t="s">
        <v>50</v>
      </c>
      <c r="K3629" s="3" t="s">
        <v>178</v>
      </c>
      <c r="L3629" s="1" t="s">
        <v>50</v>
      </c>
      <c r="M3629" s="3" t="s">
        <v>171</v>
      </c>
      <c r="N3629" s="3" t="str">
        <f>J3629</f>
        <v>[1 cr - 1.25 cr]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1"/>
      <c r="AA3629" s="1" t="s">
        <v>16</v>
      </c>
      <c r="AB3629" s="3" t="s">
        <v>12</v>
      </c>
      <c r="AC3629" s="23" t="s">
        <v>37791</v>
      </c>
      <c r="AD3629" s="23" t="s">
        <v>41629</v>
      </c>
      <c r="AE3629" t="s">
        <v>35400</v>
      </c>
    </row>
    <row r="3630" spans="1:31" ht="14.25" customHeight="1">
      <c r="A3630" s="1">
        <v>3629</v>
      </c>
      <c r="B3630" s="9" t="s">
        <v>6</v>
      </c>
      <c r="C3630" s="1" t="s">
        <v>13925</v>
      </c>
      <c r="D3630" s="1" t="s">
        <v>2622</v>
      </c>
      <c r="E3630" s="1" t="s">
        <v>2911</v>
      </c>
      <c r="F3630" s="1" t="s">
        <v>32666</v>
      </c>
      <c r="G3630" s="14">
        <v>914104444114</v>
      </c>
      <c r="H3630" s="1" t="s">
        <v>15</v>
      </c>
      <c r="I3630" s="1" t="s">
        <v>41</v>
      </c>
      <c r="J3630" s="1" t="s">
        <v>50</v>
      </c>
      <c r="K3630" s="3" t="s">
        <v>17</v>
      </c>
      <c r="L3630" s="1" t="s">
        <v>50</v>
      </c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1"/>
      <c r="AA3630" s="1" t="s">
        <v>11</v>
      </c>
      <c r="AB3630" s="3" t="s">
        <v>321</v>
      </c>
      <c r="AC3630" s="23" t="s">
        <v>37791</v>
      </c>
      <c r="AD3630" s="23" t="s">
        <v>41630</v>
      </c>
      <c r="AE3630" t="s">
        <v>35402</v>
      </c>
    </row>
    <row r="3631" spans="1:31" ht="14.25" customHeight="1">
      <c r="A3631" s="1">
        <v>3630</v>
      </c>
      <c r="B3631" s="9" t="s">
        <v>6</v>
      </c>
      <c r="C3631" s="1" t="s">
        <v>13941</v>
      </c>
      <c r="D3631" s="1" t="s">
        <v>494</v>
      </c>
      <c r="E3631" s="1" t="s">
        <v>78</v>
      </c>
      <c r="F3631" s="1" t="s">
        <v>27778</v>
      </c>
      <c r="G3631" s="14">
        <v>9194496460</v>
      </c>
      <c r="H3631" s="1" t="s">
        <v>8</v>
      </c>
      <c r="I3631" s="1" t="s">
        <v>9</v>
      </c>
      <c r="J3631" s="1" t="s">
        <v>50</v>
      </c>
      <c r="K3631" s="3" t="s">
        <v>17</v>
      </c>
      <c r="L3631" s="1" t="s">
        <v>50</v>
      </c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1"/>
      <c r="AA3631" s="1" t="s">
        <v>11</v>
      </c>
      <c r="AB3631" s="3" t="s">
        <v>586</v>
      </c>
      <c r="AC3631" s="23" t="s">
        <v>37791</v>
      </c>
      <c r="AD3631" s="23" t="s">
        <v>41631</v>
      </c>
      <c r="AE3631" t="s">
        <v>35400</v>
      </c>
    </row>
    <row r="3632" spans="1:31" ht="14.25" customHeight="1">
      <c r="A3632" s="1">
        <v>3631</v>
      </c>
      <c r="B3632" s="9" t="s">
        <v>6</v>
      </c>
      <c r="C3632" s="1" t="s">
        <v>13948</v>
      </c>
      <c r="D3632" s="1" t="s">
        <v>2987</v>
      </c>
      <c r="E3632" s="1" t="s">
        <v>36760</v>
      </c>
      <c r="F3632" s="1" t="s">
        <v>13949</v>
      </c>
      <c r="G3632" s="14">
        <v>914940691640</v>
      </c>
      <c r="H3632" s="1" t="s">
        <v>37</v>
      </c>
      <c r="I3632" s="1" t="s">
        <v>9</v>
      </c>
      <c r="J3632" s="1" t="s">
        <v>50</v>
      </c>
      <c r="K3632" s="3" t="s">
        <v>27</v>
      </c>
      <c r="L3632" s="1" t="s">
        <v>50</v>
      </c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1"/>
      <c r="AA3632" s="1" t="s">
        <v>16</v>
      </c>
      <c r="AB3632" s="3" t="s">
        <v>12</v>
      </c>
      <c r="AC3632" s="23" t="s">
        <v>37791</v>
      </c>
      <c r="AD3632" s="23" t="s">
        <v>41632</v>
      </c>
      <c r="AE3632" t="s">
        <v>35401</v>
      </c>
    </row>
    <row r="3633" spans="1:31" ht="14.25" customHeight="1">
      <c r="A3633" s="1">
        <v>3632</v>
      </c>
      <c r="B3633" s="9" t="s">
        <v>6</v>
      </c>
      <c r="C3633" s="1" t="s">
        <v>13986</v>
      </c>
      <c r="D3633" s="1" t="s">
        <v>804</v>
      </c>
      <c r="E3633" s="1" t="s">
        <v>40</v>
      </c>
      <c r="F3633" s="1" t="s">
        <v>32675</v>
      </c>
      <c r="G3633" s="14">
        <v>91994099949</v>
      </c>
      <c r="H3633" s="1" t="s">
        <v>8</v>
      </c>
      <c r="I3633" s="1" t="s">
        <v>62</v>
      </c>
      <c r="J3633" s="1" t="s">
        <v>50</v>
      </c>
      <c r="K3633" s="3" t="s">
        <v>42</v>
      </c>
      <c r="L3633" s="1" t="s">
        <v>50</v>
      </c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1"/>
      <c r="AA3633" s="1" t="s">
        <v>16</v>
      </c>
      <c r="AB3633" s="3" t="s">
        <v>12</v>
      </c>
      <c r="AC3633" s="23" t="s">
        <v>37796</v>
      </c>
      <c r="AD3633" s="23" t="s">
        <v>39730</v>
      </c>
      <c r="AE3633" t="s">
        <v>35402</v>
      </c>
    </row>
    <row r="3634" spans="1:31" ht="14.25" customHeight="1">
      <c r="A3634" s="1">
        <v>3633</v>
      </c>
      <c r="B3634" s="9" t="s">
        <v>6</v>
      </c>
      <c r="C3634" s="1" t="s">
        <v>13999</v>
      </c>
      <c r="D3634" s="1" t="s">
        <v>1222</v>
      </c>
      <c r="E3634" s="1" t="s">
        <v>14000</v>
      </c>
      <c r="F3634" s="1" t="s">
        <v>27808</v>
      </c>
      <c r="G3634" s="14">
        <v>919061696</v>
      </c>
      <c r="H3634" s="1" t="s">
        <v>132</v>
      </c>
      <c r="I3634" s="1" t="s">
        <v>9</v>
      </c>
      <c r="J3634" s="1" t="s">
        <v>50</v>
      </c>
      <c r="K3634" s="3" t="s">
        <v>42</v>
      </c>
      <c r="L3634" s="1" t="s">
        <v>50</v>
      </c>
      <c r="M3634" s="3" t="s">
        <v>27</v>
      </c>
      <c r="N3634" s="3" t="str">
        <f>J3634</f>
        <v>[1 cr - 1.25 cr]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1"/>
      <c r="AA3634" s="1" t="s">
        <v>16</v>
      </c>
      <c r="AB3634" s="3" t="s">
        <v>12</v>
      </c>
      <c r="AC3634" s="23" t="s">
        <v>37788</v>
      </c>
      <c r="AD3634" s="23" t="s">
        <v>41633</v>
      </c>
      <c r="AE3634" t="s">
        <v>35402</v>
      </c>
    </row>
    <row r="3635" spans="1:31" ht="14.25" customHeight="1">
      <c r="A3635" s="1">
        <v>3634</v>
      </c>
      <c r="B3635" s="9" t="s">
        <v>6</v>
      </c>
      <c r="C3635" s="1" t="s">
        <v>14014</v>
      </c>
      <c r="D3635" s="1" t="s">
        <v>1369</v>
      </c>
      <c r="E3635" s="1" t="s">
        <v>40</v>
      </c>
      <c r="F3635" s="1" t="s">
        <v>14015</v>
      </c>
      <c r="G3635" s="14">
        <v>9191494606</v>
      </c>
      <c r="H3635" s="1" t="s">
        <v>8</v>
      </c>
      <c r="I3635" s="1" t="s">
        <v>41</v>
      </c>
      <c r="J3635" s="1" t="s">
        <v>50</v>
      </c>
      <c r="K3635" s="3" t="s">
        <v>42</v>
      </c>
      <c r="L3635" s="1" t="s">
        <v>50</v>
      </c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1"/>
      <c r="AA3635" s="1" t="s">
        <v>16</v>
      </c>
      <c r="AB3635" s="3" t="s">
        <v>12</v>
      </c>
      <c r="AC3635" s="23" t="s">
        <v>37788</v>
      </c>
      <c r="AD3635" s="23" t="s">
        <v>38541</v>
      </c>
      <c r="AE3635" t="s">
        <v>35401</v>
      </c>
    </row>
    <row r="3636" spans="1:31" ht="14.25" customHeight="1">
      <c r="A3636" s="1">
        <v>3635</v>
      </c>
      <c r="B3636" s="9" t="s">
        <v>6</v>
      </c>
      <c r="C3636" s="1" t="s">
        <v>14031</v>
      </c>
      <c r="D3636" s="1" t="s">
        <v>223</v>
      </c>
      <c r="E3636" s="1" t="s">
        <v>724</v>
      </c>
      <c r="F3636" s="1" t="s">
        <v>14032</v>
      </c>
      <c r="G3636" s="14">
        <v>91990441909</v>
      </c>
      <c r="H3636" s="1" t="s">
        <v>37</v>
      </c>
      <c r="I3636" s="1" t="s">
        <v>9</v>
      </c>
      <c r="J3636" s="1" t="s">
        <v>50</v>
      </c>
      <c r="K3636" s="3" t="s">
        <v>42</v>
      </c>
      <c r="L3636" s="1" t="s">
        <v>50</v>
      </c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1"/>
      <c r="AA3636" s="1" t="s">
        <v>16</v>
      </c>
      <c r="AB3636" s="3" t="s">
        <v>12</v>
      </c>
      <c r="AC3636" s="23" t="s">
        <v>37798</v>
      </c>
      <c r="AD3636" s="23" t="s">
        <v>41634</v>
      </c>
      <c r="AE3636" t="s">
        <v>35395</v>
      </c>
    </row>
    <row r="3637" spans="1:31" ht="14.25" customHeight="1">
      <c r="A3637" s="1">
        <v>3636</v>
      </c>
      <c r="B3637" s="1" t="s">
        <v>10396</v>
      </c>
      <c r="C3637" s="22" t="s">
        <v>37778</v>
      </c>
      <c r="D3637" s="1" t="s">
        <v>494</v>
      </c>
      <c r="E3637" s="1" t="s">
        <v>495</v>
      </c>
      <c r="F3637" s="1" t="s">
        <v>27241</v>
      </c>
      <c r="G3637" s="14">
        <v>91944404994</v>
      </c>
      <c r="H3637" s="1" t="s">
        <v>37</v>
      </c>
      <c r="I3637" s="1" t="s">
        <v>37779</v>
      </c>
      <c r="J3637" s="1" t="s">
        <v>47295</v>
      </c>
      <c r="K3637" s="3" t="s">
        <v>17</v>
      </c>
      <c r="L3637" s="1" t="s">
        <v>47335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1"/>
      <c r="AA3637" s="1" t="s">
        <v>16</v>
      </c>
      <c r="AB3637" s="3" t="s">
        <v>12</v>
      </c>
      <c r="AC3637" s="23" t="s">
        <v>37784</v>
      </c>
      <c r="AD3637" s="23" t="s">
        <v>41635</v>
      </c>
      <c r="AE3637" t="s">
        <v>35395</v>
      </c>
    </row>
    <row r="3638" spans="1:31" ht="14.25" customHeight="1">
      <c r="A3638" s="1">
        <v>3637</v>
      </c>
      <c r="B3638" s="9" t="s">
        <v>6</v>
      </c>
      <c r="C3638" s="1" t="s">
        <v>7085</v>
      </c>
      <c r="D3638" s="1" t="s">
        <v>1775</v>
      </c>
      <c r="E3638" s="1" t="s">
        <v>724</v>
      </c>
      <c r="F3638" s="1" t="s">
        <v>24303</v>
      </c>
      <c r="G3638" s="14">
        <v>914611446466</v>
      </c>
      <c r="H3638" s="1" t="s">
        <v>20</v>
      </c>
      <c r="I3638" s="1" t="s">
        <v>9</v>
      </c>
      <c r="J3638" s="1" t="s">
        <v>47295</v>
      </c>
      <c r="K3638" s="3" t="s">
        <v>63</v>
      </c>
      <c r="L3638" s="1" t="s">
        <v>47335</v>
      </c>
      <c r="M3638" s="3" t="s">
        <v>213</v>
      </c>
      <c r="N3638" s="3" t="s">
        <v>47339</v>
      </c>
      <c r="O3638" s="3" t="s">
        <v>17</v>
      </c>
      <c r="P3638" s="3" t="s">
        <v>10</v>
      </c>
      <c r="Q3638" s="3" t="s">
        <v>42</v>
      </c>
      <c r="R3638" s="3" t="s">
        <v>47326</v>
      </c>
      <c r="S3638" s="3" t="s">
        <v>27</v>
      </c>
      <c r="T3638" s="3" t="s">
        <v>34</v>
      </c>
      <c r="U3638" s="3" t="s">
        <v>117</v>
      </c>
      <c r="V3638" s="3" t="s">
        <v>70</v>
      </c>
      <c r="W3638" s="3" t="s">
        <v>178</v>
      </c>
      <c r="X3638" s="3" t="s">
        <v>50</v>
      </c>
      <c r="Y3638" s="3" t="s">
        <v>171</v>
      </c>
      <c r="Z3638" s="1" t="s">
        <v>50</v>
      </c>
      <c r="AA3638" s="1" t="s">
        <v>16</v>
      </c>
      <c r="AB3638" s="3" t="s">
        <v>12</v>
      </c>
      <c r="AC3638" s="23" t="s">
        <v>37781</v>
      </c>
      <c r="AD3638" s="23" t="s">
        <v>41636</v>
      </c>
      <c r="AE3638" t="s">
        <v>35402</v>
      </c>
    </row>
    <row r="3639" spans="1:31" ht="14.25" customHeight="1">
      <c r="A3639" s="1">
        <v>3638</v>
      </c>
      <c r="B3639" s="9" t="s">
        <v>6</v>
      </c>
      <c r="C3639" s="1" t="s">
        <v>5909</v>
      </c>
      <c r="D3639" s="1" t="s">
        <v>1155</v>
      </c>
      <c r="E3639" s="1" t="s">
        <v>40</v>
      </c>
      <c r="F3639" s="1" t="s">
        <v>31707</v>
      </c>
      <c r="G3639" s="14">
        <v>919494091066</v>
      </c>
      <c r="H3639" s="1" t="s">
        <v>15</v>
      </c>
      <c r="I3639" s="1" t="s">
        <v>62</v>
      </c>
      <c r="J3639" s="1" t="s">
        <v>47295</v>
      </c>
      <c r="K3639" s="3" t="s">
        <v>63</v>
      </c>
      <c r="L3639" s="1" t="s">
        <v>47335</v>
      </c>
      <c r="M3639" s="3" t="s">
        <v>213</v>
      </c>
      <c r="N3639" s="3" t="s">
        <v>47339</v>
      </c>
      <c r="O3639" s="3" t="s">
        <v>17</v>
      </c>
      <c r="P3639" s="3" t="s">
        <v>50</v>
      </c>
      <c r="Q3639" s="3" t="s">
        <v>42</v>
      </c>
      <c r="R3639" s="3" t="s">
        <v>70</v>
      </c>
      <c r="S3639" s="3" t="s">
        <v>27</v>
      </c>
      <c r="T3639" s="3" t="s">
        <v>34</v>
      </c>
      <c r="U3639" s="3" t="s">
        <v>117</v>
      </c>
      <c r="V3639" s="3" t="s">
        <v>47325</v>
      </c>
      <c r="W3639" s="3" t="s">
        <v>178</v>
      </c>
      <c r="X3639" s="3" t="s">
        <v>10</v>
      </c>
      <c r="Y3639" s="3" t="s">
        <v>171</v>
      </c>
      <c r="Z3639" s="1" t="s">
        <v>10</v>
      </c>
      <c r="AA3639" s="1" t="s">
        <v>16</v>
      </c>
      <c r="AB3639" s="3" t="s">
        <v>12</v>
      </c>
      <c r="AC3639" s="23" t="s">
        <v>37781</v>
      </c>
      <c r="AD3639" s="23" t="s">
        <v>41637</v>
      </c>
      <c r="AE3639" t="s">
        <v>35402</v>
      </c>
    </row>
    <row r="3640" spans="1:31" ht="14.25" customHeight="1">
      <c r="A3640" s="1">
        <v>3639</v>
      </c>
      <c r="B3640" s="9" t="s">
        <v>6</v>
      </c>
      <c r="C3640" s="1" t="s">
        <v>13846</v>
      </c>
      <c r="D3640" s="1" t="s">
        <v>280</v>
      </c>
      <c r="E3640" s="1" t="s">
        <v>139</v>
      </c>
      <c r="F3640" s="1" t="s">
        <v>32658</v>
      </c>
      <c r="G3640" s="14">
        <v>919494696064</v>
      </c>
      <c r="H3640" s="1" t="s">
        <v>37</v>
      </c>
      <c r="I3640" s="1" t="s">
        <v>9</v>
      </c>
      <c r="J3640" s="1" t="s">
        <v>47295</v>
      </c>
      <c r="K3640" s="3" t="s">
        <v>17</v>
      </c>
      <c r="L3640" s="1" t="s">
        <v>47335</v>
      </c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1"/>
      <c r="AA3640" s="1" t="s">
        <v>11</v>
      </c>
      <c r="AB3640" s="3" t="s">
        <v>538</v>
      </c>
      <c r="AC3640" s="23" t="s">
        <v>37795</v>
      </c>
      <c r="AD3640" s="23" t="s">
        <v>41638</v>
      </c>
      <c r="AE3640" t="s">
        <v>35402</v>
      </c>
    </row>
    <row r="3641" spans="1:31" ht="14.25" customHeight="1">
      <c r="A3641" s="1">
        <v>3640</v>
      </c>
      <c r="B3641" s="9" t="s">
        <v>6</v>
      </c>
      <c r="C3641" s="1" t="s">
        <v>2757</v>
      </c>
      <c r="D3641" s="1" t="s">
        <v>2758</v>
      </c>
      <c r="E3641" s="1" t="s">
        <v>139</v>
      </c>
      <c r="F3641" s="1" t="s">
        <v>22151</v>
      </c>
      <c r="G3641" s="14">
        <v>91994446600</v>
      </c>
      <c r="H3641" s="1" t="s">
        <v>20</v>
      </c>
      <c r="I3641" s="1" t="s">
        <v>62</v>
      </c>
      <c r="J3641" s="1" t="s">
        <v>47310</v>
      </c>
      <c r="K3641" s="3" t="s">
        <v>42</v>
      </c>
      <c r="L3641" s="1" t="s">
        <v>47335</v>
      </c>
      <c r="M3641" s="3" t="s">
        <v>27</v>
      </c>
      <c r="N3641" s="3" t="s">
        <v>47339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1"/>
      <c r="AA3641" s="1" t="s">
        <v>16</v>
      </c>
      <c r="AB3641" s="3" t="s">
        <v>12</v>
      </c>
      <c r="AC3641" s="23" t="s">
        <v>37782</v>
      </c>
      <c r="AD3641" s="23" t="s">
        <v>41639</v>
      </c>
      <c r="AE3641" t="s">
        <v>35402</v>
      </c>
    </row>
    <row r="3642" spans="1:31" ht="14.25" customHeight="1">
      <c r="A3642" s="1">
        <v>3641</v>
      </c>
      <c r="B3642" s="9" t="s">
        <v>6</v>
      </c>
      <c r="C3642" s="1" t="s">
        <v>3133</v>
      </c>
      <c r="D3642" s="1" t="s">
        <v>557</v>
      </c>
      <c r="E3642" s="1" t="s">
        <v>93</v>
      </c>
      <c r="F3642" s="1" t="s">
        <v>22341</v>
      </c>
      <c r="G3642" s="14">
        <v>9194406664</v>
      </c>
      <c r="H3642" s="1" t="s">
        <v>15</v>
      </c>
      <c r="I3642" s="1" t="s">
        <v>62</v>
      </c>
      <c r="J3642" s="1" t="s">
        <v>47310</v>
      </c>
      <c r="K3642" s="3" t="s">
        <v>42</v>
      </c>
      <c r="L3642" s="1" t="s">
        <v>47335</v>
      </c>
      <c r="M3642" s="3" t="s">
        <v>27</v>
      </c>
      <c r="N3642" s="3" t="s">
        <v>47339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1"/>
      <c r="AA3642" s="1" t="s">
        <v>16</v>
      </c>
      <c r="AB3642" s="3" t="s">
        <v>12</v>
      </c>
      <c r="AC3642" s="23" t="s">
        <v>37782</v>
      </c>
      <c r="AD3642" s="23" t="s">
        <v>41640</v>
      </c>
      <c r="AE3642" t="s">
        <v>35401</v>
      </c>
    </row>
    <row r="3643" spans="1:31" ht="14.25" customHeight="1">
      <c r="A3643" s="1">
        <v>3642</v>
      </c>
      <c r="B3643" s="9" t="s">
        <v>6</v>
      </c>
      <c r="C3643" s="1" t="s">
        <v>5748</v>
      </c>
      <c r="D3643" s="1" t="s">
        <v>2950</v>
      </c>
      <c r="E3643" s="1" t="s">
        <v>1972</v>
      </c>
      <c r="F3643" s="1" t="s">
        <v>23649</v>
      </c>
      <c r="G3643" s="14">
        <v>91464460664</v>
      </c>
      <c r="H3643" s="1" t="s">
        <v>15</v>
      </c>
      <c r="I3643" s="1" t="s">
        <v>9</v>
      </c>
      <c r="J3643" s="1" t="s">
        <v>47310</v>
      </c>
      <c r="K3643" s="3" t="s">
        <v>42</v>
      </c>
      <c r="L3643" s="1" t="s">
        <v>47335</v>
      </c>
      <c r="M3643" s="3" t="s">
        <v>27</v>
      </c>
      <c r="N3643" s="3" t="s">
        <v>47339</v>
      </c>
      <c r="O3643" s="3" t="s">
        <v>117</v>
      </c>
      <c r="P3643" s="3" t="s">
        <v>50</v>
      </c>
      <c r="Q3643" s="3" t="s">
        <v>178</v>
      </c>
      <c r="R3643" s="3" t="s">
        <v>70</v>
      </c>
      <c r="S3643" s="3"/>
      <c r="T3643" s="3"/>
      <c r="U3643" s="3"/>
      <c r="V3643" s="3"/>
      <c r="W3643" s="3"/>
      <c r="X3643" s="3"/>
      <c r="Y3643" s="3"/>
      <c r="Z3643" s="1"/>
      <c r="AA3643" s="1" t="s">
        <v>16</v>
      </c>
      <c r="AB3643" s="3" t="s">
        <v>12</v>
      </c>
      <c r="AC3643" s="23" t="s">
        <v>37781</v>
      </c>
      <c r="AD3643" s="23" t="s">
        <v>41641</v>
      </c>
      <c r="AE3643" t="s">
        <v>35402</v>
      </c>
    </row>
    <row r="3644" spans="1:31" ht="14.25" customHeight="1">
      <c r="A3644" s="1">
        <v>3643</v>
      </c>
      <c r="B3644" s="9" t="s">
        <v>6</v>
      </c>
      <c r="C3644" s="1" t="s">
        <v>13103</v>
      </c>
      <c r="D3644" s="1" t="s">
        <v>3562</v>
      </c>
      <c r="E3644" s="1" t="s">
        <v>270</v>
      </c>
      <c r="F3644" s="1" t="s">
        <v>27393</v>
      </c>
      <c r="G3644" s="14">
        <v>91444461666</v>
      </c>
      <c r="H3644" s="1" t="s">
        <v>132</v>
      </c>
      <c r="I3644" s="1" t="s">
        <v>62</v>
      </c>
      <c r="J3644" s="1" t="s">
        <v>47310</v>
      </c>
      <c r="K3644" s="3" t="s">
        <v>42</v>
      </c>
      <c r="L3644" s="1" t="s">
        <v>47335</v>
      </c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1"/>
      <c r="AA3644" s="1" t="s">
        <v>16</v>
      </c>
      <c r="AB3644" s="3" t="s">
        <v>12</v>
      </c>
      <c r="AC3644" s="23" t="s">
        <v>37784</v>
      </c>
      <c r="AD3644" s="23" t="s">
        <v>41642</v>
      </c>
      <c r="AE3644" t="s">
        <v>35401</v>
      </c>
    </row>
    <row r="3645" spans="1:31" ht="14.25" customHeight="1">
      <c r="A3645" s="1">
        <v>3644</v>
      </c>
      <c r="B3645" s="1" t="s">
        <v>54</v>
      </c>
      <c r="C3645" s="1" t="s">
        <v>716</v>
      </c>
      <c r="D3645" s="1" t="s">
        <v>773</v>
      </c>
      <c r="E3645" s="1" t="s">
        <v>40</v>
      </c>
      <c r="F3645" s="1" t="s">
        <v>21288</v>
      </c>
      <c r="G3645" s="14">
        <v>9194964041</v>
      </c>
      <c r="H3645" s="1" t="s">
        <v>8</v>
      </c>
      <c r="I3645" s="1" t="s">
        <v>62</v>
      </c>
      <c r="J3645" s="1" t="s">
        <v>47299</v>
      </c>
      <c r="K3645" s="3" t="s">
        <v>27</v>
      </c>
      <c r="L3645" s="1" t="s">
        <v>47335</v>
      </c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1"/>
      <c r="AA3645" s="1" t="s">
        <v>16</v>
      </c>
      <c r="AB3645" s="3" t="s">
        <v>12</v>
      </c>
      <c r="AC3645" s="23" t="s">
        <v>37782</v>
      </c>
      <c r="AD3645" s="23" t="s">
        <v>41643</v>
      </c>
      <c r="AE3645" t="s">
        <v>35401</v>
      </c>
    </row>
    <row r="3646" spans="1:31" ht="14.25" customHeight="1">
      <c r="A3646" s="1">
        <v>3645</v>
      </c>
      <c r="B3646" s="9" t="s">
        <v>6</v>
      </c>
      <c r="C3646" s="1" t="s">
        <v>2172</v>
      </c>
      <c r="D3646" s="1" t="s">
        <v>2173</v>
      </c>
      <c r="E3646" s="1" t="s">
        <v>506</v>
      </c>
      <c r="F3646" s="1" t="s">
        <v>21894</v>
      </c>
      <c r="G3646" s="14">
        <v>91994904014</v>
      </c>
      <c r="H3646" s="1" t="s">
        <v>37</v>
      </c>
      <c r="I3646" s="1" t="s">
        <v>9</v>
      </c>
      <c r="J3646" s="1" t="s">
        <v>47299</v>
      </c>
      <c r="K3646" s="3" t="s">
        <v>42</v>
      </c>
      <c r="L3646" s="1" t="s">
        <v>47335</v>
      </c>
      <c r="M3646" s="3" t="s">
        <v>27</v>
      </c>
      <c r="N3646" s="3" t="s">
        <v>47339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1"/>
      <c r="AA3646" s="1" t="s">
        <v>16</v>
      </c>
      <c r="AB3646" s="3" t="s">
        <v>12</v>
      </c>
      <c r="AC3646" s="23" t="s">
        <v>37782</v>
      </c>
      <c r="AD3646" s="23" t="s">
        <v>41644</v>
      </c>
      <c r="AE3646" t="s">
        <v>35402</v>
      </c>
    </row>
    <row r="3647" spans="1:31" ht="14.25" customHeight="1">
      <c r="A3647" s="1">
        <v>3646</v>
      </c>
      <c r="B3647" s="9" t="s">
        <v>6</v>
      </c>
      <c r="C3647" s="1" t="s">
        <v>2378</v>
      </c>
      <c r="D3647" s="1" t="s">
        <v>386</v>
      </c>
      <c r="E3647" s="1" t="s">
        <v>553</v>
      </c>
      <c r="F3647" s="1" t="s">
        <v>21978</v>
      </c>
      <c r="G3647" s="14">
        <v>91944904419</v>
      </c>
      <c r="H3647" s="1" t="s">
        <v>37</v>
      </c>
      <c r="I3647" s="1" t="s">
        <v>9</v>
      </c>
      <c r="J3647" s="1" t="s">
        <v>47299</v>
      </c>
      <c r="K3647" s="3" t="s">
        <v>42</v>
      </c>
      <c r="L3647" s="1" t="s">
        <v>47335</v>
      </c>
      <c r="M3647" s="3" t="s">
        <v>27</v>
      </c>
      <c r="N3647" s="3" t="s">
        <v>47339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1"/>
      <c r="AA3647" s="1" t="s">
        <v>16</v>
      </c>
      <c r="AB3647" s="3" t="s">
        <v>12</v>
      </c>
      <c r="AC3647" s="23" t="s">
        <v>37782</v>
      </c>
      <c r="AD3647" s="23" t="s">
        <v>41645</v>
      </c>
      <c r="AE3647" t="s">
        <v>35400</v>
      </c>
    </row>
    <row r="3648" spans="1:31" ht="14.25" customHeight="1">
      <c r="A3648" s="1">
        <v>3647</v>
      </c>
      <c r="B3648" s="9" t="s">
        <v>6</v>
      </c>
      <c r="C3648" s="1" t="s">
        <v>3013</v>
      </c>
      <c r="D3648" s="1" t="s">
        <v>220</v>
      </c>
      <c r="E3648" s="1" t="s">
        <v>3014</v>
      </c>
      <c r="F3648" s="1" t="s">
        <v>22277</v>
      </c>
      <c r="G3648" s="14">
        <v>9199044464</v>
      </c>
      <c r="H3648" s="1" t="s">
        <v>15</v>
      </c>
      <c r="I3648" s="1" t="s">
        <v>41</v>
      </c>
      <c r="J3648" s="1" t="s">
        <v>47299</v>
      </c>
      <c r="K3648" s="3" t="s">
        <v>27</v>
      </c>
      <c r="L3648" s="1" t="s">
        <v>47335</v>
      </c>
      <c r="M3648" s="3" t="s">
        <v>47344</v>
      </c>
      <c r="N3648" s="3" t="s">
        <v>47339</v>
      </c>
      <c r="O3648" s="3" t="s">
        <v>47349</v>
      </c>
      <c r="P3648" s="3" t="s">
        <v>50</v>
      </c>
      <c r="Q3648" s="3" t="s">
        <v>171</v>
      </c>
      <c r="R3648" s="3" t="s">
        <v>47299</v>
      </c>
      <c r="S3648" s="3"/>
      <c r="T3648" s="3"/>
      <c r="U3648" s="3"/>
      <c r="V3648" s="3"/>
      <c r="W3648" s="3"/>
      <c r="X3648" s="3"/>
      <c r="Y3648" s="3"/>
      <c r="Z3648" s="1"/>
      <c r="AA3648" s="1" t="s">
        <v>16</v>
      </c>
      <c r="AB3648" s="3" t="s">
        <v>12</v>
      </c>
      <c r="AC3648" s="23" t="s">
        <v>37782</v>
      </c>
      <c r="AD3648" s="23" t="s">
        <v>41646</v>
      </c>
      <c r="AE3648" t="s">
        <v>35395</v>
      </c>
    </row>
    <row r="3649" spans="1:31" ht="14.25" customHeight="1">
      <c r="A3649" s="1">
        <v>3648</v>
      </c>
      <c r="B3649" s="9" t="s">
        <v>6</v>
      </c>
      <c r="C3649" s="1" t="s">
        <v>3384</v>
      </c>
      <c r="D3649" s="1" t="s">
        <v>3385</v>
      </c>
      <c r="E3649" s="1" t="s">
        <v>774</v>
      </c>
      <c r="F3649" s="1" t="s">
        <v>22476</v>
      </c>
      <c r="G3649" s="14">
        <v>91944604661</v>
      </c>
      <c r="H3649" s="1" t="s">
        <v>20</v>
      </c>
      <c r="I3649" s="1" t="s">
        <v>9</v>
      </c>
      <c r="J3649" s="1" t="s">
        <v>47299</v>
      </c>
      <c r="K3649" s="3" t="s">
        <v>42</v>
      </c>
      <c r="L3649" s="1" t="s">
        <v>47335</v>
      </c>
      <c r="M3649" s="3" t="s">
        <v>27</v>
      </c>
      <c r="N3649" s="3" t="s">
        <v>47339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1"/>
      <c r="AA3649" s="1" t="s">
        <v>16</v>
      </c>
      <c r="AB3649" s="3" t="s">
        <v>12</v>
      </c>
      <c r="AC3649" s="23" t="s">
        <v>37782</v>
      </c>
      <c r="AD3649" s="23" t="s">
        <v>41647</v>
      </c>
      <c r="AE3649" t="s">
        <v>35402</v>
      </c>
    </row>
    <row r="3650" spans="1:31" ht="14.25" customHeight="1">
      <c r="A3650" s="1">
        <v>3649</v>
      </c>
      <c r="B3650" s="1" t="s">
        <v>54</v>
      </c>
      <c r="C3650" s="1" t="s">
        <v>4206</v>
      </c>
      <c r="D3650" s="1" t="s">
        <v>12570</v>
      </c>
      <c r="E3650" s="1" t="s">
        <v>489</v>
      </c>
      <c r="F3650" s="1" t="s">
        <v>31537</v>
      </c>
      <c r="G3650" s="14">
        <v>919664606696</v>
      </c>
      <c r="H3650" s="1" t="s">
        <v>20</v>
      </c>
      <c r="I3650" s="1" t="s">
        <v>9</v>
      </c>
      <c r="J3650" s="1" t="s">
        <v>47299</v>
      </c>
      <c r="K3650" s="3" t="s">
        <v>27</v>
      </c>
      <c r="L3650" s="1" t="s">
        <v>47335</v>
      </c>
      <c r="M3650" s="3" t="s">
        <v>47344</v>
      </c>
      <c r="N3650" s="3" t="s">
        <v>47339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1"/>
      <c r="AA3650" s="1" t="s">
        <v>16</v>
      </c>
      <c r="AB3650" s="3" t="s">
        <v>12</v>
      </c>
      <c r="AC3650" s="23" t="s">
        <v>37782</v>
      </c>
      <c r="AD3650" s="23" t="s">
        <v>41648</v>
      </c>
      <c r="AE3650" t="s">
        <v>35402</v>
      </c>
    </row>
    <row r="3651" spans="1:31" ht="14.25" customHeight="1">
      <c r="A3651" s="1">
        <v>3650</v>
      </c>
      <c r="B3651" s="1" t="s">
        <v>54</v>
      </c>
      <c r="C3651" s="1" t="s">
        <v>4425</v>
      </c>
      <c r="D3651" s="1" t="s">
        <v>1169</v>
      </c>
      <c r="E3651" s="1" t="s">
        <v>4267</v>
      </c>
      <c r="F3651" s="1" t="s">
        <v>22979</v>
      </c>
      <c r="G3651" s="14">
        <v>919994094944</v>
      </c>
      <c r="H3651" s="1" t="s">
        <v>20</v>
      </c>
      <c r="I3651" s="1" t="s">
        <v>41</v>
      </c>
      <c r="J3651" s="1" t="s">
        <v>47299</v>
      </c>
      <c r="K3651" s="3" t="s">
        <v>42</v>
      </c>
      <c r="L3651" s="1" t="s">
        <v>47335</v>
      </c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1"/>
      <c r="AA3651" s="1" t="s">
        <v>16</v>
      </c>
      <c r="AB3651" s="3" t="s">
        <v>12</v>
      </c>
      <c r="AC3651" s="23" t="s">
        <v>37782</v>
      </c>
      <c r="AD3651" s="23" t="s">
        <v>41649</v>
      </c>
      <c r="AE3651" t="s">
        <v>35402</v>
      </c>
    </row>
    <row r="3652" spans="1:31" ht="14.25" customHeight="1">
      <c r="A3652" s="1">
        <v>3651</v>
      </c>
      <c r="B3652" s="9" t="s">
        <v>6</v>
      </c>
      <c r="C3652" s="1" t="s">
        <v>7280</v>
      </c>
      <c r="D3652" s="1" t="s">
        <v>1015</v>
      </c>
      <c r="E3652" s="1" t="s">
        <v>139</v>
      </c>
      <c r="F3652" s="1" t="s">
        <v>24396</v>
      </c>
      <c r="G3652" s="14">
        <v>91969496</v>
      </c>
      <c r="H3652" s="1" t="s">
        <v>8</v>
      </c>
      <c r="I3652" s="1" t="s">
        <v>62</v>
      </c>
      <c r="J3652" s="1" t="s">
        <v>47299</v>
      </c>
      <c r="K3652" s="3" t="s">
        <v>17</v>
      </c>
      <c r="L3652" s="1" t="s">
        <v>47335</v>
      </c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1"/>
      <c r="AA3652" s="1" t="s">
        <v>11</v>
      </c>
      <c r="AB3652" s="3" t="s">
        <v>538</v>
      </c>
      <c r="AC3652" s="23" t="s">
        <v>37781</v>
      </c>
      <c r="AD3652" s="23" t="s">
        <v>41650</v>
      </c>
      <c r="AE3652" t="s">
        <v>35402</v>
      </c>
    </row>
    <row r="3653" spans="1:31" ht="14.25" customHeight="1">
      <c r="A3653" s="1">
        <v>3652</v>
      </c>
      <c r="B3653" s="9" t="s">
        <v>6</v>
      </c>
      <c r="C3653" s="1" t="s">
        <v>11352</v>
      </c>
      <c r="D3653" s="1" t="s">
        <v>502</v>
      </c>
      <c r="E3653" s="1" t="s">
        <v>1019</v>
      </c>
      <c r="F3653" s="1" t="s">
        <v>26393</v>
      </c>
      <c r="G3653" s="14">
        <v>91990901919</v>
      </c>
      <c r="H3653" s="1" t="s">
        <v>8</v>
      </c>
      <c r="I3653" s="1" t="s">
        <v>41</v>
      </c>
      <c r="J3653" s="1" t="s">
        <v>47299</v>
      </c>
      <c r="K3653" s="3" t="s">
        <v>42</v>
      </c>
      <c r="L3653" s="1" t="s">
        <v>47335</v>
      </c>
      <c r="M3653" s="3" t="s">
        <v>27</v>
      </c>
      <c r="N3653" s="3" t="s">
        <v>47339</v>
      </c>
      <c r="O3653" s="3" t="s">
        <v>47349</v>
      </c>
      <c r="P3653" s="3" t="s">
        <v>50</v>
      </c>
      <c r="Q3653" s="3"/>
      <c r="R3653" s="3"/>
      <c r="S3653" s="3"/>
      <c r="T3653" s="3"/>
      <c r="U3653" s="3"/>
      <c r="V3653" s="3"/>
      <c r="W3653" s="3"/>
      <c r="X3653" s="3"/>
      <c r="Y3653" s="3"/>
      <c r="Z3653" s="1"/>
      <c r="AA3653" s="1" t="s">
        <v>16</v>
      </c>
      <c r="AB3653" s="3" t="s">
        <v>12</v>
      </c>
      <c r="AC3653" s="23" t="s">
        <v>37784</v>
      </c>
      <c r="AD3653" s="23" t="s">
        <v>41651</v>
      </c>
      <c r="AE3653" t="s">
        <v>35401</v>
      </c>
    </row>
    <row r="3654" spans="1:31" ht="14.25" customHeight="1">
      <c r="A3654" s="1">
        <v>3653</v>
      </c>
      <c r="B3654" s="1" t="s">
        <v>10396</v>
      </c>
      <c r="C3654" s="1" t="s">
        <v>11645</v>
      </c>
      <c r="D3654" s="1" t="s">
        <v>11646</v>
      </c>
      <c r="E3654" s="1" t="s">
        <v>11647</v>
      </c>
      <c r="F3654" s="1" t="s">
        <v>34499</v>
      </c>
      <c r="G3654" s="14">
        <v>919494196660</v>
      </c>
      <c r="H3654" s="1" t="s">
        <v>20</v>
      </c>
      <c r="I3654" s="1" t="s">
        <v>62</v>
      </c>
      <c r="J3654" s="1" t="s">
        <v>47299</v>
      </c>
      <c r="K3654" s="3" t="s">
        <v>27</v>
      </c>
      <c r="L3654" s="1" t="s">
        <v>47335</v>
      </c>
      <c r="M3654" s="3" t="s">
        <v>47344</v>
      </c>
      <c r="N3654" s="3" t="s">
        <v>47339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1"/>
      <c r="AA3654" s="1" t="s">
        <v>16</v>
      </c>
      <c r="AB3654" s="3" t="s">
        <v>12</v>
      </c>
      <c r="AC3654" s="23" t="s">
        <v>37784</v>
      </c>
      <c r="AD3654" s="23" t="s">
        <v>41652</v>
      </c>
      <c r="AE3654" t="s">
        <v>35395</v>
      </c>
    </row>
    <row r="3655" spans="1:31" ht="14.25" customHeight="1">
      <c r="A3655" s="1">
        <v>3654</v>
      </c>
      <c r="B3655" s="1" t="s">
        <v>10396</v>
      </c>
      <c r="C3655" s="1" t="s">
        <v>12087</v>
      </c>
      <c r="D3655" s="1" t="s">
        <v>14902</v>
      </c>
      <c r="E3655" s="1" t="s">
        <v>139</v>
      </c>
      <c r="F3655" s="1" t="s">
        <v>12088</v>
      </c>
      <c r="G3655" s="14">
        <v>919946046460</v>
      </c>
      <c r="H3655" s="1" t="s">
        <v>37</v>
      </c>
      <c r="I3655" s="1" t="s">
        <v>9</v>
      </c>
      <c r="J3655" s="1" t="s">
        <v>47299</v>
      </c>
      <c r="K3655" s="3" t="s">
        <v>42</v>
      </c>
      <c r="L3655" s="1" t="s">
        <v>47335</v>
      </c>
      <c r="M3655" s="3" t="s">
        <v>27</v>
      </c>
      <c r="N3655" s="3" t="s">
        <v>47339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1"/>
      <c r="AA3655" s="1" t="s">
        <v>16</v>
      </c>
      <c r="AB3655" s="3" t="s">
        <v>12</v>
      </c>
      <c r="AC3655" s="23" t="s">
        <v>37784</v>
      </c>
      <c r="AD3655" s="23" t="s">
        <v>39301</v>
      </c>
      <c r="AE3655" t="s">
        <v>35395</v>
      </c>
    </row>
    <row r="3656" spans="1:31" ht="14.25" customHeight="1">
      <c r="A3656" s="1">
        <v>3655</v>
      </c>
      <c r="B3656" s="9" t="s">
        <v>6</v>
      </c>
      <c r="C3656" s="1" t="s">
        <v>13408</v>
      </c>
      <c r="D3656" s="1" t="s">
        <v>359</v>
      </c>
      <c r="E3656" s="1" t="s">
        <v>139</v>
      </c>
      <c r="F3656" s="1" t="s">
        <v>27543</v>
      </c>
      <c r="G3656" s="14">
        <v>91944464904</v>
      </c>
      <c r="H3656" s="1" t="s">
        <v>15</v>
      </c>
      <c r="I3656" s="1" t="s">
        <v>9</v>
      </c>
      <c r="J3656" s="1" t="s">
        <v>47299</v>
      </c>
      <c r="K3656" s="3" t="s">
        <v>42</v>
      </c>
      <c r="L3656" s="1" t="s">
        <v>47335</v>
      </c>
      <c r="M3656" s="3" t="s">
        <v>27</v>
      </c>
      <c r="N3656" s="3" t="s">
        <v>47339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1"/>
      <c r="AA3656" s="1" t="s">
        <v>16</v>
      </c>
      <c r="AB3656" s="3" t="s">
        <v>12</v>
      </c>
      <c r="AC3656" s="23" t="s">
        <v>37785</v>
      </c>
      <c r="AD3656" s="23" t="s">
        <v>41653</v>
      </c>
      <c r="AE3656" t="s">
        <v>35402</v>
      </c>
    </row>
    <row r="3657" spans="1:31" ht="14.25" customHeight="1">
      <c r="A3657" s="1">
        <v>3656</v>
      </c>
      <c r="B3657" s="9" t="s">
        <v>6</v>
      </c>
      <c r="C3657" s="1" t="s">
        <v>5830</v>
      </c>
      <c r="D3657" s="1" t="s">
        <v>4035</v>
      </c>
      <c r="E3657" s="1" t="s">
        <v>19</v>
      </c>
      <c r="F3657" s="1" t="s">
        <v>23675</v>
      </c>
      <c r="G3657" s="14">
        <v>91949004</v>
      </c>
      <c r="H3657" s="1" t="s">
        <v>8</v>
      </c>
      <c r="I3657" s="1" t="s">
        <v>9</v>
      </c>
      <c r="J3657" s="1" t="s">
        <v>47298</v>
      </c>
      <c r="K3657" s="3" t="s">
        <v>117</v>
      </c>
      <c r="L3657" s="1" t="s">
        <v>47335</v>
      </c>
      <c r="M3657" s="3" t="s">
        <v>178</v>
      </c>
      <c r="N3657" s="3" t="s">
        <v>47339</v>
      </c>
      <c r="O3657" s="3" t="s">
        <v>171</v>
      </c>
      <c r="P3657" s="3" t="s">
        <v>70</v>
      </c>
      <c r="Q3657" s="3"/>
      <c r="R3657" s="3"/>
      <c r="S3657" s="3"/>
      <c r="T3657" s="3"/>
      <c r="U3657" s="3"/>
      <c r="V3657" s="3"/>
      <c r="W3657" s="3"/>
      <c r="X3657" s="3"/>
      <c r="Y3657" s="3"/>
      <c r="Z3657" s="1"/>
      <c r="AA3657" s="1" t="s">
        <v>16</v>
      </c>
      <c r="AB3657" s="3" t="s">
        <v>12</v>
      </c>
      <c r="AC3657" s="23" t="s">
        <v>37781</v>
      </c>
      <c r="AD3657" s="23" t="s">
        <v>41654</v>
      </c>
      <c r="AE3657" t="s">
        <v>35395</v>
      </c>
    </row>
    <row r="3658" spans="1:31" ht="14.25" customHeight="1">
      <c r="A3658" s="1">
        <v>3657</v>
      </c>
      <c r="B3658" s="1" t="s">
        <v>10396</v>
      </c>
      <c r="C3658" s="1" t="s">
        <v>11456</v>
      </c>
      <c r="D3658" s="1" t="s">
        <v>1952</v>
      </c>
      <c r="E3658" s="1" t="s">
        <v>1670</v>
      </c>
      <c r="F3658" s="1" t="s">
        <v>26443</v>
      </c>
      <c r="G3658" s="14">
        <v>91401904416</v>
      </c>
      <c r="H3658" s="1" t="s">
        <v>8</v>
      </c>
      <c r="I3658" s="1" t="s">
        <v>9</v>
      </c>
      <c r="J3658" s="1" t="s">
        <v>47310</v>
      </c>
      <c r="K3658" s="3" t="s">
        <v>63</v>
      </c>
      <c r="L3658" s="1" t="s">
        <v>47335</v>
      </c>
      <c r="M3658" s="3" t="s">
        <v>213</v>
      </c>
      <c r="N3658" s="3" t="s">
        <v>47339</v>
      </c>
      <c r="O3658" s="3" t="s">
        <v>17</v>
      </c>
      <c r="P3658" s="3" t="s">
        <v>70</v>
      </c>
      <c r="Q3658" s="3" t="s">
        <v>42</v>
      </c>
      <c r="R3658" s="3" t="s">
        <v>50</v>
      </c>
      <c r="S3658" s="3" t="s">
        <v>27</v>
      </c>
      <c r="T3658" s="3" t="s">
        <v>47310</v>
      </c>
      <c r="U3658" s="3" t="s">
        <v>117</v>
      </c>
      <c r="V3658" s="3" t="s">
        <v>47310</v>
      </c>
      <c r="W3658" s="3" t="s">
        <v>178</v>
      </c>
      <c r="X3658" s="3" t="s">
        <v>47310</v>
      </c>
      <c r="Y3658" s="3" t="s">
        <v>171</v>
      </c>
      <c r="Z3658" s="1" t="s">
        <v>47310</v>
      </c>
      <c r="AA3658" s="1" t="s">
        <v>16</v>
      </c>
      <c r="AB3658" s="3" t="s">
        <v>12</v>
      </c>
      <c r="AC3658" s="23" t="s">
        <v>37784</v>
      </c>
      <c r="AD3658" s="23" t="s">
        <v>41655</v>
      </c>
      <c r="AE3658" t="s">
        <v>35402</v>
      </c>
    </row>
    <row r="3659" spans="1:31" ht="14.25" customHeight="1">
      <c r="A3659" s="1">
        <v>3658</v>
      </c>
      <c r="B3659" s="9" t="s">
        <v>6</v>
      </c>
      <c r="C3659" s="1" t="s">
        <v>253</v>
      </c>
      <c r="D3659" s="1" t="s">
        <v>254</v>
      </c>
      <c r="E3659" s="1" t="s">
        <v>255</v>
      </c>
      <c r="F3659" s="1" t="s">
        <v>21059</v>
      </c>
      <c r="G3659" s="14">
        <v>919446460466</v>
      </c>
      <c r="H3659" s="1" t="s">
        <v>15</v>
      </c>
      <c r="I3659" s="1" t="s">
        <v>9</v>
      </c>
      <c r="J3659" s="1" t="s">
        <v>47300</v>
      </c>
      <c r="K3659" s="3" t="s">
        <v>117</v>
      </c>
      <c r="L3659" s="1" t="s">
        <v>47335</v>
      </c>
      <c r="M3659" s="3" t="s">
        <v>178</v>
      </c>
      <c r="N3659" s="3" t="s">
        <v>47339</v>
      </c>
      <c r="O3659" s="3" t="s">
        <v>171</v>
      </c>
      <c r="P3659" s="3" t="s">
        <v>47300</v>
      </c>
      <c r="Q3659" s="3"/>
      <c r="R3659" s="3"/>
      <c r="S3659" s="3"/>
      <c r="T3659" s="3"/>
      <c r="U3659" s="3"/>
      <c r="V3659" s="3"/>
      <c r="W3659" s="3"/>
      <c r="X3659" s="3"/>
      <c r="Y3659" s="3"/>
      <c r="Z3659" s="1"/>
      <c r="AA3659" s="1" t="s">
        <v>16</v>
      </c>
      <c r="AB3659" s="3" t="s">
        <v>12</v>
      </c>
      <c r="AC3659" s="23" t="s">
        <v>37782</v>
      </c>
      <c r="AD3659" s="23" t="s">
        <v>41656</v>
      </c>
      <c r="AE3659" t="s">
        <v>35395</v>
      </c>
    </row>
    <row r="3660" spans="1:31" ht="14.25" customHeight="1">
      <c r="A3660" s="1">
        <v>3659</v>
      </c>
      <c r="B3660" s="9" t="s">
        <v>6</v>
      </c>
      <c r="C3660" s="1" t="s">
        <v>320</v>
      </c>
      <c r="D3660" s="1" t="s">
        <v>31</v>
      </c>
      <c r="E3660" s="1" t="s">
        <v>19</v>
      </c>
      <c r="F3660" s="1" t="s">
        <v>21109</v>
      </c>
      <c r="G3660" s="14">
        <v>91944616649</v>
      </c>
      <c r="H3660" s="1" t="s">
        <v>8</v>
      </c>
      <c r="I3660" s="1" t="s">
        <v>62</v>
      </c>
      <c r="J3660" s="1" t="s">
        <v>47300</v>
      </c>
      <c r="K3660" s="3" t="s">
        <v>17</v>
      </c>
      <c r="L3660" s="1" t="s">
        <v>47335</v>
      </c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1"/>
      <c r="AA3660" s="1" t="s">
        <v>11</v>
      </c>
      <c r="AB3660" s="3" t="s">
        <v>321</v>
      </c>
      <c r="AC3660" s="23" t="s">
        <v>37782</v>
      </c>
      <c r="AD3660" s="23" t="s">
        <v>41657</v>
      </c>
      <c r="AE3660" t="s">
        <v>35401</v>
      </c>
    </row>
    <row r="3661" spans="1:31" ht="14.25" customHeight="1">
      <c r="A3661" s="1">
        <v>3660</v>
      </c>
      <c r="B3661" s="9" t="s">
        <v>6</v>
      </c>
      <c r="C3661" s="1" t="s">
        <v>322</v>
      </c>
      <c r="D3661" s="1" t="s">
        <v>323</v>
      </c>
      <c r="E3661" s="1" t="s">
        <v>324</v>
      </c>
      <c r="F3661" s="1" t="s">
        <v>21110</v>
      </c>
      <c r="G3661" s="14">
        <v>91944616646</v>
      </c>
      <c r="H3661" s="1" t="s">
        <v>46</v>
      </c>
      <c r="I3661" s="1" t="s">
        <v>9</v>
      </c>
      <c r="J3661" s="1" t="s">
        <v>47300</v>
      </c>
      <c r="K3661" s="3" t="s">
        <v>42</v>
      </c>
      <c r="L3661" s="1" t="s">
        <v>47335</v>
      </c>
      <c r="M3661" s="3" t="s">
        <v>27</v>
      </c>
      <c r="N3661" s="3" t="s">
        <v>47339</v>
      </c>
      <c r="O3661" s="3" t="s">
        <v>117</v>
      </c>
      <c r="P3661" s="3" t="s">
        <v>47300</v>
      </c>
      <c r="Q3661" s="3" t="s">
        <v>178</v>
      </c>
      <c r="R3661" s="3" t="s">
        <v>47300</v>
      </c>
      <c r="S3661" s="3"/>
      <c r="T3661" s="3"/>
      <c r="U3661" s="3"/>
      <c r="V3661" s="3"/>
      <c r="W3661" s="3"/>
      <c r="X3661" s="3"/>
      <c r="Y3661" s="3"/>
      <c r="Z3661" s="1"/>
      <c r="AA3661" s="1" t="s">
        <v>16</v>
      </c>
      <c r="AB3661" s="3" t="s">
        <v>12</v>
      </c>
      <c r="AC3661" s="23" t="s">
        <v>37782</v>
      </c>
      <c r="AD3661" s="23" t="s">
        <v>41658</v>
      </c>
      <c r="AE3661" t="s">
        <v>35402</v>
      </c>
    </row>
    <row r="3662" spans="1:31" ht="14.25" customHeight="1">
      <c r="A3662" s="1">
        <v>3661</v>
      </c>
      <c r="B3662" s="1" t="s">
        <v>54</v>
      </c>
      <c r="C3662" s="1" t="s">
        <v>710</v>
      </c>
      <c r="D3662" s="1" t="s">
        <v>4852</v>
      </c>
      <c r="E3662" s="1" t="s">
        <v>87</v>
      </c>
      <c r="F3662" s="1" t="s">
        <v>33443</v>
      </c>
      <c r="G3662" s="14">
        <v>914160690110</v>
      </c>
      <c r="H3662" s="1" t="s">
        <v>20</v>
      </c>
      <c r="I3662" s="1" t="s">
        <v>9</v>
      </c>
      <c r="J3662" s="1" t="s">
        <v>47300</v>
      </c>
      <c r="K3662" s="3" t="s">
        <v>178</v>
      </c>
      <c r="L3662" s="1" t="s">
        <v>47335</v>
      </c>
      <c r="M3662" s="3" t="s">
        <v>171</v>
      </c>
      <c r="N3662" s="3" t="s">
        <v>47339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1"/>
      <c r="AA3662" s="1" t="s">
        <v>16</v>
      </c>
      <c r="AB3662" s="3" t="s">
        <v>12</v>
      </c>
      <c r="AC3662" s="23" t="s">
        <v>37782</v>
      </c>
      <c r="AD3662" s="23" t="s">
        <v>41659</v>
      </c>
      <c r="AE3662" t="s">
        <v>35400</v>
      </c>
    </row>
    <row r="3663" spans="1:31" ht="14.25" customHeight="1">
      <c r="A3663" s="1">
        <v>3662</v>
      </c>
      <c r="B3663" s="1" t="s">
        <v>54</v>
      </c>
      <c r="C3663" s="1" t="s">
        <v>826</v>
      </c>
      <c r="D3663" s="1" t="s">
        <v>3140</v>
      </c>
      <c r="E3663" s="1" t="s">
        <v>40</v>
      </c>
      <c r="F3663" s="1" t="s">
        <v>21338</v>
      </c>
      <c r="G3663" s="14">
        <v>91944404664</v>
      </c>
      <c r="H3663" s="1" t="s">
        <v>46</v>
      </c>
      <c r="I3663" s="1" t="s">
        <v>41</v>
      </c>
      <c r="J3663" s="1" t="s">
        <v>47300</v>
      </c>
      <c r="K3663" s="3" t="s">
        <v>27</v>
      </c>
      <c r="L3663" s="1" t="s">
        <v>47335</v>
      </c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1"/>
      <c r="AA3663" s="1" t="s">
        <v>16</v>
      </c>
      <c r="AB3663" s="3" t="s">
        <v>12</v>
      </c>
      <c r="AC3663" s="23" t="s">
        <v>37782</v>
      </c>
      <c r="AD3663" s="23" t="s">
        <v>41660</v>
      </c>
      <c r="AE3663" t="s">
        <v>35401</v>
      </c>
    </row>
    <row r="3664" spans="1:31" ht="14.25" customHeight="1">
      <c r="A3664" s="1">
        <v>3663</v>
      </c>
      <c r="B3664" s="1" t="s">
        <v>54</v>
      </c>
      <c r="C3664" s="1" t="s">
        <v>837</v>
      </c>
      <c r="D3664" s="1" t="s">
        <v>463</v>
      </c>
      <c r="E3664" s="1" t="s">
        <v>40</v>
      </c>
      <c r="F3664" s="1" t="s">
        <v>31174</v>
      </c>
      <c r="G3664" s="14">
        <v>914466044466</v>
      </c>
      <c r="H3664" s="1" t="s">
        <v>20</v>
      </c>
      <c r="I3664" s="1" t="s">
        <v>62</v>
      </c>
      <c r="J3664" s="1" t="s">
        <v>47300</v>
      </c>
      <c r="K3664" s="3" t="s">
        <v>42</v>
      </c>
      <c r="L3664" s="1" t="s">
        <v>47335</v>
      </c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1"/>
      <c r="AA3664" s="1" t="s">
        <v>16</v>
      </c>
      <c r="AB3664" s="3" t="s">
        <v>12</v>
      </c>
      <c r="AC3664" s="23" t="s">
        <v>37782</v>
      </c>
      <c r="AD3664" s="23" t="s">
        <v>41661</v>
      </c>
      <c r="AE3664" t="s">
        <v>35402</v>
      </c>
    </row>
    <row r="3665" spans="1:31" ht="14.25" customHeight="1">
      <c r="A3665" s="1">
        <v>3664</v>
      </c>
      <c r="B3665" s="1" t="s">
        <v>54</v>
      </c>
      <c r="C3665" s="1" t="s">
        <v>914</v>
      </c>
      <c r="D3665" s="1" t="s">
        <v>36476</v>
      </c>
      <c r="E3665" s="1" t="s">
        <v>36761</v>
      </c>
      <c r="F3665" s="1" t="s">
        <v>31186</v>
      </c>
      <c r="G3665" s="14">
        <v>919494140444</v>
      </c>
      <c r="H3665" s="1" t="s">
        <v>8</v>
      </c>
      <c r="I3665" s="1" t="s">
        <v>9</v>
      </c>
      <c r="J3665" s="1" t="s">
        <v>47300</v>
      </c>
      <c r="K3665" s="3" t="s">
        <v>117</v>
      </c>
      <c r="L3665" s="1" t="s">
        <v>47335</v>
      </c>
      <c r="M3665" s="3" t="s">
        <v>178</v>
      </c>
      <c r="N3665" s="3" t="s">
        <v>47339</v>
      </c>
      <c r="O3665" s="3" t="s">
        <v>171</v>
      </c>
      <c r="P3665" s="3" t="s">
        <v>47300</v>
      </c>
      <c r="Q3665" s="3"/>
      <c r="R3665" s="3"/>
      <c r="S3665" s="3"/>
      <c r="T3665" s="3"/>
      <c r="U3665" s="3"/>
      <c r="V3665" s="3"/>
      <c r="W3665" s="3"/>
      <c r="X3665" s="3"/>
      <c r="Y3665" s="3"/>
      <c r="Z3665" s="1"/>
      <c r="AA3665" s="1" t="s">
        <v>16</v>
      </c>
      <c r="AB3665" s="3" t="s">
        <v>12</v>
      </c>
      <c r="AC3665" s="23" t="s">
        <v>37782</v>
      </c>
      <c r="AD3665" s="23" t="s">
        <v>41662</v>
      </c>
      <c r="AE3665" t="s">
        <v>35400</v>
      </c>
    </row>
    <row r="3666" spans="1:31" ht="14.25" customHeight="1">
      <c r="A3666" s="1">
        <v>3665</v>
      </c>
      <c r="B3666" s="1" t="s">
        <v>54</v>
      </c>
      <c r="C3666" s="1" t="s">
        <v>1044</v>
      </c>
      <c r="D3666" s="1" t="s">
        <v>3519</v>
      </c>
      <c r="E3666" s="1" t="s">
        <v>724</v>
      </c>
      <c r="F3666" s="1" t="s">
        <v>21430</v>
      </c>
      <c r="G3666" s="14">
        <v>91944404699</v>
      </c>
      <c r="H3666" s="1" t="s">
        <v>8</v>
      </c>
      <c r="I3666" s="1" t="s">
        <v>62</v>
      </c>
      <c r="J3666" s="1" t="s">
        <v>47300</v>
      </c>
      <c r="K3666" s="3" t="s">
        <v>27</v>
      </c>
      <c r="L3666" s="1" t="s">
        <v>47335</v>
      </c>
      <c r="M3666" s="3" t="s">
        <v>47344</v>
      </c>
      <c r="N3666" s="3" t="s">
        <v>47339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1"/>
      <c r="AA3666" s="1" t="s">
        <v>16</v>
      </c>
      <c r="AB3666" s="3" t="s">
        <v>12</v>
      </c>
      <c r="AC3666" s="23" t="s">
        <v>37782</v>
      </c>
      <c r="AD3666" s="23" t="s">
        <v>41663</v>
      </c>
      <c r="AE3666" t="s">
        <v>35395</v>
      </c>
    </row>
    <row r="3667" spans="1:31" ht="14.25" customHeight="1">
      <c r="A3667" s="1">
        <v>3666</v>
      </c>
      <c r="B3667" s="1" t="s">
        <v>54</v>
      </c>
      <c r="C3667" s="1" t="s">
        <v>1059</v>
      </c>
      <c r="D3667" s="1" t="s">
        <v>557</v>
      </c>
      <c r="E3667" s="1" t="s">
        <v>139</v>
      </c>
      <c r="F3667" s="1" t="s">
        <v>21435</v>
      </c>
      <c r="G3667" s="14">
        <v>9194464946</v>
      </c>
      <c r="H3667" s="1" t="s">
        <v>8</v>
      </c>
      <c r="I3667" s="1" t="s">
        <v>9</v>
      </c>
      <c r="J3667" s="1" t="s">
        <v>47300</v>
      </c>
      <c r="K3667" s="3" t="s">
        <v>42</v>
      </c>
      <c r="L3667" s="1" t="s">
        <v>47335</v>
      </c>
      <c r="M3667" s="3" t="s">
        <v>178</v>
      </c>
      <c r="N3667" s="3" t="s">
        <v>47339</v>
      </c>
      <c r="O3667" s="3" t="s">
        <v>171</v>
      </c>
      <c r="P3667" s="3" t="s">
        <v>47300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1"/>
      <c r="AA3667" s="1" t="s">
        <v>16</v>
      </c>
      <c r="AB3667" s="3" t="s">
        <v>12</v>
      </c>
      <c r="AC3667" s="23" t="s">
        <v>37782</v>
      </c>
      <c r="AD3667" s="23" t="s">
        <v>41664</v>
      </c>
      <c r="AE3667" t="s">
        <v>35401</v>
      </c>
    </row>
    <row r="3668" spans="1:31" ht="14.25" customHeight="1">
      <c r="A3668" s="1">
        <v>3667</v>
      </c>
      <c r="B3668" s="1" t="s">
        <v>54</v>
      </c>
      <c r="C3668" s="1" t="s">
        <v>1122</v>
      </c>
      <c r="D3668" s="1" t="s">
        <v>35652</v>
      </c>
      <c r="E3668" s="1" t="s">
        <v>36762</v>
      </c>
      <c r="F3668" s="1" t="s">
        <v>31209</v>
      </c>
      <c r="G3668" s="14">
        <v>91994699999</v>
      </c>
      <c r="H3668" s="1" t="s">
        <v>15</v>
      </c>
      <c r="I3668" s="1" t="s">
        <v>9</v>
      </c>
      <c r="J3668" s="1" t="s">
        <v>47300</v>
      </c>
      <c r="K3668" s="3" t="s">
        <v>42</v>
      </c>
      <c r="L3668" s="1" t="s">
        <v>47335</v>
      </c>
      <c r="M3668" s="3" t="s">
        <v>178</v>
      </c>
      <c r="N3668" s="3" t="s">
        <v>47339</v>
      </c>
      <c r="O3668" s="3" t="s">
        <v>171</v>
      </c>
      <c r="P3668" s="3" t="s">
        <v>47300</v>
      </c>
      <c r="Q3668" s="3"/>
      <c r="R3668" s="3"/>
      <c r="S3668" s="3"/>
      <c r="T3668" s="3"/>
      <c r="U3668" s="3"/>
      <c r="V3668" s="3"/>
      <c r="W3668" s="3"/>
      <c r="X3668" s="3"/>
      <c r="Y3668" s="3"/>
      <c r="Z3668" s="1"/>
      <c r="AA3668" s="1" t="s">
        <v>16</v>
      </c>
      <c r="AB3668" s="3" t="s">
        <v>12</v>
      </c>
      <c r="AC3668" s="23" t="s">
        <v>37782</v>
      </c>
      <c r="AD3668" s="23" t="s">
        <v>41665</v>
      </c>
      <c r="AE3668" t="s">
        <v>35395</v>
      </c>
    </row>
    <row r="3669" spans="1:31" ht="14.25" customHeight="1">
      <c r="A3669" s="1">
        <v>3668</v>
      </c>
      <c r="B3669" s="9" t="s">
        <v>6</v>
      </c>
      <c r="C3669" s="1" t="s">
        <v>1278</v>
      </c>
      <c r="D3669" s="1" t="s">
        <v>1279</v>
      </c>
      <c r="E3669" s="1" t="s">
        <v>139</v>
      </c>
      <c r="F3669" s="1" t="s">
        <v>21520</v>
      </c>
      <c r="G3669" s="14">
        <v>919446149664</v>
      </c>
      <c r="H3669" s="1" t="s">
        <v>8</v>
      </c>
      <c r="I3669" s="1" t="s">
        <v>9</v>
      </c>
      <c r="J3669" s="1" t="s">
        <v>47300</v>
      </c>
      <c r="K3669" s="3" t="s">
        <v>17</v>
      </c>
      <c r="L3669" s="1" t="s">
        <v>47335</v>
      </c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1"/>
      <c r="AA3669" s="1" t="s">
        <v>11</v>
      </c>
      <c r="AB3669" s="3" t="s">
        <v>274</v>
      </c>
      <c r="AC3669" s="23" t="s">
        <v>37782</v>
      </c>
      <c r="AD3669" s="23" t="s">
        <v>41228</v>
      </c>
      <c r="AE3669" t="s">
        <v>35402</v>
      </c>
    </row>
    <row r="3670" spans="1:31" ht="14.25" customHeight="1">
      <c r="A3670" s="1">
        <v>3669</v>
      </c>
      <c r="B3670" s="9" t="s">
        <v>6</v>
      </c>
      <c r="C3670" s="1" t="s">
        <v>1307</v>
      </c>
      <c r="D3670" s="1" t="s">
        <v>557</v>
      </c>
      <c r="E3670" s="1" t="s">
        <v>1308</v>
      </c>
      <c r="F3670" s="1" t="s">
        <v>21530</v>
      </c>
      <c r="G3670" s="14">
        <v>914144644004</v>
      </c>
      <c r="H3670" s="1" t="s">
        <v>8</v>
      </c>
      <c r="I3670" s="1" t="s">
        <v>9</v>
      </c>
      <c r="J3670" s="1" t="s">
        <v>47300</v>
      </c>
      <c r="K3670" s="3" t="s">
        <v>27</v>
      </c>
      <c r="L3670" s="1" t="s">
        <v>47335</v>
      </c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1"/>
      <c r="AA3670" s="1" t="s">
        <v>16</v>
      </c>
      <c r="AB3670" s="3" t="s">
        <v>12</v>
      </c>
      <c r="AC3670" s="23" t="s">
        <v>37782</v>
      </c>
      <c r="AD3670" s="23" t="s">
        <v>41666</v>
      </c>
      <c r="AE3670" t="s">
        <v>35400</v>
      </c>
    </row>
    <row r="3671" spans="1:31" ht="14.25" customHeight="1">
      <c r="A3671" s="1">
        <v>3670</v>
      </c>
      <c r="B3671" s="9" t="s">
        <v>6</v>
      </c>
      <c r="C3671" s="1" t="s">
        <v>1880</v>
      </c>
      <c r="D3671" s="1" t="s">
        <v>162</v>
      </c>
      <c r="E3671" s="1" t="s">
        <v>40</v>
      </c>
      <c r="F3671" s="1" t="s">
        <v>21772</v>
      </c>
      <c r="G3671" s="14">
        <v>9196100966</v>
      </c>
      <c r="H3671" s="1" t="s">
        <v>8</v>
      </c>
      <c r="I3671" s="1" t="s">
        <v>9</v>
      </c>
      <c r="J3671" s="1" t="s">
        <v>47300</v>
      </c>
      <c r="K3671" s="3" t="s">
        <v>17</v>
      </c>
      <c r="L3671" s="1" t="s">
        <v>47335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1"/>
      <c r="AA3671" s="1" t="s">
        <v>11</v>
      </c>
      <c r="AB3671" s="3" t="s">
        <v>13</v>
      </c>
      <c r="AC3671" s="23" t="s">
        <v>37782</v>
      </c>
      <c r="AD3671" s="23" t="s">
        <v>39383</v>
      </c>
      <c r="AE3671" t="s">
        <v>35401</v>
      </c>
    </row>
    <row r="3672" spans="1:31" ht="14.25" customHeight="1">
      <c r="A3672" s="1">
        <v>3671</v>
      </c>
      <c r="B3672" s="9" t="s">
        <v>6</v>
      </c>
      <c r="C3672" s="1" t="s">
        <v>2326</v>
      </c>
      <c r="D3672" s="1" t="s">
        <v>1617</v>
      </c>
      <c r="E3672" s="1" t="s">
        <v>788</v>
      </c>
      <c r="F3672" s="1" t="s">
        <v>2327</v>
      </c>
      <c r="G3672" s="14">
        <v>9199946669</v>
      </c>
      <c r="H3672" s="1" t="s">
        <v>8</v>
      </c>
      <c r="I3672" s="1" t="s">
        <v>62</v>
      </c>
      <c r="J3672" s="1" t="s">
        <v>47300</v>
      </c>
      <c r="K3672" s="3" t="s">
        <v>17</v>
      </c>
      <c r="L3672" s="1" t="s">
        <v>47335</v>
      </c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1"/>
      <c r="AA3672" s="1" t="s">
        <v>11</v>
      </c>
      <c r="AB3672" s="3" t="s">
        <v>321</v>
      </c>
      <c r="AC3672" s="23" t="s">
        <v>37782</v>
      </c>
      <c r="AD3672" s="23" t="s">
        <v>41667</v>
      </c>
      <c r="AE3672" t="s">
        <v>35395</v>
      </c>
    </row>
    <row r="3673" spans="1:31" ht="14.25" customHeight="1">
      <c r="A3673" s="1">
        <v>3672</v>
      </c>
      <c r="B3673" s="9" t="s">
        <v>6</v>
      </c>
      <c r="C3673" s="1" t="s">
        <v>2382</v>
      </c>
      <c r="D3673" s="1" t="s">
        <v>2383</v>
      </c>
      <c r="E3673" s="1" t="s">
        <v>40</v>
      </c>
      <c r="F3673" s="1" t="s">
        <v>31348</v>
      </c>
      <c r="G3673" s="14">
        <v>919944000</v>
      </c>
      <c r="H3673" s="1" t="s">
        <v>8</v>
      </c>
      <c r="I3673" s="1" t="s">
        <v>9</v>
      </c>
      <c r="J3673" s="1" t="s">
        <v>47300</v>
      </c>
      <c r="K3673" s="3" t="s">
        <v>27</v>
      </c>
      <c r="L3673" s="1" t="s">
        <v>47335</v>
      </c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1"/>
      <c r="AA3673" s="1" t="s">
        <v>16</v>
      </c>
      <c r="AB3673" s="3" t="s">
        <v>12</v>
      </c>
      <c r="AC3673" s="23" t="s">
        <v>37782</v>
      </c>
      <c r="AD3673" s="23" t="s">
        <v>41668</v>
      </c>
      <c r="AE3673" t="s">
        <v>35401</v>
      </c>
    </row>
    <row r="3674" spans="1:31" ht="14.25" customHeight="1">
      <c r="A3674" s="1">
        <v>3673</v>
      </c>
      <c r="B3674" s="9" t="s">
        <v>6</v>
      </c>
      <c r="C3674" s="1" t="s">
        <v>2393</v>
      </c>
      <c r="D3674" s="1" t="s">
        <v>2394</v>
      </c>
      <c r="E3674" s="1" t="s">
        <v>2395</v>
      </c>
      <c r="F3674" s="1" t="s">
        <v>33605</v>
      </c>
      <c r="G3674" s="14">
        <v>91449000949</v>
      </c>
      <c r="H3674" s="1" t="s">
        <v>132</v>
      </c>
      <c r="I3674" s="1" t="s">
        <v>9</v>
      </c>
      <c r="J3674" s="1" t="s">
        <v>47300</v>
      </c>
      <c r="K3674" s="3" t="s">
        <v>17</v>
      </c>
      <c r="L3674" s="1" t="s">
        <v>47335</v>
      </c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1"/>
      <c r="AA3674" s="1" t="s">
        <v>11</v>
      </c>
      <c r="AB3674" s="3" t="s">
        <v>538</v>
      </c>
      <c r="AC3674" s="23" t="s">
        <v>37782</v>
      </c>
      <c r="AD3674" s="23" t="s">
        <v>39139</v>
      </c>
      <c r="AE3674" t="s">
        <v>35402</v>
      </c>
    </row>
    <row r="3675" spans="1:31" ht="14.25" customHeight="1">
      <c r="A3675" s="1">
        <v>3674</v>
      </c>
      <c r="B3675" s="1" t="s">
        <v>54</v>
      </c>
      <c r="C3675" s="1" t="s">
        <v>2748</v>
      </c>
      <c r="D3675" s="1" t="s">
        <v>734</v>
      </c>
      <c r="E3675" s="1" t="s">
        <v>139</v>
      </c>
      <c r="F3675" s="1" t="s">
        <v>22146</v>
      </c>
      <c r="G3675" s="14">
        <v>91944640690</v>
      </c>
      <c r="H3675" s="1" t="s">
        <v>20</v>
      </c>
      <c r="I3675" s="1" t="s">
        <v>9</v>
      </c>
      <c r="J3675" s="1" t="s">
        <v>47300</v>
      </c>
      <c r="K3675" s="3" t="s">
        <v>27</v>
      </c>
      <c r="L3675" s="1" t="s">
        <v>47335</v>
      </c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1"/>
      <c r="AA3675" s="1" t="s">
        <v>16</v>
      </c>
      <c r="AB3675" s="3" t="s">
        <v>12</v>
      </c>
      <c r="AC3675" s="23" t="s">
        <v>37782</v>
      </c>
      <c r="AD3675" s="23" t="s">
        <v>41669</v>
      </c>
      <c r="AE3675" t="s">
        <v>35401</v>
      </c>
    </row>
    <row r="3676" spans="1:31" ht="14.25" customHeight="1">
      <c r="A3676" s="1">
        <v>3675</v>
      </c>
      <c r="B3676" s="1" t="s">
        <v>54</v>
      </c>
      <c r="C3676" s="1" t="s">
        <v>2833</v>
      </c>
      <c r="D3676" s="1" t="s">
        <v>1821</v>
      </c>
      <c r="E3676" s="1" t="s">
        <v>3591</v>
      </c>
      <c r="F3676" s="1" t="s">
        <v>22195</v>
      </c>
      <c r="G3676" s="14">
        <v>914494166441</v>
      </c>
      <c r="H3676" s="1" t="s">
        <v>8</v>
      </c>
      <c r="I3676" s="1" t="s">
        <v>9</v>
      </c>
      <c r="J3676" s="1" t="s">
        <v>47300</v>
      </c>
      <c r="K3676" s="3" t="s">
        <v>42</v>
      </c>
      <c r="L3676" s="1" t="s">
        <v>47335</v>
      </c>
      <c r="M3676" s="3" t="s">
        <v>27</v>
      </c>
      <c r="N3676" s="3" t="s">
        <v>47339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1"/>
      <c r="AA3676" s="1" t="s">
        <v>16</v>
      </c>
      <c r="AB3676" s="3" t="s">
        <v>12</v>
      </c>
      <c r="AC3676" s="23" t="s">
        <v>37782</v>
      </c>
      <c r="AD3676" s="23" t="s">
        <v>41670</v>
      </c>
      <c r="AE3676" t="s">
        <v>35402</v>
      </c>
    </row>
    <row r="3677" spans="1:31" ht="14.25" customHeight="1">
      <c r="A3677" s="1">
        <v>3676</v>
      </c>
      <c r="B3677" s="9" t="s">
        <v>6</v>
      </c>
      <c r="C3677" s="1" t="s">
        <v>2956</v>
      </c>
      <c r="D3677" s="1" t="s">
        <v>2957</v>
      </c>
      <c r="E3677" s="1" t="s">
        <v>139</v>
      </c>
      <c r="F3677" s="1" t="s">
        <v>33649</v>
      </c>
      <c r="G3677" s="14">
        <v>914144469999</v>
      </c>
      <c r="H3677" s="1" t="s">
        <v>20</v>
      </c>
      <c r="I3677" s="1" t="s">
        <v>62</v>
      </c>
      <c r="J3677" s="1" t="s">
        <v>47300</v>
      </c>
      <c r="K3677" s="3" t="s">
        <v>63</v>
      </c>
      <c r="L3677" s="1" t="s">
        <v>47335</v>
      </c>
      <c r="M3677" s="3" t="s">
        <v>213</v>
      </c>
      <c r="N3677" s="3" t="s">
        <v>47339</v>
      </c>
      <c r="O3677" s="3" t="s">
        <v>17</v>
      </c>
      <c r="P3677" s="3" t="s">
        <v>47300</v>
      </c>
      <c r="Q3677" s="3" t="s">
        <v>42</v>
      </c>
      <c r="R3677" s="3" t="s">
        <v>47300</v>
      </c>
      <c r="S3677" s="3" t="s">
        <v>27</v>
      </c>
      <c r="T3677" s="3" t="s">
        <v>47300</v>
      </c>
      <c r="U3677" s="3" t="s">
        <v>117</v>
      </c>
      <c r="V3677" s="3" t="s">
        <v>47300</v>
      </c>
      <c r="W3677" s="3" t="s">
        <v>178</v>
      </c>
      <c r="X3677" s="3" t="s">
        <v>47300</v>
      </c>
      <c r="Y3677" s="3" t="s">
        <v>171</v>
      </c>
      <c r="Z3677" s="1" t="s">
        <v>47300</v>
      </c>
      <c r="AA3677" s="1" t="s">
        <v>16</v>
      </c>
      <c r="AB3677" s="3" t="s">
        <v>12</v>
      </c>
      <c r="AC3677" s="23" t="s">
        <v>37782</v>
      </c>
      <c r="AD3677" s="23" t="s">
        <v>41671</v>
      </c>
      <c r="AE3677" t="s">
        <v>35400</v>
      </c>
    </row>
    <row r="3678" spans="1:31" ht="14.25" customHeight="1">
      <c r="A3678" s="1">
        <v>3677</v>
      </c>
      <c r="B3678" s="9" t="s">
        <v>6</v>
      </c>
      <c r="C3678" s="1" t="s">
        <v>3026</v>
      </c>
      <c r="D3678" s="1" t="s">
        <v>1501</v>
      </c>
      <c r="E3678" s="1" t="s">
        <v>139</v>
      </c>
      <c r="F3678" s="1" t="s">
        <v>22282</v>
      </c>
      <c r="G3678" s="14">
        <v>91994044099</v>
      </c>
      <c r="H3678" s="1" t="s">
        <v>15</v>
      </c>
      <c r="I3678" s="1" t="s">
        <v>62</v>
      </c>
      <c r="J3678" s="1" t="s">
        <v>47300</v>
      </c>
      <c r="K3678" s="3" t="s">
        <v>27</v>
      </c>
      <c r="L3678" s="1" t="s">
        <v>47335</v>
      </c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1"/>
      <c r="AA3678" s="1" t="s">
        <v>16</v>
      </c>
      <c r="AB3678" s="3" t="s">
        <v>12</v>
      </c>
      <c r="AC3678" s="23" t="s">
        <v>37782</v>
      </c>
      <c r="AD3678" s="23" t="s">
        <v>41672</v>
      </c>
      <c r="AE3678" t="s">
        <v>35395</v>
      </c>
    </row>
    <row r="3679" spans="1:31" ht="14.25" customHeight="1">
      <c r="A3679" s="1">
        <v>3678</v>
      </c>
      <c r="B3679" s="9" t="s">
        <v>6</v>
      </c>
      <c r="C3679" s="1" t="s">
        <v>3397</v>
      </c>
      <c r="D3679" s="1" t="s">
        <v>58</v>
      </c>
      <c r="E3679" s="1" t="s">
        <v>40</v>
      </c>
      <c r="F3679" s="1" t="s">
        <v>22479</v>
      </c>
      <c r="G3679" s="14">
        <v>91996460</v>
      </c>
      <c r="H3679" s="1" t="s">
        <v>132</v>
      </c>
      <c r="I3679" s="1" t="s">
        <v>9</v>
      </c>
      <c r="J3679" s="1" t="s">
        <v>47300</v>
      </c>
      <c r="K3679" s="3" t="s">
        <v>27</v>
      </c>
      <c r="L3679" s="1" t="s">
        <v>47335</v>
      </c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1"/>
      <c r="AA3679" s="1" t="s">
        <v>16</v>
      </c>
      <c r="AB3679" s="3" t="s">
        <v>12</v>
      </c>
      <c r="AC3679" s="23" t="s">
        <v>37782</v>
      </c>
      <c r="AD3679" s="23" t="s">
        <v>41673</v>
      </c>
      <c r="AE3679" t="s">
        <v>35395</v>
      </c>
    </row>
    <row r="3680" spans="1:31" ht="14.25" customHeight="1">
      <c r="A3680" s="1">
        <v>3679</v>
      </c>
      <c r="B3680" s="9" t="s">
        <v>6</v>
      </c>
      <c r="C3680" s="1" t="s">
        <v>3700</v>
      </c>
      <c r="D3680" s="1" t="s">
        <v>86</v>
      </c>
      <c r="E3680" s="1" t="s">
        <v>139</v>
      </c>
      <c r="F3680" s="1" t="s">
        <v>22623</v>
      </c>
      <c r="G3680" s="14">
        <v>919449904999</v>
      </c>
      <c r="H3680" s="1" t="s">
        <v>15</v>
      </c>
      <c r="I3680" s="1" t="s">
        <v>41</v>
      </c>
      <c r="J3680" s="1" t="s">
        <v>47300</v>
      </c>
      <c r="K3680" s="3" t="s">
        <v>42</v>
      </c>
      <c r="L3680" s="1" t="s">
        <v>47335</v>
      </c>
      <c r="M3680" s="3" t="s">
        <v>27</v>
      </c>
      <c r="N3680" s="3" t="s">
        <v>47339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1"/>
      <c r="AA3680" s="1" t="s">
        <v>16</v>
      </c>
      <c r="AB3680" s="3" t="s">
        <v>12</v>
      </c>
      <c r="AC3680" s="23" t="s">
        <v>37782</v>
      </c>
      <c r="AD3680" s="23" t="s">
        <v>41674</v>
      </c>
      <c r="AE3680" t="s">
        <v>35400</v>
      </c>
    </row>
    <row r="3681" spans="1:31" ht="14.25" customHeight="1">
      <c r="A3681" s="1">
        <v>3680</v>
      </c>
      <c r="B3681" s="9" t="s">
        <v>6</v>
      </c>
      <c r="C3681" s="1" t="s">
        <v>3789</v>
      </c>
      <c r="D3681" s="1" t="s">
        <v>1421</v>
      </c>
      <c r="E3681" s="1" t="s">
        <v>680</v>
      </c>
      <c r="F3681" s="1" t="s">
        <v>22674</v>
      </c>
      <c r="G3681" s="14">
        <v>9199064410</v>
      </c>
      <c r="H3681" s="1" t="s">
        <v>8</v>
      </c>
      <c r="I3681" s="1" t="s">
        <v>62</v>
      </c>
      <c r="J3681" s="1" t="s">
        <v>47300</v>
      </c>
      <c r="K3681" s="3" t="s">
        <v>17</v>
      </c>
      <c r="L3681" s="1" t="s">
        <v>47335</v>
      </c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1"/>
      <c r="AA3681" s="1" t="s">
        <v>11</v>
      </c>
      <c r="AB3681" s="3" t="s">
        <v>321</v>
      </c>
      <c r="AC3681" s="23" t="s">
        <v>37782</v>
      </c>
      <c r="AD3681" s="23" t="s">
        <v>41675</v>
      </c>
      <c r="AE3681" t="s">
        <v>35395</v>
      </c>
    </row>
    <row r="3682" spans="1:31" ht="14.25" customHeight="1">
      <c r="A3682" s="1">
        <v>3681</v>
      </c>
      <c r="B3682" s="9" t="s">
        <v>6</v>
      </c>
      <c r="C3682" s="1" t="s">
        <v>4075</v>
      </c>
      <c r="D3682" s="1" t="s">
        <v>4076</v>
      </c>
      <c r="E3682" s="1" t="s">
        <v>1804</v>
      </c>
      <c r="F3682" s="1" t="s">
        <v>31523</v>
      </c>
      <c r="G3682" s="14">
        <v>919949096</v>
      </c>
      <c r="H3682" s="1" t="s">
        <v>20</v>
      </c>
      <c r="I3682" s="1" t="s">
        <v>9</v>
      </c>
      <c r="J3682" s="1" t="s">
        <v>47300</v>
      </c>
      <c r="K3682" s="3" t="s">
        <v>27</v>
      </c>
      <c r="L3682" s="1" t="s">
        <v>47335</v>
      </c>
      <c r="M3682" s="3" t="s">
        <v>178</v>
      </c>
      <c r="N3682" s="3" t="s">
        <v>47339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1"/>
      <c r="AA3682" s="1" t="s">
        <v>16</v>
      </c>
      <c r="AB3682" s="3" t="s">
        <v>12</v>
      </c>
      <c r="AC3682" s="23" t="s">
        <v>37782</v>
      </c>
      <c r="AD3682" s="23" t="s">
        <v>41676</v>
      </c>
      <c r="AE3682" t="s">
        <v>35402</v>
      </c>
    </row>
    <row r="3683" spans="1:31" ht="14.25" customHeight="1">
      <c r="A3683" s="1">
        <v>3682</v>
      </c>
      <c r="B3683" s="1" t="s">
        <v>54</v>
      </c>
      <c r="C3683" s="1" t="s">
        <v>4082</v>
      </c>
      <c r="D3683" s="1" t="s">
        <v>3533</v>
      </c>
      <c r="E3683" s="1" t="s">
        <v>4083</v>
      </c>
      <c r="F3683" s="1" t="s">
        <v>33756</v>
      </c>
      <c r="G3683" s="14">
        <v>919909909944</v>
      </c>
      <c r="H3683" s="1" t="s">
        <v>46</v>
      </c>
      <c r="I3683" s="1" t="s">
        <v>9</v>
      </c>
      <c r="J3683" s="1" t="s">
        <v>47300</v>
      </c>
      <c r="K3683" s="3" t="s">
        <v>117</v>
      </c>
      <c r="L3683" s="1" t="s">
        <v>47335</v>
      </c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1"/>
      <c r="AA3683" s="1" t="s">
        <v>16</v>
      </c>
      <c r="AB3683" s="3" t="s">
        <v>12</v>
      </c>
      <c r="AC3683" s="23" t="s">
        <v>37782</v>
      </c>
      <c r="AD3683" s="23" t="s">
        <v>41677</v>
      </c>
      <c r="AE3683" t="s">
        <v>35400</v>
      </c>
    </row>
    <row r="3684" spans="1:31" ht="14.25" customHeight="1">
      <c r="A3684" s="1">
        <v>3683</v>
      </c>
      <c r="B3684" s="1" t="s">
        <v>54</v>
      </c>
      <c r="C3684" s="1" t="s">
        <v>4139</v>
      </c>
      <c r="D3684" s="1" t="s">
        <v>35653</v>
      </c>
      <c r="E3684" s="1" t="s">
        <v>139</v>
      </c>
      <c r="F3684" s="1" t="s">
        <v>4140</v>
      </c>
      <c r="G3684" s="14">
        <v>919446604494</v>
      </c>
      <c r="H3684" s="1" t="s">
        <v>20</v>
      </c>
      <c r="I3684" s="1" t="s">
        <v>37779</v>
      </c>
      <c r="J3684" s="1" t="s">
        <v>47300</v>
      </c>
      <c r="K3684" s="3" t="s">
        <v>42</v>
      </c>
      <c r="L3684" s="1" t="s">
        <v>47335</v>
      </c>
      <c r="M3684" s="3" t="s">
        <v>47344</v>
      </c>
      <c r="N3684" s="3" t="s">
        <v>47339</v>
      </c>
      <c r="O3684" s="3" t="s">
        <v>47349</v>
      </c>
      <c r="P3684" s="3" t="s">
        <v>47300</v>
      </c>
      <c r="Q3684" s="3"/>
      <c r="R3684" s="3"/>
      <c r="S3684" s="3"/>
      <c r="T3684" s="3"/>
      <c r="U3684" s="3"/>
      <c r="V3684" s="3"/>
      <c r="W3684" s="3"/>
      <c r="X3684" s="3"/>
      <c r="Y3684" s="3"/>
      <c r="Z3684" s="1"/>
      <c r="AA3684" s="1" t="s">
        <v>16</v>
      </c>
      <c r="AB3684" s="3" t="s">
        <v>12</v>
      </c>
      <c r="AC3684" s="23" t="s">
        <v>37782</v>
      </c>
      <c r="AD3684" s="23" t="s">
        <v>41678</v>
      </c>
      <c r="AE3684" t="s">
        <v>35402</v>
      </c>
    </row>
    <row r="3685" spans="1:31" ht="14.25" customHeight="1">
      <c r="A3685" s="1">
        <v>3684</v>
      </c>
      <c r="B3685" s="1" t="s">
        <v>54</v>
      </c>
      <c r="C3685" s="1" t="s">
        <v>4314</v>
      </c>
      <c r="D3685" s="1" t="s">
        <v>1160</v>
      </c>
      <c r="E3685" s="1" t="s">
        <v>90</v>
      </c>
      <c r="F3685" s="1" t="s">
        <v>22920</v>
      </c>
      <c r="G3685" s="14">
        <v>91416049469</v>
      </c>
      <c r="H3685" s="1" t="s">
        <v>8</v>
      </c>
      <c r="I3685" s="1" t="s">
        <v>9</v>
      </c>
      <c r="J3685" s="1" t="s">
        <v>47300</v>
      </c>
      <c r="K3685" s="3" t="s">
        <v>27</v>
      </c>
      <c r="L3685" s="1" t="s">
        <v>47335</v>
      </c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1"/>
      <c r="AA3685" s="1" t="s">
        <v>16</v>
      </c>
      <c r="AB3685" s="3" t="s">
        <v>12</v>
      </c>
      <c r="AC3685" s="23" t="s">
        <v>37782</v>
      </c>
      <c r="AD3685" s="23" t="s">
        <v>41679</v>
      </c>
      <c r="AE3685" t="s">
        <v>35402</v>
      </c>
    </row>
    <row r="3686" spans="1:31" ht="14.25" customHeight="1">
      <c r="A3686" s="1">
        <v>3685</v>
      </c>
      <c r="B3686" s="1" t="s">
        <v>54</v>
      </c>
      <c r="C3686" s="1" t="s">
        <v>4530</v>
      </c>
      <c r="D3686" s="1" t="s">
        <v>1305</v>
      </c>
      <c r="E3686" s="1" t="s">
        <v>36763</v>
      </c>
      <c r="F3686" s="1" t="s">
        <v>23030</v>
      </c>
      <c r="G3686" s="14">
        <v>919446016100</v>
      </c>
      <c r="H3686" s="1" t="s">
        <v>8</v>
      </c>
      <c r="I3686" s="1" t="s">
        <v>9</v>
      </c>
      <c r="J3686" s="1" t="s">
        <v>47300</v>
      </c>
      <c r="K3686" s="3" t="s">
        <v>27</v>
      </c>
      <c r="L3686" s="1" t="s">
        <v>47335</v>
      </c>
      <c r="M3686" s="3" t="s">
        <v>47344</v>
      </c>
      <c r="N3686" s="3" t="s">
        <v>47339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1"/>
      <c r="AA3686" s="1" t="s">
        <v>16</v>
      </c>
      <c r="AB3686" s="3" t="s">
        <v>12</v>
      </c>
      <c r="AC3686" s="23" t="s">
        <v>37782</v>
      </c>
      <c r="AD3686" s="23" t="s">
        <v>41680</v>
      </c>
      <c r="AE3686" t="s">
        <v>35402</v>
      </c>
    </row>
    <row r="3687" spans="1:31" ht="14.25" customHeight="1">
      <c r="A3687" s="1">
        <v>3686</v>
      </c>
      <c r="B3687" s="1" t="s">
        <v>54</v>
      </c>
      <c r="C3687" s="1" t="s">
        <v>4708</v>
      </c>
      <c r="D3687" s="1" t="s">
        <v>622</v>
      </c>
      <c r="E3687" s="1" t="s">
        <v>4709</v>
      </c>
      <c r="F3687" s="1" t="s">
        <v>31589</v>
      </c>
      <c r="G3687" s="14">
        <v>9199944466</v>
      </c>
      <c r="H3687" s="1" t="s">
        <v>8</v>
      </c>
      <c r="I3687" s="1" t="s">
        <v>62</v>
      </c>
      <c r="J3687" s="1" t="s">
        <v>47300</v>
      </c>
      <c r="K3687" s="3" t="s">
        <v>178</v>
      </c>
      <c r="L3687" s="1" t="s">
        <v>47335</v>
      </c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1"/>
      <c r="AA3687" s="1" t="s">
        <v>16</v>
      </c>
      <c r="AB3687" s="3" t="s">
        <v>12</v>
      </c>
      <c r="AC3687" s="23" t="s">
        <v>37782</v>
      </c>
      <c r="AD3687" s="23" t="s">
        <v>41681</v>
      </c>
      <c r="AE3687" t="s">
        <v>35395</v>
      </c>
    </row>
    <row r="3688" spans="1:31" ht="14.25" customHeight="1">
      <c r="A3688" s="1">
        <v>3687</v>
      </c>
      <c r="B3688" s="9" t="s">
        <v>6</v>
      </c>
      <c r="C3688" s="1" t="s">
        <v>4904</v>
      </c>
      <c r="D3688" s="1" t="s">
        <v>4905</v>
      </c>
      <c r="E3688" s="1" t="s">
        <v>4906</v>
      </c>
      <c r="F3688" s="1" t="s">
        <v>4907</v>
      </c>
      <c r="G3688" s="14">
        <v>91914496014</v>
      </c>
      <c r="H3688" s="1" t="s">
        <v>20</v>
      </c>
      <c r="I3688" s="1" t="s">
        <v>9</v>
      </c>
      <c r="J3688" s="1" t="s">
        <v>47300</v>
      </c>
      <c r="K3688" s="3" t="s">
        <v>117</v>
      </c>
      <c r="L3688" s="1" t="s">
        <v>47335</v>
      </c>
      <c r="M3688" s="3" t="s">
        <v>178</v>
      </c>
      <c r="N3688" s="3" t="s">
        <v>47339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1"/>
      <c r="AA3688" s="1" t="s">
        <v>16</v>
      </c>
      <c r="AB3688" s="3" t="s">
        <v>12</v>
      </c>
      <c r="AC3688" s="23" t="s">
        <v>37782</v>
      </c>
      <c r="AD3688" s="23" t="s">
        <v>41682</v>
      </c>
      <c r="AE3688" t="s">
        <v>35395</v>
      </c>
    </row>
    <row r="3689" spans="1:31" ht="14.25" customHeight="1">
      <c r="A3689" s="1">
        <v>3688</v>
      </c>
      <c r="B3689" s="9" t="s">
        <v>6</v>
      </c>
      <c r="C3689" s="1" t="s">
        <v>4991</v>
      </c>
      <c r="D3689" s="1" t="s">
        <v>1821</v>
      </c>
      <c r="E3689" s="1" t="s">
        <v>328</v>
      </c>
      <c r="F3689" s="1" t="s">
        <v>23257</v>
      </c>
      <c r="G3689" s="14">
        <v>91694009104</v>
      </c>
      <c r="H3689" s="1" t="s">
        <v>8</v>
      </c>
      <c r="I3689" s="1" t="s">
        <v>9</v>
      </c>
      <c r="J3689" s="1" t="s">
        <v>47300</v>
      </c>
      <c r="K3689" s="3" t="s">
        <v>117</v>
      </c>
      <c r="L3689" s="1" t="s">
        <v>47335</v>
      </c>
      <c r="M3689" s="3" t="s">
        <v>178</v>
      </c>
      <c r="N3689" s="3" t="s">
        <v>47339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1"/>
      <c r="AA3689" s="1" t="s">
        <v>16</v>
      </c>
      <c r="AB3689" s="3" t="s">
        <v>12</v>
      </c>
      <c r="AC3689" s="23" t="s">
        <v>37782</v>
      </c>
      <c r="AD3689" s="23" t="s">
        <v>41683</v>
      </c>
      <c r="AE3689" t="s">
        <v>35402</v>
      </c>
    </row>
    <row r="3690" spans="1:31" ht="14.25" customHeight="1">
      <c r="A3690" s="1">
        <v>3689</v>
      </c>
      <c r="B3690" s="1" t="s">
        <v>54</v>
      </c>
      <c r="C3690" s="1" t="s">
        <v>5054</v>
      </c>
      <c r="D3690" s="1" t="s">
        <v>5055</v>
      </c>
      <c r="E3690" s="1" t="s">
        <v>5056</v>
      </c>
      <c r="F3690" s="1" t="s">
        <v>23289</v>
      </c>
      <c r="G3690" s="14">
        <v>91949466969</v>
      </c>
      <c r="H3690" s="1" t="s">
        <v>15</v>
      </c>
      <c r="I3690" s="1" t="s">
        <v>9</v>
      </c>
      <c r="J3690" s="1" t="s">
        <v>47300</v>
      </c>
      <c r="K3690" s="3" t="s">
        <v>27</v>
      </c>
      <c r="L3690" s="1" t="s">
        <v>47335</v>
      </c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1"/>
      <c r="AA3690" s="1" t="s">
        <v>16</v>
      </c>
      <c r="AB3690" s="3" t="s">
        <v>12</v>
      </c>
      <c r="AC3690" s="23" t="s">
        <v>37782</v>
      </c>
      <c r="AD3690" s="23" t="s">
        <v>41684</v>
      </c>
      <c r="AE3690" t="s">
        <v>35401</v>
      </c>
    </row>
    <row r="3691" spans="1:31" ht="14.25" customHeight="1">
      <c r="A3691" s="1">
        <v>3690</v>
      </c>
      <c r="B3691" s="1" t="s">
        <v>54</v>
      </c>
      <c r="C3691" s="1" t="s">
        <v>5141</v>
      </c>
      <c r="D3691" s="1" t="s">
        <v>727</v>
      </c>
      <c r="E3691" s="1" t="s">
        <v>78</v>
      </c>
      <c r="F3691" s="1" t="s">
        <v>23338</v>
      </c>
      <c r="G3691" s="14">
        <v>91969461144</v>
      </c>
      <c r="H3691" s="1" t="s">
        <v>8</v>
      </c>
      <c r="I3691" s="1" t="s">
        <v>9</v>
      </c>
      <c r="J3691" s="1" t="s">
        <v>47300</v>
      </c>
      <c r="K3691" s="3" t="s">
        <v>27</v>
      </c>
      <c r="L3691" s="1" t="s">
        <v>47335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1"/>
      <c r="AA3691" s="1" t="s">
        <v>16</v>
      </c>
      <c r="AB3691" s="3" t="s">
        <v>12</v>
      </c>
      <c r="AC3691" s="23" t="s">
        <v>37782</v>
      </c>
      <c r="AD3691" s="23" t="s">
        <v>41685</v>
      </c>
      <c r="AE3691" t="s">
        <v>35400</v>
      </c>
    </row>
    <row r="3692" spans="1:31" ht="14.25" customHeight="1">
      <c r="A3692" s="1">
        <v>3691</v>
      </c>
      <c r="B3692" s="1" t="s">
        <v>54</v>
      </c>
      <c r="C3692" s="1" t="s">
        <v>5215</v>
      </c>
      <c r="D3692" s="1" t="s">
        <v>35533</v>
      </c>
      <c r="E3692" s="1" t="s">
        <v>40</v>
      </c>
      <c r="F3692" s="1" t="s">
        <v>23377</v>
      </c>
      <c r="G3692" s="14">
        <v>919646904141</v>
      </c>
      <c r="H3692" s="1" t="s">
        <v>132</v>
      </c>
      <c r="I3692" s="1" t="s">
        <v>62</v>
      </c>
      <c r="J3692" s="1" t="s">
        <v>47300</v>
      </c>
      <c r="K3692" s="3" t="s">
        <v>27</v>
      </c>
      <c r="L3692" s="1" t="s">
        <v>47335</v>
      </c>
      <c r="M3692" s="3" t="s">
        <v>47344</v>
      </c>
      <c r="N3692" s="3" t="s">
        <v>47339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1"/>
      <c r="AA3692" s="1" t="s">
        <v>16</v>
      </c>
      <c r="AB3692" s="3" t="s">
        <v>12</v>
      </c>
      <c r="AC3692" s="23" t="s">
        <v>37782</v>
      </c>
      <c r="AD3692" s="23" t="s">
        <v>41686</v>
      </c>
      <c r="AE3692" t="s">
        <v>35400</v>
      </c>
    </row>
    <row r="3693" spans="1:31" ht="14.25" customHeight="1">
      <c r="A3693" s="1">
        <v>3692</v>
      </c>
      <c r="B3693" s="9" t="s">
        <v>6</v>
      </c>
      <c r="C3693" s="1" t="s">
        <v>5300</v>
      </c>
      <c r="D3693" s="1" t="s">
        <v>5301</v>
      </c>
      <c r="E3693" s="1" t="s">
        <v>139</v>
      </c>
      <c r="F3693" s="1" t="s">
        <v>31644</v>
      </c>
      <c r="G3693" s="14">
        <v>919944499499</v>
      </c>
      <c r="H3693" s="1" t="s">
        <v>15</v>
      </c>
      <c r="I3693" s="1" t="s">
        <v>9</v>
      </c>
      <c r="J3693" s="1" t="s">
        <v>47300</v>
      </c>
      <c r="K3693" s="3" t="s">
        <v>27</v>
      </c>
      <c r="L3693" s="1" t="s">
        <v>47335</v>
      </c>
      <c r="M3693" s="3" t="s">
        <v>47344</v>
      </c>
      <c r="N3693" s="3" t="s">
        <v>47339</v>
      </c>
      <c r="O3693" s="3" t="s">
        <v>47349</v>
      </c>
      <c r="P3693" s="3" t="s">
        <v>47300</v>
      </c>
      <c r="Q3693" s="3"/>
      <c r="R3693" s="3"/>
      <c r="S3693" s="3"/>
      <c r="T3693" s="3"/>
      <c r="U3693" s="3"/>
      <c r="V3693" s="3"/>
      <c r="W3693" s="3"/>
      <c r="X3693" s="3"/>
      <c r="Y3693" s="3"/>
      <c r="Z3693" s="1"/>
      <c r="AA3693" s="1" t="s">
        <v>16</v>
      </c>
      <c r="AB3693" s="3" t="s">
        <v>12</v>
      </c>
      <c r="AC3693" s="23" t="s">
        <v>37782</v>
      </c>
      <c r="AD3693" s="23" t="s">
        <v>41687</v>
      </c>
      <c r="AE3693" t="s">
        <v>35400</v>
      </c>
    </row>
    <row r="3694" spans="1:31" ht="14.25" customHeight="1">
      <c r="A3694" s="1">
        <v>3693</v>
      </c>
      <c r="B3694" s="1" t="s">
        <v>54</v>
      </c>
      <c r="C3694" s="1" t="s">
        <v>5388</v>
      </c>
      <c r="D3694" s="1" t="s">
        <v>1209</v>
      </c>
      <c r="E3694" s="1" t="s">
        <v>40</v>
      </c>
      <c r="F3694" s="1" t="s">
        <v>23476</v>
      </c>
      <c r="G3694" s="14">
        <v>919444996494</v>
      </c>
      <c r="H3694" s="1" t="s">
        <v>8</v>
      </c>
      <c r="I3694" s="1" t="s">
        <v>9</v>
      </c>
      <c r="J3694" s="1" t="s">
        <v>47300</v>
      </c>
      <c r="K3694" s="3" t="s">
        <v>27</v>
      </c>
      <c r="L3694" s="1" t="s">
        <v>47335</v>
      </c>
      <c r="M3694" s="3" t="s">
        <v>47344</v>
      </c>
      <c r="N3694" s="3" t="s">
        <v>47339</v>
      </c>
      <c r="O3694" s="3" t="s">
        <v>47349</v>
      </c>
      <c r="P3694" s="3" t="s">
        <v>47300</v>
      </c>
      <c r="Q3694" s="3"/>
      <c r="R3694" s="3"/>
      <c r="S3694" s="3"/>
      <c r="T3694" s="3"/>
      <c r="U3694" s="3"/>
      <c r="V3694" s="3"/>
      <c r="W3694" s="3"/>
      <c r="X3694" s="3"/>
      <c r="Y3694" s="3"/>
      <c r="Z3694" s="1"/>
      <c r="AA3694" s="1" t="s">
        <v>16</v>
      </c>
      <c r="AB3694" s="3" t="s">
        <v>12</v>
      </c>
      <c r="AC3694" s="23" t="s">
        <v>37782</v>
      </c>
      <c r="AD3694" s="23" t="s">
        <v>41688</v>
      </c>
      <c r="AE3694" t="s">
        <v>35402</v>
      </c>
    </row>
    <row r="3695" spans="1:31" ht="14.25" customHeight="1">
      <c r="A3695" s="1">
        <v>3694</v>
      </c>
      <c r="B3695" s="9" t="s">
        <v>6</v>
      </c>
      <c r="C3695" s="1" t="s">
        <v>5453</v>
      </c>
      <c r="D3695" s="1" t="s">
        <v>4095</v>
      </c>
      <c r="E3695" s="1" t="s">
        <v>139</v>
      </c>
      <c r="F3695" s="1" t="s">
        <v>23508</v>
      </c>
      <c r="G3695" s="14">
        <v>919444046969</v>
      </c>
      <c r="H3695" s="1" t="s">
        <v>46</v>
      </c>
      <c r="I3695" s="1" t="s">
        <v>9</v>
      </c>
      <c r="J3695" s="1" t="s">
        <v>47300</v>
      </c>
      <c r="K3695" s="3" t="s">
        <v>27</v>
      </c>
      <c r="L3695" s="1" t="s">
        <v>47335</v>
      </c>
      <c r="M3695" s="3" t="s">
        <v>47344</v>
      </c>
      <c r="N3695" s="3" t="s">
        <v>47339</v>
      </c>
      <c r="O3695" s="3" t="s">
        <v>47349</v>
      </c>
      <c r="P3695" s="3" t="s">
        <v>47300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1"/>
      <c r="AA3695" s="1" t="s">
        <v>16</v>
      </c>
      <c r="AB3695" s="3" t="s">
        <v>12</v>
      </c>
      <c r="AC3695" s="23" t="s">
        <v>37782</v>
      </c>
      <c r="AD3695" s="23" t="s">
        <v>41689</v>
      </c>
      <c r="AE3695" t="s">
        <v>35400</v>
      </c>
    </row>
    <row r="3696" spans="1:31" ht="14.25" customHeight="1">
      <c r="A3696" s="1">
        <v>3695</v>
      </c>
      <c r="B3696" s="1" t="s">
        <v>54</v>
      </c>
      <c r="C3696" s="1" t="s">
        <v>5543</v>
      </c>
      <c r="D3696" s="1" t="s">
        <v>5544</v>
      </c>
      <c r="E3696" s="1" t="s">
        <v>5545</v>
      </c>
      <c r="F3696" s="1" t="s">
        <v>31666</v>
      </c>
      <c r="G3696" s="14">
        <v>9140040909</v>
      </c>
      <c r="H3696" s="1" t="s">
        <v>20</v>
      </c>
      <c r="I3696" s="1" t="s">
        <v>9</v>
      </c>
      <c r="J3696" s="1" t="s">
        <v>47300</v>
      </c>
      <c r="K3696" s="3" t="s">
        <v>27</v>
      </c>
      <c r="L3696" s="1" t="s">
        <v>47335</v>
      </c>
      <c r="M3696" s="3" t="s">
        <v>47344</v>
      </c>
      <c r="N3696" s="3" t="s">
        <v>47339</v>
      </c>
      <c r="O3696" s="3" t="s">
        <v>47349</v>
      </c>
      <c r="P3696" s="3" t="s">
        <v>47300</v>
      </c>
      <c r="Q3696" s="3" t="s">
        <v>171</v>
      </c>
      <c r="R3696" s="3" t="s">
        <v>47300</v>
      </c>
      <c r="S3696" s="3"/>
      <c r="T3696" s="3"/>
      <c r="U3696" s="3"/>
      <c r="V3696" s="3"/>
      <c r="W3696" s="3"/>
      <c r="X3696" s="3"/>
      <c r="Y3696" s="3"/>
      <c r="Z3696" s="1"/>
      <c r="AA3696" s="1" t="s">
        <v>16</v>
      </c>
      <c r="AB3696" s="3" t="s">
        <v>12</v>
      </c>
      <c r="AC3696" s="23" t="s">
        <v>37782</v>
      </c>
      <c r="AD3696" s="23" t="s">
        <v>41690</v>
      </c>
      <c r="AE3696" t="s">
        <v>35401</v>
      </c>
    </row>
    <row r="3697" spans="1:31" ht="14.25" customHeight="1">
      <c r="A3697" s="1">
        <v>3696</v>
      </c>
      <c r="B3697" s="9" t="s">
        <v>6</v>
      </c>
      <c r="C3697" s="1" t="s">
        <v>5655</v>
      </c>
      <c r="D3697" s="1" t="s">
        <v>683</v>
      </c>
      <c r="E3697" s="1" t="s">
        <v>40</v>
      </c>
      <c r="F3697" s="1" t="s">
        <v>31679</v>
      </c>
      <c r="G3697" s="14">
        <v>91914944004</v>
      </c>
      <c r="H3697" s="1" t="s">
        <v>8</v>
      </c>
      <c r="I3697" s="1" t="s">
        <v>41</v>
      </c>
      <c r="J3697" s="1" t="s">
        <v>47300</v>
      </c>
      <c r="K3697" s="3" t="s">
        <v>17</v>
      </c>
      <c r="L3697" s="1" t="s">
        <v>47335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1"/>
      <c r="AA3697" s="1" t="s">
        <v>11</v>
      </c>
      <c r="AB3697" s="3" t="s">
        <v>321</v>
      </c>
      <c r="AC3697" s="23" t="s">
        <v>37782</v>
      </c>
      <c r="AD3697" s="23" t="s">
        <v>41691</v>
      </c>
      <c r="AE3697" t="s">
        <v>35400</v>
      </c>
    </row>
    <row r="3698" spans="1:31" ht="14.25" customHeight="1">
      <c r="A3698" s="1">
        <v>3697</v>
      </c>
      <c r="B3698" s="9" t="s">
        <v>6</v>
      </c>
      <c r="C3698" s="1" t="s">
        <v>5719</v>
      </c>
      <c r="D3698" s="1" t="s">
        <v>1501</v>
      </c>
      <c r="E3698" s="1" t="s">
        <v>40</v>
      </c>
      <c r="F3698" s="1" t="s">
        <v>23632</v>
      </c>
      <c r="G3698" s="14">
        <v>919909046601</v>
      </c>
      <c r="H3698" s="1" t="s">
        <v>8</v>
      </c>
      <c r="I3698" s="1" t="s">
        <v>9</v>
      </c>
      <c r="J3698" s="1" t="s">
        <v>47300</v>
      </c>
      <c r="K3698" s="3" t="s">
        <v>178</v>
      </c>
      <c r="L3698" s="1" t="s">
        <v>47335</v>
      </c>
      <c r="M3698" s="3" t="s">
        <v>171</v>
      </c>
      <c r="N3698" s="3" t="s">
        <v>47339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1"/>
      <c r="AA3698" s="1" t="s">
        <v>16</v>
      </c>
      <c r="AB3698" s="3" t="s">
        <v>12</v>
      </c>
      <c r="AC3698" s="23" t="s">
        <v>37782</v>
      </c>
      <c r="AD3698" s="23" t="s">
        <v>41692</v>
      </c>
      <c r="AE3698" t="s">
        <v>35402</v>
      </c>
    </row>
    <row r="3699" spans="1:31" ht="14.25" customHeight="1">
      <c r="A3699" s="1">
        <v>3698</v>
      </c>
      <c r="B3699" s="9" t="s">
        <v>6</v>
      </c>
      <c r="C3699" s="1" t="s">
        <v>5872</v>
      </c>
      <c r="D3699" s="1" t="s">
        <v>3930</v>
      </c>
      <c r="E3699" s="1" t="s">
        <v>4643</v>
      </c>
      <c r="F3699" s="1" t="s">
        <v>31701</v>
      </c>
      <c r="G3699" s="14">
        <v>919446199409</v>
      </c>
      <c r="H3699" s="1" t="s">
        <v>8</v>
      </c>
      <c r="I3699" s="1" t="s">
        <v>9</v>
      </c>
      <c r="J3699" s="1" t="s">
        <v>47300</v>
      </c>
      <c r="K3699" s="3" t="s">
        <v>27</v>
      </c>
      <c r="L3699" s="1" t="s">
        <v>47335</v>
      </c>
      <c r="M3699" s="3" t="s">
        <v>178</v>
      </c>
      <c r="N3699" s="3" t="s">
        <v>47339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1"/>
      <c r="AA3699" s="1" t="s">
        <v>16</v>
      </c>
      <c r="AB3699" s="3" t="s">
        <v>12</v>
      </c>
      <c r="AC3699" s="23" t="s">
        <v>37781</v>
      </c>
      <c r="AD3699" s="23" t="s">
        <v>41693</v>
      </c>
      <c r="AE3699" t="s">
        <v>35395</v>
      </c>
    </row>
    <row r="3700" spans="1:31" ht="14.25" customHeight="1">
      <c r="A3700" s="1">
        <v>3699</v>
      </c>
      <c r="B3700" s="1" t="s">
        <v>54</v>
      </c>
      <c r="C3700" s="1" t="s">
        <v>6045</v>
      </c>
      <c r="D3700" s="1" t="s">
        <v>35654</v>
      </c>
      <c r="E3700" s="1" t="s">
        <v>40</v>
      </c>
      <c r="F3700" s="1" t="s">
        <v>23774</v>
      </c>
      <c r="G3700" s="14">
        <v>919444944999</v>
      </c>
      <c r="H3700" s="1" t="s">
        <v>8</v>
      </c>
      <c r="I3700" s="1" t="s">
        <v>41</v>
      </c>
      <c r="J3700" s="1" t="s">
        <v>47300</v>
      </c>
      <c r="K3700" s="3" t="s">
        <v>42</v>
      </c>
      <c r="L3700" s="1" t="s">
        <v>47335</v>
      </c>
      <c r="M3700" s="3" t="s">
        <v>27</v>
      </c>
      <c r="N3700" s="3" t="s">
        <v>47339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1"/>
      <c r="AA3700" s="1" t="s">
        <v>16</v>
      </c>
      <c r="AB3700" s="3" t="s">
        <v>12</v>
      </c>
      <c r="AC3700" s="23" t="s">
        <v>37781</v>
      </c>
      <c r="AD3700" s="23" t="s">
        <v>41694</v>
      </c>
      <c r="AE3700" t="s">
        <v>35400</v>
      </c>
    </row>
    <row r="3701" spans="1:31" ht="14.25" customHeight="1">
      <c r="A3701" s="1">
        <v>3700</v>
      </c>
      <c r="B3701" s="1" t="s">
        <v>54</v>
      </c>
      <c r="C3701" s="1" t="s">
        <v>6156</v>
      </c>
      <c r="D3701" s="1" t="s">
        <v>318</v>
      </c>
      <c r="E3701" s="1" t="s">
        <v>29</v>
      </c>
      <c r="F3701" s="1" t="s">
        <v>23833</v>
      </c>
      <c r="G3701" s="14">
        <v>9194964094</v>
      </c>
      <c r="H3701" s="1" t="s">
        <v>15</v>
      </c>
      <c r="I3701" s="1" t="s">
        <v>9</v>
      </c>
      <c r="J3701" s="1" t="s">
        <v>47300</v>
      </c>
      <c r="K3701" s="3" t="s">
        <v>42</v>
      </c>
      <c r="L3701" s="1" t="s">
        <v>47335</v>
      </c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1"/>
      <c r="AA3701" s="1" t="s">
        <v>16</v>
      </c>
      <c r="AB3701" s="3" t="s">
        <v>12</v>
      </c>
      <c r="AC3701" s="23" t="s">
        <v>37781</v>
      </c>
      <c r="AD3701" s="23" t="s">
        <v>41695</v>
      </c>
      <c r="AE3701" t="s">
        <v>35400</v>
      </c>
    </row>
    <row r="3702" spans="1:31" ht="14.25" customHeight="1">
      <c r="A3702" s="1">
        <v>3701</v>
      </c>
      <c r="B3702" s="1" t="s">
        <v>54</v>
      </c>
      <c r="C3702" s="1" t="s">
        <v>6214</v>
      </c>
      <c r="D3702" s="1" t="s">
        <v>52</v>
      </c>
      <c r="E3702" s="1" t="s">
        <v>36764</v>
      </c>
      <c r="F3702" s="1" t="s">
        <v>23872</v>
      </c>
      <c r="G3702" s="14">
        <v>919909946060</v>
      </c>
      <c r="H3702" s="1" t="s">
        <v>8</v>
      </c>
      <c r="I3702" s="1" t="s">
        <v>9</v>
      </c>
      <c r="J3702" s="1" t="s">
        <v>47300</v>
      </c>
      <c r="K3702" s="3" t="s">
        <v>27</v>
      </c>
      <c r="L3702" s="1" t="s">
        <v>47335</v>
      </c>
      <c r="M3702" s="3" t="s">
        <v>178</v>
      </c>
      <c r="N3702" s="3" t="s">
        <v>47339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1"/>
      <c r="AA3702" s="1" t="s">
        <v>16</v>
      </c>
      <c r="AB3702" s="3" t="s">
        <v>12</v>
      </c>
      <c r="AC3702" s="23" t="s">
        <v>37781</v>
      </c>
      <c r="AD3702" s="23" t="s">
        <v>41696</v>
      </c>
      <c r="AE3702" t="s">
        <v>35402</v>
      </c>
    </row>
    <row r="3703" spans="1:31" ht="14.25" customHeight="1">
      <c r="A3703" s="1">
        <v>3702</v>
      </c>
      <c r="B3703" s="1" t="s">
        <v>54</v>
      </c>
      <c r="C3703" s="1" t="s">
        <v>6335</v>
      </c>
      <c r="D3703" s="1" t="s">
        <v>35655</v>
      </c>
      <c r="E3703" s="1" t="s">
        <v>36765</v>
      </c>
      <c r="F3703" s="1" t="s">
        <v>33978</v>
      </c>
      <c r="G3703" s="14">
        <v>919446449614</v>
      </c>
      <c r="H3703" s="1" t="s">
        <v>15</v>
      </c>
      <c r="I3703" s="1" t="s">
        <v>9</v>
      </c>
      <c r="J3703" s="1" t="s">
        <v>47300</v>
      </c>
      <c r="K3703" s="3" t="s">
        <v>42</v>
      </c>
      <c r="L3703" s="1" t="s">
        <v>47335</v>
      </c>
      <c r="M3703" s="3" t="s">
        <v>27</v>
      </c>
      <c r="N3703" s="3" t="s">
        <v>47339</v>
      </c>
      <c r="O3703" s="3" t="s">
        <v>47349</v>
      </c>
      <c r="P3703" s="3" t="s">
        <v>47300</v>
      </c>
      <c r="Q3703" s="3"/>
      <c r="R3703" s="3"/>
      <c r="S3703" s="3"/>
      <c r="T3703" s="3"/>
      <c r="U3703" s="3"/>
      <c r="V3703" s="3"/>
      <c r="W3703" s="3"/>
      <c r="X3703" s="3"/>
      <c r="Y3703" s="3"/>
      <c r="Z3703" s="1"/>
      <c r="AA3703" s="1" t="s">
        <v>16</v>
      </c>
      <c r="AB3703" s="3" t="s">
        <v>12</v>
      </c>
      <c r="AC3703" s="23" t="s">
        <v>37781</v>
      </c>
      <c r="AD3703" s="23" t="s">
        <v>41697</v>
      </c>
      <c r="AE3703" t="s">
        <v>35402</v>
      </c>
    </row>
    <row r="3704" spans="1:31" ht="14.25" customHeight="1">
      <c r="A3704" s="1">
        <v>3703</v>
      </c>
      <c r="B3704" s="9" t="s">
        <v>6</v>
      </c>
      <c r="C3704" s="1" t="s">
        <v>6882</v>
      </c>
      <c r="D3704" s="1" t="s">
        <v>951</v>
      </c>
      <c r="E3704" s="1" t="s">
        <v>40</v>
      </c>
      <c r="F3704" s="1" t="s">
        <v>24198</v>
      </c>
      <c r="G3704" s="14">
        <v>91944499996</v>
      </c>
      <c r="H3704" s="1" t="s">
        <v>8</v>
      </c>
      <c r="I3704" s="1" t="s">
        <v>62</v>
      </c>
      <c r="J3704" s="1" t="s">
        <v>47300</v>
      </c>
      <c r="K3704" s="3" t="s">
        <v>42</v>
      </c>
      <c r="L3704" s="1" t="s">
        <v>47335</v>
      </c>
      <c r="M3704" s="3" t="s">
        <v>27</v>
      </c>
      <c r="N3704" s="3" t="s">
        <v>47339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1"/>
      <c r="AA3704" s="1" t="s">
        <v>16</v>
      </c>
      <c r="AB3704" s="3" t="s">
        <v>12</v>
      </c>
      <c r="AC3704" s="23" t="s">
        <v>37781</v>
      </c>
      <c r="AD3704" s="23" t="s">
        <v>41698</v>
      </c>
      <c r="AE3704" t="s">
        <v>35400</v>
      </c>
    </row>
    <row r="3705" spans="1:31" ht="14.25" customHeight="1">
      <c r="A3705" s="1">
        <v>3704</v>
      </c>
      <c r="B3705" s="1" t="s">
        <v>54</v>
      </c>
      <c r="C3705" s="1" t="s">
        <v>7096</v>
      </c>
      <c r="D3705" s="1" t="s">
        <v>557</v>
      </c>
      <c r="E3705" s="1" t="s">
        <v>131</v>
      </c>
      <c r="F3705" s="1" t="s">
        <v>34068</v>
      </c>
      <c r="G3705" s="14">
        <v>91494004149</v>
      </c>
      <c r="H3705" s="1" t="s">
        <v>20</v>
      </c>
      <c r="I3705" s="1" t="s">
        <v>41</v>
      </c>
      <c r="J3705" s="1" t="s">
        <v>47300</v>
      </c>
      <c r="K3705" s="3" t="s">
        <v>27</v>
      </c>
      <c r="L3705" s="1" t="s">
        <v>47335</v>
      </c>
      <c r="M3705" s="3" t="s">
        <v>47344</v>
      </c>
      <c r="N3705" s="3" t="s">
        <v>47339</v>
      </c>
      <c r="O3705" s="3" t="s">
        <v>47349</v>
      </c>
      <c r="P3705" s="3" t="s">
        <v>47300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1"/>
      <c r="AA3705" s="1" t="s">
        <v>16</v>
      </c>
      <c r="AB3705" s="3" t="s">
        <v>12</v>
      </c>
      <c r="AC3705" s="23" t="s">
        <v>37781</v>
      </c>
      <c r="AD3705" s="23" t="s">
        <v>41699</v>
      </c>
      <c r="AE3705" t="s">
        <v>35402</v>
      </c>
    </row>
    <row r="3706" spans="1:31" ht="14.25" customHeight="1">
      <c r="A3706" s="1">
        <v>3705</v>
      </c>
      <c r="B3706" s="1" t="s">
        <v>54</v>
      </c>
      <c r="C3706" s="1" t="s">
        <v>7531</v>
      </c>
      <c r="D3706" s="1" t="s">
        <v>4417</v>
      </c>
      <c r="E3706" s="1" t="s">
        <v>36766</v>
      </c>
      <c r="F3706" s="1" t="s">
        <v>24531</v>
      </c>
      <c r="G3706" s="14">
        <v>9199946966</v>
      </c>
      <c r="H3706" s="1" t="s">
        <v>15</v>
      </c>
      <c r="I3706" s="1" t="s">
        <v>9</v>
      </c>
      <c r="J3706" s="1" t="s">
        <v>47300</v>
      </c>
      <c r="K3706" s="3" t="s">
        <v>27</v>
      </c>
      <c r="L3706" s="1" t="s">
        <v>47335</v>
      </c>
      <c r="M3706" s="3" t="s">
        <v>171</v>
      </c>
      <c r="N3706" s="3" t="s">
        <v>47339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1"/>
      <c r="AA3706" s="1" t="s">
        <v>16</v>
      </c>
      <c r="AB3706" s="3" t="s">
        <v>12</v>
      </c>
      <c r="AC3706" s="23" t="s">
        <v>37781</v>
      </c>
      <c r="AD3706" s="23" t="s">
        <v>41700</v>
      </c>
      <c r="AE3706" t="s">
        <v>35401</v>
      </c>
    </row>
    <row r="3707" spans="1:31" ht="14.25" customHeight="1">
      <c r="A3707" s="1">
        <v>3706</v>
      </c>
      <c r="B3707" s="1" t="s">
        <v>54</v>
      </c>
      <c r="C3707" s="1" t="s">
        <v>7653</v>
      </c>
      <c r="D3707" s="1" t="s">
        <v>7654</v>
      </c>
      <c r="E3707" s="1" t="s">
        <v>410</v>
      </c>
      <c r="F3707" s="1" t="s">
        <v>24570</v>
      </c>
      <c r="G3707" s="14">
        <v>91949994414</v>
      </c>
      <c r="H3707" s="1" t="s">
        <v>20</v>
      </c>
      <c r="I3707" s="1" t="s">
        <v>9</v>
      </c>
      <c r="J3707" s="1" t="s">
        <v>47300</v>
      </c>
      <c r="K3707" s="3" t="s">
        <v>17</v>
      </c>
      <c r="L3707" s="1" t="s">
        <v>47335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1"/>
      <c r="AA3707" s="1" t="s">
        <v>11</v>
      </c>
      <c r="AB3707" s="3" t="s">
        <v>538</v>
      </c>
      <c r="AC3707" s="23" t="s">
        <v>37781</v>
      </c>
      <c r="AD3707" s="23" t="s">
        <v>41701</v>
      </c>
      <c r="AE3707" t="s">
        <v>35400</v>
      </c>
    </row>
    <row r="3708" spans="1:31" ht="14.25" customHeight="1">
      <c r="A3708" s="1">
        <v>3707</v>
      </c>
      <c r="B3708" s="1" t="s">
        <v>54</v>
      </c>
      <c r="C3708" s="1" t="s">
        <v>7795</v>
      </c>
      <c r="D3708" s="1" t="s">
        <v>7796</v>
      </c>
      <c r="E3708" s="1" t="s">
        <v>5320</v>
      </c>
      <c r="F3708" s="1" t="s">
        <v>34129</v>
      </c>
      <c r="G3708" s="14">
        <v>91944690646</v>
      </c>
      <c r="H3708" s="1" t="s">
        <v>20</v>
      </c>
      <c r="I3708" s="1" t="s">
        <v>62</v>
      </c>
      <c r="J3708" s="1" t="s">
        <v>47300</v>
      </c>
      <c r="K3708" s="3" t="s">
        <v>42</v>
      </c>
      <c r="L3708" s="1" t="s">
        <v>47335</v>
      </c>
      <c r="M3708" s="3" t="s">
        <v>178</v>
      </c>
      <c r="N3708" s="3" t="s">
        <v>47339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1"/>
      <c r="AA3708" s="1" t="s">
        <v>16</v>
      </c>
      <c r="AB3708" s="3" t="s">
        <v>12</v>
      </c>
      <c r="AC3708" s="23" t="s">
        <v>37781</v>
      </c>
      <c r="AD3708" s="23" t="s">
        <v>41702</v>
      </c>
      <c r="AE3708" t="s">
        <v>35401</v>
      </c>
    </row>
    <row r="3709" spans="1:31" ht="14.25" customHeight="1">
      <c r="A3709" s="1">
        <v>3708</v>
      </c>
      <c r="B3709" s="9" t="s">
        <v>6</v>
      </c>
      <c r="C3709" s="1" t="s">
        <v>8257</v>
      </c>
      <c r="D3709" s="1" t="s">
        <v>1968</v>
      </c>
      <c r="E3709" s="1" t="s">
        <v>4354</v>
      </c>
      <c r="F3709" s="1" t="s">
        <v>24858</v>
      </c>
      <c r="G3709" s="14">
        <v>914141049644</v>
      </c>
      <c r="H3709" s="1" t="s">
        <v>37</v>
      </c>
      <c r="I3709" s="1" t="s">
        <v>9</v>
      </c>
      <c r="J3709" s="1" t="s">
        <v>47300</v>
      </c>
      <c r="K3709" s="3" t="s">
        <v>17</v>
      </c>
      <c r="L3709" s="1" t="s">
        <v>47335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1"/>
      <c r="AA3709" s="1" t="s">
        <v>11</v>
      </c>
      <c r="AB3709" s="3" t="s">
        <v>321</v>
      </c>
      <c r="AC3709" s="23" t="s">
        <v>37781</v>
      </c>
      <c r="AD3709" s="23" t="s">
        <v>41703</v>
      </c>
      <c r="AE3709" t="s">
        <v>35395</v>
      </c>
    </row>
    <row r="3710" spans="1:31" ht="14.25" customHeight="1">
      <c r="A3710" s="1">
        <v>3709</v>
      </c>
      <c r="B3710" s="1" t="s">
        <v>54</v>
      </c>
      <c r="C3710" s="1" t="s">
        <v>8338</v>
      </c>
      <c r="D3710" s="1" t="s">
        <v>557</v>
      </c>
      <c r="E3710" s="1" t="s">
        <v>5573</v>
      </c>
      <c r="F3710" s="1" t="s">
        <v>31995</v>
      </c>
      <c r="G3710" s="14">
        <v>91944600944</v>
      </c>
      <c r="H3710" s="1" t="s">
        <v>37</v>
      </c>
      <c r="I3710" s="1" t="s">
        <v>9</v>
      </c>
      <c r="J3710" s="1" t="s">
        <v>47300</v>
      </c>
      <c r="K3710" s="3" t="s">
        <v>63</v>
      </c>
      <c r="L3710" s="1" t="s">
        <v>47335</v>
      </c>
      <c r="M3710" s="3" t="s">
        <v>213</v>
      </c>
      <c r="N3710" s="3" t="s">
        <v>47339</v>
      </c>
      <c r="O3710" s="3" t="s">
        <v>17</v>
      </c>
      <c r="P3710" s="3" t="s">
        <v>47300</v>
      </c>
      <c r="Q3710" s="3" t="s">
        <v>42</v>
      </c>
      <c r="R3710" s="3" t="s">
        <v>47300</v>
      </c>
      <c r="S3710" s="3" t="s">
        <v>27</v>
      </c>
      <c r="T3710" s="3" t="s">
        <v>47300</v>
      </c>
      <c r="U3710" s="3" t="s">
        <v>117</v>
      </c>
      <c r="V3710" s="3" t="s">
        <v>47300</v>
      </c>
      <c r="W3710" s="3" t="s">
        <v>178</v>
      </c>
      <c r="X3710" s="3" t="s">
        <v>47300</v>
      </c>
      <c r="Y3710" s="3" t="s">
        <v>171</v>
      </c>
      <c r="Z3710" s="1" t="s">
        <v>47300</v>
      </c>
      <c r="AA3710" s="1" t="s">
        <v>16</v>
      </c>
      <c r="AB3710" s="3" t="s">
        <v>12</v>
      </c>
      <c r="AC3710" s="23" t="s">
        <v>37781</v>
      </c>
      <c r="AD3710" s="23" t="s">
        <v>39945</v>
      </c>
      <c r="AE3710" t="s">
        <v>35400</v>
      </c>
    </row>
    <row r="3711" spans="1:31" ht="14.25" customHeight="1">
      <c r="A3711" s="1">
        <v>3710</v>
      </c>
      <c r="B3711" s="9" t="s">
        <v>6</v>
      </c>
      <c r="C3711" s="1" t="s">
        <v>8347</v>
      </c>
      <c r="D3711" s="1" t="s">
        <v>2412</v>
      </c>
      <c r="E3711" s="1" t="s">
        <v>328</v>
      </c>
      <c r="F3711" s="1" t="s">
        <v>24899</v>
      </c>
      <c r="G3711" s="14">
        <v>919404004461</v>
      </c>
      <c r="H3711" s="1" t="s">
        <v>8</v>
      </c>
      <c r="I3711" s="1" t="s">
        <v>9</v>
      </c>
      <c r="J3711" s="1" t="s">
        <v>47300</v>
      </c>
      <c r="K3711" s="3" t="s">
        <v>178</v>
      </c>
      <c r="L3711" s="1" t="s">
        <v>47335</v>
      </c>
      <c r="M3711" s="3" t="s">
        <v>171</v>
      </c>
      <c r="N3711" s="3" t="s">
        <v>47339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1"/>
      <c r="AA3711" s="1" t="s">
        <v>16</v>
      </c>
      <c r="AB3711" s="3" t="s">
        <v>12</v>
      </c>
      <c r="AC3711" s="23" t="s">
        <v>37781</v>
      </c>
      <c r="AD3711" s="23" t="s">
        <v>41704</v>
      </c>
      <c r="AE3711" t="s">
        <v>35401</v>
      </c>
    </row>
    <row r="3712" spans="1:31" ht="14.25" customHeight="1">
      <c r="A3712" s="1">
        <v>3711</v>
      </c>
      <c r="B3712" s="1" t="s">
        <v>54</v>
      </c>
      <c r="C3712" s="1" t="s">
        <v>8401</v>
      </c>
      <c r="D3712" s="1" t="s">
        <v>4032</v>
      </c>
      <c r="E3712" s="1" t="s">
        <v>487</v>
      </c>
      <c r="F3712" s="1" t="s">
        <v>24925</v>
      </c>
      <c r="G3712" s="14">
        <v>919449646664</v>
      </c>
      <c r="H3712" s="1" t="s">
        <v>15</v>
      </c>
      <c r="I3712" s="1" t="s">
        <v>33</v>
      </c>
      <c r="J3712" s="1" t="s">
        <v>47300</v>
      </c>
      <c r="K3712" s="3" t="s">
        <v>42</v>
      </c>
      <c r="L3712" s="1" t="s">
        <v>47335</v>
      </c>
      <c r="M3712" s="3" t="s">
        <v>27</v>
      </c>
      <c r="N3712" s="3" t="s">
        <v>47339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1"/>
      <c r="AA3712" s="1" t="s">
        <v>16</v>
      </c>
      <c r="AB3712" s="3" t="s">
        <v>12</v>
      </c>
      <c r="AC3712" s="23" t="s">
        <v>37781</v>
      </c>
      <c r="AD3712" s="23" t="s">
        <v>41705</v>
      </c>
      <c r="AE3712" t="s">
        <v>35395</v>
      </c>
    </row>
    <row r="3713" spans="1:31" ht="14.25" customHeight="1">
      <c r="A3713" s="1">
        <v>3712</v>
      </c>
      <c r="B3713" s="1" t="s">
        <v>54</v>
      </c>
      <c r="C3713" s="1" t="s">
        <v>8808</v>
      </c>
      <c r="D3713" s="1" t="s">
        <v>4347</v>
      </c>
      <c r="E3713" s="1" t="s">
        <v>139</v>
      </c>
      <c r="F3713" s="1" t="s">
        <v>25121</v>
      </c>
      <c r="G3713" s="14">
        <v>910166949</v>
      </c>
      <c r="H3713" s="1" t="s">
        <v>20</v>
      </c>
      <c r="I3713" s="1" t="s">
        <v>9</v>
      </c>
      <c r="J3713" s="1" t="s">
        <v>47300</v>
      </c>
      <c r="K3713" s="3" t="s">
        <v>42</v>
      </c>
      <c r="L3713" s="1" t="s">
        <v>47335</v>
      </c>
      <c r="M3713" s="3" t="s">
        <v>27</v>
      </c>
      <c r="N3713" s="3" t="s">
        <v>47339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1"/>
      <c r="AA3713" s="1" t="s">
        <v>16</v>
      </c>
      <c r="AB3713" s="3" t="s">
        <v>12</v>
      </c>
      <c r="AC3713" s="23" t="s">
        <v>37781</v>
      </c>
      <c r="AD3713" s="23" t="s">
        <v>41706</v>
      </c>
      <c r="AE3713" t="s">
        <v>35402</v>
      </c>
    </row>
    <row r="3714" spans="1:31" ht="14.25" customHeight="1">
      <c r="A3714" s="1">
        <v>3713</v>
      </c>
      <c r="B3714" s="1" t="s">
        <v>54</v>
      </c>
      <c r="C3714" s="1" t="s">
        <v>8941</v>
      </c>
      <c r="D3714" s="1" t="s">
        <v>1867</v>
      </c>
      <c r="E3714" s="1" t="s">
        <v>139</v>
      </c>
      <c r="F3714" s="1" t="s">
        <v>25196</v>
      </c>
      <c r="G3714" s="14">
        <v>91944696946</v>
      </c>
      <c r="H3714" s="1" t="s">
        <v>20</v>
      </c>
      <c r="I3714" s="1" t="s">
        <v>62</v>
      </c>
      <c r="J3714" s="1" t="s">
        <v>47300</v>
      </c>
      <c r="K3714" s="3" t="s">
        <v>63</v>
      </c>
      <c r="L3714" s="1" t="s">
        <v>47335</v>
      </c>
      <c r="M3714" s="3" t="s">
        <v>213</v>
      </c>
      <c r="N3714" s="3" t="s">
        <v>47339</v>
      </c>
      <c r="O3714" s="3" t="s">
        <v>17</v>
      </c>
      <c r="P3714" s="3" t="s">
        <v>47300</v>
      </c>
      <c r="Q3714" s="3" t="s">
        <v>42</v>
      </c>
      <c r="R3714" s="3" t="s">
        <v>47300</v>
      </c>
      <c r="S3714" s="3" t="s">
        <v>27</v>
      </c>
      <c r="T3714" s="3" t="s">
        <v>47300</v>
      </c>
      <c r="U3714" s="3" t="s">
        <v>117</v>
      </c>
      <c r="V3714" s="3" t="s">
        <v>47300</v>
      </c>
      <c r="W3714" s="3" t="s">
        <v>178</v>
      </c>
      <c r="X3714" s="3" t="s">
        <v>47300</v>
      </c>
      <c r="Y3714" s="3" t="s">
        <v>171</v>
      </c>
      <c r="Z3714" s="1" t="s">
        <v>47300</v>
      </c>
      <c r="AA3714" s="1" t="s">
        <v>16</v>
      </c>
      <c r="AB3714" s="3" t="s">
        <v>12</v>
      </c>
      <c r="AC3714" s="23" t="s">
        <v>37781</v>
      </c>
      <c r="AD3714" s="23" t="s">
        <v>41707</v>
      </c>
      <c r="AE3714" t="s">
        <v>35395</v>
      </c>
    </row>
    <row r="3715" spans="1:31" ht="14.25" customHeight="1">
      <c r="A3715" s="1">
        <v>3714</v>
      </c>
      <c r="B3715" s="1" t="s">
        <v>54</v>
      </c>
      <c r="C3715" s="1" t="s">
        <v>8988</v>
      </c>
      <c r="D3715" s="1" t="s">
        <v>1689</v>
      </c>
      <c r="E3715" s="1" t="s">
        <v>36767</v>
      </c>
      <c r="F3715" s="1" t="s">
        <v>32064</v>
      </c>
      <c r="G3715" s="14">
        <v>919494194946</v>
      </c>
      <c r="H3715" s="1" t="s">
        <v>8</v>
      </c>
      <c r="I3715" s="1" t="s">
        <v>62</v>
      </c>
      <c r="J3715" s="1" t="s">
        <v>47300</v>
      </c>
      <c r="K3715" s="3" t="s">
        <v>17</v>
      </c>
      <c r="L3715" s="1" t="s">
        <v>47335</v>
      </c>
      <c r="M3715" s="3" t="s">
        <v>27</v>
      </c>
      <c r="N3715" s="3" t="s">
        <v>47339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1"/>
      <c r="AA3715" s="1" t="s">
        <v>16</v>
      </c>
      <c r="AB3715" s="3" t="s">
        <v>12</v>
      </c>
      <c r="AC3715" s="23" t="s">
        <v>37781</v>
      </c>
      <c r="AD3715" s="23" t="s">
        <v>41708</v>
      </c>
      <c r="AE3715" t="s">
        <v>35395</v>
      </c>
    </row>
    <row r="3716" spans="1:31" ht="14.25" customHeight="1">
      <c r="A3716" s="1">
        <v>3715</v>
      </c>
      <c r="B3716" s="9" t="s">
        <v>6</v>
      </c>
      <c r="C3716" s="1" t="s">
        <v>8996</v>
      </c>
      <c r="D3716" s="1" t="s">
        <v>967</v>
      </c>
      <c r="E3716" s="1" t="s">
        <v>1743</v>
      </c>
      <c r="F3716" s="1" t="s">
        <v>25226</v>
      </c>
      <c r="G3716" s="14">
        <v>919444046441</v>
      </c>
      <c r="H3716" s="1" t="s">
        <v>15</v>
      </c>
      <c r="I3716" s="1" t="s">
        <v>9</v>
      </c>
      <c r="J3716" s="1" t="s">
        <v>47300</v>
      </c>
      <c r="K3716" s="3" t="s">
        <v>42</v>
      </c>
      <c r="L3716" s="1" t="s">
        <v>47335</v>
      </c>
      <c r="M3716" s="3" t="s">
        <v>27</v>
      </c>
      <c r="N3716" s="3" t="s">
        <v>47339</v>
      </c>
      <c r="O3716" s="3" t="s">
        <v>117</v>
      </c>
      <c r="P3716" s="3" t="s">
        <v>47300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1"/>
      <c r="AA3716" s="1" t="s">
        <v>16</v>
      </c>
      <c r="AB3716" s="3" t="s">
        <v>12</v>
      </c>
      <c r="AC3716" s="23" t="s">
        <v>37781</v>
      </c>
      <c r="AD3716" s="23" t="s">
        <v>41709</v>
      </c>
      <c r="AE3716" t="s">
        <v>35401</v>
      </c>
    </row>
    <row r="3717" spans="1:31" ht="14.25" customHeight="1">
      <c r="A3717" s="1">
        <v>3716</v>
      </c>
      <c r="B3717" s="1" t="s">
        <v>54</v>
      </c>
      <c r="C3717" s="1" t="s">
        <v>9140</v>
      </c>
      <c r="D3717" s="1" t="s">
        <v>3356</v>
      </c>
      <c r="E3717" s="1" t="s">
        <v>714</v>
      </c>
      <c r="F3717" s="1" t="s">
        <v>32086</v>
      </c>
      <c r="G3717" s="14">
        <v>91994696409</v>
      </c>
      <c r="H3717" s="1" t="s">
        <v>8</v>
      </c>
      <c r="I3717" s="1" t="s">
        <v>9</v>
      </c>
      <c r="J3717" s="1" t="s">
        <v>47300</v>
      </c>
      <c r="K3717" s="3" t="s">
        <v>42</v>
      </c>
      <c r="L3717" s="1" t="s">
        <v>47335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1"/>
      <c r="AA3717" s="1" t="s">
        <v>16</v>
      </c>
      <c r="AB3717" s="3" t="s">
        <v>12</v>
      </c>
      <c r="AC3717" s="23" t="s">
        <v>37781</v>
      </c>
      <c r="AD3717" s="23" t="s">
        <v>41710</v>
      </c>
      <c r="AE3717" t="s">
        <v>35400</v>
      </c>
    </row>
    <row r="3718" spans="1:31" ht="14.25" customHeight="1">
      <c r="A3718" s="1">
        <v>3717</v>
      </c>
      <c r="B3718" s="9" t="s">
        <v>6</v>
      </c>
      <c r="C3718" s="1" t="s">
        <v>9383</v>
      </c>
      <c r="D3718" s="1" t="s">
        <v>437</v>
      </c>
      <c r="E3718" s="1" t="s">
        <v>5523</v>
      </c>
      <c r="F3718" s="1" t="s">
        <v>34264</v>
      </c>
      <c r="G3718" s="14">
        <v>919099044</v>
      </c>
      <c r="H3718" s="1" t="s">
        <v>15</v>
      </c>
      <c r="I3718" s="1" t="s">
        <v>9</v>
      </c>
      <c r="J3718" s="1" t="s">
        <v>47300</v>
      </c>
      <c r="K3718" s="3" t="s">
        <v>17</v>
      </c>
      <c r="L3718" s="1" t="s">
        <v>47335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1"/>
      <c r="AA3718" s="1" t="s">
        <v>11</v>
      </c>
      <c r="AB3718" s="3" t="s">
        <v>321</v>
      </c>
      <c r="AC3718" s="23" t="s">
        <v>37781</v>
      </c>
      <c r="AD3718" s="23" t="s">
        <v>38979</v>
      </c>
      <c r="AE3718" t="s">
        <v>35402</v>
      </c>
    </row>
    <row r="3719" spans="1:31" ht="14.25" customHeight="1">
      <c r="A3719" s="1">
        <v>3718</v>
      </c>
      <c r="B3719" s="9" t="s">
        <v>6</v>
      </c>
      <c r="C3719" s="1" t="s">
        <v>9489</v>
      </c>
      <c r="D3719" s="1" t="s">
        <v>9490</v>
      </c>
      <c r="E3719" s="1" t="s">
        <v>1558</v>
      </c>
      <c r="F3719" s="1" t="s">
        <v>25459</v>
      </c>
      <c r="G3719" s="14">
        <v>91016044990</v>
      </c>
      <c r="H3719" s="1" t="s">
        <v>20</v>
      </c>
      <c r="I3719" s="1" t="s">
        <v>62</v>
      </c>
      <c r="J3719" s="1" t="s">
        <v>47300</v>
      </c>
      <c r="K3719" s="3" t="s">
        <v>27</v>
      </c>
      <c r="L3719" s="1" t="s">
        <v>47335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1"/>
      <c r="AA3719" s="1" t="s">
        <v>16</v>
      </c>
      <c r="AB3719" s="3" t="s">
        <v>12</v>
      </c>
      <c r="AC3719" s="23" t="s">
        <v>37781</v>
      </c>
      <c r="AD3719" s="23" t="s">
        <v>41711</v>
      </c>
      <c r="AE3719" t="s">
        <v>35395</v>
      </c>
    </row>
    <row r="3720" spans="1:31" ht="14.25" customHeight="1">
      <c r="A3720" s="1">
        <v>3719</v>
      </c>
      <c r="B3720" s="9" t="s">
        <v>6</v>
      </c>
      <c r="C3720" s="1" t="s">
        <v>9530</v>
      </c>
      <c r="D3720" s="1" t="s">
        <v>9531</v>
      </c>
      <c r="E3720" s="1" t="s">
        <v>1488</v>
      </c>
      <c r="F3720" s="1" t="s">
        <v>34283</v>
      </c>
      <c r="G3720" s="14">
        <v>91944499199</v>
      </c>
      <c r="H3720" s="1" t="s">
        <v>15</v>
      </c>
      <c r="I3720" s="1" t="s">
        <v>9</v>
      </c>
      <c r="J3720" s="1" t="s">
        <v>47300</v>
      </c>
      <c r="K3720" s="3" t="s">
        <v>17</v>
      </c>
      <c r="L3720" s="1" t="s">
        <v>47335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1"/>
      <c r="AA3720" s="1" t="s">
        <v>11</v>
      </c>
      <c r="AB3720" s="3" t="s">
        <v>13</v>
      </c>
      <c r="AC3720" s="23" t="s">
        <v>37781</v>
      </c>
      <c r="AD3720" s="23" t="s">
        <v>41712</v>
      </c>
      <c r="AE3720" t="s">
        <v>35395</v>
      </c>
    </row>
    <row r="3721" spans="1:31" ht="14.25" customHeight="1">
      <c r="A3721" s="1">
        <v>3720</v>
      </c>
      <c r="B3721" s="9" t="s">
        <v>6</v>
      </c>
      <c r="C3721" s="1" t="s">
        <v>9675</v>
      </c>
      <c r="D3721" s="1" t="s">
        <v>35450</v>
      </c>
      <c r="E3721" s="1" t="s">
        <v>3814</v>
      </c>
      <c r="F3721" s="1" t="s">
        <v>25549</v>
      </c>
      <c r="G3721" s="14">
        <v>914444969494</v>
      </c>
      <c r="H3721" s="1" t="s">
        <v>8</v>
      </c>
      <c r="I3721" s="1" t="s">
        <v>9</v>
      </c>
      <c r="J3721" s="1" t="s">
        <v>47300</v>
      </c>
      <c r="K3721" s="3" t="s">
        <v>27</v>
      </c>
      <c r="L3721" s="1" t="s">
        <v>47335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1"/>
      <c r="AA3721" s="1" t="s">
        <v>16</v>
      </c>
      <c r="AB3721" s="3" t="s">
        <v>12</v>
      </c>
      <c r="AC3721" s="23" t="s">
        <v>37781</v>
      </c>
      <c r="AD3721" s="23" t="s">
        <v>41713</v>
      </c>
      <c r="AE3721" t="s">
        <v>35395</v>
      </c>
    </row>
    <row r="3722" spans="1:31" ht="14.25" customHeight="1">
      <c r="A3722" s="1">
        <v>3721</v>
      </c>
      <c r="B3722" s="9" t="s">
        <v>6</v>
      </c>
      <c r="C3722" s="1" t="s">
        <v>9762</v>
      </c>
      <c r="D3722" s="1" t="s">
        <v>39</v>
      </c>
      <c r="E3722" s="1" t="s">
        <v>952</v>
      </c>
      <c r="F3722" s="1" t="s">
        <v>25587</v>
      </c>
      <c r="G3722" s="14">
        <v>919909444666</v>
      </c>
      <c r="H3722" s="1" t="s">
        <v>8</v>
      </c>
      <c r="I3722" s="1" t="s">
        <v>9</v>
      </c>
      <c r="J3722" s="1" t="s">
        <v>47300</v>
      </c>
      <c r="K3722" s="3" t="s">
        <v>178</v>
      </c>
      <c r="L3722" s="1" t="s">
        <v>47335</v>
      </c>
      <c r="M3722" s="3" t="s">
        <v>171</v>
      </c>
      <c r="N3722" s="3" t="s">
        <v>47339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1"/>
      <c r="AA3722" s="1" t="s">
        <v>16</v>
      </c>
      <c r="AB3722" s="3" t="s">
        <v>12</v>
      </c>
      <c r="AC3722" s="23" t="s">
        <v>37781</v>
      </c>
      <c r="AD3722" s="23" t="s">
        <v>41714</v>
      </c>
      <c r="AE3722" t="s">
        <v>35402</v>
      </c>
    </row>
    <row r="3723" spans="1:31" ht="14.25" customHeight="1">
      <c r="A3723" s="1">
        <v>3722</v>
      </c>
      <c r="B3723" s="1" t="s">
        <v>54</v>
      </c>
      <c r="C3723" s="1" t="s">
        <v>9841</v>
      </c>
      <c r="D3723" s="1" t="s">
        <v>773</v>
      </c>
      <c r="E3723" s="1" t="s">
        <v>2597</v>
      </c>
      <c r="F3723" s="1" t="s">
        <v>25632</v>
      </c>
      <c r="G3723" s="14">
        <v>91999494644</v>
      </c>
      <c r="H3723" s="1" t="s">
        <v>20</v>
      </c>
      <c r="I3723" s="1" t="s">
        <v>62</v>
      </c>
      <c r="J3723" s="1" t="s">
        <v>47300</v>
      </c>
      <c r="K3723" s="3" t="s">
        <v>117</v>
      </c>
      <c r="L3723" s="1" t="s">
        <v>47335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1"/>
      <c r="AA3723" s="1" t="s">
        <v>16</v>
      </c>
      <c r="AB3723" s="3" t="s">
        <v>12</v>
      </c>
      <c r="AC3723" s="23" t="s">
        <v>37781</v>
      </c>
      <c r="AD3723" s="23" t="s">
        <v>41715</v>
      </c>
      <c r="AE3723" t="s">
        <v>35401</v>
      </c>
    </row>
    <row r="3724" spans="1:31" ht="14.25" customHeight="1">
      <c r="A3724" s="1">
        <v>3723</v>
      </c>
      <c r="B3724" s="9" t="s">
        <v>6</v>
      </c>
      <c r="C3724" s="1" t="s">
        <v>9975</v>
      </c>
      <c r="D3724" s="1" t="s">
        <v>683</v>
      </c>
      <c r="E3724" s="1" t="s">
        <v>9976</v>
      </c>
      <c r="F3724" s="1" t="s">
        <v>25703</v>
      </c>
      <c r="G3724" s="14">
        <v>91990940060</v>
      </c>
      <c r="H3724" s="1" t="s">
        <v>8</v>
      </c>
      <c r="I3724" s="1" t="s">
        <v>9</v>
      </c>
      <c r="J3724" s="1" t="s">
        <v>47300</v>
      </c>
      <c r="K3724" s="3" t="s">
        <v>42</v>
      </c>
      <c r="L3724" s="1" t="s">
        <v>47335</v>
      </c>
      <c r="M3724" s="3" t="s">
        <v>27</v>
      </c>
      <c r="N3724" s="3" t="s">
        <v>47339</v>
      </c>
      <c r="O3724" s="3" t="s">
        <v>117</v>
      </c>
      <c r="P3724" s="3" t="s">
        <v>47300</v>
      </c>
      <c r="Q3724" s="3" t="s">
        <v>178</v>
      </c>
      <c r="R3724" s="3" t="s">
        <v>47300</v>
      </c>
      <c r="S3724" s="3" t="s">
        <v>171</v>
      </c>
      <c r="T3724" s="3" t="s">
        <v>47300</v>
      </c>
      <c r="U3724" s="3"/>
      <c r="V3724" s="3"/>
      <c r="W3724" s="3"/>
      <c r="X3724" s="3"/>
      <c r="Y3724" s="3"/>
      <c r="Z3724" s="1"/>
      <c r="AA3724" s="1" t="s">
        <v>16</v>
      </c>
      <c r="AB3724" s="3" t="s">
        <v>12</v>
      </c>
      <c r="AC3724" s="23" t="s">
        <v>37781</v>
      </c>
      <c r="AD3724" s="23" t="s">
        <v>41716</v>
      </c>
      <c r="AE3724" t="s">
        <v>35402</v>
      </c>
    </row>
    <row r="3725" spans="1:31" ht="14.25" customHeight="1">
      <c r="A3725" s="1">
        <v>3724</v>
      </c>
      <c r="B3725" s="1" t="s">
        <v>54</v>
      </c>
      <c r="C3725" s="1" t="s">
        <v>10268</v>
      </c>
      <c r="D3725" s="1" t="s">
        <v>1179</v>
      </c>
      <c r="E3725" s="1" t="s">
        <v>139</v>
      </c>
      <c r="F3725" s="1" t="s">
        <v>25846</v>
      </c>
      <c r="G3725" s="14">
        <v>919411010644</v>
      </c>
      <c r="H3725" s="1" t="s">
        <v>8</v>
      </c>
      <c r="I3725" s="1" t="s">
        <v>41</v>
      </c>
      <c r="J3725" s="1" t="s">
        <v>47300</v>
      </c>
      <c r="K3725" s="3" t="s">
        <v>27</v>
      </c>
      <c r="L3725" s="1" t="s">
        <v>47335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1"/>
      <c r="AA3725" s="1" t="s">
        <v>16</v>
      </c>
      <c r="AB3725" s="3" t="s">
        <v>12</v>
      </c>
      <c r="AC3725" s="23" t="s">
        <v>37781</v>
      </c>
      <c r="AD3725" s="23" t="s">
        <v>41717</v>
      </c>
      <c r="AE3725" t="s">
        <v>35401</v>
      </c>
    </row>
    <row r="3726" spans="1:31" ht="14.25" customHeight="1">
      <c r="A3726" s="1">
        <v>3725</v>
      </c>
      <c r="B3726" s="1" t="s">
        <v>54</v>
      </c>
      <c r="C3726" s="1" t="s">
        <v>10349</v>
      </c>
      <c r="D3726" s="1" t="s">
        <v>35656</v>
      </c>
      <c r="E3726" s="1" t="s">
        <v>139</v>
      </c>
      <c r="F3726" s="1" t="s">
        <v>25880</v>
      </c>
      <c r="G3726" s="14">
        <v>919446096641</v>
      </c>
      <c r="H3726" s="1" t="s">
        <v>20</v>
      </c>
      <c r="I3726" s="1" t="s">
        <v>62</v>
      </c>
      <c r="J3726" s="1" t="s">
        <v>47300</v>
      </c>
      <c r="K3726" s="3" t="s">
        <v>27</v>
      </c>
      <c r="L3726" s="1" t="s">
        <v>47335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1"/>
      <c r="AA3726" s="1" t="s">
        <v>16</v>
      </c>
      <c r="AB3726" s="3" t="s">
        <v>12</v>
      </c>
      <c r="AC3726" s="23" t="s">
        <v>37781</v>
      </c>
      <c r="AD3726" s="23" t="s">
        <v>41718</v>
      </c>
      <c r="AE3726" t="s">
        <v>35401</v>
      </c>
    </row>
    <row r="3727" spans="1:31" ht="14.25" customHeight="1">
      <c r="A3727" s="1">
        <v>3726</v>
      </c>
      <c r="B3727" s="9" t="s">
        <v>6</v>
      </c>
      <c r="C3727" s="1" t="s">
        <v>10584</v>
      </c>
      <c r="D3727" s="1" t="s">
        <v>286</v>
      </c>
      <c r="E3727" s="1" t="s">
        <v>139</v>
      </c>
      <c r="F3727" s="1" t="s">
        <v>25985</v>
      </c>
      <c r="G3727" s="14">
        <v>91944190464</v>
      </c>
      <c r="H3727" s="1" t="s">
        <v>8</v>
      </c>
      <c r="I3727" s="1" t="s">
        <v>9</v>
      </c>
      <c r="J3727" s="1" t="s">
        <v>47300</v>
      </c>
      <c r="K3727" s="3" t="s">
        <v>27</v>
      </c>
      <c r="L3727" s="1" t="s">
        <v>47335</v>
      </c>
      <c r="M3727" s="3" t="s">
        <v>178</v>
      </c>
      <c r="N3727" s="3" t="s">
        <v>47339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1"/>
      <c r="AA3727" s="1" t="s">
        <v>16</v>
      </c>
      <c r="AB3727" s="3" t="s">
        <v>12</v>
      </c>
      <c r="AC3727" s="23" t="s">
        <v>37781</v>
      </c>
      <c r="AD3727" s="23" t="s">
        <v>41719</v>
      </c>
      <c r="AE3727" t="s">
        <v>35401</v>
      </c>
    </row>
    <row r="3728" spans="1:31" ht="14.25" customHeight="1">
      <c r="A3728" s="1">
        <v>3727</v>
      </c>
      <c r="B3728" s="1" t="s">
        <v>10396</v>
      </c>
      <c r="C3728" s="22" t="s">
        <v>37778</v>
      </c>
      <c r="D3728" s="1" t="s">
        <v>359</v>
      </c>
      <c r="E3728" s="1" t="s">
        <v>139</v>
      </c>
      <c r="F3728" s="1" t="s">
        <v>26083</v>
      </c>
      <c r="G3728" s="14">
        <v>914166096149</v>
      </c>
      <c r="H3728" s="1" t="s">
        <v>20</v>
      </c>
      <c r="I3728" s="1" t="s">
        <v>62</v>
      </c>
      <c r="J3728" s="1" t="s">
        <v>47300</v>
      </c>
      <c r="K3728" s="3" t="s">
        <v>42</v>
      </c>
      <c r="L3728" s="1" t="s">
        <v>47335</v>
      </c>
      <c r="M3728" s="3" t="s">
        <v>27</v>
      </c>
      <c r="N3728" s="3" t="s">
        <v>47339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1"/>
      <c r="AA3728" s="1" t="s">
        <v>16</v>
      </c>
      <c r="AB3728" s="3" t="s">
        <v>12</v>
      </c>
      <c r="AC3728" s="23" t="s">
        <v>37781</v>
      </c>
      <c r="AD3728" s="23" t="s">
        <v>41720</v>
      </c>
      <c r="AE3728" t="s">
        <v>35401</v>
      </c>
    </row>
    <row r="3729" spans="1:31" ht="14.25" customHeight="1">
      <c r="A3729" s="1">
        <v>3728</v>
      </c>
      <c r="B3729" s="1" t="s">
        <v>10396</v>
      </c>
      <c r="C3729" s="1" t="s">
        <v>11244</v>
      </c>
      <c r="D3729" s="1" t="s">
        <v>2987</v>
      </c>
      <c r="E3729" s="1" t="s">
        <v>36768</v>
      </c>
      <c r="F3729" s="1" t="s">
        <v>32322</v>
      </c>
      <c r="G3729" s="14">
        <v>9196944466</v>
      </c>
      <c r="H3729" s="1" t="s">
        <v>37</v>
      </c>
      <c r="I3729" s="1" t="s">
        <v>41</v>
      </c>
      <c r="J3729" s="1" t="s">
        <v>47300</v>
      </c>
      <c r="K3729" s="3" t="s">
        <v>117</v>
      </c>
      <c r="L3729" s="1" t="s">
        <v>47335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1"/>
      <c r="AA3729" s="1" t="s">
        <v>16</v>
      </c>
      <c r="AB3729" s="3" t="s">
        <v>12</v>
      </c>
      <c r="AC3729" s="23" t="s">
        <v>37784</v>
      </c>
      <c r="AD3729" s="23" t="s">
        <v>41721</v>
      </c>
      <c r="AE3729" t="s">
        <v>35402</v>
      </c>
    </row>
    <row r="3730" spans="1:31" ht="14.25" customHeight="1">
      <c r="A3730" s="1">
        <v>3729</v>
      </c>
      <c r="B3730" s="1" t="s">
        <v>10396</v>
      </c>
      <c r="C3730" s="1" t="s">
        <v>11430</v>
      </c>
      <c r="D3730" s="1" t="s">
        <v>400</v>
      </c>
      <c r="E3730" s="1" t="s">
        <v>2030</v>
      </c>
      <c r="F3730" s="1" t="s">
        <v>26434</v>
      </c>
      <c r="G3730" s="14">
        <v>919466044196</v>
      </c>
      <c r="H3730" s="1" t="s">
        <v>15</v>
      </c>
      <c r="I3730" s="1" t="s">
        <v>9</v>
      </c>
      <c r="J3730" s="1" t="s">
        <v>47300</v>
      </c>
      <c r="K3730" s="3" t="s">
        <v>27</v>
      </c>
      <c r="L3730" s="1" t="s">
        <v>47335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1"/>
      <c r="AA3730" s="1" t="s">
        <v>16</v>
      </c>
      <c r="AB3730" s="3" t="s">
        <v>12</v>
      </c>
      <c r="AC3730" s="23" t="s">
        <v>37784</v>
      </c>
      <c r="AD3730" s="23" t="s">
        <v>41722</v>
      </c>
      <c r="AE3730" t="s">
        <v>35402</v>
      </c>
    </row>
    <row r="3731" spans="1:31" ht="14.25" customHeight="1">
      <c r="A3731" s="1">
        <v>3730</v>
      </c>
      <c r="B3731" s="9" t="s">
        <v>6</v>
      </c>
      <c r="C3731" s="1" t="s">
        <v>11519</v>
      </c>
      <c r="D3731" s="1" t="s">
        <v>6122</v>
      </c>
      <c r="E3731" s="1" t="s">
        <v>40</v>
      </c>
      <c r="F3731" s="1" t="s">
        <v>26473</v>
      </c>
      <c r="G3731" s="14">
        <v>91994444440</v>
      </c>
      <c r="H3731" s="1" t="s">
        <v>8</v>
      </c>
      <c r="I3731" s="1" t="s">
        <v>41</v>
      </c>
      <c r="J3731" s="1" t="s">
        <v>47300</v>
      </c>
      <c r="K3731" s="3" t="s">
        <v>42</v>
      </c>
      <c r="L3731" s="1" t="s">
        <v>47335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1"/>
      <c r="AA3731" s="1" t="s">
        <v>16</v>
      </c>
      <c r="AB3731" s="3" t="s">
        <v>12</v>
      </c>
      <c r="AC3731" s="23" t="s">
        <v>37784</v>
      </c>
      <c r="AD3731" s="23" t="s">
        <v>41723</v>
      </c>
      <c r="AE3731" t="s">
        <v>35400</v>
      </c>
    </row>
    <row r="3732" spans="1:31" ht="14.25" customHeight="1">
      <c r="A3732" s="1">
        <v>3731</v>
      </c>
      <c r="B3732" s="1" t="s">
        <v>10396</v>
      </c>
      <c r="C3732" s="1" t="s">
        <v>11611</v>
      </c>
      <c r="D3732" s="1" t="s">
        <v>13259</v>
      </c>
      <c r="E3732" s="1" t="s">
        <v>40</v>
      </c>
      <c r="F3732" s="1" t="s">
        <v>26517</v>
      </c>
      <c r="G3732" s="14">
        <v>9191464444</v>
      </c>
      <c r="H3732" s="1" t="s">
        <v>20</v>
      </c>
      <c r="I3732" s="1" t="s">
        <v>33</v>
      </c>
      <c r="J3732" s="1" t="s">
        <v>47300</v>
      </c>
      <c r="K3732" s="3" t="s">
        <v>42</v>
      </c>
      <c r="L3732" s="1" t="s">
        <v>47335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1"/>
      <c r="AA3732" s="1" t="s">
        <v>16</v>
      </c>
      <c r="AB3732" s="3" t="s">
        <v>12</v>
      </c>
      <c r="AC3732" s="23" t="s">
        <v>37784</v>
      </c>
      <c r="AD3732" s="23" t="s">
        <v>41724</v>
      </c>
      <c r="AE3732" t="s">
        <v>35400</v>
      </c>
    </row>
    <row r="3733" spans="1:31" ht="14.25" customHeight="1">
      <c r="A3733" s="1">
        <v>3732</v>
      </c>
      <c r="B3733" s="1" t="s">
        <v>10396</v>
      </c>
      <c r="C3733" s="1" t="s">
        <v>11617</v>
      </c>
      <c r="D3733" s="1" t="s">
        <v>31</v>
      </c>
      <c r="E3733" s="1" t="s">
        <v>2101</v>
      </c>
      <c r="F3733" s="1" t="s">
        <v>11618</v>
      </c>
      <c r="G3733" s="14">
        <v>919446444409</v>
      </c>
      <c r="H3733" s="1" t="s">
        <v>8</v>
      </c>
      <c r="I3733" s="1" t="s">
        <v>62</v>
      </c>
      <c r="J3733" s="1" t="s">
        <v>47300</v>
      </c>
      <c r="K3733" s="3" t="s">
        <v>117</v>
      </c>
      <c r="L3733" s="1" t="s">
        <v>47335</v>
      </c>
      <c r="M3733" s="3" t="s">
        <v>178</v>
      </c>
      <c r="N3733" s="3" t="s">
        <v>47339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1"/>
      <c r="AA3733" s="1" t="s">
        <v>16</v>
      </c>
      <c r="AB3733" s="3" t="s">
        <v>12</v>
      </c>
      <c r="AC3733" s="23" t="s">
        <v>37784</v>
      </c>
      <c r="AD3733" s="23" t="s">
        <v>41725</v>
      </c>
      <c r="AE3733" t="s">
        <v>35401</v>
      </c>
    </row>
    <row r="3734" spans="1:31" ht="14.25" customHeight="1">
      <c r="A3734" s="1">
        <v>3733</v>
      </c>
      <c r="B3734" s="1" t="s">
        <v>10396</v>
      </c>
      <c r="C3734" s="1" t="s">
        <v>11685</v>
      </c>
      <c r="D3734" s="1" t="s">
        <v>10443</v>
      </c>
      <c r="E3734" s="1" t="s">
        <v>558</v>
      </c>
      <c r="F3734" s="1" t="s">
        <v>34503</v>
      </c>
      <c r="G3734" s="14">
        <v>919944444406</v>
      </c>
      <c r="H3734" s="1" t="s">
        <v>20</v>
      </c>
      <c r="I3734" s="1" t="s">
        <v>41</v>
      </c>
      <c r="J3734" s="1" t="s">
        <v>47300</v>
      </c>
      <c r="K3734" s="3" t="s">
        <v>42</v>
      </c>
      <c r="L3734" s="1" t="s">
        <v>47335</v>
      </c>
      <c r="M3734" s="3" t="s">
        <v>27</v>
      </c>
      <c r="N3734" s="3" t="s">
        <v>47339</v>
      </c>
      <c r="O3734" s="3" t="s">
        <v>117</v>
      </c>
      <c r="P3734" s="3" t="s">
        <v>47300</v>
      </c>
      <c r="Q3734" s="3"/>
      <c r="R3734" s="3"/>
      <c r="S3734" s="3"/>
      <c r="T3734" s="3"/>
      <c r="U3734" s="3"/>
      <c r="V3734" s="3"/>
      <c r="W3734" s="3"/>
      <c r="X3734" s="3"/>
      <c r="Y3734" s="3"/>
      <c r="Z3734" s="1"/>
      <c r="AA3734" s="1" t="s">
        <v>16</v>
      </c>
      <c r="AB3734" s="3" t="s">
        <v>12</v>
      </c>
      <c r="AC3734" s="23" t="s">
        <v>37784</v>
      </c>
      <c r="AD3734" s="23" t="s">
        <v>41726</v>
      </c>
      <c r="AE3734" t="s">
        <v>35402</v>
      </c>
    </row>
    <row r="3735" spans="1:31" ht="14.25" customHeight="1">
      <c r="A3735" s="1">
        <v>3734</v>
      </c>
      <c r="B3735" s="1" t="s">
        <v>10396</v>
      </c>
      <c r="C3735" s="1" t="s">
        <v>11734</v>
      </c>
      <c r="D3735" s="1" t="s">
        <v>11735</v>
      </c>
      <c r="E3735" s="1" t="s">
        <v>32</v>
      </c>
      <c r="F3735" s="1" t="s">
        <v>26581</v>
      </c>
      <c r="G3735" s="14">
        <v>919099049946</v>
      </c>
      <c r="H3735" s="1" t="s">
        <v>8</v>
      </c>
      <c r="I3735" s="1" t="s">
        <v>9</v>
      </c>
      <c r="J3735" s="1" t="s">
        <v>47300</v>
      </c>
      <c r="K3735" s="3" t="s">
        <v>27</v>
      </c>
      <c r="L3735" s="1" t="s">
        <v>47335</v>
      </c>
      <c r="M3735" s="3" t="s">
        <v>47344</v>
      </c>
      <c r="N3735" s="3" t="s">
        <v>47339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1"/>
      <c r="AA3735" s="1" t="s">
        <v>16</v>
      </c>
      <c r="AB3735" s="3" t="s">
        <v>12</v>
      </c>
      <c r="AC3735" s="23" t="s">
        <v>37784</v>
      </c>
      <c r="AD3735" s="23" t="s">
        <v>41727</v>
      </c>
      <c r="AE3735" t="s">
        <v>35402</v>
      </c>
    </row>
    <row r="3736" spans="1:31" ht="14.25" customHeight="1">
      <c r="A3736" s="1">
        <v>3735</v>
      </c>
      <c r="B3736" s="1" t="s">
        <v>10396</v>
      </c>
      <c r="C3736" s="1" t="s">
        <v>11785</v>
      </c>
      <c r="D3736" s="1" t="s">
        <v>1625</v>
      </c>
      <c r="E3736" s="1" t="s">
        <v>87</v>
      </c>
      <c r="F3736" s="1" t="s">
        <v>26609</v>
      </c>
      <c r="G3736" s="14">
        <v>91949166090</v>
      </c>
      <c r="H3736" s="1" t="s">
        <v>20</v>
      </c>
      <c r="I3736" s="1" t="s">
        <v>62</v>
      </c>
      <c r="J3736" s="1" t="s">
        <v>47300</v>
      </c>
      <c r="K3736" s="3" t="s">
        <v>42</v>
      </c>
      <c r="L3736" s="1" t="s">
        <v>47335</v>
      </c>
      <c r="M3736" s="3" t="s">
        <v>47344</v>
      </c>
      <c r="N3736" s="3" t="s">
        <v>47339</v>
      </c>
      <c r="O3736" s="3" t="s">
        <v>47349</v>
      </c>
      <c r="P3736" s="3" t="s">
        <v>47300</v>
      </c>
      <c r="Q3736" s="3"/>
      <c r="R3736" s="3"/>
      <c r="S3736" s="3"/>
      <c r="T3736" s="3"/>
      <c r="U3736" s="3"/>
      <c r="V3736" s="3"/>
      <c r="W3736" s="3"/>
      <c r="X3736" s="3"/>
      <c r="Y3736" s="3"/>
      <c r="Z3736" s="1"/>
      <c r="AA3736" s="1" t="s">
        <v>16</v>
      </c>
      <c r="AB3736" s="3" t="s">
        <v>12</v>
      </c>
      <c r="AC3736" s="23" t="s">
        <v>37784</v>
      </c>
      <c r="AD3736" s="23" t="s">
        <v>41728</v>
      </c>
      <c r="AE3736" t="s">
        <v>35395</v>
      </c>
    </row>
    <row r="3737" spans="1:31" ht="14.25" customHeight="1">
      <c r="A3737" s="1">
        <v>3736</v>
      </c>
      <c r="B3737" s="1" t="s">
        <v>10396</v>
      </c>
      <c r="C3737" s="1" t="s">
        <v>12435</v>
      </c>
      <c r="D3737" s="1" t="s">
        <v>35657</v>
      </c>
      <c r="E3737" s="1" t="s">
        <v>40</v>
      </c>
      <c r="F3737" s="1" t="s">
        <v>26944</v>
      </c>
      <c r="G3737" s="14">
        <v>91994444646</v>
      </c>
      <c r="H3737" s="1" t="s">
        <v>20</v>
      </c>
      <c r="I3737" s="1" t="s">
        <v>9</v>
      </c>
      <c r="J3737" s="1" t="s">
        <v>47300</v>
      </c>
      <c r="K3737" s="3" t="s">
        <v>27</v>
      </c>
      <c r="L3737" s="1" t="s">
        <v>47335</v>
      </c>
      <c r="M3737" s="3" t="s">
        <v>47344</v>
      </c>
      <c r="N3737" s="3" t="s">
        <v>47339</v>
      </c>
      <c r="O3737" s="3" t="s">
        <v>47349</v>
      </c>
      <c r="P3737" s="3" t="s">
        <v>47300</v>
      </c>
      <c r="Q3737" s="3" t="s">
        <v>171</v>
      </c>
      <c r="R3737" s="3" t="s">
        <v>47300</v>
      </c>
      <c r="S3737" s="3"/>
      <c r="T3737" s="3"/>
      <c r="U3737" s="3"/>
      <c r="V3737" s="3"/>
      <c r="W3737" s="3"/>
      <c r="X3737" s="3"/>
      <c r="Y3737" s="3"/>
      <c r="Z3737" s="1"/>
      <c r="AA3737" s="1" t="s">
        <v>16</v>
      </c>
      <c r="AB3737" s="3" t="s">
        <v>12</v>
      </c>
      <c r="AC3737" s="23" t="s">
        <v>37784</v>
      </c>
      <c r="AD3737" s="23" t="s">
        <v>41729</v>
      </c>
      <c r="AE3737" t="s">
        <v>35400</v>
      </c>
    </row>
    <row r="3738" spans="1:31" ht="14.25" customHeight="1">
      <c r="A3738" s="1">
        <v>3737</v>
      </c>
      <c r="B3738" s="1" t="s">
        <v>10396</v>
      </c>
      <c r="C3738" s="1" t="s">
        <v>12436</v>
      </c>
      <c r="D3738" s="1" t="s">
        <v>1286</v>
      </c>
      <c r="E3738" s="1" t="s">
        <v>40</v>
      </c>
      <c r="F3738" s="1" t="s">
        <v>26945</v>
      </c>
      <c r="G3738" s="14">
        <v>919946194690</v>
      </c>
      <c r="H3738" s="1" t="s">
        <v>8</v>
      </c>
      <c r="I3738" s="1" t="s">
        <v>62</v>
      </c>
      <c r="J3738" s="1" t="s">
        <v>47300</v>
      </c>
      <c r="K3738" s="3" t="s">
        <v>27</v>
      </c>
      <c r="L3738" s="1" t="s">
        <v>47335</v>
      </c>
      <c r="M3738" s="3" t="s">
        <v>47344</v>
      </c>
      <c r="N3738" s="3" t="s">
        <v>47339</v>
      </c>
      <c r="O3738" s="3" t="s">
        <v>47349</v>
      </c>
      <c r="P3738" s="3" t="s">
        <v>47300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1"/>
      <c r="AA3738" s="1" t="s">
        <v>16</v>
      </c>
      <c r="AB3738" s="3" t="s">
        <v>12</v>
      </c>
      <c r="AC3738" s="23" t="s">
        <v>37784</v>
      </c>
      <c r="AD3738" s="23" t="s">
        <v>41730</v>
      </c>
      <c r="AE3738" t="s">
        <v>35401</v>
      </c>
    </row>
    <row r="3739" spans="1:31" ht="14.25" customHeight="1">
      <c r="A3739" s="1">
        <v>3738</v>
      </c>
      <c r="B3739" s="1" t="s">
        <v>10396</v>
      </c>
      <c r="C3739" s="1" t="s">
        <v>12474</v>
      </c>
      <c r="D3739" s="1" t="s">
        <v>959</v>
      </c>
      <c r="E3739" s="1" t="s">
        <v>1047</v>
      </c>
      <c r="F3739" s="1" t="s">
        <v>20942</v>
      </c>
      <c r="G3739" s="14">
        <v>919446646409</v>
      </c>
      <c r="H3739" s="1" t="s">
        <v>37</v>
      </c>
      <c r="I3739" s="1" t="s">
        <v>9</v>
      </c>
      <c r="J3739" s="1" t="s">
        <v>47300</v>
      </c>
      <c r="K3739" s="3" t="s">
        <v>17</v>
      </c>
      <c r="L3739" s="1" t="s">
        <v>47335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1"/>
      <c r="AA3739" s="1" t="s">
        <v>11</v>
      </c>
      <c r="AB3739" s="3" t="s">
        <v>538</v>
      </c>
      <c r="AC3739" s="23" t="s">
        <v>37784</v>
      </c>
      <c r="AD3739" s="23" t="s">
        <v>41731</v>
      </c>
      <c r="AE3739" t="s">
        <v>35395</v>
      </c>
    </row>
    <row r="3740" spans="1:31" ht="14.25" customHeight="1">
      <c r="A3740" s="1">
        <v>3739</v>
      </c>
      <c r="B3740" s="1" t="s">
        <v>10396</v>
      </c>
      <c r="C3740" s="1" t="s">
        <v>10421</v>
      </c>
      <c r="D3740" s="1" t="s">
        <v>12759</v>
      </c>
      <c r="E3740" s="1" t="s">
        <v>824</v>
      </c>
      <c r="F3740" s="1" t="s">
        <v>34589</v>
      </c>
      <c r="G3740" s="14">
        <v>914411990</v>
      </c>
      <c r="H3740" s="1" t="s">
        <v>20</v>
      </c>
      <c r="I3740" s="1" t="s">
        <v>9</v>
      </c>
      <c r="J3740" s="1" t="s">
        <v>47300</v>
      </c>
      <c r="K3740" s="3" t="s">
        <v>17</v>
      </c>
      <c r="L3740" s="1" t="s">
        <v>47335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1"/>
      <c r="AA3740" s="1" t="s">
        <v>11</v>
      </c>
      <c r="AB3740" s="3" t="s">
        <v>538</v>
      </c>
      <c r="AC3740" s="23" t="s">
        <v>37784</v>
      </c>
      <c r="AD3740" s="23" t="s">
        <v>40087</v>
      </c>
      <c r="AE3740" t="s">
        <v>35401</v>
      </c>
    </row>
    <row r="3741" spans="1:31" ht="14.25" customHeight="1">
      <c r="A3741" s="1">
        <v>3740</v>
      </c>
      <c r="B3741" s="1" t="s">
        <v>10396</v>
      </c>
      <c r="C3741" s="1" t="s">
        <v>10785</v>
      </c>
      <c r="D3741" s="1" t="s">
        <v>4026</v>
      </c>
      <c r="E3741" s="1" t="s">
        <v>4885</v>
      </c>
      <c r="F3741" s="1" t="s">
        <v>27278</v>
      </c>
      <c r="G3741" s="14">
        <v>91964494</v>
      </c>
      <c r="H3741" s="1" t="s">
        <v>20</v>
      </c>
      <c r="I3741" s="1" t="s">
        <v>62</v>
      </c>
      <c r="J3741" s="1" t="s">
        <v>47300</v>
      </c>
      <c r="K3741" s="3" t="s">
        <v>42</v>
      </c>
      <c r="L3741" s="1" t="s">
        <v>47335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1"/>
      <c r="AA3741" s="1" t="s">
        <v>16</v>
      </c>
      <c r="AB3741" s="3" t="s">
        <v>12</v>
      </c>
      <c r="AC3741" s="23" t="s">
        <v>37784</v>
      </c>
      <c r="AD3741" s="23" t="s">
        <v>41732</v>
      </c>
      <c r="AE3741" t="s">
        <v>35402</v>
      </c>
    </row>
    <row r="3742" spans="1:31" ht="14.25" customHeight="1">
      <c r="A3742" s="1">
        <v>3741</v>
      </c>
      <c r="B3742" s="9" t="s">
        <v>6</v>
      </c>
      <c r="C3742" s="1" t="s">
        <v>13011</v>
      </c>
      <c r="D3742" s="1" t="s">
        <v>35658</v>
      </c>
      <c r="E3742" s="1" t="s">
        <v>40</v>
      </c>
      <c r="F3742" s="1" t="s">
        <v>27327</v>
      </c>
      <c r="G3742" s="14">
        <v>919494114691</v>
      </c>
      <c r="H3742" s="1" t="s">
        <v>8</v>
      </c>
      <c r="I3742" s="1" t="s">
        <v>33</v>
      </c>
      <c r="J3742" s="1" t="s">
        <v>47300</v>
      </c>
      <c r="K3742" s="3" t="s">
        <v>42</v>
      </c>
      <c r="L3742" s="1" t="s">
        <v>47335</v>
      </c>
      <c r="M3742" s="3" t="s">
        <v>27</v>
      </c>
      <c r="N3742" s="3" t="s">
        <v>47339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1"/>
      <c r="AA3742" s="1" t="s">
        <v>16</v>
      </c>
      <c r="AB3742" s="3" t="s">
        <v>12</v>
      </c>
      <c r="AC3742" s="23" t="s">
        <v>37784</v>
      </c>
      <c r="AD3742" s="23" t="s">
        <v>41733</v>
      </c>
      <c r="AE3742" t="s">
        <v>35402</v>
      </c>
    </row>
    <row r="3743" spans="1:31" ht="14.25" customHeight="1">
      <c r="A3743" s="1">
        <v>3742</v>
      </c>
      <c r="B3743" s="9" t="s">
        <v>6</v>
      </c>
      <c r="C3743" s="1" t="s">
        <v>13064</v>
      </c>
      <c r="D3743" s="1" t="s">
        <v>2645</v>
      </c>
      <c r="E3743" s="1" t="s">
        <v>328</v>
      </c>
      <c r="F3743" s="1" t="s">
        <v>27370</v>
      </c>
      <c r="G3743" s="14">
        <v>914460049411</v>
      </c>
      <c r="H3743" s="1" t="s">
        <v>8</v>
      </c>
      <c r="I3743" s="1" t="s">
        <v>62</v>
      </c>
      <c r="J3743" s="1" t="s">
        <v>47300</v>
      </c>
      <c r="K3743" s="3" t="s">
        <v>27</v>
      </c>
      <c r="L3743" s="1" t="s">
        <v>47335</v>
      </c>
      <c r="M3743" s="3" t="s">
        <v>47344</v>
      </c>
      <c r="N3743" s="3" t="s">
        <v>47339</v>
      </c>
      <c r="O3743" s="3" t="s">
        <v>47349</v>
      </c>
      <c r="P3743" s="3" t="s">
        <v>47300</v>
      </c>
      <c r="Q3743" s="3" t="s">
        <v>171</v>
      </c>
      <c r="R3743" s="3" t="s">
        <v>47300</v>
      </c>
      <c r="S3743" s="3"/>
      <c r="T3743" s="3"/>
      <c r="U3743" s="3"/>
      <c r="V3743" s="3"/>
      <c r="W3743" s="3"/>
      <c r="X3743" s="3"/>
      <c r="Y3743" s="3"/>
      <c r="Z3743" s="1"/>
      <c r="AA3743" s="1" t="s">
        <v>16</v>
      </c>
      <c r="AB3743" s="3" t="s">
        <v>12</v>
      </c>
      <c r="AC3743" s="23" t="s">
        <v>37784</v>
      </c>
      <c r="AD3743" s="23" t="s">
        <v>41734</v>
      </c>
      <c r="AE3743" t="s">
        <v>35401</v>
      </c>
    </row>
    <row r="3744" spans="1:31" ht="14.25" customHeight="1">
      <c r="A3744" s="1">
        <v>3743</v>
      </c>
      <c r="B3744" s="1" t="s">
        <v>10396</v>
      </c>
      <c r="C3744" s="1" t="s">
        <v>10959</v>
      </c>
      <c r="D3744" s="1" t="s">
        <v>683</v>
      </c>
      <c r="E3744" s="1" t="s">
        <v>73</v>
      </c>
      <c r="F3744" s="1" t="s">
        <v>27452</v>
      </c>
      <c r="G3744" s="14">
        <v>91944491919</v>
      </c>
      <c r="H3744" s="1" t="s">
        <v>20</v>
      </c>
      <c r="I3744" s="1" t="s">
        <v>62</v>
      </c>
      <c r="J3744" s="1" t="s">
        <v>47300</v>
      </c>
      <c r="K3744" s="3" t="s">
        <v>17</v>
      </c>
      <c r="L3744" s="1" t="s">
        <v>47335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1"/>
      <c r="AA3744" s="1" t="s">
        <v>11</v>
      </c>
      <c r="AB3744" s="3" t="s">
        <v>13</v>
      </c>
      <c r="AC3744" s="23" t="s">
        <v>37784</v>
      </c>
      <c r="AD3744" s="23" t="s">
        <v>41735</v>
      </c>
      <c r="AE3744" t="s">
        <v>35402</v>
      </c>
    </row>
    <row r="3745" spans="1:31" ht="14.25" customHeight="1">
      <c r="A3745" s="1">
        <v>3744</v>
      </c>
      <c r="B3745" s="9" t="s">
        <v>6</v>
      </c>
      <c r="C3745" s="1" t="s">
        <v>13314</v>
      </c>
      <c r="D3745" s="1" t="s">
        <v>3204</v>
      </c>
      <c r="E3745" s="1" t="s">
        <v>139</v>
      </c>
      <c r="F3745" s="1" t="s">
        <v>27502</v>
      </c>
      <c r="G3745" s="14">
        <v>919994446</v>
      </c>
      <c r="H3745" s="1" t="s">
        <v>8</v>
      </c>
      <c r="I3745" s="1" t="s">
        <v>62</v>
      </c>
      <c r="J3745" s="1" t="s">
        <v>47300</v>
      </c>
      <c r="K3745" s="3" t="s">
        <v>27</v>
      </c>
      <c r="L3745" s="1" t="s">
        <v>47335</v>
      </c>
      <c r="M3745" s="3" t="s">
        <v>47344</v>
      </c>
      <c r="N3745" s="3" t="s">
        <v>47339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1"/>
      <c r="AA3745" s="1" t="s">
        <v>16</v>
      </c>
      <c r="AB3745" s="3" t="s">
        <v>12</v>
      </c>
      <c r="AC3745" s="23" t="s">
        <v>37785</v>
      </c>
      <c r="AD3745" s="23" t="s">
        <v>41736</v>
      </c>
      <c r="AE3745" t="s">
        <v>35402</v>
      </c>
    </row>
    <row r="3746" spans="1:31" ht="14.25" customHeight="1">
      <c r="A3746" s="1">
        <v>3745</v>
      </c>
      <c r="B3746" s="9" t="s">
        <v>6</v>
      </c>
      <c r="C3746" s="1" t="s">
        <v>13396</v>
      </c>
      <c r="D3746" s="1" t="s">
        <v>526</v>
      </c>
      <c r="E3746" s="1" t="s">
        <v>131</v>
      </c>
      <c r="F3746" s="1" t="s">
        <v>27538</v>
      </c>
      <c r="G3746" s="14">
        <v>914466666666</v>
      </c>
      <c r="H3746" s="1" t="s">
        <v>15</v>
      </c>
      <c r="I3746" s="1" t="s">
        <v>9</v>
      </c>
      <c r="J3746" s="1" t="s">
        <v>47300</v>
      </c>
      <c r="K3746" s="3" t="s">
        <v>17</v>
      </c>
      <c r="L3746" s="1" t="s">
        <v>47335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1"/>
      <c r="AA3746" s="1" t="s">
        <v>11</v>
      </c>
      <c r="AB3746" s="3" t="s">
        <v>538</v>
      </c>
      <c r="AC3746" s="23" t="s">
        <v>37785</v>
      </c>
      <c r="AD3746" s="23" t="s">
        <v>41737</v>
      </c>
      <c r="AE3746" t="s">
        <v>35395</v>
      </c>
    </row>
    <row r="3747" spans="1:31" ht="14.25" customHeight="1">
      <c r="A3747" s="1">
        <v>3746</v>
      </c>
      <c r="B3747" s="9" t="s">
        <v>6</v>
      </c>
      <c r="C3747" s="1" t="s">
        <v>13398</v>
      </c>
      <c r="D3747" s="1" t="s">
        <v>13399</v>
      </c>
      <c r="E3747" s="1" t="s">
        <v>40</v>
      </c>
      <c r="F3747" s="1" t="s">
        <v>34682</v>
      </c>
      <c r="G3747" s="14">
        <v>919446916441</v>
      </c>
      <c r="H3747" s="1" t="s">
        <v>15</v>
      </c>
      <c r="I3747" s="1" t="s">
        <v>9</v>
      </c>
      <c r="J3747" s="1" t="s">
        <v>47300</v>
      </c>
      <c r="K3747" s="3" t="s">
        <v>27</v>
      </c>
      <c r="L3747" s="1" t="s">
        <v>47335</v>
      </c>
      <c r="M3747" s="3" t="s">
        <v>47344</v>
      </c>
      <c r="N3747" s="3" t="s">
        <v>47339</v>
      </c>
      <c r="O3747" s="3" t="s">
        <v>47349</v>
      </c>
      <c r="P3747" s="3" t="s">
        <v>47300</v>
      </c>
      <c r="Q3747" s="3"/>
      <c r="R3747" s="3"/>
      <c r="S3747" s="3"/>
      <c r="T3747" s="3"/>
      <c r="U3747" s="3"/>
      <c r="V3747" s="3"/>
      <c r="W3747" s="3"/>
      <c r="X3747" s="3"/>
      <c r="Y3747" s="3"/>
      <c r="Z3747" s="1"/>
      <c r="AA3747" s="1" t="s">
        <v>16</v>
      </c>
      <c r="AB3747" s="3" t="s">
        <v>12</v>
      </c>
      <c r="AC3747" s="23" t="s">
        <v>37785</v>
      </c>
      <c r="AD3747" s="23" t="s">
        <v>40587</v>
      </c>
      <c r="AE3747" t="s">
        <v>35402</v>
      </c>
    </row>
    <row r="3748" spans="1:31" ht="14.25" customHeight="1">
      <c r="A3748" s="1">
        <v>3747</v>
      </c>
      <c r="B3748" s="9" t="s">
        <v>6</v>
      </c>
      <c r="C3748" s="1" t="s">
        <v>13561</v>
      </c>
      <c r="D3748" s="1" t="s">
        <v>951</v>
      </c>
      <c r="E3748" s="1" t="s">
        <v>40</v>
      </c>
      <c r="F3748" s="1" t="s">
        <v>27606</v>
      </c>
      <c r="G3748" s="14">
        <v>9194961646</v>
      </c>
      <c r="H3748" s="1" t="s">
        <v>132</v>
      </c>
      <c r="I3748" s="1" t="s">
        <v>62</v>
      </c>
      <c r="J3748" s="1" t="s">
        <v>47300</v>
      </c>
      <c r="K3748" s="3" t="s">
        <v>27</v>
      </c>
      <c r="L3748" s="1" t="s">
        <v>47335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1"/>
      <c r="AA3748" s="1" t="s">
        <v>16</v>
      </c>
      <c r="AB3748" s="3" t="s">
        <v>12</v>
      </c>
      <c r="AC3748" s="23" t="s">
        <v>37792</v>
      </c>
      <c r="AD3748" s="23" t="s">
        <v>41738</v>
      </c>
      <c r="AE3748" t="s">
        <v>35400</v>
      </c>
    </row>
    <row r="3749" spans="1:31" ht="14.25" customHeight="1">
      <c r="A3749" s="1">
        <v>3748</v>
      </c>
      <c r="B3749" s="9" t="s">
        <v>6</v>
      </c>
      <c r="C3749" s="1" t="s">
        <v>13600</v>
      </c>
      <c r="D3749" s="1" t="s">
        <v>1807</v>
      </c>
      <c r="E3749" s="1" t="s">
        <v>40</v>
      </c>
      <c r="F3749" s="1" t="s">
        <v>27625</v>
      </c>
      <c r="G3749" s="14">
        <v>919099946494</v>
      </c>
      <c r="H3749" s="1" t="s">
        <v>8</v>
      </c>
      <c r="I3749" s="1" t="s">
        <v>62</v>
      </c>
      <c r="J3749" s="1" t="s">
        <v>47300</v>
      </c>
      <c r="K3749" s="3" t="s">
        <v>42</v>
      </c>
      <c r="L3749" s="1" t="s">
        <v>47335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1"/>
      <c r="AA3749" s="1" t="s">
        <v>16</v>
      </c>
      <c r="AB3749" s="3" t="s">
        <v>12</v>
      </c>
      <c r="AC3749" s="23" t="s">
        <v>37792</v>
      </c>
      <c r="AD3749" s="23" t="s">
        <v>41739</v>
      </c>
      <c r="AE3749" t="s">
        <v>35402</v>
      </c>
    </row>
    <row r="3750" spans="1:31" ht="14.25" customHeight="1">
      <c r="A3750" s="1">
        <v>3749</v>
      </c>
      <c r="B3750" s="9" t="s">
        <v>6</v>
      </c>
      <c r="C3750" s="1" t="s">
        <v>13854</v>
      </c>
      <c r="D3750" s="1" t="s">
        <v>1025</v>
      </c>
      <c r="E3750" s="1" t="s">
        <v>40</v>
      </c>
      <c r="F3750" s="1" t="s">
        <v>13855</v>
      </c>
      <c r="G3750" s="14">
        <v>9199606409</v>
      </c>
      <c r="H3750" s="1" t="s">
        <v>15</v>
      </c>
      <c r="I3750" s="1" t="s">
        <v>41</v>
      </c>
      <c r="J3750" s="1" t="s">
        <v>47300</v>
      </c>
      <c r="K3750" s="3" t="s">
        <v>42</v>
      </c>
      <c r="L3750" s="1" t="s">
        <v>47335</v>
      </c>
      <c r="M3750" s="3" t="s">
        <v>27</v>
      </c>
      <c r="N3750" s="3" t="s">
        <v>47339</v>
      </c>
      <c r="O3750" s="3" t="s">
        <v>47349</v>
      </c>
      <c r="P3750" s="3" t="s">
        <v>47300</v>
      </c>
      <c r="Q3750" s="3"/>
      <c r="R3750" s="3"/>
      <c r="S3750" s="3"/>
      <c r="T3750" s="3"/>
      <c r="U3750" s="3"/>
      <c r="V3750" s="3"/>
      <c r="W3750" s="3"/>
      <c r="X3750" s="3"/>
      <c r="Y3750" s="3"/>
      <c r="Z3750" s="1"/>
      <c r="AA3750" s="1" t="s">
        <v>16</v>
      </c>
      <c r="AB3750" s="3" t="s">
        <v>12</v>
      </c>
      <c r="AC3750" s="23" t="s">
        <v>37790</v>
      </c>
      <c r="AD3750" s="23" t="s">
        <v>41740</v>
      </c>
      <c r="AE3750" t="s">
        <v>35400</v>
      </c>
    </row>
    <row r="3751" spans="1:31" ht="14.25" customHeight="1">
      <c r="A3751" s="1">
        <v>3750</v>
      </c>
      <c r="B3751" s="9" t="s">
        <v>6</v>
      </c>
      <c r="C3751" s="1" t="s">
        <v>13966</v>
      </c>
      <c r="D3751" s="1" t="s">
        <v>1807</v>
      </c>
      <c r="E3751" s="1" t="s">
        <v>255</v>
      </c>
      <c r="F3751" s="1" t="s">
        <v>27788</v>
      </c>
      <c r="G3751" s="14">
        <v>919104660461</v>
      </c>
      <c r="H3751" s="1" t="s">
        <v>15</v>
      </c>
      <c r="I3751" s="1" t="s">
        <v>62</v>
      </c>
      <c r="J3751" s="1" t="s">
        <v>47300</v>
      </c>
      <c r="K3751" s="3" t="s">
        <v>117</v>
      </c>
      <c r="L3751" s="1" t="s">
        <v>47335</v>
      </c>
      <c r="M3751" s="3" t="s">
        <v>178</v>
      </c>
      <c r="N3751" s="3" t="s">
        <v>47339</v>
      </c>
      <c r="O3751" s="3" t="s">
        <v>171</v>
      </c>
      <c r="P3751" s="3" t="s">
        <v>47300</v>
      </c>
      <c r="Q3751" s="3"/>
      <c r="R3751" s="3"/>
      <c r="S3751" s="3"/>
      <c r="T3751" s="3"/>
      <c r="U3751" s="3"/>
      <c r="V3751" s="3"/>
      <c r="W3751" s="3"/>
      <c r="X3751" s="3"/>
      <c r="Y3751" s="3"/>
      <c r="Z3751" s="1"/>
      <c r="AA3751" s="1" t="s">
        <v>16</v>
      </c>
      <c r="AB3751" s="3" t="s">
        <v>12</v>
      </c>
      <c r="AC3751" s="23" t="s">
        <v>37796</v>
      </c>
      <c r="AD3751" s="23" t="s">
        <v>41741</v>
      </c>
      <c r="AE3751" t="s">
        <v>35395</v>
      </c>
    </row>
    <row r="3752" spans="1:31" ht="14.25" customHeight="1">
      <c r="A3752" s="1">
        <v>3751</v>
      </c>
      <c r="B3752" s="9" t="s">
        <v>6</v>
      </c>
      <c r="C3752" s="1" t="s">
        <v>3060</v>
      </c>
      <c r="D3752" s="1" t="s">
        <v>1286</v>
      </c>
      <c r="E3752" s="1" t="s">
        <v>2030</v>
      </c>
      <c r="F3752" s="1" t="s">
        <v>22302</v>
      </c>
      <c r="G3752" s="14">
        <v>914166016116</v>
      </c>
      <c r="H3752" s="1" t="s">
        <v>20</v>
      </c>
      <c r="I3752" s="1" t="s">
        <v>9</v>
      </c>
      <c r="J3752" s="1" t="s">
        <v>47299</v>
      </c>
      <c r="K3752" s="3" t="s">
        <v>27</v>
      </c>
      <c r="L3752" s="1" t="s">
        <v>47335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1"/>
      <c r="AA3752" s="1" t="s">
        <v>16</v>
      </c>
      <c r="AB3752" s="3" t="s">
        <v>12</v>
      </c>
      <c r="AC3752" s="23" t="s">
        <v>37782</v>
      </c>
      <c r="AD3752" s="23" t="s">
        <v>41742</v>
      </c>
      <c r="AE3752" t="s">
        <v>35395</v>
      </c>
    </row>
    <row r="3753" spans="1:31" ht="14.25" customHeight="1">
      <c r="A3753" s="1">
        <v>3752</v>
      </c>
      <c r="B3753" s="1" t="s">
        <v>54</v>
      </c>
      <c r="C3753" s="1" t="s">
        <v>4365</v>
      </c>
      <c r="D3753" s="1" t="s">
        <v>2880</v>
      </c>
      <c r="E3753" s="1" t="s">
        <v>2843</v>
      </c>
      <c r="F3753" s="1" t="s">
        <v>22950</v>
      </c>
      <c r="G3753" s="14">
        <v>9194909061</v>
      </c>
      <c r="H3753" s="1" t="s">
        <v>8</v>
      </c>
      <c r="I3753" s="1" t="s">
        <v>41</v>
      </c>
      <c r="J3753" s="1" t="s">
        <v>47299</v>
      </c>
      <c r="K3753" s="3" t="s">
        <v>27</v>
      </c>
      <c r="L3753" s="1" t="s">
        <v>47335</v>
      </c>
      <c r="M3753" s="3" t="s">
        <v>178</v>
      </c>
      <c r="N3753" s="3" t="s">
        <v>47341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1"/>
      <c r="AA3753" s="1" t="s">
        <v>16</v>
      </c>
      <c r="AB3753" s="3" t="s">
        <v>12</v>
      </c>
      <c r="AC3753" s="23" t="s">
        <v>37782</v>
      </c>
      <c r="AD3753" s="23" t="s">
        <v>41743</v>
      </c>
      <c r="AE3753" t="s">
        <v>35402</v>
      </c>
    </row>
    <row r="3754" spans="1:31" ht="14.25" customHeight="1">
      <c r="A3754" s="1">
        <v>3753</v>
      </c>
      <c r="B3754" s="1" t="s">
        <v>54</v>
      </c>
      <c r="C3754" s="1" t="s">
        <v>7117</v>
      </c>
      <c r="D3754" s="1" t="s">
        <v>35659</v>
      </c>
      <c r="E3754" s="1" t="s">
        <v>84</v>
      </c>
      <c r="F3754" s="1" t="s">
        <v>31846</v>
      </c>
      <c r="G3754" s="14">
        <v>919446419164</v>
      </c>
      <c r="H3754" s="1" t="s">
        <v>20</v>
      </c>
      <c r="I3754" s="1" t="s">
        <v>9</v>
      </c>
      <c r="J3754" s="1" t="s">
        <v>47299</v>
      </c>
      <c r="K3754" s="3" t="s">
        <v>27</v>
      </c>
      <c r="L3754" s="1" t="s">
        <v>47335</v>
      </c>
      <c r="M3754" s="3" t="s">
        <v>47344</v>
      </c>
      <c r="N3754" s="3" t="s">
        <v>47341</v>
      </c>
      <c r="O3754" s="3" t="s">
        <v>47349</v>
      </c>
      <c r="P3754" s="3" t="s">
        <v>24</v>
      </c>
      <c r="Q3754" s="3"/>
      <c r="R3754" s="3"/>
      <c r="S3754" s="3"/>
      <c r="T3754" s="3"/>
      <c r="U3754" s="3"/>
      <c r="V3754" s="3"/>
      <c r="W3754" s="3"/>
      <c r="X3754" s="3"/>
      <c r="Y3754" s="3"/>
      <c r="Z3754" s="1"/>
      <c r="AA3754" s="1" t="s">
        <v>16</v>
      </c>
      <c r="AB3754" s="3" t="s">
        <v>12</v>
      </c>
      <c r="AC3754" s="23" t="s">
        <v>37781</v>
      </c>
      <c r="AD3754" s="23" t="s">
        <v>41744</v>
      </c>
      <c r="AE3754" t="s">
        <v>35395</v>
      </c>
    </row>
    <row r="3755" spans="1:31" ht="14.25" customHeight="1">
      <c r="A3755" s="1">
        <v>3754</v>
      </c>
      <c r="B3755" s="1" t="s">
        <v>10396</v>
      </c>
      <c r="C3755" s="1" t="s">
        <v>11590</v>
      </c>
      <c r="D3755" s="1" t="s">
        <v>463</v>
      </c>
      <c r="E3755" s="1" t="s">
        <v>1040</v>
      </c>
      <c r="F3755" s="1" t="s">
        <v>26506</v>
      </c>
      <c r="G3755" s="14">
        <v>914144449044</v>
      </c>
      <c r="H3755" s="1" t="s">
        <v>20</v>
      </c>
      <c r="I3755" s="1" t="s">
        <v>62</v>
      </c>
      <c r="J3755" s="1" t="s">
        <v>47299</v>
      </c>
      <c r="K3755" s="3" t="s">
        <v>27</v>
      </c>
      <c r="L3755" s="1" t="s">
        <v>47335</v>
      </c>
      <c r="M3755" s="3" t="s">
        <v>47344</v>
      </c>
      <c r="N3755" s="3" t="s">
        <v>47341</v>
      </c>
      <c r="O3755" s="3" t="s">
        <v>47349</v>
      </c>
      <c r="P3755" s="3" t="s">
        <v>24</v>
      </c>
      <c r="Q3755" s="3"/>
      <c r="R3755" s="3"/>
      <c r="S3755" s="3"/>
      <c r="T3755" s="3"/>
      <c r="U3755" s="3"/>
      <c r="V3755" s="3"/>
      <c r="W3755" s="3"/>
      <c r="X3755" s="3"/>
      <c r="Y3755" s="3"/>
      <c r="Z3755" s="1"/>
      <c r="AA3755" s="1" t="s">
        <v>16</v>
      </c>
      <c r="AB3755" s="3" t="s">
        <v>12</v>
      </c>
      <c r="AC3755" s="23" t="s">
        <v>37784</v>
      </c>
      <c r="AD3755" s="23" t="s">
        <v>41745</v>
      </c>
      <c r="AE3755" t="s">
        <v>35401</v>
      </c>
    </row>
    <row r="3756" spans="1:31" ht="14.25" customHeight="1">
      <c r="A3756" s="1">
        <v>3755</v>
      </c>
      <c r="B3756" s="9" t="s">
        <v>6</v>
      </c>
      <c r="C3756" s="1" t="s">
        <v>12867</v>
      </c>
      <c r="D3756" s="1" t="s">
        <v>318</v>
      </c>
      <c r="E3756" s="1" t="s">
        <v>32</v>
      </c>
      <c r="F3756" s="1" t="s">
        <v>27236</v>
      </c>
      <c r="G3756" s="14">
        <v>1994446944</v>
      </c>
      <c r="H3756" s="1" t="s">
        <v>15</v>
      </c>
      <c r="I3756" s="1" t="s">
        <v>41</v>
      </c>
      <c r="J3756" s="1" t="s">
        <v>47299</v>
      </c>
      <c r="K3756" s="3" t="s">
        <v>42</v>
      </c>
      <c r="L3756" s="1" t="s">
        <v>47335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1"/>
      <c r="AA3756" s="1" t="s">
        <v>16</v>
      </c>
      <c r="AB3756" s="3" t="s">
        <v>12</v>
      </c>
      <c r="AC3756" s="23" t="s">
        <v>37784</v>
      </c>
      <c r="AD3756" s="23" t="s">
        <v>41746</v>
      </c>
      <c r="AE3756" t="s">
        <v>35395</v>
      </c>
    </row>
    <row r="3757" spans="1:31" ht="14.25" customHeight="1">
      <c r="A3757" s="1">
        <v>3756</v>
      </c>
      <c r="B3757" s="1" t="s">
        <v>54</v>
      </c>
      <c r="C3757" s="1" t="s">
        <v>4812</v>
      </c>
      <c r="D3757" s="1" t="s">
        <v>4035</v>
      </c>
      <c r="E3757" s="1" t="s">
        <v>724</v>
      </c>
      <c r="F3757" s="1" t="s">
        <v>23173</v>
      </c>
      <c r="G3757" s="14">
        <v>9199419116</v>
      </c>
      <c r="H3757" s="1" t="s">
        <v>20</v>
      </c>
      <c r="I3757" s="1" t="s">
        <v>9</v>
      </c>
      <c r="J3757" s="1" t="s">
        <v>47295</v>
      </c>
      <c r="K3757" s="3" t="s">
        <v>63</v>
      </c>
      <c r="L3757" s="1" t="s">
        <v>47335</v>
      </c>
      <c r="M3757" s="3" t="s">
        <v>213</v>
      </c>
      <c r="N3757" s="3" t="s">
        <v>47341</v>
      </c>
      <c r="O3757" s="3" t="s">
        <v>17</v>
      </c>
      <c r="P3757" s="3" t="s">
        <v>34</v>
      </c>
      <c r="Q3757" s="3" t="s">
        <v>42</v>
      </c>
      <c r="R3757" s="3" t="s">
        <v>70</v>
      </c>
      <c r="S3757" s="3" t="s">
        <v>27</v>
      </c>
      <c r="T3757" s="3" t="s">
        <v>47325</v>
      </c>
      <c r="U3757" s="3" t="s">
        <v>117</v>
      </c>
      <c r="V3757" s="3" t="s">
        <v>10</v>
      </c>
      <c r="W3757" s="3" t="s">
        <v>178</v>
      </c>
      <c r="X3757" s="3" t="s">
        <v>24</v>
      </c>
      <c r="Y3757" s="3" t="s">
        <v>171</v>
      </c>
      <c r="Z3757" s="1" t="s">
        <v>24</v>
      </c>
      <c r="AA3757" s="1" t="s">
        <v>16</v>
      </c>
      <c r="AB3757" s="3" t="s">
        <v>12</v>
      </c>
      <c r="AC3757" s="23" t="s">
        <v>37782</v>
      </c>
      <c r="AD3757" s="23" t="s">
        <v>41747</v>
      </c>
      <c r="AE3757" t="s">
        <v>35400</v>
      </c>
    </row>
    <row r="3758" spans="1:31" ht="14.25" customHeight="1">
      <c r="A3758" s="1">
        <v>3757</v>
      </c>
      <c r="B3758" s="9" t="s">
        <v>6</v>
      </c>
      <c r="C3758" s="1" t="s">
        <v>6378</v>
      </c>
      <c r="D3758" s="1" t="s">
        <v>6379</v>
      </c>
      <c r="E3758" s="1" t="s">
        <v>6380</v>
      </c>
      <c r="F3758" s="1" t="s">
        <v>33986</v>
      </c>
      <c r="G3758" s="14">
        <v>91994604616</v>
      </c>
      <c r="H3758" s="1" t="s">
        <v>46</v>
      </c>
      <c r="I3758" s="1" t="s">
        <v>41</v>
      </c>
      <c r="J3758" s="1" t="s">
        <v>47295</v>
      </c>
      <c r="K3758" s="3" t="s">
        <v>17</v>
      </c>
      <c r="L3758" s="1" t="s">
        <v>47335</v>
      </c>
      <c r="M3758" s="4" t="s">
        <v>42</v>
      </c>
      <c r="N3758" s="3" t="s">
        <v>47341</v>
      </c>
      <c r="O3758" s="3" t="s">
        <v>47349</v>
      </c>
      <c r="P3758" s="3" t="s">
        <v>70</v>
      </c>
      <c r="Q3758" s="3" t="s">
        <v>171</v>
      </c>
      <c r="R3758" s="3" t="s">
        <v>10</v>
      </c>
      <c r="S3758" s="3"/>
      <c r="T3758" s="3"/>
      <c r="U3758" s="3"/>
      <c r="V3758" s="3"/>
      <c r="W3758" s="3"/>
      <c r="X3758" s="3"/>
      <c r="Y3758" s="3"/>
      <c r="Z3758" s="1"/>
      <c r="AA3758" s="1" t="s">
        <v>16</v>
      </c>
      <c r="AB3758" s="3" t="s">
        <v>12</v>
      </c>
      <c r="AC3758" s="23" t="s">
        <v>37781</v>
      </c>
      <c r="AD3758" s="23" t="s">
        <v>41748</v>
      </c>
      <c r="AE3758" t="s">
        <v>35395</v>
      </c>
    </row>
    <row r="3759" spans="1:31" ht="14.25" customHeight="1">
      <c r="A3759" s="1">
        <v>3758</v>
      </c>
      <c r="B3759" s="9" t="s">
        <v>6</v>
      </c>
      <c r="C3759" s="1" t="s">
        <v>13301</v>
      </c>
      <c r="D3759" s="1" t="s">
        <v>37507</v>
      </c>
      <c r="E3759" s="1" t="s">
        <v>40</v>
      </c>
      <c r="F3759" s="1" t="s">
        <v>27494</v>
      </c>
      <c r="G3759" s="14">
        <v>91919409041</v>
      </c>
      <c r="H3759" s="1" t="s">
        <v>132</v>
      </c>
      <c r="I3759" s="1" t="s">
        <v>9</v>
      </c>
      <c r="J3759" s="1" t="s">
        <v>47298</v>
      </c>
      <c r="K3759" s="3" t="s">
        <v>27</v>
      </c>
      <c r="L3759" s="1" t="s">
        <v>47335</v>
      </c>
      <c r="M3759" s="3" t="s">
        <v>47344</v>
      </c>
      <c r="N3759" s="3" t="s">
        <v>47341</v>
      </c>
      <c r="O3759" s="3" t="s">
        <v>47349</v>
      </c>
      <c r="P3759" s="3" t="s">
        <v>70</v>
      </c>
      <c r="Q3759" s="3" t="s">
        <v>171</v>
      </c>
      <c r="R3759" s="3" t="s">
        <v>34</v>
      </c>
      <c r="S3759" s="3"/>
      <c r="T3759" s="3"/>
      <c r="U3759" s="3"/>
      <c r="V3759" s="3"/>
      <c r="W3759" s="3"/>
      <c r="X3759" s="3"/>
      <c r="Y3759" s="3"/>
      <c r="Z3759" s="1"/>
      <c r="AA3759" s="1" t="s">
        <v>16</v>
      </c>
      <c r="AB3759" s="3" t="s">
        <v>12</v>
      </c>
      <c r="AC3759" s="23" t="s">
        <v>37785</v>
      </c>
      <c r="AD3759" s="23" t="s">
        <v>41749</v>
      </c>
      <c r="AE3759" t="s">
        <v>35401</v>
      </c>
    </row>
    <row r="3760" spans="1:31" ht="14.25" customHeight="1">
      <c r="A3760" s="1">
        <v>3759</v>
      </c>
      <c r="B3760" s="9" t="s">
        <v>6</v>
      </c>
      <c r="C3760" s="1" t="s">
        <v>650</v>
      </c>
      <c r="D3760" s="1" t="s">
        <v>2823</v>
      </c>
      <c r="E3760" s="1" t="s">
        <v>36769</v>
      </c>
      <c r="F3760" s="1" t="s">
        <v>21255</v>
      </c>
      <c r="G3760" s="14">
        <v>9196449096</v>
      </c>
      <c r="H3760" s="1" t="s">
        <v>8</v>
      </c>
      <c r="I3760" s="1" t="s">
        <v>62</v>
      </c>
      <c r="J3760" s="1" t="s">
        <v>47310</v>
      </c>
      <c r="K3760" s="3" t="s">
        <v>171</v>
      </c>
      <c r="L3760" s="1" t="s">
        <v>47335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1"/>
      <c r="AA3760" s="1" t="s">
        <v>16</v>
      </c>
      <c r="AB3760" s="3" t="s">
        <v>12</v>
      </c>
      <c r="AC3760" s="23" t="s">
        <v>37782</v>
      </c>
      <c r="AD3760" s="23" t="s">
        <v>41750</v>
      </c>
      <c r="AE3760" t="s">
        <v>35395</v>
      </c>
    </row>
    <row r="3761" spans="1:31" ht="14.25" customHeight="1">
      <c r="A3761" s="1">
        <v>3760</v>
      </c>
      <c r="B3761" s="9" t="s">
        <v>6</v>
      </c>
      <c r="C3761" s="1" t="s">
        <v>5294</v>
      </c>
      <c r="D3761" s="1" t="s">
        <v>1625</v>
      </c>
      <c r="E3761" s="1" t="s">
        <v>5295</v>
      </c>
      <c r="F3761" s="1" t="s">
        <v>23421</v>
      </c>
      <c r="G3761" s="14">
        <v>919946014401</v>
      </c>
      <c r="H3761" s="1" t="s">
        <v>37</v>
      </c>
      <c r="I3761" s="1" t="s">
        <v>9</v>
      </c>
      <c r="J3761" s="1" t="s">
        <v>47310</v>
      </c>
      <c r="K3761" s="3" t="s">
        <v>63</v>
      </c>
      <c r="L3761" s="1" t="s">
        <v>47335</v>
      </c>
      <c r="M3761" s="3" t="s">
        <v>213</v>
      </c>
      <c r="N3761" s="3" t="s">
        <v>47341</v>
      </c>
      <c r="O3761" s="3" t="s">
        <v>17</v>
      </c>
      <c r="P3761" s="3" t="s">
        <v>70</v>
      </c>
      <c r="Q3761" s="3" t="s">
        <v>42</v>
      </c>
      <c r="R3761" s="3" t="s">
        <v>47310</v>
      </c>
      <c r="S3761" s="3" t="s">
        <v>27</v>
      </c>
      <c r="T3761" s="3" t="s">
        <v>47310</v>
      </c>
      <c r="U3761" s="3" t="s">
        <v>117</v>
      </c>
      <c r="V3761" s="3" t="s">
        <v>47310</v>
      </c>
      <c r="W3761" s="3" t="s">
        <v>178</v>
      </c>
      <c r="X3761" s="3" t="s">
        <v>47310</v>
      </c>
      <c r="Y3761" s="3" t="s">
        <v>171</v>
      </c>
      <c r="Z3761" s="1" t="s">
        <v>47310</v>
      </c>
      <c r="AA3761" s="1" t="s">
        <v>16</v>
      </c>
      <c r="AB3761" s="3" t="s">
        <v>12</v>
      </c>
      <c r="AC3761" s="23" t="s">
        <v>37782</v>
      </c>
      <c r="AD3761" s="23" t="s">
        <v>41751</v>
      </c>
      <c r="AE3761" t="s">
        <v>35401</v>
      </c>
    </row>
    <row r="3762" spans="1:31" ht="14.25" customHeight="1">
      <c r="A3762" s="1">
        <v>3761</v>
      </c>
      <c r="B3762" s="9" t="s">
        <v>6</v>
      </c>
      <c r="C3762" s="1" t="s">
        <v>5745</v>
      </c>
      <c r="D3762" s="1" t="s">
        <v>830</v>
      </c>
      <c r="E3762" s="1" t="s">
        <v>999</v>
      </c>
      <c r="F3762" s="1" t="s">
        <v>23647</v>
      </c>
      <c r="G3762" s="14">
        <v>91944949660</v>
      </c>
      <c r="H3762" s="1" t="s">
        <v>8</v>
      </c>
      <c r="I3762" s="1" t="s">
        <v>62</v>
      </c>
      <c r="J3762" s="1" t="s">
        <v>47310</v>
      </c>
      <c r="K3762" s="3" t="s">
        <v>17</v>
      </c>
      <c r="L3762" s="1" t="s">
        <v>47335</v>
      </c>
      <c r="M3762" s="4" t="s">
        <v>42</v>
      </c>
      <c r="N3762" s="3" t="s">
        <v>47341</v>
      </c>
      <c r="O3762" s="3" t="s">
        <v>27</v>
      </c>
      <c r="P3762" s="3" t="s">
        <v>70</v>
      </c>
      <c r="Q3762" s="3" t="s">
        <v>178</v>
      </c>
      <c r="R3762" s="3" t="s">
        <v>47310</v>
      </c>
      <c r="S3762" s="3"/>
      <c r="T3762" s="3"/>
      <c r="U3762" s="3"/>
      <c r="V3762" s="3"/>
      <c r="W3762" s="3"/>
      <c r="X3762" s="3"/>
      <c r="Y3762" s="3"/>
      <c r="Z3762" s="1"/>
      <c r="AA3762" s="1" t="s">
        <v>16</v>
      </c>
      <c r="AB3762" s="3" t="s">
        <v>12</v>
      </c>
      <c r="AC3762" s="23" t="s">
        <v>37781</v>
      </c>
      <c r="AD3762" s="23" t="s">
        <v>41752</v>
      </c>
      <c r="AE3762" t="s">
        <v>35402</v>
      </c>
    </row>
    <row r="3763" spans="1:31" ht="14.25" customHeight="1">
      <c r="A3763" s="1">
        <v>3762</v>
      </c>
      <c r="B3763" s="1" t="s">
        <v>54</v>
      </c>
      <c r="C3763" s="1" t="s">
        <v>6622</v>
      </c>
      <c r="D3763" s="1" t="s">
        <v>35660</v>
      </c>
      <c r="E3763" s="1" t="s">
        <v>824</v>
      </c>
      <c r="F3763" s="1" t="s">
        <v>31797</v>
      </c>
      <c r="G3763" s="14">
        <v>91944169444</v>
      </c>
      <c r="H3763" s="1" t="s">
        <v>8</v>
      </c>
      <c r="I3763" s="1" t="s">
        <v>41</v>
      </c>
      <c r="J3763" s="1" t="s">
        <v>47310</v>
      </c>
      <c r="K3763" s="3" t="s">
        <v>17</v>
      </c>
      <c r="L3763" s="1" t="s">
        <v>47335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1"/>
      <c r="AA3763" s="1" t="s">
        <v>11</v>
      </c>
      <c r="AB3763" s="3" t="s">
        <v>538</v>
      </c>
      <c r="AC3763" s="23" t="s">
        <v>37781</v>
      </c>
      <c r="AD3763" s="23" t="s">
        <v>41753</v>
      </c>
      <c r="AE3763" t="s">
        <v>35402</v>
      </c>
    </row>
    <row r="3764" spans="1:31" ht="14.25" customHeight="1">
      <c r="A3764" s="1">
        <v>3763</v>
      </c>
      <c r="B3764" s="1" t="s">
        <v>54</v>
      </c>
      <c r="C3764" s="1" t="s">
        <v>10233</v>
      </c>
      <c r="D3764" s="1" t="s">
        <v>2639</v>
      </c>
      <c r="E3764" s="1" t="s">
        <v>36770</v>
      </c>
      <c r="F3764" s="1" t="s">
        <v>34343</v>
      </c>
      <c r="G3764" s="14">
        <v>9194406409</v>
      </c>
      <c r="H3764" s="1" t="s">
        <v>20</v>
      </c>
      <c r="I3764" s="1" t="s">
        <v>9</v>
      </c>
      <c r="J3764" s="1" t="s">
        <v>47310</v>
      </c>
      <c r="K3764" s="3" t="s">
        <v>27</v>
      </c>
      <c r="L3764" s="1" t="s">
        <v>47335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1"/>
      <c r="AA3764" s="1" t="s">
        <v>16</v>
      </c>
      <c r="AB3764" s="3" t="s">
        <v>12</v>
      </c>
      <c r="AC3764" s="23" t="s">
        <v>37781</v>
      </c>
      <c r="AD3764" s="23" t="s">
        <v>41754</v>
      </c>
      <c r="AE3764" t="s">
        <v>35401</v>
      </c>
    </row>
    <row r="3765" spans="1:31" ht="14.25" customHeight="1">
      <c r="A3765" s="1">
        <v>3764</v>
      </c>
      <c r="B3765" s="9" t="s">
        <v>6</v>
      </c>
      <c r="C3765" s="1" t="s">
        <v>10703</v>
      </c>
      <c r="D3765" s="1" t="s">
        <v>6057</v>
      </c>
      <c r="E3765" s="1" t="s">
        <v>10704</v>
      </c>
      <c r="F3765" s="1" t="s">
        <v>32259</v>
      </c>
      <c r="G3765" s="14">
        <v>919404040169</v>
      </c>
      <c r="H3765" s="1" t="s">
        <v>8</v>
      </c>
      <c r="I3765" s="1" t="s">
        <v>41</v>
      </c>
      <c r="J3765" s="1" t="s">
        <v>47310</v>
      </c>
      <c r="K3765" s="3" t="s">
        <v>27</v>
      </c>
      <c r="L3765" s="1" t="s">
        <v>47335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1"/>
      <c r="AA3765" s="1" t="s">
        <v>16</v>
      </c>
      <c r="AB3765" s="3" t="s">
        <v>12</v>
      </c>
      <c r="AC3765" s="23" t="s">
        <v>37781</v>
      </c>
      <c r="AD3765" s="23" t="s">
        <v>41755</v>
      </c>
      <c r="AE3765" t="s">
        <v>35402</v>
      </c>
    </row>
    <row r="3766" spans="1:31" ht="14.25" customHeight="1">
      <c r="A3766" s="1">
        <v>3765</v>
      </c>
      <c r="B3766" s="9" t="s">
        <v>6</v>
      </c>
      <c r="C3766" s="1" t="s">
        <v>13522</v>
      </c>
      <c r="D3766" s="1" t="s">
        <v>917</v>
      </c>
      <c r="E3766" s="1" t="s">
        <v>824</v>
      </c>
      <c r="F3766" s="1" t="s">
        <v>32615</v>
      </c>
      <c r="G3766" s="14">
        <v>919099991966</v>
      </c>
      <c r="H3766" s="1" t="s">
        <v>15</v>
      </c>
      <c r="I3766" s="1" t="s">
        <v>41</v>
      </c>
      <c r="J3766" s="1" t="s">
        <v>47310</v>
      </c>
      <c r="K3766" s="3" t="s">
        <v>17</v>
      </c>
      <c r="L3766" s="1" t="s">
        <v>47335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1"/>
      <c r="AA3766" s="1" t="s">
        <v>11</v>
      </c>
      <c r="AB3766" s="3" t="s">
        <v>538</v>
      </c>
      <c r="AC3766" s="23" t="s">
        <v>37792</v>
      </c>
      <c r="AD3766" s="23" t="s">
        <v>41756</v>
      </c>
      <c r="AE3766" t="s">
        <v>35402</v>
      </c>
    </row>
    <row r="3767" spans="1:31" ht="14.25" customHeight="1">
      <c r="A3767" s="1">
        <v>3766</v>
      </c>
      <c r="B3767" s="1" t="s">
        <v>54</v>
      </c>
      <c r="C3767" s="1" t="s">
        <v>170</v>
      </c>
      <c r="D3767" s="1" t="s">
        <v>2428</v>
      </c>
      <c r="E3767" s="1" t="s">
        <v>40</v>
      </c>
      <c r="F3767" s="1" t="s">
        <v>21035</v>
      </c>
      <c r="G3767" s="14">
        <v>919446069440</v>
      </c>
      <c r="H3767" s="1" t="s">
        <v>8</v>
      </c>
      <c r="I3767" s="1" t="s">
        <v>9</v>
      </c>
      <c r="J3767" s="1" t="s">
        <v>47299</v>
      </c>
      <c r="K3767" s="3" t="s">
        <v>171</v>
      </c>
      <c r="L3767" s="1" t="s">
        <v>47335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1"/>
      <c r="AA3767" s="1" t="s">
        <v>16</v>
      </c>
      <c r="AB3767" s="3" t="s">
        <v>12</v>
      </c>
      <c r="AC3767" s="23" t="s">
        <v>37782</v>
      </c>
      <c r="AD3767" s="23" t="s">
        <v>41757</v>
      </c>
      <c r="AE3767" t="s">
        <v>35395</v>
      </c>
    </row>
    <row r="3768" spans="1:31" ht="14.25" customHeight="1">
      <c r="A3768" s="1">
        <v>3767</v>
      </c>
      <c r="B3768" s="9" t="s">
        <v>6</v>
      </c>
      <c r="C3768" s="1" t="s">
        <v>574</v>
      </c>
      <c r="D3768" s="1" t="s">
        <v>575</v>
      </c>
      <c r="E3768" s="1" t="s">
        <v>576</v>
      </c>
      <c r="F3768" s="1" t="s">
        <v>577</v>
      </c>
      <c r="G3768" s="14">
        <v>9194904164</v>
      </c>
      <c r="H3768" s="1" t="s">
        <v>37</v>
      </c>
      <c r="I3768" s="1" t="s">
        <v>41</v>
      </c>
      <c r="J3768" s="1" t="s">
        <v>47299</v>
      </c>
      <c r="K3768" s="3" t="s">
        <v>42</v>
      </c>
      <c r="L3768" s="1" t="s">
        <v>47335</v>
      </c>
      <c r="M3768" s="3" t="s">
        <v>27</v>
      </c>
      <c r="N3768" s="3" t="s">
        <v>47341</v>
      </c>
      <c r="O3768" s="3" t="s">
        <v>171</v>
      </c>
      <c r="P3768" s="3" t="s">
        <v>47299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1"/>
      <c r="AA3768" s="1" t="s">
        <v>16</v>
      </c>
      <c r="AB3768" s="3" t="s">
        <v>12</v>
      </c>
      <c r="AC3768" s="23" t="s">
        <v>37782</v>
      </c>
      <c r="AD3768" s="23" t="s">
        <v>40789</v>
      </c>
      <c r="AE3768" t="s">
        <v>35401</v>
      </c>
    </row>
    <row r="3769" spans="1:31" ht="14.25" customHeight="1">
      <c r="A3769" s="1">
        <v>3768</v>
      </c>
      <c r="B3769" s="9" t="s">
        <v>6</v>
      </c>
      <c r="C3769" s="1" t="s">
        <v>1333</v>
      </c>
      <c r="D3769" s="1" t="s">
        <v>1334</v>
      </c>
      <c r="E3769" s="1" t="s">
        <v>40</v>
      </c>
      <c r="F3769" s="1" t="s">
        <v>21545</v>
      </c>
      <c r="G3769" s="14">
        <v>919444600904</v>
      </c>
      <c r="H3769" s="1" t="s">
        <v>8</v>
      </c>
      <c r="I3769" s="1" t="s">
        <v>9</v>
      </c>
      <c r="J3769" s="1" t="s">
        <v>47299</v>
      </c>
      <c r="K3769" s="3" t="s">
        <v>42</v>
      </c>
      <c r="L3769" s="1" t="s">
        <v>47335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1"/>
      <c r="AA3769" s="1" t="s">
        <v>16</v>
      </c>
      <c r="AB3769" s="3" t="s">
        <v>12</v>
      </c>
      <c r="AC3769" s="23" t="s">
        <v>37782</v>
      </c>
      <c r="AD3769" s="23" t="s">
        <v>41758</v>
      </c>
      <c r="AE3769" t="s">
        <v>35402</v>
      </c>
    </row>
    <row r="3770" spans="1:31" ht="14.25" customHeight="1">
      <c r="A3770" s="1">
        <v>3769</v>
      </c>
      <c r="B3770" s="1" t="s">
        <v>54</v>
      </c>
      <c r="C3770" s="1" t="s">
        <v>1780</v>
      </c>
      <c r="D3770" s="1" t="s">
        <v>65</v>
      </c>
      <c r="E3770" s="1" t="s">
        <v>40</v>
      </c>
      <c r="F3770" s="1" t="s">
        <v>21723</v>
      </c>
      <c r="G3770" s="14">
        <v>919444604460</v>
      </c>
      <c r="H3770" s="1" t="s">
        <v>20</v>
      </c>
      <c r="I3770" s="1" t="s">
        <v>9</v>
      </c>
      <c r="J3770" s="1" t="s">
        <v>47299</v>
      </c>
      <c r="K3770" s="3" t="s">
        <v>42</v>
      </c>
      <c r="L3770" s="1" t="s">
        <v>47335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1"/>
      <c r="AA3770" s="1" t="s">
        <v>16</v>
      </c>
      <c r="AB3770" s="3" t="s">
        <v>12</v>
      </c>
      <c r="AC3770" s="23" t="s">
        <v>37782</v>
      </c>
      <c r="AD3770" s="23" t="s">
        <v>41759</v>
      </c>
      <c r="AE3770" t="s">
        <v>35401</v>
      </c>
    </row>
    <row r="3771" spans="1:31" ht="14.25" customHeight="1">
      <c r="A3771" s="1">
        <v>3770</v>
      </c>
      <c r="B3771" s="9" t="s">
        <v>6</v>
      </c>
      <c r="C3771" s="1" t="s">
        <v>1783</v>
      </c>
      <c r="D3771" s="1" t="s">
        <v>36477</v>
      </c>
      <c r="E3771" s="1" t="s">
        <v>29</v>
      </c>
      <c r="F3771" s="1" t="s">
        <v>21724</v>
      </c>
      <c r="G3771" s="14">
        <v>919944496964</v>
      </c>
      <c r="H3771" s="1" t="s">
        <v>8</v>
      </c>
      <c r="I3771" s="1" t="s">
        <v>9</v>
      </c>
      <c r="J3771" s="1" t="s">
        <v>47299</v>
      </c>
      <c r="K3771" s="3" t="s">
        <v>42</v>
      </c>
      <c r="L3771" s="1" t="s">
        <v>47335</v>
      </c>
      <c r="M3771" s="3" t="s">
        <v>27</v>
      </c>
      <c r="N3771" s="3" t="s">
        <v>47341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1"/>
      <c r="AA3771" s="1" t="s">
        <v>16</v>
      </c>
      <c r="AB3771" s="3" t="s">
        <v>12</v>
      </c>
      <c r="AC3771" s="23" t="s">
        <v>37782</v>
      </c>
      <c r="AD3771" s="23" t="s">
        <v>41760</v>
      </c>
      <c r="AE3771" t="s">
        <v>35395</v>
      </c>
    </row>
    <row r="3772" spans="1:31" ht="14.25" customHeight="1">
      <c r="A3772" s="1">
        <v>3771</v>
      </c>
      <c r="B3772" s="1" t="s">
        <v>54</v>
      </c>
      <c r="C3772" s="1" t="s">
        <v>2364</v>
      </c>
      <c r="D3772" s="1" t="s">
        <v>35661</v>
      </c>
      <c r="E3772" s="1" t="s">
        <v>36771</v>
      </c>
      <c r="F3772" s="1" t="s">
        <v>21971</v>
      </c>
      <c r="G3772" s="14">
        <v>9190990449</v>
      </c>
      <c r="H3772" s="1" t="s">
        <v>20</v>
      </c>
      <c r="I3772" s="1" t="s">
        <v>9</v>
      </c>
      <c r="J3772" s="1" t="s">
        <v>47299</v>
      </c>
      <c r="K3772" s="3" t="s">
        <v>42</v>
      </c>
      <c r="L3772" s="1" t="s">
        <v>47335</v>
      </c>
      <c r="M3772" s="3" t="s">
        <v>27</v>
      </c>
      <c r="N3772" s="3" t="s">
        <v>47341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1"/>
      <c r="AA3772" s="1" t="s">
        <v>16</v>
      </c>
      <c r="AB3772" s="3" t="s">
        <v>12</v>
      </c>
      <c r="AC3772" s="23" t="s">
        <v>37782</v>
      </c>
      <c r="AD3772" s="23" t="s">
        <v>41761</v>
      </c>
      <c r="AE3772" t="s">
        <v>35400</v>
      </c>
    </row>
    <row r="3773" spans="1:31" ht="14.25" customHeight="1">
      <c r="A3773" s="1">
        <v>3772</v>
      </c>
      <c r="B3773" s="9" t="s">
        <v>6</v>
      </c>
      <c r="C3773" s="1" t="s">
        <v>2522</v>
      </c>
      <c r="D3773" s="1" t="s">
        <v>39</v>
      </c>
      <c r="E3773" s="1" t="s">
        <v>139</v>
      </c>
      <c r="F3773" s="1" t="s">
        <v>22044</v>
      </c>
      <c r="G3773" s="14">
        <v>91999464411</v>
      </c>
      <c r="H3773" s="1" t="s">
        <v>15</v>
      </c>
      <c r="I3773" s="1" t="s">
        <v>62</v>
      </c>
      <c r="J3773" s="1" t="s">
        <v>47299</v>
      </c>
      <c r="K3773" s="3" t="s">
        <v>42</v>
      </c>
      <c r="L3773" s="1" t="s">
        <v>47335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1"/>
      <c r="AA3773" s="1" t="s">
        <v>16</v>
      </c>
      <c r="AB3773" s="3" t="s">
        <v>12</v>
      </c>
      <c r="AC3773" s="23" t="s">
        <v>37782</v>
      </c>
      <c r="AD3773" s="23" t="s">
        <v>41762</v>
      </c>
      <c r="AE3773" t="s">
        <v>35402</v>
      </c>
    </row>
    <row r="3774" spans="1:31" ht="14.25" customHeight="1">
      <c r="A3774" s="1">
        <v>3773</v>
      </c>
      <c r="B3774" s="1" t="s">
        <v>54</v>
      </c>
      <c r="C3774" s="1" t="s">
        <v>2959</v>
      </c>
      <c r="D3774" s="1" t="s">
        <v>926</v>
      </c>
      <c r="E3774" s="1" t="s">
        <v>40</v>
      </c>
      <c r="F3774" s="1" t="s">
        <v>22254</v>
      </c>
      <c r="G3774" s="14">
        <v>91964646644</v>
      </c>
      <c r="H3774" s="1" t="s">
        <v>20</v>
      </c>
      <c r="I3774" s="1" t="s">
        <v>33</v>
      </c>
      <c r="J3774" s="1" t="s">
        <v>47299</v>
      </c>
      <c r="K3774" s="3" t="s">
        <v>42</v>
      </c>
      <c r="L3774" s="1" t="s">
        <v>47335</v>
      </c>
      <c r="M3774" s="3" t="s">
        <v>27</v>
      </c>
      <c r="N3774" s="3" t="s">
        <v>47341</v>
      </c>
      <c r="O3774" s="3" t="s">
        <v>117</v>
      </c>
      <c r="P3774" s="3" t="s">
        <v>47299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1"/>
      <c r="AA3774" s="1" t="s">
        <v>16</v>
      </c>
      <c r="AB3774" s="3" t="s">
        <v>12</v>
      </c>
      <c r="AC3774" s="23" t="s">
        <v>37782</v>
      </c>
      <c r="AD3774" s="23" t="s">
        <v>41326</v>
      </c>
      <c r="AE3774" t="s">
        <v>35395</v>
      </c>
    </row>
    <row r="3775" spans="1:31" ht="14.25" customHeight="1">
      <c r="A3775" s="1">
        <v>3774</v>
      </c>
      <c r="B3775" s="1" t="s">
        <v>54</v>
      </c>
      <c r="C3775" s="1" t="s">
        <v>3379</v>
      </c>
      <c r="D3775" s="1" t="s">
        <v>39</v>
      </c>
      <c r="E3775" s="1" t="s">
        <v>2961</v>
      </c>
      <c r="F3775" s="1" t="s">
        <v>22471</v>
      </c>
      <c r="G3775" s="14">
        <v>91994644000</v>
      </c>
      <c r="H3775" s="1" t="s">
        <v>20</v>
      </c>
      <c r="I3775" s="1" t="s">
        <v>9</v>
      </c>
      <c r="J3775" s="1" t="s">
        <v>47299</v>
      </c>
      <c r="K3775" s="3" t="s">
        <v>63</v>
      </c>
      <c r="L3775" s="1" t="s">
        <v>47335</v>
      </c>
      <c r="M3775" s="3" t="s">
        <v>213</v>
      </c>
      <c r="N3775" s="3" t="s">
        <v>47341</v>
      </c>
      <c r="O3775" s="3" t="s">
        <v>17</v>
      </c>
      <c r="P3775" s="3" t="s">
        <v>47299</v>
      </c>
      <c r="Q3775" s="3" t="s">
        <v>42</v>
      </c>
      <c r="R3775" s="3" t="s">
        <v>47299</v>
      </c>
      <c r="S3775" s="3" t="s">
        <v>27</v>
      </c>
      <c r="T3775" s="3" t="s">
        <v>47299</v>
      </c>
      <c r="U3775" s="3" t="s">
        <v>117</v>
      </c>
      <c r="V3775" s="3" t="s">
        <v>47299</v>
      </c>
      <c r="W3775" s="3" t="s">
        <v>178</v>
      </c>
      <c r="X3775" s="3" t="s">
        <v>47299</v>
      </c>
      <c r="Y3775" s="3" t="s">
        <v>171</v>
      </c>
      <c r="Z3775" s="1" t="s">
        <v>47299</v>
      </c>
      <c r="AA3775" s="1" t="s">
        <v>16</v>
      </c>
      <c r="AB3775" s="3" t="s">
        <v>12</v>
      </c>
      <c r="AC3775" s="23" t="s">
        <v>37782</v>
      </c>
      <c r="AD3775" s="23" t="s">
        <v>41763</v>
      </c>
      <c r="AE3775" t="s">
        <v>35402</v>
      </c>
    </row>
    <row r="3776" spans="1:31" ht="14.25" customHeight="1">
      <c r="A3776" s="1">
        <v>3775</v>
      </c>
      <c r="B3776" s="1" t="s">
        <v>54</v>
      </c>
      <c r="C3776" s="1" t="s">
        <v>3561</v>
      </c>
      <c r="D3776" s="1" t="s">
        <v>3562</v>
      </c>
      <c r="E3776" s="1" t="s">
        <v>36772</v>
      </c>
      <c r="F3776" s="1" t="s">
        <v>31463</v>
      </c>
      <c r="G3776" s="14">
        <v>919946444600</v>
      </c>
      <c r="H3776" s="1" t="s">
        <v>37</v>
      </c>
      <c r="I3776" s="1" t="s">
        <v>41</v>
      </c>
      <c r="J3776" s="1" t="s">
        <v>47299</v>
      </c>
      <c r="K3776" s="3" t="s">
        <v>42</v>
      </c>
      <c r="L3776" s="1" t="s">
        <v>47335</v>
      </c>
      <c r="M3776" s="3" t="s">
        <v>27</v>
      </c>
      <c r="N3776" s="3" t="s">
        <v>47341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1"/>
      <c r="AA3776" s="1" t="s">
        <v>16</v>
      </c>
      <c r="AB3776" s="3" t="s">
        <v>12</v>
      </c>
      <c r="AC3776" s="23" t="s">
        <v>37782</v>
      </c>
      <c r="AD3776" s="23" t="s">
        <v>41764</v>
      </c>
      <c r="AE3776" t="s">
        <v>35401</v>
      </c>
    </row>
    <row r="3777" spans="1:31" ht="14.25" customHeight="1">
      <c r="A3777" s="1">
        <v>3776</v>
      </c>
      <c r="B3777" s="1" t="s">
        <v>54</v>
      </c>
      <c r="C3777" s="1" t="s">
        <v>3589</v>
      </c>
      <c r="D3777" s="1" t="s">
        <v>3417</v>
      </c>
      <c r="E3777" s="1" t="s">
        <v>139</v>
      </c>
      <c r="F3777" s="1" t="s">
        <v>31466</v>
      </c>
      <c r="G3777" s="14">
        <v>919946000444</v>
      </c>
      <c r="H3777" s="1" t="s">
        <v>8</v>
      </c>
      <c r="I3777" s="1" t="s">
        <v>62</v>
      </c>
      <c r="J3777" s="1" t="s">
        <v>47299</v>
      </c>
      <c r="K3777" s="3" t="s">
        <v>42</v>
      </c>
      <c r="L3777" s="1" t="s">
        <v>47335</v>
      </c>
      <c r="M3777" s="3" t="s">
        <v>27</v>
      </c>
      <c r="N3777" s="3" t="s">
        <v>47341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1"/>
      <c r="AA3777" s="1" t="s">
        <v>16</v>
      </c>
      <c r="AB3777" s="3" t="s">
        <v>12</v>
      </c>
      <c r="AC3777" s="23" t="s">
        <v>37782</v>
      </c>
      <c r="AD3777" s="23" t="s">
        <v>39626</v>
      </c>
      <c r="AE3777" t="s">
        <v>35402</v>
      </c>
    </row>
    <row r="3778" spans="1:31" ht="14.25" customHeight="1">
      <c r="A3778" s="1">
        <v>3777</v>
      </c>
      <c r="B3778" s="1" t="s">
        <v>54</v>
      </c>
      <c r="C3778" s="1" t="s">
        <v>3855</v>
      </c>
      <c r="D3778" s="1" t="s">
        <v>35418</v>
      </c>
      <c r="E3778" s="1" t="s">
        <v>824</v>
      </c>
      <c r="F3778" s="1" t="s">
        <v>31496</v>
      </c>
      <c r="G3778" s="14">
        <v>91949490664</v>
      </c>
      <c r="H3778" s="1" t="s">
        <v>20</v>
      </c>
      <c r="I3778" s="1" t="s">
        <v>41</v>
      </c>
      <c r="J3778" s="1" t="s">
        <v>47299</v>
      </c>
      <c r="K3778" s="3" t="s">
        <v>27</v>
      </c>
      <c r="L3778" s="1" t="s">
        <v>47335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1"/>
      <c r="AA3778" s="1" t="s">
        <v>16</v>
      </c>
      <c r="AB3778" s="3" t="s">
        <v>12</v>
      </c>
      <c r="AC3778" s="23" t="s">
        <v>37782</v>
      </c>
      <c r="AD3778" s="23" t="s">
        <v>41765</v>
      </c>
      <c r="AE3778" t="s">
        <v>35400</v>
      </c>
    </row>
    <row r="3779" spans="1:31" ht="14.25" customHeight="1">
      <c r="A3779" s="1">
        <v>3778</v>
      </c>
      <c r="B3779" s="1" t="s">
        <v>54</v>
      </c>
      <c r="C3779" s="1" t="s">
        <v>4257</v>
      </c>
      <c r="D3779" s="1" t="s">
        <v>386</v>
      </c>
      <c r="E3779" s="1" t="s">
        <v>36773</v>
      </c>
      <c r="F3779" s="1" t="s">
        <v>22892</v>
      </c>
      <c r="G3779" s="14">
        <v>919946449696</v>
      </c>
      <c r="H3779" s="1" t="s">
        <v>20</v>
      </c>
      <c r="I3779" s="1" t="s">
        <v>9</v>
      </c>
      <c r="J3779" s="1" t="s">
        <v>47299</v>
      </c>
      <c r="K3779" s="3" t="s">
        <v>42</v>
      </c>
      <c r="L3779" s="1" t="s">
        <v>47335</v>
      </c>
      <c r="M3779" s="3" t="s">
        <v>27</v>
      </c>
      <c r="N3779" s="3" t="s">
        <v>47341</v>
      </c>
      <c r="O3779" s="3" t="s">
        <v>117</v>
      </c>
      <c r="P3779" s="3" t="s">
        <v>47299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1"/>
      <c r="AA3779" s="1" t="s">
        <v>16</v>
      </c>
      <c r="AB3779" s="3" t="s">
        <v>12</v>
      </c>
      <c r="AC3779" s="23" t="s">
        <v>37782</v>
      </c>
      <c r="AD3779" s="23" t="s">
        <v>41766</v>
      </c>
      <c r="AE3779" t="s">
        <v>35395</v>
      </c>
    </row>
    <row r="3780" spans="1:31" ht="14.25" customHeight="1">
      <c r="A3780" s="1">
        <v>3779</v>
      </c>
      <c r="B3780" s="1" t="s">
        <v>54</v>
      </c>
      <c r="C3780" s="1" t="s">
        <v>4472</v>
      </c>
      <c r="D3780" s="1" t="s">
        <v>3513</v>
      </c>
      <c r="E3780" s="1" t="s">
        <v>139</v>
      </c>
      <c r="F3780" s="1" t="s">
        <v>23006</v>
      </c>
      <c r="G3780" s="14">
        <v>91946099141</v>
      </c>
      <c r="H3780" s="1" t="s">
        <v>8</v>
      </c>
      <c r="I3780" s="1" t="s">
        <v>33</v>
      </c>
      <c r="J3780" s="1" t="s">
        <v>47299</v>
      </c>
      <c r="K3780" s="3" t="s">
        <v>42</v>
      </c>
      <c r="L3780" s="1" t="s">
        <v>47335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1"/>
      <c r="AA3780" s="1" t="s">
        <v>16</v>
      </c>
      <c r="AB3780" s="3" t="s">
        <v>12</v>
      </c>
      <c r="AC3780" s="23" t="s">
        <v>37782</v>
      </c>
      <c r="AD3780" s="23" t="s">
        <v>41767</v>
      </c>
      <c r="AE3780" t="s">
        <v>35401</v>
      </c>
    </row>
    <row r="3781" spans="1:31" ht="14.25" customHeight="1">
      <c r="A3781" s="1">
        <v>3780</v>
      </c>
      <c r="B3781" s="9" t="s">
        <v>6</v>
      </c>
      <c r="C3781" s="1" t="s">
        <v>4473</v>
      </c>
      <c r="D3781" s="1" t="s">
        <v>2880</v>
      </c>
      <c r="E3781" s="1" t="s">
        <v>4474</v>
      </c>
      <c r="F3781" s="1" t="s">
        <v>23007</v>
      </c>
      <c r="G3781" s="14">
        <v>91640499449</v>
      </c>
      <c r="H3781" s="1" t="s">
        <v>20</v>
      </c>
      <c r="I3781" s="1" t="s">
        <v>41</v>
      </c>
      <c r="J3781" s="1" t="s">
        <v>47299</v>
      </c>
      <c r="K3781" s="3" t="s">
        <v>42</v>
      </c>
      <c r="L3781" s="1" t="s">
        <v>47335</v>
      </c>
      <c r="M3781" s="3" t="s">
        <v>27</v>
      </c>
      <c r="N3781" s="3" t="s">
        <v>47341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1"/>
      <c r="AA3781" s="1" t="s">
        <v>16</v>
      </c>
      <c r="AB3781" s="3" t="s">
        <v>12</v>
      </c>
      <c r="AC3781" s="23" t="s">
        <v>37782</v>
      </c>
      <c r="AD3781" s="23" t="s">
        <v>41768</v>
      </c>
      <c r="AE3781" t="s">
        <v>35402</v>
      </c>
    </row>
    <row r="3782" spans="1:31" ht="14.25" customHeight="1">
      <c r="A3782" s="1">
        <v>3781</v>
      </c>
      <c r="B3782" s="9" t="s">
        <v>6</v>
      </c>
      <c r="C3782" s="1" t="s">
        <v>4535</v>
      </c>
      <c r="D3782" s="1" t="s">
        <v>58</v>
      </c>
      <c r="E3782" s="1" t="s">
        <v>139</v>
      </c>
      <c r="F3782" s="1" t="s">
        <v>23033</v>
      </c>
      <c r="G3782" s="14">
        <v>919444000664</v>
      </c>
      <c r="H3782" s="1" t="s">
        <v>15</v>
      </c>
      <c r="I3782" s="1" t="s">
        <v>62</v>
      </c>
      <c r="J3782" s="1" t="s">
        <v>47299</v>
      </c>
      <c r="K3782" s="3" t="s">
        <v>42</v>
      </c>
      <c r="L3782" s="1" t="s">
        <v>47335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1"/>
      <c r="AA3782" s="1" t="s">
        <v>16</v>
      </c>
      <c r="AB3782" s="3" t="s">
        <v>12</v>
      </c>
      <c r="AC3782" s="23" t="s">
        <v>37782</v>
      </c>
      <c r="AD3782" s="23" t="s">
        <v>41769</v>
      </c>
      <c r="AE3782" t="s">
        <v>35401</v>
      </c>
    </row>
    <row r="3783" spans="1:31" ht="14.25" customHeight="1">
      <c r="A3783" s="1">
        <v>3782</v>
      </c>
      <c r="B3783" s="9" t="s">
        <v>6</v>
      </c>
      <c r="C3783" s="1" t="s">
        <v>5147</v>
      </c>
      <c r="D3783" s="1" t="s">
        <v>3908</v>
      </c>
      <c r="E3783" s="1" t="s">
        <v>506</v>
      </c>
      <c r="F3783" s="1" t="s">
        <v>31634</v>
      </c>
      <c r="G3783" s="14">
        <v>91990444969</v>
      </c>
      <c r="H3783" s="1" t="s">
        <v>20</v>
      </c>
      <c r="I3783" s="1" t="s">
        <v>33</v>
      </c>
      <c r="J3783" s="1" t="s">
        <v>47299</v>
      </c>
      <c r="K3783" s="3" t="s">
        <v>42</v>
      </c>
      <c r="L3783" s="1" t="s">
        <v>47335</v>
      </c>
      <c r="M3783" s="3" t="s">
        <v>27</v>
      </c>
      <c r="N3783" s="3" t="s">
        <v>47341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1"/>
      <c r="AA3783" s="1" t="s">
        <v>16</v>
      </c>
      <c r="AB3783" s="3" t="s">
        <v>12</v>
      </c>
      <c r="AC3783" s="23" t="s">
        <v>37782</v>
      </c>
      <c r="AD3783" s="23" t="s">
        <v>41770</v>
      </c>
      <c r="AE3783" t="s">
        <v>35402</v>
      </c>
    </row>
    <row r="3784" spans="1:31" ht="14.25" customHeight="1">
      <c r="A3784" s="1">
        <v>3783</v>
      </c>
      <c r="B3784" s="9" t="s">
        <v>6</v>
      </c>
      <c r="C3784" s="1" t="s">
        <v>5592</v>
      </c>
      <c r="D3784" s="1" t="s">
        <v>5593</v>
      </c>
      <c r="E3784" s="1" t="s">
        <v>102</v>
      </c>
      <c r="F3784" s="1" t="s">
        <v>33919</v>
      </c>
      <c r="G3784" s="14">
        <v>919099490640</v>
      </c>
      <c r="H3784" s="1" t="s">
        <v>15</v>
      </c>
      <c r="I3784" s="1" t="s">
        <v>62</v>
      </c>
      <c r="J3784" s="1" t="s">
        <v>47299</v>
      </c>
      <c r="K3784" s="3" t="s">
        <v>17</v>
      </c>
      <c r="L3784" s="1" t="s">
        <v>47335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1"/>
      <c r="AA3784" s="1" t="s">
        <v>16</v>
      </c>
      <c r="AB3784" s="3" t="s">
        <v>12</v>
      </c>
      <c r="AC3784" s="23" t="s">
        <v>37782</v>
      </c>
      <c r="AD3784" s="23" t="s">
        <v>41771</v>
      </c>
      <c r="AE3784" t="s">
        <v>35400</v>
      </c>
    </row>
    <row r="3785" spans="1:31" ht="14.25" customHeight="1">
      <c r="A3785" s="1">
        <v>3784</v>
      </c>
      <c r="B3785" s="1" t="s">
        <v>54</v>
      </c>
      <c r="C3785" s="1" t="s">
        <v>5969</v>
      </c>
      <c r="D3785" s="1" t="s">
        <v>911</v>
      </c>
      <c r="E3785" s="1" t="s">
        <v>5970</v>
      </c>
      <c r="F3785" s="1" t="s">
        <v>33949</v>
      </c>
      <c r="G3785" s="14">
        <v>9166464610</v>
      </c>
      <c r="H3785" s="1" t="s">
        <v>20</v>
      </c>
      <c r="I3785" s="1" t="s">
        <v>41</v>
      </c>
      <c r="J3785" s="1" t="s">
        <v>47299</v>
      </c>
      <c r="K3785" s="3" t="s">
        <v>42</v>
      </c>
      <c r="L3785" s="1" t="s">
        <v>47335</v>
      </c>
      <c r="M3785" s="3" t="s">
        <v>27</v>
      </c>
      <c r="N3785" s="3" t="s">
        <v>47341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1"/>
      <c r="AA3785" s="1" t="s">
        <v>16</v>
      </c>
      <c r="AB3785" s="3" t="s">
        <v>12</v>
      </c>
      <c r="AC3785" s="23" t="s">
        <v>37781</v>
      </c>
      <c r="AD3785" s="23" t="s">
        <v>41772</v>
      </c>
      <c r="AE3785" t="s">
        <v>35395</v>
      </c>
    </row>
    <row r="3786" spans="1:31" ht="14.25" customHeight="1">
      <c r="A3786" s="1">
        <v>3785</v>
      </c>
      <c r="B3786" s="9" t="s">
        <v>6</v>
      </c>
      <c r="C3786" s="1" t="s">
        <v>6094</v>
      </c>
      <c r="D3786" s="1" t="s">
        <v>35662</v>
      </c>
      <c r="E3786" s="1" t="s">
        <v>2524</v>
      </c>
      <c r="F3786" s="1" t="s">
        <v>23798</v>
      </c>
      <c r="G3786" s="14">
        <v>919494040606</v>
      </c>
      <c r="H3786" s="1" t="s">
        <v>8</v>
      </c>
      <c r="I3786" s="1" t="s">
        <v>33</v>
      </c>
      <c r="J3786" s="1" t="s">
        <v>47299</v>
      </c>
      <c r="K3786" s="3" t="s">
        <v>42</v>
      </c>
      <c r="L3786" s="1" t="s">
        <v>47335</v>
      </c>
      <c r="M3786" s="3" t="s">
        <v>27</v>
      </c>
      <c r="N3786" s="3" t="s">
        <v>47341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1"/>
      <c r="AA3786" s="1" t="s">
        <v>16</v>
      </c>
      <c r="AB3786" s="3" t="s">
        <v>12</v>
      </c>
      <c r="AC3786" s="23" t="s">
        <v>37781</v>
      </c>
      <c r="AD3786" s="23" t="s">
        <v>41773</v>
      </c>
      <c r="AE3786" t="s">
        <v>35402</v>
      </c>
    </row>
    <row r="3787" spans="1:31" ht="14.25" customHeight="1">
      <c r="A3787" s="1">
        <v>3786</v>
      </c>
      <c r="B3787" s="1" t="s">
        <v>54</v>
      </c>
      <c r="C3787" s="1" t="s">
        <v>6264</v>
      </c>
      <c r="D3787" s="1" t="s">
        <v>1421</v>
      </c>
      <c r="E3787" s="1" t="s">
        <v>90</v>
      </c>
      <c r="F3787" s="1" t="s">
        <v>6265</v>
      </c>
      <c r="G3787" s="14">
        <v>91999490694</v>
      </c>
      <c r="H3787" s="1" t="s">
        <v>8</v>
      </c>
      <c r="I3787" s="1" t="s">
        <v>41</v>
      </c>
      <c r="J3787" s="1" t="s">
        <v>47299</v>
      </c>
      <c r="K3787" s="3" t="s">
        <v>42</v>
      </c>
      <c r="L3787" s="1" t="s">
        <v>47335</v>
      </c>
      <c r="M3787" s="3" t="s">
        <v>171</v>
      </c>
      <c r="N3787" s="3" t="s">
        <v>47341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1"/>
      <c r="AA3787" s="1" t="s">
        <v>16</v>
      </c>
      <c r="AB3787" s="3" t="s">
        <v>12</v>
      </c>
      <c r="AC3787" s="23" t="s">
        <v>37781</v>
      </c>
      <c r="AD3787" s="23" t="s">
        <v>41774</v>
      </c>
      <c r="AE3787" t="s">
        <v>35402</v>
      </c>
    </row>
    <row r="3788" spans="1:31" ht="14.25" customHeight="1">
      <c r="A3788" s="1">
        <v>3787</v>
      </c>
      <c r="B3788" s="1" t="s">
        <v>54</v>
      </c>
      <c r="C3788" s="1" t="s">
        <v>6366</v>
      </c>
      <c r="D3788" s="1" t="s">
        <v>1248</v>
      </c>
      <c r="E3788" s="1" t="s">
        <v>2618</v>
      </c>
      <c r="F3788" s="1" t="s">
        <v>33983</v>
      </c>
      <c r="G3788" s="14">
        <v>919940114664</v>
      </c>
      <c r="H3788" s="1" t="s">
        <v>8</v>
      </c>
      <c r="I3788" s="1" t="s">
        <v>41</v>
      </c>
      <c r="J3788" s="1" t="s">
        <v>47299</v>
      </c>
      <c r="K3788" s="3" t="s">
        <v>42</v>
      </c>
      <c r="L3788" s="1" t="s">
        <v>47335</v>
      </c>
      <c r="M3788" s="3" t="s">
        <v>178</v>
      </c>
      <c r="N3788" s="3" t="s">
        <v>47341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1"/>
      <c r="AA3788" s="1" t="s">
        <v>16</v>
      </c>
      <c r="AB3788" s="3" t="s">
        <v>12</v>
      </c>
      <c r="AC3788" s="23" t="s">
        <v>37781</v>
      </c>
      <c r="AD3788" s="23" t="s">
        <v>41775</v>
      </c>
      <c r="AE3788" t="s">
        <v>35400</v>
      </c>
    </row>
    <row r="3789" spans="1:31" ht="14.25" customHeight="1">
      <c r="A3789" s="1">
        <v>3788</v>
      </c>
      <c r="B3789" s="9" t="s">
        <v>6</v>
      </c>
      <c r="C3789" s="1" t="s">
        <v>6423</v>
      </c>
      <c r="D3789" s="1" t="s">
        <v>1222</v>
      </c>
      <c r="E3789" s="1" t="s">
        <v>19</v>
      </c>
      <c r="F3789" s="1" t="s">
        <v>23977</v>
      </c>
      <c r="G3789" s="14">
        <v>919404401166</v>
      </c>
      <c r="H3789" s="1" t="s">
        <v>15</v>
      </c>
      <c r="I3789" s="1" t="s">
        <v>41</v>
      </c>
      <c r="J3789" s="1" t="s">
        <v>47299</v>
      </c>
      <c r="K3789" s="3" t="s">
        <v>42</v>
      </c>
      <c r="L3789" s="1" t="s">
        <v>47335</v>
      </c>
      <c r="M3789" s="3" t="s">
        <v>27</v>
      </c>
      <c r="N3789" s="3" t="s">
        <v>47341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1"/>
      <c r="AA3789" s="1" t="s">
        <v>16</v>
      </c>
      <c r="AB3789" s="3" t="s">
        <v>12</v>
      </c>
      <c r="AC3789" s="23" t="s">
        <v>37781</v>
      </c>
      <c r="AD3789" s="23" t="s">
        <v>41776</v>
      </c>
      <c r="AE3789" t="s">
        <v>35402</v>
      </c>
    </row>
    <row r="3790" spans="1:31" ht="14.25" customHeight="1">
      <c r="A3790" s="1">
        <v>3789</v>
      </c>
      <c r="B3790" s="1" t="s">
        <v>54</v>
      </c>
      <c r="C3790" s="1" t="s">
        <v>7870</v>
      </c>
      <c r="D3790" s="1" t="s">
        <v>1799</v>
      </c>
      <c r="E3790" s="1" t="s">
        <v>5517</v>
      </c>
      <c r="F3790" s="1" t="s">
        <v>24672</v>
      </c>
      <c r="G3790" s="14">
        <v>919644001616</v>
      </c>
      <c r="H3790" s="1" t="s">
        <v>8</v>
      </c>
      <c r="I3790" s="1" t="s">
        <v>62</v>
      </c>
      <c r="J3790" s="1" t="s">
        <v>47299</v>
      </c>
      <c r="K3790" s="3" t="s">
        <v>17</v>
      </c>
      <c r="L3790" s="1" t="s">
        <v>47335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1"/>
      <c r="AA3790" s="1" t="s">
        <v>11</v>
      </c>
      <c r="AB3790" s="3" t="s">
        <v>538</v>
      </c>
      <c r="AC3790" s="23" t="s">
        <v>37781</v>
      </c>
      <c r="AD3790" s="23" t="s">
        <v>38307</v>
      </c>
      <c r="AE3790" t="s">
        <v>35402</v>
      </c>
    </row>
    <row r="3791" spans="1:31" ht="14.25" customHeight="1">
      <c r="A3791" s="1">
        <v>3790</v>
      </c>
      <c r="B3791" s="1" t="s">
        <v>54</v>
      </c>
      <c r="C3791" s="1" t="s">
        <v>8792</v>
      </c>
      <c r="D3791" s="1" t="s">
        <v>35663</v>
      </c>
      <c r="E3791" s="1" t="s">
        <v>139</v>
      </c>
      <c r="F3791" s="1" t="s">
        <v>25109</v>
      </c>
      <c r="G3791" s="14">
        <v>9194466460</v>
      </c>
      <c r="H3791" s="1" t="s">
        <v>8</v>
      </c>
      <c r="I3791" s="1" t="s">
        <v>9</v>
      </c>
      <c r="J3791" s="1" t="s">
        <v>47299</v>
      </c>
      <c r="K3791" s="3" t="s">
        <v>171</v>
      </c>
      <c r="L3791" s="1" t="s">
        <v>47335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1"/>
      <c r="AA3791" s="1" t="s">
        <v>16</v>
      </c>
      <c r="AB3791" s="3" t="s">
        <v>12</v>
      </c>
      <c r="AC3791" s="23" t="s">
        <v>37781</v>
      </c>
      <c r="AD3791" s="23" t="s">
        <v>41777</v>
      </c>
      <c r="AE3791" t="s">
        <v>35402</v>
      </c>
    </row>
    <row r="3792" spans="1:31" ht="14.25" customHeight="1">
      <c r="A3792" s="1">
        <v>3791</v>
      </c>
      <c r="B3792" s="9" t="s">
        <v>6</v>
      </c>
      <c r="C3792" s="1" t="s">
        <v>9100</v>
      </c>
      <c r="D3792" s="1" t="s">
        <v>1010</v>
      </c>
      <c r="E3792" s="1" t="s">
        <v>139</v>
      </c>
      <c r="F3792" s="1" t="s">
        <v>34239</v>
      </c>
      <c r="G3792" s="14">
        <v>91994440040</v>
      </c>
      <c r="H3792" s="1" t="s">
        <v>15</v>
      </c>
      <c r="I3792" s="1" t="s">
        <v>9</v>
      </c>
      <c r="J3792" s="1" t="s">
        <v>47299</v>
      </c>
      <c r="K3792" s="3" t="s">
        <v>42</v>
      </c>
      <c r="L3792" s="1" t="s">
        <v>47335</v>
      </c>
      <c r="M3792" s="3" t="s">
        <v>27</v>
      </c>
      <c r="N3792" s="3" t="s">
        <v>47341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1"/>
      <c r="AA3792" s="1" t="s">
        <v>16</v>
      </c>
      <c r="AB3792" s="3" t="s">
        <v>12</v>
      </c>
      <c r="AC3792" s="23" t="s">
        <v>37781</v>
      </c>
      <c r="AD3792" s="23" t="s">
        <v>41778</v>
      </c>
      <c r="AE3792" t="s">
        <v>35395</v>
      </c>
    </row>
    <row r="3793" spans="1:31" ht="14.25" customHeight="1">
      <c r="A3793" s="1">
        <v>3792</v>
      </c>
      <c r="B3793" s="1" t="s">
        <v>54</v>
      </c>
      <c r="C3793" s="1" t="s">
        <v>9703</v>
      </c>
      <c r="D3793" s="1" t="s">
        <v>3952</v>
      </c>
      <c r="E3793" s="1" t="s">
        <v>1251</v>
      </c>
      <c r="F3793" s="1" t="s">
        <v>32149</v>
      </c>
      <c r="G3793" s="14">
        <v>919644416404</v>
      </c>
      <c r="H3793" s="1" t="s">
        <v>20</v>
      </c>
      <c r="I3793" s="1" t="s">
        <v>9</v>
      </c>
      <c r="J3793" s="1" t="s">
        <v>47299</v>
      </c>
      <c r="K3793" s="3" t="s">
        <v>63</v>
      </c>
      <c r="L3793" s="1" t="s">
        <v>47335</v>
      </c>
      <c r="M3793" s="3" t="s">
        <v>213</v>
      </c>
      <c r="N3793" s="3" t="s">
        <v>47341</v>
      </c>
      <c r="O3793" s="3" t="s">
        <v>17</v>
      </c>
      <c r="P3793" s="3" t="s">
        <v>47299</v>
      </c>
      <c r="Q3793" s="3" t="s">
        <v>42</v>
      </c>
      <c r="R3793" s="3" t="s">
        <v>47299</v>
      </c>
      <c r="S3793" s="3" t="s">
        <v>27</v>
      </c>
      <c r="T3793" s="3" t="s">
        <v>47299</v>
      </c>
      <c r="U3793" s="3" t="s">
        <v>117</v>
      </c>
      <c r="V3793" s="3" t="s">
        <v>47299</v>
      </c>
      <c r="W3793" s="3" t="s">
        <v>178</v>
      </c>
      <c r="X3793" s="3" t="s">
        <v>47299</v>
      </c>
      <c r="Y3793" s="3" t="s">
        <v>171</v>
      </c>
      <c r="Z3793" s="1" t="s">
        <v>47299</v>
      </c>
      <c r="AA3793" s="1" t="s">
        <v>16</v>
      </c>
      <c r="AB3793" s="3" t="s">
        <v>12</v>
      </c>
      <c r="AC3793" s="23" t="s">
        <v>37781</v>
      </c>
      <c r="AD3793" s="23" t="s">
        <v>41779</v>
      </c>
      <c r="AE3793" t="s">
        <v>35402</v>
      </c>
    </row>
    <row r="3794" spans="1:31" ht="14.25" customHeight="1">
      <c r="A3794" s="1">
        <v>3793</v>
      </c>
      <c r="B3794" s="9" t="s">
        <v>6</v>
      </c>
      <c r="C3794" s="1" t="s">
        <v>10038</v>
      </c>
      <c r="D3794" s="1" t="s">
        <v>486</v>
      </c>
      <c r="E3794" s="1" t="s">
        <v>90</v>
      </c>
      <c r="F3794" s="1" t="s">
        <v>25734</v>
      </c>
      <c r="G3794" s="14">
        <v>919909996666</v>
      </c>
      <c r="H3794" s="1" t="s">
        <v>15</v>
      </c>
      <c r="I3794" s="1" t="s">
        <v>62</v>
      </c>
      <c r="J3794" s="1" t="s">
        <v>47299</v>
      </c>
      <c r="K3794" s="3" t="s">
        <v>27</v>
      </c>
      <c r="L3794" s="1" t="s">
        <v>47335</v>
      </c>
      <c r="M3794" s="3" t="s">
        <v>178</v>
      </c>
      <c r="N3794" s="3" t="s">
        <v>47341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1"/>
      <c r="AA3794" s="1" t="s">
        <v>16</v>
      </c>
      <c r="AB3794" s="3" t="s">
        <v>12</v>
      </c>
      <c r="AC3794" s="23" t="s">
        <v>37781</v>
      </c>
      <c r="AD3794" s="23" t="s">
        <v>41780</v>
      </c>
      <c r="AE3794" t="s">
        <v>35401</v>
      </c>
    </row>
    <row r="3795" spans="1:31" ht="14.25" customHeight="1">
      <c r="A3795" s="1">
        <v>3794</v>
      </c>
      <c r="B3795" s="9" t="s">
        <v>6</v>
      </c>
      <c r="C3795" s="1" t="s">
        <v>10125</v>
      </c>
      <c r="D3795" s="1" t="s">
        <v>371</v>
      </c>
      <c r="E3795" s="1" t="s">
        <v>139</v>
      </c>
      <c r="F3795" s="1" t="s">
        <v>25778</v>
      </c>
      <c r="G3795" s="14">
        <v>91944060144</v>
      </c>
      <c r="H3795" s="1" t="s">
        <v>8</v>
      </c>
      <c r="I3795" s="1" t="s">
        <v>41</v>
      </c>
      <c r="J3795" s="1" t="s">
        <v>47299</v>
      </c>
      <c r="K3795" s="3" t="s">
        <v>42</v>
      </c>
      <c r="L3795" s="1" t="s">
        <v>47335</v>
      </c>
      <c r="M3795" s="3" t="s">
        <v>27</v>
      </c>
      <c r="N3795" s="3" t="s">
        <v>47341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1"/>
      <c r="AA3795" s="1" t="s">
        <v>16</v>
      </c>
      <c r="AB3795" s="3" t="s">
        <v>12</v>
      </c>
      <c r="AC3795" s="23" t="s">
        <v>37781</v>
      </c>
      <c r="AD3795" s="23" t="s">
        <v>41781</v>
      </c>
      <c r="AE3795" t="s">
        <v>35400</v>
      </c>
    </row>
    <row r="3796" spans="1:31" ht="14.25" customHeight="1">
      <c r="A3796" s="1">
        <v>3795</v>
      </c>
      <c r="B3796" s="9" t="s">
        <v>6</v>
      </c>
      <c r="C3796" s="1" t="s">
        <v>10234</v>
      </c>
      <c r="D3796" s="1" t="s">
        <v>1322</v>
      </c>
      <c r="E3796" s="1" t="s">
        <v>328</v>
      </c>
      <c r="F3796" s="1" t="s">
        <v>34344</v>
      </c>
      <c r="G3796" s="14">
        <v>91990909996</v>
      </c>
      <c r="H3796" s="1" t="s">
        <v>37</v>
      </c>
      <c r="I3796" s="1" t="s">
        <v>62</v>
      </c>
      <c r="J3796" s="1" t="s">
        <v>47299</v>
      </c>
      <c r="K3796" s="3" t="s">
        <v>42</v>
      </c>
      <c r="L3796" s="1" t="s">
        <v>47335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1"/>
      <c r="AA3796" s="1" t="s">
        <v>16</v>
      </c>
      <c r="AB3796" s="3" t="s">
        <v>12</v>
      </c>
      <c r="AC3796" s="23" t="s">
        <v>37781</v>
      </c>
      <c r="AD3796" s="23" t="s">
        <v>41782</v>
      </c>
      <c r="AE3796" t="s">
        <v>35402</v>
      </c>
    </row>
    <row r="3797" spans="1:31" ht="14.25" customHeight="1">
      <c r="A3797" s="1">
        <v>3796</v>
      </c>
      <c r="B3797" s="9" t="s">
        <v>6</v>
      </c>
      <c r="C3797" s="1" t="s">
        <v>10372</v>
      </c>
      <c r="D3797" s="1" t="s">
        <v>2742</v>
      </c>
      <c r="E3797" s="1" t="s">
        <v>1488</v>
      </c>
      <c r="F3797" s="1" t="s">
        <v>34364</v>
      </c>
      <c r="G3797" s="14">
        <v>9194949666</v>
      </c>
      <c r="H3797" s="1" t="s">
        <v>15</v>
      </c>
      <c r="I3797" s="1" t="s">
        <v>9</v>
      </c>
      <c r="J3797" s="1" t="s">
        <v>47299</v>
      </c>
      <c r="K3797" s="3" t="s">
        <v>42</v>
      </c>
      <c r="L3797" s="1" t="s">
        <v>47335</v>
      </c>
      <c r="M3797" s="3" t="s">
        <v>27</v>
      </c>
      <c r="N3797" s="3" t="s">
        <v>47341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1"/>
      <c r="AA3797" s="1" t="s">
        <v>16</v>
      </c>
      <c r="AB3797" s="3" t="s">
        <v>12</v>
      </c>
      <c r="AC3797" s="23" t="s">
        <v>37781</v>
      </c>
      <c r="AD3797" s="23" t="s">
        <v>41783</v>
      </c>
      <c r="AE3797" t="s">
        <v>35401</v>
      </c>
    </row>
    <row r="3798" spans="1:31" ht="14.25" customHeight="1">
      <c r="A3798" s="1">
        <v>3797</v>
      </c>
      <c r="B3798" s="1" t="s">
        <v>10396</v>
      </c>
      <c r="C3798" s="1" t="s">
        <v>10500</v>
      </c>
      <c r="D3798" s="1" t="s">
        <v>557</v>
      </c>
      <c r="E3798" s="1" t="s">
        <v>102</v>
      </c>
      <c r="F3798" s="1" t="s">
        <v>25950</v>
      </c>
      <c r="G3798" s="14">
        <v>91999401604</v>
      </c>
      <c r="H3798" s="1" t="s">
        <v>20</v>
      </c>
      <c r="I3798" s="1" t="s">
        <v>9</v>
      </c>
      <c r="J3798" s="1" t="s">
        <v>47299</v>
      </c>
      <c r="K3798" s="3" t="s">
        <v>63</v>
      </c>
      <c r="L3798" s="1" t="s">
        <v>47335</v>
      </c>
      <c r="M3798" s="3" t="s">
        <v>213</v>
      </c>
      <c r="N3798" s="3" t="s">
        <v>47341</v>
      </c>
      <c r="O3798" s="3" t="s">
        <v>17</v>
      </c>
      <c r="P3798" s="3" t="s">
        <v>47299</v>
      </c>
      <c r="Q3798" s="3" t="s">
        <v>42</v>
      </c>
      <c r="R3798" s="3" t="s">
        <v>47299</v>
      </c>
      <c r="S3798" s="3" t="s">
        <v>27</v>
      </c>
      <c r="T3798" s="3" t="s">
        <v>47299</v>
      </c>
      <c r="U3798" s="3" t="s">
        <v>117</v>
      </c>
      <c r="V3798" s="3" t="s">
        <v>47299</v>
      </c>
      <c r="W3798" s="3" t="s">
        <v>178</v>
      </c>
      <c r="X3798" s="3" t="s">
        <v>47299</v>
      </c>
      <c r="Y3798" s="3" t="s">
        <v>171</v>
      </c>
      <c r="Z3798" s="1" t="s">
        <v>47299</v>
      </c>
      <c r="AA3798" s="1" t="s">
        <v>16</v>
      </c>
      <c r="AB3798" s="3" t="s">
        <v>12</v>
      </c>
      <c r="AC3798" s="23" t="s">
        <v>37781</v>
      </c>
      <c r="AD3798" s="23" t="s">
        <v>41784</v>
      </c>
      <c r="AE3798" t="s">
        <v>35400</v>
      </c>
    </row>
    <row r="3799" spans="1:31" ht="14.25" customHeight="1">
      <c r="A3799" s="1">
        <v>3798</v>
      </c>
      <c r="B3799" s="1" t="s">
        <v>10396</v>
      </c>
      <c r="C3799" s="1" t="s">
        <v>10905</v>
      </c>
      <c r="D3799" s="1" t="s">
        <v>77</v>
      </c>
      <c r="E3799" s="1" t="s">
        <v>139</v>
      </c>
      <c r="F3799" s="1" t="s">
        <v>26173</v>
      </c>
      <c r="G3799" s="14">
        <v>919444019414</v>
      </c>
      <c r="H3799" s="1" t="s">
        <v>20</v>
      </c>
      <c r="I3799" s="1" t="s">
        <v>9</v>
      </c>
      <c r="J3799" s="1" t="s">
        <v>47299</v>
      </c>
      <c r="K3799" s="3" t="s">
        <v>17</v>
      </c>
      <c r="L3799" s="1" t="s">
        <v>47335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1"/>
      <c r="AA3799" s="1" t="s">
        <v>11</v>
      </c>
      <c r="AB3799" s="3" t="s">
        <v>56</v>
      </c>
      <c r="AC3799" s="23" t="s">
        <v>37781</v>
      </c>
      <c r="AD3799" s="23" t="s">
        <v>41785</v>
      </c>
      <c r="AE3799" t="s">
        <v>35402</v>
      </c>
    </row>
    <row r="3800" spans="1:31" ht="14.25" customHeight="1">
      <c r="A3800" s="1">
        <v>3799</v>
      </c>
      <c r="B3800" s="9" t="s">
        <v>6</v>
      </c>
      <c r="C3800" s="1" t="s">
        <v>10931</v>
      </c>
      <c r="D3800" s="1" t="s">
        <v>86</v>
      </c>
      <c r="E3800" s="1" t="s">
        <v>139</v>
      </c>
      <c r="F3800" s="1" t="s">
        <v>26182</v>
      </c>
      <c r="G3800" s="14">
        <v>91440049496</v>
      </c>
      <c r="H3800" s="1" t="s">
        <v>37</v>
      </c>
      <c r="I3800" s="1" t="s">
        <v>37779</v>
      </c>
      <c r="J3800" s="1" t="s">
        <v>47299</v>
      </c>
      <c r="K3800" s="3" t="s">
        <v>42</v>
      </c>
      <c r="L3800" s="1" t="s">
        <v>47335</v>
      </c>
      <c r="M3800" s="3" t="s">
        <v>27</v>
      </c>
      <c r="N3800" s="3" t="s">
        <v>47341</v>
      </c>
      <c r="O3800" s="3" t="s">
        <v>117</v>
      </c>
      <c r="P3800" s="3" t="s">
        <v>47299</v>
      </c>
      <c r="Q3800" s="3" t="s">
        <v>178</v>
      </c>
      <c r="R3800" s="3" t="s">
        <v>47299</v>
      </c>
      <c r="S3800" s="3" t="s">
        <v>171</v>
      </c>
      <c r="T3800" s="3" t="s">
        <v>47299</v>
      </c>
      <c r="U3800" s="3"/>
      <c r="V3800" s="3"/>
      <c r="W3800" s="3"/>
      <c r="X3800" s="3"/>
      <c r="Y3800" s="3"/>
      <c r="Z3800" s="1"/>
      <c r="AA3800" s="1" t="s">
        <v>16</v>
      </c>
      <c r="AB3800" s="3" t="s">
        <v>12</v>
      </c>
      <c r="AC3800" s="23" t="s">
        <v>37781</v>
      </c>
      <c r="AD3800" s="23" t="s">
        <v>41786</v>
      </c>
      <c r="AE3800" t="s">
        <v>35401</v>
      </c>
    </row>
    <row r="3801" spans="1:31" ht="14.25" customHeight="1">
      <c r="A3801" s="1">
        <v>3800</v>
      </c>
      <c r="B3801" s="1" t="s">
        <v>10396</v>
      </c>
      <c r="C3801" s="1" t="s">
        <v>11342</v>
      </c>
      <c r="D3801" s="1" t="s">
        <v>5376</v>
      </c>
      <c r="E3801" s="1" t="s">
        <v>78</v>
      </c>
      <c r="F3801" s="1" t="s">
        <v>34467</v>
      </c>
      <c r="G3801" s="14">
        <v>91949449694</v>
      </c>
      <c r="H3801" s="1" t="s">
        <v>8</v>
      </c>
      <c r="I3801" s="1" t="s">
        <v>9</v>
      </c>
      <c r="J3801" s="1" t="s">
        <v>47299</v>
      </c>
      <c r="K3801" s="3" t="s">
        <v>42</v>
      </c>
      <c r="L3801" s="1" t="s">
        <v>47335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1"/>
      <c r="AA3801" s="1" t="s">
        <v>16</v>
      </c>
      <c r="AB3801" s="3" t="s">
        <v>12</v>
      </c>
      <c r="AC3801" s="23" t="s">
        <v>37784</v>
      </c>
      <c r="AD3801" s="23" t="s">
        <v>41787</v>
      </c>
      <c r="AE3801" t="s">
        <v>35400</v>
      </c>
    </row>
    <row r="3802" spans="1:31" ht="14.25" customHeight="1">
      <c r="A3802" s="1">
        <v>3801</v>
      </c>
      <c r="B3802" s="9" t="s">
        <v>6</v>
      </c>
      <c r="C3802" s="1" t="s">
        <v>12315</v>
      </c>
      <c r="D3802" s="1" t="s">
        <v>12316</v>
      </c>
      <c r="E3802" s="1" t="s">
        <v>139</v>
      </c>
      <c r="F3802" s="1" t="s">
        <v>26876</v>
      </c>
      <c r="G3802" s="14">
        <v>91999469441</v>
      </c>
      <c r="H3802" s="1" t="s">
        <v>37</v>
      </c>
      <c r="I3802" s="1" t="s">
        <v>9</v>
      </c>
      <c r="J3802" s="1" t="s">
        <v>47299</v>
      </c>
      <c r="K3802" s="3" t="s">
        <v>27</v>
      </c>
      <c r="L3802" s="1" t="s">
        <v>47335</v>
      </c>
      <c r="M3802" s="3" t="s">
        <v>178</v>
      </c>
      <c r="N3802" s="3" t="s">
        <v>47341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1"/>
      <c r="AA3802" s="1" t="s">
        <v>16</v>
      </c>
      <c r="AB3802" s="3" t="s">
        <v>12</v>
      </c>
      <c r="AC3802" s="23" t="s">
        <v>37784</v>
      </c>
      <c r="AD3802" s="23" t="s">
        <v>41788</v>
      </c>
      <c r="AE3802" t="s">
        <v>35395</v>
      </c>
    </row>
    <row r="3803" spans="1:31" ht="14.25" customHeight="1">
      <c r="A3803" s="1">
        <v>3802</v>
      </c>
      <c r="B3803" s="1" t="s">
        <v>10396</v>
      </c>
      <c r="C3803" s="1" t="s">
        <v>12571</v>
      </c>
      <c r="D3803" s="1" t="s">
        <v>11873</v>
      </c>
      <c r="E3803" s="1" t="s">
        <v>255</v>
      </c>
      <c r="F3803" s="1" t="s">
        <v>27001</v>
      </c>
      <c r="G3803" s="14">
        <v>91994410046</v>
      </c>
      <c r="H3803" s="1" t="s">
        <v>8</v>
      </c>
      <c r="I3803" s="1" t="s">
        <v>9</v>
      </c>
      <c r="J3803" s="1" t="s">
        <v>47299</v>
      </c>
      <c r="K3803" s="3" t="s">
        <v>42</v>
      </c>
      <c r="L3803" s="1" t="s">
        <v>47335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1"/>
      <c r="AA3803" s="1" t="s">
        <v>16</v>
      </c>
      <c r="AB3803" s="3" t="s">
        <v>12</v>
      </c>
      <c r="AC3803" s="23" t="s">
        <v>37784</v>
      </c>
      <c r="AD3803" s="23" t="s">
        <v>41789</v>
      </c>
      <c r="AE3803" t="s">
        <v>35395</v>
      </c>
    </row>
    <row r="3804" spans="1:31" ht="14.25" customHeight="1">
      <c r="A3804" s="1">
        <v>3803</v>
      </c>
      <c r="B3804" s="9" t="s">
        <v>6</v>
      </c>
      <c r="C3804" s="1" t="s">
        <v>5737</v>
      </c>
      <c r="D3804" s="1" t="s">
        <v>841</v>
      </c>
      <c r="E3804" s="1" t="s">
        <v>447</v>
      </c>
      <c r="F3804" s="1" t="s">
        <v>23643</v>
      </c>
      <c r="G3804" s="14">
        <v>91909960449</v>
      </c>
      <c r="H3804" s="1" t="s">
        <v>37</v>
      </c>
      <c r="I3804" s="1" t="s">
        <v>62</v>
      </c>
      <c r="J3804" s="1" t="s">
        <v>47298</v>
      </c>
      <c r="K3804" s="3" t="s">
        <v>17</v>
      </c>
      <c r="L3804" s="1" t="s">
        <v>47335</v>
      </c>
      <c r="M3804" s="4" t="s">
        <v>42</v>
      </c>
      <c r="N3804" s="3" t="s">
        <v>34</v>
      </c>
      <c r="O3804" s="3" t="s">
        <v>27</v>
      </c>
      <c r="P3804" s="3" t="s">
        <v>70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1"/>
      <c r="AA3804" s="1" t="s">
        <v>16</v>
      </c>
      <c r="AB3804" s="3" t="s">
        <v>12</v>
      </c>
      <c r="AC3804" s="23" t="s">
        <v>37782</v>
      </c>
      <c r="AD3804" s="23" t="s">
        <v>41790</v>
      </c>
      <c r="AE3804" t="s">
        <v>35405</v>
      </c>
    </row>
    <row r="3805" spans="1:31" ht="14.25" customHeight="1">
      <c r="A3805" s="1">
        <v>3804</v>
      </c>
      <c r="B3805" s="9" t="s">
        <v>6</v>
      </c>
      <c r="C3805" s="1" t="s">
        <v>3527</v>
      </c>
      <c r="D3805" s="1" t="s">
        <v>1322</v>
      </c>
      <c r="E3805" s="1" t="s">
        <v>1180</v>
      </c>
      <c r="F3805" s="1" t="s">
        <v>22538</v>
      </c>
      <c r="G3805" s="14">
        <v>914160609419</v>
      </c>
      <c r="H3805" s="1" t="s">
        <v>8</v>
      </c>
      <c r="I3805" s="1" t="s">
        <v>9</v>
      </c>
      <c r="J3805" s="1" t="s">
        <v>47298</v>
      </c>
      <c r="K3805" s="3" t="s">
        <v>17</v>
      </c>
      <c r="L3805" s="1" t="s">
        <v>47335</v>
      </c>
      <c r="M3805" s="3" t="s">
        <v>27</v>
      </c>
      <c r="N3805" s="3" t="s">
        <v>34</v>
      </c>
      <c r="O3805" s="3" t="s">
        <v>47349</v>
      </c>
      <c r="P3805" s="3" t="s">
        <v>47298</v>
      </c>
      <c r="Q3805" s="3"/>
      <c r="R3805" s="3"/>
      <c r="S3805" s="3"/>
      <c r="T3805" s="3"/>
      <c r="U3805" s="3"/>
      <c r="V3805" s="3"/>
      <c r="W3805" s="3"/>
      <c r="X3805" s="3"/>
      <c r="Y3805" s="3"/>
      <c r="Z3805" s="1"/>
      <c r="AA3805" s="1" t="s">
        <v>16</v>
      </c>
      <c r="AB3805" s="3" t="s">
        <v>12</v>
      </c>
      <c r="AC3805" s="23" t="s">
        <v>37782</v>
      </c>
      <c r="AD3805" s="23" t="s">
        <v>41791</v>
      </c>
      <c r="AE3805" t="s">
        <v>35408</v>
      </c>
    </row>
    <row r="3806" spans="1:31" ht="14.25" customHeight="1">
      <c r="A3806" s="1">
        <v>3805</v>
      </c>
      <c r="B3806" s="1" t="s">
        <v>54</v>
      </c>
      <c r="C3806" s="1" t="s">
        <v>5920</v>
      </c>
      <c r="D3806" s="1" t="s">
        <v>1631</v>
      </c>
      <c r="E3806" s="1" t="s">
        <v>139</v>
      </c>
      <c r="F3806" s="1" t="s">
        <v>31712</v>
      </c>
      <c r="G3806" s="14">
        <v>91991909000</v>
      </c>
      <c r="H3806" s="1" t="s">
        <v>20</v>
      </c>
      <c r="I3806" s="1" t="s">
        <v>62</v>
      </c>
      <c r="J3806" s="1" t="s">
        <v>47298</v>
      </c>
      <c r="K3806" s="3" t="s">
        <v>42</v>
      </c>
      <c r="L3806" s="1" t="s">
        <v>47335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1"/>
      <c r="AA3806" s="1" t="s">
        <v>16</v>
      </c>
      <c r="AB3806" s="3" t="s">
        <v>12</v>
      </c>
      <c r="AC3806" s="23" t="s">
        <v>37781</v>
      </c>
      <c r="AD3806" s="23" t="s">
        <v>41792</v>
      </c>
      <c r="AE3806" t="s">
        <v>35405</v>
      </c>
    </row>
    <row r="3807" spans="1:31" ht="14.25" customHeight="1">
      <c r="A3807" s="1">
        <v>3806</v>
      </c>
      <c r="B3807" s="9" t="s">
        <v>6</v>
      </c>
      <c r="C3807" s="1" t="s">
        <v>7834</v>
      </c>
      <c r="D3807" s="1" t="s">
        <v>1250</v>
      </c>
      <c r="E3807" s="1" t="s">
        <v>5870</v>
      </c>
      <c r="F3807" s="1" t="s">
        <v>24650</v>
      </c>
      <c r="G3807" s="14">
        <v>91999449416</v>
      </c>
      <c r="H3807" s="1" t="s">
        <v>8</v>
      </c>
      <c r="I3807" s="1" t="s">
        <v>9</v>
      </c>
      <c r="J3807" s="1" t="s">
        <v>47298</v>
      </c>
      <c r="K3807" s="3" t="s">
        <v>42</v>
      </c>
      <c r="L3807" s="1" t="s">
        <v>47335</v>
      </c>
      <c r="M3807" s="3" t="s">
        <v>27</v>
      </c>
      <c r="N3807" s="3" t="s">
        <v>34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1"/>
      <c r="AA3807" s="1" t="s">
        <v>16</v>
      </c>
      <c r="AB3807" s="3" t="s">
        <v>12</v>
      </c>
      <c r="AC3807" s="23" t="s">
        <v>37781</v>
      </c>
      <c r="AD3807" s="23" t="s">
        <v>41793</v>
      </c>
      <c r="AE3807" t="s">
        <v>35402</v>
      </c>
    </row>
    <row r="3808" spans="1:31" ht="14.25" customHeight="1">
      <c r="A3808" s="1">
        <v>3807</v>
      </c>
      <c r="B3808" s="9" t="s">
        <v>6</v>
      </c>
      <c r="C3808" s="1" t="s">
        <v>10977</v>
      </c>
      <c r="D3808" s="1" t="s">
        <v>959</v>
      </c>
      <c r="E3808" s="1" t="s">
        <v>40</v>
      </c>
      <c r="F3808" s="1" t="s">
        <v>26205</v>
      </c>
      <c r="G3808" s="14">
        <v>9194440446</v>
      </c>
      <c r="H3808" s="1" t="s">
        <v>20</v>
      </c>
      <c r="I3808" s="1" t="s">
        <v>9</v>
      </c>
      <c r="J3808" s="1" t="s">
        <v>47298</v>
      </c>
      <c r="K3808" s="3" t="s">
        <v>27</v>
      </c>
      <c r="L3808" s="1" t="s">
        <v>47335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1"/>
      <c r="AA3808" s="1" t="s">
        <v>16</v>
      </c>
      <c r="AB3808" s="3" t="s">
        <v>12</v>
      </c>
      <c r="AC3808" s="23" t="s">
        <v>37781</v>
      </c>
      <c r="AD3808" s="23" t="s">
        <v>41794</v>
      </c>
      <c r="AE3808" t="s">
        <v>35402</v>
      </c>
    </row>
    <row r="3809" spans="1:31" ht="14.25" customHeight="1">
      <c r="A3809" s="1">
        <v>3808</v>
      </c>
      <c r="B3809" s="1" t="s">
        <v>10396</v>
      </c>
      <c r="C3809" s="1" t="s">
        <v>11655</v>
      </c>
      <c r="D3809" s="1" t="s">
        <v>2046</v>
      </c>
      <c r="E3809" s="1" t="s">
        <v>78</v>
      </c>
      <c r="F3809" s="1" t="s">
        <v>32362</v>
      </c>
      <c r="G3809" s="14">
        <v>91949119106</v>
      </c>
      <c r="H3809" s="1" t="s">
        <v>37</v>
      </c>
      <c r="I3809" s="1" t="s">
        <v>9</v>
      </c>
      <c r="J3809" s="1" t="s">
        <v>47310</v>
      </c>
      <c r="K3809" s="3" t="s">
        <v>63</v>
      </c>
      <c r="L3809" s="1" t="s">
        <v>47335</v>
      </c>
      <c r="M3809" s="3" t="s">
        <v>213</v>
      </c>
      <c r="N3809" s="3" t="s">
        <v>70</v>
      </c>
      <c r="O3809" s="3" t="s">
        <v>17</v>
      </c>
      <c r="P3809" s="3" t="s">
        <v>24</v>
      </c>
      <c r="Q3809" s="3" t="s">
        <v>42</v>
      </c>
      <c r="R3809" s="3" t="s">
        <v>50</v>
      </c>
      <c r="S3809" s="3" t="s">
        <v>27</v>
      </c>
      <c r="T3809" s="3" t="s">
        <v>47310</v>
      </c>
      <c r="U3809" s="3" t="s">
        <v>117</v>
      </c>
      <c r="V3809" s="3" t="s">
        <v>47310</v>
      </c>
      <c r="W3809" s="3" t="s">
        <v>178</v>
      </c>
      <c r="X3809" s="3" t="s">
        <v>47310</v>
      </c>
      <c r="Y3809" s="3" t="s">
        <v>171</v>
      </c>
      <c r="Z3809" s="1" t="s">
        <v>47310</v>
      </c>
      <c r="AA3809" s="1" t="s">
        <v>16</v>
      </c>
      <c r="AB3809" s="3" t="s">
        <v>12</v>
      </c>
      <c r="AC3809" s="23" t="s">
        <v>37784</v>
      </c>
      <c r="AD3809" s="23" t="s">
        <v>41795</v>
      </c>
      <c r="AE3809" t="s">
        <v>35408</v>
      </c>
    </row>
    <row r="3810" spans="1:31" ht="14.25" customHeight="1">
      <c r="A3810" s="1">
        <v>3809</v>
      </c>
      <c r="B3810" s="1" t="s">
        <v>54</v>
      </c>
      <c r="C3810" s="1" t="s">
        <v>6920</v>
      </c>
      <c r="D3810" s="1" t="s">
        <v>1305</v>
      </c>
      <c r="E3810" s="1" t="s">
        <v>36774</v>
      </c>
      <c r="F3810" s="1" t="s">
        <v>31828</v>
      </c>
      <c r="G3810" s="14">
        <v>9194944666</v>
      </c>
      <c r="H3810" s="1" t="s">
        <v>8</v>
      </c>
      <c r="I3810" s="1" t="s">
        <v>9</v>
      </c>
      <c r="J3810" s="1" t="s">
        <v>47310</v>
      </c>
      <c r="K3810" s="3" t="s">
        <v>42</v>
      </c>
      <c r="L3810" s="1" t="s">
        <v>47335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1"/>
      <c r="AA3810" s="1" t="s">
        <v>16</v>
      </c>
      <c r="AB3810" s="3" t="s">
        <v>12</v>
      </c>
      <c r="AC3810" s="23" t="s">
        <v>37781</v>
      </c>
      <c r="AD3810" s="23" t="s">
        <v>41796</v>
      </c>
      <c r="AE3810" t="s">
        <v>35405</v>
      </c>
    </row>
    <row r="3811" spans="1:31" ht="14.25" customHeight="1">
      <c r="A3811" s="1">
        <v>3810</v>
      </c>
      <c r="B3811" s="1" t="s">
        <v>54</v>
      </c>
      <c r="C3811" s="1" t="s">
        <v>1786</v>
      </c>
      <c r="D3811" s="1" t="s">
        <v>1787</v>
      </c>
      <c r="E3811" s="1" t="s">
        <v>29</v>
      </c>
      <c r="F3811" s="1" t="s">
        <v>21726</v>
      </c>
      <c r="G3811" s="14">
        <v>919446449600</v>
      </c>
      <c r="H3811" s="1" t="s">
        <v>15</v>
      </c>
      <c r="I3811" s="1" t="s">
        <v>9</v>
      </c>
      <c r="J3811" s="1" t="s">
        <v>47310</v>
      </c>
      <c r="K3811" s="3" t="s">
        <v>42</v>
      </c>
      <c r="L3811" s="1" t="s">
        <v>47335</v>
      </c>
      <c r="M3811" s="3" t="s">
        <v>27</v>
      </c>
      <c r="N3811" s="3" t="s">
        <v>70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1"/>
      <c r="AA3811" s="1" t="s">
        <v>16</v>
      </c>
      <c r="AB3811" s="3" t="s">
        <v>12</v>
      </c>
      <c r="AC3811" s="23" t="s">
        <v>37782</v>
      </c>
      <c r="AD3811" s="23" t="s">
        <v>39894</v>
      </c>
      <c r="AE3811" t="s">
        <v>35407</v>
      </c>
    </row>
    <row r="3812" spans="1:31" ht="14.25" customHeight="1">
      <c r="A3812" s="1">
        <v>3811</v>
      </c>
      <c r="B3812" s="9" t="s">
        <v>6</v>
      </c>
      <c r="C3812" s="1" t="s">
        <v>5208</v>
      </c>
      <c r="D3812" s="1" t="s">
        <v>1994</v>
      </c>
      <c r="E3812" s="1" t="s">
        <v>40</v>
      </c>
      <c r="F3812" s="1" t="s">
        <v>31638</v>
      </c>
      <c r="G3812" s="14">
        <v>91994110109</v>
      </c>
      <c r="H3812" s="1" t="s">
        <v>20</v>
      </c>
      <c r="I3812" s="1" t="s">
        <v>41</v>
      </c>
      <c r="J3812" s="1" t="s">
        <v>47310</v>
      </c>
      <c r="K3812" s="3" t="s">
        <v>42</v>
      </c>
      <c r="L3812" s="1" t="s">
        <v>47335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1"/>
      <c r="AA3812" s="1" t="s">
        <v>16</v>
      </c>
      <c r="AB3812" s="3" t="s">
        <v>12</v>
      </c>
      <c r="AC3812" s="23" t="s">
        <v>37782</v>
      </c>
      <c r="AD3812" s="23" t="s">
        <v>41797</v>
      </c>
      <c r="AE3812" t="s">
        <v>35407</v>
      </c>
    </row>
    <row r="3813" spans="1:31" ht="14.25" customHeight="1">
      <c r="A3813" s="1">
        <v>3812</v>
      </c>
      <c r="B3813" s="9" t="s">
        <v>6</v>
      </c>
      <c r="C3813" s="1" t="s">
        <v>7526</v>
      </c>
      <c r="D3813" s="1" t="s">
        <v>546</v>
      </c>
      <c r="E3813" s="1" t="s">
        <v>2964</v>
      </c>
      <c r="F3813" s="1" t="s">
        <v>24527</v>
      </c>
      <c r="G3813" s="14">
        <v>91994044644</v>
      </c>
      <c r="H3813" s="1" t="s">
        <v>20</v>
      </c>
      <c r="I3813" s="1" t="s">
        <v>9</v>
      </c>
      <c r="J3813" s="1" t="s">
        <v>47310</v>
      </c>
      <c r="K3813" s="3" t="s">
        <v>63</v>
      </c>
      <c r="L3813" s="1" t="s">
        <v>47335</v>
      </c>
      <c r="M3813" s="3" t="s">
        <v>213</v>
      </c>
      <c r="N3813" s="3" t="s">
        <v>70</v>
      </c>
      <c r="O3813" s="3" t="s">
        <v>17</v>
      </c>
      <c r="P3813" s="3" t="s">
        <v>47310</v>
      </c>
      <c r="Q3813" s="3" t="s">
        <v>42</v>
      </c>
      <c r="R3813" s="3" t="s">
        <v>47310</v>
      </c>
      <c r="S3813" s="3" t="s">
        <v>27</v>
      </c>
      <c r="T3813" s="3" t="s">
        <v>47310</v>
      </c>
      <c r="U3813" s="3" t="s">
        <v>117</v>
      </c>
      <c r="V3813" s="3" t="s">
        <v>47310</v>
      </c>
      <c r="W3813" s="3" t="s">
        <v>178</v>
      </c>
      <c r="X3813" s="3" t="s">
        <v>47310</v>
      </c>
      <c r="Y3813" s="3" t="s">
        <v>171</v>
      </c>
      <c r="Z3813" s="1" t="s">
        <v>47310</v>
      </c>
      <c r="AA3813" s="1" t="s">
        <v>16</v>
      </c>
      <c r="AB3813" s="3" t="s">
        <v>12</v>
      </c>
      <c r="AC3813" s="23" t="s">
        <v>37781</v>
      </c>
      <c r="AD3813" s="23" t="s">
        <v>40492</v>
      </c>
      <c r="AE3813" t="s">
        <v>35405</v>
      </c>
    </row>
    <row r="3814" spans="1:31" ht="14.25" customHeight="1">
      <c r="A3814" s="1">
        <v>3813</v>
      </c>
      <c r="B3814" s="1" t="s">
        <v>54</v>
      </c>
      <c r="C3814" s="1" t="s">
        <v>68</v>
      </c>
      <c r="D3814" s="1" t="s">
        <v>1457</v>
      </c>
      <c r="E3814" s="1" t="s">
        <v>287</v>
      </c>
      <c r="F3814" s="1" t="s">
        <v>31095</v>
      </c>
      <c r="G3814" s="14">
        <v>919664444949</v>
      </c>
      <c r="H3814" s="1" t="s">
        <v>20</v>
      </c>
      <c r="I3814" s="1" t="s">
        <v>9</v>
      </c>
      <c r="J3814" s="1" t="s">
        <v>47300</v>
      </c>
      <c r="K3814" s="3" t="s">
        <v>17</v>
      </c>
      <c r="L3814" s="1" t="s">
        <v>47335</v>
      </c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1"/>
      <c r="AA3814" s="1" t="s">
        <v>16</v>
      </c>
      <c r="AB3814" s="3" t="s">
        <v>12</v>
      </c>
      <c r="AC3814" s="23" t="s">
        <v>37782</v>
      </c>
      <c r="AD3814" s="23" t="s">
        <v>41798</v>
      </c>
      <c r="AE3814" t="s">
        <v>35408</v>
      </c>
    </row>
    <row r="3815" spans="1:31" ht="14.25" customHeight="1">
      <c r="A3815" s="1">
        <v>3814</v>
      </c>
      <c r="B3815" s="1" t="s">
        <v>54</v>
      </c>
      <c r="C3815" s="1" t="s">
        <v>135</v>
      </c>
      <c r="D3815" s="1" t="s">
        <v>350</v>
      </c>
      <c r="E3815" s="1" t="s">
        <v>90</v>
      </c>
      <c r="F3815" s="1" t="s">
        <v>21018</v>
      </c>
      <c r="G3815" s="14">
        <v>9194944999</v>
      </c>
      <c r="H3815" s="1" t="s">
        <v>8</v>
      </c>
      <c r="I3815" s="1" t="s">
        <v>9</v>
      </c>
      <c r="J3815" s="1" t="s">
        <v>47300</v>
      </c>
      <c r="K3815" s="3" t="s">
        <v>17</v>
      </c>
      <c r="L3815" s="1" t="s">
        <v>47335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1"/>
      <c r="AA3815" s="1" t="s">
        <v>11</v>
      </c>
      <c r="AB3815" s="3" t="s">
        <v>56</v>
      </c>
      <c r="AC3815" s="23" t="s">
        <v>37782</v>
      </c>
      <c r="AD3815" s="23" t="s">
        <v>41799</v>
      </c>
      <c r="AE3815" t="s">
        <v>35408</v>
      </c>
    </row>
    <row r="3816" spans="1:31" ht="14.25" customHeight="1">
      <c r="A3816" s="1">
        <v>3815</v>
      </c>
      <c r="B3816" s="1" t="s">
        <v>54</v>
      </c>
      <c r="C3816" s="1" t="s">
        <v>172</v>
      </c>
      <c r="D3816" s="1" t="s">
        <v>1836</v>
      </c>
      <c r="E3816" s="1" t="s">
        <v>36775</v>
      </c>
      <c r="F3816" s="1" t="s">
        <v>31102</v>
      </c>
      <c r="G3816" s="14">
        <v>91949696</v>
      </c>
      <c r="H3816" s="1" t="s">
        <v>20</v>
      </c>
      <c r="I3816" s="1" t="s">
        <v>9</v>
      </c>
      <c r="J3816" s="1" t="s">
        <v>47300</v>
      </c>
      <c r="K3816" s="3" t="s">
        <v>17</v>
      </c>
      <c r="L3816" s="1" t="s">
        <v>47335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1"/>
      <c r="AA3816" s="1" t="s">
        <v>11</v>
      </c>
      <c r="AB3816" s="3" t="s">
        <v>56</v>
      </c>
      <c r="AC3816" s="23" t="s">
        <v>37782</v>
      </c>
      <c r="AD3816" s="23" t="s">
        <v>41800</v>
      </c>
      <c r="AE3816" t="s">
        <v>35408</v>
      </c>
    </row>
    <row r="3817" spans="1:31" ht="14.25" customHeight="1">
      <c r="A3817" s="1">
        <v>3816</v>
      </c>
      <c r="B3817" s="1" t="s">
        <v>54</v>
      </c>
      <c r="C3817" s="1" t="s">
        <v>196</v>
      </c>
      <c r="D3817" s="1" t="s">
        <v>332</v>
      </c>
      <c r="E3817" s="1" t="s">
        <v>32</v>
      </c>
      <c r="F3817" s="1" t="s">
        <v>197</v>
      </c>
      <c r="G3817" s="14">
        <v>9194994646</v>
      </c>
      <c r="H3817" s="1" t="s">
        <v>20</v>
      </c>
      <c r="I3817" s="1" t="s">
        <v>62</v>
      </c>
      <c r="J3817" s="1" t="s">
        <v>47300</v>
      </c>
      <c r="K3817" s="3" t="s">
        <v>42</v>
      </c>
      <c r="L3817" s="1" t="s">
        <v>47335</v>
      </c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1"/>
      <c r="AA3817" s="1" t="s">
        <v>16</v>
      </c>
      <c r="AB3817" s="3" t="s">
        <v>12</v>
      </c>
      <c r="AC3817" s="23" t="s">
        <v>37782</v>
      </c>
      <c r="AD3817" s="23" t="s">
        <v>41801</v>
      </c>
      <c r="AE3817" t="s">
        <v>35408</v>
      </c>
    </row>
    <row r="3818" spans="1:31" ht="14.25" customHeight="1">
      <c r="A3818" s="1">
        <v>3817</v>
      </c>
      <c r="B3818" s="1" t="s">
        <v>54</v>
      </c>
      <c r="C3818" s="1" t="s">
        <v>231</v>
      </c>
      <c r="D3818" s="1" t="s">
        <v>36533</v>
      </c>
      <c r="E3818" s="1" t="s">
        <v>36776</v>
      </c>
      <c r="F3818" s="1" t="s">
        <v>21057</v>
      </c>
      <c r="G3818" s="14">
        <v>914406669666</v>
      </c>
      <c r="H3818" s="1" t="s">
        <v>8</v>
      </c>
      <c r="I3818" s="1" t="s">
        <v>41</v>
      </c>
      <c r="J3818" s="1" t="s">
        <v>47300</v>
      </c>
      <c r="K3818" s="3" t="s">
        <v>42</v>
      </c>
      <c r="L3818" s="1" t="s">
        <v>47335</v>
      </c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1"/>
      <c r="AA3818" s="1" t="s">
        <v>16</v>
      </c>
      <c r="AB3818" s="3" t="s">
        <v>12</v>
      </c>
      <c r="AC3818" s="23" t="s">
        <v>37782</v>
      </c>
      <c r="AD3818" s="23" t="s">
        <v>41802</v>
      </c>
      <c r="AE3818" t="s">
        <v>35408</v>
      </c>
    </row>
    <row r="3819" spans="1:31" ht="14.25" customHeight="1">
      <c r="A3819" s="1">
        <v>3818</v>
      </c>
      <c r="B3819" s="9" t="s">
        <v>6</v>
      </c>
      <c r="C3819" s="1" t="s">
        <v>262</v>
      </c>
      <c r="D3819" s="1" t="s">
        <v>263</v>
      </c>
      <c r="E3819" s="1" t="s">
        <v>264</v>
      </c>
      <c r="F3819" s="1" t="s">
        <v>31110</v>
      </c>
      <c r="G3819" s="14">
        <v>91494061910</v>
      </c>
      <c r="H3819" s="1" t="s">
        <v>8</v>
      </c>
      <c r="I3819" s="1" t="s">
        <v>107</v>
      </c>
      <c r="J3819" s="1" t="s">
        <v>47300</v>
      </c>
      <c r="K3819" s="3" t="s">
        <v>42</v>
      </c>
      <c r="L3819" s="1" t="s">
        <v>47335</v>
      </c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1"/>
      <c r="AA3819" s="1" t="s">
        <v>16</v>
      </c>
      <c r="AB3819" s="3" t="s">
        <v>12</v>
      </c>
      <c r="AC3819" s="23" t="s">
        <v>37782</v>
      </c>
      <c r="AD3819" s="23" t="s">
        <v>41803</v>
      </c>
      <c r="AE3819" t="s">
        <v>35402</v>
      </c>
    </row>
    <row r="3820" spans="1:31" ht="14.25" customHeight="1">
      <c r="A3820" s="1">
        <v>3819</v>
      </c>
      <c r="B3820" s="1" t="s">
        <v>54</v>
      </c>
      <c r="C3820" s="1" t="s">
        <v>289</v>
      </c>
      <c r="D3820" s="1" t="s">
        <v>1501</v>
      </c>
      <c r="E3820" s="1" t="s">
        <v>328</v>
      </c>
      <c r="F3820" s="1" t="s">
        <v>21090</v>
      </c>
      <c r="G3820" s="14">
        <v>919444466499</v>
      </c>
      <c r="H3820" s="1" t="s">
        <v>20</v>
      </c>
      <c r="I3820" s="1" t="s">
        <v>9</v>
      </c>
      <c r="J3820" s="1" t="s">
        <v>47300</v>
      </c>
      <c r="K3820" s="3" t="s">
        <v>27</v>
      </c>
      <c r="L3820" s="1" t="s">
        <v>47335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1"/>
      <c r="AA3820" s="1" t="s">
        <v>16</v>
      </c>
      <c r="AB3820" s="3" t="s">
        <v>12</v>
      </c>
      <c r="AC3820" s="23" t="s">
        <v>37782</v>
      </c>
      <c r="AD3820" s="23" t="s">
        <v>41804</v>
      </c>
      <c r="AE3820" t="s">
        <v>35405</v>
      </c>
    </row>
    <row r="3821" spans="1:31" ht="14.25" customHeight="1">
      <c r="A3821" s="1">
        <v>3820</v>
      </c>
      <c r="B3821" s="1" t="s">
        <v>54</v>
      </c>
      <c r="C3821" s="1" t="s">
        <v>476</v>
      </c>
      <c r="D3821" s="1" t="s">
        <v>35585</v>
      </c>
      <c r="E3821" s="1" t="s">
        <v>36777</v>
      </c>
      <c r="F3821" s="1" t="s">
        <v>31134</v>
      </c>
      <c r="G3821" s="14">
        <v>916960069494</v>
      </c>
      <c r="H3821" s="1" t="s">
        <v>15</v>
      </c>
      <c r="I3821" s="1" t="s">
        <v>62</v>
      </c>
      <c r="J3821" s="1" t="s">
        <v>47300</v>
      </c>
      <c r="K3821" s="3" t="s">
        <v>42</v>
      </c>
      <c r="L3821" s="1" t="s">
        <v>47335</v>
      </c>
      <c r="M3821" s="3" t="s">
        <v>27</v>
      </c>
      <c r="N3821" s="3" t="str">
        <f>J3821</f>
        <v>[1.25 cr - &gt;2 cr]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1"/>
      <c r="AA3821" s="1" t="s">
        <v>16</v>
      </c>
      <c r="AB3821" s="3" t="s">
        <v>12</v>
      </c>
      <c r="AC3821" s="23" t="s">
        <v>37782</v>
      </c>
      <c r="AD3821" s="23" t="s">
        <v>41805</v>
      </c>
      <c r="AE3821" t="s">
        <v>35407</v>
      </c>
    </row>
    <row r="3822" spans="1:31" ht="14.25" customHeight="1">
      <c r="A3822" s="1">
        <v>3821</v>
      </c>
      <c r="B3822" s="9" t="s">
        <v>6</v>
      </c>
      <c r="C3822" s="1" t="s">
        <v>493</v>
      </c>
      <c r="D3822" s="1" t="s">
        <v>494</v>
      </c>
      <c r="E3822" s="1" t="s">
        <v>495</v>
      </c>
      <c r="F3822" s="1" t="s">
        <v>21191</v>
      </c>
      <c r="G3822" s="14">
        <v>91999419699</v>
      </c>
      <c r="H3822" s="1" t="s">
        <v>15</v>
      </c>
      <c r="I3822" s="1" t="s">
        <v>9</v>
      </c>
      <c r="J3822" s="1" t="s">
        <v>47300</v>
      </c>
      <c r="K3822" s="3" t="s">
        <v>17</v>
      </c>
      <c r="L3822" s="1" t="s">
        <v>47335</v>
      </c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1"/>
      <c r="AA3822" s="1" t="s">
        <v>11</v>
      </c>
      <c r="AB3822" s="3" t="s">
        <v>13</v>
      </c>
      <c r="AC3822" s="23" t="s">
        <v>37782</v>
      </c>
      <c r="AD3822" s="23" t="s">
        <v>41806</v>
      </c>
      <c r="AE3822" t="s">
        <v>35405</v>
      </c>
    </row>
    <row r="3823" spans="1:31" ht="14.25" customHeight="1">
      <c r="A3823" s="1">
        <v>3822</v>
      </c>
      <c r="B3823" s="9" t="s">
        <v>6</v>
      </c>
      <c r="C3823" s="1" t="s">
        <v>541</v>
      </c>
      <c r="D3823" s="1" t="s">
        <v>77</v>
      </c>
      <c r="E3823" s="1" t="s">
        <v>542</v>
      </c>
      <c r="F3823" s="1" t="s">
        <v>21211</v>
      </c>
      <c r="G3823" s="14">
        <v>91494094199</v>
      </c>
      <c r="H3823" s="1" t="s">
        <v>20</v>
      </c>
      <c r="I3823" s="1" t="s">
        <v>9</v>
      </c>
      <c r="J3823" s="1" t="s">
        <v>47300</v>
      </c>
      <c r="K3823" s="3" t="s">
        <v>42</v>
      </c>
      <c r="L3823" s="1" t="s">
        <v>47335</v>
      </c>
      <c r="M3823" s="3" t="s">
        <v>27</v>
      </c>
      <c r="N3823" s="3" t="str">
        <f>J3823</f>
        <v>[1.25 cr - &gt;2 cr]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1"/>
      <c r="AA3823" s="1" t="s">
        <v>16</v>
      </c>
      <c r="AB3823" s="3" t="s">
        <v>12</v>
      </c>
      <c r="AC3823" s="23" t="s">
        <v>37782</v>
      </c>
      <c r="AD3823" s="23" t="s">
        <v>41807</v>
      </c>
      <c r="AE3823" t="s">
        <v>35407</v>
      </c>
    </row>
    <row r="3824" spans="1:31" ht="14.25" customHeight="1">
      <c r="A3824" s="1">
        <v>3823</v>
      </c>
      <c r="B3824" s="1" t="s">
        <v>54</v>
      </c>
      <c r="C3824" s="1" t="s">
        <v>581</v>
      </c>
      <c r="D3824" s="1" t="s">
        <v>6420</v>
      </c>
      <c r="E3824" s="1" t="s">
        <v>1972</v>
      </c>
      <c r="F3824" s="1" t="s">
        <v>21228</v>
      </c>
      <c r="G3824" s="14">
        <v>91440004644</v>
      </c>
      <c r="H3824" s="1" t="s">
        <v>8</v>
      </c>
      <c r="I3824" s="1" t="s">
        <v>9</v>
      </c>
      <c r="J3824" s="1" t="s">
        <v>47300</v>
      </c>
      <c r="K3824" s="3" t="s">
        <v>42</v>
      </c>
      <c r="L3824" s="1" t="s">
        <v>47335</v>
      </c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1"/>
      <c r="AA3824" s="1" t="s">
        <v>16</v>
      </c>
      <c r="AB3824" s="3" t="s">
        <v>12</v>
      </c>
      <c r="AC3824" s="23" t="s">
        <v>37782</v>
      </c>
      <c r="AD3824" s="23" t="s">
        <v>41808</v>
      </c>
      <c r="AE3824" t="s">
        <v>35407</v>
      </c>
    </row>
    <row r="3825" spans="1:31" ht="14.25" customHeight="1">
      <c r="A3825" s="1">
        <v>3824</v>
      </c>
      <c r="B3825" s="1" t="s">
        <v>54</v>
      </c>
      <c r="C3825" s="1" t="s">
        <v>608</v>
      </c>
      <c r="D3825" s="1" t="s">
        <v>35664</v>
      </c>
      <c r="E3825" s="1" t="s">
        <v>139</v>
      </c>
      <c r="F3825" s="1" t="s">
        <v>21242</v>
      </c>
      <c r="G3825" s="14">
        <v>919610444409</v>
      </c>
      <c r="H3825" s="1" t="s">
        <v>8</v>
      </c>
      <c r="I3825" s="1" t="s">
        <v>41</v>
      </c>
      <c r="J3825" s="1" t="s">
        <v>47300</v>
      </c>
      <c r="K3825" s="3" t="s">
        <v>42</v>
      </c>
      <c r="L3825" s="1" t="s">
        <v>47335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1"/>
      <c r="AA3825" s="1" t="s">
        <v>16</v>
      </c>
      <c r="AB3825" s="3" t="s">
        <v>12</v>
      </c>
      <c r="AC3825" s="23" t="s">
        <v>37782</v>
      </c>
      <c r="AD3825" s="23" t="s">
        <v>41809</v>
      </c>
      <c r="AE3825" t="s">
        <v>35408</v>
      </c>
    </row>
    <row r="3826" spans="1:31" ht="14.25" customHeight="1">
      <c r="A3826" s="1">
        <v>3825</v>
      </c>
      <c r="B3826" s="9" t="s">
        <v>6</v>
      </c>
      <c r="C3826" s="1" t="s">
        <v>635</v>
      </c>
      <c r="D3826" s="1" t="s">
        <v>636</v>
      </c>
      <c r="E3826" s="1" t="s">
        <v>40</v>
      </c>
      <c r="F3826" s="1" t="s">
        <v>31151</v>
      </c>
      <c r="G3826" s="14">
        <v>914400494946</v>
      </c>
      <c r="H3826" s="1" t="s">
        <v>20</v>
      </c>
      <c r="I3826" s="1" t="s">
        <v>9</v>
      </c>
      <c r="J3826" s="1" t="s">
        <v>47300</v>
      </c>
      <c r="K3826" s="3" t="s">
        <v>27</v>
      </c>
      <c r="L3826" s="1" t="s">
        <v>47335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1"/>
      <c r="AA3826" s="1" t="s">
        <v>16</v>
      </c>
      <c r="AB3826" s="3" t="s">
        <v>12</v>
      </c>
      <c r="AC3826" s="23" t="s">
        <v>37782</v>
      </c>
      <c r="AD3826" s="23" t="s">
        <v>41810</v>
      </c>
      <c r="AE3826" t="s">
        <v>35405</v>
      </c>
    </row>
    <row r="3827" spans="1:31" ht="14.25" customHeight="1">
      <c r="A3827" s="1">
        <v>3826</v>
      </c>
      <c r="B3827" s="1" t="s">
        <v>54</v>
      </c>
      <c r="C3827" s="1" t="s">
        <v>645</v>
      </c>
      <c r="D3827" s="1" t="s">
        <v>35438</v>
      </c>
      <c r="E3827" s="1" t="s">
        <v>287</v>
      </c>
      <c r="F3827" s="1" t="s">
        <v>31154</v>
      </c>
      <c r="G3827" s="14">
        <v>9114064199</v>
      </c>
      <c r="H3827" s="1" t="s">
        <v>8</v>
      </c>
      <c r="I3827" s="1" t="s">
        <v>9</v>
      </c>
      <c r="J3827" s="1" t="s">
        <v>47300</v>
      </c>
      <c r="K3827" s="3" t="s">
        <v>42</v>
      </c>
      <c r="L3827" s="1" t="s">
        <v>47335</v>
      </c>
      <c r="M3827" s="3" t="s">
        <v>27</v>
      </c>
      <c r="N3827" s="3" t="str">
        <f>J3827</f>
        <v>[1.25 cr - &gt;2 cr]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1"/>
      <c r="AA3827" s="1" t="s">
        <v>16</v>
      </c>
      <c r="AB3827" s="3" t="s">
        <v>12</v>
      </c>
      <c r="AC3827" s="23" t="s">
        <v>37782</v>
      </c>
      <c r="AD3827" s="23" t="s">
        <v>41811</v>
      </c>
      <c r="AE3827" t="s">
        <v>35405</v>
      </c>
    </row>
    <row r="3828" spans="1:31" ht="14.25" customHeight="1">
      <c r="A3828" s="1">
        <v>3827</v>
      </c>
      <c r="B3828" s="1" t="s">
        <v>54</v>
      </c>
      <c r="C3828" s="1" t="s">
        <v>685</v>
      </c>
      <c r="D3828" s="1" t="s">
        <v>1209</v>
      </c>
      <c r="E3828" s="1" t="s">
        <v>40</v>
      </c>
      <c r="F3828" s="1" t="s">
        <v>21272</v>
      </c>
      <c r="G3828" s="14">
        <v>9194644</v>
      </c>
      <c r="H3828" s="1" t="s">
        <v>8</v>
      </c>
      <c r="I3828" s="1" t="s">
        <v>41</v>
      </c>
      <c r="J3828" s="1" t="s">
        <v>47300</v>
      </c>
      <c r="K3828" s="3" t="s">
        <v>27</v>
      </c>
      <c r="L3828" s="1" t="s">
        <v>47335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1"/>
      <c r="AA3828" s="1" t="s">
        <v>16</v>
      </c>
      <c r="AB3828" s="3" t="s">
        <v>12</v>
      </c>
      <c r="AC3828" s="23" t="s">
        <v>37782</v>
      </c>
      <c r="AD3828" s="23" t="s">
        <v>41812</v>
      </c>
      <c r="AE3828" t="s">
        <v>35405</v>
      </c>
    </row>
    <row r="3829" spans="1:31" ht="14.25" customHeight="1">
      <c r="A3829" s="1">
        <v>3828</v>
      </c>
      <c r="B3829" s="1" t="s">
        <v>54</v>
      </c>
      <c r="C3829" s="1" t="s">
        <v>715</v>
      </c>
      <c r="D3829" s="1" t="s">
        <v>35545</v>
      </c>
      <c r="E3829" s="1" t="s">
        <v>19</v>
      </c>
      <c r="F3829" s="1" t="s">
        <v>21287</v>
      </c>
      <c r="G3829" s="14">
        <v>91446999</v>
      </c>
      <c r="H3829" s="1" t="s">
        <v>8</v>
      </c>
      <c r="I3829" s="1" t="s">
        <v>41</v>
      </c>
      <c r="J3829" s="1" t="s">
        <v>47300</v>
      </c>
      <c r="K3829" s="3" t="s">
        <v>42</v>
      </c>
      <c r="L3829" s="1" t="s">
        <v>47335</v>
      </c>
      <c r="M3829" s="3" t="s">
        <v>27</v>
      </c>
      <c r="N3829" s="3" t="str">
        <f>J3829</f>
        <v>[1.25 cr - &gt;2 cr]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1"/>
      <c r="AA3829" s="1" t="s">
        <v>16</v>
      </c>
      <c r="AB3829" s="3" t="s">
        <v>12</v>
      </c>
      <c r="AC3829" s="23" t="s">
        <v>37782</v>
      </c>
      <c r="AD3829" s="23" t="s">
        <v>41813</v>
      </c>
      <c r="AE3829" t="s">
        <v>35402</v>
      </c>
    </row>
    <row r="3830" spans="1:31" ht="14.25" customHeight="1">
      <c r="A3830" s="1">
        <v>3829</v>
      </c>
      <c r="B3830" s="1" t="s">
        <v>54</v>
      </c>
      <c r="C3830" s="1" t="s">
        <v>742</v>
      </c>
      <c r="D3830" s="1" t="s">
        <v>743</v>
      </c>
      <c r="E3830" s="1" t="s">
        <v>255</v>
      </c>
      <c r="F3830" s="1" t="s">
        <v>21301</v>
      </c>
      <c r="G3830" s="14">
        <v>91946444466</v>
      </c>
      <c r="H3830" s="1" t="s">
        <v>8</v>
      </c>
      <c r="I3830" s="1" t="s">
        <v>9</v>
      </c>
      <c r="J3830" s="1" t="s">
        <v>47300</v>
      </c>
      <c r="K3830" s="3" t="s">
        <v>27</v>
      </c>
      <c r="L3830" s="1" t="s">
        <v>47335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1"/>
      <c r="AA3830" s="1" t="s">
        <v>16</v>
      </c>
      <c r="AB3830" s="3" t="s">
        <v>12</v>
      </c>
      <c r="AC3830" s="23" t="s">
        <v>37782</v>
      </c>
      <c r="AD3830" s="23" t="s">
        <v>41814</v>
      </c>
      <c r="AE3830" t="s">
        <v>35402</v>
      </c>
    </row>
    <row r="3831" spans="1:31" ht="14.25" customHeight="1">
      <c r="A3831" s="1">
        <v>3830</v>
      </c>
      <c r="B3831" s="1" t="s">
        <v>54</v>
      </c>
      <c r="C3831" s="1" t="s">
        <v>765</v>
      </c>
      <c r="D3831" s="1" t="s">
        <v>6896</v>
      </c>
      <c r="E3831" s="1" t="s">
        <v>1797</v>
      </c>
      <c r="F3831" s="1" t="s">
        <v>21311</v>
      </c>
      <c r="G3831" s="14">
        <v>91696409</v>
      </c>
      <c r="H3831" s="1" t="s">
        <v>8</v>
      </c>
      <c r="I3831" s="1" t="s">
        <v>41</v>
      </c>
      <c r="J3831" s="1" t="s">
        <v>47300</v>
      </c>
      <c r="K3831" s="3" t="s">
        <v>42</v>
      </c>
      <c r="L3831" s="1" t="s">
        <v>47335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1"/>
      <c r="AA3831" s="1" t="s">
        <v>16</v>
      </c>
      <c r="AB3831" s="3" t="s">
        <v>12</v>
      </c>
      <c r="AC3831" s="23" t="s">
        <v>37782</v>
      </c>
      <c r="AD3831" s="23" t="s">
        <v>41815</v>
      </c>
      <c r="AE3831" t="s">
        <v>35408</v>
      </c>
    </row>
    <row r="3832" spans="1:31" ht="14.25" customHeight="1">
      <c r="A3832" s="1">
        <v>3831</v>
      </c>
      <c r="B3832" s="1" t="s">
        <v>54</v>
      </c>
      <c r="C3832" s="1" t="s">
        <v>794</v>
      </c>
      <c r="D3832" s="1" t="s">
        <v>795</v>
      </c>
      <c r="E3832" s="1" t="s">
        <v>796</v>
      </c>
      <c r="F3832" s="1" t="s">
        <v>21325</v>
      </c>
      <c r="G3832" s="14">
        <v>91996141619</v>
      </c>
      <c r="H3832" s="1" t="s">
        <v>8</v>
      </c>
      <c r="I3832" s="1" t="s">
        <v>62</v>
      </c>
      <c r="J3832" s="1" t="s">
        <v>47300</v>
      </c>
      <c r="K3832" s="3" t="s">
        <v>42</v>
      </c>
      <c r="L3832" s="1" t="s">
        <v>47335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1"/>
      <c r="AA3832" s="1" t="s">
        <v>16</v>
      </c>
      <c r="AB3832" s="3" t="s">
        <v>12</v>
      </c>
      <c r="AC3832" s="23" t="s">
        <v>37782</v>
      </c>
      <c r="AD3832" s="23" t="s">
        <v>41816</v>
      </c>
      <c r="AE3832" t="s">
        <v>35407</v>
      </c>
    </row>
    <row r="3833" spans="1:31" ht="14.25" customHeight="1">
      <c r="A3833" s="1">
        <v>3832</v>
      </c>
      <c r="B3833" s="1" t="s">
        <v>54</v>
      </c>
      <c r="C3833" s="1" t="s">
        <v>806</v>
      </c>
      <c r="D3833" s="1" t="s">
        <v>11029</v>
      </c>
      <c r="E3833" s="1" t="s">
        <v>724</v>
      </c>
      <c r="F3833" s="1" t="s">
        <v>21329</v>
      </c>
      <c r="G3833" s="14">
        <v>919446001969</v>
      </c>
      <c r="H3833" s="1" t="s">
        <v>8</v>
      </c>
      <c r="I3833" s="1" t="s">
        <v>9</v>
      </c>
      <c r="J3833" s="1" t="s">
        <v>47300</v>
      </c>
      <c r="K3833" s="3" t="s">
        <v>42</v>
      </c>
      <c r="L3833" s="1" t="s">
        <v>47335</v>
      </c>
      <c r="M3833" s="3" t="s">
        <v>27</v>
      </c>
      <c r="N3833" s="3" t="str">
        <f>J3833</f>
        <v>[1.25 cr - &gt;2 cr]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1"/>
      <c r="AA3833" s="1" t="s">
        <v>16</v>
      </c>
      <c r="AB3833" s="3" t="s">
        <v>12</v>
      </c>
      <c r="AC3833" s="23" t="s">
        <v>37782</v>
      </c>
      <c r="AD3833" s="23" t="s">
        <v>41817</v>
      </c>
      <c r="AE3833" t="s">
        <v>35407</v>
      </c>
    </row>
    <row r="3834" spans="1:31" ht="14.25" customHeight="1">
      <c r="A3834" s="1">
        <v>3833</v>
      </c>
      <c r="B3834" s="1" t="s">
        <v>54</v>
      </c>
      <c r="C3834" s="1" t="s">
        <v>810</v>
      </c>
      <c r="D3834" s="1" t="s">
        <v>336</v>
      </c>
      <c r="E3834" s="1" t="s">
        <v>40</v>
      </c>
      <c r="F3834" s="1" t="s">
        <v>21331</v>
      </c>
      <c r="G3834" s="14">
        <v>9194444969</v>
      </c>
      <c r="H3834" s="1" t="s">
        <v>20</v>
      </c>
      <c r="I3834" s="1" t="s">
        <v>41</v>
      </c>
      <c r="J3834" s="1" t="s">
        <v>47300</v>
      </c>
      <c r="K3834" s="3" t="s">
        <v>42</v>
      </c>
      <c r="L3834" s="1" t="s">
        <v>47335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1"/>
      <c r="AA3834" s="1" t="s">
        <v>16</v>
      </c>
      <c r="AB3834" s="3" t="s">
        <v>12</v>
      </c>
      <c r="AC3834" s="23" t="s">
        <v>37782</v>
      </c>
      <c r="AD3834" s="23" t="s">
        <v>41818</v>
      </c>
      <c r="AE3834" t="s">
        <v>35407</v>
      </c>
    </row>
    <row r="3835" spans="1:31" ht="14.25" customHeight="1">
      <c r="A3835" s="1">
        <v>3834</v>
      </c>
      <c r="B3835" s="9" t="s">
        <v>6</v>
      </c>
      <c r="C3835" s="1" t="s">
        <v>897</v>
      </c>
      <c r="D3835" s="1" t="s">
        <v>89</v>
      </c>
      <c r="E3835" s="1" t="s">
        <v>898</v>
      </c>
      <c r="F3835" s="1" t="s">
        <v>31183</v>
      </c>
      <c r="G3835" s="14">
        <v>919446649969</v>
      </c>
      <c r="H3835" s="1" t="s">
        <v>20</v>
      </c>
      <c r="I3835" s="1" t="s">
        <v>9</v>
      </c>
      <c r="J3835" s="1" t="s">
        <v>47300</v>
      </c>
      <c r="K3835" s="3" t="s">
        <v>42</v>
      </c>
      <c r="L3835" s="1" t="s">
        <v>47335</v>
      </c>
      <c r="M3835" s="3" t="s">
        <v>27</v>
      </c>
      <c r="N3835" s="3" t="str">
        <f t="shared" ref="N3835:N3837" si="85">J3835</f>
        <v>[1.25 cr - &gt;2 cr]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1"/>
      <c r="AA3835" s="1" t="s">
        <v>16</v>
      </c>
      <c r="AB3835" s="3" t="s">
        <v>12</v>
      </c>
      <c r="AC3835" s="23" t="s">
        <v>37782</v>
      </c>
      <c r="AD3835" s="23" t="s">
        <v>41819</v>
      </c>
      <c r="AE3835" t="s">
        <v>35407</v>
      </c>
    </row>
    <row r="3836" spans="1:31" ht="14.25" customHeight="1">
      <c r="A3836" s="1">
        <v>3835</v>
      </c>
      <c r="B3836" s="9" t="s">
        <v>6</v>
      </c>
      <c r="C3836" s="1" t="s">
        <v>906</v>
      </c>
      <c r="D3836" s="1" t="s">
        <v>642</v>
      </c>
      <c r="E3836" s="1" t="s">
        <v>36778</v>
      </c>
      <c r="F3836" s="1" t="s">
        <v>31184</v>
      </c>
      <c r="G3836" s="14">
        <v>91404441904</v>
      </c>
      <c r="H3836" s="1" t="s">
        <v>20</v>
      </c>
      <c r="I3836" s="1" t="s">
        <v>62</v>
      </c>
      <c r="J3836" s="1" t="s">
        <v>47300</v>
      </c>
      <c r="K3836" s="3" t="s">
        <v>117</v>
      </c>
      <c r="L3836" s="1" t="s">
        <v>47335</v>
      </c>
      <c r="M3836" s="3" t="s">
        <v>178</v>
      </c>
      <c r="N3836" s="3" t="str">
        <f t="shared" si="85"/>
        <v>[1.25 cr - &gt;2 cr]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1"/>
      <c r="AA3836" s="1" t="s">
        <v>16</v>
      </c>
      <c r="AB3836" s="3" t="s">
        <v>12</v>
      </c>
      <c r="AC3836" s="23" t="s">
        <v>37782</v>
      </c>
      <c r="AD3836" s="23" t="s">
        <v>41820</v>
      </c>
      <c r="AE3836" t="s">
        <v>35405</v>
      </c>
    </row>
    <row r="3837" spans="1:31" ht="14.25" customHeight="1">
      <c r="A3837" s="1">
        <v>3836</v>
      </c>
      <c r="B3837" s="9" t="s">
        <v>6</v>
      </c>
      <c r="C3837" s="1" t="s">
        <v>912</v>
      </c>
      <c r="D3837" s="1" t="s">
        <v>502</v>
      </c>
      <c r="E3837" s="1" t="s">
        <v>913</v>
      </c>
      <c r="F3837" s="1" t="s">
        <v>31185</v>
      </c>
      <c r="G3837" s="14">
        <v>919446914449</v>
      </c>
      <c r="H3837" s="1" t="s">
        <v>8</v>
      </c>
      <c r="I3837" s="1" t="s">
        <v>9</v>
      </c>
      <c r="J3837" s="1" t="s">
        <v>47300</v>
      </c>
      <c r="K3837" s="3" t="s">
        <v>42</v>
      </c>
      <c r="L3837" s="1" t="s">
        <v>47335</v>
      </c>
      <c r="M3837" s="3" t="s">
        <v>27</v>
      </c>
      <c r="N3837" s="3" t="str">
        <f t="shared" si="85"/>
        <v>[1.25 cr - &gt;2 cr]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1"/>
      <c r="AA3837" s="1" t="s">
        <v>16</v>
      </c>
      <c r="AB3837" s="3" t="s">
        <v>12</v>
      </c>
      <c r="AC3837" s="23" t="s">
        <v>37782</v>
      </c>
      <c r="AD3837" s="23" t="s">
        <v>41821</v>
      </c>
      <c r="AE3837" t="s">
        <v>35402</v>
      </c>
    </row>
    <row r="3838" spans="1:31" ht="14.25" customHeight="1">
      <c r="A3838" s="1">
        <v>3837</v>
      </c>
      <c r="B3838" s="1" t="s">
        <v>54</v>
      </c>
      <c r="C3838" s="1" t="s">
        <v>992</v>
      </c>
      <c r="D3838" s="1" t="s">
        <v>36427</v>
      </c>
      <c r="E3838" s="1" t="s">
        <v>141</v>
      </c>
      <c r="F3838" s="1" t="s">
        <v>21409</v>
      </c>
      <c r="G3838" s="14">
        <v>9194900196</v>
      </c>
      <c r="H3838" s="1" t="s">
        <v>20</v>
      </c>
      <c r="I3838" s="1" t="s">
        <v>41</v>
      </c>
      <c r="J3838" s="1" t="s">
        <v>47300</v>
      </c>
      <c r="K3838" s="3" t="s">
        <v>17</v>
      </c>
      <c r="L3838" s="1" t="s">
        <v>47335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1"/>
      <c r="AA3838" s="1" t="s">
        <v>11</v>
      </c>
      <c r="AB3838" s="3" t="s">
        <v>321</v>
      </c>
      <c r="AC3838" s="23" t="s">
        <v>37782</v>
      </c>
      <c r="AD3838" s="23" t="s">
        <v>41822</v>
      </c>
      <c r="AE3838" t="s">
        <v>35402</v>
      </c>
    </row>
    <row r="3839" spans="1:31" ht="14.25" customHeight="1">
      <c r="A3839" s="1">
        <v>3838</v>
      </c>
      <c r="B3839" s="1" t="s">
        <v>54</v>
      </c>
      <c r="C3839" s="1" t="s">
        <v>1072</v>
      </c>
      <c r="D3839" s="1" t="s">
        <v>1182</v>
      </c>
      <c r="E3839" s="1" t="s">
        <v>40</v>
      </c>
      <c r="F3839" s="1" t="s">
        <v>31198</v>
      </c>
      <c r="G3839" s="14">
        <v>914611040499</v>
      </c>
      <c r="H3839" s="1" t="s">
        <v>20</v>
      </c>
      <c r="I3839" s="1" t="s">
        <v>9</v>
      </c>
      <c r="J3839" s="1" t="s">
        <v>47300</v>
      </c>
      <c r="K3839" s="3" t="s">
        <v>27</v>
      </c>
      <c r="L3839" s="1" t="s">
        <v>47335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1"/>
      <c r="AA3839" s="1" t="s">
        <v>16</v>
      </c>
      <c r="AB3839" s="3" t="s">
        <v>12</v>
      </c>
      <c r="AC3839" s="23" t="s">
        <v>37782</v>
      </c>
      <c r="AD3839" s="23" t="s">
        <v>41823</v>
      </c>
      <c r="AE3839" t="s">
        <v>35402</v>
      </c>
    </row>
    <row r="3840" spans="1:31" ht="14.25" customHeight="1">
      <c r="A3840" s="1">
        <v>3839</v>
      </c>
      <c r="B3840" s="1" t="s">
        <v>54</v>
      </c>
      <c r="C3840" s="1" t="s">
        <v>1101</v>
      </c>
      <c r="D3840" s="1" t="s">
        <v>39</v>
      </c>
      <c r="E3840" s="1" t="s">
        <v>36779</v>
      </c>
      <c r="F3840" s="1" t="s">
        <v>1102</v>
      </c>
      <c r="G3840" s="14">
        <v>919099044410</v>
      </c>
      <c r="H3840" s="1" t="s">
        <v>8</v>
      </c>
      <c r="I3840" s="1" t="s">
        <v>41</v>
      </c>
      <c r="J3840" s="1" t="s">
        <v>47300</v>
      </c>
      <c r="K3840" s="3" t="s">
        <v>27</v>
      </c>
      <c r="L3840" s="1" t="s">
        <v>47335</v>
      </c>
      <c r="M3840" s="3" t="s">
        <v>47344</v>
      </c>
      <c r="N3840" s="3" t="str">
        <f>J3840</f>
        <v>[1.25 cr - &gt;2 cr]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1"/>
      <c r="AA3840" s="1" t="s">
        <v>16</v>
      </c>
      <c r="AB3840" s="3" t="s">
        <v>12</v>
      </c>
      <c r="AC3840" s="23" t="s">
        <v>37782</v>
      </c>
      <c r="AD3840" s="23" t="s">
        <v>38510</v>
      </c>
      <c r="AE3840" t="s">
        <v>35405</v>
      </c>
    </row>
    <row r="3841" spans="1:31" ht="14.25" customHeight="1">
      <c r="A3841" s="1">
        <v>3840</v>
      </c>
      <c r="B3841" s="1" t="s">
        <v>54</v>
      </c>
      <c r="C3841" s="1" t="s">
        <v>1118</v>
      </c>
      <c r="D3841" s="1" t="s">
        <v>3356</v>
      </c>
      <c r="E3841" s="1" t="s">
        <v>40</v>
      </c>
      <c r="F3841" s="1" t="s">
        <v>31208</v>
      </c>
      <c r="G3841" s="14">
        <v>91994619646</v>
      </c>
      <c r="H3841" s="1" t="s">
        <v>20</v>
      </c>
      <c r="I3841" s="1" t="s">
        <v>41</v>
      </c>
      <c r="J3841" s="1" t="s">
        <v>47300</v>
      </c>
      <c r="K3841" s="3" t="s">
        <v>42</v>
      </c>
      <c r="L3841" s="1" t="s">
        <v>47335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1"/>
      <c r="AA3841" s="1" t="s">
        <v>16</v>
      </c>
      <c r="AB3841" s="3" t="s">
        <v>12</v>
      </c>
      <c r="AC3841" s="23" t="s">
        <v>37782</v>
      </c>
      <c r="AD3841" s="23" t="s">
        <v>41824</v>
      </c>
      <c r="AE3841" t="s">
        <v>35405</v>
      </c>
    </row>
    <row r="3842" spans="1:31" ht="14.25" customHeight="1">
      <c r="A3842" s="1">
        <v>3841</v>
      </c>
      <c r="B3842" s="9" t="s">
        <v>6</v>
      </c>
      <c r="C3842" s="1" t="s">
        <v>1165</v>
      </c>
      <c r="D3842" s="1" t="s">
        <v>610</v>
      </c>
      <c r="E3842" s="1" t="s">
        <v>40</v>
      </c>
      <c r="F3842" s="1" t="s">
        <v>31218</v>
      </c>
      <c r="G3842" s="14">
        <v>9194469464</v>
      </c>
      <c r="H3842" s="1" t="s">
        <v>8</v>
      </c>
      <c r="I3842" s="1" t="s">
        <v>9</v>
      </c>
      <c r="J3842" s="1" t="s">
        <v>47300</v>
      </c>
      <c r="K3842" s="3" t="s">
        <v>27</v>
      </c>
      <c r="L3842" s="1" t="s">
        <v>47335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1"/>
      <c r="AA3842" s="1" t="s">
        <v>16</v>
      </c>
      <c r="AB3842" s="3" t="s">
        <v>12</v>
      </c>
      <c r="AC3842" s="23" t="s">
        <v>37782</v>
      </c>
      <c r="AD3842" s="23" t="s">
        <v>41825</v>
      </c>
      <c r="AE3842" t="s">
        <v>35408</v>
      </c>
    </row>
    <row r="3843" spans="1:31" ht="14.25" customHeight="1">
      <c r="A3843" s="1">
        <v>3842</v>
      </c>
      <c r="B3843" s="1" t="s">
        <v>54</v>
      </c>
      <c r="C3843" s="1" t="s">
        <v>1188</v>
      </c>
      <c r="D3843" s="1" t="s">
        <v>1994</v>
      </c>
      <c r="E3843" s="1" t="s">
        <v>1244</v>
      </c>
      <c r="F3843" s="1" t="s">
        <v>33492</v>
      </c>
      <c r="G3843" s="14">
        <v>91994999144</v>
      </c>
      <c r="H3843" s="1" t="s">
        <v>8</v>
      </c>
      <c r="I3843" s="1" t="s">
        <v>62</v>
      </c>
      <c r="J3843" s="1" t="s">
        <v>47300</v>
      </c>
      <c r="K3843" s="3" t="s">
        <v>27</v>
      </c>
      <c r="L3843" s="1" t="s">
        <v>47335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1"/>
      <c r="AA3843" s="1" t="s">
        <v>16</v>
      </c>
      <c r="AB3843" s="3" t="s">
        <v>12</v>
      </c>
      <c r="AC3843" s="23" t="s">
        <v>37782</v>
      </c>
      <c r="AD3843" s="23" t="s">
        <v>41826</v>
      </c>
      <c r="AE3843" t="s">
        <v>35408</v>
      </c>
    </row>
    <row r="3844" spans="1:31" ht="14.25" customHeight="1">
      <c r="A3844" s="1">
        <v>3843</v>
      </c>
      <c r="B3844" s="9" t="s">
        <v>6</v>
      </c>
      <c r="C3844" s="1" t="s">
        <v>1230</v>
      </c>
      <c r="D3844" s="1" t="s">
        <v>1231</v>
      </c>
      <c r="E3844" s="1" t="s">
        <v>824</v>
      </c>
      <c r="F3844" s="1" t="s">
        <v>31226</v>
      </c>
      <c r="G3844" s="14">
        <v>919446414494</v>
      </c>
      <c r="H3844" s="1" t="s">
        <v>15</v>
      </c>
      <c r="I3844" s="1" t="s">
        <v>62</v>
      </c>
      <c r="J3844" s="1" t="s">
        <v>47300</v>
      </c>
      <c r="K3844" s="3" t="s">
        <v>42</v>
      </c>
      <c r="L3844" s="1" t="s">
        <v>47335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1"/>
      <c r="AA3844" s="1" t="s">
        <v>16</v>
      </c>
      <c r="AB3844" s="3" t="s">
        <v>12</v>
      </c>
      <c r="AC3844" s="23" t="s">
        <v>37782</v>
      </c>
      <c r="AD3844" s="23" t="s">
        <v>41827</v>
      </c>
      <c r="AE3844" t="s">
        <v>35402</v>
      </c>
    </row>
    <row r="3845" spans="1:31" ht="14.25" customHeight="1">
      <c r="A3845" s="1">
        <v>3844</v>
      </c>
      <c r="B3845" s="1" t="s">
        <v>54</v>
      </c>
      <c r="C3845" s="1" t="s">
        <v>1261</v>
      </c>
      <c r="D3845" s="1" t="s">
        <v>636</v>
      </c>
      <c r="E3845" s="1" t="s">
        <v>139</v>
      </c>
      <c r="F3845" s="1" t="s">
        <v>21512</v>
      </c>
      <c r="G3845" s="14">
        <v>919944444</v>
      </c>
      <c r="H3845" s="1" t="s">
        <v>8</v>
      </c>
      <c r="I3845" s="1" t="s">
        <v>9</v>
      </c>
      <c r="J3845" s="1" t="s">
        <v>47300</v>
      </c>
      <c r="K3845" s="3" t="s">
        <v>42</v>
      </c>
      <c r="L3845" s="1" t="s">
        <v>47335</v>
      </c>
      <c r="M3845" s="3" t="s">
        <v>27</v>
      </c>
      <c r="N3845" s="3" t="str">
        <f>J3845</f>
        <v>[1.25 cr - &gt;2 cr]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1"/>
      <c r="AA3845" s="1" t="s">
        <v>16</v>
      </c>
      <c r="AB3845" s="3" t="s">
        <v>12</v>
      </c>
      <c r="AC3845" s="23" t="s">
        <v>37782</v>
      </c>
      <c r="AD3845" s="23" t="s">
        <v>41828</v>
      </c>
      <c r="AE3845" t="s">
        <v>35405</v>
      </c>
    </row>
    <row r="3846" spans="1:31" ht="14.25" customHeight="1">
      <c r="A3846" s="1">
        <v>3845</v>
      </c>
      <c r="B3846" s="1" t="s">
        <v>54</v>
      </c>
      <c r="C3846" s="1" t="s">
        <v>1283</v>
      </c>
      <c r="D3846" s="1" t="s">
        <v>959</v>
      </c>
      <c r="E3846" s="1" t="s">
        <v>7558</v>
      </c>
      <c r="F3846" s="1" t="s">
        <v>31233</v>
      </c>
      <c r="G3846" s="14">
        <v>919444044666</v>
      </c>
      <c r="H3846" s="1" t="s">
        <v>20</v>
      </c>
      <c r="I3846" s="1" t="s">
        <v>9</v>
      </c>
      <c r="J3846" s="1" t="s">
        <v>47300</v>
      </c>
      <c r="K3846" s="3" t="s">
        <v>42</v>
      </c>
      <c r="L3846" s="1" t="s">
        <v>47335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1"/>
      <c r="AA3846" s="1" t="s">
        <v>16</v>
      </c>
      <c r="AB3846" s="3" t="s">
        <v>12</v>
      </c>
      <c r="AC3846" s="23" t="s">
        <v>37782</v>
      </c>
      <c r="AD3846" s="23" t="s">
        <v>41829</v>
      </c>
      <c r="AE3846" t="s">
        <v>35408</v>
      </c>
    </row>
    <row r="3847" spans="1:31" ht="14.25" customHeight="1">
      <c r="A3847" s="1">
        <v>3846</v>
      </c>
      <c r="B3847" s="1" t="s">
        <v>54</v>
      </c>
      <c r="C3847" s="1" t="s">
        <v>1299</v>
      </c>
      <c r="D3847" s="1" t="s">
        <v>546</v>
      </c>
      <c r="E3847" s="1" t="s">
        <v>1300</v>
      </c>
      <c r="F3847" s="1" t="s">
        <v>21527</v>
      </c>
      <c r="G3847" s="14">
        <v>91996111999</v>
      </c>
      <c r="H3847" s="1" t="s">
        <v>132</v>
      </c>
      <c r="I3847" s="1" t="s">
        <v>9</v>
      </c>
      <c r="J3847" s="1" t="s">
        <v>47300</v>
      </c>
      <c r="K3847" s="3" t="s">
        <v>27</v>
      </c>
      <c r="L3847" s="1" t="s">
        <v>47335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1"/>
      <c r="AA3847" s="1" t="s">
        <v>16</v>
      </c>
      <c r="AB3847" s="3" t="s">
        <v>12</v>
      </c>
      <c r="AC3847" s="23" t="s">
        <v>37782</v>
      </c>
      <c r="AD3847" s="23" t="s">
        <v>41830</v>
      </c>
      <c r="AE3847" t="s">
        <v>35407</v>
      </c>
    </row>
    <row r="3848" spans="1:31" ht="14.25" customHeight="1">
      <c r="A3848" s="1">
        <v>3847</v>
      </c>
      <c r="B3848" s="1" t="s">
        <v>54</v>
      </c>
      <c r="C3848" s="1" t="s">
        <v>1377</v>
      </c>
      <c r="D3848" s="1" t="s">
        <v>35665</v>
      </c>
      <c r="E3848" s="1" t="s">
        <v>13873</v>
      </c>
      <c r="F3848" s="1" t="s">
        <v>31246</v>
      </c>
      <c r="G3848" s="14">
        <v>91414194661</v>
      </c>
      <c r="H3848" s="1" t="s">
        <v>20</v>
      </c>
      <c r="I3848" s="1" t="s">
        <v>9</v>
      </c>
      <c r="J3848" s="1" t="s">
        <v>47300</v>
      </c>
      <c r="K3848" s="3" t="s">
        <v>27</v>
      </c>
      <c r="L3848" s="1" t="s">
        <v>47335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1"/>
      <c r="AA3848" s="1" t="s">
        <v>16</v>
      </c>
      <c r="AB3848" s="3" t="s">
        <v>12</v>
      </c>
      <c r="AC3848" s="23" t="s">
        <v>37782</v>
      </c>
      <c r="AD3848" s="23" t="s">
        <v>41831</v>
      </c>
      <c r="AE3848" t="s">
        <v>35408</v>
      </c>
    </row>
    <row r="3849" spans="1:31" ht="14.25" customHeight="1">
      <c r="A3849" s="1">
        <v>3848</v>
      </c>
      <c r="B3849" s="1" t="s">
        <v>54</v>
      </c>
      <c r="C3849" s="1" t="s">
        <v>1379</v>
      </c>
      <c r="D3849" s="1" t="s">
        <v>407</v>
      </c>
      <c r="E3849" s="1" t="s">
        <v>73</v>
      </c>
      <c r="F3849" s="1" t="s">
        <v>33507</v>
      </c>
      <c r="G3849" s="14">
        <v>919904464</v>
      </c>
      <c r="H3849" s="1" t="s">
        <v>20</v>
      </c>
      <c r="I3849" s="1" t="s">
        <v>9</v>
      </c>
      <c r="J3849" s="1" t="s">
        <v>47300</v>
      </c>
      <c r="K3849" s="3" t="s">
        <v>27</v>
      </c>
      <c r="L3849" s="1" t="s">
        <v>47335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1"/>
      <c r="AA3849" s="1" t="s">
        <v>16</v>
      </c>
      <c r="AB3849" s="3" t="s">
        <v>12</v>
      </c>
      <c r="AC3849" s="23" t="s">
        <v>37782</v>
      </c>
      <c r="AD3849" s="23" t="s">
        <v>41832</v>
      </c>
      <c r="AE3849" t="s">
        <v>35408</v>
      </c>
    </row>
    <row r="3850" spans="1:31" ht="14.25" customHeight="1">
      <c r="A3850" s="1">
        <v>3849</v>
      </c>
      <c r="B3850" s="9" t="s">
        <v>6</v>
      </c>
      <c r="C3850" s="1" t="s">
        <v>1393</v>
      </c>
      <c r="D3850" s="1" t="s">
        <v>1394</v>
      </c>
      <c r="E3850" s="1" t="s">
        <v>1395</v>
      </c>
      <c r="F3850" s="1" t="s">
        <v>21568</v>
      </c>
      <c r="G3850" s="14">
        <v>919446490061</v>
      </c>
      <c r="H3850" s="1" t="s">
        <v>15</v>
      </c>
      <c r="I3850" s="1" t="s">
        <v>33</v>
      </c>
      <c r="J3850" s="1" t="s">
        <v>47300</v>
      </c>
      <c r="K3850" s="3" t="s">
        <v>42</v>
      </c>
      <c r="L3850" s="1" t="s">
        <v>47335</v>
      </c>
      <c r="M3850" s="3" t="s">
        <v>27</v>
      </c>
      <c r="N3850" s="3" t="str">
        <f>J3850</f>
        <v>[1.25 cr - &gt;2 cr]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1"/>
      <c r="AA3850" s="1" t="s">
        <v>16</v>
      </c>
      <c r="AB3850" s="3" t="s">
        <v>12</v>
      </c>
      <c r="AC3850" s="23" t="s">
        <v>37782</v>
      </c>
      <c r="AD3850" s="23" t="s">
        <v>41833</v>
      </c>
      <c r="AE3850" t="s">
        <v>35407</v>
      </c>
    </row>
    <row r="3851" spans="1:31" ht="14.25" customHeight="1">
      <c r="A3851" s="1">
        <v>3850</v>
      </c>
      <c r="B3851" s="9" t="s">
        <v>6</v>
      </c>
      <c r="C3851" s="1" t="s">
        <v>1449</v>
      </c>
      <c r="D3851" s="1" t="s">
        <v>857</v>
      </c>
      <c r="E3851" s="1" t="s">
        <v>447</v>
      </c>
      <c r="F3851" s="1" t="s">
        <v>21590</v>
      </c>
      <c r="G3851" s="14">
        <v>91944446646</v>
      </c>
      <c r="H3851" s="1" t="s">
        <v>132</v>
      </c>
      <c r="I3851" s="1" t="s">
        <v>41</v>
      </c>
      <c r="J3851" s="1" t="s">
        <v>47300</v>
      </c>
      <c r="K3851" s="3" t="s">
        <v>27</v>
      </c>
      <c r="L3851" s="1" t="s">
        <v>47335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1"/>
      <c r="AA3851" s="1" t="s">
        <v>16</v>
      </c>
      <c r="AB3851" s="3" t="s">
        <v>12</v>
      </c>
      <c r="AC3851" s="23" t="s">
        <v>37782</v>
      </c>
      <c r="AD3851" s="23" t="s">
        <v>41834</v>
      </c>
      <c r="AE3851" t="s">
        <v>35408</v>
      </c>
    </row>
    <row r="3852" spans="1:31" ht="14.25" customHeight="1">
      <c r="A3852" s="1">
        <v>3851</v>
      </c>
      <c r="B3852" s="1" t="s">
        <v>54</v>
      </c>
      <c r="C3852" s="1" t="s">
        <v>1474</v>
      </c>
      <c r="D3852" s="1" t="s">
        <v>58</v>
      </c>
      <c r="E3852" s="1" t="s">
        <v>16118</v>
      </c>
      <c r="F3852" s="1" t="s">
        <v>21602</v>
      </c>
      <c r="G3852" s="14">
        <v>919444401000</v>
      </c>
      <c r="H3852" s="1" t="s">
        <v>8</v>
      </c>
      <c r="I3852" s="1" t="s">
        <v>9</v>
      </c>
      <c r="J3852" s="1" t="s">
        <v>47300</v>
      </c>
      <c r="K3852" s="3" t="s">
        <v>27</v>
      </c>
      <c r="L3852" s="1" t="s">
        <v>47335</v>
      </c>
      <c r="M3852" s="3" t="s">
        <v>47344</v>
      </c>
      <c r="N3852" s="3" t="str">
        <f>J3852</f>
        <v>[1.25 cr - &gt;2 cr]</v>
      </c>
      <c r="O3852" s="3" t="s">
        <v>47349</v>
      </c>
      <c r="P3852" s="3" t="s">
        <v>47300</v>
      </c>
      <c r="Q3852" s="3" t="s">
        <v>171</v>
      </c>
      <c r="R3852" s="3" t="s">
        <v>47300</v>
      </c>
      <c r="S3852" s="3"/>
      <c r="T3852" s="3"/>
      <c r="U3852" s="3"/>
      <c r="V3852" s="3"/>
      <c r="W3852" s="3"/>
      <c r="X3852" s="3"/>
      <c r="Y3852" s="3"/>
      <c r="Z3852" s="1"/>
      <c r="AA3852" s="1" t="s">
        <v>16</v>
      </c>
      <c r="AB3852" s="3" t="s">
        <v>12</v>
      </c>
      <c r="AC3852" s="23" t="s">
        <v>37782</v>
      </c>
      <c r="AD3852" s="23" t="s">
        <v>41835</v>
      </c>
      <c r="AE3852" t="s">
        <v>35408</v>
      </c>
    </row>
    <row r="3853" spans="1:31" ht="14.25" customHeight="1">
      <c r="A3853" s="1">
        <v>3852</v>
      </c>
      <c r="B3853" s="1" t="s">
        <v>54</v>
      </c>
      <c r="C3853" s="1" t="s">
        <v>1614</v>
      </c>
      <c r="D3853" s="1" t="s">
        <v>1615</v>
      </c>
      <c r="E3853" s="1" t="s">
        <v>78</v>
      </c>
      <c r="F3853" s="1" t="s">
        <v>21659</v>
      </c>
      <c r="G3853" s="14">
        <v>919664441499</v>
      </c>
      <c r="H3853" s="1" t="s">
        <v>8</v>
      </c>
      <c r="I3853" s="1" t="s">
        <v>9</v>
      </c>
      <c r="J3853" s="1" t="s">
        <v>47300</v>
      </c>
      <c r="K3853" s="3" t="s">
        <v>27</v>
      </c>
      <c r="L3853" s="1" t="s">
        <v>47335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1"/>
      <c r="AA3853" s="1" t="s">
        <v>16</v>
      </c>
      <c r="AB3853" s="3" t="s">
        <v>12</v>
      </c>
      <c r="AC3853" s="23" t="s">
        <v>37782</v>
      </c>
      <c r="AD3853" s="23" t="s">
        <v>41836</v>
      </c>
      <c r="AE3853" t="s">
        <v>35408</v>
      </c>
    </row>
    <row r="3854" spans="1:31" ht="14.25" customHeight="1">
      <c r="A3854" s="1">
        <v>3853</v>
      </c>
      <c r="B3854" s="1" t="s">
        <v>54</v>
      </c>
      <c r="C3854" s="1" t="s">
        <v>1635</v>
      </c>
      <c r="D3854" s="1" t="s">
        <v>1636</v>
      </c>
      <c r="E3854" s="1" t="s">
        <v>255</v>
      </c>
      <c r="F3854" s="1" t="s">
        <v>21669</v>
      </c>
      <c r="G3854" s="14">
        <v>91944604440</v>
      </c>
      <c r="H3854" s="1" t="s">
        <v>8</v>
      </c>
      <c r="I3854" s="1" t="s">
        <v>9</v>
      </c>
      <c r="J3854" s="1" t="s">
        <v>47300</v>
      </c>
      <c r="K3854" s="3" t="s">
        <v>27</v>
      </c>
      <c r="L3854" s="1" t="s">
        <v>47335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1"/>
      <c r="AA3854" s="1" t="s">
        <v>16</v>
      </c>
      <c r="AB3854" s="3" t="s">
        <v>12</v>
      </c>
      <c r="AC3854" s="23" t="s">
        <v>37782</v>
      </c>
      <c r="AD3854" s="23" t="s">
        <v>41837</v>
      </c>
      <c r="AE3854" t="s">
        <v>35407</v>
      </c>
    </row>
    <row r="3855" spans="1:31" ht="14.25" customHeight="1">
      <c r="A3855" s="1">
        <v>3854</v>
      </c>
      <c r="B3855" s="1" t="s">
        <v>54</v>
      </c>
      <c r="C3855" s="1" t="s">
        <v>1712</v>
      </c>
      <c r="D3855" s="1" t="s">
        <v>1322</v>
      </c>
      <c r="E3855" s="1" t="s">
        <v>410</v>
      </c>
      <c r="F3855" s="1" t="s">
        <v>21697</v>
      </c>
      <c r="G3855" s="14">
        <v>91944696914</v>
      </c>
      <c r="H3855" s="1" t="s">
        <v>8</v>
      </c>
      <c r="I3855" s="1" t="s">
        <v>62</v>
      </c>
      <c r="J3855" s="1" t="s">
        <v>47300</v>
      </c>
      <c r="K3855" s="3" t="s">
        <v>63</v>
      </c>
      <c r="L3855" s="1" t="s">
        <v>47335</v>
      </c>
      <c r="M3855" s="3" t="s">
        <v>213</v>
      </c>
      <c r="N3855" s="3" t="str">
        <f t="shared" ref="N3855:N3856" si="86">J3855</f>
        <v>[1.25 cr - &gt;2 cr]</v>
      </c>
      <c r="O3855" s="3" t="s">
        <v>17</v>
      </c>
      <c r="P3855" s="3" t="s">
        <v>47300</v>
      </c>
      <c r="Q3855" s="3" t="s">
        <v>42</v>
      </c>
      <c r="R3855" s="3" t="s">
        <v>47300</v>
      </c>
      <c r="S3855" s="3" t="s">
        <v>27</v>
      </c>
      <c r="T3855" s="3" t="s">
        <v>47300</v>
      </c>
      <c r="U3855" s="3" t="s">
        <v>117</v>
      </c>
      <c r="V3855" s="3" t="s">
        <v>47300</v>
      </c>
      <c r="W3855" s="3" t="s">
        <v>178</v>
      </c>
      <c r="X3855" s="3" t="s">
        <v>47300</v>
      </c>
      <c r="Y3855" s="3" t="s">
        <v>171</v>
      </c>
      <c r="Z3855" s="1" t="s">
        <v>47300</v>
      </c>
      <c r="AA3855" s="1" t="s">
        <v>16</v>
      </c>
      <c r="AB3855" s="3" t="s">
        <v>12</v>
      </c>
      <c r="AC3855" s="23" t="s">
        <v>37782</v>
      </c>
      <c r="AD3855" s="23" t="s">
        <v>41838</v>
      </c>
      <c r="AE3855" t="s">
        <v>35408</v>
      </c>
    </row>
    <row r="3856" spans="1:31" ht="14.25" customHeight="1">
      <c r="A3856" s="1">
        <v>3855</v>
      </c>
      <c r="B3856" s="1" t="s">
        <v>54</v>
      </c>
      <c r="C3856" s="1" t="s">
        <v>1715</v>
      </c>
      <c r="D3856" s="1" t="s">
        <v>36478</v>
      </c>
      <c r="E3856" s="1" t="s">
        <v>1716</v>
      </c>
      <c r="F3856" s="1" t="s">
        <v>31272</v>
      </c>
      <c r="G3856" s="14">
        <v>91994660649</v>
      </c>
      <c r="H3856" s="1" t="s">
        <v>15</v>
      </c>
      <c r="I3856" s="1" t="s">
        <v>62</v>
      </c>
      <c r="J3856" s="1" t="s">
        <v>47300</v>
      </c>
      <c r="K3856" s="3" t="s">
        <v>42</v>
      </c>
      <c r="L3856" s="1" t="s">
        <v>47335</v>
      </c>
      <c r="M3856" s="3" t="s">
        <v>27</v>
      </c>
      <c r="N3856" s="3" t="str">
        <f t="shared" si="86"/>
        <v>[1.25 cr - &gt;2 cr]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1"/>
      <c r="AA3856" s="1" t="s">
        <v>16</v>
      </c>
      <c r="AB3856" s="3" t="s">
        <v>12</v>
      </c>
      <c r="AC3856" s="23" t="s">
        <v>37782</v>
      </c>
      <c r="AD3856" s="23" t="s">
        <v>38305</v>
      </c>
      <c r="AE3856" t="s">
        <v>35405</v>
      </c>
    </row>
    <row r="3857" spans="1:31" ht="14.25" customHeight="1">
      <c r="A3857" s="1">
        <v>3856</v>
      </c>
      <c r="B3857" s="1" t="s">
        <v>54</v>
      </c>
      <c r="C3857" s="1" t="s">
        <v>1718</v>
      </c>
      <c r="D3857" s="1" t="s">
        <v>3970</v>
      </c>
      <c r="E3857" s="1" t="s">
        <v>36777</v>
      </c>
      <c r="F3857" s="1" t="s">
        <v>31273</v>
      </c>
      <c r="G3857" s="14">
        <v>919444409000</v>
      </c>
      <c r="H3857" s="1" t="s">
        <v>20</v>
      </c>
      <c r="I3857" s="1" t="s">
        <v>9</v>
      </c>
      <c r="J3857" s="1" t="s">
        <v>47300</v>
      </c>
      <c r="K3857" s="3" t="s">
        <v>27</v>
      </c>
      <c r="L3857" s="1" t="s">
        <v>47335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1"/>
      <c r="AA3857" s="1" t="s">
        <v>16</v>
      </c>
      <c r="AB3857" s="3" t="s">
        <v>12</v>
      </c>
      <c r="AC3857" s="23" t="s">
        <v>37782</v>
      </c>
      <c r="AD3857" s="23" t="s">
        <v>41839</v>
      </c>
      <c r="AE3857" t="s">
        <v>35402</v>
      </c>
    </row>
    <row r="3858" spans="1:31" ht="14.25" customHeight="1">
      <c r="A3858" s="1">
        <v>3857</v>
      </c>
      <c r="B3858" s="1" t="s">
        <v>54</v>
      </c>
      <c r="C3858" s="1" t="s">
        <v>1741</v>
      </c>
      <c r="D3858" s="1" t="s">
        <v>16068</v>
      </c>
      <c r="E3858" s="1" t="s">
        <v>139</v>
      </c>
      <c r="F3858" s="1" t="s">
        <v>33544</v>
      </c>
      <c r="G3858" s="14">
        <v>91944994464</v>
      </c>
      <c r="H3858" s="1" t="s">
        <v>15</v>
      </c>
      <c r="I3858" s="1" t="s">
        <v>9</v>
      </c>
      <c r="J3858" s="1" t="s">
        <v>47300</v>
      </c>
      <c r="K3858" s="3" t="s">
        <v>42</v>
      </c>
      <c r="L3858" s="1" t="s">
        <v>47335</v>
      </c>
      <c r="M3858" s="3" t="s">
        <v>27</v>
      </c>
      <c r="N3858" s="3" t="str">
        <f>J3858</f>
        <v>[1.25 cr - &gt;2 cr]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1"/>
      <c r="AA3858" s="1" t="s">
        <v>16</v>
      </c>
      <c r="AB3858" s="3" t="s">
        <v>12</v>
      </c>
      <c r="AC3858" s="23" t="s">
        <v>37782</v>
      </c>
      <c r="AD3858" s="23" t="s">
        <v>40235</v>
      </c>
      <c r="AE3858" t="s">
        <v>35407</v>
      </c>
    </row>
    <row r="3859" spans="1:31" ht="14.25" customHeight="1">
      <c r="A3859" s="1">
        <v>3858</v>
      </c>
      <c r="B3859" s="1" t="s">
        <v>54</v>
      </c>
      <c r="C3859" s="1" t="s">
        <v>1756</v>
      </c>
      <c r="D3859" s="1" t="s">
        <v>3940</v>
      </c>
      <c r="E3859" s="1" t="s">
        <v>217</v>
      </c>
      <c r="F3859" s="1" t="s">
        <v>31279</v>
      </c>
      <c r="G3859" s="14">
        <v>919444499699</v>
      </c>
      <c r="H3859" s="1" t="s">
        <v>15</v>
      </c>
      <c r="I3859" s="1" t="s">
        <v>9</v>
      </c>
      <c r="J3859" s="1" t="s">
        <v>47300</v>
      </c>
      <c r="K3859" s="3" t="s">
        <v>27</v>
      </c>
      <c r="L3859" s="1" t="s">
        <v>47335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1"/>
      <c r="AA3859" s="1" t="s">
        <v>16</v>
      </c>
      <c r="AB3859" s="3" t="s">
        <v>12</v>
      </c>
      <c r="AC3859" s="23" t="s">
        <v>37782</v>
      </c>
      <c r="AD3859" s="23" t="s">
        <v>41840</v>
      </c>
      <c r="AE3859" t="s">
        <v>35402</v>
      </c>
    </row>
    <row r="3860" spans="1:31" ht="14.25" customHeight="1">
      <c r="A3860" s="1">
        <v>3859</v>
      </c>
      <c r="B3860" s="1" t="s">
        <v>54</v>
      </c>
      <c r="C3860" s="1" t="s">
        <v>1757</v>
      </c>
      <c r="D3860" s="1" t="s">
        <v>151</v>
      </c>
      <c r="E3860" s="1" t="s">
        <v>139</v>
      </c>
      <c r="F3860" s="1" t="s">
        <v>21712</v>
      </c>
      <c r="G3860" s="14">
        <v>919444446904</v>
      </c>
      <c r="H3860" s="1" t="s">
        <v>20</v>
      </c>
      <c r="I3860" s="1" t="s">
        <v>62</v>
      </c>
      <c r="J3860" s="1" t="s">
        <v>47300</v>
      </c>
      <c r="K3860" s="3" t="s">
        <v>171</v>
      </c>
      <c r="L3860" s="1" t="s">
        <v>47335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1"/>
      <c r="AA3860" s="1" t="s">
        <v>16</v>
      </c>
      <c r="AB3860" s="3" t="s">
        <v>12</v>
      </c>
      <c r="AC3860" s="23" t="s">
        <v>37782</v>
      </c>
      <c r="AD3860" s="23" t="s">
        <v>41841</v>
      </c>
      <c r="AE3860" t="s">
        <v>35405</v>
      </c>
    </row>
    <row r="3861" spans="1:31" ht="14.25" customHeight="1">
      <c r="A3861" s="1">
        <v>3860</v>
      </c>
      <c r="B3861" s="9" t="s">
        <v>6</v>
      </c>
      <c r="C3861" s="1" t="s">
        <v>1776</v>
      </c>
      <c r="D3861" s="1" t="s">
        <v>1777</v>
      </c>
      <c r="E3861" s="1" t="s">
        <v>159</v>
      </c>
      <c r="F3861" s="1" t="s">
        <v>21721</v>
      </c>
      <c r="G3861" s="14">
        <v>919601990610</v>
      </c>
      <c r="H3861" s="1" t="s">
        <v>8</v>
      </c>
      <c r="I3861" s="1" t="s">
        <v>62</v>
      </c>
      <c r="J3861" s="1" t="s">
        <v>47300</v>
      </c>
      <c r="K3861" s="3" t="s">
        <v>27</v>
      </c>
      <c r="L3861" s="1" t="s">
        <v>47335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1"/>
      <c r="AA3861" s="1" t="s">
        <v>16</v>
      </c>
      <c r="AB3861" s="3" t="s">
        <v>12</v>
      </c>
      <c r="AC3861" s="23" t="s">
        <v>37782</v>
      </c>
      <c r="AD3861" s="23" t="s">
        <v>41842</v>
      </c>
      <c r="AE3861" t="s">
        <v>35407</v>
      </c>
    </row>
    <row r="3862" spans="1:31" ht="14.25" customHeight="1">
      <c r="A3862" s="1">
        <v>3861</v>
      </c>
      <c r="B3862" s="1" t="s">
        <v>54</v>
      </c>
      <c r="C3862" s="1" t="s">
        <v>1813</v>
      </c>
      <c r="D3862" s="1" t="s">
        <v>72</v>
      </c>
      <c r="E3862" s="1" t="s">
        <v>788</v>
      </c>
      <c r="F3862" s="1" t="s">
        <v>1814</v>
      </c>
      <c r="G3862" s="14">
        <v>919944446964</v>
      </c>
      <c r="H3862" s="1" t="s">
        <v>8</v>
      </c>
      <c r="I3862" s="1" t="s">
        <v>9</v>
      </c>
      <c r="J3862" s="1" t="s">
        <v>47300</v>
      </c>
      <c r="K3862" s="3" t="s">
        <v>17</v>
      </c>
      <c r="L3862" s="1" t="s">
        <v>47335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1"/>
      <c r="AA3862" s="1" t="s">
        <v>11</v>
      </c>
      <c r="AB3862" s="3" t="s">
        <v>56</v>
      </c>
      <c r="AC3862" s="23" t="s">
        <v>37782</v>
      </c>
      <c r="AD3862" s="23" t="s">
        <v>38877</v>
      </c>
      <c r="AE3862" t="s">
        <v>35402</v>
      </c>
    </row>
    <row r="3863" spans="1:31" ht="14.25" customHeight="1">
      <c r="A3863" s="1">
        <v>3862</v>
      </c>
      <c r="B3863" s="9" t="s">
        <v>6</v>
      </c>
      <c r="C3863" s="1" t="s">
        <v>1852</v>
      </c>
      <c r="D3863" s="1" t="s">
        <v>1015</v>
      </c>
      <c r="E3863" s="1" t="s">
        <v>139</v>
      </c>
      <c r="F3863" s="1" t="s">
        <v>21757</v>
      </c>
      <c r="G3863" s="14">
        <v>919444010444</v>
      </c>
      <c r="H3863" s="1" t="s">
        <v>37</v>
      </c>
      <c r="I3863" s="1" t="s">
        <v>9</v>
      </c>
      <c r="J3863" s="1" t="s">
        <v>47300</v>
      </c>
      <c r="K3863" s="3" t="s">
        <v>27</v>
      </c>
      <c r="L3863" s="1" t="s">
        <v>47335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1"/>
      <c r="AA3863" s="1" t="s">
        <v>16</v>
      </c>
      <c r="AB3863" s="3" t="s">
        <v>12</v>
      </c>
      <c r="AC3863" s="23" t="s">
        <v>37782</v>
      </c>
      <c r="AD3863" s="23" t="s">
        <v>40871</v>
      </c>
      <c r="AE3863" t="s">
        <v>35405</v>
      </c>
    </row>
    <row r="3864" spans="1:31" ht="14.25" customHeight="1">
      <c r="A3864" s="1">
        <v>3863</v>
      </c>
      <c r="B3864" s="1" t="s">
        <v>54</v>
      </c>
      <c r="C3864" s="1" t="s">
        <v>1873</v>
      </c>
      <c r="D3864" s="1" t="s">
        <v>350</v>
      </c>
      <c r="E3864" s="1" t="s">
        <v>19</v>
      </c>
      <c r="F3864" s="1" t="s">
        <v>31294</v>
      </c>
      <c r="G3864" s="14">
        <v>919446046696</v>
      </c>
      <c r="H3864" s="1" t="s">
        <v>20</v>
      </c>
      <c r="I3864" s="1" t="s">
        <v>9</v>
      </c>
      <c r="J3864" s="1" t="s">
        <v>47300</v>
      </c>
      <c r="K3864" s="3" t="s">
        <v>42</v>
      </c>
      <c r="L3864" s="1" t="s">
        <v>47335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1"/>
      <c r="AA3864" s="1" t="s">
        <v>16</v>
      </c>
      <c r="AB3864" s="3" t="s">
        <v>12</v>
      </c>
      <c r="AC3864" s="23" t="s">
        <v>37782</v>
      </c>
      <c r="AD3864" s="23" t="s">
        <v>41843</v>
      </c>
      <c r="AE3864" t="s">
        <v>35405</v>
      </c>
    </row>
    <row r="3865" spans="1:31" ht="14.25" customHeight="1">
      <c r="A3865" s="1">
        <v>3864</v>
      </c>
      <c r="B3865" s="1" t="s">
        <v>54</v>
      </c>
      <c r="C3865" s="1" t="s">
        <v>1939</v>
      </c>
      <c r="D3865" s="1" t="s">
        <v>1940</v>
      </c>
      <c r="E3865" s="1" t="s">
        <v>724</v>
      </c>
      <c r="F3865" s="1" t="s">
        <v>21795</v>
      </c>
      <c r="G3865" s="14">
        <v>91994619699</v>
      </c>
      <c r="H3865" s="1" t="s">
        <v>15</v>
      </c>
      <c r="I3865" s="1" t="s">
        <v>9</v>
      </c>
      <c r="J3865" s="1" t="s">
        <v>47300</v>
      </c>
      <c r="K3865" s="3" t="s">
        <v>42</v>
      </c>
      <c r="L3865" s="1" t="s">
        <v>47335</v>
      </c>
      <c r="M3865" s="3" t="s">
        <v>27</v>
      </c>
      <c r="N3865" s="3" t="str">
        <f>J3865</f>
        <v>[1.25 cr - &gt;2 cr]</v>
      </c>
      <c r="O3865" s="3" t="s">
        <v>47349</v>
      </c>
      <c r="P3865" s="3" t="s">
        <v>47300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1"/>
      <c r="AA3865" s="1" t="s">
        <v>16</v>
      </c>
      <c r="AB3865" s="3" t="s">
        <v>12</v>
      </c>
      <c r="AC3865" s="23" t="s">
        <v>37782</v>
      </c>
      <c r="AD3865" s="23" t="s">
        <v>41844</v>
      </c>
      <c r="AE3865" t="s">
        <v>35402</v>
      </c>
    </row>
    <row r="3866" spans="1:31" ht="14.25" customHeight="1">
      <c r="A3866" s="1">
        <v>3865</v>
      </c>
      <c r="B3866" s="9" t="s">
        <v>6</v>
      </c>
      <c r="C3866" s="1" t="s">
        <v>1941</v>
      </c>
      <c r="D3866" s="1" t="s">
        <v>1942</v>
      </c>
      <c r="E3866" s="1" t="s">
        <v>40</v>
      </c>
      <c r="F3866" s="1" t="s">
        <v>21796</v>
      </c>
      <c r="G3866" s="14">
        <v>919909006414</v>
      </c>
      <c r="H3866" s="1" t="s">
        <v>8</v>
      </c>
      <c r="I3866" s="1" t="s">
        <v>9</v>
      </c>
      <c r="J3866" s="1" t="s">
        <v>47300</v>
      </c>
      <c r="K3866" s="3" t="s">
        <v>171</v>
      </c>
      <c r="L3866" s="1" t="s">
        <v>47335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1"/>
      <c r="AA3866" s="1" t="s">
        <v>16</v>
      </c>
      <c r="AB3866" s="3" t="s">
        <v>12</v>
      </c>
      <c r="AC3866" s="23" t="s">
        <v>37782</v>
      </c>
      <c r="AD3866" s="23" t="s">
        <v>41845</v>
      </c>
      <c r="AE3866" t="s">
        <v>35407</v>
      </c>
    </row>
    <row r="3867" spans="1:31" ht="14.25" customHeight="1">
      <c r="A3867" s="1">
        <v>3866</v>
      </c>
      <c r="B3867" s="9" t="s">
        <v>6</v>
      </c>
      <c r="C3867" s="1" t="s">
        <v>2100</v>
      </c>
      <c r="D3867" s="1" t="s">
        <v>610</v>
      </c>
      <c r="E3867" s="1" t="s">
        <v>2101</v>
      </c>
      <c r="F3867" s="1" t="s">
        <v>31317</v>
      </c>
      <c r="G3867" s="14">
        <v>91999999696</v>
      </c>
      <c r="H3867" s="1" t="s">
        <v>8</v>
      </c>
      <c r="I3867" s="1" t="s">
        <v>62</v>
      </c>
      <c r="J3867" s="1" t="s">
        <v>47300</v>
      </c>
      <c r="K3867" s="3" t="s">
        <v>117</v>
      </c>
      <c r="L3867" s="1" t="s">
        <v>47335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1"/>
      <c r="AA3867" s="1" t="s">
        <v>16</v>
      </c>
      <c r="AB3867" s="3" t="s">
        <v>12</v>
      </c>
      <c r="AC3867" s="23" t="s">
        <v>37782</v>
      </c>
      <c r="AD3867" s="23" t="s">
        <v>41846</v>
      </c>
      <c r="AE3867" t="s">
        <v>35405</v>
      </c>
    </row>
    <row r="3868" spans="1:31" ht="14.25" customHeight="1">
      <c r="A3868" s="1">
        <v>3867</v>
      </c>
      <c r="B3868" s="1" t="s">
        <v>54</v>
      </c>
      <c r="C3868" s="1" t="s">
        <v>2115</v>
      </c>
      <c r="D3868" s="1" t="s">
        <v>2671</v>
      </c>
      <c r="E3868" s="1" t="s">
        <v>40</v>
      </c>
      <c r="F3868" s="1" t="s">
        <v>21873</v>
      </c>
      <c r="G3868" s="14">
        <v>919904044190</v>
      </c>
      <c r="H3868" s="1" t="s">
        <v>20</v>
      </c>
      <c r="I3868" s="1" t="s">
        <v>9</v>
      </c>
      <c r="J3868" s="1" t="s">
        <v>47300</v>
      </c>
      <c r="K3868" s="3" t="s">
        <v>42</v>
      </c>
      <c r="L3868" s="1" t="s">
        <v>47335</v>
      </c>
      <c r="M3868" s="3" t="s">
        <v>27</v>
      </c>
      <c r="N3868" s="3" t="str">
        <f>J3868</f>
        <v>[1.25 cr - &gt;2 cr]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1"/>
      <c r="AA3868" s="1" t="s">
        <v>16</v>
      </c>
      <c r="AB3868" s="3" t="s">
        <v>12</v>
      </c>
      <c r="AC3868" s="23" t="s">
        <v>37782</v>
      </c>
      <c r="AD3868" s="23" t="s">
        <v>41847</v>
      </c>
      <c r="AE3868" t="s">
        <v>35407</v>
      </c>
    </row>
    <row r="3869" spans="1:31" ht="14.25" customHeight="1">
      <c r="A3869" s="1">
        <v>3868</v>
      </c>
      <c r="B3869" s="1" t="s">
        <v>54</v>
      </c>
      <c r="C3869" s="1" t="s">
        <v>2133</v>
      </c>
      <c r="D3869" s="1" t="s">
        <v>557</v>
      </c>
      <c r="E3869" s="1" t="s">
        <v>264</v>
      </c>
      <c r="F3869" s="1" t="s">
        <v>31320</v>
      </c>
      <c r="G3869" s="14">
        <v>914166060104</v>
      </c>
      <c r="H3869" s="1" t="s">
        <v>20</v>
      </c>
      <c r="I3869" s="1" t="s">
        <v>62</v>
      </c>
      <c r="J3869" s="1" t="s">
        <v>47300</v>
      </c>
      <c r="K3869" s="3" t="s">
        <v>27</v>
      </c>
      <c r="L3869" s="1" t="s">
        <v>47335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1"/>
      <c r="AA3869" s="1" t="s">
        <v>16</v>
      </c>
      <c r="AB3869" s="3" t="s">
        <v>12</v>
      </c>
      <c r="AC3869" s="23" t="s">
        <v>37782</v>
      </c>
      <c r="AD3869" s="23" t="s">
        <v>41848</v>
      </c>
      <c r="AE3869" t="s">
        <v>35408</v>
      </c>
    </row>
    <row r="3870" spans="1:31" ht="14.25" customHeight="1">
      <c r="A3870" s="1">
        <v>3869</v>
      </c>
      <c r="B3870" s="1" t="s">
        <v>54</v>
      </c>
      <c r="C3870" s="1" t="s">
        <v>2242</v>
      </c>
      <c r="D3870" s="1" t="s">
        <v>1250</v>
      </c>
      <c r="E3870" s="1" t="s">
        <v>6501</v>
      </c>
      <c r="F3870" s="1" t="s">
        <v>21918</v>
      </c>
      <c r="G3870" s="14">
        <v>919909964640</v>
      </c>
      <c r="H3870" s="1" t="s">
        <v>20</v>
      </c>
      <c r="I3870" s="1" t="s">
        <v>41</v>
      </c>
      <c r="J3870" s="1" t="s">
        <v>47300</v>
      </c>
      <c r="K3870" s="3" t="s">
        <v>42</v>
      </c>
      <c r="L3870" s="1" t="s">
        <v>47335</v>
      </c>
      <c r="M3870" s="3" t="s">
        <v>27</v>
      </c>
      <c r="N3870" s="3" t="str">
        <f>J3870</f>
        <v>[1.25 cr - &gt;2 cr]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1"/>
      <c r="AA3870" s="1" t="s">
        <v>16</v>
      </c>
      <c r="AB3870" s="3" t="s">
        <v>12</v>
      </c>
      <c r="AC3870" s="23" t="s">
        <v>37782</v>
      </c>
      <c r="AD3870" s="23" t="s">
        <v>41849</v>
      </c>
      <c r="AE3870" t="s">
        <v>35408</v>
      </c>
    </row>
    <row r="3871" spans="1:31" ht="14.25" customHeight="1">
      <c r="A3871" s="1">
        <v>3870</v>
      </c>
      <c r="B3871" s="1" t="s">
        <v>54</v>
      </c>
      <c r="C3871" s="1" t="s">
        <v>2251</v>
      </c>
      <c r="D3871" s="1" t="s">
        <v>36479</v>
      </c>
      <c r="E3871" s="1" t="s">
        <v>1610</v>
      </c>
      <c r="F3871" s="1" t="s">
        <v>21923</v>
      </c>
      <c r="G3871" s="14">
        <v>914494946699</v>
      </c>
      <c r="H3871" s="1" t="s">
        <v>15</v>
      </c>
      <c r="I3871" s="1" t="s">
        <v>9</v>
      </c>
      <c r="J3871" s="1" t="s">
        <v>47300</v>
      </c>
      <c r="K3871" s="3" t="s">
        <v>17</v>
      </c>
      <c r="L3871" s="1" t="s">
        <v>47335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1"/>
      <c r="AA3871" s="1" t="s">
        <v>11</v>
      </c>
      <c r="AB3871" s="3" t="s">
        <v>586</v>
      </c>
      <c r="AC3871" s="23" t="s">
        <v>37782</v>
      </c>
      <c r="AD3871" s="23" t="s">
        <v>41850</v>
      </c>
      <c r="AE3871" t="s">
        <v>35402</v>
      </c>
    </row>
    <row r="3872" spans="1:31" ht="14.25" customHeight="1">
      <c r="A3872" s="1">
        <v>3871</v>
      </c>
      <c r="B3872" s="1" t="s">
        <v>54</v>
      </c>
      <c r="C3872" s="1" t="s">
        <v>2292</v>
      </c>
      <c r="D3872" s="1" t="s">
        <v>35666</v>
      </c>
      <c r="E3872" s="1" t="s">
        <v>447</v>
      </c>
      <c r="F3872" s="1" t="s">
        <v>21939</v>
      </c>
      <c r="G3872" s="14">
        <v>9194094999</v>
      </c>
      <c r="H3872" s="1" t="s">
        <v>20</v>
      </c>
      <c r="I3872" s="1" t="s">
        <v>9</v>
      </c>
      <c r="J3872" s="1" t="s">
        <v>47300</v>
      </c>
      <c r="K3872" s="3" t="s">
        <v>17</v>
      </c>
      <c r="L3872" s="1" t="s">
        <v>47335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1"/>
      <c r="AA3872" s="1" t="s">
        <v>11</v>
      </c>
      <c r="AB3872" s="3" t="s">
        <v>13</v>
      </c>
      <c r="AC3872" s="23" t="s">
        <v>37782</v>
      </c>
      <c r="AD3872" s="23" t="s">
        <v>41851</v>
      </c>
      <c r="AE3872" t="s">
        <v>35402</v>
      </c>
    </row>
    <row r="3873" spans="1:31" ht="14.25" customHeight="1">
      <c r="A3873" s="1">
        <v>3872</v>
      </c>
      <c r="B3873" s="9" t="s">
        <v>6</v>
      </c>
      <c r="C3873" s="1" t="s">
        <v>2315</v>
      </c>
      <c r="D3873" s="1" t="s">
        <v>58</v>
      </c>
      <c r="E3873" s="1" t="s">
        <v>746</v>
      </c>
      <c r="F3873" s="1" t="s">
        <v>31342</v>
      </c>
      <c r="G3873" s="14">
        <v>91949096064</v>
      </c>
      <c r="H3873" s="1" t="s">
        <v>37</v>
      </c>
      <c r="I3873" s="1" t="s">
        <v>9</v>
      </c>
      <c r="J3873" s="1" t="s">
        <v>47300</v>
      </c>
      <c r="K3873" s="3" t="s">
        <v>27</v>
      </c>
      <c r="L3873" s="1" t="s">
        <v>47335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1"/>
      <c r="AA3873" s="1" t="s">
        <v>16</v>
      </c>
      <c r="AB3873" s="3" t="s">
        <v>12</v>
      </c>
      <c r="AC3873" s="23" t="s">
        <v>37782</v>
      </c>
      <c r="AD3873" s="23" t="s">
        <v>41852</v>
      </c>
      <c r="AE3873" t="s">
        <v>35407</v>
      </c>
    </row>
    <row r="3874" spans="1:31" ht="14.25" customHeight="1">
      <c r="A3874" s="1">
        <v>3873</v>
      </c>
      <c r="B3874" s="1" t="s">
        <v>54</v>
      </c>
      <c r="C3874" s="1" t="s">
        <v>2380</v>
      </c>
      <c r="D3874" s="1" t="s">
        <v>2381</v>
      </c>
      <c r="E3874" s="1" t="s">
        <v>506</v>
      </c>
      <c r="F3874" s="1" t="s">
        <v>31347</v>
      </c>
      <c r="G3874" s="14">
        <v>919446419909</v>
      </c>
      <c r="H3874" s="1" t="s">
        <v>8</v>
      </c>
      <c r="I3874" s="1" t="s">
        <v>33</v>
      </c>
      <c r="J3874" s="1" t="s">
        <v>47300</v>
      </c>
      <c r="K3874" s="3" t="s">
        <v>27</v>
      </c>
      <c r="L3874" s="1" t="s">
        <v>47335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1"/>
      <c r="AA3874" s="1" t="s">
        <v>16</v>
      </c>
      <c r="AB3874" s="3" t="s">
        <v>12</v>
      </c>
      <c r="AC3874" s="23" t="s">
        <v>37782</v>
      </c>
      <c r="AD3874" s="23" t="s">
        <v>41853</v>
      </c>
      <c r="AE3874" t="s">
        <v>35408</v>
      </c>
    </row>
    <row r="3875" spans="1:31" ht="14.25" customHeight="1">
      <c r="A3875" s="1">
        <v>3874</v>
      </c>
      <c r="B3875" s="1" t="s">
        <v>54</v>
      </c>
      <c r="C3875" s="1" t="s">
        <v>2427</v>
      </c>
      <c r="D3875" s="1" t="s">
        <v>2428</v>
      </c>
      <c r="E3875" s="1" t="s">
        <v>93</v>
      </c>
      <c r="F3875" s="1" t="s">
        <v>21997</v>
      </c>
      <c r="G3875" s="14">
        <v>919944146066</v>
      </c>
      <c r="H3875" s="1" t="s">
        <v>20</v>
      </c>
      <c r="I3875" s="1" t="s">
        <v>9</v>
      </c>
      <c r="J3875" s="1" t="s">
        <v>47300</v>
      </c>
      <c r="K3875" s="3" t="s">
        <v>17</v>
      </c>
      <c r="L3875" s="1" t="s">
        <v>47335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1"/>
      <c r="AA3875" s="1" t="s">
        <v>11</v>
      </c>
      <c r="AB3875" s="3" t="s">
        <v>321</v>
      </c>
      <c r="AC3875" s="23" t="s">
        <v>37782</v>
      </c>
      <c r="AD3875" s="23" t="s">
        <v>41854</v>
      </c>
      <c r="AE3875" t="s">
        <v>35408</v>
      </c>
    </row>
    <row r="3876" spans="1:31" ht="14.25" customHeight="1">
      <c r="A3876" s="1">
        <v>3875</v>
      </c>
      <c r="B3876" s="1" t="s">
        <v>54</v>
      </c>
      <c r="C3876" s="1" t="s">
        <v>2465</v>
      </c>
      <c r="D3876" s="1" t="s">
        <v>636</v>
      </c>
      <c r="E3876" s="1" t="s">
        <v>824</v>
      </c>
      <c r="F3876" s="1" t="s">
        <v>31357</v>
      </c>
      <c r="G3876" s="14">
        <v>919099660440</v>
      </c>
      <c r="H3876" s="1" t="s">
        <v>15</v>
      </c>
      <c r="I3876" s="1" t="s">
        <v>41</v>
      </c>
      <c r="J3876" s="1" t="s">
        <v>47300</v>
      </c>
      <c r="K3876" s="3" t="s">
        <v>63</v>
      </c>
      <c r="L3876" s="1" t="s">
        <v>47335</v>
      </c>
      <c r="M3876" s="3" t="s">
        <v>213</v>
      </c>
      <c r="N3876" s="3" t="str">
        <f>J3876</f>
        <v>[1.25 cr - &gt;2 cr]</v>
      </c>
      <c r="O3876" s="3" t="s">
        <v>17</v>
      </c>
      <c r="P3876" s="3" t="s">
        <v>47300</v>
      </c>
      <c r="Q3876" s="3" t="s">
        <v>42</v>
      </c>
      <c r="R3876" s="3" t="s">
        <v>47300</v>
      </c>
      <c r="S3876" s="3" t="s">
        <v>27</v>
      </c>
      <c r="T3876" s="3" t="s">
        <v>47300</v>
      </c>
      <c r="U3876" s="3" t="s">
        <v>117</v>
      </c>
      <c r="V3876" s="3" t="s">
        <v>47300</v>
      </c>
      <c r="W3876" s="3" t="s">
        <v>178</v>
      </c>
      <c r="X3876" s="3" t="s">
        <v>47300</v>
      </c>
      <c r="Y3876" s="3" t="s">
        <v>171</v>
      </c>
      <c r="Z3876" s="1" t="s">
        <v>47300</v>
      </c>
      <c r="AA3876" s="1" t="s">
        <v>16</v>
      </c>
      <c r="AB3876" s="3" t="s">
        <v>12</v>
      </c>
      <c r="AC3876" s="23" t="s">
        <v>37782</v>
      </c>
      <c r="AD3876" s="23" t="s">
        <v>41855</v>
      </c>
      <c r="AE3876" t="s">
        <v>35405</v>
      </c>
    </row>
    <row r="3877" spans="1:31" ht="14.25" customHeight="1">
      <c r="A3877" s="1">
        <v>3876</v>
      </c>
      <c r="B3877" s="9" t="s">
        <v>6</v>
      </c>
      <c r="C3877" s="1" t="s">
        <v>2491</v>
      </c>
      <c r="D3877" s="1" t="s">
        <v>2492</v>
      </c>
      <c r="E3877" s="1" t="s">
        <v>53</v>
      </c>
      <c r="F3877" s="1" t="s">
        <v>2493</v>
      </c>
      <c r="G3877" s="14">
        <v>919444096946</v>
      </c>
      <c r="H3877" s="1" t="s">
        <v>8</v>
      </c>
      <c r="I3877" s="1" t="s">
        <v>9</v>
      </c>
      <c r="J3877" s="1" t="s">
        <v>47300</v>
      </c>
      <c r="K3877" s="3" t="s">
        <v>27</v>
      </c>
      <c r="L3877" s="1" t="s">
        <v>47335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1"/>
      <c r="AA3877" s="1" t="s">
        <v>16</v>
      </c>
      <c r="AB3877" s="3" t="s">
        <v>12</v>
      </c>
      <c r="AC3877" s="23" t="s">
        <v>37782</v>
      </c>
      <c r="AD3877" s="23" t="s">
        <v>41856</v>
      </c>
      <c r="AE3877" t="s">
        <v>35407</v>
      </c>
    </row>
    <row r="3878" spans="1:31" ht="14.25" customHeight="1">
      <c r="A3878" s="1">
        <v>3877</v>
      </c>
      <c r="B3878" s="9" t="s">
        <v>6</v>
      </c>
      <c r="C3878" s="1" t="s">
        <v>2509</v>
      </c>
      <c r="D3878" s="1" t="s">
        <v>2505</v>
      </c>
      <c r="E3878" s="1" t="s">
        <v>2510</v>
      </c>
      <c r="F3878" s="1" t="s">
        <v>22036</v>
      </c>
      <c r="G3878" s="14">
        <v>9196990464</v>
      </c>
      <c r="H3878" s="1" t="s">
        <v>15</v>
      </c>
      <c r="I3878" s="1" t="s">
        <v>9</v>
      </c>
      <c r="J3878" s="1" t="s">
        <v>47300</v>
      </c>
      <c r="K3878" s="3" t="s">
        <v>17</v>
      </c>
      <c r="L3878" s="1" t="s">
        <v>47335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1"/>
      <c r="AA3878" s="1" t="s">
        <v>11</v>
      </c>
      <c r="AB3878" s="3" t="s">
        <v>13</v>
      </c>
      <c r="AC3878" s="23" t="s">
        <v>37782</v>
      </c>
      <c r="AD3878" s="23" t="s">
        <v>41857</v>
      </c>
      <c r="AE3878" t="s">
        <v>35405</v>
      </c>
    </row>
    <row r="3879" spans="1:31" ht="14.25" customHeight="1">
      <c r="A3879" s="1">
        <v>3878</v>
      </c>
      <c r="B3879" s="1" t="s">
        <v>54</v>
      </c>
      <c r="C3879" s="1" t="s">
        <v>2649</v>
      </c>
      <c r="D3879" s="1" t="s">
        <v>2577</v>
      </c>
      <c r="E3879" s="1" t="s">
        <v>2650</v>
      </c>
      <c r="F3879" s="1" t="s">
        <v>22102</v>
      </c>
      <c r="G3879" s="14">
        <v>9166144694</v>
      </c>
      <c r="H3879" s="1" t="s">
        <v>15</v>
      </c>
      <c r="I3879" s="1" t="s">
        <v>41</v>
      </c>
      <c r="J3879" s="1" t="s">
        <v>47300</v>
      </c>
      <c r="K3879" s="3" t="s">
        <v>42</v>
      </c>
      <c r="L3879" s="1" t="s">
        <v>47335</v>
      </c>
      <c r="M3879" s="3" t="s">
        <v>27</v>
      </c>
      <c r="N3879" s="3" t="str">
        <f>J3879</f>
        <v>[1.25 cr - &gt;2 cr]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1"/>
      <c r="AA3879" s="1" t="s">
        <v>16</v>
      </c>
      <c r="AB3879" s="3" t="s">
        <v>12</v>
      </c>
      <c r="AC3879" s="23" t="s">
        <v>37782</v>
      </c>
      <c r="AD3879" s="23" t="s">
        <v>38923</v>
      </c>
      <c r="AE3879" t="s">
        <v>35402</v>
      </c>
    </row>
    <row r="3880" spans="1:31" ht="14.25" customHeight="1">
      <c r="A3880" s="1">
        <v>3879</v>
      </c>
      <c r="B3880" s="1" t="s">
        <v>54</v>
      </c>
      <c r="C3880" s="1" t="s">
        <v>2699</v>
      </c>
      <c r="D3880" s="1" t="s">
        <v>1821</v>
      </c>
      <c r="E3880" s="1" t="s">
        <v>2902</v>
      </c>
      <c r="F3880" s="1" t="s">
        <v>22126</v>
      </c>
      <c r="G3880" s="14">
        <v>91946614404</v>
      </c>
      <c r="H3880" s="1" t="s">
        <v>20</v>
      </c>
      <c r="I3880" s="1" t="s">
        <v>41</v>
      </c>
      <c r="J3880" s="1" t="s">
        <v>47300</v>
      </c>
      <c r="K3880" s="3" t="s">
        <v>27</v>
      </c>
      <c r="L3880" s="1" t="s">
        <v>47335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1"/>
      <c r="AA3880" s="1" t="s">
        <v>16</v>
      </c>
      <c r="AB3880" s="3" t="s">
        <v>12</v>
      </c>
      <c r="AC3880" s="23" t="s">
        <v>37782</v>
      </c>
      <c r="AD3880" s="23" t="s">
        <v>41858</v>
      </c>
      <c r="AE3880" t="s">
        <v>35405</v>
      </c>
    </row>
    <row r="3881" spans="1:31" ht="14.25" customHeight="1">
      <c r="A3881" s="1">
        <v>3880</v>
      </c>
      <c r="B3881" s="9" t="s">
        <v>6</v>
      </c>
      <c r="C3881" s="1" t="s">
        <v>2737</v>
      </c>
      <c r="D3881" s="1" t="s">
        <v>846</v>
      </c>
      <c r="E3881" s="1" t="s">
        <v>495</v>
      </c>
      <c r="F3881" s="1" t="s">
        <v>22140</v>
      </c>
      <c r="G3881" s="14">
        <v>919444499409</v>
      </c>
      <c r="H3881" s="1" t="s">
        <v>46</v>
      </c>
      <c r="I3881" s="1" t="s">
        <v>62</v>
      </c>
      <c r="J3881" s="1" t="s">
        <v>47300</v>
      </c>
      <c r="K3881" s="3" t="s">
        <v>27</v>
      </c>
      <c r="L3881" s="1" t="s">
        <v>47335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1"/>
      <c r="AA3881" s="1" t="s">
        <v>16</v>
      </c>
      <c r="AB3881" s="3" t="s">
        <v>12</v>
      </c>
      <c r="AC3881" s="23" t="s">
        <v>37782</v>
      </c>
      <c r="AD3881" s="23" t="s">
        <v>41859</v>
      </c>
      <c r="AE3881" t="s">
        <v>35402</v>
      </c>
    </row>
    <row r="3882" spans="1:31" ht="14.25" customHeight="1">
      <c r="A3882" s="1">
        <v>3881</v>
      </c>
      <c r="B3882" s="1" t="s">
        <v>54</v>
      </c>
      <c r="C3882" s="1" t="s">
        <v>2745</v>
      </c>
      <c r="D3882" s="1" t="s">
        <v>2746</v>
      </c>
      <c r="E3882" s="1" t="s">
        <v>2302</v>
      </c>
      <c r="F3882" s="1" t="s">
        <v>22144</v>
      </c>
      <c r="G3882" s="14">
        <v>91446064194</v>
      </c>
      <c r="H3882" s="1" t="s">
        <v>8</v>
      </c>
      <c r="I3882" s="1" t="s">
        <v>9</v>
      </c>
      <c r="J3882" s="1" t="s">
        <v>47300</v>
      </c>
      <c r="K3882" s="3" t="s">
        <v>117</v>
      </c>
      <c r="L3882" s="1" t="s">
        <v>47335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1"/>
      <c r="AA3882" s="1" t="s">
        <v>16</v>
      </c>
      <c r="AB3882" s="3" t="s">
        <v>12</v>
      </c>
      <c r="AC3882" s="23" t="s">
        <v>37782</v>
      </c>
      <c r="AD3882" s="23" t="s">
        <v>41860</v>
      </c>
      <c r="AE3882" t="s">
        <v>35402</v>
      </c>
    </row>
    <row r="3883" spans="1:31" ht="14.25" customHeight="1">
      <c r="A3883" s="1">
        <v>3882</v>
      </c>
      <c r="B3883" s="1" t="s">
        <v>54</v>
      </c>
      <c r="C3883" s="1" t="s">
        <v>2749</v>
      </c>
      <c r="D3883" s="1" t="s">
        <v>1636</v>
      </c>
      <c r="E3883" s="1" t="s">
        <v>40</v>
      </c>
      <c r="F3883" s="1" t="s">
        <v>33638</v>
      </c>
      <c r="G3883" s="14">
        <v>91446664416</v>
      </c>
      <c r="H3883" s="1" t="s">
        <v>132</v>
      </c>
      <c r="I3883" s="1" t="s">
        <v>41</v>
      </c>
      <c r="J3883" s="1" t="s">
        <v>47300</v>
      </c>
      <c r="K3883" s="3" t="s">
        <v>27</v>
      </c>
      <c r="L3883" s="1" t="s">
        <v>47335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1"/>
      <c r="AA3883" s="1" t="s">
        <v>16</v>
      </c>
      <c r="AB3883" s="3" t="s">
        <v>12</v>
      </c>
      <c r="AC3883" s="23" t="s">
        <v>37782</v>
      </c>
      <c r="AD3883" s="23" t="s">
        <v>41861</v>
      </c>
      <c r="AE3883" t="s">
        <v>35407</v>
      </c>
    </row>
    <row r="3884" spans="1:31" ht="14.25" customHeight="1">
      <c r="A3884" s="1">
        <v>3883</v>
      </c>
      <c r="B3884" s="1" t="s">
        <v>54</v>
      </c>
      <c r="C3884" s="1" t="s">
        <v>2763</v>
      </c>
      <c r="D3884" s="1" t="s">
        <v>2890</v>
      </c>
      <c r="E3884" s="1" t="s">
        <v>12534</v>
      </c>
      <c r="F3884" s="1" t="s">
        <v>22154</v>
      </c>
      <c r="G3884" s="14">
        <v>919646494</v>
      </c>
      <c r="H3884" s="1" t="s">
        <v>8</v>
      </c>
      <c r="I3884" s="1" t="s">
        <v>9</v>
      </c>
      <c r="J3884" s="1" t="s">
        <v>47300</v>
      </c>
      <c r="K3884" s="3" t="s">
        <v>17</v>
      </c>
      <c r="L3884" s="1" t="s">
        <v>47335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1"/>
      <c r="AA3884" s="1" t="s">
        <v>11</v>
      </c>
      <c r="AB3884" s="3" t="s">
        <v>13</v>
      </c>
      <c r="AC3884" s="23" t="s">
        <v>37782</v>
      </c>
      <c r="AD3884" s="23" t="s">
        <v>41862</v>
      </c>
      <c r="AE3884" t="s">
        <v>35407</v>
      </c>
    </row>
    <row r="3885" spans="1:31" ht="14.25" customHeight="1">
      <c r="A3885" s="1">
        <v>3884</v>
      </c>
      <c r="B3885" s="9" t="s">
        <v>6</v>
      </c>
      <c r="C3885" s="1" t="s">
        <v>2775</v>
      </c>
      <c r="D3885" s="1" t="s">
        <v>2776</v>
      </c>
      <c r="E3885" s="1" t="s">
        <v>362</v>
      </c>
      <c r="F3885" s="1" t="s">
        <v>22160</v>
      </c>
      <c r="G3885" s="14">
        <v>919949446</v>
      </c>
      <c r="H3885" s="1" t="s">
        <v>132</v>
      </c>
      <c r="I3885" s="1" t="s">
        <v>33</v>
      </c>
      <c r="J3885" s="1" t="s">
        <v>47300</v>
      </c>
      <c r="K3885" s="3" t="s">
        <v>27</v>
      </c>
      <c r="L3885" s="1" t="s">
        <v>47335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1"/>
      <c r="AA3885" s="1" t="s">
        <v>16</v>
      </c>
      <c r="AB3885" s="3" t="s">
        <v>12</v>
      </c>
      <c r="AC3885" s="23" t="s">
        <v>37782</v>
      </c>
      <c r="AD3885" s="23" t="s">
        <v>41863</v>
      </c>
      <c r="AE3885" t="s">
        <v>35402</v>
      </c>
    </row>
    <row r="3886" spans="1:31" ht="14.25" customHeight="1">
      <c r="A3886" s="1">
        <v>3885</v>
      </c>
      <c r="B3886" s="9" t="s">
        <v>6</v>
      </c>
      <c r="C3886" s="1" t="s">
        <v>2791</v>
      </c>
      <c r="D3886" s="1" t="s">
        <v>1807</v>
      </c>
      <c r="E3886" s="1" t="s">
        <v>2792</v>
      </c>
      <c r="F3886" s="1" t="s">
        <v>2793</v>
      </c>
      <c r="G3886" s="14">
        <v>91964494460</v>
      </c>
      <c r="H3886" s="1" t="s">
        <v>8</v>
      </c>
      <c r="I3886" s="1" t="s">
        <v>9</v>
      </c>
      <c r="J3886" s="1" t="s">
        <v>47300</v>
      </c>
      <c r="K3886" s="3" t="s">
        <v>42</v>
      </c>
      <c r="L3886" s="1" t="s">
        <v>47335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1"/>
      <c r="AA3886" s="1" t="s">
        <v>16</v>
      </c>
      <c r="AB3886" s="3" t="s">
        <v>12</v>
      </c>
      <c r="AC3886" s="23" t="s">
        <v>37782</v>
      </c>
      <c r="AD3886" s="23" t="s">
        <v>41864</v>
      </c>
      <c r="AE3886" t="s">
        <v>35402</v>
      </c>
    </row>
    <row r="3887" spans="1:31" ht="14.25" customHeight="1">
      <c r="A3887" s="1">
        <v>3886</v>
      </c>
      <c r="B3887" s="1" t="s">
        <v>54</v>
      </c>
      <c r="C3887" s="1" t="s">
        <v>2867</v>
      </c>
      <c r="D3887" s="1" t="s">
        <v>37769</v>
      </c>
      <c r="E3887" s="1" t="s">
        <v>32</v>
      </c>
      <c r="F3887" s="1" t="s">
        <v>22211</v>
      </c>
      <c r="G3887" s="14">
        <v>91944660944</v>
      </c>
      <c r="H3887" s="1" t="s">
        <v>20</v>
      </c>
      <c r="I3887" s="1" t="s">
        <v>37779</v>
      </c>
      <c r="J3887" s="1" t="s">
        <v>47300</v>
      </c>
      <c r="K3887" s="3" t="s">
        <v>17</v>
      </c>
      <c r="L3887" s="1" t="s">
        <v>47335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1"/>
      <c r="AA3887" s="1" t="s">
        <v>11</v>
      </c>
      <c r="AB3887" s="3" t="s">
        <v>13</v>
      </c>
      <c r="AC3887" s="23" t="s">
        <v>37782</v>
      </c>
      <c r="AD3887" s="23" t="s">
        <v>41865</v>
      </c>
      <c r="AE3887" t="s">
        <v>35405</v>
      </c>
    </row>
    <row r="3888" spans="1:31" ht="14.25" customHeight="1">
      <c r="A3888" s="1">
        <v>3887</v>
      </c>
      <c r="B3888" s="9" t="s">
        <v>6</v>
      </c>
      <c r="C3888" s="1" t="s">
        <v>2903</v>
      </c>
      <c r="D3888" s="1" t="s">
        <v>2904</v>
      </c>
      <c r="E3888" s="1" t="s">
        <v>139</v>
      </c>
      <c r="F3888" s="1" t="s">
        <v>33644</v>
      </c>
      <c r="G3888" s="14">
        <v>914494469601</v>
      </c>
      <c r="H3888" s="1" t="s">
        <v>15</v>
      </c>
      <c r="I3888" s="1" t="s">
        <v>62</v>
      </c>
      <c r="J3888" s="1" t="s">
        <v>47300</v>
      </c>
      <c r="K3888" s="3" t="s">
        <v>42</v>
      </c>
      <c r="L3888" s="1" t="s">
        <v>47335</v>
      </c>
      <c r="M3888" s="3" t="s">
        <v>27</v>
      </c>
      <c r="N3888" s="3" t="str">
        <f>J3888</f>
        <v>[1.25 cr - &gt;2 cr]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1"/>
      <c r="AA3888" s="1" t="s">
        <v>16</v>
      </c>
      <c r="AB3888" s="3" t="s">
        <v>12</v>
      </c>
      <c r="AC3888" s="23" t="s">
        <v>37782</v>
      </c>
      <c r="AD3888" s="23" t="s">
        <v>41866</v>
      </c>
      <c r="AE3888" t="s">
        <v>35407</v>
      </c>
    </row>
    <row r="3889" spans="1:31" ht="14.25" customHeight="1">
      <c r="A3889" s="1">
        <v>3888</v>
      </c>
      <c r="B3889" s="9" t="s">
        <v>6</v>
      </c>
      <c r="C3889" s="1" t="s">
        <v>2932</v>
      </c>
      <c r="D3889" s="1" t="s">
        <v>1501</v>
      </c>
      <c r="E3889" s="1" t="s">
        <v>2933</v>
      </c>
      <c r="F3889" s="1" t="s">
        <v>22245</v>
      </c>
      <c r="G3889" s="14">
        <v>9149604094</v>
      </c>
      <c r="H3889" s="1" t="s">
        <v>15</v>
      </c>
      <c r="I3889" s="1" t="s">
        <v>9</v>
      </c>
      <c r="J3889" s="1" t="s">
        <v>47300</v>
      </c>
      <c r="K3889" s="3" t="s">
        <v>42</v>
      </c>
      <c r="L3889" s="1" t="s">
        <v>47335</v>
      </c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1"/>
      <c r="AA3889" s="1" t="s">
        <v>16</v>
      </c>
      <c r="AB3889" s="3" t="s">
        <v>12</v>
      </c>
      <c r="AC3889" s="23" t="s">
        <v>37782</v>
      </c>
      <c r="AD3889" s="23" t="s">
        <v>41867</v>
      </c>
      <c r="AE3889" t="s">
        <v>35402</v>
      </c>
    </row>
    <row r="3890" spans="1:31" ht="14.25" customHeight="1">
      <c r="A3890" s="1">
        <v>3889</v>
      </c>
      <c r="B3890" s="9" t="s">
        <v>6</v>
      </c>
      <c r="C3890" s="1" t="s">
        <v>2935</v>
      </c>
      <c r="D3890" s="1" t="s">
        <v>2936</v>
      </c>
      <c r="E3890" s="1" t="s">
        <v>2937</v>
      </c>
      <c r="F3890" s="1" t="s">
        <v>31395</v>
      </c>
      <c r="G3890" s="14">
        <v>91944604994</v>
      </c>
      <c r="H3890" s="1" t="s">
        <v>20</v>
      </c>
      <c r="I3890" s="1" t="s">
        <v>41</v>
      </c>
      <c r="J3890" s="1" t="s">
        <v>47300</v>
      </c>
      <c r="K3890" s="3" t="s">
        <v>17</v>
      </c>
      <c r="L3890" s="1" t="s">
        <v>47335</v>
      </c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1"/>
      <c r="AA3890" s="1" t="s">
        <v>11</v>
      </c>
      <c r="AB3890" s="3" t="s">
        <v>321</v>
      </c>
      <c r="AC3890" s="23" t="s">
        <v>37782</v>
      </c>
      <c r="AD3890" s="23" t="s">
        <v>41868</v>
      </c>
      <c r="AE3890" t="s">
        <v>35405</v>
      </c>
    </row>
    <row r="3891" spans="1:31" ht="14.25" customHeight="1">
      <c r="A3891" s="1">
        <v>3890</v>
      </c>
      <c r="B3891" s="9" t="s">
        <v>6</v>
      </c>
      <c r="C3891" s="1" t="s">
        <v>2988</v>
      </c>
      <c r="D3891" s="1" t="s">
        <v>1224</v>
      </c>
      <c r="E3891" s="1" t="s">
        <v>2989</v>
      </c>
      <c r="F3891" s="1" t="s">
        <v>31402</v>
      </c>
      <c r="G3891" s="14">
        <v>9194699999</v>
      </c>
      <c r="H3891" s="1" t="s">
        <v>8</v>
      </c>
      <c r="I3891" s="1" t="s">
        <v>62</v>
      </c>
      <c r="J3891" s="1" t="s">
        <v>47300</v>
      </c>
      <c r="K3891" s="3" t="s">
        <v>17</v>
      </c>
      <c r="L3891" s="1" t="s">
        <v>47335</v>
      </c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1"/>
      <c r="AA3891" s="1" t="s">
        <v>11</v>
      </c>
      <c r="AB3891" s="3" t="s">
        <v>56</v>
      </c>
      <c r="AC3891" s="23" t="s">
        <v>37782</v>
      </c>
      <c r="AD3891" s="23" t="s">
        <v>41869</v>
      </c>
      <c r="AE3891" t="s">
        <v>35402</v>
      </c>
    </row>
    <row r="3892" spans="1:31" ht="14.25" customHeight="1">
      <c r="A3892" s="1">
        <v>3891</v>
      </c>
      <c r="B3892" s="1" t="s">
        <v>54</v>
      </c>
      <c r="C3892" s="1" t="s">
        <v>3064</v>
      </c>
      <c r="D3892" s="1" t="s">
        <v>1111</v>
      </c>
      <c r="E3892" s="1" t="s">
        <v>553</v>
      </c>
      <c r="F3892" s="1" t="s">
        <v>22305</v>
      </c>
      <c r="G3892" s="14">
        <v>9199614690</v>
      </c>
      <c r="H3892" s="1" t="s">
        <v>20</v>
      </c>
      <c r="I3892" s="1" t="s">
        <v>9</v>
      </c>
      <c r="J3892" s="1" t="s">
        <v>47300</v>
      </c>
      <c r="K3892" s="3" t="s">
        <v>178</v>
      </c>
      <c r="L3892" s="1" t="s">
        <v>47335</v>
      </c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1"/>
      <c r="AA3892" s="1" t="s">
        <v>16</v>
      </c>
      <c r="AB3892" s="3" t="s">
        <v>12</v>
      </c>
      <c r="AC3892" s="23" t="s">
        <v>37782</v>
      </c>
      <c r="AD3892" s="23" t="s">
        <v>41870</v>
      </c>
      <c r="AE3892" t="s">
        <v>35402</v>
      </c>
    </row>
    <row r="3893" spans="1:31" ht="14.25" customHeight="1">
      <c r="A3893" s="1">
        <v>3892</v>
      </c>
      <c r="B3893" s="9" t="s">
        <v>6</v>
      </c>
      <c r="C3893" s="1" t="s">
        <v>3073</v>
      </c>
      <c r="D3893" s="1" t="s">
        <v>1055</v>
      </c>
      <c r="E3893" s="1" t="s">
        <v>3074</v>
      </c>
      <c r="F3893" s="1" t="s">
        <v>22310</v>
      </c>
      <c r="G3893" s="14">
        <v>916466461611</v>
      </c>
      <c r="H3893" s="1" t="s">
        <v>8</v>
      </c>
      <c r="I3893" s="1" t="s">
        <v>9</v>
      </c>
      <c r="J3893" s="1" t="s">
        <v>47300</v>
      </c>
      <c r="K3893" s="3" t="s">
        <v>63</v>
      </c>
      <c r="L3893" s="1" t="s">
        <v>47335</v>
      </c>
      <c r="M3893" s="3" t="s">
        <v>213</v>
      </c>
      <c r="N3893" s="3" t="str">
        <f t="shared" ref="N3893:N3894" si="87">J3893</f>
        <v>[1.25 cr - &gt;2 cr]</v>
      </c>
      <c r="O3893" s="3" t="s">
        <v>17</v>
      </c>
      <c r="P3893" s="3" t="s">
        <v>47300</v>
      </c>
      <c r="Q3893" s="3" t="s">
        <v>42</v>
      </c>
      <c r="R3893" s="3" t="s">
        <v>47300</v>
      </c>
      <c r="S3893" s="3" t="s">
        <v>27</v>
      </c>
      <c r="T3893" s="3" t="s">
        <v>47300</v>
      </c>
      <c r="U3893" s="3" t="s">
        <v>117</v>
      </c>
      <c r="V3893" s="3" t="s">
        <v>47300</v>
      </c>
      <c r="W3893" s="3" t="s">
        <v>178</v>
      </c>
      <c r="X3893" s="3" t="s">
        <v>47300</v>
      </c>
      <c r="Y3893" s="3" t="s">
        <v>171</v>
      </c>
      <c r="Z3893" s="1" t="s">
        <v>47300</v>
      </c>
      <c r="AA3893" s="1" t="s">
        <v>16</v>
      </c>
      <c r="AB3893" s="3" t="s">
        <v>12</v>
      </c>
      <c r="AC3893" s="23" t="s">
        <v>37782</v>
      </c>
      <c r="AD3893" s="23" t="s">
        <v>41871</v>
      </c>
      <c r="AE3893" t="s">
        <v>35408</v>
      </c>
    </row>
    <row r="3894" spans="1:31" ht="14.25" customHeight="1">
      <c r="A3894" s="1">
        <v>3893</v>
      </c>
      <c r="B3894" s="1" t="s">
        <v>54</v>
      </c>
      <c r="C3894" s="1" t="s">
        <v>3083</v>
      </c>
      <c r="D3894" s="1" t="s">
        <v>536</v>
      </c>
      <c r="E3894" s="1" t="s">
        <v>18492</v>
      </c>
      <c r="F3894" s="1" t="s">
        <v>33653</v>
      </c>
      <c r="G3894" s="14">
        <v>91949610611</v>
      </c>
      <c r="H3894" s="1" t="s">
        <v>20</v>
      </c>
      <c r="I3894" s="1" t="s">
        <v>37779</v>
      </c>
      <c r="J3894" s="1" t="s">
        <v>47300</v>
      </c>
      <c r="K3894" s="3" t="s">
        <v>63</v>
      </c>
      <c r="L3894" s="1" t="s">
        <v>47335</v>
      </c>
      <c r="M3894" s="3" t="s">
        <v>213</v>
      </c>
      <c r="N3894" s="3" t="str">
        <f t="shared" si="87"/>
        <v>[1.25 cr - &gt;2 cr]</v>
      </c>
      <c r="O3894" s="3" t="s">
        <v>17</v>
      </c>
      <c r="P3894" s="3" t="s">
        <v>47300</v>
      </c>
      <c r="Q3894" s="3" t="s">
        <v>42</v>
      </c>
      <c r="R3894" s="3" t="s">
        <v>47300</v>
      </c>
      <c r="S3894" s="3" t="s">
        <v>27</v>
      </c>
      <c r="T3894" s="3" t="s">
        <v>47300</v>
      </c>
      <c r="U3894" s="3" t="s">
        <v>117</v>
      </c>
      <c r="V3894" s="3" t="s">
        <v>47300</v>
      </c>
      <c r="W3894" s="3" t="s">
        <v>178</v>
      </c>
      <c r="X3894" s="3" t="s">
        <v>47300</v>
      </c>
      <c r="Y3894" s="3" t="s">
        <v>171</v>
      </c>
      <c r="Z3894" s="1" t="s">
        <v>47300</v>
      </c>
      <c r="AA3894" s="1" t="s">
        <v>16</v>
      </c>
      <c r="AB3894" s="3" t="s">
        <v>12</v>
      </c>
      <c r="AC3894" s="23" t="s">
        <v>37782</v>
      </c>
      <c r="AD3894" s="23" t="s">
        <v>41872</v>
      </c>
      <c r="AE3894" t="s">
        <v>35405</v>
      </c>
    </row>
    <row r="3895" spans="1:31" ht="14.25" customHeight="1">
      <c r="A3895" s="1">
        <v>3894</v>
      </c>
      <c r="B3895" s="1" t="s">
        <v>54</v>
      </c>
      <c r="C3895" s="1" t="s">
        <v>3104</v>
      </c>
      <c r="D3895" s="1" t="s">
        <v>1010</v>
      </c>
      <c r="E3895" s="1" t="s">
        <v>3412</v>
      </c>
      <c r="F3895" s="1" t="s">
        <v>33655</v>
      </c>
      <c r="G3895" s="14">
        <v>91914499996</v>
      </c>
      <c r="H3895" s="1" t="s">
        <v>37</v>
      </c>
      <c r="I3895" s="1" t="s">
        <v>41</v>
      </c>
      <c r="J3895" s="1" t="s">
        <v>47300</v>
      </c>
      <c r="K3895" s="3" t="s">
        <v>42</v>
      </c>
      <c r="L3895" s="1" t="s">
        <v>47335</v>
      </c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1"/>
      <c r="AA3895" s="1" t="s">
        <v>16</v>
      </c>
      <c r="AB3895" s="3" t="s">
        <v>12</v>
      </c>
      <c r="AC3895" s="23" t="s">
        <v>37782</v>
      </c>
      <c r="AD3895" s="23" t="s">
        <v>41788</v>
      </c>
      <c r="AE3895" t="s">
        <v>35407</v>
      </c>
    </row>
    <row r="3896" spans="1:31" ht="14.25" customHeight="1">
      <c r="A3896" s="1">
        <v>3895</v>
      </c>
      <c r="B3896" s="1" t="s">
        <v>54</v>
      </c>
      <c r="C3896" s="1" t="s">
        <v>3109</v>
      </c>
      <c r="D3896" s="1" t="s">
        <v>35667</v>
      </c>
      <c r="E3896" s="1" t="s">
        <v>139</v>
      </c>
      <c r="F3896" s="1" t="s">
        <v>22328</v>
      </c>
      <c r="G3896" s="14">
        <v>91944694461</v>
      </c>
      <c r="H3896" s="1" t="s">
        <v>8</v>
      </c>
      <c r="I3896" s="1" t="s">
        <v>9</v>
      </c>
      <c r="J3896" s="1" t="s">
        <v>47300</v>
      </c>
      <c r="K3896" s="3" t="s">
        <v>27</v>
      </c>
      <c r="L3896" s="1" t="s">
        <v>47335</v>
      </c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1"/>
      <c r="AA3896" s="1" t="s">
        <v>16</v>
      </c>
      <c r="AB3896" s="3" t="s">
        <v>12</v>
      </c>
      <c r="AC3896" s="23" t="s">
        <v>37782</v>
      </c>
      <c r="AD3896" s="23" t="s">
        <v>41873</v>
      </c>
      <c r="AE3896" t="s">
        <v>35405</v>
      </c>
    </row>
    <row r="3897" spans="1:31" ht="14.25" customHeight="1">
      <c r="A3897" s="1">
        <v>3896</v>
      </c>
      <c r="B3897" s="1" t="s">
        <v>54</v>
      </c>
      <c r="C3897" s="1" t="s">
        <v>3163</v>
      </c>
      <c r="D3897" s="1" t="s">
        <v>2233</v>
      </c>
      <c r="E3897" s="1" t="s">
        <v>36780</v>
      </c>
      <c r="F3897" s="1" t="s">
        <v>31421</v>
      </c>
      <c r="G3897" s="14">
        <v>91944106</v>
      </c>
      <c r="H3897" s="1" t="s">
        <v>20</v>
      </c>
      <c r="I3897" s="1" t="s">
        <v>9</v>
      </c>
      <c r="J3897" s="1" t="s">
        <v>47300</v>
      </c>
      <c r="K3897" s="3" t="s">
        <v>27</v>
      </c>
      <c r="L3897" s="1" t="s">
        <v>47335</v>
      </c>
      <c r="M3897" s="3" t="s">
        <v>178</v>
      </c>
      <c r="N3897" s="3" t="str">
        <f t="shared" ref="N3897:N3898" si="88">J3897</f>
        <v>[1.25 cr - &gt;2 cr]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1"/>
      <c r="AA3897" s="1" t="s">
        <v>16</v>
      </c>
      <c r="AB3897" s="3" t="s">
        <v>12</v>
      </c>
      <c r="AC3897" s="23" t="s">
        <v>37782</v>
      </c>
      <c r="AD3897" s="23" t="s">
        <v>39600</v>
      </c>
      <c r="AE3897" t="s">
        <v>35405</v>
      </c>
    </row>
    <row r="3898" spans="1:31" ht="14.25" customHeight="1">
      <c r="A3898" s="1">
        <v>3897</v>
      </c>
      <c r="B3898" s="9" t="s">
        <v>6</v>
      </c>
      <c r="C3898" s="1" t="s">
        <v>3168</v>
      </c>
      <c r="D3898" s="1" t="s">
        <v>3169</v>
      </c>
      <c r="E3898" s="1" t="s">
        <v>221</v>
      </c>
      <c r="F3898" s="1" t="s">
        <v>33662</v>
      </c>
      <c r="G3898" s="14">
        <v>91444999144</v>
      </c>
      <c r="H3898" s="1" t="s">
        <v>15</v>
      </c>
      <c r="I3898" s="1" t="s">
        <v>9</v>
      </c>
      <c r="J3898" s="1" t="s">
        <v>47300</v>
      </c>
      <c r="K3898" s="3" t="s">
        <v>42</v>
      </c>
      <c r="L3898" s="1" t="s">
        <v>47335</v>
      </c>
      <c r="M3898" s="3" t="s">
        <v>27</v>
      </c>
      <c r="N3898" s="3" t="str">
        <f t="shared" si="88"/>
        <v>[1.25 cr - &gt;2 cr]</v>
      </c>
      <c r="O3898" s="3" t="s">
        <v>47349</v>
      </c>
      <c r="P3898" s="3" t="s">
        <v>47300</v>
      </c>
      <c r="Q3898" s="3" t="s">
        <v>171</v>
      </c>
      <c r="R3898" s="3" t="s">
        <v>47300</v>
      </c>
      <c r="S3898" s="3"/>
      <c r="T3898" s="3"/>
      <c r="U3898" s="3"/>
      <c r="V3898" s="3"/>
      <c r="W3898" s="3"/>
      <c r="X3898" s="3"/>
      <c r="Y3898" s="3"/>
      <c r="Z3898" s="1"/>
      <c r="AA3898" s="1" t="s">
        <v>16</v>
      </c>
      <c r="AB3898" s="3" t="s">
        <v>12</v>
      </c>
      <c r="AC3898" s="23" t="s">
        <v>37782</v>
      </c>
      <c r="AD3898" s="23" t="s">
        <v>41874</v>
      </c>
      <c r="AE3898" t="s">
        <v>35402</v>
      </c>
    </row>
    <row r="3899" spans="1:31" ht="14.25" customHeight="1">
      <c r="A3899" s="1">
        <v>3898</v>
      </c>
      <c r="B3899" s="1" t="s">
        <v>54</v>
      </c>
      <c r="C3899" s="1" t="s">
        <v>3343</v>
      </c>
      <c r="D3899" s="1" t="s">
        <v>3344</v>
      </c>
      <c r="E3899" s="1" t="s">
        <v>40</v>
      </c>
      <c r="F3899" s="1" t="s">
        <v>22452</v>
      </c>
      <c r="G3899" s="14">
        <v>919444601444</v>
      </c>
      <c r="H3899" s="1" t="s">
        <v>20</v>
      </c>
      <c r="I3899" s="1" t="s">
        <v>9</v>
      </c>
      <c r="J3899" s="1" t="s">
        <v>47300</v>
      </c>
      <c r="K3899" s="3" t="s">
        <v>117</v>
      </c>
      <c r="L3899" s="1" t="s">
        <v>47335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1"/>
      <c r="AA3899" s="1" t="s">
        <v>16</v>
      </c>
      <c r="AB3899" s="3" t="s">
        <v>12</v>
      </c>
      <c r="AC3899" s="23" t="s">
        <v>37782</v>
      </c>
      <c r="AD3899" s="23" t="s">
        <v>38965</v>
      </c>
      <c r="AE3899" t="s">
        <v>35402</v>
      </c>
    </row>
    <row r="3900" spans="1:31" ht="14.25" customHeight="1">
      <c r="A3900" s="1">
        <v>3899</v>
      </c>
      <c r="B3900" s="9" t="s">
        <v>6</v>
      </c>
      <c r="C3900" s="1" t="s">
        <v>3382</v>
      </c>
      <c r="D3900" s="1" t="s">
        <v>37770</v>
      </c>
      <c r="E3900" s="1" t="s">
        <v>40</v>
      </c>
      <c r="F3900" s="1" t="s">
        <v>22474</v>
      </c>
      <c r="G3900" s="14">
        <v>91944499116</v>
      </c>
      <c r="H3900" s="1" t="s">
        <v>8</v>
      </c>
      <c r="I3900" s="1" t="s">
        <v>41</v>
      </c>
      <c r="J3900" s="1" t="s">
        <v>47300</v>
      </c>
      <c r="K3900" s="3" t="s">
        <v>27</v>
      </c>
      <c r="L3900" s="1" t="s">
        <v>47335</v>
      </c>
      <c r="M3900" s="3" t="s">
        <v>47344</v>
      </c>
      <c r="N3900" s="3" t="str">
        <f t="shared" ref="N3900:N3901" si="89">J3900</f>
        <v>[1.25 cr - &gt;2 cr]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1"/>
      <c r="AA3900" s="1" t="s">
        <v>16</v>
      </c>
      <c r="AB3900" s="3" t="s">
        <v>12</v>
      </c>
      <c r="AC3900" s="23" t="s">
        <v>37782</v>
      </c>
      <c r="AD3900" s="23" t="s">
        <v>41875</v>
      </c>
      <c r="AE3900" t="s">
        <v>35405</v>
      </c>
    </row>
    <row r="3901" spans="1:31" ht="14.25" customHeight="1">
      <c r="A3901" s="1">
        <v>3900</v>
      </c>
      <c r="B3901" s="1" t="s">
        <v>54</v>
      </c>
      <c r="C3901" s="1" t="s">
        <v>3442</v>
      </c>
      <c r="D3901" s="1" t="s">
        <v>494</v>
      </c>
      <c r="E3901" s="1" t="s">
        <v>8614</v>
      </c>
      <c r="F3901" s="1" t="s">
        <v>22499</v>
      </c>
      <c r="G3901" s="14">
        <v>9196961616</v>
      </c>
      <c r="H3901" s="1" t="s">
        <v>20</v>
      </c>
      <c r="I3901" s="1" t="s">
        <v>9</v>
      </c>
      <c r="J3901" s="1" t="s">
        <v>47300</v>
      </c>
      <c r="K3901" s="3" t="s">
        <v>63</v>
      </c>
      <c r="L3901" s="1" t="s">
        <v>47335</v>
      </c>
      <c r="M3901" s="3" t="s">
        <v>213</v>
      </c>
      <c r="N3901" s="3" t="str">
        <f t="shared" si="89"/>
        <v>[1.25 cr - &gt;2 cr]</v>
      </c>
      <c r="O3901" s="3" t="s">
        <v>17</v>
      </c>
      <c r="P3901" s="3" t="s">
        <v>47300</v>
      </c>
      <c r="Q3901" s="3" t="s">
        <v>42</v>
      </c>
      <c r="R3901" s="3" t="s">
        <v>47300</v>
      </c>
      <c r="S3901" s="3" t="s">
        <v>27</v>
      </c>
      <c r="T3901" s="3" t="s">
        <v>47300</v>
      </c>
      <c r="U3901" s="3" t="s">
        <v>117</v>
      </c>
      <c r="V3901" s="3" t="s">
        <v>47300</v>
      </c>
      <c r="W3901" s="3" t="s">
        <v>178</v>
      </c>
      <c r="X3901" s="3" t="s">
        <v>47300</v>
      </c>
      <c r="Y3901" s="3" t="s">
        <v>171</v>
      </c>
      <c r="Z3901" s="1" t="s">
        <v>47300</v>
      </c>
      <c r="AA3901" s="1" t="s">
        <v>16</v>
      </c>
      <c r="AB3901" s="3" t="s">
        <v>12</v>
      </c>
      <c r="AC3901" s="23" t="s">
        <v>37782</v>
      </c>
      <c r="AD3901" s="23" t="s">
        <v>41876</v>
      </c>
      <c r="AE3901" t="s">
        <v>35405</v>
      </c>
    </row>
    <row r="3902" spans="1:31" ht="14.25" customHeight="1">
      <c r="A3902" s="1">
        <v>3901</v>
      </c>
      <c r="B3902" s="9" t="s">
        <v>6</v>
      </c>
      <c r="C3902" s="1" t="s">
        <v>3449</v>
      </c>
      <c r="D3902" s="1" t="s">
        <v>58</v>
      </c>
      <c r="E3902" s="1" t="s">
        <v>139</v>
      </c>
      <c r="F3902" s="1" t="s">
        <v>22503</v>
      </c>
      <c r="G3902" s="14">
        <v>91994446446</v>
      </c>
      <c r="H3902" s="1" t="s">
        <v>15</v>
      </c>
      <c r="I3902" s="1" t="s">
        <v>62</v>
      </c>
      <c r="J3902" s="1" t="s">
        <v>47300</v>
      </c>
      <c r="K3902" s="3" t="s">
        <v>27</v>
      </c>
      <c r="L3902" s="1" t="s">
        <v>47335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1"/>
      <c r="AA3902" s="1" t="s">
        <v>16</v>
      </c>
      <c r="AB3902" s="3" t="s">
        <v>12</v>
      </c>
      <c r="AC3902" s="23" t="s">
        <v>37782</v>
      </c>
      <c r="AD3902" s="23" t="s">
        <v>40027</v>
      </c>
      <c r="AE3902" t="s">
        <v>35405</v>
      </c>
    </row>
    <row r="3903" spans="1:31" ht="14.25" customHeight="1">
      <c r="A3903" s="1">
        <v>3902</v>
      </c>
      <c r="B3903" s="1" t="s">
        <v>54</v>
      </c>
      <c r="C3903" s="1" t="s">
        <v>3473</v>
      </c>
      <c r="D3903" s="1" t="s">
        <v>1010</v>
      </c>
      <c r="E3903" s="1" t="s">
        <v>255</v>
      </c>
      <c r="F3903" s="1" t="s">
        <v>33698</v>
      </c>
      <c r="G3903" s="14">
        <v>91444440404</v>
      </c>
      <c r="H3903" s="1" t="s">
        <v>15</v>
      </c>
      <c r="I3903" s="1" t="s">
        <v>9</v>
      </c>
      <c r="J3903" s="1" t="s">
        <v>47300</v>
      </c>
      <c r="K3903" s="3" t="s">
        <v>42</v>
      </c>
      <c r="L3903" s="1" t="s">
        <v>47335</v>
      </c>
      <c r="M3903" s="3" t="s">
        <v>27</v>
      </c>
      <c r="N3903" s="3" t="str">
        <f t="shared" ref="N3903:N3905" si="90">J3903</f>
        <v>[1.25 cr - &gt;2 cr]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1"/>
      <c r="AA3903" s="1" t="s">
        <v>16</v>
      </c>
      <c r="AB3903" s="3" t="s">
        <v>12</v>
      </c>
      <c r="AC3903" s="23" t="s">
        <v>37782</v>
      </c>
      <c r="AD3903" s="23" t="s">
        <v>41877</v>
      </c>
      <c r="AE3903" t="s">
        <v>35407</v>
      </c>
    </row>
    <row r="3904" spans="1:31" ht="14.25" customHeight="1">
      <c r="A3904" s="1">
        <v>3903</v>
      </c>
      <c r="B3904" s="1" t="s">
        <v>54</v>
      </c>
      <c r="C3904" s="1" t="s">
        <v>3520</v>
      </c>
      <c r="D3904" s="1" t="s">
        <v>35668</v>
      </c>
      <c r="E3904" s="1" t="s">
        <v>139</v>
      </c>
      <c r="F3904" s="1" t="s">
        <v>3521</v>
      </c>
      <c r="G3904" s="14">
        <v>91446964006</v>
      </c>
      <c r="H3904" s="1" t="s">
        <v>8</v>
      </c>
      <c r="I3904" s="1" t="s">
        <v>41</v>
      </c>
      <c r="J3904" s="1" t="s">
        <v>47300</v>
      </c>
      <c r="K3904" s="3" t="s">
        <v>63</v>
      </c>
      <c r="L3904" s="1" t="s">
        <v>47335</v>
      </c>
      <c r="M3904" s="3" t="s">
        <v>213</v>
      </c>
      <c r="N3904" s="3" t="str">
        <f t="shared" si="90"/>
        <v>[1.25 cr - &gt;2 cr]</v>
      </c>
      <c r="O3904" s="3" t="s">
        <v>17</v>
      </c>
      <c r="P3904" s="3" t="s">
        <v>47300</v>
      </c>
      <c r="Q3904" s="3" t="s">
        <v>42</v>
      </c>
      <c r="R3904" s="3" t="s">
        <v>47300</v>
      </c>
      <c r="S3904" s="3" t="s">
        <v>27</v>
      </c>
      <c r="T3904" s="3" t="s">
        <v>47300</v>
      </c>
      <c r="U3904" s="3" t="s">
        <v>117</v>
      </c>
      <c r="V3904" s="3" t="s">
        <v>47300</v>
      </c>
      <c r="W3904" s="3" t="s">
        <v>178</v>
      </c>
      <c r="X3904" s="3" t="s">
        <v>47300</v>
      </c>
      <c r="Y3904" s="3" t="s">
        <v>171</v>
      </c>
      <c r="Z3904" s="1" t="s">
        <v>47300</v>
      </c>
      <c r="AA3904" s="1" t="s">
        <v>16</v>
      </c>
      <c r="AB3904" s="3" t="s">
        <v>12</v>
      </c>
      <c r="AC3904" s="23" t="s">
        <v>37782</v>
      </c>
      <c r="AD3904" s="23" t="s">
        <v>41878</v>
      </c>
      <c r="AE3904" t="s">
        <v>35407</v>
      </c>
    </row>
    <row r="3905" spans="1:31" ht="14.25" customHeight="1">
      <c r="A3905" s="1">
        <v>3904</v>
      </c>
      <c r="B3905" s="1" t="s">
        <v>54</v>
      </c>
      <c r="C3905" s="1" t="s">
        <v>3560</v>
      </c>
      <c r="D3905" s="1" t="s">
        <v>3136</v>
      </c>
      <c r="E3905" s="1" t="s">
        <v>3072</v>
      </c>
      <c r="F3905" s="1" t="s">
        <v>22556</v>
      </c>
      <c r="G3905" s="14">
        <v>919449001114</v>
      </c>
      <c r="H3905" s="1" t="s">
        <v>20</v>
      </c>
      <c r="I3905" s="1" t="s">
        <v>41</v>
      </c>
      <c r="J3905" s="1" t="s">
        <v>47300</v>
      </c>
      <c r="K3905" s="3" t="s">
        <v>63</v>
      </c>
      <c r="L3905" s="1" t="s">
        <v>47335</v>
      </c>
      <c r="M3905" s="3" t="s">
        <v>213</v>
      </c>
      <c r="N3905" s="3" t="str">
        <f t="shared" si="90"/>
        <v>[1.25 cr - &gt;2 cr]</v>
      </c>
      <c r="O3905" s="3" t="s">
        <v>17</v>
      </c>
      <c r="P3905" s="3" t="s">
        <v>47300</v>
      </c>
      <c r="Q3905" s="3" t="s">
        <v>42</v>
      </c>
      <c r="R3905" s="3" t="s">
        <v>47300</v>
      </c>
      <c r="S3905" s="3" t="s">
        <v>27</v>
      </c>
      <c r="T3905" s="3" t="s">
        <v>47300</v>
      </c>
      <c r="U3905" s="3" t="s">
        <v>117</v>
      </c>
      <c r="V3905" s="3" t="s">
        <v>47300</v>
      </c>
      <c r="W3905" s="3" t="s">
        <v>178</v>
      </c>
      <c r="X3905" s="3" t="s">
        <v>47300</v>
      </c>
      <c r="Y3905" s="3" t="s">
        <v>171</v>
      </c>
      <c r="Z3905" s="1" t="s">
        <v>47300</v>
      </c>
      <c r="AA3905" s="1" t="s">
        <v>16</v>
      </c>
      <c r="AB3905" s="3" t="s">
        <v>12</v>
      </c>
      <c r="AC3905" s="23" t="s">
        <v>37782</v>
      </c>
      <c r="AD3905" s="23" t="s">
        <v>41879</v>
      </c>
      <c r="AE3905" t="s">
        <v>35408</v>
      </c>
    </row>
    <row r="3906" spans="1:31" ht="14.25" customHeight="1">
      <c r="A3906" s="1">
        <v>3905</v>
      </c>
      <c r="B3906" s="9" t="s">
        <v>6</v>
      </c>
      <c r="C3906" s="1" t="s">
        <v>3567</v>
      </c>
      <c r="D3906" s="1" t="s">
        <v>72</v>
      </c>
      <c r="E3906" s="1" t="s">
        <v>3568</v>
      </c>
      <c r="F3906" s="1" t="s">
        <v>33708</v>
      </c>
      <c r="G3906" s="14">
        <v>91994606000</v>
      </c>
      <c r="H3906" s="1" t="s">
        <v>37</v>
      </c>
      <c r="I3906" s="1" t="s">
        <v>62</v>
      </c>
      <c r="J3906" s="1" t="s">
        <v>47300</v>
      </c>
      <c r="K3906" s="3" t="s">
        <v>117</v>
      </c>
      <c r="L3906" s="1" t="s">
        <v>47335</v>
      </c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1"/>
      <c r="AA3906" s="1" t="s">
        <v>16</v>
      </c>
      <c r="AB3906" s="3" t="s">
        <v>12</v>
      </c>
      <c r="AC3906" s="23" t="s">
        <v>37782</v>
      </c>
      <c r="AD3906" s="23" t="s">
        <v>41880</v>
      </c>
      <c r="AE3906" t="s">
        <v>35405</v>
      </c>
    </row>
    <row r="3907" spans="1:31" ht="14.25" customHeight="1">
      <c r="A3907" s="1">
        <v>3906</v>
      </c>
      <c r="B3907" s="1" t="s">
        <v>54</v>
      </c>
      <c r="C3907" s="1" t="s">
        <v>3587</v>
      </c>
      <c r="D3907" s="1" t="s">
        <v>72</v>
      </c>
      <c r="E3907" s="1" t="s">
        <v>40</v>
      </c>
      <c r="F3907" s="1" t="s">
        <v>3588</v>
      </c>
      <c r="G3907" s="14">
        <v>919494404940</v>
      </c>
      <c r="H3907" s="1" t="s">
        <v>15</v>
      </c>
      <c r="I3907" s="1" t="s">
        <v>9</v>
      </c>
      <c r="J3907" s="1" t="s">
        <v>47300</v>
      </c>
      <c r="K3907" s="3" t="s">
        <v>42</v>
      </c>
      <c r="L3907" s="1" t="s">
        <v>47335</v>
      </c>
      <c r="M3907" s="3" t="s">
        <v>27</v>
      </c>
      <c r="N3907" s="3" t="str">
        <f t="shared" ref="N3907:N3908" si="91">J3907</f>
        <v>[1.25 cr - &gt;2 cr]</v>
      </c>
      <c r="O3907" s="3" t="s">
        <v>117</v>
      </c>
      <c r="P3907" s="3" t="s">
        <v>47300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1"/>
      <c r="AA3907" s="1" t="s">
        <v>16</v>
      </c>
      <c r="AB3907" s="3" t="s">
        <v>12</v>
      </c>
      <c r="AC3907" s="23" t="s">
        <v>37782</v>
      </c>
      <c r="AD3907" s="23" t="s">
        <v>39177</v>
      </c>
      <c r="AE3907" t="s">
        <v>35407</v>
      </c>
    </row>
    <row r="3908" spans="1:31" ht="14.25" customHeight="1">
      <c r="A3908" s="1">
        <v>3907</v>
      </c>
      <c r="B3908" s="1" t="s">
        <v>54</v>
      </c>
      <c r="C3908" s="1" t="s">
        <v>3610</v>
      </c>
      <c r="D3908" s="1" t="s">
        <v>1629</v>
      </c>
      <c r="E3908" s="1" t="s">
        <v>12338</v>
      </c>
      <c r="F3908" s="1" t="s">
        <v>33710</v>
      </c>
      <c r="G3908" s="14">
        <v>9146496944</v>
      </c>
      <c r="H3908" s="1" t="s">
        <v>8</v>
      </c>
      <c r="I3908" s="1" t="s">
        <v>9</v>
      </c>
      <c r="J3908" s="1" t="s">
        <v>47300</v>
      </c>
      <c r="K3908" s="3" t="s">
        <v>63</v>
      </c>
      <c r="L3908" s="1" t="s">
        <v>47335</v>
      </c>
      <c r="M3908" s="3" t="s">
        <v>213</v>
      </c>
      <c r="N3908" s="3" t="str">
        <f t="shared" si="91"/>
        <v>[1.25 cr - &gt;2 cr]</v>
      </c>
      <c r="O3908" s="3" t="s">
        <v>17</v>
      </c>
      <c r="P3908" s="3" t="s">
        <v>47300</v>
      </c>
      <c r="Q3908" s="3" t="s">
        <v>42</v>
      </c>
      <c r="R3908" s="3" t="s">
        <v>47300</v>
      </c>
      <c r="S3908" s="3" t="s">
        <v>27</v>
      </c>
      <c r="T3908" s="3" t="s">
        <v>47300</v>
      </c>
      <c r="U3908" s="3" t="s">
        <v>117</v>
      </c>
      <c r="V3908" s="3" t="s">
        <v>47300</v>
      </c>
      <c r="W3908" s="3" t="s">
        <v>178</v>
      </c>
      <c r="X3908" s="3" t="s">
        <v>47300</v>
      </c>
      <c r="Y3908" s="3" t="s">
        <v>171</v>
      </c>
      <c r="Z3908" s="1" t="s">
        <v>47300</v>
      </c>
      <c r="AA3908" s="1" t="s">
        <v>16</v>
      </c>
      <c r="AB3908" s="3" t="s">
        <v>12</v>
      </c>
      <c r="AC3908" s="23" t="s">
        <v>37782</v>
      </c>
      <c r="AD3908" s="23" t="s">
        <v>41881</v>
      </c>
      <c r="AE3908" t="s">
        <v>35407</v>
      </c>
    </row>
    <row r="3909" spans="1:31" ht="14.25" customHeight="1">
      <c r="A3909" s="1">
        <v>3908</v>
      </c>
      <c r="B3909" s="1" t="s">
        <v>54</v>
      </c>
      <c r="C3909" s="1" t="s">
        <v>3619</v>
      </c>
      <c r="D3909" s="1" t="s">
        <v>2873</v>
      </c>
      <c r="E3909" s="1" t="s">
        <v>3263</v>
      </c>
      <c r="F3909" s="1" t="s">
        <v>22583</v>
      </c>
      <c r="G3909" s="14">
        <v>91499666999</v>
      </c>
      <c r="H3909" s="1" t="s">
        <v>8</v>
      </c>
      <c r="I3909" s="1" t="s">
        <v>41</v>
      </c>
      <c r="J3909" s="1" t="s">
        <v>47300</v>
      </c>
      <c r="K3909" s="3" t="s">
        <v>42</v>
      </c>
      <c r="L3909" s="1" t="s">
        <v>47335</v>
      </c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1"/>
      <c r="AA3909" s="1" t="s">
        <v>16</v>
      </c>
      <c r="AB3909" s="3" t="s">
        <v>12</v>
      </c>
      <c r="AC3909" s="23" t="s">
        <v>37782</v>
      </c>
      <c r="AD3909" s="23" t="s">
        <v>41882</v>
      </c>
      <c r="AE3909" t="s">
        <v>35405</v>
      </c>
    </row>
    <row r="3910" spans="1:31" ht="14.25" customHeight="1">
      <c r="A3910" s="1">
        <v>3909</v>
      </c>
      <c r="B3910" s="1" t="s">
        <v>54</v>
      </c>
      <c r="C3910" s="1" t="s">
        <v>3645</v>
      </c>
      <c r="D3910" s="1" t="s">
        <v>371</v>
      </c>
      <c r="E3910" s="1" t="s">
        <v>3167</v>
      </c>
      <c r="F3910" s="1" t="s">
        <v>20899</v>
      </c>
      <c r="G3910" s="14">
        <v>9199440600</v>
      </c>
      <c r="H3910" s="1" t="s">
        <v>8</v>
      </c>
      <c r="I3910" s="1" t="s">
        <v>9</v>
      </c>
      <c r="J3910" s="1" t="s">
        <v>47300</v>
      </c>
      <c r="K3910" s="3" t="s">
        <v>27</v>
      </c>
      <c r="L3910" s="1" t="s">
        <v>47335</v>
      </c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1"/>
      <c r="AA3910" s="1" t="s">
        <v>16</v>
      </c>
      <c r="AB3910" s="3" t="s">
        <v>12</v>
      </c>
      <c r="AC3910" s="23" t="s">
        <v>37782</v>
      </c>
      <c r="AD3910" s="23" t="s">
        <v>41883</v>
      </c>
      <c r="AE3910" t="s">
        <v>35402</v>
      </c>
    </row>
    <row r="3911" spans="1:31" ht="14.25" customHeight="1">
      <c r="A3911" s="1">
        <v>3910</v>
      </c>
      <c r="B3911" s="9" t="s">
        <v>6</v>
      </c>
      <c r="C3911" s="1" t="s">
        <v>3651</v>
      </c>
      <c r="D3911" s="1" t="s">
        <v>2027</v>
      </c>
      <c r="E3911" s="1" t="s">
        <v>2902</v>
      </c>
      <c r="F3911" s="1" t="s">
        <v>22600</v>
      </c>
      <c r="G3911" s="14">
        <v>914490044446</v>
      </c>
      <c r="H3911" s="1" t="s">
        <v>15</v>
      </c>
      <c r="I3911" s="1" t="s">
        <v>9</v>
      </c>
      <c r="J3911" s="1" t="s">
        <v>47300</v>
      </c>
      <c r="K3911" s="3" t="s">
        <v>17</v>
      </c>
      <c r="L3911" s="1" t="s">
        <v>47335</v>
      </c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1"/>
      <c r="AA3911" s="1" t="s">
        <v>11</v>
      </c>
      <c r="AB3911" s="3" t="s">
        <v>586</v>
      </c>
      <c r="AC3911" s="23" t="s">
        <v>37782</v>
      </c>
      <c r="AD3911" s="23" t="s">
        <v>41884</v>
      </c>
      <c r="AE3911" t="s">
        <v>35405</v>
      </c>
    </row>
    <row r="3912" spans="1:31" ht="14.25" customHeight="1">
      <c r="A3912" s="1">
        <v>3911</v>
      </c>
      <c r="B3912" s="1" t="s">
        <v>54</v>
      </c>
      <c r="C3912" s="1" t="s">
        <v>3652</v>
      </c>
      <c r="D3912" s="1" t="s">
        <v>9352</v>
      </c>
      <c r="E3912" s="1" t="s">
        <v>36781</v>
      </c>
      <c r="F3912" s="1" t="s">
        <v>3653</v>
      </c>
      <c r="G3912" s="14">
        <v>916969961</v>
      </c>
      <c r="H3912" s="1" t="s">
        <v>8</v>
      </c>
      <c r="I3912" s="1" t="s">
        <v>37779</v>
      </c>
      <c r="J3912" s="1" t="s">
        <v>47300</v>
      </c>
      <c r="K3912" s="3" t="s">
        <v>42</v>
      </c>
      <c r="L3912" s="1" t="s">
        <v>47335</v>
      </c>
      <c r="M3912" s="3" t="s">
        <v>178</v>
      </c>
      <c r="N3912" s="3" t="str">
        <f>J3912</f>
        <v>[1.25 cr - &gt;2 cr]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1"/>
      <c r="AA3912" s="1" t="s">
        <v>16</v>
      </c>
      <c r="AB3912" s="3" t="s">
        <v>12</v>
      </c>
      <c r="AC3912" s="23" t="s">
        <v>37782</v>
      </c>
      <c r="AD3912" s="23" t="s">
        <v>41885</v>
      </c>
      <c r="AE3912" t="s">
        <v>35408</v>
      </c>
    </row>
    <row r="3913" spans="1:31" ht="14.25" customHeight="1">
      <c r="A3913" s="1">
        <v>3912</v>
      </c>
      <c r="B3913" s="9" t="s">
        <v>6</v>
      </c>
      <c r="C3913" s="1" t="s">
        <v>3660</v>
      </c>
      <c r="D3913" s="1" t="s">
        <v>873</v>
      </c>
      <c r="E3913" s="1" t="s">
        <v>2655</v>
      </c>
      <c r="F3913" s="1" t="s">
        <v>22604</v>
      </c>
      <c r="G3913" s="14">
        <v>919494144640</v>
      </c>
      <c r="H3913" s="1" t="s">
        <v>8</v>
      </c>
      <c r="I3913" s="1" t="s">
        <v>9</v>
      </c>
      <c r="J3913" s="1" t="s">
        <v>47300</v>
      </c>
      <c r="K3913" s="3" t="s">
        <v>42</v>
      </c>
      <c r="L3913" s="1" t="s">
        <v>47335</v>
      </c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1"/>
      <c r="AA3913" s="1" t="s">
        <v>16</v>
      </c>
      <c r="AB3913" s="3" t="s">
        <v>12</v>
      </c>
      <c r="AC3913" s="23" t="s">
        <v>37782</v>
      </c>
      <c r="AD3913" s="23" t="s">
        <v>38618</v>
      </c>
      <c r="AE3913" t="s">
        <v>35408</v>
      </c>
    </row>
    <row r="3914" spans="1:31" ht="14.25" customHeight="1">
      <c r="A3914" s="1">
        <v>3913</v>
      </c>
      <c r="B3914" s="9" t="s">
        <v>6</v>
      </c>
      <c r="C3914" s="1" t="s">
        <v>3667</v>
      </c>
      <c r="D3914" s="1" t="s">
        <v>162</v>
      </c>
      <c r="E3914" s="1" t="s">
        <v>139</v>
      </c>
      <c r="F3914" s="1" t="s">
        <v>31472</v>
      </c>
      <c r="G3914" s="14">
        <v>919446490</v>
      </c>
      <c r="H3914" s="1" t="s">
        <v>15</v>
      </c>
      <c r="I3914" s="1" t="s">
        <v>41</v>
      </c>
      <c r="J3914" s="1" t="s">
        <v>47300</v>
      </c>
      <c r="K3914" s="3" t="s">
        <v>42</v>
      </c>
      <c r="L3914" s="1" t="s">
        <v>47335</v>
      </c>
      <c r="M3914" s="3" t="s">
        <v>27</v>
      </c>
      <c r="N3914" s="3" t="str">
        <f>J3914</f>
        <v>[1.25 cr - &gt;2 cr]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1"/>
      <c r="AA3914" s="1" t="s">
        <v>16</v>
      </c>
      <c r="AB3914" s="3" t="s">
        <v>12</v>
      </c>
      <c r="AC3914" s="23" t="s">
        <v>37782</v>
      </c>
      <c r="AD3914" s="23" t="s">
        <v>41886</v>
      </c>
      <c r="AE3914" t="s">
        <v>35408</v>
      </c>
    </row>
    <row r="3915" spans="1:31" ht="14.25" customHeight="1">
      <c r="A3915" s="1">
        <v>3914</v>
      </c>
      <c r="B3915" s="1" t="s">
        <v>54</v>
      </c>
      <c r="C3915" s="1" t="s">
        <v>3710</v>
      </c>
      <c r="D3915" s="1" t="s">
        <v>16025</v>
      </c>
      <c r="E3915" s="1" t="s">
        <v>1797</v>
      </c>
      <c r="F3915" s="1" t="s">
        <v>31480</v>
      </c>
      <c r="G3915" s="14">
        <v>91944604090</v>
      </c>
      <c r="H3915" s="1" t="s">
        <v>20</v>
      </c>
      <c r="I3915" s="1" t="s">
        <v>62</v>
      </c>
      <c r="J3915" s="1" t="s">
        <v>47300</v>
      </c>
      <c r="K3915" s="3" t="s">
        <v>27</v>
      </c>
      <c r="L3915" s="1" t="s">
        <v>47335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1"/>
      <c r="AA3915" s="1" t="s">
        <v>16</v>
      </c>
      <c r="AB3915" s="3" t="s">
        <v>12</v>
      </c>
      <c r="AC3915" s="23" t="s">
        <v>37782</v>
      </c>
      <c r="AD3915" s="23" t="s">
        <v>41887</v>
      </c>
      <c r="AE3915" t="s">
        <v>35408</v>
      </c>
    </row>
    <row r="3916" spans="1:31" ht="14.25" customHeight="1">
      <c r="A3916" s="1">
        <v>3915</v>
      </c>
      <c r="B3916" s="9" t="s">
        <v>6</v>
      </c>
      <c r="C3916" s="1" t="s">
        <v>3740</v>
      </c>
      <c r="D3916" s="1" t="s">
        <v>1447</v>
      </c>
      <c r="E3916" s="1" t="s">
        <v>3741</v>
      </c>
      <c r="F3916" s="1" t="s">
        <v>22647</v>
      </c>
      <c r="G3916" s="14">
        <v>9199914</v>
      </c>
      <c r="H3916" s="1" t="s">
        <v>8</v>
      </c>
      <c r="I3916" s="1" t="s">
        <v>9</v>
      </c>
      <c r="J3916" s="1" t="s">
        <v>47300</v>
      </c>
      <c r="K3916" s="3" t="s">
        <v>42</v>
      </c>
      <c r="L3916" s="1" t="s">
        <v>47335</v>
      </c>
      <c r="M3916" s="3" t="s">
        <v>27</v>
      </c>
      <c r="N3916" s="3" t="str">
        <f>J3916</f>
        <v>[1.25 cr - &gt;2 cr]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1"/>
      <c r="AA3916" s="1" t="s">
        <v>16</v>
      </c>
      <c r="AB3916" s="3" t="s">
        <v>12</v>
      </c>
      <c r="AC3916" s="23" t="s">
        <v>37782</v>
      </c>
      <c r="AD3916" s="23" t="s">
        <v>41888</v>
      </c>
      <c r="AE3916" t="s">
        <v>35402</v>
      </c>
    </row>
    <row r="3917" spans="1:31" ht="14.25" customHeight="1">
      <c r="A3917" s="1">
        <v>3916</v>
      </c>
      <c r="B3917" s="9" t="s">
        <v>6</v>
      </c>
      <c r="C3917" s="1" t="s">
        <v>3744</v>
      </c>
      <c r="D3917" s="1" t="s">
        <v>105</v>
      </c>
      <c r="E3917" s="1" t="s">
        <v>73</v>
      </c>
      <c r="F3917" s="1" t="s">
        <v>22650</v>
      </c>
      <c r="G3917" s="14">
        <v>919494994</v>
      </c>
      <c r="H3917" s="1" t="s">
        <v>15</v>
      </c>
      <c r="I3917" s="1" t="s">
        <v>62</v>
      </c>
      <c r="J3917" s="1" t="s">
        <v>47300</v>
      </c>
      <c r="K3917" s="3" t="s">
        <v>27</v>
      </c>
      <c r="L3917" s="1" t="s">
        <v>47335</v>
      </c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1"/>
      <c r="AA3917" s="1" t="s">
        <v>16</v>
      </c>
      <c r="AB3917" s="3" t="s">
        <v>12</v>
      </c>
      <c r="AC3917" s="23" t="s">
        <v>37782</v>
      </c>
      <c r="AD3917" s="23" t="s">
        <v>41889</v>
      </c>
      <c r="AE3917" t="s">
        <v>35402</v>
      </c>
    </row>
    <row r="3918" spans="1:31" ht="14.25" customHeight="1">
      <c r="A3918" s="1">
        <v>3917</v>
      </c>
      <c r="B3918" s="1" t="s">
        <v>54</v>
      </c>
      <c r="C3918" s="1" t="s">
        <v>3751</v>
      </c>
      <c r="D3918" s="1" t="s">
        <v>2027</v>
      </c>
      <c r="E3918" s="1" t="s">
        <v>139</v>
      </c>
      <c r="F3918" s="1" t="s">
        <v>33725</v>
      </c>
      <c r="G3918" s="14">
        <v>919446941099</v>
      </c>
      <c r="H3918" s="1" t="s">
        <v>8</v>
      </c>
      <c r="I3918" s="1" t="s">
        <v>9</v>
      </c>
      <c r="J3918" s="1" t="s">
        <v>47300</v>
      </c>
      <c r="K3918" s="3" t="s">
        <v>42</v>
      </c>
      <c r="L3918" s="1" t="s">
        <v>47335</v>
      </c>
      <c r="M3918" s="3" t="s">
        <v>27</v>
      </c>
      <c r="N3918" s="3" t="str">
        <f>J3918</f>
        <v>[1.25 cr - &gt;2 cr]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1"/>
      <c r="AA3918" s="1" t="s">
        <v>16</v>
      </c>
      <c r="AB3918" s="3" t="s">
        <v>12</v>
      </c>
      <c r="AC3918" s="23" t="s">
        <v>37782</v>
      </c>
      <c r="AD3918" s="23" t="s">
        <v>41890</v>
      </c>
      <c r="AE3918" t="s">
        <v>35405</v>
      </c>
    </row>
    <row r="3919" spans="1:31" ht="14.25" customHeight="1">
      <c r="A3919" s="1">
        <v>3918</v>
      </c>
      <c r="B3919" s="1" t="s">
        <v>54</v>
      </c>
      <c r="C3919" s="1" t="s">
        <v>3754</v>
      </c>
      <c r="D3919" s="1" t="s">
        <v>386</v>
      </c>
      <c r="E3919" s="1" t="s">
        <v>1664</v>
      </c>
      <c r="F3919" s="1" t="s">
        <v>22656</v>
      </c>
      <c r="G3919" s="14">
        <v>9199166614</v>
      </c>
      <c r="H3919" s="1" t="s">
        <v>15</v>
      </c>
      <c r="I3919" s="1" t="s">
        <v>9</v>
      </c>
      <c r="J3919" s="1" t="s">
        <v>47300</v>
      </c>
      <c r="K3919" s="3" t="s">
        <v>27</v>
      </c>
      <c r="L3919" s="1" t="s">
        <v>47335</v>
      </c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1"/>
      <c r="AA3919" s="1" t="s">
        <v>16</v>
      </c>
      <c r="AB3919" s="3" t="s">
        <v>12</v>
      </c>
      <c r="AC3919" s="23" t="s">
        <v>37782</v>
      </c>
      <c r="AD3919" s="23" t="s">
        <v>41891</v>
      </c>
      <c r="AE3919" t="s">
        <v>35407</v>
      </c>
    </row>
    <row r="3920" spans="1:31" ht="14.25" customHeight="1">
      <c r="A3920" s="1">
        <v>3919</v>
      </c>
      <c r="B3920" s="9" t="s">
        <v>6</v>
      </c>
      <c r="C3920" s="1" t="s">
        <v>3773</v>
      </c>
      <c r="D3920" s="1" t="s">
        <v>704</v>
      </c>
      <c r="E3920" s="1" t="s">
        <v>139</v>
      </c>
      <c r="F3920" s="1" t="s">
        <v>22666</v>
      </c>
      <c r="G3920" s="14">
        <v>914466444664</v>
      </c>
      <c r="H3920" s="1" t="s">
        <v>15</v>
      </c>
      <c r="I3920" s="1" t="s">
        <v>41</v>
      </c>
      <c r="J3920" s="1" t="s">
        <v>47300</v>
      </c>
      <c r="K3920" s="3" t="s">
        <v>42</v>
      </c>
      <c r="L3920" s="1" t="s">
        <v>47335</v>
      </c>
      <c r="M3920" s="3" t="s">
        <v>27</v>
      </c>
      <c r="N3920" s="3" t="str">
        <f>J3920</f>
        <v>[1.25 cr - &gt;2 cr]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1"/>
      <c r="AA3920" s="1" t="s">
        <v>16</v>
      </c>
      <c r="AB3920" s="3" t="s">
        <v>12</v>
      </c>
      <c r="AC3920" s="23" t="s">
        <v>37782</v>
      </c>
      <c r="AD3920" s="23" t="s">
        <v>41892</v>
      </c>
      <c r="AE3920" t="s">
        <v>35408</v>
      </c>
    </row>
    <row r="3921" spans="1:31" ht="14.25" customHeight="1">
      <c r="A3921" s="1">
        <v>3920</v>
      </c>
      <c r="B3921" s="1" t="s">
        <v>54</v>
      </c>
      <c r="C3921" s="1" t="s">
        <v>3778</v>
      </c>
      <c r="D3921" s="1" t="s">
        <v>72</v>
      </c>
      <c r="E3921" s="1" t="s">
        <v>11701</v>
      </c>
      <c r="F3921" s="1" t="s">
        <v>22668</v>
      </c>
      <c r="G3921" s="14">
        <v>91944404919</v>
      </c>
      <c r="H3921" s="1" t="s">
        <v>8</v>
      </c>
      <c r="I3921" s="1" t="s">
        <v>41</v>
      </c>
      <c r="J3921" s="1" t="s">
        <v>47300</v>
      </c>
      <c r="K3921" s="3" t="s">
        <v>42</v>
      </c>
      <c r="L3921" s="1" t="s">
        <v>47335</v>
      </c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1"/>
      <c r="AA3921" s="1" t="s">
        <v>16</v>
      </c>
      <c r="AB3921" s="3" t="s">
        <v>12</v>
      </c>
      <c r="AC3921" s="23" t="s">
        <v>37782</v>
      </c>
      <c r="AD3921" s="23" t="s">
        <v>41893</v>
      </c>
      <c r="AE3921" t="s">
        <v>35405</v>
      </c>
    </row>
    <row r="3922" spans="1:31" ht="14.25" customHeight="1">
      <c r="A3922" s="1">
        <v>3921</v>
      </c>
      <c r="B3922" s="1" t="s">
        <v>54</v>
      </c>
      <c r="C3922" s="1" t="s">
        <v>3840</v>
      </c>
      <c r="D3922" s="1" t="s">
        <v>3841</v>
      </c>
      <c r="E3922" s="1" t="s">
        <v>73</v>
      </c>
      <c r="F3922" s="1" t="s">
        <v>22702</v>
      </c>
      <c r="G3922" s="14">
        <v>91949466691</v>
      </c>
      <c r="H3922" s="1" t="s">
        <v>15</v>
      </c>
      <c r="I3922" s="1" t="s">
        <v>33</v>
      </c>
      <c r="J3922" s="1" t="s">
        <v>47300</v>
      </c>
      <c r="K3922" s="3" t="s">
        <v>42</v>
      </c>
      <c r="L3922" s="1" t="s">
        <v>47335</v>
      </c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1"/>
      <c r="AA3922" s="1" t="s">
        <v>16</v>
      </c>
      <c r="AB3922" s="3" t="s">
        <v>12</v>
      </c>
      <c r="AC3922" s="23" t="s">
        <v>37782</v>
      </c>
      <c r="AD3922" s="23" t="s">
        <v>41894</v>
      </c>
      <c r="AE3922" t="s">
        <v>35408</v>
      </c>
    </row>
    <row r="3923" spans="1:31" ht="14.25" customHeight="1">
      <c r="A3923" s="1">
        <v>3922</v>
      </c>
      <c r="B3923" s="1" t="s">
        <v>54</v>
      </c>
      <c r="C3923" s="1" t="s">
        <v>3848</v>
      </c>
      <c r="D3923" s="1" t="s">
        <v>3658</v>
      </c>
      <c r="E3923" s="1" t="s">
        <v>40</v>
      </c>
      <c r="F3923" s="1" t="s">
        <v>22705</v>
      </c>
      <c r="G3923" s="14">
        <v>919446994999</v>
      </c>
      <c r="H3923" s="1" t="s">
        <v>8</v>
      </c>
      <c r="I3923" s="1" t="s">
        <v>9</v>
      </c>
      <c r="J3923" s="1" t="s">
        <v>47300</v>
      </c>
      <c r="K3923" s="3" t="s">
        <v>17</v>
      </c>
      <c r="L3923" s="1" t="s">
        <v>47335</v>
      </c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1"/>
      <c r="AA3923" s="1" t="s">
        <v>11</v>
      </c>
      <c r="AB3923" s="3" t="s">
        <v>56</v>
      </c>
      <c r="AC3923" s="23" t="s">
        <v>37782</v>
      </c>
      <c r="AD3923" s="23" t="s">
        <v>41895</v>
      </c>
      <c r="AE3923" t="s">
        <v>35407</v>
      </c>
    </row>
    <row r="3924" spans="1:31" ht="14.25" customHeight="1">
      <c r="A3924" s="1">
        <v>3923</v>
      </c>
      <c r="B3924" s="9" t="s">
        <v>6</v>
      </c>
      <c r="C3924" s="1" t="s">
        <v>3925</v>
      </c>
      <c r="D3924" s="1" t="s">
        <v>3926</v>
      </c>
      <c r="E3924" s="1" t="s">
        <v>40</v>
      </c>
      <c r="F3924" s="1" t="s">
        <v>22737</v>
      </c>
      <c r="G3924" s="14">
        <v>916966666416</v>
      </c>
      <c r="H3924" s="1" t="s">
        <v>15</v>
      </c>
      <c r="I3924" s="1" t="s">
        <v>62</v>
      </c>
      <c r="J3924" s="1" t="s">
        <v>47300</v>
      </c>
      <c r="K3924" s="3" t="s">
        <v>42</v>
      </c>
      <c r="L3924" s="1" t="s">
        <v>47335</v>
      </c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1"/>
      <c r="AA3924" s="1" t="s">
        <v>16</v>
      </c>
      <c r="AB3924" s="3" t="s">
        <v>12</v>
      </c>
      <c r="AC3924" s="23" t="s">
        <v>37782</v>
      </c>
      <c r="AD3924" s="23" t="s">
        <v>41896</v>
      </c>
      <c r="AE3924" t="s">
        <v>35402</v>
      </c>
    </row>
    <row r="3925" spans="1:31" ht="14.25" customHeight="1">
      <c r="A3925" s="1">
        <v>3924</v>
      </c>
      <c r="B3925" s="9" t="s">
        <v>6</v>
      </c>
      <c r="C3925" s="1" t="s">
        <v>3934</v>
      </c>
      <c r="D3925" s="1" t="s">
        <v>911</v>
      </c>
      <c r="E3925" s="1" t="s">
        <v>3935</v>
      </c>
      <c r="F3925" s="1" t="s">
        <v>33742</v>
      </c>
      <c r="G3925" s="14">
        <v>914461644606</v>
      </c>
      <c r="H3925" s="1" t="s">
        <v>46</v>
      </c>
      <c r="I3925" s="1" t="s">
        <v>41</v>
      </c>
      <c r="J3925" s="1" t="s">
        <v>47300</v>
      </c>
      <c r="K3925" s="3" t="s">
        <v>27</v>
      </c>
      <c r="L3925" s="1" t="s">
        <v>47335</v>
      </c>
      <c r="M3925" s="3" t="s">
        <v>178</v>
      </c>
      <c r="N3925" s="3" t="str">
        <f>J3925</f>
        <v>[1.25 cr - &gt;2 cr]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1"/>
      <c r="AA3925" s="1" t="s">
        <v>16</v>
      </c>
      <c r="AB3925" s="3" t="s">
        <v>12</v>
      </c>
      <c r="AC3925" s="23" t="s">
        <v>37782</v>
      </c>
      <c r="AD3925" s="23" t="s">
        <v>40064</v>
      </c>
      <c r="AE3925" t="s">
        <v>35405</v>
      </c>
    </row>
    <row r="3926" spans="1:31" ht="14.25" customHeight="1">
      <c r="A3926" s="1">
        <v>3925</v>
      </c>
      <c r="B3926" s="9" t="s">
        <v>6</v>
      </c>
      <c r="C3926" s="1" t="s">
        <v>3958</v>
      </c>
      <c r="D3926" s="1" t="s">
        <v>3959</v>
      </c>
      <c r="E3926" s="1" t="s">
        <v>3960</v>
      </c>
      <c r="F3926" s="1" t="s">
        <v>22753</v>
      </c>
      <c r="G3926" s="14">
        <v>919446006996</v>
      </c>
      <c r="H3926" s="1" t="s">
        <v>20</v>
      </c>
      <c r="I3926" s="1" t="s">
        <v>9</v>
      </c>
      <c r="J3926" s="1" t="s">
        <v>47300</v>
      </c>
      <c r="K3926" s="3" t="s">
        <v>27</v>
      </c>
      <c r="L3926" s="1" t="s">
        <v>47335</v>
      </c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1"/>
      <c r="AA3926" s="1" t="s">
        <v>16</v>
      </c>
      <c r="AB3926" s="3" t="s">
        <v>12</v>
      </c>
      <c r="AC3926" s="23" t="s">
        <v>37782</v>
      </c>
      <c r="AD3926" s="23" t="s">
        <v>41897</v>
      </c>
      <c r="AE3926" t="s">
        <v>35408</v>
      </c>
    </row>
    <row r="3927" spans="1:31" ht="14.25" customHeight="1">
      <c r="A3927" s="1">
        <v>3926</v>
      </c>
      <c r="B3927" s="1" t="s">
        <v>54</v>
      </c>
      <c r="C3927" s="1" t="s">
        <v>3969</v>
      </c>
      <c r="D3927" s="1" t="s">
        <v>1429</v>
      </c>
      <c r="E3927" s="1" t="s">
        <v>3970</v>
      </c>
      <c r="F3927" s="1" t="s">
        <v>22759</v>
      </c>
      <c r="G3927" s="14">
        <v>919446460440</v>
      </c>
      <c r="H3927" s="1" t="s">
        <v>20</v>
      </c>
      <c r="I3927" s="1" t="s">
        <v>62</v>
      </c>
      <c r="J3927" s="1" t="s">
        <v>47300</v>
      </c>
      <c r="K3927" s="3" t="s">
        <v>17</v>
      </c>
      <c r="L3927" s="1" t="s">
        <v>47335</v>
      </c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1"/>
      <c r="AA3927" s="1" t="s">
        <v>11</v>
      </c>
      <c r="AB3927" s="3" t="s">
        <v>13</v>
      </c>
      <c r="AC3927" s="23" t="s">
        <v>37782</v>
      </c>
      <c r="AD3927" s="23" t="s">
        <v>41898</v>
      </c>
      <c r="AE3927" t="s">
        <v>35408</v>
      </c>
    </row>
    <row r="3928" spans="1:31" ht="14.25" customHeight="1">
      <c r="A3928" s="1">
        <v>3927</v>
      </c>
      <c r="B3928" s="9" t="s">
        <v>6</v>
      </c>
      <c r="C3928" s="1" t="s">
        <v>3978</v>
      </c>
      <c r="D3928" s="1" t="s">
        <v>557</v>
      </c>
      <c r="E3928" s="1" t="s">
        <v>40</v>
      </c>
      <c r="F3928" s="1" t="s">
        <v>22763</v>
      </c>
      <c r="G3928" s="14">
        <v>919446101</v>
      </c>
      <c r="H3928" s="1" t="s">
        <v>15</v>
      </c>
      <c r="I3928" s="1" t="s">
        <v>9</v>
      </c>
      <c r="J3928" s="1" t="s">
        <v>47300</v>
      </c>
      <c r="K3928" s="3" t="s">
        <v>27</v>
      </c>
      <c r="L3928" s="1" t="s">
        <v>47335</v>
      </c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1"/>
      <c r="AA3928" s="1" t="s">
        <v>16</v>
      </c>
      <c r="AB3928" s="3" t="s">
        <v>12</v>
      </c>
      <c r="AC3928" s="23" t="s">
        <v>37782</v>
      </c>
      <c r="AD3928" s="23" t="s">
        <v>41899</v>
      </c>
      <c r="AE3928" t="s">
        <v>35405</v>
      </c>
    </row>
    <row r="3929" spans="1:31" ht="14.25" customHeight="1">
      <c r="A3929" s="1">
        <v>3928</v>
      </c>
      <c r="B3929" s="9" t="s">
        <v>6</v>
      </c>
      <c r="C3929" s="1" t="s">
        <v>3999</v>
      </c>
      <c r="D3929" s="1" t="s">
        <v>4000</v>
      </c>
      <c r="E3929" s="1" t="s">
        <v>3263</v>
      </c>
      <c r="F3929" s="1" t="s">
        <v>22774</v>
      </c>
      <c r="G3929" s="14">
        <v>919944441144</v>
      </c>
      <c r="H3929" s="1" t="s">
        <v>20</v>
      </c>
      <c r="I3929" s="1" t="s">
        <v>41</v>
      </c>
      <c r="J3929" s="1" t="s">
        <v>47300</v>
      </c>
      <c r="K3929" s="3" t="s">
        <v>27</v>
      </c>
      <c r="L3929" s="1" t="s">
        <v>47335</v>
      </c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1"/>
      <c r="AA3929" s="1" t="s">
        <v>16</v>
      </c>
      <c r="AB3929" s="3" t="s">
        <v>12</v>
      </c>
      <c r="AC3929" s="23" t="s">
        <v>37782</v>
      </c>
      <c r="AD3929" s="23" t="s">
        <v>41900</v>
      </c>
      <c r="AE3929" t="s">
        <v>35405</v>
      </c>
    </row>
    <row r="3930" spans="1:31" ht="14.25" customHeight="1">
      <c r="A3930" s="1">
        <v>3929</v>
      </c>
      <c r="B3930" s="9" t="s">
        <v>6</v>
      </c>
      <c r="C3930" s="1" t="s">
        <v>4003</v>
      </c>
      <c r="D3930" s="1" t="s">
        <v>1015</v>
      </c>
      <c r="E3930" s="1" t="s">
        <v>131</v>
      </c>
      <c r="F3930" s="1" t="s">
        <v>22776</v>
      </c>
      <c r="G3930" s="14">
        <v>919494410064</v>
      </c>
      <c r="H3930" s="1" t="s">
        <v>8</v>
      </c>
      <c r="I3930" s="1" t="s">
        <v>62</v>
      </c>
      <c r="J3930" s="1" t="s">
        <v>47300</v>
      </c>
      <c r="K3930" s="3" t="s">
        <v>42</v>
      </c>
      <c r="L3930" s="1" t="s">
        <v>47335</v>
      </c>
      <c r="M3930" s="3" t="s">
        <v>27</v>
      </c>
      <c r="N3930" s="3" t="str">
        <f>J3930</f>
        <v>[1.25 cr - &gt;2 cr]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1"/>
      <c r="AA3930" s="1" t="s">
        <v>16</v>
      </c>
      <c r="AB3930" s="3" t="s">
        <v>12</v>
      </c>
      <c r="AC3930" s="23" t="s">
        <v>37782</v>
      </c>
      <c r="AD3930" s="23" t="s">
        <v>41901</v>
      </c>
      <c r="AE3930" t="s">
        <v>35408</v>
      </c>
    </row>
    <row r="3931" spans="1:31" ht="14.25" customHeight="1">
      <c r="A3931" s="1">
        <v>3930</v>
      </c>
      <c r="B3931" s="1" t="s">
        <v>54</v>
      </c>
      <c r="C3931" s="1" t="s">
        <v>4018</v>
      </c>
      <c r="D3931" s="1" t="s">
        <v>4019</v>
      </c>
      <c r="E3931" s="1" t="s">
        <v>270</v>
      </c>
      <c r="F3931" s="1" t="s">
        <v>33749</v>
      </c>
      <c r="G3931" s="14">
        <v>919946464146</v>
      </c>
      <c r="H3931" s="1" t="s">
        <v>20</v>
      </c>
      <c r="I3931" s="1" t="s">
        <v>33</v>
      </c>
      <c r="J3931" s="1" t="s">
        <v>47300</v>
      </c>
      <c r="K3931" s="3" t="s">
        <v>27</v>
      </c>
      <c r="L3931" s="1" t="s">
        <v>47335</v>
      </c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1"/>
      <c r="AA3931" s="1" t="s">
        <v>16</v>
      </c>
      <c r="AB3931" s="3" t="s">
        <v>12</v>
      </c>
      <c r="AC3931" s="23" t="s">
        <v>37782</v>
      </c>
      <c r="AD3931" s="23" t="s">
        <v>41902</v>
      </c>
      <c r="AE3931" t="s">
        <v>35405</v>
      </c>
    </row>
    <row r="3932" spans="1:31" ht="14.25" customHeight="1">
      <c r="A3932" s="1">
        <v>3931</v>
      </c>
      <c r="B3932" s="9" t="s">
        <v>6</v>
      </c>
      <c r="C3932" s="1" t="s">
        <v>4060</v>
      </c>
      <c r="D3932" s="1" t="s">
        <v>4061</v>
      </c>
      <c r="E3932" s="1" t="s">
        <v>40</v>
      </c>
      <c r="F3932" s="1" t="s">
        <v>22801</v>
      </c>
      <c r="G3932" s="14">
        <v>91994664404</v>
      </c>
      <c r="H3932" s="1" t="s">
        <v>15</v>
      </c>
      <c r="I3932" s="1" t="s">
        <v>62</v>
      </c>
      <c r="J3932" s="1" t="s">
        <v>47300</v>
      </c>
      <c r="K3932" s="3" t="s">
        <v>42</v>
      </c>
      <c r="L3932" s="1" t="s">
        <v>47335</v>
      </c>
      <c r="M3932" s="3" t="s">
        <v>27</v>
      </c>
      <c r="N3932" s="3" t="str">
        <f>J3932</f>
        <v>[1.25 cr - &gt;2 cr]</v>
      </c>
      <c r="O3932" s="3" t="s">
        <v>47349</v>
      </c>
      <c r="P3932" s="3" t="s">
        <v>47300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1"/>
      <c r="AA3932" s="1" t="s">
        <v>16</v>
      </c>
      <c r="AB3932" s="3" t="s">
        <v>12</v>
      </c>
      <c r="AC3932" s="23" t="s">
        <v>37782</v>
      </c>
      <c r="AD3932" s="23" t="s">
        <v>41903</v>
      </c>
      <c r="AE3932" t="s">
        <v>35405</v>
      </c>
    </row>
    <row r="3933" spans="1:31" ht="14.25" customHeight="1">
      <c r="A3933" s="1">
        <v>3932</v>
      </c>
      <c r="B3933" s="9" t="s">
        <v>6</v>
      </c>
      <c r="C3933" s="1" t="s">
        <v>4066</v>
      </c>
      <c r="D3933" s="1" t="s">
        <v>4067</v>
      </c>
      <c r="E3933" s="1" t="s">
        <v>724</v>
      </c>
      <c r="F3933" s="1" t="s">
        <v>22806</v>
      </c>
      <c r="G3933" s="14">
        <v>91944466004</v>
      </c>
      <c r="H3933" s="1" t="s">
        <v>20</v>
      </c>
      <c r="I3933" s="1" t="s">
        <v>62</v>
      </c>
      <c r="J3933" s="1" t="s">
        <v>47300</v>
      </c>
      <c r="K3933" s="3" t="s">
        <v>27</v>
      </c>
      <c r="L3933" s="1" t="s">
        <v>47335</v>
      </c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1"/>
      <c r="AA3933" s="1" t="s">
        <v>16</v>
      </c>
      <c r="AB3933" s="3" t="s">
        <v>12</v>
      </c>
      <c r="AC3933" s="23" t="s">
        <v>37782</v>
      </c>
      <c r="AD3933" s="23" t="s">
        <v>41904</v>
      </c>
      <c r="AE3933" t="s">
        <v>35405</v>
      </c>
    </row>
    <row r="3934" spans="1:31" ht="14.25" customHeight="1">
      <c r="A3934" s="1">
        <v>3933</v>
      </c>
      <c r="B3934" s="1" t="s">
        <v>54</v>
      </c>
      <c r="C3934" s="1" t="s">
        <v>4172</v>
      </c>
      <c r="D3934" s="1" t="s">
        <v>350</v>
      </c>
      <c r="E3934" s="1" t="s">
        <v>19</v>
      </c>
      <c r="F3934" s="1" t="s">
        <v>22853</v>
      </c>
      <c r="G3934" s="14">
        <v>9194944</v>
      </c>
      <c r="H3934" s="1" t="s">
        <v>20</v>
      </c>
      <c r="I3934" s="1" t="s">
        <v>41</v>
      </c>
      <c r="J3934" s="1" t="s">
        <v>47300</v>
      </c>
      <c r="K3934" s="3" t="s">
        <v>27</v>
      </c>
      <c r="L3934" s="1" t="s">
        <v>47335</v>
      </c>
      <c r="M3934" s="3" t="s">
        <v>47344</v>
      </c>
      <c r="N3934" s="3" t="str">
        <f>J3934</f>
        <v>[1.25 cr - &gt;2 cr]</v>
      </c>
      <c r="O3934" s="3" t="s">
        <v>47349</v>
      </c>
      <c r="P3934" s="3" t="s">
        <v>47300</v>
      </c>
      <c r="Q3934" s="3" t="s">
        <v>171</v>
      </c>
      <c r="R3934" s="3" t="s">
        <v>47300</v>
      </c>
      <c r="S3934" s="3"/>
      <c r="T3934" s="3"/>
      <c r="U3934" s="3"/>
      <c r="V3934" s="3"/>
      <c r="W3934" s="3"/>
      <c r="X3934" s="3"/>
      <c r="Y3934" s="3"/>
      <c r="Z3934" s="1"/>
      <c r="AA3934" s="1" t="s">
        <v>16</v>
      </c>
      <c r="AB3934" s="3" t="s">
        <v>12</v>
      </c>
      <c r="AC3934" s="23" t="s">
        <v>37782</v>
      </c>
      <c r="AD3934" s="23" t="s">
        <v>41905</v>
      </c>
      <c r="AE3934" t="s">
        <v>35407</v>
      </c>
    </row>
    <row r="3935" spans="1:31" ht="14.25" customHeight="1">
      <c r="A3935" s="1">
        <v>3934</v>
      </c>
      <c r="B3935" s="1" t="s">
        <v>54</v>
      </c>
      <c r="C3935" s="1" t="s">
        <v>4193</v>
      </c>
      <c r="D3935" s="1" t="s">
        <v>4194</v>
      </c>
      <c r="E3935" s="1" t="s">
        <v>139</v>
      </c>
      <c r="F3935" s="1" t="s">
        <v>22865</v>
      </c>
      <c r="G3935" s="14">
        <v>91969661440</v>
      </c>
      <c r="H3935" s="1" t="s">
        <v>8</v>
      </c>
      <c r="I3935" s="1" t="s">
        <v>9</v>
      </c>
      <c r="J3935" s="1" t="s">
        <v>47300</v>
      </c>
      <c r="K3935" s="3" t="s">
        <v>17</v>
      </c>
      <c r="L3935" s="1" t="s">
        <v>47335</v>
      </c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1"/>
      <c r="AA3935" s="1" t="s">
        <v>11</v>
      </c>
      <c r="AB3935" s="3" t="s">
        <v>13</v>
      </c>
      <c r="AC3935" s="23" t="s">
        <v>37782</v>
      </c>
      <c r="AD3935" s="23" t="s">
        <v>41906</v>
      </c>
      <c r="AE3935" t="s">
        <v>35408</v>
      </c>
    </row>
    <row r="3936" spans="1:31" ht="14.25" customHeight="1">
      <c r="A3936" s="1">
        <v>3935</v>
      </c>
      <c r="B3936" s="1" t="s">
        <v>54</v>
      </c>
      <c r="C3936" s="1" t="s">
        <v>4205</v>
      </c>
      <c r="D3936" s="1" t="s">
        <v>1025</v>
      </c>
      <c r="E3936" s="1" t="s">
        <v>36782</v>
      </c>
      <c r="F3936" s="1" t="s">
        <v>22870</v>
      </c>
      <c r="G3936" s="14">
        <v>919446494999</v>
      </c>
      <c r="H3936" s="1" t="s">
        <v>8</v>
      </c>
      <c r="I3936" s="1" t="s">
        <v>9</v>
      </c>
      <c r="J3936" s="1" t="s">
        <v>47300</v>
      </c>
      <c r="K3936" s="3" t="s">
        <v>17</v>
      </c>
      <c r="L3936" s="1" t="s">
        <v>47335</v>
      </c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1"/>
      <c r="AA3936" s="1" t="s">
        <v>11</v>
      </c>
      <c r="AB3936" s="3" t="s">
        <v>13</v>
      </c>
      <c r="AC3936" s="23" t="s">
        <v>37782</v>
      </c>
      <c r="AD3936" s="23" t="s">
        <v>41907</v>
      </c>
      <c r="AE3936" t="s">
        <v>35405</v>
      </c>
    </row>
    <row r="3937" spans="1:31" ht="14.25" customHeight="1">
      <c r="A3937" s="1">
        <v>3936</v>
      </c>
      <c r="B3937" s="9" t="s">
        <v>6</v>
      </c>
      <c r="C3937" s="1" t="s">
        <v>4217</v>
      </c>
      <c r="D3937" s="1" t="s">
        <v>3469</v>
      </c>
      <c r="E3937" s="1" t="s">
        <v>2359</v>
      </c>
      <c r="F3937" s="1" t="s">
        <v>22876</v>
      </c>
      <c r="G3937" s="14">
        <v>919909906994</v>
      </c>
      <c r="H3937" s="1" t="s">
        <v>15</v>
      </c>
      <c r="I3937" s="1" t="s">
        <v>62</v>
      </c>
      <c r="J3937" s="1" t="s">
        <v>47300</v>
      </c>
      <c r="K3937" s="3" t="s">
        <v>42</v>
      </c>
      <c r="L3937" s="1" t="s">
        <v>47335</v>
      </c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1"/>
      <c r="AA3937" s="1" t="s">
        <v>16</v>
      </c>
      <c r="AB3937" s="3" t="s">
        <v>12</v>
      </c>
      <c r="AC3937" s="23" t="s">
        <v>37782</v>
      </c>
      <c r="AD3937" s="23" t="s">
        <v>41908</v>
      </c>
      <c r="AE3937" t="s">
        <v>35402</v>
      </c>
    </row>
    <row r="3938" spans="1:31" ht="14.25" customHeight="1">
      <c r="A3938" s="1">
        <v>3937</v>
      </c>
      <c r="B3938" s="1" t="s">
        <v>54</v>
      </c>
      <c r="C3938" s="1" t="s">
        <v>4231</v>
      </c>
      <c r="D3938" s="1" t="s">
        <v>1243</v>
      </c>
      <c r="E3938" s="1" t="s">
        <v>139</v>
      </c>
      <c r="F3938" s="1" t="s">
        <v>31542</v>
      </c>
      <c r="G3938" s="14">
        <v>91909906961</v>
      </c>
      <c r="H3938" s="1" t="s">
        <v>20</v>
      </c>
      <c r="I3938" s="1" t="s">
        <v>9</v>
      </c>
      <c r="J3938" s="1" t="s">
        <v>47300</v>
      </c>
      <c r="K3938" s="3" t="s">
        <v>17</v>
      </c>
      <c r="L3938" s="1" t="s">
        <v>47335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1"/>
      <c r="AA3938" s="1" t="s">
        <v>11</v>
      </c>
      <c r="AB3938" s="3" t="s">
        <v>13</v>
      </c>
      <c r="AC3938" s="23" t="s">
        <v>37782</v>
      </c>
      <c r="AD3938" s="23" t="s">
        <v>41909</v>
      </c>
      <c r="AE3938" t="s">
        <v>35408</v>
      </c>
    </row>
    <row r="3939" spans="1:31" ht="14.25" customHeight="1">
      <c r="A3939" s="1">
        <v>3938</v>
      </c>
      <c r="B3939" s="1" t="s">
        <v>54</v>
      </c>
      <c r="C3939" s="1" t="s">
        <v>4232</v>
      </c>
      <c r="D3939" s="1" t="s">
        <v>1421</v>
      </c>
      <c r="E3939" s="1" t="s">
        <v>4233</v>
      </c>
      <c r="F3939" s="1" t="s">
        <v>22882</v>
      </c>
      <c r="G3939" s="14">
        <v>919610669144</v>
      </c>
      <c r="H3939" s="1" t="s">
        <v>15</v>
      </c>
      <c r="I3939" s="1" t="s">
        <v>9</v>
      </c>
      <c r="J3939" s="1" t="s">
        <v>47300</v>
      </c>
      <c r="K3939" s="3" t="s">
        <v>42</v>
      </c>
      <c r="L3939" s="1" t="s">
        <v>47335</v>
      </c>
      <c r="M3939" s="3" t="s">
        <v>27</v>
      </c>
      <c r="N3939" s="3" t="str">
        <f t="shared" ref="N3939:N3941" si="92">J3939</f>
        <v>[1.25 cr - &gt;2 cr]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1"/>
      <c r="AA3939" s="1" t="s">
        <v>16</v>
      </c>
      <c r="AB3939" s="3" t="s">
        <v>12</v>
      </c>
      <c r="AC3939" s="23" t="s">
        <v>37782</v>
      </c>
      <c r="AD3939" s="23" t="s">
        <v>41910</v>
      </c>
      <c r="AE3939" t="s">
        <v>35402</v>
      </c>
    </row>
    <row r="3940" spans="1:31" ht="14.25" customHeight="1">
      <c r="A3940" s="1">
        <v>3939</v>
      </c>
      <c r="B3940" s="1" t="s">
        <v>54</v>
      </c>
      <c r="C3940" s="1" t="s">
        <v>4250</v>
      </c>
      <c r="D3940" s="1" t="s">
        <v>1631</v>
      </c>
      <c r="E3940" s="1" t="s">
        <v>328</v>
      </c>
      <c r="F3940" s="1" t="s">
        <v>31544</v>
      </c>
      <c r="G3940" s="14">
        <v>91909904419</v>
      </c>
      <c r="H3940" s="1" t="s">
        <v>15</v>
      </c>
      <c r="I3940" s="1" t="s">
        <v>62</v>
      </c>
      <c r="J3940" s="1" t="s">
        <v>47300</v>
      </c>
      <c r="K3940" s="3" t="s">
        <v>42</v>
      </c>
      <c r="L3940" s="1" t="s">
        <v>47335</v>
      </c>
      <c r="M3940" s="3" t="s">
        <v>27</v>
      </c>
      <c r="N3940" s="3" t="str">
        <f t="shared" si="92"/>
        <v>[1.25 cr - &gt;2 cr]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1"/>
      <c r="AA3940" s="1" t="s">
        <v>16</v>
      </c>
      <c r="AB3940" s="3" t="s">
        <v>12</v>
      </c>
      <c r="AC3940" s="23" t="s">
        <v>37782</v>
      </c>
      <c r="AD3940" s="23" t="s">
        <v>41911</v>
      </c>
      <c r="AE3940" t="s">
        <v>35407</v>
      </c>
    </row>
    <row r="3941" spans="1:31" ht="14.25" customHeight="1">
      <c r="A3941" s="1">
        <v>3940</v>
      </c>
      <c r="B3941" s="1" t="s">
        <v>54</v>
      </c>
      <c r="C3941" s="1" t="s">
        <v>4260</v>
      </c>
      <c r="D3941" s="1" t="s">
        <v>9302</v>
      </c>
      <c r="E3941" s="1" t="s">
        <v>139</v>
      </c>
      <c r="F3941" s="1" t="s">
        <v>22893</v>
      </c>
      <c r="G3941" s="14">
        <v>91416006406</v>
      </c>
      <c r="H3941" s="1" t="s">
        <v>15</v>
      </c>
      <c r="I3941" s="1" t="s">
        <v>41</v>
      </c>
      <c r="J3941" s="1" t="s">
        <v>47300</v>
      </c>
      <c r="K3941" s="3" t="s">
        <v>27</v>
      </c>
      <c r="L3941" s="1" t="s">
        <v>47335</v>
      </c>
      <c r="M3941" s="3" t="s">
        <v>47344</v>
      </c>
      <c r="N3941" s="3" t="str">
        <f t="shared" si="92"/>
        <v>[1.25 cr - &gt;2 cr]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1"/>
      <c r="AA3941" s="1" t="s">
        <v>16</v>
      </c>
      <c r="AB3941" s="3" t="s">
        <v>12</v>
      </c>
      <c r="AC3941" s="23" t="s">
        <v>37782</v>
      </c>
      <c r="AD3941" s="23" t="s">
        <v>41912</v>
      </c>
      <c r="AE3941" t="s">
        <v>35408</v>
      </c>
    </row>
    <row r="3942" spans="1:31" ht="14.25" customHeight="1">
      <c r="A3942" s="1">
        <v>3941</v>
      </c>
      <c r="B3942" s="1" t="s">
        <v>54</v>
      </c>
      <c r="C3942" s="1" t="s">
        <v>4285</v>
      </c>
      <c r="D3942" s="1" t="s">
        <v>230</v>
      </c>
      <c r="E3942" s="1" t="s">
        <v>558</v>
      </c>
      <c r="F3942" s="1" t="s">
        <v>33779</v>
      </c>
      <c r="G3942" s="14">
        <v>9199464994</v>
      </c>
      <c r="H3942" s="1" t="s">
        <v>8</v>
      </c>
      <c r="I3942" s="1" t="s">
        <v>9</v>
      </c>
      <c r="J3942" s="1" t="s">
        <v>47300</v>
      </c>
      <c r="K3942" s="3" t="s">
        <v>17</v>
      </c>
      <c r="L3942" s="1" t="s">
        <v>47335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1"/>
      <c r="AA3942" s="1" t="s">
        <v>11</v>
      </c>
      <c r="AB3942" s="3" t="s">
        <v>13</v>
      </c>
      <c r="AC3942" s="23" t="s">
        <v>37782</v>
      </c>
      <c r="AD3942" s="23" t="s">
        <v>41913</v>
      </c>
      <c r="AE3942" t="s">
        <v>35407</v>
      </c>
    </row>
    <row r="3943" spans="1:31" ht="14.25" customHeight="1">
      <c r="A3943" s="1">
        <v>3942</v>
      </c>
      <c r="B3943" s="9" t="s">
        <v>6</v>
      </c>
      <c r="C3943" s="1" t="s">
        <v>4356</v>
      </c>
      <c r="D3943" s="1" t="s">
        <v>784</v>
      </c>
      <c r="E3943" s="1" t="s">
        <v>4354</v>
      </c>
      <c r="F3943" s="1" t="s">
        <v>22944</v>
      </c>
      <c r="G3943" s="14">
        <v>919099960944</v>
      </c>
      <c r="H3943" s="1" t="s">
        <v>15</v>
      </c>
      <c r="I3943" s="1" t="s">
        <v>62</v>
      </c>
      <c r="J3943" s="1" t="s">
        <v>47300</v>
      </c>
      <c r="K3943" s="3" t="s">
        <v>17</v>
      </c>
      <c r="L3943" s="1" t="s">
        <v>47335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1"/>
      <c r="AA3943" s="1" t="s">
        <v>16</v>
      </c>
      <c r="AB3943" s="3" t="s">
        <v>12</v>
      </c>
      <c r="AC3943" s="23" t="s">
        <v>37782</v>
      </c>
      <c r="AD3943" s="23" t="s">
        <v>41914</v>
      </c>
      <c r="AE3943" t="s">
        <v>35405</v>
      </c>
    </row>
    <row r="3944" spans="1:31" ht="14.25" customHeight="1">
      <c r="A3944" s="1">
        <v>3943</v>
      </c>
      <c r="B3944" s="1" t="s">
        <v>54</v>
      </c>
      <c r="C3944" s="1" t="s">
        <v>4397</v>
      </c>
      <c r="D3944" s="1" t="s">
        <v>2566</v>
      </c>
      <c r="E3944" s="1" t="s">
        <v>5299</v>
      </c>
      <c r="F3944" s="1" t="s">
        <v>22966</v>
      </c>
      <c r="G3944" s="14">
        <v>919444044669</v>
      </c>
      <c r="H3944" s="1" t="s">
        <v>8</v>
      </c>
      <c r="I3944" s="1" t="s">
        <v>62</v>
      </c>
      <c r="J3944" s="1" t="s">
        <v>47300</v>
      </c>
      <c r="K3944" s="3" t="s">
        <v>178</v>
      </c>
      <c r="L3944" s="1" t="s">
        <v>47335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1"/>
      <c r="AA3944" s="1" t="s">
        <v>16</v>
      </c>
      <c r="AB3944" s="3" t="s">
        <v>12</v>
      </c>
      <c r="AC3944" s="23" t="s">
        <v>37782</v>
      </c>
      <c r="AD3944" s="23" t="s">
        <v>41915</v>
      </c>
      <c r="AE3944" t="s">
        <v>35407</v>
      </c>
    </row>
    <row r="3945" spans="1:31" ht="14.25" customHeight="1">
      <c r="A3945" s="1">
        <v>3944</v>
      </c>
      <c r="B3945" s="1" t="s">
        <v>54</v>
      </c>
      <c r="C3945" s="1" t="s">
        <v>4441</v>
      </c>
      <c r="D3945" s="1" t="s">
        <v>998</v>
      </c>
      <c r="E3945" s="1" t="s">
        <v>15974</v>
      </c>
      <c r="F3945" s="1" t="s">
        <v>22989</v>
      </c>
      <c r="G3945" s="14">
        <v>9166414166</v>
      </c>
      <c r="H3945" s="1" t="s">
        <v>8</v>
      </c>
      <c r="I3945" s="1" t="s">
        <v>62</v>
      </c>
      <c r="J3945" s="1" t="s">
        <v>47300</v>
      </c>
      <c r="K3945" s="3" t="s">
        <v>17</v>
      </c>
      <c r="L3945" s="1" t="s">
        <v>47335</v>
      </c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1"/>
      <c r="AA3945" s="1" t="s">
        <v>11</v>
      </c>
      <c r="AB3945" s="3" t="s">
        <v>56</v>
      </c>
      <c r="AC3945" s="23" t="s">
        <v>37782</v>
      </c>
      <c r="AD3945" s="23" t="s">
        <v>41916</v>
      </c>
      <c r="AE3945" t="s">
        <v>35407</v>
      </c>
    </row>
    <row r="3946" spans="1:31" ht="14.25" customHeight="1">
      <c r="A3946" s="1">
        <v>3945</v>
      </c>
      <c r="B3946" s="1" t="s">
        <v>54</v>
      </c>
      <c r="C3946" s="1" t="s">
        <v>4453</v>
      </c>
      <c r="D3946" s="1" t="s">
        <v>502</v>
      </c>
      <c r="E3946" s="1" t="s">
        <v>4454</v>
      </c>
      <c r="F3946" s="1" t="s">
        <v>22998</v>
      </c>
      <c r="G3946" s="14">
        <v>919494444414</v>
      </c>
      <c r="H3946" s="1" t="s">
        <v>20</v>
      </c>
      <c r="I3946" s="1" t="s">
        <v>9</v>
      </c>
      <c r="J3946" s="1" t="s">
        <v>47300</v>
      </c>
      <c r="K3946" s="3" t="s">
        <v>42</v>
      </c>
      <c r="L3946" s="1" t="s">
        <v>47335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1"/>
      <c r="AA3946" s="1" t="s">
        <v>16</v>
      </c>
      <c r="AB3946" s="3" t="s">
        <v>12</v>
      </c>
      <c r="AC3946" s="23" t="s">
        <v>37782</v>
      </c>
      <c r="AD3946" s="23" t="s">
        <v>41917</v>
      </c>
      <c r="AE3946" t="s">
        <v>35405</v>
      </c>
    </row>
    <row r="3947" spans="1:31" ht="14.25" customHeight="1">
      <c r="A3947" s="1">
        <v>3946</v>
      </c>
      <c r="B3947" s="1" t="s">
        <v>54</v>
      </c>
      <c r="C3947" s="1" t="s">
        <v>4521</v>
      </c>
      <c r="D3947" s="1" t="s">
        <v>2423</v>
      </c>
      <c r="E3947" s="1" t="s">
        <v>2725</v>
      </c>
      <c r="F3947" s="1" t="s">
        <v>31572</v>
      </c>
      <c r="G3947" s="14">
        <v>914444661414</v>
      </c>
      <c r="H3947" s="1" t="s">
        <v>20</v>
      </c>
      <c r="I3947" s="1" t="s">
        <v>33</v>
      </c>
      <c r="J3947" s="1" t="s">
        <v>47300</v>
      </c>
      <c r="K3947" s="3" t="s">
        <v>42</v>
      </c>
      <c r="L3947" s="1" t="s">
        <v>47335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1"/>
      <c r="AA3947" s="1" t="s">
        <v>16</v>
      </c>
      <c r="AB3947" s="3" t="s">
        <v>12</v>
      </c>
      <c r="AC3947" s="23" t="s">
        <v>37782</v>
      </c>
      <c r="AD3947" s="23" t="s">
        <v>41918</v>
      </c>
      <c r="AE3947" t="s">
        <v>35402</v>
      </c>
    </row>
    <row r="3948" spans="1:31" ht="14.25" customHeight="1">
      <c r="A3948" s="1">
        <v>3947</v>
      </c>
      <c r="B3948" s="1" t="s">
        <v>54</v>
      </c>
      <c r="C3948" s="1" t="s">
        <v>4554</v>
      </c>
      <c r="D3948" s="1" t="s">
        <v>1160</v>
      </c>
      <c r="E3948" s="1" t="s">
        <v>40</v>
      </c>
      <c r="F3948" s="1" t="s">
        <v>23041</v>
      </c>
      <c r="G3948" s="14">
        <v>91949404994</v>
      </c>
      <c r="H3948" s="1" t="s">
        <v>8</v>
      </c>
      <c r="I3948" s="1" t="s">
        <v>41</v>
      </c>
      <c r="J3948" s="1" t="s">
        <v>47300</v>
      </c>
      <c r="K3948" s="3" t="s">
        <v>63</v>
      </c>
      <c r="L3948" s="1" t="s">
        <v>47335</v>
      </c>
      <c r="M3948" s="3" t="s">
        <v>213</v>
      </c>
      <c r="N3948" s="3" t="str">
        <f>J3948</f>
        <v>[1.25 cr - &gt;2 cr]</v>
      </c>
      <c r="O3948" s="3" t="s">
        <v>17</v>
      </c>
      <c r="P3948" s="3" t="s">
        <v>47300</v>
      </c>
      <c r="Q3948" s="3" t="s">
        <v>42</v>
      </c>
      <c r="R3948" s="3" t="s">
        <v>47300</v>
      </c>
      <c r="S3948" s="3" t="s">
        <v>27</v>
      </c>
      <c r="T3948" s="3" t="s">
        <v>47300</v>
      </c>
      <c r="U3948" s="3" t="s">
        <v>117</v>
      </c>
      <c r="V3948" s="3" t="s">
        <v>47300</v>
      </c>
      <c r="W3948" s="3" t="s">
        <v>178</v>
      </c>
      <c r="X3948" s="3" t="s">
        <v>47300</v>
      </c>
      <c r="Y3948" s="3" t="s">
        <v>171</v>
      </c>
      <c r="Z3948" s="1" t="s">
        <v>47300</v>
      </c>
      <c r="AA3948" s="1" t="s">
        <v>16</v>
      </c>
      <c r="AB3948" s="3" t="s">
        <v>12</v>
      </c>
      <c r="AC3948" s="23" t="s">
        <v>37782</v>
      </c>
      <c r="AD3948" s="23" t="s">
        <v>41919</v>
      </c>
      <c r="AE3948" t="s">
        <v>35408</v>
      </c>
    </row>
    <row r="3949" spans="1:31" ht="14.25" customHeight="1">
      <c r="A3949" s="1">
        <v>3948</v>
      </c>
      <c r="B3949" s="9" t="s">
        <v>6</v>
      </c>
      <c r="C3949" s="1" t="s">
        <v>4555</v>
      </c>
      <c r="D3949" s="1" t="s">
        <v>1636</v>
      </c>
      <c r="E3949" s="1" t="s">
        <v>558</v>
      </c>
      <c r="F3949" s="1" t="s">
        <v>23042</v>
      </c>
      <c r="G3949" s="14">
        <v>91994699664</v>
      </c>
      <c r="H3949" s="1" t="s">
        <v>8</v>
      </c>
      <c r="I3949" s="1" t="s">
        <v>41</v>
      </c>
      <c r="J3949" s="1" t="s">
        <v>47300</v>
      </c>
      <c r="K3949" s="3" t="s">
        <v>171</v>
      </c>
      <c r="L3949" s="1" t="s">
        <v>47335</v>
      </c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1"/>
      <c r="AA3949" s="1" t="s">
        <v>16</v>
      </c>
      <c r="AB3949" s="3" t="s">
        <v>12</v>
      </c>
      <c r="AC3949" s="23" t="s">
        <v>37782</v>
      </c>
      <c r="AD3949" s="23" t="s">
        <v>41920</v>
      </c>
      <c r="AE3949" t="s">
        <v>35407</v>
      </c>
    </row>
    <row r="3950" spans="1:31" ht="14.25" customHeight="1">
      <c r="A3950" s="1">
        <v>3949</v>
      </c>
      <c r="B3950" s="1" t="s">
        <v>54</v>
      </c>
      <c r="C3950" s="1" t="s">
        <v>4579</v>
      </c>
      <c r="D3950" s="1" t="s">
        <v>92</v>
      </c>
      <c r="E3950" s="1" t="s">
        <v>40</v>
      </c>
      <c r="F3950" s="1" t="s">
        <v>23060</v>
      </c>
      <c r="G3950" s="14">
        <v>9194664004</v>
      </c>
      <c r="H3950" s="1" t="s">
        <v>20</v>
      </c>
      <c r="I3950" s="1" t="s">
        <v>9</v>
      </c>
      <c r="J3950" s="1" t="s">
        <v>47300</v>
      </c>
      <c r="K3950" s="3" t="s">
        <v>42</v>
      </c>
      <c r="L3950" s="1" t="s">
        <v>47335</v>
      </c>
      <c r="M3950" s="3" t="s">
        <v>27</v>
      </c>
      <c r="N3950" s="3" t="str">
        <f t="shared" ref="N3950:N3952" si="93">J3950</f>
        <v>[1.25 cr - &gt;2 cr]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1"/>
      <c r="AA3950" s="1" t="s">
        <v>16</v>
      </c>
      <c r="AB3950" s="3" t="s">
        <v>12</v>
      </c>
      <c r="AC3950" s="23" t="s">
        <v>37782</v>
      </c>
      <c r="AD3950" s="23" t="s">
        <v>41921</v>
      </c>
      <c r="AE3950" t="s">
        <v>35407</v>
      </c>
    </row>
    <row r="3951" spans="1:31" ht="14.25" customHeight="1">
      <c r="A3951" s="1">
        <v>3950</v>
      </c>
      <c r="B3951" s="1" t="s">
        <v>54</v>
      </c>
      <c r="C3951" s="1" t="s">
        <v>4600</v>
      </c>
      <c r="D3951" s="1" t="s">
        <v>3787</v>
      </c>
      <c r="E3951" s="1" t="s">
        <v>1577</v>
      </c>
      <c r="F3951" s="1" t="s">
        <v>31580</v>
      </c>
      <c r="G3951" s="14">
        <v>919446409069</v>
      </c>
      <c r="H3951" s="1" t="s">
        <v>15</v>
      </c>
      <c r="I3951" s="1" t="s">
        <v>9</v>
      </c>
      <c r="J3951" s="1" t="s">
        <v>47300</v>
      </c>
      <c r="K3951" s="3" t="s">
        <v>42</v>
      </c>
      <c r="L3951" s="1" t="s">
        <v>47335</v>
      </c>
      <c r="M3951" s="3" t="s">
        <v>27</v>
      </c>
      <c r="N3951" s="3" t="str">
        <f t="shared" si="93"/>
        <v>[1.25 cr - &gt;2 cr]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1"/>
      <c r="AA3951" s="1" t="s">
        <v>16</v>
      </c>
      <c r="AB3951" s="3" t="s">
        <v>12</v>
      </c>
      <c r="AC3951" s="23" t="s">
        <v>37782</v>
      </c>
      <c r="AD3951" s="23" t="s">
        <v>41922</v>
      </c>
      <c r="AE3951" t="s">
        <v>35405</v>
      </c>
    </row>
    <row r="3952" spans="1:31" ht="14.25" customHeight="1">
      <c r="A3952" s="1">
        <v>3951</v>
      </c>
      <c r="B3952" s="9" t="s">
        <v>6</v>
      </c>
      <c r="C3952" s="1" t="s">
        <v>4652</v>
      </c>
      <c r="D3952" s="1" t="s">
        <v>4653</v>
      </c>
      <c r="E3952" s="1" t="s">
        <v>553</v>
      </c>
      <c r="F3952" s="1" t="s">
        <v>31586</v>
      </c>
      <c r="G3952" s="14">
        <v>919916190144</v>
      </c>
      <c r="H3952" s="1" t="s">
        <v>8</v>
      </c>
      <c r="I3952" s="1" t="s">
        <v>9</v>
      </c>
      <c r="J3952" s="1" t="s">
        <v>47300</v>
      </c>
      <c r="K3952" s="3" t="s">
        <v>42</v>
      </c>
      <c r="L3952" s="1" t="s">
        <v>47335</v>
      </c>
      <c r="M3952" s="3" t="s">
        <v>27</v>
      </c>
      <c r="N3952" s="3" t="str">
        <f t="shared" si="93"/>
        <v>[1.25 cr - &gt;2 cr]</v>
      </c>
      <c r="O3952" s="3" t="s">
        <v>117</v>
      </c>
      <c r="P3952" s="3" t="s">
        <v>47300</v>
      </c>
      <c r="Q3952" s="3"/>
      <c r="R3952" s="3"/>
      <c r="S3952" s="3"/>
      <c r="T3952" s="3"/>
      <c r="U3952" s="3"/>
      <c r="V3952" s="3"/>
      <c r="W3952" s="3"/>
      <c r="X3952" s="3"/>
      <c r="Y3952" s="3"/>
      <c r="Z3952" s="1"/>
      <c r="AA3952" s="1" t="s">
        <v>16</v>
      </c>
      <c r="AB3952" s="3" t="s">
        <v>12</v>
      </c>
      <c r="AC3952" s="23" t="s">
        <v>37782</v>
      </c>
      <c r="AD3952" s="23" t="s">
        <v>41923</v>
      </c>
      <c r="AE3952" t="s">
        <v>35402</v>
      </c>
    </row>
    <row r="3953" spans="1:31" ht="14.25" customHeight="1">
      <c r="A3953" s="1">
        <v>3952</v>
      </c>
      <c r="B3953" s="9" t="s">
        <v>6</v>
      </c>
      <c r="C3953" s="1" t="s">
        <v>4673</v>
      </c>
      <c r="D3953" s="1" t="s">
        <v>3301</v>
      </c>
      <c r="E3953" s="1" t="s">
        <v>40</v>
      </c>
      <c r="F3953" s="1" t="s">
        <v>23105</v>
      </c>
      <c r="G3953" s="14">
        <v>91999460440</v>
      </c>
      <c r="H3953" s="1" t="s">
        <v>20</v>
      </c>
      <c r="I3953" s="1" t="s">
        <v>33</v>
      </c>
      <c r="J3953" s="1" t="s">
        <v>47300</v>
      </c>
      <c r="K3953" s="3" t="s">
        <v>42</v>
      </c>
      <c r="L3953" s="1" t="s">
        <v>47335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1"/>
      <c r="AA3953" s="1" t="s">
        <v>16</v>
      </c>
      <c r="AB3953" s="3" t="s">
        <v>12</v>
      </c>
      <c r="AC3953" s="23" t="s">
        <v>37782</v>
      </c>
      <c r="AD3953" s="23" t="s">
        <v>41924</v>
      </c>
      <c r="AE3953" t="s">
        <v>35407</v>
      </c>
    </row>
    <row r="3954" spans="1:31" ht="14.25" customHeight="1">
      <c r="A3954" s="1">
        <v>3953</v>
      </c>
      <c r="B3954" s="9" t="s">
        <v>6</v>
      </c>
      <c r="C3954" s="1" t="s">
        <v>4693</v>
      </c>
      <c r="D3954" s="1" t="s">
        <v>2140</v>
      </c>
      <c r="E3954" s="1" t="s">
        <v>4694</v>
      </c>
      <c r="F3954" s="1" t="s">
        <v>23118</v>
      </c>
      <c r="G3954" s="14">
        <v>919444964494</v>
      </c>
      <c r="H3954" s="1" t="s">
        <v>8</v>
      </c>
      <c r="I3954" s="1" t="s">
        <v>9</v>
      </c>
      <c r="J3954" s="1" t="s">
        <v>47300</v>
      </c>
      <c r="K3954" s="3" t="s">
        <v>17</v>
      </c>
      <c r="L3954" s="1" t="s">
        <v>47335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1"/>
      <c r="AA3954" s="1" t="s">
        <v>11</v>
      </c>
      <c r="AB3954" s="3" t="s">
        <v>321</v>
      </c>
      <c r="AC3954" s="23" t="s">
        <v>37782</v>
      </c>
      <c r="AD3954" s="23" t="s">
        <v>41925</v>
      </c>
      <c r="AE3954" t="s">
        <v>35408</v>
      </c>
    </row>
    <row r="3955" spans="1:31" ht="14.25" customHeight="1">
      <c r="A3955" s="1">
        <v>3954</v>
      </c>
      <c r="B3955" s="1" t="s">
        <v>54</v>
      </c>
      <c r="C3955" s="1" t="s">
        <v>4718</v>
      </c>
      <c r="D3955" s="1" t="s">
        <v>1675</v>
      </c>
      <c r="E3955" s="1" t="s">
        <v>139</v>
      </c>
      <c r="F3955" s="1" t="s">
        <v>23127</v>
      </c>
      <c r="G3955" s="14">
        <v>919610944999</v>
      </c>
      <c r="H3955" s="1" t="s">
        <v>8</v>
      </c>
      <c r="I3955" s="1" t="s">
        <v>9</v>
      </c>
      <c r="J3955" s="1" t="s">
        <v>47300</v>
      </c>
      <c r="K3955" s="3" t="s">
        <v>27</v>
      </c>
      <c r="L3955" s="1" t="s">
        <v>47335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1"/>
      <c r="AA3955" s="1" t="s">
        <v>16</v>
      </c>
      <c r="AB3955" s="3" t="s">
        <v>12</v>
      </c>
      <c r="AC3955" s="23" t="s">
        <v>37782</v>
      </c>
      <c r="AD3955" s="23" t="s">
        <v>41926</v>
      </c>
      <c r="AE3955" t="s">
        <v>35402</v>
      </c>
    </row>
    <row r="3956" spans="1:31" ht="14.25" customHeight="1">
      <c r="A3956" s="1">
        <v>3955</v>
      </c>
      <c r="B3956" s="9" t="s">
        <v>6</v>
      </c>
      <c r="C3956" s="1" t="s">
        <v>4734</v>
      </c>
      <c r="D3956" s="1" t="s">
        <v>1506</v>
      </c>
      <c r="E3956" s="1" t="s">
        <v>40</v>
      </c>
      <c r="F3956" s="1" t="s">
        <v>33825</v>
      </c>
      <c r="G3956" s="14">
        <v>919409014966</v>
      </c>
      <c r="H3956" s="1" t="s">
        <v>8</v>
      </c>
      <c r="I3956" s="1" t="s">
        <v>9</v>
      </c>
      <c r="J3956" s="1" t="s">
        <v>47300</v>
      </c>
      <c r="K3956" s="3" t="s">
        <v>178</v>
      </c>
      <c r="L3956" s="1" t="s">
        <v>47335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1"/>
      <c r="AA3956" s="1" t="s">
        <v>16</v>
      </c>
      <c r="AB3956" s="3" t="s">
        <v>12</v>
      </c>
      <c r="AC3956" s="23" t="s">
        <v>37782</v>
      </c>
      <c r="AD3956" s="23" t="s">
        <v>41927</v>
      </c>
      <c r="AE3956" t="s">
        <v>35407</v>
      </c>
    </row>
    <row r="3957" spans="1:31" ht="14.25" customHeight="1">
      <c r="A3957" s="1">
        <v>3956</v>
      </c>
      <c r="B3957" s="1" t="s">
        <v>54</v>
      </c>
      <c r="C3957" s="1" t="s">
        <v>4743</v>
      </c>
      <c r="D3957" s="1" t="s">
        <v>37498</v>
      </c>
      <c r="E3957" s="1" t="s">
        <v>362</v>
      </c>
      <c r="F3957" s="1" t="s">
        <v>33827</v>
      </c>
      <c r="G3957" s="14">
        <v>9199440699</v>
      </c>
      <c r="H3957" s="1" t="s">
        <v>8</v>
      </c>
      <c r="I3957" s="1" t="s">
        <v>33</v>
      </c>
      <c r="J3957" s="1" t="s">
        <v>47300</v>
      </c>
      <c r="K3957" s="3" t="s">
        <v>27</v>
      </c>
      <c r="L3957" s="1" t="s">
        <v>47335</v>
      </c>
      <c r="M3957" s="3" t="s">
        <v>47344</v>
      </c>
      <c r="N3957" s="3" t="str">
        <f>J3957</f>
        <v>[1.25 cr - &gt;2 cr]</v>
      </c>
      <c r="O3957" s="3" t="s">
        <v>47349</v>
      </c>
      <c r="P3957" s="3" t="s">
        <v>47300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1"/>
      <c r="AA3957" s="1" t="s">
        <v>16</v>
      </c>
      <c r="AB3957" s="3" t="s">
        <v>12</v>
      </c>
      <c r="AC3957" s="23" t="s">
        <v>37782</v>
      </c>
      <c r="AD3957" s="23" t="s">
        <v>41928</v>
      </c>
      <c r="AE3957" t="s">
        <v>35407</v>
      </c>
    </row>
    <row r="3958" spans="1:31" ht="14.25" customHeight="1">
      <c r="A3958" s="1">
        <v>3957</v>
      </c>
      <c r="B3958" s="1" t="s">
        <v>54</v>
      </c>
      <c r="C3958" s="1" t="s">
        <v>4763</v>
      </c>
      <c r="D3958" s="1" t="s">
        <v>375</v>
      </c>
      <c r="E3958" s="1" t="s">
        <v>7865</v>
      </c>
      <c r="F3958" s="1" t="s">
        <v>23149</v>
      </c>
      <c r="G3958" s="14">
        <v>919664410409</v>
      </c>
      <c r="H3958" s="1" t="s">
        <v>15</v>
      </c>
      <c r="I3958" s="1" t="s">
        <v>9</v>
      </c>
      <c r="J3958" s="1" t="s">
        <v>47300</v>
      </c>
      <c r="K3958" s="3" t="s">
        <v>42</v>
      </c>
      <c r="L3958" s="1" t="s">
        <v>47335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1"/>
      <c r="AA3958" s="1" t="s">
        <v>16</v>
      </c>
      <c r="AB3958" s="3" t="s">
        <v>12</v>
      </c>
      <c r="AC3958" s="23" t="s">
        <v>37782</v>
      </c>
      <c r="AD3958" s="23" t="s">
        <v>41929</v>
      </c>
      <c r="AE3958" t="s">
        <v>35402</v>
      </c>
    </row>
    <row r="3959" spans="1:31" ht="14.25" customHeight="1">
      <c r="A3959" s="1">
        <v>3958</v>
      </c>
      <c r="B3959" s="9" t="s">
        <v>6</v>
      </c>
      <c r="C3959" s="1" t="s">
        <v>4766</v>
      </c>
      <c r="D3959" s="1" t="s">
        <v>361</v>
      </c>
      <c r="E3959" s="1" t="s">
        <v>328</v>
      </c>
      <c r="F3959" s="1" t="s">
        <v>33831</v>
      </c>
      <c r="G3959" s="14">
        <v>9199944969</v>
      </c>
      <c r="H3959" s="1" t="s">
        <v>8</v>
      </c>
      <c r="I3959" s="1" t="s">
        <v>9</v>
      </c>
      <c r="J3959" s="1" t="s">
        <v>47300</v>
      </c>
      <c r="K3959" s="3" t="s">
        <v>27</v>
      </c>
      <c r="L3959" s="1" t="s">
        <v>47335</v>
      </c>
      <c r="M3959" s="3" t="s">
        <v>178</v>
      </c>
      <c r="N3959" s="3" t="str">
        <f>J3959</f>
        <v>[1.25 cr - &gt;2 cr]</v>
      </c>
      <c r="O3959" s="3" t="s">
        <v>171</v>
      </c>
      <c r="P3959" s="3" t="s">
        <v>47300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1"/>
      <c r="AA3959" s="1" t="s">
        <v>16</v>
      </c>
      <c r="AB3959" s="3" t="s">
        <v>12</v>
      </c>
      <c r="AC3959" s="23" t="s">
        <v>37782</v>
      </c>
      <c r="AD3959" s="23" t="s">
        <v>41930</v>
      </c>
      <c r="AE3959" t="s">
        <v>35402</v>
      </c>
    </row>
    <row r="3960" spans="1:31" ht="14.25" customHeight="1">
      <c r="A3960" s="1">
        <v>3959</v>
      </c>
      <c r="B3960" s="1" t="s">
        <v>54</v>
      </c>
      <c r="C3960" s="1" t="s">
        <v>4772</v>
      </c>
      <c r="D3960" s="1" t="s">
        <v>8406</v>
      </c>
      <c r="E3960" s="1" t="s">
        <v>139</v>
      </c>
      <c r="F3960" s="1" t="s">
        <v>31595</v>
      </c>
      <c r="G3960" s="14">
        <v>91949964040</v>
      </c>
      <c r="H3960" s="1" t="s">
        <v>20</v>
      </c>
      <c r="I3960" s="1" t="s">
        <v>9</v>
      </c>
      <c r="J3960" s="1" t="s">
        <v>47300</v>
      </c>
      <c r="K3960" s="3" t="s">
        <v>178</v>
      </c>
      <c r="L3960" s="1" t="s">
        <v>47335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1"/>
      <c r="AA3960" s="1" t="s">
        <v>16</v>
      </c>
      <c r="AB3960" s="3" t="s">
        <v>12</v>
      </c>
      <c r="AC3960" s="23" t="s">
        <v>37782</v>
      </c>
      <c r="AD3960" s="23" t="s">
        <v>41931</v>
      </c>
      <c r="AE3960" t="s">
        <v>35405</v>
      </c>
    </row>
    <row r="3961" spans="1:31" ht="14.25" customHeight="1">
      <c r="A3961" s="1">
        <v>3960</v>
      </c>
      <c r="B3961" s="1" t="s">
        <v>54</v>
      </c>
      <c r="C3961" s="1" t="s">
        <v>4780</v>
      </c>
      <c r="D3961" s="1" t="s">
        <v>318</v>
      </c>
      <c r="E3961" s="1" t="s">
        <v>1180</v>
      </c>
      <c r="F3961" s="1" t="s">
        <v>23158</v>
      </c>
      <c r="G3961" s="14">
        <v>91999919906</v>
      </c>
      <c r="H3961" s="1" t="s">
        <v>8</v>
      </c>
      <c r="I3961" s="1" t="s">
        <v>9</v>
      </c>
      <c r="J3961" s="1" t="s">
        <v>47300</v>
      </c>
      <c r="K3961" s="3" t="s">
        <v>42</v>
      </c>
      <c r="L3961" s="1" t="s">
        <v>47335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1"/>
      <c r="AA3961" s="1" t="s">
        <v>16</v>
      </c>
      <c r="AB3961" s="3" t="s">
        <v>12</v>
      </c>
      <c r="AC3961" s="23" t="s">
        <v>37782</v>
      </c>
      <c r="AD3961" s="23" t="s">
        <v>41932</v>
      </c>
      <c r="AE3961" t="s">
        <v>35402</v>
      </c>
    </row>
    <row r="3962" spans="1:31" ht="14.25" customHeight="1">
      <c r="A3962" s="1">
        <v>3961</v>
      </c>
      <c r="B3962" s="1" t="s">
        <v>54</v>
      </c>
      <c r="C3962" s="1" t="s">
        <v>4793</v>
      </c>
      <c r="D3962" s="1" t="s">
        <v>48</v>
      </c>
      <c r="E3962" s="1" t="s">
        <v>18714</v>
      </c>
      <c r="F3962" s="1" t="s">
        <v>23165</v>
      </c>
      <c r="G3962" s="14">
        <v>9194646461191</v>
      </c>
      <c r="H3962" s="1" t="s">
        <v>8</v>
      </c>
      <c r="I3962" s="1" t="s">
        <v>62</v>
      </c>
      <c r="J3962" s="1" t="s">
        <v>47300</v>
      </c>
      <c r="K3962" s="3" t="s">
        <v>27</v>
      </c>
      <c r="L3962" s="1" t="s">
        <v>47335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1"/>
      <c r="AA3962" s="1" t="s">
        <v>16</v>
      </c>
      <c r="AB3962" s="3" t="s">
        <v>12</v>
      </c>
      <c r="AC3962" s="23" t="s">
        <v>37782</v>
      </c>
      <c r="AD3962" s="23" t="s">
        <v>41933</v>
      </c>
      <c r="AE3962" t="s">
        <v>35405</v>
      </c>
    </row>
    <row r="3963" spans="1:31" ht="14.25" customHeight="1">
      <c r="A3963" s="1">
        <v>3962</v>
      </c>
      <c r="B3963" s="9" t="s">
        <v>6</v>
      </c>
      <c r="C3963" s="1" t="s">
        <v>4794</v>
      </c>
      <c r="D3963" s="1" t="s">
        <v>3533</v>
      </c>
      <c r="E3963" s="1" t="s">
        <v>19</v>
      </c>
      <c r="F3963" s="1" t="s">
        <v>33834</v>
      </c>
      <c r="G3963" s="14">
        <v>91440144916</v>
      </c>
      <c r="H3963" s="1" t="s">
        <v>8</v>
      </c>
      <c r="I3963" s="1" t="s">
        <v>9</v>
      </c>
      <c r="J3963" s="1" t="s">
        <v>47300</v>
      </c>
      <c r="K3963" s="3" t="s">
        <v>171</v>
      </c>
      <c r="L3963" s="1" t="s">
        <v>47335</v>
      </c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1"/>
      <c r="AA3963" s="1" t="s">
        <v>16</v>
      </c>
      <c r="AB3963" s="3" t="s">
        <v>12</v>
      </c>
      <c r="AC3963" s="23" t="s">
        <v>37782</v>
      </c>
      <c r="AD3963" s="23" t="s">
        <v>41934</v>
      </c>
      <c r="AE3963" t="s">
        <v>35405</v>
      </c>
    </row>
    <row r="3964" spans="1:31" ht="14.25" customHeight="1">
      <c r="A3964" s="1">
        <v>3963</v>
      </c>
      <c r="B3964" s="1" t="s">
        <v>54</v>
      </c>
      <c r="C3964" s="1" t="s">
        <v>4816</v>
      </c>
      <c r="D3964" s="1" t="s">
        <v>35669</v>
      </c>
      <c r="E3964" s="1" t="s">
        <v>40</v>
      </c>
      <c r="F3964" s="1" t="s">
        <v>23175</v>
      </c>
      <c r="G3964" s="14">
        <v>9190999919</v>
      </c>
      <c r="H3964" s="1" t="s">
        <v>15</v>
      </c>
      <c r="I3964" s="1" t="s">
        <v>9</v>
      </c>
      <c r="J3964" s="1" t="s">
        <v>47300</v>
      </c>
      <c r="K3964" s="3" t="s">
        <v>42</v>
      </c>
      <c r="L3964" s="1" t="s">
        <v>47335</v>
      </c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1"/>
      <c r="AA3964" s="1" t="s">
        <v>16</v>
      </c>
      <c r="AB3964" s="3" t="s">
        <v>12</v>
      </c>
      <c r="AC3964" s="23" t="s">
        <v>37782</v>
      </c>
      <c r="AD3964" s="23" t="s">
        <v>41935</v>
      </c>
      <c r="AE3964" t="s">
        <v>35402</v>
      </c>
    </row>
    <row r="3965" spans="1:31" ht="14.25" customHeight="1">
      <c r="A3965" s="1">
        <v>3964</v>
      </c>
      <c r="B3965" s="1" t="s">
        <v>54</v>
      </c>
      <c r="C3965" s="1" t="s">
        <v>4818</v>
      </c>
      <c r="D3965" s="1" t="s">
        <v>318</v>
      </c>
      <c r="E3965" s="1" t="s">
        <v>1411</v>
      </c>
      <c r="F3965" s="1" t="s">
        <v>23177</v>
      </c>
      <c r="G3965" s="14">
        <v>919499499</v>
      </c>
      <c r="H3965" s="1" t="s">
        <v>20</v>
      </c>
      <c r="I3965" s="1" t="s">
        <v>9</v>
      </c>
      <c r="J3965" s="1" t="s">
        <v>47300</v>
      </c>
      <c r="K3965" s="3" t="s">
        <v>27</v>
      </c>
      <c r="L3965" s="1" t="s">
        <v>47335</v>
      </c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1"/>
      <c r="AA3965" s="1" t="s">
        <v>16</v>
      </c>
      <c r="AB3965" s="3" t="s">
        <v>12</v>
      </c>
      <c r="AC3965" s="23" t="s">
        <v>37782</v>
      </c>
      <c r="AD3965" s="23" t="s">
        <v>41936</v>
      </c>
      <c r="AE3965" t="s">
        <v>35407</v>
      </c>
    </row>
    <row r="3966" spans="1:31" ht="14.25" customHeight="1">
      <c r="A3966" s="1">
        <v>3965</v>
      </c>
      <c r="B3966" s="1" t="s">
        <v>54</v>
      </c>
      <c r="C3966" s="1" t="s">
        <v>4854</v>
      </c>
      <c r="D3966" s="1" t="s">
        <v>2671</v>
      </c>
      <c r="E3966" s="1" t="s">
        <v>506</v>
      </c>
      <c r="F3966" s="1" t="s">
        <v>23194</v>
      </c>
      <c r="G3966" s="14">
        <v>919099940440</v>
      </c>
      <c r="H3966" s="1" t="s">
        <v>8</v>
      </c>
      <c r="I3966" s="1" t="s">
        <v>41</v>
      </c>
      <c r="J3966" s="1" t="s">
        <v>47300</v>
      </c>
      <c r="K3966" s="3" t="s">
        <v>117</v>
      </c>
      <c r="L3966" s="1" t="s">
        <v>47335</v>
      </c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1"/>
      <c r="AA3966" s="1" t="s">
        <v>16</v>
      </c>
      <c r="AB3966" s="3" t="s">
        <v>12</v>
      </c>
      <c r="AC3966" s="23" t="s">
        <v>37782</v>
      </c>
      <c r="AD3966" s="23" t="s">
        <v>41937</v>
      </c>
      <c r="AE3966" t="s">
        <v>35408</v>
      </c>
    </row>
    <row r="3967" spans="1:31" ht="14.25" customHeight="1">
      <c r="A3967" s="1">
        <v>3966</v>
      </c>
      <c r="B3967" s="9" t="s">
        <v>6</v>
      </c>
      <c r="C3967" s="1" t="s">
        <v>4890</v>
      </c>
      <c r="D3967" s="1" t="s">
        <v>5203</v>
      </c>
      <c r="E3967" s="1" t="s">
        <v>40</v>
      </c>
      <c r="F3967" s="1" t="s">
        <v>23209</v>
      </c>
      <c r="G3967" s="14">
        <v>919446614964</v>
      </c>
      <c r="H3967" s="1" t="s">
        <v>37</v>
      </c>
      <c r="I3967" s="1" t="s">
        <v>41</v>
      </c>
      <c r="J3967" s="1" t="s">
        <v>47300</v>
      </c>
      <c r="K3967" s="3" t="s">
        <v>42</v>
      </c>
      <c r="L3967" s="1" t="s">
        <v>47335</v>
      </c>
      <c r="M3967" s="3" t="s">
        <v>27</v>
      </c>
      <c r="N3967" s="3" t="str">
        <f>J3967</f>
        <v>[1.25 cr - &gt;2 cr]</v>
      </c>
      <c r="O3967" s="3" t="s">
        <v>47349</v>
      </c>
      <c r="P3967" s="3" t="s">
        <v>47300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1"/>
      <c r="AA3967" s="1" t="s">
        <v>16</v>
      </c>
      <c r="AB3967" s="3" t="s">
        <v>12</v>
      </c>
      <c r="AC3967" s="23" t="s">
        <v>37782</v>
      </c>
      <c r="AD3967" s="23" t="s">
        <v>41938</v>
      </c>
      <c r="AE3967" t="s">
        <v>35405</v>
      </c>
    </row>
    <row r="3968" spans="1:31" ht="14.25" customHeight="1">
      <c r="A3968" s="1">
        <v>3967</v>
      </c>
      <c r="B3968" s="1" t="s">
        <v>54</v>
      </c>
      <c r="C3968" s="1" t="s">
        <v>4943</v>
      </c>
      <c r="D3968" s="1" t="s">
        <v>35535</v>
      </c>
      <c r="E3968" s="1" t="s">
        <v>1311</v>
      </c>
      <c r="F3968" s="1" t="s">
        <v>23234</v>
      </c>
      <c r="G3968" s="14">
        <v>914494666494</v>
      </c>
      <c r="H3968" s="1" t="s">
        <v>20</v>
      </c>
      <c r="I3968" s="1" t="s">
        <v>9</v>
      </c>
      <c r="J3968" s="1" t="s">
        <v>47300</v>
      </c>
      <c r="K3968" s="3" t="s">
        <v>27</v>
      </c>
      <c r="L3968" s="1" t="s">
        <v>47335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1"/>
      <c r="AA3968" s="1" t="s">
        <v>16</v>
      </c>
      <c r="AB3968" s="3" t="s">
        <v>12</v>
      </c>
      <c r="AC3968" s="23" t="s">
        <v>37782</v>
      </c>
      <c r="AD3968" s="23" t="s">
        <v>41939</v>
      </c>
      <c r="AE3968" t="s">
        <v>35402</v>
      </c>
    </row>
    <row r="3969" spans="1:31" ht="14.25" customHeight="1">
      <c r="A3969" s="1">
        <v>3968</v>
      </c>
      <c r="B3969" s="1" t="s">
        <v>54</v>
      </c>
      <c r="C3969" s="1" t="s">
        <v>4944</v>
      </c>
      <c r="D3969" s="1" t="s">
        <v>841</v>
      </c>
      <c r="E3969" s="1" t="s">
        <v>139</v>
      </c>
      <c r="F3969" s="1" t="s">
        <v>23235</v>
      </c>
      <c r="G3969" s="14">
        <v>9194446464</v>
      </c>
      <c r="H3969" s="1" t="s">
        <v>37</v>
      </c>
      <c r="I3969" s="1" t="s">
        <v>9</v>
      </c>
      <c r="J3969" s="1" t="s">
        <v>47300</v>
      </c>
      <c r="K3969" s="3" t="s">
        <v>42</v>
      </c>
      <c r="L3969" s="1" t="s">
        <v>47335</v>
      </c>
      <c r="M3969" s="3" t="s">
        <v>27</v>
      </c>
      <c r="N3969" s="3" t="str">
        <f>J3969</f>
        <v>[1.25 cr - &gt;2 cr]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1"/>
      <c r="AA3969" s="1" t="s">
        <v>16</v>
      </c>
      <c r="AB3969" s="3" t="s">
        <v>12</v>
      </c>
      <c r="AC3969" s="23" t="s">
        <v>37782</v>
      </c>
      <c r="AD3969" s="23" t="s">
        <v>41940</v>
      </c>
      <c r="AE3969" t="s">
        <v>35407</v>
      </c>
    </row>
    <row r="3970" spans="1:31" ht="14.25" customHeight="1">
      <c r="A3970" s="1">
        <v>3969</v>
      </c>
      <c r="B3970" s="9" t="s">
        <v>6</v>
      </c>
      <c r="C3970" s="1" t="s">
        <v>4992</v>
      </c>
      <c r="D3970" s="1" t="s">
        <v>557</v>
      </c>
      <c r="E3970" s="1" t="s">
        <v>40</v>
      </c>
      <c r="F3970" s="1" t="s">
        <v>23258</v>
      </c>
      <c r="G3970" s="14">
        <v>91949619410</v>
      </c>
      <c r="H3970" s="1" t="s">
        <v>8</v>
      </c>
      <c r="I3970" s="1" t="s">
        <v>9</v>
      </c>
      <c r="J3970" s="1" t="s">
        <v>47300</v>
      </c>
      <c r="K3970" s="3" t="s">
        <v>17</v>
      </c>
      <c r="L3970" s="1" t="s">
        <v>47335</v>
      </c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1"/>
      <c r="AA3970" s="1" t="s">
        <v>11</v>
      </c>
      <c r="AB3970" s="3" t="s">
        <v>274</v>
      </c>
      <c r="AC3970" s="23" t="s">
        <v>37782</v>
      </c>
      <c r="AD3970" s="23" t="s">
        <v>41941</v>
      </c>
      <c r="AE3970" t="s">
        <v>35402</v>
      </c>
    </row>
    <row r="3971" spans="1:31" ht="14.25" customHeight="1">
      <c r="A3971" s="1">
        <v>3970</v>
      </c>
      <c r="B3971" s="1" t="s">
        <v>54</v>
      </c>
      <c r="C3971" s="1" t="s">
        <v>4997</v>
      </c>
      <c r="D3971" s="1" t="s">
        <v>5816</v>
      </c>
      <c r="E3971" s="1" t="s">
        <v>90</v>
      </c>
      <c r="F3971" s="1" t="s">
        <v>23261</v>
      </c>
      <c r="G3971" s="14">
        <v>919601444441</v>
      </c>
      <c r="H3971" s="1" t="s">
        <v>20</v>
      </c>
      <c r="I3971" s="1" t="s">
        <v>9</v>
      </c>
      <c r="J3971" s="1" t="s">
        <v>47300</v>
      </c>
      <c r="K3971" s="3" t="s">
        <v>63</v>
      </c>
      <c r="L3971" s="1" t="s">
        <v>47335</v>
      </c>
      <c r="M3971" s="3" t="s">
        <v>213</v>
      </c>
      <c r="N3971" s="3" t="str">
        <f>J3971</f>
        <v>[1.25 cr - &gt;2 cr]</v>
      </c>
      <c r="O3971" s="3" t="s">
        <v>17</v>
      </c>
      <c r="P3971" s="3" t="s">
        <v>47300</v>
      </c>
      <c r="Q3971" s="3" t="s">
        <v>42</v>
      </c>
      <c r="R3971" s="3" t="s">
        <v>47300</v>
      </c>
      <c r="S3971" s="3" t="s">
        <v>27</v>
      </c>
      <c r="T3971" s="3" t="s">
        <v>47300</v>
      </c>
      <c r="U3971" s="3" t="s">
        <v>117</v>
      </c>
      <c r="V3971" s="3" t="s">
        <v>47300</v>
      </c>
      <c r="W3971" s="3" t="s">
        <v>178</v>
      </c>
      <c r="X3971" s="3" t="s">
        <v>47300</v>
      </c>
      <c r="Y3971" s="3" t="s">
        <v>171</v>
      </c>
      <c r="Z3971" s="1" t="s">
        <v>47300</v>
      </c>
      <c r="AA3971" s="1" t="s">
        <v>16</v>
      </c>
      <c r="AB3971" s="3" t="s">
        <v>12</v>
      </c>
      <c r="AC3971" s="23" t="s">
        <v>37782</v>
      </c>
      <c r="AD3971" s="23" t="s">
        <v>41942</v>
      </c>
      <c r="AE3971" t="s">
        <v>35407</v>
      </c>
    </row>
    <row r="3972" spans="1:31" ht="14.25" customHeight="1">
      <c r="A3972" s="1">
        <v>3971</v>
      </c>
      <c r="B3972" s="9" t="s">
        <v>6</v>
      </c>
      <c r="C3972" s="1" t="s">
        <v>5016</v>
      </c>
      <c r="D3972" s="1" t="s">
        <v>1394</v>
      </c>
      <c r="E3972" s="1" t="s">
        <v>3074</v>
      </c>
      <c r="F3972" s="1" t="s">
        <v>23268</v>
      </c>
      <c r="G3972" s="14">
        <v>919446400969</v>
      </c>
      <c r="H3972" s="1" t="s">
        <v>8</v>
      </c>
      <c r="I3972" s="1" t="s">
        <v>9</v>
      </c>
      <c r="J3972" s="1" t="s">
        <v>47300</v>
      </c>
      <c r="K3972" s="3" t="s">
        <v>27</v>
      </c>
      <c r="L3972" s="1" t="s">
        <v>47335</v>
      </c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1"/>
      <c r="AA3972" s="1" t="s">
        <v>16</v>
      </c>
      <c r="AB3972" s="3" t="s">
        <v>12</v>
      </c>
      <c r="AC3972" s="23" t="s">
        <v>37782</v>
      </c>
      <c r="AD3972" s="23" t="s">
        <v>41943</v>
      </c>
      <c r="AE3972" t="s">
        <v>35405</v>
      </c>
    </row>
    <row r="3973" spans="1:31" ht="14.25" customHeight="1">
      <c r="A3973" s="1">
        <v>3972</v>
      </c>
      <c r="B3973" s="1" t="s">
        <v>54</v>
      </c>
      <c r="C3973" s="1" t="s">
        <v>5028</v>
      </c>
      <c r="D3973" s="1" t="s">
        <v>359</v>
      </c>
      <c r="E3973" s="1" t="s">
        <v>40</v>
      </c>
      <c r="F3973" s="1" t="s">
        <v>23275</v>
      </c>
      <c r="G3973" s="14">
        <v>919191619</v>
      </c>
      <c r="H3973" s="1" t="s">
        <v>8</v>
      </c>
      <c r="I3973" s="1" t="s">
        <v>9</v>
      </c>
      <c r="J3973" s="1" t="s">
        <v>47300</v>
      </c>
      <c r="K3973" s="3" t="s">
        <v>178</v>
      </c>
      <c r="L3973" s="1" t="s">
        <v>47335</v>
      </c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1"/>
      <c r="AA3973" s="1" t="s">
        <v>16</v>
      </c>
      <c r="AB3973" s="3" t="s">
        <v>12</v>
      </c>
      <c r="AC3973" s="23" t="s">
        <v>37782</v>
      </c>
      <c r="AD3973" s="23" t="s">
        <v>39219</v>
      </c>
      <c r="AE3973" t="s">
        <v>35408</v>
      </c>
    </row>
    <row r="3974" spans="1:31" ht="14.25" customHeight="1">
      <c r="A3974" s="1">
        <v>3973</v>
      </c>
      <c r="B3974" s="1" t="s">
        <v>54</v>
      </c>
      <c r="C3974" s="1" t="s">
        <v>5079</v>
      </c>
      <c r="D3974" s="1" t="s">
        <v>35670</v>
      </c>
      <c r="E3974" s="1" t="s">
        <v>139</v>
      </c>
      <c r="F3974" s="1" t="s">
        <v>23300</v>
      </c>
      <c r="G3974" s="14">
        <v>91444960040</v>
      </c>
      <c r="H3974" s="1" t="s">
        <v>8</v>
      </c>
      <c r="I3974" s="1" t="s">
        <v>41</v>
      </c>
      <c r="J3974" s="1" t="s">
        <v>47300</v>
      </c>
      <c r="K3974" s="3" t="s">
        <v>42</v>
      </c>
      <c r="L3974" s="1" t="s">
        <v>47335</v>
      </c>
      <c r="M3974" s="3" t="s">
        <v>27</v>
      </c>
      <c r="N3974" s="3" t="str">
        <f>J3974</f>
        <v>[1.25 cr - &gt;2 cr]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1"/>
      <c r="AA3974" s="1" t="s">
        <v>16</v>
      </c>
      <c r="AB3974" s="3" t="s">
        <v>12</v>
      </c>
      <c r="AC3974" s="23" t="s">
        <v>37782</v>
      </c>
      <c r="AD3974" s="23" t="s">
        <v>41944</v>
      </c>
      <c r="AE3974" t="s">
        <v>35405</v>
      </c>
    </row>
    <row r="3975" spans="1:31" ht="14.25" customHeight="1">
      <c r="A3975" s="1">
        <v>3974</v>
      </c>
      <c r="B3975" s="1" t="s">
        <v>54</v>
      </c>
      <c r="C3975" s="1" t="s">
        <v>5110</v>
      </c>
      <c r="D3975" s="1" t="s">
        <v>5111</v>
      </c>
      <c r="E3975" s="1" t="s">
        <v>78</v>
      </c>
      <c r="F3975" s="1" t="s">
        <v>23319</v>
      </c>
      <c r="G3975" s="14">
        <v>91914999944</v>
      </c>
      <c r="H3975" s="1" t="s">
        <v>20</v>
      </c>
      <c r="I3975" s="1" t="s">
        <v>9</v>
      </c>
      <c r="J3975" s="1" t="s">
        <v>47300</v>
      </c>
      <c r="K3975" s="3" t="s">
        <v>27</v>
      </c>
      <c r="L3975" s="1" t="s">
        <v>47335</v>
      </c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1"/>
      <c r="AA3975" s="1" t="s">
        <v>16</v>
      </c>
      <c r="AB3975" s="3" t="s">
        <v>12</v>
      </c>
      <c r="AC3975" s="23" t="s">
        <v>37782</v>
      </c>
      <c r="AD3975" s="23" t="s">
        <v>41945</v>
      </c>
      <c r="AE3975" t="s">
        <v>35402</v>
      </c>
    </row>
    <row r="3976" spans="1:31" ht="14.25" customHeight="1">
      <c r="A3976" s="1">
        <v>3975</v>
      </c>
      <c r="B3976" s="1" t="s">
        <v>54</v>
      </c>
      <c r="C3976" s="1" t="s">
        <v>5130</v>
      </c>
      <c r="D3976" s="1" t="s">
        <v>35671</v>
      </c>
      <c r="E3976" s="1" t="s">
        <v>2573</v>
      </c>
      <c r="F3976" s="1" t="s">
        <v>23332</v>
      </c>
      <c r="G3976" s="14">
        <v>919449906016</v>
      </c>
      <c r="H3976" s="1" t="s">
        <v>8</v>
      </c>
      <c r="I3976" s="1" t="s">
        <v>9</v>
      </c>
      <c r="J3976" s="1" t="s">
        <v>47300</v>
      </c>
      <c r="K3976" s="3" t="s">
        <v>27</v>
      </c>
      <c r="L3976" s="1" t="s">
        <v>47335</v>
      </c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1"/>
      <c r="AA3976" s="1" t="s">
        <v>16</v>
      </c>
      <c r="AB3976" s="3" t="s">
        <v>12</v>
      </c>
      <c r="AC3976" s="23" t="s">
        <v>37782</v>
      </c>
      <c r="AD3976" s="23" t="s">
        <v>39756</v>
      </c>
      <c r="AE3976" t="s">
        <v>35408</v>
      </c>
    </row>
    <row r="3977" spans="1:31" ht="14.25" customHeight="1">
      <c r="A3977" s="1">
        <v>3976</v>
      </c>
      <c r="B3977" s="1" t="s">
        <v>54</v>
      </c>
      <c r="C3977" s="1" t="s">
        <v>5149</v>
      </c>
      <c r="D3977" s="1" t="s">
        <v>6306</v>
      </c>
      <c r="E3977" s="1" t="s">
        <v>139</v>
      </c>
      <c r="F3977" s="1" t="s">
        <v>31635</v>
      </c>
      <c r="G3977" s="14">
        <v>914940944644</v>
      </c>
      <c r="H3977" s="1" t="s">
        <v>8</v>
      </c>
      <c r="I3977" s="1" t="s">
        <v>9</v>
      </c>
      <c r="J3977" s="1" t="s">
        <v>47300</v>
      </c>
      <c r="K3977" s="3" t="s">
        <v>27</v>
      </c>
      <c r="L3977" s="1" t="s">
        <v>47335</v>
      </c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1"/>
      <c r="AA3977" s="1" t="s">
        <v>16</v>
      </c>
      <c r="AB3977" s="3" t="s">
        <v>12</v>
      </c>
      <c r="AC3977" s="23" t="s">
        <v>37782</v>
      </c>
      <c r="AD3977" s="23" t="s">
        <v>41946</v>
      </c>
      <c r="AE3977" t="s">
        <v>35407</v>
      </c>
    </row>
    <row r="3978" spans="1:31" ht="14.25" customHeight="1">
      <c r="A3978" s="1">
        <v>3977</v>
      </c>
      <c r="B3978" s="1" t="s">
        <v>54</v>
      </c>
      <c r="C3978" s="1" t="s">
        <v>5186</v>
      </c>
      <c r="D3978" s="1" t="s">
        <v>486</v>
      </c>
      <c r="E3978" s="1" t="s">
        <v>16085</v>
      </c>
      <c r="F3978" s="1" t="s">
        <v>5187</v>
      </c>
      <c r="G3978" s="14">
        <v>919940999199</v>
      </c>
      <c r="H3978" s="1" t="s">
        <v>8</v>
      </c>
      <c r="I3978" s="1" t="s">
        <v>9</v>
      </c>
      <c r="J3978" s="1" t="s">
        <v>47300</v>
      </c>
      <c r="K3978" s="3" t="s">
        <v>42</v>
      </c>
      <c r="L3978" s="1" t="s">
        <v>47335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1"/>
      <c r="AA3978" s="1" t="s">
        <v>16</v>
      </c>
      <c r="AB3978" s="3" t="s">
        <v>12</v>
      </c>
      <c r="AC3978" s="23" t="s">
        <v>37782</v>
      </c>
      <c r="AD3978" s="23" t="s">
        <v>41947</v>
      </c>
      <c r="AE3978" t="s">
        <v>35407</v>
      </c>
    </row>
    <row r="3979" spans="1:31" ht="14.25" customHeight="1">
      <c r="A3979" s="1">
        <v>3978</v>
      </c>
      <c r="B3979" s="9" t="s">
        <v>6</v>
      </c>
      <c r="C3979" s="1" t="s">
        <v>5243</v>
      </c>
      <c r="D3979" s="1" t="s">
        <v>2128</v>
      </c>
      <c r="E3979" s="1" t="s">
        <v>139</v>
      </c>
      <c r="F3979" s="1" t="s">
        <v>23390</v>
      </c>
      <c r="G3979" s="14">
        <v>9194964464</v>
      </c>
      <c r="H3979" s="1" t="s">
        <v>20</v>
      </c>
      <c r="I3979" s="1" t="s">
        <v>9</v>
      </c>
      <c r="J3979" s="1" t="s">
        <v>47300</v>
      </c>
      <c r="K3979" s="3" t="s">
        <v>42</v>
      </c>
      <c r="L3979" s="1" t="s">
        <v>47335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1"/>
      <c r="AA3979" s="1" t="s">
        <v>16</v>
      </c>
      <c r="AB3979" s="3" t="s">
        <v>12</v>
      </c>
      <c r="AC3979" s="23" t="s">
        <v>37782</v>
      </c>
      <c r="AD3979" s="23" t="s">
        <v>41107</v>
      </c>
      <c r="AE3979" t="s">
        <v>35408</v>
      </c>
    </row>
    <row r="3980" spans="1:31" ht="14.25" customHeight="1">
      <c r="A3980" s="1">
        <v>3979</v>
      </c>
      <c r="B3980" s="1" t="s">
        <v>54</v>
      </c>
      <c r="C3980" s="1" t="s">
        <v>5248</v>
      </c>
      <c r="D3980" s="1" t="s">
        <v>1263</v>
      </c>
      <c r="E3980" s="1" t="s">
        <v>139</v>
      </c>
      <c r="F3980" s="1" t="s">
        <v>23394</v>
      </c>
      <c r="G3980" s="14">
        <v>919446046644</v>
      </c>
      <c r="H3980" s="1" t="s">
        <v>20</v>
      </c>
      <c r="I3980" s="1" t="s">
        <v>9</v>
      </c>
      <c r="J3980" s="1" t="s">
        <v>47300</v>
      </c>
      <c r="K3980" s="3" t="s">
        <v>27</v>
      </c>
      <c r="L3980" s="1" t="s">
        <v>47335</v>
      </c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1"/>
      <c r="AA3980" s="1" t="s">
        <v>16</v>
      </c>
      <c r="AB3980" s="3" t="s">
        <v>12</v>
      </c>
      <c r="AC3980" s="23" t="s">
        <v>37782</v>
      </c>
      <c r="AD3980" s="23" t="s">
        <v>41948</v>
      </c>
      <c r="AE3980" t="s">
        <v>35402</v>
      </c>
    </row>
    <row r="3981" spans="1:31" ht="14.25" customHeight="1">
      <c r="A3981" s="1">
        <v>3980</v>
      </c>
      <c r="B3981" s="1" t="s">
        <v>54</v>
      </c>
      <c r="C3981" s="1" t="s">
        <v>5286</v>
      </c>
      <c r="D3981" s="1" t="s">
        <v>386</v>
      </c>
      <c r="E3981" s="1" t="s">
        <v>29</v>
      </c>
      <c r="F3981" s="1" t="s">
        <v>23418</v>
      </c>
      <c r="G3981" s="14">
        <v>91949414901</v>
      </c>
      <c r="H3981" s="1" t="s">
        <v>8</v>
      </c>
      <c r="I3981" s="1" t="s">
        <v>62</v>
      </c>
      <c r="J3981" s="1" t="s">
        <v>47300</v>
      </c>
      <c r="K3981" s="3" t="s">
        <v>42</v>
      </c>
      <c r="L3981" s="1" t="s">
        <v>47335</v>
      </c>
      <c r="M3981" s="3" t="s">
        <v>27</v>
      </c>
      <c r="N3981" s="3" t="str">
        <f>J3981</f>
        <v>[1.25 cr - &gt;2 cr]</v>
      </c>
      <c r="O3981" s="3" t="s">
        <v>47349</v>
      </c>
      <c r="P3981" s="3" t="s">
        <v>47300</v>
      </c>
      <c r="Q3981" s="3" t="s">
        <v>171</v>
      </c>
      <c r="R3981" s="3" t="s">
        <v>47300</v>
      </c>
      <c r="S3981" s="3"/>
      <c r="T3981" s="3"/>
      <c r="U3981" s="3"/>
      <c r="V3981" s="3"/>
      <c r="W3981" s="3"/>
      <c r="X3981" s="3"/>
      <c r="Y3981" s="3"/>
      <c r="Z3981" s="1"/>
      <c r="AA3981" s="1" t="s">
        <v>16</v>
      </c>
      <c r="AB3981" s="3" t="s">
        <v>12</v>
      </c>
      <c r="AC3981" s="23" t="s">
        <v>37782</v>
      </c>
      <c r="AD3981" s="23" t="s">
        <v>41949</v>
      </c>
      <c r="AE3981" t="s">
        <v>35407</v>
      </c>
    </row>
    <row r="3982" spans="1:31" ht="14.25" customHeight="1">
      <c r="A3982" s="1">
        <v>3981</v>
      </c>
      <c r="B3982" s="9" t="s">
        <v>6</v>
      </c>
      <c r="C3982" s="1" t="s">
        <v>5351</v>
      </c>
      <c r="D3982" s="1" t="s">
        <v>1160</v>
      </c>
      <c r="E3982" s="1" t="s">
        <v>139</v>
      </c>
      <c r="F3982" s="1" t="s">
        <v>23454</v>
      </c>
      <c r="G3982" s="14">
        <v>919494464461</v>
      </c>
      <c r="H3982" s="1" t="s">
        <v>8</v>
      </c>
      <c r="I3982" s="1" t="s">
        <v>9</v>
      </c>
      <c r="J3982" s="1" t="s">
        <v>47300</v>
      </c>
      <c r="K3982" s="3" t="s">
        <v>178</v>
      </c>
      <c r="L3982" s="1" t="s">
        <v>47335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1"/>
      <c r="AA3982" s="1" t="s">
        <v>16</v>
      </c>
      <c r="AB3982" s="3" t="s">
        <v>12</v>
      </c>
      <c r="AC3982" s="23" t="s">
        <v>37782</v>
      </c>
      <c r="AD3982" s="23" t="s">
        <v>41950</v>
      </c>
      <c r="AE3982" t="s">
        <v>35402</v>
      </c>
    </row>
    <row r="3983" spans="1:31" ht="14.25" customHeight="1">
      <c r="A3983" s="1">
        <v>3982</v>
      </c>
      <c r="B3983" s="1" t="s">
        <v>54</v>
      </c>
      <c r="C3983" s="1" t="s">
        <v>5379</v>
      </c>
      <c r="D3983" s="1" t="s">
        <v>2046</v>
      </c>
      <c r="E3983" s="1" t="s">
        <v>3211</v>
      </c>
      <c r="F3983" s="1" t="s">
        <v>23468</v>
      </c>
      <c r="G3983" s="14">
        <v>91949609499</v>
      </c>
      <c r="H3983" s="1" t="s">
        <v>20</v>
      </c>
      <c r="I3983" s="1" t="s">
        <v>9</v>
      </c>
      <c r="J3983" s="1" t="s">
        <v>47300</v>
      </c>
      <c r="K3983" s="3" t="s">
        <v>27</v>
      </c>
      <c r="L3983" s="1" t="s">
        <v>47335</v>
      </c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1"/>
      <c r="AA3983" s="1" t="s">
        <v>16</v>
      </c>
      <c r="AB3983" s="3" t="s">
        <v>12</v>
      </c>
      <c r="AC3983" s="23" t="s">
        <v>37782</v>
      </c>
      <c r="AD3983" s="23" t="s">
        <v>41951</v>
      </c>
      <c r="AE3983" t="s">
        <v>35402</v>
      </c>
    </row>
    <row r="3984" spans="1:31" ht="14.25" customHeight="1">
      <c r="A3984" s="1">
        <v>3983</v>
      </c>
      <c r="B3984" s="1" t="s">
        <v>54</v>
      </c>
      <c r="C3984" s="1" t="s">
        <v>5412</v>
      </c>
      <c r="D3984" s="1" t="s">
        <v>35672</v>
      </c>
      <c r="E3984" s="1" t="s">
        <v>139</v>
      </c>
      <c r="F3984" s="1" t="s">
        <v>23486</v>
      </c>
      <c r="G3984" s="14">
        <v>919640400</v>
      </c>
      <c r="H3984" s="1" t="s">
        <v>8</v>
      </c>
      <c r="I3984" s="1" t="s">
        <v>9</v>
      </c>
      <c r="J3984" s="1" t="s">
        <v>47300</v>
      </c>
      <c r="K3984" s="3" t="s">
        <v>27</v>
      </c>
      <c r="L3984" s="1" t="s">
        <v>47335</v>
      </c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1"/>
      <c r="AA3984" s="1" t="s">
        <v>16</v>
      </c>
      <c r="AB3984" s="3" t="s">
        <v>12</v>
      </c>
      <c r="AC3984" s="23" t="s">
        <v>37782</v>
      </c>
      <c r="AD3984" s="23" t="s">
        <v>41952</v>
      </c>
      <c r="AE3984" t="s">
        <v>35407</v>
      </c>
    </row>
    <row r="3985" spans="1:31" ht="14.25" customHeight="1">
      <c r="A3985" s="1">
        <v>3984</v>
      </c>
      <c r="B3985" s="9" t="s">
        <v>6</v>
      </c>
      <c r="C3985" s="1" t="s">
        <v>5413</v>
      </c>
      <c r="D3985" s="1" t="s">
        <v>3658</v>
      </c>
      <c r="E3985" s="1" t="s">
        <v>534</v>
      </c>
      <c r="F3985" s="1" t="s">
        <v>31656</v>
      </c>
      <c r="G3985" s="14">
        <v>914400104449</v>
      </c>
      <c r="H3985" s="1" t="s">
        <v>37</v>
      </c>
      <c r="I3985" s="1" t="s">
        <v>9</v>
      </c>
      <c r="J3985" s="1" t="s">
        <v>47300</v>
      </c>
      <c r="K3985" s="3" t="s">
        <v>178</v>
      </c>
      <c r="L3985" s="1" t="s">
        <v>47335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1"/>
      <c r="AA3985" s="1" t="s">
        <v>16</v>
      </c>
      <c r="AB3985" s="3" t="s">
        <v>12</v>
      </c>
      <c r="AC3985" s="23" t="s">
        <v>37782</v>
      </c>
      <c r="AD3985" s="23" t="s">
        <v>39241</v>
      </c>
      <c r="AE3985" t="s">
        <v>35402</v>
      </c>
    </row>
    <row r="3986" spans="1:31" ht="14.25" customHeight="1">
      <c r="A3986" s="1">
        <v>3985</v>
      </c>
      <c r="B3986" s="1" t="s">
        <v>54</v>
      </c>
      <c r="C3986" s="1" t="s">
        <v>5415</v>
      </c>
      <c r="D3986" s="1" t="s">
        <v>361</v>
      </c>
      <c r="E3986" s="1" t="s">
        <v>2103</v>
      </c>
      <c r="F3986" s="1" t="s">
        <v>31657</v>
      </c>
      <c r="G3986" s="14">
        <v>9144646194</v>
      </c>
      <c r="H3986" s="1" t="s">
        <v>20</v>
      </c>
      <c r="I3986" s="1" t="s">
        <v>9</v>
      </c>
      <c r="J3986" s="1" t="s">
        <v>47300</v>
      </c>
      <c r="K3986" s="3" t="s">
        <v>63</v>
      </c>
      <c r="L3986" s="1" t="s">
        <v>47335</v>
      </c>
      <c r="M3986" s="3" t="s">
        <v>213</v>
      </c>
      <c r="N3986" s="3" t="str">
        <f>J3986</f>
        <v>[1.25 cr - &gt;2 cr]</v>
      </c>
      <c r="O3986" s="3" t="s">
        <v>17</v>
      </c>
      <c r="P3986" s="3" t="s">
        <v>47300</v>
      </c>
      <c r="Q3986" s="3" t="s">
        <v>42</v>
      </c>
      <c r="R3986" s="3" t="s">
        <v>47300</v>
      </c>
      <c r="S3986" s="3" t="s">
        <v>27</v>
      </c>
      <c r="T3986" s="3" t="s">
        <v>47300</v>
      </c>
      <c r="U3986" s="3" t="s">
        <v>117</v>
      </c>
      <c r="V3986" s="3" t="s">
        <v>47300</v>
      </c>
      <c r="W3986" s="3" t="s">
        <v>178</v>
      </c>
      <c r="X3986" s="3" t="s">
        <v>47300</v>
      </c>
      <c r="Y3986" s="3" t="s">
        <v>171</v>
      </c>
      <c r="Z3986" s="1" t="s">
        <v>47300</v>
      </c>
      <c r="AA3986" s="1" t="s">
        <v>16</v>
      </c>
      <c r="AB3986" s="3" t="s">
        <v>12</v>
      </c>
      <c r="AC3986" s="23" t="s">
        <v>37782</v>
      </c>
      <c r="AD3986" s="23" t="s">
        <v>41953</v>
      </c>
      <c r="AE3986" t="s">
        <v>35407</v>
      </c>
    </row>
    <row r="3987" spans="1:31" ht="14.25" customHeight="1">
      <c r="A3987" s="1">
        <v>3986</v>
      </c>
      <c r="B3987" s="9" t="s">
        <v>6</v>
      </c>
      <c r="C3987" s="1" t="s">
        <v>5427</v>
      </c>
      <c r="D3987" s="1" t="s">
        <v>2667</v>
      </c>
      <c r="E3987" s="1" t="s">
        <v>40</v>
      </c>
      <c r="F3987" s="1" t="s">
        <v>23494</v>
      </c>
      <c r="G3987" s="14">
        <v>91944604446</v>
      </c>
      <c r="H3987" s="1" t="s">
        <v>37</v>
      </c>
      <c r="I3987" s="1" t="s">
        <v>9</v>
      </c>
      <c r="J3987" s="1" t="s">
        <v>47300</v>
      </c>
      <c r="K3987" s="3" t="s">
        <v>42</v>
      </c>
      <c r="L3987" s="1" t="s">
        <v>47335</v>
      </c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1"/>
      <c r="AA3987" s="1" t="s">
        <v>16</v>
      </c>
      <c r="AB3987" s="3" t="s">
        <v>12</v>
      </c>
      <c r="AC3987" s="23" t="s">
        <v>37782</v>
      </c>
      <c r="AD3987" s="23" t="s">
        <v>41954</v>
      </c>
      <c r="AE3987" t="s">
        <v>35402</v>
      </c>
    </row>
    <row r="3988" spans="1:31" ht="14.25" customHeight="1">
      <c r="A3988" s="1">
        <v>3987</v>
      </c>
      <c r="B3988" s="1" t="s">
        <v>54</v>
      </c>
      <c r="C3988" s="1" t="s">
        <v>5443</v>
      </c>
      <c r="D3988" s="1" t="s">
        <v>1305</v>
      </c>
      <c r="E3988" s="1" t="s">
        <v>40</v>
      </c>
      <c r="F3988" s="1" t="s">
        <v>23504</v>
      </c>
      <c r="G3988" s="14">
        <v>91644006440</v>
      </c>
      <c r="H3988" s="1" t="s">
        <v>20</v>
      </c>
      <c r="I3988" s="1" t="s">
        <v>9</v>
      </c>
      <c r="J3988" s="1" t="s">
        <v>47300</v>
      </c>
      <c r="K3988" s="3" t="s">
        <v>42</v>
      </c>
      <c r="L3988" s="1" t="s">
        <v>47335</v>
      </c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1"/>
      <c r="AA3988" s="1" t="s">
        <v>16</v>
      </c>
      <c r="AB3988" s="3" t="s">
        <v>12</v>
      </c>
      <c r="AC3988" s="23" t="s">
        <v>37782</v>
      </c>
      <c r="AD3988" s="23" t="s">
        <v>41955</v>
      </c>
      <c r="AE3988" t="s">
        <v>35407</v>
      </c>
    </row>
    <row r="3989" spans="1:31" ht="14.25" customHeight="1">
      <c r="A3989" s="1">
        <v>3988</v>
      </c>
      <c r="B3989" s="1" t="s">
        <v>54</v>
      </c>
      <c r="C3989" s="1" t="s">
        <v>5521</v>
      </c>
      <c r="D3989" s="1" t="s">
        <v>5522</v>
      </c>
      <c r="E3989" s="1" t="s">
        <v>5523</v>
      </c>
      <c r="F3989" s="1" t="s">
        <v>23540</v>
      </c>
      <c r="G3989" s="14">
        <v>919499494906</v>
      </c>
      <c r="H3989" s="1" t="s">
        <v>132</v>
      </c>
      <c r="I3989" s="1" t="s">
        <v>41</v>
      </c>
      <c r="J3989" s="1" t="s">
        <v>47300</v>
      </c>
      <c r="K3989" s="3" t="s">
        <v>42</v>
      </c>
      <c r="L3989" s="1" t="s">
        <v>47335</v>
      </c>
      <c r="M3989" s="3" t="s">
        <v>27</v>
      </c>
      <c r="N3989" s="3" t="str">
        <f>J3989</f>
        <v>[1.25 cr - &gt;2 cr]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1"/>
      <c r="AA3989" s="1" t="s">
        <v>16</v>
      </c>
      <c r="AB3989" s="3" t="s">
        <v>12</v>
      </c>
      <c r="AC3989" s="23" t="s">
        <v>37782</v>
      </c>
      <c r="AD3989" s="23" t="s">
        <v>41956</v>
      </c>
      <c r="AE3989" t="s">
        <v>35405</v>
      </c>
    </row>
    <row r="3990" spans="1:31" ht="14.25" customHeight="1">
      <c r="A3990" s="1">
        <v>3989</v>
      </c>
      <c r="B3990" s="9" t="s">
        <v>6</v>
      </c>
      <c r="C3990" s="1" t="s">
        <v>5537</v>
      </c>
      <c r="D3990" s="1" t="s">
        <v>2169</v>
      </c>
      <c r="E3990" s="1" t="s">
        <v>5538</v>
      </c>
      <c r="F3990" s="1" t="s">
        <v>23549</v>
      </c>
      <c r="G3990" s="14">
        <v>919446966994</v>
      </c>
      <c r="H3990" s="1" t="s">
        <v>132</v>
      </c>
      <c r="I3990" s="1" t="s">
        <v>41</v>
      </c>
      <c r="J3990" s="1" t="s">
        <v>47300</v>
      </c>
      <c r="K3990" s="3" t="s">
        <v>27</v>
      </c>
      <c r="L3990" s="1" t="s">
        <v>47335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1"/>
      <c r="AA3990" s="1" t="s">
        <v>16</v>
      </c>
      <c r="AB3990" s="3" t="s">
        <v>12</v>
      </c>
      <c r="AC3990" s="23" t="s">
        <v>37782</v>
      </c>
      <c r="AD3990" s="23" t="s">
        <v>41957</v>
      </c>
      <c r="AE3990" t="s">
        <v>35408</v>
      </c>
    </row>
    <row r="3991" spans="1:31" ht="14.25" customHeight="1">
      <c r="A3991" s="1">
        <v>3990</v>
      </c>
      <c r="B3991" s="9" t="s">
        <v>6</v>
      </c>
      <c r="C3991" s="1" t="s">
        <v>5569</v>
      </c>
      <c r="D3991" s="1" t="s">
        <v>1799</v>
      </c>
      <c r="E3991" s="1" t="s">
        <v>788</v>
      </c>
      <c r="F3991" s="1" t="s">
        <v>23566</v>
      </c>
      <c r="G3991" s="14">
        <v>91999491144</v>
      </c>
      <c r="H3991" s="1" t="s">
        <v>132</v>
      </c>
      <c r="I3991" s="1" t="s">
        <v>9</v>
      </c>
      <c r="J3991" s="1" t="s">
        <v>47300</v>
      </c>
      <c r="K3991" s="3" t="s">
        <v>42</v>
      </c>
      <c r="L3991" s="1" t="s">
        <v>47335</v>
      </c>
      <c r="M3991" s="3" t="s">
        <v>27</v>
      </c>
      <c r="N3991" s="3" t="str">
        <f>J3991</f>
        <v>[1.25 cr - &gt;2 cr]</v>
      </c>
      <c r="O3991" s="3" t="s">
        <v>47349</v>
      </c>
      <c r="P3991" s="3" t="s">
        <v>47300</v>
      </c>
      <c r="Q3991" s="3"/>
      <c r="R3991" s="3"/>
      <c r="S3991" s="3"/>
      <c r="T3991" s="3"/>
      <c r="U3991" s="3"/>
      <c r="V3991" s="3"/>
      <c r="W3991" s="3"/>
      <c r="X3991" s="3"/>
      <c r="Y3991" s="3"/>
      <c r="Z3991" s="1"/>
      <c r="AA3991" s="1" t="s">
        <v>16</v>
      </c>
      <c r="AB3991" s="3" t="s">
        <v>12</v>
      </c>
      <c r="AC3991" s="23" t="s">
        <v>37782</v>
      </c>
      <c r="AD3991" s="23" t="s">
        <v>41958</v>
      </c>
      <c r="AE3991" t="s">
        <v>35407</v>
      </c>
    </row>
    <row r="3992" spans="1:31" ht="14.25" customHeight="1">
      <c r="A3992" s="1">
        <v>3991</v>
      </c>
      <c r="B3992" s="9" t="s">
        <v>6</v>
      </c>
      <c r="C3992" s="1" t="s">
        <v>5613</v>
      </c>
      <c r="D3992" s="1" t="s">
        <v>3465</v>
      </c>
      <c r="E3992" s="1" t="s">
        <v>1909</v>
      </c>
      <c r="F3992" s="1" t="s">
        <v>23588</v>
      </c>
      <c r="G3992" s="14">
        <v>91909994466</v>
      </c>
      <c r="H3992" s="1" t="s">
        <v>15</v>
      </c>
      <c r="I3992" s="1" t="s">
        <v>41</v>
      </c>
      <c r="J3992" s="1" t="s">
        <v>47300</v>
      </c>
      <c r="K3992" s="3" t="s">
        <v>27</v>
      </c>
      <c r="L3992" s="1" t="s">
        <v>47335</v>
      </c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1"/>
      <c r="AA3992" s="1" t="s">
        <v>16</v>
      </c>
      <c r="AB3992" s="3" t="s">
        <v>12</v>
      </c>
      <c r="AC3992" s="23" t="s">
        <v>37782</v>
      </c>
      <c r="AD3992" s="23" t="s">
        <v>41959</v>
      </c>
      <c r="AE3992" t="s">
        <v>35402</v>
      </c>
    </row>
    <row r="3993" spans="1:31" ht="14.25" customHeight="1">
      <c r="A3993" s="1">
        <v>3992</v>
      </c>
      <c r="B3993" s="9" t="s">
        <v>6</v>
      </c>
      <c r="C3993" s="1" t="s">
        <v>5692</v>
      </c>
      <c r="D3993" s="1" t="s">
        <v>350</v>
      </c>
      <c r="E3993" s="1" t="s">
        <v>40</v>
      </c>
      <c r="F3993" s="1" t="s">
        <v>33928</v>
      </c>
      <c r="G3993" s="14">
        <v>91494400999</v>
      </c>
      <c r="H3993" s="1" t="s">
        <v>37</v>
      </c>
      <c r="I3993" s="1" t="s">
        <v>41</v>
      </c>
      <c r="J3993" s="1" t="s">
        <v>47300</v>
      </c>
      <c r="K3993" s="3" t="s">
        <v>42</v>
      </c>
      <c r="L3993" s="1" t="s">
        <v>47335</v>
      </c>
      <c r="M3993" s="3" t="s">
        <v>178</v>
      </c>
      <c r="N3993" s="3" t="str">
        <f>J3993</f>
        <v>[1.25 cr - &gt;2 cr]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1"/>
      <c r="AA3993" s="1" t="s">
        <v>16</v>
      </c>
      <c r="AB3993" s="3" t="s">
        <v>12</v>
      </c>
      <c r="AC3993" s="23" t="s">
        <v>37782</v>
      </c>
      <c r="AD3993" s="23" t="s">
        <v>41960</v>
      </c>
      <c r="AE3993" t="s">
        <v>35402</v>
      </c>
    </row>
    <row r="3994" spans="1:31" ht="14.25" customHeight="1">
      <c r="A3994" s="1">
        <v>3993</v>
      </c>
      <c r="B3994" s="9" t="s">
        <v>6</v>
      </c>
      <c r="C3994" s="1" t="s">
        <v>5720</v>
      </c>
      <c r="D3994" s="1" t="s">
        <v>3176</v>
      </c>
      <c r="E3994" s="1" t="s">
        <v>5721</v>
      </c>
      <c r="F3994" s="1" t="s">
        <v>23633</v>
      </c>
      <c r="G3994" s="14">
        <v>919446699664</v>
      </c>
      <c r="H3994" s="1" t="s">
        <v>8</v>
      </c>
      <c r="I3994" s="1" t="s">
        <v>41</v>
      </c>
      <c r="J3994" s="1" t="s">
        <v>47300</v>
      </c>
      <c r="K3994" s="3" t="s">
        <v>42</v>
      </c>
      <c r="L3994" s="1" t="s">
        <v>47335</v>
      </c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1"/>
      <c r="AA3994" s="1" t="s">
        <v>16</v>
      </c>
      <c r="AB3994" s="3" t="s">
        <v>12</v>
      </c>
      <c r="AC3994" s="23" t="s">
        <v>37782</v>
      </c>
      <c r="AD3994" s="23" t="s">
        <v>41961</v>
      </c>
      <c r="AE3994" t="s">
        <v>35407</v>
      </c>
    </row>
    <row r="3995" spans="1:31" ht="14.25" customHeight="1">
      <c r="A3995" s="1">
        <v>3994</v>
      </c>
      <c r="B3995" s="9" t="s">
        <v>6</v>
      </c>
      <c r="C3995" s="1" t="s">
        <v>5767</v>
      </c>
      <c r="D3995" s="1" t="s">
        <v>1025</v>
      </c>
      <c r="E3995" s="1" t="s">
        <v>5768</v>
      </c>
      <c r="F3995" s="1" t="s">
        <v>31689</v>
      </c>
      <c r="G3995" s="14">
        <v>919446099464</v>
      </c>
      <c r="H3995" s="1" t="s">
        <v>8</v>
      </c>
      <c r="I3995" s="1" t="s">
        <v>9</v>
      </c>
      <c r="J3995" s="1" t="s">
        <v>47300</v>
      </c>
      <c r="K3995" s="3" t="s">
        <v>117</v>
      </c>
      <c r="L3995" s="1" t="s">
        <v>47335</v>
      </c>
      <c r="M3995" s="3" t="s">
        <v>178</v>
      </c>
      <c r="N3995" s="3" t="str">
        <f>J3995</f>
        <v>[1.25 cr - &gt;2 cr]</v>
      </c>
      <c r="O3995" s="3" t="s">
        <v>171</v>
      </c>
      <c r="P3995" s="3" t="s">
        <v>47300</v>
      </c>
      <c r="Q3995" s="3"/>
      <c r="R3995" s="3"/>
      <c r="S3995" s="3"/>
      <c r="T3995" s="3"/>
      <c r="U3995" s="3"/>
      <c r="V3995" s="3"/>
      <c r="W3995" s="3"/>
      <c r="X3995" s="3"/>
      <c r="Y3995" s="3"/>
      <c r="Z3995" s="1"/>
      <c r="AA3995" s="1" t="s">
        <v>16</v>
      </c>
      <c r="AB3995" s="3" t="s">
        <v>12</v>
      </c>
      <c r="AC3995" s="23" t="s">
        <v>37781</v>
      </c>
      <c r="AD3995" s="23" t="s">
        <v>41962</v>
      </c>
      <c r="AE3995" t="s">
        <v>35405</v>
      </c>
    </row>
    <row r="3996" spans="1:31" ht="14.25" customHeight="1">
      <c r="A3996" s="1">
        <v>3995</v>
      </c>
      <c r="B3996" s="9" t="s">
        <v>6</v>
      </c>
      <c r="C3996" s="1" t="s">
        <v>5791</v>
      </c>
      <c r="D3996" s="1" t="s">
        <v>1631</v>
      </c>
      <c r="E3996" s="1" t="s">
        <v>5792</v>
      </c>
      <c r="F3996" s="1" t="s">
        <v>31691</v>
      </c>
      <c r="G3996" s="14">
        <v>91990911446</v>
      </c>
      <c r="H3996" s="1" t="s">
        <v>8</v>
      </c>
      <c r="I3996" s="1" t="s">
        <v>9</v>
      </c>
      <c r="J3996" s="1" t="s">
        <v>47300</v>
      </c>
      <c r="K3996" s="3" t="s">
        <v>17</v>
      </c>
      <c r="L3996" s="1" t="s">
        <v>47335</v>
      </c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1"/>
      <c r="AA3996" s="1" t="s">
        <v>11</v>
      </c>
      <c r="AB3996" s="3" t="s">
        <v>538</v>
      </c>
      <c r="AC3996" s="23" t="s">
        <v>37781</v>
      </c>
      <c r="AD3996" s="23" t="s">
        <v>41963</v>
      </c>
      <c r="AE3996" t="s">
        <v>35407</v>
      </c>
    </row>
    <row r="3997" spans="1:31" ht="14.25" customHeight="1">
      <c r="A3997" s="1">
        <v>3996</v>
      </c>
      <c r="B3997" s="9" t="s">
        <v>6</v>
      </c>
      <c r="C3997" s="1" t="s">
        <v>5873</v>
      </c>
      <c r="D3997" s="1" t="s">
        <v>1132</v>
      </c>
      <c r="E3997" s="1" t="s">
        <v>5874</v>
      </c>
      <c r="F3997" s="1" t="s">
        <v>23692</v>
      </c>
      <c r="G3997" s="14">
        <v>9194969044</v>
      </c>
      <c r="H3997" s="1" t="s">
        <v>15</v>
      </c>
      <c r="I3997" s="1" t="s">
        <v>41</v>
      </c>
      <c r="J3997" s="1" t="s">
        <v>47300</v>
      </c>
      <c r="K3997" s="3" t="s">
        <v>42</v>
      </c>
      <c r="L3997" s="1" t="s">
        <v>47335</v>
      </c>
      <c r="M3997" s="3" t="s">
        <v>27</v>
      </c>
      <c r="N3997" s="3" t="str">
        <f>J3997</f>
        <v>[1.25 cr - &gt;2 cr]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1"/>
      <c r="AA3997" s="1" t="s">
        <v>16</v>
      </c>
      <c r="AB3997" s="3" t="s">
        <v>12</v>
      </c>
      <c r="AC3997" s="23" t="s">
        <v>37781</v>
      </c>
      <c r="AD3997" s="23" t="s">
        <v>41964</v>
      </c>
      <c r="AE3997" t="s">
        <v>35405</v>
      </c>
    </row>
    <row r="3998" spans="1:31" ht="14.25" customHeight="1">
      <c r="A3998" s="1">
        <v>3997</v>
      </c>
      <c r="B3998" s="9" t="s">
        <v>6</v>
      </c>
      <c r="C3998" s="1" t="s">
        <v>5893</v>
      </c>
      <c r="D3998" s="1" t="s">
        <v>230</v>
      </c>
      <c r="E3998" s="1" t="s">
        <v>328</v>
      </c>
      <c r="F3998" s="1" t="s">
        <v>31704</v>
      </c>
      <c r="G3998" s="14">
        <v>919904046694</v>
      </c>
      <c r="H3998" s="1" t="s">
        <v>8</v>
      </c>
      <c r="I3998" s="1" t="s">
        <v>107</v>
      </c>
      <c r="J3998" s="1" t="s">
        <v>47300</v>
      </c>
      <c r="K3998" s="3" t="s">
        <v>178</v>
      </c>
      <c r="L3998" s="1" t="s">
        <v>47335</v>
      </c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1"/>
      <c r="AA3998" s="1" t="s">
        <v>16</v>
      </c>
      <c r="AB3998" s="3" t="s">
        <v>12</v>
      </c>
      <c r="AC3998" s="23" t="s">
        <v>37781</v>
      </c>
      <c r="AD3998" s="23" t="s">
        <v>41965</v>
      </c>
      <c r="AE3998" t="s">
        <v>35407</v>
      </c>
    </row>
    <row r="3999" spans="1:31" ht="14.25" customHeight="1">
      <c r="A3999" s="1">
        <v>3998</v>
      </c>
      <c r="B3999" s="9" t="s">
        <v>6</v>
      </c>
      <c r="C3999" s="1" t="s">
        <v>5907</v>
      </c>
      <c r="D3999" s="1" t="s">
        <v>2128</v>
      </c>
      <c r="E3999" s="1" t="s">
        <v>5908</v>
      </c>
      <c r="F3999" s="1" t="s">
        <v>31706</v>
      </c>
      <c r="G3999" s="14">
        <v>46446444411616</v>
      </c>
      <c r="H3999" s="1" t="s">
        <v>8</v>
      </c>
      <c r="I3999" s="1" t="s">
        <v>9</v>
      </c>
      <c r="J3999" s="1" t="s">
        <v>47300</v>
      </c>
      <c r="K3999" s="3" t="s">
        <v>42</v>
      </c>
      <c r="L3999" s="1" t="s">
        <v>47335</v>
      </c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1"/>
      <c r="AA3999" s="1" t="s">
        <v>16</v>
      </c>
      <c r="AB3999" s="3" t="s">
        <v>12</v>
      </c>
      <c r="AC3999" s="23" t="s">
        <v>37781</v>
      </c>
      <c r="AD3999" s="23" t="s">
        <v>41966</v>
      </c>
      <c r="AE3999" t="s">
        <v>35407</v>
      </c>
    </row>
    <row r="4000" spans="1:31" ht="14.25" customHeight="1">
      <c r="A4000" s="1">
        <v>3999</v>
      </c>
      <c r="B4000" s="9" t="s">
        <v>6</v>
      </c>
      <c r="C4000" s="1" t="s">
        <v>5916</v>
      </c>
      <c r="D4000" s="1" t="s">
        <v>332</v>
      </c>
      <c r="E4000" s="1" t="s">
        <v>36783</v>
      </c>
      <c r="F4000" s="1" t="s">
        <v>31710</v>
      </c>
      <c r="G4000" s="14">
        <v>91990946694</v>
      </c>
      <c r="H4000" s="1" t="s">
        <v>15</v>
      </c>
      <c r="I4000" s="1" t="s">
        <v>9</v>
      </c>
      <c r="J4000" s="1" t="s">
        <v>47300</v>
      </c>
      <c r="K4000" s="3" t="s">
        <v>42</v>
      </c>
      <c r="L4000" s="1" t="s">
        <v>47335</v>
      </c>
      <c r="M4000" s="3" t="s">
        <v>27</v>
      </c>
      <c r="N4000" s="3" t="str">
        <f>J4000</f>
        <v>[1.25 cr - &gt;2 cr]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1"/>
      <c r="AA4000" s="1" t="s">
        <v>16</v>
      </c>
      <c r="AB4000" s="3" t="s">
        <v>12</v>
      </c>
      <c r="AC4000" s="23" t="s">
        <v>37781</v>
      </c>
      <c r="AD4000" s="23" t="s">
        <v>41967</v>
      </c>
      <c r="AE4000" t="s">
        <v>35407</v>
      </c>
    </row>
    <row r="4001" spans="1:31" ht="14.25" customHeight="1">
      <c r="A4001" s="1">
        <v>4000</v>
      </c>
      <c r="B4001" s="9" t="s">
        <v>6</v>
      </c>
      <c r="C4001" s="1" t="s">
        <v>5928</v>
      </c>
      <c r="D4001" s="1" t="s">
        <v>386</v>
      </c>
      <c r="E4001" s="1" t="s">
        <v>3713</v>
      </c>
      <c r="F4001" s="1" t="s">
        <v>5929</v>
      </c>
      <c r="G4001" s="14">
        <v>919994649999</v>
      </c>
      <c r="H4001" s="1" t="s">
        <v>15</v>
      </c>
      <c r="I4001" s="1" t="s">
        <v>9</v>
      </c>
      <c r="J4001" s="1" t="s">
        <v>47300</v>
      </c>
      <c r="K4001" s="3" t="s">
        <v>178</v>
      </c>
      <c r="L4001" s="1" t="s">
        <v>47335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1"/>
      <c r="AA4001" s="1" t="s">
        <v>16</v>
      </c>
      <c r="AB4001" s="3" t="s">
        <v>12</v>
      </c>
      <c r="AC4001" s="23" t="s">
        <v>37781</v>
      </c>
      <c r="AD4001" s="23" t="s">
        <v>41968</v>
      </c>
      <c r="AE4001" t="s">
        <v>35405</v>
      </c>
    </row>
    <row r="4002" spans="1:31" ht="14.25" customHeight="1">
      <c r="A4002" s="1">
        <v>4001</v>
      </c>
      <c r="B4002" s="9" t="s">
        <v>6</v>
      </c>
      <c r="C4002" s="1" t="s">
        <v>5975</v>
      </c>
      <c r="D4002" s="1" t="s">
        <v>1867</v>
      </c>
      <c r="E4002" s="1" t="s">
        <v>680</v>
      </c>
      <c r="F4002" s="1" t="s">
        <v>20911</v>
      </c>
      <c r="G4002" s="14">
        <v>919446094194</v>
      </c>
      <c r="H4002" s="1" t="s">
        <v>8</v>
      </c>
      <c r="I4002" s="1" t="s">
        <v>9</v>
      </c>
      <c r="J4002" s="1" t="s">
        <v>47300</v>
      </c>
      <c r="K4002" s="3" t="s">
        <v>42</v>
      </c>
      <c r="L4002" s="1" t="s">
        <v>47335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1"/>
      <c r="AA4002" s="1" t="s">
        <v>16</v>
      </c>
      <c r="AB4002" s="3" t="s">
        <v>12</v>
      </c>
      <c r="AC4002" s="23" t="s">
        <v>37781</v>
      </c>
      <c r="AD4002" s="23" t="s">
        <v>41969</v>
      </c>
      <c r="AE4002" t="s">
        <v>35402</v>
      </c>
    </row>
    <row r="4003" spans="1:31" ht="14.25" customHeight="1">
      <c r="A4003" s="1">
        <v>4002</v>
      </c>
      <c r="B4003" s="1" t="s">
        <v>54</v>
      </c>
      <c r="C4003" s="1" t="s">
        <v>5998</v>
      </c>
      <c r="D4003" s="1" t="s">
        <v>2140</v>
      </c>
      <c r="E4003" s="1" t="s">
        <v>40</v>
      </c>
      <c r="F4003" s="1" t="s">
        <v>31721</v>
      </c>
      <c r="G4003" s="14">
        <v>9199644</v>
      </c>
      <c r="H4003" s="1" t="s">
        <v>8</v>
      </c>
      <c r="I4003" s="1" t="s">
        <v>9</v>
      </c>
      <c r="J4003" s="1" t="s">
        <v>47300</v>
      </c>
      <c r="K4003" s="3" t="s">
        <v>17</v>
      </c>
      <c r="L4003" s="1" t="s">
        <v>47335</v>
      </c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1"/>
      <c r="AA4003" s="1" t="s">
        <v>11</v>
      </c>
      <c r="AB4003" s="3" t="s">
        <v>13</v>
      </c>
      <c r="AC4003" s="23" t="s">
        <v>37781</v>
      </c>
      <c r="AD4003" s="23" t="s">
        <v>41970</v>
      </c>
      <c r="AE4003" t="s">
        <v>35408</v>
      </c>
    </row>
    <row r="4004" spans="1:31" ht="14.25" customHeight="1">
      <c r="A4004" s="1">
        <v>4003</v>
      </c>
      <c r="B4004" s="9" t="s">
        <v>6</v>
      </c>
      <c r="C4004" s="1" t="s">
        <v>6007</v>
      </c>
      <c r="D4004" s="1" t="s">
        <v>6008</v>
      </c>
      <c r="E4004" s="1" t="s">
        <v>139</v>
      </c>
      <c r="F4004" s="1" t="s">
        <v>23751</v>
      </c>
      <c r="G4004" s="14">
        <v>9194440160</v>
      </c>
      <c r="H4004" s="1" t="s">
        <v>8</v>
      </c>
      <c r="I4004" s="1" t="s">
        <v>41</v>
      </c>
      <c r="J4004" s="1" t="s">
        <v>47300</v>
      </c>
      <c r="K4004" s="3" t="s">
        <v>42</v>
      </c>
      <c r="L4004" s="1" t="s">
        <v>47335</v>
      </c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1"/>
      <c r="AA4004" s="1" t="s">
        <v>16</v>
      </c>
      <c r="AB4004" s="3" t="s">
        <v>12</v>
      </c>
      <c r="AC4004" s="23" t="s">
        <v>37781</v>
      </c>
      <c r="AD4004" s="23" t="s">
        <v>41971</v>
      </c>
      <c r="AE4004" t="s">
        <v>35407</v>
      </c>
    </row>
    <row r="4005" spans="1:31" ht="14.25" customHeight="1">
      <c r="A4005" s="1">
        <v>4004</v>
      </c>
      <c r="B4005" s="1" t="s">
        <v>54</v>
      </c>
      <c r="C4005" s="1" t="s">
        <v>6030</v>
      </c>
      <c r="D4005" s="1" t="s">
        <v>120</v>
      </c>
      <c r="E4005" s="1" t="s">
        <v>36784</v>
      </c>
      <c r="F4005" s="1" t="s">
        <v>23766</v>
      </c>
      <c r="G4005" s="14">
        <v>91949441106</v>
      </c>
      <c r="H4005" s="1" t="s">
        <v>8</v>
      </c>
      <c r="I4005" s="1" t="s">
        <v>62</v>
      </c>
      <c r="J4005" s="1" t="s">
        <v>47300</v>
      </c>
      <c r="K4005" s="3" t="s">
        <v>178</v>
      </c>
      <c r="L4005" s="1" t="s">
        <v>47335</v>
      </c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1"/>
      <c r="AA4005" s="1" t="s">
        <v>16</v>
      </c>
      <c r="AB4005" s="3" t="s">
        <v>12</v>
      </c>
      <c r="AC4005" s="23" t="s">
        <v>37781</v>
      </c>
      <c r="AD4005" s="23" t="s">
        <v>41972</v>
      </c>
      <c r="AE4005" t="s">
        <v>35407</v>
      </c>
    </row>
    <row r="4006" spans="1:31" ht="14.25" customHeight="1">
      <c r="A4006" s="1">
        <v>4005</v>
      </c>
      <c r="B4006" s="1" t="s">
        <v>54</v>
      </c>
      <c r="C4006" s="1" t="s">
        <v>6067</v>
      </c>
      <c r="D4006" s="1" t="s">
        <v>6068</v>
      </c>
      <c r="E4006" s="1" t="s">
        <v>6069</v>
      </c>
      <c r="F4006" s="1" t="s">
        <v>23785</v>
      </c>
      <c r="G4006" s="14">
        <v>914404410</v>
      </c>
      <c r="H4006" s="1" t="s">
        <v>20</v>
      </c>
      <c r="I4006" s="1" t="s">
        <v>41</v>
      </c>
      <c r="J4006" s="1" t="s">
        <v>47300</v>
      </c>
      <c r="K4006" s="3" t="s">
        <v>42</v>
      </c>
      <c r="L4006" s="1" t="s">
        <v>47335</v>
      </c>
      <c r="M4006" s="3" t="s">
        <v>27</v>
      </c>
      <c r="N4006" s="3" t="str">
        <f>J4006</f>
        <v>[1.25 cr - &gt;2 cr]</v>
      </c>
      <c r="O4006" s="3" t="s">
        <v>47349</v>
      </c>
      <c r="P4006" s="3" t="s">
        <v>47300</v>
      </c>
      <c r="Q4006" s="3"/>
      <c r="R4006" s="3"/>
      <c r="S4006" s="3"/>
      <c r="T4006" s="3"/>
      <c r="U4006" s="3"/>
      <c r="V4006" s="3"/>
      <c r="W4006" s="3"/>
      <c r="X4006" s="3"/>
      <c r="Y4006" s="3"/>
      <c r="Z4006" s="1"/>
      <c r="AA4006" s="1" t="s">
        <v>16</v>
      </c>
      <c r="AB4006" s="3" t="s">
        <v>12</v>
      </c>
      <c r="AC4006" s="23" t="s">
        <v>37781</v>
      </c>
      <c r="AD4006" s="23" t="s">
        <v>41973</v>
      </c>
      <c r="AE4006" t="s">
        <v>35402</v>
      </c>
    </row>
    <row r="4007" spans="1:31" ht="14.25" customHeight="1">
      <c r="A4007" s="1">
        <v>4006</v>
      </c>
      <c r="B4007" s="1" t="s">
        <v>54</v>
      </c>
      <c r="C4007" s="1" t="s">
        <v>6097</v>
      </c>
      <c r="D4007" s="1" t="s">
        <v>2093</v>
      </c>
      <c r="E4007" s="1" t="s">
        <v>328</v>
      </c>
      <c r="F4007" s="1" t="s">
        <v>23800</v>
      </c>
      <c r="G4007" s="14">
        <v>919904604111</v>
      </c>
      <c r="H4007" s="1" t="s">
        <v>15</v>
      </c>
      <c r="I4007" s="1" t="s">
        <v>9</v>
      </c>
      <c r="J4007" s="1" t="s">
        <v>47300</v>
      </c>
      <c r="K4007" s="3" t="s">
        <v>27</v>
      </c>
      <c r="L4007" s="1" t="s">
        <v>47335</v>
      </c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1"/>
      <c r="AA4007" s="1" t="s">
        <v>16</v>
      </c>
      <c r="AB4007" s="3" t="s">
        <v>12</v>
      </c>
      <c r="AC4007" s="23" t="s">
        <v>37781</v>
      </c>
      <c r="AD4007" s="23" t="s">
        <v>41974</v>
      </c>
      <c r="AE4007" t="s">
        <v>35405</v>
      </c>
    </row>
    <row r="4008" spans="1:31" ht="14.25" customHeight="1">
      <c r="A4008" s="1">
        <v>4007</v>
      </c>
      <c r="B4008" s="9" t="s">
        <v>6</v>
      </c>
      <c r="C4008" s="1" t="s">
        <v>6144</v>
      </c>
      <c r="D4008" s="1" t="s">
        <v>2890</v>
      </c>
      <c r="E4008" s="1" t="s">
        <v>506</v>
      </c>
      <c r="F4008" s="1" t="s">
        <v>23823</v>
      </c>
      <c r="G4008" s="14">
        <v>91946606900</v>
      </c>
      <c r="H4008" s="1" t="s">
        <v>132</v>
      </c>
      <c r="I4008" s="1" t="s">
        <v>62</v>
      </c>
      <c r="J4008" s="1" t="s">
        <v>47300</v>
      </c>
      <c r="K4008" s="3" t="s">
        <v>42</v>
      </c>
      <c r="L4008" s="1" t="s">
        <v>47335</v>
      </c>
      <c r="M4008" s="3" t="s">
        <v>27</v>
      </c>
      <c r="N4008" s="3" t="str">
        <f>J4008</f>
        <v>[1.25 cr - &gt;2 cr]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1"/>
      <c r="AA4008" s="1" t="s">
        <v>16</v>
      </c>
      <c r="AB4008" s="3" t="s">
        <v>12</v>
      </c>
      <c r="AC4008" s="23" t="s">
        <v>37781</v>
      </c>
      <c r="AD4008" s="23" t="s">
        <v>41975</v>
      </c>
      <c r="AE4008" t="s">
        <v>35408</v>
      </c>
    </row>
    <row r="4009" spans="1:31" ht="14.25" customHeight="1">
      <c r="A4009" s="1">
        <v>4008</v>
      </c>
      <c r="B4009" s="1" t="s">
        <v>54</v>
      </c>
      <c r="C4009" s="1" t="s">
        <v>6164</v>
      </c>
      <c r="D4009" s="1" t="s">
        <v>1305</v>
      </c>
      <c r="E4009" s="1" t="s">
        <v>1606</v>
      </c>
      <c r="F4009" s="1" t="s">
        <v>23837</v>
      </c>
      <c r="G4009" s="14">
        <v>919994460006</v>
      </c>
      <c r="H4009" s="1" t="s">
        <v>37</v>
      </c>
      <c r="I4009" s="1" t="s">
        <v>41</v>
      </c>
      <c r="J4009" s="1" t="s">
        <v>47300</v>
      </c>
      <c r="K4009" s="3" t="s">
        <v>27</v>
      </c>
      <c r="L4009" s="1" t="s">
        <v>47335</v>
      </c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1"/>
      <c r="AA4009" s="1" t="s">
        <v>16</v>
      </c>
      <c r="AB4009" s="3" t="s">
        <v>12</v>
      </c>
      <c r="AC4009" s="23" t="s">
        <v>37781</v>
      </c>
      <c r="AD4009" s="23" t="s">
        <v>41976</v>
      </c>
      <c r="AE4009" t="s">
        <v>35408</v>
      </c>
    </row>
    <row r="4010" spans="1:31" ht="14.25" customHeight="1">
      <c r="A4010" s="1">
        <v>4009</v>
      </c>
      <c r="B4010" s="9" t="s">
        <v>6</v>
      </c>
      <c r="C4010" s="1" t="s">
        <v>6174</v>
      </c>
      <c r="D4010" s="1" t="s">
        <v>407</v>
      </c>
      <c r="E4010" s="1" t="s">
        <v>139</v>
      </c>
      <c r="F4010" s="1" t="s">
        <v>23846</v>
      </c>
      <c r="G4010" s="14">
        <v>919946166664</v>
      </c>
      <c r="H4010" s="1" t="s">
        <v>8</v>
      </c>
      <c r="I4010" s="1" t="s">
        <v>9</v>
      </c>
      <c r="J4010" s="1" t="s">
        <v>47300</v>
      </c>
      <c r="K4010" s="3" t="s">
        <v>27</v>
      </c>
      <c r="L4010" s="1" t="s">
        <v>47335</v>
      </c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1"/>
      <c r="AA4010" s="1" t="s">
        <v>16</v>
      </c>
      <c r="AB4010" s="3" t="s">
        <v>12</v>
      </c>
      <c r="AC4010" s="23" t="s">
        <v>37781</v>
      </c>
      <c r="AD4010" s="23" t="s">
        <v>41977</v>
      </c>
      <c r="AE4010" t="s">
        <v>35405</v>
      </c>
    </row>
    <row r="4011" spans="1:31" ht="14.25" customHeight="1">
      <c r="A4011" s="1">
        <v>4010</v>
      </c>
      <c r="B4011" s="1" t="s">
        <v>54</v>
      </c>
      <c r="C4011" s="1" t="s">
        <v>6200</v>
      </c>
      <c r="D4011" s="1" t="s">
        <v>683</v>
      </c>
      <c r="E4011" s="1" t="s">
        <v>139</v>
      </c>
      <c r="F4011" s="1" t="s">
        <v>23861</v>
      </c>
      <c r="G4011" s="14">
        <v>919909006614</v>
      </c>
      <c r="H4011" s="1" t="s">
        <v>8</v>
      </c>
      <c r="I4011" s="1" t="s">
        <v>41</v>
      </c>
      <c r="J4011" s="1" t="s">
        <v>47300</v>
      </c>
      <c r="K4011" s="3" t="s">
        <v>42</v>
      </c>
      <c r="L4011" s="1" t="s">
        <v>47335</v>
      </c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1"/>
      <c r="AA4011" s="1" t="s">
        <v>16</v>
      </c>
      <c r="AB4011" s="3" t="s">
        <v>12</v>
      </c>
      <c r="AC4011" s="23" t="s">
        <v>37781</v>
      </c>
      <c r="AD4011" s="23" t="s">
        <v>41978</v>
      </c>
      <c r="AE4011" t="s">
        <v>35402</v>
      </c>
    </row>
    <row r="4012" spans="1:31" ht="14.25" customHeight="1">
      <c r="A4012" s="1">
        <v>4011</v>
      </c>
      <c r="B4012" s="1" t="s">
        <v>54</v>
      </c>
      <c r="C4012" s="1" t="s">
        <v>6233</v>
      </c>
      <c r="D4012" s="1" t="s">
        <v>4823</v>
      </c>
      <c r="E4012" s="1" t="s">
        <v>480</v>
      </c>
      <c r="F4012" s="1" t="s">
        <v>23878</v>
      </c>
      <c r="G4012" s="14">
        <v>914940699666</v>
      </c>
      <c r="H4012" s="1" t="s">
        <v>8</v>
      </c>
      <c r="I4012" s="1" t="s">
        <v>9</v>
      </c>
      <c r="J4012" s="1" t="s">
        <v>47300</v>
      </c>
      <c r="K4012" s="3" t="s">
        <v>42</v>
      </c>
      <c r="L4012" s="1" t="s">
        <v>47335</v>
      </c>
      <c r="M4012" s="3" t="s">
        <v>178</v>
      </c>
      <c r="N4012" s="3" t="str">
        <f>J4012</f>
        <v>[1.25 cr - &gt;2 cr]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1"/>
      <c r="AA4012" s="1" t="s">
        <v>16</v>
      </c>
      <c r="AB4012" s="3" t="s">
        <v>12</v>
      </c>
      <c r="AC4012" s="23" t="s">
        <v>37781</v>
      </c>
      <c r="AD4012" s="23" t="s">
        <v>41979</v>
      </c>
      <c r="AE4012" t="s">
        <v>35405</v>
      </c>
    </row>
    <row r="4013" spans="1:31" ht="14.25" customHeight="1">
      <c r="A4013" s="1">
        <v>4012</v>
      </c>
      <c r="B4013" s="9" t="s">
        <v>6</v>
      </c>
      <c r="C4013" s="1" t="s">
        <v>6238</v>
      </c>
      <c r="D4013" s="1" t="s">
        <v>1636</v>
      </c>
      <c r="E4013" s="1" t="s">
        <v>487</v>
      </c>
      <c r="F4013" s="1" t="s">
        <v>23880</v>
      </c>
      <c r="G4013" s="14">
        <v>91964644194</v>
      </c>
      <c r="H4013" s="1" t="s">
        <v>8</v>
      </c>
      <c r="I4013" s="1" t="s">
        <v>9</v>
      </c>
      <c r="J4013" s="1" t="s">
        <v>47300</v>
      </c>
      <c r="K4013" s="3" t="s">
        <v>17</v>
      </c>
      <c r="L4013" s="1" t="s">
        <v>47335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1"/>
      <c r="AA4013" s="1" t="s">
        <v>11</v>
      </c>
      <c r="AB4013" s="3" t="s">
        <v>13</v>
      </c>
      <c r="AC4013" s="23" t="s">
        <v>37781</v>
      </c>
      <c r="AD4013" s="23" t="s">
        <v>41980</v>
      </c>
      <c r="AE4013" t="s">
        <v>35402</v>
      </c>
    </row>
    <row r="4014" spans="1:31" ht="14.25" customHeight="1">
      <c r="A4014" s="1">
        <v>4013</v>
      </c>
      <c r="B4014" s="9" t="s">
        <v>6</v>
      </c>
      <c r="C4014" s="1" t="s">
        <v>6240</v>
      </c>
      <c r="D4014" s="1" t="s">
        <v>1248</v>
      </c>
      <c r="E4014" s="1" t="s">
        <v>680</v>
      </c>
      <c r="F4014" s="1" t="s">
        <v>23882</v>
      </c>
      <c r="G4014" s="14">
        <v>919909044449</v>
      </c>
      <c r="H4014" s="1" t="s">
        <v>8</v>
      </c>
      <c r="I4014" s="1" t="s">
        <v>9</v>
      </c>
      <c r="J4014" s="1" t="s">
        <v>47300</v>
      </c>
      <c r="K4014" s="3" t="s">
        <v>27</v>
      </c>
      <c r="L4014" s="1" t="s">
        <v>47335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1"/>
      <c r="AA4014" s="1" t="s">
        <v>16</v>
      </c>
      <c r="AB4014" s="3" t="s">
        <v>12</v>
      </c>
      <c r="AC4014" s="23" t="s">
        <v>37781</v>
      </c>
      <c r="AD4014" s="23" t="s">
        <v>41981</v>
      </c>
      <c r="AE4014" t="s">
        <v>35407</v>
      </c>
    </row>
    <row r="4015" spans="1:31" ht="14.25" customHeight="1">
      <c r="A4015" s="1">
        <v>4014</v>
      </c>
      <c r="B4015" s="9" t="s">
        <v>6</v>
      </c>
      <c r="C4015" s="1" t="s">
        <v>6282</v>
      </c>
      <c r="D4015" s="1" t="s">
        <v>6283</v>
      </c>
      <c r="E4015" s="1" t="s">
        <v>6284</v>
      </c>
      <c r="F4015" s="1" t="s">
        <v>23902</v>
      </c>
      <c r="G4015" s="14">
        <v>9104199464</v>
      </c>
      <c r="H4015" s="1" t="s">
        <v>8</v>
      </c>
      <c r="I4015" s="1" t="s">
        <v>41</v>
      </c>
      <c r="J4015" s="1" t="s">
        <v>47300</v>
      </c>
      <c r="K4015" s="3" t="s">
        <v>42</v>
      </c>
      <c r="L4015" s="1" t="s">
        <v>47335</v>
      </c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1"/>
      <c r="AA4015" s="1" t="s">
        <v>16</v>
      </c>
      <c r="AB4015" s="3" t="s">
        <v>12</v>
      </c>
      <c r="AC4015" s="23" t="s">
        <v>37781</v>
      </c>
      <c r="AD4015" s="23" t="s">
        <v>41982</v>
      </c>
      <c r="AE4015" t="s">
        <v>35408</v>
      </c>
    </row>
    <row r="4016" spans="1:31" ht="14.25" customHeight="1">
      <c r="A4016" s="1">
        <v>4015</v>
      </c>
      <c r="B4016" s="1" t="s">
        <v>54</v>
      </c>
      <c r="C4016" s="1" t="s">
        <v>6314</v>
      </c>
      <c r="D4016" s="1" t="s">
        <v>6315</v>
      </c>
      <c r="E4016" s="1" t="s">
        <v>40</v>
      </c>
      <c r="F4016" s="1" t="s">
        <v>33977</v>
      </c>
      <c r="G4016" s="14">
        <v>919446096649</v>
      </c>
      <c r="H4016" s="1" t="s">
        <v>132</v>
      </c>
      <c r="I4016" s="1" t="s">
        <v>9</v>
      </c>
      <c r="J4016" s="1" t="s">
        <v>47300</v>
      </c>
      <c r="K4016" s="3" t="s">
        <v>27</v>
      </c>
      <c r="L4016" s="1" t="s">
        <v>47335</v>
      </c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1"/>
      <c r="AA4016" s="1" t="s">
        <v>16</v>
      </c>
      <c r="AB4016" s="3" t="s">
        <v>12</v>
      </c>
      <c r="AC4016" s="23" t="s">
        <v>37781</v>
      </c>
      <c r="AD4016" s="23" t="s">
        <v>41983</v>
      </c>
      <c r="AE4016" t="s">
        <v>35407</v>
      </c>
    </row>
    <row r="4017" spans="1:31" ht="14.25" customHeight="1">
      <c r="A4017" s="1">
        <v>4016</v>
      </c>
      <c r="B4017" s="9" t="s">
        <v>6</v>
      </c>
      <c r="C4017" s="1" t="s">
        <v>6322</v>
      </c>
      <c r="D4017" s="1" t="s">
        <v>727</v>
      </c>
      <c r="E4017" s="1" t="s">
        <v>6323</v>
      </c>
      <c r="F4017" s="1" t="s">
        <v>23923</v>
      </c>
      <c r="G4017" s="14">
        <v>914446464909</v>
      </c>
      <c r="H4017" s="1" t="s">
        <v>20</v>
      </c>
      <c r="I4017" s="1" t="s">
        <v>41</v>
      </c>
      <c r="J4017" s="1" t="s">
        <v>47300</v>
      </c>
      <c r="K4017" s="3" t="s">
        <v>42</v>
      </c>
      <c r="L4017" s="1" t="s">
        <v>47335</v>
      </c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1"/>
      <c r="AA4017" s="1" t="s">
        <v>16</v>
      </c>
      <c r="AB4017" s="3" t="s">
        <v>12</v>
      </c>
      <c r="AC4017" s="23" t="s">
        <v>37781</v>
      </c>
      <c r="AD4017" s="23" t="s">
        <v>41984</v>
      </c>
      <c r="AE4017" t="s">
        <v>35405</v>
      </c>
    </row>
    <row r="4018" spans="1:31" ht="14.25" customHeight="1">
      <c r="A4018" s="1">
        <v>4017</v>
      </c>
      <c r="B4018" s="1" t="s">
        <v>54</v>
      </c>
      <c r="C4018" s="1" t="s">
        <v>6362</v>
      </c>
      <c r="D4018" s="1" t="s">
        <v>3417</v>
      </c>
      <c r="E4018" s="1" t="s">
        <v>78</v>
      </c>
      <c r="F4018" s="1" t="s">
        <v>23946</v>
      </c>
      <c r="G4018" s="14">
        <v>919946004644</v>
      </c>
      <c r="H4018" s="1" t="s">
        <v>37</v>
      </c>
      <c r="I4018" s="1" t="s">
        <v>9</v>
      </c>
      <c r="J4018" s="1" t="s">
        <v>47300</v>
      </c>
      <c r="K4018" s="3" t="s">
        <v>42</v>
      </c>
      <c r="L4018" s="1" t="s">
        <v>47335</v>
      </c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1"/>
      <c r="AA4018" s="1" t="s">
        <v>16</v>
      </c>
      <c r="AB4018" s="3" t="s">
        <v>12</v>
      </c>
      <c r="AC4018" s="23" t="s">
        <v>37781</v>
      </c>
      <c r="AD4018" s="23" t="s">
        <v>41985</v>
      </c>
      <c r="AE4018" t="s">
        <v>35402</v>
      </c>
    </row>
    <row r="4019" spans="1:31" ht="14.25" customHeight="1">
      <c r="A4019" s="1">
        <v>4018</v>
      </c>
      <c r="B4019" s="9" t="s">
        <v>6</v>
      </c>
      <c r="C4019" s="1" t="s">
        <v>6364</v>
      </c>
      <c r="D4019" s="1" t="s">
        <v>6365</v>
      </c>
      <c r="E4019" s="1" t="s">
        <v>40</v>
      </c>
      <c r="F4019" s="1" t="s">
        <v>23947</v>
      </c>
      <c r="G4019" s="14">
        <v>91944460600</v>
      </c>
      <c r="H4019" s="1" t="s">
        <v>15</v>
      </c>
      <c r="I4019" s="1" t="s">
        <v>33</v>
      </c>
      <c r="J4019" s="1" t="s">
        <v>47300</v>
      </c>
      <c r="K4019" s="3" t="s">
        <v>17</v>
      </c>
      <c r="L4019" s="1" t="s">
        <v>47335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1"/>
      <c r="AA4019" s="1" t="s">
        <v>11</v>
      </c>
      <c r="AB4019" s="3" t="s">
        <v>56</v>
      </c>
      <c r="AC4019" s="23" t="s">
        <v>37781</v>
      </c>
      <c r="AD4019" s="23" t="s">
        <v>41986</v>
      </c>
      <c r="AE4019" t="s">
        <v>35402</v>
      </c>
    </row>
    <row r="4020" spans="1:31" ht="14.25" customHeight="1">
      <c r="A4020" s="1">
        <v>4019</v>
      </c>
      <c r="B4020" s="1" t="s">
        <v>54</v>
      </c>
      <c r="C4020" s="1" t="s">
        <v>6386</v>
      </c>
      <c r="D4020" s="1" t="s">
        <v>35673</v>
      </c>
      <c r="E4020" s="1" t="s">
        <v>15987</v>
      </c>
      <c r="F4020" s="1" t="s">
        <v>31767</v>
      </c>
      <c r="G4020" s="14">
        <v>919444646446</v>
      </c>
      <c r="H4020" s="1" t="s">
        <v>8</v>
      </c>
      <c r="I4020" s="1" t="s">
        <v>9</v>
      </c>
      <c r="J4020" s="1" t="s">
        <v>47300</v>
      </c>
      <c r="K4020" s="3" t="s">
        <v>42</v>
      </c>
      <c r="L4020" s="1" t="s">
        <v>47335</v>
      </c>
      <c r="M4020" s="3" t="s">
        <v>27</v>
      </c>
      <c r="N4020" s="3" t="str">
        <f>J4020</f>
        <v>[1.25 cr - &gt;2 cr]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1"/>
      <c r="AA4020" s="1" t="s">
        <v>16</v>
      </c>
      <c r="AB4020" s="3" t="s">
        <v>12</v>
      </c>
      <c r="AC4020" s="23" t="s">
        <v>37781</v>
      </c>
      <c r="AD4020" s="23" t="s">
        <v>41987</v>
      </c>
      <c r="AE4020" t="s">
        <v>35408</v>
      </c>
    </row>
    <row r="4021" spans="1:31" ht="14.25" customHeight="1">
      <c r="A4021" s="1">
        <v>4020</v>
      </c>
      <c r="B4021" s="1" t="s">
        <v>54</v>
      </c>
      <c r="C4021" s="1" t="s">
        <v>6427</v>
      </c>
      <c r="D4021" s="1" t="s">
        <v>6428</v>
      </c>
      <c r="E4021" s="1" t="s">
        <v>102</v>
      </c>
      <c r="F4021" s="1" t="s">
        <v>23979</v>
      </c>
      <c r="G4021" s="14">
        <v>919414494194</v>
      </c>
      <c r="H4021" s="1" t="s">
        <v>8</v>
      </c>
      <c r="I4021" s="1" t="s">
        <v>41</v>
      </c>
      <c r="J4021" s="1" t="s">
        <v>47300</v>
      </c>
      <c r="K4021" s="3" t="s">
        <v>42</v>
      </c>
      <c r="L4021" s="1" t="s">
        <v>47335</v>
      </c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1"/>
      <c r="AA4021" s="1" t="s">
        <v>16</v>
      </c>
      <c r="AB4021" s="3" t="s">
        <v>12</v>
      </c>
      <c r="AC4021" s="23" t="s">
        <v>37781</v>
      </c>
      <c r="AD4021" s="23" t="s">
        <v>41988</v>
      </c>
      <c r="AE4021" t="s">
        <v>35408</v>
      </c>
    </row>
    <row r="4022" spans="1:31" ht="14.25" customHeight="1">
      <c r="A4022" s="1">
        <v>4021</v>
      </c>
      <c r="B4022" s="1" t="s">
        <v>54</v>
      </c>
      <c r="C4022" s="1" t="s">
        <v>6429</v>
      </c>
      <c r="D4022" s="1" t="s">
        <v>58</v>
      </c>
      <c r="E4022" s="1" t="s">
        <v>36785</v>
      </c>
      <c r="F4022" s="1" t="s">
        <v>23980</v>
      </c>
      <c r="G4022" s="14">
        <v>919994409994</v>
      </c>
      <c r="H4022" s="1" t="s">
        <v>8</v>
      </c>
      <c r="I4022" s="1" t="s">
        <v>41</v>
      </c>
      <c r="J4022" s="1" t="s">
        <v>47300</v>
      </c>
      <c r="K4022" s="3" t="s">
        <v>42</v>
      </c>
      <c r="L4022" s="1" t="s">
        <v>47335</v>
      </c>
      <c r="M4022" s="3" t="s">
        <v>27</v>
      </c>
      <c r="N4022" s="3" t="str">
        <f t="shared" ref="N4022:N4024" si="94">J4022</f>
        <v>[1.25 cr - &gt;2 cr]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1"/>
      <c r="AA4022" s="1" t="s">
        <v>16</v>
      </c>
      <c r="AB4022" s="3" t="s">
        <v>12</v>
      </c>
      <c r="AC4022" s="23" t="s">
        <v>37781</v>
      </c>
      <c r="AD4022" s="23" t="s">
        <v>41989</v>
      </c>
      <c r="AE4022" t="s">
        <v>35402</v>
      </c>
    </row>
    <row r="4023" spans="1:31" ht="14.25" customHeight="1">
      <c r="A4023" s="1">
        <v>4022</v>
      </c>
      <c r="B4023" s="9" t="s">
        <v>6</v>
      </c>
      <c r="C4023" s="1" t="s">
        <v>6431</v>
      </c>
      <c r="D4023" s="1" t="s">
        <v>6432</v>
      </c>
      <c r="E4023" s="1" t="s">
        <v>6433</v>
      </c>
      <c r="F4023" s="1" t="s">
        <v>23982</v>
      </c>
      <c r="G4023" s="14">
        <v>919446040</v>
      </c>
      <c r="H4023" s="1" t="s">
        <v>132</v>
      </c>
      <c r="I4023" s="1" t="s">
        <v>9</v>
      </c>
      <c r="J4023" s="1" t="s">
        <v>47300</v>
      </c>
      <c r="K4023" s="3" t="s">
        <v>63</v>
      </c>
      <c r="L4023" s="1" t="s">
        <v>47335</v>
      </c>
      <c r="M4023" s="3" t="s">
        <v>213</v>
      </c>
      <c r="N4023" s="3" t="str">
        <f t="shared" si="94"/>
        <v>[1.25 cr - &gt;2 cr]</v>
      </c>
      <c r="O4023" s="3" t="s">
        <v>17</v>
      </c>
      <c r="P4023" s="3" t="s">
        <v>47300</v>
      </c>
      <c r="Q4023" s="3" t="s">
        <v>42</v>
      </c>
      <c r="R4023" s="3" t="s">
        <v>47300</v>
      </c>
      <c r="S4023" s="3" t="s">
        <v>27</v>
      </c>
      <c r="T4023" s="3" t="s">
        <v>47300</v>
      </c>
      <c r="U4023" s="3" t="s">
        <v>117</v>
      </c>
      <c r="V4023" s="3" t="s">
        <v>47300</v>
      </c>
      <c r="W4023" s="3" t="s">
        <v>178</v>
      </c>
      <c r="X4023" s="3" t="s">
        <v>47300</v>
      </c>
      <c r="Y4023" s="3" t="s">
        <v>171</v>
      </c>
      <c r="Z4023" s="1" t="s">
        <v>47300</v>
      </c>
      <c r="AA4023" s="1" t="s">
        <v>16</v>
      </c>
      <c r="AB4023" s="3" t="s">
        <v>12</v>
      </c>
      <c r="AC4023" s="23" t="s">
        <v>37781</v>
      </c>
      <c r="AD4023" s="23" t="s">
        <v>41990</v>
      </c>
      <c r="AE4023" t="s">
        <v>35402</v>
      </c>
    </row>
    <row r="4024" spans="1:31" ht="14.25" customHeight="1">
      <c r="A4024" s="1">
        <v>4023</v>
      </c>
      <c r="B4024" s="1" t="s">
        <v>54</v>
      </c>
      <c r="C4024" s="1" t="s">
        <v>6441</v>
      </c>
      <c r="D4024" s="1" t="s">
        <v>35674</v>
      </c>
      <c r="E4024" s="1" t="s">
        <v>40</v>
      </c>
      <c r="F4024" s="1" t="s">
        <v>23987</v>
      </c>
      <c r="G4024" s="14">
        <v>91944616494</v>
      </c>
      <c r="H4024" s="1" t="s">
        <v>20</v>
      </c>
      <c r="I4024" s="1" t="s">
        <v>41</v>
      </c>
      <c r="J4024" s="1" t="s">
        <v>47300</v>
      </c>
      <c r="K4024" s="3" t="s">
        <v>42</v>
      </c>
      <c r="L4024" s="1" t="s">
        <v>47335</v>
      </c>
      <c r="M4024" s="3" t="s">
        <v>27</v>
      </c>
      <c r="N4024" s="3" t="str">
        <f t="shared" si="94"/>
        <v>[1.25 cr - &gt;2 cr]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1"/>
      <c r="AA4024" s="1" t="s">
        <v>16</v>
      </c>
      <c r="AB4024" s="3" t="s">
        <v>12</v>
      </c>
      <c r="AC4024" s="23" t="s">
        <v>37781</v>
      </c>
      <c r="AD4024" s="23" t="s">
        <v>41991</v>
      </c>
      <c r="AE4024" t="s">
        <v>35407</v>
      </c>
    </row>
    <row r="4025" spans="1:31" ht="14.25" customHeight="1">
      <c r="A4025" s="1">
        <v>4024</v>
      </c>
      <c r="B4025" s="1" t="s">
        <v>54</v>
      </c>
      <c r="C4025" s="1" t="s">
        <v>6453</v>
      </c>
      <c r="D4025" s="1" t="s">
        <v>1799</v>
      </c>
      <c r="E4025" s="1" t="s">
        <v>553</v>
      </c>
      <c r="F4025" s="1" t="s">
        <v>23995</v>
      </c>
      <c r="G4025" s="14">
        <v>91990409969</v>
      </c>
      <c r="H4025" s="1" t="s">
        <v>20</v>
      </c>
      <c r="I4025" s="1" t="s">
        <v>41</v>
      </c>
      <c r="J4025" s="1" t="s">
        <v>47300</v>
      </c>
      <c r="K4025" s="3" t="s">
        <v>171</v>
      </c>
      <c r="L4025" s="1" t="s">
        <v>47335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1"/>
      <c r="AA4025" s="1" t="s">
        <v>16</v>
      </c>
      <c r="AB4025" s="3" t="s">
        <v>12</v>
      </c>
      <c r="AC4025" s="23" t="s">
        <v>37781</v>
      </c>
      <c r="AD4025" s="23" t="s">
        <v>41992</v>
      </c>
      <c r="AE4025" t="s">
        <v>35402</v>
      </c>
    </row>
    <row r="4026" spans="1:31" ht="14.25" customHeight="1">
      <c r="A4026" s="1">
        <v>4025</v>
      </c>
      <c r="B4026" s="1" t="s">
        <v>54</v>
      </c>
      <c r="C4026" s="1" t="s">
        <v>6532</v>
      </c>
      <c r="D4026" s="1" t="s">
        <v>1968</v>
      </c>
      <c r="E4026" s="1" t="s">
        <v>824</v>
      </c>
      <c r="F4026" s="1" t="s">
        <v>31785</v>
      </c>
      <c r="G4026" s="14">
        <v>919909964149</v>
      </c>
      <c r="H4026" s="1" t="s">
        <v>37</v>
      </c>
      <c r="I4026" s="1" t="s">
        <v>41</v>
      </c>
      <c r="J4026" s="1" t="s">
        <v>47300</v>
      </c>
      <c r="K4026" s="3" t="s">
        <v>42</v>
      </c>
      <c r="L4026" s="1" t="s">
        <v>47335</v>
      </c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1"/>
      <c r="AA4026" s="1" t="s">
        <v>16</v>
      </c>
      <c r="AB4026" s="3" t="s">
        <v>12</v>
      </c>
      <c r="AC4026" s="23" t="s">
        <v>37781</v>
      </c>
      <c r="AD4026" s="23" t="s">
        <v>41993</v>
      </c>
      <c r="AE4026" t="s">
        <v>35405</v>
      </c>
    </row>
    <row r="4027" spans="1:31" ht="14.25" customHeight="1">
      <c r="A4027" s="1">
        <v>4026</v>
      </c>
      <c r="B4027" s="9" t="s">
        <v>6</v>
      </c>
      <c r="C4027" s="1" t="s">
        <v>6566</v>
      </c>
      <c r="D4027" s="1" t="s">
        <v>4300</v>
      </c>
      <c r="E4027" s="1" t="s">
        <v>40</v>
      </c>
      <c r="F4027" s="1" t="s">
        <v>24056</v>
      </c>
      <c r="G4027" s="14">
        <v>919064164060</v>
      </c>
      <c r="H4027" s="1" t="s">
        <v>37</v>
      </c>
      <c r="I4027" s="1" t="s">
        <v>9</v>
      </c>
      <c r="J4027" s="1" t="s">
        <v>47300</v>
      </c>
      <c r="K4027" s="3" t="s">
        <v>117</v>
      </c>
      <c r="L4027" s="1" t="s">
        <v>47335</v>
      </c>
      <c r="M4027" s="3" t="s">
        <v>178</v>
      </c>
      <c r="N4027" s="3" t="str">
        <f t="shared" ref="N4027:N4028" si="95">J4027</f>
        <v>[1.25 cr - &gt;2 cr]</v>
      </c>
      <c r="O4027" s="3" t="s">
        <v>171</v>
      </c>
      <c r="P4027" s="3" t="s">
        <v>47300</v>
      </c>
      <c r="Q4027" s="3"/>
      <c r="R4027" s="3"/>
      <c r="S4027" s="3"/>
      <c r="T4027" s="3"/>
      <c r="U4027" s="3"/>
      <c r="V4027" s="3"/>
      <c r="W4027" s="3"/>
      <c r="X4027" s="3"/>
      <c r="Y4027" s="3"/>
      <c r="Z4027" s="1"/>
      <c r="AA4027" s="1" t="s">
        <v>16</v>
      </c>
      <c r="AB4027" s="3" t="s">
        <v>12</v>
      </c>
      <c r="AC4027" s="23" t="s">
        <v>37781</v>
      </c>
      <c r="AD4027" s="23" t="s">
        <v>41994</v>
      </c>
      <c r="AE4027" t="s">
        <v>35407</v>
      </c>
    </row>
    <row r="4028" spans="1:31" ht="14.25" customHeight="1">
      <c r="A4028" s="1">
        <v>4027</v>
      </c>
      <c r="B4028" s="1" t="s">
        <v>54</v>
      </c>
      <c r="C4028" s="1" t="s">
        <v>6571</v>
      </c>
      <c r="D4028" s="1" t="s">
        <v>965</v>
      </c>
      <c r="E4028" s="1" t="s">
        <v>36786</v>
      </c>
      <c r="F4028" s="1" t="s">
        <v>31791</v>
      </c>
      <c r="G4028" s="14">
        <v>9194961149</v>
      </c>
      <c r="H4028" s="1" t="s">
        <v>8</v>
      </c>
      <c r="I4028" s="1" t="s">
        <v>9</v>
      </c>
      <c r="J4028" s="1" t="s">
        <v>47300</v>
      </c>
      <c r="K4028" s="3" t="s">
        <v>27</v>
      </c>
      <c r="L4028" s="1" t="s">
        <v>47335</v>
      </c>
      <c r="M4028" s="3" t="s">
        <v>47344</v>
      </c>
      <c r="N4028" s="3" t="str">
        <f t="shared" si="95"/>
        <v>[1.25 cr - &gt;2 cr]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1"/>
      <c r="AA4028" s="1" t="s">
        <v>16</v>
      </c>
      <c r="AB4028" s="3" t="s">
        <v>12</v>
      </c>
      <c r="AC4028" s="23" t="s">
        <v>37781</v>
      </c>
      <c r="AD4028" s="23" t="s">
        <v>41995</v>
      </c>
      <c r="AE4028" t="s">
        <v>35408</v>
      </c>
    </row>
    <row r="4029" spans="1:31" ht="14.25" customHeight="1">
      <c r="A4029" s="1">
        <v>4028</v>
      </c>
      <c r="B4029" s="9" t="s">
        <v>6</v>
      </c>
      <c r="C4029" s="1" t="s">
        <v>6613</v>
      </c>
      <c r="D4029" s="1" t="s">
        <v>350</v>
      </c>
      <c r="E4029" s="1" t="s">
        <v>139</v>
      </c>
      <c r="F4029" s="1" t="s">
        <v>31796</v>
      </c>
      <c r="G4029" s="14">
        <v>91949444111</v>
      </c>
      <c r="H4029" s="1" t="s">
        <v>8</v>
      </c>
      <c r="I4029" s="1" t="s">
        <v>33</v>
      </c>
      <c r="J4029" s="1" t="s">
        <v>47300</v>
      </c>
      <c r="K4029" s="3" t="s">
        <v>27</v>
      </c>
      <c r="L4029" s="1" t="s">
        <v>47335</v>
      </c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1"/>
      <c r="AA4029" s="1" t="s">
        <v>16</v>
      </c>
      <c r="AB4029" s="3" t="s">
        <v>12</v>
      </c>
      <c r="AC4029" s="23" t="s">
        <v>37781</v>
      </c>
      <c r="AD4029" s="23" t="s">
        <v>41996</v>
      </c>
      <c r="AE4029" t="s">
        <v>35405</v>
      </c>
    </row>
    <row r="4030" spans="1:31" ht="14.25" customHeight="1">
      <c r="A4030" s="1">
        <v>4029</v>
      </c>
      <c r="B4030" s="1" t="s">
        <v>54</v>
      </c>
      <c r="C4030" s="1" t="s">
        <v>6620</v>
      </c>
      <c r="D4030" s="1" t="s">
        <v>36</v>
      </c>
      <c r="E4030" s="1" t="s">
        <v>1889</v>
      </c>
      <c r="F4030" s="1" t="s">
        <v>24083</v>
      </c>
      <c r="G4030" s="14">
        <v>919466696</v>
      </c>
      <c r="H4030" s="1" t="s">
        <v>15</v>
      </c>
      <c r="I4030" s="1" t="s">
        <v>41</v>
      </c>
      <c r="J4030" s="1" t="s">
        <v>47300</v>
      </c>
      <c r="K4030" s="3" t="s">
        <v>42</v>
      </c>
      <c r="L4030" s="1" t="s">
        <v>47335</v>
      </c>
      <c r="M4030" s="3" t="s">
        <v>27</v>
      </c>
      <c r="N4030" s="3" t="str">
        <f>J4030</f>
        <v>[1.25 cr - &gt;2 cr]</v>
      </c>
      <c r="O4030" s="3" t="s">
        <v>47349</v>
      </c>
      <c r="P4030" s="3" t="s">
        <v>47300</v>
      </c>
      <c r="Q4030" s="3"/>
      <c r="R4030" s="3"/>
      <c r="S4030" s="3"/>
      <c r="T4030" s="3"/>
      <c r="U4030" s="3"/>
      <c r="V4030" s="3"/>
      <c r="W4030" s="3"/>
      <c r="X4030" s="3"/>
      <c r="Y4030" s="3"/>
      <c r="Z4030" s="1"/>
      <c r="AA4030" s="1" t="s">
        <v>16</v>
      </c>
      <c r="AB4030" s="3" t="s">
        <v>12</v>
      </c>
      <c r="AC4030" s="23" t="s">
        <v>37781</v>
      </c>
      <c r="AD4030" s="23" t="s">
        <v>41997</v>
      </c>
      <c r="AE4030" t="s">
        <v>35405</v>
      </c>
    </row>
    <row r="4031" spans="1:31" ht="14.25" customHeight="1">
      <c r="A4031" s="1">
        <v>4030</v>
      </c>
      <c r="B4031" s="1" t="s">
        <v>54</v>
      </c>
      <c r="C4031" s="1" t="s">
        <v>6683</v>
      </c>
      <c r="D4031" s="1" t="s">
        <v>1356</v>
      </c>
      <c r="E4031" s="1" t="s">
        <v>40</v>
      </c>
      <c r="F4031" s="1" t="s">
        <v>24112</v>
      </c>
      <c r="G4031" s="14">
        <v>9169994904</v>
      </c>
      <c r="H4031" s="1" t="s">
        <v>20</v>
      </c>
      <c r="I4031" s="1" t="s">
        <v>9</v>
      </c>
      <c r="J4031" s="1" t="s">
        <v>47300</v>
      </c>
      <c r="K4031" s="3" t="s">
        <v>42</v>
      </c>
      <c r="L4031" s="1" t="s">
        <v>47335</v>
      </c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1"/>
      <c r="AA4031" s="1" t="s">
        <v>16</v>
      </c>
      <c r="AB4031" s="3" t="s">
        <v>12</v>
      </c>
      <c r="AC4031" s="23" t="s">
        <v>37781</v>
      </c>
      <c r="AD4031" s="23" t="s">
        <v>41998</v>
      </c>
      <c r="AE4031" t="s">
        <v>35407</v>
      </c>
    </row>
    <row r="4032" spans="1:31" ht="14.25" customHeight="1">
      <c r="A4032" s="1">
        <v>4031</v>
      </c>
      <c r="B4032" s="1" t="s">
        <v>54</v>
      </c>
      <c r="C4032" s="1" t="s">
        <v>6698</v>
      </c>
      <c r="D4032" s="1" t="s">
        <v>959</v>
      </c>
      <c r="E4032" s="1" t="s">
        <v>224</v>
      </c>
      <c r="F4032" s="1" t="s">
        <v>24118</v>
      </c>
      <c r="G4032" s="14">
        <v>91944466604</v>
      </c>
      <c r="H4032" s="1" t="s">
        <v>8</v>
      </c>
      <c r="I4032" s="1" t="s">
        <v>62</v>
      </c>
      <c r="J4032" s="1" t="s">
        <v>47300</v>
      </c>
      <c r="K4032" s="3" t="s">
        <v>27</v>
      </c>
      <c r="L4032" s="1" t="s">
        <v>47335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1"/>
      <c r="AA4032" s="1" t="s">
        <v>16</v>
      </c>
      <c r="AB4032" s="3" t="s">
        <v>12</v>
      </c>
      <c r="AC4032" s="23" t="s">
        <v>37781</v>
      </c>
      <c r="AD4032" s="23" t="s">
        <v>41999</v>
      </c>
      <c r="AE4032" t="s">
        <v>35408</v>
      </c>
    </row>
    <row r="4033" spans="1:31" ht="14.25" customHeight="1">
      <c r="A4033" s="1">
        <v>4032</v>
      </c>
      <c r="B4033" s="9" t="s">
        <v>6</v>
      </c>
      <c r="C4033" s="1" t="s">
        <v>6722</v>
      </c>
      <c r="D4033" s="1" t="s">
        <v>857</v>
      </c>
      <c r="E4033" s="1" t="s">
        <v>40</v>
      </c>
      <c r="F4033" s="1" t="s">
        <v>24131</v>
      </c>
      <c r="G4033" s="14">
        <v>91994649410</v>
      </c>
      <c r="H4033" s="1" t="s">
        <v>46</v>
      </c>
      <c r="I4033" s="1" t="s">
        <v>62</v>
      </c>
      <c r="J4033" s="1" t="s">
        <v>47300</v>
      </c>
      <c r="K4033" s="3" t="s">
        <v>42</v>
      </c>
      <c r="L4033" s="1" t="s">
        <v>47335</v>
      </c>
      <c r="M4033" s="3" t="s">
        <v>178</v>
      </c>
      <c r="N4033" s="3" t="str">
        <f>J4033</f>
        <v>[1.25 cr - &gt;2 cr]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1"/>
      <c r="AA4033" s="1" t="s">
        <v>16</v>
      </c>
      <c r="AB4033" s="3" t="s">
        <v>12</v>
      </c>
      <c r="AC4033" s="23" t="s">
        <v>37781</v>
      </c>
      <c r="AD4033" s="23" t="s">
        <v>42000</v>
      </c>
      <c r="AE4033" t="s">
        <v>35407</v>
      </c>
    </row>
    <row r="4034" spans="1:31" ht="14.25" customHeight="1">
      <c r="A4034" s="1">
        <v>4033</v>
      </c>
      <c r="B4034" s="9" t="s">
        <v>6</v>
      </c>
      <c r="C4034" s="1" t="s">
        <v>6763</v>
      </c>
      <c r="D4034" s="1" t="s">
        <v>4112</v>
      </c>
      <c r="E4034" s="1" t="s">
        <v>40</v>
      </c>
      <c r="F4034" s="1" t="s">
        <v>24150</v>
      </c>
      <c r="G4034" s="14">
        <v>919909946449</v>
      </c>
      <c r="H4034" s="1" t="s">
        <v>8</v>
      </c>
      <c r="I4034" s="1" t="s">
        <v>41</v>
      </c>
      <c r="J4034" s="1" t="s">
        <v>47300</v>
      </c>
      <c r="K4034" s="3" t="s">
        <v>42</v>
      </c>
      <c r="L4034" s="1" t="s">
        <v>47335</v>
      </c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1"/>
      <c r="AA4034" s="1" t="s">
        <v>16</v>
      </c>
      <c r="AB4034" s="3" t="s">
        <v>12</v>
      </c>
      <c r="AC4034" s="23" t="s">
        <v>37781</v>
      </c>
      <c r="AD4034" s="23" t="s">
        <v>42001</v>
      </c>
      <c r="AE4034" t="s">
        <v>35408</v>
      </c>
    </row>
    <row r="4035" spans="1:31" ht="14.25" customHeight="1">
      <c r="A4035" s="1">
        <v>4034</v>
      </c>
      <c r="B4035" s="9" t="s">
        <v>6</v>
      </c>
      <c r="C4035" s="1" t="s">
        <v>6816</v>
      </c>
      <c r="D4035" s="1" t="s">
        <v>502</v>
      </c>
      <c r="E4035" s="1" t="s">
        <v>6817</v>
      </c>
      <c r="F4035" s="1" t="s">
        <v>24170</v>
      </c>
      <c r="G4035" s="14">
        <v>919494044099</v>
      </c>
      <c r="H4035" s="1" t="s">
        <v>8</v>
      </c>
      <c r="I4035" s="1" t="s">
        <v>41</v>
      </c>
      <c r="J4035" s="1" t="s">
        <v>47300</v>
      </c>
      <c r="K4035" s="3" t="s">
        <v>27</v>
      </c>
      <c r="L4035" s="1" t="s">
        <v>47335</v>
      </c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1"/>
      <c r="AA4035" s="1" t="s">
        <v>16</v>
      </c>
      <c r="AB4035" s="3" t="s">
        <v>12</v>
      </c>
      <c r="AC4035" s="23" t="s">
        <v>37781</v>
      </c>
      <c r="AD4035" s="23" t="s">
        <v>42002</v>
      </c>
      <c r="AE4035" t="s">
        <v>35405</v>
      </c>
    </row>
    <row r="4036" spans="1:31" ht="14.25" customHeight="1">
      <c r="A4036" s="1">
        <v>4035</v>
      </c>
      <c r="B4036" s="9" t="s">
        <v>6</v>
      </c>
      <c r="C4036" s="1" t="s">
        <v>6823</v>
      </c>
      <c r="D4036" s="1" t="s">
        <v>6824</v>
      </c>
      <c r="E4036" s="1" t="s">
        <v>6825</v>
      </c>
      <c r="F4036" s="1" t="s">
        <v>24173</v>
      </c>
      <c r="G4036" s="14">
        <v>9144900094</v>
      </c>
      <c r="H4036" s="1" t="s">
        <v>15</v>
      </c>
      <c r="I4036" s="1" t="s">
        <v>41</v>
      </c>
      <c r="J4036" s="1" t="s">
        <v>47300</v>
      </c>
      <c r="K4036" s="3" t="s">
        <v>42</v>
      </c>
      <c r="L4036" s="1" t="s">
        <v>47335</v>
      </c>
      <c r="M4036" s="3" t="s">
        <v>27</v>
      </c>
      <c r="N4036" s="3" t="str">
        <f t="shared" ref="N4036:N4038" si="96">J4036</f>
        <v>[1.25 cr - &gt;2 cr]</v>
      </c>
      <c r="O4036" s="3" t="s">
        <v>47349</v>
      </c>
      <c r="P4036" s="3" t="s">
        <v>47300</v>
      </c>
      <c r="Q4036" s="3" t="s">
        <v>171</v>
      </c>
      <c r="R4036" s="3" t="s">
        <v>47300</v>
      </c>
      <c r="S4036" s="3"/>
      <c r="T4036" s="3"/>
      <c r="U4036" s="3"/>
      <c r="V4036" s="3"/>
      <c r="W4036" s="3"/>
      <c r="X4036" s="3"/>
      <c r="Y4036" s="3"/>
      <c r="Z4036" s="1"/>
      <c r="AA4036" s="1" t="s">
        <v>16</v>
      </c>
      <c r="AB4036" s="3" t="s">
        <v>12</v>
      </c>
      <c r="AC4036" s="23" t="s">
        <v>37781</v>
      </c>
      <c r="AD4036" s="23" t="s">
        <v>42003</v>
      </c>
      <c r="AE4036" t="s">
        <v>35402</v>
      </c>
    </row>
    <row r="4037" spans="1:31" ht="14.25" customHeight="1">
      <c r="A4037" s="1">
        <v>4036</v>
      </c>
      <c r="B4037" s="1" t="s">
        <v>54</v>
      </c>
      <c r="C4037" s="1" t="s">
        <v>6854</v>
      </c>
      <c r="D4037" s="1" t="s">
        <v>1994</v>
      </c>
      <c r="E4037" s="1" t="s">
        <v>680</v>
      </c>
      <c r="F4037" s="1" t="s">
        <v>34038</v>
      </c>
      <c r="G4037" s="14">
        <v>91994611414</v>
      </c>
      <c r="H4037" s="1" t="s">
        <v>20</v>
      </c>
      <c r="I4037" s="1" t="s">
        <v>9</v>
      </c>
      <c r="J4037" s="1" t="s">
        <v>47300</v>
      </c>
      <c r="K4037" s="3" t="s">
        <v>42</v>
      </c>
      <c r="L4037" s="1" t="s">
        <v>47335</v>
      </c>
      <c r="M4037" s="3" t="s">
        <v>27</v>
      </c>
      <c r="N4037" s="3" t="str">
        <f t="shared" si="96"/>
        <v>[1.25 cr - &gt;2 cr]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1"/>
      <c r="AA4037" s="1" t="s">
        <v>16</v>
      </c>
      <c r="AB4037" s="3" t="s">
        <v>12</v>
      </c>
      <c r="AC4037" s="23" t="s">
        <v>37781</v>
      </c>
      <c r="AD4037" s="23" t="s">
        <v>42004</v>
      </c>
      <c r="AE4037" t="s">
        <v>35407</v>
      </c>
    </row>
    <row r="4038" spans="1:31" ht="14.25" customHeight="1">
      <c r="A4038" s="1">
        <v>4037</v>
      </c>
      <c r="B4038" s="1" t="s">
        <v>54</v>
      </c>
      <c r="C4038" s="1" t="s">
        <v>6862</v>
      </c>
      <c r="D4038" s="1" t="s">
        <v>2128</v>
      </c>
      <c r="E4038" s="1" t="s">
        <v>1725</v>
      </c>
      <c r="F4038" s="1" t="s">
        <v>24188</v>
      </c>
      <c r="G4038" s="14">
        <v>9194909909</v>
      </c>
      <c r="H4038" s="1" t="s">
        <v>20</v>
      </c>
      <c r="I4038" s="1" t="s">
        <v>9</v>
      </c>
      <c r="J4038" s="1" t="s">
        <v>47300</v>
      </c>
      <c r="K4038" s="3" t="s">
        <v>42</v>
      </c>
      <c r="L4038" s="1" t="s">
        <v>47335</v>
      </c>
      <c r="M4038" s="3" t="s">
        <v>27</v>
      </c>
      <c r="N4038" s="3" t="str">
        <f t="shared" si="96"/>
        <v>[1.25 cr - &gt;2 cr]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1"/>
      <c r="AA4038" s="1" t="s">
        <v>16</v>
      </c>
      <c r="AB4038" s="3" t="s">
        <v>12</v>
      </c>
      <c r="AC4038" s="23" t="s">
        <v>37781</v>
      </c>
      <c r="AD4038" s="23" t="s">
        <v>42005</v>
      </c>
      <c r="AE4038" t="s">
        <v>35408</v>
      </c>
    </row>
    <row r="4039" spans="1:31" ht="14.25" customHeight="1">
      <c r="A4039" s="1">
        <v>4038</v>
      </c>
      <c r="B4039" s="1" t="s">
        <v>54</v>
      </c>
      <c r="C4039" s="1" t="s">
        <v>6873</v>
      </c>
      <c r="D4039" s="1" t="s">
        <v>1263</v>
      </c>
      <c r="E4039" s="1" t="s">
        <v>255</v>
      </c>
      <c r="F4039" s="1" t="s">
        <v>34044</v>
      </c>
      <c r="G4039" s="14">
        <v>9104994669</v>
      </c>
      <c r="H4039" s="1" t="s">
        <v>20</v>
      </c>
      <c r="I4039" s="1" t="s">
        <v>9</v>
      </c>
      <c r="J4039" s="1" t="s">
        <v>47300</v>
      </c>
      <c r="K4039" s="3" t="s">
        <v>27</v>
      </c>
      <c r="L4039" s="1" t="s">
        <v>47335</v>
      </c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1"/>
      <c r="AA4039" s="1" t="s">
        <v>16</v>
      </c>
      <c r="AB4039" s="3" t="s">
        <v>12</v>
      </c>
      <c r="AC4039" s="23" t="s">
        <v>37781</v>
      </c>
      <c r="AD4039" s="23" t="s">
        <v>42006</v>
      </c>
      <c r="AE4039" t="s">
        <v>35402</v>
      </c>
    </row>
    <row r="4040" spans="1:31" ht="14.25" customHeight="1">
      <c r="A4040" s="1">
        <v>4039</v>
      </c>
      <c r="B4040" s="1" t="s">
        <v>54</v>
      </c>
      <c r="C4040" s="1" t="s">
        <v>6875</v>
      </c>
      <c r="D4040" s="1" t="s">
        <v>723</v>
      </c>
      <c r="E4040" s="1" t="s">
        <v>13148</v>
      </c>
      <c r="F4040" s="1" t="s">
        <v>24195</v>
      </c>
      <c r="G4040" s="14">
        <v>91909994946</v>
      </c>
      <c r="H4040" s="1" t="s">
        <v>20</v>
      </c>
      <c r="I4040" s="1" t="s">
        <v>9</v>
      </c>
      <c r="J4040" s="1" t="s">
        <v>47300</v>
      </c>
      <c r="K4040" s="3" t="s">
        <v>42</v>
      </c>
      <c r="L4040" s="1" t="s">
        <v>47335</v>
      </c>
      <c r="M4040" s="3" t="s">
        <v>27</v>
      </c>
      <c r="N4040" s="3" t="str">
        <f t="shared" ref="N4040:N4042" si="97">J4040</f>
        <v>[1.25 cr - &gt;2 cr]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1"/>
      <c r="AA4040" s="1" t="s">
        <v>16</v>
      </c>
      <c r="AB4040" s="3" t="s">
        <v>12</v>
      </c>
      <c r="AC4040" s="23" t="s">
        <v>37781</v>
      </c>
      <c r="AD4040" s="23" t="s">
        <v>42007</v>
      </c>
      <c r="AE4040" t="s">
        <v>35402</v>
      </c>
    </row>
    <row r="4041" spans="1:31" ht="14.25" customHeight="1">
      <c r="A4041" s="1">
        <v>4040</v>
      </c>
      <c r="B4041" s="1" t="s">
        <v>54</v>
      </c>
      <c r="C4041" s="1" t="s">
        <v>6913</v>
      </c>
      <c r="D4041" s="1" t="s">
        <v>35675</v>
      </c>
      <c r="E4041" s="1" t="s">
        <v>1180</v>
      </c>
      <c r="F4041" s="1" t="s">
        <v>34050</v>
      </c>
      <c r="G4041" s="14">
        <v>919946091944</v>
      </c>
      <c r="H4041" s="1" t="s">
        <v>15</v>
      </c>
      <c r="I4041" s="1" t="s">
        <v>41</v>
      </c>
      <c r="J4041" s="1" t="s">
        <v>47300</v>
      </c>
      <c r="K4041" s="3" t="s">
        <v>42</v>
      </c>
      <c r="L4041" s="1" t="s">
        <v>47335</v>
      </c>
      <c r="M4041" s="3" t="s">
        <v>27</v>
      </c>
      <c r="N4041" s="3" t="str">
        <f t="shared" si="97"/>
        <v>[1.25 cr - &gt;2 cr]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1"/>
      <c r="AA4041" s="1" t="s">
        <v>16</v>
      </c>
      <c r="AB4041" s="3" t="s">
        <v>12</v>
      </c>
      <c r="AC4041" s="23" t="s">
        <v>37781</v>
      </c>
      <c r="AD4041" s="23" t="s">
        <v>42008</v>
      </c>
      <c r="AE4041" t="s">
        <v>35405</v>
      </c>
    </row>
    <row r="4042" spans="1:31" ht="14.25" customHeight="1">
      <c r="A4042" s="1">
        <v>4041</v>
      </c>
      <c r="B4042" s="1" t="s">
        <v>54</v>
      </c>
      <c r="C4042" s="1" t="s">
        <v>6916</v>
      </c>
      <c r="D4042" s="1" t="s">
        <v>1169</v>
      </c>
      <c r="E4042" s="1" t="s">
        <v>139</v>
      </c>
      <c r="F4042" s="1" t="s">
        <v>24218</v>
      </c>
      <c r="G4042" s="14">
        <v>91994040469</v>
      </c>
      <c r="H4042" s="1" t="s">
        <v>20</v>
      </c>
      <c r="I4042" s="1" t="s">
        <v>9</v>
      </c>
      <c r="J4042" s="1" t="s">
        <v>47300</v>
      </c>
      <c r="K4042" s="3" t="s">
        <v>42</v>
      </c>
      <c r="L4042" s="1" t="s">
        <v>47335</v>
      </c>
      <c r="M4042" s="3" t="s">
        <v>178</v>
      </c>
      <c r="N4042" s="3" t="str">
        <f t="shared" si="97"/>
        <v>[1.25 cr - &gt;2 cr]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1"/>
      <c r="AA4042" s="1" t="s">
        <v>16</v>
      </c>
      <c r="AB4042" s="3" t="s">
        <v>12</v>
      </c>
      <c r="AC4042" s="23" t="s">
        <v>37781</v>
      </c>
      <c r="AD4042" s="23" t="s">
        <v>42009</v>
      </c>
      <c r="AE4042" t="s">
        <v>35408</v>
      </c>
    </row>
    <row r="4043" spans="1:31" ht="14.25" customHeight="1">
      <c r="A4043" s="1">
        <v>4042</v>
      </c>
      <c r="B4043" s="1" t="s">
        <v>54</v>
      </c>
      <c r="C4043" s="1" t="s">
        <v>6980</v>
      </c>
      <c r="D4043" s="1" t="s">
        <v>6981</v>
      </c>
      <c r="E4043" s="1" t="s">
        <v>6781</v>
      </c>
      <c r="F4043" s="1" t="s">
        <v>24252</v>
      </c>
      <c r="G4043" s="14">
        <v>9194649449</v>
      </c>
      <c r="H4043" s="1" t="s">
        <v>20</v>
      </c>
      <c r="I4043" s="1" t="s">
        <v>9</v>
      </c>
      <c r="J4043" s="1" t="s">
        <v>47300</v>
      </c>
      <c r="K4043" s="3" t="s">
        <v>42</v>
      </c>
      <c r="L4043" s="1" t="s">
        <v>47335</v>
      </c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1"/>
      <c r="AA4043" s="1" t="s">
        <v>16</v>
      </c>
      <c r="AB4043" s="3" t="s">
        <v>12</v>
      </c>
      <c r="AC4043" s="23" t="s">
        <v>37781</v>
      </c>
      <c r="AD4043" s="23" t="s">
        <v>42010</v>
      </c>
      <c r="AE4043" t="s">
        <v>35405</v>
      </c>
    </row>
    <row r="4044" spans="1:31" ht="14.25" customHeight="1">
      <c r="A4044" s="1">
        <v>4043</v>
      </c>
      <c r="B4044" s="9" t="s">
        <v>6</v>
      </c>
      <c r="C4044" s="1" t="s">
        <v>7050</v>
      </c>
      <c r="D4044" s="1" t="s">
        <v>1491</v>
      </c>
      <c r="E4044" s="1" t="s">
        <v>102</v>
      </c>
      <c r="F4044" s="1" t="s">
        <v>31840</v>
      </c>
      <c r="G4044" s="14">
        <v>91914944641</v>
      </c>
      <c r="H4044" s="1" t="s">
        <v>37</v>
      </c>
      <c r="I4044" s="1" t="s">
        <v>62</v>
      </c>
      <c r="J4044" s="1" t="s">
        <v>47300</v>
      </c>
      <c r="K4044" s="3" t="s">
        <v>27</v>
      </c>
      <c r="L4044" s="1" t="s">
        <v>47335</v>
      </c>
      <c r="M4044" s="3" t="s">
        <v>47344</v>
      </c>
      <c r="N4044" s="3" t="str">
        <f t="shared" ref="N4044:N4045" si="98">J4044</f>
        <v>[1.25 cr - &gt;2 cr]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1"/>
      <c r="AA4044" s="1" t="s">
        <v>16</v>
      </c>
      <c r="AB4044" s="3" t="s">
        <v>12</v>
      </c>
      <c r="AC4044" s="23" t="s">
        <v>37781</v>
      </c>
      <c r="AD4044" s="23" t="s">
        <v>38512</v>
      </c>
      <c r="AE4044" t="s">
        <v>35402</v>
      </c>
    </row>
    <row r="4045" spans="1:31" ht="14.25" customHeight="1">
      <c r="A4045" s="1">
        <v>4044</v>
      </c>
      <c r="B4045" s="1" t="s">
        <v>54</v>
      </c>
      <c r="C4045" s="1" t="s">
        <v>7112</v>
      </c>
      <c r="D4045" s="1" t="s">
        <v>35676</v>
      </c>
      <c r="E4045" s="1" t="s">
        <v>139</v>
      </c>
      <c r="F4045" s="1" t="s">
        <v>24315</v>
      </c>
      <c r="G4045" s="14">
        <v>919664044644</v>
      </c>
      <c r="H4045" s="1" t="s">
        <v>37</v>
      </c>
      <c r="I4045" s="1" t="s">
        <v>9</v>
      </c>
      <c r="J4045" s="1" t="s">
        <v>47300</v>
      </c>
      <c r="K4045" s="3" t="s">
        <v>42</v>
      </c>
      <c r="L4045" s="1" t="s">
        <v>47335</v>
      </c>
      <c r="M4045" s="3" t="s">
        <v>27</v>
      </c>
      <c r="N4045" s="3" t="str">
        <f t="shared" si="98"/>
        <v>[1.25 cr - &gt;2 cr]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1"/>
      <c r="AA4045" s="1" t="s">
        <v>16</v>
      </c>
      <c r="AB4045" s="3" t="s">
        <v>12</v>
      </c>
      <c r="AC4045" s="23" t="s">
        <v>37781</v>
      </c>
      <c r="AD4045" s="23" t="s">
        <v>42011</v>
      </c>
      <c r="AE4045" t="s">
        <v>35405</v>
      </c>
    </row>
    <row r="4046" spans="1:31" ht="14.25" customHeight="1">
      <c r="A4046" s="1">
        <v>4045</v>
      </c>
      <c r="B4046" s="1" t="s">
        <v>54</v>
      </c>
      <c r="C4046" s="1" t="s">
        <v>7156</v>
      </c>
      <c r="D4046" s="1" t="s">
        <v>35677</v>
      </c>
      <c r="E4046" s="1" t="s">
        <v>40</v>
      </c>
      <c r="F4046" s="1" t="s">
        <v>24338</v>
      </c>
      <c r="G4046" s="14">
        <v>91999694610</v>
      </c>
      <c r="H4046" s="1" t="s">
        <v>20</v>
      </c>
      <c r="I4046" s="1" t="s">
        <v>9</v>
      </c>
      <c r="J4046" s="1" t="s">
        <v>47300</v>
      </c>
      <c r="K4046" s="3" t="s">
        <v>17</v>
      </c>
      <c r="L4046" s="1" t="s">
        <v>47335</v>
      </c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1"/>
      <c r="AA4046" s="1" t="s">
        <v>11</v>
      </c>
      <c r="AB4046" s="3" t="s">
        <v>321</v>
      </c>
      <c r="AC4046" s="23" t="s">
        <v>37781</v>
      </c>
      <c r="AD4046" s="23" t="s">
        <v>42012</v>
      </c>
      <c r="AE4046" t="s">
        <v>35402</v>
      </c>
    </row>
    <row r="4047" spans="1:31" ht="14.25" customHeight="1">
      <c r="A4047" s="1">
        <v>4046</v>
      </c>
      <c r="B4047" s="1" t="s">
        <v>54</v>
      </c>
      <c r="C4047" s="1" t="s">
        <v>7157</v>
      </c>
      <c r="D4047" s="1" t="s">
        <v>784</v>
      </c>
      <c r="E4047" s="1" t="s">
        <v>3933</v>
      </c>
      <c r="F4047" s="1" t="s">
        <v>24339</v>
      </c>
      <c r="G4047" s="14">
        <v>914000940446</v>
      </c>
      <c r="H4047" s="1" t="s">
        <v>15</v>
      </c>
      <c r="I4047" s="1" t="s">
        <v>9</v>
      </c>
      <c r="J4047" s="1" t="s">
        <v>47300</v>
      </c>
      <c r="K4047" s="3" t="s">
        <v>27</v>
      </c>
      <c r="L4047" s="1" t="s">
        <v>47335</v>
      </c>
      <c r="M4047" s="3" t="s">
        <v>178</v>
      </c>
      <c r="N4047" s="3" t="str">
        <f t="shared" ref="N4047:N4049" si="99">J4047</f>
        <v>[1.25 cr - &gt;2 cr]</v>
      </c>
      <c r="O4047" s="3" t="s">
        <v>171</v>
      </c>
      <c r="P4047" s="3" t="s">
        <v>47300</v>
      </c>
      <c r="Q4047" s="3"/>
      <c r="R4047" s="3"/>
      <c r="S4047" s="3"/>
      <c r="T4047" s="3"/>
      <c r="U4047" s="3"/>
      <c r="V4047" s="3"/>
      <c r="W4047" s="3"/>
      <c r="X4047" s="3"/>
      <c r="Y4047" s="3"/>
      <c r="Z4047" s="1"/>
      <c r="AA4047" s="1" t="s">
        <v>16</v>
      </c>
      <c r="AB4047" s="3" t="s">
        <v>12</v>
      </c>
      <c r="AC4047" s="23" t="s">
        <v>37781</v>
      </c>
      <c r="AD4047" s="23" t="s">
        <v>42013</v>
      </c>
      <c r="AE4047" t="s">
        <v>35402</v>
      </c>
    </row>
    <row r="4048" spans="1:31" ht="14.25" customHeight="1">
      <c r="A4048" s="1">
        <v>4047</v>
      </c>
      <c r="B4048" s="9" t="s">
        <v>6</v>
      </c>
      <c r="C4048" s="1" t="s">
        <v>7225</v>
      </c>
      <c r="D4048" s="1" t="s">
        <v>7226</v>
      </c>
      <c r="E4048" s="1" t="s">
        <v>7227</v>
      </c>
      <c r="F4048" s="1" t="s">
        <v>24365</v>
      </c>
      <c r="G4048" s="14">
        <v>919444041919</v>
      </c>
      <c r="H4048" s="1" t="s">
        <v>15</v>
      </c>
      <c r="I4048" s="1" t="s">
        <v>41</v>
      </c>
      <c r="J4048" s="1" t="s">
        <v>47300</v>
      </c>
      <c r="K4048" s="3" t="s">
        <v>42</v>
      </c>
      <c r="L4048" s="1" t="s">
        <v>47335</v>
      </c>
      <c r="M4048" s="3" t="s">
        <v>27</v>
      </c>
      <c r="N4048" s="3" t="str">
        <f t="shared" si="99"/>
        <v>[1.25 cr - &gt;2 cr]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1"/>
      <c r="AA4048" s="1" t="s">
        <v>16</v>
      </c>
      <c r="AB4048" s="3" t="s">
        <v>12</v>
      </c>
      <c r="AC4048" s="23" t="s">
        <v>37781</v>
      </c>
      <c r="AD4048" s="23" t="s">
        <v>42014</v>
      </c>
      <c r="AE4048" t="s">
        <v>35402</v>
      </c>
    </row>
    <row r="4049" spans="1:31" ht="14.25" customHeight="1">
      <c r="A4049" s="1">
        <v>4048</v>
      </c>
      <c r="B4049" s="1" t="s">
        <v>54</v>
      </c>
      <c r="C4049" s="1" t="s">
        <v>7257</v>
      </c>
      <c r="D4049" s="1" t="s">
        <v>1227</v>
      </c>
      <c r="E4049" s="1" t="s">
        <v>139</v>
      </c>
      <c r="F4049" s="1" t="s">
        <v>24382</v>
      </c>
      <c r="G4049" s="14">
        <v>91944691466</v>
      </c>
      <c r="H4049" s="1" t="s">
        <v>8</v>
      </c>
      <c r="I4049" s="1" t="s">
        <v>41</v>
      </c>
      <c r="J4049" s="1" t="s">
        <v>47300</v>
      </c>
      <c r="K4049" s="3" t="s">
        <v>27</v>
      </c>
      <c r="L4049" s="1" t="s">
        <v>47335</v>
      </c>
      <c r="M4049" s="3" t="s">
        <v>171</v>
      </c>
      <c r="N4049" s="3" t="str">
        <f t="shared" si="99"/>
        <v>[1.25 cr - &gt;2 cr]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1"/>
      <c r="AA4049" s="1" t="s">
        <v>16</v>
      </c>
      <c r="AB4049" s="3" t="s">
        <v>12</v>
      </c>
      <c r="AC4049" s="23" t="s">
        <v>37781</v>
      </c>
      <c r="AD4049" s="23" t="s">
        <v>42015</v>
      </c>
      <c r="AE4049" t="s">
        <v>35407</v>
      </c>
    </row>
    <row r="4050" spans="1:31" ht="14.25" customHeight="1">
      <c r="A4050" s="1">
        <v>4049</v>
      </c>
      <c r="B4050" s="1" t="s">
        <v>54</v>
      </c>
      <c r="C4050" s="1" t="s">
        <v>7292</v>
      </c>
      <c r="D4050" s="1" t="s">
        <v>505</v>
      </c>
      <c r="E4050" s="1" t="s">
        <v>139</v>
      </c>
      <c r="F4050" s="1" t="s">
        <v>24404</v>
      </c>
      <c r="G4050" s="14">
        <v>919444066944</v>
      </c>
      <c r="H4050" s="1" t="s">
        <v>20</v>
      </c>
      <c r="I4050" s="1" t="s">
        <v>9</v>
      </c>
      <c r="J4050" s="1" t="s">
        <v>47300</v>
      </c>
      <c r="K4050" s="3" t="s">
        <v>42</v>
      </c>
      <c r="L4050" s="1" t="s">
        <v>47335</v>
      </c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1"/>
      <c r="AA4050" s="1" t="s">
        <v>16</v>
      </c>
      <c r="AB4050" s="3" t="s">
        <v>12</v>
      </c>
      <c r="AC4050" s="23" t="s">
        <v>37781</v>
      </c>
      <c r="AD4050" s="23" t="s">
        <v>42016</v>
      </c>
      <c r="AE4050" t="s">
        <v>35405</v>
      </c>
    </row>
    <row r="4051" spans="1:31" ht="14.25" customHeight="1">
      <c r="A4051" s="1">
        <v>4050</v>
      </c>
      <c r="B4051" s="9" t="s">
        <v>6</v>
      </c>
      <c r="C4051" s="1" t="s">
        <v>7293</v>
      </c>
      <c r="D4051" s="1" t="s">
        <v>1015</v>
      </c>
      <c r="E4051" s="1" t="s">
        <v>7294</v>
      </c>
      <c r="F4051" s="1" t="s">
        <v>31868</v>
      </c>
      <c r="G4051" s="14">
        <v>919494000994</v>
      </c>
      <c r="H4051" s="1" t="s">
        <v>8</v>
      </c>
      <c r="I4051" s="1" t="s">
        <v>9</v>
      </c>
      <c r="J4051" s="1" t="s">
        <v>47300</v>
      </c>
      <c r="K4051" s="3" t="s">
        <v>63</v>
      </c>
      <c r="L4051" s="1" t="s">
        <v>47335</v>
      </c>
      <c r="M4051" s="3" t="s">
        <v>213</v>
      </c>
      <c r="N4051" s="3" t="str">
        <f>J4051</f>
        <v>[1.25 cr - &gt;2 cr]</v>
      </c>
      <c r="O4051" s="3" t="s">
        <v>17</v>
      </c>
      <c r="P4051" s="3" t="s">
        <v>47300</v>
      </c>
      <c r="Q4051" s="3" t="s">
        <v>42</v>
      </c>
      <c r="R4051" s="3" t="s">
        <v>47300</v>
      </c>
      <c r="S4051" s="3" t="s">
        <v>27</v>
      </c>
      <c r="T4051" s="3" t="s">
        <v>47300</v>
      </c>
      <c r="U4051" s="3" t="s">
        <v>117</v>
      </c>
      <c r="V4051" s="3" t="s">
        <v>47300</v>
      </c>
      <c r="W4051" s="3" t="s">
        <v>178</v>
      </c>
      <c r="X4051" s="3" t="s">
        <v>47300</v>
      </c>
      <c r="Y4051" s="3" t="s">
        <v>171</v>
      </c>
      <c r="Z4051" s="1" t="s">
        <v>47300</v>
      </c>
      <c r="AA4051" s="1" t="s">
        <v>11</v>
      </c>
      <c r="AB4051" s="3" t="s">
        <v>13</v>
      </c>
      <c r="AC4051" s="23" t="s">
        <v>37781</v>
      </c>
      <c r="AD4051" s="23" t="s">
        <v>42017</v>
      </c>
      <c r="AE4051" t="s">
        <v>35407</v>
      </c>
    </row>
    <row r="4052" spans="1:31" ht="14.25" customHeight="1">
      <c r="A4052" s="1">
        <v>4051</v>
      </c>
      <c r="B4052" s="9" t="s">
        <v>6</v>
      </c>
      <c r="C4052" s="1" t="s">
        <v>7295</v>
      </c>
      <c r="D4052" s="1" t="s">
        <v>36082</v>
      </c>
      <c r="E4052" s="1" t="s">
        <v>7296</v>
      </c>
      <c r="F4052" s="1" t="s">
        <v>31869</v>
      </c>
      <c r="G4052" s="14">
        <v>9194941066</v>
      </c>
      <c r="H4052" s="1" t="s">
        <v>8</v>
      </c>
      <c r="I4052" s="1" t="s">
        <v>9</v>
      </c>
      <c r="J4052" s="1" t="s">
        <v>47300</v>
      </c>
      <c r="K4052" s="3" t="s">
        <v>117</v>
      </c>
      <c r="L4052" s="1" t="s">
        <v>47335</v>
      </c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1"/>
      <c r="AA4052" s="1" t="s">
        <v>16</v>
      </c>
      <c r="AB4052" s="3" t="s">
        <v>12</v>
      </c>
      <c r="AC4052" s="23" t="s">
        <v>37781</v>
      </c>
      <c r="AD4052" s="23" t="s">
        <v>42018</v>
      </c>
      <c r="AE4052" t="s">
        <v>35402</v>
      </c>
    </row>
    <row r="4053" spans="1:31" ht="14.25" customHeight="1">
      <c r="A4053" s="1">
        <v>4052</v>
      </c>
      <c r="B4053" s="9" t="s">
        <v>6</v>
      </c>
      <c r="C4053" s="1" t="s">
        <v>7323</v>
      </c>
      <c r="D4053" s="1" t="s">
        <v>3533</v>
      </c>
      <c r="E4053" s="1" t="s">
        <v>139</v>
      </c>
      <c r="F4053" s="1" t="s">
        <v>34090</v>
      </c>
      <c r="G4053" s="14">
        <v>91944610104</v>
      </c>
      <c r="H4053" s="1" t="s">
        <v>8</v>
      </c>
      <c r="I4053" s="1" t="s">
        <v>62</v>
      </c>
      <c r="J4053" s="1" t="s">
        <v>47300</v>
      </c>
      <c r="K4053" s="3" t="s">
        <v>42</v>
      </c>
      <c r="L4053" s="1" t="s">
        <v>47335</v>
      </c>
      <c r="M4053" s="3" t="s">
        <v>27</v>
      </c>
      <c r="N4053" s="3" t="str">
        <f t="shared" ref="N4053:N4054" si="100">J4053</f>
        <v>[1.25 cr - &gt;2 cr]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1"/>
      <c r="AA4053" s="1" t="s">
        <v>16</v>
      </c>
      <c r="AB4053" s="3" t="s">
        <v>12</v>
      </c>
      <c r="AC4053" s="23" t="s">
        <v>37781</v>
      </c>
      <c r="AD4053" s="23" t="s">
        <v>41237</v>
      </c>
      <c r="AE4053" t="s">
        <v>35405</v>
      </c>
    </row>
    <row r="4054" spans="1:31" ht="14.25" customHeight="1">
      <c r="A4054" s="1">
        <v>4053</v>
      </c>
      <c r="B4054" s="9" t="s">
        <v>6</v>
      </c>
      <c r="C4054" s="1" t="s">
        <v>7327</v>
      </c>
      <c r="D4054" s="1" t="s">
        <v>7328</v>
      </c>
      <c r="E4054" s="1" t="s">
        <v>139</v>
      </c>
      <c r="F4054" s="1" t="s">
        <v>24420</v>
      </c>
      <c r="G4054" s="14">
        <v>919016166999</v>
      </c>
      <c r="H4054" s="1" t="s">
        <v>8</v>
      </c>
      <c r="I4054" s="1" t="s">
        <v>62</v>
      </c>
      <c r="J4054" s="1" t="s">
        <v>47300</v>
      </c>
      <c r="K4054" s="3" t="s">
        <v>27</v>
      </c>
      <c r="L4054" s="1" t="s">
        <v>47335</v>
      </c>
      <c r="M4054" s="3" t="s">
        <v>47344</v>
      </c>
      <c r="N4054" s="3" t="str">
        <f t="shared" si="100"/>
        <v>[1.25 cr - &gt;2 cr]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1"/>
      <c r="AA4054" s="1" t="s">
        <v>16</v>
      </c>
      <c r="AB4054" s="3" t="s">
        <v>12</v>
      </c>
      <c r="AC4054" s="23" t="s">
        <v>37781</v>
      </c>
      <c r="AD4054" s="23" t="s">
        <v>42019</v>
      </c>
      <c r="AE4054" t="s">
        <v>35405</v>
      </c>
    </row>
    <row r="4055" spans="1:31" ht="14.25" customHeight="1">
      <c r="A4055" s="1">
        <v>4054</v>
      </c>
      <c r="B4055" s="9" t="s">
        <v>6</v>
      </c>
      <c r="C4055" s="1" t="s">
        <v>7336</v>
      </c>
      <c r="D4055" s="1" t="s">
        <v>1968</v>
      </c>
      <c r="E4055" s="1" t="s">
        <v>40</v>
      </c>
      <c r="F4055" s="1" t="s">
        <v>24422</v>
      </c>
      <c r="G4055" s="14">
        <v>9160001646</v>
      </c>
      <c r="H4055" s="1" t="s">
        <v>20</v>
      </c>
      <c r="I4055" s="1" t="s">
        <v>62</v>
      </c>
      <c r="J4055" s="1" t="s">
        <v>47300</v>
      </c>
      <c r="K4055" s="3" t="s">
        <v>27</v>
      </c>
      <c r="L4055" s="1" t="s">
        <v>47335</v>
      </c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1"/>
      <c r="AA4055" s="1" t="s">
        <v>16</v>
      </c>
      <c r="AB4055" s="3" t="s">
        <v>12</v>
      </c>
      <c r="AC4055" s="23" t="s">
        <v>37781</v>
      </c>
      <c r="AD4055" s="23" t="s">
        <v>42020</v>
      </c>
      <c r="AE4055" t="s">
        <v>35402</v>
      </c>
    </row>
    <row r="4056" spans="1:31" ht="14.25" customHeight="1">
      <c r="A4056" s="1">
        <v>4055</v>
      </c>
      <c r="B4056" s="9" t="s">
        <v>6</v>
      </c>
      <c r="C4056" s="1" t="s">
        <v>7349</v>
      </c>
      <c r="D4056" s="1" t="s">
        <v>522</v>
      </c>
      <c r="E4056" s="1" t="s">
        <v>40</v>
      </c>
      <c r="F4056" s="1" t="s">
        <v>31877</v>
      </c>
      <c r="G4056" s="14">
        <v>91999999141</v>
      </c>
      <c r="H4056" s="1" t="s">
        <v>15</v>
      </c>
      <c r="I4056" s="1" t="s">
        <v>62</v>
      </c>
      <c r="J4056" s="1" t="s">
        <v>47300</v>
      </c>
      <c r="K4056" s="3" t="s">
        <v>27</v>
      </c>
      <c r="L4056" s="1" t="s">
        <v>47335</v>
      </c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1"/>
      <c r="AA4056" s="1" t="s">
        <v>16</v>
      </c>
      <c r="AB4056" s="3" t="s">
        <v>12</v>
      </c>
      <c r="AC4056" s="23" t="s">
        <v>37781</v>
      </c>
      <c r="AD4056" s="23" t="s">
        <v>38460</v>
      </c>
      <c r="AE4056" t="s">
        <v>35402</v>
      </c>
    </row>
    <row r="4057" spans="1:31" ht="14.25" customHeight="1">
      <c r="A4057" s="1">
        <v>4056</v>
      </c>
      <c r="B4057" s="1" t="s">
        <v>54</v>
      </c>
      <c r="C4057" s="1" t="s">
        <v>7350</v>
      </c>
      <c r="D4057" s="1" t="s">
        <v>5073</v>
      </c>
      <c r="E4057" s="1" t="s">
        <v>40</v>
      </c>
      <c r="F4057" s="1" t="s">
        <v>24431</v>
      </c>
      <c r="G4057" s="14">
        <v>9194444444</v>
      </c>
      <c r="H4057" s="1" t="s">
        <v>8</v>
      </c>
      <c r="I4057" s="1" t="s">
        <v>9</v>
      </c>
      <c r="J4057" s="1" t="s">
        <v>47300</v>
      </c>
      <c r="K4057" s="3" t="s">
        <v>42</v>
      </c>
      <c r="L4057" s="1" t="s">
        <v>47335</v>
      </c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1"/>
      <c r="AA4057" s="1" t="s">
        <v>16</v>
      </c>
      <c r="AB4057" s="3" t="s">
        <v>12</v>
      </c>
      <c r="AC4057" s="23" t="s">
        <v>37781</v>
      </c>
      <c r="AD4057" s="23" t="s">
        <v>42021</v>
      </c>
      <c r="AE4057" t="s">
        <v>35408</v>
      </c>
    </row>
    <row r="4058" spans="1:31" ht="14.25" customHeight="1">
      <c r="A4058" s="1">
        <v>4057</v>
      </c>
      <c r="B4058" s="9" t="s">
        <v>6</v>
      </c>
      <c r="C4058" s="1" t="s">
        <v>7374</v>
      </c>
      <c r="D4058" s="1" t="s">
        <v>7375</v>
      </c>
      <c r="E4058" s="1" t="s">
        <v>4311</v>
      </c>
      <c r="F4058" s="1" t="s">
        <v>24443</v>
      </c>
      <c r="G4058" s="14">
        <v>91994690</v>
      </c>
      <c r="H4058" s="1" t="s">
        <v>15</v>
      </c>
      <c r="I4058" s="1" t="s">
        <v>9</v>
      </c>
      <c r="J4058" s="1" t="s">
        <v>47300</v>
      </c>
      <c r="K4058" s="3" t="s">
        <v>27</v>
      </c>
      <c r="L4058" s="1" t="s">
        <v>47335</v>
      </c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1"/>
      <c r="AA4058" s="1" t="s">
        <v>16</v>
      </c>
      <c r="AB4058" s="3" t="s">
        <v>12</v>
      </c>
      <c r="AC4058" s="23" t="s">
        <v>37781</v>
      </c>
      <c r="AD4058" s="23" t="s">
        <v>39874</v>
      </c>
      <c r="AE4058" t="s">
        <v>35408</v>
      </c>
    </row>
    <row r="4059" spans="1:31" ht="14.25" customHeight="1">
      <c r="A4059" s="1">
        <v>4058</v>
      </c>
      <c r="B4059" s="9" t="s">
        <v>6</v>
      </c>
      <c r="C4059" s="1" t="s">
        <v>7379</v>
      </c>
      <c r="D4059" s="1" t="s">
        <v>1160</v>
      </c>
      <c r="E4059" s="1" t="s">
        <v>19</v>
      </c>
      <c r="F4059" s="1" t="s">
        <v>24446</v>
      </c>
      <c r="G4059" s="14">
        <v>919446414606</v>
      </c>
      <c r="H4059" s="1" t="s">
        <v>15</v>
      </c>
      <c r="I4059" s="1" t="s">
        <v>9</v>
      </c>
      <c r="J4059" s="1" t="s">
        <v>47300</v>
      </c>
      <c r="K4059" s="3" t="s">
        <v>42</v>
      </c>
      <c r="L4059" s="1" t="s">
        <v>47335</v>
      </c>
      <c r="M4059" s="3" t="s">
        <v>27</v>
      </c>
      <c r="N4059" s="3" t="str">
        <f>J4059</f>
        <v>[1.25 cr - &gt;2 cr]</v>
      </c>
      <c r="O4059" s="3" t="s">
        <v>47349</v>
      </c>
      <c r="P4059" s="3" t="s">
        <v>47300</v>
      </c>
      <c r="Q4059" s="3" t="s">
        <v>171</v>
      </c>
      <c r="R4059" s="3" t="s">
        <v>47300</v>
      </c>
      <c r="S4059" s="3"/>
      <c r="T4059" s="3"/>
      <c r="U4059" s="3"/>
      <c r="V4059" s="3"/>
      <c r="W4059" s="3"/>
      <c r="X4059" s="3"/>
      <c r="Y4059" s="3"/>
      <c r="Z4059" s="1"/>
      <c r="AA4059" s="1" t="s">
        <v>16</v>
      </c>
      <c r="AB4059" s="3" t="s">
        <v>12</v>
      </c>
      <c r="AC4059" s="23" t="s">
        <v>37781</v>
      </c>
      <c r="AD4059" s="23" t="s">
        <v>42022</v>
      </c>
      <c r="AE4059" t="s">
        <v>35405</v>
      </c>
    </row>
    <row r="4060" spans="1:31" ht="14.25" customHeight="1">
      <c r="A4060" s="1">
        <v>4059</v>
      </c>
      <c r="B4060" s="9" t="s">
        <v>6</v>
      </c>
      <c r="C4060" s="1" t="s">
        <v>7398</v>
      </c>
      <c r="D4060" s="1" t="s">
        <v>230</v>
      </c>
      <c r="E4060" s="1" t="s">
        <v>5870</v>
      </c>
      <c r="F4060" s="1" t="s">
        <v>24457</v>
      </c>
      <c r="G4060" s="14">
        <v>919199099400</v>
      </c>
      <c r="H4060" s="1" t="s">
        <v>8</v>
      </c>
      <c r="I4060" s="1" t="s">
        <v>9</v>
      </c>
      <c r="J4060" s="1" t="s">
        <v>47300</v>
      </c>
      <c r="K4060" s="3" t="s">
        <v>178</v>
      </c>
      <c r="L4060" s="1" t="s">
        <v>47335</v>
      </c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1"/>
      <c r="AA4060" s="1" t="s">
        <v>16</v>
      </c>
      <c r="AB4060" s="3" t="s">
        <v>12</v>
      </c>
      <c r="AC4060" s="23" t="s">
        <v>37781</v>
      </c>
      <c r="AD4060" s="23" t="s">
        <v>42023</v>
      </c>
      <c r="AE4060" t="s">
        <v>35408</v>
      </c>
    </row>
    <row r="4061" spans="1:31" ht="14.25" customHeight="1">
      <c r="A4061" s="1">
        <v>4060</v>
      </c>
      <c r="B4061" s="1" t="s">
        <v>54</v>
      </c>
      <c r="C4061" s="1" t="s">
        <v>7412</v>
      </c>
      <c r="D4061" s="1" t="s">
        <v>7413</v>
      </c>
      <c r="E4061" s="1" t="s">
        <v>40</v>
      </c>
      <c r="F4061" s="1" t="s">
        <v>24468</v>
      </c>
      <c r="G4061" s="14">
        <v>919446061110</v>
      </c>
      <c r="H4061" s="1" t="s">
        <v>20</v>
      </c>
      <c r="I4061" s="1" t="s">
        <v>9</v>
      </c>
      <c r="J4061" s="1" t="s">
        <v>47300</v>
      </c>
      <c r="K4061" s="3" t="s">
        <v>17</v>
      </c>
      <c r="L4061" s="1" t="s">
        <v>47335</v>
      </c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1"/>
      <c r="AA4061" s="1" t="s">
        <v>11</v>
      </c>
      <c r="AB4061" s="3" t="s">
        <v>13</v>
      </c>
      <c r="AC4061" s="23" t="s">
        <v>37781</v>
      </c>
      <c r="AD4061" s="23" t="s">
        <v>42024</v>
      </c>
      <c r="AE4061" t="s">
        <v>35407</v>
      </c>
    </row>
    <row r="4062" spans="1:31" ht="14.25" customHeight="1">
      <c r="A4062" s="1">
        <v>4061</v>
      </c>
      <c r="B4062" s="1" t="s">
        <v>54</v>
      </c>
      <c r="C4062" s="1" t="s">
        <v>7419</v>
      </c>
      <c r="D4062" s="1" t="s">
        <v>13246</v>
      </c>
      <c r="E4062" s="1" t="s">
        <v>287</v>
      </c>
      <c r="F4062" s="1" t="s">
        <v>31881</v>
      </c>
      <c r="G4062" s="14">
        <v>919494941144</v>
      </c>
      <c r="H4062" s="1" t="s">
        <v>8</v>
      </c>
      <c r="I4062" s="1" t="s">
        <v>9</v>
      </c>
      <c r="J4062" s="1" t="s">
        <v>47300</v>
      </c>
      <c r="K4062" s="3" t="s">
        <v>27</v>
      </c>
      <c r="L4062" s="1" t="s">
        <v>47335</v>
      </c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1"/>
      <c r="AA4062" s="1" t="s">
        <v>16</v>
      </c>
      <c r="AB4062" s="3" t="s">
        <v>12</v>
      </c>
      <c r="AC4062" s="23" t="s">
        <v>37781</v>
      </c>
      <c r="AD4062" s="23" t="s">
        <v>42025</v>
      </c>
      <c r="AE4062" t="s">
        <v>35405</v>
      </c>
    </row>
    <row r="4063" spans="1:31" ht="14.25" customHeight="1">
      <c r="A4063" s="1">
        <v>4062</v>
      </c>
      <c r="B4063" s="9" t="s">
        <v>6</v>
      </c>
      <c r="C4063" s="1" t="s">
        <v>7421</v>
      </c>
      <c r="D4063" s="1" t="s">
        <v>1222</v>
      </c>
      <c r="E4063" s="1" t="s">
        <v>1034</v>
      </c>
      <c r="F4063" s="1" t="s">
        <v>24473</v>
      </c>
      <c r="G4063" s="14">
        <v>91944409490</v>
      </c>
      <c r="H4063" s="1" t="s">
        <v>20</v>
      </c>
      <c r="I4063" s="1" t="s">
        <v>33</v>
      </c>
      <c r="J4063" s="1" t="s">
        <v>47300</v>
      </c>
      <c r="K4063" s="3" t="s">
        <v>17</v>
      </c>
      <c r="L4063" s="1" t="s">
        <v>47335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1"/>
      <c r="AA4063" s="1" t="s">
        <v>11</v>
      </c>
      <c r="AB4063" s="3" t="s">
        <v>321</v>
      </c>
      <c r="AC4063" s="23" t="s">
        <v>37781</v>
      </c>
      <c r="AD4063" s="23" t="s">
        <v>42026</v>
      </c>
      <c r="AE4063" t="s">
        <v>35408</v>
      </c>
    </row>
    <row r="4064" spans="1:31" ht="14.25" customHeight="1">
      <c r="A4064" s="1">
        <v>4063</v>
      </c>
      <c r="B4064" s="1" t="s">
        <v>54</v>
      </c>
      <c r="C4064" s="1" t="s">
        <v>7432</v>
      </c>
      <c r="D4064" s="1" t="s">
        <v>1160</v>
      </c>
      <c r="E4064" s="1" t="s">
        <v>87</v>
      </c>
      <c r="F4064" s="1" t="s">
        <v>24481</v>
      </c>
      <c r="G4064" s="14">
        <v>919446411440</v>
      </c>
      <c r="H4064" s="1" t="s">
        <v>8</v>
      </c>
      <c r="I4064" s="1" t="s">
        <v>9</v>
      </c>
      <c r="J4064" s="1" t="s">
        <v>47300</v>
      </c>
      <c r="K4064" s="3" t="s">
        <v>42</v>
      </c>
      <c r="L4064" s="1" t="s">
        <v>47335</v>
      </c>
      <c r="M4064" s="3" t="s">
        <v>27</v>
      </c>
      <c r="N4064" s="3" t="str">
        <f>J4064</f>
        <v>[1.25 cr - &gt;2 cr]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1"/>
      <c r="AA4064" s="1" t="s">
        <v>16</v>
      </c>
      <c r="AB4064" s="3" t="s">
        <v>12</v>
      </c>
      <c r="AC4064" s="23" t="s">
        <v>37781</v>
      </c>
      <c r="AD4064" s="23" t="s">
        <v>42027</v>
      </c>
      <c r="AE4064" t="s">
        <v>35407</v>
      </c>
    </row>
    <row r="4065" spans="1:31" ht="14.25" customHeight="1">
      <c r="A4065" s="1">
        <v>4064</v>
      </c>
      <c r="B4065" s="1" t="s">
        <v>54</v>
      </c>
      <c r="C4065" s="1" t="s">
        <v>7436</v>
      </c>
      <c r="D4065" s="1" t="s">
        <v>151</v>
      </c>
      <c r="E4065" s="1" t="s">
        <v>90</v>
      </c>
      <c r="F4065" s="1" t="s">
        <v>7437</v>
      </c>
      <c r="G4065" s="14">
        <v>91461166469</v>
      </c>
      <c r="H4065" s="1" t="s">
        <v>8</v>
      </c>
      <c r="I4065" s="1" t="s">
        <v>62</v>
      </c>
      <c r="J4065" s="1" t="s">
        <v>47300</v>
      </c>
      <c r="K4065" s="3" t="s">
        <v>117</v>
      </c>
      <c r="L4065" s="1" t="s">
        <v>47335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1"/>
      <c r="AA4065" s="1" t="s">
        <v>16</v>
      </c>
      <c r="AB4065" s="3" t="s">
        <v>12</v>
      </c>
      <c r="AC4065" s="23" t="s">
        <v>37781</v>
      </c>
      <c r="AD4065" s="23" t="s">
        <v>42028</v>
      </c>
      <c r="AE4065" t="s">
        <v>35408</v>
      </c>
    </row>
    <row r="4066" spans="1:31" ht="14.25" customHeight="1">
      <c r="A4066" s="1">
        <v>4065</v>
      </c>
      <c r="B4066" s="9" t="s">
        <v>6</v>
      </c>
      <c r="C4066" s="1" t="s">
        <v>7441</v>
      </c>
      <c r="D4066" s="1" t="s">
        <v>35678</v>
      </c>
      <c r="E4066" s="1" t="s">
        <v>36787</v>
      </c>
      <c r="F4066" s="1" t="s">
        <v>34102</v>
      </c>
      <c r="G4066" s="14">
        <v>919494994941</v>
      </c>
      <c r="H4066" s="1" t="s">
        <v>8</v>
      </c>
      <c r="I4066" s="1" t="s">
        <v>9</v>
      </c>
      <c r="J4066" s="1" t="s">
        <v>47300</v>
      </c>
      <c r="K4066" s="3" t="s">
        <v>42</v>
      </c>
      <c r="L4066" s="1" t="s">
        <v>47335</v>
      </c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1"/>
      <c r="AA4066" s="1" t="s">
        <v>16</v>
      </c>
      <c r="AB4066" s="3" t="s">
        <v>12</v>
      </c>
      <c r="AC4066" s="23" t="s">
        <v>37781</v>
      </c>
      <c r="AD4066" s="23" t="s">
        <v>42029</v>
      </c>
      <c r="AE4066" t="s">
        <v>35405</v>
      </c>
    </row>
    <row r="4067" spans="1:31" ht="14.25" customHeight="1">
      <c r="A4067" s="1">
        <v>4066</v>
      </c>
      <c r="B4067" s="9" t="s">
        <v>6</v>
      </c>
      <c r="C4067" s="1" t="s">
        <v>7457</v>
      </c>
      <c r="D4067" s="1" t="s">
        <v>7458</v>
      </c>
      <c r="E4067" s="1" t="s">
        <v>1047</v>
      </c>
      <c r="F4067" s="1" t="s">
        <v>24493</v>
      </c>
      <c r="G4067" s="14">
        <v>916969499699</v>
      </c>
      <c r="H4067" s="1" t="s">
        <v>8</v>
      </c>
      <c r="I4067" s="1" t="s">
        <v>62</v>
      </c>
      <c r="J4067" s="1" t="s">
        <v>47300</v>
      </c>
      <c r="K4067" s="3" t="s">
        <v>17</v>
      </c>
      <c r="L4067" s="1" t="s">
        <v>47335</v>
      </c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1"/>
      <c r="AA4067" s="1" t="s">
        <v>11</v>
      </c>
      <c r="AB4067" s="3" t="s">
        <v>321</v>
      </c>
      <c r="AC4067" s="23" t="s">
        <v>37781</v>
      </c>
      <c r="AD4067" s="23" t="s">
        <v>42030</v>
      </c>
      <c r="AE4067" t="s">
        <v>35405</v>
      </c>
    </row>
    <row r="4068" spans="1:31" ht="14.25" customHeight="1">
      <c r="A4068" s="1">
        <v>4067</v>
      </c>
      <c r="B4068" s="1" t="s">
        <v>54</v>
      </c>
      <c r="C4068" s="1" t="s">
        <v>7476</v>
      </c>
      <c r="D4068" s="1" t="s">
        <v>522</v>
      </c>
      <c r="E4068" s="1" t="s">
        <v>152</v>
      </c>
      <c r="F4068" s="1" t="s">
        <v>24505</v>
      </c>
      <c r="G4068" s="14">
        <v>919446996494</v>
      </c>
      <c r="H4068" s="1" t="s">
        <v>20</v>
      </c>
      <c r="I4068" s="1" t="s">
        <v>33</v>
      </c>
      <c r="J4068" s="1" t="s">
        <v>47300</v>
      </c>
      <c r="K4068" s="3" t="s">
        <v>42</v>
      </c>
      <c r="L4068" s="1" t="s">
        <v>47335</v>
      </c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1"/>
      <c r="AA4068" s="1" t="s">
        <v>16</v>
      </c>
      <c r="AB4068" s="3" t="s">
        <v>12</v>
      </c>
      <c r="AC4068" s="23" t="s">
        <v>37781</v>
      </c>
      <c r="AD4068" s="23" t="s">
        <v>42031</v>
      </c>
      <c r="AE4068" t="s">
        <v>35405</v>
      </c>
    </row>
    <row r="4069" spans="1:31" ht="14.25" customHeight="1">
      <c r="A4069" s="1">
        <v>4068</v>
      </c>
      <c r="B4069" s="1" t="s">
        <v>54</v>
      </c>
      <c r="C4069" s="1" t="s">
        <v>7480</v>
      </c>
      <c r="D4069" s="1" t="s">
        <v>1410</v>
      </c>
      <c r="E4069" s="1" t="s">
        <v>139</v>
      </c>
      <c r="F4069" s="1" t="s">
        <v>24508</v>
      </c>
      <c r="G4069" s="14">
        <v>91944409101</v>
      </c>
      <c r="H4069" s="1" t="s">
        <v>8</v>
      </c>
      <c r="I4069" s="1" t="s">
        <v>9</v>
      </c>
      <c r="J4069" s="1" t="s">
        <v>47300</v>
      </c>
      <c r="K4069" s="3" t="s">
        <v>42</v>
      </c>
      <c r="L4069" s="1" t="s">
        <v>47335</v>
      </c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1"/>
      <c r="AA4069" s="1" t="s">
        <v>16</v>
      </c>
      <c r="AB4069" s="3" t="s">
        <v>12</v>
      </c>
      <c r="AC4069" s="23" t="s">
        <v>37781</v>
      </c>
      <c r="AD4069" s="23" t="s">
        <v>42032</v>
      </c>
      <c r="AE4069" t="s">
        <v>35408</v>
      </c>
    </row>
    <row r="4070" spans="1:31" ht="14.25" customHeight="1">
      <c r="A4070" s="1">
        <v>4069</v>
      </c>
      <c r="B4070" s="9" t="s">
        <v>6</v>
      </c>
      <c r="C4070" s="1" t="s">
        <v>7494</v>
      </c>
      <c r="D4070" s="1" t="s">
        <v>7495</v>
      </c>
      <c r="E4070" s="1" t="s">
        <v>328</v>
      </c>
      <c r="F4070" s="1" t="s">
        <v>24514</v>
      </c>
      <c r="G4070" s="14">
        <v>91999441469</v>
      </c>
      <c r="H4070" s="1" t="s">
        <v>15</v>
      </c>
      <c r="I4070" s="1" t="s">
        <v>9</v>
      </c>
      <c r="J4070" s="1" t="s">
        <v>47300</v>
      </c>
      <c r="K4070" s="3" t="s">
        <v>117</v>
      </c>
      <c r="L4070" s="1" t="s">
        <v>47335</v>
      </c>
      <c r="M4070" s="3" t="s">
        <v>178</v>
      </c>
      <c r="N4070" s="3" t="str">
        <f>J4070</f>
        <v>[1.25 cr - &gt;2 cr]</v>
      </c>
      <c r="O4070" s="3" t="s">
        <v>171</v>
      </c>
      <c r="P4070" s="3" t="s">
        <v>47300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1"/>
      <c r="AA4070" s="1" t="s">
        <v>16</v>
      </c>
      <c r="AB4070" s="3" t="s">
        <v>12</v>
      </c>
      <c r="AC4070" s="23" t="s">
        <v>37781</v>
      </c>
      <c r="AD4070" s="23" t="s">
        <v>42033</v>
      </c>
      <c r="AE4070" t="s">
        <v>35408</v>
      </c>
    </row>
    <row r="4071" spans="1:31" ht="14.25" customHeight="1">
      <c r="A4071" s="1">
        <v>4070</v>
      </c>
      <c r="B4071" s="1" t="s">
        <v>54</v>
      </c>
      <c r="C4071" s="1" t="s">
        <v>7538</v>
      </c>
      <c r="D4071" s="1" t="s">
        <v>5041</v>
      </c>
      <c r="E4071" s="1" t="s">
        <v>139</v>
      </c>
      <c r="F4071" s="1" t="s">
        <v>24534</v>
      </c>
      <c r="G4071" s="14">
        <v>919446600991</v>
      </c>
      <c r="H4071" s="1" t="s">
        <v>8</v>
      </c>
      <c r="I4071" s="1" t="s">
        <v>62</v>
      </c>
      <c r="J4071" s="1" t="s">
        <v>47300</v>
      </c>
      <c r="K4071" s="3" t="s">
        <v>17</v>
      </c>
      <c r="L4071" s="1" t="s">
        <v>47335</v>
      </c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1"/>
      <c r="AA4071" s="1" t="s">
        <v>16</v>
      </c>
      <c r="AB4071" s="3" t="s">
        <v>12</v>
      </c>
      <c r="AC4071" s="23" t="s">
        <v>37781</v>
      </c>
      <c r="AD4071" s="23" t="s">
        <v>42034</v>
      </c>
      <c r="AE4071" t="s">
        <v>35408</v>
      </c>
    </row>
    <row r="4072" spans="1:31" ht="14.25" customHeight="1">
      <c r="A4072" s="1">
        <v>4071</v>
      </c>
      <c r="B4072" s="9" t="s">
        <v>6</v>
      </c>
      <c r="C4072" s="1" t="s">
        <v>7550</v>
      </c>
      <c r="D4072" s="1" t="s">
        <v>7551</v>
      </c>
      <c r="E4072" s="1" t="s">
        <v>139</v>
      </c>
      <c r="F4072" s="1" t="s">
        <v>24540</v>
      </c>
      <c r="G4072" s="14">
        <v>91990990940</v>
      </c>
      <c r="H4072" s="1" t="s">
        <v>15</v>
      </c>
      <c r="I4072" s="1" t="s">
        <v>62</v>
      </c>
      <c r="J4072" s="1" t="s">
        <v>47300</v>
      </c>
      <c r="K4072" s="3" t="s">
        <v>42</v>
      </c>
      <c r="L4072" s="1" t="s">
        <v>47335</v>
      </c>
      <c r="M4072" s="3" t="s">
        <v>27</v>
      </c>
      <c r="N4072" s="3" t="str">
        <f>J4072</f>
        <v>[1.25 cr - &gt;2 cr]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1"/>
      <c r="AA4072" s="1" t="s">
        <v>16</v>
      </c>
      <c r="AB4072" s="3" t="s">
        <v>12</v>
      </c>
      <c r="AC4072" s="23" t="s">
        <v>37781</v>
      </c>
      <c r="AD4072" s="23" t="s">
        <v>42035</v>
      </c>
      <c r="AE4072" t="s">
        <v>35405</v>
      </c>
    </row>
    <row r="4073" spans="1:31" ht="14.25" customHeight="1">
      <c r="A4073" s="1">
        <v>4072</v>
      </c>
      <c r="B4073" s="9" t="s">
        <v>6</v>
      </c>
      <c r="C4073" s="1" t="s">
        <v>7554</v>
      </c>
      <c r="D4073" s="1" t="s">
        <v>1952</v>
      </c>
      <c r="E4073" s="1" t="s">
        <v>139</v>
      </c>
      <c r="F4073" s="1" t="s">
        <v>24542</v>
      </c>
      <c r="G4073" s="14">
        <v>91494060664</v>
      </c>
      <c r="H4073" s="1" t="s">
        <v>8</v>
      </c>
      <c r="I4073" s="1" t="s">
        <v>9</v>
      </c>
      <c r="J4073" s="1" t="s">
        <v>47300</v>
      </c>
      <c r="K4073" s="3" t="s">
        <v>42</v>
      </c>
      <c r="L4073" s="1" t="s">
        <v>47335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1"/>
      <c r="AA4073" s="1" t="s">
        <v>16</v>
      </c>
      <c r="AB4073" s="3" t="s">
        <v>12</v>
      </c>
      <c r="AC4073" s="23" t="s">
        <v>37781</v>
      </c>
      <c r="AD4073" s="23" t="s">
        <v>42036</v>
      </c>
      <c r="AE4073" t="s">
        <v>35405</v>
      </c>
    </row>
    <row r="4074" spans="1:31" ht="14.25" customHeight="1">
      <c r="A4074" s="1">
        <v>4073</v>
      </c>
      <c r="B4074" s="1" t="s">
        <v>54</v>
      </c>
      <c r="C4074" s="1" t="s">
        <v>7658</v>
      </c>
      <c r="D4074" s="1" t="s">
        <v>1867</v>
      </c>
      <c r="E4074" s="1" t="s">
        <v>255</v>
      </c>
      <c r="F4074" s="1" t="s">
        <v>24571</v>
      </c>
      <c r="G4074" s="14">
        <v>919446491141</v>
      </c>
      <c r="H4074" s="1" t="s">
        <v>20</v>
      </c>
      <c r="I4074" s="1" t="s">
        <v>9</v>
      </c>
      <c r="J4074" s="1" t="s">
        <v>47300</v>
      </c>
      <c r="K4074" s="3" t="s">
        <v>27</v>
      </c>
      <c r="L4074" s="1" t="s">
        <v>47335</v>
      </c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1"/>
      <c r="AA4074" s="1" t="s">
        <v>16</v>
      </c>
      <c r="AB4074" s="3" t="s">
        <v>12</v>
      </c>
      <c r="AC4074" s="23" t="s">
        <v>37781</v>
      </c>
      <c r="AD4074" s="23" t="s">
        <v>42037</v>
      </c>
      <c r="AE4074" t="s">
        <v>35407</v>
      </c>
    </row>
    <row r="4075" spans="1:31" ht="14.25" customHeight="1">
      <c r="A4075" s="1">
        <v>4074</v>
      </c>
      <c r="B4075" s="1" t="s">
        <v>54</v>
      </c>
      <c r="C4075" s="1" t="s">
        <v>7729</v>
      </c>
      <c r="D4075" s="1" t="s">
        <v>9302</v>
      </c>
      <c r="E4075" s="1" t="s">
        <v>139</v>
      </c>
      <c r="F4075" s="1" t="s">
        <v>24605</v>
      </c>
      <c r="G4075" s="14">
        <v>919444061444</v>
      </c>
      <c r="H4075" s="1" t="s">
        <v>20</v>
      </c>
      <c r="I4075" s="1" t="s">
        <v>62</v>
      </c>
      <c r="J4075" s="1" t="s">
        <v>47300</v>
      </c>
      <c r="K4075" s="3" t="s">
        <v>42</v>
      </c>
      <c r="L4075" s="1" t="s">
        <v>47335</v>
      </c>
      <c r="M4075" s="3" t="s">
        <v>27</v>
      </c>
      <c r="N4075" s="3" t="str">
        <f t="shared" ref="N4075:N4076" si="101">J4075</f>
        <v>[1.25 cr - &gt;2 cr]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1"/>
      <c r="AA4075" s="1" t="s">
        <v>16</v>
      </c>
      <c r="AB4075" s="3" t="s">
        <v>12</v>
      </c>
      <c r="AC4075" s="23" t="s">
        <v>37781</v>
      </c>
      <c r="AD4075" s="23" t="s">
        <v>38876</v>
      </c>
      <c r="AE4075" t="s">
        <v>35408</v>
      </c>
    </row>
    <row r="4076" spans="1:31" ht="14.25" customHeight="1">
      <c r="A4076" s="1">
        <v>4075</v>
      </c>
      <c r="B4076" s="9" t="s">
        <v>6</v>
      </c>
      <c r="C4076" s="1" t="s">
        <v>7738</v>
      </c>
      <c r="D4076" s="1" t="s">
        <v>857</v>
      </c>
      <c r="E4076" s="1" t="s">
        <v>40</v>
      </c>
      <c r="F4076" s="1" t="s">
        <v>7739</v>
      </c>
      <c r="G4076" s="14">
        <v>9146464464</v>
      </c>
      <c r="H4076" s="1" t="s">
        <v>15</v>
      </c>
      <c r="I4076" s="1" t="s">
        <v>9</v>
      </c>
      <c r="J4076" s="1" t="s">
        <v>47300</v>
      </c>
      <c r="K4076" s="3" t="s">
        <v>63</v>
      </c>
      <c r="L4076" s="1" t="s">
        <v>47335</v>
      </c>
      <c r="M4076" s="3" t="s">
        <v>213</v>
      </c>
      <c r="N4076" s="3" t="str">
        <f t="shared" si="101"/>
        <v>[1.25 cr - &gt;2 cr]</v>
      </c>
      <c r="O4076" s="3" t="s">
        <v>17</v>
      </c>
      <c r="P4076" s="3" t="s">
        <v>47300</v>
      </c>
      <c r="Q4076" s="3" t="s">
        <v>42</v>
      </c>
      <c r="R4076" s="3" t="s">
        <v>47300</v>
      </c>
      <c r="S4076" s="3" t="s">
        <v>27</v>
      </c>
      <c r="T4076" s="3" t="s">
        <v>47300</v>
      </c>
      <c r="U4076" s="3" t="s">
        <v>117</v>
      </c>
      <c r="V4076" s="3" t="s">
        <v>47300</v>
      </c>
      <c r="W4076" s="3" t="s">
        <v>178</v>
      </c>
      <c r="X4076" s="3" t="s">
        <v>47300</v>
      </c>
      <c r="Y4076" s="3" t="s">
        <v>171</v>
      </c>
      <c r="Z4076" s="1" t="s">
        <v>47300</v>
      </c>
      <c r="AA4076" s="1" t="s">
        <v>11</v>
      </c>
      <c r="AB4076" s="3" t="s">
        <v>274</v>
      </c>
      <c r="AC4076" s="23" t="s">
        <v>37781</v>
      </c>
      <c r="AD4076" s="23" t="s">
        <v>42038</v>
      </c>
      <c r="AE4076" t="s">
        <v>35402</v>
      </c>
    </row>
    <row r="4077" spans="1:31" ht="14.25" customHeight="1">
      <c r="A4077" s="1">
        <v>4076</v>
      </c>
      <c r="B4077" s="9" t="s">
        <v>6</v>
      </c>
      <c r="C4077" s="1" t="s">
        <v>7850</v>
      </c>
      <c r="D4077" s="1" t="s">
        <v>361</v>
      </c>
      <c r="E4077" s="1" t="s">
        <v>40</v>
      </c>
      <c r="F4077" s="1" t="s">
        <v>34136</v>
      </c>
      <c r="G4077" s="14">
        <v>9144400066</v>
      </c>
      <c r="H4077" s="1" t="s">
        <v>132</v>
      </c>
      <c r="I4077" s="1" t="s">
        <v>9</v>
      </c>
      <c r="J4077" s="1" t="s">
        <v>47300</v>
      </c>
      <c r="K4077" s="3" t="s">
        <v>17</v>
      </c>
      <c r="L4077" s="1" t="s">
        <v>47335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1"/>
      <c r="AA4077" s="1" t="s">
        <v>11</v>
      </c>
      <c r="AB4077" s="3" t="s">
        <v>13</v>
      </c>
      <c r="AC4077" s="23" t="s">
        <v>37781</v>
      </c>
      <c r="AD4077" s="23" t="s">
        <v>42039</v>
      </c>
      <c r="AE4077" t="s">
        <v>35405</v>
      </c>
    </row>
    <row r="4078" spans="1:31" ht="14.25" customHeight="1">
      <c r="A4078" s="1">
        <v>4077</v>
      </c>
      <c r="B4078" s="1" t="s">
        <v>54</v>
      </c>
      <c r="C4078" s="1" t="s">
        <v>7898</v>
      </c>
      <c r="D4078" s="1" t="s">
        <v>35679</v>
      </c>
      <c r="E4078" s="1" t="s">
        <v>139</v>
      </c>
      <c r="F4078" s="1" t="s">
        <v>24691</v>
      </c>
      <c r="G4078" s="14">
        <v>9194664496</v>
      </c>
      <c r="H4078" s="1" t="s">
        <v>20</v>
      </c>
      <c r="I4078" s="1" t="s">
        <v>33</v>
      </c>
      <c r="J4078" s="1" t="s">
        <v>47300</v>
      </c>
      <c r="K4078" s="3" t="s">
        <v>213</v>
      </c>
      <c r="L4078" s="1" t="s">
        <v>47335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1"/>
      <c r="AA4078" s="1" t="s">
        <v>16</v>
      </c>
      <c r="AB4078" s="3" t="s">
        <v>12</v>
      </c>
      <c r="AC4078" s="23" t="s">
        <v>37781</v>
      </c>
      <c r="AD4078" s="23" t="s">
        <v>42040</v>
      </c>
      <c r="AE4078" t="s">
        <v>35407</v>
      </c>
    </row>
    <row r="4079" spans="1:31" ht="14.25" customHeight="1">
      <c r="A4079" s="1">
        <v>4078</v>
      </c>
      <c r="B4079" s="9" t="s">
        <v>6</v>
      </c>
      <c r="C4079" s="1" t="s">
        <v>7909</v>
      </c>
      <c r="D4079" s="1" t="s">
        <v>7910</v>
      </c>
      <c r="E4079" s="1" t="s">
        <v>774</v>
      </c>
      <c r="F4079" s="1" t="s">
        <v>34139</v>
      </c>
      <c r="G4079" s="14">
        <v>914444664</v>
      </c>
      <c r="H4079" s="1" t="s">
        <v>20</v>
      </c>
      <c r="I4079" s="1" t="s">
        <v>9</v>
      </c>
      <c r="J4079" s="1" t="s">
        <v>47300</v>
      </c>
      <c r="K4079" s="3" t="s">
        <v>63</v>
      </c>
      <c r="L4079" s="1" t="s">
        <v>47335</v>
      </c>
      <c r="M4079" s="3" t="s">
        <v>213</v>
      </c>
      <c r="N4079" s="3" t="str">
        <f t="shared" ref="N4079:N4083" si="102">J4079</f>
        <v>[1.25 cr - &gt;2 cr]</v>
      </c>
      <c r="O4079" s="3" t="s">
        <v>17</v>
      </c>
      <c r="P4079" s="3" t="s">
        <v>47300</v>
      </c>
      <c r="Q4079" s="3" t="s">
        <v>42</v>
      </c>
      <c r="R4079" s="3" t="s">
        <v>47300</v>
      </c>
      <c r="S4079" s="3" t="s">
        <v>27</v>
      </c>
      <c r="T4079" s="3" t="s">
        <v>47300</v>
      </c>
      <c r="U4079" s="3" t="s">
        <v>117</v>
      </c>
      <c r="V4079" s="3" t="s">
        <v>47300</v>
      </c>
      <c r="W4079" s="3" t="s">
        <v>178</v>
      </c>
      <c r="X4079" s="3" t="s">
        <v>47300</v>
      </c>
      <c r="Y4079" s="3" t="s">
        <v>171</v>
      </c>
      <c r="Z4079" s="1" t="s">
        <v>47300</v>
      </c>
      <c r="AA4079" s="1" t="s">
        <v>16</v>
      </c>
      <c r="AB4079" s="3" t="s">
        <v>12</v>
      </c>
      <c r="AC4079" s="23" t="s">
        <v>37781</v>
      </c>
      <c r="AD4079" s="23" t="s">
        <v>42041</v>
      </c>
      <c r="AE4079" t="s">
        <v>35408</v>
      </c>
    </row>
    <row r="4080" spans="1:31" ht="14.25" customHeight="1">
      <c r="A4080" s="1">
        <v>4079</v>
      </c>
      <c r="B4080" s="9" t="s">
        <v>6</v>
      </c>
      <c r="C4080" s="1" t="s">
        <v>7978</v>
      </c>
      <c r="D4080" s="1" t="s">
        <v>1015</v>
      </c>
      <c r="E4080" s="1" t="s">
        <v>7979</v>
      </c>
      <c r="F4080" s="1" t="s">
        <v>7980</v>
      </c>
      <c r="G4080" s="14">
        <v>91949111446</v>
      </c>
      <c r="H4080" s="1" t="s">
        <v>20</v>
      </c>
      <c r="I4080" s="1" t="s">
        <v>62</v>
      </c>
      <c r="J4080" s="1" t="s">
        <v>47300</v>
      </c>
      <c r="K4080" s="3" t="s">
        <v>63</v>
      </c>
      <c r="L4080" s="1" t="s">
        <v>47335</v>
      </c>
      <c r="M4080" s="3" t="s">
        <v>213</v>
      </c>
      <c r="N4080" s="3" t="str">
        <f t="shared" si="102"/>
        <v>[1.25 cr - &gt;2 cr]</v>
      </c>
      <c r="O4080" s="3" t="s">
        <v>17</v>
      </c>
      <c r="P4080" s="3" t="s">
        <v>47300</v>
      </c>
      <c r="Q4080" s="3" t="s">
        <v>42</v>
      </c>
      <c r="R4080" s="3" t="s">
        <v>47300</v>
      </c>
      <c r="S4080" s="3" t="s">
        <v>27</v>
      </c>
      <c r="T4080" s="3" t="s">
        <v>47300</v>
      </c>
      <c r="U4080" s="3" t="s">
        <v>117</v>
      </c>
      <c r="V4080" s="3" t="s">
        <v>47300</v>
      </c>
      <c r="W4080" s="3" t="s">
        <v>178</v>
      </c>
      <c r="X4080" s="3" t="s">
        <v>47300</v>
      </c>
      <c r="Y4080" s="3" t="s">
        <v>171</v>
      </c>
      <c r="Z4080" s="1" t="s">
        <v>47300</v>
      </c>
      <c r="AA4080" s="1" t="s">
        <v>16</v>
      </c>
      <c r="AB4080" s="3" t="s">
        <v>12</v>
      </c>
      <c r="AC4080" s="23" t="s">
        <v>37781</v>
      </c>
      <c r="AD4080" s="23" t="s">
        <v>38251</v>
      </c>
      <c r="AE4080" t="s">
        <v>35407</v>
      </c>
    </row>
    <row r="4081" spans="1:31" ht="14.25" customHeight="1">
      <c r="A4081" s="1">
        <v>4080</v>
      </c>
      <c r="B4081" s="1" t="s">
        <v>54</v>
      </c>
      <c r="C4081" s="1" t="s">
        <v>7983</v>
      </c>
      <c r="D4081" s="1" t="s">
        <v>350</v>
      </c>
      <c r="E4081" s="1" t="s">
        <v>139</v>
      </c>
      <c r="F4081" s="1" t="s">
        <v>34148</v>
      </c>
      <c r="G4081" s="14">
        <v>91944409990</v>
      </c>
      <c r="H4081" s="1" t="s">
        <v>8</v>
      </c>
      <c r="I4081" s="1" t="s">
        <v>9</v>
      </c>
      <c r="J4081" s="1" t="s">
        <v>47300</v>
      </c>
      <c r="K4081" s="3" t="s">
        <v>42</v>
      </c>
      <c r="L4081" s="1" t="s">
        <v>47335</v>
      </c>
      <c r="M4081" s="3" t="s">
        <v>27</v>
      </c>
      <c r="N4081" s="3" t="str">
        <f t="shared" si="102"/>
        <v>[1.25 cr - &gt;2 cr]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1"/>
      <c r="AA4081" s="1" t="s">
        <v>16</v>
      </c>
      <c r="AB4081" s="3" t="s">
        <v>12</v>
      </c>
      <c r="AC4081" s="23" t="s">
        <v>37781</v>
      </c>
      <c r="AD4081" s="23" t="s">
        <v>42042</v>
      </c>
      <c r="AE4081" t="s">
        <v>35408</v>
      </c>
    </row>
    <row r="4082" spans="1:31" ht="14.25" customHeight="1">
      <c r="A4082" s="1">
        <v>4081</v>
      </c>
      <c r="B4082" s="9" t="s">
        <v>6</v>
      </c>
      <c r="C4082" s="1" t="s">
        <v>7985</v>
      </c>
      <c r="D4082" s="1" t="s">
        <v>7986</v>
      </c>
      <c r="E4082" s="1" t="s">
        <v>1797</v>
      </c>
      <c r="F4082" s="1" t="s">
        <v>24728</v>
      </c>
      <c r="G4082" s="14">
        <v>91404061916</v>
      </c>
      <c r="H4082" s="1" t="s">
        <v>8</v>
      </c>
      <c r="I4082" s="1" t="s">
        <v>62</v>
      </c>
      <c r="J4082" s="1" t="s">
        <v>47300</v>
      </c>
      <c r="K4082" s="3" t="s">
        <v>42</v>
      </c>
      <c r="L4082" s="1" t="s">
        <v>47335</v>
      </c>
      <c r="M4082" s="3" t="s">
        <v>27</v>
      </c>
      <c r="N4082" s="3" t="str">
        <f t="shared" si="102"/>
        <v>[1.25 cr - &gt;2 cr]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1"/>
      <c r="AA4082" s="1" t="s">
        <v>16</v>
      </c>
      <c r="AB4082" s="3" t="s">
        <v>12</v>
      </c>
      <c r="AC4082" s="23" t="s">
        <v>37781</v>
      </c>
      <c r="AD4082" s="23" t="s">
        <v>42043</v>
      </c>
      <c r="AE4082" t="s">
        <v>35408</v>
      </c>
    </row>
    <row r="4083" spans="1:31" ht="14.25" customHeight="1">
      <c r="A4083" s="1">
        <v>4082</v>
      </c>
      <c r="B4083" s="9" t="s">
        <v>6</v>
      </c>
      <c r="C4083" s="1" t="s">
        <v>8042</v>
      </c>
      <c r="D4083" s="1" t="s">
        <v>2904</v>
      </c>
      <c r="E4083" s="1" t="s">
        <v>217</v>
      </c>
      <c r="F4083" s="1" t="s">
        <v>31955</v>
      </c>
      <c r="G4083" s="14">
        <v>919494944944</v>
      </c>
      <c r="H4083" s="1" t="s">
        <v>8</v>
      </c>
      <c r="I4083" s="1" t="s">
        <v>9</v>
      </c>
      <c r="J4083" s="1" t="s">
        <v>47300</v>
      </c>
      <c r="K4083" s="3" t="s">
        <v>42</v>
      </c>
      <c r="L4083" s="1" t="s">
        <v>47335</v>
      </c>
      <c r="M4083" s="3" t="s">
        <v>27</v>
      </c>
      <c r="N4083" s="3" t="str">
        <f t="shared" si="102"/>
        <v>[1.25 cr - &gt;2 cr]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1"/>
      <c r="AA4083" s="1" t="s">
        <v>16</v>
      </c>
      <c r="AB4083" s="3" t="s">
        <v>12</v>
      </c>
      <c r="AC4083" s="23" t="s">
        <v>37781</v>
      </c>
      <c r="AD4083" s="23" t="s">
        <v>42044</v>
      </c>
      <c r="AE4083" t="s">
        <v>35407</v>
      </c>
    </row>
    <row r="4084" spans="1:31" ht="14.25" customHeight="1">
      <c r="A4084" s="1">
        <v>4083</v>
      </c>
      <c r="B4084" s="1" t="s">
        <v>54</v>
      </c>
      <c r="C4084" s="1" t="s">
        <v>8053</v>
      </c>
      <c r="D4084" s="1" t="s">
        <v>7989</v>
      </c>
      <c r="E4084" s="1" t="s">
        <v>724</v>
      </c>
      <c r="F4084" s="1" t="s">
        <v>24761</v>
      </c>
      <c r="G4084" s="14">
        <v>919111144004</v>
      </c>
      <c r="H4084" s="1" t="s">
        <v>20</v>
      </c>
      <c r="I4084" s="1" t="s">
        <v>9</v>
      </c>
      <c r="J4084" s="1" t="s">
        <v>47300</v>
      </c>
      <c r="K4084" s="3" t="s">
        <v>42</v>
      </c>
      <c r="L4084" s="1" t="s">
        <v>47335</v>
      </c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1"/>
      <c r="AA4084" s="1" t="s">
        <v>16</v>
      </c>
      <c r="AB4084" s="3" t="s">
        <v>12</v>
      </c>
      <c r="AC4084" s="23" t="s">
        <v>37781</v>
      </c>
      <c r="AD4084" s="23" t="s">
        <v>41279</v>
      </c>
      <c r="AE4084" t="s">
        <v>35408</v>
      </c>
    </row>
    <row r="4085" spans="1:31" ht="14.25" customHeight="1">
      <c r="A4085" s="1">
        <v>4084</v>
      </c>
      <c r="B4085" s="9" t="s">
        <v>6</v>
      </c>
      <c r="C4085" s="1" t="s">
        <v>8079</v>
      </c>
      <c r="D4085" s="1" t="s">
        <v>3371</v>
      </c>
      <c r="E4085" s="1" t="s">
        <v>32</v>
      </c>
      <c r="F4085" s="1" t="s">
        <v>24776</v>
      </c>
      <c r="G4085" s="14">
        <v>919904661</v>
      </c>
      <c r="H4085" s="1" t="s">
        <v>8</v>
      </c>
      <c r="I4085" s="1" t="s">
        <v>62</v>
      </c>
      <c r="J4085" s="1" t="s">
        <v>47300</v>
      </c>
      <c r="K4085" s="3" t="s">
        <v>27</v>
      </c>
      <c r="L4085" s="1" t="s">
        <v>47335</v>
      </c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1"/>
      <c r="AA4085" s="1" t="s">
        <v>16</v>
      </c>
      <c r="AB4085" s="3" t="s">
        <v>12</v>
      </c>
      <c r="AC4085" s="23" t="s">
        <v>37781</v>
      </c>
      <c r="AD4085" s="23" t="s">
        <v>42045</v>
      </c>
      <c r="AE4085" t="s">
        <v>35405</v>
      </c>
    </row>
    <row r="4086" spans="1:31" ht="14.25" customHeight="1">
      <c r="A4086" s="1">
        <v>4085</v>
      </c>
      <c r="B4086" s="9" t="s">
        <v>6</v>
      </c>
      <c r="C4086" s="1" t="s">
        <v>8169</v>
      </c>
      <c r="D4086" s="1" t="s">
        <v>1846</v>
      </c>
      <c r="E4086" s="1" t="s">
        <v>40</v>
      </c>
      <c r="F4086" s="1" t="s">
        <v>24821</v>
      </c>
      <c r="G4086" s="14">
        <v>919446414044</v>
      </c>
      <c r="H4086" s="1" t="s">
        <v>15</v>
      </c>
      <c r="I4086" s="1" t="s">
        <v>9</v>
      </c>
      <c r="J4086" s="1" t="s">
        <v>47300</v>
      </c>
      <c r="K4086" s="3" t="s">
        <v>178</v>
      </c>
      <c r="L4086" s="1" t="s">
        <v>47335</v>
      </c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1"/>
      <c r="AA4086" s="1" t="s">
        <v>16</v>
      </c>
      <c r="AB4086" s="3" t="s">
        <v>12</v>
      </c>
      <c r="AC4086" s="23" t="s">
        <v>37781</v>
      </c>
      <c r="AD4086" s="23" t="s">
        <v>42046</v>
      </c>
      <c r="AE4086" t="s">
        <v>35408</v>
      </c>
    </row>
    <row r="4087" spans="1:31" ht="14.25" customHeight="1">
      <c r="A4087" s="1">
        <v>4086</v>
      </c>
      <c r="B4087" s="9" t="s">
        <v>6</v>
      </c>
      <c r="C4087" s="1" t="s">
        <v>8192</v>
      </c>
      <c r="D4087" s="1" t="s">
        <v>965</v>
      </c>
      <c r="E4087" s="1" t="s">
        <v>8193</v>
      </c>
      <c r="F4087" s="1" t="s">
        <v>24830</v>
      </c>
      <c r="G4087" s="14">
        <v>91414149444</v>
      </c>
      <c r="H4087" s="1" t="s">
        <v>15</v>
      </c>
      <c r="I4087" s="1" t="s">
        <v>107</v>
      </c>
      <c r="J4087" s="1" t="s">
        <v>47300</v>
      </c>
      <c r="K4087" s="3" t="s">
        <v>27</v>
      </c>
      <c r="L4087" s="1" t="s">
        <v>47335</v>
      </c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1"/>
      <c r="AA4087" s="1" t="s">
        <v>16</v>
      </c>
      <c r="AB4087" s="3" t="s">
        <v>12</v>
      </c>
      <c r="AC4087" s="23" t="s">
        <v>37781</v>
      </c>
      <c r="AD4087" s="23" t="s">
        <v>42047</v>
      </c>
      <c r="AE4087" t="s">
        <v>35402</v>
      </c>
    </row>
    <row r="4088" spans="1:31" ht="14.25" customHeight="1">
      <c r="A4088" s="1">
        <v>4087</v>
      </c>
      <c r="B4088" s="1" t="s">
        <v>54</v>
      </c>
      <c r="C4088" s="1" t="s">
        <v>8211</v>
      </c>
      <c r="D4088" s="1" t="s">
        <v>35680</v>
      </c>
      <c r="E4088" s="1" t="s">
        <v>139</v>
      </c>
      <c r="F4088" s="1" t="s">
        <v>24839</v>
      </c>
      <c r="G4088" s="14">
        <v>919694499969</v>
      </c>
      <c r="H4088" s="1" t="s">
        <v>15</v>
      </c>
      <c r="I4088" s="1" t="s">
        <v>9</v>
      </c>
      <c r="J4088" s="1" t="s">
        <v>47300</v>
      </c>
      <c r="K4088" s="3" t="s">
        <v>27</v>
      </c>
      <c r="L4088" s="1" t="s">
        <v>47335</v>
      </c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1"/>
      <c r="AA4088" s="1" t="s">
        <v>16</v>
      </c>
      <c r="AB4088" s="3" t="s">
        <v>12</v>
      </c>
      <c r="AC4088" s="23" t="s">
        <v>37781</v>
      </c>
      <c r="AD4088" s="23" t="s">
        <v>42048</v>
      </c>
      <c r="AE4088" t="s">
        <v>35402</v>
      </c>
    </row>
    <row r="4089" spans="1:31" ht="14.25" customHeight="1">
      <c r="A4089" s="1">
        <v>4088</v>
      </c>
      <c r="B4089" s="1" t="s">
        <v>54</v>
      </c>
      <c r="C4089" s="1" t="s">
        <v>8233</v>
      </c>
      <c r="D4089" s="1" t="s">
        <v>35681</v>
      </c>
      <c r="E4089" s="1" t="s">
        <v>11043</v>
      </c>
      <c r="F4089" s="1" t="s">
        <v>8234</v>
      </c>
      <c r="G4089" s="14">
        <v>919909660990</v>
      </c>
      <c r="H4089" s="1" t="s">
        <v>8</v>
      </c>
      <c r="I4089" s="1" t="s">
        <v>9</v>
      </c>
      <c r="J4089" s="1" t="s">
        <v>47300</v>
      </c>
      <c r="K4089" s="3" t="s">
        <v>42</v>
      </c>
      <c r="L4089" s="1" t="s">
        <v>47335</v>
      </c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1"/>
      <c r="AA4089" s="1" t="s">
        <v>16</v>
      </c>
      <c r="AB4089" s="3" t="s">
        <v>12</v>
      </c>
      <c r="AC4089" s="23" t="s">
        <v>37781</v>
      </c>
      <c r="AD4089" s="23" t="s">
        <v>42049</v>
      </c>
      <c r="AE4089" t="s">
        <v>35405</v>
      </c>
    </row>
    <row r="4090" spans="1:31" ht="14.25" customHeight="1">
      <c r="A4090" s="1">
        <v>4089</v>
      </c>
      <c r="B4090" s="1" t="s">
        <v>54</v>
      </c>
      <c r="C4090" s="1" t="s">
        <v>8255</v>
      </c>
      <c r="D4090" s="1" t="s">
        <v>1175</v>
      </c>
      <c r="E4090" s="1" t="s">
        <v>328</v>
      </c>
      <c r="F4090" s="1" t="s">
        <v>20923</v>
      </c>
      <c r="G4090" s="14">
        <v>919444009166</v>
      </c>
      <c r="H4090" s="1" t="s">
        <v>20</v>
      </c>
      <c r="I4090" s="1" t="s">
        <v>9</v>
      </c>
      <c r="J4090" s="1" t="s">
        <v>47300</v>
      </c>
      <c r="K4090" s="3" t="s">
        <v>17</v>
      </c>
      <c r="L4090" s="1" t="s">
        <v>47335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1"/>
      <c r="AA4090" s="1" t="s">
        <v>11</v>
      </c>
      <c r="AB4090" s="3" t="s">
        <v>586</v>
      </c>
      <c r="AC4090" s="23" t="s">
        <v>37781</v>
      </c>
      <c r="AD4090" s="23" t="s">
        <v>39553</v>
      </c>
      <c r="AE4090" t="s">
        <v>35408</v>
      </c>
    </row>
    <row r="4091" spans="1:31" ht="14.25" customHeight="1">
      <c r="A4091" s="1">
        <v>4090</v>
      </c>
      <c r="B4091" s="1" t="s">
        <v>54</v>
      </c>
      <c r="C4091" s="1" t="s">
        <v>8281</v>
      </c>
      <c r="D4091" s="1" t="s">
        <v>1369</v>
      </c>
      <c r="E4091" s="1" t="s">
        <v>139</v>
      </c>
      <c r="F4091" s="1" t="s">
        <v>24870</v>
      </c>
      <c r="G4091" s="14">
        <v>919444646404</v>
      </c>
      <c r="H4091" s="1" t="s">
        <v>15</v>
      </c>
      <c r="I4091" s="1" t="s">
        <v>9</v>
      </c>
      <c r="J4091" s="1" t="s">
        <v>47300</v>
      </c>
      <c r="K4091" s="3" t="s">
        <v>63</v>
      </c>
      <c r="L4091" s="1" t="s">
        <v>47335</v>
      </c>
      <c r="M4091" s="3" t="s">
        <v>213</v>
      </c>
      <c r="N4091" s="3" t="str">
        <f>J4091</f>
        <v>[1.25 cr - &gt;2 cr]</v>
      </c>
      <c r="O4091" s="3" t="s">
        <v>17</v>
      </c>
      <c r="P4091" s="3" t="s">
        <v>47300</v>
      </c>
      <c r="Q4091" s="3" t="s">
        <v>42</v>
      </c>
      <c r="R4091" s="3" t="s">
        <v>47300</v>
      </c>
      <c r="S4091" s="3" t="s">
        <v>27</v>
      </c>
      <c r="T4091" s="3" t="s">
        <v>47300</v>
      </c>
      <c r="U4091" s="3" t="s">
        <v>117</v>
      </c>
      <c r="V4091" s="3" t="s">
        <v>47300</v>
      </c>
      <c r="W4091" s="3" t="s">
        <v>178</v>
      </c>
      <c r="X4091" s="3" t="s">
        <v>47300</v>
      </c>
      <c r="Y4091" s="3" t="s">
        <v>171</v>
      </c>
      <c r="Z4091" s="1" t="s">
        <v>47300</v>
      </c>
      <c r="AA4091" s="1" t="s">
        <v>16</v>
      </c>
      <c r="AB4091" s="3" t="s">
        <v>12</v>
      </c>
      <c r="AC4091" s="23" t="s">
        <v>37781</v>
      </c>
      <c r="AD4091" s="23" t="s">
        <v>42050</v>
      </c>
      <c r="AE4091" t="s">
        <v>35407</v>
      </c>
    </row>
    <row r="4092" spans="1:31" ht="14.25" customHeight="1">
      <c r="A4092" s="1">
        <v>4091</v>
      </c>
      <c r="B4092" s="9" t="s">
        <v>6</v>
      </c>
      <c r="C4092" s="1" t="s">
        <v>8286</v>
      </c>
      <c r="D4092" s="1" t="s">
        <v>437</v>
      </c>
      <c r="E4092" s="1" t="s">
        <v>8287</v>
      </c>
      <c r="F4092" s="1" t="s">
        <v>34173</v>
      </c>
      <c r="G4092" s="14">
        <v>91990444990</v>
      </c>
      <c r="H4092" s="1" t="s">
        <v>8</v>
      </c>
      <c r="I4092" s="1" t="s">
        <v>9</v>
      </c>
      <c r="J4092" s="1" t="s">
        <v>47300</v>
      </c>
      <c r="K4092" s="3" t="s">
        <v>17</v>
      </c>
      <c r="L4092" s="1" t="s">
        <v>47335</v>
      </c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1"/>
      <c r="AA4092" s="1" t="s">
        <v>11</v>
      </c>
      <c r="AB4092" s="3" t="s">
        <v>538</v>
      </c>
      <c r="AC4092" s="23" t="s">
        <v>37781</v>
      </c>
      <c r="AD4092" s="23" t="s">
        <v>42051</v>
      </c>
      <c r="AE4092" t="s">
        <v>35405</v>
      </c>
    </row>
    <row r="4093" spans="1:31" ht="14.25" customHeight="1">
      <c r="A4093" s="1">
        <v>4092</v>
      </c>
      <c r="B4093" s="9" t="s">
        <v>6</v>
      </c>
      <c r="C4093" s="1" t="s">
        <v>8312</v>
      </c>
      <c r="D4093" s="1" t="s">
        <v>58</v>
      </c>
      <c r="E4093" s="1" t="s">
        <v>8313</v>
      </c>
      <c r="F4093" s="1" t="s">
        <v>8314</v>
      </c>
      <c r="G4093" s="14">
        <v>9199944094</v>
      </c>
      <c r="H4093" s="1" t="s">
        <v>15</v>
      </c>
      <c r="I4093" s="1" t="s">
        <v>62</v>
      </c>
      <c r="J4093" s="1" t="s">
        <v>47300</v>
      </c>
      <c r="K4093" s="3" t="s">
        <v>27</v>
      </c>
      <c r="L4093" s="1" t="s">
        <v>47335</v>
      </c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1"/>
      <c r="AA4093" s="1" t="s">
        <v>16</v>
      </c>
      <c r="AB4093" s="3" t="s">
        <v>12</v>
      </c>
      <c r="AC4093" s="23" t="s">
        <v>37781</v>
      </c>
      <c r="AD4093" s="23" t="s">
        <v>42052</v>
      </c>
      <c r="AE4093" t="s">
        <v>35402</v>
      </c>
    </row>
    <row r="4094" spans="1:31" ht="14.25" customHeight="1">
      <c r="A4094" s="1">
        <v>4093</v>
      </c>
      <c r="B4094" s="9" t="s">
        <v>6</v>
      </c>
      <c r="C4094" s="1" t="s">
        <v>8322</v>
      </c>
      <c r="D4094" s="1" t="s">
        <v>31</v>
      </c>
      <c r="E4094" s="1" t="s">
        <v>8323</v>
      </c>
      <c r="F4094" s="1" t="s">
        <v>31992</v>
      </c>
      <c r="G4094" s="14">
        <v>919646044446</v>
      </c>
      <c r="H4094" s="1" t="s">
        <v>132</v>
      </c>
      <c r="I4094" s="1" t="s">
        <v>9</v>
      </c>
      <c r="J4094" s="1" t="s">
        <v>47300</v>
      </c>
      <c r="K4094" s="3" t="s">
        <v>27</v>
      </c>
      <c r="L4094" s="1" t="s">
        <v>47335</v>
      </c>
      <c r="M4094" s="3" t="s">
        <v>178</v>
      </c>
      <c r="N4094" s="3" t="str">
        <f>J4094</f>
        <v>[1.25 cr - &gt;2 cr]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1"/>
      <c r="AA4094" s="1" t="s">
        <v>16</v>
      </c>
      <c r="AB4094" s="3" t="s">
        <v>12</v>
      </c>
      <c r="AC4094" s="23" t="s">
        <v>37781</v>
      </c>
      <c r="AD4094" s="23" t="s">
        <v>42053</v>
      </c>
      <c r="AE4094" t="s">
        <v>35402</v>
      </c>
    </row>
    <row r="4095" spans="1:31" ht="14.25" customHeight="1">
      <c r="A4095" s="1">
        <v>4094</v>
      </c>
      <c r="B4095" s="1" t="s">
        <v>54</v>
      </c>
      <c r="C4095" s="1" t="s">
        <v>8330</v>
      </c>
      <c r="D4095" s="1" t="s">
        <v>4408</v>
      </c>
      <c r="E4095" s="1" t="s">
        <v>7289</v>
      </c>
      <c r="F4095" s="1" t="s">
        <v>24891</v>
      </c>
      <c r="G4095" s="14">
        <v>919444919944</v>
      </c>
      <c r="H4095" s="1" t="s">
        <v>15</v>
      </c>
      <c r="I4095" s="1" t="s">
        <v>9</v>
      </c>
      <c r="J4095" s="1" t="s">
        <v>47300</v>
      </c>
      <c r="K4095" s="3" t="s">
        <v>27</v>
      </c>
      <c r="L4095" s="1" t="s">
        <v>47335</v>
      </c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1"/>
      <c r="AA4095" s="1" t="s">
        <v>16</v>
      </c>
      <c r="AB4095" s="3" t="s">
        <v>12</v>
      </c>
      <c r="AC4095" s="23" t="s">
        <v>37781</v>
      </c>
      <c r="AD4095" s="23" t="s">
        <v>42054</v>
      </c>
      <c r="AE4095" t="s">
        <v>35402</v>
      </c>
    </row>
    <row r="4096" spans="1:31" ht="14.25" customHeight="1">
      <c r="A4096" s="1">
        <v>4095</v>
      </c>
      <c r="B4096" s="1" t="s">
        <v>54</v>
      </c>
      <c r="C4096" s="1" t="s">
        <v>8332</v>
      </c>
      <c r="D4096" s="1" t="s">
        <v>1821</v>
      </c>
      <c r="E4096" s="1" t="s">
        <v>1514</v>
      </c>
      <c r="F4096" s="1" t="s">
        <v>31993</v>
      </c>
      <c r="G4096" s="14">
        <v>9194969916</v>
      </c>
      <c r="H4096" s="1" t="s">
        <v>15</v>
      </c>
      <c r="I4096" s="1" t="s">
        <v>9</v>
      </c>
      <c r="J4096" s="1" t="s">
        <v>47300</v>
      </c>
      <c r="K4096" s="3" t="s">
        <v>17</v>
      </c>
      <c r="L4096" s="1" t="s">
        <v>47335</v>
      </c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1"/>
      <c r="AA4096" s="1" t="s">
        <v>11</v>
      </c>
      <c r="AB4096" s="3" t="s">
        <v>321</v>
      </c>
      <c r="AC4096" s="23" t="s">
        <v>37781</v>
      </c>
      <c r="AD4096" s="23" t="s">
        <v>42055</v>
      </c>
      <c r="AE4096" t="s">
        <v>35408</v>
      </c>
    </row>
    <row r="4097" spans="1:31" ht="14.25" customHeight="1">
      <c r="A4097" s="1">
        <v>4096</v>
      </c>
      <c r="B4097" s="9" t="s">
        <v>6</v>
      </c>
      <c r="C4097" s="1" t="s">
        <v>8343</v>
      </c>
      <c r="D4097" s="1" t="s">
        <v>8344</v>
      </c>
      <c r="E4097" s="1" t="s">
        <v>139</v>
      </c>
      <c r="F4097" s="1" t="s">
        <v>24896</v>
      </c>
      <c r="G4097" s="14">
        <v>91949406966</v>
      </c>
      <c r="H4097" s="1" t="s">
        <v>37</v>
      </c>
      <c r="I4097" s="1" t="s">
        <v>62</v>
      </c>
      <c r="J4097" s="1" t="s">
        <v>47300</v>
      </c>
      <c r="K4097" s="3" t="s">
        <v>42</v>
      </c>
      <c r="L4097" s="1" t="s">
        <v>47335</v>
      </c>
      <c r="M4097" s="3" t="s">
        <v>27</v>
      </c>
      <c r="N4097" s="3" t="str">
        <f>J4097</f>
        <v>[1.25 cr - &gt;2 cr]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1"/>
      <c r="AA4097" s="1" t="s">
        <v>16</v>
      </c>
      <c r="AB4097" s="3" t="s">
        <v>12</v>
      </c>
      <c r="AC4097" s="23" t="s">
        <v>37781</v>
      </c>
      <c r="AD4097" s="23" t="s">
        <v>42056</v>
      </c>
      <c r="AE4097" t="s">
        <v>35405</v>
      </c>
    </row>
    <row r="4098" spans="1:31" ht="14.25" customHeight="1">
      <c r="A4098" s="1">
        <v>4097</v>
      </c>
      <c r="B4098" s="9" t="s">
        <v>6</v>
      </c>
      <c r="C4098" s="1" t="s">
        <v>8350</v>
      </c>
      <c r="D4098" s="1" t="s">
        <v>1348</v>
      </c>
      <c r="E4098" s="1" t="s">
        <v>40</v>
      </c>
      <c r="F4098" s="1" t="s">
        <v>24900</v>
      </c>
      <c r="G4098" s="14">
        <v>919446199449</v>
      </c>
      <c r="H4098" s="1" t="s">
        <v>8</v>
      </c>
      <c r="I4098" s="1" t="s">
        <v>9</v>
      </c>
      <c r="J4098" s="1" t="s">
        <v>47300</v>
      </c>
      <c r="K4098" s="3" t="s">
        <v>171</v>
      </c>
      <c r="L4098" s="1" t="s">
        <v>47335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1"/>
      <c r="AA4098" s="1" t="s">
        <v>16</v>
      </c>
      <c r="AB4098" s="3" t="s">
        <v>12</v>
      </c>
      <c r="AC4098" s="23" t="s">
        <v>37781</v>
      </c>
      <c r="AD4098" s="23" t="s">
        <v>42057</v>
      </c>
      <c r="AE4098" t="s">
        <v>35402</v>
      </c>
    </row>
    <row r="4099" spans="1:31" ht="14.25" customHeight="1">
      <c r="A4099" s="1">
        <v>4098</v>
      </c>
      <c r="B4099" s="9" t="s">
        <v>6</v>
      </c>
      <c r="C4099" s="1" t="s">
        <v>8405</v>
      </c>
      <c r="D4099" s="1" t="s">
        <v>8406</v>
      </c>
      <c r="E4099" s="1" t="s">
        <v>139</v>
      </c>
      <c r="F4099" s="1" t="s">
        <v>34183</v>
      </c>
      <c r="G4099" s="14">
        <v>91944660040</v>
      </c>
      <c r="H4099" s="1" t="s">
        <v>46</v>
      </c>
      <c r="I4099" s="1" t="s">
        <v>9</v>
      </c>
      <c r="J4099" s="1" t="s">
        <v>47300</v>
      </c>
      <c r="K4099" s="3" t="s">
        <v>17</v>
      </c>
      <c r="L4099" s="1" t="s">
        <v>47335</v>
      </c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1"/>
      <c r="AA4099" s="1" t="s">
        <v>11</v>
      </c>
      <c r="AB4099" s="3" t="s">
        <v>321</v>
      </c>
      <c r="AC4099" s="23" t="s">
        <v>37781</v>
      </c>
      <c r="AD4099" s="23" t="s">
        <v>42058</v>
      </c>
      <c r="AE4099" t="s">
        <v>35402</v>
      </c>
    </row>
    <row r="4100" spans="1:31" ht="14.25" customHeight="1">
      <c r="A4100" s="1">
        <v>4099</v>
      </c>
      <c r="B4100" s="1" t="s">
        <v>54</v>
      </c>
      <c r="C4100" s="1" t="s">
        <v>8459</v>
      </c>
      <c r="D4100" s="1" t="s">
        <v>35682</v>
      </c>
      <c r="E4100" s="1" t="s">
        <v>410</v>
      </c>
      <c r="F4100" s="1" t="s">
        <v>8460</v>
      </c>
      <c r="G4100" s="14">
        <v>91400006444</v>
      </c>
      <c r="H4100" s="1" t="s">
        <v>37</v>
      </c>
      <c r="I4100" s="1" t="s">
        <v>9</v>
      </c>
      <c r="J4100" s="1" t="s">
        <v>47300</v>
      </c>
      <c r="K4100" s="3" t="s">
        <v>27</v>
      </c>
      <c r="L4100" s="1" t="s">
        <v>47335</v>
      </c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1"/>
      <c r="AA4100" s="1" t="s">
        <v>16</v>
      </c>
      <c r="AB4100" s="3" t="s">
        <v>12</v>
      </c>
      <c r="AC4100" s="23" t="s">
        <v>37781</v>
      </c>
      <c r="AD4100" s="23" t="s">
        <v>39141</v>
      </c>
      <c r="AE4100" t="s">
        <v>35402</v>
      </c>
    </row>
    <row r="4101" spans="1:31" ht="14.25" customHeight="1">
      <c r="A4101" s="1">
        <v>4100</v>
      </c>
      <c r="B4101" s="9" t="s">
        <v>6</v>
      </c>
      <c r="C4101" s="1" t="s">
        <v>8542</v>
      </c>
      <c r="D4101" s="1" t="s">
        <v>6605</v>
      </c>
      <c r="E4101" s="1" t="s">
        <v>1577</v>
      </c>
      <c r="F4101" s="1" t="s">
        <v>24997</v>
      </c>
      <c r="G4101" s="14">
        <v>914040969416</v>
      </c>
      <c r="H4101" s="1" t="s">
        <v>37</v>
      </c>
      <c r="I4101" s="1" t="s">
        <v>41</v>
      </c>
      <c r="J4101" s="1" t="s">
        <v>47300</v>
      </c>
      <c r="K4101" s="3" t="s">
        <v>42</v>
      </c>
      <c r="L4101" s="1" t="s">
        <v>47335</v>
      </c>
      <c r="M4101" s="3" t="s">
        <v>27</v>
      </c>
      <c r="N4101" s="3" t="str">
        <f>J4101</f>
        <v>[1.25 cr - &gt;2 cr]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1"/>
      <c r="AA4101" s="1" t="s">
        <v>16</v>
      </c>
      <c r="AB4101" s="3" t="s">
        <v>12</v>
      </c>
      <c r="AC4101" s="23" t="s">
        <v>37781</v>
      </c>
      <c r="AD4101" s="23" t="s">
        <v>42059</v>
      </c>
      <c r="AE4101" t="s">
        <v>35405</v>
      </c>
    </row>
    <row r="4102" spans="1:31" ht="14.25" customHeight="1">
      <c r="A4102" s="1">
        <v>4101</v>
      </c>
      <c r="B4102" s="9" t="s">
        <v>6</v>
      </c>
      <c r="C4102" s="1" t="s">
        <v>8544</v>
      </c>
      <c r="D4102" s="1" t="s">
        <v>2442</v>
      </c>
      <c r="E4102" s="1" t="s">
        <v>139</v>
      </c>
      <c r="F4102" s="1" t="s">
        <v>24999</v>
      </c>
      <c r="G4102" s="14">
        <v>91994914</v>
      </c>
      <c r="H4102" s="1" t="s">
        <v>15</v>
      </c>
      <c r="I4102" s="1" t="s">
        <v>62</v>
      </c>
      <c r="J4102" s="1" t="s">
        <v>47300</v>
      </c>
      <c r="K4102" s="3" t="s">
        <v>42</v>
      </c>
      <c r="L4102" s="1" t="s">
        <v>47335</v>
      </c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1"/>
      <c r="AA4102" s="1" t="s">
        <v>16</v>
      </c>
      <c r="AB4102" s="3" t="s">
        <v>12</v>
      </c>
      <c r="AC4102" s="23" t="s">
        <v>37781</v>
      </c>
      <c r="AD4102" s="23" t="s">
        <v>39567</v>
      </c>
      <c r="AE4102" t="s">
        <v>35408</v>
      </c>
    </row>
    <row r="4103" spans="1:31" ht="14.25" customHeight="1">
      <c r="A4103" s="1">
        <v>4102</v>
      </c>
      <c r="B4103" s="1" t="s">
        <v>54</v>
      </c>
      <c r="C4103" s="1" t="s">
        <v>8576</v>
      </c>
      <c r="D4103" s="1" t="s">
        <v>7551</v>
      </c>
      <c r="E4103" s="1" t="s">
        <v>40</v>
      </c>
      <c r="F4103" s="1" t="s">
        <v>25010</v>
      </c>
      <c r="G4103" s="14">
        <v>919446646046</v>
      </c>
      <c r="H4103" s="1" t="s">
        <v>20</v>
      </c>
      <c r="I4103" s="1" t="s">
        <v>62</v>
      </c>
      <c r="J4103" s="1" t="s">
        <v>47300</v>
      </c>
      <c r="K4103" s="3" t="s">
        <v>27</v>
      </c>
      <c r="L4103" s="1" t="s">
        <v>47335</v>
      </c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1"/>
      <c r="AA4103" s="1" t="s">
        <v>16</v>
      </c>
      <c r="AB4103" s="3" t="s">
        <v>12</v>
      </c>
      <c r="AC4103" s="23" t="s">
        <v>37781</v>
      </c>
      <c r="AD4103" s="23" t="s">
        <v>42060</v>
      </c>
      <c r="AE4103" t="s">
        <v>35402</v>
      </c>
    </row>
    <row r="4104" spans="1:31" ht="14.25" customHeight="1">
      <c r="A4104" s="1">
        <v>4103</v>
      </c>
      <c r="B4104" s="9" t="s">
        <v>6</v>
      </c>
      <c r="C4104" s="1" t="s">
        <v>8608</v>
      </c>
      <c r="D4104" s="1" t="s">
        <v>8609</v>
      </c>
      <c r="E4104" s="1" t="s">
        <v>952</v>
      </c>
      <c r="F4104" s="1" t="s">
        <v>34201</v>
      </c>
      <c r="G4104" s="14">
        <v>91949004191</v>
      </c>
      <c r="H4104" s="1" t="s">
        <v>15</v>
      </c>
      <c r="I4104" s="1" t="s">
        <v>9</v>
      </c>
      <c r="J4104" s="1" t="s">
        <v>47300</v>
      </c>
      <c r="K4104" s="3" t="s">
        <v>42</v>
      </c>
      <c r="L4104" s="1" t="s">
        <v>47335</v>
      </c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1"/>
      <c r="AA4104" s="1" t="s">
        <v>16</v>
      </c>
      <c r="AB4104" s="3" t="s">
        <v>12</v>
      </c>
      <c r="AC4104" s="23" t="s">
        <v>37781</v>
      </c>
      <c r="AD4104" s="23" t="s">
        <v>42061</v>
      </c>
      <c r="AE4104" t="s">
        <v>35408</v>
      </c>
    </row>
    <row r="4105" spans="1:31" ht="14.25" customHeight="1">
      <c r="A4105" s="1">
        <v>4104</v>
      </c>
      <c r="B4105" s="9" t="s">
        <v>6</v>
      </c>
      <c r="C4105" s="1" t="s">
        <v>8611</v>
      </c>
      <c r="D4105" s="1" t="s">
        <v>8612</v>
      </c>
      <c r="E4105" s="1" t="s">
        <v>774</v>
      </c>
      <c r="F4105" s="1" t="s">
        <v>34202</v>
      </c>
      <c r="G4105" s="14">
        <v>91464444469</v>
      </c>
      <c r="H4105" s="1" t="s">
        <v>8</v>
      </c>
      <c r="I4105" s="1" t="s">
        <v>9</v>
      </c>
      <c r="J4105" s="1" t="s">
        <v>47300</v>
      </c>
      <c r="K4105" s="3" t="s">
        <v>117</v>
      </c>
      <c r="L4105" s="1" t="s">
        <v>47335</v>
      </c>
      <c r="M4105" s="3" t="s">
        <v>178</v>
      </c>
      <c r="N4105" s="3" t="str">
        <f t="shared" ref="N4105:N4106" si="103">J4105</f>
        <v>[1.25 cr - &gt;2 cr]</v>
      </c>
      <c r="O4105" s="3" t="s">
        <v>171</v>
      </c>
      <c r="P4105" s="3" t="s">
        <v>47300</v>
      </c>
      <c r="Q4105" s="3"/>
      <c r="R4105" s="3"/>
      <c r="S4105" s="3"/>
      <c r="T4105" s="3"/>
      <c r="U4105" s="3"/>
      <c r="V4105" s="3"/>
      <c r="W4105" s="3"/>
      <c r="X4105" s="3"/>
      <c r="Y4105" s="3"/>
      <c r="Z4105" s="1"/>
      <c r="AA4105" s="1" t="s">
        <v>16</v>
      </c>
      <c r="AB4105" s="3" t="s">
        <v>12</v>
      </c>
      <c r="AC4105" s="23" t="s">
        <v>37781</v>
      </c>
      <c r="AD4105" s="23" t="s">
        <v>38312</v>
      </c>
      <c r="AE4105" t="s">
        <v>35408</v>
      </c>
    </row>
    <row r="4106" spans="1:31" ht="14.25" customHeight="1">
      <c r="A4106" s="1">
        <v>4105</v>
      </c>
      <c r="B4106" s="1" t="s">
        <v>54</v>
      </c>
      <c r="C4106" s="1" t="s">
        <v>8633</v>
      </c>
      <c r="D4106" s="1" t="s">
        <v>1248</v>
      </c>
      <c r="E4106" s="1" t="s">
        <v>8634</v>
      </c>
      <c r="F4106" s="1" t="s">
        <v>25034</v>
      </c>
      <c r="G4106" s="14">
        <v>91964669664</v>
      </c>
      <c r="H4106" s="1" t="s">
        <v>15</v>
      </c>
      <c r="I4106" s="1" t="s">
        <v>41</v>
      </c>
      <c r="J4106" s="1" t="s">
        <v>47300</v>
      </c>
      <c r="K4106" s="3" t="s">
        <v>42</v>
      </c>
      <c r="L4106" s="1" t="s">
        <v>47335</v>
      </c>
      <c r="M4106" s="3" t="s">
        <v>27</v>
      </c>
      <c r="N4106" s="3" t="str">
        <f t="shared" si="103"/>
        <v>[1.25 cr - &gt;2 cr]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1"/>
      <c r="AA4106" s="1" t="s">
        <v>16</v>
      </c>
      <c r="AB4106" s="3" t="s">
        <v>12</v>
      </c>
      <c r="AC4106" s="23" t="s">
        <v>37781</v>
      </c>
      <c r="AD4106" s="23" t="s">
        <v>42062</v>
      </c>
      <c r="AE4106" t="s">
        <v>35405</v>
      </c>
    </row>
    <row r="4107" spans="1:31" ht="14.25" customHeight="1">
      <c r="A4107" s="1">
        <v>4106</v>
      </c>
      <c r="B4107" s="9" t="s">
        <v>6</v>
      </c>
      <c r="C4107" s="1" t="s">
        <v>8637</v>
      </c>
      <c r="D4107" s="1" t="s">
        <v>557</v>
      </c>
      <c r="E4107" s="1" t="s">
        <v>8638</v>
      </c>
      <c r="F4107" s="1" t="s">
        <v>25037</v>
      </c>
      <c r="G4107" s="14">
        <v>919099044094</v>
      </c>
      <c r="H4107" s="1" t="s">
        <v>20</v>
      </c>
      <c r="I4107" s="1" t="s">
        <v>41</v>
      </c>
      <c r="J4107" s="1" t="s">
        <v>47300</v>
      </c>
      <c r="K4107" s="3" t="s">
        <v>27</v>
      </c>
      <c r="L4107" s="1" t="s">
        <v>47335</v>
      </c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1"/>
      <c r="AA4107" s="1" t="s">
        <v>16</v>
      </c>
      <c r="AB4107" s="3" t="s">
        <v>12</v>
      </c>
      <c r="AC4107" s="23" t="s">
        <v>37781</v>
      </c>
      <c r="AD4107" s="23" t="s">
        <v>42063</v>
      </c>
      <c r="AE4107" t="s">
        <v>35405</v>
      </c>
    </row>
    <row r="4108" spans="1:31" ht="14.25" customHeight="1">
      <c r="A4108" s="1">
        <v>4107</v>
      </c>
      <c r="B4108" s="9" t="s">
        <v>6</v>
      </c>
      <c r="C4108" s="1" t="s">
        <v>8650</v>
      </c>
      <c r="D4108" s="1" t="s">
        <v>8651</v>
      </c>
      <c r="E4108" s="1" t="s">
        <v>558</v>
      </c>
      <c r="F4108" s="1" t="s">
        <v>25044</v>
      </c>
      <c r="G4108" s="14">
        <v>91400044441</v>
      </c>
      <c r="H4108" s="1" t="s">
        <v>8</v>
      </c>
      <c r="I4108" s="1" t="s">
        <v>9</v>
      </c>
      <c r="J4108" s="1" t="s">
        <v>47300</v>
      </c>
      <c r="K4108" s="3" t="s">
        <v>27</v>
      </c>
      <c r="L4108" s="1" t="s">
        <v>47335</v>
      </c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1"/>
      <c r="AA4108" s="1" t="s">
        <v>16</v>
      </c>
      <c r="AB4108" s="3" t="s">
        <v>12</v>
      </c>
      <c r="AC4108" s="23" t="s">
        <v>37781</v>
      </c>
      <c r="AD4108" s="23" t="s">
        <v>42064</v>
      </c>
      <c r="AE4108" t="s">
        <v>35407</v>
      </c>
    </row>
    <row r="4109" spans="1:31" ht="14.25" customHeight="1">
      <c r="A4109" s="1">
        <v>4108</v>
      </c>
      <c r="B4109" s="9" t="s">
        <v>6</v>
      </c>
      <c r="C4109" s="1" t="s">
        <v>8655</v>
      </c>
      <c r="D4109" s="1" t="s">
        <v>610</v>
      </c>
      <c r="E4109" s="1" t="s">
        <v>8656</v>
      </c>
      <c r="F4109" s="1" t="s">
        <v>32031</v>
      </c>
      <c r="G4109" s="14">
        <v>919444064004</v>
      </c>
      <c r="H4109" s="1" t="s">
        <v>37</v>
      </c>
      <c r="I4109" s="1" t="s">
        <v>9</v>
      </c>
      <c r="J4109" s="1" t="s">
        <v>47300</v>
      </c>
      <c r="K4109" s="3" t="s">
        <v>17</v>
      </c>
      <c r="L4109" s="1" t="s">
        <v>47335</v>
      </c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1"/>
      <c r="AA4109" s="1" t="s">
        <v>11</v>
      </c>
      <c r="AB4109" s="3" t="s">
        <v>13</v>
      </c>
      <c r="AC4109" s="23" t="s">
        <v>37781</v>
      </c>
      <c r="AD4109" s="23" t="s">
        <v>42065</v>
      </c>
      <c r="AE4109" t="s">
        <v>35408</v>
      </c>
    </row>
    <row r="4110" spans="1:31" ht="14.25" customHeight="1">
      <c r="A4110" s="1">
        <v>4109</v>
      </c>
      <c r="B4110" s="9" t="s">
        <v>6</v>
      </c>
      <c r="C4110" s="1" t="s">
        <v>8665</v>
      </c>
      <c r="D4110" s="1" t="s">
        <v>1248</v>
      </c>
      <c r="E4110" s="1" t="s">
        <v>8666</v>
      </c>
      <c r="F4110" s="1" t="s">
        <v>32034</v>
      </c>
      <c r="G4110" s="14">
        <v>9191919444</v>
      </c>
      <c r="H4110" s="1" t="s">
        <v>8</v>
      </c>
      <c r="I4110" s="1" t="s">
        <v>9</v>
      </c>
      <c r="J4110" s="1" t="s">
        <v>47300</v>
      </c>
      <c r="K4110" s="3" t="s">
        <v>213</v>
      </c>
      <c r="L4110" s="1" t="s">
        <v>47335</v>
      </c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1"/>
      <c r="AA4110" s="1" t="s">
        <v>16</v>
      </c>
      <c r="AB4110" s="3" t="s">
        <v>12</v>
      </c>
      <c r="AC4110" s="23" t="s">
        <v>37781</v>
      </c>
      <c r="AD4110" s="23" t="s">
        <v>42066</v>
      </c>
      <c r="AE4110" t="s">
        <v>35408</v>
      </c>
    </row>
    <row r="4111" spans="1:31" ht="14.25" customHeight="1">
      <c r="A4111" s="1">
        <v>4110</v>
      </c>
      <c r="B4111" s="9" t="s">
        <v>6</v>
      </c>
      <c r="C4111" s="1" t="s">
        <v>8694</v>
      </c>
      <c r="D4111" s="1" t="s">
        <v>8695</v>
      </c>
      <c r="E4111" s="1" t="s">
        <v>2030</v>
      </c>
      <c r="F4111" s="1" t="s">
        <v>25058</v>
      </c>
      <c r="G4111" s="14">
        <v>91949641404</v>
      </c>
      <c r="H4111" s="1" t="s">
        <v>15</v>
      </c>
      <c r="I4111" s="1" t="s">
        <v>62</v>
      </c>
      <c r="J4111" s="1" t="s">
        <v>47300</v>
      </c>
      <c r="K4111" s="3" t="s">
        <v>42</v>
      </c>
      <c r="L4111" s="1" t="s">
        <v>47335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1"/>
      <c r="AA4111" s="1" t="s">
        <v>16</v>
      </c>
      <c r="AB4111" s="3" t="s">
        <v>12</v>
      </c>
      <c r="AC4111" s="23" t="s">
        <v>37781</v>
      </c>
      <c r="AD4111" s="23" t="s">
        <v>42067</v>
      </c>
      <c r="AE4111" t="s">
        <v>35408</v>
      </c>
    </row>
    <row r="4112" spans="1:31" ht="14.25" customHeight="1">
      <c r="A4112" s="1">
        <v>4111</v>
      </c>
      <c r="B4112" s="9" t="s">
        <v>6</v>
      </c>
      <c r="C4112" s="1" t="s">
        <v>8721</v>
      </c>
      <c r="D4112" s="1" t="s">
        <v>58</v>
      </c>
      <c r="E4112" s="1" t="s">
        <v>8722</v>
      </c>
      <c r="F4112" s="1" t="s">
        <v>25073</v>
      </c>
      <c r="G4112" s="14">
        <v>91414449999</v>
      </c>
      <c r="H4112" s="1" t="s">
        <v>8</v>
      </c>
      <c r="I4112" s="1" t="s">
        <v>41</v>
      </c>
      <c r="J4112" s="1" t="s">
        <v>47300</v>
      </c>
      <c r="K4112" s="3" t="s">
        <v>27</v>
      </c>
      <c r="L4112" s="1" t="s">
        <v>47335</v>
      </c>
      <c r="M4112" s="3" t="s">
        <v>47344</v>
      </c>
      <c r="N4112" s="3" t="str">
        <f t="shared" ref="N4112:N4113" si="104">J4112</f>
        <v>[1.25 cr - &gt;2 cr]</v>
      </c>
      <c r="O4112" s="3" t="s">
        <v>47349</v>
      </c>
      <c r="P4112" s="3" t="s">
        <v>47300</v>
      </c>
      <c r="Q4112" s="3"/>
      <c r="R4112" s="3"/>
      <c r="S4112" s="3"/>
      <c r="T4112" s="3"/>
      <c r="U4112" s="3"/>
      <c r="V4112" s="3"/>
      <c r="W4112" s="3"/>
      <c r="X4112" s="3"/>
      <c r="Y4112" s="3"/>
      <c r="Z4112" s="1"/>
      <c r="AA4112" s="1" t="s">
        <v>16</v>
      </c>
      <c r="AB4112" s="3" t="s">
        <v>12</v>
      </c>
      <c r="AC4112" s="23" t="s">
        <v>37781</v>
      </c>
      <c r="AD4112" s="23" t="s">
        <v>42068</v>
      </c>
      <c r="AE4112" t="s">
        <v>35407</v>
      </c>
    </row>
    <row r="4113" spans="1:31" ht="14.25" customHeight="1">
      <c r="A4113" s="1">
        <v>4112</v>
      </c>
      <c r="B4113" s="9" t="s">
        <v>6</v>
      </c>
      <c r="C4113" s="1" t="s">
        <v>8734</v>
      </c>
      <c r="D4113" s="1" t="s">
        <v>1008</v>
      </c>
      <c r="E4113" s="1" t="s">
        <v>78</v>
      </c>
      <c r="F4113" s="1" t="s">
        <v>25082</v>
      </c>
      <c r="G4113" s="14">
        <v>91696416099</v>
      </c>
      <c r="H4113" s="1" t="s">
        <v>20</v>
      </c>
      <c r="I4113" s="1" t="s">
        <v>9</v>
      </c>
      <c r="J4113" s="1" t="s">
        <v>47300</v>
      </c>
      <c r="K4113" s="3" t="s">
        <v>42</v>
      </c>
      <c r="L4113" s="1" t="s">
        <v>47335</v>
      </c>
      <c r="M4113" s="3" t="s">
        <v>27</v>
      </c>
      <c r="N4113" s="3" t="str">
        <f t="shared" si="104"/>
        <v>[1.25 cr - &gt;2 cr]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1"/>
      <c r="AA4113" s="1" t="s">
        <v>16</v>
      </c>
      <c r="AB4113" s="3" t="s">
        <v>12</v>
      </c>
      <c r="AC4113" s="23" t="s">
        <v>37781</v>
      </c>
      <c r="AD4113" s="23" t="s">
        <v>42069</v>
      </c>
      <c r="AE4113" t="s">
        <v>35405</v>
      </c>
    </row>
    <row r="4114" spans="1:31" ht="14.25" customHeight="1">
      <c r="A4114" s="1">
        <v>4113</v>
      </c>
      <c r="B4114" s="9" t="s">
        <v>6</v>
      </c>
      <c r="C4114" s="1" t="s">
        <v>8737</v>
      </c>
      <c r="D4114" s="1" t="s">
        <v>344</v>
      </c>
      <c r="E4114" s="1" t="s">
        <v>1180</v>
      </c>
      <c r="F4114" s="1" t="s">
        <v>25085</v>
      </c>
      <c r="G4114" s="14">
        <v>91949409666</v>
      </c>
      <c r="H4114" s="1" t="s">
        <v>8</v>
      </c>
      <c r="I4114" s="1" t="s">
        <v>62</v>
      </c>
      <c r="J4114" s="1" t="s">
        <v>47300</v>
      </c>
      <c r="K4114" s="3" t="s">
        <v>42</v>
      </c>
      <c r="L4114" s="1" t="s">
        <v>47335</v>
      </c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1"/>
      <c r="AA4114" s="1" t="s">
        <v>16</v>
      </c>
      <c r="AB4114" s="3" t="s">
        <v>12</v>
      </c>
      <c r="AC4114" s="23" t="s">
        <v>37781</v>
      </c>
      <c r="AD4114" s="23" t="s">
        <v>42070</v>
      </c>
      <c r="AE4114" t="s">
        <v>35402</v>
      </c>
    </row>
    <row r="4115" spans="1:31" ht="14.25" customHeight="1">
      <c r="A4115" s="1">
        <v>4114</v>
      </c>
      <c r="B4115" s="9" t="s">
        <v>6</v>
      </c>
      <c r="C4115" s="1" t="s">
        <v>8747</v>
      </c>
      <c r="D4115" s="1" t="s">
        <v>1076</v>
      </c>
      <c r="E4115" s="1" t="s">
        <v>4809</v>
      </c>
      <c r="F4115" s="1" t="s">
        <v>25090</v>
      </c>
      <c r="G4115" s="14">
        <v>914401046666</v>
      </c>
      <c r="H4115" s="1" t="s">
        <v>15</v>
      </c>
      <c r="I4115" s="1" t="s">
        <v>62</v>
      </c>
      <c r="J4115" s="1" t="s">
        <v>47300</v>
      </c>
      <c r="K4115" s="3" t="s">
        <v>42</v>
      </c>
      <c r="L4115" s="1" t="s">
        <v>47335</v>
      </c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1"/>
      <c r="AA4115" s="1" t="s">
        <v>16</v>
      </c>
      <c r="AB4115" s="3" t="s">
        <v>12</v>
      </c>
      <c r="AC4115" s="23" t="s">
        <v>37781</v>
      </c>
      <c r="AD4115" s="23" t="s">
        <v>42071</v>
      </c>
      <c r="AE4115" t="s">
        <v>35402</v>
      </c>
    </row>
    <row r="4116" spans="1:31" ht="14.25" customHeight="1">
      <c r="A4116" s="1">
        <v>4115</v>
      </c>
      <c r="B4116" s="1" t="s">
        <v>54</v>
      </c>
      <c r="C4116" s="1" t="s">
        <v>8847</v>
      </c>
      <c r="D4116" s="1" t="s">
        <v>5073</v>
      </c>
      <c r="E4116" s="1" t="s">
        <v>2951</v>
      </c>
      <c r="F4116" s="1" t="s">
        <v>34226</v>
      </c>
      <c r="G4116" s="14">
        <v>9164944444</v>
      </c>
      <c r="H4116" s="1" t="s">
        <v>8</v>
      </c>
      <c r="I4116" s="1" t="s">
        <v>41</v>
      </c>
      <c r="J4116" s="1" t="s">
        <v>47300</v>
      </c>
      <c r="K4116" s="3" t="s">
        <v>27</v>
      </c>
      <c r="L4116" s="1" t="s">
        <v>47335</v>
      </c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1"/>
      <c r="AA4116" s="1" t="s">
        <v>16</v>
      </c>
      <c r="AB4116" s="3" t="s">
        <v>12</v>
      </c>
      <c r="AC4116" s="23" t="s">
        <v>37781</v>
      </c>
      <c r="AD4116" s="23" t="s">
        <v>42072</v>
      </c>
      <c r="AE4116" t="s">
        <v>35402</v>
      </c>
    </row>
    <row r="4117" spans="1:31" ht="14.25" customHeight="1">
      <c r="A4117" s="1">
        <v>4116</v>
      </c>
      <c r="B4117" s="1" t="s">
        <v>54</v>
      </c>
      <c r="C4117" s="1" t="s">
        <v>8866</v>
      </c>
      <c r="D4117" s="1" t="s">
        <v>522</v>
      </c>
      <c r="E4117" s="1" t="s">
        <v>13985</v>
      </c>
      <c r="F4117" s="1" t="s">
        <v>25157</v>
      </c>
      <c r="G4117" s="14">
        <v>91990494911</v>
      </c>
      <c r="H4117" s="1" t="s">
        <v>15</v>
      </c>
      <c r="I4117" s="1" t="s">
        <v>9</v>
      </c>
      <c r="J4117" s="1" t="s">
        <v>47300</v>
      </c>
      <c r="K4117" s="3" t="s">
        <v>117</v>
      </c>
      <c r="L4117" s="1" t="s">
        <v>47335</v>
      </c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1"/>
      <c r="AA4117" s="1" t="s">
        <v>16</v>
      </c>
      <c r="AB4117" s="3" t="s">
        <v>12</v>
      </c>
      <c r="AC4117" s="23" t="s">
        <v>37781</v>
      </c>
      <c r="AD4117" s="23" t="s">
        <v>42073</v>
      </c>
      <c r="AE4117" t="s">
        <v>35407</v>
      </c>
    </row>
    <row r="4118" spans="1:31" ht="14.25" customHeight="1">
      <c r="A4118" s="1">
        <v>4117</v>
      </c>
      <c r="B4118" s="1" t="s">
        <v>54</v>
      </c>
      <c r="C4118" s="1" t="s">
        <v>8869</v>
      </c>
      <c r="D4118" s="1" t="s">
        <v>35683</v>
      </c>
      <c r="E4118" s="1" t="s">
        <v>40</v>
      </c>
      <c r="F4118" s="1" t="s">
        <v>25159</v>
      </c>
      <c r="G4118" s="14">
        <v>91949004006</v>
      </c>
      <c r="H4118" s="1" t="s">
        <v>8</v>
      </c>
      <c r="I4118" s="1" t="s">
        <v>9</v>
      </c>
      <c r="J4118" s="1" t="s">
        <v>47300</v>
      </c>
      <c r="K4118" s="3" t="s">
        <v>42</v>
      </c>
      <c r="L4118" s="1" t="s">
        <v>47335</v>
      </c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1"/>
      <c r="AA4118" s="1" t="s">
        <v>16</v>
      </c>
      <c r="AB4118" s="3" t="s">
        <v>12</v>
      </c>
      <c r="AC4118" s="23" t="s">
        <v>37781</v>
      </c>
      <c r="AD4118" s="23" t="s">
        <v>42074</v>
      </c>
      <c r="AE4118" t="s">
        <v>35407</v>
      </c>
    </row>
    <row r="4119" spans="1:31" ht="14.25" customHeight="1">
      <c r="A4119" s="1">
        <v>4118</v>
      </c>
      <c r="B4119" s="1" t="s">
        <v>54</v>
      </c>
      <c r="C4119" s="1" t="s">
        <v>8900</v>
      </c>
      <c r="D4119" s="1" t="s">
        <v>889</v>
      </c>
      <c r="E4119" s="1" t="s">
        <v>495</v>
      </c>
      <c r="F4119" s="1" t="s">
        <v>32055</v>
      </c>
      <c r="G4119" s="14">
        <v>91949000094</v>
      </c>
      <c r="H4119" s="1" t="s">
        <v>132</v>
      </c>
      <c r="I4119" s="1" t="s">
        <v>9</v>
      </c>
      <c r="J4119" s="1" t="s">
        <v>47300</v>
      </c>
      <c r="K4119" s="3" t="s">
        <v>27</v>
      </c>
      <c r="L4119" s="1" t="s">
        <v>47335</v>
      </c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1"/>
      <c r="AA4119" s="1" t="s">
        <v>16</v>
      </c>
      <c r="AB4119" s="3" t="s">
        <v>12</v>
      </c>
      <c r="AC4119" s="23" t="s">
        <v>37781</v>
      </c>
      <c r="AD4119" s="23" t="s">
        <v>42075</v>
      </c>
      <c r="AE4119" t="s">
        <v>35405</v>
      </c>
    </row>
    <row r="4120" spans="1:31" ht="14.25" customHeight="1">
      <c r="A4120" s="1">
        <v>4119</v>
      </c>
      <c r="B4120" s="9" t="s">
        <v>6</v>
      </c>
      <c r="C4120" s="1" t="s">
        <v>8919</v>
      </c>
      <c r="D4120" s="1" t="s">
        <v>58</v>
      </c>
      <c r="E4120" s="1" t="s">
        <v>255</v>
      </c>
      <c r="F4120" s="1" t="s">
        <v>25182</v>
      </c>
      <c r="G4120" s="14">
        <v>91496041199</v>
      </c>
      <c r="H4120" s="1" t="s">
        <v>8</v>
      </c>
      <c r="I4120" s="1" t="s">
        <v>41</v>
      </c>
      <c r="J4120" s="1" t="s">
        <v>47300</v>
      </c>
      <c r="K4120" s="3" t="s">
        <v>42</v>
      </c>
      <c r="L4120" s="1" t="s">
        <v>47335</v>
      </c>
      <c r="M4120" s="3" t="s">
        <v>178</v>
      </c>
      <c r="N4120" s="3" t="str">
        <f>J4120</f>
        <v>[1.25 cr - &gt;2 cr]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1"/>
      <c r="AA4120" s="1" t="s">
        <v>16</v>
      </c>
      <c r="AB4120" s="3" t="s">
        <v>12</v>
      </c>
      <c r="AC4120" s="23" t="s">
        <v>37781</v>
      </c>
      <c r="AD4120" s="23" t="s">
        <v>42076</v>
      </c>
      <c r="AE4120" t="s">
        <v>35402</v>
      </c>
    </row>
    <row r="4121" spans="1:31" ht="14.25" customHeight="1">
      <c r="A4121" s="1">
        <v>4120</v>
      </c>
      <c r="B4121" s="9" t="s">
        <v>6</v>
      </c>
      <c r="C4121" s="1" t="s">
        <v>8951</v>
      </c>
      <c r="D4121" s="1" t="s">
        <v>3952</v>
      </c>
      <c r="E4121" s="1" t="s">
        <v>724</v>
      </c>
      <c r="F4121" s="1" t="s">
        <v>32059</v>
      </c>
      <c r="G4121" s="14">
        <v>9194046464</v>
      </c>
      <c r="H4121" s="1" t="s">
        <v>8</v>
      </c>
      <c r="I4121" s="1" t="s">
        <v>9</v>
      </c>
      <c r="J4121" s="1" t="s">
        <v>47300</v>
      </c>
      <c r="K4121" s="3" t="s">
        <v>27</v>
      </c>
      <c r="L4121" s="1" t="s">
        <v>47335</v>
      </c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1"/>
      <c r="AA4121" s="1" t="s">
        <v>16</v>
      </c>
      <c r="AB4121" s="3" t="s">
        <v>12</v>
      </c>
      <c r="AC4121" s="23" t="s">
        <v>37781</v>
      </c>
      <c r="AD4121" s="23" t="s">
        <v>42077</v>
      </c>
      <c r="AE4121" t="s">
        <v>35407</v>
      </c>
    </row>
    <row r="4122" spans="1:31" ht="14.25" customHeight="1">
      <c r="A4122" s="1">
        <v>4121</v>
      </c>
      <c r="B4122" s="9" t="s">
        <v>6</v>
      </c>
      <c r="C4122" s="1" t="s">
        <v>8955</v>
      </c>
      <c r="D4122" s="1" t="s">
        <v>536</v>
      </c>
      <c r="E4122" s="1" t="s">
        <v>8956</v>
      </c>
      <c r="F4122" s="1" t="s">
        <v>25205</v>
      </c>
      <c r="G4122" s="14">
        <v>919446910</v>
      </c>
      <c r="H4122" s="1" t="s">
        <v>15</v>
      </c>
      <c r="I4122" s="1" t="s">
        <v>62</v>
      </c>
      <c r="J4122" s="1" t="s">
        <v>47300</v>
      </c>
      <c r="K4122" s="3" t="s">
        <v>42</v>
      </c>
      <c r="L4122" s="1" t="s">
        <v>47335</v>
      </c>
      <c r="M4122" s="3" t="s">
        <v>27</v>
      </c>
      <c r="N4122" s="3" t="str">
        <f t="shared" ref="N4122:N4124" si="105">J4122</f>
        <v>[1.25 cr - &gt;2 cr]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1"/>
      <c r="AA4122" s="1" t="s">
        <v>16</v>
      </c>
      <c r="AB4122" s="3" t="s">
        <v>12</v>
      </c>
      <c r="AC4122" s="23" t="s">
        <v>37781</v>
      </c>
      <c r="AD4122" s="23" t="s">
        <v>42078</v>
      </c>
      <c r="AE4122" t="s">
        <v>35408</v>
      </c>
    </row>
    <row r="4123" spans="1:31" ht="14.25" customHeight="1">
      <c r="A4123" s="1">
        <v>4122</v>
      </c>
      <c r="B4123" s="9" t="s">
        <v>6</v>
      </c>
      <c r="C4123" s="1" t="s">
        <v>8959</v>
      </c>
      <c r="D4123" s="1" t="s">
        <v>4035</v>
      </c>
      <c r="E4123" s="1" t="s">
        <v>4100</v>
      </c>
      <c r="F4123" s="1" t="s">
        <v>25207</v>
      </c>
      <c r="G4123" s="14">
        <v>91999446146</v>
      </c>
      <c r="H4123" s="1" t="s">
        <v>8</v>
      </c>
      <c r="I4123" s="1" t="s">
        <v>41</v>
      </c>
      <c r="J4123" s="1" t="s">
        <v>47300</v>
      </c>
      <c r="K4123" s="3" t="s">
        <v>27</v>
      </c>
      <c r="L4123" s="1" t="s">
        <v>47335</v>
      </c>
      <c r="M4123" s="3" t="s">
        <v>47344</v>
      </c>
      <c r="N4123" s="3" t="str">
        <f t="shared" si="105"/>
        <v>[1.25 cr - &gt;2 cr]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1"/>
      <c r="AA4123" s="1" t="s">
        <v>16</v>
      </c>
      <c r="AB4123" s="3" t="s">
        <v>12</v>
      </c>
      <c r="AC4123" s="23" t="s">
        <v>37781</v>
      </c>
      <c r="AD4123" s="23" t="s">
        <v>42079</v>
      </c>
      <c r="AE4123" t="s">
        <v>35405</v>
      </c>
    </row>
    <row r="4124" spans="1:31" ht="14.25" customHeight="1">
      <c r="A4124" s="1">
        <v>4123</v>
      </c>
      <c r="B4124" s="9" t="s">
        <v>6</v>
      </c>
      <c r="C4124" s="1" t="s">
        <v>8989</v>
      </c>
      <c r="D4124" s="1" t="s">
        <v>286</v>
      </c>
      <c r="E4124" s="1" t="s">
        <v>495</v>
      </c>
      <c r="F4124" s="1" t="s">
        <v>25221</v>
      </c>
      <c r="G4124" s="14">
        <v>914466441444</v>
      </c>
      <c r="H4124" s="1" t="s">
        <v>37</v>
      </c>
      <c r="I4124" s="1" t="s">
        <v>9</v>
      </c>
      <c r="J4124" s="1" t="s">
        <v>47300</v>
      </c>
      <c r="K4124" s="3" t="s">
        <v>63</v>
      </c>
      <c r="L4124" s="1" t="s">
        <v>47335</v>
      </c>
      <c r="M4124" s="3" t="s">
        <v>213</v>
      </c>
      <c r="N4124" s="3" t="str">
        <f t="shared" si="105"/>
        <v>[1.25 cr - &gt;2 cr]</v>
      </c>
      <c r="O4124" s="3" t="s">
        <v>17</v>
      </c>
      <c r="P4124" s="3" t="s">
        <v>47300</v>
      </c>
      <c r="Q4124" s="3" t="s">
        <v>42</v>
      </c>
      <c r="R4124" s="3" t="s">
        <v>47300</v>
      </c>
      <c r="S4124" s="3" t="s">
        <v>27</v>
      </c>
      <c r="T4124" s="3" t="s">
        <v>47300</v>
      </c>
      <c r="U4124" s="3" t="s">
        <v>117</v>
      </c>
      <c r="V4124" s="3" t="s">
        <v>47300</v>
      </c>
      <c r="W4124" s="3" t="s">
        <v>178</v>
      </c>
      <c r="X4124" s="3" t="s">
        <v>47300</v>
      </c>
      <c r="Y4124" s="3" t="s">
        <v>171</v>
      </c>
      <c r="Z4124" s="1" t="s">
        <v>47300</v>
      </c>
      <c r="AA4124" s="1" t="s">
        <v>16</v>
      </c>
      <c r="AB4124" s="3" t="s">
        <v>12</v>
      </c>
      <c r="AC4124" s="23" t="s">
        <v>37781</v>
      </c>
      <c r="AD4124" s="23" t="s">
        <v>42080</v>
      </c>
      <c r="AE4124" t="s">
        <v>35407</v>
      </c>
    </row>
    <row r="4125" spans="1:31" ht="14.25" customHeight="1">
      <c r="A4125" s="1">
        <v>4124</v>
      </c>
      <c r="B4125" s="9" t="s">
        <v>6</v>
      </c>
      <c r="C4125" s="1" t="s">
        <v>9008</v>
      </c>
      <c r="D4125" s="1" t="s">
        <v>9009</v>
      </c>
      <c r="E4125" s="1" t="s">
        <v>40</v>
      </c>
      <c r="F4125" s="1" t="s">
        <v>25231</v>
      </c>
      <c r="G4125" s="14">
        <v>919946666444</v>
      </c>
      <c r="H4125" s="1" t="s">
        <v>8</v>
      </c>
      <c r="I4125" s="1" t="s">
        <v>9</v>
      </c>
      <c r="J4125" s="1" t="s">
        <v>47300</v>
      </c>
      <c r="K4125" s="3" t="s">
        <v>17</v>
      </c>
      <c r="L4125" s="1" t="s">
        <v>47335</v>
      </c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1"/>
      <c r="AA4125" s="1" t="s">
        <v>11</v>
      </c>
      <c r="AB4125" s="3" t="s">
        <v>13</v>
      </c>
      <c r="AC4125" s="23" t="s">
        <v>37781</v>
      </c>
      <c r="AD4125" s="23" t="s">
        <v>42081</v>
      </c>
      <c r="AE4125" t="s">
        <v>35405</v>
      </c>
    </row>
    <row r="4126" spans="1:31" ht="14.25" customHeight="1">
      <c r="A4126" s="1">
        <v>4125</v>
      </c>
      <c r="B4126" s="9" t="s">
        <v>6</v>
      </c>
      <c r="C4126" s="1" t="s">
        <v>9072</v>
      </c>
      <c r="D4126" s="1" t="s">
        <v>407</v>
      </c>
      <c r="E4126" s="1" t="s">
        <v>746</v>
      </c>
      <c r="F4126" s="1" t="s">
        <v>34238</v>
      </c>
      <c r="G4126" s="14">
        <v>916604406</v>
      </c>
      <c r="H4126" s="1" t="s">
        <v>8</v>
      </c>
      <c r="I4126" s="1" t="s">
        <v>9</v>
      </c>
      <c r="J4126" s="1" t="s">
        <v>47300</v>
      </c>
      <c r="K4126" s="3" t="s">
        <v>42</v>
      </c>
      <c r="L4126" s="1" t="s">
        <v>47335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1"/>
      <c r="AA4126" s="1" t="s">
        <v>16</v>
      </c>
      <c r="AB4126" s="3" t="s">
        <v>12</v>
      </c>
      <c r="AC4126" s="23" t="s">
        <v>37781</v>
      </c>
      <c r="AD4126" s="23" t="s">
        <v>42082</v>
      </c>
      <c r="AE4126" t="s">
        <v>35402</v>
      </c>
    </row>
    <row r="4127" spans="1:31" ht="14.25" customHeight="1">
      <c r="A4127" s="1">
        <v>4126</v>
      </c>
      <c r="B4127" s="1" t="s">
        <v>54</v>
      </c>
      <c r="C4127" s="1" t="s">
        <v>9112</v>
      </c>
      <c r="D4127" s="1" t="s">
        <v>8743</v>
      </c>
      <c r="E4127" s="1" t="s">
        <v>78</v>
      </c>
      <c r="F4127" s="1" t="s">
        <v>9113</v>
      </c>
      <c r="G4127" s="14">
        <v>91961049164</v>
      </c>
      <c r="H4127" s="1" t="s">
        <v>20</v>
      </c>
      <c r="I4127" s="1" t="s">
        <v>9</v>
      </c>
      <c r="J4127" s="1" t="s">
        <v>47300</v>
      </c>
      <c r="K4127" s="3" t="s">
        <v>42</v>
      </c>
      <c r="L4127" s="1" t="s">
        <v>47335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1"/>
      <c r="AA4127" s="1" t="s">
        <v>16</v>
      </c>
      <c r="AB4127" s="3" t="s">
        <v>12</v>
      </c>
      <c r="AC4127" s="23" t="s">
        <v>37781</v>
      </c>
      <c r="AD4127" s="23" t="s">
        <v>42083</v>
      </c>
      <c r="AE4127" t="s">
        <v>35407</v>
      </c>
    </row>
    <row r="4128" spans="1:31" ht="14.25" customHeight="1">
      <c r="A4128" s="1">
        <v>4127</v>
      </c>
      <c r="B4128" s="9" t="s">
        <v>6</v>
      </c>
      <c r="C4128" s="1" t="s">
        <v>9152</v>
      </c>
      <c r="D4128" s="1" t="s">
        <v>359</v>
      </c>
      <c r="E4128" s="1" t="s">
        <v>255</v>
      </c>
      <c r="F4128" s="1" t="s">
        <v>25293</v>
      </c>
      <c r="G4128" s="14">
        <v>919016199499</v>
      </c>
      <c r="H4128" s="1" t="s">
        <v>37</v>
      </c>
      <c r="I4128" s="1" t="s">
        <v>9</v>
      </c>
      <c r="J4128" s="1" t="s">
        <v>47300</v>
      </c>
      <c r="K4128" s="3" t="s">
        <v>42</v>
      </c>
      <c r="L4128" s="1" t="s">
        <v>47335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1"/>
      <c r="AA4128" s="1" t="s">
        <v>16</v>
      </c>
      <c r="AB4128" s="3" t="s">
        <v>12</v>
      </c>
      <c r="AC4128" s="23" t="s">
        <v>37781</v>
      </c>
      <c r="AD4128" s="23" t="s">
        <v>42084</v>
      </c>
      <c r="AE4128" t="s">
        <v>35405</v>
      </c>
    </row>
    <row r="4129" spans="1:31" ht="14.25" customHeight="1">
      <c r="A4129" s="1">
        <v>4128</v>
      </c>
      <c r="B4129" s="9" t="s">
        <v>6</v>
      </c>
      <c r="C4129" s="1" t="s">
        <v>9186</v>
      </c>
      <c r="D4129" s="1" t="s">
        <v>432</v>
      </c>
      <c r="E4129" s="1" t="s">
        <v>558</v>
      </c>
      <c r="F4129" s="1" t="s">
        <v>25313</v>
      </c>
      <c r="G4129" s="14">
        <v>919946644169</v>
      </c>
      <c r="H4129" s="1" t="s">
        <v>8</v>
      </c>
      <c r="I4129" s="1" t="s">
        <v>9</v>
      </c>
      <c r="J4129" s="1" t="s">
        <v>47300</v>
      </c>
      <c r="K4129" s="3" t="s">
        <v>17</v>
      </c>
      <c r="L4129" s="1" t="s">
        <v>47335</v>
      </c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1"/>
      <c r="AA4129" s="1" t="s">
        <v>11</v>
      </c>
      <c r="AB4129" s="3" t="s">
        <v>13</v>
      </c>
      <c r="AC4129" s="23" t="s">
        <v>37781</v>
      </c>
      <c r="AD4129" s="23" t="s">
        <v>38600</v>
      </c>
      <c r="AE4129" t="s">
        <v>35405</v>
      </c>
    </row>
    <row r="4130" spans="1:31" ht="14.25" customHeight="1">
      <c r="A4130" s="1">
        <v>4129</v>
      </c>
      <c r="B4130" s="9" t="s">
        <v>6</v>
      </c>
      <c r="C4130" s="1" t="s">
        <v>9192</v>
      </c>
      <c r="D4130" s="1" t="s">
        <v>1207</v>
      </c>
      <c r="E4130" s="1" t="s">
        <v>40</v>
      </c>
      <c r="F4130" s="1" t="s">
        <v>25318</v>
      </c>
      <c r="G4130" s="14">
        <v>91949691990</v>
      </c>
      <c r="H4130" s="1" t="s">
        <v>8</v>
      </c>
      <c r="I4130" s="1" t="s">
        <v>9</v>
      </c>
      <c r="J4130" s="1" t="s">
        <v>47300</v>
      </c>
      <c r="K4130" s="3" t="s">
        <v>42</v>
      </c>
      <c r="L4130" s="1" t="s">
        <v>47335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1"/>
      <c r="AA4130" s="1" t="s">
        <v>16</v>
      </c>
      <c r="AB4130" s="3" t="s">
        <v>12</v>
      </c>
      <c r="AC4130" s="23" t="s">
        <v>37781</v>
      </c>
      <c r="AD4130" s="23" t="s">
        <v>42085</v>
      </c>
      <c r="AE4130" t="s">
        <v>35402</v>
      </c>
    </row>
    <row r="4131" spans="1:31" ht="14.25" customHeight="1">
      <c r="A4131" s="1">
        <v>4130</v>
      </c>
      <c r="B4131" s="1" t="s">
        <v>54</v>
      </c>
      <c r="C4131" s="1" t="s">
        <v>9219</v>
      </c>
      <c r="D4131" s="1" t="s">
        <v>35684</v>
      </c>
      <c r="E4131" s="1" t="s">
        <v>19</v>
      </c>
      <c r="F4131" s="1" t="s">
        <v>25334</v>
      </c>
      <c r="G4131" s="14">
        <v>919496994</v>
      </c>
      <c r="H4131" s="1" t="s">
        <v>20</v>
      </c>
      <c r="I4131" s="1" t="s">
        <v>9</v>
      </c>
      <c r="J4131" s="1" t="s">
        <v>47300</v>
      </c>
      <c r="K4131" s="3" t="s">
        <v>42</v>
      </c>
      <c r="L4131" s="1" t="s">
        <v>47335</v>
      </c>
      <c r="M4131" s="3" t="s">
        <v>27</v>
      </c>
      <c r="N4131" s="3" t="str">
        <f>J4131</f>
        <v>[1.25 cr - &gt;2 cr]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1"/>
      <c r="AA4131" s="1" t="s">
        <v>16</v>
      </c>
      <c r="AB4131" s="3" t="s">
        <v>12</v>
      </c>
      <c r="AC4131" s="23" t="s">
        <v>37781</v>
      </c>
      <c r="AD4131" s="23" t="s">
        <v>42086</v>
      </c>
      <c r="AE4131" t="s">
        <v>35405</v>
      </c>
    </row>
    <row r="4132" spans="1:31" ht="14.25" customHeight="1">
      <c r="A4132" s="1">
        <v>4131</v>
      </c>
      <c r="B4132" s="1" t="s">
        <v>54</v>
      </c>
      <c r="C4132" s="1" t="s">
        <v>9220</v>
      </c>
      <c r="D4132" s="1" t="s">
        <v>35685</v>
      </c>
      <c r="E4132" s="1" t="s">
        <v>362</v>
      </c>
      <c r="F4132" s="1" t="s">
        <v>25335</v>
      </c>
      <c r="G4132" s="14">
        <v>9199440994</v>
      </c>
      <c r="H4132" s="1" t="s">
        <v>8</v>
      </c>
      <c r="I4132" s="1" t="s">
        <v>41</v>
      </c>
      <c r="J4132" s="1" t="s">
        <v>47300</v>
      </c>
      <c r="K4132" s="3" t="s">
        <v>42</v>
      </c>
      <c r="L4132" s="1" t="s">
        <v>47335</v>
      </c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1"/>
      <c r="AA4132" s="1" t="s">
        <v>16</v>
      </c>
      <c r="AB4132" s="3" t="s">
        <v>12</v>
      </c>
      <c r="AC4132" s="23" t="s">
        <v>37781</v>
      </c>
      <c r="AD4132" s="23" t="s">
        <v>42087</v>
      </c>
      <c r="AE4132" t="s">
        <v>35407</v>
      </c>
    </row>
    <row r="4133" spans="1:31" ht="14.25" customHeight="1">
      <c r="A4133" s="1">
        <v>4132</v>
      </c>
      <c r="B4133" s="9" t="s">
        <v>6</v>
      </c>
      <c r="C4133" s="1" t="s">
        <v>9230</v>
      </c>
      <c r="D4133" s="1" t="s">
        <v>2488</v>
      </c>
      <c r="E4133" s="1" t="s">
        <v>9433</v>
      </c>
      <c r="F4133" s="1" t="s">
        <v>25342</v>
      </c>
      <c r="G4133" s="14">
        <v>919446116944</v>
      </c>
      <c r="H4133" s="1" t="s">
        <v>8</v>
      </c>
      <c r="I4133" s="1" t="s">
        <v>41</v>
      </c>
      <c r="J4133" s="1" t="s">
        <v>47300</v>
      </c>
      <c r="K4133" s="3" t="s">
        <v>42</v>
      </c>
      <c r="L4133" s="1" t="s">
        <v>47335</v>
      </c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1"/>
      <c r="AA4133" s="1" t="s">
        <v>16</v>
      </c>
      <c r="AB4133" s="3" t="s">
        <v>12</v>
      </c>
      <c r="AC4133" s="23" t="s">
        <v>37781</v>
      </c>
      <c r="AD4133" s="23" t="s">
        <v>42088</v>
      </c>
      <c r="AE4133" t="s">
        <v>35405</v>
      </c>
    </row>
    <row r="4134" spans="1:31" ht="14.25" customHeight="1">
      <c r="A4134" s="1">
        <v>4133</v>
      </c>
      <c r="B4134" s="1" t="s">
        <v>54</v>
      </c>
      <c r="C4134" s="1" t="s">
        <v>9247</v>
      </c>
      <c r="D4134" s="1" t="s">
        <v>4798</v>
      </c>
      <c r="E4134" s="1" t="s">
        <v>139</v>
      </c>
      <c r="F4134" s="1" t="s">
        <v>25351</v>
      </c>
      <c r="G4134" s="14">
        <v>919444164960</v>
      </c>
      <c r="H4134" s="1" t="s">
        <v>15</v>
      </c>
      <c r="I4134" s="1" t="s">
        <v>9</v>
      </c>
      <c r="J4134" s="1" t="s">
        <v>47300</v>
      </c>
      <c r="K4134" s="3" t="s">
        <v>42</v>
      </c>
      <c r="L4134" s="1" t="s">
        <v>47335</v>
      </c>
      <c r="M4134" s="3" t="s">
        <v>27</v>
      </c>
      <c r="N4134" s="3" t="str">
        <f>J4134</f>
        <v>[1.25 cr - &gt;2 cr]</v>
      </c>
      <c r="O4134" s="3" t="s">
        <v>117</v>
      </c>
      <c r="P4134" s="3" t="s">
        <v>47300</v>
      </c>
      <c r="Q4134" s="3" t="s">
        <v>178</v>
      </c>
      <c r="R4134" s="3" t="s">
        <v>47300</v>
      </c>
      <c r="S4134" s="3"/>
      <c r="T4134" s="3"/>
      <c r="U4134" s="3"/>
      <c r="V4134" s="3"/>
      <c r="W4134" s="3"/>
      <c r="X4134" s="3"/>
      <c r="Y4134" s="3"/>
      <c r="Z4134" s="1"/>
      <c r="AA4134" s="1" t="s">
        <v>16</v>
      </c>
      <c r="AB4134" s="3" t="s">
        <v>12</v>
      </c>
      <c r="AC4134" s="23" t="s">
        <v>37781</v>
      </c>
      <c r="AD4134" s="23" t="s">
        <v>42089</v>
      </c>
      <c r="AE4134" t="s">
        <v>35402</v>
      </c>
    </row>
    <row r="4135" spans="1:31" ht="14.25" customHeight="1">
      <c r="A4135" s="1">
        <v>4134</v>
      </c>
      <c r="B4135" s="9" t="s">
        <v>6</v>
      </c>
      <c r="C4135" s="1" t="s">
        <v>9257</v>
      </c>
      <c r="D4135" s="1" t="s">
        <v>9258</v>
      </c>
      <c r="E4135" s="1" t="s">
        <v>4081</v>
      </c>
      <c r="F4135" s="1" t="s">
        <v>25356</v>
      </c>
      <c r="G4135" s="14">
        <v>91944406911</v>
      </c>
      <c r="H4135" s="1" t="s">
        <v>8</v>
      </c>
      <c r="I4135" s="1" t="s">
        <v>9</v>
      </c>
      <c r="J4135" s="1" t="s">
        <v>47300</v>
      </c>
      <c r="K4135" s="3" t="s">
        <v>42</v>
      </c>
      <c r="L4135" s="1" t="s">
        <v>47335</v>
      </c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1"/>
      <c r="AA4135" s="1" t="s">
        <v>16</v>
      </c>
      <c r="AB4135" s="3" t="s">
        <v>12</v>
      </c>
      <c r="AC4135" s="23" t="s">
        <v>37781</v>
      </c>
      <c r="AD4135" s="23" t="s">
        <v>42090</v>
      </c>
      <c r="AE4135" t="s">
        <v>35408</v>
      </c>
    </row>
    <row r="4136" spans="1:31" ht="14.25" customHeight="1">
      <c r="A4136" s="1">
        <v>4135</v>
      </c>
      <c r="B4136" s="1" t="s">
        <v>54</v>
      </c>
      <c r="C4136" s="1" t="s">
        <v>9260</v>
      </c>
      <c r="D4136" s="1" t="s">
        <v>58</v>
      </c>
      <c r="E4136" s="1" t="s">
        <v>13613</v>
      </c>
      <c r="F4136" s="1" t="s">
        <v>32094</v>
      </c>
      <c r="G4136" s="14">
        <v>914940191449</v>
      </c>
      <c r="H4136" s="1" t="s">
        <v>15</v>
      </c>
      <c r="I4136" s="1" t="s">
        <v>62</v>
      </c>
      <c r="J4136" s="1" t="s">
        <v>47300</v>
      </c>
      <c r="K4136" s="3" t="s">
        <v>42</v>
      </c>
      <c r="L4136" s="1" t="s">
        <v>47335</v>
      </c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1"/>
      <c r="AA4136" s="1" t="s">
        <v>16</v>
      </c>
      <c r="AB4136" s="3" t="s">
        <v>12</v>
      </c>
      <c r="AC4136" s="23" t="s">
        <v>37781</v>
      </c>
      <c r="AD4136" s="23" t="s">
        <v>42091</v>
      </c>
      <c r="AE4136" t="s">
        <v>35405</v>
      </c>
    </row>
    <row r="4137" spans="1:31" ht="14.25" customHeight="1">
      <c r="A4137" s="1">
        <v>4136</v>
      </c>
      <c r="B4137" s="1" t="s">
        <v>54</v>
      </c>
      <c r="C4137" s="1" t="s">
        <v>9263</v>
      </c>
      <c r="D4137" s="1" t="s">
        <v>9794</v>
      </c>
      <c r="E4137" s="1" t="s">
        <v>87</v>
      </c>
      <c r="F4137" s="1" t="s">
        <v>34252</v>
      </c>
      <c r="G4137" s="14">
        <v>9196400496</v>
      </c>
      <c r="H4137" s="1" t="s">
        <v>20</v>
      </c>
      <c r="I4137" s="1" t="s">
        <v>9</v>
      </c>
      <c r="J4137" s="1" t="s">
        <v>47300</v>
      </c>
      <c r="K4137" s="3" t="s">
        <v>27</v>
      </c>
      <c r="L4137" s="1" t="s">
        <v>47335</v>
      </c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1"/>
      <c r="AA4137" s="1" t="s">
        <v>16</v>
      </c>
      <c r="AB4137" s="3" t="s">
        <v>12</v>
      </c>
      <c r="AC4137" s="23" t="s">
        <v>37781</v>
      </c>
      <c r="AD4137" s="23" t="s">
        <v>42092</v>
      </c>
      <c r="AE4137" t="s">
        <v>35402</v>
      </c>
    </row>
    <row r="4138" spans="1:31" ht="14.25" customHeight="1">
      <c r="A4138" s="1">
        <v>4137</v>
      </c>
      <c r="B4138" s="1" t="s">
        <v>54</v>
      </c>
      <c r="C4138" s="1" t="s">
        <v>9275</v>
      </c>
      <c r="D4138" s="1" t="s">
        <v>502</v>
      </c>
      <c r="E4138" s="1" t="s">
        <v>36788</v>
      </c>
      <c r="F4138" s="1" t="s">
        <v>25363</v>
      </c>
      <c r="G4138" s="14">
        <v>9199944400</v>
      </c>
      <c r="H4138" s="1" t="s">
        <v>20</v>
      </c>
      <c r="I4138" s="1" t="s">
        <v>62</v>
      </c>
      <c r="J4138" s="1" t="s">
        <v>47300</v>
      </c>
      <c r="K4138" s="3" t="s">
        <v>42</v>
      </c>
      <c r="L4138" s="1" t="s">
        <v>47335</v>
      </c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1"/>
      <c r="AA4138" s="1" t="s">
        <v>16</v>
      </c>
      <c r="AB4138" s="3" t="s">
        <v>12</v>
      </c>
      <c r="AC4138" s="23" t="s">
        <v>37781</v>
      </c>
      <c r="AD4138" s="23" t="s">
        <v>42093</v>
      </c>
      <c r="AE4138" t="s">
        <v>35402</v>
      </c>
    </row>
    <row r="4139" spans="1:31" ht="14.25" customHeight="1">
      <c r="A4139" s="1">
        <v>4138</v>
      </c>
      <c r="B4139" s="1" t="s">
        <v>54</v>
      </c>
      <c r="C4139" s="1" t="s">
        <v>9276</v>
      </c>
      <c r="D4139" s="1" t="s">
        <v>35686</v>
      </c>
      <c r="E4139" s="1" t="s">
        <v>5511</v>
      </c>
      <c r="F4139" s="1" t="s">
        <v>25364</v>
      </c>
      <c r="G4139" s="14">
        <v>91994610469</v>
      </c>
      <c r="H4139" s="1" t="s">
        <v>8</v>
      </c>
      <c r="I4139" s="1" t="s">
        <v>41</v>
      </c>
      <c r="J4139" s="1" t="s">
        <v>47300</v>
      </c>
      <c r="K4139" s="3" t="s">
        <v>42</v>
      </c>
      <c r="L4139" s="1" t="s">
        <v>47335</v>
      </c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1"/>
      <c r="AA4139" s="1" t="s">
        <v>16</v>
      </c>
      <c r="AB4139" s="3" t="s">
        <v>12</v>
      </c>
      <c r="AC4139" s="23" t="s">
        <v>37781</v>
      </c>
      <c r="AD4139" s="23" t="s">
        <v>42094</v>
      </c>
      <c r="AE4139" t="s">
        <v>35405</v>
      </c>
    </row>
    <row r="4140" spans="1:31" ht="14.25" customHeight="1">
      <c r="A4140" s="1">
        <v>4139</v>
      </c>
      <c r="B4140" s="9" t="s">
        <v>6</v>
      </c>
      <c r="C4140" s="1" t="s">
        <v>9301</v>
      </c>
      <c r="D4140" s="1" t="s">
        <v>9302</v>
      </c>
      <c r="E4140" s="1" t="s">
        <v>824</v>
      </c>
      <c r="F4140" s="1" t="s">
        <v>32098</v>
      </c>
      <c r="G4140" s="14">
        <v>91909964961</v>
      </c>
      <c r="H4140" s="1" t="s">
        <v>8</v>
      </c>
      <c r="I4140" s="1" t="s">
        <v>9</v>
      </c>
      <c r="J4140" s="1" t="s">
        <v>47300</v>
      </c>
      <c r="K4140" s="3" t="s">
        <v>17</v>
      </c>
      <c r="L4140" s="1" t="s">
        <v>47335</v>
      </c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1"/>
      <c r="AA4140" s="1" t="s">
        <v>11</v>
      </c>
      <c r="AB4140" s="3" t="s">
        <v>538</v>
      </c>
      <c r="AC4140" s="23" t="s">
        <v>37781</v>
      </c>
      <c r="AD4140" s="23" t="s">
        <v>42095</v>
      </c>
      <c r="AE4140" t="s">
        <v>35405</v>
      </c>
    </row>
    <row r="4141" spans="1:31" ht="14.25" customHeight="1">
      <c r="A4141" s="1">
        <v>4140</v>
      </c>
      <c r="B4141" s="1" t="s">
        <v>54</v>
      </c>
      <c r="C4141" s="1" t="s">
        <v>9311</v>
      </c>
      <c r="D4141" s="1" t="s">
        <v>9594</v>
      </c>
      <c r="E4141" s="1" t="s">
        <v>40</v>
      </c>
      <c r="F4141" s="1" t="s">
        <v>25381</v>
      </c>
      <c r="G4141" s="14">
        <v>914141061610</v>
      </c>
      <c r="H4141" s="1" t="s">
        <v>8</v>
      </c>
      <c r="I4141" s="1" t="s">
        <v>9</v>
      </c>
      <c r="J4141" s="1" t="s">
        <v>47300</v>
      </c>
      <c r="K4141" s="3" t="s">
        <v>27</v>
      </c>
      <c r="L4141" s="1" t="s">
        <v>47335</v>
      </c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1"/>
      <c r="AA4141" s="1" t="s">
        <v>16</v>
      </c>
      <c r="AB4141" s="3" t="s">
        <v>12</v>
      </c>
      <c r="AC4141" s="23" t="s">
        <v>37781</v>
      </c>
      <c r="AD4141" s="23" t="s">
        <v>42096</v>
      </c>
      <c r="AE4141" t="s">
        <v>35402</v>
      </c>
    </row>
    <row r="4142" spans="1:31" ht="14.25" customHeight="1">
      <c r="A4142" s="1">
        <v>4141</v>
      </c>
      <c r="B4142" s="1" t="s">
        <v>54</v>
      </c>
      <c r="C4142" s="1" t="s">
        <v>9315</v>
      </c>
      <c r="D4142" s="1" t="s">
        <v>2671</v>
      </c>
      <c r="E4142" s="1" t="s">
        <v>255</v>
      </c>
      <c r="F4142" s="1" t="s">
        <v>25385</v>
      </c>
      <c r="G4142" s="14">
        <v>91964990091</v>
      </c>
      <c r="H4142" s="1" t="s">
        <v>8</v>
      </c>
      <c r="I4142" s="1" t="s">
        <v>9</v>
      </c>
      <c r="J4142" s="1" t="s">
        <v>47300</v>
      </c>
      <c r="K4142" s="3" t="s">
        <v>17</v>
      </c>
      <c r="L4142" s="1" t="s">
        <v>47335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1"/>
      <c r="AA4142" s="1" t="s">
        <v>11</v>
      </c>
      <c r="AB4142" s="3" t="s">
        <v>56</v>
      </c>
      <c r="AC4142" s="23" t="s">
        <v>37781</v>
      </c>
      <c r="AD4142" s="23" t="s">
        <v>42097</v>
      </c>
      <c r="AE4142" t="s">
        <v>35402</v>
      </c>
    </row>
    <row r="4143" spans="1:31" ht="14.25" customHeight="1">
      <c r="A4143" s="1">
        <v>4142</v>
      </c>
      <c r="B4143" s="9" t="s">
        <v>6</v>
      </c>
      <c r="C4143" s="1" t="s">
        <v>9325</v>
      </c>
      <c r="D4143" s="1" t="s">
        <v>2563</v>
      </c>
      <c r="E4143" s="1" t="s">
        <v>139</v>
      </c>
      <c r="F4143" s="1" t="s">
        <v>34257</v>
      </c>
      <c r="G4143" s="14">
        <v>919444046446</v>
      </c>
      <c r="H4143" s="1" t="s">
        <v>15</v>
      </c>
      <c r="I4143" s="1" t="s">
        <v>62</v>
      </c>
      <c r="J4143" s="1" t="s">
        <v>47300</v>
      </c>
      <c r="K4143" s="3" t="s">
        <v>27</v>
      </c>
      <c r="L4143" s="1" t="s">
        <v>47335</v>
      </c>
      <c r="M4143" s="3" t="s">
        <v>171</v>
      </c>
      <c r="N4143" s="3" t="str">
        <f>J4143</f>
        <v>[1.25 cr - &gt;2 cr]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1"/>
      <c r="AA4143" s="1" t="s">
        <v>16</v>
      </c>
      <c r="AB4143" s="3" t="s">
        <v>12</v>
      </c>
      <c r="AC4143" s="23" t="s">
        <v>37781</v>
      </c>
      <c r="AD4143" s="23" t="s">
        <v>42098</v>
      </c>
      <c r="AE4143" t="s">
        <v>35402</v>
      </c>
    </row>
    <row r="4144" spans="1:31" ht="14.25" customHeight="1">
      <c r="A4144" s="1">
        <v>4143</v>
      </c>
      <c r="B4144" s="1" t="s">
        <v>54</v>
      </c>
      <c r="C4144" s="1" t="s">
        <v>9339</v>
      </c>
      <c r="D4144" s="1" t="s">
        <v>9340</v>
      </c>
      <c r="E4144" s="1" t="s">
        <v>40</v>
      </c>
      <c r="F4144" s="1" t="s">
        <v>25398</v>
      </c>
      <c r="G4144" s="14">
        <v>919944604</v>
      </c>
      <c r="H4144" s="1" t="s">
        <v>15</v>
      </c>
      <c r="I4144" s="1" t="s">
        <v>9</v>
      </c>
      <c r="J4144" s="1" t="s">
        <v>47300</v>
      </c>
      <c r="K4144" s="3" t="s">
        <v>27</v>
      </c>
      <c r="L4144" s="1" t="s">
        <v>47335</v>
      </c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1"/>
      <c r="AA4144" s="1" t="s">
        <v>16</v>
      </c>
      <c r="AB4144" s="3" t="s">
        <v>12</v>
      </c>
      <c r="AC4144" s="23" t="s">
        <v>37781</v>
      </c>
      <c r="AD4144" s="23" t="s">
        <v>42099</v>
      </c>
      <c r="AE4144" t="s">
        <v>35402</v>
      </c>
    </row>
    <row r="4145" spans="1:31" ht="14.25" customHeight="1">
      <c r="A4145" s="1">
        <v>4144</v>
      </c>
      <c r="B4145" s="9" t="s">
        <v>6</v>
      </c>
      <c r="C4145" s="1" t="s">
        <v>9347</v>
      </c>
      <c r="D4145" s="1" t="s">
        <v>555</v>
      </c>
      <c r="E4145" s="1" t="s">
        <v>260</v>
      </c>
      <c r="F4145" s="1" t="s">
        <v>32102</v>
      </c>
      <c r="G4145" s="14">
        <v>91919446004944</v>
      </c>
      <c r="H4145" s="1" t="s">
        <v>20</v>
      </c>
      <c r="I4145" s="1" t="s">
        <v>9</v>
      </c>
      <c r="J4145" s="1" t="s">
        <v>47300</v>
      </c>
      <c r="K4145" s="3" t="s">
        <v>27</v>
      </c>
      <c r="L4145" s="1" t="s">
        <v>47335</v>
      </c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1"/>
      <c r="AA4145" s="1" t="s">
        <v>16</v>
      </c>
      <c r="AB4145" s="3" t="s">
        <v>12</v>
      </c>
      <c r="AC4145" s="23" t="s">
        <v>37781</v>
      </c>
      <c r="AD4145" s="23" t="s">
        <v>42100</v>
      </c>
      <c r="AE4145" t="s">
        <v>35408</v>
      </c>
    </row>
    <row r="4146" spans="1:31" ht="14.25" customHeight="1">
      <c r="A4146" s="1">
        <v>4145</v>
      </c>
      <c r="B4146" s="9" t="s">
        <v>6</v>
      </c>
      <c r="C4146" s="1" t="s">
        <v>9367</v>
      </c>
      <c r="D4146" s="1" t="s">
        <v>2233</v>
      </c>
      <c r="E4146" s="1" t="s">
        <v>19</v>
      </c>
      <c r="F4146" s="1" t="s">
        <v>32103</v>
      </c>
      <c r="G4146" s="14">
        <v>91949669996</v>
      </c>
      <c r="H4146" s="1" t="s">
        <v>37</v>
      </c>
      <c r="I4146" s="1" t="s">
        <v>62</v>
      </c>
      <c r="J4146" s="1" t="s">
        <v>47300</v>
      </c>
      <c r="K4146" s="3" t="s">
        <v>42</v>
      </c>
      <c r="L4146" s="1" t="s">
        <v>47335</v>
      </c>
      <c r="M4146" s="3" t="s">
        <v>27</v>
      </c>
      <c r="N4146" s="3" t="str">
        <f>J4146</f>
        <v>[1.25 cr - &gt;2 cr]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1"/>
      <c r="AA4146" s="1" t="s">
        <v>16</v>
      </c>
      <c r="AB4146" s="3" t="s">
        <v>12</v>
      </c>
      <c r="AC4146" s="23" t="s">
        <v>37781</v>
      </c>
      <c r="AD4146" s="23" t="s">
        <v>42101</v>
      </c>
      <c r="AE4146" t="s">
        <v>35408</v>
      </c>
    </row>
    <row r="4147" spans="1:31" ht="14.25" customHeight="1">
      <c r="A4147" s="1">
        <v>4146</v>
      </c>
      <c r="B4147" s="1" t="s">
        <v>54</v>
      </c>
      <c r="C4147" s="1" t="s">
        <v>9424</v>
      </c>
      <c r="D4147" s="1" t="s">
        <v>2046</v>
      </c>
      <c r="E4147" s="1" t="s">
        <v>36789</v>
      </c>
      <c r="F4147" s="1" t="s">
        <v>34268</v>
      </c>
      <c r="G4147" s="14">
        <v>919446494149</v>
      </c>
      <c r="H4147" s="1" t="s">
        <v>20</v>
      </c>
      <c r="I4147" s="1" t="s">
        <v>9</v>
      </c>
      <c r="J4147" s="1" t="s">
        <v>47300</v>
      </c>
      <c r="K4147" s="3" t="s">
        <v>42</v>
      </c>
      <c r="L4147" s="1" t="s">
        <v>47335</v>
      </c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1"/>
      <c r="AA4147" s="1" t="s">
        <v>16</v>
      </c>
      <c r="AB4147" s="3" t="s">
        <v>12</v>
      </c>
      <c r="AC4147" s="23" t="s">
        <v>37781</v>
      </c>
      <c r="AD4147" s="23" t="s">
        <v>42102</v>
      </c>
      <c r="AE4147" t="s">
        <v>35407</v>
      </c>
    </row>
    <row r="4148" spans="1:31" ht="14.25" customHeight="1">
      <c r="A4148" s="1">
        <v>4147</v>
      </c>
      <c r="B4148" s="1" t="s">
        <v>54</v>
      </c>
      <c r="C4148" s="1" t="s">
        <v>9442</v>
      </c>
      <c r="D4148" s="1" t="s">
        <v>494</v>
      </c>
      <c r="E4148" s="1" t="s">
        <v>40</v>
      </c>
      <c r="F4148" s="1" t="s">
        <v>25440</v>
      </c>
      <c r="G4148" s="14">
        <v>91949400606</v>
      </c>
      <c r="H4148" s="1" t="s">
        <v>20</v>
      </c>
      <c r="I4148" s="1" t="s">
        <v>9</v>
      </c>
      <c r="J4148" s="1" t="s">
        <v>47300</v>
      </c>
      <c r="K4148" s="3" t="s">
        <v>27</v>
      </c>
      <c r="L4148" s="1" t="s">
        <v>47335</v>
      </c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1"/>
      <c r="AA4148" s="1" t="s">
        <v>16</v>
      </c>
      <c r="AB4148" s="3" t="s">
        <v>12</v>
      </c>
      <c r="AC4148" s="23" t="s">
        <v>37781</v>
      </c>
      <c r="AD4148" s="23" t="s">
        <v>39632</v>
      </c>
      <c r="AE4148" t="s">
        <v>35408</v>
      </c>
    </row>
    <row r="4149" spans="1:31" ht="14.25" customHeight="1">
      <c r="A4149" s="1">
        <v>4148</v>
      </c>
      <c r="B4149" s="9" t="s">
        <v>6</v>
      </c>
      <c r="C4149" s="1" t="s">
        <v>9456</v>
      </c>
      <c r="D4149" s="1" t="s">
        <v>9457</v>
      </c>
      <c r="E4149" s="1" t="s">
        <v>1797</v>
      </c>
      <c r="F4149" s="1" t="s">
        <v>9458</v>
      </c>
      <c r="G4149" s="14">
        <v>919446066446</v>
      </c>
      <c r="H4149" s="1" t="s">
        <v>20</v>
      </c>
      <c r="I4149" s="1" t="s">
        <v>9</v>
      </c>
      <c r="J4149" s="1" t="s">
        <v>47300</v>
      </c>
      <c r="K4149" s="3" t="s">
        <v>27</v>
      </c>
      <c r="L4149" s="1" t="s">
        <v>47335</v>
      </c>
      <c r="M4149" s="3" t="s">
        <v>47344</v>
      </c>
      <c r="N4149" s="3" t="str">
        <f t="shared" ref="N4149:N4150" si="106">J4149</f>
        <v>[1.25 cr - &gt;2 cr]</v>
      </c>
      <c r="O4149" s="3" t="s">
        <v>47349</v>
      </c>
      <c r="P4149" s="3" t="s">
        <v>47300</v>
      </c>
      <c r="Q4149" s="3" t="s">
        <v>171</v>
      </c>
      <c r="R4149" s="3" t="s">
        <v>47300</v>
      </c>
      <c r="S4149" s="3"/>
      <c r="T4149" s="3"/>
      <c r="U4149" s="3"/>
      <c r="V4149" s="3"/>
      <c r="W4149" s="3"/>
      <c r="X4149" s="3"/>
      <c r="Y4149" s="3"/>
      <c r="Z4149" s="1"/>
      <c r="AA4149" s="1" t="s">
        <v>16</v>
      </c>
      <c r="AB4149" s="3" t="s">
        <v>12</v>
      </c>
      <c r="AC4149" s="23" t="s">
        <v>37781</v>
      </c>
      <c r="AD4149" s="23" t="s">
        <v>42103</v>
      </c>
      <c r="AE4149" t="s">
        <v>35402</v>
      </c>
    </row>
    <row r="4150" spans="1:31" ht="14.25" customHeight="1">
      <c r="A4150" s="1">
        <v>4149</v>
      </c>
      <c r="B4150" s="9" t="s">
        <v>6</v>
      </c>
      <c r="C4150" s="1" t="s">
        <v>9459</v>
      </c>
      <c r="D4150" s="1" t="s">
        <v>1322</v>
      </c>
      <c r="E4150" s="1" t="s">
        <v>9460</v>
      </c>
      <c r="F4150" s="1" t="s">
        <v>25447</v>
      </c>
      <c r="G4150" s="14">
        <v>91944644419</v>
      </c>
      <c r="H4150" s="1" t="s">
        <v>8</v>
      </c>
      <c r="I4150" s="1" t="s">
        <v>41</v>
      </c>
      <c r="J4150" s="1" t="s">
        <v>47300</v>
      </c>
      <c r="K4150" s="3" t="s">
        <v>42</v>
      </c>
      <c r="L4150" s="1" t="s">
        <v>47335</v>
      </c>
      <c r="M4150" s="3" t="s">
        <v>178</v>
      </c>
      <c r="N4150" s="3" t="str">
        <f t="shared" si="106"/>
        <v>[1.25 cr - &gt;2 cr]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1"/>
      <c r="AA4150" s="1" t="s">
        <v>16</v>
      </c>
      <c r="AB4150" s="3" t="s">
        <v>12</v>
      </c>
      <c r="AC4150" s="23" t="s">
        <v>37781</v>
      </c>
      <c r="AD4150" s="23" t="s">
        <v>42104</v>
      </c>
      <c r="AE4150" t="s">
        <v>35407</v>
      </c>
    </row>
    <row r="4151" spans="1:31" ht="14.25" customHeight="1">
      <c r="A4151" s="1">
        <v>4150</v>
      </c>
      <c r="B4151" s="9" t="s">
        <v>6</v>
      </c>
      <c r="C4151" s="1" t="s">
        <v>9472</v>
      </c>
      <c r="D4151" s="1" t="s">
        <v>1302</v>
      </c>
      <c r="E4151" s="1" t="s">
        <v>1047</v>
      </c>
      <c r="F4151" s="1" t="s">
        <v>32117</v>
      </c>
      <c r="G4151" s="14">
        <v>919644004919</v>
      </c>
      <c r="H4151" s="1" t="s">
        <v>15</v>
      </c>
      <c r="I4151" s="1" t="s">
        <v>9</v>
      </c>
      <c r="J4151" s="1" t="s">
        <v>47300</v>
      </c>
      <c r="K4151" s="3" t="s">
        <v>17</v>
      </c>
      <c r="L4151" s="1" t="s">
        <v>47335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1"/>
      <c r="AA4151" s="1" t="s">
        <v>11</v>
      </c>
      <c r="AB4151" s="3" t="s">
        <v>13</v>
      </c>
      <c r="AC4151" s="23" t="s">
        <v>37781</v>
      </c>
      <c r="AD4151" s="23" t="s">
        <v>42105</v>
      </c>
      <c r="AE4151" t="s">
        <v>35408</v>
      </c>
    </row>
    <row r="4152" spans="1:31" ht="14.25" customHeight="1">
      <c r="A4152" s="1">
        <v>4151</v>
      </c>
      <c r="B4152" s="9" t="s">
        <v>6</v>
      </c>
      <c r="C4152" s="1" t="s">
        <v>9533</v>
      </c>
      <c r="D4152" s="1" t="s">
        <v>773</v>
      </c>
      <c r="E4152" s="1" t="s">
        <v>78</v>
      </c>
      <c r="F4152" s="1" t="s">
        <v>25480</v>
      </c>
      <c r="G4152" s="14">
        <v>91990499696</v>
      </c>
      <c r="H4152" s="1" t="s">
        <v>20</v>
      </c>
      <c r="I4152" s="1" t="s">
        <v>9</v>
      </c>
      <c r="J4152" s="1" t="s">
        <v>47300</v>
      </c>
      <c r="K4152" s="3" t="s">
        <v>17</v>
      </c>
      <c r="L4152" s="1" t="s">
        <v>47335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1"/>
      <c r="AA4152" s="1" t="s">
        <v>11</v>
      </c>
      <c r="AB4152" s="3" t="s">
        <v>274</v>
      </c>
      <c r="AC4152" s="23" t="s">
        <v>37781</v>
      </c>
      <c r="AD4152" s="23" t="s">
        <v>42106</v>
      </c>
      <c r="AE4152" t="s">
        <v>35407</v>
      </c>
    </row>
    <row r="4153" spans="1:31" ht="14.25" customHeight="1">
      <c r="A4153" s="1">
        <v>4152</v>
      </c>
      <c r="B4153" s="9" t="s">
        <v>6</v>
      </c>
      <c r="C4153" s="1" t="s">
        <v>9600</v>
      </c>
      <c r="D4153" s="1" t="s">
        <v>1250</v>
      </c>
      <c r="E4153" s="1" t="s">
        <v>8107</v>
      </c>
      <c r="F4153" s="1" t="s">
        <v>25514</v>
      </c>
      <c r="G4153" s="14">
        <v>91696440666</v>
      </c>
      <c r="H4153" s="1" t="s">
        <v>15</v>
      </c>
      <c r="I4153" s="1" t="s">
        <v>62</v>
      </c>
      <c r="J4153" s="1" t="s">
        <v>47300</v>
      </c>
      <c r="K4153" s="3" t="s">
        <v>117</v>
      </c>
      <c r="L4153" s="1" t="s">
        <v>47335</v>
      </c>
      <c r="M4153" s="3" t="s">
        <v>178</v>
      </c>
      <c r="N4153" s="3" t="str">
        <f>J4153</f>
        <v>[1.25 cr - &gt;2 cr]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1"/>
      <c r="AA4153" s="1" t="s">
        <v>16</v>
      </c>
      <c r="AB4153" s="3" t="s">
        <v>12</v>
      </c>
      <c r="AC4153" s="23" t="s">
        <v>37781</v>
      </c>
      <c r="AD4153" s="23" t="s">
        <v>42107</v>
      </c>
      <c r="AE4153" t="s">
        <v>35402</v>
      </c>
    </row>
    <row r="4154" spans="1:31" ht="14.25" customHeight="1">
      <c r="A4154" s="1">
        <v>4153</v>
      </c>
      <c r="B4154" s="1" t="s">
        <v>54</v>
      </c>
      <c r="C4154" s="1" t="s">
        <v>9608</v>
      </c>
      <c r="D4154" s="1" t="s">
        <v>35687</v>
      </c>
      <c r="E4154" s="1" t="s">
        <v>553</v>
      </c>
      <c r="F4154" s="1" t="s">
        <v>9609</v>
      </c>
      <c r="G4154" s="14">
        <v>919946164</v>
      </c>
      <c r="H4154" s="1" t="s">
        <v>8</v>
      </c>
      <c r="I4154" s="1" t="s">
        <v>41</v>
      </c>
      <c r="J4154" s="1" t="s">
        <v>47300</v>
      </c>
      <c r="K4154" s="3" t="s">
        <v>17</v>
      </c>
      <c r="L4154" s="1" t="s">
        <v>47335</v>
      </c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1"/>
      <c r="AA4154" s="1" t="s">
        <v>16</v>
      </c>
      <c r="AB4154" s="3" t="s">
        <v>12</v>
      </c>
      <c r="AC4154" s="23" t="s">
        <v>37781</v>
      </c>
      <c r="AD4154" s="23" t="s">
        <v>42108</v>
      </c>
      <c r="AE4154" t="s">
        <v>35407</v>
      </c>
    </row>
    <row r="4155" spans="1:31" ht="14.25" customHeight="1">
      <c r="A4155" s="1">
        <v>4154</v>
      </c>
      <c r="B4155" s="9" t="s">
        <v>6</v>
      </c>
      <c r="C4155" s="1" t="s">
        <v>9621</v>
      </c>
      <c r="D4155" s="1" t="s">
        <v>2709</v>
      </c>
      <c r="E4155" s="1" t="s">
        <v>774</v>
      </c>
      <c r="F4155" s="1" t="s">
        <v>25519</v>
      </c>
      <c r="G4155" s="14">
        <v>9191696196949</v>
      </c>
      <c r="H4155" s="1" t="s">
        <v>15</v>
      </c>
      <c r="I4155" s="1" t="s">
        <v>41</v>
      </c>
      <c r="J4155" s="1" t="s">
        <v>47300</v>
      </c>
      <c r="K4155" s="3" t="s">
        <v>213</v>
      </c>
      <c r="L4155" s="1" t="s">
        <v>47335</v>
      </c>
      <c r="M4155" s="4" t="s">
        <v>42</v>
      </c>
      <c r="N4155" s="3" t="str">
        <f>J4155</f>
        <v>[1.25 cr - &gt;2 cr]</v>
      </c>
      <c r="O4155" s="3" t="s">
        <v>27</v>
      </c>
      <c r="P4155" s="3" t="s">
        <v>47300</v>
      </c>
      <c r="Q4155" s="3"/>
      <c r="R4155" s="3"/>
      <c r="S4155" s="3"/>
      <c r="T4155" s="3"/>
      <c r="U4155" s="3"/>
      <c r="V4155" s="3"/>
      <c r="W4155" s="3"/>
      <c r="X4155" s="3"/>
      <c r="Y4155" s="3"/>
      <c r="Z4155" s="1"/>
      <c r="AA4155" s="1" t="s">
        <v>16</v>
      </c>
      <c r="AB4155" s="3" t="s">
        <v>12</v>
      </c>
      <c r="AC4155" s="23" t="s">
        <v>37781</v>
      </c>
      <c r="AD4155" s="23" t="s">
        <v>42109</v>
      </c>
      <c r="AE4155" t="s">
        <v>35407</v>
      </c>
    </row>
    <row r="4156" spans="1:31" ht="14.25" customHeight="1">
      <c r="A4156" s="1">
        <v>4155</v>
      </c>
      <c r="B4156" s="9" t="s">
        <v>6</v>
      </c>
      <c r="C4156" s="1" t="s">
        <v>9630</v>
      </c>
      <c r="D4156" s="1" t="s">
        <v>31</v>
      </c>
      <c r="E4156" s="1" t="s">
        <v>78</v>
      </c>
      <c r="F4156" s="1" t="s">
        <v>25524</v>
      </c>
      <c r="G4156" s="14">
        <v>919444401494</v>
      </c>
      <c r="H4156" s="1" t="s">
        <v>20</v>
      </c>
      <c r="I4156" s="1" t="s">
        <v>62</v>
      </c>
      <c r="J4156" s="1" t="s">
        <v>47300</v>
      </c>
      <c r="K4156" s="3" t="s">
        <v>27</v>
      </c>
      <c r="L4156" s="1" t="s">
        <v>47335</v>
      </c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1"/>
      <c r="AA4156" s="1" t="s">
        <v>16</v>
      </c>
      <c r="AB4156" s="3" t="s">
        <v>12</v>
      </c>
      <c r="AC4156" s="23" t="s">
        <v>37781</v>
      </c>
      <c r="AD4156" s="23" t="s">
        <v>42110</v>
      </c>
      <c r="AE4156" t="s">
        <v>35402</v>
      </c>
    </row>
    <row r="4157" spans="1:31" ht="14.25" customHeight="1">
      <c r="A4157" s="1">
        <v>4156</v>
      </c>
      <c r="B4157" s="9" t="s">
        <v>6</v>
      </c>
      <c r="C4157" s="1" t="s">
        <v>9646</v>
      </c>
      <c r="D4157" s="1" t="s">
        <v>407</v>
      </c>
      <c r="E4157" s="1" t="s">
        <v>746</v>
      </c>
      <c r="F4157" s="1" t="s">
        <v>34291</v>
      </c>
      <c r="G4157" s="14">
        <v>919494166444</v>
      </c>
      <c r="H4157" s="1" t="s">
        <v>8</v>
      </c>
      <c r="I4157" s="1" t="s">
        <v>62</v>
      </c>
      <c r="J4157" s="1" t="s">
        <v>47300</v>
      </c>
      <c r="K4157" s="3" t="s">
        <v>42</v>
      </c>
      <c r="L4157" s="1" t="s">
        <v>47335</v>
      </c>
      <c r="M4157" s="3" t="s">
        <v>27</v>
      </c>
      <c r="N4157" s="3" t="str">
        <f t="shared" ref="N4157:N4159" si="107">J4157</f>
        <v>[1.25 cr - &gt;2 cr]</v>
      </c>
      <c r="O4157" s="3" t="s">
        <v>47349</v>
      </c>
      <c r="P4157" s="3" t="s">
        <v>47300</v>
      </c>
      <c r="Q4157" s="3" t="s">
        <v>171</v>
      </c>
      <c r="R4157" s="3" t="s">
        <v>47300</v>
      </c>
      <c r="S4157" s="3"/>
      <c r="T4157" s="3"/>
      <c r="U4157" s="3"/>
      <c r="V4157" s="3"/>
      <c r="W4157" s="3"/>
      <c r="X4157" s="3"/>
      <c r="Y4157" s="3"/>
      <c r="Z4157" s="1"/>
      <c r="AA4157" s="1" t="s">
        <v>16</v>
      </c>
      <c r="AB4157" s="3" t="s">
        <v>12</v>
      </c>
      <c r="AC4157" s="23" t="s">
        <v>37781</v>
      </c>
      <c r="AD4157" s="23" t="s">
        <v>42111</v>
      </c>
      <c r="AE4157" t="s">
        <v>35405</v>
      </c>
    </row>
    <row r="4158" spans="1:31" ht="14.25" customHeight="1">
      <c r="A4158" s="1">
        <v>4157</v>
      </c>
      <c r="B4158" s="9" t="s">
        <v>6</v>
      </c>
      <c r="C4158" s="1" t="s">
        <v>9655</v>
      </c>
      <c r="D4158" s="1" t="s">
        <v>1689</v>
      </c>
      <c r="E4158" s="1" t="s">
        <v>9656</v>
      </c>
      <c r="F4158" s="1" t="s">
        <v>25536</v>
      </c>
      <c r="G4158" s="14">
        <v>919446049406</v>
      </c>
      <c r="H4158" s="1" t="s">
        <v>132</v>
      </c>
      <c r="I4158" s="1" t="s">
        <v>41</v>
      </c>
      <c r="J4158" s="1" t="s">
        <v>47300</v>
      </c>
      <c r="K4158" s="3" t="s">
        <v>42</v>
      </c>
      <c r="L4158" s="1" t="s">
        <v>47335</v>
      </c>
      <c r="M4158" s="3" t="s">
        <v>27</v>
      </c>
      <c r="N4158" s="3" t="str">
        <f t="shared" si="107"/>
        <v>[1.25 cr - &gt;2 cr]</v>
      </c>
      <c r="O4158" s="3" t="s">
        <v>47349</v>
      </c>
      <c r="P4158" s="3" t="s">
        <v>47300</v>
      </c>
      <c r="Q4158" s="3" t="s">
        <v>171</v>
      </c>
      <c r="R4158" s="3" t="s">
        <v>47300</v>
      </c>
      <c r="S4158" s="3"/>
      <c r="T4158" s="3"/>
      <c r="U4158" s="3"/>
      <c r="V4158" s="3"/>
      <c r="W4158" s="3"/>
      <c r="X4158" s="3"/>
      <c r="Y4158" s="3"/>
      <c r="Z4158" s="1"/>
      <c r="AA4158" s="1" t="s">
        <v>16</v>
      </c>
      <c r="AB4158" s="3" t="s">
        <v>12</v>
      </c>
      <c r="AC4158" s="23" t="s">
        <v>37781</v>
      </c>
      <c r="AD4158" s="23" t="s">
        <v>42112</v>
      </c>
      <c r="AE4158" t="s">
        <v>35402</v>
      </c>
    </row>
    <row r="4159" spans="1:31" ht="14.25" customHeight="1">
      <c r="A4159" s="1">
        <v>4158</v>
      </c>
      <c r="B4159" s="9" t="s">
        <v>6</v>
      </c>
      <c r="C4159" s="1" t="s">
        <v>9683</v>
      </c>
      <c r="D4159" s="1" t="s">
        <v>1302</v>
      </c>
      <c r="E4159" s="1" t="s">
        <v>139</v>
      </c>
      <c r="F4159" s="1" t="s">
        <v>32146</v>
      </c>
      <c r="G4159" s="14">
        <v>919919919644</v>
      </c>
      <c r="H4159" s="1" t="s">
        <v>15</v>
      </c>
      <c r="I4159" s="1" t="s">
        <v>9</v>
      </c>
      <c r="J4159" s="1" t="s">
        <v>47300</v>
      </c>
      <c r="K4159" s="3" t="s">
        <v>42</v>
      </c>
      <c r="L4159" s="1" t="s">
        <v>47335</v>
      </c>
      <c r="M4159" s="3" t="s">
        <v>27</v>
      </c>
      <c r="N4159" s="3" t="str">
        <f t="shared" si="107"/>
        <v>[1.25 cr - &gt;2 cr]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1"/>
      <c r="AA4159" s="1" t="s">
        <v>16</v>
      </c>
      <c r="AB4159" s="3" t="s">
        <v>12</v>
      </c>
      <c r="AC4159" s="23" t="s">
        <v>37781</v>
      </c>
      <c r="AD4159" s="23" t="s">
        <v>42113</v>
      </c>
      <c r="AE4159" t="s">
        <v>35402</v>
      </c>
    </row>
    <row r="4160" spans="1:31" ht="14.25" customHeight="1">
      <c r="A4160" s="1">
        <v>4159</v>
      </c>
      <c r="B4160" s="9" t="s">
        <v>6</v>
      </c>
      <c r="C4160" s="1" t="s">
        <v>9685</v>
      </c>
      <c r="D4160" s="1" t="s">
        <v>823</v>
      </c>
      <c r="E4160" s="1" t="s">
        <v>40</v>
      </c>
      <c r="F4160" s="1" t="s">
        <v>25555</v>
      </c>
      <c r="G4160" s="14">
        <v>9196499440</v>
      </c>
      <c r="H4160" s="1" t="s">
        <v>8</v>
      </c>
      <c r="I4160" s="1" t="s">
        <v>9</v>
      </c>
      <c r="J4160" s="1" t="s">
        <v>47300</v>
      </c>
      <c r="K4160" s="3" t="s">
        <v>17</v>
      </c>
      <c r="L4160" s="1" t="s">
        <v>47335</v>
      </c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1"/>
      <c r="AA4160" s="1" t="s">
        <v>11</v>
      </c>
      <c r="AB4160" s="3" t="s">
        <v>321</v>
      </c>
      <c r="AC4160" s="23" t="s">
        <v>37781</v>
      </c>
      <c r="AD4160" s="23" t="s">
        <v>42114</v>
      </c>
      <c r="AE4160" t="s">
        <v>35402</v>
      </c>
    </row>
    <row r="4161" spans="1:31" ht="14.25" customHeight="1">
      <c r="A4161" s="1">
        <v>4160</v>
      </c>
      <c r="B4161" s="1" t="s">
        <v>54</v>
      </c>
      <c r="C4161" s="1" t="s">
        <v>9714</v>
      </c>
      <c r="D4161" s="1" t="s">
        <v>9715</v>
      </c>
      <c r="E4161" s="1" t="s">
        <v>40</v>
      </c>
      <c r="F4161" s="1" t="s">
        <v>9716</v>
      </c>
      <c r="G4161" s="14">
        <v>919664449444</v>
      </c>
      <c r="H4161" s="1" t="s">
        <v>8</v>
      </c>
      <c r="I4161" s="1" t="s">
        <v>9</v>
      </c>
      <c r="J4161" s="1" t="s">
        <v>47300</v>
      </c>
      <c r="K4161" s="3" t="s">
        <v>27</v>
      </c>
      <c r="L4161" s="1" t="s">
        <v>47335</v>
      </c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1"/>
      <c r="AA4161" s="1" t="s">
        <v>16</v>
      </c>
      <c r="AB4161" s="3" t="s">
        <v>12</v>
      </c>
      <c r="AC4161" s="23" t="s">
        <v>37781</v>
      </c>
      <c r="AD4161" s="23" t="s">
        <v>40066</v>
      </c>
      <c r="AE4161" t="s">
        <v>35402</v>
      </c>
    </row>
    <row r="4162" spans="1:31" ht="14.25" customHeight="1">
      <c r="A4162" s="1">
        <v>4161</v>
      </c>
      <c r="B4162" s="9" t="s">
        <v>6</v>
      </c>
      <c r="C4162" s="1" t="s">
        <v>9723</v>
      </c>
      <c r="D4162" s="1" t="s">
        <v>937</v>
      </c>
      <c r="E4162" s="1" t="s">
        <v>9724</v>
      </c>
      <c r="F4162" s="1" t="s">
        <v>25569</v>
      </c>
      <c r="G4162" s="14">
        <v>91919090491</v>
      </c>
      <c r="H4162" s="1" t="s">
        <v>20</v>
      </c>
      <c r="I4162" s="1" t="s">
        <v>62</v>
      </c>
      <c r="J4162" s="1" t="s">
        <v>47300</v>
      </c>
      <c r="K4162" s="3" t="s">
        <v>42</v>
      </c>
      <c r="L4162" s="1" t="s">
        <v>47335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1"/>
      <c r="AA4162" s="1" t="s">
        <v>16</v>
      </c>
      <c r="AB4162" s="3" t="s">
        <v>12</v>
      </c>
      <c r="AC4162" s="23" t="s">
        <v>37781</v>
      </c>
      <c r="AD4162" s="23" t="s">
        <v>42115</v>
      </c>
      <c r="AE4162" t="s">
        <v>35402</v>
      </c>
    </row>
    <row r="4163" spans="1:31" ht="14.25" customHeight="1">
      <c r="A4163" s="1">
        <v>4162</v>
      </c>
      <c r="B4163" s="1" t="s">
        <v>54</v>
      </c>
      <c r="C4163" s="1" t="s">
        <v>9760</v>
      </c>
      <c r="D4163" s="1" t="s">
        <v>9781</v>
      </c>
      <c r="E4163" s="1" t="s">
        <v>36790</v>
      </c>
      <c r="F4163" s="1" t="s">
        <v>25586</v>
      </c>
      <c r="G4163" s="14">
        <v>91944499996</v>
      </c>
      <c r="H4163" s="1" t="s">
        <v>15</v>
      </c>
      <c r="I4163" s="1" t="s">
        <v>9</v>
      </c>
      <c r="J4163" s="1" t="s">
        <v>47300</v>
      </c>
      <c r="K4163" s="3" t="s">
        <v>42</v>
      </c>
      <c r="L4163" s="1" t="s">
        <v>47335</v>
      </c>
      <c r="M4163" s="3" t="s">
        <v>27</v>
      </c>
      <c r="N4163" s="3" t="str">
        <f t="shared" ref="N4163:N4164" si="108">J4163</f>
        <v>[1.25 cr - &gt;2 cr]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1"/>
      <c r="AA4163" s="1" t="s">
        <v>16</v>
      </c>
      <c r="AB4163" s="3" t="s">
        <v>12</v>
      </c>
      <c r="AC4163" s="23" t="s">
        <v>37781</v>
      </c>
      <c r="AD4163" s="23" t="s">
        <v>42116</v>
      </c>
      <c r="AE4163" t="s">
        <v>35408</v>
      </c>
    </row>
    <row r="4164" spans="1:31" ht="14.25" customHeight="1">
      <c r="A4164" s="1">
        <v>4163</v>
      </c>
      <c r="B4164" s="1" t="s">
        <v>54</v>
      </c>
      <c r="C4164" s="1" t="s">
        <v>9765</v>
      </c>
      <c r="D4164" s="1" t="s">
        <v>58</v>
      </c>
      <c r="E4164" s="1" t="s">
        <v>40</v>
      </c>
      <c r="F4164" s="1" t="s">
        <v>25588</v>
      </c>
      <c r="G4164" s="14">
        <v>919444499490</v>
      </c>
      <c r="H4164" s="1" t="s">
        <v>8</v>
      </c>
      <c r="I4164" s="1" t="s">
        <v>9</v>
      </c>
      <c r="J4164" s="1" t="s">
        <v>47300</v>
      </c>
      <c r="K4164" s="3" t="s">
        <v>42</v>
      </c>
      <c r="L4164" s="1" t="s">
        <v>47335</v>
      </c>
      <c r="M4164" s="3" t="s">
        <v>27</v>
      </c>
      <c r="N4164" s="3" t="str">
        <f t="shared" si="108"/>
        <v>[1.25 cr - &gt;2 cr]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1"/>
      <c r="AA4164" s="1" t="s">
        <v>16</v>
      </c>
      <c r="AB4164" s="3" t="s">
        <v>12</v>
      </c>
      <c r="AC4164" s="23" t="s">
        <v>37781</v>
      </c>
      <c r="AD4164" s="23" t="s">
        <v>42117</v>
      </c>
      <c r="AE4164" t="s">
        <v>35405</v>
      </c>
    </row>
    <row r="4165" spans="1:31" ht="14.25" customHeight="1">
      <c r="A4165" s="1">
        <v>4164</v>
      </c>
      <c r="B4165" s="1" t="s">
        <v>54</v>
      </c>
      <c r="C4165" s="1" t="s">
        <v>9793</v>
      </c>
      <c r="D4165" s="1" t="s">
        <v>9794</v>
      </c>
      <c r="E4165" s="1" t="s">
        <v>40</v>
      </c>
      <c r="F4165" s="1" t="s">
        <v>25604</v>
      </c>
      <c r="G4165" s="14">
        <v>91994949966</v>
      </c>
      <c r="H4165" s="1" t="s">
        <v>8</v>
      </c>
      <c r="I4165" s="1" t="s">
        <v>9</v>
      </c>
      <c r="J4165" s="1" t="s">
        <v>47300</v>
      </c>
      <c r="K4165" s="3" t="s">
        <v>42</v>
      </c>
      <c r="L4165" s="1" t="s">
        <v>47335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1"/>
      <c r="AA4165" s="1" t="s">
        <v>16</v>
      </c>
      <c r="AB4165" s="3" t="s">
        <v>12</v>
      </c>
      <c r="AC4165" s="23" t="s">
        <v>37781</v>
      </c>
      <c r="AD4165" s="23" t="s">
        <v>42118</v>
      </c>
      <c r="AE4165" t="s">
        <v>35402</v>
      </c>
    </row>
    <row r="4166" spans="1:31" ht="14.25" customHeight="1">
      <c r="A4166" s="1">
        <v>4165</v>
      </c>
      <c r="B4166" s="1" t="s">
        <v>54</v>
      </c>
      <c r="C4166" s="1" t="s">
        <v>9809</v>
      </c>
      <c r="D4166" s="1" t="s">
        <v>9810</v>
      </c>
      <c r="E4166" s="1" t="s">
        <v>139</v>
      </c>
      <c r="F4166" s="1" t="s">
        <v>25611</v>
      </c>
      <c r="G4166" s="14">
        <v>919446600966</v>
      </c>
      <c r="H4166" s="1" t="s">
        <v>15</v>
      </c>
      <c r="I4166" s="1" t="s">
        <v>62</v>
      </c>
      <c r="J4166" s="1" t="s">
        <v>47300</v>
      </c>
      <c r="K4166" s="3" t="s">
        <v>42</v>
      </c>
      <c r="L4166" s="1" t="s">
        <v>47335</v>
      </c>
      <c r="M4166" s="3" t="s">
        <v>27</v>
      </c>
      <c r="N4166" s="3" t="str">
        <f t="shared" ref="N4166:N4169" si="109">J4166</f>
        <v>[1.25 cr - &gt;2 cr]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1"/>
      <c r="AA4166" s="1" t="s">
        <v>16</v>
      </c>
      <c r="AB4166" s="3" t="s">
        <v>12</v>
      </c>
      <c r="AC4166" s="23" t="s">
        <v>37781</v>
      </c>
      <c r="AD4166" s="23" t="s">
        <v>42119</v>
      </c>
      <c r="AE4166" t="s">
        <v>35408</v>
      </c>
    </row>
    <row r="4167" spans="1:31" ht="14.25" customHeight="1">
      <c r="A4167" s="1">
        <v>4166</v>
      </c>
      <c r="B4167" s="1" t="s">
        <v>54</v>
      </c>
      <c r="C4167" s="1" t="s">
        <v>9823</v>
      </c>
      <c r="D4167" s="1" t="s">
        <v>1681</v>
      </c>
      <c r="E4167" s="1" t="s">
        <v>84</v>
      </c>
      <c r="F4167" s="1" t="s">
        <v>32165</v>
      </c>
      <c r="G4167" s="14">
        <v>91944469446</v>
      </c>
      <c r="H4167" s="1" t="s">
        <v>20</v>
      </c>
      <c r="I4167" s="1" t="s">
        <v>9</v>
      </c>
      <c r="J4167" s="1" t="s">
        <v>47300</v>
      </c>
      <c r="K4167" s="3" t="s">
        <v>63</v>
      </c>
      <c r="L4167" s="1" t="s">
        <v>47335</v>
      </c>
      <c r="M4167" s="3" t="s">
        <v>213</v>
      </c>
      <c r="N4167" s="3" t="str">
        <f t="shared" si="109"/>
        <v>[1.25 cr - &gt;2 cr]</v>
      </c>
      <c r="O4167" s="3" t="s">
        <v>17</v>
      </c>
      <c r="P4167" s="3" t="s">
        <v>47300</v>
      </c>
      <c r="Q4167" s="3" t="s">
        <v>42</v>
      </c>
      <c r="R4167" s="3" t="s">
        <v>47300</v>
      </c>
      <c r="S4167" s="3" t="s">
        <v>27</v>
      </c>
      <c r="T4167" s="3" t="s">
        <v>47300</v>
      </c>
      <c r="U4167" s="3" t="s">
        <v>117</v>
      </c>
      <c r="V4167" s="3" t="s">
        <v>47300</v>
      </c>
      <c r="W4167" s="3" t="s">
        <v>178</v>
      </c>
      <c r="X4167" s="3" t="s">
        <v>47300</v>
      </c>
      <c r="Y4167" s="3" t="s">
        <v>171</v>
      </c>
      <c r="Z4167" s="1" t="s">
        <v>47300</v>
      </c>
      <c r="AA4167" s="1" t="s">
        <v>16</v>
      </c>
      <c r="AB4167" s="3" t="s">
        <v>12</v>
      </c>
      <c r="AC4167" s="23" t="s">
        <v>37781</v>
      </c>
      <c r="AD4167" s="23" t="s">
        <v>42120</v>
      </c>
      <c r="AE4167" t="s">
        <v>35408</v>
      </c>
    </row>
    <row r="4168" spans="1:31" ht="14.25" customHeight="1">
      <c r="A4168" s="1">
        <v>4167</v>
      </c>
      <c r="B4168" s="1" t="s">
        <v>54</v>
      </c>
      <c r="C4168" s="1" t="s">
        <v>9825</v>
      </c>
      <c r="D4168" s="1" t="s">
        <v>4070</v>
      </c>
      <c r="E4168" s="1" t="s">
        <v>9840</v>
      </c>
      <c r="F4168" s="1" t="s">
        <v>25622</v>
      </c>
      <c r="G4168" s="14">
        <v>919994466999</v>
      </c>
      <c r="H4168" s="1" t="s">
        <v>37</v>
      </c>
      <c r="I4168" s="1" t="s">
        <v>9</v>
      </c>
      <c r="J4168" s="1" t="s">
        <v>47300</v>
      </c>
      <c r="K4168" s="3" t="s">
        <v>27</v>
      </c>
      <c r="L4168" s="1" t="s">
        <v>47335</v>
      </c>
      <c r="M4168" s="3" t="s">
        <v>47344</v>
      </c>
      <c r="N4168" s="3" t="str">
        <f t="shared" si="109"/>
        <v>[1.25 cr - &gt;2 cr]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1"/>
      <c r="AA4168" s="1" t="s">
        <v>16</v>
      </c>
      <c r="AB4168" s="3" t="s">
        <v>12</v>
      </c>
      <c r="AC4168" s="23" t="s">
        <v>37781</v>
      </c>
      <c r="AD4168" s="23" t="s">
        <v>42121</v>
      </c>
      <c r="AE4168" t="s">
        <v>35407</v>
      </c>
    </row>
    <row r="4169" spans="1:31" ht="14.25" customHeight="1">
      <c r="A4169" s="1">
        <v>4168</v>
      </c>
      <c r="B4169" s="1" t="s">
        <v>54</v>
      </c>
      <c r="C4169" s="1" t="s">
        <v>9836</v>
      </c>
      <c r="D4169" s="1" t="s">
        <v>460</v>
      </c>
      <c r="E4169" s="1" t="s">
        <v>724</v>
      </c>
      <c r="F4169" s="1" t="s">
        <v>25629</v>
      </c>
      <c r="G4169" s="14">
        <v>91919499900</v>
      </c>
      <c r="H4169" s="1" t="s">
        <v>8</v>
      </c>
      <c r="I4169" s="1" t="s">
        <v>62</v>
      </c>
      <c r="J4169" s="1" t="s">
        <v>47300</v>
      </c>
      <c r="K4169" s="3" t="s">
        <v>63</v>
      </c>
      <c r="L4169" s="1" t="s">
        <v>47335</v>
      </c>
      <c r="M4169" s="3" t="s">
        <v>213</v>
      </c>
      <c r="N4169" s="3" t="str">
        <f t="shared" si="109"/>
        <v>[1.25 cr - &gt;2 cr]</v>
      </c>
      <c r="O4169" s="3" t="s">
        <v>17</v>
      </c>
      <c r="P4169" s="3" t="s">
        <v>47300</v>
      </c>
      <c r="Q4169" s="3" t="s">
        <v>42</v>
      </c>
      <c r="R4169" s="3" t="s">
        <v>47300</v>
      </c>
      <c r="S4169" s="3" t="s">
        <v>27</v>
      </c>
      <c r="T4169" s="3" t="s">
        <v>47300</v>
      </c>
      <c r="U4169" s="3" t="s">
        <v>117</v>
      </c>
      <c r="V4169" s="3" t="s">
        <v>47300</v>
      </c>
      <c r="W4169" s="3" t="s">
        <v>178</v>
      </c>
      <c r="X4169" s="3" t="s">
        <v>47300</v>
      </c>
      <c r="Y4169" s="3" t="s">
        <v>171</v>
      </c>
      <c r="Z4169" s="1" t="s">
        <v>47300</v>
      </c>
      <c r="AA4169" s="1" t="s">
        <v>16</v>
      </c>
      <c r="AB4169" s="3" t="s">
        <v>12</v>
      </c>
      <c r="AC4169" s="23" t="s">
        <v>37781</v>
      </c>
      <c r="AD4169" s="23" t="s">
        <v>42122</v>
      </c>
      <c r="AE4169" t="s">
        <v>35408</v>
      </c>
    </row>
    <row r="4170" spans="1:31" ht="14.25" customHeight="1">
      <c r="A4170" s="1">
        <v>4169</v>
      </c>
      <c r="B4170" s="9" t="s">
        <v>6</v>
      </c>
      <c r="C4170" s="1" t="s">
        <v>9856</v>
      </c>
      <c r="D4170" s="1" t="s">
        <v>9857</v>
      </c>
      <c r="E4170" s="1" t="s">
        <v>4801</v>
      </c>
      <c r="F4170" s="1" t="s">
        <v>34307</v>
      </c>
      <c r="G4170" s="14">
        <v>9160001909</v>
      </c>
      <c r="H4170" s="1" t="s">
        <v>8</v>
      </c>
      <c r="I4170" s="1" t="s">
        <v>62</v>
      </c>
      <c r="J4170" s="1" t="s">
        <v>47300</v>
      </c>
      <c r="K4170" s="3" t="s">
        <v>42</v>
      </c>
      <c r="L4170" s="1" t="s">
        <v>47335</v>
      </c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1"/>
      <c r="AA4170" s="1" t="s">
        <v>16</v>
      </c>
      <c r="AB4170" s="3" t="s">
        <v>12</v>
      </c>
      <c r="AC4170" s="23" t="s">
        <v>37781</v>
      </c>
      <c r="AD4170" s="23" t="s">
        <v>42123</v>
      </c>
      <c r="AE4170" t="s">
        <v>35402</v>
      </c>
    </row>
    <row r="4171" spans="1:31" ht="14.25" customHeight="1">
      <c r="A4171" s="1">
        <v>4170</v>
      </c>
      <c r="B4171" s="9" t="s">
        <v>6</v>
      </c>
      <c r="C4171" s="1" t="s">
        <v>9879</v>
      </c>
      <c r="D4171" s="1" t="s">
        <v>557</v>
      </c>
      <c r="E4171" s="1" t="s">
        <v>4801</v>
      </c>
      <c r="F4171" s="1" t="s">
        <v>25652</v>
      </c>
      <c r="G4171" s="14">
        <v>9191494909</v>
      </c>
      <c r="H4171" s="1" t="s">
        <v>8</v>
      </c>
      <c r="I4171" s="1" t="s">
        <v>33</v>
      </c>
      <c r="J4171" s="1" t="s">
        <v>47300</v>
      </c>
      <c r="K4171" s="3" t="s">
        <v>42</v>
      </c>
      <c r="L4171" s="1" t="s">
        <v>47335</v>
      </c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1"/>
      <c r="AA4171" s="1" t="s">
        <v>16</v>
      </c>
      <c r="AB4171" s="3" t="s">
        <v>12</v>
      </c>
      <c r="AC4171" s="23" t="s">
        <v>37781</v>
      </c>
      <c r="AD4171" s="23" t="s">
        <v>42124</v>
      </c>
      <c r="AE4171" t="s">
        <v>35402</v>
      </c>
    </row>
    <row r="4172" spans="1:31" ht="14.25" customHeight="1">
      <c r="A4172" s="1">
        <v>4171</v>
      </c>
      <c r="B4172" s="1" t="s">
        <v>54</v>
      </c>
      <c r="C4172" s="1" t="s">
        <v>9890</v>
      </c>
      <c r="D4172" s="1" t="s">
        <v>3940</v>
      </c>
      <c r="E4172" s="1" t="s">
        <v>2222</v>
      </c>
      <c r="F4172" s="1" t="s">
        <v>32171</v>
      </c>
      <c r="G4172" s="14">
        <v>91496066106</v>
      </c>
      <c r="H4172" s="1" t="s">
        <v>20</v>
      </c>
      <c r="I4172" s="1" t="s">
        <v>41</v>
      </c>
      <c r="J4172" s="1" t="s">
        <v>47300</v>
      </c>
      <c r="K4172" s="3" t="s">
        <v>42</v>
      </c>
      <c r="L4172" s="1" t="s">
        <v>47335</v>
      </c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1"/>
      <c r="AA4172" s="1" t="s">
        <v>16</v>
      </c>
      <c r="AB4172" s="3" t="s">
        <v>12</v>
      </c>
      <c r="AC4172" s="23" t="s">
        <v>37781</v>
      </c>
      <c r="AD4172" s="23" t="s">
        <v>42125</v>
      </c>
      <c r="AE4172" t="s">
        <v>35402</v>
      </c>
    </row>
    <row r="4173" spans="1:31" ht="14.25" customHeight="1">
      <c r="A4173" s="1">
        <v>4172</v>
      </c>
      <c r="B4173" s="9" t="s">
        <v>6</v>
      </c>
      <c r="C4173" s="1" t="s">
        <v>9902</v>
      </c>
      <c r="D4173" s="1" t="s">
        <v>1015</v>
      </c>
      <c r="E4173" s="1" t="s">
        <v>9903</v>
      </c>
      <c r="F4173" s="1" t="s">
        <v>25665</v>
      </c>
      <c r="G4173" s="14">
        <v>91496904199</v>
      </c>
      <c r="H4173" s="1" t="s">
        <v>8</v>
      </c>
      <c r="I4173" s="1" t="s">
        <v>41</v>
      </c>
      <c r="J4173" s="1" t="s">
        <v>47300</v>
      </c>
      <c r="K4173" s="3" t="s">
        <v>27</v>
      </c>
      <c r="L4173" s="1" t="s">
        <v>47335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1"/>
      <c r="AA4173" s="1" t="s">
        <v>16</v>
      </c>
      <c r="AB4173" s="3" t="s">
        <v>12</v>
      </c>
      <c r="AC4173" s="23" t="s">
        <v>37781</v>
      </c>
      <c r="AD4173" s="23" t="s">
        <v>42126</v>
      </c>
      <c r="AE4173" t="s">
        <v>35405</v>
      </c>
    </row>
    <row r="4174" spans="1:31" ht="14.25" customHeight="1">
      <c r="A4174" s="1">
        <v>4173</v>
      </c>
      <c r="B4174" s="1" t="s">
        <v>54</v>
      </c>
      <c r="C4174" s="1" t="s">
        <v>9946</v>
      </c>
      <c r="D4174" s="1" t="s">
        <v>407</v>
      </c>
      <c r="E4174" s="1" t="s">
        <v>40</v>
      </c>
      <c r="F4174" s="1" t="s">
        <v>9947</v>
      </c>
      <c r="G4174" s="14">
        <v>91600969019</v>
      </c>
      <c r="H4174" s="1" t="s">
        <v>8</v>
      </c>
      <c r="I4174" s="1" t="s">
        <v>9</v>
      </c>
      <c r="J4174" s="1" t="s">
        <v>47300</v>
      </c>
      <c r="K4174" s="3" t="s">
        <v>17</v>
      </c>
      <c r="L4174" s="1" t="s">
        <v>47335</v>
      </c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1"/>
      <c r="AA4174" s="1" t="s">
        <v>11</v>
      </c>
      <c r="AB4174" s="3" t="s">
        <v>274</v>
      </c>
      <c r="AC4174" s="23" t="s">
        <v>37781</v>
      </c>
      <c r="AD4174" s="23" t="s">
        <v>42127</v>
      </c>
      <c r="AE4174" t="s">
        <v>35408</v>
      </c>
    </row>
    <row r="4175" spans="1:31" ht="14.25" customHeight="1">
      <c r="A4175" s="1">
        <v>4174</v>
      </c>
      <c r="B4175" s="1" t="s">
        <v>54</v>
      </c>
      <c r="C4175" s="1" t="s">
        <v>9978</v>
      </c>
      <c r="D4175" s="1" t="s">
        <v>35688</v>
      </c>
      <c r="E4175" s="1" t="s">
        <v>139</v>
      </c>
      <c r="F4175" s="1" t="s">
        <v>25705</v>
      </c>
      <c r="G4175" s="14">
        <v>91944616660</v>
      </c>
      <c r="H4175" s="1" t="s">
        <v>20</v>
      </c>
      <c r="I4175" s="1" t="s">
        <v>9</v>
      </c>
      <c r="J4175" s="1" t="s">
        <v>47300</v>
      </c>
      <c r="K4175" s="3" t="s">
        <v>27</v>
      </c>
      <c r="L4175" s="1" t="s">
        <v>47335</v>
      </c>
      <c r="M4175" s="3" t="s">
        <v>47344</v>
      </c>
      <c r="N4175" s="3" t="str">
        <f>J4175</f>
        <v>[1.25 cr - &gt;2 cr]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1"/>
      <c r="AA4175" s="1" t="s">
        <v>16</v>
      </c>
      <c r="AB4175" s="3" t="s">
        <v>12</v>
      </c>
      <c r="AC4175" s="23" t="s">
        <v>37781</v>
      </c>
      <c r="AD4175" s="23" t="s">
        <v>39292</v>
      </c>
      <c r="AE4175" t="s">
        <v>35402</v>
      </c>
    </row>
    <row r="4176" spans="1:31" ht="14.25" customHeight="1">
      <c r="A4176" s="1">
        <v>4175</v>
      </c>
      <c r="B4176" s="9" t="s">
        <v>6</v>
      </c>
      <c r="C4176" s="1" t="s">
        <v>10069</v>
      </c>
      <c r="D4176" s="1" t="s">
        <v>36473</v>
      </c>
      <c r="E4176" s="1" t="s">
        <v>7865</v>
      </c>
      <c r="F4176" s="1" t="s">
        <v>25750</v>
      </c>
      <c r="G4176" s="14">
        <v>9196010419</v>
      </c>
      <c r="H4176" s="1" t="s">
        <v>15</v>
      </c>
      <c r="I4176" s="1" t="s">
        <v>9</v>
      </c>
      <c r="J4176" s="1" t="s">
        <v>47300</v>
      </c>
      <c r="K4176" s="3" t="s">
        <v>27</v>
      </c>
      <c r="L4176" s="1" t="s">
        <v>47335</v>
      </c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1"/>
      <c r="AA4176" s="1" t="s">
        <v>16</v>
      </c>
      <c r="AB4176" s="3" t="s">
        <v>12</v>
      </c>
      <c r="AC4176" s="23" t="s">
        <v>37781</v>
      </c>
      <c r="AD4176" s="23" t="s">
        <v>42128</v>
      </c>
      <c r="AE4176" t="s">
        <v>35405</v>
      </c>
    </row>
    <row r="4177" spans="1:31" ht="14.25" customHeight="1">
      <c r="A4177" s="1">
        <v>4176</v>
      </c>
      <c r="B4177" s="9" t="s">
        <v>6</v>
      </c>
      <c r="C4177" s="1" t="s">
        <v>10088</v>
      </c>
      <c r="D4177" s="1" t="s">
        <v>2488</v>
      </c>
      <c r="E4177" s="1" t="s">
        <v>139</v>
      </c>
      <c r="F4177" s="1" t="s">
        <v>25762</v>
      </c>
      <c r="G4177" s="14">
        <v>91444460</v>
      </c>
      <c r="H4177" s="1" t="s">
        <v>37</v>
      </c>
      <c r="I4177" s="1" t="s">
        <v>9</v>
      </c>
      <c r="J4177" s="1" t="s">
        <v>47300</v>
      </c>
      <c r="K4177" s="3" t="s">
        <v>42</v>
      </c>
      <c r="L4177" s="1" t="s">
        <v>47335</v>
      </c>
      <c r="M4177" s="3" t="s">
        <v>27</v>
      </c>
      <c r="N4177" s="3" t="str">
        <f>J4177</f>
        <v>[1.25 cr - &gt;2 cr]</v>
      </c>
      <c r="O4177" s="3" t="s">
        <v>47349</v>
      </c>
      <c r="P4177" s="3" t="s">
        <v>47300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1"/>
      <c r="AA4177" s="1" t="s">
        <v>16</v>
      </c>
      <c r="AB4177" s="3" t="s">
        <v>12</v>
      </c>
      <c r="AC4177" s="23" t="s">
        <v>37781</v>
      </c>
      <c r="AD4177" s="23" t="s">
        <v>42129</v>
      </c>
      <c r="AE4177" t="s">
        <v>35402</v>
      </c>
    </row>
    <row r="4178" spans="1:31" ht="14.25" customHeight="1">
      <c r="A4178" s="1">
        <v>4177</v>
      </c>
      <c r="B4178" s="9" t="s">
        <v>6</v>
      </c>
      <c r="C4178" s="1" t="s">
        <v>10249</v>
      </c>
      <c r="D4178" s="1" t="s">
        <v>841</v>
      </c>
      <c r="E4178" s="1" t="s">
        <v>139</v>
      </c>
      <c r="F4178" s="1" t="s">
        <v>25838</v>
      </c>
      <c r="G4178" s="14">
        <v>91994499666</v>
      </c>
      <c r="H4178" s="1" t="s">
        <v>8</v>
      </c>
      <c r="I4178" s="1" t="s">
        <v>41</v>
      </c>
      <c r="J4178" s="1" t="s">
        <v>47300</v>
      </c>
      <c r="K4178" s="3" t="s">
        <v>27</v>
      </c>
      <c r="L4178" s="1" t="s">
        <v>47335</v>
      </c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1"/>
      <c r="AA4178" s="1" t="s">
        <v>16</v>
      </c>
      <c r="AB4178" s="3" t="s">
        <v>12</v>
      </c>
      <c r="AC4178" s="23" t="s">
        <v>37781</v>
      </c>
      <c r="AD4178" s="23" t="s">
        <v>42130</v>
      </c>
      <c r="AE4178" t="s">
        <v>35407</v>
      </c>
    </row>
    <row r="4179" spans="1:31" ht="14.25" customHeight="1">
      <c r="A4179" s="1">
        <v>4178</v>
      </c>
      <c r="B4179" s="9" t="s">
        <v>6</v>
      </c>
      <c r="C4179" s="1" t="s">
        <v>10312</v>
      </c>
      <c r="D4179" s="1" t="s">
        <v>1302</v>
      </c>
      <c r="E4179" s="1" t="s">
        <v>10313</v>
      </c>
      <c r="F4179" s="1" t="s">
        <v>32214</v>
      </c>
      <c r="G4179" s="14">
        <v>91940466116</v>
      </c>
      <c r="H4179" s="1" t="s">
        <v>8</v>
      </c>
      <c r="I4179" s="1" t="s">
        <v>9</v>
      </c>
      <c r="J4179" s="1" t="s">
        <v>47300</v>
      </c>
      <c r="K4179" s="3" t="s">
        <v>42</v>
      </c>
      <c r="L4179" s="1" t="s">
        <v>47335</v>
      </c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1"/>
      <c r="AA4179" s="1" t="s">
        <v>16</v>
      </c>
      <c r="AB4179" s="3" t="s">
        <v>12</v>
      </c>
      <c r="AC4179" s="23" t="s">
        <v>37781</v>
      </c>
      <c r="AD4179" s="23" t="s">
        <v>42131</v>
      </c>
      <c r="AE4179" t="s">
        <v>35405</v>
      </c>
    </row>
    <row r="4180" spans="1:31" ht="14.25" customHeight="1">
      <c r="A4180" s="1">
        <v>4179</v>
      </c>
      <c r="B4180" s="9" t="s">
        <v>6</v>
      </c>
      <c r="C4180" s="1" t="s">
        <v>10327</v>
      </c>
      <c r="D4180" s="1" t="s">
        <v>9302</v>
      </c>
      <c r="E4180" s="1" t="s">
        <v>139</v>
      </c>
      <c r="F4180" s="1" t="s">
        <v>34354</v>
      </c>
      <c r="G4180" s="14">
        <v>91944444400</v>
      </c>
      <c r="H4180" s="1" t="s">
        <v>8</v>
      </c>
      <c r="I4180" s="1" t="s">
        <v>37779</v>
      </c>
      <c r="J4180" s="1" t="s">
        <v>47300</v>
      </c>
      <c r="K4180" s="3" t="s">
        <v>27</v>
      </c>
      <c r="L4180" s="1" t="s">
        <v>47335</v>
      </c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1"/>
      <c r="AA4180" s="1" t="s">
        <v>16</v>
      </c>
      <c r="AB4180" s="3" t="s">
        <v>12</v>
      </c>
      <c r="AC4180" s="23" t="s">
        <v>37781</v>
      </c>
      <c r="AD4180" s="23" t="s">
        <v>42132</v>
      </c>
      <c r="AE4180" t="s">
        <v>35402</v>
      </c>
    </row>
    <row r="4181" spans="1:31" ht="14.25" customHeight="1">
      <c r="A4181" s="1">
        <v>4180</v>
      </c>
      <c r="B4181" s="1" t="s">
        <v>54</v>
      </c>
      <c r="C4181" s="1" t="s">
        <v>10341</v>
      </c>
      <c r="D4181" s="1" t="s">
        <v>522</v>
      </c>
      <c r="E4181" s="1" t="s">
        <v>40</v>
      </c>
      <c r="F4181" s="1" t="s">
        <v>25878</v>
      </c>
      <c r="G4181" s="14">
        <v>9194460944</v>
      </c>
      <c r="H4181" s="1" t="s">
        <v>20</v>
      </c>
      <c r="I4181" s="1" t="s">
        <v>62</v>
      </c>
      <c r="J4181" s="1" t="s">
        <v>47300</v>
      </c>
      <c r="K4181" s="3" t="s">
        <v>17</v>
      </c>
      <c r="L4181" s="1" t="s">
        <v>47335</v>
      </c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1"/>
      <c r="AA4181" s="1" t="s">
        <v>11</v>
      </c>
      <c r="AB4181" s="3" t="s">
        <v>13</v>
      </c>
      <c r="AC4181" s="23" t="s">
        <v>37781</v>
      </c>
      <c r="AD4181" s="23" t="s">
        <v>42133</v>
      </c>
      <c r="AE4181" t="s">
        <v>35407</v>
      </c>
    </row>
    <row r="4182" spans="1:31" ht="14.25" customHeight="1">
      <c r="A4182" s="1">
        <v>4181</v>
      </c>
      <c r="B4182" s="9" t="s">
        <v>6</v>
      </c>
      <c r="C4182" s="1" t="s">
        <v>10350</v>
      </c>
      <c r="D4182" s="1" t="s">
        <v>3722</v>
      </c>
      <c r="E4182" s="1" t="s">
        <v>73</v>
      </c>
      <c r="F4182" s="1" t="s">
        <v>25881</v>
      </c>
      <c r="G4182" s="14">
        <v>91994440444</v>
      </c>
      <c r="H4182" s="1" t="s">
        <v>132</v>
      </c>
      <c r="I4182" s="1" t="s">
        <v>9</v>
      </c>
      <c r="J4182" s="1" t="s">
        <v>47300</v>
      </c>
      <c r="K4182" s="3" t="s">
        <v>17</v>
      </c>
      <c r="L4182" s="1" t="s">
        <v>47335</v>
      </c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1"/>
      <c r="AA4182" s="1" t="s">
        <v>11</v>
      </c>
      <c r="AB4182" s="3" t="s">
        <v>13</v>
      </c>
      <c r="AC4182" s="23" t="s">
        <v>37781</v>
      </c>
      <c r="AD4182" s="23" t="s">
        <v>42134</v>
      </c>
      <c r="AE4182" t="s">
        <v>35405</v>
      </c>
    </row>
    <row r="4183" spans="1:31" ht="14.25" customHeight="1">
      <c r="A4183" s="1">
        <v>4182</v>
      </c>
      <c r="B4183" s="9" t="s">
        <v>6</v>
      </c>
      <c r="C4183" s="1" t="s">
        <v>10394</v>
      </c>
      <c r="D4183" s="1" t="s">
        <v>386</v>
      </c>
      <c r="E4183" s="1" t="s">
        <v>328</v>
      </c>
      <c r="F4183" s="1" t="s">
        <v>32223</v>
      </c>
      <c r="G4183" s="14">
        <v>919944416416</v>
      </c>
      <c r="H4183" s="1" t="s">
        <v>15</v>
      </c>
      <c r="I4183" s="1" t="s">
        <v>9</v>
      </c>
      <c r="J4183" s="1" t="s">
        <v>47300</v>
      </c>
      <c r="K4183" s="3" t="s">
        <v>17</v>
      </c>
      <c r="L4183" s="1" t="s">
        <v>47335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1"/>
      <c r="AA4183" s="1" t="s">
        <v>11</v>
      </c>
      <c r="AB4183" s="3" t="s">
        <v>13</v>
      </c>
      <c r="AC4183" s="23" t="s">
        <v>37781</v>
      </c>
      <c r="AD4183" s="23" t="s">
        <v>42135</v>
      </c>
      <c r="AE4183" t="s">
        <v>35407</v>
      </c>
    </row>
    <row r="4184" spans="1:31" ht="14.25" customHeight="1">
      <c r="A4184" s="1">
        <v>4183</v>
      </c>
      <c r="B4184" s="9" t="s">
        <v>6</v>
      </c>
      <c r="C4184" s="1" t="s">
        <v>10404</v>
      </c>
      <c r="D4184" s="1" t="s">
        <v>371</v>
      </c>
      <c r="E4184" s="1" t="s">
        <v>999</v>
      </c>
      <c r="F4184" s="1" t="s">
        <v>34367</v>
      </c>
      <c r="G4184" s="14">
        <v>919601604999</v>
      </c>
      <c r="H4184" s="1" t="s">
        <v>15</v>
      </c>
      <c r="I4184" s="1" t="s">
        <v>9</v>
      </c>
      <c r="J4184" s="1" t="s">
        <v>47300</v>
      </c>
      <c r="K4184" s="3" t="s">
        <v>42</v>
      </c>
      <c r="L4184" s="1" t="s">
        <v>47335</v>
      </c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1"/>
      <c r="AA4184" s="1" t="s">
        <v>16</v>
      </c>
      <c r="AB4184" s="3" t="s">
        <v>12</v>
      </c>
      <c r="AC4184" s="23" t="s">
        <v>37781</v>
      </c>
      <c r="AD4184" s="23" t="s">
        <v>42136</v>
      </c>
      <c r="AE4184" t="s">
        <v>35408</v>
      </c>
    </row>
    <row r="4185" spans="1:31" ht="14.25" customHeight="1">
      <c r="A4185" s="1">
        <v>4184</v>
      </c>
      <c r="B4185" s="1" t="s">
        <v>10396</v>
      </c>
      <c r="C4185" s="22" t="s">
        <v>37778</v>
      </c>
      <c r="D4185" s="1" t="s">
        <v>1025</v>
      </c>
      <c r="E4185" s="1" t="s">
        <v>255</v>
      </c>
      <c r="F4185" s="1" t="s">
        <v>34369</v>
      </c>
      <c r="G4185" s="14">
        <v>91944616614</v>
      </c>
      <c r="H4185" s="1" t="s">
        <v>15</v>
      </c>
      <c r="I4185" s="1" t="s">
        <v>37779</v>
      </c>
      <c r="J4185" s="1" t="s">
        <v>47300</v>
      </c>
      <c r="K4185" s="3" t="s">
        <v>42</v>
      </c>
      <c r="L4185" s="1" t="s">
        <v>47335</v>
      </c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1"/>
      <c r="AA4185" s="1" t="s">
        <v>16</v>
      </c>
      <c r="AB4185" s="3" t="s">
        <v>12</v>
      </c>
      <c r="AC4185" s="23" t="s">
        <v>37781</v>
      </c>
      <c r="AD4185" s="23" t="s">
        <v>42137</v>
      </c>
      <c r="AE4185" t="s">
        <v>35405</v>
      </c>
    </row>
    <row r="4186" spans="1:31" ht="14.25" customHeight="1">
      <c r="A4186" s="1">
        <v>4185</v>
      </c>
      <c r="B4186" s="1" t="s">
        <v>10396</v>
      </c>
      <c r="C4186" s="1" t="s">
        <v>10446</v>
      </c>
      <c r="D4186" s="1" t="s">
        <v>35689</v>
      </c>
      <c r="E4186" s="1" t="s">
        <v>139</v>
      </c>
      <c r="F4186" s="1" t="s">
        <v>32228</v>
      </c>
      <c r="G4186" s="14">
        <v>91949619444</v>
      </c>
      <c r="H4186" s="1" t="s">
        <v>37</v>
      </c>
      <c r="I4186" s="1" t="s">
        <v>9</v>
      </c>
      <c r="J4186" s="1" t="s">
        <v>47300</v>
      </c>
      <c r="K4186" s="3" t="s">
        <v>17</v>
      </c>
      <c r="L4186" s="1" t="s">
        <v>47335</v>
      </c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1"/>
      <c r="AA4186" s="1" t="s">
        <v>11</v>
      </c>
      <c r="AB4186" s="3" t="s">
        <v>321</v>
      </c>
      <c r="AC4186" s="23" t="s">
        <v>37781</v>
      </c>
      <c r="AD4186" s="23" t="s">
        <v>42138</v>
      </c>
      <c r="AE4186" t="s">
        <v>35402</v>
      </c>
    </row>
    <row r="4187" spans="1:31" ht="14.25" customHeight="1">
      <c r="A4187" s="1">
        <v>4186</v>
      </c>
      <c r="B4187" s="1" t="s">
        <v>10396</v>
      </c>
      <c r="C4187" s="22" t="s">
        <v>37778</v>
      </c>
      <c r="D4187" s="1" t="s">
        <v>35690</v>
      </c>
      <c r="E4187" s="1" t="s">
        <v>36791</v>
      </c>
      <c r="F4187" s="1" t="s">
        <v>32231</v>
      </c>
      <c r="G4187" s="14">
        <v>9194460044</v>
      </c>
      <c r="H4187" s="1" t="s">
        <v>15</v>
      </c>
      <c r="I4187" s="1" t="s">
        <v>9</v>
      </c>
      <c r="J4187" s="1" t="s">
        <v>47300</v>
      </c>
      <c r="K4187" s="3" t="s">
        <v>63</v>
      </c>
      <c r="L4187" s="1" t="s">
        <v>47335</v>
      </c>
      <c r="M4187" s="3" t="s">
        <v>213</v>
      </c>
      <c r="N4187" s="3" t="str">
        <f t="shared" ref="N4187:N4189" si="110">J4187</f>
        <v>[1.25 cr - &gt;2 cr]</v>
      </c>
      <c r="O4187" s="3" t="s">
        <v>17</v>
      </c>
      <c r="P4187" s="3" t="s">
        <v>47300</v>
      </c>
      <c r="Q4187" s="3" t="s">
        <v>42</v>
      </c>
      <c r="R4187" s="3" t="s">
        <v>47300</v>
      </c>
      <c r="S4187" s="3" t="s">
        <v>27</v>
      </c>
      <c r="T4187" s="3" t="s">
        <v>47300</v>
      </c>
      <c r="U4187" s="3" t="s">
        <v>117</v>
      </c>
      <c r="V4187" s="3" t="s">
        <v>47300</v>
      </c>
      <c r="W4187" s="3" t="s">
        <v>178</v>
      </c>
      <c r="X4187" s="3" t="s">
        <v>47300</v>
      </c>
      <c r="Y4187" s="3" t="s">
        <v>171</v>
      </c>
      <c r="Z4187" s="1" t="s">
        <v>47300</v>
      </c>
      <c r="AA4187" s="1" t="s">
        <v>16</v>
      </c>
      <c r="AB4187" s="3" t="s">
        <v>12</v>
      </c>
      <c r="AC4187" s="23" t="s">
        <v>37781</v>
      </c>
      <c r="AD4187" s="23" t="s">
        <v>40330</v>
      </c>
      <c r="AE4187" t="s">
        <v>35402</v>
      </c>
    </row>
    <row r="4188" spans="1:31" ht="14.25" customHeight="1">
      <c r="A4188" s="1">
        <v>4187</v>
      </c>
      <c r="B4188" s="1" t="s">
        <v>10396</v>
      </c>
      <c r="C4188" s="1" t="s">
        <v>10466</v>
      </c>
      <c r="D4188" s="1" t="s">
        <v>336</v>
      </c>
      <c r="E4188" s="1" t="s">
        <v>788</v>
      </c>
      <c r="F4188" s="1" t="s">
        <v>25931</v>
      </c>
      <c r="G4188" s="14">
        <v>919494444994</v>
      </c>
      <c r="H4188" s="1" t="s">
        <v>20</v>
      </c>
      <c r="I4188" s="1" t="s">
        <v>9</v>
      </c>
      <c r="J4188" s="1" t="s">
        <v>47300</v>
      </c>
      <c r="K4188" s="3" t="s">
        <v>42</v>
      </c>
      <c r="L4188" s="1" t="s">
        <v>47335</v>
      </c>
      <c r="M4188" s="3" t="s">
        <v>27</v>
      </c>
      <c r="N4188" s="3" t="str">
        <f t="shared" si="110"/>
        <v>[1.25 cr - &gt;2 cr]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1"/>
      <c r="AA4188" s="1" t="s">
        <v>16</v>
      </c>
      <c r="AB4188" s="3" t="s">
        <v>12</v>
      </c>
      <c r="AC4188" s="23" t="s">
        <v>37781</v>
      </c>
      <c r="AD4188" s="23" t="s">
        <v>42139</v>
      </c>
      <c r="AE4188" t="s">
        <v>35402</v>
      </c>
    </row>
    <row r="4189" spans="1:31" ht="14.25" customHeight="1">
      <c r="A4189" s="1">
        <v>4188</v>
      </c>
      <c r="B4189" s="9" t="s">
        <v>6</v>
      </c>
      <c r="C4189" s="1" t="s">
        <v>10497</v>
      </c>
      <c r="D4189" s="1" t="s">
        <v>39</v>
      </c>
      <c r="E4189" s="1" t="s">
        <v>10498</v>
      </c>
      <c r="F4189" s="1" t="s">
        <v>32237</v>
      </c>
      <c r="G4189" s="14">
        <v>919494194946</v>
      </c>
      <c r="H4189" s="1" t="s">
        <v>8</v>
      </c>
      <c r="I4189" s="1" t="s">
        <v>9</v>
      </c>
      <c r="J4189" s="1" t="s">
        <v>47300</v>
      </c>
      <c r="K4189" s="3" t="s">
        <v>27</v>
      </c>
      <c r="L4189" s="1" t="s">
        <v>47335</v>
      </c>
      <c r="M4189" s="3" t="s">
        <v>178</v>
      </c>
      <c r="N4189" s="3" t="str">
        <f t="shared" si="110"/>
        <v>[1.25 cr - &gt;2 cr]</v>
      </c>
      <c r="O4189" s="3" t="s">
        <v>171</v>
      </c>
      <c r="P4189" s="3" t="s">
        <v>47300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1"/>
      <c r="AA4189" s="1" t="s">
        <v>16</v>
      </c>
      <c r="AB4189" s="3" t="s">
        <v>12</v>
      </c>
      <c r="AC4189" s="23" t="s">
        <v>37781</v>
      </c>
      <c r="AD4189" s="23" t="s">
        <v>42140</v>
      </c>
      <c r="AE4189" t="s">
        <v>35408</v>
      </c>
    </row>
    <row r="4190" spans="1:31" ht="14.25" customHeight="1">
      <c r="A4190" s="1">
        <v>4189</v>
      </c>
      <c r="B4190" s="9" t="s">
        <v>6</v>
      </c>
      <c r="C4190" s="1" t="s">
        <v>10502</v>
      </c>
      <c r="D4190" s="1" t="s">
        <v>5755</v>
      </c>
      <c r="E4190" s="1" t="s">
        <v>1481</v>
      </c>
      <c r="F4190" s="1" t="s">
        <v>25951</v>
      </c>
      <c r="G4190" s="14">
        <v>919099066496</v>
      </c>
      <c r="H4190" s="1" t="s">
        <v>15</v>
      </c>
      <c r="I4190" s="1" t="s">
        <v>9</v>
      </c>
      <c r="J4190" s="1" t="s">
        <v>47300</v>
      </c>
      <c r="K4190" s="3" t="s">
        <v>171</v>
      </c>
      <c r="L4190" s="1" t="s">
        <v>47335</v>
      </c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1"/>
      <c r="AA4190" s="1" t="s">
        <v>16</v>
      </c>
      <c r="AB4190" s="3" t="s">
        <v>12</v>
      </c>
      <c r="AC4190" s="23" t="s">
        <v>37781</v>
      </c>
      <c r="AD4190" s="23" t="s">
        <v>42141</v>
      </c>
      <c r="AE4190" t="s">
        <v>35407</v>
      </c>
    </row>
    <row r="4191" spans="1:31" ht="14.25" customHeight="1">
      <c r="A4191" s="1">
        <v>4190</v>
      </c>
      <c r="B4191" s="1" t="s">
        <v>10396</v>
      </c>
      <c r="C4191" s="1" t="s">
        <v>10506</v>
      </c>
      <c r="D4191" s="1" t="s">
        <v>35691</v>
      </c>
      <c r="E4191" s="1" t="s">
        <v>362</v>
      </c>
      <c r="F4191" s="1" t="s">
        <v>25953</v>
      </c>
      <c r="G4191" s="14">
        <v>919444644444</v>
      </c>
      <c r="H4191" s="1" t="s">
        <v>20</v>
      </c>
      <c r="I4191" s="1" t="s">
        <v>9</v>
      </c>
      <c r="J4191" s="1" t="s">
        <v>47300</v>
      </c>
      <c r="K4191" s="3" t="s">
        <v>27</v>
      </c>
      <c r="L4191" s="1" t="s">
        <v>47335</v>
      </c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1"/>
      <c r="AA4191" s="1" t="s">
        <v>16</v>
      </c>
      <c r="AB4191" s="3" t="s">
        <v>12</v>
      </c>
      <c r="AC4191" s="23" t="s">
        <v>37781</v>
      </c>
      <c r="AD4191" s="23" t="s">
        <v>42142</v>
      </c>
      <c r="AE4191" t="s">
        <v>35405</v>
      </c>
    </row>
    <row r="4192" spans="1:31" ht="14.25" customHeight="1">
      <c r="A4192" s="1">
        <v>4191</v>
      </c>
      <c r="B4192" s="1" t="s">
        <v>10396</v>
      </c>
      <c r="C4192" s="1" t="s">
        <v>10543</v>
      </c>
      <c r="D4192" s="1" t="s">
        <v>92</v>
      </c>
      <c r="E4192" s="1" t="s">
        <v>40</v>
      </c>
      <c r="F4192" s="1" t="s">
        <v>25969</v>
      </c>
      <c r="G4192" s="14">
        <v>919909946449</v>
      </c>
      <c r="H4192" s="1" t="s">
        <v>8</v>
      </c>
      <c r="I4192" s="1" t="s">
        <v>9</v>
      </c>
      <c r="J4192" s="1" t="s">
        <v>47300</v>
      </c>
      <c r="K4192" s="3" t="s">
        <v>27</v>
      </c>
      <c r="L4192" s="1" t="s">
        <v>47335</v>
      </c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1"/>
      <c r="AA4192" s="1" t="s">
        <v>16</v>
      </c>
      <c r="AB4192" s="3" t="s">
        <v>12</v>
      </c>
      <c r="AC4192" s="23" t="s">
        <v>37781</v>
      </c>
      <c r="AD4192" s="23" t="s">
        <v>38675</v>
      </c>
      <c r="AE4192" t="s">
        <v>35402</v>
      </c>
    </row>
    <row r="4193" spans="1:31" ht="14.25" customHeight="1">
      <c r="A4193" s="1">
        <v>4192</v>
      </c>
      <c r="B4193" s="1" t="s">
        <v>10396</v>
      </c>
      <c r="C4193" s="1" t="s">
        <v>10545</v>
      </c>
      <c r="D4193" s="1" t="s">
        <v>10759</v>
      </c>
      <c r="E4193" s="1" t="s">
        <v>139</v>
      </c>
      <c r="F4193" s="1" t="s">
        <v>10546</v>
      </c>
      <c r="G4193" s="14">
        <v>91944606946</v>
      </c>
      <c r="H4193" s="1" t="s">
        <v>8</v>
      </c>
      <c r="I4193" s="1" t="s">
        <v>9</v>
      </c>
      <c r="J4193" s="1" t="s">
        <v>47300</v>
      </c>
      <c r="K4193" s="3" t="s">
        <v>63</v>
      </c>
      <c r="L4193" s="1" t="s">
        <v>47335</v>
      </c>
      <c r="M4193" s="3" t="s">
        <v>213</v>
      </c>
      <c r="N4193" s="3" t="str">
        <f>J4193</f>
        <v>[1.25 cr - &gt;2 cr]</v>
      </c>
      <c r="O4193" s="3" t="s">
        <v>17</v>
      </c>
      <c r="P4193" s="3" t="s">
        <v>47300</v>
      </c>
      <c r="Q4193" s="3" t="s">
        <v>42</v>
      </c>
      <c r="R4193" s="3" t="s">
        <v>47300</v>
      </c>
      <c r="S4193" s="3" t="s">
        <v>27</v>
      </c>
      <c r="T4193" s="3" t="s">
        <v>47300</v>
      </c>
      <c r="U4193" s="3" t="s">
        <v>117</v>
      </c>
      <c r="V4193" s="3" t="s">
        <v>47300</v>
      </c>
      <c r="W4193" s="3" t="s">
        <v>178</v>
      </c>
      <c r="X4193" s="3" t="s">
        <v>47300</v>
      </c>
      <c r="Y4193" s="3" t="s">
        <v>171</v>
      </c>
      <c r="Z4193" s="1" t="s">
        <v>47300</v>
      </c>
      <c r="AA4193" s="1" t="s">
        <v>16</v>
      </c>
      <c r="AB4193" s="3" t="s">
        <v>12</v>
      </c>
      <c r="AC4193" s="23" t="s">
        <v>37781</v>
      </c>
      <c r="AD4193" s="23" t="s">
        <v>42143</v>
      </c>
      <c r="AE4193" t="s">
        <v>35408</v>
      </c>
    </row>
    <row r="4194" spans="1:31" ht="14.25" customHeight="1">
      <c r="A4194" s="1">
        <v>4193</v>
      </c>
      <c r="B4194" s="1" t="s">
        <v>10396</v>
      </c>
      <c r="C4194" s="1" t="s">
        <v>10585</v>
      </c>
      <c r="D4194" s="1" t="s">
        <v>1410</v>
      </c>
      <c r="E4194" s="1" t="s">
        <v>40</v>
      </c>
      <c r="F4194" s="1" t="s">
        <v>25986</v>
      </c>
      <c r="G4194" s="14">
        <v>919446066694</v>
      </c>
      <c r="H4194" s="1" t="s">
        <v>20</v>
      </c>
      <c r="I4194" s="1" t="s">
        <v>9</v>
      </c>
      <c r="J4194" s="1" t="s">
        <v>47300</v>
      </c>
      <c r="K4194" s="3" t="s">
        <v>27</v>
      </c>
      <c r="L4194" s="1" t="s">
        <v>47335</v>
      </c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1"/>
      <c r="AA4194" s="1" t="s">
        <v>16</v>
      </c>
      <c r="AB4194" s="3" t="s">
        <v>12</v>
      </c>
      <c r="AC4194" s="23" t="s">
        <v>37781</v>
      </c>
      <c r="AD4194" s="23" t="s">
        <v>42144</v>
      </c>
      <c r="AE4194" t="s">
        <v>35408</v>
      </c>
    </row>
    <row r="4195" spans="1:31" ht="14.25" customHeight="1">
      <c r="A4195" s="1">
        <v>4194</v>
      </c>
      <c r="B4195" s="1" t="s">
        <v>10396</v>
      </c>
      <c r="C4195" s="1" t="s">
        <v>10601</v>
      </c>
      <c r="D4195" s="1" t="s">
        <v>1867</v>
      </c>
      <c r="E4195" s="1" t="s">
        <v>1725</v>
      </c>
      <c r="F4195" s="1" t="s">
        <v>34395</v>
      </c>
      <c r="G4195" s="14">
        <v>919446649664</v>
      </c>
      <c r="H4195" s="1" t="s">
        <v>8</v>
      </c>
      <c r="I4195" s="1" t="s">
        <v>9</v>
      </c>
      <c r="J4195" s="1" t="s">
        <v>47300</v>
      </c>
      <c r="K4195" s="3" t="s">
        <v>42</v>
      </c>
      <c r="L4195" s="1" t="s">
        <v>47335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1"/>
      <c r="AA4195" s="1" t="s">
        <v>16</v>
      </c>
      <c r="AB4195" s="3" t="s">
        <v>12</v>
      </c>
      <c r="AC4195" s="23" t="s">
        <v>37781</v>
      </c>
      <c r="AD4195" s="23" t="s">
        <v>42145</v>
      </c>
      <c r="AE4195" t="s">
        <v>35407</v>
      </c>
    </row>
    <row r="4196" spans="1:31" ht="14.25" customHeight="1">
      <c r="A4196" s="1">
        <v>4195</v>
      </c>
      <c r="B4196" s="1" t="s">
        <v>10396</v>
      </c>
      <c r="C4196" s="1" t="s">
        <v>10647</v>
      </c>
      <c r="D4196" s="1" t="s">
        <v>35692</v>
      </c>
      <c r="E4196" s="1" t="s">
        <v>447</v>
      </c>
      <c r="F4196" s="1" t="s">
        <v>26023</v>
      </c>
      <c r="G4196" s="14">
        <v>919444196904</v>
      </c>
      <c r="H4196" s="1" t="s">
        <v>8</v>
      </c>
      <c r="I4196" s="1" t="s">
        <v>41</v>
      </c>
      <c r="J4196" s="1" t="s">
        <v>47300</v>
      </c>
      <c r="K4196" s="3" t="s">
        <v>42</v>
      </c>
      <c r="L4196" s="1" t="s">
        <v>47335</v>
      </c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1"/>
      <c r="AA4196" s="1" t="s">
        <v>16</v>
      </c>
      <c r="AB4196" s="3" t="s">
        <v>12</v>
      </c>
      <c r="AC4196" s="23" t="s">
        <v>37781</v>
      </c>
      <c r="AD4196" s="23" t="s">
        <v>42146</v>
      </c>
      <c r="AE4196" t="s">
        <v>35408</v>
      </c>
    </row>
    <row r="4197" spans="1:31" ht="14.25" customHeight="1">
      <c r="A4197" s="1">
        <v>4196</v>
      </c>
      <c r="B4197" s="1" t="s">
        <v>10396</v>
      </c>
      <c r="C4197" s="22" t="s">
        <v>37778</v>
      </c>
      <c r="D4197" s="1" t="s">
        <v>12464</v>
      </c>
      <c r="E4197" s="1" t="s">
        <v>40</v>
      </c>
      <c r="F4197" s="1" t="s">
        <v>26031</v>
      </c>
      <c r="G4197" s="14">
        <v>91991999160</v>
      </c>
      <c r="H4197" s="1" t="s">
        <v>20</v>
      </c>
      <c r="I4197" s="1" t="s">
        <v>9</v>
      </c>
      <c r="J4197" s="1" t="s">
        <v>47300</v>
      </c>
      <c r="K4197" s="3" t="s">
        <v>17</v>
      </c>
      <c r="L4197" s="1" t="s">
        <v>47335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1"/>
      <c r="AA4197" s="1" t="s">
        <v>16</v>
      </c>
      <c r="AB4197" s="3" t="s">
        <v>12</v>
      </c>
      <c r="AC4197" s="23" t="s">
        <v>37781</v>
      </c>
      <c r="AD4197" s="23" t="s">
        <v>42147</v>
      </c>
      <c r="AE4197" t="s">
        <v>35402</v>
      </c>
    </row>
    <row r="4198" spans="1:31" ht="14.25" customHeight="1">
      <c r="A4198" s="1">
        <v>4197</v>
      </c>
      <c r="B4198" s="9" t="s">
        <v>6</v>
      </c>
      <c r="C4198" s="1" t="s">
        <v>10677</v>
      </c>
      <c r="D4198" s="1" t="s">
        <v>52</v>
      </c>
      <c r="E4198" s="1" t="s">
        <v>410</v>
      </c>
      <c r="F4198" s="1" t="s">
        <v>26041</v>
      </c>
      <c r="G4198" s="14">
        <v>9194961464</v>
      </c>
      <c r="H4198" s="1" t="s">
        <v>15</v>
      </c>
      <c r="I4198" s="1" t="s">
        <v>9</v>
      </c>
      <c r="J4198" s="1" t="s">
        <v>47300</v>
      </c>
      <c r="K4198" s="3" t="s">
        <v>42</v>
      </c>
      <c r="L4198" s="1" t="s">
        <v>47335</v>
      </c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1"/>
      <c r="AA4198" s="1" t="s">
        <v>16</v>
      </c>
      <c r="AB4198" s="3" t="s">
        <v>12</v>
      </c>
      <c r="AC4198" s="23" t="s">
        <v>37781</v>
      </c>
      <c r="AD4198" s="23" t="s">
        <v>42148</v>
      </c>
      <c r="AE4198" t="s">
        <v>35408</v>
      </c>
    </row>
    <row r="4199" spans="1:31" ht="14.25" customHeight="1">
      <c r="A4199" s="1">
        <v>4198</v>
      </c>
      <c r="B4199" s="1" t="s">
        <v>10396</v>
      </c>
      <c r="C4199" s="1" t="s">
        <v>10688</v>
      </c>
      <c r="D4199" s="1" t="s">
        <v>1179</v>
      </c>
      <c r="E4199" s="1" t="s">
        <v>40</v>
      </c>
      <c r="F4199" s="1" t="s">
        <v>26046</v>
      </c>
      <c r="G4199" s="14">
        <v>914460100646</v>
      </c>
      <c r="H4199" s="1" t="s">
        <v>8</v>
      </c>
      <c r="I4199" s="1" t="s">
        <v>9</v>
      </c>
      <c r="J4199" s="1" t="s">
        <v>47300</v>
      </c>
      <c r="K4199" s="3" t="s">
        <v>42</v>
      </c>
      <c r="L4199" s="1" t="s">
        <v>47335</v>
      </c>
      <c r="M4199" s="3" t="s">
        <v>27</v>
      </c>
      <c r="N4199" s="3" t="str">
        <f>J4199</f>
        <v>[1.25 cr - &gt;2 cr]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1"/>
      <c r="AA4199" s="1" t="s">
        <v>16</v>
      </c>
      <c r="AB4199" s="3" t="s">
        <v>12</v>
      </c>
      <c r="AC4199" s="23" t="s">
        <v>37781</v>
      </c>
      <c r="AD4199" s="23" t="s">
        <v>42149</v>
      </c>
      <c r="AE4199" t="s">
        <v>35402</v>
      </c>
    </row>
    <row r="4200" spans="1:31" ht="14.25" customHeight="1">
      <c r="A4200" s="1">
        <v>4199</v>
      </c>
      <c r="B4200" s="1" t="s">
        <v>10396</v>
      </c>
      <c r="C4200" s="1" t="s">
        <v>10691</v>
      </c>
      <c r="D4200" s="1" t="s">
        <v>58</v>
      </c>
      <c r="E4200" s="1" t="s">
        <v>40</v>
      </c>
      <c r="F4200" s="1" t="s">
        <v>10692</v>
      </c>
      <c r="G4200" s="14">
        <v>919446164</v>
      </c>
      <c r="H4200" s="1" t="s">
        <v>20</v>
      </c>
      <c r="I4200" s="1" t="s">
        <v>9</v>
      </c>
      <c r="J4200" s="1" t="s">
        <v>47300</v>
      </c>
      <c r="K4200" s="3" t="s">
        <v>17</v>
      </c>
      <c r="L4200" s="1" t="s">
        <v>47335</v>
      </c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1"/>
      <c r="AA4200" s="1" t="s">
        <v>11</v>
      </c>
      <c r="AB4200" s="3" t="s">
        <v>13</v>
      </c>
      <c r="AC4200" s="23" t="s">
        <v>37781</v>
      </c>
      <c r="AD4200" s="23" t="s">
        <v>42150</v>
      </c>
      <c r="AE4200" t="s">
        <v>35405</v>
      </c>
    </row>
    <row r="4201" spans="1:31" ht="14.25" customHeight="1">
      <c r="A4201" s="1">
        <v>4200</v>
      </c>
      <c r="B4201" s="1" t="s">
        <v>10396</v>
      </c>
      <c r="C4201" s="1" t="s">
        <v>10702</v>
      </c>
      <c r="D4201" s="1" t="s">
        <v>400</v>
      </c>
      <c r="E4201" s="1" t="s">
        <v>12951</v>
      </c>
      <c r="F4201" s="1" t="s">
        <v>26053</v>
      </c>
      <c r="G4201" s="14">
        <v>91406664444</v>
      </c>
      <c r="H4201" s="1" t="s">
        <v>15</v>
      </c>
      <c r="I4201" s="1" t="s">
        <v>41</v>
      </c>
      <c r="J4201" s="1" t="s">
        <v>47300</v>
      </c>
      <c r="K4201" s="3" t="s">
        <v>63</v>
      </c>
      <c r="L4201" s="1" t="s">
        <v>47335</v>
      </c>
      <c r="M4201" s="3" t="s">
        <v>213</v>
      </c>
      <c r="N4201" s="3" t="str">
        <f>J4201</f>
        <v>[1.25 cr - &gt;2 cr]</v>
      </c>
      <c r="O4201" s="3" t="s">
        <v>17</v>
      </c>
      <c r="P4201" s="3" t="s">
        <v>47300</v>
      </c>
      <c r="Q4201" s="3" t="s">
        <v>42</v>
      </c>
      <c r="R4201" s="3" t="s">
        <v>47300</v>
      </c>
      <c r="S4201" s="3" t="s">
        <v>27</v>
      </c>
      <c r="T4201" s="3" t="s">
        <v>47300</v>
      </c>
      <c r="U4201" s="3" t="s">
        <v>117</v>
      </c>
      <c r="V4201" s="3" t="s">
        <v>47300</v>
      </c>
      <c r="W4201" s="3" t="s">
        <v>178</v>
      </c>
      <c r="X4201" s="3" t="s">
        <v>47300</v>
      </c>
      <c r="Y4201" s="3" t="s">
        <v>171</v>
      </c>
      <c r="Z4201" s="1" t="s">
        <v>47300</v>
      </c>
      <c r="AA4201" s="1" t="s">
        <v>16</v>
      </c>
      <c r="AB4201" s="3" t="s">
        <v>12</v>
      </c>
      <c r="AC4201" s="23" t="s">
        <v>37781</v>
      </c>
      <c r="AD4201" s="23" t="s">
        <v>42151</v>
      </c>
      <c r="AE4201" t="s">
        <v>35408</v>
      </c>
    </row>
    <row r="4202" spans="1:31" ht="14.25" customHeight="1">
      <c r="A4202" s="1">
        <v>4201</v>
      </c>
      <c r="B4202" s="9" t="s">
        <v>6</v>
      </c>
      <c r="C4202" s="1" t="s">
        <v>10707</v>
      </c>
      <c r="D4202" s="1" t="s">
        <v>2843</v>
      </c>
      <c r="E4202" s="1" t="s">
        <v>1775</v>
      </c>
      <c r="F4202" s="1" t="s">
        <v>26056</v>
      </c>
      <c r="G4202" s="14">
        <v>9104440410</v>
      </c>
      <c r="H4202" s="1" t="s">
        <v>8</v>
      </c>
      <c r="I4202" s="1" t="s">
        <v>41</v>
      </c>
      <c r="J4202" s="1" t="s">
        <v>47300</v>
      </c>
      <c r="K4202" s="3" t="s">
        <v>27</v>
      </c>
      <c r="L4202" s="1" t="s">
        <v>47335</v>
      </c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1"/>
      <c r="AA4202" s="1" t="s">
        <v>16</v>
      </c>
      <c r="AB4202" s="3" t="s">
        <v>12</v>
      </c>
      <c r="AC4202" s="23" t="s">
        <v>37781</v>
      </c>
      <c r="AD4202" s="23" t="s">
        <v>42152</v>
      </c>
      <c r="AE4202" t="s">
        <v>35407</v>
      </c>
    </row>
    <row r="4203" spans="1:31" ht="14.25" customHeight="1">
      <c r="A4203" s="1">
        <v>4202</v>
      </c>
      <c r="B4203" s="1" t="s">
        <v>10396</v>
      </c>
      <c r="C4203" s="22" t="s">
        <v>37778</v>
      </c>
      <c r="D4203" s="1" t="s">
        <v>723</v>
      </c>
      <c r="E4203" s="1" t="s">
        <v>18685</v>
      </c>
      <c r="F4203" s="1" t="s">
        <v>26065</v>
      </c>
      <c r="G4203" s="14">
        <v>91910441649</v>
      </c>
      <c r="H4203" s="1" t="s">
        <v>20</v>
      </c>
      <c r="I4203" s="1" t="s">
        <v>9</v>
      </c>
      <c r="J4203" s="1" t="s">
        <v>47300</v>
      </c>
      <c r="K4203" s="3" t="s">
        <v>27</v>
      </c>
      <c r="L4203" s="1" t="s">
        <v>47335</v>
      </c>
      <c r="M4203" s="3" t="s">
        <v>178</v>
      </c>
      <c r="N4203" s="3" t="str">
        <f>J4203</f>
        <v>[1.25 cr - &gt;2 cr]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1"/>
      <c r="AA4203" s="1" t="s">
        <v>16</v>
      </c>
      <c r="AB4203" s="3" t="s">
        <v>12</v>
      </c>
      <c r="AC4203" s="23" t="s">
        <v>37781</v>
      </c>
      <c r="AD4203" s="23" t="s">
        <v>42153</v>
      </c>
      <c r="AE4203" t="s">
        <v>35405</v>
      </c>
    </row>
    <row r="4204" spans="1:31" ht="14.25" customHeight="1">
      <c r="A4204" s="1">
        <v>4203</v>
      </c>
      <c r="B4204" s="1" t="s">
        <v>10396</v>
      </c>
      <c r="C4204" s="22" t="s">
        <v>37778</v>
      </c>
      <c r="D4204" s="1" t="s">
        <v>18374</v>
      </c>
      <c r="E4204" s="1" t="s">
        <v>131</v>
      </c>
      <c r="F4204" s="1" t="s">
        <v>26066</v>
      </c>
      <c r="G4204" s="14">
        <v>91994414044</v>
      </c>
      <c r="H4204" s="1" t="s">
        <v>8</v>
      </c>
      <c r="I4204" s="1" t="s">
        <v>9</v>
      </c>
      <c r="J4204" s="1" t="s">
        <v>47300</v>
      </c>
      <c r="K4204" s="3" t="s">
        <v>42</v>
      </c>
      <c r="L4204" s="1" t="s">
        <v>47335</v>
      </c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1"/>
      <c r="AA4204" s="1" t="s">
        <v>16</v>
      </c>
      <c r="AB4204" s="3" t="s">
        <v>12</v>
      </c>
      <c r="AC4204" s="23" t="s">
        <v>37781</v>
      </c>
      <c r="AD4204" s="23" t="s">
        <v>42154</v>
      </c>
      <c r="AE4204" t="s">
        <v>35407</v>
      </c>
    </row>
    <row r="4205" spans="1:31" ht="14.25" customHeight="1">
      <c r="A4205" s="1">
        <v>4204</v>
      </c>
      <c r="B4205" s="1" t="s">
        <v>10396</v>
      </c>
      <c r="C4205" s="1" t="s">
        <v>10748</v>
      </c>
      <c r="D4205" s="1" t="s">
        <v>6839</v>
      </c>
      <c r="E4205" s="1" t="s">
        <v>139</v>
      </c>
      <c r="F4205" s="1" t="s">
        <v>32264</v>
      </c>
      <c r="G4205" s="14">
        <v>919446160004</v>
      </c>
      <c r="H4205" s="1" t="s">
        <v>8</v>
      </c>
      <c r="I4205" s="1" t="s">
        <v>9</v>
      </c>
      <c r="J4205" s="1" t="s">
        <v>47300</v>
      </c>
      <c r="K4205" s="3" t="s">
        <v>27</v>
      </c>
      <c r="L4205" s="1" t="s">
        <v>47335</v>
      </c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1"/>
      <c r="AA4205" s="1" t="s">
        <v>16</v>
      </c>
      <c r="AB4205" s="3" t="s">
        <v>12</v>
      </c>
      <c r="AC4205" s="23" t="s">
        <v>37781</v>
      </c>
      <c r="AD4205" s="23" t="s">
        <v>42155</v>
      </c>
      <c r="AE4205" t="s">
        <v>35402</v>
      </c>
    </row>
    <row r="4206" spans="1:31" ht="14.25" customHeight="1">
      <c r="A4206" s="1">
        <v>4205</v>
      </c>
      <c r="B4206" s="9" t="s">
        <v>6</v>
      </c>
      <c r="C4206" s="1" t="s">
        <v>10765</v>
      </c>
      <c r="D4206" s="1" t="s">
        <v>113</v>
      </c>
      <c r="E4206" s="1" t="s">
        <v>542</v>
      </c>
      <c r="F4206" s="1" t="s">
        <v>32267</v>
      </c>
      <c r="G4206" s="14">
        <v>919099969064</v>
      </c>
      <c r="H4206" s="1" t="s">
        <v>15</v>
      </c>
      <c r="I4206" s="1" t="s">
        <v>41</v>
      </c>
      <c r="J4206" s="1" t="s">
        <v>47300</v>
      </c>
      <c r="K4206" s="3" t="s">
        <v>27</v>
      </c>
      <c r="L4206" s="1" t="s">
        <v>47335</v>
      </c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1"/>
      <c r="AA4206" s="1" t="s">
        <v>16</v>
      </c>
      <c r="AB4206" s="3" t="s">
        <v>12</v>
      </c>
      <c r="AC4206" s="23" t="s">
        <v>37781</v>
      </c>
      <c r="AD4206" s="23" t="s">
        <v>40359</v>
      </c>
      <c r="AE4206" t="s">
        <v>35405</v>
      </c>
    </row>
    <row r="4207" spans="1:31" ht="14.25" customHeight="1">
      <c r="A4207" s="1">
        <v>4206</v>
      </c>
      <c r="B4207" s="9" t="s">
        <v>6</v>
      </c>
      <c r="C4207" s="1" t="s">
        <v>10821</v>
      </c>
      <c r="D4207" s="1" t="s">
        <v>605</v>
      </c>
      <c r="E4207" s="1" t="s">
        <v>139</v>
      </c>
      <c r="F4207" s="1" t="s">
        <v>32271</v>
      </c>
      <c r="G4207" s="14">
        <v>919664044446</v>
      </c>
      <c r="H4207" s="1" t="s">
        <v>15</v>
      </c>
      <c r="I4207" s="1" t="s">
        <v>9</v>
      </c>
      <c r="J4207" s="1" t="s">
        <v>47300</v>
      </c>
      <c r="K4207" s="3" t="s">
        <v>17</v>
      </c>
      <c r="L4207" s="1" t="s">
        <v>47335</v>
      </c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1"/>
      <c r="AA4207" s="1" t="s">
        <v>11</v>
      </c>
      <c r="AB4207" s="3" t="s">
        <v>13</v>
      </c>
      <c r="AC4207" s="23" t="s">
        <v>37781</v>
      </c>
      <c r="AD4207" s="23" t="s">
        <v>41733</v>
      </c>
      <c r="AE4207" t="s">
        <v>35402</v>
      </c>
    </row>
    <row r="4208" spans="1:31" ht="14.25" customHeight="1">
      <c r="A4208" s="1">
        <v>4207</v>
      </c>
      <c r="B4208" s="1" t="s">
        <v>10396</v>
      </c>
      <c r="C4208" s="1" t="s">
        <v>10860</v>
      </c>
      <c r="D4208" s="1" t="s">
        <v>723</v>
      </c>
      <c r="E4208" s="1" t="s">
        <v>90</v>
      </c>
      <c r="F4208" s="1" t="s">
        <v>26146</v>
      </c>
      <c r="G4208" s="14">
        <v>919494016644</v>
      </c>
      <c r="H4208" s="1" t="s">
        <v>20</v>
      </c>
      <c r="I4208" s="1" t="s">
        <v>9</v>
      </c>
      <c r="J4208" s="1" t="s">
        <v>47300</v>
      </c>
      <c r="K4208" s="3" t="s">
        <v>171</v>
      </c>
      <c r="L4208" s="1" t="s">
        <v>47335</v>
      </c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1"/>
      <c r="AA4208" s="1" t="s">
        <v>16</v>
      </c>
      <c r="AB4208" s="3" t="s">
        <v>12</v>
      </c>
      <c r="AC4208" s="23" t="s">
        <v>37781</v>
      </c>
      <c r="AD4208" s="23" t="s">
        <v>42156</v>
      </c>
      <c r="AE4208" t="s">
        <v>35402</v>
      </c>
    </row>
    <row r="4209" spans="1:31" ht="14.25" customHeight="1">
      <c r="A4209" s="1">
        <v>4208</v>
      </c>
      <c r="B4209" s="9" t="s">
        <v>6</v>
      </c>
      <c r="C4209" s="1" t="s">
        <v>10864</v>
      </c>
      <c r="D4209" s="1" t="s">
        <v>10865</v>
      </c>
      <c r="E4209" s="1" t="s">
        <v>7721</v>
      </c>
      <c r="F4209" s="1" t="s">
        <v>26150</v>
      </c>
      <c r="G4209" s="14">
        <v>919444114466</v>
      </c>
      <c r="H4209" s="1" t="s">
        <v>37</v>
      </c>
      <c r="I4209" s="1" t="s">
        <v>9</v>
      </c>
      <c r="J4209" s="1" t="s">
        <v>47300</v>
      </c>
      <c r="K4209" s="3" t="s">
        <v>171</v>
      </c>
      <c r="L4209" s="1" t="s">
        <v>47335</v>
      </c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1"/>
      <c r="AA4209" s="1" t="s">
        <v>16</v>
      </c>
      <c r="AB4209" s="3" t="s">
        <v>12</v>
      </c>
      <c r="AC4209" s="23" t="s">
        <v>37781</v>
      </c>
      <c r="AD4209" s="23" t="s">
        <v>42157</v>
      </c>
      <c r="AE4209" t="s">
        <v>35402</v>
      </c>
    </row>
    <row r="4210" spans="1:31" ht="14.25" customHeight="1">
      <c r="A4210" s="1">
        <v>4209</v>
      </c>
      <c r="B4210" s="9" t="s">
        <v>6</v>
      </c>
      <c r="C4210" s="1" t="s">
        <v>11126</v>
      </c>
      <c r="D4210" s="1" t="s">
        <v>11127</v>
      </c>
      <c r="E4210" s="1" t="s">
        <v>255</v>
      </c>
      <c r="F4210" s="1" t="s">
        <v>26282</v>
      </c>
      <c r="G4210" s="14">
        <v>9196964464</v>
      </c>
      <c r="H4210" s="1" t="s">
        <v>8</v>
      </c>
      <c r="I4210" s="1" t="s">
        <v>62</v>
      </c>
      <c r="J4210" s="1" t="s">
        <v>47300</v>
      </c>
      <c r="K4210" s="3" t="s">
        <v>42</v>
      </c>
      <c r="L4210" s="1" t="s">
        <v>47335</v>
      </c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1"/>
      <c r="AA4210" s="1" t="s">
        <v>16</v>
      </c>
      <c r="AB4210" s="3" t="s">
        <v>12</v>
      </c>
      <c r="AC4210" s="23" t="s">
        <v>37784</v>
      </c>
      <c r="AD4210" s="23" t="s">
        <v>42158</v>
      </c>
      <c r="AE4210" t="s">
        <v>35408</v>
      </c>
    </row>
    <row r="4211" spans="1:31" ht="14.25" customHeight="1">
      <c r="A4211" s="1">
        <v>4210</v>
      </c>
      <c r="B4211" s="1" t="s">
        <v>10396</v>
      </c>
      <c r="C4211" s="1" t="s">
        <v>11160</v>
      </c>
      <c r="D4211" s="1" t="s">
        <v>1994</v>
      </c>
      <c r="E4211" s="1" t="s">
        <v>255</v>
      </c>
      <c r="F4211" s="1" t="s">
        <v>26296</v>
      </c>
      <c r="G4211" s="14">
        <v>9194441449</v>
      </c>
      <c r="H4211" s="1" t="s">
        <v>20</v>
      </c>
      <c r="I4211" s="1" t="s">
        <v>9</v>
      </c>
      <c r="J4211" s="1" t="s">
        <v>47300</v>
      </c>
      <c r="K4211" s="3" t="s">
        <v>42</v>
      </c>
      <c r="L4211" s="1" t="s">
        <v>47335</v>
      </c>
      <c r="M4211" s="3" t="s">
        <v>27</v>
      </c>
      <c r="N4211" s="3" t="str">
        <f>J4211</f>
        <v>[1.25 cr - &gt;2 cr]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1"/>
      <c r="AA4211" s="1" t="s">
        <v>16</v>
      </c>
      <c r="AB4211" s="3" t="s">
        <v>12</v>
      </c>
      <c r="AC4211" s="23" t="s">
        <v>37784</v>
      </c>
      <c r="AD4211" s="23" t="s">
        <v>42159</v>
      </c>
      <c r="AE4211" t="s">
        <v>35407</v>
      </c>
    </row>
    <row r="4212" spans="1:31" ht="14.25" customHeight="1">
      <c r="A4212" s="1">
        <v>4211</v>
      </c>
      <c r="B4212" s="9" t="s">
        <v>6</v>
      </c>
      <c r="C4212" s="1" t="s">
        <v>11172</v>
      </c>
      <c r="D4212" s="1" t="s">
        <v>1394</v>
      </c>
      <c r="E4212" s="1" t="s">
        <v>11173</v>
      </c>
      <c r="F4212" s="1" t="s">
        <v>26304</v>
      </c>
      <c r="G4212" s="14">
        <v>919446016666</v>
      </c>
      <c r="H4212" s="1" t="s">
        <v>46</v>
      </c>
      <c r="I4212" s="1" t="s">
        <v>9</v>
      </c>
      <c r="J4212" s="1" t="s">
        <v>47300</v>
      </c>
      <c r="K4212" s="3" t="s">
        <v>171</v>
      </c>
      <c r="L4212" s="1" t="s">
        <v>47335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1"/>
      <c r="AA4212" s="1" t="s">
        <v>16</v>
      </c>
      <c r="AB4212" s="3" t="s">
        <v>12</v>
      </c>
      <c r="AC4212" s="23" t="s">
        <v>37784</v>
      </c>
      <c r="AD4212" s="23" t="s">
        <v>42160</v>
      </c>
      <c r="AE4212" t="s">
        <v>35407</v>
      </c>
    </row>
    <row r="4213" spans="1:31" ht="14.25" customHeight="1">
      <c r="A4213" s="1">
        <v>4212</v>
      </c>
      <c r="B4213" s="9" t="s">
        <v>6</v>
      </c>
      <c r="C4213" s="1" t="s">
        <v>11174</v>
      </c>
      <c r="D4213" s="1" t="s">
        <v>2402</v>
      </c>
      <c r="E4213" s="1" t="s">
        <v>1527</v>
      </c>
      <c r="F4213" s="1" t="s">
        <v>26305</v>
      </c>
      <c r="G4213" s="14">
        <v>91990699109</v>
      </c>
      <c r="H4213" s="1" t="s">
        <v>15</v>
      </c>
      <c r="I4213" s="1" t="s">
        <v>62</v>
      </c>
      <c r="J4213" s="1" t="s">
        <v>47300</v>
      </c>
      <c r="K4213" s="3" t="s">
        <v>27</v>
      </c>
      <c r="L4213" s="1" t="s">
        <v>47335</v>
      </c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1"/>
      <c r="AA4213" s="1" t="s">
        <v>16</v>
      </c>
      <c r="AB4213" s="3" t="s">
        <v>12</v>
      </c>
      <c r="AC4213" s="23" t="s">
        <v>37784</v>
      </c>
      <c r="AD4213" s="23" t="s">
        <v>42161</v>
      </c>
      <c r="AE4213" t="s">
        <v>35408</v>
      </c>
    </row>
    <row r="4214" spans="1:31" ht="14.25" customHeight="1">
      <c r="A4214" s="1">
        <v>4213</v>
      </c>
      <c r="B4214" s="1" t="s">
        <v>10396</v>
      </c>
      <c r="C4214" s="1" t="s">
        <v>11198</v>
      </c>
      <c r="D4214" s="1" t="s">
        <v>1160</v>
      </c>
      <c r="E4214" s="1" t="s">
        <v>4801</v>
      </c>
      <c r="F4214" s="1" t="s">
        <v>26315</v>
      </c>
      <c r="G4214" s="14">
        <v>919999444409</v>
      </c>
      <c r="H4214" s="1" t="s">
        <v>15</v>
      </c>
      <c r="I4214" s="1" t="s">
        <v>41</v>
      </c>
      <c r="J4214" s="1" t="s">
        <v>47300</v>
      </c>
      <c r="K4214" s="3" t="s">
        <v>27</v>
      </c>
      <c r="L4214" s="1" t="s">
        <v>47335</v>
      </c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1"/>
      <c r="AA4214" s="1" t="s">
        <v>16</v>
      </c>
      <c r="AB4214" s="3" t="s">
        <v>12</v>
      </c>
      <c r="AC4214" s="23" t="s">
        <v>37784</v>
      </c>
      <c r="AD4214" s="23" t="s">
        <v>42162</v>
      </c>
      <c r="AE4214" t="s">
        <v>35405</v>
      </c>
    </row>
    <row r="4215" spans="1:31" ht="14.25" customHeight="1">
      <c r="A4215" s="1">
        <v>4214</v>
      </c>
      <c r="B4215" s="1" t="s">
        <v>10396</v>
      </c>
      <c r="C4215" s="1" t="s">
        <v>11242</v>
      </c>
      <c r="D4215" s="1" t="s">
        <v>1518</v>
      </c>
      <c r="E4215" s="1" t="s">
        <v>139</v>
      </c>
      <c r="F4215" s="1" t="s">
        <v>26337</v>
      </c>
      <c r="G4215" s="14">
        <v>919446966694</v>
      </c>
      <c r="H4215" s="1" t="s">
        <v>20</v>
      </c>
      <c r="I4215" s="1" t="s">
        <v>33</v>
      </c>
      <c r="J4215" s="1" t="s">
        <v>47300</v>
      </c>
      <c r="K4215" s="3" t="s">
        <v>42</v>
      </c>
      <c r="L4215" s="1" t="s">
        <v>47335</v>
      </c>
      <c r="M4215" s="3" t="s">
        <v>27</v>
      </c>
      <c r="N4215" s="3" t="str">
        <f>J4215</f>
        <v>[1.25 cr - &gt;2 cr]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1"/>
      <c r="AA4215" s="1" t="s">
        <v>16</v>
      </c>
      <c r="AB4215" s="3" t="s">
        <v>12</v>
      </c>
      <c r="AC4215" s="23" t="s">
        <v>37784</v>
      </c>
      <c r="AD4215" s="23" t="s">
        <v>42163</v>
      </c>
      <c r="AE4215" t="s">
        <v>35407</v>
      </c>
    </row>
    <row r="4216" spans="1:31" ht="14.25" customHeight="1">
      <c r="A4216" s="1">
        <v>4215</v>
      </c>
      <c r="B4216" s="1" t="s">
        <v>10396</v>
      </c>
      <c r="C4216" s="1" t="s">
        <v>11245</v>
      </c>
      <c r="D4216" s="1" t="s">
        <v>1675</v>
      </c>
      <c r="E4216" s="1" t="s">
        <v>2190</v>
      </c>
      <c r="F4216" s="1" t="s">
        <v>26338</v>
      </c>
      <c r="G4216" s="14">
        <v>914999999</v>
      </c>
      <c r="H4216" s="1" t="s">
        <v>8</v>
      </c>
      <c r="I4216" s="1" t="s">
        <v>9</v>
      </c>
      <c r="J4216" s="1" t="s">
        <v>47300</v>
      </c>
      <c r="K4216" s="3" t="s">
        <v>42</v>
      </c>
      <c r="L4216" s="1" t="s">
        <v>47335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1"/>
      <c r="AA4216" s="1" t="s">
        <v>16</v>
      </c>
      <c r="AB4216" s="3" t="s">
        <v>12</v>
      </c>
      <c r="AC4216" s="23" t="s">
        <v>37784</v>
      </c>
      <c r="AD4216" s="23" t="s">
        <v>42164</v>
      </c>
      <c r="AE4216" t="s">
        <v>35405</v>
      </c>
    </row>
    <row r="4217" spans="1:31" ht="14.25" customHeight="1">
      <c r="A4217" s="1">
        <v>4216</v>
      </c>
      <c r="B4217" s="9" t="s">
        <v>6</v>
      </c>
      <c r="C4217" s="1" t="s">
        <v>11291</v>
      </c>
      <c r="D4217" s="1" t="s">
        <v>11292</v>
      </c>
      <c r="E4217" s="1" t="s">
        <v>410</v>
      </c>
      <c r="F4217" s="1" t="s">
        <v>26361</v>
      </c>
      <c r="G4217" s="14">
        <v>919946614941</v>
      </c>
      <c r="H4217" s="1" t="s">
        <v>8</v>
      </c>
      <c r="I4217" s="1" t="s">
        <v>9</v>
      </c>
      <c r="J4217" s="1" t="s">
        <v>47300</v>
      </c>
      <c r="K4217" s="3" t="s">
        <v>63</v>
      </c>
      <c r="L4217" s="1" t="s">
        <v>47335</v>
      </c>
      <c r="M4217" s="3" t="s">
        <v>213</v>
      </c>
      <c r="N4217" s="3" t="str">
        <f>J4217</f>
        <v>[1.25 cr - &gt;2 cr]</v>
      </c>
      <c r="O4217" s="3" t="s">
        <v>17</v>
      </c>
      <c r="P4217" s="3" t="s">
        <v>47300</v>
      </c>
      <c r="Q4217" s="3" t="s">
        <v>42</v>
      </c>
      <c r="R4217" s="3" t="s">
        <v>47300</v>
      </c>
      <c r="S4217" s="3" t="s">
        <v>27</v>
      </c>
      <c r="T4217" s="3" t="s">
        <v>47300</v>
      </c>
      <c r="U4217" s="3" t="s">
        <v>117</v>
      </c>
      <c r="V4217" s="3" t="s">
        <v>47300</v>
      </c>
      <c r="W4217" s="3" t="s">
        <v>178</v>
      </c>
      <c r="X4217" s="3" t="s">
        <v>47300</v>
      </c>
      <c r="Y4217" s="3" t="s">
        <v>171</v>
      </c>
      <c r="Z4217" s="1" t="s">
        <v>47300</v>
      </c>
      <c r="AA4217" s="1" t="s">
        <v>16</v>
      </c>
      <c r="AB4217" s="3" t="s">
        <v>12</v>
      </c>
      <c r="AC4217" s="23" t="s">
        <v>37784</v>
      </c>
      <c r="AD4217" s="23" t="s">
        <v>39095</v>
      </c>
      <c r="AE4217" t="s">
        <v>35402</v>
      </c>
    </row>
    <row r="4218" spans="1:31" ht="14.25" customHeight="1">
      <c r="A4218" s="1">
        <v>4217</v>
      </c>
      <c r="B4218" s="1" t="s">
        <v>10396</v>
      </c>
      <c r="C4218" s="1" t="s">
        <v>11295</v>
      </c>
      <c r="D4218" s="1" t="s">
        <v>361</v>
      </c>
      <c r="E4218" s="1" t="s">
        <v>139</v>
      </c>
      <c r="F4218" s="1" t="s">
        <v>34460</v>
      </c>
      <c r="G4218" s="14">
        <v>9194440901</v>
      </c>
      <c r="H4218" s="1" t="s">
        <v>20</v>
      </c>
      <c r="I4218" s="1" t="s">
        <v>9</v>
      </c>
      <c r="J4218" s="1" t="s">
        <v>47300</v>
      </c>
      <c r="K4218" s="3" t="s">
        <v>27</v>
      </c>
      <c r="L4218" s="1" t="s">
        <v>47335</v>
      </c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1"/>
      <c r="AA4218" s="1" t="s">
        <v>16</v>
      </c>
      <c r="AB4218" s="3" t="s">
        <v>12</v>
      </c>
      <c r="AC4218" s="23" t="s">
        <v>37784</v>
      </c>
      <c r="AD4218" s="23" t="s">
        <v>42165</v>
      </c>
      <c r="AE4218" t="s">
        <v>35408</v>
      </c>
    </row>
    <row r="4219" spans="1:31" ht="14.25" customHeight="1">
      <c r="A4219" s="1">
        <v>4218</v>
      </c>
      <c r="B4219" s="1" t="s">
        <v>10396</v>
      </c>
      <c r="C4219" s="1" t="s">
        <v>11301</v>
      </c>
      <c r="D4219" s="1" t="s">
        <v>31</v>
      </c>
      <c r="E4219" s="1" t="s">
        <v>2922</v>
      </c>
      <c r="F4219" s="1" t="s">
        <v>26367</v>
      </c>
      <c r="G4219" s="14">
        <v>91944646014</v>
      </c>
      <c r="H4219" s="1" t="s">
        <v>8</v>
      </c>
      <c r="I4219" s="1" t="s">
        <v>41</v>
      </c>
      <c r="J4219" s="1" t="s">
        <v>47300</v>
      </c>
      <c r="K4219" s="3" t="s">
        <v>42</v>
      </c>
      <c r="L4219" s="1" t="s">
        <v>47335</v>
      </c>
      <c r="M4219" s="3" t="s">
        <v>27</v>
      </c>
      <c r="N4219" s="3" t="str">
        <f t="shared" ref="N4219:N4221" si="111">J4219</f>
        <v>[1.25 cr - &gt;2 cr]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1"/>
      <c r="AA4219" s="1" t="s">
        <v>16</v>
      </c>
      <c r="AB4219" s="3" t="s">
        <v>12</v>
      </c>
      <c r="AC4219" s="23" t="s">
        <v>37784</v>
      </c>
      <c r="AD4219" s="23" t="s">
        <v>42166</v>
      </c>
      <c r="AE4219" t="s">
        <v>35405</v>
      </c>
    </row>
    <row r="4220" spans="1:31" ht="14.25" customHeight="1">
      <c r="A4220" s="1">
        <v>4219</v>
      </c>
      <c r="B4220" s="1" t="s">
        <v>10396</v>
      </c>
      <c r="C4220" s="1" t="s">
        <v>11303</v>
      </c>
      <c r="D4220" s="1" t="s">
        <v>1305</v>
      </c>
      <c r="E4220" s="1" t="s">
        <v>36792</v>
      </c>
      <c r="F4220" s="1" t="s">
        <v>32325</v>
      </c>
      <c r="G4220" s="14">
        <v>91949194419</v>
      </c>
      <c r="H4220" s="1" t="s">
        <v>15</v>
      </c>
      <c r="I4220" s="1" t="s">
        <v>41</v>
      </c>
      <c r="J4220" s="1" t="s">
        <v>47300</v>
      </c>
      <c r="K4220" s="3" t="s">
        <v>42</v>
      </c>
      <c r="L4220" s="1" t="s">
        <v>47335</v>
      </c>
      <c r="M4220" s="3" t="s">
        <v>27</v>
      </c>
      <c r="N4220" s="3" t="str">
        <f t="shared" si="111"/>
        <v>[1.25 cr - &gt;2 cr]</v>
      </c>
      <c r="O4220" s="3" t="s">
        <v>171</v>
      </c>
      <c r="P4220" s="3" t="s">
        <v>47300</v>
      </c>
      <c r="Q4220" s="3"/>
      <c r="R4220" s="3"/>
      <c r="S4220" s="3"/>
      <c r="T4220" s="3"/>
      <c r="U4220" s="3"/>
      <c r="V4220" s="3"/>
      <c r="W4220" s="3"/>
      <c r="X4220" s="3"/>
      <c r="Y4220" s="3"/>
      <c r="Z4220" s="1"/>
      <c r="AA4220" s="1" t="s">
        <v>16</v>
      </c>
      <c r="AB4220" s="3" t="s">
        <v>12</v>
      </c>
      <c r="AC4220" s="23" t="s">
        <v>37784</v>
      </c>
      <c r="AD4220" s="23" t="s">
        <v>42167</v>
      </c>
      <c r="AE4220" t="s">
        <v>35408</v>
      </c>
    </row>
    <row r="4221" spans="1:31" ht="14.25" customHeight="1">
      <c r="A4221" s="1">
        <v>4220</v>
      </c>
      <c r="B4221" s="9" t="s">
        <v>6</v>
      </c>
      <c r="C4221" s="1" t="s">
        <v>11313</v>
      </c>
      <c r="D4221" s="1" t="s">
        <v>723</v>
      </c>
      <c r="E4221" s="1" t="s">
        <v>139</v>
      </c>
      <c r="F4221" s="1" t="s">
        <v>11314</v>
      </c>
      <c r="G4221" s="14">
        <v>9194409446</v>
      </c>
      <c r="H4221" s="1" t="s">
        <v>8</v>
      </c>
      <c r="I4221" s="1" t="s">
        <v>9</v>
      </c>
      <c r="J4221" s="1" t="s">
        <v>47300</v>
      </c>
      <c r="K4221" s="3" t="s">
        <v>63</v>
      </c>
      <c r="L4221" s="1" t="s">
        <v>47335</v>
      </c>
      <c r="M4221" s="3" t="s">
        <v>213</v>
      </c>
      <c r="N4221" s="3" t="str">
        <f t="shared" si="111"/>
        <v>[1.25 cr - &gt;2 cr]</v>
      </c>
      <c r="O4221" s="3" t="s">
        <v>17</v>
      </c>
      <c r="P4221" s="3" t="s">
        <v>47300</v>
      </c>
      <c r="Q4221" s="3" t="s">
        <v>42</v>
      </c>
      <c r="R4221" s="3" t="s">
        <v>47300</v>
      </c>
      <c r="S4221" s="3" t="s">
        <v>27</v>
      </c>
      <c r="T4221" s="3" t="s">
        <v>47300</v>
      </c>
      <c r="U4221" s="3" t="s">
        <v>117</v>
      </c>
      <c r="V4221" s="3" t="s">
        <v>47300</v>
      </c>
      <c r="W4221" s="3" t="s">
        <v>178</v>
      </c>
      <c r="X4221" s="3" t="s">
        <v>47300</v>
      </c>
      <c r="Y4221" s="3" t="s">
        <v>171</v>
      </c>
      <c r="Z4221" s="1" t="s">
        <v>47300</v>
      </c>
      <c r="AA4221" s="1" t="s">
        <v>16</v>
      </c>
      <c r="AB4221" s="3" t="s">
        <v>12</v>
      </c>
      <c r="AC4221" s="23" t="s">
        <v>37784</v>
      </c>
      <c r="AD4221" s="23" t="s">
        <v>42168</v>
      </c>
      <c r="AE4221" t="s">
        <v>35405</v>
      </c>
    </row>
    <row r="4222" spans="1:31" ht="14.25" customHeight="1">
      <c r="A4222" s="1">
        <v>4221</v>
      </c>
      <c r="B4222" s="9" t="s">
        <v>6</v>
      </c>
      <c r="C4222" s="1" t="s">
        <v>11320</v>
      </c>
      <c r="D4222" s="1" t="s">
        <v>11321</v>
      </c>
      <c r="E4222" s="1" t="s">
        <v>11322</v>
      </c>
      <c r="F4222" s="1" t="s">
        <v>26377</v>
      </c>
      <c r="G4222" s="14">
        <v>919494044196</v>
      </c>
      <c r="H4222" s="1" t="s">
        <v>20</v>
      </c>
      <c r="I4222" s="1" t="s">
        <v>9</v>
      </c>
      <c r="J4222" s="1" t="s">
        <v>47300</v>
      </c>
      <c r="K4222" s="3" t="s">
        <v>171</v>
      </c>
      <c r="L4222" s="1" t="s">
        <v>47335</v>
      </c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1"/>
      <c r="AA4222" s="1" t="s">
        <v>16</v>
      </c>
      <c r="AB4222" s="3" t="s">
        <v>12</v>
      </c>
      <c r="AC4222" s="23" t="s">
        <v>37784</v>
      </c>
      <c r="AD4222" s="23" t="s">
        <v>42169</v>
      </c>
      <c r="AE4222" t="s">
        <v>35407</v>
      </c>
    </row>
    <row r="4223" spans="1:31" ht="14.25" customHeight="1">
      <c r="A4223" s="1">
        <v>4222</v>
      </c>
      <c r="B4223" s="1" t="s">
        <v>10396</v>
      </c>
      <c r="C4223" s="1" t="s">
        <v>11350</v>
      </c>
      <c r="D4223" s="1" t="s">
        <v>1250</v>
      </c>
      <c r="E4223" s="1" t="s">
        <v>40</v>
      </c>
      <c r="F4223" s="1" t="s">
        <v>26392</v>
      </c>
      <c r="G4223" s="14">
        <v>919446416141</v>
      </c>
      <c r="H4223" s="1" t="s">
        <v>8</v>
      </c>
      <c r="I4223" s="1" t="s">
        <v>9</v>
      </c>
      <c r="J4223" s="1" t="s">
        <v>47300</v>
      </c>
      <c r="K4223" s="3" t="s">
        <v>42</v>
      </c>
      <c r="L4223" s="1" t="s">
        <v>47335</v>
      </c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1"/>
      <c r="AA4223" s="1" t="s">
        <v>16</v>
      </c>
      <c r="AB4223" s="3" t="s">
        <v>12</v>
      </c>
      <c r="AC4223" s="23" t="s">
        <v>37784</v>
      </c>
      <c r="AD4223" s="23" t="s">
        <v>41989</v>
      </c>
      <c r="AE4223" t="s">
        <v>35408</v>
      </c>
    </row>
    <row r="4224" spans="1:31" ht="14.25" customHeight="1">
      <c r="A4224" s="1">
        <v>4223</v>
      </c>
      <c r="B4224" s="1" t="s">
        <v>10396</v>
      </c>
      <c r="C4224" s="1" t="s">
        <v>11351</v>
      </c>
      <c r="D4224" s="1" t="s">
        <v>6458</v>
      </c>
      <c r="E4224" s="1" t="s">
        <v>73</v>
      </c>
      <c r="F4224" s="1" t="s">
        <v>34469</v>
      </c>
      <c r="G4224" s="14">
        <v>914140004999</v>
      </c>
      <c r="H4224" s="1" t="s">
        <v>8</v>
      </c>
      <c r="I4224" s="1" t="s">
        <v>9</v>
      </c>
      <c r="J4224" s="1" t="s">
        <v>47300</v>
      </c>
      <c r="K4224" s="3" t="s">
        <v>42</v>
      </c>
      <c r="L4224" s="1" t="s">
        <v>47335</v>
      </c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1"/>
      <c r="AA4224" s="1" t="s">
        <v>16</v>
      </c>
      <c r="AB4224" s="3" t="s">
        <v>12</v>
      </c>
      <c r="AC4224" s="23" t="s">
        <v>37784</v>
      </c>
      <c r="AD4224" s="23" t="s">
        <v>42170</v>
      </c>
      <c r="AE4224" t="s">
        <v>35402</v>
      </c>
    </row>
    <row r="4225" spans="1:31" ht="14.25" customHeight="1">
      <c r="A4225" s="1">
        <v>4224</v>
      </c>
      <c r="B4225" s="9" t="s">
        <v>6</v>
      </c>
      <c r="C4225" s="1" t="s">
        <v>11384</v>
      </c>
      <c r="D4225" s="1" t="s">
        <v>37771</v>
      </c>
      <c r="E4225" s="1" t="s">
        <v>36793</v>
      </c>
      <c r="F4225" s="1" t="s">
        <v>32332</v>
      </c>
      <c r="G4225" s="14">
        <v>91994444</v>
      </c>
      <c r="H4225" s="1" t="s">
        <v>8</v>
      </c>
      <c r="I4225" s="1" t="s">
        <v>62</v>
      </c>
      <c r="J4225" s="1" t="s">
        <v>47300</v>
      </c>
      <c r="K4225" s="3" t="s">
        <v>178</v>
      </c>
      <c r="L4225" s="1" t="s">
        <v>47335</v>
      </c>
      <c r="M4225" s="3" t="s">
        <v>171</v>
      </c>
      <c r="N4225" s="3" t="str">
        <f t="shared" ref="N4225:N4227" si="112">J4225</f>
        <v>[1.25 cr - &gt;2 cr]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1"/>
      <c r="AA4225" s="1" t="s">
        <v>16</v>
      </c>
      <c r="AB4225" s="3" t="s">
        <v>12</v>
      </c>
      <c r="AC4225" s="23" t="s">
        <v>37784</v>
      </c>
      <c r="AD4225" s="23" t="s">
        <v>42171</v>
      </c>
      <c r="AE4225" t="s">
        <v>35405</v>
      </c>
    </row>
    <row r="4226" spans="1:31" ht="14.25" customHeight="1">
      <c r="A4226" s="1">
        <v>4225</v>
      </c>
      <c r="B4226" s="1" t="s">
        <v>10396</v>
      </c>
      <c r="C4226" s="1" t="s">
        <v>11385</v>
      </c>
      <c r="D4226" s="1" t="s">
        <v>3770</v>
      </c>
      <c r="E4226" s="1" t="s">
        <v>90</v>
      </c>
      <c r="F4226" s="1" t="s">
        <v>26407</v>
      </c>
      <c r="G4226" s="14">
        <v>919494990144</v>
      </c>
      <c r="H4226" s="1" t="s">
        <v>8</v>
      </c>
      <c r="I4226" s="1" t="s">
        <v>9</v>
      </c>
      <c r="J4226" s="1" t="s">
        <v>47300</v>
      </c>
      <c r="K4226" s="3" t="s">
        <v>42</v>
      </c>
      <c r="L4226" s="1" t="s">
        <v>47335</v>
      </c>
      <c r="M4226" s="3" t="s">
        <v>178</v>
      </c>
      <c r="N4226" s="3" t="str">
        <f t="shared" si="112"/>
        <v>[1.25 cr - &gt;2 cr]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1"/>
      <c r="AA4226" s="1" t="s">
        <v>16</v>
      </c>
      <c r="AB4226" s="3" t="s">
        <v>12</v>
      </c>
      <c r="AC4226" s="23" t="s">
        <v>37784</v>
      </c>
      <c r="AD4226" s="23" t="s">
        <v>42172</v>
      </c>
      <c r="AE4226" t="s">
        <v>35405</v>
      </c>
    </row>
    <row r="4227" spans="1:31" ht="14.25" customHeight="1">
      <c r="A4227" s="1">
        <v>4226</v>
      </c>
      <c r="B4227" s="1" t="s">
        <v>10396</v>
      </c>
      <c r="C4227" s="1" t="s">
        <v>11404</v>
      </c>
      <c r="D4227" s="1" t="s">
        <v>11084</v>
      </c>
      <c r="E4227" s="1" t="s">
        <v>11405</v>
      </c>
      <c r="F4227" s="1" t="s">
        <v>26418</v>
      </c>
      <c r="G4227" s="14">
        <v>919444694906</v>
      </c>
      <c r="H4227" s="1" t="s">
        <v>8</v>
      </c>
      <c r="I4227" s="1" t="s">
        <v>9</v>
      </c>
      <c r="J4227" s="1" t="s">
        <v>47300</v>
      </c>
      <c r="K4227" s="3" t="s">
        <v>42</v>
      </c>
      <c r="L4227" s="1" t="s">
        <v>47335</v>
      </c>
      <c r="M4227" s="3" t="s">
        <v>27</v>
      </c>
      <c r="N4227" s="3" t="str">
        <f t="shared" si="112"/>
        <v>[1.25 cr - &gt;2 cr]</v>
      </c>
      <c r="O4227" s="3" t="s">
        <v>117</v>
      </c>
      <c r="P4227" s="3" t="s">
        <v>47300</v>
      </c>
      <c r="Q4227" s="3"/>
      <c r="R4227" s="3"/>
      <c r="S4227" s="3"/>
      <c r="T4227" s="3"/>
      <c r="U4227" s="3"/>
      <c r="V4227" s="3"/>
      <c r="W4227" s="3"/>
      <c r="X4227" s="3"/>
      <c r="Y4227" s="3"/>
      <c r="Z4227" s="1"/>
      <c r="AA4227" s="1" t="s">
        <v>16</v>
      </c>
      <c r="AB4227" s="3" t="s">
        <v>12</v>
      </c>
      <c r="AC4227" s="23" t="s">
        <v>37784</v>
      </c>
      <c r="AD4227" s="23" t="s">
        <v>38791</v>
      </c>
      <c r="AE4227" t="s">
        <v>35407</v>
      </c>
    </row>
    <row r="4228" spans="1:31" ht="14.25" customHeight="1">
      <c r="A4228" s="1">
        <v>4227</v>
      </c>
      <c r="B4228" s="1" t="s">
        <v>10396</v>
      </c>
      <c r="C4228" s="1" t="s">
        <v>11414</v>
      </c>
      <c r="D4228" s="1" t="s">
        <v>4061</v>
      </c>
      <c r="E4228" s="1" t="s">
        <v>139</v>
      </c>
      <c r="F4228" s="1" t="s">
        <v>26424</v>
      </c>
      <c r="G4228" s="14">
        <v>919601146409</v>
      </c>
      <c r="H4228" s="1" t="s">
        <v>8</v>
      </c>
      <c r="I4228" s="1" t="s">
        <v>62</v>
      </c>
      <c r="J4228" s="1" t="s">
        <v>47300</v>
      </c>
      <c r="K4228" s="3" t="s">
        <v>17</v>
      </c>
      <c r="L4228" s="1" t="s">
        <v>47335</v>
      </c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1"/>
      <c r="AA4228" s="1" t="s">
        <v>11</v>
      </c>
      <c r="AB4228" s="3" t="s">
        <v>13</v>
      </c>
      <c r="AC4228" s="23" t="s">
        <v>37784</v>
      </c>
      <c r="AD4228" s="23" t="s">
        <v>42173</v>
      </c>
      <c r="AE4228" t="s">
        <v>35407</v>
      </c>
    </row>
    <row r="4229" spans="1:31" ht="14.25" customHeight="1">
      <c r="A4229" s="1">
        <v>4228</v>
      </c>
      <c r="B4229" s="9" t="s">
        <v>6</v>
      </c>
      <c r="C4229" s="1" t="s">
        <v>11428</v>
      </c>
      <c r="D4229" s="1" t="s">
        <v>2739</v>
      </c>
      <c r="E4229" s="1" t="s">
        <v>724</v>
      </c>
      <c r="F4229" s="1" t="s">
        <v>26432</v>
      </c>
      <c r="G4229" s="14">
        <v>91446641644</v>
      </c>
      <c r="H4229" s="1" t="s">
        <v>8</v>
      </c>
      <c r="I4229" s="1" t="s">
        <v>41</v>
      </c>
      <c r="J4229" s="1" t="s">
        <v>47300</v>
      </c>
      <c r="K4229" s="3" t="s">
        <v>171</v>
      </c>
      <c r="L4229" s="1" t="s">
        <v>47335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1"/>
      <c r="AA4229" s="1" t="s">
        <v>16</v>
      </c>
      <c r="AB4229" s="3" t="s">
        <v>12</v>
      </c>
      <c r="AC4229" s="23" t="s">
        <v>37784</v>
      </c>
      <c r="AD4229" s="23" t="s">
        <v>42174</v>
      </c>
      <c r="AE4229" t="s">
        <v>35402</v>
      </c>
    </row>
    <row r="4230" spans="1:31" ht="14.25" customHeight="1">
      <c r="A4230" s="1">
        <v>4229</v>
      </c>
      <c r="B4230" s="1" t="s">
        <v>10396</v>
      </c>
      <c r="C4230" s="1" t="s">
        <v>11461</v>
      </c>
      <c r="D4230" s="1" t="s">
        <v>10865</v>
      </c>
      <c r="E4230" s="1" t="s">
        <v>40</v>
      </c>
      <c r="F4230" s="1" t="s">
        <v>34481</v>
      </c>
      <c r="G4230" s="14">
        <v>919614041160</v>
      </c>
      <c r="H4230" s="1" t="s">
        <v>20</v>
      </c>
      <c r="I4230" s="1" t="s">
        <v>9</v>
      </c>
      <c r="J4230" s="1" t="s">
        <v>47300</v>
      </c>
      <c r="K4230" s="3" t="s">
        <v>42</v>
      </c>
      <c r="L4230" s="1" t="s">
        <v>47335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1"/>
      <c r="AA4230" s="1" t="s">
        <v>16</v>
      </c>
      <c r="AB4230" s="3" t="s">
        <v>12</v>
      </c>
      <c r="AC4230" s="23" t="s">
        <v>37784</v>
      </c>
      <c r="AD4230" s="23" t="s">
        <v>42175</v>
      </c>
      <c r="AE4230" t="s">
        <v>35407</v>
      </c>
    </row>
    <row r="4231" spans="1:31" ht="14.25" customHeight="1">
      <c r="A4231" s="1">
        <v>4230</v>
      </c>
      <c r="B4231" s="1" t="s">
        <v>10396</v>
      </c>
      <c r="C4231" s="1" t="s">
        <v>11489</v>
      </c>
      <c r="D4231" s="1" t="s">
        <v>3356</v>
      </c>
      <c r="E4231" s="1" t="s">
        <v>40</v>
      </c>
      <c r="F4231" s="1" t="s">
        <v>34486</v>
      </c>
      <c r="G4231" s="14">
        <v>9199646646</v>
      </c>
      <c r="H4231" s="1" t="s">
        <v>8</v>
      </c>
      <c r="I4231" s="1" t="s">
        <v>62</v>
      </c>
      <c r="J4231" s="1" t="s">
        <v>47300</v>
      </c>
      <c r="K4231" s="3" t="s">
        <v>42</v>
      </c>
      <c r="L4231" s="1" t="s">
        <v>47335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1"/>
      <c r="AA4231" s="1" t="s">
        <v>16</v>
      </c>
      <c r="AB4231" s="3" t="s">
        <v>12</v>
      </c>
      <c r="AC4231" s="23" t="s">
        <v>37784</v>
      </c>
      <c r="AD4231" s="23" t="s">
        <v>42176</v>
      </c>
      <c r="AE4231" t="s">
        <v>35402</v>
      </c>
    </row>
    <row r="4232" spans="1:31" ht="14.25" customHeight="1">
      <c r="A4232" s="1">
        <v>4231</v>
      </c>
      <c r="B4232" s="1" t="s">
        <v>10396</v>
      </c>
      <c r="C4232" s="1" t="s">
        <v>11500</v>
      </c>
      <c r="D4232" s="1" t="s">
        <v>3417</v>
      </c>
      <c r="E4232" s="1" t="s">
        <v>40</v>
      </c>
      <c r="F4232" s="1" t="s">
        <v>32343</v>
      </c>
      <c r="G4232" s="14">
        <v>9199946609</v>
      </c>
      <c r="H4232" s="1" t="s">
        <v>20</v>
      </c>
      <c r="I4232" s="1" t="s">
        <v>9</v>
      </c>
      <c r="J4232" s="1" t="s">
        <v>47300</v>
      </c>
      <c r="K4232" s="3" t="s">
        <v>27</v>
      </c>
      <c r="L4232" s="1" t="s">
        <v>47335</v>
      </c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1"/>
      <c r="AA4232" s="1" t="s">
        <v>16</v>
      </c>
      <c r="AB4232" s="3" t="s">
        <v>12</v>
      </c>
      <c r="AC4232" s="23" t="s">
        <v>37784</v>
      </c>
      <c r="AD4232" s="23" t="s">
        <v>42177</v>
      </c>
      <c r="AE4232" t="s">
        <v>35402</v>
      </c>
    </row>
    <row r="4233" spans="1:31" ht="14.25" customHeight="1">
      <c r="A4233" s="1">
        <v>4232</v>
      </c>
      <c r="B4233" s="9" t="s">
        <v>6</v>
      </c>
      <c r="C4233" s="1" t="s">
        <v>11564</v>
      </c>
      <c r="D4233" s="1" t="s">
        <v>11565</v>
      </c>
      <c r="E4233" s="1" t="s">
        <v>40</v>
      </c>
      <c r="F4233" s="1" t="s">
        <v>32351</v>
      </c>
      <c r="G4233" s="14">
        <v>91949609416</v>
      </c>
      <c r="H4233" s="1" t="s">
        <v>15</v>
      </c>
      <c r="I4233" s="1" t="s">
        <v>9</v>
      </c>
      <c r="J4233" s="1" t="s">
        <v>47300</v>
      </c>
      <c r="K4233" s="3" t="s">
        <v>42</v>
      </c>
      <c r="L4233" s="1" t="s">
        <v>47335</v>
      </c>
      <c r="M4233" s="3" t="s">
        <v>27</v>
      </c>
      <c r="N4233" s="3" t="str">
        <f>J4233</f>
        <v>[1.25 cr - &gt;2 cr]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1"/>
      <c r="AA4233" s="1" t="s">
        <v>16</v>
      </c>
      <c r="AB4233" s="3" t="s">
        <v>12</v>
      </c>
      <c r="AC4233" s="23" t="s">
        <v>37784</v>
      </c>
      <c r="AD4233" s="23" t="s">
        <v>42178</v>
      </c>
      <c r="AE4233" t="s">
        <v>35407</v>
      </c>
    </row>
    <row r="4234" spans="1:31" ht="14.25" customHeight="1">
      <c r="A4234" s="1">
        <v>4233</v>
      </c>
      <c r="B4234" s="1" t="s">
        <v>10396</v>
      </c>
      <c r="C4234" s="1" t="s">
        <v>11573</v>
      </c>
      <c r="D4234" s="1" t="s">
        <v>31</v>
      </c>
      <c r="E4234" s="1" t="s">
        <v>4709</v>
      </c>
      <c r="F4234" s="1" t="s">
        <v>26498</v>
      </c>
      <c r="G4234" s="14">
        <v>919444414</v>
      </c>
      <c r="H4234" s="1" t="s">
        <v>20</v>
      </c>
      <c r="I4234" s="1" t="s">
        <v>41</v>
      </c>
      <c r="J4234" s="1" t="s">
        <v>47300</v>
      </c>
      <c r="K4234" s="3" t="s">
        <v>27</v>
      </c>
      <c r="L4234" s="1" t="s">
        <v>47335</v>
      </c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1"/>
      <c r="AA4234" s="1" t="s">
        <v>16</v>
      </c>
      <c r="AB4234" s="3" t="s">
        <v>12</v>
      </c>
      <c r="AC4234" s="23" t="s">
        <v>37784</v>
      </c>
      <c r="AD4234" s="23" t="s">
        <v>42179</v>
      </c>
      <c r="AE4234" t="s">
        <v>35402</v>
      </c>
    </row>
    <row r="4235" spans="1:31" ht="14.25" customHeight="1">
      <c r="A4235" s="1">
        <v>4234</v>
      </c>
      <c r="B4235" s="1" t="s">
        <v>10396</v>
      </c>
      <c r="C4235" s="1" t="s">
        <v>11582</v>
      </c>
      <c r="D4235" s="1" t="s">
        <v>11583</v>
      </c>
      <c r="E4235" s="1" t="s">
        <v>1725</v>
      </c>
      <c r="F4235" s="1" t="s">
        <v>11584</v>
      </c>
      <c r="G4235" s="14">
        <v>9199099944</v>
      </c>
      <c r="H4235" s="1" t="s">
        <v>20</v>
      </c>
      <c r="I4235" s="1" t="s">
        <v>9</v>
      </c>
      <c r="J4235" s="1" t="s">
        <v>47300</v>
      </c>
      <c r="K4235" s="3" t="s">
        <v>42</v>
      </c>
      <c r="L4235" s="1" t="s">
        <v>47335</v>
      </c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1"/>
      <c r="AA4235" s="1" t="s">
        <v>16</v>
      </c>
      <c r="AB4235" s="3" t="s">
        <v>12</v>
      </c>
      <c r="AC4235" s="23" t="s">
        <v>37784</v>
      </c>
      <c r="AD4235" s="23" t="s">
        <v>42180</v>
      </c>
      <c r="AE4235" t="s">
        <v>35407</v>
      </c>
    </row>
    <row r="4236" spans="1:31" ht="14.25" customHeight="1">
      <c r="A4236" s="1">
        <v>4235</v>
      </c>
      <c r="B4236" s="1" t="s">
        <v>10396</v>
      </c>
      <c r="C4236" s="1" t="s">
        <v>11683</v>
      </c>
      <c r="D4236" s="1" t="s">
        <v>1857</v>
      </c>
      <c r="E4236" s="1" t="s">
        <v>40</v>
      </c>
      <c r="F4236" s="1" t="s">
        <v>26554</v>
      </c>
      <c r="G4236" s="14">
        <v>919446906196</v>
      </c>
      <c r="H4236" s="1" t="s">
        <v>8</v>
      </c>
      <c r="I4236" s="1" t="s">
        <v>9</v>
      </c>
      <c r="J4236" s="1" t="s">
        <v>47300</v>
      </c>
      <c r="K4236" s="3" t="s">
        <v>178</v>
      </c>
      <c r="L4236" s="1" t="s">
        <v>47335</v>
      </c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1"/>
      <c r="AA4236" s="1" t="s">
        <v>16</v>
      </c>
      <c r="AB4236" s="3" t="s">
        <v>12</v>
      </c>
      <c r="AC4236" s="23" t="s">
        <v>37784</v>
      </c>
      <c r="AD4236" s="23" t="s">
        <v>42181</v>
      </c>
      <c r="AE4236" t="s">
        <v>35408</v>
      </c>
    </row>
    <row r="4237" spans="1:31" ht="14.25" customHeight="1">
      <c r="A4237" s="1">
        <v>4236</v>
      </c>
      <c r="B4237" s="1" t="s">
        <v>10396</v>
      </c>
      <c r="C4237" s="1" t="s">
        <v>11694</v>
      </c>
      <c r="D4237" s="1" t="s">
        <v>1421</v>
      </c>
      <c r="E4237" s="1" t="s">
        <v>40</v>
      </c>
      <c r="F4237" s="1" t="s">
        <v>26560</v>
      </c>
      <c r="G4237" s="14">
        <v>91949069401</v>
      </c>
      <c r="H4237" s="1" t="s">
        <v>20</v>
      </c>
      <c r="I4237" s="1" t="s">
        <v>62</v>
      </c>
      <c r="J4237" s="1" t="s">
        <v>47300</v>
      </c>
      <c r="K4237" s="3" t="s">
        <v>42</v>
      </c>
      <c r="L4237" s="1" t="s">
        <v>47335</v>
      </c>
      <c r="M4237" s="3" t="s">
        <v>27</v>
      </c>
      <c r="N4237" s="3" t="str">
        <f>J4237</f>
        <v>[1.25 cr - &gt;2 cr]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1"/>
      <c r="AA4237" s="1" t="s">
        <v>16</v>
      </c>
      <c r="AB4237" s="3" t="s">
        <v>12</v>
      </c>
      <c r="AC4237" s="23" t="s">
        <v>37784</v>
      </c>
      <c r="AD4237" s="23" t="s">
        <v>42182</v>
      </c>
      <c r="AE4237" t="s">
        <v>35405</v>
      </c>
    </row>
    <row r="4238" spans="1:31" ht="14.25" customHeight="1">
      <c r="A4238" s="1">
        <v>4237</v>
      </c>
      <c r="B4238" s="1" t="s">
        <v>10396</v>
      </c>
      <c r="C4238" s="1" t="s">
        <v>11728</v>
      </c>
      <c r="D4238" s="1" t="s">
        <v>39</v>
      </c>
      <c r="E4238" s="1" t="s">
        <v>139</v>
      </c>
      <c r="F4238" s="1" t="s">
        <v>26580</v>
      </c>
      <c r="G4238" s="14">
        <v>91044944144</v>
      </c>
      <c r="H4238" s="1" t="s">
        <v>8</v>
      </c>
      <c r="I4238" s="1" t="s">
        <v>41</v>
      </c>
      <c r="J4238" s="1" t="s">
        <v>47300</v>
      </c>
      <c r="K4238" s="3" t="s">
        <v>42</v>
      </c>
      <c r="L4238" s="1" t="s">
        <v>47335</v>
      </c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1"/>
      <c r="AA4238" s="1" t="s">
        <v>16</v>
      </c>
      <c r="AB4238" s="3" t="s">
        <v>12</v>
      </c>
      <c r="AC4238" s="23" t="s">
        <v>37784</v>
      </c>
      <c r="AD4238" s="23" t="s">
        <v>42183</v>
      </c>
      <c r="AE4238" t="s">
        <v>35407</v>
      </c>
    </row>
    <row r="4239" spans="1:31" ht="14.25" customHeight="1">
      <c r="A4239" s="1">
        <v>4238</v>
      </c>
      <c r="B4239" s="1" t="s">
        <v>10396</v>
      </c>
      <c r="C4239" s="1" t="s">
        <v>11733</v>
      </c>
      <c r="D4239" s="1" t="s">
        <v>2046</v>
      </c>
      <c r="E4239" s="1" t="s">
        <v>73</v>
      </c>
      <c r="F4239" s="1" t="s">
        <v>34506</v>
      </c>
      <c r="G4239" s="14">
        <v>91994494444</v>
      </c>
      <c r="H4239" s="1" t="s">
        <v>8</v>
      </c>
      <c r="I4239" s="1" t="s">
        <v>62</v>
      </c>
      <c r="J4239" s="1" t="s">
        <v>47300</v>
      </c>
      <c r="K4239" s="3" t="s">
        <v>42</v>
      </c>
      <c r="L4239" s="1" t="s">
        <v>47335</v>
      </c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1"/>
      <c r="AA4239" s="1" t="s">
        <v>16</v>
      </c>
      <c r="AB4239" s="3" t="s">
        <v>12</v>
      </c>
      <c r="AC4239" s="23" t="s">
        <v>37784</v>
      </c>
      <c r="AD4239" s="23" t="s">
        <v>40852</v>
      </c>
      <c r="AE4239" t="s">
        <v>35407</v>
      </c>
    </row>
    <row r="4240" spans="1:31" ht="14.25" customHeight="1">
      <c r="A4240" s="1">
        <v>4239</v>
      </c>
      <c r="B4240" s="9" t="s">
        <v>6</v>
      </c>
      <c r="C4240" s="1" t="s">
        <v>11737</v>
      </c>
      <c r="D4240" s="1" t="s">
        <v>2162</v>
      </c>
      <c r="E4240" s="1" t="s">
        <v>11738</v>
      </c>
      <c r="F4240" s="1" t="s">
        <v>26583</v>
      </c>
      <c r="G4240" s="14">
        <v>914940101000</v>
      </c>
      <c r="H4240" s="1" t="s">
        <v>8</v>
      </c>
      <c r="I4240" s="1" t="s">
        <v>9</v>
      </c>
      <c r="J4240" s="1" t="s">
        <v>47300</v>
      </c>
      <c r="K4240" s="3" t="s">
        <v>42</v>
      </c>
      <c r="L4240" s="1" t="s">
        <v>47335</v>
      </c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1"/>
      <c r="AA4240" s="1" t="s">
        <v>16</v>
      </c>
      <c r="AB4240" s="3" t="s">
        <v>12</v>
      </c>
      <c r="AC4240" s="23" t="s">
        <v>37784</v>
      </c>
      <c r="AD4240" s="23" t="s">
        <v>42184</v>
      </c>
      <c r="AE4240" t="s">
        <v>35407</v>
      </c>
    </row>
    <row r="4241" spans="1:31" ht="14.25" customHeight="1">
      <c r="A4241" s="1">
        <v>4240</v>
      </c>
      <c r="B4241" s="9" t="s">
        <v>6</v>
      </c>
      <c r="C4241" s="1" t="s">
        <v>11741</v>
      </c>
      <c r="D4241" s="1" t="s">
        <v>11742</v>
      </c>
      <c r="E4241" s="1" t="s">
        <v>139</v>
      </c>
      <c r="F4241" s="1" t="s">
        <v>26586</v>
      </c>
      <c r="G4241" s="14">
        <v>91949406916</v>
      </c>
      <c r="H4241" s="1" t="s">
        <v>37</v>
      </c>
      <c r="I4241" s="1" t="s">
        <v>9</v>
      </c>
      <c r="J4241" s="1" t="s">
        <v>47300</v>
      </c>
      <c r="K4241" s="3" t="s">
        <v>42</v>
      </c>
      <c r="L4241" s="1" t="s">
        <v>47335</v>
      </c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1"/>
      <c r="AA4241" s="1" t="s">
        <v>16</v>
      </c>
      <c r="AB4241" s="3" t="s">
        <v>12</v>
      </c>
      <c r="AC4241" s="23" t="s">
        <v>37784</v>
      </c>
      <c r="AD4241" s="23" t="s">
        <v>42185</v>
      </c>
      <c r="AE4241" t="s">
        <v>35407</v>
      </c>
    </row>
    <row r="4242" spans="1:31" ht="14.25" customHeight="1">
      <c r="A4242" s="1">
        <v>4241</v>
      </c>
      <c r="B4242" s="9" t="s">
        <v>6</v>
      </c>
      <c r="C4242" s="1" t="s">
        <v>11801</v>
      </c>
      <c r="D4242" s="1" t="s">
        <v>3675</v>
      </c>
      <c r="E4242" s="1" t="s">
        <v>139</v>
      </c>
      <c r="F4242" s="1" t="s">
        <v>26614</v>
      </c>
      <c r="G4242" s="14">
        <v>919099499606</v>
      </c>
      <c r="H4242" s="1" t="s">
        <v>8</v>
      </c>
      <c r="I4242" s="1" t="s">
        <v>9</v>
      </c>
      <c r="J4242" s="1" t="s">
        <v>47300</v>
      </c>
      <c r="K4242" s="3" t="s">
        <v>42</v>
      </c>
      <c r="L4242" s="1" t="s">
        <v>47335</v>
      </c>
      <c r="M4242" s="3" t="s">
        <v>27</v>
      </c>
      <c r="N4242" s="3" t="str">
        <f>J4242</f>
        <v>[1.25 cr - &gt;2 cr]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1"/>
      <c r="AA4242" s="1" t="s">
        <v>16</v>
      </c>
      <c r="AB4242" s="3" t="s">
        <v>12</v>
      </c>
      <c r="AC4242" s="23" t="s">
        <v>37784</v>
      </c>
      <c r="AD4242" s="23" t="s">
        <v>42186</v>
      </c>
      <c r="AE4242" t="s">
        <v>35407</v>
      </c>
    </row>
    <row r="4243" spans="1:31" ht="14.25" customHeight="1">
      <c r="A4243" s="1">
        <v>4242</v>
      </c>
      <c r="B4243" s="1" t="s">
        <v>10396</v>
      </c>
      <c r="C4243" s="1" t="s">
        <v>11804</v>
      </c>
      <c r="D4243" s="1" t="s">
        <v>1209</v>
      </c>
      <c r="E4243" s="1" t="s">
        <v>40</v>
      </c>
      <c r="F4243" s="1" t="s">
        <v>26615</v>
      </c>
      <c r="G4243" s="14">
        <v>919944094040</v>
      </c>
      <c r="H4243" s="1" t="s">
        <v>8</v>
      </c>
      <c r="I4243" s="1" t="s">
        <v>9</v>
      </c>
      <c r="J4243" s="1" t="s">
        <v>47300</v>
      </c>
      <c r="K4243" s="3" t="s">
        <v>42</v>
      </c>
      <c r="L4243" s="1" t="s">
        <v>47335</v>
      </c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1"/>
      <c r="AA4243" s="1" t="s">
        <v>16</v>
      </c>
      <c r="AB4243" s="3" t="s">
        <v>12</v>
      </c>
      <c r="AC4243" s="23" t="s">
        <v>37784</v>
      </c>
      <c r="AD4243" s="23" t="s">
        <v>38872</v>
      </c>
      <c r="AE4243" t="s">
        <v>35405</v>
      </c>
    </row>
    <row r="4244" spans="1:31" ht="14.25" customHeight="1">
      <c r="A4244" s="1">
        <v>4243</v>
      </c>
      <c r="B4244" s="9" t="s">
        <v>6</v>
      </c>
      <c r="C4244" s="1" t="s">
        <v>11805</v>
      </c>
      <c r="D4244" s="1" t="s">
        <v>8006</v>
      </c>
      <c r="E4244" s="1" t="s">
        <v>73</v>
      </c>
      <c r="F4244" s="1" t="s">
        <v>26616</v>
      </c>
      <c r="G4244" s="14">
        <v>91016444946</v>
      </c>
      <c r="H4244" s="1" t="s">
        <v>15</v>
      </c>
      <c r="I4244" s="1" t="s">
        <v>9</v>
      </c>
      <c r="J4244" s="1" t="s">
        <v>47300</v>
      </c>
      <c r="K4244" s="3" t="s">
        <v>27</v>
      </c>
      <c r="L4244" s="1" t="s">
        <v>47335</v>
      </c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1"/>
      <c r="AA4244" s="1" t="s">
        <v>16</v>
      </c>
      <c r="AB4244" s="3" t="s">
        <v>12</v>
      </c>
      <c r="AC4244" s="23" t="s">
        <v>37784</v>
      </c>
      <c r="AD4244" s="23" t="s">
        <v>40865</v>
      </c>
      <c r="AE4244" t="s">
        <v>35405</v>
      </c>
    </row>
    <row r="4245" spans="1:31" ht="14.25" customHeight="1">
      <c r="A4245" s="1">
        <v>4244</v>
      </c>
      <c r="B4245" s="1" t="s">
        <v>10396</v>
      </c>
      <c r="C4245" s="1" t="s">
        <v>11813</v>
      </c>
      <c r="D4245" s="1" t="s">
        <v>699</v>
      </c>
      <c r="E4245" s="1" t="s">
        <v>40</v>
      </c>
      <c r="F4245" s="1" t="s">
        <v>34512</v>
      </c>
      <c r="G4245" s="14">
        <v>919664069944</v>
      </c>
      <c r="H4245" s="1" t="s">
        <v>15</v>
      </c>
      <c r="I4245" s="1" t="s">
        <v>9</v>
      </c>
      <c r="J4245" s="1" t="s">
        <v>47300</v>
      </c>
      <c r="K4245" s="3" t="s">
        <v>178</v>
      </c>
      <c r="L4245" s="1" t="s">
        <v>47335</v>
      </c>
      <c r="M4245" s="3" t="s">
        <v>171</v>
      </c>
      <c r="N4245" s="3" t="str">
        <f>J4245</f>
        <v>[1.25 cr - &gt;2 cr]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1"/>
      <c r="AA4245" s="1" t="s">
        <v>16</v>
      </c>
      <c r="AB4245" s="3" t="s">
        <v>12</v>
      </c>
      <c r="AC4245" s="23" t="s">
        <v>37784</v>
      </c>
      <c r="AD4245" s="23" t="s">
        <v>42187</v>
      </c>
      <c r="AE4245" t="s">
        <v>35408</v>
      </c>
    </row>
    <row r="4246" spans="1:31" ht="14.25" customHeight="1">
      <c r="A4246" s="1">
        <v>4245</v>
      </c>
      <c r="B4246" s="1" t="s">
        <v>10396</v>
      </c>
      <c r="C4246" s="1" t="s">
        <v>11817</v>
      </c>
      <c r="D4246" s="1" t="s">
        <v>89</v>
      </c>
      <c r="E4246" s="1" t="s">
        <v>1558</v>
      </c>
      <c r="F4246" s="1" t="s">
        <v>26620</v>
      </c>
      <c r="G4246" s="14">
        <v>919494994496</v>
      </c>
      <c r="H4246" s="1" t="s">
        <v>8</v>
      </c>
      <c r="I4246" s="1" t="s">
        <v>41</v>
      </c>
      <c r="J4246" s="1" t="s">
        <v>47300</v>
      </c>
      <c r="K4246" s="3" t="s">
        <v>42</v>
      </c>
      <c r="L4246" s="1" t="s">
        <v>47335</v>
      </c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1"/>
      <c r="AA4246" s="1" t="s">
        <v>16</v>
      </c>
      <c r="AB4246" s="3" t="s">
        <v>12</v>
      </c>
      <c r="AC4246" s="23" t="s">
        <v>37784</v>
      </c>
      <c r="AD4246" s="23" t="s">
        <v>42188</v>
      </c>
      <c r="AE4246" t="s">
        <v>35407</v>
      </c>
    </row>
    <row r="4247" spans="1:31" ht="14.25" customHeight="1">
      <c r="A4247" s="1">
        <v>4246</v>
      </c>
      <c r="B4247" s="1" t="s">
        <v>10396</v>
      </c>
      <c r="C4247" s="1" t="s">
        <v>11825</v>
      </c>
      <c r="D4247" s="1" t="s">
        <v>1631</v>
      </c>
      <c r="E4247" s="1" t="s">
        <v>1047</v>
      </c>
      <c r="F4247" s="1" t="s">
        <v>32380</v>
      </c>
      <c r="G4247" s="14">
        <v>919494199966</v>
      </c>
      <c r="H4247" s="1" t="s">
        <v>20</v>
      </c>
      <c r="I4247" s="1" t="s">
        <v>62</v>
      </c>
      <c r="J4247" s="1" t="s">
        <v>47300</v>
      </c>
      <c r="K4247" s="3" t="s">
        <v>42</v>
      </c>
      <c r="L4247" s="1" t="s">
        <v>47335</v>
      </c>
      <c r="M4247" s="3" t="s">
        <v>27</v>
      </c>
      <c r="N4247" s="3" t="str">
        <f>J4247</f>
        <v>[1.25 cr - &gt;2 cr]</v>
      </c>
      <c r="O4247" s="3" t="s">
        <v>117</v>
      </c>
      <c r="P4247" s="3" t="s">
        <v>47300</v>
      </c>
      <c r="Q4247" s="3" t="s">
        <v>178</v>
      </c>
      <c r="R4247" s="3" t="s">
        <v>47300</v>
      </c>
      <c r="S4247" s="3" t="s">
        <v>171</v>
      </c>
      <c r="T4247" s="3" t="s">
        <v>47300</v>
      </c>
      <c r="U4247" s="3"/>
      <c r="V4247" s="3"/>
      <c r="W4247" s="3"/>
      <c r="X4247" s="3"/>
      <c r="Y4247" s="3"/>
      <c r="Z4247" s="1"/>
      <c r="AA4247" s="1" t="s">
        <v>16</v>
      </c>
      <c r="AB4247" s="3" t="s">
        <v>12</v>
      </c>
      <c r="AC4247" s="23" t="s">
        <v>37784</v>
      </c>
      <c r="AD4247" s="23" t="s">
        <v>42189</v>
      </c>
      <c r="AE4247" t="s">
        <v>35408</v>
      </c>
    </row>
    <row r="4248" spans="1:31" ht="14.25" customHeight="1">
      <c r="A4248" s="1">
        <v>4247</v>
      </c>
      <c r="B4248" s="1" t="s">
        <v>10396</v>
      </c>
      <c r="C4248" s="1" t="s">
        <v>11854</v>
      </c>
      <c r="D4248" s="1" t="s">
        <v>35693</v>
      </c>
      <c r="E4248" s="1" t="s">
        <v>8776</v>
      </c>
      <c r="F4248" s="1" t="s">
        <v>34516</v>
      </c>
      <c r="G4248" s="14">
        <v>91940911144</v>
      </c>
      <c r="H4248" s="1" t="s">
        <v>8</v>
      </c>
      <c r="I4248" s="1" t="s">
        <v>9</v>
      </c>
      <c r="J4248" s="1" t="s">
        <v>47300</v>
      </c>
      <c r="K4248" s="3" t="s">
        <v>27</v>
      </c>
      <c r="L4248" s="1" t="s">
        <v>47335</v>
      </c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1"/>
      <c r="AA4248" s="1" t="s">
        <v>16</v>
      </c>
      <c r="AB4248" s="3" t="s">
        <v>12</v>
      </c>
      <c r="AC4248" s="23" t="s">
        <v>37784</v>
      </c>
      <c r="AD4248" s="23" t="s">
        <v>42190</v>
      </c>
      <c r="AE4248" t="s">
        <v>35405</v>
      </c>
    </row>
    <row r="4249" spans="1:31" ht="14.25" customHeight="1">
      <c r="A4249" s="1">
        <v>4248</v>
      </c>
      <c r="B4249" s="9" t="s">
        <v>6</v>
      </c>
      <c r="C4249" s="1" t="s">
        <v>11880</v>
      </c>
      <c r="D4249" s="1" t="s">
        <v>11881</v>
      </c>
      <c r="E4249" s="1" t="s">
        <v>2947</v>
      </c>
      <c r="F4249" s="1" t="s">
        <v>26655</v>
      </c>
      <c r="G4249" s="14">
        <v>916964699044</v>
      </c>
      <c r="H4249" s="1" t="s">
        <v>20</v>
      </c>
      <c r="I4249" s="1" t="s">
        <v>9</v>
      </c>
      <c r="J4249" s="1" t="s">
        <v>47300</v>
      </c>
      <c r="K4249" s="3" t="s">
        <v>17</v>
      </c>
      <c r="L4249" s="1" t="s">
        <v>47335</v>
      </c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1"/>
      <c r="AA4249" s="1" t="s">
        <v>11</v>
      </c>
      <c r="AB4249" s="3" t="s">
        <v>13</v>
      </c>
      <c r="AC4249" s="23" t="s">
        <v>37784</v>
      </c>
      <c r="AD4249" s="23" t="s">
        <v>39125</v>
      </c>
      <c r="AE4249" t="s">
        <v>35405</v>
      </c>
    </row>
    <row r="4250" spans="1:31" ht="14.25" customHeight="1">
      <c r="A4250" s="1">
        <v>4249</v>
      </c>
      <c r="B4250" s="1" t="s">
        <v>10396</v>
      </c>
      <c r="C4250" s="1" t="s">
        <v>11937</v>
      </c>
      <c r="D4250" s="1" t="s">
        <v>1240</v>
      </c>
      <c r="E4250" s="1" t="s">
        <v>3591</v>
      </c>
      <c r="F4250" s="1" t="s">
        <v>11938</v>
      </c>
      <c r="G4250" s="14">
        <v>91914101100</v>
      </c>
      <c r="H4250" s="1" t="s">
        <v>15</v>
      </c>
      <c r="I4250" s="1" t="s">
        <v>9</v>
      </c>
      <c r="J4250" s="1" t="s">
        <v>47300</v>
      </c>
      <c r="K4250" s="3" t="s">
        <v>63</v>
      </c>
      <c r="L4250" s="1" t="s">
        <v>47335</v>
      </c>
      <c r="M4250" s="3" t="s">
        <v>213</v>
      </c>
      <c r="N4250" s="3" t="str">
        <f>J4250</f>
        <v>[1.25 cr - &gt;2 cr]</v>
      </c>
      <c r="O4250" s="3" t="s">
        <v>17</v>
      </c>
      <c r="P4250" s="3" t="s">
        <v>47300</v>
      </c>
      <c r="Q4250" s="3" t="s">
        <v>42</v>
      </c>
      <c r="R4250" s="3" t="s">
        <v>47300</v>
      </c>
      <c r="S4250" s="3" t="s">
        <v>27</v>
      </c>
      <c r="T4250" s="3" t="s">
        <v>47300</v>
      </c>
      <c r="U4250" s="3" t="s">
        <v>117</v>
      </c>
      <c r="V4250" s="3" t="s">
        <v>47300</v>
      </c>
      <c r="W4250" s="3" t="s">
        <v>178</v>
      </c>
      <c r="X4250" s="3" t="s">
        <v>47300</v>
      </c>
      <c r="Y4250" s="3" t="s">
        <v>171</v>
      </c>
      <c r="Z4250" s="1" t="s">
        <v>47300</v>
      </c>
      <c r="AA4250" s="1" t="s">
        <v>16</v>
      </c>
      <c r="AB4250" s="3" t="s">
        <v>12</v>
      </c>
      <c r="AC4250" s="23" t="s">
        <v>37784</v>
      </c>
      <c r="AD4250" s="23" t="s">
        <v>38888</v>
      </c>
      <c r="AE4250" t="s">
        <v>35407</v>
      </c>
    </row>
    <row r="4251" spans="1:31" ht="14.25" customHeight="1">
      <c r="A4251" s="1">
        <v>4250</v>
      </c>
      <c r="B4251" s="1" t="s">
        <v>10396</v>
      </c>
      <c r="C4251" s="1" t="s">
        <v>11942</v>
      </c>
      <c r="D4251" s="1" t="s">
        <v>857</v>
      </c>
      <c r="E4251" s="1" t="s">
        <v>36794</v>
      </c>
      <c r="F4251" s="1" t="s">
        <v>26683</v>
      </c>
      <c r="G4251" s="14">
        <v>914444906449</v>
      </c>
      <c r="H4251" s="1" t="s">
        <v>15</v>
      </c>
      <c r="I4251" s="1" t="s">
        <v>9</v>
      </c>
      <c r="J4251" s="1" t="s">
        <v>47300</v>
      </c>
      <c r="K4251" s="3" t="s">
        <v>42</v>
      </c>
      <c r="L4251" s="1" t="s">
        <v>47335</v>
      </c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1"/>
      <c r="AA4251" s="1" t="s">
        <v>16</v>
      </c>
      <c r="AB4251" s="3" t="s">
        <v>12</v>
      </c>
      <c r="AC4251" s="23" t="s">
        <v>37784</v>
      </c>
      <c r="AD4251" s="23" t="s">
        <v>42191</v>
      </c>
      <c r="AE4251" t="s">
        <v>35407</v>
      </c>
    </row>
    <row r="4252" spans="1:31" ht="14.25" customHeight="1">
      <c r="A4252" s="1">
        <v>4251</v>
      </c>
      <c r="B4252" s="1" t="s">
        <v>10396</v>
      </c>
      <c r="C4252" s="1" t="s">
        <v>12066</v>
      </c>
      <c r="D4252" s="1" t="s">
        <v>86</v>
      </c>
      <c r="E4252" s="1" t="s">
        <v>328</v>
      </c>
      <c r="F4252" s="1" t="s">
        <v>26747</v>
      </c>
      <c r="G4252" s="14">
        <v>9199466094</v>
      </c>
      <c r="H4252" s="1" t="s">
        <v>8</v>
      </c>
      <c r="I4252" s="1" t="s">
        <v>9</v>
      </c>
      <c r="J4252" s="1" t="s">
        <v>47300</v>
      </c>
      <c r="K4252" s="3" t="s">
        <v>178</v>
      </c>
      <c r="L4252" s="1" t="s">
        <v>47335</v>
      </c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1"/>
      <c r="AA4252" s="1" t="s">
        <v>16</v>
      </c>
      <c r="AB4252" s="3" t="s">
        <v>12</v>
      </c>
      <c r="AC4252" s="23" t="s">
        <v>37784</v>
      </c>
      <c r="AD4252" s="23" t="s">
        <v>42192</v>
      </c>
      <c r="AE4252" t="s">
        <v>35402</v>
      </c>
    </row>
    <row r="4253" spans="1:31" ht="14.25" customHeight="1">
      <c r="A4253" s="1">
        <v>4252</v>
      </c>
      <c r="B4253" s="1" t="s">
        <v>10396</v>
      </c>
      <c r="C4253" s="1" t="s">
        <v>12129</v>
      </c>
      <c r="D4253" s="1" t="s">
        <v>1046</v>
      </c>
      <c r="E4253" s="1" t="s">
        <v>40</v>
      </c>
      <c r="F4253" s="1" t="s">
        <v>32409</v>
      </c>
      <c r="G4253" s="14">
        <v>919946646146</v>
      </c>
      <c r="H4253" s="1" t="s">
        <v>8</v>
      </c>
      <c r="I4253" s="1" t="s">
        <v>9</v>
      </c>
      <c r="J4253" s="1" t="s">
        <v>47300</v>
      </c>
      <c r="K4253" s="3" t="s">
        <v>17</v>
      </c>
      <c r="L4253" s="1" t="s">
        <v>47335</v>
      </c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1"/>
      <c r="AA4253" s="1" t="s">
        <v>11</v>
      </c>
      <c r="AB4253" s="3" t="s">
        <v>538</v>
      </c>
      <c r="AC4253" s="23" t="s">
        <v>37784</v>
      </c>
      <c r="AD4253" s="23" t="s">
        <v>42193</v>
      </c>
      <c r="AE4253" t="s">
        <v>35402</v>
      </c>
    </row>
    <row r="4254" spans="1:31" ht="14.25" customHeight="1">
      <c r="A4254" s="1">
        <v>4253</v>
      </c>
      <c r="B4254" s="1" t="s">
        <v>10396</v>
      </c>
      <c r="C4254" s="1" t="s">
        <v>12157</v>
      </c>
      <c r="D4254" s="1" t="s">
        <v>557</v>
      </c>
      <c r="E4254" s="1" t="s">
        <v>141</v>
      </c>
      <c r="F4254" s="1" t="s">
        <v>26795</v>
      </c>
      <c r="G4254" s="14">
        <v>91994449469</v>
      </c>
      <c r="H4254" s="1" t="s">
        <v>20</v>
      </c>
      <c r="I4254" s="1" t="s">
        <v>62</v>
      </c>
      <c r="J4254" s="1" t="s">
        <v>47300</v>
      </c>
      <c r="K4254" s="3" t="s">
        <v>42</v>
      </c>
      <c r="L4254" s="1" t="s">
        <v>47335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1"/>
      <c r="AA4254" s="1" t="s">
        <v>16</v>
      </c>
      <c r="AB4254" s="3" t="s">
        <v>12</v>
      </c>
      <c r="AC4254" s="23" t="s">
        <v>37784</v>
      </c>
      <c r="AD4254" s="23" t="s">
        <v>42194</v>
      </c>
      <c r="AE4254" t="s">
        <v>35405</v>
      </c>
    </row>
    <row r="4255" spans="1:31" ht="14.25" customHeight="1">
      <c r="A4255" s="1">
        <v>4254</v>
      </c>
      <c r="B4255" s="9" t="s">
        <v>6</v>
      </c>
      <c r="C4255" s="1" t="s">
        <v>12190</v>
      </c>
      <c r="D4255" s="1" t="s">
        <v>522</v>
      </c>
      <c r="E4255" s="1" t="s">
        <v>139</v>
      </c>
      <c r="F4255" s="1" t="s">
        <v>26810</v>
      </c>
      <c r="G4255" s="14">
        <v>919946446</v>
      </c>
      <c r="H4255" s="1" t="s">
        <v>20</v>
      </c>
      <c r="I4255" s="1" t="s">
        <v>9</v>
      </c>
      <c r="J4255" s="1" t="s">
        <v>47300</v>
      </c>
      <c r="K4255" s="3" t="s">
        <v>27</v>
      </c>
      <c r="L4255" s="1" t="s">
        <v>47335</v>
      </c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1"/>
      <c r="AA4255" s="1" t="s">
        <v>16</v>
      </c>
      <c r="AB4255" s="3" t="s">
        <v>12</v>
      </c>
      <c r="AC4255" s="23" t="s">
        <v>37784</v>
      </c>
      <c r="AD4255" s="23" t="s">
        <v>41862</v>
      </c>
      <c r="AE4255" t="s">
        <v>35408</v>
      </c>
    </row>
    <row r="4256" spans="1:31" ht="14.25" customHeight="1">
      <c r="A4256" s="1">
        <v>4255</v>
      </c>
      <c r="B4256" s="9" t="s">
        <v>6</v>
      </c>
      <c r="C4256" s="1" t="s">
        <v>12333</v>
      </c>
      <c r="D4256" s="1" t="s">
        <v>773</v>
      </c>
      <c r="E4256" s="1" t="s">
        <v>40</v>
      </c>
      <c r="F4256" s="1" t="s">
        <v>26890</v>
      </c>
      <c r="G4256" s="14">
        <v>914141699466</v>
      </c>
      <c r="H4256" s="1" t="s">
        <v>8</v>
      </c>
      <c r="I4256" s="1" t="s">
        <v>9</v>
      </c>
      <c r="J4256" s="1" t="s">
        <v>47300</v>
      </c>
      <c r="K4256" s="3" t="s">
        <v>178</v>
      </c>
      <c r="L4256" s="1" t="s">
        <v>47335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1"/>
      <c r="AA4256" s="1" t="s">
        <v>16</v>
      </c>
      <c r="AB4256" s="3" t="s">
        <v>12</v>
      </c>
      <c r="AC4256" s="23" t="s">
        <v>37784</v>
      </c>
      <c r="AD4256" s="23" t="s">
        <v>42195</v>
      </c>
      <c r="AE4256" t="s">
        <v>35408</v>
      </c>
    </row>
    <row r="4257" spans="1:31" ht="14.25" customHeight="1">
      <c r="A4257" s="1">
        <v>4256</v>
      </c>
      <c r="B4257" s="9" t="s">
        <v>6</v>
      </c>
      <c r="C4257" s="1" t="s">
        <v>12366</v>
      </c>
      <c r="D4257" s="1" t="s">
        <v>4203</v>
      </c>
      <c r="E4257" s="1" t="s">
        <v>40</v>
      </c>
      <c r="F4257" s="1" t="s">
        <v>26907</v>
      </c>
      <c r="G4257" s="14">
        <v>91440041649</v>
      </c>
      <c r="H4257" s="1" t="s">
        <v>8</v>
      </c>
      <c r="I4257" s="1" t="s">
        <v>62</v>
      </c>
      <c r="J4257" s="1" t="s">
        <v>47300</v>
      </c>
      <c r="K4257" s="3" t="s">
        <v>27</v>
      </c>
      <c r="L4257" s="1" t="s">
        <v>47335</v>
      </c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1"/>
      <c r="AA4257" s="1" t="s">
        <v>16</v>
      </c>
      <c r="AB4257" s="3" t="s">
        <v>12</v>
      </c>
      <c r="AC4257" s="23" t="s">
        <v>37784</v>
      </c>
      <c r="AD4257" s="23" t="s">
        <v>42196</v>
      </c>
      <c r="AE4257" t="s">
        <v>35405</v>
      </c>
    </row>
    <row r="4258" spans="1:31" ht="14.25" customHeight="1">
      <c r="A4258" s="1">
        <v>4257</v>
      </c>
      <c r="B4258" s="1" t="s">
        <v>10396</v>
      </c>
      <c r="C4258" s="1" t="s">
        <v>12374</v>
      </c>
      <c r="D4258" s="1" t="s">
        <v>841</v>
      </c>
      <c r="E4258" s="1" t="s">
        <v>159</v>
      </c>
      <c r="F4258" s="1" t="s">
        <v>32432</v>
      </c>
      <c r="G4258" s="14">
        <v>91944606696</v>
      </c>
      <c r="H4258" s="1" t="s">
        <v>20</v>
      </c>
      <c r="I4258" s="1" t="s">
        <v>37779</v>
      </c>
      <c r="J4258" s="1" t="s">
        <v>47300</v>
      </c>
      <c r="K4258" s="3" t="s">
        <v>42</v>
      </c>
      <c r="L4258" s="1" t="s">
        <v>47335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1"/>
      <c r="AA4258" s="1" t="s">
        <v>16</v>
      </c>
      <c r="AB4258" s="3" t="s">
        <v>12</v>
      </c>
      <c r="AC4258" s="23" t="s">
        <v>37784</v>
      </c>
      <c r="AD4258" s="23" t="s">
        <v>41530</v>
      </c>
      <c r="AE4258" t="s">
        <v>35407</v>
      </c>
    </row>
    <row r="4259" spans="1:31" ht="14.25" customHeight="1">
      <c r="A4259" s="1">
        <v>4258</v>
      </c>
      <c r="B4259" s="1" t="s">
        <v>10396</v>
      </c>
      <c r="C4259" s="1" t="s">
        <v>12411</v>
      </c>
      <c r="D4259" s="1" t="s">
        <v>699</v>
      </c>
      <c r="E4259" s="1" t="s">
        <v>78</v>
      </c>
      <c r="F4259" s="1" t="s">
        <v>32435</v>
      </c>
      <c r="G4259" s="14">
        <v>919619941494</v>
      </c>
      <c r="H4259" s="1" t="s">
        <v>20</v>
      </c>
      <c r="I4259" s="1" t="s">
        <v>9</v>
      </c>
      <c r="J4259" s="1" t="s">
        <v>47300</v>
      </c>
      <c r="K4259" s="3" t="s">
        <v>27</v>
      </c>
      <c r="L4259" s="1" t="s">
        <v>47335</v>
      </c>
      <c r="M4259" s="3" t="s">
        <v>47344</v>
      </c>
      <c r="N4259" s="3" t="str">
        <f>J4259</f>
        <v>[1.25 cr - &gt;2 cr]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1"/>
      <c r="AA4259" s="1" t="s">
        <v>16</v>
      </c>
      <c r="AB4259" s="3" t="s">
        <v>12</v>
      </c>
      <c r="AC4259" s="23" t="s">
        <v>37784</v>
      </c>
      <c r="AD4259" s="23" t="s">
        <v>42197</v>
      </c>
      <c r="AE4259" t="s">
        <v>35408</v>
      </c>
    </row>
    <row r="4260" spans="1:31" ht="14.25" customHeight="1">
      <c r="A4260" s="1">
        <v>4259</v>
      </c>
      <c r="B4260" s="1" t="s">
        <v>10396</v>
      </c>
      <c r="C4260" s="1" t="s">
        <v>12473</v>
      </c>
      <c r="D4260" s="1" t="s">
        <v>3447</v>
      </c>
      <c r="E4260" s="1" t="s">
        <v>139</v>
      </c>
      <c r="F4260" s="1" t="s">
        <v>26962</v>
      </c>
      <c r="G4260" s="14">
        <v>91944644464</v>
      </c>
      <c r="H4260" s="1" t="s">
        <v>20</v>
      </c>
      <c r="I4260" s="1" t="s">
        <v>9</v>
      </c>
      <c r="J4260" s="1" t="s">
        <v>47300</v>
      </c>
      <c r="K4260" s="3" t="s">
        <v>42</v>
      </c>
      <c r="L4260" s="1" t="s">
        <v>47335</v>
      </c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1"/>
      <c r="AA4260" s="1" t="s">
        <v>16</v>
      </c>
      <c r="AB4260" s="3" t="s">
        <v>12</v>
      </c>
      <c r="AC4260" s="23" t="s">
        <v>37784</v>
      </c>
      <c r="AD4260" s="23" t="s">
        <v>42198</v>
      </c>
      <c r="AE4260" t="s">
        <v>35405</v>
      </c>
    </row>
    <row r="4261" spans="1:31" ht="14.25" customHeight="1">
      <c r="A4261" s="1">
        <v>4260</v>
      </c>
      <c r="B4261" s="1" t="s">
        <v>10396</v>
      </c>
      <c r="C4261" s="1" t="s">
        <v>12530</v>
      </c>
      <c r="D4261" s="1" t="s">
        <v>1302</v>
      </c>
      <c r="E4261" s="1" t="s">
        <v>7475</v>
      </c>
      <c r="F4261" s="1" t="s">
        <v>32456</v>
      </c>
      <c r="G4261" s="14">
        <v>914449616049</v>
      </c>
      <c r="H4261" s="1" t="s">
        <v>15</v>
      </c>
      <c r="I4261" s="1" t="s">
        <v>41</v>
      </c>
      <c r="J4261" s="1" t="s">
        <v>47300</v>
      </c>
      <c r="K4261" s="3" t="s">
        <v>42</v>
      </c>
      <c r="L4261" s="1" t="s">
        <v>47335</v>
      </c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1"/>
      <c r="AA4261" s="1" t="s">
        <v>16</v>
      </c>
      <c r="AB4261" s="3" t="s">
        <v>12</v>
      </c>
      <c r="AC4261" s="23" t="s">
        <v>37784</v>
      </c>
      <c r="AD4261" s="23" t="s">
        <v>42199</v>
      </c>
      <c r="AE4261" t="s">
        <v>35407</v>
      </c>
    </row>
    <row r="4262" spans="1:31" ht="14.25" customHeight="1">
      <c r="A4262" s="1">
        <v>4261</v>
      </c>
      <c r="B4262" s="1" t="s">
        <v>10396</v>
      </c>
      <c r="C4262" s="1" t="s">
        <v>12550</v>
      </c>
      <c r="D4262" s="1" t="s">
        <v>12551</v>
      </c>
      <c r="E4262" s="1" t="s">
        <v>12552</v>
      </c>
      <c r="F4262" s="1" t="s">
        <v>32458</v>
      </c>
      <c r="G4262" s="14">
        <v>919446666994</v>
      </c>
      <c r="H4262" s="1" t="s">
        <v>8</v>
      </c>
      <c r="I4262" s="1" t="s">
        <v>9</v>
      </c>
      <c r="J4262" s="1" t="s">
        <v>47300</v>
      </c>
      <c r="K4262" s="3" t="s">
        <v>117</v>
      </c>
      <c r="L4262" s="1" t="s">
        <v>47335</v>
      </c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1"/>
      <c r="AA4262" s="1" t="s">
        <v>16</v>
      </c>
      <c r="AB4262" s="3" t="s">
        <v>12</v>
      </c>
      <c r="AC4262" s="23" t="s">
        <v>37784</v>
      </c>
      <c r="AD4262" s="23" t="s">
        <v>42200</v>
      </c>
      <c r="AE4262" t="s">
        <v>35408</v>
      </c>
    </row>
    <row r="4263" spans="1:31" ht="14.25" customHeight="1">
      <c r="A4263" s="1">
        <v>4262</v>
      </c>
      <c r="B4263" s="9" t="s">
        <v>6</v>
      </c>
      <c r="C4263" s="1" t="s">
        <v>12559</v>
      </c>
      <c r="D4263" s="1" t="s">
        <v>1447</v>
      </c>
      <c r="E4263" s="1" t="s">
        <v>139</v>
      </c>
      <c r="F4263" s="1" t="s">
        <v>26992</v>
      </c>
      <c r="G4263" s="14">
        <v>919904099696</v>
      </c>
      <c r="H4263" s="1" t="s">
        <v>8</v>
      </c>
      <c r="I4263" s="1" t="s">
        <v>62</v>
      </c>
      <c r="J4263" s="1" t="s">
        <v>47300</v>
      </c>
      <c r="K4263" s="3" t="s">
        <v>42</v>
      </c>
      <c r="L4263" s="1" t="s">
        <v>47335</v>
      </c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1"/>
      <c r="AA4263" s="1" t="s">
        <v>16</v>
      </c>
      <c r="AB4263" s="3" t="s">
        <v>12</v>
      </c>
      <c r="AC4263" s="23" t="s">
        <v>37784</v>
      </c>
      <c r="AD4263" s="23" t="s">
        <v>42201</v>
      </c>
      <c r="AE4263" t="s">
        <v>35402</v>
      </c>
    </row>
    <row r="4264" spans="1:31" ht="14.25" customHeight="1">
      <c r="A4264" s="1">
        <v>4263</v>
      </c>
      <c r="B4264" s="1" t="s">
        <v>10396</v>
      </c>
      <c r="C4264" s="1" t="s">
        <v>12572</v>
      </c>
      <c r="D4264" s="1" t="s">
        <v>1821</v>
      </c>
      <c r="E4264" s="1" t="s">
        <v>40</v>
      </c>
      <c r="F4264" s="1" t="s">
        <v>27002</v>
      </c>
      <c r="G4264" s="14">
        <v>91966499999</v>
      </c>
      <c r="H4264" s="1" t="s">
        <v>20</v>
      </c>
      <c r="I4264" s="1" t="s">
        <v>41</v>
      </c>
      <c r="J4264" s="1" t="s">
        <v>47300</v>
      </c>
      <c r="K4264" s="3" t="s">
        <v>27</v>
      </c>
      <c r="L4264" s="1" t="s">
        <v>47335</v>
      </c>
      <c r="M4264" s="3" t="s">
        <v>178</v>
      </c>
      <c r="N4264" s="3" t="str">
        <f>J4264</f>
        <v>[1.25 cr - &gt;2 cr]</v>
      </c>
      <c r="O4264" s="3" t="s">
        <v>171</v>
      </c>
      <c r="P4264" s="3" t="s">
        <v>47300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1"/>
      <c r="AA4264" s="1" t="s">
        <v>16</v>
      </c>
      <c r="AB4264" s="3" t="s">
        <v>12</v>
      </c>
      <c r="AC4264" s="23" t="s">
        <v>37784</v>
      </c>
      <c r="AD4264" s="23" t="s">
        <v>42202</v>
      </c>
      <c r="AE4264" t="s">
        <v>35408</v>
      </c>
    </row>
    <row r="4265" spans="1:31" ht="14.25" customHeight="1">
      <c r="A4265" s="1">
        <v>4264</v>
      </c>
      <c r="B4265" s="1" t="s">
        <v>10396</v>
      </c>
      <c r="C4265" s="1" t="s">
        <v>12645</v>
      </c>
      <c r="D4265" s="1" t="s">
        <v>4417</v>
      </c>
      <c r="E4265" s="1" t="s">
        <v>217</v>
      </c>
      <c r="F4265" s="1" t="s">
        <v>32465</v>
      </c>
      <c r="G4265" s="14">
        <v>91999449410</v>
      </c>
      <c r="H4265" s="1" t="s">
        <v>8</v>
      </c>
      <c r="I4265" s="1" t="s">
        <v>9</v>
      </c>
      <c r="J4265" s="1" t="s">
        <v>47300</v>
      </c>
      <c r="K4265" s="3" t="s">
        <v>117</v>
      </c>
      <c r="L4265" s="1" t="s">
        <v>47335</v>
      </c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1"/>
      <c r="AA4265" s="1" t="s">
        <v>16</v>
      </c>
      <c r="AB4265" s="3" t="s">
        <v>12</v>
      </c>
      <c r="AC4265" s="23" t="s">
        <v>37784</v>
      </c>
      <c r="AD4265" s="23" t="s">
        <v>42203</v>
      </c>
      <c r="AE4265" t="s">
        <v>35407</v>
      </c>
    </row>
    <row r="4266" spans="1:31" ht="14.25" customHeight="1">
      <c r="A4266" s="1">
        <v>4265</v>
      </c>
      <c r="B4266" s="1" t="s">
        <v>10396</v>
      </c>
      <c r="C4266" s="1" t="s">
        <v>12659</v>
      </c>
      <c r="D4266" s="1" t="s">
        <v>1302</v>
      </c>
      <c r="E4266" s="1" t="s">
        <v>553</v>
      </c>
      <c r="F4266" s="1" t="s">
        <v>32468</v>
      </c>
      <c r="G4266" s="14">
        <v>91990910449</v>
      </c>
      <c r="H4266" s="1" t="s">
        <v>20</v>
      </c>
      <c r="I4266" s="1" t="s">
        <v>62</v>
      </c>
      <c r="J4266" s="1" t="s">
        <v>47300</v>
      </c>
      <c r="K4266" s="3" t="s">
        <v>42</v>
      </c>
      <c r="L4266" s="1" t="s">
        <v>47335</v>
      </c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1"/>
      <c r="AA4266" s="1" t="s">
        <v>16</v>
      </c>
      <c r="AB4266" s="3" t="s">
        <v>12</v>
      </c>
      <c r="AC4266" s="23" t="s">
        <v>37784</v>
      </c>
      <c r="AD4266" s="23" t="s">
        <v>42204</v>
      </c>
      <c r="AE4266" t="s">
        <v>35402</v>
      </c>
    </row>
    <row r="4267" spans="1:31" ht="14.25" customHeight="1">
      <c r="A4267" s="1">
        <v>4266</v>
      </c>
      <c r="B4267" s="1" t="s">
        <v>10396</v>
      </c>
      <c r="C4267" s="1" t="s">
        <v>12691</v>
      </c>
      <c r="D4267" s="1" t="s">
        <v>1160</v>
      </c>
      <c r="E4267" s="1" t="s">
        <v>264</v>
      </c>
      <c r="F4267" s="1" t="s">
        <v>27070</v>
      </c>
      <c r="G4267" s="14">
        <v>914909409</v>
      </c>
      <c r="H4267" s="1" t="s">
        <v>20</v>
      </c>
      <c r="I4267" s="1" t="s">
        <v>62</v>
      </c>
      <c r="J4267" s="1" t="s">
        <v>47300</v>
      </c>
      <c r="K4267" s="3" t="s">
        <v>27</v>
      </c>
      <c r="L4267" s="1" t="s">
        <v>47335</v>
      </c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1"/>
      <c r="AA4267" s="1" t="s">
        <v>16</v>
      </c>
      <c r="AB4267" s="3" t="s">
        <v>12</v>
      </c>
      <c r="AC4267" s="23" t="s">
        <v>37784</v>
      </c>
      <c r="AD4267" s="23" t="s">
        <v>42205</v>
      </c>
      <c r="AE4267" t="s">
        <v>35407</v>
      </c>
    </row>
    <row r="4268" spans="1:31" ht="14.25" customHeight="1">
      <c r="A4268" s="1">
        <v>4267</v>
      </c>
      <c r="B4268" s="1" t="s">
        <v>10396</v>
      </c>
      <c r="C4268" s="1" t="s">
        <v>12713</v>
      </c>
      <c r="D4268" s="1" t="s">
        <v>1457</v>
      </c>
      <c r="E4268" s="1" t="s">
        <v>139</v>
      </c>
      <c r="F4268" s="1" t="s">
        <v>12714</v>
      </c>
      <c r="G4268" s="14">
        <v>91944406194</v>
      </c>
      <c r="H4268" s="1" t="s">
        <v>15</v>
      </c>
      <c r="I4268" s="1" t="s">
        <v>9</v>
      </c>
      <c r="J4268" s="1" t="s">
        <v>47300</v>
      </c>
      <c r="K4268" s="3" t="s">
        <v>178</v>
      </c>
      <c r="L4268" s="1" t="s">
        <v>47335</v>
      </c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1"/>
      <c r="AA4268" s="1" t="s">
        <v>16</v>
      </c>
      <c r="AB4268" s="3" t="s">
        <v>12</v>
      </c>
      <c r="AC4268" s="23" t="s">
        <v>37784</v>
      </c>
      <c r="AD4268" s="23" t="s">
        <v>42206</v>
      </c>
      <c r="AE4268" t="s">
        <v>35408</v>
      </c>
    </row>
    <row r="4269" spans="1:31" ht="14.25" customHeight="1">
      <c r="A4269" s="1">
        <v>4268</v>
      </c>
      <c r="B4269" s="9" t="s">
        <v>6</v>
      </c>
      <c r="C4269" s="1" t="s">
        <v>12721</v>
      </c>
      <c r="D4269" s="1" t="s">
        <v>526</v>
      </c>
      <c r="E4269" s="1" t="s">
        <v>12722</v>
      </c>
      <c r="F4269" s="1" t="s">
        <v>27086</v>
      </c>
      <c r="G4269" s="14">
        <v>91609669041</v>
      </c>
      <c r="H4269" s="1" t="s">
        <v>8</v>
      </c>
      <c r="I4269" s="1" t="s">
        <v>9</v>
      </c>
      <c r="J4269" s="1" t="s">
        <v>47300</v>
      </c>
      <c r="K4269" s="3" t="s">
        <v>117</v>
      </c>
      <c r="L4269" s="1" t="s">
        <v>47335</v>
      </c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1"/>
      <c r="AA4269" s="1" t="s">
        <v>16</v>
      </c>
      <c r="AB4269" s="3" t="s">
        <v>12</v>
      </c>
      <c r="AC4269" s="23" t="s">
        <v>37784</v>
      </c>
      <c r="AD4269" s="23" t="s">
        <v>42207</v>
      </c>
      <c r="AE4269" t="s">
        <v>35402</v>
      </c>
    </row>
    <row r="4270" spans="1:31" ht="14.25" customHeight="1">
      <c r="A4270" s="1">
        <v>4269</v>
      </c>
      <c r="B4270" s="9" t="s">
        <v>6</v>
      </c>
      <c r="C4270" s="1" t="s">
        <v>12731</v>
      </c>
      <c r="D4270" s="1" t="s">
        <v>344</v>
      </c>
      <c r="E4270" s="1" t="s">
        <v>12732</v>
      </c>
      <c r="F4270" s="1" t="s">
        <v>27090</v>
      </c>
      <c r="G4270" s="14">
        <v>919449004464</v>
      </c>
      <c r="H4270" s="1" t="s">
        <v>8</v>
      </c>
      <c r="I4270" s="1" t="s">
        <v>9</v>
      </c>
      <c r="J4270" s="1" t="s">
        <v>47300</v>
      </c>
      <c r="K4270" s="3" t="s">
        <v>17</v>
      </c>
      <c r="L4270" s="1" t="s">
        <v>47335</v>
      </c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1"/>
      <c r="AA4270" s="1" t="s">
        <v>11</v>
      </c>
      <c r="AB4270" s="3" t="s">
        <v>274</v>
      </c>
      <c r="AC4270" s="23" t="s">
        <v>37784</v>
      </c>
      <c r="AD4270" s="23" t="s">
        <v>42208</v>
      </c>
      <c r="AE4270" t="s">
        <v>35408</v>
      </c>
    </row>
    <row r="4271" spans="1:31" ht="14.25" customHeight="1">
      <c r="A4271" s="1">
        <v>4270</v>
      </c>
      <c r="B4271" s="1" t="s">
        <v>10396</v>
      </c>
      <c r="C4271" s="1" t="s">
        <v>12739</v>
      </c>
      <c r="D4271" s="1" t="s">
        <v>58</v>
      </c>
      <c r="E4271" s="1" t="s">
        <v>40</v>
      </c>
      <c r="F4271" s="1" t="s">
        <v>27096</v>
      </c>
      <c r="G4271" s="14">
        <v>9160014944</v>
      </c>
      <c r="H4271" s="1" t="s">
        <v>8</v>
      </c>
      <c r="I4271" s="1" t="s">
        <v>41</v>
      </c>
      <c r="J4271" s="1" t="s">
        <v>47300</v>
      </c>
      <c r="K4271" s="3" t="s">
        <v>42</v>
      </c>
      <c r="L4271" s="1" t="s">
        <v>47335</v>
      </c>
      <c r="M4271" s="3" t="s">
        <v>27</v>
      </c>
      <c r="N4271" s="3" t="str">
        <f>J4271</f>
        <v>[1.25 cr - &gt;2 cr]</v>
      </c>
      <c r="O4271" s="3" t="s">
        <v>47349</v>
      </c>
      <c r="P4271" s="3" t="s">
        <v>47300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1"/>
      <c r="AA4271" s="1" t="s">
        <v>16</v>
      </c>
      <c r="AB4271" s="3" t="s">
        <v>12</v>
      </c>
      <c r="AC4271" s="23" t="s">
        <v>37784</v>
      </c>
      <c r="AD4271" s="23" t="s">
        <v>42209</v>
      </c>
      <c r="AE4271" t="s">
        <v>35407</v>
      </c>
    </row>
    <row r="4272" spans="1:31" ht="14.25" customHeight="1">
      <c r="A4272" s="1">
        <v>4271</v>
      </c>
      <c r="B4272" s="9" t="s">
        <v>6</v>
      </c>
      <c r="C4272" s="1" t="s">
        <v>12755</v>
      </c>
      <c r="D4272" s="1" t="s">
        <v>975</v>
      </c>
      <c r="E4272" s="1" t="s">
        <v>3002</v>
      </c>
      <c r="F4272" s="1" t="s">
        <v>27105</v>
      </c>
      <c r="G4272" s="14">
        <v>9199994644</v>
      </c>
      <c r="H4272" s="1" t="s">
        <v>8</v>
      </c>
      <c r="I4272" s="1" t="s">
        <v>9</v>
      </c>
      <c r="J4272" s="1" t="s">
        <v>47300</v>
      </c>
      <c r="K4272" s="3" t="s">
        <v>27</v>
      </c>
      <c r="L4272" s="1" t="s">
        <v>47335</v>
      </c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1"/>
      <c r="AA4272" s="1" t="s">
        <v>16</v>
      </c>
      <c r="AB4272" s="3" t="s">
        <v>12</v>
      </c>
      <c r="AC4272" s="23" t="s">
        <v>37784</v>
      </c>
      <c r="AD4272" s="23" t="s">
        <v>42210</v>
      </c>
      <c r="AE4272" t="s">
        <v>35408</v>
      </c>
    </row>
    <row r="4273" spans="1:31" ht="14.25" customHeight="1">
      <c r="A4273" s="1">
        <v>4272</v>
      </c>
      <c r="B4273" s="1" t="s">
        <v>10396</v>
      </c>
      <c r="C4273" s="1" t="s">
        <v>10411</v>
      </c>
      <c r="D4273" s="1" t="s">
        <v>120</v>
      </c>
      <c r="E4273" s="1" t="s">
        <v>36795</v>
      </c>
      <c r="F4273" s="1" t="s">
        <v>27111</v>
      </c>
      <c r="G4273" s="14">
        <v>91944606406</v>
      </c>
      <c r="H4273" s="1" t="s">
        <v>20</v>
      </c>
      <c r="I4273" s="1" t="s">
        <v>9</v>
      </c>
      <c r="J4273" s="1" t="s">
        <v>47300</v>
      </c>
      <c r="K4273" s="3" t="s">
        <v>17</v>
      </c>
      <c r="L4273" s="1" t="s">
        <v>47335</v>
      </c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1"/>
      <c r="AA4273" s="1" t="s">
        <v>11</v>
      </c>
      <c r="AB4273" s="3" t="s">
        <v>321</v>
      </c>
      <c r="AC4273" s="23" t="s">
        <v>37784</v>
      </c>
      <c r="AD4273" s="23" t="s">
        <v>42211</v>
      </c>
      <c r="AE4273" t="s">
        <v>35407</v>
      </c>
    </row>
    <row r="4274" spans="1:31" ht="14.25" customHeight="1">
      <c r="A4274" s="1">
        <v>4273</v>
      </c>
      <c r="B4274" s="1" t="s">
        <v>10396</v>
      </c>
      <c r="C4274" s="1" t="s">
        <v>10427</v>
      </c>
      <c r="D4274" s="1" t="s">
        <v>35694</v>
      </c>
      <c r="E4274" s="1" t="s">
        <v>16024</v>
      </c>
      <c r="F4274" s="1" t="s">
        <v>27115</v>
      </c>
      <c r="G4274" s="14">
        <v>919149666</v>
      </c>
      <c r="H4274" s="1" t="s">
        <v>20</v>
      </c>
      <c r="I4274" s="1" t="s">
        <v>9</v>
      </c>
      <c r="J4274" s="1" t="s">
        <v>47300</v>
      </c>
      <c r="K4274" s="3" t="s">
        <v>42</v>
      </c>
      <c r="L4274" s="1" t="s">
        <v>47335</v>
      </c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1"/>
      <c r="AA4274" s="1" t="s">
        <v>16</v>
      </c>
      <c r="AB4274" s="3" t="s">
        <v>12</v>
      </c>
      <c r="AC4274" s="23" t="s">
        <v>37784</v>
      </c>
      <c r="AD4274" s="23" t="s">
        <v>42212</v>
      </c>
      <c r="AE4274" t="s">
        <v>35407</v>
      </c>
    </row>
    <row r="4275" spans="1:31" ht="14.25" customHeight="1">
      <c r="A4275" s="1">
        <v>4274</v>
      </c>
      <c r="B4275" s="1" t="s">
        <v>10396</v>
      </c>
      <c r="C4275" s="1" t="s">
        <v>10440</v>
      </c>
      <c r="D4275" s="1" t="s">
        <v>52</v>
      </c>
      <c r="E4275" s="1" t="s">
        <v>1306</v>
      </c>
      <c r="F4275" s="1" t="s">
        <v>27120</v>
      </c>
      <c r="G4275" s="14">
        <v>9169444960</v>
      </c>
      <c r="H4275" s="1" t="s">
        <v>20</v>
      </c>
      <c r="I4275" s="1" t="s">
        <v>62</v>
      </c>
      <c r="J4275" s="1" t="s">
        <v>47300</v>
      </c>
      <c r="K4275" s="3" t="s">
        <v>42</v>
      </c>
      <c r="L4275" s="1" t="s">
        <v>47335</v>
      </c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1"/>
      <c r="AA4275" s="1" t="s">
        <v>16</v>
      </c>
      <c r="AB4275" s="3" t="s">
        <v>12</v>
      </c>
      <c r="AC4275" s="23" t="s">
        <v>37784</v>
      </c>
      <c r="AD4275" s="23" t="s">
        <v>42213</v>
      </c>
      <c r="AE4275" t="s">
        <v>35402</v>
      </c>
    </row>
    <row r="4276" spans="1:31" ht="14.25" customHeight="1">
      <c r="A4276" s="1">
        <v>4275</v>
      </c>
      <c r="B4276" s="1" t="s">
        <v>10396</v>
      </c>
      <c r="C4276" s="22" t="s">
        <v>37778</v>
      </c>
      <c r="D4276" s="1" t="s">
        <v>4798</v>
      </c>
      <c r="E4276" s="1" t="s">
        <v>139</v>
      </c>
      <c r="F4276" s="1" t="s">
        <v>12765</v>
      </c>
      <c r="G4276" s="14">
        <v>919446019949</v>
      </c>
      <c r="H4276" s="1" t="s">
        <v>8</v>
      </c>
      <c r="I4276" s="1" t="s">
        <v>9</v>
      </c>
      <c r="J4276" s="1" t="s">
        <v>47300</v>
      </c>
      <c r="K4276" s="3" t="s">
        <v>27</v>
      </c>
      <c r="L4276" s="1" t="s">
        <v>47335</v>
      </c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1"/>
      <c r="AA4276" s="1" t="s">
        <v>16</v>
      </c>
      <c r="AB4276" s="3" t="s">
        <v>12</v>
      </c>
      <c r="AC4276" s="23" t="s">
        <v>37784</v>
      </c>
      <c r="AD4276" s="23" t="s">
        <v>42214</v>
      </c>
      <c r="AE4276" t="s">
        <v>35408</v>
      </c>
    </row>
    <row r="4277" spans="1:31" ht="14.25" customHeight="1">
      <c r="A4277" s="1">
        <v>4276</v>
      </c>
      <c r="B4277" s="1" t="s">
        <v>10396</v>
      </c>
      <c r="C4277" s="1" t="s">
        <v>10464</v>
      </c>
      <c r="D4277" s="1" t="s">
        <v>2488</v>
      </c>
      <c r="E4277" s="1" t="s">
        <v>2030</v>
      </c>
      <c r="F4277" s="1" t="s">
        <v>27127</v>
      </c>
      <c r="G4277" s="14">
        <v>919446606</v>
      </c>
      <c r="H4277" s="1" t="s">
        <v>20</v>
      </c>
      <c r="I4277" s="1" t="s">
        <v>9</v>
      </c>
      <c r="J4277" s="1" t="s">
        <v>47300</v>
      </c>
      <c r="K4277" s="3" t="s">
        <v>42</v>
      </c>
      <c r="L4277" s="1" t="s">
        <v>47335</v>
      </c>
      <c r="M4277" s="3" t="s">
        <v>27</v>
      </c>
      <c r="N4277" s="3" t="str">
        <f>J4277</f>
        <v>[1.25 cr - &gt;2 cr]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1"/>
      <c r="AA4277" s="1" t="s">
        <v>16</v>
      </c>
      <c r="AB4277" s="3" t="s">
        <v>12</v>
      </c>
      <c r="AC4277" s="23" t="s">
        <v>37784</v>
      </c>
      <c r="AD4277" s="23" t="s">
        <v>42215</v>
      </c>
      <c r="AE4277" t="s">
        <v>35405</v>
      </c>
    </row>
    <row r="4278" spans="1:31" ht="14.25" customHeight="1">
      <c r="A4278" s="1">
        <v>4277</v>
      </c>
      <c r="B4278" s="1" t="s">
        <v>10396</v>
      </c>
      <c r="C4278" s="22" t="s">
        <v>37778</v>
      </c>
      <c r="D4278" s="1" t="s">
        <v>557</v>
      </c>
      <c r="E4278" s="1" t="s">
        <v>90</v>
      </c>
      <c r="F4278" s="1" t="s">
        <v>34594</v>
      </c>
      <c r="G4278" s="14">
        <v>9199090466</v>
      </c>
      <c r="H4278" s="1" t="s">
        <v>20</v>
      </c>
      <c r="I4278" s="1" t="s">
        <v>9</v>
      </c>
      <c r="J4278" s="1" t="s">
        <v>47300</v>
      </c>
      <c r="K4278" s="3" t="s">
        <v>42</v>
      </c>
      <c r="L4278" s="1" t="s">
        <v>47335</v>
      </c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1"/>
      <c r="AA4278" s="1" t="s">
        <v>16</v>
      </c>
      <c r="AB4278" s="3" t="s">
        <v>12</v>
      </c>
      <c r="AC4278" s="23" t="s">
        <v>37784</v>
      </c>
      <c r="AD4278" s="23" t="s">
        <v>42216</v>
      </c>
      <c r="AE4278" t="s">
        <v>35402</v>
      </c>
    </row>
    <row r="4279" spans="1:31" ht="14.25" customHeight="1">
      <c r="A4279" s="1">
        <v>4278</v>
      </c>
      <c r="B4279" s="1" t="s">
        <v>10396</v>
      </c>
      <c r="C4279" s="22" t="s">
        <v>37778</v>
      </c>
      <c r="D4279" s="1" t="s">
        <v>2645</v>
      </c>
      <c r="E4279" s="1" t="s">
        <v>724</v>
      </c>
      <c r="F4279" s="1" t="s">
        <v>27152</v>
      </c>
      <c r="G4279" s="14">
        <v>91949419916</v>
      </c>
      <c r="H4279" s="1" t="s">
        <v>20</v>
      </c>
      <c r="I4279" s="1" t="s">
        <v>62</v>
      </c>
      <c r="J4279" s="1" t="s">
        <v>47300</v>
      </c>
      <c r="K4279" s="3" t="s">
        <v>17</v>
      </c>
      <c r="L4279" s="1" t="s">
        <v>47335</v>
      </c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1"/>
      <c r="AA4279" s="1" t="s">
        <v>16</v>
      </c>
      <c r="AB4279" s="3" t="s">
        <v>12</v>
      </c>
      <c r="AC4279" s="23" t="s">
        <v>37784</v>
      </c>
      <c r="AD4279" s="23" t="s">
        <v>42217</v>
      </c>
      <c r="AE4279" t="s">
        <v>35405</v>
      </c>
    </row>
    <row r="4280" spans="1:31" ht="14.25" customHeight="1">
      <c r="A4280" s="1">
        <v>4279</v>
      </c>
      <c r="B4280" s="1" t="s">
        <v>10396</v>
      </c>
      <c r="C4280" s="22" t="s">
        <v>37778</v>
      </c>
      <c r="D4280" s="1" t="s">
        <v>151</v>
      </c>
      <c r="E4280" s="1" t="s">
        <v>18342</v>
      </c>
      <c r="F4280" s="1" t="s">
        <v>27166</v>
      </c>
      <c r="G4280" s="14">
        <v>91994444419</v>
      </c>
      <c r="H4280" s="1" t="s">
        <v>46</v>
      </c>
      <c r="I4280" s="1" t="s">
        <v>9</v>
      </c>
      <c r="J4280" s="1" t="s">
        <v>47300</v>
      </c>
      <c r="K4280" s="3" t="s">
        <v>27</v>
      </c>
      <c r="L4280" s="1" t="s">
        <v>47335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1"/>
      <c r="AA4280" s="1" t="s">
        <v>16</v>
      </c>
      <c r="AB4280" s="3" t="s">
        <v>12</v>
      </c>
      <c r="AC4280" s="23" t="s">
        <v>37784</v>
      </c>
      <c r="AD4280" s="23" t="s">
        <v>42218</v>
      </c>
      <c r="AE4280" t="s">
        <v>35407</v>
      </c>
    </row>
    <row r="4281" spans="1:31" ht="14.25" customHeight="1">
      <c r="A4281" s="1">
        <v>4280</v>
      </c>
      <c r="B4281" s="1" t="s">
        <v>10396</v>
      </c>
      <c r="C4281" s="22" t="s">
        <v>37778</v>
      </c>
      <c r="D4281" s="1" t="s">
        <v>3326</v>
      </c>
      <c r="E4281" s="1" t="s">
        <v>328</v>
      </c>
      <c r="F4281" s="1" t="s">
        <v>34604</v>
      </c>
      <c r="G4281" s="14">
        <v>9160006906</v>
      </c>
      <c r="H4281" s="1" t="s">
        <v>8</v>
      </c>
      <c r="I4281" s="1" t="s">
        <v>41</v>
      </c>
      <c r="J4281" s="1" t="s">
        <v>47300</v>
      </c>
      <c r="K4281" s="3" t="s">
        <v>42</v>
      </c>
      <c r="L4281" s="1" t="s">
        <v>47335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1"/>
      <c r="AA4281" s="1" t="s">
        <v>16</v>
      </c>
      <c r="AB4281" s="3" t="s">
        <v>12</v>
      </c>
      <c r="AC4281" s="23" t="s">
        <v>37784</v>
      </c>
      <c r="AD4281" s="23" t="s">
        <v>42219</v>
      </c>
      <c r="AE4281" t="s">
        <v>35408</v>
      </c>
    </row>
    <row r="4282" spans="1:31" ht="14.25" customHeight="1">
      <c r="A4282" s="1">
        <v>4281</v>
      </c>
      <c r="B4282" s="1" t="s">
        <v>10396</v>
      </c>
      <c r="C4282" s="1" t="s">
        <v>10617</v>
      </c>
      <c r="D4282" s="1" t="s">
        <v>1302</v>
      </c>
      <c r="E4282" s="1" t="s">
        <v>32</v>
      </c>
      <c r="F4282" s="1" t="s">
        <v>32502</v>
      </c>
      <c r="G4282" s="14">
        <v>9194960944</v>
      </c>
      <c r="H4282" s="1" t="s">
        <v>37</v>
      </c>
      <c r="I4282" s="1" t="s">
        <v>62</v>
      </c>
      <c r="J4282" s="1" t="s">
        <v>47300</v>
      </c>
      <c r="K4282" s="3" t="s">
        <v>27</v>
      </c>
      <c r="L4282" s="1" t="s">
        <v>47335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1"/>
      <c r="AA4282" s="1" t="s">
        <v>16</v>
      </c>
      <c r="AB4282" s="3" t="s">
        <v>12</v>
      </c>
      <c r="AC4282" s="23" t="s">
        <v>37784</v>
      </c>
      <c r="AD4282" s="23" t="s">
        <v>42220</v>
      </c>
      <c r="AE4282" t="s">
        <v>35407</v>
      </c>
    </row>
    <row r="4283" spans="1:31" ht="14.25" customHeight="1">
      <c r="A4283" s="1">
        <v>4282</v>
      </c>
      <c r="B4283" s="1" t="s">
        <v>10396</v>
      </c>
      <c r="C4283" s="1" t="s">
        <v>10628</v>
      </c>
      <c r="D4283" s="1" t="s">
        <v>2359</v>
      </c>
      <c r="E4283" s="1" t="s">
        <v>40</v>
      </c>
      <c r="F4283" s="1" t="s">
        <v>27189</v>
      </c>
      <c r="G4283" s="14">
        <v>914466199441</v>
      </c>
      <c r="H4283" s="1" t="s">
        <v>20</v>
      </c>
      <c r="I4283" s="1" t="s">
        <v>9</v>
      </c>
      <c r="J4283" s="1" t="s">
        <v>47300</v>
      </c>
      <c r="K4283" s="3" t="s">
        <v>17</v>
      </c>
      <c r="L4283" s="1" t="s">
        <v>47335</v>
      </c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1"/>
      <c r="AA4283" s="1" t="s">
        <v>11</v>
      </c>
      <c r="AB4283" s="3" t="s">
        <v>321</v>
      </c>
      <c r="AC4283" s="23" t="s">
        <v>37784</v>
      </c>
      <c r="AD4283" s="23" t="s">
        <v>42221</v>
      </c>
      <c r="AE4283" t="s">
        <v>35408</v>
      </c>
    </row>
    <row r="4284" spans="1:31" ht="14.25" customHeight="1">
      <c r="A4284" s="1">
        <v>4283</v>
      </c>
      <c r="B4284" s="1" t="s">
        <v>10396</v>
      </c>
      <c r="C4284" s="1" t="s">
        <v>10637</v>
      </c>
      <c r="D4284" s="1" t="s">
        <v>419</v>
      </c>
      <c r="E4284" s="1" t="s">
        <v>558</v>
      </c>
      <c r="F4284" s="1" t="s">
        <v>34605</v>
      </c>
      <c r="G4284" s="14">
        <v>91994004646</v>
      </c>
      <c r="H4284" s="1" t="s">
        <v>20</v>
      </c>
      <c r="I4284" s="1" t="s">
        <v>9</v>
      </c>
      <c r="J4284" s="1" t="s">
        <v>47300</v>
      </c>
      <c r="K4284" s="3" t="s">
        <v>27</v>
      </c>
      <c r="L4284" s="1" t="s">
        <v>47335</v>
      </c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1"/>
      <c r="AA4284" s="1" t="s">
        <v>16</v>
      </c>
      <c r="AB4284" s="3" t="s">
        <v>12</v>
      </c>
      <c r="AC4284" s="23" t="s">
        <v>37784</v>
      </c>
      <c r="AD4284" s="23" t="s">
        <v>42222</v>
      </c>
      <c r="AE4284" t="s">
        <v>35407</v>
      </c>
    </row>
    <row r="4285" spans="1:31" ht="14.25" customHeight="1">
      <c r="A4285" s="1">
        <v>4284</v>
      </c>
      <c r="B4285" s="1" t="s">
        <v>10396</v>
      </c>
      <c r="C4285" s="1" t="s">
        <v>10652</v>
      </c>
      <c r="D4285" s="1" t="s">
        <v>727</v>
      </c>
      <c r="E4285" s="1" t="s">
        <v>139</v>
      </c>
      <c r="F4285" s="1" t="s">
        <v>27200</v>
      </c>
      <c r="G4285" s="14">
        <v>919099014691</v>
      </c>
      <c r="H4285" s="1" t="s">
        <v>20</v>
      </c>
      <c r="I4285" s="1" t="s">
        <v>9</v>
      </c>
      <c r="J4285" s="1" t="s">
        <v>47300</v>
      </c>
      <c r="K4285" s="3" t="s">
        <v>17</v>
      </c>
      <c r="L4285" s="1" t="s">
        <v>47335</v>
      </c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1"/>
      <c r="AA4285" s="1" t="s">
        <v>11</v>
      </c>
      <c r="AB4285" s="3" t="s">
        <v>13</v>
      </c>
      <c r="AC4285" s="23" t="s">
        <v>37784</v>
      </c>
      <c r="AD4285" s="23" t="s">
        <v>42223</v>
      </c>
      <c r="AE4285" t="s">
        <v>35408</v>
      </c>
    </row>
    <row r="4286" spans="1:31" ht="14.25" customHeight="1">
      <c r="A4286" s="1">
        <v>4285</v>
      </c>
      <c r="B4286" s="1" t="s">
        <v>10396</v>
      </c>
      <c r="C4286" s="22" t="s">
        <v>37778</v>
      </c>
      <c r="D4286" s="1" t="s">
        <v>2352</v>
      </c>
      <c r="E4286" s="1" t="s">
        <v>40</v>
      </c>
      <c r="F4286" s="1" t="s">
        <v>27217</v>
      </c>
      <c r="G4286" s="14">
        <v>91919049464</v>
      </c>
      <c r="H4286" s="1" t="s">
        <v>8</v>
      </c>
      <c r="I4286" s="1" t="s">
        <v>9</v>
      </c>
      <c r="J4286" s="1" t="s">
        <v>47300</v>
      </c>
      <c r="K4286" s="3" t="s">
        <v>117</v>
      </c>
      <c r="L4286" s="1" t="s">
        <v>47335</v>
      </c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1"/>
      <c r="AA4286" s="1" t="s">
        <v>16</v>
      </c>
      <c r="AB4286" s="3" t="s">
        <v>12</v>
      </c>
      <c r="AC4286" s="23" t="s">
        <v>37784</v>
      </c>
      <c r="AD4286" s="23" t="s">
        <v>42224</v>
      </c>
      <c r="AE4286" t="s">
        <v>35405</v>
      </c>
    </row>
    <row r="4287" spans="1:31" ht="14.25" customHeight="1">
      <c r="A4287" s="1">
        <v>4286</v>
      </c>
      <c r="B4287" s="1" t="s">
        <v>10396</v>
      </c>
      <c r="C4287" s="22" t="s">
        <v>37778</v>
      </c>
      <c r="D4287" s="1" t="s">
        <v>841</v>
      </c>
      <c r="E4287" s="1" t="s">
        <v>746</v>
      </c>
      <c r="F4287" s="1" t="s">
        <v>34610</v>
      </c>
      <c r="G4287" s="14">
        <v>91994444949</v>
      </c>
      <c r="H4287" s="1" t="s">
        <v>15</v>
      </c>
      <c r="I4287" s="1" t="s">
        <v>62</v>
      </c>
      <c r="J4287" s="1" t="s">
        <v>47300</v>
      </c>
      <c r="K4287" s="3" t="s">
        <v>17</v>
      </c>
      <c r="L4287" s="1" t="s">
        <v>47335</v>
      </c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1"/>
      <c r="AA4287" s="1" t="s">
        <v>11</v>
      </c>
      <c r="AB4287" s="3" t="s">
        <v>321</v>
      </c>
      <c r="AC4287" s="23" t="s">
        <v>37784</v>
      </c>
      <c r="AD4287" s="23" t="s">
        <v>42225</v>
      </c>
      <c r="AE4287" t="s">
        <v>35402</v>
      </c>
    </row>
    <row r="4288" spans="1:31" ht="14.25" customHeight="1">
      <c r="A4288" s="1">
        <v>4287</v>
      </c>
      <c r="B4288" s="1" t="s">
        <v>10396</v>
      </c>
      <c r="C4288" s="1" t="s">
        <v>10711</v>
      </c>
      <c r="D4288" s="1" t="s">
        <v>494</v>
      </c>
      <c r="E4288" s="1" t="s">
        <v>139</v>
      </c>
      <c r="F4288" s="1" t="s">
        <v>12850</v>
      </c>
      <c r="G4288" s="14">
        <v>919466414196</v>
      </c>
      <c r="H4288" s="1" t="s">
        <v>15</v>
      </c>
      <c r="I4288" s="1" t="s">
        <v>9</v>
      </c>
      <c r="J4288" s="1" t="s">
        <v>47300</v>
      </c>
      <c r="K4288" s="3" t="s">
        <v>27</v>
      </c>
      <c r="L4288" s="1" t="s">
        <v>47335</v>
      </c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1"/>
      <c r="AA4288" s="1" t="s">
        <v>16</v>
      </c>
      <c r="AB4288" s="3" t="s">
        <v>12</v>
      </c>
      <c r="AC4288" s="23" t="s">
        <v>37784</v>
      </c>
      <c r="AD4288" s="23" t="s">
        <v>42226</v>
      </c>
      <c r="AE4288" t="s">
        <v>35405</v>
      </c>
    </row>
    <row r="4289" spans="1:31" ht="14.25" customHeight="1">
      <c r="A4289" s="1">
        <v>4288</v>
      </c>
      <c r="B4289" s="1" t="s">
        <v>10396</v>
      </c>
      <c r="C4289" s="1" t="s">
        <v>10722</v>
      </c>
      <c r="D4289" s="1" t="s">
        <v>1836</v>
      </c>
      <c r="E4289" s="1" t="s">
        <v>14918</v>
      </c>
      <c r="F4289" s="1" t="s">
        <v>27229</v>
      </c>
      <c r="G4289" s="14">
        <v>91944444411</v>
      </c>
      <c r="H4289" s="1" t="s">
        <v>20</v>
      </c>
      <c r="I4289" s="1" t="s">
        <v>41</v>
      </c>
      <c r="J4289" s="1" t="s">
        <v>47300</v>
      </c>
      <c r="K4289" s="3" t="s">
        <v>42</v>
      </c>
      <c r="L4289" s="1" t="s">
        <v>47335</v>
      </c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1"/>
      <c r="AA4289" s="1" t="s">
        <v>16</v>
      </c>
      <c r="AB4289" s="3" t="s">
        <v>12</v>
      </c>
      <c r="AC4289" s="23" t="s">
        <v>37784</v>
      </c>
      <c r="AD4289" s="23" t="s">
        <v>42227</v>
      </c>
      <c r="AE4289" t="s">
        <v>35408</v>
      </c>
    </row>
    <row r="4290" spans="1:31" ht="14.25" customHeight="1">
      <c r="A4290" s="1">
        <v>4289</v>
      </c>
      <c r="B4290" s="1" t="s">
        <v>10396</v>
      </c>
      <c r="C4290" s="1" t="s">
        <v>10752</v>
      </c>
      <c r="D4290" s="1" t="s">
        <v>35695</v>
      </c>
      <c r="E4290" s="1" t="s">
        <v>36567</v>
      </c>
      <c r="F4290" s="1" t="s">
        <v>27248</v>
      </c>
      <c r="G4290" s="14">
        <v>919464664</v>
      </c>
      <c r="H4290" s="1" t="s">
        <v>8</v>
      </c>
      <c r="I4290" s="1" t="s">
        <v>37779</v>
      </c>
      <c r="J4290" s="1" t="s">
        <v>47300</v>
      </c>
      <c r="K4290" s="3" t="s">
        <v>42</v>
      </c>
      <c r="L4290" s="1" t="s">
        <v>47335</v>
      </c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1"/>
      <c r="AA4290" s="1" t="s">
        <v>16</v>
      </c>
      <c r="AB4290" s="3" t="s">
        <v>12</v>
      </c>
      <c r="AC4290" s="23" t="s">
        <v>37784</v>
      </c>
      <c r="AD4290" s="23" t="s">
        <v>42228</v>
      </c>
      <c r="AE4290" t="s">
        <v>35402</v>
      </c>
    </row>
    <row r="4291" spans="1:31" ht="14.25" customHeight="1">
      <c r="A4291" s="1">
        <v>4290</v>
      </c>
      <c r="B4291" s="9" t="s">
        <v>6</v>
      </c>
      <c r="C4291" s="1" t="s">
        <v>12891</v>
      </c>
      <c r="D4291" s="1" t="s">
        <v>3186</v>
      </c>
      <c r="E4291" s="1" t="s">
        <v>40</v>
      </c>
      <c r="F4291" s="1" t="s">
        <v>27255</v>
      </c>
      <c r="G4291" s="14">
        <v>9194466660</v>
      </c>
      <c r="H4291" s="1" t="s">
        <v>15</v>
      </c>
      <c r="I4291" s="1" t="s">
        <v>41</v>
      </c>
      <c r="J4291" s="1" t="s">
        <v>47300</v>
      </c>
      <c r="K4291" s="3" t="s">
        <v>42</v>
      </c>
      <c r="L4291" s="1" t="s">
        <v>47335</v>
      </c>
      <c r="M4291" s="3" t="s">
        <v>27</v>
      </c>
      <c r="N4291" s="3" t="str">
        <f>J4291</f>
        <v>[1.25 cr - &gt;2 cr]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1"/>
      <c r="AA4291" s="1" t="s">
        <v>16</v>
      </c>
      <c r="AB4291" s="3" t="s">
        <v>12</v>
      </c>
      <c r="AC4291" s="23" t="s">
        <v>37784</v>
      </c>
      <c r="AD4291" s="23" t="s">
        <v>42229</v>
      </c>
      <c r="AE4291" t="s">
        <v>35402</v>
      </c>
    </row>
    <row r="4292" spans="1:31" ht="14.25" customHeight="1">
      <c r="A4292" s="1">
        <v>4291</v>
      </c>
      <c r="B4292" s="1" t="s">
        <v>10396</v>
      </c>
      <c r="C4292" s="22" t="s">
        <v>37778</v>
      </c>
      <c r="D4292" s="1" t="s">
        <v>1369</v>
      </c>
      <c r="E4292" s="1" t="s">
        <v>139</v>
      </c>
      <c r="F4292" s="1" t="s">
        <v>27257</v>
      </c>
      <c r="G4292" s="14">
        <v>919446060466</v>
      </c>
      <c r="H4292" s="1" t="s">
        <v>20</v>
      </c>
      <c r="I4292" s="1" t="s">
        <v>9</v>
      </c>
      <c r="J4292" s="1" t="s">
        <v>47300</v>
      </c>
      <c r="K4292" s="3" t="s">
        <v>42</v>
      </c>
      <c r="L4292" s="1" t="s">
        <v>47335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1"/>
      <c r="AA4292" s="1" t="s">
        <v>16</v>
      </c>
      <c r="AB4292" s="3" t="s">
        <v>12</v>
      </c>
      <c r="AC4292" s="23" t="s">
        <v>37784</v>
      </c>
      <c r="AD4292" s="23" t="s">
        <v>39049</v>
      </c>
      <c r="AE4292" t="s">
        <v>35405</v>
      </c>
    </row>
    <row r="4293" spans="1:31" ht="14.25" customHeight="1">
      <c r="A4293" s="1">
        <v>4292</v>
      </c>
      <c r="B4293" s="9" t="s">
        <v>6</v>
      </c>
      <c r="C4293" s="1" t="s">
        <v>12897</v>
      </c>
      <c r="D4293" s="1" t="s">
        <v>12587</v>
      </c>
      <c r="E4293" s="1" t="s">
        <v>139</v>
      </c>
      <c r="F4293" s="1" t="s">
        <v>27261</v>
      </c>
      <c r="G4293" s="14">
        <v>914469491604</v>
      </c>
      <c r="H4293" s="1" t="s">
        <v>20</v>
      </c>
      <c r="I4293" s="1" t="s">
        <v>9</v>
      </c>
      <c r="J4293" s="1" t="s">
        <v>47300</v>
      </c>
      <c r="K4293" s="3" t="s">
        <v>42</v>
      </c>
      <c r="L4293" s="1" t="s">
        <v>47335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1"/>
      <c r="AA4293" s="1" t="s">
        <v>16</v>
      </c>
      <c r="AB4293" s="3" t="s">
        <v>12</v>
      </c>
      <c r="AC4293" s="23" t="s">
        <v>37784</v>
      </c>
      <c r="AD4293" s="23" t="s">
        <v>42230</v>
      </c>
      <c r="AE4293" t="s">
        <v>35405</v>
      </c>
    </row>
    <row r="4294" spans="1:31" ht="14.25" customHeight="1">
      <c r="A4294" s="1">
        <v>4293</v>
      </c>
      <c r="B4294" s="1" t="s">
        <v>10396</v>
      </c>
      <c r="C4294" s="22" t="s">
        <v>37778</v>
      </c>
      <c r="D4294" s="1" t="s">
        <v>13665</v>
      </c>
      <c r="E4294" s="1" t="s">
        <v>18638</v>
      </c>
      <c r="F4294" s="1" t="s">
        <v>34621</v>
      </c>
      <c r="G4294" s="14">
        <v>919099006644</v>
      </c>
      <c r="H4294" s="1" t="s">
        <v>37</v>
      </c>
      <c r="I4294" s="1" t="s">
        <v>9</v>
      </c>
      <c r="J4294" s="1" t="s">
        <v>47300</v>
      </c>
      <c r="K4294" s="3" t="s">
        <v>17</v>
      </c>
      <c r="L4294" s="1" t="s">
        <v>47335</v>
      </c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1"/>
      <c r="AA4294" s="1" t="s">
        <v>11</v>
      </c>
      <c r="AB4294" s="3" t="s">
        <v>321</v>
      </c>
      <c r="AC4294" s="23" t="s">
        <v>37784</v>
      </c>
      <c r="AD4294" s="23" t="s">
        <v>42231</v>
      </c>
      <c r="AE4294" t="s">
        <v>35402</v>
      </c>
    </row>
    <row r="4295" spans="1:31" ht="14.25" customHeight="1">
      <c r="A4295" s="1">
        <v>4294</v>
      </c>
      <c r="B4295" s="1" t="s">
        <v>10396</v>
      </c>
      <c r="C4295" s="1" t="s">
        <v>10794</v>
      </c>
      <c r="D4295" s="1" t="s">
        <v>2925</v>
      </c>
      <c r="E4295" s="1" t="s">
        <v>36796</v>
      </c>
      <c r="F4295" s="1" t="s">
        <v>34629</v>
      </c>
      <c r="G4295" s="14">
        <v>91041691116</v>
      </c>
      <c r="H4295" s="1" t="s">
        <v>132</v>
      </c>
      <c r="I4295" s="1" t="s">
        <v>37779</v>
      </c>
      <c r="J4295" s="1" t="s">
        <v>47300</v>
      </c>
      <c r="K4295" s="3" t="s">
        <v>42</v>
      </c>
      <c r="L4295" s="1" t="s">
        <v>47335</v>
      </c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1"/>
      <c r="AA4295" s="1" t="s">
        <v>16</v>
      </c>
      <c r="AB4295" s="3" t="s">
        <v>12</v>
      </c>
      <c r="AC4295" s="23" t="s">
        <v>37784</v>
      </c>
      <c r="AD4295" s="23" t="s">
        <v>42232</v>
      </c>
      <c r="AE4295" t="s">
        <v>35405</v>
      </c>
    </row>
    <row r="4296" spans="1:31" ht="14.25" customHeight="1">
      <c r="A4296" s="1">
        <v>4295</v>
      </c>
      <c r="B4296" s="9" t="s">
        <v>6</v>
      </c>
      <c r="C4296" s="1" t="s">
        <v>12958</v>
      </c>
      <c r="D4296" s="1" t="s">
        <v>359</v>
      </c>
      <c r="E4296" s="1" t="s">
        <v>78</v>
      </c>
      <c r="F4296" s="1" t="s">
        <v>27291</v>
      </c>
      <c r="G4296" s="14">
        <v>919466496614</v>
      </c>
      <c r="H4296" s="1" t="s">
        <v>8</v>
      </c>
      <c r="I4296" s="1" t="s">
        <v>9</v>
      </c>
      <c r="J4296" s="1" t="s">
        <v>47300</v>
      </c>
      <c r="K4296" s="3" t="s">
        <v>27</v>
      </c>
      <c r="L4296" s="1" t="s">
        <v>47335</v>
      </c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1"/>
      <c r="AA4296" s="1" t="s">
        <v>16</v>
      </c>
      <c r="AB4296" s="3" t="s">
        <v>12</v>
      </c>
      <c r="AC4296" s="23" t="s">
        <v>37784</v>
      </c>
      <c r="AD4296" s="23" t="s">
        <v>42233</v>
      </c>
      <c r="AE4296" t="s">
        <v>35407</v>
      </c>
    </row>
    <row r="4297" spans="1:31" ht="14.25" customHeight="1">
      <c r="A4297" s="1">
        <v>4296</v>
      </c>
      <c r="B4297" s="1" t="s">
        <v>10396</v>
      </c>
      <c r="C4297" s="1" t="s">
        <v>10805</v>
      </c>
      <c r="D4297" s="1" t="s">
        <v>1839</v>
      </c>
      <c r="E4297" s="1" t="s">
        <v>1909</v>
      </c>
      <c r="F4297" s="1" t="s">
        <v>12959</v>
      </c>
      <c r="G4297" s="14">
        <v>919099949900</v>
      </c>
      <c r="H4297" s="1" t="s">
        <v>46</v>
      </c>
      <c r="I4297" s="1" t="s">
        <v>37779</v>
      </c>
      <c r="J4297" s="1" t="s">
        <v>47300</v>
      </c>
      <c r="K4297" s="3" t="s">
        <v>42</v>
      </c>
      <c r="L4297" s="1" t="s">
        <v>47335</v>
      </c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1"/>
      <c r="AA4297" s="1" t="s">
        <v>16</v>
      </c>
      <c r="AB4297" s="3" t="s">
        <v>12</v>
      </c>
      <c r="AC4297" s="23" t="s">
        <v>37784</v>
      </c>
      <c r="AD4297" s="23" t="s">
        <v>42234</v>
      </c>
      <c r="AE4297" t="s">
        <v>35402</v>
      </c>
    </row>
    <row r="4298" spans="1:31" ht="14.25" customHeight="1">
      <c r="A4298" s="1">
        <v>4297</v>
      </c>
      <c r="B4298" s="9" t="s">
        <v>6</v>
      </c>
      <c r="C4298" s="1" t="s">
        <v>12963</v>
      </c>
      <c r="D4298" s="1" t="s">
        <v>998</v>
      </c>
      <c r="E4298" s="1" t="s">
        <v>78</v>
      </c>
      <c r="F4298" s="1" t="s">
        <v>27293</v>
      </c>
      <c r="G4298" s="14">
        <v>914494069166</v>
      </c>
      <c r="H4298" s="1" t="s">
        <v>8</v>
      </c>
      <c r="I4298" s="1" t="s">
        <v>62</v>
      </c>
      <c r="J4298" s="1" t="s">
        <v>47300</v>
      </c>
      <c r="K4298" s="3" t="s">
        <v>27</v>
      </c>
      <c r="L4298" s="1" t="s">
        <v>47335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1"/>
      <c r="AA4298" s="1" t="s">
        <v>16</v>
      </c>
      <c r="AB4298" s="3" t="s">
        <v>12</v>
      </c>
      <c r="AC4298" s="23" t="s">
        <v>37784</v>
      </c>
      <c r="AD4298" s="23" t="s">
        <v>42235</v>
      </c>
      <c r="AE4298" t="s">
        <v>35407</v>
      </c>
    </row>
    <row r="4299" spans="1:31" ht="14.25" customHeight="1">
      <c r="A4299" s="1">
        <v>4298</v>
      </c>
      <c r="B4299" s="1" t="s">
        <v>10396</v>
      </c>
      <c r="C4299" s="1" t="s">
        <v>10828</v>
      </c>
      <c r="D4299" s="1" t="s">
        <v>9954</v>
      </c>
      <c r="E4299" s="1" t="s">
        <v>40</v>
      </c>
      <c r="F4299" s="1" t="s">
        <v>27302</v>
      </c>
      <c r="G4299" s="14">
        <v>919446116064</v>
      </c>
      <c r="H4299" s="1" t="s">
        <v>8</v>
      </c>
      <c r="I4299" s="1" t="s">
        <v>37779</v>
      </c>
      <c r="J4299" s="1" t="s">
        <v>47300</v>
      </c>
      <c r="K4299" s="3" t="s">
        <v>42</v>
      </c>
      <c r="L4299" s="1" t="s">
        <v>47335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1"/>
      <c r="AA4299" s="1" t="s">
        <v>16</v>
      </c>
      <c r="AB4299" s="3" t="s">
        <v>12</v>
      </c>
      <c r="AC4299" s="23" t="s">
        <v>37784</v>
      </c>
      <c r="AD4299" s="23" t="s">
        <v>42236</v>
      </c>
      <c r="AE4299" t="s">
        <v>35408</v>
      </c>
    </row>
    <row r="4300" spans="1:31" ht="14.25" customHeight="1">
      <c r="A4300" s="1">
        <v>4299</v>
      </c>
      <c r="B4300" s="1" t="s">
        <v>10396</v>
      </c>
      <c r="C4300" s="1" t="s">
        <v>10833</v>
      </c>
      <c r="D4300" s="1" t="s">
        <v>555</v>
      </c>
      <c r="E4300" s="1" t="s">
        <v>260</v>
      </c>
      <c r="F4300" s="1" t="s">
        <v>32102</v>
      </c>
      <c r="G4300" s="14">
        <v>919446004944</v>
      </c>
      <c r="H4300" s="1" t="s">
        <v>20</v>
      </c>
      <c r="I4300" s="1" t="s">
        <v>9</v>
      </c>
      <c r="J4300" s="1" t="s">
        <v>47300</v>
      </c>
      <c r="K4300" s="3" t="s">
        <v>27</v>
      </c>
      <c r="L4300" s="1" t="s">
        <v>47335</v>
      </c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1"/>
      <c r="AA4300" s="1" t="s">
        <v>16</v>
      </c>
      <c r="AB4300" s="3" t="s">
        <v>12</v>
      </c>
      <c r="AC4300" s="23" t="s">
        <v>37784</v>
      </c>
      <c r="AD4300" s="23" t="s">
        <v>42237</v>
      </c>
      <c r="AE4300" t="s">
        <v>35408</v>
      </c>
    </row>
    <row r="4301" spans="1:31" ht="14.25" customHeight="1">
      <c r="A4301" s="1">
        <v>4300</v>
      </c>
      <c r="B4301" s="1" t="s">
        <v>10396</v>
      </c>
      <c r="C4301" s="22" t="s">
        <v>37778</v>
      </c>
      <c r="D4301" s="1" t="s">
        <v>12990</v>
      </c>
      <c r="E4301" s="1" t="s">
        <v>139</v>
      </c>
      <c r="F4301" s="1" t="s">
        <v>12991</v>
      </c>
      <c r="G4301" s="14">
        <v>914494049944</v>
      </c>
      <c r="H4301" s="1" t="s">
        <v>20</v>
      </c>
      <c r="I4301" s="1" t="s">
        <v>9</v>
      </c>
      <c r="J4301" s="1" t="s">
        <v>47300</v>
      </c>
      <c r="K4301" s="3" t="s">
        <v>42</v>
      </c>
      <c r="L4301" s="1" t="s">
        <v>47335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1"/>
      <c r="AA4301" s="1" t="s">
        <v>16</v>
      </c>
      <c r="AB4301" s="3" t="s">
        <v>12</v>
      </c>
      <c r="AC4301" s="23" t="s">
        <v>37784</v>
      </c>
      <c r="AD4301" s="23" t="s">
        <v>42238</v>
      </c>
      <c r="AE4301" t="s">
        <v>35402</v>
      </c>
    </row>
    <row r="4302" spans="1:31" ht="14.25" customHeight="1">
      <c r="A4302" s="1">
        <v>4301</v>
      </c>
      <c r="B4302" s="9" t="s">
        <v>6</v>
      </c>
      <c r="C4302" s="1" t="s">
        <v>12997</v>
      </c>
      <c r="D4302" s="1" t="s">
        <v>699</v>
      </c>
      <c r="E4302" s="1" t="s">
        <v>40</v>
      </c>
      <c r="F4302" s="1" t="s">
        <v>27315</v>
      </c>
      <c r="G4302" s="14">
        <v>919199999961</v>
      </c>
      <c r="H4302" s="1" t="s">
        <v>15</v>
      </c>
      <c r="I4302" s="1" t="s">
        <v>9</v>
      </c>
      <c r="J4302" s="1" t="s">
        <v>47300</v>
      </c>
      <c r="K4302" s="3" t="s">
        <v>178</v>
      </c>
      <c r="L4302" s="1" t="s">
        <v>47335</v>
      </c>
      <c r="M4302" s="3" t="s">
        <v>171</v>
      </c>
      <c r="N4302" s="3" t="str">
        <f>J4302</f>
        <v>[1.25 cr - &gt;2 cr]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1"/>
      <c r="AA4302" s="1" t="s">
        <v>16</v>
      </c>
      <c r="AB4302" s="3" t="s">
        <v>12</v>
      </c>
      <c r="AC4302" s="23" t="s">
        <v>37784</v>
      </c>
      <c r="AD4302" s="23" t="s">
        <v>42239</v>
      </c>
      <c r="AE4302" t="s">
        <v>35402</v>
      </c>
    </row>
    <row r="4303" spans="1:31" ht="14.25" customHeight="1">
      <c r="A4303" s="1">
        <v>4302</v>
      </c>
      <c r="B4303" s="9" t="s">
        <v>6</v>
      </c>
      <c r="C4303" s="1" t="s">
        <v>12999</v>
      </c>
      <c r="D4303" s="1" t="s">
        <v>35696</v>
      </c>
      <c r="E4303" s="1" t="s">
        <v>999</v>
      </c>
      <c r="F4303" s="1" t="s">
        <v>34636</v>
      </c>
      <c r="G4303" s="14">
        <v>91944411140</v>
      </c>
      <c r="H4303" s="1" t="s">
        <v>20</v>
      </c>
      <c r="I4303" s="1" t="s">
        <v>9</v>
      </c>
      <c r="J4303" s="1" t="s">
        <v>47300</v>
      </c>
      <c r="K4303" s="3" t="s">
        <v>42</v>
      </c>
      <c r="L4303" s="1" t="s">
        <v>47335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1"/>
      <c r="AA4303" s="1" t="s">
        <v>16</v>
      </c>
      <c r="AB4303" s="3" t="s">
        <v>12</v>
      </c>
      <c r="AC4303" s="23" t="s">
        <v>37784</v>
      </c>
      <c r="AD4303" s="23" t="s">
        <v>39765</v>
      </c>
      <c r="AE4303" t="s">
        <v>35407</v>
      </c>
    </row>
    <row r="4304" spans="1:31" ht="14.25" customHeight="1">
      <c r="A4304" s="1">
        <v>4303</v>
      </c>
      <c r="B4304" s="1" t="s">
        <v>10396</v>
      </c>
      <c r="C4304" s="1" t="s">
        <v>13008</v>
      </c>
      <c r="D4304" s="1" t="s">
        <v>13009</v>
      </c>
      <c r="E4304" s="1" t="s">
        <v>36797</v>
      </c>
      <c r="F4304" s="1" t="s">
        <v>27324</v>
      </c>
      <c r="G4304" s="14">
        <v>919944046494</v>
      </c>
      <c r="H4304" s="1" t="s">
        <v>20</v>
      </c>
      <c r="I4304" s="1" t="s">
        <v>33</v>
      </c>
      <c r="J4304" s="1" t="s">
        <v>47300</v>
      </c>
      <c r="K4304" s="3" t="s">
        <v>17</v>
      </c>
      <c r="L4304" s="1" t="s">
        <v>47335</v>
      </c>
      <c r="M4304" s="4" t="s">
        <v>42</v>
      </c>
      <c r="N4304" s="3" t="str">
        <f>J4304</f>
        <v>[1.25 cr - &gt;2 cr]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1"/>
      <c r="AA4304" s="1" t="s">
        <v>16</v>
      </c>
      <c r="AB4304" s="3" t="s">
        <v>12</v>
      </c>
      <c r="AC4304" s="23" t="s">
        <v>37784</v>
      </c>
      <c r="AD4304" s="23" t="s">
        <v>42240</v>
      </c>
      <c r="AE4304" t="s">
        <v>35402</v>
      </c>
    </row>
    <row r="4305" spans="1:31" ht="14.25" customHeight="1">
      <c r="A4305" s="1">
        <v>4304</v>
      </c>
      <c r="B4305" s="9" t="s">
        <v>6</v>
      </c>
      <c r="C4305" s="1" t="s">
        <v>13018</v>
      </c>
      <c r="D4305" s="1" t="s">
        <v>13019</v>
      </c>
      <c r="E4305" s="1" t="s">
        <v>8193</v>
      </c>
      <c r="F4305" s="1" t="s">
        <v>27337</v>
      </c>
      <c r="G4305" s="14">
        <v>919446900494</v>
      </c>
      <c r="H4305" s="1" t="s">
        <v>132</v>
      </c>
      <c r="I4305" s="1" t="s">
        <v>9</v>
      </c>
      <c r="J4305" s="1" t="s">
        <v>47300</v>
      </c>
      <c r="K4305" s="3" t="s">
        <v>171</v>
      </c>
      <c r="L4305" s="1" t="s">
        <v>47335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1"/>
      <c r="AA4305" s="1" t="s">
        <v>16</v>
      </c>
      <c r="AB4305" s="3" t="s">
        <v>12</v>
      </c>
      <c r="AC4305" s="23" t="s">
        <v>37784</v>
      </c>
      <c r="AD4305" s="23" t="s">
        <v>42241</v>
      </c>
      <c r="AE4305" t="s">
        <v>35402</v>
      </c>
    </row>
    <row r="4306" spans="1:31" ht="14.25" customHeight="1">
      <c r="A4306" s="1">
        <v>4305</v>
      </c>
      <c r="B4306" s="9" t="s">
        <v>6</v>
      </c>
      <c r="C4306" s="1" t="s">
        <v>13033</v>
      </c>
      <c r="D4306" s="1" t="s">
        <v>58</v>
      </c>
      <c r="E4306" s="1" t="s">
        <v>40</v>
      </c>
      <c r="F4306" s="1" t="s">
        <v>27346</v>
      </c>
      <c r="G4306" s="14">
        <v>919446619496</v>
      </c>
      <c r="H4306" s="1" t="s">
        <v>15</v>
      </c>
      <c r="I4306" s="1" t="s">
        <v>62</v>
      </c>
      <c r="J4306" s="1" t="s">
        <v>47300</v>
      </c>
      <c r="K4306" s="3" t="s">
        <v>17</v>
      </c>
      <c r="L4306" s="1" t="s">
        <v>47335</v>
      </c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1"/>
      <c r="AA4306" s="1" t="s">
        <v>11</v>
      </c>
      <c r="AB4306" s="3" t="s">
        <v>538</v>
      </c>
      <c r="AC4306" s="23" t="s">
        <v>37784</v>
      </c>
      <c r="AD4306" s="23" t="s">
        <v>42242</v>
      </c>
      <c r="AE4306" t="s">
        <v>35405</v>
      </c>
    </row>
    <row r="4307" spans="1:31" ht="14.25" customHeight="1">
      <c r="A4307" s="1">
        <v>4306</v>
      </c>
      <c r="B4307" s="1" t="s">
        <v>10396</v>
      </c>
      <c r="C4307" s="22" t="s">
        <v>37778</v>
      </c>
      <c r="D4307" s="1" t="s">
        <v>58</v>
      </c>
      <c r="E4307" s="1" t="s">
        <v>11421</v>
      </c>
      <c r="F4307" s="1" t="s">
        <v>13048</v>
      </c>
      <c r="G4307" s="14">
        <v>91964444444</v>
      </c>
      <c r="H4307" s="1" t="s">
        <v>20</v>
      </c>
      <c r="I4307" s="1" t="s">
        <v>41</v>
      </c>
      <c r="J4307" s="1" t="s">
        <v>47300</v>
      </c>
      <c r="K4307" s="3" t="s">
        <v>42</v>
      </c>
      <c r="L4307" s="1" t="s">
        <v>47335</v>
      </c>
      <c r="M4307" s="3" t="s">
        <v>47344</v>
      </c>
      <c r="N4307" s="3" t="str">
        <f t="shared" ref="N4307:N4309" si="113">J4307</f>
        <v>[1.25 cr - &gt;2 cr]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1"/>
      <c r="AA4307" s="1" t="s">
        <v>16</v>
      </c>
      <c r="AB4307" s="3" t="s">
        <v>12</v>
      </c>
      <c r="AC4307" s="23" t="s">
        <v>37784</v>
      </c>
      <c r="AD4307" s="23" t="s">
        <v>42243</v>
      </c>
      <c r="AE4307" t="s">
        <v>35408</v>
      </c>
    </row>
    <row r="4308" spans="1:31" ht="14.25" customHeight="1">
      <c r="A4308" s="1">
        <v>4307</v>
      </c>
      <c r="B4308" s="9" t="s">
        <v>6</v>
      </c>
      <c r="C4308" s="1" t="s">
        <v>13071</v>
      </c>
      <c r="D4308" s="1" t="s">
        <v>13072</v>
      </c>
      <c r="E4308" s="1" t="s">
        <v>2597</v>
      </c>
      <c r="F4308" s="1" t="s">
        <v>13073</v>
      </c>
      <c r="G4308" s="14">
        <v>919909944400</v>
      </c>
      <c r="H4308" s="1" t="s">
        <v>132</v>
      </c>
      <c r="I4308" s="1" t="s">
        <v>9</v>
      </c>
      <c r="J4308" s="1" t="s">
        <v>47300</v>
      </c>
      <c r="K4308" s="3" t="s">
        <v>42</v>
      </c>
      <c r="L4308" s="1" t="s">
        <v>47335</v>
      </c>
      <c r="M4308" s="3" t="s">
        <v>27</v>
      </c>
      <c r="N4308" s="3" t="str">
        <f t="shared" si="113"/>
        <v>[1.25 cr - &gt;2 cr]</v>
      </c>
      <c r="O4308" s="3" t="s">
        <v>117</v>
      </c>
      <c r="P4308" s="3" t="s">
        <v>47300</v>
      </c>
      <c r="Q4308" s="3" t="s">
        <v>178</v>
      </c>
      <c r="R4308" s="3" t="s">
        <v>47300</v>
      </c>
      <c r="S4308" s="3" t="s">
        <v>171</v>
      </c>
      <c r="T4308" s="3" t="s">
        <v>47300</v>
      </c>
      <c r="U4308" s="3"/>
      <c r="V4308" s="3"/>
      <c r="W4308" s="3"/>
      <c r="X4308" s="3"/>
      <c r="Y4308" s="3"/>
      <c r="Z4308" s="1"/>
      <c r="AA4308" s="1" t="s">
        <v>11</v>
      </c>
      <c r="AB4308" s="3" t="s">
        <v>538</v>
      </c>
      <c r="AC4308" s="23" t="s">
        <v>37784</v>
      </c>
      <c r="AD4308" s="23" t="s">
        <v>42244</v>
      </c>
      <c r="AE4308" t="s">
        <v>35402</v>
      </c>
    </row>
    <row r="4309" spans="1:31" ht="14.25" customHeight="1">
      <c r="A4309" s="1">
        <v>4308</v>
      </c>
      <c r="B4309" s="9" t="s">
        <v>6</v>
      </c>
      <c r="C4309" s="1" t="s">
        <v>13097</v>
      </c>
      <c r="D4309" s="1" t="s">
        <v>486</v>
      </c>
      <c r="E4309" s="1" t="s">
        <v>13098</v>
      </c>
      <c r="F4309" s="1" t="s">
        <v>27391</v>
      </c>
      <c r="G4309" s="14">
        <v>91944644494</v>
      </c>
      <c r="H4309" s="1" t="s">
        <v>8</v>
      </c>
      <c r="I4309" s="1" t="s">
        <v>9</v>
      </c>
      <c r="J4309" s="1" t="s">
        <v>47300</v>
      </c>
      <c r="K4309" s="3" t="s">
        <v>27</v>
      </c>
      <c r="L4309" s="1" t="s">
        <v>47335</v>
      </c>
      <c r="M4309" s="3" t="s">
        <v>178</v>
      </c>
      <c r="N4309" s="3" t="str">
        <f t="shared" si="113"/>
        <v>[1.25 cr - &gt;2 cr]</v>
      </c>
      <c r="O4309" s="3" t="s">
        <v>171</v>
      </c>
      <c r="P4309" s="3" t="s">
        <v>47300</v>
      </c>
      <c r="Q4309" s="3"/>
      <c r="R4309" s="3"/>
      <c r="S4309" s="3"/>
      <c r="T4309" s="3"/>
      <c r="U4309" s="3"/>
      <c r="V4309" s="3"/>
      <c r="W4309" s="3"/>
      <c r="X4309" s="3"/>
      <c r="Y4309" s="3"/>
      <c r="Z4309" s="1"/>
      <c r="AA4309" s="1" t="s">
        <v>16</v>
      </c>
      <c r="AB4309" s="3" t="s">
        <v>12</v>
      </c>
      <c r="AC4309" s="23" t="s">
        <v>37784</v>
      </c>
      <c r="AD4309" s="23" t="s">
        <v>42245</v>
      </c>
      <c r="AE4309" t="s">
        <v>35402</v>
      </c>
    </row>
    <row r="4310" spans="1:31" ht="14.25" customHeight="1">
      <c r="A4310" s="1">
        <v>4309</v>
      </c>
      <c r="B4310" s="1" t="s">
        <v>10396</v>
      </c>
      <c r="C4310" s="1" t="s">
        <v>10920</v>
      </c>
      <c r="D4310" s="1" t="s">
        <v>1243</v>
      </c>
      <c r="E4310" s="1" t="s">
        <v>152</v>
      </c>
      <c r="F4310" s="1" t="s">
        <v>27394</v>
      </c>
      <c r="G4310" s="14">
        <v>91944661041</v>
      </c>
      <c r="H4310" s="1" t="s">
        <v>20</v>
      </c>
      <c r="I4310" s="1" t="s">
        <v>62</v>
      </c>
      <c r="J4310" s="1" t="s">
        <v>47300</v>
      </c>
      <c r="K4310" s="3" t="s">
        <v>42</v>
      </c>
      <c r="L4310" s="1" t="s">
        <v>47335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1"/>
      <c r="AA4310" s="1" t="s">
        <v>16</v>
      </c>
      <c r="AB4310" s="3" t="s">
        <v>12</v>
      </c>
      <c r="AC4310" s="23" t="s">
        <v>37784</v>
      </c>
      <c r="AD4310" s="23" t="s">
        <v>42246</v>
      </c>
      <c r="AE4310" t="s">
        <v>35405</v>
      </c>
    </row>
    <row r="4311" spans="1:31" ht="14.25" customHeight="1">
      <c r="A4311" s="1">
        <v>4310</v>
      </c>
      <c r="B4311" s="9" t="s">
        <v>6</v>
      </c>
      <c r="C4311" s="1" t="s">
        <v>13106</v>
      </c>
      <c r="D4311" s="1" t="s">
        <v>1836</v>
      </c>
      <c r="E4311" s="1" t="s">
        <v>32</v>
      </c>
      <c r="F4311" s="1" t="s">
        <v>27396</v>
      </c>
      <c r="G4311" s="14">
        <v>91994694160</v>
      </c>
      <c r="H4311" s="1" t="s">
        <v>8</v>
      </c>
      <c r="I4311" s="1" t="s">
        <v>33</v>
      </c>
      <c r="J4311" s="1" t="s">
        <v>47300</v>
      </c>
      <c r="K4311" s="3" t="s">
        <v>17</v>
      </c>
      <c r="L4311" s="1" t="s">
        <v>47335</v>
      </c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1"/>
      <c r="AA4311" s="1" t="s">
        <v>16</v>
      </c>
      <c r="AB4311" s="3" t="s">
        <v>12</v>
      </c>
      <c r="AC4311" s="23" t="s">
        <v>37784</v>
      </c>
      <c r="AD4311" s="23" t="s">
        <v>42247</v>
      </c>
      <c r="AE4311" t="s">
        <v>35402</v>
      </c>
    </row>
    <row r="4312" spans="1:31" ht="14.25" customHeight="1">
      <c r="A4312" s="1">
        <v>4311</v>
      </c>
      <c r="B4312" s="9" t="s">
        <v>6</v>
      </c>
      <c r="C4312" s="1" t="s">
        <v>13173</v>
      </c>
      <c r="D4312" s="1" t="s">
        <v>13174</v>
      </c>
      <c r="E4312" s="1" t="s">
        <v>139</v>
      </c>
      <c r="F4312" s="1" t="s">
        <v>27430</v>
      </c>
      <c r="G4312" s="14">
        <v>9194464446</v>
      </c>
      <c r="H4312" s="1" t="s">
        <v>37</v>
      </c>
      <c r="I4312" s="1" t="s">
        <v>62</v>
      </c>
      <c r="J4312" s="1" t="s">
        <v>47300</v>
      </c>
      <c r="K4312" s="3" t="s">
        <v>171</v>
      </c>
      <c r="L4312" s="1" t="s">
        <v>47335</v>
      </c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1"/>
      <c r="AA4312" s="1" t="s">
        <v>16</v>
      </c>
      <c r="AB4312" s="3" t="s">
        <v>12</v>
      </c>
      <c r="AC4312" s="23" t="s">
        <v>37784</v>
      </c>
      <c r="AD4312" s="23" t="s">
        <v>42248</v>
      </c>
      <c r="AE4312" t="s">
        <v>35408</v>
      </c>
    </row>
    <row r="4313" spans="1:31" ht="14.25" customHeight="1">
      <c r="A4313" s="1">
        <v>4312</v>
      </c>
      <c r="B4313" s="9" t="s">
        <v>6</v>
      </c>
      <c r="C4313" s="1" t="s">
        <v>13185</v>
      </c>
      <c r="D4313" s="1" t="s">
        <v>90</v>
      </c>
      <c r="E4313" s="1" t="s">
        <v>959</v>
      </c>
      <c r="F4313" s="1" t="s">
        <v>27435</v>
      </c>
      <c r="G4313" s="14">
        <v>91949449410</v>
      </c>
      <c r="H4313" s="1" t="s">
        <v>8</v>
      </c>
      <c r="I4313" s="1" t="s">
        <v>9</v>
      </c>
      <c r="J4313" s="1" t="s">
        <v>47300</v>
      </c>
      <c r="K4313" s="3" t="s">
        <v>17</v>
      </c>
      <c r="L4313" s="1" t="s">
        <v>47335</v>
      </c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1"/>
      <c r="AA4313" s="1" t="s">
        <v>11</v>
      </c>
      <c r="AB4313" s="3" t="s">
        <v>586</v>
      </c>
      <c r="AC4313" s="23" t="s">
        <v>37784</v>
      </c>
      <c r="AD4313" s="23" t="s">
        <v>42249</v>
      </c>
      <c r="AE4313" t="s">
        <v>35408</v>
      </c>
    </row>
    <row r="4314" spans="1:31" ht="14.25" customHeight="1">
      <c r="A4314" s="1">
        <v>4313</v>
      </c>
      <c r="B4314" s="9" t="s">
        <v>6</v>
      </c>
      <c r="C4314" s="1" t="s">
        <v>13219</v>
      </c>
      <c r="D4314" s="1" t="s">
        <v>1821</v>
      </c>
      <c r="E4314" s="1" t="s">
        <v>8922</v>
      </c>
      <c r="F4314" s="1" t="s">
        <v>27450</v>
      </c>
      <c r="G4314" s="14">
        <v>919444116609</v>
      </c>
      <c r="H4314" s="1" t="s">
        <v>37</v>
      </c>
      <c r="I4314" s="1" t="s">
        <v>9</v>
      </c>
      <c r="J4314" s="1" t="s">
        <v>47300</v>
      </c>
      <c r="K4314" s="3" t="s">
        <v>117</v>
      </c>
      <c r="L4314" s="1" t="s">
        <v>47335</v>
      </c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1"/>
      <c r="AA4314" s="1" t="s">
        <v>16</v>
      </c>
      <c r="AB4314" s="3" t="s">
        <v>12</v>
      </c>
      <c r="AC4314" s="23" t="s">
        <v>37784</v>
      </c>
      <c r="AD4314" s="23" t="s">
        <v>42250</v>
      </c>
      <c r="AE4314" t="s">
        <v>35408</v>
      </c>
    </row>
    <row r="4315" spans="1:31" ht="14.25" customHeight="1">
      <c r="A4315" s="1">
        <v>4314</v>
      </c>
      <c r="B4315" s="1" t="s">
        <v>10396</v>
      </c>
      <c r="C4315" s="1" t="s">
        <v>10955</v>
      </c>
      <c r="D4315" s="1" t="s">
        <v>35697</v>
      </c>
      <c r="E4315" s="1" t="s">
        <v>36798</v>
      </c>
      <c r="F4315" s="1" t="s">
        <v>32577</v>
      </c>
      <c r="G4315" s="14">
        <v>914449461114</v>
      </c>
      <c r="H4315" s="1" t="s">
        <v>20</v>
      </c>
      <c r="I4315" s="1" t="s">
        <v>9</v>
      </c>
      <c r="J4315" s="1" t="s">
        <v>47300</v>
      </c>
      <c r="K4315" s="3" t="s">
        <v>17</v>
      </c>
      <c r="L4315" s="1" t="s">
        <v>47335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1"/>
      <c r="AA4315" s="1" t="s">
        <v>11</v>
      </c>
      <c r="AB4315" s="3" t="s">
        <v>13</v>
      </c>
      <c r="AC4315" s="23" t="s">
        <v>37784</v>
      </c>
      <c r="AD4315" s="23" t="s">
        <v>42251</v>
      </c>
      <c r="AE4315" t="s">
        <v>35402</v>
      </c>
    </row>
    <row r="4316" spans="1:31" ht="14.25" customHeight="1">
      <c r="A4316" s="1">
        <v>4315</v>
      </c>
      <c r="B4316" s="9" t="s">
        <v>6</v>
      </c>
      <c r="C4316" s="1" t="s">
        <v>13238</v>
      </c>
      <c r="D4316" s="1" t="s">
        <v>11014</v>
      </c>
      <c r="E4316" s="1" t="s">
        <v>9242</v>
      </c>
      <c r="F4316" s="1" t="s">
        <v>27464</v>
      </c>
      <c r="G4316" s="14">
        <v>9194949140</v>
      </c>
      <c r="H4316" s="1" t="s">
        <v>8</v>
      </c>
      <c r="I4316" s="1" t="s">
        <v>9</v>
      </c>
      <c r="J4316" s="1" t="s">
        <v>47300</v>
      </c>
      <c r="K4316" s="3" t="s">
        <v>42</v>
      </c>
      <c r="L4316" s="1" t="s">
        <v>47335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1"/>
      <c r="AA4316" s="1" t="s">
        <v>16</v>
      </c>
      <c r="AB4316" s="3" t="s">
        <v>12</v>
      </c>
      <c r="AC4316" s="23" t="s">
        <v>37784</v>
      </c>
      <c r="AD4316" s="23" t="s">
        <v>42252</v>
      </c>
      <c r="AE4316" t="s">
        <v>35402</v>
      </c>
    </row>
    <row r="4317" spans="1:31" ht="14.25" customHeight="1">
      <c r="A4317" s="1">
        <v>4316</v>
      </c>
      <c r="B4317" s="9" t="s">
        <v>6</v>
      </c>
      <c r="C4317" s="1" t="s">
        <v>13245</v>
      </c>
      <c r="D4317" s="1" t="s">
        <v>13246</v>
      </c>
      <c r="E4317" s="1" t="s">
        <v>139</v>
      </c>
      <c r="F4317" s="1" t="s">
        <v>27469</v>
      </c>
      <c r="G4317" s="14">
        <v>91944164446</v>
      </c>
      <c r="H4317" s="1" t="s">
        <v>37</v>
      </c>
      <c r="I4317" s="1" t="s">
        <v>62</v>
      </c>
      <c r="J4317" s="1" t="s">
        <v>47300</v>
      </c>
      <c r="K4317" s="3" t="s">
        <v>178</v>
      </c>
      <c r="L4317" s="1" t="s">
        <v>47335</v>
      </c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1"/>
      <c r="AA4317" s="1" t="s">
        <v>16</v>
      </c>
      <c r="AB4317" s="3" t="s">
        <v>12</v>
      </c>
      <c r="AC4317" s="23" t="s">
        <v>37784</v>
      </c>
      <c r="AD4317" s="23" t="s">
        <v>42253</v>
      </c>
      <c r="AE4317" t="s">
        <v>35407</v>
      </c>
    </row>
    <row r="4318" spans="1:31" ht="14.25" customHeight="1">
      <c r="A4318" s="1">
        <v>4317</v>
      </c>
      <c r="B4318" s="9" t="s">
        <v>6</v>
      </c>
      <c r="C4318" s="1" t="s">
        <v>13313</v>
      </c>
      <c r="D4318" s="1" t="s">
        <v>3204</v>
      </c>
      <c r="E4318" s="1" t="s">
        <v>139</v>
      </c>
      <c r="F4318" s="1" t="s">
        <v>27501</v>
      </c>
      <c r="G4318" s="14">
        <v>9194949699</v>
      </c>
      <c r="H4318" s="1" t="s">
        <v>15</v>
      </c>
      <c r="I4318" s="1" t="s">
        <v>62</v>
      </c>
      <c r="J4318" s="1" t="s">
        <v>47300</v>
      </c>
      <c r="K4318" s="3" t="s">
        <v>27</v>
      </c>
      <c r="L4318" s="1" t="s">
        <v>47335</v>
      </c>
      <c r="M4318" s="3" t="s">
        <v>47344</v>
      </c>
      <c r="N4318" s="3" t="str">
        <f>J4318</f>
        <v>[1.25 cr - &gt;2 cr]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1"/>
      <c r="AA4318" s="1" t="s">
        <v>16</v>
      </c>
      <c r="AB4318" s="3" t="s">
        <v>12</v>
      </c>
      <c r="AC4318" s="23" t="s">
        <v>37785</v>
      </c>
      <c r="AD4318" s="23" t="s">
        <v>42254</v>
      </c>
      <c r="AE4318" t="s">
        <v>35408</v>
      </c>
    </row>
    <row r="4319" spans="1:31" ht="14.25" customHeight="1">
      <c r="A4319" s="1">
        <v>4318</v>
      </c>
      <c r="B4319" s="9" t="s">
        <v>6</v>
      </c>
      <c r="C4319" s="1" t="s">
        <v>13363</v>
      </c>
      <c r="D4319" s="1" t="s">
        <v>3204</v>
      </c>
      <c r="E4319" s="1" t="s">
        <v>1047</v>
      </c>
      <c r="F4319" s="1" t="s">
        <v>27523</v>
      </c>
      <c r="G4319" s="14">
        <v>91909996990</v>
      </c>
      <c r="H4319" s="1" t="s">
        <v>8</v>
      </c>
      <c r="I4319" s="1" t="s">
        <v>41</v>
      </c>
      <c r="J4319" s="1" t="s">
        <v>47300</v>
      </c>
      <c r="K4319" s="3" t="s">
        <v>17</v>
      </c>
      <c r="L4319" s="1" t="s">
        <v>47335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1"/>
      <c r="AA4319" s="1" t="s">
        <v>11</v>
      </c>
      <c r="AB4319" s="3" t="s">
        <v>321</v>
      </c>
      <c r="AC4319" s="23" t="s">
        <v>37785</v>
      </c>
      <c r="AD4319" s="23" t="s">
        <v>42255</v>
      </c>
      <c r="AE4319" t="s">
        <v>35402</v>
      </c>
    </row>
    <row r="4320" spans="1:31" ht="14.25" customHeight="1">
      <c r="A4320" s="1">
        <v>4319</v>
      </c>
      <c r="B4320" s="9" t="s">
        <v>6</v>
      </c>
      <c r="C4320" s="1" t="s">
        <v>13380</v>
      </c>
      <c r="D4320" s="1" t="s">
        <v>13381</v>
      </c>
      <c r="E4320" s="1" t="s">
        <v>13382</v>
      </c>
      <c r="F4320" s="1" t="s">
        <v>27532</v>
      </c>
      <c r="G4320" s="14">
        <v>9191946960</v>
      </c>
      <c r="H4320" s="1" t="s">
        <v>15</v>
      </c>
      <c r="I4320" s="1" t="s">
        <v>62</v>
      </c>
      <c r="J4320" s="1" t="s">
        <v>47300</v>
      </c>
      <c r="K4320" s="3" t="s">
        <v>27</v>
      </c>
      <c r="L4320" s="1" t="s">
        <v>47335</v>
      </c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1"/>
      <c r="AA4320" s="1" t="s">
        <v>16</v>
      </c>
      <c r="AB4320" s="3" t="s">
        <v>12</v>
      </c>
      <c r="AC4320" s="23" t="s">
        <v>37785</v>
      </c>
      <c r="AD4320" s="23" t="s">
        <v>42256</v>
      </c>
      <c r="AE4320" t="s">
        <v>35408</v>
      </c>
    </row>
    <row r="4321" spans="1:31" ht="14.25" customHeight="1">
      <c r="A4321" s="1">
        <v>4320</v>
      </c>
      <c r="B4321" s="9" t="s">
        <v>6</v>
      </c>
      <c r="C4321" s="1" t="s">
        <v>13389</v>
      </c>
      <c r="D4321" s="1" t="s">
        <v>2588</v>
      </c>
      <c r="E4321" s="1" t="s">
        <v>139</v>
      </c>
      <c r="F4321" s="1" t="s">
        <v>27534</v>
      </c>
      <c r="G4321" s="14">
        <v>91999464066</v>
      </c>
      <c r="H4321" s="1" t="s">
        <v>46</v>
      </c>
      <c r="I4321" s="1" t="s">
        <v>41</v>
      </c>
      <c r="J4321" s="1" t="s">
        <v>47300</v>
      </c>
      <c r="K4321" s="3" t="s">
        <v>27</v>
      </c>
      <c r="L4321" s="1" t="s">
        <v>47335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1"/>
      <c r="AA4321" s="1" t="s">
        <v>16</v>
      </c>
      <c r="AB4321" s="3" t="s">
        <v>12</v>
      </c>
      <c r="AC4321" s="23" t="s">
        <v>37785</v>
      </c>
      <c r="AD4321" s="23" t="s">
        <v>42257</v>
      </c>
      <c r="AE4321" t="s">
        <v>35405</v>
      </c>
    </row>
    <row r="4322" spans="1:31" ht="14.25" customHeight="1">
      <c r="A4322" s="1">
        <v>4321</v>
      </c>
      <c r="B4322" s="9" t="s">
        <v>6</v>
      </c>
      <c r="C4322" s="1" t="s">
        <v>13485</v>
      </c>
      <c r="D4322" s="1" t="s">
        <v>7973</v>
      </c>
      <c r="E4322" s="1" t="s">
        <v>506</v>
      </c>
      <c r="F4322" s="1" t="s">
        <v>27573</v>
      </c>
      <c r="G4322" s="14">
        <v>919904044</v>
      </c>
      <c r="H4322" s="1" t="s">
        <v>8</v>
      </c>
      <c r="I4322" s="1" t="s">
        <v>9</v>
      </c>
      <c r="J4322" s="1" t="s">
        <v>47300</v>
      </c>
      <c r="K4322" s="3" t="s">
        <v>27</v>
      </c>
      <c r="L4322" s="1" t="s">
        <v>47335</v>
      </c>
      <c r="M4322" s="3" t="s">
        <v>178</v>
      </c>
      <c r="N4322" s="3" t="str">
        <f>J4322</f>
        <v>[1.25 cr - &gt;2 cr]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1"/>
      <c r="AA4322" s="1" t="s">
        <v>16</v>
      </c>
      <c r="AB4322" s="3" t="s">
        <v>12</v>
      </c>
      <c r="AC4322" s="23" t="s">
        <v>37785</v>
      </c>
      <c r="AD4322" s="23" t="s">
        <v>42258</v>
      </c>
      <c r="AE4322" t="s">
        <v>35402</v>
      </c>
    </row>
    <row r="4323" spans="1:31" ht="14.25" customHeight="1">
      <c r="A4323" s="1">
        <v>4322</v>
      </c>
      <c r="B4323" s="9" t="s">
        <v>6</v>
      </c>
      <c r="C4323" s="1" t="s">
        <v>13510</v>
      </c>
      <c r="D4323" s="1" t="s">
        <v>52</v>
      </c>
      <c r="E4323" s="1" t="s">
        <v>13511</v>
      </c>
      <c r="F4323" s="1" t="s">
        <v>27589</v>
      </c>
      <c r="G4323" s="14">
        <v>91994416444</v>
      </c>
      <c r="H4323" s="1" t="s">
        <v>132</v>
      </c>
      <c r="I4323" s="1" t="s">
        <v>9</v>
      </c>
      <c r="J4323" s="1" t="s">
        <v>47300</v>
      </c>
      <c r="K4323" s="3" t="s">
        <v>27</v>
      </c>
      <c r="L4323" s="1" t="s">
        <v>47335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1"/>
      <c r="AA4323" s="1" t="s">
        <v>16</v>
      </c>
      <c r="AB4323" s="3" t="s">
        <v>12</v>
      </c>
      <c r="AC4323" s="23" t="s">
        <v>37792</v>
      </c>
      <c r="AD4323" s="23" t="s">
        <v>42259</v>
      </c>
      <c r="AE4323" t="s">
        <v>35402</v>
      </c>
    </row>
    <row r="4324" spans="1:31" ht="14.25" customHeight="1">
      <c r="A4324" s="1">
        <v>4323</v>
      </c>
      <c r="B4324" s="9" t="s">
        <v>6</v>
      </c>
      <c r="C4324" s="1" t="s">
        <v>13578</v>
      </c>
      <c r="D4324" s="1" t="s">
        <v>2890</v>
      </c>
      <c r="E4324" s="1" t="s">
        <v>224</v>
      </c>
      <c r="F4324" s="1" t="s">
        <v>34700</v>
      </c>
      <c r="G4324" s="14">
        <v>91990994919</v>
      </c>
      <c r="H4324" s="1" t="s">
        <v>8</v>
      </c>
      <c r="I4324" s="1" t="s">
        <v>62</v>
      </c>
      <c r="J4324" s="1" t="s">
        <v>47300</v>
      </c>
      <c r="K4324" s="3" t="s">
        <v>17</v>
      </c>
      <c r="L4324" s="1" t="s">
        <v>47335</v>
      </c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1"/>
      <c r="AA4324" s="1" t="s">
        <v>11</v>
      </c>
      <c r="AB4324" s="3" t="s">
        <v>538</v>
      </c>
      <c r="AC4324" s="23" t="s">
        <v>37792</v>
      </c>
      <c r="AD4324" s="23" t="s">
        <v>42260</v>
      </c>
      <c r="AE4324" t="s">
        <v>35407</v>
      </c>
    </row>
    <row r="4325" spans="1:31" ht="14.25" customHeight="1">
      <c r="A4325" s="1">
        <v>4324</v>
      </c>
      <c r="B4325" s="9" t="s">
        <v>6</v>
      </c>
      <c r="C4325" s="1" t="s">
        <v>13589</v>
      </c>
      <c r="D4325" s="1" t="s">
        <v>1799</v>
      </c>
      <c r="E4325" s="1" t="s">
        <v>139</v>
      </c>
      <c r="F4325" s="1" t="s">
        <v>27619</v>
      </c>
      <c r="G4325" s="14">
        <v>914409499</v>
      </c>
      <c r="H4325" s="1" t="s">
        <v>132</v>
      </c>
      <c r="I4325" s="1" t="s">
        <v>9</v>
      </c>
      <c r="J4325" s="1" t="s">
        <v>47300</v>
      </c>
      <c r="K4325" s="3" t="s">
        <v>42</v>
      </c>
      <c r="L4325" s="1" t="s">
        <v>47335</v>
      </c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1"/>
      <c r="AA4325" s="1" t="s">
        <v>16</v>
      </c>
      <c r="AB4325" s="3" t="s">
        <v>12</v>
      </c>
      <c r="AC4325" s="23" t="s">
        <v>37792</v>
      </c>
      <c r="AD4325" s="23" t="s">
        <v>39005</v>
      </c>
      <c r="AE4325" t="s">
        <v>35407</v>
      </c>
    </row>
    <row r="4326" spans="1:31" ht="14.25" customHeight="1">
      <c r="A4326" s="1">
        <v>4325</v>
      </c>
      <c r="B4326" s="9" t="s">
        <v>6</v>
      </c>
      <c r="C4326" s="1" t="s">
        <v>13591</v>
      </c>
      <c r="D4326" s="1" t="s">
        <v>13592</v>
      </c>
      <c r="E4326" s="1" t="s">
        <v>139</v>
      </c>
      <c r="F4326" s="1" t="s">
        <v>27620</v>
      </c>
      <c r="G4326" s="14">
        <v>91464444919</v>
      </c>
      <c r="H4326" s="1" t="s">
        <v>15</v>
      </c>
      <c r="I4326" s="1" t="s">
        <v>62</v>
      </c>
      <c r="J4326" s="1" t="s">
        <v>47300</v>
      </c>
      <c r="K4326" s="3" t="s">
        <v>27</v>
      </c>
      <c r="L4326" s="1" t="s">
        <v>47335</v>
      </c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1"/>
      <c r="AA4326" s="1" t="s">
        <v>16</v>
      </c>
      <c r="AB4326" s="3" t="s">
        <v>12</v>
      </c>
      <c r="AC4326" s="23" t="s">
        <v>37792</v>
      </c>
      <c r="AD4326" s="23" t="s">
        <v>42261</v>
      </c>
      <c r="AE4326" t="s">
        <v>35407</v>
      </c>
    </row>
    <row r="4327" spans="1:31" ht="14.25" customHeight="1">
      <c r="A4327" s="1">
        <v>4326</v>
      </c>
      <c r="B4327" s="9" t="s">
        <v>6</v>
      </c>
      <c r="C4327" s="1" t="s">
        <v>13607</v>
      </c>
      <c r="D4327" s="1" t="s">
        <v>1807</v>
      </c>
      <c r="E4327" s="1" t="s">
        <v>3167</v>
      </c>
      <c r="F4327" s="1" t="s">
        <v>13609</v>
      </c>
      <c r="G4327" s="14" t="s">
        <v>13608</v>
      </c>
      <c r="H4327" s="1" t="s">
        <v>15</v>
      </c>
      <c r="I4327" s="1" t="s">
        <v>9</v>
      </c>
      <c r="J4327" s="1" t="s">
        <v>47300</v>
      </c>
      <c r="K4327" s="3" t="s">
        <v>27</v>
      </c>
      <c r="L4327" s="1" t="s">
        <v>47335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1"/>
      <c r="AA4327" s="1" t="s">
        <v>16</v>
      </c>
      <c r="AB4327" s="3" t="s">
        <v>12</v>
      </c>
      <c r="AC4327" s="23" t="s">
        <v>37792</v>
      </c>
      <c r="AD4327" s="23" t="s">
        <v>42262</v>
      </c>
      <c r="AE4327" t="s">
        <v>35407</v>
      </c>
    </row>
    <row r="4328" spans="1:31" ht="14.25" customHeight="1">
      <c r="A4328" s="1">
        <v>4327</v>
      </c>
      <c r="B4328" s="9" t="s">
        <v>6</v>
      </c>
      <c r="C4328" s="1" t="s">
        <v>13610</v>
      </c>
      <c r="D4328" s="1" t="s">
        <v>1361</v>
      </c>
      <c r="E4328" s="1" t="s">
        <v>40</v>
      </c>
      <c r="F4328" s="1" t="s">
        <v>34705</v>
      </c>
      <c r="G4328" s="14">
        <v>91496099969</v>
      </c>
      <c r="H4328" s="1" t="s">
        <v>132</v>
      </c>
      <c r="I4328" s="1" t="s">
        <v>9</v>
      </c>
      <c r="J4328" s="1" t="s">
        <v>47300</v>
      </c>
      <c r="K4328" s="3" t="s">
        <v>27</v>
      </c>
      <c r="L4328" s="1" t="s">
        <v>47335</v>
      </c>
      <c r="M4328" s="3" t="s">
        <v>47344</v>
      </c>
      <c r="N4328" s="3" t="str">
        <f>J4328</f>
        <v>[1.25 cr - &gt;2 cr]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1"/>
      <c r="AA4328" s="1" t="s">
        <v>16</v>
      </c>
      <c r="AB4328" s="3" t="s">
        <v>12</v>
      </c>
      <c r="AC4328" s="23" t="s">
        <v>37792</v>
      </c>
      <c r="AD4328" s="23" t="s">
        <v>42263</v>
      </c>
      <c r="AE4328" t="s">
        <v>35402</v>
      </c>
    </row>
    <row r="4329" spans="1:31" ht="14.25" customHeight="1">
      <c r="A4329" s="1">
        <v>4328</v>
      </c>
      <c r="B4329" s="9" t="s">
        <v>6</v>
      </c>
      <c r="C4329" s="1" t="s">
        <v>13620</v>
      </c>
      <c r="D4329" s="1" t="s">
        <v>1348</v>
      </c>
      <c r="E4329" s="1" t="s">
        <v>13621</v>
      </c>
      <c r="F4329" s="1" t="s">
        <v>27629</v>
      </c>
      <c r="G4329" s="14">
        <v>919494116991</v>
      </c>
      <c r="H4329" s="1" t="s">
        <v>15</v>
      </c>
      <c r="I4329" s="1" t="s">
        <v>62</v>
      </c>
      <c r="J4329" s="1" t="s">
        <v>47300</v>
      </c>
      <c r="K4329" s="3" t="s">
        <v>17</v>
      </c>
      <c r="L4329" s="1" t="s">
        <v>47335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1"/>
      <c r="AA4329" s="1" t="s">
        <v>11</v>
      </c>
      <c r="AB4329" s="3" t="s">
        <v>13</v>
      </c>
      <c r="AC4329" s="23" t="s">
        <v>37792</v>
      </c>
      <c r="AD4329" s="23" t="s">
        <v>42264</v>
      </c>
      <c r="AE4329" t="s">
        <v>35402</v>
      </c>
    </row>
    <row r="4330" spans="1:31" ht="14.25" customHeight="1">
      <c r="A4330" s="1">
        <v>4329</v>
      </c>
      <c r="B4330" s="9" t="s">
        <v>6</v>
      </c>
      <c r="C4330" s="1" t="s">
        <v>13657</v>
      </c>
      <c r="D4330" s="1" t="s">
        <v>699</v>
      </c>
      <c r="E4330" s="1" t="s">
        <v>19</v>
      </c>
      <c r="F4330" s="1" t="s">
        <v>27648</v>
      </c>
      <c r="G4330" s="14">
        <v>919149499</v>
      </c>
      <c r="H4330" s="1" t="s">
        <v>20</v>
      </c>
      <c r="I4330" s="1" t="s">
        <v>41</v>
      </c>
      <c r="J4330" s="1" t="s">
        <v>47300</v>
      </c>
      <c r="K4330" s="3" t="s">
        <v>27</v>
      </c>
      <c r="L4330" s="1" t="s">
        <v>47335</v>
      </c>
      <c r="M4330" s="3" t="s">
        <v>178</v>
      </c>
      <c r="N4330" s="3" t="str">
        <f>J4330</f>
        <v>[1.25 cr - &gt;2 cr]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1"/>
      <c r="AA4330" s="1" t="s">
        <v>16</v>
      </c>
      <c r="AB4330" s="3" t="s">
        <v>12</v>
      </c>
      <c r="AC4330" s="23" t="s">
        <v>37786</v>
      </c>
      <c r="AD4330" s="23" t="s">
        <v>42265</v>
      </c>
      <c r="AE4330" t="s">
        <v>35405</v>
      </c>
    </row>
    <row r="4331" spans="1:31" ht="14.25" customHeight="1">
      <c r="A4331" s="1">
        <v>4330</v>
      </c>
      <c r="B4331" s="9" t="s">
        <v>6</v>
      </c>
      <c r="C4331" s="1" t="s">
        <v>13688</v>
      </c>
      <c r="D4331" s="1" t="s">
        <v>11014</v>
      </c>
      <c r="E4331" s="1" t="s">
        <v>13689</v>
      </c>
      <c r="F4331" s="1" t="s">
        <v>27662</v>
      </c>
      <c r="G4331" s="14">
        <v>919946469064</v>
      </c>
      <c r="H4331" s="1" t="s">
        <v>8</v>
      </c>
      <c r="I4331" s="1" t="s">
        <v>62</v>
      </c>
      <c r="J4331" s="1" t="s">
        <v>47300</v>
      </c>
      <c r="K4331" s="3" t="s">
        <v>17</v>
      </c>
      <c r="L4331" s="1" t="s">
        <v>47335</v>
      </c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1"/>
      <c r="AA4331" s="1" t="s">
        <v>11</v>
      </c>
      <c r="AB4331" s="3" t="s">
        <v>13</v>
      </c>
      <c r="AC4331" s="23" t="s">
        <v>37786</v>
      </c>
      <c r="AD4331" s="23" t="s">
        <v>38972</v>
      </c>
      <c r="AE4331" t="s">
        <v>35408</v>
      </c>
    </row>
    <row r="4332" spans="1:31" ht="14.25" customHeight="1">
      <c r="A4332" s="1">
        <v>4331</v>
      </c>
      <c r="B4332" s="9" t="s">
        <v>6</v>
      </c>
      <c r="C4332" s="1" t="s">
        <v>13704</v>
      </c>
      <c r="D4332" s="1" t="s">
        <v>13705</v>
      </c>
      <c r="E4332" s="1" t="s">
        <v>139</v>
      </c>
      <c r="F4332" s="1" t="s">
        <v>27667</v>
      </c>
      <c r="G4332" s="14">
        <v>914401964404</v>
      </c>
      <c r="H4332" s="1" t="s">
        <v>8</v>
      </c>
      <c r="I4332" s="1" t="s">
        <v>62</v>
      </c>
      <c r="J4332" s="1" t="s">
        <v>47300</v>
      </c>
      <c r="K4332" s="3" t="s">
        <v>27</v>
      </c>
      <c r="L4332" s="1" t="s">
        <v>47335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1"/>
      <c r="AA4332" s="1" t="s">
        <v>16</v>
      </c>
      <c r="AB4332" s="3" t="s">
        <v>12</v>
      </c>
      <c r="AC4332" s="23" t="s">
        <v>37786</v>
      </c>
      <c r="AD4332" s="23" t="s">
        <v>42266</v>
      </c>
      <c r="AE4332" t="s">
        <v>35402</v>
      </c>
    </row>
    <row r="4333" spans="1:31" ht="14.25" customHeight="1">
      <c r="A4333" s="1">
        <v>4332</v>
      </c>
      <c r="B4333" s="9" t="s">
        <v>6</v>
      </c>
      <c r="C4333" s="1" t="s">
        <v>13727</v>
      </c>
      <c r="D4333" s="1" t="s">
        <v>1576</v>
      </c>
      <c r="E4333" s="1" t="s">
        <v>13728</v>
      </c>
      <c r="F4333" s="1" t="s">
        <v>32638</v>
      </c>
      <c r="G4333" s="14">
        <v>91946401169</v>
      </c>
      <c r="H4333" s="1" t="s">
        <v>8</v>
      </c>
      <c r="I4333" s="1" t="s">
        <v>9</v>
      </c>
      <c r="J4333" s="1" t="s">
        <v>47300</v>
      </c>
      <c r="K4333" s="3" t="s">
        <v>17</v>
      </c>
      <c r="L4333" s="1" t="s">
        <v>47335</v>
      </c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1"/>
      <c r="AA4333" s="1" t="s">
        <v>11</v>
      </c>
      <c r="AB4333" s="3" t="s">
        <v>321</v>
      </c>
      <c r="AC4333" s="23" t="s">
        <v>37793</v>
      </c>
      <c r="AD4333" s="23" t="s">
        <v>42267</v>
      </c>
      <c r="AE4333" t="s">
        <v>35405</v>
      </c>
    </row>
    <row r="4334" spans="1:31" ht="14.25" customHeight="1">
      <c r="A4334" s="1">
        <v>4333</v>
      </c>
      <c r="B4334" s="9" t="s">
        <v>6</v>
      </c>
      <c r="C4334" s="1" t="s">
        <v>13738</v>
      </c>
      <c r="D4334" s="1" t="s">
        <v>13739</v>
      </c>
      <c r="E4334" s="1" t="s">
        <v>506</v>
      </c>
      <c r="F4334" s="1" t="s">
        <v>27681</v>
      </c>
      <c r="G4334" s="14">
        <v>9199469904</v>
      </c>
      <c r="H4334" s="1" t="s">
        <v>8</v>
      </c>
      <c r="I4334" s="1" t="s">
        <v>41</v>
      </c>
      <c r="J4334" s="1" t="s">
        <v>47300</v>
      </c>
      <c r="K4334" s="3" t="s">
        <v>42</v>
      </c>
      <c r="L4334" s="1" t="s">
        <v>47335</v>
      </c>
      <c r="M4334" s="3" t="s">
        <v>27</v>
      </c>
      <c r="N4334" s="3" t="str">
        <f>J4334</f>
        <v>[1.25 cr - &gt;2 cr]</v>
      </c>
      <c r="O4334" s="3" t="s">
        <v>47349</v>
      </c>
      <c r="P4334" s="3" t="s">
        <v>47300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1"/>
      <c r="AA4334" s="1" t="s">
        <v>16</v>
      </c>
      <c r="AB4334" s="3" t="s">
        <v>12</v>
      </c>
      <c r="AC4334" s="23" t="s">
        <v>37793</v>
      </c>
      <c r="AD4334" s="23" t="s">
        <v>42268</v>
      </c>
      <c r="AE4334" t="s">
        <v>35408</v>
      </c>
    </row>
    <row r="4335" spans="1:31" ht="14.25" customHeight="1">
      <c r="A4335" s="1">
        <v>4334</v>
      </c>
      <c r="B4335" s="9" t="s">
        <v>6</v>
      </c>
      <c r="C4335" s="1" t="s">
        <v>13758</v>
      </c>
      <c r="D4335" s="1" t="s">
        <v>2654</v>
      </c>
      <c r="E4335" s="1" t="s">
        <v>36799</v>
      </c>
      <c r="F4335" s="1" t="s">
        <v>27692</v>
      </c>
      <c r="G4335" s="14">
        <v>91949444644</v>
      </c>
      <c r="H4335" s="1" t="s">
        <v>8</v>
      </c>
      <c r="I4335" s="1" t="s">
        <v>9</v>
      </c>
      <c r="J4335" s="1" t="s">
        <v>47300</v>
      </c>
      <c r="K4335" s="3" t="s">
        <v>17</v>
      </c>
      <c r="L4335" s="1" t="s">
        <v>47335</v>
      </c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1"/>
      <c r="AA4335" s="1" t="s">
        <v>11</v>
      </c>
      <c r="AB4335" s="3" t="s">
        <v>586</v>
      </c>
      <c r="AC4335" s="23" t="s">
        <v>37793</v>
      </c>
      <c r="AD4335" s="23" t="s">
        <v>42269</v>
      </c>
      <c r="AE4335" t="s">
        <v>35402</v>
      </c>
    </row>
    <row r="4336" spans="1:31" ht="14.25" customHeight="1">
      <c r="A4336" s="1">
        <v>4335</v>
      </c>
      <c r="B4336" s="9" t="s">
        <v>6</v>
      </c>
      <c r="C4336" s="1" t="s">
        <v>13759</v>
      </c>
      <c r="D4336" s="1" t="s">
        <v>672</v>
      </c>
      <c r="E4336" s="1" t="s">
        <v>264</v>
      </c>
      <c r="F4336" s="1" t="s">
        <v>32644</v>
      </c>
      <c r="G4336" s="14">
        <v>914611010166</v>
      </c>
      <c r="H4336" s="1" t="s">
        <v>15</v>
      </c>
      <c r="I4336" s="1" t="s">
        <v>41</v>
      </c>
      <c r="J4336" s="1" t="s">
        <v>47300</v>
      </c>
      <c r="K4336" s="3" t="s">
        <v>42</v>
      </c>
      <c r="L4336" s="1" t="s">
        <v>47335</v>
      </c>
      <c r="M4336" s="3" t="s">
        <v>27</v>
      </c>
      <c r="N4336" s="3" t="str">
        <f>J4336</f>
        <v>[1.25 cr - &gt;2 cr]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1"/>
      <c r="AA4336" s="1" t="s">
        <v>16</v>
      </c>
      <c r="AB4336" s="3" t="s">
        <v>12</v>
      </c>
      <c r="AC4336" s="23" t="s">
        <v>37793</v>
      </c>
      <c r="AD4336" s="23" t="s">
        <v>42270</v>
      </c>
      <c r="AE4336" t="s">
        <v>35402</v>
      </c>
    </row>
    <row r="4337" spans="1:31" ht="14.25" customHeight="1">
      <c r="A4337" s="1">
        <v>4336</v>
      </c>
      <c r="B4337" s="9" t="s">
        <v>6</v>
      </c>
      <c r="C4337" s="1" t="s">
        <v>13763</v>
      </c>
      <c r="D4337" s="1" t="s">
        <v>2046</v>
      </c>
      <c r="E4337" s="1" t="s">
        <v>881</v>
      </c>
      <c r="F4337" s="1" t="s">
        <v>32645</v>
      </c>
      <c r="G4337" s="14">
        <v>919694996091</v>
      </c>
      <c r="H4337" s="1" t="s">
        <v>8</v>
      </c>
      <c r="I4337" s="1" t="s">
        <v>62</v>
      </c>
      <c r="J4337" s="1" t="s">
        <v>47300</v>
      </c>
      <c r="K4337" s="3" t="s">
        <v>42</v>
      </c>
      <c r="L4337" s="1" t="s">
        <v>47335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1"/>
      <c r="AA4337" s="1" t="s">
        <v>16</v>
      </c>
      <c r="AB4337" s="3" t="s">
        <v>12</v>
      </c>
      <c r="AC4337" s="23" t="s">
        <v>37793</v>
      </c>
      <c r="AD4337" s="23" t="s">
        <v>42271</v>
      </c>
      <c r="AE4337" t="s">
        <v>35402</v>
      </c>
    </row>
    <row r="4338" spans="1:31" ht="14.25" customHeight="1">
      <c r="A4338" s="1">
        <v>4337</v>
      </c>
      <c r="B4338" s="9" t="s">
        <v>6</v>
      </c>
      <c r="C4338" s="1" t="s">
        <v>13798</v>
      </c>
      <c r="D4338" s="1" t="s">
        <v>36235</v>
      </c>
      <c r="E4338" s="1" t="s">
        <v>6198</v>
      </c>
      <c r="F4338" s="1" t="s">
        <v>32652</v>
      </c>
      <c r="G4338" s="14">
        <v>914160916664</v>
      </c>
      <c r="H4338" s="1" t="s">
        <v>8</v>
      </c>
      <c r="I4338" s="1" t="s">
        <v>62</v>
      </c>
      <c r="J4338" s="1" t="s">
        <v>47300</v>
      </c>
      <c r="K4338" s="3" t="s">
        <v>42</v>
      </c>
      <c r="L4338" s="1" t="s">
        <v>47335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1"/>
      <c r="AA4338" s="1" t="s">
        <v>16</v>
      </c>
      <c r="AB4338" s="3" t="s">
        <v>12</v>
      </c>
      <c r="AC4338" s="23" t="s">
        <v>37793</v>
      </c>
      <c r="AD4338" s="23" t="s">
        <v>42272</v>
      </c>
      <c r="AE4338" t="s">
        <v>35405</v>
      </c>
    </row>
    <row r="4339" spans="1:31" ht="14.25" customHeight="1">
      <c r="A4339" s="1">
        <v>4338</v>
      </c>
      <c r="B4339" s="9" t="s">
        <v>6</v>
      </c>
      <c r="C4339" s="1" t="s">
        <v>13806</v>
      </c>
      <c r="D4339" s="1" t="s">
        <v>1111</v>
      </c>
      <c r="E4339" s="1" t="s">
        <v>1992</v>
      </c>
      <c r="F4339" s="1" t="s">
        <v>32654</v>
      </c>
      <c r="G4339" s="14">
        <v>91969440604</v>
      </c>
      <c r="H4339" s="1" t="s">
        <v>8</v>
      </c>
      <c r="I4339" s="1" t="s">
        <v>62</v>
      </c>
      <c r="J4339" s="1" t="s">
        <v>47300</v>
      </c>
      <c r="K4339" s="3" t="s">
        <v>117</v>
      </c>
      <c r="L4339" s="1" t="s">
        <v>47335</v>
      </c>
      <c r="M4339" s="3" t="s">
        <v>178</v>
      </c>
      <c r="N4339" s="3" t="str">
        <f t="shared" ref="N4339:N4340" si="114">J4339</f>
        <v>[1.25 cr - &gt;2 cr]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1"/>
      <c r="AA4339" s="1" t="s">
        <v>16</v>
      </c>
      <c r="AB4339" s="3" t="s">
        <v>12</v>
      </c>
      <c r="AC4339" s="23" t="s">
        <v>37795</v>
      </c>
      <c r="AD4339" s="23" t="s">
        <v>42273</v>
      </c>
      <c r="AE4339" t="s">
        <v>35408</v>
      </c>
    </row>
    <row r="4340" spans="1:31" ht="14.25" customHeight="1">
      <c r="A4340" s="1">
        <v>4339</v>
      </c>
      <c r="B4340" s="9" t="s">
        <v>6</v>
      </c>
      <c r="C4340" s="1" t="s">
        <v>13808</v>
      </c>
      <c r="D4340" s="1" t="s">
        <v>13809</v>
      </c>
      <c r="E4340" s="1" t="s">
        <v>1992</v>
      </c>
      <c r="F4340" s="1" t="s">
        <v>32654</v>
      </c>
      <c r="G4340" s="14">
        <v>919919649469</v>
      </c>
      <c r="H4340" s="1" t="s">
        <v>8</v>
      </c>
      <c r="I4340" s="1" t="s">
        <v>62</v>
      </c>
      <c r="J4340" s="1" t="s">
        <v>47300</v>
      </c>
      <c r="K4340" s="3" t="s">
        <v>27</v>
      </c>
      <c r="L4340" s="1" t="s">
        <v>47335</v>
      </c>
      <c r="M4340" s="3" t="s">
        <v>178</v>
      </c>
      <c r="N4340" s="3" t="str">
        <f t="shared" si="114"/>
        <v>[1.25 cr - &gt;2 cr]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1"/>
      <c r="AA4340" s="1" t="s">
        <v>16</v>
      </c>
      <c r="AB4340" s="3" t="s">
        <v>12</v>
      </c>
      <c r="AC4340" s="23" t="s">
        <v>37795</v>
      </c>
      <c r="AD4340" s="23" t="s">
        <v>42274</v>
      </c>
      <c r="AE4340" t="s">
        <v>35407</v>
      </c>
    </row>
    <row r="4341" spans="1:31" ht="14.25" customHeight="1">
      <c r="A4341" s="1">
        <v>4340</v>
      </c>
      <c r="B4341" s="9" t="s">
        <v>6</v>
      </c>
      <c r="C4341" s="1" t="s">
        <v>13880</v>
      </c>
      <c r="D4341" s="1" t="s">
        <v>35698</v>
      </c>
      <c r="E4341" s="1" t="s">
        <v>52</v>
      </c>
      <c r="F4341" s="1" t="s">
        <v>34725</v>
      </c>
      <c r="G4341" s="14">
        <v>919490664</v>
      </c>
      <c r="H4341" s="1" t="s">
        <v>8</v>
      </c>
      <c r="I4341" s="1" t="s">
        <v>9</v>
      </c>
      <c r="J4341" s="1" t="s">
        <v>47300</v>
      </c>
      <c r="K4341" s="3" t="s">
        <v>27</v>
      </c>
      <c r="L4341" s="1" t="s">
        <v>47335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1"/>
      <c r="AA4341" s="1" t="s">
        <v>16</v>
      </c>
      <c r="AB4341" s="3" t="s">
        <v>12</v>
      </c>
      <c r="AC4341" s="23" t="s">
        <v>37790</v>
      </c>
      <c r="AD4341" s="23" t="s">
        <v>42275</v>
      </c>
      <c r="AE4341" t="s">
        <v>35407</v>
      </c>
    </row>
    <row r="4342" spans="1:31" ht="14.25" customHeight="1">
      <c r="A4342" s="1">
        <v>4341</v>
      </c>
      <c r="B4342" s="9" t="s">
        <v>6</v>
      </c>
      <c r="C4342" s="1" t="s">
        <v>13946</v>
      </c>
      <c r="D4342" s="1" t="s">
        <v>672</v>
      </c>
      <c r="E4342" s="1" t="s">
        <v>480</v>
      </c>
      <c r="F4342" s="1" t="s">
        <v>32670</v>
      </c>
      <c r="G4342" s="14">
        <v>9199490946</v>
      </c>
      <c r="H4342" s="1" t="s">
        <v>8</v>
      </c>
      <c r="I4342" s="1" t="s">
        <v>9</v>
      </c>
      <c r="J4342" s="1" t="s">
        <v>47300</v>
      </c>
      <c r="K4342" s="3" t="s">
        <v>42</v>
      </c>
      <c r="L4342" s="1" t="s">
        <v>47335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1"/>
      <c r="AA4342" s="1" t="s">
        <v>16</v>
      </c>
      <c r="AB4342" s="3" t="s">
        <v>12</v>
      </c>
      <c r="AC4342" s="23" t="s">
        <v>37791</v>
      </c>
      <c r="AD4342" s="23" t="s">
        <v>42276</v>
      </c>
      <c r="AE4342" t="s">
        <v>35408</v>
      </c>
    </row>
    <row r="4343" spans="1:31" ht="14.25" customHeight="1">
      <c r="A4343" s="1">
        <v>4342</v>
      </c>
      <c r="B4343" s="9" t="s">
        <v>6</v>
      </c>
      <c r="C4343" s="1" t="s">
        <v>13947</v>
      </c>
      <c r="D4343" s="1" t="s">
        <v>1302</v>
      </c>
      <c r="E4343" s="1" t="s">
        <v>90</v>
      </c>
      <c r="F4343" s="1" t="s">
        <v>27780</v>
      </c>
      <c r="G4343" s="14">
        <v>91416016994</v>
      </c>
      <c r="H4343" s="1" t="s">
        <v>8</v>
      </c>
      <c r="I4343" s="1" t="s">
        <v>9</v>
      </c>
      <c r="J4343" s="1" t="s">
        <v>47300</v>
      </c>
      <c r="K4343" s="3" t="s">
        <v>42</v>
      </c>
      <c r="L4343" s="1" t="s">
        <v>47335</v>
      </c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1"/>
      <c r="AA4343" s="1" t="s">
        <v>16</v>
      </c>
      <c r="AB4343" s="3" t="s">
        <v>12</v>
      </c>
      <c r="AC4343" s="23" t="s">
        <v>37791</v>
      </c>
      <c r="AD4343" s="23" t="s">
        <v>42277</v>
      </c>
      <c r="AE4343" t="s">
        <v>35408</v>
      </c>
    </row>
    <row r="4344" spans="1:31" ht="14.25" customHeight="1">
      <c r="A4344" s="1">
        <v>4343</v>
      </c>
      <c r="B4344" s="9" t="s">
        <v>6</v>
      </c>
      <c r="C4344" s="1" t="s">
        <v>13955</v>
      </c>
      <c r="D4344" s="1" t="s">
        <v>2266</v>
      </c>
      <c r="E4344" s="1" t="s">
        <v>78</v>
      </c>
      <c r="F4344" s="1" t="s">
        <v>34734</v>
      </c>
      <c r="G4344" s="14">
        <v>9144644144</v>
      </c>
      <c r="H4344" s="1" t="s">
        <v>37</v>
      </c>
      <c r="I4344" s="1" t="s">
        <v>41</v>
      </c>
      <c r="J4344" s="1" t="s">
        <v>47300</v>
      </c>
      <c r="K4344" s="3" t="s">
        <v>42</v>
      </c>
      <c r="L4344" s="1" t="s">
        <v>47335</v>
      </c>
      <c r="M4344" s="3" t="s">
        <v>27</v>
      </c>
      <c r="N4344" s="3" t="str">
        <f>J4344</f>
        <v>[1.25 cr - &gt;2 cr]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1"/>
      <c r="AA4344" s="1" t="s">
        <v>16</v>
      </c>
      <c r="AB4344" s="3" t="s">
        <v>12</v>
      </c>
      <c r="AC4344" s="23" t="s">
        <v>37791</v>
      </c>
      <c r="AD4344" s="23" t="s">
        <v>42278</v>
      </c>
      <c r="AE4344" t="s">
        <v>35407</v>
      </c>
    </row>
    <row r="4345" spans="1:31" ht="14.25" customHeight="1">
      <c r="A4345" s="1">
        <v>4344</v>
      </c>
      <c r="B4345" s="9" t="s">
        <v>6</v>
      </c>
      <c r="C4345" s="1" t="s">
        <v>14022</v>
      </c>
      <c r="D4345" s="1" t="s">
        <v>1959</v>
      </c>
      <c r="E4345" s="1" t="s">
        <v>139</v>
      </c>
      <c r="F4345" s="1" t="s">
        <v>14023</v>
      </c>
      <c r="G4345" s="14">
        <v>919610164044</v>
      </c>
      <c r="H4345" s="1" t="s">
        <v>20</v>
      </c>
      <c r="I4345" s="1" t="s">
        <v>9</v>
      </c>
      <c r="J4345" s="1" t="s">
        <v>47300</v>
      </c>
      <c r="K4345" s="3" t="s">
        <v>42</v>
      </c>
      <c r="L4345" s="1" t="s">
        <v>47335</v>
      </c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1"/>
      <c r="AA4345" s="1" t="s">
        <v>16</v>
      </c>
      <c r="AB4345" s="3" t="s">
        <v>12</v>
      </c>
      <c r="AC4345" s="23" t="s">
        <v>37788</v>
      </c>
      <c r="AD4345" s="23" t="s">
        <v>42279</v>
      </c>
      <c r="AE4345" t="s">
        <v>35408</v>
      </c>
    </row>
    <row r="4346" spans="1:31" ht="14.25" customHeight="1">
      <c r="A4346" s="1">
        <v>4345</v>
      </c>
      <c r="B4346" s="9" t="s">
        <v>6</v>
      </c>
      <c r="C4346" s="1" t="s">
        <v>8486</v>
      </c>
      <c r="D4346" s="1" t="s">
        <v>1501</v>
      </c>
      <c r="E4346" s="1" t="s">
        <v>6781</v>
      </c>
      <c r="F4346" s="1" t="s">
        <v>24970</v>
      </c>
      <c r="G4346" s="14">
        <v>919446909609</v>
      </c>
      <c r="H4346" s="1" t="s">
        <v>8</v>
      </c>
      <c r="I4346" s="1" t="s">
        <v>9</v>
      </c>
      <c r="J4346" s="1" t="s">
        <v>47295</v>
      </c>
      <c r="K4346" s="3" t="s">
        <v>63</v>
      </c>
      <c r="L4346" s="1" t="s">
        <v>47325</v>
      </c>
      <c r="M4346" s="3" t="s">
        <v>213</v>
      </c>
      <c r="N4346" s="3" t="s">
        <v>47340</v>
      </c>
      <c r="O4346" s="3" t="s">
        <v>17</v>
      </c>
      <c r="P4346" s="3" t="s">
        <v>34</v>
      </c>
      <c r="Q4346" s="3" t="s">
        <v>42</v>
      </c>
      <c r="R4346" s="3" t="s">
        <v>50</v>
      </c>
      <c r="S4346" s="3" t="s">
        <v>27</v>
      </c>
      <c r="T4346" s="3" t="s">
        <v>47351</v>
      </c>
      <c r="U4346" s="3" t="s">
        <v>117</v>
      </c>
      <c r="V4346" s="3" t="s">
        <v>24</v>
      </c>
      <c r="W4346" s="3" t="s">
        <v>178</v>
      </c>
      <c r="X4346" s="3" t="s">
        <v>70</v>
      </c>
      <c r="Y4346" s="3" t="s">
        <v>171</v>
      </c>
      <c r="Z4346" s="1" t="s">
        <v>70</v>
      </c>
      <c r="AA4346" s="1" t="s">
        <v>16</v>
      </c>
      <c r="AB4346" s="3" t="s">
        <v>12</v>
      </c>
      <c r="AC4346" s="23" t="s">
        <v>37781</v>
      </c>
      <c r="AD4346" s="23" t="s">
        <v>42280</v>
      </c>
      <c r="AE4346" s="20" t="s">
        <v>47358</v>
      </c>
    </row>
    <row r="4347" spans="1:31" ht="14.25" customHeight="1">
      <c r="A4347" s="1">
        <v>4346</v>
      </c>
      <c r="B4347" s="9" t="s">
        <v>6</v>
      </c>
      <c r="C4347" s="1" t="s">
        <v>2131</v>
      </c>
      <c r="D4347" s="1" t="s">
        <v>2132</v>
      </c>
      <c r="E4347" s="1" t="s">
        <v>139</v>
      </c>
      <c r="F4347" s="1" t="s">
        <v>21882</v>
      </c>
      <c r="G4347" s="14">
        <v>91446049610</v>
      </c>
      <c r="H4347" s="1" t="s">
        <v>15</v>
      </c>
      <c r="I4347" s="1" t="s">
        <v>41</v>
      </c>
      <c r="J4347" s="1" t="s">
        <v>47294</v>
      </c>
      <c r="K4347" s="3" t="s">
        <v>17</v>
      </c>
      <c r="L4347" s="1" t="s">
        <v>47325</v>
      </c>
      <c r="M4347" s="4" t="s">
        <v>42</v>
      </c>
      <c r="N4347" s="3" t="s">
        <v>47340</v>
      </c>
      <c r="O4347" s="3" t="s">
        <v>27</v>
      </c>
      <c r="P4347" s="3" t="s">
        <v>34</v>
      </c>
      <c r="Q4347" s="3"/>
      <c r="R4347" s="3"/>
      <c r="S4347" s="3"/>
      <c r="T4347" s="3"/>
      <c r="U4347" s="3"/>
      <c r="V4347" s="3"/>
      <c r="W4347" s="3"/>
      <c r="X4347" s="3"/>
      <c r="Y4347" s="3"/>
      <c r="Z4347" s="1"/>
      <c r="AA4347" s="1" t="s">
        <v>16</v>
      </c>
      <c r="AB4347" s="3" t="s">
        <v>12</v>
      </c>
      <c r="AC4347" s="23" t="s">
        <v>37782</v>
      </c>
      <c r="AD4347" s="23" t="s">
        <v>42281</v>
      </c>
      <c r="AE4347" s="20" t="s">
        <v>47358</v>
      </c>
    </row>
    <row r="4348" spans="1:31" ht="14.25" customHeight="1">
      <c r="A4348" s="1">
        <v>4347</v>
      </c>
      <c r="B4348" s="1" t="s">
        <v>54</v>
      </c>
      <c r="C4348" s="1" t="s">
        <v>9872</v>
      </c>
      <c r="D4348" s="1" t="s">
        <v>1243</v>
      </c>
      <c r="E4348" s="1" t="s">
        <v>558</v>
      </c>
      <c r="F4348" s="1" t="s">
        <v>25648</v>
      </c>
      <c r="G4348" s="14">
        <v>91946460</v>
      </c>
      <c r="H4348" s="1" t="s">
        <v>20</v>
      </c>
      <c r="I4348" s="1" t="s">
        <v>9</v>
      </c>
      <c r="J4348" s="1" t="s">
        <v>47294</v>
      </c>
      <c r="K4348" s="3" t="s">
        <v>17</v>
      </c>
      <c r="L4348" s="1" t="s">
        <v>47325</v>
      </c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1"/>
      <c r="AA4348" s="1" t="s">
        <v>11</v>
      </c>
      <c r="AB4348" s="3" t="s">
        <v>56</v>
      </c>
      <c r="AC4348" s="23" t="s">
        <v>37781</v>
      </c>
      <c r="AD4348" s="23" t="s">
        <v>42282</v>
      </c>
      <c r="AE4348" t="s">
        <v>35397</v>
      </c>
    </row>
    <row r="4349" spans="1:31" ht="14.25" customHeight="1">
      <c r="A4349" s="1">
        <v>4348</v>
      </c>
      <c r="B4349" s="9" t="s">
        <v>6</v>
      </c>
      <c r="C4349" s="1" t="s">
        <v>2054</v>
      </c>
      <c r="D4349" s="1" t="s">
        <v>89</v>
      </c>
      <c r="E4349" s="1" t="s">
        <v>746</v>
      </c>
      <c r="F4349" s="1" t="s">
        <v>33575</v>
      </c>
      <c r="G4349" s="14">
        <v>914940149011</v>
      </c>
      <c r="H4349" s="1" t="s">
        <v>20</v>
      </c>
      <c r="I4349" s="1" t="s">
        <v>41</v>
      </c>
      <c r="J4349" s="1" t="s">
        <v>47296</v>
      </c>
      <c r="K4349" s="3" t="s">
        <v>17</v>
      </c>
      <c r="L4349" s="1" t="s">
        <v>47325</v>
      </c>
      <c r="M4349" s="4" t="s">
        <v>42</v>
      </c>
      <c r="N4349" s="3" t="s">
        <v>47340</v>
      </c>
      <c r="O4349" s="3" t="s">
        <v>47349</v>
      </c>
      <c r="P4349" s="3" t="s">
        <v>34</v>
      </c>
      <c r="Q4349" s="3"/>
      <c r="R4349" s="3"/>
      <c r="S4349" s="3"/>
      <c r="T4349" s="3"/>
      <c r="U4349" s="3"/>
      <c r="V4349" s="3"/>
      <c r="W4349" s="3"/>
      <c r="X4349" s="3"/>
      <c r="Y4349" s="3"/>
      <c r="Z4349" s="1"/>
      <c r="AA4349" s="1" t="s">
        <v>16</v>
      </c>
      <c r="AB4349" s="3" t="s">
        <v>12</v>
      </c>
      <c r="AC4349" s="23" t="s">
        <v>37782</v>
      </c>
      <c r="AD4349" s="23" t="s">
        <v>42283</v>
      </c>
      <c r="AE4349" s="20" t="s">
        <v>47358</v>
      </c>
    </row>
    <row r="4350" spans="1:31" ht="14.25" customHeight="1">
      <c r="A4350" s="1">
        <v>4349</v>
      </c>
      <c r="B4350" s="9" t="s">
        <v>6</v>
      </c>
      <c r="C4350" s="1" t="s">
        <v>3593</v>
      </c>
      <c r="D4350" s="1" t="s">
        <v>36428</v>
      </c>
      <c r="E4350" s="1" t="s">
        <v>90</v>
      </c>
      <c r="F4350" s="1" t="s">
        <v>22568</v>
      </c>
      <c r="G4350" s="14">
        <v>91414046464</v>
      </c>
      <c r="H4350" s="1" t="s">
        <v>8</v>
      </c>
      <c r="I4350" s="1" t="s">
        <v>41</v>
      </c>
      <c r="J4350" s="1" t="s">
        <v>47296</v>
      </c>
      <c r="K4350" s="3" t="s">
        <v>17</v>
      </c>
      <c r="L4350" s="1" t="s">
        <v>47325</v>
      </c>
      <c r="M4350" s="4" t="s">
        <v>42</v>
      </c>
      <c r="N4350" s="3" t="s">
        <v>47340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1"/>
      <c r="AA4350" s="1" t="s">
        <v>16</v>
      </c>
      <c r="AB4350" s="3" t="s">
        <v>12</v>
      </c>
      <c r="AC4350" s="23" t="s">
        <v>37782</v>
      </c>
      <c r="AD4350" s="23" t="s">
        <v>42284</v>
      </c>
      <c r="AE4350" t="s">
        <v>35398</v>
      </c>
    </row>
    <row r="4351" spans="1:31" ht="14.25" customHeight="1">
      <c r="A4351" s="1">
        <v>4350</v>
      </c>
      <c r="B4351" s="9" t="s">
        <v>6</v>
      </c>
      <c r="C4351" s="1" t="s">
        <v>4782</v>
      </c>
      <c r="D4351" s="1" t="s">
        <v>4783</v>
      </c>
      <c r="E4351" s="1" t="s">
        <v>40</v>
      </c>
      <c r="F4351" s="1" t="s">
        <v>23160</v>
      </c>
      <c r="G4351" s="14">
        <v>91640996466</v>
      </c>
      <c r="H4351" s="1" t="s">
        <v>15</v>
      </c>
      <c r="I4351" s="1" t="s">
        <v>41</v>
      </c>
      <c r="J4351" s="1" t="s">
        <v>47296</v>
      </c>
      <c r="K4351" s="3" t="s">
        <v>17</v>
      </c>
      <c r="L4351" s="1" t="s">
        <v>47325</v>
      </c>
      <c r="M4351" s="4" t="s">
        <v>42</v>
      </c>
      <c r="N4351" s="3" t="s">
        <v>47340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1"/>
      <c r="AA4351" s="1" t="s">
        <v>16</v>
      </c>
      <c r="AB4351" s="3" t="s">
        <v>12</v>
      </c>
      <c r="AC4351" s="23" t="s">
        <v>37782</v>
      </c>
      <c r="AD4351" s="23" t="s">
        <v>42285</v>
      </c>
      <c r="AE4351" s="20" t="s">
        <v>47358</v>
      </c>
    </row>
    <row r="4352" spans="1:31" ht="14.25" customHeight="1">
      <c r="A4352" s="1">
        <v>4351</v>
      </c>
      <c r="B4352" s="9" t="s">
        <v>6</v>
      </c>
      <c r="C4352" s="1" t="s">
        <v>8407</v>
      </c>
      <c r="D4352" s="1" t="s">
        <v>1302</v>
      </c>
      <c r="E4352" s="1" t="s">
        <v>141</v>
      </c>
      <c r="F4352" s="1" t="s">
        <v>24927</v>
      </c>
      <c r="G4352" s="14">
        <v>914906464040</v>
      </c>
      <c r="H4352" s="1" t="s">
        <v>37</v>
      </c>
      <c r="I4352" s="1" t="s">
        <v>41</v>
      </c>
      <c r="J4352" s="1" t="s">
        <v>47296</v>
      </c>
      <c r="K4352" s="3" t="s">
        <v>17</v>
      </c>
      <c r="L4352" s="1" t="s">
        <v>47325</v>
      </c>
      <c r="M4352" s="4" t="s">
        <v>42</v>
      </c>
      <c r="N4352" s="3" t="s">
        <v>47340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1"/>
      <c r="AA4352" s="1" t="s">
        <v>16</v>
      </c>
      <c r="AB4352" s="3" t="s">
        <v>12</v>
      </c>
      <c r="AC4352" s="23" t="s">
        <v>37781</v>
      </c>
      <c r="AD4352" s="23" t="s">
        <v>42286</v>
      </c>
      <c r="AE4352" t="s">
        <v>35398</v>
      </c>
    </row>
    <row r="4353" spans="1:31" ht="14.25" customHeight="1">
      <c r="A4353" s="1">
        <v>4352</v>
      </c>
      <c r="B4353" s="9" t="s">
        <v>6</v>
      </c>
      <c r="C4353" s="1" t="s">
        <v>13992</v>
      </c>
      <c r="D4353" s="1" t="s">
        <v>12587</v>
      </c>
      <c r="E4353" s="1" t="s">
        <v>255</v>
      </c>
      <c r="F4353" s="1" t="s">
        <v>27802</v>
      </c>
      <c r="G4353" s="14">
        <v>91944694414</v>
      </c>
      <c r="H4353" s="1" t="s">
        <v>15</v>
      </c>
      <c r="I4353" s="1" t="s">
        <v>41</v>
      </c>
      <c r="J4353" s="1" t="s">
        <v>47296</v>
      </c>
      <c r="K4353" s="3" t="s">
        <v>17</v>
      </c>
      <c r="L4353" s="1" t="s">
        <v>47325</v>
      </c>
      <c r="M4353" s="4" t="s">
        <v>42</v>
      </c>
      <c r="N4353" s="3" t="s">
        <v>47340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1"/>
      <c r="AA4353" s="1" t="s">
        <v>16</v>
      </c>
      <c r="AB4353" s="3" t="s">
        <v>12</v>
      </c>
      <c r="AC4353" s="23" t="s">
        <v>37796</v>
      </c>
      <c r="AD4353" s="23" t="s">
        <v>38714</v>
      </c>
      <c r="AE4353" t="s">
        <v>35397</v>
      </c>
    </row>
    <row r="4354" spans="1:31" ht="14.25" customHeight="1">
      <c r="A4354" s="1">
        <v>4353</v>
      </c>
      <c r="B4354" s="9" t="s">
        <v>6</v>
      </c>
      <c r="C4354" s="1" t="s">
        <v>11673</v>
      </c>
      <c r="D4354" s="1" t="s">
        <v>11742</v>
      </c>
      <c r="E4354" s="1" t="s">
        <v>4478</v>
      </c>
      <c r="F4354" s="1" t="s">
        <v>26549</v>
      </c>
      <c r="G4354" s="14">
        <v>919446044444</v>
      </c>
      <c r="H4354" s="1" t="s">
        <v>8</v>
      </c>
      <c r="I4354" s="1" t="s">
        <v>9</v>
      </c>
      <c r="J4354" s="1" t="s">
        <v>47293</v>
      </c>
      <c r="K4354" s="3" t="s">
        <v>63</v>
      </c>
      <c r="L4354" s="1" t="s">
        <v>47325</v>
      </c>
      <c r="M4354" s="3" t="s">
        <v>213</v>
      </c>
      <c r="N4354" s="3" t="s">
        <v>47340</v>
      </c>
      <c r="O4354" s="3" t="s">
        <v>17</v>
      </c>
      <c r="P4354" s="3" t="s">
        <v>70</v>
      </c>
      <c r="Q4354" s="3" t="s">
        <v>42</v>
      </c>
      <c r="R4354" s="3" t="s">
        <v>50</v>
      </c>
      <c r="S4354" s="3" t="s">
        <v>27</v>
      </c>
      <c r="T4354" s="3" t="s">
        <v>47293</v>
      </c>
      <c r="U4354" s="3" t="s">
        <v>117</v>
      </c>
      <c r="V4354" s="3" t="s">
        <v>47293</v>
      </c>
      <c r="W4354" s="3" t="s">
        <v>178</v>
      </c>
      <c r="X4354" s="3" t="s">
        <v>47293</v>
      </c>
      <c r="Y4354" s="3" t="s">
        <v>171</v>
      </c>
      <c r="Z4354" s="1" t="s">
        <v>47293</v>
      </c>
      <c r="AA4354" s="1" t="s">
        <v>16</v>
      </c>
      <c r="AB4354" s="3" t="s">
        <v>12</v>
      </c>
      <c r="AC4354" s="23" t="s">
        <v>37784</v>
      </c>
      <c r="AD4354" s="23" t="s">
        <v>42287</v>
      </c>
      <c r="AE4354" t="s">
        <v>35398</v>
      </c>
    </row>
    <row r="4355" spans="1:31" ht="14.25" customHeight="1">
      <c r="A4355" s="1">
        <v>4354</v>
      </c>
      <c r="B4355" s="9" t="s">
        <v>6</v>
      </c>
      <c r="C4355" s="1" t="s">
        <v>10598</v>
      </c>
      <c r="D4355" s="1" t="s">
        <v>526</v>
      </c>
      <c r="E4355" s="1" t="s">
        <v>40</v>
      </c>
      <c r="F4355" s="1" t="s">
        <v>25992</v>
      </c>
      <c r="G4355" s="14">
        <v>9194900094</v>
      </c>
      <c r="H4355" s="1" t="s">
        <v>8</v>
      </c>
      <c r="I4355" s="1" t="s">
        <v>9</v>
      </c>
      <c r="J4355" s="1" t="s">
        <v>47294</v>
      </c>
      <c r="K4355" s="3" t="s">
        <v>17</v>
      </c>
      <c r="L4355" s="1" t="s">
        <v>47325</v>
      </c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1"/>
      <c r="AA4355" s="1" t="s">
        <v>11</v>
      </c>
      <c r="AB4355" s="3" t="s">
        <v>13</v>
      </c>
      <c r="AC4355" s="23" t="s">
        <v>37781</v>
      </c>
      <c r="AD4355" s="23" t="s">
        <v>42288</v>
      </c>
      <c r="AE4355" t="s">
        <v>35396</v>
      </c>
    </row>
    <row r="4356" spans="1:31" ht="14.25" customHeight="1">
      <c r="A4356" s="1">
        <v>4355</v>
      </c>
      <c r="B4356" s="1" t="s">
        <v>54</v>
      </c>
      <c r="C4356" s="1" t="s">
        <v>299</v>
      </c>
      <c r="D4356" s="1" t="s">
        <v>1803</v>
      </c>
      <c r="E4356" s="1" t="s">
        <v>11901</v>
      </c>
      <c r="F4356" s="1" t="s">
        <v>21098</v>
      </c>
      <c r="G4356" s="14">
        <v>914949691</v>
      </c>
      <c r="H4356" s="1" t="s">
        <v>8</v>
      </c>
      <c r="I4356" s="1" t="s">
        <v>9</v>
      </c>
      <c r="J4356" s="1" t="s">
        <v>47297</v>
      </c>
      <c r="K4356" s="3" t="s">
        <v>213</v>
      </c>
      <c r="L4356" s="1" t="s">
        <v>47325</v>
      </c>
      <c r="M4356" s="4" t="s">
        <v>17</v>
      </c>
      <c r="N4356" s="3" t="s">
        <v>47340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1"/>
      <c r="AA4356" s="1" t="s">
        <v>16</v>
      </c>
      <c r="AB4356" s="3" t="s">
        <v>12</v>
      </c>
      <c r="AC4356" s="23" t="s">
        <v>37782</v>
      </c>
      <c r="AD4356" s="23" t="s">
        <v>42289</v>
      </c>
      <c r="AE4356" s="20" t="s">
        <v>47358</v>
      </c>
    </row>
    <row r="4357" spans="1:31" ht="14.25" customHeight="1">
      <c r="A4357" s="1">
        <v>4356</v>
      </c>
      <c r="B4357" s="9" t="s">
        <v>6</v>
      </c>
      <c r="C4357" s="1" t="s">
        <v>408</v>
      </c>
      <c r="D4357" s="1" t="s">
        <v>409</v>
      </c>
      <c r="E4357" s="1" t="s">
        <v>410</v>
      </c>
      <c r="F4357" s="1" t="s">
        <v>21150</v>
      </c>
      <c r="G4357" s="14">
        <v>91944964494</v>
      </c>
      <c r="H4357" s="1" t="s">
        <v>37</v>
      </c>
      <c r="I4357" s="1" t="s">
        <v>41</v>
      </c>
      <c r="J4357" s="1" t="s">
        <v>47297</v>
      </c>
      <c r="K4357" s="3" t="s">
        <v>17</v>
      </c>
      <c r="L4357" s="1" t="s">
        <v>47325</v>
      </c>
      <c r="M4357" s="4" t="s">
        <v>42</v>
      </c>
      <c r="N4357" s="3" t="s">
        <v>47340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1"/>
      <c r="AA4357" s="1" t="s">
        <v>16</v>
      </c>
      <c r="AB4357" s="3" t="s">
        <v>12</v>
      </c>
      <c r="AC4357" s="23" t="s">
        <v>37782</v>
      </c>
      <c r="AD4357" s="23" t="s">
        <v>41464</v>
      </c>
      <c r="AE4357" t="s">
        <v>35398</v>
      </c>
    </row>
    <row r="4358" spans="1:31" ht="14.25" customHeight="1">
      <c r="A4358" s="1">
        <v>4357</v>
      </c>
      <c r="B4358" s="1" t="s">
        <v>54</v>
      </c>
      <c r="C4358" s="1" t="s">
        <v>451</v>
      </c>
      <c r="D4358" s="1" t="s">
        <v>35699</v>
      </c>
      <c r="E4358" s="1" t="s">
        <v>90</v>
      </c>
      <c r="F4358" s="1" t="s">
        <v>21172</v>
      </c>
      <c r="G4358" s="14">
        <v>919494494909</v>
      </c>
      <c r="H4358" s="1" t="s">
        <v>20</v>
      </c>
      <c r="I4358" s="1" t="s">
        <v>41</v>
      </c>
      <c r="J4358" s="1" t="s">
        <v>47297</v>
      </c>
      <c r="K4358" s="3" t="s">
        <v>17</v>
      </c>
      <c r="L4358" s="1" t="s">
        <v>47325</v>
      </c>
      <c r="M4358" s="4" t="s">
        <v>42</v>
      </c>
      <c r="N4358" s="3" t="s">
        <v>47340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1"/>
      <c r="AA4358" s="1" t="s">
        <v>16</v>
      </c>
      <c r="AB4358" s="3" t="s">
        <v>12</v>
      </c>
      <c r="AC4358" s="23" t="s">
        <v>37782</v>
      </c>
      <c r="AD4358" s="23" t="s">
        <v>42290</v>
      </c>
      <c r="AE4358" s="20" t="s">
        <v>47358</v>
      </c>
    </row>
    <row r="4359" spans="1:31" ht="14.25" customHeight="1">
      <c r="A4359" s="1">
        <v>4358</v>
      </c>
      <c r="B4359" s="9" t="s">
        <v>6</v>
      </c>
      <c r="C4359" s="1" t="s">
        <v>503</v>
      </c>
      <c r="D4359" s="1" t="s">
        <v>318</v>
      </c>
      <c r="E4359" s="1" t="s">
        <v>139</v>
      </c>
      <c r="F4359" s="1" t="s">
        <v>21195</v>
      </c>
      <c r="G4359" s="14">
        <v>9194466441</v>
      </c>
      <c r="H4359" s="1" t="s">
        <v>37</v>
      </c>
      <c r="I4359" s="1" t="s">
        <v>9</v>
      </c>
      <c r="J4359" s="1" t="s">
        <v>47297</v>
      </c>
      <c r="K4359" s="3" t="s">
        <v>17</v>
      </c>
      <c r="L4359" s="1" t="s">
        <v>47325</v>
      </c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1"/>
      <c r="AA4359" s="1" t="s">
        <v>16</v>
      </c>
      <c r="AB4359" s="3" t="s">
        <v>12</v>
      </c>
      <c r="AC4359" s="23" t="s">
        <v>37782</v>
      </c>
      <c r="AD4359" s="23" t="s">
        <v>42291</v>
      </c>
      <c r="AE4359" t="s">
        <v>35398</v>
      </c>
    </row>
    <row r="4360" spans="1:31" ht="14.25" customHeight="1">
      <c r="A4360" s="1">
        <v>4359</v>
      </c>
      <c r="B4360" s="9" t="s">
        <v>6</v>
      </c>
      <c r="C4360" s="1" t="s">
        <v>929</v>
      </c>
      <c r="D4360" s="1" t="s">
        <v>930</v>
      </c>
      <c r="E4360" s="1" t="s">
        <v>931</v>
      </c>
      <c r="F4360" s="1" t="s">
        <v>21382</v>
      </c>
      <c r="G4360" s="14">
        <v>91994461066</v>
      </c>
      <c r="H4360" s="1" t="s">
        <v>8</v>
      </c>
      <c r="I4360" s="1" t="s">
        <v>41</v>
      </c>
      <c r="J4360" s="1" t="s">
        <v>47297</v>
      </c>
      <c r="K4360" s="3" t="s">
        <v>213</v>
      </c>
      <c r="L4360" s="1" t="s">
        <v>47325</v>
      </c>
      <c r="M4360" s="4" t="s">
        <v>17</v>
      </c>
      <c r="N4360" s="3" t="s">
        <v>47340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1"/>
      <c r="AA4360" s="1" t="s">
        <v>16</v>
      </c>
      <c r="AB4360" s="3" t="s">
        <v>12</v>
      </c>
      <c r="AC4360" s="23" t="s">
        <v>37782</v>
      </c>
      <c r="AD4360" s="23" t="s">
        <v>42292</v>
      </c>
      <c r="AE4360" t="s">
        <v>35396</v>
      </c>
    </row>
    <row r="4361" spans="1:31" ht="14.25" customHeight="1">
      <c r="A4361" s="1">
        <v>4360</v>
      </c>
      <c r="B4361" s="9" t="s">
        <v>6</v>
      </c>
      <c r="C4361" s="1" t="s">
        <v>1885</v>
      </c>
      <c r="D4361" s="1" t="s">
        <v>1867</v>
      </c>
      <c r="E4361" s="1" t="s">
        <v>141</v>
      </c>
      <c r="F4361" s="1" t="s">
        <v>33558</v>
      </c>
      <c r="G4361" s="14">
        <v>9194699949</v>
      </c>
      <c r="H4361" s="1" t="s">
        <v>20</v>
      </c>
      <c r="I4361" s="1" t="s">
        <v>41</v>
      </c>
      <c r="J4361" s="1" t="s">
        <v>47297</v>
      </c>
      <c r="K4361" s="3" t="s">
        <v>213</v>
      </c>
      <c r="L4361" s="1" t="s">
        <v>47325</v>
      </c>
      <c r="M4361" s="4" t="s">
        <v>17</v>
      </c>
      <c r="N4361" s="3" t="s">
        <v>47340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1"/>
      <c r="AA4361" s="1" t="s">
        <v>16</v>
      </c>
      <c r="AB4361" s="3" t="s">
        <v>12</v>
      </c>
      <c r="AC4361" s="23" t="s">
        <v>37782</v>
      </c>
      <c r="AD4361" s="23" t="s">
        <v>38239</v>
      </c>
      <c r="AE4361" s="20" t="s">
        <v>47358</v>
      </c>
    </row>
    <row r="4362" spans="1:31" ht="14.25" customHeight="1">
      <c r="A4362" s="1">
        <v>4361</v>
      </c>
      <c r="B4362" s="9" t="s">
        <v>6</v>
      </c>
      <c r="C4362" s="1" t="s">
        <v>2026</v>
      </c>
      <c r="D4362" s="1" t="s">
        <v>2027</v>
      </c>
      <c r="E4362" s="1" t="s">
        <v>2028</v>
      </c>
      <c r="F4362" s="1" t="s">
        <v>31305</v>
      </c>
      <c r="G4362" s="14">
        <v>91941099614</v>
      </c>
      <c r="H4362" s="1" t="s">
        <v>37</v>
      </c>
      <c r="I4362" s="1" t="s">
        <v>41</v>
      </c>
      <c r="J4362" s="1" t="s">
        <v>47297</v>
      </c>
      <c r="K4362" s="3" t="s">
        <v>213</v>
      </c>
      <c r="L4362" s="1" t="s">
        <v>47325</v>
      </c>
      <c r="M4362" s="4" t="s">
        <v>17</v>
      </c>
      <c r="N4362" s="3" t="s">
        <v>47340</v>
      </c>
      <c r="O4362" s="4" t="s">
        <v>47347</v>
      </c>
      <c r="P4362" s="3" t="s">
        <v>47297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1"/>
      <c r="AA4362" s="1" t="s">
        <v>16</v>
      </c>
      <c r="AB4362" s="3" t="s">
        <v>12</v>
      </c>
      <c r="AC4362" s="23" t="s">
        <v>37782</v>
      </c>
      <c r="AD4362" s="23" t="s">
        <v>42293</v>
      </c>
      <c r="AE4362" t="s">
        <v>35398</v>
      </c>
    </row>
    <row r="4363" spans="1:31" ht="14.25" customHeight="1">
      <c r="A4363" s="1">
        <v>4362</v>
      </c>
      <c r="B4363" s="1" t="s">
        <v>54</v>
      </c>
      <c r="C4363" s="1" t="s">
        <v>2391</v>
      </c>
      <c r="D4363" s="1" t="s">
        <v>2639</v>
      </c>
      <c r="E4363" s="1" t="s">
        <v>328</v>
      </c>
      <c r="F4363" s="1" t="s">
        <v>33604</v>
      </c>
      <c r="G4363" s="14">
        <v>916909999</v>
      </c>
      <c r="H4363" s="1" t="s">
        <v>8</v>
      </c>
      <c r="I4363" s="1" t="s">
        <v>41</v>
      </c>
      <c r="J4363" s="1" t="s">
        <v>47297</v>
      </c>
      <c r="K4363" s="3" t="s">
        <v>213</v>
      </c>
      <c r="L4363" s="1" t="s">
        <v>47325</v>
      </c>
      <c r="M4363" s="4" t="s">
        <v>17</v>
      </c>
      <c r="N4363" s="3" t="s">
        <v>47340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1"/>
      <c r="AA4363" s="1" t="s">
        <v>16</v>
      </c>
      <c r="AB4363" s="3" t="s">
        <v>12</v>
      </c>
      <c r="AC4363" s="23" t="s">
        <v>37782</v>
      </c>
      <c r="AD4363" s="23" t="s">
        <v>42294</v>
      </c>
      <c r="AE4363" s="20" t="s">
        <v>47358</v>
      </c>
    </row>
    <row r="4364" spans="1:31" ht="14.25" customHeight="1">
      <c r="A4364" s="1">
        <v>4363</v>
      </c>
      <c r="B4364" s="9" t="s">
        <v>6</v>
      </c>
      <c r="C4364" s="1" t="s">
        <v>2411</v>
      </c>
      <c r="D4364" s="1" t="s">
        <v>2412</v>
      </c>
      <c r="E4364" s="1" t="s">
        <v>102</v>
      </c>
      <c r="F4364" s="1" t="s">
        <v>33607</v>
      </c>
      <c r="G4364" s="14">
        <v>91440044444</v>
      </c>
      <c r="H4364" s="1" t="s">
        <v>15</v>
      </c>
      <c r="I4364" s="1" t="s">
        <v>9</v>
      </c>
      <c r="J4364" s="1" t="s">
        <v>47297</v>
      </c>
      <c r="K4364" s="3" t="s">
        <v>17</v>
      </c>
      <c r="L4364" s="1" t="s">
        <v>47325</v>
      </c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1"/>
      <c r="AA4364" s="1" t="s">
        <v>11</v>
      </c>
      <c r="AB4364" s="3" t="s">
        <v>538</v>
      </c>
      <c r="AC4364" s="23" t="s">
        <v>37782</v>
      </c>
      <c r="AD4364" s="23" t="s">
        <v>39944</v>
      </c>
      <c r="AE4364" t="s">
        <v>35397</v>
      </c>
    </row>
    <row r="4365" spans="1:31" ht="14.25" customHeight="1">
      <c r="A4365" s="1">
        <v>4364</v>
      </c>
      <c r="B4365" s="1" t="s">
        <v>54</v>
      </c>
      <c r="C4365" s="1" t="s">
        <v>2416</v>
      </c>
      <c r="D4365" s="1" t="s">
        <v>773</v>
      </c>
      <c r="E4365" s="1" t="s">
        <v>36800</v>
      </c>
      <c r="F4365" s="1" t="s">
        <v>21992</v>
      </c>
      <c r="G4365" s="14">
        <v>91444699664</v>
      </c>
      <c r="H4365" s="1" t="s">
        <v>20</v>
      </c>
      <c r="I4365" s="1" t="s">
        <v>9</v>
      </c>
      <c r="J4365" s="1" t="s">
        <v>47297</v>
      </c>
      <c r="K4365" s="3" t="s">
        <v>17</v>
      </c>
      <c r="L4365" s="1" t="s">
        <v>47325</v>
      </c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1"/>
      <c r="AA4365" s="1" t="s">
        <v>11</v>
      </c>
      <c r="AB4365" s="3" t="s">
        <v>538</v>
      </c>
      <c r="AC4365" s="23" t="s">
        <v>37782</v>
      </c>
      <c r="AD4365" s="23" t="s">
        <v>42295</v>
      </c>
      <c r="AE4365" t="s">
        <v>35398</v>
      </c>
    </row>
    <row r="4366" spans="1:31" ht="14.25" customHeight="1">
      <c r="A4366" s="1">
        <v>4365</v>
      </c>
      <c r="B4366" s="1" t="s">
        <v>54</v>
      </c>
      <c r="C4366" s="1" t="s">
        <v>2544</v>
      </c>
      <c r="D4366" s="1" t="s">
        <v>1968</v>
      </c>
      <c r="E4366" s="1" t="s">
        <v>139</v>
      </c>
      <c r="F4366" s="1" t="s">
        <v>22054</v>
      </c>
      <c r="G4366" s="14">
        <v>919446444464</v>
      </c>
      <c r="H4366" s="1" t="s">
        <v>8</v>
      </c>
      <c r="I4366" s="1" t="s">
        <v>9</v>
      </c>
      <c r="J4366" s="1" t="s">
        <v>47297</v>
      </c>
      <c r="K4366" s="3" t="s">
        <v>63</v>
      </c>
      <c r="L4366" s="1" t="s">
        <v>47325</v>
      </c>
      <c r="M4366" s="3" t="s">
        <v>213</v>
      </c>
      <c r="N4366" s="3" t="s">
        <v>47340</v>
      </c>
      <c r="O4366" s="3" t="s">
        <v>17</v>
      </c>
      <c r="P4366" s="3" t="s">
        <v>47297</v>
      </c>
      <c r="Q4366" s="3" t="s">
        <v>42</v>
      </c>
      <c r="R4366" s="3" t="s">
        <v>47297</v>
      </c>
      <c r="S4366" s="3" t="s">
        <v>27</v>
      </c>
      <c r="T4366" s="3" t="s">
        <v>47297</v>
      </c>
      <c r="U4366" s="3" t="s">
        <v>117</v>
      </c>
      <c r="V4366" s="3" t="s">
        <v>47297</v>
      </c>
      <c r="W4366" s="3" t="s">
        <v>178</v>
      </c>
      <c r="X4366" s="3" t="s">
        <v>47297</v>
      </c>
      <c r="Y4366" s="3" t="s">
        <v>171</v>
      </c>
      <c r="Z4366" s="1" t="s">
        <v>47297</v>
      </c>
      <c r="AA4366" s="1" t="s">
        <v>16</v>
      </c>
      <c r="AB4366" s="3" t="s">
        <v>12</v>
      </c>
      <c r="AC4366" s="23" t="s">
        <v>37782</v>
      </c>
      <c r="AD4366" s="23" t="s">
        <v>38571</v>
      </c>
      <c r="AE4366" t="s">
        <v>35397</v>
      </c>
    </row>
    <row r="4367" spans="1:31" ht="14.25" customHeight="1">
      <c r="A4367" s="1">
        <v>4366</v>
      </c>
      <c r="B4367" s="9" t="s">
        <v>6</v>
      </c>
      <c r="C4367" s="1" t="s">
        <v>2641</v>
      </c>
      <c r="D4367" s="1" t="s">
        <v>1348</v>
      </c>
      <c r="E4367" s="1" t="s">
        <v>93</v>
      </c>
      <c r="F4367" s="1" t="s">
        <v>22097</v>
      </c>
      <c r="G4367" s="14">
        <v>91444464496</v>
      </c>
      <c r="H4367" s="1" t="s">
        <v>15</v>
      </c>
      <c r="I4367" s="1" t="s">
        <v>41</v>
      </c>
      <c r="J4367" s="1" t="s">
        <v>47297</v>
      </c>
      <c r="K4367" s="3" t="s">
        <v>17</v>
      </c>
      <c r="L4367" s="1" t="s">
        <v>47325</v>
      </c>
      <c r="M4367" s="3" t="s">
        <v>171</v>
      </c>
      <c r="N4367" s="3" t="s">
        <v>47340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1"/>
      <c r="AA4367" s="1" t="s">
        <v>16</v>
      </c>
      <c r="AB4367" s="3" t="s">
        <v>12</v>
      </c>
      <c r="AC4367" s="23" t="s">
        <v>37782</v>
      </c>
      <c r="AD4367" s="23" t="s">
        <v>42296</v>
      </c>
      <c r="AE4367" s="20" t="s">
        <v>47358</v>
      </c>
    </row>
    <row r="4368" spans="1:31" ht="14.25" customHeight="1">
      <c r="A4368" s="1">
        <v>4367</v>
      </c>
      <c r="B4368" s="9" t="s">
        <v>6</v>
      </c>
      <c r="C4368" s="1" t="s">
        <v>3028</v>
      </c>
      <c r="D4368" s="1" t="s">
        <v>409</v>
      </c>
      <c r="E4368" s="1" t="s">
        <v>40</v>
      </c>
      <c r="F4368" s="1" t="s">
        <v>22284</v>
      </c>
      <c r="G4368" s="14">
        <v>916964414449</v>
      </c>
      <c r="H4368" s="1" t="s">
        <v>8</v>
      </c>
      <c r="I4368" s="1" t="s">
        <v>62</v>
      </c>
      <c r="J4368" s="1" t="s">
        <v>47297</v>
      </c>
      <c r="K4368" s="3" t="s">
        <v>42</v>
      </c>
      <c r="L4368" s="1" t="s">
        <v>47325</v>
      </c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1"/>
      <c r="AA4368" s="1" t="s">
        <v>16</v>
      </c>
      <c r="AB4368" s="3" t="s">
        <v>12</v>
      </c>
      <c r="AC4368" s="23" t="s">
        <v>37782</v>
      </c>
      <c r="AD4368" s="23" t="s">
        <v>42297</v>
      </c>
      <c r="AE4368" t="s">
        <v>35398</v>
      </c>
    </row>
    <row r="4369" spans="1:31" ht="14.25" customHeight="1">
      <c r="A4369" s="1">
        <v>4368</v>
      </c>
      <c r="B4369" s="9" t="s">
        <v>6</v>
      </c>
      <c r="C4369" s="1" t="s">
        <v>3099</v>
      </c>
      <c r="D4369" s="1" t="s">
        <v>1136</v>
      </c>
      <c r="E4369" s="1" t="s">
        <v>139</v>
      </c>
      <c r="F4369" s="1" t="s">
        <v>22323</v>
      </c>
      <c r="G4369" s="14">
        <v>919601444090</v>
      </c>
      <c r="H4369" s="1" t="s">
        <v>8</v>
      </c>
      <c r="I4369" s="1" t="s">
        <v>41</v>
      </c>
      <c r="J4369" s="1" t="s">
        <v>47297</v>
      </c>
      <c r="K4369" s="3" t="s">
        <v>213</v>
      </c>
      <c r="L4369" s="1" t="s">
        <v>47325</v>
      </c>
      <c r="M4369" s="4" t="s">
        <v>17</v>
      </c>
      <c r="N4369" s="3" t="s">
        <v>47340</v>
      </c>
      <c r="O4369" s="4" t="s">
        <v>47347</v>
      </c>
      <c r="P4369" s="3" t="s">
        <v>47297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1"/>
      <c r="AA4369" s="1" t="s">
        <v>16</v>
      </c>
      <c r="AB4369" s="3" t="s">
        <v>12</v>
      </c>
      <c r="AC4369" s="23" t="s">
        <v>37782</v>
      </c>
      <c r="AD4369" s="23" t="s">
        <v>42298</v>
      </c>
      <c r="AE4369" t="s">
        <v>35398</v>
      </c>
    </row>
    <row r="4370" spans="1:31" ht="14.25" customHeight="1">
      <c r="A4370" s="1">
        <v>4369</v>
      </c>
      <c r="B4370" s="1" t="s">
        <v>54</v>
      </c>
      <c r="C4370" s="1" t="s">
        <v>3235</v>
      </c>
      <c r="D4370" s="1" t="s">
        <v>36453</v>
      </c>
      <c r="E4370" s="1" t="s">
        <v>139</v>
      </c>
      <c r="F4370" s="1" t="s">
        <v>22395</v>
      </c>
      <c r="G4370" s="14">
        <v>91994644696</v>
      </c>
      <c r="H4370" s="1" t="s">
        <v>8</v>
      </c>
      <c r="I4370" s="1" t="s">
        <v>33</v>
      </c>
      <c r="J4370" s="1" t="s">
        <v>47297</v>
      </c>
      <c r="K4370" s="3" t="s">
        <v>17</v>
      </c>
      <c r="L4370" s="1" t="s">
        <v>47325</v>
      </c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1"/>
      <c r="AA4370" s="1" t="s">
        <v>16</v>
      </c>
      <c r="AB4370" s="3" t="s">
        <v>12</v>
      </c>
      <c r="AC4370" s="23" t="s">
        <v>37782</v>
      </c>
      <c r="AD4370" s="23" t="s">
        <v>42299</v>
      </c>
      <c r="AE4370" t="s">
        <v>35398</v>
      </c>
    </row>
    <row r="4371" spans="1:31" ht="14.25" customHeight="1">
      <c r="A4371" s="1">
        <v>4370</v>
      </c>
      <c r="B4371" s="1" t="s">
        <v>54</v>
      </c>
      <c r="C4371" s="1" t="s">
        <v>3403</v>
      </c>
      <c r="D4371" s="1" t="s">
        <v>3404</v>
      </c>
      <c r="E4371" s="1" t="s">
        <v>3405</v>
      </c>
      <c r="F4371" s="1" t="s">
        <v>31444</v>
      </c>
      <c r="G4371" s="14">
        <v>910160414</v>
      </c>
      <c r="H4371" s="1" t="s">
        <v>37</v>
      </c>
      <c r="I4371" s="1" t="s">
        <v>41</v>
      </c>
      <c r="J4371" s="1" t="s">
        <v>47297</v>
      </c>
      <c r="K4371" s="3" t="s">
        <v>42</v>
      </c>
      <c r="L4371" s="1" t="s">
        <v>47325</v>
      </c>
      <c r="M4371" s="3" t="s">
        <v>27</v>
      </c>
      <c r="N4371" s="3" t="s">
        <v>47340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1"/>
      <c r="AA4371" s="1" t="s">
        <v>16</v>
      </c>
      <c r="AB4371" s="3" t="s">
        <v>12</v>
      </c>
      <c r="AC4371" s="23" t="s">
        <v>37782</v>
      </c>
      <c r="AD4371" s="23" t="s">
        <v>41348</v>
      </c>
      <c r="AE4371" t="s">
        <v>35397</v>
      </c>
    </row>
    <row r="4372" spans="1:31" ht="14.25" customHeight="1">
      <c r="A4372" s="1">
        <v>4371</v>
      </c>
      <c r="B4372" s="1" t="s">
        <v>54</v>
      </c>
      <c r="C4372" s="1" t="s">
        <v>3673</v>
      </c>
      <c r="D4372" s="1" t="s">
        <v>1994</v>
      </c>
      <c r="E4372" s="1" t="s">
        <v>139</v>
      </c>
      <c r="F4372" s="1" t="s">
        <v>33716</v>
      </c>
      <c r="G4372" s="14">
        <v>919099906649</v>
      </c>
      <c r="H4372" s="1" t="s">
        <v>20</v>
      </c>
      <c r="I4372" s="1" t="s">
        <v>9</v>
      </c>
      <c r="J4372" s="1" t="s">
        <v>47297</v>
      </c>
      <c r="K4372" s="3" t="s">
        <v>213</v>
      </c>
      <c r="L4372" s="1" t="s">
        <v>47325</v>
      </c>
      <c r="M4372" s="4" t="s">
        <v>17</v>
      </c>
      <c r="N4372" s="3" t="s">
        <v>47340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1"/>
      <c r="AA4372" s="1" t="s">
        <v>16</v>
      </c>
      <c r="AB4372" s="3" t="s">
        <v>12</v>
      </c>
      <c r="AC4372" s="23" t="s">
        <v>37782</v>
      </c>
      <c r="AD4372" s="23" t="s">
        <v>42300</v>
      </c>
      <c r="AE4372" t="s">
        <v>35397</v>
      </c>
    </row>
    <row r="4373" spans="1:31" ht="14.25" customHeight="1">
      <c r="A4373" s="1">
        <v>4372</v>
      </c>
      <c r="B4373" s="1" t="s">
        <v>54</v>
      </c>
      <c r="C4373" s="1" t="s">
        <v>3727</v>
      </c>
      <c r="D4373" s="1" t="s">
        <v>35700</v>
      </c>
      <c r="E4373" s="1" t="s">
        <v>36801</v>
      </c>
      <c r="F4373" s="1" t="s">
        <v>22640</v>
      </c>
      <c r="G4373" s="14">
        <v>919944461400</v>
      </c>
      <c r="H4373" s="1" t="s">
        <v>20</v>
      </c>
      <c r="I4373" s="1" t="s">
        <v>41</v>
      </c>
      <c r="J4373" s="1" t="s">
        <v>47297</v>
      </c>
      <c r="K4373" s="3" t="s">
        <v>63</v>
      </c>
      <c r="L4373" s="1" t="s">
        <v>47325</v>
      </c>
      <c r="M4373" s="3" t="s">
        <v>213</v>
      </c>
      <c r="N4373" s="3" t="s">
        <v>47340</v>
      </c>
      <c r="O4373" s="3" t="s">
        <v>17</v>
      </c>
      <c r="P4373" s="3" t="s">
        <v>47297</v>
      </c>
      <c r="Q4373" s="3" t="s">
        <v>42</v>
      </c>
      <c r="R4373" s="3" t="s">
        <v>47297</v>
      </c>
      <c r="S4373" s="3" t="s">
        <v>27</v>
      </c>
      <c r="T4373" s="3" t="s">
        <v>47297</v>
      </c>
      <c r="U4373" s="3" t="s">
        <v>117</v>
      </c>
      <c r="V4373" s="3" t="s">
        <v>47297</v>
      </c>
      <c r="W4373" s="3" t="s">
        <v>178</v>
      </c>
      <c r="X4373" s="3" t="s">
        <v>47297</v>
      </c>
      <c r="Y4373" s="3" t="s">
        <v>171</v>
      </c>
      <c r="Z4373" s="1" t="s">
        <v>47297</v>
      </c>
      <c r="AA4373" s="1" t="s">
        <v>16</v>
      </c>
      <c r="AB4373" s="3" t="s">
        <v>12</v>
      </c>
      <c r="AC4373" s="23" t="s">
        <v>37782</v>
      </c>
      <c r="AD4373" s="23" t="s">
        <v>42301</v>
      </c>
      <c r="AE4373" t="s">
        <v>35398</v>
      </c>
    </row>
    <row r="4374" spans="1:31" ht="14.25" customHeight="1">
      <c r="A4374" s="1">
        <v>4373</v>
      </c>
      <c r="B4374" s="9" t="s">
        <v>6</v>
      </c>
      <c r="C4374" s="1" t="s">
        <v>4056</v>
      </c>
      <c r="D4374" s="1" t="s">
        <v>4057</v>
      </c>
      <c r="E4374" s="1" t="s">
        <v>4058</v>
      </c>
      <c r="F4374" s="1" t="s">
        <v>33753</v>
      </c>
      <c r="G4374" s="14">
        <v>91400099904</v>
      </c>
      <c r="H4374" s="1" t="s">
        <v>8</v>
      </c>
      <c r="I4374" s="1" t="s">
        <v>41</v>
      </c>
      <c r="J4374" s="1" t="s">
        <v>47297</v>
      </c>
      <c r="K4374" s="3" t="s">
        <v>17</v>
      </c>
      <c r="L4374" s="1" t="s">
        <v>47325</v>
      </c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1"/>
      <c r="AA4374" s="1" t="s">
        <v>11</v>
      </c>
      <c r="AB4374" s="3" t="s">
        <v>56</v>
      </c>
      <c r="AC4374" s="23" t="s">
        <v>37782</v>
      </c>
      <c r="AD4374" s="23" t="s">
        <v>42302</v>
      </c>
      <c r="AE4374" t="s">
        <v>35398</v>
      </c>
    </row>
    <row r="4375" spans="1:31" ht="14.25" customHeight="1">
      <c r="A4375" s="1">
        <v>4374</v>
      </c>
      <c r="B4375" s="1" t="s">
        <v>54</v>
      </c>
      <c r="C4375" s="1" t="s">
        <v>4162</v>
      </c>
      <c r="D4375" s="1" t="s">
        <v>1605</v>
      </c>
      <c r="E4375" s="1" t="s">
        <v>16110</v>
      </c>
      <c r="F4375" s="1" t="s">
        <v>31531</v>
      </c>
      <c r="G4375" s="14">
        <v>91944606994</v>
      </c>
      <c r="H4375" s="1" t="s">
        <v>8</v>
      </c>
      <c r="I4375" s="1" t="s">
        <v>62</v>
      </c>
      <c r="J4375" s="1" t="s">
        <v>47297</v>
      </c>
      <c r="K4375" s="3" t="s">
        <v>17</v>
      </c>
      <c r="L4375" s="1" t="s">
        <v>47325</v>
      </c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1"/>
      <c r="AA4375" s="1" t="s">
        <v>11</v>
      </c>
      <c r="AB4375" s="3" t="s">
        <v>56</v>
      </c>
      <c r="AC4375" s="23" t="s">
        <v>37782</v>
      </c>
      <c r="AD4375" s="23" t="s">
        <v>42303</v>
      </c>
      <c r="AE4375" s="20" t="s">
        <v>47358</v>
      </c>
    </row>
    <row r="4376" spans="1:31" ht="14.25" customHeight="1">
      <c r="A4376" s="1">
        <v>4375</v>
      </c>
      <c r="B4376" s="9" t="s">
        <v>6</v>
      </c>
      <c r="C4376" s="1" t="s">
        <v>4424</v>
      </c>
      <c r="D4376" s="1" t="s">
        <v>3301</v>
      </c>
      <c r="E4376" s="1" t="s">
        <v>1311</v>
      </c>
      <c r="F4376" s="1" t="s">
        <v>31561</v>
      </c>
      <c r="G4376" s="14">
        <v>91906404911</v>
      </c>
      <c r="H4376" s="1" t="s">
        <v>20</v>
      </c>
      <c r="I4376" s="1" t="s">
        <v>41</v>
      </c>
      <c r="J4376" s="1" t="s">
        <v>47297</v>
      </c>
      <c r="K4376" s="3" t="s">
        <v>17</v>
      </c>
      <c r="L4376" s="1" t="s">
        <v>47325</v>
      </c>
      <c r="M4376" s="4" t="s">
        <v>42</v>
      </c>
      <c r="N4376" s="3" t="s">
        <v>47340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1"/>
      <c r="AA4376" s="1" t="s">
        <v>16</v>
      </c>
      <c r="AB4376" s="3" t="s">
        <v>12</v>
      </c>
      <c r="AC4376" s="23" t="s">
        <v>37782</v>
      </c>
      <c r="AD4376" s="23" t="s">
        <v>42304</v>
      </c>
      <c r="AE4376" t="s">
        <v>35397</v>
      </c>
    </row>
    <row r="4377" spans="1:31" ht="14.25" customHeight="1">
      <c r="A4377" s="1">
        <v>4376</v>
      </c>
      <c r="B4377" s="9" t="s">
        <v>6</v>
      </c>
      <c r="C4377" s="1" t="s">
        <v>4799</v>
      </c>
      <c r="D4377" s="1" t="s">
        <v>4800</v>
      </c>
      <c r="E4377" s="1" t="s">
        <v>4801</v>
      </c>
      <c r="F4377" s="1" t="s">
        <v>23167</v>
      </c>
      <c r="G4377" s="14">
        <v>919664404466</v>
      </c>
      <c r="H4377" s="1" t="s">
        <v>8</v>
      </c>
      <c r="I4377" s="1" t="s">
        <v>62</v>
      </c>
      <c r="J4377" s="1" t="s">
        <v>47297</v>
      </c>
      <c r="K4377" s="3" t="s">
        <v>17</v>
      </c>
      <c r="L4377" s="1" t="s">
        <v>47325</v>
      </c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1"/>
      <c r="AA4377" s="1" t="s">
        <v>16</v>
      </c>
      <c r="AB4377" s="3" t="s">
        <v>12</v>
      </c>
      <c r="AC4377" s="23" t="s">
        <v>37782</v>
      </c>
      <c r="AD4377" s="23" t="s">
        <v>42305</v>
      </c>
      <c r="AE4377" s="20" t="s">
        <v>47358</v>
      </c>
    </row>
    <row r="4378" spans="1:31" ht="14.25" customHeight="1">
      <c r="A4378" s="1">
        <v>4377</v>
      </c>
      <c r="B4378" s="9" t="s">
        <v>6</v>
      </c>
      <c r="C4378" s="1" t="s">
        <v>5172</v>
      </c>
      <c r="D4378" s="1" t="s">
        <v>16169</v>
      </c>
      <c r="E4378" s="1" t="s">
        <v>139</v>
      </c>
      <c r="F4378" s="1" t="s">
        <v>23356</v>
      </c>
      <c r="G4378" s="14">
        <v>914940119449</v>
      </c>
      <c r="H4378" s="1" t="s">
        <v>15</v>
      </c>
      <c r="I4378" s="1" t="s">
        <v>41</v>
      </c>
      <c r="J4378" s="1" t="s">
        <v>47297</v>
      </c>
      <c r="K4378" s="3" t="s">
        <v>17</v>
      </c>
      <c r="L4378" s="1" t="s">
        <v>47325</v>
      </c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1"/>
      <c r="AA4378" s="1" t="s">
        <v>16</v>
      </c>
      <c r="AB4378" s="3" t="s">
        <v>12</v>
      </c>
      <c r="AC4378" s="23" t="s">
        <v>37782</v>
      </c>
      <c r="AD4378" s="23" t="s">
        <v>42306</v>
      </c>
      <c r="AE4378" s="20" t="s">
        <v>47358</v>
      </c>
    </row>
    <row r="4379" spans="1:31" ht="14.25" customHeight="1">
      <c r="A4379" s="1">
        <v>4378</v>
      </c>
      <c r="B4379" s="1" t="s">
        <v>54</v>
      </c>
      <c r="C4379" s="1" t="s">
        <v>5228</v>
      </c>
      <c r="D4379" s="1" t="s">
        <v>72</v>
      </c>
      <c r="E4379" s="1" t="s">
        <v>40</v>
      </c>
      <c r="F4379" s="1" t="s">
        <v>23383</v>
      </c>
      <c r="G4379" s="14">
        <v>91994994696</v>
      </c>
      <c r="H4379" s="1" t="s">
        <v>20</v>
      </c>
      <c r="I4379" s="1" t="s">
        <v>41</v>
      </c>
      <c r="J4379" s="1" t="s">
        <v>47297</v>
      </c>
      <c r="K4379" s="3" t="s">
        <v>213</v>
      </c>
      <c r="L4379" s="1" t="s">
        <v>47325</v>
      </c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1"/>
      <c r="AA4379" s="1" t="s">
        <v>16</v>
      </c>
      <c r="AB4379" s="3" t="s">
        <v>12</v>
      </c>
      <c r="AC4379" s="23" t="s">
        <v>37782</v>
      </c>
      <c r="AD4379" s="23" t="s">
        <v>42307</v>
      </c>
      <c r="AE4379" t="s">
        <v>35397</v>
      </c>
    </row>
    <row r="4380" spans="1:31" ht="14.25" customHeight="1">
      <c r="A4380" s="1">
        <v>4379</v>
      </c>
      <c r="B4380" s="1" t="s">
        <v>54</v>
      </c>
      <c r="C4380" s="1" t="s">
        <v>5329</v>
      </c>
      <c r="D4380" s="1" t="s">
        <v>90</v>
      </c>
      <c r="E4380" s="1" t="s">
        <v>1839</v>
      </c>
      <c r="F4380" s="1" t="s">
        <v>23439</v>
      </c>
      <c r="G4380" s="14">
        <v>91049446144</v>
      </c>
      <c r="H4380" s="1" t="s">
        <v>8</v>
      </c>
      <c r="I4380" s="1" t="s">
        <v>41</v>
      </c>
      <c r="J4380" s="1" t="s">
        <v>47297</v>
      </c>
      <c r="K4380" s="3" t="s">
        <v>17</v>
      </c>
      <c r="L4380" s="1" t="s">
        <v>47325</v>
      </c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1"/>
      <c r="AA4380" s="1" t="s">
        <v>16</v>
      </c>
      <c r="AB4380" s="3" t="s">
        <v>12</v>
      </c>
      <c r="AC4380" s="23" t="s">
        <v>37782</v>
      </c>
      <c r="AD4380" s="23" t="s">
        <v>42308</v>
      </c>
      <c r="AE4380" t="s">
        <v>35398</v>
      </c>
    </row>
    <row r="4381" spans="1:31" ht="14.25" customHeight="1">
      <c r="A4381" s="1">
        <v>4380</v>
      </c>
      <c r="B4381" s="9" t="s">
        <v>6</v>
      </c>
      <c r="C4381" s="1" t="s">
        <v>5828</v>
      </c>
      <c r="D4381" s="1" t="s">
        <v>5829</v>
      </c>
      <c r="E4381" s="1" t="s">
        <v>4551</v>
      </c>
      <c r="F4381" s="1" t="s">
        <v>23674</v>
      </c>
      <c r="G4381" s="14">
        <v>91914964046</v>
      </c>
      <c r="H4381" s="1" t="s">
        <v>46</v>
      </c>
      <c r="I4381" s="1" t="s">
        <v>62</v>
      </c>
      <c r="J4381" s="1" t="s">
        <v>47297</v>
      </c>
      <c r="K4381" s="3" t="s">
        <v>17</v>
      </c>
      <c r="L4381" s="1" t="s">
        <v>47325</v>
      </c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1"/>
      <c r="AA4381" s="1" t="s">
        <v>11</v>
      </c>
      <c r="AB4381" s="3" t="s">
        <v>56</v>
      </c>
      <c r="AC4381" s="23" t="s">
        <v>37781</v>
      </c>
      <c r="AD4381" s="23" t="s">
        <v>42309</v>
      </c>
      <c r="AE4381" t="s">
        <v>35398</v>
      </c>
    </row>
    <row r="4382" spans="1:31" ht="14.25" customHeight="1">
      <c r="A4382" s="1">
        <v>4381</v>
      </c>
      <c r="B4382" s="9" t="s">
        <v>6</v>
      </c>
      <c r="C4382" s="1" t="s">
        <v>5878</v>
      </c>
      <c r="D4382" s="1" t="s">
        <v>636</v>
      </c>
      <c r="E4382" s="1" t="s">
        <v>131</v>
      </c>
      <c r="F4382" s="1" t="s">
        <v>23695</v>
      </c>
      <c r="G4382" s="14">
        <v>919099996941</v>
      </c>
      <c r="H4382" s="1" t="s">
        <v>20</v>
      </c>
      <c r="I4382" s="1" t="s">
        <v>41</v>
      </c>
      <c r="J4382" s="1" t="s">
        <v>47297</v>
      </c>
      <c r="K4382" s="3" t="s">
        <v>17</v>
      </c>
      <c r="L4382" s="1" t="s">
        <v>47325</v>
      </c>
      <c r="M4382" s="4" t="s">
        <v>42</v>
      </c>
      <c r="N4382" s="3" t="s">
        <v>47340</v>
      </c>
      <c r="O4382" s="3" t="s">
        <v>47349</v>
      </c>
      <c r="P4382" s="3" t="s">
        <v>47297</v>
      </c>
      <c r="Q4382" s="3"/>
      <c r="R4382" s="3"/>
      <c r="S4382" s="3"/>
      <c r="T4382" s="3"/>
      <c r="U4382" s="3"/>
      <c r="V4382" s="3"/>
      <c r="W4382" s="3"/>
      <c r="X4382" s="3"/>
      <c r="Y4382" s="3"/>
      <c r="Z4382" s="1"/>
      <c r="AA4382" s="1" t="s">
        <v>16</v>
      </c>
      <c r="AB4382" s="3" t="s">
        <v>12</v>
      </c>
      <c r="AC4382" s="23" t="s">
        <v>37781</v>
      </c>
      <c r="AD4382" s="23" t="s">
        <v>42310</v>
      </c>
      <c r="AE4382" s="20" t="s">
        <v>47358</v>
      </c>
    </row>
    <row r="4383" spans="1:31" ht="14.25" customHeight="1">
      <c r="A4383" s="1">
        <v>4382</v>
      </c>
      <c r="B4383" s="9" t="s">
        <v>6</v>
      </c>
      <c r="C4383" s="1" t="s">
        <v>5888</v>
      </c>
      <c r="D4383" s="1" t="s">
        <v>5889</v>
      </c>
      <c r="E4383" s="1" t="s">
        <v>5827</v>
      </c>
      <c r="F4383" s="1" t="s">
        <v>23699</v>
      </c>
      <c r="G4383" s="14">
        <v>916961614004</v>
      </c>
      <c r="H4383" s="1" t="s">
        <v>8</v>
      </c>
      <c r="I4383" s="1" t="s">
        <v>41</v>
      </c>
      <c r="J4383" s="1" t="s">
        <v>47297</v>
      </c>
      <c r="K4383" s="3" t="s">
        <v>17</v>
      </c>
      <c r="L4383" s="1" t="s">
        <v>47325</v>
      </c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1"/>
      <c r="AA4383" s="1" t="s">
        <v>11</v>
      </c>
      <c r="AB4383" s="3" t="s">
        <v>586</v>
      </c>
      <c r="AC4383" s="23" t="s">
        <v>37781</v>
      </c>
      <c r="AD4383" s="23" t="s">
        <v>42311</v>
      </c>
      <c r="AE4383" t="s">
        <v>35397</v>
      </c>
    </row>
    <row r="4384" spans="1:31" ht="14.25" customHeight="1">
      <c r="A4384" s="1">
        <v>4383</v>
      </c>
      <c r="B4384" s="9" t="s">
        <v>6</v>
      </c>
      <c r="C4384" s="1" t="s">
        <v>6356</v>
      </c>
      <c r="D4384" s="1" t="s">
        <v>557</v>
      </c>
      <c r="E4384" s="1" t="s">
        <v>328</v>
      </c>
      <c r="F4384" s="1" t="s">
        <v>23941</v>
      </c>
      <c r="G4384" s="14">
        <v>91446999690</v>
      </c>
      <c r="H4384" s="1" t="s">
        <v>8</v>
      </c>
      <c r="I4384" s="1" t="s">
        <v>41</v>
      </c>
      <c r="J4384" s="1" t="s">
        <v>47297</v>
      </c>
      <c r="K4384" s="3" t="s">
        <v>17</v>
      </c>
      <c r="L4384" s="1" t="s">
        <v>47325</v>
      </c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1"/>
      <c r="AA4384" s="1" t="s">
        <v>16</v>
      </c>
      <c r="AB4384" s="3" t="s">
        <v>12</v>
      </c>
      <c r="AC4384" s="23" t="s">
        <v>37781</v>
      </c>
      <c r="AD4384" s="23" t="s">
        <v>38489</v>
      </c>
      <c r="AE4384" t="s">
        <v>35398</v>
      </c>
    </row>
    <row r="4385" spans="1:31" ht="14.25" customHeight="1">
      <c r="A4385" s="1">
        <v>4384</v>
      </c>
      <c r="B4385" s="1" t="s">
        <v>54</v>
      </c>
      <c r="C4385" s="1" t="s">
        <v>6393</v>
      </c>
      <c r="D4385" s="1" t="s">
        <v>37620</v>
      </c>
      <c r="E4385" s="1" t="s">
        <v>6394</v>
      </c>
      <c r="F4385" s="1" t="s">
        <v>23962</v>
      </c>
      <c r="G4385" s="14">
        <v>91964464</v>
      </c>
      <c r="H4385" s="1" t="s">
        <v>37</v>
      </c>
      <c r="I4385" s="1" t="s">
        <v>41</v>
      </c>
      <c r="J4385" s="1" t="s">
        <v>47297</v>
      </c>
      <c r="K4385" s="3" t="s">
        <v>213</v>
      </c>
      <c r="L4385" s="1" t="s">
        <v>47325</v>
      </c>
      <c r="M4385" s="4" t="s">
        <v>17</v>
      </c>
      <c r="N4385" s="3" t="s">
        <v>47340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1"/>
      <c r="AA4385" s="1" t="s">
        <v>16</v>
      </c>
      <c r="AB4385" s="3" t="s">
        <v>12</v>
      </c>
      <c r="AC4385" s="23" t="s">
        <v>37781</v>
      </c>
      <c r="AD4385" s="23" t="s">
        <v>42312</v>
      </c>
      <c r="AE4385" s="20" t="s">
        <v>47358</v>
      </c>
    </row>
    <row r="4386" spans="1:31" ht="14.25" customHeight="1">
      <c r="A4386" s="1">
        <v>4385</v>
      </c>
      <c r="B4386" s="9" t="s">
        <v>6</v>
      </c>
      <c r="C4386" s="1" t="s">
        <v>6449</v>
      </c>
      <c r="D4386" s="1" t="s">
        <v>368</v>
      </c>
      <c r="E4386" s="1" t="s">
        <v>788</v>
      </c>
      <c r="F4386" s="1" t="s">
        <v>23993</v>
      </c>
      <c r="G4386" s="14">
        <v>91401994604</v>
      </c>
      <c r="H4386" s="1" t="s">
        <v>37</v>
      </c>
      <c r="I4386" s="1" t="s">
        <v>41</v>
      </c>
      <c r="J4386" s="1" t="s">
        <v>47297</v>
      </c>
      <c r="K4386" s="3" t="s">
        <v>17</v>
      </c>
      <c r="L4386" s="1" t="s">
        <v>47325</v>
      </c>
      <c r="M4386" s="4" t="s">
        <v>42</v>
      </c>
      <c r="N4386" s="3" t="s">
        <v>47340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1"/>
      <c r="AA4386" s="1" t="s">
        <v>16</v>
      </c>
      <c r="AB4386" s="3" t="s">
        <v>12</v>
      </c>
      <c r="AC4386" s="23" t="s">
        <v>37781</v>
      </c>
      <c r="AD4386" s="23" t="s">
        <v>40203</v>
      </c>
      <c r="AE4386" t="s">
        <v>35398</v>
      </c>
    </row>
    <row r="4387" spans="1:31" ht="14.25" customHeight="1">
      <c r="A4387" s="1">
        <v>4386</v>
      </c>
      <c r="B4387" s="9" t="s">
        <v>6</v>
      </c>
      <c r="C4387" s="1" t="s">
        <v>6493</v>
      </c>
      <c r="D4387" s="1" t="s">
        <v>368</v>
      </c>
      <c r="E4387" s="1" t="s">
        <v>788</v>
      </c>
      <c r="F4387" s="1" t="s">
        <v>24017</v>
      </c>
      <c r="G4387" s="14">
        <v>9144496016</v>
      </c>
      <c r="H4387" s="1" t="s">
        <v>20</v>
      </c>
      <c r="I4387" s="1" t="s">
        <v>41</v>
      </c>
      <c r="J4387" s="1" t="s">
        <v>47297</v>
      </c>
      <c r="K4387" s="3" t="s">
        <v>17</v>
      </c>
      <c r="L4387" s="1" t="s">
        <v>47325</v>
      </c>
      <c r="M4387" s="4" t="s">
        <v>42</v>
      </c>
      <c r="N4387" s="3" t="s">
        <v>47340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1"/>
      <c r="AA4387" s="1" t="s">
        <v>16</v>
      </c>
      <c r="AB4387" s="3" t="s">
        <v>12</v>
      </c>
      <c r="AC4387" s="23" t="s">
        <v>37781</v>
      </c>
      <c r="AD4387" s="23" t="s">
        <v>42313</v>
      </c>
      <c r="AE4387" s="20" t="s">
        <v>47358</v>
      </c>
    </row>
    <row r="4388" spans="1:31" ht="14.25" customHeight="1">
      <c r="A4388" s="1">
        <v>4387</v>
      </c>
      <c r="B4388" s="9" t="s">
        <v>6</v>
      </c>
      <c r="C4388" s="1" t="s">
        <v>6517</v>
      </c>
      <c r="D4388" s="1" t="s">
        <v>350</v>
      </c>
      <c r="E4388" s="1" t="s">
        <v>447</v>
      </c>
      <c r="F4388" s="1" t="s">
        <v>33998</v>
      </c>
      <c r="G4388" s="14">
        <v>919446914694</v>
      </c>
      <c r="H4388" s="1" t="s">
        <v>8</v>
      </c>
      <c r="I4388" s="1" t="s">
        <v>9</v>
      </c>
      <c r="J4388" s="1" t="s">
        <v>47297</v>
      </c>
      <c r="K4388" s="3" t="s">
        <v>17</v>
      </c>
      <c r="L4388" s="1" t="s">
        <v>47325</v>
      </c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1"/>
      <c r="AA4388" s="1" t="s">
        <v>16</v>
      </c>
      <c r="AB4388" s="3" t="s">
        <v>12</v>
      </c>
      <c r="AC4388" s="23" t="s">
        <v>37781</v>
      </c>
      <c r="AD4388" s="23" t="s">
        <v>42314</v>
      </c>
      <c r="AE4388" t="s">
        <v>35398</v>
      </c>
    </row>
    <row r="4389" spans="1:31" ht="14.25" customHeight="1">
      <c r="A4389" s="1">
        <v>4388</v>
      </c>
      <c r="B4389" s="1" t="s">
        <v>54</v>
      </c>
      <c r="C4389" s="1" t="s">
        <v>6554</v>
      </c>
      <c r="D4389" s="1" t="s">
        <v>3259</v>
      </c>
      <c r="E4389" s="1" t="s">
        <v>6555</v>
      </c>
      <c r="F4389" s="1" t="s">
        <v>24049</v>
      </c>
      <c r="G4389" s="14">
        <v>91041044464</v>
      </c>
      <c r="H4389" s="1" t="s">
        <v>15</v>
      </c>
      <c r="I4389" s="1" t="s">
        <v>41</v>
      </c>
      <c r="J4389" s="1" t="s">
        <v>47297</v>
      </c>
      <c r="K4389" s="3" t="s">
        <v>213</v>
      </c>
      <c r="L4389" s="1" t="s">
        <v>47325</v>
      </c>
      <c r="M4389" s="4" t="s">
        <v>17</v>
      </c>
      <c r="N4389" s="3" t="s">
        <v>47340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1"/>
      <c r="AA4389" s="1" t="s">
        <v>16</v>
      </c>
      <c r="AB4389" s="3" t="s">
        <v>12</v>
      </c>
      <c r="AC4389" s="23" t="s">
        <v>37781</v>
      </c>
      <c r="AD4389" s="23" t="s">
        <v>42315</v>
      </c>
      <c r="AE4389" t="s">
        <v>35398</v>
      </c>
    </row>
    <row r="4390" spans="1:31" ht="14.25" customHeight="1">
      <c r="A4390" s="1">
        <v>4389</v>
      </c>
      <c r="B4390" s="1" t="s">
        <v>54</v>
      </c>
      <c r="C4390" s="1" t="s">
        <v>6577</v>
      </c>
      <c r="D4390" s="1" t="s">
        <v>2359</v>
      </c>
      <c r="E4390" s="1" t="s">
        <v>90</v>
      </c>
      <c r="F4390" s="1" t="s">
        <v>24059</v>
      </c>
      <c r="G4390" s="14">
        <v>91994609100</v>
      </c>
      <c r="H4390" s="1" t="s">
        <v>15</v>
      </c>
      <c r="I4390" s="1" t="s">
        <v>41</v>
      </c>
      <c r="J4390" s="1" t="s">
        <v>47297</v>
      </c>
      <c r="K4390" s="3" t="s">
        <v>17</v>
      </c>
      <c r="L4390" s="1" t="s">
        <v>47325</v>
      </c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1"/>
      <c r="AA4390" s="1" t="s">
        <v>16</v>
      </c>
      <c r="AB4390" s="3" t="s">
        <v>12</v>
      </c>
      <c r="AC4390" s="23" t="s">
        <v>37781</v>
      </c>
      <c r="AD4390" s="23" t="s">
        <v>42316</v>
      </c>
      <c r="AE4390" t="s">
        <v>35398</v>
      </c>
    </row>
    <row r="4391" spans="1:31" ht="14.25" customHeight="1">
      <c r="A4391" s="1">
        <v>4390</v>
      </c>
      <c r="B4391" s="9" t="s">
        <v>6</v>
      </c>
      <c r="C4391" s="1" t="s">
        <v>6610</v>
      </c>
      <c r="D4391" s="1" t="s">
        <v>16179</v>
      </c>
      <c r="E4391" s="1" t="s">
        <v>84</v>
      </c>
      <c r="F4391" s="1" t="s">
        <v>24077</v>
      </c>
      <c r="G4391" s="14">
        <v>91919041914</v>
      </c>
      <c r="H4391" s="1" t="s">
        <v>15</v>
      </c>
      <c r="I4391" s="1" t="s">
        <v>41</v>
      </c>
      <c r="J4391" s="1" t="s">
        <v>47297</v>
      </c>
      <c r="K4391" s="3" t="s">
        <v>17</v>
      </c>
      <c r="L4391" s="1" t="s">
        <v>47325</v>
      </c>
      <c r="M4391" s="4" t="s">
        <v>42</v>
      </c>
      <c r="N4391" s="3" t="s">
        <v>47340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1"/>
      <c r="AA4391" s="1" t="s">
        <v>16</v>
      </c>
      <c r="AB4391" s="3" t="s">
        <v>12</v>
      </c>
      <c r="AC4391" s="23" t="s">
        <v>37781</v>
      </c>
      <c r="AD4391" s="23" t="s">
        <v>42317</v>
      </c>
      <c r="AE4391" t="s">
        <v>35397</v>
      </c>
    </row>
    <row r="4392" spans="1:31" ht="14.25" customHeight="1">
      <c r="A4392" s="1">
        <v>4391</v>
      </c>
      <c r="B4392" s="9" t="s">
        <v>6</v>
      </c>
      <c r="C4392" s="1" t="s">
        <v>6697</v>
      </c>
      <c r="D4392" s="1" t="s">
        <v>1678</v>
      </c>
      <c r="E4392" s="1" t="s">
        <v>40</v>
      </c>
      <c r="F4392" s="1" t="s">
        <v>34016</v>
      </c>
      <c r="G4392" s="14">
        <v>919944141</v>
      </c>
      <c r="H4392" s="1" t="s">
        <v>8</v>
      </c>
      <c r="I4392" s="1" t="s">
        <v>9</v>
      </c>
      <c r="J4392" s="1" t="s">
        <v>47297</v>
      </c>
      <c r="K4392" s="3" t="s">
        <v>17</v>
      </c>
      <c r="L4392" s="1" t="s">
        <v>47325</v>
      </c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1"/>
      <c r="AA4392" s="1" t="s">
        <v>16</v>
      </c>
      <c r="AB4392" s="3" t="s">
        <v>12</v>
      </c>
      <c r="AC4392" s="23" t="s">
        <v>37781</v>
      </c>
      <c r="AD4392" s="23" t="s">
        <v>42318</v>
      </c>
      <c r="AE4392" t="s">
        <v>35397</v>
      </c>
    </row>
    <row r="4393" spans="1:31" ht="14.25" customHeight="1">
      <c r="A4393" s="1">
        <v>4392</v>
      </c>
      <c r="B4393" s="9" t="s">
        <v>6</v>
      </c>
      <c r="C4393" s="1" t="s">
        <v>6841</v>
      </c>
      <c r="D4393" s="1" t="s">
        <v>437</v>
      </c>
      <c r="E4393" s="1" t="s">
        <v>6842</v>
      </c>
      <c r="F4393" s="1" t="s">
        <v>31820</v>
      </c>
      <c r="G4393" s="14">
        <v>919946196694</v>
      </c>
      <c r="H4393" s="1" t="s">
        <v>15</v>
      </c>
      <c r="I4393" s="1" t="s">
        <v>41</v>
      </c>
      <c r="J4393" s="1" t="s">
        <v>47297</v>
      </c>
      <c r="K4393" s="3" t="s">
        <v>42</v>
      </c>
      <c r="L4393" s="1" t="s">
        <v>47325</v>
      </c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1"/>
      <c r="AA4393" s="1" t="s">
        <v>16</v>
      </c>
      <c r="AB4393" s="3" t="s">
        <v>12</v>
      </c>
      <c r="AC4393" s="23" t="s">
        <v>37781</v>
      </c>
      <c r="AD4393" s="23" t="s">
        <v>42319</v>
      </c>
      <c r="AE4393" t="s">
        <v>35396</v>
      </c>
    </row>
    <row r="4394" spans="1:31" ht="14.25" customHeight="1">
      <c r="A4394" s="1">
        <v>4393</v>
      </c>
      <c r="B4394" s="1" t="s">
        <v>54</v>
      </c>
      <c r="C4394" s="1" t="s">
        <v>6851</v>
      </c>
      <c r="D4394" s="1" t="s">
        <v>1576</v>
      </c>
      <c r="E4394" s="1" t="s">
        <v>9272</v>
      </c>
      <c r="F4394" s="1" t="s">
        <v>31822</v>
      </c>
      <c r="G4394" s="14">
        <v>914460041001</v>
      </c>
      <c r="H4394" s="1" t="s">
        <v>20</v>
      </c>
      <c r="I4394" s="1" t="s">
        <v>62</v>
      </c>
      <c r="J4394" s="1" t="s">
        <v>47297</v>
      </c>
      <c r="K4394" s="3" t="s">
        <v>17</v>
      </c>
      <c r="L4394" s="1" t="s">
        <v>47325</v>
      </c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1"/>
      <c r="AA4394" s="1" t="s">
        <v>11</v>
      </c>
      <c r="AB4394" s="3" t="s">
        <v>13</v>
      </c>
      <c r="AC4394" s="23" t="s">
        <v>37781</v>
      </c>
      <c r="AD4394" s="23" t="s">
        <v>42320</v>
      </c>
      <c r="AE4394" t="s">
        <v>35398</v>
      </c>
    </row>
    <row r="4395" spans="1:31" ht="14.25" customHeight="1">
      <c r="A4395" s="1">
        <v>4394</v>
      </c>
      <c r="B4395" s="1" t="s">
        <v>54</v>
      </c>
      <c r="C4395" s="1" t="s">
        <v>6897</v>
      </c>
      <c r="D4395" s="1" t="s">
        <v>3926</v>
      </c>
      <c r="E4395" s="1" t="s">
        <v>2302</v>
      </c>
      <c r="F4395" s="1" t="s">
        <v>24206</v>
      </c>
      <c r="G4395" s="14">
        <v>91096961449</v>
      </c>
      <c r="H4395" s="1" t="s">
        <v>8</v>
      </c>
      <c r="I4395" s="1" t="s">
        <v>41</v>
      </c>
      <c r="J4395" s="1" t="s">
        <v>47297</v>
      </c>
      <c r="K4395" s="3" t="s">
        <v>213</v>
      </c>
      <c r="L4395" s="1" t="s">
        <v>47325</v>
      </c>
      <c r="M4395" s="4" t="s">
        <v>17</v>
      </c>
      <c r="N4395" s="3" t="s">
        <v>47340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1"/>
      <c r="AA4395" s="1" t="s">
        <v>16</v>
      </c>
      <c r="AB4395" s="3" t="s">
        <v>12</v>
      </c>
      <c r="AC4395" s="23" t="s">
        <v>37781</v>
      </c>
      <c r="AD4395" s="23" t="s">
        <v>42321</v>
      </c>
      <c r="AE4395" s="20" t="s">
        <v>47358</v>
      </c>
    </row>
    <row r="4396" spans="1:31" ht="14.25" customHeight="1">
      <c r="A4396" s="1">
        <v>4395</v>
      </c>
      <c r="B4396" s="1" t="s">
        <v>54</v>
      </c>
      <c r="C4396" s="1" t="s">
        <v>7012</v>
      </c>
      <c r="D4396" s="1" t="s">
        <v>2046</v>
      </c>
      <c r="E4396" s="1" t="s">
        <v>7019</v>
      </c>
      <c r="F4396" s="1" t="s">
        <v>24270</v>
      </c>
      <c r="G4396" s="14">
        <v>91696461444</v>
      </c>
      <c r="H4396" s="1" t="s">
        <v>20</v>
      </c>
      <c r="I4396" s="1" t="s">
        <v>9</v>
      </c>
      <c r="J4396" s="1" t="s">
        <v>47297</v>
      </c>
      <c r="K4396" s="3" t="s">
        <v>17</v>
      </c>
      <c r="L4396" s="1" t="s">
        <v>47325</v>
      </c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1"/>
      <c r="AA4396" s="1" t="s">
        <v>16</v>
      </c>
      <c r="AB4396" s="3" t="s">
        <v>12</v>
      </c>
      <c r="AC4396" s="23" t="s">
        <v>37781</v>
      </c>
      <c r="AD4396" s="23" t="s">
        <v>42322</v>
      </c>
      <c r="AE4396" t="s">
        <v>35398</v>
      </c>
    </row>
    <row r="4397" spans="1:31" ht="14.25" customHeight="1">
      <c r="A4397" s="1">
        <v>4396</v>
      </c>
      <c r="B4397" s="9" t="s">
        <v>6</v>
      </c>
      <c r="C4397" s="1" t="s">
        <v>7087</v>
      </c>
      <c r="D4397" s="1" t="s">
        <v>2027</v>
      </c>
      <c r="E4397" s="1" t="s">
        <v>7088</v>
      </c>
      <c r="F4397" s="1" t="s">
        <v>34067</v>
      </c>
      <c r="G4397" s="14">
        <v>919909641990</v>
      </c>
      <c r="H4397" s="1" t="s">
        <v>8</v>
      </c>
      <c r="I4397" s="1" t="s">
        <v>41</v>
      </c>
      <c r="J4397" s="1" t="s">
        <v>47297</v>
      </c>
      <c r="K4397" s="3" t="s">
        <v>17</v>
      </c>
      <c r="L4397" s="1" t="s">
        <v>47325</v>
      </c>
      <c r="M4397" s="4" t="s">
        <v>42</v>
      </c>
      <c r="N4397" s="3" t="s">
        <v>47340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1"/>
      <c r="AA4397" s="1" t="s">
        <v>16</v>
      </c>
      <c r="AB4397" s="3" t="s">
        <v>12</v>
      </c>
      <c r="AC4397" s="23" t="s">
        <v>37781</v>
      </c>
      <c r="AD4397" s="23" t="s">
        <v>42323</v>
      </c>
      <c r="AE4397" s="20" t="s">
        <v>47358</v>
      </c>
    </row>
    <row r="4398" spans="1:31" ht="14.25" customHeight="1">
      <c r="A4398" s="1">
        <v>4397</v>
      </c>
      <c r="B4398" s="9" t="s">
        <v>6</v>
      </c>
      <c r="C4398" s="1" t="s">
        <v>7092</v>
      </c>
      <c r="D4398" s="1" t="s">
        <v>31</v>
      </c>
      <c r="E4398" s="1" t="s">
        <v>328</v>
      </c>
      <c r="F4398" s="1" t="s">
        <v>24305</v>
      </c>
      <c r="G4398" s="14">
        <v>914160496464</v>
      </c>
      <c r="H4398" s="1" t="s">
        <v>8</v>
      </c>
      <c r="I4398" s="1" t="s">
        <v>41</v>
      </c>
      <c r="J4398" s="1" t="s">
        <v>47297</v>
      </c>
      <c r="K4398" s="3" t="s">
        <v>17</v>
      </c>
      <c r="L4398" s="1" t="s">
        <v>47325</v>
      </c>
      <c r="M4398" s="4" t="s">
        <v>42</v>
      </c>
      <c r="N4398" s="3" t="s">
        <v>47340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1"/>
      <c r="AA4398" s="1" t="s">
        <v>16</v>
      </c>
      <c r="AB4398" s="3" t="s">
        <v>12</v>
      </c>
      <c r="AC4398" s="23" t="s">
        <v>37781</v>
      </c>
      <c r="AD4398" s="23" t="s">
        <v>42324</v>
      </c>
      <c r="AE4398" s="20" t="s">
        <v>47358</v>
      </c>
    </row>
    <row r="4399" spans="1:31" ht="14.25" customHeight="1">
      <c r="A4399" s="1">
        <v>4398</v>
      </c>
      <c r="B4399" s="9" t="s">
        <v>6</v>
      </c>
      <c r="C4399" s="1" t="s">
        <v>7345</v>
      </c>
      <c r="D4399" s="1" t="s">
        <v>162</v>
      </c>
      <c r="E4399" s="1" t="s">
        <v>506</v>
      </c>
      <c r="F4399" s="1" t="s">
        <v>31875</v>
      </c>
      <c r="G4399" s="14">
        <v>91999496646</v>
      </c>
      <c r="H4399" s="1" t="s">
        <v>132</v>
      </c>
      <c r="I4399" s="1" t="s">
        <v>41</v>
      </c>
      <c r="J4399" s="1" t="s">
        <v>47297</v>
      </c>
      <c r="K4399" s="3" t="s">
        <v>17</v>
      </c>
      <c r="L4399" s="1" t="s">
        <v>47325</v>
      </c>
      <c r="M4399" s="4" t="s">
        <v>42</v>
      </c>
      <c r="N4399" s="3" t="s">
        <v>47340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1"/>
      <c r="AA4399" s="1" t="s">
        <v>16</v>
      </c>
      <c r="AB4399" s="3" t="s">
        <v>12</v>
      </c>
      <c r="AC4399" s="23" t="s">
        <v>37781</v>
      </c>
      <c r="AD4399" s="23" t="s">
        <v>42325</v>
      </c>
      <c r="AE4399" t="s">
        <v>35396</v>
      </c>
    </row>
    <row r="4400" spans="1:31" ht="14.25" customHeight="1">
      <c r="A4400" s="1">
        <v>4399</v>
      </c>
      <c r="B4400" s="9" t="s">
        <v>6</v>
      </c>
      <c r="C4400" s="1" t="s">
        <v>7428</v>
      </c>
      <c r="D4400" s="1" t="s">
        <v>7429</v>
      </c>
      <c r="E4400" s="1" t="s">
        <v>362</v>
      </c>
      <c r="F4400" s="1" t="s">
        <v>24478</v>
      </c>
      <c r="G4400" s="14">
        <v>9199466044</v>
      </c>
      <c r="H4400" s="1" t="s">
        <v>37</v>
      </c>
      <c r="I4400" s="1" t="s">
        <v>41</v>
      </c>
      <c r="J4400" s="1" t="s">
        <v>47297</v>
      </c>
      <c r="K4400" s="3" t="s">
        <v>17</v>
      </c>
      <c r="L4400" s="1" t="s">
        <v>47325</v>
      </c>
      <c r="M4400" s="4" t="s">
        <v>42</v>
      </c>
      <c r="N4400" s="3" t="s">
        <v>47340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1"/>
      <c r="AA4400" s="1" t="s">
        <v>16</v>
      </c>
      <c r="AB4400" s="3" t="s">
        <v>12</v>
      </c>
      <c r="AC4400" s="23" t="s">
        <v>37781</v>
      </c>
      <c r="AD4400" s="23" t="s">
        <v>42326</v>
      </c>
      <c r="AE4400" t="s">
        <v>35398</v>
      </c>
    </row>
    <row r="4401" spans="1:31" ht="14.25" customHeight="1">
      <c r="A4401" s="1">
        <v>4400</v>
      </c>
      <c r="B4401" s="9" t="s">
        <v>6</v>
      </c>
      <c r="C4401" s="1" t="s">
        <v>7462</v>
      </c>
      <c r="D4401" s="1" t="s">
        <v>7463</v>
      </c>
      <c r="E4401" s="1" t="s">
        <v>410</v>
      </c>
      <c r="F4401" s="1" t="s">
        <v>24496</v>
      </c>
      <c r="G4401" s="14">
        <v>9194964414</v>
      </c>
      <c r="H4401" s="1" t="s">
        <v>15</v>
      </c>
      <c r="I4401" s="1" t="s">
        <v>41</v>
      </c>
      <c r="J4401" s="1" t="s">
        <v>47297</v>
      </c>
      <c r="K4401" s="3" t="s">
        <v>17</v>
      </c>
      <c r="L4401" s="1" t="s">
        <v>47325</v>
      </c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1"/>
      <c r="AA4401" s="1" t="s">
        <v>16</v>
      </c>
      <c r="AB4401" s="3" t="s">
        <v>12</v>
      </c>
      <c r="AC4401" s="23" t="s">
        <v>37781</v>
      </c>
      <c r="AD4401" s="23" t="s">
        <v>42327</v>
      </c>
      <c r="AE4401" t="s">
        <v>35397</v>
      </c>
    </row>
    <row r="4402" spans="1:31" ht="14.25" customHeight="1">
      <c r="A4402" s="1">
        <v>4401</v>
      </c>
      <c r="B4402" s="9" t="s">
        <v>6</v>
      </c>
      <c r="C4402" s="1" t="s">
        <v>7904</v>
      </c>
      <c r="D4402" s="1" t="s">
        <v>7905</v>
      </c>
      <c r="E4402" s="1" t="s">
        <v>534</v>
      </c>
      <c r="F4402" s="1" t="s">
        <v>31936</v>
      </c>
      <c r="G4402" s="14">
        <v>91964440411</v>
      </c>
      <c r="H4402" s="1" t="s">
        <v>15</v>
      </c>
      <c r="I4402" s="1" t="s">
        <v>41</v>
      </c>
      <c r="J4402" s="1" t="s">
        <v>47297</v>
      </c>
      <c r="K4402" s="3" t="s">
        <v>63</v>
      </c>
      <c r="L4402" s="1" t="s">
        <v>47325</v>
      </c>
      <c r="M4402" s="3" t="s">
        <v>213</v>
      </c>
      <c r="N4402" s="3" t="s">
        <v>47340</v>
      </c>
      <c r="O4402" s="3" t="s">
        <v>17</v>
      </c>
      <c r="P4402" s="3" t="s">
        <v>47297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1"/>
      <c r="AA4402" s="1" t="s">
        <v>16</v>
      </c>
      <c r="AB4402" s="3" t="s">
        <v>12</v>
      </c>
      <c r="AC4402" s="23" t="s">
        <v>37781</v>
      </c>
      <c r="AD4402" s="23" t="s">
        <v>42328</v>
      </c>
      <c r="AE4402" t="s">
        <v>35396</v>
      </c>
    </row>
    <row r="4403" spans="1:31" ht="14.25" customHeight="1">
      <c r="A4403" s="1">
        <v>4402</v>
      </c>
      <c r="B4403" s="1" t="s">
        <v>54</v>
      </c>
      <c r="C4403" s="1" t="s">
        <v>7939</v>
      </c>
      <c r="D4403" s="1" t="s">
        <v>1567</v>
      </c>
      <c r="E4403" s="1" t="s">
        <v>2222</v>
      </c>
      <c r="F4403" s="1" t="s">
        <v>34141</v>
      </c>
      <c r="G4403" s="14">
        <v>91696996099</v>
      </c>
      <c r="H4403" s="1" t="s">
        <v>20</v>
      </c>
      <c r="I4403" s="1" t="s">
        <v>62</v>
      </c>
      <c r="J4403" s="1" t="s">
        <v>47297</v>
      </c>
      <c r="K4403" s="3" t="s">
        <v>42</v>
      </c>
      <c r="L4403" s="1" t="s">
        <v>47325</v>
      </c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1"/>
      <c r="AA4403" s="1" t="s">
        <v>16</v>
      </c>
      <c r="AB4403" s="3" t="s">
        <v>12</v>
      </c>
      <c r="AC4403" s="23" t="s">
        <v>37781</v>
      </c>
      <c r="AD4403" s="23" t="s">
        <v>42329</v>
      </c>
      <c r="AE4403" t="s">
        <v>35396</v>
      </c>
    </row>
    <row r="4404" spans="1:31" ht="14.25" customHeight="1">
      <c r="A4404" s="1">
        <v>4403</v>
      </c>
      <c r="B4404" s="9" t="s">
        <v>6</v>
      </c>
      <c r="C4404" s="1" t="s">
        <v>8080</v>
      </c>
      <c r="D4404" s="1" t="s">
        <v>791</v>
      </c>
      <c r="E4404" s="1" t="s">
        <v>152</v>
      </c>
      <c r="F4404" s="1" t="s">
        <v>34155</v>
      </c>
      <c r="G4404" s="14">
        <v>919664449066</v>
      </c>
      <c r="H4404" s="1" t="s">
        <v>15</v>
      </c>
      <c r="I4404" s="1" t="s">
        <v>41</v>
      </c>
      <c r="J4404" s="1" t="s">
        <v>47297</v>
      </c>
      <c r="K4404" s="3" t="s">
        <v>213</v>
      </c>
      <c r="L4404" s="1" t="s">
        <v>47325</v>
      </c>
      <c r="M4404" s="4" t="s">
        <v>17</v>
      </c>
      <c r="N4404" s="3" t="s">
        <v>47340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1"/>
      <c r="AA4404" s="1" t="s">
        <v>16</v>
      </c>
      <c r="AB4404" s="3" t="s">
        <v>12</v>
      </c>
      <c r="AC4404" s="23" t="s">
        <v>37781</v>
      </c>
      <c r="AD4404" s="23" t="s">
        <v>42330</v>
      </c>
      <c r="AE4404" t="s">
        <v>35398</v>
      </c>
    </row>
    <row r="4405" spans="1:31" ht="14.25" customHeight="1">
      <c r="A4405" s="1">
        <v>4404</v>
      </c>
      <c r="B4405" s="9" t="s">
        <v>6</v>
      </c>
      <c r="C4405" s="1" t="s">
        <v>8238</v>
      </c>
      <c r="D4405" s="1" t="s">
        <v>8239</v>
      </c>
      <c r="E4405" s="1" t="s">
        <v>40</v>
      </c>
      <c r="F4405" s="1" t="s">
        <v>31979</v>
      </c>
      <c r="G4405" s="14">
        <v>9166109446</v>
      </c>
      <c r="H4405" s="1" t="s">
        <v>8</v>
      </c>
      <c r="I4405" s="1" t="s">
        <v>62</v>
      </c>
      <c r="J4405" s="1" t="s">
        <v>47297</v>
      </c>
      <c r="K4405" s="3" t="s">
        <v>213</v>
      </c>
      <c r="L4405" s="1" t="s">
        <v>47325</v>
      </c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1"/>
      <c r="AA4405" s="1" t="s">
        <v>16</v>
      </c>
      <c r="AB4405" s="3" t="s">
        <v>12</v>
      </c>
      <c r="AC4405" s="23" t="s">
        <v>37781</v>
      </c>
      <c r="AD4405" s="23" t="s">
        <v>42331</v>
      </c>
      <c r="AE4405" t="s">
        <v>35396</v>
      </c>
    </row>
    <row r="4406" spans="1:31" ht="14.25" customHeight="1">
      <c r="A4406" s="1">
        <v>4405</v>
      </c>
      <c r="B4406" s="9" t="s">
        <v>6</v>
      </c>
      <c r="C4406" s="1" t="s">
        <v>8275</v>
      </c>
      <c r="D4406" s="1" t="s">
        <v>3465</v>
      </c>
      <c r="E4406" s="1" t="s">
        <v>36802</v>
      </c>
      <c r="F4406" s="1" t="s">
        <v>24867</v>
      </c>
      <c r="G4406" s="14">
        <v>919444499004</v>
      </c>
      <c r="H4406" s="1" t="s">
        <v>15</v>
      </c>
      <c r="I4406" s="1" t="s">
        <v>41</v>
      </c>
      <c r="J4406" s="1" t="s">
        <v>47297</v>
      </c>
      <c r="K4406" s="3" t="s">
        <v>63</v>
      </c>
      <c r="L4406" s="1" t="s">
        <v>47325</v>
      </c>
      <c r="M4406" s="3" t="s">
        <v>213</v>
      </c>
      <c r="N4406" s="3" t="s">
        <v>47340</v>
      </c>
      <c r="O4406" s="3" t="s">
        <v>17</v>
      </c>
      <c r="P4406" s="3" t="s">
        <v>47297</v>
      </c>
      <c r="Q4406" s="3"/>
      <c r="R4406" s="3"/>
      <c r="S4406" s="3"/>
      <c r="T4406" s="3"/>
      <c r="U4406" s="3"/>
      <c r="V4406" s="3"/>
      <c r="W4406" s="3"/>
      <c r="X4406" s="3"/>
      <c r="Y4406" s="3"/>
      <c r="Z4406" s="1"/>
      <c r="AA4406" s="1" t="s">
        <v>16</v>
      </c>
      <c r="AB4406" s="3" t="s">
        <v>12</v>
      </c>
      <c r="AC4406" s="23" t="s">
        <v>37781</v>
      </c>
      <c r="AD4406" s="23" t="s">
        <v>42332</v>
      </c>
      <c r="AE4406" t="s">
        <v>35397</v>
      </c>
    </row>
    <row r="4407" spans="1:31" ht="14.25" customHeight="1">
      <c r="A4407" s="1">
        <v>4406</v>
      </c>
      <c r="B4407" s="9" t="s">
        <v>6</v>
      </c>
      <c r="C4407" s="1" t="s">
        <v>8705</v>
      </c>
      <c r="D4407" s="1" t="s">
        <v>2211</v>
      </c>
      <c r="E4407" s="1" t="s">
        <v>8706</v>
      </c>
      <c r="F4407" s="1" t="s">
        <v>25065</v>
      </c>
      <c r="G4407" s="14">
        <v>9194966146</v>
      </c>
      <c r="H4407" s="1" t="s">
        <v>20</v>
      </c>
      <c r="I4407" s="1" t="s">
        <v>37779</v>
      </c>
      <c r="J4407" s="1" t="s">
        <v>47297</v>
      </c>
      <c r="K4407" s="3" t="s">
        <v>17</v>
      </c>
      <c r="L4407" s="1" t="s">
        <v>47325</v>
      </c>
      <c r="M4407" s="4" t="s">
        <v>42</v>
      </c>
      <c r="N4407" s="3" t="s">
        <v>47340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1"/>
      <c r="AA4407" s="1" t="s">
        <v>16</v>
      </c>
      <c r="AB4407" s="3" t="s">
        <v>12</v>
      </c>
      <c r="AC4407" s="23" t="s">
        <v>37781</v>
      </c>
      <c r="AD4407" s="23" t="s">
        <v>42333</v>
      </c>
      <c r="AE4407" t="s">
        <v>35397</v>
      </c>
    </row>
    <row r="4408" spans="1:31" ht="14.25" customHeight="1">
      <c r="A4408" s="1">
        <v>4407</v>
      </c>
      <c r="B4408" s="9" t="s">
        <v>6</v>
      </c>
      <c r="C4408" s="1" t="s">
        <v>8755</v>
      </c>
      <c r="D4408" s="1" t="s">
        <v>2627</v>
      </c>
      <c r="E4408" s="1" t="s">
        <v>2190</v>
      </c>
      <c r="F4408" s="1" t="s">
        <v>25094</v>
      </c>
      <c r="G4408" s="14">
        <v>914000649116</v>
      </c>
      <c r="H4408" s="1" t="s">
        <v>15</v>
      </c>
      <c r="I4408" s="1" t="s">
        <v>41</v>
      </c>
      <c r="J4408" s="1" t="s">
        <v>47297</v>
      </c>
      <c r="K4408" s="3" t="s">
        <v>17</v>
      </c>
      <c r="L4408" s="1" t="s">
        <v>47325</v>
      </c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1"/>
      <c r="AA4408" s="1" t="s">
        <v>16</v>
      </c>
      <c r="AB4408" s="3" t="s">
        <v>12</v>
      </c>
      <c r="AC4408" s="23" t="s">
        <v>37781</v>
      </c>
      <c r="AD4408" s="23" t="s">
        <v>42334</v>
      </c>
      <c r="AE4408" t="s">
        <v>35397</v>
      </c>
    </row>
    <row r="4409" spans="1:31" ht="14.25" customHeight="1">
      <c r="A4409" s="1">
        <v>4408</v>
      </c>
      <c r="B4409" s="9" t="s">
        <v>6</v>
      </c>
      <c r="C4409" s="1" t="s">
        <v>8798</v>
      </c>
      <c r="D4409" s="1" t="s">
        <v>773</v>
      </c>
      <c r="E4409" s="1" t="s">
        <v>8799</v>
      </c>
      <c r="F4409" s="1" t="s">
        <v>25113</v>
      </c>
      <c r="G4409" s="14">
        <v>9194499</v>
      </c>
      <c r="H4409" s="1" t="s">
        <v>20</v>
      </c>
      <c r="I4409" s="1" t="s">
        <v>41</v>
      </c>
      <c r="J4409" s="1" t="s">
        <v>47297</v>
      </c>
      <c r="K4409" s="3" t="s">
        <v>171</v>
      </c>
      <c r="L4409" s="1" t="s">
        <v>47325</v>
      </c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1"/>
      <c r="AA4409" s="1" t="s">
        <v>16</v>
      </c>
      <c r="AB4409" s="3" t="s">
        <v>12</v>
      </c>
      <c r="AC4409" s="23" t="s">
        <v>37781</v>
      </c>
      <c r="AD4409" s="23" t="s">
        <v>42335</v>
      </c>
      <c r="AE4409" t="s">
        <v>35398</v>
      </c>
    </row>
    <row r="4410" spans="1:31" ht="14.25" customHeight="1">
      <c r="A4410" s="1">
        <v>4409</v>
      </c>
      <c r="B4410" s="1" t="s">
        <v>54</v>
      </c>
      <c r="C4410" s="1" t="s">
        <v>8930</v>
      </c>
      <c r="D4410" s="1" t="s">
        <v>2880</v>
      </c>
      <c r="E4410" s="1" t="s">
        <v>16299</v>
      </c>
      <c r="F4410" s="1" t="s">
        <v>25188</v>
      </c>
      <c r="G4410" s="14">
        <v>914940004164</v>
      </c>
      <c r="H4410" s="1" t="s">
        <v>20</v>
      </c>
      <c r="I4410" s="1" t="s">
        <v>9</v>
      </c>
      <c r="J4410" s="1" t="s">
        <v>47297</v>
      </c>
      <c r="K4410" s="3" t="s">
        <v>17</v>
      </c>
      <c r="L4410" s="1" t="s">
        <v>47325</v>
      </c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1"/>
      <c r="AA4410" s="1" t="s">
        <v>16</v>
      </c>
      <c r="AB4410" s="3" t="s">
        <v>12</v>
      </c>
      <c r="AC4410" s="23" t="s">
        <v>37781</v>
      </c>
      <c r="AD4410" s="23" t="s">
        <v>42336</v>
      </c>
      <c r="AE4410" t="s">
        <v>35398</v>
      </c>
    </row>
    <row r="4411" spans="1:31" ht="14.25" customHeight="1">
      <c r="A4411" s="1">
        <v>4410</v>
      </c>
      <c r="B4411" s="9" t="s">
        <v>6</v>
      </c>
      <c r="C4411" s="1" t="s">
        <v>9084</v>
      </c>
      <c r="D4411" s="1" t="s">
        <v>35701</v>
      </c>
      <c r="E4411" s="1" t="s">
        <v>506</v>
      </c>
      <c r="F4411" s="1" t="s">
        <v>25264</v>
      </c>
      <c r="G4411" s="14">
        <v>9194440646</v>
      </c>
      <c r="H4411" s="1" t="s">
        <v>8</v>
      </c>
      <c r="I4411" s="1" t="s">
        <v>62</v>
      </c>
      <c r="J4411" s="1" t="s">
        <v>47297</v>
      </c>
      <c r="K4411" s="3" t="s">
        <v>17</v>
      </c>
      <c r="L4411" s="1" t="s">
        <v>47325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1"/>
      <c r="AA4411" s="1" t="s">
        <v>11</v>
      </c>
      <c r="AB4411" s="3" t="s">
        <v>56</v>
      </c>
      <c r="AC4411" s="23" t="s">
        <v>37781</v>
      </c>
      <c r="AD4411" s="23" t="s">
        <v>42337</v>
      </c>
      <c r="AE4411" s="20" t="s">
        <v>47358</v>
      </c>
    </row>
    <row r="4412" spans="1:31" ht="14.25" customHeight="1">
      <c r="A4412" s="1">
        <v>4411</v>
      </c>
      <c r="B4412" s="9" t="s">
        <v>6</v>
      </c>
      <c r="C4412" s="1" t="s">
        <v>9673</v>
      </c>
      <c r="D4412" s="1" t="s">
        <v>4668</v>
      </c>
      <c r="E4412" s="1" t="s">
        <v>2836</v>
      </c>
      <c r="F4412" s="1" t="s">
        <v>25548</v>
      </c>
      <c r="G4412" s="14">
        <v>9194616191</v>
      </c>
      <c r="H4412" s="1" t="s">
        <v>15</v>
      </c>
      <c r="I4412" s="1" t="s">
        <v>41</v>
      </c>
      <c r="J4412" s="1" t="s">
        <v>47297</v>
      </c>
      <c r="K4412" s="3" t="s">
        <v>17</v>
      </c>
      <c r="L4412" s="1" t="s">
        <v>47325</v>
      </c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1"/>
      <c r="AA4412" s="1" t="s">
        <v>16</v>
      </c>
      <c r="AB4412" s="3" t="s">
        <v>12</v>
      </c>
      <c r="AC4412" s="23" t="s">
        <v>37781</v>
      </c>
      <c r="AD4412" s="23" t="s">
        <v>42338</v>
      </c>
      <c r="AE4412" t="s">
        <v>35397</v>
      </c>
    </row>
    <row r="4413" spans="1:31" ht="14.25" customHeight="1">
      <c r="A4413" s="1">
        <v>4412</v>
      </c>
      <c r="B4413" s="9" t="s">
        <v>6</v>
      </c>
      <c r="C4413" s="1" t="s">
        <v>9878</v>
      </c>
      <c r="D4413" s="1" t="s">
        <v>8403</v>
      </c>
      <c r="E4413" s="1" t="s">
        <v>139</v>
      </c>
      <c r="F4413" s="1" t="s">
        <v>25651</v>
      </c>
      <c r="G4413" s="14">
        <v>916604460</v>
      </c>
      <c r="H4413" s="1" t="s">
        <v>20</v>
      </c>
      <c r="I4413" s="1" t="s">
        <v>41</v>
      </c>
      <c r="J4413" s="1" t="s">
        <v>47297</v>
      </c>
      <c r="K4413" s="3" t="s">
        <v>17</v>
      </c>
      <c r="L4413" s="1" t="s">
        <v>47325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1"/>
      <c r="AA4413" s="1" t="s">
        <v>16</v>
      </c>
      <c r="AB4413" s="3" t="s">
        <v>12</v>
      </c>
      <c r="AC4413" s="23" t="s">
        <v>37781</v>
      </c>
      <c r="AD4413" s="23" t="s">
        <v>42339</v>
      </c>
      <c r="AE4413" t="s">
        <v>35397</v>
      </c>
    </row>
    <row r="4414" spans="1:31" ht="14.25" customHeight="1">
      <c r="A4414" s="1">
        <v>4413</v>
      </c>
      <c r="B4414" s="9" t="s">
        <v>6</v>
      </c>
      <c r="C4414" s="1" t="s">
        <v>10360</v>
      </c>
      <c r="D4414" s="1" t="s">
        <v>526</v>
      </c>
      <c r="E4414" s="1" t="s">
        <v>87</v>
      </c>
      <c r="F4414" s="1" t="s">
        <v>34362</v>
      </c>
      <c r="G4414" s="14">
        <v>91694196416</v>
      </c>
      <c r="H4414" s="1" t="s">
        <v>15</v>
      </c>
      <c r="I4414" s="1" t="s">
        <v>41</v>
      </c>
      <c r="J4414" s="1" t="s">
        <v>47297</v>
      </c>
      <c r="K4414" s="3" t="s">
        <v>17</v>
      </c>
      <c r="L4414" s="1" t="s">
        <v>47325</v>
      </c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1"/>
      <c r="AA4414" s="1" t="s">
        <v>16</v>
      </c>
      <c r="AB4414" s="3" t="s">
        <v>12</v>
      </c>
      <c r="AC4414" s="23" t="s">
        <v>37781</v>
      </c>
      <c r="AD4414" s="23" t="s">
        <v>42340</v>
      </c>
      <c r="AE4414" t="s">
        <v>35396</v>
      </c>
    </row>
    <row r="4415" spans="1:31" ht="14.25" customHeight="1">
      <c r="A4415" s="1">
        <v>4414</v>
      </c>
      <c r="B4415" s="1" t="s">
        <v>54</v>
      </c>
      <c r="C4415" s="1" t="s">
        <v>10384</v>
      </c>
      <c r="D4415" s="1" t="s">
        <v>3926</v>
      </c>
      <c r="E4415" s="1" t="s">
        <v>40</v>
      </c>
      <c r="F4415" s="1" t="s">
        <v>32221</v>
      </c>
      <c r="G4415" s="14">
        <v>914000466644</v>
      </c>
      <c r="H4415" s="1" t="s">
        <v>15</v>
      </c>
      <c r="I4415" s="1" t="s">
        <v>62</v>
      </c>
      <c r="J4415" s="1" t="s">
        <v>47297</v>
      </c>
      <c r="K4415" s="3" t="s">
        <v>213</v>
      </c>
      <c r="L4415" s="1" t="s">
        <v>47325</v>
      </c>
      <c r="M4415" s="4" t="s">
        <v>17</v>
      </c>
      <c r="N4415" s="3" t="s">
        <v>47340</v>
      </c>
      <c r="O4415" s="4" t="s">
        <v>47347</v>
      </c>
      <c r="P4415" s="3" t="s">
        <v>47297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1"/>
      <c r="AA4415" s="1" t="s">
        <v>16</v>
      </c>
      <c r="AB4415" s="3" t="s">
        <v>12</v>
      </c>
      <c r="AC4415" s="23" t="s">
        <v>37781</v>
      </c>
      <c r="AD4415" s="23" t="s">
        <v>42341</v>
      </c>
      <c r="AE4415" t="s">
        <v>35397</v>
      </c>
    </row>
    <row r="4416" spans="1:31" ht="14.25" customHeight="1">
      <c r="A4416" s="1">
        <v>4415</v>
      </c>
      <c r="B4416" s="1" t="s">
        <v>10396</v>
      </c>
      <c r="C4416" s="1" t="s">
        <v>10948</v>
      </c>
      <c r="D4416" s="1" t="s">
        <v>10949</v>
      </c>
      <c r="E4416" s="1" t="s">
        <v>5861</v>
      </c>
      <c r="F4416" s="1" t="s">
        <v>26189</v>
      </c>
      <c r="G4416" s="14">
        <v>914144646191</v>
      </c>
      <c r="H4416" s="1" t="s">
        <v>20</v>
      </c>
      <c r="I4416" s="1" t="s">
        <v>41</v>
      </c>
      <c r="J4416" s="1" t="s">
        <v>47297</v>
      </c>
      <c r="K4416" s="3" t="s">
        <v>17</v>
      </c>
      <c r="L4416" s="1" t="s">
        <v>47325</v>
      </c>
      <c r="M4416" s="4" t="s">
        <v>42</v>
      </c>
      <c r="N4416" s="3" t="s">
        <v>47340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1"/>
      <c r="AA4416" s="1" t="s">
        <v>16</v>
      </c>
      <c r="AB4416" s="3" t="s">
        <v>12</v>
      </c>
      <c r="AC4416" s="23" t="s">
        <v>37781</v>
      </c>
      <c r="AD4416" s="23" t="s">
        <v>42342</v>
      </c>
      <c r="AE4416" s="20" t="s">
        <v>47358</v>
      </c>
    </row>
    <row r="4417" spans="1:31" ht="14.25" customHeight="1">
      <c r="A4417" s="1">
        <v>4416</v>
      </c>
      <c r="B4417" s="9" t="s">
        <v>6</v>
      </c>
      <c r="C4417" s="1" t="s">
        <v>10984</v>
      </c>
      <c r="D4417" s="1" t="s">
        <v>667</v>
      </c>
      <c r="E4417" s="1" t="s">
        <v>1670</v>
      </c>
      <c r="F4417" s="1" t="s">
        <v>34429</v>
      </c>
      <c r="G4417" s="14">
        <v>91944464401</v>
      </c>
      <c r="H4417" s="1" t="s">
        <v>8</v>
      </c>
      <c r="I4417" s="1" t="s">
        <v>62</v>
      </c>
      <c r="J4417" s="1" t="s">
        <v>47297</v>
      </c>
      <c r="K4417" s="3" t="s">
        <v>17</v>
      </c>
      <c r="L4417" s="1" t="s">
        <v>47325</v>
      </c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1"/>
      <c r="AA4417" s="1" t="s">
        <v>16</v>
      </c>
      <c r="AB4417" s="3" t="s">
        <v>12</v>
      </c>
      <c r="AC4417" s="23" t="s">
        <v>37781</v>
      </c>
      <c r="AD4417" s="23" t="s">
        <v>42343</v>
      </c>
      <c r="AE4417" s="20" t="s">
        <v>47358</v>
      </c>
    </row>
    <row r="4418" spans="1:31" ht="14.25" customHeight="1">
      <c r="A4418" s="1">
        <v>4417</v>
      </c>
      <c r="B4418" s="9" t="s">
        <v>6</v>
      </c>
      <c r="C4418" s="1" t="s">
        <v>11012</v>
      </c>
      <c r="D4418" s="1" t="s">
        <v>1957</v>
      </c>
      <c r="E4418" s="1" t="s">
        <v>3154</v>
      </c>
      <c r="F4418" s="1" t="s">
        <v>32298</v>
      </c>
      <c r="G4418" s="14">
        <v>919909444144</v>
      </c>
      <c r="H4418" s="1" t="s">
        <v>8</v>
      </c>
      <c r="I4418" s="1" t="s">
        <v>9</v>
      </c>
      <c r="J4418" s="1" t="s">
        <v>47297</v>
      </c>
      <c r="K4418" s="3" t="s">
        <v>17</v>
      </c>
      <c r="L4418" s="1" t="s">
        <v>47325</v>
      </c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1"/>
      <c r="AA4418" s="1" t="s">
        <v>11</v>
      </c>
      <c r="AB4418" s="3" t="s">
        <v>13</v>
      </c>
      <c r="AC4418" s="23" t="s">
        <v>37781</v>
      </c>
      <c r="AD4418" s="23" t="s">
        <v>42344</v>
      </c>
      <c r="AE4418" t="s">
        <v>35398</v>
      </c>
    </row>
    <row r="4419" spans="1:31" ht="14.25" customHeight="1">
      <c r="A4419" s="1">
        <v>4418</v>
      </c>
      <c r="B4419" s="9" t="s">
        <v>6</v>
      </c>
      <c r="C4419" s="1" t="s">
        <v>11085</v>
      </c>
      <c r="D4419" s="1" t="s">
        <v>1994</v>
      </c>
      <c r="E4419" s="1" t="s">
        <v>1225</v>
      </c>
      <c r="F4419" s="1" t="s">
        <v>34436</v>
      </c>
      <c r="G4419" s="14">
        <v>914160449990</v>
      </c>
      <c r="H4419" s="1" t="s">
        <v>15</v>
      </c>
      <c r="I4419" s="1" t="s">
        <v>41</v>
      </c>
      <c r="J4419" s="1" t="s">
        <v>47297</v>
      </c>
      <c r="K4419" s="3" t="s">
        <v>213</v>
      </c>
      <c r="L4419" s="1" t="s">
        <v>47325</v>
      </c>
      <c r="M4419" s="4" t="s">
        <v>17</v>
      </c>
      <c r="N4419" s="3" t="s">
        <v>47340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1"/>
      <c r="AA4419" s="1" t="s">
        <v>16</v>
      </c>
      <c r="AB4419" s="3" t="s">
        <v>12</v>
      </c>
      <c r="AC4419" s="23" t="s">
        <v>37784</v>
      </c>
      <c r="AD4419" s="23" t="s">
        <v>42345</v>
      </c>
      <c r="AE4419" t="s">
        <v>35396</v>
      </c>
    </row>
    <row r="4420" spans="1:31" ht="14.25" customHeight="1">
      <c r="A4420" s="1">
        <v>4419</v>
      </c>
      <c r="B4420" s="9" t="s">
        <v>6</v>
      </c>
      <c r="C4420" s="1" t="s">
        <v>11090</v>
      </c>
      <c r="D4420" s="1" t="s">
        <v>7429</v>
      </c>
      <c r="E4420" s="1" t="s">
        <v>11091</v>
      </c>
      <c r="F4420" s="1" t="s">
        <v>26262</v>
      </c>
      <c r="G4420" s="14">
        <v>9194641490</v>
      </c>
      <c r="H4420" s="1" t="s">
        <v>15</v>
      </c>
      <c r="I4420" s="1" t="s">
        <v>41</v>
      </c>
      <c r="J4420" s="1" t="s">
        <v>47297</v>
      </c>
      <c r="K4420" s="3" t="s">
        <v>213</v>
      </c>
      <c r="L4420" s="1" t="s">
        <v>47325</v>
      </c>
      <c r="M4420" s="4" t="s">
        <v>17</v>
      </c>
      <c r="N4420" s="3" t="s">
        <v>47340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1"/>
      <c r="AA4420" s="1" t="s">
        <v>16</v>
      </c>
      <c r="AB4420" s="3" t="s">
        <v>12</v>
      </c>
      <c r="AC4420" s="23" t="s">
        <v>37784</v>
      </c>
      <c r="AD4420" s="23" t="s">
        <v>42346</v>
      </c>
      <c r="AE4420" s="20" t="s">
        <v>47358</v>
      </c>
    </row>
    <row r="4421" spans="1:31" ht="14.25" customHeight="1">
      <c r="A4421" s="1">
        <v>4420</v>
      </c>
      <c r="B4421" s="1" t="s">
        <v>10396</v>
      </c>
      <c r="C4421" s="1" t="s">
        <v>11397</v>
      </c>
      <c r="D4421" s="1" t="s">
        <v>1675</v>
      </c>
      <c r="E4421" s="1" t="s">
        <v>788</v>
      </c>
      <c r="F4421" s="1" t="s">
        <v>26413</v>
      </c>
      <c r="G4421" s="14">
        <v>919099149444</v>
      </c>
      <c r="H4421" s="1" t="s">
        <v>20</v>
      </c>
      <c r="I4421" s="1" t="s">
        <v>62</v>
      </c>
      <c r="J4421" s="1" t="s">
        <v>47297</v>
      </c>
      <c r="K4421" s="3" t="s">
        <v>17</v>
      </c>
      <c r="L4421" s="1" t="s">
        <v>47325</v>
      </c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1"/>
      <c r="AA4421" s="1" t="s">
        <v>16</v>
      </c>
      <c r="AB4421" s="3" t="s">
        <v>12</v>
      </c>
      <c r="AC4421" s="23" t="s">
        <v>37784</v>
      </c>
      <c r="AD4421" s="23" t="s">
        <v>42347</v>
      </c>
      <c r="AE4421" t="s">
        <v>35397</v>
      </c>
    </row>
    <row r="4422" spans="1:31" ht="14.25" customHeight="1">
      <c r="A4422" s="1">
        <v>4421</v>
      </c>
      <c r="B4422" s="9" t="s">
        <v>6</v>
      </c>
      <c r="C4422" s="1" t="s">
        <v>11450</v>
      </c>
      <c r="D4422" s="1" t="s">
        <v>7192</v>
      </c>
      <c r="E4422" s="1" t="s">
        <v>40</v>
      </c>
      <c r="F4422" s="1" t="s">
        <v>26440</v>
      </c>
      <c r="G4422" s="14">
        <v>91696441096</v>
      </c>
      <c r="H4422" s="1" t="s">
        <v>8</v>
      </c>
      <c r="I4422" s="1" t="s">
        <v>62</v>
      </c>
      <c r="J4422" s="1" t="s">
        <v>47297</v>
      </c>
      <c r="K4422" s="3" t="s">
        <v>213</v>
      </c>
      <c r="L4422" s="1" t="s">
        <v>47325</v>
      </c>
      <c r="M4422" s="4" t="s">
        <v>17</v>
      </c>
      <c r="N4422" s="3" t="s">
        <v>47340</v>
      </c>
      <c r="O4422" s="4" t="s">
        <v>47347</v>
      </c>
      <c r="P4422" s="3" t="s">
        <v>47297</v>
      </c>
      <c r="Q4422" s="3" t="s">
        <v>178</v>
      </c>
      <c r="R4422" s="3" t="s">
        <v>47297</v>
      </c>
      <c r="S4422" s="3"/>
      <c r="T4422" s="3"/>
      <c r="U4422" s="3"/>
      <c r="V4422" s="3"/>
      <c r="W4422" s="3"/>
      <c r="X4422" s="3"/>
      <c r="Y4422" s="3"/>
      <c r="Z4422" s="1"/>
      <c r="AA4422" s="1" t="s">
        <v>16</v>
      </c>
      <c r="AB4422" s="3" t="s">
        <v>12</v>
      </c>
      <c r="AC4422" s="23" t="s">
        <v>37784</v>
      </c>
      <c r="AD4422" s="23" t="s">
        <v>42348</v>
      </c>
      <c r="AE4422" t="s">
        <v>35396</v>
      </c>
    </row>
    <row r="4423" spans="1:31" ht="14.25" customHeight="1">
      <c r="A4423" s="1">
        <v>4422</v>
      </c>
      <c r="B4423" s="1" t="s">
        <v>10396</v>
      </c>
      <c r="C4423" s="1" t="s">
        <v>11745</v>
      </c>
      <c r="D4423" s="1" t="s">
        <v>11746</v>
      </c>
      <c r="E4423" s="1" t="s">
        <v>11747</v>
      </c>
      <c r="F4423" s="1" t="s">
        <v>26588</v>
      </c>
      <c r="G4423" s="14">
        <v>91966499999</v>
      </c>
      <c r="H4423" s="1" t="s">
        <v>20</v>
      </c>
      <c r="I4423" s="1" t="s">
        <v>41</v>
      </c>
      <c r="J4423" s="1" t="s">
        <v>47297</v>
      </c>
      <c r="K4423" s="3" t="s">
        <v>17</v>
      </c>
      <c r="L4423" s="1" t="s">
        <v>47325</v>
      </c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1"/>
      <c r="AA4423" s="1" t="s">
        <v>16</v>
      </c>
      <c r="AB4423" s="3" t="s">
        <v>12</v>
      </c>
      <c r="AC4423" s="23" t="s">
        <v>37784</v>
      </c>
      <c r="AD4423" s="23" t="s">
        <v>42349</v>
      </c>
      <c r="AE4423" s="20" t="s">
        <v>47358</v>
      </c>
    </row>
    <row r="4424" spans="1:31" ht="14.25" customHeight="1">
      <c r="A4424" s="1">
        <v>4423</v>
      </c>
      <c r="B4424" s="1" t="s">
        <v>10396</v>
      </c>
      <c r="C4424" s="1" t="s">
        <v>11814</v>
      </c>
      <c r="D4424" s="1" t="s">
        <v>557</v>
      </c>
      <c r="E4424" s="1" t="s">
        <v>489</v>
      </c>
      <c r="F4424" s="1" t="s">
        <v>32378</v>
      </c>
      <c r="G4424" s="14">
        <v>91404066990</v>
      </c>
      <c r="H4424" s="1" t="s">
        <v>20</v>
      </c>
      <c r="I4424" s="1" t="s">
        <v>41</v>
      </c>
      <c r="J4424" s="1" t="s">
        <v>47297</v>
      </c>
      <c r="K4424" s="3" t="s">
        <v>17</v>
      </c>
      <c r="L4424" s="1" t="s">
        <v>47325</v>
      </c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1"/>
      <c r="AA4424" s="1" t="s">
        <v>16</v>
      </c>
      <c r="AB4424" s="3" t="s">
        <v>12</v>
      </c>
      <c r="AC4424" s="23" t="s">
        <v>37784</v>
      </c>
      <c r="AD4424" s="23" t="s">
        <v>42187</v>
      </c>
      <c r="AE4424" t="s">
        <v>35398</v>
      </c>
    </row>
    <row r="4425" spans="1:31" ht="14.25" customHeight="1">
      <c r="A4425" s="1">
        <v>4424</v>
      </c>
      <c r="B4425" s="9" t="s">
        <v>6</v>
      </c>
      <c r="C4425" s="1" t="s">
        <v>12165</v>
      </c>
      <c r="D4425" s="1" t="s">
        <v>1018</v>
      </c>
      <c r="E4425" s="1" t="s">
        <v>410</v>
      </c>
      <c r="F4425" s="1" t="s">
        <v>26800</v>
      </c>
      <c r="G4425" s="14">
        <v>91949900911</v>
      </c>
      <c r="H4425" s="1" t="s">
        <v>8</v>
      </c>
      <c r="I4425" s="1" t="s">
        <v>41</v>
      </c>
      <c r="J4425" s="1" t="s">
        <v>47297</v>
      </c>
      <c r="K4425" s="3" t="s">
        <v>63</v>
      </c>
      <c r="L4425" s="1" t="s">
        <v>47325</v>
      </c>
      <c r="M4425" s="3" t="s">
        <v>213</v>
      </c>
      <c r="N4425" s="3" t="s">
        <v>47340</v>
      </c>
      <c r="O4425" s="3" t="s">
        <v>17</v>
      </c>
      <c r="P4425" s="3" t="s">
        <v>47297</v>
      </c>
      <c r="Q4425" s="3"/>
      <c r="R4425" s="3"/>
      <c r="S4425" s="3"/>
      <c r="T4425" s="3"/>
      <c r="U4425" s="3"/>
      <c r="V4425" s="3"/>
      <c r="W4425" s="3"/>
      <c r="X4425" s="3"/>
      <c r="Y4425" s="3"/>
      <c r="Z4425" s="1"/>
      <c r="AA4425" s="1" t="s">
        <v>16</v>
      </c>
      <c r="AB4425" s="3" t="s">
        <v>12</v>
      </c>
      <c r="AC4425" s="23" t="s">
        <v>37784</v>
      </c>
      <c r="AD4425" s="23" t="s">
        <v>42350</v>
      </c>
      <c r="AE4425" t="s">
        <v>35398</v>
      </c>
    </row>
    <row r="4426" spans="1:31" ht="14.25" customHeight="1">
      <c r="A4426" s="1">
        <v>4425</v>
      </c>
      <c r="B4426" s="1" t="s">
        <v>10396</v>
      </c>
      <c r="C4426" s="1" t="s">
        <v>12412</v>
      </c>
      <c r="D4426" s="1" t="s">
        <v>1025</v>
      </c>
      <c r="E4426" s="1" t="s">
        <v>410</v>
      </c>
      <c r="F4426" s="1" t="s">
        <v>26933</v>
      </c>
      <c r="G4426" s="14">
        <v>919449640961</v>
      </c>
      <c r="H4426" s="1" t="s">
        <v>20</v>
      </c>
      <c r="I4426" s="1" t="s">
        <v>41</v>
      </c>
      <c r="J4426" s="1" t="s">
        <v>47297</v>
      </c>
      <c r="K4426" s="3" t="s">
        <v>17</v>
      </c>
      <c r="L4426" s="1" t="s">
        <v>47325</v>
      </c>
      <c r="M4426" s="4" t="s">
        <v>42</v>
      </c>
      <c r="N4426" s="3" t="s">
        <v>47340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1"/>
      <c r="AA4426" s="1" t="s">
        <v>16</v>
      </c>
      <c r="AB4426" s="3" t="s">
        <v>12</v>
      </c>
      <c r="AC4426" s="23" t="s">
        <v>37784</v>
      </c>
      <c r="AD4426" s="23" t="s">
        <v>42351</v>
      </c>
      <c r="AE4426" s="20" t="s">
        <v>47358</v>
      </c>
    </row>
    <row r="4427" spans="1:31" ht="14.25" customHeight="1">
      <c r="A4427" s="1">
        <v>4426</v>
      </c>
      <c r="B4427" s="9" t="s">
        <v>6</v>
      </c>
      <c r="C4427" s="1" t="s">
        <v>12433</v>
      </c>
      <c r="D4427" s="1" t="s">
        <v>230</v>
      </c>
      <c r="E4427" s="1" t="s">
        <v>746</v>
      </c>
      <c r="F4427" s="1" t="s">
        <v>12434</v>
      </c>
      <c r="G4427" s="14">
        <v>914906944464</v>
      </c>
      <c r="H4427" s="1" t="s">
        <v>15</v>
      </c>
      <c r="I4427" s="1" t="s">
        <v>62</v>
      </c>
      <c r="J4427" s="1" t="s">
        <v>47297</v>
      </c>
      <c r="K4427" s="3" t="s">
        <v>17</v>
      </c>
      <c r="L4427" s="1" t="s">
        <v>47325</v>
      </c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1"/>
      <c r="AA4427" s="1" t="s">
        <v>16</v>
      </c>
      <c r="AB4427" s="3" t="s">
        <v>12</v>
      </c>
      <c r="AC4427" s="23" t="s">
        <v>37784</v>
      </c>
      <c r="AD4427" s="23" t="s">
        <v>42352</v>
      </c>
      <c r="AE4427" t="s">
        <v>35397</v>
      </c>
    </row>
    <row r="4428" spans="1:31" ht="14.25" customHeight="1">
      <c r="A4428" s="1">
        <v>4427</v>
      </c>
      <c r="B4428" s="1" t="s">
        <v>10396</v>
      </c>
      <c r="C4428" s="1" t="s">
        <v>12532</v>
      </c>
      <c r="D4428" s="1" t="s">
        <v>3851</v>
      </c>
      <c r="E4428" s="1" t="s">
        <v>333</v>
      </c>
      <c r="F4428" s="1" t="s">
        <v>34570</v>
      </c>
      <c r="G4428" s="14">
        <v>91914990964</v>
      </c>
      <c r="H4428" s="1" t="s">
        <v>8</v>
      </c>
      <c r="I4428" s="1" t="s">
        <v>9</v>
      </c>
      <c r="J4428" s="1" t="s">
        <v>47297</v>
      </c>
      <c r="K4428" s="3" t="s">
        <v>63</v>
      </c>
      <c r="L4428" s="1" t="s">
        <v>47325</v>
      </c>
      <c r="M4428" s="3" t="s">
        <v>213</v>
      </c>
      <c r="N4428" s="3" t="s">
        <v>47340</v>
      </c>
      <c r="O4428" s="3" t="s">
        <v>17</v>
      </c>
      <c r="P4428" s="3" t="s">
        <v>47297</v>
      </c>
      <c r="Q4428" s="3"/>
      <c r="R4428" s="3"/>
      <c r="S4428" s="3"/>
      <c r="T4428" s="3"/>
      <c r="U4428" s="3"/>
      <c r="V4428" s="3"/>
      <c r="W4428" s="3"/>
      <c r="X4428" s="3"/>
      <c r="Y4428" s="3"/>
      <c r="Z4428" s="1"/>
      <c r="AA4428" s="1" t="s">
        <v>16</v>
      </c>
      <c r="AB4428" s="3" t="s">
        <v>12</v>
      </c>
      <c r="AC4428" s="23" t="s">
        <v>37784</v>
      </c>
      <c r="AD4428" s="23" t="s">
        <v>42353</v>
      </c>
      <c r="AE4428" t="s">
        <v>35396</v>
      </c>
    </row>
    <row r="4429" spans="1:31" ht="14.25" customHeight="1">
      <c r="A4429" s="1">
        <v>4428</v>
      </c>
      <c r="B4429" s="9" t="s">
        <v>6</v>
      </c>
      <c r="C4429" s="1" t="s">
        <v>13248</v>
      </c>
      <c r="D4429" s="1" t="s">
        <v>5816</v>
      </c>
      <c r="E4429" s="1" t="s">
        <v>13249</v>
      </c>
      <c r="F4429" s="1" t="s">
        <v>27471</v>
      </c>
      <c r="G4429" s="14">
        <v>919944449499</v>
      </c>
      <c r="H4429" s="1" t="s">
        <v>15</v>
      </c>
      <c r="I4429" s="1" t="s">
        <v>107</v>
      </c>
      <c r="J4429" s="1" t="s">
        <v>47297</v>
      </c>
      <c r="K4429" s="3" t="s">
        <v>17</v>
      </c>
      <c r="L4429" s="1" t="s">
        <v>47325</v>
      </c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1"/>
      <c r="AA4429" s="1" t="s">
        <v>11</v>
      </c>
      <c r="AB4429" s="3" t="s">
        <v>274</v>
      </c>
      <c r="AC4429" s="23" t="s">
        <v>37784</v>
      </c>
      <c r="AD4429" s="23" t="s">
        <v>42354</v>
      </c>
      <c r="AE4429" t="s">
        <v>35397</v>
      </c>
    </row>
    <row r="4430" spans="1:31" ht="14.25" customHeight="1">
      <c r="A4430" s="1">
        <v>4429</v>
      </c>
      <c r="B4430" s="9" t="s">
        <v>6</v>
      </c>
      <c r="C4430" s="1" t="s">
        <v>13377</v>
      </c>
      <c r="D4430" s="1" t="s">
        <v>221</v>
      </c>
      <c r="E4430" s="1" t="s">
        <v>6801</v>
      </c>
      <c r="F4430" s="1" t="s">
        <v>27529</v>
      </c>
      <c r="G4430" s="14">
        <v>91696949499</v>
      </c>
      <c r="H4430" s="1" t="s">
        <v>8</v>
      </c>
      <c r="I4430" s="1" t="s">
        <v>41</v>
      </c>
      <c r="J4430" s="1" t="s">
        <v>47297</v>
      </c>
      <c r="K4430" s="3" t="s">
        <v>17</v>
      </c>
      <c r="L4430" s="1" t="s">
        <v>47325</v>
      </c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1"/>
      <c r="AA4430" s="1" t="s">
        <v>16</v>
      </c>
      <c r="AB4430" s="3" t="s">
        <v>12</v>
      </c>
      <c r="AC4430" s="23" t="s">
        <v>37785</v>
      </c>
      <c r="AD4430" s="23" t="s">
        <v>42355</v>
      </c>
      <c r="AE4430" t="s">
        <v>35398</v>
      </c>
    </row>
    <row r="4431" spans="1:31" ht="14.25" customHeight="1">
      <c r="A4431" s="1">
        <v>4430</v>
      </c>
      <c r="B4431" s="9" t="s">
        <v>6</v>
      </c>
      <c r="C4431" s="1" t="s">
        <v>13417</v>
      </c>
      <c r="D4431" s="1" t="s">
        <v>3722</v>
      </c>
      <c r="E4431" s="1" t="s">
        <v>13418</v>
      </c>
      <c r="F4431" s="1" t="s">
        <v>27547</v>
      </c>
      <c r="G4431" s="14">
        <v>919919490694</v>
      </c>
      <c r="H4431" s="1" t="s">
        <v>8</v>
      </c>
      <c r="I4431" s="1" t="s">
        <v>41</v>
      </c>
      <c r="J4431" s="1" t="s">
        <v>47297</v>
      </c>
      <c r="K4431" s="3" t="s">
        <v>17</v>
      </c>
      <c r="L4431" s="1" t="s">
        <v>47325</v>
      </c>
      <c r="M4431" s="4" t="s">
        <v>42</v>
      </c>
      <c r="N4431" s="3" t="s">
        <v>47340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1"/>
      <c r="AA4431" s="1" t="s">
        <v>16</v>
      </c>
      <c r="AB4431" s="3" t="s">
        <v>12</v>
      </c>
      <c r="AC4431" s="23" t="s">
        <v>37785</v>
      </c>
      <c r="AD4431" s="23" t="s">
        <v>41365</v>
      </c>
      <c r="AE4431" t="s">
        <v>35396</v>
      </c>
    </row>
    <row r="4432" spans="1:31" ht="14.25" customHeight="1">
      <c r="A4432" s="1">
        <v>4431</v>
      </c>
      <c r="B4432" s="9" t="s">
        <v>6</v>
      </c>
      <c r="C4432" s="1" t="s">
        <v>13455</v>
      </c>
      <c r="D4432" s="1" t="s">
        <v>13456</v>
      </c>
      <c r="E4432" s="1" t="s">
        <v>3162</v>
      </c>
      <c r="F4432" s="1" t="s">
        <v>34689</v>
      </c>
      <c r="G4432" s="14">
        <v>919494409</v>
      </c>
      <c r="H4432" s="1" t="s">
        <v>15</v>
      </c>
      <c r="I4432" s="1" t="s">
        <v>41</v>
      </c>
      <c r="J4432" s="1" t="s">
        <v>47297</v>
      </c>
      <c r="K4432" s="3" t="s">
        <v>63</v>
      </c>
      <c r="L4432" s="1" t="s">
        <v>47325</v>
      </c>
      <c r="M4432" s="3" t="s">
        <v>213</v>
      </c>
      <c r="N4432" s="3" t="s">
        <v>47340</v>
      </c>
      <c r="O4432" s="3" t="s">
        <v>17</v>
      </c>
      <c r="P4432" s="3" t="s">
        <v>47297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1"/>
      <c r="AA4432" s="1" t="s">
        <v>16</v>
      </c>
      <c r="AB4432" s="3" t="s">
        <v>12</v>
      </c>
      <c r="AC4432" s="23" t="s">
        <v>37785</v>
      </c>
      <c r="AD4432" s="23" t="s">
        <v>42356</v>
      </c>
      <c r="AE4432" s="20" t="s">
        <v>47358</v>
      </c>
    </row>
    <row r="4433" spans="1:31" ht="14.25" customHeight="1">
      <c r="A4433" s="1">
        <v>4432</v>
      </c>
      <c r="B4433" s="9" t="s">
        <v>6</v>
      </c>
      <c r="C4433" s="1" t="s">
        <v>13683</v>
      </c>
      <c r="D4433" s="1" t="s">
        <v>804</v>
      </c>
      <c r="E4433" s="1" t="s">
        <v>5573</v>
      </c>
      <c r="F4433" s="1" t="s">
        <v>32633</v>
      </c>
      <c r="G4433" s="14">
        <v>91949449916</v>
      </c>
      <c r="H4433" s="1" t="s">
        <v>15</v>
      </c>
      <c r="I4433" s="1" t="s">
        <v>41</v>
      </c>
      <c r="J4433" s="1" t="s">
        <v>47297</v>
      </c>
      <c r="K4433" s="3" t="s">
        <v>17</v>
      </c>
      <c r="L4433" s="1" t="s">
        <v>47325</v>
      </c>
      <c r="M4433" s="4" t="s">
        <v>42</v>
      </c>
      <c r="N4433" s="3" t="s">
        <v>47340</v>
      </c>
      <c r="O4433" s="3" t="s">
        <v>47349</v>
      </c>
      <c r="P4433" s="3" t="s">
        <v>47297</v>
      </c>
      <c r="Q4433" s="3"/>
      <c r="R4433" s="3"/>
      <c r="S4433" s="3"/>
      <c r="T4433" s="3"/>
      <c r="U4433" s="3"/>
      <c r="V4433" s="3"/>
      <c r="W4433" s="3"/>
      <c r="X4433" s="3"/>
      <c r="Y4433" s="3"/>
      <c r="Z4433" s="1"/>
      <c r="AA4433" s="1" t="s">
        <v>16</v>
      </c>
      <c r="AB4433" s="3" t="s">
        <v>12</v>
      </c>
      <c r="AC4433" s="23" t="s">
        <v>37786</v>
      </c>
      <c r="AD4433" s="23" t="s">
        <v>39893</v>
      </c>
      <c r="AE4433" s="20" t="s">
        <v>47358</v>
      </c>
    </row>
    <row r="4434" spans="1:31" ht="14.25" customHeight="1">
      <c r="A4434" s="1">
        <v>4433</v>
      </c>
      <c r="B4434" s="9" t="s">
        <v>6</v>
      </c>
      <c r="C4434" s="1" t="s">
        <v>13690</v>
      </c>
      <c r="D4434" s="1" t="s">
        <v>546</v>
      </c>
      <c r="E4434" s="1" t="s">
        <v>13691</v>
      </c>
      <c r="F4434" s="1" t="s">
        <v>32634</v>
      </c>
      <c r="G4434" s="14">
        <v>919904416</v>
      </c>
      <c r="H4434" s="1" t="s">
        <v>8</v>
      </c>
      <c r="I4434" s="1" t="s">
        <v>41</v>
      </c>
      <c r="J4434" s="1" t="s">
        <v>47297</v>
      </c>
      <c r="K4434" s="3" t="s">
        <v>17</v>
      </c>
      <c r="L4434" s="1" t="s">
        <v>47325</v>
      </c>
      <c r="M4434" s="4" t="s">
        <v>42</v>
      </c>
      <c r="N4434" s="3" t="s">
        <v>47340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1"/>
      <c r="AA4434" s="1" t="s">
        <v>16</v>
      </c>
      <c r="AB4434" s="3" t="s">
        <v>12</v>
      </c>
      <c r="AC4434" s="23" t="s">
        <v>37786</v>
      </c>
      <c r="AD4434" s="23" t="s">
        <v>42357</v>
      </c>
      <c r="AE4434" t="s">
        <v>35396</v>
      </c>
    </row>
    <row r="4435" spans="1:31" ht="14.25" customHeight="1">
      <c r="A4435" s="1">
        <v>4434</v>
      </c>
      <c r="B4435" s="9" t="s">
        <v>6</v>
      </c>
      <c r="C4435" s="1" t="s">
        <v>13711</v>
      </c>
      <c r="D4435" s="1" t="s">
        <v>2530</v>
      </c>
      <c r="E4435" s="1" t="s">
        <v>40</v>
      </c>
      <c r="F4435" s="1" t="s">
        <v>27670</v>
      </c>
      <c r="G4435" s="14">
        <v>914446914</v>
      </c>
      <c r="H4435" s="1" t="s">
        <v>15</v>
      </c>
      <c r="I4435" s="1" t="s">
        <v>9</v>
      </c>
      <c r="J4435" s="1" t="s">
        <v>47297</v>
      </c>
      <c r="K4435" s="3" t="s">
        <v>17</v>
      </c>
      <c r="L4435" s="1" t="s">
        <v>47325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1"/>
      <c r="AA4435" s="1" t="s">
        <v>11</v>
      </c>
      <c r="AB4435" s="3" t="s">
        <v>538</v>
      </c>
      <c r="AC4435" s="23" t="s">
        <v>37786</v>
      </c>
      <c r="AD4435" s="23" t="s">
        <v>42358</v>
      </c>
      <c r="AE4435" t="s">
        <v>35397</v>
      </c>
    </row>
    <row r="4436" spans="1:31" ht="14.25" customHeight="1">
      <c r="A4436" s="1">
        <v>4435</v>
      </c>
      <c r="B4436" s="9" t="s">
        <v>6</v>
      </c>
      <c r="C4436" s="1" t="s">
        <v>13801</v>
      </c>
      <c r="D4436" s="1" t="s">
        <v>4959</v>
      </c>
      <c r="E4436" s="1" t="s">
        <v>131</v>
      </c>
      <c r="F4436" s="1" t="s">
        <v>32653</v>
      </c>
      <c r="G4436" s="14">
        <v>919694464601</v>
      </c>
      <c r="H4436" s="1" t="s">
        <v>37</v>
      </c>
      <c r="I4436" s="1" t="s">
        <v>41</v>
      </c>
      <c r="J4436" s="1" t="s">
        <v>47297</v>
      </c>
      <c r="K4436" s="3" t="s">
        <v>17</v>
      </c>
      <c r="L4436" s="1" t="s">
        <v>47325</v>
      </c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1"/>
      <c r="AA4436" s="1" t="s">
        <v>16</v>
      </c>
      <c r="AB4436" s="3" t="s">
        <v>12</v>
      </c>
      <c r="AC4436" s="23" t="s">
        <v>37795</v>
      </c>
      <c r="AD4436" s="23" t="s">
        <v>42359</v>
      </c>
      <c r="AE4436" t="s">
        <v>35398</v>
      </c>
    </row>
    <row r="4437" spans="1:31" ht="14.25" customHeight="1">
      <c r="A4437" s="1">
        <v>4436</v>
      </c>
      <c r="B4437" s="9" t="s">
        <v>6</v>
      </c>
      <c r="C4437" s="1" t="s">
        <v>13857</v>
      </c>
      <c r="D4437" s="1" t="s">
        <v>1111</v>
      </c>
      <c r="E4437" s="1" t="s">
        <v>13858</v>
      </c>
      <c r="F4437" s="1" t="s">
        <v>27734</v>
      </c>
      <c r="G4437" s="14">
        <v>919994949199</v>
      </c>
      <c r="H4437" s="1" t="s">
        <v>37</v>
      </c>
      <c r="I4437" s="1" t="s">
        <v>41</v>
      </c>
      <c r="J4437" s="1" t="s">
        <v>47297</v>
      </c>
      <c r="K4437" s="3" t="s">
        <v>17</v>
      </c>
      <c r="L4437" s="1" t="s">
        <v>47325</v>
      </c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1"/>
      <c r="AA4437" s="1" t="s">
        <v>16</v>
      </c>
      <c r="AB4437" s="3" t="s">
        <v>12</v>
      </c>
      <c r="AC4437" s="23" t="s">
        <v>37790</v>
      </c>
      <c r="AD4437" s="23" t="s">
        <v>42360</v>
      </c>
      <c r="AE4437" t="s">
        <v>35398</v>
      </c>
    </row>
    <row r="4438" spans="1:31" ht="14.25" customHeight="1">
      <c r="A4438" s="1">
        <v>4437</v>
      </c>
      <c r="B4438" s="9" t="s">
        <v>6</v>
      </c>
      <c r="C4438" s="1" t="s">
        <v>13930</v>
      </c>
      <c r="D4438" s="1" t="s">
        <v>998</v>
      </c>
      <c r="E4438" s="1" t="s">
        <v>40</v>
      </c>
      <c r="F4438" s="1" t="s">
        <v>27772</v>
      </c>
      <c r="G4438" s="14">
        <v>9164919169</v>
      </c>
      <c r="H4438" s="1" t="s">
        <v>132</v>
      </c>
      <c r="I4438" s="1" t="s">
        <v>62</v>
      </c>
      <c r="J4438" s="1" t="s">
        <v>47297</v>
      </c>
      <c r="K4438" s="3" t="s">
        <v>17</v>
      </c>
      <c r="L4438" s="1" t="s">
        <v>47325</v>
      </c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1"/>
      <c r="AA4438" s="1" t="s">
        <v>11</v>
      </c>
      <c r="AB4438" s="3" t="s">
        <v>538</v>
      </c>
      <c r="AC4438" s="23" t="s">
        <v>37791</v>
      </c>
      <c r="AD4438" s="23" t="s">
        <v>42014</v>
      </c>
      <c r="AE4438" t="s">
        <v>35396</v>
      </c>
    </row>
    <row r="4439" spans="1:31" ht="14.25" customHeight="1">
      <c r="A4439" s="1">
        <v>4438</v>
      </c>
      <c r="B4439" s="9" t="s">
        <v>6</v>
      </c>
      <c r="C4439" s="1" t="s">
        <v>8917</v>
      </c>
      <c r="D4439" s="1" t="s">
        <v>959</v>
      </c>
      <c r="E4439" s="1" t="s">
        <v>8918</v>
      </c>
      <c r="F4439" s="1" t="s">
        <v>25181</v>
      </c>
      <c r="G4439" s="14">
        <v>9166660696</v>
      </c>
      <c r="H4439" s="1" t="s">
        <v>15</v>
      </c>
      <c r="I4439" s="1" t="s">
        <v>41</v>
      </c>
      <c r="J4439" s="1" t="s">
        <v>47293</v>
      </c>
      <c r="K4439" s="3" t="s">
        <v>42</v>
      </c>
      <c r="L4439" s="1" t="s">
        <v>47325</v>
      </c>
      <c r="M4439" s="3" t="s">
        <v>178</v>
      </c>
      <c r="N4439" s="3" t="s">
        <v>47341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1"/>
      <c r="AA4439" s="1" t="s">
        <v>16</v>
      </c>
      <c r="AB4439" s="3" t="s">
        <v>12</v>
      </c>
      <c r="AC4439" s="23" t="s">
        <v>37781</v>
      </c>
      <c r="AD4439" s="23" t="s">
        <v>42361</v>
      </c>
      <c r="AE4439" t="s">
        <v>35397</v>
      </c>
    </row>
    <row r="4440" spans="1:31" ht="14.25" customHeight="1">
      <c r="A4440" s="1">
        <v>4439</v>
      </c>
      <c r="B4440" s="9" t="s">
        <v>6</v>
      </c>
      <c r="C4440" s="1" t="s">
        <v>927</v>
      </c>
      <c r="D4440" s="1" t="s">
        <v>928</v>
      </c>
      <c r="E4440" s="1" t="s">
        <v>221</v>
      </c>
      <c r="F4440" s="1" t="s">
        <v>21381</v>
      </c>
      <c r="G4440" s="14">
        <v>91991944194</v>
      </c>
      <c r="H4440" s="1" t="s">
        <v>37</v>
      </c>
      <c r="I4440" s="1" t="s">
        <v>62</v>
      </c>
      <c r="J4440" s="1" t="s">
        <v>47294</v>
      </c>
      <c r="K4440" s="3" t="s">
        <v>63</v>
      </c>
      <c r="L4440" s="1" t="s">
        <v>47325</v>
      </c>
      <c r="M4440" s="3" t="s">
        <v>213</v>
      </c>
      <c r="N4440" s="3" t="s">
        <v>34</v>
      </c>
      <c r="O4440" s="3" t="s">
        <v>17</v>
      </c>
      <c r="P4440" s="3" t="s">
        <v>10</v>
      </c>
      <c r="Q4440" s="3" t="s">
        <v>42</v>
      </c>
      <c r="R4440" s="3" t="s">
        <v>70</v>
      </c>
      <c r="S4440" s="3" t="s">
        <v>27</v>
      </c>
      <c r="T4440" s="3" t="s">
        <v>47294</v>
      </c>
      <c r="U4440" s="3"/>
      <c r="V4440" s="3"/>
      <c r="W4440" s="3"/>
      <c r="X4440" s="3"/>
      <c r="Y4440" s="3"/>
      <c r="Z4440" s="1"/>
      <c r="AA4440" s="1" t="s">
        <v>16</v>
      </c>
      <c r="AB4440" s="3" t="s">
        <v>12</v>
      </c>
      <c r="AC4440" s="23" t="s">
        <v>37782</v>
      </c>
      <c r="AD4440" s="23" t="s">
        <v>42362</v>
      </c>
      <c r="AE4440" s="20" t="s">
        <v>47358</v>
      </c>
    </row>
    <row r="4441" spans="1:31" ht="14.25" customHeight="1">
      <c r="A4441" s="1">
        <v>4440</v>
      </c>
      <c r="B4441" s="9" t="s">
        <v>6</v>
      </c>
      <c r="C4441" s="1" t="s">
        <v>3353</v>
      </c>
      <c r="D4441" s="1" t="s">
        <v>636</v>
      </c>
      <c r="E4441" s="1" t="s">
        <v>333</v>
      </c>
      <c r="F4441" s="1" t="s">
        <v>22458</v>
      </c>
      <c r="G4441" s="14">
        <v>91999114904</v>
      </c>
      <c r="H4441" s="1" t="s">
        <v>8</v>
      </c>
      <c r="I4441" s="1" t="s">
        <v>107</v>
      </c>
      <c r="J4441" s="1" t="s">
        <v>47294</v>
      </c>
      <c r="K4441" s="3" t="s">
        <v>17</v>
      </c>
      <c r="L4441" s="1" t="s">
        <v>47325</v>
      </c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1"/>
      <c r="AA4441" s="1" t="s">
        <v>11</v>
      </c>
      <c r="AB4441" s="3" t="s">
        <v>56</v>
      </c>
      <c r="AC4441" s="23" t="s">
        <v>37782</v>
      </c>
      <c r="AD4441" s="23" t="s">
        <v>42363</v>
      </c>
      <c r="AE4441" t="s">
        <v>35396</v>
      </c>
    </row>
    <row r="4442" spans="1:31" ht="14.25" customHeight="1">
      <c r="A4442" s="1">
        <v>4441</v>
      </c>
      <c r="B4442" s="9" t="s">
        <v>6</v>
      </c>
      <c r="C4442" s="1" t="s">
        <v>4180</v>
      </c>
      <c r="D4442" s="1" t="s">
        <v>72</v>
      </c>
      <c r="E4442" s="1" t="s">
        <v>351</v>
      </c>
      <c r="F4442" s="1" t="s">
        <v>22855</v>
      </c>
      <c r="G4442" s="14">
        <v>91440096449</v>
      </c>
      <c r="H4442" s="1" t="s">
        <v>15</v>
      </c>
      <c r="I4442" s="1" t="s">
        <v>41</v>
      </c>
      <c r="J4442" s="1" t="s">
        <v>47294</v>
      </c>
      <c r="K4442" s="3" t="s">
        <v>17</v>
      </c>
      <c r="L4442" s="1" t="s">
        <v>47325</v>
      </c>
      <c r="M4442" s="4" t="s">
        <v>42</v>
      </c>
      <c r="N4442" s="3" t="s">
        <v>34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1"/>
      <c r="AA4442" s="1" t="s">
        <v>16</v>
      </c>
      <c r="AB4442" s="3" t="s">
        <v>12</v>
      </c>
      <c r="AC4442" s="23" t="s">
        <v>37782</v>
      </c>
      <c r="AD4442" s="23" t="s">
        <v>42364</v>
      </c>
      <c r="AE4442" s="20" t="s">
        <v>47358</v>
      </c>
    </row>
    <row r="4443" spans="1:31" ht="14.25" customHeight="1">
      <c r="A4443" s="1">
        <v>4442</v>
      </c>
      <c r="B4443" s="9" t="s">
        <v>6</v>
      </c>
      <c r="C4443" s="1" t="s">
        <v>5823</v>
      </c>
      <c r="D4443" s="1" t="s">
        <v>3658</v>
      </c>
      <c r="E4443" s="1" t="s">
        <v>4344</v>
      </c>
      <c r="F4443" s="1" t="s">
        <v>31696</v>
      </c>
      <c r="G4443" s="14">
        <v>919444494409</v>
      </c>
      <c r="H4443" s="1" t="s">
        <v>8</v>
      </c>
      <c r="I4443" s="1" t="s">
        <v>41</v>
      </c>
      <c r="J4443" s="1" t="s">
        <v>47294</v>
      </c>
      <c r="K4443" s="3" t="s">
        <v>17</v>
      </c>
      <c r="L4443" s="1" t="s">
        <v>47325</v>
      </c>
      <c r="M4443" s="4" t="s">
        <v>42</v>
      </c>
      <c r="N4443" s="3" t="s">
        <v>34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1"/>
      <c r="AA4443" s="1" t="s">
        <v>16</v>
      </c>
      <c r="AB4443" s="3" t="s">
        <v>12</v>
      </c>
      <c r="AC4443" s="23" t="s">
        <v>37781</v>
      </c>
      <c r="AD4443" s="23" t="s">
        <v>42365</v>
      </c>
      <c r="AE4443" t="s">
        <v>35398</v>
      </c>
    </row>
    <row r="4444" spans="1:31" ht="14.25" customHeight="1">
      <c r="A4444" s="1">
        <v>4443</v>
      </c>
      <c r="B4444" s="9" t="s">
        <v>6</v>
      </c>
      <c r="C4444" s="1" t="s">
        <v>13191</v>
      </c>
      <c r="D4444" s="1" t="s">
        <v>37618</v>
      </c>
      <c r="E4444" s="1" t="s">
        <v>714</v>
      </c>
      <c r="F4444" s="1" t="s">
        <v>27439</v>
      </c>
      <c r="G4444" s="14">
        <v>919919444419</v>
      </c>
      <c r="H4444" s="1" t="s">
        <v>15</v>
      </c>
      <c r="I4444" s="1" t="s">
        <v>41</v>
      </c>
      <c r="J4444" s="1" t="s">
        <v>47294</v>
      </c>
      <c r="K4444" s="3" t="s">
        <v>17</v>
      </c>
      <c r="L4444" s="1" t="s">
        <v>47325</v>
      </c>
      <c r="M4444" s="4" t="s">
        <v>42</v>
      </c>
      <c r="N4444" s="3" t="s">
        <v>34</v>
      </c>
      <c r="O4444" s="3" t="s">
        <v>27</v>
      </c>
      <c r="P4444" s="3" t="s">
        <v>10</v>
      </c>
      <c r="Q4444" s="3" t="s">
        <v>178</v>
      </c>
      <c r="R4444" s="3" t="s">
        <v>70</v>
      </c>
      <c r="S4444" s="3" t="s">
        <v>171</v>
      </c>
      <c r="T4444" s="3" t="s">
        <v>47294</v>
      </c>
      <c r="U4444" s="3"/>
      <c r="V4444" s="3"/>
      <c r="W4444" s="3"/>
      <c r="X4444" s="3"/>
      <c r="Y4444" s="3"/>
      <c r="Z4444" s="1"/>
      <c r="AA4444" s="1" t="s">
        <v>16</v>
      </c>
      <c r="AB4444" s="3" t="s">
        <v>12</v>
      </c>
      <c r="AC4444" s="23" t="s">
        <v>37784</v>
      </c>
      <c r="AD4444" s="23" t="s">
        <v>42366</v>
      </c>
      <c r="AE4444" s="20" t="s">
        <v>47358</v>
      </c>
    </row>
    <row r="4445" spans="1:31" ht="14.25" customHeight="1">
      <c r="A4445" s="1">
        <v>4444</v>
      </c>
      <c r="B4445" s="9" t="s">
        <v>6</v>
      </c>
      <c r="C4445" s="1" t="s">
        <v>13644</v>
      </c>
      <c r="D4445" s="1" t="s">
        <v>13340</v>
      </c>
      <c r="E4445" s="1" t="s">
        <v>746</v>
      </c>
      <c r="F4445" s="1" t="s">
        <v>27640</v>
      </c>
      <c r="G4445" s="14">
        <v>9146449006</v>
      </c>
      <c r="H4445" s="1" t="s">
        <v>37</v>
      </c>
      <c r="I4445" s="1" t="s">
        <v>41</v>
      </c>
      <c r="J4445" s="1" t="s">
        <v>47294</v>
      </c>
      <c r="K4445" s="3" t="s">
        <v>178</v>
      </c>
      <c r="L4445" s="1" t="s">
        <v>47325</v>
      </c>
      <c r="M4445" s="3" t="s">
        <v>171</v>
      </c>
      <c r="N4445" s="3" t="s">
        <v>34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1"/>
      <c r="AA4445" s="1" t="s">
        <v>16</v>
      </c>
      <c r="AB4445" s="3" t="s">
        <v>12</v>
      </c>
      <c r="AC4445" s="23" t="s">
        <v>37786</v>
      </c>
      <c r="AD4445" s="23" t="s">
        <v>42367</v>
      </c>
      <c r="AE4445" t="s">
        <v>35397</v>
      </c>
    </row>
    <row r="4446" spans="1:31" ht="14.25" customHeight="1">
      <c r="A4446" s="1">
        <v>4445</v>
      </c>
      <c r="B4446" s="9" t="s">
        <v>6</v>
      </c>
      <c r="C4446" s="1" t="s">
        <v>13942</v>
      </c>
      <c r="D4446" s="1" t="s">
        <v>18586</v>
      </c>
      <c r="E4446" s="1" t="s">
        <v>36803</v>
      </c>
      <c r="F4446" s="1" t="s">
        <v>27779</v>
      </c>
      <c r="G4446" s="14">
        <v>919141409144</v>
      </c>
      <c r="H4446" s="1" t="s">
        <v>8</v>
      </c>
      <c r="I4446" s="1" t="s">
        <v>41</v>
      </c>
      <c r="J4446" s="1" t="s">
        <v>47294</v>
      </c>
      <c r="K4446" s="3" t="s">
        <v>17</v>
      </c>
      <c r="L4446" s="1" t="s">
        <v>47325</v>
      </c>
      <c r="M4446" s="4" t="s">
        <v>42</v>
      </c>
      <c r="N4446" s="3" t="s">
        <v>34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1"/>
      <c r="AA4446" s="1" t="s">
        <v>16</v>
      </c>
      <c r="AB4446" s="3" t="s">
        <v>12</v>
      </c>
      <c r="AC4446" s="23" t="s">
        <v>37791</v>
      </c>
      <c r="AD4446" s="23" t="s">
        <v>42368</v>
      </c>
      <c r="AE4446" t="s">
        <v>35397</v>
      </c>
    </row>
    <row r="4447" spans="1:31" ht="14.25" customHeight="1">
      <c r="A4447" s="1">
        <v>4446</v>
      </c>
      <c r="B4447" s="9" t="s">
        <v>6</v>
      </c>
      <c r="C4447" s="1" t="s">
        <v>1007</v>
      </c>
      <c r="D4447" s="1" t="s">
        <v>1008</v>
      </c>
      <c r="E4447" s="1" t="s">
        <v>90</v>
      </c>
      <c r="F4447" s="1" t="s">
        <v>21418</v>
      </c>
      <c r="G4447" s="14">
        <v>9140694946</v>
      </c>
      <c r="H4447" s="1" t="s">
        <v>8</v>
      </c>
      <c r="I4447" s="1" t="s">
        <v>62</v>
      </c>
      <c r="J4447" s="1" t="s">
        <v>47296</v>
      </c>
      <c r="K4447" s="3" t="s">
        <v>63</v>
      </c>
      <c r="L4447" s="1" t="s">
        <v>47325</v>
      </c>
      <c r="M4447" s="3" t="s">
        <v>213</v>
      </c>
      <c r="N4447" s="3" t="s">
        <v>34</v>
      </c>
      <c r="O4447" s="3" t="s">
        <v>17</v>
      </c>
      <c r="P4447" s="3" t="s">
        <v>10</v>
      </c>
      <c r="Q4447" s="3" t="s">
        <v>42</v>
      </c>
      <c r="R4447" s="3" t="s">
        <v>47296</v>
      </c>
      <c r="S4447" s="3" t="s">
        <v>27</v>
      </c>
      <c r="T4447" s="3" t="s">
        <v>47296</v>
      </c>
      <c r="U4447" s="3" t="s">
        <v>117</v>
      </c>
      <c r="V4447" s="3" t="s">
        <v>47296</v>
      </c>
      <c r="W4447" s="3" t="s">
        <v>178</v>
      </c>
      <c r="X4447" s="3" t="s">
        <v>47296</v>
      </c>
      <c r="Y4447" s="3" t="s">
        <v>171</v>
      </c>
      <c r="Z4447" s="1" t="s">
        <v>47296</v>
      </c>
      <c r="AA4447" s="1" t="s">
        <v>16</v>
      </c>
      <c r="AB4447" s="3" t="s">
        <v>12</v>
      </c>
      <c r="AC4447" s="23" t="s">
        <v>37782</v>
      </c>
      <c r="AD4447" s="23" t="s">
        <v>42369</v>
      </c>
      <c r="AE4447" t="s">
        <v>35398</v>
      </c>
    </row>
    <row r="4448" spans="1:31" ht="14.25" customHeight="1">
      <c r="A4448" s="1">
        <v>4447</v>
      </c>
      <c r="B4448" s="1" t="s">
        <v>54</v>
      </c>
      <c r="C4448" s="1" t="s">
        <v>5220</v>
      </c>
      <c r="D4448" s="1" t="s">
        <v>522</v>
      </c>
      <c r="E4448" s="1" t="s">
        <v>9542</v>
      </c>
      <c r="F4448" s="1" t="s">
        <v>23380</v>
      </c>
      <c r="G4448" s="14">
        <v>9149409164</v>
      </c>
      <c r="H4448" s="1" t="s">
        <v>37</v>
      </c>
      <c r="I4448" s="1" t="s">
        <v>41</v>
      </c>
      <c r="J4448" s="1" t="s">
        <v>47296</v>
      </c>
      <c r="K4448" s="3" t="s">
        <v>17</v>
      </c>
      <c r="L4448" s="1" t="s">
        <v>47325</v>
      </c>
      <c r="M4448" s="4" t="s">
        <v>42</v>
      </c>
      <c r="N4448" s="3" t="s">
        <v>34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1"/>
      <c r="AA4448" s="1" t="s">
        <v>16</v>
      </c>
      <c r="AB4448" s="3" t="s">
        <v>12</v>
      </c>
      <c r="AC4448" s="23" t="s">
        <v>37782</v>
      </c>
      <c r="AD4448" s="23" t="s">
        <v>42370</v>
      </c>
      <c r="AE4448" s="20" t="s">
        <v>47358</v>
      </c>
    </row>
    <row r="4449" spans="1:31" ht="14.25" customHeight="1">
      <c r="A4449" s="1">
        <v>4448</v>
      </c>
      <c r="B4449" s="9" t="s">
        <v>6</v>
      </c>
      <c r="C4449" s="1" t="s">
        <v>7360</v>
      </c>
      <c r="D4449" s="1" t="s">
        <v>3959</v>
      </c>
      <c r="E4449" s="1" t="s">
        <v>7361</v>
      </c>
      <c r="F4449" s="1" t="s">
        <v>24435</v>
      </c>
      <c r="G4449" s="14">
        <v>919494944404</v>
      </c>
      <c r="H4449" s="1" t="s">
        <v>37</v>
      </c>
      <c r="I4449" s="1" t="s">
        <v>9</v>
      </c>
      <c r="J4449" s="1" t="s">
        <v>47296</v>
      </c>
      <c r="K4449" s="3" t="s">
        <v>63</v>
      </c>
      <c r="L4449" s="1" t="s">
        <v>47325</v>
      </c>
      <c r="M4449" s="3" t="s">
        <v>213</v>
      </c>
      <c r="N4449" s="3" t="s">
        <v>34</v>
      </c>
      <c r="O4449" s="3" t="s">
        <v>17</v>
      </c>
      <c r="P4449" s="3" t="s">
        <v>10</v>
      </c>
      <c r="Q4449" s="3" t="s">
        <v>42</v>
      </c>
      <c r="R4449" s="3" t="s">
        <v>47296</v>
      </c>
      <c r="S4449" s="3"/>
      <c r="T4449" s="3"/>
      <c r="U4449" s="3"/>
      <c r="V4449" s="3"/>
      <c r="W4449" s="3"/>
      <c r="X4449" s="3"/>
      <c r="Y4449" s="3"/>
      <c r="Z4449" s="1"/>
      <c r="AA4449" s="1" t="s">
        <v>16</v>
      </c>
      <c r="AB4449" s="3" t="s">
        <v>12</v>
      </c>
      <c r="AC4449" s="23" t="s">
        <v>37781</v>
      </c>
      <c r="AD4449" s="23" t="s">
        <v>42371</v>
      </c>
      <c r="AE4449" s="20" t="s">
        <v>47358</v>
      </c>
    </row>
    <row r="4450" spans="1:31" ht="14.25" customHeight="1">
      <c r="A4450" s="1">
        <v>4449</v>
      </c>
      <c r="B4450" s="9" t="s">
        <v>6</v>
      </c>
      <c r="C4450" s="1" t="s">
        <v>8328</v>
      </c>
      <c r="D4450" s="1" t="s">
        <v>1567</v>
      </c>
      <c r="E4450" s="1" t="s">
        <v>5293</v>
      </c>
      <c r="F4450" s="1" t="s">
        <v>24890</v>
      </c>
      <c r="G4450" s="14">
        <v>9194460944</v>
      </c>
      <c r="H4450" s="1" t="s">
        <v>15</v>
      </c>
      <c r="I4450" s="1" t="s">
        <v>41</v>
      </c>
      <c r="J4450" s="1" t="s">
        <v>47296</v>
      </c>
      <c r="K4450" s="3" t="s">
        <v>17</v>
      </c>
      <c r="L4450" s="1" t="s">
        <v>47325</v>
      </c>
      <c r="M4450" s="4" t="s">
        <v>42</v>
      </c>
      <c r="N4450" s="3" t="s">
        <v>34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1"/>
      <c r="AA4450" s="1" t="s">
        <v>16</v>
      </c>
      <c r="AB4450" s="3" t="s">
        <v>12</v>
      </c>
      <c r="AC4450" s="23" t="s">
        <v>37781</v>
      </c>
      <c r="AD4450" s="23" t="s">
        <v>42372</v>
      </c>
      <c r="AE4450" t="s">
        <v>35398</v>
      </c>
    </row>
    <row r="4451" spans="1:31" ht="14.25" customHeight="1">
      <c r="A4451" s="1">
        <v>4450</v>
      </c>
      <c r="B4451" s="9" t="s">
        <v>6</v>
      </c>
      <c r="C4451" s="1" t="s">
        <v>8342</v>
      </c>
      <c r="D4451" s="1" t="s">
        <v>1457</v>
      </c>
      <c r="E4451" s="1" t="s">
        <v>724</v>
      </c>
      <c r="F4451" s="1" t="s">
        <v>34177</v>
      </c>
      <c r="G4451" s="14">
        <v>91944404649</v>
      </c>
      <c r="H4451" s="1" t="s">
        <v>8</v>
      </c>
      <c r="I4451" s="1" t="s">
        <v>62</v>
      </c>
      <c r="J4451" s="1" t="s">
        <v>47296</v>
      </c>
      <c r="K4451" s="3" t="s">
        <v>17</v>
      </c>
      <c r="L4451" s="1" t="s">
        <v>47325</v>
      </c>
      <c r="M4451" s="4" t="s">
        <v>42</v>
      </c>
      <c r="N4451" s="3" t="s">
        <v>34</v>
      </c>
      <c r="O4451" s="3" t="s">
        <v>27</v>
      </c>
      <c r="P4451" s="3" t="s">
        <v>10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1"/>
      <c r="AA4451" s="1" t="s">
        <v>16</v>
      </c>
      <c r="AB4451" s="3" t="s">
        <v>12</v>
      </c>
      <c r="AC4451" s="23" t="s">
        <v>37781</v>
      </c>
      <c r="AD4451" s="23" t="s">
        <v>42373</v>
      </c>
      <c r="AE4451" t="s">
        <v>35398</v>
      </c>
    </row>
    <row r="4452" spans="1:31" ht="14.25" customHeight="1">
      <c r="A4452" s="1">
        <v>4451</v>
      </c>
      <c r="B4452" s="9" t="s">
        <v>6</v>
      </c>
      <c r="C4452" s="1" t="s">
        <v>8581</v>
      </c>
      <c r="D4452" s="1" t="s">
        <v>1286</v>
      </c>
      <c r="E4452" s="1" t="s">
        <v>19</v>
      </c>
      <c r="F4452" s="1" t="s">
        <v>25014</v>
      </c>
      <c r="G4452" s="14">
        <v>91910699449</v>
      </c>
      <c r="H4452" s="1" t="s">
        <v>37</v>
      </c>
      <c r="I4452" s="1" t="s">
        <v>41</v>
      </c>
      <c r="J4452" s="1" t="s">
        <v>47296</v>
      </c>
      <c r="K4452" s="3" t="s">
        <v>17</v>
      </c>
      <c r="L4452" s="1" t="s">
        <v>47325</v>
      </c>
      <c r="M4452" s="4" t="s">
        <v>42</v>
      </c>
      <c r="N4452" s="3" t="s">
        <v>34</v>
      </c>
      <c r="O4452" s="3" t="s">
        <v>27</v>
      </c>
      <c r="P4452" s="3" t="s">
        <v>10</v>
      </c>
      <c r="Q4452" s="3" t="s">
        <v>47344</v>
      </c>
      <c r="R4452" s="3" t="s">
        <v>47296</v>
      </c>
      <c r="S4452" s="3" t="s">
        <v>178</v>
      </c>
      <c r="T4452" s="3" t="s">
        <v>47296</v>
      </c>
      <c r="U4452" s="3" t="s">
        <v>171</v>
      </c>
      <c r="V4452" s="3" t="s">
        <v>47296</v>
      </c>
      <c r="W4452" s="3"/>
      <c r="X4452" s="3"/>
      <c r="Y4452" s="3"/>
      <c r="Z4452" s="1"/>
      <c r="AA4452" s="1" t="s">
        <v>16</v>
      </c>
      <c r="AB4452" s="3" t="s">
        <v>12</v>
      </c>
      <c r="AC4452" s="23" t="s">
        <v>37781</v>
      </c>
      <c r="AD4452" s="23" t="s">
        <v>42374</v>
      </c>
      <c r="AE4452" t="s">
        <v>35397</v>
      </c>
    </row>
    <row r="4453" spans="1:31" ht="14.25" customHeight="1">
      <c r="A4453" s="1">
        <v>4452</v>
      </c>
      <c r="B4453" s="9" t="s">
        <v>6</v>
      </c>
      <c r="C4453" s="1" t="s">
        <v>9901</v>
      </c>
      <c r="D4453" s="1" t="s">
        <v>359</v>
      </c>
      <c r="E4453" s="1" t="s">
        <v>87</v>
      </c>
      <c r="F4453" s="1" t="s">
        <v>34314</v>
      </c>
      <c r="G4453" s="14">
        <v>9166066460</v>
      </c>
      <c r="H4453" s="1" t="s">
        <v>8</v>
      </c>
      <c r="I4453" s="1" t="s">
        <v>41</v>
      </c>
      <c r="J4453" s="1" t="s">
        <v>47296</v>
      </c>
      <c r="K4453" s="3" t="s">
        <v>63</v>
      </c>
      <c r="L4453" s="1" t="s">
        <v>47325</v>
      </c>
      <c r="M4453" s="3" t="s">
        <v>213</v>
      </c>
      <c r="N4453" s="3" t="s">
        <v>34</v>
      </c>
      <c r="O4453" s="3" t="s">
        <v>17</v>
      </c>
      <c r="P4453" s="3" t="s">
        <v>10</v>
      </c>
      <c r="Q4453" s="3" t="s">
        <v>42</v>
      </c>
      <c r="R4453" s="3" t="s">
        <v>47296</v>
      </c>
      <c r="S4453" s="3"/>
      <c r="T4453" s="3"/>
      <c r="U4453" s="3"/>
      <c r="V4453" s="3"/>
      <c r="W4453" s="3"/>
      <c r="X4453" s="3"/>
      <c r="Y4453" s="3"/>
      <c r="Z4453" s="1"/>
      <c r="AA4453" s="1" t="s">
        <v>16</v>
      </c>
      <c r="AB4453" s="3" t="s">
        <v>12</v>
      </c>
      <c r="AC4453" s="23" t="s">
        <v>37781</v>
      </c>
      <c r="AD4453" s="23" t="s">
        <v>42375</v>
      </c>
      <c r="AE4453" t="s">
        <v>35396</v>
      </c>
    </row>
    <row r="4454" spans="1:31" ht="14.25" customHeight="1">
      <c r="A4454" s="1">
        <v>4453</v>
      </c>
      <c r="B4454" s="9" t="s">
        <v>6</v>
      </c>
      <c r="C4454" s="1" t="s">
        <v>10405</v>
      </c>
      <c r="D4454" s="1" t="s">
        <v>494</v>
      </c>
      <c r="E4454" s="1" t="s">
        <v>10406</v>
      </c>
      <c r="F4454" s="1" t="s">
        <v>34368</v>
      </c>
      <c r="G4454" s="14">
        <v>919646640404</v>
      </c>
      <c r="H4454" s="1" t="s">
        <v>37</v>
      </c>
      <c r="I4454" s="1" t="s">
        <v>62</v>
      </c>
      <c r="J4454" s="1" t="s">
        <v>47296</v>
      </c>
      <c r="K4454" s="3" t="s">
        <v>42</v>
      </c>
      <c r="L4454" s="1" t="s">
        <v>47325</v>
      </c>
      <c r="M4454" s="3" t="s">
        <v>27</v>
      </c>
      <c r="N4454" s="3" t="s">
        <v>34</v>
      </c>
      <c r="O4454" s="3" t="s">
        <v>47349</v>
      </c>
      <c r="P4454" s="3" t="s">
        <v>10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1"/>
      <c r="AA4454" s="1" t="s">
        <v>16</v>
      </c>
      <c r="AB4454" s="3" t="s">
        <v>12</v>
      </c>
      <c r="AC4454" s="23" t="s">
        <v>37781</v>
      </c>
      <c r="AD4454" s="23" t="s">
        <v>42136</v>
      </c>
      <c r="AE4454" t="s">
        <v>35396</v>
      </c>
    </row>
    <row r="4455" spans="1:31" ht="14.25" customHeight="1">
      <c r="A4455" s="1">
        <v>4454</v>
      </c>
      <c r="B4455" s="9" t="s">
        <v>6</v>
      </c>
      <c r="C4455" s="1" t="s">
        <v>11380</v>
      </c>
      <c r="D4455" s="1" t="s">
        <v>830</v>
      </c>
      <c r="E4455" s="1" t="s">
        <v>139</v>
      </c>
      <c r="F4455" s="1" t="s">
        <v>26406</v>
      </c>
      <c r="G4455" s="14">
        <v>916961614446</v>
      </c>
      <c r="H4455" s="1" t="s">
        <v>20</v>
      </c>
      <c r="I4455" s="1" t="s">
        <v>41</v>
      </c>
      <c r="J4455" s="1" t="s">
        <v>47296</v>
      </c>
      <c r="K4455" s="3" t="s">
        <v>63</v>
      </c>
      <c r="L4455" s="1" t="s">
        <v>47325</v>
      </c>
      <c r="M4455" s="3" t="s">
        <v>213</v>
      </c>
      <c r="N4455" s="3" t="s">
        <v>34</v>
      </c>
      <c r="O4455" s="3" t="s">
        <v>17</v>
      </c>
      <c r="P4455" s="3" t="s">
        <v>10</v>
      </c>
      <c r="Q4455" s="3" t="s">
        <v>42</v>
      </c>
      <c r="R4455" s="3" t="s">
        <v>47296</v>
      </c>
      <c r="S4455" s="3" t="s">
        <v>27</v>
      </c>
      <c r="T4455" s="3" t="s">
        <v>47296</v>
      </c>
      <c r="U4455" s="3" t="s">
        <v>117</v>
      </c>
      <c r="V4455" s="3" t="s">
        <v>47296</v>
      </c>
      <c r="W4455" s="3" t="s">
        <v>178</v>
      </c>
      <c r="X4455" s="3" t="s">
        <v>47296</v>
      </c>
      <c r="Y4455" s="3" t="s">
        <v>171</v>
      </c>
      <c r="Z4455" s="1" t="s">
        <v>47296</v>
      </c>
      <c r="AA4455" s="1" t="s">
        <v>16</v>
      </c>
      <c r="AB4455" s="3" t="s">
        <v>12</v>
      </c>
      <c r="AC4455" s="23" t="s">
        <v>37784</v>
      </c>
      <c r="AD4455" s="23" t="s">
        <v>42376</v>
      </c>
      <c r="AE4455" t="s">
        <v>35396</v>
      </c>
    </row>
    <row r="4456" spans="1:31" ht="14.25" customHeight="1">
      <c r="A4456" s="1">
        <v>4455</v>
      </c>
      <c r="B4456" s="9" t="s">
        <v>6</v>
      </c>
      <c r="C4456" s="1" t="s">
        <v>13449</v>
      </c>
      <c r="D4456" s="1" t="s">
        <v>7989</v>
      </c>
      <c r="E4456" s="1" t="s">
        <v>1725</v>
      </c>
      <c r="F4456" s="1" t="s">
        <v>27558</v>
      </c>
      <c r="G4456" s="14">
        <v>919664969940</v>
      </c>
      <c r="H4456" s="1" t="s">
        <v>8</v>
      </c>
      <c r="I4456" s="1" t="s">
        <v>41</v>
      </c>
      <c r="J4456" s="1" t="s">
        <v>47296</v>
      </c>
      <c r="K4456" s="3" t="s">
        <v>17</v>
      </c>
      <c r="L4456" s="1" t="s">
        <v>47325</v>
      </c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1"/>
      <c r="AA4456" s="1" t="s">
        <v>11</v>
      </c>
      <c r="AB4456" s="3" t="s">
        <v>538</v>
      </c>
      <c r="AC4456" s="23" t="s">
        <v>37785</v>
      </c>
      <c r="AD4456" s="23" t="s">
        <v>42377</v>
      </c>
      <c r="AE4456" s="20" t="s">
        <v>47358</v>
      </c>
    </row>
    <row r="4457" spans="1:31" ht="14.25" customHeight="1">
      <c r="A4457" s="1">
        <v>4456</v>
      </c>
      <c r="B4457" s="9" t="s">
        <v>6</v>
      </c>
      <c r="C4457" s="1" t="s">
        <v>6685</v>
      </c>
      <c r="D4457" s="1" t="s">
        <v>1079</v>
      </c>
      <c r="E4457" s="1" t="s">
        <v>139</v>
      </c>
      <c r="F4457" s="1" t="s">
        <v>31802</v>
      </c>
      <c r="G4457" s="14">
        <v>91946446440</v>
      </c>
      <c r="H4457" s="1" t="s">
        <v>8</v>
      </c>
      <c r="I4457" s="1" t="s">
        <v>62</v>
      </c>
      <c r="J4457" s="1" t="s">
        <v>47295</v>
      </c>
      <c r="K4457" s="3" t="s">
        <v>63</v>
      </c>
      <c r="L4457" s="1" t="s">
        <v>47325</v>
      </c>
      <c r="M4457" s="3" t="s">
        <v>213</v>
      </c>
      <c r="N4457" s="3" t="s">
        <v>34</v>
      </c>
      <c r="O4457" s="3" t="s">
        <v>17</v>
      </c>
      <c r="P4457" s="3" t="s">
        <v>50</v>
      </c>
      <c r="Q4457" s="3" t="s">
        <v>42</v>
      </c>
      <c r="R4457" s="3" t="s">
        <v>70</v>
      </c>
      <c r="S4457" s="3" t="s">
        <v>27</v>
      </c>
      <c r="T4457" s="3" t="s">
        <v>10</v>
      </c>
      <c r="U4457" s="3" t="s">
        <v>117</v>
      </c>
      <c r="V4457" s="3" t="s">
        <v>47351</v>
      </c>
      <c r="W4457" s="3" t="s">
        <v>178</v>
      </c>
      <c r="X4457" s="3" t="s">
        <v>24</v>
      </c>
      <c r="Y4457" s="3" t="s">
        <v>171</v>
      </c>
      <c r="Z4457" s="1" t="s">
        <v>24</v>
      </c>
      <c r="AA4457" s="1" t="s">
        <v>16</v>
      </c>
      <c r="AB4457" s="3" t="s">
        <v>12</v>
      </c>
      <c r="AC4457" s="23" t="s">
        <v>37781</v>
      </c>
      <c r="AD4457" s="23" t="s">
        <v>42378</v>
      </c>
      <c r="AE4457" t="s">
        <v>35396</v>
      </c>
    </row>
    <row r="4458" spans="1:31" ht="14.25" customHeight="1">
      <c r="A4458" s="1">
        <v>4457</v>
      </c>
      <c r="B4458" s="9" t="s">
        <v>6</v>
      </c>
      <c r="C4458" s="1" t="s">
        <v>7258</v>
      </c>
      <c r="D4458" s="1" t="s">
        <v>386</v>
      </c>
      <c r="E4458" s="1" t="s">
        <v>410</v>
      </c>
      <c r="F4458" s="1" t="s">
        <v>24383</v>
      </c>
      <c r="G4458" s="14">
        <v>91446049140</v>
      </c>
      <c r="H4458" s="1" t="s">
        <v>8</v>
      </c>
      <c r="I4458" s="1" t="s">
        <v>62</v>
      </c>
      <c r="J4458" s="1" t="s">
        <v>47295</v>
      </c>
      <c r="K4458" s="3" t="s">
        <v>17</v>
      </c>
      <c r="L4458" s="1" t="s">
        <v>47325</v>
      </c>
      <c r="M4458" s="4" t="s">
        <v>42</v>
      </c>
      <c r="N4458" s="3" t="s">
        <v>34</v>
      </c>
      <c r="O4458" s="3" t="s">
        <v>27</v>
      </c>
      <c r="P4458" s="3" t="s">
        <v>50</v>
      </c>
      <c r="Q4458" s="3" t="s">
        <v>47344</v>
      </c>
      <c r="R4458" s="3" t="s">
        <v>70</v>
      </c>
      <c r="S4458" s="3" t="s">
        <v>178</v>
      </c>
      <c r="T4458" s="3" t="s">
        <v>47351</v>
      </c>
      <c r="U4458" s="3"/>
      <c r="V4458" s="3"/>
      <c r="W4458" s="3"/>
      <c r="X4458" s="3"/>
      <c r="Y4458" s="3"/>
      <c r="Z4458" s="1"/>
      <c r="AA4458" s="1" t="s">
        <v>16</v>
      </c>
      <c r="AB4458" s="3" t="s">
        <v>12</v>
      </c>
      <c r="AC4458" s="23" t="s">
        <v>37781</v>
      </c>
      <c r="AD4458" s="23" t="s">
        <v>42379</v>
      </c>
      <c r="AE4458" t="s">
        <v>35398</v>
      </c>
    </row>
    <row r="4459" spans="1:31" ht="14.25" customHeight="1">
      <c r="A4459" s="1">
        <v>4458</v>
      </c>
      <c r="B4459" s="1" t="s">
        <v>10396</v>
      </c>
      <c r="C4459" s="1" t="s">
        <v>12143</v>
      </c>
      <c r="D4459" s="1" t="s">
        <v>89</v>
      </c>
      <c r="E4459" s="1" t="s">
        <v>18343</v>
      </c>
      <c r="F4459" s="1" t="s">
        <v>26787</v>
      </c>
      <c r="G4459" s="14">
        <v>919446444419</v>
      </c>
      <c r="H4459" s="1" t="s">
        <v>8</v>
      </c>
      <c r="I4459" s="1" t="s">
        <v>9</v>
      </c>
      <c r="J4459" s="1" t="s">
        <v>47293</v>
      </c>
      <c r="K4459" s="3" t="s">
        <v>17</v>
      </c>
      <c r="L4459" s="1" t="s">
        <v>47325</v>
      </c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1"/>
      <c r="AA4459" s="1" t="s">
        <v>11</v>
      </c>
      <c r="AB4459" s="3" t="s">
        <v>56</v>
      </c>
      <c r="AC4459" s="23" t="s">
        <v>37784</v>
      </c>
      <c r="AD4459" s="23" t="s">
        <v>42380</v>
      </c>
      <c r="AE4459" t="s">
        <v>35397</v>
      </c>
    </row>
    <row r="4460" spans="1:31" ht="14.25" customHeight="1">
      <c r="A4460" s="1">
        <v>4459</v>
      </c>
      <c r="B4460" s="9" t="s">
        <v>6</v>
      </c>
      <c r="C4460" s="1" t="s">
        <v>8855</v>
      </c>
      <c r="D4460" s="1" t="s">
        <v>8856</v>
      </c>
      <c r="E4460" s="1" t="s">
        <v>351</v>
      </c>
      <c r="F4460" s="1" t="s">
        <v>25149</v>
      </c>
      <c r="G4460" s="14">
        <v>91446494946</v>
      </c>
      <c r="H4460" s="1" t="s">
        <v>132</v>
      </c>
      <c r="I4460" s="1" t="s">
        <v>41</v>
      </c>
      <c r="J4460" s="1" t="s">
        <v>47295</v>
      </c>
      <c r="K4460" s="3" t="s">
        <v>17</v>
      </c>
      <c r="L4460" s="1" t="s">
        <v>47325</v>
      </c>
      <c r="M4460" s="4" t="s">
        <v>42</v>
      </c>
      <c r="N4460" s="3" t="s">
        <v>34</v>
      </c>
      <c r="O4460" s="3" t="s">
        <v>27</v>
      </c>
      <c r="P4460" s="3" t="s">
        <v>47350</v>
      </c>
      <c r="Q4460" s="3" t="s">
        <v>178</v>
      </c>
      <c r="R4460" s="3" t="s">
        <v>47295</v>
      </c>
      <c r="S4460" s="3"/>
      <c r="T4460" s="3"/>
      <c r="U4460" s="3"/>
      <c r="V4460" s="3"/>
      <c r="W4460" s="3"/>
      <c r="X4460" s="3"/>
      <c r="Y4460" s="3"/>
      <c r="Z4460" s="1"/>
      <c r="AA4460" s="1" t="s">
        <v>16</v>
      </c>
      <c r="AB4460" s="3" t="s">
        <v>12</v>
      </c>
      <c r="AC4460" s="23" t="s">
        <v>37781</v>
      </c>
      <c r="AD4460" s="23" t="s">
        <v>42381</v>
      </c>
      <c r="AE4460" t="s">
        <v>35396</v>
      </c>
    </row>
    <row r="4461" spans="1:31" ht="14.25" customHeight="1">
      <c r="A4461" s="1">
        <v>4460</v>
      </c>
      <c r="B4461" s="9" t="s">
        <v>6</v>
      </c>
      <c r="C4461" s="1" t="s">
        <v>13052</v>
      </c>
      <c r="D4461" s="1" t="s">
        <v>13053</v>
      </c>
      <c r="E4461" s="1" t="s">
        <v>40</v>
      </c>
      <c r="F4461" s="1" t="s">
        <v>27361</v>
      </c>
      <c r="G4461" s="14">
        <v>919446044001</v>
      </c>
      <c r="H4461" s="1" t="s">
        <v>46</v>
      </c>
      <c r="I4461" s="1" t="s">
        <v>41</v>
      </c>
      <c r="J4461" s="1" t="s">
        <v>47295</v>
      </c>
      <c r="K4461" s="3" t="s">
        <v>63</v>
      </c>
      <c r="L4461" s="1" t="s">
        <v>47325</v>
      </c>
      <c r="M4461" s="3" t="s">
        <v>213</v>
      </c>
      <c r="N4461" s="3" t="s">
        <v>34</v>
      </c>
      <c r="O4461" s="3" t="s">
        <v>17</v>
      </c>
      <c r="P4461" s="3" t="s">
        <v>70</v>
      </c>
      <c r="Q4461" s="3" t="s">
        <v>42</v>
      </c>
      <c r="R4461" s="3" t="s">
        <v>10</v>
      </c>
      <c r="S4461" s="3" t="s">
        <v>27</v>
      </c>
      <c r="T4461" s="3" t="s">
        <v>50</v>
      </c>
      <c r="U4461" s="3" t="s">
        <v>117</v>
      </c>
      <c r="V4461" s="3" t="s">
        <v>47351</v>
      </c>
      <c r="W4461" s="3" t="s">
        <v>178</v>
      </c>
      <c r="X4461" s="3" t="s">
        <v>24</v>
      </c>
      <c r="Y4461" s="3" t="s">
        <v>171</v>
      </c>
      <c r="Z4461" s="1" t="s">
        <v>24</v>
      </c>
      <c r="AA4461" s="1" t="s">
        <v>16</v>
      </c>
      <c r="AB4461" s="3" t="s">
        <v>12</v>
      </c>
      <c r="AC4461" s="23" t="s">
        <v>37784</v>
      </c>
      <c r="AD4461" s="23" t="s">
        <v>42382</v>
      </c>
      <c r="AE4461" s="20" t="s">
        <v>47358</v>
      </c>
    </row>
    <row r="4462" spans="1:31" ht="14.25" customHeight="1">
      <c r="A4462" s="1">
        <v>4461</v>
      </c>
      <c r="B4462" s="9" t="s">
        <v>6</v>
      </c>
      <c r="C4462" s="1" t="s">
        <v>7483</v>
      </c>
      <c r="D4462" s="1" t="s">
        <v>7484</v>
      </c>
      <c r="E4462" s="1" t="s">
        <v>131</v>
      </c>
      <c r="F4462" s="1" t="s">
        <v>34104</v>
      </c>
      <c r="G4462" s="14">
        <v>9194004041</v>
      </c>
      <c r="H4462" s="1" t="s">
        <v>8</v>
      </c>
      <c r="I4462" s="1" t="s">
        <v>9</v>
      </c>
      <c r="J4462" s="1" t="s">
        <v>47295</v>
      </c>
      <c r="K4462" s="3" t="s">
        <v>17</v>
      </c>
      <c r="L4462" s="1" t="s">
        <v>47325</v>
      </c>
      <c r="M4462" s="4" t="s">
        <v>42</v>
      </c>
      <c r="N4462" s="3" t="s">
        <v>34</v>
      </c>
      <c r="O4462" s="3" t="s">
        <v>27</v>
      </c>
      <c r="P4462" s="3" t="s">
        <v>70</v>
      </c>
      <c r="Q4462" s="3" t="s">
        <v>178</v>
      </c>
      <c r="R4462" s="3" t="s">
        <v>24</v>
      </c>
      <c r="S4462" s="3" t="s">
        <v>171</v>
      </c>
      <c r="T4462" s="3" t="s">
        <v>47351</v>
      </c>
      <c r="U4462" s="3"/>
      <c r="V4462" s="3"/>
      <c r="W4462" s="3"/>
      <c r="X4462" s="3"/>
      <c r="Y4462" s="3"/>
      <c r="Z4462" s="1"/>
      <c r="AA4462" s="1" t="s">
        <v>16</v>
      </c>
      <c r="AB4462" s="3" t="s">
        <v>12</v>
      </c>
      <c r="AC4462" s="23" t="s">
        <v>37781</v>
      </c>
      <c r="AD4462" s="23" t="s">
        <v>42383</v>
      </c>
      <c r="AE4462" t="s">
        <v>35398</v>
      </c>
    </row>
    <row r="4463" spans="1:31" ht="14.25" customHeight="1">
      <c r="A4463" s="1">
        <v>4462</v>
      </c>
      <c r="B4463" s="9" t="s">
        <v>6</v>
      </c>
      <c r="C4463" s="1" t="s">
        <v>7502</v>
      </c>
      <c r="D4463" s="1" t="s">
        <v>7503</v>
      </c>
      <c r="E4463" s="1" t="s">
        <v>1311</v>
      </c>
      <c r="F4463" s="1" t="s">
        <v>31890</v>
      </c>
      <c r="G4463" s="14">
        <v>91990944</v>
      </c>
      <c r="H4463" s="1" t="s">
        <v>15</v>
      </c>
      <c r="I4463" s="1" t="s">
        <v>9</v>
      </c>
      <c r="J4463" s="1" t="s">
        <v>47295</v>
      </c>
      <c r="K4463" s="3" t="s">
        <v>17</v>
      </c>
      <c r="L4463" s="1" t="s">
        <v>47325</v>
      </c>
      <c r="M4463" s="4" t="s">
        <v>42</v>
      </c>
      <c r="N4463" s="3" t="s">
        <v>34</v>
      </c>
      <c r="O4463" s="3" t="s">
        <v>27</v>
      </c>
      <c r="P4463" s="3" t="s">
        <v>70</v>
      </c>
      <c r="Q4463" s="3" t="s">
        <v>178</v>
      </c>
      <c r="R4463" s="3" t="s">
        <v>50</v>
      </c>
      <c r="S4463" s="3" t="s">
        <v>171</v>
      </c>
      <c r="T4463" s="3" t="s">
        <v>47351</v>
      </c>
      <c r="U4463" s="3"/>
      <c r="V4463" s="3"/>
      <c r="W4463" s="3"/>
      <c r="X4463" s="3"/>
      <c r="Y4463" s="3"/>
      <c r="Z4463" s="1"/>
      <c r="AA4463" s="1" t="s">
        <v>16</v>
      </c>
      <c r="AB4463" s="3" t="s">
        <v>12</v>
      </c>
      <c r="AC4463" s="23" t="s">
        <v>37781</v>
      </c>
      <c r="AD4463" s="23" t="s">
        <v>42384</v>
      </c>
      <c r="AE4463" t="s">
        <v>35398</v>
      </c>
    </row>
    <row r="4464" spans="1:31" ht="14.25" customHeight="1">
      <c r="A4464" s="1">
        <v>4463</v>
      </c>
      <c r="B4464" s="9" t="s">
        <v>6</v>
      </c>
      <c r="C4464" s="1" t="s">
        <v>13402</v>
      </c>
      <c r="D4464" s="1" t="s">
        <v>1025</v>
      </c>
      <c r="E4464" s="1" t="s">
        <v>447</v>
      </c>
      <c r="F4464" s="1" t="s">
        <v>34684</v>
      </c>
      <c r="G4464" s="14">
        <v>91944961991</v>
      </c>
      <c r="H4464" s="1" t="s">
        <v>15</v>
      </c>
      <c r="I4464" s="1" t="s">
        <v>9</v>
      </c>
      <c r="J4464" s="1" t="s">
        <v>47295</v>
      </c>
      <c r="K4464" s="3" t="s">
        <v>27</v>
      </c>
      <c r="L4464" s="1" t="s">
        <v>47325</v>
      </c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1"/>
      <c r="AA4464" s="1" t="s">
        <v>16</v>
      </c>
      <c r="AB4464" s="3" t="s">
        <v>12</v>
      </c>
      <c r="AC4464" s="23" t="s">
        <v>37785</v>
      </c>
      <c r="AD4464" s="23" t="s">
        <v>42385</v>
      </c>
      <c r="AE4464" t="s">
        <v>35397</v>
      </c>
    </row>
    <row r="4465" spans="1:31" ht="14.25" customHeight="1">
      <c r="A4465" s="1">
        <v>4464</v>
      </c>
      <c r="B4465" s="9" t="s">
        <v>6</v>
      </c>
      <c r="C4465" s="1" t="s">
        <v>11598</v>
      </c>
      <c r="D4465" s="1" t="s">
        <v>11599</v>
      </c>
      <c r="E4465" s="1" t="s">
        <v>1542</v>
      </c>
      <c r="F4465" s="1" t="s">
        <v>26510</v>
      </c>
      <c r="G4465" s="14">
        <v>919446914606</v>
      </c>
      <c r="H4465" s="1" t="s">
        <v>15</v>
      </c>
      <c r="I4465" s="1" t="s">
        <v>62</v>
      </c>
      <c r="J4465" s="1" t="s">
        <v>47295</v>
      </c>
      <c r="K4465" s="3" t="s">
        <v>17</v>
      </c>
      <c r="L4465" s="1" t="s">
        <v>47325</v>
      </c>
      <c r="M4465" s="4" t="s">
        <v>42</v>
      </c>
      <c r="N4465" s="3" t="s">
        <v>34</v>
      </c>
      <c r="O4465" s="3" t="s">
        <v>27</v>
      </c>
      <c r="P4465" s="3" t="s">
        <v>70</v>
      </c>
      <c r="Q4465" s="3" t="s">
        <v>47344</v>
      </c>
      <c r="R4465" s="3" t="s">
        <v>50</v>
      </c>
      <c r="S4465" s="3" t="s">
        <v>178</v>
      </c>
      <c r="T4465" s="3" t="s">
        <v>47351</v>
      </c>
      <c r="U4465" s="3" t="s">
        <v>171</v>
      </c>
      <c r="V4465" s="3" t="s">
        <v>24</v>
      </c>
      <c r="W4465" s="3"/>
      <c r="X4465" s="3"/>
      <c r="Y4465" s="3"/>
      <c r="Z4465" s="1"/>
      <c r="AA4465" s="1" t="s">
        <v>16</v>
      </c>
      <c r="AB4465" s="3" t="s">
        <v>12</v>
      </c>
      <c r="AC4465" s="23" t="s">
        <v>37784</v>
      </c>
      <c r="AD4465" s="23" t="s">
        <v>42386</v>
      </c>
      <c r="AE4465" t="s">
        <v>35397</v>
      </c>
    </row>
    <row r="4466" spans="1:31" ht="14.25" customHeight="1">
      <c r="A4466" s="1">
        <v>4465</v>
      </c>
      <c r="B4466" s="9" t="s">
        <v>6</v>
      </c>
      <c r="C4466" s="1" t="s">
        <v>13330</v>
      </c>
      <c r="D4466" s="1" t="s">
        <v>1250</v>
      </c>
      <c r="E4466" s="1" t="s">
        <v>410</v>
      </c>
      <c r="F4466" s="1" t="s">
        <v>27507</v>
      </c>
      <c r="G4466" s="14">
        <v>91994014114</v>
      </c>
      <c r="H4466" s="1" t="s">
        <v>8</v>
      </c>
      <c r="I4466" s="1" t="s">
        <v>62</v>
      </c>
      <c r="J4466" s="1" t="s">
        <v>47295</v>
      </c>
      <c r="K4466" s="3" t="s">
        <v>17</v>
      </c>
      <c r="L4466" s="1" t="s">
        <v>47325</v>
      </c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1"/>
      <c r="AA4466" s="1" t="s">
        <v>11</v>
      </c>
      <c r="AB4466" s="3" t="s">
        <v>538</v>
      </c>
      <c r="AC4466" s="23" t="s">
        <v>37785</v>
      </c>
      <c r="AD4466" s="23" t="s">
        <v>42387</v>
      </c>
      <c r="AE4466" t="s">
        <v>35396</v>
      </c>
    </row>
    <row r="4467" spans="1:31" ht="14.25" customHeight="1">
      <c r="A4467" s="1">
        <v>4466</v>
      </c>
      <c r="B4467" s="1" t="s">
        <v>54</v>
      </c>
      <c r="C4467" s="1" t="s">
        <v>4115</v>
      </c>
      <c r="D4467" s="1" t="s">
        <v>1394</v>
      </c>
      <c r="E4467" s="1" t="s">
        <v>36541</v>
      </c>
      <c r="F4467" s="1" t="s">
        <v>22827</v>
      </c>
      <c r="G4467" s="14">
        <v>91949644146</v>
      </c>
      <c r="H4467" s="1" t="s">
        <v>8</v>
      </c>
      <c r="I4467" s="1" t="s">
        <v>41</v>
      </c>
      <c r="J4467" s="1" t="s">
        <v>47295</v>
      </c>
      <c r="K4467" s="3" t="s">
        <v>42</v>
      </c>
      <c r="L4467" s="1" t="s">
        <v>47325</v>
      </c>
      <c r="M4467" s="3" t="s">
        <v>27</v>
      </c>
      <c r="N4467" s="3" t="s">
        <v>34</v>
      </c>
      <c r="O4467" s="3" t="s">
        <v>117</v>
      </c>
      <c r="P4467" s="3" t="s">
        <v>70</v>
      </c>
      <c r="Q4467" s="3"/>
      <c r="R4467" s="3"/>
      <c r="S4467" s="3"/>
      <c r="T4467" s="3"/>
      <c r="U4467" s="3"/>
      <c r="V4467" s="3"/>
      <c r="W4467" s="3"/>
      <c r="X4467" s="3"/>
      <c r="Y4467" s="3"/>
      <c r="Z4467" s="1"/>
      <c r="AA4467" s="1" t="s">
        <v>16</v>
      </c>
      <c r="AB4467" s="3" t="s">
        <v>12</v>
      </c>
      <c r="AC4467" s="23" t="s">
        <v>37782</v>
      </c>
      <c r="AD4467" s="23" t="s">
        <v>42388</v>
      </c>
      <c r="AE4467" t="s">
        <v>35398</v>
      </c>
    </row>
    <row r="4468" spans="1:31" ht="14.25" customHeight="1">
      <c r="A4468" s="1">
        <v>4467</v>
      </c>
      <c r="B4468" s="9" t="s">
        <v>6</v>
      </c>
      <c r="C4468" s="1" t="s">
        <v>5463</v>
      </c>
      <c r="D4468" s="1" t="s">
        <v>1322</v>
      </c>
      <c r="E4468" s="1" t="s">
        <v>40</v>
      </c>
      <c r="F4468" s="1" t="s">
        <v>23513</v>
      </c>
      <c r="G4468" s="14">
        <v>919664946044</v>
      </c>
      <c r="H4468" s="1" t="s">
        <v>20</v>
      </c>
      <c r="I4468" s="1" t="s">
        <v>41</v>
      </c>
      <c r="J4468" s="1" t="s">
        <v>47295</v>
      </c>
      <c r="K4468" s="3" t="s">
        <v>42</v>
      </c>
      <c r="L4468" s="1" t="s">
        <v>47325</v>
      </c>
      <c r="M4468" s="3" t="s">
        <v>27</v>
      </c>
      <c r="N4468" s="3" t="s">
        <v>34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1"/>
      <c r="AA4468" s="1" t="s">
        <v>16</v>
      </c>
      <c r="AB4468" s="3" t="s">
        <v>12</v>
      </c>
      <c r="AC4468" s="23" t="s">
        <v>37782</v>
      </c>
      <c r="AD4468" s="23" t="s">
        <v>42389</v>
      </c>
      <c r="AE4468" s="20" t="s">
        <v>47358</v>
      </c>
    </row>
    <row r="4469" spans="1:31" ht="14.25" customHeight="1">
      <c r="A4469" s="1">
        <v>4468</v>
      </c>
      <c r="B4469" s="1" t="s">
        <v>54</v>
      </c>
      <c r="C4469" s="1" t="s">
        <v>780</v>
      </c>
      <c r="D4469" s="1" t="s">
        <v>781</v>
      </c>
      <c r="E4469" s="1" t="s">
        <v>139</v>
      </c>
      <c r="F4469" s="1" t="s">
        <v>21319</v>
      </c>
      <c r="G4469" s="14">
        <v>91016616961</v>
      </c>
      <c r="H4469" s="1" t="s">
        <v>8</v>
      </c>
      <c r="I4469" s="1" t="s">
        <v>41</v>
      </c>
      <c r="J4469" s="1" t="s">
        <v>47293</v>
      </c>
      <c r="K4469" s="3" t="s">
        <v>17</v>
      </c>
      <c r="L4469" s="1" t="s">
        <v>47325</v>
      </c>
      <c r="M4469" s="4" t="s">
        <v>42</v>
      </c>
      <c r="N4469" s="3" t="s">
        <v>34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1"/>
      <c r="AA4469" s="1" t="s">
        <v>16</v>
      </c>
      <c r="AB4469" s="3" t="s">
        <v>12</v>
      </c>
      <c r="AC4469" s="23" t="s">
        <v>37782</v>
      </c>
      <c r="AD4469" s="23" t="s">
        <v>42390</v>
      </c>
      <c r="AE4469" s="20" t="s">
        <v>47358</v>
      </c>
    </row>
    <row r="4470" spans="1:31" ht="14.25" customHeight="1">
      <c r="A4470" s="1">
        <v>4469</v>
      </c>
      <c r="B4470" s="9" t="s">
        <v>6</v>
      </c>
      <c r="C4470" s="1" t="s">
        <v>2067</v>
      </c>
      <c r="D4470" s="1" t="s">
        <v>2068</v>
      </c>
      <c r="E4470" s="1" t="s">
        <v>2069</v>
      </c>
      <c r="F4470" s="1" t="s">
        <v>21855</v>
      </c>
      <c r="G4470" s="14">
        <v>914000440411</v>
      </c>
      <c r="H4470" s="1" t="s">
        <v>15</v>
      </c>
      <c r="I4470" s="1" t="s">
        <v>41</v>
      </c>
      <c r="J4470" s="1" t="s">
        <v>47293</v>
      </c>
      <c r="K4470" s="3" t="s">
        <v>213</v>
      </c>
      <c r="L4470" s="1" t="s">
        <v>47325</v>
      </c>
      <c r="M4470" s="4" t="s">
        <v>17</v>
      </c>
      <c r="N4470" s="3" t="s">
        <v>34</v>
      </c>
      <c r="O4470" s="4" t="s">
        <v>47347</v>
      </c>
      <c r="P4470" s="3" t="s">
        <v>70</v>
      </c>
      <c r="Q4470" s="3" t="s">
        <v>27</v>
      </c>
      <c r="R4470" s="3" t="s">
        <v>50</v>
      </c>
      <c r="S4470" s="3" t="s">
        <v>178</v>
      </c>
      <c r="T4470" s="3" t="s">
        <v>47293</v>
      </c>
      <c r="U4470" s="3"/>
      <c r="V4470" s="3"/>
      <c r="W4470" s="3"/>
      <c r="X4470" s="3"/>
      <c r="Y4470" s="3"/>
      <c r="Z4470" s="1"/>
      <c r="AA4470" s="1" t="s">
        <v>16</v>
      </c>
      <c r="AB4470" s="3" t="s">
        <v>12</v>
      </c>
      <c r="AC4470" s="23" t="s">
        <v>37782</v>
      </c>
      <c r="AD4470" s="23" t="s">
        <v>42391</v>
      </c>
      <c r="AE4470" t="s">
        <v>35398</v>
      </c>
    </row>
    <row r="4471" spans="1:31" ht="14.25" customHeight="1">
      <c r="A4471" s="1">
        <v>4470</v>
      </c>
      <c r="B4471" s="9" t="s">
        <v>6</v>
      </c>
      <c r="C4471" s="1" t="s">
        <v>4564</v>
      </c>
      <c r="D4471" s="1" t="s">
        <v>4565</v>
      </c>
      <c r="E4471" s="1" t="s">
        <v>4566</v>
      </c>
      <c r="F4471" s="1" t="s">
        <v>23049</v>
      </c>
      <c r="G4471" s="14">
        <v>91909996990</v>
      </c>
      <c r="H4471" s="1" t="s">
        <v>15</v>
      </c>
      <c r="I4471" s="1" t="s">
        <v>41</v>
      </c>
      <c r="J4471" s="1" t="s">
        <v>47293</v>
      </c>
      <c r="K4471" s="3" t="s">
        <v>17</v>
      </c>
      <c r="L4471" s="1" t="s">
        <v>47325</v>
      </c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1"/>
      <c r="AA4471" s="1" t="s">
        <v>11</v>
      </c>
      <c r="AB4471" s="3" t="s">
        <v>56</v>
      </c>
      <c r="AC4471" s="23" t="s">
        <v>37782</v>
      </c>
      <c r="AD4471" s="23" t="s">
        <v>42392</v>
      </c>
      <c r="AE4471" t="s">
        <v>35396</v>
      </c>
    </row>
    <row r="4472" spans="1:31" ht="14.25" customHeight="1">
      <c r="A4472" s="1">
        <v>4471</v>
      </c>
      <c r="B4472" s="1" t="s">
        <v>54</v>
      </c>
      <c r="C4472" s="1" t="s">
        <v>7097</v>
      </c>
      <c r="D4472" s="1" t="s">
        <v>937</v>
      </c>
      <c r="E4472" s="1" t="s">
        <v>680</v>
      </c>
      <c r="F4472" s="1" t="s">
        <v>34069</v>
      </c>
      <c r="G4472" s="14">
        <v>919446416664</v>
      </c>
      <c r="H4472" s="1" t="s">
        <v>20</v>
      </c>
      <c r="I4472" s="1" t="s">
        <v>33</v>
      </c>
      <c r="J4472" s="1" t="s">
        <v>47293</v>
      </c>
      <c r="K4472" s="3" t="s">
        <v>213</v>
      </c>
      <c r="L4472" s="1" t="s">
        <v>47325</v>
      </c>
      <c r="M4472" s="4" t="s">
        <v>17</v>
      </c>
      <c r="N4472" s="3" t="s">
        <v>34</v>
      </c>
      <c r="O4472" s="4" t="s">
        <v>47347</v>
      </c>
      <c r="P4472" s="3" t="s">
        <v>70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1"/>
      <c r="AA4472" s="1" t="s">
        <v>16</v>
      </c>
      <c r="AB4472" s="3" t="s">
        <v>12</v>
      </c>
      <c r="AC4472" s="23" t="s">
        <v>37781</v>
      </c>
      <c r="AD4472" s="23" t="s">
        <v>42393</v>
      </c>
      <c r="AE4472" s="20" t="s">
        <v>47358</v>
      </c>
    </row>
    <row r="4473" spans="1:31" ht="14.25" customHeight="1">
      <c r="A4473" s="1">
        <v>4472</v>
      </c>
      <c r="B4473" s="9" t="s">
        <v>6</v>
      </c>
      <c r="C4473" s="1" t="s">
        <v>8039</v>
      </c>
      <c r="D4473" s="1" t="s">
        <v>1857</v>
      </c>
      <c r="E4473" s="1" t="s">
        <v>40</v>
      </c>
      <c r="F4473" s="1" t="s">
        <v>24755</v>
      </c>
      <c r="G4473" s="14">
        <v>919494614</v>
      </c>
      <c r="H4473" s="1" t="s">
        <v>8</v>
      </c>
      <c r="I4473" s="1" t="s">
        <v>41</v>
      </c>
      <c r="J4473" s="1" t="s">
        <v>47293</v>
      </c>
      <c r="K4473" s="3" t="s">
        <v>17</v>
      </c>
      <c r="L4473" s="1" t="s">
        <v>47325</v>
      </c>
      <c r="M4473" s="4" t="s">
        <v>42</v>
      </c>
      <c r="N4473" s="3" t="s">
        <v>34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1"/>
      <c r="AA4473" s="1" t="s">
        <v>16</v>
      </c>
      <c r="AB4473" s="3" t="s">
        <v>12</v>
      </c>
      <c r="AC4473" s="23" t="s">
        <v>37781</v>
      </c>
      <c r="AD4473" s="23" t="s">
        <v>42394</v>
      </c>
      <c r="AE4473" t="s">
        <v>35398</v>
      </c>
    </row>
    <row r="4474" spans="1:31" ht="14.25" customHeight="1">
      <c r="A4474" s="1">
        <v>4473</v>
      </c>
      <c r="B4474" s="9" t="s">
        <v>6</v>
      </c>
      <c r="C4474" s="1" t="s">
        <v>11069</v>
      </c>
      <c r="D4474" s="1" t="s">
        <v>11070</v>
      </c>
      <c r="E4474" s="1" t="s">
        <v>2101</v>
      </c>
      <c r="F4474" s="1" t="s">
        <v>26253</v>
      </c>
      <c r="G4474" s="14">
        <v>9194094614</v>
      </c>
      <c r="H4474" s="1" t="s">
        <v>20</v>
      </c>
      <c r="I4474" s="1" t="s">
        <v>9</v>
      </c>
      <c r="J4474" s="1" t="s">
        <v>47293</v>
      </c>
      <c r="K4474" s="3" t="s">
        <v>17</v>
      </c>
      <c r="L4474" s="1" t="s">
        <v>47325</v>
      </c>
      <c r="M4474" s="4" t="s">
        <v>42</v>
      </c>
      <c r="N4474" s="3" t="s">
        <v>34</v>
      </c>
      <c r="O4474" s="3" t="s">
        <v>27</v>
      </c>
      <c r="P4474" s="3" t="s">
        <v>70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1"/>
      <c r="AA4474" s="1" t="s">
        <v>16</v>
      </c>
      <c r="AB4474" s="3" t="s">
        <v>12</v>
      </c>
      <c r="AC4474" s="23" t="s">
        <v>37784</v>
      </c>
      <c r="AD4474" s="23" t="s">
        <v>42395</v>
      </c>
      <c r="AE4474" t="s">
        <v>35398</v>
      </c>
    </row>
    <row r="4475" spans="1:31" ht="14.25" customHeight="1">
      <c r="A4475" s="1">
        <v>4474</v>
      </c>
      <c r="B4475" s="9" t="s">
        <v>6</v>
      </c>
      <c r="C4475" s="1" t="s">
        <v>12201</v>
      </c>
      <c r="D4475" s="1" t="s">
        <v>5480</v>
      </c>
      <c r="E4475" s="1" t="s">
        <v>1180</v>
      </c>
      <c r="F4475" s="1" t="s">
        <v>26815</v>
      </c>
      <c r="G4475" s="14">
        <v>91996006600</v>
      </c>
      <c r="H4475" s="1" t="s">
        <v>8</v>
      </c>
      <c r="I4475" s="1" t="s">
        <v>62</v>
      </c>
      <c r="J4475" s="1" t="s">
        <v>47293</v>
      </c>
      <c r="K4475" s="3" t="s">
        <v>17</v>
      </c>
      <c r="L4475" s="1" t="s">
        <v>47325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1"/>
      <c r="AA4475" s="1" t="s">
        <v>11</v>
      </c>
      <c r="AB4475" s="3" t="s">
        <v>586</v>
      </c>
      <c r="AC4475" s="23" t="s">
        <v>37784</v>
      </c>
      <c r="AD4475" s="23" t="s">
        <v>42396</v>
      </c>
      <c r="AE4475" s="20" t="s">
        <v>47358</v>
      </c>
    </row>
    <row r="4476" spans="1:31" ht="14.25" customHeight="1">
      <c r="A4476" s="1">
        <v>4475</v>
      </c>
      <c r="B4476" s="9" t="s">
        <v>6</v>
      </c>
      <c r="C4476" s="1" t="s">
        <v>13277</v>
      </c>
      <c r="D4476" s="1" t="s">
        <v>13278</v>
      </c>
      <c r="E4476" s="1" t="s">
        <v>40</v>
      </c>
      <c r="F4476" s="1" t="s">
        <v>13279</v>
      </c>
      <c r="G4476" s="14">
        <v>91944446410</v>
      </c>
      <c r="H4476" s="1" t="s">
        <v>8</v>
      </c>
      <c r="I4476" s="1" t="s">
        <v>41</v>
      </c>
      <c r="J4476" s="1" t="s">
        <v>47293</v>
      </c>
      <c r="K4476" s="3" t="s">
        <v>42</v>
      </c>
      <c r="L4476" s="1" t="s">
        <v>47325</v>
      </c>
      <c r="M4476" s="3" t="s">
        <v>27</v>
      </c>
      <c r="N4476" s="3" t="s">
        <v>34</v>
      </c>
      <c r="O4476" s="3" t="s">
        <v>47349</v>
      </c>
      <c r="P4476" s="3" t="s">
        <v>70</v>
      </c>
      <c r="Q4476" s="3" t="s">
        <v>171</v>
      </c>
      <c r="R4476" s="3" t="s">
        <v>50</v>
      </c>
      <c r="S4476" s="3"/>
      <c r="T4476" s="3"/>
      <c r="U4476" s="3"/>
      <c r="V4476" s="3"/>
      <c r="W4476" s="3"/>
      <c r="X4476" s="3"/>
      <c r="Y4476" s="3"/>
      <c r="Z4476" s="1"/>
      <c r="AA4476" s="1" t="s">
        <v>16</v>
      </c>
      <c r="AB4476" s="3" t="s">
        <v>12</v>
      </c>
      <c r="AC4476" s="23" t="s">
        <v>37785</v>
      </c>
      <c r="AD4476" s="23" t="s">
        <v>42397</v>
      </c>
      <c r="AE4476" t="s">
        <v>35398</v>
      </c>
    </row>
    <row r="4477" spans="1:31" ht="14.25" customHeight="1">
      <c r="A4477" s="1">
        <v>4476</v>
      </c>
      <c r="B4477" s="9" t="s">
        <v>6</v>
      </c>
      <c r="C4477" s="1" t="s">
        <v>13457</v>
      </c>
      <c r="D4477" s="1" t="s">
        <v>13458</v>
      </c>
      <c r="E4477" s="1" t="s">
        <v>2843</v>
      </c>
      <c r="F4477" s="1" t="s">
        <v>34690</v>
      </c>
      <c r="G4477" s="14">
        <v>91944604941</v>
      </c>
      <c r="H4477" s="1" t="s">
        <v>15</v>
      </c>
      <c r="I4477" s="1" t="s">
        <v>9</v>
      </c>
      <c r="J4477" s="1" t="s">
        <v>47293</v>
      </c>
      <c r="K4477" s="3" t="s">
        <v>42</v>
      </c>
      <c r="L4477" s="1" t="s">
        <v>47325</v>
      </c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1"/>
      <c r="AA4477" s="1" t="s">
        <v>16</v>
      </c>
      <c r="AB4477" s="3" t="s">
        <v>12</v>
      </c>
      <c r="AC4477" s="23" t="s">
        <v>37785</v>
      </c>
      <c r="AD4477" s="23" t="s">
        <v>42398</v>
      </c>
      <c r="AE4477" t="s">
        <v>35398</v>
      </c>
    </row>
    <row r="4478" spans="1:31" ht="14.25" customHeight="1">
      <c r="A4478" s="1">
        <v>4477</v>
      </c>
      <c r="B4478" s="9" t="s">
        <v>6</v>
      </c>
      <c r="C4478" s="1" t="s">
        <v>11787</v>
      </c>
      <c r="D4478" s="1" t="s">
        <v>605</v>
      </c>
      <c r="E4478" s="1" t="s">
        <v>11788</v>
      </c>
      <c r="F4478" s="1" t="s">
        <v>32375</v>
      </c>
      <c r="G4478" s="14">
        <v>919444414194</v>
      </c>
      <c r="H4478" s="1" t="s">
        <v>8</v>
      </c>
      <c r="I4478" s="1" t="s">
        <v>9</v>
      </c>
      <c r="J4478" s="1" t="s">
        <v>47295</v>
      </c>
      <c r="K4478" s="3" t="s">
        <v>63</v>
      </c>
      <c r="L4478" s="1" t="s">
        <v>47325</v>
      </c>
      <c r="M4478" s="3" t="s">
        <v>213</v>
      </c>
      <c r="N4478" s="3" t="s">
        <v>34</v>
      </c>
      <c r="O4478" s="3" t="s">
        <v>17</v>
      </c>
      <c r="P4478" s="3" t="s">
        <v>70</v>
      </c>
      <c r="Q4478" s="3" t="s">
        <v>42</v>
      </c>
      <c r="R4478" s="3" t="s">
        <v>47351</v>
      </c>
      <c r="S4478" s="3" t="s">
        <v>27</v>
      </c>
      <c r="T4478" s="3" t="s">
        <v>50</v>
      </c>
      <c r="U4478" s="3" t="s">
        <v>117</v>
      </c>
      <c r="V4478" s="3" t="s">
        <v>47295</v>
      </c>
      <c r="W4478" s="3" t="s">
        <v>178</v>
      </c>
      <c r="X4478" s="3" t="s">
        <v>47295</v>
      </c>
      <c r="Y4478" s="3" t="s">
        <v>171</v>
      </c>
      <c r="Z4478" s="1" t="s">
        <v>47295</v>
      </c>
      <c r="AA4478" s="1" t="s">
        <v>16</v>
      </c>
      <c r="AB4478" s="3" t="s">
        <v>12</v>
      </c>
      <c r="AC4478" s="23" t="s">
        <v>37784</v>
      </c>
      <c r="AD4478" s="23" t="s">
        <v>38870</v>
      </c>
      <c r="AE4478" s="20" t="s">
        <v>47358</v>
      </c>
    </row>
    <row r="4479" spans="1:31" ht="14.25" customHeight="1">
      <c r="A4479" s="1">
        <v>4478</v>
      </c>
      <c r="B4479" s="9" t="s">
        <v>6</v>
      </c>
      <c r="C4479" s="1" t="s">
        <v>822</v>
      </c>
      <c r="D4479" s="1" t="s">
        <v>823</v>
      </c>
      <c r="E4479" s="1" t="s">
        <v>824</v>
      </c>
      <c r="F4479" s="1" t="s">
        <v>31171</v>
      </c>
      <c r="G4479" s="14">
        <v>91990160669</v>
      </c>
      <c r="H4479" s="1" t="s">
        <v>15</v>
      </c>
      <c r="I4479" s="1" t="s">
        <v>41</v>
      </c>
      <c r="J4479" s="1" t="s">
        <v>47294</v>
      </c>
      <c r="K4479" s="3" t="s">
        <v>42</v>
      </c>
      <c r="L4479" s="1" t="s">
        <v>47325</v>
      </c>
      <c r="M4479" s="3" t="s">
        <v>171</v>
      </c>
      <c r="N4479" s="3" t="s">
        <v>34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1"/>
      <c r="AA4479" s="1" t="s">
        <v>16</v>
      </c>
      <c r="AB4479" s="3" t="s">
        <v>12</v>
      </c>
      <c r="AC4479" s="23" t="s">
        <v>37782</v>
      </c>
      <c r="AD4479" s="23" t="s">
        <v>42399</v>
      </c>
      <c r="AE4479" s="20" t="s">
        <v>47358</v>
      </c>
    </row>
    <row r="4480" spans="1:31" ht="14.25" customHeight="1">
      <c r="A4480" s="1">
        <v>4479</v>
      </c>
      <c r="B4480" s="1" t="s">
        <v>54</v>
      </c>
      <c r="C4480" s="1" t="s">
        <v>1554</v>
      </c>
      <c r="D4480" s="1" t="s">
        <v>72</v>
      </c>
      <c r="E4480" s="1" t="s">
        <v>6358</v>
      </c>
      <c r="F4480" s="1" t="s">
        <v>21635</v>
      </c>
      <c r="G4480" s="14">
        <v>919444914066</v>
      </c>
      <c r="H4480" s="1" t="s">
        <v>15</v>
      </c>
      <c r="I4480" s="1" t="s">
        <v>9</v>
      </c>
      <c r="J4480" s="1" t="s">
        <v>47294</v>
      </c>
      <c r="K4480" s="3" t="s">
        <v>42</v>
      </c>
      <c r="L4480" s="1" t="s">
        <v>47325</v>
      </c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1"/>
      <c r="AA4480" s="1" t="s">
        <v>16</v>
      </c>
      <c r="AB4480" s="3" t="s">
        <v>12</v>
      </c>
      <c r="AC4480" s="23" t="s">
        <v>37782</v>
      </c>
      <c r="AD4480" s="23" t="s">
        <v>42400</v>
      </c>
      <c r="AE4480" t="s">
        <v>35396</v>
      </c>
    </row>
    <row r="4481" spans="1:31" ht="14.25" customHeight="1">
      <c r="A4481" s="1">
        <v>4480</v>
      </c>
      <c r="B4481" s="1" t="s">
        <v>54</v>
      </c>
      <c r="C4481" s="1" t="s">
        <v>3894</v>
      </c>
      <c r="D4481" s="1" t="s">
        <v>35702</v>
      </c>
      <c r="E4481" s="1" t="s">
        <v>2567</v>
      </c>
      <c r="F4481" s="1" t="s">
        <v>22723</v>
      </c>
      <c r="G4481" s="14">
        <v>91444449</v>
      </c>
      <c r="H4481" s="1" t="s">
        <v>20</v>
      </c>
      <c r="I4481" s="1" t="s">
        <v>9</v>
      </c>
      <c r="J4481" s="1" t="s">
        <v>47294</v>
      </c>
      <c r="K4481" s="3" t="s">
        <v>63</v>
      </c>
      <c r="L4481" s="1" t="s">
        <v>47325</v>
      </c>
      <c r="M4481" s="3" t="s">
        <v>213</v>
      </c>
      <c r="N4481" s="3" t="s">
        <v>34</v>
      </c>
      <c r="O4481" s="3" t="s">
        <v>17</v>
      </c>
      <c r="P4481" s="3" t="s">
        <v>70</v>
      </c>
      <c r="Q4481" s="3" t="s">
        <v>42</v>
      </c>
      <c r="R4481" s="3" t="s">
        <v>47294</v>
      </c>
      <c r="S4481" s="3" t="s">
        <v>27</v>
      </c>
      <c r="T4481" s="3" t="s">
        <v>47294</v>
      </c>
      <c r="U4481" s="3" t="s">
        <v>117</v>
      </c>
      <c r="V4481" s="3" t="s">
        <v>47294</v>
      </c>
      <c r="W4481" s="3" t="s">
        <v>178</v>
      </c>
      <c r="X4481" s="3" t="s">
        <v>47294</v>
      </c>
      <c r="Y4481" s="3" t="s">
        <v>171</v>
      </c>
      <c r="Z4481" s="1" t="s">
        <v>47294</v>
      </c>
      <c r="AA4481" s="1" t="s">
        <v>16</v>
      </c>
      <c r="AB4481" s="3" t="s">
        <v>12</v>
      </c>
      <c r="AC4481" s="23" t="s">
        <v>37782</v>
      </c>
      <c r="AD4481" s="23" t="s">
        <v>40308</v>
      </c>
      <c r="AE4481" s="20" t="s">
        <v>47358</v>
      </c>
    </row>
    <row r="4482" spans="1:31" ht="14.25" customHeight="1">
      <c r="A4482" s="1">
        <v>4481</v>
      </c>
      <c r="B4482" s="9" t="s">
        <v>6</v>
      </c>
      <c r="C4482" s="1" t="s">
        <v>4599</v>
      </c>
      <c r="D4482" s="1" t="s">
        <v>36480</v>
      </c>
      <c r="E4482" s="1" t="s">
        <v>2947</v>
      </c>
      <c r="F4482" s="1" t="s">
        <v>31579</v>
      </c>
      <c r="G4482" s="14">
        <v>919444946909</v>
      </c>
      <c r="H4482" s="1" t="s">
        <v>8</v>
      </c>
      <c r="I4482" s="1" t="s">
        <v>62</v>
      </c>
      <c r="J4482" s="1" t="s">
        <v>47294</v>
      </c>
      <c r="K4482" s="3" t="s">
        <v>63</v>
      </c>
      <c r="L4482" s="1" t="s">
        <v>47325</v>
      </c>
      <c r="M4482" s="3" t="s">
        <v>213</v>
      </c>
      <c r="N4482" s="3" t="s">
        <v>34</v>
      </c>
      <c r="O4482" s="3" t="s">
        <v>17</v>
      </c>
      <c r="P4482" s="3" t="s">
        <v>70</v>
      </c>
      <c r="Q4482" s="3" t="s">
        <v>42</v>
      </c>
      <c r="R4482" s="3" t="s">
        <v>47294</v>
      </c>
      <c r="S4482" s="3" t="s">
        <v>27</v>
      </c>
      <c r="T4482" s="3" t="s">
        <v>47294</v>
      </c>
      <c r="U4482" s="3" t="s">
        <v>117</v>
      </c>
      <c r="V4482" s="3" t="s">
        <v>47294</v>
      </c>
      <c r="W4482" s="3" t="s">
        <v>178</v>
      </c>
      <c r="X4482" s="3" t="s">
        <v>47294</v>
      </c>
      <c r="Y4482" s="3" t="s">
        <v>171</v>
      </c>
      <c r="Z4482" s="1" t="s">
        <v>47294</v>
      </c>
      <c r="AA4482" s="1" t="s">
        <v>16</v>
      </c>
      <c r="AB4482" s="3" t="s">
        <v>12</v>
      </c>
      <c r="AC4482" s="23" t="s">
        <v>37782</v>
      </c>
      <c r="AD4482" s="23" t="s">
        <v>42401</v>
      </c>
      <c r="AE4482" t="s">
        <v>35398</v>
      </c>
    </row>
    <row r="4483" spans="1:31" ht="14.25" customHeight="1">
      <c r="A4483" s="1">
        <v>4482</v>
      </c>
      <c r="B4483" s="9" t="s">
        <v>6</v>
      </c>
      <c r="C4483" s="1" t="s">
        <v>5627</v>
      </c>
      <c r="D4483" s="1" t="s">
        <v>400</v>
      </c>
      <c r="E4483" s="1" t="s">
        <v>5628</v>
      </c>
      <c r="F4483" s="1" t="s">
        <v>23596</v>
      </c>
      <c r="G4483" s="14">
        <v>9199014600</v>
      </c>
      <c r="H4483" s="1" t="s">
        <v>15</v>
      </c>
      <c r="I4483" s="1" t="s">
        <v>62</v>
      </c>
      <c r="J4483" s="1" t="s">
        <v>47294</v>
      </c>
      <c r="K4483" s="3" t="s">
        <v>42</v>
      </c>
      <c r="L4483" s="1" t="s">
        <v>47325</v>
      </c>
      <c r="M4483" s="3" t="s">
        <v>27</v>
      </c>
      <c r="N4483" s="3" t="s">
        <v>34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1"/>
      <c r="AA4483" s="1" t="s">
        <v>16</v>
      </c>
      <c r="AB4483" s="3" t="s">
        <v>12</v>
      </c>
      <c r="AC4483" s="23" t="s">
        <v>37782</v>
      </c>
      <c r="AD4483" s="23" t="s">
        <v>42402</v>
      </c>
      <c r="AE4483" t="s">
        <v>35397</v>
      </c>
    </row>
    <row r="4484" spans="1:31" ht="14.25" customHeight="1">
      <c r="A4484" s="1">
        <v>4483</v>
      </c>
      <c r="B4484" s="9" t="s">
        <v>6</v>
      </c>
      <c r="C4484" s="1" t="s">
        <v>6154</v>
      </c>
      <c r="D4484" s="1" t="s">
        <v>1421</v>
      </c>
      <c r="E4484" s="1" t="s">
        <v>139</v>
      </c>
      <c r="F4484" s="1" t="s">
        <v>23831</v>
      </c>
      <c r="G4484" s="14">
        <v>91916496</v>
      </c>
      <c r="H4484" s="1" t="s">
        <v>15</v>
      </c>
      <c r="I4484" s="1" t="s">
        <v>9</v>
      </c>
      <c r="J4484" s="1" t="s">
        <v>47294</v>
      </c>
      <c r="K4484" s="3" t="s">
        <v>17</v>
      </c>
      <c r="L4484" s="1" t="s">
        <v>47325</v>
      </c>
      <c r="M4484" s="4" t="s">
        <v>42</v>
      </c>
      <c r="N4484" s="3" t="s">
        <v>34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1"/>
      <c r="AA4484" s="1" t="s">
        <v>16</v>
      </c>
      <c r="AB4484" s="3" t="s">
        <v>12</v>
      </c>
      <c r="AC4484" s="23" t="s">
        <v>37781</v>
      </c>
      <c r="AD4484" s="23" t="s">
        <v>42403</v>
      </c>
      <c r="AE4484" t="s">
        <v>35398</v>
      </c>
    </row>
    <row r="4485" spans="1:31" ht="14.25" customHeight="1">
      <c r="A4485" s="1">
        <v>4484</v>
      </c>
      <c r="B4485" s="9" t="s">
        <v>6</v>
      </c>
      <c r="C4485" s="1" t="s">
        <v>6837</v>
      </c>
      <c r="D4485" s="1" t="s">
        <v>1302</v>
      </c>
      <c r="E4485" s="1" t="s">
        <v>40</v>
      </c>
      <c r="F4485" s="1" t="s">
        <v>31818</v>
      </c>
      <c r="G4485" s="14">
        <v>919909990946</v>
      </c>
      <c r="H4485" s="1" t="s">
        <v>20</v>
      </c>
      <c r="I4485" s="1" t="s">
        <v>41</v>
      </c>
      <c r="J4485" s="1" t="s">
        <v>47294</v>
      </c>
      <c r="K4485" s="3" t="s">
        <v>17</v>
      </c>
      <c r="L4485" s="1" t="s">
        <v>47325</v>
      </c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1"/>
      <c r="AA4485" s="1" t="s">
        <v>11</v>
      </c>
      <c r="AB4485" s="3" t="s">
        <v>538</v>
      </c>
      <c r="AC4485" s="23" t="s">
        <v>37781</v>
      </c>
      <c r="AD4485" s="23" t="s">
        <v>42404</v>
      </c>
      <c r="AE4485" t="s">
        <v>35398</v>
      </c>
    </row>
    <row r="4486" spans="1:31" ht="14.25" customHeight="1">
      <c r="A4486" s="1">
        <v>4485</v>
      </c>
      <c r="B4486" s="9" t="s">
        <v>6</v>
      </c>
      <c r="C4486" s="1" t="s">
        <v>7013</v>
      </c>
      <c r="D4486" s="1" t="s">
        <v>1394</v>
      </c>
      <c r="E4486" s="1" t="s">
        <v>7014</v>
      </c>
      <c r="F4486" s="1" t="s">
        <v>24271</v>
      </c>
      <c r="G4486" s="14">
        <v>919449194460</v>
      </c>
      <c r="H4486" s="1" t="s">
        <v>8</v>
      </c>
      <c r="I4486" s="1" t="s">
        <v>41</v>
      </c>
      <c r="J4486" s="1" t="s">
        <v>47294</v>
      </c>
      <c r="K4486" s="3" t="s">
        <v>17</v>
      </c>
      <c r="L4486" s="1" t="s">
        <v>47325</v>
      </c>
      <c r="M4486" s="4" t="s">
        <v>42</v>
      </c>
      <c r="N4486" s="3" t="s">
        <v>34</v>
      </c>
      <c r="O4486" s="3" t="s">
        <v>27</v>
      </c>
      <c r="P4486" s="3" t="s">
        <v>70</v>
      </c>
      <c r="Q4486" s="3" t="s">
        <v>171</v>
      </c>
      <c r="R4486" s="3" t="s">
        <v>47294</v>
      </c>
      <c r="S4486" s="3"/>
      <c r="T4486" s="3"/>
      <c r="U4486" s="3"/>
      <c r="V4486" s="3"/>
      <c r="W4486" s="3"/>
      <c r="X4486" s="3"/>
      <c r="Y4486" s="3"/>
      <c r="Z4486" s="1"/>
      <c r="AA4486" s="1" t="s">
        <v>16</v>
      </c>
      <c r="AB4486" s="3" t="s">
        <v>12</v>
      </c>
      <c r="AC4486" s="23" t="s">
        <v>37781</v>
      </c>
      <c r="AD4486" s="23" t="s">
        <v>42405</v>
      </c>
      <c r="AE4486" t="s">
        <v>35397</v>
      </c>
    </row>
    <row r="4487" spans="1:31" ht="14.25" customHeight="1">
      <c r="A4487" s="1">
        <v>4486</v>
      </c>
      <c r="B4487" s="9" t="s">
        <v>6</v>
      </c>
      <c r="C4487" s="1" t="s">
        <v>7206</v>
      </c>
      <c r="D4487" s="1" t="s">
        <v>526</v>
      </c>
      <c r="E4487" s="1" t="s">
        <v>217</v>
      </c>
      <c r="F4487" s="1" t="s">
        <v>31859</v>
      </c>
      <c r="G4487" s="14">
        <v>91464944001</v>
      </c>
      <c r="H4487" s="1" t="s">
        <v>15</v>
      </c>
      <c r="I4487" s="1" t="s">
        <v>41</v>
      </c>
      <c r="J4487" s="1" t="s">
        <v>47294</v>
      </c>
      <c r="K4487" s="3" t="s">
        <v>42</v>
      </c>
      <c r="L4487" s="1" t="s">
        <v>47325</v>
      </c>
      <c r="M4487" s="3" t="s">
        <v>27</v>
      </c>
      <c r="N4487" s="3" t="s">
        <v>34</v>
      </c>
      <c r="O4487" s="3" t="s">
        <v>117</v>
      </c>
      <c r="P4487" s="3" t="s">
        <v>70</v>
      </c>
      <c r="Q4487" s="3" t="s">
        <v>178</v>
      </c>
      <c r="R4487" s="3" t="s">
        <v>47294</v>
      </c>
      <c r="S4487" s="3"/>
      <c r="T4487" s="3"/>
      <c r="U4487" s="3"/>
      <c r="V4487" s="3"/>
      <c r="W4487" s="3"/>
      <c r="X4487" s="3"/>
      <c r="Y4487" s="3"/>
      <c r="Z4487" s="1"/>
      <c r="AA4487" s="1" t="s">
        <v>16</v>
      </c>
      <c r="AB4487" s="3" t="s">
        <v>12</v>
      </c>
      <c r="AC4487" s="23" t="s">
        <v>37781</v>
      </c>
      <c r="AD4487" s="23" t="s">
        <v>42406</v>
      </c>
      <c r="AE4487" t="s">
        <v>35397</v>
      </c>
    </row>
    <row r="4488" spans="1:31" ht="14.25" customHeight="1">
      <c r="A4488" s="1">
        <v>4487</v>
      </c>
      <c r="B4488" s="9" t="s">
        <v>6</v>
      </c>
      <c r="C4488" s="1" t="s">
        <v>8437</v>
      </c>
      <c r="D4488" s="1" t="s">
        <v>3129</v>
      </c>
      <c r="E4488" s="1" t="s">
        <v>774</v>
      </c>
      <c r="F4488" s="1" t="s">
        <v>24946</v>
      </c>
      <c r="G4488" s="14">
        <v>9194449141</v>
      </c>
      <c r="H4488" s="1" t="s">
        <v>20</v>
      </c>
      <c r="I4488" s="1" t="s">
        <v>107</v>
      </c>
      <c r="J4488" s="1" t="s">
        <v>47294</v>
      </c>
      <c r="K4488" s="3" t="s">
        <v>42</v>
      </c>
      <c r="L4488" s="1" t="s">
        <v>47325</v>
      </c>
      <c r="M4488" s="3" t="s">
        <v>178</v>
      </c>
      <c r="N4488" s="3" t="s">
        <v>34</v>
      </c>
      <c r="O4488" s="3" t="s">
        <v>171</v>
      </c>
      <c r="P4488" s="3" t="s">
        <v>70</v>
      </c>
      <c r="Q4488" s="3"/>
      <c r="R4488" s="3"/>
      <c r="S4488" s="3"/>
      <c r="T4488" s="3"/>
      <c r="U4488" s="3"/>
      <c r="V4488" s="3"/>
      <c r="W4488" s="3"/>
      <c r="X4488" s="3"/>
      <c r="Y4488" s="3"/>
      <c r="Z4488" s="1"/>
      <c r="AA4488" s="1" t="s">
        <v>16</v>
      </c>
      <c r="AB4488" s="3" t="s">
        <v>12</v>
      </c>
      <c r="AC4488" s="23" t="s">
        <v>37781</v>
      </c>
      <c r="AD4488" s="23" t="s">
        <v>42407</v>
      </c>
      <c r="AE4488" t="s">
        <v>35397</v>
      </c>
    </row>
    <row r="4489" spans="1:31" ht="14.25" customHeight="1">
      <c r="A4489" s="1">
        <v>4488</v>
      </c>
      <c r="B4489" s="1" t="s">
        <v>54</v>
      </c>
      <c r="C4489" s="1" t="s">
        <v>9153</v>
      </c>
      <c r="D4489" s="1" t="s">
        <v>959</v>
      </c>
      <c r="E4489" s="1" t="s">
        <v>12389</v>
      </c>
      <c r="F4489" s="1" t="s">
        <v>25294</v>
      </c>
      <c r="G4489" s="14">
        <v>914141494606</v>
      </c>
      <c r="H4489" s="1" t="s">
        <v>8</v>
      </c>
      <c r="I4489" s="1" t="s">
        <v>62</v>
      </c>
      <c r="J4489" s="1" t="s">
        <v>47294</v>
      </c>
      <c r="K4489" s="3" t="s">
        <v>17</v>
      </c>
      <c r="L4489" s="1" t="s">
        <v>47325</v>
      </c>
      <c r="M4489" s="4" t="s">
        <v>42</v>
      </c>
      <c r="N4489" s="3" t="s">
        <v>34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1"/>
      <c r="AA4489" s="1" t="s">
        <v>16</v>
      </c>
      <c r="AB4489" s="3" t="s">
        <v>12</v>
      </c>
      <c r="AC4489" s="23" t="s">
        <v>37781</v>
      </c>
      <c r="AD4489" s="23" t="s">
        <v>42408</v>
      </c>
      <c r="AE4489" t="s">
        <v>35396</v>
      </c>
    </row>
    <row r="4490" spans="1:31" ht="14.25" customHeight="1">
      <c r="A4490" s="1">
        <v>4489</v>
      </c>
      <c r="B4490" s="1" t="s">
        <v>54</v>
      </c>
      <c r="C4490" s="1" t="s">
        <v>9467</v>
      </c>
      <c r="D4490" s="1" t="s">
        <v>2128</v>
      </c>
      <c r="E4490" s="1" t="s">
        <v>90</v>
      </c>
      <c r="F4490" s="1" t="s">
        <v>25449</v>
      </c>
      <c r="G4490" s="14">
        <v>9194491990</v>
      </c>
      <c r="H4490" s="1" t="s">
        <v>8</v>
      </c>
      <c r="I4490" s="1" t="s">
        <v>9</v>
      </c>
      <c r="J4490" s="1" t="s">
        <v>47294</v>
      </c>
      <c r="K4490" s="3" t="s">
        <v>171</v>
      </c>
      <c r="L4490" s="1" t="s">
        <v>47325</v>
      </c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1"/>
      <c r="AA4490" s="1" t="s">
        <v>16</v>
      </c>
      <c r="AB4490" s="3" t="s">
        <v>12</v>
      </c>
      <c r="AC4490" s="23" t="s">
        <v>37781</v>
      </c>
      <c r="AD4490" s="23" t="s">
        <v>42409</v>
      </c>
      <c r="AE4490" s="20" t="s">
        <v>47358</v>
      </c>
    </row>
    <row r="4491" spans="1:31" ht="14.25" customHeight="1">
      <c r="A4491" s="1">
        <v>4490</v>
      </c>
      <c r="B4491" s="9" t="s">
        <v>6</v>
      </c>
      <c r="C4491" s="1" t="s">
        <v>10291</v>
      </c>
      <c r="D4491" s="1" t="s">
        <v>10292</v>
      </c>
      <c r="E4491" s="1" t="s">
        <v>139</v>
      </c>
      <c r="F4491" s="1" t="s">
        <v>25855</v>
      </c>
      <c r="G4491" s="14">
        <v>91914199006</v>
      </c>
      <c r="H4491" s="1" t="s">
        <v>20</v>
      </c>
      <c r="I4491" s="1" t="s">
        <v>41</v>
      </c>
      <c r="J4491" s="1" t="s">
        <v>47294</v>
      </c>
      <c r="K4491" s="3" t="s">
        <v>42</v>
      </c>
      <c r="L4491" s="1" t="s">
        <v>47325</v>
      </c>
      <c r="M4491" s="3" t="s">
        <v>27</v>
      </c>
      <c r="N4491" s="3" t="s">
        <v>34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1"/>
      <c r="AA4491" s="1" t="s">
        <v>16</v>
      </c>
      <c r="AB4491" s="3" t="s">
        <v>12</v>
      </c>
      <c r="AC4491" s="23" t="s">
        <v>37781</v>
      </c>
      <c r="AD4491" s="23" t="s">
        <v>42410</v>
      </c>
      <c r="AE4491" s="20" t="s">
        <v>47358</v>
      </c>
    </row>
    <row r="4492" spans="1:31" ht="14.25" customHeight="1">
      <c r="A4492" s="1">
        <v>4491</v>
      </c>
      <c r="B4492" s="1" t="s">
        <v>10396</v>
      </c>
      <c r="C4492" s="1" t="s">
        <v>11755</v>
      </c>
      <c r="D4492" s="1" t="s">
        <v>3616</v>
      </c>
      <c r="E4492" s="1" t="s">
        <v>93</v>
      </c>
      <c r="F4492" s="1" t="s">
        <v>26594</v>
      </c>
      <c r="G4492" s="14">
        <v>919694944444</v>
      </c>
      <c r="H4492" s="1" t="s">
        <v>8</v>
      </c>
      <c r="I4492" s="1" t="s">
        <v>33</v>
      </c>
      <c r="J4492" s="1" t="s">
        <v>47294</v>
      </c>
      <c r="K4492" s="3" t="s">
        <v>42</v>
      </c>
      <c r="L4492" s="1" t="s">
        <v>47325</v>
      </c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1"/>
      <c r="AA4492" s="1" t="s">
        <v>16</v>
      </c>
      <c r="AB4492" s="3" t="s">
        <v>12</v>
      </c>
      <c r="AC4492" s="23" t="s">
        <v>37784</v>
      </c>
      <c r="AD4492" s="23" t="s">
        <v>42411</v>
      </c>
      <c r="AE4492" t="s">
        <v>35396</v>
      </c>
    </row>
    <row r="4493" spans="1:31" ht="14.25" customHeight="1">
      <c r="A4493" s="1">
        <v>4492</v>
      </c>
      <c r="B4493" s="9" t="s">
        <v>6</v>
      </c>
      <c r="C4493" s="1" t="s">
        <v>11858</v>
      </c>
      <c r="D4493" s="1" t="s">
        <v>11859</v>
      </c>
      <c r="E4493" s="1" t="s">
        <v>11860</v>
      </c>
      <c r="F4493" s="1" t="s">
        <v>26645</v>
      </c>
      <c r="G4493" s="14">
        <v>9104614646</v>
      </c>
      <c r="H4493" s="1" t="s">
        <v>15</v>
      </c>
      <c r="I4493" s="1" t="s">
        <v>62</v>
      </c>
      <c r="J4493" s="1" t="s">
        <v>47294</v>
      </c>
      <c r="K4493" s="3" t="s">
        <v>63</v>
      </c>
      <c r="L4493" s="1" t="s">
        <v>47325</v>
      </c>
      <c r="M4493" s="3" t="s">
        <v>213</v>
      </c>
      <c r="N4493" s="3" t="s">
        <v>34</v>
      </c>
      <c r="O4493" s="3" t="s">
        <v>17</v>
      </c>
      <c r="P4493" s="3" t="s">
        <v>70</v>
      </c>
      <c r="Q4493" s="3" t="s">
        <v>42</v>
      </c>
      <c r="R4493" s="3" t="s">
        <v>47294</v>
      </c>
      <c r="S4493" s="3" t="s">
        <v>27</v>
      </c>
      <c r="T4493" s="3" t="s">
        <v>47294</v>
      </c>
      <c r="U4493" s="3" t="s">
        <v>117</v>
      </c>
      <c r="V4493" s="3" t="s">
        <v>47294</v>
      </c>
      <c r="W4493" s="3"/>
      <c r="X4493" s="3"/>
      <c r="Y4493" s="3"/>
      <c r="Z4493" s="1"/>
      <c r="AA4493" s="1" t="s">
        <v>16</v>
      </c>
      <c r="AB4493" s="3" t="s">
        <v>12</v>
      </c>
      <c r="AC4493" s="23" t="s">
        <v>37784</v>
      </c>
      <c r="AD4493" s="23" t="s">
        <v>42412</v>
      </c>
      <c r="AE4493" t="s">
        <v>35398</v>
      </c>
    </row>
    <row r="4494" spans="1:31" ht="14.25" customHeight="1">
      <c r="A4494" s="1">
        <v>4493</v>
      </c>
      <c r="B4494" s="9" t="s">
        <v>6</v>
      </c>
      <c r="C4494" s="1" t="s">
        <v>12638</v>
      </c>
      <c r="D4494" s="1" t="s">
        <v>5382</v>
      </c>
      <c r="E4494" s="1" t="s">
        <v>1225</v>
      </c>
      <c r="F4494" s="1" t="s">
        <v>27039</v>
      </c>
      <c r="G4494" s="14">
        <v>91446004046</v>
      </c>
      <c r="H4494" s="1" t="s">
        <v>15</v>
      </c>
      <c r="I4494" s="1" t="s">
        <v>41</v>
      </c>
      <c r="J4494" s="1" t="s">
        <v>47294</v>
      </c>
      <c r="K4494" s="3" t="s">
        <v>17</v>
      </c>
      <c r="L4494" s="1" t="s">
        <v>47325</v>
      </c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1"/>
      <c r="AA4494" s="1" t="s">
        <v>11</v>
      </c>
      <c r="AB4494" s="3" t="s">
        <v>990</v>
      </c>
      <c r="AC4494" s="23" t="s">
        <v>37784</v>
      </c>
      <c r="AD4494" s="23" t="s">
        <v>42413</v>
      </c>
      <c r="AE4494" s="20" t="s">
        <v>47358</v>
      </c>
    </row>
    <row r="4495" spans="1:31" ht="14.25" customHeight="1">
      <c r="A4495" s="1">
        <v>4494</v>
      </c>
      <c r="B4495" s="9" t="s">
        <v>6</v>
      </c>
      <c r="C4495" s="1" t="s">
        <v>13361</v>
      </c>
      <c r="D4495" s="1" t="s">
        <v>35703</v>
      </c>
      <c r="E4495" s="1" t="s">
        <v>66</v>
      </c>
      <c r="F4495" s="1" t="s">
        <v>27521</v>
      </c>
      <c r="G4495" s="14">
        <v>919994469099</v>
      </c>
      <c r="H4495" s="1" t="s">
        <v>15</v>
      </c>
      <c r="I4495" s="1" t="s">
        <v>41</v>
      </c>
      <c r="J4495" s="1" t="s">
        <v>47294</v>
      </c>
      <c r="K4495" s="3" t="s">
        <v>17</v>
      </c>
      <c r="L4495" s="1" t="s">
        <v>47325</v>
      </c>
      <c r="M4495" s="4" t="s">
        <v>42</v>
      </c>
      <c r="N4495" s="3" t="s">
        <v>34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1"/>
      <c r="AA4495" s="1" t="s">
        <v>16</v>
      </c>
      <c r="AB4495" s="3" t="s">
        <v>12</v>
      </c>
      <c r="AC4495" s="23" t="s">
        <v>37785</v>
      </c>
      <c r="AD4495" s="23" t="s">
        <v>42414</v>
      </c>
      <c r="AE4495" t="s">
        <v>35397</v>
      </c>
    </row>
    <row r="4496" spans="1:31" ht="14.25" customHeight="1">
      <c r="A4496" s="1">
        <v>4495</v>
      </c>
      <c r="B4496" s="9" t="s">
        <v>6</v>
      </c>
      <c r="C4496" s="1" t="s">
        <v>161</v>
      </c>
      <c r="D4496" s="1" t="s">
        <v>162</v>
      </c>
      <c r="E4496" s="1" t="s">
        <v>163</v>
      </c>
      <c r="F4496" s="1" t="s">
        <v>31101</v>
      </c>
      <c r="G4496" s="14">
        <v>9109069944</v>
      </c>
      <c r="H4496" s="1" t="s">
        <v>8</v>
      </c>
      <c r="I4496" s="1" t="s">
        <v>41</v>
      </c>
      <c r="J4496" s="1" t="s">
        <v>47296</v>
      </c>
      <c r="K4496" s="3" t="s">
        <v>17</v>
      </c>
      <c r="L4496" s="1" t="s">
        <v>47325</v>
      </c>
      <c r="M4496" s="4" t="s">
        <v>42</v>
      </c>
      <c r="N4496" s="3" t="s">
        <v>34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1"/>
      <c r="AA4496" s="1" t="s">
        <v>16</v>
      </c>
      <c r="AB4496" s="3" t="s">
        <v>12</v>
      </c>
      <c r="AC4496" s="23" t="s">
        <v>37782</v>
      </c>
      <c r="AD4496" s="23" t="s">
        <v>42415</v>
      </c>
      <c r="AE4496" t="s">
        <v>35397</v>
      </c>
    </row>
    <row r="4497" spans="1:31" ht="14.25" customHeight="1">
      <c r="A4497" s="1">
        <v>4496</v>
      </c>
      <c r="B4497" s="9" t="s">
        <v>6</v>
      </c>
      <c r="C4497" s="1" t="s">
        <v>229</v>
      </c>
      <c r="D4497" s="1" t="s">
        <v>230</v>
      </c>
      <c r="E4497" s="1" t="s">
        <v>90</v>
      </c>
      <c r="F4497" s="1" t="s">
        <v>21056</v>
      </c>
      <c r="G4497" s="14">
        <v>919446900994</v>
      </c>
      <c r="H4497" s="1" t="s">
        <v>46</v>
      </c>
      <c r="I4497" s="1" t="s">
        <v>41</v>
      </c>
      <c r="J4497" s="1" t="s">
        <v>47296</v>
      </c>
      <c r="K4497" s="3" t="s">
        <v>42</v>
      </c>
      <c r="L4497" s="1" t="s">
        <v>47325</v>
      </c>
      <c r="M4497" s="3" t="s">
        <v>27</v>
      </c>
      <c r="N4497" s="3" t="s">
        <v>34</v>
      </c>
      <c r="O4497" s="3" t="s">
        <v>47349</v>
      </c>
      <c r="P4497" s="3" t="s">
        <v>47296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1"/>
      <c r="AA4497" s="1" t="s">
        <v>16</v>
      </c>
      <c r="AB4497" s="3" t="s">
        <v>12</v>
      </c>
      <c r="AC4497" s="23" t="s">
        <v>37782</v>
      </c>
      <c r="AD4497" s="23" t="s">
        <v>42416</v>
      </c>
      <c r="AE4497" t="s">
        <v>35396</v>
      </c>
    </row>
    <row r="4498" spans="1:31" ht="14.25" customHeight="1">
      <c r="A4498" s="1">
        <v>4497</v>
      </c>
      <c r="B4498" s="1" t="s">
        <v>54</v>
      </c>
      <c r="C4498" s="1" t="s">
        <v>316</v>
      </c>
      <c r="D4498" s="1" t="s">
        <v>36481</v>
      </c>
      <c r="E4498" s="1" t="s">
        <v>724</v>
      </c>
      <c r="F4498" s="1" t="s">
        <v>21106</v>
      </c>
      <c r="G4498" s="14">
        <v>9194669649</v>
      </c>
      <c r="H4498" s="1" t="s">
        <v>8</v>
      </c>
      <c r="I4498" s="1" t="s">
        <v>41</v>
      </c>
      <c r="J4498" s="1" t="s">
        <v>47296</v>
      </c>
      <c r="K4498" s="3" t="s">
        <v>17</v>
      </c>
      <c r="L4498" s="1" t="s">
        <v>47325</v>
      </c>
      <c r="M4498" s="4" t="s">
        <v>42</v>
      </c>
      <c r="N4498" s="3" t="s">
        <v>34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1"/>
      <c r="AA4498" s="1" t="s">
        <v>16</v>
      </c>
      <c r="AB4498" s="3" t="s">
        <v>12</v>
      </c>
      <c r="AC4498" s="23" t="s">
        <v>37782</v>
      </c>
      <c r="AD4498" s="23" t="s">
        <v>42417</v>
      </c>
      <c r="AE4498" s="20" t="s">
        <v>47358</v>
      </c>
    </row>
    <row r="4499" spans="1:31" ht="14.25" customHeight="1">
      <c r="A4499" s="1">
        <v>4498</v>
      </c>
      <c r="B4499" s="1" t="s">
        <v>54</v>
      </c>
      <c r="C4499" s="1" t="s">
        <v>373</v>
      </c>
      <c r="D4499" s="1" t="s">
        <v>2233</v>
      </c>
      <c r="E4499" s="1" t="s">
        <v>53</v>
      </c>
      <c r="F4499" s="1" t="s">
        <v>31121</v>
      </c>
      <c r="G4499" s="14">
        <v>91996144961</v>
      </c>
      <c r="H4499" s="1" t="s">
        <v>20</v>
      </c>
      <c r="I4499" s="1" t="s">
        <v>41</v>
      </c>
      <c r="J4499" s="1" t="s">
        <v>47296</v>
      </c>
      <c r="K4499" s="3" t="s">
        <v>17</v>
      </c>
      <c r="L4499" s="1" t="s">
        <v>47325</v>
      </c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1"/>
      <c r="AA4499" s="1" t="s">
        <v>16</v>
      </c>
      <c r="AB4499" s="3" t="s">
        <v>12</v>
      </c>
      <c r="AC4499" s="23" t="s">
        <v>37782</v>
      </c>
      <c r="AD4499" s="23" t="s">
        <v>42418</v>
      </c>
      <c r="AE4499" t="s">
        <v>35396</v>
      </c>
    </row>
    <row r="4500" spans="1:31" ht="14.25" customHeight="1">
      <c r="A4500" s="1">
        <v>4499</v>
      </c>
      <c r="B4500" s="1" t="s">
        <v>54</v>
      </c>
      <c r="C4500" s="1" t="s">
        <v>394</v>
      </c>
      <c r="D4500" s="1" t="s">
        <v>16023</v>
      </c>
      <c r="E4500" s="1" t="s">
        <v>139</v>
      </c>
      <c r="F4500" s="1" t="s">
        <v>31123</v>
      </c>
      <c r="G4500" s="14">
        <v>91490694904</v>
      </c>
      <c r="H4500" s="1" t="s">
        <v>8</v>
      </c>
      <c r="I4500" s="1" t="s">
        <v>9</v>
      </c>
      <c r="J4500" s="1" t="s">
        <v>47296</v>
      </c>
      <c r="K4500" s="3" t="s">
        <v>17</v>
      </c>
      <c r="L4500" s="1" t="s">
        <v>47325</v>
      </c>
      <c r="M4500" s="4" t="s">
        <v>42</v>
      </c>
      <c r="N4500" s="3" t="s">
        <v>34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1"/>
      <c r="AA4500" s="1" t="s">
        <v>16</v>
      </c>
      <c r="AB4500" s="3" t="s">
        <v>12</v>
      </c>
      <c r="AC4500" s="23" t="s">
        <v>37782</v>
      </c>
      <c r="AD4500" s="23" t="s">
        <v>42419</v>
      </c>
      <c r="AE4500" t="s">
        <v>35397</v>
      </c>
    </row>
    <row r="4501" spans="1:31" ht="14.25" customHeight="1">
      <c r="A4501" s="1">
        <v>4500</v>
      </c>
      <c r="B4501" s="9" t="s">
        <v>6</v>
      </c>
      <c r="C4501" s="1" t="s">
        <v>445</v>
      </c>
      <c r="D4501" s="1" t="s">
        <v>446</v>
      </c>
      <c r="E4501" s="1" t="s">
        <v>447</v>
      </c>
      <c r="F4501" s="1" t="s">
        <v>21170</v>
      </c>
      <c r="G4501" s="14">
        <v>91964664444</v>
      </c>
      <c r="H4501" s="1" t="s">
        <v>15</v>
      </c>
      <c r="I4501" s="1" t="s">
        <v>41</v>
      </c>
      <c r="J4501" s="1" t="s">
        <v>47296</v>
      </c>
      <c r="K4501" s="3" t="s">
        <v>17</v>
      </c>
      <c r="L4501" s="1" t="s">
        <v>47325</v>
      </c>
      <c r="M4501" s="4" t="s">
        <v>42</v>
      </c>
      <c r="N4501" s="3" t="s">
        <v>34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1"/>
      <c r="AA4501" s="1" t="s">
        <v>16</v>
      </c>
      <c r="AB4501" s="3" t="s">
        <v>12</v>
      </c>
      <c r="AC4501" s="23" t="s">
        <v>37782</v>
      </c>
      <c r="AD4501" s="23" t="s">
        <v>42420</v>
      </c>
      <c r="AE4501" t="s">
        <v>35398</v>
      </c>
    </row>
    <row r="4502" spans="1:31" ht="14.25" customHeight="1">
      <c r="A4502" s="1">
        <v>4501</v>
      </c>
      <c r="B4502" s="1" t="s">
        <v>54</v>
      </c>
      <c r="C4502" s="1" t="s">
        <v>523</v>
      </c>
      <c r="D4502" s="1" t="s">
        <v>3301</v>
      </c>
      <c r="E4502" s="1" t="s">
        <v>141</v>
      </c>
      <c r="F4502" s="1" t="s">
        <v>21206</v>
      </c>
      <c r="G4502" s="14">
        <v>91999411994</v>
      </c>
      <c r="H4502" s="1" t="s">
        <v>20</v>
      </c>
      <c r="I4502" s="1" t="s">
        <v>9</v>
      </c>
      <c r="J4502" s="1" t="s">
        <v>47296</v>
      </c>
      <c r="K4502" s="3" t="s">
        <v>63</v>
      </c>
      <c r="L4502" s="1" t="s">
        <v>47325</v>
      </c>
      <c r="M4502" s="3" t="s">
        <v>213</v>
      </c>
      <c r="N4502" s="3" t="s">
        <v>34</v>
      </c>
      <c r="O4502" s="3" t="s">
        <v>17</v>
      </c>
      <c r="P4502" s="3" t="s">
        <v>47296</v>
      </c>
      <c r="Q4502" s="3" t="s">
        <v>42</v>
      </c>
      <c r="R4502" s="3" t="s">
        <v>47296</v>
      </c>
      <c r="S4502" s="3" t="s">
        <v>27</v>
      </c>
      <c r="T4502" s="3" t="s">
        <v>47296</v>
      </c>
      <c r="U4502" s="3" t="s">
        <v>117</v>
      </c>
      <c r="V4502" s="3" t="s">
        <v>47296</v>
      </c>
      <c r="W4502" s="3" t="s">
        <v>178</v>
      </c>
      <c r="X4502" s="3" t="s">
        <v>47296</v>
      </c>
      <c r="Y4502" s="3" t="s">
        <v>171</v>
      </c>
      <c r="Z4502" s="1" t="s">
        <v>47296</v>
      </c>
      <c r="AA4502" s="1" t="s">
        <v>16</v>
      </c>
      <c r="AB4502" s="3" t="s">
        <v>12</v>
      </c>
      <c r="AC4502" s="23" t="s">
        <v>37782</v>
      </c>
      <c r="AD4502" s="23" t="s">
        <v>39462</v>
      </c>
      <c r="AE4502" t="s">
        <v>35398</v>
      </c>
    </row>
    <row r="4503" spans="1:31" ht="14.25" customHeight="1">
      <c r="A4503" s="1">
        <v>4502</v>
      </c>
      <c r="B4503" s="1" t="s">
        <v>54</v>
      </c>
      <c r="C4503" s="1" t="s">
        <v>687</v>
      </c>
      <c r="D4503" s="1" t="s">
        <v>7768</v>
      </c>
      <c r="E4503" s="1" t="s">
        <v>3211</v>
      </c>
      <c r="F4503" s="1" t="s">
        <v>33439</v>
      </c>
      <c r="G4503" s="14">
        <v>919449044</v>
      </c>
      <c r="H4503" s="1" t="s">
        <v>8</v>
      </c>
      <c r="I4503" s="1" t="s">
        <v>9</v>
      </c>
      <c r="J4503" s="1" t="s">
        <v>47296</v>
      </c>
      <c r="K4503" s="3" t="s">
        <v>42</v>
      </c>
      <c r="L4503" s="1" t="s">
        <v>47325</v>
      </c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1"/>
      <c r="AA4503" s="1" t="s">
        <v>16</v>
      </c>
      <c r="AB4503" s="3" t="s">
        <v>12</v>
      </c>
      <c r="AC4503" s="23" t="s">
        <v>37782</v>
      </c>
      <c r="AD4503" s="23" t="s">
        <v>42421</v>
      </c>
      <c r="AE4503" s="20" t="s">
        <v>47358</v>
      </c>
    </row>
    <row r="4504" spans="1:31" ht="14.25" customHeight="1">
      <c r="A4504" s="1">
        <v>4503</v>
      </c>
      <c r="B4504" s="1" t="s">
        <v>54</v>
      </c>
      <c r="C4504" s="1" t="s">
        <v>827</v>
      </c>
      <c r="D4504" s="1" t="s">
        <v>1248</v>
      </c>
      <c r="E4504" s="1" t="s">
        <v>36804</v>
      </c>
      <c r="F4504" s="1" t="s">
        <v>21339</v>
      </c>
      <c r="G4504" s="14">
        <v>91944490609</v>
      </c>
      <c r="H4504" s="1" t="s">
        <v>8</v>
      </c>
      <c r="I4504" s="1" t="s">
        <v>41</v>
      </c>
      <c r="J4504" s="1" t="s">
        <v>47296</v>
      </c>
      <c r="K4504" s="3" t="s">
        <v>17</v>
      </c>
      <c r="L4504" s="1" t="s">
        <v>47325</v>
      </c>
      <c r="M4504" s="4" t="s">
        <v>42</v>
      </c>
      <c r="N4504" s="3" t="s">
        <v>34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1"/>
      <c r="AA4504" s="1" t="s">
        <v>16</v>
      </c>
      <c r="AB4504" s="3" t="s">
        <v>12</v>
      </c>
      <c r="AC4504" s="23" t="s">
        <v>37782</v>
      </c>
      <c r="AD4504" s="23" t="s">
        <v>42422</v>
      </c>
      <c r="AE4504" t="s">
        <v>35396</v>
      </c>
    </row>
    <row r="4505" spans="1:31" ht="14.25" customHeight="1">
      <c r="A4505" s="1">
        <v>4504</v>
      </c>
      <c r="B4505" s="9" t="s">
        <v>6</v>
      </c>
      <c r="C4505" s="1" t="s">
        <v>924</v>
      </c>
      <c r="D4505" s="1" t="s">
        <v>58</v>
      </c>
      <c r="E4505" s="1" t="s">
        <v>73</v>
      </c>
      <c r="F4505" s="1" t="s">
        <v>21379</v>
      </c>
      <c r="G4505" s="14">
        <v>91946164449</v>
      </c>
      <c r="H4505" s="1" t="s">
        <v>37</v>
      </c>
      <c r="I4505" s="1" t="s">
        <v>41</v>
      </c>
      <c r="J4505" s="1" t="s">
        <v>47296</v>
      </c>
      <c r="K4505" s="3" t="s">
        <v>17</v>
      </c>
      <c r="L4505" s="1" t="s">
        <v>47325</v>
      </c>
      <c r="M4505" s="4" t="s">
        <v>42</v>
      </c>
      <c r="N4505" s="3" t="s">
        <v>34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1"/>
      <c r="AA4505" s="1" t="s">
        <v>16</v>
      </c>
      <c r="AB4505" s="3" t="s">
        <v>12</v>
      </c>
      <c r="AC4505" s="23" t="s">
        <v>37782</v>
      </c>
      <c r="AD4505" s="23" t="s">
        <v>42423</v>
      </c>
      <c r="AE4505" t="s">
        <v>35398</v>
      </c>
    </row>
    <row r="4506" spans="1:31" ht="14.25" customHeight="1">
      <c r="A4506" s="1">
        <v>4505</v>
      </c>
      <c r="B4506" s="9" t="s">
        <v>6</v>
      </c>
      <c r="C4506" s="1" t="s">
        <v>1020</v>
      </c>
      <c r="D4506" s="1" t="s">
        <v>1021</v>
      </c>
      <c r="E4506" s="1" t="s">
        <v>1022</v>
      </c>
      <c r="F4506" s="1" t="s">
        <v>21420</v>
      </c>
      <c r="G4506" s="14">
        <v>91449940604</v>
      </c>
      <c r="H4506" s="1" t="s">
        <v>37</v>
      </c>
      <c r="I4506" s="1" t="s">
        <v>41</v>
      </c>
      <c r="J4506" s="1" t="s">
        <v>47296</v>
      </c>
      <c r="K4506" s="3" t="s">
        <v>17</v>
      </c>
      <c r="L4506" s="1" t="s">
        <v>47325</v>
      </c>
      <c r="M4506" s="4" t="s">
        <v>42</v>
      </c>
      <c r="N4506" s="3" t="s">
        <v>34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1"/>
      <c r="AA4506" s="1" t="s">
        <v>16</v>
      </c>
      <c r="AB4506" s="3" t="s">
        <v>12</v>
      </c>
      <c r="AC4506" s="23" t="s">
        <v>37782</v>
      </c>
      <c r="AD4506" s="23" t="s">
        <v>42424</v>
      </c>
      <c r="AE4506" s="20" t="s">
        <v>47358</v>
      </c>
    </row>
    <row r="4507" spans="1:31" ht="14.25" customHeight="1">
      <c r="A4507" s="1">
        <v>4506</v>
      </c>
      <c r="B4507" s="9" t="s">
        <v>6</v>
      </c>
      <c r="C4507" s="1" t="s">
        <v>1051</v>
      </c>
      <c r="D4507" s="1" t="s">
        <v>1052</v>
      </c>
      <c r="E4507" s="1" t="s">
        <v>1053</v>
      </c>
      <c r="F4507" s="1" t="s">
        <v>21434</v>
      </c>
      <c r="G4507" s="14">
        <v>91944149910</v>
      </c>
      <c r="H4507" s="1" t="s">
        <v>15</v>
      </c>
      <c r="I4507" s="1" t="s">
        <v>41</v>
      </c>
      <c r="J4507" s="1" t="s">
        <v>47296</v>
      </c>
      <c r="K4507" s="3" t="s">
        <v>17</v>
      </c>
      <c r="L4507" s="1" t="s">
        <v>47325</v>
      </c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1"/>
      <c r="AA4507" s="1" t="s">
        <v>16</v>
      </c>
      <c r="AB4507" s="3" t="s">
        <v>12</v>
      </c>
      <c r="AC4507" s="23" t="s">
        <v>37782</v>
      </c>
      <c r="AD4507" s="23" t="s">
        <v>42425</v>
      </c>
      <c r="AE4507" t="s">
        <v>35397</v>
      </c>
    </row>
    <row r="4508" spans="1:31" ht="14.25" customHeight="1">
      <c r="A4508" s="1">
        <v>4507</v>
      </c>
      <c r="B4508" s="1" t="s">
        <v>54</v>
      </c>
      <c r="C4508" s="1" t="s">
        <v>1235</v>
      </c>
      <c r="D4508" s="1" t="s">
        <v>151</v>
      </c>
      <c r="E4508" s="1" t="s">
        <v>2808</v>
      </c>
      <c r="F4508" s="1" t="s">
        <v>21501</v>
      </c>
      <c r="G4508" s="14">
        <v>9194444994</v>
      </c>
      <c r="H4508" s="1" t="s">
        <v>8</v>
      </c>
      <c r="I4508" s="1" t="s">
        <v>41</v>
      </c>
      <c r="J4508" s="1" t="s">
        <v>47296</v>
      </c>
      <c r="K4508" s="3" t="s">
        <v>17</v>
      </c>
      <c r="L4508" s="1" t="s">
        <v>47325</v>
      </c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1"/>
      <c r="AA4508" s="1" t="s">
        <v>16</v>
      </c>
      <c r="AB4508" s="3" t="s">
        <v>12</v>
      </c>
      <c r="AC4508" s="23" t="s">
        <v>37782</v>
      </c>
      <c r="AD4508" s="23" t="s">
        <v>42426</v>
      </c>
      <c r="AE4508" t="s">
        <v>35396</v>
      </c>
    </row>
    <row r="4509" spans="1:31" ht="14.25" customHeight="1">
      <c r="A4509" s="1">
        <v>4508</v>
      </c>
      <c r="B4509" s="9" t="s">
        <v>6</v>
      </c>
      <c r="C4509" s="1" t="s">
        <v>1258</v>
      </c>
      <c r="D4509" s="1" t="s">
        <v>1259</v>
      </c>
      <c r="E4509" s="1" t="s">
        <v>908</v>
      </c>
      <c r="F4509" s="1" t="s">
        <v>21511</v>
      </c>
      <c r="G4509" s="14">
        <v>91990494401</v>
      </c>
      <c r="H4509" s="1" t="s">
        <v>15</v>
      </c>
      <c r="I4509" s="1" t="s">
        <v>41</v>
      </c>
      <c r="J4509" s="1" t="s">
        <v>47296</v>
      </c>
      <c r="K4509" s="3" t="s">
        <v>17</v>
      </c>
      <c r="L4509" s="1" t="s">
        <v>47325</v>
      </c>
      <c r="M4509" s="4" t="s">
        <v>42</v>
      </c>
      <c r="N4509" s="3" t="s">
        <v>34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1"/>
      <c r="AA4509" s="1" t="s">
        <v>16</v>
      </c>
      <c r="AB4509" s="3" t="s">
        <v>12</v>
      </c>
      <c r="AC4509" s="23" t="s">
        <v>37782</v>
      </c>
      <c r="AD4509" s="23" t="s">
        <v>42427</v>
      </c>
      <c r="AE4509" t="s">
        <v>35397</v>
      </c>
    </row>
    <row r="4510" spans="1:31" ht="14.25" customHeight="1">
      <c r="A4510" s="1">
        <v>4509</v>
      </c>
      <c r="B4510" s="1" t="s">
        <v>54</v>
      </c>
      <c r="C4510" s="1" t="s">
        <v>1344</v>
      </c>
      <c r="D4510" s="1" t="s">
        <v>555</v>
      </c>
      <c r="E4510" s="1" t="s">
        <v>255</v>
      </c>
      <c r="F4510" s="1" t="s">
        <v>21549</v>
      </c>
      <c r="G4510" s="14">
        <v>919644944460</v>
      </c>
      <c r="H4510" s="1" t="s">
        <v>8</v>
      </c>
      <c r="I4510" s="1" t="s">
        <v>41</v>
      </c>
      <c r="J4510" s="1" t="s">
        <v>47296</v>
      </c>
      <c r="K4510" s="3" t="s">
        <v>17</v>
      </c>
      <c r="L4510" s="1" t="s">
        <v>47325</v>
      </c>
      <c r="M4510" s="4" t="s">
        <v>42</v>
      </c>
      <c r="N4510" s="3" t="s">
        <v>34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1"/>
      <c r="AA4510" s="1" t="s">
        <v>16</v>
      </c>
      <c r="AB4510" s="3" t="s">
        <v>12</v>
      </c>
      <c r="AC4510" s="23" t="s">
        <v>37782</v>
      </c>
      <c r="AD4510" s="23" t="s">
        <v>42428</v>
      </c>
      <c r="AE4510" t="s">
        <v>35396</v>
      </c>
    </row>
    <row r="4511" spans="1:31" ht="14.25" customHeight="1">
      <c r="A4511" s="1">
        <v>4510</v>
      </c>
      <c r="B4511" s="9" t="s">
        <v>6</v>
      </c>
      <c r="C4511" s="1" t="s">
        <v>1505</v>
      </c>
      <c r="D4511" s="1" t="s">
        <v>1506</v>
      </c>
      <c r="E4511" s="1" t="s">
        <v>447</v>
      </c>
      <c r="F4511" s="1" t="s">
        <v>33517</v>
      </c>
      <c r="G4511" s="14">
        <v>9144949961</v>
      </c>
      <c r="H4511" s="1" t="s">
        <v>15</v>
      </c>
      <c r="I4511" s="1" t="s">
        <v>41</v>
      </c>
      <c r="J4511" s="1" t="s">
        <v>47296</v>
      </c>
      <c r="K4511" s="3" t="s">
        <v>17</v>
      </c>
      <c r="L4511" s="1" t="s">
        <v>47325</v>
      </c>
      <c r="M4511" s="4" t="s">
        <v>42</v>
      </c>
      <c r="N4511" s="3" t="s">
        <v>34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1"/>
      <c r="AA4511" s="1" t="s">
        <v>16</v>
      </c>
      <c r="AB4511" s="3" t="s">
        <v>12</v>
      </c>
      <c r="AC4511" s="23" t="s">
        <v>37782</v>
      </c>
      <c r="AD4511" s="23" t="s">
        <v>42429</v>
      </c>
      <c r="AE4511" t="s">
        <v>35396</v>
      </c>
    </row>
    <row r="4512" spans="1:31" ht="14.25" customHeight="1">
      <c r="A4512" s="1">
        <v>4511</v>
      </c>
      <c r="B4512" s="9" t="s">
        <v>6</v>
      </c>
      <c r="C4512" s="1" t="s">
        <v>1513</v>
      </c>
      <c r="D4512" s="1" t="s">
        <v>230</v>
      </c>
      <c r="E4512" s="1" t="s">
        <v>1514</v>
      </c>
      <c r="F4512" s="1" t="s">
        <v>21617</v>
      </c>
      <c r="G4512" s="14">
        <v>91949406604</v>
      </c>
      <c r="H4512" s="1" t="s">
        <v>8</v>
      </c>
      <c r="I4512" s="1" t="s">
        <v>62</v>
      </c>
      <c r="J4512" s="1" t="s">
        <v>47296</v>
      </c>
      <c r="K4512" s="3" t="s">
        <v>17</v>
      </c>
      <c r="L4512" s="1" t="s">
        <v>47325</v>
      </c>
      <c r="M4512" s="4" t="s">
        <v>42</v>
      </c>
      <c r="N4512" s="3" t="s">
        <v>34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1"/>
      <c r="AA4512" s="1" t="s">
        <v>16</v>
      </c>
      <c r="AB4512" s="3" t="s">
        <v>12</v>
      </c>
      <c r="AC4512" s="23" t="s">
        <v>37782</v>
      </c>
      <c r="AD4512" s="23" t="s">
        <v>42430</v>
      </c>
      <c r="AE4512" s="20" t="s">
        <v>47358</v>
      </c>
    </row>
    <row r="4513" spans="1:31" ht="14.25" customHeight="1">
      <c r="A4513" s="1">
        <v>4512</v>
      </c>
      <c r="B4513" s="1" t="s">
        <v>54</v>
      </c>
      <c r="C4513" s="1" t="s">
        <v>1560</v>
      </c>
      <c r="D4513" s="1" t="s">
        <v>622</v>
      </c>
      <c r="E4513" s="1" t="s">
        <v>328</v>
      </c>
      <c r="F4513" s="1" t="s">
        <v>1561</v>
      </c>
      <c r="G4513" s="14">
        <v>919099046096</v>
      </c>
      <c r="H4513" s="1" t="s">
        <v>20</v>
      </c>
      <c r="I4513" s="1" t="s">
        <v>41</v>
      </c>
      <c r="J4513" s="1" t="s">
        <v>47296</v>
      </c>
      <c r="K4513" s="3" t="s">
        <v>17</v>
      </c>
      <c r="L4513" s="1" t="s">
        <v>47325</v>
      </c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1"/>
      <c r="AA4513" s="1" t="s">
        <v>16</v>
      </c>
      <c r="AB4513" s="3" t="s">
        <v>12</v>
      </c>
      <c r="AC4513" s="23" t="s">
        <v>37782</v>
      </c>
      <c r="AD4513" s="23" t="s">
        <v>42431</v>
      </c>
      <c r="AE4513" s="20" t="s">
        <v>47358</v>
      </c>
    </row>
    <row r="4514" spans="1:31" ht="14.25" customHeight="1">
      <c r="A4514" s="1">
        <v>4513</v>
      </c>
      <c r="B4514" s="9" t="s">
        <v>6</v>
      </c>
      <c r="C4514" s="1" t="s">
        <v>1607</v>
      </c>
      <c r="D4514" s="1" t="s">
        <v>361</v>
      </c>
      <c r="E4514" s="1" t="s">
        <v>1608</v>
      </c>
      <c r="F4514" s="1" t="s">
        <v>33528</v>
      </c>
      <c r="G4514" s="14">
        <v>914460996699</v>
      </c>
      <c r="H4514" s="1" t="s">
        <v>8</v>
      </c>
      <c r="I4514" s="1" t="s">
        <v>41</v>
      </c>
      <c r="J4514" s="1" t="s">
        <v>47296</v>
      </c>
      <c r="K4514" s="3" t="s">
        <v>17</v>
      </c>
      <c r="L4514" s="1" t="s">
        <v>47325</v>
      </c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1"/>
      <c r="AA4514" s="1" t="s">
        <v>16</v>
      </c>
      <c r="AB4514" s="3" t="s">
        <v>12</v>
      </c>
      <c r="AC4514" s="23" t="s">
        <v>37782</v>
      </c>
      <c r="AD4514" s="23" t="s">
        <v>42432</v>
      </c>
      <c r="AE4514" t="s">
        <v>35396</v>
      </c>
    </row>
    <row r="4515" spans="1:31" ht="14.25" customHeight="1">
      <c r="A4515" s="1">
        <v>4514</v>
      </c>
      <c r="B4515" s="1" t="s">
        <v>54</v>
      </c>
      <c r="C4515" s="1" t="s">
        <v>1874</v>
      </c>
      <c r="D4515" s="1" t="s">
        <v>280</v>
      </c>
      <c r="E4515" s="1" t="s">
        <v>1558</v>
      </c>
      <c r="F4515" s="1" t="s">
        <v>21768</v>
      </c>
      <c r="G4515" s="14">
        <v>919404944699</v>
      </c>
      <c r="H4515" s="1" t="s">
        <v>132</v>
      </c>
      <c r="I4515" s="1" t="s">
        <v>62</v>
      </c>
      <c r="J4515" s="1" t="s">
        <v>47296</v>
      </c>
      <c r="K4515" s="3" t="s">
        <v>17</v>
      </c>
      <c r="L4515" s="1" t="s">
        <v>47325</v>
      </c>
      <c r="M4515" s="4" t="s">
        <v>42</v>
      </c>
      <c r="N4515" s="3" t="s">
        <v>34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1"/>
      <c r="AA4515" s="1" t="s">
        <v>16</v>
      </c>
      <c r="AB4515" s="3" t="s">
        <v>12</v>
      </c>
      <c r="AC4515" s="23" t="s">
        <v>37782</v>
      </c>
      <c r="AD4515" s="23" t="s">
        <v>42433</v>
      </c>
      <c r="AE4515" s="20" t="s">
        <v>47358</v>
      </c>
    </row>
    <row r="4516" spans="1:31" ht="14.25" customHeight="1">
      <c r="A4516" s="1">
        <v>4515</v>
      </c>
      <c r="B4516" s="9" t="s">
        <v>6</v>
      </c>
      <c r="C4516" s="1" t="s">
        <v>1882</v>
      </c>
      <c r="D4516" s="1" t="s">
        <v>35533</v>
      </c>
      <c r="E4516" s="1" t="s">
        <v>40</v>
      </c>
      <c r="F4516" s="1" t="s">
        <v>31296</v>
      </c>
      <c r="G4516" s="14">
        <v>9144419644</v>
      </c>
      <c r="H4516" s="1" t="s">
        <v>37</v>
      </c>
      <c r="I4516" s="1" t="s">
        <v>9</v>
      </c>
      <c r="J4516" s="1" t="s">
        <v>47296</v>
      </c>
      <c r="K4516" s="3" t="s">
        <v>42</v>
      </c>
      <c r="L4516" s="1" t="s">
        <v>47325</v>
      </c>
      <c r="M4516" s="3" t="s">
        <v>27</v>
      </c>
      <c r="N4516" s="3" t="s">
        <v>34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1"/>
      <c r="AA4516" s="1" t="s">
        <v>16</v>
      </c>
      <c r="AB4516" s="3" t="s">
        <v>12</v>
      </c>
      <c r="AC4516" s="23" t="s">
        <v>37782</v>
      </c>
      <c r="AD4516" s="23" t="s">
        <v>42434</v>
      </c>
      <c r="AE4516" s="20" t="s">
        <v>47358</v>
      </c>
    </row>
    <row r="4517" spans="1:31" ht="14.25" customHeight="1">
      <c r="A4517" s="1">
        <v>4516</v>
      </c>
      <c r="B4517" s="9" t="s">
        <v>6</v>
      </c>
      <c r="C4517" s="1" t="s">
        <v>1938</v>
      </c>
      <c r="D4517" s="1" t="s">
        <v>1025</v>
      </c>
      <c r="E4517" s="1" t="s">
        <v>487</v>
      </c>
      <c r="F4517" s="1" t="s">
        <v>31301</v>
      </c>
      <c r="G4517" s="14">
        <v>9101699</v>
      </c>
      <c r="H4517" s="1" t="s">
        <v>20</v>
      </c>
      <c r="I4517" s="1" t="s">
        <v>41</v>
      </c>
      <c r="J4517" s="1" t="s">
        <v>47296</v>
      </c>
      <c r="K4517" s="3" t="s">
        <v>17</v>
      </c>
      <c r="L4517" s="1" t="s">
        <v>47325</v>
      </c>
      <c r="M4517" s="4" t="s">
        <v>42</v>
      </c>
      <c r="N4517" s="3" t="s">
        <v>34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1"/>
      <c r="AA4517" s="1" t="s">
        <v>16</v>
      </c>
      <c r="AB4517" s="3" t="s">
        <v>12</v>
      </c>
      <c r="AC4517" s="23" t="s">
        <v>37782</v>
      </c>
      <c r="AD4517" s="23" t="s">
        <v>42435</v>
      </c>
      <c r="AE4517" t="s">
        <v>35398</v>
      </c>
    </row>
    <row r="4518" spans="1:31" ht="14.25" customHeight="1">
      <c r="A4518" s="1">
        <v>4517</v>
      </c>
      <c r="B4518" s="9" t="s">
        <v>6</v>
      </c>
      <c r="C4518" s="1" t="s">
        <v>2152</v>
      </c>
      <c r="D4518" s="1" t="s">
        <v>2153</v>
      </c>
      <c r="E4518" s="1" t="s">
        <v>139</v>
      </c>
      <c r="F4518" s="1" t="s">
        <v>21889</v>
      </c>
      <c r="G4518" s="14">
        <v>91946644469</v>
      </c>
      <c r="H4518" s="1" t="s">
        <v>15</v>
      </c>
      <c r="I4518" s="1" t="s">
        <v>41</v>
      </c>
      <c r="J4518" s="1" t="s">
        <v>47296</v>
      </c>
      <c r="K4518" s="3" t="s">
        <v>17</v>
      </c>
      <c r="L4518" s="1" t="s">
        <v>47325</v>
      </c>
      <c r="M4518" s="4" t="s">
        <v>42</v>
      </c>
      <c r="N4518" s="3" t="s">
        <v>34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1"/>
      <c r="AA4518" s="1" t="s">
        <v>16</v>
      </c>
      <c r="AB4518" s="3" t="s">
        <v>12</v>
      </c>
      <c r="AC4518" s="23" t="s">
        <v>37782</v>
      </c>
      <c r="AD4518" s="23" t="s">
        <v>42436</v>
      </c>
      <c r="AE4518" t="s">
        <v>35397</v>
      </c>
    </row>
    <row r="4519" spans="1:31" ht="14.25" customHeight="1">
      <c r="A4519" s="1">
        <v>4518</v>
      </c>
      <c r="B4519" s="9" t="s">
        <v>6</v>
      </c>
      <c r="C4519" s="1" t="s">
        <v>2154</v>
      </c>
      <c r="D4519" s="1" t="s">
        <v>1305</v>
      </c>
      <c r="E4519" s="1" t="s">
        <v>874</v>
      </c>
      <c r="F4519" s="1" t="s">
        <v>21890</v>
      </c>
      <c r="G4519" s="14">
        <v>91994649644</v>
      </c>
      <c r="H4519" s="1" t="s">
        <v>15</v>
      </c>
      <c r="I4519" s="1" t="s">
        <v>62</v>
      </c>
      <c r="J4519" s="1" t="s">
        <v>47296</v>
      </c>
      <c r="K4519" s="3" t="s">
        <v>17</v>
      </c>
      <c r="L4519" s="1" t="s">
        <v>47325</v>
      </c>
      <c r="M4519" s="4" t="s">
        <v>42</v>
      </c>
      <c r="N4519" s="3" t="s">
        <v>34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1"/>
      <c r="AA4519" s="1" t="s">
        <v>16</v>
      </c>
      <c r="AB4519" s="3" t="s">
        <v>12</v>
      </c>
      <c r="AC4519" s="23" t="s">
        <v>37782</v>
      </c>
      <c r="AD4519" s="23" t="s">
        <v>42437</v>
      </c>
      <c r="AE4519" t="s">
        <v>35398</v>
      </c>
    </row>
    <row r="4520" spans="1:31" ht="14.25" customHeight="1">
      <c r="A4520" s="1">
        <v>4519</v>
      </c>
      <c r="B4520" s="1" t="s">
        <v>54</v>
      </c>
      <c r="C4520" s="1" t="s">
        <v>2184</v>
      </c>
      <c r="D4520" s="1" t="s">
        <v>1592</v>
      </c>
      <c r="E4520" s="1" t="s">
        <v>2185</v>
      </c>
      <c r="F4520" s="1" t="s">
        <v>2186</v>
      </c>
      <c r="G4520" s="14">
        <v>914906699944</v>
      </c>
      <c r="H4520" s="1" t="s">
        <v>8</v>
      </c>
      <c r="I4520" s="1" t="s">
        <v>41</v>
      </c>
      <c r="J4520" s="1" t="s">
        <v>47296</v>
      </c>
      <c r="K4520" s="3" t="s">
        <v>42</v>
      </c>
      <c r="L4520" s="1" t="s">
        <v>47325</v>
      </c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1"/>
      <c r="AA4520" s="1" t="s">
        <v>16</v>
      </c>
      <c r="AB4520" s="3" t="s">
        <v>12</v>
      </c>
      <c r="AC4520" s="23" t="s">
        <v>37782</v>
      </c>
      <c r="AD4520" s="23" t="s">
        <v>40252</v>
      </c>
      <c r="AE4520" t="s">
        <v>35396</v>
      </c>
    </row>
    <row r="4521" spans="1:31" ht="14.25" customHeight="1">
      <c r="A4521" s="1">
        <v>4520</v>
      </c>
      <c r="B4521" s="9" t="s">
        <v>6</v>
      </c>
      <c r="C4521" s="1" t="s">
        <v>2206</v>
      </c>
      <c r="D4521" s="1" t="s">
        <v>2207</v>
      </c>
      <c r="E4521" s="1" t="s">
        <v>1725</v>
      </c>
      <c r="F4521" s="1" t="s">
        <v>21906</v>
      </c>
      <c r="G4521" s="14">
        <v>91994461611</v>
      </c>
      <c r="H4521" s="1" t="s">
        <v>37</v>
      </c>
      <c r="I4521" s="1" t="s">
        <v>41</v>
      </c>
      <c r="J4521" s="1" t="s">
        <v>47296</v>
      </c>
      <c r="K4521" s="3" t="s">
        <v>17</v>
      </c>
      <c r="L4521" s="1" t="s">
        <v>47325</v>
      </c>
      <c r="M4521" s="4" t="s">
        <v>42</v>
      </c>
      <c r="N4521" s="3" t="s">
        <v>34</v>
      </c>
      <c r="O4521" s="3" t="s">
        <v>27</v>
      </c>
      <c r="P4521" s="3" t="s">
        <v>47296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1"/>
      <c r="AA4521" s="1" t="s">
        <v>16</v>
      </c>
      <c r="AB4521" s="3" t="s">
        <v>12</v>
      </c>
      <c r="AC4521" s="23" t="s">
        <v>37782</v>
      </c>
      <c r="AD4521" s="23" t="s">
        <v>40627</v>
      </c>
      <c r="AE4521" s="20" t="s">
        <v>47358</v>
      </c>
    </row>
    <row r="4522" spans="1:31" ht="14.25" customHeight="1">
      <c r="A4522" s="1">
        <v>4521</v>
      </c>
      <c r="B4522" s="1" t="s">
        <v>54</v>
      </c>
      <c r="C4522" s="1" t="s">
        <v>2249</v>
      </c>
      <c r="D4522" s="1" t="s">
        <v>2250</v>
      </c>
      <c r="E4522" s="1" t="s">
        <v>506</v>
      </c>
      <c r="F4522" s="1" t="s">
        <v>21922</v>
      </c>
      <c r="G4522" s="14">
        <v>9194469944</v>
      </c>
      <c r="H4522" s="1" t="s">
        <v>15</v>
      </c>
      <c r="I4522" s="1" t="s">
        <v>9</v>
      </c>
      <c r="J4522" s="1" t="s">
        <v>47296</v>
      </c>
      <c r="K4522" s="3" t="s">
        <v>17</v>
      </c>
      <c r="L4522" s="1" t="s">
        <v>47325</v>
      </c>
      <c r="M4522" s="4" t="s">
        <v>42</v>
      </c>
      <c r="N4522" s="3" t="s">
        <v>34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1"/>
      <c r="AA4522" s="1" t="s">
        <v>16</v>
      </c>
      <c r="AB4522" s="3" t="s">
        <v>12</v>
      </c>
      <c r="AC4522" s="23" t="s">
        <v>37782</v>
      </c>
      <c r="AD4522" s="23" t="s">
        <v>42438</v>
      </c>
      <c r="AE4522" t="s">
        <v>35398</v>
      </c>
    </row>
    <row r="4523" spans="1:31" ht="14.25" customHeight="1">
      <c r="A4523" s="1">
        <v>4522</v>
      </c>
      <c r="B4523" s="9" t="s">
        <v>6</v>
      </c>
      <c r="C4523" s="1" t="s">
        <v>2535</v>
      </c>
      <c r="D4523" s="1" t="s">
        <v>841</v>
      </c>
      <c r="E4523" s="1" t="s">
        <v>131</v>
      </c>
      <c r="F4523" s="1" t="s">
        <v>22051</v>
      </c>
      <c r="G4523" s="14">
        <v>914449669106</v>
      </c>
      <c r="H4523" s="1" t="s">
        <v>37</v>
      </c>
      <c r="I4523" s="1" t="s">
        <v>62</v>
      </c>
      <c r="J4523" s="1" t="s">
        <v>47296</v>
      </c>
      <c r="K4523" s="3" t="s">
        <v>213</v>
      </c>
      <c r="L4523" s="1" t="s">
        <v>47325</v>
      </c>
      <c r="M4523" s="4" t="s">
        <v>17</v>
      </c>
      <c r="N4523" s="3" t="s">
        <v>34</v>
      </c>
      <c r="O4523" s="4" t="s">
        <v>47347</v>
      </c>
      <c r="P4523" s="3" t="s">
        <v>47296</v>
      </c>
      <c r="Q4523" s="3"/>
      <c r="R4523" s="3"/>
      <c r="S4523" s="3"/>
      <c r="T4523" s="3"/>
      <c r="U4523" s="3"/>
      <c r="V4523" s="3"/>
      <c r="W4523" s="3"/>
      <c r="X4523" s="3"/>
      <c r="Y4523" s="3"/>
      <c r="Z4523" s="1"/>
      <c r="AA4523" s="1" t="s">
        <v>16</v>
      </c>
      <c r="AB4523" s="3" t="s">
        <v>12</v>
      </c>
      <c r="AC4523" s="23" t="s">
        <v>37782</v>
      </c>
      <c r="AD4523" s="23" t="s">
        <v>42439</v>
      </c>
      <c r="AE4523" t="s">
        <v>35397</v>
      </c>
    </row>
    <row r="4524" spans="1:31" ht="14.25" customHeight="1">
      <c r="A4524" s="1">
        <v>4523</v>
      </c>
      <c r="B4524" s="9" t="s">
        <v>6</v>
      </c>
      <c r="C4524" s="1" t="s">
        <v>2554</v>
      </c>
      <c r="D4524" s="1" t="s">
        <v>2428</v>
      </c>
      <c r="E4524" s="1" t="s">
        <v>40</v>
      </c>
      <c r="F4524" s="1" t="s">
        <v>33622</v>
      </c>
      <c r="G4524" s="14">
        <v>919499616104</v>
      </c>
      <c r="H4524" s="1" t="s">
        <v>20</v>
      </c>
      <c r="I4524" s="1" t="s">
        <v>41</v>
      </c>
      <c r="J4524" s="1" t="s">
        <v>47296</v>
      </c>
      <c r="K4524" s="3" t="s">
        <v>17</v>
      </c>
      <c r="L4524" s="1" t="s">
        <v>47325</v>
      </c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1"/>
      <c r="AA4524" s="1" t="s">
        <v>16</v>
      </c>
      <c r="AB4524" s="3" t="s">
        <v>12</v>
      </c>
      <c r="AC4524" s="23" t="s">
        <v>37782</v>
      </c>
      <c r="AD4524" s="23" t="s">
        <v>38572</v>
      </c>
      <c r="AE4524" s="20" t="s">
        <v>47358</v>
      </c>
    </row>
    <row r="4525" spans="1:31" ht="14.25" customHeight="1">
      <c r="A4525" s="1">
        <v>4524</v>
      </c>
      <c r="B4525" s="9" t="s">
        <v>6</v>
      </c>
      <c r="C4525" s="1" t="s">
        <v>2558</v>
      </c>
      <c r="D4525" s="1" t="s">
        <v>280</v>
      </c>
      <c r="E4525" s="1" t="s">
        <v>2559</v>
      </c>
      <c r="F4525" s="1" t="s">
        <v>31364</v>
      </c>
      <c r="G4525" s="14">
        <v>914160494100</v>
      </c>
      <c r="H4525" s="1" t="s">
        <v>8</v>
      </c>
      <c r="I4525" s="1" t="s">
        <v>41</v>
      </c>
      <c r="J4525" s="1" t="s">
        <v>47296</v>
      </c>
      <c r="K4525" s="3" t="s">
        <v>17</v>
      </c>
      <c r="L4525" s="1" t="s">
        <v>47325</v>
      </c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1"/>
      <c r="AA4525" s="1" t="s">
        <v>16</v>
      </c>
      <c r="AB4525" s="3" t="s">
        <v>12</v>
      </c>
      <c r="AC4525" s="23" t="s">
        <v>37782</v>
      </c>
      <c r="AD4525" s="23" t="s">
        <v>41513</v>
      </c>
      <c r="AE4525" t="s">
        <v>35398</v>
      </c>
    </row>
    <row r="4526" spans="1:31" ht="14.25" customHeight="1">
      <c r="A4526" s="1">
        <v>4525</v>
      </c>
      <c r="B4526" s="9" t="s">
        <v>6</v>
      </c>
      <c r="C4526" s="1" t="s">
        <v>2595</v>
      </c>
      <c r="D4526" s="1" t="s">
        <v>2596</v>
      </c>
      <c r="E4526" s="1" t="s">
        <v>2597</v>
      </c>
      <c r="F4526" s="1" t="s">
        <v>22078</v>
      </c>
      <c r="G4526" s="14">
        <v>9199406919</v>
      </c>
      <c r="H4526" s="1" t="s">
        <v>37</v>
      </c>
      <c r="I4526" s="1" t="s">
        <v>41</v>
      </c>
      <c r="J4526" s="1" t="s">
        <v>47296</v>
      </c>
      <c r="K4526" s="3" t="s">
        <v>17</v>
      </c>
      <c r="L4526" s="1" t="s">
        <v>47325</v>
      </c>
      <c r="M4526" s="4" t="s">
        <v>42</v>
      </c>
      <c r="N4526" s="3" t="s">
        <v>34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1"/>
      <c r="AA4526" s="1" t="s">
        <v>16</v>
      </c>
      <c r="AB4526" s="3" t="s">
        <v>12</v>
      </c>
      <c r="AC4526" s="23" t="s">
        <v>37782</v>
      </c>
      <c r="AD4526" s="23" t="s">
        <v>42440</v>
      </c>
      <c r="AE4526" t="s">
        <v>35397</v>
      </c>
    </row>
    <row r="4527" spans="1:31" ht="14.25" customHeight="1">
      <c r="A4527" s="1">
        <v>4526</v>
      </c>
      <c r="B4527" s="9" t="s">
        <v>6</v>
      </c>
      <c r="C4527" s="1" t="s">
        <v>2598</v>
      </c>
      <c r="D4527" s="1" t="s">
        <v>683</v>
      </c>
      <c r="E4527" s="1" t="s">
        <v>139</v>
      </c>
      <c r="F4527" s="1" t="s">
        <v>22079</v>
      </c>
      <c r="G4527" s="14">
        <v>919694046440</v>
      </c>
      <c r="H4527" s="1" t="s">
        <v>8</v>
      </c>
      <c r="I4527" s="1" t="s">
        <v>62</v>
      </c>
      <c r="J4527" s="1" t="s">
        <v>47296</v>
      </c>
      <c r="K4527" s="3" t="s">
        <v>17</v>
      </c>
      <c r="L4527" s="1" t="s">
        <v>47325</v>
      </c>
      <c r="M4527" s="4" t="s">
        <v>42</v>
      </c>
      <c r="N4527" s="3" t="s">
        <v>34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1"/>
      <c r="AA4527" s="1" t="s">
        <v>16</v>
      </c>
      <c r="AB4527" s="3" t="s">
        <v>12</v>
      </c>
      <c r="AC4527" s="23" t="s">
        <v>37782</v>
      </c>
      <c r="AD4527" s="23" t="s">
        <v>42441</v>
      </c>
      <c r="AE4527" t="s">
        <v>35398</v>
      </c>
    </row>
    <row r="4528" spans="1:31" ht="14.25" customHeight="1">
      <c r="A4528" s="1">
        <v>4527</v>
      </c>
      <c r="B4528" s="1" t="s">
        <v>54</v>
      </c>
      <c r="C4528" s="1" t="s">
        <v>2604</v>
      </c>
      <c r="D4528" s="1" t="s">
        <v>1025</v>
      </c>
      <c r="E4528" s="1" t="s">
        <v>1180</v>
      </c>
      <c r="F4528" s="1" t="s">
        <v>22081</v>
      </c>
      <c r="G4528" s="14">
        <v>91944646094</v>
      </c>
      <c r="H4528" s="1" t="s">
        <v>15</v>
      </c>
      <c r="I4528" s="1" t="s">
        <v>62</v>
      </c>
      <c r="J4528" s="1" t="s">
        <v>47296</v>
      </c>
      <c r="K4528" s="3" t="s">
        <v>63</v>
      </c>
      <c r="L4528" s="1" t="s">
        <v>47325</v>
      </c>
      <c r="M4528" s="3" t="s">
        <v>213</v>
      </c>
      <c r="N4528" s="3" t="s">
        <v>34</v>
      </c>
      <c r="O4528" s="3" t="s">
        <v>17</v>
      </c>
      <c r="P4528" s="3" t="s">
        <v>47296</v>
      </c>
      <c r="Q4528" s="3" t="s">
        <v>42</v>
      </c>
      <c r="R4528" s="3" t="s">
        <v>47296</v>
      </c>
      <c r="S4528" s="3" t="s">
        <v>27</v>
      </c>
      <c r="T4528" s="3" t="s">
        <v>47296</v>
      </c>
      <c r="U4528" s="3" t="s">
        <v>117</v>
      </c>
      <c r="V4528" s="3" t="s">
        <v>47296</v>
      </c>
      <c r="W4528" s="3" t="s">
        <v>178</v>
      </c>
      <c r="X4528" s="3" t="s">
        <v>47296</v>
      </c>
      <c r="Y4528" s="3" t="s">
        <v>171</v>
      </c>
      <c r="Z4528" s="1" t="s">
        <v>47296</v>
      </c>
      <c r="AA4528" s="1" t="s">
        <v>16</v>
      </c>
      <c r="AB4528" s="3" t="s">
        <v>12</v>
      </c>
      <c r="AC4528" s="23" t="s">
        <v>37782</v>
      </c>
      <c r="AD4528" s="23" t="s">
        <v>42442</v>
      </c>
      <c r="AE4528" t="s">
        <v>35396</v>
      </c>
    </row>
    <row r="4529" spans="1:31" ht="14.25" customHeight="1">
      <c r="A4529" s="1">
        <v>4528</v>
      </c>
      <c r="B4529" s="9" t="s">
        <v>6</v>
      </c>
      <c r="C4529" s="1" t="s">
        <v>2616</v>
      </c>
      <c r="D4529" s="1" t="s">
        <v>39</v>
      </c>
      <c r="E4529" s="1" t="s">
        <v>1725</v>
      </c>
      <c r="F4529" s="1" t="s">
        <v>22088</v>
      </c>
      <c r="G4529" s="14">
        <v>91941469</v>
      </c>
      <c r="H4529" s="1" t="s">
        <v>8</v>
      </c>
      <c r="I4529" s="1" t="s">
        <v>62</v>
      </c>
      <c r="J4529" s="1" t="s">
        <v>47296</v>
      </c>
      <c r="K4529" s="3" t="s">
        <v>42</v>
      </c>
      <c r="L4529" s="1" t="s">
        <v>47325</v>
      </c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1"/>
      <c r="AA4529" s="1" t="s">
        <v>11</v>
      </c>
      <c r="AB4529" s="3" t="s">
        <v>274</v>
      </c>
      <c r="AC4529" s="23" t="s">
        <v>37782</v>
      </c>
      <c r="AD4529" s="23" t="s">
        <v>42443</v>
      </c>
      <c r="AE4529" s="20" t="s">
        <v>47358</v>
      </c>
    </row>
    <row r="4530" spans="1:31" ht="14.25" customHeight="1">
      <c r="A4530" s="1">
        <v>4529</v>
      </c>
      <c r="B4530" s="9" t="s">
        <v>6</v>
      </c>
      <c r="C4530" s="1" t="s">
        <v>2624</v>
      </c>
      <c r="D4530" s="1" t="s">
        <v>2625</v>
      </c>
      <c r="E4530" s="1" t="s">
        <v>1244</v>
      </c>
      <c r="F4530" s="1" t="s">
        <v>33626</v>
      </c>
      <c r="G4530" s="14">
        <v>91964644666</v>
      </c>
      <c r="H4530" s="1" t="s">
        <v>15</v>
      </c>
      <c r="I4530" s="1" t="s">
        <v>41</v>
      </c>
      <c r="J4530" s="1" t="s">
        <v>47296</v>
      </c>
      <c r="K4530" s="3" t="s">
        <v>42</v>
      </c>
      <c r="L4530" s="1" t="s">
        <v>47325</v>
      </c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1"/>
      <c r="AA4530" s="1" t="s">
        <v>16</v>
      </c>
      <c r="AB4530" s="3" t="s">
        <v>12</v>
      </c>
      <c r="AC4530" s="23" t="s">
        <v>37782</v>
      </c>
      <c r="AD4530" s="23" t="s">
        <v>42444</v>
      </c>
      <c r="AE4530" t="s">
        <v>35396</v>
      </c>
    </row>
    <row r="4531" spans="1:31" ht="14.25" customHeight="1">
      <c r="A4531" s="1">
        <v>4530</v>
      </c>
      <c r="B4531" s="9" t="s">
        <v>6</v>
      </c>
      <c r="C4531" s="1" t="s">
        <v>2683</v>
      </c>
      <c r="D4531" s="1" t="s">
        <v>36482</v>
      </c>
      <c r="E4531" s="1" t="s">
        <v>1893</v>
      </c>
      <c r="F4531" s="1" t="s">
        <v>22118</v>
      </c>
      <c r="G4531" s="14">
        <v>91990999440</v>
      </c>
      <c r="H4531" s="1" t="s">
        <v>8</v>
      </c>
      <c r="I4531" s="1" t="s">
        <v>41</v>
      </c>
      <c r="J4531" s="1" t="s">
        <v>47296</v>
      </c>
      <c r="K4531" s="3" t="s">
        <v>17</v>
      </c>
      <c r="L4531" s="1" t="s">
        <v>47325</v>
      </c>
      <c r="M4531" s="4" t="s">
        <v>42</v>
      </c>
      <c r="N4531" s="3" t="s">
        <v>34</v>
      </c>
      <c r="O4531" s="3" t="s">
        <v>27</v>
      </c>
      <c r="P4531" s="3" t="s">
        <v>47296</v>
      </c>
      <c r="Q4531" s="3" t="s">
        <v>178</v>
      </c>
      <c r="R4531" s="3" t="s">
        <v>47296</v>
      </c>
      <c r="S4531" s="3" t="s">
        <v>171</v>
      </c>
      <c r="T4531" s="3" t="s">
        <v>47296</v>
      </c>
      <c r="U4531" s="3"/>
      <c r="V4531" s="3"/>
      <c r="W4531" s="3"/>
      <c r="X4531" s="3"/>
      <c r="Y4531" s="3"/>
      <c r="Z4531" s="1"/>
      <c r="AA4531" s="1" t="s">
        <v>16</v>
      </c>
      <c r="AB4531" s="3" t="s">
        <v>12</v>
      </c>
      <c r="AC4531" s="23" t="s">
        <v>37782</v>
      </c>
      <c r="AD4531" s="23" t="s">
        <v>40591</v>
      </c>
      <c r="AE4531" t="s">
        <v>35396</v>
      </c>
    </row>
    <row r="4532" spans="1:31" ht="14.25" customHeight="1">
      <c r="A4532" s="1">
        <v>4531</v>
      </c>
      <c r="B4532" s="9" t="s">
        <v>6</v>
      </c>
      <c r="C4532" s="1" t="s">
        <v>2695</v>
      </c>
      <c r="D4532" s="1" t="s">
        <v>773</v>
      </c>
      <c r="E4532" s="1" t="s">
        <v>2696</v>
      </c>
      <c r="F4532" s="1" t="s">
        <v>22123</v>
      </c>
      <c r="G4532" s="14">
        <v>919994419</v>
      </c>
      <c r="H4532" s="1" t="s">
        <v>8</v>
      </c>
      <c r="I4532" s="1" t="s">
        <v>41</v>
      </c>
      <c r="J4532" s="1" t="s">
        <v>47296</v>
      </c>
      <c r="K4532" s="3" t="s">
        <v>171</v>
      </c>
      <c r="L4532" s="1" t="s">
        <v>47325</v>
      </c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1"/>
      <c r="AA4532" s="1" t="s">
        <v>16</v>
      </c>
      <c r="AB4532" s="3" t="s">
        <v>12</v>
      </c>
      <c r="AC4532" s="23" t="s">
        <v>37782</v>
      </c>
      <c r="AD4532" s="23" t="s">
        <v>42445</v>
      </c>
      <c r="AE4532" t="s">
        <v>35398</v>
      </c>
    </row>
    <row r="4533" spans="1:31" ht="14.25" customHeight="1">
      <c r="A4533" s="1">
        <v>4532</v>
      </c>
      <c r="B4533" s="1" t="s">
        <v>54</v>
      </c>
      <c r="C4533" s="1" t="s">
        <v>2707</v>
      </c>
      <c r="D4533" s="1" t="s">
        <v>2901</v>
      </c>
      <c r="E4533" s="1" t="s">
        <v>36805</v>
      </c>
      <c r="F4533" s="1" t="s">
        <v>31380</v>
      </c>
      <c r="G4533" s="14">
        <v>919104446914</v>
      </c>
      <c r="H4533" s="1" t="s">
        <v>8</v>
      </c>
      <c r="I4533" s="1" t="s">
        <v>9</v>
      </c>
      <c r="J4533" s="1" t="s">
        <v>47296</v>
      </c>
      <c r="K4533" s="3" t="s">
        <v>42</v>
      </c>
      <c r="L4533" s="1" t="s">
        <v>47325</v>
      </c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1"/>
      <c r="AA4533" s="1" t="s">
        <v>16</v>
      </c>
      <c r="AB4533" s="3" t="s">
        <v>12</v>
      </c>
      <c r="AC4533" s="23" t="s">
        <v>37782</v>
      </c>
      <c r="AD4533" s="23" t="s">
        <v>42446</v>
      </c>
      <c r="AE4533" t="s">
        <v>35397</v>
      </c>
    </row>
    <row r="4534" spans="1:31" ht="14.25" customHeight="1">
      <c r="A4534" s="1">
        <v>4533</v>
      </c>
      <c r="B4534" s="9" t="s">
        <v>6</v>
      </c>
      <c r="C4534" s="1" t="s">
        <v>2732</v>
      </c>
      <c r="D4534" s="1" t="s">
        <v>1506</v>
      </c>
      <c r="E4534" s="1" t="s">
        <v>1558</v>
      </c>
      <c r="F4534" s="1" t="s">
        <v>33634</v>
      </c>
      <c r="G4534" s="14">
        <v>91016449164</v>
      </c>
      <c r="H4534" s="1" t="s">
        <v>15</v>
      </c>
      <c r="I4534" s="1" t="s">
        <v>41</v>
      </c>
      <c r="J4534" s="1" t="s">
        <v>47296</v>
      </c>
      <c r="K4534" s="3" t="s">
        <v>17</v>
      </c>
      <c r="L4534" s="1" t="s">
        <v>47325</v>
      </c>
      <c r="M4534" s="4" t="s">
        <v>42</v>
      </c>
      <c r="N4534" s="3" t="s">
        <v>34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1"/>
      <c r="AA4534" s="1" t="s">
        <v>16</v>
      </c>
      <c r="AB4534" s="3" t="s">
        <v>12</v>
      </c>
      <c r="AC4534" s="23" t="s">
        <v>37782</v>
      </c>
      <c r="AD4534" s="23" t="s">
        <v>42447</v>
      </c>
      <c r="AE4534" t="s">
        <v>35396</v>
      </c>
    </row>
    <row r="4535" spans="1:31" ht="14.25" customHeight="1">
      <c r="A4535" s="1">
        <v>4534</v>
      </c>
      <c r="B4535" s="1" t="s">
        <v>54</v>
      </c>
      <c r="C4535" s="1" t="s">
        <v>2769</v>
      </c>
      <c r="D4535" s="1" t="s">
        <v>787</v>
      </c>
      <c r="E4535" s="1" t="s">
        <v>487</v>
      </c>
      <c r="F4535" s="1" t="s">
        <v>22157</v>
      </c>
      <c r="G4535" s="14">
        <v>919169499</v>
      </c>
      <c r="H4535" s="1" t="s">
        <v>20</v>
      </c>
      <c r="I4535" s="1" t="s">
        <v>41</v>
      </c>
      <c r="J4535" s="1" t="s">
        <v>47296</v>
      </c>
      <c r="K4535" s="3" t="s">
        <v>17</v>
      </c>
      <c r="L4535" s="1" t="s">
        <v>47325</v>
      </c>
      <c r="M4535" s="4" t="s">
        <v>42</v>
      </c>
      <c r="N4535" s="3" t="s">
        <v>34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1"/>
      <c r="AA4535" s="1" t="s">
        <v>16</v>
      </c>
      <c r="AB4535" s="3" t="s">
        <v>12</v>
      </c>
      <c r="AC4535" s="23" t="s">
        <v>37782</v>
      </c>
      <c r="AD4535" s="23" t="s">
        <v>42448</v>
      </c>
      <c r="AE4535" t="s">
        <v>35396</v>
      </c>
    </row>
    <row r="4536" spans="1:31" ht="14.25" customHeight="1">
      <c r="A4536" s="1">
        <v>4535</v>
      </c>
      <c r="B4536" s="1" t="s">
        <v>54</v>
      </c>
      <c r="C4536" s="1" t="s">
        <v>2868</v>
      </c>
      <c r="D4536" s="1" t="s">
        <v>35704</v>
      </c>
      <c r="E4536" s="1" t="s">
        <v>90</v>
      </c>
      <c r="F4536" s="1" t="s">
        <v>22212</v>
      </c>
      <c r="G4536" s="14">
        <v>919994444464</v>
      </c>
      <c r="H4536" s="1" t="s">
        <v>8</v>
      </c>
      <c r="I4536" s="1" t="s">
        <v>41</v>
      </c>
      <c r="J4536" s="1" t="s">
        <v>47296</v>
      </c>
      <c r="K4536" s="3" t="s">
        <v>42</v>
      </c>
      <c r="L4536" s="1" t="s">
        <v>47325</v>
      </c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1"/>
      <c r="AA4536" s="1" t="s">
        <v>16</v>
      </c>
      <c r="AB4536" s="3" t="s">
        <v>12</v>
      </c>
      <c r="AC4536" s="23" t="s">
        <v>37782</v>
      </c>
      <c r="AD4536" s="23" t="s">
        <v>42449</v>
      </c>
      <c r="AE4536" s="20" t="s">
        <v>47358</v>
      </c>
    </row>
    <row r="4537" spans="1:31" ht="14.25" customHeight="1">
      <c r="A4537" s="1">
        <v>4536</v>
      </c>
      <c r="B4537" s="9" t="s">
        <v>6</v>
      </c>
      <c r="C4537" s="1" t="s">
        <v>2885</v>
      </c>
      <c r="D4537" s="1" t="s">
        <v>2886</v>
      </c>
      <c r="E4537" s="1" t="s">
        <v>40</v>
      </c>
      <c r="F4537" s="1" t="s">
        <v>22222</v>
      </c>
      <c r="G4537" s="14">
        <v>91949491496</v>
      </c>
      <c r="H4537" s="1" t="s">
        <v>37</v>
      </c>
      <c r="I4537" s="1" t="s">
        <v>9</v>
      </c>
      <c r="J4537" s="1" t="s">
        <v>47296</v>
      </c>
      <c r="K4537" s="3" t="s">
        <v>42</v>
      </c>
      <c r="L4537" s="1" t="s">
        <v>47325</v>
      </c>
      <c r="M4537" s="3" t="s">
        <v>27</v>
      </c>
      <c r="N4537" s="3" t="s">
        <v>34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1"/>
      <c r="AA4537" s="1" t="s">
        <v>16</v>
      </c>
      <c r="AB4537" s="3" t="s">
        <v>12</v>
      </c>
      <c r="AC4537" s="23" t="s">
        <v>37782</v>
      </c>
      <c r="AD4537" s="23" t="s">
        <v>42450</v>
      </c>
      <c r="AE4537" t="s">
        <v>35396</v>
      </c>
    </row>
    <row r="4538" spans="1:31" ht="14.25" customHeight="1">
      <c r="A4538" s="1">
        <v>4537</v>
      </c>
      <c r="B4538" s="9" t="s">
        <v>6</v>
      </c>
      <c r="C4538" s="1" t="s">
        <v>2887</v>
      </c>
      <c r="D4538" s="1" t="s">
        <v>2888</v>
      </c>
      <c r="E4538" s="1" t="s">
        <v>558</v>
      </c>
      <c r="F4538" s="1" t="s">
        <v>22223</v>
      </c>
      <c r="G4538" s="14">
        <v>9199996661</v>
      </c>
      <c r="H4538" s="1" t="s">
        <v>15</v>
      </c>
      <c r="I4538" s="1" t="s">
        <v>62</v>
      </c>
      <c r="J4538" s="1" t="s">
        <v>47296</v>
      </c>
      <c r="K4538" s="3" t="s">
        <v>42</v>
      </c>
      <c r="L4538" s="1" t="s">
        <v>47325</v>
      </c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1"/>
      <c r="AA4538" s="1" t="s">
        <v>16</v>
      </c>
      <c r="AB4538" s="3" t="s">
        <v>12</v>
      </c>
      <c r="AC4538" s="23" t="s">
        <v>37782</v>
      </c>
      <c r="AD4538" s="23" t="s">
        <v>42451</v>
      </c>
      <c r="AE4538" t="s">
        <v>35396</v>
      </c>
    </row>
    <row r="4539" spans="1:31" ht="14.25" customHeight="1">
      <c r="A4539" s="1">
        <v>4538</v>
      </c>
      <c r="B4539" s="9" t="s">
        <v>6</v>
      </c>
      <c r="C4539" s="1" t="s">
        <v>2931</v>
      </c>
      <c r="D4539" s="1" t="s">
        <v>2709</v>
      </c>
      <c r="E4539" s="1" t="s">
        <v>1727</v>
      </c>
      <c r="F4539" s="1" t="s">
        <v>22244</v>
      </c>
      <c r="G4539" s="14">
        <v>91914164940</v>
      </c>
      <c r="H4539" s="1" t="s">
        <v>15</v>
      </c>
      <c r="I4539" s="1" t="s">
        <v>41</v>
      </c>
      <c r="J4539" s="1" t="s">
        <v>47296</v>
      </c>
      <c r="K4539" s="3" t="s">
        <v>17</v>
      </c>
      <c r="L4539" s="1" t="s">
        <v>47325</v>
      </c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1"/>
      <c r="AA4539" s="1" t="s">
        <v>16</v>
      </c>
      <c r="AB4539" s="3" t="s">
        <v>12</v>
      </c>
      <c r="AC4539" s="23" t="s">
        <v>37782</v>
      </c>
      <c r="AD4539" s="23" t="s">
        <v>42452</v>
      </c>
      <c r="AE4539" s="20" t="s">
        <v>47358</v>
      </c>
    </row>
    <row r="4540" spans="1:31" ht="14.25" customHeight="1">
      <c r="A4540" s="1">
        <v>4539</v>
      </c>
      <c r="B4540" s="9" t="s">
        <v>6</v>
      </c>
      <c r="C4540" s="1" t="s">
        <v>3049</v>
      </c>
      <c r="D4540" s="1" t="s">
        <v>1394</v>
      </c>
      <c r="E4540" s="1" t="s">
        <v>3050</v>
      </c>
      <c r="F4540" s="1" t="s">
        <v>22297</v>
      </c>
      <c r="G4540" s="14">
        <v>91949904444</v>
      </c>
      <c r="H4540" s="1" t="s">
        <v>20</v>
      </c>
      <c r="I4540" s="1" t="s">
        <v>41</v>
      </c>
      <c r="J4540" s="1" t="s">
        <v>47296</v>
      </c>
      <c r="K4540" s="3" t="s">
        <v>42</v>
      </c>
      <c r="L4540" s="1" t="s">
        <v>47325</v>
      </c>
      <c r="M4540" s="3" t="s">
        <v>178</v>
      </c>
      <c r="N4540" s="3" t="s">
        <v>34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1"/>
      <c r="AA4540" s="1" t="s">
        <v>16</v>
      </c>
      <c r="AB4540" s="3" t="s">
        <v>12</v>
      </c>
      <c r="AC4540" s="23" t="s">
        <v>37782</v>
      </c>
      <c r="AD4540" s="23" t="s">
        <v>42453</v>
      </c>
      <c r="AE4540" s="20" t="s">
        <v>47358</v>
      </c>
    </row>
    <row r="4541" spans="1:31" ht="14.25" customHeight="1">
      <c r="A4541" s="1">
        <v>4540</v>
      </c>
      <c r="B4541" s="1" t="s">
        <v>54</v>
      </c>
      <c r="C4541" s="1" t="s">
        <v>3148</v>
      </c>
      <c r="D4541" s="1" t="s">
        <v>359</v>
      </c>
      <c r="E4541" s="1" t="s">
        <v>9433</v>
      </c>
      <c r="F4541" s="1" t="s">
        <v>20895</v>
      </c>
      <c r="G4541" s="14">
        <v>919099664949</v>
      </c>
      <c r="H4541" s="1" t="s">
        <v>8</v>
      </c>
      <c r="I4541" s="1" t="s">
        <v>9</v>
      </c>
      <c r="J4541" s="1" t="s">
        <v>47296</v>
      </c>
      <c r="K4541" s="3" t="s">
        <v>17</v>
      </c>
      <c r="L4541" s="1" t="s">
        <v>47325</v>
      </c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1"/>
      <c r="AA4541" s="1" t="s">
        <v>16</v>
      </c>
      <c r="AB4541" s="3" t="s">
        <v>12</v>
      </c>
      <c r="AC4541" s="23" t="s">
        <v>37782</v>
      </c>
      <c r="AD4541" s="23" t="s">
        <v>42454</v>
      </c>
      <c r="AE4541" t="s">
        <v>35396</v>
      </c>
    </row>
    <row r="4542" spans="1:31" ht="14.25" customHeight="1">
      <c r="A4542" s="1">
        <v>4541</v>
      </c>
      <c r="B4542" s="1" t="s">
        <v>54</v>
      </c>
      <c r="C4542" s="1" t="s">
        <v>3180</v>
      </c>
      <c r="D4542" s="1" t="s">
        <v>89</v>
      </c>
      <c r="E4542" s="1" t="s">
        <v>7019</v>
      </c>
      <c r="F4542" s="1" t="s">
        <v>22362</v>
      </c>
      <c r="G4542" s="14">
        <v>91966464001</v>
      </c>
      <c r="H4542" s="1" t="s">
        <v>8</v>
      </c>
      <c r="I4542" s="1" t="s">
        <v>41</v>
      </c>
      <c r="J4542" s="1" t="s">
        <v>47296</v>
      </c>
      <c r="K4542" s="3" t="s">
        <v>17</v>
      </c>
      <c r="L4542" s="1" t="s">
        <v>47325</v>
      </c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1"/>
      <c r="AA4542" s="1" t="s">
        <v>16</v>
      </c>
      <c r="AB4542" s="3" t="s">
        <v>12</v>
      </c>
      <c r="AC4542" s="23" t="s">
        <v>37782</v>
      </c>
      <c r="AD4542" s="23" t="s">
        <v>42455</v>
      </c>
      <c r="AE4542" t="s">
        <v>35396</v>
      </c>
    </row>
    <row r="4543" spans="1:31" ht="14.25" customHeight="1">
      <c r="A4543" s="1">
        <v>4542</v>
      </c>
      <c r="B4543" s="1" t="s">
        <v>54</v>
      </c>
      <c r="C4543" s="1" t="s">
        <v>3190</v>
      </c>
      <c r="D4543" s="1" t="s">
        <v>72</v>
      </c>
      <c r="E4543" s="1" t="s">
        <v>4344</v>
      </c>
      <c r="F4543" s="1" t="s">
        <v>31422</v>
      </c>
      <c r="G4543" s="14">
        <v>9191494411</v>
      </c>
      <c r="H4543" s="1" t="s">
        <v>20</v>
      </c>
      <c r="I4543" s="1" t="s">
        <v>41</v>
      </c>
      <c r="J4543" s="1" t="s">
        <v>47296</v>
      </c>
      <c r="K4543" s="3" t="s">
        <v>17</v>
      </c>
      <c r="L4543" s="1" t="s">
        <v>47325</v>
      </c>
      <c r="M4543" s="4" t="s">
        <v>42</v>
      </c>
      <c r="N4543" s="3" t="s">
        <v>34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1"/>
      <c r="AA4543" s="1" t="s">
        <v>16</v>
      </c>
      <c r="AB4543" s="3" t="s">
        <v>12</v>
      </c>
      <c r="AC4543" s="23" t="s">
        <v>37782</v>
      </c>
      <c r="AD4543" s="23" t="s">
        <v>42456</v>
      </c>
      <c r="AE4543" t="s">
        <v>35397</v>
      </c>
    </row>
    <row r="4544" spans="1:31" ht="14.25" customHeight="1">
      <c r="A4544" s="1">
        <v>4543</v>
      </c>
      <c r="B4544" s="9" t="s">
        <v>6</v>
      </c>
      <c r="C4544" s="1" t="s">
        <v>3446</v>
      </c>
      <c r="D4544" s="1" t="s">
        <v>3447</v>
      </c>
      <c r="E4544" s="1" t="s">
        <v>139</v>
      </c>
      <c r="F4544" s="1" t="s">
        <v>33697</v>
      </c>
      <c r="G4544" s="14">
        <v>91946444</v>
      </c>
      <c r="H4544" s="1" t="s">
        <v>15</v>
      </c>
      <c r="I4544" s="1" t="s">
        <v>41</v>
      </c>
      <c r="J4544" s="1" t="s">
        <v>47296</v>
      </c>
      <c r="K4544" s="3" t="s">
        <v>17</v>
      </c>
      <c r="L4544" s="1" t="s">
        <v>47325</v>
      </c>
      <c r="M4544" s="4" t="s">
        <v>42</v>
      </c>
      <c r="N4544" s="3" t="s">
        <v>34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1"/>
      <c r="AA4544" s="1" t="s">
        <v>16</v>
      </c>
      <c r="AB4544" s="3" t="s">
        <v>12</v>
      </c>
      <c r="AC4544" s="23" t="s">
        <v>37782</v>
      </c>
      <c r="AD4544" s="23" t="s">
        <v>42457</v>
      </c>
      <c r="AE4544" t="s">
        <v>35397</v>
      </c>
    </row>
    <row r="4545" spans="1:31" ht="14.25" customHeight="1">
      <c r="A4545" s="1">
        <v>4544</v>
      </c>
      <c r="B4545" s="1" t="s">
        <v>54</v>
      </c>
      <c r="C4545" s="1" t="s">
        <v>3522</v>
      </c>
      <c r="D4545" s="1" t="s">
        <v>126</v>
      </c>
      <c r="E4545" s="1" t="s">
        <v>1825</v>
      </c>
      <c r="F4545" s="1" t="s">
        <v>22535</v>
      </c>
      <c r="G4545" s="14">
        <v>916444664</v>
      </c>
      <c r="H4545" s="1" t="s">
        <v>8</v>
      </c>
      <c r="I4545" s="1" t="s">
        <v>41</v>
      </c>
      <c r="J4545" s="1" t="s">
        <v>47296</v>
      </c>
      <c r="K4545" s="3" t="s">
        <v>17</v>
      </c>
      <c r="L4545" s="1" t="s">
        <v>47325</v>
      </c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1"/>
      <c r="AA4545" s="1" t="s">
        <v>16</v>
      </c>
      <c r="AB4545" s="3" t="s">
        <v>12</v>
      </c>
      <c r="AC4545" s="23" t="s">
        <v>37782</v>
      </c>
      <c r="AD4545" s="23" t="s">
        <v>42458</v>
      </c>
      <c r="AE4545" t="s">
        <v>35396</v>
      </c>
    </row>
    <row r="4546" spans="1:31" ht="14.25" customHeight="1">
      <c r="A4546" s="1">
        <v>4545</v>
      </c>
      <c r="B4546" s="9" t="s">
        <v>6</v>
      </c>
      <c r="C4546" s="1" t="s">
        <v>3607</v>
      </c>
      <c r="D4546" s="1" t="s">
        <v>494</v>
      </c>
      <c r="E4546" s="1" t="s">
        <v>255</v>
      </c>
      <c r="F4546" s="1" t="s">
        <v>22577</v>
      </c>
      <c r="G4546" s="14">
        <v>91914614406</v>
      </c>
      <c r="H4546" s="1" t="s">
        <v>46</v>
      </c>
      <c r="I4546" s="1" t="s">
        <v>41</v>
      </c>
      <c r="J4546" s="1" t="s">
        <v>47296</v>
      </c>
      <c r="K4546" s="3" t="s">
        <v>17</v>
      </c>
      <c r="L4546" s="1" t="s">
        <v>47325</v>
      </c>
      <c r="M4546" s="4" t="s">
        <v>42</v>
      </c>
      <c r="N4546" s="3" t="s">
        <v>34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1"/>
      <c r="AA4546" s="1" t="s">
        <v>16</v>
      </c>
      <c r="AB4546" s="3" t="s">
        <v>12</v>
      </c>
      <c r="AC4546" s="23" t="s">
        <v>37782</v>
      </c>
      <c r="AD4546" s="23" t="s">
        <v>42459</v>
      </c>
      <c r="AE4546" t="s">
        <v>35397</v>
      </c>
    </row>
    <row r="4547" spans="1:31" ht="14.25" customHeight="1">
      <c r="A4547" s="1">
        <v>4546</v>
      </c>
      <c r="B4547" s="9" t="s">
        <v>6</v>
      </c>
      <c r="C4547" s="1" t="s">
        <v>3688</v>
      </c>
      <c r="D4547" s="1" t="s">
        <v>3689</v>
      </c>
      <c r="E4547" s="1" t="s">
        <v>84</v>
      </c>
      <c r="F4547" s="1" t="s">
        <v>31477</v>
      </c>
      <c r="G4547" s="14">
        <v>919414614046</v>
      </c>
      <c r="H4547" s="1" t="s">
        <v>37</v>
      </c>
      <c r="I4547" s="1" t="s">
        <v>62</v>
      </c>
      <c r="J4547" s="1" t="s">
        <v>47296</v>
      </c>
      <c r="K4547" s="3" t="s">
        <v>27</v>
      </c>
      <c r="L4547" s="1" t="s">
        <v>47325</v>
      </c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1"/>
      <c r="AA4547" s="1" t="s">
        <v>16</v>
      </c>
      <c r="AB4547" s="3" t="s">
        <v>12</v>
      </c>
      <c r="AC4547" s="23" t="s">
        <v>37782</v>
      </c>
      <c r="AD4547" s="23" t="s">
        <v>42460</v>
      </c>
      <c r="AE4547" t="s">
        <v>35398</v>
      </c>
    </row>
    <row r="4548" spans="1:31" ht="14.25" customHeight="1">
      <c r="A4548" s="1">
        <v>4547</v>
      </c>
      <c r="B4548" s="1" t="s">
        <v>54</v>
      </c>
      <c r="C4548" s="1" t="s">
        <v>3707</v>
      </c>
      <c r="D4548" s="1" t="s">
        <v>1361</v>
      </c>
      <c r="E4548" s="1" t="s">
        <v>1047</v>
      </c>
      <c r="F4548" s="1" t="s">
        <v>22628</v>
      </c>
      <c r="G4548" s="14">
        <v>919919409409</v>
      </c>
      <c r="H4548" s="1" t="s">
        <v>20</v>
      </c>
      <c r="I4548" s="1" t="s">
        <v>9</v>
      </c>
      <c r="J4548" s="1" t="s">
        <v>47296</v>
      </c>
      <c r="K4548" s="3" t="s">
        <v>42</v>
      </c>
      <c r="L4548" s="1" t="s">
        <v>47325</v>
      </c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1"/>
      <c r="AA4548" s="1" t="s">
        <v>16</v>
      </c>
      <c r="AB4548" s="3" t="s">
        <v>12</v>
      </c>
      <c r="AC4548" s="23" t="s">
        <v>37782</v>
      </c>
      <c r="AD4548" s="23" t="s">
        <v>42461</v>
      </c>
      <c r="AE4548" s="20" t="s">
        <v>47358</v>
      </c>
    </row>
    <row r="4549" spans="1:31" ht="14.25" customHeight="1">
      <c r="A4549" s="1">
        <v>4548</v>
      </c>
      <c r="B4549" s="9" t="s">
        <v>6</v>
      </c>
      <c r="C4549" s="1" t="s">
        <v>3743</v>
      </c>
      <c r="D4549" s="1" t="s">
        <v>52</v>
      </c>
      <c r="E4549" s="1" t="s">
        <v>40</v>
      </c>
      <c r="F4549" s="1" t="s">
        <v>22649</v>
      </c>
      <c r="G4549" s="14">
        <v>91946646444</v>
      </c>
      <c r="H4549" s="1" t="s">
        <v>8</v>
      </c>
      <c r="I4549" s="1" t="s">
        <v>9</v>
      </c>
      <c r="J4549" s="1" t="s">
        <v>47296</v>
      </c>
      <c r="K4549" s="3" t="s">
        <v>42</v>
      </c>
      <c r="L4549" s="1" t="s">
        <v>47325</v>
      </c>
      <c r="M4549" s="3" t="s">
        <v>171</v>
      </c>
      <c r="N4549" s="3" t="s">
        <v>34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1"/>
      <c r="AA4549" s="1" t="s">
        <v>16</v>
      </c>
      <c r="AB4549" s="3" t="s">
        <v>12</v>
      </c>
      <c r="AC4549" s="23" t="s">
        <v>37782</v>
      </c>
      <c r="AD4549" s="23" t="s">
        <v>42462</v>
      </c>
      <c r="AE4549" t="s">
        <v>35397</v>
      </c>
    </row>
    <row r="4550" spans="1:31" ht="14.25" customHeight="1">
      <c r="A4550" s="1">
        <v>4549</v>
      </c>
      <c r="B4550" s="9" t="s">
        <v>6</v>
      </c>
      <c r="C4550" s="1" t="s">
        <v>3790</v>
      </c>
      <c r="D4550" s="1" t="s">
        <v>1302</v>
      </c>
      <c r="E4550" s="1" t="s">
        <v>3791</v>
      </c>
      <c r="F4550" s="1" t="s">
        <v>31490</v>
      </c>
      <c r="G4550" s="14">
        <v>914941414</v>
      </c>
      <c r="H4550" s="1" t="s">
        <v>8</v>
      </c>
      <c r="I4550" s="1" t="s">
        <v>41</v>
      </c>
      <c r="J4550" s="1" t="s">
        <v>47296</v>
      </c>
      <c r="K4550" s="3" t="s">
        <v>17</v>
      </c>
      <c r="L4550" s="1" t="s">
        <v>47325</v>
      </c>
      <c r="M4550" s="4" t="s">
        <v>42</v>
      </c>
      <c r="N4550" s="3" t="s">
        <v>34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1"/>
      <c r="AA4550" s="1" t="s">
        <v>16</v>
      </c>
      <c r="AB4550" s="3" t="s">
        <v>12</v>
      </c>
      <c r="AC4550" s="23" t="s">
        <v>37782</v>
      </c>
      <c r="AD4550" s="23" t="s">
        <v>42463</v>
      </c>
      <c r="AE4550" t="s">
        <v>35396</v>
      </c>
    </row>
    <row r="4551" spans="1:31" ht="14.25" customHeight="1">
      <c r="A4551" s="1">
        <v>4550</v>
      </c>
      <c r="B4551" s="9" t="s">
        <v>6</v>
      </c>
      <c r="C4551" s="1" t="s">
        <v>3823</v>
      </c>
      <c r="D4551" s="1" t="s">
        <v>1576</v>
      </c>
      <c r="E4551" s="1" t="s">
        <v>5517</v>
      </c>
      <c r="F4551" s="1" t="s">
        <v>31492</v>
      </c>
      <c r="G4551" s="14">
        <v>91944496449</v>
      </c>
      <c r="H4551" s="1" t="s">
        <v>8</v>
      </c>
      <c r="I4551" s="1" t="s">
        <v>41</v>
      </c>
      <c r="J4551" s="1" t="s">
        <v>47296</v>
      </c>
      <c r="K4551" s="3" t="s">
        <v>17</v>
      </c>
      <c r="L4551" s="1" t="s">
        <v>47325</v>
      </c>
      <c r="M4551" s="4" t="s">
        <v>42</v>
      </c>
      <c r="N4551" s="3" t="s">
        <v>34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1"/>
      <c r="AA4551" s="1" t="s">
        <v>16</v>
      </c>
      <c r="AB4551" s="3" t="s">
        <v>12</v>
      </c>
      <c r="AC4551" s="23" t="s">
        <v>37782</v>
      </c>
      <c r="AD4551" s="23" t="s">
        <v>42464</v>
      </c>
      <c r="AE4551" t="s">
        <v>35398</v>
      </c>
    </row>
    <row r="4552" spans="1:31" ht="14.25" customHeight="1">
      <c r="A4552" s="1">
        <v>4551</v>
      </c>
      <c r="B4552" s="9" t="s">
        <v>6</v>
      </c>
      <c r="C4552" s="1" t="s">
        <v>3867</v>
      </c>
      <c r="D4552" s="1" t="s">
        <v>1567</v>
      </c>
      <c r="E4552" s="1" t="s">
        <v>3868</v>
      </c>
      <c r="F4552" s="1" t="s">
        <v>33736</v>
      </c>
      <c r="G4552" s="14">
        <v>919994966169</v>
      </c>
      <c r="H4552" s="1" t="s">
        <v>46</v>
      </c>
      <c r="I4552" s="1" t="s">
        <v>41</v>
      </c>
      <c r="J4552" s="1" t="s">
        <v>47296</v>
      </c>
      <c r="K4552" s="3" t="s">
        <v>17</v>
      </c>
      <c r="L4552" s="1" t="s">
        <v>47325</v>
      </c>
      <c r="M4552" s="4" t="s">
        <v>42</v>
      </c>
      <c r="N4552" s="3" t="s">
        <v>34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1"/>
      <c r="AA4552" s="1" t="s">
        <v>16</v>
      </c>
      <c r="AB4552" s="3" t="s">
        <v>12</v>
      </c>
      <c r="AC4552" s="23" t="s">
        <v>37782</v>
      </c>
      <c r="AD4552" s="23" t="s">
        <v>42465</v>
      </c>
      <c r="AE4552" t="s">
        <v>35398</v>
      </c>
    </row>
    <row r="4553" spans="1:31" ht="14.25" customHeight="1">
      <c r="A4553" s="1">
        <v>4552</v>
      </c>
      <c r="B4553" s="9" t="s">
        <v>6</v>
      </c>
      <c r="C4553" s="1" t="s">
        <v>3912</v>
      </c>
      <c r="D4553" s="1" t="s">
        <v>3913</v>
      </c>
      <c r="E4553" s="1" t="s">
        <v>3914</v>
      </c>
      <c r="F4553" s="1" t="s">
        <v>31506</v>
      </c>
      <c r="G4553" s="14">
        <v>919440909616</v>
      </c>
      <c r="H4553" s="1" t="s">
        <v>15</v>
      </c>
      <c r="I4553" s="1" t="s">
        <v>62</v>
      </c>
      <c r="J4553" s="1" t="s">
        <v>47296</v>
      </c>
      <c r="K4553" s="3" t="s">
        <v>17</v>
      </c>
      <c r="L4553" s="1" t="s">
        <v>47325</v>
      </c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1"/>
      <c r="AA4553" s="1" t="s">
        <v>16</v>
      </c>
      <c r="AB4553" s="3" t="s">
        <v>12</v>
      </c>
      <c r="AC4553" s="23" t="s">
        <v>37782</v>
      </c>
      <c r="AD4553" s="23" t="s">
        <v>42466</v>
      </c>
      <c r="AE4553" t="s">
        <v>35396</v>
      </c>
    </row>
    <row r="4554" spans="1:31" ht="14.25" customHeight="1">
      <c r="A4554" s="1">
        <v>4553</v>
      </c>
      <c r="B4554" s="9" t="s">
        <v>6</v>
      </c>
      <c r="C4554" s="1" t="s">
        <v>4037</v>
      </c>
      <c r="D4554" s="1" t="s">
        <v>4038</v>
      </c>
      <c r="E4554" s="1" t="s">
        <v>131</v>
      </c>
      <c r="F4554" s="1" t="s">
        <v>22791</v>
      </c>
      <c r="G4554" s="14">
        <v>914940104990</v>
      </c>
      <c r="H4554" s="1" t="s">
        <v>46</v>
      </c>
      <c r="I4554" s="1" t="s">
        <v>62</v>
      </c>
      <c r="J4554" s="1" t="s">
        <v>47296</v>
      </c>
      <c r="K4554" s="3" t="s">
        <v>17</v>
      </c>
      <c r="L4554" s="1" t="s">
        <v>47325</v>
      </c>
      <c r="M4554" s="4" t="s">
        <v>42</v>
      </c>
      <c r="N4554" s="3" t="s">
        <v>34</v>
      </c>
      <c r="O4554" s="3" t="s">
        <v>47349</v>
      </c>
      <c r="P4554" s="3" t="s">
        <v>47296</v>
      </c>
      <c r="Q4554" s="3" t="s">
        <v>171</v>
      </c>
      <c r="R4554" s="3" t="s">
        <v>47296</v>
      </c>
      <c r="S4554" s="3"/>
      <c r="T4554" s="3"/>
      <c r="U4554" s="3"/>
      <c r="V4554" s="3"/>
      <c r="W4554" s="3"/>
      <c r="X4554" s="3"/>
      <c r="Y4554" s="3"/>
      <c r="Z4554" s="1"/>
      <c r="AA4554" s="1" t="s">
        <v>16</v>
      </c>
      <c r="AB4554" s="3" t="s">
        <v>12</v>
      </c>
      <c r="AC4554" s="23" t="s">
        <v>37782</v>
      </c>
      <c r="AD4554" s="23" t="s">
        <v>42467</v>
      </c>
      <c r="AE4554" t="s">
        <v>35397</v>
      </c>
    </row>
    <row r="4555" spans="1:31" ht="14.25" customHeight="1">
      <c r="A4555" s="1">
        <v>4554</v>
      </c>
      <c r="B4555" s="1" t="s">
        <v>54</v>
      </c>
      <c r="C4555" s="1" t="s">
        <v>4146</v>
      </c>
      <c r="D4555" s="1" t="s">
        <v>1603</v>
      </c>
      <c r="E4555" s="1" t="s">
        <v>1047</v>
      </c>
      <c r="F4555" s="1" t="s">
        <v>22839</v>
      </c>
      <c r="G4555" s="14">
        <v>91964691964</v>
      </c>
      <c r="H4555" s="1" t="s">
        <v>20</v>
      </c>
      <c r="I4555" s="1" t="s">
        <v>33</v>
      </c>
      <c r="J4555" s="1" t="s">
        <v>47296</v>
      </c>
      <c r="K4555" s="3" t="s">
        <v>42</v>
      </c>
      <c r="L4555" s="1" t="s">
        <v>47325</v>
      </c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1"/>
      <c r="AA4555" s="1" t="s">
        <v>16</v>
      </c>
      <c r="AB4555" s="3" t="s">
        <v>12</v>
      </c>
      <c r="AC4555" s="23" t="s">
        <v>37782</v>
      </c>
      <c r="AD4555" s="23" t="s">
        <v>42468</v>
      </c>
      <c r="AE4555" t="s">
        <v>35397</v>
      </c>
    </row>
    <row r="4556" spans="1:31" ht="14.25" customHeight="1">
      <c r="A4556" s="1">
        <v>4555</v>
      </c>
      <c r="B4556" s="1" t="s">
        <v>54</v>
      </c>
      <c r="C4556" s="1" t="s">
        <v>4185</v>
      </c>
      <c r="D4556" s="1" t="s">
        <v>526</v>
      </c>
      <c r="E4556" s="1" t="s">
        <v>78</v>
      </c>
      <c r="F4556" s="1" t="s">
        <v>22858</v>
      </c>
      <c r="G4556" s="14">
        <v>91994494944</v>
      </c>
      <c r="H4556" s="1" t="s">
        <v>20</v>
      </c>
      <c r="I4556" s="1" t="s">
        <v>41</v>
      </c>
      <c r="J4556" s="1" t="s">
        <v>47296</v>
      </c>
      <c r="K4556" s="3" t="s">
        <v>17</v>
      </c>
      <c r="L4556" s="1" t="s">
        <v>47325</v>
      </c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1"/>
      <c r="AA4556" s="1" t="s">
        <v>16</v>
      </c>
      <c r="AB4556" s="3" t="s">
        <v>12</v>
      </c>
      <c r="AC4556" s="23" t="s">
        <v>37782</v>
      </c>
      <c r="AD4556" s="23" t="s">
        <v>39337</v>
      </c>
      <c r="AE4556" t="s">
        <v>35396</v>
      </c>
    </row>
    <row r="4557" spans="1:31" ht="14.25" customHeight="1">
      <c r="A4557" s="1">
        <v>4556</v>
      </c>
      <c r="B4557" s="9" t="s">
        <v>6</v>
      </c>
      <c r="C4557" s="1" t="s">
        <v>4225</v>
      </c>
      <c r="D4557" s="1" t="s">
        <v>4226</v>
      </c>
      <c r="E4557" s="1" t="s">
        <v>87</v>
      </c>
      <c r="F4557" s="1" t="s">
        <v>22879</v>
      </c>
      <c r="G4557" s="14">
        <v>914466116661</v>
      </c>
      <c r="H4557" s="1" t="s">
        <v>15</v>
      </c>
      <c r="I4557" s="1" t="s">
        <v>9</v>
      </c>
      <c r="J4557" s="1" t="s">
        <v>47296</v>
      </c>
      <c r="K4557" s="3" t="s">
        <v>17</v>
      </c>
      <c r="L4557" s="1" t="s">
        <v>47325</v>
      </c>
      <c r="M4557" s="4" t="s">
        <v>42</v>
      </c>
      <c r="N4557" s="3" t="s">
        <v>34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1"/>
      <c r="AA4557" s="1" t="s">
        <v>16</v>
      </c>
      <c r="AB4557" s="3" t="s">
        <v>12</v>
      </c>
      <c r="AC4557" s="23" t="s">
        <v>37782</v>
      </c>
      <c r="AD4557" s="23" t="s">
        <v>42469</v>
      </c>
      <c r="AE4557" t="s">
        <v>35397</v>
      </c>
    </row>
    <row r="4558" spans="1:31" ht="14.25" customHeight="1">
      <c r="A4558" s="1">
        <v>4557</v>
      </c>
      <c r="B4558" s="1" t="s">
        <v>54</v>
      </c>
      <c r="C4558" s="1" t="s">
        <v>4263</v>
      </c>
      <c r="D4558" s="1" t="s">
        <v>223</v>
      </c>
      <c r="E4558" s="1" t="s">
        <v>328</v>
      </c>
      <c r="F4558" s="1" t="s">
        <v>22895</v>
      </c>
      <c r="G4558" s="14">
        <v>9196444640</v>
      </c>
      <c r="H4558" s="1" t="s">
        <v>8</v>
      </c>
      <c r="I4558" s="1" t="s">
        <v>41</v>
      </c>
      <c r="J4558" s="1" t="s">
        <v>47296</v>
      </c>
      <c r="K4558" s="3" t="s">
        <v>17</v>
      </c>
      <c r="L4558" s="1" t="s">
        <v>47325</v>
      </c>
      <c r="M4558" s="4" t="s">
        <v>42</v>
      </c>
      <c r="N4558" s="3" t="s">
        <v>34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1"/>
      <c r="AA4558" s="1" t="s">
        <v>16</v>
      </c>
      <c r="AB4558" s="3" t="s">
        <v>12</v>
      </c>
      <c r="AC4558" s="23" t="s">
        <v>37782</v>
      </c>
      <c r="AD4558" s="23" t="s">
        <v>42470</v>
      </c>
      <c r="AE4558" t="s">
        <v>35397</v>
      </c>
    </row>
    <row r="4559" spans="1:31" ht="14.25" customHeight="1">
      <c r="A4559" s="1">
        <v>4558</v>
      </c>
      <c r="B4559" s="9" t="s">
        <v>6</v>
      </c>
      <c r="C4559" s="1" t="s">
        <v>4419</v>
      </c>
      <c r="D4559" s="1" t="s">
        <v>557</v>
      </c>
      <c r="E4559" s="1" t="s">
        <v>73</v>
      </c>
      <c r="F4559" s="1" t="s">
        <v>22976</v>
      </c>
      <c r="G4559" s="14">
        <v>91416094609</v>
      </c>
      <c r="H4559" s="1" t="s">
        <v>37</v>
      </c>
      <c r="I4559" s="1" t="s">
        <v>41</v>
      </c>
      <c r="J4559" s="1" t="s">
        <v>47296</v>
      </c>
      <c r="K4559" s="3" t="s">
        <v>17</v>
      </c>
      <c r="L4559" s="1" t="s">
        <v>47325</v>
      </c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1"/>
      <c r="AA4559" s="1" t="s">
        <v>16</v>
      </c>
      <c r="AB4559" s="3" t="s">
        <v>12</v>
      </c>
      <c r="AC4559" s="23" t="s">
        <v>37782</v>
      </c>
      <c r="AD4559" s="23" t="s">
        <v>42471</v>
      </c>
      <c r="AE4559" s="20" t="s">
        <v>47358</v>
      </c>
    </row>
    <row r="4560" spans="1:31" ht="14.25" customHeight="1">
      <c r="A4560" s="1">
        <v>4559</v>
      </c>
      <c r="B4560" s="9" t="s">
        <v>6</v>
      </c>
      <c r="C4560" s="1" t="s">
        <v>4476</v>
      </c>
      <c r="D4560" s="1" t="s">
        <v>4477</v>
      </c>
      <c r="E4560" s="1" t="s">
        <v>4478</v>
      </c>
      <c r="F4560" s="1" t="s">
        <v>31566</v>
      </c>
      <c r="G4560" s="14">
        <v>919099046669</v>
      </c>
      <c r="H4560" s="1" t="s">
        <v>15</v>
      </c>
      <c r="I4560" s="1" t="s">
        <v>62</v>
      </c>
      <c r="J4560" s="1" t="s">
        <v>47296</v>
      </c>
      <c r="K4560" s="3" t="s">
        <v>63</v>
      </c>
      <c r="L4560" s="1" t="s">
        <v>47325</v>
      </c>
      <c r="M4560" s="3" t="s">
        <v>213</v>
      </c>
      <c r="N4560" s="3" t="s">
        <v>34</v>
      </c>
      <c r="O4560" s="3" t="s">
        <v>17</v>
      </c>
      <c r="P4560" s="3" t="s">
        <v>47296</v>
      </c>
      <c r="Q4560" s="3" t="s">
        <v>42</v>
      </c>
      <c r="R4560" s="3" t="s">
        <v>47296</v>
      </c>
      <c r="S4560" s="3" t="s">
        <v>27</v>
      </c>
      <c r="T4560" s="3" t="s">
        <v>47296</v>
      </c>
      <c r="U4560" s="3" t="s">
        <v>117</v>
      </c>
      <c r="V4560" s="3" t="s">
        <v>47296</v>
      </c>
      <c r="W4560" s="3" t="s">
        <v>178</v>
      </c>
      <c r="X4560" s="3" t="s">
        <v>47296</v>
      </c>
      <c r="Y4560" s="3" t="s">
        <v>171</v>
      </c>
      <c r="Z4560" s="1" t="s">
        <v>47296</v>
      </c>
      <c r="AA4560" s="1" t="s">
        <v>16</v>
      </c>
      <c r="AB4560" s="3" t="s">
        <v>12</v>
      </c>
      <c r="AC4560" s="23" t="s">
        <v>37782</v>
      </c>
      <c r="AD4560" s="23" t="s">
        <v>42472</v>
      </c>
      <c r="AE4560" t="s">
        <v>35396</v>
      </c>
    </row>
    <row r="4561" spans="1:31" ht="14.25" customHeight="1">
      <c r="A4561" s="1">
        <v>4560</v>
      </c>
      <c r="B4561" s="1" t="s">
        <v>54</v>
      </c>
      <c r="C4561" s="1" t="s">
        <v>4550</v>
      </c>
      <c r="D4561" s="1" t="s">
        <v>1836</v>
      </c>
      <c r="E4561" s="1" t="s">
        <v>4551</v>
      </c>
      <c r="F4561" s="1" t="s">
        <v>23040</v>
      </c>
      <c r="G4561" s="14">
        <v>919919604494</v>
      </c>
      <c r="H4561" s="1" t="s">
        <v>20</v>
      </c>
      <c r="I4561" s="1" t="s">
        <v>41</v>
      </c>
      <c r="J4561" s="1" t="s">
        <v>47296</v>
      </c>
      <c r="K4561" s="3" t="s">
        <v>17</v>
      </c>
      <c r="L4561" s="1" t="s">
        <v>47325</v>
      </c>
      <c r="M4561" s="4" t="s">
        <v>42</v>
      </c>
      <c r="N4561" s="3" t="s">
        <v>34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1"/>
      <c r="AA4561" s="1" t="s">
        <v>16</v>
      </c>
      <c r="AB4561" s="3" t="s">
        <v>12</v>
      </c>
      <c r="AC4561" s="23" t="s">
        <v>37782</v>
      </c>
      <c r="AD4561" s="23" t="s">
        <v>42473</v>
      </c>
      <c r="AE4561" s="20" t="s">
        <v>47358</v>
      </c>
    </row>
    <row r="4562" spans="1:31" ht="14.25" customHeight="1">
      <c r="A4562" s="1">
        <v>4561</v>
      </c>
      <c r="B4562" s="1" t="s">
        <v>54</v>
      </c>
      <c r="C4562" s="1" t="s">
        <v>4574</v>
      </c>
      <c r="D4562" s="1" t="s">
        <v>1263</v>
      </c>
      <c r="E4562" s="1" t="s">
        <v>73</v>
      </c>
      <c r="F4562" s="1" t="s">
        <v>23057</v>
      </c>
      <c r="G4562" s="14">
        <v>9196016446</v>
      </c>
      <c r="H4562" s="1" t="s">
        <v>20</v>
      </c>
      <c r="I4562" s="1" t="s">
        <v>41</v>
      </c>
      <c r="J4562" s="1" t="s">
        <v>47296</v>
      </c>
      <c r="K4562" s="3" t="s">
        <v>17</v>
      </c>
      <c r="L4562" s="1" t="s">
        <v>47325</v>
      </c>
      <c r="M4562" s="4" t="s">
        <v>42</v>
      </c>
      <c r="N4562" s="3" t="s">
        <v>34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1"/>
      <c r="AA4562" s="1" t="s">
        <v>16</v>
      </c>
      <c r="AB4562" s="3" t="s">
        <v>12</v>
      </c>
      <c r="AC4562" s="23" t="s">
        <v>37782</v>
      </c>
      <c r="AD4562" s="23" t="s">
        <v>40397</v>
      </c>
      <c r="AE4562" s="20" t="s">
        <v>47358</v>
      </c>
    </row>
    <row r="4563" spans="1:31" ht="14.25" customHeight="1">
      <c r="A4563" s="1">
        <v>4562</v>
      </c>
      <c r="B4563" s="1" t="s">
        <v>54</v>
      </c>
      <c r="C4563" s="1" t="s">
        <v>4607</v>
      </c>
      <c r="D4563" s="1" t="s">
        <v>1046</v>
      </c>
      <c r="E4563" s="1" t="s">
        <v>139</v>
      </c>
      <c r="F4563" s="1" t="s">
        <v>23073</v>
      </c>
      <c r="G4563" s="14">
        <v>91949446094</v>
      </c>
      <c r="H4563" s="1" t="s">
        <v>20</v>
      </c>
      <c r="I4563" s="1" t="s">
        <v>9</v>
      </c>
      <c r="J4563" s="1" t="s">
        <v>47296</v>
      </c>
      <c r="K4563" s="3" t="s">
        <v>17</v>
      </c>
      <c r="L4563" s="1" t="s">
        <v>47325</v>
      </c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1"/>
      <c r="AA4563" s="1" t="s">
        <v>11</v>
      </c>
      <c r="AB4563" s="3" t="s">
        <v>13</v>
      </c>
      <c r="AC4563" s="23" t="s">
        <v>37782</v>
      </c>
      <c r="AD4563" s="23" t="s">
        <v>42474</v>
      </c>
      <c r="AE4563" s="20" t="s">
        <v>47358</v>
      </c>
    </row>
    <row r="4564" spans="1:31" ht="14.25" customHeight="1">
      <c r="A4564" s="1">
        <v>4563</v>
      </c>
      <c r="B4564" s="9" t="s">
        <v>6</v>
      </c>
      <c r="C4564" s="1" t="s">
        <v>4690</v>
      </c>
      <c r="D4564" s="1" t="s">
        <v>1501</v>
      </c>
      <c r="E4564" s="1" t="s">
        <v>487</v>
      </c>
      <c r="F4564" s="1" t="s">
        <v>23116</v>
      </c>
      <c r="G4564" s="14">
        <v>91909944096</v>
      </c>
      <c r="H4564" s="1" t="s">
        <v>15</v>
      </c>
      <c r="I4564" s="1" t="s">
        <v>41</v>
      </c>
      <c r="J4564" s="1" t="s">
        <v>47296</v>
      </c>
      <c r="K4564" s="3" t="s">
        <v>213</v>
      </c>
      <c r="L4564" s="1" t="s">
        <v>47325</v>
      </c>
      <c r="M4564" s="4" t="s">
        <v>17</v>
      </c>
      <c r="N4564" s="3" t="s">
        <v>34</v>
      </c>
      <c r="O4564" s="4" t="s">
        <v>47347</v>
      </c>
      <c r="P4564" s="3" t="s">
        <v>47296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1"/>
      <c r="AA4564" s="1" t="s">
        <v>16</v>
      </c>
      <c r="AB4564" s="3" t="s">
        <v>12</v>
      </c>
      <c r="AC4564" s="23" t="s">
        <v>37782</v>
      </c>
      <c r="AD4564" s="23" t="s">
        <v>42475</v>
      </c>
      <c r="AE4564" s="20" t="s">
        <v>47358</v>
      </c>
    </row>
    <row r="4565" spans="1:31" ht="14.25" customHeight="1">
      <c r="A4565" s="1">
        <v>4564</v>
      </c>
      <c r="B4565" s="1" t="s">
        <v>54</v>
      </c>
      <c r="C4565" s="1" t="s">
        <v>4739</v>
      </c>
      <c r="D4565" s="1" t="s">
        <v>361</v>
      </c>
      <c r="E4565" s="1" t="s">
        <v>73</v>
      </c>
      <c r="F4565" s="1" t="s">
        <v>33826</v>
      </c>
      <c r="G4565" s="14">
        <v>91946146460</v>
      </c>
      <c r="H4565" s="1" t="s">
        <v>20</v>
      </c>
      <c r="I4565" s="1" t="s">
        <v>41</v>
      </c>
      <c r="J4565" s="1" t="s">
        <v>47296</v>
      </c>
      <c r="K4565" s="3" t="s">
        <v>17</v>
      </c>
      <c r="L4565" s="1" t="s">
        <v>47325</v>
      </c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1"/>
      <c r="AA4565" s="1" t="s">
        <v>16</v>
      </c>
      <c r="AB4565" s="3" t="s">
        <v>12</v>
      </c>
      <c r="AC4565" s="23" t="s">
        <v>37782</v>
      </c>
      <c r="AD4565" s="23" t="s">
        <v>42476</v>
      </c>
      <c r="AE4565" t="s">
        <v>35398</v>
      </c>
    </row>
    <row r="4566" spans="1:31" ht="14.25" customHeight="1">
      <c r="A4566" s="1">
        <v>4565</v>
      </c>
      <c r="B4566" s="1" t="s">
        <v>54</v>
      </c>
      <c r="C4566" s="1" t="s">
        <v>4785</v>
      </c>
      <c r="D4566" s="1" t="s">
        <v>36483</v>
      </c>
      <c r="E4566" s="1" t="s">
        <v>40</v>
      </c>
      <c r="F4566" s="1" t="s">
        <v>23161</v>
      </c>
      <c r="G4566" s="14">
        <v>919646466900</v>
      </c>
      <c r="H4566" s="1" t="s">
        <v>8</v>
      </c>
      <c r="I4566" s="1" t="s">
        <v>41</v>
      </c>
      <c r="J4566" s="1" t="s">
        <v>47296</v>
      </c>
      <c r="K4566" s="3" t="s">
        <v>63</v>
      </c>
      <c r="L4566" s="1" t="s">
        <v>47325</v>
      </c>
      <c r="M4566" s="3" t="s">
        <v>213</v>
      </c>
      <c r="N4566" s="3" t="s">
        <v>34</v>
      </c>
      <c r="O4566" s="3" t="s">
        <v>17</v>
      </c>
      <c r="P4566" s="3" t="s">
        <v>47296</v>
      </c>
      <c r="Q4566" s="3" t="s">
        <v>42</v>
      </c>
      <c r="R4566" s="3" t="s">
        <v>47296</v>
      </c>
      <c r="S4566" s="3" t="s">
        <v>27</v>
      </c>
      <c r="T4566" s="3" t="s">
        <v>47296</v>
      </c>
      <c r="U4566" s="3" t="s">
        <v>117</v>
      </c>
      <c r="V4566" s="3" t="s">
        <v>47296</v>
      </c>
      <c r="W4566" s="3" t="s">
        <v>178</v>
      </c>
      <c r="X4566" s="3" t="s">
        <v>47296</v>
      </c>
      <c r="Y4566" s="3" t="s">
        <v>171</v>
      </c>
      <c r="Z4566" s="1" t="s">
        <v>47296</v>
      </c>
      <c r="AA4566" s="1" t="s">
        <v>16</v>
      </c>
      <c r="AB4566" s="3" t="s">
        <v>12</v>
      </c>
      <c r="AC4566" s="23" t="s">
        <v>37782</v>
      </c>
      <c r="AD4566" s="23" t="s">
        <v>42477</v>
      </c>
      <c r="AE4566" s="20" t="s">
        <v>47358</v>
      </c>
    </row>
    <row r="4567" spans="1:31" ht="14.25" customHeight="1">
      <c r="A4567" s="1">
        <v>4566</v>
      </c>
      <c r="B4567" s="9" t="s">
        <v>6</v>
      </c>
      <c r="C4567" s="1" t="s">
        <v>4941</v>
      </c>
      <c r="D4567" s="1" t="s">
        <v>723</v>
      </c>
      <c r="E4567" s="1" t="s">
        <v>4942</v>
      </c>
      <c r="F4567" s="1" t="s">
        <v>23233</v>
      </c>
      <c r="G4567" s="14">
        <v>91944944046</v>
      </c>
      <c r="H4567" s="1" t="s">
        <v>20</v>
      </c>
      <c r="I4567" s="1" t="s">
        <v>41</v>
      </c>
      <c r="J4567" s="1" t="s">
        <v>47296</v>
      </c>
      <c r="K4567" s="3" t="s">
        <v>17</v>
      </c>
      <c r="L4567" s="1" t="s">
        <v>47325</v>
      </c>
      <c r="M4567" s="4" t="s">
        <v>42</v>
      </c>
      <c r="N4567" s="3" t="s">
        <v>34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1"/>
      <c r="AA4567" s="1" t="s">
        <v>16</v>
      </c>
      <c r="AB4567" s="3" t="s">
        <v>12</v>
      </c>
      <c r="AC4567" s="23" t="s">
        <v>37782</v>
      </c>
      <c r="AD4567" s="23" t="s">
        <v>42478</v>
      </c>
      <c r="AE4567" t="s">
        <v>35396</v>
      </c>
    </row>
    <row r="4568" spans="1:31" ht="14.25" customHeight="1">
      <c r="A4568" s="1">
        <v>4567</v>
      </c>
      <c r="B4568" s="9" t="s">
        <v>6</v>
      </c>
      <c r="C4568" s="1" t="s">
        <v>5027</v>
      </c>
      <c r="D4568" s="1" t="s">
        <v>4959</v>
      </c>
      <c r="E4568" s="1" t="s">
        <v>139</v>
      </c>
      <c r="F4568" s="1" t="s">
        <v>31620</v>
      </c>
      <c r="G4568" s="14">
        <v>91446614916</v>
      </c>
      <c r="H4568" s="1" t="s">
        <v>20</v>
      </c>
      <c r="I4568" s="1" t="s">
        <v>41</v>
      </c>
      <c r="J4568" s="1" t="s">
        <v>47296</v>
      </c>
      <c r="K4568" s="3" t="s">
        <v>17</v>
      </c>
      <c r="L4568" s="1" t="s">
        <v>47325</v>
      </c>
      <c r="M4568" s="4" t="s">
        <v>42</v>
      </c>
      <c r="N4568" s="3" t="s">
        <v>34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1"/>
      <c r="AA4568" s="1" t="s">
        <v>16</v>
      </c>
      <c r="AB4568" s="3" t="s">
        <v>12</v>
      </c>
      <c r="AC4568" s="23" t="s">
        <v>37782</v>
      </c>
      <c r="AD4568" s="23" t="s">
        <v>42479</v>
      </c>
      <c r="AE4568" s="20" t="s">
        <v>47358</v>
      </c>
    </row>
    <row r="4569" spans="1:31" ht="14.25" customHeight="1">
      <c r="A4569" s="1">
        <v>4568</v>
      </c>
      <c r="B4569" s="9" t="s">
        <v>6</v>
      </c>
      <c r="C4569" s="1" t="s">
        <v>5060</v>
      </c>
      <c r="D4569" s="1" t="s">
        <v>463</v>
      </c>
      <c r="E4569" s="1" t="s">
        <v>40</v>
      </c>
      <c r="F4569" s="1" t="s">
        <v>23290</v>
      </c>
      <c r="G4569" s="14">
        <v>91994619066</v>
      </c>
      <c r="H4569" s="1" t="s">
        <v>15</v>
      </c>
      <c r="I4569" s="1" t="s">
        <v>62</v>
      </c>
      <c r="J4569" s="1" t="s">
        <v>47296</v>
      </c>
      <c r="K4569" s="3" t="s">
        <v>17</v>
      </c>
      <c r="L4569" s="1" t="s">
        <v>47325</v>
      </c>
      <c r="M4569" s="4" t="s">
        <v>42</v>
      </c>
      <c r="N4569" s="3" t="s">
        <v>34</v>
      </c>
      <c r="O4569" s="3" t="s">
        <v>27</v>
      </c>
      <c r="P4569" s="3" t="s">
        <v>47296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1"/>
      <c r="AA4569" s="1" t="s">
        <v>16</v>
      </c>
      <c r="AB4569" s="3" t="s">
        <v>12</v>
      </c>
      <c r="AC4569" s="23" t="s">
        <v>37782</v>
      </c>
      <c r="AD4569" s="23" t="s">
        <v>42480</v>
      </c>
      <c r="AE4569" s="20" t="s">
        <v>47358</v>
      </c>
    </row>
    <row r="4570" spans="1:31" ht="14.25" customHeight="1">
      <c r="A4570" s="1">
        <v>4569</v>
      </c>
      <c r="B4570" s="9" t="s">
        <v>6</v>
      </c>
      <c r="C4570" s="1" t="s">
        <v>5101</v>
      </c>
      <c r="D4570" s="1" t="s">
        <v>162</v>
      </c>
      <c r="E4570" s="1" t="s">
        <v>506</v>
      </c>
      <c r="F4570" s="1" t="s">
        <v>23315</v>
      </c>
      <c r="G4570" s="14">
        <v>9194449999</v>
      </c>
      <c r="H4570" s="1" t="s">
        <v>132</v>
      </c>
      <c r="I4570" s="1" t="s">
        <v>62</v>
      </c>
      <c r="J4570" s="1" t="s">
        <v>47296</v>
      </c>
      <c r="K4570" s="3" t="s">
        <v>17</v>
      </c>
      <c r="L4570" s="1" t="s">
        <v>47325</v>
      </c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1"/>
      <c r="AA4570" s="1" t="s">
        <v>11</v>
      </c>
      <c r="AB4570" s="3" t="s">
        <v>13</v>
      </c>
      <c r="AC4570" s="23" t="s">
        <v>37782</v>
      </c>
      <c r="AD4570" s="23" t="s">
        <v>40543</v>
      </c>
      <c r="AE4570" t="s">
        <v>35398</v>
      </c>
    </row>
    <row r="4571" spans="1:31" ht="14.25" customHeight="1">
      <c r="A4571" s="1">
        <v>4570</v>
      </c>
      <c r="B4571" s="1" t="s">
        <v>54</v>
      </c>
      <c r="C4571" s="1" t="s">
        <v>5438</v>
      </c>
      <c r="D4571" s="1" t="s">
        <v>2880</v>
      </c>
      <c r="E4571" s="1" t="s">
        <v>73</v>
      </c>
      <c r="F4571" s="1" t="s">
        <v>23500</v>
      </c>
      <c r="G4571" s="14">
        <v>91910610999</v>
      </c>
      <c r="H4571" s="1" t="s">
        <v>20</v>
      </c>
      <c r="I4571" s="1" t="s">
        <v>41</v>
      </c>
      <c r="J4571" s="1" t="s">
        <v>47296</v>
      </c>
      <c r="K4571" s="3" t="s">
        <v>17</v>
      </c>
      <c r="L4571" s="1" t="s">
        <v>47325</v>
      </c>
      <c r="M4571" s="4" t="s">
        <v>42</v>
      </c>
      <c r="N4571" s="3" t="s">
        <v>34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1"/>
      <c r="AA4571" s="1" t="s">
        <v>16</v>
      </c>
      <c r="AB4571" s="3" t="s">
        <v>12</v>
      </c>
      <c r="AC4571" s="23" t="s">
        <v>37782</v>
      </c>
      <c r="AD4571" s="23" t="s">
        <v>42481</v>
      </c>
      <c r="AE4571" s="20" t="s">
        <v>47358</v>
      </c>
    </row>
    <row r="4572" spans="1:31" ht="14.25" customHeight="1">
      <c r="A4572" s="1">
        <v>4571</v>
      </c>
      <c r="B4572" s="9" t="s">
        <v>6</v>
      </c>
      <c r="C4572" s="1" t="s">
        <v>5498</v>
      </c>
      <c r="D4572" s="1" t="s">
        <v>5499</v>
      </c>
      <c r="E4572" s="1" t="s">
        <v>1019</v>
      </c>
      <c r="F4572" s="1" t="s">
        <v>23531</v>
      </c>
      <c r="G4572" s="14">
        <v>919664496964</v>
      </c>
      <c r="H4572" s="1" t="s">
        <v>8</v>
      </c>
      <c r="I4572" s="1" t="s">
        <v>41</v>
      </c>
      <c r="J4572" s="1" t="s">
        <v>47296</v>
      </c>
      <c r="K4572" s="3" t="s">
        <v>17</v>
      </c>
      <c r="L4572" s="1" t="s">
        <v>47325</v>
      </c>
      <c r="M4572" s="4" t="s">
        <v>42</v>
      </c>
      <c r="N4572" s="3" t="s">
        <v>34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1"/>
      <c r="AA4572" s="1" t="s">
        <v>16</v>
      </c>
      <c r="AB4572" s="3" t="s">
        <v>12</v>
      </c>
      <c r="AC4572" s="23" t="s">
        <v>37782</v>
      </c>
      <c r="AD4572" s="23" t="s">
        <v>42482</v>
      </c>
      <c r="AE4572" t="s">
        <v>35396</v>
      </c>
    </row>
    <row r="4573" spans="1:31" ht="14.25" customHeight="1">
      <c r="A4573" s="1">
        <v>4572</v>
      </c>
      <c r="B4573" s="1" t="s">
        <v>54</v>
      </c>
      <c r="C4573" s="1" t="s">
        <v>5513</v>
      </c>
      <c r="D4573" s="1" t="s">
        <v>2046</v>
      </c>
      <c r="E4573" s="1" t="s">
        <v>36806</v>
      </c>
      <c r="F4573" s="1" t="s">
        <v>33909</v>
      </c>
      <c r="G4573" s="14">
        <v>9106946494</v>
      </c>
      <c r="H4573" s="1" t="s">
        <v>20</v>
      </c>
      <c r="I4573" s="1" t="s">
        <v>107</v>
      </c>
      <c r="J4573" s="1" t="s">
        <v>47296</v>
      </c>
      <c r="K4573" s="3" t="s">
        <v>17</v>
      </c>
      <c r="L4573" s="1" t="s">
        <v>47325</v>
      </c>
      <c r="M4573" s="4" t="s">
        <v>42</v>
      </c>
      <c r="N4573" s="3" t="s">
        <v>34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1"/>
      <c r="AA4573" s="1" t="s">
        <v>16</v>
      </c>
      <c r="AB4573" s="3" t="s">
        <v>12</v>
      </c>
      <c r="AC4573" s="23" t="s">
        <v>37782</v>
      </c>
      <c r="AD4573" s="23" t="s">
        <v>42483</v>
      </c>
      <c r="AE4573" t="s">
        <v>35397</v>
      </c>
    </row>
    <row r="4574" spans="1:31" ht="14.25" customHeight="1">
      <c r="A4574" s="1">
        <v>4573</v>
      </c>
      <c r="B4574" s="9" t="s">
        <v>6</v>
      </c>
      <c r="C4574" s="1" t="s">
        <v>5526</v>
      </c>
      <c r="D4574" s="1" t="s">
        <v>6987</v>
      </c>
      <c r="E4574" s="1" t="s">
        <v>102</v>
      </c>
      <c r="F4574" s="1" t="s">
        <v>23543</v>
      </c>
      <c r="G4574" s="14">
        <v>91914646441</v>
      </c>
      <c r="H4574" s="1" t="s">
        <v>8</v>
      </c>
      <c r="I4574" s="1" t="s">
        <v>41</v>
      </c>
      <c r="J4574" s="1" t="s">
        <v>47296</v>
      </c>
      <c r="K4574" s="3" t="s">
        <v>42</v>
      </c>
      <c r="L4574" s="1" t="s">
        <v>47325</v>
      </c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1"/>
      <c r="AA4574" s="1" t="s">
        <v>16</v>
      </c>
      <c r="AB4574" s="3" t="s">
        <v>12</v>
      </c>
      <c r="AC4574" s="23" t="s">
        <v>37782</v>
      </c>
      <c r="AD4574" s="23" t="s">
        <v>42484</v>
      </c>
      <c r="AE4574" t="s">
        <v>35396</v>
      </c>
    </row>
    <row r="4575" spans="1:31" ht="14.25" customHeight="1">
      <c r="A4575" s="1">
        <v>4574</v>
      </c>
      <c r="B4575" s="9" t="s">
        <v>6</v>
      </c>
      <c r="C4575" s="1" t="s">
        <v>5604</v>
      </c>
      <c r="D4575" s="1" t="s">
        <v>3129</v>
      </c>
      <c r="E4575" s="1" t="s">
        <v>514</v>
      </c>
      <c r="F4575" s="1" t="s">
        <v>23582</v>
      </c>
      <c r="G4575" s="14">
        <v>919664466464</v>
      </c>
      <c r="H4575" s="1" t="s">
        <v>15</v>
      </c>
      <c r="I4575" s="1" t="s">
        <v>9</v>
      </c>
      <c r="J4575" s="1" t="s">
        <v>47296</v>
      </c>
      <c r="K4575" s="3" t="s">
        <v>42</v>
      </c>
      <c r="L4575" s="1" t="s">
        <v>47325</v>
      </c>
      <c r="M4575" s="3" t="s">
        <v>27</v>
      </c>
      <c r="N4575" s="3" t="s">
        <v>34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1"/>
      <c r="AA4575" s="1" t="s">
        <v>16</v>
      </c>
      <c r="AB4575" s="3" t="s">
        <v>12</v>
      </c>
      <c r="AC4575" s="23" t="s">
        <v>37782</v>
      </c>
      <c r="AD4575" s="23" t="s">
        <v>42485</v>
      </c>
      <c r="AE4575" t="s">
        <v>35397</v>
      </c>
    </row>
    <row r="4576" spans="1:31" ht="14.25" customHeight="1">
      <c r="A4576" s="1">
        <v>4575</v>
      </c>
      <c r="B4576" s="1" t="s">
        <v>54</v>
      </c>
      <c r="C4576" s="1" t="s">
        <v>5612</v>
      </c>
      <c r="D4576" s="1" t="s">
        <v>151</v>
      </c>
      <c r="E4576" s="1" t="s">
        <v>36807</v>
      </c>
      <c r="F4576" s="1" t="s">
        <v>31674</v>
      </c>
      <c r="G4576" s="14">
        <v>91914446491</v>
      </c>
      <c r="H4576" s="1" t="s">
        <v>20</v>
      </c>
      <c r="I4576" s="1" t="s">
        <v>41</v>
      </c>
      <c r="J4576" s="1" t="s">
        <v>47296</v>
      </c>
      <c r="K4576" s="3" t="s">
        <v>42</v>
      </c>
      <c r="L4576" s="1" t="s">
        <v>47325</v>
      </c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1"/>
      <c r="AA4576" s="1" t="s">
        <v>16</v>
      </c>
      <c r="AB4576" s="3" t="s">
        <v>12</v>
      </c>
      <c r="AC4576" s="23" t="s">
        <v>37782</v>
      </c>
      <c r="AD4576" s="23" t="s">
        <v>42486</v>
      </c>
      <c r="AE4576" t="s">
        <v>35397</v>
      </c>
    </row>
    <row r="4577" spans="1:31" ht="14.25" customHeight="1">
      <c r="A4577" s="1">
        <v>4576</v>
      </c>
      <c r="B4577" s="9" t="s">
        <v>6</v>
      </c>
      <c r="C4577" s="1" t="s">
        <v>5642</v>
      </c>
      <c r="D4577" s="1" t="s">
        <v>4178</v>
      </c>
      <c r="E4577" s="1" t="s">
        <v>1225</v>
      </c>
      <c r="F4577" s="1" t="s">
        <v>31677</v>
      </c>
      <c r="G4577" s="14">
        <v>9199401694</v>
      </c>
      <c r="H4577" s="1" t="s">
        <v>8</v>
      </c>
      <c r="I4577" s="1" t="s">
        <v>41</v>
      </c>
      <c r="J4577" s="1" t="s">
        <v>47296</v>
      </c>
      <c r="K4577" s="3" t="s">
        <v>42</v>
      </c>
      <c r="L4577" s="1" t="s">
        <v>47325</v>
      </c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1"/>
      <c r="AA4577" s="1" t="s">
        <v>16</v>
      </c>
      <c r="AB4577" s="3" t="s">
        <v>12</v>
      </c>
      <c r="AC4577" s="23" t="s">
        <v>37782</v>
      </c>
      <c r="AD4577" s="23" t="s">
        <v>42487</v>
      </c>
      <c r="AE4577" t="s">
        <v>35398</v>
      </c>
    </row>
    <row r="4578" spans="1:31" ht="14.25" customHeight="1">
      <c r="A4578" s="1">
        <v>4577</v>
      </c>
      <c r="B4578" s="9" t="s">
        <v>6</v>
      </c>
      <c r="C4578" s="1" t="s">
        <v>5712</v>
      </c>
      <c r="D4578" s="1" t="s">
        <v>5713</v>
      </c>
      <c r="E4578" s="1" t="s">
        <v>553</v>
      </c>
      <c r="F4578" s="1" t="s">
        <v>31684</v>
      </c>
      <c r="G4578" s="14">
        <v>919444096669</v>
      </c>
      <c r="H4578" s="1" t="s">
        <v>37</v>
      </c>
      <c r="I4578" s="1" t="s">
        <v>41</v>
      </c>
      <c r="J4578" s="1" t="s">
        <v>47296</v>
      </c>
      <c r="K4578" s="3" t="s">
        <v>42</v>
      </c>
      <c r="L4578" s="1" t="s">
        <v>47325</v>
      </c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1"/>
      <c r="AA4578" s="1" t="s">
        <v>16</v>
      </c>
      <c r="AB4578" s="3" t="s">
        <v>12</v>
      </c>
      <c r="AC4578" s="23" t="s">
        <v>37782</v>
      </c>
      <c r="AD4578" s="23" t="s">
        <v>42488</v>
      </c>
      <c r="AE4578" t="s">
        <v>35396</v>
      </c>
    </row>
    <row r="4579" spans="1:31" ht="14.25" customHeight="1">
      <c r="A4579" s="1">
        <v>4578</v>
      </c>
      <c r="B4579" s="9" t="s">
        <v>6</v>
      </c>
      <c r="C4579" s="1" t="s">
        <v>5751</v>
      </c>
      <c r="D4579" s="1" t="s">
        <v>4850</v>
      </c>
      <c r="E4579" s="1" t="s">
        <v>1311</v>
      </c>
      <c r="F4579" s="1" t="s">
        <v>31686</v>
      </c>
      <c r="G4579" s="14">
        <v>914160969</v>
      </c>
      <c r="H4579" s="1" t="s">
        <v>15</v>
      </c>
      <c r="I4579" s="1" t="s">
        <v>41</v>
      </c>
      <c r="J4579" s="1" t="s">
        <v>47296</v>
      </c>
      <c r="K4579" s="3" t="s">
        <v>17</v>
      </c>
      <c r="L4579" s="1" t="s">
        <v>47325</v>
      </c>
      <c r="M4579" s="4" t="s">
        <v>42</v>
      </c>
      <c r="N4579" s="3" t="s">
        <v>34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1"/>
      <c r="AA4579" s="1" t="s">
        <v>16</v>
      </c>
      <c r="AB4579" s="3" t="s">
        <v>12</v>
      </c>
      <c r="AC4579" s="23" t="s">
        <v>37781</v>
      </c>
      <c r="AD4579" s="23" t="s">
        <v>42489</v>
      </c>
      <c r="AE4579" t="s">
        <v>35397</v>
      </c>
    </row>
    <row r="4580" spans="1:31" ht="14.25" customHeight="1">
      <c r="A4580" s="1">
        <v>4579</v>
      </c>
      <c r="B4580" s="9" t="s">
        <v>6</v>
      </c>
      <c r="C4580" s="1" t="s">
        <v>5891</v>
      </c>
      <c r="D4580" s="1" t="s">
        <v>5892</v>
      </c>
      <c r="E4580" s="1" t="s">
        <v>139</v>
      </c>
      <c r="F4580" s="1" t="s">
        <v>23701</v>
      </c>
      <c r="G4580" s="14">
        <v>919991149494</v>
      </c>
      <c r="H4580" s="1" t="s">
        <v>46</v>
      </c>
      <c r="I4580" s="1" t="s">
        <v>41</v>
      </c>
      <c r="J4580" s="1" t="s">
        <v>47296</v>
      </c>
      <c r="K4580" s="3" t="s">
        <v>17</v>
      </c>
      <c r="L4580" s="1" t="s">
        <v>47325</v>
      </c>
      <c r="M4580" s="4" t="s">
        <v>42</v>
      </c>
      <c r="N4580" s="3" t="s">
        <v>34</v>
      </c>
      <c r="O4580" s="3" t="s">
        <v>171</v>
      </c>
      <c r="P4580" s="3" t="s">
        <v>47296</v>
      </c>
      <c r="Q4580" s="3"/>
      <c r="R4580" s="3"/>
      <c r="S4580" s="3"/>
      <c r="T4580" s="3"/>
      <c r="U4580" s="3"/>
      <c r="V4580" s="3"/>
      <c r="W4580" s="3"/>
      <c r="X4580" s="3"/>
      <c r="Y4580" s="3"/>
      <c r="Z4580" s="1"/>
      <c r="AA4580" s="1" t="s">
        <v>16</v>
      </c>
      <c r="AB4580" s="3" t="s">
        <v>12</v>
      </c>
      <c r="AC4580" s="23" t="s">
        <v>37781</v>
      </c>
      <c r="AD4580" s="23" t="s">
        <v>42490</v>
      </c>
      <c r="AE4580" t="s">
        <v>35397</v>
      </c>
    </row>
    <row r="4581" spans="1:31" ht="14.25" customHeight="1">
      <c r="A4581" s="1">
        <v>4580</v>
      </c>
      <c r="B4581" s="9" t="s">
        <v>6</v>
      </c>
      <c r="C4581" s="1" t="s">
        <v>5904</v>
      </c>
      <c r="D4581" s="1" t="s">
        <v>2505</v>
      </c>
      <c r="E4581" s="1" t="s">
        <v>351</v>
      </c>
      <c r="F4581" s="1" t="s">
        <v>23707</v>
      </c>
      <c r="G4581" s="14">
        <v>914000449444</v>
      </c>
      <c r="H4581" s="1" t="s">
        <v>132</v>
      </c>
      <c r="I4581" s="1" t="s">
        <v>41</v>
      </c>
      <c r="J4581" s="1" t="s">
        <v>47296</v>
      </c>
      <c r="K4581" s="3" t="s">
        <v>17</v>
      </c>
      <c r="L4581" s="1" t="s">
        <v>47325</v>
      </c>
      <c r="M4581" s="4" t="s">
        <v>42</v>
      </c>
      <c r="N4581" s="3" t="s">
        <v>34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1"/>
      <c r="AA4581" s="1" t="s">
        <v>16</v>
      </c>
      <c r="AB4581" s="3" t="s">
        <v>12</v>
      </c>
      <c r="AC4581" s="23" t="s">
        <v>37781</v>
      </c>
      <c r="AD4581" s="23" t="s">
        <v>42491</v>
      </c>
      <c r="AE4581" t="s">
        <v>35396</v>
      </c>
    </row>
    <row r="4582" spans="1:31" ht="14.25" customHeight="1">
      <c r="A4582" s="1">
        <v>4581</v>
      </c>
      <c r="B4582" s="9" t="s">
        <v>6</v>
      </c>
      <c r="C4582" s="1" t="s">
        <v>5905</v>
      </c>
      <c r="D4582" s="1" t="s">
        <v>2505</v>
      </c>
      <c r="E4582" s="1" t="s">
        <v>351</v>
      </c>
      <c r="F4582" s="1" t="s">
        <v>23708</v>
      </c>
      <c r="G4582" s="14">
        <v>919494661406</v>
      </c>
      <c r="H4582" s="1" t="s">
        <v>8</v>
      </c>
      <c r="I4582" s="1" t="s">
        <v>41</v>
      </c>
      <c r="J4582" s="1" t="s">
        <v>47296</v>
      </c>
      <c r="K4582" s="3" t="s">
        <v>17</v>
      </c>
      <c r="L4582" s="1" t="s">
        <v>47325</v>
      </c>
      <c r="M4582" s="4" t="s">
        <v>42</v>
      </c>
      <c r="N4582" s="3" t="s">
        <v>34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1"/>
      <c r="AA4582" s="1" t="s">
        <v>16</v>
      </c>
      <c r="AB4582" s="3" t="s">
        <v>12</v>
      </c>
      <c r="AC4582" s="23" t="s">
        <v>37781</v>
      </c>
      <c r="AD4582" s="23" t="s">
        <v>42492</v>
      </c>
      <c r="AE4582" t="s">
        <v>35397</v>
      </c>
    </row>
    <row r="4583" spans="1:31" ht="14.25" customHeight="1">
      <c r="A4583" s="1">
        <v>4582</v>
      </c>
      <c r="B4583" s="9" t="s">
        <v>6</v>
      </c>
      <c r="C4583" s="1" t="s">
        <v>5982</v>
      </c>
      <c r="D4583" s="1" t="s">
        <v>1506</v>
      </c>
      <c r="E4583" s="1" t="s">
        <v>224</v>
      </c>
      <c r="F4583" s="1" t="s">
        <v>33951</v>
      </c>
      <c r="G4583" s="14">
        <v>914940941994</v>
      </c>
      <c r="H4583" s="1" t="s">
        <v>8</v>
      </c>
      <c r="I4583" s="1" t="s">
        <v>41</v>
      </c>
      <c r="J4583" s="1" t="s">
        <v>47296</v>
      </c>
      <c r="K4583" s="3" t="s">
        <v>42</v>
      </c>
      <c r="L4583" s="1" t="s">
        <v>47325</v>
      </c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1"/>
      <c r="AA4583" s="1" t="s">
        <v>16</v>
      </c>
      <c r="AB4583" s="3" t="s">
        <v>12</v>
      </c>
      <c r="AC4583" s="23" t="s">
        <v>37781</v>
      </c>
      <c r="AD4583" s="23" t="s">
        <v>42493</v>
      </c>
      <c r="AE4583" s="20" t="s">
        <v>47358</v>
      </c>
    </row>
    <row r="4584" spans="1:31" ht="14.25" customHeight="1">
      <c r="A4584" s="1">
        <v>4583</v>
      </c>
      <c r="B4584" s="9" t="s">
        <v>6</v>
      </c>
      <c r="C4584" s="1" t="s">
        <v>6125</v>
      </c>
      <c r="D4584" s="1" t="s">
        <v>773</v>
      </c>
      <c r="E4584" s="1" t="s">
        <v>36808</v>
      </c>
      <c r="F4584" s="1" t="s">
        <v>23812</v>
      </c>
      <c r="G4584" s="14">
        <v>9194469440</v>
      </c>
      <c r="H4584" s="1" t="s">
        <v>20</v>
      </c>
      <c r="I4584" s="1" t="s">
        <v>62</v>
      </c>
      <c r="J4584" s="1" t="s">
        <v>47296</v>
      </c>
      <c r="K4584" s="3" t="s">
        <v>17</v>
      </c>
      <c r="L4584" s="1" t="s">
        <v>47325</v>
      </c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1"/>
      <c r="AA4584" s="1" t="s">
        <v>16</v>
      </c>
      <c r="AB4584" s="3"/>
      <c r="AC4584" s="23" t="s">
        <v>37781</v>
      </c>
      <c r="AD4584" s="23" t="s">
        <v>42494</v>
      </c>
      <c r="AE4584" s="20" t="s">
        <v>47358</v>
      </c>
    </row>
    <row r="4585" spans="1:31" ht="14.25" customHeight="1">
      <c r="A4585" s="1">
        <v>4584</v>
      </c>
      <c r="B4585" s="9" t="s">
        <v>6</v>
      </c>
      <c r="C4585" s="1" t="s">
        <v>6128</v>
      </c>
      <c r="D4585" s="1" t="s">
        <v>6129</v>
      </c>
      <c r="E4585" s="1" t="s">
        <v>139</v>
      </c>
      <c r="F4585" s="1" t="s">
        <v>23814</v>
      </c>
      <c r="G4585" s="14">
        <v>9199946466</v>
      </c>
      <c r="H4585" s="1" t="s">
        <v>8</v>
      </c>
      <c r="I4585" s="1" t="s">
        <v>62</v>
      </c>
      <c r="J4585" s="1" t="s">
        <v>47296</v>
      </c>
      <c r="K4585" s="3" t="s">
        <v>17</v>
      </c>
      <c r="L4585" s="1" t="s">
        <v>47325</v>
      </c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1"/>
      <c r="AA4585" s="1" t="s">
        <v>11</v>
      </c>
      <c r="AB4585" s="3" t="s">
        <v>56</v>
      </c>
      <c r="AC4585" s="23" t="s">
        <v>37781</v>
      </c>
      <c r="AD4585" s="23" t="s">
        <v>42495</v>
      </c>
      <c r="AE4585" t="s">
        <v>35397</v>
      </c>
    </row>
    <row r="4586" spans="1:31" ht="14.25" customHeight="1">
      <c r="A4586" s="1">
        <v>4585</v>
      </c>
      <c r="B4586" s="9" t="s">
        <v>6</v>
      </c>
      <c r="C4586" s="1" t="s">
        <v>6134</v>
      </c>
      <c r="D4586" s="1" t="s">
        <v>959</v>
      </c>
      <c r="E4586" s="1" t="s">
        <v>2597</v>
      </c>
      <c r="F4586" s="1" t="s">
        <v>23818</v>
      </c>
      <c r="G4586" s="14">
        <v>9101616641</v>
      </c>
      <c r="H4586" s="1" t="s">
        <v>8</v>
      </c>
      <c r="I4586" s="1" t="s">
        <v>62</v>
      </c>
      <c r="J4586" s="1" t="s">
        <v>47296</v>
      </c>
      <c r="K4586" s="3" t="s">
        <v>17</v>
      </c>
      <c r="L4586" s="1" t="s">
        <v>47325</v>
      </c>
      <c r="M4586" s="4" t="s">
        <v>42</v>
      </c>
      <c r="N4586" s="3" t="s">
        <v>34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1"/>
      <c r="AA4586" s="1" t="s">
        <v>16</v>
      </c>
      <c r="AB4586" s="3" t="s">
        <v>12</v>
      </c>
      <c r="AC4586" s="23" t="s">
        <v>37781</v>
      </c>
      <c r="AD4586" s="23" t="s">
        <v>42496</v>
      </c>
      <c r="AE4586" t="s">
        <v>35397</v>
      </c>
    </row>
    <row r="4587" spans="1:31" ht="14.25" customHeight="1">
      <c r="A4587" s="1">
        <v>4586</v>
      </c>
      <c r="B4587" s="1" t="s">
        <v>54</v>
      </c>
      <c r="C4587" s="1" t="s">
        <v>6157</v>
      </c>
      <c r="D4587" s="1" t="s">
        <v>636</v>
      </c>
      <c r="E4587" s="1" t="s">
        <v>19</v>
      </c>
      <c r="F4587" s="1" t="s">
        <v>6158</v>
      </c>
      <c r="G4587" s="14">
        <v>91990694669</v>
      </c>
      <c r="H4587" s="1" t="s">
        <v>20</v>
      </c>
      <c r="I4587" s="1" t="s">
        <v>41</v>
      </c>
      <c r="J4587" s="1" t="s">
        <v>47296</v>
      </c>
      <c r="K4587" s="3" t="s">
        <v>17</v>
      </c>
      <c r="L4587" s="1" t="s">
        <v>47325</v>
      </c>
      <c r="M4587" s="4" t="s">
        <v>42</v>
      </c>
      <c r="N4587" s="3" t="s">
        <v>34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1"/>
      <c r="AA4587" s="1" t="s">
        <v>16</v>
      </c>
      <c r="AB4587" s="3" t="s">
        <v>12</v>
      </c>
      <c r="AC4587" s="23" t="s">
        <v>37781</v>
      </c>
      <c r="AD4587" s="23" t="s">
        <v>42497</v>
      </c>
      <c r="AE4587" t="s">
        <v>35397</v>
      </c>
    </row>
    <row r="4588" spans="1:31" ht="14.25" customHeight="1">
      <c r="A4588" s="1">
        <v>4587</v>
      </c>
      <c r="B4588" s="9" t="s">
        <v>6</v>
      </c>
      <c r="C4588" s="1" t="s">
        <v>6228</v>
      </c>
      <c r="D4588" s="1" t="s">
        <v>58</v>
      </c>
      <c r="E4588" s="1" t="s">
        <v>139</v>
      </c>
      <c r="F4588" s="1" t="s">
        <v>6229</v>
      </c>
      <c r="G4588" s="14">
        <v>919494464144</v>
      </c>
      <c r="H4588" s="1" t="s">
        <v>37</v>
      </c>
      <c r="I4588" s="1" t="s">
        <v>41</v>
      </c>
      <c r="J4588" s="1" t="s">
        <v>47296</v>
      </c>
      <c r="K4588" s="3" t="s">
        <v>17</v>
      </c>
      <c r="L4588" s="1" t="s">
        <v>47325</v>
      </c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1"/>
      <c r="AA4588" s="1" t="s">
        <v>16</v>
      </c>
      <c r="AB4588" s="3" t="s">
        <v>12</v>
      </c>
      <c r="AC4588" s="23" t="s">
        <v>37781</v>
      </c>
      <c r="AD4588" s="23" t="s">
        <v>42498</v>
      </c>
      <c r="AE4588" s="20" t="s">
        <v>47358</v>
      </c>
    </row>
    <row r="4589" spans="1:31" ht="14.25" customHeight="1">
      <c r="A4589" s="1">
        <v>4588</v>
      </c>
      <c r="B4589" s="9" t="s">
        <v>6</v>
      </c>
      <c r="C4589" s="1" t="s">
        <v>6294</v>
      </c>
      <c r="D4589" s="1" t="s">
        <v>35705</v>
      </c>
      <c r="E4589" s="1" t="s">
        <v>40</v>
      </c>
      <c r="F4589" s="1" t="s">
        <v>23910</v>
      </c>
      <c r="G4589" s="14">
        <v>91446644490</v>
      </c>
      <c r="H4589" s="1" t="s">
        <v>15</v>
      </c>
      <c r="I4589" s="1" t="s">
        <v>41</v>
      </c>
      <c r="J4589" s="1" t="s">
        <v>47296</v>
      </c>
      <c r="K4589" s="3" t="s">
        <v>17</v>
      </c>
      <c r="L4589" s="1" t="s">
        <v>47325</v>
      </c>
      <c r="M4589" s="4" t="s">
        <v>42</v>
      </c>
      <c r="N4589" s="3" t="s">
        <v>34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1"/>
      <c r="AA4589" s="1" t="s">
        <v>16</v>
      </c>
      <c r="AB4589" s="3" t="s">
        <v>12</v>
      </c>
      <c r="AC4589" s="23" t="s">
        <v>37781</v>
      </c>
      <c r="AD4589" s="23" t="s">
        <v>42499</v>
      </c>
      <c r="AE4589" t="s">
        <v>35397</v>
      </c>
    </row>
    <row r="4590" spans="1:31" ht="14.25" customHeight="1">
      <c r="A4590" s="1">
        <v>4589</v>
      </c>
      <c r="B4590" s="9" t="s">
        <v>6</v>
      </c>
      <c r="C4590" s="1" t="s">
        <v>6341</v>
      </c>
      <c r="D4590" s="1" t="s">
        <v>3080</v>
      </c>
      <c r="E4590" s="1" t="s">
        <v>90</v>
      </c>
      <c r="F4590" s="1" t="s">
        <v>23932</v>
      </c>
      <c r="G4590" s="14">
        <v>9190990646</v>
      </c>
      <c r="H4590" s="1" t="s">
        <v>8</v>
      </c>
      <c r="I4590" s="1" t="s">
        <v>62</v>
      </c>
      <c r="J4590" s="1" t="s">
        <v>47296</v>
      </c>
      <c r="K4590" s="3" t="s">
        <v>17</v>
      </c>
      <c r="L4590" s="1" t="s">
        <v>47325</v>
      </c>
      <c r="M4590" s="4" t="s">
        <v>42</v>
      </c>
      <c r="N4590" s="3" t="s">
        <v>34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1"/>
      <c r="AA4590" s="1" t="s">
        <v>16</v>
      </c>
      <c r="AB4590" s="3" t="s">
        <v>12</v>
      </c>
      <c r="AC4590" s="23" t="s">
        <v>37781</v>
      </c>
      <c r="AD4590" s="23" t="s">
        <v>42500</v>
      </c>
      <c r="AE4590" s="20" t="s">
        <v>47358</v>
      </c>
    </row>
    <row r="4591" spans="1:31" ht="14.25" customHeight="1">
      <c r="A4591" s="1">
        <v>4590</v>
      </c>
      <c r="B4591" s="9" t="s">
        <v>6</v>
      </c>
      <c r="C4591" s="1" t="s">
        <v>6381</v>
      </c>
      <c r="D4591" s="1" t="s">
        <v>6382</v>
      </c>
      <c r="E4591" s="1" t="s">
        <v>1311</v>
      </c>
      <c r="F4591" s="1" t="s">
        <v>33987</v>
      </c>
      <c r="G4591" s="14">
        <v>919494604604</v>
      </c>
      <c r="H4591" s="1" t="s">
        <v>15</v>
      </c>
      <c r="I4591" s="1" t="s">
        <v>41</v>
      </c>
      <c r="J4591" s="1" t="s">
        <v>47296</v>
      </c>
      <c r="K4591" s="3" t="s">
        <v>17</v>
      </c>
      <c r="L4591" s="1" t="s">
        <v>47325</v>
      </c>
      <c r="M4591" s="4" t="s">
        <v>42</v>
      </c>
      <c r="N4591" s="3" t="s">
        <v>34</v>
      </c>
      <c r="O4591" s="3" t="s">
        <v>47349</v>
      </c>
      <c r="P4591" s="3" t="s">
        <v>47296</v>
      </c>
      <c r="Q4591" s="3"/>
      <c r="R4591" s="3"/>
      <c r="S4591" s="3"/>
      <c r="T4591" s="3"/>
      <c r="U4591" s="3"/>
      <c r="V4591" s="3"/>
      <c r="W4591" s="3"/>
      <c r="X4591" s="3"/>
      <c r="Y4591" s="3"/>
      <c r="Z4591" s="1"/>
      <c r="AA4591" s="1" t="s">
        <v>16</v>
      </c>
      <c r="AB4591" s="3" t="s">
        <v>12</v>
      </c>
      <c r="AC4591" s="23" t="s">
        <v>37781</v>
      </c>
      <c r="AD4591" s="23" t="s">
        <v>42501</v>
      </c>
      <c r="AE4591" t="s">
        <v>35398</v>
      </c>
    </row>
    <row r="4592" spans="1:31" ht="14.25" customHeight="1">
      <c r="A4592" s="1">
        <v>4591</v>
      </c>
      <c r="B4592" s="1" t="s">
        <v>54</v>
      </c>
      <c r="C4592" s="1" t="s">
        <v>6401</v>
      </c>
      <c r="D4592" s="1" t="s">
        <v>2402</v>
      </c>
      <c r="E4592" s="1" t="s">
        <v>80</v>
      </c>
      <c r="F4592" s="1" t="s">
        <v>23966</v>
      </c>
      <c r="G4592" s="14">
        <v>9194444494</v>
      </c>
      <c r="H4592" s="1" t="s">
        <v>20</v>
      </c>
      <c r="I4592" s="1" t="s">
        <v>41</v>
      </c>
      <c r="J4592" s="1" t="s">
        <v>47296</v>
      </c>
      <c r="K4592" s="3" t="s">
        <v>17</v>
      </c>
      <c r="L4592" s="1" t="s">
        <v>47325</v>
      </c>
      <c r="M4592" s="4" t="s">
        <v>42</v>
      </c>
      <c r="N4592" s="3" t="s">
        <v>34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1"/>
      <c r="AA4592" s="1" t="s">
        <v>16</v>
      </c>
      <c r="AB4592" s="3" t="s">
        <v>12</v>
      </c>
      <c r="AC4592" s="23" t="s">
        <v>37781</v>
      </c>
      <c r="AD4592" s="23" t="s">
        <v>42502</v>
      </c>
      <c r="AE4592" t="s">
        <v>35397</v>
      </c>
    </row>
    <row r="4593" spans="1:31" ht="14.25" customHeight="1">
      <c r="A4593" s="1">
        <v>4592</v>
      </c>
      <c r="B4593" s="9" t="s">
        <v>6</v>
      </c>
      <c r="C4593" s="1" t="s">
        <v>6569</v>
      </c>
      <c r="D4593" s="1" t="s">
        <v>3465</v>
      </c>
      <c r="E4593" s="1" t="s">
        <v>724</v>
      </c>
      <c r="F4593" s="1" t="s">
        <v>24058</v>
      </c>
      <c r="G4593" s="14">
        <v>9194444644</v>
      </c>
      <c r="H4593" s="1" t="s">
        <v>15</v>
      </c>
      <c r="I4593" s="1" t="s">
        <v>62</v>
      </c>
      <c r="J4593" s="1" t="s">
        <v>47296</v>
      </c>
      <c r="K4593" s="3" t="s">
        <v>17</v>
      </c>
      <c r="L4593" s="1" t="s">
        <v>47325</v>
      </c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1"/>
      <c r="AA4593" s="1" t="s">
        <v>11</v>
      </c>
      <c r="AB4593" s="3" t="s">
        <v>13</v>
      </c>
      <c r="AC4593" s="23" t="s">
        <v>37781</v>
      </c>
      <c r="AD4593" s="23" t="s">
        <v>42503</v>
      </c>
      <c r="AE4593" t="s">
        <v>35397</v>
      </c>
    </row>
    <row r="4594" spans="1:31" ht="14.25" customHeight="1">
      <c r="A4594" s="1">
        <v>4593</v>
      </c>
      <c r="B4594" s="1" t="s">
        <v>54</v>
      </c>
      <c r="C4594" s="1" t="s">
        <v>6654</v>
      </c>
      <c r="D4594" s="1" t="s">
        <v>1302</v>
      </c>
      <c r="E4594" s="1" t="s">
        <v>40</v>
      </c>
      <c r="F4594" s="1" t="s">
        <v>31799</v>
      </c>
      <c r="G4594" s="14">
        <v>91994666469</v>
      </c>
      <c r="H4594" s="1" t="s">
        <v>20</v>
      </c>
      <c r="I4594" s="1" t="s">
        <v>9</v>
      </c>
      <c r="J4594" s="1" t="s">
        <v>47296</v>
      </c>
      <c r="K4594" s="3" t="s">
        <v>17</v>
      </c>
      <c r="L4594" s="1" t="s">
        <v>47325</v>
      </c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1"/>
      <c r="AA4594" s="1" t="s">
        <v>11</v>
      </c>
      <c r="AB4594" s="3" t="s">
        <v>13</v>
      </c>
      <c r="AC4594" s="23" t="s">
        <v>37781</v>
      </c>
      <c r="AD4594" s="23" t="s">
        <v>38250</v>
      </c>
      <c r="AE4594" s="20" t="s">
        <v>47358</v>
      </c>
    </row>
    <row r="4595" spans="1:31" ht="14.25" customHeight="1">
      <c r="A4595" s="1">
        <v>4594</v>
      </c>
      <c r="B4595" s="9" t="s">
        <v>6</v>
      </c>
      <c r="C4595" s="1" t="s">
        <v>6731</v>
      </c>
      <c r="D4595" s="1" t="s">
        <v>2002</v>
      </c>
      <c r="E4595" s="1" t="s">
        <v>287</v>
      </c>
      <c r="F4595" s="1" t="s">
        <v>24139</v>
      </c>
      <c r="G4595" s="14">
        <v>91994011609</v>
      </c>
      <c r="H4595" s="1" t="s">
        <v>37</v>
      </c>
      <c r="I4595" s="1" t="s">
        <v>9</v>
      </c>
      <c r="J4595" s="1" t="s">
        <v>47296</v>
      </c>
      <c r="K4595" s="3" t="s">
        <v>17</v>
      </c>
      <c r="L4595" s="1" t="s">
        <v>47325</v>
      </c>
      <c r="M4595" s="4" t="s">
        <v>42</v>
      </c>
      <c r="N4595" s="3" t="s">
        <v>34</v>
      </c>
      <c r="O4595" s="3" t="s">
        <v>27</v>
      </c>
      <c r="P4595" s="3" t="s">
        <v>47296</v>
      </c>
      <c r="Q4595" s="3"/>
      <c r="R4595" s="3"/>
      <c r="S4595" s="3"/>
      <c r="T4595" s="3"/>
      <c r="U4595" s="3"/>
      <c r="V4595" s="3"/>
      <c r="W4595" s="3"/>
      <c r="X4595" s="3"/>
      <c r="Y4595" s="3"/>
      <c r="Z4595" s="1"/>
      <c r="AA4595" s="1" t="s">
        <v>16</v>
      </c>
      <c r="AB4595" s="3" t="s">
        <v>12</v>
      </c>
      <c r="AC4595" s="23" t="s">
        <v>37781</v>
      </c>
      <c r="AD4595" s="23" t="s">
        <v>42504</v>
      </c>
      <c r="AE4595" t="s">
        <v>35396</v>
      </c>
    </row>
    <row r="4596" spans="1:31" ht="14.25" customHeight="1">
      <c r="A4596" s="1">
        <v>4595</v>
      </c>
      <c r="B4596" s="1" t="s">
        <v>54</v>
      </c>
      <c r="C4596" s="1" t="s">
        <v>6750</v>
      </c>
      <c r="D4596" s="1" t="s">
        <v>18673</v>
      </c>
      <c r="E4596" s="1" t="s">
        <v>714</v>
      </c>
      <c r="F4596" s="1" t="s">
        <v>24147</v>
      </c>
      <c r="G4596" s="14">
        <v>91446646064</v>
      </c>
      <c r="H4596" s="1" t="s">
        <v>8</v>
      </c>
      <c r="I4596" s="1" t="s">
        <v>41</v>
      </c>
      <c r="J4596" s="1" t="s">
        <v>47296</v>
      </c>
      <c r="K4596" s="3" t="s">
        <v>17</v>
      </c>
      <c r="L4596" s="1" t="s">
        <v>47325</v>
      </c>
      <c r="M4596" s="4" t="s">
        <v>42</v>
      </c>
      <c r="N4596" s="3" t="s">
        <v>34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1"/>
      <c r="AA4596" s="1" t="s">
        <v>16</v>
      </c>
      <c r="AB4596" s="3" t="s">
        <v>12</v>
      </c>
      <c r="AC4596" s="23" t="s">
        <v>37781</v>
      </c>
      <c r="AD4596" s="23" t="s">
        <v>42505</v>
      </c>
      <c r="AE4596" s="20" t="s">
        <v>47358</v>
      </c>
    </row>
    <row r="4597" spans="1:31" ht="14.25" customHeight="1">
      <c r="A4597" s="1">
        <v>4596</v>
      </c>
      <c r="B4597" s="9" t="s">
        <v>6</v>
      </c>
      <c r="C4597" s="1" t="s">
        <v>6893</v>
      </c>
      <c r="D4597" s="1" t="s">
        <v>6597</v>
      </c>
      <c r="E4597" s="1" t="s">
        <v>2705</v>
      </c>
      <c r="F4597" s="1" t="s">
        <v>24203</v>
      </c>
      <c r="G4597" s="14">
        <v>91906446914</v>
      </c>
      <c r="H4597" s="1" t="s">
        <v>20</v>
      </c>
      <c r="I4597" s="1" t="s">
        <v>41</v>
      </c>
      <c r="J4597" s="1" t="s">
        <v>47296</v>
      </c>
      <c r="K4597" s="3" t="s">
        <v>42</v>
      </c>
      <c r="L4597" s="1" t="s">
        <v>47325</v>
      </c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1"/>
      <c r="AA4597" s="1" t="s">
        <v>16</v>
      </c>
      <c r="AB4597" s="3" t="s">
        <v>12</v>
      </c>
      <c r="AC4597" s="23" t="s">
        <v>37781</v>
      </c>
      <c r="AD4597" s="23" t="s">
        <v>42506</v>
      </c>
      <c r="AE4597" s="20" t="s">
        <v>47358</v>
      </c>
    </row>
    <row r="4598" spans="1:31" ht="14.25" customHeight="1">
      <c r="A4598" s="1">
        <v>4597</v>
      </c>
      <c r="B4598" s="9" t="s">
        <v>6</v>
      </c>
      <c r="C4598" s="1" t="s">
        <v>6907</v>
      </c>
      <c r="D4598" s="1" t="s">
        <v>35706</v>
      </c>
      <c r="E4598" s="1" t="s">
        <v>1411</v>
      </c>
      <c r="F4598" s="1" t="s">
        <v>24211</v>
      </c>
      <c r="G4598" s="14">
        <v>91944064646</v>
      </c>
      <c r="H4598" s="1" t="s">
        <v>15</v>
      </c>
      <c r="I4598" s="1" t="s">
        <v>41</v>
      </c>
      <c r="J4598" s="1" t="s">
        <v>47296</v>
      </c>
      <c r="K4598" s="3" t="s">
        <v>17</v>
      </c>
      <c r="L4598" s="1" t="s">
        <v>47325</v>
      </c>
      <c r="M4598" s="4" t="s">
        <v>42</v>
      </c>
      <c r="N4598" s="3" t="s">
        <v>34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1"/>
      <c r="AA4598" s="1" t="s">
        <v>16</v>
      </c>
      <c r="AB4598" s="3" t="s">
        <v>12</v>
      </c>
      <c r="AC4598" s="23" t="s">
        <v>37781</v>
      </c>
      <c r="AD4598" s="23" t="s">
        <v>38350</v>
      </c>
      <c r="AE4598" t="s">
        <v>35398</v>
      </c>
    </row>
    <row r="4599" spans="1:31" ht="14.25" customHeight="1">
      <c r="A4599" s="1">
        <v>4598</v>
      </c>
      <c r="B4599" s="9" t="s">
        <v>6</v>
      </c>
      <c r="C4599" s="1" t="s">
        <v>6983</v>
      </c>
      <c r="D4599" s="1" t="s">
        <v>704</v>
      </c>
      <c r="E4599" s="1" t="s">
        <v>32</v>
      </c>
      <c r="F4599" s="1" t="s">
        <v>24254</v>
      </c>
      <c r="G4599" s="14">
        <v>91696604444</v>
      </c>
      <c r="H4599" s="1" t="s">
        <v>15</v>
      </c>
      <c r="I4599" s="1" t="s">
        <v>107</v>
      </c>
      <c r="J4599" s="1" t="s">
        <v>47296</v>
      </c>
      <c r="K4599" s="3" t="s">
        <v>213</v>
      </c>
      <c r="L4599" s="1" t="s">
        <v>47325</v>
      </c>
      <c r="M4599" s="4" t="s">
        <v>17</v>
      </c>
      <c r="N4599" s="3" t="s">
        <v>34</v>
      </c>
      <c r="O4599" s="4" t="s">
        <v>47347</v>
      </c>
      <c r="P4599" s="3" t="s">
        <v>47296</v>
      </c>
      <c r="Q4599" s="3"/>
      <c r="R4599" s="3"/>
      <c r="S4599" s="3"/>
      <c r="T4599" s="3"/>
      <c r="U4599" s="3"/>
      <c r="V4599" s="3"/>
      <c r="W4599" s="3"/>
      <c r="X4599" s="3"/>
      <c r="Y4599" s="3"/>
      <c r="Z4599" s="1"/>
      <c r="AA4599" s="1" t="s">
        <v>16</v>
      </c>
      <c r="AB4599" s="3" t="s">
        <v>12</v>
      </c>
      <c r="AC4599" s="23" t="s">
        <v>37781</v>
      </c>
      <c r="AD4599" s="23" t="s">
        <v>42507</v>
      </c>
      <c r="AE4599" s="20" t="s">
        <v>47358</v>
      </c>
    </row>
    <row r="4600" spans="1:31" ht="14.25" customHeight="1">
      <c r="A4600" s="1">
        <v>4599</v>
      </c>
      <c r="B4600" s="9" t="s">
        <v>6</v>
      </c>
      <c r="C4600" s="1" t="s">
        <v>6998</v>
      </c>
      <c r="D4600" s="1" t="s">
        <v>6999</v>
      </c>
      <c r="E4600" s="1" t="s">
        <v>93</v>
      </c>
      <c r="F4600" s="1" t="s">
        <v>24262</v>
      </c>
      <c r="G4600" s="14">
        <v>919404999441</v>
      </c>
      <c r="H4600" s="1" t="s">
        <v>15</v>
      </c>
      <c r="I4600" s="1" t="s">
        <v>41</v>
      </c>
      <c r="J4600" s="1" t="s">
        <v>47296</v>
      </c>
      <c r="K4600" s="3" t="s">
        <v>17</v>
      </c>
      <c r="L4600" s="1" t="s">
        <v>47325</v>
      </c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1"/>
      <c r="AA4600" s="1" t="s">
        <v>11</v>
      </c>
      <c r="AB4600" s="3" t="s">
        <v>586</v>
      </c>
      <c r="AC4600" s="23" t="s">
        <v>37781</v>
      </c>
      <c r="AD4600" s="23" t="s">
        <v>42508</v>
      </c>
      <c r="AE4600" t="s">
        <v>35397</v>
      </c>
    </row>
    <row r="4601" spans="1:31" ht="14.25" customHeight="1">
      <c r="A4601" s="1">
        <v>4600</v>
      </c>
      <c r="B4601" s="9" t="s">
        <v>6</v>
      </c>
      <c r="C4601" s="1" t="s">
        <v>7037</v>
      </c>
      <c r="D4601" s="1" t="s">
        <v>557</v>
      </c>
      <c r="E4601" s="1" t="s">
        <v>32</v>
      </c>
      <c r="F4601" s="1" t="s">
        <v>24283</v>
      </c>
      <c r="G4601" s="14">
        <v>9194949994</v>
      </c>
      <c r="H4601" s="1" t="s">
        <v>15</v>
      </c>
      <c r="I4601" s="1" t="s">
        <v>41</v>
      </c>
      <c r="J4601" s="1" t="s">
        <v>47296</v>
      </c>
      <c r="K4601" s="3" t="s">
        <v>17</v>
      </c>
      <c r="L4601" s="1" t="s">
        <v>47325</v>
      </c>
      <c r="M4601" s="4" t="s">
        <v>42</v>
      </c>
      <c r="N4601" s="3" t="s">
        <v>34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1"/>
      <c r="AA4601" s="1" t="s">
        <v>16</v>
      </c>
      <c r="AB4601" s="3" t="s">
        <v>12</v>
      </c>
      <c r="AC4601" s="23" t="s">
        <v>37781</v>
      </c>
      <c r="AD4601" s="23" t="s">
        <v>42509</v>
      </c>
      <c r="AE4601" t="s">
        <v>35398</v>
      </c>
    </row>
    <row r="4602" spans="1:31" ht="14.25" customHeight="1">
      <c r="A4602" s="1">
        <v>4601</v>
      </c>
      <c r="B4602" s="1" t="s">
        <v>54</v>
      </c>
      <c r="C4602" s="1" t="s">
        <v>7141</v>
      </c>
      <c r="D4602" s="1" t="s">
        <v>1518</v>
      </c>
      <c r="E4602" s="1" t="s">
        <v>73</v>
      </c>
      <c r="F4602" s="1" t="s">
        <v>24328</v>
      </c>
      <c r="G4602" s="14">
        <v>9194601964</v>
      </c>
      <c r="H4602" s="1" t="s">
        <v>15</v>
      </c>
      <c r="I4602" s="1" t="s">
        <v>41</v>
      </c>
      <c r="J4602" s="1" t="s">
        <v>47296</v>
      </c>
      <c r="K4602" s="3" t="s">
        <v>17</v>
      </c>
      <c r="L4602" s="1" t="s">
        <v>47325</v>
      </c>
      <c r="M4602" s="4" t="s">
        <v>42</v>
      </c>
      <c r="N4602" s="3" t="s">
        <v>34</v>
      </c>
      <c r="O4602" s="3" t="s">
        <v>171</v>
      </c>
      <c r="P4602" s="3" t="s">
        <v>47296</v>
      </c>
      <c r="Q4602" s="3"/>
      <c r="R4602" s="3"/>
      <c r="S4602" s="3"/>
      <c r="T4602" s="3"/>
      <c r="U4602" s="3"/>
      <c r="V4602" s="3"/>
      <c r="W4602" s="3"/>
      <c r="X4602" s="3"/>
      <c r="Y4602" s="3"/>
      <c r="Z4602" s="1"/>
      <c r="AA4602" s="1" t="s">
        <v>16</v>
      </c>
      <c r="AB4602" s="3" t="s">
        <v>12</v>
      </c>
      <c r="AC4602" s="23" t="s">
        <v>37781</v>
      </c>
      <c r="AD4602" s="23" t="s">
        <v>42510</v>
      </c>
      <c r="AE4602" s="20" t="s">
        <v>47358</v>
      </c>
    </row>
    <row r="4603" spans="1:31" ht="14.25" customHeight="1">
      <c r="A4603" s="1">
        <v>4602</v>
      </c>
      <c r="B4603" s="1" t="s">
        <v>54</v>
      </c>
      <c r="C4603" s="1" t="s">
        <v>7199</v>
      </c>
      <c r="D4603" s="1" t="s">
        <v>432</v>
      </c>
      <c r="E4603" s="1" t="s">
        <v>680</v>
      </c>
      <c r="F4603" s="1" t="s">
        <v>24354</v>
      </c>
      <c r="G4603" s="14">
        <v>9196446690</v>
      </c>
      <c r="H4603" s="1" t="s">
        <v>20</v>
      </c>
      <c r="I4603" s="1" t="s">
        <v>41</v>
      </c>
      <c r="J4603" s="1" t="s">
        <v>47296</v>
      </c>
      <c r="K4603" s="3" t="s">
        <v>17</v>
      </c>
      <c r="L4603" s="1" t="s">
        <v>47325</v>
      </c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1"/>
      <c r="AA4603" s="1" t="s">
        <v>16</v>
      </c>
      <c r="AB4603" s="3" t="s">
        <v>12</v>
      </c>
      <c r="AC4603" s="23" t="s">
        <v>37781</v>
      </c>
      <c r="AD4603" s="23" t="s">
        <v>42511</v>
      </c>
      <c r="AE4603" t="s">
        <v>35396</v>
      </c>
    </row>
    <row r="4604" spans="1:31" ht="14.25" customHeight="1">
      <c r="A4604" s="1">
        <v>4603</v>
      </c>
      <c r="B4604" s="9" t="s">
        <v>6</v>
      </c>
      <c r="C4604" s="1" t="s">
        <v>7264</v>
      </c>
      <c r="D4604" s="1" t="s">
        <v>1248</v>
      </c>
      <c r="E4604" s="1" t="s">
        <v>73</v>
      </c>
      <c r="F4604" s="1" t="s">
        <v>24387</v>
      </c>
      <c r="G4604" s="14">
        <v>91960164999</v>
      </c>
      <c r="H4604" s="1" t="s">
        <v>20</v>
      </c>
      <c r="I4604" s="1" t="s">
        <v>62</v>
      </c>
      <c r="J4604" s="1" t="s">
        <v>47296</v>
      </c>
      <c r="K4604" s="3" t="s">
        <v>42</v>
      </c>
      <c r="L4604" s="1" t="s">
        <v>47325</v>
      </c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1"/>
      <c r="AA4604" s="1" t="s">
        <v>16</v>
      </c>
      <c r="AB4604" s="3" t="s">
        <v>12</v>
      </c>
      <c r="AC4604" s="23" t="s">
        <v>37781</v>
      </c>
      <c r="AD4604" s="23" t="s">
        <v>42512</v>
      </c>
      <c r="AE4604" t="s">
        <v>35397</v>
      </c>
    </row>
    <row r="4605" spans="1:31" ht="14.25" customHeight="1">
      <c r="A4605" s="1">
        <v>4604</v>
      </c>
      <c r="B4605" s="9" t="s">
        <v>6</v>
      </c>
      <c r="C4605" s="1" t="s">
        <v>7359</v>
      </c>
      <c r="D4605" s="1" t="s">
        <v>437</v>
      </c>
      <c r="E4605" s="1" t="s">
        <v>4639</v>
      </c>
      <c r="F4605" s="1" t="s">
        <v>34094</v>
      </c>
      <c r="G4605" s="14">
        <v>916691644</v>
      </c>
      <c r="H4605" s="1" t="s">
        <v>15</v>
      </c>
      <c r="I4605" s="1" t="s">
        <v>41</v>
      </c>
      <c r="J4605" s="1" t="s">
        <v>47296</v>
      </c>
      <c r="K4605" s="3" t="s">
        <v>17</v>
      </c>
      <c r="L4605" s="1" t="s">
        <v>47325</v>
      </c>
      <c r="M4605" s="4" t="s">
        <v>42</v>
      </c>
      <c r="N4605" s="3" t="s">
        <v>34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1"/>
      <c r="AA4605" s="1" t="s">
        <v>16</v>
      </c>
      <c r="AB4605" s="3" t="s">
        <v>12</v>
      </c>
      <c r="AC4605" s="23" t="s">
        <v>37781</v>
      </c>
      <c r="AD4605" s="23" t="s">
        <v>42513</v>
      </c>
      <c r="AE4605" t="s">
        <v>35397</v>
      </c>
    </row>
    <row r="4606" spans="1:31" ht="14.25" customHeight="1">
      <c r="A4606" s="1">
        <v>4605</v>
      </c>
      <c r="B4606" s="9" t="s">
        <v>6</v>
      </c>
      <c r="C4606" s="1" t="s">
        <v>7368</v>
      </c>
      <c r="D4606" s="1" t="s">
        <v>546</v>
      </c>
      <c r="E4606" s="1" t="s">
        <v>19</v>
      </c>
      <c r="F4606" s="1" t="s">
        <v>24439</v>
      </c>
      <c r="G4606" s="14">
        <v>919494414144</v>
      </c>
      <c r="H4606" s="1" t="s">
        <v>8</v>
      </c>
      <c r="I4606" s="1" t="s">
        <v>62</v>
      </c>
      <c r="J4606" s="1" t="s">
        <v>47296</v>
      </c>
      <c r="K4606" s="3" t="s">
        <v>17</v>
      </c>
      <c r="L4606" s="1" t="s">
        <v>47325</v>
      </c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1"/>
      <c r="AA4606" s="1" t="s">
        <v>16</v>
      </c>
      <c r="AB4606" s="3" t="s">
        <v>12</v>
      </c>
      <c r="AC4606" s="23" t="s">
        <v>37781</v>
      </c>
      <c r="AD4606" s="23" t="s">
        <v>42514</v>
      </c>
      <c r="AE4606" t="s">
        <v>35396</v>
      </c>
    </row>
    <row r="4607" spans="1:31" ht="14.25" customHeight="1">
      <c r="A4607" s="1">
        <v>4606</v>
      </c>
      <c r="B4607" s="9" t="s">
        <v>6</v>
      </c>
      <c r="C4607" s="1" t="s">
        <v>8109</v>
      </c>
      <c r="D4607" s="1" t="s">
        <v>8110</v>
      </c>
      <c r="E4607" s="1" t="s">
        <v>2782</v>
      </c>
      <c r="F4607" s="1" t="s">
        <v>31964</v>
      </c>
      <c r="G4607" s="14">
        <v>9196969990</v>
      </c>
      <c r="H4607" s="1" t="s">
        <v>15</v>
      </c>
      <c r="I4607" s="1" t="s">
        <v>41</v>
      </c>
      <c r="J4607" s="1" t="s">
        <v>47296</v>
      </c>
      <c r="K4607" s="3" t="s">
        <v>17</v>
      </c>
      <c r="L4607" s="1" t="s">
        <v>47325</v>
      </c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1"/>
      <c r="AA4607" s="1" t="s">
        <v>11</v>
      </c>
      <c r="AB4607" s="3" t="s">
        <v>274</v>
      </c>
      <c r="AC4607" s="23" t="s">
        <v>37781</v>
      </c>
      <c r="AD4607" s="23" t="s">
        <v>42515</v>
      </c>
      <c r="AE4607" t="s">
        <v>35396</v>
      </c>
    </row>
    <row r="4608" spans="1:31" ht="14.25" customHeight="1">
      <c r="A4608" s="1">
        <v>4607</v>
      </c>
      <c r="B4608" s="9" t="s">
        <v>6</v>
      </c>
      <c r="C4608" s="1" t="s">
        <v>8189</v>
      </c>
      <c r="D4608" s="1" t="s">
        <v>8190</v>
      </c>
      <c r="E4608" s="1" t="s">
        <v>8191</v>
      </c>
      <c r="F4608" s="1" t="s">
        <v>31972</v>
      </c>
      <c r="G4608" s="14">
        <v>919044496901</v>
      </c>
      <c r="H4608" s="1" t="s">
        <v>15</v>
      </c>
      <c r="I4608" s="1" t="s">
        <v>41</v>
      </c>
      <c r="J4608" s="1" t="s">
        <v>47296</v>
      </c>
      <c r="K4608" s="3" t="s">
        <v>17</v>
      </c>
      <c r="L4608" s="1" t="s">
        <v>47325</v>
      </c>
      <c r="M4608" s="4" t="s">
        <v>42</v>
      </c>
      <c r="N4608" s="3" t="s">
        <v>34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1"/>
      <c r="AA4608" s="1" t="s">
        <v>16</v>
      </c>
      <c r="AB4608" s="3" t="s">
        <v>12</v>
      </c>
      <c r="AC4608" s="23" t="s">
        <v>37781</v>
      </c>
      <c r="AD4608" s="23" t="s">
        <v>42516</v>
      </c>
      <c r="AE4608" t="s">
        <v>35396</v>
      </c>
    </row>
    <row r="4609" spans="1:31" ht="14.25" customHeight="1">
      <c r="A4609" s="1">
        <v>4608</v>
      </c>
      <c r="B4609" s="9" t="s">
        <v>6</v>
      </c>
      <c r="C4609" s="1" t="s">
        <v>8482</v>
      </c>
      <c r="D4609" s="1" t="s">
        <v>286</v>
      </c>
      <c r="E4609" s="1" t="s">
        <v>1481</v>
      </c>
      <c r="F4609" s="1" t="s">
        <v>24968</v>
      </c>
      <c r="G4609" s="14">
        <v>91944460944</v>
      </c>
      <c r="H4609" s="1" t="s">
        <v>15</v>
      </c>
      <c r="I4609" s="1" t="s">
        <v>62</v>
      </c>
      <c r="J4609" s="1" t="s">
        <v>47296</v>
      </c>
      <c r="K4609" s="3" t="s">
        <v>171</v>
      </c>
      <c r="L4609" s="1" t="s">
        <v>47325</v>
      </c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1"/>
      <c r="AA4609" s="1" t="s">
        <v>16</v>
      </c>
      <c r="AB4609" s="3" t="s">
        <v>12</v>
      </c>
      <c r="AC4609" s="23" t="s">
        <v>37781</v>
      </c>
      <c r="AD4609" s="23" t="s">
        <v>42517</v>
      </c>
      <c r="AE4609" t="s">
        <v>35397</v>
      </c>
    </row>
    <row r="4610" spans="1:31" ht="14.25" customHeight="1">
      <c r="A4610" s="1">
        <v>4609</v>
      </c>
      <c r="B4610" s="9" t="s">
        <v>6</v>
      </c>
      <c r="C4610" s="1" t="s">
        <v>8596</v>
      </c>
      <c r="D4610" s="1" t="s">
        <v>1305</v>
      </c>
      <c r="E4610" s="1" t="s">
        <v>131</v>
      </c>
      <c r="F4610" s="1" t="s">
        <v>25017</v>
      </c>
      <c r="G4610" s="14">
        <v>914160449910</v>
      </c>
      <c r="H4610" s="1" t="s">
        <v>15</v>
      </c>
      <c r="I4610" s="1" t="s">
        <v>62</v>
      </c>
      <c r="J4610" s="1" t="s">
        <v>47296</v>
      </c>
      <c r="K4610" s="3" t="s">
        <v>17</v>
      </c>
      <c r="L4610" s="1" t="s">
        <v>47325</v>
      </c>
      <c r="M4610" s="4" t="s">
        <v>42</v>
      </c>
      <c r="N4610" s="3" t="s">
        <v>34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1"/>
      <c r="AA4610" s="1" t="s">
        <v>16</v>
      </c>
      <c r="AB4610" s="3" t="s">
        <v>12</v>
      </c>
      <c r="AC4610" s="23" t="s">
        <v>37781</v>
      </c>
      <c r="AD4610" s="23" t="s">
        <v>41306</v>
      </c>
      <c r="AE4610" t="s">
        <v>35396</v>
      </c>
    </row>
    <row r="4611" spans="1:31" ht="14.25" customHeight="1">
      <c r="A4611" s="1">
        <v>4610</v>
      </c>
      <c r="B4611" s="9" t="s">
        <v>6</v>
      </c>
      <c r="C4611" s="1" t="s">
        <v>8629</v>
      </c>
      <c r="D4611" s="1" t="s">
        <v>409</v>
      </c>
      <c r="E4611" s="1" t="s">
        <v>3632</v>
      </c>
      <c r="F4611" s="1" t="s">
        <v>34204</v>
      </c>
      <c r="G4611" s="14">
        <v>9199499999</v>
      </c>
      <c r="H4611" s="1" t="s">
        <v>15</v>
      </c>
      <c r="I4611" s="1" t="s">
        <v>41</v>
      </c>
      <c r="J4611" s="1" t="s">
        <v>47296</v>
      </c>
      <c r="K4611" s="3" t="s">
        <v>17</v>
      </c>
      <c r="L4611" s="1" t="s">
        <v>47325</v>
      </c>
      <c r="M4611" s="4" t="s">
        <v>42</v>
      </c>
      <c r="N4611" s="3" t="s">
        <v>34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1"/>
      <c r="AA4611" s="1" t="s">
        <v>16</v>
      </c>
      <c r="AB4611" s="3" t="s">
        <v>12</v>
      </c>
      <c r="AC4611" s="23" t="s">
        <v>37781</v>
      </c>
      <c r="AD4611" s="23" t="s">
        <v>42518</v>
      </c>
      <c r="AE4611" t="s">
        <v>35398</v>
      </c>
    </row>
    <row r="4612" spans="1:31" ht="14.25" customHeight="1">
      <c r="A4612" s="1">
        <v>4611</v>
      </c>
      <c r="B4612" s="9" t="s">
        <v>6</v>
      </c>
      <c r="C4612" s="1" t="s">
        <v>8643</v>
      </c>
      <c r="D4612" s="1" t="s">
        <v>371</v>
      </c>
      <c r="E4612" s="1" t="s">
        <v>813</v>
      </c>
      <c r="F4612" s="1" t="s">
        <v>32030</v>
      </c>
      <c r="G4612" s="14">
        <v>919909919040</v>
      </c>
      <c r="H4612" s="1" t="s">
        <v>37</v>
      </c>
      <c r="I4612" s="1" t="s">
        <v>41</v>
      </c>
      <c r="J4612" s="1" t="s">
        <v>47296</v>
      </c>
      <c r="K4612" s="3" t="s">
        <v>17</v>
      </c>
      <c r="L4612" s="1" t="s">
        <v>47325</v>
      </c>
      <c r="M4612" s="4" t="s">
        <v>42</v>
      </c>
      <c r="N4612" s="3" t="s">
        <v>34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1"/>
      <c r="AA4612" s="1" t="s">
        <v>16</v>
      </c>
      <c r="AB4612" s="3" t="s">
        <v>12</v>
      </c>
      <c r="AC4612" s="23" t="s">
        <v>37781</v>
      </c>
      <c r="AD4612" s="23" t="s">
        <v>42519</v>
      </c>
      <c r="AE4612" s="20" t="s">
        <v>47358</v>
      </c>
    </row>
    <row r="4613" spans="1:31" ht="14.25" customHeight="1">
      <c r="A4613" s="1">
        <v>4612</v>
      </c>
      <c r="B4613" s="9" t="s">
        <v>6</v>
      </c>
      <c r="C4613" s="1" t="s">
        <v>8681</v>
      </c>
      <c r="D4613" s="1" t="s">
        <v>965</v>
      </c>
      <c r="E4613" s="1" t="s">
        <v>328</v>
      </c>
      <c r="F4613" s="1" t="s">
        <v>32037</v>
      </c>
      <c r="G4613" s="14">
        <v>919446419</v>
      </c>
      <c r="H4613" s="1" t="s">
        <v>46</v>
      </c>
      <c r="I4613" s="1" t="s">
        <v>41</v>
      </c>
      <c r="J4613" s="1" t="s">
        <v>47296</v>
      </c>
      <c r="K4613" s="3" t="s">
        <v>42</v>
      </c>
      <c r="L4613" s="1" t="s">
        <v>47325</v>
      </c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1"/>
      <c r="AA4613" s="1" t="s">
        <v>16</v>
      </c>
      <c r="AB4613" s="3" t="s">
        <v>12</v>
      </c>
      <c r="AC4613" s="23" t="s">
        <v>37781</v>
      </c>
      <c r="AD4613" s="23" t="s">
        <v>42520</v>
      </c>
      <c r="AE4613" t="s">
        <v>35398</v>
      </c>
    </row>
    <row r="4614" spans="1:31" ht="14.25" customHeight="1">
      <c r="A4614" s="1">
        <v>4613</v>
      </c>
      <c r="B4614" s="9" t="s">
        <v>6</v>
      </c>
      <c r="C4614" s="1" t="s">
        <v>8957</v>
      </c>
      <c r="D4614" s="1" t="s">
        <v>2428</v>
      </c>
      <c r="E4614" s="1" t="s">
        <v>8958</v>
      </c>
      <c r="F4614" s="1" t="s">
        <v>25206</v>
      </c>
      <c r="G4614" s="14">
        <v>914160041490</v>
      </c>
      <c r="H4614" s="1" t="s">
        <v>20</v>
      </c>
      <c r="I4614" s="1" t="s">
        <v>41</v>
      </c>
      <c r="J4614" s="1" t="s">
        <v>47296</v>
      </c>
      <c r="K4614" s="3" t="s">
        <v>17</v>
      </c>
      <c r="L4614" s="1" t="s">
        <v>47325</v>
      </c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1"/>
      <c r="AA4614" s="1" t="s">
        <v>16</v>
      </c>
      <c r="AB4614" s="3" t="s">
        <v>12</v>
      </c>
      <c r="AC4614" s="23" t="s">
        <v>37781</v>
      </c>
      <c r="AD4614" s="23" t="s">
        <v>42079</v>
      </c>
      <c r="AE4614" s="20" t="s">
        <v>47358</v>
      </c>
    </row>
    <row r="4615" spans="1:31" ht="14.25" customHeight="1">
      <c r="A4615" s="1">
        <v>4614</v>
      </c>
      <c r="B4615" s="1" t="s">
        <v>54</v>
      </c>
      <c r="C4615" s="1" t="s">
        <v>9034</v>
      </c>
      <c r="D4615" s="1" t="s">
        <v>8239</v>
      </c>
      <c r="E4615" s="1" t="s">
        <v>2510</v>
      </c>
      <c r="F4615" s="1" t="s">
        <v>32070</v>
      </c>
      <c r="G4615" s="14">
        <v>91944996664</v>
      </c>
      <c r="H4615" s="1" t="s">
        <v>20</v>
      </c>
      <c r="I4615" s="1" t="s">
        <v>9</v>
      </c>
      <c r="J4615" s="1" t="s">
        <v>47296</v>
      </c>
      <c r="K4615" s="3" t="s">
        <v>63</v>
      </c>
      <c r="L4615" s="1" t="s">
        <v>47325</v>
      </c>
      <c r="M4615" s="3" t="s">
        <v>213</v>
      </c>
      <c r="N4615" s="3" t="s">
        <v>34</v>
      </c>
      <c r="O4615" s="3" t="s">
        <v>17</v>
      </c>
      <c r="P4615" s="3" t="s">
        <v>47296</v>
      </c>
      <c r="Q4615" s="3" t="s">
        <v>42</v>
      </c>
      <c r="R4615" s="3" t="s">
        <v>47296</v>
      </c>
      <c r="S4615" s="3" t="s">
        <v>27</v>
      </c>
      <c r="T4615" s="3" t="s">
        <v>47296</v>
      </c>
      <c r="U4615" s="3" t="s">
        <v>117</v>
      </c>
      <c r="V4615" s="3" t="s">
        <v>47296</v>
      </c>
      <c r="W4615" s="3" t="s">
        <v>178</v>
      </c>
      <c r="X4615" s="3" t="s">
        <v>47296</v>
      </c>
      <c r="Y4615" s="3" t="s">
        <v>171</v>
      </c>
      <c r="Z4615" s="1" t="s">
        <v>47296</v>
      </c>
      <c r="AA4615" s="1" t="s">
        <v>16</v>
      </c>
      <c r="AB4615" s="3" t="s">
        <v>12</v>
      </c>
      <c r="AC4615" s="23" t="s">
        <v>37781</v>
      </c>
      <c r="AD4615" s="23" t="s">
        <v>40008</v>
      </c>
      <c r="AE4615" t="s">
        <v>35396</v>
      </c>
    </row>
    <row r="4616" spans="1:31" ht="14.25" customHeight="1">
      <c r="A4616" s="1">
        <v>4615</v>
      </c>
      <c r="B4616" s="9" t="s">
        <v>6</v>
      </c>
      <c r="C4616" s="1" t="s">
        <v>9041</v>
      </c>
      <c r="D4616" s="1" t="s">
        <v>2702</v>
      </c>
      <c r="E4616" s="1" t="s">
        <v>217</v>
      </c>
      <c r="F4616" s="1" t="s">
        <v>32072</v>
      </c>
      <c r="G4616" s="14">
        <v>91940460144</v>
      </c>
      <c r="H4616" s="1" t="s">
        <v>15</v>
      </c>
      <c r="I4616" s="1" t="s">
        <v>62</v>
      </c>
      <c r="J4616" s="1" t="s">
        <v>47296</v>
      </c>
      <c r="K4616" s="3" t="s">
        <v>171</v>
      </c>
      <c r="L4616" s="1" t="s">
        <v>47325</v>
      </c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1"/>
      <c r="AA4616" s="1" t="s">
        <v>16</v>
      </c>
      <c r="AB4616" s="3" t="s">
        <v>12</v>
      </c>
      <c r="AC4616" s="23" t="s">
        <v>37781</v>
      </c>
      <c r="AD4616" s="23" t="s">
        <v>42521</v>
      </c>
      <c r="AE4616" s="20" t="s">
        <v>47358</v>
      </c>
    </row>
    <row r="4617" spans="1:31" ht="14.25" customHeight="1">
      <c r="A4617" s="1">
        <v>4616</v>
      </c>
      <c r="B4617" s="9" t="s">
        <v>6</v>
      </c>
      <c r="C4617" s="1" t="s">
        <v>9228</v>
      </c>
      <c r="D4617" s="1" t="s">
        <v>1240</v>
      </c>
      <c r="E4617" s="1" t="s">
        <v>9229</v>
      </c>
      <c r="F4617" s="1" t="s">
        <v>25341</v>
      </c>
      <c r="G4617" s="14">
        <v>919099090094</v>
      </c>
      <c r="H4617" s="1" t="s">
        <v>20</v>
      </c>
      <c r="I4617" s="1" t="s">
        <v>41</v>
      </c>
      <c r="J4617" s="1" t="s">
        <v>47296</v>
      </c>
      <c r="K4617" s="3" t="s">
        <v>42</v>
      </c>
      <c r="L4617" s="1" t="s">
        <v>47325</v>
      </c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1"/>
      <c r="AA4617" s="1" t="s">
        <v>16</v>
      </c>
      <c r="AB4617" s="3" t="s">
        <v>12</v>
      </c>
      <c r="AC4617" s="23" t="s">
        <v>37781</v>
      </c>
      <c r="AD4617" s="23" t="s">
        <v>42522</v>
      </c>
      <c r="AE4617" t="s">
        <v>35398</v>
      </c>
    </row>
    <row r="4618" spans="1:31" ht="14.25" customHeight="1">
      <c r="A4618" s="1">
        <v>4617</v>
      </c>
      <c r="B4618" s="9" t="s">
        <v>6</v>
      </c>
      <c r="C4618" s="1" t="s">
        <v>9283</v>
      </c>
      <c r="D4618" s="1" t="s">
        <v>911</v>
      </c>
      <c r="E4618" s="1" t="s">
        <v>9284</v>
      </c>
      <c r="F4618" s="1" t="s">
        <v>34255</v>
      </c>
      <c r="G4618" s="14">
        <v>9194411640</v>
      </c>
      <c r="H4618" s="1" t="s">
        <v>46</v>
      </c>
      <c r="I4618" s="1" t="s">
        <v>41</v>
      </c>
      <c r="J4618" s="1" t="s">
        <v>47296</v>
      </c>
      <c r="K4618" s="3" t="s">
        <v>17</v>
      </c>
      <c r="L4618" s="1" t="s">
        <v>47325</v>
      </c>
      <c r="M4618" s="4" t="s">
        <v>42</v>
      </c>
      <c r="N4618" s="3" t="s">
        <v>34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1"/>
      <c r="AA4618" s="1" t="s">
        <v>16</v>
      </c>
      <c r="AB4618" s="3" t="s">
        <v>12</v>
      </c>
      <c r="AC4618" s="23" t="s">
        <v>37781</v>
      </c>
      <c r="AD4618" s="23" t="s">
        <v>42523</v>
      </c>
      <c r="AE4618" t="s">
        <v>35396</v>
      </c>
    </row>
    <row r="4619" spans="1:31" ht="14.25" customHeight="1">
      <c r="A4619" s="1">
        <v>4618</v>
      </c>
      <c r="B4619" s="9" t="s">
        <v>6</v>
      </c>
      <c r="C4619" s="1" t="s">
        <v>9726</v>
      </c>
      <c r="D4619" s="1" t="s">
        <v>9727</v>
      </c>
      <c r="E4619" s="1" t="s">
        <v>1952</v>
      </c>
      <c r="F4619" s="1" t="s">
        <v>34299</v>
      </c>
      <c r="G4619" s="14">
        <v>919444944</v>
      </c>
      <c r="H4619" s="1" t="s">
        <v>15</v>
      </c>
      <c r="I4619" s="1" t="s">
        <v>41</v>
      </c>
      <c r="J4619" s="1" t="s">
        <v>47296</v>
      </c>
      <c r="K4619" s="3" t="s">
        <v>17</v>
      </c>
      <c r="L4619" s="1" t="s">
        <v>47325</v>
      </c>
      <c r="M4619" s="4" t="s">
        <v>42</v>
      </c>
      <c r="N4619" s="3" t="s">
        <v>34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1"/>
      <c r="AA4619" s="1" t="s">
        <v>16</v>
      </c>
      <c r="AB4619" s="3" t="s">
        <v>12</v>
      </c>
      <c r="AC4619" s="23" t="s">
        <v>37781</v>
      </c>
      <c r="AD4619" s="23" t="s">
        <v>42524</v>
      </c>
      <c r="AE4619" t="s">
        <v>35397</v>
      </c>
    </row>
    <row r="4620" spans="1:31" ht="14.25" customHeight="1">
      <c r="A4620" s="1">
        <v>4619</v>
      </c>
      <c r="B4620" s="9" t="s">
        <v>6</v>
      </c>
      <c r="C4620" s="1" t="s">
        <v>9732</v>
      </c>
      <c r="D4620" s="1" t="s">
        <v>873</v>
      </c>
      <c r="E4620" s="1" t="s">
        <v>40</v>
      </c>
      <c r="F4620" s="1" t="s">
        <v>25574</v>
      </c>
      <c r="G4620" s="14">
        <v>91919444944</v>
      </c>
      <c r="H4620" s="1" t="s">
        <v>20</v>
      </c>
      <c r="I4620" s="1" t="s">
        <v>9</v>
      </c>
      <c r="J4620" s="1" t="s">
        <v>47296</v>
      </c>
      <c r="K4620" s="3" t="s">
        <v>63</v>
      </c>
      <c r="L4620" s="1" t="s">
        <v>47325</v>
      </c>
      <c r="M4620" s="3" t="s">
        <v>213</v>
      </c>
      <c r="N4620" s="3" t="s">
        <v>34</v>
      </c>
      <c r="O4620" s="3" t="s">
        <v>17</v>
      </c>
      <c r="P4620" s="3" t="s">
        <v>47296</v>
      </c>
      <c r="Q4620" s="3" t="s">
        <v>42</v>
      </c>
      <c r="R4620" s="3" t="s">
        <v>47296</v>
      </c>
      <c r="S4620" s="3" t="s">
        <v>27</v>
      </c>
      <c r="T4620" s="3" t="s">
        <v>47296</v>
      </c>
      <c r="U4620" s="3" t="s">
        <v>117</v>
      </c>
      <c r="V4620" s="3" t="s">
        <v>47296</v>
      </c>
      <c r="W4620" s="3" t="s">
        <v>178</v>
      </c>
      <c r="X4620" s="3" t="s">
        <v>47296</v>
      </c>
      <c r="Y4620" s="3" t="s">
        <v>171</v>
      </c>
      <c r="Z4620" s="1" t="s">
        <v>47296</v>
      </c>
      <c r="AA4620" s="1" t="s">
        <v>16</v>
      </c>
      <c r="AB4620" s="3" t="s">
        <v>12</v>
      </c>
      <c r="AC4620" s="23" t="s">
        <v>37781</v>
      </c>
      <c r="AD4620" s="23" t="s">
        <v>42525</v>
      </c>
      <c r="AE4620" t="s">
        <v>35398</v>
      </c>
    </row>
    <row r="4621" spans="1:31" ht="14.25" customHeight="1">
      <c r="A4621" s="1">
        <v>4620</v>
      </c>
      <c r="B4621" s="9" t="s">
        <v>6</v>
      </c>
      <c r="C4621" s="1" t="s">
        <v>9742</v>
      </c>
      <c r="D4621" s="1" t="s">
        <v>7366</v>
      </c>
      <c r="E4621" s="1" t="s">
        <v>9743</v>
      </c>
      <c r="F4621" s="1" t="s">
        <v>25577</v>
      </c>
      <c r="G4621" s="14">
        <v>91449990</v>
      </c>
      <c r="H4621" s="1" t="s">
        <v>15</v>
      </c>
      <c r="I4621" s="1" t="s">
        <v>41</v>
      </c>
      <c r="J4621" s="1" t="s">
        <v>47296</v>
      </c>
      <c r="K4621" s="3" t="s">
        <v>17</v>
      </c>
      <c r="L4621" s="1" t="s">
        <v>47325</v>
      </c>
      <c r="M4621" s="4" t="s">
        <v>42</v>
      </c>
      <c r="N4621" s="3" t="s">
        <v>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1"/>
      <c r="AA4621" s="1" t="s">
        <v>16</v>
      </c>
      <c r="AB4621" s="3" t="s">
        <v>12</v>
      </c>
      <c r="AC4621" s="23" t="s">
        <v>37781</v>
      </c>
      <c r="AD4621" s="23" t="s">
        <v>42526</v>
      </c>
      <c r="AE4621" t="s">
        <v>35398</v>
      </c>
    </row>
    <row r="4622" spans="1:31" ht="14.25" customHeight="1">
      <c r="A4622" s="1">
        <v>4621</v>
      </c>
      <c r="B4622" s="1" t="s">
        <v>54</v>
      </c>
      <c r="C4622" s="1" t="s">
        <v>9973</v>
      </c>
      <c r="D4622" s="1" t="s">
        <v>162</v>
      </c>
      <c r="E4622" s="1" t="s">
        <v>90</v>
      </c>
      <c r="F4622" s="1" t="s">
        <v>25701</v>
      </c>
      <c r="G4622" s="14">
        <v>91944414404</v>
      </c>
      <c r="H4622" s="1" t="s">
        <v>20</v>
      </c>
      <c r="I4622" s="1" t="s">
        <v>62</v>
      </c>
      <c r="J4622" s="1" t="s">
        <v>47296</v>
      </c>
      <c r="K4622" s="3" t="s">
        <v>17</v>
      </c>
      <c r="L4622" s="1" t="s">
        <v>47325</v>
      </c>
      <c r="M4622" s="4" t="s">
        <v>42</v>
      </c>
      <c r="N4622" s="3" t="s">
        <v>34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1"/>
      <c r="AA4622" s="1" t="s">
        <v>16</v>
      </c>
      <c r="AB4622" s="3" t="s">
        <v>12</v>
      </c>
      <c r="AC4622" s="23" t="s">
        <v>37781</v>
      </c>
      <c r="AD4622" s="23" t="s">
        <v>42527</v>
      </c>
      <c r="AE4622" t="s">
        <v>35398</v>
      </c>
    </row>
    <row r="4623" spans="1:31" ht="14.25" customHeight="1">
      <c r="A4623" s="1">
        <v>4622</v>
      </c>
      <c r="B4623" s="1" t="s">
        <v>54</v>
      </c>
      <c r="C4623" s="1" t="s">
        <v>10011</v>
      </c>
      <c r="D4623" s="1" t="s">
        <v>1605</v>
      </c>
      <c r="E4623" s="1" t="s">
        <v>40</v>
      </c>
      <c r="F4623" s="1" t="s">
        <v>25720</v>
      </c>
      <c r="G4623" s="14">
        <v>9194464149</v>
      </c>
      <c r="H4623" s="1" t="s">
        <v>20</v>
      </c>
      <c r="I4623" s="1" t="s">
        <v>41</v>
      </c>
      <c r="J4623" s="1" t="s">
        <v>47296</v>
      </c>
      <c r="K4623" s="3" t="s">
        <v>17</v>
      </c>
      <c r="L4623" s="1" t="s">
        <v>47325</v>
      </c>
      <c r="M4623" s="4" t="s">
        <v>42</v>
      </c>
      <c r="N4623" s="3" t="s">
        <v>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1"/>
      <c r="AA4623" s="1" t="s">
        <v>16</v>
      </c>
      <c r="AB4623" s="3" t="s">
        <v>12</v>
      </c>
      <c r="AC4623" s="23" t="s">
        <v>37781</v>
      </c>
      <c r="AD4623" s="23" t="s">
        <v>42528</v>
      </c>
      <c r="AE4623" t="s">
        <v>35398</v>
      </c>
    </row>
    <row r="4624" spans="1:31" ht="14.25" customHeight="1">
      <c r="A4624" s="1">
        <v>4623</v>
      </c>
      <c r="B4624" s="9" t="s">
        <v>6</v>
      </c>
      <c r="C4624" s="1" t="s">
        <v>10294</v>
      </c>
      <c r="D4624" s="1" t="s">
        <v>636</v>
      </c>
      <c r="E4624" s="1" t="s">
        <v>10295</v>
      </c>
      <c r="F4624" s="1" t="s">
        <v>25857</v>
      </c>
      <c r="G4624" s="14">
        <v>9196649461</v>
      </c>
      <c r="H4624" s="1" t="s">
        <v>20</v>
      </c>
      <c r="I4624" s="1" t="s">
        <v>41</v>
      </c>
      <c r="J4624" s="1" t="s">
        <v>47296</v>
      </c>
      <c r="K4624" s="3" t="s">
        <v>17</v>
      </c>
      <c r="L4624" s="1" t="s">
        <v>47325</v>
      </c>
      <c r="M4624" s="4" t="s">
        <v>42</v>
      </c>
      <c r="N4624" s="3" t="s">
        <v>34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1"/>
      <c r="AA4624" s="1" t="s">
        <v>16</v>
      </c>
      <c r="AB4624" s="3" t="s">
        <v>12</v>
      </c>
      <c r="AC4624" s="23" t="s">
        <v>37781</v>
      </c>
      <c r="AD4624" s="23" t="s">
        <v>41065</v>
      </c>
      <c r="AE4624" t="s">
        <v>35398</v>
      </c>
    </row>
    <row r="4625" spans="1:31" ht="14.25" customHeight="1">
      <c r="A4625" s="1">
        <v>4624</v>
      </c>
      <c r="B4625" s="9" t="s">
        <v>6</v>
      </c>
      <c r="C4625" s="1" t="s">
        <v>10340</v>
      </c>
      <c r="D4625" s="1" t="s">
        <v>1506</v>
      </c>
      <c r="E4625" s="1" t="s">
        <v>78</v>
      </c>
      <c r="F4625" s="1" t="s">
        <v>34356</v>
      </c>
      <c r="G4625" s="14">
        <v>914969600</v>
      </c>
      <c r="H4625" s="1" t="s">
        <v>37</v>
      </c>
      <c r="I4625" s="1" t="s">
        <v>62</v>
      </c>
      <c r="J4625" s="1" t="s">
        <v>47296</v>
      </c>
      <c r="K4625" s="3" t="s">
        <v>17</v>
      </c>
      <c r="L4625" s="1" t="s">
        <v>47325</v>
      </c>
      <c r="M4625" s="4" t="s">
        <v>42</v>
      </c>
      <c r="N4625" s="3" t="s">
        <v>34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1"/>
      <c r="AA4625" s="1" t="s">
        <v>16</v>
      </c>
      <c r="AB4625" s="3" t="s">
        <v>12</v>
      </c>
      <c r="AC4625" s="23" t="s">
        <v>37781</v>
      </c>
      <c r="AD4625" s="23" t="s">
        <v>42529</v>
      </c>
      <c r="AE4625" s="20" t="s">
        <v>47358</v>
      </c>
    </row>
    <row r="4626" spans="1:31" ht="14.25" customHeight="1">
      <c r="A4626" s="1">
        <v>4625</v>
      </c>
      <c r="B4626" s="9" t="s">
        <v>6</v>
      </c>
      <c r="C4626" s="1" t="s">
        <v>10408</v>
      </c>
      <c r="D4626" s="1" t="s">
        <v>2359</v>
      </c>
      <c r="E4626" s="1" t="s">
        <v>40</v>
      </c>
      <c r="F4626" s="1" t="s">
        <v>25907</v>
      </c>
      <c r="G4626" s="14">
        <v>9199096940</v>
      </c>
      <c r="H4626" s="1" t="s">
        <v>15</v>
      </c>
      <c r="I4626" s="1" t="s">
        <v>41</v>
      </c>
      <c r="J4626" s="1" t="s">
        <v>47296</v>
      </c>
      <c r="K4626" s="3" t="s">
        <v>17</v>
      </c>
      <c r="L4626" s="1" t="s">
        <v>47325</v>
      </c>
      <c r="M4626" s="4" t="s">
        <v>42</v>
      </c>
      <c r="N4626" s="3" t="s">
        <v>34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1"/>
      <c r="AA4626" s="1" t="s">
        <v>16</v>
      </c>
      <c r="AB4626" s="3" t="s">
        <v>12</v>
      </c>
      <c r="AC4626" s="23" t="s">
        <v>37781</v>
      </c>
      <c r="AD4626" s="23" t="s">
        <v>42530</v>
      </c>
      <c r="AE4626" t="s">
        <v>35396</v>
      </c>
    </row>
    <row r="4627" spans="1:31" ht="14.25" customHeight="1">
      <c r="A4627" s="1">
        <v>4626</v>
      </c>
      <c r="B4627" s="9" t="s">
        <v>6</v>
      </c>
      <c r="C4627" s="1" t="s">
        <v>10457</v>
      </c>
      <c r="D4627" s="1" t="s">
        <v>371</v>
      </c>
      <c r="E4627" s="1" t="s">
        <v>1306</v>
      </c>
      <c r="F4627" s="1" t="s">
        <v>25925</v>
      </c>
      <c r="G4627" s="14">
        <v>9194469166</v>
      </c>
      <c r="H4627" s="1" t="s">
        <v>20</v>
      </c>
      <c r="I4627" s="1" t="s">
        <v>62</v>
      </c>
      <c r="J4627" s="1" t="s">
        <v>47296</v>
      </c>
      <c r="K4627" s="3" t="s">
        <v>17</v>
      </c>
      <c r="L4627" s="1" t="s">
        <v>47325</v>
      </c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1"/>
      <c r="AA4627" s="1" t="s">
        <v>11</v>
      </c>
      <c r="AB4627" s="3" t="s">
        <v>56</v>
      </c>
      <c r="AC4627" s="23" t="s">
        <v>37781</v>
      </c>
      <c r="AD4627" s="23" t="s">
        <v>42531</v>
      </c>
      <c r="AE4627" s="20" t="s">
        <v>47358</v>
      </c>
    </row>
    <row r="4628" spans="1:31" ht="14.25" customHeight="1">
      <c r="A4628" s="1">
        <v>4627</v>
      </c>
      <c r="B4628" s="9" t="s">
        <v>6</v>
      </c>
      <c r="C4628" s="1" t="s">
        <v>10477</v>
      </c>
      <c r="D4628" s="1" t="s">
        <v>9302</v>
      </c>
      <c r="E4628" s="1" t="s">
        <v>8033</v>
      </c>
      <c r="F4628" s="1" t="s">
        <v>25938</v>
      </c>
      <c r="G4628" s="14">
        <v>9106969460</v>
      </c>
      <c r="H4628" s="1" t="s">
        <v>15</v>
      </c>
      <c r="I4628" s="1" t="s">
        <v>41</v>
      </c>
      <c r="J4628" s="1" t="s">
        <v>47296</v>
      </c>
      <c r="K4628" s="3" t="s">
        <v>42</v>
      </c>
      <c r="L4628" s="1" t="s">
        <v>47325</v>
      </c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1"/>
      <c r="AA4628" s="1" t="s">
        <v>16</v>
      </c>
      <c r="AB4628" s="3" t="s">
        <v>12</v>
      </c>
      <c r="AC4628" s="23" t="s">
        <v>37781</v>
      </c>
      <c r="AD4628" s="23" t="s">
        <v>39729</v>
      </c>
      <c r="AE4628" s="20" t="s">
        <v>47358</v>
      </c>
    </row>
    <row r="4629" spans="1:31" ht="14.25" customHeight="1">
      <c r="A4629" s="1">
        <v>4628</v>
      </c>
      <c r="B4629" s="1" t="s">
        <v>10396</v>
      </c>
      <c r="C4629" s="22" t="s">
        <v>37778</v>
      </c>
      <c r="D4629" s="1" t="s">
        <v>522</v>
      </c>
      <c r="E4629" s="1" t="s">
        <v>78</v>
      </c>
      <c r="F4629" s="1" t="s">
        <v>25978</v>
      </c>
      <c r="G4629" s="14">
        <v>919099191496</v>
      </c>
      <c r="H4629" s="1" t="s">
        <v>20</v>
      </c>
      <c r="I4629" s="1" t="s">
        <v>41</v>
      </c>
      <c r="J4629" s="1" t="s">
        <v>47296</v>
      </c>
      <c r="K4629" s="3" t="s">
        <v>17</v>
      </c>
      <c r="L4629" s="1" t="s">
        <v>47325</v>
      </c>
      <c r="M4629" s="4" t="s">
        <v>42</v>
      </c>
      <c r="N4629" s="3" t="s">
        <v>34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1"/>
      <c r="AA4629" s="1" t="s">
        <v>16</v>
      </c>
      <c r="AB4629" s="3" t="s">
        <v>12</v>
      </c>
      <c r="AC4629" s="23" t="s">
        <v>37781</v>
      </c>
      <c r="AD4629" s="23" t="s">
        <v>42532</v>
      </c>
      <c r="AE4629" t="s">
        <v>35398</v>
      </c>
    </row>
    <row r="4630" spans="1:31" ht="14.25" customHeight="1">
      <c r="A4630" s="1">
        <v>4629</v>
      </c>
      <c r="B4630" s="9" t="s">
        <v>6</v>
      </c>
      <c r="C4630" s="1" t="s">
        <v>10672</v>
      </c>
      <c r="D4630" s="1" t="s">
        <v>2169</v>
      </c>
      <c r="E4630" s="1" t="s">
        <v>255</v>
      </c>
      <c r="F4630" s="1" t="s">
        <v>26038</v>
      </c>
      <c r="G4630" s="14">
        <v>9194446966</v>
      </c>
      <c r="H4630" s="1" t="s">
        <v>20</v>
      </c>
      <c r="I4630" s="1" t="s">
        <v>62</v>
      </c>
      <c r="J4630" s="1" t="s">
        <v>47296</v>
      </c>
      <c r="K4630" s="3" t="s">
        <v>17</v>
      </c>
      <c r="L4630" s="1" t="s">
        <v>47325</v>
      </c>
      <c r="M4630" s="4" t="s">
        <v>42</v>
      </c>
      <c r="N4630" s="3" t="s">
        <v>34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1"/>
      <c r="AA4630" s="1" t="s">
        <v>16</v>
      </c>
      <c r="AB4630" s="3" t="s">
        <v>12</v>
      </c>
      <c r="AC4630" s="23" t="s">
        <v>37781</v>
      </c>
      <c r="AD4630" s="23" t="s">
        <v>42533</v>
      </c>
      <c r="AE4630" t="s">
        <v>35398</v>
      </c>
    </row>
    <row r="4631" spans="1:31" ht="14.25" customHeight="1">
      <c r="A4631" s="1">
        <v>4630</v>
      </c>
      <c r="B4631" s="1" t="s">
        <v>10396</v>
      </c>
      <c r="C4631" s="1" t="s">
        <v>10823</v>
      </c>
      <c r="D4631" s="1" t="s">
        <v>5303</v>
      </c>
      <c r="E4631" s="1" t="s">
        <v>746</v>
      </c>
      <c r="F4631" s="1" t="s">
        <v>26125</v>
      </c>
      <c r="G4631" s="14">
        <v>914400144414</v>
      </c>
      <c r="H4631" s="1" t="s">
        <v>20</v>
      </c>
      <c r="I4631" s="1" t="s">
        <v>9</v>
      </c>
      <c r="J4631" s="1" t="s">
        <v>47296</v>
      </c>
      <c r="K4631" s="3" t="s">
        <v>17</v>
      </c>
      <c r="L4631" s="1" t="s">
        <v>47325</v>
      </c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1"/>
      <c r="AA4631" s="1" t="s">
        <v>16</v>
      </c>
      <c r="AB4631" s="3" t="s">
        <v>12</v>
      </c>
      <c r="AC4631" s="23" t="s">
        <v>37781</v>
      </c>
      <c r="AD4631" s="23" t="s">
        <v>42534</v>
      </c>
      <c r="AE4631" t="s">
        <v>35397</v>
      </c>
    </row>
    <row r="4632" spans="1:31" ht="14.25" customHeight="1">
      <c r="A4632" s="1">
        <v>4631</v>
      </c>
      <c r="B4632" s="9" t="s">
        <v>6</v>
      </c>
      <c r="C4632" s="1" t="s">
        <v>10882</v>
      </c>
      <c r="D4632" s="1" t="s">
        <v>7007</v>
      </c>
      <c r="E4632" s="1" t="s">
        <v>506</v>
      </c>
      <c r="F4632" s="1" t="s">
        <v>26157</v>
      </c>
      <c r="G4632" s="14">
        <v>919446649499</v>
      </c>
      <c r="H4632" s="1" t="s">
        <v>15</v>
      </c>
      <c r="I4632" s="1" t="s">
        <v>37779</v>
      </c>
      <c r="J4632" s="1" t="s">
        <v>47296</v>
      </c>
      <c r="K4632" s="3" t="s">
        <v>17</v>
      </c>
      <c r="L4632" s="1" t="s">
        <v>47325</v>
      </c>
      <c r="M4632" s="4" t="s">
        <v>42</v>
      </c>
      <c r="N4632" s="3" t="s">
        <v>34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1"/>
      <c r="AA4632" s="1" t="s">
        <v>16</v>
      </c>
      <c r="AB4632" s="3" t="s">
        <v>12</v>
      </c>
      <c r="AC4632" s="23" t="s">
        <v>37781</v>
      </c>
      <c r="AD4632" s="23" t="s">
        <v>42535</v>
      </c>
      <c r="AE4632" s="20" t="s">
        <v>47358</v>
      </c>
    </row>
    <row r="4633" spans="1:31" ht="14.25" customHeight="1">
      <c r="A4633" s="1">
        <v>4632</v>
      </c>
      <c r="B4633" s="1" t="s">
        <v>10396</v>
      </c>
      <c r="C4633" s="22" t="s">
        <v>37778</v>
      </c>
      <c r="D4633" s="1" t="s">
        <v>3417</v>
      </c>
      <c r="E4633" s="1" t="s">
        <v>1047</v>
      </c>
      <c r="F4633" s="1" t="s">
        <v>34419</v>
      </c>
      <c r="G4633" s="14">
        <v>9199946946</v>
      </c>
      <c r="H4633" s="1" t="s">
        <v>20</v>
      </c>
      <c r="I4633" s="1" t="s">
        <v>9</v>
      </c>
      <c r="J4633" s="1" t="s">
        <v>47296</v>
      </c>
      <c r="K4633" s="3" t="s">
        <v>42</v>
      </c>
      <c r="L4633" s="1" t="s">
        <v>47325</v>
      </c>
      <c r="M4633" s="3" t="s">
        <v>27</v>
      </c>
      <c r="N4633" s="3" t="s">
        <v>34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1"/>
      <c r="AA4633" s="1" t="s">
        <v>16</v>
      </c>
      <c r="AB4633" s="3" t="s">
        <v>12</v>
      </c>
      <c r="AC4633" s="23" t="s">
        <v>37781</v>
      </c>
      <c r="AD4633" s="23" t="s">
        <v>42536</v>
      </c>
      <c r="AE4633" t="s">
        <v>35397</v>
      </c>
    </row>
    <row r="4634" spans="1:31" ht="14.25" customHeight="1">
      <c r="A4634" s="1">
        <v>4633</v>
      </c>
      <c r="B4634" s="1" t="s">
        <v>10396</v>
      </c>
      <c r="C4634" s="1" t="s">
        <v>10923</v>
      </c>
      <c r="D4634" s="1" t="s">
        <v>917</v>
      </c>
      <c r="E4634" s="1" t="s">
        <v>36686</v>
      </c>
      <c r="F4634" s="1" t="s">
        <v>32285</v>
      </c>
      <c r="G4634" s="14">
        <v>919099994664</v>
      </c>
      <c r="H4634" s="1" t="s">
        <v>20</v>
      </c>
      <c r="I4634" s="1" t="s">
        <v>41</v>
      </c>
      <c r="J4634" s="1" t="s">
        <v>47296</v>
      </c>
      <c r="K4634" s="3" t="s">
        <v>171</v>
      </c>
      <c r="L4634" s="1" t="s">
        <v>47325</v>
      </c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1"/>
      <c r="AA4634" s="1" t="s">
        <v>16</v>
      </c>
      <c r="AB4634" s="3" t="s">
        <v>12</v>
      </c>
      <c r="AC4634" s="23" t="s">
        <v>37781</v>
      </c>
      <c r="AD4634" s="23" t="s">
        <v>42537</v>
      </c>
      <c r="AE4634" t="s">
        <v>35398</v>
      </c>
    </row>
    <row r="4635" spans="1:31" ht="14.25" customHeight="1">
      <c r="A4635" s="1">
        <v>4634</v>
      </c>
      <c r="B4635" s="1" t="s">
        <v>10396</v>
      </c>
      <c r="C4635" s="22" t="s">
        <v>37778</v>
      </c>
      <c r="D4635" s="1" t="s">
        <v>1132</v>
      </c>
      <c r="E4635" s="1" t="s">
        <v>558</v>
      </c>
      <c r="F4635" s="1" t="s">
        <v>26187</v>
      </c>
      <c r="G4635" s="14">
        <v>91944694440</v>
      </c>
      <c r="H4635" s="1" t="s">
        <v>20</v>
      </c>
      <c r="I4635" s="1" t="s">
        <v>9</v>
      </c>
      <c r="J4635" s="1" t="s">
        <v>47296</v>
      </c>
      <c r="K4635" s="3" t="s">
        <v>17</v>
      </c>
      <c r="L4635" s="1" t="s">
        <v>47325</v>
      </c>
      <c r="M4635" s="4" t="s">
        <v>42</v>
      </c>
      <c r="N4635" s="3" t="s">
        <v>34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1"/>
      <c r="AA4635" s="1" t="s">
        <v>16</v>
      </c>
      <c r="AB4635" s="3" t="s">
        <v>12</v>
      </c>
      <c r="AC4635" s="23" t="s">
        <v>37781</v>
      </c>
      <c r="AD4635" s="23" t="s">
        <v>42538</v>
      </c>
      <c r="AE4635" t="s">
        <v>35396</v>
      </c>
    </row>
    <row r="4636" spans="1:31" ht="14.25" customHeight="1">
      <c r="A4636" s="1">
        <v>4635</v>
      </c>
      <c r="B4636" s="9" t="s">
        <v>6</v>
      </c>
      <c r="C4636" s="1" t="s">
        <v>11004</v>
      </c>
      <c r="D4636" s="1" t="s">
        <v>35707</v>
      </c>
      <c r="E4636" s="1" t="s">
        <v>489</v>
      </c>
      <c r="F4636" s="1" t="s">
        <v>26220</v>
      </c>
      <c r="G4636" s="14">
        <v>9196991914</v>
      </c>
      <c r="H4636" s="1" t="s">
        <v>15</v>
      </c>
      <c r="I4636" s="1" t="s">
        <v>41</v>
      </c>
      <c r="J4636" s="1" t="s">
        <v>47296</v>
      </c>
      <c r="K4636" s="3" t="s">
        <v>17</v>
      </c>
      <c r="L4636" s="1" t="s">
        <v>47325</v>
      </c>
      <c r="M4636" s="4" t="s">
        <v>42</v>
      </c>
      <c r="N4636" s="3" t="s">
        <v>34</v>
      </c>
      <c r="O4636" s="3" t="s">
        <v>47349</v>
      </c>
      <c r="P4636" s="3" t="s">
        <v>47296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1"/>
      <c r="AA4636" s="1" t="s">
        <v>16</v>
      </c>
      <c r="AB4636" s="3" t="s">
        <v>12</v>
      </c>
      <c r="AC4636" s="23" t="s">
        <v>37781</v>
      </c>
      <c r="AD4636" s="23" t="s">
        <v>42539</v>
      </c>
      <c r="AE4636" t="s">
        <v>35396</v>
      </c>
    </row>
    <row r="4637" spans="1:31" ht="14.25" customHeight="1">
      <c r="A4637" s="1">
        <v>4636</v>
      </c>
      <c r="B4637" s="9" t="s">
        <v>6</v>
      </c>
      <c r="C4637" s="1" t="s">
        <v>11040</v>
      </c>
      <c r="D4637" s="1" t="s">
        <v>11041</v>
      </c>
      <c r="E4637" s="1" t="s">
        <v>410</v>
      </c>
      <c r="F4637" s="1" t="s">
        <v>34432</v>
      </c>
      <c r="G4637" s="14">
        <v>91969491666</v>
      </c>
      <c r="H4637" s="1" t="s">
        <v>20</v>
      </c>
      <c r="I4637" s="1" t="s">
        <v>107</v>
      </c>
      <c r="J4637" s="1" t="s">
        <v>47296</v>
      </c>
      <c r="K4637" s="3" t="s">
        <v>42</v>
      </c>
      <c r="L4637" s="1" t="s">
        <v>47325</v>
      </c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1"/>
      <c r="AA4637" s="1" t="s">
        <v>16</v>
      </c>
      <c r="AB4637" s="3" t="s">
        <v>12</v>
      </c>
      <c r="AC4637" s="23" t="s">
        <v>37781</v>
      </c>
      <c r="AD4637" s="23" t="s">
        <v>42540</v>
      </c>
      <c r="AE4637" t="s">
        <v>35397</v>
      </c>
    </row>
    <row r="4638" spans="1:31" ht="14.25" customHeight="1">
      <c r="A4638" s="1">
        <v>4637</v>
      </c>
      <c r="B4638" s="9" t="s">
        <v>6</v>
      </c>
      <c r="C4638" s="1" t="s">
        <v>11044</v>
      </c>
      <c r="D4638" s="1" t="s">
        <v>409</v>
      </c>
      <c r="E4638" s="1" t="s">
        <v>410</v>
      </c>
      <c r="F4638" s="1" t="s">
        <v>26240</v>
      </c>
      <c r="G4638" s="14">
        <v>9190649661</v>
      </c>
      <c r="H4638" s="1" t="s">
        <v>37</v>
      </c>
      <c r="I4638" s="1" t="s">
        <v>107</v>
      </c>
      <c r="J4638" s="1" t="s">
        <v>47296</v>
      </c>
      <c r="K4638" s="3" t="s">
        <v>42</v>
      </c>
      <c r="L4638" s="1" t="s">
        <v>47325</v>
      </c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1"/>
      <c r="AA4638" s="1" t="s">
        <v>16</v>
      </c>
      <c r="AB4638" s="3" t="s">
        <v>12</v>
      </c>
      <c r="AC4638" s="23" t="s">
        <v>37781</v>
      </c>
      <c r="AD4638" s="23" t="s">
        <v>42541</v>
      </c>
      <c r="AE4638" t="s">
        <v>35397</v>
      </c>
    </row>
    <row r="4639" spans="1:31" ht="14.25" customHeight="1">
      <c r="A4639" s="1">
        <v>4638</v>
      </c>
      <c r="B4639" s="9" t="s">
        <v>6</v>
      </c>
      <c r="C4639" s="1" t="s">
        <v>11054</v>
      </c>
      <c r="D4639" s="1" t="s">
        <v>5770</v>
      </c>
      <c r="E4639" s="1" t="s">
        <v>447</v>
      </c>
      <c r="F4639" s="1" t="s">
        <v>26245</v>
      </c>
      <c r="G4639" s="14">
        <v>91990944409</v>
      </c>
      <c r="H4639" s="1" t="s">
        <v>8</v>
      </c>
      <c r="I4639" s="1" t="s">
        <v>41</v>
      </c>
      <c r="J4639" s="1" t="s">
        <v>47296</v>
      </c>
      <c r="K4639" s="3" t="s">
        <v>17</v>
      </c>
      <c r="L4639" s="1" t="s">
        <v>47325</v>
      </c>
      <c r="M4639" s="4" t="s">
        <v>42</v>
      </c>
      <c r="N4639" s="3" t="s">
        <v>34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1"/>
      <c r="AA4639" s="1" t="s">
        <v>16</v>
      </c>
      <c r="AB4639" s="3" t="s">
        <v>12</v>
      </c>
      <c r="AC4639" s="23" t="s">
        <v>37781</v>
      </c>
      <c r="AD4639" s="23" t="s">
        <v>42542</v>
      </c>
      <c r="AE4639" t="s">
        <v>35397</v>
      </c>
    </row>
    <row r="4640" spans="1:31" ht="14.25" customHeight="1">
      <c r="A4640" s="1">
        <v>4639</v>
      </c>
      <c r="B4640" s="9" t="s">
        <v>6</v>
      </c>
      <c r="C4640" s="1" t="s">
        <v>11057</v>
      </c>
      <c r="D4640" s="1" t="s">
        <v>6541</v>
      </c>
      <c r="E4640" s="1" t="s">
        <v>14299</v>
      </c>
      <c r="F4640" s="1" t="s">
        <v>26248</v>
      </c>
      <c r="G4640" s="14">
        <v>91941966060</v>
      </c>
      <c r="H4640" s="1" t="s">
        <v>15</v>
      </c>
      <c r="I4640" s="1" t="s">
        <v>41</v>
      </c>
      <c r="J4640" s="1" t="s">
        <v>47296</v>
      </c>
      <c r="K4640" s="3" t="s">
        <v>17</v>
      </c>
      <c r="L4640" s="1" t="s">
        <v>47325</v>
      </c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1"/>
      <c r="AA4640" s="1" t="s">
        <v>11</v>
      </c>
      <c r="AB4640" s="3" t="s">
        <v>538</v>
      </c>
      <c r="AC4640" s="23" t="s">
        <v>37784</v>
      </c>
      <c r="AD4640" s="23" t="s">
        <v>42543</v>
      </c>
      <c r="AE4640" s="20" t="s">
        <v>47358</v>
      </c>
    </row>
    <row r="4641" spans="1:31" ht="14.25" customHeight="1">
      <c r="A4641" s="1">
        <v>4640</v>
      </c>
      <c r="B4641" s="9" t="s">
        <v>6</v>
      </c>
      <c r="C4641" s="1" t="s">
        <v>11060</v>
      </c>
      <c r="D4641" s="1" t="s">
        <v>526</v>
      </c>
      <c r="E4641" s="1" t="s">
        <v>102</v>
      </c>
      <c r="F4641" s="1" t="s">
        <v>26249</v>
      </c>
      <c r="G4641" s="14">
        <v>91990960496</v>
      </c>
      <c r="H4641" s="1" t="s">
        <v>15</v>
      </c>
      <c r="I4641" s="1" t="s">
        <v>41</v>
      </c>
      <c r="J4641" s="1" t="s">
        <v>47296</v>
      </c>
      <c r="K4641" s="3" t="s">
        <v>17</v>
      </c>
      <c r="L4641" s="1" t="s">
        <v>47325</v>
      </c>
      <c r="M4641" s="3" t="s">
        <v>178</v>
      </c>
      <c r="N4641" s="3" t="s">
        <v>34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1"/>
      <c r="AA4641" s="1" t="s">
        <v>16</v>
      </c>
      <c r="AB4641" s="3" t="s">
        <v>12</v>
      </c>
      <c r="AC4641" s="23" t="s">
        <v>37784</v>
      </c>
      <c r="AD4641" s="23" t="s">
        <v>42544</v>
      </c>
      <c r="AE4641" t="s">
        <v>35398</v>
      </c>
    </row>
    <row r="4642" spans="1:31" ht="14.25" customHeight="1">
      <c r="A4642" s="1">
        <v>4641</v>
      </c>
      <c r="B4642" s="9" t="s">
        <v>6</v>
      </c>
      <c r="C4642" s="1" t="s">
        <v>11066</v>
      </c>
      <c r="D4642" s="1" t="s">
        <v>11067</v>
      </c>
      <c r="E4642" s="1" t="s">
        <v>11068</v>
      </c>
      <c r="F4642" s="1" t="s">
        <v>26252</v>
      </c>
      <c r="G4642" s="14">
        <v>914460406616</v>
      </c>
      <c r="H4642" s="1" t="s">
        <v>15</v>
      </c>
      <c r="I4642" s="1" t="s">
        <v>41</v>
      </c>
      <c r="J4642" s="1" t="s">
        <v>47296</v>
      </c>
      <c r="K4642" s="3" t="s">
        <v>178</v>
      </c>
      <c r="L4642" s="1" t="s">
        <v>47325</v>
      </c>
      <c r="M4642" s="3" t="s">
        <v>171</v>
      </c>
      <c r="N4642" s="3" t="s">
        <v>34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1"/>
      <c r="AA4642" s="1" t="s">
        <v>16</v>
      </c>
      <c r="AB4642" s="3" t="s">
        <v>12</v>
      </c>
      <c r="AC4642" s="23" t="s">
        <v>37784</v>
      </c>
      <c r="AD4642" s="23" t="s">
        <v>42545</v>
      </c>
      <c r="AE4642" s="20" t="s">
        <v>47358</v>
      </c>
    </row>
    <row r="4643" spans="1:31" ht="14.25" customHeight="1">
      <c r="A4643" s="1">
        <v>4642</v>
      </c>
      <c r="B4643" s="9" t="s">
        <v>6</v>
      </c>
      <c r="C4643" s="1" t="s">
        <v>11074</v>
      </c>
      <c r="D4643" s="1" t="s">
        <v>11075</v>
      </c>
      <c r="E4643" s="1" t="s">
        <v>11076</v>
      </c>
      <c r="F4643" s="1" t="s">
        <v>26255</v>
      </c>
      <c r="G4643" s="14">
        <v>91416494464</v>
      </c>
      <c r="H4643" s="1" t="s">
        <v>15</v>
      </c>
      <c r="I4643" s="1" t="s">
        <v>62</v>
      </c>
      <c r="J4643" s="1" t="s">
        <v>47296</v>
      </c>
      <c r="K4643" s="3" t="s">
        <v>17</v>
      </c>
      <c r="L4643" s="1" t="s">
        <v>47325</v>
      </c>
      <c r="M4643" s="4" t="s">
        <v>42</v>
      </c>
      <c r="N4643" s="3" t="s">
        <v>34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1"/>
      <c r="AA4643" s="1" t="s">
        <v>16</v>
      </c>
      <c r="AB4643" s="3" t="s">
        <v>12</v>
      </c>
      <c r="AC4643" s="23" t="s">
        <v>37784</v>
      </c>
      <c r="AD4643" s="23" t="s">
        <v>42546</v>
      </c>
      <c r="AE4643" s="20" t="s">
        <v>47358</v>
      </c>
    </row>
    <row r="4644" spans="1:31" ht="14.25" customHeight="1">
      <c r="A4644" s="1">
        <v>4643</v>
      </c>
      <c r="B4644" s="9" t="s">
        <v>6</v>
      </c>
      <c r="C4644" s="1" t="s">
        <v>11089</v>
      </c>
      <c r="D4644" s="1" t="s">
        <v>846</v>
      </c>
      <c r="E4644" s="1" t="s">
        <v>6781</v>
      </c>
      <c r="F4644" s="1" t="s">
        <v>26261</v>
      </c>
      <c r="G4644" s="14">
        <v>9196011909</v>
      </c>
      <c r="H4644" s="1" t="s">
        <v>20</v>
      </c>
      <c r="I4644" s="1" t="s">
        <v>41</v>
      </c>
      <c r="J4644" s="1" t="s">
        <v>47296</v>
      </c>
      <c r="K4644" s="3" t="s">
        <v>213</v>
      </c>
      <c r="L4644" s="1" t="s">
        <v>47325</v>
      </c>
      <c r="M4644" s="4" t="s">
        <v>17</v>
      </c>
      <c r="N4644" s="3" t="s">
        <v>34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1"/>
      <c r="AA4644" s="1" t="s">
        <v>16</v>
      </c>
      <c r="AB4644" s="3" t="s">
        <v>12</v>
      </c>
      <c r="AC4644" s="23" t="s">
        <v>37784</v>
      </c>
      <c r="AD4644" s="23" t="s">
        <v>42547</v>
      </c>
      <c r="AE4644" t="s">
        <v>35396</v>
      </c>
    </row>
    <row r="4645" spans="1:31" ht="14.25" customHeight="1">
      <c r="A4645" s="1">
        <v>4644</v>
      </c>
      <c r="B4645" s="9" t="s">
        <v>6</v>
      </c>
      <c r="C4645" s="1" t="s">
        <v>11100</v>
      </c>
      <c r="D4645" s="1" t="s">
        <v>35708</v>
      </c>
      <c r="E4645" s="1" t="s">
        <v>36809</v>
      </c>
      <c r="F4645" s="1" t="s">
        <v>26267</v>
      </c>
      <c r="G4645" s="14">
        <v>919404144601</v>
      </c>
      <c r="H4645" s="1" t="s">
        <v>46</v>
      </c>
      <c r="I4645" s="1" t="s">
        <v>41</v>
      </c>
      <c r="J4645" s="1" t="s">
        <v>47296</v>
      </c>
      <c r="K4645" s="3" t="s">
        <v>17</v>
      </c>
      <c r="L4645" s="1" t="s">
        <v>47325</v>
      </c>
      <c r="M4645" s="4" t="s">
        <v>42</v>
      </c>
      <c r="N4645" s="3" t="s">
        <v>34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1"/>
      <c r="AA4645" s="1" t="s">
        <v>16</v>
      </c>
      <c r="AB4645" s="3" t="s">
        <v>12</v>
      </c>
      <c r="AC4645" s="23" t="s">
        <v>37784</v>
      </c>
      <c r="AD4645" s="23" t="s">
        <v>42548</v>
      </c>
      <c r="AE4645" t="s">
        <v>35397</v>
      </c>
    </row>
    <row r="4646" spans="1:31" ht="14.25" customHeight="1">
      <c r="A4646" s="1">
        <v>4645</v>
      </c>
      <c r="B4646" s="1" t="s">
        <v>10396</v>
      </c>
      <c r="C4646" s="1" t="s">
        <v>11218</v>
      </c>
      <c r="D4646" s="1" t="s">
        <v>361</v>
      </c>
      <c r="E4646" s="1" t="s">
        <v>32</v>
      </c>
      <c r="F4646" s="1" t="s">
        <v>34449</v>
      </c>
      <c r="G4646" s="14">
        <v>91440099464</v>
      </c>
      <c r="H4646" s="1" t="s">
        <v>20</v>
      </c>
      <c r="I4646" s="1" t="s">
        <v>41</v>
      </c>
      <c r="J4646" s="1" t="s">
        <v>47296</v>
      </c>
      <c r="K4646" s="3" t="s">
        <v>42</v>
      </c>
      <c r="L4646" s="1" t="s">
        <v>47325</v>
      </c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1"/>
      <c r="AA4646" s="1" t="s">
        <v>16</v>
      </c>
      <c r="AB4646" s="3" t="s">
        <v>12</v>
      </c>
      <c r="AC4646" s="23" t="s">
        <v>37784</v>
      </c>
      <c r="AD4646" s="23" t="s">
        <v>42549</v>
      </c>
      <c r="AE4646" t="s">
        <v>35398</v>
      </c>
    </row>
    <row r="4647" spans="1:31" ht="14.25" customHeight="1">
      <c r="A4647" s="1">
        <v>4646</v>
      </c>
      <c r="B4647" s="9" t="s">
        <v>6</v>
      </c>
      <c r="C4647" s="1" t="s">
        <v>11223</v>
      </c>
      <c r="D4647" s="1" t="s">
        <v>11224</v>
      </c>
      <c r="E4647" s="1" t="s">
        <v>2030</v>
      </c>
      <c r="F4647" s="1" t="s">
        <v>26327</v>
      </c>
      <c r="G4647" s="14">
        <v>914460906640</v>
      </c>
      <c r="H4647" s="1" t="s">
        <v>8</v>
      </c>
      <c r="I4647" s="1" t="s">
        <v>62</v>
      </c>
      <c r="J4647" s="1" t="s">
        <v>47296</v>
      </c>
      <c r="K4647" s="3" t="s">
        <v>17</v>
      </c>
      <c r="L4647" s="1" t="s">
        <v>47325</v>
      </c>
      <c r="M4647" s="4" t="s">
        <v>42</v>
      </c>
      <c r="N4647" s="3" t="s">
        <v>34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1"/>
      <c r="AA4647" s="1" t="s">
        <v>16</v>
      </c>
      <c r="AB4647" s="3" t="s">
        <v>12</v>
      </c>
      <c r="AC4647" s="23" t="s">
        <v>37784</v>
      </c>
      <c r="AD4647" s="23" t="s">
        <v>42550</v>
      </c>
      <c r="AE4647" t="s">
        <v>35398</v>
      </c>
    </row>
    <row r="4648" spans="1:31" ht="14.25" customHeight="1">
      <c r="A4648" s="1">
        <v>4647</v>
      </c>
      <c r="B4648" s="9" t="s">
        <v>6</v>
      </c>
      <c r="C4648" s="1" t="s">
        <v>11228</v>
      </c>
      <c r="D4648" s="1" t="s">
        <v>318</v>
      </c>
      <c r="E4648" s="1" t="s">
        <v>553</v>
      </c>
      <c r="F4648" s="1" t="s">
        <v>26330</v>
      </c>
      <c r="G4648" s="14">
        <v>919446494644</v>
      </c>
      <c r="H4648" s="1" t="s">
        <v>8</v>
      </c>
      <c r="I4648" s="1" t="s">
        <v>9</v>
      </c>
      <c r="J4648" s="1" t="s">
        <v>47296</v>
      </c>
      <c r="K4648" s="3" t="s">
        <v>17</v>
      </c>
      <c r="L4648" s="1" t="s">
        <v>47325</v>
      </c>
      <c r="M4648" s="4" t="s">
        <v>42</v>
      </c>
      <c r="N4648" s="3" t="s">
        <v>34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1"/>
      <c r="AA4648" s="1" t="s">
        <v>16</v>
      </c>
      <c r="AB4648" s="3" t="s">
        <v>12</v>
      </c>
      <c r="AC4648" s="23" t="s">
        <v>37784</v>
      </c>
      <c r="AD4648" s="23" t="s">
        <v>42551</v>
      </c>
      <c r="AE4648" s="20" t="s">
        <v>47358</v>
      </c>
    </row>
    <row r="4649" spans="1:31" ht="14.25" customHeight="1">
      <c r="A4649" s="1">
        <v>4648</v>
      </c>
      <c r="B4649" s="9" t="s">
        <v>6</v>
      </c>
      <c r="C4649" s="1" t="s">
        <v>11234</v>
      </c>
      <c r="D4649" s="1" t="s">
        <v>359</v>
      </c>
      <c r="E4649" s="1" t="s">
        <v>139</v>
      </c>
      <c r="F4649" s="1" t="s">
        <v>34451</v>
      </c>
      <c r="G4649" s="14">
        <v>9194499499</v>
      </c>
      <c r="H4649" s="1" t="s">
        <v>8</v>
      </c>
      <c r="I4649" s="1" t="s">
        <v>9</v>
      </c>
      <c r="J4649" s="1" t="s">
        <v>47296</v>
      </c>
      <c r="K4649" s="3" t="s">
        <v>17</v>
      </c>
      <c r="L4649" s="1" t="s">
        <v>47325</v>
      </c>
      <c r="M4649" s="4" t="s">
        <v>42</v>
      </c>
      <c r="N4649" s="3" t="s">
        <v>34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1"/>
      <c r="AA4649" s="1" t="s">
        <v>16</v>
      </c>
      <c r="AB4649" s="3" t="s">
        <v>12</v>
      </c>
      <c r="AC4649" s="23" t="s">
        <v>37784</v>
      </c>
      <c r="AD4649" s="23" t="s">
        <v>42552</v>
      </c>
      <c r="AE4649" t="s">
        <v>35396</v>
      </c>
    </row>
    <row r="4650" spans="1:31" ht="14.25" customHeight="1">
      <c r="A4650" s="1">
        <v>4649</v>
      </c>
      <c r="B4650" s="9" t="s">
        <v>6</v>
      </c>
      <c r="C4650" s="1" t="s">
        <v>11297</v>
      </c>
      <c r="D4650" s="1" t="s">
        <v>65</v>
      </c>
      <c r="E4650" s="1" t="s">
        <v>11298</v>
      </c>
      <c r="F4650" s="1" t="s">
        <v>26364</v>
      </c>
      <c r="G4650" s="14">
        <v>9191940606</v>
      </c>
      <c r="H4650" s="1" t="s">
        <v>15</v>
      </c>
      <c r="I4650" s="1" t="s">
        <v>41</v>
      </c>
      <c r="J4650" s="1" t="s">
        <v>47296</v>
      </c>
      <c r="K4650" s="3" t="s">
        <v>17</v>
      </c>
      <c r="L4650" s="1" t="s">
        <v>47325</v>
      </c>
      <c r="M4650" s="4" t="s">
        <v>42</v>
      </c>
      <c r="N4650" s="3" t="s">
        <v>34</v>
      </c>
      <c r="O4650" s="3" t="s">
        <v>47349</v>
      </c>
      <c r="P4650" s="3" t="s">
        <v>47296</v>
      </c>
      <c r="Q4650" s="3"/>
      <c r="R4650" s="3"/>
      <c r="S4650" s="3"/>
      <c r="T4650" s="3"/>
      <c r="U4650" s="3"/>
      <c r="V4650" s="3"/>
      <c r="W4650" s="3"/>
      <c r="X4650" s="3"/>
      <c r="Y4650" s="3"/>
      <c r="Z4650" s="1"/>
      <c r="AA4650" s="1" t="s">
        <v>16</v>
      </c>
      <c r="AB4650" s="3" t="s">
        <v>12</v>
      </c>
      <c r="AC4650" s="23" t="s">
        <v>37784</v>
      </c>
      <c r="AD4650" s="23" t="s">
        <v>42553</v>
      </c>
      <c r="AE4650" t="s">
        <v>35398</v>
      </c>
    </row>
    <row r="4651" spans="1:31" ht="14.25" customHeight="1">
      <c r="A4651" s="1">
        <v>4650</v>
      </c>
      <c r="B4651" s="9" t="s">
        <v>6</v>
      </c>
      <c r="C4651" s="1" t="s">
        <v>11355</v>
      </c>
      <c r="D4651" s="1" t="s">
        <v>841</v>
      </c>
      <c r="E4651" s="1" t="s">
        <v>40</v>
      </c>
      <c r="F4651" s="1" t="s">
        <v>26394</v>
      </c>
      <c r="G4651" s="14">
        <v>9199694666</v>
      </c>
      <c r="H4651" s="1" t="s">
        <v>20</v>
      </c>
      <c r="I4651" s="1" t="s">
        <v>41</v>
      </c>
      <c r="J4651" s="1" t="s">
        <v>47296</v>
      </c>
      <c r="K4651" s="3" t="s">
        <v>17</v>
      </c>
      <c r="L4651" s="1" t="s">
        <v>47325</v>
      </c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1"/>
      <c r="AA4651" s="1" t="s">
        <v>11</v>
      </c>
      <c r="AB4651" s="3" t="s">
        <v>274</v>
      </c>
      <c r="AC4651" s="23" t="s">
        <v>37784</v>
      </c>
      <c r="AD4651" s="23" t="s">
        <v>42554</v>
      </c>
      <c r="AE4651" t="s">
        <v>35397</v>
      </c>
    </row>
    <row r="4652" spans="1:31" ht="14.25" customHeight="1">
      <c r="A4652" s="1">
        <v>4651</v>
      </c>
      <c r="B4652" s="1" t="s">
        <v>10396</v>
      </c>
      <c r="C4652" s="1" t="s">
        <v>11379</v>
      </c>
      <c r="D4652" s="1" t="s">
        <v>35709</v>
      </c>
      <c r="E4652" s="1" t="s">
        <v>19</v>
      </c>
      <c r="F4652" s="1" t="s">
        <v>26405</v>
      </c>
      <c r="G4652" s="14">
        <v>91944606066</v>
      </c>
      <c r="H4652" s="1" t="s">
        <v>8</v>
      </c>
      <c r="I4652" s="1" t="s">
        <v>9</v>
      </c>
      <c r="J4652" s="1" t="s">
        <v>47296</v>
      </c>
      <c r="K4652" s="3" t="s">
        <v>63</v>
      </c>
      <c r="L4652" s="1" t="s">
        <v>47325</v>
      </c>
      <c r="M4652" s="3" t="s">
        <v>213</v>
      </c>
      <c r="N4652" s="3" t="s">
        <v>34</v>
      </c>
      <c r="O4652" s="3" t="s">
        <v>17</v>
      </c>
      <c r="P4652" s="3" t="s">
        <v>47296</v>
      </c>
      <c r="Q4652" s="3" t="s">
        <v>42</v>
      </c>
      <c r="R4652" s="3" t="s">
        <v>47296</v>
      </c>
      <c r="S4652" s="3" t="s">
        <v>27</v>
      </c>
      <c r="T4652" s="3" t="s">
        <v>47296</v>
      </c>
      <c r="U4652" s="3" t="s">
        <v>117</v>
      </c>
      <c r="V4652" s="3" t="s">
        <v>47296</v>
      </c>
      <c r="W4652" s="3" t="s">
        <v>178</v>
      </c>
      <c r="X4652" s="3" t="s">
        <v>47296</v>
      </c>
      <c r="Y4652" s="3" t="s">
        <v>171</v>
      </c>
      <c r="Z4652" s="1" t="s">
        <v>47296</v>
      </c>
      <c r="AA4652" s="1" t="s">
        <v>16</v>
      </c>
      <c r="AB4652" s="3" t="s">
        <v>12</v>
      </c>
      <c r="AC4652" s="23" t="s">
        <v>37784</v>
      </c>
      <c r="AD4652" s="23" t="s">
        <v>42555</v>
      </c>
      <c r="AE4652" t="s">
        <v>35398</v>
      </c>
    </row>
    <row r="4653" spans="1:31" ht="14.25" customHeight="1">
      <c r="A4653" s="1">
        <v>4652</v>
      </c>
      <c r="B4653" s="1" t="s">
        <v>10396</v>
      </c>
      <c r="C4653" s="1" t="s">
        <v>11388</v>
      </c>
      <c r="D4653" s="1" t="s">
        <v>1410</v>
      </c>
      <c r="E4653" s="1" t="s">
        <v>1527</v>
      </c>
      <c r="F4653" s="1" t="s">
        <v>26409</v>
      </c>
      <c r="G4653" s="14">
        <v>91944660411</v>
      </c>
      <c r="H4653" s="1" t="s">
        <v>20</v>
      </c>
      <c r="I4653" s="1" t="s">
        <v>41</v>
      </c>
      <c r="J4653" s="1" t="s">
        <v>47296</v>
      </c>
      <c r="K4653" s="3" t="s">
        <v>17</v>
      </c>
      <c r="L4653" s="1" t="s">
        <v>47325</v>
      </c>
      <c r="M4653" s="4" t="s">
        <v>42</v>
      </c>
      <c r="N4653" s="3" t="s">
        <v>34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1"/>
      <c r="AA4653" s="1" t="s">
        <v>16</v>
      </c>
      <c r="AB4653" s="3" t="s">
        <v>12</v>
      </c>
      <c r="AC4653" s="23" t="s">
        <v>37784</v>
      </c>
      <c r="AD4653" s="23" t="s">
        <v>42556</v>
      </c>
      <c r="AE4653" t="s">
        <v>35396</v>
      </c>
    </row>
    <row r="4654" spans="1:31" ht="14.25" customHeight="1">
      <c r="A4654" s="1">
        <v>4653</v>
      </c>
      <c r="B4654" s="1" t="s">
        <v>10396</v>
      </c>
      <c r="C4654" s="1" t="s">
        <v>11455</v>
      </c>
      <c r="D4654" s="1" t="s">
        <v>92</v>
      </c>
      <c r="E4654" s="1" t="s">
        <v>270</v>
      </c>
      <c r="F4654" s="1" t="s">
        <v>26442</v>
      </c>
      <c r="G4654" s="14">
        <v>919990909094</v>
      </c>
      <c r="H4654" s="1" t="s">
        <v>20</v>
      </c>
      <c r="I4654" s="1" t="s">
        <v>33</v>
      </c>
      <c r="J4654" s="1" t="s">
        <v>47296</v>
      </c>
      <c r="K4654" s="3" t="s">
        <v>42</v>
      </c>
      <c r="L4654" s="1" t="s">
        <v>47325</v>
      </c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1"/>
      <c r="AA4654" s="1" t="s">
        <v>16</v>
      </c>
      <c r="AB4654" s="3" t="s">
        <v>12</v>
      </c>
      <c r="AC4654" s="23" t="s">
        <v>37784</v>
      </c>
      <c r="AD4654" s="23" t="s">
        <v>42557</v>
      </c>
      <c r="AE4654" t="s">
        <v>35397</v>
      </c>
    </row>
    <row r="4655" spans="1:31" ht="14.25" customHeight="1">
      <c r="A4655" s="1">
        <v>4654</v>
      </c>
      <c r="B4655" s="1" t="s">
        <v>10396</v>
      </c>
      <c r="C4655" s="1" t="s">
        <v>11556</v>
      </c>
      <c r="D4655" s="1" t="s">
        <v>1348</v>
      </c>
      <c r="E4655" s="1" t="s">
        <v>84</v>
      </c>
      <c r="F4655" s="1" t="s">
        <v>34493</v>
      </c>
      <c r="G4655" s="14">
        <v>9190446190</v>
      </c>
      <c r="H4655" s="1" t="s">
        <v>20</v>
      </c>
      <c r="I4655" s="1" t="s">
        <v>62</v>
      </c>
      <c r="J4655" s="1" t="s">
        <v>47296</v>
      </c>
      <c r="K4655" s="3" t="s">
        <v>42</v>
      </c>
      <c r="L4655" s="1" t="s">
        <v>47325</v>
      </c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1"/>
      <c r="AA4655" s="1" t="s">
        <v>16</v>
      </c>
      <c r="AB4655" s="3" t="s">
        <v>12</v>
      </c>
      <c r="AC4655" s="23" t="s">
        <v>37784</v>
      </c>
      <c r="AD4655" s="23" t="s">
        <v>38830</v>
      </c>
      <c r="AE4655" s="20" t="s">
        <v>47358</v>
      </c>
    </row>
    <row r="4656" spans="1:31" ht="14.25" customHeight="1">
      <c r="A4656" s="1">
        <v>4655</v>
      </c>
      <c r="B4656" s="1" t="s">
        <v>10396</v>
      </c>
      <c r="C4656" s="1" t="s">
        <v>11672</v>
      </c>
      <c r="D4656" s="1" t="s">
        <v>350</v>
      </c>
      <c r="E4656" s="1" t="s">
        <v>724</v>
      </c>
      <c r="F4656" s="1" t="s">
        <v>26548</v>
      </c>
      <c r="G4656" s="14">
        <v>91944666440</v>
      </c>
      <c r="H4656" s="1" t="s">
        <v>8</v>
      </c>
      <c r="I4656" s="1" t="s">
        <v>41</v>
      </c>
      <c r="J4656" s="1" t="s">
        <v>47296</v>
      </c>
      <c r="K4656" s="3" t="s">
        <v>17</v>
      </c>
      <c r="L4656" s="1" t="s">
        <v>47325</v>
      </c>
      <c r="M4656" s="4" t="s">
        <v>42</v>
      </c>
      <c r="N4656" s="3" t="s">
        <v>34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1"/>
      <c r="AA4656" s="1" t="s">
        <v>16</v>
      </c>
      <c r="AB4656" s="3" t="s">
        <v>12</v>
      </c>
      <c r="AC4656" s="23" t="s">
        <v>37784</v>
      </c>
      <c r="AD4656" s="23" t="s">
        <v>42558</v>
      </c>
      <c r="AE4656" t="s">
        <v>35397</v>
      </c>
    </row>
    <row r="4657" spans="1:31" ht="14.25" customHeight="1">
      <c r="A4657" s="1">
        <v>4656</v>
      </c>
      <c r="B4657" s="1" t="s">
        <v>10396</v>
      </c>
      <c r="C4657" s="1" t="s">
        <v>11867</v>
      </c>
      <c r="D4657" s="1" t="s">
        <v>1302</v>
      </c>
      <c r="E4657" s="1" t="s">
        <v>139</v>
      </c>
      <c r="F4657" s="1" t="s">
        <v>32382</v>
      </c>
      <c r="G4657" s="14">
        <v>919499499994</v>
      </c>
      <c r="H4657" s="1" t="s">
        <v>20</v>
      </c>
      <c r="I4657" s="1" t="s">
        <v>9</v>
      </c>
      <c r="J4657" s="1" t="s">
        <v>47296</v>
      </c>
      <c r="K4657" s="3" t="s">
        <v>17</v>
      </c>
      <c r="L4657" s="1" t="s">
        <v>47325</v>
      </c>
      <c r="M4657" s="4" t="s">
        <v>42</v>
      </c>
      <c r="N4657" s="3" t="s">
        <v>34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1"/>
      <c r="AA4657" s="1" t="s">
        <v>16</v>
      </c>
      <c r="AB4657" s="3" t="s">
        <v>12</v>
      </c>
      <c r="AC4657" s="23" t="s">
        <v>37784</v>
      </c>
      <c r="AD4657" s="23" t="s">
        <v>42559</v>
      </c>
      <c r="AE4657" t="s">
        <v>35398</v>
      </c>
    </row>
    <row r="4658" spans="1:31" ht="14.25" customHeight="1">
      <c r="A4658" s="1">
        <v>4657</v>
      </c>
      <c r="B4658" s="1" t="s">
        <v>10396</v>
      </c>
      <c r="C4658" s="1" t="s">
        <v>12016</v>
      </c>
      <c r="D4658" s="1" t="s">
        <v>18693</v>
      </c>
      <c r="E4658" s="1" t="s">
        <v>139</v>
      </c>
      <c r="F4658" s="1" t="s">
        <v>26718</v>
      </c>
      <c r="G4658" s="14">
        <v>91990064496</v>
      </c>
      <c r="H4658" s="1" t="s">
        <v>20</v>
      </c>
      <c r="I4658" s="1" t="s">
        <v>9</v>
      </c>
      <c r="J4658" s="1" t="s">
        <v>47296</v>
      </c>
      <c r="K4658" s="3" t="s">
        <v>63</v>
      </c>
      <c r="L4658" s="1" t="s">
        <v>47325</v>
      </c>
      <c r="M4658" s="3" t="s">
        <v>213</v>
      </c>
      <c r="N4658" s="3" t="s">
        <v>34</v>
      </c>
      <c r="O4658" s="3" t="s">
        <v>17</v>
      </c>
      <c r="P4658" s="3" t="s">
        <v>47296</v>
      </c>
      <c r="Q4658" s="3" t="s">
        <v>42</v>
      </c>
      <c r="R4658" s="3" t="s">
        <v>47296</v>
      </c>
      <c r="S4658" s="3" t="s">
        <v>27</v>
      </c>
      <c r="T4658" s="3" t="s">
        <v>47296</v>
      </c>
      <c r="U4658" s="3" t="s">
        <v>117</v>
      </c>
      <c r="V4658" s="3" t="s">
        <v>47296</v>
      </c>
      <c r="W4658" s="3" t="s">
        <v>178</v>
      </c>
      <c r="X4658" s="3" t="s">
        <v>47296</v>
      </c>
      <c r="Y4658" s="3" t="s">
        <v>171</v>
      </c>
      <c r="Z4658" s="1" t="s">
        <v>47296</v>
      </c>
      <c r="AA4658" s="1" t="s">
        <v>16</v>
      </c>
      <c r="AB4658" s="3" t="s">
        <v>12</v>
      </c>
      <c r="AC4658" s="23" t="s">
        <v>37784</v>
      </c>
      <c r="AD4658" s="23" t="s">
        <v>42560</v>
      </c>
      <c r="AE4658" t="s">
        <v>35397</v>
      </c>
    </row>
    <row r="4659" spans="1:31" ht="14.25" customHeight="1">
      <c r="A4659" s="1">
        <v>4658</v>
      </c>
      <c r="B4659" s="9" t="s">
        <v>6</v>
      </c>
      <c r="C4659" s="1" t="s">
        <v>12296</v>
      </c>
      <c r="D4659" s="1" t="s">
        <v>37626</v>
      </c>
      <c r="E4659" s="1" t="s">
        <v>12297</v>
      </c>
      <c r="F4659" s="1" t="s">
        <v>34555</v>
      </c>
      <c r="G4659" s="14">
        <v>91944661991</v>
      </c>
      <c r="H4659" s="1" t="s">
        <v>20</v>
      </c>
      <c r="I4659" s="1" t="s">
        <v>9</v>
      </c>
      <c r="J4659" s="1" t="s">
        <v>47296</v>
      </c>
      <c r="K4659" s="3" t="s">
        <v>17</v>
      </c>
      <c r="L4659" s="1" t="s">
        <v>47325</v>
      </c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1"/>
      <c r="AA4659" s="1" t="s">
        <v>11</v>
      </c>
      <c r="AB4659" s="3" t="s">
        <v>56</v>
      </c>
      <c r="AC4659" s="23" t="s">
        <v>37784</v>
      </c>
      <c r="AD4659" s="23" t="s">
        <v>42561</v>
      </c>
      <c r="AE4659" t="s">
        <v>35396</v>
      </c>
    </row>
    <row r="4660" spans="1:31" ht="14.25" customHeight="1">
      <c r="A4660" s="1">
        <v>4659</v>
      </c>
      <c r="B4660" s="9" t="s">
        <v>6</v>
      </c>
      <c r="C4660" s="1" t="s">
        <v>12298</v>
      </c>
      <c r="D4660" s="1" t="s">
        <v>12299</v>
      </c>
      <c r="E4660" s="1" t="s">
        <v>40</v>
      </c>
      <c r="F4660" s="1" t="s">
        <v>26867</v>
      </c>
      <c r="G4660" s="14">
        <v>91999094941</v>
      </c>
      <c r="H4660" s="1" t="s">
        <v>132</v>
      </c>
      <c r="I4660" s="1" t="s">
        <v>41</v>
      </c>
      <c r="J4660" s="1" t="s">
        <v>47296</v>
      </c>
      <c r="K4660" s="3" t="s">
        <v>17</v>
      </c>
      <c r="L4660" s="1" t="s">
        <v>47325</v>
      </c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1"/>
      <c r="AA4660" s="1" t="s">
        <v>16</v>
      </c>
      <c r="AB4660" s="3" t="s">
        <v>12</v>
      </c>
      <c r="AC4660" s="23" t="s">
        <v>37784</v>
      </c>
      <c r="AD4660" s="23" t="s">
        <v>38339</v>
      </c>
      <c r="AE4660" t="s">
        <v>35396</v>
      </c>
    </row>
    <row r="4661" spans="1:31" ht="14.25" customHeight="1">
      <c r="A4661" s="1">
        <v>4660</v>
      </c>
      <c r="B4661" s="9" t="s">
        <v>6</v>
      </c>
      <c r="C4661" s="1" t="s">
        <v>12525</v>
      </c>
      <c r="D4661" s="1" t="s">
        <v>605</v>
      </c>
      <c r="E4661" s="1" t="s">
        <v>90</v>
      </c>
      <c r="F4661" s="1" t="s">
        <v>32454</v>
      </c>
      <c r="G4661" s="14">
        <v>91949006149</v>
      </c>
      <c r="H4661" s="1" t="s">
        <v>15</v>
      </c>
      <c r="I4661" s="1" t="s">
        <v>41</v>
      </c>
      <c r="J4661" s="1" t="s">
        <v>47296</v>
      </c>
      <c r="K4661" s="3" t="s">
        <v>17</v>
      </c>
      <c r="L4661" s="1" t="s">
        <v>47325</v>
      </c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1"/>
      <c r="AA4661" s="1" t="s">
        <v>11</v>
      </c>
      <c r="AB4661" s="3" t="s">
        <v>586</v>
      </c>
      <c r="AC4661" s="23" t="s">
        <v>37784</v>
      </c>
      <c r="AD4661" s="23" t="s">
        <v>42562</v>
      </c>
      <c r="AE4661" t="s">
        <v>35398</v>
      </c>
    </row>
    <row r="4662" spans="1:31" ht="14.25" customHeight="1">
      <c r="A4662" s="1">
        <v>4661</v>
      </c>
      <c r="B4662" s="9" t="s">
        <v>6</v>
      </c>
      <c r="C4662" s="1" t="s">
        <v>12648</v>
      </c>
      <c r="D4662" s="1" t="s">
        <v>5382</v>
      </c>
      <c r="E4662" s="1" t="s">
        <v>1225</v>
      </c>
      <c r="F4662" s="1" t="s">
        <v>32466</v>
      </c>
      <c r="G4662" s="14">
        <v>919904490</v>
      </c>
      <c r="H4662" s="1" t="s">
        <v>8</v>
      </c>
      <c r="I4662" s="1" t="s">
        <v>41</v>
      </c>
      <c r="J4662" s="1" t="s">
        <v>47296</v>
      </c>
      <c r="K4662" s="3" t="s">
        <v>17</v>
      </c>
      <c r="L4662" s="1" t="s">
        <v>47325</v>
      </c>
      <c r="M4662" s="4" t="s">
        <v>42</v>
      </c>
      <c r="N4662" s="3" t="s">
        <v>34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1"/>
      <c r="AA4662" s="1" t="s">
        <v>16</v>
      </c>
      <c r="AB4662" s="3" t="s">
        <v>12</v>
      </c>
      <c r="AC4662" s="23" t="s">
        <v>37784</v>
      </c>
      <c r="AD4662" s="23" t="s">
        <v>42563</v>
      </c>
      <c r="AE4662" t="s">
        <v>35397</v>
      </c>
    </row>
    <row r="4663" spans="1:31" ht="14.25" customHeight="1">
      <c r="A4663" s="1">
        <v>4662</v>
      </c>
      <c r="B4663" s="9" t="s">
        <v>6</v>
      </c>
      <c r="C4663" s="1" t="s">
        <v>12789</v>
      </c>
      <c r="D4663" s="1" t="s">
        <v>407</v>
      </c>
      <c r="E4663" s="1" t="s">
        <v>506</v>
      </c>
      <c r="F4663" s="1" t="s">
        <v>27139</v>
      </c>
      <c r="G4663" s="14">
        <v>919419066466</v>
      </c>
      <c r="H4663" s="1" t="s">
        <v>20</v>
      </c>
      <c r="I4663" s="1" t="s">
        <v>41</v>
      </c>
      <c r="J4663" s="1" t="s">
        <v>47296</v>
      </c>
      <c r="K4663" s="3" t="s">
        <v>42</v>
      </c>
      <c r="L4663" s="1" t="s">
        <v>47325</v>
      </c>
      <c r="M4663" s="3" t="s">
        <v>27</v>
      </c>
      <c r="N4663" s="3" t="s">
        <v>34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1"/>
      <c r="AA4663" s="1" t="s">
        <v>16</v>
      </c>
      <c r="AB4663" s="3" t="s">
        <v>12</v>
      </c>
      <c r="AC4663" s="23" t="s">
        <v>37784</v>
      </c>
      <c r="AD4663" s="23" t="s">
        <v>42564</v>
      </c>
      <c r="AE4663" t="s">
        <v>35398</v>
      </c>
    </row>
    <row r="4664" spans="1:31" ht="14.25" customHeight="1">
      <c r="A4664" s="1">
        <v>4663</v>
      </c>
      <c r="B4664" s="9" t="s">
        <v>6</v>
      </c>
      <c r="C4664" s="1" t="s">
        <v>12853</v>
      </c>
      <c r="D4664" s="1" t="s">
        <v>185</v>
      </c>
      <c r="E4664" s="1" t="s">
        <v>19</v>
      </c>
      <c r="F4664" s="1" t="s">
        <v>27227</v>
      </c>
      <c r="G4664" s="14">
        <v>9199444446</v>
      </c>
      <c r="H4664" s="1" t="s">
        <v>20</v>
      </c>
      <c r="I4664" s="1" t="s">
        <v>41</v>
      </c>
      <c r="J4664" s="1" t="s">
        <v>47296</v>
      </c>
      <c r="K4664" s="3" t="s">
        <v>63</v>
      </c>
      <c r="L4664" s="1" t="s">
        <v>47325</v>
      </c>
      <c r="M4664" s="3" t="s">
        <v>213</v>
      </c>
      <c r="N4664" s="3" t="s">
        <v>34</v>
      </c>
      <c r="O4664" s="3" t="s">
        <v>17</v>
      </c>
      <c r="P4664" s="3" t="s">
        <v>47296</v>
      </c>
      <c r="Q4664" s="3" t="s">
        <v>42</v>
      </c>
      <c r="R4664" s="3" t="s">
        <v>47296</v>
      </c>
      <c r="S4664" s="3" t="s">
        <v>27</v>
      </c>
      <c r="T4664" s="3" t="s">
        <v>47296</v>
      </c>
      <c r="U4664" s="3" t="s">
        <v>117</v>
      </c>
      <c r="V4664" s="3" t="s">
        <v>47296</v>
      </c>
      <c r="W4664" s="3" t="s">
        <v>178</v>
      </c>
      <c r="X4664" s="3" t="s">
        <v>47296</v>
      </c>
      <c r="Y4664" s="3" t="s">
        <v>171</v>
      </c>
      <c r="Z4664" s="1" t="s">
        <v>47296</v>
      </c>
      <c r="AA4664" s="1" t="s">
        <v>16</v>
      </c>
      <c r="AB4664" s="3" t="s">
        <v>12</v>
      </c>
      <c r="AC4664" s="23" t="s">
        <v>37784</v>
      </c>
      <c r="AD4664" s="23" t="s">
        <v>42565</v>
      </c>
      <c r="AE4664" t="s">
        <v>35398</v>
      </c>
    </row>
    <row r="4665" spans="1:31" ht="14.25" customHeight="1">
      <c r="A4665" s="1">
        <v>4664</v>
      </c>
      <c r="B4665" s="9" t="s">
        <v>6</v>
      </c>
      <c r="C4665" s="1" t="s">
        <v>12987</v>
      </c>
      <c r="D4665" s="1" t="s">
        <v>5973</v>
      </c>
      <c r="E4665" s="1" t="s">
        <v>3439</v>
      </c>
      <c r="F4665" s="1" t="s">
        <v>27307</v>
      </c>
      <c r="G4665" s="14">
        <v>9101691496</v>
      </c>
      <c r="H4665" s="1" t="s">
        <v>37</v>
      </c>
      <c r="I4665" s="1" t="s">
        <v>62</v>
      </c>
      <c r="J4665" s="1" t="s">
        <v>47296</v>
      </c>
      <c r="K4665" s="3" t="s">
        <v>17</v>
      </c>
      <c r="L4665" s="1" t="s">
        <v>47325</v>
      </c>
      <c r="M4665" s="4" t="s">
        <v>42</v>
      </c>
      <c r="N4665" s="3" t="s">
        <v>34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1"/>
      <c r="AA4665" s="1" t="s">
        <v>16</v>
      </c>
      <c r="AB4665" s="3" t="s">
        <v>12</v>
      </c>
      <c r="AC4665" s="23" t="s">
        <v>37784</v>
      </c>
      <c r="AD4665" s="23" t="s">
        <v>42566</v>
      </c>
      <c r="AE4665" s="20" t="s">
        <v>47358</v>
      </c>
    </row>
    <row r="4666" spans="1:31" ht="14.25" customHeight="1">
      <c r="A4666" s="1">
        <v>4665</v>
      </c>
      <c r="B4666" s="9" t="s">
        <v>6</v>
      </c>
      <c r="C4666" s="1" t="s">
        <v>13032</v>
      </c>
      <c r="D4666" s="1" t="s">
        <v>557</v>
      </c>
      <c r="E4666" s="1" t="s">
        <v>87</v>
      </c>
      <c r="F4666" s="1" t="s">
        <v>34643</v>
      </c>
      <c r="G4666" s="14">
        <v>91999440099</v>
      </c>
      <c r="H4666" s="1" t="s">
        <v>37</v>
      </c>
      <c r="I4666" s="1" t="s">
        <v>9</v>
      </c>
      <c r="J4666" s="1" t="s">
        <v>47296</v>
      </c>
      <c r="K4666" s="3" t="s">
        <v>17</v>
      </c>
      <c r="L4666" s="1" t="s">
        <v>47325</v>
      </c>
      <c r="M4666" s="4" t="s">
        <v>42</v>
      </c>
      <c r="N4666" s="3" t="s">
        <v>34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1"/>
      <c r="AA4666" s="1" t="s">
        <v>16</v>
      </c>
      <c r="AB4666" s="3" t="s">
        <v>12</v>
      </c>
      <c r="AC4666" s="23" t="s">
        <v>37784</v>
      </c>
      <c r="AD4666" s="23" t="s">
        <v>42567</v>
      </c>
      <c r="AE4666" s="20" t="s">
        <v>47358</v>
      </c>
    </row>
    <row r="4667" spans="1:31" ht="14.25" customHeight="1">
      <c r="A4667" s="1">
        <v>4666</v>
      </c>
      <c r="B4667" s="9" t="s">
        <v>6</v>
      </c>
      <c r="C4667" s="1" t="s">
        <v>13058</v>
      </c>
      <c r="D4667" s="1" t="s">
        <v>105</v>
      </c>
      <c r="E4667" s="1" t="s">
        <v>90</v>
      </c>
      <c r="F4667" s="1" t="s">
        <v>27365</v>
      </c>
      <c r="G4667" s="14">
        <v>91964404910</v>
      </c>
      <c r="H4667" s="1" t="s">
        <v>8</v>
      </c>
      <c r="I4667" s="1" t="s">
        <v>41</v>
      </c>
      <c r="J4667" s="1" t="s">
        <v>47296</v>
      </c>
      <c r="K4667" s="3" t="s">
        <v>17</v>
      </c>
      <c r="L4667" s="1" t="s">
        <v>47325</v>
      </c>
      <c r="M4667" s="4" t="s">
        <v>42</v>
      </c>
      <c r="N4667" s="3" t="s">
        <v>34</v>
      </c>
      <c r="O4667" s="3" t="s">
        <v>47349</v>
      </c>
      <c r="P4667" s="3" t="s">
        <v>47296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1"/>
      <c r="AA4667" s="1" t="s">
        <v>16</v>
      </c>
      <c r="AB4667" s="3" t="s">
        <v>12</v>
      </c>
      <c r="AC4667" s="23" t="s">
        <v>37784</v>
      </c>
      <c r="AD4667" s="23" t="s">
        <v>42568</v>
      </c>
      <c r="AE4667" t="s">
        <v>35397</v>
      </c>
    </row>
    <row r="4668" spans="1:31" ht="14.25" customHeight="1">
      <c r="A4668" s="1">
        <v>4667</v>
      </c>
      <c r="B4668" s="1" t="s">
        <v>10396</v>
      </c>
      <c r="C4668" s="22" t="s">
        <v>37778</v>
      </c>
      <c r="D4668" s="1" t="s">
        <v>13109</v>
      </c>
      <c r="E4668" s="1" t="s">
        <v>4656</v>
      </c>
      <c r="F4668" s="1" t="s">
        <v>13110</v>
      </c>
      <c r="G4668" s="14">
        <v>91949699490</v>
      </c>
      <c r="H4668" s="1" t="s">
        <v>8</v>
      </c>
      <c r="I4668" s="1" t="s">
        <v>62</v>
      </c>
      <c r="J4668" s="1" t="s">
        <v>47296</v>
      </c>
      <c r="K4668" s="3" t="s">
        <v>42</v>
      </c>
      <c r="L4668" s="1" t="s">
        <v>47325</v>
      </c>
      <c r="M4668" s="3" t="s">
        <v>27</v>
      </c>
      <c r="N4668" s="3" t="s">
        <v>34</v>
      </c>
      <c r="O4668" s="3" t="s">
        <v>47349</v>
      </c>
      <c r="P4668" s="3" t="s">
        <v>47296</v>
      </c>
      <c r="Q4668" s="3"/>
      <c r="R4668" s="3"/>
      <c r="S4668" s="3"/>
      <c r="T4668" s="3"/>
      <c r="U4668" s="3"/>
      <c r="V4668" s="3"/>
      <c r="W4668" s="3"/>
      <c r="X4668" s="3"/>
      <c r="Y4668" s="3"/>
      <c r="Z4668" s="1"/>
      <c r="AA4668" s="1" t="s">
        <v>16</v>
      </c>
      <c r="AB4668" s="3" t="s">
        <v>12</v>
      </c>
      <c r="AC4668" s="23" t="s">
        <v>37784</v>
      </c>
      <c r="AD4668" s="23" t="s">
        <v>42569</v>
      </c>
      <c r="AE4668" t="s">
        <v>35396</v>
      </c>
    </row>
    <row r="4669" spans="1:31" ht="14.25" customHeight="1">
      <c r="A4669" s="1">
        <v>4668</v>
      </c>
      <c r="B4669" s="9" t="s">
        <v>6</v>
      </c>
      <c r="C4669" s="1" t="s">
        <v>13140</v>
      </c>
      <c r="D4669" s="1" t="s">
        <v>8489</v>
      </c>
      <c r="E4669" s="1" t="s">
        <v>3457</v>
      </c>
      <c r="F4669" s="1" t="s">
        <v>32563</v>
      </c>
      <c r="G4669" s="14">
        <v>919494999099</v>
      </c>
      <c r="H4669" s="1" t="s">
        <v>8</v>
      </c>
      <c r="I4669" s="1" t="s">
        <v>62</v>
      </c>
      <c r="J4669" s="1" t="s">
        <v>47296</v>
      </c>
      <c r="K4669" s="3" t="s">
        <v>42</v>
      </c>
      <c r="L4669" s="1" t="s">
        <v>47325</v>
      </c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1"/>
      <c r="AA4669" s="1" t="s">
        <v>16</v>
      </c>
      <c r="AB4669" s="3" t="s">
        <v>12</v>
      </c>
      <c r="AC4669" s="23" t="s">
        <v>37784</v>
      </c>
      <c r="AD4669" s="23" t="s">
        <v>42570</v>
      </c>
      <c r="AE4669" t="s">
        <v>35396</v>
      </c>
    </row>
    <row r="4670" spans="1:31" ht="14.25" customHeight="1">
      <c r="A4670" s="1">
        <v>4669</v>
      </c>
      <c r="B4670" s="9" t="s">
        <v>6</v>
      </c>
      <c r="C4670" s="1" t="s">
        <v>13168</v>
      </c>
      <c r="D4670" s="1" t="s">
        <v>37499</v>
      </c>
      <c r="E4670" s="1" t="s">
        <v>2524</v>
      </c>
      <c r="F4670" s="1" t="s">
        <v>27428</v>
      </c>
      <c r="G4670" s="14">
        <v>919606090491</v>
      </c>
      <c r="H4670" s="1" t="s">
        <v>8</v>
      </c>
      <c r="I4670" s="1" t="s">
        <v>41</v>
      </c>
      <c r="J4670" s="1" t="s">
        <v>47296</v>
      </c>
      <c r="K4670" s="3" t="s">
        <v>42</v>
      </c>
      <c r="L4670" s="1" t="s">
        <v>47325</v>
      </c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1"/>
      <c r="AA4670" s="1" t="s">
        <v>16</v>
      </c>
      <c r="AB4670" s="3" t="s">
        <v>12</v>
      </c>
      <c r="AC4670" s="23" t="s">
        <v>37784</v>
      </c>
      <c r="AD4670" s="23" t="s">
        <v>42571</v>
      </c>
      <c r="AE4670" t="s">
        <v>35396</v>
      </c>
    </row>
    <row r="4671" spans="1:31" ht="14.25" customHeight="1">
      <c r="A4671" s="1">
        <v>4670</v>
      </c>
      <c r="B4671" s="9" t="s">
        <v>6</v>
      </c>
      <c r="C4671" s="1" t="s">
        <v>13186</v>
      </c>
      <c r="D4671" s="1" t="s">
        <v>432</v>
      </c>
      <c r="E4671" s="1" t="s">
        <v>447</v>
      </c>
      <c r="F4671" s="1" t="s">
        <v>27436</v>
      </c>
      <c r="G4671" s="14">
        <v>91446094409</v>
      </c>
      <c r="H4671" s="1" t="s">
        <v>15</v>
      </c>
      <c r="I4671" s="1" t="s">
        <v>41</v>
      </c>
      <c r="J4671" s="1" t="s">
        <v>47296</v>
      </c>
      <c r="K4671" s="3" t="s">
        <v>42</v>
      </c>
      <c r="L4671" s="1" t="s">
        <v>47325</v>
      </c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1"/>
      <c r="AA4671" s="1" t="s">
        <v>16</v>
      </c>
      <c r="AB4671" s="3" t="s">
        <v>12</v>
      </c>
      <c r="AC4671" s="23" t="s">
        <v>37784</v>
      </c>
      <c r="AD4671" s="23" t="s">
        <v>42572</v>
      </c>
      <c r="AE4671" s="20" t="s">
        <v>47358</v>
      </c>
    </row>
    <row r="4672" spans="1:31" ht="14.25" customHeight="1">
      <c r="A4672" s="1">
        <v>4671</v>
      </c>
      <c r="B4672" s="9" t="s">
        <v>6</v>
      </c>
      <c r="C4672" s="1" t="s">
        <v>13334</v>
      </c>
      <c r="D4672" s="1" t="s">
        <v>2046</v>
      </c>
      <c r="E4672" s="1" t="s">
        <v>1797</v>
      </c>
      <c r="F4672" s="1" t="s">
        <v>32587</v>
      </c>
      <c r="G4672" s="14">
        <v>91940044</v>
      </c>
      <c r="H4672" s="1" t="s">
        <v>20</v>
      </c>
      <c r="I4672" s="1" t="s">
        <v>9</v>
      </c>
      <c r="J4672" s="1" t="s">
        <v>47296</v>
      </c>
      <c r="K4672" s="3" t="s">
        <v>17</v>
      </c>
      <c r="L4672" s="1" t="s">
        <v>47325</v>
      </c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1"/>
      <c r="AA4672" s="1" t="s">
        <v>16</v>
      </c>
      <c r="AB4672" s="3" t="s">
        <v>12</v>
      </c>
      <c r="AC4672" s="23" t="s">
        <v>37785</v>
      </c>
      <c r="AD4672" s="23" t="s">
        <v>42573</v>
      </c>
      <c r="AE4672" t="s">
        <v>35396</v>
      </c>
    </row>
    <row r="4673" spans="1:31" ht="14.25" customHeight="1">
      <c r="A4673" s="1">
        <v>4672</v>
      </c>
      <c r="B4673" s="9" t="s">
        <v>6</v>
      </c>
      <c r="C4673" s="1" t="s">
        <v>13373</v>
      </c>
      <c r="D4673" s="1" t="s">
        <v>13374</v>
      </c>
      <c r="E4673" s="1" t="s">
        <v>333</v>
      </c>
      <c r="F4673" s="1" t="s">
        <v>32591</v>
      </c>
      <c r="G4673" s="14">
        <v>919944464666</v>
      </c>
      <c r="H4673" s="1" t="s">
        <v>8</v>
      </c>
      <c r="I4673" s="1" t="s">
        <v>9</v>
      </c>
      <c r="J4673" s="1" t="s">
        <v>47296</v>
      </c>
      <c r="K4673" s="3" t="s">
        <v>42</v>
      </c>
      <c r="L4673" s="1" t="s">
        <v>47325</v>
      </c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1"/>
      <c r="AA4673" s="1" t="s">
        <v>16</v>
      </c>
      <c r="AB4673" s="3" t="s">
        <v>12</v>
      </c>
      <c r="AC4673" s="23" t="s">
        <v>37785</v>
      </c>
      <c r="AD4673" s="23" t="s">
        <v>42574</v>
      </c>
      <c r="AE4673" t="s">
        <v>35398</v>
      </c>
    </row>
    <row r="4674" spans="1:31" ht="14.25" customHeight="1">
      <c r="A4674" s="1">
        <v>4673</v>
      </c>
      <c r="B4674" s="9" t="s">
        <v>6</v>
      </c>
      <c r="C4674" s="1" t="s">
        <v>13407</v>
      </c>
      <c r="D4674" s="1" t="s">
        <v>359</v>
      </c>
      <c r="E4674" s="1" t="s">
        <v>2101</v>
      </c>
      <c r="F4674" s="1" t="s">
        <v>27542</v>
      </c>
      <c r="G4674" s="14">
        <v>91606640410</v>
      </c>
      <c r="H4674" s="1" t="s">
        <v>8</v>
      </c>
      <c r="I4674" s="1" t="s">
        <v>41</v>
      </c>
      <c r="J4674" s="1" t="s">
        <v>47296</v>
      </c>
      <c r="K4674" s="3" t="s">
        <v>17</v>
      </c>
      <c r="L4674" s="1" t="s">
        <v>47325</v>
      </c>
      <c r="M4674" s="4" t="s">
        <v>42</v>
      </c>
      <c r="N4674" s="3" t="s">
        <v>34</v>
      </c>
      <c r="O4674" s="3" t="s">
        <v>47349</v>
      </c>
      <c r="P4674" s="3" t="s">
        <v>47296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1"/>
      <c r="AA4674" s="1" t="s">
        <v>16</v>
      </c>
      <c r="AB4674" s="3" t="s">
        <v>12</v>
      </c>
      <c r="AC4674" s="23" t="s">
        <v>37785</v>
      </c>
      <c r="AD4674" s="23" t="s">
        <v>42575</v>
      </c>
      <c r="AE4674" t="s">
        <v>35396</v>
      </c>
    </row>
    <row r="4675" spans="1:31" ht="14.25" customHeight="1">
      <c r="A4675" s="1">
        <v>4674</v>
      </c>
      <c r="B4675" s="9" t="s">
        <v>6</v>
      </c>
      <c r="C4675" s="1" t="s">
        <v>13423</v>
      </c>
      <c r="D4675" s="1" t="s">
        <v>3071</v>
      </c>
      <c r="E4675" s="1" t="s">
        <v>139</v>
      </c>
      <c r="F4675" s="1" t="s">
        <v>34685</v>
      </c>
      <c r="G4675" s="14">
        <v>91949494944</v>
      </c>
      <c r="H4675" s="1" t="s">
        <v>37</v>
      </c>
      <c r="I4675" s="1" t="s">
        <v>41</v>
      </c>
      <c r="J4675" s="1" t="s">
        <v>47296</v>
      </c>
      <c r="K4675" s="3" t="s">
        <v>17</v>
      </c>
      <c r="L4675" s="1" t="s">
        <v>47325</v>
      </c>
      <c r="M4675" s="4" t="s">
        <v>42</v>
      </c>
      <c r="N4675" s="3" t="s">
        <v>34</v>
      </c>
      <c r="O4675" s="3" t="s">
        <v>171</v>
      </c>
      <c r="P4675" s="3" t="s">
        <v>47296</v>
      </c>
      <c r="Q4675" s="3"/>
      <c r="R4675" s="3"/>
      <c r="S4675" s="3"/>
      <c r="T4675" s="3"/>
      <c r="U4675" s="3"/>
      <c r="V4675" s="3"/>
      <c r="W4675" s="3"/>
      <c r="X4675" s="3"/>
      <c r="Y4675" s="3"/>
      <c r="Z4675" s="1"/>
      <c r="AA4675" s="1" t="s">
        <v>16</v>
      </c>
      <c r="AB4675" s="3" t="s">
        <v>12</v>
      </c>
      <c r="AC4675" s="23" t="s">
        <v>37785</v>
      </c>
      <c r="AD4675" s="23" t="s">
        <v>42576</v>
      </c>
      <c r="AE4675" t="s">
        <v>35398</v>
      </c>
    </row>
    <row r="4676" spans="1:31" ht="14.25" customHeight="1">
      <c r="A4676" s="1">
        <v>4675</v>
      </c>
      <c r="B4676" s="9" t="s">
        <v>6</v>
      </c>
      <c r="C4676" s="1" t="s">
        <v>13483</v>
      </c>
      <c r="D4676" s="1" t="s">
        <v>2359</v>
      </c>
      <c r="E4676" s="1" t="s">
        <v>4551</v>
      </c>
      <c r="F4676" s="1" t="s">
        <v>27571</v>
      </c>
      <c r="G4676" s="14">
        <v>91440904644</v>
      </c>
      <c r="H4676" s="1" t="s">
        <v>8</v>
      </c>
      <c r="I4676" s="1" t="s">
        <v>41</v>
      </c>
      <c r="J4676" s="1" t="s">
        <v>47296</v>
      </c>
      <c r="K4676" s="3" t="s">
        <v>17</v>
      </c>
      <c r="L4676" s="1" t="s">
        <v>47325</v>
      </c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1"/>
      <c r="AA4676" s="1" t="s">
        <v>16</v>
      </c>
      <c r="AB4676" s="3" t="s">
        <v>12</v>
      </c>
      <c r="AC4676" s="23" t="s">
        <v>37785</v>
      </c>
      <c r="AD4676" s="23" t="s">
        <v>42577</v>
      </c>
      <c r="AE4676" t="s">
        <v>35397</v>
      </c>
    </row>
    <row r="4677" spans="1:31" ht="14.25" customHeight="1">
      <c r="A4677" s="1">
        <v>4676</v>
      </c>
      <c r="B4677" s="9" t="s">
        <v>6</v>
      </c>
      <c r="C4677" s="1" t="s">
        <v>13516</v>
      </c>
      <c r="D4677" s="1" t="s">
        <v>884</v>
      </c>
      <c r="E4677" s="1" t="s">
        <v>90</v>
      </c>
      <c r="F4677" s="1" t="s">
        <v>27592</v>
      </c>
      <c r="G4677" s="14">
        <v>919494196614</v>
      </c>
      <c r="H4677" s="1" t="s">
        <v>15</v>
      </c>
      <c r="I4677" s="1" t="s">
        <v>41</v>
      </c>
      <c r="J4677" s="1" t="s">
        <v>47296</v>
      </c>
      <c r="K4677" s="3" t="s">
        <v>17</v>
      </c>
      <c r="L4677" s="1" t="s">
        <v>47325</v>
      </c>
      <c r="M4677" s="4" t="s">
        <v>42</v>
      </c>
      <c r="N4677" s="3" t="s">
        <v>34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1"/>
      <c r="AA4677" s="1" t="s">
        <v>16</v>
      </c>
      <c r="AB4677" s="3" t="s">
        <v>12</v>
      </c>
      <c r="AC4677" s="23" t="s">
        <v>37792</v>
      </c>
      <c r="AD4677" s="23" t="s">
        <v>42578</v>
      </c>
      <c r="AE4677" t="s">
        <v>35397</v>
      </c>
    </row>
    <row r="4678" spans="1:31" ht="14.25" customHeight="1">
      <c r="A4678" s="1">
        <v>4677</v>
      </c>
      <c r="B4678" s="9" t="s">
        <v>6</v>
      </c>
      <c r="C4678" s="1" t="s">
        <v>13519</v>
      </c>
      <c r="D4678" s="1" t="s">
        <v>3222</v>
      </c>
      <c r="E4678" s="1" t="s">
        <v>13520</v>
      </c>
      <c r="F4678" s="1" t="s">
        <v>32614</v>
      </c>
      <c r="G4678" s="14">
        <v>91991666490</v>
      </c>
      <c r="H4678" s="1" t="s">
        <v>8</v>
      </c>
      <c r="I4678" s="1" t="s">
        <v>62</v>
      </c>
      <c r="J4678" s="1" t="s">
        <v>47296</v>
      </c>
      <c r="K4678" s="3" t="s">
        <v>17</v>
      </c>
      <c r="L4678" s="1" t="s">
        <v>47325</v>
      </c>
      <c r="M4678" s="4" t="s">
        <v>42</v>
      </c>
      <c r="N4678" s="3" t="s">
        <v>34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1"/>
      <c r="AA4678" s="1" t="s">
        <v>16</v>
      </c>
      <c r="AB4678" s="3" t="s">
        <v>12</v>
      </c>
      <c r="AC4678" s="23" t="s">
        <v>37792</v>
      </c>
      <c r="AD4678" s="23" t="s">
        <v>42579</v>
      </c>
      <c r="AE4678" s="20" t="s">
        <v>47358</v>
      </c>
    </row>
    <row r="4679" spans="1:31" ht="14.25" customHeight="1">
      <c r="A4679" s="1">
        <v>4678</v>
      </c>
      <c r="B4679" s="9" t="s">
        <v>6</v>
      </c>
      <c r="C4679" s="1" t="s">
        <v>13532</v>
      </c>
      <c r="D4679" s="1" t="s">
        <v>39</v>
      </c>
      <c r="E4679" s="1" t="s">
        <v>328</v>
      </c>
      <c r="F4679" s="1" t="s">
        <v>27595</v>
      </c>
      <c r="G4679" s="14">
        <v>914141001044</v>
      </c>
      <c r="H4679" s="1" t="s">
        <v>8</v>
      </c>
      <c r="I4679" s="1" t="s">
        <v>41</v>
      </c>
      <c r="J4679" s="1" t="s">
        <v>47296</v>
      </c>
      <c r="K4679" s="3" t="s">
        <v>17</v>
      </c>
      <c r="L4679" s="1" t="s">
        <v>47325</v>
      </c>
      <c r="M4679" s="4" t="s">
        <v>42</v>
      </c>
      <c r="N4679" s="3" t="s">
        <v>34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1"/>
      <c r="AA4679" s="1" t="s">
        <v>16</v>
      </c>
      <c r="AB4679" s="3" t="s">
        <v>12</v>
      </c>
      <c r="AC4679" s="23" t="s">
        <v>37792</v>
      </c>
      <c r="AD4679" s="23" t="s">
        <v>42580</v>
      </c>
      <c r="AE4679" t="s">
        <v>35396</v>
      </c>
    </row>
    <row r="4680" spans="1:31" ht="14.25" customHeight="1">
      <c r="A4680" s="1">
        <v>4679</v>
      </c>
      <c r="B4680" s="9" t="s">
        <v>6</v>
      </c>
      <c r="C4680" s="1" t="s">
        <v>13567</v>
      </c>
      <c r="D4680" s="1" t="s">
        <v>1689</v>
      </c>
      <c r="E4680" s="1" t="s">
        <v>13568</v>
      </c>
      <c r="F4680" s="1" t="s">
        <v>27610</v>
      </c>
      <c r="G4680" s="14">
        <v>91949444444</v>
      </c>
      <c r="H4680" s="1" t="s">
        <v>8</v>
      </c>
      <c r="I4680" s="1" t="s">
        <v>41</v>
      </c>
      <c r="J4680" s="1" t="s">
        <v>47296</v>
      </c>
      <c r="K4680" s="3" t="s">
        <v>17</v>
      </c>
      <c r="L4680" s="1" t="s">
        <v>47325</v>
      </c>
      <c r="M4680" s="3" t="s">
        <v>171</v>
      </c>
      <c r="N4680" s="3" t="s">
        <v>34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1"/>
      <c r="AA4680" s="1" t="s">
        <v>16</v>
      </c>
      <c r="AB4680" s="3" t="s">
        <v>12</v>
      </c>
      <c r="AC4680" s="23" t="s">
        <v>37792</v>
      </c>
      <c r="AD4680" s="23" t="s">
        <v>42581</v>
      </c>
      <c r="AE4680" s="20" t="s">
        <v>47358</v>
      </c>
    </row>
    <row r="4681" spans="1:31" ht="14.25" customHeight="1">
      <c r="A4681" s="1">
        <v>4680</v>
      </c>
      <c r="B4681" s="9" t="s">
        <v>6</v>
      </c>
      <c r="C4681" s="1" t="s">
        <v>13641</v>
      </c>
      <c r="D4681" s="1" t="s">
        <v>58</v>
      </c>
      <c r="E4681" s="1" t="s">
        <v>13642</v>
      </c>
      <c r="F4681" s="1" t="s">
        <v>27639</v>
      </c>
      <c r="G4681" s="14">
        <v>91909966610</v>
      </c>
      <c r="H4681" s="1" t="s">
        <v>15</v>
      </c>
      <c r="I4681" s="1" t="s">
        <v>62</v>
      </c>
      <c r="J4681" s="1" t="s">
        <v>47296</v>
      </c>
      <c r="K4681" s="3" t="s">
        <v>17</v>
      </c>
      <c r="L4681" s="1" t="s">
        <v>47325</v>
      </c>
      <c r="M4681" s="4" t="s">
        <v>42</v>
      </c>
      <c r="N4681" s="3" t="s">
        <v>34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1"/>
      <c r="AA4681" s="1" t="s">
        <v>16</v>
      </c>
      <c r="AB4681" s="3" t="s">
        <v>12</v>
      </c>
      <c r="AC4681" s="23" t="s">
        <v>37786</v>
      </c>
      <c r="AD4681" s="23" t="s">
        <v>42582</v>
      </c>
      <c r="AE4681" t="s">
        <v>35396</v>
      </c>
    </row>
    <row r="4682" spans="1:31" ht="14.25" customHeight="1">
      <c r="A4682" s="1">
        <v>4681</v>
      </c>
      <c r="B4682" s="9" t="s">
        <v>6</v>
      </c>
      <c r="C4682" s="1" t="s">
        <v>13652</v>
      </c>
      <c r="D4682" s="1" t="s">
        <v>911</v>
      </c>
      <c r="E4682" s="1" t="s">
        <v>724</v>
      </c>
      <c r="F4682" s="1" t="s">
        <v>34711</v>
      </c>
      <c r="G4682" s="14">
        <v>919494904490</v>
      </c>
      <c r="H4682" s="1" t="s">
        <v>15</v>
      </c>
      <c r="I4682" s="1" t="s">
        <v>41</v>
      </c>
      <c r="J4682" s="1" t="s">
        <v>47296</v>
      </c>
      <c r="K4682" s="3" t="s">
        <v>17</v>
      </c>
      <c r="L4682" s="1" t="s">
        <v>47325</v>
      </c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1"/>
      <c r="AA4682" s="1" t="s">
        <v>16</v>
      </c>
      <c r="AB4682" s="3" t="s">
        <v>12</v>
      </c>
      <c r="AC4682" s="23" t="s">
        <v>37786</v>
      </c>
      <c r="AD4682" s="23" t="s">
        <v>42583</v>
      </c>
      <c r="AE4682" t="s">
        <v>35398</v>
      </c>
    </row>
    <row r="4683" spans="1:31" ht="14.25" customHeight="1">
      <c r="A4683" s="1">
        <v>4682</v>
      </c>
      <c r="B4683" s="9" t="s">
        <v>6</v>
      </c>
      <c r="C4683" s="1" t="s">
        <v>13694</v>
      </c>
      <c r="D4683" s="1" t="s">
        <v>8510</v>
      </c>
      <c r="E4683" s="1" t="s">
        <v>1306</v>
      </c>
      <c r="F4683" s="1" t="s">
        <v>27663</v>
      </c>
      <c r="G4683" s="14">
        <v>919966614</v>
      </c>
      <c r="H4683" s="1" t="s">
        <v>46</v>
      </c>
      <c r="I4683" s="1" t="s">
        <v>41</v>
      </c>
      <c r="J4683" s="1" t="s">
        <v>47296</v>
      </c>
      <c r="K4683" s="3" t="s">
        <v>17</v>
      </c>
      <c r="L4683" s="1" t="s">
        <v>47325</v>
      </c>
      <c r="M4683" s="4" t="s">
        <v>42</v>
      </c>
      <c r="N4683" s="3" t="s">
        <v>34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1"/>
      <c r="AA4683" s="1" t="s">
        <v>16</v>
      </c>
      <c r="AB4683" s="3" t="s">
        <v>12</v>
      </c>
      <c r="AC4683" s="23" t="s">
        <v>37786</v>
      </c>
      <c r="AD4683" s="23" t="s">
        <v>42584</v>
      </c>
      <c r="AE4683" s="20" t="s">
        <v>47358</v>
      </c>
    </row>
    <row r="4684" spans="1:31" ht="14.25" customHeight="1">
      <c r="A4684" s="1">
        <v>4683</v>
      </c>
      <c r="B4684" s="9" t="s">
        <v>6</v>
      </c>
      <c r="C4684" s="1" t="s">
        <v>13712</v>
      </c>
      <c r="D4684" s="1" t="s">
        <v>1076</v>
      </c>
      <c r="E4684" s="1" t="s">
        <v>13713</v>
      </c>
      <c r="F4684" s="1" t="s">
        <v>27671</v>
      </c>
      <c r="G4684" s="14">
        <v>914400446994</v>
      </c>
      <c r="H4684" s="1" t="s">
        <v>15</v>
      </c>
      <c r="I4684" s="1" t="s">
        <v>9</v>
      </c>
      <c r="J4684" s="1" t="s">
        <v>47296</v>
      </c>
      <c r="K4684" s="3" t="s">
        <v>42</v>
      </c>
      <c r="L4684" s="1" t="s">
        <v>47325</v>
      </c>
      <c r="M4684" s="3" t="s">
        <v>27</v>
      </c>
      <c r="N4684" s="3" t="s">
        <v>34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1"/>
      <c r="AA4684" s="1" t="s">
        <v>16</v>
      </c>
      <c r="AB4684" s="3" t="s">
        <v>12</v>
      </c>
      <c r="AC4684" s="23" t="s">
        <v>37786</v>
      </c>
      <c r="AD4684" s="23" t="s">
        <v>42585</v>
      </c>
      <c r="AE4684" t="s">
        <v>35397</v>
      </c>
    </row>
    <row r="4685" spans="1:31" ht="14.25" customHeight="1">
      <c r="A4685" s="1">
        <v>4684</v>
      </c>
      <c r="B4685" s="9" t="s">
        <v>6</v>
      </c>
      <c r="C4685" s="1" t="s">
        <v>13723</v>
      </c>
      <c r="D4685" s="1" t="s">
        <v>359</v>
      </c>
      <c r="E4685" s="1" t="s">
        <v>495</v>
      </c>
      <c r="F4685" s="1" t="s">
        <v>27676</v>
      </c>
      <c r="G4685" s="14">
        <v>91999449444</v>
      </c>
      <c r="H4685" s="1" t="s">
        <v>15</v>
      </c>
      <c r="I4685" s="1" t="s">
        <v>41</v>
      </c>
      <c r="J4685" s="1" t="s">
        <v>47296</v>
      </c>
      <c r="K4685" s="3" t="s">
        <v>17</v>
      </c>
      <c r="L4685" s="1" t="s">
        <v>47325</v>
      </c>
      <c r="M4685" s="4" t="s">
        <v>42</v>
      </c>
      <c r="N4685" s="3" t="s">
        <v>34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1"/>
      <c r="AA4685" s="1" t="s">
        <v>16</v>
      </c>
      <c r="AB4685" s="3" t="s">
        <v>12</v>
      </c>
      <c r="AC4685" s="23" t="s">
        <v>37793</v>
      </c>
      <c r="AD4685" s="23" t="s">
        <v>42586</v>
      </c>
      <c r="AE4685" s="20" t="s">
        <v>47358</v>
      </c>
    </row>
    <row r="4686" spans="1:31" ht="14.25" customHeight="1">
      <c r="A4686" s="1">
        <v>4685</v>
      </c>
      <c r="B4686" s="9" t="s">
        <v>6</v>
      </c>
      <c r="C4686" s="1" t="s">
        <v>13778</v>
      </c>
      <c r="D4686" s="1" t="s">
        <v>12464</v>
      </c>
      <c r="E4686" s="1" t="s">
        <v>328</v>
      </c>
      <c r="F4686" s="1" t="s">
        <v>27700</v>
      </c>
      <c r="G4686" s="14">
        <v>919601641464</v>
      </c>
      <c r="H4686" s="1" t="s">
        <v>20</v>
      </c>
      <c r="I4686" s="1" t="s">
        <v>9</v>
      </c>
      <c r="J4686" s="1" t="s">
        <v>47296</v>
      </c>
      <c r="K4686" s="3" t="s">
        <v>17</v>
      </c>
      <c r="L4686" s="1" t="s">
        <v>47325</v>
      </c>
      <c r="M4686" s="4" t="s">
        <v>42</v>
      </c>
      <c r="N4686" s="3" t="s">
        <v>34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1"/>
      <c r="AA4686" s="1" t="s">
        <v>16</v>
      </c>
      <c r="AB4686" s="3" t="s">
        <v>12</v>
      </c>
      <c r="AC4686" s="23" t="s">
        <v>37793</v>
      </c>
      <c r="AD4686" s="23" t="s">
        <v>42587</v>
      </c>
      <c r="AE4686" t="s">
        <v>35396</v>
      </c>
    </row>
    <row r="4687" spans="1:31" ht="14.25" customHeight="1">
      <c r="A4687" s="1">
        <v>4686</v>
      </c>
      <c r="B4687" s="9" t="s">
        <v>6</v>
      </c>
      <c r="C4687" s="1" t="s">
        <v>13807</v>
      </c>
      <c r="D4687" s="1" t="s">
        <v>58</v>
      </c>
      <c r="E4687" s="1" t="s">
        <v>40</v>
      </c>
      <c r="F4687" s="1" t="s">
        <v>27709</v>
      </c>
      <c r="G4687" s="14">
        <v>91449446444</v>
      </c>
      <c r="H4687" s="1" t="s">
        <v>20</v>
      </c>
      <c r="I4687" s="1" t="s">
        <v>62</v>
      </c>
      <c r="J4687" s="1" t="s">
        <v>47296</v>
      </c>
      <c r="K4687" s="3" t="s">
        <v>17</v>
      </c>
      <c r="L4687" s="1" t="s">
        <v>47325</v>
      </c>
      <c r="M4687" s="4" t="s">
        <v>42</v>
      </c>
      <c r="N4687" s="3" t="s">
        <v>34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1"/>
      <c r="AA4687" s="1" t="s">
        <v>16</v>
      </c>
      <c r="AB4687" s="3" t="s">
        <v>12</v>
      </c>
      <c r="AC4687" s="23" t="s">
        <v>37795</v>
      </c>
      <c r="AD4687" s="23" t="s">
        <v>42588</v>
      </c>
      <c r="AE4687" t="s">
        <v>35397</v>
      </c>
    </row>
    <row r="4688" spans="1:31" ht="14.25" customHeight="1">
      <c r="A4688" s="1">
        <v>4687</v>
      </c>
      <c r="B4688" s="9" t="s">
        <v>6</v>
      </c>
      <c r="C4688" s="1" t="s">
        <v>13907</v>
      </c>
      <c r="D4688" s="1" t="s">
        <v>3344</v>
      </c>
      <c r="E4688" s="1" t="s">
        <v>13908</v>
      </c>
      <c r="F4688" s="1" t="s">
        <v>27762</v>
      </c>
      <c r="G4688" s="14">
        <v>919449419619</v>
      </c>
      <c r="H4688" s="1" t="s">
        <v>15</v>
      </c>
      <c r="I4688" s="1" t="s">
        <v>41</v>
      </c>
      <c r="J4688" s="1" t="s">
        <v>47296</v>
      </c>
      <c r="K4688" s="3" t="s">
        <v>17</v>
      </c>
      <c r="L4688" s="1" t="s">
        <v>47325</v>
      </c>
      <c r="M4688" s="4" t="s">
        <v>42</v>
      </c>
      <c r="N4688" s="3" t="s">
        <v>34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1"/>
      <c r="AA4688" s="1" t="s">
        <v>16</v>
      </c>
      <c r="AB4688" s="3" t="s">
        <v>12</v>
      </c>
      <c r="AC4688" s="23" t="s">
        <v>37791</v>
      </c>
      <c r="AD4688" s="23" t="s">
        <v>42589</v>
      </c>
      <c r="AE4688" s="20" t="s">
        <v>47358</v>
      </c>
    </row>
    <row r="4689" spans="1:31" ht="14.25" customHeight="1">
      <c r="A4689" s="1">
        <v>4688</v>
      </c>
      <c r="B4689" s="9" t="s">
        <v>6</v>
      </c>
      <c r="C4689" s="1" t="s">
        <v>13931</v>
      </c>
      <c r="D4689" s="1" t="s">
        <v>13932</v>
      </c>
      <c r="E4689" s="1" t="s">
        <v>3162</v>
      </c>
      <c r="F4689" s="1" t="s">
        <v>34731</v>
      </c>
      <c r="G4689" s="14">
        <v>919664694464</v>
      </c>
      <c r="H4689" s="1" t="s">
        <v>37</v>
      </c>
      <c r="I4689" s="1" t="s">
        <v>9</v>
      </c>
      <c r="J4689" s="1" t="s">
        <v>47296</v>
      </c>
      <c r="K4689" s="3" t="s">
        <v>42</v>
      </c>
      <c r="L4689" s="1" t="s">
        <v>47325</v>
      </c>
      <c r="M4689" s="3" t="s">
        <v>27</v>
      </c>
      <c r="N4689" s="3" t="s">
        <v>34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1"/>
      <c r="AA4689" s="1" t="s">
        <v>16</v>
      </c>
      <c r="AB4689" s="3" t="s">
        <v>12</v>
      </c>
      <c r="AC4689" s="23" t="s">
        <v>37791</v>
      </c>
      <c r="AD4689" s="23" t="s">
        <v>42590</v>
      </c>
      <c r="AE4689" t="s">
        <v>35397</v>
      </c>
    </row>
    <row r="4690" spans="1:31" ht="14.25" customHeight="1">
      <c r="A4690" s="1">
        <v>4689</v>
      </c>
      <c r="B4690" s="9" t="s">
        <v>6</v>
      </c>
      <c r="C4690" s="1" t="s">
        <v>13974</v>
      </c>
      <c r="D4690" s="1" t="s">
        <v>1046</v>
      </c>
      <c r="E4690" s="1" t="s">
        <v>2375</v>
      </c>
      <c r="F4690" s="1" t="s">
        <v>27791</v>
      </c>
      <c r="G4690" s="14">
        <v>914940400</v>
      </c>
      <c r="H4690" s="1" t="s">
        <v>37</v>
      </c>
      <c r="I4690" s="1" t="s">
        <v>9</v>
      </c>
      <c r="J4690" s="1" t="s">
        <v>47296</v>
      </c>
      <c r="K4690" s="3" t="s">
        <v>17</v>
      </c>
      <c r="L4690" s="1" t="s">
        <v>47325</v>
      </c>
      <c r="M4690" s="4" t="s">
        <v>42</v>
      </c>
      <c r="N4690" s="3" t="s">
        <v>34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1"/>
      <c r="AA4690" s="1" t="s">
        <v>16</v>
      </c>
      <c r="AB4690" s="3" t="s">
        <v>12</v>
      </c>
      <c r="AC4690" s="23" t="s">
        <v>37796</v>
      </c>
      <c r="AD4690" s="23" t="s">
        <v>42591</v>
      </c>
      <c r="AE4690" t="s">
        <v>35396</v>
      </c>
    </row>
    <row r="4691" spans="1:31" ht="14.25" customHeight="1">
      <c r="A4691" s="1">
        <v>4690</v>
      </c>
      <c r="B4691" s="9" t="s">
        <v>6</v>
      </c>
      <c r="C4691" s="1" t="s">
        <v>14017</v>
      </c>
      <c r="D4691" s="1" t="s">
        <v>280</v>
      </c>
      <c r="E4691" s="1" t="s">
        <v>40</v>
      </c>
      <c r="F4691" s="1" t="s">
        <v>27814</v>
      </c>
      <c r="G4691" s="14">
        <v>91440046900</v>
      </c>
      <c r="H4691" s="1" t="s">
        <v>37</v>
      </c>
      <c r="I4691" s="1" t="s">
        <v>41</v>
      </c>
      <c r="J4691" s="1" t="s">
        <v>47296</v>
      </c>
      <c r="K4691" s="3" t="s">
        <v>17</v>
      </c>
      <c r="L4691" s="1" t="s">
        <v>47325</v>
      </c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1"/>
      <c r="AA4691" s="1" t="s">
        <v>16</v>
      </c>
      <c r="AB4691" s="3" t="s">
        <v>12</v>
      </c>
      <c r="AC4691" s="23" t="s">
        <v>37788</v>
      </c>
      <c r="AD4691" s="23" t="s">
        <v>42592</v>
      </c>
      <c r="AE4691" s="20" t="s">
        <v>47358</v>
      </c>
    </row>
    <row r="4692" spans="1:31" ht="14.25" customHeight="1">
      <c r="A4692" s="1">
        <v>4691</v>
      </c>
      <c r="B4692" s="9" t="s">
        <v>6</v>
      </c>
      <c r="C4692" s="1" t="s">
        <v>14024</v>
      </c>
      <c r="D4692" s="1" t="s">
        <v>557</v>
      </c>
      <c r="E4692" s="1" t="s">
        <v>102</v>
      </c>
      <c r="F4692" s="1" t="s">
        <v>14025</v>
      </c>
      <c r="G4692" s="14">
        <v>919614099994</v>
      </c>
      <c r="H4692" s="1" t="s">
        <v>132</v>
      </c>
      <c r="I4692" s="1" t="s">
        <v>41</v>
      </c>
      <c r="J4692" s="1" t="s">
        <v>47296</v>
      </c>
      <c r="K4692" s="3" t="s">
        <v>17</v>
      </c>
      <c r="L4692" s="1" t="s">
        <v>47325</v>
      </c>
      <c r="M4692" s="4" t="s">
        <v>42</v>
      </c>
      <c r="N4692" s="3" t="s">
        <v>34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1"/>
      <c r="AA4692" s="1" t="s">
        <v>16</v>
      </c>
      <c r="AB4692" s="3" t="s">
        <v>12</v>
      </c>
      <c r="AC4692" s="23" t="s">
        <v>37788</v>
      </c>
      <c r="AD4692" s="23" t="s">
        <v>42593</v>
      </c>
      <c r="AE4692" t="s">
        <v>35398</v>
      </c>
    </row>
    <row r="4693" spans="1:31" ht="14.25" customHeight="1">
      <c r="A4693" s="1">
        <v>4692</v>
      </c>
      <c r="B4693" s="9" t="s">
        <v>6</v>
      </c>
      <c r="C4693" s="1" t="s">
        <v>4920</v>
      </c>
      <c r="D4693" s="1" t="s">
        <v>727</v>
      </c>
      <c r="E4693" s="1" t="s">
        <v>2588</v>
      </c>
      <c r="F4693" s="1" t="s">
        <v>23222</v>
      </c>
      <c r="G4693" s="14">
        <v>9146991099</v>
      </c>
      <c r="H4693" s="1" t="s">
        <v>20</v>
      </c>
      <c r="I4693" s="1" t="s">
        <v>62</v>
      </c>
      <c r="J4693" s="1" t="s">
        <v>47293</v>
      </c>
      <c r="K4693" s="3" t="s">
        <v>63</v>
      </c>
      <c r="L4693" s="1" t="s">
        <v>47325</v>
      </c>
      <c r="M4693" s="3" t="s">
        <v>213</v>
      </c>
      <c r="N4693" s="3" t="s">
        <v>70</v>
      </c>
      <c r="O4693" s="3" t="s">
        <v>17</v>
      </c>
      <c r="P4693" s="3" t="s">
        <v>50</v>
      </c>
      <c r="Q4693" s="3" t="s">
        <v>42</v>
      </c>
      <c r="R4693" s="3" t="s">
        <v>34</v>
      </c>
      <c r="S4693" s="3" t="s">
        <v>27</v>
      </c>
      <c r="T4693" s="3" t="s">
        <v>47293</v>
      </c>
      <c r="U4693" s="3" t="s">
        <v>117</v>
      </c>
      <c r="V4693" s="3" t="s">
        <v>47293</v>
      </c>
      <c r="W4693" s="3" t="s">
        <v>178</v>
      </c>
      <c r="X4693" s="3" t="s">
        <v>47293</v>
      </c>
      <c r="Y4693" s="3" t="s">
        <v>171</v>
      </c>
      <c r="Z4693" s="1" t="s">
        <v>47293</v>
      </c>
      <c r="AA4693" s="1" t="s">
        <v>16</v>
      </c>
      <c r="AB4693" s="3" t="s">
        <v>12</v>
      </c>
      <c r="AC4693" s="23" t="s">
        <v>37782</v>
      </c>
      <c r="AD4693" s="23" t="s">
        <v>42594</v>
      </c>
      <c r="AE4693" t="s">
        <v>35409</v>
      </c>
    </row>
    <row r="4694" spans="1:31" ht="14.25" customHeight="1">
      <c r="A4694" s="1">
        <v>4693</v>
      </c>
      <c r="B4694" s="1" t="s">
        <v>54</v>
      </c>
      <c r="C4694" s="1" t="s">
        <v>4138</v>
      </c>
      <c r="D4694" s="1" t="s">
        <v>967</v>
      </c>
      <c r="E4694" s="1" t="s">
        <v>2103</v>
      </c>
      <c r="F4694" s="1" t="s">
        <v>31528</v>
      </c>
      <c r="G4694" s="14">
        <v>91994910044</v>
      </c>
      <c r="H4694" s="1" t="s">
        <v>20</v>
      </c>
      <c r="I4694" s="1" t="s">
        <v>9</v>
      </c>
      <c r="J4694" s="1" t="s">
        <v>47295</v>
      </c>
      <c r="K4694" s="3" t="s">
        <v>63</v>
      </c>
      <c r="L4694" s="1" t="s">
        <v>47325</v>
      </c>
      <c r="M4694" s="3" t="s">
        <v>213</v>
      </c>
      <c r="N4694" s="3" t="s">
        <v>70</v>
      </c>
      <c r="O4694" s="3" t="s">
        <v>17</v>
      </c>
      <c r="P4694" s="3" t="s">
        <v>34</v>
      </c>
      <c r="Q4694" s="3" t="s">
        <v>42</v>
      </c>
      <c r="R4694" s="3" t="s">
        <v>50</v>
      </c>
      <c r="S4694" s="3" t="s">
        <v>27</v>
      </c>
      <c r="T4694" s="3" t="s">
        <v>47351</v>
      </c>
      <c r="U4694" s="3" t="s">
        <v>117</v>
      </c>
      <c r="V4694" s="3" t="s">
        <v>24</v>
      </c>
      <c r="W4694" s="3" t="s">
        <v>178</v>
      </c>
      <c r="X4694" s="3" t="s">
        <v>47295</v>
      </c>
      <c r="Y4694" s="3" t="s">
        <v>171</v>
      </c>
      <c r="Z4694" s="1" t="s">
        <v>47295</v>
      </c>
      <c r="AA4694" s="1" t="s">
        <v>16</v>
      </c>
      <c r="AB4694" s="3" t="s">
        <v>12</v>
      </c>
      <c r="AC4694" s="23" t="s">
        <v>37782</v>
      </c>
      <c r="AD4694" s="23" t="s">
        <v>42595</v>
      </c>
      <c r="AE4694" t="s">
        <v>35394</v>
      </c>
    </row>
    <row r="4695" spans="1:31" ht="14.25" customHeight="1">
      <c r="A4695" s="1">
        <v>4694</v>
      </c>
      <c r="B4695" s="9" t="s">
        <v>6</v>
      </c>
      <c r="C4695" s="1" t="s">
        <v>10126</v>
      </c>
      <c r="D4695" s="1" t="s">
        <v>35710</v>
      </c>
      <c r="E4695" s="1" t="s">
        <v>90</v>
      </c>
      <c r="F4695" s="1" t="s">
        <v>25779</v>
      </c>
      <c r="G4695" s="14">
        <v>914400914694</v>
      </c>
      <c r="H4695" s="1" t="s">
        <v>8</v>
      </c>
      <c r="I4695" s="1" t="s">
        <v>41</v>
      </c>
      <c r="J4695" s="1" t="s">
        <v>47293</v>
      </c>
      <c r="K4695" s="3" t="s">
        <v>17</v>
      </c>
      <c r="L4695" s="1" t="s">
        <v>47325</v>
      </c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1"/>
      <c r="AA4695" s="1" t="s">
        <v>11</v>
      </c>
      <c r="AB4695" s="3" t="s">
        <v>538</v>
      </c>
      <c r="AC4695" s="23" t="s">
        <v>37781</v>
      </c>
      <c r="AD4695" s="23" t="s">
        <v>38657</v>
      </c>
      <c r="AE4695" t="s">
        <v>35399</v>
      </c>
    </row>
    <row r="4696" spans="1:31" ht="14.25" customHeight="1">
      <c r="A4696" s="1">
        <v>4695</v>
      </c>
      <c r="B4696" s="1" t="s">
        <v>54</v>
      </c>
      <c r="C4696" s="1" t="s">
        <v>4351</v>
      </c>
      <c r="D4696" s="1" t="s">
        <v>58</v>
      </c>
      <c r="E4696" s="1" t="s">
        <v>255</v>
      </c>
      <c r="F4696" s="1" t="s">
        <v>22940</v>
      </c>
      <c r="G4696" s="14">
        <v>919646649440</v>
      </c>
      <c r="H4696" s="1" t="s">
        <v>132</v>
      </c>
      <c r="I4696" s="1" t="s">
        <v>9</v>
      </c>
      <c r="J4696" s="1" t="s">
        <v>47294</v>
      </c>
      <c r="K4696" s="3" t="s">
        <v>17</v>
      </c>
      <c r="L4696" s="1" t="s">
        <v>47325</v>
      </c>
      <c r="M4696" s="4" t="s">
        <v>42</v>
      </c>
      <c r="N4696" s="3" t="s">
        <v>70</v>
      </c>
      <c r="O4696" s="3" t="s">
        <v>27</v>
      </c>
      <c r="P4696" s="3" t="s">
        <v>47294</v>
      </c>
      <c r="Q4696" s="3"/>
      <c r="R4696" s="3"/>
      <c r="S4696" s="3"/>
      <c r="T4696" s="3"/>
      <c r="U4696" s="3"/>
      <c r="V4696" s="3"/>
      <c r="W4696" s="3"/>
      <c r="X4696" s="3"/>
      <c r="Y4696" s="3"/>
      <c r="Z4696" s="1"/>
      <c r="AA4696" s="1" t="s">
        <v>16</v>
      </c>
      <c r="AB4696" s="3" t="s">
        <v>12</v>
      </c>
      <c r="AC4696" s="23" t="s">
        <v>37782</v>
      </c>
      <c r="AD4696" s="23" t="s">
        <v>42596</v>
      </c>
      <c r="AE4696" t="s">
        <v>35399</v>
      </c>
    </row>
    <row r="4697" spans="1:31" ht="14.25" customHeight="1">
      <c r="A4697" s="1">
        <v>4696</v>
      </c>
      <c r="B4697" s="1" t="s">
        <v>10396</v>
      </c>
      <c r="C4697" s="1" t="s">
        <v>11904</v>
      </c>
      <c r="D4697" s="1" t="s">
        <v>1547</v>
      </c>
      <c r="E4697" s="1" t="s">
        <v>11905</v>
      </c>
      <c r="F4697" s="1" t="s">
        <v>26666</v>
      </c>
      <c r="G4697" s="14">
        <v>9194049096</v>
      </c>
      <c r="H4697" s="1" t="s">
        <v>20</v>
      </c>
      <c r="I4697" s="1" t="s">
        <v>9</v>
      </c>
      <c r="J4697" s="1" t="s">
        <v>47294</v>
      </c>
      <c r="K4697" s="3" t="s">
        <v>42</v>
      </c>
      <c r="L4697" s="1" t="s">
        <v>47325</v>
      </c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1"/>
      <c r="AA4697" s="1" t="s">
        <v>16</v>
      </c>
      <c r="AB4697" s="3" t="s">
        <v>12</v>
      </c>
      <c r="AC4697" s="23" t="s">
        <v>37784</v>
      </c>
      <c r="AD4697" s="23" t="s">
        <v>42597</v>
      </c>
      <c r="AE4697" t="s">
        <v>35410</v>
      </c>
    </row>
    <row r="4698" spans="1:31" ht="14.25" customHeight="1">
      <c r="A4698" s="1">
        <v>4697</v>
      </c>
      <c r="B4698" s="1" t="s">
        <v>54</v>
      </c>
      <c r="C4698" s="1" t="s">
        <v>17507</v>
      </c>
      <c r="D4698" s="9" t="s">
        <v>35450</v>
      </c>
      <c r="E4698" s="9" t="s">
        <v>16379</v>
      </c>
      <c r="F4698" s="9" t="s">
        <v>29503</v>
      </c>
      <c r="G4698" s="17">
        <v>91449966449</v>
      </c>
      <c r="H4698" s="9" t="s">
        <v>20</v>
      </c>
      <c r="I4698" s="1" t="s">
        <v>62</v>
      </c>
      <c r="J4698" s="1" t="s">
        <v>47297</v>
      </c>
      <c r="K4698" s="11" t="s">
        <v>14136</v>
      </c>
      <c r="L4698" s="1" t="s">
        <v>47325</v>
      </c>
      <c r="M4698" s="11"/>
      <c r="N4698" s="3"/>
      <c r="O4698" s="11"/>
      <c r="P4698" s="3"/>
      <c r="Q4698" s="11"/>
      <c r="R4698" s="3"/>
      <c r="S4698" s="11"/>
      <c r="T4698" s="3"/>
      <c r="U4698" s="11"/>
      <c r="V4698" s="3"/>
      <c r="W4698" s="11"/>
      <c r="X4698" s="3"/>
      <c r="Y4698" s="11"/>
      <c r="Z4698" s="1"/>
      <c r="AA4698" s="1" t="s">
        <v>16</v>
      </c>
      <c r="AC4698" s="23" t="s">
        <v>37799</v>
      </c>
      <c r="AD4698" s="23" t="s">
        <v>38259</v>
      </c>
      <c r="AE4698" t="s">
        <v>35394</v>
      </c>
    </row>
    <row r="4699" spans="1:31" ht="14.25" customHeight="1">
      <c r="A4699" s="1">
        <v>4698</v>
      </c>
      <c r="B4699" s="1" t="s">
        <v>54</v>
      </c>
      <c r="C4699" s="1" t="s">
        <v>17516</v>
      </c>
      <c r="D4699" s="9" t="s">
        <v>230</v>
      </c>
      <c r="E4699" s="9" t="s">
        <v>447</v>
      </c>
      <c r="F4699" s="9" t="s">
        <v>20965</v>
      </c>
      <c r="G4699" s="17">
        <v>919149999</v>
      </c>
      <c r="H4699" s="9" t="s">
        <v>37</v>
      </c>
      <c r="I4699" s="1" t="s">
        <v>62</v>
      </c>
      <c r="J4699" s="1" t="s">
        <v>47297</v>
      </c>
      <c r="K4699" s="11" t="s">
        <v>13</v>
      </c>
      <c r="L4699" s="1" t="s">
        <v>47325</v>
      </c>
      <c r="M4699" s="11"/>
      <c r="N4699" s="3"/>
      <c r="O4699" s="11"/>
      <c r="P4699" s="3"/>
      <c r="Q4699" s="11"/>
      <c r="R4699" s="3"/>
      <c r="S4699" s="11"/>
      <c r="T4699" s="3"/>
      <c r="U4699" s="11"/>
      <c r="V4699" s="3"/>
      <c r="W4699" s="11"/>
      <c r="X4699" s="3"/>
      <c r="Y4699" s="11"/>
      <c r="Z4699" s="1"/>
      <c r="AA4699" s="1" t="s">
        <v>16</v>
      </c>
      <c r="AC4699" s="23" t="s">
        <v>37799</v>
      </c>
      <c r="AD4699" s="23" t="s">
        <v>38259</v>
      </c>
      <c r="AE4699" t="s">
        <v>35399</v>
      </c>
    </row>
    <row r="4700" spans="1:31" ht="14.25" customHeight="1">
      <c r="A4700" s="1">
        <v>4699</v>
      </c>
      <c r="B4700" s="1" t="s">
        <v>54</v>
      </c>
      <c r="C4700" s="1" t="s">
        <v>17519</v>
      </c>
      <c r="D4700" s="9" t="s">
        <v>35711</v>
      </c>
      <c r="E4700" s="9" t="s">
        <v>270</v>
      </c>
      <c r="F4700" s="9" t="s">
        <v>29509</v>
      </c>
      <c r="G4700" s="17">
        <v>9194460999</v>
      </c>
      <c r="H4700" s="9" t="s">
        <v>8</v>
      </c>
      <c r="I4700" s="1" t="s">
        <v>9</v>
      </c>
      <c r="J4700" s="1" t="s">
        <v>47297</v>
      </c>
      <c r="K4700" s="3" t="s">
        <v>17</v>
      </c>
      <c r="L4700" s="1" t="s">
        <v>47325</v>
      </c>
      <c r="M4700" s="4" t="s">
        <v>14136</v>
      </c>
      <c r="N4700" s="3" t="str">
        <f>J4700</f>
        <v>[&lt;30 Lacs -50 Lacs]</v>
      </c>
      <c r="O4700" s="11"/>
      <c r="P4700" s="3"/>
      <c r="Q4700" s="11"/>
      <c r="R4700" s="3"/>
      <c r="S4700" s="11"/>
      <c r="T4700" s="3"/>
      <c r="U4700" s="11"/>
      <c r="V4700" s="3"/>
      <c r="W4700" s="11"/>
      <c r="X4700" s="3"/>
      <c r="Y4700" s="11"/>
      <c r="Z4700" s="1"/>
      <c r="AA4700" s="1" t="s">
        <v>16</v>
      </c>
      <c r="AC4700" s="23" t="s">
        <v>37800</v>
      </c>
      <c r="AD4700" s="23" t="s">
        <v>38259</v>
      </c>
      <c r="AE4700" t="s">
        <v>35399</v>
      </c>
    </row>
    <row r="4701" spans="1:31" ht="14.25" customHeight="1">
      <c r="A4701" s="1">
        <v>4700</v>
      </c>
      <c r="B4701" s="1" t="s">
        <v>54</v>
      </c>
      <c r="C4701" s="1" t="s">
        <v>17533</v>
      </c>
      <c r="D4701" s="9" t="s">
        <v>12383</v>
      </c>
      <c r="E4701" s="9" t="s">
        <v>36810</v>
      </c>
      <c r="F4701" s="9" t="s">
        <v>29518</v>
      </c>
      <c r="G4701" s="17">
        <v>919444614640</v>
      </c>
      <c r="H4701" s="9" t="s">
        <v>20</v>
      </c>
      <c r="I4701" s="1" t="s">
        <v>41</v>
      </c>
      <c r="J4701" s="1" t="s">
        <v>47297</v>
      </c>
      <c r="K4701" s="11" t="s">
        <v>13</v>
      </c>
      <c r="L4701" s="1" t="s">
        <v>47325</v>
      </c>
      <c r="M4701" s="11"/>
      <c r="N4701" s="3"/>
      <c r="O4701" s="11"/>
      <c r="P4701" s="3"/>
      <c r="Q4701" s="11"/>
      <c r="R4701" s="3"/>
      <c r="S4701" s="11"/>
      <c r="T4701" s="3"/>
      <c r="U4701" s="11"/>
      <c r="V4701" s="3"/>
      <c r="W4701" s="11"/>
      <c r="X4701" s="3"/>
      <c r="Y4701" s="11"/>
      <c r="Z4701" s="1"/>
      <c r="AA4701" s="1" t="s">
        <v>16</v>
      </c>
      <c r="AC4701" s="23" t="s">
        <v>37800</v>
      </c>
      <c r="AD4701" s="23" t="s">
        <v>38259</v>
      </c>
      <c r="AE4701" t="s">
        <v>35399</v>
      </c>
    </row>
    <row r="4702" spans="1:31" ht="14.25" customHeight="1">
      <c r="A4702" s="1">
        <v>4701</v>
      </c>
      <c r="B4702" s="1" t="s">
        <v>54</v>
      </c>
      <c r="C4702" s="1" t="s">
        <v>17542</v>
      </c>
      <c r="D4702" s="9" t="s">
        <v>11886</v>
      </c>
      <c r="E4702" s="9" t="s">
        <v>4296</v>
      </c>
      <c r="F4702" s="9" t="s">
        <v>29524</v>
      </c>
      <c r="G4702" s="17">
        <v>91944400641</v>
      </c>
      <c r="H4702" s="9" t="s">
        <v>15</v>
      </c>
      <c r="I4702" s="1" t="s">
        <v>9</v>
      </c>
      <c r="J4702" s="1" t="s">
        <v>47297</v>
      </c>
      <c r="K4702" s="11" t="s">
        <v>13</v>
      </c>
      <c r="L4702" s="1" t="s">
        <v>47325</v>
      </c>
      <c r="M4702" s="11"/>
      <c r="N4702" s="3"/>
      <c r="O4702" s="11"/>
      <c r="P4702" s="3"/>
      <c r="Q4702" s="11"/>
      <c r="R4702" s="3"/>
      <c r="S4702" s="11"/>
      <c r="T4702" s="3"/>
      <c r="U4702" s="11"/>
      <c r="V4702" s="3"/>
      <c r="W4702" s="11"/>
      <c r="X4702" s="3"/>
      <c r="Y4702" s="11"/>
      <c r="Z4702" s="1"/>
      <c r="AA4702" s="1" t="s">
        <v>16</v>
      </c>
      <c r="AC4702" s="23" t="s">
        <v>37800</v>
      </c>
      <c r="AD4702" s="23" t="s">
        <v>38259</v>
      </c>
      <c r="AE4702" t="s">
        <v>35399</v>
      </c>
    </row>
    <row r="4703" spans="1:31" ht="14.25" customHeight="1">
      <c r="A4703" s="1">
        <v>4702</v>
      </c>
      <c r="B4703" s="1" t="s">
        <v>54</v>
      </c>
      <c r="C4703" s="1" t="s">
        <v>17576</v>
      </c>
      <c r="D4703" s="9" t="s">
        <v>39</v>
      </c>
      <c r="E4703" s="9" t="s">
        <v>487</v>
      </c>
      <c r="F4703" s="9" t="s">
        <v>29539</v>
      </c>
      <c r="G4703" s="17">
        <v>91994449090</v>
      </c>
      <c r="H4703" s="9" t="s">
        <v>8</v>
      </c>
      <c r="I4703" s="1" t="s">
        <v>62</v>
      </c>
      <c r="J4703" s="1" t="s">
        <v>47297</v>
      </c>
      <c r="K4703" s="11" t="s">
        <v>13</v>
      </c>
      <c r="L4703" s="1" t="s">
        <v>47325</v>
      </c>
      <c r="M4703" s="11"/>
      <c r="N4703" s="3"/>
      <c r="O4703" s="11"/>
      <c r="P4703" s="3"/>
      <c r="Q4703" s="11"/>
      <c r="R4703" s="3"/>
      <c r="S4703" s="11"/>
      <c r="T4703" s="3"/>
      <c r="U4703" s="11"/>
      <c r="V4703" s="3"/>
      <c r="W4703" s="11"/>
      <c r="X4703" s="3"/>
      <c r="Y4703" s="11"/>
      <c r="Z4703" s="1"/>
      <c r="AA4703" s="1" t="s">
        <v>11</v>
      </c>
      <c r="AC4703" s="23" t="s">
        <v>37800</v>
      </c>
      <c r="AD4703" s="23" t="s">
        <v>38259</v>
      </c>
      <c r="AE4703" t="s">
        <v>35394</v>
      </c>
    </row>
    <row r="4704" spans="1:31" ht="14.25" customHeight="1">
      <c r="A4704" s="1">
        <v>4703</v>
      </c>
      <c r="B4704" s="1" t="s">
        <v>54</v>
      </c>
      <c r="C4704" s="1" t="s">
        <v>17583</v>
      </c>
      <c r="D4704" s="9" t="s">
        <v>35712</v>
      </c>
      <c r="E4704" s="9" t="s">
        <v>36811</v>
      </c>
      <c r="F4704" s="9" t="s">
        <v>29545</v>
      </c>
      <c r="G4704" s="17">
        <v>914446006149</v>
      </c>
      <c r="H4704" s="9" t="s">
        <v>8</v>
      </c>
      <c r="I4704" s="1" t="s">
        <v>9</v>
      </c>
      <c r="J4704" s="1" t="s">
        <v>47297</v>
      </c>
      <c r="K4704" s="11" t="s">
        <v>14136</v>
      </c>
      <c r="L4704" s="1" t="s">
        <v>47325</v>
      </c>
      <c r="M4704" s="11"/>
      <c r="N4704" s="3"/>
      <c r="O4704" s="11"/>
      <c r="P4704" s="3"/>
      <c r="Q4704" s="11"/>
      <c r="R4704" s="3"/>
      <c r="S4704" s="11"/>
      <c r="T4704" s="3"/>
      <c r="U4704" s="11"/>
      <c r="V4704" s="3"/>
      <c r="W4704" s="11"/>
      <c r="X4704" s="3"/>
      <c r="Y4704" s="11"/>
      <c r="Z4704" s="1"/>
      <c r="AA4704" s="1" t="s">
        <v>16</v>
      </c>
      <c r="AC4704" s="23" t="s">
        <v>37800</v>
      </c>
      <c r="AD4704" s="23" t="s">
        <v>38259</v>
      </c>
      <c r="AE4704" t="s">
        <v>35410</v>
      </c>
    </row>
    <row r="4705" spans="1:31" ht="14.25" customHeight="1">
      <c r="A4705" s="1">
        <v>4704</v>
      </c>
      <c r="B4705" s="1" t="s">
        <v>54</v>
      </c>
      <c r="C4705" s="1" t="s">
        <v>17591</v>
      </c>
      <c r="D4705" s="9" t="s">
        <v>16394</v>
      </c>
      <c r="E4705" s="9" t="s">
        <v>1725</v>
      </c>
      <c r="F4705" s="9" t="s">
        <v>29550</v>
      </c>
      <c r="G4705" s="17">
        <v>91949694694</v>
      </c>
      <c r="H4705" s="9" t="s">
        <v>15</v>
      </c>
      <c r="I4705" s="1" t="s">
        <v>62</v>
      </c>
      <c r="J4705" s="1" t="s">
        <v>47297</v>
      </c>
      <c r="K4705" s="3" t="s">
        <v>42</v>
      </c>
      <c r="L4705" s="1" t="s">
        <v>47325</v>
      </c>
      <c r="M4705" s="11"/>
      <c r="N4705" s="3"/>
      <c r="O4705" s="11"/>
      <c r="P4705" s="3"/>
      <c r="Q4705" s="11"/>
      <c r="R4705" s="3"/>
      <c r="S4705" s="11"/>
      <c r="T4705" s="3"/>
      <c r="U4705" s="11"/>
      <c r="V4705" s="3"/>
      <c r="W4705" s="11"/>
      <c r="X4705" s="3"/>
      <c r="Y4705" s="11"/>
      <c r="Z4705" s="1"/>
      <c r="AA4705" s="1" t="s">
        <v>16</v>
      </c>
      <c r="AC4705" s="23" t="s">
        <v>37800</v>
      </c>
      <c r="AD4705" s="23" t="s">
        <v>38259</v>
      </c>
      <c r="AE4705" t="s">
        <v>35394</v>
      </c>
    </row>
    <row r="4706" spans="1:31" ht="14.25" customHeight="1">
      <c r="A4706" s="1">
        <v>4705</v>
      </c>
      <c r="B4706" s="1" t="s">
        <v>54</v>
      </c>
      <c r="C4706" s="1" t="s">
        <v>17593</v>
      </c>
      <c r="D4706" s="9" t="s">
        <v>784</v>
      </c>
      <c r="E4706" s="9" t="s">
        <v>36811</v>
      </c>
      <c r="F4706" s="9" t="s">
        <v>29551</v>
      </c>
      <c r="G4706" s="17">
        <v>91966494949</v>
      </c>
      <c r="H4706" s="9" t="s">
        <v>37</v>
      </c>
      <c r="I4706" s="1" t="s">
        <v>9</v>
      </c>
      <c r="J4706" s="1" t="s">
        <v>47297</v>
      </c>
      <c r="K4706" s="3" t="s">
        <v>42</v>
      </c>
      <c r="L4706" s="1" t="s">
        <v>47325</v>
      </c>
      <c r="M4706" s="11"/>
      <c r="N4706" s="3"/>
      <c r="O4706" s="11"/>
      <c r="P4706" s="3"/>
      <c r="Q4706" s="11"/>
      <c r="R4706" s="3"/>
      <c r="S4706" s="11"/>
      <c r="T4706" s="3"/>
      <c r="U4706" s="11"/>
      <c r="V4706" s="3"/>
      <c r="W4706" s="11"/>
      <c r="X4706" s="3"/>
      <c r="Y4706" s="11"/>
      <c r="Z4706" s="1"/>
      <c r="AA4706" s="1" t="s">
        <v>16</v>
      </c>
      <c r="AC4706" s="23" t="s">
        <v>37800</v>
      </c>
      <c r="AD4706" s="23" t="s">
        <v>38259</v>
      </c>
      <c r="AE4706" t="s">
        <v>35410</v>
      </c>
    </row>
    <row r="4707" spans="1:31" ht="14.25" customHeight="1">
      <c r="A4707" s="1">
        <v>4706</v>
      </c>
      <c r="B4707" s="1" t="s">
        <v>54</v>
      </c>
      <c r="C4707" s="1" t="s">
        <v>17626</v>
      </c>
      <c r="D4707" s="9" t="s">
        <v>2027</v>
      </c>
      <c r="E4707" s="9" t="s">
        <v>16161</v>
      </c>
      <c r="F4707" s="9" t="s">
        <v>35114</v>
      </c>
      <c r="G4707" s="17">
        <v>9199466600</v>
      </c>
      <c r="H4707" s="9" t="s">
        <v>8</v>
      </c>
      <c r="I4707" s="1" t="s">
        <v>62</v>
      </c>
      <c r="J4707" s="1" t="s">
        <v>47297</v>
      </c>
      <c r="K4707" s="3" t="s">
        <v>42</v>
      </c>
      <c r="L4707" s="1" t="s">
        <v>47325</v>
      </c>
      <c r="M4707" s="11"/>
      <c r="N4707" s="3"/>
      <c r="O4707" s="11"/>
      <c r="P4707" s="3"/>
      <c r="Q4707" s="11"/>
      <c r="R4707" s="3"/>
      <c r="S4707" s="11"/>
      <c r="T4707" s="3"/>
      <c r="U4707" s="11"/>
      <c r="V4707" s="3"/>
      <c r="W4707" s="11"/>
      <c r="X4707" s="3"/>
      <c r="Y4707" s="11"/>
      <c r="Z4707" s="1"/>
      <c r="AA4707" s="1" t="s">
        <v>16</v>
      </c>
      <c r="AC4707" s="23" t="s">
        <v>37800</v>
      </c>
      <c r="AD4707" s="23" t="s">
        <v>38259</v>
      </c>
      <c r="AE4707" t="s">
        <v>35394</v>
      </c>
    </row>
    <row r="4708" spans="1:31" ht="14.25" customHeight="1">
      <c r="A4708" s="1">
        <v>4707</v>
      </c>
      <c r="B4708" s="1" t="s">
        <v>54</v>
      </c>
      <c r="C4708" s="1" t="s">
        <v>17647</v>
      </c>
      <c r="D4708" s="9" t="s">
        <v>4123</v>
      </c>
      <c r="E4708" s="9" t="s">
        <v>2826</v>
      </c>
      <c r="F4708" s="9" t="s">
        <v>22189</v>
      </c>
      <c r="G4708" s="17">
        <v>9194644164</v>
      </c>
      <c r="H4708" s="9" t="s">
        <v>20</v>
      </c>
      <c r="I4708" s="1" t="s">
        <v>41</v>
      </c>
      <c r="J4708" s="1" t="s">
        <v>47297</v>
      </c>
      <c r="K4708" s="11" t="s">
        <v>14136</v>
      </c>
      <c r="L4708" s="1" t="s">
        <v>47325</v>
      </c>
      <c r="M4708" s="4" t="s">
        <v>13</v>
      </c>
      <c r="N4708" s="3" t="str">
        <f>J4708</f>
        <v>[&lt;30 Lacs -50 Lacs]</v>
      </c>
      <c r="O4708" s="11"/>
      <c r="P4708" s="3"/>
      <c r="Q4708" s="11"/>
      <c r="R4708" s="3"/>
      <c r="S4708" s="11"/>
      <c r="T4708" s="3"/>
      <c r="U4708" s="11"/>
      <c r="V4708" s="3"/>
      <c r="W4708" s="11"/>
      <c r="X4708" s="3"/>
      <c r="Y4708" s="11"/>
      <c r="Z4708" s="1"/>
      <c r="AA4708" s="1" t="s">
        <v>16</v>
      </c>
      <c r="AC4708" s="23" t="s">
        <v>37800</v>
      </c>
      <c r="AD4708" s="23" t="s">
        <v>38259</v>
      </c>
      <c r="AE4708" t="s">
        <v>35399</v>
      </c>
    </row>
    <row r="4709" spans="1:31" ht="14.25" customHeight="1">
      <c r="A4709" s="1">
        <v>4708</v>
      </c>
      <c r="B4709" s="1" t="s">
        <v>54</v>
      </c>
      <c r="C4709" s="1" t="s">
        <v>17669</v>
      </c>
      <c r="D4709" s="9" t="s">
        <v>3457</v>
      </c>
      <c r="E4709" s="9" t="s">
        <v>93</v>
      </c>
      <c r="F4709" s="9" t="s">
        <v>33062</v>
      </c>
      <c r="G4709" s="17">
        <v>91664441444</v>
      </c>
      <c r="H4709" s="9" t="s">
        <v>37</v>
      </c>
      <c r="I4709" s="1" t="s">
        <v>9</v>
      </c>
      <c r="J4709" s="1" t="s">
        <v>47297</v>
      </c>
      <c r="K4709" s="11" t="s">
        <v>14136</v>
      </c>
      <c r="L4709" s="1" t="s">
        <v>47325</v>
      </c>
      <c r="M4709" s="11"/>
      <c r="N4709" s="3"/>
      <c r="O4709" s="11"/>
      <c r="P4709" s="3"/>
      <c r="Q4709" s="11"/>
      <c r="R4709" s="3"/>
      <c r="S4709" s="11"/>
      <c r="T4709" s="3"/>
      <c r="U4709" s="11"/>
      <c r="V4709" s="3"/>
      <c r="W4709" s="11"/>
      <c r="X4709" s="3"/>
      <c r="Y4709" s="11"/>
      <c r="Z4709" s="1"/>
      <c r="AA4709" s="1" t="s">
        <v>16</v>
      </c>
      <c r="AC4709" s="23" t="s">
        <v>37800</v>
      </c>
      <c r="AD4709" s="23" t="s">
        <v>38259</v>
      </c>
      <c r="AE4709" t="s">
        <v>35409</v>
      </c>
    </row>
    <row r="4710" spans="1:31" ht="14.25" customHeight="1">
      <c r="A4710" s="1">
        <v>4709</v>
      </c>
      <c r="B4710" s="1" t="s">
        <v>54</v>
      </c>
      <c r="C4710" s="1" t="s">
        <v>17704</v>
      </c>
      <c r="D4710" s="9" t="s">
        <v>13374</v>
      </c>
      <c r="E4710" s="9" t="s">
        <v>410</v>
      </c>
      <c r="F4710" s="9" t="s">
        <v>29615</v>
      </c>
      <c r="G4710" s="17">
        <v>919691444</v>
      </c>
      <c r="H4710" s="9" t="s">
        <v>37</v>
      </c>
      <c r="I4710" s="1" t="s">
        <v>41</v>
      </c>
      <c r="J4710" s="1" t="s">
        <v>47297</v>
      </c>
      <c r="K4710" s="3" t="s">
        <v>42</v>
      </c>
      <c r="L4710" s="1" t="s">
        <v>47325</v>
      </c>
      <c r="M4710" s="11"/>
      <c r="N4710" s="3"/>
      <c r="O4710" s="11"/>
      <c r="P4710" s="3"/>
      <c r="Q4710" s="11"/>
      <c r="R4710" s="3"/>
      <c r="S4710" s="11"/>
      <c r="T4710" s="3"/>
      <c r="U4710" s="11"/>
      <c r="V4710" s="3"/>
      <c r="W4710" s="11"/>
      <c r="X4710" s="3"/>
      <c r="Y4710" s="11"/>
      <c r="Z4710" s="1"/>
      <c r="AA4710" s="1" t="s">
        <v>11</v>
      </c>
      <c r="AC4710" s="23" t="s">
        <v>37800</v>
      </c>
      <c r="AD4710" s="23" t="s">
        <v>38259</v>
      </c>
      <c r="AE4710" t="s">
        <v>35410</v>
      </c>
    </row>
    <row r="4711" spans="1:31" ht="14.25" customHeight="1">
      <c r="A4711" s="1">
        <v>4710</v>
      </c>
      <c r="B4711" s="1" t="s">
        <v>54</v>
      </c>
      <c r="C4711" s="1" t="s">
        <v>17821</v>
      </c>
      <c r="D4711" s="9" t="s">
        <v>208</v>
      </c>
      <c r="E4711" s="9" t="s">
        <v>1889</v>
      </c>
      <c r="F4711" s="9" t="s">
        <v>29688</v>
      </c>
      <c r="G4711" s="17">
        <v>91944441049</v>
      </c>
      <c r="H4711" s="9" t="s">
        <v>20</v>
      </c>
      <c r="I4711" s="1" t="s">
        <v>62</v>
      </c>
      <c r="J4711" s="1" t="s">
        <v>47297</v>
      </c>
      <c r="K4711" s="3" t="s">
        <v>42</v>
      </c>
      <c r="L4711" s="1" t="s">
        <v>47325</v>
      </c>
      <c r="M4711" s="4" t="s">
        <v>14137</v>
      </c>
      <c r="N4711" s="3" t="str">
        <f>J4711</f>
        <v>[&lt;30 Lacs -50 Lacs]</v>
      </c>
      <c r="O4711" s="11"/>
      <c r="P4711" s="3"/>
      <c r="Q4711" s="11"/>
      <c r="R4711" s="3"/>
      <c r="S4711" s="11"/>
      <c r="T4711" s="3"/>
      <c r="U4711" s="11"/>
      <c r="V4711" s="3"/>
      <c r="W4711" s="11"/>
      <c r="X4711" s="3"/>
      <c r="Y4711" s="11"/>
      <c r="Z4711" s="1"/>
      <c r="AA4711" s="1" t="s">
        <v>16</v>
      </c>
      <c r="AC4711" s="23" t="s">
        <v>37800</v>
      </c>
      <c r="AD4711" s="23" t="s">
        <v>38259</v>
      </c>
      <c r="AE4711" t="s">
        <v>35399</v>
      </c>
    </row>
    <row r="4712" spans="1:31" ht="14.25" customHeight="1">
      <c r="A4712" s="1">
        <v>4711</v>
      </c>
      <c r="B4712" s="1" t="s">
        <v>54</v>
      </c>
      <c r="C4712" s="1" t="s">
        <v>17896</v>
      </c>
      <c r="D4712" s="9" t="s">
        <v>2027</v>
      </c>
      <c r="E4712" s="9" t="s">
        <v>40</v>
      </c>
      <c r="F4712" s="9" t="s">
        <v>33719</v>
      </c>
      <c r="G4712" s="17">
        <v>91999696664</v>
      </c>
      <c r="H4712" s="9" t="s">
        <v>15</v>
      </c>
      <c r="I4712" s="1" t="s">
        <v>41</v>
      </c>
      <c r="J4712" s="1" t="s">
        <v>47297</v>
      </c>
      <c r="K4712" s="11" t="s">
        <v>14137</v>
      </c>
      <c r="L4712" s="1" t="s">
        <v>47325</v>
      </c>
      <c r="M4712" s="11"/>
      <c r="N4712" s="3"/>
      <c r="O4712" s="11"/>
      <c r="P4712" s="3"/>
      <c r="Q4712" s="11"/>
      <c r="R4712" s="3"/>
      <c r="S4712" s="11"/>
      <c r="T4712" s="3"/>
      <c r="U4712" s="11"/>
      <c r="V4712" s="3"/>
      <c r="W4712" s="11"/>
      <c r="X4712" s="3"/>
      <c r="Y4712" s="11"/>
      <c r="Z4712" s="1"/>
      <c r="AA4712" s="1" t="s">
        <v>16</v>
      </c>
      <c r="AC4712" s="23" t="s">
        <v>37800</v>
      </c>
      <c r="AD4712" s="23" t="s">
        <v>38259</v>
      </c>
      <c r="AE4712" t="s">
        <v>35399</v>
      </c>
    </row>
    <row r="4713" spans="1:31" ht="14.25" customHeight="1">
      <c r="A4713" s="1">
        <v>4712</v>
      </c>
      <c r="B4713" s="9" t="s">
        <v>6</v>
      </c>
      <c r="C4713" s="1" t="s">
        <v>18</v>
      </c>
      <c r="D4713" s="1" t="s">
        <v>36532</v>
      </c>
      <c r="E4713" s="1" t="s">
        <v>19</v>
      </c>
      <c r="F4713" s="1" t="s">
        <v>20982</v>
      </c>
      <c r="G4713" s="14">
        <v>91949461109</v>
      </c>
      <c r="H4713" s="1" t="s">
        <v>20</v>
      </c>
      <c r="I4713" s="1" t="s">
        <v>9</v>
      </c>
      <c r="J4713" s="1" t="s">
        <v>47297</v>
      </c>
      <c r="K4713" s="3" t="s">
        <v>17</v>
      </c>
      <c r="L4713" s="1" t="s">
        <v>47325</v>
      </c>
      <c r="M4713" s="4" t="s">
        <v>42</v>
      </c>
      <c r="N4713" s="3" t="str">
        <f>J4713</f>
        <v>[&lt;30 Lacs -50 Lacs]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1"/>
      <c r="AA4713" s="1" t="s">
        <v>16</v>
      </c>
      <c r="AB4713" s="3" t="s">
        <v>12</v>
      </c>
      <c r="AC4713" s="23" t="s">
        <v>37794</v>
      </c>
      <c r="AD4713" s="23" t="s">
        <v>42598</v>
      </c>
      <c r="AE4713" t="s">
        <v>35394</v>
      </c>
    </row>
    <row r="4714" spans="1:31" ht="14.25" customHeight="1">
      <c r="A4714" s="1">
        <v>4713</v>
      </c>
      <c r="B4714" s="9" t="s">
        <v>6</v>
      </c>
      <c r="C4714" s="1" t="s">
        <v>28</v>
      </c>
      <c r="D4714" s="1" t="s">
        <v>36484</v>
      </c>
      <c r="E4714" s="1" t="s">
        <v>29</v>
      </c>
      <c r="F4714" s="1" t="s">
        <v>20984</v>
      </c>
      <c r="G4714" s="14">
        <v>61999606449</v>
      </c>
      <c r="H4714" s="1" t="s">
        <v>15</v>
      </c>
      <c r="I4714" s="1" t="s">
        <v>9</v>
      </c>
      <c r="J4714" s="1" t="s">
        <v>47297</v>
      </c>
      <c r="K4714" s="3" t="s">
        <v>17</v>
      </c>
      <c r="L4714" s="1" t="s">
        <v>47325</v>
      </c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1"/>
      <c r="AA4714" s="1" t="s">
        <v>16</v>
      </c>
      <c r="AB4714" s="3" t="s">
        <v>12</v>
      </c>
      <c r="AC4714" s="23" t="s">
        <v>37794</v>
      </c>
      <c r="AD4714" s="23" t="s">
        <v>42599</v>
      </c>
      <c r="AE4714" t="s">
        <v>35399</v>
      </c>
    </row>
    <row r="4715" spans="1:31" ht="14.25" customHeight="1">
      <c r="A4715" s="1">
        <v>4714</v>
      </c>
      <c r="B4715" s="1" t="s">
        <v>54</v>
      </c>
      <c r="C4715" s="1" t="s">
        <v>55</v>
      </c>
      <c r="D4715" s="1" t="s">
        <v>4626</v>
      </c>
      <c r="E4715" s="1" t="s">
        <v>558</v>
      </c>
      <c r="F4715" s="1" t="s">
        <v>20991</v>
      </c>
      <c r="G4715" s="14">
        <v>919001496460</v>
      </c>
      <c r="H4715" s="1" t="s">
        <v>8</v>
      </c>
      <c r="I4715" s="1" t="s">
        <v>9</v>
      </c>
      <c r="J4715" s="1" t="s">
        <v>47297</v>
      </c>
      <c r="K4715" s="3" t="s">
        <v>17</v>
      </c>
      <c r="L4715" s="1" t="s">
        <v>47325</v>
      </c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1"/>
      <c r="AA4715" s="1" t="s">
        <v>11</v>
      </c>
      <c r="AB4715" s="3" t="s">
        <v>56</v>
      </c>
      <c r="AC4715" s="23" t="s">
        <v>37782</v>
      </c>
      <c r="AD4715" s="23" t="s">
        <v>42600</v>
      </c>
      <c r="AE4715" t="s">
        <v>35394</v>
      </c>
    </row>
    <row r="4716" spans="1:31" ht="14.25" customHeight="1">
      <c r="A4716" s="1">
        <v>4715</v>
      </c>
      <c r="B4716" s="9" t="s">
        <v>6</v>
      </c>
      <c r="C4716" s="1" t="s">
        <v>57</v>
      </c>
      <c r="D4716" s="1" t="s">
        <v>58</v>
      </c>
      <c r="E4716" s="1" t="s">
        <v>40</v>
      </c>
      <c r="F4716" s="1" t="s">
        <v>20992</v>
      </c>
      <c r="G4716" s="14">
        <v>9199944196</v>
      </c>
      <c r="H4716" s="1" t="s">
        <v>15</v>
      </c>
      <c r="I4716" s="1" t="s">
        <v>41</v>
      </c>
      <c r="J4716" s="1" t="s">
        <v>47297</v>
      </c>
      <c r="K4716" s="3" t="s">
        <v>17</v>
      </c>
      <c r="L4716" s="1" t="s">
        <v>47325</v>
      </c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1"/>
      <c r="AA4716" s="1" t="s">
        <v>16</v>
      </c>
      <c r="AB4716" s="3" t="s">
        <v>12</v>
      </c>
      <c r="AC4716" s="23" t="s">
        <v>37782</v>
      </c>
      <c r="AD4716" s="23" t="s">
        <v>42601</v>
      </c>
      <c r="AE4716" t="s">
        <v>35394</v>
      </c>
    </row>
    <row r="4717" spans="1:31" ht="14.25" customHeight="1">
      <c r="A4717" s="1">
        <v>4716</v>
      </c>
      <c r="B4717" s="9" t="s">
        <v>6</v>
      </c>
      <c r="C4717" s="1" t="s">
        <v>79</v>
      </c>
      <c r="D4717" s="1" t="s">
        <v>58</v>
      </c>
      <c r="E4717" s="1" t="s">
        <v>80</v>
      </c>
      <c r="F4717" s="1" t="s">
        <v>20998</v>
      </c>
      <c r="G4717" s="14">
        <v>9191064949</v>
      </c>
      <c r="H4717" s="1" t="s">
        <v>8</v>
      </c>
      <c r="I4717" s="1" t="s">
        <v>41</v>
      </c>
      <c r="J4717" s="1" t="s">
        <v>47297</v>
      </c>
      <c r="K4717" s="3" t="s">
        <v>42</v>
      </c>
      <c r="L4717" s="1" t="s">
        <v>47325</v>
      </c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1"/>
      <c r="AA4717" s="1" t="s">
        <v>16</v>
      </c>
      <c r="AB4717" s="3" t="s">
        <v>12</v>
      </c>
      <c r="AC4717" s="23" t="s">
        <v>37782</v>
      </c>
      <c r="AD4717" s="23" t="s">
        <v>42602</v>
      </c>
      <c r="AE4717" t="s">
        <v>35409</v>
      </c>
    </row>
    <row r="4718" spans="1:31" ht="14.25" customHeight="1">
      <c r="A4718" s="1">
        <v>4717</v>
      </c>
      <c r="B4718" s="1" t="s">
        <v>54</v>
      </c>
      <c r="C4718" s="1" t="s">
        <v>99</v>
      </c>
      <c r="D4718" s="1" t="s">
        <v>48</v>
      </c>
      <c r="E4718" s="1" t="s">
        <v>351</v>
      </c>
      <c r="F4718" s="1" t="s">
        <v>21006</v>
      </c>
      <c r="G4718" s="14">
        <v>91990494460</v>
      </c>
      <c r="H4718" s="1" t="s">
        <v>20</v>
      </c>
      <c r="I4718" s="1" t="s">
        <v>9</v>
      </c>
      <c r="J4718" s="1" t="s">
        <v>47297</v>
      </c>
      <c r="K4718" s="3" t="s">
        <v>42</v>
      </c>
      <c r="L4718" s="1" t="s">
        <v>47325</v>
      </c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1"/>
      <c r="AA4718" s="1" t="s">
        <v>16</v>
      </c>
      <c r="AB4718" s="3" t="s">
        <v>12</v>
      </c>
      <c r="AC4718" s="23" t="s">
        <v>37782</v>
      </c>
      <c r="AD4718" s="23" t="s">
        <v>42603</v>
      </c>
      <c r="AE4718" t="s">
        <v>35409</v>
      </c>
    </row>
    <row r="4719" spans="1:31" ht="14.25" customHeight="1">
      <c r="A4719" s="1">
        <v>4718</v>
      </c>
      <c r="B4719" s="1" t="s">
        <v>54</v>
      </c>
      <c r="C4719" s="1" t="s">
        <v>108</v>
      </c>
      <c r="D4719" s="1" t="s">
        <v>36485</v>
      </c>
      <c r="E4719" s="1" t="s">
        <v>109</v>
      </c>
      <c r="F4719" s="1" t="s">
        <v>31097</v>
      </c>
      <c r="G4719" s="14">
        <v>919946466416</v>
      </c>
      <c r="H4719" s="1" t="s">
        <v>20</v>
      </c>
      <c r="I4719" s="1" t="s">
        <v>41</v>
      </c>
      <c r="J4719" s="1" t="s">
        <v>47297</v>
      </c>
      <c r="K4719" s="3" t="s">
        <v>17</v>
      </c>
      <c r="L4719" s="1" t="s">
        <v>47325</v>
      </c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1"/>
      <c r="AA4719" s="1" t="s">
        <v>16</v>
      </c>
      <c r="AB4719" s="3" t="s">
        <v>12</v>
      </c>
      <c r="AC4719" s="23" t="s">
        <v>37782</v>
      </c>
      <c r="AD4719" s="23" t="s">
        <v>42604</v>
      </c>
      <c r="AE4719" t="s">
        <v>35409</v>
      </c>
    </row>
    <row r="4720" spans="1:31" ht="14.25" customHeight="1">
      <c r="A4720" s="1">
        <v>4719</v>
      </c>
      <c r="B4720" s="1" t="s">
        <v>54</v>
      </c>
      <c r="C4720" s="1" t="s">
        <v>122</v>
      </c>
      <c r="D4720" s="1" t="s">
        <v>12614</v>
      </c>
      <c r="E4720" s="1" t="s">
        <v>1725</v>
      </c>
      <c r="F4720" s="1" t="s">
        <v>21012</v>
      </c>
      <c r="G4720" s="14">
        <v>91994044961</v>
      </c>
      <c r="H4720" s="1" t="s">
        <v>8</v>
      </c>
      <c r="I4720" s="1" t="s">
        <v>9</v>
      </c>
      <c r="J4720" s="1" t="s">
        <v>47297</v>
      </c>
      <c r="K4720" s="3" t="s">
        <v>42</v>
      </c>
      <c r="L4720" s="1" t="s">
        <v>47325</v>
      </c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1"/>
      <c r="AA4720" s="1" t="s">
        <v>16</v>
      </c>
      <c r="AB4720" s="3" t="s">
        <v>12</v>
      </c>
      <c r="AC4720" s="23" t="s">
        <v>37782</v>
      </c>
      <c r="AD4720" s="23" t="s">
        <v>42605</v>
      </c>
      <c r="AE4720" t="s">
        <v>35409</v>
      </c>
    </row>
    <row r="4721" spans="1:31" ht="14.25" customHeight="1">
      <c r="A4721" s="1">
        <v>4720</v>
      </c>
      <c r="B4721" s="1" t="s">
        <v>54</v>
      </c>
      <c r="C4721" s="1" t="s">
        <v>123</v>
      </c>
      <c r="D4721" s="1" t="s">
        <v>1867</v>
      </c>
      <c r="E4721" s="1" t="s">
        <v>1558</v>
      </c>
      <c r="F4721" s="1" t="s">
        <v>21013</v>
      </c>
      <c r="G4721" s="14">
        <v>9149494649</v>
      </c>
      <c r="H4721" s="1" t="s">
        <v>8</v>
      </c>
      <c r="I4721" s="1" t="s">
        <v>9</v>
      </c>
      <c r="J4721" s="1" t="s">
        <v>47297</v>
      </c>
      <c r="K4721" s="3" t="s">
        <v>63</v>
      </c>
      <c r="L4721" s="1" t="s">
        <v>47325</v>
      </c>
      <c r="M4721" s="3" t="s">
        <v>213</v>
      </c>
      <c r="N4721" s="3" t="str">
        <f>J4721</f>
        <v>[&lt;30 Lacs -50 Lacs]</v>
      </c>
      <c r="O4721" s="3" t="s">
        <v>17</v>
      </c>
      <c r="P4721" s="3" t="s">
        <v>47297</v>
      </c>
      <c r="Q4721" s="3" t="s">
        <v>42</v>
      </c>
      <c r="R4721" s="3" t="s">
        <v>47297</v>
      </c>
      <c r="S4721" s="3" t="s">
        <v>27</v>
      </c>
      <c r="T4721" s="3" t="s">
        <v>47297</v>
      </c>
      <c r="U4721" s="3" t="s">
        <v>117</v>
      </c>
      <c r="V4721" s="3" t="s">
        <v>47297</v>
      </c>
      <c r="W4721" s="3" t="s">
        <v>178</v>
      </c>
      <c r="X4721" s="3" t="s">
        <v>47297</v>
      </c>
      <c r="Y4721" s="3" t="s">
        <v>171</v>
      </c>
      <c r="Z4721" s="1" t="s">
        <v>47297</v>
      </c>
      <c r="AA4721" s="1" t="s">
        <v>16</v>
      </c>
      <c r="AB4721" s="3" t="s">
        <v>12</v>
      </c>
      <c r="AC4721" s="23" t="s">
        <v>37782</v>
      </c>
      <c r="AD4721" s="23" t="s">
        <v>42606</v>
      </c>
      <c r="AE4721" t="s">
        <v>35394</v>
      </c>
    </row>
    <row r="4722" spans="1:31" ht="14.25" customHeight="1">
      <c r="A4722" s="1">
        <v>4721</v>
      </c>
      <c r="B4722" s="1" t="s">
        <v>54</v>
      </c>
      <c r="C4722" s="1" t="s">
        <v>129</v>
      </c>
      <c r="D4722" s="1" t="s">
        <v>130</v>
      </c>
      <c r="E4722" s="1" t="s">
        <v>131</v>
      </c>
      <c r="F4722" s="1" t="s">
        <v>21016</v>
      </c>
      <c r="G4722" s="14">
        <v>91960196401</v>
      </c>
      <c r="H4722" s="1" t="s">
        <v>132</v>
      </c>
      <c r="I4722" s="1" t="s">
        <v>41</v>
      </c>
      <c r="J4722" s="1" t="s">
        <v>47297</v>
      </c>
      <c r="K4722" s="3" t="s">
        <v>17</v>
      </c>
      <c r="L4722" s="1" t="s">
        <v>47325</v>
      </c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1"/>
      <c r="AA4722" s="1" t="s">
        <v>16</v>
      </c>
      <c r="AB4722" s="3" t="s">
        <v>12</v>
      </c>
      <c r="AC4722" s="23" t="s">
        <v>37782</v>
      </c>
      <c r="AD4722" s="23" t="s">
        <v>42607</v>
      </c>
      <c r="AE4722" t="s">
        <v>35399</v>
      </c>
    </row>
    <row r="4723" spans="1:31" ht="14.25" customHeight="1">
      <c r="A4723" s="1">
        <v>4722</v>
      </c>
      <c r="B4723" s="1" t="s">
        <v>54</v>
      </c>
      <c r="C4723" s="1" t="s">
        <v>182</v>
      </c>
      <c r="D4723" s="1" t="s">
        <v>1567</v>
      </c>
      <c r="E4723" s="1" t="s">
        <v>1725</v>
      </c>
      <c r="F4723" s="1" t="s">
        <v>21038</v>
      </c>
      <c r="G4723" s="14">
        <v>914140494419</v>
      </c>
      <c r="H4723" s="1" t="s">
        <v>15</v>
      </c>
      <c r="I4723" s="1" t="s">
        <v>41</v>
      </c>
      <c r="J4723" s="1" t="s">
        <v>47297</v>
      </c>
      <c r="K4723" s="3" t="s">
        <v>17</v>
      </c>
      <c r="L4723" s="1" t="s">
        <v>47325</v>
      </c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1"/>
      <c r="AA4723" s="1" t="s">
        <v>16</v>
      </c>
      <c r="AB4723" s="3" t="s">
        <v>12</v>
      </c>
      <c r="AC4723" s="23" t="s">
        <v>37782</v>
      </c>
      <c r="AD4723" s="23" t="s">
        <v>42608</v>
      </c>
      <c r="AE4723" t="s">
        <v>35409</v>
      </c>
    </row>
    <row r="4724" spans="1:31" ht="14.25" customHeight="1">
      <c r="A4724" s="1">
        <v>4723</v>
      </c>
      <c r="B4724" s="1" t="s">
        <v>54</v>
      </c>
      <c r="C4724" s="1" t="s">
        <v>191</v>
      </c>
      <c r="D4724" s="1" t="s">
        <v>35897</v>
      </c>
      <c r="E4724" s="1" t="s">
        <v>139</v>
      </c>
      <c r="F4724" s="1" t="s">
        <v>21043</v>
      </c>
      <c r="G4724" s="14">
        <v>91016169944</v>
      </c>
      <c r="H4724" s="1" t="s">
        <v>20</v>
      </c>
      <c r="I4724" s="1" t="s">
        <v>9</v>
      </c>
      <c r="J4724" s="1" t="s">
        <v>47297</v>
      </c>
      <c r="K4724" s="3" t="s">
        <v>17</v>
      </c>
      <c r="L4724" s="1" t="s">
        <v>47325</v>
      </c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1"/>
      <c r="AA4724" s="1" t="s">
        <v>16</v>
      </c>
      <c r="AB4724" s="3" t="s">
        <v>12</v>
      </c>
      <c r="AC4724" s="23" t="s">
        <v>37782</v>
      </c>
      <c r="AD4724" s="23" t="s">
        <v>42609</v>
      </c>
      <c r="AE4724" t="s">
        <v>35410</v>
      </c>
    </row>
    <row r="4725" spans="1:31" ht="14.25" customHeight="1">
      <c r="A4725" s="1">
        <v>4724</v>
      </c>
      <c r="B4725" s="1" t="s">
        <v>54</v>
      </c>
      <c r="C4725" s="1" t="s">
        <v>203</v>
      </c>
      <c r="D4725" s="1" t="s">
        <v>16449</v>
      </c>
      <c r="E4725" s="1" t="s">
        <v>36812</v>
      </c>
      <c r="F4725" s="1" t="s">
        <v>33390</v>
      </c>
      <c r="G4725" s="14">
        <v>919494964664</v>
      </c>
      <c r="H4725" s="1" t="s">
        <v>20</v>
      </c>
      <c r="I4725" s="1" t="s">
        <v>62</v>
      </c>
      <c r="J4725" s="1" t="s">
        <v>47297</v>
      </c>
      <c r="K4725" s="3" t="s">
        <v>42</v>
      </c>
      <c r="L4725" s="1" t="s">
        <v>47325</v>
      </c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1"/>
      <c r="AA4725" s="1" t="s">
        <v>16</v>
      </c>
      <c r="AB4725" s="3" t="s">
        <v>12</v>
      </c>
      <c r="AC4725" s="23" t="s">
        <v>37782</v>
      </c>
      <c r="AD4725" s="23" t="s">
        <v>42610</v>
      </c>
      <c r="AE4725" t="s">
        <v>35394</v>
      </c>
    </row>
    <row r="4726" spans="1:31" ht="14.25" customHeight="1">
      <c r="A4726" s="1">
        <v>4725</v>
      </c>
      <c r="B4726" s="1" t="s">
        <v>54</v>
      </c>
      <c r="C4726" s="1" t="s">
        <v>205</v>
      </c>
      <c r="D4726" s="1" t="s">
        <v>2807</v>
      </c>
      <c r="E4726" s="1" t="s">
        <v>495</v>
      </c>
      <c r="F4726" s="1" t="s">
        <v>21049</v>
      </c>
      <c r="G4726" s="14">
        <v>919946144401</v>
      </c>
      <c r="H4726" s="1" t="s">
        <v>8</v>
      </c>
      <c r="I4726" s="1" t="s">
        <v>41</v>
      </c>
      <c r="J4726" s="1" t="s">
        <v>47297</v>
      </c>
      <c r="K4726" s="3" t="s">
        <v>17</v>
      </c>
      <c r="L4726" s="1" t="s">
        <v>47325</v>
      </c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1"/>
      <c r="AA4726" s="1" t="s">
        <v>16</v>
      </c>
      <c r="AB4726" s="3" t="s">
        <v>12</v>
      </c>
      <c r="AC4726" s="23" t="s">
        <v>37782</v>
      </c>
      <c r="AD4726" s="23" t="s">
        <v>42611</v>
      </c>
      <c r="AE4726" t="s">
        <v>35409</v>
      </c>
    </row>
    <row r="4727" spans="1:31" ht="14.25" customHeight="1">
      <c r="A4727" s="1">
        <v>4726</v>
      </c>
      <c r="B4727" s="9" t="s">
        <v>6</v>
      </c>
      <c r="C4727" s="1" t="s">
        <v>207</v>
      </c>
      <c r="D4727" s="1" t="s">
        <v>208</v>
      </c>
      <c r="E4727" s="1" t="s">
        <v>209</v>
      </c>
      <c r="F4727" s="1" t="s">
        <v>21050</v>
      </c>
      <c r="G4727" s="14">
        <v>91600949446</v>
      </c>
      <c r="H4727" s="1" t="s">
        <v>8</v>
      </c>
      <c r="I4727" s="1" t="s">
        <v>41</v>
      </c>
      <c r="J4727" s="1" t="s">
        <v>47297</v>
      </c>
      <c r="K4727" s="3" t="s">
        <v>17</v>
      </c>
      <c r="L4727" s="1" t="s">
        <v>47325</v>
      </c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1"/>
      <c r="AA4727" s="1" t="s">
        <v>16</v>
      </c>
      <c r="AB4727" s="3" t="s">
        <v>12</v>
      </c>
      <c r="AC4727" s="23" t="s">
        <v>37782</v>
      </c>
      <c r="AD4727" s="23" t="s">
        <v>42612</v>
      </c>
      <c r="AE4727" t="s">
        <v>35394</v>
      </c>
    </row>
    <row r="4728" spans="1:31" ht="14.25" customHeight="1">
      <c r="A4728" s="1">
        <v>4727</v>
      </c>
      <c r="B4728" s="1" t="s">
        <v>54</v>
      </c>
      <c r="C4728" s="1" t="s">
        <v>225</v>
      </c>
      <c r="D4728" s="1" t="s">
        <v>3675</v>
      </c>
      <c r="E4728" s="1" t="s">
        <v>40</v>
      </c>
      <c r="F4728" s="1" t="s">
        <v>21053</v>
      </c>
      <c r="G4728" s="14">
        <v>91914949646</v>
      </c>
      <c r="H4728" s="1" t="s">
        <v>8</v>
      </c>
      <c r="I4728" s="1" t="s">
        <v>62</v>
      </c>
      <c r="J4728" s="1" t="s">
        <v>47297</v>
      </c>
      <c r="K4728" s="3" t="s">
        <v>42</v>
      </c>
      <c r="L4728" s="1" t="s">
        <v>47325</v>
      </c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1"/>
      <c r="AA4728" s="1" t="s">
        <v>16</v>
      </c>
      <c r="AB4728" s="3" t="s">
        <v>12</v>
      </c>
      <c r="AC4728" s="23" t="s">
        <v>37782</v>
      </c>
      <c r="AD4728" s="23" t="s">
        <v>42613</v>
      </c>
      <c r="AE4728" t="s">
        <v>35394</v>
      </c>
    </row>
    <row r="4729" spans="1:31" ht="14.25" customHeight="1">
      <c r="A4729" s="1">
        <v>4728</v>
      </c>
      <c r="B4729" s="1" t="s">
        <v>54</v>
      </c>
      <c r="C4729" s="1" t="s">
        <v>227</v>
      </c>
      <c r="D4729" s="1" t="s">
        <v>359</v>
      </c>
      <c r="E4729" s="1" t="s">
        <v>36813</v>
      </c>
      <c r="F4729" s="1" t="s">
        <v>21055</v>
      </c>
      <c r="G4729" s="14">
        <v>91446491404</v>
      </c>
      <c r="H4729" s="1" t="s">
        <v>8</v>
      </c>
      <c r="I4729" s="1" t="s">
        <v>41</v>
      </c>
      <c r="J4729" s="1" t="s">
        <v>47297</v>
      </c>
      <c r="K4729" s="3" t="s">
        <v>17</v>
      </c>
      <c r="L4729" s="1" t="s">
        <v>47325</v>
      </c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1"/>
      <c r="AA4729" s="1" t="s">
        <v>16</v>
      </c>
      <c r="AB4729" s="3" t="s">
        <v>12</v>
      </c>
      <c r="AC4729" s="23" t="s">
        <v>37782</v>
      </c>
      <c r="AD4729" s="23" t="s">
        <v>42614</v>
      </c>
      <c r="AE4729" t="s">
        <v>35399</v>
      </c>
    </row>
    <row r="4730" spans="1:31" ht="14.25" customHeight="1">
      <c r="A4730" s="1">
        <v>4729</v>
      </c>
      <c r="B4730" s="1" t="s">
        <v>54</v>
      </c>
      <c r="C4730" s="1" t="s">
        <v>234</v>
      </c>
      <c r="D4730" s="1" t="s">
        <v>208</v>
      </c>
      <c r="E4730" s="1" t="s">
        <v>53</v>
      </c>
      <c r="F4730" s="1" t="s">
        <v>21060</v>
      </c>
      <c r="G4730" s="14">
        <v>91606694966</v>
      </c>
      <c r="H4730" s="1" t="s">
        <v>20</v>
      </c>
      <c r="I4730" s="1" t="s">
        <v>62</v>
      </c>
      <c r="J4730" s="1" t="s">
        <v>47297</v>
      </c>
      <c r="K4730" s="3" t="s">
        <v>17</v>
      </c>
      <c r="L4730" s="1" t="s">
        <v>47325</v>
      </c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1"/>
      <c r="AA4730" s="1" t="s">
        <v>16</v>
      </c>
      <c r="AB4730" s="3" t="s">
        <v>12</v>
      </c>
      <c r="AC4730" s="23" t="s">
        <v>37782</v>
      </c>
      <c r="AD4730" s="23" t="s">
        <v>39445</v>
      </c>
      <c r="AE4730" t="s">
        <v>35410</v>
      </c>
    </row>
    <row r="4731" spans="1:31" ht="14.25" customHeight="1">
      <c r="A4731" s="1">
        <v>4730</v>
      </c>
      <c r="B4731" s="9" t="s">
        <v>6</v>
      </c>
      <c r="C4731" s="1" t="s">
        <v>242</v>
      </c>
      <c r="D4731" s="1" t="s">
        <v>243</v>
      </c>
      <c r="E4731" s="1" t="s">
        <v>131</v>
      </c>
      <c r="F4731" s="1" t="s">
        <v>21067</v>
      </c>
      <c r="G4731" s="14">
        <v>91944914010</v>
      </c>
      <c r="H4731" s="1" t="s">
        <v>8</v>
      </c>
      <c r="I4731" s="1" t="s">
        <v>62</v>
      </c>
      <c r="J4731" s="1" t="s">
        <v>47297</v>
      </c>
      <c r="K4731" s="3" t="s">
        <v>42</v>
      </c>
      <c r="L4731" s="1" t="s">
        <v>47325</v>
      </c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1"/>
      <c r="AA4731" s="1" t="s">
        <v>16</v>
      </c>
      <c r="AB4731" s="3" t="s">
        <v>12</v>
      </c>
      <c r="AC4731" s="23" t="s">
        <v>37782</v>
      </c>
      <c r="AD4731" s="23" t="s">
        <v>42615</v>
      </c>
      <c r="AE4731" t="s">
        <v>35399</v>
      </c>
    </row>
    <row r="4732" spans="1:31" ht="14.25" customHeight="1">
      <c r="A4732" s="1">
        <v>4731</v>
      </c>
      <c r="B4732" s="1" t="s">
        <v>54</v>
      </c>
      <c r="C4732" s="1" t="s">
        <v>250</v>
      </c>
      <c r="D4732" s="1" t="s">
        <v>375</v>
      </c>
      <c r="E4732" s="1" t="s">
        <v>40</v>
      </c>
      <c r="F4732" s="1" t="s">
        <v>21073</v>
      </c>
      <c r="G4732" s="14">
        <v>916964461044</v>
      </c>
      <c r="H4732" s="1" t="s">
        <v>8</v>
      </c>
      <c r="I4732" s="1" t="s">
        <v>41</v>
      </c>
      <c r="J4732" s="1" t="s">
        <v>47297</v>
      </c>
      <c r="K4732" s="3" t="s">
        <v>17</v>
      </c>
      <c r="L4732" s="1" t="s">
        <v>47325</v>
      </c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1"/>
      <c r="AA4732" s="1" t="s">
        <v>16</v>
      </c>
      <c r="AB4732" s="3" t="s">
        <v>12</v>
      </c>
      <c r="AC4732" s="23" t="s">
        <v>37782</v>
      </c>
      <c r="AD4732" s="23" t="s">
        <v>42616</v>
      </c>
      <c r="AE4732" t="s">
        <v>35394</v>
      </c>
    </row>
    <row r="4733" spans="1:31" ht="14.25" customHeight="1">
      <c r="A4733" s="1">
        <v>4732</v>
      </c>
      <c r="B4733" s="1" t="s">
        <v>54</v>
      </c>
      <c r="C4733" s="1" t="s">
        <v>251</v>
      </c>
      <c r="D4733" s="1" t="s">
        <v>35713</v>
      </c>
      <c r="E4733" s="1" t="s">
        <v>1180</v>
      </c>
      <c r="F4733" s="1" t="s">
        <v>21074</v>
      </c>
      <c r="G4733" s="14">
        <v>9104666049</v>
      </c>
      <c r="H4733" s="1" t="s">
        <v>8</v>
      </c>
      <c r="I4733" s="1" t="s">
        <v>9</v>
      </c>
      <c r="J4733" s="1" t="s">
        <v>47297</v>
      </c>
      <c r="K4733" s="3" t="s">
        <v>171</v>
      </c>
      <c r="L4733" s="1" t="s">
        <v>47325</v>
      </c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1"/>
      <c r="AA4733" s="1" t="s">
        <v>16</v>
      </c>
      <c r="AB4733" s="3" t="s">
        <v>12</v>
      </c>
      <c r="AC4733" s="23" t="s">
        <v>37782</v>
      </c>
      <c r="AD4733" s="23" t="s">
        <v>42617</v>
      </c>
      <c r="AE4733" t="s">
        <v>35399</v>
      </c>
    </row>
    <row r="4734" spans="1:31" ht="14.25" customHeight="1">
      <c r="A4734" s="1">
        <v>4733</v>
      </c>
      <c r="B4734" s="1" t="s">
        <v>54</v>
      </c>
      <c r="C4734" s="1" t="s">
        <v>271</v>
      </c>
      <c r="D4734" s="1" t="s">
        <v>1302</v>
      </c>
      <c r="E4734" s="1" t="s">
        <v>2084</v>
      </c>
      <c r="F4734" s="1" t="s">
        <v>31111</v>
      </c>
      <c r="G4734" s="14">
        <v>91944664</v>
      </c>
      <c r="H4734" s="1" t="s">
        <v>8</v>
      </c>
      <c r="I4734" s="1" t="s">
        <v>41</v>
      </c>
      <c r="J4734" s="1" t="s">
        <v>47297</v>
      </c>
      <c r="K4734" s="3" t="s">
        <v>17</v>
      </c>
      <c r="L4734" s="1" t="s">
        <v>47325</v>
      </c>
      <c r="M4734" s="4" t="s">
        <v>42</v>
      </c>
      <c r="N4734" s="3" t="str">
        <f>J4734</f>
        <v>[&lt;30 Lacs -50 Lacs]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1"/>
      <c r="AA4734" s="1" t="s">
        <v>16</v>
      </c>
      <c r="AB4734" s="3" t="s">
        <v>12</v>
      </c>
      <c r="AC4734" s="23" t="s">
        <v>37782</v>
      </c>
      <c r="AD4734" s="23" t="s">
        <v>42618</v>
      </c>
      <c r="AE4734" t="s">
        <v>35399</v>
      </c>
    </row>
    <row r="4735" spans="1:31" ht="14.25" customHeight="1">
      <c r="A4735" s="1">
        <v>4734</v>
      </c>
      <c r="B4735" s="1" t="s">
        <v>54</v>
      </c>
      <c r="C4735" s="1" t="s">
        <v>273</v>
      </c>
      <c r="D4735" s="1" t="s">
        <v>12154</v>
      </c>
      <c r="E4735" s="1" t="s">
        <v>7019</v>
      </c>
      <c r="F4735" s="1" t="s">
        <v>31112</v>
      </c>
      <c r="G4735" s="14">
        <v>91046101494</v>
      </c>
      <c r="H4735" s="1" t="s">
        <v>20</v>
      </c>
      <c r="I4735" s="1" t="s">
        <v>41</v>
      </c>
      <c r="J4735" s="1" t="s">
        <v>47297</v>
      </c>
      <c r="K4735" s="3" t="s">
        <v>17</v>
      </c>
      <c r="L4735" s="1" t="s">
        <v>47325</v>
      </c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1"/>
      <c r="AA4735" s="1" t="s">
        <v>11</v>
      </c>
      <c r="AB4735" s="3" t="s">
        <v>274</v>
      </c>
      <c r="AC4735" s="23" t="s">
        <v>37782</v>
      </c>
      <c r="AD4735" s="23" t="s">
        <v>42619</v>
      </c>
      <c r="AE4735" t="s">
        <v>35409</v>
      </c>
    </row>
    <row r="4736" spans="1:31" ht="14.25" customHeight="1">
      <c r="A4736" s="1">
        <v>4735</v>
      </c>
      <c r="B4736" s="1" t="s">
        <v>54</v>
      </c>
      <c r="C4736" s="1" t="s">
        <v>283</v>
      </c>
      <c r="D4736" s="1" t="s">
        <v>36486</v>
      </c>
      <c r="E4736" s="1" t="s">
        <v>73</v>
      </c>
      <c r="F4736" s="1" t="s">
        <v>21088</v>
      </c>
      <c r="G4736" s="14">
        <v>9199461944</v>
      </c>
      <c r="H4736" s="1" t="s">
        <v>8</v>
      </c>
      <c r="I4736" s="1" t="s">
        <v>41</v>
      </c>
      <c r="J4736" s="1" t="s">
        <v>47297</v>
      </c>
      <c r="K4736" s="3" t="s">
        <v>17</v>
      </c>
      <c r="L4736" s="1" t="s">
        <v>47325</v>
      </c>
      <c r="M4736" s="4" t="s">
        <v>42</v>
      </c>
      <c r="N4736" s="3" t="str">
        <f>J4736</f>
        <v>[&lt;30 Lacs -50 Lacs]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1"/>
      <c r="AA4736" s="1" t="s">
        <v>16</v>
      </c>
      <c r="AB4736" s="3" t="s">
        <v>12</v>
      </c>
      <c r="AC4736" s="23" t="s">
        <v>37782</v>
      </c>
      <c r="AD4736" s="23" t="s">
        <v>42620</v>
      </c>
      <c r="AE4736" t="s">
        <v>35410</v>
      </c>
    </row>
    <row r="4737" spans="1:31" ht="14.25" customHeight="1">
      <c r="A4737" s="1">
        <v>4736</v>
      </c>
      <c r="B4737" s="1" t="s">
        <v>54</v>
      </c>
      <c r="C4737" s="1" t="s">
        <v>284</v>
      </c>
      <c r="D4737" s="1" t="s">
        <v>1015</v>
      </c>
      <c r="E4737" s="1" t="s">
        <v>9805</v>
      </c>
      <c r="F4737" s="1" t="s">
        <v>21089</v>
      </c>
      <c r="G4737" s="14">
        <v>91446049990</v>
      </c>
      <c r="H4737" s="1" t="s">
        <v>20</v>
      </c>
      <c r="I4737" s="1" t="s">
        <v>9</v>
      </c>
      <c r="J4737" s="1" t="s">
        <v>47297</v>
      </c>
      <c r="K4737" s="3" t="s">
        <v>17</v>
      </c>
      <c r="L4737" s="1" t="s">
        <v>47325</v>
      </c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1"/>
      <c r="AA4737" s="1" t="s">
        <v>11</v>
      </c>
      <c r="AB4737" s="3" t="s">
        <v>13</v>
      </c>
      <c r="AC4737" s="23" t="s">
        <v>37782</v>
      </c>
      <c r="AD4737" s="23" t="s">
        <v>38478</v>
      </c>
      <c r="AE4737" t="s">
        <v>35409</v>
      </c>
    </row>
    <row r="4738" spans="1:31" ht="14.25" customHeight="1">
      <c r="A4738" s="1">
        <v>4737</v>
      </c>
      <c r="B4738" s="1" t="s">
        <v>54</v>
      </c>
      <c r="C4738" s="1" t="s">
        <v>288</v>
      </c>
      <c r="D4738" s="1" t="s">
        <v>1250</v>
      </c>
      <c r="E4738" s="1" t="s">
        <v>13879</v>
      </c>
      <c r="F4738" s="1" t="s">
        <v>33400</v>
      </c>
      <c r="G4738" s="14">
        <v>919494619441</v>
      </c>
      <c r="H4738" s="1" t="s">
        <v>8</v>
      </c>
      <c r="I4738" s="1" t="s">
        <v>9</v>
      </c>
      <c r="J4738" s="1" t="s">
        <v>47297</v>
      </c>
      <c r="K4738" s="3" t="s">
        <v>42</v>
      </c>
      <c r="L4738" s="1" t="s">
        <v>47325</v>
      </c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1"/>
      <c r="AA4738" s="1" t="s">
        <v>16</v>
      </c>
      <c r="AB4738" s="3" t="s">
        <v>12</v>
      </c>
      <c r="AC4738" s="23" t="s">
        <v>37782</v>
      </c>
      <c r="AD4738" s="23" t="s">
        <v>42621</v>
      </c>
      <c r="AE4738" t="s">
        <v>35409</v>
      </c>
    </row>
    <row r="4739" spans="1:31" ht="14.25" customHeight="1">
      <c r="A4739" s="1">
        <v>4738</v>
      </c>
      <c r="B4739" s="1" t="s">
        <v>54</v>
      </c>
      <c r="C4739" s="1" t="s">
        <v>293</v>
      </c>
      <c r="D4739" s="1" t="s">
        <v>494</v>
      </c>
      <c r="E4739" s="1" t="s">
        <v>36814</v>
      </c>
      <c r="F4739" s="1" t="s">
        <v>21093</v>
      </c>
      <c r="G4739" s="14">
        <v>919491490</v>
      </c>
      <c r="H4739" s="1" t="s">
        <v>46</v>
      </c>
      <c r="I4739" s="1" t="s">
        <v>41</v>
      </c>
      <c r="J4739" s="1" t="s">
        <v>47297</v>
      </c>
      <c r="K4739" s="3" t="s">
        <v>17</v>
      </c>
      <c r="L4739" s="1" t="s">
        <v>47325</v>
      </c>
      <c r="M4739" s="4" t="s">
        <v>42</v>
      </c>
      <c r="N4739" s="3" t="str">
        <f>J4739</f>
        <v>[&lt;30 Lacs -50 Lacs]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1"/>
      <c r="AA4739" s="1" t="s">
        <v>16</v>
      </c>
      <c r="AB4739" s="3" t="s">
        <v>12</v>
      </c>
      <c r="AC4739" s="23" t="s">
        <v>37782</v>
      </c>
      <c r="AD4739" s="23" t="s">
        <v>42622</v>
      </c>
      <c r="AE4739" t="s">
        <v>35394</v>
      </c>
    </row>
    <row r="4740" spans="1:31" ht="14.25" customHeight="1">
      <c r="A4740" s="1">
        <v>4739</v>
      </c>
      <c r="B4740" s="1" t="s">
        <v>54</v>
      </c>
      <c r="C4740" s="1" t="s">
        <v>294</v>
      </c>
      <c r="D4740" s="1" t="s">
        <v>1132</v>
      </c>
      <c r="E4740" s="1" t="s">
        <v>40</v>
      </c>
      <c r="F4740" s="1" t="s">
        <v>21094</v>
      </c>
      <c r="G4740" s="14">
        <v>919409416191</v>
      </c>
      <c r="H4740" s="1" t="s">
        <v>8</v>
      </c>
      <c r="I4740" s="1" t="s">
        <v>41</v>
      </c>
      <c r="J4740" s="1" t="s">
        <v>47297</v>
      </c>
      <c r="K4740" s="3" t="s">
        <v>42</v>
      </c>
      <c r="L4740" s="1" t="s">
        <v>47325</v>
      </c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1"/>
      <c r="AA4740" s="1" t="s">
        <v>16</v>
      </c>
      <c r="AB4740" s="3" t="s">
        <v>12</v>
      </c>
      <c r="AC4740" s="23" t="s">
        <v>37782</v>
      </c>
      <c r="AD4740" s="23" t="s">
        <v>42623</v>
      </c>
      <c r="AE4740" t="s">
        <v>35410</v>
      </c>
    </row>
    <row r="4741" spans="1:31" ht="14.25" customHeight="1">
      <c r="A4741" s="1">
        <v>4740</v>
      </c>
      <c r="B4741" s="1" t="s">
        <v>54</v>
      </c>
      <c r="C4741" s="1" t="s">
        <v>297</v>
      </c>
      <c r="D4741" s="1" t="s">
        <v>1369</v>
      </c>
      <c r="E4741" s="1" t="s">
        <v>2808</v>
      </c>
      <c r="F4741" s="1" t="s">
        <v>21097</v>
      </c>
      <c r="G4741" s="14">
        <v>91994964460</v>
      </c>
      <c r="H4741" s="1" t="s">
        <v>15</v>
      </c>
      <c r="I4741" s="1" t="s">
        <v>41</v>
      </c>
      <c r="J4741" s="1" t="s">
        <v>47297</v>
      </c>
      <c r="K4741" s="3" t="s">
        <v>17</v>
      </c>
      <c r="L4741" s="1" t="s">
        <v>47325</v>
      </c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1"/>
      <c r="AA4741" s="1" t="s">
        <v>16</v>
      </c>
      <c r="AB4741" s="3" t="s">
        <v>12</v>
      </c>
      <c r="AC4741" s="23" t="s">
        <v>37782</v>
      </c>
      <c r="AD4741" s="23" t="s">
        <v>42624</v>
      </c>
      <c r="AE4741" t="s">
        <v>35410</v>
      </c>
    </row>
    <row r="4742" spans="1:31" ht="14.25" customHeight="1">
      <c r="A4742" s="1">
        <v>4741</v>
      </c>
      <c r="B4742" s="9" t="s">
        <v>6</v>
      </c>
      <c r="C4742" s="1" t="s">
        <v>319</v>
      </c>
      <c r="D4742" s="1" t="s">
        <v>73</v>
      </c>
      <c r="E4742" s="1" t="s">
        <v>3613</v>
      </c>
      <c r="F4742" s="1" t="s">
        <v>21108</v>
      </c>
      <c r="G4742" s="14">
        <v>9169644099</v>
      </c>
      <c r="H4742" s="1" t="s">
        <v>20</v>
      </c>
      <c r="I4742" s="1" t="s">
        <v>62</v>
      </c>
      <c r="J4742" s="1" t="s">
        <v>47297</v>
      </c>
      <c r="K4742" s="3" t="s">
        <v>17</v>
      </c>
      <c r="L4742" s="1" t="s">
        <v>47325</v>
      </c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1"/>
      <c r="AA4742" s="1" t="s">
        <v>16</v>
      </c>
      <c r="AB4742" s="3" t="s">
        <v>12</v>
      </c>
      <c r="AC4742" s="23" t="s">
        <v>37782</v>
      </c>
      <c r="AD4742" s="23" t="s">
        <v>42625</v>
      </c>
      <c r="AE4742" t="s">
        <v>35409</v>
      </c>
    </row>
    <row r="4743" spans="1:31" ht="14.25" customHeight="1">
      <c r="A4743" s="1">
        <v>4742</v>
      </c>
      <c r="B4743" s="9" t="s">
        <v>6</v>
      </c>
      <c r="C4743" s="1" t="s">
        <v>343</v>
      </c>
      <c r="D4743" s="1" t="s">
        <v>344</v>
      </c>
      <c r="E4743" s="1" t="s">
        <v>40</v>
      </c>
      <c r="F4743" s="1" t="s">
        <v>21117</v>
      </c>
      <c r="G4743" s="14">
        <v>9141604646</v>
      </c>
      <c r="H4743" s="1" t="s">
        <v>20</v>
      </c>
      <c r="I4743" s="1" t="s">
        <v>9</v>
      </c>
      <c r="J4743" s="1" t="s">
        <v>47297</v>
      </c>
      <c r="K4743" s="3" t="s">
        <v>17</v>
      </c>
      <c r="L4743" s="1" t="s">
        <v>47325</v>
      </c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1"/>
      <c r="AA4743" s="1" t="s">
        <v>11</v>
      </c>
      <c r="AB4743" s="3" t="s">
        <v>56</v>
      </c>
      <c r="AC4743" s="23" t="s">
        <v>37782</v>
      </c>
      <c r="AD4743" s="23" t="s">
        <v>42626</v>
      </c>
      <c r="AE4743" t="s">
        <v>35410</v>
      </c>
    </row>
    <row r="4744" spans="1:31" ht="14.25" customHeight="1">
      <c r="A4744" s="1">
        <v>4743</v>
      </c>
      <c r="B4744" s="1" t="s">
        <v>54</v>
      </c>
      <c r="C4744" s="1" t="s">
        <v>345</v>
      </c>
      <c r="D4744" s="1" t="s">
        <v>2537</v>
      </c>
      <c r="E4744" s="1" t="s">
        <v>36815</v>
      </c>
      <c r="F4744" s="1" t="s">
        <v>21118</v>
      </c>
      <c r="G4744" s="14">
        <v>91944419999</v>
      </c>
      <c r="H4744" s="1" t="s">
        <v>20</v>
      </c>
      <c r="I4744" s="1" t="s">
        <v>33</v>
      </c>
      <c r="J4744" s="1" t="s">
        <v>47297</v>
      </c>
      <c r="K4744" s="3" t="s">
        <v>42</v>
      </c>
      <c r="L4744" s="1" t="s">
        <v>47325</v>
      </c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1"/>
      <c r="AA4744" s="1" t="s">
        <v>16</v>
      </c>
      <c r="AB4744" s="3" t="s">
        <v>12</v>
      </c>
      <c r="AC4744" s="23" t="s">
        <v>37782</v>
      </c>
      <c r="AD4744" s="23" t="s">
        <v>42627</v>
      </c>
      <c r="AE4744" t="s">
        <v>35409</v>
      </c>
    </row>
    <row r="4745" spans="1:31" ht="14.25" customHeight="1">
      <c r="A4745" s="1">
        <v>4744</v>
      </c>
      <c r="B4745" s="1" t="s">
        <v>54</v>
      </c>
      <c r="C4745" s="1" t="s">
        <v>347</v>
      </c>
      <c r="D4745" s="1" t="s">
        <v>336</v>
      </c>
      <c r="E4745" s="1" t="s">
        <v>19</v>
      </c>
      <c r="F4745" s="1" t="s">
        <v>21120</v>
      </c>
      <c r="G4745" s="14">
        <v>919494414466</v>
      </c>
      <c r="H4745" s="1" t="s">
        <v>20</v>
      </c>
      <c r="I4745" s="1" t="s">
        <v>41</v>
      </c>
      <c r="J4745" s="1" t="s">
        <v>47297</v>
      </c>
      <c r="K4745" s="3" t="s">
        <v>171</v>
      </c>
      <c r="L4745" s="1" t="s">
        <v>47325</v>
      </c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1"/>
      <c r="AA4745" s="1" t="s">
        <v>16</v>
      </c>
      <c r="AB4745" s="3" t="s">
        <v>12</v>
      </c>
      <c r="AC4745" s="23" t="s">
        <v>37782</v>
      </c>
      <c r="AD4745" s="23" t="s">
        <v>42628</v>
      </c>
      <c r="AE4745" t="s">
        <v>35394</v>
      </c>
    </row>
    <row r="4746" spans="1:31" ht="14.25" customHeight="1">
      <c r="A4746" s="1">
        <v>4745</v>
      </c>
      <c r="B4746" s="9" t="s">
        <v>6</v>
      </c>
      <c r="C4746" s="1" t="s">
        <v>349</v>
      </c>
      <c r="D4746" s="1" t="s">
        <v>350</v>
      </c>
      <c r="E4746" s="1" t="s">
        <v>351</v>
      </c>
      <c r="F4746" s="1" t="s">
        <v>21122</v>
      </c>
      <c r="G4746" s="14">
        <v>91944694090</v>
      </c>
      <c r="H4746" s="1" t="s">
        <v>15</v>
      </c>
      <c r="I4746" s="1" t="s">
        <v>9</v>
      </c>
      <c r="J4746" s="1" t="s">
        <v>47297</v>
      </c>
      <c r="K4746" s="3" t="s">
        <v>42</v>
      </c>
      <c r="L4746" s="1" t="s">
        <v>47325</v>
      </c>
      <c r="M4746" s="3" t="s">
        <v>178</v>
      </c>
      <c r="N4746" s="3" t="str">
        <f t="shared" ref="N4746:N4747" si="115">J4746</f>
        <v>[&lt;30 Lacs -50 Lacs]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1"/>
      <c r="AA4746" s="1" t="s">
        <v>16</v>
      </c>
      <c r="AB4746" s="3" t="s">
        <v>12</v>
      </c>
      <c r="AC4746" s="23" t="s">
        <v>37782</v>
      </c>
      <c r="AD4746" s="23" t="s">
        <v>42629</v>
      </c>
      <c r="AE4746" t="s">
        <v>35410</v>
      </c>
    </row>
    <row r="4747" spans="1:31" ht="14.25" customHeight="1">
      <c r="A4747" s="1">
        <v>4746</v>
      </c>
      <c r="B4747" s="1" t="s">
        <v>54</v>
      </c>
      <c r="C4747" s="1" t="s">
        <v>353</v>
      </c>
      <c r="D4747" s="1" t="s">
        <v>230</v>
      </c>
      <c r="E4747" s="1" t="s">
        <v>36816</v>
      </c>
      <c r="F4747" s="1" t="s">
        <v>21123</v>
      </c>
      <c r="G4747" s="14">
        <v>9196469164</v>
      </c>
      <c r="H4747" s="1" t="s">
        <v>8</v>
      </c>
      <c r="I4747" s="1" t="s">
        <v>41</v>
      </c>
      <c r="J4747" s="1" t="s">
        <v>47297</v>
      </c>
      <c r="K4747" s="3" t="s">
        <v>17</v>
      </c>
      <c r="L4747" s="1" t="s">
        <v>47325</v>
      </c>
      <c r="M4747" s="4" t="s">
        <v>42</v>
      </c>
      <c r="N4747" s="3" t="str">
        <f t="shared" si="115"/>
        <v>[&lt;30 Lacs -50 Lacs]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1"/>
      <c r="AA4747" s="1" t="s">
        <v>16</v>
      </c>
      <c r="AB4747" s="3" t="s">
        <v>12</v>
      </c>
      <c r="AC4747" s="23" t="s">
        <v>37782</v>
      </c>
      <c r="AD4747" s="23" t="s">
        <v>42630</v>
      </c>
      <c r="AE4747" t="s">
        <v>35410</v>
      </c>
    </row>
    <row r="4748" spans="1:31" ht="14.25" customHeight="1">
      <c r="A4748" s="1">
        <v>4747</v>
      </c>
      <c r="B4748" s="1" t="s">
        <v>54</v>
      </c>
      <c r="C4748" s="1" t="s">
        <v>356</v>
      </c>
      <c r="D4748" s="1" t="s">
        <v>12495</v>
      </c>
      <c r="E4748" s="1" t="s">
        <v>36817</v>
      </c>
      <c r="F4748" s="1" t="s">
        <v>21126</v>
      </c>
      <c r="G4748" s="14">
        <v>919099194100</v>
      </c>
      <c r="H4748" s="1" t="s">
        <v>20</v>
      </c>
      <c r="I4748" s="1" t="s">
        <v>9</v>
      </c>
      <c r="J4748" s="1" t="s">
        <v>47297</v>
      </c>
      <c r="K4748" s="3" t="s">
        <v>17</v>
      </c>
      <c r="L4748" s="1" t="s">
        <v>47325</v>
      </c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1"/>
      <c r="AA4748" s="1" t="s">
        <v>16</v>
      </c>
      <c r="AB4748" s="3" t="s">
        <v>12</v>
      </c>
      <c r="AC4748" s="23" t="s">
        <v>37782</v>
      </c>
      <c r="AD4748" s="23" t="s">
        <v>42631</v>
      </c>
      <c r="AE4748" t="s">
        <v>35409</v>
      </c>
    </row>
    <row r="4749" spans="1:31" ht="14.25" customHeight="1">
      <c r="A4749" s="1">
        <v>4748</v>
      </c>
      <c r="B4749" s="1" t="s">
        <v>54</v>
      </c>
      <c r="C4749" s="1" t="s">
        <v>366</v>
      </c>
      <c r="D4749" s="1" t="s">
        <v>3513</v>
      </c>
      <c r="E4749" s="1" t="s">
        <v>36818</v>
      </c>
      <c r="F4749" s="1" t="s">
        <v>21130</v>
      </c>
      <c r="G4749" s="14">
        <v>9199664609</v>
      </c>
      <c r="H4749" s="1" t="s">
        <v>15</v>
      </c>
      <c r="I4749" s="1" t="s">
        <v>41</v>
      </c>
      <c r="J4749" s="1" t="s">
        <v>47297</v>
      </c>
      <c r="K4749" s="3" t="s">
        <v>17</v>
      </c>
      <c r="L4749" s="1" t="s">
        <v>47325</v>
      </c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1"/>
      <c r="AA4749" s="1" t="s">
        <v>16</v>
      </c>
      <c r="AB4749" s="3" t="s">
        <v>12</v>
      </c>
      <c r="AC4749" s="23" t="s">
        <v>37782</v>
      </c>
      <c r="AD4749" s="23" t="s">
        <v>42632</v>
      </c>
      <c r="AE4749" t="s">
        <v>35409</v>
      </c>
    </row>
    <row r="4750" spans="1:31" ht="14.25" customHeight="1">
      <c r="A4750" s="1">
        <v>4749</v>
      </c>
      <c r="B4750" s="1" t="s">
        <v>54</v>
      </c>
      <c r="C4750" s="1" t="s">
        <v>378</v>
      </c>
      <c r="D4750" s="1" t="s">
        <v>386</v>
      </c>
      <c r="E4750" s="1" t="s">
        <v>73</v>
      </c>
      <c r="F4750" s="1" t="s">
        <v>33406</v>
      </c>
      <c r="G4750" s="14">
        <v>914469699444</v>
      </c>
      <c r="H4750" s="1" t="s">
        <v>20</v>
      </c>
      <c r="I4750" s="1" t="s">
        <v>41</v>
      </c>
      <c r="J4750" s="1" t="s">
        <v>47297</v>
      </c>
      <c r="K4750" s="3" t="s">
        <v>17</v>
      </c>
      <c r="L4750" s="1" t="s">
        <v>47325</v>
      </c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1"/>
      <c r="AA4750" s="1" t="s">
        <v>16</v>
      </c>
      <c r="AB4750" s="3" t="s">
        <v>12</v>
      </c>
      <c r="AC4750" s="23" t="s">
        <v>37782</v>
      </c>
      <c r="AD4750" s="23" t="s">
        <v>42633</v>
      </c>
      <c r="AE4750" t="s">
        <v>35409</v>
      </c>
    </row>
    <row r="4751" spans="1:31" ht="14.25" customHeight="1">
      <c r="A4751" s="1">
        <v>4750</v>
      </c>
      <c r="B4751" s="1" t="s">
        <v>54</v>
      </c>
      <c r="C4751" s="1" t="s">
        <v>388</v>
      </c>
      <c r="D4751" s="1" t="s">
        <v>176</v>
      </c>
      <c r="E4751" s="1" t="s">
        <v>131</v>
      </c>
      <c r="F4751" s="1" t="s">
        <v>21137</v>
      </c>
      <c r="G4751" s="14">
        <v>91940414401</v>
      </c>
      <c r="H4751" s="1" t="s">
        <v>8</v>
      </c>
      <c r="I4751" s="1" t="s">
        <v>41</v>
      </c>
      <c r="J4751" s="1" t="s">
        <v>47297</v>
      </c>
      <c r="K4751" s="3" t="s">
        <v>17</v>
      </c>
      <c r="L4751" s="1" t="s">
        <v>47325</v>
      </c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1"/>
      <c r="AA4751" s="1" t="s">
        <v>16</v>
      </c>
      <c r="AB4751" s="3" t="s">
        <v>12</v>
      </c>
      <c r="AC4751" s="23" t="s">
        <v>37782</v>
      </c>
      <c r="AD4751" s="23" t="s">
        <v>42634</v>
      </c>
      <c r="AE4751" t="s">
        <v>35394</v>
      </c>
    </row>
    <row r="4752" spans="1:31" ht="14.25" customHeight="1">
      <c r="A4752" s="1">
        <v>4751</v>
      </c>
      <c r="B4752" s="1" t="s">
        <v>54</v>
      </c>
      <c r="C4752" s="1" t="s">
        <v>396</v>
      </c>
      <c r="D4752" s="1" t="s">
        <v>2233</v>
      </c>
      <c r="E4752" s="1" t="s">
        <v>12585</v>
      </c>
      <c r="F4752" s="1" t="s">
        <v>31124</v>
      </c>
      <c r="G4752" s="14">
        <v>9194944409</v>
      </c>
      <c r="H4752" s="1" t="s">
        <v>20</v>
      </c>
      <c r="I4752" s="1" t="s">
        <v>41</v>
      </c>
      <c r="J4752" s="1" t="s">
        <v>47297</v>
      </c>
      <c r="K4752" s="3" t="s">
        <v>213</v>
      </c>
      <c r="L4752" s="1" t="s">
        <v>47325</v>
      </c>
      <c r="M4752" s="4" t="s">
        <v>17</v>
      </c>
      <c r="N4752" s="3" t="str">
        <f>J4752</f>
        <v>[&lt;30 Lacs -50 Lacs]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1"/>
      <c r="AA4752" s="1" t="s">
        <v>16</v>
      </c>
      <c r="AB4752" s="3" t="s">
        <v>12</v>
      </c>
      <c r="AC4752" s="23" t="s">
        <v>37782</v>
      </c>
      <c r="AD4752" s="23" t="s">
        <v>42635</v>
      </c>
      <c r="AE4752" t="s">
        <v>35394</v>
      </c>
    </row>
    <row r="4753" spans="1:31" ht="14.25" customHeight="1">
      <c r="A4753" s="1">
        <v>4752</v>
      </c>
      <c r="B4753" s="1" t="s">
        <v>54</v>
      </c>
      <c r="C4753" s="1" t="s">
        <v>401</v>
      </c>
      <c r="D4753" s="1" t="s">
        <v>48</v>
      </c>
      <c r="E4753" s="1" t="s">
        <v>40</v>
      </c>
      <c r="F4753" s="1" t="s">
        <v>21145</v>
      </c>
      <c r="G4753" s="14">
        <v>9194944496</v>
      </c>
      <c r="H4753" s="1" t="s">
        <v>20</v>
      </c>
      <c r="I4753" s="1" t="s">
        <v>9</v>
      </c>
      <c r="J4753" s="1" t="s">
        <v>47297</v>
      </c>
      <c r="K4753" s="3" t="s">
        <v>17</v>
      </c>
      <c r="L4753" s="1" t="s">
        <v>47325</v>
      </c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1"/>
      <c r="AA4753" s="1" t="s">
        <v>16</v>
      </c>
      <c r="AB4753" s="3" t="s">
        <v>12</v>
      </c>
      <c r="AC4753" s="23" t="s">
        <v>37782</v>
      </c>
      <c r="AD4753" s="23" t="s">
        <v>42636</v>
      </c>
      <c r="AE4753" t="s">
        <v>35410</v>
      </c>
    </row>
    <row r="4754" spans="1:31" ht="14.25" customHeight="1">
      <c r="A4754" s="1">
        <v>4753</v>
      </c>
      <c r="B4754" s="1" t="s">
        <v>54</v>
      </c>
      <c r="C4754" s="1" t="s">
        <v>402</v>
      </c>
      <c r="D4754" s="1" t="s">
        <v>48</v>
      </c>
      <c r="E4754" s="1" t="s">
        <v>12338</v>
      </c>
      <c r="F4754" s="1" t="s">
        <v>21146</v>
      </c>
      <c r="G4754" s="14">
        <v>9199044101</v>
      </c>
      <c r="H4754" s="1" t="s">
        <v>20</v>
      </c>
      <c r="I4754" s="1" t="s">
        <v>33</v>
      </c>
      <c r="J4754" s="1" t="s">
        <v>47297</v>
      </c>
      <c r="K4754" s="3" t="s">
        <v>213</v>
      </c>
      <c r="L4754" s="1" t="s">
        <v>47325</v>
      </c>
      <c r="M4754" s="4" t="s">
        <v>17</v>
      </c>
      <c r="N4754" s="3" t="str">
        <f>J4754</f>
        <v>[&lt;30 Lacs -50 Lacs]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1"/>
      <c r="AA4754" s="1" t="s">
        <v>16</v>
      </c>
      <c r="AB4754" s="3" t="s">
        <v>12</v>
      </c>
      <c r="AC4754" s="23" t="s">
        <v>37782</v>
      </c>
      <c r="AD4754" s="23" t="s">
        <v>42637</v>
      </c>
      <c r="AE4754" t="s">
        <v>35409</v>
      </c>
    </row>
    <row r="4755" spans="1:31" ht="14.25" customHeight="1">
      <c r="A4755" s="1">
        <v>4754</v>
      </c>
      <c r="B4755" s="1" t="s">
        <v>54</v>
      </c>
      <c r="C4755" s="1" t="s">
        <v>404</v>
      </c>
      <c r="D4755" s="1" t="s">
        <v>3129</v>
      </c>
      <c r="E4755" s="1" t="s">
        <v>16176</v>
      </c>
      <c r="F4755" s="1" t="s">
        <v>31126</v>
      </c>
      <c r="G4755" s="14">
        <v>9191406999</v>
      </c>
      <c r="H4755" s="1" t="s">
        <v>20</v>
      </c>
      <c r="I4755" s="1" t="s">
        <v>62</v>
      </c>
      <c r="J4755" s="1" t="s">
        <v>47297</v>
      </c>
      <c r="K4755" s="3" t="s">
        <v>17</v>
      </c>
      <c r="L4755" s="1" t="s">
        <v>47325</v>
      </c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1"/>
      <c r="AA4755" s="1" t="s">
        <v>16</v>
      </c>
      <c r="AB4755" s="3" t="s">
        <v>12</v>
      </c>
      <c r="AC4755" s="23" t="s">
        <v>37782</v>
      </c>
      <c r="AD4755" s="23" t="s">
        <v>42638</v>
      </c>
      <c r="AE4755" t="s">
        <v>35394</v>
      </c>
    </row>
    <row r="4756" spans="1:31" ht="14.25" customHeight="1">
      <c r="A4756" s="1">
        <v>4755</v>
      </c>
      <c r="B4756" s="9" t="s">
        <v>6</v>
      </c>
      <c r="C4756" s="1" t="s">
        <v>413</v>
      </c>
      <c r="D4756" s="1" t="s">
        <v>36429</v>
      </c>
      <c r="E4756" s="1" t="s">
        <v>414</v>
      </c>
      <c r="F4756" s="1" t="s">
        <v>21153</v>
      </c>
      <c r="G4756" s="14">
        <v>9194496696</v>
      </c>
      <c r="H4756" s="1" t="s">
        <v>20</v>
      </c>
      <c r="I4756" s="1" t="s">
        <v>41</v>
      </c>
      <c r="J4756" s="1" t="s">
        <v>47297</v>
      </c>
      <c r="K4756" s="3" t="s">
        <v>17</v>
      </c>
      <c r="L4756" s="1" t="s">
        <v>47325</v>
      </c>
      <c r="M4756" s="4" t="s">
        <v>42</v>
      </c>
      <c r="N4756" s="3" t="str">
        <f t="shared" ref="N4756:N4757" si="116">J4756</f>
        <v>[&lt;30 Lacs -50 Lacs]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1"/>
      <c r="AA4756" s="1" t="s">
        <v>16</v>
      </c>
      <c r="AB4756" s="3" t="s">
        <v>12</v>
      </c>
      <c r="AC4756" s="23" t="s">
        <v>37782</v>
      </c>
      <c r="AD4756" s="23" t="s">
        <v>39454</v>
      </c>
      <c r="AE4756" t="s">
        <v>35399</v>
      </c>
    </row>
    <row r="4757" spans="1:31" ht="14.25" customHeight="1">
      <c r="A4757" s="1">
        <v>4756</v>
      </c>
      <c r="B4757" s="9" t="s">
        <v>6</v>
      </c>
      <c r="C4757" s="1" t="s">
        <v>420</v>
      </c>
      <c r="D4757" s="1" t="s">
        <v>421</v>
      </c>
      <c r="E4757" s="1" t="s">
        <v>90</v>
      </c>
      <c r="F4757" s="1" t="s">
        <v>21157</v>
      </c>
      <c r="G4757" s="14">
        <v>91409964699</v>
      </c>
      <c r="H4757" s="1" t="s">
        <v>8</v>
      </c>
      <c r="I4757" s="1" t="s">
        <v>62</v>
      </c>
      <c r="J4757" s="1" t="s">
        <v>47297</v>
      </c>
      <c r="K4757" s="3" t="s">
        <v>27</v>
      </c>
      <c r="L4757" s="1" t="s">
        <v>47325</v>
      </c>
      <c r="M4757" s="3" t="s">
        <v>178</v>
      </c>
      <c r="N4757" s="3" t="str">
        <f t="shared" si="116"/>
        <v>[&lt;30 Lacs -50 Lacs]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1"/>
      <c r="AA4757" s="1" t="s">
        <v>16</v>
      </c>
      <c r="AB4757" s="3" t="s">
        <v>12</v>
      </c>
      <c r="AC4757" s="23" t="s">
        <v>37782</v>
      </c>
      <c r="AD4757" s="23" t="s">
        <v>42639</v>
      </c>
      <c r="AE4757" t="s">
        <v>35399</v>
      </c>
    </row>
    <row r="4758" spans="1:31" ht="14.25" customHeight="1">
      <c r="A4758" s="1">
        <v>4757</v>
      </c>
      <c r="B4758" s="1" t="s">
        <v>54</v>
      </c>
      <c r="C4758" s="1" t="s">
        <v>424</v>
      </c>
      <c r="D4758" s="1" t="s">
        <v>1506</v>
      </c>
      <c r="E4758" s="1" t="s">
        <v>78</v>
      </c>
      <c r="F4758" s="1" t="s">
        <v>33409</v>
      </c>
      <c r="G4758" s="14">
        <v>919404644649</v>
      </c>
      <c r="H4758" s="1" t="s">
        <v>8</v>
      </c>
      <c r="I4758" s="1" t="s">
        <v>41</v>
      </c>
      <c r="J4758" s="1" t="s">
        <v>47297</v>
      </c>
      <c r="K4758" s="3" t="s">
        <v>17</v>
      </c>
      <c r="L4758" s="1" t="s">
        <v>47325</v>
      </c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1"/>
      <c r="AA4758" s="1" t="s">
        <v>16</v>
      </c>
      <c r="AB4758" s="3" t="s">
        <v>12</v>
      </c>
      <c r="AC4758" s="23" t="s">
        <v>37782</v>
      </c>
      <c r="AD4758" s="23" t="s">
        <v>42640</v>
      </c>
      <c r="AE4758" t="s">
        <v>35410</v>
      </c>
    </row>
    <row r="4759" spans="1:31" ht="14.25" customHeight="1">
      <c r="A4759" s="1">
        <v>4758</v>
      </c>
      <c r="B4759" s="1" t="s">
        <v>54</v>
      </c>
      <c r="C4759" s="1" t="s">
        <v>426</v>
      </c>
      <c r="D4759" s="1" t="s">
        <v>1015</v>
      </c>
      <c r="E4759" s="1" t="s">
        <v>139</v>
      </c>
      <c r="F4759" s="1" t="s">
        <v>21160</v>
      </c>
      <c r="G4759" s="14">
        <v>9194496946</v>
      </c>
      <c r="H4759" s="1" t="s">
        <v>37</v>
      </c>
      <c r="I4759" s="1" t="s">
        <v>41</v>
      </c>
      <c r="J4759" s="1" t="s">
        <v>47297</v>
      </c>
      <c r="K4759" s="3" t="s">
        <v>17</v>
      </c>
      <c r="L4759" s="1" t="s">
        <v>47325</v>
      </c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1"/>
      <c r="AA4759" s="1" t="s">
        <v>16</v>
      </c>
      <c r="AB4759" s="3" t="s">
        <v>12</v>
      </c>
      <c r="AC4759" s="23" t="s">
        <v>37782</v>
      </c>
      <c r="AD4759" s="23" t="s">
        <v>42641</v>
      </c>
      <c r="AE4759" t="s">
        <v>35410</v>
      </c>
    </row>
    <row r="4760" spans="1:31" ht="14.25" customHeight="1">
      <c r="A4760" s="1">
        <v>4759</v>
      </c>
      <c r="B4760" s="1" t="s">
        <v>54</v>
      </c>
      <c r="C4760" s="1" t="s">
        <v>430</v>
      </c>
      <c r="D4760" s="1" t="s">
        <v>3513</v>
      </c>
      <c r="E4760" s="1" t="s">
        <v>36819</v>
      </c>
      <c r="F4760" s="1" t="s">
        <v>21162</v>
      </c>
      <c r="G4760" s="14">
        <v>91911966</v>
      </c>
      <c r="H4760" s="1" t="s">
        <v>8</v>
      </c>
      <c r="I4760" s="1" t="s">
        <v>41</v>
      </c>
      <c r="J4760" s="1" t="s">
        <v>47297</v>
      </c>
      <c r="K4760" s="3" t="s">
        <v>17</v>
      </c>
      <c r="L4760" s="1" t="s">
        <v>47325</v>
      </c>
      <c r="M4760" s="4" t="s">
        <v>42</v>
      </c>
      <c r="N4760" s="3" t="str">
        <f>J4760</f>
        <v>[&lt;30 Lacs -50 Lacs]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1"/>
      <c r="AA4760" s="1" t="s">
        <v>16</v>
      </c>
      <c r="AB4760" s="3" t="s">
        <v>12</v>
      </c>
      <c r="AC4760" s="23" t="s">
        <v>37782</v>
      </c>
      <c r="AD4760" s="23" t="s">
        <v>42642</v>
      </c>
      <c r="AE4760" t="s">
        <v>35409</v>
      </c>
    </row>
    <row r="4761" spans="1:31" ht="14.25" customHeight="1">
      <c r="A4761" s="1">
        <v>4760</v>
      </c>
      <c r="B4761" s="1" t="s">
        <v>54</v>
      </c>
      <c r="C4761" s="1" t="s">
        <v>438</v>
      </c>
      <c r="D4761" s="1" t="s">
        <v>1111</v>
      </c>
      <c r="E4761" s="1" t="s">
        <v>224</v>
      </c>
      <c r="F4761" s="1" t="s">
        <v>21164</v>
      </c>
      <c r="G4761" s="14">
        <v>91994446</v>
      </c>
      <c r="H4761" s="1" t="s">
        <v>20</v>
      </c>
      <c r="I4761" s="1" t="s">
        <v>41</v>
      </c>
      <c r="J4761" s="1" t="s">
        <v>47297</v>
      </c>
      <c r="K4761" s="3" t="s">
        <v>17</v>
      </c>
      <c r="L4761" s="1" t="s">
        <v>47325</v>
      </c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1"/>
      <c r="AA4761" s="1" t="s">
        <v>16</v>
      </c>
      <c r="AB4761" s="3" t="s">
        <v>12</v>
      </c>
      <c r="AC4761" s="23" t="s">
        <v>37782</v>
      </c>
      <c r="AD4761" s="23" t="s">
        <v>42643</v>
      </c>
      <c r="AE4761" t="s">
        <v>35410</v>
      </c>
    </row>
    <row r="4762" spans="1:31" ht="14.25" customHeight="1">
      <c r="A4762" s="1">
        <v>4761</v>
      </c>
      <c r="B4762" s="1" t="s">
        <v>54</v>
      </c>
      <c r="C4762" s="1" t="s">
        <v>440</v>
      </c>
      <c r="D4762" s="1" t="s">
        <v>35714</v>
      </c>
      <c r="E4762" s="1" t="s">
        <v>36820</v>
      </c>
      <c r="F4762" s="1" t="s">
        <v>21166</v>
      </c>
      <c r="G4762" s="14">
        <v>919466666644</v>
      </c>
      <c r="H4762" s="1" t="s">
        <v>20</v>
      </c>
      <c r="I4762" s="1" t="s">
        <v>41</v>
      </c>
      <c r="J4762" s="1" t="s">
        <v>47297</v>
      </c>
      <c r="K4762" s="3" t="s">
        <v>17</v>
      </c>
      <c r="L4762" s="1" t="s">
        <v>47325</v>
      </c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1"/>
      <c r="AA4762" s="1" t="s">
        <v>16</v>
      </c>
      <c r="AB4762" s="3" t="s">
        <v>12</v>
      </c>
      <c r="AC4762" s="23" t="s">
        <v>37782</v>
      </c>
      <c r="AD4762" s="23" t="s">
        <v>42644</v>
      </c>
      <c r="AE4762" t="s">
        <v>35409</v>
      </c>
    </row>
    <row r="4763" spans="1:31" ht="14.25" customHeight="1">
      <c r="A4763" s="1">
        <v>4762</v>
      </c>
      <c r="B4763" s="1" t="s">
        <v>54</v>
      </c>
      <c r="C4763" s="1" t="s">
        <v>448</v>
      </c>
      <c r="D4763" s="1" t="s">
        <v>1279</v>
      </c>
      <c r="E4763" s="1" t="s">
        <v>36821</v>
      </c>
      <c r="F4763" s="1" t="s">
        <v>33412</v>
      </c>
      <c r="G4763" s="14">
        <v>91444944194</v>
      </c>
      <c r="H4763" s="1" t="s">
        <v>20</v>
      </c>
      <c r="I4763" s="1" t="s">
        <v>41</v>
      </c>
      <c r="J4763" s="1" t="s">
        <v>47297</v>
      </c>
      <c r="K4763" s="3" t="s">
        <v>17</v>
      </c>
      <c r="L4763" s="1" t="s">
        <v>47325</v>
      </c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1"/>
      <c r="AA4763" s="1" t="s">
        <v>16</v>
      </c>
      <c r="AB4763" s="3" t="s">
        <v>12</v>
      </c>
      <c r="AC4763" s="23" t="s">
        <v>37782</v>
      </c>
      <c r="AD4763" s="23" t="s">
        <v>42645</v>
      </c>
      <c r="AE4763" t="s">
        <v>35394</v>
      </c>
    </row>
    <row r="4764" spans="1:31" ht="14.25" customHeight="1">
      <c r="A4764" s="1">
        <v>4763</v>
      </c>
      <c r="B4764" s="9" t="s">
        <v>6</v>
      </c>
      <c r="C4764" s="1" t="s">
        <v>464</v>
      </c>
      <c r="D4764" s="1" t="s">
        <v>465</v>
      </c>
      <c r="E4764" s="1" t="s">
        <v>139</v>
      </c>
      <c r="F4764" s="1" t="s">
        <v>21180</v>
      </c>
      <c r="G4764" s="14">
        <v>914494964444</v>
      </c>
      <c r="H4764" s="1" t="s">
        <v>15</v>
      </c>
      <c r="I4764" s="1" t="s">
        <v>62</v>
      </c>
      <c r="J4764" s="1" t="s">
        <v>47297</v>
      </c>
      <c r="K4764" s="3" t="s">
        <v>42</v>
      </c>
      <c r="L4764" s="1" t="s">
        <v>47325</v>
      </c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1"/>
      <c r="AA4764" s="1" t="s">
        <v>16</v>
      </c>
      <c r="AB4764" s="3" t="s">
        <v>12</v>
      </c>
      <c r="AC4764" s="23" t="s">
        <v>37782</v>
      </c>
      <c r="AD4764" s="23" t="s">
        <v>42646</v>
      </c>
      <c r="AE4764" t="s">
        <v>35399</v>
      </c>
    </row>
    <row r="4765" spans="1:31" ht="14.25" customHeight="1">
      <c r="A4765" s="1">
        <v>4764</v>
      </c>
      <c r="B4765" s="9" t="s">
        <v>6</v>
      </c>
      <c r="C4765" s="1" t="s">
        <v>468</v>
      </c>
      <c r="D4765" s="1" t="s">
        <v>469</v>
      </c>
      <c r="E4765" s="1" t="s">
        <v>470</v>
      </c>
      <c r="F4765" s="1" t="s">
        <v>21181</v>
      </c>
      <c r="G4765" s="14">
        <v>914166444999</v>
      </c>
      <c r="H4765" s="1" t="s">
        <v>8</v>
      </c>
      <c r="I4765" s="1" t="s">
        <v>9</v>
      </c>
      <c r="J4765" s="1" t="s">
        <v>47297</v>
      </c>
      <c r="K4765" s="3" t="s">
        <v>17</v>
      </c>
      <c r="L4765" s="1" t="s">
        <v>47325</v>
      </c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1"/>
      <c r="AA4765" s="1" t="s">
        <v>11</v>
      </c>
      <c r="AB4765" s="3" t="s">
        <v>13</v>
      </c>
      <c r="AC4765" s="23" t="s">
        <v>37782</v>
      </c>
      <c r="AD4765" s="23" t="s">
        <v>42647</v>
      </c>
      <c r="AE4765" t="s">
        <v>35399</v>
      </c>
    </row>
    <row r="4766" spans="1:31" ht="14.25" customHeight="1">
      <c r="A4766" s="1">
        <v>4765</v>
      </c>
      <c r="B4766" s="1" t="s">
        <v>54</v>
      </c>
      <c r="C4766" s="1" t="s">
        <v>475</v>
      </c>
      <c r="D4766" s="1" t="s">
        <v>1354</v>
      </c>
      <c r="E4766" s="1" t="s">
        <v>139</v>
      </c>
      <c r="F4766" s="1" t="s">
        <v>21184</v>
      </c>
      <c r="G4766" s="14">
        <v>9199940409</v>
      </c>
      <c r="H4766" s="1" t="s">
        <v>20</v>
      </c>
      <c r="I4766" s="1" t="s">
        <v>41</v>
      </c>
      <c r="J4766" s="1" t="s">
        <v>47297</v>
      </c>
      <c r="K4766" s="3" t="s">
        <v>17</v>
      </c>
      <c r="L4766" s="1" t="s">
        <v>47325</v>
      </c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1"/>
      <c r="AA4766" s="1" t="s">
        <v>16</v>
      </c>
      <c r="AB4766" s="3" t="s">
        <v>12</v>
      </c>
      <c r="AC4766" s="23" t="s">
        <v>37782</v>
      </c>
      <c r="AD4766" s="23" t="s">
        <v>41805</v>
      </c>
      <c r="AE4766" t="s">
        <v>35394</v>
      </c>
    </row>
    <row r="4767" spans="1:31" ht="14.25" customHeight="1">
      <c r="A4767" s="1">
        <v>4766</v>
      </c>
      <c r="B4767" s="1" t="s">
        <v>54</v>
      </c>
      <c r="C4767" s="1" t="s">
        <v>481</v>
      </c>
      <c r="D4767" s="1" t="s">
        <v>120</v>
      </c>
      <c r="E4767" s="1" t="s">
        <v>774</v>
      </c>
      <c r="F4767" s="1" t="s">
        <v>21187</v>
      </c>
      <c r="G4767" s="14">
        <v>91999414969</v>
      </c>
      <c r="H4767" s="1" t="s">
        <v>8</v>
      </c>
      <c r="I4767" s="1" t="s">
        <v>41</v>
      </c>
      <c r="J4767" s="1" t="s">
        <v>47297</v>
      </c>
      <c r="K4767" s="3" t="s">
        <v>17</v>
      </c>
      <c r="L4767" s="1" t="s">
        <v>47325</v>
      </c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1"/>
      <c r="AA4767" s="1" t="s">
        <v>16</v>
      </c>
      <c r="AB4767" s="3" t="s">
        <v>12</v>
      </c>
      <c r="AC4767" s="23" t="s">
        <v>37782</v>
      </c>
      <c r="AD4767" s="23" t="s">
        <v>42648</v>
      </c>
      <c r="AE4767" t="s">
        <v>35399</v>
      </c>
    </row>
    <row r="4768" spans="1:31" ht="14.25" customHeight="1">
      <c r="A4768" s="1">
        <v>4767</v>
      </c>
      <c r="B4768" s="9" t="s">
        <v>6</v>
      </c>
      <c r="C4768" s="1" t="s">
        <v>485</v>
      </c>
      <c r="D4768" s="1" t="s">
        <v>486</v>
      </c>
      <c r="E4768" s="1" t="s">
        <v>487</v>
      </c>
      <c r="F4768" s="1" t="s">
        <v>21189</v>
      </c>
      <c r="G4768" s="14">
        <v>914494494141</v>
      </c>
      <c r="H4768" s="1" t="s">
        <v>15</v>
      </c>
      <c r="I4768" s="1" t="s">
        <v>41</v>
      </c>
      <c r="J4768" s="1" t="s">
        <v>47297</v>
      </c>
      <c r="K4768" s="3" t="s">
        <v>17</v>
      </c>
      <c r="L4768" s="1" t="s">
        <v>47325</v>
      </c>
      <c r="M4768" s="4" t="s">
        <v>42</v>
      </c>
      <c r="N4768" s="3" t="str">
        <f>J4768</f>
        <v>[&lt;30 Lacs -50 Lacs]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1"/>
      <c r="AA4768" s="1" t="s">
        <v>16</v>
      </c>
      <c r="AB4768" s="3" t="s">
        <v>12</v>
      </c>
      <c r="AC4768" s="23" t="s">
        <v>37782</v>
      </c>
      <c r="AD4768" s="23" t="s">
        <v>42649</v>
      </c>
      <c r="AE4768" t="s">
        <v>35410</v>
      </c>
    </row>
    <row r="4769" spans="1:31" ht="14.25" customHeight="1">
      <c r="A4769" s="1">
        <v>4768</v>
      </c>
      <c r="B4769" s="9" t="s">
        <v>6</v>
      </c>
      <c r="C4769" s="1" t="s">
        <v>491</v>
      </c>
      <c r="D4769" s="1" t="s">
        <v>492</v>
      </c>
      <c r="E4769" s="1" t="s">
        <v>139</v>
      </c>
      <c r="F4769" s="1" t="s">
        <v>21190</v>
      </c>
      <c r="G4769" s="14">
        <v>91914994446</v>
      </c>
      <c r="H4769" s="1" t="s">
        <v>8</v>
      </c>
      <c r="I4769" s="1" t="s">
        <v>41</v>
      </c>
      <c r="J4769" s="1" t="s">
        <v>47297</v>
      </c>
      <c r="K4769" s="3" t="s">
        <v>17</v>
      </c>
      <c r="L4769" s="1" t="s">
        <v>47325</v>
      </c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1"/>
      <c r="AA4769" s="1" t="s">
        <v>16</v>
      </c>
      <c r="AB4769" s="3" t="s">
        <v>12</v>
      </c>
      <c r="AC4769" s="23" t="s">
        <v>37782</v>
      </c>
      <c r="AD4769" s="23" t="s">
        <v>42650</v>
      </c>
      <c r="AE4769" t="s">
        <v>35394</v>
      </c>
    </row>
    <row r="4770" spans="1:31" ht="14.25" customHeight="1">
      <c r="A4770" s="1">
        <v>4769</v>
      </c>
      <c r="B4770" s="1" t="s">
        <v>54</v>
      </c>
      <c r="C4770" s="1" t="s">
        <v>499</v>
      </c>
      <c r="D4770" s="1" t="s">
        <v>1243</v>
      </c>
      <c r="E4770" s="1" t="s">
        <v>487</v>
      </c>
      <c r="F4770" s="1" t="s">
        <v>21194</v>
      </c>
      <c r="G4770" s="14">
        <v>919494949496</v>
      </c>
      <c r="H4770" s="1" t="s">
        <v>37</v>
      </c>
      <c r="I4770" s="1" t="s">
        <v>9</v>
      </c>
      <c r="J4770" s="1" t="s">
        <v>47297</v>
      </c>
      <c r="K4770" s="3" t="s">
        <v>17</v>
      </c>
      <c r="L4770" s="1" t="s">
        <v>47325</v>
      </c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1"/>
      <c r="AA4770" s="1" t="s">
        <v>16</v>
      </c>
      <c r="AB4770" s="3" t="s">
        <v>12</v>
      </c>
      <c r="AC4770" s="23" t="s">
        <v>37782</v>
      </c>
      <c r="AD4770" s="23" t="s">
        <v>42651</v>
      </c>
      <c r="AE4770" t="s">
        <v>35410</v>
      </c>
    </row>
    <row r="4771" spans="1:31" ht="14.25" customHeight="1">
      <c r="A4771" s="1">
        <v>4770</v>
      </c>
      <c r="B4771" s="1" t="s">
        <v>54</v>
      </c>
      <c r="C4771" s="1" t="s">
        <v>507</v>
      </c>
      <c r="D4771" s="1" t="s">
        <v>8373</v>
      </c>
      <c r="E4771" s="1" t="s">
        <v>1797</v>
      </c>
      <c r="F4771" s="1" t="s">
        <v>31139</v>
      </c>
      <c r="G4771" s="14">
        <v>9199066494</v>
      </c>
      <c r="H4771" s="1" t="s">
        <v>20</v>
      </c>
      <c r="I4771" s="1" t="s">
        <v>9</v>
      </c>
      <c r="J4771" s="1" t="s">
        <v>47297</v>
      </c>
      <c r="K4771" s="3" t="s">
        <v>17</v>
      </c>
      <c r="L4771" s="1" t="s">
        <v>47325</v>
      </c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1"/>
      <c r="AA4771" s="1" t="s">
        <v>16</v>
      </c>
      <c r="AB4771" s="3" t="s">
        <v>12</v>
      </c>
      <c r="AC4771" s="23" t="s">
        <v>37782</v>
      </c>
      <c r="AD4771" s="23" t="s">
        <v>42652</v>
      </c>
      <c r="AE4771" t="s">
        <v>35410</v>
      </c>
    </row>
    <row r="4772" spans="1:31" ht="14.25" customHeight="1">
      <c r="A4772" s="1">
        <v>4771</v>
      </c>
      <c r="B4772" s="9" t="s">
        <v>6</v>
      </c>
      <c r="C4772" s="1" t="s">
        <v>513</v>
      </c>
      <c r="D4772" s="1" t="s">
        <v>400</v>
      </c>
      <c r="E4772" s="1" t="s">
        <v>514</v>
      </c>
      <c r="F4772" s="1" t="s">
        <v>21201</v>
      </c>
      <c r="G4772" s="14">
        <v>9164946041</v>
      </c>
      <c r="H4772" s="1" t="s">
        <v>8</v>
      </c>
      <c r="I4772" s="1" t="s">
        <v>41</v>
      </c>
      <c r="J4772" s="1" t="s">
        <v>47297</v>
      </c>
      <c r="K4772" s="3" t="s">
        <v>42</v>
      </c>
      <c r="L4772" s="1" t="s">
        <v>47325</v>
      </c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1"/>
      <c r="AA4772" s="1" t="s">
        <v>16</v>
      </c>
      <c r="AB4772" s="3" t="s">
        <v>12</v>
      </c>
      <c r="AC4772" s="23" t="s">
        <v>37782</v>
      </c>
      <c r="AD4772" s="23" t="s">
        <v>42653</v>
      </c>
      <c r="AE4772" t="s">
        <v>35399</v>
      </c>
    </row>
    <row r="4773" spans="1:31" ht="14.25" customHeight="1">
      <c r="A4773" s="1">
        <v>4772</v>
      </c>
      <c r="B4773" s="9" t="s">
        <v>6</v>
      </c>
      <c r="C4773" s="1" t="s">
        <v>543</v>
      </c>
      <c r="D4773" s="1" t="s">
        <v>544</v>
      </c>
      <c r="E4773" s="1" t="s">
        <v>362</v>
      </c>
      <c r="F4773" s="1" t="s">
        <v>21212</v>
      </c>
      <c r="G4773" s="14">
        <v>914160914964</v>
      </c>
      <c r="H4773" s="1" t="s">
        <v>37</v>
      </c>
      <c r="I4773" s="1" t="s">
        <v>9</v>
      </c>
      <c r="J4773" s="1" t="s">
        <v>47297</v>
      </c>
      <c r="K4773" s="3" t="s">
        <v>17</v>
      </c>
      <c r="L4773" s="1" t="s">
        <v>47325</v>
      </c>
      <c r="M4773" s="4" t="s">
        <v>42</v>
      </c>
      <c r="N4773" s="3" t="str">
        <f>J4773</f>
        <v>[&lt;30 Lacs -50 Lacs]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1"/>
      <c r="AA4773" s="1" t="s">
        <v>16</v>
      </c>
      <c r="AB4773" s="3" t="s">
        <v>12</v>
      </c>
      <c r="AC4773" s="23" t="s">
        <v>37782</v>
      </c>
      <c r="AD4773" s="23" t="s">
        <v>41807</v>
      </c>
      <c r="AE4773" t="s">
        <v>35410</v>
      </c>
    </row>
    <row r="4774" spans="1:31" ht="14.25" customHeight="1">
      <c r="A4774" s="1">
        <v>4773</v>
      </c>
      <c r="B4774" s="9" t="s">
        <v>6</v>
      </c>
      <c r="C4774" s="1" t="s">
        <v>545</v>
      </c>
      <c r="D4774" s="1" t="s">
        <v>546</v>
      </c>
      <c r="E4774" s="1" t="s">
        <v>328</v>
      </c>
      <c r="F4774" s="1" t="s">
        <v>21213</v>
      </c>
      <c r="G4774" s="14">
        <v>919494199149</v>
      </c>
      <c r="H4774" s="1" t="s">
        <v>8</v>
      </c>
      <c r="I4774" s="1" t="s">
        <v>9</v>
      </c>
      <c r="J4774" s="1" t="s">
        <v>47297</v>
      </c>
      <c r="K4774" s="3" t="s">
        <v>17</v>
      </c>
      <c r="L4774" s="1" t="s">
        <v>47325</v>
      </c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1"/>
      <c r="AA4774" s="1" t="s">
        <v>11</v>
      </c>
      <c r="AB4774" s="3" t="s">
        <v>538</v>
      </c>
      <c r="AC4774" s="23" t="s">
        <v>37782</v>
      </c>
      <c r="AD4774" s="23" t="s">
        <v>42654</v>
      </c>
      <c r="AE4774" t="s">
        <v>35410</v>
      </c>
    </row>
    <row r="4775" spans="1:31" ht="14.25" customHeight="1">
      <c r="A4775" s="1">
        <v>4774</v>
      </c>
      <c r="B4775" s="1" t="s">
        <v>54</v>
      </c>
      <c r="C4775" s="1" t="s">
        <v>549</v>
      </c>
      <c r="D4775" s="1" t="s">
        <v>35715</v>
      </c>
      <c r="E4775" s="1" t="s">
        <v>36822</v>
      </c>
      <c r="F4775" s="1" t="s">
        <v>21215</v>
      </c>
      <c r="G4775" s="14">
        <v>919946604049</v>
      </c>
      <c r="H4775" s="1" t="s">
        <v>8</v>
      </c>
      <c r="I4775" s="1" t="s">
        <v>62</v>
      </c>
      <c r="J4775" s="1" t="s">
        <v>47297</v>
      </c>
      <c r="K4775" s="3" t="s">
        <v>17</v>
      </c>
      <c r="L4775" s="1" t="s">
        <v>47325</v>
      </c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1"/>
      <c r="AA4775" s="1" t="s">
        <v>16</v>
      </c>
      <c r="AB4775" s="3" t="s">
        <v>12</v>
      </c>
      <c r="AC4775" s="23" t="s">
        <v>37782</v>
      </c>
      <c r="AD4775" s="23" t="s">
        <v>42655</v>
      </c>
      <c r="AE4775" t="s">
        <v>35410</v>
      </c>
    </row>
    <row r="4776" spans="1:31" ht="14.25" customHeight="1">
      <c r="A4776" s="1">
        <v>4775</v>
      </c>
      <c r="B4776" s="1" t="s">
        <v>54</v>
      </c>
      <c r="C4776" s="1" t="s">
        <v>551</v>
      </c>
      <c r="D4776" s="1" t="s">
        <v>3562</v>
      </c>
      <c r="E4776" s="1" t="s">
        <v>8171</v>
      </c>
      <c r="F4776" s="1" t="s">
        <v>21217</v>
      </c>
      <c r="G4776" s="14">
        <v>914460494496</v>
      </c>
      <c r="H4776" s="1" t="s">
        <v>37</v>
      </c>
      <c r="I4776" s="1" t="s">
        <v>41</v>
      </c>
      <c r="J4776" s="1" t="s">
        <v>47297</v>
      </c>
      <c r="K4776" s="3" t="s">
        <v>17</v>
      </c>
      <c r="L4776" s="1" t="s">
        <v>47325</v>
      </c>
      <c r="M4776" s="4" t="s">
        <v>42</v>
      </c>
      <c r="N4776" s="3" t="str">
        <f>J4776</f>
        <v>[&lt;30 Lacs -50 Lacs]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1"/>
      <c r="AA4776" s="1" t="s">
        <v>16</v>
      </c>
      <c r="AB4776" s="3" t="s">
        <v>12</v>
      </c>
      <c r="AC4776" s="23" t="s">
        <v>37782</v>
      </c>
      <c r="AD4776" s="23" t="s">
        <v>42656</v>
      </c>
      <c r="AE4776" t="s">
        <v>35394</v>
      </c>
    </row>
    <row r="4777" spans="1:31" ht="14.25" customHeight="1">
      <c r="A4777" s="1">
        <v>4776</v>
      </c>
      <c r="B4777" s="1" t="s">
        <v>54</v>
      </c>
      <c r="C4777" s="1" t="s">
        <v>565</v>
      </c>
      <c r="D4777" s="1" t="s">
        <v>230</v>
      </c>
      <c r="E4777" s="1" t="s">
        <v>36745</v>
      </c>
      <c r="F4777" s="1" t="s">
        <v>21221</v>
      </c>
      <c r="G4777" s="14">
        <v>91449466664</v>
      </c>
      <c r="H4777" s="1" t="s">
        <v>15</v>
      </c>
      <c r="I4777" s="1" t="s">
        <v>9</v>
      </c>
      <c r="J4777" s="1" t="s">
        <v>47297</v>
      </c>
      <c r="K4777" s="3" t="s">
        <v>17</v>
      </c>
      <c r="L4777" s="1" t="s">
        <v>47325</v>
      </c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1"/>
      <c r="AA4777" s="1" t="s">
        <v>11</v>
      </c>
      <c r="AB4777" s="3" t="s">
        <v>56</v>
      </c>
      <c r="AC4777" s="23" t="s">
        <v>37782</v>
      </c>
      <c r="AD4777" s="23" t="s">
        <v>42657</v>
      </c>
      <c r="AE4777" t="s">
        <v>35394</v>
      </c>
    </row>
    <row r="4778" spans="1:31" ht="14.25" customHeight="1">
      <c r="A4778" s="1">
        <v>4777</v>
      </c>
      <c r="B4778" s="9" t="s">
        <v>6</v>
      </c>
      <c r="C4778" s="1" t="s">
        <v>594</v>
      </c>
      <c r="D4778" s="1" t="s">
        <v>359</v>
      </c>
      <c r="E4778" s="1" t="s">
        <v>19</v>
      </c>
      <c r="F4778" s="1" t="s">
        <v>21235</v>
      </c>
      <c r="G4778" s="14">
        <v>9194444160</v>
      </c>
      <c r="H4778" s="1" t="s">
        <v>15</v>
      </c>
      <c r="I4778" s="1" t="s">
        <v>41</v>
      </c>
      <c r="J4778" s="1" t="s">
        <v>47297</v>
      </c>
      <c r="K4778" s="3" t="s">
        <v>17</v>
      </c>
      <c r="L4778" s="1" t="s">
        <v>47325</v>
      </c>
      <c r="M4778" s="4" t="s">
        <v>42</v>
      </c>
      <c r="N4778" s="3" t="str">
        <f>J4778</f>
        <v>[&lt;30 Lacs -50 Lacs]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1"/>
      <c r="AA4778" s="1" t="s">
        <v>16</v>
      </c>
      <c r="AB4778" s="3" t="s">
        <v>12</v>
      </c>
      <c r="AC4778" s="23" t="s">
        <v>37782</v>
      </c>
      <c r="AD4778" s="23" t="s">
        <v>42658</v>
      </c>
      <c r="AE4778" t="s">
        <v>35394</v>
      </c>
    </row>
    <row r="4779" spans="1:31" ht="14.25" customHeight="1">
      <c r="A4779" s="1">
        <v>4778</v>
      </c>
      <c r="B4779" s="1" t="s">
        <v>54</v>
      </c>
      <c r="C4779" s="1" t="s">
        <v>603</v>
      </c>
      <c r="D4779" s="1" t="s">
        <v>3722</v>
      </c>
      <c r="E4779" s="1" t="s">
        <v>36823</v>
      </c>
      <c r="F4779" s="1" t="s">
        <v>33428</v>
      </c>
      <c r="G4779" s="14">
        <v>919909164094</v>
      </c>
      <c r="H4779" s="1" t="s">
        <v>8</v>
      </c>
      <c r="I4779" s="1" t="s">
        <v>41</v>
      </c>
      <c r="J4779" s="1" t="s">
        <v>47297</v>
      </c>
      <c r="K4779" s="3" t="s">
        <v>17</v>
      </c>
      <c r="L4779" s="1" t="s">
        <v>47325</v>
      </c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1"/>
      <c r="AA4779" s="1" t="s">
        <v>16</v>
      </c>
      <c r="AB4779" s="3" t="s">
        <v>12</v>
      </c>
      <c r="AC4779" s="23" t="s">
        <v>37782</v>
      </c>
      <c r="AD4779" s="23" t="s">
        <v>42659</v>
      </c>
      <c r="AE4779" t="s">
        <v>35399</v>
      </c>
    </row>
    <row r="4780" spans="1:31" ht="14.25" customHeight="1">
      <c r="A4780" s="1">
        <v>4779</v>
      </c>
      <c r="B4780" s="1" t="s">
        <v>54</v>
      </c>
      <c r="C4780" s="1" t="s">
        <v>615</v>
      </c>
      <c r="D4780" s="1" t="s">
        <v>4460</v>
      </c>
      <c r="E4780" s="1" t="s">
        <v>139</v>
      </c>
      <c r="F4780" s="1" t="s">
        <v>21243</v>
      </c>
      <c r="G4780" s="14">
        <v>919446419140</v>
      </c>
      <c r="H4780" s="1" t="s">
        <v>8</v>
      </c>
      <c r="I4780" s="1" t="s">
        <v>9</v>
      </c>
      <c r="J4780" s="1" t="s">
        <v>47297</v>
      </c>
      <c r="K4780" s="3" t="s">
        <v>42</v>
      </c>
      <c r="L4780" s="1" t="s">
        <v>47325</v>
      </c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1"/>
      <c r="AA4780" s="1" t="s">
        <v>16</v>
      </c>
      <c r="AB4780" s="3" t="s">
        <v>12</v>
      </c>
      <c r="AC4780" s="23" t="s">
        <v>37782</v>
      </c>
      <c r="AD4780" s="23" t="s">
        <v>42660</v>
      </c>
      <c r="AE4780" t="s">
        <v>35394</v>
      </c>
    </row>
    <row r="4781" spans="1:31" ht="14.25" customHeight="1">
      <c r="A4781" s="1">
        <v>4780</v>
      </c>
      <c r="B4781" s="1" t="s">
        <v>54</v>
      </c>
      <c r="C4781" s="1" t="s">
        <v>617</v>
      </c>
      <c r="D4781" s="1" t="s">
        <v>1994</v>
      </c>
      <c r="E4781" s="1" t="s">
        <v>4752</v>
      </c>
      <c r="F4781" s="1" t="s">
        <v>33429</v>
      </c>
      <c r="G4781" s="14">
        <v>914144990966</v>
      </c>
      <c r="H4781" s="1" t="s">
        <v>20</v>
      </c>
      <c r="I4781" s="1" t="s">
        <v>41</v>
      </c>
      <c r="J4781" s="1" t="s">
        <v>47297</v>
      </c>
      <c r="K4781" s="3" t="s">
        <v>17</v>
      </c>
      <c r="L4781" s="1" t="s">
        <v>47325</v>
      </c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1"/>
      <c r="AA4781" s="1" t="s">
        <v>16</v>
      </c>
      <c r="AB4781" s="3" t="s">
        <v>12</v>
      </c>
      <c r="AC4781" s="23" t="s">
        <v>37782</v>
      </c>
      <c r="AD4781" s="23" t="s">
        <v>42661</v>
      </c>
      <c r="AE4781" t="s">
        <v>35399</v>
      </c>
    </row>
    <row r="4782" spans="1:31" ht="14.25" customHeight="1">
      <c r="A4782" s="1">
        <v>4781</v>
      </c>
      <c r="B4782" s="1" t="s">
        <v>54</v>
      </c>
      <c r="C4782" s="1" t="s">
        <v>624</v>
      </c>
      <c r="D4782" s="1" t="s">
        <v>636</v>
      </c>
      <c r="E4782" s="1" t="s">
        <v>36824</v>
      </c>
      <c r="F4782" s="1" t="s">
        <v>625</v>
      </c>
      <c r="G4782" s="14">
        <v>914940041991</v>
      </c>
      <c r="H4782" s="1" t="s">
        <v>8</v>
      </c>
      <c r="I4782" s="1" t="s">
        <v>41</v>
      </c>
      <c r="J4782" s="1" t="s">
        <v>47297</v>
      </c>
      <c r="K4782" s="3" t="s">
        <v>27</v>
      </c>
      <c r="L4782" s="1" t="s">
        <v>47325</v>
      </c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1"/>
      <c r="AA4782" s="1" t="s">
        <v>16</v>
      </c>
      <c r="AB4782" s="3" t="s">
        <v>12</v>
      </c>
      <c r="AC4782" s="23" t="s">
        <v>37782</v>
      </c>
      <c r="AD4782" s="23" t="s">
        <v>38786</v>
      </c>
      <c r="AE4782" t="s">
        <v>35399</v>
      </c>
    </row>
    <row r="4783" spans="1:31" ht="14.25" customHeight="1">
      <c r="A4783" s="1">
        <v>4782</v>
      </c>
      <c r="B4783" s="1" t="s">
        <v>54</v>
      </c>
      <c r="C4783" s="1" t="s">
        <v>637</v>
      </c>
      <c r="D4783" s="1" t="s">
        <v>35716</v>
      </c>
      <c r="E4783" s="1" t="s">
        <v>36825</v>
      </c>
      <c r="F4783" s="1" t="s">
        <v>21251</v>
      </c>
      <c r="G4783" s="14">
        <v>9194440616</v>
      </c>
      <c r="H4783" s="1" t="s">
        <v>20</v>
      </c>
      <c r="I4783" s="1" t="s">
        <v>41</v>
      </c>
      <c r="J4783" s="1" t="s">
        <v>47297</v>
      </c>
      <c r="K4783" s="3" t="s">
        <v>17</v>
      </c>
      <c r="L4783" s="1" t="s">
        <v>47325</v>
      </c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1"/>
      <c r="AA4783" s="1" t="s">
        <v>16</v>
      </c>
      <c r="AB4783" s="3" t="s">
        <v>12</v>
      </c>
      <c r="AC4783" s="23" t="s">
        <v>37782</v>
      </c>
      <c r="AD4783" s="23" t="s">
        <v>42662</v>
      </c>
      <c r="AE4783" t="s">
        <v>35410</v>
      </c>
    </row>
    <row r="4784" spans="1:31" ht="14.25" customHeight="1">
      <c r="A4784" s="1">
        <v>4783</v>
      </c>
      <c r="B4784" s="1" t="s">
        <v>54</v>
      </c>
      <c r="C4784" s="1" t="s">
        <v>646</v>
      </c>
      <c r="D4784" s="1" t="s">
        <v>361</v>
      </c>
      <c r="E4784" s="1" t="s">
        <v>673</v>
      </c>
      <c r="F4784" s="1" t="s">
        <v>33433</v>
      </c>
      <c r="G4784" s="14">
        <v>9194446699</v>
      </c>
      <c r="H4784" s="1" t="s">
        <v>8</v>
      </c>
      <c r="I4784" s="1" t="s">
        <v>41</v>
      </c>
      <c r="J4784" s="1" t="s">
        <v>47297</v>
      </c>
      <c r="K4784" s="3" t="s">
        <v>17</v>
      </c>
      <c r="L4784" s="1" t="s">
        <v>47325</v>
      </c>
      <c r="M4784" s="4" t="s">
        <v>42</v>
      </c>
      <c r="N4784" s="3" t="str">
        <f>J4784</f>
        <v>[&lt;30 Lacs -50 Lacs]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1"/>
      <c r="AA4784" s="1" t="s">
        <v>16</v>
      </c>
      <c r="AB4784" s="3" t="s">
        <v>12</v>
      </c>
      <c r="AC4784" s="23" t="s">
        <v>37782</v>
      </c>
      <c r="AD4784" s="23" t="s">
        <v>42663</v>
      </c>
      <c r="AE4784" t="s">
        <v>35410</v>
      </c>
    </row>
    <row r="4785" spans="1:31" ht="14.25" customHeight="1">
      <c r="A4785" s="1">
        <v>4784</v>
      </c>
      <c r="B4785" s="1" t="s">
        <v>54</v>
      </c>
      <c r="C4785" s="1" t="s">
        <v>647</v>
      </c>
      <c r="D4785" s="1" t="s">
        <v>7010</v>
      </c>
      <c r="E4785" s="1" t="s">
        <v>93</v>
      </c>
      <c r="F4785" s="1" t="s">
        <v>33434</v>
      </c>
      <c r="G4785" s="14">
        <v>919099446661</v>
      </c>
      <c r="H4785" s="1" t="s">
        <v>8</v>
      </c>
      <c r="I4785" s="1" t="s">
        <v>41</v>
      </c>
      <c r="J4785" s="1" t="s">
        <v>47297</v>
      </c>
      <c r="K4785" s="3" t="s">
        <v>17</v>
      </c>
      <c r="L4785" s="1" t="s">
        <v>47325</v>
      </c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1"/>
      <c r="AA4785" s="1" t="s">
        <v>16</v>
      </c>
      <c r="AB4785" s="3" t="s">
        <v>12</v>
      </c>
      <c r="AC4785" s="23" t="s">
        <v>37782</v>
      </c>
      <c r="AD4785" s="23" t="s">
        <v>42664</v>
      </c>
      <c r="AE4785" t="s">
        <v>35399</v>
      </c>
    </row>
    <row r="4786" spans="1:31" ht="14.25" customHeight="1">
      <c r="A4786" s="1">
        <v>4785</v>
      </c>
      <c r="B4786" s="1" t="s">
        <v>54</v>
      </c>
      <c r="C4786" s="1" t="s">
        <v>653</v>
      </c>
      <c r="D4786" s="1" t="s">
        <v>642</v>
      </c>
      <c r="E4786" s="1" t="s">
        <v>36826</v>
      </c>
      <c r="F4786" s="1" t="s">
        <v>33435</v>
      </c>
      <c r="G4786" s="14">
        <v>919909046140</v>
      </c>
      <c r="H4786" s="1" t="s">
        <v>37</v>
      </c>
      <c r="I4786" s="1" t="s">
        <v>41</v>
      </c>
      <c r="J4786" s="1" t="s">
        <v>47297</v>
      </c>
      <c r="K4786" s="3" t="s">
        <v>17</v>
      </c>
      <c r="L4786" s="1" t="s">
        <v>47325</v>
      </c>
      <c r="M4786" s="4" t="s">
        <v>42</v>
      </c>
      <c r="N4786" s="3" t="str">
        <f>J4786</f>
        <v>[&lt;30 Lacs -50 Lacs]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1"/>
      <c r="AA4786" s="1" t="s">
        <v>16</v>
      </c>
      <c r="AB4786" s="3" t="s">
        <v>56</v>
      </c>
      <c r="AC4786" s="23" t="s">
        <v>37782</v>
      </c>
      <c r="AD4786" s="23" t="s">
        <v>42665</v>
      </c>
      <c r="AE4786" t="s">
        <v>35410</v>
      </c>
    </row>
    <row r="4787" spans="1:31" ht="14.25" customHeight="1">
      <c r="A4787" s="1">
        <v>4786</v>
      </c>
      <c r="B4787" s="1" t="s">
        <v>54</v>
      </c>
      <c r="C4787" s="1" t="s">
        <v>654</v>
      </c>
      <c r="D4787" s="1" t="s">
        <v>120</v>
      </c>
      <c r="E4787" s="1" t="s">
        <v>36827</v>
      </c>
      <c r="F4787" s="1" t="s">
        <v>21257</v>
      </c>
      <c r="G4787" s="14">
        <v>91046466904</v>
      </c>
      <c r="H4787" s="1" t="s">
        <v>8</v>
      </c>
      <c r="I4787" s="1" t="s">
        <v>41</v>
      </c>
      <c r="J4787" s="1" t="s">
        <v>47297</v>
      </c>
      <c r="K4787" s="3" t="s">
        <v>17</v>
      </c>
      <c r="L4787" s="1" t="s">
        <v>47325</v>
      </c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1"/>
      <c r="AA4787" s="1" t="s">
        <v>16</v>
      </c>
      <c r="AB4787" s="3" t="s">
        <v>12</v>
      </c>
      <c r="AC4787" s="23" t="s">
        <v>37782</v>
      </c>
      <c r="AD4787" s="23" t="s">
        <v>42666</v>
      </c>
      <c r="AE4787" t="s">
        <v>35399</v>
      </c>
    </row>
    <row r="4788" spans="1:31" ht="14.25" customHeight="1">
      <c r="A4788" s="1">
        <v>4787</v>
      </c>
      <c r="B4788" s="1" t="s">
        <v>54</v>
      </c>
      <c r="C4788" s="1" t="s">
        <v>656</v>
      </c>
      <c r="D4788" s="1" t="s">
        <v>37500</v>
      </c>
      <c r="E4788" s="1" t="s">
        <v>714</v>
      </c>
      <c r="F4788" s="1" t="s">
        <v>21259</v>
      </c>
      <c r="G4788" s="14">
        <v>9199090046</v>
      </c>
      <c r="H4788" s="1" t="s">
        <v>20</v>
      </c>
      <c r="I4788" s="1" t="s">
        <v>41</v>
      </c>
      <c r="J4788" s="1" t="s">
        <v>47297</v>
      </c>
      <c r="K4788" s="3" t="s">
        <v>213</v>
      </c>
      <c r="L4788" s="1" t="s">
        <v>47325</v>
      </c>
      <c r="M4788" s="4" t="s">
        <v>17</v>
      </c>
      <c r="N4788" s="3" t="str">
        <f t="shared" ref="N4788:N4789" si="117">J4788</f>
        <v>[&lt;30 Lacs -50 Lacs]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1"/>
      <c r="AA4788" s="1" t="s">
        <v>16</v>
      </c>
      <c r="AB4788" s="3" t="s">
        <v>12</v>
      </c>
      <c r="AC4788" s="23" t="s">
        <v>37782</v>
      </c>
      <c r="AD4788" s="23" t="s">
        <v>42667</v>
      </c>
      <c r="AE4788" t="s">
        <v>35394</v>
      </c>
    </row>
    <row r="4789" spans="1:31" ht="14.25" customHeight="1">
      <c r="A4789" s="1">
        <v>4788</v>
      </c>
      <c r="B4789" s="1" t="s">
        <v>54</v>
      </c>
      <c r="C4789" s="1" t="s">
        <v>675</v>
      </c>
      <c r="D4789" s="1" t="s">
        <v>350</v>
      </c>
      <c r="E4789" s="1" t="s">
        <v>90</v>
      </c>
      <c r="F4789" s="1" t="s">
        <v>33437</v>
      </c>
      <c r="G4789" s="14">
        <v>919494440641</v>
      </c>
      <c r="H4789" s="1" t="s">
        <v>20</v>
      </c>
      <c r="I4789" s="1" t="s">
        <v>9</v>
      </c>
      <c r="J4789" s="1" t="s">
        <v>47297</v>
      </c>
      <c r="K4789" s="3" t="s">
        <v>63</v>
      </c>
      <c r="L4789" s="1" t="s">
        <v>47325</v>
      </c>
      <c r="M4789" s="3" t="s">
        <v>213</v>
      </c>
      <c r="N4789" s="3" t="str">
        <f t="shared" si="117"/>
        <v>[&lt;30 Lacs -50 Lacs]</v>
      </c>
      <c r="O4789" s="3" t="s">
        <v>17</v>
      </c>
      <c r="P4789" s="3" t="s">
        <v>47297</v>
      </c>
      <c r="Q4789" s="3" t="s">
        <v>42</v>
      </c>
      <c r="R4789" s="3" t="s">
        <v>47297</v>
      </c>
      <c r="S4789" s="3" t="s">
        <v>27</v>
      </c>
      <c r="T4789" s="3" t="s">
        <v>47297</v>
      </c>
      <c r="U4789" s="3" t="s">
        <v>117</v>
      </c>
      <c r="V4789" s="3" t="s">
        <v>47297</v>
      </c>
      <c r="W4789" s="3" t="s">
        <v>178</v>
      </c>
      <c r="X4789" s="3" t="s">
        <v>47297</v>
      </c>
      <c r="Y4789" s="3" t="s">
        <v>171</v>
      </c>
      <c r="Z4789" s="1" t="s">
        <v>47297</v>
      </c>
      <c r="AA4789" s="1" t="s">
        <v>16</v>
      </c>
      <c r="AB4789" s="3" t="s">
        <v>12</v>
      </c>
      <c r="AC4789" s="23" t="s">
        <v>37782</v>
      </c>
      <c r="AD4789" s="23" t="s">
        <v>42668</v>
      </c>
      <c r="AE4789" t="s">
        <v>35409</v>
      </c>
    </row>
    <row r="4790" spans="1:31" ht="14.25" customHeight="1">
      <c r="A4790" s="1">
        <v>4789</v>
      </c>
      <c r="B4790" s="9" t="s">
        <v>6</v>
      </c>
      <c r="C4790" s="1" t="s">
        <v>679</v>
      </c>
      <c r="D4790" s="1" t="s">
        <v>58</v>
      </c>
      <c r="E4790" s="1" t="s">
        <v>680</v>
      </c>
      <c r="F4790" s="1" t="s">
        <v>21270</v>
      </c>
      <c r="G4790" s="14">
        <v>91949641994</v>
      </c>
      <c r="H4790" s="1" t="s">
        <v>8</v>
      </c>
      <c r="I4790" s="1" t="s">
        <v>9</v>
      </c>
      <c r="J4790" s="1" t="s">
        <v>47297</v>
      </c>
      <c r="K4790" s="3" t="s">
        <v>42</v>
      </c>
      <c r="L4790" s="1" t="s">
        <v>47325</v>
      </c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1"/>
      <c r="AA4790" s="1" t="s">
        <v>16</v>
      </c>
      <c r="AB4790" s="3" t="s">
        <v>12</v>
      </c>
      <c r="AC4790" s="23" t="s">
        <v>37782</v>
      </c>
      <c r="AD4790" s="23" t="s">
        <v>39283</v>
      </c>
      <c r="AE4790" t="s">
        <v>35399</v>
      </c>
    </row>
    <row r="4791" spans="1:31" ht="14.25" customHeight="1">
      <c r="A4791" s="1">
        <v>4790</v>
      </c>
      <c r="B4791" s="1" t="s">
        <v>54</v>
      </c>
      <c r="C4791" s="1" t="s">
        <v>692</v>
      </c>
      <c r="D4791" s="1" t="s">
        <v>683</v>
      </c>
      <c r="E4791" s="1" t="s">
        <v>15966</v>
      </c>
      <c r="F4791" s="1" t="s">
        <v>21275</v>
      </c>
      <c r="G4791" s="14">
        <v>91406946999</v>
      </c>
      <c r="H4791" s="1" t="s">
        <v>15</v>
      </c>
      <c r="I4791" s="1" t="s">
        <v>9</v>
      </c>
      <c r="J4791" s="1" t="s">
        <v>47297</v>
      </c>
      <c r="K4791" s="3" t="s">
        <v>17</v>
      </c>
      <c r="L4791" s="1" t="s">
        <v>47325</v>
      </c>
      <c r="M4791" s="4" t="s">
        <v>42</v>
      </c>
      <c r="N4791" s="3" t="str">
        <f>J4791</f>
        <v>[&lt;30 Lacs -50 Lacs]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1"/>
      <c r="AA4791" s="1" t="s">
        <v>16</v>
      </c>
      <c r="AB4791" s="3" t="s">
        <v>12</v>
      </c>
      <c r="AC4791" s="23" t="s">
        <v>37782</v>
      </c>
      <c r="AD4791" s="23" t="s">
        <v>42669</v>
      </c>
      <c r="AE4791" t="s">
        <v>35399</v>
      </c>
    </row>
    <row r="4792" spans="1:31" ht="14.25" customHeight="1">
      <c r="A4792" s="1">
        <v>4791</v>
      </c>
      <c r="B4792" s="9" t="s">
        <v>6</v>
      </c>
      <c r="C4792" s="1" t="s">
        <v>695</v>
      </c>
      <c r="D4792" s="1" t="s">
        <v>557</v>
      </c>
      <c r="E4792" s="1" t="s">
        <v>328</v>
      </c>
      <c r="F4792" s="1" t="s">
        <v>21278</v>
      </c>
      <c r="G4792" s="14">
        <v>91944964490</v>
      </c>
      <c r="H4792" s="1" t="s">
        <v>15</v>
      </c>
      <c r="I4792" s="1" t="s">
        <v>9</v>
      </c>
      <c r="J4792" s="1" t="s">
        <v>47297</v>
      </c>
      <c r="K4792" s="3" t="s">
        <v>17</v>
      </c>
      <c r="L4792" s="1" t="s">
        <v>47325</v>
      </c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1"/>
      <c r="AA4792" s="1" t="s">
        <v>16</v>
      </c>
      <c r="AB4792" s="3" t="s">
        <v>12</v>
      </c>
      <c r="AC4792" s="23" t="s">
        <v>37782</v>
      </c>
      <c r="AD4792" s="23" t="s">
        <v>42670</v>
      </c>
      <c r="AE4792" t="s">
        <v>35409</v>
      </c>
    </row>
    <row r="4793" spans="1:31" ht="14.25" customHeight="1">
      <c r="A4793" s="1">
        <v>4792</v>
      </c>
      <c r="B4793" s="1" t="s">
        <v>54</v>
      </c>
      <c r="C4793" s="1" t="s">
        <v>697</v>
      </c>
      <c r="D4793" s="1" t="s">
        <v>350</v>
      </c>
      <c r="E4793" s="1" t="s">
        <v>328</v>
      </c>
      <c r="F4793" s="1" t="s">
        <v>33441</v>
      </c>
      <c r="G4793" s="14">
        <v>919944044411</v>
      </c>
      <c r="H4793" s="1" t="s">
        <v>20</v>
      </c>
      <c r="I4793" s="1" t="s">
        <v>9</v>
      </c>
      <c r="J4793" s="1" t="s">
        <v>47297</v>
      </c>
      <c r="K4793" s="3" t="s">
        <v>17</v>
      </c>
      <c r="L4793" s="1" t="s">
        <v>47325</v>
      </c>
      <c r="M4793" s="4" t="s">
        <v>42</v>
      </c>
      <c r="N4793" s="3" t="str">
        <f>J4793</f>
        <v>[&lt;30 Lacs -50 Lacs]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1"/>
      <c r="AA4793" s="1" t="s">
        <v>16</v>
      </c>
      <c r="AB4793" s="3" t="s">
        <v>12</v>
      </c>
      <c r="AC4793" s="23" t="s">
        <v>37782</v>
      </c>
      <c r="AD4793" s="23" t="s">
        <v>42671</v>
      </c>
      <c r="AE4793" t="s">
        <v>35399</v>
      </c>
    </row>
    <row r="4794" spans="1:31" ht="14.25" customHeight="1">
      <c r="A4794" s="1">
        <v>4793</v>
      </c>
      <c r="B4794" s="9" t="s">
        <v>6</v>
      </c>
      <c r="C4794" s="1" t="s">
        <v>698</v>
      </c>
      <c r="D4794" s="1" t="s">
        <v>699</v>
      </c>
      <c r="E4794" s="1" t="s">
        <v>700</v>
      </c>
      <c r="F4794" s="1" t="s">
        <v>21280</v>
      </c>
      <c r="G4794" s="14">
        <v>91909906466</v>
      </c>
      <c r="H4794" s="1" t="s">
        <v>8</v>
      </c>
      <c r="I4794" s="1" t="s">
        <v>41</v>
      </c>
      <c r="J4794" s="1" t="s">
        <v>47297</v>
      </c>
      <c r="K4794" s="3" t="s">
        <v>17</v>
      </c>
      <c r="L4794" s="1" t="s">
        <v>47325</v>
      </c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1"/>
      <c r="AA4794" s="1" t="s">
        <v>16</v>
      </c>
      <c r="AB4794" s="3" t="s">
        <v>12</v>
      </c>
      <c r="AC4794" s="23" t="s">
        <v>37782</v>
      </c>
      <c r="AD4794" s="23" t="s">
        <v>42672</v>
      </c>
      <c r="AE4794" t="s">
        <v>35410</v>
      </c>
    </row>
    <row r="4795" spans="1:31" ht="14.25" customHeight="1">
      <c r="A4795" s="1">
        <v>4794</v>
      </c>
      <c r="B4795" s="1" t="s">
        <v>54</v>
      </c>
      <c r="C4795" s="1" t="s">
        <v>707</v>
      </c>
      <c r="D4795" s="1" t="s">
        <v>1250</v>
      </c>
      <c r="E4795" s="1" t="s">
        <v>36640</v>
      </c>
      <c r="F4795" s="1" t="s">
        <v>21284</v>
      </c>
      <c r="G4795" s="14">
        <v>919446944944</v>
      </c>
      <c r="H4795" s="1" t="s">
        <v>20</v>
      </c>
      <c r="I4795" s="1" t="s">
        <v>9</v>
      </c>
      <c r="J4795" s="1" t="s">
        <v>47297</v>
      </c>
      <c r="K4795" s="3" t="s">
        <v>17</v>
      </c>
      <c r="L4795" s="1" t="s">
        <v>47325</v>
      </c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1"/>
      <c r="AA4795" s="1" t="s">
        <v>11</v>
      </c>
      <c r="AB4795" s="3" t="s">
        <v>56</v>
      </c>
      <c r="AC4795" s="23" t="s">
        <v>37782</v>
      </c>
      <c r="AD4795" s="23" t="s">
        <v>42673</v>
      </c>
      <c r="AE4795" t="s">
        <v>35394</v>
      </c>
    </row>
    <row r="4796" spans="1:31" ht="14.25" customHeight="1">
      <c r="A4796" s="1">
        <v>4795</v>
      </c>
      <c r="B4796" s="1" t="s">
        <v>54</v>
      </c>
      <c r="C4796" s="1" t="s">
        <v>711</v>
      </c>
      <c r="D4796" s="1" t="s">
        <v>2921</v>
      </c>
      <c r="E4796" s="1" t="s">
        <v>2302</v>
      </c>
      <c r="F4796" s="1" t="s">
        <v>33444</v>
      </c>
      <c r="G4796" s="14">
        <v>919649409044</v>
      </c>
      <c r="H4796" s="1" t="s">
        <v>37</v>
      </c>
      <c r="I4796" s="1" t="s">
        <v>9</v>
      </c>
      <c r="J4796" s="1" t="s">
        <v>47297</v>
      </c>
      <c r="K4796" s="3" t="s">
        <v>17</v>
      </c>
      <c r="L4796" s="1" t="s">
        <v>47325</v>
      </c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1"/>
      <c r="AA4796" s="1" t="s">
        <v>16</v>
      </c>
      <c r="AB4796" s="3" t="s">
        <v>12</v>
      </c>
      <c r="AC4796" s="23" t="s">
        <v>37782</v>
      </c>
      <c r="AD4796" s="23" t="s">
        <v>42674</v>
      </c>
      <c r="AE4796" t="s">
        <v>35410</v>
      </c>
    </row>
    <row r="4797" spans="1:31" ht="14.25" customHeight="1">
      <c r="A4797" s="1">
        <v>4796</v>
      </c>
      <c r="B4797" s="1" t="s">
        <v>54</v>
      </c>
      <c r="C4797" s="1" t="s">
        <v>712</v>
      </c>
      <c r="D4797" s="1" t="s">
        <v>1010</v>
      </c>
      <c r="E4797" s="1" t="s">
        <v>87</v>
      </c>
      <c r="F4797" s="1" t="s">
        <v>33445</v>
      </c>
      <c r="G4797" s="14">
        <v>9199649</v>
      </c>
      <c r="H4797" s="1" t="s">
        <v>8</v>
      </c>
      <c r="I4797" s="1" t="s">
        <v>9</v>
      </c>
      <c r="J4797" s="1" t="s">
        <v>47297</v>
      </c>
      <c r="K4797" s="3" t="s">
        <v>42</v>
      </c>
      <c r="L4797" s="1" t="s">
        <v>47325</v>
      </c>
      <c r="M4797" s="3" t="s">
        <v>27</v>
      </c>
      <c r="N4797" s="3" t="str">
        <f>J4797</f>
        <v>[&lt;30 Lacs -50 Lacs]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1"/>
      <c r="AA4797" s="1" t="s">
        <v>16</v>
      </c>
      <c r="AB4797" s="3" t="s">
        <v>12</v>
      </c>
      <c r="AC4797" s="23" t="s">
        <v>37782</v>
      </c>
      <c r="AD4797" s="23" t="s">
        <v>42675</v>
      </c>
      <c r="AE4797" t="s">
        <v>35394</v>
      </c>
    </row>
    <row r="4798" spans="1:31" ht="14.25" customHeight="1">
      <c r="A4798" s="1">
        <v>4797</v>
      </c>
      <c r="B4798" s="1" t="s">
        <v>54</v>
      </c>
      <c r="C4798" s="1" t="s">
        <v>728</v>
      </c>
      <c r="D4798" s="1" t="s">
        <v>6597</v>
      </c>
      <c r="E4798" s="1" t="s">
        <v>93</v>
      </c>
      <c r="F4798" s="1" t="s">
        <v>31160</v>
      </c>
      <c r="G4798" s="14">
        <v>91964410440</v>
      </c>
      <c r="H4798" s="1" t="s">
        <v>8</v>
      </c>
      <c r="I4798" s="1" t="s">
        <v>41</v>
      </c>
      <c r="J4798" s="1" t="s">
        <v>47297</v>
      </c>
      <c r="K4798" s="3" t="s">
        <v>17</v>
      </c>
      <c r="L4798" s="1" t="s">
        <v>47325</v>
      </c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1"/>
      <c r="AA4798" s="1" t="s">
        <v>16</v>
      </c>
      <c r="AB4798" s="3" t="s">
        <v>12</v>
      </c>
      <c r="AC4798" s="23" t="s">
        <v>37782</v>
      </c>
      <c r="AD4798" s="23" t="s">
        <v>42676</v>
      </c>
      <c r="AE4798" t="s">
        <v>35410</v>
      </c>
    </row>
    <row r="4799" spans="1:31" ht="14.25" customHeight="1">
      <c r="A4799" s="1">
        <v>4798</v>
      </c>
      <c r="B4799" s="9" t="s">
        <v>6</v>
      </c>
      <c r="C4799" s="1" t="s">
        <v>739</v>
      </c>
      <c r="D4799" s="1" t="s">
        <v>740</v>
      </c>
      <c r="E4799" s="1" t="s">
        <v>139</v>
      </c>
      <c r="F4799" s="1" t="s">
        <v>33447</v>
      </c>
      <c r="G4799" s="14">
        <v>91444646</v>
      </c>
      <c r="H4799" s="1" t="s">
        <v>8</v>
      </c>
      <c r="I4799" s="1" t="s">
        <v>62</v>
      </c>
      <c r="J4799" s="1" t="s">
        <v>47297</v>
      </c>
      <c r="K4799" s="3" t="s">
        <v>17</v>
      </c>
      <c r="L4799" s="1" t="s">
        <v>47325</v>
      </c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1"/>
      <c r="AA4799" s="1" t="s">
        <v>16</v>
      </c>
      <c r="AB4799" s="3" t="s">
        <v>12</v>
      </c>
      <c r="AC4799" s="23" t="s">
        <v>37782</v>
      </c>
      <c r="AD4799" s="23" t="s">
        <v>42677</v>
      </c>
      <c r="AE4799" t="s">
        <v>35399</v>
      </c>
    </row>
    <row r="4800" spans="1:31" ht="14.25" customHeight="1">
      <c r="A4800" s="1">
        <v>4799</v>
      </c>
      <c r="B4800" s="1" t="s">
        <v>54</v>
      </c>
      <c r="C4800" s="1" t="s">
        <v>752</v>
      </c>
      <c r="D4800" s="1" t="s">
        <v>35717</v>
      </c>
      <c r="E4800" s="1" t="s">
        <v>2030</v>
      </c>
      <c r="F4800" s="1" t="s">
        <v>21304</v>
      </c>
      <c r="G4800" s="14">
        <v>919494469494</v>
      </c>
      <c r="H4800" s="1" t="s">
        <v>20</v>
      </c>
      <c r="I4800" s="1" t="s">
        <v>62</v>
      </c>
      <c r="J4800" s="1" t="s">
        <v>47297</v>
      </c>
      <c r="K4800" s="3" t="s">
        <v>17</v>
      </c>
      <c r="L4800" s="1" t="s">
        <v>47325</v>
      </c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1"/>
      <c r="AA4800" s="1" t="s">
        <v>11</v>
      </c>
      <c r="AB4800" s="3" t="s">
        <v>13</v>
      </c>
      <c r="AC4800" s="23" t="s">
        <v>37782</v>
      </c>
      <c r="AD4800" s="23" t="s">
        <v>42678</v>
      </c>
      <c r="AE4800" t="s">
        <v>35394</v>
      </c>
    </row>
    <row r="4801" spans="1:31" ht="14.25" customHeight="1">
      <c r="A4801" s="1">
        <v>4800</v>
      </c>
      <c r="B4801" s="1" t="s">
        <v>54</v>
      </c>
      <c r="C4801" s="1" t="s">
        <v>754</v>
      </c>
      <c r="D4801" s="1" t="s">
        <v>1457</v>
      </c>
      <c r="E4801" s="1" t="s">
        <v>40</v>
      </c>
      <c r="F4801" s="1" t="s">
        <v>21306</v>
      </c>
      <c r="G4801" s="14">
        <v>9199460496</v>
      </c>
      <c r="H4801" s="1" t="s">
        <v>20</v>
      </c>
      <c r="I4801" s="1" t="s">
        <v>62</v>
      </c>
      <c r="J4801" s="1" t="s">
        <v>47297</v>
      </c>
      <c r="K4801" s="3" t="s">
        <v>171</v>
      </c>
      <c r="L4801" s="1" t="s">
        <v>47325</v>
      </c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1"/>
      <c r="AA4801" s="1" t="s">
        <v>16</v>
      </c>
      <c r="AB4801" s="3" t="s">
        <v>12</v>
      </c>
      <c r="AC4801" s="23" t="s">
        <v>37782</v>
      </c>
      <c r="AD4801" s="23" t="s">
        <v>42679</v>
      </c>
      <c r="AE4801" t="s">
        <v>35394</v>
      </c>
    </row>
    <row r="4802" spans="1:31" ht="14.25" customHeight="1">
      <c r="A4802" s="1">
        <v>4801</v>
      </c>
      <c r="B4802" s="1" t="s">
        <v>54</v>
      </c>
      <c r="C4802" s="1" t="s">
        <v>769</v>
      </c>
      <c r="D4802" s="1" t="s">
        <v>386</v>
      </c>
      <c r="E4802" s="1" t="s">
        <v>29</v>
      </c>
      <c r="F4802" s="1" t="s">
        <v>21312</v>
      </c>
      <c r="G4802" s="14">
        <v>919440694406</v>
      </c>
      <c r="H4802" s="1" t="s">
        <v>20</v>
      </c>
      <c r="I4802" s="1" t="s">
        <v>62</v>
      </c>
      <c r="J4802" s="1" t="s">
        <v>47297</v>
      </c>
      <c r="K4802" s="3" t="s">
        <v>42</v>
      </c>
      <c r="L4802" s="1" t="s">
        <v>47325</v>
      </c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1"/>
      <c r="AA4802" s="1" t="s">
        <v>16</v>
      </c>
      <c r="AB4802" s="3" t="s">
        <v>12</v>
      </c>
      <c r="AC4802" s="23" t="s">
        <v>37782</v>
      </c>
      <c r="AD4802" s="23" t="s">
        <v>42680</v>
      </c>
      <c r="AE4802" t="s">
        <v>35410</v>
      </c>
    </row>
    <row r="4803" spans="1:31" ht="14.25" customHeight="1">
      <c r="A4803" s="1">
        <v>4802</v>
      </c>
      <c r="B4803" s="9" t="s">
        <v>6</v>
      </c>
      <c r="C4803" s="1" t="s">
        <v>786</v>
      </c>
      <c r="D4803" s="1" t="s">
        <v>787</v>
      </c>
      <c r="E4803" s="1" t="s">
        <v>788</v>
      </c>
      <c r="F4803" s="1" t="s">
        <v>21322</v>
      </c>
      <c r="G4803" s="14">
        <v>9101646496</v>
      </c>
      <c r="H4803" s="1" t="s">
        <v>15</v>
      </c>
      <c r="I4803" s="1" t="s">
        <v>62</v>
      </c>
      <c r="J4803" s="1" t="s">
        <v>47297</v>
      </c>
      <c r="K4803" s="3" t="s">
        <v>17</v>
      </c>
      <c r="L4803" s="1" t="s">
        <v>47325</v>
      </c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1"/>
      <c r="AA4803" s="1" t="s">
        <v>16</v>
      </c>
      <c r="AB4803" s="3" t="s">
        <v>12</v>
      </c>
      <c r="AC4803" s="23" t="s">
        <v>37782</v>
      </c>
      <c r="AD4803" s="23" t="s">
        <v>42681</v>
      </c>
      <c r="AE4803" t="s">
        <v>35410</v>
      </c>
    </row>
    <row r="4804" spans="1:31" ht="14.25" customHeight="1">
      <c r="A4804" s="1">
        <v>4803</v>
      </c>
      <c r="B4804" s="1" t="s">
        <v>54</v>
      </c>
      <c r="C4804" s="1" t="s">
        <v>825</v>
      </c>
      <c r="D4804" s="1" t="s">
        <v>318</v>
      </c>
      <c r="E4804" s="1" t="s">
        <v>746</v>
      </c>
      <c r="F4804" s="1" t="s">
        <v>33458</v>
      </c>
      <c r="G4804" s="14">
        <v>919644619641</v>
      </c>
      <c r="H4804" s="1" t="s">
        <v>8</v>
      </c>
      <c r="I4804" s="1" t="s">
        <v>41</v>
      </c>
      <c r="J4804" s="1" t="s">
        <v>47297</v>
      </c>
      <c r="K4804" s="3" t="s">
        <v>17</v>
      </c>
      <c r="L4804" s="1" t="s">
        <v>47325</v>
      </c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1"/>
      <c r="AA4804" s="1" t="s">
        <v>16</v>
      </c>
      <c r="AB4804" s="3" t="s">
        <v>12</v>
      </c>
      <c r="AC4804" s="23" t="s">
        <v>37782</v>
      </c>
      <c r="AD4804" s="23" t="s">
        <v>42682</v>
      </c>
      <c r="AE4804" t="s">
        <v>35410</v>
      </c>
    </row>
    <row r="4805" spans="1:31" ht="14.25" customHeight="1">
      <c r="A4805" s="1">
        <v>4804</v>
      </c>
      <c r="B4805" s="1" t="s">
        <v>54</v>
      </c>
      <c r="C4805" s="1" t="s">
        <v>832</v>
      </c>
      <c r="D4805" s="1" t="s">
        <v>230</v>
      </c>
      <c r="E4805" s="1" t="s">
        <v>40</v>
      </c>
      <c r="F4805" s="1" t="s">
        <v>21343</v>
      </c>
      <c r="G4805" s="14">
        <v>91909969614</v>
      </c>
      <c r="H4805" s="1" t="s">
        <v>8</v>
      </c>
      <c r="I4805" s="1" t="s">
        <v>62</v>
      </c>
      <c r="J4805" s="1" t="s">
        <v>47297</v>
      </c>
      <c r="K4805" s="3" t="s">
        <v>17</v>
      </c>
      <c r="L4805" s="1" t="s">
        <v>47325</v>
      </c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1"/>
      <c r="AA4805" s="1" t="s">
        <v>11</v>
      </c>
      <c r="AB4805" s="3" t="s">
        <v>274</v>
      </c>
      <c r="AC4805" s="23" t="s">
        <v>37782</v>
      </c>
      <c r="AD4805" s="23" t="s">
        <v>42683</v>
      </c>
      <c r="AE4805" t="s">
        <v>35399</v>
      </c>
    </row>
    <row r="4806" spans="1:31" ht="14.25" customHeight="1">
      <c r="A4806" s="1">
        <v>4805</v>
      </c>
      <c r="B4806" s="9" t="s">
        <v>6</v>
      </c>
      <c r="C4806" s="1" t="s">
        <v>840</v>
      </c>
      <c r="D4806" s="1" t="s">
        <v>841</v>
      </c>
      <c r="E4806" s="1" t="s">
        <v>842</v>
      </c>
      <c r="F4806" s="1" t="s">
        <v>21346</v>
      </c>
      <c r="G4806" s="14">
        <v>91909969644</v>
      </c>
      <c r="H4806" s="1" t="s">
        <v>20</v>
      </c>
      <c r="I4806" s="1" t="s">
        <v>41</v>
      </c>
      <c r="J4806" s="1" t="s">
        <v>47297</v>
      </c>
      <c r="K4806" s="3" t="s">
        <v>17</v>
      </c>
      <c r="L4806" s="1" t="s">
        <v>47325</v>
      </c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1"/>
      <c r="AA4806" s="1" t="s">
        <v>16</v>
      </c>
      <c r="AB4806" s="3" t="s">
        <v>12</v>
      </c>
      <c r="AC4806" s="23" t="s">
        <v>37782</v>
      </c>
      <c r="AD4806" s="23" t="s">
        <v>42684</v>
      </c>
      <c r="AE4806" t="s">
        <v>35409</v>
      </c>
    </row>
    <row r="4807" spans="1:31" ht="14.25" customHeight="1">
      <c r="A4807" s="1">
        <v>4806</v>
      </c>
      <c r="B4807" s="1" t="s">
        <v>54</v>
      </c>
      <c r="C4807" s="1" t="s">
        <v>844</v>
      </c>
      <c r="D4807" s="1" t="s">
        <v>2046</v>
      </c>
      <c r="E4807" s="1" t="s">
        <v>36828</v>
      </c>
      <c r="F4807" s="1" t="s">
        <v>31175</v>
      </c>
      <c r="G4807" s="14">
        <v>91494464499</v>
      </c>
      <c r="H4807" s="1" t="s">
        <v>8</v>
      </c>
      <c r="I4807" s="1" t="s">
        <v>41</v>
      </c>
      <c r="J4807" s="1" t="s">
        <v>47297</v>
      </c>
      <c r="K4807" s="3" t="s">
        <v>17</v>
      </c>
      <c r="L4807" s="1" t="s">
        <v>47325</v>
      </c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1"/>
      <c r="AA4807" s="1" t="s">
        <v>16</v>
      </c>
      <c r="AB4807" s="3" t="s">
        <v>12</v>
      </c>
      <c r="AC4807" s="23" t="s">
        <v>37782</v>
      </c>
      <c r="AD4807" s="23" t="s">
        <v>42685</v>
      </c>
      <c r="AE4807" t="s">
        <v>35410</v>
      </c>
    </row>
    <row r="4808" spans="1:31" ht="14.25" customHeight="1">
      <c r="A4808" s="1">
        <v>4807</v>
      </c>
      <c r="B4808" s="1" t="s">
        <v>54</v>
      </c>
      <c r="C4808" s="1" t="s">
        <v>856</v>
      </c>
      <c r="D4808" s="1" t="s">
        <v>857</v>
      </c>
      <c r="E4808" s="1" t="s">
        <v>553</v>
      </c>
      <c r="F4808" s="1" t="s">
        <v>21352</v>
      </c>
      <c r="G4808" s="14">
        <v>914400969</v>
      </c>
      <c r="H4808" s="1" t="s">
        <v>8</v>
      </c>
      <c r="I4808" s="1" t="s">
        <v>41</v>
      </c>
      <c r="J4808" s="1" t="s">
        <v>47297</v>
      </c>
      <c r="K4808" s="3" t="s">
        <v>17</v>
      </c>
      <c r="L4808" s="1" t="s">
        <v>47325</v>
      </c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1"/>
      <c r="AA4808" s="1" t="s">
        <v>16</v>
      </c>
      <c r="AB4808" s="3" t="s">
        <v>12</v>
      </c>
      <c r="AC4808" s="23" t="s">
        <v>37782</v>
      </c>
      <c r="AD4808" s="23" t="s">
        <v>42686</v>
      </c>
      <c r="AE4808" t="s">
        <v>35410</v>
      </c>
    </row>
    <row r="4809" spans="1:31" ht="14.25" customHeight="1">
      <c r="A4809" s="1">
        <v>4808</v>
      </c>
      <c r="B4809" s="1" t="s">
        <v>54</v>
      </c>
      <c r="C4809" s="1" t="s">
        <v>866</v>
      </c>
      <c r="D4809" s="1" t="s">
        <v>359</v>
      </c>
      <c r="E4809" s="1" t="s">
        <v>2902</v>
      </c>
      <c r="F4809" s="1" t="s">
        <v>21354</v>
      </c>
      <c r="G4809" s="14">
        <v>919099694416</v>
      </c>
      <c r="H4809" s="1" t="s">
        <v>8</v>
      </c>
      <c r="I4809" s="1" t="s">
        <v>9</v>
      </c>
      <c r="J4809" s="1" t="s">
        <v>47297</v>
      </c>
      <c r="K4809" s="3" t="s">
        <v>17</v>
      </c>
      <c r="L4809" s="1" t="s">
        <v>47325</v>
      </c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1"/>
      <c r="AA4809" s="1" t="s">
        <v>16</v>
      </c>
      <c r="AB4809" s="3" t="s">
        <v>12</v>
      </c>
      <c r="AC4809" s="23" t="s">
        <v>37782</v>
      </c>
      <c r="AD4809" s="23" t="s">
        <v>42687</v>
      </c>
      <c r="AE4809" t="s">
        <v>35409</v>
      </c>
    </row>
    <row r="4810" spans="1:31" ht="14.25" customHeight="1">
      <c r="A4810" s="1">
        <v>4809</v>
      </c>
      <c r="B4810" s="1" t="s">
        <v>54</v>
      </c>
      <c r="C4810" s="1" t="s">
        <v>877</v>
      </c>
      <c r="D4810" s="1" t="s">
        <v>1839</v>
      </c>
      <c r="E4810" s="1" t="s">
        <v>19</v>
      </c>
      <c r="F4810" s="1" t="s">
        <v>21358</v>
      </c>
      <c r="G4810" s="14">
        <v>919494109499</v>
      </c>
      <c r="H4810" s="1" t="s">
        <v>20</v>
      </c>
      <c r="I4810" s="1" t="s">
        <v>9</v>
      </c>
      <c r="J4810" s="1" t="s">
        <v>47297</v>
      </c>
      <c r="K4810" s="3" t="s">
        <v>17</v>
      </c>
      <c r="L4810" s="1" t="s">
        <v>47325</v>
      </c>
      <c r="M4810" s="4" t="s">
        <v>42</v>
      </c>
      <c r="N4810" s="3" t="str">
        <f>J4810</f>
        <v>[&lt;30 Lacs -50 Lacs]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1"/>
      <c r="AA4810" s="1" t="s">
        <v>16</v>
      </c>
      <c r="AB4810" s="3" t="s">
        <v>12</v>
      </c>
      <c r="AC4810" s="23" t="s">
        <v>37782</v>
      </c>
      <c r="AD4810" s="23" t="s">
        <v>42318</v>
      </c>
      <c r="AE4810" t="s">
        <v>35409</v>
      </c>
    </row>
    <row r="4811" spans="1:31" ht="14.25" customHeight="1">
      <c r="A4811" s="1">
        <v>4810</v>
      </c>
      <c r="B4811" s="9" t="s">
        <v>6</v>
      </c>
      <c r="C4811" s="1" t="s">
        <v>883</v>
      </c>
      <c r="D4811" s="1" t="s">
        <v>884</v>
      </c>
      <c r="E4811" s="1" t="s">
        <v>139</v>
      </c>
      <c r="F4811" s="1" t="s">
        <v>33463</v>
      </c>
      <c r="G4811" s="14">
        <v>91446644014</v>
      </c>
      <c r="H4811" s="1" t="s">
        <v>8</v>
      </c>
      <c r="I4811" s="1" t="s">
        <v>41</v>
      </c>
      <c r="J4811" s="1" t="s">
        <v>47297</v>
      </c>
      <c r="K4811" s="3" t="s">
        <v>17</v>
      </c>
      <c r="L4811" s="1" t="s">
        <v>47325</v>
      </c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1"/>
      <c r="AA4811" s="1" t="s">
        <v>16</v>
      </c>
      <c r="AB4811" s="3" t="s">
        <v>12</v>
      </c>
      <c r="AC4811" s="23" t="s">
        <v>37782</v>
      </c>
      <c r="AD4811" s="23" t="s">
        <v>42688</v>
      </c>
      <c r="AE4811" t="s">
        <v>35409</v>
      </c>
    </row>
    <row r="4812" spans="1:31" ht="14.25" customHeight="1">
      <c r="A4812" s="1">
        <v>4811</v>
      </c>
      <c r="B4812" s="1" t="s">
        <v>54</v>
      </c>
      <c r="C4812" s="1" t="s">
        <v>885</v>
      </c>
      <c r="D4812" s="1" t="s">
        <v>36267</v>
      </c>
      <c r="E4812" s="1" t="s">
        <v>328</v>
      </c>
      <c r="F4812" s="1" t="s">
        <v>21362</v>
      </c>
      <c r="G4812" s="14">
        <v>919446946669</v>
      </c>
      <c r="H4812" s="1" t="s">
        <v>8</v>
      </c>
      <c r="I4812" s="1" t="s">
        <v>33</v>
      </c>
      <c r="J4812" s="1" t="s">
        <v>47297</v>
      </c>
      <c r="K4812" s="3" t="s">
        <v>17</v>
      </c>
      <c r="L4812" s="1" t="s">
        <v>47325</v>
      </c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1"/>
      <c r="AA4812" s="1" t="s">
        <v>11</v>
      </c>
      <c r="AB4812" s="3" t="s">
        <v>56</v>
      </c>
      <c r="AC4812" s="23" t="s">
        <v>37782</v>
      </c>
      <c r="AD4812" s="23" t="s">
        <v>42689</v>
      </c>
      <c r="AE4812" t="s">
        <v>35394</v>
      </c>
    </row>
    <row r="4813" spans="1:31" ht="14.25" customHeight="1">
      <c r="A4813" s="1">
        <v>4812</v>
      </c>
      <c r="B4813" s="1" t="s">
        <v>54</v>
      </c>
      <c r="C4813" s="1" t="s">
        <v>890</v>
      </c>
      <c r="D4813" s="1" t="s">
        <v>35718</v>
      </c>
      <c r="E4813" s="1" t="s">
        <v>36829</v>
      </c>
      <c r="F4813" s="1" t="s">
        <v>21365</v>
      </c>
      <c r="G4813" s="14">
        <v>9144494699</v>
      </c>
      <c r="H4813" s="1" t="s">
        <v>8</v>
      </c>
      <c r="I4813" s="1" t="s">
        <v>9</v>
      </c>
      <c r="J4813" s="1" t="s">
        <v>47297</v>
      </c>
      <c r="K4813" s="3" t="s">
        <v>17</v>
      </c>
      <c r="L4813" s="1" t="s">
        <v>47325</v>
      </c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1"/>
      <c r="AA4813" s="1" t="s">
        <v>16</v>
      </c>
      <c r="AB4813" s="3" t="s">
        <v>12</v>
      </c>
      <c r="AC4813" s="23" t="s">
        <v>37782</v>
      </c>
      <c r="AD4813" s="23" t="s">
        <v>42690</v>
      </c>
      <c r="AE4813" t="s">
        <v>35410</v>
      </c>
    </row>
    <row r="4814" spans="1:31" ht="14.25" customHeight="1">
      <c r="A4814" s="1">
        <v>4813</v>
      </c>
      <c r="B4814" s="1" t="s">
        <v>54</v>
      </c>
      <c r="C4814" s="1" t="s">
        <v>933</v>
      </c>
      <c r="D4814" s="1" t="s">
        <v>35719</v>
      </c>
      <c r="E4814" s="1" t="s">
        <v>4184</v>
      </c>
      <c r="F4814" s="1" t="s">
        <v>21384</v>
      </c>
      <c r="G4814" s="14">
        <v>91999446140</v>
      </c>
      <c r="H4814" s="1" t="s">
        <v>20</v>
      </c>
      <c r="I4814" s="1" t="s">
        <v>41</v>
      </c>
      <c r="J4814" s="1" t="s">
        <v>47297</v>
      </c>
      <c r="K4814" s="3" t="s">
        <v>17</v>
      </c>
      <c r="L4814" s="1" t="s">
        <v>47325</v>
      </c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1"/>
      <c r="AA4814" s="1" t="s">
        <v>16</v>
      </c>
      <c r="AB4814" s="3" t="s">
        <v>12</v>
      </c>
      <c r="AC4814" s="23" t="s">
        <v>37782</v>
      </c>
      <c r="AD4814" s="23" t="s">
        <v>42691</v>
      </c>
      <c r="AE4814" t="s">
        <v>35399</v>
      </c>
    </row>
    <row r="4815" spans="1:31" ht="14.25" customHeight="1">
      <c r="A4815" s="1">
        <v>4814</v>
      </c>
      <c r="B4815" s="9" t="s">
        <v>6</v>
      </c>
      <c r="C4815" s="1" t="s">
        <v>936</v>
      </c>
      <c r="D4815" s="1" t="s">
        <v>937</v>
      </c>
      <c r="E4815" s="1" t="s">
        <v>938</v>
      </c>
      <c r="F4815" s="1" t="s">
        <v>33468</v>
      </c>
      <c r="G4815" s="14">
        <v>9194466994</v>
      </c>
      <c r="H4815" s="1" t="s">
        <v>37</v>
      </c>
      <c r="I4815" s="1" t="s">
        <v>9</v>
      </c>
      <c r="J4815" s="1" t="s">
        <v>47297</v>
      </c>
      <c r="K4815" s="3" t="s">
        <v>17</v>
      </c>
      <c r="L4815" s="1" t="s">
        <v>47325</v>
      </c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1"/>
      <c r="AA4815" s="1" t="s">
        <v>16</v>
      </c>
      <c r="AB4815" s="3" t="s">
        <v>12</v>
      </c>
      <c r="AC4815" s="23" t="s">
        <v>37782</v>
      </c>
      <c r="AD4815" s="23" t="s">
        <v>42692</v>
      </c>
      <c r="AE4815" t="s">
        <v>35410</v>
      </c>
    </row>
    <row r="4816" spans="1:31" ht="14.25" customHeight="1">
      <c r="A4816" s="1">
        <v>4815</v>
      </c>
      <c r="B4816" s="9" t="s">
        <v>6</v>
      </c>
      <c r="C4816" s="1" t="s">
        <v>950</v>
      </c>
      <c r="D4816" s="1" t="s">
        <v>951</v>
      </c>
      <c r="E4816" s="1" t="s">
        <v>952</v>
      </c>
      <c r="F4816" s="1" t="s">
        <v>21389</v>
      </c>
      <c r="G4816" s="14">
        <v>91946194</v>
      </c>
      <c r="H4816" s="1" t="s">
        <v>15</v>
      </c>
      <c r="I4816" s="1" t="s">
        <v>9</v>
      </c>
      <c r="J4816" s="1" t="s">
        <v>47297</v>
      </c>
      <c r="K4816" s="3" t="s">
        <v>42</v>
      </c>
      <c r="L4816" s="1" t="s">
        <v>47325</v>
      </c>
      <c r="M4816" s="3" t="s">
        <v>27</v>
      </c>
      <c r="N4816" s="3" t="str">
        <f t="shared" ref="N4816:N4817" si="118">J4816</f>
        <v>[&lt;30 Lacs -50 Lacs]</v>
      </c>
      <c r="O4816" s="3" t="s">
        <v>47349</v>
      </c>
      <c r="P4816" s="3" t="s">
        <v>47297</v>
      </c>
      <c r="Q4816" s="3" t="s">
        <v>171</v>
      </c>
      <c r="R4816" s="3" t="s">
        <v>47297</v>
      </c>
      <c r="S4816" s="3"/>
      <c r="T4816" s="3"/>
      <c r="U4816" s="3"/>
      <c r="V4816" s="3"/>
      <c r="W4816" s="3"/>
      <c r="X4816" s="3"/>
      <c r="Y4816" s="3"/>
      <c r="Z4816" s="1"/>
      <c r="AA4816" s="1" t="s">
        <v>16</v>
      </c>
      <c r="AB4816" s="3" t="s">
        <v>12</v>
      </c>
      <c r="AC4816" s="23" t="s">
        <v>37782</v>
      </c>
      <c r="AD4816" s="23" t="s">
        <v>42693</v>
      </c>
      <c r="AE4816" t="s">
        <v>35409</v>
      </c>
    </row>
    <row r="4817" spans="1:31" ht="14.25" customHeight="1">
      <c r="A4817" s="1">
        <v>4816</v>
      </c>
      <c r="B4817" s="1" t="s">
        <v>54</v>
      </c>
      <c r="C4817" s="1" t="s">
        <v>976</v>
      </c>
      <c r="D4817" s="1" t="s">
        <v>1302</v>
      </c>
      <c r="E4817" s="1" t="s">
        <v>139</v>
      </c>
      <c r="F4817" s="1" t="s">
        <v>977</v>
      </c>
      <c r="G4817" s="14">
        <v>91944604499</v>
      </c>
      <c r="H4817" s="1" t="s">
        <v>15</v>
      </c>
      <c r="I4817" s="1" t="s">
        <v>9</v>
      </c>
      <c r="J4817" s="1" t="s">
        <v>47297</v>
      </c>
      <c r="K4817" s="3" t="s">
        <v>17</v>
      </c>
      <c r="L4817" s="1" t="s">
        <v>47325</v>
      </c>
      <c r="M4817" s="4" t="s">
        <v>42</v>
      </c>
      <c r="N4817" s="3" t="str">
        <f t="shared" si="118"/>
        <v>[&lt;30 Lacs -50 Lacs]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1"/>
      <c r="AA4817" s="1" t="s">
        <v>16</v>
      </c>
      <c r="AB4817" s="3" t="s">
        <v>12</v>
      </c>
      <c r="AC4817" s="23" t="s">
        <v>37782</v>
      </c>
      <c r="AD4817" s="23" t="s">
        <v>42694</v>
      </c>
      <c r="AE4817" t="s">
        <v>35409</v>
      </c>
    </row>
    <row r="4818" spans="1:31" ht="14.25" customHeight="1">
      <c r="A4818" s="1">
        <v>4817</v>
      </c>
      <c r="B4818" s="9" t="s">
        <v>6</v>
      </c>
      <c r="C4818" s="1" t="s">
        <v>997</v>
      </c>
      <c r="D4818" s="1" t="s">
        <v>998</v>
      </c>
      <c r="E4818" s="1" t="s">
        <v>999</v>
      </c>
      <c r="F4818" s="1" t="s">
        <v>21413</v>
      </c>
      <c r="G4818" s="14">
        <v>9194410606</v>
      </c>
      <c r="H4818" s="1" t="s">
        <v>15</v>
      </c>
      <c r="I4818" s="1" t="s">
        <v>41</v>
      </c>
      <c r="J4818" s="1" t="s">
        <v>47297</v>
      </c>
      <c r="K4818" s="3" t="s">
        <v>17</v>
      </c>
      <c r="L4818" s="1" t="s">
        <v>47325</v>
      </c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1"/>
      <c r="AA4818" s="1" t="s">
        <v>16</v>
      </c>
      <c r="AB4818" s="3" t="s">
        <v>12</v>
      </c>
      <c r="AC4818" s="23" t="s">
        <v>37782</v>
      </c>
      <c r="AD4818" s="23" t="s">
        <v>42695</v>
      </c>
      <c r="AE4818" t="s">
        <v>35409</v>
      </c>
    </row>
    <row r="4819" spans="1:31" ht="14.25" customHeight="1">
      <c r="A4819" s="1">
        <v>4818</v>
      </c>
      <c r="B4819" s="1" t="s">
        <v>54</v>
      </c>
      <c r="C4819" s="1" t="s">
        <v>1004</v>
      </c>
      <c r="D4819" s="1" t="s">
        <v>1617</v>
      </c>
      <c r="E4819" s="1" t="s">
        <v>328</v>
      </c>
      <c r="F4819" s="1" t="s">
        <v>21415</v>
      </c>
      <c r="G4819" s="14">
        <v>9199464949</v>
      </c>
      <c r="H4819" s="1" t="s">
        <v>8</v>
      </c>
      <c r="I4819" s="1" t="s">
        <v>41</v>
      </c>
      <c r="J4819" s="1" t="s">
        <v>47297</v>
      </c>
      <c r="K4819" s="3" t="s">
        <v>17</v>
      </c>
      <c r="L4819" s="1" t="s">
        <v>47325</v>
      </c>
      <c r="M4819" s="4" t="s">
        <v>42</v>
      </c>
      <c r="N4819" s="3" t="str">
        <f>J4819</f>
        <v>[&lt;30 Lacs -50 Lacs]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1"/>
      <c r="AA4819" s="1" t="s">
        <v>16</v>
      </c>
      <c r="AB4819" s="3" t="s">
        <v>12</v>
      </c>
      <c r="AC4819" s="23" t="s">
        <v>37782</v>
      </c>
      <c r="AD4819" s="23" t="s">
        <v>42696</v>
      </c>
      <c r="AE4819" t="s">
        <v>35410</v>
      </c>
    </row>
    <row r="4820" spans="1:31" ht="14.25" customHeight="1">
      <c r="A4820" s="1">
        <v>4819</v>
      </c>
      <c r="B4820" s="9" t="s">
        <v>6</v>
      </c>
      <c r="C4820" s="1" t="s">
        <v>1017</v>
      </c>
      <c r="D4820" s="1" t="s">
        <v>1018</v>
      </c>
      <c r="E4820" s="1" t="s">
        <v>1019</v>
      </c>
      <c r="F4820" s="1" t="s">
        <v>31193</v>
      </c>
      <c r="G4820" s="14">
        <v>919016496466</v>
      </c>
      <c r="H4820" s="1" t="s">
        <v>37</v>
      </c>
      <c r="I4820" s="1" t="s">
        <v>9</v>
      </c>
      <c r="J4820" s="1" t="s">
        <v>47297</v>
      </c>
      <c r="K4820" s="3" t="s">
        <v>17</v>
      </c>
      <c r="L4820" s="1" t="s">
        <v>47325</v>
      </c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1"/>
      <c r="AA4820" s="1" t="s">
        <v>16</v>
      </c>
      <c r="AB4820" s="3" t="s">
        <v>12</v>
      </c>
      <c r="AC4820" s="23" t="s">
        <v>37782</v>
      </c>
      <c r="AD4820" s="23" t="s">
        <v>42697</v>
      </c>
      <c r="AE4820" t="s">
        <v>35409</v>
      </c>
    </row>
    <row r="4821" spans="1:31" ht="14.25" customHeight="1">
      <c r="A4821" s="1">
        <v>4820</v>
      </c>
      <c r="B4821" s="9" t="s">
        <v>6</v>
      </c>
      <c r="C4821" s="1" t="s">
        <v>1031</v>
      </c>
      <c r="D4821" s="1" t="s">
        <v>965</v>
      </c>
      <c r="E4821" s="1" t="s">
        <v>1032</v>
      </c>
      <c r="F4821" s="1" t="s">
        <v>33479</v>
      </c>
      <c r="G4821" s="14">
        <v>919494644</v>
      </c>
      <c r="H4821" s="1" t="s">
        <v>15</v>
      </c>
      <c r="I4821" s="1" t="s">
        <v>41</v>
      </c>
      <c r="J4821" s="1" t="s">
        <v>47297</v>
      </c>
      <c r="K4821" s="3" t="s">
        <v>17</v>
      </c>
      <c r="L4821" s="1" t="s">
        <v>47325</v>
      </c>
      <c r="M4821" s="4" t="s">
        <v>42</v>
      </c>
      <c r="N4821" s="3" t="str">
        <f>J4821</f>
        <v>[&lt;30 Lacs -50 Lacs]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1"/>
      <c r="AA4821" s="1" t="s">
        <v>16</v>
      </c>
      <c r="AB4821" s="3" t="s">
        <v>12</v>
      </c>
      <c r="AC4821" s="23" t="s">
        <v>37782</v>
      </c>
      <c r="AD4821" s="23" t="s">
        <v>41207</v>
      </c>
      <c r="AE4821" t="s">
        <v>35410</v>
      </c>
    </row>
    <row r="4822" spans="1:31" ht="14.25" customHeight="1">
      <c r="A4822" s="1">
        <v>4821</v>
      </c>
      <c r="B4822" s="9" t="s">
        <v>6</v>
      </c>
      <c r="C4822" s="1" t="s">
        <v>1045</v>
      </c>
      <c r="D4822" s="1" t="s">
        <v>1046</v>
      </c>
      <c r="E4822" s="1" t="s">
        <v>1047</v>
      </c>
      <c r="F4822" s="1" t="s">
        <v>21431</v>
      </c>
      <c r="G4822" s="14">
        <v>916969606464</v>
      </c>
      <c r="H4822" s="1" t="s">
        <v>15</v>
      </c>
      <c r="I4822" s="1" t="s">
        <v>41</v>
      </c>
      <c r="J4822" s="1" t="s">
        <v>47297</v>
      </c>
      <c r="K4822" s="3" t="s">
        <v>17</v>
      </c>
      <c r="L4822" s="1" t="s">
        <v>47325</v>
      </c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1"/>
      <c r="AA4822" s="1" t="s">
        <v>16</v>
      </c>
      <c r="AB4822" s="3" t="s">
        <v>12</v>
      </c>
      <c r="AC4822" s="23" t="s">
        <v>37782</v>
      </c>
      <c r="AD4822" s="23" t="s">
        <v>42698</v>
      </c>
      <c r="AE4822" t="s">
        <v>35409</v>
      </c>
    </row>
    <row r="4823" spans="1:31" ht="14.25" customHeight="1">
      <c r="A4823" s="1">
        <v>4822</v>
      </c>
      <c r="B4823" s="9" t="s">
        <v>6</v>
      </c>
      <c r="C4823" s="1" t="s">
        <v>1054</v>
      </c>
      <c r="D4823" s="1" t="s">
        <v>1055</v>
      </c>
      <c r="E4823" s="1" t="s">
        <v>1056</v>
      </c>
      <c r="F4823" s="1" t="s">
        <v>31196</v>
      </c>
      <c r="G4823" s="14">
        <v>919449961666</v>
      </c>
      <c r="H4823" s="1" t="s">
        <v>8</v>
      </c>
      <c r="I4823" s="1" t="s">
        <v>62</v>
      </c>
      <c r="J4823" s="1" t="s">
        <v>47297</v>
      </c>
      <c r="K4823" s="3" t="s">
        <v>17</v>
      </c>
      <c r="L4823" s="1" t="s">
        <v>47325</v>
      </c>
      <c r="M4823" s="4" t="s">
        <v>42</v>
      </c>
      <c r="N4823" s="3" t="str">
        <f>J4823</f>
        <v>[&lt;30 Lacs -50 Lacs]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1"/>
      <c r="AA4823" s="1" t="s">
        <v>16</v>
      </c>
      <c r="AB4823" s="3" t="s">
        <v>12</v>
      </c>
      <c r="AC4823" s="23" t="s">
        <v>37782</v>
      </c>
      <c r="AD4823" s="23" t="s">
        <v>42699</v>
      </c>
      <c r="AE4823" t="s">
        <v>35410</v>
      </c>
    </row>
    <row r="4824" spans="1:31" ht="14.25" customHeight="1">
      <c r="A4824" s="1">
        <v>4823</v>
      </c>
      <c r="B4824" s="1" t="s">
        <v>54</v>
      </c>
      <c r="C4824" s="1" t="s">
        <v>1068</v>
      </c>
      <c r="D4824" s="1" t="s">
        <v>2724</v>
      </c>
      <c r="E4824" s="1" t="s">
        <v>487</v>
      </c>
      <c r="F4824" s="1" t="s">
        <v>21439</v>
      </c>
      <c r="G4824" s="14">
        <v>91949141964</v>
      </c>
      <c r="H4824" s="1" t="s">
        <v>20</v>
      </c>
      <c r="I4824" s="1" t="s">
        <v>41</v>
      </c>
      <c r="J4824" s="1" t="s">
        <v>47297</v>
      </c>
      <c r="K4824" s="3" t="s">
        <v>213</v>
      </c>
      <c r="L4824" s="1" t="s">
        <v>47325</v>
      </c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1"/>
      <c r="AA4824" s="1" t="s">
        <v>16</v>
      </c>
      <c r="AB4824" s="3" t="s">
        <v>12</v>
      </c>
      <c r="AC4824" s="23" t="s">
        <v>37782</v>
      </c>
      <c r="AD4824" s="23" t="s">
        <v>42700</v>
      </c>
      <c r="AE4824" t="s">
        <v>35394</v>
      </c>
    </row>
    <row r="4825" spans="1:31" ht="14.25" customHeight="1">
      <c r="A4825" s="1">
        <v>4824</v>
      </c>
      <c r="B4825" s="1" t="s">
        <v>54</v>
      </c>
      <c r="C4825" s="1" t="s">
        <v>1073</v>
      </c>
      <c r="D4825" s="1" t="s">
        <v>2412</v>
      </c>
      <c r="E4825" s="1" t="s">
        <v>12050</v>
      </c>
      <c r="F4825" s="1" t="s">
        <v>21441</v>
      </c>
      <c r="G4825" s="14">
        <v>919444046000</v>
      </c>
      <c r="H4825" s="1" t="s">
        <v>20</v>
      </c>
      <c r="I4825" s="1" t="s">
        <v>9</v>
      </c>
      <c r="J4825" s="1" t="s">
        <v>47297</v>
      </c>
      <c r="K4825" s="3" t="s">
        <v>42</v>
      </c>
      <c r="L4825" s="1" t="s">
        <v>47325</v>
      </c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1"/>
      <c r="AA4825" s="1" t="s">
        <v>16</v>
      </c>
      <c r="AB4825" s="3" t="s">
        <v>12</v>
      </c>
      <c r="AC4825" s="23" t="s">
        <v>37782</v>
      </c>
      <c r="AD4825" s="23" t="s">
        <v>42701</v>
      </c>
      <c r="AE4825" t="s">
        <v>35410</v>
      </c>
    </row>
    <row r="4826" spans="1:31" ht="14.25" customHeight="1">
      <c r="A4826" s="1">
        <v>4825</v>
      </c>
      <c r="B4826" s="1" t="s">
        <v>54</v>
      </c>
      <c r="C4826" s="1" t="s">
        <v>1077</v>
      </c>
      <c r="D4826" s="1" t="s">
        <v>35720</v>
      </c>
      <c r="E4826" s="1" t="s">
        <v>139</v>
      </c>
      <c r="F4826" s="1" t="s">
        <v>31200</v>
      </c>
      <c r="G4826" s="14">
        <v>91440040106</v>
      </c>
      <c r="H4826" s="1" t="s">
        <v>8</v>
      </c>
      <c r="I4826" s="1" t="s">
        <v>62</v>
      </c>
      <c r="J4826" s="1" t="s">
        <v>47297</v>
      </c>
      <c r="K4826" s="3" t="s">
        <v>42</v>
      </c>
      <c r="L4826" s="1" t="s">
        <v>47325</v>
      </c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1"/>
      <c r="AA4826" s="1" t="s">
        <v>16</v>
      </c>
      <c r="AB4826" s="3" t="s">
        <v>12</v>
      </c>
      <c r="AC4826" s="23" t="s">
        <v>37782</v>
      </c>
      <c r="AD4826" s="23" t="s">
        <v>42702</v>
      </c>
      <c r="AE4826" t="s">
        <v>35409</v>
      </c>
    </row>
    <row r="4827" spans="1:31" ht="14.25" customHeight="1">
      <c r="A4827" s="1">
        <v>4826</v>
      </c>
      <c r="B4827" s="1" t="s">
        <v>54</v>
      </c>
      <c r="C4827" s="1" t="s">
        <v>1094</v>
      </c>
      <c r="D4827" s="1" t="s">
        <v>39</v>
      </c>
      <c r="E4827" s="1" t="s">
        <v>1019</v>
      </c>
      <c r="F4827" s="1" t="s">
        <v>21449</v>
      </c>
      <c r="G4827" s="14">
        <v>919994694669</v>
      </c>
      <c r="H4827" s="1" t="s">
        <v>15</v>
      </c>
      <c r="I4827" s="1" t="s">
        <v>41</v>
      </c>
      <c r="J4827" s="1" t="s">
        <v>47297</v>
      </c>
      <c r="K4827" s="3" t="s">
        <v>17</v>
      </c>
      <c r="L4827" s="1" t="s">
        <v>47325</v>
      </c>
      <c r="M4827" s="4" t="s">
        <v>42</v>
      </c>
      <c r="N4827" s="3" t="str">
        <f t="shared" ref="N4827:N4828" si="119">J4827</f>
        <v>[&lt;30 Lacs -50 Lacs]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1"/>
      <c r="AA4827" s="1" t="s">
        <v>16</v>
      </c>
      <c r="AB4827" s="3" t="s">
        <v>12</v>
      </c>
      <c r="AC4827" s="23" t="s">
        <v>37782</v>
      </c>
      <c r="AD4827" s="23" t="s">
        <v>42703</v>
      </c>
      <c r="AE4827" t="s">
        <v>35409</v>
      </c>
    </row>
    <row r="4828" spans="1:31" ht="14.25" customHeight="1">
      <c r="A4828" s="1">
        <v>4827</v>
      </c>
      <c r="B4828" s="1" t="s">
        <v>54</v>
      </c>
      <c r="C4828" s="1" t="s">
        <v>1114</v>
      </c>
      <c r="D4828" s="1" t="s">
        <v>35721</v>
      </c>
      <c r="E4828" s="1" t="s">
        <v>255</v>
      </c>
      <c r="F4828" s="1" t="s">
        <v>21456</v>
      </c>
      <c r="G4828" s="14">
        <v>9144016964</v>
      </c>
      <c r="H4828" s="1" t="s">
        <v>20</v>
      </c>
      <c r="I4828" s="1" t="s">
        <v>62</v>
      </c>
      <c r="J4828" s="1" t="s">
        <v>47297</v>
      </c>
      <c r="K4828" s="3" t="s">
        <v>17</v>
      </c>
      <c r="L4828" s="1" t="s">
        <v>47325</v>
      </c>
      <c r="M4828" s="4" t="s">
        <v>42</v>
      </c>
      <c r="N4828" s="3" t="str">
        <f t="shared" si="119"/>
        <v>[&lt;30 Lacs -50 Lacs]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1"/>
      <c r="AA4828" s="1" t="s">
        <v>16</v>
      </c>
      <c r="AB4828" s="3" t="s">
        <v>12</v>
      </c>
      <c r="AC4828" s="23" t="s">
        <v>37782</v>
      </c>
      <c r="AD4828" s="23" t="s">
        <v>42704</v>
      </c>
      <c r="AE4828" t="s">
        <v>35399</v>
      </c>
    </row>
    <row r="4829" spans="1:31" ht="14.25" customHeight="1">
      <c r="A4829" s="1">
        <v>4828</v>
      </c>
      <c r="B4829" s="1" t="s">
        <v>54</v>
      </c>
      <c r="C4829" s="1" t="s">
        <v>1138</v>
      </c>
      <c r="D4829" s="1" t="s">
        <v>1605</v>
      </c>
      <c r="E4829" s="1" t="s">
        <v>1311</v>
      </c>
      <c r="F4829" s="1" t="s">
        <v>33488</v>
      </c>
      <c r="G4829" s="14">
        <v>91440046194</v>
      </c>
      <c r="H4829" s="1" t="s">
        <v>20</v>
      </c>
      <c r="I4829" s="1" t="s">
        <v>41</v>
      </c>
      <c r="J4829" s="1" t="s">
        <v>47297</v>
      </c>
      <c r="K4829" s="3" t="s">
        <v>17</v>
      </c>
      <c r="L4829" s="1" t="s">
        <v>47325</v>
      </c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1"/>
      <c r="AA4829" s="1" t="s">
        <v>16</v>
      </c>
      <c r="AB4829" s="3" t="s">
        <v>12</v>
      </c>
      <c r="AC4829" s="23" t="s">
        <v>37782</v>
      </c>
      <c r="AD4829" s="23" t="s">
        <v>42705</v>
      </c>
      <c r="AE4829" t="s">
        <v>35394</v>
      </c>
    </row>
    <row r="4830" spans="1:31" ht="14.25" customHeight="1">
      <c r="A4830" s="1">
        <v>4829</v>
      </c>
      <c r="B4830" s="1" t="s">
        <v>54</v>
      </c>
      <c r="C4830" s="1" t="s">
        <v>1177</v>
      </c>
      <c r="D4830" s="1" t="s">
        <v>463</v>
      </c>
      <c r="E4830" s="1" t="s">
        <v>724</v>
      </c>
      <c r="F4830" s="1" t="s">
        <v>31219</v>
      </c>
      <c r="G4830" s="14">
        <v>91994604491</v>
      </c>
      <c r="H4830" s="1" t="s">
        <v>15</v>
      </c>
      <c r="I4830" s="1" t="s">
        <v>41</v>
      </c>
      <c r="J4830" s="1" t="s">
        <v>47297</v>
      </c>
      <c r="K4830" s="3" t="s">
        <v>17</v>
      </c>
      <c r="L4830" s="1" t="s">
        <v>47325</v>
      </c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1"/>
      <c r="AA4830" s="1" t="s">
        <v>16</v>
      </c>
      <c r="AB4830" s="3" t="s">
        <v>12</v>
      </c>
      <c r="AC4830" s="23" t="s">
        <v>37782</v>
      </c>
      <c r="AD4830" s="23" t="s">
        <v>42706</v>
      </c>
      <c r="AE4830" t="s">
        <v>35410</v>
      </c>
    </row>
    <row r="4831" spans="1:31" ht="14.25" customHeight="1">
      <c r="A4831" s="1">
        <v>4830</v>
      </c>
      <c r="B4831" s="1" t="s">
        <v>54</v>
      </c>
      <c r="C4831" s="1" t="s">
        <v>1190</v>
      </c>
      <c r="D4831" s="1" t="s">
        <v>1191</v>
      </c>
      <c r="E4831" s="1" t="s">
        <v>36830</v>
      </c>
      <c r="F4831" s="1" t="s">
        <v>21485</v>
      </c>
      <c r="G4831" s="14">
        <v>91944460464</v>
      </c>
      <c r="H4831" s="1" t="s">
        <v>15</v>
      </c>
      <c r="I4831" s="1" t="s">
        <v>62</v>
      </c>
      <c r="J4831" s="1" t="s">
        <v>47297</v>
      </c>
      <c r="K4831" s="3" t="s">
        <v>17</v>
      </c>
      <c r="L4831" s="1" t="s">
        <v>47325</v>
      </c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1"/>
      <c r="AA4831" s="1" t="s">
        <v>16</v>
      </c>
      <c r="AB4831" s="3" t="s">
        <v>12</v>
      </c>
      <c r="AC4831" s="23" t="s">
        <v>37782</v>
      </c>
      <c r="AD4831" s="23" t="s">
        <v>42707</v>
      </c>
      <c r="AE4831" t="s">
        <v>35409</v>
      </c>
    </row>
    <row r="4832" spans="1:31" ht="14.25" customHeight="1">
      <c r="A4832" s="1">
        <v>4831</v>
      </c>
      <c r="B4832" s="1" t="s">
        <v>54</v>
      </c>
      <c r="C4832" s="1" t="s">
        <v>1199</v>
      </c>
      <c r="D4832" s="1" t="s">
        <v>2162</v>
      </c>
      <c r="E4832" s="1" t="s">
        <v>487</v>
      </c>
      <c r="F4832" s="1" t="s">
        <v>21489</v>
      </c>
      <c r="G4832" s="14">
        <v>919446444604</v>
      </c>
      <c r="H4832" s="1" t="s">
        <v>20</v>
      </c>
      <c r="I4832" s="1" t="s">
        <v>9</v>
      </c>
      <c r="J4832" s="1" t="s">
        <v>47297</v>
      </c>
      <c r="K4832" s="3" t="s">
        <v>42</v>
      </c>
      <c r="L4832" s="1" t="s">
        <v>47325</v>
      </c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1"/>
      <c r="AA4832" s="1" t="s">
        <v>16</v>
      </c>
      <c r="AB4832" s="3" t="s">
        <v>12</v>
      </c>
      <c r="AC4832" s="23" t="s">
        <v>37782</v>
      </c>
      <c r="AD4832" s="23" t="s">
        <v>42708</v>
      </c>
      <c r="AE4832" t="s">
        <v>35399</v>
      </c>
    </row>
    <row r="4833" spans="1:31" ht="14.25" customHeight="1">
      <c r="A4833" s="1">
        <v>4832</v>
      </c>
      <c r="B4833" s="1" t="s">
        <v>54</v>
      </c>
      <c r="C4833" s="1" t="s">
        <v>1228</v>
      </c>
      <c r="D4833" s="1" t="s">
        <v>3326</v>
      </c>
      <c r="E4833" s="1" t="s">
        <v>7162</v>
      </c>
      <c r="F4833" s="1" t="s">
        <v>33494</v>
      </c>
      <c r="G4833" s="14">
        <v>91909994091</v>
      </c>
      <c r="H4833" s="1" t="s">
        <v>20</v>
      </c>
      <c r="I4833" s="1" t="s">
        <v>62</v>
      </c>
      <c r="J4833" s="1" t="s">
        <v>47297</v>
      </c>
      <c r="K4833" s="3" t="s">
        <v>17</v>
      </c>
      <c r="L4833" s="1" t="s">
        <v>47325</v>
      </c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1"/>
      <c r="AA4833" s="1" t="s">
        <v>11</v>
      </c>
      <c r="AB4833" s="3" t="s">
        <v>56</v>
      </c>
      <c r="AC4833" s="23" t="s">
        <v>37782</v>
      </c>
      <c r="AD4833" s="23" t="s">
        <v>42709</v>
      </c>
      <c r="AE4833" t="s">
        <v>35409</v>
      </c>
    </row>
    <row r="4834" spans="1:31" ht="14.25" customHeight="1">
      <c r="A4834" s="1">
        <v>4833</v>
      </c>
      <c r="B4834" s="1" t="s">
        <v>54</v>
      </c>
      <c r="C4834" s="1" t="s">
        <v>1233</v>
      </c>
      <c r="D4834" s="1" t="s">
        <v>1076</v>
      </c>
      <c r="E4834" s="1" t="s">
        <v>1234</v>
      </c>
      <c r="F4834" s="1" t="s">
        <v>21500</v>
      </c>
      <c r="G4834" s="14">
        <v>919446994449</v>
      </c>
      <c r="H4834" s="1" t="s">
        <v>37</v>
      </c>
      <c r="I4834" s="1" t="s">
        <v>9</v>
      </c>
      <c r="J4834" s="1" t="s">
        <v>47297</v>
      </c>
      <c r="K4834" s="3" t="s">
        <v>17</v>
      </c>
      <c r="L4834" s="1" t="s">
        <v>47325</v>
      </c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1"/>
      <c r="AA4834" s="1" t="s">
        <v>11</v>
      </c>
      <c r="AB4834" s="3" t="s">
        <v>56</v>
      </c>
      <c r="AC4834" s="23" t="s">
        <v>37782</v>
      </c>
      <c r="AD4834" s="23" t="s">
        <v>42710</v>
      </c>
      <c r="AE4834" t="s">
        <v>35409</v>
      </c>
    </row>
    <row r="4835" spans="1:31" ht="14.25" customHeight="1">
      <c r="A4835" s="1">
        <v>4834</v>
      </c>
      <c r="B4835" s="9" t="s">
        <v>6</v>
      </c>
      <c r="C4835" s="1" t="s">
        <v>1270</v>
      </c>
      <c r="D4835" s="1" t="s">
        <v>463</v>
      </c>
      <c r="E4835" s="1" t="s">
        <v>87</v>
      </c>
      <c r="F4835" s="1" t="s">
        <v>33498</v>
      </c>
      <c r="G4835" s="14">
        <v>91994449449</v>
      </c>
      <c r="H4835" s="1" t="s">
        <v>8</v>
      </c>
      <c r="I4835" s="1" t="s">
        <v>41</v>
      </c>
      <c r="J4835" s="1" t="s">
        <v>47297</v>
      </c>
      <c r="K4835" s="3" t="s">
        <v>213</v>
      </c>
      <c r="L4835" s="1" t="s">
        <v>47325</v>
      </c>
      <c r="M4835" s="4" t="s">
        <v>17</v>
      </c>
      <c r="N4835" s="3" t="str">
        <f>J4835</f>
        <v>[&lt;30 Lacs -50 Lacs]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1"/>
      <c r="AA4835" s="1" t="s">
        <v>16</v>
      </c>
      <c r="AB4835" s="3" t="s">
        <v>12</v>
      </c>
      <c r="AC4835" s="23" t="s">
        <v>37782</v>
      </c>
      <c r="AD4835" s="23" t="s">
        <v>42711</v>
      </c>
      <c r="AE4835" t="s">
        <v>35409</v>
      </c>
    </row>
    <row r="4836" spans="1:31" ht="14.25" customHeight="1">
      <c r="A4836" s="1">
        <v>4835</v>
      </c>
      <c r="B4836" s="9" t="s">
        <v>6</v>
      </c>
      <c r="C4836" s="1" t="s">
        <v>1272</v>
      </c>
      <c r="D4836" s="1" t="s">
        <v>1273</v>
      </c>
      <c r="E4836" s="1" t="s">
        <v>73</v>
      </c>
      <c r="F4836" s="1" t="s">
        <v>33499</v>
      </c>
      <c r="G4836" s="14">
        <v>919444491449</v>
      </c>
      <c r="H4836" s="1" t="s">
        <v>15</v>
      </c>
      <c r="I4836" s="1" t="s">
        <v>41</v>
      </c>
      <c r="J4836" s="1" t="s">
        <v>47297</v>
      </c>
      <c r="K4836" s="3" t="s">
        <v>17</v>
      </c>
      <c r="L4836" s="1" t="s">
        <v>47325</v>
      </c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1"/>
      <c r="AA4836" s="1" t="s">
        <v>16</v>
      </c>
      <c r="AB4836" s="3" t="s">
        <v>12</v>
      </c>
      <c r="AC4836" s="23" t="s">
        <v>37782</v>
      </c>
      <c r="AD4836" s="23" t="s">
        <v>42712</v>
      </c>
      <c r="AE4836" t="s">
        <v>35394</v>
      </c>
    </row>
    <row r="4837" spans="1:31" ht="14.25" customHeight="1">
      <c r="A4837" s="1">
        <v>4836</v>
      </c>
      <c r="B4837" s="1" t="s">
        <v>54</v>
      </c>
      <c r="C4837" s="1" t="s">
        <v>1275</v>
      </c>
      <c r="D4837" s="1" t="s">
        <v>36487</v>
      </c>
      <c r="E4837" s="1" t="s">
        <v>139</v>
      </c>
      <c r="F4837" s="1" t="s">
        <v>21517</v>
      </c>
      <c r="G4837" s="14">
        <v>91446646664</v>
      </c>
      <c r="H4837" s="1" t="s">
        <v>8</v>
      </c>
      <c r="I4837" s="1" t="s">
        <v>62</v>
      </c>
      <c r="J4837" s="1" t="s">
        <v>47297</v>
      </c>
      <c r="K4837" s="3" t="s">
        <v>42</v>
      </c>
      <c r="L4837" s="1" t="s">
        <v>47325</v>
      </c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1"/>
      <c r="AA4837" s="1" t="s">
        <v>16</v>
      </c>
      <c r="AB4837" s="3" t="s">
        <v>12</v>
      </c>
      <c r="AC4837" s="23" t="s">
        <v>37782</v>
      </c>
      <c r="AD4837" s="23" t="s">
        <v>42713</v>
      </c>
      <c r="AE4837" t="s">
        <v>35399</v>
      </c>
    </row>
    <row r="4838" spans="1:31" ht="14.25" customHeight="1">
      <c r="A4838" s="1">
        <v>4837</v>
      </c>
      <c r="B4838" s="1" t="s">
        <v>54</v>
      </c>
      <c r="C4838" s="1" t="s">
        <v>1280</v>
      </c>
      <c r="D4838" s="1" t="s">
        <v>1281</v>
      </c>
      <c r="E4838" s="1" t="s">
        <v>1282</v>
      </c>
      <c r="F4838" s="1" t="s">
        <v>21521</v>
      </c>
      <c r="G4838" s="14">
        <v>919646064</v>
      </c>
      <c r="H4838" s="1" t="s">
        <v>20</v>
      </c>
      <c r="I4838" s="1" t="s">
        <v>9</v>
      </c>
      <c r="J4838" s="1" t="s">
        <v>47297</v>
      </c>
      <c r="K4838" s="3" t="s">
        <v>17</v>
      </c>
      <c r="L4838" s="1" t="s">
        <v>47325</v>
      </c>
      <c r="M4838" s="4" t="s">
        <v>42</v>
      </c>
      <c r="N4838" s="3" t="str">
        <f>J4838</f>
        <v>[&lt;30 Lacs -50 Lacs]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1"/>
      <c r="AA4838" s="1" t="s">
        <v>16</v>
      </c>
      <c r="AB4838" s="3" t="s">
        <v>12</v>
      </c>
      <c r="AC4838" s="23" t="s">
        <v>37782</v>
      </c>
      <c r="AD4838" s="23" t="s">
        <v>42714</v>
      </c>
      <c r="AE4838" t="s">
        <v>35410</v>
      </c>
    </row>
    <row r="4839" spans="1:31" ht="14.25" customHeight="1">
      <c r="A4839" s="1">
        <v>4838</v>
      </c>
      <c r="B4839" s="9" t="s">
        <v>6</v>
      </c>
      <c r="C4839" s="1" t="s">
        <v>1313</v>
      </c>
      <c r="D4839" s="1" t="s">
        <v>1305</v>
      </c>
      <c r="E4839" s="1" t="s">
        <v>534</v>
      </c>
      <c r="F4839" s="1" t="s">
        <v>31236</v>
      </c>
      <c r="G4839" s="14">
        <v>919960444</v>
      </c>
      <c r="H4839" s="1" t="s">
        <v>8</v>
      </c>
      <c r="I4839" s="1" t="s">
        <v>62</v>
      </c>
      <c r="J4839" s="1" t="s">
        <v>47297</v>
      </c>
      <c r="K4839" s="3" t="s">
        <v>42</v>
      </c>
      <c r="L4839" s="1" t="s">
        <v>47325</v>
      </c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1"/>
      <c r="AA4839" s="1" t="s">
        <v>16</v>
      </c>
      <c r="AB4839" s="3" t="s">
        <v>12</v>
      </c>
      <c r="AC4839" s="23" t="s">
        <v>37782</v>
      </c>
      <c r="AD4839" s="23" t="s">
        <v>42715</v>
      </c>
      <c r="AE4839" t="s">
        <v>35409</v>
      </c>
    </row>
    <row r="4840" spans="1:31" ht="14.25" customHeight="1">
      <c r="A4840" s="1">
        <v>4839</v>
      </c>
      <c r="B4840" s="9" t="s">
        <v>6</v>
      </c>
      <c r="C4840" s="1" t="s">
        <v>1317</v>
      </c>
      <c r="D4840" s="1" t="s">
        <v>1318</v>
      </c>
      <c r="E4840" s="1" t="s">
        <v>40</v>
      </c>
      <c r="F4840" s="1" t="s">
        <v>33503</v>
      </c>
      <c r="G4840" s="14">
        <v>91996900</v>
      </c>
      <c r="H4840" s="1" t="s">
        <v>8</v>
      </c>
      <c r="I4840" s="1" t="s">
        <v>9</v>
      </c>
      <c r="J4840" s="1" t="s">
        <v>47297</v>
      </c>
      <c r="K4840" s="3" t="s">
        <v>17</v>
      </c>
      <c r="L4840" s="1" t="s">
        <v>47325</v>
      </c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1"/>
      <c r="AA4840" s="1" t="s">
        <v>16</v>
      </c>
      <c r="AB4840" s="3" t="s">
        <v>12</v>
      </c>
      <c r="AC4840" s="23" t="s">
        <v>37782</v>
      </c>
      <c r="AD4840" s="23" t="s">
        <v>42716</v>
      </c>
      <c r="AE4840" t="s">
        <v>35410</v>
      </c>
    </row>
    <row r="4841" spans="1:31" ht="14.25" customHeight="1">
      <c r="A4841" s="1">
        <v>4840</v>
      </c>
      <c r="B4841" s="1" t="s">
        <v>54</v>
      </c>
      <c r="C4841" s="1" t="s">
        <v>1319</v>
      </c>
      <c r="D4841" s="1" t="s">
        <v>1421</v>
      </c>
      <c r="E4841" s="1" t="s">
        <v>328</v>
      </c>
      <c r="F4841" s="1" t="s">
        <v>21537</v>
      </c>
      <c r="G4841" s="14">
        <v>91990444661</v>
      </c>
      <c r="H4841" s="1" t="s">
        <v>15</v>
      </c>
      <c r="I4841" s="1" t="s">
        <v>41</v>
      </c>
      <c r="J4841" s="1" t="s">
        <v>47297</v>
      </c>
      <c r="K4841" s="3" t="s">
        <v>17</v>
      </c>
      <c r="L4841" s="1" t="s">
        <v>47325</v>
      </c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1"/>
      <c r="AA4841" s="1" t="s">
        <v>16</v>
      </c>
      <c r="AB4841" s="3" t="s">
        <v>12</v>
      </c>
      <c r="AC4841" s="23" t="s">
        <v>37782</v>
      </c>
      <c r="AD4841" s="23" t="s">
        <v>42717</v>
      </c>
      <c r="AE4841" t="s">
        <v>35394</v>
      </c>
    </row>
    <row r="4842" spans="1:31" ht="14.25" customHeight="1">
      <c r="A4842" s="1">
        <v>4841</v>
      </c>
      <c r="B4842" s="1" t="s">
        <v>54</v>
      </c>
      <c r="C4842" s="1" t="s">
        <v>1349</v>
      </c>
      <c r="D4842" s="1" t="s">
        <v>1720</v>
      </c>
      <c r="E4842" s="1" t="s">
        <v>36831</v>
      </c>
      <c r="F4842" s="1" t="s">
        <v>21552</v>
      </c>
      <c r="G4842" s="14">
        <v>916969996694</v>
      </c>
      <c r="H4842" s="1" t="s">
        <v>8</v>
      </c>
      <c r="I4842" s="1" t="s">
        <v>9</v>
      </c>
      <c r="J4842" s="1" t="s">
        <v>47297</v>
      </c>
      <c r="K4842" s="3" t="s">
        <v>63</v>
      </c>
      <c r="L4842" s="1" t="s">
        <v>47325</v>
      </c>
      <c r="M4842" s="3" t="s">
        <v>213</v>
      </c>
      <c r="N4842" s="3" t="str">
        <f>J4842</f>
        <v>[&lt;30 Lacs -50 Lacs]</v>
      </c>
      <c r="O4842" s="3" t="s">
        <v>17</v>
      </c>
      <c r="P4842" s="3" t="s">
        <v>47297</v>
      </c>
      <c r="Q4842" s="3" t="s">
        <v>42</v>
      </c>
      <c r="R4842" s="3" t="s">
        <v>47297</v>
      </c>
      <c r="S4842" s="3" t="s">
        <v>27</v>
      </c>
      <c r="T4842" s="3" t="s">
        <v>47297</v>
      </c>
      <c r="U4842" s="3" t="s">
        <v>117</v>
      </c>
      <c r="V4842" s="3" t="s">
        <v>47297</v>
      </c>
      <c r="W4842" s="3" t="s">
        <v>178</v>
      </c>
      <c r="X4842" s="3" t="s">
        <v>47297</v>
      </c>
      <c r="Y4842" s="3" t="s">
        <v>171</v>
      </c>
      <c r="Z4842" s="1" t="s">
        <v>47297</v>
      </c>
      <c r="AA4842" s="1" t="s">
        <v>16</v>
      </c>
      <c r="AB4842" s="3" t="s">
        <v>12</v>
      </c>
      <c r="AC4842" s="23" t="s">
        <v>37782</v>
      </c>
      <c r="AD4842" s="23" t="s">
        <v>42718</v>
      </c>
      <c r="AE4842" t="s">
        <v>35409</v>
      </c>
    </row>
    <row r="4843" spans="1:31" ht="14.25" customHeight="1">
      <c r="A4843" s="1">
        <v>4842</v>
      </c>
      <c r="B4843" s="9" t="s">
        <v>6</v>
      </c>
      <c r="C4843" s="1" t="s">
        <v>1350</v>
      </c>
      <c r="D4843" s="1" t="s">
        <v>967</v>
      </c>
      <c r="E4843" s="1" t="s">
        <v>1351</v>
      </c>
      <c r="F4843" s="1" t="s">
        <v>21553</v>
      </c>
      <c r="G4843" s="14">
        <v>91944644661</v>
      </c>
      <c r="H4843" s="1" t="s">
        <v>15</v>
      </c>
      <c r="I4843" s="1" t="s">
        <v>33</v>
      </c>
      <c r="J4843" s="1" t="s">
        <v>47297</v>
      </c>
      <c r="K4843" s="3" t="s">
        <v>17</v>
      </c>
      <c r="L4843" s="1" t="s">
        <v>47325</v>
      </c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1"/>
      <c r="AA4843" s="1" t="s">
        <v>16</v>
      </c>
      <c r="AB4843" s="3" t="s">
        <v>12</v>
      </c>
      <c r="AC4843" s="23" t="s">
        <v>37782</v>
      </c>
      <c r="AD4843" s="23" t="s">
        <v>42719</v>
      </c>
      <c r="AE4843" t="s">
        <v>35394</v>
      </c>
    </row>
    <row r="4844" spans="1:31" ht="14.25" customHeight="1">
      <c r="A4844" s="1">
        <v>4843</v>
      </c>
      <c r="B4844" s="9" t="s">
        <v>6</v>
      </c>
      <c r="C4844" s="1" t="s">
        <v>1360</v>
      </c>
      <c r="D4844" s="1" t="s">
        <v>1361</v>
      </c>
      <c r="E4844" s="1" t="s">
        <v>1362</v>
      </c>
      <c r="F4844" s="1" t="s">
        <v>21556</v>
      </c>
      <c r="G4844" s="14">
        <v>91994149464</v>
      </c>
      <c r="H4844" s="1" t="s">
        <v>20</v>
      </c>
      <c r="I4844" s="1" t="s">
        <v>9</v>
      </c>
      <c r="J4844" s="1" t="s">
        <v>47297</v>
      </c>
      <c r="K4844" s="3" t="s">
        <v>213</v>
      </c>
      <c r="L4844" s="1" t="s">
        <v>47325</v>
      </c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1"/>
      <c r="AA4844" s="1" t="s">
        <v>16</v>
      </c>
      <c r="AB4844" s="3" t="s">
        <v>12</v>
      </c>
      <c r="AC4844" s="23" t="s">
        <v>37782</v>
      </c>
      <c r="AD4844" s="23" t="s">
        <v>42720</v>
      </c>
      <c r="AE4844" t="s">
        <v>35409</v>
      </c>
    </row>
    <row r="4845" spans="1:31" ht="14.25" customHeight="1">
      <c r="A4845" s="1">
        <v>4844</v>
      </c>
      <c r="B4845" s="9" t="s">
        <v>6</v>
      </c>
      <c r="C4845" s="1" t="s">
        <v>1365</v>
      </c>
      <c r="D4845" s="1" t="s">
        <v>841</v>
      </c>
      <c r="E4845" s="1" t="s">
        <v>255</v>
      </c>
      <c r="F4845" s="1" t="s">
        <v>33506</v>
      </c>
      <c r="G4845" s="14">
        <v>91016946644</v>
      </c>
      <c r="H4845" s="1" t="s">
        <v>20</v>
      </c>
      <c r="I4845" s="1" t="s">
        <v>9</v>
      </c>
      <c r="J4845" s="1" t="s">
        <v>47297</v>
      </c>
      <c r="K4845" s="3" t="s">
        <v>42</v>
      </c>
      <c r="L4845" s="1" t="s">
        <v>47325</v>
      </c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1"/>
      <c r="AA4845" s="1" t="s">
        <v>16</v>
      </c>
      <c r="AB4845" s="3" t="s">
        <v>12</v>
      </c>
      <c r="AC4845" s="23" t="s">
        <v>37782</v>
      </c>
      <c r="AD4845" s="23" t="s">
        <v>42721</v>
      </c>
      <c r="AE4845" t="s">
        <v>35394</v>
      </c>
    </row>
    <row r="4846" spans="1:31" ht="14.25" customHeight="1">
      <c r="A4846" s="1">
        <v>4845</v>
      </c>
      <c r="B4846" s="9" t="s">
        <v>6</v>
      </c>
      <c r="C4846" s="1" t="s">
        <v>1399</v>
      </c>
      <c r="D4846" s="1" t="s">
        <v>1400</v>
      </c>
      <c r="E4846" s="1" t="s">
        <v>162</v>
      </c>
      <c r="F4846" s="1" t="s">
        <v>31250</v>
      </c>
      <c r="G4846" s="14">
        <v>919449411</v>
      </c>
      <c r="H4846" s="1" t="s">
        <v>8</v>
      </c>
      <c r="I4846" s="1" t="s">
        <v>62</v>
      </c>
      <c r="J4846" s="1" t="s">
        <v>47297</v>
      </c>
      <c r="K4846" s="3" t="s">
        <v>17</v>
      </c>
      <c r="L4846" s="1" t="s">
        <v>47325</v>
      </c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1"/>
      <c r="AA4846" s="1" t="s">
        <v>16</v>
      </c>
      <c r="AB4846" s="3" t="s">
        <v>12</v>
      </c>
      <c r="AC4846" s="23" t="s">
        <v>37782</v>
      </c>
      <c r="AD4846" s="23" t="s">
        <v>41650</v>
      </c>
      <c r="AE4846" t="s">
        <v>35399</v>
      </c>
    </row>
    <row r="4847" spans="1:31" ht="14.25" customHeight="1">
      <c r="A4847" s="1">
        <v>4846</v>
      </c>
      <c r="B4847" s="1" t="s">
        <v>54</v>
      </c>
      <c r="C4847" s="1" t="s">
        <v>1408</v>
      </c>
      <c r="D4847" s="1" t="s">
        <v>1603</v>
      </c>
      <c r="E4847" s="1" t="s">
        <v>141</v>
      </c>
      <c r="F4847" s="1" t="s">
        <v>33508</v>
      </c>
      <c r="G4847" s="14">
        <v>9194944699</v>
      </c>
      <c r="H4847" s="1" t="s">
        <v>20</v>
      </c>
      <c r="I4847" s="1" t="s">
        <v>41</v>
      </c>
      <c r="J4847" s="1" t="s">
        <v>47297</v>
      </c>
      <c r="K4847" s="3" t="s">
        <v>17</v>
      </c>
      <c r="L4847" s="1" t="s">
        <v>47325</v>
      </c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1"/>
      <c r="AA4847" s="1" t="s">
        <v>11</v>
      </c>
      <c r="AB4847" s="3" t="s">
        <v>56</v>
      </c>
      <c r="AC4847" s="23" t="s">
        <v>37782</v>
      </c>
      <c r="AD4847" s="23" t="s">
        <v>42722</v>
      </c>
      <c r="AE4847" t="s">
        <v>35410</v>
      </c>
    </row>
    <row r="4848" spans="1:31" ht="14.25" customHeight="1">
      <c r="A4848" s="1">
        <v>4847</v>
      </c>
      <c r="B4848" s="1" t="s">
        <v>54</v>
      </c>
      <c r="C4848" s="1" t="s">
        <v>1426</v>
      </c>
      <c r="D4848" s="1" t="s">
        <v>72</v>
      </c>
      <c r="E4848" s="1" t="s">
        <v>1427</v>
      </c>
      <c r="F4848" s="1" t="s">
        <v>21578</v>
      </c>
      <c r="G4848" s="14">
        <v>91404040991</v>
      </c>
      <c r="H4848" s="1" t="s">
        <v>15</v>
      </c>
      <c r="I4848" s="1" t="s">
        <v>62</v>
      </c>
      <c r="J4848" s="1" t="s">
        <v>47297</v>
      </c>
      <c r="K4848" s="3" t="s">
        <v>17</v>
      </c>
      <c r="L4848" s="1" t="s">
        <v>47325</v>
      </c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1"/>
      <c r="AA4848" s="1" t="s">
        <v>11</v>
      </c>
      <c r="AB4848" s="3" t="s">
        <v>13</v>
      </c>
      <c r="AC4848" s="23" t="s">
        <v>37782</v>
      </c>
      <c r="AD4848" s="23" t="s">
        <v>42723</v>
      </c>
      <c r="AE4848" t="s">
        <v>35410</v>
      </c>
    </row>
    <row r="4849" spans="1:31" ht="14.25" customHeight="1">
      <c r="A4849" s="1">
        <v>4848</v>
      </c>
      <c r="B4849" s="9" t="s">
        <v>6</v>
      </c>
      <c r="C4849" s="1" t="s">
        <v>1432</v>
      </c>
      <c r="D4849" s="1" t="s">
        <v>494</v>
      </c>
      <c r="E4849" s="1" t="s">
        <v>724</v>
      </c>
      <c r="F4849" s="1" t="s">
        <v>21580</v>
      </c>
      <c r="G4849" s="14">
        <v>91946464609</v>
      </c>
      <c r="H4849" s="1" t="s">
        <v>15</v>
      </c>
      <c r="I4849" s="1" t="s">
        <v>62</v>
      </c>
      <c r="J4849" s="1" t="s">
        <v>47297</v>
      </c>
      <c r="K4849" s="3" t="s">
        <v>17</v>
      </c>
      <c r="L4849" s="1" t="s">
        <v>47325</v>
      </c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1"/>
      <c r="AA4849" s="1" t="s">
        <v>16</v>
      </c>
      <c r="AB4849" s="3" t="s">
        <v>12</v>
      </c>
      <c r="AC4849" s="23" t="s">
        <v>37782</v>
      </c>
      <c r="AD4849" s="23" t="s">
        <v>42724</v>
      </c>
      <c r="AE4849" t="s">
        <v>35410</v>
      </c>
    </row>
    <row r="4850" spans="1:31" ht="14.25" customHeight="1">
      <c r="A4850" s="1">
        <v>4849</v>
      </c>
      <c r="B4850" s="9" t="s">
        <v>6</v>
      </c>
      <c r="C4850" s="1" t="s">
        <v>1463</v>
      </c>
      <c r="D4850" s="1" t="s">
        <v>522</v>
      </c>
      <c r="E4850" s="1" t="s">
        <v>1464</v>
      </c>
      <c r="F4850" s="1" t="s">
        <v>21597</v>
      </c>
      <c r="G4850" s="14">
        <v>9191949199949</v>
      </c>
      <c r="H4850" s="1" t="s">
        <v>8</v>
      </c>
      <c r="I4850" s="1" t="s">
        <v>41</v>
      </c>
      <c r="J4850" s="1" t="s">
        <v>47297</v>
      </c>
      <c r="K4850" s="3" t="s">
        <v>42</v>
      </c>
      <c r="L4850" s="1" t="s">
        <v>47325</v>
      </c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1"/>
      <c r="AA4850" s="1" t="s">
        <v>16</v>
      </c>
      <c r="AB4850" s="3" t="s">
        <v>12</v>
      </c>
      <c r="AC4850" s="23" t="s">
        <v>37782</v>
      </c>
      <c r="AD4850" s="23" t="s">
        <v>42725</v>
      </c>
      <c r="AE4850" t="s">
        <v>35409</v>
      </c>
    </row>
    <row r="4851" spans="1:31" ht="14.25" customHeight="1">
      <c r="A4851" s="1">
        <v>4850</v>
      </c>
      <c r="B4851" s="1" t="s">
        <v>54</v>
      </c>
      <c r="C4851" s="1" t="s">
        <v>1472</v>
      </c>
      <c r="D4851" s="1" t="s">
        <v>1025</v>
      </c>
      <c r="E4851" s="1" t="s">
        <v>159</v>
      </c>
      <c r="F4851" s="1" t="s">
        <v>21601</v>
      </c>
      <c r="G4851" s="14">
        <v>9190414644</v>
      </c>
      <c r="H4851" s="1" t="s">
        <v>20</v>
      </c>
      <c r="I4851" s="1" t="s">
        <v>41</v>
      </c>
      <c r="J4851" s="1" t="s">
        <v>47297</v>
      </c>
      <c r="K4851" s="3" t="s">
        <v>17</v>
      </c>
      <c r="L4851" s="1" t="s">
        <v>47325</v>
      </c>
      <c r="M4851" s="4" t="s">
        <v>42</v>
      </c>
      <c r="N4851" s="3" t="str">
        <f>J4851</f>
        <v>[&lt;30 Lacs -50 Lacs]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1"/>
      <c r="AA4851" s="1" t="s">
        <v>16</v>
      </c>
      <c r="AB4851" s="3" t="s">
        <v>12</v>
      </c>
      <c r="AC4851" s="23" t="s">
        <v>37782</v>
      </c>
      <c r="AD4851" s="23" t="s">
        <v>42726</v>
      </c>
      <c r="AE4851" t="s">
        <v>35410</v>
      </c>
    </row>
    <row r="4852" spans="1:31" ht="14.25" customHeight="1">
      <c r="A4852" s="1">
        <v>4851</v>
      </c>
      <c r="B4852" s="1" t="s">
        <v>54</v>
      </c>
      <c r="C4852" s="1" t="s">
        <v>1473</v>
      </c>
      <c r="D4852" s="1" t="s">
        <v>1506</v>
      </c>
      <c r="E4852" s="1" t="s">
        <v>32</v>
      </c>
      <c r="F4852" s="1" t="s">
        <v>33514</v>
      </c>
      <c r="G4852" s="14">
        <v>91919964440</v>
      </c>
      <c r="H4852" s="1" t="s">
        <v>20</v>
      </c>
      <c r="I4852" s="1" t="s">
        <v>41</v>
      </c>
      <c r="J4852" s="1" t="s">
        <v>47297</v>
      </c>
      <c r="K4852" s="3" t="s">
        <v>17</v>
      </c>
      <c r="L4852" s="1" t="s">
        <v>47325</v>
      </c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1"/>
      <c r="AA4852" s="1" t="s">
        <v>16</v>
      </c>
      <c r="AB4852" s="3" t="s">
        <v>12</v>
      </c>
      <c r="AC4852" s="23" t="s">
        <v>37782</v>
      </c>
      <c r="AD4852" s="23" t="s">
        <v>42727</v>
      </c>
      <c r="AE4852" t="s">
        <v>35409</v>
      </c>
    </row>
    <row r="4853" spans="1:31" ht="14.25" customHeight="1">
      <c r="A4853" s="1">
        <v>4852</v>
      </c>
      <c r="B4853" s="1" t="s">
        <v>54</v>
      </c>
      <c r="C4853" s="1" t="s">
        <v>1478</v>
      </c>
      <c r="D4853" s="1" t="s">
        <v>1625</v>
      </c>
      <c r="E4853" s="1" t="s">
        <v>40</v>
      </c>
      <c r="F4853" s="1" t="s">
        <v>21604</v>
      </c>
      <c r="G4853" s="14">
        <v>919446604499</v>
      </c>
      <c r="H4853" s="1" t="s">
        <v>8</v>
      </c>
      <c r="I4853" s="1" t="s">
        <v>9</v>
      </c>
      <c r="J4853" s="1" t="s">
        <v>47297</v>
      </c>
      <c r="K4853" s="3" t="s">
        <v>17</v>
      </c>
      <c r="L4853" s="1" t="s">
        <v>47325</v>
      </c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1"/>
      <c r="AA4853" s="1" t="s">
        <v>16</v>
      </c>
      <c r="AB4853" s="3" t="s">
        <v>12</v>
      </c>
      <c r="AC4853" s="23" t="s">
        <v>37782</v>
      </c>
      <c r="AD4853" s="23" t="s">
        <v>42728</v>
      </c>
      <c r="AE4853" t="s">
        <v>35409</v>
      </c>
    </row>
    <row r="4854" spans="1:31" ht="14.25" customHeight="1">
      <c r="A4854" s="1">
        <v>4853</v>
      </c>
      <c r="B4854" s="9" t="s">
        <v>6</v>
      </c>
      <c r="C4854" s="1" t="s">
        <v>1479</v>
      </c>
      <c r="D4854" s="1" t="s">
        <v>1480</v>
      </c>
      <c r="E4854" s="1" t="s">
        <v>1481</v>
      </c>
      <c r="F4854" s="1" t="s">
        <v>21605</v>
      </c>
      <c r="G4854" s="14">
        <v>919919419664</v>
      </c>
      <c r="H4854" s="1" t="s">
        <v>8</v>
      </c>
      <c r="I4854" s="1" t="s">
        <v>62</v>
      </c>
      <c r="J4854" s="1" t="s">
        <v>47297</v>
      </c>
      <c r="K4854" s="3" t="s">
        <v>213</v>
      </c>
      <c r="L4854" s="1" t="s">
        <v>47325</v>
      </c>
      <c r="M4854" s="4" t="s">
        <v>17</v>
      </c>
      <c r="N4854" s="3" t="str">
        <f>J4854</f>
        <v>[&lt;30 Lacs -50 Lacs]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1"/>
      <c r="AA4854" s="1" t="s">
        <v>16</v>
      </c>
      <c r="AB4854" s="3" t="s">
        <v>12</v>
      </c>
      <c r="AC4854" s="23" t="s">
        <v>37782</v>
      </c>
      <c r="AD4854" s="23" t="s">
        <v>42728</v>
      </c>
      <c r="AE4854" t="s">
        <v>35410</v>
      </c>
    </row>
    <row r="4855" spans="1:31" ht="14.25" customHeight="1">
      <c r="A4855" s="1">
        <v>4854</v>
      </c>
      <c r="B4855" s="1" t="s">
        <v>54</v>
      </c>
      <c r="C4855" s="1" t="s">
        <v>1489</v>
      </c>
      <c r="D4855" s="1" t="s">
        <v>522</v>
      </c>
      <c r="E4855" s="1" t="s">
        <v>1464</v>
      </c>
      <c r="F4855" s="1" t="s">
        <v>21597</v>
      </c>
      <c r="G4855" s="14">
        <v>91949199949</v>
      </c>
      <c r="H4855" s="1" t="s">
        <v>8</v>
      </c>
      <c r="I4855" s="1" t="s">
        <v>41</v>
      </c>
      <c r="J4855" s="1" t="s">
        <v>47297</v>
      </c>
      <c r="K4855" s="3" t="s">
        <v>17</v>
      </c>
      <c r="L4855" s="1" t="s">
        <v>47325</v>
      </c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1"/>
      <c r="AA4855" s="1" t="s">
        <v>11</v>
      </c>
      <c r="AB4855" s="3" t="s">
        <v>274</v>
      </c>
      <c r="AC4855" s="23" t="s">
        <v>37782</v>
      </c>
      <c r="AD4855" s="23" t="s">
        <v>42729</v>
      </c>
      <c r="AE4855" t="s">
        <v>35410</v>
      </c>
    </row>
    <row r="4856" spans="1:31" ht="14.25" customHeight="1">
      <c r="A4856" s="1">
        <v>4855</v>
      </c>
      <c r="B4856" s="9" t="s">
        <v>6</v>
      </c>
      <c r="C4856" s="1" t="s">
        <v>1490</v>
      </c>
      <c r="D4856" s="1" t="s">
        <v>1491</v>
      </c>
      <c r="E4856" s="1" t="s">
        <v>10303</v>
      </c>
      <c r="F4856" s="1" t="s">
        <v>31253</v>
      </c>
      <c r="G4856" s="14">
        <v>91999466904</v>
      </c>
      <c r="H4856" s="1" t="s">
        <v>132</v>
      </c>
      <c r="I4856" s="1" t="s">
        <v>41</v>
      </c>
      <c r="J4856" s="1" t="s">
        <v>47297</v>
      </c>
      <c r="K4856" s="3" t="s">
        <v>17</v>
      </c>
      <c r="L4856" s="1" t="s">
        <v>47325</v>
      </c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1"/>
      <c r="AA4856" s="1" t="s">
        <v>11</v>
      </c>
      <c r="AB4856" s="3" t="s">
        <v>13</v>
      </c>
      <c r="AC4856" s="23" t="s">
        <v>37782</v>
      </c>
      <c r="AD4856" s="23" t="s">
        <v>42729</v>
      </c>
      <c r="AE4856" t="s">
        <v>35410</v>
      </c>
    </row>
    <row r="4857" spans="1:31" ht="14.25" customHeight="1">
      <c r="A4857" s="1">
        <v>4856</v>
      </c>
      <c r="B4857" s="1" t="s">
        <v>54</v>
      </c>
      <c r="C4857" s="1" t="s">
        <v>1497</v>
      </c>
      <c r="D4857" s="1" t="s">
        <v>361</v>
      </c>
      <c r="E4857" s="1" t="s">
        <v>36832</v>
      </c>
      <c r="F4857" s="1" t="s">
        <v>33516</v>
      </c>
      <c r="G4857" s="14">
        <v>919610416646</v>
      </c>
      <c r="H4857" s="1" t="s">
        <v>20</v>
      </c>
      <c r="I4857" s="1" t="s">
        <v>9</v>
      </c>
      <c r="J4857" s="1" t="s">
        <v>47297</v>
      </c>
      <c r="K4857" s="3" t="s">
        <v>42</v>
      </c>
      <c r="L4857" s="1" t="s">
        <v>47325</v>
      </c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1"/>
      <c r="AA4857" s="1" t="s">
        <v>16</v>
      </c>
      <c r="AB4857" s="3" t="s">
        <v>12</v>
      </c>
      <c r="AC4857" s="23" t="s">
        <v>37782</v>
      </c>
      <c r="AD4857" s="23" t="s">
        <v>42730</v>
      </c>
      <c r="AE4857" t="s">
        <v>35394</v>
      </c>
    </row>
    <row r="4858" spans="1:31" ht="14.25" customHeight="1">
      <c r="A4858" s="1">
        <v>4857</v>
      </c>
      <c r="B4858" s="1" t="s">
        <v>54</v>
      </c>
      <c r="C4858" s="1" t="s">
        <v>1504</v>
      </c>
      <c r="D4858" s="1" t="s">
        <v>90</v>
      </c>
      <c r="E4858" s="1" t="s">
        <v>2492</v>
      </c>
      <c r="F4858" s="1" t="s">
        <v>21615</v>
      </c>
      <c r="G4858" s="14">
        <v>9196444046</v>
      </c>
      <c r="H4858" s="1" t="s">
        <v>8</v>
      </c>
      <c r="I4858" s="1" t="s">
        <v>9</v>
      </c>
      <c r="J4858" s="1" t="s">
        <v>47297</v>
      </c>
      <c r="K4858" s="3" t="s">
        <v>17</v>
      </c>
      <c r="L4858" s="1" t="s">
        <v>47325</v>
      </c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1"/>
      <c r="AA4858" s="1" t="s">
        <v>11</v>
      </c>
      <c r="AB4858" s="3" t="s">
        <v>538</v>
      </c>
      <c r="AC4858" s="23" t="s">
        <v>37782</v>
      </c>
      <c r="AD4858" s="23" t="s">
        <v>42731</v>
      </c>
      <c r="AE4858" t="s">
        <v>35399</v>
      </c>
    </row>
    <row r="4859" spans="1:31" ht="14.25" customHeight="1">
      <c r="A4859" s="1">
        <v>4858</v>
      </c>
      <c r="B4859" s="1" t="s">
        <v>54</v>
      </c>
      <c r="C4859" s="1" t="s">
        <v>1511</v>
      </c>
      <c r="D4859" s="1" t="s">
        <v>526</v>
      </c>
      <c r="E4859" s="1" t="s">
        <v>11788</v>
      </c>
      <c r="F4859" s="1" t="s">
        <v>33518</v>
      </c>
      <c r="G4859" s="14">
        <v>91041606164</v>
      </c>
      <c r="H4859" s="1" t="s">
        <v>132</v>
      </c>
      <c r="I4859" s="1" t="s">
        <v>9</v>
      </c>
      <c r="J4859" s="1" t="s">
        <v>47297</v>
      </c>
      <c r="K4859" s="3" t="s">
        <v>17</v>
      </c>
      <c r="L4859" s="1" t="s">
        <v>47325</v>
      </c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1"/>
      <c r="AA4859" s="1" t="s">
        <v>16</v>
      </c>
      <c r="AB4859" s="3" t="s">
        <v>12</v>
      </c>
      <c r="AC4859" s="23" t="s">
        <v>37782</v>
      </c>
      <c r="AD4859" s="23" t="s">
        <v>42732</v>
      </c>
      <c r="AE4859" t="s">
        <v>35409</v>
      </c>
    </row>
    <row r="4860" spans="1:31" ht="14.25" customHeight="1">
      <c r="A4860" s="1">
        <v>4859</v>
      </c>
      <c r="B4860" s="1" t="s">
        <v>54</v>
      </c>
      <c r="C4860" s="1" t="s">
        <v>1520</v>
      </c>
      <c r="D4860" s="1" t="s">
        <v>1111</v>
      </c>
      <c r="E4860" s="1" t="s">
        <v>1019</v>
      </c>
      <c r="F4860" s="1" t="s">
        <v>1521</v>
      </c>
      <c r="G4860" s="14">
        <v>91490664661</v>
      </c>
      <c r="H4860" s="1" t="s">
        <v>15</v>
      </c>
      <c r="I4860" s="1" t="s">
        <v>41</v>
      </c>
      <c r="J4860" s="1" t="s">
        <v>47297</v>
      </c>
      <c r="K4860" s="3" t="s">
        <v>17</v>
      </c>
      <c r="L4860" s="1" t="s">
        <v>47325</v>
      </c>
      <c r="M4860" s="4" t="s">
        <v>42</v>
      </c>
      <c r="N4860" s="3" t="str">
        <f>J4860</f>
        <v>[&lt;30 Lacs -50 Lacs]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1"/>
      <c r="AA4860" s="1" t="s">
        <v>16</v>
      </c>
      <c r="AB4860" s="3" t="s">
        <v>12</v>
      </c>
      <c r="AC4860" s="23" t="s">
        <v>37782</v>
      </c>
      <c r="AD4860" s="23" t="s">
        <v>42733</v>
      </c>
      <c r="AE4860" t="s">
        <v>35394</v>
      </c>
    </row>
    <row r="4861" spans="1:31" ht="14.25" customHeight="1">
      <c r="A4861" s="1">
        <v>4860</v>
      </c>
      <c r="B4861" s="1" t="s">
        <v>54</v>
      </c>
      <c r="C4861" s="1" t="s">
        <v>1526</v>
      </c>
      <c r="D4861" s="1" t="s">
        <v>636</v>
      </c>
      <c r="E4861" s="1" t="s">
        <v>1527</v>
      </c>
      <c r="F4861" s="1" t="s">
        <v>21623</v>
      </c>
      <c r="G4861" s="14">
        <v>9191944419</v>
      </c>
      <c r="H4861" s="1" t="s">
        <v>15</v>
      </c>
      <c r="I4861" s="1" t="s">
        <v>41</v>
      </c>
      <c r="J4861" s="1" t="s">
        <v>47297</v>
      </c>
      <c r="K4861" s="3" t="s">
        <v>17</v>
      </c>
      <c r="L4861" s="1" t="s">
        <v>47325</v>
      </c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1"/>
      <c r="AA4861" s="1" t="s">
        <v>11</v>
      </c>
      <c r="AB4861" s="3" t="s">
        <v>56</v>
      </c>
      <c r="AC4861" s="23" t="s">
        <v>37782</v>
      </c>
      <c r="AD4861" s="23" t="s">
        <v>42734</v>
      </c>
      <c r="AE4861" t="s">
        <v>35410</v>
      </c>
    </row>
    <row r="4862" spans="1:31" ht="14.25" customHeight="1">
      <c r="A4862" s="1">
        <v>4861</v>
      </c>
      <c r="B4862" s="1" t="s">
        <v>54</v>
      </c>
      <c r="C4862" s="1" t="s">
        <v>1544</v>
      </c>
      <c r="D4862" s="1" t="s">
        <v>1545</v>
      </c>
      <c r="E4862" s="1" t="s">
        <v>87</v>
      </c>
      <c r="F4862" s="1" t="s">
        <v>33522</v>
      </c>
      <c r="G4862" s="14">
        <v>919460100</v>
      </c>
      <c r="H4862" s="1" t="s">
        <v>15</v>
      </c>
      <c r="I4862" s="1" t="s">
        <v>41</v>
      </c>
      <c r="J4862" s="1" t="s">
        <v>47297</v>
      </c>
      <c r="K4862" s="3" t="s">
        <v>17</v>
      </c>
      <c r="L4862" s="1" t="s">
        <v>47325</v>
      </c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1"/>
      <c r="AA4862" s="1" t="s">
        <v>16</v>
      </c>
      <c r="AB4862" s="3" t="s">
        <v>12</v>
      </c>
      <c r="AC4862" s="23" t="s">
        <v>37782</v>
      </c>
      <c r="AD4862" s="23" t="s">
        <v>42735</v>
      </c>
      <c r="AE4862" t="s">
        <v>35399</v>
      </c>
    </row>
    <row r="4863" spans="1:31" ht="14.25" customHeight="1">
      <c r="A4863" s="1">
        <v>4862</v>
      </c>
      <c r="B4863" s="1" t="s">
        <v>54</v>
      </c>
      <c r="C4863" s="1" t="s">
        <v>1546</v>
      </c>
      <c r="D4863" s="1" t="s">
        <v>1547</v>
      </c>
      <c r="E4863" s="1" t="s">
        <v>1548</v>
      </c>
      <c r="F4863" s="1" t="s">
        <v>21632</v>
      </c>
      <c r="G4863" s="14">
        <v>914160419064</v>
      </c>
      <c r="H4863" s="1" t="s">
        <v>132</v>
      </c>
      <c r="I4863" s="1" t="s">
        <v>41</v>
      </c>
      <c r="J4863" s="1" t="s">
        <v>47297</v>
      </c>
      <c r="K4863" s="3" t="s">
        <v>171</v>
      </c>
      <c r="L4863" s="1" t="s">
        <v>47325</v>
      </c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1"/>
      <c r="AA4863" s="1" t="s">
        <v>16</v>
      </c>
      <c r="AB4863" s="3" t="s">
        <v>12</v>
      </c>
      <c r="AC4863" s="23" t="s">
        <v>37782</v>
      </c>
      <c r="AD4863" s="23" t="s">
        <v>42736</v>
      </c>
      <c r="AE4863" t="s">
        <v>35399</v>
      </c>
    </row>
    <row r="4864" spans="1:31" ht="14.25" customHeight="1">
      <c r="A4864" s="1">
        <v>4863</v>
      </c>
      <c r="B4864" s="1" t="s">
        <v>54</v>
      </c>
      <c r="C4864" s="1" t="s">
        <v>1570</v>
      </c>
      <c r="D4864" s="1" t="s">
        <v>35722</v>
      </c>
      <c r="E4864" s="1" t="s">
        <v>36833</v>
      </c>
      <c r="F4864" s="1" t="s">
        <v>21641</v>
      </c>
      <c r="G4864" s="14">
        <v>91910660141</v>
      </c>
      <c r="H4864" s="1" t="s">
        <v>37</v>
      </c>
      <c r="I4864" s="1" t="s">
        <v>9</v>
      </c>
      <c r="J4864" s="1" t="s">
        <v>47297</v>
      </c>
      <c r="K4864" s="3" t="s">
        <v>17</v>
      </c>
      <c r="L4864" s="1" t="s">
        <v>47325</v>
      </c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1"/>
      <c r="AA4864" s="1" t="s">
        <v>16</v>
      </c>
      <c r="AB4864" s="3" t="s">
        <v>12</v>
      </c>
      <c r="AC4864" s="23" t="s">
        <v>37782</v>
      </c>
      <c r="AD4864" s="23" t="s">
        <v>42737</v>
      </c>
      <c r="AE4864" t="s">
        <v>35399</v>
      </c>
    </row>
    <row r="4865" spans="1:31" ht="14.25" customHeight="1">
      <c r="A4865" s="1">
        <v>4864</v>
      </c>
      <c r="B4865" s="9" t="s">
        <v>6</v>
      </c>
      <c r="C4865" s="1" t="s">
        <v>1583</v>
      </c>
      <c r="D4865" s="1" t="s">
        <v>1584</v>
      </c>
      <c r="E4865" s="1" t="s">
        <v>84</v>
      </c>
      <c r="F4865" s="1" t="s">
        <v>21646</v>
      </c>
      <c r="G4865" s="14">
        <v>919664919114</v>
      </c>
      <c r="H4865" s="1" t="s">
        <v>20</v>
      </c>
      <c r="I4865" s="1" t="s">
        <v>41</v>
      </c>
      <c r="J4865" s="1" t="s">
        <v>47297</v>
      </c>
      <c r="K4865" s="3" t="s">
        <v>17</v>
      </c>
      <c r="L4865" s="1" t="s">
        <v>47325</v>
      </c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1"/>
      <c r="AA4865" s="1" t="s">
        <v>16</v>
      </c>
      <c r="AB4865" s="3" t="s">
        <v>12</v>
      </c>
      <c r="AC4865" s="23" t="s">
        <v>37782</v>
      </c>
      <c r="AD4865" s="23" t="s">
        <v>42738</v>
      </c>
      <c r="AE4865" t="s">
        <v>35409</v>
      </c>
    </row>
    <row r="4866" spans="1:31" ht="14.25" customHeight="1">
      <c r="A4866" s="1">
        <v>4865</v>
      </c>
      <c r="B4866" s="1" t="s">
        <v>54</v>
      </c>
      <c r="C4866" s="1" t="s">
        <v>1590</v>
      </c>
      <c r="D4866" s="1" t="s">
        <v>1207</v>
      </c>
      <c r="E4866" s="1" t="s">
        <v>1019</v>
      </c>
      <c r="F4866" s="1" t="s">
        <v>21651</v>
      </c>
      <c r="G4866" s="14">
        <v>9194444966</v>
      </c>
      <c r="H4866" s="1" t="s">
        <v>15</v>
      </c>
      <c r="I4866" s="1" t="s">
        <v>107</v>
      </c>
      <c r="J4866" s="1" t="s">
        <v>47297</v>
      </c>
      <c r="K4866" s="3" t="s">
        <v>17</v>
      </c>
      <c r="L4866" s="1" t="s">
        <v>47325</v>
      </c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1"/>
      <c r="AA4866" s="1" t="s">
        <v>16</v>
      </c>
      <c r="AB4866" s="3" t="s">
        <v>12</v>
      </c>
      <c r="AC4866" s="23" t="s">
        <v>37782</v>
      </c>
      <c r="AD4866" s="23" t="s">
        <v>42739</v>
      </c>
      <c r="AE4866" t="s">
        <v>35394</v>
      </c>
    </row>
    <row r="4867" spans="1:31" ht="14.25" customHeight="1">
      <c r="A4867" s="1">
        <v>4866</v>
      </c>
      <c r="B4867" s="1" t="s">
        <v>54</v>
      </c>
      <c r="C4867" s="1" t="s">
        <v>1594</v>
      </c>
      <c r="D4867" s="1" t="s">
        <v>672</v>
      </c>
      <c r="E4867" s="1" t="s">
        <v>36834</v>
      </c>
      <c r="F4867" s="1" t="s">
        <v>21653</v>
      </c>
      <c r="G4867" s="14">
        <v>9199440449</v>
      </c>
      <c r="H4867" s="1" t="s">
        <v>15</v>
      </c>
      <c r="I4867" s="1" t="s">
        <v>9</v>
      </c>
      <c r="J4867" s="1" t="s">
        <v>47297</v>
      </c>
      <c r="K4867" s="3" t="s">
        <v>42</v>
      </c>
      <c r="L4867" s="1" t="s">
        <v>47325</v>
      </c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1"/>
      <c r="AA4867" s="1" t="s">
        <v>16</v>
      </c>
      <c r="AB4867" s="3" t="s">
        <v>12</v>
      </c>
      <c r="AC4867" s="23" t="s">
        <v>37782</v>
      </c>
      <c r="AD4867" s="23" t="s">
        <v>42740</v>
      </c>
      <c r="AE4867" t="s">
        <v>35410</v>
      </c>
    </row>
    <row r="4868" spans="1:31" ht="14.25" customHeight="1">
      <c r="A4868" s="1">
        <v>4867</v>
      </c>
      <c r="B4868" s="9" t="s">
        <v>6</v>
      </c>
      <c r="C4868" s="1" t="s">
        <v>1597</v>
      </c>
      <c r="D4868" s="1" t="s">
        <v>1598</v>
      </c>
      <c r="E4868" s="1" t="s">
        <v>131</v>
      </c>
      <c r="F4868" s="1" t="s">
        <v>33527</v>
      </c>
      <c r="G4868" s="14">
        <v>919099946444</v>
      </c>
      <c r="H4868" s="1" t="s">
        <v>8</v>
      </c>
      <c r="I4868" s="1" t="s">
        <v>41</v>
      </c>
      <c r="J4868" s="1" t="s">
        <v>47297</v>
      </c>
      <c r="K4868" s="3" t="s">
        <v>171</v>
      </c>
      <c r="L4868" s="1" t="s">
        <v>47325</v>
      </c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1"/>
      <c r="AA4868" s="1" t="s">
        <v>16</v>
      </c>
      <c r="AB4868" s="3" t="s">
        <v>12</v>
      </c>
      <c r="AC4868" s="23" t="s">
        <v>37782</v>
      </c>
      <c r="AD4868" s="23" t="s">
        <v>42741</v>
      </c>
      <c r="AE4868" t="s">
        <v>35399</v>
      </c>
    </row>
    <row r="4869" spans="1:31" ht="14.25" customHeight="1">
      <c r="A4869" s="1">
        <v>4868</v>
      </c>
      <c r="B4869" s="1" t="s">
        <v>54</v>
      </c>
      <c r="C4869" s="1" t="s">
        <v>1599</v>
      </c>
      <c r="D4869" s="1" t="s">
        <v>65</v>
      </c>
      <c r="E4869" s="1" t="s">
        <v>1311</v>
      </c>
      <c r="F4869" s="1" t="s">
        <v>31263</v>
      </c>
      <c r="G4869" s="14">
        <v>919944494</v>
      </c>
      <c r="H4869" s="1" t="s">
        <v>8</v>
      </c>
      <c r="I4869" s="1" t="s">
        <v>41</v>
      </c>
      <c r="J4869" s="1" t="s">
        <v>47297</v>
      </c>
      <c r="K4869" s="3" t="s">
        <v>17</v>
      </c>
      <c r="L4869" s="1" t="s">
        <v>47325</v>
      </c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1"/>
      <c r="AA4869" s="1" t="s">
        <v>16</v>
      </c>
      <c r="AB4869" s="3" t="s">
        <v>12</v>
      </c>
      <c r="AC4869" s="23" t="s">
        <v>37782</v>
      </c>
      <c r="AD4869" s="23" t="s">
        <v>42742</v>
      </c>
      <c r="AE4869" t="s">
        <v>35399</v>
      </c>
    </row>
    <row r="4870" spans="1:31" ht="14.25" customHeight="1">
      <c r="A4870" s="1">
        <v>4869</v>
      </c>
      <c r="B4870" s="1" t="s">
        <v>54</v>
      </c>
      <c r="C4870" s="1" t="s">
        <v>1604</v>
      </c>
      <c r="D4870" s="1" t="s">
        <v>1605</v>
      </c>
      <c r="E4870" s="1" t="s">
        <v>1606</v>
      </c>
      <c r="F4870" s="1" t="s">
        <v>21656</v>
      </c>
      <c r="G4870" s="14">
        <v>919444949696</v>
      </c>
      <c r="H4870" s="1" t="s">
        <v>20</v>
      </c>
      <c r="I4870" s="1" t="s">
        <v>33</v>
      </c>
      <c r="J4870" s="1" t="s">
        <v>47297</v>
      </c>
      <c r="K4870" s="3" t="s">
        <v>17</v>
      </c>
      <c r="L4870" s="1" t="s">
        <v>47325</v>
      </c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1"/>
      <c r="AA4870" s="1" t="s">
        <v>16</v>
      </c>
      <c r="AB4870" s="3" t="s">
        <v>12</v>
      </c>
      <c r="AC4870" s="23" t="s">
        <v>37782</v>
      </c>
      <c r="AD4870" s="23" t="s">
        <v>42743</v>
      </c>
      <c r="AE4870" t="s">
        <v>35409</v>
      </c>
    </row>
    <row r="4871" spans="1:31" ht="14.25" customHeight="1">
      <c r="A4871" s="1">
        <v>4870</v>
      </c>
      <c r="B4871" s="1" t="s">
        <v>54</v>
      </c>
      <c r="C4871" s="1" t="s">
        <v>1632</v>
      </c>
      <c r="D4871" s="1" t="s">
        <v>1633</v>
      </c>
      <c r="E4871" s="1" t="s">
        <v>487</v>
      </c>
      <c r="F4871" s="1" t="s">
        <v>21668</v>
      </c>
      <c r="G4871" s="14">
        <v>91464944</v>
      </c>
      <c r="H4871" s="1" t="s">
        <v>15</v>
      </c>
      <c r="I4871" s="1" t="s">
        <v>41</v>
      </c>
      <c r="J4871" s="1" t="s">
        <v>47297</v>
      </c>
      <c r="K4871" s="3" t="s">
        <v>17</v>
      </c>
      <c r="L4871" s="1" t="s">
        <v>47325</v>
      </c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1"/>
      <c r="AA4871" s="1" t="s">
        <v>16</v>
      </c>
      <c r="AB4871" s="3" t="s">
        <v>12</v>
      </c>
      <c r="AC4871" s="23" t="s">
        <v>37782</v>
      </c>
      <c r="AD4871" s="23" t="s">
        <v>42744</v>
      </c>
      <c r="AE4871" t="s">
        <v>35409</v>
      </c>
    </row>
    <row r="4872" spans="1:31" ht="14.25" customHeight="1">
      <c r="A4872" s="1">
        <v>4871</v>
      </c>
      <c r="B4872" s="1" t="s">
        <v>54</v>
      </c>
      <c r="C4872" s="1" t="s">
        <v>1637</v>
      </c>
      <c r="D4872" s="1" t="s">
        <v>11211</v>
      </c>
      <c r="E4872" s="1" t="s">
        <v>36835</v>
      </c>
      <c r="F4872" s="1" t="s">
        <v>21670</v>
      </c>
      <c r="G4872" s="14">
        <v>919664146966</v>
      </c>
      <c r="H4872" s="1" t="s">
        <v>20</v>
      </c>
      <c r="I4872" s="1" t="s">
        <v>41</v>
      </c>
      <c r="J4872" s="1" t="s">
        <v>47297</v>
      </c>
      <c r="K4872" s="3" t="s">
        <v>17</v>
      </c>
      <c r="L4872" s="1" t="s">
        <v>47325</v>
      </c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1"/>
      <c r="AA4872" s="1" t="s">
        <v>16</v>
      </c>
      <c r="AB4872" s="3" t="s">
        <v>12</v>
      </c>
      <c r="AC4872" s="23" t="s">
        <v>37782</v>
      </c>
      <c r="AD4872" s="23" t="s">
        <v>41837</v>
      </c>
      <c r="AE4872" t="s">
        <v>35410</v>
      </c>
    </row>
    <row r="4873" spans="1:31" ht="14.25" customHeight="1">
      <c r="A4873" s="1">
        <v>4872</v>
      </c>
      <c r="B4873" s="1" t="s">
        <v>54</v>
      </c>
      <c r="C4873" s="1" t="s">
        <v>1644</v>
      </c>
      <c r="D4873" s="1" t="s">
        <v>522</v>
      </c>
      <c r="E4873" s="1" t="s">
        <v>78</v>
      </c>
      <c r="F4873" s="1" t="s">
        <v>21675</v>
      </c>
      <c r="G4873" s="14">
        <v>9144444411</v>
      </c>
      <c r="H4873" s="1" t="s">
        <v>8</v>
      </c>
      <c r="I4873" s="1" t="s">
        <v>9</v>
      </c>
      <c r="J4873" s="1" t="s">
        <v>47297</v>
      </c>
      <c r="K4873" s="3" t="s">
        <v>17</v>
      </c>
      <c r="L4873" s="1" t="s">
        <v>47325</v>
      </c>
      <c r="M4873" s="4" t="s">
        <v>42</v>
      </c>
      <c r="N4873" s="3" t="str">
        <f t="shared" ref="N4873:N4874" si="120">J4873</f>
        <v>[&lt;30 Lacs -50 Lacs]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1"/>
      <c r="AA4873" s="1" t="s">
        <v>16</v>
      </c>
      <c r="AB4873" s="3" t="s">
        <v>12</v>
      </c>
      <c r="AC4873" s="23" t="s">
        <v>37782</v>
      </c>
      <c r="AD4873" s="23" t="s">
        <v>42745</v>
      </c>
      <c r="AE4873" t="s">
        <v>35399</v>
      </c>
    </row>
    <row r="4874" spans="1:31" ht="14.25" customHeight="1">
      <c r="A4874" s="1">
        <v>4873</v>
      </c>
      <c r="B4874" s="1" t="s">
        <v>54</v>
      </c>
      <c r="C4874" s="1" t="s">
        <v>1657</v>
      </c>
      <c r="D4874" s="1" t="s">
        <v>7685</v>
      </c>
      <c r="E4874" s="1" t="s">
        <v>19</v>
      </c>
      <c r="F4874" s="1" t="s">
        <v>21682</v>
      </c>
      <c r="G4874" s="14">
        <v>919446464464</v>
      </c>
      <c r="H4874" s="1" t="s">
        <v>20</v>
      </c>
      <c r="I4874" s="1" t="s">
        <v>9</v>
      </c>
      <c r="J4874" s="1" t="s">
        <v>47297</v>
      </c>
      <c r="K4874" s="3" t="s">
        <v>63</v>
      </c>
      <c r="L4874" s="1" t="s">
        <v>47325</v>
      </c>
      <c r="M4874" s="3" t="s">
        <v>213</v>
      </c>
      <c r="N4874" s="3" t="str">
        <f t="shared" si="120"/>
        <v>[&lt;30 Lacs -50 Lacs]</v>
      </c>
      <c r="O4874" s="3" t="s">
        <v>17</v>
      </c>
      <c r="P4874" s="3" t="s">
        <v>47297</v>
      </c>
      <c r="Q4874" s="3" t="s">
        <v>42</v>
      </c>
      <c r="R4874" s="3" t="s">
        <v>47297</v>
      </c>
      <c r="S4874" s="3" t="s">
        <v>27</v>
      </c>
      <c r="T4874" s="3" t="s">
        <v>47297</v>
      </c>
      <c r="U4874" s="3" t="s">
        <v>117</v>
      </c>
      <c r="V4874" s="3" t="s">
        <v>47297</v>
      </c>
      <c r="W4874" s="3" t="s">
        <v>178</v>
      </c>
      <c r="X4874" s="3" t="s">
        <v>47297</v>
      </c>
      <c r="Y4874" s="3" t="s">
        <v>171</v>
      </c>
      <c r="Z4874" s="1" t="s">
        <v>47297</v>
      </c>
      <c r="AA4874" s="1" t="s">
        <v>16</v>
      </c>
      <c r="AB4874" s="3" t="s">
        <v>12</v>
      </c>
      <c r="AC4874" s="23" t="s">
        <v>37782</v>
      </c>
      <c r="AD4874" s="23" t="s">
        <v>42746</v>
      </c>
      <c r="AE4874" t="s">
        <v>35399</v>
      </c>
    </row>
    <row r="4875" spans="1:31" ht="14.25" customHeight="1">
      <c r="A4875" s="1">
        <v>4874</v>
      </c>
      <c r="B4875" s="1" t="s">
        <v>54</v>
      </c>
      <c r="C4875" s="1" t="s">
        <v>1658</v>
      </c>
      <c r="D4875" s="1" t="s">
        <v>10019</v>
      </c>
      <c r="E4875" s="1" t="s">
        <v>29</v>
      </c>
      <c r="F4875" s="1" t="s">
        <v>1659</v>
      </c>
      <c r="G4875" s="14">
        <v>919446060606</v>
      </c>
      <c r="H4875" s="1" t="s">
        <v>8</v>
      </c>
      <c r="I4875" s="1" t="s">
        <v>9</v>
      </c>
      <c r="J4875" s="1" t="s">
        <v>47297</v>
      </c>
      <c r="K4875" s="3" t="s">
        <v>17</v>
      </c>
      <c r="L4875" s="1" t="s">
        <v>47325</v>
      </c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1"/>
      <c r="AA4875" s="1" t="s">
        <v>11</v>
      </c>
      <c r="AB4875" s="3" t="s">
        <v>990</v>
      </c>
      <c r="AC4875" s="23" t="s">
        <v>37782</v>
      </c>
      <c r="AD4875" s="23" t="s">
        <v>42747</v>
      </c>
      <c r="AE4875" t="s">
        <v>35409</v>
      </c>
    </row>
    <row r="4876" spans="1:31" ht="14.25" customHeight="1">
      <c r="A4876" s="1">
        <v>4875</v>
      </c>
      <c r="B4876" s="1" t="s">
        <v>54</v>
      </c>
      <c r="C4876" s="1" t="s">
        <v>1690</v>
      </c>
      <c r="D4876" s="1" t="s">
        <v>1046</v>
      </c>
      <c r="E4876" s="1" t="s">
        <v>40</v>
      </c>
      <c r="F4876" s="1" t="s">
        <v>1691</v>
      </c>
      <c r="G4876" s="14">
        <v>919444990099</v>
      </c>
      <c r="H4876" s="1" t="s">
        <v>8</v>
      </c>
      <c r="I4876" s="1" t="s">
        <v>9</v>
      </c>
      <c r="J4876" s="1" t="s">
        <v>47297</v>
      </c>
      <c r="K4876" s="3" t="s">
        <v>17</v>
      </c>
      <c r="L4876" s="1" t="s">
        <v>47325</v>
      </c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1"/>
      <c r="AA4876" s="1" t="s">
        <v>11</v>
      </c>
      <c r="AB4876" s="3" t="s">
        <v>321</v>
      </c>
      <c r="AC4876" s="23" t="s">
        <v>37782</v>
      </c>
      <c r="AD4876" s="23" t="s">
        <v>38527</v>
      </c>
      <c r="AE4876" t="s">
        <v>35410</v>
      </c>
    </row>
    <row r="4877" spans="1:31" ht="14.25" customHeight="1">
      <c r="A4877" s="1">
        <v>4876</v>
      </c>
      <c r="B4877" s="1" t="s">
        <v>54</v>
      </c>
      <c r="C4877" s="1" t="s">
        <v>1695</v>
      </c>
      <c r="D4877" s="1" t="s">
        <v>1111</v>
      </c>
      <c r="E4877" s="1" t="s">
        <v>131</v>
      </c>
      <c r="F4877" s="1" t="s">
        <v>21693</v>
      </c>
      <c r="G4877" s="14">
        <v>919994449494</v>
      </c>
      <c r="H4877" s="1" t="s">
        <v>20</v>
      </c>
      <c r="I4877" s="1" t="s">
        <v>9</v>
      </c>
      <c r="J4877" s="1" t="s">
        <v>47297</v>
      </c>
      <c r="K4877" s="3" t="s">
        <v>17</v>
      </c>
      <c r="L4877" s="1" t="s">
        <v>47325</v>
      </c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1"/>
      <c r="AA4877" s="1" t="s">
        <v>16</v>
      </c>
      <c r="AB4877" s="3" t="s">
        <v>12</v>
      </c>
      <c r="AC4877" s="23" t="s">
        <v>37782</v>
      </c>
      <c r="AD4877" s="23" t="s">
        <v>42748</v>
      </c>
      <c r="AE4877" t="s">
        <v>35394</v>
      </c>
    </row>
    <row r="4878" spans="1:31" ht="14.25" customHeight="1">
      <c r="A4878" s="1">
        <v>4877</v>
      </c>
      <c r="B4878" s="1" t="s">
        <v>54</v>
      </c>
      <c r="C4878" s="1" t="s">
        <v>1713</v>
      </c>
      <c r="D4878" s="1" t="s">
        <v>804</v>
      </c>
      <c r="E4878" s="1" t="s">
        <v>29</v>
      </c>
      <c r="F4878" s="1" t="s">
        <v>31271</v>
      </c>
      <c r="G4878" s="14">
        <v>9194469661</v>
      </c>
      <c r="H4878" s="1" t="s">
        <v>8</v>
      </c>
      <c r="I4878" s="1" t="s">
        <v>41</v>
      </c>
      <c r="J4878" s="1" t="s">
        <v>47297</v>
      </c>
      <c r="K4878" s="3" t="s">
        <v>42</v>
      </c>
      <c r="L4878" s="1" t="s">
        <v>47325</v>
      </c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1"/>
      <c r="AA4878" s="1" t="s">
        <v>16</v>
      </c>
      <c r="AB4878" s="3" t="s">
        <v>12</v>
      </c>
      <c r="AC4878" s="23" t="s">
        <v>37782</v>
      </c>
      <c r="AD4878" s="23" t="s">
        <v>41838</v>
      </c>
      <c r="AE4878" t="s">
        <v>35399</v>
      </c>
    </row>
    <row r="4879" spans="1:31" ht="14.25" customHeight="1">
      <c r="A4879" s="1">
        <v>4878</v>
      </c>
      <c r="B4879" s="1" t="s">
        <v>54</v>
      </c>
      <c r="C4879" s="1" t="s">
        <v>1717</v>
      </c>
      <c r="D4879" s="1" t="s">
        <v>3404</v>
      </c>
      <c r="E4879" s="1" t="s">
        <v>224</v>
      </c>
      <c r="F4879" s="1" t="s">
        <v>33542</v>
      </c>
      <c r="G4879" s="14">
        <v>91960114496</v>
      </c>
      <c r="H4879" s="1" t="s">
        <v>8</v>
      </c>
      <c r="I4879" s="1" t="s">
        <v>9</v>
      </c>
      <c r="J4879" s="1" t="s">
        <v>47297</v>
      </c>
      <c r="K4879" s="3" t="s">
        <v>17</v>
      </c>
      <c r="L4879" s="1" t="s">
        <v>47325</v>
      </c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1"/>
      <c r="AA4879" s="1" t="s">
        <v>16</v>
      </c>
      <c r="AB4879" s="3" t="s">
        <v>12</v>
      </c>
      <c r="AC4879" s="23" t="s">
        <v>37782</v>
      </c>
      <c r="AD4879" s="23" t="s">
        <v>41839</v>
      </c>
      <c r="AE4879" t="s">
        <v>35399</v>
      </c>
    </row>
    <row r="4880" spans="1:31" ht="14.25" customHeight="1">
      <c r="A4880" s="1">
        <v>4879</v>
      </c>
      <c r="B4880" s="9" t="s">
        <v>6</v>
      </c>
      <c r="C4880" s="1" t="s">
        <v>1726</v>
      </c>
      <c r="D4880" s="1" t="s">
        <v>704</v>
      </c>
      <c r="E4880" s="1" t="s">
        <v>1727</v>
      </c>
      <c r="F4880" s="1" t="s">
        <v>21700</v>
      </c>
      <c r="G4880" s="14">
        <v>91944469106</v>
      </c>
      <c r="H4880" s="1" t="s">
        <v>20</v>
      </c>
      <c r="I4880" s="1" t="s">
        <v>62</v>
      </c>
      <c r="J4880" s="1" t="s">
        <v>47297</v>
      </c>
      <c r="K4880" s="3" t="s">
        <v>213</v>
      </c>
      <c r="L4880" s="1" t="s">
        <v>47325</v>
      </c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1"/>
      <c r="AA4880" s="1" t="s">
        <v>16</v>
      </c>
      <c r="AB4880" s="3" t="s">
        <v>12</v>
      </c>
      <c r="AC4880" s="23" t="s">
        <v>37782</v>
      </c>
      <c r="AD4880" s="23" t="s">
        <v>42749</v>
      </c>
      <c r="AE4880" t="s">
        <v>35394</v>
      </c>
    </row>
    <row r="4881" spans="1:31" ht="14.25" customHeight="1">
      <c r="A4881" s="1">
        <v>4880</v>
      </c>
      <c r="B4881" s="9" t="s">
        <v>6</v>
      </c>
      <c r="C4881" s="1" t="s">
        <v>1728</v>
      </c>
      <c r="D4881" s="1" t="s">
        <v>36093</v>
      </c>
      <c r="E4881" s="1" t="s">
        <v>1729</v>
      </c>
      <c r="F4881" s="1" t="s">
        <v>21701</v>
      </c>
      <c r="G4881" s="14">
        <v>91944446006</v>
      </c>
      <c r="H4881" s="1" t="s">
        <v>8</v>
      </c>
      <c r="I4881" s="1" t="s">
        <v>41</v>
      </c>
      <c r="J4881" s="1" t="s">
        <v>47297</v>
      </c>
      <c r="K4881" s="3" t="s">
        <v>213</v>
      </c>
      <c r="L4881" s="1" t="s">
        <v>47325</v>
      </c>
      <c r="M4881" s="4" t="s">
        <v>17</v>
      </c>
      <c r="N4881" s="3" t="str">
        <f>J4881</f>
        <v>[&lt;30 Lacs -50 Lacs]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1"/>
      <c r="AA4881" s="1" t="s">
        <v>16</v>
      </c>
      <c r="AB4881" s="3" t="s">
        <v>12</v>
      </c>
      <c r="AC4881" s="23" t="s">
        <v>37782</v>
      </c>
      <c r="AD4881" s="23" t="s">
        <v>42750</v>
      </c>
      <c r="AE4881" t="s">
        <v>35394</v>
      </c>
    </row>
    <row r="4882" spans="1:31" ht="14.25" customHeight="1">
      <c r="A4882" s="1">
        <v>4881</v>
      </c>
      <c r="B4882" s="1" t="s">
        <v>54</v>
      </c>
      <c r="C4882" s="1" t="s">
        <v>1730</v>
      </c>
      <c r="D4882" s="1" t="s">
        <v>3301</v>
      </c>
      <c r="E4882" s="1" t="s">
        <v>36836</v>
      </c>
      <c r="F4882" s="1" t="s">
        <v>31274</v>
      </c>
      <c r="G4882" s="14">
        <v>919446994919</v>
      </c>
      <c r="H4882" s="1" t="s">
        <v>8</v>
      </c>
      <c r="I4882" s="1" t="s">
        <v>9</v>
      </c>
      <c r="J4882" s="1" t="s">
        <v>47297</v>
      </c>
      <c r="K4882" s="3" t="s">
        <v>42</v>
      </c>
      <c r="L4882" s="1" t="s">
        <v>47325</v>
      </c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1"/>
      <c r="AA4882" s="1" t="s">
        <v>16</v>
      </c>
      <c r="AB4882" s="3" t="s">
        <v>12</v>
      </c>
      <c r="AC4882" s="23" t="s">
        <v>37782</v>
      </c>
      <c r="AD4882" s="23" t="s">
        <v>42751</v>
      </c>
      <c r="AE4882" t="s">
        <v>35399</v>
      </c>
    </row>
    <row r="4883" spans="1:31" ht="14.25" customHeight="1">
      <c r="A4883" s="1">
        <v>4882</v>
      </c>
      <c r="B4883" s="1" t="s">
        <v>54</v>
      </c>
      <c r="C4883" s="1" t="s">
        <v>1732</v>
      </c>
      <c r="D4883" s="1" t="s">
        <v>1733</v>
      </c>
      <c r="E4883" s="1" t="s">
        <v>328</v>
      </c>
      <c r="F4883" s="1" t="s">
        <v>21702</v>
      </c>
      <c r="G4883" s="14">
        <v>91416009961</v>
      </c>
      <c r="H4883" s="1" t="s">
        <v>20</v>
      </c>
      <c r="I4883" s="1" t="s">
        <v>41</v>
      </c>
      <c r="J4883" s="1" t="s">
        <v>47297</v>
      </c>
      <c r="K4883" s="3" t="s">
        <v>17</v>
      </c>
      <c r="L4883" s="1" t="s">
        <v>47325</v>
      </c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1"/>
      <c r="AA4883" s="1" t="s">
        <v>16</v>
      </c>
      <c r="AB4883" s="3" t="s">
        <v>12</v>
      </c>
      <c r="AC4883" s="23" t="s">
        <v>37782</v>
      </c>
      <c r="AD4883" s="23" t="s">
        <v>42752</v>
      </c>
      <c r="AE4883" t="s">
        <v>35410</v>
      </c>
    </row>
    <row r="4884" spans="1:31" ht="14.25" customHeight="1">
      <c r="A4884" s="1">
        <v>4883</v>
      </c>
      <c r="B4884" s="1" t="s">
        <v>54</v>
      </c>
      <c r="C4884" s="1" t="s">
        <v>1744</v>
      </c>
      <c r="D4884" s="1" t="s">
        <v>1745</v>
      </c>
      <c r="E4884" s="1" t="s">
        <v>1746</v>
      </c>
      <c r="F4884" s="1" t="s">
        <v>21707</v>
      </c>
      <c r="G4884" s="14">
        <v>914401619</v>
      </c>
      <c r="H4884" s="1" t="s">
        <v>8</v>
      </c>
      <c r="I4884" s="1" t="s">
        <v>62</v>
      </c>
      <c r="J4884" s="1" t="s">
        <v>47297</v>
      </c>
      <c r="K4884" s="3" t="s">
        <v>17</v>
      </c>
      <c r="L4884" s="1" t="s">
        <v>47325</v>
      </c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1"/>
      <c r="AA4884" s="1" t="s">
        <v>11</v>
      </c>
      <c r="AB4884" s="3" t="s">
        <v>56</v>
      </c>
      <c r="AC4884" s="23" t="s">
        <v>37782</v>
      </c>
      <c r="AD4884" s="23" t="s">
        <v>42753</v>
      </c>
      <c r="AE4884" t="s">
        <v>35399</v>
      </c>
    </row>
    <row r="4885" spans="1:31" ht="14.25" customHeight="1">
      <c r="A4885" s="1">
        <v>4884</v>
      </c>
      <c r="B4885" s="1" t="s">
        <v>54</v>
      </c>
      <c r="C4885" s="1" t="s">
        <v>1762</v>
      </c>
      <c r="D4885" s="1" t="s">
        <v>1857</v>
      </c>
      <c r="E4885" s="1" t="s">
        <v>131</v>
      </c>
      <c r="F4885" s="1" t="s">
        <v>31280</v>
      </c>
      <c r="G4885" s="14">
        <v>91949406114</v>
      </c>
      <c r="H4885" s="1" t="s">
        <v>8</v>
      </c>
      <c r="I4885" s="1" t="s">
        <v>9</v>
      </c>
      <c r="J4885" s="1" t="s">
        <v>47297</v>
      </c>
      <c r="K4885" s="3" t="s">
        <v>17</v>
      </c>
      <c r="L4885" s="1" t="s">
        <v>47325</v>
      </c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1"/>
      <c r="AA4885" s="1" t="s">
        <v>16</v>
      </c>
      <c r="AB4885" s="3" t="s">
        <v>12</v>
      </c>
      <c r="AC4885" s="23" t="s">
        <v>37782</v>
      </c>
      <c r="AD4885" s="23" t="s">
        <v>42754</v>
      </c>
      <c r="AE4885" t="s">
        <v>35409</v>
      </c>
    </row>
    <row r="4886" spans="1:31" ht="14.25" customHeight="1">
      <c r="A4886" s="1">
        <v>4885</v>
      </c>
      <c r="B4886" s="1" t="s">
        <v>54</v>
      </c>
      <c r="C4886" s="1" t="s">
        <v>1768</v>
      </c>
      <c r="D4886" s="1" t="s">
        <v>37506</v>
      </c>
      <c r="E4886" s="1" t="s">
        <v>410</v>
      </c>
      <c r="F4886" s="1" t="s">
        <v>33548</v>
      </c>
      <c r="G4886" s="14">
        <v>91944694099</v>
      </c>
      <c r="H4886" s="1" t="s">
        <v>20</v>
      </c>
      <c r="I4886" s="1" t="s">
        <v>33</v>
      </c>
      <c r="J4886" s="1" t="s">
        <v>47297</v>
      </c>
      <c r="K4886" s="3" t="s">
        <v>17</v>
      </c>
      <c r="L4886" s="1" t="s">
        <v>47325</v>
      </c>
      <c r="M4886" s="4" t="s">
        <v>42</v>
      </c>
      <c r="N4886" s="3" t="str">
        <f>J4886</f>
        <v>[&lt;30 Lacs -50 Lacs]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1"/>
      <c r="AA4886" s="1" t="s">
        <v>16</v>
      </c>
      <c r="AB4886" s="3" t="s">
        <v>12</v>
      </c>
      <c r="AC4886" s="23" t="s">
        <v>37782</v>
      </c>
      <c r="AD4886" s="23" t="s">
        <v>42755</v>
      </c>
      <c r="AE4886" t="s">
        <v>35399</v>
      </c>
    </row>
    <row r="4887" spans="1:31" ht="14.25" customHeight="1">
      <c r="A4887" s="1">
        <v>4886</v>
      </c>
      <c r="B4887" s="1" t="s">
        <v>54</v>
      </c>
      <c r="C4887" s="1" t="s">
        <v>1778</v>
      </c>
      <c r="D4887" s="1" t="s">
        <v>1779</v>
      </c>
      <c r="E4887" s="1" t="s">
        <v>480</v>
      </c>
      <c r="F4887" s="1" t="s">
        <v>21722</v>
      </c>
      <c r="G4887" s="14">
        <v>9144664949</v>
      </c>
      <c r="H4887" s="1" t="s">
        <v>20</v>
      </c>
      <c r="I4887" s="1" t="s">
        <v>41</v>
      </c>
      <c r="J4887" s="1" t="s">
        <v>47297</v>
      </c>
      <c r="K4887" s="3" t="s">
        <v>17</v>
      </c>
      <c r="L4887" s="1" t="s">
        <v>47325</v>
      </c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1"/>
      <c r="AA4887" s="1" t="s">
        <v>16</v>
      </c>
      <c r="AB4887" s="3" t="s">
        <v>12</v>
      </c>
      <c r="AC4887" s="23" t="s">
        <v>37782</v>
      </c>
      <c r="AD4887" s="23" t="s">
        <v>42756</v>
      </c>
      <c r="AE4887" t="s">
        <v>35409</v>
      </c>
    </row>
    <row r="4888" spans="1:31" ht="14.25" customHeight="1">
      <c r="A4888" s="1">
        <v>4887</v>
      </c>
      <c r="B4888" s="1" t="s">
        <v>54</v>
      </c>
      <c r="C4888" s="1" t="s">
        <v>1806</v>
      </c>
      <c r="D4888" s="1" t="s">
        <v>1807</v>
      </c>
      <c r="E4888" s="1" t="s">
        <v>1311</v>
      </c>
      <c r="F4888" s="1" t="s">
        <v>21738</v>
      </c>
      <c r="G4888" s="14">
        <v>91994469</v>
      </c>
      <c r="H4888" s="1" t="s">
        <v>20</v>
      </c>
      <c r="I4888" s="1" t="s">
        <v>41</v>
      </c>
      <c r="J4888" s="1" t="s">
        <v>47297</v>
      </c>
      <c r="K4888" s="3" t="s">
        <v>42</v>
      </c>
      <c r="L4888" s="1" t="s">
        <v>47325</v>
      </c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1"/>
      <c r="AA4888" s="1" t="s">
        <v>16</v>
      </c>
      <c r="AB4888" s="3" t="s">
        <v>12</v>
      </c>
      <c r="AC4888" s="23" t="s">
        <v>37782</v>
      </c>
      <c r="AD4888" s="23" t="s">
        <v>42757</v>
      </c>
      <c r="AE4888" t="s">
        <v>35410</v>
      </c>
    </row>
    <row r="4889" spans="1:31" ht="14.25" customHeight="1">
      <c r="A4889" s="1">
        <v>4888</v>
      </c>
      <c r="B4889" s="9" t="s">
        <v>6</v>
      </c>
      <c r="C4889" s="1" t="s">
        <v>1818</v>
      </c>
      <c r="D4889" s="1" t="s">
        <v>52</v>
      </c>
      <c r="E4889" s="1" t="s">
        <v>1819</v>
      </c>
      <c r="F4889" s="1" t="s">
        <v>21743</v>
      </c>
      <c r="G4889" s="14">
        <v>91400049661</v>
      </c>
      <c r="H4889" s="1" t="s">
        <v>8</v>
      </c>
      <c r="I4889" s="1" t="s">
        <v>9</v>
      </c>
      <c r="J4889" s="1" t="s">
        <v>47297</v>
      </c>
      <c r="K4889" s="3" t="s">
        <v>17</v>
      </c>
      <c r="L4889" s="1" t="s">
        <v>47325</v>
      </c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1"/>
      <c r="AA4889" s="1" t="s">
        <v>11</v>
      </c>
      <c r="AB4889" s="3" t="s">
        <v>13</v>
      </c>
      <c r="AC4889" s="23" t="s">
        <v>37782</v>
      </c>
      <c r="AD4889" s="23" t="s">
        <v>42758</v>
      </c>
      <c r="AE4889" t="s">
        <v>35409</v>
      </c>
    </row>
    <row r="4890" spans="1:31" ht="14.25" customHeight="1">
      <c r="A4890" s="1">
        <v>4889</v>
      </c>
      <c r="B4890" s="9" t="s">
        <v>6</v>
      </c>
      <c r="C4890" s="1" t="s">
        <v>1827</v>
      </c>
      <c r="D4890" s="1" t="s">
        <v>1828</v>
      </c>
      <c r="E4890" s="1" t="s">
        <v>1829</v>
      </c>
      <c r="F4890" s="1" t="s">
        <v>33552</v>
      </c>
      <c r="G4890" s="14">
        <v>919494494640</v>
      </c>
      <c r="H4890" s="1" t="s">
        <v>20</v>
      </c>
      <c r="I4890" s="1" t="s">
        <v>41</v>
      </c>
      <c r="J4890" s="1" t="s">
        <v>47297</v>
      </c>
      <c r="K4890" s="3" t="s">
        <v>42</v>
      </c>
      <c r="L4890" s="1" t="s">
        <v>47325</v>
      </c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1"/>
      <c r="AA4890" s="1" t="s">
        <v>16</v>
      </c>
      <c r="AB4890" s="3" t="s">
        <v>12</v>
      </c>
      <c r="AC4890" s="23" t="s">
        <v>37782</v>
      </c>
      <c r="AD4890" s="23" t="s">
        <v>42759</v>
      </c>
      <c r="AE4890" t="s">
        <v>35409</v>
      </c>
    </row>
    <row r="4891" spans="1:31" ht="14.25" customHeight="1">
      <c r="A4891" s="1">
        <v>4890</v>
      </c>
      <c r="B4891" s="1" t="s">
        <v>54</v>
      </c>
      <c r="C4891" s="1" t="s">
        <v>1831</v>
      </c>
      <c r="D4891" s="1" t="s">
        <v>36432</v>
      </c>
      <c r="E4891" s="1" t="s">
        <v>139</v>
      </c>
      <c r="F4891" s="1" t="s">
        <v>21746</v>
      </c>
      <c r="G4891" s="14">
        <v>919449069</v>
      </c>
      <c r="H4891" s="1" t="s">
        <v>37</v>
      </c>
      <c r="I4891" s="1" t="s">
        <v>41</v>
      </c>
      <c r="J4891" s="1" t="s">
        <v>47297</v>
      </c>
      <c r="K4891" s="3" t="s">
        <v>17</v>
      </c>
      <c r="L4891" s="1" t="s">
        <v>47325</v>
      </c>
      <c r="M4891" s="4" t="s">
        <v>42</v>
      </c>
      <c r="N4891" s="3" t="str">
        <f>J4891</f>
        <v>[&lt;30 Lacs -50 Lacs]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1"/>
      <c r="AA4891" s="1" t="s">
        <v>16</v>
      </c>
      <c r="AB4891" s="3" t="s">
        <v>12</v>
      </c>
      <c r="AC4891" s="23" t="s">
        <v>37782</v>
      </c>
      <c r="AD4891" s="23" t="s">
        <v>40868</v>
      </c>
      <c r="AE4891" t="s">
        <v>35394</v>
      </c>
    </row>
    <row r="4892" spans="1:31" ht="14.25" customHeight="1">
      <c r="A4892" s="1">
        <v>4891</v>
      </c>
      <c r="B4892" s="1" t="s">
        <v>54</v>
      </c>
      <c r="C4892" s="1" t="s">
        <v>1832</v>
      </c>
      <c r="D4892" s="1" t="s">
        <v>35723</v>
      </c>
      <c r="E4892" s="1" t="s">
        <v>36837</v>
      </c>
      <c r="F4892" s="1" t="s">
        <v>21747</v>
      </c>
      <c r="G4892" s="14">
        <v>9194416999</v>
      </c>
      <c r="H4892" s="1" t="s">
        <v>8</v>
      </c>
      <c r="I4892" s="1" t="s">
        <v>41</v>
      </c>
      <c r="J4892" s="1" t="s">
        <v>47297</v>
      </c>
      <c r="K4892" s="3" t="s">
        <v>17</v>
      </c>
      <c r="L4892" s="1" t="s">
        <v>47325</v>
      </c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1"/>
      <c r="AA4892" s="1" t="s">
        <v>16</v>
      </c>
      <c r="AB4892" s="3" t="s">
        <v>12</v>
      </c>
      <c r="AC4892" s="23" t="s">
        <v>37782</v>
      </c>
      <c r="AD4892" s="23" t="s">
        <v>42760</v>
      </c>
      <c r="AE4892" t="s">
        <v>35394</v>
      </c>
    </row>
    <row r="4893" spans="1:31" ht="14.25" customHeight="1">
      <c r="A4893" s="1">
        <v>4892</v>
      </c>
      <c r="B4893" s="1" t="s">
        <v>54</v>
      </c>
      <c r="C4893" s="1" t="s">
        <v>1842</v>
      </c>
      <c r="D4893" s="1" t="s">
        <v>699</v>
      </c>
      <c r="E4893" s="1" t="s">
        <v>40</v>
      </c>
      <c r="F4893" s="1" t="s">
        <v>21751</v>
      </c>
      <c r="G4893" s="14">
        <v>919494494419</v>
      </c>
      <c r="H4893" s="1" t="s">
        <v>20</v>
      </c>
      <c r="I4893" s="1" t="s">
        <v>62</v>
      </c>
      <c r="J4893" s="1" t="s">
        <v>47297</v>
      </c>
      <c r="K4893" s="3" t="s">
        <v>17</v>
      </c>
      <c r="L4893" s="1" t="s">
        <v>47325</v>
      </c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1"/>
      <c r="AA4893" s="1" t="s">
        <v>16</v>
      </c>
      <c r="AB4893" s="3" t="s">
        <v>12</v>
      </c>
      <c r="AC4893" s="23" t="s">
        <v>37782</v>
      </c>
      <c r="AD4893" s="23" t="s">
        <v>42761</v>
      </c>
      <c r="AE4893" t="s">
        <v>35399</v>
      </c>
    </row>
    <row r="4894" spans="1:31" ht="14.25" customHeight="1">
      <c r="A4894" s="1">
        <v>4893</v>
      </c>
      <c r="B4894" s="1" t="s">
        <v>54</v>
      </c>
      <c r="C4894" s="1" t="s">
        <v>1850</v>
      </c>
      <c r="D4894" s="1" t="s">
        <v>89</v>
      </c>
      <c r="E4894" s="1" t="s">
        <v>255</v>
      </c>
      <c r="F4894" s="1" t="s">
        <v>21756</v>
      </c>
      <c r="G4894" s="14">
        <v>91994460960</v>
      </c>
      <c r="H4894" s="1" t="s">
        <v>132</v>
      </c>
      <c r="I4894" s="1" t="s">
        <v>41</v>
      </c>
      <c r="J4894" s="1" t="s">
        <v>47297</v>
      </c>
      <c r="K4894" s="3" t="s">
        <v>42</v>
      </c>
      <c r="L4894" s="1" t="s">
        <v>47325</v>
      </c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1"/>
      <c r="AA4894" s="1" t="s">
        <v>16</v>
      </c>
      <c r="AB4894" s="3" t="s">
        <v>12</v>
      </c>
      <c r="AC4894" s="23" t="s">
        <v>37782</v>
      </c>
      <c r="AD4894" s="23" t="s">
        <v>42762</v>
      </c>
      <c r="AE4894" t="s">
        <v>35410</v>
      </c>
    </row>
    <row r="4895" spans="1:31" ht="14.25" customHeight="1">
      <c r="A4895" s="1">
        <v>4894</v>
      </c>
      <c r="B4895" s="1" t="s">
        <v>54</v>
      </c>
      <c r="C4895" s="1" t="s">
        <v>1855</v>
      </c>
      <c r="D4895" s="1" t="s">
        <v>1356</v>
      </c>
      <c r="E4895" s="1" t="s">
        <v>487</v>
      </c>
      <c r="F4895" s="1" t="s">
        <v>21759</v>
      </c>
      <c r="G4895" s="14">
        <v>9194499616</v>
      </c>
      <c r="H4895" s="1" t="s">
        <v>132</v>
      </c>
      <c r="I4895" s="1" t="s">
        <v>41</v>
      </c>
      <c r="J4895" s="1" t="s">
        <v>47297</v>
      </c>
      <c r="K4895" s="3" t="s">
        <v>17</v>
      </c>
      <c r="L4895" s="1" t="s">
        <v>47325</v>
      </c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1"/>
      <c r="AA4895" s="1" t="s">
        <v>16</v>
      </c>
      <c r="AB4895" s="3" t="s">
        <v>12</v>
      </c>
      <c r="AC4895" s="23" t="s">
        <v>37782</v>
      </c>
      <c r="AD4895" s="23" t="s">
        <v>42763</v>
      </c>
      <c r="AE4895" t="s">
        <v>35394</v>
      </c>
    </row>
    <row r="4896" spans="1:31" ht="14.25" customHeight="1">
      <c r="A4896" s="1">
        <v>4895</v>
      </c>
      <c r="B4896" s="9" t="s">
        <v>6</v>
      </c>
      <c r="C4896" s="1" t="s">
        <v>1856</v>
      </c>
      <c r="D4896" s="1" t="s">
        <v>1857</v>
      </c>
      <c r="E4896" s="1" t="s">
        <v>558</v>
      </c>
      <c r="F4896" s="1" t="s">
        <v>21760</v>
      </c>
      <c r="G4896" s="14">
        <v>91944666094</v>
      </c>
      <c r="H4896" s="1" t="s">
        <v>15</v>
      </c>
      <c r="I4896" s="1" t="s">
        <v>62</v>
      </c>
      <c r="J4896" s="1" t="s">
        <v>47297</v>
      </c>
      <c r="K4896" s="3" t="s">
        <v>42</v>
      </c>
      <c r="L4896" s="1" t="s">
        <v>47325</v>
      </c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1"/>
      <c r="AA4896" s="1" t="s">
        <v>16</v>
      </c>
      <c r="AB4896" s="3" t="s">
        <v>12</v>
      </c>
      <c r="AC4896" s="23" t="s">
        <v>37782</v>
      </c>
      <c r="AD4896" s="23" t="s">
        <v>42763</v>
      </c>
      <c r="AE4896" t="s">
        <v>35409</v>
      </c>
    </row>
    <row r="4897" spans="1:31" ht="14.25" customHeight="1">
      <c r="A4897" s="1">
        <v>4896</v>
      </c>
      <c r="B4897" s="9" t="s">
        <v>6</v>
      </c>
      <c r="C4897" s="1" t="s">
        <v>1892</v>
      </c>
      <c r="D4897" s="1" t="s">
        <v>36430</v>
      </c>
      <c r="E4897" s="1" t="s">
        <v>1893</v>
      </c>
      <c r="F4897" s="1" t="s">
        <v>21774</v>
      </c>
      <c r="G4897" s="14">
        <v>91016440199</v>
      </c>
      <c r="H4897" s="1" t="s">
        <v>15</v>
      </c>
      <c r="I4897" s="1" t="s">
        <v>41</v>
      </c>
      <c r="J4897" s="1" t="s">
        <v>47297</v>
      </c>
      <c r="K4897" s="3" t="s">
        <v>213</v>
      </c>
      <c r="L4897" s="1" t="s">
        <v>47325</v>
      </c>
      <c r="M4897" s="4" t="s">
        <v>17</v>
      </c>
      <c r="N4897" s="3" t="str">
        <f t="shared" ref="N4897:N4898" si="121">J4897</f>
        <v>[&lt;30 Lacs -50 Lacs]</v>
      </c>
      <c r="O4897" s="4" t="s">
        <v>47347</v>
      </c>
      <c r="P4897" s="3" t="s">
        <v>47297</v>
      </c>
      <c r="Q4897" s="3"/>
      <c r="R4897" s="3"/>
      <c r="S4897" s="3"/>
      <c r="T4897" s="3"/>
      <c r="U4897" s="3"/>
      <c r="V4897" s="3"/>
      <c r="W4897" s="3"/>
      <c r="X4897" s="3"/>
      <c r="Y4897" s="3"/>
      <c r="Z4897" s="1"/>
      <c r="AA4897" s="1" t="s">
        <v>16</v>
      </c>
      <c r="AB4897" s="3" t="s">
        <v>12</v>
      </c>
      <c r="AC4897" s="23" t="s">
        <v>37782</v>
      </c>
      <c r="AD4897" s="23" t="s">
        <v>42764</v>
      </c>
      <c r="AE4897" t="s">
        <v>35409</v>
      </c>
    </row>
    <row r="4898" spans="1:31" ht="14.25" customHeight="1">
      <c r="A4898" s="1">
        <v>4897</v>
      </c>
      <c r="B4898" s="1" t="s">
        <v>54</v>
      </c>
      <c r="C4898" s="1" t="s">
        <v>1914</v>
      </c>
      <c r="D4898" s="1" t="s">
        <v>361</v>
      </c>
      <c r="E4898" s="1" t="s">
        <v>328</v>
      </c>
      <c r="F4898" s="1" t="s">
        <v>21784</v>
      </c>
      <c r="G4898" s="14">
        <v>91949460646</v>
      </c>
      <c r="H4898" s="1" t="s">
        <v>8</v>
      </c>
      <c r="I4898" s="1" t="s">
        <v>62</v>
      </c>
      <c r="J4898" s="1" t="s">
        <v>47297</v>
      </c>
      <c r="K4898" s="3" t="s">
        <v>17</v>
      </c>
      <c r="L4898" s="1" t="s">
        <v>47325</v>
      </c>
      <c r="M4898" s="4" t="s">
        <v>42</v>
      </c>
      <c r="N4898" s="3" t="str">
        <f t="shared" si="121"/>
        <v>[&lt;30 Lacs -50 Lacs]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1"/>
      <c r="AA4898" s="1" t="s">
        <v>16</v>
      </c>
      <c r="AB4898" s="3" t="s">
        <v>12</v>
      </c>
      <c r="AC4898" s="23" t="s">
        <v>37782</v>
      </c>
      <c r="AD4898" s="23" t="s">
        <v>42765</v>
      </c>
      <c r="AE4898" t="s">
        <v>35399</v>
      </c>
    </row>
    <row r="4899" spans="1:31" ht="14.25" customHeight="1">
      <c r="A4899" s="1">
        <v>4898</v>
      </c>
      <c r="B4899" s="9" t="s">
        <v>6</v>
      </c>
      <c r="C4899" s="1" t="s">
        <v>1956</v>
      </c>
      <c r="D4899" s="1" t="s">
        <v>1957</v>
      </c>
      <c r="E4899" s="1" t="s">
        <v>139</v>
      </c>
      <c r="F4899" s="1" t="s">
        <v>21801</v>
      </c>
      <c r="G4899" s="14">
        <v>919664609969</v>
      </c>
      <c r="H4899" s="1" t="s">
        <v>15</v>
      </c>
      <c r="I4899" s="1" t="s">
        <v>62</v>
      </c>
      <c r="J4899" s="1" t="s">
        <v>47297</v>
      </c>
      <c r="K4899" s="3" t="s">
        <v>42</v>
      </c>
      <c r="L4899" s="1" t="s">
        <v>47325</v>
      </c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1"/>
      <c r="AA4899" s="1" t="s">
        <v>16</v>
      </c>
      <c r="AB4899" s="3" t="s">
        <v>12</v>
      </c>
      <c r="AC4899" s="23" t="s">
        <v>37782</v>
      </c>
      <c r="AD4899" s="23" t="s">
        <v>42766</v>
      </c>
      <c r="AE4899" t="s">
        <v>35399</v>
      </c>
    </row>
    <row r="4900" spans="1:31" ht="14.25" customHeight="1">
      <c r="A4900" s="1">
        <v>4899</v>
      </c>
      <c r="B4900" s="1" t="s">
        <v>54</v>
      </c>
      <c r="C4900" s="1" t="s">
        <v>1958</v>
      </c>
      <c r="D4900" s="1" t="s">
        <v>1959</v>
      </c>
      <c r="E4900" s="1" t="s">
        <v>139</v>
      </c>
      <c r="F4900" s="1" t="s">
        <v>21802</v>
      </c>
      <c r="G4900" s="14">
        <v>91994690069</v>
      </c>
      <c r="H4900" s="1" t="s">
        <v>15</v>
      </c>
      <c r="I4900" s="1" t="s">
        <v>9</v>
      </c>
      <c r="J4900" s="1" t="s">
        <v>47297</v>
      </c>
      <c r="K4900" s="3" t="s">
        <v>17</v>
      </c>
      <c r="L4900" s="1" t="s">
        <v>47325</v>
      </c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1"/>
      <c r="AA4900" s="1" t="s">
        <v>16</v>
      </c>
      <c r="AB4900" s="3" t="s">
        <v>12</v>
      </c>
      <c r="AC4900" s="23" t="s">
        <v>37782</v>
      </c>
      <c r="AD4900" s="23" t="s">
        <v>42767</v>
      </c>
      <c r="AE4900" t="s">
        <v>35394</v>
      </c>
    </row>
    <row r="4901" spans="1:31" ht="14.25" customHeight="1">
      <c r="A4901" s="1">
        <v>4900</v>
      </c>
      <c r="B4901" s="9" t="s">
        <v>6</v>
      </c>
      <c r="C4901" s="1" t="s">
        <v>1965</v>
      </c>
      <c r="D4901" s="1" t="s">
        <v>36488</v>
      </c>
      <c r="E4901" s="1" t="s">
        <v>40</v>
      </c>
      <c r="F4901" s="1" t="s">
        <v>21807</v>
      </c>
      <c r="G4901" s="14">
        <v>919909040049</v>
      </c>
      <c r="H4901" s="1" t="s">
        <v>37</v>
      </c>
      <c r="I4901" s="1" t="s">
        <v>62</v>
      </c>
      <c r="J4901" s="1" t="s">
        <v>47297</v>
      </c>
      <c r="K4901" s="3" t="s">
        <v>27</v>
      </c>
      <c r="L4901" s="1" t="s">
        <v>47325</v>
      </c>
      <c r="M4901" s="3" t="s">
        <v>47344</v>
      </c>
      <c r="N4901" s="3" t="str">
        <f t="shared" ref="N4901:N4902" si="122">J4901</f>
        <v>[&lt;30 Lacs -50 Lacs]</v>
      </c>
      <c r="O4901" s="3" t="s">
        <v>47349</v>
      </c>
      <c r="P4901" s="3" t="s">
        <v>47297</v>
      </c>
      <c r="Q4901" s="3" t="s">
        <v>171</v>
      </c>
      <c r="R4901" s="3" t="s">
        <v>47297</v>
      </c>
      <c r="S4901" s="3"/>
      <c r="T4901" s="3"/>
      <c r="U4901" s="3"/>
      <c r="V4901" s="3"/>
      <c r="W4901" s="3"/>
      <c r="X4901" s="3"/>
      <c r="Y4901" s="3"/>
      <c r="Z4901" s="1"/>
      <c r="AA4901" s="1" t="s">
        <v>16</v>
      </c>
      <c r="AB4901" s="3" t="s">
        <v>12</v>
      </c>
      <c r="AC4901" s="23" t="s">
        <v>37782</v>
      </c>
      <c r="AD4901" s="23" t="s">
        <v>42768</v>
      </c>
      <c r="AE4901" t="s">
        <v>35409</v>
      </c>
    </row>
    <row r="4902" spans="1:31" ht="14.25" customHeight="1">
      <c r="A4902" s="1">
        <v>4901</v>
      </c>
      <c r="B4902" s="1" t="s">
        <v>54</v>
      </c>
      <c r="C4902" s="1" t="s">
        <v>1966</v>
      </c>
      <c r="D4902" s="1" t="s">
        <v>557</v>
      </c>
      <c r="E4902" s="1" t="s">
        <v>4709</v>
      </c>
      <c r="F4902" s="1" t="s">
        <v>21808</v>
      </c>
      <c r="G4902" s="14">
        <v>9140400466</v>
      </c>
      <c r="H4902" s="1" t="s">
        <v>37</v>
      </c>
      <c r="I4902" s="1" t="s">
        <v>41</v>
      </c>
      <c r="J4902" s="1" t="s">
        <v>47297</v>
      </c>
      <c r="K4902" s="3" t="s">
        <v>17</v>
      </c>
      <c r="L4902" s="1" t="s">
        <v>47325</v>
      </c>
      <c r="M4902" s="4" t="s">
        <v>42</v>
      </c>
      <c r="N4902" s="3" t="str">
        <f t="shared" si="122"/>
        <v>[&lt;30 Lacs -50 Lacs]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1"/>
      <c r="AA4902" s="1" t="s">
        <v>16</v>
      </c>
      <c r="AB4902" s="3" t="s">
        <v>12</v>
      </c>
      <c r="AC4902" s="23" t="s">
        <v>37782</v>
      </c>
      <c r="AD4902" s="23" t="s">
        <v>42769</v>
      </c>
      <c r="AE4902" t="s">
        <v>35399</v>
      </c>
    </row>
    <row r="4903" spans="1:31" ht="14.25" customHeight="1">
      <c r="A4903" s="1">
        <v>4902</v>
      </c>
      <c r="B4903" s="9" t="s">
        <v>6</v>
      </c>
      <c r="C4903" s="1" t="s">
        <v>1982</v>
      </c>
      <c r="D4903" s="1" t="s">
        <v>723</v>
      </c>
      <c r="E4903" s="1" t="s">
        <v>139</v>
      </c>
      <c r="F4903" s="1" t="s">
        <v>31302</v>
      </c>
      <c r="G4903" s="14">
        <v>91944619911</v>
      </c>
      <c r="H4903" s="1" t="s">
        <v>8</v>
      </c>
      <c r="I4903" s="1" t="s">
        <v>9</v>
      </c>
      <c r="J4903" s="1" t="s">
        <v>47297</v>
      </c>
      <c r="K4903" s="3" t="s">
        <v>17</v>
      </c>
      <c r="L4903" s="1" t="s">
        <v>47325</v>
      </c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1"/>
      <c r="AA4903" s="1" t="s">
        <v>11</v>
      </c>
      <c r="AB4903" s="3" t="s">
        <v>13</v>
      </c>
      <c r="AC4903" s="23" t="s">
        <v>37782</v>
      </c>
      <c r="AD4903" s="23" t="s">
        <v>42770</v>
      </c>
      <c r="AE4903" t="s">
        <v>35399</v>
      </c>
    </row>
    <row r="4904" spans="1:31" ht="14.25" customHeight="1">
      <c r="A4904" s="1">
        <v>4903</v>
      </c>
      <c r="B4904" s="1" t="s">
        <v>54</v>
      </c>
      <c r="C4904" s="1" t="s">
        <v>1993</v>
      </c>
      <c r="D4904" s="1" t="s">
        <v>1994</v>
      </c>
      <c r="E4904" s="1" t="s">
        <v>362</v>
      </c>
      <c r="F4904" s="1" t="s">
        <v>33570</v>
      </c>
      <c r="G4904" s="14">
        <v>9194466440</v>
      </c>
      <c r="H4904" s="1" t="s">
        <v>20</v>
      </c>
      <c r="I4904" s="1" t="s">
        <v>41</v>
      </c>
      <c r="J4904" s="1" t="s">
        <v>47297</v>
      </c>
      <c r="K4904" s="3" t="s">
        <v>17</v>
      </c>
      <c r="L4904" s="1" t="s">
        <v>47325</v>
      </c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1"/>
      <c r="AA4904" s="1" t="s">
        <v>16</v>
      </c>
      <c r="AB4904" s="3" t="s">
        <v>12</v>
      </c>
      <c r="AC4904" s="23" t="s">
        <v>37782</v>
      </c>
      <c r="AD4904" s="23" t="s">
        <v>42041</v>
      </c>
      <c r="AE4904" t="s">
        <v>35409</v>
      </c>
    </row>
    <row r="4905" spans="1:31" ht="14.25" customHeight="1">
      <c r="A4905" s="1">
        <v>4904</v>
      </c>
      <c r="B4905" s="9" t="s">
        <v>6</v>
      </c>
      <c r="C4905" s="1" t="s">
        <v>1999</v>
      </c>
      <c r="D4905" s="1" t="s">
        <v>1506</v>
      </c>
      <c r="E4905" s="1" t="s">
        <v>2000</v>
      </c>
      <c r="F4905" s="1" t="s">
        <v>33571</v>
      </c>
      <c r="G4905" s="14">
        <v>919946644996</v>
      </c>
      <c r="H4905" s="1" t="s">
        <v>8</v>
      </c>
      <c r="I4905" s="1" t="s">
        <v>41</v>
      </c>
      <c r="J4905" s="1" t="s">
        <v>47297</v>
      </c>
      <c r="K4905" s="3" t="s">
        <v>42</v>
      </c>
      <c r="L4905" s="1" t="s">
        <v>47325</v>
      </c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1"/>
      <c r="AA4905" s="1" t="s">
        <v>16</v>
      </c>
      <c r="AB4905" s="3" t="s">
        <v>12</v>
      </c>
      <c r="AC4905" s="23" t="s">
        <v>37782</v>
      </c>
      <c r="AD4905" s="23" t="s">
        <v>42771</v>
      </c>
      <c r="AE4905" t="s">
        <v>35394</v>
      </c>
    </row>
    <row r="4906" spans="1:31" ht="14.25" customHeight="1">
      <c r="A4906" s="1">
        <v>4905</v>
      </c>
      <c r="B4906" s="1" t="s">
        <v>54</v>
      </c>
      <c r="C4906" s="1" t="s">
        <v>2006</v>
      </c>
      <c r="D4906" s="1" t="s">
        <v>1625</v>
      </c>
      <c r="E4906" s="1" t="s">
        <v>36838</v>
      </c>
      <c r="F4906" s="1" t="s">
        <v>2007</v>
      </c>
      <c r="G4906" s="14">
        <v>91949190499</v>
      </c>
      <c r="H4906" s="1" t="s">
        <v>8</v>
      </c>
      <c r="I4906" s="1" t="s">
        <v>41</v>
      </c>
      <c r="J4906" s="1" t="s">
        <v>47297</v>
      </c>
      <c r="K4906" s="3" t="s">
        <v>63</v>
      </c>
      <c r="L4906" s="1" t="s">
        <v>47325</v>
      </c>
      <c r="M4906" s="3" t="s">
        <v>213</v>
      </c>
      <c r="N4906" s="3" t="str">
        <f t="shared" ref="N4906:N4908" si="123">J4906</f>
        <v>[&lt;30 Lacs -50 Lacs]</v>
      </c>
      <c r="O4906" s="3" t="s">
        <v>17</v>
      </c>
      <c r="P4906" s="3" t="s">
        <v>47297</v>
      </c>
      <c r="Q4906" s="3" t="s">
        <v>42</v>
      </c>
      <c r="R4906" s="3" t="s">
        <v>47297</v>
      </c>
      <c r="S4906" s="3" t="s">
        <v>27</v>
      </c>
      <c r="T4906" s="3" t="s">
        <v>47297</v>
      </c>
      <c r="U4906" s="3" t="s">
        <v>117</v>
      </c>
      <c r="V4906" s="3" t="s">
        <v>47297</v>
      </c>
      <c r="W4906" s="3" t="s">
        <v>178</v>
      </c>
      <c r="X4906" s="3" t="s">
        <v>47297</v>
      </c>
      <c r="Y4906" s="3" t="s">
        <v>171</v>
      </c>
      <c r="Z4906" s="1" t="s">
        <v>47297</v>
      </c>
      <c r="AA4906" s="1" t="s">
        <v>16</v>
      </c>
      <c r="AB4906" s="3" t="s">
        <v>12</v>
      </c>
      <c r="AC4906" s="23" t="s">
        <v>37782</v>
      </c>
      <c r="AD4906" s="23" t="s">
        <v>42772</v>
      </c>
      <c r="AE4906" t="s">
        <v>35394</v>
      </c>
    </row>
    <row r="4907" spans="1:31" ht="14.25" customHeight="1">
      <c r="A4907" s="1">
        <v>4906</v>
      </c>
      <c r="B4907" s="1" t="s">
        <v>54</v>
      </c>
      <c r="C4907" s="1" t="s">
        <v>2008</v>
      </c>
      <c r="D4907" s="1" t="s">
        <v>12810</v>
      </c>
      <c r="E4907" s="1" t="s">
        <v>2843</v>
      </c>
      <c r="F4907" s="1" t="s">
        <v>31303</v>
      </c>
      <c r="G4907" s="14">
        <v>91444944660</v>
      </c>
      <c r="H4907" s="1" t="s">
        <v>37</v>
      </c>
      <c r="I4907" s="1" t="s">
        <v>41</v>
      </c>
      <c r="J4907" s="1" t="s">
        <v>47297</v>
      </c>
      <c r="K4907" s="3" t="s">
        <v>17</v>
      </c>
      <c r="L4907" s="1" t="s">
        <v>47325</v>
      </c>
      <c r="M4907" s="4" t="s">
        <v>42</v>
      </c>
      <c r="N4907" s="3" t="str">
        <f t="shared" si="123"/>
        <v>[&lt;30 Lacs -50 Lacs]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1"/>
      <c r="AA4907" s="1" t="s">
        <v>16</v>
      </c>
      <c r="AB4907" s="3" t="s">
        <v>12</v>
      </c>
      <c r="AC4907" s="23" t="s">
        <v>37782</v>
      </c>
      <c r="AD4907" s="23" t="s">
        <v>42772</v>
      </c>
      <c r="AE4907" t="s">
        <v>35409</v>
      </c>
    </row>
    <row r="4908" spans="1:31" ht="14.25" customHeight="1">
      <c r="A4908" s="1">
        <v>4907</v>
      </c>
      <c r="B4908" s="9" t="s">
        <v>6</v>
      </c>
      <c r="C4908" s="1" t="s">
        <v>2009</v>
      </c>
      <c r="D4908" s="1" t="s">
        <v>1224</v>
      </c>
      <c r="E4908" s="1" t="s">
        <v>36839</v>
      </c>
      <c r="F4908" s="1" t="s">
        <v>21827</v>
      </c>
      <c r="G4908" s="14">
        <v>914466444001</v>
      </c>
      <c r="H4908" s="1" t="s">
        <v>15</v>
      </c>
      <c r="I4908" s="1" t="s">
        <v>41</v>
      </c>
      <c r="J4908" s="1" t="s">
        <v>47297</v>
      </c>
      <c r="K4908" s="3" t="s">
        <v>17</v>
      </c>
      <c r="L4908" s="1" t="s">
        <v>47325</v>
      </c>
      <c r="M4908" s="4" t="s">
        <v>42</v>
      </c>
      <c r="N4908" s="3" t="str">
        <f t="shared" si="123"/>
        <v>[&lt;30 Lacs -50 Lacs]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1"/>
      <c r="AA4908" s="1" t="s">
        <v>16</v>
      </c>
      <c r="AB4908" s="3" t="s">
        <v>12</v>
      </c>
      <c r="AC4908" s="23" t="s">
        <v>37782</v>
      </c>
      <c r="AD4908" s="23" t="s">
        <v>42773</v>
      </c>
      <c r="AE4908" t="s">
        <v>35409</v>
      </c>
    </row>
    <row r="4909" spans="1:31" ht="14.25" customHeight="1">
      <c r="A4909" s="1">
        <v>4908</v>
      </c>
      <c r="B4909" s="9" t="s">
        <v>6</v>
      </c>
      <c r="C4909" s="1" t="s">
        <v>2017</v>
      </c>
      <c r="D4909" s="1" t="s">
        <v>400</v>
      </c>
      <c r="E4909" s="1" t="s">
        <v>40</v>
      </c>
      <c r="F4909" s="1" t="s">
        <v>21833</v>
      </c>
      <c r="G4909" s="14">
        <v>9160006660</v>
      </c>
      <c r="H4909" s="1" t="s">
        <v>15</v>
      </c>
      <c r="I4909" s="1" t="s">
        <v>62</v>
      </c>
      <c r="J4909" s="1" t="s">
        <v>47297</v>
      </c>
      <c r="K4909" s="3" t="s">
        <v>42</v>
      </c>
      <c r="L4909" s="1" t="s">
        <v>47325</v>
      </c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1"/>
      <c r="AA4909" s="1" t="s">
        <v>16</v>
      </c>
      <c r="AB4909" s="3" t="s">
        <v>12</v>
      </c>
      <c r="AC4909" s="23" t="s">
        <v>37782</v>
      </c>
      <c r="AD4909" s="23" t="s">
        <v>42774</v>
      </c>
      <c r="AE4909" t="s">
        <v>35410</v>
      </c>
    </row>
    <row r="4910" spans="1:31" ht="14.25" customHeight="1">
      <c r="A4910" s="1">
        <v>4909</v>
      </c>
      <c r="B4910" s="1" t="s">
        <v>54</v>
      </c>
      <c r="C4910" s="1" t="s">
        <v>2045</v>
      </c>
      <c r="D4910" s="1" t="s">
        <v>2046</v>
      </c>
      <c r="E4910" s="1" t="s">
        <v>131</v>
      </c>
      <c r="F4910" s="1" t="s">
        <v>33573</v>
      </c>
      <c r="G4910" s="14">
        <v>9191444644</v>
      </c>
      <c r="H4910" s="1" t="s">
        <v>20</v>
      </c>
      <c r="I4910" s="1" t="s">
        <v>41</v>
      </c>
      <c r="J4910" s="1" t="s">
        <v>47297</v>
      </c>
      <c r="K4910" s="3" t="s">
        <v>17</v>
      </c>
      <c r="L4910" s="1" t="s">
        <v>47325</v>
      </c>
      <c r="M4910" s="4" t="s">
        <v>42</v>
      </c>
      <c r="N4910" s="3" t="str">
        <f>J4910</f>
        <v>[&lt;30 Lacs -50 Lacs]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1"/>
      <c r="AA4910" s="1" t="s">
        <v>16</v>
      </c>
      <c r="AB4910" s="3" t="s">
        <v>12</v>
      </c>
      <c r="AC4910" s="23" t="s">
        <v>37782</v>
      </c>
      <c r="AD4910" s="23" t="s">
        <v>42775</v>
      </c>
      <c r="AE4910" t="s">
        <v>35399</v>
      </c>
    </row>
    <row r="4911" spans="1:31" ht="14.25" customHeight="1">
      <c r="A4911" s="1">
        <v>4910</v>
      </c>
      <c r="B4911" s="1" t="s">
        <v>54</v>
      </c>
      <c r="C4911" s="1" t="s">
        <v>2070</v>
      </c>
      <c r="D4911" s="1" t="s">
        <v>386</v>
      </c>
      <c r="E4911" s="1" t="s">
        <v>2071</v>
      </c>
      <c r="F4911" s="1" t="s">
        <v>31310</v>
      </c>
      <c r="G4911" s="14">
        <v>91994444119</v>
      </c>
      <c r="H4911" s="1" t="s">
        <v>8</v>
      </c>
      <c r="I4911" s="1" t="s">
        <v>41</v>
      </c>
      <c r="J4911" s="1" t="s">
        <v>47297</v>
      </c>
      <c r="K4911" s="3" t="s">
        <v>171</v>
      </c>
      <c r="L4911" s="1" t="s">
        <v>47325</v>
      </c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1"/>
      <c r="AA4911" s="1" t="s">
        <v>16</v>
      </c>
      <c r="AB4911" s="3" t="s">
        <v>12</v>
      </c>
      <c r="AC4911" s="23" t="s">
        <v>37782</v>
      </c>
      <c r="AD4911" s="23" t="s">
        <v>42776</v>
      </c>
      <c r="AE4911" t="s">
        <v>35410</v>
      </c>
    </row>
    <row r="4912" spans="1:31" ht="14.25" customHeight="1">
      <c r="A4912" s="1">
        <v>4911</v>
      </c>
      <c r="B4912" s="1" t="s">
        <v>54</v>
      </c>
      <c r="C4912" s="1" t="s">
        <v>2081</v>
      </c>
      <c r="D4912" s="1" t="s">
        <v>58</v>
      </c>
      <c r="E4912" s="1" t="s">
        <v>287</v>
      </c>
      <c r="F4912" s="1" t="s">
        <v>31311</v>
      </c>
      <c r="G4912" s="14">
        <v>91909994110</v>
      </c>
      <c r="H4912" s="1" t="s">
        <v>20</v>
      </c>
      <c r="I4912" s="1" t="s">
        <v>41</v>
      </c>
      <c r="J4912" s="1" t="s">
        <v>47297</v>
      </c>
      <c r="K4912" s="3" t="s">
        <v>17</v>
      </c>
      <c r="L4912" s="1" t="s">
        <v>47325</v>
      </c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1"/>
      <c r="AA4912" s="1" t="s">
        <v>16</v>
      </c>
      <c r="AB4912" s="3" t="s">
        <v>12</v>
      </c>
      <c r="AC4912" s="23" t="s">
        <v>37782</v>
      </c>
      <c r="AD4912" s="23" t="s">
        <v>42777</v>
      </c>
      <c r="AE4912" t="s">
        <v>35410</v>
      </c>
    </row>
    <row r="4913" spans="1:31" ht="14.25" customHeight="1">
      <c r="A4913" s="1">
        <v>4912</v>
      </c>
      <c r="B4913" s="9" t="s">
        <v>6</v>
      </c>
      <c r="C4913" s="1" t="s">
        <v>2085</v>
      </c>
      <c r="D4913" s="1" t="s">
        <v>841</v>
      </c>
      <c r="E4913" s="1" t="s">
        <v>495</v>
      </c>
      <c r="F4913" s="1" t="s">
        <v>21860</v>
      </c>
      <c r="G4913" s="14">
        <v>91999464909</v>
      </c>
      <c r="H4913" s="1" t="s">
        <v>20</v>
      </c>
      <c r="I4913" s="1" t="s">
        <v>41</v>
      </c>
      <c r="J4913" s="1" t="s">
        <v>47297</v>
      </c>
      <c r="K4913" s="3" t="s">
        <v>17</v>
      </c>
      <c r="L4913" s="1" t="s">
        <v>47325</v>
      </c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1"/>
      <c r="AA4913" s="1" t="s">
        <v>16</v>
      </c>
      <c r="AB4913" s="3" t="s">
        <v>12</v>
      </c>
      <c r="AC4913" s="23" t="s">
        <v>37782</v>
      </c>
      <c r="AD4913" s="23" t="s">
        <v>40892</v>
      </c>
      <c r="AE4913" t="s">
        <v>35399</v>
      </c>
    </row>
    <row r="4914" spans="1:31" ht="14.25" customHeight="1">
      <c r="A4914" s="1">
        <v>4913</v>
      </c>
      <c r="B4914" s="1" t="s">
        <v>54</v>
      </c>
      <c r="C4914" s="1" t="s">
        <v>2086</v>
      </c>
      <c r="D4914" s="1" t="s">
        <v>2087</v>
      </c>
      <c r="E4914" s="1" t="s">
        <v>1225</v>
      </c>
      <c r="F4914" s="1" t="s">
        <v>31314</v>
      </c>
      <c r="G4914" s="14">
        <v>91446444994</v>
      </c>
      <c r="H4914" s="1" t="s">
        <v>20</v>
      </c>
      <c r="I4914" s="1" t="s">
        <v>41</v>
      </c>
      <c r="J4914" s="1" t="s">
        <v>47297</v>
      </c>
      <c r="K4914" s="3" t="s">
        <v>17</v>
      </c>
      <c r="L4914" s="1" t="s">
        <v>47325</v>
      </c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1"/>
      <c r="AA4914" s="1" t="s">
        <v>16</v>
      </c>
      <c r="AB4914" s="3" t="s">
        <v>12</v>
      </c>
      <c r="AC4914" s="23" t="s">
        <v>37782</v>
      </c>
      <c r="AD4914" s="23" t="s">
        <v>42778</v>
      </c>
      <c r="AE4914" t="s">
        <v>35399</v>
      </c>
    </row>
    <row r="4915" spans="1:31" ht="14.25" customHeight="1">
      <c r="A4915" s="1">
        <v>4914</v>
      </c>
      <c r="B4915" s="1" t="s">
        <v>54</v>
      </c>
      <c r="C4915" s="1" t="s">
        <v>2088</v>
      </c>
      <c r="D4915" s="1" t="s">
        <v>9302</v>
      </c>
      <c r="E4915" s="1" t="s">
        <v>881</v>
      </c>
      <c r="F4915" s="1" t="s">
        <v>21861</v>
      </c>
      <c r="G4915" s="14">
        <v>919909666</v>
      </c>
      <c r="H4915" s="1" t="s">
        <v>8</v>
      </c>
      <c r="I4915" s="1" t="s">
        <v>41</v>
      </c>
      <c r="J4915" s="1" t="s">
        <v>47297</v>
      </c>
      <c r="K4915" s="3" t="s">
        <v>17</v>
      </c>
      <c r="L4915" s="1" t="s">
        <v>47325</v>
      </c>
      <c r="M4915" s="4" t="s">
        <v>42</v>
      </c>
      <c r="N4915" s="3" t="str">
        <f>J4915</f>
        <v>[&lt;30 Lacs -50 Lacs]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1"/>
      <c r="AA4915" s="1" t="s">
        <v>16</v>
      </c>
      <c r="AB4915" s="3" t="s">
        <v>12</v>
      </c>
      <c r="AC4915" s="23" t="s">
        <v>37782</v>
      </c>
      <c r="AD4915" s="23" t="s">
        <v>42779</v>
      </c>
      <c r="AE4915" t="s">
        <v>35399</v>
      </c>
    </row>
    <row r="4916" spans="1:31" ht="14.25" customHeight="1">
      <c r="A4916" s="1">
        <v>4915</v>
      </c>
      <c r="B4916" s="1" t="s">
        <v>54</v>
      </c>
      <c r="C4916" s="1" t="s">
        <v>2090</v>
      </c>
      <c r="D4916" s="1" t="s">
        <v>1576</v>
      </c>
      <c r="E4916" s="1" t="s">
        <v>18456</v>
      </c>
      <c r="F4916" s="1" t="s">
        <v>31315</v>
      </c>
      <c r="G4916" s="14">
        <v>91990946611</v>
      </c>
      <c r="H4916" s="1" t="s">
        <v>15</v>
      </c>
      <c r="I4916" s="1" t="s">
        <v>41</v>
      </c>
      <c r="J4916" s="1" t="s">
        <v>47297</v>
      </c>
      <c r="K4916" s="3" t="s">
        <v>17</v>
      </c>
      <c r="L4916" s="1" t="s">
        <v>47325</v>
      </c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1"/>
      <c r="AA4916" s="1" t="s">
        <v>16</v>
      </c>
      <c r="AB4916" s="3" t="s">
        <v>12</v>
      </c>
      <c r="AC4916" s="23" t="s">
        <v>37782</v>
      </c>
      <c r="AD4916" s="23" t="s">
        <v>42780</v>
      </c>
      <c r="AE4916" t="s">
        <v>35399</v>
      </c>
    </row>
    <row r="4917" spans="1:31" ht="14.25" customHeight="1">
      <c r="A4917" s="1">
        <v>4916</v>
      </c>
      <c r="B4917" s="1" t="s">
        <v>54</v>
      </c>
      <c r="C4917" s="1" t="s">
        <v>2092</v>
      </c>
      <c r="D4917" s="1" t="s">
        <v>2093</v>
      </c>
      <c r="E4917" s="1" t="s">
        <v>152</v>
      </c>
      <c r="F4917" s="1" t="s">
        <v>21863</v>
      </c>
      <c r="G4917" s="14">
        <v>9196019406</v>
      </c>
      <c r="H4917" s="1" t="s">
        <v>20</v>
      </c>
      <c r="I4917" s="1" t="s">
        <v>107</v>
      </c>
      <c r="J4917" s="1" t="s">
        <v>47297</v>
      </c>
      <c r="K4917" s="3" t="s">
        <v>17</v>
      </c>
      <c r="L4917" s="1" t="s">
        <v>47325</v>
      </c>
      <c r="M4917" s="4" t="s">
        <v>42</v>
      </c>
      <c r="N4917" s="3" t="str">
        <f>J4917</f>
        <v>[&lt;30 Lacs -50 Lacs]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1"/>
      <c r="AA4917" s="1" t="s">
        <v>16</v>
      </c>
      <c r="AB4917" s="3" t="s">
        <v>12</v>
      </c>
      <c r="AC4917" s="23" t="s">
        <v>37782</v>
      </c>
      <c r="AD4917" s="23" t="s">
        <v>39539</v>
      </c>
      <c r="AE4917" t="s">
        <v>35394</v>
      </c>
    </row>
    <row r="4918" spans="1:31" ht="14.25" customHeight="1">
      <c r="A4918" s="1">
        <v>4917</v>
      </c>
      <c r="B4918" s="9" t="s">
        <v>6</v>
      </c>
      <c r="C4918" s="1" t="s">
        <v>2109</v>
      </c>
      <c r="D4918" s="1" t="s">
        <v>610</v>
      </c>
      <c r="E4918" s="1" t="s">
        <v>2110</v>
      </c>
      <c r="F4918" s="1" t="s">
        <v>31319</v>
      </c>
      <c r="G4918" s="14">
        <v>91919909191140</v>
      </c>
      <c r="H4918" s="1" t="s">
        <v>20</v>
      </c>
      <c r="I4918" s="1" t="s">
        <v>41</v>
      </c>
      <c r="J4918" s="1" t="s">
        <v>47297</v>
      </c>
      <c r="K4918" s="3" t="s">
        <v>17</v>
      </c>
      <c r="L4918" s="1" t="s">
        <v>47325</v>
      </c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1"/>
      <c r="AA4918" s="1" t="s">
        <v>16</v>
      </c>
      <c r="AB4918" s="3" t="s">
        <v>12</v>
      </c>
      <c r="AC4918" s="23" t="s">
        <v>37782</v>
      </c>
      <c r="AD4918" s="23" t="s">
        <v>42781</v>
      </c>
      <c r="AE4918" t="s">
        <v>35409</v>
      </c>
    </row>
    <row r="4919" spans="1:31" ht="14.25" customHeight="1">
      <c r="A4919" s="1">
        <v>4918</v>
      </c>
      <c r="B4919" s="9" t="s">
        <v>6</v>
      </c>
      <c r="C4919" s="1" t="s">
        <v>2151</v>
      </c>
      <c r="D4919" s="1" t="s">
        <v>1209</v>
      </c>
      <c r="E4919" s="1" t="s">
        <v>90</v>
      </c>
      <c r="F4919" s="1" t="s">
        <v>21888</v>
      </c>
      <c r="G4919" s="14">
        <v>91999406464</v>
      </c>
      <c r="H4919" s="1" t="s">
        <v>15</v>
      </c>
      <c r="I4919" s="1" t="s">
        <v>41</v>
      </c>
      <c r="J4919" s="1" t="s">
        <v>47297</v>
      </c>
      <c r="K4919" s="3" t="s">
        <v>17</v>
      </c>
      <c r="L4919" s="1" t="s">
        <v>47325</v>
      </c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1"/>
      <c r="AA4919" s="1" t="s">
        <v>11</v>
      </c>
      <c r="AB4919" s="3" t="s">
        <v>274</v>
      </c>
      <c r="AC4919" s="23" t="s">
        <v>37782</v>
      </c>
      <c r="AD4919" s="23" t="s">
        <v>42782</v>
      </c>
      <c r="AE4919" t="s">
        <v>35409</v>
      </c>
    </row>
    <row r="4920" spans="1:31" ht="14.25" customHeight="1">
      <c r="A4920" s="1">
        <v>4919</v>
      </c>
      <c r="B4920" s="1" t="s">
        <v>54</v>
      </c>
      <c r="C4920" s="1" t="s">
        <v>2177</v>
      </c>
      <c r="D4920" s="1" t="s">
        <v>5847</v>
      </c>
      <c r="E4920" s="1" t="s">
        <v>19</v>
      </c>
      <c r="F4920" s="1" t="s">
        <v>31326</v>
      </c>
      <c r="G4920" s="14">
        <v>91949499991</v>
      </c>
      <c r="H4920" s="1" t="s">
        <v>46</v>
      </c>
      <c r="I4920" s="1" t="s">
        <v>9</v>
      </c>
      <c r="J4920" s="1" t="s">
        <v>47297</v>
      </c>
      <c r="K4920" s="3" t="s">
        <v>17</v>
      </c>
      <c r="L4920" s="1" t="s">
        <v>47325</v>
      </c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1"/>
      <c r="AA4920" s="1" t="s">
        <v>16</v>
      </c>
      <c r="AB4920" s="3" t="s">
        <v>12</v>
      </c>
      <c r="AC4920" s="23" t="s">
        <v>37782</v>
      </c>
      <c r="AD4920" s="23" t="s">
        <v>42783</v>
      </c>
      <c r="AE4920" t="s">
        <v>35399</v>
      </c>
    </row>
    <row r="4921" spans="1:31" ht="14.25" customHeight="1">
      <c r="A4921" s="1">
        <v>4920</v>
      </c>
      <c r="B4921" s="1" t="s">
        <v>54</v>
      </c>
      <c r="C4921" s="1" t="s">
        <v>2210</v>
      </c>
      <c r="D4921" s="1" t="s">
        <v>2211</v>
      </c>
      <c r="E4921" s="1" t="s">
        <v>2212</v>
      </c>
      <c r="F4921" s="1" t="s">
        <v>21908</v>
      </c>
      <c r="G4921" s="14">
        <v>914446994</v>
      </c>
      <c r="H4921" s="1" t="s">
        <v>20</v>
      </c>
      <c r="I4921" s="1" t="s">
        <v>9</v>
      </c>
      <c r="J4921" s="1" t="s">
        <v>47297</v>
      </c>
      <c r="K4921" s="3" t="s">
        <v>63</v>
      </c>
      <c r="L4921" s="1" t="s">
        <v>47325</v>
      </c>
      <c r="M4921" s="3" t="s">
        <v>213</v>
      </c>
      <c r="N4921" s="3" t="str">
        <f>J4921</f>
        <v>[&lt;30 Lacs -50 Lacs]</v>
      </c>
      <c r="O4921" s="3" t="s">
        <v>17</v>
      </c>
      <c r="P4921" s="3" t="s">
        <v>47297</v>
      </c>
      <c r="Q4921" s="3" t="s">
        <v>42</v>
      </c>
      <c r="R4921" s="3" t="s">
        <v>47297</v>
      </c>
      <c r="S4921" s="3" t="s">
        <v>27</v>
      </c>
      <c r="T4921" s="3" t="s">
        <v>47297</v>
      </c>
      <c r="U4921" s="3" t="s">
        <v>117</v>
      </c>
      <c r="V4921" s="3" t="s">
        <v>47297</v>
      </c>
      <c r="W4921" s="3" t="s">
        <v>178</v>
      </c>
      <c r="X4921" s="3" t="s">
        <v>47297</v>
      </c>
      <c r="Y4921" s="3" t="s">
        <v>171</v>
      </c>
      <c r="Z4921" s="1" t="s">
        <v>47297</v>
      </c>
      <c r="AA4921" s="1" t="s">
        <v>16</v>
      </c>
      <c r="AB4921" s="3" t="s">
        <v>12</v>
      </c>
      <c r="AC4921" s="23" t="s">
        <v>37782</v>
      </c>
      <c r="AD4921" s="23" t="s">
        <v>42784</v>
      </c>
      <c r="AE4921" t="s">
        <v>35399</v>
      </c>
    </row>
    <row r="4922" spans="1:31" ht="14.25" customHeight="1">
      <c r="A4922" s="1">
        <v>4921</v>
      </c>
      <c r="B4922" s="1" t="s">
        <v>54</v>
      </c>
      <c r="C4922" s="1" t="s">
        <v>2217</v>
      </c>
      <c r="D4922" s="1" t="s">
        <v>1836</v>
      </c>
      <c r="E4922" s="1" t="s">
        <v>36840</v>
      </c>
      <c r="F4922" s="1" t="s">
        <v>21911</v>
      </c>
      <c r="G4922" s="14">
        <v>91990416604</v>
      </c>
      <c r="H4922" s="1" t="s">
        <v>8</v>
      </c>
      <c r="I4922" s="1" t="s">
        <v>41</v>
      </c>
      <c r="J4922" s="1" t="s">
        <v>47297</v>
      </c>
      <c r="K4922" s="3" t="s">
        <v>17</v>
      </c>
      <c r="L4922" s="1" t="s">
        <v>47325</v>
      </c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1"/>
      <c r="AA4922" s="1" t="s">
        <v>16</v>
      </c>
      <c r="AB4922" s="3" t="s">
        <v>12</v>
      </c>
      <c r="AC4922" s="23" t="s">
        <v>37782</v>
      </c>
      <c r="AD4922" s="23" t="s">
        <v>42785</v>
      </c>
      <c r="AE4922" t="s">
        <v>35410</v>
      </c>
    </row>
    <row r="4923" spans="1:31" ht="14.25" customHeight="1">
      <c r="A4923" s="1">
        <v>4922</v>
      </c>
      <c r="B4923" s="9" t="s">
        <v>6</v>
      </c>
      <c r="C4923" s="1" t="s">
        <v>2219</v>
      </c>
      <c r="D4923" s="1" t="s">
        <v>2220</v>
      </c>
      <c r="E4923" s="1" t="s">
        <v>32</v>
      </c>
      <c r="F4923" s="1" t="s">
        <v>21912</v>
      </c>
      <c r="G4923" s="14">
        <v>919944499944</v>
      </c>
      <c r="H4923" s="1" t="s">
        <v>15</v>
      </c>
      <c r="I4923" s="1" t="s">
        <v>62</v>
      </c>
      <c r="J4923" s="1" t="s">
        <v>47297</v>
      </c>
      <c r="K4923" s="3" t="s">
        <v>17</v>
      </c>
      <c r="L4923" s="1" t="s">
        <v>47325</v>
      </c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1"/>
      <c r="AA4923" s="1" t="s">
        <v>11</v>
      </c>
      <c r="AB4923" s="3" t="s">
        <v>13</v>
      </c>
      <c r="AC4923" s="23" t="s">
        <v>37782</v>
      </c>
      <c r="AD4923" s="23" t="s">
        <v>42786</v>
      </c>
      <c r="AE4923" t="s">
        <v>35409</v>
      </c>
    </row>
    <row r="4924" spans="1:31" ht="14.25" customHeight="1">
      <c r="A4924" s="1">
        <v>4923</v>
      </c>
      <c r="B4924" s="9" t="s">
        <v>6</v>
      </c>
      <c r="C4924" s="1" t="s">
        <v>2225</v>
      </c>
      <c r="D4924" s="1" t="s">
        <v>2226</v>
      </c>
      <c r="E4924" s="1" t="s">
        <v>2227</v>
      </c>
      <c r="F4924" s="1" t="s">
        <v>31330</v>
      </c>
      <c r="G4924" s="14">
        <v>919909960144</v>
      </c>
      <c r="H4924" s="1" t="s">
        <v>132</v>
      </c>
      <c r="I4924" s="1" t="s">
        <v>41</v>
      </c>
      <c r="J4924" s="1" t="s">
        <v>47297</v>
      </c>
      <c r="K4924" s="3" t="s">
        <v>17</v>
      </c>
      <c r="L4924" s="1" t="s">
        <v>47325</v>
      </c>
      <c r="M4924" s="4" t="s">
        <v>42</v>
      </c>
      <c r="N4924" s="3" t="str">
        <f t="shared" ref="N4924:N4925" si="124">J4924</f>
        <v>[&lt;30 Lacs -50 Lacs]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1"/>
      <c r="AA4924" s="1" t="s">
        <v>16</v>
      </c>
      <c r="AB4924" s="3" t="s">
        <v>12</v>
      </c>
      <c r="AC4924" s="23" t="s">
        <v>37782</v>
      </c>
      <c r="AD4924" s="23" t="s">
        <v>42787</v>
      </c>
      <c r="AE4924" t="s">
        <v>35410</v>
      </c>
    </row>
    <row r="4925" spans="1:31" ht="14.25" customHeight="1">
      <c r="A4925" s="1">
        <v>4924</v>
      </c>
      <c r="B4925" s="1" t="s">
        <v>54</v>
      </c>
      <c r="C4925" s="1" t="s">
        <v>2230</v>
      </c>
      <c r="D4925" s="1" t="s">
        <v>1573</v>
      </c>
      <c r="E4925" s="1" t="s">
        <v>40</v>
      </c>
      <c r="F4925" s="1" t="s">
        <v>21914</v>
      </c>
      <c r="G4925" s="14">
        <v>91041960914</v>
      </c>
      <c r="H4925" s="1" t="s">
        <v>20</v>
      </c>
      <c r="I4925" s="1" t="s">
        <v>41</v>
      </c>
      <c r="J4925" s="1" t="s">
        <v>47297</v>
      </c>
      <c r="K4925" s="3" t="s">
        <v>17</v>
      </c>
      <c r="L4925" s="1" t="s">
        <v>47325</v>
      </c>
      <c r="M4925" s="4" t="s">
        <v>42</v>
      </c>
      <c r="N4925" s="3" t="str">
        <f t="shared" si="124"/>
        <v>[&lt;30 Lacs -50 Lacs]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1"/>
      <c r="AA4925" s="1" t="s">
        <v>16</v>
      </c>
      <c r="AB4925" s="3" t="s">
        <v>12</v>
      </c>
      <c r="AC4925" s="23" t="s">
        <v>37782</v>
      </c>
      <c r="AD4925" s="23" t="s">
        <v>42788</v>
      </c>
      <c r="AE4925" t="s">
        <v>35409</v>
      </c>
    </row>
    <row r="4926" spans="1:31" ht="14.25" customHeight="1">
      <c r="A4926" s="1">
        <v>4925</v>
      </c>
      <c r="B4926" s="9" t="s">
        <v>6</v>
      </c>
      <c r="C4926" s="1" t="s">
        <v>2236</v>
      </c>
      <c r="D4926" s="1" t="s">
        <v>502</v>
      </c>
      <c r="E4926" s="1" t="s">
        <v>824</v>
      </c>
      <c r="F4926" s="1" t="s">
        <v>31332</v>
      </c>
      <c r="G4926" s="14">
        <v>919494449490</v>
      </c>
      <c r="H4926" s="1" t="s">
        <v>15</v>
      </c>
      <c r="I4926" s="1" t="s">
        <v>9</v>
      </c>
      <c r="J4926" s="1" t="s">
        <v>47297</v>
      </c>
      <c r="K4926" s="3" t="s">
        <v>171</v>
      </c>
      <c r="L4926" s="1" t="s">
        <v>47325</v>
      </c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1"/>
      <c r="AA4926" s="1" t="s">
        <v>16</v>
      </c>
      <c r="AB4926" s="3" t="s">
        <v>12</v>
      </c>
      <c r="AC4926" s="23" t="s">
        <v>37782</v>
      </c>
      <c r="AD4926" s="23" t="s">
        <v>42789</v>
      </c>
      <c r="AE4926" t="s">
        <v>35410</v>
      </c>
    </row>
    <row r="4927" spans="1:31" ht="14.25" customHeight="1">
      <c r="A4927" s="1">
        <v>4926</v>
      </c>
      <c r="B4927" s="1" t="s">
        <v>54</v>
      </c>
      <c r="C4927" s="1" t="s">
        <v>2237</v>
      </c>
      <c r="D4927" s="1" t="s">
        <v>89</v>
      </c>
      <c r="E4927" s="1" t="s">
        <v>2238</v>
      </c>
      <c r="F4927" s="1" t="s">
        <v>31333</v>
      </c>
      <c r="G4927" s="14">
        <v>91944101699</v>
      </c>
      <c r="H4927" s="1" t="s">
        <v>8</v>
      </c>
      <c r="I4927" s="1" t="s">
        <v>9</v>
      </c>
      <c r="J4927" s="1" t="s">
        <v>47297</v>
      </c>
      <c r="K4927" s="3" t="s">
        <v>42</v>
      </c>
      <c r="L4927" s="1" t="s">
        <v>47325</v>
      </c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1"/>
      <c r="AA4927" s="1" t="s">
        <v>16</v>
      </c>
      <c r="AB4927" s="3" t="s">
        <v>12</v>
      </c>
      <c r="AC4927" s="23" t="s">
        <v>37782</v>
      </c>
      <c r="AD4927" s="23" t="s">
        <v>42790</v>
      </c>
      <c r="AE4927" t="s">
        <v>35394</v>
      </c>
    </row>
    <row r="4928" spans="1:31" ht="14.25" customHeight="1">
      <c r="A4928" s="1">
        <v>4927</v>
      </c>
      <c r="B4928" s="9" t="s">
        <v>6</v>
      </c>
      <c r="C4928" s="1" t="s">
        <v>2239</v>
      </c>
      <c r="D4928" s="1" t="s">
        <v>522</v>
      </c>
      <c r="E4928" s="1" t="s">
        <v>2240</v>
      </c>
      <c r="F4928" s="1" t="s">
        <v>21916</v>
      </c>
      <c r="G4928" s="14">
        <v>919099696</v>
      </c>
      <c r="H4928" s="1" t="s">
        <v>8</v>
      </c>
      <c r="I4928" s="1" t="s">
        <v>41</v>
      </c>
      <c r="J4928" s="1" t="s">
        <v>47297</v>
      </c>
      <c r="K4928" s="3" t="s">
        <v>17</v>
      </c>
      <c r="L4928" s="1" t="s">
        <v>47325</v>
      </c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1"/>
      <c r="AA4928" s="1" t="s">
        <v>16</v>
      </c>
      <c r="AB4928" s="3" t="s">
        <v>12</v>
      </c>
      <c r="AC4928" s="23" t="s">
        <v>37782</v>
      </c>
      <c r="AD4928" s="23" t="s">
        <v>42791</v>
      </c>
      <c r="AE4928" t="s">
        <v>35399</v>
      </c>
    </row>
    <row r="4929" spans="1:31" ht="14.25" customHeight="1">
      <c r="A4929" s="1">
        <v>4928</v>
      </c>
      <c r="B4929" s="9" t="s">
        <v>6</v>
      </c>
      <c r="C4929" s="1" t="s">
        <v>2241</v>
      </c>
      <c r="D4929" s="1" t="s">
        <v>58</v>
      </c>
      <c r="E4929" s="1" t="s">
        <v>680</v>
      </c>
      <c r="F4929" s="1" t="s">
        <v>21917</v>
      </c>
      <c r="G4929" s="14">
        <v>91916911444</v>
      </c>
      <c r="H4929" s="1" t="s">
        <v>8</v>
      </c>
      <c r="I4929" s="1" t="s">
        <v>41</v>
      </c>
      <c r="J4929" s="1" t="s">
        <v>47297</v>
      </c>
      <c r="K4929" s="3" t="s">
        <v>17</v>
      </c>
      <c r="L4929" s="1" t="s">
        <v>47325</v>
      </c>
      <c r="M4929" s="4" t="s">
        <v>42</v>
      </c>
      <c r="N4929" s="3" t="str">
        <f t="shared" ref="N4929:N4930" si="125">J4929</f>
        <v>[&lt;30 Lacs -50 Lacs]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1"/>
      <c r="AA4929" s="1" t="s">
        <v>16</v>
      </c>
      <c r="AB4929" s="3" t="s">
        <v>12</v>
      </c>
      <c r="AC4929" s="23" t="s">
        <v>37782</v>
      </c>
      <c r="AD4929" s="23" t="s">
        <v>42792</v>
      </c>
      <c r="AE4929" t="s">
        <v>35399</v>
      </c>
    </row>
    <row r="4930" spans="1:31" ht="14.25" customHeight="1">
      <c r="A4930" s="1">
        <v>4929</v>
      </c>
      <c r="B4930" s="9" t="s">
        <v>6</v>
      </c>
      <c r="C4930" s="1" t="s">
        <v>2262</v>
      </c>
      <c r="D4930" s="1" t="s">
        <v>2263</v>
      </c>
      <c r="E4930" s="1" t="s">
        <v>597</v>
      </c>
      <c r="F4930" s="1" t="s">
        <v>21928</v>
      </c>
      <c r="G4930" s="14">
        <v>9191449104</v>
      </c>
      <c r="H4930" s="1" t="s">
        <v>20</v>
      </c>
      <c r="I4930" s="1" t="s">
        <v>41</v>
      </c>
      <c r="J4930" s="1" t="s">
        <v>47297</v>
      </c>
      <c r="K4930" s="3" t="s">
        <v>17</v>
      </c>
      <c r="L4930" s="1" t="s">
        <v>47325</v>
      </c>
      <c r="M4930" s="4" t="s">
        <v>42</v>
      </c>
      <c r="N4930" s="3" t="str">
        <f t="shared" si="125"/>
        <v>[&lt;30 Lacs -50 Lacs]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1"/>
      <c r="AA4930" s="1" t="s">
        <v>16</v>
      </c>
      <c r="AB4930" s="3" t="s">
        <v>12</v>
      </c>
      <c r="AC4930" s="23" t="s">
        <v>37782</v>
      </c>
      <c r="AD4930" s="23" t="s">
        <v>42793</v>
      </c>
      <c r="AE4930" t="s">
        <v>35399</v>
      </c>
    </row>
    <row r="4931" spans="1:31" ht="14.25" customHeight="1">
      <c r="A4931" s="1">
        <v>4930</v>
      </c>
      <c r="B4931" s="1" t="s">
        <v>54</v>
      </c>
      <c r="C4931" s="1" t="s">
        <v>2295</v>
      </c>
      <c r="D4931" s="1" t="s">
        <v>5402</v>
      </c>
      <c r="E4931" s="1" t="s">
        <v>78</v>
      </c>
      <c r="F4931" s="1" t="s">
        <v>21940</v>
      </c>
      <c r="G4931" s="14">
        <v>9194616196</v>
      </c>
      <c r="H4931" s="1" t="s">
        <v>8</v>
      </c>
      <c r="I4931" s="1" t="s">
        <v>9</v>
      </c>
      <c r="J4931" s="1" t="s">
        <v>47297</v>
      </c>
      <c r="K4931" s="3" t="s">
        <v>17</v>
      </c>
      <c r="L4931" s="1" t="s">
        <v>47325</v>
      </c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1"/>
      <c r="AA4931" s="1" t="s">
        <v>11</v>
      </c>
      <c r="AB4931" s="3" t="s">
        <v>56</v>
      </c>
      <c r="AC4931" s="23" t="s">
        <v>37782</v>
      </c>
      <c r="AD4931" s="23" t="s">
        <v>42794</v>
      </c>
      <c r="AE4931" t="s">
        <v>35410</v>
      </c>
    </row>
    <row r="4932" spans="1:31" ht="14.25" customHeight="1">
      <c r="A4932" s="1">
        <v>4931</v>
      </c>
      <c r="B4932" s="9" t="s">
        <v>6</v>
      </c>
      <c r="C4932" s="1" t="s">
        <v>2298</v>
      </c>
      <c r="D4932" s="1" t="s">
        <v>2299</v>
      </c>
      <c r="E4932" s="1" t="s">
        <v>2300</v>
      </c>
      <c r="F4932" s="1" t="s">
        <v>21942</v>
      </c>
      <c r="G4932" s="14">
        <v>9199696969</v>
      </c>
      <c r="H4932" s="1" t="s">
        <v>15</v>
      </c>
      <c r="I4932" s="1" t="s">
        <v>62</v>
      </c>
      <c r="J4932" s="1" t="s">
        <v>47297</v>
      </c>
      <c r="K4932" s="3" t="s">
        <v>42</v>
      </c>
      <c r="L4932" s="1" t="s">
        <v>47325</v>
      </c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1"/>
      <c r="AA4932" s="1" t="s">
        <v>16</v>
      </c>
      <c r="AB4932" s="3" t="s">
        <v>12</v>
      </c>
      <c r="AC4932" s="23" t="s">
        <v>37782</v>
      </c>
      <c r="AD4932" s="23" t="s">
        <v>38900</v>
      </c>
      <c r="AE4932" t="s">
        <v>35409</v>
      </c>
    </row>
    <row r="4933" spans="1:31" ht="14.25" customHeight="1">
      <c r="A4933" s="1">
        <v>4932</v>
      </c>
      <c r="B4933" s="9" t="s">
        <v>6</v>
      </c>
      <c r="C4933" s="1" t="s">
        <v>2301</v>
      </c>
      <c r="D4933" s="1" t="s">
        <v>2046</v>
      </c>
      <c r="E4933" s="1" t="s">
        <v>2302</v>
      </c>
      <c r="F4933" s="1" t="s">
        <v>31339</v>
      </c>
      <c r="G4933" s="14">
        <v>91494496404</v>
      </c>
      <c r="H4933" s="1" t="s">
        <v>15</v>
      </c>
      <c r="I4933" s="1" t="s">
        <v>41</v>
      </c>
      <c r="J4933" s="1" t="s">
        <v>47297</v>
      </c>
      <c r="K4933" s="3" t="s">
        <v>17</v>
      </c>
      <c r="L4933" s="1" t="s">
        <v>47325</v>
      </c>
      <c r="M4933" s="4" t="s">
        <v>42</v>
      </c>
      <c r="N4933" s="3" t="str">
        <f>J4933</f>
        <v>[&lt;30 Lacs -50 Lacs]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1"/>
      <c r="AA4933" s="1" t="s">
        <v>16</v>
      </c>
      <c r="AB4933" s="3" t="s">
        <v>12</v>
      </c>
      <c r="AC4933" s="23" t="s">
        <v>37782</v>
      </c>
      <c r="AD4933" s="23" t="s">
        <v>42795</v>
      </c>
      <c r="AE4933" t="s">
        <v>35394</v>
      </c>
    </row>
    <row r="4934" spans="1:31" ht="14.25" customHeight="1">
      <c r="A4934" s="1">
        <v>4933</v>
      </c>
      <c r="B4934" s="1" t="s">
        <v>54</v>
      </c>
      <c r="C4934" s="1" t="s">
        <v>2308</v>
      </c>
      <c r="D4934" s="1" t="s">
        <v>72</v>
      </c>
      <c r="E4934" s="1" t="s">
        <v>40</v>
      </c>
      <c r="F4934" s="1" t="s">
        <v>21946</v>
      </c>
      <c r="G4934" s="14">
        <v>919404466444</v>
      </c>
      <c r="H4934" s="1" t="s">
        <v>8</v>
      </c>
      <c r="I4934" s="1" t="s">
        <v>62</v>
      </c>
      <c r="J4934" s="1" t="s">
        <v>47297</v>
      </c>
      <c r="K4934" s="3" t="s">
        <v>17</v>
      </c>
      <c r="L4934" s="1" t="s">
        <v>47325</v>
      </c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1"/>
      <c r="AA4934" s="1" t="s">
        <v>11</v>
      </c>
      <c r="AB4934" s="3" t="s">
        <v>13</v>
      </c>
      <c r="AC4934" s="23" t="s">
        <v>37782</v>
      </c>
      <c r="AD4934" s="23" t="s">
        <v>42796</v>
      </c>
      <c r="AE4934" t="s">
        <v>35394</v>
      </c>
    </row>
    <row r="4935" spans="1:31" ht="14.25" customHeight="1">
      <c r="A4935" s="1">
        <v>4934</v>
      </c>
      <c r="B4935" s="1" t="s">
        <v>54</v>
      </c>
      <c r="C4935" s="1" t="s">
        <v>2310</v>
      </c>
      <c r="D4935" s="1" t="s">
        <v>727</v>
      </c>
      <c r="E4935" s="1" t="s">
        <v>308</v>
      </c>
      <c r="F4935" s="1" t="s">
        <v>31340</v>
      </c>
      <c r="G4935" s="14">
        <v>919449646964</v>
      </c>
      <c r="H4935" s="1" t="s">
        <v>8</v>
      </c>
      <c r="I4935" s="1" t="s">
        <v>9</v>
      </c>
      <c r="J4935" s="1" t="s">
        <v>47297</v>
      </c>
      <c r="K4935" s="3" t="s">
        <v>42</v>
      </c>
      <c r="L4935" s="1" t="s">
        <v>47325</v>
      </c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1"/>
      <c r="AA4935" s="1" t="s">
        <v>16</v>
      </c>
      <c r="AB4935" s="3" t="s">
        <v>12</v>
      </c>
      <c r="AC4935" s="23" t="s">
        <v>37782</v>
      </c>
      <c r="AD4935" s="23" t="s">
        <v>42797</v>
      </c>
      <c r="AE4935" t="s">
        <v>35409</v>
      </c>
    </row>
    <row r="4936" spans="1:31" ht="14.25" customHeight="1">
      <c r="A4936" s="1">
        <v>4935</v>
      </c>
      <c r="B4936" s="1" t="s">
        <v>54</v>
      </c>
      <c r="C4936" s="1" t="s">
        <v>2323</v>
      </c>
      <c r="D4936" s="1" t="s">
        <v>2324</v>
      </c>
      <c r="E4936" s="1" t="s">
        <v>87</v>
      </c>
      <c r="F4936" s="1" t="s">
        <v>33596</v>
      </c>
      <c r="G4936" s="14">
        <v>919994614914</v>
      </c>
      <c r="H4936" s="1" t="s">
        <v>15</v>
      </c>
      <c r="I4936" s="1" t="s">
        <v>41</v>
      </c>
      <c r="J4936" s="1" t="s">
        <v>47297</v>
      </c>
      <c r="K4936" s="3" t="s">
        <v>42</v>
      </c>
      <c r="L4936" s="1" t="s">
        <v>47325</v>
      </c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1"/>
      <c r="AA4936" s="1" t="s">
        <v>16</v>
      </c>
      <c r="AB4936" s="3" t="s">
        <v>12</v>
      </c>
      <c r="AC4936" s="23" t="s">
        <v>37782</v>
      </c>
      <c r="AD4936" s="23" t="s">
        <v>42798</v>
      </c>
      <c r="AE4936" t="s">
        <v>35399</v>
      </c>
    </row>
    <row r="4937" spans="1:31" ht="14.25" customHeight="1">
      <c r="A4937" s="1">
        <v>4936</v>
      </c>
      <c r="B4937" s="9" t="s">
        <v>6</v>
      </c>
      <c r="C4937" s="1" t="s">
        <v>2361</v>
      </c>
      <c r="D4937" s="1" t="s">
        <v>494</v>
      </c>
      <c r="E4937" s="1" t="s">
        <v>2362</v>
      </c>
      <c r="F4937" s="1" t="s">
        <v>21969</v>
      </c>
      <c r="G4937" s="14">
        <v>919494149490</v>
      </c>
      <c r="H4937" s="1" t="s">
        <v>46</v>
      </c>
      <c r="I4937" s="1" t="s">
        <v>41</v>
      </c>
      <c r="J4937" s="1" t="s">
        <v>47297</v>
      </c>
      <c r="K4937" s="3" t="s">
        <v>17</v>
      </c>
      <c r="L4937" s="1" t="s">
        <v>47325</v>
      </c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1"/>
      <c r="AA4937" s="1" t="s">
        <v>16</v>
      </c>
      <c r="AB4937" s="3" t="s">
        <v>12</v>
      </c>
      <c r="AC4937" s="23" t="s">
        <v>37782</v>
      </c>
      <c r="AD4937" s="23" t="s">
        <v>42799</v>
      </c>
      <c r="AE4937" t="s">
        <v>35409</v>
      </c>
    </row>
    <row r="4938" spans="1:31" ht="14.25" customHeight="1">
      <c r="A4938" s="1">
        <v>4937</v>
      </c>
      <c r="B4938" s="9" t="s">
        <v>6</v>
      </c>
      <c r="C4938" s="1" t="s">
        <v>2385</v>
      </c>
      <c r="D4938" s="1" t="s">
        <v>526</v>
      </c>
      <c r="E4938" s="1" t="s">
        <v>2386</v>
      </c>
      <c r="F4938" s="1" t="s">
        <v>21980</v>
      </c>
      <c r="G4938" s="14">
        <v>91444444644</v>
      </c>
      <c r="H4938" s="1" t="s">
        <v>15</v>
      </c>
      <c r="I4938" s="1" t="s">
        <v>41</v>
      </c>
      <c r="J4938" s="1" t="s">
        <v>47297</v>
      </c>
      <c r="K4938" s="3" t="s">
        <v>17</v>
      </c>
      <c r="L4938" s="1" t="s">
        <v>47325</v>
      </c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1"/>
      <c r="AA4938" s="1" t="s">
        <v>16</v>
      </c>
      <c r="AB4938" s="3" t="s">
        <v>12</v>
      </c>
      <c r="AC4938" s="23" t="s">
        <v>37782</v>
      </c>
      <c r="AD4938" s="23" t="s">
        <v>42800</v>
      </c>
      <c r="AE4938" t="s">
        <v>35410</v>
      </c>
    </row>
    <row r="4939" spans="1:31" ht="14.25" customHeight="1">
      <c r="A4939" s="1">
        <v>4938</v>
      </c>
      <c r="B4939" s="9" t="s">
        <v>6</v>
      </c>
      <c r="C4939" s="1" t="s">
        <v>2390</v>
      </c>
      <c r="D4939" s="1" t="s">
        <v>495</v>
      </c>
      <c r="E4939" s="1" t="s">
        <v>1636</v>
      </c>
      <c r="F4939" s="1" t="s">
        <v>31349</v>
      </c>
      <c r="G4939" s="14">
        <v>919994949496</v>
      </c>
      <c r="H4939" s="1" t="s">
        <v>15</v>
      </c>
      <c r="I4939" s="1" t="s">
        <v>9</v>
      </c>
      <c r="J4939" s="1" t="s">
        <v>47297</v>
      </c>
      <c r="K4939" s="3" t="s">
        <v>42</v>
      </c>
      <c r="L4939" s="1" t="s">
        <v>47325</v>
      </c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1"/>
      <c r="AA4939" s="1" t="s">
        <v>16</v>
      </c>
      <c r="AB4939" s="3" t="s">
        <v>12</v>
      </c>
      <c r="AC4939" s="23" t="s">
        <v>37782</v>
      </c>
      <c r="AD4939" s="23" t="s">
        <v>41289</v>
      </c>
      <c r="AE4939" t="s">
        <v>35410</v>
      </c>
    </row>
    <row r="4940" spans="1:31" ht="14.25" customHeight="1">
      <c r="A4940" s="1">
        <v>4939</v>
      </c>
      <c r="B4940" s="1" t="s">
        <v>54</v>
      </c>
      <c r="C4940" s="1" t="s">
        <v>2398</v>
      </c>
      <c r="D4940" s="1" t="s">
        <v>2399</v>
      </c>
      <c r="E4940" s="1" t="s">
        <v>139</v>
      </c>
      <c r="F4940" s="1" t="s">
        <v>21985</v>
      </c>
      <c r="G4940" s="14">
        <v>919409404061</v>
      </c>
      <c r="H4940" s="1" t="s">
        <v>15</v>
      </c>
      <c r="I4940" s="1" t="s">
        <v>41</v>
      </c>
      <c r="J4940" s="1" t="s">
        <v>47297</v>
      </c>
      <c r="K4940" s="3" t="s">
        <v>17</v>
      </c>
      <c r="L4940" s="1" t="s">
        <v>47325</v>
      </c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1"/>
      <c r="AA4940" s="1" t="s">
        <v>16</v>
      </c>
      <c r="AB4940" s="3" t="s">
        <v>12</v>
      </c>
      <c r="AC4940" s="23" t="s">
        <v>37782</v>
      </c>
      <c r="AD4940" s="23" t="s">
        <v>42801</v>
      </c>
      <c r="AE4940" t="s">
        <v>35410</v>
      </c>
    </row>
    <row r="4941" spans="1:31" ht="14.25" customHeight="1">
      <c r="A4941" s="1">
        <v>4940</v>
      </c>
      <c r="B4941" s="9" t="s">
        <v>6</v>
      </c>
      <c r="C4941" s="1" t="s">
        <v>2404</v>
      </c>
      <c r="D4941" s="1" t="s">
        <v>917</v>
      </c>
      <c r="E4941" s="1" t="s">
        <v>2405</v>
      </c>
      <c r="F4941" s="1" t="s">
        <v>21987</v>
      </c>
      <c r="G4941" s="14">
        <v>910166466</v>
      </c>
      <c r="H4941" s="1" t="s">
        <v>8</v>
      </c>
      <c r="I4941" s="1" t="s">
        <v>41</v>
      </c>
      <c r="J4941" s="1" t="s">
        <v>47297</v>
      </c>
      <c r="K4941" s="3" t="s">
        <v>213</v>
      </c>
      <c r="L4941" s="1" t="s">
        <v>47325</v>
      </c>
      <c r="M4941" s="4" t="s">
        <v>17</v>
      </c>
      <c r="N4941" s="3" t="str">
        <f>J4941</f>
        <v>[&lt;30 Lacs -50 Lacs]</v>
      </c>
      <c r="O4941" s="4" t="s">
        <v>47347</v>
      </c>
      <c r="P4941" s="3" t="s">
        <v>47297</v>
      </c>
      <c r="Q4941" s="3"/>
      <c r="R4941" s="3"/>
      <c r="S4941" s="3"/>
      <c r="T4941" s="3"/>
      <c r="U4941" s="3"/>
      <c r="V4941" s="3"/>
      <c r="W4941" s="3"/>
      <c r="X4941" s="3"/>
      <c r="Y4941" s="3"/>
      <c r="Z4941" s="1"/>
      <c r="AA4941" s="1" t="s">
        <v>16</v>
      </c>
      <c r="AB4941" s="3" t="s">
        <v>12</v>
      </c>
      <c r="AC4941" s="23" t="s">
        <v>37782</v>
      </c>
      <c r="AD4941" s="23" t="s">
        <v>42802</v>
      </c>
      <c r="AE4941" t="s">
        <v>35409</v>
      </c>
    </row>
    <row r="4942" spans="1:31" ht="14.25" customHeight="1">
      <c r="A4942" s="1">
        <v>4941</v>
      </c>
      <c r="B4942" s="9" t="s">
        <v>6</v>
      </c>
      <c r="C4942" s="1" t="s">
        <v>2418</v>
      </c>
      <c r="D4942" s="1" t="s">
        <v>2419</v>
      </c>
      <c r="E4942" s="1" t="s">
        <v>2420</v>
      </c>
      <c r="F4942" s="1" t="s">
        <v>21994</v>
      </c>
      <c r="G4942" s="14">
        <v>91960104966</v>
      </c>
      <c r="H4942" s="1" t="s">
        <v>46</v>
      </c>
      <c r="I4942" s="1" t="s">
        <v>9</v>
      </c>
      <c r="J4942" s="1" t="s">
        <v>47297</v>
      </c>
      <c r="K4942" s="3" t="s">
        <v>171</v>
      </c>
      <c r="L4942" s="1" t="s">
        <v>47325</v>
      </c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1"/>
      <c r="AA4942" s="1" t="s">
        <v>16</v>
      </c>
      <c r="AB4942" s="3" t="s">
        <v>12</v>
      </c>
      <c r="AC4942" s="23" t="s">
        <v>37782</v>
      </c>
      <c r="AD4942" s="23" t="s">
        <v>39945</v>
      </c>
      <c r="AE4942" t="s">
        <v>35410</v>
      </c>
    </row>
    <row r="4943" spans="1:31" ht="14.25" customHeight="1">
      <c r="A4943" s="1">
        <v>4942</v>
      </c>
      <c r="B4943" s="9" t="s">
        <v>6</v>
      </c>
      <c r="C4943" s="1" t="s">
        <v>2432</v>
      </c>
      <c r="D4943" s="1" t="s">
        <v>784</v>
      </c>
      <c r="E4943" s="1" t="s">
        <v>131</v>
      </c>
      <c r="F4943" s="1" t="s">
        <v>21999</v>
      </c>
      <c r="G4943" s="14">
        <v>914160416</v>
      </c>
      <c r="H4943" s="1" t="s">
        <v>15</v>
      </c>
      <c r="I4943" s="1" t="s">
        <v>41</v>
      </c>
      <c r="J4943" s="1" t="s">
        <v>47297</v>
      </c>
      <c r="K4943" s="3" t="s">
        <v>17</v>
      </c>
      <c r="L4943" s="1" t="s">
        <v>47325</v>
      </c>
      <c r="M4943" s="4" t="s">
        <v>42</v>
      </c>
      <c r="N4943" s="3" t="str">
        <f t="shared" ref="N4943:N4947" si="126">J4943</f>
        <v>[&lt;30 Lacs -50 Lacs]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1"/>
      <c r="AA4943" s="1" t="s">
        <v>16</v>
      </c>
      <c r="AB4943" s="3" t="s">
        <v>12</v>
      </c>
      <c r="AC4943" s="23" t="s">
        <v>37782</v>
      </c>
      <c r="AD4943" s="23" t="s">
        <v>42803</v>
      </c>
      <c r="AE4943" t="s">
        <v>35394</v>
      </c>
    </row>
    <row r="4944" spans="1:31" ht="14.25" customHeight="1">
      <c r="A4944" s="1">
        <v>4943</v>
      </c>
      <c r="B4944" s="1" t="s">
        <v>54</v>
      </c>
      <c r="C4944" s="1" t="s">
        <v>2449</v>
      </c>
      <c r="D4944" s="1" t="s">
        <v>35724</v>
      </c>
      <c r="E4944" s="1" t="s">
        <v>1244</v>
      </c>
      <c r="F4944" s="1" t="s">
        <v>33612</v>
      </c>
      <c r="G4944" s="14">
        <v>919694966499</v>
      </c>
      <c r="H4944" s="1" t="s">
        <v>8</v>
      </c>
      <c r="I4944" s="1" t="s">
        <v>41</v>
      </c>
      <c r="J4944" s="1" t="s">
        <v>47297</v>
      </c>
      <c r="K4944" s="3" t="s">
        <v>213</v>
      </c>
      <c r="L4944" s="1" t="s">
        <v>47325</v>
      </c>
      <c r="M4944" s="4" t="s">
        <v>17</v>
      </c>
      <c r="N4944" s="3" t="str">
        <f t="shared" si="126"/>
        <v>[&lt;30 Lacs -50 Lacs]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1"/>
      <c r="AA4944" s="1" t="s">
        <v>16</v>
      </c>
      <c r="AB4944" s="3" t="s">
        <v>12</v>
      </c>
      <c r="AC4944" s="23" t="s">
        <v>37782</v>
      </c>
      <c r="AD4944" s="23" t="s">
        <v>42804</v>
      </c>
      <c r="AE4944" t="s">
        <v>35409</v>
      </c>
    </row>
    <row r="4945" spans="1:31" ht="14.25" customHeight="1">
      <c r="A4945" s="1">
        <v>4944</v>
      </c>
      <c r="B4945" s="1" t="s">
        <v>54</v>
      </c>
      <c r="C4945" s="1" t="s">
        <v>2453</v>
      </c>
      <c r="D4945" s="1" t="s">
        <v>31</v>
      </c>
      <c r="E4945" s="1" t="s">
        <v>73</v>
      </c>
      <c r="F4945" s="1" t="s">
        <v>22010</v>
      </c>
      <c r="G4945" s="14">
        <v>9140400004</v>
      </c>
      <c r="H4945" s="1" t="s">
        <v>46</v>
      </c>
      <c r="I4945" s="1" t="s">
        <v>9</v>
      </c>
      <c r="J4945" s="1" t="s">
        <v>47297</v>
      </c>
      <c r="K4945" s="3" t="s">
        <v>213</v>
      </c>
      <c r="L4945" s="1" t="s">
        <v>47325</v>
      </c>
      <c r="M4945" s="4" t="s">
        <v>17</v>
      </c>
      <c r="N4945" s="3" t="str">
        <f t="shared" si="126"/>
        <v>[&lt;30 Lacs -50 Lacs]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1"/>
      <c r="AA4945" s="1" t="s">
        <v>16</v>
      </c>
      <c r="AB4945" s="3" t="s">
        <v>12</v>
      </c>
      <c r="AC4945" s="23" t="s">
        <v>37782</v>
      </c>
      <c r="AD4945" s="23" t="s">
        <v>42805</v>
      </c>
      <c r="AE4945" t="s">
        <v>35394</v>
      </c>
    </row>
    <row r="4946" spans="1:31" ht="14.25" customHeight="1">
      <c r="A4946" s="1">
        <v>4945</v>
      </c>
      <c r="B4946" s="1" t="s">
        <v>54</v>
      </c>
      <c r="C4946" s="1" t="s">
        <v>2456</v>
      </c>
      <c r="D4946" s="1" t="s">
        <v>937</v>
      </c>
      <c r="E4946" s="1" t="s">
        <v>36711</v>
      </c>
      <c r="F4946" s="1" t="s">
        <v>22013</v>
      </c>
      <c r="G4946" s="14">
        <v>919041669991</v>
      </c>
      <c r="H4946" s="1" t="s">
        <v>8</v>
      </c>
      <c r="I4946" s="1" t="s">
        <v>9</v>
      </c>
      <c r="J4946" s="1" t="s">
        <v>47297</v>
      </c>
      <c r="K4946" s="3" t="s">
        <v>63</v>
      </c>
      <c r="L4946" s="1" t="s">
        <v>47325</v>
      </c>
      <c r="M4946" s="3" t="s">
        <v>213</v>
      </c>
      <c r="N4946" s="3" t="str">
        <f t="shared" si="126"/>
        <v>[&lt;30 Lacs -50 Lacs]</v>
      </c>
      <c r="O4946" s="3" t="s">
        <v>17</v>
      </c>
      <c r="P4946" s="3" t="s">
        <v>47297</v>
      </c>
      <c r="Q4946" s="3" t="s">
        <v>42</v>
      </c>
      <c r="R4946" s="3" t="s">
        <v>47297</v>
      </c>
      <c r="S4946" s="3" t="s">
        <v>27</v>
      </c>
      <c r="T4946" s="3" t="s">
        <v>47297</v>
      </c>
      <c r="U4946" s="3" t="s">
        <v>117</v>
      </c>
      <c r="V4946" s="3" t="s">
        <v>47297</v>
      </c>
      <c r="W4946" s="3" t="s">
        <v>178</v>
      </c>
      <c r="X4946" s="3" t="s">
        <v>47297</v>
      </c>
      <c r="Y4946" s="3" t="s">
        <v>171</v>
      </c>
      <c r="Z4946" s="1" t="s">
        <v>47297</v>
      </c>
      <c r="AA4946" s="1" t="s">
        <v>16</v>
      </c>
      <c r="AB4946" s="3" t="s">
        <v>12</v>
      </c>
      <c r="AC4946" s="23" t="s">
        <v>37782</v>
      </c>
      <c r="AD4946" s="23" t="s">
        <v>42806</v>
      </c>
      <c r="AE4946" t="s">
        <v>35399</v>
      </c>
    </row>
    <row r="4947" spans="1:31" ht="14.25" customHeight="1">
      <c r="A4947" s="1">
        <v>4946</v>
      </c>
      <c r="B4947" s="9" t="s">
        <v>6</v>
      </c>
      <c r="C4947" s="1" t="s">
        <v>2460</v>
      </c>
      <c r="D4947" s="1" t="s">
        <v>2461</v>
      </c>
      <c r="E4947" s="1" t="s">
        <v>558</v>
      </c>
      <c r="F4947" s="1" t="s">
        <v>22014</v>
      </c>
      <c r="G4947" s="14">
        <v>9140991600</v>
      </c>
      <c r="H4947" s="1" t="s">
        <v>15</v>
      </c>
      <c r="I4947" s="1" t="s">
        <v>41</v>
      </c>
      <c r="J4947" s="1" t="s">
        <v>47297</v>
      </c>
      <c r="K4947" s="3" t="s">
        <v>213</v>
      </c>
      <c r="L4947" s="1" t="s">
        <v>47325</v>
      </c>
      <c r="M4947" s="4" t="s">
        <v>17</v>
      </c>
      <c r="N4947" s="3" t="str">
        <f t="shared" si="126"/>
        <v>[&lt;30 Lacs -50 Lacs]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1"/>
      <c r="AA4947" s="1" t="s">
        <v>16</v>
      </c>
      <c r="AB4947" s="3" t="s">
        <v>12</v>
      </c>
      <c r="AC4947" s="23" t="s">
        <v>37782</v>
      </c>
      <c r="AD4947" s="23" t="s">
        <v>42807</v>
      </c>
      <c r="AE4947" t="s">
        <v>35409</v>
      </c>
    </row>
    <row r="4948" spans="1:31" ht="14.25" customHeight="1">
      <c r="A4948" s="1">
        <v>4947</v>
      </c>
      <c r="B4948" s="9" t="s">
        <v>6</v>
      </c>
      <c r="C4948" s="1" t="s">
        <v>2473</v>
      </c>
      <c r="D4948" s="1" t="s">
        <v>1348</v>
      </c>
      <c r="E4948" s="1" t="s">
        <v>40</v>
      </c>
      <c r="F4948" s="1" t="s">
        <v>22019</v>
      </c>
      <c r="G4948" s="14">
        <v>9194460466</v>
      </c>
      <c r="H4948" s="1" t="s">
        <v>8</v>
      </c>
      <c r="I4948" s="1" t="s">
        <v>9</v>
      </c>
      <c r="J4948" s="1" t="s">
        <v>47297</v>
      </c>
      <c r="K4948" s="3" t="s">
        <v>17</v>
      </c>
      <c r="L4948" s="1" t="s">
        <v>47325</v>
      </c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1"/>
      <c r="AA4948" s="1" t="s">
        <v>16</v>
      </c>
      <c r="AB4948" s="3" t="s">
        <v>12</v>
      </c>
      <c r="AC4948" s="23" t="s">
        <v>37782</v>
      </c>
      <c r="AD4948" s="23" t="s">
        <v>42808</v>
      </c>
      <c r="AE4948" t="s">
        <v>35394</v>
      </c>
    </row>
    <row r="4949" spans="1:31" ht="14.25" customHeight="1">
      <c r="A4949" s="1">
        <v>4948</v>
      </c>
      <c r="B4949" s="9" t="s">
        <v>6</v>
      </c>
      <c r="C4949" s="1" t="s">
        <v>2479</v>
      </c>
      <c r="D4949" s="1" t="s">
        <v>1015</v>
      </c>
      <c r="E4949" s="1" t="s">
        <v>558</v>
      </c>
      <c r="F4949" s="1" t="s">
        <v>22022</v>
      </c>
      <c r="G4949" s="14">
        <v>919649644444</v>
      </c>
      <c r="H4949" s="1" t="s">
        <v>8</v>
      </c>
      <c r="I4949" s="1" t="s">
        <v>41</v>
      </c>
      <c r="J4949" s="1" t="s">
        <v>47297</v>
      </c>
      <c r="K4949" s="3" t="s">
        <v>42</v>
      </c>
      <c r="L4949" s="1" t="s">
        <v>47325</v>
      </c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1"/>
      <c r="AA4949" s="1" t="s">
        <v>16</v>
      </c>
      <c r="AB4949" s="3" t="s">
        <v>12</v>
      </c>
      <c r="AC4949" s="23" t="s">
        <v>37782</v>
      </c>
      <c r="AD4949" s="23" t="s">
        <v>42809</v>
      </c>
      <c r="AE4949" t="s">
        <v>35394</v>
      </c>
    </row>
    <row r="4950" spans="1:31" ht="14.25" customHeight="1">
      <c r="A4950" s="1">
        <v>4949</v>
      </c>
      <c r="B4950" s="9" t="s">
        <v>6</v>
      </c>
      <c r="C4950" s="1" t="s">
        <v>2483</v>
      </c>
      <c r="D4950" s="1" t="s">
        <v>2484</v>
      </c>
      <c r="E4950" s="1" t="s">
        <v>881</v>
      </c>
      <c r="F4950" s="1" t="s">
        <v>22023</v>
      </c>
      <c r="G4950" s="14">
        <v>9141906606</v>
      </c>
      <c r="H4950" s="1" t="s">
        <v>15</v>
      </c>
      <c r="I4950" s="1" t="s">
        <v>41</v>
      </c>
      <c r="J4950" s="1" t="s">
        <v>47297</v>
      </c>
      <c r="K4950" s="3" t="s">
        <v>17</v>
      </c>
      <c r="L4950" s="1" t="s">
        <v>47325</v>
      </c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1"/>
      <c r="AA4950" s="1" t="s">
        <v>16</v>
      </c>
      <c r="AB4950" s="3" t="s">
        <v>12</v>
      </c>
      <c r="AC4950" s="23" t="s">
        <v>37782</v>
      </c>
      <c r="AD4950" s="23" t="s">
        <v>42810</v>
      </c>
      <c r="AE4950" t="s">
        <v>35394</v>
      </c>
    </row>
    <row r="4951" spans="1:31" ht="14.25" customHeight="1">
      <c r="A4951" s="1">
        <v>4950</v>
      </c>
      <c r="B4951" s="1" t="s">
        <v>54</v>
      </c>
      <c r="C4951" s="1" t="s">
        <v>2500</v>
      </c>
      <c r="D4951" s="1" t="s">
        <v>8239</v>
      </c>
      <c r="E4951" s="1" t="s">
        <v>36841</v>
      </c>
      <c r="F4951" s="1" t="s">
        <v>31359</v>
      </c>
      <c r="G4951" s="14">
        <v>91964614699</v>
      </c>
      <c r="H4951" s="1" t="s">
        <v>132</v>
      </c>
      <c r="I4951" s="1" t="s">
        <v>62</v>
      </c>
      <c r="J4951" s="1" t="s">
        <v>47297</v>
      </c>
      <c r="K4951" s="3" t="s">
        <v>17</v>
      </c>
      <c r="L4951" s="1" t="s">
        <v>47325</v>
      </c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1"/>
      <c r="AA4951" s="1" t="s">
        <v>11</v>
      </c>
      <c r="AB4951" s="3" t="s">
        <v>56</v>
      </c>
      <c r="AC4951" s="23" t="s">
        <v>37782</v>
      </c>
      <c r="AD4951" s="23" t="s">
        <v>38568</v>
      </c>
      <c r="AE4951" t="s">
        <v>35409</v>
      </c>
    </row>
    <row r="4952" spans="1:31" ht="14.25" customHeight="1">
      <c r="A4952" s="1">
        <v>4951</v>
      </c>
      <c r="B4952" s="9" t="s">
        <v>6</v>
      </c>
      <c r="C4952" s="1" t="s">
        <v>2516</v>
      </c>
      <c r="D4952" s="1" t="s">
        <v>1169</v>
      </c>
      <c r="E4952" s="1" t="s">
        <v>19</v>
      </c>
      <c r="F4952" s="1" t="s">
        <v>22039</v>
      </c>
      <c r="G4952" s="14">
        <v>91096646641</v>
      </c>
      <c r="H4952" s="1" t="s">
        <v>8</v>
      </c>
      <c r="I4952" s="1" t="s">
        <v>41</v>
      </c>
      <c r="J4952" s="1" t="s">
        <v>47297</v>
      </c>
      <c r="K4952" s="3" t="s">
        <v>17</v>
      </c>
      <c r="L4952" s="1" t="s">
        <v>47325</v>
      </c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1"/>
      <c r="AA4952" s="1" t="s">
        <v>11</v>
      </c>
      <c r="AB4952" s="3" t="s">
        <v>13</v>
      </c>
      <c r="AC4952" s="23" t="s">
        <v>37782</v>
      </c>
      <c r="AD4952" s="23" t="s">
        <v>42811</v>
      </c>
      <c r="AE4952" t="s">
        <v>35399</v>
      </c>
    </row>
    <row r="4953" spans="1:31" ht="14.25" customHeight="1">
      <c r="A4953" s="1">
        <v>4952</v>
      </c>
      <c r="B4953" s="1" t="s">
        <v>54</v>
      </c>
      <c r="C4953" s="1" t="s">
        <v>2519</v>
      </c>
      <c r="D4953" s="1" t="s">
        <v>36489</v>
      </c>
      <c r="E4953" s="1" t="s">
        <v>788</v>
      </c>
      <c r="F4953" s="1" t="s">
        <v>33619</v>
      </c>
      <c r="G4953" s="14">
        <v>91414440669</v>
      </c>
      <c r="H4953" s="1" t="s">
        <v>15</v>
      </c>
      <c r="I4953" s="1" t="s">
        <v>41</v>
      </c>
      <c r="J4953" s="1" t="s">
        <v>47297</v>
      </c>
      <c r="K4953" s="3" t="s">
        <v>17</v>
      </c>
      <c r="L4953" s="1" t="s">
        <v>47325</v>
      </c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1"/>
      <c r="AA4953" s="1" t="s">
        <v>16</v>
      </c>
      <c r="AB4953" s="3" t="s">
        <v>12</v>
      </c>
      <c r="AC4953" s="23" t="s">
        <v>37782</v>
      </c>
      <c r="AD4953" s="23" t="s">
        <v>40521</v>
      </c>
      <c r="AE4953" t="s">
        <v>35399</v>
      </c>
    </row>
    <row r="4954" spans="1:31" ht="14.25" customHeight="1">
      <c r="A4954" s="1">
        <v>4953</v>
      </c>
      <c r="B4954" s="1" t="s">
        <v>54</v>
      </c>
      <c r="C4954" s="1" t="s">
        <v>2521</v>
      </c>
      <c r="D4954" s="1" t="s">
        <v>126</v>
      </c>
      <c r="E4954" s="1" t="s">
        <v>487</v>
      </c>
      <c r="F4954" s="1" t="s">
        <v>22043</v>
      </c>
      <c r="G4954" s="14">
        <v>9194444644</v>
      </c>
      <c r="H4954" s="1" t="s">
        <v>20</v>
      </c>
      <c r="I4954" s="1" t="s">
        <v>41</v>
      </c>
      <c r="J4954" s="1" t="s">
        <v>47297</v>
      </c>
      <c r="K4954" s="3" t="s">
        <v>17</v>
      </c>
      <c r="L4954" s="1" t="s">
        <v>47325</v>
      </c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1"/>
      <c r="AA4954" s="1" t="s">
        <v>16</v>
      </c>
      <c r="AB4954" s="3" t="s">
        <v>12</v>
      </c>
      <c r="AC4954" s="23" t="s">
        <v>37782</v>
      </c>
      <c r="AD4954" s="23" t="s">
        <v>42812</v>
      </c>
      <c r="AE4954" t="s">
        <v>35410</v>
      </c>
    </row>
    <row r="4955" spans="1:31" ht="14.25" customHeight="1">
      <c r="A4955" s="1">
        <v>4954</v>
      </c>
      <c r="B4955" s="9" t="s">
        <v>6</v>
      </c>
      <c r="C4955" s="1" t="s">
        <v>2538</v>
      </c>
      <c r="D4955" s="1" t="s">
        <v>2539</v>
      </c>
      <c r="E4955" s="1" t="s">
        <v>2540</v>
      </c>
      <c r="F4955" s="1" t="s">
        <v>22052</v>
      </c>
      <c r="G4955" s="14">
        <v>91496946696</v>
      </c>
      <c r="H4955" s="1" t="s">
        <v>20</v>
      </c>
      <c r="I4955" s="1" t="s">
        <v>41</v>
      </c>
      <c r="J4955" s="1" t="s">
        <v>47297</v>
      </c>
      <c r="K4955" s="3" t="s">
        <v>17</v>
      </c>
      <c r="L4955" s="1" t="s">
        <v>47325</v>
      </c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1"/>
      <c r="AA4955" s="1" t="s">
        <v>16</v>
      </c>
      <c r="AB4955" s="3" t="s">
        <v>12</v>
      </c>
      <c r="AC4955" s="23" t="s">
        <v>37782</v>
      </c>
      <c r="AD4955" s="23" t="s">
        <v>42813</v>
      </c>
      <c r="AE4955" t="s">
        <v>35409</v>
      </c>
    </row>
    <row r="4956" spans="1:31" ht="14.25" customHeight="1">
      <c r="A4956" s="1">
        <v>4955</v>
      </c>
      <c r="B4956" s="9" t="s">
        <v>6</v>
      </c>
      <c r="C4956" s="1" t="s">
        <v>2560</v>
      </c>
      <c r="D4956" s="1" t="s">
        <v>522</v>
      </c>
      <c r="E4956" s="1" t="s">
        <v>2561</v>
      </c>
      <c r="F4956" s="1" t="s">
        <v>22062</v>
      </c>
      <c r="G4956" s="14">
        <v>919944694444</v>
      </c>
      <c r="H4956" s="1" t="s">
        <v>20</v>
      </c>
      <c r="I4956" s="1" t="s">
        <v>41</v>
      </c>
      <c r="J4956" s="1" t="s">
        <v>47297</v>
      </c>
      <c r="K4956" s="3" t="s">
        <v>63</v>
      </c>
      <c r="L4956" s="1" t="s">
        <v>47325</v>
      </c>
      <c r="M4956" s="3" t="s">
        <v>213</v>
      </c>
      <c r="N4956" s="3" t="str">
        <f>J4956</f>
        <v>[&lt;30 Lacs -50 Lacs]</v>
      </c>
      <c r="O4956" s="3" t="s">
        <v>17</v>
      </c>
      <c r="P4956" s="3" t="s">
        <v>47297</v>
      </c>
      <c r="Q4956" s="3" t="s">
        <v>42</v>
      </c>
      <c r="R4956" s="3" t="s">
        <v>47297</v>
      </c>
      <c r="S4956" s="3" t="s">
        <v>27</v>
      </c>
      <c r="T4956" s="3" t="s">
        <v>47297</v>
      </c>
      <c r="U4956" s="3" t="s">
        <v>117</v>
      </c>
      <c r="V4956" s="3" t="s">
        <v>47297</v>
      </c>
      <c r="W4956" s="3" t="s">
        <v>178</v>
      </c>
      <c r="X4956" s="3" t="s">
        <v>47297</v>
      </c>
      <c r="Y4956" s="3" t="s">
        <v>171</v>
      </c>
      <c r="Z4956" s="1" t="s">
        <v>47297</v>
      </c>
      <c r="AA4956" s="1" t="s">
        <v>16</v>
      </c>
      <c r="AB4956" s="3" t="s">
        <v>12</v>
      </c>
      <c r="AC4956" s="23" t="s">
        <v>37782</v>
      </c>
      <c r="AD4956" s="23" t="s">
        <v>42814</v>
      </c>
      <c r="AE4956" t="s">
        <v>35399</v>
      </c>
    </row>
    <row r="4957" spans="1:31" ht="14.25" customHeight="1">
      <c r="A4957" s="1">
        <v>4956</v>
      </c>
      <c r="B4957" s="9" t="s">
        <v>6</v>
      </c>
      <c r="C4957" s="1" t="s">
        <v>2576</v>
      </c>
      <c r="D4957" s="1" t="s">
        <v>2577</v>
      </c>
      <c r="E4957" s="1" t="s">
        <v>87</v>
      </c>
      <c r="F4957" s="1" t="s">
        <v>33623</v>
      </c>
      <c r="G4957" s="14">
        <v>919404409991</v>
      </c>
      <c r="H4957" s="1" t="s">
        <v>15</v>
      </c>
      <c r="I4957" s="1" t="s">
        <v>41</v>
      </c>
      <c r="J4957" s="1" t="s">
        <v>47297</v>
      </c>
      <c r="K4957" s="3" t="s">
        <v>17</v>
      </c>
      <c r="L4957" s="1" t="s">
        <v>47325</v>
      </c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1"/>
      <c r="AA4957" s="1" t="s">
        <v>11</v>
      </c>
      <c r="AB4957" s="3" t="s">
        <v>56</v>
      </c>
      <c r="AC4957" s="23" t="s">
        <v>37782</v>
      </c>
      <c r="AD4957" s="23" t="s">
        <v>42815</v>
      </c>
      <c r="AE4957" t="s">
        <v>35394</v>
      </c>
    </row>
    <row r="4958" spans="1:31" ht="14.25" customHeight="1">
      <c r="A4958" s="1">
        <v>4957</v>
      </c>
      <c r="B4958" s="9" t="s">
        <v>6</v>
      </c>
      <c r="C4958" s="1" t="s">
        <v>2578</v>
      </c>
      <c r="D4958" s="1" t="s">
        <v>1629</v>
      </c>
      <c r="E4958" s="1" t="s">
        <v>19</v>
      </c>
      <c r="F4958" s="1" t="s">
        <v>22067</v>
      </c>
      <c r="G4958" s="14">
        <v>919994940916</v>
      </c>
      <c r="H4958" s="1" t="s">
        <v>15</v>
      </c>
      <c r="I4958" s="1" t="s">
        <v>41</v>
      </c>
      <c r="J4958" s="1" t="s">
        <v>47297</v>
      </c>
      <c r="K4958" s="3" t="s">
        <v>17</v>
      </c>
      <c r="L4958" s="1" t="s">
        <v>47325</v>
      </c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1"/>
      <c r="AA4958" s="1" t="s">
        <v>16</v>
      </c>
      <c r="AB4958" s="3" t="s">
        <v>12</v>
      </c>
      <c r="AC4958" s="23" t="s">
        <v>37782</v>
      </c>
      <c r="AD4958" s="23" t="s">
        <v>39362</v>
      </c>
      <c r="AE4958" t="s">
        <v>35394</v>
      </c>
    </row>
    <row r="4959" spans="1:31" ht="14.25" customHeight="1">
      <c r="A4959" s="1">
        <v>4958</v>
      </c>
      <c r="B4959" s="9" t="s">
        <v>6</v>
      </c>
      <c r="C4959" s="1" t="s">
        <v>2605</v>
      </c>
      <c r="D4959" s="1" t="s">
        <v>1136</v>
      </c>
      <c r="E4959" s="1" t="s">
        <v>40</v>
      </c>
      <c r="F4959" s="1" t="s">
        <v>22082</v>
      </c>
      <c r="G4959" s="14">
        <v>91969491961</v>
      </c>
      <c r="H4959" s="1" t="s">
        <v>8</v>
      </c>
      <c r="I4959" s="1" t="s">
        <v>62</v>
      </c>
      <c r="J4959" s="1" t="s">
        <v>47297</v>
      </c>
      <c r="K4959" s="3" t="s">
        <v>17</v>
      </c>
      <c r="L4959" s="1" t="s">
        <v>47325</v>
      </c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1"/>
      <c r="AA4959" s="1" t="s">
        <v>16</v>
      </c>
      <c r="AB4959" s="3" t="s">
        <v>12</v>
      </c>
      <c r="AC4959" s="23" t="s">
        <v>37782</v>
      </c>
      <c r="AD4959" s="23" t="s">
        <v>42816</v>
      </c>
      <c r="AE4959" t="s">
        <v>35410</v>
      </c>
    </row>
    <row r="4960" spans="1:31" ht="14.25" customHeight="1">
      <c r="A4960" s="1">
        <v>4959</v>
      </c>
      <c r="B4960" s="9" t="s">
        <v>6</v>
      </c>
      <c r="C4960" s="1" t="s">
        <v>2608</v>
      </c>
      <c r="D4960" s="1" t="s">
        <v>2609</v>
      </c>
      <c r="E4960" s="1" t="s">
        <v>2610</v>
      </c>
      <c r="F4960" s="1" t="s">
        <v>22084</v>
      </c>
      <c r="G4960" s="14">
        <v>91641000044</v>
      </c>
      <c r="H4960" s="1" t="s">
        <v>15</v>
      </c>
      <c r="I4960" s="1" t="s">
        <v>62</v>
      </c>
      <c r="J4960" s="1" t="s">
        <v>47297</v>
      </c>
      <c r="K4960" s="3" t="s">
        <v>42</v>
      </c>
      <c r="L4960" s="1" t="s">
        <v>47325</v>
      </c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1"/>
      <c r="AA4960" s="1" t="s">
        <v>16</v>
      </c>
      <c r="AB4960" s="3" t="s">
        <v>12</v>
      </c>
      <c r="AC4960" s="23" t="s">
        <v>37782</v>
      </c>
      <c r="AD4960" s="23" t="s">
        <v>42817</v>
      </c>
      <c r="AE4960" t="s">
        <v>35394</v>
      </c>
    </row>
    <row r="4961" spans="1:31" ht="14.25" customHeight="1">
      <c r="A4961" s="1">
        <v>4960</v>
      </c>
      <c r="B4961" s="1" t="s">
        <v>54</v>
      </c>
      <c r="C4961" s="1" t="s">
        <v>2612</v>
      </c>
      <c r="D4961" s="1" t="s">
        <v>1661</v>
      </c>
      <c r="E4961" s="1" t="s">
        <v>36842</v>
      </c>
      <c r="F4961" s="1" t="s">
        <v>22085</v>
      </c>
      <c r="G4961" s="14">
        <v>919601904449</v>
      </c>
      <c r="H4961" s="1" t="s">
        <v>8</v>
      </c>
      <c r="I4961" s="1" t="s">
        <v>9</v>
      </c>
      <c r="J4961" s="1" t="s">
        <v>47297</v>
      </c>
      <c r="K4961" s="3" t="s">
        <v>17</v>
      </c>
      <c r="L4961" s="1" t="s">
        <v>47325</v>
      </c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1"/>
      <c r="AA4961" s="1" t="s">
        <v>16</v>
      </c>
      <c r="AB4961" s="3" t="s">
        <v>12</v>
      </c>
      <c r="AC4961" s="23" t="s">
        <v>37782</v>
      </c>
      <c r="AD4961" s="23" t="s">
        <v>42818</v>
      </c>
      <c r="AE4961" t="s">
        <v>35394</v>
      </c>
    </row>
    <row r="4962" spans="1:31" ht="14.25" customHeight="1">
      <c r="A4962" s="1">
        <v>4961</v>
      </c>
      <c r="B4962" s="9" t="s">
        <v>6</v>
      </c>
      <c r="C4962" s="1" t="s">
        <v>2614</v>
      </c>
      <c r="D4962" s="1" t="s">
        <v>1196</v>
      </c>
      <c r="E4962" s="1" t="s">
        <v>2615</v>
      </c>
      <c r="F4962" s="1" t="s">
        <v>22087</v>
      </c>
      <c r="G4962" s="14">
        <v>919646460094</v>
      </c>
      <c r="H4962" s="1" t="s">
        <v>37</v>
      </c>
      <c r="I4962" s="1" t="s">
        <v>107</v>
      </c>
      <c r="J4962" s="1" t="s">
        <v>47297</v>
      </c>
      <c r="K4962" s="3" t="s">
        <v>17</v>
      </c>
      <c r="L4962" s="1" t="s">
        <v>47325</v>
      </c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1"/>
      <c r="AA4962" s="1" t="s">
        <v>16</v>
      </c>
      <c r="AB4962" s="3" t="s">
        <v>12</v>
      </c>
      <c r="AC4962" s="23" t="s">
        <v>37782</v>
      </c>
      <c r="AD4962" s="23" t="s">
        <v>42819</v>
      </c>
      <c r="AE4962" t="s">
        <v>35409</v>
      </c>
    </row>
    <row r="4963" spans="1:31" ht="14.25" customHeight="1">
      <c r="A4963" s="1">
        <v>4962</v>
      </c>
      <c r="B4963" s="9" t="s">
        <v>6</v>
      </c>
      <c r="C4963" s="1" t="s">
        <v>2621</v>
      </c>
      <c r="D4963" s="1" t="s">
        <v>2622</v>
      </c>
      <c r="E4963" s="1" t="s">
        <v>40</v>
      </c>
      <c r="F4963" s="1" t="s">
        <v>22091</v>
      </c>
      <c r="G4963" s="14">
        <v>91990491491</v>
      </c>
      <c r="H4963" s="1" t="s">
        <v>20</v>
      </c>
      <c r="I4963" s="1" t="s">
        <v>62</v>
      </c>
      <c r="J4963" s="1" t="s">
        <v>47297</v>
      </c>
      <c r="K4963" s="3" t="s">
        <v>213</v>
      </c>
      <c r="L4963" s="1" t="s">
        <v>47325</v>
      </c>
      <c r="M4963" s="4" t="s">
        <v>17</v>
      </c>
      <c r="N4963" s="3" t="str">
        <f t="shared" ref="N4963:N4964" si="127">J4963</f>
        <v>[&lt;30 Lacs -50 Lacs]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1"/>
      <c r="AA4963" s="1" t="s">
        <v>16</v>
      </c>
      <c r="AB4963" s="3" t="s">
        <v>12</v>
      </c>
      <c r="AC4963" s="23" t="s">
        <v>37782</v>
      </c>
      <c r="AD4963" s="23" t="s">
        <v>40928</v>
      </c>
      <c r="AE4963" t="s">
        <v>35399</v>
      </c>
    </row>
    <row r="4964" spans="1:31" ht="14.25" customHeight="1">
      <c r="A4964" s="1">
        <v>4963</v>
      </c>
      <c r="B4964" s="9" t="s">
        <v>6</v>
      </c>
      <c r="C4964" s="1" t="s">
        <v>2626</v>
      </c>
      <c r="D4964" s="1" t="s">
        <v>2627</v>
      </c>
      <c r="E4964" s="1" t="s">
        <v>40</v>
      </c>
      <c r="F4964" s="1" t="s">
        <v>22093</v>
      </c>
      <c r="G4964" s="14">
        <v>919601190440</v>
      </c>
      <c r="H4964" s="1" t="s">
        <v>20</v>
      </c>
      <c r="I4964" s="1" t="s">
        <v>62</v>
      </c>
      <c r="J4964" s="1" t="s">
        <v>47297</v>
      </c>
      <c r="K4964" s="3" t="s">
        <v>17</v>
      </c>
      <c r="L4964" s="1" t="s">
        <v>47325</v>
      </c>
      <c r="M4964" s="4" t="s">
        <v>42</v>
      </c>
      <c r="N4964" s="3" t="str">
        <f t="shared" si="127"/>
        <v>[&lt;30 Lacs -50 Lacs]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1"/>
      <c r="AA4964" s="1" t="s">
        <v>16</v>
      </c>
      <c r="AB4964" s="3" t="s">
        <v>12</v>
      </c>
      <c r="AC4964" s="23" t="s">
        <v>37782</v>
      </c>
      <c r="AD4964" s="23" t="s">
        <v>42820</v>
      </c>
      <c r="AE4964" t="s">
        <v>35399</v>
      </c>
    </row>
    <row r="4965" spans="1:31" ht="14.25" customHeight="1">
      <c r="A4965" s="1">
        <v>4964</v>
      </c>
      <c r="B4965" s="1" t="s">
        <v>54</v>
      </c>
      <c r="C4965" s="1" t="s">
        <v>2647</v>
      </c>
      <c r="D4965" s="1" t="s">
        <v>1224</v>
      </c>
      <c r="E4965" s="1" t="s">
        <v>495</v>
      </c>
      <c r="F4965" s="1" t="s">
        <v>22100</v>
      </c>
      <c r="G4965" s="14">
        <v>9144999116</v>
      </c>
      <c r="H4965" s="1" t="s">
        <v>20</v>
      </c>
      <c r="I4965" s="1" t="s">
        <v>41</v>
      </c>
      <c r="J4965" s="1" t="s">
        <v>47297</v>
      </c>
      <c r="K4965" s="3" t="s">
        <v>17</v>
      </c>
      <c r="L4965" s="1" t="s">
        <v>47325</v>
      </c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1"/>
      <c r="AA4965" s="1" t="s">
        <v>16</v>
      </c>
      <c r="AB4965" s="3" t="s">
        <v>12</v>
      </c>
      <c r="AC4965" s="23" t="s">
        <v>37782</v>
      </c>
      <c r="AD4965" s="23" t="s">
        <v>42821</v>
      </c>
      <c r="AE4965" t="s">
        <v>35399</v>
      </c>
    </row>
    <row r="4966" spans="1:31" ht="14.25" customHeight="1">
      <c r="A4966" s="1">
        <v>4965</v>
      </c>
      <c r="B4966" s="1" t="s">
        <v>54</v>
      </c>
      <c r="C4966" s="1" t="s">
        <v>2657</v>
      </c>
      <c r="D4966" s="1" t="s">
        <v>35725</v>
      </c>
      <c r="E4966" s="1" t="s">
        <v>36843</v>
      </c>
      <c r="F4966" s="1" t="s">
        <v>22105</v>
      </c>
      <c r="G4966" s="14">
        <v>9194460169</v>
      </c>
      <c r="H4966" s="1" t="s">
        <v>15</v>
      </c>
      <c r="I4966" s="1" t="s">
        <v>9</v>
      </c>
      <c r="J4966" s="1" t="s">
        <v>47297</v>
      </c>
      <c r="K4966" s="3" t="s">
        <v>17</v>
      </c>
      <c r="L4966" s="1" t="s">
        <v>47325</v>
      </c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1"/>
      <c r="AA4966" s="1" t="s">
        <v>11</v>
      </c>
      <c r="AB4966" s="3" t="s">
        <v>56</v>
      </c>
      <c r="AC4966" s="23" t="s">
        <v>37782</v>
      </c>
      <c r="AD4966" s="23" t="s">
        <v>42822</v>
      </c>
      <c r="AE4966" t="s">
        <v>35399</v>
      </c>
    </row>
    <row r="4967" spans="1:31" ht="14.25" customHeight="1">
      <c r="A4967" s="1">
        <v>4966</v>
      </c>
      <c r="B4967" s="9" t="s">
        <v>6</v>
      </c>
      <c r="C4967" s="1" t="s">
        <v>2659</v>
      </c>
      <c r="D4967" s="1" t="s">
        <v>1018</v>
      </c>
      <c r="E4967" s="1" t="s">
        <v>40</v>
      </c>
      <c r="F4967" s="1" t="s">
        <v>22107</v>
      </c>
      <c r="G4967" s="14">
        <v>91499900490</v>
      </c>
      <c r="H4967" s="1" t="s">
        <v>20</v>
      </c>
      <c r="I4967" s="1" t="s">
        <v>62</v>
      </c>
      <c r="J4967" s="1" t="s">
        <v>47297</v>
      </c>
      <c r="K4967" s="3" t="s">
        <v>17</v>
      </c>
      <c r="L4967" s="1" t="s">
        <v>47325</v>
      </c>
      <c r="M4967" s="4" t="s">
        <v>42</v>
      </c>
      <c r="N4967" s="3" t="str">
        <f>J4967</f>
        <v>[&lt;30 Lacs -50 Lacs]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1"/>
      <c r="AA4967" s="1" t="s">
        <v>16</v>
      </c>
      <c r="AB4967" s="3" t="s">
        <v>12</v>
      </c>
      <c r="AC4967" s="23" t="s">
        <v>37782</v>
      </c>
      <c r="AD4967" s="23" t="s">
        <v>42822</v>
      </c>
      <c r="AE4967" t="s">
        <v>35399</v>
      </c>
    </row>
    <row r="4968" spans="1:31" ht="14.25" customHeight="1">
      <c r="A4968" s="1">
        <v>4967</v>
      </c>
      <c r="B4968" s="1" t="s">
        <v>54</v>
      </c>
      <c r="C4968" s="1" t="s">
        <v>2660</v>
      </c>
      <c r="D4968" s="1" t="s">
        <v>854</v>
      </c>
      <c r="E4968" s="1" t="s">
        <v>962</v>
      </c>
      <c r="F4968" s="1" t="s">
        <v>22108</v>
      </c>
      <c r="G4968" s="14">
        <v>91909940609</v>
      </c>
      <c r="H4968" s="1" t="s">
        <v>8</v>
      </c>
      <c r="I4968" s="1" t="s">
        <v>41</v>
      </c>
      <c r="J4968" s="1" t="s">
        <v>47297</v>
      </c>
      <c r="K4968" s="3" t="s">
        <v>17</v>
      </c>
      <c r="L4968" s="1" t="s">
        <v>47325</v>
      </c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1"/>
      <c r="AA4968" s="1" t="s">
        <v>16</v>
      </c>
      <c r="AB4968" s="3" t="s">
        <v>12</v>
      </c>
      <c r="AC4968" s="23" t="s">
        <v>37782</v>
      </c>
      <c r="AD4968" s="23" t="s">
        <v>42823</v>
      </c>
      <c r="AE4968" t="s">
        <v>35410</v>
      </c>
    </row>
    <row r="4969" spans="1:31" ht="14.25" customHeight="1">
      <c r="A4969" s="1">
        <v>4968</v>
      </c>
      <c r="B4969" s="9" t="s">
        <v>6</v>
      </c>
      <c r="C4969" s="1" t="s">
        <v>2664</v>
      </c>
      <c r="D4969" s="1" t="s">
        <v>1136</v>
      </c>
      <c r="E4969" s="1" t="s">
        <v>36844</v>
      </c>
      <c r="F4969" s="1" t="s">
        <v>33630</v>
      </c>
      <c r="G4969" s="14">
        <v>919601640416</v>
      </c>
      <c r="H4969" s="1" t="s">
        <v>15</v>
      </c>
      <c r="I4969" s="1" t="s">
        <v>37779</v>
      </c>
      <c r="J4969" s="1" t="s">
        <v>47297</v>
      </c>
      <c r="K4969" s="3" t="s">
        <v>17</v>
      </c>
      <c r="L4969" s="1" t="s">
        <v>47325</v>
      </c>
      <c r="M4969" s="4" t="s">
        <v>42</v>
      </c>
      <c r="N4969" s="3" t="str">
        <f>J4969</f>
        <v>[&lt;30 Lacs -50 Lacs]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1"/>
      <c r="AA4969" s="1" t="s">
        <v>16</v>
      </c>
      <c r="AB4969" s="3" t="s">
        <v>12</v>
      </c>
      <c r="AC4969" s="23" t="s">
        <v>37782</v>
      </c>
      <c r="AD4969" s="23" t="s">
        <v>42824</v>
      </c>
      <c r="AE4969" t="s">
        <v>35394</v>
      </c>
    </row>
    <row r="4970" spans="1:31" ht="14.25" customHeight="1">
      <c r="A4970" s="1">
        <v>4969</v>
      </c>
      <c r="B4970" s="9" t="s">
        <v>6</v>
      </c>
      <c r="C4970" s="1" t="s">
        <v>2672</v>
      </c>
      <c r="D4970" s="1" t="s">
        <v>2027</v>
      </c>
      <c r="E4970" s="1" t="s">
        <v>842</v>
      </c>
      <c r="F4970" s="1" t="s">
        <v>22112</v>
      </c>
      <c r="G4970" s="14">
        <v>919446991064</v>
      </c>
      <c r="H4970" s="1" t="s">
        <v>8</v>
      </c>
      <c r="I4970" s="1" t="s">
        <v>9</v>
      </c>
      <c r="J4970" s="1" t="s">
        <v>47297</v>
      </c>
      <c r="K4970" s="3" t="s">
        <v>42</v>
      </c>
      <c r="L4970" s="1" t="s">
        <v>47325</v>
      </c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1"/>
      <c r="AA4970" s="1" t="s">
        <v>16</v>
      </c>
      <c r="AB4970" s="3" t="s">
        <v>12</v>
      </c>
      <c r="AC4970" s="23" t="s">
        <v>37782</v>
      </c>
      <c r="AD4970" s="23" t="s">
        <v>42825</v>
      </c>
      <c r="AE4970" t="s">
        <v>35399</v>
      </c>
    </row>
    <row r="4971" spans="1:31" ht="14.25" customHeight="1">
      <c r="A4971" s="1">
        <v>4970</v>
      </c>
      <c r="B4971" s="9" t="s">
        <v>6</v>
      </c>
      <c r="C4971" s="1" t="s">
        <v>2692</v>
      </c>
      <c r="D4971" s="1" t="s">
        <v>1250</v>
      </c>
      <c r="E4971" s="1" t="s">
        <v>87</v>
      </c>
      <c r="F4971" s="1" t="s">
        <v>33632</v>
      </c>
      <c r="G4971" s="14">
        <v>919944461099</v>
      </c>
      <c r="H4971" s="1" t="s">
        <v>20</v>
      </c>
      <c r="I4971" s="1" t="s">
        <v>41</v>
      </c>
      <c r="J4971" s="1" t="s">
        <v>47297</v>
      </c>
      <c r="K4971" s="3" t="s">
        <v>17</v>
      </c>
      <c r="L4971" s="1" t="s">
        <v>47325</v>
      </c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1"/>
      <c r="AA4971" s="1" t="s">
        <v>11</v>
      </c>
      <c r="AB4971" s="3" t="s">
        <v>56</v>
      </c>
      <c r="AC4971" s="23" t="s">
        <v>37782</v>
      </c>
      <c r="AD4971" s="23" t="s">
        <v>42826</v>
      </c>
      <c r="AE4971" t="s">
        <v>35399</v>
      </c>
    </row>
    <row r="4972" spans="1:31" ht="14.25" customHeight="1">
      <c r="A4972" s="1">
        <v>4971</v>
      </c>
      <c r="B4972" s="1" t="s">
        <v>54</v>
      </c>
      <c r="C4972" s="1" t="s">
        <v>2698</v>
      </c>
      <c r="D4972" s="1" t="s">
        <v>36008</v>
      </c>
      <c r="E4972" s="1" t="s">
        <v>36845</v>
      </c>
      <c r="F4972" s="1" t="s">
        <v>22125</v>
      </c>
      <c r="G4972" s="14">
        <v>91944644494</v>
      </c>
      <c r="H4972" s="1" t="s">
        <v>37</v>
      </c>
      <c r="I4972" s="1" t="s">
        <v>9</v>
      </c>
      <c r="J4972" s="1" t="s">
        <v>47297</v>
      </c>
      <c r="K4972" s="3" t="s">
        <v>17</v>
      </c>
      <c r="L4972" s="1" t="s">
        <v>47325</v>
      </c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1"/>
      <c r="AA4972" s="1" t="s">
        <v>11</v>
      </c>
      <c r="AB4972" s="3" t="s">
        <v>321</v>
      </c>
      <c r="AC4972" s="23" t="s">
        <v>37782</v>
      </c>
      <c r="AD4972" s="23" t="s">
        <v>42827</v>
      </c>
      <c r="AE4972" t="s">
        <v>35410</v>
      </c>
    </row>
    <row r="4973" spans="1:31" ht="14.25" customHeight="1">
      <c r="A4973" s="1">
        <v>4972</v>
      </c>
      <c r="B4973" s="1" t="s">
        <v>54</v>
      </c>
      <c r="C4973" s="1" t="s">
        <v>2711</v>
      </c>
      <c r="D4973" s="1" t="s">
        <v>791</v>
      </c>
      <c r="E4973" s="1" t="s">
        <v>40</v>
      </c>
      <c r="F4973" s="1" t="s">
        <v>33633</v>
      </c>
      <c r="G4973" s="14">
        <v>91449000946</v>
      </c>
      <c r="H4973" s="1" t="s">
        <v>8</v>
      </c>
      <c r="I4973" s="1" t="s">
        <v>62</v>
      </c>
      <c r="J4973" s="1" t="s">
        <v>47297</v>
      </c>
      <c r="K4973" s="3" t="s">
        <v>27</v>
      </c>
      <c r="L4973" s="1" t="s">
        <v>47325</v>
      </c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1"/>
      <c r="AA4973" s="1" t="s">
        <v>16</v>
      </c>
      <c r="AB4973" s="3" t="s">
        <v>12</v>
      </c>
      <c r="AC4973" s="23" t="s">
        <v>37782</v>
      </c>
      <c r="AD4973" s="23" t="s">
        <v>42828</v>
      </c>
      <c r="AE4973" t="s">
        <v>35399</v>
      </c>
    </row>
    <row r="4974" spans="1:31" ht="14.25" customHeight="1">
      <c r="A4974" s="1">
        <v>4973</v>
      </c>
      <c r="B4974" s="1" t="s">
        <v>54</v>
      </c>
      <c r="C4974" s="1" t="s">
        <v>2712</v>
      </c>
      <c r="D4974" s="1" t="s">
        <v>2713</v>
      </c>
      <c r="E4974" s="1" t="s">
        <v>2714</v>
      </c>
      <c r="F4974" s="1" t="s">
        <v>2715</v>
      </c>
      <c r="G4974" s="14">
        <v>91969166699</v>
      </c>
      <c r="H4974" s="1" t="s">
        <v>8</v>
      </c>
      <c r="I4974" s="1" t="s">
        <v>62</v>
      </c>
      <c r="J4974" s="1" t="s">
        <v>47297</v>
      </c>
      <c r="K4974" s="3" t="s">
        <v>17</v>
      </c>
      <c r="L4974" s="1" t="s">
        <v>47325</v>
      </c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1"/>
      <c r="AA4974" s="1" t="s">
        <v>16</v>
      </c>
      <c r="AB4974" s="3" t="s">
        <v>12</v>
      </c>
      <c r="AC4974" s="23" t="s">
        <v>37782</v>
      </c>
      <c r="AD4974" s="23" t="s">
        <v>42829</v>
      </c>
      <c r="AE4974" t="s">
        <v>35394</v>
      </c>
    </row>
    <row r="4975" spans="1:31" ht="14.25" customHeight="1">
      <c r="A4975" s="1">
        <v>4974</v>
      </c>
      <c r="B4975" s="9" t="s">
        <v>6</v>
      </c>
      <c r="C4975" s="1" t="s">
        <v>2720</v>
      </c>
      <c r="D4975" s="1" t="s">
        <v>2721</v>
      </c>
      <c r="E4975" s="1" t="s">
        <v>2722</v>
      </c>
      <c r="F4975" s="1" t="s">
        <v>22133</v>
      </c>
      <c r="G4975" s="14">
        <v>9146090694</v>
      </c>
      <c r="H4975" s="1" t="s">
        <v>20</v>
      </c>
      <c r="I4975" s="1" t="s">
        <v>41</v>
      </c>
      <c r="J4975" s="1" t="s">
        <v>47297</v>
      </c>
      <c r="K4975" s="3" t="s">
        <v>213</v>
      </c>
      <c r="L4975" s="1" t="s">
        <v>47325</v>
      </c>
      <c r="M4975" s="4" t="s">
        <v>17</v>
      </c>
      <c r="N4975" s="3" t="str">
        <f>J4975</f>
        <v>[&lt;30 Lacs -50 Lacs]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1"/>
      <c r="AA4975" s="1" t="s">
        <v>16</v>
      </c>
      <c r="AB4975" s="3" t="s">
        <v>12</v>
      </c>
      <c r="AC4975" s="23" t="s">
        <v>37782</v>
      </c>
      <c r="AD4975" s="23" t="s">
        <v>38336</v>
      </c>
      <c r="AE4975" t="s">
        <v>35399</v>
      </c>
    </row>
    <row r="4976" spans="1:31" ht="14.25" customHeight="1">
      <c r="A4976" s="1">
        <v>4975</v>
      </c>
      <c r="B4976" s="1" t="s">
        <v>54</v>
      </c>
      <c r="C4976" s="1" t="s">
        <v>2733</v>
      </c>
      <c r="D4976" s="1" t="s">
        <v>2128</v>
      </c>
      <c r="E4976" s="1" t="s">
        <v>2734</v>
      </c>
      <c r="F4976" s="1" t="s">
        <v>22138</v>
      </c>
      <c r="G4976" s="14">
        <v>91999444406</v>
      </c>
      <c r="H4976" s="1" t="s">
        <v>15</v>
      </c>
      <c r="I4976" s="1" t="s">
        <v>41</v>
      </c>
      <c r="J4976" s="1" t="s">
        <v>47297</v>
      </c>
      <c r="K4976" s="3" t="s">
        <v>42</v>
      </c>
      <c r="L4976" s="1" t="s">
        <v>47325</v>
      </c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1"/>
      <c r="AA4976" s="1" t="s">
        <v>16</v>
      </c>
      <c r="AB4976" s="3" t="s">
        <v>12</v>
      </c>
      <c r="AC4976" s="23" t="s">
        <v>37782</v>
      </c>
      <c r="AD4976" s="23" t="s">
        <v>42368</v>
      </c>
      <c r="AE4976" t="s">
        <v>35409</v>
      </c>
    </row>
    <row r="4977" spans="1:31" ht="14.25" customHeight="1">
      <c r="A4977" s="1">
        <v>4976</v>
      </c>
      <c r="B4977" s="9" t="s">
        <v>6</v>
      </c>
      <c r="C4977" s="1" t="s">
        <v>2754</v>
      </c>
      <c r="D4977" s="1" t="s">
        <v>2755</v>
      </c>
      <c r="E4977" s="1" t="s">
        <v>139</v>
      </c>
      <c r="F4977" s="1" t="s">
        <v>22150</v>
      </c>
      <c r="G4977" s="14">
        <v>91944401144</v>
      </c>
      <c r="H4977" s="1" t="s">
        <v>15</v>
      </c>
      <c r="I4977" s="1" t="s">
        <v>41</v>
      </c>
      <c r="J4977" s="1" t="s">
        <v>47297</v>
      </c>
      <c r="K4977" s="3" t="s">
        <v>42</v>
      </c>
      <c r="L4977" s="1" t="s">
        <v>47325</v>
      </c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1"/>
      <c r="AA4977" s="1" t="s">
        <v>16</v>
      </c>
      <c r="AB4977" s="3" t="s">
        <v>12</v>
      </c>
      <c r="AC4977" s="23" t="s">
        <v>37782</v>
      </c>
      <c r="AD4977" s="23" t="s">
        <v>42830</v>
      </c>
      <c r="AE4977" t="s">
        <v>35409</v>
      </c>
    </row>
    <row r="4978" spans="1:31" ht="14.25" customHeight="1">
      <c r="A4978" s="1">
        <v>4977</v>
      </c>
      <c r="B4978" s="1" t="s">
        <v>54</v>
      </c>
      <c r="C4978" s="1" t="s">
        <v>2765</v>
      </c>
      <c r="D4978" s="1" t="s">
        <v>35726</v>
      </c>
      <c r="E4978" s="1" t="s">
        <v>36846</v>
      </c>
      <c r="F4978" s="1" t="s">
        <v>2766</v>
      </c>
      <c r="G4978" s="14">
        <v>91909911911</v>
      </c>
      <c r="H4978" s="1" t="s">
        <v>20</v>
      </c>
      <c r="I4978" s="1" t="s">
        <v>62</v>
      </c>
      <c r="J4978" s="1" t="s">
        <v>47297</v>
      </c>
      <c r="K4978" s="3" t="s">
        <v>171</v>
      </c>
      <c r="L4978" s="1" t="s">
        <v>47325</v>
      </c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1"/>
      <c r="AA4978" s="1" t="s">
        <v>16</v>
      </c>
      <c r="AB4978" s="3" t="s">
        <v>12</v>
      </c>
      <c r="AC4978" s="23" t="s">
        <v>37782</v>
      </c>
      <c r="AD4978" s="23" t="s">
        <v>42831</v>
      </c>
      <c r="AE4978" t="s">
        <v>35394</v>
      </c>
    </row>
    <row r="4979" spans="1:31" ht="14.25" customHeight="1">
      <c r="A4979" s="1">
        <v>4978</v>
      </c>
      <c r="B4979" s="1" t="s">
        <v>54</v>
      </c>
      <c r="C4979" s="1" t="s">
        <v>2772</v>
      </c>
      <c r="D4979" s="1" t="s">
        <v>350</v>
      </c>
      <c r="E4979" s="1" t="s">
        <v>36847</v>
      </c>
      <c r="F4979" s="1" t="s">
        <v>33640</v>
      </c>
      <c r="G4979" s="14">
        <v>91944499010</v>
      </c>
      <c r="H4979" s="1" t="s">
        <v>8</v>
      </c>
      <c r="I4979" s="1" t="s">
        <v>9</v>
      </c>
      <c r="J4979" s="1" t="s">
        <v>47297</v>
      </c>
      <c r="K4979" s="3" t="s">
        <v>17</v>
      </c>
      <c r="L4979" s="1" t="s">
        <v>47325</v>
      </c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1"/>
      <c r="AA4979" s="1" t="s">
        <v>11</v>
      </c>
      <c r="AB4979" s="3" t="s">
        <v>274</v>
      </c>
      <c r="AC4979" s="23" t="s">
        <v>37782</v>
      </c>
      <c r="AD4979" s="23" t="s">
        <v>42832</v>
      </c>
      <c r="AE4979" t="s">
        <v>35394</v>
      </c>
    </row>
    <row r="4980" spans="1:31" ht="14.25" customHeight="1">
      <c r="A4980" s="1">
        <v>4979</v>
      </c>
      <c r="B4980" s="9" t="s">
        <v>6</v>
      </c>
      <c r="C4980" s="1" t="s">
        <v>2779</v>
      </c>
      <c r="D4980" s="1" t="s">
        <v>2542</v>
      </c>
      <c r="E4980" s="1" t="s">
        <v>78</v>
      </c>
      <c r="F4980" s="1" t="s">
        <v>22162</v>
      </c>
      <c r="G4980" s="14">
        <v>919944194444</v>
      </c>
      <c r="H4980" s="1" t="s">
        <v>37</v>
      </c>
      <c r="I4980" s="1" t="s">
        <v>9</v>
      </c>
      <c r="J4980" s="1" t="s">
        <v>47297</v>
      </c>
      <c r="K4980" s="3" t="s">
        <v>27</v>
      </c>
      <c r="L4980" s="1" t="s">
        <v>47325</v>
      </c>
      <c r="M4980" s="3" t="s">
        <v>178</v>
      </c>
      <c r="N4980" s="3" t="str">
        <f>J4980</f>
        <v>[&lt;30 Lacs -50 Lacs]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1"/>
      <c r="AA4980" s="1" t="s">
        <v>16</v>
      </c>
      <c r="AB4980" s="3" t="s">
        <v>12</v>
      </c>
      <c r="AC4980" s="23" t="s">
        <v>37782</v>
      </c>
      <c r="AD4980" s="23" t="s">
        <v>42833</v>
      </c>
      <c r="AE4980" t="s">
        <v>35409</v>
      </c>
    </row>
    <row r="4981" spans="1:31" ht="14.25" customHeight="1">
      <c r="A4981" s="1">
        <v>4980</v>
      </c>
      <c r="B4981" s="9" t="s">
        <v>6</v>
      </c>
      <c r="C4981" s="1" t="s">
        <v>2785</v>
      </c>
      <c r="D4981" s="1" t="s">
        <v>1447</v>
      </c>
      <c r="E4981" s="1" t="s">
        <v>326</v>
      </c>
      <c r="F4981" s="1" t="s">
        <v>22166</v>
      </c>
      <c r="G4981" s="14">
        <v>9194944966</v>
      </c>
      <c r="H4981" s="1" t="s">
        <v>8</v>
      </c>
      <c r="I4981" s="1" t="s">
        <v>62</v>
      </c>
      <c r="J4981" s="1" t="s">
        <v>47297</v>
      </c>
      <c r="K4981" s="3" t="s">
        <v>42</v>
      </c>
      <c r="L4981" s="1" t="s">
        <v>47325</v>
      </c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1"/>
      <c r="AA4981" s="1" t="s">
        <v>16</v>
      </c>
      <c r="AB4981" s="3" t="s">
        <v>12</v>
      </c>
      <c r="AC4981" s="23" t="s">
        <v>37782</v>
      </c>
      <c r="AD4981" s="23" t="s">
        <v>40935</v>
      </c>
      <c r="AE4981" t="s">
        <v>35409</v>
      </c>
    </row>
    <row r="4982" spans="1:31" ht="14.25" customHeight="1">
      <c r="A4982" s="1">
        <v>4981</v>
      </c>
      <c r="B4982" s="1" t="s">
        <v>54</v>
      </c>
      <c r="C4982" s="1" t="s">
        <v>2786</v>
      </c>
      <c r="D4982" s="1" t="s">
        <v>2787</v>
      </c>
      <c r="E4982" s="1" t="s">
        <v>40</v>
      </c>
      <c r="F4982" s="1" t="s">
        <v>22167</v>
      </c>
      <c r="G4982" s="14">
        <v>9164400</v>
      </c>
      <c r="H4982" s="1" t="s">
        <v>20</v>
      </c>
      <c r="I4982" s="1" t="s">
        <v>41</v>
      </c>
      <c r="J4982" s="1" t="s">
        <v>47297</v>
      </c>
      <c r="K4982" s="3" t="s">
        <v>17</v>
      </c>
      <c r="L4982" s="1" t="s">
        <v>47325</v>
      </c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1"/>
      <c r="AA4982" s="1" t="s">
        <v>16</v>
      </c>
      <c r="AB4982" s="3" t="s">
        <v>12</v>
      </c>
      <c r="AC4982" s="23" t="s">
        <v>37782</v>
      </c>
      <c r="AD4982" s="23" t="s">
        <v>42834</v>
      </c>
      <c r="AE4982" t="s">
        <v>35399</v>
      </c>
    </row>
    <row r="4983" spans="1:31" ht="14.25" customHeight="1">
      <c r="A4983" s="1">
        <v>4982</v>
      </c>
      <c r="B4983" s="9" t="s">
        <v>6</v>
      </c>
      <c r="C4983" s="1" t="s">
        <v>2790</v>
      </c>
      <c r="D4983" s="1" t="s">
        <v>937</v>
      </c>
      <c r="E4983" s="1" t="s">
        <v>131</v>
      </c>
      <c r="F4983" s="1" t="s">
        <v>22170</v>
      </c>
      <c r="G4983" s="14">
        <v>91949946149</v>
      </c>
      <c r="H4983" s="1" t="s">
        <v>8</v>
      </c>
      <c r="I4983" s="1" t="s">
        <v>9</v>
      </c>
      <c r="J4983" s="1" t="s">
        <v>47297</v>
      </c>
      <c r="K4983" s="3" t="s">
        <v>17</v>
      </c>
      <c r="L4983" s="1" t="s">
        <v>47325</v>
      </c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1"/>
      <c r="AA4983" s="1" t="s">
        <v>16</v>
      </c>
      <c r="AB4983" s="3" t="s">
        <v>12</v>
      </c>
      <c r="AC4983" s="23" t="s">
        <v>37782</v>
      </c>
      <c r="AD4983" s="23" t="s">
        <v>42835</v>
      </c>
      <c r="AE4983" t="s">
        <v>35410</v>
      </c>
    </row>
    <row r="4984" spans="1:31" ht="14.25" customHeight="1">
      <c r="A4984" s="1">
        <v>4983</v>
      </c>
      <c r="B4984" s="9" t="s">
        <v>6</v>
      </c>
      <c r="C4984" s="1" t="s">
        <v>2800</v>
      </c>
      <c r="D4984" s="1" t="s">
        <v>2801</v>
      </c>
      <c r="E4984" s="1" t="s">
        <v>2802</v>
      </c>
      <c r="F4984" s="1" t="s">
        <v>22176</v>
      </c>
      <c r="G4984" s="14">
        <v>9199900446</v>
      </c>
      <c r="H4984" s="1" t="s">
        <v>8</v>
      </c>
      <c r="I4984" s="1" t="s">
        <v>9</v>
      </c>
      <c r="J4984" s="1" t="s">
        <v>47297</v>
      </c>
      <c r="K4984" s="3" t="s">
        <v>17</v>
      </c>
      <c r="L4984" s="1" t="s">
        <v>47325</v>
      </c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1"/>
      <c r="AA4984" s="1" t="s">
        <v>11</v>
      </c>
      <c r="AB4984" s="3" t="s">
        <v>321</v>
      </c>
      <c r="AC4984" s="23" t="s">
        <v>37782</v>
      </c>
      <c r="AD4984" s="23" t="s">
        <v>42836</v>
      </c>
      <c r="AE4984" t="s">
        <v>35399</v>
      </c>
    </row>
    <row r="4985" spans="1:31" ht="14.25" customHeight="1">
      <c r="A4985" s="1">
        <v>4984</v>
      </c>
      <c r="B4985" s="1" t="s">
        <v>54</v>
      </c>
      <c r="C4985" s="1" t="s">
        <v>2804</v>
      </c>
      <c r="D4985" s="1" t="s">
        <v>36490</v>
      </c>
      <c r="E4985" s="1" t="s">
        <v>881</v>
      </c>
      <c r="F4985" s="1" t="s">
        <v>22178</v>
      </c>
      <c r="G4985" s="14">
        <v>9194494496</v>
      </c>
      <c r="H4985" s="1" t="s">
        <v>8</v>
      </c>
      <c r="I4985" s="1" t="s">
        <v>107</v>
      </c>
      <c r="J4985" s="1" t="s">
        <v>47297</v>
      </c>
      <c r="K4985" s="3" t="s">
        <v>17</v>
      </c>
      <c r="L4985" s="1" t="s">
        <v>47325</v>
      </c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1"/>
      <c r="AA4985" s="1" t="s">
        <v>16</v>
      </c>
      <c r="AB4985" s="3" t="s">
        <v>12</v>
      </c>
      <c r="AC4985" s="23" t="s">
        <v>37782</v>
      </c>
      <c r="AD4985" s="23" t="s">
        <v>41611</v>
      </c>
      <c r="AE4985" t="s">
        <v>35410</v>
      </c>
    </row>
    <row r="4986" spans="1:31" ht="14.25" customHeight="1">
      <c r="A4986" s="1">
        <v>4985</v>
      </c>
      <c r="B4986" s="1" t="s">
        <v>54</v>
      </c>
      <c r="C4986" s="1" t="s">
        <v>2810</v>
      </c>
      <c r="D4986" s="1" t="s">
        <v>1775</v>
      </c>
      <c r="E4986" s="1" t="s">
        <v>2811</v>
      </c>
      <c r="F4986" s="1" t="s">
        <v>31385</v>
      </c>
      <c r="G4986" s="14">
        <v>9194469496</v>
      </c>
      <c r="H4986" s="1" t="s">
        <v>20</v>
      </c>
      <c r="I4986" s="1" t="s">
        <v>62</v>
      </c>
      <c r="J4986" s="1" t="s">
        <v>47297</v>
      </c>
      <c r="K4986" s="3" t="s">
        <v>42</v>
      </c>
      <c r="L4986" s="1" t="s">
        <v>47325</v>
      </c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1"/>
      <c r="AA4986" s="1" t="s">
        <v>16</v>
      </c>
      <c r="AB4986" s="3" t="s">
        <v>12</v>
      </c>
      <c r="AC4986" s="23" t="s">
        <v>37782</v>
      </c>
      <c r="AD4986" s="23" t="s">
        <v>42837</v>
      </c>
      <c r="AE4986" t="s">
        <v>35399</v>
      </c>
    </row>
    <row r="4987" spans="1:31" ht="14.25" customHeight="1">
      <c r="A4987" s="1">
        <v>4986</v>
      </c>
      <c r="B4987" s="9" t="s">
        <v>6</v>
      </c>
      <c r="C4987" s="1" t="s">
        <v>2834</v>
      </c>
      <c r="D4987" s="1" t="s">
        <v>2835</v>
      </c>
      <c r="E4987" s="1" t="s">
        <v>2836</v>
      </c>
      <c r="F4987" s="1" t="s">
        <v>22196</v>
      </c>
      <c r="G4987" s="14">
        <v>91446444104</v>
      </c>
      <c r="H4987" s="1" t="s">
        <v>20</v>
      </c>
      <c r="I4987" s="1" t="s">
        <v>62</v>
      </c>
      <c r="J4987" s="1" t="s">
        <v>47297</v>
      </c>
      <c r="K4987" s="3" t="s">
        <v>17</v>
      </c>
      <c r="L4987" s="1" t="s">
        <v>47325</v>
      </c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1"/>
      <c r="AA4987" s="1" t="s">
        <v>16</v>
      </c>
      <c r="AB4987" s="3" t="s">
        <v>12</v>
      </c>
      <c r="AC4987" s="23" t="s">
        <v>37782</v>
      </c>
      <c r="AD4987" s="23" t="s">
        <v>41522</v>
      </c>
      <c r="AE4987" t="s">
        <v>35394</v>
      </c>
    </row>
    <row r="4988" spans="1:31" ht="14.25" customHeight="1">
      <c r="A4988" s="1">
        <v>4987</v>
      </c>
      <c r="B4988" s="1" t="s">
        <v>54</v>
      </c>
      <c r="C4988" s="1" t="s">
        <v>2840</v>
      </c>
      <c r="D4988" s="1" t="s">
        <v>1678</v>
      </c>
      <c r="E4988" s="1" t="s">
        <v>73</v>
      </c>
      <c r="F4988" s="1" t="s">
        <v>22199</v>
      </c>
      <c r="G4988" s="14">
        <v>91949140404</v>
      </c>
      <c r="H4988" s="1" t="s">
        <v>20</v>
      </c>
      <c r="I4988" s="1" t="s">
        <v>9</v>
      </c>
      <c r="J4988" s="1" t="s">
        <v>47297</v>
      </c>
      <c r="K4988" s="3" t="s">
        <v>17</v>
      </c>
      <c r="L4988" s="1" t="s">
        <v>47325</v>
      </c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1"/>
      <c r="AA4988" s="1" t="s">
        <v>16</v>
      </c>
      <c r="AB4988" s="3" t="s">
        <v>12</v>
      </c>
      <c r="AC4988" s="23" t="s">
        <v>37782</v>
      </c>
      <c r="AD4988" s="23" t="s">
        <v>42838</v>
      </c>
      <c r="AE4988" t="s">
        <v>35410</v>
      </c>
    </row>
    <row r="4989" spans="1:31" ht="14.25" customHeight="1">
      <c r="A4989" s="1">
        <v>4988</v>
      </c>
      <c r="B4989" s="1" t="s">
        <v>54</v>
      </c>
      <c r="C4989" s="1" t="s">
        <v>2842</v>
      </c>
      <c r="D4989" s="1" t="s">
        <v>1160</v>
      </c>
      <c r="E4989" s="1" t="s">
        <v>2843</v>
      </c>
      <c r="F4989" s="1" t="s">
        <v>22201</v>
      </c>
      <c r="G4989" s="14">
        <v>919466440</v>
      </c>
      <c r="H4989" s="1" t="s">
        <v>37</v>
      </c>
      <c r="I4989" s="1" t="s">
        <v>41</v>
      </c>
      <c r="J4989" s="1" t="s">
        <v>47297</v>
      </c>
      <c r="K4989" s="3" t="s">
        <v>213</v>
      </c>
      <c r="L4989" s="1" t="s">
        <v>47325</v>
      </c>
      <c r="M4989" s="4" t="s">
        <v>17</v>
      </c>
      <c r="N4989" s="3" t="str">
        <f>J4989</f>
        <v>[&lt;30 Lacs -50 Lacs]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1"/>
      <c r="AA4989" s="1" t="s">
        <v>16</v>
      </c>
      <c r="AB4989" s="3" t="s">
        <v>12</v>
      </c>
      <c r="AC4989" s="23" t="s">
        <v>37782</v>
      </c>
      <c r="AD4989" s="23" t="s">
        <v>40941</v>
      </c>
      <c r="AE4989" t="s">
        <v>35399</v>
      </c>
    </row>
    <row r="4990" spans="1:31" ht="14.25" customHeight="1">
      <c r="A4990" s="1">
        <v>4989</v>
      </c>
      <c r="B4990" s="9" t="s">
        <v>6</v>
      </c>
      <c r="C4990" s="1" t="s">
        <v>2848</v>
      </c>
      <c r="D4990" s="1" t="s">
        <v>2849</v>
      </c>
      <c r="E4990" s="1" t="s">
        <v>40</v>
      </c>
      <c r="F4990" s="1" t="s">
        <v>22203</v>
      </c>
      <c r="G4990" s="14">
        <v>91994441104</v>
      </c>
      <c r="H4990" s="1" t="s">
        <v>20</v>
      </c>
      <c r="I4990" s="1" t="s">
        <v>9</v>
      </c>
      <c r="J4990" s="1" t="s">
        <v>47297</v>
      </c>
      <c r="K4990" s="3" t="s">
        <v>213</v>
      </c>
      <c r="L4990" s="1" t="s">
        <v>47325</v>
      </c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1"/>
      <c r="AA4990" s="1" t="s">
        <v>16</v>
      </c>
      <c r="AB4990" s="3" t="s">
        <v>12</v>
      </c>
      <c r="AC4990" s="23" t="s">
        <v>37782</v>
      </c>
      <c r="AD4990" s="23" t="s">
        <v>42839</v>
      </c>
      <c r="AE4990" t="s">
        <v>35394</v>
      </c>
    </row>
    <row r="4991" spans="1:31" ht="14.25" customHeight="1">
      <c r="A4991" s="1">
        <v>4990</v>
      </c>
      <c r="B4991" s="1" t="s">
        <v>54</v>
      </c>
      <c r="C4991" s="1" t="s">
        <v>2851</v>
      </c>
      <c r="D4991" s="1" t="s">
        <v>92</v>
      </c>
      <c r="E4991" s="1" t="s">
        <v>36848</v>
      </c>
      <c r="F4991" s="1" t="s">
        <v>22205</v>
      </c>
      <c r="G4991" s="14">
        <v>91944414119</v>
      </c>
      <c r="H4991" s="1" t="s">
        <v>8</v>
      </c>
      <c r="I4991" s="1" t="s">
        <v>9</v>
      </c>
      <c r="J4991" s="1" t="s">
        <v>47297</v>
      </c>
      <c r="K4991" s="3" t="s">
        <v>17</v>
      </c>
      <c r="L4991" s="1" t="s">
        <v>47325</v>
      </c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1"/>
      <c r="AA4991" s="1" t="s">
        <v>11</v>
      </c>
      <c r="AB4991" s="3" t="s">
        <v>56</v>
      </c>
      <c r="AC4991" s="23" t="s">
        <v>37782</v>
      </c>
      <c r="AD4991" s="23" t="s">
        <v>39578</v>
      </c>
      <c r="AE4991" t="s">
        <v>35399</v>
      </c>
    </row>
    <row r="4992" spans="1:31" ht="14.25" customHeight="1">
      <c r="A4992" s="1">
        <v>4991</v>
      </c>
      <c r="B4992" s="1" t="s">
        <v>54</v>
      </c>
      <c r="C4992" s="1" t="s">
        <v>2861</v>
      </c>
      <c r="D4992" s="1" t="s">
        <v>2862</v>
      </c>
      <c r="E4992" s="1" t="s">
        <v>2863</v>
      </c>
      <c r="F4992" s="1" t="s">
        <v>31391</v>
      </c>
      <c r="G4992" s="14">
        <v>9194909446</v>
      </c>
      <c r="H4992" s="1" t="s">
        <v>20</v>
      </c>
      <c r="I4992" s="1" t="s">
        <v>9</v>
      </c>
      <c r="J4992" s="1" t="s">
        <v>47297</v>
      </c>
      <c r="K4992" s="3" t="s">
        <v>213</v>
      </c>
      <c r="L4992" s="1" t="s">
        <v>47325</v>
      </c>
      <c r="M4992" s="4" t="s">
        <v>17</v>
      </c>
      <c r="N4992" s="3" t="str">
        <f>J4992</f>
        <v>[&lt;30 Lacs -50 Lacs]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1"/>
      <c r="AA4992" s="1" t="s">
        <v>16</v>
      </c>
      <c r="AB4992" s="3" t="s">
        <v>12</v>
      </c>
      <c r="AC4992" s="23" t="s">
        <v>37782</v>
      </c>
      <c r="AD4992" s="23" t="s">
        <v>41321</v>
      </c>
      <c r="AE4992" t="s">
        <v>35410</v>
      </c>
    </row>
    <row r="4993" spans="1:31" ht="14.25" customHeight="1">
      <c r="A4993" s="1">
        <v>4992</v>
      </c>
      <c r="B4993" s="1" t="s">
        <v>54</v>
      </c>
      <c r="C4993" s="1" t="s">
        <v>2879</v>
      </c>
      <c r="D4993" s="1" t="s">
        <v>2880</v>
      </c>
      <c r="E4993" s="1" t="s">
        <v>2881</v>
      </c>
      <c r="F4993" s="1" t="s">
        <v>22218</v>
      </c>
      <c r="G4993" s="14">
        <v>919446494964</v>
      </c>
      <c r="H4993" s="1" t="s">
        <v>20</v>
      </c>
      <c r="I4993" s="1" t="s">
        <v>41</v>
      </c>
      <c r="J4993" s="1" t="s">
        <v>47297</v>
      </c>
      <c r="K4993" s="3" t="s">
        <v>17</v>
      </c>
      <c r="L4993" s="1" t="s">
        <v>47325</v>
      </c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1"/>
      <c r="AA4993" s="1" t="s">
        <v>16</v>
      </c>
      <c r="AB4993" s="3" t="s">
        <v>12</v>
      </c>
      <c r="AC4993" s="23" t="s">
        <v>37782</v>
      </c>
      <c r="AD4993" s="23" t="s">
        <v>42840</v>
      </c>
      <c r="AE4993" t="s">
        <v>35410</v>
      </c>
    </row>
    <row r="4994" spans="1:31" ht="14.25" customHeight="1">
      <c r="A4994" s="1">
        <v>4993</v>
      </c>
      <c r="B4994" s="9" t="s">
        <v>6</v>
      </c>
      <c r="C4994" s="1" t="s">
        <v>2892</v>
      </c>
      <c r="D4994" s="1" t="s">
        <v>2893</v>
      </c>
      <c r="E4994" s="1" t="s">
        <v>2894</v>
      </c>
      <c r="F4994" s="1" t="s">
        <v>31393</v>
      </c>
      <c r="G4994" s="14">
        <v>91944611496</v>
      </c>
      <c r="H4994" s="1" t="s">
        <v>8</v>
      </c>
      <c r="I4994" s="1" t="s">
        <v>62</v>
      </c>
      <c r="J4994" s="1" t="s">
        <v>47297</v>
      </c>
      <c r="K4994" s="3" t="s">
        <v>42</v>
      </c>
      <c r="L4994" s="1" t="s">
        <v>47325</v>
      </c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1"/>
      <c r="AA4994" s="1" t="s">
        <v>16</v>
      </c>
      <c r="AB4994" s="3" t="s">
        <v>12</v>
      </c>
      <c r="AC4994" s="23" t="s">
        <v>37782</v>
      </c>
      <c r="AD4994" s="23" t="s">
        <v>42841</v>
      </c>
      <c r="AE4994" t="s">
        <v>35399</v>
      </c>
    </row>
    <row r="4995" spans="1:31" ht="14.25" customHeight="1">
      <c r="A4995" s="1">
        <v>4994</v>
      </c>
      <c r="B4995" s="9" t="s">
        <v>6</v>
      </c>
      <c r="C4995" s="1" t="s">
        <v>2899</v>
      </c>
      <c r="D4995" s="1" t="s">
        <v>58</v>
      </c>
      <c r="E4995" s="1" t="s">
        <v>102</v>
      </c>
      <c r="F4995" s="1" t="s">
        <v>22230</v>
      </c>
      <c r="G4995" s="14">
        <v>91944499909</v>
      </c>
      <c r="H4995" s="1" t="s">
        <v>15</v>
      </c>
      <c r="I4995" s="1" t="s">
        <v>107</v>
      </c>
      <c r="J4995" s="1" t="s">
        <v>47297</v>
      </c>
      <c r="K4995" s="3" t="s">
        <v>42</v>
      </c>
      <c r="L4995" s="1" t="s">
        <v>47325</v>
      </c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1"/>
      <c r="AA4995" s="1" t="s">
        <v>16</v>
      </c>
      <c r="AB4995" s="3" t="s">
        <v>12</v>
      </c>
      <c r="AC4995" s="23" t="s">
        <v>37782</v>
      </c>
      <c r="AD4995" s="23" t="s">
        <v>39581</v>
      </c>
      <c r="AE4995" t="s">
        <v>35410</v>
      </c>
    </row>
    <row r="4996" spans="1:31" ht="14.25" customHeight="1">
      <c r="A4996" s="1">
        <v>4995</v>
      </c>
      <c r="B4996" s="1" t="s">
        <v>54</v>
      </c>
      <c r="C4996" s="1" t="s">
        <v>2916</v>
      </c>
      <c r="D4996" s="1" t="s">
        <v>36431</v>
      </c>
      <c r="E4996" s="1" t="s">
        <v>264</v>
      </c>
      <c r="F4996" s="1" t="s">
        <v>31394</v>
      </c>
      <c r="G4996" s="14">
        <v>9199690046</v>
      </c>
      <c r="H4996" s="1" t="s">
        <v>8</v>
      </c>
      <c r="I4996" s="1" t="s">
        <v>41</v>
      </c>
      <c r="J4996" s="1" t="s">
        <v>47297</v>
      </c>
      <c r="K4996" s="3" t="s">
        <v>42</v>
      </c>
      <c r="L4996" s="1" t="s">
        <v>47325</v>
      </c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1"/>
      <c r="AA4996" s="1" t="s">
        <v>16</v>
      </c>
      <c r="AB4996" s="3" t="s">
        <v>12</v>
      </c>
      <c r="AC4996" s="23" t="s">
        <v>37782</v>
      </c>
      <c r="AD4996" s="23" t="s">
        <v>42842</v>
      </c>
      <c r="AE4996" t="s">
        <v>35394</v>
      </c>
    </row>
    <row r="4997" spans="1:31" ht="14.25" customHeight="1">
      <c r="A4997" s="1">
        <v>4996</v>
      </c>
      <c r="B4997" s="1" t="s">
        <v>54</v>
      </c>
      <c r="C4997" s="1" t="s">
        <v>2944</v>
      </c>
      <c r="D4997" s="1" t="s">
        <v>2027</v>
      </c>
      <c r="E4997" s="1" t="s">
        <v>29</v>
      </c>
      <c r="F4997" s="1" t="s">
        <v>33648</v>
      </c>
      <c r="G4997" s="14">
        <v>91990904044</v>
      </c>
      <c r="H4997" s="1" t="s">
        <v>20</v>
      </c>
      <c r="I4997" s="1" t="s">
        <v>41</v>
      </c>
      <c r="J4997" s="1" t="s">
        <v>47297</v>
      </c>
      <c r="K4997" s="3" t="s">
        <v>213</v>
      </c>
      <c r="L4997" s="1" t="s">
        <v>47325</v>
      </c>
      <c r="M4997" s="4" t="s">
        <v>17</v>
      </c>
      <c r="N4997" s="3" t="str">
        <f>J4997</f>
        <v>[&lt;30 Lacs -50 Lacs]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1"/>
      <c r="AA4997" s="1" t="s">
        <v>16</v>
      </c>
      <c r="AB4997" s="3" t="s">
        <v>12</v>
      </c>
      <c r="AC4997" s="23" t="s">
        <v>37782</v>
      </c>
      <c r="AD4997" s="23" t="s">
        <v>42843</v>
      </c>
      <c r="AE4997" t="s">
        <v>35410</v>
      </c>
    </row>
    <row r="4998" spans="1:31" ht="14.25" customHeight="1">
      <c r="A4998" s="1">
        <v>4997</v>
      </c>
      <c r="B4998" s="1" t="s">
        <v>54</v>
      </c>
      <c r="C4998" s="1" t="s">
        <v>2946</v>
      </c>
      <c r="D4998" s="1" t="s">
        <v>1625</v>
      </c>
      <c r="E4998" s="1" t="s">
        <v>2947</v>
      </c>
      <c r="F4998" s="1" t="s">
        <v>22248</v>
      </c>
      <c r="G4998" s="14">
        <v>919946046644</v>
      </c>
      <c r="H4998" s="1" t="s">
        <v>15</v>
      </c>
      <c r="I4998" s="1" t="s">
        <v>9</v>
      </c>
      <c r="J4998" s="1" t="s">
        <v>47297</v>
      </c>
      <c r="K4998" s="3" t="s">
        <v>17</v>
      </c>
      <c r="L4998" s="1" t="s">
        <v>47325</v>
      </c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1"/>
      <c r="AA4998" s="1" t="s">
        <v>11</v>
      </c>
      <c r="AB4998" s="3" t="s">
        <v>56</v>
      </c>
      <c r="AC4998" s="23" t="s">
        <v>37782</v>
      </c>
      <c r="AD4998" s="23" t="s">
        <v>42844</v>
      </c>
      <c r="AE4998" t="s">
        <v>35394</v>
      </c>
    </row>
    <row r="4999" spans="1:31" ht="14.25" customHeight="1">
      <c r="A4999" s="1">
        <v>4998</v>
      </c>
      <c r="B4999" s="1" t="s">
        <v>54</v>
      </c>
      <c r="C4999" s="1" t="s">
        <v>2948</v>
      </c>
      <c r="D4999" s="1" t="s">
        <v>1111</v>
      </c>
      <c r="E4999" s="1" t="s">
        <v>141</v>
      </c>
      <c r="F4999" s="1" t="s">
        <v>22249</v>
      </c>
      <c r="G4999" s="14">
        <v>91946044609</v>
      </c>
      <c r="H4999" s="1" t="s">
        <v>8</v>
      </c>
      <c r="I4999" s="1" t="s">
        <v>62</v>
      </c>
      <c r="J4999" s="1" t="s">
        <v>47297</v>
      </c>
      <c r="K4999" s="3" t="s">
        <v>42</v>
      </c>
      <c r="L4999" s="1" t="s">
        <v>47325</v>
      </c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1"/>
      <c r="AA4999" s="1" t="s">
        <v>16</v>
      </c>
      <c r="AB4999" s="3" t="s">
        <v>12</v>
      </c>
      <c r="AC4999" s="23" t="s">
        <v>37782</v>
      </c>
      <c r="AD4999" s="23" t="s">
        <v>39588</v>
      </c>
      <c r="AE4999" t="s">
        <v>35399</v>
      </c>
    </row>
    <row r="5000" spans="1:31" ht="14.25" customHeight="1">
      <c r="A5000" s="1">
        <v>4999</v>
      </c>
      <c r="B5000" s="9" t="s">
        <v>6</v>
      </c>
      <c r="C5000" s="1" t="s">
        <v>2958</v>
      </c>
      <c r="D5000" s="1" t="s">
        <v>336</v>
      </c>
      <c r="E5000" s="1" t="s">
        <v>40</v>
      </c>
      <c r="F5000" s="1" t="s">
        <v>31397</v>
      </c>
      <c r="G5000" s="14">
        <v>914000014464</v>
      </c>
      <c r="H5000" s="1" t="s">
        <v>15</v>
      </c>
      <c r="I5000" s="1" t="s">
        <v>62</v>
      </c>
      <c r="J5000" s="1" t="s">
        <v>47297</v>
      </c>
      <c r="K5000" s="3" t="s">
        <v>17</v>
      </c>
      <c r="L5000" s="1" t="s">
        <v>47325</v>
      </c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1"/>
      <c r="AA5000" s="1" t="s">
        <v>11</v>
      </c>
      <c r="AB5000" s="3" t="s">
        <v>56</v>
      </c>
      <c r="AC5000" s="23" t="s">
        <v>37782</v>
      </c>
      <c r="AD5000" s="23" t="s">
        <v>42845</v>
      </c>
      <c r="AE5000" t="s">
        <v>35409</v>
      </c>
    </row>
    <row r="5001" spans="1:31" ht="14.25" customHeight="1">
      <c r="A5001" s="1">
        <v>5000</v>
      </c>
      <c r="B5001" s="1" t="s">
        <v>54</v>
      </c>
      <c r="C5001" s="1" t="s">
        <v>2963</v>
      </c>
      <c r="D5001" s="1" t="s">
        <v>773</v>
      </c>
      <c r="E5001" s="1" t="s">
        <v>2964</v>
      </c>
      <c r="F5001" s="1" t="s">
        <v>31399</v>
      </c>
      <c r="G5001" s="14">
        <v>91944961996</v>
      </c>
      <c r="H5001" s="1" t="s">
        <v>37</v>
      </c>
      <c r="I5001" s="1" t="s">
        <v>41</v>
      </c>
      <c r="J5001" s="1" t="s">
        <v>47297</v>
      </c>
      <c r="K5001" s="3" t="s">
        <v>17</v>
      </c>
      <c r="L5001" s="1" t="s">
        <v>47325</v>
      </c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1"/>
      <c r="AA5001" s="1" t="s">
        <v>16</v>
      </c>
      <c r="AB5001" s="3" t="s">
        <v>12</v>
      </c>
      <c r="AC5001" s="23" t="s">
        <v>37782</v>
      </c>
      <c r="AD5001" s="23" t="s">
        <v>42846</v>
      </c>
      <c r="AE5001" t="s">
        <v>35409</v>
      </c>
    </row>
    <row r="5002" spans="1:31" ht="14.25" customHeight="1">
      <c r="A5002" s="1">
        <v>5001</v>
      </c>
      <c r="B5002" s="9" t="s">
        <v>6</v>
      </c>
      <c r="C5002" s="1" t="s">
        <v>2968</v>
      </c>
      <c r="D5002" s="1" t="s">
        <v>959</v>
      </c>
      <c r="E5002" s="1" t="s">
        <v>2969</v>
      </c>
      <c r="F5002" s="1" t="s">
        <v>22257</v>
      </c>
      <c r="G5002" s="14">
        <v>91969460961</v>
      </c>
      <c r="H5002" s="1" t="s">
        <v>15</v>
      </c>
      <c r="I5002" s="1" t="s">
        <v>41</v>
      </c>
      <c r="J5002" s="1" t="s">
        <v>47297</v>
      </c>
      <c r="K5002" s="3" t="s">
        <v>17</v>
      </c>
      <c r="L5002" s="1" t="s">
        <v>47325</v>
      </c>
      <c r="M5002" s="4" t="s">
        <v>42</v>
      </c>
      <c r="N5002" s="3" t="str">
        <f>J5002</f>
        <v>[&lt;30 Lacs -50 Lacs]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1"/>
      <c r="AA5002" s="1" t="s">
        <v>16</v>
      </c>
      <c r="AB5002" s="3" t="s">
        <v>12</v>
      </c>
      <c r="AC5002" s="23" t="s">
        <v>37782</v>
      </c>
      <c r="AD5002" s="23" t="s">
        <v>42847</v>
      </c>
      <c r="AE5002" t="s">
        <v>35394</v>
      </c>
    </row>
    <row r="5003" spans="1:31" ht="14.25" customHeight="1">
      <c r="A5003" s="1">
        <v>5002</v>
      </c>
      <c r="B5003" s="1" t="s">
        <v>54</v>
      </c>
      <c r="C5003" s="1" t="s">
        <v>2970</v>
      </c>
      <c r="D5003" s="1" t="s">
        <v>332</v>
      </c>
      <c r="E5003" s="1" t="s">
        <v>13721</v>
      </c>
      <c r="F5003" s="1" t="s">
        <v>31400</v>
      </c>
      <c r="G5003" s="14">
        <v>914641960</v>
      </c>
      <c r="H5003" s="1" t="s">
        <v>20</v>
      </c>
      <c r="I5003" s="1" t="s">
        <v>62</v>
      </c>
      <c r="J5003" s="1" t="s">
        <v>47297</v>
      </c>
      <c r="K5003" s="3" t="s">
        <v>17</v>
      </c>
      <c r="L5003" s="1" t="s">
        <v>47325</v>
      </c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1"/>
      <c r="AA5003" s="1" t="s">
        <v>16</v>
      </c>
      <c r="AB5003" s="3" t="s">
        <v>12</v>
      </c>
      <c r="AC5003" s="23" t="s">
        <v>37782</v>
      </c>
      <c r="AD5003" s="23" t="s">
        <v>42848</v>
      </c>
      <c r="AE5003" t="s">
        <v>35394</v>
      </c>
    </row>
    <row r="5004" spans="1:31" ht="14.25" customHeight="1">
      <c r="A5004" s="1">
        <v>5003</v>
      </c>
      <c r="B5004" s="9" t="s">
        <v>6</v>
      </c>
      <c r="C5004" s="1" t="s">
        <v>2971</v>
      </c>
      <c r="D5004" s="1" t="s">
        <v>89</v>
      </c>
      <c r="E5004" s="1" t="s">
        <v>495</v>
      </c>
      <c r="F5004" s="1" t="s">
        <v>22258</v>
      </c>
      <c r="G5004" s="14">
        <v>91600640446</v>
      </c>
      <c r="H5004" s="1" t="s">
        <v>37</v>
      </c>
      <c r="I5004" s="1" t="s">
        <v>41</v>
      </c>
      <c r="J5004" s="1" t="s">
        <v>47297</v>
      </c>
      <c r="K5004" s="3" t="s">
        <v>42</v>
      </c>
      <c r="L5004" s="1" t="s">
        <v>47325</v>
      </c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1"/>
      <c r="AA5004" s="1" t="s">
        <v>16</v>
      </c>
      <c r="AB5004" s="3" t="s">
        <v>12</v>
      </c>
      <c r="AC5004" s="23" t="s">
        <v>37782</v>
      </c>
      <c r="AD5004" s="23" t="s">
        <v>42848</v>
      </c>
      <c r="AE5004" t="s">
        <v>35394</v>
      </c>
    </row>
    <row r="5005" spans="1:31" ht="14.25" customHeight="1">
      <c r="A5005" s="1">
        <v>5004</v>
      </c>
      <c r="B5005" s="1" t="s">
        <v>54</v>
      </c>
      <c r="C5005" s="1" t="s">
        <v>2977</v>
      </c>
      <c r="D5005" s="1" t="s">
        <v>2978</v>
      </c>
      <c r="E5005" s="1" t="s">
        <v>139</v>
      </c>
      <c r="F5005" s="1" t="s">
        <v>22259</v>
      </c>
      <c r="G5005" s="14">
        <v>91944949049</v>
      </c>
      <c r="H5005" s="1" t="s">
        <v>8</v>
      </c>
      <c r="I5005" s="1" t="s">
        <v>62</v>
      </c>
      <c r="J5005" s="1" t="s">
        <v>47297</v>
      </c>
      <c r="K5005" s="3" t="s">
        <v>42</v>
      </c>
      <c r="L5005" s="1" t="s">
        <v>47325</v>
      </c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1"/>
      <c r="AA5005" s="1" t="s">
        <v>16</v>
      </c>
      <c r="AB5005" s="3" t="s">
        <v>12</v>
      </c>
      <c r="AC5005" s="23" t="s">
        <v>37782</v>
      </c>
      <c r="AD5005" s="23" t="s">
        <v>42849</v>
      </c>
      <c r="AE5005" t="s">
        <v>35394</v>
      </c>
    </row>
    <row r="5006" spans="1:31" ht="14.25" customHeight="1">
      <c r="A5006" s="1">
        <v>5005</v>
      </c>
      <c r="B5006" s="9" t="s">
        <v>6</v>
      </c>
      <c r="C5006" s="1" t="s">
        <v>2991</v>
      </c>
      <c r="D5006" s="1" t="s">
        <v>2250</v>
      </c>
      <c r="E5006" s="1" t="s">
        <v>2992</v>
      </c>
      <c r="F5006" s="1" t="s">
        <v>22266</v>
      </c>
      <c r="G5006" s="14">
        <v>919404644166</v>
      </c>
      <c r="H5006" s="1" t="s">
        <v>15</v>
      </c>
      <c r="I5006" s="1" t="s">
        <v>41</v>
      </c>
      <c r="J5006" s="1" t="s">
        <v>47297</v>
      </c>
      <c r="K5006" s="3" t="s">
        <v>17</v>
      </c>
      <c r="L5006" s="1" t="s">
        <v>47325</v>
      </c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1"/>
      <c r="AA5006" s="1" t="s">
        <v>11</v>
      </c>
      <c r="AB5006" s="3" t="s">
        <v>56</v>
      </c>
      <c r="AC5006" s="23" t="s">
        <v>37782</v>
      </c>
      <c r="AD5006" s="23" t="s">
        <v>42850</v>
      </c>
      <c r="AE5006" t="s">
        <v>35409</v>
      </c>
    </row>
    <row r="5007" spans="1:31" ht="14.25" customHeight="1">
      <c r="A5007" s="1">
        <v>5006</v>
      </c>
      <c r="B5007" s="9" t="s">
        <v>6</v>
      </c>
      <c r="C5007" s="1" t="s">
        <v>2994</v>
      </c>
      <c r="D5007" s="1" t="s">
        <v>723</v>
      </c>
      <c r="E5007" s="1" t="s">
        <v>102</v>
      </c>
      <c r="F5007" s="1" t="s">
        <v>22267</v>
      </c>
      <c r="G5007" s="14">
        <v>919446009091</v>
      </c>
      <c r="H5007" s="1" t="s">
        <v>8</v>
      </c>
      <c r="I5007" s="1" t="s">
        <v>41</v>
      </c>
      <c r="J5007" s="1" t="s">
        <v>47297</v>
      </c>
      <c r="K5007" s="3" t="s">
        <v>17</v>
      </c>
      <c r="L5007" s="1" t="s">
        <v>47325</v>
      </c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1"/>
      <c r="AA5007" s="1" t="s">
        <v>11</v>
      </c>
      <c r="AB5007" s="3" t="s">
        <v>13</v>
      </c>
      <c r="AC5007" s="23" t="s">
        <v>37782</v>
      </c>
      <c r="AD5007" s="23" t="s">
        <v>42851</v>
      </c>
      <c r="AE5007" t="s">
        <v>35399</v>
      </c>
    </row>
    <row r="5008" spans="1:31" ht="14.25" customHeight="1">
      <c r="A5008" s="1">
        <v>5007</v>
      </c>
      <c r="B5008" s="1" t="s">
        <v>54</v>
      </c>
      <c r="C5008" s="1" t="s">
        <v>2996</v>
      </c>
      <c r="D5008" s="1" t="s">
        <v>727</v>
      </c>
      <c r="E5008" s="1" t="s">
        <v>2961</v>
      </c>
      <c r="F5008" s="1" t="s">
        <v>31406</v>
      </c>
      <c r="G5008" s="14">
        <v>91909961614</v>
      </c>
      <c r="H5008" s="1" t="s">
        <v>20</v>
      </c>
      <c r="I5008" s="1" t="s">
        <v>9</v>
      </c>
      <c r="J5008" s="1" t="s">
        <v>47297</v>
      </c>
      <c r="K5008" s="3" t="s">
        <v>213</v>
      </c>
      <c r="L5008" s="1" t="s">
        <v>47325</v>
      </c>
      <c r="M5008" s="4" t="s">
        <v>17</v>
      </c>
      <c r="N5008" s="3" t="str">
        <f t="shared" ref="N5008:N5009" si="128">J5008</f>
        <v>[&lt;30 Lacs -50 Lacs]</v>
      </c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1"/>
      <c r="AA5008" s="1" t="s">
        <v>16</v>
      </c>
      <c r="AB5008" s="3" t="s">
        <v>12</v>
      </c>
      <c r="AC5008" s="23" t="s">
        <v>37782</v>
      </c>
      <c r="AD5008" s="23" t="s">
        <v>42852</v>
      </c>
      <c r="AE5008" t="s">
        <v>35410</v>
      </c>
    </row>
    <row r="5009" spans="1:31" ht="14.25" customHeight="1">
      <c r="A5009" s="1">
        <v>5008</v>
      </c>
      <c r="B5009" s="1" t="s">
        <v>54</v>
      </c>
      <c r="C5009" s="1" t="s">
        <v>3010</v>
      </c>
      <c r="D5009" s="1" t="s">
        <v>3011</v>
      </c>
      <c r="E5009" s="1" t="s">
        <v>139</v>
      </c>
      <c r="F5009" s="1" t="s">
        <v>22275</v>
      </c>
      <c r="G5009" s="14">
        <v>91910644066</v>
      </c>
      <c r="H5009" s="1" t="s">
        <v>8</v>
      </c>
      <c r="I5009" s="1" t="s">
        <v>62</v>
      </c>
      <c r="J5009" s="1" t="s">
        <v>47297</v>
      </c>
      <c r="K5009" s="3" t="s">
        <v>213</v>
      </c>
      <c r="L5009" s="1" t="s">
        <v>47325</v>
      </c>
      <c r="M5009" s="4" t="s">
        <v>17</v>
      </c>
      <c r="N5009" s="3" t="str">
        <f t="shared" si="128"/>
        <v>[&lt;30 Lacs -50 Lacs]</v>
      </c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1"/>
      <c r="AA5009" s="1" t="s">
        <v>16</v>
      </c>
      <c r="AB5009" s="3" t="s">
        <v>12</v>
      </c>
      <c r="AC5009" s="23" t="s">
        <v>37782</v>
      </c>
      <c r="AD5009" s="23" t="s">
        <v>42853</v>
      </c>
      <c r="AE5009" t="s">
        <v>35394</v>
      </c>
    </row>
    <row r="5010" spans="1:31" ht="14.25" customHeight="1">
      <c r="A5010" s="1">
        <v>5009</v>
      </c>
      <c r="B5010" s="1" t="s">
        <v>54</v>
      </c>
      <c r="C5010" s="1" t="s">
        <v>3015</v>
      </c>
      <c r="D5010" s="1" t="s">
        <v>3016</v>
      </c>
      <c r="E5010" s="1" t="s">
        <v>84</v>
      </c>
      <c r="F5010" s="1" t="s">
        <v>31408</v>
      </c>
      <c r="G5010" s="14">
        <v>919994146601</v>
      </c>
      <c r="H5010" s="1" t="s">
        <v>20</v>
      </c>
      <c r="I5010" s="1" t="s">
        <v>41</v>
      </c>
      <c r="J5010" s="1" t="s">
        <v>47297</v>
      </c>
      <c r="K5010" s="3" t="s">
        <v>17</v>
      </c>
      <c r="L5010" s="1" t="s">
        <v>47325</v>
      </c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1"/>
      <c r="AA5010" s="1" t="s">
        <v>16</v>
      </c>
      <c r="AB5010" s="3" t="s">
        <v>12</v>
      </c>
      <c r="AC5010" s="23" t="s">
        <v>37782</v>
      </c>
      <c r="AD5010" s="23" t="s">
        <v>42854</v>
      </c>
      <c r="AE5010" t="s">
        <v>35399</v>
      </c>
    </row>
    <row r="5011" spans="1:31" ht="14.25" customHeight="1">
      <c r="A5011" s="1">
        <v>5010</v>
      </c>
      <c r="B5011" s="1" t="s">
        <v>54</v>
      </c>
      <c r="C5011" s="1" t="s">
        <v>3023</v>
      </c>
      <c r="D5011" s="1" t="s">
        <v>1305</v>
      </c>
      <c r="E5011" s="1" t="s">
        <v>36849</v>
      </c>
      <c r="F5011" s="1" t="s">
        <v>3024</v>
      </c>
      <c r="G5011" s="14">
        <v>91966414449</v>
      </c>
      <c r="H5011" s="1" t="s">
        <v>15</v>
      </c>
      <c r="I5011" s="1" t="s">
        <v>41</v>
      </c>
      <c r="J5011" s="1" t="s">
        <v>47297</v>
      </c>
      <c r="K5011" s="3" t="s">
        <v>63</v>
      </c>
      <c r="L5011" s="1" t="s">
        <v>47325</v>
      </c>
      <c r="M5011" s="3" t="s">
        <v>213</v>
      </c>
      <c r="N5011" s="3" t="str">
        <f>J5011</f>
        <v>[&lt;30 Lacs -50 Lacs]</v>
      </c>
      <c r="O5011" s="3" t="s">
        <v>17</v>
      </c>
      <c r="P5011" s="3" t="s">
        <v>47297</v>
      </c>
      <c r="Q5011" s="3" t="s">
        <v>42</v>
      </c>
      <c r="R5011" s="3" t="s">
        <v>47297</v>
      </c>
      <c r="S5011" s="3" t="s">
        <v>27</v>
      </c>
      <c r="T5011" s="3" t="s">
        <v>47297</v>
      </c>
      <c r="U5011" s="3" t="s">
        <v>117</v>
      </c>
      <c r="V5011" s="3" t="s">
        <v>47297</v>
      </c>
      <c r="W5011" s="3" t="s">
        <v>178</v>
      </c>
      <c r="X5011" s="3" t="s">
        <v>47297</v>
      </c>
      <c r="Y5011" s="3" t="s">
        <v>171</v>
      </c>
      <c r="Z5011" s="1" t="s">
        <v>47297</v>
      </c>
      <c r="AA5011" s="1" t="s">
        <v>16</v>
      </c>
      <c r="AB5011" s="3" t="s">
        <v>12</v>
      </c>
      <c r="AC5011" s="23" t="s">
        <v>37782</v>
      </c>
      <c r="AD5011" s="23" t="s">
        <v>42855</v>
      </c>
      <c r="AE5011" t="s">
        <v>35399</v>
      </c>
    </row>
    <row r="5012" spans="1:31" ht="14.25" customHeight="1">
      <c r="A5012" s="1">
        <v>5011</v>
      </c>
      <c r="B5012" s="1" t="s">
        <v>54</v>
      </c>
      <c r="C5012" s="1" t="s">
        <v>3047</v>
      </c>
      <c r="D5012" s="1" t="s">
        <v>486</v>
      </c>
      <c r="E5012" s="1" t="s">
        <v>139</v>
      </c>
      <c r="F5012" s="1" t="s">
        <v>31411</v>
      </c>
      <c r="G5012" s="14">
        <v>91990406600</v>
      </c>
      <c r="H5012" s="1" t="s">
        <v>20</v>
      </c>
      <c r="I5012" s="1" t="s">
        <v>9</v>
      </c>
      <c r="J5012" s="1" t="s">
        <v>47297</v>
      </c>
      <c r="K5012" s="3" t="s">
        <v>17</v>
      </c>
      <c r="L5012" s="1" t="s">
        <v>47325</v>
      </c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1"/>
      <c r="AA5012" s="1" t="s">
        <v>16</v>
      </c>
      <c r="AB5012" s="3" t="s">
        <v>12</v>
      </c>
      <c r="AC5012" s="23" t="s">
        <v>37782</v>
      </c>
      <c r="AD5012" s="23" t="s">
        <v>42856</v>
      </c>
      <c r="AE5012" t="s">
        <v>35409</v>
      </c>
    </row>
    <row r="5013" spans="1:31" ht="14.25" customHeight="1">
      <c r="A5013" s="1">
        <v>5012</v>
      </c>
      <c r="B5013" s="9" t="s">
        <v>6</v>
      </c>
      <c r="C5013" s="1" t="s">
        <v>3051</v>
      </c>
      <c r="D5013" s="1" t="s">
        <v>1209</v>
      </c>
      <c r="E5013" s="1" t="s">
        <v>40</v>
      </c>
      <c r="F5013" s="1" t="s">
        <v>22298</v>
      </c>
      <c r="G5013" s="14">
        <v>9166044</v>
      </c>
      <c r="H5013" s="1" t="s">
        <v>8</v>
      </c>
      <c r="I5013" s="1" t="s">
        <v>9</v>
      </c>
      <c r="J5013" s="1" t="s">
        <v>47297</v>
      </c>
      <c r="K5013" s="3" t="s">
        <v>17</v>
      </c>
      <c r="L5013" s="1" t="s">
        <v>47325</v>
      </c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1"/>
      <c r="AA5013" s="1" t="s">
        <v>16</v>
      </c>
      <c r="AB5013" s="3" t="s">
        <v>12</v>
      </c>
      <c r="AC5013" s="23" t="s">
        <v>37782</v>
      </c>
      <c r="AD5013" s="23" t="s">
        <v>42857</v>
      </c>
      <c r="AE5013" t="s">
        <v>35409</v>
      </c>
    </row>
    <row r="5014" spans="1:31" ht="14.25" customHeight="1">
      <c r="A5014" s="1">
        <v>5013</v>
      </c>
      <c r="B5014" s="1" t="s">
        <v>54</v>
      </c>
      <c r="C5014" s="1" t="s">
        <v>3061</v>
      </c>
      <c r="D5014" s="1" t="s">
        <v>2921</v>
      </c>
      <c r="E5014" s="1" t="s">
        <v>1097</v>
      </c>
      <c r="F5014" s="1" t="s">
        <v>22303</v>
      </c>
      <c r="G5014" s="14">
        <v>91446099994</v>
      </c>
      <c r="H5014" s="1" t="s">
        <v>20</v>
      </c>
      <c r="I5014" s="1" t="s">
        <v>9</v>
      </c>
      <c r="J5014" s="1" t="s">
        <v>47297</v>
      </c>
      <c r="K5014" s="3" t="s">
        <v>213</v>
      </c>
      <c r="L5014" s="1" t="s">
        <v>47325</v>
      </c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1"/>
      <c r="AA5014" s="1" t="s">
        <v>16</v>
      </c>
      <c r="AB5014" s="3" t="s">
        <v>12</v>
      </c>
      <c r="AC5014" s="23" t="s">
        <v>37782</v>
      </c>
      <c r="AD5014" s="23" t="s">
        <v>42858</v>
      </c>
      <c r="AE5014" t="s">
        <v>35410</v>
      </c>
    </row>
    <row r="5015" spans="1:31" ht="14.25" customHeight="1">
      <c r="A5015" s="1">
        <v>5014</v>
      </c>
      <c r="B5015" s="9" t="s">
        <v>6</v>
      </c>
      <c r="C5015" s="1" t="s">
        <v>3086</v>
      </c>
      <c r="D5015" s="1" t="s">
        <v>3087</v>
      </c>
      <c r="E5015" s="1" t="s">
        <v>224</v>
      </c>
      <c r="F5015" s="1" t="s">
        <v>33654</v>
      </c>
      <c r="G5015" s="14">
        <v>9199004904</v>
      </c>
      <c r="H5015" s="1" t="s">
        <v>8</v>
      </c>
      <c r="I5015" s="1" t="s">
        <v>41</v>
      </c>
      <c r="J5015" s="1" t="s">
        <v>47297</v>
      </c>
      <c r="K5015" s="3" t="s">
        <v>17</v>
      </c>
      <c r="L5015" s="1" t="s">
        <v>47325</v>
      </c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1"/>
      <c r="AA5015" s="1" t="s">
        <v>16</v>
      </c>
      <c r="AB5015" s="3" t="s">
        <v>12</v>
      </c>
      <c r="AC5015" s="23" t="s">
        <v>37782</v>
      </c>
      <c r="AD5015" s="23" t="s">
        <v>42859</v>
      </c>
      <c r="AE5015" t="s">
        <v>35399</v>
      </c>
    </row>
    <row r="5016" spans="1:31" ht="14.25" customHeight="1">
      <c r="A5016" s="1">
        <v>5015</v>
      </c>
      <c r="B5016" s="1" t="s">
        <v>54</v>
      </c>
      <c r="C5016" s="1" t="s">
        <v>3091</v>
      </c>
      <c r="D5016" s="1" t="s">
        <v>557</v>
      </c>
      <c r="E5016" s="1" t="s">
        <v>3092</v>
      </c>
      <c r="F5016" s="1" t="s">
        <v>22317</v>
      </c>
      <c r="G5016" s="14">
        <v>919494494</v>
      </c>
      <c r="H5016" s="1" t="s">
        <v>20</v>
      </c>
      <c r="I5016" s="1" t="s">
        <v>9</v>
      </c>
      <c r="J5016" s="1" t="s">
        <v>47297</v>
      </c>
      <c r="K5016" s="3" t="s">
        <v>27</v>
      </c>
      <c r="L5016" s="1" t="s">
        <v>47325</v>
      </c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1"/>
      <c r="AA5016" s="1" t="s">
        <v>16</v>
      </c>
      <c r="AB5016" s="3" t="s">
        <v>12</v>
      </c>
      <c r="AC5016" s="23" t="s">
        <v>37782</v>
      </c>
      <c r="AD5016" s="23" t="s">
        <v>39994</v>
      </c>
      <c r="AE5016" t="s">
        <v>35394</v>
      </c>
    </row>
    <row r="5017" spans="1:31" ht="14.25" customHeight="1">
      <c r="A5017" s="1">
        <v>5016</v>
      </c>
      <c r="B5017" s="9" t="s">
        <v>6</v>
      </c>
      <c r="C5017" s="1" t="s">
        <v>3093</v>
      </c>
      <c r="D5017" s="1" t="s">
        <v>230</v>
      </c>
      <c r="E5017" s="1" t="s">
        <v>19</v>
      </c>
      <c r="F5017" s="1" t="s">
        <v>22318</v>
      </c>
      <c r="G5017" s="14">
        <v>919016640444</v>
      </c>
      <c r="H5017" s="1" t="s">
        <v>15</v>
      </c>
      <c r="I5017" s="1" t="s">
        <v>62</v>
      </c>
      <c r="J5017" s="1" t="s">
        <v>47297</v>
      </c>
      <c r="K5017" s="3" t="s">
        <v>17</v>
      </c>
      <c r="L5017" s="1" t="s">
        <v>47325</v>
      </c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1"/>
      <c r="AA5017" s="1" t="s">
        <v>16</v>
      </c>
      <c r="AB5017" s="3" t="s">
        <v>12</v>
      </c>
      <c r="AC5017" s="23" t="s">
        <v>37782</v>
      </c>
      <c r="AD5017" s="23" t="s">
        <v>39994</v>
      </c>
      <c r="AE5017" t="s">
        <v>35410</v>
      </c>
    </row>
    <row r="5018" spans="1:31" ht="14.25" customHeight="1">
      <c r="A5018" s="1">
        <v>5017</v>
      </c>
      <c r="B5018" s="9" t="s">
        <v>6</v>
      </c>
      <c r="C5018" s="1" t="s">
        <v>3094</v>
      </c>
      <c r="D5018" s="1" t="s">
        <v>1410</v>
      </c>
      <c r="E5018" s="1" t="s">
        <v>1558</v>
      </c>
      <c r="F5018" s="1" t="s">
        <v>22319</v>
      </c>
      <c r="G5018" s="14">
        <v>9196994464</v>
      </c>
      <c r="H5018" s="1" t="s">
        <v>15</v>
      </c>
      <c r="I5018" s="1" t="s">
        <v>9</v>
      </c>
      <c r="J5018" s="1" t="s">
        <v>47297</v>
      </c>
      <c r="K5018" s="3" t="s">
        <v>171</v>
      </c>
      <c r="L5018" s="1" t="s">
        <v>47325</v>
      </c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1"/>
      <c r="AA5018" s="1" t="s">
        <v>16</v>
      </c>
      <c r="AB5018" s="3" t="s">
        <v>12</v>
      </c>
      <c r="AC5018" s="23" t="s">
        <v>37782</v>
      </c>
      <c r="AD5018" s="23" t="s">
        <v>39410</v>
      </c>
      <c r="AE5018" t="s">
        <v>35394</v>
      </c>
    </row>
    <row r="5019" spans="1:31" ht="14.25" customHeight="1">
      <c r="A5019" s="1">
        <v>5018</v>
      </c>
      <c r="B5019" s="1" t="s">
        <v>54</v>
      </c>
      <c r="C5019" s="1" t="s">
        <v>3108</v>
      </c>
      <c r="D5019" s="1" t="s">
        <v>773</v>
      </c>
      <c r="E5019" s="1" t="s">
        <v>36850</v>
      </c>
      <c r="F5019" s="1" t="s">
        <v>22327</v>
      </c>
      <c r="G5019" s="14">
        <v>919446961464</v>
      </c>
      <c r="H5019" s="1" t="s">
        <v>8</v>
      </c>
      <c r="I5019" s="1" t="s">
        <v>9</v>
      </c>
      <c r="J5019" s="1" t="s">
        <v>47297</v>
      </c>
      <c r="K5019" s="3" t="s">
        <v>17</v>
      </c>
      <c r="L5019" s="1" t="s">
        <v>47325</v>
      </c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1"/>
      <c r="AA5019" s="1" t="s">
        <v>16</v>
      </c>
      <c r="AB5019" s="3" t="s">
        <v>12</v>
      </c>
      <c r="AC5019" s="23" t="s">
        <v>37782</v>
      </c>
      <c r="AD5019" s="23" t="s">
        <v>42860</v>
      </c>
      <c r="AE5019" t="s">
        <v>35399</v>
      </c>
    </row>
    <row r="5020" spans="1:31" ht="14.25" customHeight="1">
      <c r="A5020" s="1">
        <v>5019</v>
      </c>
      <c r="B5020" s="1" t="s">
        <v>54</v>
      </c>
      <c r="C5020" s="1" t="s">
        <v>3119</v>
      </c>
      <c r="D5020" s="1" t="s">
        <v>1015</v>
      </c>
      <c r="E5020" s="1" t="s">
        <v>3412</v>
      </c>
      <c r="F5020" s="1" t="s">
        <v>22334</v>
      </c>
      <c r="G5020" s="14">
        <v>919446949669</v>
      </c>
      <c r="H5020" s="1" t="s">
        <v>8</v>
      </c>
      <c r="I5020" s="1" t="s">
        <v>9</v>
      </c>
      <c r="J5020" s="1" t="s">
        <v>47297</v>
      </c>
      <c r="K5020" s="3" t="s">
        <v>42</v>
      </c>
      <c r="L5020" s="1" t="s">
        <v>47325</v>
      </c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1"/>
      <c r="AA5020" s="1" t="s">
        <v>16</v>
      </c>
      <c r="AB5020" s="3" t="s">
        <v>12</v>
      </c>
      <c r="AC5020" s="23" t="s">
        <v>37782</v>
      </c>
      <c r="AD5020" s="23" t="s">
        <v>42861</v>
      </c>
      <c r="AE5020" t="s">
        <v>35410</v>
      </c>
    </row>
    <row r="5021" spans="1:31" ht="14.25" customHeight="1">
      <c r="A5021" s="1">
        <v>5020</v>
      </c>
      <c r="B5021" s="1" t="s">
        <v>54</v>
      </c>
      <c r="C5021" s="1" t="s">
        <v>3122</v>
      </c>
      <c r="D5021" s="1" t="s">
        <v>1617</v>
      </c>
      <c r="E5021" s="1" t="s">
        <v>84</v>
      </c>
      <c r="F5021" s="1" t="s">
        <v>22336</v>
      </c>
      <c r="G5021" s="14">
        <v>919441401</v>
      </c>
      <c r="H5021" s="1" t="s">
        <v>15</v>
      </c>
      <c r="I5021" s="1" t="s">
        <v>41</v>
      </c>
      <c r="J5021" s="1" t="s">
        <v>47297</v>
      </c>
      <c r="K5021" s="3" t="s">
        <v>17</v>
      </c>
      <c r="L5021" s="1" t="s">
        <v>47325</v>
      </c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1"/>
      <c r="AA5021" s="1" t="s">
        <v>16</v>
      </c>
      <c r="AB5021" s="3" t="s">
        <v>12</v>
      </c>
      <c r="AC5021" s="23" t="s">
        <v>37782</v>
      </c>
      <c r="AD5021" s="23" t="s">
        <v>42862</v>
      </c>
      <c r="AE5021" t="s">
        <v>35394</v>
      </c>
    </row>
    <row r="5022" spans="1:31" ht="14.25" customHeight="1">
      <c r="A5022" s="1">
        <v>5021</v>
      </c>
      <c r="B5022" s="9" t="s">
        <v>6</v>
      </c>
      <c r="C5022" s="1" t="s">
        <v>3123</v>
      </c>
      <c r="D5022" s="1" t="s">
        <v>857</v>
      </c>
      <c r="E5022" s="1" t="s">
        <v>3124</v>
      </c>
      <c r="F5022" s="1" t="s">
        <v>22337</v>
      </c>
      <c r="G5022" s="14">
        <v>91906461049</v>
      </c>
      <c r="H5022" s="1" t="s">
        <v>8</v>
      </c>
      <c r="I5022" s="1" t="s">
        <v>9</v>
      </c>
      <c r="J5022" s="1" t="s">
        <v>47297</v>
      </c>
      <c r="K5022" s="3" t="s">
        <v>17</v>
      </c>
      <c r="L5022" s="1" t="s">
        <v>47325</v>
      </c>
      <c r="M5022" s="4" t="s">
        <v>42</v>
      </c>
      <c r="N5022" s="3" t="str">
        <f>J5022</f>
        <v>[&lt;30 Lacs -50 Lacs]</v>
      </c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1"/>
      <c r="AA5022" s="1" t="s">
        <v>16</v>
      </c>
      <c r="AB5022" s="3" t="s">
        <v>12</v>
      </c>
      <c r="AC5022" s="23" t="s">
        <v>37782</v>
      </c>
      <c r="AD5022" s="23" t="s">
        <v>40953</v>
      </c>
      <c r="AE5022" t="s">
        <v>35399</v>
      </c>
    </row>
    <row r="5023" spans="1:31" ht="14.25" customHeight="1">
      <c r="A5023" s="1">
        <v>5022</v>
      </c>
      <c r="B5023" s="1" t="s">
        <v>54</v>
      </c>
      <c r="C5023" s="1" t="s">
        <v>3132</v>
      </c>
      <c r="D5023" s="1" t="s">
        <v>16318</v>
      </c>
      <c r="E5023" s="1" t="s">
        <v>8854</v>
      </c>
      <c r="F5023" s="1" t="s">
        <v>33659</v>
      </c>
      <c r="G5023" s="14">
        <v>9194164040</v>
      </c>
      <c r="H5023" s="1" t="s">
        <v>20</v>
      </c>
      <c r="I5023" s="1" t="s">
        <v>41</v>
      </c>
      <c r="J5023" s="1" t="s">
        <v>47297</v>
      </c>
      <c r="K5023" s="3" t="s">
        <v>17</v>
      </c>
      <c r="L5023" s="1" t="s">
        <v>47325</v>
      </c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1"/>
      <c r="AA5023" s="1" t="s">
        <v>11</v>
      </c>
      <c r="AB5023" s="3" t="s">
        <v>13</v>
      </c>
      <c r="AC5023" s="23" t="s">
        <v>37782</v>
      </c>
      <c r="AD5023" s="23" t="s">
        <v>42863</v>
      </c>
      <c r="AE5023" t="s">
        <v>35394</v>
      </c>
    </row>
    <row r="5024" spans="1:31" ht="14.25" customHeight="1">
      <c r="A5024" s="1">
        <v>5023</v>
      </c>
      <c r="B5024" s="1" t="s">
        <v>54</v>
      </c>
      <c r="C5024" s="1" t="s">
        <v>3141</v>
      </c>
      <c r="D5024" s="1" t="s">
        <v>35727</v>
      </c>
      <c r="E5024" s="1" t="s">
        <v>649</v>
      </c>
      <c r="F5024" s="1" t="s">
        <v>22347</v>
      </c>
      <c r="G5024" s="14">
        <v>916964966999</v>
      </c>
      <c r="H5024" s="1" t="s">
        <v>8</v>
      </c>
      <c r="I5024" s="1" t="s">
        <v>41</v>
      </c>
      <c r="J5024" s="1" t="s">
        <v>47297</v>
      </c>
      <c r="K5024" s="3" t="s">
        <v>213</v>
      </c>
      <c r="L5024" s="1" t="s">
        <v>47325</v>
      </c>
      <c r="M5024" s="4" t="s">
        <v>17</v>
      </c>
      <c r="N5024" s="3" t="str">
        <f>J5024</f>
        <v>[&lt;30 Lacs -50 Lacs]</v>
      </c>
      <c r="O5024" s="4" t="s">
        <v>47347</v>
      </c>
      <c r="P5024" s="3" t="s">
        <v>47297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1"/>
      <c r="AA5024" s="1" t="s">
        <v>16</v>
      </c>
      <c r="AB5024" s="3" t="s">
        <v>12</v>
      </c>
      <c r="AC5024" s="23" t="s">
        <v>37782</v>
      </c>
      <c r="AD5024" s="23" t="s">
        <v>42864</v>
      </c>
      <c r="AE5024" t="s">
        <v>35399</v>
      </c>
    </row>
    <row r="5025" spans="1:31" ht="14.25" customHeight="1">
      <c r="A5025" s="1">
        <v>5024</v>
      </c>
      <c r="B5025" s="1" t="s">
        <v>54</v>
      </c>
      <c r="C5025" s="1" t="s">
        <v>3166</v>
      </c>
      <c r="D5025" s="1" t="s">
        <v>36532</v>
      </c>
      <c r="E5025" s="1" t="s">
        <v>3167</v>
      </c>
      <c r="F5025" s="1" t="s">
        <v>22357</v>
      </c>
      <c r="G5025" s="14">
        <v>9194449490</v>
      </c>
      <c r="H5025" s="1" t="s">
        <v>20</v>
      </c>
      <c r="I5025" s="1" t="s">
        <v>33</v>
      </c>
      <c r="J5025" s="1" t="s">
        <v>47297</v>
      </c>
      <c r="K5025" s="3" t="s">
        <v>17</v>
      </c>
      <c r="L5025" s="1" t="s">
        <v>47325</v>
      </c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1"/>
      <c r="AA5025" s="1" t="s">
        <v>11</v>
      </c>
      <c r="AB5025" s="3" t="s">
        <v>13</v>
      </c>
      <c r="AC5025" s="23" t="s">
        <v>37782</v>
      </c>
      <c r="AD5025" s="23" t="s">
        <v>41874</v>
      </c>
      <c r="AE5025" t="s">
        <v>35394</v>
      </c>
    </row>
    <row r="5026" spans="1:31" ht="14.25" customHeight="1">
      <c r="A5026" s="1">
        <v>5025</v>
      </c>
      <c r="B5026" s="9" t="s">
        <v>6</v>
      </c>
      <c r="C5026" s="1" t="s">
        <v>3185</v>
      </c>
      <c r="D5026" s="1" t="s">
        <v>3186</v>
      </c>
      <c r="E5026" s="1" t="s">
        <v>3187</v>
      </c>
      <c r="F5026" s="1" t="s">
        <v>33665</v>
      </c>
      <c r="G5026" s="14">
        <v>9194999904</v>
      </c>
      <c r="H5026" s="1" t="s">
        <v>8</v>
      </c>
      <c r="I5026" s="1" t="s">
        <v>41</v>
      </c>
      <c r="J5026" s="1" t="s">
        <v>47297</v>
      </c>
      <c r="K5026" s="3" t="s">
        <v>213</v>
      </c>
      <c r="L5026" s="1" t="s">
        <v>47325</v>
      </c>
      <c r="M5026" s="4" t="s">
        <v>17</v>
      </c>
      <c r="N5026" s="3" t="str">
        <f t="shared" ref="N5026:N5027" si="129">J5026</f>
        <v>[&lt;30 Lacs -50 Lacs]</v>
      </c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1"/>
      <c r="AA5026" s="1" t="s">
        <v>16</v>
      </c>
      <c r="AB5026" s="3" t="s">
        <v>12</v>
      </c>
      <c r="AC5026" s="23" t="s">
        <v>37782</v>
      </c>
      <c r="AD5026" s="23" t="s">
        <v>42865</v>
      </c>
      <c r="AE5026" t="s">
        <v>35399</v>
      </c>
    </row>
    <row r="5027" spans="1:31" ht="14.25" customHeight="1">
      <c r="A5027" s="1">
        <v>5026</v>
      </c>
      <c r="B5027" s="9" t="s">
        <v>6</v>
      </c>
      <c r="C5027" s="1" t="s">
        <v>3188</v>
      </c>
      <c r="D5027" s="1" t="s">
        <v>2505</v>
      </c>
      <c r="E5027" s="1" t="s">
        <v>3189</v>
      </c>
      <c r="F5027" s="1" t="s">
        <v>22366</v>
      </c>
      <c r="G5027" s="14">
        <v>91969991696</v>
      </c>
      <c r="H5027" s="1" t="s">
        <v>15</v>
      </c>
      <c r="I5027" s="1" t="s">
        <v>41</v>
      </c>
      <c r="J5027" s="1" t="s">
        <v>47297</v>
      </c>
      <c r="K5027" s="3" t="s">
        <v>17</v>
      </c>
      <c r="L5027" s="1" t="s">
        <v>47325</v>
      </c>
      <c r="M5027" s="4" t="s">
        <v>42</v>
      </c>
      <c r="N5027" s="3" t="str">
        <f t="shared" si="129"/>
        <v>[&lt;30 Lacs -50 Lacs]</v>
      </c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1"/>
      <c r="AA5027" s="1" t="s">
        <v>16</v>
      </c>
      <c r="AB5027" s="3" t="s">
        <v>12</v>
      </c>
      <c r="AC5027" s="23" t="s">
        <v>37782</v>
      </c>
      <c r="AD5027" s="23" t="s">
        <v>41340</v>
      </c>
      <c r="AE5027" t="s">
        <v>35399</v>
      </c>
    </row>
    <row r="5028" spans="1:31" ht="14.25" customHeight="1">
      <c r="A5028" s="1">
        <v>5027</v>
      </c>
      <c r="B5028" s="9" t="s">
        <v>6</v>
      </c>
      <c r="C5028" s="1" t="s">
        <v>3191</v>
      </c>
      <c r="D5028" s="1" t="s">
        <v>221</v>
      </c>
      <c r="E5028" s="1" t="s">
        <v>3192</v>
      </c>
      <c r="F5028" s="1" t="s">
        <v>22367</v>
      </c>
      <c r="G5028" s="14">
        <v>91949616491</v>
      </c>
      <c r="H5028" s="1" t="s">
        <v>37</v>
      </c>
      <c r="I5028" s="1" t="s">
        <v>41</v>
      </c>
      <c r="J5028" s="1" t="s">
        <v>47297</v>
      </c>
      <c r="K5028" s="3" t="s">
        <v>17</v>
      </c>
      <c r="L5028" s="1" t="s">
        <v>47325</v>
      </c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1"/>
      <c r="AA5028" s="1" t="s">
        <v>16</v>
      </c>
      <c r="AB5028" s="3" t="s">
        <v>12</v>
      </c>
      <c r="AC5028" s="23" t="s">
        <v>37782</v>
      </c>
      <c r="AD5028" s="23" t="s">
        <v>41529</v>
      </c>
      <c r="AE5028" t="s">
        <v>35399</v>
      </c>
    </row>
    <row r="5029" spans="1:31" ht="14.25" customHeight="1">
      <c r="A5029" s="1">
        <v>5028</v>
      </c>
      <c r="B5029" s="9" t="s">
        <v>6</v>
      </c>
      <c r="C5029" s="1" t="s">
        <v>3197</v>
      </c>
      <c r="D5029" s="1" t="s">
        <v>410</v>
      </c>
      <c r="E5029" s="1" t="s">
        <v>1410</v>
      </c>
      <c r="F5029" s="1" t="s">
        <v>22370</v>
      </c>
      <c r="G5029" s="14">
        <v>91999499946</v>
      </c>
      <c r="H5029" s="1" t="s">
        <v>20</v>
      </c>
      <c r="I5029" s="1" t="s">
        <v>41</v>
      </c>
      <c r="J5029" s="1" t="s">
        <v>47297</v>
      </c>
      <c r="K5029" s="3" t="s">
        <v>17</v>
      </c>
      <c r="L5029" s="1" t="s">
        <v>47325</v>
      </c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1"/>
      <c r="AA5029" s="1" t="s">
        <v>16</v>
      </c>
      <c r="AB5029" s="3" t="s">
        <v>12</v>
      </c>
      <c r="AC5029" s="23" t="s">
        <v>37782</v>
      </c>
      <c r="AD5029" s="23" t="s">
        <v>42866</v>
      </c>
      <c r="AE5029" t="s">
        <v>35409</v>
      </c>
    </row>
    <row r="5030" spans="1:31" ht="14.25" customHeight="1">
      <c r="A5030" s="1">
        <v>5029</v>
      </c>
      <c r="B5030" s="9" t="s">
        <v>6</v>
      </c>
      <c r="C5030" s="1" t="s">
        <v>3228</v>
      </c>
      <c r="D5030" s="1" t="s">
        <v>1130</v>
      </c>
      <c r="E5030" s="1" t="s">
        <v>3229</v>
      </c>
      <c r="F5030" s="1" t="s">
        <v>33670</v>
      </c>
      <c r="G5030" s="14">
        <v>914141409449</v>
      </c>
      <c r="H5030" s="1" t="s">
        <v>15</v>
      </c>
      <c r="I5030" s="1" t="s">
        <v>41</v>
      </c>
      <c r="J5030" s="1" t="s">
        <v>47297</v>
      </c>
      <c r="K5030" s="3" t="s">
        <v>42</v>
      </c>
      <c r="L5030" s="1" t="s">
        <v>47325</v>
      </c>
      <c r="M5030" s="3" t="s">
        <v>178</v>
      </c>
      <c r="N5030" s="3" t="str">
        <f>J5030</f>
        <v>[&lt;30 Lacs -50 Lacs]</v>
      </c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1"/>
      <c r="AA5030" s="1" t="s">
        <v>16</v>
      </c>
      <c r="AB5030" s="3" t="s">
        <v>12</v>
      </c>
      <c r="AC5030" s="23" t="s">
        <v>37782</v>
      </c>
      <c r="AD5030" s="23" t="s">
        <v>42867</v>
      </c>
      <c r="AE5030" t="s">
        <v>35394</v>
      </c>
    </row>
    <row r="5031" spans="1:31" ht="14.25" customHeight="1">
      <c r="A5031" s="1">
        <v>5030</v>
      </c>
      <c r="B5031" s="1" t="s">
        <v>54</v>
      </c>
      <c r="C5031" s="1" t="s">
        <v>3230</v>
      </c>
      <c r="D5031" s="1" t="s">
        <v>3231</v>
      </c>
      <c r="E5031" s="1" t="s">
        <v>1725</v>
      </c>
      <c r="F5031" s="1" t="s">
        <v>22392</v>
      </c>
      <c r="G5031" s="14">
        <v>91949004094</v>
      </c>
      <c r="H5031" s="1" t="s">
        <v>8</v>
      </c>
      <c r="I5031" s="1" t="s">
        <v>62</v>
      </c>
      <c r="J5031" s="1" t="s">
        <v>47297</v>
      </c>
      <c r="K5031" s="3" t="s">
        <v>17</v>
      </c>
      <c r="L5031" s="1" t="s">
        <v>47325</v>
      </c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1"/>
      <c r="AA5031" s="1" t="s">
        <v>11</v>
      </c>
      <c r="AB5031" s="3" t="s">
        <v>13</v>
      </c>
      <c r="AC5031" s="23" t="s">
        <v>37782</v>
      </c>
      <c r="AD5031" s="23" t="s">
        <v>42868</v>
      </c>
      <c r="AE5031" t="s">
        <v>35409</v>
      </c>
    </row>
    <row r="5032" spans="1:31" ht="14.25" customHeight="1">
      <c r="A5032" s="1">
        <v>5031</v>
      </c>
      <c r="B5032" s="1" t="s">
        <v>54</v>
      </c>
      <c r="C5032" s="1" t="s">
        <v>3232</v>
      </c>
      <c r="D5032" s="1" t="s">
        <v>601</v>
      </c>
      <c r="E5032" s="1" t="s">
        <v>1725</v>
      </c>
      <c r="F5032" s="1" t="s">
        <v>22393</v>
      </c>
      <c r="G5032" s="14">
        <v>91994914104</v>
      </c>
      <c r="H5032" s="1" t="s">
        <v>15</v>
      </c>
      <c r="I5032" s="1" t="s">
        <v>41</v>
      </c>
      <c r="J5032" s="1" t="s">
        <v>47297</v>
      </c>
      <c r="K5032" s="3" t="s">
        <v>17</v>
      </c>
      <c r="L5032" s="1" t="s">
        <v>47325</v>
      </c>
      <c r="M5032" s="4" t="s">
        <v>42</v>
      </c>
      <c r="N5032" s="3" t="str">
        <f t="shared" ref="N5032:N5033" si="130">J5032</f>
        <v>[&lt;30 Lacs -50 Lacs]</v>
      </c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1"/>
      <c r="AA5032" s="1" t="s">
        <v>16</v>
      </c>
      <c r="AB5032" s="3" t="s">
        <v>12</v>
      </c>
      <c r="AC5032" s="23" t="s">
        <v>37782</v>
      </c>
      <c r="AD5032" s="23" t="s">
        <v>42869</v>
      </c>
      <c r="AE5032" t="s">
        <v>35399</v>
      </c>
    </row>
    <row r="5033" spans="1:31" ht="14.25" customHeight="1">
      <c r="A5033" s="1">
        <v>5032</v>
      </c>
      <c r="B5033" s="9" t="s">
        <v>6</v>
      </c>
      <c r="C5033" s="1" t="s">
        <v>3237</v>
      </c>
      <c r="D5033" s="1" t="s">
        <v>3238</v>
      </c>
      <c r="E5033" s="1" t="s">
        <v>3050</v>
      </c>
      <c r="F5033" s="1" t="s">
        <v>22397</v>
      </c>
      <c r="G5033" s="14">
        <v>914946494091</v>
      </c>
      <c r="H5033" s="1" t="s">
        <v>8</v>
      </c>
      <c r="I5033" s="1" t="s">
        <v>62</v>
      </c>
      <c r="J5033" s="1" t="s">
        <v>47297</v>
      </c>
      <c r="K5033" s="3" t="s">
        <v>213</v>
      </c>
      <c r="L5033" s="1" t="s">
        <v>47325</v>
      </c>
      <c r="M5033" s="4" t="s">
        <v>17</v>
      </c>
      <c r="N5033" s="3" t="str">
        <f t="shared" si="130"/>
        <v>[&lt;30 Lacs -50 Lacs]</v>
      </c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1"/>
      <c r="AA5033" s="1" t="s">
        <v>16</v>
      </c>
      <c r="AB5033" s="3" t="s">
        <v>12</v>
      </c>
      <c r="AC5033" s="23" t="s">
        <v>37782</v>
      </c>
      <c r="AD5033" s="23" t="s">
        <v>42870</v>
      </c>
      <c r="AE5033" t="s">
        <v>35399</v>
      </c>
    </row>
    <row r="5034" spans="1:31" ht="14.25" customHeight="1">
      <c r="A5034" s="1">
        <v>5033</v>
      </c>
      <c r="B5034" s="9" t="s">
        <v>6</v>
      </c>
      <c r="C5034" s="1" t="s">
        <v>3258</v>
      </c>
      <c r="D5034" s="1" t="s">
        <v>3259</v>
      </c>
      <c r="E5034" s="1" t="s">
        <v>3260</v>
      </c>
      <c r="F5034" s="1" t="s">
        <v>22406</v>
      </c>
      <c r="G5034" s="14">
        <v>914940691196</v>
      </c>
      <c r="H5034" s="1" t="s">
        <v>15</v>
      </c>
      <c r="I5034" s="1" t="s">
        <v>41</v>
      </c>
      <c r="J5034" s="1" t="s">
        <v>47297</v>
      </c>
      <c r="K5034" s="3" t="s">
        <v>17</v>
      </c>
      <c r="L5034" s="1" t="s">
        <v>47325</v>
      </c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1"/>
      <c r="AA5034" s="1" t="s">
        <v>16</v>
      </c>
      <c r="AB5034" s="3" t="s">
        <v>12</v>
      </c>
      <c r="AC5034" s="23" t="s">
        <v>37782</v>
      </c>
      <c r="AD5034" s="23" t="s">
        <v>40962</v>
      </c>
      <c r="AE5034" t="s">
        <v>35399</v>
      </c>
    </row>
    <row r="5035" spans="1:31" ht="14.25" customHeight="1">
      <c r="A5035" s="1">
        <v>5034</v>
      </c>
      <c r="B5035" s="9" t="s">
        <v>6</v>
      </c>
      <c r="C5035" s="1" t="s">
        <v>3271</v>
      </c>
      <c r="D5035" s="1" t="s">
        <v>359</v>
      </c>
      <c r="E5035" s="1" t="s">
        <v>141</v>
      </c>
      <c r="F5035" s="1" t="s">
        <v>33678</v>
      </c>
      <c r="G5035" s="14">
        <v>91964994401</v>
      </c>
      <c r="H5035" s="1" t="s">
        <v>8</v>
      </c>
      <c r="I5035" s="1" t="s">
        <v>62</v>
      </c>
      <c r="J5035" s="1" t="s">
        <v>47297</v>
      </c>
      <c r="K5035" s="3" t="s">
        <v>213</v>
      </c>
      <c r="L5035" s="1" t="s">
        <v>47325</v>
      </c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1"/>
      <c r="AA5035" s="1" t="s">
        <v>16</v>
      </c>
      <c r="AB5035" s="3" t="s">
        <v>12</v>
      </c>
      <c r="AC5035" s="23" t="s">
        <v>37782</v>
      </c>
      <c r="AD5035" s="23" t="s">
        <v>42871</v>
      </c>
      <c r="AE5035" t="s">
        <v>35409</v>
      </c>
    </row>
    <row r="5036" spans="1:31" ht="14.25" customHeight="1">
      <c r="A5036" s="1">
        <v>5035</v>
      </c>
      <c r="B5036" s="9" t="s">
        <v>6</v>
      </c>
      <c r="C5036" s="1" t="s">
        <v>3272</v>
      </c>
      <c r="D5036" s="1" t="s">
        <v>36200</v>
      </c>
      <c r="E5036" s="1" t="s">
        <v>1311</v>
      </c>
      <c r="F5036" s="1" t="s">
        <v>31428</v>
      </c>
      <c r="G5036" s="14">
        <v>9106946440</v>
      </c>
      <c r="H5036" s="1" t="s">
        <v>8</v>
      </c>
      <c r="I5036" s="1" t="s">
        <v>41</v>
      </c>
      <c r="J5036" s="1" t="s">
        <v>47297</v>
      </c>
      <c r="K5036" s="3" t="s">
        <v>213</v>
      </c>
      <c r="L5036" s="1" t="s">
        <v>47325</v>
      </c>
      <c r="M5036" s="4" t="s">
        <v>17</v>
      </c>
      <c r="N5036" s="3" t="str">
        <f>J5036</f>
        <v>[&lt;30 Lacs -50 Lacs]</v>
      </c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1"/>
      <c r="AA5036" s="1" t="s">
        <v>16</v>
      </c>
      <c r="AB5036" s="3" t="s">
        <v>12</v>
      </c>
      <c r="AC5036" s="23" t="s">
        <v>37782</v>
      </c>
      <c r="AD5036" s="23" t="s">
        <v>42872</v>
      </c>
      <c r="AE5036" t="s">
        <v>35394</v>
      </c>
    </row>
    <row r="5037" spans="1:31" ht="14.25" customHeight="1">
      <c r="A5037" s="1">
        <v>5036</v>
      </c>
      <c r="B5037" s="1" t="s">
        <v>54</v>
      </c>
      <c r="C5037" s="1" t="s">
        <v>3279</v>
      </c>
      <c r="D5037" s="1" t="s">
        <v>35728</v>
      </c>
      <c r="E5037" s="1" t="s">
        <v>7900</v>
      </c>
      <c r="F5037" s="1" t="s">
        <v>22414</v>
      </c>
      <c r="G5037" s="14">
        <v>91949000494</v>
      </c>
      <c r="H5037" s="1" t="s">
        <v>8</v>
      </c>
      <c r="I5037" s="1" t="s">
        <v>41</v>
      </c>
      <c r="J5037" s="1" t="s">
        <v>47297</v>
      </c>
      <c r="K5037" s="3" t="s">
        <v>17</v>
      </c>
      <c r="L5037" s="1" t="s">
        <v>47325</v>
      </c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1"/>
      <c r="AA5037" s="1" t="s">
        <v>16</v>
      </c>
      <c r="AB5037" s="3" t="s">
        <v>12</v>
      </c>
      <c r="AC5037" s="23" t="s">
        <v>37782</v>
      </c>
      <c r="AD5037" s="23" t="s">
        <v>42083</v>
      </c>
      <c r="AE5037" t="s">
        <v>35410</v>
      </c>
    </row>
    <row r="5038" spans="1:31" ht="14.25" customHeight="1">
      <c r="A5038" s="1">
        <v>5037</v>
      </c>
      <c r="B5038" s="9" t="s">
        <v>6</v>
      </c>
      <c r="C5038" s="1" t="s">
        <v>3286</v>
      </c>
      <c r="D5038" s="1" t="s">
        <v>230</v>
      </c>
      <c r="E5038" s="1" t="s">
        <v>36851</v>
      </c>
      <c r="F5038" s="1" t="s">
        <v>31430</v>
      </c>
      <c r="G5038" s="14">
        <v>914490046944</v>
      </c>
      <c r="H5038" s="1" t="s">
        <v>8</v>
      </c>
      <c r="I5038" s="1" t="s">
        <v>41</v>
      </c>
      <c r="J5038" s="1" t="s">
        <v>47297</v>
      </c>
      <c r="K5038" s="3" t="s">
        <v>17</v>
      </c>
      <c r="L5038" s="1" t="s">
        <v>47325</v>
      </c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1"/>
      <c r="AA5038" s="1" t="s">
        <v>16</v>
      </c>
      <c r="AB5038" s="3" t="s">
        <v>12</v>
      </c>
      <c r="AC5038" s="23" t="s">
        <v>37782</v>
      </c>
      <c r="AD5038" s="23" t="s">
        <v>42873</v>
      </c>
      <c r="AE5038" t="s">
        <v>35399</v>
      </c>
    </row>
    <row r="5039" spans="1:31" ht="14.25" customHeight="1">
      <c r="A5039" s="1">
        <v>5038</v>
      </c>
      <c r="B5039" s="9" t="s">
        <v>6</v>
      </c>
      <c r="C5039" s="1" t="s">
        <v>3300</v>
      </c>
      <c r="D5039" s="1" t="s">
        <v>3301</v>
      </c>
      <c r="E5039" s="1" t="s">
        <v>3302</v>
      </c>
      <c r="F5039" s="1" t="s">
        <v>22429</v>
      </c>
      <c r="G5039" s="14">
        <v>91994144411</v>
      </c>
      <c r="H5039" s="1" t="s">
        <v>132</v>
      </c>
      <c r="I5039" s="1" t="s">
        <v>9</v>
      </c>
      <c r="J5039" s="1" t="s">
        <v>47297</v>
      </c>
      <c r="K5039" s="3" t="s">
        <v>213</v>
      </c>
      <c r="L5039" s="1" t="s">
        <v>47325</v>
      </c>
      <c r="M5039" s="4" t="s">
        <v>17</v>
      </c>
      <c r="N5039" s="3" t="str">
        <f t="shared" ref="N5039:N5040" si="131">J5039</f>
        <v>[&lt;30 Lacs -50 Lacs]</v>
      </c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1"/>
      <c r="AA5039" s="1" t="s">
        <v>16</v>
      </c>
      <c r="AB5039" s="3" t="s">
        <v>12</v>
      </c>
      <c r="AC5039" s="23" t="s">
        <v>37782</v>
      </c>
      <c r="AD5039" s="23" t="s">
        <v>42874</v>
      </c>
      <c r="AE5039" t="s">
        <v>35409</v>
      </c>
    </row>
    <row r="5040" spans="1:31" ht="14.25" customHeight="1">
      <c r="A5040" s="1">
        <v>5039</v>
      </c>
      <c r="B5040" s="1" t="s">
        <v>54</v>
      </c>
      <c r="C5040" s="1" t="s">
        <v>3305</v>
      </c>
      <c r="D5040" s="1" t="s">
        <v>6680</v>
      </c>
      <c r="E5040" s="1" t="s">
        <v>40</v>
      </c>
      <c r="F5040" s="1" t="s">
        <v>22430</v>
      </c>
      <c r="G5040" s="14">
        <v>9199090461</v>
      </c>
      <c r="H5040" s="1" t="s">
        <v>20</v>
      </c>
      <c r="I5040" s="1" t="s">
        <v>41</v>
      </c>
      <c r="J5040" s="1" t="s">
        <v>47297</v>
      </c>
      <c r="K5040" s="3" t="s">
        <v>17</v>
      </c>
      <c r="L5040" s="1" t="s">
        <v>47325</v>
      </c>
      <c r="M5040" s="4" t="s">
        <v>42</v>
      </c>
      <c r="N5040" s="3" t="str">
        <f t="shared" si="131"/>
        <v>[&lt;30 Lacs -50 Lacs]</v>
      </c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1"/>
      <c r="AA5040" s="1" t="s">
        <v>16</v>
      </c>
      <c r="AB5040" s="3" t="s">
        <v>12</v>
      </c>
      <c r="AC5040" s="23" t="s">
        <v>37782</v>
      </c>
      <c r="AD5040" s="23" t="s">
        <v>42875</v>
      </c>
      <c r="AE5040" t="s">
        <v>35399</v>
      </c>
    </row>
    <row r="5041" spans="1:31" ht="14.25" customHeight="1">
      <c r="A5041" s="1">
        <v>5040</v>
      </c>
      <c r="B5041" s="9" t="s">
        <v>6</v>
      </c>
      <c r="C5041" s="1" t="s">
        <v>3306</v>
      </c>
      <c r="D5041" s="1" t="s">
        <v>3307</v>
      </c>
      <c r="E5041" s="1" t="s">
        <v>66</v>
      </c>
      <c r="F5041" s="1" t="s">
        <v>22431</v>
      </c>
      <c r="G5041" s="14">
        <v>919444669149</v>
      </c>
      <c r="H5041" s="1" t="s">
        <v>15</v>
      </c>
      <c r="I5041" s="1" t="s">
        <v>41</v>
      </c>
      <c r="J5041" s="1" t="s">
        <v>47297</v>
      </c>
      <c r="K5041" s="3" t="s">
        <v>42</v>
      </c>
      <c r="L5041" s="1" t="s">
        <v>47325</v>
      </c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1"/>
      <c r="AA5041" s="1" t="s">
        <v>16</v>
      </c>
      <c r="AB5041" s="3" t="s">
        <v>12</v>
      </c>
      <c r="AC5041" s="23" t="s">
        <v>37782</v>
      </c>
      <c r="AD5041" s="23" t="s">
        <v>42876</v>
      </c>
      <c r="AE5041" t="s">
        <v>35409</v>
      </c>
    </row>
    <row r="5042" spans="1:31" ht="14.25" customHeight="1">
      <c r="A5042" s="1">
        <v>5041</v>
      </c>
      <c r="B5042" s="9" t="s">
        <v>6</v>
      </c>
      <c r="C5042" s="1" t="s">
        <v>3308</v>
      </c>
      <c r="D5042" s="1" t="s">
        <v>3309</v>
      </c>
      <c r="E5042" s="1" t="s">
        <v>73</v>
      </c>
      <c r="F5042" s="1" t="s">
        <v>33682</v>
      </c>
      <c r="G5042" s="14">
        <v>91994610410</v>
      </c>
      <c r="H5042" s="1" t="s">
        <v>15</v>
      </c>
      <c r="I5042" s="1" t="s">
        <v>62</v>
      </c>
      <c r="J5042" s="1" t="s">
        <v>47297</v>
      </c>
      <c r="K5042" s="3" t="s">
        <v>17</v>
      </c>
      <c r="L5042" s="1" t="s">
        <v>47325</v>
      </c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1"/>
      <c r="AA5042" s="1" t="s">
        <v>16</v>
      </c>
      <c r="AB5042" s="3" t="s">
        <v>12</v>
      </c>
      <c r="AC5042" s="23" t="s">
        <v>37782</v>
      </c>
      <c r="AD5042" s="23" t="s">
        <v>42877</v>
      </c>
      <c r="AE5042" t="s">
        <v>35410</v>
      </c>
    </row>
    <row r="5043" spans="1:31" ht="14.25" customHeight="1">
      <c r="A5043" s="1">
        <v>5042</v>
      </c>
      <c r="B5043" s="1" t="s">
        <v>54</v>
      </c>
      <c r="C5043" s="1" t="s">
        <v>3315</v>
      </c>
      <c r="D5043" s="1" t="s">
        <v>3248</v>
      </c>
      <c r="E5043" s="1" t="s">
        <v>774</v>
      </c>
      <c r="F5043" s="1" t="s">
        <v>22436</v>
      </c>
      <c r="G5043" s="14">
        <v>91964494499</v>
      </c>
      <c r="H5043" s="1" t="s">
        <v>8</v>
      </c>
      <c r="I5043" s="1" t="s">
        <v>41</v>
      </c>
      <c r="J5043" s="1" t="s">
        <v>47297</v>
      </c>
      <c r="K5043" s="3" t="s">
        <v>17</v>
      </c>
      <c r="L5043" s="1" t="s">
        <v>47325</v>
      </c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1"/>
      <c r="AA5043" s="1" t="s">
        <v>16</v>
      </c>
      <c r="AB5043" s="3" t="s">
        <v>12</v>
      </c>
      <c r="AC5043" s="23" t="s">
        <v>37782</v>
      </c>
      <c r="AD5043" s="23" t="s">
        <v>42878</v>
      </c>
      <c r="AE5043" t="s">
        <v>35409</v>
      </c>
    </row>
    <row r="5044" spans="1:31" ht="14.25" customHeight="1">
      <c r="A5044" s="1">
        <v>5043</v>
      </c>
      <c r="B5044" s="1" t="s">
        <v>54</v>
      </c>
      <c r="C5044" s="1" t="s">
        <v>3316</v>
      </c>
      <c r="D5044" s="1" t="s">
        <v>3317</v>
      </c>
      <c r="E5044" s="1" t="s">
        <v>139</v>
      </c>
      <c r="F5044" s="1" t="s">
        <v>22437</v>
      </c>
      <c r="G5044" s="14">
        <v>919610104600</v>
      </c>
      <c r="H5044" s="1" t="s">
        <v>8</v>
      </c>
      <c r="I5044" s="1" t="s">
        <v>62</v>
      </c>
      <c r="J5044" s="1" t="s">
        <v>47297</v>
      </c>
      <c r="K5044" s="3" t="s">
        <v>17</v>
      </c>
      <c r="L5044" s="1" t="s">
        <v>47325</v>
      </c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1"/>
      <c r="AA5044" s="1" t="s">
        <v>16</v>
      </c>
      <c r="AB5044" s="3" t="s">
        <v>12</v>
      </c>
      <c r="AC5044" s="23" t="s">
        <v>37782</v>
      </c>
      <c r="AD5044" s="23" t="s">
        <v>42879</v>
      </c>
      <c r="AE5044" t="s">
        <v>35399</v>
      </c>
    </row>
    <row r="5045" spans="1:31" ht="14.25" customHeight="1">
      <c r="A5045" s="1">
        <v>5044</v>
      </c>
      <c r="B5045" s="9" t="s">
        <v>6</v>
      </c>
      <c r="C5045" s="1" t="s">
        <v>3322</v>
      </c>
      <c r="D5045" s="1" t="s">
        <v>3323</v>
      </c>
      <c r="E5045" s="1" t="s">
        <v>84</v>
      </c>
      <c r="F5045" s="1" t="s">
        <v>22442</v>
      </c>
      <c r="G5045" s="14">
        <v>91600466969</v>
      </c>
      <c r="H5045" s="1" t="s">
        <v>15</v>
      </c>
      <c r="I5045" s="1" t="s">
        <v>9</v>
      </c>
      <c r="J5045" s="1" t="s">
        <v>47297</v>
      </c>
      <c r="K5045" s="3" t="s">
        <v>17</v>
      </c>
      <c r="L5045" s="1" t="s">
        <v>47325</v>
      </c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1"/>
      <c r="AA5045" s="1" t="s">
        <v>16</v>
      </c>
      <c r="AB5045" s="3" t="s">
        <v>12</v>
      </c>
      <c r="AC5045" s="23" t="s">
        <v>37782</v>
      </c>
      <c r="AD5045" s="23" t="s">
        <v>42880</v>
      </c>
      <c r="AE5045" t="s">
        <v>35410</v>
      </c>
    </row>
    <row r="5046" spans="1:31" ht="14.25" customHeight="1">
      <c r="A5046" s="1">
        <v>5045</v>
      </c>
      <c r="B5046" s="9" t="s">
        <v>6</v>
      </c>
      <c r="C5046" s="1" t="s">
        <v>3341</v>
      </c>
      <c r="D5046" s="1" t="s">
        <v>3342</v>
      </c>
      <c r="E5046" s="1" t="s">
        <v>102</v>
      </c>
      <c r="F5046" s="1" t="s">
        <v>22451</v>
      </c>
      <c r="G5046" s="14">
        <v>91416040914</v>
      </c>
      <c r="H5046" s="1" t="s">
        <v>15</v>
      </c>
      <c r="I5046" s="1" t="s">
        <v>9</v>
      </c>
      <c r="J5046" s="1" t="s">
        <v>47297</v>
      </c>
      <c r="K5046" s="3" t="s">
        <v>213</v>
      </c>
      <c r="L5046" s="1" t="s">
        <v>47325</v>
      </c>
      <c r="M5046" s="4" t="s">
        <v>17</v>
      </c>
      <c r="N5046" s="3" t="str">
        <f>J5046</f>
        <v>[&lt;30 Lacs -50 Lacs]</v>
      </c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1"/>
      <c r="AA5046" s="1" t="s">
        <v>16</v>
      </c>
      <c r="AB5046" s="3" t="s">
        <v>12</v>
      </c>
      <c r="AC5046" s="23" t="s">
        <v>37782</v>
      </c>
      <c r="AD5046" s="23" t="s">
        <v>42881</v>
      </c>
      <c r="AE5046" t="s">
        <v>35410</v>
      </c>
    </row>
    <row r="5047" spans="1:31" ht="14.25" customHeight="1">
      <c r="A5047" s="1">
        <v>5046</v>
      </c>
      <c r="B5047" s="9" t="s">
        <v>6</v>
      </c>
      <c r="C5047" s="1" t="s">
        <v>3351</v>
      </c>
      <c r="D5047" s="1" t="s">
        <v>407</v>
      </c>
      <c r="E5047" s="1" t="s">
        <v>3352</v>
      </c>
      <c r="F5047" s="1" t="s">
        <v>22457</v>
      </c>
      <c r="G5047" s="14">
        <v>9169099</v>
      </c>
      <c r="H5047" s="1" t="s">
        <v>20</v>
      </c>
      <c r="I5047" s="1" t="s">
        <v>41</v>
      </c>
      <c r="J5047" s="1" t="s">
        <v>47297</v>
      </c>
      <c r="K5047" s="3" t="s">
        <v>17</v>
      </c>
      <c r="L5047" s="1" t="s">
        <v>47325</v>
      </c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1"/>
      <c r="AA5047" s="1" t="s">
        <v>16</v>
      </c>
      <c r="AB5047" s="3" t="s">
        <v>12</v>
      </c>
      <c r="AC5047" s="23" t="s">
        <v>37782</v>
      </c>
      <c r="AD5047" s="23" t="s">
        <v>42882</v>
      </c>
      <c r="AE5047" t="s">
        <v>35394</v>
      </c>
    </row>
    <row r="5048" spans="1:31" ht="14.25" customHeight="1">
      <c r="A5048" s="1">
        <v>5047</v>
      </c>
      <c r="B5048" s="1" t="s">
        <v>54</v>
      </c>
      <c r="C5048" s="1" t="s">
        <v>3361</v>
      </c>
      <c r="D5048" s="1" t="s">
        <v>494</v>
      </c>
      <c r="E5048" s="1" t="s">
        <v>362</v>
      </c>
      <c r="F5048" s="1" t="s">
        <v>22462</v>
      </c>
      <c r="G5048" s="14">
        <v>9199001499</v>
      </c>
      <c r="H5048" s="1" t="s">
        <v>8</v>
      </c>
      <c r="I5048" s="1" t="s">
        <v>41</v>
      </c>
      <c r="J5048" s="1" t="s">
        <v>47297</v>
      </c>
      <c r="K5048" s="3" t="s">
        <v>17</v>
      </c>
      <c r="L5048" s="1" t="s">
        <v>47325</v>
      </c>
      <c r="M5048" s="4" t="s">
        <v>42</v>
      </c>
      <c r="N5048" s="3" t="str">
        <f t="shared" ref="N5048:N5049" si="132">J5048</f>
        <v>[&lt;30 Lacs -50 Lacs]</v>
      </c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1"/>
      <c r="AA5048" s="1" t="s">
        <v>16</v>
      </c>
      <c r="AB5048" s="3" t="s">
        <v>12</v>
      </c>
      <c r="AC5048" s="23" t="s">
        <v>37782</v>
      </c>
      <c r="AD5048" s="23" t="s">
        <v>42883</v>
      </c>
      <c r="AE5048" t="s">
        <v>35409</v>
      </c>
    </row>
    <row r="5049" spans="1:31" ht="14.25" customHeight="1">
      <c r="A5049" s="1">
        <v>5048</v>
      </c>
      <c r="B5049" s="1" t="s">
        <v>54</v>
      </c>
      <c r="C5049" s="1" t="s">
        <v>3398</v>
      </c>
      <c r="D5049" s="1" t="s">
        <v>361</v>
      </c>
      <c r="E5049" s="1" t="s">
        <v>1311</v>
      </c>
      <c r="F5049" s="1" t="s">
        <v>31441</v>
      </c>
      <c r="G5049" s="14">
        <v>91016440116</v>
      </c>
      <c r="H5049" s="1" t="s">
        <v>20</v>
      </c>
      <c r="I5049" s="1" t="s">
        <v>9</v>
      </c>
      <c r="J5049" s="1" t="s">
        <v>47297</v>
      </c>
      <c r="K5049" s="3" t="s">
        <v>63</v>
      </c>
      <c r="L5049" s="1" t="s">
        <v>47325</v>
      </c>
      <c r="M5049" s="3" t="s">
        <v>213</v>
      </c>
      <c r="N5049" s="3" t="str">
        <f t="shared" si="132"/>
        <v>[&lt;30 Lacs -50 Lacs]</v>
      </c>
      <c r="O5049" s="3" t="s">
        <v>17</v>
      </c>
      <c r="P5049" s="3" t="s">
        <v>47297</v>
      </c>
      <c r="Q5049" s="3" t="s">
        <v>42</v>
      </c>
      <c r="R5049" s="3" t="s">
        <v>47297</v>
      </c>
      <c r="S5049" s="3" t="s">
        <v>27</v>
      </c>
      <c r="T5049" s="3" t="s">
        <v>47297</v>
      </c>
      <c r="U5049" s="3" t="s">
        <v>117</v>
      </c>
      <c r="V5049" s="3" t="s">
        <v>47297</v>
      </c>
      <c r="W5049" s="3" t="s">
        <v>178</v>
      </c>
      <c r="X5049" s="3" t="s">
        <v>47297</v>
      </c>
      <c r="Y5049" s="3" t="s">
        <v>171</v>
      </c>
      <c r="Z5049" s="1" t="s">
        <v>47297</v>
      </c>
      <c r="AA5049" s="1" t="s">
        <v>16</v>
      </c>
      <c r="AB5049" s="3" t="s">
        <v>12</v>
      </c>
      <c r="AC5049" s="23" t="s">
        <v>37782</v>
      </c>
      <c r="AD5049" s="23" t="s">
        <v>38970</v>
      </c>
      <c r="AE5049" t="s">
        <v>35409</v>
      </c>
    </row>
    <row r="5050" spans="1:31" ht="14.25" customHeight="1">
      <c r="A5050" s="1">
        <v>5049</v>
      </c>
      <c r="B5050" s="1" t="s">
        <v>54</v>
      </c>
      <c r="C5050" s="1" t="s">
        <v>3401</v>
      </c>
      <c r="D5050" s="1" t="s">
        <v>2394</v>
      </c>
      <c r="E5050" s="1" t="s">
        <v>36852</v>
      </c>
      <c r="F5050" s="1" t="s">
        <v>33693</v>
      </c>
      <c r="G5050" s="14">
        <v>919446191646</v>
      </c>
      <c r="H5050" s="1" t="s">
        <v>20</v>
      </c>
      <c r="I5050" s="1" t="s">
        <v>41</v>
      </c>
      <c r="J5050" s="1" t="s">
        <v>47297</v>
      </c>
      <c r="K5050" s="3" t="s">
        <v>17</v>
      </c>
      <c r="L5050" s="1" t="s">
        <v>47325</v>
      </c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1"/>
      <c r="AA5050" s="1" t="s">
        <v>16</v>
      </c>
      <c r="AB5050" s="3" t="s">
        <v>12</v>
      </c>
      <c r="AC5050" s="23" t="s">
        <v>37782</v>
      </c>
      <c r="AD5050" s="23" t="s">
        <v>42884</v>
      </c>
      <c r="AE5050" t="s">
        <v>35399</v>
      </c>
    </row>
    <row r="5051" spans="1:31" ht="14.25" customHeight="1">
      <c r="A5051" s="1">
        <v>5050</v>
      </c>
      <c r="B5051" s="1" t="s">
        <v>54</v>
      </c>
      <c r="C5051" s="1" t="s">
        <v>3413</v>
      </c>
      <c r="D5051" s="1" t="s">
        <v>35729</v>
      </c>
      <c r="E5051" s="1" t="s">
        <v>102</v>
      </c>
      <c r="F5051" s="1" t="s">
        <v>22484</v>
      </c>
      <c r="G5051" s="14">
        <v>91944600110</v>
      </c>
      <c r="H5051" s="1" t="s">
        <v>20</v>
      </c>
      <c r="I5051" s="1" t="s">
        <v>62</v>
      </c>
      <c r="J5051" s="1" t="s">
        <v>47297</v>
      </c>
      <c r="K5051" s="3" t="s">
        <v>178</v>
      </c>
      <c r="L5051" s="1" t="s">
        <v>47325</v>
      </c>
      <c r="M5051" s="3" t="s">
        <v>171</v>
      </c>
      <c r="N5051" s="3" t="str">
        <f>J5051</f>
        <v>[&lt;30 Lacs -50 Lacs]</v>
      </c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1"/>
      <c r="AA5051" s="1" t="s">
        <v>16</v>
      </c>
      <c r="AB5051" s="3" t="s">
        <v>12</v>
      </c>
      <c r="AC5051" s="23" t="s">
        <v>37782</v>
      </c>
      <c r="AD5051" s="23" t="s">
        <v>42885</v>
      </c>
      <c r="AE5051" t="s">
        <v>35410</v>
      </c>
    </row>
    <row r="5052" spans="1:31" ht="14.25" customHeight="1">
      <c r="A5052" s="1">
        <v>5051</v>
      </c>
      <c r="B5052" s="1" t="s">
        <v>54</v>
      </c>
      <c r="C5052" s="1" t="s">
        <v>3416</v>
      </c>
      <c r="D5052" s="1" t="s">
        <v>3417</v>
      </c>
      <c r="E5052" s="1" t="s">
        <v>139</v>
      </c>
      <c r="F5052" s="1" t="s">
        <v>22486</v>
      </c>
      <c r="G5052" s="14">
        <v>919909944941</v>
      </c>
      <c r="H5052" s="1" t="s">
        <v>15</v>
      </c>
      <c r="I5052" s="1" t="s">
        <v>41</v>
      </c>
      <c r="J5052" s="1" t="s">
        <v>47297</v>
      </c>
      <c r="K5052" s="3" t="s">
        <v>17</v>
      </c>
      <c r="L5052" s="1" t="s">
        <v>47325</v>
      </c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1"/>
      <c r="AA5052" s="1" t="s">
        <v>16</v>
      </c>
      <c r="AB5052" s="3" t="s">
        <v>12</v>
      </c>
      <c r="AC5052" s="23" t="s">
        <v>37782</v>
      </c>
      <c r="AD5052" s="23" t="s">
        <v>42886</v>
      </c>
      <c r="AE5052" t="s">
        <v>35409</v>
      </c>
    </row>
    <row r="5053" spans="1:31" ht="14.25" customHeight="1">
      <c r="A5053" s="1">
        <v>5052</v>
      </c>
      <c r="B5053" s="9" t="s">
        <v>6</v>
      </c>
      <c r="C5053" s="1" t="s">
        <v>3420</v>
      </c>
      <c r="D5053" s="1" t="s">
        <v>1675</v>
      </c>
      <c r="E5053" s="1" t="s">
        <v>40</v>
      </c>
      <c r="F5053" s="1" t="s">
        <v>20897</v>
      </c>
      <c r="G5053" s="14">
        <v>919494444644</v>
      </c>
      <c r="H5053" s="1" t="s">
        <v>8</v>
      </c>
      <c r="I5053" s="1" t="s">
        <v>41</v>
      </c>
      <c r="J5053" s="1" t="s">
        <v>47297</v>
      </c>
      <c r="K5053" s="3" t="s">
        <v>17</v>
      </c>
      <c r="L5053" s="1" t="s">
        <v>47325</v>
      </c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1"/>
      <c r="AA5053" s="1" t="s">
        <v>16</v>
      </c>
      <c r="AB5053" s="3" t="s">
        <v>12</v>
      </c>
      <c r="AC5053" s="23" t="s">
        <v>37782</v>
      </c>
      <c r="AD5053" s="23" t="s">
        <v>42887</v>
      </c>
      <c r="AE5053" t="s">
        <v>35410</v>
      </c>
    </row>
    <row r="5054" spans="1:31" ht="14.25" customHeight="1">
      <c r="A5054" s="1">
        <v>5053</v>
      </c>
      <c r="B5054" s="1" t="s">
        <v>54</v>
      </c>
      <c r="C5054" s="1" t="s">
        <v>3423</v>
      </c>
      <c r="D5054" s="1" t="s">
        <v>1625</v>
      </c>
      <c r="E5054" s="1" t="s">
        <v>328</v>
      </c>
      <c r="F5054" s="1" t="s">
        <v>22489</v>
      </c>
      <c r="G5054" s="14">
        <v>91944496499</v>
      </c>
      <c r="H5054" s="1" t="s">
        <v>20</v>
      </c>
      <c r="I5054" s="1" t="s">
        <v>9</v>
      </c>
      <c r="J5054" s="1" t="s">
        <v>47297</v>
      </c>
      <c r="K5054" s="3" t="s">
        <v>213</v>
      </c>
      <c r="L5054" s="1" t="s">
        <v>47325</v>
      </c>
      <c r="M5054" s="4" t="s">
        <v>17</v>
      </c>
      <c r="N5054" s="3" t="str">
        <f t="shared" ref="N5054:N5055" si="133">J5054</f>
        <v>[&lt;30 Lacs -50 Lacs]</v>
      </c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1"/>
      <c r="AA5054" s="1" t="s">
        <v>16</v>
      </c>
      <c r="AB5054" s="3" t="s">
        <v>12</v>
      </c>
      <c r="AC5054" s="23" t="s">
        <v>37782</v>
      </c>
      <c r="AD5054" s="23" t="s">
        <v>42888</v>
      </c>
      <c r="AE5054" t="s">
        <v>35409</v>
      </c>
    </row>
    <row r="5055" spans="1:31" ht="14.25" customHeight="1">
      <c r="A5055" s="1">
        <v>5054</v>
      </c>
      <c r="B5055" s="9" t="s">
        <v>6</v>
      </c>
      <c r="C5055" s="1" t="s">
        <v>3434</v>
      </c>
      <c r="D5055" s="1" t="s">
        <v>89</v>
      </c>
      <c r="E5055" s="1" t="s">
        <v>152</v>
      </c>
      <c r="F5055" s="1" t="s">
        <v>22495</v>
      </c>
      <c r="G5055" s="14">
        <v>914449940691</v>
      </c>
      <c r="H5055" s="1" t="s">
        <v>15</v>
      </c>
      <c r="I5055" s="1" t="s">
        <v>9</v>
      </c>
      <c r="J5055" s="1" t="s">
        <v>47297</v>
      </c>
      <c r="K5055" s="3" t="s">
        <v>17</v>
      </c>
      <c r="L5055" s="1" t="s">
        <v>47325</v>
      </c>
      <c r="M5055" s="4" t="s">
        <v>42</v>
      </c>
      <c r="N5055" s="3" t="str">
        <f t="shared" si="133"/>
        <v>[&lt;30 Lacs -50 Lacs]</v>
      </c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1"/>
      <c r="AA5055" s="1" t="s">
        <v>16</v>
      </c>
      <c r="AB5055" s="3" t="s">
        <v>12</v>
      </c>
      <c r="AC5055" s="23" t="s">
        <v>37782</v>
      </c>
      <c r="AD5055" s="23" t="s">
        <v>42889</v>
      </c>
      <c r="AE5055" t="s">
        <v>35410</v>
      </c>
    </row>
    <row r="5056" spans="1:31" ht="14.25" customHeight="1">
      <c r="A5056" s="1">
        <v>5055</v>
      </c>
      <c r="B5056" s="1" t="s">
        <v>54</v>
      </c>
      <c r="C5056" s="1" t="s">
        <v>3445</v>
      </c>
      <c r="D5056" s="1" t="s">
        <v>1248</v>
      </c>
      <c r="E5056" s="1" t="s">
        <v>1797</v>
      </c>
      <c r="F5056" s="1" t="s">
        <v>22501</v>
      </c>
      <c r="G5056" s="14">
        <v>91944619614</v>
      </c>
      <c r="H5056" s="1" t="s">
        <v>8</v>
      </c>
      <c r="I5056" s="1" t="s">
        <v>41</v>
      </c>
      <c r="J5056" s="1" t="s">
        <v>47297</v>
      </c>
      <c r="K5056" s="3" t="s">
        <v>42</v>
      </c>
      <c r="L5056" s="1" t="s">
        <v>47325</v>
      </c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1"/>
      <c r="AA5056" s="1" t="s">
        <v>16</v>
      </c>
      <c r="AB5056" s="3" t="s">
        <v>12</v>
      </c>
      <c r="AC5056" s="23" t="s">
        <v>37782</v>
      </c>
      <c r="AD5056" s="23" t="s">
        <v>42890</v>
      </c>
      <c r="AE5056" t="s">
        <v>35399</v>
      </c>
    </row>
    <row r="5057" spans="1:31" ht="14.25" customHeight="1">
      <c r="A5057" s="1">
        <v>5056</v>
      </c>
      <c r="B5057" s="9" t="s">
        <v>6</v>
      </c>
      <c r="C5057" s="1" t="s">
        <v>3452</v>
      </c>
      <c r="D5057" s="1" t="s">
        <v>965</v>
      </c>
      <c r="E5057" s="1" t="s">
        <v>447</v>
      </c>
      <c r="F5057" s="1" t="s">
        <v>31450</v>
      </c>
      <c r="G5057" s="14">
        <v>916969941440</v>
      </c>
      <c r="H5057" s="1" t="s">
        <v>37</v>
      </c>
      <c r="I5057" s="1" t="s">
        <v>41</v>
      </c>
      <c r="J5057" s="1" t="s">
        <v>47297</v>
      </c>
      <c r="K5057" s="3" t="s">
        <v>17</v>
      </c>
      <c r="L5057" s="1" t="s">
        <v>47325</v>
      </c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1"/>
      <c r="AA5057" s="1" t="s">
        <v>16</v>
      </c>
      <c r="AB5057" s="3" t="s">
        <v>12</v>
      </c>
      <c r="AC5057" s="23" t="s">
        <v>37782</v>
      </c>
      <c r="AD5057" s="23" t="s">
        <v>42891</v>
      </c>
      <c r="AE5057" t="s">
        <v>35410</v>
      </c>
    </row>
    <row r="5058" spans="1:31" ht="14.25" customHeight="1">
      <c r="A5058" s="1">
        <v>5057</v>
      </c>
      <c r="B5058" s="9" t="s">
        <v>6</v>
      </c>
      <c r="C5058" s="1" t="s">
        <v>3458</v>
      </c>
      <c r="D5058" s="1" t="s">
        <v>89</v>
      </c>
      <c r="E5058" s="1" t="s">
        <v>152</v>
      </c>
      <c r="F5058" s="1" t="s">
        <v>22508</v>
      </c>
      <c r="G5058" s="14">
        <v>9199460041</v>
      </c>
      <c r="H5058" s="1" t="s">
        <v>8</v>
      </c>
      <c r="I5058" s="1" t="s">
        <v>9</v>
      </c>
      <c r="J5058" s="1" t="s">
        <v>47297</v>
      </c>
      <c r="K5058" s="3" t="s">
        <v>17</v>
      </c>
      <c r="L5058" s="1" t="s">
        <v>47325</v>
      </c>
      <c r="M5058" s="4" t="s">
        <v>42</v>
      </c>
      <c r="N5058" s="3" t="str">
        <f t="shared" ref="N5058:N5059" si="134">J5058</f>
        <v>[&lt;30 Lacs -50 Lacs]</v>
      </c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1"/>
      <c r="AA5058" s="1" t="s">
        <v>16</v>
      </c>
      <c r="AB5058" s="3" t="s">
        <v>12</v>
      </c>
      <c r="AC5058" s="23" t="s">
        <v>37782</v>
      </c>
      <c r="AD5058" s="23" t="s">
        <v>42892</v>
      </c>
      <c r="AE5058" t="s">
        <v>35399</v>
      </c>
    </row>
    <row r="5059" spans="1:31" ht="14.25" customHeight="1">
      <c r="A5059" s="1">
        <v>5058</v>
      </c>
      <c r="B5059" s="1" t="s">
        <v>54</v>
      </c>
      <c r="C5059" s="1" t="s">
        <v>3463</v>
      </c>
      <c r="D5059" s="1" t="s">
        <v>35730</v>
      </c>
      <c r="E5059" s="1" t="s">
        <v>19</v>
      </c>
      <c r="F5059" s="1" t="s">
        <v>22510</v>
      </c>
      <c r="G5059" s="14">
        <v>91914144901</v>
      </c>
      <c r="H5059" s="1" t="s">
        <v>20</v>
      </c>
      <c r="I5059" s="1" t="s">
        <v>9</v>
      </c>
      <c r="J5059" s="1" t="s">
        <v>47297</v>
      </c>
      <c r="K5059" s="3" t="s">
        <v>17</v>
      </c>
      <c r="L5059" s="1" t="s">
        <v>47325</v>
      </c>
      <c r="M5059" s="4" t="s">
        <v>42</v>
      </c>
      <c r="N5059" s="3" t="str">
        <f t="shared" si="134"/>
        <v>[&lt;30 Lacs -50 Lacs]</v>
      </c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1"/>
      <c r="AA5059" s="1" t="s">
        <v>16</v>
      </c>
      <c r="AB5059" s="3" t="s">
        <v>12</v>
      </c>
      <c r="AC5059" s="23" t="s">
        <v>37782</v>
      </c>
      <c r="AD5059" s="23" t="s">
        <v>42893</v>
      </c>
      <c r="AE5059" t="s">
        <v>35399</v>
      </c>
    </row>
    <row r="5060" spans="1:31" ht="14.25" customHeight="1">
      <c r="A5060" s="1">
        <v>5059</v>
      </c>
      <c r="B5060" s="9" t="s">
        <v>6</v>
      </c>
      <c r="C5060" s="1" t="s">
        <v>3477</v>
      </c>
      <c r="D5060" s="1" t="s">
        <v>1046</v>
      </c>
      <c r="E5060" s="1" t="s">
        <v>1411</v>
      </c>
      <c r="F5060" s="1" t="s">
        <v>22515</v>
      </c>
      <c r="G5060" s="14">
        <v>919944161</v>
      </c>
      <c r="H5060" s="1" t="s">
        <v>20</v>
      </c>
      <c r="I5060" s="1" t="s">
        <v>62</v>
      </c>
      <c r="J5060" s="1" t="s">
        <v>47297</v>
      </c>
      <c r="K5060" s="3" t="s">
        <v>17</v>
      </c>
      <c r="L5060" s="1" t="s">
        <v>47325</v>
      </c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1"/>
      <c r="AA5060" s="1" t="s">
        <v>16</v>
      </c>
      <c r="AB5060" s="3" t="s">
        <v>12</v>
      </c>
      <c r="AC5060" s="23" t="s">
        <v>37782</v>
      </c>
      <c r="AD5060" s="23" t="s">
        <v>42894</v>
      </c>
      <c r="AE5060" t="s">
        <v>35410</v>
      </c>
    </row>
    <row r="5061" spans="1:31" ht="14.25" customHeight="1">
      <c r="A5061" s="1">
        <v>5060</v>
      </c>
      <c r="B5061" s="1" t="s">
        <v>54</v>
      </c>
      <c r="C5061" s="1" t="s">
        <v>3485</v>
      </c>
      <c r="D5061" s="1" t="s">
        <v>35897</v>
      </c>
      <c r="E5061" s="1" t="s">
        <v>40</v>
      </c>
      <c r="F5061" s="1" t="s">
        <v>33702</v>
      </c>
      <c r="G5061" s="14">
        <v>9194491444</v>
      </c>
      <c r="H5061" s="1" t="s">
        <v>20</v>
      </c>
      <c r="I5061" s="1" t="s">
        <v>62</v>
      </c>
      <c r="J5061" s="1" t="s">
        <v>47297</v>
      </c>
      <c r="K5061" s="3" t="s">
        <v>17</v>
      </c>
      <c r="L5061" s="1" t="s">
        <v>47325</v>
      </c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1"/>
      <c r="AA5061" s="1" t="s">
        <v>16</v>
      </c>
      <c r="AB5061" s="3" t="s">
        <v>12</v>
      </c>
      <c r="AC5061" s="23" t="s">
        <v>37782</v>
      </c>
      <c r="AD5061" s="23" t="s">
        <v>40298</v>
      </c>
      <c r="AE5061" t="s">
        <v>35394</v>
      </c>
    </row>
    <row r="5062" spans="1:31" ht="14.25" customHeight="1">
      <c r="A5062" s="1">
        <v>5061</v>
      </c>
      <c r="B5062" s="9" t="s">
        <v>6</v>
      </c>
      <c r="C5062" s="1" t="s">
        <v>3486</v>
      </c>
      <c r="D5062" s="1" t="s">
        <v>727</v>
      </c>
      <c r="E5062" s="1" t="s">
        <v>2597</v>
      </c>
      <c r="F5062" s="1" t="s">
        <v>22519</v>
      </c>
      <c r="G5062" s="14">
        <v>919494606466</v>
      </c>
      <c r="H5062" s="1" t="s">
        <v>20</v>
      </c>
      <c r="I5062" s="1" t="s">
        <v>62</v>
      </c>
      <c r="J5062" s="1" t="s">
        <v>47297</v>
      </c>
      <c r="K5062" s="3" t="s">
        <v>17</v>
      </c>
      <c r="L5062" s="1" t="s">
        <v>47325</v>
      </c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1"/>
      <c r="AA5062" s="1" t="s">
        <v>16</v>
      </c>
      <c r="AB5062" s="3" t="s">
        <v>12</v>
      </c>
      <c r="AC5062" s="23" t="s">
        <v>37782</v>
      </c>
      <c r="AD5062" s="23" t="s">
        <v>42895</v>
      </c>
      <c r="AE5062" t="s">
        <v>35399</v>
      </c>
    </row>
    <row r="5063" spans="1:31" ht="14.25" customHeight="1">
      <c r="A5063" s="1">
        <v>5062</v>
      </c>
      <c r="B5063" s="9" t="s">
        <v>6</v>
      </c>
      <c r="C5063" s="1" t="s">
        <v>3489</v>
      </c>
      <c r="D5063" s="1" t="s">
        <v>36432</v>
      </c>
      <c r="E5063" s="1" t="s">
        <v>40</v>
      </c>
      <c r="F5063" s="1" t="s">
        <v>22521</v>
      </c>
      <c r="G5063" s="14">
        <v>91600006491</v>
      </c>
      <c r="H5063" s="1" t="s">
        <v>20</v>
      </c>
      <c r="I5063" s="1" t="s">
        <v>41</v>
      </c>
      <c r="J5063" s="1" t="s">
        <v>47297</v>
      </c>
      <c r="K5063" s="3" t="s">
        <v>17</v>
      </c>
      <c r="L5063" s="1" t="s">
        <v>47325</v>
      </c>
      <c r="M5063" s="4" t="s">
        <v>42</v>
      </c>
      <c r="N5063" s="3" t="str">
        <f>J5063</f>
        <v>[&lt;30 Lacs -50 Lacs]</v>
      </c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1"/>
      <c r="AA5063" s="1" t="s">
        <v>16</v>
      </c>
      <c r="AB5063" s="3" t="s">
        <v>12</v>
      </c>
      <c r="AC5063" s="23" t="s">
        <v>37782</v>
      </c>
      <c r="AD5063" s="23" t="s">
        <v>42896</v>
      </c>
      <c r="AE5063" t="s">
        <v>35394</v>
      </c>
    </row>
    <row r="5064" spans="1:31" ht="14.25" customHeight="1">
      <c r="A5064" s="1">
        <v>5063</v>
      </c>
      <c r="B5064" s="1" t="s">
        <v>54</v>
      </c>
      <c r="C5064" s="1" t="s">
        <v>3504</v>
      </c>
      <c r="D5064" s="1" t="s">
        <v>2046</v>
      </c>
      <c r="E5064" s="1" t="s">
        <v>36853</v>
      </c>
      <c r="F5064" s="1" t="s">
        <v>31459</v>
      </c>
      <c r="G5064" s="14">
        <v>919440444</v>
      </c>
      <c r="H5064" s="1" t="s">
        <v>20</v>
      </c>
      <c r="I5064" s="1" t="s">
        <v>9</v>
      </c>
      <c r="J5064" s="1" t="s">
        <v>47297</v>
      </c>
      <c r="K5064" s="3" t="s">
        <v>17</v>
      </c>
      <c r="L5064" s="1" t="s">
        <v>47325</v>
      </c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1"/>
      <c r="AA5064" s="1" t="s">
        <v>16</v>
      </c>
      <c r="AB5064" s="3" t="s">
        <v>12</v>
      </c>
      <c r="AC5064" s="23" t="s">
        <v>37782</v>
      </c>
      <c r="AD5064" s="23" t="s">
        <v>42897</v>
      </c>
      <c r="AE5064" t="s">
        <v>35394</v>
      </c>
    </row>
    <row r="5065" spans="1:31" ht="14.25" customHeight="1">
      <c r="A5065" s="1">
        <v>5064</v>
      </c>
      <c r="B5065" s="1" t="s">
        <v>54</v>
      </c>
      <c r="C5065" s="1" t="s">
        <v>3507</v>
      </c>
      <c r="D5065" s="1" t="s">
        <v>1447</v>
      </c>
      <c r="E5065" s="1" t="s">
        <v>36819</v>
      </c>
      <c r="F5065" s="1" t="s">
        <v>3508</v>
      </c>
      <c r="G5065" s="14">
        <v>91606096449</v>
      </c>
      <c r="H5065" s="1" t="s">
        <v>8</v>
      </c>
      <c r="I5065" s="1" t="s">
        <v>9</v>
      </c>
      <c r="J5065" s="1" t="s">
        <v>47297</v>
      </c>
      <c r="K5065" s="3" t="s">
        <v>17</v>
      </c>
      <c r="L5065" s="1" t="s">
        <v>47325</v>
      </c>
      <c r="M5065" s="4" t="s">
        <v>42</v>
      </c>
      <c r="N5065" s="3" t="str">
        <f>J5065</f>
        <v>[&lt;30 Lacs -50 Lacs]</v>
      </c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1"/>
      <c r="AA5065" s="1" t="s">
        <v>16</v>
      </c>
      <c r="AB5065" s="3" t="s">
        <v>12</v>
      </c>
      <c r="AC5065" s="23" t="s">
        <v>37782</v>
      </c>
      <c r="AD5065" s="23" t="s">
        <v>42898</v>
      </c>
      <c r="AE5065" t="s">
        <v>35410</v>
      </c>
    </row>
    <row r="5066" spans="1:31" ht="14.25" customHeight="1">
      <c r="A5066" s="1">
        <v>5065</v>
      </c>
      <c r="B5066" s="9" t="s">
        <v>6</v>
      </c>
      <c r="C5066" s="1" t="s">
        <v>3545</v>
      </c>
      <c r="D5066" s="1" t="s">
        <v>723</v>
      </c>
      <c r="E5066" s="1" t="s">
        <v>3546</v>
      </c>
      <c r="F5066" s="1" t="s">
        <v>31460</v>
      </c>
      <c r="G5066" s="14">
        <v>91949604</v>
      </c>
      <c r="H5066" s="1" t="s">
        <v>20</v>
      </c>
      <c r="I5066" s="1" t="s">
        <v>62</v>
      </c>
      <c r="J5066" s="1" t="s">
        <v>47297</v>
      </c>
      <c r="K5066" s="3" t="s">
        <v>17</v>
      </c>
      <c r="L5066" s="1" t="s">
        <v>47325</v>
      </c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1"/>
      <c r="AA5066" s="1" t="s">
        <v>16</v>
      </c>
      <c r="AB5066" s="3" t="s">
        <v>12</v>
      </c>
      <c r="AC5066" s="23" t="s">
        <v>37782</v>
      </c>
      <c r="AD5066" s="23" t="s">
        <v>42899</v>
      </c>
      <c r="AE5066" t="s">
        <v>35394</v>
      </c>
    </row>
    <row r="5067" spans="1:31" ht="14.25" customHeight="1">
      <c r="A5067" s="1">
        <v>5066</v>
      </c>
      <c r="B5067" s="1" t="s">
        <v>54</v>
      </c>
      <c r="C5067" s="1" t="s">
        <v>3547</v>
      </c>
      <c r="D5067" s="1" t="s">
        <v>723</v>
      </c>
      <c r="E5067" s="1" t="s">
        <v>264</v>
      </c>
      <c r="F5067" s="1" t="s">
        <v>22549</v>
      </c>
      <c r="G5067" s="14">
        <v>919444444160</v>
      </c>
      <c r="H5067" s="1" t="s">
        <v>132</v>
      </c>
      <c r="I5067" s="1" t="s">
        <v>9</v>
      </c>
      <c r="J5067" s="1" t="s">
        <v>47297</v>
      </c>
      <c r="K5067" s="3" t="s">
        <v>42</v>
      </c>
      <c r="L5067" s="1" t="s">
        <v>47325</v>
      </c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1"/>
      <c r="AA5067" s="1" t="s">
        <v>16</v>
      </c>
      <c r="AB5067" s="3" t="s">
        <v>12</v>
      </c>
      <c r="AC5067" s="23" t="s">
        <v>37782</v>
      </c>
      <c r="AD5067" s="23" t="s">
        <v>42900</v>
      </c>
      <c r="AE5067" t="s">
        <v>35394</v>
      </c>
    </row>
    <row r="5068" spans="1:31" ht="14.25" customHeight="1">
      <c r="A5068" s="1">
        <v>5067</v>
      </c>
      <c r="B5068" s="9" t="s">
        <v>6</v>
      </c>
      <c r="C5068" s="1" t="s">
        <v>3549</v>
      </c>
      <c r="D5068" s="1" t="s">
        <v>3550</v>
      </c>
      <c r="E5068" s="1" t="s">
        <v>2836</v>
      </c>
      <c r="F5068" s="1" t="s">
        <v>22550</v>
      </c>
      <c r="G5068" s="14">
        <v>919944906964</v>
      </c>
      <c r="H5068" s="1" t="s">
        <v>8</v>
      </c>
      <c r="I5068" s="1" t="s">
        <v>41</v>
      </c>
      <c r="J5068" s="1" t="s">
        <v>47297</v>
      </c>
      <c r="K5068" s="3" t="s">
        <v>17</v>
      </c>
      <c r="L5068" s="1" t="s">
        <v>47325</v>
      </c>
      <c r="M5068" s="4" t="s">
        <v>42</v>
      </c>
      <c r="N5068" s="3" t="str">
        <f>J5068</f>
        <v>[&lt;30 Lacs -50 Lacs]</v>
      </c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1"/>
      <c r="AA5068" s="1" t="s">
        <v>16</v>
      </c>
      <c r="AB5068" s="3" t="s">
        <v>12</v>
      </c>
      <c r="AC5068" s="23" t="s">
        <v>37782</v>
      </c>
      <c r="AD5068" s="23" t="s">
        <v>42901</v>
      </c>
      <c r="AE5068" t="s">
        <v>35399</v>
      </c>
    </row>
    <row r="5069" spans="1:31" ht="14.25" customHeight="1">
      <c r="A5069" s="1">
        <v>5068</v>
      </c>
      <c r="B5069" s="1" t="s">
        <v>54</v>
      </c>
      <c r="C5069" s="1" t="s">
        <v>3551</v>
      </c>
      <c r="D5069" s="1" t="s">
        <v>13027</v>
      </c>
      <c r="E5069" s="1" t="s">
        <v>2510</v>
      </c>
      <c r="F5069" s="1" t="s">
        <v>22551</v>
      </c>
      <c r="G5069" s="14">
        <v>91991969999</v>
      </c>
      <c r="H5069" s="1" t="s">
        <v>15</v>
      </c>
      <c r="I5069" s="1" t="s">
        <v>62</v>
      </c>
      <c r="J5069" s="1" t="s">
        <v>47297</v>
      </c>
      <c r="K5069" s="3" t="s">
        <v>178</v>
      </c>
      <c r="L5069" s="1" t="s">
        <v>47325</v>
      </c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1"/>
      <c r="AA5069" s="1" t="s">
        <v>16</v>
      </c>
      <c r="AB5069" s="3" t="s">
        <v>12</v>
      </c>
      <c r="AC5069" s="23" t="s">
        <v>37782</v>
      </c>
      <c r="AD5069" s="23" t="s">
        <v>42902</v>
      </c>
      <c r="AE5069" t="s">
        <v>35409</v>
      </c>
    </row>
    <row r="5070" spans="1:31" ht="14.25" customHeight="1">
      <c r="A5070" s="1">
        <v>5069</v>
      </c>
      <c r="B5070" s="1" t="s">
        <v>54</v>
      </c>
      <c r="C5070" s="1" t="s">
        <v>3552</v>
      </c>
      <c r="D5070" s="1" t="s">
        <v>1421</v>
      </c>
      <c r="E5070" s="1" t="s">
        <v>480</v>
      </c>
      <c r="F5070" s="1" t="s">
        <v>22552</v>
      </c>
      <c r="G5070" s="14">
        <v>919946164441</v>
      </c>
      <c r="H5070" s="1" t="s">
        <v>8</v>
      </c>
      <c r="I5070" s="1" t="s">
        <v>41</v>
      </c>
      <c r="J5070" s="1" t="s">
        <v>47297</v>
      </c>
      <c r="K5070" s="3" t="s">
        <v>17</v>
      </c>
      <c r="L5070" s="1" t="s">
        <v>47325</v>
      </c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1"/>
      <c r="AA5070" s="1" t="s">
        <v>16</v>
      </c>
      <c r="AB5070" s="3" t="s">
        <v>12</v>
      </c>
      <c r="AC5070" s="23" t="s">
        <v>37782</v>
      </c>
      <c r="AD5070" s="23" t="s">
        <v>42903</v>
      </c>
      <c r="AE5070" t="s">
        <v>35409</v>
      </c>
    </row>
    <row r="5071" spans="1:31" ht="14.25" customHeight="1">
      <c r="A5071" s="1">
        <v>5070</v>
      </c>
      <c r="B5071" s="1" t="s">
        <v>54</v>
      </c>
      <c r="C5071" s="1" t="s">
        <v>3565</v>
      </c>
      <c r="D5071" s="1" t="s">
        <v>1302</v>
      </c>
      <c r="E5071" s="1" t="s">
        <v>131</v>
      </c>
      <c r="F5071" s="1" t="s">
        <v>31464</v>
      </c>
      <c r="G5071" s="14">
        <v>91994609966</v>
      </c>
      <c r="H5071" s="1" t="s">
        <v>8</v>
      </c>
      <c r="I5071" s="1" t="s">
        <v>41</v>
      </c>
      <c r="J5071" s="1" t="s">
        <v>47297</v>
      </c>
      <c r="K5071" s="3" t="s">
        <v>17</v>
      </c>
      <c r="L5071" s="1" t="s">
        <v>47325</v>
      </c>
      <c r="M5071" s="4" t="s">
        <v>42</v>
      </c>
      <c r="N5071" s="3" t="str">
        <f t="shared" ref="N5071:N5072" si="135">J5071</f>
        <v>[&lt;30 Lacs -50 Lacs]</v>
      </c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1"/>
      <c r="AA5071" s="1" t="s">
        <v>16</v>
      </c>
      <c r="AB5071" s="3" t="s">
        <v>12</v>
      </c>
      <c r="AC5071" s="23" t="s">
        <v>37782</v>
      </c>
      <c r="AD5071" s="23" t="s">
        <v>42904</v>
      </c>
      <c r="AE5071" t="s">
        <v>35399</v>
      </c>
    </row>
    <row r="5072" spans="1:31" ht="14.25" customHeight="1">
      <c r="A5072" s="1">
        <v>5071</v>
      </c>
      <c r="B5072" s="9" t="s">
        <v>6</v>
      </c>
      <c r="C5072" s="1" t="s">
        <v>3569</v>
      </c>
      <c r="D5072" s="1" t="s">
        <v>400</v>
      </c>
      <c r="E5072" s="1" t="s">
        <v>36854</v>
      </c>
      <c r="F5072" s="1" t="s">
        <v>22558</v>
      </c>
      <c r="G5072" s="14">
        <v>91016490644</v>
      </c>
      <c r="H5072" s="1" t="s">
        <v>37</v>
      </c>
      <c r="I5072" s="1" t="s">
        <v>62</v>
      </c>
      <c r="J5072" s="1" t="s">
        <v>47297</v>
      </c>
      <c r="K5072" s="3" t="s">
        <v>17</v>
      </c>
      <c r="L5072" s="1" t="s">
        <v>47325</v>
      </c>
      <c r="M5072" s="4" t="s">
        <v>42</v>
      </c>
      <c r="N5072" s="3" t="str">
        <f t="shared" si="135"/>
        <v>[&lt;30 Lacs -50 Lacs]</v>
      </c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1"/>
      <c r="AA5072" s="1" t="s">
        <v>16</v>
      </c>
      <c r="AB5072" s="3" t="s">
        <v>12</v>
      </c>
      <c r="AC5072" s="23" t="s">
        <v>37782</v>
      </c>
      <c r="AD5072" s="23" t="s">
        <v>42905</v>
      </c>
      <c r="AE5072" t="s">
        <v>35399</v>
      </c>
    </row>
    <row r="5073" spans="1:31" ht="14.25" customHeight="1">
      <c r="A5073" s="1">
        <v>5072</v>
      </c>
      <c r="B5073" s="1" t="s">
        <v>54</v>
      </c>
      <c r="C5073" s="1" t="s">
        <v>3573</v>
      </c>
      <c r="D5073" s="1" t="s">
        <v>522</v>
      </c>
      <c r="E5073" s="1" t="s">
        <v>40</v>
      </c>
      <c r="F5073" s="1" t="s">
        <v>22559</v>
      </c>
      <c r="G5073" s="14">
        <v>91400044900</v>
      </c>
      <c r="H5073" s="1" t="s">
        <v>8</v>
      </c>
      <c r="I5073" s="1" t="s">
        <v>62</v>
      </c>
      <c r="J5073" s="1" t="s">
        <v>47297</v>
      </c>
      <c r="K5073" s="3" t="s">
        <v>17</v>
      </c>
      <c r="L5073" s="1" t="s">
        <v>47325</v>
      </c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1"/>
      <c r="AA5073" s="1" t="s">
        <v>16</v>
      </c>
      <c r="AB5073" s="3" t="s">
        <v>12</v>
      </c>
      <c r="AC5073" s="23" t="s">
        <v>37782</v>
      </c>
      <c r="AD5073" s="23" t="s">
        <v>39624</v>
      </c>
      <c r="AE5073" t="s">
        <v>35394</v>
      </c>
    </row>
    <row r="5074" spans="1:31" ht="14.25" customHeight="1">
      <c r="A5074" s="1">
        <v>5073</v>
      </c>
      <c r="B5074" s="1" t="s">
        <v>54</v>
      </c>
      <c r="C5074" s="1" t="s">
        <v>3594</v>
      </c>
      <c r="D5074" s="1" t="s">
        <v>505</v>
      </c>
      <c r="E5074" s="1" t="s">
        <v>36855</v>
      </c>
      <c r="F5074" s="1" t="s">
        <v>22569</v>
      </c>
      <c r="G5074" s="14">
        <v>919446411191</v>
      </c>
      <c r="H5074" s="1" t="s">
        <v>20</v>
      </c>
      <c r="I5074" s="1" t="s">
        <v>62</v>
      </c>
      <c r="J5074" s="1" t="s">
        <v>47297</v>
      </c>
      <c r="K5074" s="3" t="s">
        <v>171</v>
      </c>
      <c r="L5074" s="1" t="s">
        <v>47325</v>
      </c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1"/>
      <c r="AA5074" s="1" t="s">
        <v>16</v>
      </c>
      <c r="AB5074" s="3" t="s">
        <v>12</v>
      </c>
      <c r="AC5074" s="23" t="s">
        <v>37782</v>
      </c>
      <c r="AD5074" s="23" t="s">
        <v>40984</v>
      </c>
      <c r="AE5074" t="s">
        <v>35410</v>
      </c>
    </row>
    <row r="5075" spans="1:31" ht="14.25" customHeight="1">
      <c r="A5075" s="1">
        <v>5074</v>
      </c>
      <c r="B5075" s="1" t="s">
        <v>54</v>
      </c>
      <c r="C5075" s="1" t="s">
        <v>3631</v>
      </c>
      <c r="D5075" s="1" t="s">
        <v>494</v>
      </c>
      <c r="E5075" s="1" t="s">
        <v>3632</v>
      </c>
      <c r="F5075" s="1" t="s">
        <v>33712</v>
      </c>
      <c r="G5075" s="14">
        <v>919449606941</v>
      </c>
      <c r="H5075" s="1" t="s">
        <v>15</v>
      </c>
      <c r="I5075" s="1" t="s">
        <v>62</v>
      </c>
      <c r="J5075" s="1" t="s">
        <v>47297</v>
      </c>
      <c r="K5075" s="3" t="s">
        <v>17</v>
      </c>
      <c r="L5075" s="1" t="s">
        <v>47325</v>
      </c>
      <c r="M5075" s="4" t="s">
        <v>42</v>
      </c>
      <c r="N5075" s="3" t="str">
        <f>J5075</f>
        <v>[&lt;30 Lacs -50 Lacs]</v>
      </c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1"/>
      <c r="AA5075" s="1" t="s">
        <v>16</v>
      </c>
      <c r="AB5075" s="3" t="s">
        <v>12</v>
      </c>
      <c r="AC5075" s="23" t="s">
        <v>37782</v>
      </c>
      <c r="AD5075" s="23" t="s">
        <v>42906</v>
      </c>
      <c r="AE5075" t="s">
        <v>35399</v>
      </c>
    </row>
    <row r="5076" spans="1:31" ht="14.25" customHeight="1">
      <c r="A5076" s="1">
        <v>5075</v>
      </c>
      <c r="B5076" s="1" t="s">
        <v>54</v>
      </c>
      <c r="C5076" s="1" t="s">
        <v>3633</v>
      </c>
      <c r="D5076" s="1" t="s">
        <v>522</v>
      </c>
      <c r="E5076" s="1" t="s">
        <v>362</v>
      </c>
      <c r="F5076" s="1" t="s">
        <v>22592</v>
      </c>
      <c r="G5076" s="14">
        <v>91944499911</v>
      </c>
      <c r="H5076" s="1" t="s">
        <v>20</v>
      </c>
      <c r="I5076" s="1" t="s">
        <v>41</v>
      </c>
      <c r="J5076" s="1" t="s">
        <v>47297</v>
      </c>
      <c r="K5076" s="3" t="s">
        <v>17</v>
      </c>
      <c r="L5076" s="1" t="s">
        <v>47325</v>
      </c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1"/>
      <c r="AA5076" s="1" t="s">
        <v>16</v>
      </c>
      <c r="AB5076" s="3" t="s">
        <v>12</v>
      </c>
      <c r="AC5076" s="23" t="s">
        <v>37782</v>
      </c>
      <c r="AD5076" s="23" t="s">
        <v>42907</v>
      </c>
      <c r="AE5076" t="s">
        <v>35399</v>
      </c>
    </row>
    <row r="5077" spans="1:31" ht="14.25" customHeight="1">
      <c r="A5077" s="1">
        <v>5076</v>
      </c>
      <c r="B5077" s="1" t="s">
        <v>54</v>
      </c>
      <c r="C5077" s="1" t="s">
        <v>3639</v>
      </c>
      <c r="D5077" s="1" t="s">
        <v>1175</v>
      </c>
      <c r="E5077" s="1" t="s">
        <v>506</v>
      </c>
      <c r="F5077" s="1" t="s">
        <v>22595</v>
      </c>
      <c r="G5077" s="14">
        <v>91901664664</v>
      </c>
      <c r="H5077" s="1" t="s">
        <v>20</v>
      </c>
      <c r="I5077" s="1" t="s">
        <v>62</v>
      </c>
      <c r="J5077" s="1" t="s">
        <v>47297</v>
      </c>
      <c r="K5077" s="3" t="s">
        <v>17</v>
      </c>
      <c r="L5077" s="1" t="s">
        <v>47325</v>
      </c>
      <c r="M5077" s="4" t="s">
        <v>42</v>
      </c>
      <c r="N5077" s="3" t="str">
        <f>J5077</f>
        <v>[&lt;30 Lacs -50 Lacs]</v>
      </c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1"/>
      <c r="AA5077" s="1" t="s">
        <v>16</v>
      </c>
      <c r="AB5077" s="3" t="s">
        <v>12</v>
      </c>
      <c r="AC5077" s="23" t="s">
        <v>37782</v>
      </c>
      <c r="AD5077" s="23" t="s">
        <v>42908</v>
      </c>
      <c r="AE5077" t="s">
        <v>35399</v>
      </c>
    </row>
    <row r="5078" spans="1:31" ht="14.25" customHeight="1">
      <c r="A5078" s="1">
        <v>5077</v>
      </c>
      <c r="B5078" s="1" t="s">
        <v>54</v>
      </c>
      <c r="C5078" s="1" t="s">
        <v>3646</v>
      </c>
      <c r="D5078" s="1" t="s">
        <v>1175</v>
      </c>
      <c r="E5078" s="1" t="s">
        <v>506</v>
      </c>
      <c r="F5078" s="1" t="s">
        <v>22597</v>
      </c>
      <c r="G5078" s="14">
        <v>919444004169</v>
      </c>
      <c r="H5078" s="1" t="s">
        <v>20</v>
      </c>
      <c r="I5078" s="1" t="s">
        <v>9</v>
      </c>
      <c r="J5078" s="1" t="s">
        <v>47297</v>
      </c>
      <c r="K5078" s="3" t="s">
        <v>17</v>
      </c>
      <c r="L5078" s="1" t="s">
        <v>47325</v>
      </c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1"/>
      <c r="AA5078" s="1" t="s">
        <v>16</v>
      </c>
      <c r="AB5078" s="3" t="s">
        <v>12</v>
      </c>
      <c r="AC5078" s="23" t="s">
        <v>37782</v>
      </c>
      <c r="AD5078" s="23" t="s">
        <v>42909</v>
      </c>
      <c r="AE5078" t="s">
        <v>35394</v>
      </c>
    </row>
    <row r="5079" spans="1:31" ht="14.25" customHeight="1">
      <c r="A5079" s="1">
        <v>5078</v>
      </c>
      <c r="B5079" s="1" t="s">
        <v>54</v>
      </c>
      <c r="C5079" s="1" t="s">
        <v>3662</v>
      </c>
      <c r="D5079" s="1" t="s">
        <v>4035</v>
      </c>
      <c r="E5079" s="1" t="s">
        <v>36856</v>
      </c>
      <c r="F5079" s="1" t="s">
        <v>22605</v>
      </c>
      <c r="G5079" s="14">
        <v>91414169969</v>
      </c>
      <c r="H5079" s="1" t="s">
        <v>20</v>
      </c>
      <c r="I5079" s="1" t="s">
        <v>41</v>
      </c>
      <c r="J5079" s="1" t="s">
        <v>47297</v>
      </c>
      <c r="K5079" s="3" t="s">
        <v>17</v>
      </c>
      <c r="L5079" s="1" t="s">
        <v>47325</v>
      </c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1"/>
      <c r="AA5079" s="1" t="s">
        <v>16</v>
      </c>
      <c r="AB5079" s="3" t="s">
        <v>12</v>
      </c>
      <c r="AC5079" s="23" t="s">
        <v>37782</v>
      </c>
      <c r="AD5079" s="23" t="s">
        <v>42910</v>
      </c>
      <c r="AE5079" t="s">
        <v>35394</v>
      </c>
    </row>
    <row r="5080" spans="1:31" ht="14.25" customHeight="1">
      <c r="A5080" s="1">
        <v>5079</v>
      </c>
      <c r="B5080" s="1" t="s">
        <v>54</v>
      </c>
      <c r="C5080" s="1" t="s">
        <v>3666</v>
      </c>
      <c r="D5080" s="1" t="s">
        <v>65</v>
      </c>
      <c r="E5080" s="1" t="s">
        <v>40</v>
      </c>
      <c r="F5080" s="1" t="s">
        <v>22609</v>
      </c>
      <c r="G5080" s="14">
        <v>914466466949</v>
      </c>
      <c r="H5080" s="1" t="s">
        <v>8</v>
      </c>
      <c r="I5080" s="1" t="s">
        <v>41</v>
      </c>
      <c r="J5080" s="1" t="s">
        <v>47297</v>
      </c>
      <c r="K5080" s="3" t="s">
        <v>213</v>
      </c>
      <c r="L5080" s="1" t="s">
        <v>47325</v>
      </c>
      <c r="M5080" s="4" t="s">
        <v>17</v>
      </c>
      <c r="N5080" s="3" t="str">
        <f>J5080</f>
        <v>[&lt;30 Lacs -50 Lacs]</v>
      </c>
      <c r="O5080" s="4" t="s">
        <v>47347</v>
      </c>
      <c r="P5080" s="3" t="s">
        <v>47297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1"/>
      <c r="AA5080" s="1" t="s">
        <v>16</v>
      </c>
      <c r="AB5080" s="3" t="s">
        <v>12</v>
      </c>
      <c r="AC5080" s="23" t="s">
        <v>37782</v>
      </c>
      <c r="AD5080" s="23" t="s">
        <v>42911</v>
      </c>
      <c r="AE5080" t="s">
        <v>35399</v>
      </c>
    </row>
    <row r="5081" spans="1:31" ht="14.25" customHeight="1">
      <c r="A5081" s="1">
        <v>5080</v>
      </c>
      <c r="B5081" s="9" t="s">
        <v>6</v>
      </c>
      <c r="C5081" s="1" t="s">
        <v>3677</v>
      </c>
      <c r="D5081" s="1" t="s">
        <v>1010</v>
      </c>
      <c r="E5081" s="1" t="s">
        <v>2843</v>
      </c>
      <c r="F5081" s="1" t="s">
        <v>33717</v>
      </c>
      <c r="G5081" s="14">
        <v>9160001499</v>
      </c>
      <c r="H5081" s="1" t="s">
        <v>20</v>
      </c>
      <c r="I5081" s="1" t="s">
        <v>41</v>
      </c>
      <c r="J5081" s="1" t="s">
        <v>47297</v>
      </c>
      <c r="K5081" s="3" t="s">
        <v>17</v>
      </c>
      <c r="L5081" s="1" t="s">
        <v>47325</v>
      </c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1"/>
      <c r="AA5081" s="1" t="s">
        <v>16</v>
      </c>
      <c r="AB5081" s="3" t="s">
        <v>12</v>
      </c>
      <c r="AC5081" s="23" t="s">
        <v>37782</v>
      </c>
      <c r="AD5081" s="23" t="s">
        <v>42912</v>
      </c>
      <c r="AE5081" t="s">
        <v>35399</v>
      </c>
    </row>
    <row r="5082" spans="1:31" ht="14.25" customHeight="1">
      <c r="A5082" s="1">
        <v>5081</v>
      </c>
      <c r="B5082" s="9" t="s">
        <v>6</v>
      </c>
      <c r="C5082" s="1" t="s">
        <v>3679</v>
      </c>
      <c r="D5082" s="1" t="s">
        <v>841</v>
      </c>
      <c r="E5082" s="1" t="s">
        <v>40</v>
      </c>
      <c r="F5082" s="1" t="s">
        <v>22614</v>
      </c>
      <c r="G5082" s="14">
        <v>919904040609</v>
      </c>
      <c r="H5082" s="1" t="s">
        <v>20</v>
      </c>
      <c r="I5082" s="1" t="s">
        <v>9</v>
      </c>
      <c r="J5082" s="1" t="s">
        <v>47297</v>
      </c>
      <c r="K5082" s="3" t="s">
        <v>17</v>
      </c>
      <c r="L5082" s="1" t="s">
        <v>47325</v>
      </c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1"/>
      <c r="AA5082" s="1" t="s">
        <v>11</v>
      </c>
      <c r="AB5082" s="3" t="s">
        <v>13</v>
      </c>
      <c r="AC5082" s="23" t="s">
        <v>37782</v>
      </c>
      <c r="AD5082" s="23" t="s">
        <v>42913</v>
      </c>
      <c r="AE5082" t="s">
        <v>35409</v>
      </c>
    </row>
    <row r="5083" spans="1:31" ht="14.25" customHeight="1">
      <c r="A5083" s="1">
        <v>5082</v>
      </c>
      <c r="B5083" s="1" t="s">
        <v>54</v>
      </c>
      <c r="C5083" s="1" t="s">
        <v>3701</v>
      </c>
      <c r="D5083" s="1" t="s">
        <v>350</v>
      </c>
      <c r="E5083" s="1" t="s">
        <v>29</v>
      </c>
      <c r="F5083" s="1" t="s">
        <v>33720</v>
      </c>
      <c r="G5083" s="14">
        <v>9196644964</v>
      </c>
      <c r="H5083" s="1" t="s">
        <v>8</v>
      </c>
      <c r="I5083" s="1" t="s">
        <v>9</v>
      </c>
      <c r="J5083" s="1" t="s">
        <v>47297</v>
      </c>
      <c r="K5083" s="3" t="s">
        <v>17</v>
      </c>
      <c r="L5083" s="1" t="s">
        <v>47325</v>
      </c>
      <c r="M5083" s="4" t="s">
        <v>42</v>
      </c>
      <c r="N5083" s="3" t="str">
        <f>J5083</f>
        <v>[&lt;30 Lacs -50 Lacs]</v>
      </c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1"/>
      <c r="AA5083" s="1" t="s">
        <v>16</v>
      </c>
      <c r="AB5083" s="3" t="s">
        <v>12</v>
      </c>
      <c r="AC5083" s="23" t="s">
        <v>37782</v>
      </c>
      <c r="AD5083" s="23" t="s">
        <v>38986</v>
      </c>
      <c r="AE5083" t="s">
        <v>35399</v>
      </c>
    </row>
    <row r="5084" spans="1:31" ht="14.25" customHeight="1">
      <c r="A5084" s="1">
        <v>5083</v>
      </c>
      <c r="B5084" s="1" t="s">
        <v>54</v>
      </c>
      <c r="C5084" s="1" t="s">
        <v>3720</v>
      </c>
      <c r="D5084" s="1" t="s">
        <v>1136</v>
      </c>
      <c r="E5084" s="1" t="s">
        <v>36857</v>
      </c>
      <c r="F5084" s="1" t="s">
        <v>22635</v>
      </c>
      <c r="G5084" s="14">
        <v>919464441</v>
      </c>
      <c r="H5084" s="1" t="s">
        <v>8</v>
      </c>
      <c r="I5084" s="1" t="s">
        <v>41</v>
      </c>
      <c r="J5084" s="1" t="s">
        <v>47297</v>
      </c>
      <c r="K5084" s="3" t="s">
        <v>17</v>
      </c>
      <c r="L5084" s="1" t="s">
        <v>47325</v>
      </c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1"/>
      <c r="AA5084" s="1" t="s">
        <v>16</v>
      </c>
      <c r="AB5084" s="3" t="s">
        <v>12</v>
      </c>
      <c r="AC5084" s="23" t="s">
        <v>37782</v>
      </c>
      <c r="AD5084" s="23" t="s">
        <v>40998</v>
      </c>
      <c r="AE5084" t="s">
        <v>35409</v>
      </c>
    </row>
    <row r="5085" spans="1:31" ht="14.25" customHeight="1">
      <c r="A5085" s="1">
        <v>5084</v>
      </c>
      <c r="B5085" s="9" t="s">
        <v>6</v>
      </c>
      <c r="C5085" s="1" t="s">
        <v>3726</v>
      </c>
      <c r="D5085" s="1" t="s">
        <v>911</v>
      </c>
      <c r="E5085" s="1" t="s">
        <v>139</v>
      </c>
      <c r="F5085" s="1" t="s">
        <v>22639</v>
      </c>
      <c r="G5085" s="14">
        <v>919444001946</v>
      </c>
      <c r="H5085" s="1" t="s">
        <v>15</v>
      </c>
      <c r="I5085" s="1" t="s">
        <v>62</v>
      </c>
      <c r="J5085" s="1" t="s">
        <v>47297</v>
      </c>
      <c r="K5085" s="3" t="s">
        <v>17</v>
      </c>
      <c r="L5085" s="1" t="s">
        <v>47325</v>
      </c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1"/>
      <c r="AA5085" s="1" t="s">
        <v>11</v>
      </c>
      <c r="AB5085" s="3" t="s">
        <v>56</v>
      </c>
      <c r="AC5085" s="23" t="s">
        <v>37782</v>
      </c>
      <c r="AD5085" s="23" t="s">
        <v>42914</v>
      </c>
      <c r="AE5085" t="s">
        <v>35410</v>
      </c>
    </row>
    <row r="5086" spans="1:31" ht="14.25" customHeight="1">
      <c r="A5086" s="1">
        <v>5085</v>
      </c>
      <c r="B5086" s="1" t="s">
        <v>54</v>
      </c>
      <c r="C5086" s="1" t="s">
        <v>3738</v>
      </c>
      <c r="D5086" s="1" t="s">
        <v>557</v>
      </c>
      <c r="E5086" s="1" t="s">
        <v>224</v>
      </c>
      <c r="F5086" s="1" t="s">
        <v>33724</v>
      </c>
      <c r="G5086" s="14">
        <v>91994614969</v>
      </c>
      <c r="H5086" s="1" t="s">
        <v>15</v>
      </c>
      <c r="I5086" s="1" t="s">
        <v>41</v>
      </c>
      <c r="J5086" s="1" t="s">
        <v>47297</v>
      </c>
      <c r="K5086" s="3" t="s">
        <v>17</v>
      </c>
      <c r="L5086" s="1" t="s">
        <v>47325</v>
      </c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1"/>
      <c r="AA5086" s="1" t="s">
        <v>16</v>
      </c>
      <c r="AB5086" s="3" t="s">
        <v>12</v>
      </c>
      <c r="AC5086" s="23" t="s">
        <v>37782</v>
      </c>
      <c r="AD5086" s="23" t="s">
        <v>38991</v>
      </c>
      <c r="AE5086" t="s">
        <v>35394</v>
      </c>
    </row>
    <row r="5087" spans="1:31" ht="14.25" customHeight="1">
      <c r="A5087" s="1">
        <v>5086</v>
      </c>
      <c r="B5087" s="9" t="s">
        <v>6</v>
      </c>
      <c r="C5087" s="1" t="s">
        <v>3758</v>
      </c>
      <c r="D5087" s="1" t="s">
        <v>1224</v>
      </c>
      <c r="E5087" s="1" t="s">
        <v>495</v>
      </c>
      <c r="F5087" s="1" t="s">
        <v>22659</v>
      </c>
      <c r="G5087" s="14">
        <v>919409064966</v>
      </c>
      <c r="H5087" s="1" t="s">
        <v>8</v>
      </c>
      <c r="I5087" s="1" t="s">
        <v>9</v>
      </c>
      <c r="J5087" s="1" t="s">
        <v>47297</v>
      </c>
      <c r="K5087" s="3" t="s">
        <v>17</v>
      </c>
      <c r="L5087" s="1" t="s">
        <v>47325</v>
      </c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1"/>
      <c r="AA5087" s="1" t="s">
        <v>16</v>
      </c>
      <c r="AB5087" s="3" t="s">
        <v>12</v>
      </c>
      <c r="AC5087" s="23" t="s">
        <v>37782</v>
      </c>
      <c r="AD5087" s="23" t="s">
        <v>42915</v>
      </c>
      <c r="AE5087" t="s">
        <v>35409</v>
      </c>
    </row>
    <row r="5088" spans="1:31" ht="14.25" customHeight="1">
      <c r="A5088" s="1">
        <v>5087</v>
      </c>
      <c r="B5088" s="1" t="s">
        <v>54</v>
      </c>
      <c r="C5088" s="1" t="s">
        <v>3772</v>
      </c>
      <c r="D5088" s="1" t="s">
        <v>3385</v>
      </c>
      <c r="E5088" s="1" t="s">
        <v>73</v>
      </c>
      <c r="F5088" s="1" t="s">
        <v>22665</v>
      </c>
      <c r="G5088" s="14">
        <v>91441466</v>
      </c>
      <c r="H5088" s="1" t="s">
        <v>20</v>
      </c>
      <c r="I5088" s="1" t="s">
        <v>41</v>
      </c>
      <c r="J5088" s="1" t="s">
        <v>47297</v>
      </c>
      <c r="K5088" s="3" t="s">
        <v>17</v>
      </c>
      <c r="L5088" s="1" t="s">
        <v>47325</v>
      </c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1"/>
      <c r="AA5088" s="1" t="s">
        <v>16</v>
      </c>
      <c r="AB5088" s="3" t="s">
        <v>12</v>
      </c>
      <c r="AC5088" s="23" t="s">
        <v>37782</v>
      </c>
      <c r="AD5088" s="23" t="s">
        <v>42916</v>
      </c>
      <c r="AE5088" t="s">
        <v>35394</v>
      </c>
    </row>
    <row r="5089" spans="1:31" ht="14.25" customHeight="1">
      <c r="A5089" s="1">
        <v>5088</v>
      </c>
      <c r="B5089" s="1" t="s">
        <v>54</v>
      </c>
      <c r="C5089" s="1" t="s">
        <v>3774</v>
      </c>
      <c r="D5089" s="1" t="s">
        <v>3775</v>
      </c>
      <c r="E5089" s="1" t="s">
        <v>3776</v>
      </c>
      <c r="F5089" s="1" t="s">
        <v>33728</v>
      </c>
      <c r="G5089" s="14">
        <v>9196141611</v>
      </c>
      <c r="H5089" s="1" t="s">
        <v>15</v>
      </c>
      <c r="I5089" s="1" t="s">
        <v>41</v>
      </c>
      <c r="J5089" s="1" t="s">
        <v>47297</v>
      </c>
      <c r="K5089" s="3" t="s">
        <v>17</v>
      </c>
      <c r="L5089" s="1" t="s">
        <v>47325</v>
      </c>
      <c r="M5089" s="4" t="s">
        <v>42</v>
      </c>
      <c r="N5089" s="3" t="str">
        <f t="shared" ref="N5089:N5090" si="136">J5089</f>
        <v>[&lt;30 Lacs -50 Lacs]</v>
      </c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1"/>
      <c r="AA5089" s="1" t="s">
        <v>16</v>
      </c>
      <c r="AB5089" s="3" t="s">
        <v>12</v>
      </c>
      <c r="AC5089" s="23" t="s">
        <v>37782</v>
      </c>
      <c r="AD5089" s="23" t="s">
        <v>42917</v>
      </c>
      <c r="AE5089" t="s">
        <v>35409</v>
      </c>
    </row>
    <row r="5090" spans="1:31" ht="14.25" customHeight="1">
      <c r="A5090" s="1">
        <v>5089</v>
      </c>
      <c r="B5090" s="9" t="s">
        <v>6</v>
      </c>
      <c r="C5090" s="1" t="s">
        <v>3780</v>
      </c>
      <c r="D5090" s="1" t="s">
        <v>35731</v>
      </c>
      <c r="E5090" s="1" t="s">
        <v>102</v>
      </c>
      <c r="F5090" s="1" t="s">
        <v>33729</v>
      </c>
      <c r="G5090" s="14">
        <v>9194646664</v>
      </c>
      <c r="H5090" s="1" t="s">
        <v>15</v>
      </c>
      <c r="I5090" s="1" t="s">
        <v>41</v>
      </c>
      <c r="J5090" s="1" t="s">
        <v>47297</v>
      </c>
      <c r="K5090" s="3" t="s">
        <v>17</v>
      </c>
      <c r="L5090" s="1" t="s">
        <v>47325</v>
      </c>
      <c r="M5090" s="4" t="s">
        <v>42</v>
      </c>
      <c r="N5090" s="3" t="str">
        <f t="shared" si="136"/>
        <v>[&lt;30 Lacs -50 Lacs]</v>
      </c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1"/>
      <c r="AA5090" s="1" t="s">
        <v>16</v>
      </c>
      <c r="AB5090" s="3" t="s">
        <v>12</v>
      </c>
      <c r="AC5090" s="23" t="s">
        <v>37782</v>
      </c>
      <c r="AD5090" s="23" t="s">
        <v>42918</v>
      </c>
      <c r="AE5090" t="s">
        <v>35410</v>
      </c>
    </row>
    <row r="5091" spans="1:31" ht="14.25" customHeight="1">
      <c r="A5091" s="1">
        <v>5090</v>
      </c>
      <c r="B5091" s="1" t="s">
        <v>54</v>
      </c>
      <c r="C5091" s="1" t="s">
        <v>3786</v>
      </c>
      <c r="D5091" s="1" t="s">
        <v>3787</v>
      </c>
      <c r="E5091" s="1" t="s">
        <v>824</v>
      </c>
      <c r="F5091" s="1" t="s">
        <v>31489</v>
      </c>
      <c r="G5091" s="14">
        <v>9196600449</v>
      </c>
      <c r="H5091" s="1" t="s">
        <v>20</v>
      </c>
      <c r="I5091" s="1" t="s">
        <v>41</v>
      </c>
      <c r="J5091" s="1" t="s">
        <v>47297</v>
      </c>
      <c r="K5091" s="3" t="s">
        <v>17</v>
      </c>
      <c r="L5091" s="1" t="s">
        <v>47325</v>
      </c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1"/>
      <c r="AA5091" s="1" t="s">
        <v>16</v>
      </c>
      <c r="AB5091" s="3" t="s">
        <v>12</v>
      </c>
      <c r="AC5091" s="23" t="s">
        <v>37782</v>
      </c>
      <c r="AD5091" s="23" t="s">
        <v>42919</v>
      </c>
      <c r="AE5091" t="s">
        <v>35410</v>
      </c>
    </row>
    <row r="5092" spans="1:31" ht="14.25" customHeight="1">
      <c r="A5092" s="1">
        <v>5091</v>
      </c>
      <c r="B5092" s="1" t="s">
        <v>54</v>
      </c>
      <c r="C5092" s="1" t="s">
        <v>3806</v>
      </c>
      <c r="D5092" s="1" t="s">
        <v>4417</v>
      </c>
      <c r="E5092" s="1" t="s">
        <v>36858</v>
      </c>
      <c r="F5092" s="1" t="s">
        <v>22684</v>
      </c>
      <c r="G5092" s="14">
        <v>91949494440</v>
      </c>
      <c r="H5092" s="1" t="s">
        <v>8</v>
      </c>
      <c r="I5092" s="1" t="s">
        <v>62</v>
      </c>
      <c r="J5092" s="1" t="s">
        <v>47297</v>
      </c>
      <c r="K5092" s="3" t="s">
        <v>63</v>
      </c>
      <c r="L5092" s="1" t="s">
        <v>47325</v>
      </c>
      <c r="M5092" s="3" t="s">
        <v>213</v>
      </c>
      <c r="N5092" s="3" t="str">
        <f>J5092</f>
        <v>[&lt;30 Lacs -50 Lacs]</v>
      </c>
      <c r="O5092" s="3" t="s">
        <v>17</v>
      </c>
      <c r="P5092" s="3" t="s">
        <v>47297</v>
      </c>
      <c r="Q5092" s="3" t="s">
        <v>42</v>
      </c>
      <c r="R5092" s="3" t="s">
        <v>47297</v>
      </c>
      <c r="S5092" s="3" t="s">
        <v>27</v>
      </c>
      <c r="T5092" s="3" t="s">
        <v>47297</v>
      </c>
      <c r="U5092" s="3" t="s">
        <v>117</v>
      </c>
      <c r="V5092" s="3" t="s">
        <v>47297</v>
      </c>
      <c r="W5092" s="3" t="s">
        <v>178</v>
      </c>
      <c r="X5092" s="3" t="s">
        <v>47297</v>
      </c>
      <c r="Y5092" s="3" t="s">
        <v>171</v>
      </c>
      <c r="Z5092" s="1" t="s">
        <v>47297</v>
      </c>
      <c r="AA5092" s="1" t="s">
        <v>16</v>
      </c>
      <c r="AB5092" s="3" t="s">
        <v>12</v>
      </c>
      <c r="AC5092" s="23" t="s">
        <v>37782</v>
      </c>
      <c r="AD5092" s="23" t="s">
        <v>42920</v>
      </c>
      <c r="AE5092" t="s">
        <v>35409</v>
      </c>
    </row>
    <row r="5093" spans="1:31" ht="14.25" customHeight="1">
      <c r="A5093" s="1">
        <v>5092</v>
      </c>
      <c r="B5093" s="9" t="s">
        <v>6</v>
      </c>
      <c r="C5093" s="1" t="s">
        <v>3812</v>
      </c>
      <c r="D5093" s="1" t="s">
        <v>3813</v>
      </c>
      <c r="E5093" s="1" t="s">
        <v>3814</v>
      </c>
      <c r="F5093" s="1" t="s">
        <v>22689</v>
      </c>
      <c r="G5093" s="14">
        <v>914000469</v>
      </c>
      <c r="H5093" s="1" t="s">
        <v>8</v>
      </c>
      <c r="I5093" s="1" t="s">
        <v>9</v>
      </c>
      <c r="J5093" s="1" t="s">
        <v>47297</v>
      </c>
      <c r="K5093" s="3" t="s">
        <v>17</v>
      </c>
      <c r="L5093" s="1" t="s">
        <v>47325</v>
      </c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1"/>
      <c r="AA5093" s="1" t="s">
        <v>16</v>
      </c>
      <c r="AB5093" s="3" t="s">
        <v>12</v>
      </c>
      <c r="AC5093" s="23" t="s">
        <v>37782</v>
      </c>
      <c r="AD5093" s="23" t="s">
        <v>42921</v>
      </c>
      <c r="AE5093" t="s">
        <v>35410</v>
      </c>
    </row>
    <row r="5094" spans="1:31" ht="14.25" customHeight="1">
      <c r="A5094" s="1">
        <v>5093</v>
      </c>
      <c r="B5094" s="1" t="s">
        <v>54</v>
      </c>
      <c r="C5094" s="1" t="s">
        <v>3830</v>
      </c>
      <c r="D5094" s="1" t="s">
        <v>4417</v>
      </c>
      <c r="E5094" s="1" t="s">
        <v>36859</v>
      </c>
      <c r="F5094" s="1" t="s">
        <v>31493</v>
      </c>
      <c r="G5094" s="14">
        <v>9199669990</v>
      </c>
      <c r="H5094" s="1" t="s">
        <v>20</v>
      </c>
      <c r="I5094" s="1" t="s">
        <v>41</v>
      </c>
      <c r="J5094" s="1" t="s">
        <v>47297</v>
      </c>
      <c r="K5094" s="3" t="s">
        <v>63</v>
      </c>
      <c r="L5094" s="1" t="s">
        <v>47325</v>
      </c>
      <c r="M5094" s="3" t="s">
        <v>213</v>
      </c>
      <c r="N5094" s="3" t="str">
        <f>J5094</f>
        <v>[&lt;30 Lacs -50 Lacs]</v>
      </c>
      <c r="O5094" s="3" t="s">
        <v>17</v>
      </c>
      <c r="P5094" s="3" t="s">
        <v>47297</v>
      </c>
      <c r="Q5094" s="3" t="s">
        <v>42</v>
      </c>
      <c r="R5094" s="3" t="s">
        <v>47297</v>
      </c>
      <c r="S5094" s="3" t="s">
        <v>27</v>
      </c>
      <c r="T5094" s="3" t="s">
        <v>47297</v>
      </c>
      <c r="U5094" s="3" t="s">
        <v>117</v>
      </c>
      <c r="V5094" s="3" t="s">
        <v>47297</v>
      </c>
      <c r="W5094" s="3" t="s">
        <v>178</v>
      </c>
      <c r="X5094" s="3" t="s">
        <v>47297</v>
      </c>
      <c r="Y5094" s="3" t="s">
        <v>171</v>
      </c>
      <c r="Z5094" s="1" t="s">
        <v>47297</v>
      </c>
      <c r="AA5094" s="1" t="s">
        <v>16</v>
      </c>
      <c r="AB5094" s="3" t="s">
        <v>12</v>
      </c>
      <c r="AC5094" s="23" t="s">
        <v>37782</v>
      </c>
      <c r="AD5094" s="23" t="s">
        <v>42922</v>
      </c>
      <c r="AE5094" t="s">
        <v>35399</v>
      </c>
    </row>
    <row r="5095" spans="1:31" ht="14.25" customHeight="1">
      <c r="A5095" s="1">
        <v>5094</v>
      </c>
      <c r="B5095" s="1" t="s">
        <v>54</v>
      </c>
      <c r="C5095" s="1" t="s">
        <v>3837</v>
      </c>
      <c r="D5095" s="1" t="s">
        <v>35732</v>
      </c>
      <c r="E5095" s="1" t="s">
        <v>139</v>
      </c>
      <c r="F5095" s="1" t="s">
        <v>22699</v>
      </c>
      <c r="G5095" s="14">
        <v>9196644699</v>
      </c>
      <c r="H5095" s="1" t="s">
        <v>20</v>
      </c>
      <c r="I5095" s="1" t="s">
        <v>41</v>
      </c>
      <c r="J5095" s="1" t="s">
        <v>47297</v>
      </c>
      <c r="K5095" s="3" t="s">
        <v>17</v>
      </c>
      <c r="L5095" s="1" t="s">
        <v>47325</v>
      </c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1"/>
      <c r="AA5095" s="1" t="s">
        <v>16</v>
      </c>
      <c r="AB5095" s="3" t="s">
        <v>12</v>
      </c>
      <c r="AC5095" s="23" t="s">
        <v>37782</v>
      </c>
      <c r="AD5095" s="23" t="s">
        <v>42923</v>
      </c>
      <c r="AE5095" t="s">
        <v>35410</v>
      </c>
    </row>
    <row r="5096" spans="1:31" ht="14.25" customHeight="1">
      <c r="A5096" s="1">
        <v>5095</v>
      </c>
      <c r="B5096" s="1" t="s">
        <v>54</v>
      </c>
      <c r="C5096" s="1" t="s">
        <v>3861</v>
      </c>
      <c r="D5096" s="1" t="s">
        <v>35733</v>
      </c>
      <c r="E5096" s="1" t="s">
        <v>40</v>
      </c>
      <c r="F5096" s="1" t="s">
        <v>22708</v>
      </c>
      <c r="G5096" s="14">
        <v>91944696994</v>
      </c>
      <c r="H5096" s="1" t="s">
        <v>8</v>
      </c>
      <c r="I5096" s="1" t="s">
        <v>9</v>
      </c>
      <c r="J5096" s="1" t="s">
        <v>47297</v>
      </c>
      <c r="K5096" s="3" t="s">
        <v>17</v>
      </c>
      <c r="L5096" s="1" t="s">
        <v>47325</v>
      </c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1"/>
      <c r="AA5096" s="1" t="s">
        <v>16</v>
      </c>
      <c r="AB5096" s="3" t="s">
        <v>12</v>
      </c>
      <c r="AC5096" s="23" t="s">
        <v>37782</v>
      </c>
      <c r="AD5096" s="23" t="s">
        <v>42924</v>
      </c>
      <c r="AE5096" t="s">
        <v>35410</v>
      </c>
    </row>
    <row r="5097" spans="1:31" ht="14.25" customHeight="1">
      <c r="A5097" s="1">
        <v>5096</v>
      </c>
      <c r="B5097" s="1" t="s">
        <v>54</v>
      </c>
      <c r="C5097" s="1" t="s">
        <v>3864</v>
      </c>
      <c r="D5097" s="1" t="s">
        <v>2505</v>
      </c>
      <c r="E5097" s="1" t="s">
        <v>14126</v>
      </c>
      <c r="F5097" s="1" t="s">
        <v>20900</v>
      </c>
      <c r="G5097" s="14">
        <v>91949449694</v>
      </c>
      <c r="H5097" s="1" t="s">
        <v>15</v>
      </c>
      <c r="I5097" s="1" t="s">
        <v>41</v>
      </c>
      <c r="J5097" s="1" t="s">
        <v>47297</v>
      </c>
      <c r="K5097" s="3" t="s">
        <v>63</v>
      </c>
      <c r="L5097" s="1" t="s">
        <v>47325</v>
      </c>
      <c r="M5097" s="3" t="s">
        <v>213</v>
      </c>
      <c r="N5097" s="3" t="str">
        <f>J5097</f>
        <v>[&lt;30 Lacs -50 Lacs]</v>
      </c>
      <c r="O5097" s="3" t="s">
        <v>17</v>
      </c>
      <c r="P5097" s="3" t="s">
        <v>47297</v>
      </c>
      <c r="Q5097" s="3" t="s">
        <v>42</v>
      </c>
      <c r="R5097" s="3" t="s">
        <v>47297</v>
      </c>
      <c r="S5097" s="3" t="s">
        <v>27</v>
      </c>
      <c r="T5097" s="3" t="s">
        <v>47297</v>
      </c>
      <c r="U5097" s="3" t="s">
        <v>117</v>
      </c>
      <c r="V5097" s="3" t="s">
        <v>47297</v>
      </c>
      <c r="W5097" s="3" t="s">
        <v>178</v>
      </c>
      <c r="X5097" s="3" t="s">
        <v>47297</v>
      </c>
      <c r="Y5097" s="3" t="s">
        <v>171</v>
      </c>
      <c r="Z5097" s="1" t="s">
        <v>47297</v>
      </c>
      <c r="AA5097" s="1" t="s">
        <v>16</v>
      </c>
      <c r="AB5097" s="3" t="s">
        <v>12</v>
      </c>
      <c r="AC5097" s="23" t="s">
        <v>37782</v>
      </c>
      <c r="AD5097" s="23" t="s">
        <v>42925</v>
      </c>
      <c r="AE5097" t="s">
        <v>35399</v>
      </c>
    </row>
    <row r="5098" spans="1:31" ht="14.25" customHeight="1">
      <c r="A5098" s="1">
        <v>5097</v>
      </c>
      <c r="B5098" s="1" t="s">
        <v>54</v>
      </c>
      <c r="C5098" s="1" t="s">
        <v>3866</v>
      </c>
      <c r="D5098" s="1" t="s">
        <v>4035</v>
      </c>
      <c r="E5098" s="1" t="s">
        <v>11793</v>
      </c>
      <c r="F5098" s="1" t="s">
        <v>31498</v>
      </c>
      <c r="G5098" s="14">
        <v>91444494646</v>
      </c>
      <c r="H5098" s="1" t="s">
        <v>8</v>
      </c>
      <c r="I5098" s="1" t="s">
        <v>62</v>
      </c>
      <c r="J5098" s="1" t="s">
        <v>47297</v>
      </c>
      <c r="K5098" s="3" t="s">
        <v>17</v>
      </c>
      <c r="L5098" s="1" t="s">
        <v>47325</v>
      </c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1"/>
      <c r="AA5098" s="1" t="s">
        <v>16</v>
      </c>
      <c r="AB5098" s="3" t="s">
        <v>12</v>
      </c>
      <c r="AC5098" s="23" t="s">
        <v>37782</v>
      </c>
      <c r="AD5098" s="23" t="s">
        <v>42926</v>
      </c>
      <c r="AE5098" t="s">
        <v>35409</v>
      </c>
    </row>
    <row r="5099" spans="1:31" ht="14.25" customHeight="1">
      <c r="A5099" s="1">
        <v>5098</v>
      </c>
      <c r="B5099" s="1" t="s">
        <v>54</v>
      </c>
      <c r="C5099" s="1" t="s">
        <v>3879</v>
      </c>
      <c r="D5099" s="1" t="s">
        <v>841</v>
      </c>
      <c r="E5099" s="1" t="s">
        <v>78</v>
      </c>
      <c r="F5099" s="1" t="s">
        <v>22715</v>
      </c>
      <c r="G5099" s="14">
        <v>9160010644</v>
      </c>
      <c r="H5099" s="1" t="s">
        <v>8</v>
      </c>
      <c r="I5099" s="1" t="s">
        <v>62</v>
      </c>
      <c r="J5099" s="1" t="s">
        <v>47297</v>
      </c>
      <c r="K5099" s="3" t="s">
        <v>17</v>
      </c>
      <c r="L5099" s="1" t="s">
        <v>47325</v>
      </c>
      <c r="M5099" s="4" t="s">
        <v>42</v>
      </c>
      <c r="N5099" s="3" t="str">
        <f>J5099</f>
        <v>[&lt;30 Lacs -50 Lacs]</v>
      </c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1"/>
      <c r="AA5099" s="1" t="s">
        <v>16</v>
      </c>
      <c r="AB5099" s="3" t="s">
        <v>12</v>
      </c>
      <c r="AC5099" s="23" t="s">
        <v>37782</v>
      </c>
      <c r="AD5099" s="23" t="s">
        <v>42927</v>
      </c>
      <c r="AE5099" t="s">
        <v>35399</v>
      </c>
    </row>
    <row r="5100" spans="1:31" ht="14.25" customHeight="1">
      <c r="A5100" s="1">
        <v>5099</v>
      </c>
      <c r="B5100" s="1" t="s">
        <v>54</v>
      </c>
      <c r="C5100" s="1" t="s">
        <v>3885</v>
      </c>
      <c r="D5100" s="1" t="s">
        <v>35734</v>
      </c>
      <c r="E5100" s="1" t="s">
        <v>1655</v>
      </c>
      <c r="F5100" s="1" t="s">
        <v>22718</v>
      </c>
      <c r="G5100" s="14">
        <v>919491969</v>
      </c>
      <c r="H5100" s="1" t="s">
        <v>8</v>
      </c>
      <c r="I5100" s="1" t="s">
        <v>41</v>
      </c>
      <c r="J5100" s="1" t="s">
        <v>47297</v>
      </c>
      <c r="K5100" s="3" t="s">
        <v>17</v>
      </c>
      <c r="L5100" s="1" t="s">
        <v>47325</v>
      </c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1"/>
      <c r="AA5100" s="1" t="s">
        <v>16</v>
      </c>
      <c r="AB5100" s="3" t="s">
        <v>12</v>
      </c>
      <c r="AC5100" s="23" t="s">
        <v>37782</v>
      </c>
      <c r="AD5100" s="23" t="s">
        <v>42928</v>
      </c>
      <c r="AE5100" t="s">
        <v>35394</v>
      </c>
    </row>
    <row r="5101" spans="1:31" ht="14.25" customHeight="1">
      <c r="A5101" s="1">
        <v>5100</v>
      </c>
      <c r="B5101" s="1" t="s">
        <v>54</v>
      </c>
      <c r="C5101" s="1" t="s">
        <v>3892</v>
      </c>
      <c r="D5101" s="1" t="s">
        <v>2873</v>
      </c>
      <c r="E5101" s="1" t="s">
        <v>351</v>
      </c>
      <c r="F5101" s="1" t="s">
        <v>22721</v>
      </c>
      <c r="G5101" s="14">
        <v>91416061440</v>
      </c>
      <c r="H5101" s="1" t="s">
        <v>8</v>
      </c>
      <c r="I5101" s="1" t="s">
        <v>41</v>
      </c>
      <c r="J5101" s="1" t="s">
        <v>47297</v>
      </c>
      <c r="K5101" s="3" t="s">
        <v>213</v>
      </c>
      <c r="L5101" s="1" t="s">
        <v>47325</v>
      </c>
      <c r="M5101" s="4" t="s">
        <v>17</v>
      </c>
      <c r="N5101" s="3" t="str">
        <f t="shared" ref="N5101:N5102" si="137">J5101</f>
        <v>[&lt;30 Lacs -50 Lacs]</v>
      </c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1"/>
      <c r="AA5101" s="1" t="s">
        <v>16</v>
      </c>
      <c r="AB5101" s="3" t="s">
        <v>12</v>
      </c>
      <c r="AC5101" s="23" t="s">
        <v>37782</v>
      </c>
      <c r="AD5101" s="23" t="s">
        <v>42929</v>
      </c>
      <c r="AE5101" t="s">
        <v>35409</v>
      </c>
    </row>
    <row r="5102" spans="1:31" ht="14.25" customHeight="1">
      <c r="A5102" s="1">
        <v>5101</v>
      </c>
      <c r="B5102" s="1" t="s">
        <v>54</v>
      </c>
      <c r="C5102" s="1" t="s">
        <v>3900</v>
      </c>
      <c r="D5102" s="1" t="s">
        <v>5743</v>
      </c>
      <c r="E5102" s="1" t="s">
        <v>73</v>
      </c>
      <c r="F5102" s="1" t="s">
        <v>22726</v>
      </c>
      <c r="G5102" s="14">
        <v>919994614419</v>
      </c>
      <c r="H5102" s="1" t="s">
        <v>15</v>
      </c>
      <c r="I5102" s="1" t="s">
        <v>41</v>
      </c>
      <c r="J5102" s="1" t="s">
        <v>47297</v>
      </c>
      <c r="K5102" s="3" t="s">
        <v>17</v>
      </c>
      <c r="L5102" s="1" t="s">
        <v>47325</v>
      </c>
      <c r="M5102" s="4" t="s">
        <v>42</v>
      </c>
      <c r="N5102" s="3" t="str">
        <f t="shared" si="137"/>
        <v>[&lt;30 Lacs -50 Lacs]</v>
      </c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1"/>
      <c r="AA5102" s="1" t="s">
        <v>16</v>
      </c>
      <c r="AB5102" s="3" t="s">
        <v>12</v>
      </c>
      <c r="AC5102" s="23" t="s">
        <v>37782</v>
      </c>
      <c r="AD5102" s="23" t="s">
        <v>42930</v>
      </c>
      <c r="AE5102" t="s">
        <v>35394</v>
      </c>
    </row>
    <row r="5103" spans="1:31" ht="14.25" customHeight="1">
      <c r="A5103" s="1">
        <v>5102</v>
      </c>
      <c r="B5103" s="1" t="s">
        <v>54</v>
      </c>
      <c r="C5103" s="1" t="s">
        <v>3903</v>
      </c>
      <c r="D5103" s="1" t="s">
        <v>1867</v>
      </c>
      <c r="E5103" s="1" t="s">
        <v>746</v>
      </c>
      <c r="F5103" s="1" t="s">
        <v>33738</v>
      </c>
      <c r="G5103" s="14">
        <v>91914144414</v>
      </c>
      <c r="H5103" s="1" t="s">
        <v>20</v>
      </c>
      <c r="I5103" s="1" t="s">
        <v>62</v>
      </c>
      <c r="J5103" s="1" t="s">
        <v>47297</v>
      </c>
      <c r="K5103" s="3" t="s">
        <v>17</v>
      </c>
      <c r="L5103" s="1" t="s">
        <v>47325</v>
      </c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1"/>
      <c r="AA5103" s="1" t="s">
        <v>16</v>
      </c>
      <c r="AB5103" s="3" t="s">
        <v>12</v>
      </c>
      <c r="AC5103" s="23" t="s">
        <v>37782</v>
      </c>
      <c r="AD5103" s="23" t="s">
        <v>42931</v>
      </c>
      <c r="AE5103" t="s">
        <v>35399</v>
      </c>
    </row>
    <row r="5104" spans="1:31" ht="14.25" customHeight="1">
      <c r="A5104" s="1">
        <v>5103</v>
      </c>
      <c r="B5104" s="1" t="s">
        <v>54</v>
      </c>
      <c r="C5104" s="1" t="s">
        <v>3905</v>
      </c>
      <c r="D5104" s="1" t="s">
        <v>1501</v>
      </c>
      <c r="E5104" s="1" t="s">
        <v>506</v>
      </c>
      <c r="F5104" s="1" t="s">
        <v>22729</v>
      </c>
      <c r="G5104" s="14">
        <v>914401401614</v>
      </c>
      <c r="H5104" s="1" t="s">
        <v>15</v>
      </c>
      <c r="I5104" s="1" t="s">
        <v>41</v>
      </c>
      <c r="J5104" s="1" t="s">
        <v>47297</v>
      </c>
      <c r="K5104" s="3" t="s">
        <v>63</v>
      </c>
      <c r="L5104" s="1" t="s">
        <v>47325</v>
      </c>
      <c r="M5104" s="3" t="s">
        <v>213</v>
      </c>
      <c r="N5104" s="3" t="str">
        <f t="shared" ref="N5104:N5105" si="138">J5104</f>
        <v>[&lt;30 Lacs -50 Lacs]</v>
      </c>
      <c r="O5104" s="3" t="s">
        <v>17</v>
      </c>
      <c r="P5104" s="3" t="s">
        <v>47297</v>
      </c>
      <c r="Q5104" s="3" t="s">
        <v>42</v>
      </c>
      <c r="R5104" s="3" t="s">
        <v>47297</v>
      </c>
      <c r="S5104" s="3" t="s">
        <v>27</v>
      </c>
      <c r="T5104" s="3" t="s">
        <v>47297</v>
      </c>
      <c r="U5104" s="3" t="s">
        <v>117</v>
      </c>
      <c r="V5104" s="3" t="s">
        <v>47297</v>
      </c>
      <c r="W5104" s="3" t="s">
        <v>178</v>
      </c>
      <c r="X5104" s="3" t="s">
        <v>47297</v>
      </c>
      <c r="Y5104" s="3" t="s">
        <v>171</v>
      </c>
      <c r="Z5104" s="1" t="s">
        <v>47297</v>
      </c>
      <c r="AA5104" s="1" t="s">
        <v>16</v>
      </c>
      <c r="AB5104" s="3" t="s">
        <v>12</v>
      </c>
      <c r="AC5104" s="23" t="s">
        <v>37782</v>
      </c>
      <c r="AD5104" s="23" t="s">
        <v>42932</v>
      </c>
      <c r="AE5104" t="s">
        <v>35394</v>
      </c>
    </row>
    <row r="5105" spans="1:31" ht="14.25" customHeight="1">
      <c r="A5105" s="1">
        <v>5104</v>
      </c>
      <c r="B5105" s="9" t="s">
        <v>6</v>
      </c>
      <c r="C5105" s="1" t="s">
        <v>3920</v>
      </c>
      <c r="D5105" s="1" t="s">
        <v>1678</v>
      </c>
      <c r="E5105" s="1" t="s">
        <v>1311</v>
      </c>
      <c r="F5105" s="1" t="s">
        <v>31507</v>
      </c>
      <c r="G5105" s="14">
        <v>919994160409</v>
      </c>
      <c r="H5105" s="1" t="s">
        <v>20</v>
      </c>
      <c r="I5105" s="1" t="s">
        <v>9</v>
      </c>
      <c r="J5105" s="1" t="s">
        <v>47297</v>
      </c>
      <c r="K5105" s="3" t="s">
        <v>213</v>
      </c>
      <c r="L5105" s="1" t="s">
        <v>47325</v>
      </c>
      <c r="M5105" s="4" t="s">
        <v>17</v>
      </c>
      <c r="N5105" s="3" t="str">
        <f t="shared" si="138"/>
        <v>[&lt;30 Lacs -50 Lacs]</v>
      </c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1"/>
      <c r="AA5105" s="1" t="s">
        <v>16</v>
      </c>
      <c r="AB5105" s="3" t="s">
        <v>12</v>
      </c>
      <c r="AC5105" s="23" t="s">
        <v>37782</v>
      </c>
      <c r="AD5105" s="23" t="s">
        <v>42933</v>
      </c>
      <c r="AE5105" t="s">
        <v>35409</v>
      </c>
    </row>
    <row r="5106" spans="1:31" ht="14.25" customHeight="1">
      <c r="A5106" s="1">
        <v>5105</v>
      </c>
      <c r="B5106" s="1" t="s">
        <v>54</v>
      </c>
      <c r="C5106" s="1" t="s">
        <v>3928</v>
      </c>
      <c r="D5106" s="1" t="s">
        <v>1821</v>
      </c>
      <c r="E5106" s="1" t="s">
        <v>40</v>
      </c>
      <c r="F5106" s="1" t="s">
        <v>22739</v>
      </c>
      <c r="G5106" s="14">
        <v>919444699604</v>
      </c>
      <c r="H5106" s="1" t="s">
        <v>20</v>
      </c>
      <c r="I5106" s="1" t="s">
        <v>9</v>
      </c>
      <c r="J5106" s="1" t="s">
        <v>47297</v>
      </c>
      <c r="K5106" s="3" t="s">
        <v>17</v>
      </c>
      <c r="L5106" s="1" t="s">
        <v>47325</v>
      </c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1"/>
      <c r="AA5106" s="1" t="s">
        <v>11</v>
      </c>
      <c r="AB5106" s="3" t="s">
        <v>13</v>
      </c>
      <c r="AC5106" s="23" t="s">
        <v>37782</v>
      </c>
      <c r="AD5106" s="23" t="s">
        <v>42934</v>
      </c>
      <c r="AE5106" t="s">
        <v>35394</v>
      </c>
    </row>
    <row r="5107" spans="1:31" ht="14.25" customHeight="1">
      <c r="A5107" s="1">
        <v>5106</v>
      </c>
      <c r="B5107" s="1" t="s">
        <v>54</v>
      </c>
      <c r="C5107" s="1" t="s">
        <v>3929</v>
      </c>
      <c r="D5107" s="1" t="s">
        <v>3930</v>
      </c>
      <c r="E5107" s="1" t="s">
        <v>3162</v>
      </c>
      <c r="F5107" s="1" t="s">
        <v>33741</v>
      </c>
      <c r="G5107" s="14">
        <v>91440964014</v>
      </c>
      <c r="H5107" s="1" t="s">
        <v>37</v>
      </c>
      <c r="I5107" s="1" t="s">
        <v>41</v>
      </c>
      <c r="J5107" s="1" t="s">
        <v>47297</v>
      </c>
      <c r="K5107" s="3" t="s">
        <v>42</v>
      </c>
      <c r="L5107" s="1" t="s">
        <v>47325</v>
      </c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1"/>
      <c r="AA5107" s="1" t="s">
        <v>16</v>
      </c>
      <c r="AB5107" s="3" t="s">
        <v>12</v>
      </c>
      <c r="AC5107" s="23" t="s">
        <v>37782</v>
      </c>
      <c r="AD5107" s="23" t="s">
        <v>42935</v>
      </c>
      <c r="AE5107" t="s">
        <v>35409</v>
      </c>
    </row>
    <row r="5108" spans="1:31" ht="14.25" customHeight="1">
      <c r="A5108" s="1">
        <v>5107</v>
      </c>
      <c r="B5108" s="9" t="s">
        <v>6</v>
      </c>
      <c r="C5108" s="1" t="s">
        <v>3932</v>
      </c>
      <c r="D5108" s="1" t="s">
        <v>1678</v>
      </c>
      <c r="E5108" s="1" t="s">
        <v>3933</v>
      </c>
      <c r="F5108" s="1" t="s">
        <v>22741</v>
      </c>
      <c r="G5108" s="14">
        <v>914611449609</v>
      </c>
      <c r="H5108" s="1" t="s">
        <v>8</v>
      </c>
      <c r="I5108" s="1" t="s">
        <v>62</v>
      </c>
      <c r="J5108" s="1" t="s">
        <v>47297</v>
      </c>
      <c r="K5108" s="3" t="s">
        <v>42</v>
      </c>
      <c r="L5108" s="1" t="s">
        <v>47325</v>
      </c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1"/>
      <c r="AA5108" s="1" t="s">
        <v>16</v>
      </c>
      <c r="AB5108" s="3" t="s">
        <v>12</v>
      </c>
      <c r="AC5108" s="23" t="s">
        <v>37782</v>
      </c>
      <c r="AD5108" s="23" t="s">
        <v>41016</v>
      </c>
      <c r="AE5108" t="s">
        <v>35394</v>
      </c>
    </row>
    <row r="5109" spans="1:31" ht="14.25" customHeight="1">
      <c r="A5109" s="1">
        <v>5108</v>
      </c>
      <c r="B5109" s="9" t="s">
        <v>6</v>
      </c>
      <c r="C5109" s="1" t="s">
        <v>3938</v>
      </c>
      <c r="D5109" s="1" t="s">
        <v>361</v>
      </c>
      <c r="E5109" s="1" t="s">
        <v>558</v>
      </c>
      <c r="F5109" s="1" t="s">
        <v>33743</v>
      </c>
      <c r="G5109" s="14">
        <v>91906996661</v>
      </c>
      <c r="H5109" s="1" t="s">
        <v>8</v>
      </c>
      <c r="I5109" s="1" t="s">
        <v>41</v>
      </c>
      <c r="J5109" s="1" t="s">
        <v>47297</v>
      </c>
      <c r="K5109" s="3" t="s">
        <v>17</v>
      </c>
      <c r="L5109" s="1" t="s">
        <v>47325</v>
      </c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1"/>
      <c r="AA5109" s="1" t="s">
        <v>16</v>
      </c>
      <c r="AB5109" s="3" t="s">
        <v>12</v>
      </c>
      <c r="AC5109" s="23" t="s">
        <v>37782</v>
      </c>
      <c r="AD5109" s="23" t="s">
        <v>42936</v>
      </c>
      <c r="AE5109" t="s">
        <v>35410</v>
      </c>
    </row>
    <row r="5110" spans="1:31" ht="14.25" customHeight="1">
      <c r="A5110" s="1">
        <v>5109</v>
      </c>
      <c r="B5110" s="9" t="s">
        <v>6</v>
      </c>
      <c r="C5110" s="1" t="s">
        <v>3947</v>
      </c>
      <c r="D5110" s="1" t="s">
        <v>1160</v>
      </c>
      <c r="E5110" s="1" t="s">
        <v>3948</v>
      </c>
      <c r="F5110" s="1" t="s">
        <v>22749</v>
      </c>
      <c r="G5110" s="14">
        <v>91944696666</v>
      </c>
      <c r="H5110" s="1" t="s">
        <v>15</v>
      </c>
      <c r="I5110" s="1" t="s">
        <v>9</v>
      </c>
      <c r="J5110" s="1" t="s">
        <v>47297</v>
      </c>
      <c r="K5110" s="3" t="s">
        <v>178</v>
      </c>
      <c r="L5110" s="1" t="s">
        <v>47325</v>
      </c>
      <c r="M5110" s="3" t="s">
        <v>171</v>
      </c>
      <c r="N5110" s="3" t="str">
        <f>J5110</f>
        <v>[&lt;30 Lacs -50 Lacs]</v>
      </c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1"/>
      <c r="AA5110" s="1" t="s">
        <v>16</v>
      </c>
      <c r="AB5110" s="3" t="s">
        <v>12</v>
      </c>
      <c r="AC5110" s="23" t="s">
        <v>37782</v>
      </c>
      <c r="AD5110" s="23" t="s">
        <v>40478</v>
      </c>
      <c r="AE5110" t="s">
        <v>35399</v>
      </c>
    </row>
    <row r="5111" spans="1:31" ht="14.25" customHeight="1">
      <c r="A5111" s="1">
        <v>5110</v>
      </c>
      <c r="B5111" s="9" t="s">
        <v>6</v>
      </c>
      <c r="C5111" s="1" t="s">
        <v>3950</v>
      </c>
      <c r="D5111" s="1" t="s">
        <v>386</v>
      </c>
      <c r="E5111" s="1" t="s">
        <v>1225</v>
      </c>
      <c r="F5111" s="1" t="s">
        <v>31508</v>
      </c>
      <c r="G5111" s="14">
        <v>9194109414</v>
      </c>
      <c r="H5111" s="1" t="s">
        <v>20</v>
      </c>
      <c r="I5111" s="1" t="s">
        <v>41</v>
      </c>
      <c r="J5111" s="1" t="s">
        <v>47297</v>
      </c>
      <c r="K5111" s="3" t="s">
        <v>42</v>
      </c>
      <c r="L5111" s="1" t="s">
        <v>47325</v>
      </c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1"/>
      <c r="AA5111" s="1" t="s">
        <v>16</v>
      </c>
      <c r="AB5111" s="3" t="s">
        <v>12</v>
      </c>
      <c r="AC5111" s="23" t="s">
        <v>37782</v>
      </c>
      <c r="AD5111" s="23" t="s">
        <v>42937</v>
      </c>
      <c r="AE5111" t="s">
        <v>35409</v>
      </c>
    </row>
    <row r="5112" spans="1:31" ht="14.25" customHeight="1">
      <c r="A5112" s="1">
        <v>5111</v>
      </c>
      <c r="B5112" s="1" t="s">
        <v>54</v>
      </c>
      <c r="C5112" s="1" t="s">
        <v>3966</v>
      </c>
      <c r="D5112" s="1" t="s">
        <v>1158</v>
      </c>
      <c r="E5112" s="1" t="s">
        <v>40</v>
      </c>
      <c r="F5112" s="1" t="s">
        <v>33744</v>
      </c>
      <c r="G5112" s="14">
        <v>914940404999</v>
      </c>
      <c r="H5112" s="1" t="s">
        <v>20</v>
      </c>
      <c r="I5112" s="1" t="s">
        <v>62</v>
      </c>
      <c r="J5112" s="1" t="s">
        <v>47297</v>
      </c>
      <c r="K5112" s="3" t="s">
        <v>63</v>
      </c>
      <c r="L5112" s="1" t="s">
        <v>47325</v>
      </c>
      <c r="M5112" s="3" t="s">
        <v>213</v>
      </c>
      <c r="N5112" s="3" t="str">
        <f t="shared" ref="N5112:N5114" si="139">J5112</f>
        <v>[&lt;30 Lacs -50 Lacs]</v>
      </c>
      <c r="O5112" s="3" t="s">
        <v>17</v>
      </c>
      <c r="P5112" s="3" t="s">
        <v>47297</v>
      </c>
      <c r="Q5112" s="3" t="s">
        <v>42</v>
      </c>
      <c r="R5112" s="3" t="s">
        <v>47297</v>
      </c>
      <c r="S5112" s="3" t="s">
        <v>27</v>
      </c>
      <c r="T5112" s="3" t="s">
        <v>47297</v>
      </c>
      <c r="U5112" s="3" t="s">
        <v>117</v>
      </c>
      <c r="V5112" s="3" t="s">
        <v>47297</v>
      </c>
      <c r="W5112" s="3" t="s">
        <v>178</v>
      </c>
      <c r="X5112" s="3" t="s">
        <v>47297</v>
      </c>
      <c r="Y5112" s="3" t="s">
        <v>171</v>
      </c>
      <c r="Z5112" s="1" t="s">
        <v>47297</v>
      </c>
      <c r="AA5112" s="1" t="s">
        <v>16</v>
      </c>
      <c r="AB5112" s="3" t="s">
        <v>12</v>
      </c>
      <c r="AC5112" s="23" t="s">
        <v>37782</v>
      </c>
      <c r="AD5112" s="23" t="s">
        <v>42938</v>
      </c>
      <c r="AE5112" t="s">
        <v>35394</v>
      </c>
    </row>
    <row r="5113" spans="1:31" ht="14.25" customHeight="1">
      <c r="A5113" s="1">
        <v>5112</v>
      </c>
      <c r="B5113" s="1" t="s">
        <v>54</v>
      </c>
      <c r="C5113" s="1" t="s">
        <v>3976</v>
      </c>
      <c r="D5113" s="1" t="s">
        <v>7731</v>
      </c>
      <c r="E5113" s="1" t="s">
        <v>351</v>
      </c>
      <c r="F5113" s="1" t="s">
        <v>31511</v>
      </c>
      <c r="G5113" s="14">
        <v>9199946449</v>
      </c>
      <c r="H5113" s="1" t="s">
        <v>20</v>
      </c>
      <c r="I5113" s="1" t="s">
        <v>41</v>
      </c>
      <c r="J5113" s="1" t="s">
        <v>47297</v>
      </c>
      <c r="K5113" s="3" t="s">
        <v>63</v>
      </c>
      <c r="L5113" s="1" t="s">
        <v>47325</v>
      </c>
      <c r="M5113" s="3" t="s">
        <v>213</v>
      </c>
      <c r="N5113" s="3" t="str">
        <f t="shared" si="139"/>
        <v>[&lt;30 Lacs -50 Lacs]</v>
      </c>
      <c r="O5113" s="3" t="s">
        <v>17</v>
      </c>
      <c r="P5113" s="3" t="s">
        <v>47297</v>
      </c>
      <c r="Q5113" s="3" t="s">
        <v>42</v>
      </c>
      <c r="R5113" s="3" t="s">
        <v>47297</v>
      </c>
      <c r="S5113" s="3" t="s">
        <v>27</v>
      </c>
      <c r="T5113" s="3" t="s">
        <v>47297</v>
      </c>
      <c r="U5113" s="3" t="s">
        <v>117</v>
      </c>
      <c r="V5113" s="3" t="s">
        <v>47297</v>
      </c>
      <c r="W5113" s="3" t="s">
        <v>178</v>
      </c>
      <c r="X5113" s="3" t="s">
        <v>47297</v>
      </c>
      <c r="Y5113" s="3" t="s">
        <v>171</v>
      </c>
      <c r="Z5113" s="1" t="s">
        <v>47297</v>
      </c>
      <c r="AA5113" s="1" t="s">
        <v>16</v>
      </c>
      <c r="AB5113" s="3" t="s">
        <v>12</v>
      </c>
      <c r="AC5113" s="23" t="s">
        <v>37782</v>
      </c>
      <c r="AD5113" s="23" t="s">
        <v>42939</v>
      </c>
      <c r="AE5113" t="s">
        <v>35409</v>
      </c>
    </row>
    <row r="5114" spans="1:31" ht="14.25" customHeight="1">
      <c r="A5114" s="1">
        <v>5113</v>
      </c>
      <c r="B5114" s="9" t="s">
        <v>6</v>
      </c>
      <c r="C5114" s="1" t="s">
        <v>3979</v>
      </c>
      <c r="D5114" s="1" t="s">
        <v>89</v>
      </c>
      <c r="E5114" s="1" t="s">
        <v>2084</v>
      </c>
      <c r="F5114" s="1" t="s">
        <v>22764</v>
      </c>
      <c r="G5114" s="14">
        <v>91964149900</v>
      </c>
      <c r="H5114" s="1" t="s">
        <v>8</v>
      </c>
      <c r="I5114" s="1" t="s">
        <v>41</v>
      </c>
      <c r="J5114" s="1" t="s">
        <v>47297</v>
      </c>
      <c r="K5114" s="3" t="s">
        <v>213</v>
      </c>
      <c r="L5114" s="1" t="s">
        <v>47325</v>
      </c>
      <c r="M5114" s="4" t="s">
        <v>17</v>
      </c>
      <c r="N5114" s="3" t="str">
        <f t="shared" si="139"/>
        <v>[&lt;30 Lacs -50 Lacs]</v>
      </c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1"/>
      <c r="AA5114" s="1" t="s">
        <v>16</v>
      </c>
      <c r="AB5114" s="3" t="s">
        <v>12</v>
      </c>
      <c r="AC5114" s="23" t="s">
        <v>37782</v>
      </c>
      <c r="AD5114" s="23" t="s">
        <v>42940</v>
      </c>
      <c r="AE5114" t="s">
        <v>35410</v>
      </c>
    </row>
    <row r="5115" spans="1:31" ht="14.25" customHeight="1">
      <c r="A5115" s="1">
        <v>5114</v>
      </c>
      <c r="B5115" s="9" t="s">
        <v>6</v>
      </c>
      <c r="C5115" s="1" t="s">
        <v>3984</v>
      </c>
      <c r="D5115" s="1" t="s">
        <v>3985</v>
      </c>
      <c r="E5115" s="1" t="s">
        <v>3986</v>
      </c>
      <c r="F5115" s="1" t="s">
        <v>31512</v>
      </c>
      <c r="G5115" s="14">
        <v>914940900664</v>
      </c>
      <c r="H5115" s="1" t="s">
        <v>8</v>
      </c>
      <c r="I5115" s="1" t="s">
        <v>41</v>
      </c>
      <c r="J5115" s="1" t="s">
        <v>47297</v>
      </c>
      <c r="K5115" s="3" t="s">
        <v>17</v>
      </c>
      <c r="L5115" s="1" t="s">
        <v>47325</v>
      </c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1"/>
      <c r="AA5115" s="1" t="s">
        <v>16</v>
      </c>
      <c r="AB5115" s="3" t="s">
        <v>12</v>
      </c>
      <c r="AC5115" s="23" t="s">
        <v>37782</v>
      </c>
      <c r="AD5115" s="23" t="s">
        <v>41546</v>
      </c>
      <c r="AE5115" t="s">
        <v>35399</v>
      </c>
    </row>
    <row r="5116" spans="1:31" ht="14.25" customHeight="1">
      <c r="A5116" s="1">
        <v>5115</v>
      </c>
      <c r="B5116" s="1" t="s">
        <v>54</v>
      </c>
      <c r="C5116" s="1" t="s">
        <v>3987</v>
      </c>
      <c r="D5116" s="1" t="s">
        <v>784</v>
      </c>
      <c r="E5116" s="1" t="s">
        <v>87</v>
      </c>
      <c r="F5116" s="1" t="s">
        <v>33745</v>
      </c>
      <c r="G5116" s="14">
        <v>9196461604</v>
      </c>
      <c r="H5116" s="1" t="s">
        <v>8</v>
      </c>
      <c r="I5116" s="1" t="s">
        <v>62</v>
      </c>
      <c r="J5116" s="1" t="s">
        <v>47297</v>
      </c>
      <c r="K5116" s="3" t="s">
        <v>17</v>
      </c>
      <c r="L5116" s="1" t="s">
        <v>47325</v>
      </c>
      <c r="M5116" s="4" t="s">
        <v>42</v>
      </c>
      <c r="N5116" s="3" t="str">
        <f>J5116</f>
        <v>[&lt;30 Lacs -50 Lacs]</v>
      </c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1"/>
      <c r="AA5116" s="1" t="s">
        <v>16</v>
      </c>
      <c r="AB5116" s="3" t="s">
        <v>12</v>
      </c>
      <c r="AC5116" s="23" t="s">
        <v>37782</v>
      </c>
      <c r="AD5116" s="23" t="s">
        <v>42941</v>
      </c>
      <c r="AE5116" t="s">
        <v>35410</v>
      </c>
    </row>
    <row r="5117" spans="1:31" ht="14.25" customHeight="1">
      <c r="A5117" s="1">
        <v>5116</v>
      </c>
      <c r="B5117" s="1" t="s">
        <v>54</v>
      </c>
      <c r="C5117" s="1" t="s">
        <v>3991</v>
      </c>
      <c r="D5117" s="1" t="s">
        <v>36433</v>
      </c>
      <c r="E5117" s="1" t="s">
        <v>410</v>
      </c>
      <c r="F5117" s="1" t="s">
        <v>22768</v>
      </c>
      <c r="G5117" s="14">
        <v>9169999914</v>
      </c>
      <c r="H5117" s="1" t="s">
        <v>8</v>
      </c>
      <c r="I5117" s="1" t="s">
        <v>41</v>
      </c>
      <c r="J5117" s="1" t="s">
        <v>47297</v>
      </c>
      <c r="K5117" s="3" t="s">
        <v>42</v>
      </c>
      <c r="L5117" s="1" t="s">
        <v>47325</v>
      </c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1"/>
      <c r="AA5117" s="1" t="s">
        <v>16</v>
      </c>
      <c r="AB5117" s="3" t="s">
        <v>12</v>
      </c>
      <c r="AC5117" s="23" t="s">
        <v>37782</v>
      </c>
      <c r="AD5117" s="23" t="s">
        <v>42942</v>
      </c>
      <c r="AE5117" t="s">
        <v>35399</v>
      </c>
    </row>
    <row r="5118" spans="1:31" ht="14.25" customHeight="1">
      <c r="A5118" s="1">
        <v>5117</v>
      </c>
      <c r="B5118" s="1" t="s">
        <v>54</v>
      </c>
      <c r="C5118" s="1" t="s">
        <v>3998</v>
      </c>
      <c r="D5118" s="1" t="s">
        <v>14906</v>
      </c>
      <c r="E5118" s="1" t="s">
        <v>362</v>
      </c>
      <c r="F5118" s="1" t="s">
        <v>31514</v>
      </c>
      <c r="G5118" s="14">
        <v>919946096469</v>
      </c>
      <c r="H5118" s="1" t="s">
        <v>20</v>
      </c>
      <c r="I5118" s="1" t="s">
        <v>62</v>
      </c>
      <c r="J5118" s="1" t="s">
        <v>47297</v>
      </c>
      <c r="K5118" s="3" t="s">
        <v>17</v>
      </c>
      <c r="L5118" s="1" t="s">
        <v>47325</v>
      </c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1"/>
      <c r="AA5118" s="1" t="s">
        <v>16</v>
      </c>
      <c r="AB5118" s="3" t="s">
        <v>12</v>
      </c>
      <c r="AC5118" s="23" t="s">
        <v>37782</v>
      </c>
      <c r="AD5118" s="23" t="s">
        <v>42943</v>
      </c>
      <c r="AE5118" t="s">
        <v>35409</v>
      </c>
    </row>
    <row r="5119" spans="1:31" ht="14.25" customHeight="1">
      <c r="A5119" s="1">
        <v>5118</v>
      </c>
      <c r="B5119" s="1" t="s">
        <v>54</v>
      </c>
      <c r="C5119" s="1" t="s">
        <v>4001</v>
      </c>
      <c r="D5119" s="1" t="s">
        <v>318</v>
      </c>
      <c r="E5119" s="1" t="s">
        <v>139</v>
      </c>
      <c r="F5119" s="1" t="s">
        <v>33747</v>
      </c>
      <c r="G5119" s="14">
        <v>919016461646</v>
      </c>
      <c r="H5119" s="1" t="s">
        <v>15</v>
      </c>
      <c r="I5119" s="1" t="s">
        <v>9</v>
      </c>
      <c r="J5119" s="1" t="s">
        <v>47297</v>
      </c>
      <c r="K5119" s="3" t="s">
        <v>17</v>
      </c>
      <c r="L5119" s="1" t="s">
        <v>47325</v>
      </c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1"/>
      <c r="AA5119" s="1" t="s">
        <v>16</v>
      </c>
      <c r="AB5119" s="3" t="s">
        <v>12</v>
      </c>
      <c r="AC5119" s="23" t="s">
        <v>37782</v>
      </c>
      <c r="AD5119" s="23" t="s">
        <v>42944</v>
      </c>
      <c r="AE5119" t="s">
        <v>35394</v>
      </c>
    </row>
    <row r="5120" spans="1:31" ht="14.25" customHeight="1">
      <c r="A5120" s="1">
        <v>5119</v>
      </c>
      <c r="B5120" s="1" t="s">
        <v>54</v>
      </c>
      <c r="C5120" s="1" t="s">
        <v>4008</v>
      </c>
      <c r="D5120" s="1" t="s">
        <v>1361</v>
      </c>
      <c r="E5120" s="1" t="s">
        <v>139</v>
      </c>
      <c r="F5120" s="1" t="s">
        <v>22779</v>
      </c>
      <c r="G5120" s="14">
        <v>9199619444</v>
      </c>
      <c r="H5120" s="1" t="s">
        <v>20</v>
      </c>
      <c r="I5120" s="1" t="s">
        <v>9</v>
      </c>
      <c r="J5120" s="1" t="s">
        <v>47297</v>
      </c>
      <c r="K5120" s="3" t="s">
        <v>63</v>
      </c>
      <c r="L5120" s="1" t="s">
        <v>47325</v>
      </c>
      <c r="M5120" s="3" t="s">
        <v>213</v>
      </c>
      <c r="N5120" s="3" t="str">
        <f>J5120</f>
        <v>[&lt;30 Lacs -50 Lacs]</v>
      </c>
      <c r="O5120" s="3" t="s">
        <v>17</v>
      </c>
      <c r="P5120" s="3" t="s">
        <v>47297</v>
      </c>
      <c r="Q5120" s="3" t="s">
        <v>42</v>
      </c>
      <c r="R5120" s="3" t="s">
        <v>47297</v>
      </c>
      <c r="S5120" s="3" t="s">
        <v>27</v>
      </c>
      <c r="T5120" s="3" t="s">
        <v>47297</v>
      </c>
      <c r="U5120" s="3" t="s">
        <v>117</v>
      </c>
      <c r="V5120" s="3" t="s">
        <v>47297</v>
      </c>
      <c r="W5120" s="3" t="s">
        <v>178</v>
      </c>
      <c r="X5120" s="3" t="s">
        <v>47297</v>
      </c>
      <c r="Y5120" s="3" t="s">
        <v>171</v>
      </c>
      <c r="Z5120" s="1" t="s">
        <v>47297</v>
      </c>
      <c r="AA5120" s="1" t="s">
        <v>16</v>
      </c>
      <c r="AB5120" s="3" t="s">
        <v>12</v>
      </c>
      <c r="AC5120" s="23" t="s">
        <v>37782</v>
      </c>
      <c r="AD5120" s="23" t="s">
        <v>42945</v>
      </c>
      <c r="AE5120" t="s">
        <v>35399</v>
      </c>
    </row>
    <row r="5121" spans="1:31" ht="14.25" customHeight="1">
      <c r="A5121" s="1">
        <v>5120</v>
      </c>
      <c r="B5121" s="1" t="s">
        <v>54</v>
      </c>
      <c r="C5121" s="1" t="s">
        <v>4014</v>
      </c>
      <c r="D5121" s="1" t="s">
        <v>1576</v>
      </c>
      <c r="E5121" s="1" t="s">
        <v>131</v>
      </c>
      <c r="F5121" s="1" t="s">
        <v>31516</v>
      </c>
      <c r="G5121" s="14">
        <v>9199991944</v>
      </c>
      <c r="H5121" s="1" t="s">
        <v>20</v>
      </c>
      <c r="I5121" s="1" t="s">
        <v>41</v>
      </c>
      <c r="J5121" s="1" t="s">
        <v>47297</v>
      </c>
      <c r="K5121" s="3" t="s">
        <v>17</v>
      </c>
      <c r="L5121" s="1" t="s">
        <v>47325</v>
      </c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1"/>
      <c r="AA5121" s="1" t="s">
        <v>16</v>
      </c>
      <c r="AB5121" s="3" t="s">
        <v>12</v>
      </c>
      <c r="AC5121" s="23" t="s">
        <v>37782</v>
      </c>
      <c r="AD5121" s="23" t="s">
        <v>42946</v>
      </c>
      <c r="AE5121" t="s">
        <v>35394</v>
      </c>
    </row>
    <row r="5122" spans="1:31" ht="14.25" customHeight="1">
      <c r="A5122" s="1">
        <v>5121</v>
      </c>
      <c r="B5122" s="9" t="s">
        <v>6</v>
      </c>
      <c r="C5122" s="1" t="s">
        <v>4043</v>
      </c>
      <c r="D5122" s="1" t="s">
        <v>4044</v>
      </c>
      <c r="E5122" s="1" t="s">
        <v>3162</v>
      </c>
      <c r="F5122" s="1" t="s">
        <v>31518</v>
      </c>
      <c r="G5122" s="14">
        <v>91696499441</v>
      </c>
      <c r="H5122" s="1" t="s">
        <v>8</v>
      </c>
      <c r="I5122" s="1" t="s">
        <v>62</v>
      </c>
      <c r="J5122" s="1" t="s">
        <v>47297</v>
      </c>
      <c r="K5122" s="3" t="s">
        <v>17</v>
      </c>
      <c r="L5122" s="1" t="s">
        <v>47325</v>
      </c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1"/>
      <c r="AA5122" s="1" t="s">
        <v>11</v>
      </c>
      <c r="AB5122" s="3" t="s">
        <v>13</v>
      </c>
      <c r="AC5122" s="23" t="s">
        <v>37782</v>
      </c>
      <c r="AD5122" s="23" t="s">
        <v>42947</v>
      </c>
      <c r="AE5122" t="s">
        <v>35394</v>
      </c>
    </row>
    <row r="5123" spans="1:31" ht="14.25" customHeight="1">
      <c r="A5123" s="1">
        <v>5122</v>
      </c>
      <c r="B5123" s="1" t="s">
        <v>54</v>
      </c>
      <c r="C5123" s="1" t="s">
        <v>4048</v>
      </c>
      <c r="D5123" s="1" t="s">
        <v>10592</v>
      </c>
      <c r="E5123" s="1" t="s">
        <v>14129</v>
      </c>
      <c r="F5123" s="1" t="s">
        <v>22795</v>
      </c>
      <c r="G5123" s="14">
        <v>91944061914</v>
      </c>
      <c r="H5123" s="1" t="s">
        <v>15</v>
      </c>
      <c r="I5123" s="1" t="s">
        <v>62</v>
      </c>
      <c r="J5123" s="1" t="s">
        <v>47297</v>
      </c>
      <c r="K5123" s="3" t="s">
        <v>17</v>
      </c>
      <c r="L5123" s="1" t="s">
        <v>47325</v>
      </c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1"/>
      <c r="AA5123" s="1" t="s">
        <v>11</v>
      </c>
      <c r="AB5123" s="3" t="s">
        <v>13</v>
      </c>
      <c r="AC5123" s="23" t="s">
        <v>37782</v>
      </c>
      <c r="AD5123" s="23" t="s">
        <v>38641</v>
      </c>
      <c r="AE5123" t="s">
        <v>35394</v>
      </c>
    </row>
    <row r="5124" spans="1:31" ht="14.25" customHeight="1">
      <c r="A5124" s="1">
        <v>5123</v>
      </c>
      <c r="B5124" s="1" t="s">
        <v>54</v>
      </c>
      <c r="C5124" s="1" t="s">
        <v>4051</v>
      </c>
      <c r="D5124" s="1" t="s">
        <v>2064</v>
      </c>
      <c r="E5124" s="1" t="s">
        <v>141</v>
      </c>
      <c r="F5124" s="1" t="s">
        <v>22798</v>
      </c>
      <c r="G5124" s="14">
        <v>919106690104</v>
      </c>
      <c r="H5124" s="1" t="s">
        <v>20</v>
      </c>
      <c r="I5124" s="1" t="s">
        <v>62</v>
      </c>
      <c r="J5124" s="1" t="s">
        <v>47297</v>
      </c>
      <c r="K5124" s="3" t="s">
        <v>17</v>
      </c>
      <c r="L5124" s="1" t="s">
        <v>47325</v>
      </c>
      <c r="M5124" s="4" t="s">
        <v>42</v>
      </c>
      <c r="N5124" s="3" t="str">
        <f t="shared" ref="N5124:N5125" si="140">J5124</f>
        <v>[&lt;30 Lacs -50 Lacs]</v>
      </c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1"/>
      <c r="AA5124" s="1" t="s">
        <v>16</v>
      </c>
      <c r="AB5124" s="3" t="s">
        <v>12</v>
      </c>
      <c r="AC5124" s="23" t="s">
        <v>37782</v>
      </c>
      <c r="AD5124" s="23" t="s">
        <v>42948</v>
      </c>
      <c r="AE5124" t="s">
        <v>35409</v>
      </c>
    </row>
    <row r="5125" spans="1:31" ht="14.25" customHeight="1">
      <c r="A5125" s="1">
        <v>5124</v>
      </c>
      <c r="B5125" s="1" t="s">
        <v>54</v>
      </c>
      <c r="C5125" s="1" t="s">
        <v>4052</v>
      </c>
      <c r="D5125" s="1" t="s">
        <v>526</v>
      </c>
      <c r="E5125" s="1" t="s">
        <v>224</v>
      </c>
      <c r="F5125" s="1" t="s">
        <v>33752</v>
      </c>
      <c r="G5125" s="14">
        <v>9166194066</v>
      </c>
      <c r="H5125" s="1" t="s">
        <v>8</v>
      </c>
      <c r="I5125" s="1" t="s">
        <v>41</v>
      </c>
      <c r="J5125" s="1" t="s">
        <v>47297</v>
      </c>
      <c r="K5125" s="3" t="s">
        <v>17</v>
      </c>
      <c r="L5125" s="1" t="s">
        <v>47325</v>
      </c>
      <c r="M5125" s="4" t="s">
        <v>42</v>
      </c>
      <c r="N5125" s="3" t="str">
        <f t="shared" si="140"/>
        <v>[&lt;30 Lacs -50 Lacs]</v>
      </c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1"/>
      <c r="AA5125" s="1" t="s">
        <v>16</v>
      </c>
      <c r="AB5125" s="3" t="s">
        <v>12</v>
      </c>
      <c r="AC5125" s="23" t="s">
        <v>37782</v>
      </c>
      <c r="AD5125" s="23" t="s">
        <v>42949</v>
      </c>
      <c r="AE5125" t="s">
        <v>35409</v>
      </c>
    </row>
    <row r="5126" spans="1:31" ht="14.25" customHeight="1">
      <c r="A5126" s="1">
        <v>5125</v>
      </c>
      <c r="B5126" s="1" t="s">
        <v>54</v>
      </c>
      <c r="C5126" s="1" t="s">
        <v>4077</v>
      </c>
      <c r="D5126" s="1" t="s">
        <v>911</v>
      </c>
      <c r="E5126" s="1" t="s">
        <v>5861</v>
      </c>
      <c r="F5126" s="1" t="s">
        <v>33755</v>
      </c>
      <c r="G5126" s="14">
        <v>919444046641</v>
      </c>
      <c r="H5126" s="1" t="s">
        <v>20</v>
      </c>
      <c r="I5126" s="1" t="s">
        <v>41</v>
      </c>
      <c r="J5126" s="1" t="s">
        <v>47297</v>
      </c>
      <c r="K5126" s="3" t="s">
        <v>213</v>
      </c>
      <c r="L5126" s="1" t="s">
        <v>47325</v>
      </c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1"/>
      <c r="AA5126" s="1" t="s">
        <v>16</v>
      </c>
      <c r="AB5126" s="3" t="s">
        <v>12</v>
      </c>
      <c r="AC5126" s="23" t="s">
        <v>37782</v>
      </c>
      <c r="AD5126" s="23" t="s">
        <v>42950</v>
      </c>
      <c r="AE5126" t="s">
        <v>35409</v>
      </c>
    </row>
    <row r="5127" spans="1:31" ht="14.25" customHeight="1">
      <c r="A5127" s="1">
        <v>5126</v>
      </c>
      <c r="B5127" s="1" t="s">
        <v>54</v>
      </c>
      <c r="C5127" s="1" t="s">
        <v>4097</v>
      </c>
      <c r="D5127" s="1" t="s">
        <v>773</v>
      </c>
      <c r="E5127" s="1" t="s">
        <v>221</v>
      </c>
      <c r="F5127" s="1" t="s">
        <v>22816</v>
      </c>
      <c r="G5127" s="14">
        <v>9166440664</v>
      </c>
      <c r="H5127" s="1" t="s">
        <v>8</v>
      </c>
      <c r="I5127" s="1" t="s">
        <v>9</v>
      </c>
      <c r="J5127" s="1" t="s">
        <v>47297</v>
      </c>
      <c r="K5127" s="3" t="s">
        <v>17</v>
      </c>
      <c r="L5127" s="1" t="s">
        <v>47325</v>
      </c>
      <c r="M5127" s="4" t="s">
        <v>42</v>
      </c>
      <c r="N5127" s="3" t="str">
        <f>J5127</f>
        <v>[&lt;30 Lacs -50 Lacs]</v>
      </c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1"/>
      <c r="AA5127" s="1" t="s">
        <v>16</v>
      </c>
      <c r="AB5127" s="3" t="s">
        <v>12</v>
      </c>
      <c r="AC5127" s="23" t="s">
        <v>37782</v>
      </c>
      <c r="AD5127" s="23" t="s">
        <v>42951</v>
      </c>
      <c r="AE5127" t="s">
        <v>35410</v>
      </c>
    </row>
    <row r="5128" spans="1:31" ht="14.25" customHeight="1">
      <c r="A5128" s="1">
        <v>5127</v>
      </c>
      <c r="B5128" s="1" t="s">
        <v>54</v>
      </c>
      <c r="C5128" s="1" t="s">
        <v>4116</v>
      </c>
      <c r="D5128" s="1" t="s">
        <v>2317</v>
      </c>
      <c r="E5128" s="1" t="s">
        <v>102</v>
      </c>
      <c r="F5128" s="1" t="s">
        <v>33759</v>
      </c>
      <c r="G5128" s="14">
        <v>91949444960</v>
      </c>
      <c r="H5128" s="1" t="s">
        <v>20</v>
      </c>
      <c r="I5128" s="1" t="s">
        <v>41</v>
      </c>
      <c r="J5128" s="1" t="s">
        <v>47297</v>
      </c>
      <c r="K5128" s="3" t="s">
        <v>17</v>
      </c>
      <c r="L5128" s="1" t="s">
        <v>47325</v>
      </c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1"/>
      <c r="AA5128" s="1" t="s">
        <v>16</v>
      </c>
      <c r="AB5128" s="3" t="s">
        <v>12</v>
      </c>
      <c r="AC5128" s="23" t="s">
        <v>37782</v>
      </c>
      <c r="AD5128" s="23" t="s">
        <v>40077</v>
      </c>
      <c r="AE5128" t="s">
        <v>35394</v>
      </c>
    </row>
    <row r="5129" spans="1:31" ht="14.25" customHeight="1">
      <c r="A5129" s="1">
        <v>5128</v>
      </c>
      <c r="B5129" s="1" t="s">
        <v>54</v>
      </c>
      <c r="C5129" s="1" t="s">
        <v>4118</v>
      </c>
      <c r="D5129" s="1" t="s">
        <v>36491</v>
      </c>
      <c r="E5129" s="1" t="s">
        <v>139</v>
      </c>
      <c r="F5129" s="1" t="s">
        <v>22829</v>
      </c>
      <c r="G5129" s="14">
        <v>91046949646</v>
      </c>
      <c r="H5129" s="1" t="s">
        <v>20</v>
      </c>
      <c r="I5129" s="1" t="s">
        <v>62</v>
      </c>
      <c r="J5129" s="1" t="s">
        <v>47297</v>
      </c>
      <c r="K5129" s="3" t="s">
        <v>213</v>
      </c>
      <c r="L5129" s="1" t="s">
        <v>47325</v>
      </c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1"/>
      <c r="AA5129" s="1" t="s">
        <v>16</v>
      </c>
      <c r="AB5129" s="3" t="s">
        <v>12</v>
      </c>
      <c r="AC5129" s="23" t="s">
        <v>37782</v>
      </c>
      <c r="AD5129" s="23" t="s">
        <v>42952</v>
      </c>
      <c r="AE5129" t="s">
        <v>35410</v>
      </c>
    </row>
    <row r="5130" spans="1:31" ht="14.25" customHeight="1">
      <c r="A5130" s="1">
        <v>5129</v>
      </c>
      <c r="B5130" s="1" t="s">
        <v>54</v>
      </c>
      <c r="C5130" s="1" t="s">
        <v>4119</v>
      </c>
      <c r="D5130" s="1" t="s">
        <v>344</v>
      </c>
      <c r="E5130" s="1" t="s">
        <v>40</v>
      </c>
      <c r="F5130" s="1" t="s">
        <v>22830</v>
      </c>
      <c r="G5130" s="14">
        <v>9104644096</v>
      </c>
      <c r="H5130" s="1" t="s">
        <v>15</v>
      </c>
      <c r="I5130" s="1" t="s">
        <v>62</v>
      </c>
      <c r="J5130" s="1" t="s">
        <v>47297</v>
      </c>
      <c r="K5130" s="3" t="s">
        <v>17</v>
      </c>
      <c r="L5130" s="1" t="s">
        <v>47325</v>
      </c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1"/>
      <c r="AA5130" s="1" t="s">
        <v>16</v>
      </c>
      <c r="AB5130" s="3" t="s">
        <v>12</v>
      </c>
      <c r="AC5130" s="23" t="s">
        <v>37782</v>
      </c>
      <c r="AD5130" s="23" t="s">
        <v>39435</v>
      </c>
      <c r="AE5130" t="s">
        <v>35399</v>
      </c>
    </row>
    <row r="5131" spans="1:31" ht="14.25" customHeight="1">
      <c r="A5131" s="1">
        <v>5130</v>
      </c>
      <c r="B5131" s="9" t="s">
        <v>6</v>
      </c>
      <c r="C5131" s="1" t="s">
        <v>4130</v>
      </c>
      <c r="D5131" s="1" t="s">
        <v>36434</v>
      </c>
      <c r="E5131" s="1" t="s">
        <v>84</v>
      </c>
      <c r="F5131" s="1" t="s">
        <v>31525</v>
      </c>
      <c r="G5131" s="14">
        <v>919601194999</v>
      </c>
      <c r="H5131" s="1" t="s">
        <v>8</v>
      </c>
      <c r="I5131" s="1" t="s">
        <v>9</v>
      </c>
      <c r="J5131" s="1" t="s">
        <v>47297</v>
      </c>
      <c r="K5131" s="3" t="s">
        <v>17</v>
      </c>
      <c r="L5131" s="1" t="s">
        <v>47325</v>
      </c>
      <c r="M5131" s="4" t="s">
        <v>42</v>
      </c>
      <c r="N5131" s="3" t="str">
        <f>J5131</f>
        <v>[&lt;30 Lacs -50 Lacs]</v>
      </c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1"/>
      <c r="AA5131" s="1" t="s">
        <v>16</v>
      </c>
      <c r="AB5131" s="3" t="s">
        <v>12</v>
      </c>
      <c r="AC5131" s="23" t="s">
        <v>37782</v>
      </c>
      <c r="AD5131" s="23" t="s">
        <v>42953</v>
      </c>
      <c r="AE5131" t="s">
        <v>35399</v>
      </c>
    </row>
    <row r="5132" spans="1:31" ht="14.25" customHeight="1">
      <c r="A5132" s="1">
        <v>5131</v>
      </c>
      <c r="B5132" s="1" t="s">
        <v>54</v>
      </c>
      <c r="C5132" s="1" t="s">
        <v>4137</v>
      </c>
      <c r="D5132" s="1" t="s">
        <v>951</v>
      </c>
      <c r="E5132" s="1" t="s">
        <v>1725</v>
      </c>
      <c r="F5132" s="1" t="s">
        <v>22838</v>
      </c>
      <c r="G5132" s="14">
        <v>914400440649</v>
      </c>
      <c r="H5132" s="1" t="s">
        <v>8</v>
      </c>
      <c r="I5132" s="1" t="s">
        <v>41</v>
      </c>
      <c r="J5132" s="1" t="s">
        <v>47297</v>
      </c>
      <c r="K5132" s="3" t="s">
        <v>17</v>
      </c>
      <c r="L5132" s="1" t="s">
        <v>47325</v>
      </c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1"/>
      <c r="AA5132" s="1" t="s">
        <v>16</v>
      </c>
      <c r="AB5132" s="3" t="s">
        <v>12</v>
      </c>
      <c r="AC5132" s="23" t="s">
        <v>37782</v>
      </c>
      <c r="AD5132" s="23" t="s">
        <v>42954</v>
      </c>
      <c r="AE5132" t="s">
        <v>35399</v>
      </c>
    </row>
    <row r="5133" spans="1:31" ht="14.25" customHeight="1">
      <c r="A5133" s="1">
        <v>5132</v>
      </c>
      <c r="B5133" s="1" t="s">
        <v>54</v>
      </c>
      <c r="C5133" s="1" t="s">
        <v>4154</v>
      </c>
      <c r="D5133" s="1" t="s">
        <v>318</v>
      </c>
      <c r="E5133" s="1" t="s">
        <v>5807</v>
      </c>
      <c r="F5133" s="1" t="s">
        <v>22843</v>
      </c>
      <c r="G5133" s="14">
        <v>919494646646</v>
      </c>
      <c r="H5133" s="1" t="s">
        <v>8</v>
      </c>
      <c r="I5133" s="1" t="s">
        <v>9</v>
      </c>
      <c r="J5133" s="1" t="s">
        <v>47297</v>
      </c>
      <c r="K5133" s="3" t="s">
        <v>17</v>
      </c>
      <c r="L5133" s="1" t="s">
        <v>47325</v>
      </c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1"/>
      <c r="AA5133" s="1" t="s">
        <v>16</v>
      </c>
      <c r="AB5133" s="3" t="s">
        <v>12</v>
      </c>
      <c r="AC5133" s="23" t="s">
        <v>37782</v>
      </c>
      <c r="AD5133" s="23" t="s">
        <v>42955</v>
      </c>
      <c r="AE5133" t="s">
        <v>35410</v>
      </c>
    </row>
    <row r="5134" spans="1:31" ht="14.25" customHeight="1">
      <c r="A5134" s="1">
        <v>5133</v>
      </c>
      <c r="B5134" s="1" t="s">
        <v>54</v>
      </c>
      <c r="C5134" s="1" t="s">
        <v>4174</v>
      </c>
      <c r="D5134" s="1" t="s">
        <v>4175</v>
      </c>
      <c r="E5134" s="1" t="s">
        <v>714</v>
      </c>
      <c r="F5134" s="1" t="s">
        <v>33766</v>
      </c>
      <c r="G5134" s="14">
        <v>914000649916</v>
      </c>
      <c r="H5134" s="1" t="s">
        <v>20</v>
      </c>
      <c r="I5134" s="1" t="s">
        <v>62</v>
      </c>
      <c r="J5134" s="1" t="s">
        <v>47297</v>
      </c>
      <c r="K5134" s="3" t="s">
        <v>17</v>
      </c>
      <c r="L5134" s="1" t="s">
        <v>47325</v>
      </c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1"/>
      <c r="AA5134" s="1" t="s">
        <v>16</v>
      </c>
      <c r="AB5134" s="3" t="s">
        <v>12</v>
      </c>
      <c r="AC5134" s="23" t="s">
        <v>37782</v>
      </c>
      <c r="AD5134" s="23" t="s">
        <v>42956</v>
      </c>
      <c r="AE5134" t="s">
        <v>35394</v>
      </c>
    </row>
    <row r="5135" spans="1:31" ht="14.25" customHeight="1">
      <c r="A5135" s="1">
        <v>5134</v>
      </c>
      <c r="B5135" s="1" t="s">
        <v>54</v>
      </c>
      <c r="C5135" s="1" t="s">
        <v>4207</v>
      </c>
      <c r="D5135" s="1" t="s">
        <v>371</v>
      </c>
      <c r="E5135" s="1" t="s">
        <v>40</v>
      </c>
      <c r="F5135" s="1" t="s">
        <v>22871</v>
      </c>
      <c r="G5135" s="14">
        <v>919141994</v>
      </c>
      <c r="H5135" s="1" t="s">
        <v>8</v>
      </c>
      <c r="I5135" s="1" t="s">
        <v>41</v>
      </c>
      <c r="J5135" s="1" t="s">
        <v>47297</v>
      </c>
      <c r="K5135" s="3" t="s">
        <v>63</v>
      </c>
      <c r="L5135" s="1" t="s">
        <v>47325</v>
      </c>
      <c r="M5135" s="3" t="s">
        <v>213</v>
      </c>
      <c r="N5135" s="3" t="str">
        <f>J5135</f>
        <v>[&lt;30 Lacs -50 Lacs]</v>
      </c>
      <c r="O5135" s="3" t="s">
        <v>17</v>
      </c>
      <c r="P5135" s="3" t="s">
        <v>47297</v>
      </c>
      <c r="Q5135" s="3" t="s">
        <v>42</v>
      </c>
      <c r="R5135" s="3" t="s">
        <v>47297</v>
      </c>
      <c r="S5135" s="3" t="s">
        <v>27</v>
      </c>
      <c r="T5135" s="3" t="s">
        <v>47297</v>
      </c>
      <c r="U5135" s="3" t="s">
        <v>117</v>
      </c>
      <c r="V5135" s="3" t="s">
        <v>47297</v>
      </c>
      <c r="W5135" s="3" t="s">
        <v>178</v>
      </c>
      <c r="X5135" s="3" t="s">
        <v>47297</v>
      </c>
      <c r="Y5135" s="3" t="s">
        <v>171</v>
      </c>
      <c r="Z5135" s="1" t="s">
        <v>47297</v>
      </c>
      <c r="AA5135" s="1" t="s">
        <v>16</v>
      </c>
      <c r="AB5135" s="3" t="s">
        <v>12</v>
      </c>
      <c r="AC5135" s="23" t="s">
        <v>37782</v>
      </c>
      <c r="AD5135" s="23" t="s">
        <v>40088</v>
      </c>
      <c r="AE5135" t="s">
        <v>35409</v>
      </c>
    </row>
    <row r="5136" spans="1:31" ht="14.25" customHeight="1">
      <c r="A5136" s="1">
        <v>5135</v>
      </c>
      <c r="B5136" s="1" t="s">
        <v>54</v>
      </c>
      <c r="C5136" s="1" t="s">
        <v>4212</v>
      </c>
      <c r="D5136" s="1" t="s">
        <v>1617</v>
      </c>
      <c r="E5136" s="1" t="s">
        <v>40</v>
      </c>
      <c r="F5136" s="1" t="s">
        <v>31538</v>
      </c>
      <c r="G5136" s="14">
        <v>9199491191</v>
      </c>
      <c r="H5136" s="1" t="s">
        <v>20</v>
      </c>
      <c r="I5136" s="1" t="s">
        <v>33</v>
      </c>
      <c r="J5136" s="1" t="s">
        <v>47297</v>
      </c>
      <c r="K5136" s="3" t="s">
        <v>17</v>
      </c>
      <c r="L5136" s="1" t="s">
        <v>47325</v>
      </c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1"/>
      <c r="AA5136" s="1" t="s">
        <v>16</v>
      </c>
      <c r="AB5136" s="3" t="s">
        <v>12</v>
      </c>
      <c r="AC5136" s="23" t="s">
        <v>37782</v>
      </c>
      <c r="AD5136" s="23" t="s">
        <v>42957</v>
      </c>
      <c r="AE5136" t="s">
        <v>35399</v>
      </c>
    </row>
    <row r="5137" spans="1:31" ht="14.25" customHeight="1">
      <c r="A5137" s="1">
        <v>5136</v>
      </c>
      <c r="B5137" s="9" t="s">
        <v>6</v>
      </c>
      <c r="C5137" s="1" t="s">
        <v>4216</v>
      </c>
      <c r="D5137" s="1" t="s">
        <v>1821</v>
      </c>
      <c r="E5137" s="1" t="s">
        <v>1047</v>
      </c>
      <c r="F5137" s="1" t="s">
        <v>22875</v>
      </c>
      <c r="G5137" s="14">
        <v>91944616161</v>
      </c>
      <c r="H5137" s="1" t="s">
        <v>15</v>
      </c>
      <c r="I5137" s="1" t="s">
        <v>33</v>
      </c>
      <c r="J5137" s="1" t="s">
        <v>47297</v>
      </c>
      <c r="K5137" s="3" t="s">
        <v>17</v>
      </c>
      <c r="L5137" s="1" t="s">
        <v>47325</v>
      </c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1"/>
      <c r="AA5137" s="1" t="s">
        <v>16</v>
      </c>
      <c r="AB5137" s="3" t="s">
        <v>12</v>
      </c>
      <c r="AC5137" s="23" t="s">
        <v>37782</v>
      </c>
      <c r="AD5137" s="23" t="s">
        <v>42958</v>
      </c>
      <c r="AE5137" t="s">
        <v>35394</v>
      </c>
    </row>
    <row r="5138" spans="1:31" ht="14.25" customHeight="1">
      <c r="A5138" s="1">
        <v>5137</v>
      </c>
      <c r="B5138" s="1" t="s">
        <v>54</v>
      </c>
      <c r="C5138" s="1" t="s">
        <v>4224</v>
      </c>
      <c r="D5138" s="1" t="s">
        <v>3066</v>
      </c>
      <c r="E5138" s="1" t="s">
        <v>447</v>
      </c>
      <c r="F5138" s="1" t="s">
        <v>22878</v>
      </c>
      <c r="G5138" s="14">
        <v>91949449199</v>
      </c>
      <c r="H5138" s="1" t="s">
        <v>20</v>
      </c>
      <c r="I5138" s="1" t="s">
        <v>9</v>
      </c>
      <c r="J5138" s="1" t="s">
        <v>47297</v>
      </c>
      <c r="K5138" s="3" t="s">
        <v>17</v>
      </c>
      <c r="L5138" s="1" t="s">
        <v>47325</v>
      </c>
      <c r="M5138" s="4" t="s">
        <v>42</v>
      </c>
      <c r="N5138" s="3" t="str">
        <f>J5138</f>
        <v>[&lt;30 Lacs -50 Lacs]</v>
      </c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1"/>
      <c r="AA5138" s="1" t="s">
        <v>16</v>
      </c>
      <c r="AB5138" s="3" t="s">
        <v>12</v>
      </c>
      <c r="AC5138" s="23" t="s">
        <v>37782</v>
      </c>
      <c r="AD5138" s="23" t="s">
        <v>42959</v>
      </c>
      <c r="AE5138" t="s">
        <v>35410</v>
      </c>
    </row>
    <row r="5139" spans="1:31" ht="14.25" customHeight="1">
      <c r="A5139" s="1">
        <v>5138</v>
      </c>
      <c r="B5139" s="9" t="s">
        <v>6</v>
      </c>
      <c r="C5139" s="1" t="s">
        <v>4256</v>
      </c>
      <c r="D5139" s="1" t="s">
        <v>280</v>
      </c>
      <c r="E5139" s="1" t="s">
        <v>40</v>
      </c>
      <c r="F5139" s="1" t="s">
        <v>22891</v>
      </c>
      <c r="G5139" s="14">
        <v>91994449099</v>
      </c>
      <c r="H5139" s="1" t="s">
        <v>8</v>
      </c>
      <c r="I5139" s="1" t="s">
        <v>62</v>
      </c>
      <c r="J5139" s="1" t="s">
        <v>47297</v>
      </c>
      <c r="K5139" s="3" t="s">
        <v>17</v>
      </c>
      <c r="L5139" s="1" t="s">
        <v>47325</v>
      </c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1"/>
      <c r="AA5139" s="1" t="s">
        <v>16</v>
      </c>
      <c r="AB5139" s="3" t="s">
        <v>12</v>
      </c>
      <c r="AC5139" s="23" t="s">
        <v>37782</v>
      </c>
      <c r="AD5139" s="23" t="s">
        <v>42960</v>
      </c>
      <c r="AE5139" t="s">
        <v>35399</v>
      </c>
    </row>
    <row r="5140" spans="1:31" ht="14.25" customHeight="1">
      <c r="A5140" s="1">
        <v>5139</v>
      </c>
      <c r="B5140" s="9" t="s">
        <v>6</v>
      </c>
      <c r="C5140" s="1" t="s">
        <v>4261</v>
      </c>
      <c r="D5140" s="1" t="s">
        <v>4168</v>
      </c>
      <c r="E5140" s="1" t="s">
        <v>362</v>
      </c>
      <c r="F5140" s="1" t="s">
        <v>22894</v>
      </c>
      <c r="G5140" s="14">
        <v>9194411964</v>
      </c>
      <c r="H5140" s="1" t="s">
        <v>20</v>
      </c>
      <c r="I5140" s="1" t="s">
        <v>41</v>
      </c>
      <c r="J5140" s="1" t="s">
        <v>47297</v>
      </c>
      <c r="K5140" s="3" t="s">
        <v>17</v>
      </c>
      <c r="L5140" s="1" t="s">
        <v>47325</v>
      </c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1"/>
      <c r="AA5140" s="1" t="s">
        <v>16</v>
      </c>
      <c r="AB5140" s="3" t="s">
        <v>12</v>
      </c>
      <c r="AC5140" s="23" t="s">
        <v>37782</v>
      </c>
      <c r="AD5140" s="23" t="s">
        <v>42961</v>
      </c>
      <c r="AE5140" t="s">
        <v>35410</v>
      </c>
    </row>
    <row r="5141" spans="1:31" ht="14.25" customHeight="1">
      <c r="A5141" s="1">
        <v>5140</v>
      </c>
      <c r="B5141" s="1" t="s">
        <v>54</v>
      </c>
      <c r="C5141" s="1" t="s">
        <v>4313</v>
      </c>
      <c r="D5141" s="1" t="s">
        <v>1617</v>
      </c>
      <c r="E5141" s="1" t="s">
        <v>73</v>
      </c>
      <c r="F5141" s="1" t="s">
        <v>22919</v>
      </c>
      <c r="G5141" s="14">
        <v>919944611666</v>
      </c>
      <c r="H5141" s="1" t="s">
        <v>20</v>
      </c>
      <c r="I5141" s="1" t="s">
        <v>41</v>
      </c>
      <c r="J5141" s="1" t="s">
        <v>47297</v>
      </c>
      <c r="K5141" s="3" t="s">
        <v>17</v>
      </c>
      <c r="L5141" s="1" t="s">
        <v>47325</v>
      </c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1"/>
      <c r="AA5141" s="1" t="s">
        <v>16</v>
      </c>
      <c r="AB5141" s="3" t="s">
        <v>12</v>
      </c>
      <c r="AC5141" s="23" t="s">
        <v>37782</v>
      </c>
      <c r="AD5141" s="23" t="s">
        <v>42962</v>
      </c>
      <c r="AE5141" t="s">
        <v>35410</v>
      </c>
    </row>
    <row r="5142" spans="1:31" ht="14.25" customHeight="1">
      <c r="A5142" s="1">
        <v>5141</v>
      </c>
      <c r="B5142" s="9" t="s">
        <v>6</v>
      </c>
      <c r="C5142" s="1" t="s">
        <v>4318</v>
      </c>
      <c r="D5142" s="1" t="s">
        <v>773</v>
      </c>
      <c r="E5142" s="1" t="s">
        <v>40</v>
      </c>
      <c r="F5142" s="1" t="s">
        <v>22923</v>
      </c>
      <c r="G5142" s="14">
        <v>914449694949</v>
      </c>
      <c r="H5142" s="1" t="s">
        <v>37</v>
      </c>
      <c r="I5142" s="1" t="s">
        <v>62</v>
      </c>
      <c r="J5142" s="1" t="s">
        <v>47297</v>
      </c>
      <c r="K5142" s="3" t="s">
        <v>17</v>
      </c>
      <c r="L5142" s="1" t="s">
        <v>47325</v>
      </c>
      <c r="M5142" s="4" t="s">
        <v>42</v>
      </c>
      <c r="N5142" s="3" t="str">
        <f t="shared" ref="N5142:N5144" si="141">J5142</f>
        <v>[&lt;30 Lacs -50 Lacs]</v>
      </c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1"/>
      <c r="AA5142" s="1" t="s">
        <v>16</v>
      </c>
      <c r="AB5142" s="3" t="s">
        <v>12</v>
      </c>
      <c r="AC5142" s="23" t="s">
        <v>37782</v>
      </c>
      <c r="AD5142" s="23" t="s">
        <v>42963</v>
      </c>
      <c r="AE5142" t="s">
        <v>35399</v>
      </c>
    </row>
    <row r="5143" spans="1:31" ht="14.25" customHeight="1">
      <c r="A5143" s="1">
        <v>5142</v>
      </c>
      <c r="B5143" s="1" t="s">
        <v>54</v>
      </c>
      <c r="C5143" s="1" t="s">
        <v>4326</v>
      </c>
      <c r="D5143" s="1" t="s">
        <v>2317</v>
      </c>
      <c r="E5143" s="1" t="s">
        <v>4327</v>
      </c>
      <c r="F5143" s="1" t="s">
        <v>22927</v>
      </c>
      <c r="G5143" s="14">
        <v>91494011946</v>
      </c>
      <c r="H5143" s="1" t="s">
        <v>15</v>
      </c>
      <c r="I5143" s="1" t="s">
        <v>41</v>
      </c>
      <c r="J5143" s="1" t="s">
        <v>47297</v>
      </c>
      <c r="K5143" s="3" t="s">
        <v>17</v>
      </c>
      <c r="L5143" s="1" t="s">
        <v>47325</v>
      </c>
      <c r="M5143" s="4" t="s">
        <v>42</v>
      </c>
      <c r="N5143" s="3" t="str">
        <f t="shared" si="141"/>
        <v>[&lt;30 Lacs -50 Lacs]</v>
      </c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1"/>
      <c r="AA5143" s="1" t="s">
        <v>16</v>
      </c>
      <c r="AB5143" s="3" t="s">
        <v>12</v>
      </c>
      <c r="AC5143" s="23" t="s">
        <v>37782</v>
      </c>
      <c r="AD5143" s="23" t="s">
        <v>42964</v>
      </c>
      <c r="AE5143" t="s">
        <v>35399</v>
      </c>
    </row>
    <row r="5144" spans="1:31" ht="14.25" customHeight="1">
      <c r="A5144" s="1">
        <v>5143</v>
      </c>
      <c r="B5144" s="9" t="s">
        <v>6</v>
      </c>
      <c r="C5144" s="1" t="s">
        <v>4329</v>
      </c>
      <c r="D5144" s="1" t="s">
        <v>39</v>
      </c>
      <c r="E5144" s="1" t="s">
        <v>4330</v>
      </c>
      <c r="F5144" s="1" t="s">
        <v>4331</v>
      </c>
      <c r="G5144" s="14">
        <v>91949606404</v>
      </c>
      <c r="H5144" s="1" t="s">
        <v>37</v>
      </c>
      <c r="I5144" s="1" t="s">
        <v>9</v>
      </c>
      <c r="J5144" s="1" t="s">
        <v>47297</v>
      </c>
      <c r="K5144" s="3" t="s">
        <v>27</v>
      </c>
      <c r="L5144" s="1" t="s">
        <v>47325</v>
      </c>
      <c r="M5144" s="3" t="s">
        <v>47344</v>
      </c>
      <c r="N5144" s="3" t="str">
        <f t="shared" si="141"/>
        <v>[&lt;30 Lacs -50 Lacs]</v>
      </c>
      <c r="O5144" s="3" t="s">
        <v>47349</v>
      </c>
      <c r="P5144" s="3" t="s">
        <v>47297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1"/>
      <c r="AA5144" s="1" t="s">
        <v>16</v>
      </c>
      <c r="AB5144" s="3" t="s">
        <v>12</v>
      </c>
      <c r="AC5144" s="23" t="s">
        <v>37782</v>
      </c>
      <c r="AD5144" s="23" t="s">
        <v>42965</v>
      </c>
      <c r="AE5144" t="s">
        <v>35394</v>
      </c>
    </row>
    <row r="5145" spans="1:31" ht="14.25" customHeight="1">
      <c r="A5145" s="1">
        <v>5144</v>
      </c>
      <c r="B5145" s="9" t="s">
        <v>6</v>
      </c>
      <c r="C5145" s="1" t="s">
        <v>4336</v>
      </c>
      <c r="D5145" s="1" t="s">
        <v>579</v>
      </c>
      <c r="E5145" s="1" t="s">
        <v>328</v>
      </c>
      <c r="F5145" s="1" t="s">
        <v>22932</v>
      </c>
      <c r="G5145" s="14">
        <v>910496694</v>
      </c>
      <c r="H5145" s="1" t="s">
        <v>20</v>
      </c>
      <c r="I5145" s="1" t="s">
        <v>41</v>
      </c>
      <c r="J5145" s="1" t="s">
        <v>47297</v>
      </c>
      <c r="K5145" s="3" t="s">
        <v>17</v>
      </c>
      <c r="L5145" s="1" t="s">
        <v>47325</v>
      </c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1"/>
      <c r="AA5145" s="1" t="s">
        <v>11</v>
      </c>
      <c r="AB5145" s="3" t="s">
        <v>13</v>
      </c>
      <c r="AC5145" s="23" t="s">
        <v>37782</v>
      </c>
      <c r="AD5145" s="23" t="s">
        <v>42966</v>
      </c>
      <c r="AE5145" t="s">
        <v>35410</v>
      </c>
    </row>
    <row r="5146" spans="1:31" ht="14.25" customHeight="1">
      <c r="A5146" s="1">
        <v>5145</v>
      </c>
      <c r="B5146" s="1" t="s">
        <v>54</v>
      </c>
      <c r="C5146" s="1" t="s">
        <v>4339</v>
      </c>
      <c r="D5146" s="1" t="s">
        <v>1867</v>
      </c>
      <c r="E5146" s="1" t="s">
        <v>131</v>
      </c>
      <c r="F5146" s="1" t="s">
        <v>22934</v>
      </c>
      <c r="G5146" s="14">
        <v>919016449666</v>
      </c>
      <c r="H5146" s="1" t="s">
        <v>8</v>
      </c>
      <c r="I5146" s="1" t="s">
        <v>41</v>
      </c>
      <c r="J5146" s="1" t="s">
        <v>47297</v>
      </c>
      <c r="K5146" s="3" t="s">
        <v>17</v>
      </c>
      <c r="L5146" s="1" t="s">
        <v>47325</v>
      </c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1"/>
      <c r="AA5146" s="1" t="s">
        <v>16</v>
      </c>
      <c r="AB5146" s="3" t="s">
        <v>12</v>
      </c>
      <c r="AC5146" s="23" t="s">
        <v>37782</v>
      </c>
      <c r="AD5146" s="23" t="s">
        <v>42967</v>
      </c>
      <c r="AE5146" t="s">
        <v>35409</v>
      </c>
    </row>
    <row r="5147" spans="1:31" ht="14.25" customHeight="1">
      <c r="A5147" s="1">
        <v>5146</v>
      </c>
      <c r="B5147" s="9" t="s">
        <v>6</v>
      </c>
      <c r="C5147" s="1" t="s">
        <v>4357</v>
      </c>
      <c r="D5147" s="1" t="s">
        <v>2046</v>
      </c>
      <c r="E5147" s="1" t="s">
        <v>40</v>
      </c>
      <c r="F5147" s="1" t="s">
        <v>31554</v>
      </c>
      <c r="G5147" s="14">
        <v>919944644464</v>
      </c>
      <c r="H5147" s="1" t="s">
        <v>20</v>
      </c>
      <c r="I5147" s="1" t="s">
        <v>41</v>
      </c>
      <c r="J5147" s="1" t="s">
        <v>47297</v>
      </c>
      <c r="K5147" s="3" t="s">
        <v>17</v>
      </c>
      <c r="L5147" s="1" t="s">
        <v>47325</v>
      </c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1"/>
      <c r="AA5147" s="1" t="s">
        <v>16</v>
      </c>
      <c r="AB5147" s="3" t="s">
        <v>12</v>
      </c>
      <c r="AC5147" s="23" t="s">
        <v>37782</v>
      </c>
      <c r="AD5147" s="23" t="s">
        <v>42968</v>
      </c>
      <c r="AE5147" t="s">
        <v>35410</v>
      </c>
    </row>
    <row r="5148" spans="1:31" ht="14.25" customHeight="1">
      <c r="A5148" s="1">
        <v>5147</v>
      </c>
      <c r="B5148" s="1" t="s">
        <v>54</v>
      </c>
      <c r="C5148" s="1" t="s">
        <v>4360</v>
      </c>
      <c r="D5148" s="1" t="s">
        <v>359</v>
      </c>
      <c r="E5148" s="1" t="s">
        <v>8969</v>
      </c>
      <c r="F5148" s="1" t="s">
        <v>31555</v>
      </c>
      <c r="G5148" s="14">
        <v>910444144</v>
      </c>
      <c r="H5148" s="1" t="s">
        <v>8</v>
      </c>
      <c r="I5148" s="1" t="s">
        <v>41</v>
      </c>
      <c r="J5148" s="1" t="s">
        <v>47297</v>
      </c>
      <c r="K5148" s="3" t="s">
        <v>17</v>
      </c>
      <c r="L5148" s="1" t="s">
        <v>47325</v>
      </c>
      <c r="M5148" s="4" t="s">
        <v>42</v>
      </c>
      <c r="N5148" s="3" t="str">
        <f>J5148</f>
        <v>[&lt;30 Lacs -50 Lacs]</v>
      </c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1"/>
      <c r="AA5148" s="1" t="s">
        <v>16</v>
      </c>
      <c r="AB5148" s="3" t="s">
        <v>12</v>
      </c>
      <c r="AC5148" s="23" t="s">
        <v>37782</v>
      </c>
      <c r="AD5148" s="23" t="s">
        <v>42969</v>
      </c>
      <c r="AE5148" t="s">
        <v>35399</v>
      </c>
    </row>
    <row r="5149" spans="1:31" ht="14.25" customHeight="1">
      <c r="A5149" s="1">
        <v>5148</v>
      </c>
      <c r="B5149" s="9" t="s">
        <v>6</v>
      </c>
      <c r="C5149" s="1" t="s">
        <v>4366</v>
      </c>
      <c r="D5149" s="1" t="s">
        <v>494</v>
      </c>
      <c r="E5149" s="1" t="s">
        <v>328</v>
      </c>
      <c r="F5149" s="1" t="s">
        <v>22951</v>
      </c>
      <c r="G5149" s="14">
        <v>91909941164</v>
      </c>
      <c r="H5149" s="1" t="s">
        <v>8</v>
      </c>
      <c r="I5149" s="1" t="s">
        <v>9</v>
      </c>
      <c r="J5149" s="1" t="s">
        <v>47297</v>
      </c>
      <c r="K5149" s="3" t="s">
        <v>17</v>
      </c>
      <c r="L5149" s="1" t="s">
        <v>47325</v>
      </c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1"/>
      <c r="AA5149" s="1" t="s">
        <v>11</v>
      </c>
      <c r="AB5149" s="3" t="s">
        <v>13</v>
      </c>
      <c r="AC5149" s="23" t="s">
        <v>37782</v>
      </c>
      <c r="AD5149" s="23" t="s">
        <v>41743</v>
      </c>
      <c r="AE5149" t="s">
        <v>35399</v>
      </c>
    </row>
    <row r="5150" spans="1:31" ht="14.25" customHeight="1">
      <c r="A5150" s="1">
        <v>5149</v>
      </c>
      <c r="B5150" s="1" t="s">
        <v>54</v>
      </c>
      <c r="C5150" s="1" t="s">
        <v>4368</v>
      </c>
      <c r="D5150" s="1" t="s">
        <v>35897</v>
      </c>
      <c r="E5150" s="1" t="s">
        <v>746</v>
      </c>
      <c r="F5150" s="1" t="s">
        <v>22953</v>
      </c>
      <c r="G5150" s="14">
        <v>9169449469</v>
      </c>
      <c r="H5150" s="1" t="s">
        <v>20</v>
      </c>
      <c r="I5150" s="1" t="s">
        <v>9</v>
      </c>
      <c r="J5150" s="1" t="s">
        <v>47297</v>
      </c>
      <c r="K5150" s="3" t="s">
        <v>17</v>
      </c>
      <c r="L5150" s="1" t="s">
        <v>47325</v>
      </c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1"/>
      <c r="AA5150" s="1" t="s">
        <v>16</v>
      </c>
      <c r="AB5150" s="3" t="s">
        <v>12</v>
      </c>
      <c r="AC5150" s="23" t="s">
        <v>37782</v>
      </c>
      <c r="AD5150" s="23" t="s">
        <v>42970</v>
      </c>
      <c r="AE5150" t="s">
        <v>35409</v>
      </c>
    </row>
    <row r="5151" spans="1:31" ht="14.25" customHeight="1">
      <c r="A5151" s="1">
        <v>5150</v>
      </c>
      <c r="B5151" s="9" t="s">
        <v>6</v>
      </c>
      <c r="C5151" s="1" t="s">
        <v>4372</v>
      </c>
      <c r="D5151" s="1" t="s">
        <v>4095</v>
      </c>
      <c r="E5151" s="1" t="s">
        <v>40</v>
      </c>
      <c r="F5151" s="1" t="s">
        <v>31556</v>
      </c>
      <c r="G5151" s="14">
        <v>91494019944</v>
      </c>
      <c r="H5151" s="1" t="s">
        <v>8</v>
      </c>
      <c r="I5151" s="1" t="s">
        <v>41</v>
      </c>
      <c r="J5151" s="1" t="s">
        <v>47297</v>
      </c>
      <c r="K5151" s="3" t="s">
        <v>17</v>
      </c>
      <c r="L5151" s="1" t="s">
        <v>47325</v>
      </c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1"/>
      <c r="AA5151" s="1" t="s">
        <v>16</v>
      </c>
      <c r="AB5151" s="3" t="s">
        <v>12</v>
      </c>
      <c r="AC5151" s="23" t="s">
        <v>37782</v>
      </c>
      <c r="AD5151" s="23" t="s">
        <v>42971</v>
      </c>
      <c r="AE5151" t="s">
        <v>35399</v>
      </c>
    </row>
    <row r="5152" spans="1:31" ht="14.25" customHeight="1">
      <c r="A5152" s="1">
        <v>5151</v>
      </c>
      <c r="B5152" s="9" t="s">
        <v>6</v>
      </c>
      <c r="C5152" s="1" t="s">
        <v>4379</v>
      </c>
      <c r="D5152" s="1" t="s">
        <v>1010</v>
      </c>
      <c r="E5152" s="1" t="s">
        <v>1676</v>
      </c>
      <c r="F5152" s="1" t="s">
        <v>33786</v>
      </c>
      <c r="G5152" s="14">
        <v>914400691994</v>
      </c>
      <c r="H5152" s="1" t="s">
        <v>8</v>
      </c>
      <c r="I5152" s="1" t="s">
        <v>41</v>
      </c>
      <c r="J5152" s="1" t="s">
        <v>47297</v>
      </c>
      <c r="K5152" s="3" t="s">
        <v>17</v>
      </c>
      <c r="L5152" s="1" t="s">
        <v>47325</v>
      </c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1"/>
      <c r="AA5152" s="1" t="s">
        <v>16</v>
      </c>
      <c r="AB5152" s="3" t="s">
        <v>12</v>
      </c>
      <c r="AC5152" s="23" t="s">
        <v>37782</v>
      </c>
      <c r="AD5152" s="23" t="s">
        <v>42972</v>
      </c>
      <c r="AE5152" t="s">
        <v>35409</v>
      </c>
    </row>
    <row r="5153" spans="1:31" ht="14.25" customHeight="1">
      <c r="A5153" s="1">
        <v>5152</v>
      </c>
      <c r="B5153" s="1" t="s">
        <v>54</v>
      </c>
      <c r="C5153" s="1" t="s">
        <v>4384</v>
      </c>
      <c r="D5153" s="1" t="s">
        <v>773</v>
      </c>
      <c r="E5153" s="1" t="s">
        <v>78</v>
      </c>
      <c r="F5153" s="1" t="s">
        <v>33787</v>
      </c>
      <c r="G5153" s="14">
        <v>919994969904</v>
      </c>
      <c r="H5153" s="1" t="s">
        <v>20</v>
      </c>
      <c r="I5153" s="1" t="s">
        <v>41</v>
      </c>
      <c r="J5153" s="1" t="s">
        <v>47297</v>
      </c>
      <c r="K5153" s="3" t="s">
        <v>17</v>
      </c>
      <c r="L5153" s="1" t="s">
        <v>47325</v>
      </c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1"/>
      <c r="AA5153" s="1" t="s">
        <v>11</v>
      </c>
      <c r="AB5153" s="3" t="s">
        <v>13</v>
      </c>
      <c r="AC5153" s="23" t="s">
        <v>37782</v>
      </c>
      <c r="AD5153" s="23" t="s">
        <v>40107</v>
      </c>
      <c r="AE5153" t="s">
        <v>35394</v>
      </c>
    </row>
    <row r="5154" spans="1:31" ht="14.25" customHeight="1">
      <c r="A5154" s="1">
        <v>5153</v>
      </c>
      <c r="B5154" s="1" t="s">
        <v>54</v>
      </c>
      <c r="C5154" s="1" t="s">
        <v>4394</v>
      </c>
      <c r="D5154" s="1" t="s">
        <v>1263</v>
      </c>
      <c r="E5154" s="1" t="s">
        <v>1514</v>
      </c>
      <c r="F5154" s="1" t="s">
        <v>22963</v>
      </c>
      <c r="G5154" s="14">
        <v>91944444</v>
      </c>
      <c r="H5154" s="1" t="s">
        <v>20</v>
      </c>
      <c r="I5154" s="1" t="s">
        <v>41</v>
      </c>
      <c r="J5154" s="1" t="s">
        <v>47297</v>
      </c>
      <c r="K5154" s="3" t="s">
        <v>42</v>
      </c>
      <c r="L5154" s="1" t="s">
        <v>47325</v>
      </c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1"/>
      <c r="AA5154" s="1" t="s">
        <v>16</v>
      </c>
      <c r="AB5154" s="3" t="s">
        <v>12</v>
      </c>
      <c r="AC5154" s="23" t="s">
        <v>37782</v>
      </c>
      <c r="AD5154" s="23" t="s">
        <v>42973</v>
      </c>
      <c r="AE5154" t="s">
        <v>35410</v>
      </c>
    </row>
    <row r="5155" spans="1:31" ht="14.25" customHeight="1">
      <c r="A5155" s="1">
        <v>5154</v>
      </c>
      <c r="B5155" s="1" t="s">
        <v>54</v>
      </c>
      <c r="C5155" s="1" t="s">
        <v>4395</v>
      </c>
      <c r="D5155" s="1" t="s">
        <v>35735</v>
      </c>
      <c r="E5155" s="1" t="s">
        <v>255</v>
      </c>
      <c r="F5155" s="1" t="s">
        <v>22964</v>
      </c>
      <c r="G5155" s="14">
        <v>91940490004</v>
      </c>
      <c r="H5155" s="1" t="s">
        <v>15</v>
      </c>
      <c r="I5155" s="1" t="s">
        <v>37779</v>
      </c>
      <c r="J5155" s="1" t="s">
        <v>47297</v>
      </c>
      <c r="K5155" s="3" t="s">
        <v>17</v>
      </c>
      <c r="L5155" s="1" t="s">
        <v>47325</v>
      </c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1"/>
      <c r="AA5155" s="1" t="s">
        <v>11</v>
      </c>
      <c r="AB5155" s="3" t="s">
        <v>13</v>
      </c>
      <c r="AC5155" s="23" t="s">
        <v>37782</v>
      </c>
      <c r="AD5155" s="23" t="s">
        <v>42974</v>
      </c>
      <c r="AE5155" t="s">
        <v>35409</v>
      </c>
    </row>
    <row r="5156" spans="1:31" ht="14.25" customHeight="1">
      <c r="A5156" s="1">
        <v>5155</v>
      </c>
      <c r="B5156" s="9" t="s">
        <v>6</v>
      </c>
      <c r="C5156" s="1" t="s">
        <v>4399</v>
      </c>
      <c r="D5156" s="1" t="s">
        <v>4400</v>
      </c>
      <c r="E5156" s="1" t="s">
        <v>3712</v>
      </c>
      <c r="F5156" s="1" t="s">
        <v>22968</v>
      </c>
      <c r="G5156" s="14">
        <v>91416096614</v>
      </c>
      <c r="H5156" s="1" t="s">
        <v>20</v>
      </c>
      <c r="I5156" s="1" t="s">
        <v>41</v>
      </c>
      <c r="J5156" s="1" t="s">
        <v>47297</v>
      </c>
      <c r="K5156" s="3" t="s">
        <v>213</v>
      </c>
      <c r="L5156" s="1" t="s">
        <v>47325</v>
      </c>
      <c r="M5156" s="4" t="s">
        <v>17</v>
      </c>
      <c r="N5156" s="3" t="str">
        <f>J5156</f>
        <v>[&lt;30 Lacs -50 Lacs]</v>
      </c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1"/>
      <c r="AA5156" s="1" t="s">
        <v>16</v>
      </c>
      <c r="AB5156" s="3" t="s">
        <v>12</v>
      </c>
      <c r="AC5156" s="23" t="s">
        <v>37782</v>
      </c>
      <c r="AD5156" s="23" t="s">
        <v>42975</v>
      </c>
      <c r="AE5156" t="s">
        <v>35394</v>
      </c>
    </row>
    <row r="5157" spans="1:31" ht="14.25" customHeight="1">
      <c r="A5157" s="1">
        <v>5156</v>
      </c>
      <c r="B5157" s="1" t="s">
        <v>54</v>
      </c>
      <c r="C5157" s="1" t="s">
        <v>4422</v>
      </c>
      <c r="D5157" s="1" t="s">
        <v>4423</v>
      </c>
      <c r="E5157" s="1" t="s">
        <v>3765</v>
      </c>
      <c r="F5157" s="1" t="s">
        <v>22978</v>
      </c>
      <c r="G5157" s="14">
        <v>919099910</v>
      </c>
      <c r="H5157" s="1" t="s">
        <v>20</v>
      </c>
      <c r="I5157" s="1" t="s">
        <v>62</v>
      </c>
      <c r="J5157" s="1" t="s">
        <v>47297</v>
      </c>
      <c r="K5157" s="3" t="s">
        <v>17</v>
      </c>
      <c r="L5157" s="1" t="s">
        <v>47325</v>
      </c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1"/>
      <c r="AA5157" s="1" t="s">
        <v>16</v>
      </c>
      <c r="AB5157" s="3" t="s">
        <v>12</v>
      </c>
      <c r="AC5157" s="23" t="s">
        <v>37782</v>
      </c>
      <c r="AD5157" s="23" t="s">
        <v>42976</v>
      </c>
      <c r="AE5157" t="s">
        <v>35394</v>
      </c>
    </row>
    <row r="5158" spans="1:31" ht="14.25" customHeight="1">
      <c r="A5158" s="1">
        <v>5157</v>
      </c>
      <c r="B5158" s="1" t="s">
        <v>54</v>
      </c>
      <c r="C5158" s="1" t="s">
        <v>4427</v>
      </c>
      <c r="D5158" s="1" t="s">
        <v>350</v>
      </c>
      <c r="E5158" s="1" t="s">
        <v>40</v>
      </c>
      <c r="F5158" s="1" t="s">
        <v>33792</v>
      </c>
      <c r="G5158" s="14">
        <v>919446064094</v>
      </c>
      <c r="H5158" s="1" t="s">
        <v>8</v>
      </c>
      <c r="I5158" s="1" t="s">
        <v>62</v>
      </c>
      <c r="J5158" s="1" t="s">
        <v>47297</v>
      </c>
      <c r="K5158" s="3" t="s">
        <v>27</v>
      </c>
      <c r="L5158" s="1" t="s">
        <v>47325</v>
      </c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1"/>
      <c r="AA5158" s="1" t="s">
        <v>16</v>
      </c>
      <c r="AB5158" s="3" t="s">
        <v>12</v>
      </c>
      <c r="AC5158" s="23" t="s">
        <v>37782</v>
      </c>
      <c r="AD5158" s="23" t="s">
        <v>42977</v>
      </c>
      <c r="AE5158" t="s">
        <v>35409</v>
      </c>
    </row>
    <row r="5159" spans="1:31" ht="14.25" customHeight="1">
      <c r="A5159" s="1">
        <v>5158</v>
      </c>
      <c r="B5159" s="1" t="s">
        <v>54</v>
      </c>
      <c r="C5159" s="1" t="s">
        <v>4440</v>
      </c>
      <c r="D5159" s="1" t="s">
        <v>723</v>
      </c>
      <c r="E5159" s="1" t="s">
        <v>78</v>
      </c>
      <c r="F5159" s="1" t="s">
        <v>22988</v>
      </c>
      <c r="G5159" s="14">
        <v>914000004444</v>
      </c>
      <c r="H5159" s="1" t="s">
        <v>15</v>
      </c>
      <c r="I5159" s="1" t="s">
        <v>62</v>
      </c>
      <c r="J5159" s="1" t="s">
        <v>47297</v>
      </c>
      <c r="K5159" s="3" t="s">
        <v>213</v>
      </c>
      <c r="L5159" s="1" t="s">
        <v>47325</v>
      </c>
      <c r="M5159" s="4" t="s">
        <v>17</v>
      </c>
      <c r="N5159" s="3" t="str">
        <f t="shared" ref="N5159:N5160" si="142">J5159</f>
        <v>[&lt;30 Lacs -50 Lacs]</v>
      </c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1"/>
      <c r="AA5159" s="1" t="s">
        <v>16</v>
      </c>
      <c r="AB5159" s="3" t="s">
        <v>12</v>
      </c>
      <c r="AC5159" s="23" t="s">
        <v>37782</v>
      </c>
      <c r="AD5159" s="23" t="s">
        <v>42978</v>
      </c>
      <c r="AE5159" t="s">
        <v>35410</v>
      </c>
    </row>
    <row r="5160" spans="1:31" ht="14.25" customHeight="1">
      <c r="A5160" s="1">
        <v>5159</v>
      </c>
      <c r="B5160" s="9" t="s">
        <v>6</v>
      </c>
      <c r="C5160" s="1" t="s">
        <v>4450</v>
      </c>
      <c r="D5160" s="1" t="s">
        <v>734</v>
      </c>
      <c r="E5160" s="1" t="s">
        <v>139</v>
      </c>
      <c r="F5160" s="1" t="s">
        <v>22996</v>
      </c>
      <c r="G5160" s="14">
        <v>914400446990</v>
      </c>
      <c r="H5160" s="1" t="s">
        <v>15</v>
      </c>
      <c r="I5160" s="1" t="s">
        <v>62</v>
      </c>
      <c r="J5160" s="1" t="s">
        <v>47297</v>
      </c>
      <c r="K5160" s="3" t="s">
        <v>17</v>
      </c>
      <c r="L5160" s="1" t="s">
        <v>47325</v>
      </c>
      <c r="M5160" s="4" t="s">
        <v>42</v>
      </c>
      <c r="N5160" s="3" t="str">
        <f t="shared" si="142"/>
        <v>[&lt;30 Lacs -50 Lacs]</v>
      </c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1"/>
      <c r="AA5160" s="1" t="s">
        <v>16</v>
      </c>
      <c r="AB5160" s="3" t="s">
        <v>12</v>
      </c>
      <c r="AC5160" s="23" t="s">
        <v>37782</v>
      </c>
      <c r="AD5160" s="23" t="s">
        <v>42979</v>
      </c>
      <c r="AE5160" t="s">
        <v>35399</v>
      </c>
    </row>
    <row r="5161" spans="1:31" ht="14.25" customHeight="1">
      <c r="A5161" s="1">
        <v>5160</v>
      </c>
      <c r="B5161" s="1" t="s">
        <v>54</v>
      </c>
      <c r="C5161" s="1" t="s">
        <v>4451</v>
      </c>
      <c r="D5161" s="1" t="s">
        <v>502</v>
      </c>
      <c r="E5161" s="1" t="s">
        <v>93</v>
      </c>
      <c r="F5161" s="1" t="s">
        <v>22997</v>
      </c>
      <c r="G5161" s="14">
        <v>91944400960</v>
      </c>
      <c r="H5161" s="1" t="s">
        <v>20</v>
      </c>
      <c r="I5161" s="1" t="s">
        <v>41</v>
      </c>
      <c r="J5161" s="1" t="s">
        <v>47297</v>
      </c>
      <c r="K5161" s="3" t="s">
        <v>17</v>
      </c>
      <c r="L5161" s="1" t="s">
        <v>47325</v>
      </c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1"/>
      <c r="AA5161" s="1" t="s">
        <v>16</v>
      </c>
      <c r="AB5161" s="3" t="s">
        <v>12</v>
      </c>
      <c r="AC5161" s="23" t="s">
        <v>37782</v>
      </c>
      <c r="AD5161" s="23" t="s">
        <v>42980</v>
      </c>
      <c r="AE5161" t="s">
        <v>35399</v>
      </c>
    </row>
    <row r="5162" spans="1:31" ht="14.25" customHeight="1">
      <c r="A5162" s="1">
        <v>5161</v>
      </c>
      <c r="B5162" s="9" t="s">
        <v>6</v>
      </c>
      <c r="C5162" s="1" t="s">
        <v>4452</v>
      </c>
      <c r="D5162" s="1" t="s">
        <v>911</v>
      </c>
      <c r="E5162" s="1" t="s">
        <v>40</v>
      </c>
      <c r="F5162" s="1" t="s">
        <v>33793</v>
      </c>
      <c r="G5162" s="14">
        <v>919099416146</v>
      </c>
      <c r="H5162" s="1" t="s">
        <v>8</v>
      </c>
      <c r="I5162" s="1" t="s">
        <v>62</v>
      </c>
      <c r="J5162" s="1" t="s">
        <v>47297</v>
      </c>
      <c r="K5162" s="3" t="s">
        <v>17</v>
      </c>
      <c r="L5162" s="1" t="s">
        <v>47325</v>
      </c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1"/>
      <c r="AA5162" s="1" t="s">
        <v>11</v>
      </c>
      <c r="AB5162" s="3" t="s">
        <v>13</v>
      </c>
      <c r="AC5162" s="23" t="s">
        <v>37782</v>
      </c>
      <c r="AD5162" s="23" t="s">
        <v>42981</v>
      </c>
      <c r="AE5162" t="s">
        <v>35410</v>
      </c>
    </row>
    <row r="5163" spans="1:31" ht="14.25" customHeight="1">
      <c r="A5163" s="1">
        <v>5162</v>
      </c>
      <c r="B5163" s="9" t="s">
        <v>6</v>
      </c>
      <c r="C5163" s="1" t="s">
        <v>4484</v>
      </c>
      <c r="D5163" s="1" t="s">
        <v>959</v>
      </c>
      <c r="E5163" s="1" t="s">
        <v>152</v>
      </c>
      <c r="F5163" s="1" t="s">
        <v>23010</v>
      </c>
      <c r="G5163" s="14">
        <v>919041411409</v>
      </c>
      <c r="H5163" s="1" t="s">
        <v>8</v>
      </c>
      <c r="I5163" s="1" t="s">
        <v>62</v>
      </c>
      <c r="J5163" s="1" t="s">
        <v>47297</v>
      </c>
      <c r="K5163" s="3" t="s">
        <v>17</v>
      </c>
      <c r="L5163" s="1" t="s">
        <v>47325</v>
      </c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1"/>
      <c r="AA5163" s="1" t="s">
        <v>16</v>
      </c>
      <c r="AB5163" s="3" t="s">
        <v>12</v>
      </c>
      <c r="AC5163" s="23" t="s">
        <v>37782</v>
      </c>
      <c r="AD5163" s="23" t="s">
        <v>41057</v>
      </c>
      <c r="AE5163" t="s">
        <v>35399</v>
      </c>
    </row>
    <row r="5164" spans="1:31" ht="14.25" customHeight="1">
      <c r="A5164" s="1">
        <v>5163</v>
      </c>
      <c r="B5164" s="1" t="s">
        <v>54</v>
      </c>
      <c r="C5164" s="1" t="s">
        <v>4493</v>
      </c>
      <c r="D5164" s="1" t="s">
        <v>2352</v>
      </c>
      <c r="E5164" s="1" t="s">
        <v>5523</v>
      </c>
      <c r="F5164" s="1" t="s">
        <v>23013</v>
      </c>
      <c r="G5164" s="14">
        <v>91906040446</v>
      </c>
      <c r="H5164" s="1" t="s">
        <v>20</v>
      </c>
      <c r="I5164" s="1" t="s">
        <v>41</v>
      </c>
      <c r="J5164" s="1" t="s">
        <v>47297</v>
      </c>
      <c r="K5164" s="3" t="s">
        <v>27</v>
      </c>
      <c r="L5164" s="1" t="s">
        <v>47325</v>
      </c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1"/>
      <c r="AA5164" s="1" t="s">
        <v>16</v>
      </c>
      <c r="AB5164" s="3" t="s">
        <v>12</v>
      </c>
      <c r="AC5164" s="23" t="s">
        <v>37782</v>
      </c>
      <c r="AD5164" s="23" t="s">
        <v>42982</v>
      </c>
      <c r="AE5164" t="s">
        <v>35399</v>
      </c>
    </row>
    <row r="5165" spans="1:31" ht="14.25" customHeight="1">
      <c r="A5165" s="1">
        <v>5164</v>
      </c>
      <c r="B5165" s="1" t="s">
        <v>54</v>
      </c>
      <c r="C5165" s="1" t="s">
        <v>4511</v>
      </c>
      <c r="D5165" s="1" t="s">
        <v>5281</v>
      </c>
      <c r="E5165" s="1" t="s">
        <v>139</v>
      </c>
      <c r="F5165" s="1" t="s">
        <v>23021</v>
      </c>
      <c r="G5165" s="14">
        <v>9191449441</v>
      </c>
      <c r="H5165" s="1" t="s">
        <v>20</v>
      </c>
      <c r="I5165" s="1" t="s">
        <v>41</v>
      </c>
      <c r="J5165" s="1" t="s">
        <v>47297</v>
      </c>
      <c r="K5165" s="3" t="s">
        <v>17</v>
      </c>
      <c r="L5165" s="1" t="s">
        <v>47325</v>
      </c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1"/>
      <c r="AA5165" s="1" t="s">
        <v>16</v>
      </c>
      <c r="AB5165" s="3" t="s">
        <v>12</v>
      </c>
      <c r="AC5165" s="23" t="s">
        <v>37782</v>
      </c>
      <c r="AD5165" s="23" t="s">
        <v>42983</v>
      </c>
      <c r="AE5165" t="s">
        <v>35399</v>
      </c>
    </row>
    <row r="5166" spans="1:31" ht="14.25" customHeight="1">
      <c r="A5166" s="1">
        <v>5165</v>
      </c>
      <c r="B5166" s="1" t="s">
        <v>54</v>
      </c>
      <c r="C5166" s="1" t="s">
        <v>4516</v>
      </c>
      <c r="D5166" s="1" t="s">
        <v>1501</v>
      </c>
      <c r="E5166" s="1" t="s">
        <v>1019</v>
      </c>
      <c r="F5166" s="1" t="s">
        <v>23026</v>
      </c>
      <c r="G5166" s="14">
        <v>9190999446</v>
      </c>
      <c r="H5166" s="1" t="s">
        <v>8</v>
      </c>
      <c r="I5166" s="1" t="s">
        <v>41</v>
      </c>
      <c r="J5166" s="1" t="s">
        <v>47297</v>
      </c>
      <c r="K5166" s="3" t="s">
        <v>63</v>
      </c>
      <c r="L5166" s="1" t="s">
        <v>47325</v>
      </c>
      <c r="M5166" s="3" t="s">
        <v>213</v>
      </c>
      <c r="N5166" s="3" t="str">
        <f t="shared" ref="N5166:N5167" si="143">J5166</f>
        <v>[&lt;30 Lacs -50 Lacs]</v>
      </c>
      <c r="O5166" s="3" t="s">
        <v>17</v>
      </c>
      <c r="P5166" s="3" t="s">
        <v>47297</v>
      </c>
      <c r="Q5166" s="3" t="s">
        <v>42</v>
      </c>
      <c r="R5166" s="3" t="s">
        <v>47297</v>
      </c>
      <c r="S5166" s="3" t="s">
        <v>27</v>
      </c>
      <c r="T5166" s="3" t="s">
        <v>47297</v>
      </c>
      <c r="U5166" s="3" t="s">
        <v>117</v>
      </c>
      <c r="V5166" s="3" t="s">
        <v>47297</v>
      </c>
      <c r="W5166" s="3" t="s">
        <v>178</v>
      </c>
      <c r="X5166" s="3" t="s">
        <v>47297</v>
      </c>
      <c r="Y5166" s="3" t="s">
        <v>171</v>
      </c>
      <c r="Z5166" s="1" t="s">
        <v>47297</v>
      </c>
      <c r="AA5166" s="1" t="s">
        <v>16</v>
      </c>
      <c r="AB5166" s="3" t="s">
        <v>12</v>
      </c>
      <c r="AC5166" s="23" t="s">
        <v>37782</v>
      </c>
      <c r="AD5166" s="23" t="s">
        <v>42984</v>
      </c>
      <c r="AE5166" t="s">
        <v>35394</v>
      </c>
    </row>
    <row r="5167" spans="1:31" ht="14.25" customHeight="1">
      <c r="A5167" s="1">
        <v>5166</v>
      </c>
      <c r="B5167" s="9" t="s">
        <v>6</v>
      </c>
      <c r="C5167" s="1" t="s">
        <v>4522</v>
      </c>
      <c r="D5167" s="1" t="s">
        <v>884</v>
      </c>
      <c r="E5167" s="1" t="s">
        <v>139</v>
      </c>
      <c r="F5167" s="1" t="s">
        <v>33802</v>
      </c>
      <c r="G5167" s="14">
        <v>919614140666</v>
      </c>
      <c r="H5167" s="1" t="s">
        <v>15</v>
      </c>
      <c r="I5167" s="1" t="s">
        <v>62</v>
      </c>
      <c r="J5167" s="1" t="s">
        <v>47297</v>
      </c>
      <c r="K5167" s="3" t="s">
        <v>17</v>
      </c>
      <c r="L5167" s="1" t="s">
        <v>47325</v>
      </c>
      <c r="M5167" s="4" t="s">
        <v>42</v>
      </c>
      <c r="N5167" s="3" t="str">
        <f t="shared" si="143"/>
        <v>[&lt;30 Lacs -50 Lacs]</v>
      </c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1"/>
      <c r="AA5167" s="1" t="s">
        <v>16</v>
      </c>
      <c r="AB5167" s="3" t="s">
        <v>12</v>
      </c>
      <c r="AC5167" s="23" t="s">
        <v>37782</v>
      </c>
      <c r="AD5167" s="23" t="s">
        <v>41918</v>
      </c>
      <c r="AE5167" t="s">
        <v>35399</v>
      </c>
    </row>
    <row r="5168" spans="1:31" ht="14.25" customHeight="1">
      <c r="A5168" s="1">
        <v>5167</v>
      </c>
      <c r="B5168" s="1" t="s">
        <v>54</v>
      </c>
      <c r="C5168" s="1" t="s">
        <v>4533</v>
      </c>
      <c r="D5168" s="1" t="s">
        <v>1689</v>
      </c>
      <c r="E5168" s="1" t="s">
        <v>73</v>
      </c>
      <c r="F5168" s="1" t="s">
        <v>4534</v>
      </c>
      <c r="G5168" s="14">
        <v>91096000</v>
      </c>
      <c r="H5168" s="1" t="s">
        <v>20</v>
      </c>
      <c r="I5168" s="1" t="s">
        <v>9</v>
      </c>
      <c r="J5168" s="1" t="s">
        <v>47297</v>
      </c>
      <c r="K5168" s="3" t="s">
        <v>17</v>
      </c>
      <c r="L5168" s="1" t="s">
        <v>47325</v>
      </c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1"/>
      <c r="AA5168" s="1" t="s">
        <v>11</v>
      </c>
      <c r="AB5168" s="3" t="s">
        <v>13</v>
      </c>
      <c r="AC5168" s="23" t="s">
        <v>37782</v>
      </c>
      <c r="AD5168" s="23" t="s">
        <v>42985</v>
      </c>
      <c r="AE5168" t="s">
        <v>35409</v>
      </c>
    </row>
    <row r="5169" spans="1:31" ht="14.25" customHeight="1">
      <c r="A5169" s="1">
        <v>5168</v>
      </c>
      <c r="B5169" s="9" t="s">
        <v>6</v>
      </c>
      <c r="C5169" s="1" t="s">
        <v>4537</v>
      </c>
      <c r="D5169" s="1" t="s">
        <v>3356</v>
      </c>
      <c r="E5169" s="1" t="s">
        <v>87</v>
      </c>
      <c r="F5169" s="1" t="s">
        <v>31575</v>
      </c>
      <c r="G5169" s="14">
        <v>91994044666</v>
      </c>
      <c r="H5169" s="1" t="s">
        <v>15</v>
      </c>
      <c r="I5169" s="1" t="s">
        <v>41</v>
      </c>
      <c r="J5169" s="1" t="s">
        <v>47297</v>
      </c>
      <c r="K5169" s="3" t="s">
        <v>17</v>
      </c>
      <c r="L5169" s="1" t="s">
        <v>47325</v>
      </c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1"/>
      <c r="AA5169" s="1" t="s">
        <v>16</v>
      </c>
      <c r="AB5169" s="3" t="s">
        <v>12</v>
      </c>
      <c r="AC5169" s="23" t="s">
        <v>37782</v>
      </c>
      <c r="AD5169" s="23" t="s">
        <v>42986</v>
      </c>
      <c r="AE5169" t="s">
        <v>35399</v>
      </c>
    </row>
    <row r="5170" spans="1:31" ht="14.25" customHeight="1">
      <c r="A5170" s="1">
        <v>5169</v>
      </c>
      <c r="B5170" s="1" t="s">
        <v>54</v>
      </c>
      <c r="C5170" s="1" t="s">
        <v>4538</v>
      </c>
      <c r="D5170" s="1" t="s">
        <v>4539</v>
      </c>
      <c r="E5170" s="1" t="s">
        <v>78</v>
      </c>
      <c r="F5170" s="1" t="s">
        <v>23034</v>
      </c>
      <c r="G5170" s="14">
        <v>919106011446</v>
      </c>
      <c r="H5170" s="1" t="s">
        <v>8</v>
      </c>
      <c r="I5170" s="1" t="s">
        <v>41</v>
      </c>
      <c r="J5170" s="1" t="s">
        <v>47297</v>
      </c>
      <c r="K5170" s="3" t="s">
        <v>17</v>
      </c>
      <c r="L5170" s="1" t="s">
        <v>47325</v>
      </c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1"/>
      <c r="AA5170" s="1" t="s">
        <v>16</v>
      </c>
      <c r="AB5170" s="3" t="s">
        <v>12</v>
      </c>
      <c r="AC5170" s="23" t="s">
        <v>37782</v>
      </c>
      <c r="AD5170" s="23" t="s">
        <v>42987</v>
      </c>
      <c r="AE5170" t="s">
        <v>35394</v>
      </c>
    </row>
    <row r="5171" spans="1:31" ht="14.25" customHeight="1">
      <c r="A5171" s="1">
        <v>5170</v>
      </c>
      <c r="B5171" s="1" t="s">
        <v>54</v>
      </c>
      <c r="C5171" s="1" t="s">
        <v>4556</v>
      </c>
      <c r="D5171" s="1" t="s">
        <v>1046</v>
      </c>
      <c r="E5171" s="1" t="s">
        <v>90</v>
      </c>
      <c r="F5171" s="1" t="s">
        <v>23043</v>
      </c>
      <c r="G5171" s="14">
        <v>91466099094</v>
      </c>
      <c r="H5171" s="1" t="s">
        <v>20</v>
      </c>
      <c r="I5171" s="1" t="s">
        <v>9</v>
      </c>
      <c r="J5171" s="1" t="s">
        <v>47297</v>
      </c>
      <c r="K5171" s="3" t="s">
        <v>63</v>
      </c>
      <c r="L5171" s="1" t="s">
        <v>47325</v>
      </c>
      <c r="M5171" s="3" t="s">
        <v>213</v>
      </c>
      <c r="N5171" s="3" t="str">
        <f>J5171</f>
        <v>[&lt;30 Lacs -50 Lacs]</v>
      </c>
      <c r="O5171" s="3" t="s">
        <v>17</v>
      </c>
      <c r="P5171" s="3" t="s">
        <v>47297</v>
      </c>
      <c r="Q5171" s="3" t="s">
        <v>42</v>
      </c>
      <c r="R5171" s="3" t="s">
        <v>47297</v>
      </c>
      <c r="S5171" s="3" t="s">
        <v>27</v>
      </c>
      <c r="T5171" s="3" t="s">
        <v>47297</v>
      </c>
      <c r="U5171" s="3" t="s">
        <v>117</v>
      </c>
      <c r="V5171" s="3" t="s">
        <v>47297</v>
      </c>
      <c r="W5171" s="3" t="s">
        <v>178</v>
      </c>
      <c r="X5171" s="3" t="s">
        <v>47297</v>
      </c>
      <c r="Y5171" s="3" t="s">
        <v>171</v>
      </c>
      <c r="Z5171" s="1" t="s">
        <v>47297</v>
      </c>
      <c r="AA5171" s="1" t="s">
        <v>16</v>
      </c>
      <c r="AB5171" s="3" t="s">
        <v>12</v>
      </c>
      <c r="AC5171" s="23" t="s">
        <v>37782</v>
      </c>
      <c r="AD5171" s="23" t="s">
        <v>42988</v>
      </c>
      <c r="AE5171" t="s">
        <v>35399</v>
      </c>
    </row>
    <row r="5172" spans="1:31" ht="14.25" customHeight="1">
      <c r="A5172" s="1">
        <v>5171</v>
      </c>
      <c r="B5172" s="1" t="s">
        <v>54</v>
      </c>
      <c r="C5172" s="1" t="s">
        <v>4563</v>
      </c>
      <c r="D5172" s="1" t="s">
        <v>72</v>
      </c>
      <c r="E5172" s="1" t="s">
        <v>73</v>
      </c>
      <c r="F5172" s="1" t="s">
        <v>23048</v>
      </c>
      <c r="G5172" s="14">
        <v>91909964664</v>
      </c>
      <c r="H5172" s="1" t="s">
        <v>20</v>
      </c>
      <c r="I5172" s="1" t="s">
        <v>41</v>
      </c>
      <c r="J5172" s="1" t="s">
        <v>47297</v>
      </c>
      <c r="K5172" s="3" t="s">
        <v>17</v>
      </c>
      <c r="L5172" s="1" t="s">
        <v>47325</v>
      </c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1"/>
      <c r="AA5172" s="1" t="s">
        <v>16</v>
      </c>
      <c r="AB5172" s="3" t="s">
        <v>12</v>
      </c>
      <c r="AC5172" s="23" t="s">
        <v>37782</v>
      </c>
      <c r="AD5172" s="23" t="s">
        <v>42989</v>
      </c>
      <c r="AE5172" t="s">
        <v>35394</v>
      </c>
    </row>
    <row r="5173" spans="1:31" ht="14.25" customHeight="1">
      <c r="A5173" s="1">
        <v>5172</v>
      </c>
      <c r="B5173" s="1" t="s">
        <v>54</v>
      </c>
      <c r="C5173" s="1" t="s">
        <v>4586</v>
      </c>
      <c r="D5173" s="1" t="s">
        <v>286</v>
      </c>
      <c r="E5173" s="1" t="s">
        <v>40</v>
      </c>
      <c r="F5173" s="1" t="s">
        <v>23063</v>
      </c>
      <c r="G5173" s="14">
        <v>919499069990</v>
      </c>
      <c r="H5173" s="1" t="s">
        <v>20</v>
      </c>
      <c r="I5173" s="1" t="s">
        <v>41</v>
      </c>
      <c r="J5173" s="1" t="s">
        <v>47297</v>
      </c>
      <c r="K5173" s="3" t="s">
        <v>17</v>
      </c>
      <c r="L5173" s="1" t="s">
        <v>47325</v>
      </c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1"/>
      <c r="AA5173" s="1" t="s">
        <v>16</v>
      </c>
      <c r="AB5173" s="3" t="s">
        <v>12</v>
      </c>
      <c r="AC5173" s="23" t="s">
        <v>37782</v>
      </c>
      <c r="AD5173" s="23" t="s">
        <v>42990</v>
      </c>
      <c r="AE5173" t="s">
        <v>35399</v>
      </c>
    </row>
    <row r="5174" spans="1:31" ht="14.25" customHeight="1">
      <c r="A5174" s="1">
        <v>5173</v>
      </c>
      <c r="B5174" s="9" t="s">
        <v>6</v>
      </c>
      <c r="C5174" s="1" t="s">
        <v>4601</v>
      </c>
      <c r="D5174" s="1" t="s">
        <v>526</v>
      </c>
      <c r="E5174" s="1" t="s">
        <v>131</v>
      </c>
      <c r="F5174" s="1" t="s">
        <v>23070</v>
      </c>
      <c r="G5174" s="14">
        <v>9144444</v>
      </c>
      <c r="H5174" s="1" t="s">
        <v>15</v>
      </c>
      <c r="I5174" s="1" t="s">
        <v>41</v>
      </c>
      <c r="J5174" s="1" t="s">
        <v>47297</v>
      </c>
      <c r="K5174" s="3" t="s">
        <v>17</v>
      </c>
      <c r="L5174" s="1" t="s">
        <v>47325</v>
      </c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1"/>
      <c r="AA5174" s="1" t="s">
        <v>16</v>
      </c>
      <c r="AB5174" s="3" t="s">
        <v>12</v>
      </c>
      <c r="AC5174" s="23" t="s">
        <v>37782</v>
      </c>
      <c r="AD5174" s="23" t="s">
        <v>42991</v>
      </c>
      <c r="AE5174" t="s">
        <v>35399</v>
      </c>
    </row>
    <row r="5175" spans="1:31" ht="14.25" customHeight="1">
      <c r="A5175" s="1">
        <v>5174</v>
      </c>
      <c r="B5175" s="1" t="s">
        <v>54</v>
      </c>
      <c r="C5175" s="1" t="s">
        <v>4617</v>
      </c>
      <c r="D5175" s="1" t="s">
        <v>1160</v>
      </c>
      <c r="E5175" s="1" t="s">
        <v>36860</v>
      </c>
      <c r="F5175" s="1" t="s">
        <v>23079</v>
      </c>
      <c r="G5175" s="14">
        <v>919696464</v>
      </c>
      <c r="H5175" s="1" t="s">
        <v>8</v>
      </c>
      <c r="I5175" s="1" t="s">
        <v>62</v>
      </c>
      <c r="J5175" s="1" t="s">
        <v>47297</v>
      </c>
      <c r="K5175" s="3" t="s">
        <v>17</v>
      </c>
      <c r="L5175" s="1" t="s">
        <v>47325</v>
      </c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1"/>
      <c r="AA5175" s="1" t="s">
        <v>16</v>
      </c>
      <c r="AB5175" s="3" t="s">
        <v>12</v>
      </c>
      <c r="AC5175" s="23" t="s">
        <v>37782</v>
      </c>
      <c r="AD5175" s="23" t="s">
        <v>42992</v>
      </c>
      <c r="AE5175" t="s">
        <v>35394</v>
      </c>
    </row>
    <row r="5176" spans="1:31" ht="14.25" customHeight="1">
      <c r="A5176" s="1">
        <v>5175</v>
      </c>
      <c r="B5176" s="9" t="s">
        <v>6</v>
      </c>
      <c r="C5176" s="1" t="s">
        <v>4618</v>
      </c>
      <c r="D5176" s="1" t="s">
        <v>16275</v>
      </c>
      <c r="E5176" s="1" t="s">
        <v>480</v>
      </c>
      <c r="F5176" s="1" t="s">
        <v>23080</v>
      </c>
      <c r="G5176" s="14">
        <v>91969444644</v>
      </c>
      <c r="H5176" s="1" t="s">
        <v>8</v>
      </c>
      <c r="I5176" s="1" t="s">
        <v>62</v>
      </c>
      <c r="J5176" s="1" t="s">
        <v>47297</v>
      </c>
      <c r="K5176" s="3" t="s">
        <v>17</v>
      </c>
      <c r="L5176" s="1" t="s">
        <v>47325</v>
      </c>
      <c r="M5176" s="4" t="s">
        <v>42</v>
      </c>
      <c r="N5176" s="3" t="str">
        <f>J5176</f>
        <v>[&lt;30 Lacs -50 Lacs]</v>
      </c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1"/>
      <c r="AA5176" s="1" t="s">
        <v>16</v>
      </c>
      <c r="AB5176" s="3" t="s">
        <v>12</v>
      </c>
      <c r="AC5176" s="23" t="s">
        <v>37782</v>
      </c>
      <c r="AD5176" s="23" t="s">
        <v>42992</v>
      </c>
      <c r="AE5176" t="s">
        <v>35410</v>
      </c>
    </row>
    <row r="5177" spans="1:31" ht="14.25" customHeight="1">
      <c r="A5177" s="1">
        <v>5176</v>
      </c>
      <c r="B5177" s="1" t="s">
        <v>54</v>
      </c>
      <c r="C5177" s="1" t="s">
        <v>4621</v>
      </c>
      <c r="D5177" s="1" t="s">
        <v>546</v>
      </c>
      <c r="E5177" s="1" t="s">
        <v>36861</v>
      </c>
      <c r="F5177" s="1" t="s">
        <v>23082</v>
      </c>
      <c r="G5177" s="14">
        <v>919444694490</v>
      </c>
      <c r="H5177" s="1" t="s">
        <v>8</v>
      </c>
      <c r="I5177" s="1" t="s">
        <v>41</v>
      </c>
      <c r="J5177" s="1" t="s">
        <v>47297</v>
      </c>
      <c r="K5177" s="3" t="s">
        <v>17</v>
      </c>
      <c r="L5177" s="1" t="s">
        <v>47325</v>
      </c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1"/>
      <c r="AA5177" s="1" t="s">
        <v>16</v>
      </c>
      <c r="AB5177" s="3" t="s">
        <v>12</v>
      </c>
      <c r="AC5177" s="23" t="s">
        <v>37782</v>
      </c>
      <c r="AD5177" s="23" t="s">
        <v>42993</v>
      </c>
      <c r="AE5177" t="s">
        <v>35410</v>
      </c>
    </row>
    <row r="5178" spans="1:31" ht="14.25" customHeight="1">
      <c r="A5178" s="1">
        <v>5177</v>
      </c>
      <c r="B5178" s="1" t="s">
        <v>54</v>
      </c>
      <c r="C5178" s="1" t="s">
        <v>4622</v>
      </c>
      <c r="D5178" s="1" t="s">
        <v>280</v>
      </c>
      <c r="E5178" s="1" t="s">
        <v>9077</v>
      </c>
      <c r="F5178" s="1" t="s">
        <v>31583</v>
      </c>
      <c r="G5178" s="14">
        <v>914940006414</v>
      </c>
      <c r="H5178" s="1" t="s">
        <v>20</v>
      </c>
      <c r="I5178" s="1" t="s">
        <v>41</v>
      </c>
      <c r="J5178" s="1" t="s">
        <v>47297</v>
      </c>
      <c r="K5178" s="3" t="s">
        <v>17</v>
      </c>
      <c r="L5178" s="1" t="s">
        <v>47325</v>
      </c>
      <c r="M5178" s="4" t="s">
        <v>42</v>
      </c>
      <c r="N5178" s="3" t="str">
        <f>J5178</f>
        <v>[&lt;30 Lacs -50 Lacs]</v>
      </c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1"/>
      <c r="AA5178" s="1" t="s">
        <v>16</v>
      </c>
      <c r="AB5178" s="3" t="s">
        <v>12</v>
      </c>
      <c r="AC5178" s="23" t="s">
        <v>37782</v>
      </c>
      <c r="AD5178" s="23" t="s">
        <v>42994</v>
      </c>
      <c r="AE5178" t="s">
        <v>35394</v>
      </c>
    </row>
    <row r="5179" spans="1:31" ht="14.25" customHeight="1">
      <c r="A5179" s="1">
        <v>5178</v>
      </c>
      <c r="B5179" s="1" t="s">
        <v>54</v>
      </c>
      <c r="C5179" s="1" t="s">
        <v>4662</v>
      </c>
      <c r="D5179" s="1" t="s">
        <v>1010</v>
      </c>
      <c r="E5179" s="1" t="s">
        <v>2291</v>
      </c>
      <c r="F5179" s="1" t="s">
        <v>33814</v>
      </c>
      <c r="G5179" s="14">
        <v>9199449666</v>
      </c>
      <c r="H5179" s="1" t="s">
        <v>15</v>
      </c>
      <c r="I5179" s="1" t="s">
        <v>9</v>
      </c>
      <c r="J5179" s="1" t="s">
        <v>47297</v>
      </c>
      <c r="K5179" s="3" t="s">
        <v>42</v>
      </c>
      <c r="L5179" s="1" t="s">
        <v>47325</v>
      </c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1"/>
      <c r="AA5179" s="1" t="s">
        <v>16</v>
      </c>
      <c r="AB5179" s="3" t="s">
        <v>12</v>
      </c>
      <c r="AC5179" s="23" t="s">
        <v>37782</v>
      </c>
      <c r="AD5179" s="23" t="s">
        <v>42995</v>
      </c>
      <c r="AE5179" t="s">
        <v>35399</v>
      </c>
    </row>
    <row r="5180" spans="1:31" ht="14.25" customHeight="1">
      <c r="A5180" s="1">
        <v>5179</v>
      </c>
      <c r="B5180" s="1" t="s">
        <v>54</v>
      </c>
      <c r="C5180" s="1" t="s">
        <v>4674</v>
      </c>
      <c r="D5180" s="1" t="s">
        <v>52</v>
      </c>
      <c r="E5180" s="1" t="s">
        <v>410</v>
      </c>
      <c r="F5180" s="1" t="s">
        <v>23106</v>
      </c>
      <c r="G5180" s="14">
        <v>914460661649</v>
      </c>
      <c r="H5180" s="1" t="s">
        <v>8</v>
      </c>
      <c r="I5180" s="1" t="s">
        <v>41</v>
      </c>
      <c r="J5180" s="1" t="s">
        <v>47297</v>
      </c>
      <c r="K5180" s="3" t="s">
        <v>17</v>
      </c>
      <c r="L5180" s="1" t="s">
        <v>47325</v>
      </c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1"/>
      <c r="AA5180" s="1" t="s">
        <v>16</v>
      </c>
      <c r="AB5180" s="3" t="s">
        <v>12</v>
      </c>
      <c r="AC5180" s="23" t="s">
        <v>37782</v>
      </c>
      <c r="AD5180" s="23" t="s">
        <v>42996</v>
      </c>
      <c r="AE5180" t="s">
        <v>35399</v>
      </c>
    </row>
    <row r="5181" spans="1:31" ht="14.25" customHeight="1">
      <c r="A5181" s="1">
        <v>5180</v>
      </c>
      <c r="B5181" s="1" t="s">
        <v>54</v>
      </c>
      <c r="C5181" s="1" t="s">
        <v>4677</v>
      </c>
      <c r="D5181" s="1" t="s">
        <v>35736</v>
      </c>
      <c r="E5181" s="1" t="s">
        <v>73</v>
      </c>
      <c r="F5181" s="1" t="s">
        <v>23109</v>
      </c>
      <c r="G5181" s="14">
        <v>91446099061</v>
      </c>
      <c r="H5181" s="1" t="s">
        <v>8</v>
      </c>
      <c r="I5181" s="1" t="s">
        <v>9</v>
      </c>
      <c r="J5181" s="1" t="s">
        <v>47297</v>
      </c>
      <c r="K5181" s="3" t="s">
        <v>17</v>
      </c>
      <c r="L5181" s="1" t="s">
        <v>47325</v>
      </c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1"/>
      <c r="AA5181" s="1" t="s">
        <v>16</v>
      </c>
      <c r="AB5181" s="3" t="s">
        <v>12</v>
      </c>
      <c r="AC5181" s="23" t="s">
        <v>37782</v>
      </c>
      <c r="AD5181" s="23" t="s">
        <v>42997</v>
      </c>
      <c r="AE5181" t="s">
        <v>35410</v>
      </c>
    </row>
    <row r="5182" spans="1:31" ht="14.25" customHeight="1">
      <c r="A5182" s="1">
        <v>5181</v>
      </c>
      <c r="B5182" s="9" t="s">
        <v>6</v>
      </c>
      <c r="C5182" s="1" t="s">
        <v>4678</v>
      </c>
      <c r="D5182" s="1" t="s">
        <v>4679</v>
      </c>
      <c r="E5182" s="1" t="s">
        <v>78</v>
      </c>
      <c r="F5182" s="1" t="s">
        <v>23110</v>
      </c>
      <c r="G5182" s="14">
        <v>919494494640</v>
      </c>
      <c r="H5182" s="1" t="s">
        <v>8</v>
      </c>
      <c r="I5182" s="1" t="s">
        <v>41</v>
      </c>
      <c r="J5182" s="1" t="s">
        <v>47297</v>
      </c>
      <c r="K5182" s="3" t="s">
        <v>17</v>
      </c>
      <c r="L5182" s="1" t="s">
        <v>47325</v>
      </c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1"/>
      <c r="AA5182" s="1" t="s">
        <v>16</v>
      </c>
      <c r="AB5182" s="3" t="s">
        <v>12</v>
      </c>
      <c r="AC5182" s="23" t="s">
        <v>37782</v>
      </c>
      <c r="AD5182" s="23" t="s">
        <v>42998</v>
      </c>
      <c r="AE5182" t="s">
        <v>35394</v>
      </c>
    </row>
    <row r="5183" spans="1:31" ht="14.25" customHeight="1">
      <c r="A5183" s="1">
        <v>5182</v>
      </c>
      <c r="B5183" s="9" t="s">
        <v>6</v>
      </c>
      <c r="C5183" s="1" t="s">
        <v>4683</v>
      </c>
      <c r="D5183" s="1" t="s">
        <v>350</v>
      </c>
      <c r="E5183" s="1" t="s">
        <v>351</v>
      </c>
      <c r="F5183" s="1" t="s">
        <v>33817</v>
      </c>
      <c r="G5183" s="14">
        <v>9190644466</v>
      </c>
      <c r="H5183" s="1" t="s">
        <v>8</v>
      </c>
      <c r="I5183" s="1" t="s">
        <v>9</v>
      </c>
      <c r="J5183" s="1" t="s">
        <v>47297</v>
      </c>
      <c r="K5183" s="3" t="s">
        <v>63</v>
      </c>
      <c r="L5183" s="1" t="s">
        <v>47325</v>
      </c>
      <c r="M5183" s="3" t="s">
        <v>213</v>
      </c>
      <c r="N5183" s="3" t="str">
        <f>J5183</f>
        <v>[&lt;30 Lacs -50 Lacs]</v>
      </c>
      <c r="O5183" s="3" t="s">
        <v>17</v>
      </c>
      <c r="P5183" s="3" t="s">
        <v>47297</v>
      </c>
      <c r="Q5183" s="3" t="s">
        <v>42</v>
      </c>
      <c r="R5183" s="3" t="s">
        <v>47297</v>
      </c>
      <c r="S5183" s="3" t="s">
        <v>27</v>
      </c>
      <c r="T5183" s="3" t="s">
        <v>47297</v>
      </c>
      <c r="U5183" s="3" t="s">
        <v>117</v>
      </c>
      <c r="V5183" s="3" t="s">
        <v>47297</v>
      </c>
      <c r="W5183" s="3" t="s">
        <v>178</v>
      </c>
      <c r="X5183" s="3" t="s">
        <v>47297</v>
      </c>
      <c r="Y5183" s="3" t="s">
        <v>171</v>
      </c>
      <c r="Z5183" s="1" t="s">
        <v>47297</v>
      </c>
      <c r="AA5183" s="1" t="s">
        <v>16</v>
      </c>
      <c r="AB5183" s="3" t="s">
        <v>12</v>
      </c>
      <c r="AC5183" s="23" t="s">
        <v>37782</v>
      </c>
      <c r="AD5183" s="23" t="s">
        <v>42999</v>
      </c>
      <c r="AE5183" t="s">
        <v>35399</v>
      </c>
    </row>
    <row r="5184" spans="1:31" ht="14.25" customHeight="1">
      <c r="A5184" s="1">
        <v>5183</v>
      </c>
      <c r="B5184" s="1" t="s">
        <v>54</v>
      </c>
      <c r="C5184" s="1" t="s">
        <v>4686</v>
      </c>
      <c r="D5184" s="1" t="s">
        <v>371</v>
      </c>
      <c r="E5184" s="1" t="s">
        <v>489</v>
      </c>
      <c r="F5184" s="1" t="s">
        <v>31588</v>
      </c>
      <c r="G5184" s="14">
        <v>919494440149</v>
      </c>
      <c r="H5184" s="1" t="s">
        <v>20</v>
      </c>
      <c r="I5184" s="1" t="s">
        <v>41</v>
      </c>
      <c r="J5184" s="1" t="s">
        <v>47297</v>
      </c>
      <c r="K5184" s="3" t="s">
        <v>17</v>
      </c>
      <c r="L5184" s="1" t="s">
        <v>47325</v>
      </c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1"/>
      <c r="AA5184" s="1" t="s">
        <v>16</v>
      </c>
      <c r="AB5184" s="3" t="s">
        <v>12</v>
      </c>
      <c r="AC5184" s="23" t="s">
        <v>37782</v>
      </c>
      <c r="AD5184" s="23" t="s">
        <v>43000</v>
      </c>
      <c r="AE5184" t="s">
        <v>35410</v>
      </c>
    </row>
    <row r="5185" spans="1:31" ht="14.25" customHeight="1">
      <c r="A5185" s="1">
        <v>5184</v>
      </c>
      <c r="B5185" s="1" t="s">
        <v>54</v>
      </c>
      <c r="C5185" s="1" t="s">
        <v>4703</v>
      </c>
      <c r="D5185" s="1" t="s">
        <v>1025</v>
      </c>
      <c r="E5185" s="1" t="s">
        <v>12032</v>
      </c>
      <c r="F5185" s="1" t="s">
        <v>23120</v>
      </c>
      <c r="G5185" s="14">
        <v>9194994411</v>
      </c>
      <c r="H5185" s="1" t="s">
        <v>20</v>
      </c>
      <c r="I5185" s="1" t="s">
        <v>9</v>
      </c>
      <c r="J5185" s="1" t="s">
        <v>47297</v>
      </c>
      <c r="K5185" s="3" t="s">
        <v>42</v>
      </c>
      <c r="L5185" s="1" t="s">
        <v>47325</v>
      </c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1"/>
      <c r="AA5185" s="1" t="s">
        <v>16</v>
      </c>
      <c r="AB5185" s="3" t="s">
        <v>12</v>
      </c>
      <c r="AC5185" s="23" t="s">
        <v>37782</v>
      </c>
      <c r="AD5185" s="23" t="s">
        <v>43001</v>
      </c>
      <c r="AE5185" t="s">
        <v>35394</v>
      </c>
    </row>
    <row r="5186" spans="1:31" ht="14.25" customHeight="1">
      <c r="A5186" s="1">
        <v>5185</v>
      </c>
      <c r="B5186" s="9" t="s">
        <v>6</v>
      </c>
      <c r="C5186" s="1" t="s">
        <v>4713</v>
      </c>
      <c r="D5186" s="1" t="s">
        <v>486</v>
      </c>
      <c r="E5186" s="1" t="s">
        <v>362</v>
      </c>
      <c r="F5186" s="1" t="s">
        <v>31591</v>
      </c>
      <c r="G5186" s="14">
        <v>919444061664</v>
      </c>
      <c r="H5186" s="1" t="s">
        <v>8</v>
      </c>
      <c r="I5186" s="1" t="s">
        <v>9</v>
      </c>
      <c r="J5186" s="1" t="s">
        <v>47297</v>
      </c>
      <c r="K5186" s="3" t="s">
        <v>17</v>
      </c>
      <c r="L5186" s="1" t="s">
        <v>47325</v>
      </c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1"/>
      <c r="AA5186" s="1" t="s">
        <v>16</v>
      </c>
      <c r="AB5186" s="3" t="s">
        <v>12</v>
      </c>
      <c r="AC5186" s="23" t="s">
        <v>37782</v>
      </c>
      <c r="AD5186" s="23" t="s">
        <v>43002</v>
      </c>
      <c r="AE5186" t="s">
        <v>35409</v>
      </c>
    </row>
    <row r="5187" spans="1:31" ht="14.25" customHeight="1">
      <c r="A5187" s="1">
        <v>5186</v>
      </c>
      <c r="B5187" s="1" t="s">
        <v>54</v>
      </c>
      <c r="C5187" s="1" t="s">
        <v>4717</v>
      </c>
      <c r="D5187" s="1" t="s">
        <v>2542</v>
      </c>
      <c r="E5187" s="1" t="s">
        <v>5222</v>
      </c>
      <c r="F5187" s="1" t="s">
        <v>23126</v>
      </c>
      <c r="G5187" s="14">
        <v>919909444440</v>
      </c>
      <c r="H5187" s="1" t="s">
        <v>46</v>
      </c>
      <c r="I5187" s="1" t="s">
        <v>41</v>
      </c>
      <c r="J5187" s="1" t="s">
        <v>47297</v>
      </c>
      <c r="K5187" s="3" t="s">
        <v>17</v>
      </c>
      <c r="L5187" s="1" t="s">
        <v>47325</v>
      </c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1"/>
      <c r="AA5187" s="1" t="s">
        <v>16</v>
      </c>
      <c r="AB5187" s="3" t="s">
        <v>12</v>
      </c>
      <c r="AC5187" s="23" t="s">
        <v>37782</v>
      </c>
      <c r="AD5187" s="23" t="s">
        <v>40329</v>
      </c>
      <c r="AE5187" t="s">
        <v>35394</v>
      </c>
    </row>
    <row r="5188" spans="1:31" ht="14.25" customHeight="1">
      <c r="A5188" s="1">
        <v>5187</v>
      </c>
      <c r="B5188" s="1" t="s">
        <v>54</v>
      </c>
      <c r="C5188" s="1" t="s">
        <v>4740</v>
      </c>
      <c r="D5188" s="1" t="s">
        <v>1263</v>
      </c>
      <c r="E5188" s="1" t="s">
        <v>553</v>
      </c>
      <c r="F5188" s="1" t="s">
        <v>23137</v>
      </c>
      <c r="G5188" s="14">
        <v>91949416490</v>
      </c>
      <c r="H5188" s="1" t="s">
        <v>20</v>
      </c>
      <c r="I5188" s="1" t="s">
        <v>9</v>
      </c>
      <c r="J5188" s="1" t="s">
        <v>47297</v>
      </c>
      <c r="K5188" s="3" t="s">
        <v>42</v>
      </c>
      <c r="L5188" s="1" t="s">
        <v>47325</v>
      </c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1"/>
      <c r="AA5188" s="1" t="s">
        <v>16</v>
      </c>
      <c r="AB5188" s="3" t="s">
        <v>12</v>
      </c>
      <c r="AC5188" s="23" t="s">
        <v>37782</v>
      </c>
      <c r="AD5188" s="23" t="s">
        <v>43003</v>
      </c>
      <c r="AE5188" t="s">
        <v>35394</v>
      </c>
    </row>
    <row r="5189" spans="1:31" ht="14.25" customHeight="1">
      <c r="A5189" s="1">
        <v>5188</v>
      </c>
      <c r="B5189" s="1" t="s">
        <v>54</v>
      </c>
      <c r="C5189" s="1" t="s">
        <v>4749</v>
      </c>
      <c r="D5189" s="1" t="s">
        <v>6382</v>
      </c>
      <c r="E5189" s="1" t="s">
        <v>447</v>
      </c>
      <c r="F5189" s="1" t="s">
        <v>33830</v>
      </c>
      <c r="G5189" s="14">
        <v>914604491</v>
      </c>
      <c r="H5189" s="1" t="s">
        <v>8</v>
      </c>
      <c r="I5189" s="1" t="s">
        <v>41</v>
      </c>
      <c r="J5189" s="1" t="s">
        <v>47297</v>
      </c>
      <c r="K5189" s="3" t="s">
        <v>17</v>
      </c>
      <c r="L5189" s="1" t="s">
        <v>47325</v>
      </c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1"/>
      <c r="AA5189" s="1" t="s">
        <v>16</v>
      </c>
      <c r="AB5189" s="3" t="s">
        <v>12</v>
      </c>
      <c r="AC5189" s="23" t="s">
        <v>37782</v>
      </c>
      <c r="AD5189" s="23" t="s">
        <v>43004</v>
      </c>
      <c r="AE5189" t="s">
        <v>35399</v>
      </c>
    </row>
    <row r="5190" spans="1:31" ht="14.25" customHeight="1">
      <c r="A5190" s="1">
        <v>5189</v>
      </c>
      <c r="B5190" s="1" t="s">
        <v>54</v>
      </c>
      <c r="C5190" s="1" t="s">
        <v>4756</v>
      </c>
      <c r="D5190" s="1" t="s">
        <v>72</v>
      </c>
      <c r="E5190" s="1" t="s">
        <v>5861</v>
      </c>
      <c r="F5190" s="1" t="s">
        <v>23144</v>
      </c>
      <c r="G5190" s="14">
        <v>919496666</v>
      </c>
      <c r="H5190" s="1" t="s">
        <v>20</v>
      </c>
      <c r="I5190" s="1" t="s">
        <v>41</v>
      </c>
      <c r="J5190" s="1" t="s">
        <v>47297</v>
      </c>
      <c r="K5190" s="3" t="s">
        <v>17</v>
      </c>
      <c r="L5190" s="1" t="s">
        <v>47325</v>
      </c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1"/>
      <c r="AA5190" s="1" t="s">
        <v>16</v>
      </c>
      <c r="AB5190" s="3" t="s">
        <v>12</v>
      </c>
      <c r="AC5190" s="23" t="s">
        <v>37782</v>
      </c>
      <c r="AD5190" s="23" t="s">
        <v>43005</v>
      </c>
      <c r="AE5190" t="s">
        <v>35394</v>
      </c>
    </row>
    <row r="5191" spans="1:31" ht="14.25" customHeight="1">
      <c r="A5191" s="1">
        <v>5190</v>
      </c>
      <c r="B5191" s="9" t="s">
        <v>6</v>
      </c>
      <c r="C5191" s="1" t="s">
        <v>4776</v>
      </c>
      <c r="D5191" s="1" t="s">
        <v>2652</v>
      </c>
      <c r="E5191" s="1" t="s">
        <v>40</v>
      </c>
      <c r="F5191" s="1" t="s">
        <v>23155</v>
      </c>
      <c r="G5191" s="14">
        <v>9140000049</v>
      </c>
      <c r="H5191" s="1" t="s">
        <v>15</v>
      </c>
      <c r="I5191" s="1" t="s">
        <v>41</v>
      </c>
      <c r="J5191" s="1" t="s">
        <v>47297</v>
      </c>
      <c r="K5191" s="3" t="s">
        <v>17</v>
      </c>
      <c r="L5191" s="1" t="s">
        <v>47325</v>
      </c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1"/>
      <c r="AA5191" s="1" t="s">
        <v>16</v>
      </c>
      <c r="AB5191" s="3" t="s">
        <v>12</v>
      </c>
      <c r="AC5191" s="23" t="s">
        <v>37782</v>
      </c>
      <c r="AD5191" s="23" t="s">
        <v>43006</v>
      </c>
      <c r="AE5191" t="s">
        <v>35409</v>
      </c>
    </row>
    <row r="5192" spans="1:31" ht="14.25" customHeight="1">
      <c r="A5192" s="1">
        <v>5191</v>
      </c>
      <c r="B5192" s="9" t="s">
        <v>6</v>
      </c>
      <c r="C5192" s="1" t="s">
        <v>4789</v>
      </c>
      <c r="D5192" s="1" t="s">
        <v>1010</v>
      </c>
      <c r="E5192" s="1" t="s">
        <v>255</v>
      </c>
      <c r="F5192" s="1" t="s">
        <v>33833</v>
      </c>
      <c r="G5192" s="14">
        <v>919446969449</v>
      </c>
      <c r="H5192" s="1" t="s">
        <v>20</v>
      </c>
      <c r="I5192" s="1" t="s">
        <v>9</v>
      </c>
      <c r="J5192" s="1" t="s">
        <v>47297</v>
      </c>
      <c r="K5192" s="3" t="s">
        <v>17</v>
      </c>
      <c r="L5192" s="1" t="s">
        <v>47325</v>
      </c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1"/>
      <c r="AA5192" s="1" t="s">
        <v>11</v>
      </c>
      <c r="AB5192" s="3" t="s">
        <v>13</v>
      </c>
      <c r="AC5192" s="23" t="s">
        <v>37782</v>
      </c>
      <c r="AD5192" s="23" t="s">
        <v>43007</v>
      </c>
      <c r="AE5192" t="s">
        <v>35399</v>
      </c>
    </row>
    <row r="5193" spans="1:31" ht="14.25" customHeight="1">
      <c r="A5193" s="1">
        <v>5192</v>
      </c>
      <c r="B5193" s="1" t="s">
        <v>54</v>
      </c>
      <c r="C5193" s="1" t="s">
        <v>4790</v>
      </c>
      <c r="D5193" s="1" t="s">
        <v>318</v>
      </c>
      <c r="E5193" s="1" t="s">
        <v>6555</v>
      </c>
      <c r="F5193" s="1" t="s">
        <v>4791</v>
      </c>
      <c r="G5193" s="14">
        <v>919099661199</v>
      </c>
      <c r="H5193" s="1" t="s">
        <v>15</v>
      </c>
      <c r="I5193" s="1" t="s">
        <v>41</v>
      </c>
      <c r="J5193" s="1" t="s">
        <v>47297</v>
      </c>
      <c r="K5193" s="3" t="s">
        <v>17</v>
      </c>
      <c r="L5193" s="1" t="s">
        <v>47325</v>
      </c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1"/>
      <c r="AA5193" s="1" t="s">
        <v>16</v>
      </c>
      <c r="AB5193" s="3" t="s">
        <v>12</v>
      </c>
      <c r="AC5193" s="23" t="s">
        <v>37782</v>
      </c>
      <c r="AD5193" s="23" t="s">
        <v>43008</v>
      </c>
      <c r="AE5193" t="s">
        <v>35409</v>
      </c>
    </row>
    <row r="5194" spans="1:31" ht="14.25" customHeight="1">
      <c r="A5194" s="1">
        <v>5193</v>
      </c>
      <c r="B5194" s="9" t="s">
        <v>6</v>
      </c>
      <c r="C5194" s="1" t="s">
        <v>4815</v>
      </c>
      <c r="D5194" s="1" t="s">
        <v>1617</v>
      </c>
      <c r="E5194" s="1" t="s">
        <v>774</v>
      </c>
      <c r="F5194" s="1" t="s">
        <v>23174</v>
      </c>
      <c r="G5194" s="14">
        <v>91914149066</v>
      </c>
      <c r="H5194" s="1" t="s">
        <v>37</v>
      </c>
      <c r="I5194" s="1" t="s">
        <v>41</v>
      </c>
      <c r="J5194" s="1" t="s">
        <v>47297</v>
      </c>
      <c r="K5194" s="3" t="s">
        <v>17</v>
      </c>
      <c r="L5194" s="1" t="s">
        <v>47325</v>
      </c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1"/>
      <c r="AA5194" s="1" t="s">
        <v>16</v>
      </c>
      <c r="AB5194" s="3" t="s">
        <v>12</v>
      </c>
      <c r="AC5194" s="23" t="s">
        <v>37782</v>
      </c>
      <c r="AD5194" s="23" t="s">
        <v>43009</v>
      </c>
      <c r="AE5194" t="s">
        <v>35394</v>
      </c>
    </row>
    <row r="5195" spans="1:31" ht="14.25" customHeight="1">
      <c r="A5195" s="1">
        <v>5194</v>
      </c>
      <c r="B5195" s="9" t="s">
        <v>6</v>
      </c>
      <c r="C5195" s="1" t="s">
        <v>4825</v>
      </c>
      <c r="D5195" s="1" t="s">
        <v>36435</v>
      </c>
      <c r="E5195" s="1" t="s">
        <v>2836</v>
      </c>
      <c r="F5195" s="1" t="s">
        <v>23178</v>
      </c>
      <c r="G5195" s="14">
        <v>914141999664</v>
      </c>
      <c r="H5195" s="1" t="s">
        <v>20</v>
      </c>
      <c r="I5195" s="1" t="s">
        <v>41</v>
      </c>
      <c r="J5195" s="1" t="s">
        <v>47297</v>
      </c>
      <c r="K5195" s="3" t="s">
        <v>17</v>
      </c>
      <c r="L5195" s="1" t="s">
        <v>47325</v>
      </c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1"/>
      <c r="AA5195" s="1" t="s">
        <v>16</v>
      </c>
      <c r="AB5195" s="3" t="s">
        <v>12</v>
      </c>
      <c r="AC5195" s="23" t="s">
        <v>37782</v>
      </c>
      <c r="AD5195" s="23" t="s">
        <v>43010</v>
      </c>
      <c r="AE5195" t="s">
        <v>35410</v>
      </c>
    </row>
    <row r="5196" spans="1:31" ht="14.25" customHeight="1">
      <c r="A5196" s="1">
        <v>5195</v>
      </c>
      <c r="B5196" s="1" t="s">
        <v>54</v>
      </c>
      <c r="C5196" s="1" t="s">
        <v>4832</v>
      </c>
      <c r="D5196" s="1" t="s">
        <v>2140</v>
      </c>
      <c r="E5196" s="1" t="s">
        <v>40</v>
      </c>
      <c r="F5196" s="1" t="s">
        <v>23182</v>
      </c>
      <c r="G5196" s="14">
        <v>919149440</v>
      </c>
      <c r="H5196" s="1" t="s">
        <v>8</v>
      </c>
      <c r="I5196" s="1" t="s">
        <v>41</v>
      </c>
      <c r="J5196" s="1" t="s">
        <v>47297</v>
      </c>
      <c r="K5196" s="3" t="s">
        <v>17</v>
      </c>
      <c r="L5196" s="1" t="s">
        <v>47325</v>
      </c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1"/>
      <c r="AA5196" s="1" t="s">
        <v>16</v>
      </c>
      <c r="AB5196" s="3" t="s">
        <v>12</v>
      </c>
      <c r="AC5196" s="23" t="s">
        <v>37782</v>
      </c>
      <c r="AD5196" s="23" t="s">
        <v>43011</v>
      </c>
      <c r="AE5196" t="s">
        <v>35410</v>
      </c>
    </row>
    <row r="5197" spans="1:31" ht="14.25" customHeight="1">
      <c r="A5197" s="1">
        <v>5196</v>
      </c>
      <c r="B5197" s="1" t="s">
        <v>54</v>
      </c>
      <c r="C5197" s="1" t="s">
        <v>4855</v>
      </c>
      <c r="D5197" s="1" t="s">
        <v>1160</v>
      </c>
      <c r="E5197" s="1" t="s">
        <v>328</v>
      </c>
      <c r="F5197" s="1" t="s">
        <v>4856</v>
      </c>
      <c r="G5197" s="14">
        <v>919919960964</v>
      </c>
      <c r="H5197" s="1" t="s">
        <v>15</v>
      </c>
      <c r="I5197" s="1" t="s">
        <v>9</v>
      </c>
      <c r="J5197" s="1" t="s">
        <v>47297</v>
      </c>
      <c r="K5197" s="3" t="s">
        <v>17</v>
      </c>
      <c r="L5197" s="1" t="s">
        <v>47325</v>
      </c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1"/>
      <c r="AA5197" s="1" t="s">
        <v>11</v>
      </c>
      <c r="AB5197" s="3" t="s">
        <v>56</v>
      </c>
      <c r="AC5197" s="23" t="s">
        <v>37782</v>
      </c>
      <c r="AD5197" s="23" t="s">
        <v>41937</v>
      </c>
      <c r="AE5197" t="s">
        <v>35409</v>
      </c>
    </row>
    <row r="5198" spans="1:31" ht="14.25" customHeight="1">
      <c r="A5198" s="1">
        <v>5197</v>
      </c>
      <c r="B5198" s="9" t="s">
        <v>6</v>
      </c>
      <c r="C5198" s="1" t="s">
        <v>4877</v>
      </c>
      <c r="D5198" s="1" t="s">
        <v>1799</v>
      </c>
      <c r="E5198" s="1" t="s">
        <v>217</v>
      </c>
      <c r="F5198" s="1" t="s">
        <v>23203</v>
      </c>
      <c r="G5198" s="14">
        <v>919909960106</v>
      </c>
      <c r="H5198" s="1" t="s">
        <v>8</v>
      </c>
      <c r="I5198" s="1" t="s">
        <v>62</v>
      </c>
      <c r="J5198" s="1" t="s">
        <v>47297</v>
      </c>
      <c r="K5198" s="3" t="s">
        <v>17</v>
      </c>
      <c r="L5198" s="1" t="s">
        <v>47325</v>
      </c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1"/>
      <c r="AA5198" s="1" t="s">
        <v>11</v>
      </c>
      <c r="AB5198" s="3" t="s">
        <v>13</v>
      </c>
      <c r="AC5198" s="23" t="s">
        <v>37782</v>
      </c>
      <c r="AD5198" s="23" t="s">
        <v>43012</v>
      </c>
      <c r="AE5198" t="s">
        <v>35394</v>
      </c>
    </row>
    <row r="5199" spans="1:31" ht="14.25" customHeight="1">
      <c r="A5199" s="1">
        <v>5198</v>
      </c>
      <c r="B5199" s="1" t="s">
        <v>54</v>
      </c>
      <c r="C5199" s="1" t="s">
        <v>4900</v>
      </c>
      <c r="D5199" s="1" t="s">
        <v>546</v>
      </c>
      <c r="E5199" s="1" t="s">
        <v>29</v>
      </c>
      <c r="F5199" s="1" t="s">
        <v>23213</v>
      </c>
      <c r="G5199" s="14">
        <v>919664446944</v>
      </c>
      <c r="H5199" s="1" t="s">
        <v>15</v>
      </c>
      <c r="I5199" s="1" t="s">
        <v>41</v>
      </c>
      <c r="J5199" s="1" t="s">
        <v>47297</v>
      </c>
      <c r="K5199" s="3" t="s">
        <v>17</v>
      </c>
      <c r="L5199" s="1" t="s">
        <v>47325</v>
      </c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1"/>
      <c r="AA5199" s="1" t="s">
        <v>16</v>
      </c>
      <c r="AB5199" s="3" t="s">
        <v>12</v>
      </c>
      <c r="AC5199" s="23" t="s">
        <v>37782</v>
      </c>
      <c r="AD5199" s="23" t="s">
        <v>43013</v>
      </c>
      <c r="AE5199" t="s">
        <v>35410</v>
      </c>
    </row>
    <row r="5200" spans="1:31" ht="14.25" customHeight="1">
      <c r="A5200" s="1">
        <v>5199</v>
      </c>
      <c r="B5200" s="9" t="s">
        <v>6</v>
      </c>
      <c r="C5200" s="1" t="s">
        <v>4901</v>
      </c>
      <c r="D5200" s="1" t="s">
        <v>536</v>
      </c>
      <c r="E5200" s="1" t="s">
        <v>4902</v>
      </c>
      <c r="F5200" s="1" t="s">
        <v>33845</v>
      </c>
      <c r="G5200" s="14">
        <v>91944414011</v>
      </c>
      <c r="H5200" s="1" t="s">
        <v>15</v>
      </c>
      <c r="I5200" s="1" t="s">
        <v>9</v>
      </c>
      <c r="J5200" s="1" t="s">
        <v>47297</v>
      </c>
      <c r="K5200" s="3" t="s">
        <v>17</v>
      </c>
      <c r="L5200" s="1" t="s">
        <v>47325</v>
      </c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1"/>
      <c r="AA5200" s="1" t="s">
        <v>16</v>
      </c>
      <c r="AB5200" s="3" t="s">
        <v>12</v>
      </c>
      <c r="AC5200" s="23" t="s">
        <v>37782</v>
      </c>
      <c r="AD5200" s="23" t="s">
        <v>43014</v>
      </c>
      <c r="AE5200" t="s">
        <v>35394</v>
      </c>
    </row>
    <row r="5201" spans="1:31" ht="14.25" customHeight="1">
      <c r="A5201" s="1">
        <v>5200</v>
      </c>
      <c r="B5201" s="1" t="s">
        <v>54</v>
      </c>
      <c r="C5201" s="1" t="s">
        <v>4903</v>
      </c>
      <c r="D5201" s="1" t="s">
        <v>2467</v>
      </c>
      <c r="E5201" s="1" t="s">
        <v>13262</v>
      </c>
      <c r="F5201" s="1" t="s">
        <v>23214</v>
      </c>
      <c r="G5201" s="14">
        <v>91994690910</v>
      </c>
      <c r="H5201" s="1" t="s">
        <v>20</v>
      </c>
      <c r="I5201" s="1" t="s">
        <v>62</v>
      </c>
      <c r="J5201" s="1" t="s">
        <v>47297</v>
      </c>
      <c r="K5201" s="3" t="s">
        <v>42</v>
      </c>
      <c r="L5201" s="1" t="s">
        <v>47325</v>
      </c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1"/>
      <c r="AA5201" s="1" t="s">
        <v>16</v>
      </c>
      <c r="AB5201" s="3" t="s">
        <v>12</v>
      </c>
      <c r="AC5201" s="23" t="s">
        <v>37782</v>
      </c>
      <c r="AD5201" s="23" t="s">
        <v>43015</v>
      </c>
      <c r="AE5201" t="s">
        <v>35394</v>
      </c>
    </row>
    <row r="5202" spans="1:31" ht="14.25" customHeight="1">
      <c r="A5202" s="1">
        <v>5201</v>
      </c>
      <c r="B5202" s="1" t="s">
        <v>54</v>
      </c>
      <c r="C5202" s="1" t="s">
        <v>4914</v>
      </c>
      <c r="D5202" s="1" t="s">
        <v>2488</v>
      </c>
      <c r="E5202" s="1" t="s">
        <v>139</v>
      </c>
      <c r="F5202" s="1" t="s">
        <v>23218</v>
      </c>
      <c r="G5202" s="14">
        <v>91964449496</v>
      </c>
      <c r="H5202" s="1" t="s">
        <v>15</v>
      </c>
      <c r="I5202" s="1" t="s">
        <v>41</v>
      </c>
      <c r="J5202" s="1" t="s">
        <v>47297</v>
      </c>
      <c r="K5202" s="3" t="s">
        <v>17</v>
      </c>
      <c r="L5202" s="1" t="s">
        <v>47325</v>
      </c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1"/>
      <c r="AA5202" s="1" t="s">
        <v>16</v>
      </c>
      <c r="AB5202" s="3" t="s">
        <v>12</v>
      </c>
      <c r="AC5202" s="23" t="s">
        <v>37801</v>
      </c>
      <c r="AD5202" s="23" t="s">
        <v>43016</v>
      </c>
      <c r="AE5202" t="s">
        <v>35399</v>
      </c>
    </row>
    <row r="5203" spans="1:31" ht="14.25" customHeight="1">
      <c r="A5203" s="1">
        <v>5202</v>
      </c>
      <c r="B5203" s="1" t="s">
        <v>54</v>
      </c>
      <c r="C5203" s="1" t="s">
        <v>4921</v>
      </c>
      <c r="D5203" s="1" t="s">
        <v>2317</v>
      </c>
      <c r="E5203" s="1" t="s">
        <v>2725</v>
      </c>
      <c r="F5203" s="1" t="s">
        <v>31609</v>
      </c>
      <c r="G5203" s="14">
        <v>919946014606</v>
      </c>
      <c r="H5203" s="1" t="s">
        <v>8</v>
      </c>
      <c r="I5203" s="1" t="s">
        <v>41</v>
      </c>
      <c r="J5203" s="1" t="s">
        <v>47297</v>
      </c>
      <c r="K5203" s="3" t="s">
        <v>17</v>
      </c>
      <c r="L5203" s="1" t="s">
        <v>47325</v>
      </c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1"/>
      <c r="AA5203" s="1" t="s">
        <v>16</v>
      </c>
      <c r="AB5203" s="3" t="s">
        <v>12</v>
      </c>
      <c r="AC5203" s="23" t="s">
        <v>37801</v>
      </c>
      <c r="AD5203" s="23" t="s">
        <v>43017</v>
      </c>
      <c r="AE5203" t="s">
        <v>35409</v>
      </c>
    </row>
    <row r="5204" spans="1:31" ht="14.25" customHeight="1">
      <c r="A5204" s="1">
        <v>5203</v>
      </c>
      <c r="B5204" s="1" t="s">
        <v>54</v>
      </c>
      <c r="C5204" s="1" t="s">
        <v>4927</v>
      </c>
      <c r="D5204" s="1" t="s">
        <v>2162</v>
      </c>
      <c r="E5204" s="1" t="s">
        <v>1804</v>
      </c>
      <c r="F5204" s="1" t="s">
        <v>23224</v>
      </c>
      <c r="G5204" s="14">
        <v>914604666166</v>
      </c>
      <c r="H5204" s="1" t="s">
        <v>8</v>
      </c>
      <c r="I5204" s="1" t="s">
        <v>41</v>
      </c>
      <c r="J5204" s="1" t="s">
        <v>47297</v>
      </c>
      <c r="K5204" s="3" t="s">
        <v>17</v>
      </c>
      <c r="L5204" s="1" t="s">
        <v>47325</v>
      </c>
      <c r="M5204" s="4" t="s">
        <v>42</v>
      </c>
      <c r="N5204" s="3" t="str">
        <f>J5204</f>
        <v>[&lt;30 Lacs -50 Lacs]</v>
      </c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1"/>
      <c r="AA5204" s="1" t="s">
        <v>16</v>
      </c>
      <c r="AB5204" s="3" t="s">
        <v>12</v>
      </c>
      <c r="AC5204" s="23" t="s">
        <v>37801</v>
      </c>
      <c r="AD5204" s="23" t="s">
        <v>43018</v>
      </c>
      <c r="AE5204" t="s">
        <v>35410</v>
      </c>
    </row>
    <row r="5205" spans="1:31" ht="14.25" customHeight="1">
      <c r="A5205" s="1">
        <v>5204</v>
      </c>
      <c r="B5205" s="9" t="s">
        <v>6</v>
      </c>
      <c r="C5205" s="1" t="s">
        <v>4935</v>
      </c>
      <c r="D5205" s="1" t="s">
        <v>1968</v>
      </c>
      <c r="E5205" s="1" t="s">
        <v>73</v>
      </c>
      <c r="F5205" s="1" t="s">
        <v>23228</v>
      </c>
      <c r="G5205" s="14">
        <v>9141609690</v>
      </c>
      <c r="H5205" s="1" t="s">
        <v>20</v>
      </c>
      <c r="I5205" s="1" t="s">
        <v>41</v>
      </c>
      <c r="J5205" s="1" t="s">
        <v>47297</v>
      </c>
      <c r="K5205" s="3" t="s">
        <v>213</v>
      </c>
      <c r="L5205" s="1" t="s">
        <v>47325</v>
      </c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1"/>
      <c r="AA5205" s="1" t="s">
        <v>16</v>
      </c>
      <c r="AB5205" s="3" t="s">
        <v>12</v>
      </c>
      <c r="AC5205" s="23" t="s">
        <v>37801</v>
      </c>
      <c r="AD5205" s="23" t="s">
        <v>40137</v>
      </c>
      <c r="AE5205" t="s">
        <v>35410</v>
      </c>
    </row>
    <row r="5206" spans="1:31" ht="14.25" customHeight="1">
      <c r="A5206" s="1">
        <v>5205</v>
      </c>
      <c r="B5206" s="9" t="s">
        <v>6</v>
      </c>
      <c r="C5206" s="1" t="s">
        <v>4939</v>
      </c>
      <c r="D5206" s="1" t="s">
        <v>699</v>
      </c>
      <c r="E5206" s="1" t="s">
        <v>4940</v>
      </c>
      <c r="F5206" s="1" t="s">
        <v>23232</v>
      </c>
      <c r="G5206" s="14">
        <v>9199944966</v>
      </c>
      <c r="H5206" s="1" t="s">
        <v>8</v>
      </c>
      <c r="I5206" s="1" t="s">
        <v>41</v>
      </c>
      <c r="J5206" s="1" t="s">
        <v>47297</v>
      </c>
      <c r="K5206" s="3" t="s">
        <v>17</v>
      </c>
      <c r="L5206" s="1" t="s">
        <v>47325</v>
      </c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1"/>
      <c r="AA5206" s="1" t="s">
        <v>16</v>
      </c>
      <c r="AB5206" s="3" t="s">
        <v>12</v>
      </c>
      <c r="AC5206" s="23" t="s">
        <v>37801</v>
      </c>
      <c r="AD5206" s="23" t="s">
        <v>43019</v>
      </c>
      <c r="AE5206" t="s">
        <v>35409</v>
      </c>
    </row>
    <row r="5207" spans="1:31" ht="14.25" customHeight="1">
      <c r="A5207" s="1">
        <v>5206</v>
      </c>
      <c r="B5207" s="1" t="s">
        <v>54</v>
      </c>
      <c r="C5207" s="1" t="s">
        <v>4947</v>
      </c>
      <c r="D5207" s="1" t="s">
        <v>5328</v>
      </c>
      <c r="E5207" s="1" t="s">
        <v>36862</v>
      </c>
      <c r="F5207" s="1" t="s">
        <v>23238</v>
      </c>
      <c r="G5207" s="14">
        <v>91940906440</v>
      </c>
      <c r="H5207" s="1" t="s">
        <v>37</v>
      </c>
      <c r="I5207" s="1" t="s">
        <v>9</v>
      </c>
      <c r="J5207" s="1" t="s">
        <v>47297</v>
      </c>
      <c r="K5207" s="3" t="s">
        <v>17</v>
      </c>
      <c r="L5207" s="1" t="s">
        <v>47325</v>
      </c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1"/>
      <c r="AA5207" s="1" t="s">
        <v>11</v>
      </c>
      <c r="AB5207" s="3" t="s">
        <v>13</v>
      </c>
      <c r="AC5207" s="23" t="s">
        <v>37801</v>
      </c>
      <c r="AD5207" s="23" t="s">
        <v>43020</v>
      </c>
      <c r="AE5207" t="s">
        <v>35409</v>
      </c>
    </row>
    <row r="5208" spans="1:31" ht="14.25" customHeight="1">
      <c r="A5208" s="1">
        <v>5207</v>
      </c>
      <c r="B5208" s="9" t="s">
        <v>6</v>
      </c>
      <c r="C5208" s="1" t="s">
        <v>4954</v>
      </c>
      <c r="D5208" s="1" t="s">
        <v>4955</v>
      </c>
      <c r="E5208" s="1" t="s">
        <v>73</v>
      </c>
      <c r="F5208" s="1" t="s">
        <v>33850</v>
      </c>
      <c r="G5208" s="14">
        <v>91949949666</v>
      </c>
      <c r="H5208" s="1" t="s">
        <v>20</v>
      </c>
      <c r="I5208" s="1" t="s">
        <v>33</v>
      </c>
      <c r="J5208" s="1" t="s">
        <v>47297</v>
      </c>
      <c r="K5208" s="3" t="s">
        <v>42</v>
      </c>
      <c r="L5208" s="1" t="s">
        <v>47325</v>
      </c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1"/>
      <c r="AA5208" s="1" t="s">
        <v>16</v>
      </c>
      <c r="AB5208" s="3" t="s">
        <v>12</v>
      </c>
      <c r="AC5208" s="23" t="s">
        <v>37801</v>
      </c>
      <c r="AD5208" s="23" t="s">
        <v>43021</v>
      </c>
      <c r="AE5208" t="s">
        <v>35399</v>
      </c>
    </row>
    <row r="5209" spans="1:31" ht="14.25" customHeight="1">
      <c r="A5209" s="1">
        <v>5208</v>
      </c>
      <c r="B5209" s="1" t="s">
        <v>54</v>
      </c>
      <c r="C5209" s="1" t="s">
        <v>4957</v>
      </c>
      <c r="D5209" s="1" t="s">
        <v>2890</v>
      </c>
      <c r="E5209" s="1" t="s">
        <v>506</v>
      </c>
      <c r="F5209" s="1" t="s">
        <v>23244</v>
      </c>
      <c r="G5209" s="14">
        <v>914144199644</v>
      </c>
      <c r="H5209" s="1" t="s">
        <v>8</v>
      </c>
      <c r="I5209" s="1" t="s">
        <v>41</v>
      </c>
      <c r="J5209" s="1" t="s">
        <v>47297</v>
      </c>
      <c r="K5209" s="3" t="s">
        <v>17</v>
      </c>
      <c r="L5209" s="1" t="s">
        <v>47325</v>
      </c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1"/>
      <c r="AA5209" s="1" t="s">
        <v>16</v>
      </c>
      <c r="AB5209" s="3" t="s">
        <v>12</v>
      </c>
      <c r="AC5209" s="23" t="s">
        <v>37801</v>
      </c>
      <c r="AD5209" s="23" t="s">
        <v>43022</v>
      </c>
      <c r="AE5209" t="s">
        <v>35410</v>
      </c>
    </row>
    <row r="5210" spans="1:31" ht="14.25" customHeight="1">
      <c r="A5210" s="1">
        <v>5209</v>
      </c>
      <c r="B5210" s="1" t="s">
        <v>54</v>
      </c>
      <c r="C5210" s="1" t="s">
        <v>4969</v>
      </c>
      <c r="D5210" s="1" t="s">
        <v>1631</v>
      </c>
      <c r="E5210" s="1" t="s">
        <v>1601</v>
      </c>
      <c r="F5210" s="1" t="s">
        <v>23250</v>
      </c>
      <c r="G5210" s="14">
        <v>919909499966</v>
      </c>
      <c r="H5210" s="1" t="s">
        <v>20</v>
      </c>
      <c r="I5210" s="1" t="s">
        <v>62</v>
      </c>
      <c r="J5210" s="1" t="s">
        <v>47297</v>
      </c>
      <c r="K5210" s="3" t="s">
        <v>42</v>
      </c>
      <c r="L5210" s="1" t="s">
        <v>47325</v>
      </c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1"/>
      <c r="AA5210" s="1" t="s">
        <v>16</v>
      </c>
      <c r="AB5210" s="3" t="s">
        <v>12</v>
      </c>
      <c r="AC5210" s="23" t="s">
        <v>37801</v>
      </c>
      <c r="AD5210" s="23" t="s">
        <v>43023</v>
      </c>
      <c r="AE5210" t="s">
        <v>35409</v>
      </c>
    </row>
    <row r="5211" spans="1:31" ht="14.25" customHeight="1">
      <c r="A5211" s="1">
        <v>5210</v>
      </c>
      <c r="B5211" s="9" t="s">
        <v>6</v>
      </c>
      <c r="C5211" s="1" t="s">
        <v>4994</v>
      </c>
      <c r="D5211" s="1" t="s">
        <v>636</v>
      </c>
      <c r="E5211" s="1" t="s">
        <v>4995</v>
      </c>
      <c r="F5211" s="1" t="s">
        <v>23259</v>
      </c>
      <c r="G5211" s="14">
        <v>9109664949</v>
      </c>
      <c r="H5211" s="1" t="s">
        <v>46</v>
      </c>
      <c r="I5211" s="1" t="s">
        <v>41</v>
      </c>
      <c r="J5211" s="1" t="s">
        <v>47297</v>
      </c>
      <c r="K5211" s="3" t="s">
        <v>17</v>
      </c>
      <c r="L5211" s="1" t="s">
        <v>47325</v>
      </c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1"/>
      <c r="AA5211" s="1" t="s">
        <v>16</v>
      </c>
      <c r="AB5211" s="3" t="s">
        <v>12</v>
      </c>
      <c r="AC5211" s="23" t="s">
        <v>37801</v>
      </c>
      <c r="AD5211" s="23" t="s">
        <v>43024</v>
      </c>
      <c r="AE5211" t="s">
        <v>35409</v>
      </c>
    </row>
    <row r="5212" spans="1:31" ht="14.25" customHeight="1">
      <c r="A5212" s="1">
        <v>5211</v>
      </c>
      <c r="B5212" s="1" t="s">
        <v>54</v>
      </c>
      <c r="C5212" s="1" t="s">
        <v>5009</v>
      </c>
      <c r="D5212" s="1" t="s">
        <v>546</v>
      </c>
      <c r="E5212" s="1" t="s">
        <v>87</v>
      </c>
      <c r="F5212" s="1" t="s">
        <v>33858</v>
      </c>
      <c r="G5212" s="14">
        <v>91910604694</v>
      </c>
      <c r="H5212" s="1" t="s">
        <v>20</v>
      </c>
      <c r="I5212" s="1" t="s">
        <v>41</v>
      </c>
      <c r="J5212" s="1" t="s">
        <v>47297</v>
      </c>
      <c r="K5212" s="3" t="s">
        <v>17</v>
      </c>
      <c r="L5212" s="1" t="s">
        <v>47325</v>
      </c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1"/>
      <c r="AA5212" s="1" t="s">
        <v>16</v>
      </c>
      <c r="AB5212" s="3" t="s">
        <v>12</v>
      </c>
      <c r="AC5212" s="23" t="s">
        <v>37801</v>
      </c>
      <c r="AD5212" s="23" t="s">
        <v>43025</v>
      </c>
      <c r="AE5212" t="s">
        <v>35394</v>
      </c>
    </row>
    <row r="5213" spans="1:31" ht="14.25" customHeight="1">
      <c r="A5213" s="1">
        <v>5212</v>
      </c>
      <c r="B5213" s="9" t="s">
        <v>6</v>
      </c>
      <c r="C5213" s="1" t="s">
        <v>5012</v>
      </c>
      <c r="D5213" s="1" t="s">
        <v>5013</v>
      </c>
      <c r="E5213" s="1" t="s">
        <v>5014</v>
      </c>
      <c r="F5213" s="1" t="s">
        <v>23267</v>
      </c>
      <c r="G5213" s="14">
        <v>919444661669</v>
      </c>
      <c r="H5213" s="1" t="s">
        <v>20</v>
      </c>
      <c r="I5213" s="1" t="s">
        <v>41</v>
      </c>
      <c r="J5213" s="1" t="s">
        <v>47297</v>
      </c>
      <c r="K5213" s="3" t="s">
        <v>17</v>
      </c>
      <c r="L5213" s="1" t="s">
        <v>47325</v>
      </c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1"/>
      <c r="AA5213" s="1" t="s">
        <v>16</v>
      </c>
      <c r="AB5213" s="3" t="s">
        <v>12</v>
      </c>
      <c r="AC5213" s="23" t="s">
        <v>37801</v>
      </c>
      <c r="AD5213" s="23" t="s">
        <v>43026</v>
      </c>
      <c r="AE5213" t="s">
        <v>35394</v>
      </c>
    </row>
    <row r="5214" spans="1:31" ht="14.25" customHeight="1">
      <c r="A5214" s="1">
        <v>5213</v>
      </c>
      <c r="B5214" s="1" t="s">
        <v>54</v>
      </c>
      <c r="C5214" s="1" t="s">
        <v>5023</v>
      </c>
      <c r="D5214" s="1" t="s">
        <v>1617</v>
      </c>
      <c r="E5214" s="1" t="s">
        <v>5861</v>
      </c>
      <c r="F5214" s="1" t="s">
        <v>23273</v>
      </c>
      <c r="G5214" s="14">
        <v>914404660</v>
      </c>
      <c r="H5214" s="1" t="s">
        <v>15</v>
      </c>
      <c r="I5214" s="1" t="s">
        <v>41</v>
      </c>
      <c r="J5214" s="1" t="s">
        <v>47297</v>
      </c>
      <c r="K5214" s="3" t="s">
        <v>63</v>
      </c>
      <c r="L5214" s="1" t="s">
        <v>47325</v>
      </c>
      <c r="M5214" s="3" t="s">
        <v>213</v>
      </c>
      <c r="N5214" s="3" t="str">
        <f>J5214</f>
        <v>[&lt;30 Lacs -50 Lacs]</v>
      </c>
      <c r="O5214" s="3" t="s">
        <v>17</v>
      </c>
      <c r="P5214" s="3" t="s">
        <v>47297</v>
      </c>
      <c r="Q5214" s="3" t="s">
        <v>42</v>
      </c>
      <c r="R5214" s="3" t="s">
        <v>47297</v>
      </c>
      <c r="S5214" s="3" t="s">
        <v>27</v>
      </c>
      <c r="T5214" s="3" t="s">
        <v>47297</v>
      </c>
      <c r="U5214" s="3" t="s">
        <v>117</v>
      </c>
      <c r="V5214" s="3" t="s">
        <v>47297</v>
      </c>
      <c r="W5214" s="3" t="s">
        <v>178</v>
      </c>
      <c r="X5214" s="3" t="s">
        <v>47297</v>
      </c>
      <c r="Y5214" s="3" t="s">
        <v>171</v>
      </c>
      <c r="Z5214" s="1" t="s">
        <v>47297</v>
      </c>
      <c r="AA5214" s="1" t="s">
        <v>16</v>
      </c>
      <c r="AB5214" s="3" t="s">
        <v>12</v>
      </c>
      <c r="AC5214" s="23" t="s">
        <v>37801</v>
      </c>
      <c r="AD5214" s="23" t="s">
        <v>40140</v>
      </c>
      <c r="AE5214" t="s">
        <v>35409</v>
      </c>
    </row>
    <row r="5215" spans="1:31" ht="14.25" customHeight="1">
      <c r="A5215" s="1">
        <v>5214</v>
      </c>
      <c r="B5215" s="9" t="s">
        <v>6</v>
      </c>
      <c r="C5215" s="1" t="s">
        <v>5037</v>
      </c>
      <c r="D5215" s="1" t="s">
        <v>1305</v>
      </c>
      <c r="E5215" s="1" t="s">
        <v>788</v>
      </c>
      <c r="F5215" s="1" t="s">
        <v>23280</v>
      </c>
      <c r="G5215" s="14">
        <v>919919691994</v>
      </c>
      <c r="H5215" s="1" t="s">
        <v>8</v>
      </c>
      <c r="I5215" s="1" t="s">
        <v>41</v>
      </c>
      <c r="J5215" s="1" t="s">
        <v>47297</v>
      </c>
      <c r="K5215" s="3" t="s">
        <v>17</v>
      </c>
      <c r="L5215" s="1" t="s">
        <v>47325</v>
      </c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1"/>
      <c r="AA5215" s="1" t="s">
        <v>16</v>
      </c>
      <c r="AB5215" s="3" t="s">
        <v>12</v>
      </c>
      <c r="AC5215" s="23" t="s">
        <v>37801</v>
      </c>
      <c r="AD5215" s="23" t="s">
        <v>43027</v>
      </c>
      <c r="AE5215" t="s">
        <v>35409</v>
      </c>
    </row>
    <row r="5216" spans="1:31" ht="14.25" customHeight="1">
      <c r="A5216" s="1">
        <v>5215</v>
      </c>
      <c r="B5216" s="9" t="s">
        <v>6</v>
      </c>
      <c r="C5216" s="1" t="s">
        <v>5049</v>
      </c>
      <c r="D5216" s="1" t="s">
        <v>773</v>
      </c>
      <c r="E5216" s="1" t="s">
        <v>5050</v>
      </c>
      <c r="F5216" s="1" t="s">
        <v>23287</v>
      </c>
      <c r="G5216" s="14">
        <v>9199964960</v>
      </c>
      <c r="H5216" s="1" t="s">
        <v>20</v>
      </c>
      <c r="I5216" s="1" t="s">
        <v>41</v>
      </c>
      <c r="J5216" s="1" t="s">
        <v>47297</v>
      </c>
      <c r="K5216" s="3" t="s">
        <v>17</v>
      </c>
      <c r="L5216" s="1" t="s">
        <v>47325</v>
      </c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1"/>
      <c r="AA5216" s="1" t="s">
        <v>16</v>
      </c>
      <c r="AB5216" s="3" t="s">
        <v>12</v>
      </c>
      <c r="AC5216" s="23" t="s">
        <v>37801</v>
      </c>
      <c r="AD5216" s="23" t="s">
        <v>43028</v>
      </c>
      <c r="AE5216" t="s">
        <v>35409</v>
      </c>
    </row>
    <row r="5217" spans="1:31" ht="14.25" customHeight="1">
      <c r="A5217" s="1">
        <v>5216</v>
      </c>
      <c r="B5217" s="1" t="s">
        <v>54</v>
      </c>
      <c r="C5217" s="1" t="s">
        <v>5052</v>
      </c>
      <c r="D5217" s="1" t="s">
        <v>506</v>
      </c>
      <c r="E5217" s="1"/>
      <c r="F5217" s="1" t="s">
        <v>31622</v>
      </c>
      <c r="G5217" s="14">
        <v>91990149494</v>
      </c>
      <c r="H5217" s="1" t="s">
        <v>20</v>
      </c>
      <c r="I5217" s="1" t="s">
        <v>9</v>
      </c>
      <c r="J5217" s="1" t="s">
        <v>47297</v>
      </c>
      <c r="K5217" s="3" t="s">
        <v>17</v>
      </c>
      <c r="L5217" s="1" t="s">
        <v>47325</v>
      </c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1"/>
      <c r="AA5217" s="1" t="s">
        <v>11</v>
      </c>
      <c r="AB5217" s="3" t="s">
        <v>13</v>
      </c>
      <c r="AC5217" s="23" t="s">
        <v>37801</v>
      </c>
      <c r="AD5217" s="23" t="s">
        <v>43029</v>
      </c>
      <c r="AE5217" t="s">
        <v>35410</v>
      </c>
    </row>
    <row r="5218" spans="1:31" ht="14.25" customHeight="1">
      <c r="A5218" s="1">
        <v>5217</v>
      </c>
      <c r="B5218" s="1" t="s">
        <v>54</v>
      </c>
      <c r="C5218" s="1" t="s">
        <v>5065</v>
      </c>
      <c r="D5218" s="1" t="s">
        <v>3616</v>
      </c>
      <c r="E5218" s="1" t="s">
        <v>36863</v>
      </c>
      <c r="F5218" s="1" t="s">
        <v>23294</v>
      </c>
      <c r="G5218" s="14">
        <v>91696669401</v>
      </c>
      <c r="H5218" s="1" t="s">
        <v>20</v>
      </c>
      <c r="I5218" s="1" t="s">
        <v>41</v>
      </c>
      <c r="J5218" s="1" t="s">
        <v>47297</v>
      </c>
      <c r="K5218" s="3" t="s">
        <v>63</v>
      </c>
      <c r="L5218" s="1" t="s">
        <v>47325</v>
      </c>
      <c r="M5218" s="3" t="s">
        <v>213</v>
      </c>
      <c r="N5218" s="3" t="str">
        <f>J5218</f>
        <v>[&lt;30 Lacs -50 Lacs]</v>
      </c>
      <c r="O5218" s="3" t="s">
        <v>17</v>
      </c>
      <c r="P5218" s="3" t="s">
        <v>47297</v>
      </c>
      <c r="Q5218" s="3" t="s">
        <v>42</v>
      </c>
      <c r="R5218" s="3" t="s">
        <v>47297</v>
      </c>
      <c r="S5218" s="3" t="s">
        <v>27</v>
      </c>
      <c r="T5218" s="3" t="s">
        <v>47297</v>
      </c>
      <c r="U5218" s="3" t="s">
        <v>117</v>
      </c>
      <c r="V5218" s="3" t="s">
        <v>47297</v>
      </c>
      <c r="W5218" s="3" t="s">
        <v>178</v>
      </c>
      <c r="X5218" s="3" t="s">
        <v>47297</v>
      </c>
      <c r="Y5218" s="3" t="s">
        <v>171</v>
      </c>
      <c r="Z5218" s="1" t="s">
        <v>47297</v>
      </c>
      <c r="AA5218" s="1" t="s">
        <v>16</v>
      </c>
      <c r="AB5218" s="3" t="s">
        <v>12</v>
      </c>
      <c r="AC5218" s="23" t="s">
        <v>37801</v>
      </c>
      <c r="AD5218" s="23" t="s">
        <v>43030</v>
      </c>
      <c r="AE5218" t="s">
        <v>35399</v>
      </c>
    </row>
    <row r="5219" spans="1:31" ht="14.25" customHeight="1">
      <c r="A5219" s="1">
        <v>5218</v>
      </c>
      <c r="B5219" s="9" t="s">
        <v>6</v>
      </c>
      <c r="C5219" s="1" t="s">
        <v>5072</v>
      </c>
      <c r="D5219" s="1" t="s">
        <v>5073</v>
      </c>
      <c r="E5219" s="1" t="s">
        <v>1889</v>
      </c>
      <c r="F5219" s="1" t="s">
        <v>23297</v>
      </c>
      <c r="G5219" s="14">
        <v>919446164901</v>
      </c>
      <c r="H5219" s="1" t="s">
        <v>20</v>
      </c>
      <c r="I5219" s="1" t="s">
        <v>9</v>
      </c>
      <c r="J5219" s="1" t="s">
        <v>47297</v>
      </c>
      <c r="K5219" s="3" t="s">
        <v>17</v>
      </c>
      <c r="L5219" s="1" t="s">
        <v>47325</v>
      </c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1"/>
      <c r="AA5219" s="1" t="s">
        <v>11</v>
      </c>
      <c r="AB5219" s="3" t="s">
        <v>538</v>
      </c>
      <c r="AC5219" s="23" t="s">
        <v>37801</v>
      </c>
      <c r="AD5219" s="23" t="s">
        <v>43031</v>
      </c>
      <c r="AE5219" t="s">
        <v>35394</v>
      </c>
    </row>
    <row r="5220" spans="1:31" ht="14.25" customHeight="1">
      <c r="A5220" s="1">
        <v>5219</v>
      </c>
      <c r="B5220" s="1" t="s">
        <v>54</v>
      </c>
      <c r="C5220" s="1" t="s">
        <v>5076</v>
      </c>
      <c r="D5220" s="1" t="s">
        <v>35737</v>
      </c>
      <c r="E5220" s="1" t="s">
        <v>1725</v>
      </c>
      <c r="F5220" s="1" t="s">
        <v>23299</v>
      </c>
      <c r="G5220" s="14">
        <v>9199444619</v>
      </c>
      <c r="H5220" s="1" t="s">
        <v>20</v>
      </c>
      <c r="I5220" s="1" t="s">
        <v>41</v>
      </c>
      <c r="J5220" s="1" t="s">
        <v>47297</v>
      </c>
      <c r="K5220" s="3" t="s">
        <v>63</v>
      </c>
      <c r="L5220" s="1" t="s">
        <v>47325</v>
      </c>
      <c r="M5220" s="3" t="s">
        <v>213</v>
      </c>
      <c r="N5220" s="3" t="str">
        <f t="shared" ref="N5220:N5222" si="144">J5220</f>
        <v>[&lt;30 Lacs -50 Lacs]</v>
      </c>
      <c r="O5220" s="3" t="s">
        <v>17</v>
      </c>
      <c r="P5220" s="3" t="s">
        <v>47297</v>
      </c>
      <c r="Q5220" s="3" t="s">
        <v>42</v>
      </c>
      <c r="R5220" s="3" t="s">
        <v>47297</v>
      </c>
      <c r="S5220" s="3" t="s">
        <v>27</v>
      </c>
      <c r="T5220" s="3" t="s">
        <v>47297</v>
      </c>
      <c r="U5220" s="3" t="s">
        <v>117</v>
      </c>
      <c r="V5220" s="3" t="s">
        <v>47297</v>
      </c>
      <c r="W5220" s="3" t="s">
        <v>178</v>
      </c>
      <c r="X5220" s="3" t="s">
        <v>47297</v>
      </c>
      <c r="Y5220" s="3" t="s">
        <v>171</v>
      </c>
      <c r="Z5220" s="1" t="s">
        <v>47297</v>
      </c>
      <c r="AA5220" s="1" t="s">
        <v>16</v>
      </c>
      <c r="AB5220" s="3" t="s">
        <v>12</v>
      </c>
      <c r="AC5220" s="23" t="s">
        <v>37801</v>
      </c>
      <c r="AD5220" s="23" t="s">
        <v>42234</v>
      </c>
      <c r="AE5220" t="s">
        <v>35394</v>
      </c>
    </row>
    <row r="5221" spans="1:31" ht="14.25" customHeight="1">
      <c r="A5221" s="1">
        <v>5220</v>
      </c>
      <c r="B5221" s="1" t="s">
        <v>54</v>
      </c>
      <c r="C5221" s="1" t="s">
        <v>5091</v>
      </c>
      <c r="D5221" s="1" t="s">
        <v>1689</v>
      </c>
      <c r="E5221" s="1" t="s">
        <v>36864</v>
      </c>
      <c r="F5221" s="1" t="s">
        <v>23309</v>
      </c>
      <c r="G5221" s="14">
        <v>919099444609</v>
      </c>
      <c r="H5221" s="1" t="s">
        <v>20</v>
      </c>
      <c r="I5221" s="1" t="s">
        <v>41</v>
      </c>
      <c r="J5221" s="1" t="s">
        <v>47297</v>
      </c>
      <c r="K5221" s="3" t="s">
        <v>213</v>
      </c>
      <c r="L5221" s="1" t="s">
        <v>47325</v>
      </c>
      <c r="M5221" s="4" t="s">
        <v>17</v>
      </c>
      <c r="N5221" s="3" t="str">
        <f t="shared" si="144"/>
        <v>[&lt;30 Lacs -50 Lacs]</v>
      </c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1"/>
      <c r="AA5221" s="1" t="s">
        <v>16</v>
      </c>
      <c r="AB5221" s="3" t="s">
        <v>12</v>
      </c>
      <c r="AC5221" s="23" t="s">
        <v>37801</v>
      </c>
      <c r="AD5221" s="23" t="s">
        <v>43032</v>
      </c>
      <c r="AE5221" t="s">
        <v>35399</v>
      </c>
    </row>
    <row r="5222" spans="1:31" ht="14.25" customHeight="1">
      <c r="A5222" s="1">
        <v>5221</v>
      </c>
      <c r="B5222" s="9" t="s">
        <v>6</v>
      </c>
      <c r="C5222" s="1" t="s">
        <v>5100</v>
      </c>
      <c r="D5222" s="1" t="s">
        <v>2414</v>
      </c>
      <c r="E5222" s="1" t="s">
        <v>152</v>
      </c>
      <c r="F5222" s="1" t="s">
        <v>23314</v>
      </c>
      <c r="G5222" s="14">
        <v>91964664419</v>
      </c>
      <c r="H5222" s="1" t="s">
        <v>8</v>
      </c>
      <c r="I5222" s="1" t="s">
        <v>41</v>
      </c>
      <c r="J5222" s="1" t="s">
        <v>47297</v>
      </c>
      <c r="K5222" s="3" t="s">
        <v>17</v>
      </c>
      <c r="L5222" s="1" t="s">
        <v>47325</v>
      </c>
      <c r="M5222" s="4" t="s">
        <v>42</v>
      </c>
      <c r="N5222" s="3" t="str">
        <f t="shared" si="144"/>
        <v>[&lt;30 Lacs -50 Lacs]</v>
      </c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1"/>
      <c r="AA5222" s="1" t="s">
        <v>16</v>
      </c>
      <c r="AB5222" s="3" t="s">
        <v>12</v>
      </c>
      <c r="AC5222" s="23" t="s">
        <v>37801</v>
      </c>
      <c r="AD5222" s="23" t="s">
        <v>43033</v>
      </c>
      <c r="AE5222" t="s">
        <v>35409</v>
      </c>
    </row>
    <row r="5223" spans="1:31" ht="14.25" customHeight="1">
      <c r="A5223" s="1">
        <v>5222</v>
      </c>
      <c r="B5223" s="9" t="s">
        <v>6</v>
      </c>
      <c r="C5223" s="1" t="s">
        <v>5122</v>
      </c>
      <c r="D5223" s="1" t="s">
        <v>1132</v>
      </c>
      <c r="E5223" s="1" t="s">
        <v>40</v>
      </c>
      <c r="F5223" s="1" t="s">
        <v>23328</v>
      </c>
      <c r="G5223" s="14">
        <v>91694641644</v>
      </c>
      <c r="H5223" s="1" t="s">
        <v>8</v>
      </c>
      <c r="I5223" s="1" t="s">
        <v>62</v>
      </c>
      <c r="J5223" s="1" t="s">
        <v>47297</v>
      </c>
      <c r="K5223" s="3" t="s">
        <v>17</v>
      </c>
      <c r="L5223" s="1" t="s">
        <v>47325</v>
      </c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1"/>
      <c r="AA5223" s="1" t="s">
        <v>16</v>
      </c>
      <c r="AB5223" s="3" t="s">
        <v>12</v>
      </c>
      <c r="AC5223" s="23" t="s">
        <v>37801</v>
      </c>
      <c r="AD5223" s="23" t="s">
        <v>43034</v>
      </c>
      <c r="AE5223" t="s">
        <v>35399</v>
      </c>
    </row>
    <row r="5224" spans="1:31" ht="14.25" customHeight="1">
      <c r="A5224" s="1">
        <v>5223</v>
      </c>
      <c r="B5224" s="1" t="s">
        <v>54</v>
      </c>
      <c r="C5224" s="1" t="s">
        <v>5137</v>
      </c>
      <c r="D5224" s="1" t="s">
        <v>557</v>
      </c>
      <c r="E5224" s="1" t="s">
        <v>102</v>
      </c>
      <c r="F5224" s="1" t="s">
        <v>23336</v>
      </c>
      <c r="G5224" s="14">
        <v>91944496661</v>
      </c>
      <c r="H5224" s="1" t="s">
        <v>8</v>
      </c>
      <c r="I5224" s="1" t="s">
        <v>41</v>
      </c>
      <c r="J5224" s="1" t="s">
        <v>47297</v>
      </c>
      <c r="K5224" s="3" t="s">
        <v>42</v>
      </c>
      <c r="L5224" s="1" t="s">
        <v>47325</v>
      </c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1"/>
      <c r="AA5224" s="1" t="s">
        <v>16</v>
      </c>
      <c r="AB5224" s="3" t="s">
        <v>12</v>
      </c>
      <c r="AC5224" s="23" t="s">
        <v>37801</v>
      </c>
      <c r="AD5224" s="23" t="s">
        <v>43035</v>
      </c>
      <c r="AE5224" t="s">
        <v>35410</v>
      </c>
    </row>
    <row r="5225" spans="1:31" ht="14.25" customHeight="1">
      <c r="A5225" s="1">
        <v>5224</v>
      </c>
      <c r="B5225" s="1" t="s">
        <v>54</v>
      </c>
      <c r="C5225" s="1" t="s">
        <v>5140</v>
      </c>
      <c r="D5225" s="1" t="s">
        <v>1302</v>
      </c>
      <c r="E5225" s="1" t="s">
        <v>40</v>
      </c>
      <c r="F5225" s="1" t="s">
        <v>31633</v>
      </c>
      <c r="G5225" s="14">
        <v>91914946194</v>
      </c>
      <c r="H5225" s="1" t="s">
        <v>8</v>
      </c>
      <c r="I5225" s="1" t="s">
        <v>62</v>
      </c>
      <c r="J5225" s="1" t="s">
        <v>47297</v>
      </c>
      <c r="K5225" s="3" t="s">
        <v>63</v>
      </c>
      <c r="L5225" s="1" t="s">
        <v>47325</v>
      </c>
      <c r="M5225" s="3" t="s">
        <v>213</v>
      </c>
      <c r="N5225" s="3" t="str">
        <f>J5225</f>
        <v>[&lt;30 Lacs -50 Lacs]</v>
      </c>
      <c r="O5225" s="3" t="s">
        <v>17</v>
      </c>
      <c r="P5225" s="3" t="s">
        <v>47297</v>
      </c>
      <c r="Q5225" s="3" t="s">
        <v>42</v>
      </c>
      <c r="R5225" s="3" t="s">
        <v>47297</v>
      </c>
      <c r="S5225" s="3" t="s">
        <v>27</v>
      </c>
      <c r="T5225" s="3" t="s">
        <v>47297</v>
      </c>
      <c r="U5225" s="3" t="s">
        <v>117</v>
      </c>
      <c r="V5225" s="3" t="s">
        <v>47297</v>
      </c>
      <c r="W5225" s="3" t="s">
        <v>178</v>
      </c>
      <c r="X5225" s="3" t="s">
        <v>47297</v>
      </c>
      <c r="Y5225" s="3" t="s">
        <v>171</v>
      </c>
      <c r="Z5225" s="1" t="s">
        <v>47297</v>
      </c>
      <c r="AA5225" s="1" t="s">
        <v>16</v>
      </c>
      <c r="AB5225" s="3" t="s">
        <v>12</v>
      </c>
      <c r="AC5225" s="23" t="s">
        <v>37801</v>
      </c>
      <c r="AD5225" s="23" t="s">
        <v>43036</v>
      </c>
      <c r="AE5225" t="s">
        <v>35410</v>
      </c>
    </row>
    <row r="5226" spans="1:31" ht="14.25" customHeight="1">
      <c r="A5226" s="1">
        <v>5225</v>
      </c>
      <c r="B5226" s="9" t="s">
        <v>6</v>
      </c>
      <c r="C5226" s="1" t="s">
        <v>5142</v>
      </c>
      <c r="D5226" s="1" t="s">
        <v>5143</v>
      </c>
      <c r="E5226" s="1" t="s">
        <v>73</v>
      </c>
      <c r="F5226" s="1" t="s">
        <v>23339</v>
      </c>
      <c r="G5226" s="14">
        <v>9196946461</v>
      </c>
      <c r="H5226" s="1" t="s">
        <v>37</v>
      </c>
      <c r="I5226" s="1" t="s">
        <v>41</v>
      </c>
      <c r="J5226" s="1" t="s">
        <v>47297</v>
      </c>
      <c r="K5226" s="3" t="s">
        <v>17</v>
      </c>
      <c r="L5226" s="1" t="s">
        <v>47325</v>
      </c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1"/>
      <c r="AA5226" s="1" t="s">
        <v>16</v>
      </c>
      <c r="AB5226" s="3" t="s">
        <v>12</v>
      </c>
      <c r="AC5226" s="23" t="s">
        <v>37801</v>
      </c>
      <c r="AD5226" s="23" t="s">
        <v>43037</v>
      </c>
      <c r="AE5226" t="s">
        <v>35409</v>
      </c>
    </row>
    <row r="5227" spans="1:31" ht="14.25" customHeight="1">
      <c r="A5227" s="1">
        <v>5226</v>
      </c>
      <c r="B5227" s="9" t="s">
        <v>6</v>
      </c>
      <c r="C5227" s="1" t="s">
        <v>5156</v>
      </c>
      <c r="D5227" s="1" t="s">
        <v>2921</v>
      </c>
      <c r="E5227" s="1" t="s">
        <v>87</v>
      </c>
      <c r="F5227" s="1" t="s">
        <v>33876</v>
      </c>
      <c r="G5227" s="14">
        <v>9194996461</v>
      </c>
      <c r="H5227" s="1" t="s">
        <v>8</v>
      </c>
      <c r="I5227" s="1" t="s">
        <v>41</v>
      </c>
      <c r="J5227" s="1" t="s">
        <v>47297</v>
      </c>
      <c r="K5227" s="3" t="s">
        <v>17</v>
      </c>
      <c r="L5227" s="1" t="s">
        <v>47325</v>
      </c>
      <c r="M5227" s="4" t="s">
        <v>42</v>
      </c>
      <c r="N5227" s="3" t="str">
        <f>J5227</f>
        <v>[&lt;30 Lacs -50 Lacs]</v>
      </c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1"/>
      <c r="AA5227" s="1" t="s">
        <v>16</v>
      </c>
      <c r="AB5227" s="3" t="s">
        <v>12</v>
      </c>
      <c r="AC5227" s="23" t="s">
        <v>37801</v>
      </c>
      <c r="AD5227" s="23" t="s">
        <v>43038</v>
      </c>
      <c r="AE5227" t="s">
        <v>35399</v>
      </c>
    </row>
    <row r="5228" spans="1:31" ht="14.25" customHeight="1">
      <c r="A5228" s="1">
        <v>5227</v>
      </c>
      <c r="B5228" s="1" t="s">
        <v>54</v>
      </c>
      <c r="C5228" s="1" t="s">
        <v>5158</v>
      </c>
      <c r="D5228" s="1" t="s">
        <v>35738</v>
      </c>
      <c r="E5228" s="1" t="s">
        <v>36865</v>
      </c>
      <c r="F5228" s="1" t="s">
        <v>31636</v>
      </c>
      <c r="G5228" s="14">
        <v>914400460494</v>
      </c>
      <c r="H5228" s="1" t="s">
        <v>15</v>
      </c>
      <c r="I5228" s="1" t="s">
        <v>9</v>
      </c>
      <c r="J5228" s="1" t="s">
        <v>47297</v>
      </c>
      <c r="K5228" s="3" t="s">
        <v>17</v>
      </c>
      <c r="L5228" s="1" t="s">
        <v>47325</v>
      </c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1"/>
      <c r="AA5228" s="1" t="s">
        <v>11</v>
      </c>
      <c r="AB5228" s="3" t="s">
        <v>13</v>
      </c>
      <c r="AC5228" s="23" t="s">
        <v>37801</v>
      </c>
      <c r="AD5228" s="23" t="s">
        <v>43039</v>
      </c>
      <c r="AE5228" t="s">
        <v>35394</v>
      </c>
    </row>
    <row r="5229" spans="1:31" ht="14.25" customHeight="1">
      <c r="A5229" s="1">
        <v>5228</v>
      </c>
      <c r="B5229" s="1" t="s">
        <v>54</v>
      </c>
      <c r="C5229" s="1" t="s">
        <v>5168</v>
      </c>
      <c r="D5229" s="1" t="s">
        <v>13812</v>
      </c>
      <c r="E5229" s="1" t="s">
        <v>4179</v>
      </c>
      <c r="F5229" s="1" t="s">
        <v>23352</v>
      </c>
      <c r="G5229" s="14">
        <v>9149941006</v>
      </c>
      <c r="H5229" s="1" t="s">
        <v>20</v>
      </c>
      <c r="I5229" s="1" t="s">
        <v>41</v>
      </c>
      <c r="J5229" s="1" t="s">
        <v>47297</v>
      </c>
      <c r="K5229" s="3" t="s">
        <v>17</v>
      </c>
      <c r="L5229" s="1" t="s">
        <v>47325</v>
      </c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1"/>
      <c r="AA5229" s="1" t="s">
        <v>16</v>
      </c>
      <c r="AB5229" s="3" t="s">
        <v>12</v>
      </c>
      <c r="AC5229" s="23" t="s">
        <v>37801</v>
      </c>
      <c r="AD5229" s="23" t="s">
        <v>43040</v>
      </c>
      <c r="AE5229" t="s">
        <v>35394</v>
      </c>
    </row>
    <row r="5230" spans="1:31" ht="14.25" customHeight="1">
      <c r="A5230" s="1">
        <v>5229</v>
      </c>
      <c r="B5230" s="1" t="s">
        <v>54</v>
      </c>
      <c r="C5230" s="1" t="s">
        <v>5171</v>
      </c>
      <c r="D5230" s="1" t="s">
        <v>2263</v>
      </c>
      <c r="E5230" s="1" t="s">
        <v>376</v>
      </c>
      <c r="F5230" s="1" t="s">
        <v>23355</v>
      </c>
      <c r="G5230" s="14">
        <v>9194466444</v>
      </c>
      <c r="H5230" s="1" t="s">
        <v>20</v>
      </c>
      <c r="I5230" s="1" t="s">
        <v>62</v>
      </c>
      <c r="J5230" s="1" t="s">
        <v>47297</v>
      </c>
      <c r="K5230" s="3" t="s">
        <v>17</v>
      </c>
      <c r="L5230" s="1" t="s">
        <v>47325</v>
      </c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1"/>
      <c r="AA5230" s="1" t="s">
        <v>11</v>
      </c>
      <c r="AB5230" s="3" t="s">
        <v>538</v>
      </c>
      <c r="AC5230" s="23" t="s">
        <v>37801</v>
      </c>
      <c r="AD5230" s="23" t="s">
        <v>38701</v>
      </c>
      <c r="AE5230" t="s">
        <v>35409</v>
      </c>
    </row>
    <row r="5231" spans="1:31" ht="14.25" customHeight="1">
      <c r="A5231" s="1">
        <v>5230</v>
      </c>
      <c r="B5231" s="1" t="s">
        <v>54</v>
      </c>
      <c r="C5231" s="1" t="s">
        <v>5174</v>
      </c>
      <c r="D5231" s="1" t="s">
        <v>35739</v>
      </c>
      <c r="E5231" s="1" t="s">
        <v>40</v>
      </c>
      <c r="F5231" s="1" t="s">
        <v>23358</v>
      </c>
      <c r="G5231" s="14">
        <v>919994014140</v>
      </c>
      <c r="H5231" s="1" t="s">
        <v>15</v>
      </c>
      <c r="I5231" s="1" t="s">
        <v>9</v>
      </c>
      <c r="J5231" s="1" t="s">
        <v>47297</v>
      </c>
      <c r="K5231" s="3" t="s">
        <v>17</v>
      </c>
      <c r="L5231" s="1" t="s">
        <v>47325</v>
      </c>
      <c r="M5231" s="4" t="s">
        <v>42</v>
      </c>
      <c r="N5231" s="3" t="str">
        <f>J5231</f>
        <v>[&lt;30 Lacs -50 Lacs]</v>
      </c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1"/>
      <c r="AA5231" s="1" t="s">
        <v>16</v>
      </c>
      <c r="AB5231" s="3" t="s">
        <v>12</v>
      </c>
      <c r="AC5231" s="23" t="s">
        <v>37801</v>
      </c>
      <c r="AD5231" s="23" t="s">
        <v>43041</v>
      </c>
      <c r="AE5231" t="s">
        <v>35394</v>
      </c>
    </row>
    <row r="5232" spans="1:31" ht="14.25" customHeight="1">
      <c r="A5232" s="1">
        <v>5231</v>
      </c>
      <c r="B5232" s="9" t="s">
        <v>6</v>
      </c>
      <c r="C5232" s="1" t="s">
        <v>5179</v>
      </c>
      <c r="D5232" s="1" t="s">
        <v>318</v>
      </c>
      <c r="E5232" s="1" t="s">
        <v>40</v>
      </c>
      <c r="F5232" s="1" t="s">
        <v>33877</v>
      </c>
      <c r="G5232" s="14">
        <v>91949400006</v>
      </c>
      <c r="H5232" s="1" t="s">
        <v>37</v>
      </c>
      <c r="I5232" s="1" t="s">
        <v>62</v>
      </c>
      <c r="J5232" s="1" t="s">
        <v>47297</v>
      </c>
      <c r="K5232" s="3" t="s">
        <v>17</v>
      </c>
      <c r="L5232" s="1" t="s">
        <v>47325</v>
      </c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1"/>
      <c r="AA5232" s="1" t="s">
        <v>11</v>
      </c>
      <c r="AB5232" s="3" t="s">
        <v>13</v>
      </c>
      <c r="AC5232" s="23" t="s">
        <v>37801</v>
      </c>
      <c r="AD5232" s="23" t="s">
        <v>41587</v>
      </c>
      <c r="AE5232" t="s">
        <v>35410</v>
      </c>
    </row>
    <row r="5233" spans="1:31" ht="14.25" customHeight="1">
      <c r="A5233" s="1">
        <v>5232</v>
      </c>
      <c r="B5233" s="1" t="s">
        <v>54</v>
      </c>
      <c r="C5233" s="1" t="s">
        <v>5182</v>
      </c>
      <c r="D5233" s="1" t="s">
        <v>967</v>
      </c>
      <c r="E5233" s="1" t="s">
        <v>680</v>
      </c>
      <c r="F5233" s="1" t="s">
        <v>33878</v>
      </c>
      <c r="G5233" s="14">
        <v>91944646990</v>
      </c>
      <c r="H5233" s="1" t="s">
        <v>20</v>
      </c>
      <c r="I5233" s="1" t="s">
        <v>62</v>
      </c>
      <c r="J5233" s="1" t="s">
        <v>47297</v>
      </c>
      <c r="K5233" s="3" t="s">
        <v>17</v>
      </c>
      <c r="L5233" s="1" t="s">
        <v>47325</v>
      </c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1"/>
      <c r="AA5233" s="1" t="s">
        <v>16</v>
      </c>
      <c r="AB5233" s="3" t="s">
        <v>12</v>
      </c>
      <c r="AC5233" s="23" t="s">
        <v>37801</v>
      </c>
      <c r="AD5233" s="23" t="s">
        <v>43042</v>
      </c>
      <c r="AE5233" t="s">
        <v>35394</v>
      </c>
    </row>
    <row r="5234" spans="1:31" ht="14.25" customHeight="1">
      <c r="A5234" s="1">
        <v>5233</v>
      </c>
      <c r="B5234" s="1" t="s">
        <v>54</v>
      </c>
      <c r="C5234" s="1" t="s">
        <v>5190</v>
      </c>
      <c r="D5234" s="1" t="s">
        <v>911</v>
      </c>
      <c r="E5234" s="1" t="s">
        <v>328</v>
      </c>
      <c r="F5234" s="1" t="s">
        <v>33879</v>
      </c>
      <c r="G5234" s="14">
        <v>91444990160</v>
      </c>
      <c r="H5234" s="1" t="s">
        <v>20</v>
      </c>
      <c r="I5234" s="1" t="s">
        <v>41</v>
      </c>
      <c r="J5234" s="1" t="s">
        <v>47297</v>
      </c>
      <c r="K5234" s="3" t="s">
        <v>17</v>
      </c>
      <c r="L5234" s="1" t="s">
        <v>47325</v>
      </c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1"/>
      <c r="AA5234" s="1" t="s">
        <v>16</v>
      </c>
      <c r="AB5234" s="3" t="s">
        <v>12</v>
      </c>
      <c r="AC5234" s="23" t="s">
        <v>37801</v>
      </c>
      <c r="AD5234" s="23" t="s">
        <v>43043</v>
      </c>
      <c r="AE5234" t="s">
        <v>35394</v>
      </c>
    </row>
    <row r="5235" spans="1:31" ht="14.25" customHeight="1">
      <c r="A5235" s="1">
        <v>5234</v>
      </c>
      <c r="B5235" s="1" t="s">
        <v>54</v>
      </c>
      <c r="C5235" s="1" t="s">
        <v>5196</v>
      </c>
      <c r="D5235" s="1" t="s">
        <v>5197</v>
      </c>
      <c r="E5235" s="1" t="s">
        <v>5198</v>
      </c>
      <c r="F5235" s="1" t="s">
        <v>23369</v>
      </c>
      <c r="G5235" s="14">
        <v>91990464</v>
      </c>
      <c r="H5235" s="1" t="s">
        <v>15</v>
      </c>
      <c r="I5235" s="1" t="s">
        <v>41</v>
      </c>
      <c r="J5235" s="1" t="s">
        <v>47297</v>
      </c>
      <c r="K5235" s="3" t="s">
        <v>17</v>
      </c>
      <c r="L5235" s="1" t="s">
        <v>47325</v>
      </c>
      <c r="M5235" s="4" t="s">
        <v>42</v>
      </c>
      <c r="N5235" s="3" t="str">
        <f>J5235</f>
        <v>[&lt;30 Lacs -50 Lacs]</v>
      </c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1"/>
      <c r="AA5235" s="1" t="s">
        <v>16</v>
      </c>
      <c r="AB5235" s="3" t="s">
        <v>12</v>
      </c>
      <c r="AC5235" s="23" t="s">
        <v>37801</v>
      </c>
      <c r="AD5235" s="23" t="s">
        <v>42237</v>
      </c>
      <c r="AE5235" t="s">
        <v>35410</v>
      </c>
    </row>
    <row r="5236" spans="1:31" ht="14.25" customHeight="1">
      <c r="A5236" s="1">
        <v>5235</v>
      </c>
      <c r="B5236" s="1" t="s">
        <v>54</v>
      </c>
      <c r="C5236" s="1" t="s">
        <v>5200</v>
      </c>
      <c r="D5236" s="1" t="s">
        <v>1617</v>
      </c>
      <c r="E5236" s="1" t="s">
        <v>93</v>
      </c>
      <c r="F5236" s="1" t="s">
        <v>23370</v>
      </c>
      <c r="G5236" s="14">
        <v>91946494144</v>
      </c>
      <c r="H5236" s="1" t="s">
        <v>8</v>
      </c>
      <c r="I5236" s="1" t="s">
        <v>62</v>
      </c>
      <c r="J5236" s="1" t="s">
        <v>47297</v>
      </c>
      <c r="K5236" s="3" t="s">
        <v>17</v>
      </c>
      <c r="L5236" s="1" t="s">
        <v>47325</v>
      </c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1"/>
      <c r="AA5236" s="1" t="s">
        <v>16</v>
      </c>
      <c r="AB5236" s="3" t="s">
        <v>12</v>
      </c>
      <c r="AC5236" s="23" t="s">
        <v>37801</v>
      </c>
      <c r="AD5236" s="23" t="s">
        <v>43044</v>
      </c>
      <c r="AE5236" t="s">
        <v>35409</v>
      </c>
    </row>
    <row r="5237" spans="1:31" ht="14.25" customHeight="1">
      <c r="A5237" s="1">
        <v>5236</v>
      </c>
      <c r="B5237" s="1" t="s">
        <v>54</v>
      </c>
      <c r="C5237" s="1" t="s">
        <v>5206</v>
      </c>
      <c r="D5237" s="1" t="s">
        <v>1302</v>
      </c>
      <c r="E5237" s="1" t="s">
        <v>5207</v>
      </c>
      <c r="F5237" s="1" t="s">
        <v>31637</v>
      </c>
      <c r="G5237" s="14">
        <v>91994406996</v>
      </c>
      <c r="H5237" s="1" t="s">
        <v>8</v>
      </c>
      <c r="I5237" s="1" t="s">
        <v>41</v>
      </c>
      <c r="J5237" s="1" t="s">
        <v>47297</v>
      </c>
      <c r="K5237" s="3" t="s">
        <v>17</v>
      </c>
      <c r="L5237" s="1" t="s">
        <v>47325</v>
      </c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1"/>
      <c r="AA5237" s="1" t="s">
        <v>16</v>
      </c>
      <c r="AB5237" s="3" t="s">
        <v>12</v>
      </c>
      <c r="AC5237" s="23" t="s">
        <v>37801</v>
      </c>
      <c r="AD5237" s="23" t="s">
        <v>43045</v>
      </c>
      <c r="AE5237" t="s">
        <v>35409</v>
      </c>
    </row>
    <row r="5238" spans="1:31" ht="14.25" customHeight="1">
      <c r="A5238" s="1">
        <v>5237</v>
      </c>
      <c r="B5238" s="1" t="s">
        <v>54</v>
      </c>
      <c r="C5238" s="1" t="s">
        <v>5268</v>
      </c>
      <c r="D5238" s="1" t="s">
        <v>35916</v>
      </c>
      <c r="E5238" s="1" t="s">
        <v>9284</v>
      </c>
      <c r="F5238" s="1" t="s">
        <v>31640</v>
      </c>
      <c r="G5238" s="14">
        <v>919444496990</v>
      </c>
      <c r="H5238" s="1" t="s">
        <v>20</v>
      </c>
      <c r="I5238" s="1" t="s">
        <v>41</v>
      </c>
      <c r="J5238" s="1" t="s">
        <v>47297</v>
      </c>
      <c r="K5238" s="3" t="s">
        <v>17</v>
      </c>
      <c r="L5238" s="1" t="s">
        <v>47325</v>
      </c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1"/>
      <c r="AA5238" s="1" t="s">
        <v>16</v>
      </c>
      <c r="AB5238" s="3" t="s">
        <v>12</v>
      </c>
      <c r="AC5238" s="23" t="s">
        <v>37801</v>
      </c>
      <c r="AD5238" s="23" t="s">
        <v>43046</v>
      </c>
      <c r="AE5238" t="s">
        <v>35410</v>
      </c>
    </row>
    <row r="5239" spans="1:31" ht="14.25" customHeight="1">
      <c r="A5239" s="1">
        <v>5238</v>
      </c>
      <c r="B5239" s="1" t="s">
        <v>54</v>
      </c>
      <c r="C5239" s="1" t="s">
        <v>5314</v>
      </c>
      <c r="D5239" s="1" t="s">
        <v>1867</v>
      </c>
      <c r="E5239" s="1" t="s">
        <v>40</v>
      </c>
      <c r="F5239" s="1" t="s">
        <v>23431</v>
      </c>
      <c r="G5239" s="14">
        <v>919446044649</v>
      </c>
      <c r="H5239" s="1" t="s">
        <v>20</v>
      </c>
      <c r="I5239" s="1" t="s">
        <v>9</v>
      </c>
      <c r="J5239" s="1" t="s">
        <v>47297</v>
      </c>
      <c r="K5239" s="3" t="s">
        <v>42</v>
      </c>
      <c r="L5239" s="1" t="s">
        <v>47325</v>
      </c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1"/>
      <c r="AA5239" s="1" t="s">
        <v>16</v>
      </c>
      <c r="AB5239" s="3" t="s">
        <v>12</v>
      </c>
      <c r="AC5239" s="23" t="s">
        <v>37801</v>
      </c>
      <c r="AD5239" s="23" t="s">
        <v>43047</v>
      </c>
      <c r="AE5239" t="s">
        <v>35399</v>
      </c>
    </row>
    <row r="5240" spans="1:31" ht="14.25" customHeight="1">
      <c r="A5240" s="1">
        <v>5239</v>
      </c>
      <c r="B5240" s="1" t="s">
        <v>54</v>
      </c>
      <c r="C5240" s="1" t="s">
        <v>5322</v>
      </c>
      <c r="D5240" s="1" t="s">
        <v>37502</v>
      </c>
      <c r="E5240" s="1" t="s">
        <v>40</v>
      </c>
      <c r="F5240" s="1" t="s">
        <v>23436</v>
      </c>
      <c r="G5240" s="14">
        <v>916606904</v>
      </c>
      <c r="H5240" s="1" t="s">
        <v>8</v>
      </c>
      <c r="I5240" s="1" t="s">
        <v>9</v>
      </c>
      <c r="J5240" s="1" t="s">
        <v>47297</v>
      </c>
      <c r="K5240" s="3" t="s">
        <v>42</v>
      </c>
      <c r="L5240" s="1" t="s">
        <v>47325</v>
      </c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1"/>
      <c r="AA5240" s="1" t="s">
        <v>16</v>
      </c>
      <c r="AB5240" s="3" t="s">
        <v>12</v>
      </c>
      <c r="AC5240" s="23" t="s">
        <v>37801</v>
      </c>
      <c r="AD5240" s="23" t="s">
        <v>43048</v>
      </c>
      <c r="AE5240" t="s">
        <v>35410</v>
      </c>
    </row>
    <row r="5241" spans="1:31" ht="14.25" customHeight="1">
      <c r="A5241" s="1">
        <v>5240</v>
      </c>
      <c r="B5241" s="9" t="s">
        <v>6</v>
      </c>
      <c r="C5241" s="1" t="s">
        <v>5323</v>
      </c>
      <c r="D5241" s="1" t="s">
        <v>1132</v>
      </c>
      <c r="E5241" s="1" t="s">
        <v>40</v>
      </c>
      <c r="F5241" s="1" t="s">
        <v>23437</v>
      </c>
      <c r="G5241" s="14">
        <v>914141446999</v>
      </c>
      <c r="H5241" s="1" t="s">
        <v>15</v>
      </c>
      <c r="I5241" s="1" t="s">
        <v>41</v>
      </c>
      <c r="J5241" s="1" t="s">
        <v>47297</v>
      </c>
      <c r="K5241" s="3" t="s">
        <v>213</v>
      </c>
      <c r="L5241" s="1" t="s">
        <v>47325</v>
      </c>
      <c r="M5241" s="4" t="s">
        <v>17</v>
      </c>
      <c r="N5241" s="3" t="str">
        <f>J5241</f>
        <v>[&lt;30 Lacs -50 Lacs]</v>
      </c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1"/>
      <c r="AA5241" s="1" t="s">
        <v>16</v>
      </c>
      <c r="AB5241" s="3" t="s">
        <v>12</v>
      </c>
      <c r="AC5241" s="23" t="s">
        <v>37801</v>
      </c>
      <c r="AD5241" s="23" t="s">
        <v>43049</v>
      </c>
      <c r="AE5241" t="s">
        <v>35394</v>
      </c>
    </row>
    <row r="5242" spans="1:31" ht="14.25" customHeight="1">
      <c r="A5242" s="1">
        <v>5241</v>
      </c>
      <c r="B5242" s="9" t="s">
        <v>6</v>
      </c>
      <c r="C5242" s="1" t="s">
        <v>5325</v>
      </c>
      <c r="D5242" s="1" t="s">
        <v>5326</v>
      </c>
      <c r="E5242" s="1" t="s">
        <v>2103</v>
      </c>
      <c r="F5242" s="1" t="s">
        <v>23438</v>
      </c>
      <c r="G5242" s="14">
        <v>9140669040</v>
      </c>
      <c r="H5242" s="1" t="s">
        <v>37</v>
      </c>
      <c r="I5242" s="1" t="s">
        <v>41</v>
      </c>
      <c r="J5242" s="1" t="s">
        <v>47297</v>
      </c>
      <c r="K5242" s="3" t="s">
        <v>42</v>
      </c>
      <c r="L5242" s="1" t="s">
        <v>47325</v>
      </c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1"/>
      <c r="AA5242" s="1" t="s">
        <v>16</v>
      </c>
      <c r="AB5242" s="3" t="s">
        <v>12</v>
      </c>
      <c r="AC5242" s="23" t="s">
        <v>37801</v>
      </c>
      <c r="AD5242" s="23" t="s">
        <v>43050</v>
      </c>
      <c r="AE5242" t="s">
        <v>35410</v>
      </c>
    </row>
    <row r="5243" spans="1:31" ht="14.25" customHeight="1">
      <c r="A5243" s="1">
        <v>5242</v>
      </c>
      <c r="B5243" s="1" t="s">
        <v>54</v>
      </c>
      <c r="C5243" s="1" t="s">
        <v>5337</v>
      </c>
      <c r="D5243" s="1" t="s">
        <v>1839</v>
      </c>
      <c r="E5243" s="1" t="s">
        <v>534</v>
      </c>
      <c r="F5243" s="1" t="s">
        <v>31650</v>
      </c>
      <c r="G5243" s="14">
        <v>91966499410</v>
      </c>
      <c r="H5243" s="1" t="s">
        <v>8</v>
      </c>
      <c r="I5243" s="1" t="s">
        <v>62</v>
      </c>
      <c r="J5243" s="1" t="s">
        <v>47297</v>
      </c>
      <c r="K5243" s="3" t="s">
        <v>17</v>
      </c>
      <c r="L5243" s="1" t="s">
        <v>47325</v>
      </c>
      <c r="M5243" s="4" t="s">
        <v>42</v>
      </c>
      <c r="N5243" s="3" t="str">
        <f>J5243</f>
        <v>[&lt;30 Lacs -50 Lacs]</v>
      </c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1"/>
      <c r="AA5243" s="1" t="s">
        <v>16</v>
      </c>
      <c r="AB5243" s="3" t="s">
        <v>12</v>
      </c>
      <c r="AC5243" s="23" t="s">
        <v>37801</v>
      </c>
      <c r="AD5243" s="23" t="s">
        <v>43051</v>
      </c>
      <c r="AE5243" t="s">
        <v>35394</v>
      </c>
    </row>
    <row r="5244" spans="1:31" ht="14.25" customHeight="1">
      <c r="A5244" s="1">
        <v>5243</v>
      </c>
      <c r="B5244" s="9" t="s">
        <v>6</v>
      </c>
      <c r="C5244" s="1" t="s">
        <v>5341</v>
      </c>
      <c r="D5244" s="1" t="s">
        <v>223</v>
      </c>
      <c r="E5244" s="1" t="s">
        <v>40</v>
      </c>
      <c r="F5244" s="1" t="s">
        <v>23447</v>
      </c>
      <c r="G5244" s="14">
        <v>91999644099</v>
      </c>
      <c r="H5244" s="1" t="s">
        <v>37</v>
      </c>
      <c r="I5244" s="1" t="s">
        <v>62</v>
      </c>
      <c r="J5244" s="1" t="s">
        <v>47297</v>
      </c>
      <c r="K5244" s="3" t="s">
        <v>17</v>
      </c>
      <c r="L5244" s="1" t="s">
        <v>47325</v>
      </c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1"/>
      <c r="AA5244" s="1" t="s">
        <v>11</v>
      </c>
      <c r="AB5244" s="3" t="s">
        <v>13</v>
      </c>
      <c r="AC5244" s="23" t="s">
        <v>37801</v>
      </c>
      <c r="AD5244" s="23" t="s">
        <v>43052</v>
      </c>
      <c r="AE5244" t="s">
        <v>35410</v>
      </c>
    </row>
    <row r="5245" spans="1:31" ht="14.25" customHeight="1">
      <c r="A5245" s="1">
        <v>5244</v>
      </c>
      <c r="B5245" s="1" t="s">
        <v>54</v>
      </c>
      <c r="C5245" s="1" t="s">
        <v>5343</v>
      </c>
      <c r="D5245" s="1" t="s">
        <v>35740</v>
      </c>
      <c r="E5245" s="1" t="s">
        <v>506</v>
      </c>
      <c r="F5245" s="1" t="s">
        <v>23448</v>
      </c>
      <c r="G5245" s="14">
        <v>919664614140</v>
      </c>
      <c r="H5245" s="1" t="s">
        <v>15</v>
      </c>
      <c r="I5245" s="1" t="s">
        <v>41</v>
      </c>
      <c r="J5245" s="1" t="s">
        <v>47297</v>
      </c>
      <c r="K5245" s="3" t="s">
        <v>17</v>
      </c>
      <c r="L5245" s="1" t="s">
        <v>47325</v>
      </c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1"/>
      <c r="AA5245" s="1" t="s">
        <v>16</v>
      </c>
      <c r="AB5245" s="3" t="s">
        <v>12</v>
      </c>
      <c r="AC5245" s="23" t="s">
        <v>37801</v>
      </c>
      <c r="AD5245" s="23" t="s">
        <v>43053</v>
      </c>
      <c r="AE5245" t="s">
        <v>35394</v>
      </c>
    </row>
    <row r="5246" spans="1:31" ht="14.25" customHeight="1">
      <c r="A5246" s="1">
        <v>5245</v>
      </c>
      <c r="B5246" s="1" t="s">
        <v>54</v>
      </c>
      <c r="C5246" s="1" t="s">
        <v>5347</v>
      </c>
      <c r="D5246" s="1" t="s">
        <v>5348</v>
      </c>
      <c r="E5246" s="1" t="s">
        <v>131</v>
      </c>
      <c r="F5246" s="1" t="s">
        <v>23451</v>
      </c>
      <c r="G5246" s="14">
        <v>91990444011</v>
      </c>
      <c r="H5246" s="1" t="s">
        <v>8</v>
      </c>
      <c r="I5246" s="1" t="s">
        <v>41</v>
      </c>
      <c r="J5246" s="1" t="s">
        <v>47297</v>
      </c>
      <c r="K5246" s="3" t="s">
        <v>17</v>
      </c>
      <c r="L5246" s="1" t="s">
        <v>47325</v>
      </c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1"/>
      <c r="AA5246" s="1" t="s">
        <v>16</v>
      </c>
      <c r="AB5246" s="3" t="s">
        <v>12</v>
      </c>
      <c r="AC5246" s="23" t="s">
        <v>37801</v>
      </c>
      <c r="AD5246" s="23" t="s">
        <v>43054</v>
      </c>
      <c r="AE5246" t="s">
        <v>35394</v>
      </c>
    </row>
    <row r="5247" spans="1:31" ht="14.25" customHeight="1">
      <c r="A5247" s="1">
        <v>5246</v>
      </c>
      <c r="B5247" s="1" t="s">
        <v>54</v>
      </c>
      <c r="C5247" s="1" t="s">
        <v>5349</v>
      </c>
      <c r="D5247" s="1" t="s">
        <v>35741</v>
      </c>
      <c r="E5247" s="1" t="s">
        <v>36866</v>
      </c>
      <c r="F5247" s="1" t="s">
        <v>23452</v>
      </c>
      <c r="G5247" s="14">
        <v>91944409400</v>
      </c>
      <c r="H5247" s="1" t="s">
        <v>8</v>
      </c>
      <c r="I5247" s="1" t="s">
        <v>62</v>
      </c>
      <c r="J5247" s="1" t="s">
        <v>47297</v>
      </c>
      <c r="K5247" s="3" t="s">
        <v>17</v>
      </c>
      <c r="L5247" s="1" t="s">
        <v>47325</v>
      </c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1"/>
      <c r="AA5247" s="1" t="s">
        <v>11</v>
      </c>
      <c r="AB5247" s="3" t="s">
        <v>13</v>
      </c>
      <c r="AC5247" s="23" t="s">
        <v>37801</v>
      </c>
      <c r="AD5247" s="23" t="s">
        <v>43055</v>
      </c>
      <c r="AE5247" t="s">
        <v>35409</v>
      </c>
    </row>
    <row r="5248" spans="1:31" ht="14.25" customHeight="1">
      <c r="A5248" s="1">
        <v>5247</v>
      </c>
      <c r="B5248" s="1" t="s">
        <v>54</v>
      </c>
      <c r="C5248" s="1" t="s">
        <v>5364</v>
      </c>
      <c r="D5248" s="1" t="s">
        <v>35742</v>
      </c>
      <c r="E5248" s="1" t="s">
        <v>1514</v>
      </c>
      <c r="F5248" s="1" t="s">
        <v>31652</v>
      </c>
      <c r="G5248" s="14">
        <v>9199944999</v>
      </c>
      <c r="H5248" s="1" t="s">
        <v>8</v>
      </c>
      <c r="I5248" s="1" t="s">
        <v>9</v>
      </c>
      <c r="J5248" s="1" t="s">
        <v>47297</v>
      </c>
      <c r="K5248" s="3" t="s">
        <v>17</v>
      </c>
      <c r="L5248" s="1" t="s">
        <v>47325</v>
      </c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1"/>
      <c r="AA5248" s="1" t="s">
        <v>16</v>
      </c>
      <c r="AB5248" s="3" t="s">
        <v>12</v>
      </c>
      <c r="AC5248" s="23" t="s">
        <v>37801</v>
      </c>
      <c r="AD5248" s="23" t="s">
        <v>39064</v>
      </c>
      <c r="AE5248" t="s">
        <v>35410</v>
      </c>
    </row>
    <row r="5249" spans="1:31" ht="14.25" customHeight="1">
      <c r="A5249" s="1">
        <v>5248</v>
      </c>
      <c r="B5249" s="1" t="s">
        <v>54</v>
      </c>
      <c r="C5249" s="1" t="s">
        <v>5367</v>
      </c>
      <c r="D5249" s="1" t="s">
        <v>2442</v>
      </c>
      <c r="E5249" s="1" t="s">
        <v>410</v>
      </c>
      <c r="F5249" s="1" t="s">
        <v>23462</v>
      </c>
      <c r="G5249" s="14">
        <v>916969149494</v>
      </c>
      <c r="H5249" s="1" t="s">
        <v>8</v>
      </c>
      <c r="I5249" s="1" t="s">
        <v>107</v>
      </c>
      <c r="J5249" s="1" t="s">
        <v>47297</v>
      </c>
      <c r="K5249" s="3" t="s">
        <v>17</v>
      </c>
      <c r="L5249" s="1" t="s">
        <v>47325</v>
      </c>
      <c r="M5249" s="4" t="s">
        <v>42</v>
      </c>
      <c r="N5249" s="3" t="str">
        <f>J5249</f>
        <v>[&lt;30 Lacs -50 Lacs]</v>
      </c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1"/>
      <c r="AA5249" s="1" t="s">
        <v>16</v>
      </c>
      <c r="AB5249" s="3" t="s">
        <v>12</v>
      </c>
      <c r="AC5249" s="23" t="s">
        <v>37801</v>
      </c>
      <c r="AD5249" s="23" t="s">
        <v>43056</v>
      </c>
      <c r="AE5249" t="s">
        <v>35399</v>
      </c>
    </row>
    <row r="5250" spans="1:31" ht="14.25" customHeight="1">
      <c r="A5250" s="1">
        <v>5249</v>
      </c>
      <c r="B5250" s="1" t="s">
        <v>54</v>
      </c>
      <c r="C5250" s="1" t="s">
        <v>5370</v>
      </c>
      <c r="D5250" s="1" t="s">
        <v>1547</v>
      </c>
      <c r="E5250" s="1" t="s">
        <v>13057</v>
      </c>
      <c r="F5250" s="1" t="s">
        <v>5371</v>
      </c>
      <c r="G5250" s="14">
        <v>919016190469</v>
      </c>
      <c r="H5250" s="1" t="s">
        <v>20</v>
      </c>
      <c r="I5250" s="1" t="s">
        <v>41</v>
      </c>
      <c r="J5250" s="1" t="s">
        <v>47297</v>
      </c>
      <c r="K5250" s="3" t="s">
        <v>17</v>
      </c>
      <c r="L5250" s="1" t="s">
        <v>47325</v>
      </c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1"/>
      <c r="AA5250" s="1" t="s">
        <v>16</v>
      </c>
      <c r="AB5250" s="3" t="s">
        <v>12</v>
      </c>
      <c r="AC5250" s="23" t="s">
        <v>37801</v>
      </c>
      <c r="AD5250" s="23" t="s">
        <v>43057</v>
      </c>
      <c r="AE5250" t="s">
        <v>35399</v>
      </c>
    </row>
    <row r="5251" spans="1:31" ht="14.25" customHeight="1">
      <c r="A5251" s="1">
        <v>5250</v>
      </c>
      <c r="B5251" s="9" t="s">
        <v>6</v>
      </c>
      <c r="C5251" s="1" t="s">
        <v>5381</v>
      </c>
      <c r="D5251" s="1" t="s">
        <v>5382</v>
      </c>
      <c r="E5251" s="1" t="s">
        <v>553</v>
      </c>
      <c r="F5251" s="1" t="s">
        <v>23470</v>
      </c>
      <c r="G5251" s="14">
        <v>9199190140</v>
      </c>
      <c r="H5251" s="1" t="s">
        <v>15</v>
      </c>
      <c r="I5251" s="1" t="s">
        <v>41</v>
      </c>
      <c r="J5251" s="1" t="s">
        <v>47297</v>
      </c>
      <c r="K5251" s="3" t="s">
        <v>17</v>
      </c>
      <c r="L5251" s="1" t="s">
        <v>47325</v>
      </c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1"/>
      <c r="AA5251" s="1" t="s">
        <v>16</v>
      </c>
      <c r="AB5251" s="3" t="s">
        <v>12</v>
      </c>
      <c r="AC5251" s="23" t="s">
        <v>37801</v>
      </c>
      <c r="AD5251" s="23" t="s">
        <v>43058</v>
      </c>
      <c r="AE5251" t="s">
        <v>35409</v>
      </c>
    </row>
    <row r="5252" spans="1:31" ht="14.25" customHeight="1">
      <c r="A5252" s="1">
        <v>5251</v>
      </c>
      <c r="B5252" s="1" t="s">
        <v>54</v>
      </c>
      <c r="C5252" s="1" t="s">
        <v>5387</v>
      </c>
      <c r="D5252" s="1" t="s">
        <v>336</v>
      </c>
      <c r="E5252" s="1" t="s">
        <v>40</v>
      </c>
      <c r="F5252" s="1" t="s">
        <v>23475</v>
      </c>
      <c r="G5252" s="14">
        <v>919601906</v>
      </c>
      <c r="H5252" s="1" t="s">
        <v>20</v>
      </c>
      <c r="I5252" s="1" t="s">
        <v>41</v>
      </c>
      <c r="J5252" s="1" t="s">
        <v>47297</v>
      </c>
      <c r="K5252" s="3" t="s">
        <v>17</v>
      </c>
      <c r="L5252" s="1" t="s">
        <v>47325</v>
      </c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1"/>
      <c r="AA5252" s="1" t="s">
        <v>16</v>
      </c>
      <c r="AB5252" s="3" t="s">
        <v>12</v>
      </c>
      <c r="AC5252" s="23" t="s">
        <v>37801</v>
      </c>
      <c r="AD5252" s="23" t="s">
        <v>43059</v>
      </c>
      <c r="AE5252" t="s">
        <v>35409</v>
      </c>
    </row>
    <row r="5253" spans="1:31" ht="14.25" customHeight="1">
      <c r="A5253" s="1">
        <v>5252</v>
      </c>
      <c r="B5253" s="1" t="s">
        <v>54</v>
      </c>
      <c r="C5253" s="1" t="s">
        <v>5399</v>
      </c>
      <c r="D5253" s="1" t="s">
        <v>1952</v>
      </c>
      <c r="E5253" s="1" t="s">
        <v>36867</v>
      </c>
      <c r="F5253" s="1" t="s">
        <v>23481</v>
      </c>
      <c r="G5253" s="14">
        <v>914940440649</v>
      </c>
      <c r="H5253" s="1" t="s">
        <v>37</v>
      </c>
      <c r="I5253" s="1" t="s">
        <v>9</v>
      </c>
      <c r="J5253" s="1" t="s">
        <v>47297</v>
      </c>
      <c r="K5253" s="3" t="s">
        <v>17</v>
      </c>
      <c r="L5253" s="1" t="s">
        <v>47325</v>
      </c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1"/>
      <c r="AA5253" s="1" t="s">
        <v>11</v>
      </c>
      <c r="AB5253" s="3" t="s">
        <v>13</v>
      </c>
      <c r="AC5253" s="23" t="s">
        <v>37801</v>
      </c>
      <c r="AD5253" s="23" t="s">
        <v>43060</v>
      </c>
      <c r="AE5253" t="s">
        <v>35394</v>
      </c>
    </row>
    <row r="5254" spans="1:31" ht="14.25" customHeight="1">
      <c r="A5254" s="1">
        <v>5253</v>
      </c>
      <c r="B5254" s="1" t="s">
        <v>54</v>
      </c>
      <c r="C5254" s="1" t="s">
        <v>5405</v>
      </c>
      <c r="D5254" s="1" t="s">
        <v>1250</v>
      </c>
      <c r="E5254" s="1" t="s">
        <v>1244</v>
      </c>
      <c r="F5254" s="1" t="s">
        <v>23483</v>
      </c>
      <c r="G5254" s="14">
        <v>914461099949</v>
      </c>
      <c r="H5254" s="1" t="s">
        <v>20</v>
      </c>
      <c r="I5254" s="1" t="s">
        <v>41</v>
      </c>
      <c r="J5254" s="1" t="s">
        <v>47297</v>
      </c>
      <c r="K5254" s="3" t="s">
        <v>42</v>
      </c>
      <c r="L5254" s="1" t="s">
        <v>47325</v>
      </c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1"/>
      <c r="AA5254" s="1" t="s">
        <v>16</v>
      </c>
      <c r="AB5254" s="3" t="s">
        <v>12</v>
      </c>
      <c r="AC5254" s="23" t="s">
        <v>37801</v>
      </c>
      <c r="AD5254" s="23" t="s">
        <v>43061</v>
      </c>
      <c r="AE5254" t="s">
        <v>35410</v>
      </c>
    </row>
    <row r="5255" spans="1:31" ht="14.25" customHeight="1">
      <c r="A5255" s="1">
        <v>5254</v>
      </c>
      <c r="B5255" s="1" t="s">
        <v>54</v>
      </c>
      <c r="C5255" s="1" t="s">
        <v>5416</v>
      </c>
      <c r="D5255" s="1" t="s">
        <v>2671</v>
      </c>
      <c r="E5255" s="1" t="s">
        <v>4381</v>
      </c>
      <c r="F5255" s="1" t="s">
        <v>23488</v>
      </c>
      <c r="G5255" s="14">
        <v>919601464441</v>
      </c>
      <c r="H5255" s="1" t="s">
        <v>20</v>
      </c>
      <c r="I5255" s="1" t="s">
        <v>41</v>
      </c>
      <c r="J5255" s="1" t="s">
        <v>47297</v>
      </c>
      <c r="K5255" s="3" t="s">
        <v>17</v>
      </c>
      <c r="L5255" s="1" t="s">
        <v>47325</v>
      </c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1"/>
      <c r="AA5255" s="1" t="s">
        <v>16</v>
      </c>
      <c r="AB5255" s="3" t="s">
        <v>12</v>
      </c>
      <c r="AC5255" s="23" t="s">
        <v>37801</v>
      </c>
      <c r="AD5255" s="23" t="s">
        <v>43062</v>
      </c>
      <c r="AE5255" t="s">
        <v>35394</v>
      </c>
    </row>
    <row r="5256" spans="1:31" ht="14.25" customHeight="1">
      <c r="A5256" s="1">
        <v>5255</v>
      </c>
      <c r="B5256" s="1" t="s">
        <v>54</v>
      </c>
      <c r="C5256" s="1" t="s">
        <v>5420</v>
      </c>
      <c r="D5256" s="1" t="s">
        <v>2566</v>
      </c>
      <c r="E5256" s="1" t="s">
        <v>18369</v>
      </c>
      <c r="F5256" s="1" t="s">
        <v>23490</v>
      </c>
      <c r="G5256" s="14">
        <v>9144909999</v>
      </c>
      <c r="H5256" s="1" t="s">
        <v>8</v>
      </c>
      <c r="I5256" s="1" t="s">
        <v>9</v>
      </c>
      <c r="J5256" s="1" t="s">
        <v>47297</v>
      </c>
      <c r="K5256" s="3" t="s">
        <v>17</v>
      </c>
      <c r="L5256" s="1" t="s">
        <v>47325</v>
      </c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1"/>
      <c r="AA5256" s="1" t="s">
        <v>11</v>
      </c>
      <c r="AB5256" s="3" t="s">
        <v>13</v>
      </c>
      <c r="AC5256" s="23" t="s">
        <v>37801</v>
      </c>
      <c r="AD5256" s="23" t="s">
        <v>41118</v>
      </c>
      <c r="AE5256" t="s">
        <v>35394</v>
      </c>
    </row>
    <row r="5257" spans="1:31" ht="14.25" customHeight="1">
      <c r="A5257" s="1">
        <v>5256</v>
      </c>
      <c r="B5257" s="1" t="s">
        <v>54</v>
      </c>
      <c r="C5257" s="1" t="s">
        <v>5430</v>
      </c>
      <c r="D5257" s="1" t="s">
        <v>1079</v>
      </c>
      <c r="E5257" s="1" t="s">
        <v>5431</v>
      </c>
      <c r="F5257" s="1" t="s">
        <v>23496</v>
      </c>
      <c r="G5257" s="14">
        <v>91664904</v>
      </c>
      <c r="H5257" s="1" t="s">
        <v>20</v>
      </c>
      <c r="I5257" s="1" t="s">
        <v>41</v>
      </c>
      <c r="J5257" s="1" t="s">
        <v>47297</v>
      </c>
      <c r="K5257" s="3" t="s">
        <v>171</v>
      </c>
      <c r="L5257" s="1" t="s">
        <v>47325</v>
      </c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1"/>
      <c r="AA5257" s="1" t="s">
        <v>16</v>
      </c>
      <c r="AB5257" s="3" t="s">
        <v>12</v>
      </c>
      <c r="AC5257" s="23" t="s">
        <v>37801</v>
      </c>
      <c r="AD5257" s="23" t="s">
        <v>39066</v>
      </c>
      <c r="AE5257" t="s">
        <v>35410</v>
      </c>
    </row>
    <row r="5258" spans="1:31" ht="14.25" customHeight="1">
      <c r="A5258" s="1">
        <v>5257</v>
      </c>
      <c r="B5258" s="9" t="s">
        <v>6</v>
      </c>
      <c r="C5258" s="1" t="s">
        <v>5432</v>
      </c>
      <c r="D5258" s="1" t="s">
        <v>5433</v>
      </c>
      <c r="E5258" s="1" t="s">
        <v>1601</v>
      </c>
      <c r="F5258" s="1" t="s">
        <v>23497</v>
      </c>
      <c r="G5258" s="14">
        <v>914000094644</v>
      </c>
      <c r="H5258" s="1" t="s">
        <v>8</v>
      </c>
      <c r="I5258" s="1" t="s">
        <v>62</v>
      </c>
      <c r="J5258" s="1" t="s">
        <v>47297</v>
      </c>
      <c r="K5258" s="3" t="s">
        <v>42</v>
      </c>
      <c r="L5258" s="1" t="s">
        <v>47325</v>
      </c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1"/>
      <c r="AA5258" s="1" t="s">
        <v>16</v>
      </c>
      <c r="AB5258" s="3" t="s">
        <v>12</v>
      </c>
      <c r="AC5258" s="23" t="s">
        <v>37801</v>
      </c>
      <c r="AD5258" s="23" t="s">
        <v>43063</v>
      </c>
      <c r="AE5258" t="s">
        <v>35399</v>
      </c>
    </row>
    <row r="5259" spans="1:31" ht="14.25" customHeight="1">
      <c r="A5259" s="1">
        <v>5258</v>
      </c>
      <c r="B5259" s="9" t="s">
        <v>6</v>
      </c>
      <c r="C5259" s="1" t="s">
        <v>5440</v>
      </c>
      <c r="D5259" s="1" t="s">
        <v>2140</v>
      </c>
      <c r="E5259" s="1" t="s">
        <v>362</v>
      </c>
      <c r="F5259" s="1" t="s">
        <v>23502</v>
      </c>
      <c r="G5259" s="14">
        <v>91990494444</v>
      </c>
      <c r="H5259" s="1" t="s">
        <v>8</v>
      </c>
      <c r="I5259" s="1" t="s">
        <v>41</v>
      </c>
      <c r="J5259" s="1" t="s">
        <v>47297</v>
      </c>
      <c r="K5259" s="3" t="s">
        <v>17</v>
      </c>
      <c r="L5259" s="1" t="s">
        <v>47325</v>
      </c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1"/>
      <c r="AA5259" s="1" t="s">
        <v>16</v>
      </c>
      <c r="AB5259" s="3" t="s">
        <v>12</v>
      </c>
      <c r="AC5259" s="23" t="s">
        <v>37801</v>
      </c>
      <c r="AD5259" s="23" t="s">
        <v>43064</v>
      </c>
      <c r="AE5259" t="s">
        <v>35399</v>
      </c>
    </row>
    <row r="5260" spans="1:31" ht="14.25" customHeight="1">
      <c r="A5260" s="1">
        <v>5259</v>
      </c>
      <c r="B5260" s="9" t="s">
        <v>6</v>
      </c>
      <c r="C5260" s="1" t="s">
        <v>5448</v>
      </c>
      <c r="D5260" s="1" t="s">
        <v>5449</v>
      </c>
      <c r="E5260" s="1" t="s">
        <v>553</v>
      </c>
      <c r="F5260" s="1" t="s">
        <v>31662</v>
      </c>
      <c r="G5260" s="14">
        <v>914940001419</v>
      </c>
      <c r="H5260" s="1" t="s">
        <v>8</v>
      </c>
      <c r="I5260" s="1" t="s">
        <v>41</v>
      </c>
      <c r="J5260" s="1" t="s">
        <v>47297</v>
      </c>
      <c r="K5260" s="3" t="s">
        <v>17</v>
      </c>
      <c r="L5260" s="1" t="s">
        <v>47325</v>
      </c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1"/>
      <c r="AA5260" s="1" t="s">
        <v>16</v>
      </c>
      <c r="AB5260" s="3" t="s">
        <v>12</v>
      </c>
      <c r="AC5260" s="23" t="s">
        <v>37801</v>
      </c>
      <c r="AD5260" s="23" t="s">
        <v>43065</v>
      </c>
      <c r="AE5260" t="s">
        <v>35410</v>
      </c>
    </row>
    <row r="5261" spans="1:31" ht="14.25" customHeight="1">
      <c r="A5261" s="1">
        <v>5260</v>
      </c>
      <c r="B5261" s="1" t="s">
        <v>54</v>
      </c>
      <c r="C5261" s="1" t="s">
        <v>5464</v>
      </c>
      <c r="D5261" s="1" t="s">
        <v>546</v>
      </c>
      <c r="E5261" s="1" t="s">
        <v>328</v>
      </c>
      <c r="F5261" s="1" t="s">
        <v>23514</v>
      </c>
      <c r="G5261" s="14">
        <v>919106446044</v>
      </c>
      <c r="H5261" s="1" t="s">
        <v>8</v>
      </c>
      <c r="I5261" s="1" t="s">
        <v>41</v>
      </c>
      <c r="J5261" s="1" t="s">
        <v>47297</v>
      </c>
      <c r="K5261" s="3" t="s">
        <v>213</v>
      </c>
      <c r="L5261" s="1" t="s">
        <v>47325</v>
      </c>
      <c r="M5261" s="4" t="s">
        <v>17</v>
      </c>
      <c r="N5261" s="3" t="str">
        <f t="shared" ref="N5261:N5262" si="145">J5261</f>
        <v>[&lt;30 Lacs -50 Lacs]</v>
      </c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1"/>
      <c r="AA5261" s="1" t="s">
        <v>16</v>
      </c>
      <c r="AB5261" s="3" t="s">
        <v>12</v>
      </c>
      <c r="AC5261" s="23" t="s">
        <v>37801</v>
      </c>
      <c r="AD5261" s="23" t="s">
        <v>43066</v>
      </c>
      <c r="AE5261" t="s">
        <v>35409</v>
      </c>
    </row>
    <row r="5262" spans="1:31" ht="14.25" customHeight="1">
      <c r="A5262" s="1">
        <v>5261</v>
      </c>
      <c r="B5262" s="1" t="s">
        <v>54</v>
      </c>
      <c r="C5262" s="1" t="s">
        <v>5467</v>
      </c>
      <c r="D5262" s="1" t="s">
        <v>1518</v>
      </c>
      <c r="E5262" s="1" t="s">
        <v>36868</v>
      </c>
      <c r="F5262" s="1" t="s">
        <v>23516</v>
      </c>
      <c r="G5262" s="14">
        <v>91600096044</v>
      </c>
      <c r="H5262" s="1" t="s">
        <v>8</v>
      </c>
      <c r="I5262" s="1" t="s">
        <v>33</v>
      </c>
      <c r="J5262" s="1" t="s">
        <v>47297</v>
      </c>
      <c r="K5262" s="3" t="s">
        <v>17</v>
      </c>
      <c r="L5262" s="1" t="s">
        <v>47325</v>
      </c>
      <c r="M5262" s="4" t="s">
        <v>42</v>
      </c>
      <c r="N5262" s="3" t="str">
        <f t="shared" si="145"/>
        <v>[&lt;30 Lacs -50 Lacs]</v>
      </c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1"/>
      <c r="AA5262" s="1" t="s">
        <v>16</v>
      </c>
      <c r="AB5262" s="3" t="s">
        <v>12</v>
      </c>
      <c r="AC5262" s="23" t="s">
        <v>37801</v>
      </c>
      <c r="AD5262" s="23" t="s">
        <v>43067</v>
      </c>
      <c r="AE5262" t="s">
        <v>35399</v>
      </c>
    </row>
    <row r="5263" spans="1:31" ht="14.25" customHeight="1">
      <c r="A5263" s="1">
        <v>5262</v>
      </c>
      <c r="B5263" s="1" t="s">
        <v>54</v>
      </c>
      <c r="C5263" s="1" t="s">
        <v>5468</v>
      </c>
      <c r="D5263" s="1" t="s">
        <v>1506</v>
      </c>
      <c r="E5263" s="1" t="s">
        <v>139</v>
      </c>
      <c r="F5263" s="1" t="s">
        <v>33902</v>
      </c>
      <c r="G5263" s="14">
        <v>91406194010</v>
      </c>
      <c r="H5263" s="1" t="s">
        <v>8</v>
      </c>
      <c r="I5263" s="1" t="s">
        <v>41</v>
      </c>
      <c r="J5263" s="1" t="s">
        <v>47297</v>
      </c>
      <c r="K5263" s="3" t="s">
        <v>17</v>
      </c>
      <c r="L5263" s="1" t="s">
        <v>47325</v>
      </c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1"/>
      <c r="AA5263" s="1" t="s">
        <v>16</v>
      </c>
      <c r="AB5263" s="3" t="s">
        <v>12</v>
      </c>
      <c r="AC5263" s="23" t="s">
        <v>37801</v>
      </c>
      <c r="AD5263" s="23" t="s">
        <v>43068</v>
      </c>
      <c r="AE5263" t="s">
        <v>35409</v>
      </c>
    </row>
    <row r="5264" spans="1:31" ht="14.25" customHeight="1">
      <c r="A5264" s="1">
        <v>5263</v>
      </c>
      <c r="B5264" s="1" t="s">
        <v>54</v>
      </c>
      <c r="C5264" s="1" t="s">
        <v>5474</v>
      </c>
      <c r="D5264" s="1" t="s">
        <v>1857</v>
      </c>
      <c r="E5264" s="1" t="s">
        <v>40</v>
      </c>
      <c r="F5264" s="1" t="s">
        <v>23520</v>
      </c>
      <c r="G5264" s="14">
        <v>919444960664</v>
      </c>
      <c r="H5264" s="1" t="s">
        <v>20</v>
      </c>
      <c r="I5264" s="1" t="s">
        <v>41</v>
      </c>
      <c r="J5264" s="1" t="s">
        <v>47297</v>
      </c>
      <c r="K5264" s="3" t="s">
        <v>17</v>
      </c>
      <c r="L5264" s="1" t="s">
        <v>47325</v>
      </c>
      <c r="M5264" s="4" t="s">
        <v>42</v>
      </c>
      <c r="N5264" s="3" t="str">
        <f>J5264</f>
        <v>[&lt;30 Lacs -50 Lacs]</v>
      </c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1"/>
      <c r="AA5264" s="1" t="s">
        <v>16</v>
      </c>
      <c r="AB5264" s="3" t="s">
        <v>12</v>
      </c>
      <c r="AC5264" s="23" t="s">
        <v>37801</v>
      </c>
      <c r="AD5264" s="23" t="s">
        <v>43069</v>
      </c>
      <c r="AE5264" t="s">
        <v>35410</v>
      </c>
    </row>
    <row r="5265" spans="1:31" ht="14.25" customHeight="1">
      <c r="A5265" s="1">
        <v>5264</v>
      </c>
      <c r="B5265" s="1" t="s">
        <v>54</v>
      </c>
      <c r="C5265" s="1" t="s">
        <v>5486</v>
      </c>
      <c r="D5265" s="1" t="s">
        <v>9209</v>
      </c>
      <c r="E5265" s="1" t="s">
        <v>40</v>
      </c>
      <c r="F5265" s="1" t="s">
        <v>33906</v>
      </c>
      <c r="G5265" s="14">
        <v>919409964404</v>
      </c>
      <c r="H5265" s="1" t="s">
        <v>8</v>
      </c>
      <c r="I5265" s="1" t="s">
        <v>41</v>
      </c>
      <c r="J5265" s="1" t="s">
        <v>47297</v>
      </c>
      <c r="K5265" s="3" t="s">
        <v>17</v>
      </c>
      <c r="L5265" s="1" t="s">
        <v>47325</v>
      </c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1"/>
      <c r="AA5265" s="1" t="s">
        <v>16</v>
      </c>
      <c r="AB5265" s="3" t="s">
        <v>12</v>
      </c>
      <c r="AC5265" s="23" t="s">
        <v>37801</v>
      </c>
      <c r="AD5265" s="23" t="s">
        <v>40547</v>
      </c>
      <c r="AE5265" t="s">
        <v>35409</v>
      </c>
    </row>
    <row r="5266" spans="1:31" ht="14.25" customHeight="1">
      <c r="A5266" s="1">
        <v>5265</v>
      </c>
      <c r="B5266" s="1" t="s">
        <v>54</v>
      </c>
      <c r="C5266" s="1" t="s">
        <v>5495</v>
      </c>
      <c r="D5266" s="1" t="s">
        <v>1410</v>
      </c>
      <c r="E5266" s="1" t="s">
        <v>2190</v>
      </c>
      <c r="F5266" s="1" t="s">
        <v>23528</v>
      </c>
      <c r="G5266" s="14">
        <v>914441009</v>
      </c>
      <c r="H5266" s="1" t="s">
        <v>20</v>
      </c>
      <c r="I5266" s="1" t="s">
        <v>41</v>
      </c>
      <c r="J5266" s="1" t="s">
        <v>47297</v>
      </c>
      <c r="K5266" s="3" t="s">
        <v>42</v>
      </c>
      <c r="L5266" s="1" t="s">
        <v>47325</v>
      </c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1"/>
      <c r="AA5266" s="1" t="s">
        <v>16</v>
      </c>
      <c r="AB5266" s="3" t="s">
        <v>12</v>
      </c>
      <c r="AC5266" s="23" t="s">
        <v>37801</v>
      </c>
      <c r="AD5266" s="23" t="s">
        <v>43070</v>
      </c>
      <c r="AE5266" t="s">
        <v>35394</v>
      </c>
    </row>
    <row r="5267" spans="1:31" ht="14.25" customHeight="1">
      <c r="A5267" s="1">
        <v>5266</v>
      </c>
      <c r="B5267" s="1" t="s">
        <v>54</v>
      </c>
      <c r="C5267" s="1" t="s">
        <v>5506</v>
      </c>
      <c r="D5267" s="1" t="s">
        <v>35743</v>
      </c>
      <c r="E5267" s="1" t="s">
        <v>4762</v>
      </c>
      <c r="F5267" s="1" t="s">
        <v>5507</v>
      </c>
      <c r="G5267" s="14">
        <v>919446004949</v>
      </c>
      <c r="H5267" s="1" t="s">
        <v>8</v>
      </c>
      <c r="I5267" s="1" t="s">
        <v>9</v>
      </c>
      <c r="J5267" s="1" t="s">
        <v>47297</v>
      </c>
      <c r="K5267" s="3" t="s">
        <v>17</v>
      </c>
      <c r="L5267" s="1" t="s">
        <v>47325</v>
      </c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1"/>
      <c r="AA5267" s="1" t="s">
        <v>11</v>
      </c>
      <c r="AB5267" s="3" t="s">
        <v>13</v>
      </c>
      <c r="AC5267" s="23" t="s">
        <v>37801</v>
      </c>
      <c r="AD5267" s="23" t="s">
        <v>43071</v>
      </c>
      <c r="AE5267" t="s">
        <v>35410</v>
      </c>
    </row>
    <row r="5268" spans="1:31" ht="14.25" customHeight="1">
      <c r="A5268" s="1">
        <v>5267</v>
      </c>
      <c r="B5268" s="9" t="s">
        <v>6</v>
      </c>
      <c r="C5268" s="1" t="s">
        <v>5508</v>
      </c>
      <c r="D5268" s="1" t="s">
        <v>2359</v>
      </c>
      <c r="E5268" s="1" t="s">
        <v>1725</v>
      </c>
      <c r="F5268" s="1" t="s">
        <v>23532</v>
      </c>
      <c r="G5268" s="14">
        <v>9140646416</v>
      </c>
      <c r="H5268" s="1" t="s">
        <v>20</v>
      </c>
      <c r="I5268" s="1" t="s">
        <v>41</v>
      </c>
      <c r="J5268" s="1" t="s">
        <v>47297</v>
      </c>
      <c r="K5268" s="3" t="s">
        <v>17</v>
      </c>
      <c r="L5268" s="1" t="s">
        <v>47325</v>
      </c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1"/>
      <c r="AA5268" s="1" t="s">
        <v>16</v>
      </c>
      <c r="AB5268" s="3" t="s">
        <v>12</v>
      </c>
      <c r="AC5268" s="23" t="s">
        <v>37801</v>
      </c>
      <c r="AD5268" s="23" t="s">
        <v>43072</v>
      </c>
      <c r="AE5268" t="s">
        <v>35409</v>
      </c>
    </row>
    <row r="5269" spans="1:31" ht="14.25" customHeight="1">
      <c r="A5269" s="1">
        <v>5268</v>
      </c>
      <c r="B5269" s="9" t="s">
        <v>6</v>
      </c>
      <c r="C5269" s="1" t="s">
        <v>5509</v>
      </c>
      <c r="D5269" s="1" t="s">
        <v>39</v>
      </c>
      <c r="E5269" s="1" t="s">
        <v>40</v>
      </c>
      <c r="F5269" s="1" t="s">
        <v>23533</v>
      </c>
      <c r="G5269" s="14">
        <v>919061699</v>
      </c>
      <c r="H5269" s="1" t="s">
        <v>20</v>
      </c>
      <c r="I5269" s="1" t="s">
        <v>41</v>
      </c>
      <c r="J5269" s="1" t="s">
        <v>47297</v>
      </c>
      <c r="K5269" s="3" t="s">
        <v>17</v>
      </c>
      <c r="L5269" s="1" t="s">
        <v>47325</v>
      </c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1"/>
      <c r="AA5269" s="1" t="s">
        <v>16</v>
      </c>
      <c r="AB5269" s="3" t="s">
        <v>12</v>
      </c>
      <c r="AC5269" s="23" t="s">
        <v>37801</v>
      </c>
      <c r="AD5269" s="23" t="s">
        <v>43073</v>
      </c>
      <c r="AE5269" t="s">
        <v>35394</v>
      </c>
    </row>
    <row r="5270" spans="1:31" ht="14.25" customHeight="1">
      <c r="A5270" s="1">
        <v>5269</v>
      </c>
      <c r="B5270" s="9" t="s">
        <v>6</v>
      </c>
      <c r="C5270" s="1" t="s">
        <v>5542</v>
      </c>
      <c r="D5270" s="1" t="s">
        <v>1302</v>
      </c>
      <c r="E5270" s="1" t="s">
        <v>40</v>
      </c>
      <c r="F5270" s="1" t="s">
        <v>33913</v>
      </c>
      <c r="G5270" s="14">
        <v>91999449949</v>
      </c>
      <c r="H5270" s="1" t="s">
        <v>20</v>
      </c>
      <c r="I5270" s="1" t="s">
        <v>62</v>
      </c>
      <c r="J5270" s="1" t="s">
        <v>47297</v>
      </c>
      <c r="K5270" s="3" t="s">
        <v>213</v>
      </c>
      <c r="L5270" s="1" t="s">
        <v>47325</v>
      </c>
      <c r="M5270" s="4" t="s">
        <v>17</v>
      </c>
      <c r="N5270" s="3" t="str">
        <f>J5270</f>
        <v>[&lt;30 Lacs -50 Lacs]</v>
      </c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1"/>
      <c r="AA5270" s="1" t="s">
        <v>16</v>
      </c>
      <c r="AB5270" s="3" t="s">
        <v>12</v>
      </c>
      <c r="AC5270" s="23" t="s">
        <v>37801</v>
      </c>
      <c r="AD5270" s="23" t="s">
        <v>43074</v>
      </c>
      <c r="AE5270" t="s">
        <v>35409</v>
      </c>
    </row>
    <row r="5271" spans="1:31" ht="14.25" customHeight="1">
      <c r="A5271" s="1">
        <v>5270</v>
      </c>
      <c r="B5271" s="1" t="s">
        <v>54</v>
      </c>
      <c r="C5271" s="1" t="s">
        <v>5555</v>
      </c>
      <c r="D5271" s="1" t="s">
        <v>5556</v>
      </c>
      <c r="E5271" s="1" t="s">
        <v>1180</v>
      </c>
      <c r="F5271" s="1" t="s">
        <v>31668</v>
      </c>
      <c r="G5271" s="14">
        <v>9196946444</v>
      </c>
      <c r="H5271" s="1" t="s">
        <v>20</v>
      </c>
      <c r="I5271" s="1" t="s">
        <v>41</v>
      </c>
      <c r="J5271" s="1" t="s">
        <v>47297</v>
      </c>
      <c r="K5271" s="3" t="s">
        <v>42</v>
      </c>
      <c r="L5271" s="1" t="s">
        <v>47325</v>
      </c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1"/>
      <c r="AA5271" s="1" t="s">
        <v>16</v>
      </c>
      <c r="AB5271" s="3" t="s">
        <v>12</v>
      </c>
      <c r="AC5271" s="23" t="s">
        <v>37801</v>
      </c>
      <c r="AD5271" s="23" t="s">
        <v>43075</v>
      </c>
      <c r="AE5271" t="s">
        <v>35409</v>
      </c>
    </row>
    <row r="5272" spans="1:31" ht="14.25" customHeight="1">
      <c r="A5272" s="1">
        <v>5271</v>
      </c>
      <c r="B5272" s="1" t="s">
        <v>54</v>
      </c>
      <c r="C5272" s="1" t="s">
        <v>5557</v>
      </c>
      <c r="D5272" s="1" t="s">
        <v>77</v>
      </c>
      <c r="E5272" s="1" t="s">
        <v>40</v>
      </c>
      <c r="F5272" s="1" t="s">
        <v>23559</v>
      </c>
      <c r="G5272" s="14">
        <v>919446061446</v>
      </c>
      <c r="H5272" s="1" t="s">
        <v>8</v>
      </c>
      <c r="I5272" s="1" t="s">
        <v>9</v>
      </c>
      <c r="J5272" s="1" t="s">
        <v>47297</v>
      </c>
      <c r="K5272" s="3" t="s">
        <v>17</v>
      </c>
      <c r="L5272" s="1" t="s">
        <v>47325</v>
      </c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1"/>
      <c r="AA5272" s="1" t="s">
        <v>16</v>
      </c>
      <c r="AB5272" s="3" t="s">
        <v>12</v>
      </c>
      <c r="AC5272" s="23" t="s">
        <v>37801</v>
      </c>
      <c r="AD5272" s="23" t="s">
        <v>43076</v>
      </c>
      <c r="AE5272" t="s">
        <v>35410</v>
      </c>
    </row>
    <row r="5273" spans="1:31" ht="14.25" customHeight="1">
      <c r="A5273" s="1">
        <v>5272</v>
      </c>
      <c r="B5273" s="1" t="s">
        <v>54</v>
      </c>
      <c r="C5273" s="1" t="s">
        <v>5562</v>
      </c>
      <c r="D5273" s="1" t="s">
        <v>35744</v>
      </c>
      <c r="E5273" s="1" t="s">
        <v>90</v>
      </c>
      <c r="F5273" s="1" t="s">
        <v>23562</v>
      </c>
      <c r="G5273" s="14">
        <v>91909996</v>
      </c>
      <c r="H5273" s="1" t="s">
        <v>20</v>
      </c>
      <c r="I5273" s="1" t="s">
        <v>41</v>
      </c>
      <c r="J5273" s="1" t="s">
        <v>47297</v>
      </c>
      <c r="K5273" s="3" t="s">
        <v>17</v>
      </c>
      <c r="L5273" s="1" t="s">
        <v>47325</v>
      </c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1"/>
      <c r="AA5273" s="1" t="s">
        <v>16</v>
      </c>
      <c r="AB5273" s="3" t="s">
        <v>12</v>
      </c>
      <c r="AC5273" s="23" t="s">
        <v>37801</v>
      </c>
      <c r="AD5273" s="23" t="s">
        <v>43077</v>
      </c>
      <c r="AE5273" t="s">
        <v>35409</v>
      </c>
    </row>
    <row r="5274" spans="1:31" ht="14.25" customHeight="1">
      <c r="A5274" s="1">
        <v>5273</v>
      </c>
      <c r="B5274" s="9" t="s">
        <v>6</v>
      </c>
      <c r="C5274" s="1" t="s">
        <v>5566</v>
      </c>
      <c r="D5274" s="1" t="s">
        <v>486</v>
      </c>
      <c r="E5274" s="1" t="s">
        <v>36869</v>
      </c>
      <c r="F5274" s="1" t="s">
        <v>23564</v>
      </c>
      <c r="G5274" s="14">
        <v>9194494644</v>
      </c>
      <c r="H5274" s="1" t="s">
        <v>8</v>
      </c>
      <c r="I5274" s="1" t="s">
        <v>41</v>
      </c>
      <c r="J5274" s="1" t="s">
        <v>47297</v>
      </c>
      <c r="K5274" s="3" t="s">
        <v>17</v>
      </c>
      <c r="L5274" s="1" t="s">
        <v>47325</v>
      </c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1"/>
      <c r="AA5274" s="1" t="s">
        <v>16</v>
      </c>
      <c r="AB5274" s="3" t="s">
        <v>12</v>
      </c>
      <c r="AC5274" s="23" t="s">
        <v>37801</v>
      </c>
      <c r="AD5274" s="23" t="s">
        <v>43078</v>
      </c>
      <c r="AE5274" t="s">
        <v>35409</v>
      </c>
    </row>
    <row r="5275" spans="1:31" ht="14.25" customHeight="1">
      <c r="A5275" s="1">
        <v>5274</v>
      </c>
      <c r="B5275" s="1" t="s">
        <v>54</v>
      </c>
      <c r="C5275" s="1" t="s">
        <v>5580</v>
      </c>
      <c r="D5275" s="1" t="s">
        <v>1015</v>
      </c>
      <c r="E5275" s="1" t="s">
        <v>224</v>
      </c>
      <c r="F5275" s="1" t="s">
        <v>33917</v>
      </c>
      <c r="G5275" s="14">
        <v>91940449</v>
      </c>
      <c r="H5275" s="1" t="s">
        <v>20</v>
      </c>
      <c r="I5275" s="1" t="s">
        <v>41</v>
      </c>
      <c r="J5275" s="1" t="s">
        <v>47297</v>
      </c>
      <c r="K5275" s="3" t="s">
        <v>17</v>
      </c>
      <c r="L5275" s="1" t="s">
        <v>47325</v>
      </c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1"/>
      <c r="AA5275" s="1" t="s">
        <v>16</v>
      </c>
      <c r="AB5275" s="3" t="s">
        <v>12</v>
      </c>
      <c r="AC5275" s="23" t="s">
        <v>37801</v>
      </c>
      <c r="AD5275" s="23" t="s">
        <v>43079</v>
      </c>
      <c r="AE5275" t="s">
        <v>35394</v>
      </c>
    </row>
    <row r="5276" spans="1:31" ht="14.25" customHeight="1">
      <c r="A5276" s="1">
        <v>5275</v>
      </c>
      <c r="B5276" s="1" t="s">
        <v>54</v>
      </c>
      <c r="C5276" s="1" t="s">
        <v>5586</v>
      </c>
      <c r="D5276" s="1" t="s">
        <v>610</v>
      </c>
      <c r="E5276" s="1" t="s">
        <v>40</v>
      </c>
      <c r="F5276" s="1" t="s">
        <v>31672</v>
      </c>
      <c r="G5276" s="14">
        <v>919446094464</v>
      </c>
      <c r="H5276" s="1" t="s">
        <v>20</v>
      </c>
      <c r="I5276" s="1" t="s">
        <v>9</v>
      </c>
      <c r="J5276" s="1" t="s">
        <v>47297</v>
      </c>
      <c r="K5276" s="3" t="s">
        <v>171</v>
      </c>
      <c r="L5276" s="1" t="s">
        <v>47325</v>
      </c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1"/>
      <c r="AA5276" s="1" t="s">
        <v>16</v>
      </c>
      <c r="AB5276" s="3" t="s">
        <v>12</v>
      </c>
      <c r="AC5276" s="23" t="s">
        <v>37801</v>
      </c>
      <c r="AD5276" s="23" t="s">
        <v>43080</v>
      </c>
      <c r="AE5276" t="s">
        <v>35409</v>
      </c>
    </row>
    <row r="5277" spans="1:31" ht="14.25" customHeight="1">
      <c r="A5277" s="1">
        <v>5276</v>
      </c>
      <c r="B5277" s="9" t="s">
        <v>6</v>
      </c>
      <c r="C5277" s="1" t="s">
        <v>5603</v>
      </c>
      <c r="D5277" s="1" t="s">
        <v>1209</v>
      </c>
      <c r="E5277" s="1" t="s">
        <v>328</v>
      </c>
      <c r="F5277" s="1" t="s">
        <v>23581</v>
      </c>
      <c r="G5277" s="14">
        <v>91446006049</v>
      </c>
      <c r="H5277" s="1" t="s">
        <v>37</v>
      </c>
      <c r="I5277" s="1" t="s">
        <v>41</v>
      </c>
      <c r="J5277" s="1" t="s">
        <v>47297</v>
      </c>
      <c r="K5277" s="3" t="s">
        <v>17</v>
      </c>
      <c r="L5277" s="1" t="s">
        <v>47325</v>
      </c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1"/>
      <c r="AA5277" s="1" t="s">
        <v>16</v>
      </c>
      <c r="AB5277" s="3" t="s">
        <v>12</v>
      </c>
      <c r="AC5277" s="23" t="s">
        <v>37801</v>
      </c>
      <c r="AD5277" s="23" t="s">
        <v>43081</v>
      </c>
      <c r="AE5277" t="s">
        <v>35410</v>
      </c>
    </row>
    <row r="5278" spans="1:31" ht="14.25" customHeight="1">
      <c r="A5278" s="1">
        <v>5277</v>
      </c>
      <c r="B5278" s="1" t="s">
        <v>54</v>
      </c>
      <c r="C5278" s="1" t="s">
        <v>5607</v>
      </c>
      <c r="D5278" s="1" t="s">
        <v>35745</v>
      </c>
      <c r="E5278" s="1" t="s">
        <v>19</v>
      </c>
      <c r="F5278" s="1" t="s">
        <v>23585</v>
      </c>
      <c r="G5278" s="14">
        <v>91949060</v>
      </c>
      <c r="H5278" s="1" t="s">
        <v>20</v>
      </c>
      <c r="I5278" s="1" t="s">
        <v>9</v>
      </c>
      <c r="J5278" s="1" t="s">
        <v>47297</v>
      </c>
      <c r="K5278" s="3" t="s">
        <v>17</v>
      </c>
      <c r="L5278" s="1" t="s">
        <v>47325</v>
      </c>
      <c r="M5278" s="4" t="s">
        <v>42</v>
      </c>
      <c r="N5278" s="3" t="str">
        <f>J5278</f>
        <v>[&lt;30 Lacs -50 Lacs]</v>
      </c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1"/>
      <c r="AA5278" s="1" t="s">
        <v>16</v>
      </c>
      <c r="AB5278" s="3" t="s">
        <v>12</v>
      </c>
      <c r="AC5278" s="23" t="s">
        <v>37801</v>
      </c>
      <c r="AD5278" s="23" t="s">
        <v>43082</v>
      </c>
      <c r="AE5278" t="s">
        <v>35410</v>
      </c>
    </row>
    <row r="5279" spans="1:31" ht="14.25" customHeight="1">
      <c r="A5279" s="1">
        <v>5278</v>
      </c>
      <c r="B5279" s="1" t="s">
        <v>54</v>
      </c>
      <c r="C5279" s="1" t="s">
        <v>5609</v>
      </c>
      <c r="D5279" s="1" t="s">
        <v>3326</v>
      </c>
      <c r="E5279" s="1" t="s">
        <v>7548</v>
      </c>
      <c r="F5279" s="1" t="s">
        <v>33921</v>
      </c>
      <c r="G5279" s="14">
        <v>91966461699</v>
      </c>
      <c r="H5279" s="1" t="s">
        <v>20</v>
      </c>
      <c r="I5279" s="1" t="s">
        <v>41</v>
      </c>
      <c r="J5279" s="1" t="s">
        <v>47297</v>
      </c>
      <c r="K5279" s="3" t="s">
        <v>17</v>
      </c>
      <c r="L5279" s="1" t="s">
        <v>47325</v>
      </c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1"/>
      <c r="AA5279" s="1" t="s">
        <v>16</v>
      </c>
      <c r="AB5279" s="3" t="s">
        <v>12</v>
      </c>
      <c r="AC5279" s="23" t="s">
        <v>37801</v>
      </c>
      <c r="AD5279" s="23" t="s">
        <v>43083</v>
      </c>
      <c r="AE5279" t="s">
        <v>35409</v>
      </c>
    </row>
    <row r="5280" spans="1:31" ht="14.25" customHeight="1">
      <c r="A5280" s="1">
        <v>5279</v>
      </c>
      <c r="B5280" s="9" t="s">
        <v>6</v>
      </c>
      <c r="C5280" s="1" t="s">
        <v>5610</v>
      </c>
      <c r="D5280" s="1" t="s">
        <v>176</v>
      </c>
      <c r="E5280" s="1" t="s">
        <v>5611</v>
      </c>
      <c r="F5280" s="1" t="s">
        <v>23587</v>
      </c>
      <c r="G5280" s="14">
        <v>919491444064</v>
      </c>
      <c r="H5280" s="1" t="s">
        <v>15</v>
      </c>
      <c r="I5280" s="1" t="s">
        <v>41</v>
      </c>
      <c r="J5280" s="1" t="s">
        <v>47297</v>
      </c>
      <c r="K5280" s="3" t="s">
        <v>17</v>
      </c>
      <c r="L5280" s="1" t="s">
        <v>47325</v>
      </c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1"/>
      <c r="AA5280" s="1" t="s">
        <v>16</v>
      </c>
      <c r="AB5280" s="3" t="s">
        <v>12</v>
      </c>
      <c r="AC5280" s="23" t="s">
        <v>37801</v>
      </c>
      <c r="AD5280" s="23" t="s">
        <v>43084</v>
      </c>
      <c r="AE5280" t="s">
        <v>35399</v>
      </c>
    </row>
    <row r="5281" spans="1:31" ht="14.25" customHeight="1">
      <c r="A5281" s="1">
        <v>5280</v>
      </c>
      <c r="B5281" s="1" t="s">
        <v>54</v>
      </c>
      <c r="C5281" s="1" t="s">
        <v>5624</v>
      </c>
      <c r="D5281" s="1" t="s">
        <v>1136</v>
      </c>
      <c r="E5281" s="1" t="s">
        <v>36819</v>
      </c>
      <c r="F5281" s="1" t="s">
        <v>23595</v>
      </c>
      <c r="G5281" s="14">
        <v>9166044044</v>
      </c>
      <c r="H5281" s="1" t="s">
        <v>8</v>
      </c>
      <c r="I5281" s="1" t="s">
        <v>62</v>
      </c>
      <c r="J5281" s="1" t="s">
        <v>47297</v>
      </c>
      <c r="K5281" s="3" t="s">
        <v>17</v>
      </c>
      <c r="L5281" s="1" t="s">
        <v>47325</v>
      </c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1"/>
      <c r="AA5281" s="1" t="s">
        <v>16</v>
      </c>
      <c r="AB5281" s="3" t="s">
        <v>12</v>
      </c>
      <c r="AC5281" s="23" t="s">
        <v>37801</v>
      </c>
      <c r="AD5281" s="23" t="s">
        <v>43085</v>
      </c>
      <c r="AE5281" t="s">
        <v>35394</v>
      </c>
    </row>
    <row r="5282" spans="1:31" ht="14.25" customHeight="1">
      <c r="A5282" s="1">
        <v>5281</v>
      </c>
      <c r="B5282" s="1" t="s">
        <v>54</v>
      </c>
      <c r="C5282" s="1" t="s">
        <v>5626</v>
      </c>
      <c r="D5282" s="1" t="s">
        <v>35627</v>
      </c>
      <c r="E5282" s="1" t="s">
        <v>40</v>
      </c>
      <c r="F5282" s="1" t="s">
        <v>33922</v>
      </c>
      <c r="G5282" s="14">
        <v>914494494444</v>
      </c>
      <c r="H5282" s="1" t="s">
        <v>20</v>
      </c>
      <c r="I5282" s="1" t="s">
        <v>62</v>
      </c>
      <c r="J5282" s="1" t="s">
        <v>47297</v>
      </c>
      <c r="K5282" s="3" t="s">
        <v>27</v>
      </c>
      <c r="L5282" s="1" t="s">
        <v>47325</v>
      </c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1"/>
      <c r="AA5282" s="1" t="s">
        <v>16</v>
      </c>
      <c r="AB5282" s="3" t="s">
        <v>12</v>
      </c>
      <c r="AC5282" s="23" t="s">
        <v>37801</v>
      </c>
      <c r="AD5282" s="23" t="s">
        <v>42402</v>
      </c>
      <c r="AE5282" t="s">
        <v>35410</v>
      </c>
    </row>
    <row r="5283" spans="1:31" ht="14.25" customHeight="1">
      <c r="A5283" s="1">
        <v>5282</v>
      </c>
      <c r="B5283" s="9" t="s">
        <v>6</v>
      </c>
      <c r="C5283" s="1" t="s">
        <v>5646</v>
      </c>
      <c r="D5283" s="1" t="s">
        <v>220</v>
      </c>
      <c r="E5283" s="1" t="s">
        <v>131</v>
      </c>
      <c r="F5283" s="1" t="s">
        <v>23607</v>
      </c>
      <c r="G5283" s="14">
        <v>914691491409</v>
      </c>
      <c r="H5283" s="1" t="s">
        <v>8</v>
      </c>
      <c r="I5283" s="1" t="s">
        <v>41</v>
      </c>
      <c r="J5283" s="1" t="s">
        <v>47297</v>
      </c>
      <c r="K5283" s="3" t="s">
        <v>42</v>
      </c>
      <c r="L5283" s="1" t="s">
        <v>47325</v>
      </c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1"/>
      <c r="AA5283" s="1" t="s">
        <v>16</v>
      </c>
      <c r="AB5283" s="3" t="s">
        <v>12</v>
      </c>
      <c r="AC5283" s="23" t="s">
        <v>37801</v>
      </c>
      <c r="AD5283" s="23" t="s">
        <v>43086</v>
      </c>
      <c r="AE5283" t="s">
        <v>35399</v>
      </c>
    </row>
    <row r="5284" spans="1:31" ht="14.25" customHeight="1">
      <c r="A5284" s="1">
        <v>5283</v>
      </c>
      <c r="B5284" s="9" t="s">
        <v>6</v>
      </c>
      <c r="C5284" s="1" t="s">
        <v>5653</v>
      </c>
      <c r="D5284" s="1" t="s">
        <v>5654</v>
      </c>
      <c r="E5284" s="1" t="s">
        <v>3591</v>
      </c>
      <c r="F5284" s="1" t="s">
        <v>31678</v>
      </c>
      <c r="G5284" s="14">
        <v>9194460904</v>
      </c>
      <c r="H5284" s="1" t="s">
        <v>8</v>
      </c>
      <c r="I5284" s="1" t="s">
        <v>62</v>
      </c>
      <c r="J5284" s="1" t="s">
        <v>47297</v>
      </c>
      <c r="K5284" s="3" t="s">
        <v>17</v>
      </c>
      <c r="L5284" s="1" t="s">
        <v>47325</v>
      </c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1"/>
      <c r="AA5284" s="1" t="s">
        <v>11</v>
      </c>
      <c r="AB5284" s="3" t="s">
        <v>13</v>
      </c>
      <c r="AC5284" s="23" t="s">
        <v>37801</v>
      </c>
      <c r="AD5284" s="23" t="s">
        <v>43087</v>
      </c>
      <c r="AE5284" t="s">
        <v>35399</v>
      </c>
    </row>
    <row r="5285" spans="1:31" ht="14.25" customHeight="1">
      <c r="A5285" s="1">
        <v>5284</v>
      </c>
      <c r="B5285" s="9" t="s">
        <v>6</v>
      </c>
      <c r="C5285" s="1" t="s">
        <v>5664</v>
      </c>
      <c r="D5285" s="1" t="s">
        <v>1248</v>
      </c>
      <c r="E5285" s="1" t="s">
        <v>152</v>
      </c>
      <c r="F5285" s="1" t="s">
        <v>5665</v>
      </c>
      <c r="G5285" s="14">
        <v>9199499469</v>
      </c>
      <c r="H5285" s="1" t="s">
        <v>8</v>
      </c>
      <c r="I5285" s="1" t="s">
        <v>41</v>
      </c>
      <c r="J5285" s="1" t="s">
        <v>47297</v>
      </c>
      <c r="K5285" s="3" t="s">
        <v>17</v>
      </c>
      <c r="L5285" s="1" t="s">
        <v>47325</v>
      </c>
      <c r="M5285" s="4" t="s">
        <v>42</v>
      </c>
      <c r="N5285" s="3" t="str">
        <f>J5285</f>
        <v>[&lt;30 Lacs -50 Lacs]</v>
      </c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1"/>
      <c r="AA5285" s="1" t="s">
        <v>16</v>
      </c>
      <c r="AB5285" s="3" t="s">
        <v>12</v>
      </c>
      <c r="AC5285" s="23" t="s">
        <v>37801</v>
      </c>
      <c r="AD5285" s="23" t="s">
        <v>43088</v>
      </c>
      <c r="AE5285" t="s">
        <v>35394</v>
      </c>
    </row>
    <row r="5286" spans="1:31" ht="14.25" customHeight="1">
      <c r="A5286" s="1">
        <v>5285</v>
      </c>
      <c r="B5286" s="9" t="s">
        <v>6</v>
      </c>
      <c r="C5286" s="1" t="s">
        <v>5681</v>
      </c>
      <c r="D5286" s="1" t="s">
        <v>1025</v>
      </c>
      <c r="E5286" s="1" t="s">
        <v>16261</v>
      </c>
      <c r="F5286" s="1" t="s">
        <v>23616</v>
      </c>
      <c r="G5286" s="14">
        <v>9194461696</v>
      </c>
      <c r="H5286" s="1" t="s">
        <v>8</v>
      </c>
      <c r="I5286" s="1" t="s">
        <v>9</v>
      </c>
      <c r="J5286" s="1" t="s">
        <v>47297</v>
      </c>
      <c r="K5286" s="3" t="s">
        <v>42</v>
      </c>
      <c r="L5286" s="1" t="s">
        <v>47325</v>
      </c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1"/>
      <c r="AA5286" s="1" t="s">
        <v>16</v>
      </c>
      <c r="AB5286" s="3" t="s">
        <v>12</v>
      </c>
      <c r="AC5286" s="23" t="s">
        <v>37801</v>
      </c>
      <c r="AD5286" s="23" t="s">
        <v>43089</v>
      </c>
      <c r="AE5286" t="s">
        <v>35394</v>
      </c>
    </row>
    <row r="5287" spans="1:31" ht="14.25" customHeight="1">
      <c r="A5287" s="1">
        <v>5286</v>
      </c>
      <c r="B5287" s="9" t="s">
        <v>6</v>
      </c>
      <c r="C5287" s="1" t="s">
        <v>5685</v>
      </c>
      <c r="D5287" s="1" t="s">
        <v>683</v>
      </c>
      <c r="E5287" s="1" t="s">
        <v>1953</v>
      </c>
      <c r="F5287" s="1" t="s">
        <v>23618</v>
      </c>
      <c r="G5287" s="14">
        <v>919444444</v>
      </c>
      <c r="H5287" s="1" t="s">
        <v>8</v>
      </c>
      <c r="I5287" s="1" t="s">
        <v>9</v>
      </c>
      <c r="J5287" s="1" t="s">
        <v>47297</v>
      </c>
      <c r="K5287" s="3" t="s">
        <v>17</v>
      </c>
      <c r="L5287" s="1" t="s">
        <v>47325</v>
      </c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1"/>
      <c r="AA5287" s="1" t="s">
        <v>16</v>
      </c>
      <c r="AB5287" s="3" t="s">
        <v>12</v>
      </c>
      <c r="AC5287" s="23" t="s">
        <v>37801</v>
      </c>
      <c r="AD5287" s="23" t="s">
        <v>43090</v>
      </c>
      <c r="AE5287" t="s">
        <v>35399</v>
      </c>
    </row>
    <row r="5288" spans="1:31" ht="14.25" customHeight="1">
      <c r="A5288" s="1">
        <v>5287</v>
      </c>
      <c r="B5288" s="9" t="s">
        <v>6</v>
      </c>
      <c r="C5288" s="1" t="s">
        <v>5689</v>
      </c>
      <c r="D5288" s="1" t="s">
        <v>1447</v>
      </c>
      <c r="E5288" s="1" t="s">
        <v>5690</v>
      </c>
      <c r="F5288" s="1" t="s">
        <v>5691</v>
      </c>
      <c r="G5288" s="14">
        <v>919106604049</v>
      </c>
      <c r="H5288" s="1" t="s">
        <v>8</v>
      </c>
      <c r="I5288" s="1" t="s">
        <v>41</v>
      </c>
      <c r="J5288" s="1" t="s">
        <v>47297</v>
      </c>
      <c r="K5288" s="3" t="s">
        <v>17</v>
      </c>
      <c r="L5288" s="1" t="s">
        <v>47325</v>
      </c>
      <c r="M5288" s="4" t="s">
        <v>42</v>
      </c>
      <c r="N5288" s="3" t="str">
        <f>J5288</f>
        <v>[&lt;30 Lacs -50 Lacs]</v>
      </c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1"/>
      <c r="AA5288" s="1" t="s">
        <v>16</v>
      </c>
      <c r="AB5288" s="3" t="s">
        <v>12</v>
      </c>
      <c r="AC5288" s="23" t="s">
        <v>37801</v>
      </c>
      <c r="AD5288" s="23" t="s">
        <v>43091</v>
      </c>
      <c r="AE5288" t="s">
        <v>35394</v>
      </c>
    </row>
    <row r="5289" spans="1:31" ht="14.25" customHeight="1">
      <c r="A5289" s="1">
        <v>5288</v>
      </c>
      <c r="B5289" s="9" t="s">
        <v>6</v>
      </c>
      <c r="C5289" s="1" t="s">
        <v>5693</v>
      </c>
      <c r="D5289" s="1" t="s">
        <v>5694</v>
      </c>
      <c r="E5289" s="1" t="s">
        <v>2431</v>
      </c>
      <c r="F5289" s="1" t="s">
        <v>31683</v>
      </c>
      <c r="G5289" s="14">
        <v>91949046946</v>
      </c>
      <c r="H5289" s="1" t="s">
        <v>15</v>
      </c>
      <c r="I5289" s="1" t="s">
        <v>41</v>
      </c>
      <c r="J5289" s="1" t="s">
        <v>47297</v>
      </c>
      <c r="K5289" s="3" t="s">
        <v>17</v>
      </c>
      <c r="L5289" s="1" t="s">
        <v>47325</v>
      </c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1"/>
      <c r="AA5289" s="1" t="s">
        <v>11</v>
      </c>
      <c r="AB5289" s="3" t="s">
        <v>538</v>
      </c>
      <c r="AC5289" s="23" t="s">
        <v>37801</v>
      </c>
      <c r="AD5289" s="23" t="s">
        <v>43092</v>
      </c>
      <c r="AE5289" t="s">
        <v>35394</v>
      </c>
    </row>
    <row r="5290" spans="1:31" ht="14.25" customHeight="1">
      <c r="A5290" s="1">
        <v>5289</v>
      </c>
      <c r="B5290" s="9" t="s">
        <v>6</v>
      </c>
      <c r="C5290" s="1" t="s">
        <v>5695</v>
      </c>
      <c r="D5290" s="1" t="s">
        <v>328</v>
      </c>
      <c r="E5290" s="1" t="s">
        <v>2128</v>
      </c>
      <c r="F5290" s="1" t="s">
        <v>23620</v>
      </c>
      <c r="G5290" s="14">
        <v>919664411914</v>
      </c>
      <c r="H5290" s="1" t="s">
        <v>15</v>
      </c>
      <c r="I5290" s="1" t="s">
        <v>41</v>
      </c>
      <c r="J5290" s="1" t="s">
        <v>47297</v>
      </c>
      <c r="K5290" s="3" t="s">
        <v>17</v>
      </c>
      <c r="L5290" s="1" t="s">
        <v>47325</v>
      </c>
      <c r="M5290" s="4" t="s">
        <v>42</v>
      </c>
      <c r="N5290" s="3" t="str">
        <f>J5290</f>
        <v>[&lt;30 Lacs -50 Lacs]</v>
      </c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1"/>
      <c r="AA5290" s="1" t="s">
        <v>16</v>
      </c>
      <c r="AB5290" s="3" t="s">
        <v>12</v>
      </c>
      <c r="AC5290" s="23" t="s">
        <v>37801</v>
      </c>
      <c r="AD5290" s="23" t="s">
        <v>43093</v>
      </c>
      <c r="AE5290" t="s">
        <v>35399</v>
      </c>
    </row>
    <row r="5291" spans="1:31" ht="14.25" customHeight="1">
      <c r="A5291" s="1">
        <v>5290</v>
      </c>
      <c r="B5291" s="9" t="s">
        <v>6</v>
      </c>
      <c r="C5291" s="1" t="s">
        <v>5711</v>
      </c>
      <c r="D5291" s="1" t="s">
        <v>2652</v>
      </c>
      <c r="E5291" s="1" t="s">
        <v>40</v>
      </c>
      <c r="F5291" s="1" t="s">
        <v>23629</v>
      </c>
      <c r="G5291" s="14">
        <v>91994414444</v>
      </c>
      <c r="H5291" s="1" t="s">
        <v>20</v>
      </c>
      <c r="I5291" s="1" t="s">
        <v>41</v>
      </c>
      <c r="J5291" s="1" t="s">
        <v>47297</v>
      </c>
      <c r="K5291" s="3" t="s">
        <v>42</v>
      </c>
      <c r="L5291" s="1" t="s">
        <v>47325</v>
      </c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1"/>
      <c r="AA5291" s="1" t="s">
        <v>16</v>
      </c>
      <c r="AB5291" s="3" t="s">
        <v>12</v>
      </c>
      <c r="AC5291" s="23" t="s">
        <v>37801</v>
      </c>
      <c r="AD5291" s="23" t="s">
        <v>43094</v>
      </c>
      <c r="AE5291" t="s">
        <v>35399</v>
      </c>
    </row>
    <row r="5292" spans="1:31" ht="14.25" customHeight="1">
      <c r="A5292" s="1">
        <v>5291</v>
      </c>
      <c r="B5292" s="9" t="s">
        <v>6</v>
      </c>
      <c r="C5292" s="1" t="s">
        <v>5714</v>
      </c>
      <c r="D5292" s="1" t="s">
        <v>522</v>
      </c>
      <c r="E5292" s="1" t="s">
        <v>5715</v>
      </c>
      <c r="F5292" s="1" t="s">
        <v>23630</v>
      </c>
      <c r="G5292" s="14">
        <v>91960199494</v>
      </c>
      <c r="H5292" s="1" t="s">
        <v>132</v>
      </c>
      <c r="I5292" s="1" t="s">
        <v>41</v>
      </c>
      <c r="J5292" s="1" t="s">
        <v>47297</v>
      </c>
      <c r="K5292" s="3" t="s">
        <v>17</v>
      </c>
      <c r="L5292" s="1" t="s">
        <v>47325</v>
      </c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1"/>
      <c r="AA5292" s="1" t="s">
        <v>16</v>
      </c>
      <c r="AB5292" s="3" t="s">
        <v>12</v>
      </c>
      <c r="AC5292" s="23" t="s">
        <v>37801</v>
      </c>
      <c r="AD5292" s="23" t="s">
        <v>43095</v>
      </c>
      <c r="AE5292" t="s">
        <v>35409</v>
      </c>
    </row>
    <row r="5293" spans="1:31" ht="14.25" customHeight="1">
      <c r="A5293" s="1">
        <v>5292</v>
      </c>
      <c r="B5293" s="9" t="s">
        <v>6</v>
      </c>
      <c r="C5293" s="1" t="s">
        <v>5738</v>
      </c>
      <c r="D5293" s="1" t="s">
        <v>5739</v>
      </c>
      <c r="E5293" s="1" t="s">
        <v>5740</v>
      </c>
      <c r="F5293" s="1" t="s">
        <v>23644</v>
      </c>
      <c r="G5293" s="14">
        <v>919494009644</v>
      </c>
      <c r="H5293" s="1" t="s">
        <v>8</v>
      </c>
      <c r="I5293" s="1" t="s">
        <v>41</v>
      </c>
      <c r="J5293" s="1" t="s">
        <v>47297</v>
      </c>
      <c r="K5293" s="3" t="s">
        <v>17</v>
      </c>
      <c r="L5293" s="1" t="s">
        <v>47325</v>
      </c>
      <c r="M5293" s="4" t="s">
        <v>42</v>
      </c>
      <c r="N5293" s="3" t="str">
        <f>J5293</f>
        <v>[&lt;30 Lacs -50 Lacs]</v>
      </c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1"/>
      <c r="AA5293" s="1" t="s">
        <v>16</v>
      </c>
      <c r="AB5293" s="3" t="s">
        <v>12</v>
      </c>
      <c r="AC5293" s="23" t="s">
        <v>37801</v>
      </c>
      <c r="AD5293" s="23" t="s">
        <v>43096</v>
      </c>
      <c r="AE5293" t="s">
        <v>35409</v>
      </c>
    </row>
    <row r="5294" spans="1:31" ht="14.25" customHeight="1">
      <c r="A5294" s="1">
        <v>5293</v>
      </c>
      <c r="B5294" s="9" t="s">
        <v>6</v>
      </c>
      <c r="C5294" s="1" t="s">
        <v>5746</v>
      </c>
      <c r="D5294" s="1" t="s">
        <v>734</v>
      </c>
      <c r="E5294" s="1" t="s">
        <v>78</v>
      </c>
      <c r="F5294" s="1" t="s">
        <v>23648</v>
      </c>
      <c r="G5294" s="14">
        <v>91949940691</v>
      </c>
      <c r="H5294" s="1" t="s">
        <v>8</v>
      </c>
      <c r="I5294" s="1" t="s">
        <v>62</v>
      </c>
      <c r="J5294" s="1" t="s">
        <v>47297</v>
      </c>
      <c r="K5294" s="3" t="s">
        <v>17</v>
      </c>
      <c r="L5294" s="1" t="s">
        <v>47325</v>
      </c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1"/>
      <c r="AA5294" s="1" t="s">
        <v>16</v>
      </c>
      <c r="AB5294" s="3" t="s">
        <v>12</v>
      </c>
      <c r="AC5294" s="23" t="s">
        <v>37802</v>
      </c>
      <c r="AD5294" s="23" t="s">
        <v>43097</v>
      </c>
      <c r="AE5294" t="s">
        <v>35410</v>
      </c>
    </row>
    <row r="5295" spans="1:31" ht="14.25" customHeight="1">
      <c r="A5295" s="1">
        <v>5294</v>
      </c>
      <c r="B5295" s="9" t="s">
        <v>6</v>
      </c>
      <c r="C5295" s="1" t="s">
        <v>5750</v>
      </c>
      <c r="D5295" s="1" t="s">
        <v>1008</v>
      </c>
      <c r="E5295" s="1" t="s">
        <v>40</v>
      </c>
      <c r="F5295" s="1" t="s">
        <v>23651</v>
      </c>
      <c r="G5295" s="14">
        <v>91969994449</v>
      </c>
      <c r="H5295" s="1" t="s">
        <v>15</v>
      </c>
      <c r="I5295" s="1" t="s">
        <v>62</v>
      </c>
      <c r="J5295" s="1" t="s">
        <v>47297</v>
      </c>
      <c r="K5295" s="3" t="s">
        <v>17</v>
      </c>
      <c r="L5295" s="1" t="s">
        <v>47325</v>
      </c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1"/>
      <c r="AA5295" s="1" t="s">
        <v>11</v>
      </c>
      <c r="AB5295" s="3" t="s">
        <v>274</v>
      </c>
      <c r="AC5295" s="23" t="s">
        <v>37802</v>
      </c>
      <c r="AD5295" s="23" t="s">
        <v>43098</v>
      </c>
      <c r="AE5295" t="s">
        <v>35394</v>
      </c>
    </row>
    <row r="5296" spans="1:31" ht="14.25" customHeight="1">
      <c r="A5296" s="1">
        <v>5295</v>
      </c>
      <c r="B5296" s="9" t="s">
        <v>6</v>
      </c>
      <c r="C5296" s="1" t="s">
        <v>5761</v>
      </c>
      <c r="D5296" s="1" t="s">
        <v>1551</v>
      </c>
      <c r="E5296" s="1" t="s">
        <v>328</v>
      </c>
      <c r="F5296" s="1" t="s">
        <v>31687</v>
      </c>
      <c r="G5296" s="14">
        <v>91444499991</v>
      </c>
      <c r="H5296" s="1" t="s">
        <v>8</v>
      </c>
      <c r="I5296" s="1" t="s">
        <v>37779</v>
      </c>
      <c r="J5296" s="1" t="s">
        <v>47297</v>
      </c>
      <c r="K5296" s="3" t="s">
        <v>17</v>
      </c>
      <c r="L5296" s="1" t="s">
        <v>47325</v>
      </c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1"/>
      <c r="AA5296" s="1" t="s">
        <v>16</v>
      </c>
      <c r="AB5296" s="3" t="s">
        <v>12</v>
      </c>
      <c r="AC5296" s="23" t="s">
        <v>37802</v>
      </c>
      <c r="AD5296" s="23" t="s">
        <v>43099</v>
      </c>
      <c r="AE5296" t="s">
        <v>35410</v>
      </c>
    </row>
    <row r="5297" spans="1:31" ht="14.25" customHeight="1">
      <c r="A5297" s="1">
        <v>5296</v>
      </c>
      <c r="B5297" s="9" t="s">
        <v>6</v>
      </c>
      <c r="C5297" s="1" t="s">
        <v>5762</v>
      </c>
      <c r="D5297" s="1" t="s">
        <v>5763</v>
      </c>
      <c r="E5297" s="1" t="s">
        <v>824</v>
      </c>
      <c r="F5297" s="1" t="s">
        <v>31688</v>
      </c>
      <c r="G5297" s="14">
        <v>919444446406</v>
      </c>
      <c r="H5297" s="1" t="s">
        <v>15</v>
      </c>
      <c r="I5297" s="1" t="s">
        <v>41</v>
      </c>
      <c r="J5297" s="1" t="s">
        <v>47297</v>
      </c>
      <c r="K5297" s="3" t="s">
        <v>17</v>
      </c>
      <c r="L5297" s="1" t="s">
        <v>47325</v>
      </c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1"/>
      <c r="AA5297" s="1" t="s">
        <v>16</v>
      </c>
      <c r="AB5297" s="3" t="s">
        <v>13</v>
      </c>
      <c r="AC5297" s="23" t="s">
        <v>37802</v>
      </c>
      <c r="AD5297" s="23" t="s">
        <v>43100</v>
      </c>
      <c r="AE5297" t="s">
        <v>35409</v>
      </c>
    </row>
    <row r="5298" spans="1:31" ht="14.25" customHeight="1">
      <c r="A5298" s="1">
        <v>5297</v>
      </c>
      <c r="B5298" s="9" t="s">
        <v>6</v>
      </c>
      <c r="C5298" s="1" t="s">
        <v>5764</v>
      </c>
      <c r="D5298" s="1" t="s">
        <v>5765</v>
      </c>
      <c r="E5298" s="1" t="s">
        <v>1601</v>
      </c>
      <c r="F5298" s="1" t="s">
        <v>20910</v>
      </c>
      <c r="G5298" s="14">
        <v>9169494900</v>
      </c>
      <c r="H5298" s="1" t="s">
        <v>15</v>
      </c>
      <c r="I5298" s="1" t="s">
        <v>62</v>
      </c>
      <c r="J5298" s="1" t="s">
        <v>47297</v>
      </c>
      <c r="K5298" s="3" t="s">
        <v>42</v>
      </c>
      <c r="L5298" s="1" t="s">
        <v>47325</v>
      </c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1"/>
      <c r="AA5298" s="1" t="s">
        <v>16</v>
      </c>
      <c r="AB5298" s="3" t="s">
        <v>12</v>
      </c>
      <c r="AC5298" s="23" t="s">
        <v>37802</v>
      </c>
      <c r="AD5298" s="23" t="s">
        <v>43101</v>
      </c>
      <c r="AE5298" t="s">
        <v>35399</v>
      </c>
    </row>
    <row r="5299" spans="1:31" ht="14.25" customHeight="1">
      <c r="A5299" s="1">
        <v>5298</v>
      </c>
      <c r="B5299" s="9" t="s">
        <v>6</v>
      </c>
      <c r="C5299" s="1" t="s">
        <v>5776</v>
      </c>
      <c r="D5299" s="1" t="s">
        <v>536</v>
      </c>
      <c r="E5299" s="1" t="s">
        <v>553</v>
      </c>
      <c r="F5299" s="1" t="s">
        <v>23657</v>
      </c>
      <c r="G5299" s="14">
        <v>91946144499</v>
      </c>
      <c r="H5299" s="1" t="s">
        <v>15</v>
      </c>
      <c r="I5299" s="1" t="s">
        <v>41</v>
      </c>
      <c r="J5299" s="1" t="s">
        <v>47297</v>
      </c>
      <c r="K5299" s="3" t="s">
        <v>17</v>
      </c>
      <c r="L5299" s="1" t="s">
        <v>47325</v>
      </c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1"/>
      <c r="AA5299" s="1" t="s">
        <v>16</v>
      </c>
      <c r="AB5299" s="3" t="s">
        <v>12</v>
      </c>
      <c r="AC5299" s="23" t="s">
        <v>37802</v>
      </c>
      <c r="AD5299" s="23" t="s">
        <v>43102</v>
      </c>
      <c r="AE5299" t="s">
        <v>35410</v>
      </c>
    </row>
    <row r="5300" spans="1:31" ht="14.25" customHeight="1">
      <c r="A5300" s="1">
        <v>5299</v>
      </c>
      <c r="B5300" s="9" t="s">
        <v>6</v>
      </c>
      <c r="C5300" s="1" t="s">
        <v>5799</v>
      </c>
      <c r="D5300" s="1" t="s">
        <v>361</v>
      </c>
      <c r="E5300" s="1" t="s">
        <v>141</v>
      </c>
      <c r="F5300" s="1" t="s">
        <v>33938</v>
      </c>
      <c r="G5300" s="14">
        <v>9194661604</v>
      </c>
      <c r="H5300" s="1" t="s">
        <v>20</v>
      </c>
      <c r="I5300" s="1" t="s">
        <v>41</v>
      </c>
      <c r="J5300" s="1" t="s">
        <v>47297</v>
      </c>
      <c r="K5300" s="3" t="s">
        <v>17</v>
      </c>
      <c r="L5300" s="1" t="s">
        <v>47325</v>
      </c>
      <c r="M5300" s="4" t="s">
        <v>42</v>
      </c>
      <c r="N5300" s="3" t="str">
        <f>J5300</f>
        <v>[&lt;30 Lacs -50 Lacs]</v>
      </c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1"/>
      <c r="AA5300" s="1" t="s">
        <v>16</v>
      </c>
      <c r="AB5300" s="3" t="s">
        <v>12</v>
      </c>
      <c r="AC5300" s="23" t="s">
        <v>37802</v>
      </c>
      <c r="AD5300" s="23" t="s">
        <v>43103</v>
      </c>
      <c r="AE5300" t="s">
        <v>35394</v>
      </c>
    </row>
    <row r="5301" spans="1:31" ht="14.25" customHeight="1">
      <c r="A5301" s="1">
        <v>5300</v>
      </c>
      <c r="B5301" s="9" t="s">
        <v>6</v>
      </c>
      <c r="C5301" s="1" t="s">
        <v>5821</v>
      </c>
      <c r="D5301" s="1" t="s">
        <v>1603</v>
      </c>
      <c r="E5301" s="1" t="s">
        <v>5822</v>
      </c>
      <c r="F5301" s="1" t="s">
        <v>23671</v>
      </c>
      <c r="G5301" s="14">
        <v>919610406091</v>
      </c>
      <c r="H5301" s="1" t="s">
        <v>15</v>
      </c>
      <c r="I5301" s="1" t="s">
        <v>9</v>
      </c>
      <c r="J5301" s="1" t="s">
        <v>47297</v>
      </c>
      <c r="K5301" s="3" t="s">
        <v>17</v>
      </c>
      <c r="L5301" s="1" t="s">
        <v>47325</v>
      </c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1"/>
      <c r="AA5301" s="1" t="s">
        <v>16</v>
      </c>
      <c r="AB5301" s="3" t="s">
        <v>12</v>
      </c>
      <c r="AC5301" s="23" t="s">
        <v>37802</v>
      </c>
      <c r="AD5301" s="23" t="s">
        <v>43104</v>
      </c>
      <c r="AE5301" t="s">
        <v>35394</v>
      </c>
    </row>
    <row r="5302" spans="1:31" ht="14.25" customHeight="1">
      <c r="A5302" s="1">
        <v>5301</v>
      </c>
      <c r="B5302" s="9" t="s">
        <v>6</v>
      </c>
      <c r="C5302" s="1" t="s">
        <v>5834</v>
      </c>
      <c r="D5302" s="1" t="s">
        <v>58</v>
      </c>
      <c r="E5302" s="1" t="s">
        <v>5835</v>
      </c>
      <c r="F5302" s="1" t="s">
        <v>23677</v>
      </c>
      <c r="G5302" s="14">
        <v>914466449914</v>
      </c>
      <c r="H5302" s="1" t="s">
        <v>15</v>
      </c>
      <c r="I5302" s="1" t="s">
        <v>62</v>
      </c>
      <c r="J5302" s="1" t="s">
        <v>47297</v>
      </c>
      <c r="K5302" s="3" t="s">
        <v>42</v>
      </c>
      <c r="L5302" s="1" t="s">
        <v>47325</v>
      </c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1"/>
      <c r="AA5302" s="1" t="s">
        <v>16</v>
      </c>
      <c r="AB5302" s="3" t="s">
        <v>12</v>
      </c>
      <c r="AC5302" s="23" t="s">
        <v>37802</v>
      </c>
      <c r="AD5302" s="23" t="s">
        <v>43105</v>
      </c>
      <c r="AE5302" t="s">
        <v>35410</v>
      </c>
    </row>
    <row r="5303" spans="1:31" ht="14.25" customHeight="1">
      <c r="A5303" s="1">
        <v>5302</v>
      </c>
      <c r="B5303" s="9" t="s">
        <v>6</v>
      </c>
      <c r="C5303" s="1" t="s">
        <v>5853</v>
      </c>
      <c r="D5303" s="1" t="s">
        <v>5854</v>
      </c>
      <c r="E5303" s="1" t="s">
        <v>328</v>
      </c>
      <c r="F5303" s="1" t="s">
        <v>31698</v>
      </c>
      <c r="G5303" s="14">
        <v>919940640</v>
      </c>
      <c r="H5303" s="1" t="s">
        <v>15</v>
      </c>
      <c r="I5303" s="1" t="s">
        <v>33</v>
      </c>
      <c r="J5303" s="1" t="s">
        <v>47297</v>
      </c>
      <c r="K5303" s="3" t="s">
        <v>17</v>
      </c>
      <c r="L5303" s="1" t="s">
        <v>47325</v>
      </c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1"/>
      <c r="AA5303" s="1" t="s">
        <v>16</v>
      </c>
      <c r="AB5303" s="3" t="s">
        <v>12</v>
      </c>
      <c r="AC5303" s="23" t="s">
        <v>37802</v>
      </c>
      <c r="AD5303" s="23" t="s">
        <v>43106</v>
      </c>
      <c r="AE5303" t="s">
        <v>35399</v>
      </c>
    </row>
    <row r="5304" spans="1:31" ht="14.25" customHeight="1">
      <c r="A5304" s="1">
        <v>5303</v>
      </c>
      <c r="B5304" s="9" t="s">
        <v>6</v>
      </c>
      <c r="C5304" s="1" t="s">
        <v>5857</v>
      </c>
      <c r="D5304" s="1" t="s">
        <v>1046</v>
      </c>
      <c r="E5304" s="1" t="s">
        <v>5858</v>
      </c>
      <c r="F5304" s="1" t="s">
        <v>23686</v>
      </c>
      <c r="G5304" s="14">
        <v>919664096941</v>
      </c>
      <c r="H5304" s="1" t="s">
        <v>8</v>
      </c>
      <c r="I5304" s="1" t="s">
        <v>62</v>
      </c>
      <c r="J5304" s="1" t="s">
        <v>47297</v>
      </c>
      <c r="K5304" s="3" t="s">
        <v>42</v>
      </c>
      <c r="L5304" s="1" t="s">
        <v>47325</v>
      </c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1"/>
      <c r="AA5304" s="1" t="s">
        <v>16</v>
      </c>
      <c r="AB5304" s="3" t="s">
        <v>12</v>
      </c>
      <c r="AC5304" s="23" t="s">
        <v>37802</v>
      </c>
      <c r="AD5304" s="23" t="s">
        <v>43107</v>
      </c>
      <c r="AE5304" t="s">
        <v>35409</v>
      </c>
    </row>
    <row r="5305" spans="1:31" ht="14.25" customHeight="1">
      <c r="A5305" s="1">
        <v>5304</v>
      </c>
      <c r="B5305" s="9" t="s">
        <v>6</v>
      </c>
      <c r="C5305" s="1" t="s">
        <v>5865</v>
      </c>
      <c r="D5305" s="1" t="s">
        <v>5866</v>
      </c>
      <c r="E5305" s="1" t="s">
        <v>1759</v>
      </c>
      <c r="F5305" s="1" t="s">
        <v>33940</v>
      </c>
      <c r="G5305" s="14">
        <v>919446996</v>
      </c>
      <c r="H5305" s="1" t="s">
        <v>132</v>
      </c>
      <c r="I5305" s="1" t="s">
        <v>62</v>
      </c>
      <c r="J5305" s="1" t="s">
        <v>47297</v>
      </c>
      <c r="K5305" s="3" t="s">
        <v>17</v>
      </c>
      <c r="L5305" s="1" t="s">
        <v>47325</v>
      </c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1"/>
      <c r="AA5305" s="1" t="s">
        <v>11</v>
      </c>
      <c r="AB5305" s="3" t="s">
        <v>538</v>
      </c>
      <c r="AC5305" s="23" t="s">
        <v>37802</v>
      </c>
      <c r="AD5305" s="23" t="s">
        <v>43108</v>
      </c>
      <c r="AE5305" t="s">
        <v>35409</v>
      </c>
    </row>
    <row r="5306" spans="1:31" ht="14.25" customHeight="1">
      <c r="A5306" s="1">
        <v>5305</v>
      </c>
      <c r="B5306" s="9" t="s">
        <v>6</v>
      </c>
      <c r="C5306" s="1" t="s">
        <v>5869</v>
      </c>
      <c r="D5306" s="1" t="s">
        <v>4823</v>
      </c>
      <c r="E5306" s="1" t="s">
        <v>5870</v>
      </c>
      <c r="F5306" s="1" t="s">
        <v>23690</v>
      </c>
      <c r="G5306" s="14">
        <v>9199446646</v>
      </c>
      <c r="H5306" s="1" t="s">
        <v>8</v>
      </c>
      <c r="I5306" s="1" t="s">
        <v>62</v>
      </c>
      <c r="J5306" s="1" t="s">
        <v>47297</v>
      </c>
      <c r="K5306" s="3" t="s">
        <v>42</v>
      </c>
      <c r="L5306" s="1" t="s">
        <v>47325</v>
      </c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1"/>
      <c r="AA5306" s="1" t="s">
        <v>16</v>
      </c>
      <c r="AB5306" s="3" t="s">
        <v>12</v>
      </c>
      <c r="AC5306" s="23" t="s">
        <v>37802</v>
      </c>
      <c r="AD5306" s="23" t="s">
        <v>43109</v>
      </c>
      <c r="AE5306" t="s">
        <v>35410</v>
      </c>
    </row>
    <row r="5307" spans="1:31" ht="14.25" customHeight="1">
      <c r="A5307" s="1">
        <v>5306</v>
      </c>
      <c r="B5307" s="9" t="s">
        <v>6</v>
      </c>
      <c r="C5307" s="1" t="s">
        <v>5875</v>
      </c>
      <c r="D5307" s="1" t="s">
        <v>5708</v>
      </c>
      <c r="E5307" s="1" t="s">
        <v>40</v>
      </c>
      <c r="F5307" s="1" t="s">
        <v>23693</v>
      </c>
      <c r="G5307" s="14">
        <v>91949996699</v>
      </c>
      <c r="H5307" s="1" t="s">
        <v>8</v>
      </c>
      <c r="I5307" s="1" t="s">
        <v>9</v>
      </c>
      <c r="J5307" s="1" t="s">
        <v>47297</v>
      </c>
      <c r="K5307" s="3" t="s">
        <v>17</v>
      </c>
      <c r="L5307" s="1" t="s">
        <v>47325</v>
      </c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1"/>
      <c r="AA5307" s="1" t="s">
        <v>16</v>
      </c>
      <c r="AB5307" s="3" t="s">
        <v>12</v>
      </c>
      <c r="AC5307" s="23" t="s">
        <v>37802</v>
      </c>
      <c r="AD5307" s="23" t="s">
        <v>43110</v>
      </c>
      <c r="AE5307" t="s">
        <v>35394</v>
      </c>
    </row>
    <row r="5308" spans="1:31" ht="14.25" customHeight="1">
      <c r="A5308" s="1">
        <v>5307</v>
      </c>
      <c r="B5308" s="9" t="s">
        <v>6</v>
      </c>
      <c r="C5308" s="1" t="s">
        <v>5882</v>
      </c>
      <c r="D5308" s="1" t="s">
        <v>5883</v>
      </c>
      <c r="E5308" s="1" t="s">
        <v>93</v>
      </c>
      <c r="F5308" s="1" t="s">
        <v>23697</v>
      </c>
      <c r="G5308" s="14">
        <v>91149466490</v>
      </c>
      <c r="H5308" s="1" t="s">
        <v>8</v>
      </c>
      <c r="I5308" s="1" t="s">
        <v>62</v>
      </c>
      <c r="J5308" s="1" t="s">
        <v>47297</v>
      </c>
      <c r="K5308" s="3" t="s">
        <v>42</v>
      </c>
      <c r="L5308" s="1" t="s">
        <v>47325</v>
      </c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1"/>
      <c r="AA5308" s="1" t="s">
        <v>16</v>
      </c>
      <c r="AB5308" s="3" t="s">
        <v>12</v>
      </c>
      <c r="AC5308" s="23" t="s">
        <v>37802</v>
      </c>
      <c r="AD5308" s="23" t="s">
        <v>43111</v>
      </c>
      <c r="AE5308" t="s">
        <v>35394</v>
      </c>
    </row>
    <row r="5309" spans="1:31" ht="14.25" customHeight="1">
      <c r="A5309" s="1">
        <v>5308</v>
      </c>
      <c r="B5309" s="9" t="s">
        <v>6</v>
      </c>
      <c r="C5309" s="1" t="s">
        <v>5884</v>
      </c>
      <c r="D5309" s="1" t="s">
        <v>4959</v>
      </c>
      <c r="E5309" s="1" t="s">
        <v>5885</v>
      </c>
      <c r="F5309" s="1" t="s">
        <v>31702</v>
      </c>
      <c r="G5309" s="14">
        <v>91969094994</v>
      </c>
      <c r="H5309" s="1" t="s">
        <v>8</v>
      </c>
      <c r="I5309" s="1" t="s">
        <v>9</v>
      </c>
      <c r="J5309" s="1" t="s">
        <v>47297</v>
      </c>
      <c r="K5309" s="3" t="s">
        <v>63</v>
      </c>
      <c r="L5309" s="1" t="s">
        <v>47325</v>
      </c>
      <c r="M5309" s="3" t="s">
        <v>213</v>
      </c>
      <c r="N5309" s="3" t="str">
        <f>J5309</f>
        <v>[&lt;30 Lacs -50 Lacs]</v>
      </c>
      <c r="O5309" s="3" t="s">
        <v>17</v>
      </c>
      <c r="P5309" s="3" t="s">
        <v>47297</v>
      </c>
      <c r="Q5309" s="3" t="s">
        <v>42</v>
      </c>
      <c r="R5309" s="3" t="s">
        <v>47297</v>
      </c>
      <c r="S5309" s="3" t="s">
        <v>27</v>
      </c>
      <c r="T5309" s="3" t="s">
        <v>47297</v>
      </c>
      <c r="U5309" s="3" t="s">
        <v>117</v>
      </c>
      <c r="V5309" s="3" t="s">
        <v>47297</v>
      </c>
      <c r="W5309" s="3" t="s">
        <v>178</v>
      </c>
      <c r="X5309" s="3" t="s">
        <v>47297</v>
      </c>
      <c r="Y5309" s="3" t="s">
        <v>171</v>
      </c>
      <c r="Z5309" s="1" t="s">
        <v>47297</v>
      </c>
      <c r="AA5309" s="1" t="s">
        <v>11</v>
      </c>
      <c r="AB5309" s="3" t="s">
        <v>538</v>
      </c>
      <c r="AC5309" s="23" t="s">
        <v>37802</v>
      </c>
      <c r="AD5309" s="23" t="s">
        <v>43112</v>
      </c>
      <c r="AE5309" t="s">
        <v>35394</v>
      </c>
    </row>
    <row r="5310" spans="1:31" ht="14.25" customHeight="1">
      <c r="A5310" s="1">
        <v>5309</v>
      </c>
      <c r="B5310" s="9" t="s">
        <v>6</v>
      </c>
      <c r="C5310" s="1" t="s">
        <v>5886</v>
      </c>
      <c r="D5310" s="1" t="s">
        <v>788</v>
      </c>
      <c r="E5310" s="1" t="s">
        <v>35652</v>
      </c>
      <c r="F5310" s="1" t="s">
        <v>31703</v>
      </c>
      <c r="G5310" s="14">
        <v>9194941664</v>
      </c>
      <c r="H5310" s="1" t="s">
        <v>20</v>
      </c>
      <c r="I5310" s="1" t="s">
        <v>62</v>
      </c>
      <c r="J5310" s="1" t="s">
        <v>47297</v>
      </c>
      <c r="K5310" s="3" t="s">
        <v>17</v>
      </c>
      <c r="L5310" s="1" t="s">
        <v>47325</v>
      </c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1"/>
      <c r="AA5310" s="1" t="s">
        <v>16</v>
      </c>
      <c r="AB5310" s="3" t="s">
        <v>12</v>
      </c>
      <c r="AC5310" s="23" t="s">
        <v>37802</v>
      </c>
      <c r="AD5310" s="23" t="s">
        <v>43113</v>
      </c>
      <c r="AE5310" t="s">
        <v>35410</v>
      </c>
    </row>
    <row r="5311" spans="1:31" ht="14.25" customHeight="1">
      <c r="A5311" s="1">
        <v>5310</v>
      </c>
      <c r="B5311" s="9" t="s">
        <v>6</v>
      </c>
      <c r="C5311" s="1" t="s">
        <v>5898</v>
      </c>
      <c r="D5311" s="1" t="s">
        <v>5899</v>
      </c>
      <c r="E5311" s="1" t="s">
        <v>139</v>
      </c>
      <c r="F5311" s="1" t="s">
        <v>23704</v>
      </c>
      <c r="G5311" s="14">
        <v>9144946949</v>
      </c>
      <c r="H5311" s="1" t="s">
        <v>37</v>
      </c>
      <c r="I5311" s="1" t="s">
        <v>62</v>
      </c>
      <c r="J5311" s="1" t="s">
        <v>47297</v>
      </c>
      <c r="K5311" s="3" t="s">
        <v>17</v>
      </c>
      <c r="L5311" s="1" t="s">
        <v>47325</v>
      </c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1"/>
      <c r="AA5311" s="1" t="s">
        <v>16</v>
      </c>
      <c r="AB5311" s="3" t="s">
        <v>12</v>
      </c>
      <c r="AC5311" s="23" t="s">
        <v>37802</v>
      </c>
      <c r="AD5311" s="23" t="s">
        <v>43114</v>
      </c>
      <c r="AE5311" t="s">
        <v>35410</v>
      </c>
    </row>
    <row r="5312" spans="1:31" ht="14.25" customHeight="1">
      <c r="A5312" s="1">
        <v>5311</v>
      </c>
      <c r="B5312" s="9" t="s">
        <v>6</v>
      </c>
      <c r="C5312" s="1" t="s">
        <v>5903</v>
      </c>
      <c r="D5312" s="1" t="s">
        <v>3930</v>
      </c>
      <c r="E5312" s="1" t="s">
        <v>255</v>
      </c>
      <c r="F5312" s="1" t="s">
        <v>31705</v>
      </c>
      <c r="G5312" s="14">
        <v>9194466644</v>
      </c>
      <c r="H5312" s="1" t="s">
        <v>20</v>
      </c>
      <c r="I5312" s="1" t="s">
        <v>62</v>
      </c>
      <c r="J5312" s="1" t="s">
        <v>47297</v>
      </c>
      <c r="K5312" s="3" t="s">
        <v>42</v>
      </c>
      <c r="L5312" s="1" t="s">
        <v>47325</v>
      </c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1"/>
      <c r="AA5312" s="1" t="s">
        <v>16</v>
      </c>
      <c r="AB5312" s="3" t="s">
        <v>12</v>
      </c>
      <c r="AC5312" s="23" t="s">
        <v>37802</v>
      </c>
      <c r="AD5312" s="23" t="s">
        <v>43115</v>
      </c>
      <c r="AE5312" t="s">
        <v>35409</v>
      </c>
    </row>
    <row r="5313" spans="1:31" ht="14.25" customHeight="1">
      <c r="A5313" s="1">
        <v>5312</v>
      </c>
      <c r="B5313" s="1" t="s">
        <v>54</v>
      </c>
      <c r="C5313" s="1" t="s">
        <v>5919</v>
      </c>
      <c r="D5313" s="1" t="s">
        <v>35746</v>
      </c>
      <c r="E5313" s="1" t="s">
        <v>36870</v>
      </c>
      <c r="F5313" s="1" t="s">
        <v>31711</v>
      </c>
      <c r="G5313" s="14">
        <v>9194461414</v>
      </c>
      <c r="H5313" s="1" t="s">
        <v>8</v>
      </c>
      <c r="I5313" s="1" t="s">
        <v>9</v>
      </c>
      <c r="J5313" s="1" t="s">
        <v>47297</v>
      </c>
      <c r="K5313" s="3" t="s">
        <v>17</v>
      </c>
      <c r="L5313" s="1" t="s">
        <v>47325</v>
      </c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1"/>
      <c r="AA5313" s="1" t="s">
        <v>11</v>
      </c>
      <c r="AB5313" s="3" t="s">
        <v>56</v>
      </c>
      <c r="AC5313" s="23" t="s">
        <v>37802</v>
      </c>
      <c r="AD5313" s="23" t="s">
        <v>43116</v>
      </c>
      <c r="AE5313" t="s">
        <v>35409</v>
      </c>
    </row>
    <row r="5314" spans="1:31" ht="14.25" customHeight="1">
      <c r="A5314" s="1">
        <v>5313</v>
      </c>
      <c r="B5314" s="9" t="s">
        <v>6</v>
      </c>
      <c r="C5314" s="1" t="s">
        <v>5923</v>
      </c>
      <c r="D5314" s="1" t="s">
        <v>636</v>
      </c>
      <c r="E5314" s="1" t="s">
        <v>131</v>
      </c>
      <c r="F5314" s="1" t="s">
        <v>23715</v>
      </c>
      <c r="G5314" s="14">
        <v>91940441966</v>
      </c>
      <c r="H5314" s="1" t="s">
        <v>8</v>
      </c>
      <c r="I5314" s="1" t="s">
        <v>41</v>
      </c>
      <c r="J5314" s="1" t="s">
        <v>47297</v>
      </c>
      <c r="K5314" s="3" t="s">
        <v>17</v>
      </c>
      <c r="L5314" s="1" t="s">
        <v>47325</v>
      </c>
      <c r="M5314" s="4" t="s">
        <v>42</v>
      </c>
      <c r="N5314" s="3" t="str">
        <f t="shared" ref="N5314:N5315" si="146">J5314</f>
        <v>[&lt;30 Lacs -50 Lacs]</v>
      </c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1"/>
      <c r="AA5314" s="1" t="s">
        <v>16</v>
      </c>
      <c r="AB5314" s="3" t="s">
        <v>12</v>
      </c>
      <c r="AC5314" s="23" t="s">
        <v>37802</v>
      </c>
      <c r="AD5314" s="23" t="s">
        <v>43117</v>
      </c>
      <c r="AE5314" t="s">
        <v>35394</v>
      </c>
    </row>
    <row r="5315" spans="1:31" ht="14.25" customHeight="1">
      <c r="A5315" s="1">
        <v>5314</v>
      </c>
      <c r="B5315" s="1" t="s">
        <v>54</v>
      </c>
      <c r="C5315" s="1" t="s">
        <v>5924</v>
      </c>
      <c r="D5315" s="1" t="s">
        <v>727</v>
      </c>
      <c r="E5315" s="1" t="s">
        <v>93</v>
      </c>
      <c r="F5315" s="1" t="s">
        <v>23716</v>
      </c>
      <c r="G5315" s="14">
        <v>91910609491</v>
      </c>
      <c r="H5315" s="1" t="s">
        <v>20</v>
      </c>
      <c r="I5315" s="1" t="s">
        <v>41</v>
      </c>
      <c r="J5315" s="1" t="s">
        <v>47297</v>
      </c>
      <c r="K5315" s="3" t="s">
        <v>17</v>
      </c>
      <c r="L5315" s="1" t="s">
        <v>47325</v>
      </c>
      <c r="M5315" s="4" t="s">
        <v>42</v>
      </c>
      <c r="N5315" s="3" t="str">
        <f t="shared" si="146"/>
        <v>[&lt;30 Lacs -50 Lacs]</v>
      </c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1"/>
      <c r="AA5315" s="1" t="s">
        <v>16</v>
      </c>
      <c r="AB5315" s="3" t="s">
        <v>12</v>
      </c>
      <c r="AC5315" s="23" t="s">
        <v>37802</v>
      </c>
      <c r="AD5315" s="23" t="s">
        <v>43118</v>
      </c>
      <c r="AE5315" t="s">
        <v>35394</v>
      </c>
    </row>
    <row r="5316" spans="1:31" ht="14.25" customHeight="1">
      <c r="A5316" s="1">
        <v>5315</v>
      </c>
      <c r="B5316" s="1" t="s">
        <v>54</v>
      </c>
      <c r="C5316" s="1" t="s">
        <v>5925</v>
      </c>
      <c r="D5316" s="1" t="s">
        <v>9288</v>
      </c>
      <c r="E5316" s="1" t="s">
        <v>724</v>
      </c>
      <c r="F5316" s="1" t="s">
        <v>23717</v>
      </c>
      <c r="G5316" s="14">
        <v>919096014060</v>
      </c>
      <c r="H5316" s="1" t="s">
        <v>37</v>
      </c>
      <c r="I5316" s="1" t="s">
        <v>41</v>
      </c>
      <c r="J5316" s="1" t="s">
        <v>47297</v>
      </c>
      <c r="K5316" s="3" t="s">
        <v>63</v>
      </c>
      <c r="L5316" s="1" t="s">
        <v>47325</v>
      </c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1"/>
      <c r="AA5316" s="1" t="s">
        <v>16</v>
      </c>
      <c r="AB5316" s="3" t="s">
        <v>12</v>
      </c>
      <c r="AC5316" s="23" t="s">
        <v>37802</v>
      </c>
      <c r="AD5316" s="23" t="s">
        <v>43119</v>
      </c>
      <c r="AE5316" t="s">
        <v>35409</v>
      </c>
    </row>
    <row r="5317" spans="1:31" ht="14.25" customHeight="1">
      <c r="A5317" s="1">
        <v>5316</v>
      </c>
      <c r="B5317" s="1" t="s">
        <v>54</v>
      </c>
      <c r="C5317" s="1" t="s">
        <v>5930</v>
      </c>
      <c r="D5317" s="1" t="s">
        <v>3787</v>
      </c>
      <c r="E5317" s="1" t="s">
        <v>131</v>
      </c>
      <c r="F5317" s="1" t="s">
        <v>23718</v>
      </c>
      <c r="G5317" s="14">
        <v>919994694966</v>
      </c>
      <c r="H5317" s="1" t="s">
        <v>20</v>
      </c>
      <c r="I5317" s="1" t="s">
        <v>41</v>
      </c>
      <c r="J5317" s="1" t="s">
        <v>47297</v>
      </c>
      <c r="K5317" s="3" t="s">
        <v>17</v>
      </c>
      <c r="L5317" s="1" t="s">
        <v>47325</v>
      </c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1"/>
      <c r="AA5317" s="1" t="s">
        <v>16</v>
      </c>
      <c r="AB5317" s="3" t="s">
        <v>12</v>
      </c>
      <c r="AC5317" s="23" t="s">
        <v>37802</v>
      </c>
      <c r="AD5317" s="23" t="s">
        <v>43120</v>
      </c>
      <c r="AE5317" t="s">
        <v>35409</v>
      </c>
    </row>
    <row r="5318" spans="1:31" ht="14.25" customHeight="1">
      <c r="A5318" s="1">
        <v>5317</v>
      </c>
      <c r="B5318" s="1" t="s">
        <v>54</v>
      </c>
      <c r="C5318" s="1" t="s">
        <v>5932</v>
      </c>
      <c r="D5318" s="1" t="s">
        <v>502</v>
      </c>
      <c r="E5318" s="1" t="s">
        <v>5933</v>
      </c>
      <c r="F5318" s="1" t="s">
        <v>23719</v>
      </c>
      <c r="G5318" s="14">
        <v>91940444414</v>
      </c>
      <c r="H5318" s="1" t="s">
        <v>15</v>
      </c>
      <c r="I5318" s="1" t="s">
        <v>41</v>
      </c>
      <c r="J5318" s="1" t="s">
        <v>47297</v>
      </c>
      <c r="K5318" s="3" t="s">
        <v>17</v>
      </c>
      <c r="L5318" s="1" t="s">
        <v>47325</v>
      </c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1"/>
      <c r="AA5318" s="1" t="s">
        <v>16</v>
      </c>
      <c r="AB5318" s="3" t="s">
        <v>12</v>
      </c>
      <c r="AC5318" s="23" t="s">
        <v>37802</v>
      </c>
      <c r="AD5318" s="23" t="s">
        <v>43121</v>
      </c>
      <c r="AE5318" t="s">
        <v>35409</v>
      </c>
    </row>
    <row r="5319" spans="1:31" ht="14.25" customHeight="1">
      <c r="A5319" s="1">
        <v>5318</v>
      </c>
      <c r="B5319" s="1" t="s">
        <v>54</v>
      </c>
      <c r="C5319" s="1" t="s">
        <v>5934</v>
      </c>
      <c r="D5319" s="1" t="s">
        <v>35747</v>
      </c>
      <c r="E5319" s="1" t="s">
        <v>36871</v>
      </c>
      <c r="F5319" s="1" t="s">
        <v>31714</v>
      </c>
      <c r="G5319" s="14">
        <v>91049490119</v>
      </c>
      <c r="H5319" s="1" t="s">
        <v>8</v>
      </c>
      <c r="I5319" s="1" t="s">
        <v>41</v>
      </c>
      <c r="J5319" s="1" t="s">
        <v>47297</v>
      </c>
      <c r="K5319" s="3" t="s">
        <v>17</v>
      </c>
      <c r="L5319" s="1" t="s">
        <v>47325</v>
      </c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1"/>
      <c r="AA5319" s="1" t="s">
        <v>16</v>
      </c>
      <c r="AB5319" s="3" t="s">
        <v>12</v>
      </c>
      <c r="AC5319" s="23" t="s">
        <v>37802</v>
      </c>
      <c r="AD5319" s="23" t="s">
        <v>43122</v>
      </c>
      <c r="AE5319" t="s">
        <v>35410</v>
      </c>
    </row>
    <row r="5320" spans="1:31" ht="14.25" customHeight="1">
      <c r="A5320" s="1">
        <v>5319</v>
      </c>
      <c r="B5320" s="9" t="s">
        <v>6</v>
      </c>
      <c r="C5320" s="1" t="s">
        <v>5935</v>
      </c>
      <c r="D5320" s="1" t="s">
        <v>2888</v>
      </c>
      <c r="E5320" s="1" t="s">
        <v>5936</v>
      </c>
      <c r="F5320" s="1" t="s">
        <v>31715</v>
      </c>
      <c r="G5320" s="14">
        <v>919494441696</v>
      </c>
      <c r="H5320" s="1" t="s">
        <v>8</v>
      </c>
      <c r="I5320" s="1" t="s">
        <v>9</v>
      </c>
      <c r="J5320" s="1" t="s">
        <v>47297</v>
      </c>
      <c r="K5320" s="3" t="s">
        <v>17</v>
      </c>
      <c r="L5320" s="1" t="s">
        <v>47325</v>
      </c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1"/>
      <c r="AA5320" s="1" t="s">
        <v>16</v>
      </c>
      <c r="AB5320" s="3" t="s">
        <v>12</v>
      </c>
      <c r="AC5320" s="23" t="s">
        <v>37802</v>
      </c>
      <c r="AD5320" s="23" t="s">
        <v>43123</v>
      </c>
      <c r="AE5320" t="s">
        <v>35409</v>
      </c>
    </row>
    <row r="5321" spans="1:31" ht="14.25" customHeight="1">
      <c r="A5321" s="1">
        <v>5320</v>
      </c>
      <c r="B5321" s="1" t="s">
        <v>54</v>
      </c>
      <c r="C5321" s="1" t="s">
        <v>5942</v>
      </c>
      <c r="D5321" s="1" t="s">
        <v>622</v>
      </c>
      <c r="E5321" s="1" t="s">
        <v>1725</v>
      </c>
      <c r="F5321" s="1" t="s">
        <v>23721</v>
      </c>
      <c r="G5321" s="14">
        <v>91994049496</v>
      </c>
      <c r="H5321" s="1" t="s">
        <v>15</v>
      </c>
      <c r="I5321" s="1" t="s">
        <v>41</v>
      </c>
      <c r="J5321" s="1" t="s">
        <v>47297</v>
      </c>
      <c r="K5321" s="3" t="s">
        <v>17</v>
      </c>
      <c r="L5321" s="1" t="s">
        <v>47325</v>
      </c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1"/>
      <c r="AA5321" s="1" t="s">
        <v>16</v>
      </c>
      <c r="AB5321" s="3" t="s">
        <v>12</v>
      </c>
      <c r="AC5321" s="23" t="s">
        <v>37802</v>
      </c>
      <c r="AD5321" s="23" t="s">
        <v>43124</v>
      </c>
      <c r="AE5321" t="s">
        <v>35399</v>
      </c>
    </row>
    <row r="5322" spans="1:31" ht="14.25" customHeight="1">
      <c r="A5322" s="1">
        <v>5321</v>
      </c>
      <c r="B5322" s="9" t="s">
        <v>6</v>
      </c>
      <c r="C5322" s="1" t="s">
        <v>5943</v>
      </c>
      <c r="D5322" s="1" t="s">
        <v>5944</v>
      </c>
      <c r="E5322" s="1" t="s">
        <v>447</v>
      </c>
      <c r="F5322" s="1" t="s">
        <v>23722</v>
      </c>
      <c r="G5322" s="14">
        <v>9194469194</v>
      </c>
      <c r="H5322" s="1" t="s">
        <v>8</v>
      </c>
      <c r="I5322" s="1" t="s">
        <v>62</v>
      </c>
      <c r="J5322" s="1" t="s">
        <v>47297</v>
      </c>
      <c r="K5322" s="3" t="s">
        <v>17</v>
      </c>
      <c r="L5322" s="1" t="s">
        <v>47325</v>
      </c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1"/>
      <c r="AA5322" s="1" t="s">
        <v>16</v>
      </c>
      <c r="AB5322" s="3" t="s">
        <v>12</v>
      </c>
      <c r="AC5322" s="23" t="s">
        <v>37802</v>
      </c>
      <c r="AD5322" s="23" t="s">
        <v>43125</v>
      </c>
      <c r="AE5322" t="s">
        <v>35399</v>
      </c>
    </row>
    <row r="5323" spans="1:31" ht="14.25" customHeight="1">
      <c r="A5323" s="1">
        <v>5322</v>
      </c>
      <c r="B5323" s="1" t="s">
        <v>54</v>
      </c>
      <c r="C5323" s="1" t="s">
        <v>5954</v>
      </c>
      <c r="D5323" s="1" t="s">
        <v>1302</v>
      </c>
      <c r="E5323" s="1" t="s">
        <v>36872</v>
      </c>
      <c r="F5323" s="1" t="s">
        <v>31716</v>
      </c>
      <c r="G5323" s="14">
        <v>91991994906</v>
      </c>
      <c r="H5323" s="1" t="s">
        <v>15</v>
      </c>
      <c r="I5323" s="1" t="s">
        <v>41</v>
      </c>
      <c r="J5323" s="1" t="s">
        <v>47297</v>
      </c>
      <c r="K5323" s="3" t="s">
        <v>17</v>
      </c>
      <c r="L5323" s="1" t="s">
        <v>47325</v>
      </c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1"/>
      <c r="AA5323" s="1" t="s">
        <v>16</v>
      </c>
      <c r="AB5323" s="3" t="s">
        <v>12</v>
      </c>
      <c r="AC5323" s="23" t="s">
        <v>37802</v>
      </c>
      <c r="AD5323" s="23" t="s">
        <v>43126</v>
      </c>
      <c r="AE5323" t="s">
        <v>35394</v>
      </c>
    </row>
    <row r="5324" spans="1:31" ht="14.25" customHeight="1">
      <c r="A5324" s="1">
        <v>5323</v>
      </c>
      <c r="B5324" s="9" t="s">
        <v>6</v>
      </c>
      <c r="C5324" s="1" t="s">
        <v>5962</v>
      </c>
      <c r="D5324" s="1" t="s">
        <v>636</v>
      </c>
      <c r="E5324" s="1" t="s">
        <v>4995</v>
      </c>
      <c r="F5324" s="1" t="s">
        <v>23733</v>
      </c>
      <c r="G5324" s="14">
        <v>9109666949</v>
      </c>
      <c r="H5324" s="1" t="s">
        <v>46</v>
      </c>
      <c r="I5324" s="1" t="s">
        <v>41</v>
      </c>
      <c r="J5324" s="1" t="s">
        <v>47297</v>
      </c>
      <c r="K5324" s="3" t="s">
        <v>17</v>
      </c>
      <c r="L5324" s="1" t="s">
        <v>47325</v>
      </c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1"/>
      <c r="AA5324" s="1" t="s">
        <v>16</v>
      </c>
      <c r="AB5324" s="3" t="s">
        <v>12</v>
      </c>
      <c r="AC5324" s="23" t="s">
        <v>37802</v>
      </c>
      <c r="AD5324" s="23" t="s">
        <v>43127</v>
      </c>
      <c r="AE5324" t="s">
        <v>35394</v>
      </c>
    </row>
    <row r="5325" spans="1:31" ht="14.25" customHeight="1">
      <c r="A5325" s="1">
        <v>5324</v>
      </c>
      <c r="B5325" s="9" t="s">
        <v>6</v>
      </c>
      <c r="C5325" s="1" t="s">
        <v>5976</v>
      </c>
      <c r="D5325" s="1" t="s">
        <v>5977</v>
      </c>
      <c r="E5325" s="1" t="s">
        <v>5978</v>
      </c>
      <c r="F5325" s="1" t="s">
        <v>23737</v>
      </c>
      <c r="G5325" s="14">
        <v>919944491669</v>
      </c>
      <c r="H5325" s="1" t="s">
        <v>15</v>
      </c>
      <c r="I5325" s="1" t="s">
        <v>62</v>
      </c>
      <c r="J5325" s="1" t="s">
        <v>47297</v>
      </c>
      <c r="K5325" s="3" t="s">
        <v>42</v>
      </c>
      <c r="L5325" s="1" t="s">
        <v>47325</v>
      </c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1"/>
      <c r="AA5325" s="1" t="s">
        <v>16</v>
      </c>
      <c r="AB5325" s="3" t="s">
        <v>12</v>
      </c>
      <c r="AC5325" s="23" t="s">
        <v>37802</v>
      </c>
      <c r="AD5325" s="23" t="s">
        <v>43128</v>
      </c>
      <c r="AE5325" t="s">
        <v>35399</v>
      </c>
    </row>
    <row r="5326" spans="1:31" ht="14.25" customHeight="1">
      <c r="A5326" s="1">
        <v>5325</v>
      </c>
      <c r="B5326" s="1" t="s">
        <v>54</v>
      </c>
      <c r="C5326" s="1" t="s">
        <v>5979</v>
      </c>
      <c r="D5326" s="1" t="s">
        <v>773</v>
      </c>
      <c r="E5326" s="1" t="s">
        <v>10607</v>
      </c>
      <c r="F5326" s="1" t="s">
        <v>23738</v>
      </c>
      <c r="G5326" s="14">
        <v>91944969694</v>
      </c>
      <c r="H5326" s="1" t="s">
        <v>20</v>
      </c>
      <c r="I5326" s="1" t="s">
        <v>9</v>
      </c>
      <c r="J5326" s="1" t="s">
        <v>47297</v>
      </c>
      <c r="K5326" s="3" t="s">
        <v>17</v>
      </c>
      <c r="L5326" s="1" t="s">
        <v>47325</v>
      </c>
      <c r="M5326" s="4" t="s">
        <v>42</v>
      </c>
      <c r="N5326" s="3" t="str">
        <f>J5326</f>
        <v>[&lt;30 Lacs -50 Lacs]</v>
      </c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1"/>
      <c r="AA5326" s="1" t="s">
        <v>16</v>
      </c>
      <c r="AB5326" s="3" t="s">
        <v>12</v>
      </c>
      <c r="AC5326" s="23" t="s">
        <v>37802</v>
      </c>
      <c r="AD5326" s="23" t="s">
        <v>43129</v>
      </c>
      <c r="AE5326" t="s">
        <v>35410</v>
      </c>
    </row>
    <row r="5327" spans="1:31" ht="14.25" customHeight="1">
      <c r="A5327" s="1">
        <v>5326</v>
      </c>
      <c r="B5327" s="1" t="s">
        <v>54</v>
      </c>
      <c r="C5327" s="1" t="s">
        <v>5986</v>
      </c>
      <c r="D5327" s="1" t="s">
        <v>35748</v>
      </c>
      <c r="E5327" s="1" t="s">
        <v>131</v>
      </c>
      <c r="F5327" s="1" t="s">
        <v>31718</v>
      </c>
      <c r="G5327" s="14">
        <v>9144046</v>
      </c>
      <c r="H5327" s="1" t="s">
        <v>20</v>
      </c>
      <c r="I5327" s="1" t="s">
        <v>41</v>
      </c>
      <c r="J5327" s="1" t="s">
        <v>47297</v>
      </c>
      <c r="K5327" s="3" t="s">
        <v>17</v>
      </c>
      <c r="L5327" s="1" t="s">
        <v>47325</v>
      </c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1"/>
      <c r="AA5327" s="1" t="s">
        <v>16</v>
      </c>
      <c r="AB5327" s="3" t="s">
        <v>12</v>
      </c>
      <c r="AC5327" s="23" t="s">
        <v>37802</v>
      </c>
      <c r="AD5327" s="23" t="s">
        <v>43130</v>
      </c>
      <c r="AE5327" t="s">
        <v>35399</v>
      </c>
    </row>
    <row r="5328" spans="1:31" ht="14.25" customHeight="1">
      <c r="A5328" s="1">
        <v>5327</v>
      </c>
      <c r="B5328" s="1" t="s">
        <v>54</v>
      </c>
      <c r="C5328" s="1" t="s">
        <v>5987</v>
      </c>
      <c r="D5328" s="1" t="s">
        <v>2890</v>
      </c>
      <c r="E5328" s="1" t="s">
        <v>78</v>
      </c>
      <c r="F5328" s="1" t="s">
        <v>23741</v>
      </c>
      <c r="G5328" s="14">
        <v>9144660040</v>
      </c>
      <c r="H5328" s="1" t="s">
        <v>20</v>
      </c>
      <c r="I5328" s="1" t="s">
        <v>9</v>
      </c>
      <c r="J5328" s="1" t="s">
        <v>47297</v>
      </c>
      <c r="K5328" s="3" t="s">
        <v>17</v>
      </c>
      <c r="L5328" s="1" t="s">
        <v>47325</v>
      </c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1"/>
      <c r="AA5328" s="1" t="s">
        <v>11</v>
      </c>
      <c r="AB5328" s="3" t="s">
        <v>13</v>
      </c>
      <c r="AC5328" s="23" t="s">
        <v>37802</v>
      </c>
      <c r="AD5328" s="23" t="s">
        <v>43131</v>
      </c>
      <c r="AE5328" t="s">
        <v>35394</v>
      </c>
    </row>
    <row r="5329" spans="1:31" ht="14.25" customHeight="1">
      <c r="A5329" s="1">
        <v>5328</v>
      </c>
      <c r="B5329" s="1" t="s">
        <v>54</v>
      </c>
      <c r="C5329" s="1" t="s">
        <v>5989</v>
      </c>
      <c r="D5329" s="1" t="s">
        <v>3347</v>
      </c>
      <c r="E5329" s="1" t="s">
        <v>36873</v>
      </c>
      <c r="F5329" s="1" t="s">
        <v>31719</v>
      </c>
      <c r="G5329" s="14">
        <v>9104691999</v>
      </c>
      <c r="H5329" s="1" t="s">
        <v>20</v>
      </c>
      <c r="I5329" s="1" t="s">
        <v>41</v>
      </c>
      <c r="J5329" s="1" t="s">
        <v>47297</v>
      </c>
      <c r="K5329" s="3" t="s">
        <v>213</v>
      </c>
      <c r="L5329" s="1" t="s">
        <v>47325</v>
      </c>
      <c r="M5329" s="4" t="s">
        <v>17</v>
      </c>
      <c r="N5329" s="3" t="str">
        <f>J5329</f>
        <v>[&lt;30 Lacs -50 Lacs]</v>
      </c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1"/>
      <c r="AA5329" s="1" t="s">
        <v>16</v>
      </c>
      <c r="AB5329" s="3" t="s">
        <v>12</v>
      </c>
      <c r="AC5329" s="23" t="s">
        <v>37802</v>
      </c>
      <c r="AD5329" s="23" t="s">
        <v>43132</v>
      </c>
      <c r="AE5329" t="s">
        <v>35399</v>
      </c>
    </row>
    <row r="5330" spans="1:31" ht="14.25" customHeight="1">
      <c r="A5330" s="1">
        <v>5329</v>
      </c>
      <c r="B5330" s="1" t="s">
        <v>54</v>
      </c>
      <c r="C5330" s="1" t="s">
        <v>6009</v>
      </c>
      <c r="D5330" s="1" t="s">
        <v>1839</v>
      </c>
      <c r="E5330" s="1" t="s">
        <v>53</v>
      </c>
      <c r="F5330" s="1" t="s">
        <v>23752</v>
      </c>
      <c r="G5330" s="14">
        <v>91464000446</v>
      </c>
      <c r="H5330" s="1" t="s">
        <v>20</v>
      </c>
      <c r="I5330" s="1" t="s">
        <v>41</v>
      </c>
      <c r="J5330" s="1" t="s">
        <v>47297</v>
      </c>
      <c r="K5330" s="3" t="s">
        <v>42</v>
      </c>
      <c r="L5330" s="1" t="s">
        <v>47325</v>
      </c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1"/>
      <c r="AA5330" s="1" t="s">
        <v>16</v>
      </c>
      <c r="AB5330" s="3" t="s">
        <v>12</v>
      </c>
      <c r="AC5330" s="23" t="s">
        <v>37802</v>
      </c>
      <c r="AD5330" s="23" t="s">
        <v>43133</v>
      </c>
      <c r="AE5330" t="s">
        <v>35399</v>
      </c>
    </row>
    <row r="5331" spans="1:31" ht="14.25" customHeight="1">
      <c r="A5331" s="1">
        <v>5330</v>
      </c>
      <c r="B5331" s="1" t="s">
        <v>54</v>
      </c>
      <c r="C5331" s="1" t="s">
        <v>6010</v>
      </c>
      <c r="D5331" s="1" t="s">
        <v>6011</v>
      </c>
      <c r="E5331" s="1" t="s">
        <v>6012</v>
      </c>
      <c r="F5331" s="1" t="s">
        <v>23753</v>
      </c>
      <c r="G5331" s="14">
        <v>91944444104</v>
      </c>
      <c r="H5331" s="1" t="s">
        <v>20</v>
      </c>
      <c r="I5331" s="1" t="s">
        <v>62</v>
      </c>
      <c r="J5331" s="1" t="s">
        <v>47297</v>
      </c>
      <c r="K5331" s="3" t="s">
        <v>17</v>
      </c>
      <c r="L5331" s="1" t="s">
        <v>47325</v>
      </c>
      <c r="M5331" s="4" t="s">
        <v>42</v>
      </c>
      <c r="N5331" s="3" t="str">
        <f>J5331</f>
        <v>[&lt;30 Lacs -50 Lacs]</v>
      </c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1"/>
      <c r="AA5331" s="1" t="s">
        <v>16</v>
      </c>
      <c r="AB5331" s="3" t="s">
        <v>12</v>
      </c>
      <c r="AC5331" s="23" t="s">
        <v>37802</v>
      </c>
      <c r="AD5331" s="23" t="s">
        <v>43134</v>
      </c>
      <c r="AE5331" t="s">
        <v>35409</v>
      </c>
    </row>
    <row r="5332" spans="1:31" ht="14.25" customHeight="1">
      <c r="A5332" s="1">
        <v>5331</v>
      </c>
      <c r="B5332" s="1" t="s">
        <v>54</v>
      </c>
      <c r="C5332" s="1" t="s">
        <v>6013</v>
      </c>
      <c r="D5332" s="1" t="s">
        <v>31</v>
      </c>
      <c r="E5332" s="1" t="s">
        <v>40</v>
      </c>
      <c r="F5332" s="1" t="s">
        <v>23754</v>
      </c>
      <c r="G5332" s="14">
        <v>91964499444</v>
      </c>
      <c r="H5332" s="1" t="s">
        <v>8</v>
      </c>
      <c r="I5332" s="1" t="s">
        <v>62</v>
      </c>
      <c r="J5332" s="1" t="s">
        <v>47297</v>
      </c>
      <c r="K5332" s="3" t="s">
        <v>17</v>
      </c>
      <c r="L5332" s="1" t="s">
        <v>47325</v>
      </c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1"/>
      <c r="AA5332" s="1" t="s">
        <v>16</v>
      </c>
      <c r="AB5332" s="3" t="s">
        <v>12</v>
      </c>
      <c r="AC5332" s="23" t="s">
        <v>37802</v>
      </c>
      <c r="AD5332" s="23" t="s">
        <v>43135</v>
      </c>
      <c r="AE5332" t="s">
        <v>35410</v>
      </c>
    </row>
    <row r="5333" spans="1:31" ht="14.25" customHeight="1">
      <c r="A5333" s="1">
        <v>5332</v>
      </c>
      <c r="B5333" s="1" t="s">
        <v>54</v>
      </c>
      <c r="C5333" s="1" t="s">
        <v>6014</v>
      </c>
      <c r="D5333" s="1" t="s">
        <v>48</v>
      </c>
      <c r="E5333" s="1" t="s">
        <v>66</v>
      </c>
      <c r="F5333" s="1" t="s">
        <v>23755</v>
      </c>
      <c r="G5333" s="14">
        <v>9199404494</v>
      </c>
      <c r="H5333" s="1" t="s">
        <v>20</v>
      </c>
      <c r="I5333" s="1" t="s">
        <v>9</v>
      </c>
      <c r="J5333" s="1" t="s">
        <v>47297</v>
      </c>
      <c r="K5333" s="3" t="s">
        <v>17</v>
      </c>
      <c r="L5333" s="1" t="s">
        <v>47325</v>
      </c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1"/>
      <c r="AA5333" s="1" t="s">
        <v>16</v>
      </c>
      <c r="AB5333" s="3" t="s">
        <v>12</v>
      </c>
      <c r="AC5333" s="23" t="s">
        <v>37802</v>
      </c>
      <c r="AD5333" s="23" t="s">
        <v>43136</v>
      </c>
      <c r="AE5333" t="s">
        <v>35399</v>
      </c>
    </row>
    <row r="5334" spans="1:31" ht="14.25" customHeight="1">
      <c r="A5334" s="1">
        <v>5333</v>
      </c>
      <c r="B5334" s="9" t="s">
        <v>6</v>
      </c>
      <c r="C5334" s="1" t="s">
        <v>6020</v>
      </c>
      <c r="D5334" s="1" t="s">
        <v>77</v>
      </c>
      <c r="E5334" s="1" t="s">
        <v>6021</v>
      </c>
      <c r="F5334" s="1" t="s">
        <v>31723</v>
      </c>
      <c r="G5334" s="14">
        <v>914460111066</v>
      </c>
      <c r="H5334" s="1" t="s">
        <v>15</v>
      </c>
      <c r="I5334" s="1" t="s">
        <v>62</v>
      </c>
      <c r="J5334" s="1" t="s">
        <v>47297</v>
      </c>
      <c r="K5334" s="3" t="s">
        <v>17</v>
      </c>
      <c r="L5334" s="1" t="s">
        <v>47325</v>
      </c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1"/>
      <c r="AA5334" s="1" t="s">
        <v>16</v>
      </c>
      <c r="AB5334" s="3" t="s">
        <v>12</v>
      </c>
      <c r="AC5334" s="23" t="s">
        <v>37802</v>
      </c>
      <c r="AD5334" s="23" t="s">
        <v>43137</v>
      </c>
      <c r="AE5334" t="s">
        <v>35394</v>
      </c>
    </row>
    <row r="5335" spans="1:31" ht="14.25" customHeight="1">
      <c r="A5335" s="1">
        <v>5334</v>
      </c>
      <c r="B5335" s="1" t="s">
        <v>54</v>
      </c>
      <c r="C5335" s="1" t="s">
        <v>6022</v>
      </c>
      <c r="D5335" s="1" t="s">
        <v>1263</v>
      </c>
      <c r="E5335" s="1" t="s">
        <v>139</v>
      </c>
      <c r="F5335" s="1" t="s">
        <v>23761</v>
      </c>
      <c r="G5335" s="14">
        <v>919644944</v>
      </c>
      <c r="H5335" s="1" t="s">
        <v>8</v>
      </c>
      <c r="I5335" s="1" t="s">
        <v>41</v>
      </c>
      <c r="J5335" s="1" t="s">
        <v>47297</v>
      </c>
      <c r="K5335" s="3" t="s">
        <v>63</v>
      </c>
      <c r="L5335" s="1" t="s">
        <v>47325</v>
      </c>
      <c r="M5335" s="3" t="s">
        <v>213</v>
      </c>
      <c r="N5335" s="3" t="str">
        <f>J5335</f>
        <v>[&lt;30 Lacs -50 Lacs]</v>
      </c>
      <c r="O5335" s="3" t="s">
        <v>17</v>
      </c>
      <c r="P5335" s="3" t="s">
        <v>47297</v>
      </c>
      <c r="Q5335" s="3" t="s">
        <v>42</v>
      </c>
      <c r="R5335" s="3" t="s">
        <v>47297</v>
      </c>
      <c r="S5335" s="3" t="s">
        <v>27</v>
      </c>
      <c r="T5335" s="3" t="s">
        <v>47297</v>
      </c>
      <c r="U5335" s="3" t="s">
        <v>117</v>
      </c>
      <c r="V5335" s="3" t="s">
        <v>47297</v>
      </c>
      <c r="W5335" s="3" t="s">
        <v>178</v>
      </c>
      <c r="X5335" s="3" t="s">
        <v>47297</v>
      </c>
      <c r="Y5335" s="3" t="s">
        <v>171</v>
      </c>
      <c r="Z5335" s="1" t="s">
        <v>47297</v>
      </c>
      <c r="AA5335" s="1" t="s">
        <v>16</v>
      </c>
      <c r="AB5335" s="3" t="s">
        <v>12</v>
      </c>
      <c r="AC5335" s="23" t="s">
        <v>37802</v>
      </c>
      <c r="AD5335" s="23" t="s">
        <v>43138</v>
      </c>
      <c r="AE5335" t="s">
        <v>35399</v>
      </c>
    </row>
    <row r="5336" spans="1:31" ht="14.25" customHeight="1">
      <c r="A5336" s="1">
        <v>5335</v>
      </c>
      <c r="B5336" s="1" t="s">
        <v>54</v>
      </c>
      <c r="C5336" s="1" t="s">
        <v>6038</v>
      </c>
      <c r="D5336" s="1" t="s">
        <v>9748</v>
      </c>
      <c r="E5336" s="1" t="s">
        <v>40</v>
      </c>
      <c r="F5336" s="1" t="s">
        <v>23769</v>
      </c>
      <c r="G5336" s="14">
        <v>919400</v>
      </c>
      <c r="H5336" s="1" t="s">
        <v>8</v>
      </c>
      <c r="I5336" s="1" t="s">
        <v>41</v>
      </c>
      <c r="J5336" s="1" t="s">
        <v>47297</v>
      </c>
      <c r="K5336" s="3" t="s">
        <v>17</v>
      </c>
      <c r="L5336" s="1" t="s">
        <v>47325</v>
      </c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1"/>
      <c r="AA5336" s="1" t="s">
        <v>16</v>
      </c>
      <c r="AB5336" s="3" t="s">
        <v>12</v>
      </c>
      <c r="AC5336" s="23" t="s">
        <v>37802</v>
      </c>
      <c r="AD5336" s="23" t="s">
        <v>43139</v>
      </c>
      <c r="AE5336" t="s">
        <v>35409</v>
      </c>
    </row>
    <row r="5337" spans="1:31" ht="14.25" customHeight="1">
      <c r="A5337" s="1">
        <v>5336</v>
      </c>
      <c r="B5337" s="9" t="s">
        <v>6</v>
      </c>
      <c r="C5337" s="1" t="s">
        <v>6042</v>
      </c>
      <c r="D5337" s="1" t="s">
        <v>31</v>
      </c>
      <c r="E5337" s="1" t="s">
        <v>40</v>
      </c>
      <c r="F5337" s="1" t="s">
        <v>23772</v>
      </c>
      <c r="G5337" s="14">
        <v>919444660019</v>
      </c>
      <c r="H5337" s="1" t="s">
        <v>46</v>
      </c>
      <c r="I5337" s="1" t="s">
        <v>41</v>
      </c>
      <c r="J5337" s="1" t="s">
        <v>47297</v>
      </c>
      <c r="K5337" s="3" t="s">
        <v>17</v>
      </c>
      <c r="L5337" s="1" t="s">
        <v>47325</v>
      </c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1"/>
      <c r="AA5337" s="1" t="s">
        <v>16</v>
      </c>
      <c r="AB5337" s="3" t="s">
        <v>12</v>
      </c>
      <c r="AC5337" s="23" t="s">
        <v>37802</v>
      </c>
      <c r="AD5337" s="23" t="s">
        <v>43140</v>
      </c>
      <c r="AE5337" t="s">
        <v>35394</v>
      </c>
    </row>
    <row r="5338" spans="1:31" ht="14.25" customHeight="1">
      <c r="A5338" s="1">
        <v>5337</v>
      </c>
      <c r="B5338" s="1" t="s">
        <v>54</v>
      </c>
      <c r="C5338" s="1" t="s">
        <v>6054</v>
      </c>
      <c r="D5338" s="1" t="s">
        <v>35749</v>
      </c>
      <c r="E5338" s="1" t="s">
        <v>1180</v>
      </c>
      <c r="F5338" s="1" t="s">
        <v>23779</v>
      </c>
      <c r="G5338" s="14">
        <v>91994491061</v>
      </c>
      <c r="H5338" s="1" t="s">
        <v>37</v>
      </c>
      <c r="I5338" s="1" t="s">
        <v>9</v>
      </c>
      <c r="J5338" s="1" t="s">
        <v>47297</v>
      </c>
      <c r="K5338" s="3" t="s">
        <v>171</v>
      </c>
      <c r="L5338" s="1" t="s">
        <v>47325</v>
      </c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1"/>
      <c r="AA5338" s="1" t="s">
        <v>16</v>
      </c>
      <c r="AB5338" s="3" t="s">
        <v>12</v>
      </c>
      <c r="AC5338" s="23" t="s">
        <v>37802</v>
      </c>
      <c r="AD5338" s="23" t="s">
        <v>43141</v>
      </c>
      <c r="AE5338" t="s">
        <v>35399</v>
      </c>
    </row>
    <row r="5339" spans="1:31" ht="14.25" customHeight="1">
      <c r="A5339" s="1">
        <v>5338</v>
      </c>
      <c r="B5339" s="9" t="s">
        <v>6</v>
      </c>
      <c r="C5339" s="1" t="s">
        <v>6063</v>
      </c>
      <c r="D5339" s="1" t="s">
        <v>5299</v>
      </c>
      <c r="E5339" s="1" t="s">
        <v>6064</v>
      </c>
      <c r="F5339" s="1" t="s">
        <v>23783</v>
      </c>
      <c r="G5339" s="14">
        <v>919144049</v>
      </c>
      <c r="H5339" s="1" t="s">
        <v>37</v>
      </c>
      <c r="I5339" s="1" t="s">
        <v>41</v>
      </c>
      <c r="J5339" s="1" t="s">
        <v>47297</v>
      </c>
      <c r="K5339" s="3" t="s">
        <v>17</v>
      </c>
      <c r="L5339" s="1" t="s">
        <v>47325</v>
      </c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1"/>
      <c r="AA5339" s="1" t="s">
        <v>16</v>
      </c>
      <c r="AB5339" s="3" t="s">
        <v>12</v>
      </c>
      <c r="AC5339" s="23" t="s">
        <v>37802</v>
      </c>
      <c r="AD5339" s="23" t="s">
        <v>38341</v>
      </c>
      <c r="AE5339" t="s">
        <v>35394</v>
      </c>
    </row>
    <row r="5340" spans="1:31" ht="14.25" customHeight="1">
      <c r="A5340" s="1">
        <v>5339</v>
      </c>
      <c r="B5340" s="9" t="s">
        <v>6</v>
      </c>
      <c r="C5340" s="1" t="s">
        <v>6073</v>
      </c>
      <c r="D5340" s="1" t="s">
        <v>5336</v>
      </c>
      <c r="E5340" s="1" t="s">
        <v>40</v>
      </c>
      <c r="F5340" s="1" t="s">
        <v>23788</v>
      </c>
      <c r="G5340" s="14">
        <v>914404004</v>
      </c>
      <c r="H5340" s="1" t="s">
        <v>8</v>
      </c>
      <c r="I5340" s="1" t="s">
        <v>41</v>
      </c>
      <c r="J5340" s="1" t="s">
        <v>47297</v>
      </c>
      <c r="K5340" s="3" t="s">
        <v>42</v>
      </c>
      <c r="L5340" s="1" t="s">
        <v>47325</v>
      </c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1"/>
      <c r="AA5340" s="1" t="s">
        <v>16</v>
      </c>
      <c r="AB5340" s="3" t="s">
        <v>12</v>
      </c>
      <c r="AC5340" s="23" t="s">
        <v>37802</v>
      </c>
      <c r="AD5340" s="23" t="s">
        <v>43142</v>
      </c>
      <c r="AE5340" t="s">
        <v>35394</v>
      </c>
    </row>
    <row r="5341" spans="1:31" ht="14.25" customHeight="1">
      <c r="A5341" s="1">
        <v>5340</v>
      </c>
      <c r="B5341" s="1" t="s">
        <v>54</v>
      </c>
      <c r="C5341" s="1" t="s">
        <v>6084</v>
      </c>
      <c r="D5341" s="1" t="s">
        <v>361</v>
      </c>
      <c r="E5341" s="1" t="s">
        <v>255</v>
      </c>
      <c r="F5341" s="1" t="s">
        <v>33958</v>
      </c>
      <c r="G5341" s="14">
        <v>91999444614</v>
      </c>
      <c r="H5341" s="1" t="s">
        <v>8</v>
      </c>
      <c r="I5341" s="1" t="s">
        <v>9</v>
      </c>
      <c r="J5341" s="1" t="s">
        <v>47297</v>
      </c>
      <c r="K5341" s="3" t="s">
        <v>17</v>
      </c>
      <c r="L5341" s="1" t="s">
        <v>47325</v>
      </c>
      <c r="M5341" s="4" t="s">
        <v>42</v>
      </c>
      <c r="N5341" s="3" t="str">
        <f t="shared" ref="N5341:N5342" si="147">J5341</f>
        <v>[&lt;30 Lacs -50 Lacs]</v>
      </c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1"/>
      <c r="AA5341" s="1" t="s">
        <v>16</v>
      </c>
      <c r="AB5341" s="3" t="s">
        <v>12</v>
      </c>
      <c r="AC5341" s="23" t="s">
        <v>37802</v>
      </c>
      <c r="AD5341" s="23" t="s">
        <v>43143</v>
      </c>
      <c r="AE5341" t="s">
        <v>35399</v>
      </c>
    </row>
    <row r="5342" spans="1:31" ht="14.25" customHeight="1">
      <c r="A5342" s="1">
        <v>5341</v>
      </c>
      <c r="B5342" s="1" t="s">
        <v>54</v>
      </c>
      <c r="C5342" s="1" t="s">
        <v>6098</v>
      </c>
      <c r="D5342" s="1" t="s">
        <v>3176</v>
      </c>
      <c r="E5342" s="1" t="s">
        <v>36874</v>
      </c>
      <c r="F5342" s="1" t="s">
        <v>33960</v>
      </c>
      <c r="G5342" s="14">
        <v>91440169114</v>
      </c>
      <c r="H5342" s="1" t="s">
        <v>20</v>
      </c>
      <c r="I5342" s="1" t="s">
        <v>41</v>
      </c>
      <c r="J5342" s="1" t="s">
        <v>47297</v>
      </c>
      <c r="K5342" s="3" t="s">
        <v>63</v>
      </c>
      <c r="L5342" s="1" t="s">
        <v>47325</v>
      </c>
      <c r="M5342" s="3" t="s">
        <v>213</v>
      </c>
      <c r="N5342" s="3" t="str">
        <f t="shared" si="147"/>
        <v>[&lt;30 Lacs -50 Lacs]</v>
      </c>
      <c r="O5342" s="3" t="s">
        <v>17</v>
      </c>
      <c r="P5342" s="3" t="s">
        <v>47297</v>
      </c>
      <c r="Q5342" s="3" t="s">
        <v>42</v>
      </c>
      <c r="R5342" s="3" t="s">
        <v>47297</v>
      </c>
      <c r="S5342" s="3" t="s">
        <v>27</v>
      </c>
      <c r="T5342" s="3" t="s">
        <v>47297</v>
      </c>
      <c r="U5342" s="3" t="s">
        <v>117</v>
      </c>
      <c r="V5342" s="3" t="s">
        <v>47297</v>
      </c>
      <c r="W5342" s="3" t="s">
        <v>178</v>
      </c>
      <c r="X5342" s="3" t="s">
        <v>47297</v>
      </c>
      <c r="Y5342" s="3" t="s">
        <v>171</v>
      </c>
      <c r="Z5342" s="1" t="s">
        <v>47297</v>
      </c>
      <c r="AA5342" s="1" t="s">
        <v>16</v>
      </c>
      <c r="AB5342" s="3" t="s">
        <v>12</v>
      </c>
      <c r="AC5342" s="23" t="s">
        <v>37802</v>
      </c>
      <c r="AD5342" s="23" t="s">
        <v>43144</v>
      </c>
      <c r="AE5342" t="s">
        <v>35410</v>
      </c>
    </row>
    <row r="5343" spans="1:31" ht="14.25" customHeight="1">
      <c r="A5343" s="1">
        <v>5342</v>
      </c>
      <c r="B5343" s="9" t="s">
        <v>6</v>
      </c>
      <c r="C5343" s="1" t="s">
        <v>6102</v>
      </c>
      <c r="D5343" s="1" t="s">
        <v>460</v>
      </c>
      <c r="E5343" s="1" t="s">
        <v>19</v>
      </c>
      <c r="F5343" s="1" t="s">
        <v>23803</v>
      </c>
      <c r="G5343" s="14">
        <v>9199011149</v>
      </c>
      <c r="H5343" s="1" t="s">
        <v>8</v>
      </c>
      <c r="I5343" s="1" t="s">
        <v>41</v>
      </c>
      <c r="J5343" s="1" t="s">
        <v>47297</v>
      </c>
      <c r="K5343" s="3" t="s">
        <v>17</v>
      </c>
      <c r="L5343" s="1" t="s">
        <v>47325</v>
      </c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1"/>
      <c r="AA5343" s="1" t="s">
        <v>16</v>
      </c>
      <c r="AB5343" s="3" t="s">
        <v>12</v>
      </c>
      <c r="AC5343" s="23" t="s">
        <v>37802</v>
      </c>
      <c r="AD5343" s="23" t="s">
        <v>39807</v>
      </c>
      <c r="AE5343" t="s">
        <v>35410</v>
      </c>
    </row>
    <row r="5344" spans="1:31" ht="14.25" customHeight="1">
      <c r="A5344" s="1">
        <v>5343</v>
      </c>
      <c r="B5344" s="9" t="s">
        <v>6</v>
      </c>
      <c r="C5344" s="1" t="s">
        <v>6115</v>
      </c>
      <c r="D5344" s="1" t="s">
        <v>1243</v>
      </c>
      <c r="E5344" s="1" t="s">
        <v>824</v>
      </c>
      <c r="F5344" s="1" t="s">
        <v>31735</v>
      </c>
      <c r="G5344" s="14">
        <v>91469064949</v>
      </c>
      <c r="H5344" s="1" t="s">
        <v>8</v>
      </c>
      <c r="I5344" s="1" t="s">
        <v>41</v>
      </c>
      <c r="J5344" s="1" t="s">
        <v>47297</v>
      </c>
      <c r="K5344" s="3" t="s">
        <v>42</v>
      </c>
      <c r="L5344" s="1" t="s">
        <v>47325</v>
      </c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1"/>
      <c r="AA5344" s="1" t="s">
        <v>16</v>
      </c>
      <c r="AB5344" s="3" t="s">
        <v>12</v>
      </c>
      <c r="AC5344" s="23" t="s">
        <v>37802</v>
      </c>
      <c r="AD5344" s="23" t="s">
        <v>43145</v>
      </c>
      <c r="AE5344" t="s">
        <v>35399</v>
      </c>
    </row>
    <row r="5345" spans="1:31" ht="14.25" customHeight="1">
      <c r="A5345" s="1">
        <v>5344</v>
      </c>
      <c r="B5345" s="1" t="s">
        <v>54</v>
      </c>
      <c r="C5345" s="1" t="s">
        <v>6118</v>
      </c>
      <c r="D5345" s="1" t="s">
        <v>7608</v>
      </c>
      <c r="E5345" s="1" t="s">
        <v>5042</v>
      </c>
      <c r="F5345" s="1" t="s">
        <v>23811</v>
      </c>
      <c r="G5345" s="14">
        <v>914141969649</v>
      </c>
      <c r="H5345" s="1" t="s">
        <v>8</v>
      </c>
      <c r="I5345" s="1" t="s">
        <v>9</v>
      </c>
      <c r="J5345" s="1" t="s">
        <v>47297</v>
      </c>
      <c r="K5345" s="3" t="s">
        <v>17</v>
      </c>
      <c r="L5345" s="1" t="s">
        <v>47325</v>
      </c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1"/>
      <c r="AA5345" s="1" t="s">
        <v>16</v>
      </c>
      <c r="AB5345" s="3" t="s">
        <v>12</v>
      </c>
      <c r="AC5345" s="23" t="s">
        <v>37802</v>
      </c>
      <c r="AD5345" s="23" t="s">
        <v>43146</v>
      </c>
      <c r="AE5345" t="s">
        <v>35410</v>
      </c>
    </row>
    <row r="5346" spans="1:31" ht="14.25" customHeight="1">
      <c r="A5346" s="1">
        <v>5345</v>
      </c>
      <c r="B5346" s="9" t="s">
        <v>6</v>
      </c>
      <c r="C5346" s="1" t="s">
        <v>6121</v>
      </c>
      <c r="D5346" s="1" t="s">
        <v>6122</v>
      </c>
      <c r="E5346" s="1" t="s">
        <v>6123</v>
      </c>
      <c r="F5346" s="1" t="s">
        <v>6124</v>
      </c>
      <c r="G5346" s="14">
        <v>91494046949</v>
      </c>
      <c r="H5346" s="1" t="s">
        <v>8</v>
      </c>
      <c r="I5346" s="1" t="s">
        <v>62</v>
      </c>
      <c r="J5346" s="1" t="s">
        <v>47297</v>
      </c>
      <c r="K5346" s="3" t="s">
        <v>171</v>
      </c>
      <c r="L5346" s="1" t="s">
        <v>47325</v>
      </c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1"/>
      <c r="AA5346" s="1" t="s">
        <v>16</v>
      </c>
      <c r="AB5346" s="3" t="s">
        <v>12</v>
      </c>
      <c r="AC5346" s="23" t="s">
        <v>37802</v>
      </c>
      <c r="AD5346" s="23" t="s">
        <v>43147</v>
      </c>
      <c r="AE5346" t="s">
        <v>35394</v>
      </c>
    </row>
    <row r="5347" spans="1:31" ht="14.25" customHeight="1">
      <c r="A5347" s="1">
        <v>5346</v>
      </c>
      <c r="B5347" s="1" t="s">
        <v>54</v>
      </c>
      <c r="C5347" s="1" t="s">
        <v>6130</v>
      </c>
      <c r="D5347" s="1" t="s">
        <v>3515</v>
      </c>
      <c r="E5347" s="1" t="s">
        <v>19</v>
      </c>
      <c r="F5347" s="1" t="s">
        <v>23815</v>
      </c>
      <c r="G5347" s="14">
        <v>9199449446</v>
      </c>
      <c r="H5347" s="1" t="s">
        <v>8</v>
      </c>
      <c r="I5347" s="1" t="s">
        <v>41</v>
      </c>
      <c r="J5347" s="1" t="s">
        <v>47297</v>
      </c>
      <c r="K5347" s="3" t="s">
        <v>17</v>
      </c>
      <c r="L5347" s="1" t="s">
        <v>47325</v>
      </c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1"/>
      <c r="AA5347" s="1" t="s">
        <v>11</v>
      </c>
      <c r="AB5347" s="3" t="s">
        <v>538</v>
      </c>
      <c r="AC5347" s="23" t="s">
        <v>37802</v>
      </c>
      <c r="AD5347" s="23" t="s">
        <v>43148</v>
      </c>
      <c r="AE5347" t="s">
        <v>35394</v>
      </c>
    </row>
    <row r="5348" spans="1:31" ht="14.25" customHeight="1">
      <c r="A5348" s="1">
        <v>5347</v>
      </c>
      <c r="B5348" s="9" t="s">
        <v>6</v>
      </c>
      <c r="C5348" s="1" t="s">
        <v>6169</v>
      </c>
      <c r="D5348" s="1" t="s">
        <v>6170</v>
      </c>
      <c r="E5348" s="1" t="s">
        <v>139</v>
      </c>
      <c r="F5348" s="1" t="s">
        <v>23842</v>
      </c>
      <c r="G5348" s="14">
        <v>914160444641</v>
      </c>
      <c r="H5348" s="1" t="s">
        <v>8</v>
      </c>
      <c r="I5348" s="1" t="s">
        <v>9</v>
      </c>
      <c r="J5348" s="1" t="s">
        <v>47297</v>
      </c>
      <c r="K5348" s="3" t="s">
        <v>42</v>
      </c>
      <c r="L5348" s="1" t="s">
        <v>47325</v>
      </c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1"/>
      <c r="AA5348" s="1" t="s">
        <v>16</v>
      </c>
      <c r="AB5348" s="3" t="s">
        <v>12</v>
      </c>
      <c r="AC5348" s="23" t="s">
        <v>37802</v>
      </c>
      <c r="AD5348" s="23" t="s">
        <v>43149</v>
      </c>
      <c r="AE5348" t="s">
        <v>35394</v>
      </c>
    </row>
    <row r="5349" spans="1:31" ht="14.25" customHeight="1">
      <c r="A5349" s="1">
        <v>5348</v>
      </c>
      <c r="B5349" s="1" t="s">
        <v>54</v>
      </c>
      <c r="C5349" s="1" t="s">
        <v>6175</v>
      </c>
      <c r="D5349" s="1" t="s">
        <v>6057</v>
      </c>
      <c r="E5349" s="1" t="s">
        <v>139</v>
      </c>
      <c r="F5349" s="1" t="s">
        <v>31741</v>
      </c>
      <c r="G5349" s="14">
        <v>914000640664</v>
      </c>
      <c r="H5349" s="1" t="s">
        <v>8</v>
      </c>
      <c r="I5349" s="1" t="s">
        <v>41</v>
      </c>
      <c r="J5349" s="1" t="s">
        <v>47297</v>
      </c>
      <c r="K5349" s="3" t="s">
        <v>17</v>
      </c>
      <c r="L5349" s="1" t="s">
        <v>47325</v>
      </c>
      <c r="M5349" s="4" t="s">
        <v>42</v>
      </c>
      <c r="N5349" s="3" t="str">
        <f t="shared" ref="N5349:N5350" si="148">J5349</f>
        <v>[&lt;30 Lacs -50 Lacs]</v>
      </c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1"/>
      <c r="AA5349" s="1" t="s">
        <v>16</v>
      </c>
      <c r="AB5349" s="3" t="s">
        <v>12</v>
      </c>
      <c r="AC5349" s="23" t="s">
        <v>37802</v>
      </c>
      <c r="AD5349" s="23" t="s">
        <v>43150</v>
      </c>
      <c r="AE5349" t="s">
        <v>35410</v>
      </c>
    </row>
    <row r="5350" spans="1:31" ht="14.25" customHeight="1">
      <c r="A5350" s="1">
        <v>5349</v>
      </c>
      <c r="B5350" s="9" t="s">
        <v>6</v>
      </c>
      <c r="C5350" s="1" t="s">
        <v>6182</v>
      </c>
      <c r="D5350" s="1" t="s">
        <v>65</v>
      </c>
      <c r="E5350" s="1" t="s">
        <v>139</v>
      </c>
      <c r="F5350" s="1" t="s">
        <v>23851</v>
      </c>
      <c r="G5350" s="14">
        <v>919994496469</v>
      </c>
      <c r="H5350" s="1" t="s">
        <v>8</v>
      </c>
      <c r="I5350" s="1" t="s">
        <v>41</v>
      </c>
      <c r="J5350" s="1" t="s">
        <v>47297</v>
      </c>
      <c r="K5350" s="3" t="s">
        <v>17</v>
      </c>
      <c r="L5350" s="1" t="s">
        <v>47325</v>
      </c>
      <c r="M5350" s="3" t="s">
        <v>178</v>
      </c>
      <c r="N5350" s="3" t="str">
        <f t="shared" si="148"/>
        <v>[&lt;30 Lacs -50 Lacs]</v>
      </c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1"/>
      <c r="AA5350" s="1" t="s">
        <v>16</v>
      </c>
      <c r="AB5350" s="3" t="s">
        <v>12</v>
      </c>
      <c r="AC5350" s="23" t="s">
        <v>37802</v>
      </c>
      <c r="AD5350" s="23" t="s">
        <v>43151</v>
      </c>
      <c r="AE5350" t="s">
        <v>35409</v>
      </c>
    </row>
    <row r="5351" spans="1:31" ht="14.25" customHeight="1">
      <c r="A5351" s="1">
        <v>5350</v>
      </c>
      <c r="B5351" s="1" t="s">
        <v>54</v>
      </c>
      <c r="C5351" s="1" t="s">
        <v>6183</v>
      </c>
      <c r="D5351" s="1" t="s">
        <v>446</v>
      </c>
      <c r="E5351" s="1" t="s">
        <v>40</v>
      </c>
      <c r="F5351" s="1" t="s">
        <v>23852</v>
      </c>
      <c r="G5351" s="14">
        <v>91944600669</v>
      </c>
      <c r="H5351" s="1" t="s">
        <v>8</v>
      </c>
      <c r="I5351" s="1" t="s">
        <v>9</v>
      </c>
      <c r="J5351" s="1" t="s">
        <v>47297</v>
      </c>
      <c r="K5351" s="3" t="s">
        <v>42</v>
      </c>
      <c r="L5351" s="1" t="s">
        <v>47325</v>
      </c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1"/>
      <c r="AA5351" s="1" t="s">
        <v>16</v>
      </c>
      <c r="AB5351" s="3" t="s">
        <v>12</v>
      </c>
      <c r="AC5351" s="23" t="s">
        <v>37802</v>
      </c>
      <c r="AD5351" s="23" t="s">
        <v>40781</v>
      </c>
      <c r="AE5351" t="s">
        <v>35410</v>
      </c>
    </row>
    <row r="5352" spans="1:31" ht="14.25" customHeight="1">
      <c r="A5352" s="1">
        <v>5351</v>
      </c>
      <c r="B5352" s="9" t="s">
        <v>6</v>
      </c>
      <c r="C5352" s="1" t="s">
        <v>6239</v>
      </c>
      <c r="D5352" s="1" t="s">
        <v>959</v>
      </c>
      <c r="E5352" s="1" t="s">
        <v>5877</v>
      </c>
      <c r="F5352" s="1" t="s">
        <v>23881</v>
      </c>
      <c r="G5352" s="14">
        <v>914460614164</v>
      </c>
      <c r="H5352" s="1" t="s">
        <v>37</v>
      </c>
      <c r="I5352" s="1" t="s">
        <v>41</v>
      </c>
      <c r="J5352" s="1" t="s">
        <v>47297</v>
      </c>
      <c r="K5352" s="3" t="s">
        <v>17</v>
      </c>
      <c r="L5352" s="1" t="s">
        <v>47325</v>
      </c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1"/>
      <c r="AA5352" s="1" t="s">
        <v>11</v>
      </c>
      <c r="AB5352" s="3" t="s">
        <v>586</v>
      </c>
      <c r="AC5352" s="23" t="s">
        <v>37802</v>
      </c>
      <c r="AD5352" s="23" t="s">
        <v>43152</v>
      </c>
      <c r="AE5352" t="s">
        <v>35410</v>
      </c>
    </row>
    <row r="5353" spans="1:31" ht="14.25" customHeight="1">
      <c r="A5353" s="1">
        <v>5352</v>
      </c>
      <c r="B5353" s="1" t="s">
        <v>54</v>
      </c>
      <c r="C5353" s="1" t="s">
        <v>6248</v>
      </c>
      <c r="D5353" s="1" t="s">
        <v>3494</v>
      </c>
      <c r="E5353" s="1" t="s">
        <v>36875</v>
      </c>
      <c r="F5353" s="1" t="s">
        <v>31754</v>
      </c>
      <c r="G5353" s="14">
        <v>914611494440</v>
      </c>
      <c r="H5353" s="1" t="s">
        <v>8</v>
      </c>
      <c r="I5353" s="1" t="s">
        <v>41</v>
      </c>
      <c r="J5353" s="1" t="s">
        <v>47297</v>
      </c>
      <c r="K5353" s="3" t="s">
        <v>17</v>
      </c>
      <c r="L5353" s="1" t="s">
        <v>47325</v>
      </c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1"/>
      <c r="AA5353" s="1" t="s">
        <v>16</v>
      </c>
      <c r="AB5353" s="3" t="s">
        <v>12</v>
      </c>
      <c r="AC5353" s="23" t="s">
        <v>37802</v>
      </c>
      <c r="AD5353" s="23" t="s">
        <v>43153</v>
      </c>
      <c r="AE5353" t="s">
        <v>35394</v>
      </c>
    </row>
    <row r="5354" spans="1:31" ht="14.25" customHeight="1">
      <c r="A5354" s="1">
        <v>5353</v>
      </c>
      <c r="B5354" s="1" t="s">
        <v>54</v>
      </c>
      <c r="C5354" s="1" t="s">
        <v>6269</v>
      </c>
      <c r="D5354" s="1" t="s">
        <v>8410</v>
      </c>
      <c r="E5354" s="1" t="s">
        <v>84</v>
      </c>
      <c r="F5354" s="1" t="s">
        <v>23894</v>
      </c>
      <c r="G5354" s="14">
        <v>9194461664</v>
      </c>
      <c r="H5354" s="1" t="s">
        <v>20</v>
      </c>
      <c r="I5354" s="1" t="s">
        <v>62</v>
      </c>
      <c r="J5354" s="1" t="s">
        <v>47297</v>
      </c>
      <c r="K5354" s="3" t="s">
        <v>17</v>
      </c>
      <c r="L5354" s="1" t="s">
        <v>47325</v>
      </c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1"/>
      <c r="AA5354" s="1" t="s">
        <v>16</v>
      </c>
      <c r="AB5354" s="3" t="s">
        <v>12</v>
      </c>
      <c r="AC5354" s="23" t="s">
        <v>37802</v>
      </c>
      <c r="AD5354" s="23" t="s">
        <v>38482</v>
      </c>
      <c r="AE5354" t="s">
        <v>35399</v>
      </c>
    </row>
    <row r="5355" spans="1:31" ht="14.25" customHeight="1">
      <c r="A5355" s="1">
        <v>5354</v>
      </c>
      <c r="B5355" s="9" t="s">
        <v>6</v>
      </c>
      <c r="C5355" s="1" t="s">
        <v>6278</v>
      </c>
      <c r="D5355" s="1" t="s">
        <v>5106</v>
      </c>
      <c r="E5355" s="1" t="s">
        <v>40</v>
      </c>
      <c r="F5355" s="1" t="s">
        <v>23898</v>
      </c>
      <c r="G5355" s="14">
        <v>919441696644</v>
      </c>
      <c r="H5355" s="1" t="s">
        <v>15</v>
      </c>
      <c r="I5355" s="1" t="s">
        <v>41</v>
      </c>
      <c r="J5355" s="1" t="s">
        <v>47297</v>
      </c>
      <c r="K5355" s="3" t="s">
        <v>17</v>
      </c>
      <c r="L5355" s="1" t="s">
        <v>47325</v>
      </c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1"/>
      <c r="AA5355" s="1" t="s">
        <v>16</v>
      </c>
      <c r="AB5355" s="3" t="s">
        <v>12</v>
      </c>
      <c r="AC5355" s="23" t="s">
        <v>37802</v>
      </c>
      <c r="AD5355" s="23" t="s">
        <v>43154</v>
      </c>
      <c r="AE5355" t="s">
        <v>35410</v>
      </c>
    </row>
    <row r="5356" spans="1:31" ht="14.25" customHeight="1">
      <c r="A5356" s="1">
        <v>5355</v>
      </c>
      <c r="B5356" s="1" t="s">
        <v>54</v>
      </c>
      <c r="C5356" s="1" t="s">
        <v>6280</v>
      </c>
      <c r="D5356" s="1" t="s">
        <v>1354</v>
      </c>
      <c r="E5356" s="1" t="s">
        <v>5870</v>
      </c>
      <c r="F5356" s="1" t="s">
        <v>23900</v>
      </c>
      <c r="G5356" s="14">
        <v>91946466166</v>
      </c>
      <c r="H5356" s="1" t="s">
        <v>20</v>
      </c>
      <c r="I5356" s="1" t="s">
        <v>41</v>
      </c>
      <c r="J5356" s="1" t="s">
        <v>47297</v>
      </c>
      <c r="K5356" s="3" t="s">
        <v>17</v>
      </c>
      <c r="L5356" s="1" t="s">
        <v>47325</v>
      </c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1"/>
      <c r="AA5356" s="1" t="s">
        <v>11</v>
      </c>
      <c r="AB5356" s="3" t="s">
        <v>274</v>
      </c>
      <c r="AC5356" s="23" t="s">
        <v>37802</v>
      </c>
      <c r="AD5356" s="23" t="s">
        <v>43155</v>
      </c>
      <c r="AE5356" t="s">
        <v>35399</v>
      </c>
    </row>
    <row r="5357" spans="1:31" ht="14.25" customHeight="1">
      <c r="A5357" s="1">
        <v>5356</v>
      </c>
      <c r="B5357" s="1" t="s">
        <v>54</v>
      </c>
      <c r="C5357" s="1" t="s">
        <v>6287</v>
      </c>
      <c r="D5357" s="1" t="s">
        <v>2087</v>
      </c>
      <c r="E5357" s="1" t="s">
        <v>1906</v>
      </c>
      <c r="F5357" s="1" t="s">
        <v>23905</v>
      </c>
      <c r="G5357" s="14">
        <v>91914604441</v>
      </c>
      <c r="H5357" s="1" t="s">
        <v>20</v>
      </c>
      <c r="I5357" s="1" t="s">
        <v>62</v>
      </c>
      <c r="J5357" s="1" t="s">
        <v>47297</v>
      </c>
      <c r="K5357" s="3" t="s">
        <v>42</v>
      </c>
      <c r="L5357" s="1" t="s">
        <v>47325</v>
      </c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1"/>
      <c r="AA5357" s="1" t="s">
        <v>16</v>
      </c>
      <c r="AB5357" s="3" t="s">
        <v>12</v>
      </c>
      <c r="AC5357" s="23" t="s">
        <v>37802</v>
      </c>
      <c r="AD5357" s="23" t="s">
        <v>43156</v>
      </c>
      <c r="AE5357" t="s">
        <v>35409</v>
      </c>
    </row>
    <row r="5358" spans="1:31" ht="14.25" customHeight="1">
      <c r="A5358" s="1">
        <v>5357</v>
      </c>
      <c r="B5358" s="1" t="s">
        <v>54</v>
      </c>
      <c r="C5358" s="1" t="s">
        <v>6309</v>
      </c>
      <c r="D5358" s="1" t="s">
        <v>1547</v>
      </c>
      <c r="E5358" s="1" t="s">
        <v>8287</v>
      </c>
      <c r="F5358" s="1" t="s">
        <v>33975</v>
      </c>
      <c r="G5358" s="14">
        <v>919909949441</v>
      </c>
      <c r="H5358" s="1" t="s">
        <v>8</v>
      </c>
      <c r="I5358" s="1" t="s">
        <v>41</v>
      </c>
      <c r="J5358" s="1" t="s">
        <v>47297</v>
      </c>
      <c r="K5358" s="3" t="s">
        <v>42</v>
      </c>
      <c r="L5358" s="1" t="s">
        <v>47325</v>
      </c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1"/>
      <c r="AA5358" s="1" t="s">
        <v>16</v>
      </c>
      <c r="AB5358" s="3" t="s">
        <v>12</v>
      </c>
      <c r="AC5358" s="23" t="s">
        <v>37802</v>
      </c>
      <c r="AD5358" s="23" t="s">
        <v>43157</v>
      </c>
      <c r="AE5358" t="s">
        <v>35410</v>
      </c>
    </row>
    <row r="5359" spans="1:31" ht="14.25" customHeight="1">
      <c r="A5359" s="1">
        <v>5358</v>
      </c>
      <c r="B5359" s="9" t="s">
        <v>6</v>
      </c>
      <c r="C5359" s="1" t="s">
        <v>6318</v>
      </c>
      <c r="D5359" s="1" t="s">
        <v>350</v>
      </c>
      <c r="E5359" s="1" t="s">
        <v>73</v>
      </c>
      <c r="F5359" s="1" t="s">
        <v>31760</v>
      </c>
      <c r="G5359" s="14">
        <v>919499464</v>
      </c>
      <c r="H5359" s="1" t="s">
        <v>15</v>
      </c>
      <c r="I5359" s="1" t="s">
        <v>41</v>
      </c>
      <c r="J5359" s="1" t="s">
        <v>47297</v>
      </c>
      <c r="K5359" s="3" t="s">
        <v>17</v>
      </c>
      <c r="L5359" s="1" t="s">
        <v>47325</v>
      </c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1"/>
      <c r="AA5359" s="1" t="s">
        <v>16</v>
      </c>
      <c r="AB5359" s="3" t="s">
        <v>12</v>
      </c>
      <c r="AC5359" s="23" t="s">
        <v>37802</v>
      </c>
      <c r="AD5359" s="23" t="s">
        <v>41622</v>
      </c>
      <c r="AE5359" t="s">
        <v>35409</v>
      </c>
    </row>
    <row r="5360" spans="1:31" ht="14.25" customHeight="1">
      <c r="A5360" s="1">
        <v>5359</v>
      </c>
      <c r="B5360" s="1" t="s">
        <v>54</v>
      </c>
      <c r="C5360" s="1" t="s">
        <v>6337</v>
      </c>
      <c r="D5360" s="1" t="s">
        <v>943</v>
      </c>
      <c r="E5360" s="1" t="s">
        <v>36876</v>
      </c>
      <c r="F5360" s="1" t="s">
        <v>23928</v>
      </c>
      <c r="G5360" s="14">
        <v>91901644649</v>
      </c>
      <c r="H5360" s="1" t="s">
        <v>15</v>
      </c>
      <c r="I5360" s="1" t="s">
        <v>62</v>
      </c>
      <c r="J5360" s="1" t="s">
        <v>47297</v>
      </c>
      <c r="K5360" s="3" t="s">
        <v>17</v>
      </c>
      <c r="L5360" s="1" t="s">
        <v>47325</v>
      </c>
      <c r="M5360" s="4" t="s">
        <v>42</v>
      </c>
      <c r="N5360" s="3" t="str">
        <f>J5360</f>
        <v>[&lt;30 Lacs -50 Lacs]</v>
      </c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1"/>
      <c r="AA5360" s="1" t="s">
        <v>16</v>
      </c>
      <c r="AB5360" s="3" t="s">
        <v>12</v>
      </c>
      <c r="AC5360" s="23" t="s">
        <v>37802</v>
      </c>
      <c r="AD5360" s="23" t="s">
        <v>43158</v>
      </c>
      <c r="AE5360" t="s">
        <v>35409</v>
      </c>
    </row>
    <row r="5361" spans="1:31" ht="14.25" customHeight="1">
      <c r="A5361" s="1">
        <v>5360</v>
      </c>
      <c r="B5361" s="1" t="s">
        <v>54</v>
      </c>
      <c r="C5361" s="1" t="s">
        <v>6353</v>
      </c>
      <c r="D5361" s="1" t="s">
        <v>35750</v>
      </c>
      <c r="E5361" s="1" t="s">
        <v>78</v>
      </c>
      <c r="F5361" s="1" t="s">
        <v>31765</v>
      </c>
      <c r="G5361" s="14">
        <v>9191969999</v>
      </c>
      <c r="H5361" s="1" t="s">
        <v>20</v>
      </c>
      <c r="I5361" s="1" t="s">
        <v>33</v>
      </c>
      <c r="J5361" s="1" t="s">
        <v>47297</v>
      </c>
      <c r="K5361" s="3" t="s">
        <v>117</v>
      </c>
      <c r="L5361" s="1" t="s">
        <v>47325</v>
      </c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1"/>
      <c r="AA5361" s="1" t="s">
        <v>16</v>
      </c>
      <c r="AB5361" s="3" t="s">
        <v>12</v>
      </c>
      <c r="AC5361" s="23" t="s">
        <v>37802</v>
      </c>
      <c r="AD5361" s="23" t="s">
        <v>43159</v>
      </c>
      <c r="AE5361" t="s">
        <v>35410</v>
      </c>
    </row>
    <row r="5362" spans="1:31" ht="14.25" customHeight="1">
      <c r="A5362" s="1">
        <v>5361</v>
      </c>
      <c r="B5362" s="1" t="s">
        <v>54</v>
      </c>
      <c r="C5362" s="1" t="s">
        <v>6368</v>
      </c>
      <c r="D5362" s="1" t="s">
        <v>522</v>
      </c>
      <c r="E5362" s="1" t="s">
        <v>40</v>
      </c>
      <c r="F5362" s="1" t="s">
        <v>23948</v>
      </c>
      <c r="G5362" s="14">
        <v>91444499</v>
      </c>
      <c r="H5362" s="1" t="s">
        <v>15</v>
      </c>
      <c r="I5362" s="1" t="s">
        <v>9</v>
      </c>
      <c r="J5362" s="1" t="s">
        <v>47297</v>
      </c>
      <c r="K5362" s="3" t="s">
        <v>17</v>
      </c>
      <c r="L5362" s="1" t="s">
        <v>47325</v>
      </c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1"/>
      <c r="AA5362" s="1" t="s">
        <v>16</v>
      </c>
      <c r="AB5362" s="3" t="s">
        <v>12</v>
      </c>
      <c r="AC5362" s="23" t="s">
        <v>37802</v>
      </c>
      <c r="AD5362" s="23" t="s">
        <v>43160</v>
      </c>
      <c r="AE5362" t="s">
        <v>35409</v>
      </c>
    </row>
    <row r="5363" spans="1:31" ht="14.25" customHeight="1">
      <c r="A5363" s="1">
        <v>5362</v>
      </c>
      <c r="B5363" s="1" t="s">
        <v>54</v>
      </c>
      <c r="C5363" s="1" t="s">
        <v>6369</v>
      </c>
      <c r="D5363" s="1" t="s">
        <v>3204</v>
      </c>
      <c r="E5363" s="1" t="s">
        <v>1180</v>
      </c>
      <c r="F5363" s="1" t="s">
        <v>6370</v>
      </c>
      <c r="G5363" s="14">
        <v>9104909464</v>
      </c>
      <c r="H5363" s="1" t="s">
        <v>8</v>
      </c>
      <c r="I5363" s="1" t="s">
        <v>9</v>
      </c>
      <c r="J5363" s="1" t="s">
        <v>47297</v>
      </c>
      <c r="K5363" s="3" t="s">
        <v>17</v>
      </c>
      <c r="L5363" s="1" t="s">
        <v>47325</v>
      </c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1"/>
      <c r="AA5363" s="1" t="s">
        <v>16</v>
      </c>
      <c r="AB5363" s="3" t="s">
        <v>12</v>
      </c>
      <c r="AC5363" s="23" t="s">
        <v>37802</v>
      </c>
      <c r="AD5363" s="23" t="s">
        <v>43161</v>
      </c>
      <c r="AE5363" t="s">
        <v>35409</v>
      </c>
    </row>
    <row r="5364" spans="1:31" ht="14.25" customHeight="1">
      <c r="A5364" s="1">
        <v>5363</v>
      </c>
      <c r="B5364" s="1" t="s">
        <v>54</v>
      </c>
      <c r="C5364" s="1" t="s">
        <v>6371</v>
      </c>
      <c r="D5364" s="1" t="s">
        <v>2667</v>
      </c>
      <c r="E5364" s="1" t="s">
        <v>16141</v>
      </c>
      <c r="F5364" s="1" t="s">
        <v>23949</v>
      </c>
      <c r="G5364" s="14">
        <v>91944016146</v>
      </c>
      <c r="H5364" s="1" t="s">
        <v>20</v>
      </c>
      <c r="I5364" s="1" t="s">
        <v>41</v>
      </c>
      <c r="J5364" s="1" t="s">
        <v>47297</v>
      </c>
      <c r="K5364" s="3" t="s">
        <v>42</v>
      </c>
      <c r="L5364" s="1" t="s">
        <v>47325</v>
      </c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1"/>
      <c r="AA5364" s="1" t="s">
        <v>16</v>
      </c>
      <c r="AB5364" s="3" t="s">
        <v>12</v>
      </c>
      <c r="AC5364" s="23" t="s">
        <v>37802</v>
      </c>
      <c r="AD5364" s="23" t="s">
        <v>43162</v>
      </c>
      <c r="AE5364" t="s">
        <v>35399</v>
      </c>
    </row>
    <row r="5365" spans="1:31" ht="14.25" customHeight="1">
      <c r="A5365" s="1">
        <v>5364</v>
      </c>
      <c r="B5365" s="1" t="s">
        <v>54</v>
      </c>
      <c r="C5365" s="1" t="s">
        <v>6373</v>
      </c>
      <c r="D5365" s="1" t="s">
        <v>1356</v>
      </c>
      <c r="E5365" s="1" t="s">
        <v>2534</v>
      </c>
      <c r="F5365" s="1" t="s">
        <v>31766</v>
      </c>
      <c r="G5365" s="14">
        <v>91944661649</v>
      </c>
      <c r="H5365" s="1" t="s">
        <v>8</v>
      </c>
      <c r="I5365" s="1" t="s">
        <v>41</v>
      </c>
      <c r="J5365" s="1" t="s">
        <v>47297</v>
      </c>
      <c r="K5365" s="3" t="s">
        <v>17</v>
      </c>
      <c r="L5365" s="1" t="s">
        <v>47325</v>
      </c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1"/>
      <c r="AA5365" s="1" t="s">
        <v>16</v>
      </c>
      <c r="AB5365" s="3" t="s">
        <v>12</v>
      </c>
      <c r="AC5365" s="23" t="s">
        <v>37802</v>
      </c>
      <c r="AD5365" s="23" t="s">
        <v>43163</v>
      </c>
      <c r="AE5365" t="s">
        <v>35409</v>
      </c>
    </row>
    <row r="5366" spans="1:31" ht="14.25" customHeight="1">
      <c r="A5366" s="1">
        <v>5365</v>
      </c>
      <c r="B5366" s="1" t="s">
        <v>54</v>
      </c>
      <c r="C5366" s="1" t="s">
        <v>6376</v>
      </c>
      <c r="D5366" s="1" t="s">
        <v>263</v>
      </c>
      <c r="E5366" s="1" t="s">
        <v>36877</v>
      </c>
      <c r="F5366" s="1" t="s">
        <v>23952</v>
      </c>
      <c r="G5366" s="14">
        <v>919404044644</v>
      </c>
      <c r="H5366" s="1" t="s">
        <v>20</v>
      </c>
      <c r="I5366" s="1" t="s">
        <v>62</v>
      </c>
      <c r="J5366" s="1" t="s">
        <v>47297</v>
      </c>
      <c r="K5366" s="3" t="s">
        <v>17</v>
      </c>
      <c r="L5366" s="1" t="s">
        <v>47325</v>
      </c>
      <c r="M5366" s="4" t="s">
        <v>42</v>
      </c>
      <c r="N5366" s="3" t="str">
        <f>J5366</f>
        <v>[&lt;30 Lacs -50 Lacs]</v>
      </c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1"/>
      <c r="AA5366" s="1" t="s">
        <v>16</v>
      </c>
      <c r="AB5366" s="3" t="s">
        <v>12</v>
      </c>
      <c r="AC5366" s="23" t="s">
        <v>37802</v>
      </c>
      <c r="AD5366" s="23" t="s">
        <v>43164</v>
      </c>
      <c r="AE5366" t="s">
        <v>35394</v>
      </c>
    </row>
    <row r="5367" spans="1:31" ht="14.25" customHeight="1">
      <c r="A5367" s="1">
        <v>5366</v>
      </c>
      <c r="B5367" s="1" t="s">
        <v>54</v>
      </c>
      <c r="C5367" s="1" t="s">
        <v>6383</v>
      </c>
      <c r="D5367" s="1" t="s">
        <v>1410</v>
      </c>
      <c r="E5367" s="1" t="s">
        <v>40</v>
      </c>
      <c r="F5367" s="1" t="s">
        <v>23954</v>
      </c>
      <c r="G5367" s="14">
        <v>91914994969</v>
      </c>
      <c r="H5367" s="1" t="s">
        <v>20</v>
      </c>
      <c r="I5367" s="1" t="s">
        <v>9</v>
      </c>
      <c r="J5367" s="1" t="s">
        <v>47297</v>
      </c>
      <c r="K5367" s="3" t="s">
        <v>17</v>
      </c>
      <c r="L5367" s="1" t="s">
        <v>47325</v>
      </c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1"/>
      <c r="AA5367" s="1" t="s">
        <v>16</v>
      </c>
      <c r="AB5367" s="3" t="s">
        <v>12</v>
      </c>
      <c r="AC5367" s="23" t="s">
        <v>37802</v>
      </c>
      <c r="AD5367" s="23" t="s">
        <v>43165</v>
      </c>
      <c r="AE5367" t="s">
        <v>35399</v>
      </c>
    </row>
    <row r="5368" spans="1:31" ht="14.25" customHeight="1">
      <c r="A5368" s="1">
        <v>5367</v>
      </c>
      <c r="B5368" s="1" t="s">
        <v>54</v>
      </c>
      <c r="C5368" s="1" t="s">
        <v>6384</v>
      </c>
      <c r="D5368" s="1" t="s">
        <v>622</v>
      </c>
      <c r="E5368" s="1" t="s">
        <v>40</v>
      </c>
      <c r="F5368" s="1" t="s">
        <v>33988</v>
      </c>
      <c r="G5368" s="14">
        <v>91944999460</v>
      </c>
      <c r="H5368" s="1" t="s">
        <v>20</v>
      </c>
      <c r="I5368" s="1" t="s">
        <v>9</v>
      </c>
      <c r="J5368" s="1" t="s">
        <v>47297</v>
      </c>
      <c r="K5368" s="3" t="s">
        <v>17</v>
      </c>
      <c r="L5368" s="1" t="s">
        <v>47325</v>
      </c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1"/>
      <c r="AA5368" s="1" t="s">
        <v>16</v>
      </c>
      <c r="AB5368" s="3" t="s">
        <v>12</v>
      </c>
      <c r="AC5368" s="23" t="s">
        <v>37802</v>
      </c>
      <c r="AD5368" s="23" t="s">
        <v>43166</v>
      </c>
      <c r="AE5368" t="s">
        <v>35399</v>
      </c>
    </row>
    <row r="5369" spans="1:31" ht="14.25" customHeight="1">
      <c r="A5369" s="1">
        <v>5368</v>
      </c>
      <c r="B5369" s="1" t="s">
        <v>54</v>
      </c>
      <c r="C5369" s="1" t="s">
        <v>6395</v>
      </c>
      <c r="D5369" s="1" t="s">
        <v>526</v>
      </c>
      <c r="E5369" s="1" t="s">
        <v>217</v>
      </c>
      <c r="F5369" s="1" t="s">
        <v>31768</v>
      </c>
      <c r="G5369" s="14">
        <v>91914644411</v>
      </c>
      <c r="H5369" s="1" t="s">
        <v>20</v>
      </c>
      <c r="I5369" s="1" t="s">
        <v>62</v>
      </c>
      <c r="J5369" s="1" t="s">
        <v>47297</v>
      </c>
      <c r="K5369" s="3" t="s">
        <v>17</v>
      </c>
      <c r="L5369" s="1" t="s">
        <v>47325</v>
      </c>
      <c r="M5369" s="3" t="s">
        <v>178</v>
      </c>
      <c r="N5369" s="3" t="str">
        <f>J5369</f>
        <v>[&lt;30 Lacs -50 Lacs]</v>
      </c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1"/>
      <c r="AA5369" s="1" t="s">
        <v>16</v>
      </c>
      <c r="AB5369" s="3" t="s">
        <v>12</v>
      </c>
      <c r="AC5369" s="23" t="s">
        <v>37802</v>
      </c>
      <c r="AD5369" s="23" t="s">
        <v>43167</v>
      </c>
      <c r="AE5369" t="s">
        <v>35409</v>
      </c>
    </row>
    <row r="5370" spans="1:31" ht="14.25" customHeight="1">
      <c r="A5370" s="1">
        <v>5369</v>
      </c>
      <c r="B5370" s="9" t="s">
        <v>6</v>
      </c>
      <c r="C5370" s="1" t="s">
        <v>6404</v>
      </c>
      <c r="D5370" s="1" t="s">
        <v>1015</v>
      </c>
      <c r="E5370" s="1" t="s">
        <v>2103</v>
      </c>
      <c r="F5370" s="1" t="s">
        <v>23969</v>
      </c>
      <c r="G5370" s="14">
        <v>91961494060</v>
      </c>
      <c r="H5370" s="1" t="s">
        <v>15</v>
      </c>
      <c r="I5370" s="1" t="s">
        <v>41</v>
      </c>
      <c r="J5370" s="1" t="s">
        <v>47297</v>
      </c>
      <c r="K5370" s="3" t="s">
        <v>17</v>
      </c>
      <c r="L5370" s="1" t="s">
        <v>47325</v>
      </c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1"/>
      <c r="AA5370" s="1" t="s">
        <v>16</v>
      </c>
      <c r="AB5370" s="3" t="s">
        <v>12</v>
      </c>
      <c r="AC5370" s="23" t="s">
        <v>37802</v>
      </c>
      <c r="AD5370" s="23" t="s">
        <v>43168</v>
      </c>
      <c r="AE5370" t="s">
        <v>35394</v>
      </c>
    </row>
    <row r="5371" spans="1:31" ht="14.25" customHeight="1">
      <c r="A5371" s="1">
        <v>5370</v>
      </c>
      <c r="B5371" s="1" t="s">
        <v>54</v>
      </c>
      <c r="C5371" s="1" t="s">
        <v>6430</v>
      </c>
      <c r="D5371" s="1" t="s">
        <v>2317</v>
      </c>
      <c r="E5371" s="1" t="s">
        <v>2843</v>
      </c>
      <c r="F5371" s="1" t="s">
        <v>23981</v>
      </c>
      <c r="G5371" s="14">
        <v>9144496444</v>
      </c>
      <c r="H5371" s="1" t="s">
        <v>8</v>
      </c>
      <c r="I5371" s="1" t="s">
        <v>9</v>
      </c>
      <c r="J5371" s="1" t="s">
        <v>47297</v>
      </c>
      <c r="K5371" s="3" t="s">
        <v>17</v>
      </c>
      <c r="L5371" s="1" t="s">
        <v>47325</v>
      </c>
      <c r="M5371" s="4" t="s">
        <v>42</v>
      </c>
      <c r="N5371" s="3" t="str">
        <f>J5371</f>
        <v>[&lt;30 Lacs -50 Lacs]</v>
      </c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1"/>
      <c r="AA5371" s="1" t="s">
        <v>16</v>
      </c>
      <c r="AB5371" s="3" t="s">
        <v>12</v>
      </c>
      <c r="AC5371" s="23" t="s">
        <v>37802</v>
      </c>
      <c r="AD5371" s="23" t="s">
        <v>41989</v>
      </c>
      <c r="AE5371" t="s">
        <v>35394</v>
      </c>
    </row>
    <row r="5372" spans="1:31" ht="14.25" customHeight="1">
      <c r="A5372" s="1">
        <v>5371</v>
      </c>
      <c r="B5372" s="1" t="s">
        <v>54</v>
      </c>
      <c r="C5372" s="1" t="s">
        <v>6456</v>
      </c>
      <c r="D5372" s="1" t="s">
        <v>1447</v>
      </c>
      <c r="E5372" s="1" t="s">
        <v>487</v>
      </c>
      <c r="F5372" s="1" t="s">
        <v>23997</v>
      </c>
      <c r="G5372" s="14">
        <v>9140004996</v>
      </c>
      <c r="H5372" s="1" t="s">
        <v>20</v>
      </c>
      <c r="I5372" s="1" t="s">
        <v>41</v>
      </c>
      <c r="J5372" s="1" t="s">
        <v>47297</v>
      </c>
      <c r="K5372" s="3" t="s">
        <v>178</v>
      </c>
      <c r="L5372" s="1" t="s">
        <v>47325</v>
      </c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1"/>
      <c r="AA5372" s="1" t="s">
        <v>16</v>
      </c>
      <c r="AB5372" s="3" t="s">
        <v>12</v>
      </c>
      <c r="AC5372" s="23" t="s">
        <v>37802</v>
      </c>
      <c r="AD5372" s="23" t="s">
        <v>43169</v>
      </c>
      <c r="AE5372" t="s">
        <v>35410</v>
      </c>
    </row>
    <row r="5373" spans="1:31" ht="14.25" customHeight="1">
      <c r="A5373" s="1">
        <v>5372</v>
      </c>
      <c r="B5373" s="9" t="s">
        <v>6</v>
      </c>
      <c r="C5373" s="1" t="s">
        <v>6470</v>
      </c>
      <c r="D5373" s="1" t="s">
        <v>6471</v>
      </c>
      <c r="E5373" s="1" t="s">
        <v>6472</v>
      </c>
      <c r="F5373" s="1" t="s">
        <v>6473</v>
      </c>
      <c r="G5373" s="14">
        <v>91914999000</v>
      </c>
      <c r="H5373" s="1" t="s">
        <v>20</v>
      </c>
      <c r="I5373" s="1" t="s">
        <v>41</v>
      </c>
      <c r="J5373" s="1" t="s">
        <v>47297</v>
      </c>
      <c r="K5373" s="3" t="s">
        <v>42</v>
      </c>
      <c r="L5373" s="1" t="s">
        <v>47325</v>
      </c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1"/>
      <c r="AA5373" s="1" t="s">
        <v>16</v>
      </c>
      <c r="AB5373" s="3" t="s">
        <v>12</v>
      </c>
      <c r="AC5373" s="23" t="s">
        <v>37802</v>
      </c>
      <c r="AD5373" s="23" t="s">
        <v>43170</v>
      </c>
      <c r="AE5373" t="s">
        <v>35409</v>
      </c>
    </row>
    <row r="5374" spans="1:31" ht="14.25" customHeight="1">
      <c r="A5374" s="1">
        <v>5373</v>
      </c>
      <c r="B5374" s="1" t="s">
        <v>54</v>
      </c>
      <c r="C5374" s="1" t="s">
        <v>6483</v>
      </c>
      <c r="D5374" s="1" t="s">
        <v>37627</v>
      </c>
      <c r="E5374" s="1" t="s">
        <v>36878</v>
      </c>
      <c r="F5374" s="1" t="s">
        <v>33995</v>
      </c>
      <c r="G5374" s="14">
        <v>919446649611</v>
      </c>
      <c r="H5374" s="1" t="s">
        <v>20</v>
      </c>
      <c r="I5374" s="1" t="s">
        <v>33</v>
      </c>
      <c r="J5374" s="1" t="s">
        <v>47297</v>
      </c>
      <c r="K5374" s="3" t="s">
        <v>17</v>
      </c>
      <c r="L5374" s="1" t="s">
        <v>47325</v>
      </c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1"/>
      <c r="AA5374" s="1" t="s">
        <v>16</v>
      </c>
      <c r="AB5374" s="3" t="s">
        <v>12</v>
      </c>
      <c r="AC5374" s="23" t="s">
        <v>37802</v>
      </c>
      <c r="AD5374" s="23" t="s">
        <v>43171</v>
      </c>
      <c r="AE5374" t="s">
        <v>35410</v>
      </c>
    </row>
    <row r="5375" spans="1:31" ht="14.25" customHeight="1">
      <c r="A5375" s="1">
        <v>5374</v>
      </c>
      <c r="B5375" s="9" t="s">
        <v>6</v>
      </c>
      <c r="C5375" s="1" t="s">
        <v>6491</v>
      </c>
      <c r="D5375" s="1" t="s">
        <v>1025</v>
      </c>
      <c r="E5375" s="1" t="s">
        <v>558</v>
      </c>
      <c r="F5375" s="1" t="s">
        <v>24016</v>
      </c>
      <c r="G5375" s="14">
        <v>9191409944</v>
      </c>
      <c r="H5375" s="1" t="s">
        <v>15</v>
      </c>
      <c r="I5375" s="1" t="s">
        <v>62</v>
      </c>
      <c r="J5375" s="1" t="s">
        <v>47297</v>
      </c>
      <c r="K5375" s="3" t="s">
        <v>17</v>
      </c>
      <c r="L5375" s="1" t="s">
        <v>47325</v>
      </c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1"/>
      <c r="AA5375" s="1" t="s">
        <v>11</v>
      </c>
      <c r="AB5375" s="3" t="s">
        <v>56</v>
      </c>
      <c r="AC5375" s="23" t="s">
        <v>37802</v>
      </c>
      <c r="AD5375" s="23" t="s">
        <v>43172</v>
      </c>
      <c r="AE5375" t="s">
        <v>35410</v>
      </c>
    </row>
    <row r="5376" spans="1:31" ht="14.25" customHeight="1">
      <c r="A5376" s="1">
        <v>5375</v>
      </c>
      <c r="B5376" s="1" t="s">
        <v>54</v>
      </c>
      <c r="C5376" s="1" t="s">
        <v>6499</v>
      </c>
      <c r="D5376" s="1" t="s">
        <v>6500</v>
      </c>
      <c r="E5376" s="1" t="s">
        <v>6501</v>
      </c>
      <c r="F5376" s="1" t="s">
        <v>31782</v>
      </c>
      <c r="G5376" s="14">
        <v>91440060960</v>
      </c>
      <c r="H5376" s="1" t="s">
        <v>20</v>
      </c>
      <c r="I5376" s="1" t="s">
        <v>41</v>
      </c>
      <c r="J5376" s="1" t="s">
        <v>47297</v>
      </c>
      <c r="K5376" s="3" t="s">
        <v>42</v>
      </c>
      <c r="L5376" s="1" t="s">
        <v>47325</v>
      </c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1"/>
      <c r="AA5376" s="1" t="s">
        <v>16</v>
      </c>
      <c r="AB5376" s="3" t="s">
        <v>12</v>
      </c>
      <c r="AC5376" s="23" t="s">
        <v>37802</v>
      </c>
      <c r="AD5376" s="23" t="s">
        <v>43173</v>
      </c>
      <c r="AE5376" t="s">
        <v>35410</v>
      </c>
    </row>
    <row r="5377" spans="1:31" ht="14.25" customHeight="1">
      <c r="A5377" s="1">
        <v>5376</v>
      </c>
      <c r="B5377" s="9" t="s">
        <v>6</v>
      </c>
      <c r="C5377" s="1" t="s">
        <v>6507</v>
      </c>
      <c r="D5377" s="1" t="s">
        <v>6508</v>
      </c>
      <c r="E5377" s="1" t="s">
        <v>40</v>
      </c>
      <c r="F5377" s="1" t="s">
        <v>33997</v>
      </c>
      <c r="G5377" s="14">
        <v>91944944996</v>
      </c>
      <c r="H5377" s="1" t="s">
        <v>8</v>
      </c>
      <c r="I5377" s="1" t="s">
        <v>62</v>
      </c>
      <c r="J5377" s="1" t="s">
        <v>47297</v>
      </c>
      <c r="K5377" s="3" t="s">
        <v>17</v>
      </c>
      <c r="L5377" s="1" t="s">
        <v>47325</v>
      </c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1"/>
      <c r="AA5377" s="1" t="s">
        <v>16</v>
      </c>
      <c r="AB5377" s="3" t="s">
        <v>12</v>
      </c>
      <c r="AC5377" s="23" t="s">
        <v>37802</v>
      </c>
      <c r="AD5377" s="23" t="s">
        <v>43174</v>
      </c>
      <c r="AE5377" t="s">
        <v>35409</v>
      </c>
    </row>
    <row r="5378" spans="1:31" ht="14.25" customHeight="1">
      <c r="A5378" s="1">
        <v>5377</v>
      </c>
      <c r="B5378" s="1" t="s">
        <v>54</v>
      </c>
      <c r="C5378" s="1" t="s">
        <v>6525</v>
      </c>
      <c r="D5378" s="1" t="s">
        <v>3136</v>
      </c>
      <c r="E5378" s="1" t="s">
        <v>36879</v>
      </c>
      <c r="F5378" s="1" t="s">
        <v>24034</v>
      </c>
      <c r="G5378" s="14">
        <v>91999410149</v>
      </c>
      <c r="H5378" s="1" t="s">
        <v>8</v>
      </c>
      <c r="I5378" s="1" t="s">
        <v>41</v>
      </c>
      <c r="J5378" s="1" t="s">
        <v>47297</v>
      </c>
      <c r="K5378" s="3" t="s">
        <v>17</v>
      </c>
      <c r="L5378" s="1" t="s">
        <v>47325</v>
      </c>
      <c r="M5378" s="4" t="s">
        <v>42</v>
      </c>
      <c r="N5378" s="3" t="str">
        <f>J5378</f>
        <v>[&lt;30 Lacs -50 Lacs]</v>
      </c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1"/>
      <c r="AA5378" s="1" t="s">
        <v>16</v>
      </c>
      <c r="AB5378" s="3" t="s">
        <v>12</v>
      </c>
      <c r="AC5378" s="23" t="s">
        <v>37802</v>
      </c>
      <c r="AD5378" s="23" t="s">
        <v>43175</v>
      </c>
      <c r="AE5378" t="s">
        <v>35410</v>
      </c>
    </row>
    <row r="5379" spans="1:31" ht="14.25" customHeight="1">
      <c r="A5379" s="1">
        <v>5378</v>
      </c>
      <c r="B5379" s="9" t="s">
        <v>6</v>
      </c>
      <c r="C5379" s="1" t="s">
        <v>6526</v>
      </c>
      <c r="D5379" s="1" t="s">
        <v>2488</v>
      </c>
      <c r="E5379" s="1" t="s">
        <v>139</v>
      </c>
      <c r="F5379" s="1" t="s">
        <v>24035</v>
      </c>
      <c r="G5379" s="14">
        <v>91944669919</v>
      </c>
      <c r="H5379" s="1" t="s">
        <v>20</v>
      </c>
      <c r="I5379" s="1" t="s">
        <v>41</v>
      </c>
      <c r="J5379" s="1" t="s">
        <v>47297</v>
      </c>
      <c r="K5379" s="3" t="s">
        <v>17</v>
      </c>
      <c r="L5379" s="1" t="s">
        <v>47325</v>
      </c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1"/>
      <c r="AA5379" s="1" t="s">
        <v>11</v>
      </c>
      <c r="AB5379" s="3" t="s">
        <v>56</v>
      </c>
      <c r="AC5379" s="23" t="s">
        <v>37802</v>
      </c>
      <c r="AD5379" s="23" t="s">
        <v>39285</v>
      </c>
      <c r="AE5379" t="s">
        <v>35394</v>
      </c>
    </row>
    <row r="5380" spans="1:31" ht="14.25" customHeight="1">
      <c r="A5380" s="1">
        <v>5379</v>
      </c>
      <c r="B5380" s="9" t="s">
        <v>6</v>
      </c>
      <c r="C5380" s="1" t="s">
        <v>6537</v>
      </c>
      <c r="D5380" s="1" t="s">
        <v>37506</v>
      </c>
      <c r="E5380" s="1" t="s">
        <v>93</v>
      </c>
      <c r="F5380" s="1" t="s">
        <v>24040</v>
      </c>
      <c r="G5380" s="14">
        <v>919106494944</v>
      </c>
      <c r="H5380" s="1" t="s">
        <v>8</v>
      </c>
      <c r="I5380" s="1" t="s">
        <v>62</v>
      </c>
      <c r="J5380" s="1" t="s">
        <v>47297</v>
      </c>
      <c r="K5380" s="3" t="s">
        <v>17</v>
      </c>
      <c r="L5380" s="1" t="s">
        <v>47325</v>
      </c>
      <c r="M5380" s="4" t="s">
        <v>42</v>
      </c>
      <c r="N5380" s="3" t="str">
        <f>J5380</f>
        <v>[&lt;30 Lacs -50 Lacs]</v>
      </c>
      <c r="O5380" s="3" t="s">
        <v>171</v>
      </c>
      <c r="P5380" s="3" t="s">
        <v>47297</v>
      </c>
      <c r="Q5380" s="3"/>
      <c r="R5380" s="3"/>
      <c r="S5380" s="3"/>
      <c r="T5380" s="3"/>
      <c r="U5380" s="3"/>
      <c r="V5380" s="3"/>
      <c r="W5380" s="3"/>
      <c r="X5380" s="3"/>
      <c r="Y5380" s="3"/>
      <c r="Z5380" s="1"/>
      <c r="AA5380" s="1" t="s">
        <v>16</v>
      </c>
      <c r="AB5380" s="3" t="s">
        <v>12</v>
      </c>
      <c r="AC5380" s="23" t="s">
        <v>37802</v>
      </c>
      <c r="AD5380" s="23" t="s">
        <v>43176</v>
      </c>
      <c r="AE5380" t="s">
        <v>35399</v>
      </c>
    </row>
    <row r="5381" spans="1:31" ht="14.25" customHeight="1">
      <c r="A5381" s="1">
        <v>5380</v>
      </c>
      <c r="B5381" s="9" t="s">
        <v>6</v>
      </c>
      <c r="C5381" s="1" t="s">
        <v>6538</v>
      </c>
      <c r="D5381" s="1" t="s">
        <v>6539</v>
      </c>
      <c r="E5381" s="1" t="s">
        <v>19</v>
      </c>
      <c r="F5381" s="1" t="s">
        <v>24041</v>
      </c>
      <c r="G5381" s="14">
        <v>919996660</v>
      </c>
      <c r="H5381" s="1" t="s">
        <v>46</v>
      </c>
      <c r="I5381" s="1" t="s">
        <v>41</v>
      </c>
      <c r="J5381" s="1" t="s">
        <v>47297</v>
      </c>
      <c r="K5381" s="3" t="s">
        <v>17</v>
      </c>
      <c r="L5381" s="1" t="s">
        <v>47325</v>
      </c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1"/>
      <c r="AA5381" s="1" t="s">
        <v>16</v>
      </c>
      <c r="AB5381" s="3" t="s">
        <v>12</v>
      </c>
      <c r="AC5381" s="23" t="s">
        <v>37802</v>
      </c>
      <c r="AD5381" s="23" t="s">
        <v>43177</v>
      </c>
      <c r="AE5381" t="s">
        <v>35399</v>
      </c>
    </row>
    <row r="5382" spans="1:31" ht="14.25" customHeight="1">
      <c r="A5382" s="1">
        <v>5381</v>
      </c>
      <c r="B5382" s="1" t="s">
        <v>54</v>
      </c>
      <c r="C5382" s="1" t="s">
        <v>6548</v>
      </c>
      <c r="D5382" s="1" t="s">
        <v>3513</v>
      </c>
      <c r="E5382" s="1" t="s">
        <v>87</v>
      </c>
      <c r="F5382" s="1" t="s">
        <v>34002</v>
      </c>
      <c r="G5382" s="14">
        <v>919664914161</v>
      </c>
      <c r="H5382" s="1" t="s">
        <v>8</v>
      </c>
      <c r="I5382" s="1" t="s">
        <v>41</v>
      </c>
      <c r="J5382" s="1" t="s">
        <v>47297</v>
      </c>
      <c r="K5382" s="3" t="s">
        <v>17</v>
      </c>
      <c r="L5382" s="1" t="s">
        <v>47325</v>
      </c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1"/>
      <c r="AA5382" s="1" t="s">
        <v>16</v>
      </c>
      <c r="AB5382" s="3" t="s">
        <v>12</v>
      </c>
      <c r="AC5382" s="23" t="s">
        <v>37802</v>
      </c>
      <c r="AD5382" s="23" t="s">
        <v>42677</v>
      </c>
      <c r="AE5382" t="s">
        <v>35399</v>
      </c>
    </row>
    <row r="5383" spans="1:31" ht="14.25" customHeight="1">
      <c r="A5383" s="1">
        <v>5382</v>
      </c>
      <c r="B5383" s="1" t="s">
        <v>54</v>
      </c>
      <c r="C5383" s="1" t="s">
        <v>6562</v>
      </c>
      <c r="D5383" s="1" t="s">
        <v>557</v>
      </c>
      <c r="E5383" s="1" t="s">
        <v>255</v>
      </c>
      <c r="F5383" s="1" t="s">
        <v>24054</v>
      </c>
      <c r="G5383" s="14">
        <v>919494614149</v>
      </c>
      <c r="H5383" s="1" t="s">
        <v>37</v>
      </c>
      <c r="I5383" s="1" t="s">
        <v>9</v>
      </c>
      <c r="J5383" s="1" t="s">
        <v>47297</v>
      </c>
      <c r="K5383" s="3" t="s">
        <v>17</v>
      </c>
      <c r="L5383" s="1" t="s">
        <v>47325</v>
      </c>
      <c r="M5383" s="4" t="s">
        <v>42</v>
      </c>
      <c r="N5383" s="3" t="str">
        <f>J5383</f>
        <v>[&lt;30 Lacs -50 Lacs]</v>
      </c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1"/>
      <c r="AA5383" s="1" t="s">
        <v>16</v>
      </c>
      <c r="AB5383" s="3" t="s">
        <v>12</v>
      </c>
      <c r="AC5383" s="23" t="s">
        <v>37802</v>
      </c>
      <c r="AD5383" s="23" t="s">
        <v>43178</v>
      </c>
      <c r="AE5383" t="s">
        <v>35410</v>
      </c>
    </row>
    <row r="5384" spans="1:31" ht="14.25" customHeight="1">
      <c r="A5384" s="1">
        <v>5383</v>
      </c>
      <c r="B5384" s="1" t="s">
        <v>54</v>
      </c>
      <c r="C5384" s="1" t="s">
        <v>6578</v>
      </c>
      <c r="D5384" s="1" t="s">
        <v>6579</v>
      </c>
      <c r="E5384" s="1" t="s">
        <v>6580</v>
      </c>
      <c r="F5384" s="1" t="s">
        <v>24060</v>
      </c>
      <c r="G5384" s="14">
        <v>919946949049</v>
      </c>
      <c r="H5384" s="1" t="s">
        <v>132</v>
      </c>
      <c r="I5384" s="1" t="s">
        <v>41</v>
      </c>
      <c r="J5384" s="1" t="s">
        <v>47297</v>
      </c>
      <c r="K5384" s="3" t="s">
        <v>17</v>
      </c>
      <c r="L5384" s="1" t="s">
        <v>47325</v>
      </c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1"/>
      <c r="AA5384" s="1" t="s">
        <v>16</v>
      </c>
      <c r="AB5384" s="3" t="s">
        <v>12</v>
      </c>
      <c r="AC5384" s="23" t="s">
        <v>37802</v>
      </c>
      <c r="AD5384" s="23" t="s">
        <v>43179</v>
      </c>
      <c r="AE5384" t="s">
        <v>35394</v>
      </c>
    </row>
    <row r="5385" spans="1:31" ht="14.25" customHeight="1">
      <c r="A5385" s="1">
        <v>5384</v>
      </c>
      <c r="B5385" s="1" t="s">
        <v>54</v>
      </c>
      <c r="C5385" s="1" t="s">
        <v>6587</v>
      </c>
      <c r="D5385" s="1" t="s">
        <v>35751</v>
      </c>
      <c r="E5385" s="1" t="s">
        <v>36880</v>
      </c>
      <c r="F5385" s="1" t="s">
        <v>24065</v>
      </c>
      <c r="G5385" s="14">
        <v>914160669611</v>
      </c>
      <c r="H5385" s="1" t="s">
        <v>20</v>
      </c>
      <c r="I5385" s="1" t="s">
        <v>62</v>
      </c>
      <c r="J5385" s="1" t="s">
        <v>47297</v>
      </c>
      <c r="K5385" s="3" t="s">
        <v>17</v>
      </c>
      <c r="L5385" s="1" t="s">
        <v>47325</v>
      </c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1"/>
      <c r="AA5385" s="1" t="s">
        <v>16</v>
      </c>
      <c r="AB5385" s="3" t="s">
        <v>12</v>
      </c>
      <c r="AC5385" s="23" t="s">
        <v>37802</v>
      </c>
      <c r="AD5385" s="23" t="s">
        <v>43180</v>
      </c>
      <c r="AE5385" t="s">
        <v>35409</v>
      </c>
    </row>
    <row r="5386" spans="1:31" ht="14.25" customHeight="1">
      <c r="A5386" s="1">
        <v>5385</v>
      </c>
      <c r="B5386" s="1" t="s">
        <v>54</v>
      </c>
      <c r="C5386" s="1" t="s">
        <v>6599</v>
      </c>
      <c r="D5386" s="1" t="s">
        <v>636</v>
      </c>
      <c r="E5386" s="1" t="s">
        <v>159</v>
      </c>
      <c r="F5386" s="1" t="s">
        <v>24070</v>
      </c>
      <c r="G5386" s="14">
        <v>914066194</v>
      </c>
      <c r="H5386" s="1" t="s">
        <v>8</v>
      </c>
      <c r="I5386" s="1" t="s">
        <v>41</v>
      </c>
      <c r="J5386" s="1" t="s">
        <v>47297</v>
      </c>
      <c r="K5386" s="3" t="s">
        <v>17</v>
      </c>
      <c r="L5386" s="1" t="s">
        <v>47325</v>
      </c>
      <c r="M5386" s="4" t="s">
        <v>42</v>
      </c>
      <c r="N5386" s="3" t="str">
        <f>J5386</f>
        <v>[&lt;30 Lacs -50 Lacs]</v>
      </c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1"/>
      <c r="AA5386" s="1" t="s">
        <v>16</v>
      </c>
      <c r="AB5386" s="3" t="s">
        <v>12</v>
      </c>
      <c r="AC5386" s="23" t="s">
        <v>37802</v>
      </c>
      <c r="AD5386" s="23" t="s">
        <v>43181</v>
      </c>
      <c r="AE5386" t="s">
        <v>35394</v>
      </c>
    </row>
    <row r="5387" spans="1:31" ht="14.25" customHeight="1">
      <c r="A5387" s="1">
        <v>5386</v>
      </c>
      <c r="B5387" s="9" t="s">
        <v>6</v>
      </c>
      <c r="C5387" s="1" t="s">
        <v>6604</v>
      </c>
      <c r="D5387" s="1" t="s">
        <v>6605</v>
      </c>
      <c r="E5387" s="1" t="s">
        <v>131</v>
      </c>
      <c r="F5387" s="1" t="s">
        <v>24074</v>
      </c>
      <c r="G5387" s="14">
        <v>919404946464</v>
      </c>
      <c r="H5387" s="1" t="s">
        <v>8</v>
      </c>
      <c r="I5387" s="1" t="s">
        <v>41</v>
      </c>
      <c r="J5387" s="1" t="s">
        <v>47297</v>
      </c>
      <c r="K5387" s="3" t="s">
        <v>17</v>
      </c>
      <c r="L5387" s="1" t="s">
        <v>47325</v>
      </c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1"/>
      <c r="AA5387" s="1" t="s">
        <v>16</v>
      </c>
      <c r="AB5387" s="3" t="s">
        <v>12</v>
      </c>
      <c r="AC5387" s="23" t="s">
        <v>37802</v>
      </c>
      <c r="AD5387" s="23" t="s">
        <v>43182</v>
      </c>
      <c r="AE5387" t="s">
        <v>35394</v>
      </c>
    </row>
    <row r="5388" spans="1:31" ht="14.25" customHeight="1">
      <c r="A5388" s="1">
        <v>5387</v>
      </c>
      <c r="B5388" s="9" t="s">
        <v>6</v>
      </c>
      <c r="C5388" s="1" t="s">
        <v>6611</v>
      </c>
      <c r="D5388" s="1" t="s">
        <v>6612</v>
      </c>
      <c r="E5388" s="1" t="s">
        <v>746</v>
      </c>
      <c r="F5388" s="1" t="s">
        <v>31795</v>
      </c>
      <c r="G5388" s="14">
        <v>91944444961</v>
      </c>
      <c r="H5388" s="1" t="s">
        <v>20</v>
      </c>
      <c r="I5388" s="1" t="s">
        <v>41</v>
      </c>
      <c r="J5388" s="1" t="s">
        <v>47297</v>
      </c>
      <c r="K5388" s="3" t="s">
        <v>17</v>
      </c>
      <c r="L5388" s="1" t="s">
        <v>47325</v>
      </c>
      <c r="M5388" s="4" t="s">
        <v>42</v>
      </c>
      <c r="N5388" s="3" t="str">
        <f>J5388</f>
        <v>[&lt;30 Lacs -50 Lacs]</v>
      </c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1"/>
      <c r="AA5388" s="1" t="s">
        <v>16</v>
      </c>
      <c r="AB5388" s="3" t="s">
        <v>12</v>
      </c>
      <c r="AC5388" s="23" t="s">
        <v>37802</v>
      </c>
      <c r="AD5388" s="23" t="s">
        <v>43183</v>
      </c>
      <c r="AE5388" t="s">
        <v>35399</v>
      </c>
    </row>
    <row r="5389" spans="1:31" ht="14.25" customHeight="1">
      <c r="A5389" s="1">
        <v>5388</v>
      </c>
      <c r="B5389" s="1" t="s">
        <v>54</v>
      </c>
      <c r="C5389" s="1" t="s">
        <v>6615</v>
      </c>
      <c r="D5389" s="1" t="s">
        <v>1839</v>
      </c>
      <c r="E5389" s="1" t="s">
        <v>774</v>
      </c>
      <c r="F5389" s="1" t="s">
        <v>24079</v>
      </c>
      <c r="G5389" s="14">
        <v>9199944441</v>
      </c>
      <c r="H5389" s="1" t="s">
        <v>20</v>
      </c>
      <c r="I5389" s="1" t="s">
        <v>41</v>
      </c>
      <c r="J5389" s="1" t="s">
        <v>47297</v>
      </c>
      <c r="K5389" s="3" t="s">
        <v>17</v>
      </c>
      <c r="L5389" s="1" t="s">
        <v>47325</v>
      </c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1"/>
      <c r="AA5389" s="1" t="s">
        <v>16</v>
      </c>
      <c r="AB5389" s="3" t="s">
        <v>12</v>
      </c>
      <c r="AC5389" s="23" t="s">
        <v>37802</v>
      </c>
      <c r="AD5389" s="23" t="s">
        <v>43184</v>
      </c>
      <c r="AE5389" t="s">
        <v>35409</v>
      </c>
    </row>
    <row r="5390" spans="1:31" ht="14.25" customHeight="1">
      <c r="A5390" s="1">
        <v>5389</v>
      </c>
      <c r="B5390" s="1" t="s">
        <v>54</v>
      </c>
      <c r="C5390" s="1" t="s">
        <v>6617</v>
      </c>
      <c r="D5390" s="1" t="s">
        <v>5847</v>
      </c>
      <c r="E5390" s="1" t="s">
        <v>19</v>
      </c>
      <c r="F5390" s="1" t="s">
        <v>24081</v>
      </c>
      <c r="G5390" s="14">
        <v>914460090449</v>
      </c>
      <c r="H5390" s="1" t="s">
        <v>8</v>
      </c>
      <c r="I5390" s="1" t="s">
        <v>62</v>
      </c>
      <c r="J5390" s="1" t="s">
        <v>47297</v>
      </c>
      <c r="K5390" s="3" t="s">
        <v>213</v>
      </c>
      <c r="L5390" s="1" t="s">
        <v>47325</v>
      </c>
      <c r="M5390" s="4" t="s">
        <v>17</v>
      </c>
      <c r="N5390" s="3" t="str">
        <f>J5390</f>
        <v>[&lt;30 Lacs -50 Lacs]</v>
      </c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1"/>
      <c r="AA5390" s="1" t="s">
        <v>16</v>
      </c>
      <c r="AB5390" s="3" t="s">
        <v>12</v>
      </c>
      <c r="AC5390" s="23" t="s">
        <v>37802</v>
      </c>
      <c r="AD5390" s="23" t="s">
        <v>43185</v>
      </c>
      <c r="AE5390" t="s">
        <v>35399</v>
      </c>
    </row>
    <row r="5391" spans="1:31" ht="14.25" customHeight="1">
      <c r="A5391" s="1">
        <v>5390</v>
      </c>
      <c r="B5391" s="9" t="s">
        <v>6</v>
      </c>
      <c r="C5391" s="1" t="s">
        <v>6623</v>
      </c>
      <c r="D5391" s="1" t="s">
        <v>6624</v>
      </c>
      <c r="E5391" s="1" t="s">
        <v>6625</v>
      </c>
      <c r="F5391" s="1" t="s">
        <v>24084</v>
      </c>
      <c r="G5391" s="14">
        <v>91991914960</v>
      </c>
      <c r="H5391" s="1" t="s">
        <v>8</v>
      </c>
      <c r="I5391" s="1" t="s">
        <v>62</v>
      </c>
      <c r="J5391" s="1" t="s">
        <v>47297</v>
      </c>
      <c r="K5391" s="3" t="s">
        <v>17</v>
      </c>
      <c r="L5391" s="1" t="s">
        <v>47325</v>
      </c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1"/>
      <c r="AA5391" s="1" t="s">
        <v>16</v>
      </c>
      <c r="AB5391" s="3" t="s">
        <v>12</v>
      </c>
      <c r="AC5391" s="23" t="s">
        <v>37802</v>
      </c>
      <c r="AD5391" s="23" t="s">
        <v>43186</v>
      </c>
      <c r="AE5391" t="s">
        <v>35399</v>
      </c>
    </row>
    <row r="5392" spans="1:31" ht="14.25" customHeight="1">
      <c r="A5392" s="1">
        <v>5391</v>
      </c>
      <c r="B5392" s="1" t="s">
        <v>54</v>
      </c>
      <c r="C5392" s="1" t="s">
        <v>6626</v>
      </c>
      <c r="D5392" s="1" t="s">
        <v>6627</v>
      </c>
      <c r="E5392" s="1" t="s">
        <v>1219</v>
      </c>
      <c r="F5392" s="1" t="s">
        <v>24085</v>
      </c>
      <c r="G5392" s="14">
        <v>914410164</v>
      </c>
      <c r="H5392" s="1" t="s">
        <v>20</v>
      </c>
      <c r="I5392" s="1" t="s">
        <v>9</v>
      </c>
      <c r="J5392" s="1" t="s">
        <v>47297</v>
      </c>
      <c r="K5392" s="3" t="s">
        <v>17</v>
      </c>
      <c r="L5392" s="1" t="s">
        <v>47325</v>
      </c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1"/>
      <c r="AA5392" s="1" t="s">
        <v>16</v>
      </c>
      <c r="AB5392" s="3" t="s">
        <v>12</v>
      </c>
      <c r="AC5392" s="23" t="s">
        <v>37802</v>
      </c>
      <c r="AD5392" s="23" t="s">
        <v>43187</v>
      </c>
      <c r="AE5392" t="s">
        <v>35409</v>
      </c>
    </row>
    <row r="5393" spans="1:31" ht="14.25" customHeight="1">
      <c r="A5393" s="1">
        <v>5392</v>
      </c>
      <c r="B5393" s="1" t="s">
        <v>54</v>
      </c>
      <c r="C5393" s="1" t="s">
        <v>6633</v>
      </c>
      <c r="D5393" s="1" t="s">
        <v>1018</v>
      </c>
      <c r="E5393" s="1" t="s">
        <v>1558</v>
      </c>
      <c r="F5393" s="1" t="s">
        <v>24088</v>
      </c>
      <c r="G5393" s="14">
        <v>919601646469</v>
      </c>
      <c r="H5393" s="1" t="s">
        <v>20</v>
      </c>
      <c r="I5393" s="1" t="s">
        <v>9</v>
      </c>
      <c r="J5393" s="1" t="s">
        <v>47297</v>
      </c>
      <c r="K5393" s="3" t="s">
        <v>42</v>
      </c>
      <c r="L5393" s="1" t="s">
        <v>47325</v>
      </c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1"/>
      <c r="AA5393" s="1" t="s">
        <v>16</v>
      </c>
      <c r="AB5393" s="3" t="s">
        <v>12</v>
      </c>
      <c r="AC5393" s="23" t="s">
        <v>37802</v>
      </c>
      <c r="AD5393" s="23" t="s">
        <v>38331</v>
      </c>
      <c r="AE5393" t="s">
        <v>35394</v>
      </c>
    </row>
    <row r="5394" spans="1:31" ht="14.25" customHeight="1">
      <c r="A5394" s="1">
        <v>5393</v>
      </c>
      <c r="B5394" s="9" t="s">
        <v>6</v>
      </c>
      <c r="C5394" s="1" t="s">
        <v>6634</v>
      </c>
      <c r="D5394" s="1" t="s">
        <v>72</v>
      </c>
      <c r="E5394" s="1" t="s">
        <v>881</v>
      </c>
      <c r="F5394" s="1" t="s">
        <v>24089</v>
      </c>
      <c r="G5394" s="14">
        <v>9194946109</v>
      </c>
      <c r="H5394" s="1" t="s">
        <v>20</v>
      </c>
      <c r="I5394" s="1" t="s">
        <v>41</v>
      </c>
      <c r="J5394" s="1" t="s">
        <v>47297</v>
      </c>
      <c r="K5394" s="3" t="s">
        <v>42</v>
      </c>
      <c r="L5394" s="1" t="s">
        <v>47325</v>
      </c>
      <c r="M5394" s="3" t="s">
        <v>27</v>
      </c>
      <c r="N5394" s="3" t="str">
        <f>J5394</f>
        <v>[&lt;30 Lacs -50 Lacs]</v>
      </c>
      <c r="O5394" s="3" t="s">
        <v>117</v>
      </c>
      <c r="P5394" s="3" t="s">
        <v>47297</v>
      </c>
      <c r="Q5394" s="3" t="s">
        <v>178</v>
      </c>
      <c r="R5394" s="3" t="s">
        <v>47297</v>
      </c>
      <c r="S5394" s="3" t="s">
        <v>171</v>
      </c>
      <c r="T5394" s="3" t="s">
        <v>47297</v>
      </c>
      <c r="U5394" s="3"/>
      <c r="V5394" s="3"/>
      <c r="W5394" s="3"/>
      <c r="X5394" s="3"/>
      <c r="Y5394" s="3"/>
      <c r="Z5394" s="1"/>
      <c r="AA5394" s="1" t="s">
        <v>16</v>
      </c>
      <c r="AB5394" s="3" t="s">
        <v>12</v>
      </c>
      <c r="AC5394" s="23" t="s">
        <v>37802</v>
      </c>
      <c r="AD5394" s="23" t="s">
        <v>43188</v>
      </c>
      <c r="AE5394" t="s">
        <v>35410</v>
      </c>
    </row>
    <row r="5395" spans="1:31" ht="14.25" customHeight="1">
      <c r="A5395" s="1">
        <v>5394</v>
      </c>
      <c r="B5395" s="9" t="s">
        <v>6</v>
      </c>
      <c r="C5395" s="1" t="s">
        <v>6639</v>
      </c>
      <c r="D5395" s="1" t="s">
        <v>336</v>
      </c>
      <c r="E5395" s="1" t="s">
        <v>139</v>
      </c>
      <c r="F5395" s="1" t="s">
        <v>24091</v>
      </c>
      <c r="G5395" s="14">
        <v>91999409949</v>
      </c>
      <c r="H5395" s="1" t="s">
        <v>132</v>
      </c>
      <c r="I5395" s="1" t="s">
        <v>9</v>
      </c>
      <c r="J5395" s="1" t="s">
        <v>47297</v>
      </c>
      <c r="K5395" s="3" t="s">
        <v>17</v>
      </c>
      <c r="L5395" s="1" t="s">
        <v>47325</v>
      </c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1"/>
      <c r="AA5395" s="1" t="s">
        <v>11</v>
      </c>
      <c r="AB5395" s="3" t="s">
        <v>13</v>
      </c>
      <c r="AC5395" s="23" t="s">
        <v>37802</v>
      </c>
      <c r="AD5395" s="23" t="s">
        <v>43189</v>
      </c>
      <c r="AE5395" t="s">
        <v>35409</v>
      </c>
    </row>
    <row r="5396" spans="1:31" ht="14.25" customHeight="1">
      <c r="A5396" s="1">
        <v>5395</v>
      </c>
      <c r="B5396" s="1" t="s">
        <v>54</v>
      </c>
      <c r="C5396" s="1" t="s">
        <v>6640</v>
      </c>
      <c r="D5396" s="1" t="s">
        <v>6641</v>
      </c>
      <c r="E5396" s="1" t="s">
        <v>6642</v>
      </c>
      <c r="F5396" s="1" t="s">
        <v>6643</v>
      </c>
      <c r="G5396" s="14">
        <v>91069669900</v>
      </c>
      <c r="H5396" s="1" t="s">
        <v>20</v>
      </c>
      <c r="I5396" s="1" t="s">
        <v>9</v>
      </c>
      <c r="J5396" s="1" t="s">
        <v>47297</v>
      </c>
      <c r="K5396" s="3" t="s">
        <v>17</v>
      </c>
      <c r="L5396" s="1" t="s">
        <v>47325</v>
      </c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1"/>
      <c r="AA5396" s="1" t="s">
        <v>16</v>
      </c>
      <c r="AB5396" s="3" t="s">
        <v>12</v>
      </c>
      <c r="AC5396" s="23" t="s">
        <v>37802</v>
      </c>
      <c r="AD5396" s="23" t="s">
        <v>43190</v>
      </c>
      <c r="AE5396" t="s">
        <v>35399</v>
      </c>
    </row>
    <row r="5397" spans="1:31" ht="14.25" customHeight="1">
      <c r="A5397" s="1">
        <v>5396</v>
      </c>
      <c r="B5397" s="1" t="s">
        <v>54</v>
      </c>
      <c r="C5397" s="1" t="s">
        <v>6645</v>
      </c>
      <c r="D5397" s="1" t="s">
        <v>48</v>
      </c>
      <c r="E5397" s="1" t="s">
        <v>8287</v>
      </c>
      <c r="F5397" s="1" t="s">
        <v>24093</v>
      </c>
      <c r="G5397" s="14">
        <v>919106064609</v>
      </c>
      <c r="H5397" s="1" t="s">
        <v>20</v>
      </c>
      <c r="I5397" s="1" t="s">
        <v>41</v>
      </c>
      <c r="J5397" s="1" t="s">
        <v>47297</v>
      </c>
      <c r="K5397" s="3" t="s">
        <v>213</v>
      </c>
      <c r="L5397" s="1" t="s">
        <v>47325</v>
      </c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1"/>
      <c r="AA5397" s="1" t="s">
        <v>16</v>
      </c>
      <c r="AB5397" s="3" t="s">
        <v>12</v>
      </c>
      <c r="AC5397" s="23" t="s">
        <v>37802</v>
      </c>
      <c r="AD5397" s="23" t="s">
        <v>43191</v>
      </c>
      <c r="AE5397" t="s">
        <v>35410</v>
      </c>
    </row>
    <row r="5398" spans="1:31" ht="14.25" customHeight="1">
      <c r="A5398" s="1">
        <v>5397</v>
      </c>
      <c r="B5398" s="1" t="s">
        <v>54</v>
      </c>
      <c r="C5398" s="1" t="s">
        <v>6655</v>
      </c>
      <c r="D5398" s="1" t="s">
        <v>407</v>
      </c>
      <c r="E5398" s="1" t="s">
        <v>139</v>
      </c>
      <c r="F5398" s="1" t="s">
        <v>24098</v>
      </c>
      <c r="G5398" s="14">
        <v>919446944</v>
      </c>
      <c r="H5398" s="1" t="s">
        <v>20</v>
      </c>
      <c r="I5398" s="1" t="s">
        <v>62</v>
      </c>
      <c r="J5398" s="1" t="s">
        <v>47297</v>
      </c>
      <c r="K5398" s="3" t="s">
        <v>17</v>
      </c>
      <c r="L5398" s="1" t="s">
        <v>47325</v>
      </c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1"/>
      <c r="AA5398" s="1" t="s">
        <v>16</v>
      </c>
      <c r="AB5398" s="3" t="s">
        <v>12</v>
      </c>
      <c r="AC5398" s="23" t="s">
        <v>37802</v>
      </c>
      <c r="AD5398" s="23" t="s">
        <v>43192</v>
      </c>
      <c r="AE5398" t="s">
        <v>35394</v>
      </c>
    </row>
    <row r="5399" spans="1:31" ht="14.25" customHeight="1">
      <c r="A5399" s="1">
        <v>5398</v>
      </c>
      <c r="B5399" s="9" t="s">
        <v>6</v>
      </c>
      <c r="C5399" s="1" t="s">
        <v>6656</v>
      </c>
      <c r="D5399" s="1" t="s">
        <v>1678</v>
      </c>
      <c r="E5399" s="1" t="s">
        <v>1527</v>
      </c>
      <c r="F5399" s="1" t="s">
        <v>24099</v>
      </c>
      <c r="G5399" s="14">
        <v>91949466911</v>
      </c>
      <c r="H5399" s="1" t="s">
        <v>8</v>
      </c>
      <c r="I5399" s="1" t="s">
        <v>41</v>
      </c>
      <c r="J5399" s="1" t="s">
        <v>47297</v>
      </c>
      <c r="K5399" s="3" t="s">
        <v>17</v>
      </c>
      <c r="L5399" s="1" t="s">
        <v>47325</v>
      </c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1"/>
      <c r="AA5399" s="1" t="s">
        <v>16</v>
      </c>
      <c r="AB5399" s="3" t="s">
        <v>12</v>
      </c>
      <c r="AC5399" s="23" t="s">
        <v>37802</v>
      </c>
      <c r="AD5399" s="23" t="s">
        <v>43193</v>
      </c>
      <c r="AE5399" t="s">
        <v>35410</v>
      </c>
    </row>
    <row r="5400" spans="1:31" ht="14.25" customHeight="1">
      <c r="A5400" s="1">
        <v>5399</v>
      </c>
      <c r="B5400" s="9" t="s">
        <v>6</v>
      </c>
      <c r="C5400" s="1" t="s">
        <v>6657</v>
      </c>
      <c r="D5400" s="1" t="s">
        <v>6658</v>
      </c>
      <c r="E5400" s="1" t="s">
        <v>32</v>
      </c>
      <c r="F5400" s="1" t="s">
        <v>34012</v>
      </c>
      <c r="G5400" s="14">
        <v>91444410409</v>
      </c>
      <c r="H5400" s="1" t="s">
        <v>8</v>
      </c>
      <c r="I5400" s="1" t="s">
        <v>107</v>
      </c>
      <c r="J5400" s="1" t="s">
        <v>47297</v>
      </c>
      <c r="K5400" s="3" t="s">
        <v>63</v>
      </c>
      <c r="L5400" s="1" t="s">
        <v>47325</v>
      </c>
      <c r="M5400" s="3" t="s">
        <v>213</v>
      </c>
      <c r="N5400" s="3" t="str">
        <f t="shared" ref="N5400:N5401" si="149">J5400</f>
        <v>[&lt;30 Lacs -50 Lacs]</v>
      </c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1"/>
      <c r="AA5400" s="1" t="s">
        <v>16</v>
      </c>
      <c r="AB5400" s="3" t="s">
        <v>12</v>
      </c>
      <c r="AC5400" s="23" t="s">
        <v>37802</v>
      </c>
      <c r="AD5400" s="23" t="s">
        <v>43194</v>
      </c>
      <c r="AE5400" t="s">
        <v>35409</v>
      </c>
    </row>
    <row r="5401" spans="1:31" ht="14.25" customHeight="1">
      <c r="A5401" s="1">
        <v>5400</v>
      </c>
      <c r="B5401" s="9" t="s">
        <v>6</v>
      </c>
      <c r="C5401" s="1" t="s">
        <v>6659</v>
      </c>
      <c r="D5401" s="1" t="s">
        <v>4308</v>
      </c>
      <c r="E5401" s="1" t="s">
        <v>40</v>
      </c>
      <c r="F5401" s="1" t="s">
        <v>24100</v>
      </c>
      <c r="G5401" s="14">
        <v>914000966661</v>
      </c>
      <c r="H5401" s="1" t="s">
        <v>8</v>
      </c>
      <c r="I5401" s="1" t="s">
        <v>62</v>
      </c>
      <c r="J5401" s="1" t="s">
        <v>47297</v>
      </c>
      <c r="K5401" s="3" t="s">
        <v>17</v>
      </c>
      <c r="L5401" s="1" t="s">
        <v>47325</v>
      </c>
      <c r="M5401" s="4" t="s">
        <v>42</v>
      </c>
      <c r="N5401" s="3" t="str">
        <f t="shared" si="149"/>
        <v>[&lt;30 Lacs -50 Lacs]</v>
      </c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1"/>
      <c r="AA5401" s="1" t="s">
        <v>16</v>
      </c>
      <c r="AB5401" s="3" t="s">
        <v>12</v>
      </c>
      <c r="AC5401" s="23" t="s">
        <v>37802</v>
      </c>
      <c r="AD5401" s="23" t="s">
        <v>43194</v>
      </c>
      <c r="AE5401" t="s">
        <v>35409</v>
      </c>
    </row>
    <row r="5402" spans="1:31" ht="14.25" customHeight="1">
      <c r="A5402" s="1">
        <v>5401</v>
      </c>
      <c r="B5402" s="1" t="s">
        <v>54</v>
      </c>
      <c r="C5402" s="1" t="s">
        <v>6668</v>
      </c>
      <c r="D5402" s="1" t="s">
        <v>1356</v>
      </c>
      <c r="E5402" s="1" t="s">
        <v>36881</v>
      </c>
      <c r="F5402" s="1" t="s">
        <v>24105</v>
      </c>
      <c r="G5402" s="14">
        <v>919494694446</v>
      </c>
      <c r="H5402" s="1" t="s">
        <v>20</v>
      </c>
      <c r="I5402" s="1" t="s">
        <v>41</v>
      </c>
      <c r="J5402" s="1" t="s">
        <v>47297</v>
      </c>
      <c r="K5402" s="3" t="s">
        <v>17</v>
      </c>
      <c r="L5402" s="1" t="s">
        <v>47325</v>
      </c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1"/>
      <c r="AA5402" s="1" t="s">
        <v>16</v>
      </c>
      <c r="AB5402" s="3" t="s">
        <v>12</v>
      </c>
      <c r="AC5402" s="23" t="s">
        <v>37802</v>
      </c>
      <c r="AD5402" s="23" t="s">
        <v>43195</v>
      </c>
      <c r="AE5402" t="s">
        <v>35409</v>
      </c>
    </row>
    <row r="5403" spans="1:31" ht="14.25" customHeight="1">
      <c r="A5403" s="1">
        <v>5402</v>
      </c>
      <c r="B5403" s="9" t="s">
        <v>6</v>
      </c>
      <c r="C5403" s="1" t="s">
        <v>6681</v>
      </c>
      <c r="D5403" s="1" t="s">
        <v>1132</v>
      </c>
      <c r="E5403" s="1" t="s">
        <v>6682</v>
      </c>
      <c r="F5403" s="1" t="s">
        <v>24111</v>
      </c>
      <c r="G5403" s="14">
        <v>919444999164</v>
      </c>
      <c r="H5403" s="1" t="s">
        <v>15</v>
      </c>
      <c r="I5403" s="1" t="s">
        <v>9</v>
      </c>
      <c r="J5403" s="1" t="s">
        <v>47297</v>
      </c>
      <c r="K5403" s="3" t="s">
        <v>17</v>
      </c>
      <c r="L5403" s="1" t="s">
        <v>47325</v>
      </c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1"/>
      <c r="AA5403" s="1" t="s">
        <v>11</v>
      </c>
      <c r="AB5403" s="3" t="s">
        <v>538</v>
      </c>
      <c r="AC5403" s="23" t="s">
        <v>37802</v>
      </c>
      <c r="AD5403" s="23" t="s">
        <v>43196</v>
      </c>
      <c r="AE5403" t="s">
        <v>35409</v>
      </c>
    </row>
    <row r="5404" spans="1:31" ht="14.25" customHeight="1">
      <c r="A5404" s="1">
        <v>5403</v>
      </c>
      <c r="B5404" s="9" t="s">
        <v>6</v>
      </c>
      <c r="C5404" s="1" t="s">
        <v>6684</v>
      </c>
      <c r="D5404" s="1" t="s">
        <v>35752</v>
      </c>
      <c r="E5404" s="1" t="s">
        <v>3632</v>
      </c>
      <c r="F5404" s="1" t="s">
        <v>34015</v>
      </c>
      <c r="G5404" s="14">
        <v>9194946406</v>
      </c>
      <c r="H5404" s="1" t="s">
        <v>8</v>
      </c>
      <c r="I5404" s="1" t="s">
        <v>62</v>
      </c>
      <c r="J5404" s="1" t="s">
        <v>47297</v>
      </c>
      <c r="K5404" s="3" t="s">
        <v>17</v>
      </c>
      <c r="L5404" s="1" t="s">
        <v>47325</v>
      </c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1"/>
      <c r="AA5404" s="1" t="s">
        <v>11</v>
      </c>
      <c r="AB5404" s="3" t="s">
        <v>56</v>
      </c>
      <c r="AC5404" s="23" t="s">
        <v>37802</v>
      </c>
      <c r="AD5404" s="23" t="s">
        <v>41998</v>
      </c>
      <c r="AE5404" t="s">
        <v>35399</v>
      </c>
    </row>
    <row r="5405" spans="1:31" ht="14.25" customHeight="1">
      <c r="A5405" s="1">
        <v>5404</v>
      </c>
      <c r="B5405" s="9" t="s">
        <v>6</v>
      </c>
      <c r="C5405" s="1" t="s">
        <v>6687</v>
      </c>
      <c r="D5405" s="1" t="s">
        <v>1421</v>
      </c>
      <c r="E5405" s="1" t="s">
        <v>534</v>
      </c>
      <c r="F5405" s="1" t="s">
        <v>24114</v>
      </c>
      <c r="G5405" s="14">
        <v>919449994040</v>
      </c>
      <c r="H5405" s="1" t="s">
        <v>15</v>
      </c>
      <c r="I5405" s="1" t="s">
        <v>9</v>
      </c>
      <c r="J5405" s="1" t="s">
        <v>47297</v>
      </c>
      <c r="K5405" s="3" t="s">
        <v>17</v>
      </c>
      <c r="L5405" s="1" t="s">
        <v>47325</v>
      </c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1"/>
      <c r="AA5405" s="1" t="s">
        <v>11</v>
      </c>
      <c r="AB5405" s="3" t="s">
        <v>13</v>
      </c>
      <c r="AC5405" s="23" t="s">
        <v>37802</v>
      </c>
      <c r="AD5405" s="23" t="s">
        <v>43197</v>
      </c>
      <c r="AE5405" t="s">
        <v>35399</v>
      </c>
    </row>
    <row r="5406" spans="1:31" ht="14.25" customHeight="1">
      <c r="A5406" s="1">
        <v>5405</v>
      </c>
      <c r="B5406" s="9" t="s">
        <v>6</v>
      </c>
      <c r="C5406" s="1" t="s">
        <v>6690</v>
      </c>
      <c r="D5406" s="1" t="s">
        <v>1576</v>
      </c>
      <c r="E5406" s="1" t="s">
        <v>6691</v>
      </c>
      <c r="F5406" s="1" t="s">
        <v>31803</v>
      </c>
      <c r="G5406" s="14">
        <v>919494694469</v>
      </c>
      <c r="H5406" s="1" t="s">
        <v>15</v>
      </c>
      <c r="I5406" s="1" t="s">
        <v>9</v>
      </c>
      <c r="J5406" s="1" t="s">
        <v>47297</v>
      </c>
      <c r="K5406" s="3" t="s">
        <v>17</v>
      </c>
      <c r="L5406" s="1" t="s">
        <v>47325</v>
      </c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1"/>
      <c r="AA5406" s="1" t="s">
        <v>11</v>
      </c>
      <c r="AB5406" s="3" t="s">
        <v>538</v>
      </c>
      <c r="AC5406" s="23" t="s">
        <v>37802</v>
      </c>
      <c r="AD5406" s="23" t="s">
        <v>43198</v>
      </c>
      <c r="AE5406" t="s">
        <v>35399</v>
      </c>
    </row>
    <row r="5407" spans="1:31" ht="14.25" customHeight="1">
      <c r="A5407" s="1">
        <v>5406</v>
      </c>
      <c r="B5407" s="1" t="s">
        <v>54</v>
      </c>
      <c r="C5407" s="1" t="s">
        <v>6704</v>
      </c>
      <c r="D5407" s="1" t="s">
        <v>3356</v>
      </c>
      <c r="E5407" s="1" t="s">
        <v>1865</v>
      </c>
      <c r="F5407" s="1" t="s">
        <v>31805</v>
      </c>
      <c r="G5407" s="14">
        <v>919904699499</v>
      </c>
      <c r="H5407" s="1" t="s">
        <v>20</v>
      </c>
      <c r="I5407" s="1" t="s">
        <v>41</v>
      </c>
      <c r="J5407" s="1" t="s">
        <v>47297</v>
      </c>
      <c r="K5407" s="3" t="s">
        <v>17</v>
      </c>
      <c r="L5407" s="1" t="s">
        <v>47325</v>
      </c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1"/>
      <c r="AA5407" s="1" t="s">
        <v>16</v>
      </c>
      <c r="AB5407" s="3" t="s">
        <v>12</v>
      </c>
      <c r="AC5407" s="23" t="s">
        <v>37802</v>
      </c>
      <c r="AD5407" s="23" t="s">
        <v>43199</v>
      </c>
      <c r="AE5407" t="s">
        <v>35409</v>
      </c>
    </row>
    <row r="5408" spans="1:31" ht="14.25" customHeight="1">
      <c r="A5408" s="1">
        <v>5407</v>
      </c>
      <c r="B5408" s="9" t="s">
        <v>6</v>
      </c>
      <c r="C5408" s="1" t="s">
        <v>6709</v>
      </c>
      <c r="D5408" s="1" t="s">
        <v>6710</v>
      </c>
      <c r="E5408" s="1" t="s">
        <v>6710</v>
      </c>
      <c r="F5408" s="1" t="s">
        <v>34018</v>
      </c>
      <c r="G5408" s="14">
        <v>919444414149</v>
      </c>
      <c r="H5408" s="1" t="s">
        <v>8</v>
      </c>
      <c r="I5408" s="1" t="s">
        <v>9</v>
      </c>
      <c r="J5408" s="1" t="s">
        <v>47297</v>
      </c>
      <c r="K5408" s="3" t="s">
        <v>17</v>
      </c>
      <c r="L5408" s="1" t="s">
        <v>47325</v>
      </c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1"/>
      <c r="AA5408" s="1" t="s">
        <v>11</v>
      </c>
      <c r="AB5408" s="3" t="s">
        <v>56</v>
      </c>
      <c r="AC5408" s="23" t="s">
        <v>37802</v>
      </c>
      <c r="AD5408" s="23" t="s">
        <v>43200</v>
      </c>
      <c r="AE5408" t="s">
        <v>35409</v>
      </c>
    </row>
    <row r="5409" spans="1:31" ht="14.25" customHeight="1">
      <c r="A5409" s="1">
        <v>5408</v>
      </c>
      <c r="B5409" s="1" t="s">
        <v>54</v>
      </c>
      <c r="C5409" s="1" t="s">
        <v>6724</v>
      </c>
      <c r="D5409" s="1" t="s">
        <v>2169</v>
      </c>
      <c r="E5409" s="1" t="s">
        <v>40</v>
      </c>
      <c r="F5409" s="1" t="s">
        <v>24133</v>
      </c>
      <c r="G5409" s="14">
        <v>91090944411</v>
      </c>
      <c r="H5409" s="1" t="s">
        <v>8</v>
      </c>
      <c r="I5409" s="1" t="s">
        <v>41</v>
      </c>
      <c r="J5409" s="1" t="s">
        <v>47297</v>
      </c>
      <c r="K5409" s="3" t="s">
        <v>17</v>
      </c>
      <c r="L5409" s="1" t="s">
        <v>47325</v>
      </c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1"/>
      <c r="AA5409" s="1" t="s">
        <v>16</v>
      </c>
      <c r="AB5409" s="3" t="s">
        <v>12</v>
      </c>
      <c r="AC5409" s="23" t="s">
        <v>37802</v>
      </c>
      <c r="AD5409" s="23" t="s">
        <v>43201</v>
      </c>
      <c r="AE5409" t="s">
        <v>35410</v>
      </c>
    </row>
    <row r="5410" spans="1:31" ht="14.25" customHeight="1">
      <c r="A5410" s="1">
        <v>5409</v>
      </c>
      <c r="B5410" s="9" t="s">
        <v>6</v>
      </c>
      <c r="C5410" s="1" t="s">
        <v>6753</v>
      </c>
      <c r="D5410" s="1" t="s">
        <v>6754</v>
      </c>
      <c r="E5410" s="1" t="s">
        <v>5864</v>
      </c>
      <c r="F5410" s="1" t="s">
        <v>24148</v>
      </c>
      <c r="G5410" s="14">
        <v>914000111499</v>
      </c>
      <c r="H5410" s="1" t="s">
        <v>8</v>
      </c>
      <c r="I5410" s="1" t="s">
        <v>41</v>
      </c>
      <c r="J5410" s="1" t="s">
        <v>47297</v>
      </c>
      <c r="K5410" s="3" t="s">
        <v>17</v>
      </c>
      <c r="L5410" s="1" t="s">
        <v>47325</v>
      </c>
      <c r="M5410" s="4" t="s">
        <v>42</v>
      </c>
      <c r="N5410" s="3" t="str">
        <f>J5410</f>
        <v>[&lt;30 Lacs -50 Lacs]</v>
      </c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1"/>
      <c r="AA5410" s="1" t="s">
        <v>16</v>
      </c>
      <c r="AB5410" s="3" t="s">
        <v>12</v>
      </c>
      <c r="AC5410" s="23" t="s">
        <v>37802</v>
      </c>
      <c r="AD5410" s="23" t="s">
        <v>43202</v>
      </c>
      <c r="AE5410" t="s">
        <v>35399</v>
      </c>
    </row>
    <row r="5411" spans="1:31" ht="14.25" customHeight="1">
      <c r="A5411" s="1">
        <v>5410</v>
      </c>
      <c r="B5411" s="9" t="s">
        <v>6</v>
      </c>
      <c r="C5411" s="1" t="s">
        <v>6756</v>
      </c>
      <c r="D5411" s="1" t="s">
        <v>391</v>
      </c>
      <c r="E5411" s="1" t="s">
        <v>139</v>
      </c>
      <c r="F5411" s="1" t="s">
        <v>34028</v>
      </c>
      <c r="G5411" s="14">
        <v>91994611411</v>
      </c>
      <c r="H5411" s="1" t="s">
        <v>8</v>
      </c>
      <c r="I5411" s="1" t="s">
        <v>9</v>
      </c>
      <c r="J5411" s="1" t="s">
        <v>47297</v>
      </c>
      <c r="K5411" s="3" t="s">
        <v>17</v>
      </c>
      <c r="L5411" s="1" t="s">
        <v>47325</v>
      </c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1"/>
      <c r="AA5411" s="1" t="s">
        <v>11</v>
      </c>
      <c r="AB5411" s="3" t="s">
        <v>13</v>
      </c>
      <c r="AC5411" s="23" t="s">
        <v>37802</v>
      </c>
      <c r="AD5411" s="23" t="s">
        <v>43203</v>
      </c>
      <c r="AE5411" t="s">
        <v>35394</v>
      </c>
    </row>
    <row r="5412" spans="1:31" ht="14.25" customHeight="1">
      <c r="A5412" s="1">
        <v>5411</v>
      </c>
      <c r="B5412" s="9" t="s">
        <v>6</v>
      </c>
      <c r="C5412" s="1" t="s">
        <v>6789</v>
      </c>
      <c r="D5412" s="1" t="s">
        <v>52</v>
      </c>
      <c r="E5412" s="1" t="s">
        <v>487</v>
      </c>
      <c r="F5412" s="1" t="s">
        <v>24159</v>
      </c>
      <c r="G5412" s="14">
        <v>919999944419</v>
      </c>
      <c r="H5412" s="1" t="s">
        <v>20</v>
      </c>
      <c r="I5412" s="1" t="s">
        <v>9</v>
      </c>
      <c r="J5412" s="1" t="s">
        <v>47297</v>
      </c>
      <c r="K5412" s="3" t="s">
        <v>213</v>
      </c>
      <c r="L5412" s="1" t="s">
        <v>47325</v>
      </c>
      <c r="M5412" s="4" t="s">
        <v>17</v>
      </c>
      <c r="N5412" s="3" t="str">
        <f>J5412</f>
        <v>[&lt;30 Lacs -50 Lacs]</v>
      </c>
      <c r="O5412" s="4" t="s">
        <v>47347</v>
      </c>
      <c r="P5412" s="3" t="s">
        <v>47297</v>
      </c>
      <c r="Q5412" s="3"/>
      <c r="R5412" s="3"/>
      <c r="S5412" s="3"/>
      <c r="T5412" s="3"/>
      <c r="U5412" s="3"/>
      <c r="V5412" s="3"/>
      <c r="W5412" s="3"/>
      <c r="X5412" s="3"/>
      <c r="Y5412" s="3"/>
      <c r="Z5412" s="1"/>
      <c r="AA5412" s="1" t="s">
        <v>16</v>
      </c>
      <c r="AB5412" s="3" t="s">
        <v>12</v>
      </c>
      <c r="AC5412" s="23" t="s">
        <v>37802</v>
      </c>
      <c r="AD5412" s="23" t="s">
        <v>43204</v>
      </c>
      <c r="AE5412" t="s">
        <v>35399</v>
      </c>
    </row>
    <row r="5413" spans="1:31" ht="14.25" customHeight="1">
      <c r="A5413" s="1">
        <v>5412</v>
      </c>
      <c r="B5413" s="1" t="s">
        <v>54</v>
      </c>
      <c r="C5413" s="1" t="s">
        <v>6791</v>
      </c>
      <c r="D5413" s="1" t="s">
        <v>361</v>
      </c>
      <c r="E5413" s="1" t="s">
        <v>4344</v>
      </c>
      <c r="F5413" s="1" t="s">
        <v>34032</v>
      </c>
      <c r="G5413" s="14">
        <v>919946664969</v>
      </c>
      <c r="H5413" s="1" t="s">
        <v>20</v>
      </c>
      <c r="I5413" s="1" t="s">
        <v>41</v>
      </c>
      <c r="J5413" s="1" t="s">
        <v>47297</v>
      </c>
      <c r="K5413" s="3" t="s">
        <v>17</v>
      </c>
      <c r="L5413" s="1" t="s">
        <v>47325</v>
      </c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1"/>
      <c r="AA5413" s="1" t="s">
        <v>16</v>
      </c>
      <c r="AB5413" s="3" t="s">
        <v>12</v>
      </c>
      <c r="AC5413" s="23" t="s">
        <v>37802</v>
      </c>
      <c r="AD5413" s="23" t="s">
        <v>42692</v>
      </c>
      <c r="AE5413" t="s">
        <v>35410</v>
      </c>
    </row>
    <row r="5414" spans="1:31" ht="14.25" customHeight="1">
      <c r="A5414" s="1">
        <v>5413</v>
      </c>
      <c r="B5414" s="1" t="s">
        <v>54</v>
      </c>
      <c r="C5414" s="1" t="s">
        <v>6794</v>
      </c>
      <c r="D5414" s="1" t="s">
        <v>2169</v>
      </c>
      <c r="E5414" s="1" t="s">
        <v>558</v>
      </c>
      <c r="F5414" s="1" t="s">
        <v>24163</v>
      </c>
      <c r="G5414" s="14">
        <v>91990994446</v>
      </c>
      <c r="H5414" s="1" t="s">
        <v>8</v>
      </c>
      <c r="I5414" s="1" t="s">
        <v>62</v>
      </c>
      <c r="J5414" s="1" t="s">
        <v>47297</v>
      </c>
      <c r="K5414" s="3" t="s">
        <v>42</v>
      </c>
      <c r="L5414" s="1" t="s">
        <v>47325</v>
      </c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1"/>
      <c r="AA5414" s="1" t="s">
        <v>16</v>
      </c>
      <c r="AB5414" s="3" t="s">
        <v>12</v>
      </c>
      <c r="AC5414" s="23" t="s">
        <v>37802</v>
      </c>
      <c r="AD5414" s="23" t="s">
        <v>43205</v>
      </c>
      <c r="AE5414" t="s">
        <v>35409</v>
      </c>
    </row>
    <row r="5415" spans="1:31" ht="14.25" customHeight="1">
      <c r="A5415" s="1">
        <v>5414</v>
      </c>
      <c r="B5415" s="9" t="s">
        <v>6</v>
      </c>
      <c r="C5415" s="1" t="s">
        <v>6803</v>
      </c>
      <c r="D5415" s="1" t="s">
        <v>230</v>
      </c>
      <c r="E5415" s="1" t="s">
        <v>6804</v>
      </c>
      <c r="F5415" s="1" t="s">
        <v>24164</v>
      </c>
      <c r="G5415" s="14">
        <v>9146110416</v>
      </c>
      <c r="H5415" s="1" t="s">
        <v>15</v>
      </c>
      <c r="I5415" s="1" t="s">
        <v>41</v>
      </c>
      <c r="J5415" s="1" t="s">
        <v>47297</v>
      </c>
      <c r="K5415" s="3" t="s">
        <v>213</v>
      </c>
      <c r="L5415" s="1" t="s">
        <v>47325</v>
      </c>
      <c r="M5415" s="4" t="s">
        <v>17</v>
      </c>
      <c r="N5415" s="3" t="str">
        <f t="shared" ref="N5415:N5417" si="150">J5415</f>
        <v>[&lt;30 Lacs -50 Lacs]</v>
      </c>
      <c r="O5415" s="4" t="s">
        <v>47347</v>
      </c>
      <c r="P5415" s="3" t="s">
        <v>47297</v>
      </c>
      <c r="Q5415" s="3"/>
      <c r="R5415" s="3"/>
      <c r="S5415" s="3"/>
      <c r="T5415" s="3"/>
      <c r="U5415" s="3"/>
      <c r="V5415" s="3"/>
      <c r="W5415" s="3"/>
      <c r="X5415" s="3"/>
      <c r="Y5415" s="3"/>
      <c r="Z5415" s="1"/>
      <c r="AA5415" s="1" t="s">
        <v>16</v>
      </c>
      <c r="AB5415" s="3" t="s">
        <v>12</v>
      </c>
      <c r="AC5415" s="23" t="s">
        <v>37802</v>
      </c>
      <c r="AD5415" s="23" t="s">
        <v>43206</v>
      </c>
      <c r="AE5415" t="s">
        <v>35399</v>
      </c>
    </row>
    <row r="5416" spans="1:31" ht="14.25" customHeight="1">
      <c r="A5416" s="1">
        <v>5415</v>
      </c>
      <c r="B5416" s="1" t="s">
        <v>54</v>
      </c>
      <c r="C5416" s="1" t="s">
        <v>6830</v>
      </c>
      <c r="D5416" s="1" t="s">
        <v>3722</v>
      </c>
      <c r="E5416" s="1" t="s">
        <v>36882</v>
      </c>
      <c r="F5416" s="1" t="s">
        <v>24176</v>
      </c>
      <c r="G5416" s="14">
        <v>919946609196</v>
      </c>
      <c r="H5416" s="1" t="s">
        <v>8</v>
      </c>
      <c r="I5416" s="1" t="s">
        <v>41</v>
      </c>
      <c r="J5416" s="1" t="s">
        <v>47297</v>
      </c>
      <c r="K5416" s="3" t="s">
        <v>213</v>
      </c>
      <c r="L5416" s="1" t="s">
        <v>47325</v>
      </c>
      <c r="M5416" s="4" t="s">
        <v>17</v>
      </c>
      <c r="N5416" s="3" t="str">
        <f t="shared" si="150"/>
        <v>[&lt;30 Lacs -50 Lacs]</v>
      </c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1"/>
      <c r="AA5416" s="1" t="s">
        <v>16</v>
      </c>
      <c r="AB5416" s="3" t="s">
        <v>12</v>
      </c>
      <c r="AC5416" s="23" t="s">
        <v>37802</v>
      </c>
      <c r="AD5416" s="23" t="s">
        <v>43207</v>
      </c>
      <c r="AE5416" t="s">
        <v>35410</v>
      </c>
    </row>
    <row r="5417" spans="1:31" ht="14.25" customHeight="1">
      <c r="A5417" s="1">
        <v>5416</v>
      </c>
      <c r="B5417" s="9" t="s">
        <v>6</v>
      </c>
      <c r="C5417" s="1" t="s">
        <v>6832</v>
      </c>
      <c r="D5417" s="1" t="s">
        <v>605</v>
      </c>
      <c r="E5417" s="1" t="s">
        <v>673</v>
      </c>
      <c r="F5417" s="1" t="s">
        <v>31816</v>
      </c>
      <c r="G5417" s="14">
        <v>914466164441</v>
      </c>
      <c r="H5417" s="1" t="s">
        <v>20</v>
      </c>
      <c r="I5417" s="1" t="s">
        <v>41</v>
      </c>
      <c r="J5417" s="1" t="s">
        <v>47297</v>
      </c>
      <c r="K5417" s="3" t="s">
        <v>42</v>
      </c>
      <c r="L5417" s="1" t="s">
        <v>47325</v>
      </c>
      <c r="M5417" s="3" t="s">
        <v>27</v>
      </c>
      <c r="N5417" s="3" t="str">
        <f t="shared" si="150"/>
        <v>[&lt;30 Lacs -50 Lacs]</v>
      </c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1"/>
      <c r="AA5417" s="1" t="s">
        <v>16</v>
      </c>
      <c r="AB5417" s="3" t="s">
        <v>12</v>
      </c>
      <c r="AC5417" s="23" t="s">
        <v>37802</v>
      </c>
      <c r="AD5417" s="23" t="s">
        <v>43208</v>
      </c>
      <c r="AE5417" t="s">
        <v>35399</v>
      </c>
    </row>
    <row r="5418" spans="1:31" ht="14.25" customHeight="1">
      <c r="A5418" s="1">
        <v>5417</v>
      </c>
      <c r="B5418" s="1" t="s">
        <v>54</v>
      </c>
      <c r="C5418" s="1" t="s">
        <v>6833</v>
      </c>
      <c r="D5418" s="1" t="s">
        <v>1867</v>
      </c>
      <c r="E5418" s="1" t="s">
        <v>5403</v>
      </c>
      <c r="F5418" s="1" t="s">
        <v>34036</v>
      </c>
      <c r="G5418" s="14">
        <v>91991944609</v>
      </c>
      <c r="H5418" s="1" t="s">
        <v>20</v>
      </c>
      <c r="I5418" s="1" t="s">
        <v>41</v>
      </c>
      <c r="J5418" s="1" t="s">
        <v>47297</v>
      </c>
      <c r="K5418" s="3" t="s">
        <v>17</v>
      </c>
      <c r="L5418" s="1" t="s">
        <v>47325</v>
      </c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1"/>
      <c r="AA5418" s="1" t="s">
        <v>16</v>
      </c>
      <c r="AB5418" s="3" t="s">
        <v>12</v>
      </c>
      <c r="AC5418" s="23" t="s">
        <v>37802</v>
      </c>
      <c r="AD5418" s="23" t="s">
        <v>43209</v>
      </c>
      <c r="AE5418" t="s">
        <v>35410</v>
      </c>
    </row>
    <row r="5419" spans="1:31" ht="14.25" customHeight="1">
      <c r="A5419" s="1">
        <v>5418</v>
      </c>
      <c r="B5419" s="9" t="s">
        <v>6</v>
      </c>
      <c r="C5419" s="1" t="s">
        <v>6840</v>
      </c>
      <c r="D5419" s="1" t="s">
        <v>1248</v>
      </c>
      <c r="E5419" s="1" t="s">
        <v>224</v>
      </c>
      <c r="F5419" s="1" t="s">
        <v>24180</v>
      </c>
      <c r="G5419" s="14">
        <v>9199414164</v>
      </c>
      <c r="H5419" s="1" t="s">
        <v>8</v>
      </c>
      <c r="I5419" s="1" t="s">
        <v>9</v>
      </c>
      <c r="J5419" s="1" t="s">
        <v>47297</v>
      </c>
      <c r="K5419" s="3" t="s">
        <v>17</v>
      </c>
      <c r="L5419" s="1" t="s">
        <v>47325</v>
      </c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1"/>
      <c r="AA5419" s="1" t="s">
        <v>16</v>
      </c>
      <c r="AB5419" s="3" t="s">
        <v>12</v>
      </c>
      <c r="AC5419" s="23" t="s">
        <v>37802</v>
      </c>
      <c r="AD5419" s="23" t="s">
        <v>43210</v>
      </c>
      <c r="AE5419" t="s">
        <v>35409</v>
      </c>
    </row>
    <row r="5420" spans="1:31" ht="14.25" customHeight="1">
      <c r="A5420" s="1">
        <v>5419</v>
      </c>
      <c r="B5420" s="9" t="s">
        <v>6</v>
      </c>
      <c r="C5420" s="1" t="s">
        <v>6849</v>
      </c>
      <c r="D5420" s="1" t="s">
        <v>1160</v>
      </c>
      <c r="E5420" s="1" t="s">
        <v>6850</v>
      </c>
      <c r="F5420" s="1" t="s">
        <v>31821</v>
      </c>
      <c r="G5420" s="14">
        <v>919994664499</v>
      </c>
      <c r="H5420" s="1" t="s">
        <v>8</v>
      </c>
      <c r="I5420" s="1" t="s">
        <v>62</v>
      </c>
      <c r="J5420" s="1" t="s">
        <v>47297</v>
      </c>
      <c r="K5420" s="3" t="s">
        <v>17</v>
      </c>
      <c r="L5420" s="1" t="s">
        <v>47325</v>
      </c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1"/>
      <c r="AA5420" s="1" t="s">
        <v>16</v>
      </c>
      <c r="AB5420" s="3" t="s">
        <v>12</v>
      </c>
      <c r="AC5420" s="23" t="s">
        <v>37802</v>
      </c>
      <c r="AD5420" s="23" t="s">
        <v>42355</v>
      </c>
      <c r="AE5420" t="s">
        <v>35409</v>
      </c>
    </row>
    <row r="5421" spans="1:31" ht="14.25" customHeight="1">
      <c r="A5421" s="1">
        <v>5420</v>
      </c>
      <c r="B5421" s="1" t="s">
        <v>54</v>
      </c>
      <c r="C5421" s="1" t="s">
        <v>6876</v>
      </c>
      <c r="D5421" s="1" t="s">
        <v>223</v>
      </c>
      <c r="E5421" s="1" t="s">
        <v>36883</v>
      </c>
      <c r="F5421" s="1" t="s">
        <v>24196</v>
      </c>
      <c r="G5421" s="14">
        <v>91994669009</v>
      </c>
      <c r="H5421" s="1" t="s">
        <v>15</v>
      </c>
      <c r="I5421" s="1" t="s">
        <v>62</v>
      </c>
      <c r="J5421" s="1" t="s">
        <v>47297</v>
      </c>
      <c r="K5421" s="3" t="s">
        <v>17</v>
      </c>
      <c r="L5421" s="1" t="s">
        <v>47325</v>
      </c>
      <c r="M5421" s="4" t="s">
        <v>42</v>
      </c>
      <c r="N5421" s="3" t="str">
        <f t="shared" ref="N5421:N5423" si="151">J5421</f>
        <v>[&lt;30 Lacs -50 Lacs]</v>
      </c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1"/>
      <c r="AA5421" s="1" t="s">
        <v>16</v>
      </c>
      <c r="AB5421" s="3" t="s">
        <v>12</v>
      </c>
      <c r="AC5421" s="23" t="s">
        <v>37802</v>
      </c>
      <c r="AD5421" s="23" t="s">
        <v>43211</v>
      </c>
      <c r="AE5421" t="s">
        <v>35409</v>
      </c>
    </row>
    <row r="5422" spans="1:31" ht="14.25" customHeight="1">
      <c r="A5422" s="1">
        <v>5421</v>
      </c>
      <c r="B5422" s="9" t="s">
        <v>6</v>
      </c>
      <c r="C5422" s="1" t="s">
        <v>6880</v>
      </c>
      <c r="D5422" s="1" t="s">
        <v>6881</v>
      </c>
      <c r="E5422" s="1" t="s">
        <v>93</v>
      </c>
      <c r="F5422" s="1" t="s">
        <v>31826</v>
      </c>
      <c r="G5422" s="14">
        <v>9141444690</v>
      </c>
      <c r="H5422" s="1" t="s">
        <v>8</v>
      </c>
      <c r="I5422" s="1" t="s">
        <v>41</v>
      </c>
      <c r="J5422" s="1" t="s">
        <v>47297</v>
      </c>
      <c r="K5422" s="3" t="s">
        <v>213</v>
      </c>
      <c r="L5422" s="1" t="s">
        <v>47325</v>
      </c>
      <c r="M5422" s="4" t="s">
        <v>17</v>
      </c>
      <c r="N5422" s="3" t="str">
        <f t="shared" si="151"/>
        <v>[&lt;30 Lacs -50 Lacs]</v>
      </c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1"/>
      <c r="AA5422" s="1" t="s">
        <v>16</v>
      </c>
      <c r="AB5422" s="3" t="s">
        <v>12</v>
      </c>
      <c r="AC5422" s="23" t="s">
        <v>37802</v>
      </c>
      <c r="AD5422" s="23" t="s">
        <v>43212</v>
      </c>
      <c r="AE5422" t="s">
        <v>35394</v>
      </c>
    </row>
    <row r="5423" spans="1:31" ht="14.25" customHeight="1">
      <c r="A5423" s="1">
        <v>5422</v>
      </c>
      <c r="B5423" s="1" t="s">
        <v>54</v>
      </c>
      <c r="C5423" s="1" t="s">
        <v>6885</v>
      </c>
      <c r="D5423" s="1" t="s">
        <v>318</v>
      </c>
      <c r="E5423" s="1" t="s">
        <v>506</v>
      </c>
      <c r="F5423" s="1" t="s">
        <v>34045</v>
      </c>
      <c r="G5423" s="14">
        <v>91909996444</v>
      </c>
      <c r="H5423" s="1" t="s">
        <v>8</v>
      </c>
      <c r="I5423" s="1" t="s">
        <v>41</v>
      </c>
      <c r="J5423" s="1" t="s">
        <v>47297</v>
      </c>
      <c r="K5423" s="3" t="s">
        <v>17</v>
      </c>
      <c r="L5423" s="1" t="s">
        <v>47325</v>
      </c>
      <c r="M5423" s="4" t="s">
        <v>42</v>
      </c>
      <c r="N5423" s="3" t="str">
        <f t="shared" si="151"/>
        <v>[&lt;30 Lacs -50 Lacs]</v>
      </c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1"/>
      <c r="AA5423" s="1" t="s">
        <v>16</v>
      </c>
      <c r="AB5423" s="3" t="s">
        <v>12</v>
      </c>
      <c r="AC5423" s="23" t="s">
        <v>37802</v>
      </c>
      <c r="AD5423" s="23" t="s">
        <v>42696</v>
      </c>
      <c r="AE5423" t="s">
        <v>35409</v>
      </c>
    </row>
    <row r="5424" spans="1:31" ht="14.25" customHeight="1">
      <c r="A5424" s="1">
        <v>5423</v>
      </c>
      <c r="B5424" s="1" t="s">
        <v>54</v>
      </c>
      <c r="C5424" s="1" t="s">
        <v>6886</v>
      </c>
      <c r="D5424" s="1" t="s">
        <v>37506</v>
      </c>
      <c r="E5424" s="1" t="s">
        <v>8088</v>
      </c>
      <c r="F5424" s="1" t="s">
        <v>34046</v>
      </c>
      <c r="G5424" s="14">
        <v>916644910</v>
      </c>
      <c r="H5424" s="1" t="s">
        <v>20</v>
      </c>
      <c r="I5424" s="1" t="s">
        <v>41</v>
      </c>
      <c r="J5424" s="1" t="s">
        <v>47297</v>
      </c>
      <c r="K5424" s="3" t="s">
        <v>17</v>
      </c>
      <c r="L5424" s="1" t="s">
        <v>47325</v>
      </c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1"/>
      <c r="AA5424" s="1" t="s">
        <v>16</v>
      </c>
      <c r="AB5424" s="3" t="s">
        <v>12</v>
      </c>
      <c r="AC5424" s="23" t="s">
        <v>37802</v>
      </c>
      <c r="AD5424" s="23" t="s">
        <v>43213</v>
      </c>
      <c r="AE5424" t="s">
        <v>35399</v>
      </c>
    </row>
    <row r="5425" spans="1:31" ht="14.25" customHeight="1">
      <c r="A5425" s="1">
        <v>5424</v>
      </c>
      <c r="B5425" s="9" t="s">
        <v>6</v>
      </c>
      <c r="C5425" s="1" t="s">
        <v>6892</v>
      </c>
      <c r="D5425" s="1" t="s">
        <v>1631</v>
      </c>
      <c r="E5425" s="1" t="s">
        <v>5632</v>
      </c>
      <c r="F5425" s="1" t="s">
        <v>31827</v>
      </c>
      <c r="G5425" s="14">
        <v>9191491664</v>
      </c>
      <c r="H5425" s="1" t="s">
        <v>20</v>
      </c>
      <c r="I5425" s="1" t="s">
        <v>9</v>
      </c>
      <c r="J5425" s="1" t="s">
        <v>47297</v>
      </c>
      <c r="K5425" s="3" t="s">
        <v>213</v>
      </c>
      <c r="L5425" s="1" t="s">
        <v>47325</v>
      </c>
      <c r="M5425" s="4" t="s">
        <v>17</v>
      </c>
      <c r="N5425" s="3" t="str">
        <f t="shared" ref="N5425:N5426" si="152">J5425</f>
        <v>[&lt;30 Lacs -50 Lacs]</v>
      </c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1"/>
      <c r="AA5425" s="1" t="s">
        <v>16</v>
      </c>
      <c r="AB5425" s="3" t="s">
        <v>12</v>
      </c>
      <c r="AC5425" s="23" t="s">
        <v>37802</v>
      </c>
      <c r="AD5425" s="23" t="s">
        <v>43214</v>
      </c>
      <c r="AE5425" t="s">
        <v>35409</v>
      </c>
    </row>
    <row r="5426" spans="1:31" ht="14.25" customHeight="1">
      <c r="A5426" s="1">
        <v>5425</v>
      </c>
      <c r="B5426" s="1" t="s">
        <v>54</v>
      </c>
      <c r="C5426" s="1" t="s">
        <v>6926</v>
      </c>
      <c r="D5426" s="1" t="s">
        <v>967</v>
      </c>
      <c r="E5426" s="1" t="s">
        <v>553</v>
      </c>
      <c r="F5426" s="1" t="s">
        <v>24224</v>
      </c>
      <c r="G5426" s="14">
        <v>9191449649</v>
      </c>
      <c r="H5426" s="1" t="s">
        <v>20</v>
      </c>
      <c r="I5426" s="1" t="s">
        <v>41</v>
      </c>
      <c r="J5426" s="1" t="s">
        <v>47297</v>
      </c>
      <c r="K5426" s="3" t="s">
        <v>213</v>
      </c>
      <c r="L5426" s="1" t="s">
        <v>47325</v>
      </c>
      <c r="M5426" s="4" t="s">
        <v>17</v>
      </c>
      <c r="N5426" s="3" t="str">
        <f t="shared" si="152"/>
        <v>[&lt;30 Lacs -50 Lacs]</v>
      </c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1"/>
      <c r="AA5426" s="1" t="s">
        <v>16</v>
      </c>
      <c r="AB5426" s="3" t="s">
        <v>12</v>
      </c>
      <c r="AC5426" s="23" t="s">
        <v>37802</v>
      </c>
      <c r="AD5426" s="23" t="s">
        <v>43215</v>
      </c>
      <c r="AE5426" t="s">
        <v>35394</v>
      </c>
    </row>
    <row r="5427" spans="1:31" ht="14.25" customHeight="1">
      <c r="A5427" s="1">
        <v>5426</v>
      </c>
      <c r="B5427" s="9" t="s">
        <v>6</v>
      </c>
      <c r="C5427" s="1" t="s">
        <v>6927</v>
      </c>
      <c r="D5427" s="1" t="s">
        <v>6302</v>
      </c>
      <c r="E5427" s="1" t="s">
        <v>999</v>
      </c>
      <c r="F5427" s="1" t="s">
        <v>24225</v>
      </c>
      <c r="G5427" s="14">
        <v>919444999449</v>
      </c>
      <c r="H5427" s="1" t="s">
        <v>15</v>
      </c>
      <c r="I5427" s="1" t="s">
        <v>9</v>
      </c>
      <c r="J5427" s="1" t="s">
        <v>47297</v>
      </c>
      <c r="K5427" s="3" t="s">
        <v>42</v>
      </c>
      <c r="L5427" s="1" t="s">
        <v>47325</v>
      </c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1"/>
      <c r="AA5427" s="1" t="s">
        <v>16</v>
      </c>
      <c r="AB5427" s="3" t="s">
        <v>12</v>
      </c>
      <c r="AC5427" s="23" t="s">
        <v>37802</v>
      </c>
      <c r="AD5427" s="23" t="s">
        <v>38263</v>
      </c>
      <c r="AE5427" t="s">
        <v>35399</v>
      </c>
    </row>
    <row r="5428" spans="1:31" ht="14.25" customHeight="1">
      <c r="A5428" s="1">
        <v>5427</v>
      </c>
      <c r="B5428" s="9" t="s">
        <v>6</v>
      </c>
      <c r="C5428" s="1" t="s">
        <v>6935</v>
      </c>
      <c r="D5428" s="1" t="s">
        <v>526</v>
      </c>
      <c r="E5428" s="1" t="s">
        <v>6936</v>
      </c>
      <c r="F5428" s="1" t="s">
        <v>31829</v>
      </c>
      <c r="G5428" s="14">
        <v>9190164414</v>
      </c>
      <c r="H5428" s="1" t="s">
        <v>20</v>
      </c>
      <c r="I5428" s="1" t="s">
        <v>41</v>
      </c>
      <c r="J5428" s="1" t="s">
        <v>47297</v>
      </c>
      <c r="K5428" s="3" t="s">
        <v>17</v>
      </c>
      <c r="L5428" s="1" t="s">
        <v>47325</v>
      </c>
      <c r="M5428" s="4" t="s">
        <v>42</v>
      </c>
      <c r="N5428" s="3" t="str">
        <f>J5428</f>
        <v>[&lt;30 Lacs -50 Lacs]</v>
      </c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1"/>
      <c r="AA5428" s="1" t="s">
        <v>16</v>
      </c>
      <c r="AB5428" s="3" t="s">
        <v>12</v>
      </c>
      <c r="AC5428" s="23" t="s">
        <v>37802</v>
      </c>
      <c r="AD5428" s="23" t="s">
        <v>43216</v>
      </c>
      <c r="AE5428" t="s">
        <v>35394</v>
      </c>
    </row>
    <row r="5429" spans="1:31" ht="14.25" customHeight="1">
      <c r="A5429" s="1">
        <v>5428</v>
      </c>
      <c r="B5429" s="1" t="s">
        <v>54</v>
      </c>
      <c r="C5429" s="1" t="s">
        <v>6941</v>
      </c>
      <c r="D5429" s="1" t="s">
        <v>1305</v>
      </c>
      <c r="E5429" s="1" t="s">
        <v>10508</v>
      </c>
      <c r="F5429" s="1" t="s">
        <v>24229</v>
      </c>
      <c r="G5429" s="14">
        <v>914944191404</v>
      </c>
      <c r="H5429" s="1" t="s">
        <v>8</v>
      </c>
      <c r="I5429" s="1" t="s">
        <v>41</v>
      </c>
      <c r="J5429" s="1" t="s">
        <v>47297</v>
      </c>
      <c r="K5429" s="3" t="s">
        <v>17</v>
      </c>
      <c r="L5429" s="1" t="s">
        <v>47325</v>
      </c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1"/>
      <c r="AA5429" s="1" t="s">
        <v>16</v>
      </c>
      <c r="AB5429" s="3" t="s">
        <v>12</v>
      </c>
      <c r="AC5429" s="23" t="s">
        <v>37802</v>
      </c>
      <c r="AD5429" s="23" t="s">
        <v>43217</v>
      </c>
      <c r="AE5429" t="s">
        <v>35409</v>
      </c>
    </row>
    <row r="5430" spans="1:31" ht="14.25" customHeight="1">
      <c r="A5430" s="1">
        <v>5429</v>
      </c>
      <c r="B5430" s="1" t="s">
        <v>54</v>
      </c>
      <c r="C5430" s="1" t="s">
        <v>6944</v>
      </c>
      <c r="D5430" s="1" t="s">
        <v>6945</v>
      </c>
      <c r="E5430" s="1" t="s">
        <v>6946</v>
      </c>
      <c r="F5430" s="1" t="s">
        <v>6947</v>
      </c>
      <c r="G5430" s="14">
        <v>91600046149</v>
      </c>
      <c r="H5430" s="1" t="s">
        <v>8</v>
      </c>
      <c r="I5430" s="1" t="s">
        <v>41</v>
      </c>
      <c r="J5430" s="1" t="s">
        <v>47297</v>
      </c>
      <c r="K5430" s="3" t="s">
        <v>178</v>
      </c>
      <c r="L5430" s="1" t="s">
        <v>47325</v>
      </c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1"/>
      <c r="AA5430" s="1" t="s">
        <v>16</v>
      </c>
      <c r="AB5430" s="3" t="s">
        <v>12</v>
      </c>
      <c r="AC5430" s="23" t="s">
        <v>37802</v>
      </c>
      <c r="AD5430" s="23" t="s">
        <v>43218</v>
      </c>
      <c r="AE5430" t="s">
        <v>35409</v>
      </c>
    </row>
    <row r="5431" spans="1:31" ht="14.25" customHeight="1">
      <c r="A5431" s="1">
        <v>5430</v>
      </c>
      <c r="B5431" s="1" t="s">
        <v>54</v>
      </c>
      <c r="C5431" s="1" t="s">
        <v>6950</v>
      </c>
      <c r="D5431" s="1" t="s">
        <v>1248</v>
      </c>
      <c r="E5431" s="1" t="s">
        <v>553</v>
      </c>
      <c r="F5431" s="1" t="s">
        <v>24233</v>
      </c>
      <c r="G5431" s="14">
        <v>919994494440</v>
      </c>
      <c r="H5431" s="1" t="s">
        <v>8</v>
      </c>
      <c r="I5431" s="1" t="s">
        <v>62</v>
      </c>
      <c r="J5431" s="1" t="s">
        <v>47297</v>
      </c>
      <c r="K5431" s="3" t="s">
        <v>63</v>
      </c>
      <c r="L5431" s="1" t="s">
        <v>47325</v>
      </c>
      <c r="M5431" s="3" t="s">
        <v>213</v>
      </c>
      <c r="N5431" s="3" t="str">
        <f t="shared" ref="N5431:N5433" si="153">J5431</f>
        <v>[&lt;30 Lacs -50 Lacs]</v>
      </c>
      <c r="O5431" s="3" t="s">
        <v>17</v>
      </c>
      <c r="P5431" s="3" t="s">
        <v>47297</v>
      </c>
      <c r="Q5431" s="3" t="s">
        <v>42</v>
      </c>
      <c r="R5431" s="3" t="s">
        <v>47297</v>
      </c>
      <c r="S5431" s="3" t="s">
        <v>27</v>
      </c>
      <c r="T5431" s="3" t="s">
        <v>47297</v>
      </c>
      <c r="U5431" s="3" t="s">
        <v>117</v>
      </c>
      <c r="V5431" s="3" t="s">
        <v>47297</v>
      </c>
      <c r="W5431" s="3" t="s">
        <v>178</v>
      </c>
      <c r="X5431" s="3" t="s">
        <v>47297</v>
      </c>
      <c r="Y5431" s="3" t="s">
        <v>171</v>
      </c>
      <c r="Z5431" s="1" t="s">
        <v>47297</v>
      </c>
      <c r="AA5431" s="1" t="s">
        <v>16</v>
      </c>
      <c r="AB5431" s="3" t="s">
        <v>12</v>
      </c>
      <c r="AC5431" s="23" t="s">
        <v>37802</v>
      </c>
      <c r="AD5431" s="23" t="s">
        <v>38211</v>
      </c>
      <c r="AE5431" t="s">
        <v>35394</v>
      </c>
    </row>
    <row r="5432" spans="1:31" ht="14.25" customHeight="1">
      <c r="A5432" s="1">
        <v>5431</v>
      </c>
      <c r="B5432" s="1" t="s">
        <v>54</v>
      </c>
      <c r="C5432" s="1" t="s">
        <v>6951</v>
      </c>
      <c r="D5432" s="1" t="s">
        <v>1775</v>
      </c>
      <c r="E5432" s="1" t="s">
        <v>2227</v>
      </c>
      <c r="F5432" s="1" t="s">
        <v>24234</v>
      </c>
      <c r="G5432" s="14">
        <v>91406699</v>
      </c>
      <c r="H5432" s="1" t="s">
        <v>8</v>
      </c>
      <c r="I5432" s="1" t="s">
        <v>62</v>
      </c>
      <c r="J5432" s="1" t="s">
        <v>47297</v>
      </c>
      <c r="K5432" s="3" t="s">
        <v>17</v>
      </c>
      <c r="L5432" s="1" t="s">
        <v>47325</v>
      </c>
      <c r="M5432" s="4" t="s">
        <v>42</v>
      </c>
      <c r="N5432" s="3" t="str">
        <f t="shared" si="153"/>
        <v>[&lt;30 Lacs -50 Lacs]</v>
      </c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1"/>
      <c r="AA5432" s="1" t="s">
        <v>16</v>
      </c>
      <c r="AB5432" s="3" t="s">
        <v>12</v>
      </c>
      <c r="AC5432" s="23" t="s">
        <v>37802</v>
      </c>
      <c r="AD5432" s="23" t="s">
        <v>43219</v>
      </c>
      <c r="AE5432" t="s">
        <v>35394</v>
      </c>
    </row>
    <row r="5433" spans="1:31" ht="14.25" customHeight="1">
      <c r="A5433" s="1">
        <v>5432</v>
      </c>
      <c r="B5433" s="9" t="s">
        <v>6</v>
      </c>
      <c r="C5433" s="1" t="s">
        <v>6961</v>
      </c>
      <c r="D5433" s="1" t="s">
        <v>6962</v>
      </c>
      <c r="E5433" s="1" t="s">
        <v>40</v>
      </c>
      <c r="F5433" s="1" t="s">
        <v>24242</v>
      </c>
      <c r="G5433" s="14">
        <v>91991009</v>
      </c>
      <c r="H5433" s="1" t="s">
        <v>8</v>
      </c>
      <c r="I5433" s="1" t="s">
        <v>41</v>
      </c>
      <c r="J5433" s="1" t="s">
        <v>47297</v>
      </c>
      <c r="K5433" s="3" t="s">
        <v>17</v>
      </c>
      <c r="L5433" s="1" t="s">
        <v>47325</v>
      </c>
      <c r="M5433" s="4" t="s">
        <v>42</v>
      </c>
      <c r="N5433" s="3" t="str">
        <f t="shared" si="153"/>
        <v>[&lt;30 Lacs -50 Lacs]</v>
      </c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1"/>
      <c r="AA5433" s="1" t="s">
        <v>16</v>
      </c>
      <c r="AB5433" s="3" t="s">
        <v>12</v>
      </c>
      <c r="AC5433" s="23" t="s">
        <v>37802</v>
      </c>
      <c r="AD5433" s="23" t="s">
        <v>43220</v>
      </c>
      <c r="AE5433" t="s">
        <v>35409</v>
      </c>
    </row>
    <row r="5434" spans="1:31" ht="14.25" customHeight="1">
      <c r="A5434" s="1">
        <v>5433</v>
      </c>
      <c r="B5434" s="1" t="s">
        <v>54</v>
      </c>
      <c r="C5434" s="1" t="s">
        <v>6965</v>
      </c>
      <c r="D5434" s="1" t="s">
        <v>5973</v>
      </c>
      <c r="E5434" s="1" t="s">
        <v>80</v>
      </c>
      <c r="F5434" s="1" t="s">
        <v>34053</v>
      </c>
      <c r="G5434" s="14">
        <v>9194469600</v>
      </c>
      <c r="H5434" s="1" t="s">
        <v>20</v>
      </c>
      <c r="I5434" s="1" t="s">
        <v>9</v>
      </c>
      <c r="J5434" s="1" t="s">
        <v>47297</v>
      </c>
      <c r="K5434" s="3" t="s">
        <v>17</v>
      </c>
      <c r="L5434" s="1" t="s">
        <v>47325</v>
      </c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1"/>
      <c r="AA5434" s="1" t="s">
        <v>11</v>
      </c>
      <c r="AB5434" s="3" t="s">
        <v>56</v>
      </c>
      <c r="AC5434" s="23" t="s">
        <v>37802</v>
      </c>
      <c r="AD5434" s="23" t="s">
        <v>43221</v>
      </c>
      <c r="AE5434" t="s">
        <v>35394</v>
      </c>
    </row>
    <row r="5435" spans="1:31" ht="14.25" customHeight="1">
      <c r="A5435" s="1">
        <v>5434</v>
      </c>
      <c r="B5435" s="1" t="s">
        <v>54</v>
      </c>
      <c r="C5435" s="1" t="s">
        <v>6966</v>
      </c>
      <c r="D5435" s="1" t="s">
        <v>5303</v>
      </c>
      <c r="E5435" s="1" t="s">
        <v>36884</v>
      </c>
      <c r="F5435" s="1" t="s">
        <v>24244</v>
      </c>
      <c r="G5435" s="14">
        <v>91944646460</v>
      </c>
      <c r="H5435" s="1" t="s">
        <v>20</v>
      </c>
      <c r="I5435" s="1" t="s">
        <v>41</v>
      </c>
      <c r="J5435" s="1" t="s">
        <v>47297</v>
      </c>
      <c r="K5435" s="3" t="s">
        <v>17</v>
      </c>
      <c r="L5435" s="1" t="s">
        <v>47325</v>
      </c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1"/>
      <c r="AA5435" s="1" t="s">
        <v>11</v>
      </c>
      <c r="AB5435" s="3" t="s">
        <v>538</v>
      </c>
      <c r="AC5435" s="23" t="s">
        <v>37802</v>
      </c>
      <c r="AD5435" s="23" t="s">
        <v>43222</v>
      </c>
      <c r="AE5435" t="s">
        <v>35394</v>
      </c>
    </row>
    <row r="5436" spans="1:31" ht="14.25" customHeight="1">
      <c r="A5436" s="1">
        <v>5435</v>
      </c>
      <c r="B5436" s="9" t="s">
        <v>6</v>
      </c>
      <c r="C5436" s="1" t="s">
        <v>6974</v>
      </c>
      <c r="D5436" s="1" t="s">
        <v>4123</v>
      </c>
      <c r="E5436" s="1" t="s">
        <v>6975</v>
      </c>
      <c r="F5436" s="1" t="s">
        <v>34054</v>
      </c>
      <c r="G5436" s="14">
        <v>91600699406</v>
      </c>
      <c r="H5436" s="1" t="s">
        <v>8</v>
      </c>
      <c r="I5436" s="1" t="s">
        <v>62</v>
      </c>
      <c r="J5436" s="1" t="s">
        <v>47297</v>
      </c>
      <c r="K5436" s="3" t="s">
        <v>17</v>
      </c>
      <c r="L5436" s="1" t="s">
        <v>47325</v>
      </c>
      <c r="M5436" s="4" t="s">
        <v>42</v>
      </c>
      <c r="N5436" s="3" t="str">
        <f>J5436</f>
        <v>[&lt;30 Lacs -50 Lacs]</v>
      </c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1"/>
      <c r="AA5436" s="1" t="s">
        <v>16</v>
      </c>
      <c r="AB5436" s="3" t="s">
        <v>12</v>
      </c>
      <c r="AC5436" s="23" t="s">
        <v>37802</v>
      </c>
      <c r="AD5436" s="23" t="s">
        <v>43223</v>
      </c>
      <c r="AE5436" t="s">
        <v>35394</v>
      </c>
    </row>
    <row r="5437" spans="1:31" ht="14.25" customHeight="1">
      <c r="A5437" s="1">
        <v>5436</v>
      </c>
      <c r="B5437" s="9" t="s">
        <v>6</v>
      </c>
      <c r="C5437" s="1" t="s">
        <v>6979</v>
      </c>
      <c r="D5437" s="1" t="s">
        <v>2046</v>
      </c>
      <c r="E5437" s="1" t="s">
        <v>131</v>
      </c>
      <c r="F5437" s="1" t="s">
        <v>31834</v>
      </c>
      <c r="G5437" s="14">
        <v>919904419400</v>
      </c>
      <c r="H5437" s="1" t="s">
        <v>8</v>
      </c>
      <c r="I5437" s="1" t="s">
        <v>62</v>
      </c>
      <c r="J5437" s="1" t="s">
        <v>47297</v>
      </c>
      <c r="K5437" s="3" t="s">
        <v>17</v>
      </c>
      <c r="L5437" s="1" t="s">
        <v>47325</v>
      </c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1"/>
      <c r="AA5437" s="1" t="s">
        <v>16</v>
      </c>
      <c r="AB5437" s="3" t="s">
        <v>12</v>
      </c>
      <c r="AC5437" s="23" t="s">
        <v>37802</v>
      </c>
      <c r="AD5437" s="23" t="s">
        <v>40567</v>
      </c>
      <c r="AE5437" t="s">
        <v>35394</v>
      </c>
    </row>
    <row r="5438" spans="1:31" ht="14.25" customHeight="1">
      <c r="A5438" s="1">
        <v>5437</v>
      </c>
      <c r="B5438" s="1" t="s">
        <v>54</v>
      </c>
      <c r="C5438" s="1" t="s">
        <v>6982</v>
      </c>
      <c r="D5438" s="1" t="s">
        <v>967</v>
      </c>
      <c r="E5438" s="1" t="s">
        <v>93</v>
      </c>
      <c r="F5438" s="1" t="s">
        <v>24253</v>
      </c>
      <c r="G5438" s="14">
        <v>91960444149</v>
      </c>
      <c r="H5438" s="1" t="s">
        <v>8</v>
      </c>
      <c r="I5438" s="1" t="s">
        <v>62</v>
      </c>
      <c r="J5438" s="1" t="s">
        <v>47297</v>
      </c>
      <c r="K5438" s="3" t="s">
        <v>17</v>
      </c>
      <c r="L5438" s="1" t="s">
        <v>47325</v>
      </c>
      <c r="M5438" s="3" t="s">
        <v>171</v>
      </c>
      <c r="N5438" s="3" t="str">
        <f t="shared" ref="N5438:N5439" si="154">J5438</f>
        <v>[&lt;30 Lacs -50 Lacs]</v>
      </c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1"/>
      <c r="AA5438" s="1" t="s">
        <v>16</v>
      </c>
      <c r="AB5438" s="3" t="s">
        <v>12</v>
      </c>
      <c r="AC5438" s="23" t="s">
        <v>37802</v>
      </c>
      <c r="AD5438" s="23" t="s">
        <v>43224</v>
      </c>
      <c r="AE5438" t="s">
        <v>35409</v>
      </c>
    </row>
    <row r="5439" spans="1:31" ht="14.25" customHeight="1">
      <c r="A5439" s="1">
        <v>5438</v>
      </c>
      <c r="B5439" s="1" t="s">
        <v>54</v>
      </c>
      <c r="C5439" s="1" t="s">
        <v>6992</v>
      </c>
      <c r="D5439" s="1" t="s">
        <v>35753</v>
      </c>
      <c r="E5439" s="1" t="s">
        <v>13429</v>
      </c>
      <c r="F5439" s="1" t="s">
        <v>24259</v>
      </c>
      <c r="G5439" s="14">
        <v>91994464046</v>
      </c>
      <c r="H5439" s="1" t="s">
        <v>8</v>
      </c>
      <c r="I5439" s="1" t="s">
        <v>62</v>
      </c>
      <c r="J5439" s="1" t="s">
        <v>47297</v>
      </c>
      <c r="K5439" s="3" t="s">
        <v>17</v>
      </c>
      <c r="L5439" s="1" t="s">
        <v>47325</v>
      </c>
      <c r="M5439" s="4" t="s">
        <v>42</v>
      </c>
      <c r="N5439" s="3" t="str">
        <f t="shared" si="154"/>
        <v>[&lt;30 Lacs -50 Lacs]</v>
      </c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1"/>
      <c r="AA5439" s="1" t="s">
        <v>16</v>
      </c>
      <c r="AB5439" s="3" t="s">
        <v>12</v>
      </c>
      <c r="AC5439" s="23" t="s">
        <v>37802</v>
      </c>
      <c r="AD5439" s="23" t="s">
        <v>43225</v>
      </c>
      <c r="AE5439" t="s">
        <v>35399</v>
      </c>
    </row>
    <row r="5440" spans="1:31" ht="14.25" customHeight="1">
      <c r="A5440" s="1">
        <v>5439</v>
      </c>
      <c r="B5440" s="1" t="s">
        <v>54</v>
      </c>
      <c r="C5440" s="1" t="s">
        <v>6995</v>
      </c>
      <c r="D5440" s="1" t="s">
        <v>610</v>
      </c>
      <c r="E5440" s="1" t="s">
        <v>2110</v>
      </c>
      <c r="F5440" s="1" t="s">
        <v>31319</v>
      </c>
      <c r="G5440" s="14">
        <v>919909191140</v>
      </c>
      <c r="H5440" s="1" t="s">
        <v>20</v>
      </c>
      <c r="I5440" s="1" t="s">
        <v>41</v>
      </c>
      <c r="J5440" s="1" t="s">
        <v>47297</v>
      </c>
      <c r="K5440" s="3" t="s">
        <v>17</v>
      </c>
      <c r="L5440" s="1" t="s">
        <v>47325</v>
      </c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1"/>
      <c r="AA5440" s="1" t="s">
        <v>16</v>
      </c>
      <c r="AB5440" s="3" t="s">
        <v>12</v>
      </c>
      <c r="AC5440" s="23" t="s">
        <v>37802</v>
      </c>
      <c r="AD5440" s="23" t="s">
        <v>43226</v>
      </c>
      <c r="AE5440" t="s">
        <v>35394</v>
      </c>
    </row>
    <row r="5441" spans="1:31" ht="14.25" customHeight="1">
      <c r="A5441" s="1">
        <v>5440</v>
      </c>
      <c r="B5441" s="9" t="s">
        <v>6</v>
      </c>
      <c r="C5441" s="1" t="s">
        <v>7000</v>
      </c>
      <c r="D5441" s="1" t="s">
        <v>636</v>
      </c>
      <c r="E5441" s="1" t="s">
        <v>139</v>
      </c>
      <c r="F5441" s="1" t="s">
        <v>24263</v>
      </c>
      <c r="G5441" s="14">
        <v>91964646144</v>
      </c>
      <c r="H5441" s="1" t="s">
        <v>8</v>
      </c>
      <c r="I5441" s="1" t="s">
        <v>62</v>
      </c>
      <c r="J5441" s="1" t="s">
        <v>47297</v>
      </c>
      <c r="K5441" s="3" t="s">
        <v>17</v>
      </c>
      <c r="L5441" s="1" t="s">
        <v>47325</v>
      </c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1"/>
      <c r="AA5441" s="1" t="s">
        <v>11</v>
      </c>
      <c r="AB5441" s="3" t="s">
        <v>321</v>
      </c>
      <c r="AC5441" s="23" t="s">
        <v>37802</v>
      </c>
      <c r="AD5441" s="23" t="s">
        <v>43227</v>
      </c>
      <c r="AE5441" t="s">
        <v>35409</v>
      </c>
    </row>
    <row r="5442" spans="1:31" ht="14.25" customHeight="1">
      <c r="A5442" s="1">
        <v>5441</v>
      </c>
      <c r="B5442" s="1" t="s">
        <v>54</v>
      </c>
      <c r="C5442" s="1" t="s">
        <v>7001</v>
      </c>
      <c r="D5442" s="1" t="s">
        <v>2402</v>
      </c>
      <c r="E5442" s="1" t="s">
        <v>255</v>
      </c>
      <c r="F5442" s="1" t="s">
        <v>24264</v>
      </c>
      <c r="G5442" s="14">
        <v>91444444494</v>
      </c>
      <c r="H5442" s="1" t="s">
        <v>8</v>
      </c>
      <c r="I5442" s="1" t="s">
        <v>41</v>
      </c>
      <c r="J5442" s="1" t="s">
        <v>47297</v>
      </c>
      <c r="K5442" s="3" t="s">
        <v>17</v>
      </c>
      <c r="L5442" s="1" t="s">
        <v>47325</v>
      </c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1"/>
      <c r="AA5442" s="1" t="s">
        <v>16</v>
      </c>
      <c r="AB5442" s="3" t="s">
        <v>12</v>
      </c>
      <c r="AC5442" s="23" t="s">
        <v>37802</v>
      </c>
      <c r="AD5442" s="23" t="s">
        <v>43228</v>
      </c>
      <c r="AE5442" t="s">
        <v>35394</v>
      </c>
    </row>
    <row r="5443" spans="1:31" ht="14.25" customHeight="1">
      <c r="A5443" s="1">
        <v>5442</v>
      </c>
      <c r="B5443" s="9" t="s">
        <v>6</v>
      </c>
      <c r="C5443" s="1" t="s">
        <v>7005</v>
      </c>
      <c r="D5443" s="1" t="s">
        <v>4247</v>
      </c>
      <c r="E5443" s="1" t="s">
        <v>308</v>
      </c>
      <c r="F5443" s="1" t="s">
        <v>24266</v>
      </c>
      <c r="G5443" s="14">
        <v>9194466164</v>
      </c>
      <c r="H5443" s="1" t="s">
        <v>20</v>
      </c>
      <c r="I5443" s="1" t="s">
        <v>41</v>
      </c>
      <c r="J5443" s="1" t="s">
        <v>47297</v>
      </c>
      <c r="K5443" s="3" t="s">
        <v>171</v>
      </c>
      <c r="L5443" s="1" t="s">
        <v>47325</v>
      </c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1"/>
      <c r="AA5443" s="1" t="s">
        <v>16</v>
      </c>
      <c r="AB5443" s="3" t="s">
        <v>12</v>
      </c>
      <c r="AC5443" s="23" t="s">
        <v>37802</v>
      </c>
      <c r="AD5443" s="23" t="s">
        <v>43229</v>
      </c>
      <c r="AE5443" t="s">
        <v>35399</v>
      </c>
    </row>
    <row r="5444" spans="1:31" ht="14.25" customHeight="1">
      <c r="A5444" s="1">
        <v>5443</v>
      </c>
      <c r="B5444" s="9" t="s">
        <v>6</v>
      </c>
      <c r="C5444" s="1" t="s">
        <v>7006</v>
      </c>
      <c r="D5444" s="1" t="s">
        <v>7007</v>
      </c>
      <c r="E5444" s="1" t="s">
        <v>2190</v>
      </c>
      <c r="F5444" s="1" t="s">
        <v>24267</v>
      </c>
      <c r="G5444" s="14">
        <v>919664409419</v>
      </c>
      <c r="H5444" s="1" t="s">
        <v>15</v>
      </c>
      <c r="I5444" s="1" t="s">
        <v>41</v>
      </c>
      <c r="J5444" s="1" t="s">
        <v>47297</v>
      </c>
      <c r="K5444" s="3" t="s">
        <v>17</v>
      </c>
      <c r="L5444" s="1" t="s">
        <v>47325</v>
      </c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1"/>
      <c r="AA5444" s="1" t="s">
        <v>16</v>
      </c>
      <c r="AB5444" s="3" t="s">
        <v>12</v>
      </c>
      <c r="AC5444" s="23" t="s">
        <v>37802</v>
      </c>
      <c r="AD5444" s="23" t="s">
        <v>43229</v>
      </c>
      <c r="AE5444" t="s">
        <v>35410</v>
      </c>
    </row>
    <row r="5445" spans="1:31" ht="14.25" customHeight="1">
      <c r="A5445" s="1">
        <v>5444</v>
      </c>
      <c r="B5445" s="1" t="s">
        <v>54</v>
      </c>
      <c r="C5445" s="1" t="s">
        <v>7029</v>
      </c>
      <c r="D5445" s="1" t="s">
        <v>39</v>
      </c>
      <c r="E5445" s="1" t="s">
        <v>139</v>
      </c>
      <c r="F5445" s="1" t="s">
        <v>24278</v>
      </c>
      <c r="G5445" s="14">
        <v>9199064664</v>
      </c>
      <c r="H5445" s="1" t="s">
        <v>8</v>
      </c>
      <c r="I5445" s="1" t="s">
        <v>41</v>
      </c>
      <c r="J5445" s="1" t="s">
        <v>47297</v>
      </c>
      <c r="K5445" s="3" t="s">
        <v>17</v>
      </c>
      <c r="L5445" s="1" t="s">
        <v>47325</v>
      </c>
      <c r="M5445" s="4" t="s">
        <v>42</v>
      </c>
      <c r="N5445" s="3" t="str">
        <f>J5445</f>
        <v>[&lt;30 Lacs -50 Lacs]</v>
      </c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1"/>
      <c r="AA5445" s="1" t="s">
        <v>16</v>
      </c>
      <c r="AB5445" s="3" t="s">
        <v>12</v>
      </c>
      <c r="AC5445" s="23" t="s">
        <v>37802</v>
      </c>
      <c r="AD5445" s="23" t="s">
        <v>43230</v>
      </c>
      <c r="AE5445" t="s">
        <v>35409</v>
      </c>
    </row>
    <row r="5446" spans="1:31" ht="14.25" customHeight="1">
      <c r="A5446" s="1">
        <v>5445</v>
      </c>
      <c r="B5446" s="1" t="s">
        <v>54</v>
      </c>
      <c r="C5446" s="1" t="s">
        <v>7038</v>
      </c>
      <c r="D5446" s="1" t="s">
        <v>1867</v>
      </c>
      <c r="E5446" s="1" t="s">
        <v>328</v>
      </c>
      <c r="F5446" s="1" t="s">
        <v>24284</v>
      </c>
      <c r="G5446" s="14">
        <v>91994069006</v>
      </c>
      <c r="H5446" s="1" t="s">
        <v>132</v>
      </c>
      <c r="I5446" s="1" t="s">
        <v>41</v>
      </c>
      <c r="J5446" s="1" t="s">
        <v>47297</v>
      </c>
      <c r="K5446" s="3" t="s">
        <v>17</v>
      </c>
      <c r="L5446" s="1" t="s">
        <v>47325</v>
      </c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1"/>
      <c r="AA5446" s="1" t="s">
        <v>16</v>
      </c>
      <c r="AB5446" s="3" t="s">
        <v>12</v>
      </c>
      <c r="AC5446" s="23" t="s">
        <v>37802</v>
      </c>
      <c r="AD5446" s="23" t="s">
        <v>43231</v>
      </c>
      <c r="AE5446" t="s">
        <v>35399</v>
      </c>
    </row>
    <row r="5447" spans="1:31" ht="14.25" customHeight="1">
      <c r="A5447" s="1">
        <v>5446</v>
      </c>
      <c r="B5447" s="1" t="s">
        <v>54</v>
      </c>
      <c r="C5447" s="1" t="s">
        <v>7043</v>
      </c>
      <c r="D5447" s="1" t="s">
        <v>58</v>
      </c>
      <c r="E5447" s="1" t="s">
        <v>36885</v>
      </c>
      <c r="F5447" s="1" t="s">
        <v>24285</v>
      </c>
      <c r="G5447" s="14">
        <v>91964490996</v>
      </c>
      <c r="H5447" s="1" t="s">
        <v>8</v>
      </c>
      <c r="I5447" s="1" t="s">
        <v>41</v>
      </c>
      <c r="J5447" s="1" t="s">
        <v>47297</v>
      </c>
      <c r="K5447" s="3" t="s">
        <v>17</v>
      </c>
      <c r="L5447" s="1" t="s">
        <v>47325</v>
      </c>
      <c r="M5447" s="4" t="s">
        <v>42</v>
      </c>
      <c r="N5447" s="3" t="str">
        <f t="shared" ref="N5447:N5449" si="155">J5447</f>
        <v>[&lt;30 Lacs -50 Lacs]</v>
      </c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1"/>
      <c r="AA5447" s="1" t="s">
        <v>16</v>
      </c>
      <c r="AB5447" s="3" t="s">
        <v>12</v>
      </c>
      <c r="AC5447" s="23" t="s">
        <v>37802</v>
      </c>
      <c r="AD5447" s="23" t="s">
        <v>43232</v>
      </c>
      <c r="AE5447" t="s">
        <v>35399</v>
      </c>
    </row>
    <row r="5448" spans="1:31" ht="14.25" customHeight="1">
      <c r="A5448" s="1">
        <v>5447</v>
      </c>
      <c r="B5448" s="1" t="s">
        <v>54</v>
      </c>
      <c r="C5448" s="1" t="s">
        <v>7060</v>
      </c>
      <c r="D5448" s="1" t="s">
        <v>1209</v>
      </c>
      <c r="E5448" s="1" t="s">
        <v>824</v>
      </c>
      <c r="F5448" s="1" t="s">
        <v>31842</v>
      </c>
      <c r="G5448" s="14">
        <v>91901606106</v>
      </c>
      <c r="H5448" s="1" t="s">
        <v>20</v>
      </c>
      <c r="I5448" s="1" t="s">
        <v>41</v>
      </c>
      <c r="J5448" s="1" t="s">
        <v>47297</v>
      </c>
      <c r="K5448" s="3" t="s">
        <v>63</v>
      </c>
      <c r="L5448" s="1" t="s">
        <v>47325</v>
      </c>
      <c r="M5448" s="3" t="s">
        <v>213</v>
      </c>
      <c r="N5448" s="3" t="str">
        <f t="shared" si="155"/>
        <v>[&lt;30 Lacs -50 Lacs]</v>
      </c>
      <c r="O5448" s="3" t="s">
        <v>17</v>
      </c>
      <c r="P5448" s="3" t="s">
        <v>47297</v>
      </c>
      <c r="Q5448" s="3" t="s">
        <v>42</v>
      </c>
      <c r="R5448" s="3" t="s">
        <v>47297</v>
      </c>
      <c r="S5448" s="3" t="s">
        <v>27</v>
      </c>
      <c r="T5448" s="3" t="s">
        <v>47297</v>
      </c>
      <c r="U5448" s="3" t="s">
        <v>117</v>
      </c>
      <c r="V5448" s="3" t="s">
        <v>47297</v>
      </c>
      <c r="W5448" s="3" t="s">
        <v>178</v>
      </c>
      <c r="X5448" s="3" t="s">
        <v>47297</v>
      </c>
      <c r="Y5448" s="3" t="s">
        <v>171</v>
      </c>
      <c r="Z5448" s="1" t="s">
        <v>47297</v>
      </c>
      <c r="AA5448" s="1" t="s">
        <v>16</v>
      </c>
      <c r="AB5448" s="3" t="s">
        <v>12</v>
      </c>
      <c r="AC5448" s="23" t="s">
        <v>37802</v>
      </c>
      <c r="AD5448" s="23" t="s">
        <v>43233</v>
      </c>
      <c r="AE5448" t="s">
        <v>35409</v>
      </c>
    </row>
    <row r="5449" spans="1:31" ht="14.25" customHeight="1">
      <c r="A5449" s="1">
        <v>5448</v>
      </c>
      <c r="B5449" s="9" t="s">
        <v>6</v>
      </c>
      <c r="C5449" s="1" t="s">
        <v>7061</v>
      </c>
      <c r="D5449" s="1" t="s">
        <v>7062</v>
      </c>
      <c r="E5449" s="1" t="s">
        <v>7063</v>
      </c>
      <c r="F5449" s="1" t="s">
        <v>31843</v>
      </c>
      <c r="G5449" s="14">
        <v>9199004699</v>
      </c>
      <c r="H5449" s="1" t="s">
        <v>20</v>
      </c>
      <c r="I5449" s="1" t="s">
        <v>41</v>
      </c>
      <c r="J5449" s="1" t="s">
        <v>47297</v>
      </c>
      <c r="K5449" s="3" t="s">
        <v>17</v>
      </c>
      <c r="L5449" s="1" t="s">
        <v>47325</v>
      </c>
      <c r="M5449" s="4" t="s">
        <v>42</v>
      </c>
      <c r="N5449" s="3" t="str">
        <f t="shared" si="155"/>
        <v>[&lt;30 Lacs -50 Lacs]</v>
      </c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1"/>
      <c r="AA5449" s="1" t="s">
        <v>16</v>
      </c>
      <c r="AB5449" s="3" t="s">
        <v>12</v>
      </c>
      <c r="AC5449" s="23" t="s">
        <v>37802</v>
      </c>
      <c r="AD5449" s="23" t="s">
        <v>43233</v>
      </c>
      <c r="AE5449" t="s">
        <v>35410</v>
      </c>
    </row>
    <row r="5450" spans="1:31" ht="14.25" customHeight="1">
      <c r="A5450" s="1">
        <v>5449</v>
      </c>
      <c r="B5450" s="1" t="s">
        <v>54</v>
      </c>
      <c r="C5450" s="1" t="s">
        <v>7065</v>
      </c>
      <c r="D5450" s="1" t="s">
        <v>7611</v>
      </c>
      <c r="E5450" s="1" t="s">
        <v>102</v>
      </c>
      <c r="F5450" s="1" t="s">
        <v>7066</v>
      </c>
      <c r="G5450" s="14">
        <v>91664999999</v>
      </c>
      <c r="H5450" s="1" t="s">
        <v>8</v>
      </c>
      <c r="I5450" s="1" t="s">
        <v>41</v>
      </c>
      <c r="J5450" s="1" t="s">
        <v>47297</v>
      </c>
      <c r="K5450" s="3" t="s">
        <v>213</v>
      </c>
      <c r="L5450" s="1" t="s">
        <v>47325</v>
      </c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1"/>
      <c r="AA5450" s="1" t="s">
        <v>16</v>
      </c>
      <c r="AB5450" s="3" t="s">
        <v>12</v>
      </c>
      <c r="AC5450" s="23" t="s">
        <v>37802</v>
      </c>
      <c r="AD5450" s="23" t="s">
        <v>43234</v>
      </c>
      <c r="AE5450" t="s">
        <v>35410</v>
      </c>
    </row>
    <row r="5451" spans="1:31" ht="14.25" customHeight="1">
      <c r="A5451" s="1">
        <v>5450</v>
      </c>
      <c r="B5451" s="9" t="s">
        <v>6</v>
      </c>
      <c r="C5451" s="1" t="s">
        <v>7077</v>
      </c>
      <c r="D5451" s="1" t="s">
        <v>2169</v>
      </c>
      <c r="E5451" s="1" t="s">
        <v>724</v>
      </c>
      <c r="F5451" s="1" t="s">
        <v>34064</v>
      </c>
      <c r="G5451" s="14">
        <v>919469416</v>
      </c>
      <c r="H5451" s="1" t="s">
        <v>20</v>
      </c>
      <c r="I5451" s="1" t="s">
        <v>41</v>
      </c>
      <c r="J5451" s="1" t="s">
        <v>47297</v>
      </c>
      <c r="K5451" s="3" t="s">
        <v>42</v>
      </c>
      <c r="L5451" s="1" t="s">
        <v>47325</v>
      </c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1"/>
      <c r="AA5451" s="1" t="s">
        <v>16</v>
      </c>
      <c r="AB5451" s="3" t="s">
        <v>12</v>
      </c>
      <c r="AC5451" s="23" t="s">
        <v>37802</v>
      </c>
      <c r="AD5451" s="23" t="s">
        <v>43235</v>
      </c>
      <c r="AE5451" t="s">
        <v>35410</v>
      </c>
    </row>
    <row r="5452" spans="1:31" ht="14.25" customHeight="1">
      <c r="A5452" s="1">
        <v>5451</v>
      </c>
      <c r="B5452" s="9" t="s">
        <v>6</v>
      </c>
      <c r="C5452" s="1" t="s">
        <v>7079</v>
      </c>
      <c r="D5452" s="1" t="s">
        <v>386</v>
      </c>
      <c r="E5452" s="1" t="s">
        <v>558</v>
      </c>
      <c r="F5452" s="1" t="s">
        <v>24300</v>
      </c>
      <c r="G5452" s="14">
        <v>9199664411</v>
      </c>
      <c r="H5452" s="1" t="s">
        <v>20</v>
      </c>
      <c r="I5452" s="1" t="s">
        <v>9</v>
      </c>
      <c r="J5452" s="1" t="s">
        <v>47297</v>
      </c>
      <c r="K5452" s="3" t="s">
        <v>42</v>
      </c>
      <c r="L5452" s="1" t="s">
        <v>47325</v>
      </c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1"/>
      <c r="AA5452" s="1" t="s">
        <v>16</v>
      </c>
      <c r="AB5452" s="3" t="s">
        <v>12</v>
      </c>
      <c r="AC5452" s="23" t="s">
        <v>37802</v>
      </c>
      <c r="AD5452" s="23" t="s">
        <v>40831</v>
      </c>
      <c r="AE5452" t="s">
        <v>35409</v>
      </c>
    </row>
    <row r="5453" spans="1:31" ht="14.25" customHeight="1">
      <c r="A5453" s="1">
        <v>5452</v>
      </c>
      <c r="B5453" s="9" t="s">
        <v>6</v>
      </c>
      <c r="C5453" s="1" t="s">
        <v>7100</v>
      </c>
      <c r="D5453" s="1" t="s">
        <v>1421</v>
      </c>
      <c r="E5453" s="1" t="s">
        <v>139</v>
      </c>
      <c r="F5453" s="1" t="s">
        <v>7101</v>
      </c>
      <c r="G5453" s="14">
        <v>919444461119</v>
      </c>
      <c r="H5453" s="1" t="s">
        <v>37</v>
      </c>
      <c r="I5453" s="1" t="s">
        <v>41</v>
      </c>
      <c r="J5453" s="1" t="s">
        <v>47297</v>
      </c>
      <c r="K5453" s="3" t="s">
        <v>42</v>
      </c>
      <c r="L5453" s="1" t="s">
        <v>47325</v>
      </c>
      <c r="M5453" s="3" t="s">
        <v>178</v>
      </c>
      <c r="N5453" s="3" t="str">
        <f>J5453</f>
        <v>[&lt;30 Lacs -50 Lacs]</v>
      </c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1"/>
      <c r="AA5453" s="1" t="s">
        <v>16</v>
      </c>
      <c r="AB5453" s="3" t="s">
        <v>12</v>
      </c>
      <c r="AC5453" s="23" t="s">
        <v>37802</v>
      </c>
      <c r="AD5453" s="23" t="s">
        <v>42393</v>
      </c>
      <c r="AE5453" t="s">
        <v>35394</v>
      </c>
    </row>
    <row r="5454" spans="1:31" ht="14.25" customHeight="1">
      <c r="A5454" s="1">
        <v>5453</v>
      </c>
      <c r="B5454" s="1" t="s">
        <v>54</v>
      </c>
      <c r="C5454" s="1" t="s">
        <v>7109</v>
      </c>
      <c r="D5454" s="1" t="s">
        <v>1617</v>
      </c>
      <c r="E5454" s="1" t="s">
        <v>139</v>
      </c>
      <c r="F5454" s="1" t="s">
        <v>34070</v>
      </c>
      <c r="G5454" s="14">
        <v>91949141404</v>
      </c>
      <c r="H5454" s="1" t="s">
        <v>15</v>
      </c>
      <c r="I5454" s="1" t="s">
        <v>9</v>
      </c>
      <c r="J5454" s="1" t="s">
        <v>47297</v>
      </c>
      <c r="K5454" s="3" t="s">
        <v>17</v>
      </c>
      <c r="L5454" s="1" t="s">
        <v>47325</v>
      </c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1"/>
      <c r="AA5454" s="1" t="s">
        <v>11</v>
      </c>
      <c r="AB5454" s="3" t="s">
        <v>13</v>
      </c>
      <c r="AC5454" s="23" t="s">
        <v>37802</v>
      </c>
      <c r="AD5454" s="23" t="s">
        <v>39489</v>
      </c>
      <c r="AE5454" t="s">
        <v>35399</v>
      </c>
    </row>
    <row r="5455" spans="1:31" ht="14.25" customHeight="1">
      <c r="A5455" s="1">
        <v>5454</v>
      </c>
      <c r="B5455" s="1" t="s">
        <v>54</v>
      </c>
      <c r="C5455" s="1" t="s">
        <v>7122</v>
      </c>
      <c r="D5455" s="1" t="s">
        <v>1952</v>
      </c>
      <c r="E5455" s="1" t="s">
        <v>19</v>
      </c>
      <c r="F5455" s="1" t="s">
        <v>34072</v>
      </c>
      <c r="G5455" s="14">
        <v>919099409994</v>
      </c>
      <c r="H5455" s="1" t="s">
        <v>20</v>
      </c>
      <c r="I5455" s="1" t="s">
        <v>37779</v>
      </c>
      <c r="J5455" s="1" t="s">
        <v>47297</v>
      </c>
      <c r="K5455" s="3" t="s">
        <v>17</v>
      </c>
      <c r="L5455" s="1" t="s">
        <v>47325</v>
      </c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1"/>
      <c r="AA5455" s="1" t="s">
        <v>11</v>
      </c>
      <c r="AB5455" s="3" t="s">
        <v>13</v>
      </c>
      <c r="AC5455" s="23" t="s">
        <v>37802</v>
      </c>
      <c r="AD5455" s="23" t="s">
        <v>38840</v>
      </c>
      <c r="AE5455" t="s">
        <v>35409</v>
      </c>
    </row>
    <row r="5456" spans="1:31" ht="14.25" customHeight="1">
      <c r="A5456" s="1">
        <v>5455</v>
      </c>
      <c r="B5456" s="9" t="s">
        <v>6</v>
      </c>
      <c r="C5456" s="1" t="s">
        <v>7133</v>
      </c>
      <c r="D5456" s="1" t="s">
        <v>773</v>
      </c>
      <c r="E5456" s="1" t="s">
        <v>7134</v>
      </c>
      <c r="F5456" s="1" t="s">
        <v>24323</v>
      </c>
      <c r="G5456" s="14">
        <v>914164061664</v>
      </c>
      <c r="H5456" s="1" t="s">
        <v>8</v>
      </c>
      <c r="I5456" s="1" t="s">
        <v>41</v>
      </c>
      <c r="J5456" s="1" t="s">
        <v>47297</v>
      </c>
      <c r="K5456" s="3" t="s">
        <v>17</v>
      </c>
      <c r="L5456" s="1" t="s">
        <v>47325</v>
      </c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1"/>
      <c r="AA5456" s="1" t="s">
        <v>16</v>
      </c>
      <c r="AB5456" s="3" t="s">
        <v>12</v>
      </c>
      <c r="AC5456" s="23" t="s">
        <v>37802</v>
      </c>
      <c r="AD5456" s="23" t="s">
        <v>43236</v>
      </c>
      <c r="AE5456" t="s">
        <v>35409</v>
      </c>
    </row>
    <row r="5457" spans="1:31" ht="14.25" customHeight="1">
      <c r="A5457" s="1">
        <v>5456</v>
      </c>
      <c r="B5457" s="9" t="s">
        <v>6</v>
      </c>
      <c r="C5457" s="1" t="s">
        <v>7138</v>
      </c>
      <c r="D5457" s="1" t="s">
        <v>2266</v>
      </c>
      <c r="E5457" s="1" t="s">
        <v>5579</v>
      </c>
      <c r="F5457" s="1" t="s">
        <v>24326</v>
      </c>
      <c r="G5457" s="14">
        <v>919446696644</v>
      </c>
      <c r="H5457" s="1" t="s">
        <v>37</v>
      </c>
      <c r="I5457" s="1" t="s">
        <v>62</v>
      </c>
      <c r="J5457" s="1" t="s">
        <v>47297</v>
      </c>
      <c r="K5457" s="3" t="s">
        <v>17</v>
      </c>
      <c r="L5457" s="1" t="s">
        <v>47325</v>
      </c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1"/>
      <c r="AA5457" s="1" t="s">
        <v>16</v>
      </c>
      <c r="AB5457" s="3" t="s">
        <v>12</v>
      </c>
      <c r="AC5457" s="23" t="s">
        <v>37802</v>
      </c>
      <c r="AD5457" s="23" t="s">
        <v>43237</v>
      </c>
      <c r="AE5457" t="s">
        <v>35399</v>
      </c>
    </row>
    <row r="5458" spans="1:31" ht="14.25" customHeight="1">
      <c r="A5458" s="1">
        <v>5457</v>
      </c>
      <c r="B5458" s="1" t="s">
        <v>54</v>
      </c>
      <c r="C5458" s="1" t="s">
        <v>7143</v>
      </c>
      <c r="D5458" s="1" t="s">
        <v>734</v>
      </c>
      <c r="E5458" s="1" t="s">
        <v>29</v>
      </c>
      <c r="F5458" s="1" t="s">
        <v>31851</v>
      </c>
      <c r="G5458" s="14">
        <v>919940494</v>
      </c>
      <c r="H5458" s="1" t="s">
        <v>20</v>
      </c>
      <c r="I5458" s="1" t="s">
        <v>62</v>
      </c>
      <c r="J5458" s="1" t="s">
        <v>47297</v>
      </c>
      <c r="K5458" s="3" t="s">
        <v>42</v>
      </c>
      <c r="L5458" s="1" t="s">
        <v>47325</v>
      </c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1"/>
      <c r="AA5458" s="1" t="s">
        <v>16</v>
      </c>
      <c r="AB5458" s="3" t="s">
        <v>12</v>
      </c>
      <c r="AC5458" s="23" t="s">
        <v>37802</v>
      </c>
      <c r="AD5458" s="23" t="s">
        <v>43238</v>
      </c>
      <c r="AE5458" t="s">
        <v>35409</v>
      </c>
    </row>
    <row r="5459" spans="1:31" ht="14.25" customHeight="1">
      <c r="A5459" s="1">
        <v>5458</v>
      </c>
      <c r="B5459" s="9" t="s">
        <v>6</v>
      </c>
      <c r="C5459" s="1" t="s">
        <v>7148</v>
      </c>
      <c r="D5459" s="1" t="s">
        <v>1836</v>
      </c>
      <c r="E5459" s="1" t="s">
        <v>3162</v>
      </c>
      <c r="F5459" s="1" t="s">
        <v>31853</v>
      </c>
      <c r="G5459" s="14">
        <v>91499449906</v>
      </c>
      <c r="H5459" s="1" t="s">
        <v>8</v>
      </c>
      <c r="I5459" s="1" t="s">
        <v>41</v>
      </c>
      <c r="J5459" s="1" t="s">
        <v>47297</v>
      </c>
      <c r="K5459" s="3" t="s">
        <v>17</v>
      </c>
      <c r="L5459" s="1" t="s">
        <v>47325</v>
      </c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1"/>
      <c r="AA5459" s="1" t="s">
        <v>16</v>
      </c>
      <c r="AB5459" s="3" t="s">
        <v>12</v>
      </c>
      <c r="AC5459" s="23" t="s">
        <v>37802</v>
      </c>
      <c r="AD5459" s="23" t="s">
        <v>43239</v>
      </c>
      <c r="AE5459" t="s">
        <v>35399</v>
      </c>
    </row>
    <row r="5460" spans="1:31" ht="14.25" customHeight="1">
      <c r="A5460" s="1">
        <v>5459</v>
      </c>
      <c r="B5460" s="1" t="s">
        <v>54</v>
      </c>
      <c r="C5460" s="1" t="s">
        <v>7149</v>
      </c>
      <c r="D5460" s="1" t="s">
        <v>1447</v>
      </c>
      <c r="E5460" s="1" t="s">
        <v>36886</v>
      </c>
      <c r="F5460" s="1" t="s">
        <v>24333</v>
      </c>
      <c r="G5460" s="14">
        <v>9194444199</v>
      </c>
      <c r="H5460" s="1" t="s">
        <v>20</v>
      </c>
      <c r="I5460" s="1" t="s">
        <v>41</v>
      </c>
      <c r="J5460" s="1" t="s">
        <v>47297</v>
      </c>
      <c r="K5460" s="3" t="s">
        <v>17</v>
      </c>
      <c r="L5460" s="1" t="s">
        <v>47325</v>
      </c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1"/>
      <c r="AA5460" s="1" t="s">
        <v>16</v>
      </c>
      <c r="AB5460" s="3" t="s">
        <v>12</v>
      </c>
      <c r="AC5460" s="23" t="s">
        <v>37802</v>
      </c>
      <c r="AD5460" s="23" t="s">
        <v>40835</v>
      </c>
      <c r="AE5460" t="s">
        <v>35410</v>
      </c>
    </row>
    <row r="5461" spans="1:31" ht="14.25" customHeight="1">
      <c r="A5461" s="1">
        <v>5460</v>
      </c>
      <c r="B5461" s="9" t="s">
        <v>6</v>
      </c>
      <c r="C5461" s="1" t="s">
        <v>7151</v>
      </c>
      <c r="D5461" s="1" t="s">
        <v>7152</v>
      </c>
      <c r="E5461" s="1" t="s">
        <v>5827</v>
      </c>
      <c r="F5461" s="1" t="s">
        <v>24335</v>
      </c>
      <c r="G5461" s="14">
        <v>914194199</v>
      </c>
      <c r="H5461" s="1" t="s">
        <v>8</v>
      </c>
      <c r="I5461" s="1" t="s">
        <v>41</v>
      </c>
      <c r="J5461" s="1" t="s">
        <v>47297</v>
      </c>
      <c r="K5461" s="3" t="s">
        <v>17</v>
      </c>
      <c r="L5461" s="1" t="s">
        <v>47325</v>
      </c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1"/>
      <c r="AA5461" s="1" t="s">
        <v>16</v>
      </c>
      <c r="AB5461" s="3" t="s">
        <v>12</v>
      </c>
      <c r="AC5461" s="23" t="s">
        <v>37802</v>
      </c>
      <c r="AD5461" s="23" t="s">
        <v>43240</v>
      </c>
      <c r="AE5461" t="s">
        <v>35399</v>
      </c>
    </row>
    <row r="5462" spans="1:31" ht="14.25" customHeight="1">
      <c r="A5462" s="1">
        <v>5461</v>
      </c>
      <c r="B5462" s="1" t="s">
        <v>54</v>
      </c>
      <c r="C5462" s="1" t="s">
        <v>7159</v>
      </c>
      <c r="D5462" s="1" t="s">
        <v>917</v>
      </c>
      <c r="E5462" s="1" t="s">
        <v>29</v>
      </c>
      <c r="F5462" s="1" t="s">
        <v>34075</v>
      </c>
      <c r="G5462" s="14">
        <v>91446099444</v>
      </c>
      <c r="H5462" s="1" t="s">
        <v>20</v>
      </c>
      <c r="I5462" s="1" t="s">
        <v>41</v>
      </c>
      <c r="J5462" s="1" t="s">
        <v>47297</v>
      </c>
      <c r="K5462" s="3" t="s">
        <v>17</v>
      </c>
      <c r="L5462" s="1" t="s">
        <v>47325</v>
      </c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1"/>
      <c r="AA5462" s="1" t="s">
        <v>16</v>
      </c>
      <c r="AB5462" s="3" t="s">
        <v>12</v>
      </c>
      <c r="AC5462" s="23" t="s">
        <v>37802</v>
      </c>
      <c r="AD5462" s="23" t="s">
        <v>43241</v>
      </c>
      <c r="AE5462" t="s">
        <v>35394</v>
      </c>
    </row>
    <row r="5463" spans="1:31" ht="14.25" customHeight="1">
      <c r="A5463" s="1">
        <v>5462</v>
      </c>
      <c r="B5463" s="1" t="s">
        <v>54</v>
      </c>
      <c r="C5463" s="1" t="s">
        <v>7168</v>
      </c>
      <c r="D5463" s="1" t="s">
        <v>2169</v>
      </c>
      <c r="E5463" s="1" t="s">
        <v>36887</v>
      </c>
      <c r="F5463" s="1" t="s">
        <v>24345</v>
      </c>
      <c r="G5463" s="14">
        <v>9196649149</v>
      </c>
      <c r="H5463" s="1" t="s">
        <v>37</v>
      </c>
      <c r="I5463" s="1" t="s">
        <v>41</v>
      </c>
      <c r="J5463" s="1" t="s">
        <v>47297</v>
      </c>
      <c r="K5463" s="3" t="s">
        <v>213</v>
      </c>
      <c r="L5463" s="1" t="s">
        <v>47325</v>
      </c>
      <c r="M5463" s="4" t="s">
        <v>17</v>
      </c>
      <c r="N5463" s="3" t="str">
        <f>J5463</f>
        <v>[&lt;30 Lacs -50 Lacs]</v>
      </c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1"/>
      <c r="AA5463" s="1" t="s">
        <v>16</v>
      </c>
      <c r="AB5463" s="3" t="s">
        <v>12</v>
      </c>
      <c r="AC5463" s="23" t="s">
        <v>37802</v>
      </c>
      <c r="AD5463" s="23" t="s">
        <v>42714</v>
      </c>
      <c r="AE5463" t="s">
        <v>35409</v>
      </c>
    </row>
    <row r="5464" spans="1:31" ht="14.25" customHeight="1">
      <c r="A5464" s="1">
        <v>5463</v>
      </c>
      <c r="B5464" s="1" t="s">
        <v>54</v>
      </c>
      <c r="C5464" s="1" t="s">
        <v>7177</v>
      </c>
      <c r="D5464" s="1" t="s">
        <v>7178</v>
      </c>
      <c r="E5464" s="1" t="s">
        <v>506</v>
      </c>
      <c r="F5464" s="1" t="s">
        <v>34077</v>
      </c>
      <c r="G5464" s="14">
        <v>91600014446</v>
      </c>
      <c r="H5464" s="1" t="s">
        <v>37</v>
      </c>
      <c r="I5464" s="1" t="s">
        <v>41</v>
      </c>
      <c r="J5464" s="1" t="s">
        <v>47297</v>
      </c>
      <c r="K5464" s="3" t="s">
        <v>42</v>
      </c>
      <c r="L5464" s="1" t="s">
        <v>47325</v>
      </c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1"/>
      <c r="AA5464" s="1" t="s">
        <v>16</v>
      </c>
      <c r="AB5464" s="3" t="s">
        <v>12</v>
      </c>
      <c r="AC5464" s="23" t="s">
        <v>37802</v>
      </c>
      <c r="AD5464" s="23" t="s">
        <v>43242</v>
      </c>
      <c r="AE5464" t="s">
        <v>35410</v>
      </c>
    </row>
    <row r="5465" spans="1:31" ht="14.25" customHeight="1">
      <c r="A5465" s="1">
        <v>5464</v>
      </c>
      <c r="B5465" s="9" t="s">
        <v>6</v>
      </c>
      <c r="C5465" s="1" t="s">
        <v>7186</v>
      </c>
      <c r="D5465" s="1" t="s">
        <v>7187</v>
      </c>
      <c r="E5465" s="1" t="s">
        <v>7188</v>
      </c>
      <c r="F5465" s="1" t="s">
        <v>31858</v>
      </c>
      <c r="G5465" s="14">
        <v>9169406190</v>
      </c>
      <c r="H5465" s="1" t="s">
        <v>15</v>
      </c>
      <c r="I5465" s="1" t="s">
        <v>62</v>
      </c>
      <c r="J5465" s="1" t="s">
        <v>47297</v>
      </c>
      <c r="K5465" s="3" t="s">
        <v>42</v>
      </c>
      <c r="L5465" s="1" t="s">
        <v>47325</v>
      </c>
      <c r="M5465" s="3" t="s">
        <v>27</v>
      </c>
      <c r="N5465" s="3" t="str">
        <f>J5465</f>
        <v>[&lt;30 Lacs -50 Lacs]</v>
      </c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1"/>
      <c r="AA5465" s="1" t="s">
        <v>16</v>
      </c>
      <c r="AB5465" s="3" t="s">
        <v>12</v>
      </c>
      <c r="AC5465" s="23" t="s">
        <v>37802</v>
      </c>
      <c r="AD5465" s="23" t="s">
        <v>41666</v>
      </c>
      <c r="AE5465" t="s">
        <v>35394</v>
      </c>
    </row>
    <row r="5466" spans="1:31" ht="14.25" customHeight="1">
      <c r="A5466" s="1">
        <v>5465</v>
      </c>
      <c r="B5466" s="9" t="s">
        <v>6</v>
      </c>
      <c r="C5466" s="1" t="s">
        <v>7191</v>
      </c>
      <c r="D5466" s="1" t="s">
        <v>7192</v>
      </c>
      <c r="E5466" s="1" t="s">
        <v>7193</v>
      </c>
      <c r="F5466" s="1" t="s">
        <v>24349</v>
      </c>
      <c r="G5466" s="14">
        <v>9164446949</v>
      </c>
      <c r="H5466" s="1" t="s">
        <v>20</v>
      </c>
      <c r="I5466" s="1" t="s">
        <v>107</v>
      </c>
      <c r="J5466" s="1" t="s">
        <v>47297</v>
      </c>
      <c r="K5466" s="3" t="s">
        <v>213</v>
      </c>
      <c r="L5466" s="1" t="s">
        <v>47325</v>
      </c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1"/>
      <c r="AA5466" s="1" t="s">
        <v>16</v>
      </c>
      <c r="AB5466" s="3" t="s">
        <v>12</v>
      </c>
      <c r="AC5466" s="23" t="s">
        <v>37802</v>
      </c>
      <c r="AD5466" s="23" t="s">
        <v>43243</v>
      </c>
      <c r="AE5466" t="s">
        <v>35399</v>
      </c>
    </row>
    <row r="5467" spans="1:31" ht="14.25" customHeight="1">
      <c r="A5467" s="1">
        <v>5466</v>
      </c>
      <c r="B5467" s="9" t="s">
        <v>6</v>
      </c>
      <c r="C5467" s="1" t="s">
        <v>7200</v>
      </c>
      <c r="D5467" s="1" t="s">
        <v>7201</v>
      </c>
      <c r="E5467" s="1" t="s">
        <v>73</v>
      </c>
      <c r="F5467" s="1" t="s">
        <v>24355</v>
      </c>
      <c r="G5467" s="14">
        <v>919494449401</v>
      </c>
      <c r="H5467" s="1" t="s">
        <v>8</v>
      </c>
      <c r="I5467" s="1" t="s">
        <v>9</v>
      </c>
      <c r="J5467" s="1" t="s">
        <v>47297</v>
      </c>
      <c r="K5467" s="3" t="s">
        <v>17</v>
      </c>
      <c r="L5467" s="1" t="s">
        <v>47325</v>
      </c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1"/>
      <c r="AA5467" s="1" t="s">
        <v>11</v>
      </c>
      <c r="AB5467" s="3" t="s">
        <v>56</v>
      </c>
      <c r="AC5467" s="23" t="s">
        <v>37802</v>
      </c>
      <c r="AD5467" s="23" t="s">
        <v>42511</v>
      </c>
      <c r="AE5467" t="s">
        <v>35399</v>
      </c>
    </row>
    <row r="5468" spans="1:31" ht="14.25" customHeight="1">
      <c r="A5468" s="1">
        <v>5467</v>
      </c>
      <c r="B5468" s="1" t="s">
        <v>54</v>
      </c>
      <c r="C5468" s="1" t="s">
        <v>7203</v>
      </c>
      <c r="D5468" s="1" t="s">
        <v>12168</v>
      </c>
      <c r="E5468" s="1" t="s">
        <v>36740</v>
      </c>
      <c r="F5468" s="1" t="s">
        <v>24357</v>
      </c>
      <c r="G5468" s="14">
        <v>919494401044</v>
      </c>
      <c r="H5468" s="1" t="s">
        <v>20</v>
      </c>
      <c r="I5468" s="1" t="s">
        <v>107</v>
      </c>
      <c r="J5468" s="1" t="s">
        <v>47297</v>
      </c>
      <c r="K5468" s="3" t="s">
        <v>17</v>
      </c>
      <c r="L5468" s="1" t="s">
        <v>47325</v>
      </c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1"/>
      <c r="AA5468" s="1" t="s">
        <v>16</v>
      </c>
      <c r="AB5468" s="3" t="s">
        <v>12</v>
      </c>
      <c r="AC5468" s="23" t="s">
        <v>37802</v>
      </c>
      <c r="AD5468" s="23" t="s">
        <v>43244</v>
      </c>
      <c r="AE5468" t="s">
        <v>35409</v>
      </c>
    </row>
    <row r="5469" spans="1:31" ht="14.25" customHeight="1">
      <c r="A5469" s="1">
        <v>5468</v>
      </c>
      <c r="B5469" s="1" t="s">
        <v>54</v>
      </c>
      <c r="C5469" s="1" t="s">
        <v>7204</v>
      </c>
      <c r="D5469" s="1" t="s">
        <v>667</v>
      </c>
      <c r="E5469" s="1" t="s">
        <v>139</v>
      </c>
      <c r="F5469" s="1" t="s">
        <v>34079</v>
      </c>
      <c r="G5469" s="14">
        <v>91969496646</v>
      </c>
      <c r="H5469" s="1" t="s">
        <v>8</v>
      </c>
      <c r="I5469" s="1" t="s">
        <v>41</v>
      </c>
      <c r="J5469" s="1" t="s">
        <v>47297</v>
      </c>
      <c r="K5469" s="3" t="s">
        <v>42</v>
      </c>
      <c r="L5469" s="1" t="s">
        <v>47325</v>
      </c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1"/>
      <c r="AA5469" s="1" t="s">
        <v>16</v>
      </c>
      <c r="AB5469" s="3" t="s">
        <v>12</v>
      </c>
      <c r="AC5469" s="23" t="s">
        <v>37802</v>
      </c>
      <c r="AD5469" s="23" t="s">
        <v>43245</v>
      </c>
      <c r="AE5469" t="s">
        <v>35394</v>
      </c>
    </row>
    <row r="5470" spans="1:31" ht="14.25" customHeight="1">
      <c r="A5470" s="1">
        <v>5469</v>
      </c>
      <c r="B5470" s="9" t="s">
        <v>6</v>
      </c>
      <c r="C5470" s="1" t="s">
        <v>7205</v>
      </c>
      <c r="D5470" s="1" t="s">
        <v>1501</v>
      </c>
      <c r="E5470" s="1" t="s">
        <v>90</v>
      </c>
      <c r="F5470" s="1" t="s">
        <v>24358</v>
      </c>
      <c r="G5470" s="14">
        <v>91464144114</v>
      </c>
      <c r="H5470" s="1" t="s">
        <v>8</v>
      </c>
      <c r="I5470" s="1" t="s">
        <v>41</v>
      </c>
      <c r="J5470" s="1" t="s">
        <v>47297</v>
      </c>
      <c r="K5470" s="3" t="s">
        <v>42</v>
      </c>
      <c r="L5470" s="1" t="s">
        <v>47325</v>
      </c>
      <c r="M5470" s="3" t="s">
        <v>27</v>
      </c>
      <c r="N5470" s="3" t="str">
        <f t="shared" ref="N5470:N5472" si="156">J5470</f>
        <v>[&lt;30 Lacs -50 Lacs]</v>
      </c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1"/>
      <c r="AA5470" s="1" t="s">
        <v>16</v>
      </c>
      <c r="AB5470" s="3" t="s">
        <v>12</v>
      </c>
      <c r="AC5470" s="23" t="s">
        <v>37802</v>
      </c>
      <c r="AD5470" s="23" t="s">
        <v>43246</v>
      </c>
      <c r="AE5470" t="s">
        <v>35399</v>
      </c>
    </row>
    <row r="5471" spans="1:31" ht="14.25" customHeight="1">
      <c r="A5471" s="1">
        <v>5470</v>
      </c>
      <c r="B5471" s="9" t="s">
        <v>6</v>
      </c>
      <c r="C5471" s="1" t="s">
        <v>7212</v>
      </c>
      <c r="D5471" s="1" t="s">
        <v>1633</v>
      </c>
      <c r="E5471" s="1" t="s">
        <v>7213</v>
      </c>
      <c r="F5471" s="1" t="s">
        <v>24362</v>
      </c>
      <c r="G5471" s="14">
        <v>9196469499</v>
      </c>
      <c r="H5471" s="1" t="s">
        <v>8</v>
      </c>
      <c r="I5471" s="1" t="s">
        <v>41</v>
      </c>
      <c r="J5471" s="1" t="s">
        <v>47297</v>
      </c>
      <c r="K5471" s="3" t="s">
        <v>213</v>
      </c>
      <c r="L5471" s="1" t="s">
        <v>47325</v>
      </c>
      <c r="M5471" s="4" t="s">
        <v>17</v>
      </c>
      <c r="N5471" s="3" t="str">
        <f t="shared" si="156"/>
        <v>[&lt;30 Lacs -50 Lacs]</v>
      </c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1"/>
      <c r="AA5471" s="1" t="s">
        <v>16</v>
      </c>
      <c r="AB5471" s="3" t="s">
        <v>12</v>
      </c>
      <c r="AC5471" s="23" t="s">
        <v>37802</v>
      </c>
      <c r="AD5471" s="23" t="s">
        <v>43247</v>
      </c>
      <c r="AE5471" t="s">
        <v>35399</v>
      </c>
    </row>
    <row r="5472" spans="1:31" ht="14.25" customHeight="1">
      <c r="A5472" s="1">
        <v>5471</v>
      </c>
      <c r="B5472" s="1" t="s">
        <v>54</v>
      </c>
      <c r="C5472" s="1" t="s">
        <v>7216</v>
      </c>
      <c r="D5472" s="1" t="s">
        <v>437</v>
      </c>
      <c r="E5472" s="1" t="s">
        <v>78</v>
      </c>
      <c r="F5472" s="1" t="s">
        <v>34081</v>
      </c>
      <c r="G5472" s="14">
        <v>91994600419</v>
      </c>
      <c r="H5472" s="1" t="s">
        <v>15</v>
      </c>
      <c r="I5472" s="1" t="s">
        <v>62</v>
      </c>
      <c r="J5472" s="1" t="s">
        <v>47297</v>
      </c>
      <c r="K5472" s="3" t="s">
        <v>17</v>
      </c>
      <c r="L5472" s="1" t="s">
        <v>47325</v>
      </c>
      <c r="M5472" s="4" t="s">
        <v>42</v>
      </c>
      <c r="N5472" s="3" t="str">
        <f t="shared" si="156"/>
        <v>[&lt;30 Lacs -50 Lacs]</v>
      </c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1"/>
      <c r="AA5472" s="1" t="s">
        <v>16</v>
      </c>
      <c r="AB5472" s="3" t="s">
        <v>12</v>
      </c>
      <c r="AC5472" s="23" t="s">
        <v>37802</v>
      </c>
      <c r="AD5472" s="23" t="s">
        <v>38351</v>
      </c>
      <c r="AE5472" t="s">
        <v>35394</v>
      </c>
    </row>
    <row r="5473" spans="1:31" ht="14.25" customHeight="1">
      <c r="A5473" s="1">
        <v>5472</v>
      </c>
      <c r="B5473" s="9" t="s">
        <v>6</v>
      </c>
      <c r="C5473" s="1" t="s">
        <v>7219</v>
      </c>
      <c r="D5473" s="1" t="s">
        <v>1928</v>
      </c>
      <c r="E5473" s="1" t="s">
        <v>1972</v>
      </c>
      <c r="F5473" s="1" t="s">
        <v>24364</v>
      </c>
      <c r="G5473" s="14">
        <v>91990994494</v>
      </c>
      <c r="H5473" s="1" t="s">
        <v>8</v>
      </c>
      <c r="I5473" s="1" t="s">
        <v>107</v>
      </c>
      <c r="J5473" s="1" t="s">
        <v>47297</v>
      </c>
      <c r="K5473" s="3" t="s">
        <v>63</v>
      </c>
      <c r="L5473" s="1" t="s">
        <v>47325</v>
      </c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1"/>
      <c r="AA5473" s="1" t="s">
        <v>16</v>
      </c>
      <c r="AB5473" s="3" t="s">
        <v>12</v>
      </c>
      <c r="AC5473" s="23" t="s">
        <v>37802</v>
      </c>
      <c r="AD5473" s="23" t="s">
        <v>43248</v>
      </c>
      <c r="AE5473" t="s">
        <v>35399</v>
      </c>
    </row>
    <row r="5474" spans="1:31" ht="14.25" customHeight="1">
      <c r="A5474" s="1">
        <v>5473</v>
      </c>
      <c r="B5474" s="1" t="s">
        <v>54</v>
      </c>
      <c r="C5474" s="1" t="s">
        <v>7230</v>
      </c>
      <c r="D5474" s="1" t="s">
        <v>2169</v>
      </c>
      <c r="E5474" s="1" t="s">
        <v>139</v>
      </c>
      <c r="F5474" s="1" t="s">
        <v>24366</v>
      </c>
      <c r="G5474" s="14">
        <v>9196109404</v>
      </c>
      <c r="H5474" s="1" t="s">
        <v>20</v>
      </c>
      <c r="I5474" s="1" t="s">
        <v>62</v>
      </c>
      <c r="J5474" s="1" t="s">
        <v>47297</v>
      </c>
      <c r="K5474" s="3" t="s">
        <v>17</v>
      </c>
      <c r="L5474" s="1" t="s">
        <v>47325</v>
      </c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1"/>
      <c r="AA5474" s="1" t="s">
        <v>16</v>
      </c>
      <c r="AB5474" s="3" t="s">
        <v>12</v>
      </c>
      <c r="AC5474" s="23" t="s">
        <v>37802</v>
      </c>
      <c r="AD5474" s="23" t="s">
        <v>40839</v>
      </c>
      <c r="AE5474" t="s">
        <v>35394</v>
      </c>
    </row>
    <row r="5475" spans="1:31" ht="14.25" customHeight="1">
      <c r="A5475" s="1">
        <v>5474</v>
      </c>
      <c r="B5475" s="1" t="s">
        <v>54</v>
      </c>
      <c r="C5475" s="1" t="s">
        <v>7231</v>
      </c>
      <c r="D5475" s="1" t="s">
        <v>35754</v>
      </c>
      <c r="E5475" s="1" t="s">
        <v>724</v>
      </c>
      <c r="F5475" s="1" t="s">
        <v>31863</v>
      </c>
      <c r="G5475" s="14">
        <v>919446964049</v>
      </c>
      <c r="H5475" s="1" t="s">
        <v>37</v>
      </c>
      <c r="I5475" s="1" t="s">
        <v>41</v>
      </c>
      <c r="J5475" s="1" t="s">
        <v>47297</v>
      </c>
      <c r="K5475" s="3" t="s">
        <v>42</v>
      </c>
      <c r="L5475" s="1" t="s">
        <v>47325</v>
      </c>
      <c r="M5475" s="3" t="s">
        <v>178</v>
      </c>
      <c r="N5475" s="3" t="str">
        <f>J5475</f>
        <v>[&lt;30 Lacs -50 Lacs]</v>
      </c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1"/>
      <c r="AA5475" s="1" t="s">
        <v>16</v>
      </c>
      <c r="AB5475" s="3" t="s">
        <v>12</v>
      </c>
      <c r="AC5475" s="23" t="s">
        <v>37802</v>
      </c>
      <c r="AD5475" s="23" t="s">
        <v>43249</v>
      </c>
      <c r="AE5475" t="s">
        <v>35410</v>
      </c>
    </row>
    <row r="5476" spans="1:31" ht="14.25" customHeight="1">
      <c r="A5476" s="1">
        <v>5475</v>
      </c>
      <c r="B5476" s="9" t="s">
        <v>6</v>
      </c>
      <c r="C5476" s="1" t="s">
        <v>7232</v>
      </c>
      <c r="D5476" s="1" t="s">
        <v>7233</v>
      </c>
      <c r="E5476" s="1" t="s">
        <v>139</v>
      </c>
      <c r="F5476" s="1" t="s">
        <v>24367</v>
      </c>
      <c r="G5476" s="14">
        <v>919449604446</v>
      </c>
      <c r="H5476" s="1" t="s">
        <v>132</v>
      </c>
      <c r="I5476" s="1" t="s">
        <v>33</v>
      </c>
      <c r="J5476" s="1" t="s">
        <v>47297</v>
      </c>
      <c r="K5476" s="3" t="s">
        <v>17</v>
      </c>
      <c r="L5476" s="1" t="s">
        <v>47325</v>
      </c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1"/>
      <c r="AA5476" s="1" t="s">
        <v>16</v>
      </c>
      <c r="AB5476" s="3" t="s">
        <v>12</v>
      </c>
      <c r="AC5476" s="23" t="s">
        <v>37802</v>
      </c>
      <c r="AD5476" s="23" t="s">
        <v>43249</v>
      </c>
      <c r="AE5476" t="s">
        <v>35409</v>
      </c>
    </row>
    <row r="5477" spans="1:31" ht="14.25" customHeight="1">
      <c r="A5477" s="1">
        <v>5476</v>
      </c>
      <c r="B5477" s="1" t="s">
        <v>54</v>
      </c>
      <c r="C5477" s="1" t="s">
        <v>7244</v>
      </c>
      <c r="D5477" s="1" t="s">
        <v>5572</v>
      </c>
      <c r="E5477" s="1" t="s">
        <v>506</v>
      </c>
      <c r="F5477" s="1" t="s">
        <v>34085</v>
      </c>
      <c r="G5477" s="14">
        <v>919064140094</v>
      </c>
      <c r="H5477" s="1" t="s">
        <v>20</v>
      </c>
      <c r="I5477" s="1" t="s">
        <v>41</v>
      </c>
      <c r="J5477" s="1" t="s">
        <v>47297</v>
      </c>
      <c r="K5477" s="3" t="s">
        <v>17</v>
      </c>
      <c r="L5477" s="1" t="s">
        <v>47325</v>
      </c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1"/>
      <c r="AA5477" s="1" t="s">
        <v>16</v>
      </c>
      <c r="AB5477" s="3" t="s">
        <v>12</v>
      </c>
      <c r="AC5477" s="23" t="s">
        <v>37802</v>
      </c>
      <c r="AD5477" s="23" t="s">
        <v>43250</v>
      </c>
      <c r="AE5477" t="s">
        <v>35410</v>
      </c>
    </row>
    <row r="5478" spans="1:31" ht="14.25" customHeight="1">
      <c r="A5478" s="1">
        <v>5477</v>
      </c>
      <c r="B5478" s="9" t="s">
        <v>6</v>
      </c>
      <c r="C5478" s="1" t="s">
        <v>7267</v>
      </c>
      <c r="D5478" s="1" t="s">
        <v>39</v>
      </c>
      <c r="E5478" s="1" t="s">
        <v>487</v>
      </c>
      <c r="F5478" s="1" t="s">
        <v>24389</v>
      </c>
      <c r="G5478" s="14">
        <v>91600144949</v>
      </c>
      <c r="H5478" s="1" t="s">
        <v>15</v>
      </c>
      <c r="I5478" s="1" t="s">
        <v>9</v>
      </c>
      <c r="J5478" s="1" t="s">
        <v>47297</v>
      </c>
      <c r="K5478" s="3" t="s">
        <v>213</v>
      </c>
      <c r="L5478" s="1" t="s">
        <v>47325</v>
      </c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1"/>
      <c r="AA5478" s="1" t="s">
        <v>16</v>
      </c>
      <c r="AB5478" s="3" t="s">
        <v>12</v>
      </c>
      <c r="AC5478" s="23" t="s">
        <v>37802</v>
      </c>
      <c r="AD5478" s="23" t="s">
        <v>43251</v>
      </c>
      <c r="AE5478" t="s">
        <v>35399</v>
      </c>
    </row>
    <row r="5479" spans="1:31" ht="14.25" customHeight="1">
      <c r="A5479" s="1">
        <v>5478</v>
      </c>
      <c r="B5479" s="9" t="s">
        <v>6</v>
      </c>
      <c r="C5479" s="1" t="s">
        <v>7269</v>
      </c>
      <c r="D5479" s="1" t="s">
        <v>3722</v>
      </c>
      <c r="E5479" s="1" t="s">
        <v>32</v>
      </c>
      <c r="F5479" s="1" t="s">
        <v>24391</v>
      </c>
      <c r="G5479" s="14">
        <v>9144046449</v>
      </c>
      <c r="H5479" s="1" t="s">
        <v>37</v>
      </c>
      <c r="I5479" s="1" t="s">
        <v>41</v>
      </c>
      <c r="J5479" s="1" t="s">
        <v>47297</v>
      </c>
      <c r="K5479" s="3" t="s">
        <v>63</v>
      </c>
      <c r="L5479" s="1" t="s">
        <v>47325</v>
      </c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1"/>
      <c r="AA5479" s="1" t="s">
        <v>16</v>
      </c>
      <c r="AB5479" s="3" t="s">
        <v>12</v>
      </c>
      <c r="AC5479" s="23" t="s">
        <v>37802</v>
      </c>
      <c r="AD5479" s="23" t="s">
        <v>43252</v>
      </c>
      <c r="AE5479" t="s">
        <v>35410</v>
      </c>
    </row>
    <row r="5480" spans="1:31" ht="14.25" customHeight="1">
      <c r="A5480" s="1">
        <v>5479</v>
      </c>
      <c r="B5480" s="9" t="s">
        <v>6</v>
      </c>
      <c r="C5480" s="1" t="s">
        <v>7274</v>
      </c>
      <c r="D5480" s="1" t="s">
        <v>7275</v>
      </c>
      <c r="E5480" s="1" t="s">
        <v>7276</v>
      </c>
      <c r="F5480" s="1" t="s">
        <v>24394</v>
      </c>
      <c r="G5480" s="14">
        <v>919404964</v>
      </c>
      <c r="H5480" s="1" t="s">
        <v>8</v>
      </c>
      <c r="I5480" s="1" t="s">
        <v>41</v>
      </c>
      <c r="J5480" s="1" t="s">
        <v>47297</v>
      </c>
      <c r="K5480" s="3" t="s">
        <v>17</v>
      </c>
      <c r="L5480" s="1" t="s">
        <v>47325</v>
      </c>
      <c r="M5480" s="4" t="s">
        <v>42</v>
      </c>
      <c r="N5480" s="3" t="str">
        <f>J5480</f>
        <v>[&lt;30 Lacs -50 Lacs]</v>
      </c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1"/>
      <c r="AA5480" s="1" t="s">
        <v>16</v>
      </c>
      <c r="AB5480" s="3" t="s">
        <v>12</v>
      </c>
      <c r="AC5480" s="23" t="s">
        <v>37802</v>
      </c>
      <c r="AD5480" s="23" t="s">
        <v>43253</v>
      </c>
      <c r="AE5480" t="s">
        <v>35399</v>
      </c>
    </row>
    <row r="5481" spans="1:31" ht="14.25" customHeight="1">
      <c r="A5481" s="1">
        <v>5480</v>
      </c>
      <c r="B5481" s="9" t="s">
        <v>6</v>
      </c>
      <c r="C5481" s="1" t="s">
        <v>7287</v>
      </c>
      <c r="D5481" s="1" t="s">
        <v>37503</v>
      </c>
      <c r="E5481" s="1" t="s">
        <v>36888</v>
      </c>
      <c r="F5481" s="1" t="s">
        <v>24402</v>
      </c>
      <c r="G5481" s="14">
        <v>919601144144</v>
      </c>
      <c r="H5481" s="1" t="s">
        <v>132</v>
      </c>
      <c r="I5481" s="1" t="s">
        <v>62</v>
      </c>
      <c r="J5481" s="1" t="s">
        <v>47297</v>
      </c>
      <c r="K5481" s="3" t="s">
        <v>17</v>
      </c>
      <c r="L5481" s="1" t="s">
        <v>47325</v>
      </c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1"/>
      <c r="AA5481" s="1" t="s">
        <v>16</v>
      </c>
      <c r="AB5481" s="3" t="s">
        <v>12</v>
      </c>
      <c r="AC5481" s="23" t="s">
        <v>37802</v>
      </c>
      <c r="AD5481" s="23" t="s">
        <v>43254</v>
      </c>
      <c r="AE5481" t="s">
        <v>35409</v>
      </c>
    </row>
    <row r="5482" spans="1:31" ht="14.25" customHeight="1">
      <c r="A5482" s="1">
        <v>5481</v>
      </c>
      <c r="B5482" s="9" t="s">
        <v>6</v>
      </c>
      <c r="C5482" s="1" t="s">
        <v>7288</v>
      </c>
      <c r="D5482" s="1" t="s">
        <v>1046</v>
      </c>
      <c r="E5482" s="1" t="s">
        <v>7289</v>
      </c>
      <c r="F5482" s="1" t="s">
        <v>24403</v>
      </c>
      <c r="G5482" s="14">
        <v>919664414646</v>
      </c>
      <c r="H5482" s="1" t="s">
        <v>37</v>
      </c>
      <c r="I5482" s="1" t="s">
        <v>9</v>
      </c>
      <c r="J5482" s="1" t="s">
        <v>47297</v>
      </c>
      <c r="K5482" s="3" t="s">
        <v>42</v>
      </c>
      <c r="L5482" s="1" t="s">
        <v>47325</v>
      </c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1"/>
      <c r="AA5482" s="1" t="s">
        <v>16</v>
      </c>
      <c r="AB5482" s="3" t="s">
        <v>12</v>
      </c>
      <c r="AC5482" s="23" t="s">
        <v>37802</v>
      </c>
      <c r="AD5482" s="23" t="s">
        <v>38384</v>
      </c>
      <c r="AE5482" t="s">
        <v>35394</v>
      </c>
    </row>
    <row r="5483" spans="1:31" ht="14.25" customHeight="1">
      <c r="A5483" s="1">
        <v>5482</v>
      </c>
      <c r="B5483" s="9" t="s">
        <v>6</v>
      </c>
      <c r="C5483" s="1" t="s">
        <v>7304</v>
      </c>
      <c r="D5483" s="1" t="s">
        <v>463</v>
      </c>
      <c r="E5483" s="1" t="s">
        <v>410</v>
      </c>
      <c r="F5483" s="1" t="s">
        <v>24409</v>
      </c>
      <c r="G5483" s="14">
        <v>914160196446</v>
      </c>
      <c r="H5483" s="1" t="s">
        <v>8</v>
      </c>
      <c r="I5483" s="1" t="s">
        <v>62</v>
      </c>
      <c r="J5483" s="1" t="s">
        <v>47297</v>
      </c>
      <c r="K5483" s="3" t="s">
        <v>17</v>
      </c>
      <c r="L5483" s="1" t="s">
        <v>47325</v>
      </c>
      <c r="M5483" s="4" t="s">
        <v>42</v>
      </c>
      <c r="N5483" s="3" t="str">
        <f>J5483</f>
        <v>[&lt;30 Lacs -50 Lacs]</v>
      </c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1"/>
      <c r="AA5483" s="1" t="s">
        <v>16</v>
      </c>
      <c r="AB5483" s="3" t="s">
        <v>12</v>
      </c>
      <c r="AC5483" s="23" t="s">
        <v>37802</v>
      </c>
      <c r="AD5483" s="23" t="s">
        <v>42590</v>
      </c>
      <c r="AE5483" t="s">
        <v>35399</v>
      </c>
    </row>
    <row r="5484" spans="1:31" ht="14.25" customHeight="1">
      <c r="A5484" s="1">
        <v>5483</v>
      </c>
      <c r="B5484" s="1" t="s">
        <v>54</v>
      </c>
      <c r="C5484" s="1" t="s">
        <v>7309</v>
      </c>
      <c r="D5484" s="1" t="s">
        <v>176</v>
      </c>
      <c r="E5484" s="1" t="s">
        <v>139</v>
      </c>
      <c r="F5484" s="1" t="s">
        <v>24414</v>
      </c>
      <c r="G5484" s="14">
        <v>919994409444</v>
      </c>
      <c r="H5484" s="1" t="s">
        <v>20</v>
      </c>
      <c r="I5484" s="1" t="s">
        <v>41</v>
      </c>
      <c r="J5484" s="1" t="s">
        <v>47297</v>
      </c>
      <c r="K5484" s="3" t="s">
        <v>17</v>
      </c>
      <c r="L5484" s="1" t="s">
        <v>47325</v>
      </c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1"/>
      <c r="AA5484" s="1" t="s">
        <v>16</v>
      </c>
      <c r="AB5484" s="3" t="s">
        <v>12</v>
      </c>
      <c r="AC5484" s="23" t="s">
        <v>37802</v>
      </c>
      <c r="AD5484" s="23" t="s">
        <v>43255</v>
      </c>
      <c r="AE5484" t="s">
        <v>35409</v>
      </c>
    </row>
    <row r="5485" spans="1:31" ht="14.25" customHeight="1">
      <c r="A5485" s="1">
        <v>5484</v>
      </c>
      <c r="B5485" s="9" t="s">
        <v>6</v>
      </c>
      <c r="C5485" s="1" t="s">
        <v>7310</v>
      </c>
      <c r="D5485" s="1" t="s">
        <v>636</v>
      </c>
      <c r="E5485" s="1" t="s">
        <v>3591</v>
      </c>
      <c r="F5485" s="1" t="s">
        <v>34089</v>
      </c>
      <c r="G5485" s="14">
        <v>919199104</v>
      </c>
      <c r="H5485" s="1" t="s">
        <v>15</v>
      </c>
      <c r="I5485" s="1" t="s">
        <v>9</v>
      </c>
      <c r="J5485" s="1" t="s">
        <v>47297</v>
      </c>
      <c r="K5485" s="3" t="s">
        <v>17</v>
      </c>
      <c r="L5485" s="1" t="s">
        <v>47325</v>
      </c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1"/>
      <c r="AA5485" s="1" t="s">
        <v>16</v>
      </c>
      <c r="AB5485" s="3" t="s">
        <v>12</v>
      </c>
      <c r="AC5485" s="23" t="s">
        <v>37802</v>
      </c>
      <c r="AD5485" s="23" t="s">
        <v>43256</v>
      </c>
      <c r="AE5485" t="s">
        <v>35399</v>
      </c>
    </row>
    <row r="5486" spans="1:31" ht="14.25" customHeight="1">
      <c r="A5486" s="1">
        <v>5485</v>
      </c>
      <c r="B5486" s="9" t="s">
        <v>6</v>
      </c>
      <c r="C5486" s="1" t="s">
        <v>7317</v>
      </c>
      <c r="D5486" s="1" t="s">
        <v>4798</v>
      </c>
      <c r="E5486" s="1" t="s">
        <v>7318</v>
      </c>
      <c r="F5486" s="1" t="s">
        <v>31872</v>
      </c>
      <c r="G5486" s="14">
        <v>919444444196</v>
      </c>
      <c r="H5486" s="1" t="s">
        <v>15</v>
      </c>
      <c r="I5486" s="1" t="s">
        <v>41</v>
      </c>
      <c r="J5486" s="1" t="s">
        <v>47297</v>
      </c>
      <c r="K5486" s="3" t="s">
        <v>17</v>
      </c>
      <c r="L5486" s="1" t="s">
        <v>47325</v>
      </c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1"/>
      <c r="AA5486" s="1" t="s">
        <v>16</v>
      </c>
      <c r="AB5486" s="3" t="s">
        <v>12</v>
      </c>
      <c r="AC5486" s="23" t="s">
        <v>37802</v>
      </c>
      <c r="AD5486" s="23" t="s">
        <v>43257</v>
      </c>
      <c r="AE5486" t="s">
        <v>35409</v>
      </c>
    </row>
    <row r="5487" spans="1:31" ht="14.25" customHeight="1">
      <c r="A5487" s="1">
        <v>5486</v>
      </c>
      <c r="B5487" s="9" t="s">
        <v>6</v>
      </c>
      <c r="C5487" s="1" t="s">
        <v>7320</v>
      </c>
      <c r="D5487" s="1" t="s">
        <v>7321</v>
      </c>
      <c r="E5487" s="1" t="s">
        <v>447</v>
      </c>
      <c r="F5487" s="1" t="s">
        <v>24417</v>
      </c>
      <c r="G5487" s="14">
        <v>919099044694</v>
      </c>
      <c r="H5487" s="1" t="s">
        <v>15</v>
      </c>
      <c r="I5487" s="1" t="s">
        <v>9</v>
      </c>
      <c r="J5487" s="1" t="s">
        <v>47297</v>
      </c>
      <c r="K5487" s="3" t="s">
        <v>17</v>
      </c>
      <c r="L5487" s="1" t="s">
        <v>47325</v>
      </c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1"/>
      <c r="AA5487" s="1" t="s">
        <v>16</v>
      </c>
      <c r="AB5487" s="3" t="s">
        <v>12</v>
      </c>
      <c r="AC5487" s="23" t="s">
        <v>37802</v>
      </c>
      <c r="AD5487" s="23" t="s">
        <v>43258</v>
      </c>
      <c r="AE5487" t="s">
        <v>35394</v>
      </c>
    </row>
    <row r="5488" spans="1:31" ht="14.25" customHeight="1">
      <c r="A5488" s="1">
        <v>5487</v>
      </c>
      <c r="B5488" s="9" t="s">
        <v>6</v>
      </c>
      <c r="C5488" s="1" t="s">
        <v>7325</v>
      </c>
      <c r="D5488" s="1" t="s">
        <v>3071</v>
      </c>
      <c r="E5488" s="1" t="s">
        <v>7326</v>
      </c>
      <c r="F5488" s="1" t="s">
        <v>24419</v>
      </c>
      <c r="G5488" s="14">
        <v>919099161466</v>
      </c>
      <c r="H5488" s="1" t="s">
        <v>37</v>
      </c>
      <c r="I5488" s="1" t="s">
        <v>41</v>
      </c>
      <c r="J5488" s="1" t="s">
        <v>47297</v>
      </c>
      <c r="K5488" s="3" t="s">
        <v>17</v>
      </c>
      <c r="L5488" s="1" t="s">
        <v>47325</v>
      </c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1"/>
      <c r="AA5488" s="1" t="s">
        <v>16</v>
      </c>
      <c r="AB5488" s="3" t="s">
        <v>12</v>
      </c>
      <c r="AC5488" s="23" t="s">
        <v>37802</v>
      </c>
      <c r="AD5488" s="23" t="s">
        <v>43259</v>
      </c>
      <c r="AE5488" t="s">
        <v>35409</v>
      </c>
    </row>
    <row r="5489" spans="1:31" ht="14.25" customHeight="1">
      <c r="A5489" s="1">
        <v>5488</v>
      </c>
      <c r="B5489" s="9" t="s">
        <v>6</v>
      </c>
      <c r="C5489" s="1" t="s">
        <v>7351</v>
      </c>
      <c r="D5489" s="1" t="s">
        <v>446</v>
      </c>
      <c r="E5489" s="1" t="s">
        <v>362</v>
      </c>
      <c r="F5489" s="1" t="s">
        <v>24432</v>
      </c>
      <c r="G5489" s="14">
        <v>919909149409</v>
      </c>
      <c r="H5489" s="1" t="s">
        <v>20</v>
      </c>
      <c r="I5489" s="1" t="s">
        <v>41</v>
      </c>
      <c r="J5489" s="1" t="s">
        <v>47297</v>
      </c>
      <c r="K5489" s="3" t="s">
        <v>17</v>
      </c>
      <c r="L5489" s="1" t="s">
        <v>47325</v>
      </c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1"/>
      <c r="AA5489" s="1" t="s">
        <v>16</v>
      </c>
      <c r="AB5489" s="3" t="s">
        <v>12</v>
      </c>
      <c r="AC5489" s="23" t="s">
        <v>37802</v>
      </c>
      <c r="AD5489" s="23" t="s">
        <v>43260</v>
      </c>
      <c r="AE5489" t="s">
        <v>35394</v>
      </c>
    </row>
    <row r="5490" spans="1:31" ht="14.25" customHeight="1">
      <c r="A5490" s="1">
        <v>5489</v>
      </c>
      <c r="B5490" s="9" t="s">
        <v>6</v>
      </c>
      <c r="C5490" s="1" t="s">
        <v>7362</v>
      </c>
      <c r="D5490" s="1" t="s">
        <v>4417</v>
      </c>
      <c r="E5490" s="1" t="s">
        <v>40</v>
      </c>
      <c r="F5490" s="1" t="s">
        <v>24436</v>
      </c>
      <c r="G5490" s="14">
        <v>91494040044</v>
      </c>
      <c r="H5490" s="1" t="s">
        <v>8</v>
      </c>
      <c r="I5490" s="1" t="s">
        <v>33</v>
      </c>
      <c r="J5490" s="1" t="s">
        <v>47297</v>
      </c>
      <c r="K5490" s="3" t="s">
        <v>42</v>
      </c>
      <c r="L5490" s="1" t="s">
        <v>47325</v>
      </c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1"/>
      <c r="AA5490" s="1" t="s">
        <v>16</v>
      </c>
      <c r="AB5490" s="3" t="s">
        <v>12</v>
      </c>
      <c r="AC5490" s="23" t="s">
        <v>37802</v>
      </c>
      <c r="AD5490" s="23" t="s">
        <v>43261</v>
      </c>
      <c r="AE5490" t="s">
        <v>35394</v>
      </c>
    </row>
    <row r="5491" spans="1:31" ht="14.25" customHeight="1">
      <c r="A5491" s="1">
        <v>5490</v>
      </c>
      <c r="B5491" s="1" t="s">
        <v>54</v>
      </c>
      <c r="C5491" s="1" t="s">
        <v>7369</v>
      </c>
      <c r="D5491" s="1" t="s">
        <v>11294</v>
      </c>
      <c r="E5491" s="1" t="s">
        <v>36889</v>
      </c>
      <c r="F5491" s="1" t="s">
        <v>24440</v>
      </c>
      <c r="G5491" s="14">
        <v>919444914461</v>
      </c>
      <c r="H5491" s="1" t="s">
        <v>20</v>
      </c>
      <c r="I5491" s="1" t="s">
        <v>62</v>
      </c>
      <c r="J5491" s="1" t="s">
        <v>47297</v>
      </c>
      <c r="K5491" s="3" t="s">
        <v>17</v>
      </c>
      <c r="L5491" s="1" t="s">
        <v>47325</v>
      </c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1"/>
      <c r="AA5491" s="1" t="s">
        <v>16</v>
      </c>
      <c r="AB5491" s="3" t="s">
        <v>12</v>
      </c>
      <c r="AC5491" s="23" t="s">
        <v>37802</v>
      </c>
      <c r="AD5491" s="23" t="s">
        <v>43262</v>
      </c>
      <c r="AE5491" t="s">
        <v>35399</v>
      </c>
    </row>
    <row r="5492" spans="1:31" ht="14.25" customHeight="1">
      <c r="A5492" s="1">
        <v>5491</v>
      </c>
      <c r="B5492" s="1" t="s">
        <v>54</v>
      </c>
      <c r="C5492" s="1" t="s">
        <v>7380</v>
      </c>
      <c r="D5492" s="1" t="s">
        <v>1160</v>
      </c>
      <c r="E5492" s="1" t="s">
        <v>788</v>
      </c>
      <c r="F5492" s="1" t="s">
        <v>24447</v>
      </c>
      <c r="G5492" s="14">
        <v>919099416404</v>
      </c>
      <c r="H5492" s="1" t="s">
        <v>20</v>
      </c>
      <c r="I5492" s="1" t="s">
        <v>41</v>
      </c>
      <c r="J5492" s="1" t="s">
        <v>47297</v>
      </c>
      <c r="K5492" s="3" t="s">
        <v>17</v>
      </c>
      <c r="L5492" s="1" t="s">
        <v>47325</v>
      </c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1"/>
      <c r="AA5492" s="1" t="s">
        <v>16</v>
      </c>
      <c r="AB5492" s="3" t="s">
        <v>12</v>
      </c>
      <c r="AC5492" s="23" t="s">
        <v>37802</v>
      </c>
      <c r="AD5492" s="23" t="s">
        <v>43263</v>
      </c>
      <c r="AE5492" t="s">
        <v>35410</v>
      </c>
    </row>
    <row r="5493" spans="1:31" ht="14.25" customHeight="1">
      <c r="A5493" s="1">
        <v>5492</v>
      </c>
      <c r="B5493" s="1" t="s">
        <v>54</v>
      </c>
      <c r="C5493" s="1" t="s">
        <v>7406</v>
      </c>
      <c r="D5493" s="1" t="s">
        <v>35755</v>
      </c>
      <c r="E5493" s="1" t="s">
        <v>36890</v>
      </c>
      <c r="F5493" s="1" t="s">
        <v>24463</v>
      </c>
      <c r="G5493" s="14">
        <v>919444164169</v>
      </c>
      <c r="H5493" s="1" t="s">
        <v>20</v>
      </c>
      <c r="I5493" s="1" t="s">
        <v>41</v>
      </c>
      <c r="J5493" s="1" t="s">
        <v>47297</v>
      </c>
      <c r="K5493" s="3" t="s">
        <v>17</v>
      </c>
      <c r="L5493" s="1" t="s">
        <v>47325</v>
      </c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1"/>
      <c r="AA5493" s="1" t="s">
        <v>16</v>
      </c>
      <c r="AB5493" s="3" t="s">
        <v>12</v>
      </c>
      <c r="AC5493" s="23" t="s">
        <v>37802</v>
      </c>
      <c r="AD5493" s="23" t="s">
        <v>43264</v>
      </c>
      <c r="AE5493" t="s">
        <v>35409</v>
      </c>
    </row>
    <row r="5494" spans="1:31" ht="14.25" customHeight="1">
      <c r="A5494" s="1">
        <v>5493</v>
      </c>
      <c r="B5494" s="1" t="s">
        <v>54</v>
      </c>
      <c r="C5494" s="1" t="s">
        <v>7409</v>
      </c>
      <c r="D5494" s="1" t="s">
        <v>350</v>
      </c>
      <c r="E5494" s="1" t="s">
        <v>3162</v>
      </c>
      <c r="F5494" s="1" t="s">
        <v>34099</v>
      </c>
      <c r="G5494" s="14">
        <v>91944644664</v>
      </c>
      <c r="H5494" s="1" t="s">
        <v>20</v>
      </c>
      <c r="I5494" s="1" t="s">
        <v>41</v>
      </c>
      <c r="J5494" s="1" t="s">
        <v>47297</v>
      </c>
      <c r="K5494" s="3" t="s">
        <v>17</v>
      </c>
      <c r="L5494" s="1" t="s">
        <v>47325</v>
      </c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1"/>
      <c r="AA5494" s="1" t="s">
        <v>16</v>
      </c>
      <c r="AB5494" s="3" t="s">
        <v>12</v>
      </c>
      <c r="AC5494" s="23" t="s">
        <v>37802</v>
      </c>
      <c r="AD5494" s="23" t="s">
        <v>43265</v>
      </c>
      <c r="AE5494" t="s">
        <v>35410</v>
      </c>
    </row>
    <row r="5495" spans="1:31" ht="14.25" customHeight="1">
      <c r="A5495" s="1">
        <v>5494</v>
      </c>
      <c r="B5495" s="1" t="s">
        <v>54</v>
      </c>
      <c r="C5495" s="1" t="s">
        <v>7426</v>
      </c>
      <c r="D5495" s="1" t="s">
        <v>2402</v>
      </c>
      <c r="E5495" s="1" t="s">
        <v>139</v>
      </c>
      <c r="F5495" s="1" t="s">
        <v>24476</v>
      </c>
      <c r="G5495" s="14">
        <v>91969961644</v>
      </c>
      <c r="H5495" s="1" t="s">
        <v>8</v>
      </c>
      <c r="I5495" s="1" t="s">
        <v>33</v>
      </c>
      <c r="J5495" s="1" t="s">
        <v>47297</v>
      </c>
      <c r="K5495" s="3" t="s">
        <v>42</v>
      </c>
      <c r="L5495" s="1" t="s">
        <v>47325</v>
      </c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1"/>
      <c r="AA5495" s="1" t="s">
        <v>16</v>
      </c>
      <c r="AB5495" s="3" t="s">
        <v>12</v>
      </c>
      <c r="AC5495" s="23" t="s">
        <v>37802</v>
      </c>
      <c r="AD5495" s="23" t="s">
        <v>42736</v>
      </c>
      <c r="AE5495" t="s">
        <v>35399</v>
      </c>
    </row>
    <row r="5496" spans="1:31" ht="14.25" customHeight="1">
      <c r="A5496" s="1">
        <v>5495</v>
      </c>
      <c r="B5496" s="1" t="s">
        <v>54</v>
      </c>
      <c r="C5496" s="1" t="s">
        <v>7438</v>
      </c>
      <c r="D5496" s="1" t="s">
        <v>1576</v>
      </c>
      <c r="E5496" s="1" t="s">
        <v>362</v>
      </c>
      <c r="F5496" s="1" t="s">
        <v>7439</v>
      </c>
      <c r="G5496" s="14">
        <v>91990904661</v>
      </c>
      <c r="H5496" s="1" t="s">
        <v>20</v>
      </c>
      <c r="I5496" s="1" t="s">
        <v>41</v>
      </c>
      <c r="J5496" s="1" t="s">
        <v>47297</v>
      </c>
      <c r="K5496" s="3" t="s">
        <v>17</v>
      </c>
      <c r="L5496" s="1" t="s">
        <v>47325</v>
      </c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1"/>
      <c r="AA5496" s="1" t="s">
        <v>16</v>
      </c>
      <c r="AB5496" s="3" t="s">
        <v>12</v>
      </c>
      <c r="AC5496" s="23" t="s">
        <v>37802</v>
      </c>
      <c r="AD5496" s="23" t="s">
        <v>43266</v>
      </c>
      <c r="AE5496" t="s">
        <v>35394</v>
      </c>
    </row>
    <row r="5497" spans="1:31" ht="14.25" customHeight="1">
      <c r="A5497" s="1">
        <v>5496</v>
      </c>
      <c r="B5497" s="1" t="s">
        <v>54</v>
      </c>
      <c r="C5497" s="1" t="s">
        <v>7440</v>
      </c>
      <c r="D5497" s="1" t="s">
        <v>727</v>
      </c>
      <c r="E5497" s="1" t="s">
        <v>3959</v>
      </c>
      <c r="F5497" s="1" t="s">
        <v>24483</v>
      </c>
      <c r="G5497" s="14">
        <v>91999440900</v>
      </c>
      <c r="H5497" s="1" t="s">
        <v>20</v>
      </c>
      <c r="I5497" s="1" t="s">
        <v>41</v>
      </c>
      <c r="J5497" s="1" t="s">
        <v>47297</v>
      </c>
      <c r="K5497" s="3" t="s">
        <v>17</v>
      </c>
      <c r="L5497" s="1" t="s">
        <v>47325</v>
      </c>
      <c r="M5497" s="4" t="s">
        <v>42</v>
      </c>
      <c r="N5497" s="3" t="str">
        <f t="shared" ref="N5497:N5499" si="157">J5497</f>
        <v>[&lt;30 Lacs -50 Lacs]</v>
      </c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1"/>
      <c r="AA5497" s="1" t="s">
        <v>16</v>
      </c>
      <c r="AB5497" s="3" t="s">
        <v>12</v>
      </c>
      <c r="AC5497" s="23" t="s">
        <v>37802</v>
      </c>
      <c r="AD5497" s="23" t="s">
        <v>43267</v>
      </c>
      <c r="AE5497" t="s">
        <v>35399</v>
      </c>
    </row>
    <row r="5498" spans="1:31" ht="14.25" customHeight="1">
      <c r="A5498" s="1">
        <v>5497</v>
      </c>
      <c r="B5498" s="1" t="s">
        <v>54</v>
      </c>
      <c r="C5498" s="1" t="s">
        <v>7445</v>
      </c>
      <c r="D5498" s="1" t="s">
        <v>463</v>
      </c>
      <c r="E5498" s="1" t="s">
        <v>36891</v>
      </c>
      <c r="F5498" s="1" t="s">
        <v>24485</v>
      </c>
      <c r="G5498" s="14">
        <v>9144044644</v>
      </c>
      <c r="H5498" s="1" t="s">
        <v>20</v>
      </c>
      <c r="I5498" s="1" t="s">
        <v>9</v>
      </c>
      <c r="J5498" s="1" t="s">
        <v>47297</v>
      </c>
      <c r="K5498" s="3" t="s">
        <v>17</v>
      </c>
      <c r="L5498" s="1" t="s">
        <v>47325</v>
      </c>
      <c r="M5498" s="4" t="s">
        <v>42</v>
      </c>
      <c r="N5498" s="3" t="str">
        <f t="shared" si="157"/>
        <v>[&lt;30 Lacs -50 Lacs]</v>
      </c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1"/>
      <c r="AA5498" s="1" t="s">
        <v>16</v>
      </c>
      <c r="AB5498" s="3" t="s">
        <v>12</v>
      </c>
      <c r="AC5498" s="23" t="s">
        <v>37802</v>
      </c>
      <c r="AD5498" s="23" t="s">
        <v>43268</v>
      </c>
      <c r="AE5498" t="s">
        <v>35409</v>
      </c>
    </row>
    <row r="5499" spans="1:31" ht="14.25" customHeight="1">
      <c r="A5499" s="1">
        <v>5498</v>
      </c>
      <c r="B5499" s="9" t="s">
        <v>6</v>
      </c>
      <c r="C5499" s="1" t="s">
        <v>7451</v>
      </c>
      <c r="D5499" s="1" t="s">
        <v>4417</v>
      </c>
      <c r="E5499" s="1" t="s">
        <v>7452</v>
      </c>
      <c r="F5499" s="1" t="s">
        <v>24489</v>
      </c>
      <c r="G5499" s="14">
        <v>919494444664</v>
      </c>
      <c r="H5499" s="1" t="s">
        <v>8</v>
      </c>
      <c r="I5499" s="1" t="s">
        <v>41</v>
      </c>
      <c r="J5499" s="1" t="s">
        <v>47297</v>
      </c>
      <c r="K5499" s="3" t="s">
        <v>63</v>
      </c>
      <c r="L5499" s="1" t="s">
        <v>47325</v>
      </c>
      <c r="M5499" s="3" t="s">
        <v>213</v>
      </c>
      <c r="N5499" s="3" t="str">
        <f t="shared" si="157"/>
        <v>[&lt;30 Lacs -50 Lacs]</v>
      </c>
      <c r="O5499" s="3" t="s">
        <v>17</v>
      </c>
      <c r="P5499" s="3" t="s">
        <v>47297</v>
      </c>
      <c r="Q5499" s="3" t="s">
        <v>42</v>
      </c>
      <c r="R5499" s="3" t="s">
        <v>47297</v>
      </c>
      <c r="S5499" s="3" t="s">
        <v>27</v>
      </c>
      <c r="T5499" s="3" t="s">
        <v>47297</v>
      </c>
      <c r="U5499" s="3" t="s">
        <v>117</v>
      </c>
      <c r="V5499" s="3" t="s">
        <v>47297</v>
      </c>
      <c r="W5499" s="3" t="s">
        <v>178</v>
      </c>
      <c r="X5499" s="3" t="s">
        <v>47297</v>
      </c>
      <c r="Y5499" s="3" t="s">
        <v>171</v>
      </c>
      <c r="Z5499" s="1" t="s">
        <v>47297</v>
      </c>
      <c r="AA5499" s="1" t="s">
        <v>16</v>
      </c>
      <c r="AB5499" s="3" t="s">
        <v>12</v>
      </c>
      <c r="AC5499" s="23" t="s">
        <v>37802</v>
      </c>
      <c r="AD5499" s="23" t="s">
        <v>41490</v>
      </c>
      <c r="AE5499" t="s">
        <v>35409</v>
      </c>
    </row>
    <row r="5500" spans="1:31" ht="14.25" customHeight="1">
      <c r="A5500" s="1">
        <v>5499</v>
      </c>
      <c r="B5500" s="1" t="s">
        <v>54</v>
      </c>
      <c r="C5500" s="1" t="s">
        <v>7454</v>
      </c>
      <c r="D5500" s="1" t="s">
        <v>1636</v>
      </c>
      <c r="E5500" s="1" t="s">
        <v>131</v>
      </c>
      <c r="F5500" s="1" t="s">
        <v>24491</v>
      </c>
      <c r="G5500" s="14">
        <v>9166969166</v>
      </c>
      <c r="H5500" s="1" t="s">
        <v>20</v>
      </c>
      <c r="I5500" s="1" t="s">
        <v>41</v>
      </c>
      <c r="J5500" s="1" t="s">
        <v>47297</v>
      </c>
      <c r="K5500" s="3" t="s">
        <v>17</v>
      </c>
      <c r="L5500" s="1" t="s">
        <v>47325</v>
      </c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1"/>
      <c r="AA5500" s="1" t="s">
        <v>16</v>
      </c>
      <c r="AB5500" s="3" t="s">
        <v>12</v>
      </c>
      <c r="AC5500" s="23" t="s">
        <v>37802</v>
      </c>
      <c r="AD5500" s="23" t="s">
        <v>43269</v>
      </c>
      <c r="AE5500" t="s">
        <v>35399</v>
      </c>
    </row>
    <row r="5501" spans="1:31" ht="14.25" customHeight="1">
      <c r="A5501" s="1">
        <v>5500</v>
      </c>
      <c r="B5501" s="9" t="s">
        <v>6</v>
      </c>
      <c r="C5501" s="1" t="s">
        <v>7467</v>
      </c>
      <c r="D5501" s="1" t="s">
        <v>841</v>
      </c>
      <c r="E5501" s="1" t="s">
        <v>362</v>
      </c>
      <c r="F5501" s="1" t="s">
        <v>24500</v>
      </c>
      <c r="G5501" s="14">
        <v>9194964499</v>
      </c>
      <c r="H5501" s="1" t="s">
        <v>8</v>
      </c>
      <c r="I5501" s="1" t="s">
        <v>41</v>
      </c>
      <c r="J5501" s="1" t="s">
        <v>47297</v>
      </c>
      <c r="K5501" s="3" t="s">
        <v>17</v>
      </c>
      <c r="L5501" s="1" t="s">
        <v>47325</v>
      </c>
      <c r="M5501" s="4" t="s">
        <v>42</v>
      </c>
      <c r="N5501" s="3" t="str">
        <f>J5501</f>
        <v>[&lt;30 Lacs -50 Lacs]</v>
      </c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1"/>
      <c r="AA5501" s="1" t="s">
        <v>16</v>
      </c>
      <c r="AB5501" s="3" t="s">
        <v>12</v>
      </c>
      <c r="AC5501" s="23" t="s">
        <v>37802</v>
      </c>
      <c r="AD5501" s="23" t="s">
        <v>43270</v>
      </c>
      <c r="AE5501" t="s">
        <v>35410</v>
      </c>
    </row>
    <row r="5502" spans="1:31" ht="14.25" customHeight="1">
      <c r="A5502" s="1">
        <v>5501</v>
      </c>
      <c r="B5502" s="9" t="s">
        <v>6</v>
      </c>
      <c r="C5502" s="1" t="s">
        <v>7471</v>
      </c>
      <c r="D5502" s="1" t="s">
        <v>437</v>
      </c>
      <c r="E5502" s="1" t="s">
        <v>90</v>
      </c>
      <c r="F5502" s="1" t="s">
        <v>34103</v>
      </c>
      <c r="G5502" s="14">
        <v>91914491490</v>
      </c>
      <c r="H5502" s="1" t="s">
        <v>8</v>
      </c>
      <c r="I5502" s="1" t="s">
        <v>41</v>
      </c>
      <c r="J5502" s="1" t="s">
        <v>47297</v>
      </c>
      <c r="K5502" s="3" t="s">
        <v>17</v>
      </c>
      <c r="L5502" s="1" t="s">
        <v>47325</v>
      </c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1"/>
      <c r="AA5502" s="1" t="s">
        <v>16</v>
      </c>
      <c r="AB5502" s="3" t="s">
        <v>12</v>
      </c>
      <c r="AC5502" s="23" t="s">
        <v>37802</v>
      </c>
      <c r="AD5502" s="23" t="s">
        <v>43271</v>
      </c>
      <c r="AE5502" t="s">
        <v>35399</v>
      </c>
    </row>
    <row r="5503" spans="1:31" ht="14.25" customHeight="1">
      <c r="A5503" s="1">
        <v>5502</v>
      </c>
      <c r="B5503" s="1" t="s">
        <v>54</v>
      </c>
      <c r="C5503" s="1" t="s">
        <v>7478</v>
      </c>
      <c r="D5503" s="1" t="s">
        <v>351</v>
      </c>
      <c r="E5503" s="1" t="s">
        <v>36892</v>
      </c>
      <c r="F5503" s="1" t="s">
        <v>24506</v>
      </c>
      <c r="G5503" s="14">
        <v>919919644</v>
      </c>
      <c r="H5503" s="1" t="s">
        <v>8</v>
      </c>
      <c r="I5503" s="1" t="s">
        <v>62</v>
      </c>
      <c r="J5503" s="1" t="s">
        <v>47297</v>
      </c>
      <c r="K5503" s="3" t="s">
        <v>42</v>
      </c>
      <c r="L5503" s="1" t="s">
        <v>47325</v>
      </c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1"/>
      <c r="AA5503" s="1" t="s">
        <v>16</v>
      </c>
      <c r="AB5503" s="3" t="s">
        <v>12</v>
      </c>
      <c r="AC5503" s="23" t="s">
        <v>37802</v>
      </c>
      <c r="AD5503" s="23" t="s">
        <v>43272</v>
      </c>
      <c r="AE5503" t="s">
        <v>35394</v>
      </c>
    </row>
    <row r="5504" spans="1:31" ht="14.25" customHeight="1">
      <c r="A5504" s="1">
        <v>5503</v>
      </c>
      <c r="B5504" s="9" t="s">
        <v>6</v>
      </c>
      <c r="C5504" s="1" t="s">
        <v>7482</v>
      </c>
      <c r="D5504" s="1" t="s">
        <v>1436</v>
      </c>
      <c r="E5504" s="1" t="s">
        <v>362</v>
      </c>
      <c r="F5504" s="1" t="s">
        <v>31886</v>
      </c>
      <c r="G5504" s="14">
        <v>919904466</v>
      </c>
      <c r="H5504" s="1" t="s">
        <v>37</v>
      </c>
      <c r="I5504" s="1" t="s">
        <v>41</v>
      </c>
      <c r="J5504" s="1" t="s">
        <v>47297</v>
      </c>
      <c r="K5504" s="3" t="s">
        <v>17</v>
      </c>
      <c r="L5504" s="1" t="s">
        <v>47325</v>
      </c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1"/>
      <c r="AA5504" s="1" t="s">
        <v>16</v>
      </c>
      <c r="AB5504" s="3" t="s">
        <v>12</v>
      </c>
      <c r="AC5504" s="23" t="s">
        <v>37802</v>
      </c>
      <c r="AD5504" s="23" t="s">
        <v>43273</v>
      </c>
      <c r="AE5504" t="s">
        <v>35399</v>
      </c>
    </row>
    <row r="5505" spans="1:31" ht="14.25" customHeight="1">
      <c r="A5505" s="1">
        <v>5504</v>
      </c>
      <c r="B5505" s="9" t="s">
        <v>6</v>
      </c>
      <c r="C5505" s="1" t="s">
        <v>7496</v>
      </c>
      <c r="D5505" s="1" t="s">
        <v>1631</v>
      </c>
      <c r="E5505" s="1" t="s">
        <v>911</v>
      </c>
      <c r="F5505" s="1" t="s">
        <v>34106</v>
      </c>
      <c r="G5505" s="14">
        <v>9199664494</v>
      </c>
      <c r="H5505" s="1" t="s">
        <v>8</v>
      </c>
      <c r="I5505" s="1" t="s">
        <v>62</v>
      </c>
      <c r="J5505" s="1" t="s">
        <v>47297</v>
      </c>
      <c r="K5505" s="3" t="s">
        <v>213</v>
      </c>
      <c r="L5505" s="1" t="s">
        <v>47325</v>
      </c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1"/>
      <c r="AA5505" s="1" t="s">
        <v>16</v>
      </c>
      <c r="AB5505" s="3" t="s">
        <v>12</v>
      </c>
      <c r="AC5505" s="23" t="s">
        <v>37802</v>
      </c>
      <c r="AD5505" s="23" t="s">
        <v>43274</v>
      </c>
      <c r="AE5505" t="s">
        <v>35409</v>
      </c>
    </row>
    <row r="5506" spans="1:31" ht="14.25" customHeight="1">
      <c r="A5506" s="1">
        <v>5505</v>
      </c>
      <c r="B5506" s="1" t="s">
        <v>54</v>
      </c>
      <c r="C5506" s="1" t="s">
        <v>7500</v>
      </c>
      <c r="D5506" s="1" t="s">
        <v>1209</v>
      </c>
      <c r="E5506" s="1" t="s">
        <v>7501</v>
      </c>
      <c r="F5506" s="1" t="s">
        <v>31889</v>
      </c>
      <c r="G5506" s="14">
        <v>919444009660</v>
      </c>
      <c r="H5506" s="1" t="s">
        <v>15</v>
      </c>
      <c r="I5506" s="1" t="s">
        <v>9</v>
      </c>
      <c r="J5506" s="1" t="s">
        <v>47297</v>
      </c>
      <c r="K5506" s="3" t="s">
        <v>17</v>
      </c>
      <c r="L5506" s="1" t="s">
        <v>47325</v>
      </c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1"/>
      <c r="AA5506" s="1" t="s">
        <v>16</v>
      </c>
      <c r="AB5506" s="3" t="s">
        <v>12</v>
      </c>
      <c r="AC5506" s="23" t="s">
        <v>37802</v>
      </c>
      <c r="AD5506" s="23" t="s">
        <v>43275</v>
      </c>
      <c r="AE5506" t="s">
        <v>35394</v>
      </c>
    </row>
    <row r="5507" spans="1:31" ht="14.25" customHeight="1">
      <c r="A5507" s="1">
        <v>5506</v>
      </c>
      <c r="B5507" s="9" t="s">
        <v>6</v>
      </c>
      <c r="C5507" s="1" t="s">
        <v>7515</v>
      </c>
      <c r="D5507" s="1" t="s">
        <v>350</v>
      </c>
      <c r="E5507" s="1" t="s">
        <v>139</v>
      </c>
      <c r="F5507" s="1" t="s">
        <v>24520</v>
      </c>
      <c r="G5507" s="14">
        <v>9199494994</v>
      </c>
      <c r="H5507" s="1" t="s">
        <v>15</v>
      </c>
      <c r="I5507" s="1" t="s">
        <v>62</v>
      </c>
      <c r="J5507" s="1" t="s">
        <v>47297</v>
      </c>
      <c r="K5507" s="3" t="s">
        <v>17</v>
      </c>
      <c r="L5507" s="1" t="s">
        <v>47325</v>
      </c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1"/>
      <c r="AA5507" s="1" t="s">
        <v>11</v>
      </c>
      <c r="AB5507" s="3" t="s">
        <v>56</v>
      </c>
      <c r="AC5507" s="23" t="s">
        <v>37802</v>
      </c>
      <c r="AD5507" s="23" t="s">
        <v>43276</v>
      </c>
      <c r="AE5507" t="s">
        <v>35394</v>
      </c>
    </row>
    <row r="5508" spans="1:31" ht="14.25" customHeight="1">
      <c r="A5508" s="1">
        <v>5507</v>
      </c>
      <c r="B5508" s="1" t="s">
        <v>54</v>
      </c>
      <c r="C5508" s="1" t="s">
        <v>7532</v>
      </c>
      <c r="D5508" s="1" t="s">
        <v>7705</v>
      </c>
      <c r="E5508" s="1" t="s">
        <v>1577</v>
      </c>
      <c r="F5508" s="1" t="s">
        <v>24532</v>
      </c>
      <c r="G5508" s="14">
        <v>91914964999</v>
      </c>
      <c r="H5508" s="1" t="s">
        <v>8</v>
      </c>
      <c r="I5508" s="1" t="s">
        <v>41</v>
      </c>
      <c r="J5508" s="1" t="s">
        <v>47297</v>
      </c>
      <c r="K5508" s="3" t="s">
        <v>17</v>
      </c>
      <c r="L5508" s="1" t="s">
        <v>47325</v>
      </c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1"/>
      <c r="AA5508" s="1" t="s">
        <v>16</v>
      </c>
      <c r="AB5508" s="3" t="s">
        <v>12</v>
      </c>
      <c r="AC5508" s="23" t="s">
        <v>37802</v>
      </c>
      <c r="AD5508" s="23" t="s">
        <v>43277</v>
      </c>
      <c r="AE5508" t="s">
        <v>35409</v>
      </c>
    </row>
    <row r="5509" spans="1:31" ht="14.25" customHeight="1">
      <c r="A5509" s="1">
        <v>5508</v>
      </c>
      <c r="B5509" s="1" t="s">
        <v>54</v>
      </c>
      <c r="C5509" s="1" t="s">
        <v>7569</v>
      </c>
      <c r="D5509" s="1" t="s">
        <v>126</v>
      </c>
      <c r="E5509" s="1" t="s">
        <v>36893</v>
      </c>
      <c r="F5509" s="1" t="s">
        <v>34111</v>
      </c>
      <c r="G5509" s="14">
        <v>91414160949</v>
      </c>
      <c r="H5509" s="1" t="s">
        <v>8</v>
      </c>
      <c r="I5509" s="1" t="s">
        <v>62</v>
      </c>
      <c r="J5509" s="1" t="s">
        <v>47297</v>
      </c>
      <c r="K5509" s="3" t="s">
        <v>17</v>
      </c>
      <c r="L5509" s="1" t="s">
        <v>47325</v>
      </c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1"/>
      <c r="AA5509" s="1" t="s">
        <v>16</v>
      </c>
      <c r="AB5509" s="3" t="s">
        <v>12</v>
      </c>
      <c r="AC5509" s="23" t="s">
        <v>37802</v>
      </c>
      <c r="AD5509" s="23" t="s">
        <v>39120</v>
      </c>
      <c r="AE5509" t="s">
        <v>35394</v>
      </c>
    </row>
    <row r="5510" spans="1:31" ht="14.25" customHeight="1">
      <c r="A5510" s="1">
        <v>5509</v>
      </c>
      <c r="B5510" s="1" t="s">
        <v>54</v>
      </c>
      <c r="C5510" s="1" t="s">
        <v>7577</v>
      </c>
      <c r="D5510" s="1" t="s">
        <v>965</v>
      </c>
      <c r="E5510" s="1" t="s">
        <v>36894</v>
      </c>
      <c r="F5510" s="1" t="s">
        <v>31898</v>
      </c>
      <c r="G5510" s="14">
        <v>9194946490</v>
      </c>
      <c r="H5510" s="1" t="s">
        <v>37</v>
      </c>
      <c r="I5510" s="1" t="s">
        <v>9</v>
      </c>
      <c r="J5510" s="1" t="s">
        <v>47297</v>
      </c>
      <c r="K5510" s="3" t="s">
        <v>17</v>
      </c>
      <c r="L5510" s="1" t="s">
        <v>47325</v>
      </c>
      <c r="M5510" s="4" t="s">
        <v>42</v>
      </c>
      <c r="N5510" s="3" t="str">
        <f>J5510</f>
        <v>[&lt;30 Lacs -50 Lacs]</v>
      </c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1"/>
      <c r="AA5510" s="1" t="s">
        <v>16</v>
      </c>
      <c r="AB5510" s="3" t="s">
        <v>12</v>
      </c>
      <c r="AC5510" s="23" t="s">
        <v>37802</v>
      </c>
      <c r="AD5510" s="23" t="s">
        <v>43278</v>
      </c>
      <c r="AE5510" t="s">
        <v>35394</v>
      </c>
    </row>
    <row r="5511" spans="1:31" ht="14.25" customHeight="1">
      <c r="A5511" s="1">
        <v>5510</v>
      </c>
      <c r="B5511" s="9" t="s">
        <v>6</v>
      </c>
      <c r="C5511" s="1" t="s">
        <v>7605</v>
      </c>
      <c r="D5511" s="1" t="s">
        <v>1332</v>
      </c>
      <c r="E5511" s="1" t="s">
        <v>7606</v>
      </c>
      <c r="F5511" s="1" t="s">
        <v>24559</v>
      </c>
      <c r="G5511" s="14">
        <v>91949444960</v>
      </c>
      <c r="H5511" s="1" t="s">
        <v>8</v>
      </c>
      <c r="I5511" s="1" t="s">
        <v>62</v>
      </c>
      <c r="J5511" s="1" t="s">
        <v>47297</v>
      </c>
      <c r="K5511" s="3" t="s">
        <v>42</v>
      </c>
      <c r="L5511" s="1" t="s">
        <v>47325</v>
      </c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1"/>
      <c r="AA5511" s="1" t="s">
        <v>16</v>
      </c>
      <c r="AB5511" s="3" t="s">
        <v>12</v>
      </c>
      <c r="AC5511" s="23" t="s">
        <v>37802</v>
      </c>
      <c r="AD5511" s="23" t="s">
        <v>43279</v>
      </c>
      <c r="AE5511" t="s">
        <v>35394</v>
      </c>
    </row>
    <row r="5512" spans="1:31" ht="14.25" customHeight="1">
      <c r="A5512" s="1">
        <v>5511</v>
      </c>
      <c r="B5512" s="1" t="s">
        <v>54</v>
      </c>
      <c r="C5512" s="1" t="s">
        <v>7617</v>
      </c>
      <c r="D5512" s="1" t="s">
        <v>841</v>
      </c>
      <c r="E5512" s="1" t="s">
        <v>78</v>
      </c>
      <c r="F5512" s="1" t="s">
        <v>7618</v>
      </c>
      <c r="G5512" s="14">
        <v>919446040449</v>
      </c>
      <c r="H5512" s="1" t="s">
        <v>8</v>
      </c>
      <c r="I5512" s="1" t="s">
        <v>9</v>
      </c>
      <c r="J5512" s="1" t="s">
        <v>47297</v>
      </c>
      <c r="K5512" s="3" t="s">
        <v>17</v>
      </c>
      <c r="L5512" s="1" t="s">
        <v>47325</v>
      </c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1"/>
      <c r="AA5512" s="1" t="s">
        <v>16</v>
      </c>
      <c r="AB5512" s="3" t="s">
        <v>12</v>
      </c>
      <c r="AC5512" s="23" t="s">
        <v>37802</v>
      </c>
      <c r="AD5512" s="23" t="s">
        <v>40234</v>
      </c>
      <c r="AE5512" t="s">
        <v>35399</v>
      </c>
    </row>
    <row r="5513" spans="1:31" ht="14.25" customHeight="1">
      <c r="A5513" s="1">
        <v>5512</v>
      </c>
      <c r="B5513" s="9" t="s">
        <v>6</v>
      </c>
      <c r="C5513" s="1" t="s">
        <v>7621</v>
      </c>
      <c r="D5513" s="1" t="s">
        <v>7622</v>
      </c>
      <c r="E5513" s="1" t="s">
        <v>7623</v>
      </c>
      <c r="F5513" s="1" t="s">
        <v>24563</v>
      </c>
      <c r="G5513" s="14">
        <v>91949999199</v>
      </c>
      <c r="H5513" s="1" t="s">
        <v>8</v>
      </c>
      <c r="I5513" s="1" t="s">
        <v>41</v>
      </c>
      <c r="J5513" s="1" t="s">
        <v>47297</v>
      </c>
      <c r="K5513" s="3" t="s">
        <v>42</v>
      </c>
      <c r="L5513" s="1" t="s">
        <v>47325</v>
      </c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1"/>
      <c r="AA5513" s="1" t="s">
        <v>16</v>
      </c>
      <c r="AB5513" s="3" t="s">
        <v>12</v>
      </c>
      <c r="AC5513" s="23" t="s">
        <v>37802</v>
      </c>
      <c r="AD5513" s="23" t="s">
        <v>43280</v>
      </c>
      <c r="AE5513" t="s">
        <v>35394</v>
      </c>
    </row>
    <row r="5514" spans="1:31" ht="14.25" customHeight="1">
      <c r="A5514" s="1">
        <v>5513</v>
      </c>
      <c r="B5514" s="1" t="s">
        <v>54</v>
      </c>
      <c r="C5514" s="1" t="s">
        <v>7636</v>
      </c>
      <c r="D5514" s="1" t="s">
        <v>683</v>
      </c>
      <c r="E5514" s="1" t="s">
        <v>36895</v>
      </c>
      <c r="F5514" s="1" t="s">
        <v>31904</v>
      </c>
      <c r="G5514" s="14">
        <v>91149646944</v>
      </c>
      <c r="H5514" s="1" t="s">
        <v>20</v>
      </c>
      <c r="I5514" s="1" t="s">
        <v>9</v>
      </c>
      <c r="J5514" s="1" t="s">
        <v>47297</v>
      </c>
      <c r="K5514" s="3" t="s">
        <v>42</v>
      </c>
      <c r="L5514" s="1" t="s">
        <v>47325</v>
      </c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1"/>
      <c r="AA5514" s="1" t="s">
        <v>16</v>
      </c>
      <c r="AB5514" s="3" t="s">
        <v>12</v>
      </c>
      <c r="AC5514" s="23" t="s">
        <v>37802</v>
      </c>
      <c r="AD5514" s="23" t="s">
        <v>43281</v>
      </c>
      <c r="AE5514" t="s">
        <v>35410</v>
      </c>
    </row>
    <row r="5515" spans="1:31" ht="14.25" customHeight="1">
      <c r="A5515" s="1">
        <v>5514</v>
      </c>
      <c r="B5515" s="9" t="s">
        <v>6</v>
      </c>
      <c r="C5515" s="1" t="s">
        <v>7659</v>
      </c>
      <c r="D5515" s="1" t="s">
        <v>3045</v>
      </c>
      <c r="E5515" s="1" t="s">
        <v>87</v>
      </c>
      <c r="F5515" s="1" t="s">
        <v>34118</v>
      </c>
      <c r="G5515" s="14">
        <v>919494694044</v>
      </c>
      <c r="H5515" s="1" t="s">
        <v>20</v>
      </c>
      <c r="I5515" s="1" t="s">
        <v>41</v>
      </c>
      <c r="J5515" s="1" t="s">
        <v>47297</v>
      </c>
      <c r="K5515" s="3" t="s">
        <v>213</v>
      </c>
      <c r="L5515" s="1" t="s">
        <v>47325</v>
      </c>
      <c r="M5515" s="4" t="s">
        <v>17</v>
      </c>
      <c r="N5515" s="3" t="str">
        <f>J5515</f>
        <v>[&lt;30 Lacs -50 Lacs]</v>
      </c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1"/>
      <c r="AA5515" s="1" t="s">
        <v>16</v>
      </c>
      <c r="AB5515" s="3" t="s">
        <v>12</v>
      </c>
      <c r="AC5515" s="23" t="s">
        <v>37802</v>
      </c>
      <c r="AD5515" s="23" t="s">
        <v>42037</v>
      </c>
      <c r="AE5515" t="s">
        <v>35394</v>
      </c>
    </row>
    <row r="5516" spans="1:31" ht="14.25" customHeight="1">
      <c r="A5516" s="1">
        <v>5515</v>
      </c>
      <c r="B5516" s="1" t="s">
        <v>54</v>
      </c>
      <c r="C5516" s="1" t="s">
        <v>7668</v>
      </c>
      <c r="D5516" s="1" t="s">
        <v>2505</v>
      </c>
      <c r="E5516" s="1" t="s">
        <v>159</v>
      </c>
      <c r="F5516" s="1" t="s">
        <v>24576</v>
      </c>
      <c r="G5516" s="14">
        <v>916969666466</v>
      </c>
      <c r="H5516" s="1" t="s">
        <v>15</v>
      </c>
      <c r="I5516" s="1" t="s">
        <v>41</v>
      </c>
      <c r="J5516" s="1" t="s">
        <v>47297</v>
      </c>
      <c r="K5516" s="3" t="s">
        <v>17</v>
      </c>
      <c r="L5516" s="1" t="s">
        <v>47325</v>
      </c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1"/>
      <c r="AA5516" s="1" t="s">
        <v>16</v>
      </c>
      <c r="AB5516" s="3" t="s">
        <v>12</v>
      </c>
      <c r="AC5516" s="23" t="s">
        <v>37802</v>
      </c>
      <c r="AD5516" s="23" t="s">
        <v>43282</v>
      </c>
      <c r="AE5516" t="s">
        <v>35394</v>
      </c>
    </row>
    <row r="5517" spans="1:31" ht="14.25" customHeight="1">
      <c r="A5517" s="1">
        <v>5516</v>
      </c>
      <c r="B5517" s="1" t="s">
        <v>54</v>
      </c>
      <c r="C5517" s="1" t="s">
        <v>7670</v>
      </c>
      <c r="D5517" s="1" t="s">
        <v>636</v>
      </c>
      <c r="E5517" s="1" t="s">
        <v>410</v>
      </c>
      <c r="F5517" s="1" t="s">
        <v>7671</v>
      </c>
      <c r="G5517" s="14">
        <v>9166011194</v>
      </c>
      <c r="H5517" s="1" t="s">
        <v>8</v>
      </c>
      <c r="I5517" s="1" t="s">
        <v>41</v>
      </c>
      <c r="J5517" s="1" t="s">
        <v>47297</v>
      </c>
      <c r="K5517" s="3" t="s">
        <v>42</v>
      </c>
      <c r="L5517" s="1" t="s">
        <v>47325</v>
      </c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1"/>
      <c r="AA5517" s="1" t="s">
        <v>16</v>
      </c>
      <c r="AB5517" s="3" t="s">
        <v>12</v>
      </c>
      <c r="AC5517" s="23" t="s">
        <v>37802</v>
      </c>
      <c r="AD5517" s="23" t="s">
        <v>42754</v>
      </c>
      <c r="AE5517" t="s">
        <v>35399</v>
      </c>
    </row>
    <row r="5518" spans="1:31" ht="14.25" customHeight="1">
      <c r="A5518" s="1">
        <v>5517</v>
      </c>
      <c r="B5518" s="9" t="s">
        <v>6</v>
      </c>
      <c r="C5518" s="1" t="s">
        <v>7681</v>
      </c>
      <c r="D5518" s="1" t="s">
        <v>1441</v>
      </c>
      <c r="E5518" s="1" t="s">
        <v>7682</v>
      </c>
      <c r="F5518" s="1" t="s">
        <v>24583</v>
      </c>
      <c r="G5518" s="14">
        <v>914466410490</v>
      </c>
      <c r="H5518" s="1" t="s">
        <v>20</v>
      </c>
      <c r="I5518" s="1" t="s">
        <v>107</v>
      </c>
      <c r="J5518" s="1" t="s">
        <v>47297</v>
      </c>
      <c r="K5518" s="3" t="s">
        <v>17</v>
      </c>
      <c r="L5518" s="1" t="s">
        <v>47325</v>
      </c>
      <c r="M5518" s="4" t="s">
        <v>42</v>
      </c>
      <c r="N5518" s="3" t="str">
        <f>J5518</f>
        <v>[&lt;30 Lacs -50 Lacs]</v>
      </c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1"/>
      <c r="AA5518" s="1" t="s">
        <v>16</v>
      </c>
      <c r="AB5518" s="3" t="s">
        <v>12</v>
      </c>
      <c r="AC5518" s="23" t="s">
        <v>37802</v>
      </c>
      <c r="AD5518" s="23" t="s">
        <v>43283</v>
      </c>
      <c r="AE5518" t="s">
        <v>35394</v>
      </c>
    </row>
    <row r="5519" spans="1:31" ht="14.25" customHeight="1">
      <c r="A5519" s="1">
        <v>5518</v>
      </c>
      <c r="B5519" s="1" t="s">
        <v>54</v>
      </c>
      <c r="C5519" s="1" t="s">
        <v>7687</v>
      </c>
      <c r="D5519" s="1" t="s">
        <v>2542</v>
      </c>
      <c r="E5519" s="1" t="s">
        <v>938</v>
      </c>
      <c r="F5519" s="1" t="s">
        <v>34121</v>
      </c>
      <c r="G5519" s="14">
        <v>9104646449</v>
      </c>
      <c r="H5519" s="1" t="s">
        <v>8</v>
      </c>
      <c r="I5519" s="1" t="s">
        <v>41</v>
      </c>
      <c r="J5519" s="1" t="s">
        <v>47297</v>
      </c>
      <c r="K5519" s="3" t="s">
        <v>42</v>
      </c>
      <c r="L5519" s="1" t="s">
        <v>47325</v>
      </c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1"/>
      <c r="AA5519" s="1" t="s">
        <v>16</v>
      </c>
      <c r="AB5519" s="3" t="s">
        <v>12</v>
      </c>
      <c r="AC5519" s="23" t="s">
        <v>37802</v>
      </c>
      <c r="AD5519" s="23" t="s">
        <v>43284</v>
      </c>
      <c r="AE5519" t="s">
        <v>35410</v>
      </c>
    </row>
    <row r="5520" spans="1:31" ht="14.25" customHeight="1">
      <c r="A5520" s="1">
        <v>5519</v>
      </c>
      <c r="B5520" s="9" t="s">
        <v>6</v>
      </c>
      <c r="C5520" s="1" t="s">
        <v>7690</v>
      </c>
      <c r="D5520" s="1" t="s">
        <v>553</v>
      </c>
      <c r="E5520" s="1" t="s">
        <v>1025</v>
      </c>
      <c r="F5520" s="1" t="s">
        <v>24588</v>
      </c>
      <c r="G5520" s="14">
        <v>919446961699</v>
      </c>
      <c r="H5520" s="1" t="s">
        <v>15</v>
      </c>
      <c r="I5520" s="1" t="s">
        <v>9</v>
      </c>
      <c r="J5520" s="1" t="s">
        <v>47297</v>
      </c>
      <c r="K5520" s="3" t="s">
        <v>17</v>
      </c>
      <c r="L5520" s="1" t="s">
        <v>47325</v>
      </c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1"/>
      <c r="AA5520" s="1" t="s">
        <v>11</v>
      </c>
      <c r="AB5520" s="3" t="s">
        <v>56</v>
      </c>
      <c r="AC5520" s="23" t="s">
        <v>37802</v>
      </c>
      <c r="AD5520" s="23" t="s">
        <v>43285</v>
      </c>
      <c r="AE5520" t="s">
        <v>35409</v>
      </c>
    </row>
    <row r="5521" spans="1:31" ht="14.25" customHeight="1">
      <c r="A5521" s="1">
        <v>5520</v>
      </c>
      <c r="B5521" s="9" t="s">
        <v>6</v>
      </c>
      <c r="C5521" s="1" t="s">
        <v>7691</v>
      </c>
      <c r="D5521" s="1" t="s">
        <v>486</v>
      </c>
      <c r="E5521" s="1" t="s">
        <v>7692</v>
      </c>
      <c r="F5521" s="1" t="s">
        <v>24589</v>
      </c>
      <c r="G5521" s="14">
        <v>9199900440</v>
      </c>
      <c r="H5521" s="1" t="s">
        <v>8</v>
      </c>
      <c r="I5521" s="1" t="s">
        <v>41</v>
      </c>
      <c r="J5521" s="1" t="s">
        <v>47297</v>
      </c>
      <c r="K5521" s="3" t="s">
        <v>17</v>
      </c>
      <c r="L5521" s="1" t="s">
        <v>47325</v>
      </c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1"/>
      <c r="AA5521" s="1" t="s">
        <v>16</v>
      </c>
      <c r="AB5521" s="3" t="s">
        <v>12</v>
      </c>
      <c r="AC5521" s="23" t="s">
        <v>37802</v>
      </c>
      <c r="AD5521" s="23" t="s">
        <v>38387</v>
      </c>
      <c r="AE5521" t="s">
        <v>35399</v>
      </c>
    </row>
    <row r="5522" spans="1:31" ht="14.25" customHeight="1">
      <c r="A5522" s="1">
        <v>5521</v>
      </c>
      <c r="B5522" s="9" t="s">
        <v>6</v>
      </c>
      <c r="C5522" s="1" t="s">
        <v>7695</v>
      </c>
      <c r="D5522" s="1" t="s">
        <v>723</v>
      </c>
      <c r="E5522" s="1" t="s">
        <v>40</v>
      </c>
      <c r="F5522" s="1" t="s">
        <v>24590</v>
      </c>
      <c r="G5522" s="14">
        <v>919664449494</v>
      </c>
      <c r="H5522" s="1" t="s">
        <v>15</v>
      </c>
      <c r="I5522" s="1" t="s">
        <v>9</v>
      </c>
      <c r="J5522" s="1" t="s">
        <v>47297</v>
      </c>
      <c r="K5522" s="3" t="s">
        <v>17</v>
      </c>
      <c r="L5522" s="1" t="s">
        <v>47325</v>
      </c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1"/>
      <c r="AA5522" s="1" t="s">
        <v>16</v>
      </c>
      <c r="AB5522" s="3" t="s">
        <v>12</v>
      </c>
      <c r="AC5522" s="23" t="s">
        <v>37802</v>
      </c>
      <c r="AD5522" s="23" t="s">
        <v>43286</v>
      </c>
      <c r="AE5522" t="s">
        <v>35409</v>
      </c>
    </row>
    <row r="5523" spans="1:31" ht="14.25" customHeight="1">
      <c r="A5523" s="1">
        <v>5522</v>
      </c>
      <c r="B5523" s="1" t="s">
        <v>54</v>
      </c>
      <c r="C5523" s="1" t="s">
        <v>7706</v>
      </c>
      <c r="D5523" s="1" t="s">
        <v>7321</v>
      </c>
      <c r="E5523" s="1" t="s">
        <v>746</v>
      </c>
      <c r="F5523" s="1" t="s">
        <v>24595</v>
      </c>
      <c r="G5523" s="14">
        <v>919664446949</v>
      </c>
      <c r="H5523" s="1" t="s">
        <v>20</v>
      </c>
      <c r="I5523" s="1" t="s">
        <v>41</v>
      </c>
      <c r="J5523" s="1" t="s">
        <v>47297</v>
      </c>
      <c r="K5523" s="3" t="s">
        <v>42</v>
      </c>
      <c r="L5523" s="1" t="s">
        <v>47325</v>
      </c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1"/>
      <c r="AA5523" s="1" t="s">
        <v>16</v>
      </c>
      <c r="AB5523" s="3" t="s">
        <v>12</v>
      </c>
      <c r="AC5523" s="23" t="s">
        <v>37802</v>
      </c>
      <c r="AD5523" s="23" t="s">
        <v>43287</v>
      </c>
      <c r="AE5523" t="s">
        <v>35399</v>
      </c>
    </row>
    <row r="5524" spans="1:31" ht="14.25" customHeight="1">
      <c r="A5524" s="1">
        <v>5523</v>
      </c>
      <c r="B5524" s="9" t="s">
        <v>6</v>
      </c>
      <c r="C5524" s="1" t="s">
        <v>7720</v>
      </c>
      <c r="D5524" s="1" t="s">
        <v>162</v>
      </c>
      <c r="E5524" s="1" t="s">
        <v>7721</v>
      </c>
      <c r="F5524" s="1" t="s">
        <v>34124</v>
      </c>
      <c r="G5524" s="14">
        <v>919601146994</v>
      </c>
      <c r="H5524" s="1" t="s">
        <v>8</v>
      </c>
      <c r="I5524" s="1" t="s">
        <v>41</v>
      </c>
      <c r="J5524" s="1" t="s">
        <v>47297</v>
      </c>
      <c r="K5524" s="3" t="s">
        <v>17</v>
      </c>
      <c r="L5524" s="1" t="s">
        <v>47325</v>
      </c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1"/>
      <c r="AA5524" s="1" t="s">
        <v>16</v>
      </c>
      <c r="AB5524" s="3" t="s">
        <v>12</v>
      </c>
      <c r="AC5524" s="23" t="s">
        <v>37802</v>
      </c>
      <c r="AD5524" s="23" t="s">
        <v>39895</v>
      </c>
      <c r="AE5524" t="s">
        <v>35409</v>
      </c>
    </row>
    <row r="5525" spans="1:31" ht="14.25" customHeight="1">
      <c r="A5525" s="1">
        <v>5524</v>
      </c>
      <c r="B5525" s="9" t="s">
        <v>6</v>
      </c>
      <c r="C5525" s="1" t="s">
        <v>7723</v>
      </c>
      <c r="D5525" s="1" t="s">
        <v>2162</v>
      </c>
      <c r="E5525" s="1" t="s">
        <v>93</v>
      </c>
      <c r="F5525" s="1" t="s">
        <v>7724</v>
      </c>
      <c r="G5525" s="14">
        <v>91949969</v>
      </c>
      <c r="H5525" s="1" t="s">
        <v>37</v>
      </c>
      <c r="I5525" s="1" t="s">
        <v>41</v>
      </c>
      <c r="J5525" s="1" t="s">
        <v>47297</v>
      </c>
      <c r="K5525" s="3" t="s">
        <v>27</v>
      </c>
      <c r="L5525" s="1" t="s">
        <v>47325</v>
      </c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1"/>
      <c r="AA5525" s="1" t="s">
        <v>16</v>
      </c>
      <c r="AB5525" s="3" t="s">
        <v>12</v>
      </c>
      <c r="AC5525" s="23" t="s">
        <v>37802</v>
      </c>
      <c r="AD5525" s="23" t="s">
        <v>43288</v>
      </c>
      <c r="AE5525" t="s">
        <v>35410</v>
      </c>
    </row>
    <row r="5526" spans="1:31" ht="14.25" customHeight="1">
      <c r="A5526" s="1">
        <v>5525</v>
      </c>
      <c r="B5526" s="9" t="s">
        <v>6</v>
      </c>
      <c r="C5526" s="1" t="s">
        <v>7758</v>
      </c>
      <c r="D5526" s="1" t="s">
        <v>2714</v>
      </c>
      <c r="E5526" s="1" t="s">
        <v>7759</v>
      </c>
      <c r="F5526" s="1" t="s">
        <v>24616</v>
      </c>
      <c r="G5526" s="14">
        <v>91404060199</v>
      </c>
      <c r="H5526" s="1" t="s">
        <v>8</v>
      </c>
      <c r="I5526" s="1" t="s">
        <v>41</v>
      </c>
      <c r="J5526" s="1" t="s">
        <v>47297</v>
      </c>
      <c r="K5526" s="3" t="s">
        <v>42</v>
      </c>
      <c r="L5526" s="1" t="s">
        <v>47325</v>
      </c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1"/>
      <c r="AA5526" s="1" t="s">
        <v>16</v>
      </c>
      <c r="AB5526" s="3" t="s">
        <v>12</v>
      </c>
      <c r="AC5526" s="23" t="s">
        <v>37802</v>
      </c>
      <c r="AD5526" s="23" t="s">
        <v>43289</v>
      </c>
      <c r="AE5526" t="s">
        <v>35394</v>
      </c>
    </row>
    <row r="5527" spans="1:31" ht="14.25" customHeight="1">
      <c r="A5527" s="1">
        <v>5526</v>
      </c>
      <c r="B5527" s="9" t="s">
        <v>6</v>
      </c>
      <c r="C5527" s="1" t="s">
        <v>7763</v>
      </c>
      <c r="D5527" s="1" t="s">
        <v>3562</v>
      </c>
      <c r="E5527" s="1" t="s">
        <v>7759</v>
      </c>
      <c r="F5527" s="1" t="s">
        <v>24617</v>
      </c>
      <c r="G5527" s="14">
        <v>914904169044</v>
      </c>
      <c r="H5527" s="1" t="s">
        <v>8</v>
      </c>
      <c r="I5527" s="1" t="s">
        <v>41</v>
      </c>
      <c r="J5527" s="1" t="s">
        <v>47297</v>
      </c>
      <c r="K5527" s="3" t="s">
        <v>42</v>
      </c>
      <c r="L5527" s="1" t="s">
        <v>47325</v>
      </c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1"/>
      <c r="AA5527" s="1" t="s">
        <v>16</v>
      </c>
      <c r="AB5527" s="3" t="s">
        <v>12</v>
      </c>
      <c r="AC5527" s="23" t="s">
        <v>37802</v>
      </c>
      <c r="AD5527" s="23" t="s">
        <v>43290</v>
      </c>
      <c r="AE5527" t="s">
        <v>35399</v>
      </c>
    </row>
    <row r="5528" spans="1:31" ht="14.25" customHeight="1">
      <c r="A5528" s="1">
        <v>5527</v>
      </c>
      <c r="B5528" s="1" t="s">
        <v>54</v>
      </c>
      <c r="C5528" s="1" t="s">
        <v>7765</v>
      </c>
      <c r="D5528" s="1" t="s">
        <v>92</v>
      </c>
      <c r="E5528" s="1" t="s">
        <v>7766</v>
      </c>
      <c r="F5528" s="1" t="s">
        <v>31917</v>
      </c>
      <c r="G5528" s="14">
        <v>914494941444</v>
      </c>
      <c r="H5528" s="1" t="s">
        <v>20</v>
      </c>
      <c r="I5528" s="1" t="s">
        <v>9</v>
      </c>
      <c r="J5528" s="1" t="s">
        <v>47297</v>
      </c>
      <c r="K5528" s="3" t="s">
        <v>42</v>
      </c>
      <c r="L5528" s="1" t="s">
        <v>47325</v>
      </c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1"/>
      <c r="AA5528" s="1" t="s">
        <v>16</v>
      </c>
      <c r="AB5528" s="3" t="s">
        <v>12</v>
      </c>
      <c r="AC5528" s="23" t="s">
        <v>37802</v>
      </c>
      <c r="AD5528" s="23" t="s">
        <v>43291</v>
      </c>
      <c r="AE5528" t="s">
        <v>35394</v>
      </c>
    </row>
    <row r="5529" spans="1:31" ht="14.25" customHeight="1">
      <c r="A5529" s="1">
        <v>5528</v>
      </c>
      <c r="B5529" s="1" t="s">
        <v>54</v>
      </c>
      <c r="C5529" s="1" t="s">
        <v>7773</v>
      </c>
      <c r="D5529" s="1" t="s">
        <v>1799</v>
      </c>
      <c r="E5529" s="1" t="s">
        <v>774</v>
      </c>
      <c r="F5529" s="1" t="s">
        <v>7774</v>
      </c>
      <c r="G5529" s="14">
        <v>91466660044</v>
      </c>
      <c r="H5529" s="1" t="s">
        <v>20</v>
      </c>
      <c r="I5529" s="1" t="s">
        <v>41</v>
      </c>
      <c r="J5529" s="1" t="s">
        <v>47297</v>
      </c>
      <c r="K5529" s="3" t="s">
        <v>17</v>
      </c>
      <c r="L5529" s="1" t="s">
        <v>47325</v>
      </c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1"/>
      <c r="AA5529" s="1" t="s">
        <v>16</v>
      </c>
      <c r="AB5529" s="3" t="s">
        <v>12</v>
      </c>
      <c r="AC5529" s="23" t="s">
        <v>37802</v>
      </c>
      <c r="AD5529" s="23" t="s">
        <v>43292</v>
      </c>
      <c r="AE5529" t="s">
        <v>35399</v>
      </c>
    </row>
    <row r="5530" spans="1:31" ht="14.25" customHeight="1">
      <c r="A5530" s="1">
        <v>5529</v>
      </c>
      <c r="B5530" s="9" t="s">
        <v>6</v>
      </c>
      <c r="C5530" s="1" t="s">
        <v>7783</v>
      </c>
      <c r="D5530" s="1" t="s">
        <v>7784</v>
      </c>
      <c r="E5530" s="1" t="s">
        <v>881</v>
      </c>
      <c r="F5530" s="1" t="s">
        <v>24627</v>
      </c>
      <c r="G5530" s="14">
        <v>919946449494</v>
      </c>
      <c r="H5530" s="1" t="s">
        <v>15</v>
      </c>
      <c r="I5530" s="1" t="s">
        <v>41</v>
      </c>
      <c r="J5530" s="1" t="s">
        <v>47297</v>
      </c>
      <c r="K5530" s="3" t="s">
        <v>17</v>
      </c>
      <c r="L5530" s="1" t="s">
        <v>47325</v>
      </c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1"/>
      <c r="AA5530" s="1" t="s">
        <v>16</v>
      </c>
      <c r="AB5530" s="3" t="s">
        <v>12</v>
      </c>
      <c r="AC5530" s="23" t="s">
        <v>37802</v>
      </c>
      <c r="AD5530" s="23" t="s">
        <v>43293</v>
      </c>
      <c r="AE5530" t="s">
        <v>35410</v>
      </c>
    </row>
    <row r="5531" spans="1:31" ht="14.25" customHeight="1">
      <c r="A5531" s="1">
        <v>5530</v>
      </c>
      <c r="B5531" s="9" t="s">
        <v>6</v>
      </c>
      <c r="C5531" s="1" t="s">
        <v>7791</v>
      </c>
      <c r="D5531" s="1" t="s">
        <v>7792</v>
      </c>
      <c r="E5531" s="1" t="s">
        <v>7793</v>
      </c>
      <c r="F5531" s="1" t="s">
        <v>24632</v>
      </c>
      <c r="G5531" s="14">
        <v>91946464964</v>
      </c>
      <c r="H5531" s="1" t="s">
        <v>8</v>
      </c>
      <c r="I5531" s="1" t="s">
        <v>41</v>
      </c>
      <c r="J5531" s="1" t="s">
        <v>47297</v>
      </c>
      <c r="K5531" s="3" t="s">
        <v>17</v>
      </c>
      <c r="L5531" s="1" t="s">
        <v>47325</v>
      </c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1"/>
      <c r="AA5531" s="1" t="s">
        <v>16</v>
      </c>
      <c r="AB5531" s="3" t="s">
        <v>12</v>
      </c>
      <c r="AC5531" s="23" t="s">
        <v>37802</v>
      </c>
      <c r="AD5531" s="23" t="s">
        <v>43294</v>
      </c>
      <c r="AE5531" t="s">
        <v>35399</v>
      </c>
    </row>
    <row r="5532" spans="1:31" ht="14.25" customHeight="1">
      <c r="A5532" s="1">
        <v>5531</v>
      </c>
      <c r="B5532" s="9" t="s">
        <v>6</v>
      </c>
      <c r="C5532" s="1" t="s">
        <v>7822</v>
      </c>
      <c r="D5532" s="1" t="s">
        <v>52</v>
      </c>
      <c r="E5532" s="1" t="s">
        <v>1725</v>
      </c>
      <c r="F5532" s="1" t="s">
        <v>24644</v>
      </c>
      <c r="G5532" s="14">
        <v>91949466066</v>
      </c>
      <c r="H5532" s="1" t="s">
        <v>8</v>
      </c>
      <c r="I5532" s="1" t="s">
        <v>41</v>
      </c>
      <c r="J5532" s="1" t="s">
        <v>47297</v>
      </c>
      <c r="K5532" s="3" t="s">
        <v>63</v>
      </c>
      <c r="L5532" s="1" t="s">
        <v>47325</v>
      </c>
      <c r="M5532" s="3" t="s">
        <v>213</v>
      </c>
      <c r="N5532" s="3" t="str">
        <f>J5532</f>
        <v>[&lt;30 Lacs -50 Lacs]</v>
      </c>
      <c r="O5532" s="3" t="s">
        <v>17</v>
      </c>
      <c r="P5532" s="3" t="s">
        <v>47297</v>
      </c>
      <c r="Q5532" s="3" t="s">
        <v>42</v>
      </c>
      <c r="R5532" s="3" t="s">
        <v>47297</v>
      </c>
      <c r="S5532" s="3" t="s">
        <v>27</v>
      </c>
      <c r="T5532" s="3" t="s">
        <v>47297</v>
      </c>
      <c r="U5532" s="3" t="s">
        <v>117</v>
      </c>
      <c r="V5532" s="3" t="s">
        <v>47297</v>
      </c>
      <c r="W5532" s="3" t="s">
        <v>178</v>
      </c>
      <c r="X5532" s="3" t="s">
        <v>47297</v>
      </c>
      <c r="Y5532" s="3" t="s">
        <v>171</v>
      </c>
      <c r="Z5532" s="1" t="s">
        <v>47297</v>
      </c>
      <c r="AA5532" s="1" t="s">
        <v>16</v>
      </c>
      <c r="AB5532" s="3" t="s">
        <v>12</v>
      </c>
      <c r="AC5532" s="23" t="s">
        <v>37802</v>
      </c>
      <c r="AD5532" s="23" t="s">
        <v>43295</v>
      </c>
      <c r="AE5532" t="s">
        <v>35410</v>
      </c>
    </row>
    <row r="5533" spans="1:31" ht="14.25" customHeight="1">
      <c r="A5533" s="1">
        <v>5532</v>
      </c>
      <c r="B5533" s="9" t="s">
        <v>6</v>
      </c>
      <c r="C5533" s="1" t="s">
        <v>7826</v>
      </c>
      <c r="D5533" s="1" t="s">
        <v>7827</v>
      </c>
      <c r="E5533" s="1" t="s">
        <v>1469</v>
      </c>
      <c r="F5533" s="1" t="s">
        <v>34132</v>
      </c>
      <c r="G5533" s="14">
        <v>919994460449</v>
      </c>
      <c r="H5533" s="1" t="s">
        <v>8</v>
      </c>
      <c r="I5533" s="1" t="s">
        <v>9</v>
      </c>
      <c r="J5533" s="1" t="s">
        <v>47297</v>
      </c>
      <c r="K5533" s="3" t="s">
        <v>17</v>
      </c>
      <c r="L5533" s="1" t="s">
        <v>47325</v>
      </c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1"/>
      <c r="AA5533" s="1" t="s">
        <v>11</v>
      </c>
      <c r="AB5533" s="3" t="s">
        <v>56</v>
      </c>
      <c r="AC5533" s="23" t="s">
        <v>37802</v>
      </c>
      <c r="AD5533" s="23" t="s">
        <v>43296</v>
      </c>
      <c r="AE5533" t="s">
        <v>35399</v>
      </c>
    </row>
    <row r="5534" spans="1:31" ht="14.25" customHeight="1">
      <c r="A5534" s="1">
        <v>5533</v>
      </c>
      <c r="B5534" s="1" t="s">
        <v>54</v>
      </c>
      <c r="C5534" s="1" t="s">
        <v>7835</v>
      </c>
      <c r="D5534" s="1" t="s">
        <v>1025</v>
      </c>
      <c r="E5534" s="1" t="s">
        <v>7836</v>
      </c>
      <c r="F5534" s="1" t="s">
        <v>24651</v>
      </c>
      <c r="G5534" s="14">
        <v>9199964019</v>
      </c>
      <c r="H5534" s="1" t="s">
        <v>15</v>
      </c>
      <c r="I5534" s="1" t="s">
        <v>41</v>
      </c>
      <c r="J5534" s="1" t="s">
        <v>47297</v>
      </c>
      <c r="K5534" s="3" t="s">
        <v>17</v>
      </c>
      <c r="L5534" s="1" t="s">
        <v>47325</v>
      </c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1"/>
      <c r="AA5534" s="1" t="s">
        <v>16</v>
      </c>
      <c r="AB5534" s="3" t="s">
        <v>12</v>
      </c>
      <c r="AC5534" s="23" t="s">
        <v>37802</v>
      </c>
      <c r="AD5534" s="23" t="s">
        <v>43297</v>
      </c>
      <c r="AE5534" t="s">
        <v>35409</v>
      </c>
    </row>
    <row r="5535" spans="1:31" ht="14.25" customHeight="1">
      <c r="A5535" s="1">
        <v>5534</v>
      </c>
      <c r="B5535" s="1" t="s">
        <v>54</v>
      </c>
      <c r="C5535" s="1" t="s">
        <v>7841</v>
      </c>
      <c r="D5535" s="1" t="s">
        <v>35756</v>
      </c>
      <c r="E5535" s="1" t="s">
        <v>84</v>
      </c>
      <c r="F5535" s="1" t="s">
        <v>24654</v>
      </c>
      <c r="G5535" s="14">
        <v>914040696</v>
      </c>
      <c r="H5535" s="1" t="s">
        <v>8</v>
      </c>
      <c r="I5535" s="1" t="s">
        <v>62</v>
      </c>
      <c r="J5535" s="1" t="s">
        <v>47297</v>
      </c>
      <c r="K5535" s="3" t="s">
        <v>17</v>
      </c>
      <c r="L5535" s="1" t="s">
        <v>47325</v>
      </c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1"/>
      <c r="AA5535" s="1" t="s">
        <v>16</v>
      </c>
      <c r="AB5535" s="3" t="s">
        <v>12</v>
      </c>
      <c r="AC5535" s="23" t="s">
        <v>37802</v>
      </c>
      <c r="AD5535" s="23" t="s">
        <v>42190</v>
      </c>
      <c r="AE5535" t="s">
        <v>35394</v>
      </c>
    </row>
    <row r="5536" spans="1:31" ht="14.25" customHeight="1">
      <c r="A5536" s="1">
        <v>5535</v>
      </c>
      <c r="B5536" s="9" t="s">
        <v>6</v>
      </c>
      <c r="C5536" s="1" t="s">
        <v>7842</v>
      </c>
      <c r="D5536" s="1" t="s">
        <v>494</v>
      </c>
      <c r="E5536" s="1" t="s">
        <v>90</v>
      </c>
      <c r="F5536" s="1" t="s">
        <v>24655</v>
      </c>
      <c r="G5536" s="14">
        <v>91440940604</v>
      </c>
      <c r="H5536" s="1" t="s">
        <v>20</v>
      </c>
      <c r="I5536" s="1" t="s">
        <v>41</v>
      </c>
      <c r="J5536" s="1" t="s">
        <v>47297</v>
      </c>
      <c r="K5536" s="3" t="s">
        <v>17</v>
      </c>
      <c r="L5536" s="1" t="s">
        <v>47325</v>
      </c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1"/>
      <c r="AA5536" s="1" t="s">
        <v>16</v>
      </c>
      <c r="AB5536" s="3" t="s">
        <v>12</v>
      </c>
      <c r="AC5536" s="23" t="s">
        <v>37802</v>
      </c>
      <c r="AD5536" s="23" t="s">
        <v>43298</v>
      </c>
      <c r="AE5536" t="s">
        <v>35394</v>
      </c>
    </row>
    <row r="5537" spans="1:31" ht="14.25" customHeight="1">
      <c r="A5537" s="1">
        <v>5536</v>
      </c>
      <c r="B5537" s="1" t="s">
        <v>54</v>
      </c>
      <c r="C5537" s="1" t="s">
        <v>7851</v>
      </c>
      <c r="D5537" s="1" t="s">
        <v>1175</v>
      </c>
      <c r="E5537" s="1" t="s">
        <v>90</v>
      </c>
      <c r="F5537" s="1" t="s">
        <v>24658</v>
      </c>
      <c r="G5537" s="14">
        <v>919446449999</v>
      </c>
      <c r="H5537" s="1" t="s">
        <v>8</v>
      </c>
      <c r="I5537" s="1" t="s">
        <v>9</v>
      </c>
      <c r="J5537" s="1" t="s">
        <v>47297</v>
      </c>
      <c r="K5537" s="3" t="s">
        <v>17</v>
      </c>
      <c r="L5537" s="1" t="s">
        <v>47325</v>
      </c>
      <c r="M5537" s="4" t="s">
        <v>42</v>
      </c>
      <c r="N5537" s="3" t="str">
        <f>J5537</f>
        <v>[&lt;30 Lacs -50 Lacs]</v>
      </c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1"/>
      <c r="AA5537" s="1" t="s">
        <v>16</v>
      </c>
      <c r="AB5537" s="3" t="s">
        <v>12</v>
      </c>
      <c r="AC5537" s="23" t="s">
        <v>37802</v>
      </c>
      <c r="AD5537" s="23" t="s">
        <v>42412</v>
      </c>
      <c r="AE5537" t="s">
        <v>35399</v>
      </c>
    </row>
    <row r="5538" spans="1:31" ht="14.25" customHeight="1">
      <c r="A5538" s="1">
        <v>5537</v>
      </c>
      <c r="B5538" s="1" t="s">
        <v>54</v>
      </c>
      <c r="C5538" s="1" t="s">
        <v>7854</v>
      </c>
      <c r="D5538" s="1" t="s">
        <v>7855</v>
      </c>
      <c r="E5538" s="1" t="s">
        <v>7856</v>
      </c>
      <c r="F5538" s="1" t="s">
        <v>24660</v>
      </c>
      <c r="G5538" s="14">
        <v>919664640690</v>
      </c>
      <c r="H5538" s="1" t="s">
        <v>8</v>
      </c>
      <c r="I5538" s="1" t="s">
        <v>41</v>
      </c>
      <c r="J5538" s="1" t="s">
        <v>47297</v>
      </c>
      <c r="K5538" s="3" t="s">
        <v>17</v>
      </c>
      <c r="L5538" s="1" t="s">
        <v>47325</v>
      </c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1"/>
      <c r="AA5538" s="1" t="s">
        <v>16</v>
      </c>
      <c r="AB5538" s="3" t="s">
        <v>12</v>
      </c>
      <c r="AC5538" s="23" t="s">
        <v>37802</v>
      </c>
      <c r="AD5538" s="23" t="s">
        <v>43299</v>
      </c>
      <c r="AE5538" t="s">
        <v>35399</v>
      </c>
    </row>
    <row r="5539" spans="1:31" ht="14.25" customHeight="1">
      <c r="A5539" s="1">
        <v>5538</v>
      </c>
      <c r="B5539" s="9" t="s">
        <v>6</v>
      </c>
      <c r="C5539" s="1" t="s">
        <v>7860</v>
      </c>
      <c r="D5539" s="1" t="s">
        <v>4431</v>
      </c>
      <c r="E5539" s="1" t="s">
        <v>724</v>
      </c>
      <c r="F5539" s="1" t="s">
        <v>24664</v>
      </c>
      <c r="G5539" s="14">
        <v>91994099646</v>
      </c>
      <c r="H5539" s="1" t="s">
        <v>132</v>
      </c>
      <c r="I5539" s="1" t="s">
        <v>41</v>
      </c>
      <c r="J5539" s="1" t="s">
        <v>47297</v>
      </c>
      <c r="K5539" s="3" t="s">
        <v>17</v>
      </c>
      <c r="L5539" s="1" t="s">
        <v>47325</v>
      </c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1"/>
      <c r="AA5539" s="1" t="s">
        <v>11</v>
      </c>
      <c r="AB5539" s="3" t="s">
        <v>538</v>
      </c>
      <c r="AC5539" s="23" t="s">
        <v>37802</v>
      </c>
      <c r="AD5539" s="23" t="s">
        <v>43300</v>
      </c>
      <c r="AE5539" t="s">
        <v>35394</v>
      </c>
    </row>
    <row r="5540" spans="1:31" ht="14.25" customHeight="1">
      <c r="A5540" s="1">
        <v>5539</v>
      </c>
      <c r="B5540" s="1" t="s">
        <v>54</v>
      </c>
      <c r="C5540" s="1" t="s">
        <v>7896</v>
      </c>
      <c r="D5540" s="1" t="s">
        <v>35757</v>
      </c>
      <c r="E5540" s="1" t="s">
        <v>6253</v>
      </c>
      <c r="F5540" s="1" t="s">
        <v>24689</v>
      </c>
      <c r="G5540" s="14">
        <v>91404949944</v>
      </c>
      <c r="H5540" s="1" t="s">
        <v>8</v>
      </c>
      <c r="I5540" s="1" t="s">
        <v>41</v>
      </c>
      <c r="J5540" s="1" t="s">
        <v>47297</v>
      </c>
      <c r="K5540" s="3" t="s">
        <v>17</v>
      </c>
      <c r="L5540" s="1" t="s">
        <v>47325</v>
      </c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1"/>
      <c r="AA5540" s="1" t="s">
        <v>16</v>
      </c>
      <c r="AB5540" s="3" t="s">
        <v>12</v>
      </c>
      <c r="AC5540" s="23" t="s">
        <v>37802</v>
      </c>
      <c r="AD5540" s="23" t="s">
        <v>43301</v>
      </c>
      <c r="AE5540" t="s">
        <v>35410</v>
      </c>
    </row>
    <row r="5541" spans="1:31" ht="14.25" customHeight="1">
      <c r="A5541" s="1">
        <v>5540</v>
      </c>
      <c r="B5541" s="9" t="s">
        <v>6</v>
      </c>
      <c r="C5541" s="1" t="s">
        <v>7899</v>
      </c>
      <c r="D5541" s="1" t="s">
        <v>220</v>
      </c>
      <c r="E5541" s="1" t="s">
        <v>7900</v>
      </c>
      <c r="F5541" s="1" t="s">
        <v>34137</v>
      </c>
      <c r="G5541" s="14">
        <v>91444494904</v>
      </c>
      <c r="H5541" s="1" t="s">
        <v>8</v>
      </c>
      <c r="I5541" s="1" t="s">
        <v>62</v>
      </c>
      <c r="J5541" s="1" t="s">
        <v>47297</v>
      </c>
      <c r="K5541" s="3" t="s">
        <v>17</v>
      </c>
      <c r="L5541" s="1" t="s">
        <v>47325</v>
      </c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1"/>
      <c r="AA5541" s="1" t="s">
        <v>11</v>
      </c>
      <c r="AB5541" s="3" t="s">
        <v>13</v>
      </c>
      <c r="AC5541" s="23" t="s">
        <v>37802</v>
      </c>
      <c r="AD5541" s="23" t="s">
        <v>43302</v>
      </c>
      <c r="AE5541" t="s">
        <v>35394</v>
      </c>
    </row>
    <row r="5542" spans="1:31" ht="14.25" customHeight="1">
      <c r="A5542" s="1">
        <v>5541</v>
      </c>
      <c r="B5542" s="9" t="s">
        <v>6</v>
      </c>
      <c r="C5542" s="1" t="s">
        <v>7906</v>
      </c>
      <c r="D5542" s="1" t="s">
        <v>4300</v>
      </c>
      <c r="E5542" s="1" t="s">
        <v>3211</v>
      </c>
      <c r="F5542" s="1" t="s">
        <v>24692</v>
      </c>
      <c r="G5542" s="14">
        <v>91446040900</v>
      </c>
      <c r="H5542" s="1" t="s">
        <v>15</v>
      </c>
      <c r="I5542" s="1" t="s">
        <v>41</v>
      </c>
      <c r="J5542" s="1" t="s">
        <v>47297</v>
      </c>
      <c r="K5542" s="3" t="s">
        <v>17</v>
      </c>
      <c r="L5542" s="1" t="s">
        <v>47325</v>
      </c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1"/>
      <c r="AA5542" s="1" t="s">
        <v>16</v>
      </c>
      <c r="AB5542" s="3" t="s">
        <v>12</v>
      </c>
      <c r="AC5542" s="23" t="s">
        <v>37802</v>
      </c>
      <c r="AD5542" s="23" t="s">
        <v>43303</v>
      </c>
      <c r="AE5542" t="s">
        <v>35410</v>
      </c>
    </row>
    <row r="5543" spans="1:31" ht="14.25" customHeight="1">
      <c r="A5543" s="1">
        <v>5542</v>
      </c>
      <c r="B5543" s="9" t="s">
        <v>6</v>
      </c>
      <c r="C5543" s="1" t="s">
        <v>7908</v>
      </c>
      <c r="D5543" s="1" t="s">
        <v>1678</v>
      </c>
      <c r="E5543" s="1" t="s">
        <v>5870</v>
      </c>
      <c r="F5543" s="1" t="s">
        <v>24694</v>
      </c>
      <c r="G5543" s="14">
        <v>919904414914</v>
      </c>
      <c r="H5543" s="1" t="s">
        <v>8</v>
      </c>
      <c r="I5543" s="1" t="s">
        <v>9</v>
      </c>
      <c r="J5543" s="1" t="s">
        <v>47297</v>
      </c>
      <c r="K5543" s="3" t="s">
        <v>17</v>
      </c>
      <c r="L5543" s="1" t="s">
        <v>47325</v>
      </c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1"/>
      <c r="AA5543" s="1" t="s">
        <v>16</v>
      </c>
      <c r="AB5543" s="3" t="s">
        <v>12</v>
      </c>
      <c r="AC5543" s="23" t="s">
        <v>37802</v>
      </c>
      <c r="AD5543" s="23" t="s">
        <v>43304</v>
      </c>
      <c r="AE5543" t="s">
        <v>35394</v>
      </c>
    </row>
    <row r="5544" spans="1:31" ht="14.25" customHeight="1">
      <c r="A5544" s="1">
        <v>5543</v>
      </c>
      <c r="B5544" s="9" t="s">
        <v>6</v>
      </c>
      <c r="C5544" s="1" t="s">
        <v>7920</v>
      </c>
      <c r="D5544" s="1" t="s">
        <v>8510</v>
      </c>
      <c r="E5544" s="1" t="s">
        <v>32</v>
      </c>
      <c r="F5544" s="1" t="s">
        <v>24699</v>
      </c>
      <c r="G5544" s="14">
        <v>919694604464</v>
      </c>
      <c r="H5544" s="1" t="s">
        <v>8</v>
      </c>
      <c r="I5544" s="1" t="s">
        <v>9</v>
      </c>
      <c r="J5544" s="1" t="s">
        <v>47297</v>
      </c>
      <c r="K5544" s="3" t="s">
        <v>17</v>
      </c>
      <c r="L5544" s="1" t="s">
        <v>47325</v>
      </c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1"/>
      <c r="AA5544" s="1" t="s">
        <v>16</v>
      </c>
      <c r="AB5544" s="3" t="s">
        <v>56</v>
      </c>
      <c r="AC5544" s="23" t="s">
        <v>37802</v>
      </c>
      <c r="AD5544" s="23" t="s">
        <v>43305</v>
      </c>
      <c r="AE5544" t="s">
        <v>35410</v>
      </c>
    </row>
    <row r="5545" spans="1:31" ht="14.25" customHeight="1">
      <c r="A5545" s="1">
        <v>5544</v>
      </c>
      <c r="B5545" s="1" t="s">
        <v>54</v>
      </c>
      <c r="C5545" s="1" t="s">
        <v>7930</v>
      </c>
      <c r="D5545" s="1" t="s">
        <v>3613</v>
      </c>
      <c r="E5545" s="1" t="s">
        <v>36896</v>
      </c>
      <c r="F5545" s="1" t="s">
        <v>24706</v>
      </c>
      <c r="G5545" s="14">
        <v>919496161</v>
      </c>
      <c r="H5545" s="1" t="s">
        <v>15</v>
      </c>
      <c r="I5545" s="1" t="s">
        <v>41</v>
      </c>
      <c r="J5545" s="1" t="s">
        <v>47297</v>
      </c>
      <c r="K5545" s="3" t="s">
        <v>42</v>
      </c>
      <c r="L5545" s="1" t="s">
        <v>47325</v>
      </c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1"/>
      <c r="AA5545" s="1" t="s">
        <v>16</v>
      </c>
      <c r="AB5545" s="3" t="s">
        <v>12</v>
      </c>
      <c r="AC5545" s="23" t="s">
        <v>37802</v>
      </c>
      <c r="AD5545" s="23" t="s">
        <v>43306</v>
      </c>
      <c r="AE5545" t="s">
        <v>35409</v>
      </c>
    </row>
    <row r="5546" spans="1:31" ht="14.25" customHeight="1">
      <c r="A5546" s="1">
        <v>5545</v>
      </c>
      <c r="B5546" s="9" t="s">
        <v>6</v>
      </c>
      <c r="C5546" s="1" t="s">
        <v>7940</v>
      </c>
      <c r="D5546" s="1" t="s">
        <v>7941</v>
      </c>
      <c r="E5546" s="1" t="s">
        <v>2030</v>
      </c>
      <c r="F5546" s="1" t="s">
        <v>24708</v>
      </c>
      <c r="G5546" s="14">
        <v>91440144999</v>
      </c>
      <c r="H5546" s="1" t="s">
        <v>8</v>
      </c>
      <c r="I5546" s="1" t="s">
        <v>9</v>
      </c>
      <c r="J5546" s="1" t="s">
        <v>47297</v>
      </c>
      <c r="K5546" s="3" t="s">
        <v>42</v>
      </c>
      <c r="L5546" s="1" t="s">
        <v>47325</v>
      </c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1"/>
      <c r="AA5546" s="1" t="s">
        <v>16</v>
      </c>
      <c r="AB5546" s="3" t="s">
        <v>12</v>
      </c>
      <c r="AC5546" s="23" t="s">
        <v>37802</v>
      </c>
      <c r="AD5546" s="23" t="s">
        <v>40886</v>
      </c>
      <c r="AE5546" t="s">
        <v>35410</v>
      </c>
    </row>
    <row r="5547" spans="1:31" ht="14.25" customHeight="1">
      <c r="A5547" s="1">
        <v>5546</v>
      </c>
      <c r="B5547" s="9" t="s">
        <v>6</v>
      </c>
      <c r="C5547" s="1" t="s">
        <v>7946</v>
      </c>
      <c r="D5547" s="1" t="s">
        <v>1010</v>
      </c>
      <c r="E5547" s="1" t="s">
        <v>40</v>
      </c>
      <c r="F5547" s="1" t="s">
        <v>34142</v>
      </c>
      <c r="G5547" s="14">
        <v>9166049090</v>
      </c>
      <c r="H5547" s="1" t="s">
        <v>8</v>
      </c>
      <c r="I5547" s="1" t="s">
        <v>9</v>
      </c>
      <c r="J5547" s="1" t="s">
        <v>47297</v>
      </c>
      <c r="K5547" s="3" t="s">
        <v>17</v>
      </c>
      <c r="L5547" s="1" t="s">
        <v>47325</v>
      </c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1"/>
      <c r="AA5547" s="1" t="s">
        <v>11</v>
      </c>
      <c r="AB5547" s="3" t="s">
        <v>56</v>
      </c>
      <c r="AC5547" s="23" t="s">
        <v>37802</v>
      </c>
      <c r="AD5547" s="23" t="s">
        <v>38547</v>
      </c>
      <c r="AE5547" t="s">
        <v>35410</v>
      </c>
    </row>
    <row r="5548" spans="1:31" ht="14.25" customHeight="1">
      <c r="A5548" s="1">
        <v>5547</v>
      </c>
      <c r="B5548" s="9" t="s">
        <v>6</v>
      </c>
      <c r="C5548" s="1" t="s">
        <v>7949</v>
      </c>
      <c r="D5548" s="1" t="s">
        <v>486</v>
      </c>
      <c r="E5548" s="1" t="s">
        <v>1311</v>
      </c>
      <c r="F5548" s="1" t="s">
        <v>24710</v>
      </c>
      <c r="G5548" s="14">
        <v>919601111690</v>
      </c>
      <c r="H5548" s="1" t="s">
        <v>15</v>
      </c>
      <c r="I5548" s="1" t="s">
        <v>41</v>
      </c>
      <c r="J5548" s="1" t="s">
        <v>47297</v>
      </c>
      <c r="K5548" s="3" t="s">
        <v>17</v>
      </c>
      <c r="L5548" s="1" t="s">
        <v>47325</v>
      </c>
      <c r="M5548" s="4" t="s">
        <v>42</v>
      </c>
      <c r="N5548" s="3" t="str">
        <f>J5548</f>
        <v>[&lt;30 Lacs -50 Lacs]</v>
      </c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1"/>
      <c r="AA5548" s="1" t="s">
        <v>16</v>
      </c>
      <c r="AB5548" s="3" t="s">
        <v>12</v>
      </c>
      <c r="AC5548" s="23" t="s">
        <v>37802</v>
      </c>
      <c r="AD5548" s="23" t="s">
        <v>43307</v>
      </c>
      <c r="AE5548" t="s">
        <v>35410</v>
      </c>
    </row>
    <row r="5549" spans="1:31" ht="14.25" customHeight="1">
      <c r="A5549" s="1">
        <v>5548</v>
      </c>
      <c r="B5549" s="1" t="s">
        <v>54</v>
      </c>
      <c r="C5549" s="1" t="s">
        <v>7954</v>
      </c>
      <c r="D5549" s="1" t="s">
        <v>1263</v>
      </c>
      <c r="E5549" s="1" t="s">
        <v>139</v>
      </c>
      <c r="F5549" s="1" t="s">
        <v>20920</v>
      </c>
      <c r="G5549" s="14">
        <v>919106619646</v>
      </c>
      <c r="H5549" s="1" t="s">
        <v>20</v>
      </c>
      <c r="I5549" s="1" t="s">
        <v>41</v>
      </c>
      <c r="J5549" s="1" t="s">
        <v>47297</v>
      </c>
      <c r="K5549" s="3" t="s">
        <v>42</v>
      </c>
      <c r="L5549" s="1" t="s">
        <v>47325</v>
      </c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1"/>
      <c r="AA5549" s="1" t="s">
        <v>16</v>
      </c>
      <c r="AB5549" s="3" t="s">
        <v>12</v>
      </c>
      <c r="AC5549" s="23" t="s">
        <v>37802</v>
      </c>
      <c r="AD5549" s="23" t="s">
        <v>40887</v>
      </c>
      <c r="AE5549" t="s">
        <v>35399</v>
      </c>
    </row>
    <row r="5550" spans="1:31" ht="14.25" customHeight="1">
      <c r="A5550" s="1">
        <v>5549</v>
      </c>
      <c r="B5550" s="1" t="s">
        <v>54</v>
      </c>
      <c r="C5550" s="1" t="s">
        <v>7958</v>
      </c>
      <c r="D5550" s="1" t="s">
        <v>1369</v>
      </c>
      <c r="E5550" s="1" t="s">
        <v>255</v>
      </c>
      <c r="F5550" s="1" t="s">
        <v>24716</v>
      </c>
      <c r="G5550" s="14">
        <v>91990446900</v>
      </c>
      <c r="H5550" s="1" t="s">
        <v>20</v>
      </c>
      <c r="I5550" s="1" t="s">
        <v>9</v>
      </c>
      <c r="J5550" s="1" t="s">
        <v>47297</v>
      </c>
      <c r="K5550" s="3" t="s">
        <v>17</v>
      </c>
      <c r="L5550" s="1" t="s">
        <v>47325</v>
      </c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1"/>
      <c r="AA5550" s="1" t="s">
        <v>11</v>
      </c>
      <c r="AB5550" s="3" t="s">
        <v>56</v>
      </c>
      <c r="AC5550" s="23" t="s">
        <v>37802</v>
      </c>
      <c r="AD5550" s="23" t="s">
        <v>43308</v>
      </c>
      <c r="AE5550" t="s">
        <v>35410</v>
      </c>
    </row>
    <row r="5551" spans="1:31" ht="14.25" customHeight="1">
      <c r="A5551" s="1">
        <v>5550</v>
      </c>
      <c r="B5551" s="1" t="s">
        <v>54</v>
      </c>
      <c r="C5551" s="1" t="s">
        <v>7960</v>
      </c>
      <c r="D5551" s="1" t="s">
        <v>35758</v>
      </c>
      <c r="E5551" s="1" t="s">
        <v>36897</v>
      </c>
      <c r="F5551" s="1" t="s">
        <v>24718</v>
      </c>
      <c r="G5551" s="14">
        <v>919946961960</v>
      </c>
      <c r="H5551" s="1" t="s">
        <v>20</v>
      </c>
      <c r="I5551" s="1" t="s">
        <v>41</v>
      </c>
      <c r="J5551" s="1" t="s">
        <v>47297</v>
      </c>
      <c r="K5551" s="3" t="s">
        <v>17</v>
      </c>
      <c r="L5551" s="1" t="s">
        <v>47325</v>
      </c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1"/>
      <c r="AA5551" s="1" t="s">
        <v>16</v>
      </c>
      <c r="AB5551" s="3" t="s">
        <v>12</v>
      </c>
      <c r="AC5551" s="23" t="s">
        <v>37802</v>
      </c>
      <c r="AD5551" s="23" t="s">
        <v>43309</v>
      </c>
      <c r="AE5551" t="s">
        <v>35410</v>
      </c>
    </row>
    <row r="5552" spans="1:31" ht="14.25" customHeight="1">
      <c r="A5552" s="1">
        <v>5551</v>
      </c>
      <c r="B5552" s="9" t="s">
        <v>6</v>
      </c>
      <c r="C5552" s="1" t="s">
        <v>7968</v>
      </c>
      <c r="D5552" s="1" t="s">
        <v>4519</v>
      </c>
      <c r="E5552" s="1" t="s">
        <v>809</v>
      </c>
      <c r="F5552" s="1" t="s">
        <v>24722</v>
      </c>
      <c r="G5552" s="14">
        <v>91994449966</v>
      </c>
      <c r="H5552" s="1" t="s">
        <v>132</v>
      </c>
      <c r="I5552" s="1" t="s">
        <v>41</v>
      </c>
      <c r="J5552" s="1" t="s">
        <v>47297</v>
      </c>
      <c r="K5552" s="3" t="s">
        <v>17</v>
      </c>
      <c r="L5552" s="1" t="s">
        <v>47325</v>
      </c>
      <c r="M5552" s="4" t="s">
        <v>42</v>
      </c>
      <c r="N5552" s="3" t="str">
        <f>J5552</f>
        <v>[&lt;30 Lacs -50 Lacs]</v>
      </c>
      <c r="O5552" s="3" t="s">
        <v>171</v>
      </c>
      <c r="P5552" s="3" t="s">
        <v>47297</v>
      </c>
      <c r="Q5552" s="3"/>
      <c r="R5552" s="3"/>
      <c r="S5552" s="3"/>
      <c r="T5552" s="3"/>
      <c r="U5552" s="3"/>
      <c r="V5552" s="3"/>
      <c r="W5552" s="3"/>
      <c r="X5552" s="3"/>
      <c r="Y5552" s="3"/>
      <c r="Z5552" s="1"/>
      <c r="AA5552" s="1" t="s">
        <v>16</v>
      </c>
      <c r="AB5552" s="3" t="s">
        <v>12</v>
      </c>
      <c r="AC5552" s="23" t="s">
        <v>37802</v>
      </c>
      <c r="AD5552" s="23" t="s">
        <v>43310</v>
      </c>
      <c r="AE5552" t="s">
        <v>35394</v>
      </c>
    </row>
    <row r="5553" spans="1:31" ht="14.25" customHeight="1">
      <c r="A5553" s="1">
        <v>5552</v>
      </c>
      <c r="B5553" s="1" t="s">
        <v>54</v>
      </c>
      <c r="C5553" s="1" t="s">
        <v>7969</v>
      </c>
      <c r="D5553" s="1" t="s">
        <v>3344</v>
      </c>
      <c r="E5553" s="1" t="s">
        <v>506</v>
      </c>
      <c r="F5553" s="1" t="s">
        <v>34145</v>
      </c>
      <c r="G5553" s="14">
        <v>91916614094</v>
      </c>
      <c r="H5553" s="1" t="s">
        <v>20</v>
      </c>
      <c r="I5553" s="1" t="s">
        <v>62</v>
      </c>
      <c r="J5553" s="1" t="s">
        <v>47297</v>
      </c>
      <c r="K5553" s="3" t="s">
        <v>17</v>
      </c>
      <c r="L5553" s="1" t="s">
        <v>47325</v>
      </c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1"/>
      <c r="AA5553" s="1" t="s">
        <v>16</v>
      </c>
      <c r="AB5553" s="3" t="s">
        <v>12</v>
      </c>
      <c r="AC5553" s="23" t="s">
        <v>37802</v>
      </c>
      <c r="AD5553" s="23" t="s">
        <v>43311</v>
      </c>
      <c r="AE5553" t="s">
        <v>35399</v>
      </c>
    </row>
    <row r="5554" spans="1:31" ht="14.25" customHeight="1">
      <c r="A5554" s="1">
        <v>5553</v>
      </c>
      <c r="B5554" s="9" t="s">
        <v>6</v>
      </c>
      <c r="C5554" s="1" t="s">
        <v>7971</v>
      </c>
      <c r="D5554" s="1" t="s">
        <v>419</v>
      </c>
      <c r="E5554" s="1" t="s">
        <v>1527</v>
      </c>
      <c r="F5554" s="1" t="s">
        <v>34147</v>
      </c>
      <c r="G5554" s="14">
        <v>919909914049</v>
      </c>
      <c r="H5554" s="1" t="s">
        <v>15</v>
      </c>
      <c r="I5554" s="1" t="s">
        <v>62</v>
      </c>
      <c r="J5554" s="1" t="s">
        <v>47297</v>
      </c>
      <c r="K5554" s="3" t="s">
        <v>17</v>
      </c>
      <c r="L5554" s="1" t="s">
        <v>47325</v>
      </c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1"/>
      <c r="AA5554" s="1" t="s">
        <v>16</v>
      </c>
      <c r="AB5554" s="3" t="s">
        <v>12</v>
      </c>
      <c r="AC5554" s="23" t="s">
        <v>37802</v>
      </c>
      <c r="AD5554" s="23" t="s">
        <v>43312</v>
      </c>
      <c r="AE5554" t="s">
        <v>35394</v>
      </c>
    </row>
    <row r="5555" spans="1:31" ht="14.25" customHeight="1">
      <c r="A5555" s="1">
        <v>5554</v>
      </c>
      <c r="B5555" s="9" t="s">
        <v>6</v>
      </c>
      <c r="C5555" s="1" t="s">
        <v>7982</v>
      </c>
      <c r="D5555" s="1" t="s">
        <v>1447</v>
      </c>
      <c r="E5555" s="1" t="s">
        <v>1180</v>
      </c>
      <c r="F5555" s="1" t="s">
        <v>24726</v>
      </c>
      <c r="G5555" s="14">
        <v>914466640066</v>
      </c>
      <c r="H5555" s="1" t="s">
        <v>8</v>
      </c>
      <c r="I5555" s="1" t="s">
        <v>9</v>
      </c>
      <c r="J5555" s="1" t="s">
        <v>47297</v>
      </c>
      <c r="K5555" s="3" t="s">
        <v>42</v>
      </c>
      <c r="L5555" s="1" t="s">
        <v>47325</v>
      </c>
      <c r="M5555" s="3" t="s">
        <v>27</v>
      </c>
      <c r="N5555" s="3" t="str">
        <f>J5555</f>
        <v>[&lt;30 Lacs -50 Lacs]</v>
      </c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1"/>
      <c r="AA5555" s="1" t="s">
        <v>16</v>
      </c>
      <c r="AB5555" s="3" t="s">
        <v>12</v>
      </c>
      <c r="AC5555" s="23" t="s">
        <v>37802</v>
      </c>
      <c r="AD5555" s="23" t="s">
        <v>43313</v>
      </c>
      <c r="AE5555" t="s">
        <v>35399</v>
      </c>
    </row>
    <row r="5556" spans="1:31" ht="14.25" customHeight="1">
      <c r="A5556" s="1">
        <v>5555</v>
      </c>
      <c r="B5556" s="9" t="s">
        <v>6</v>
      </c>
      <c r="C5556" s="1" t="s">
        <v>8014</v>
      </c>
      <c r="D5556" s="1" t="s">
        <v>502</v>
      </c>
      <c r="E5556" s="1" t="s">
        <v>328</v>
      </c>
      <c r="F5556" s="1" t="s">
        <v>24743</v>
      </c>
      <c r="G5556" s="14">
        <v>919601909004</v>
      </c>
      <c r="H5556" s="1" t="s">
        <v>8</v>
      </c>
      <c r="I5556" s="1" t="s">
        <v>41</v>
      </c>
      <c r="J5556" s="1" t="s">
        <v>47297</v>
      </c>
      <c r="K5556" s="3" t="s">
        <v>42</v>
      </c>
      <c r="L5556" s="1" t="s">
        <v>47325</v>
      </c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1"/>
      <c r="AA5556" s="1" t="s">
        <v>16</v>
      </c>
      <c r="AB5556" s="3" t="s">
        <v>12</v>
      </c>
      <c r="AC5556" s="23" t="s">
        <v>37802</v>
      </c>
      <c r="AD5556" s="23" t="s">
        <v>43314</v>
      </c>
      <c r="AE5556" t="s">
        <v>35410</v>
      </c>
    </row>
    <row r="5557" spans="1:31" ht="14.25" customHeight="1">
      <c r="A5557" s="1">
        <v>5556</v>
      </c>
      <c r="B5557" s="1" t="s">
        <v>54</v>
      </c>
      <c r="C5557" s="1" t="s">
        <v>8016</v>
      </c>
      <c r="D5557" s="1" t="s">
        <v>1250</v>
      </c>
      <c r="E5557" s="1" t="s">
        <v>36898</v>
      </c>
      <c r="F5557" s="1" t="s">
        <v>31950</v>
      </c>
      <c r="G5557" s="14">
        <v>919494044611</v>
      </c>
      <c r="H5557" s="1" t="s">
        <v>8</v>
      </c>
      <c r="I5557" s="1" t="s">
        <v>9</v>
      </c>
      <c r="J5557" s="1" t="s">
        <v>47297</v>
      </c>
      <c r="K5557" s="3" t="s">
        <v>42</v>
      </c>
      <c r="L5557" s="1" t="s">
        <v>47325</v>
      </c>
      <c r="M5557" s="3" t="s">
        <v>27</v>
      </c>
      <c r="N5557" s="3" t="str">
        <f>J5557</f>
        <v>[&lt;30 Lacs -50 Lacs]</v>
      </c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1"/>
      <c r="AA5557" s="1" t="s">
        <v>16</v>
      </c>
      <c r="AB5557" s="3" t="s">
        <v>12</v>
      </c>
      <c r="AC5557" s="23" t="s">
        <v>37802</v>
      </c>
      <c r="AD5557" s="23" t="s">
        <v>43315</v>
      </c>
      <c r="AE5557" t="s">
        <v>35409</v>
      </c>
    </row>
    <row r="5558" spans="1:31" ht="14.25" customHeight="1">
      <c r="A5558" s="1">
        <v>5557</v>
      </c>
      <c r="B5558" s="1" t="s">
        <v>54</v>
      </c>
      <c r="C5558" s="1" t="s">
        <v>8035</v>
      </c>
      <c r="D5558" s="1" t="s">
        <v>546</v>
      </c>
      <c r="E5558" s="1" t="s">
        <v>40</v>
      </c>
      <c r="F5558" s="1" t="s">
        <v>24751</v>
      </c>
      <c r="G5558" s="14">
        <v>9194460044</v>
      </c>
      <c r="H5558" s="1" t="s">
        <v>20</v>
      </c>
      <c r="I5558" s="1" t="s">
        <v>62</v>
      </c>
      <c r="J5558" s="1" t="s">
        <v>47297</v>
      </c>
      <c r="K5558" s="3" t="s">
        <v>42</v>
      </c>
      <c r="L5558" s="1" t="s">
        <v>47325</v>
      </c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1"/>
      <c r="AA5558" s="1" t="s">
        <v>16</v>
      </c>
      <c r="AB5558" s="3" t="s">
        <v>12</v>
      </c>
      <c r="AC5558" s="23" t="s">
        <v>37802</v>
      </c>
      <c r="AD5558" s="23" t="s">
        <v>43316</v>
      </c>
      <c r="AE5558" t="s">
        <v>35410</v>
      </c>
    </row>
    <row r="5559" spans="1:31" ht="14.25" customHeight="1">
      <c r="A5559" s="1">
        <v>5558</v>
      </c>
      <c r="B5559" s="1" t="s">
        <v>54</v>
      </c>
      <c r="C5559" s="1" t="s">
        <v>8036</v>
      </c>
      <c r="D5559" s="1" t="s">
        <v>120</v>
      </c>
      <c r="E5559" s="1" t="s">
        <v>10263</v>
      </c>
      <c r="F5559" s="1" t="s">
        <v>24752</v>
      </c>
      <c r="G5559" s="14">
        <v>919664664666</v>
      </c>
      <c r="H5559" s="1" t="s">
        <v>8</v>
      </c>
      <c r="I5559" s="1" t="s">
        <v>9</v>
      </c>
      <c r="J5559" s="1" t="s">
        <v>47297</v>
      </c>
      <c r="K5559" s="3" t="s">
        <v>42</v>
      </c>
      <c r="L5559" s="1" t="s">
        <v>47325</v>
      </c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1"/>
      <c r="AA5559" s="1" t="s">
        <v>16</v>
      </c>
      <c r="AB5559" s="3" t="s">
        <v>12</v>
      </c>
      <c r="AC5559" s="23" t="s">
        <v>37802</v>
      </c>
      <c r="AD5559" s="23" t="s">
        <v>43317</v>
      </c>
      <c r="AE5559" t="s">
        <v>35409</v>
      </c>
    </row>
    <row r="5560" spans="1:31" ht="14.25" customHeight="1">
      <c r="A5560" s="1">
        <v>5559</v>
      </c>
      <c r="B5560" s="9" t="s">
        <v>6</v>
      </c>
      <c r="C5560" s="1" t="s">
        <v>8046</v>
      </c>
      <c r="D5560" s="1" t="s">
        <v>58</v>
      </c>
      <c r="E5560" s="1" t="s">
        <v>90</v>
      </c>
      <c r="F5560" s="1" t="s">
        <v>31958</v>
      </c>
      <c r="G5560" s="14">
        <v>9160146094</v>
      </c>
      <c r="H5560" s="1" t="s">
        <v>8</v>
      </c>
      <c r="I5560" s="1" t="s">
        <v>9</v>
      </c>
      <c r="J5560" s="1" t="s">
        <v>47297</v>
      </c>
      <c r="K5560" s="3" t="s">
        <v>17</v>
      </c>
      <c r="L5560" s="1" t="s">
        <v>47325</v>
      </c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1"/>
      <c r="AA5560" s="1" t="s">
        <v>16</v>
      </c>
      <c r="AB5560" s="3" t="s">
        <v>12</v>
      </c>
      <c r="AC5560" s="23" t="s">
        <v>37802</v>
      </c>
      <c r="AD5560" s="23" t="s">
        <v>43318</v>
      </c>
      <c r="AE5560" t="s">
        <v>35409</v>
      </c>
    </row>
    <row r="5561" spans="1:31" ht="14.25" customHeight="1">
      <c r="A5561" s="1">
        <v>5560</v>
      </c>
      <c r="B5561" s="1" t="s">
        <v>54</v>
      </c>
      <c r="C5561" s="1" t="s">
        <v>8060</v>
      </c>
      <c r="D5561" s="1" t="s">
        <v>48</v>
      </c>
      <c r="E5561" s="1" t="s">
        <v>139</v>
      </c>
      <c r="F5561" s="1" t="s">
        <v>24765</v>
      </c>
      <c r="G5561" s="14">
        <v>91944606669</v>
      </c>
      <c r="H5561" s="1" t="s">
        <v>20</v>
      </c>
      <c r="I5561" s="1" t="s">
        <v>33</v>
      </c>
      <c r="J5561" s="1" t="s">
        <v>47297</v>
      </c>
      <c r="K5561" s="3" t="s">
        <v>17</v>
      </c>
      <c r="L5561" s="1" t="s">
        <v>47325</v>
      </c>
      <c r="M5561" s="4" t="s">
        <v>42</v>
      </c>
      <c r="N5561" s="3" t="str">
        <f t="shared" ref="N5561:N5562" si="158">J5561</f>
        <v>[&lt;30 Lacs -50 Lacs]</v>
      </c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1"/>
      <c r="AA5561" s="1" t="s">
        <v>16</v>
      </c>
      <c r="AB5561" s="3" t="s">
        <v>12</v>
      </c>
      <c r="AC5561" s="23" t="s">
        <v>37802</v>
      </c>
      <c r="AD5561" s="23" t="s">
        <v>43319</v>
      </c>
      <c r="AE5561" t="s">
        <v>35409</v>
      </c>
    </row>
    <row r="5562" spans="1:31" ht="14.25" customHeight="1">
      <c r="A5562" s="1">
        <v>5561</v>
      </c>
      <c r="B5562" s="1" t="s">
        <v>54</v>
      </c>
      <c r="C5562" s="1" t="s">
        <v>8069</v>
      </c>
      <c r="D5562" s="1" t="s">
        <v>1025</v>
      </c>
      <c r="E5562" s="1" t="s">
        <v>3822</v>
      </c>
      <c r="F5562" s="1" t="s">
        <v>31961</v>
      </c>
      <c r="G5562" s="14">
        <v>919444014446</v>
      </c>
      <c r="H5562" s="1" t="s">
        <v>8</v>
      </c>
      <c r="I5562" s="1" t="s">
        <v>41</v>
      </c>
      <c r="J5562" s="1" t="s">
        <v>47297</v>
      </c>
      <c r="K5562" s="3" t="s">
        <v>17</v>
      </c>
      <c r="L5562" s="1" t="s">
        <v>47325</v>
      </c>
      <c r="M5562" s="4" t="s">
        <v>42</v>
      </c>
      <c r="N5562" s="3" t="str">
        <f t="shared" si="158"/>
        <v>[&lt;30 Lacs -50 Lacs]</v>
      </c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1"/>
      <c r="AA5562" s="1" t="s">
        <v>16</v>
      </c>
      <c r="AB5562" s="3" t="s">
        <v>12</v>
      </c>
      <c r="AC5562" s="23" t="s">
        <v>37802</v>
      </c>
      <c r="AD5562" s="23" t="s">
        <v>43320</v>
      </c>
      <c r="AE5562" t="s">
        <v>35409</v>
      </c>
    </row>
    <row r="5563" spans="1:31" ht="14.25" customHeight="1">
      <c r="A5563" s="1">
        <v>5562</v>
      </c>
      <c r="B5563" s="9" t="s">
        <v>6</v>
      </c>
      <c r="C5563" s="1" t="s">
        <v>8076</v>
      </c>
      <c r="D5563" s="1" t="s">
        <v>1803</v>
      </c>
      <c r="E5563" s="1" t="s">
        <v>32</v>
      </c>
      <c r="F5563" s="1" t="s">
        <v>24773</v>
      </c>
      <c r="G5563" s="14">
        <v>91940964994</v>
      </c>
      <c r="H5563" s="1" t="s">
        <v>8</v>
      </c>
      <c r="I5563" s="1" t="s">
        <v>62</v>
      </c>
      <c r="J5563" s="1" t="s">
        <v>47297</v>
      </c>
      <c r="K5563" s="3" t="s">
        <v>213</v>
      </c>
      <c r="L5563" s="1" t="s">
        <v>47325</v>
      </c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1"/>
      <c r="AA5563" s="1" t="s">
        <v>16</v>
      </c>
      <c r="AB5563" s="3" t="s">
        <v>12</v>
      </c>
      <c r="AC5563" s="23" t="s">
        <v>37802</v>
      </c>
      <c r="AD5563" s="23" t="s">
        <v>39130</v>
      </c>
      <c r="AE5563" t="s">
        <v>35409</v>
      </c>
    </row>
    <row r="5564" spans="1:31" ht="14.25" customHeight="1">
      <c r="A5564" s="1">
        <v>5563</v>
      </c>
      <c r="B5564" s="1" t="s">
        <v>54</v>
      </c>
      <c r="C5564" s="1" t="s">
        <v>8081</v>
      </c>
      <c r="D5564" s="1" t="s">
        <v>937</v>
      </c>
      <c r="E5564" s="1" t="s">
        <v>1034</v>
      </c>
      <c r="F5564" s="1" t="s">
        <v>24777</v>
      </c>
      <c r="G5564" s="14">
        <v>91944494906</v>
      </c>
      <c r="H5564" s="1" t="s">
        <v>20</v>
      </c>
      <c r="I5564" s="1" t="s">
        <v>9</v>
      </c>
      <c r="J5564" s="1" t="s">
        <v>47297</v>
      </c>
      <c r="K5564" s="3" t="s">
        <v>17</v>
      </c>
      <c r="L5564" s="1" t="s">
        <v>47325</v>
      </c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1"/>
      <c r="AA5564" s="1" t="s">
        <v>16</v>
      </c>
      <c r="AB5564" s="3" t="s">
        <v>12</v>
      </c>
      <c r="AC5564" s="23" t="s">
        <v>37802</v>
      </c>
      <c r="AD5564" s="23" t="s">
        <v>43321</v>
      </c>
      <c r="AE5564" t="s">
        <v>35394</v>
      </c>
    </row>
    <row r="5565" spans="1:31" ht="14.25" customHeight="1">
      <c r="A5565" s="1">
        <v>5564</v>
      </c>
      <c r="B5565" s="9" t="s">
        <v>6</v>
      </c>
      <c r="C5565" s="1" t="s">
        <v>8083</v>
      </c>
      <c r="D5565" s="1" t="s">
        <v>8084</v>
      </c>
      <c r="E5565" s="1" t="s">
        <v>8085</v>
      </c>
      <c r="F5565" s="1" t="s">
        <v>24779</v>
      </c>
      <c r="G5565" s="14">
        <v>919041944441</v>
      </c>
      <c r="H5565" s="1" t="s">
        <v>20</v>
      </c>
      <c r="I5565" s="1" t="s">
        <v>9</v>
      </c>
      <c r="J5565" s="1" t="s">
        <v>47297</v>
      </c>
      <c r="K5565" s="3" t="s">
        <v>42</v>
      </c>
      <c r="L5565" s="1" t="s">
        <v>47325</v>
      </c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1"/>
      <c r="AA5565" s="1" t="s">
        <v>16</v>
      </c>
      <c r="AB5565" s="3" t="s">
        <v>12</v>
      </c>
      <c r="AC5565" s="23" t="s">
        <v>37802</v>
      </c>
      <c r="AD5565" s="23" t="s">
        <v>43322</v>
      </c>
      <c r="AE5565" t="s">
        <v>35410</v>
      </c>
    </row>
    <row r="5566" spans="1:31" ht="14.25" customHeight="1">
      <c r="A5566" s="1">
        <v>5565</v>
      </c>
      <c r="B5566" s="1" t="s">
        <v>54</v>
      </c>
      <c r="C5566" s="1" t="s">
        <v>8094</v>
      </c>
      <c r="D5566" s="1" t="s">
        <v>52</v>
      </c>
      <c r="E5566" s="1" t="s">
        <v>774</v>
      </c>
      <c r="F5566" s="1" t="s">
        <v>24784</v>
      </c>
      <c r="G5566" s="14">
        <v>91961064044</v>
      </c>
      <c r="H5566" s="1" t="s">
        <v>20</v>
      </c>
      <c r="I5566" s="1" t="s">
        <v>62</v>
      </c>
      <c r="J5566" s="1" t="s">
        <v>47297</v>
      </c>
      <c r="K5566" s="3" t="s">
        <v>17</v>
      </c>
      <c r="L5566" s="1" t="s">
        <v>47325</v>
      </c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1"/>
      <c r="AA5566" s="1" t="s">
        <v>16</v>
      </c>
      <c r="AB5566" s="3" t="s">
        <v>12</v>
      </c>
      <c r="AC5566" s="23" t="s">
        <v>37802</v>
      </c>
      <c r="AD5566" s="23" t="s">
        <v>43323</v>
      </c>
      <c r="AE5566" t="s">
        <v>35409</v>
      </c>
    </row>
    <row r="5567" spans="1:31" ht="14.25" customHeight="1">
      <c r="A5567" s="1">
        <v>5566</v>
      </c>
      <c r="B5567" s="9" t="s">
        <v>6</v>
      </c>
      <c r="C5567" s="1" t="s">
        <v>8113</v>
      </c>
      <c r="D5567" s="1" t="s">
        <v>1678</v>
      </c>
      <c r="E5567" s="1" t="s">
        <v>4184</v>
      </c>
      <c r="F5567" s="1" t="s">
        <v>24793</v>
      </c>
      <c r="G5567" s="14">
        <v>91964069909</v>
      </c>
      <c r="H5567" s="1" t="s">
        <v>15</v>
      </c>
      <c r="I5567" s="1" t="s">
        <v>9</v>
      </c>
      <c r="J5567" s="1" t="s">
        <v>47297</v>
      </c>
      <c r="K5567" s="3" t="s">
        <v>17</v>
      </c>
      <c r="L5567" s="1" t="s">
        <v>47325</v>
      </c>
      <c r="M5567" s="4" t="s">
        <v>42</v>
      </c>
      <c r="N5567" s="3" t="str">
        <f>J5567</f>
        <v>[&lt;30 Lacs -50 Lacs]</v>
      </c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1"/>
      <c r="AA5567" s="1" t="s">
        <v>16</v>
      </c>
      <c r="AB5567" s="3" t="s">
        <v>12</v>
      </c>
      <c r="AC5567" s="23" t="s">
        <v>37802</v>
      </c>
      <c r="AD5567" s="23" t="s">
        <v>43324</v>
      </c>
      <c r="AE5567" t="s">
        <v>35409</v>
      </c>
    </row>
    <row r="5568" spans="1:31" ht="14.25" customHeight="1">
      <c r="A5568" s="1">
        <v>5567</v>
      </c>
      <c r="B5568" s="1" t="s">
        <v>54</v>
      </c>
      <c r="C5568" s="1" t="s">
        <v>8120</v>
      </c>
      <c r="D5568" s="1" t="s">
        <v>105</v>
      </c>
      <c r="E5568" s="1" t="s">
        <v>1481</v>
      </c>
      <c r="F5568" s="1" t="s">
        <v>24796</v>
      </c>
      <c r="G5568" s="14">
        <v>91909994469</v>
      </c>
      <c r="H5568" s="1" t="s">
        <v>15</v>
      </c>
      <c r="I5568" s="1" t="s">
        <v>41</v>
      </c>
      <c r="J5568" s="1" t="s">
        <v>47297</v>
      </c>
      <c r="K5568" s="3" t="s">
        <v>17</v>
      </c>
      <c r="L5568" s="1" t="s">
        <v>47325</v>
      </c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1"/>
      <c r="AA5568" s="1" t="s">
        <v>16</v>
      </c>
      <c r="AB5568" s="3" t="s">
        <v>12</v>
      </c>
      <c r="AC5568" s="23" t="s">
        <v>37802</v>
      </c>
      <c r="AD5568" s="23" t="s">
        <v>43325</v>
      </c>
      <c r="AE5568" t="s">
        <v>35409</v>
      </c>
    </row>
    <row r="5569" spans="1:31" ht="14.25" customHeight="1">
      <c r="A5569" s="1">
        <v>5568</v>
      </c>
      <c r="B5569" s="9" t="s">
        <v>6</v>
      </c>
      <c r="C5569" s="1" t="s">
        <v>8133</v>
      </c>
      <c r="D5569" s="1" t="s">
        <v>1250</v>
      </c>
      <c r="E5569" s="1" t="s">
        <v>1725</v>
      </c>
      <c r="F5569" s="1" t="s">
        <v>24803</v>
      </c>
      <c r="G5569" s="14">
        <v>91969600499</v>
      </c>
      <c r="H5569" s="1" t="s">
        <v>20</v>
      </c>
      <c r="I5569" s="1" t="s">
        <v>41</v>
      </c>
      <c r="J5569" s="1" t="s">
        <v>47297</v>
      </c>
      <c r="K5569" s="3" t="s">
        <v>17</v>
      </c>
      <c r="L5569" s="1" t="s">
        <v>47325</v>
      </c>
      <c r="M5569" s="4" t="s">
        <v>42</v>
      </c>
      <c r="N5569" s="3" t="str">
        <f t="shared" ref="N5569:N5570" si="159">J5569</f>
        <v>[&lt;30 Lacs -50 Lacs]</v>
      </c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1"/>
      <c r="AA5569" s="1" t="s">
        <v>16</v>
      </c>
      <c r="AB5569" s="3" t="s">
        <v>12</v>
      </c>
      <c r="AC5569" s="23" t="s">
        <v>37802</v>
      </c>
      <c r="AD5569" s="23" t="s">
        <v>43326</v>
      </c>
      <c r="AE5569" t="s">
        <v>35399</v>
      </c>
    </row>
    <row r="5570" spans="1:31" ht="14.25" customHeight="1">
      <c r="A5570" s="1">
        <v>5569</v>
      </c>
      <c r="B5570" s="1" t="s">
        <v>54</v>
      </c>
      <c r="C5570" s="1" t="s">
        <v>8143</v>
      </c>
      <c r="D5570" s="1" t="s">
        <v>986</v>
      </c>
      <c r="E5570" s="1" t="s">
        <v>36899</v>
      </c>
      <c r="F5570" s="1" t="s">
        <v>24808</v>
      </c>
      <c r="G5570" s="14">
        <v>914466664499</v>
      </c>
      <c r="H5570" s="1" t="s">
        <v>8</v>
      </c>
      <c r="I5570" s="1" t="s">
        <v>9</v>
      </c>
      <c r="J5570" s="1" t="s">
        <v>47297</v>
      </c>
      <c r="K5570" s="3" t="s">
        <v>17</v>
      </c>
      <c r="L5570" s="1" t="s">
        <v>47325</v>
      </c>
      <c r="M5570" s="4" t="s">
        <v>42</v>
      </c>
      <c r="N5570" s="3" t="str">
        <f t="shared" si="159"/>
        <v>[&lt;30 Lacs -50 Lacs]</v>
      </c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1"/>
      <c r="AA5570" s="1" t="s">
        <v>16</v>
      </c>
      <c r="AB5570" s="3" t="s">
        <v>12</v>
      </c>
      <c r="AC5570" s="23" t="s">
        <v>37802</v>
      </c>
      <c r="AD5570" s="23" t="s">
        <v>43327</v>
      </c>
      <c r="AE5570" t="s">
        <v>35409</v>
      </c>
    </row>
    <row r="5571" spans="1:31" ht="14.25" customHeight="1">
      <c r="A5571" s="1">
        <v>5570</v>
      </c>
      <c r="B5571" s="9" t="s">
        <v>6</v>
      </c>
      <c r="C5571" s="1" t="s">
        <v>8156</v>
      </c>
      <c r="D5571" s="1" t="s">
        <v>8157</v>
      </c>
      <c r="E5571" s="1" t="s">
        <v>8158</v>
      </c>
      <c r="F5571" s="1" t="s">
        <v>24816</v>
      </c>
      <c r="G5571" s="14">
        <v>914460910491</v>
      </c>
      <c r="H5571" s="1" t="s">
        <v>20</v>
      </c>
      <c r="I5571" s="1" t="s">
        <v>41</v>
      </c>
      <c r="J5571" s="1" t="s">
        <v>47297</v>
      </c>
      <c r="K5571" s="3" t="s">
        <v>17</v>
      </c>
      <c r="L5571" s="1" t="s">
        <v>47325</v>
      </c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1"/>
      <c r="AA5571" s="1" t="s">
        <v>16</v>
      </c>
      <c r="AB5571" s="3" t="s">
        <v>12</v>
      </c>
      <c r="AC5571" s="23" t="s">
        <v>37802</v>
      </c>
      <c r="AD5571" s="23" t="s">
        <v>43328</v>
      </c>
      <c r="AE5571" t="s">
        <v>35394</v>
      </c>
    </row>
    <row r="5572" spans="1:31" ht="14.25" customHeight="1">
      <c r="A5572" s="1">
        <v>5571</v>
      </c>
      <c r="B5572" s="1" t="s">
        <v>54</v>
      </c>
      <c r="C5572" s="1" t="s">
        <v>8165</v>
      </c>
      <c r="D5572" s="1" t="s">
        <v>1209</v>
      </c>
      <c r="E5572" s="1" t="s">
        <v>3412</v>
      </c>
      <c r="F5572" s="1" t="s">
        <v>24819</v>
      </c>
      <c r="G5572" s="14">
        <v>9194604401</v>
      </c>
      <c r="H5572" s="1" t="s">
        <v>20</v>
      </c>
      <c r="I5572" s="1" t="s">
        <v>41</v>
      </c>
      <c r="J5572" s="1" t="s">
        <v>47297</v>
      </c>
      <c r="K5572" s="3" t="s">
        <v>213</v>
      </c>
      <c r="L5572" s="1" t="s">
        <v>47325</v>
      </c>
      <c r="M5572" s="4" t="s">
        <v>17</v>
      </c>
      <c r="N5572" s="3" t="str">
        <f>J5572</f>
        <v>[&lt;30 Lacs -50 Lacs]</v>
      </c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1"/>
      <c r="AA5572" s="1" t="s">
        <v>16</v>
      </c>
      <c r="AB5572" s="3" t="s">
        <v>12</v>
      </c>
      <c r="AC5572" s="23" t="s">
        <v>37802</v>
      </c>
      <c r="AD5572" s="23" t="s">
        <v>43329</v>
      </c>
      <c r="AE5572" t="s">
        <v>35410</v>
      </c>
    </row>
    <row r="5573" spans="1:31" ht="14.25" customHeight="1">
      <c r="A5573" s="1">
        <v>5572</v>
      </c>
      <c r="B5573" s="1" t="s">
        <v>54</v>
      </c>
      <c r="C5573" s="1" t="s">
        <v>8174</v>
      </c>
      <c r="D5573" s="1" t="s">
        <v>105</v>
      </c>
      <c r="E5573" s="1" t="s">
        <v>53</v>
      </c>
      <c r="F5573" s="1" t="s">
        <v>24822</v>
      </c>
      <c r="G5573" s="14">
        <v>91946490610</v>
      </c>
      <c r="H5573" s="1" t="s">
        <v>20</v>
      </c>
      <c r="I5573" s="1" t="s">
        <v>41</v>
      </c>
      <c r="J5573" s="1" t="s">
        <v>47297</v>
      </c>
      <c r="K5573" s="3" t="s">
        <v>42</v>
      </c>
      <c r="L5573" s="1" t="s">
        <v>47325</v>
      </c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1"/>
      <c r="AA5573" s="1" t="s">
        <v>16</v>
      </c>
      <c r="AB5573" s="3" t="s">
        <v>12</v>
      </c>
      <c r="AC5573" s="23" t="s">
        <v>37802</v>
      </c>
      <c r="AD5573" s="23" t="s">
        <v>43330</v>
      </c>
      <c r="AE5573" t="s">
        <v>35399</v>
      </c>
    </row>
    <row r="5574" spans="1:31" ht="14.25" customHeight="1">
      <c r="A5574" s="1">
        <v>5573</v>
      </c>
      <c r="B5574" s="1" t="s">
        <v>54</v>
      </c>
      <c r="C5574" s="1" t="s">
        <v>8181</v>
      </c>
      <c r="D5574" s="1" t="s">
        <v>1518</v>
      </c>
      <c r="E5574" s="1" t="s">
        <v>40</v>
      </c>
      <c r="F5574" s="1" t="s">
        <v>24825</v>
      </c>
      <c r="G5574" s="14">
        <v>919499446</v>
      </c>
      <c r="H5574" s="1" t="s">
        <v>8</v>
      </c>
      <c r="I5574" s="1" t="s">
        <v>9</v>
      </c>
      <c r="J5574" s="1" t="s">
        <v>47297</v>
      </c>
      <c r="K5574" s="3" t="s">
        <v>17</v>
      </c>
      <c r="L5574" s="1" t="s">
        <v>47325</v>
      </c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1"/>
      <c r="AA5574" s="1" t="s">
        <v>11</v>
      </c>
      <c r="AB5574" s="3" t="s">
        <v>13</v>
      </c>
      <c r="AC5574" s="23" t="s">
        <v>37802</v>
      </c>
      <c r="AD5574" s="23" t="s">
        <v>39133</v>
      </c>
      <c r="AE5574" t="s">
        <v>35394</v>
      </c>
    </row>
    <row r="5575" spans="1:31" ht="14.25" customHeight="1">
      <c r="A5575" s="1">
        <v>5574</v>
      </c>
      <c r="B5575" s="9" t="s">
        <v>6</v>
      </c>
      <c r="C5575" s="1" t="s">
        <v>8206</v>
      </c>
      <c r="D5575" s="1" t="s">
        <v>332</v>
      </c>
      <c r="E5575" s="1" t="s">
        <v>3162</v>
      </c>
      <c r="F5575" s="1" t="s">
        <v>34165</v>
      </c>
      <c r="G5575" s="14">
        <v>91041169466</v>
      </c>
      <c r="H5575" s="1" t="s">
        <v>20</v>
      </c>
      <c r="I5575" s="1" t="s">
        <v>62</v>
      </c>
      <c r="J5575" s="1" t="s">
        <v>47297</v>
      </c>
      <c r="K5575" s="3" t="s">
        <v>213</v>
      </c>
      <c r="L5575" s="1" t="s">
        <v>47325</v>
      </c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1"/>
      <c r="AA5575" s="1" t="s">
        <v>16</v>
      </c>
      <c r="AB5575" s="3" t="s">
        <v>12</v>
      </c>
      <c r="AC5575" s="23" t="s">
        <v>37802</v>
      </c>
      <c r="AD5575" s="23" t="s">
        <v>43331</v>
      </c>
      <c r="AE5575" t="s">
        <v>35399</v>
      </c>
    </row>
    <row r="5576" spans="1:31" ht="14.25" customHeight="1">
      <c r="A5576" s="1">
        <v>5575</v>
      </c>
      <c r="B5576" s="9" t="s">
        <v>6</v>
      </c>
      <c r="C5576" s="1" t="s">
        <v>8212</v>
      </c>
      <c r="D5576" s="1" t="s">
        <v>13553</v>
      </c>
      <c r="E5576" s="1" t="s">
        <v>328</v>
      </c>
      <c r="F5576" s="1" t="s">
        <v>24840</v>
      </c>
      <c r="G5576" s="14">
        <v>9194944049</v>
      </c>
      <c r="H5576" s="1" t="s">
        <v>20</v>
      </c>
      <c r="I5576" s="1" t="s">
        <v>62</v>
      </c>
      <c r="J5576" s="1" t="s">
        <v>47297</v>
      </c>
      <c r="K5576" s="3" t="s">
        <v>213</v>
      </c>
      <c r="L5576" s="1" t="s">
        <v>47325</v>
      </c>
      <c r="M5576" s="4" t="s">
        <v>17</v>
      </c>
      <c r="N5576" s="3" t="str">
        <f>J5576</f>
        <v>[&lt;30 Lacs -50 Lacs]</v>
      </c>
      <c r="O5576" s="4" t="s">
        <v>47347</v>
      </c>
      <c r="P5576" s="3" t="s">
        <v>47297</v>
      </c>
      <c r="Q5576" s="3"/>
      <c r="R5576" s="3"/>
      <c r="S5576" s="3"/>
      <c r="T5576" s="3"/>
      <c r="U5576" s="3"/>
      <c r="V5576" s="3"/>
      <c r="W5576" s="3"/>
      <c r="X5576" s="3"/>
      <c r="Y5576" s="3"/>
      <c r="Z5576" s="1"/>
      <c r="AA5576" s="1" t="s">
        <v>16</v>
      </c>
      <c r="AB5576" s="3" t="s">
        <v>12</v>
      </c>
      <c r="AC5576" s="23" t="s">
        <v>37802</v>
      </c>
      <c r="AD5576" s="23" t="s">
        <v>43332</v>
      </c>
      <c r="AE5576" t="s">
        <v>35409</v>
      </c>
    </row>
    <row r="5577" spans="1:31" ht="14.25" customHeight="1">
      <c r="A5577" s="1">
        <v>5576</v>
      </c>
      <c r="B5577" s="9" t="s">
        <v>6</v>
      </c>
      <c r="C5577" s="1" t="s">
        <v>8227</v>
      </c>
      <c r="D5577" s="1" t="s">
        <v>1240</v>
      </c>
      <c r="E5577" s="1" t="s">
        <v>102</v>
      </c>
      <c r="F5577" s="1" t="s">
        <v>24846</v>
      </c>
      <c r="G5577" s="14">
        <v>919444696414</v>
      </c>
      <c r="H5577" s="1" t="s">
        <v>8</v>
      </c>
      <c r="I5577" s="1" t="s">
        <v>41</v>
      </c>
      <c r="J5577" s="1" t="s">
        <v>47297</v>
      </c>
      <c r="K5577" s="3" t="s">
        <v>17</v>
      </c>
      <c r="L5577" s="1" t="s">
        <v>47325</v>
      </c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1"/>
      <c r="AA5577" s="1" t="s">
        <v>11</v>
      </c>
      <c r="AB5577" s="3" t="s">
        <v>56</v>
      </c>
      <c r="AC5577" s="23" t="s">
        <v>37802</v>
      </c>
      <c r="AD5577" s="23" t="s">
        <v>43333</v>
      </c>
      <c r="AE5577" t="s">
        <v>35410</v>
      </c>
    </row>
    <row r="5578" spans="1:31" ht="14.25" customHeight="1">
      <c r="A5578" s="1">
        <v>5577</v>
      </c>
      <c r="B5578" s="1" t="s">
        <v>54</v>
      </c>
      <c r="C5578" s="1" t="s">
        <v>8230</v>
      </c>
      <c r="D5578" s="1" t="s">
        <v>1356</v>
      </c>
      <c r="E5578" s="1" t="s">
        <v>7718</v>
      </c>
      <c r="F5578" s="1" t="s">
        <v>24849</v>
      </c>
      <c r="G5578" s="14">
        <v>919904694406</v>
      </c>
      <c r="H5578" s="1" t="s">
        <v>20</v>
      </c>
      <c r="I5578" s="1" t="s">
        <v>33</v>
      </c>
      <c r="J5578" s="1" t="s">
        <v>47297</v>
      </c>
      <c r="K5578" s="3" t="s">
        <v>17</v>
      </c>
      <c r="L5578" s="1" t="s">
        <v>47325</v>
      </c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1"/>
      <c r="AA5578" s="1" t="s">
        <v>16</v>
      </c>
      <c r="AB5578" s="3" t="s">
        <v>12</v>
      </c>
      <c r="AC5578" s="23" t="s">
        <v>37802</v>
      </c>
      <c r="AD5578" s="23" t="s">
        <v>43334</v>
      </c>
      <c r="AE5578" t="s">
        <v>35399</v>
      </c>
    </row>
    <row r="5579" spans="1:31" ht="14.25" customHeight="1">
      <c r="A5579" s="1">
        <v>5578</v>
      </c>
      <c r="B5579" s="9" t="s">
        <v>6</v>
      </c>
      <c r="C5579" s="1" t="s">
        <v>8231</v>
      </c>
      <c r="D5579" s="1" t="s">
        <v>31</v>
      </c>
      <c r="E5579" s="1" t="s">
        <v>90</v>
      </c>
      <c r="F5579" s="1" t="s">
        <v>24850</v>
      </c>
      <c r="G5579" s="14">
        <v>914401904404</v>
      </c>
      <c r="H5579" s="1" t="s">
        <v>8</v>
      </c>
      <c r="I5579" s="1" t="s">
        <v>9</v>
      </c>
      <c r="J5579" s="1" t="s">
        <v>47297</v>
      </c>
      <c r="K5579" s="3" t="s">
        <v>42</v>
      </c>
      <c r="L5579" s="1" t="s">
        <v>47325</v>
      </c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1"/>
      <c r="AA5579" s="1" t="s">
        <v>16</v>
      </c>
      <c r="AB5579" s="3" t="s">
        <v>12</v>
      </c>
      <c r="AC5579" s="23" t="s">
        <v>37802</v>
      </c>
      <c r="AD5579" s="23" t="s">
        <v>43335</v>
      </c>
      <c r="AE5579" t="s">
        <v>35394</v>
      </c>
    </row>
    <row r="5580" spans="1:31" ht="14.25" customHeight="1">
      <c r="A5580" s="1">
        <v>5579</v>
      </c>
      <c r="B5580" s="9" t="s">
        <v>6</v>
      </c>
      <c r="C5580" s="1" t="s">
        <v>8249</v>
      </c>
      <c r="D5580" s="1" t="s">
        <v>29</v>
      </c>
      <c r="E5580" s="1" t="s">
        <v>3347</v>
      </c>
      <c r="F5580" s="1" t="s">
        <v>24854</v>
      </c>
      <c r="G5580" s="14">
        <v>919919044114</v>
      </c>
      <c r="H5580" s="1" t="s">
        <v>8</v>
      </c>
      <c r="I5580" s="1" t="s">
        <v>41</v>
      </c>
      <c r="J5580" s="1" t="s">
        <v>47297</v>
      </c>
      <c r="K5580" s="3" t="s">
        <v>42</v>
      </c>
      <c r="L5580" s="1" t="s">
        <v>47325</v>
      </c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1"/>
      <c r="AA5580" s="1" t="s">
        <v>16</v>
      </c>
      <c r="AB5580" s="3" t="s">
        <v>12</v>
      </c>
      <c r="AC5580" s="23" t="s">
        <v>37802</v>
      </c>
      <c r="AD5580" s="23" t="s">
        <v>43336</v>
      </c>
      <c r="AE5580" t="s">
        <v>35409</v>
      </c>
    </row>
    <row r="5581" spans="1:31" ht="14.25" customHeight="1">
      <c r="A5581" s="1">
        <v>5580</v>
      </c>
      <c r="B5581" s="9" t="s">
        <v>6</v>
      </c>
      <c r="C5581" s="1" t="s">
        <v>8263</v>
      </c>
      <c r="D5581" s="1" t="s">
        <v>1807</v>
      </c>
      <c r="E5581" s="1" t="s">
        <v>1664</v>
      </c>
      <c r="F5581" s="1" t="s">
        <v>8264</v>
      </c>
      <c r="G5581" s="14">
        <v>91914904464</v>
      </c>
      <c r="H5581" s="1" t="s">
        <v>8</v>
      </c>
      <c r="I5581" s="1" t="s">
        <v>41</v>
      </c>
      <c r="J5581" s="1" t="s">
        <v>47297</v>
      </c>
      <c r="K5581" s="3" t="s">
        <v>42</v>
      </c>
      <c r="L5581" s="1" t="s">
        <v>47325</v>
      </c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1"/>
      <c r="AA5581" s="1" t="s">
        <v>16</v>
      </c>
      <c r="AB5581" s="3" t="s">
        <v>12</v>
      </c>
      <c r="AC5581" s="23" t="s">
        <v>37802</v>
      </c>
      <c r="AD5581" s="23" t="s">
        <v>43337</v>
      </c>
      <c r="AE5581" t="s">
        <v>35410</v>
      </c>
    </row>
    <row r="5582" spans="1:31" ht="14.25" customHeight="1">
      <c r="A5582" s="1">
        <v>5581</v>
      </c>
      <c r="B5582" s="9" t="s">
        <v>6</v>
      </c>
      <c r="C5582" s="1" t="s">
        <v>8297</v>
      </c>
      <c r="D5582" s="1" t="s">
        <v>1248</v>
      </c>
      <c r="E5582" s="1" t="s">
        <v>495</v>
      </c>
      <c r="F5582" s="1" t="s">
        <v>24876</v>
      </c>
      <c r="G5582" s="14">
        <v>91494041646</v>
      </c>
      <c r="H5582" s="1" t="s">
        <v>15</v>
      </c>
      <c r="I5582" s="1" t="s">
        <v>62</v>
      </c>
      <c r="J5582" s="1" t="s">
        <v>47297</v>
      </c>
      <c r="K5582" s="3" t="s">
        <v>17</v>
      </c>
      <c r="L5582" s="1" t="s">
        <v>47325</v>
      </c>
      <c r="M5582" s="4" t="s">
        <v>42</v>
      </c>
      <c r="N5582" s="3" t="str">
        <f>J5582</f>
        <v>[&lt;30 Lacs -50 Lacs]</v>
      </c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1"/>
      <c r="AA5582" s="1" t="s">
        <v>16</v>
      </c>
      <c r="AB5582" s="3" t="s">
        <v>12</v>
      </c>
      <c r="AC5582" s="23" t="s">
        <v>37802</v>
      </c>
      <c r="AD5582" s="23" t="s">
        <v>43338</v>
      </c>
      <c r="AE5582" t="s">
        <v>35394</v>
      </c>
    </row>
    <row r="5583" spans="1:31" ht="14.25" customHeight="1">
      <c r="A5583" s="1">
        <v>5582</v>
      </c>
      <c r="B5583" s="9" t="s">
        <v>6</v>
      </c>
      <c r="C5583" s="1" t="s">
        <v>8298</v>
      </c>
      <c r="D5583" s="1" t="s">
        <v>636</v>
      </c>
      <c r="E5583" s="1" t="s">
        <v>8299</v>
      </c>
      <c r="F5583" s="1" t="s">
        <v>24877</v>
      </c>
      <c r="G5583" s="14">
        <v>9194914449</v>
      </c>
      <c r="H5583" s="1" t="s">
        <v>8</v>
      </c>
      <c r="I5583" s="1" t="s">
        <v>62</v>
      </c>
      <c r="J5583" s="1" t="s">
        <v>47297</v>
      </c>
      <c r="K5583" s="3" t="s">
        <v>17</v>
      </c>
      <c r="L5583" s="1" t="s">
        <v>47325</v>
      </c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1"/>
      <c r="AA5583" s="1" t="s">
        <v>16</v>
      </c>
      <c r="AB5583" s="3" t="s">
        <v>12</v>
      </c>
      <c r="AC5583" s="23" t="s">
        <v>37802</v>
      </c>
      <c r="AD5583" s="23" t="s">
        <v>43339</v>
      </c>
      <c r="AE5583" t="s">
        <v>35410</v>
      </c>
    </row>
    <row r="5584" spans="1:31" ht="14.25" customHeight="1">
      <c r="A5584" s="1">
        <v>5583</v>
      </c>
      <c r="B5584" s="9" t="s">
        <v>6</v>
      </c>
      <c r="C5584" s="1" t="s">
        <v>8310</v>
      </c>
      <c r="D5584" s="1" t="s">
        <v>5517</v>
      </c>
      <c r="E5584" s="1" t="s">
        <v>804</v>
      </c>
      <c r="F5584" s="1" t="s">
        <v>31990</v>
      </c>
      <c r="G5584" s="14">
        <v>919449044141</v>
      </c>
      <c r="H5584" s="1" t="s">
        <v>132</v>
      </c>
      <c r="I5584" s="1" t="s">
        <v>41</v>
      </c>
      <c r="J5584" s="1" t="s">
        <v>47297</v>
      </c>
      <c r="K5584" s="3" t="s">
        <v>17</v>
      </c>
      <c r="L5584" s="1" t="s">
        <v>47325</v>
      </c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1"/>
      <c r="AA5584" s="1" t="s">
        <v>16</v>
      </c>
      <c r="AB5584" s="3" t="s">
        <v>12</v>
      </c>
      <c r="AC5584" s="23" t="s">
        <v>37802</v>
      </c>
      <c r="AD5584" s="23" t="s">
        <v>43340</v>
      </c>
      <c r="AE5584" t="s">
        <v>35410</v>
      </c>
    </row>
    <row r="5585" spans="1:31" ht="14.25" customHeight="1">
      <c r="A5585" s="1">
        <v>5584</v>
      </c>
      <c r="B5585" s="9" t="s">
        <v>6</v>
      </c>
      <c r="C5585" s="1" t="s">
        <v>8320</v>
      </c>
      <c r="D5585" s="1" t="s">
        <v>386</v>
      </c>
      <c r="E5585" s="1" t="s">
        <v>90</v>
      </c>
      <c r="F5585" s="1" t="s">
        <v>24888</v>
      </c>
      <c r="G5585" s="14">
        <v>91919066194</v>
      </c>
      <c r="H5585" s="1" t="s">
        <v>15</v>
      </c>
      <c r="I5585" s="1" t="s">
        <v>62</v>
      </c>
      <c r="J5585" s="1" t="s">
        <v>47297</v>
      </c>
      <c r="K5585" s="3" t="s">
        <v>17</v>
      </c>
      <c r="L5585" s="1" t="s">
        <v>47325</v>
      </c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1"/>
      <c r="AA5585" s="1" t="s">
        <v>16</v>
      </c>
      <c r="AB5585" s="3" t="s">
        <v>12</v>
      </c>
      <c r="AC5585" s="23" t="s">
        <v>37802</v>
      </c>
      <c r="AD5585" s="23" t="s">
        <v>43341</v>
      </c>
      <c r="AE5585" t="s">
        <v>35410</v>
      </c>
    </row>
    <row r="5586" spans="1:31" ht="14.25" customHeight="1">
      <c r="A5586" s="1">
        <v>5585</v>
      </c>
      <c r="B5586" s="1" t="s">
        <v>54</v>
      </c>
      <c r="C5586" s="1" t="s">
        <v>8331</v>
      </c>
      <c r="D5586" s="1" t="s">
        <v>35453</v>
      </c>
      <c r="E5586" s="1" t="s">
        <v>19</v>
      </c>
      <c r="F5586" s="1" t="s">
        <v>34176</v>
      </c>
      <c r="G5586" s="14">
        <v>91449446061</v>
      </c>
      <c r="H5586" s="1" t="s">
        <v>20</v>
      </c>
      <c r="I5586" s="1" t="s">
        <v>9</v>
      </c>
      <c r="J5586" s="1" t="s">
        <v>47297</v>
      </c>
      <c r="K5586" s="3" t="s">
        <v>178</v>
      </c>
      <c r="L5586" s="1" t="s">
        <v>47325</v>
      </c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1"/>
      <c r="AA5586" s="1" t="s">
        <v>16</v>
      </c>
      <c r="AB5586" s="3" t="s">
        <v>12</v>
      </c>
      <c r="AC5586" s="23" t="s">
        <v>37802</v>
      </c>
      <c r="AD5586" s="23" t="s">
        <v>43342</v>
      </c>
      <c r="AE5586" t="s">
        <v>35394</v>
      </c>
    </row>
    <row r="5587" spans="1:31" ht="14.25" customHeight="1">
      <c r="A5587" s="1">
        <v>5586</v>
      </c>
      <c r="B5587" s="9" t="s">
        <v>6</v>
      </c>
      <c r="C5587" s="1" t="s">
        <v>8369</v>
      </c>
      <c r="D5587" s="1" t="s">
        <v>5078</v>
      </c>
      <c r="E5587" s="1" t="s">
        <v>40</v>
      </c>
      <c r="F5587" s="1" t="s">
        <v>31997</v>
      </c>
      <c r="G5587" s="14">
        <v>916460646960</v>
      </c>
      <c r="H5587" s="1" t="s">
        <v>8</v>
      </c>
      <c r="I5587" s="1" t="s">
        <v>62</v>
      </c>
      <c r="J5587" s="1" t="s">
        <v>47297</v>
      </c>
      <c r="K5587" s="3" t="s">
        <v>213</v>
      </c>
      <c r="L5587" s="1" t="s">
        <v>47325</v>
      </c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1"/>
      <c r="AA5587" s="1" t="s">
        <v>16</v>
      </c>
      <c r="AB5587" s="3" t="s">
        <v>12</v>
      </c>
      <c r="AC5587" s="23" t="s">
        <v>37802</v>
      </c>
      <c r="AD5587" s="23" t="s">
        <v>43343</v>
      </c>
      <c r="AE5587" t="s">
        <v>35409</v>
      </c>
    </row>
    <row r="5588" spans="1:31" ht="14.25" customHeight="1">
      <c r="A5588" s="1">
        <v>5587</v>
      </c>
      <c r="B5588" s="9" t="s">
        <v>6</v>
      </c>
      <c r="C5588" s="1" t="s">
        <v>8385</v>
      </c>
      <c r="D5588" s="1" t="s">
        <v>446</v>
      </c>
      <c r="E5588" s="1" t="s">
        <v>447</v>
      </c>
      <c r="F5588" s="1" t="s">
        <v>24917</v>
      </c>
      <c r="G5588" s="14">
        <v>919106640660</v>
      </c>
      <c r="H5588" s="1" t="s">
        <v>15</v>
      </c>
      <c r="I5588" s="1" t="s">
        <v>41</v>
      </c>
      <c r="J5588" s="1" t="s">
        <v>47297</v>
      </c>
      <c r="K5588" s="3" t="s">
        <v>17</v>
      </c>
      <c r="L5588" s="1" t="s">
        <v>47325</v>
      </c>
      <c r="M5588" s="4" t="s">
        <v>42</v>
      </c>
      <c r="N5588" s="3" t="str">
        <f>J5588</f>
        <v>[&lt;30 Lacs -50 Lacs]</v>
      </c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1"/>
      <c r="AA5588" s="1" t="s">
        <v>16</v>
      </c>
      <c r="AB5588" s="3" t="s">
        <v>12</v>
      </c>
      <c r="AC5588" s="23" t="s">
        <v>37802</v>
      </c>
      <c r="AD5588" s="23" t="s">
        <v>39378</v>
      </c>
      <c r="AE5588" t="s">
        <v>35410</v>
      </c>
    </row>
    <row r="5589" spans="1:31" ht="14.25" customHeight="1">
      <c r="A5589" s="1">
        <v>5588</v>
      </c>
      <c r="B5589" s="1" t="s">
        <v>54</v>
      </c>
      <c r="C5589" s="1" t="s">
        <v>8389</v>
      </c>
      <c r="D5589" s="1" t="s">
        <v>2162</v>
      </c>
      <c r="E5589" s="1" t="s">
        <v>139</v>
      </c>
      <c r="F5589" s="1" t="s">
        <v>8390</v>
      </c>
      <c r="G5589" s="14">
        <v>919444111990</v>
      </c>
      <c r="H5589" s="1" t="s">
        <v>8</v>
      </c>
      <c r="I5589" s="1" t="s">
        <v>9</v>
      </c>
      <c r="J5589" s="1" t="s">
        <v>47297</v>
      </c>
      <c r="K5589" s="3" t="s">
        <v>171</v>
      </c>
      <c r="L5589" s="1" t="s">
        <v>47325</v>
      </c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1"/>
      <c r="AA5589" s="1" t="s">
        <v>16</v>
      </c>
      <c r="AB5589" s="3" t="s">
        <v>12</v>
      </c>
      <c r="AC5589" s="23" t="s">
        <v>37802</v>
      </c>
      <c r="AD5589" s="23" t="s">
        <v>43344</v>
      </c>
      <c r="AE5589" t="s">
        <v>35410</v>
      </c>
    </row>
    <row r="5590" spans="1:31" ht="14.25" customHeight="1">
      <c r="A5590" s="1">
        <v>5589</v>
      </c>
      <c r="B5590" s="9" t="s">
        <v>6</v>
      </c>
      <c r="C5590" s="1" t="s">
        <v>8391</v>
      </c>
      <c r="D5590" s="1" t="s">
        <v>359</v>
      </c>
      <c r="E5590" s="1" t="s">
        <v>8392</v>
      </c>
      <c r="F5590" s="1" t="s">
        <v>24920</v>
      </c>
      <c r="G5590" s="14">
        <v>9190999994</v>
      </c>
      <c r="H5590" s="1" t="s">
        <v>46</v>
      </c>
      <c r="I5590" s="1" t="s">
        <v>41</v>
      </c>
      <c r="J5590" s="1" t="s">
        <v>47297</v>
      </c>
      <c r="K5590" s="3" t="s">
        <v>17</v>
      </c>
      <c r="L5590" s="1" t="s">
        <v>47325</v>
      </c>
      <c r="M5590" s="4" t="s">
        <v>42</v>
      </c>
      <c r="N5590" s="3" t="str">
        <f>J5590</f>
        <v>[&lt;30 Lacs -50 Lacs]</v>
      </c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1"/>
      <c r="AA5590" s="1" t="s">
        <v>16</v>
      </c>
      <c r="AB5590" s="3" t="s">
        <v>12</v>
      </c>
      <c r="AC5590" s="23" t="s">
        <v>37802</v>
      </c>
      <c r="AD5590" s="23" t="s">
        <v>43344</v>
      </c>
      <c r="AE5590" t="s">
        <v>35394</v>
      </c>
    </row>
    <row r="5591" spans="1:31" ht="14.25" customHeight="1">
      <c r="A5591" s="1">
        <v>5590</v>
      </c>
      <c r="B5591" s="9" t="s">
        <v>6</v>
      </c>
      <c r="C5591" s="1" t="s">
        <v>8393</v>
      </c>
      <c r="D5591" s="1" t="s">
        <v>39</v>
      </c>
      <c r="E5591" s="1" t="s">
        <v>447</v>
      </c>
      <c r="F5591" s="1" t="s">
        <v>8394</v>
      </c>
      <c r="G5591" s="14">
        <v>91991916464</v>
      </c>
      <c r="H5591" s="1" t="s">
        <v>15</v>
      </c>
      <c r="I5591" s="1" t="s">
        <v>62</v>
      </c>
      <c r="J5591" s="1" t="s">
        <v>47297</v>
      </c>
      <c r="K5591" s="3" t="s">
        <v>17</v>
      </c>
      <c r="L5591" s="1" t="s">
        <v>47325</v>
      </c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1"/>
      <c r="AA5591" s="1" t="s">
        <v>16</v>
      </c>
      <c r="AB5591" s="3" t="s">
        <v>12</v>
      </c>
      <c r="AC5591" s="23" t="s">
        <v>37802</v>
      </c>
      <c r="AD5591" s="23" t="s">
        <v>43345</v>
      </c>
      <c r="AE5591" t="s">
        <v>35410</v>
      </c>
    </row>
    <row r="5592" spans="1:31" ht="14.25" customHeight="1">
      <c r="A5592" s="1">
        <v>5591</v>
      </c>
      <c r="B5592" s="9" t="s">
        <v>6</v>
      </c>
      <c r="C5592" s="1" t="s">
        <v>8402</v>
      </c>
      <c r="D5592" s="1" t="s">
        <v>8403</v>
      </c>
      <c r="E5592" s="1" t="s">
        <v>40</v>
      </c>
      <c r="F5592" s="1" t="s">
        <v>24926</v>
      </c>
      <c r="G5592" s="14">
        <v>91909994104</v>
      </c>
      <c r="H5592" s="1" t="s">
        <v>8</v>
      </c>
      <c r="I5592" s="1" t="s">
        <v>62</v>
      </c>
      <c r="J5592" s="1" t="s">
        <v>47297</v>
      </c>
      <c r="K5592" s="3" t="s">
        <v>17</v>
      </c>
      <c r="L5592" s="1" t="s">
        <v>47325</v>
      </c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1"/>
      <c r="AA5592" s="1" t="s">
        <v>16</v>
      </c>
      <c r="AB5592" s="3" t="s">
        <v>12</v>
      </c>
      <c r="AC5592" s="23" t="s">
        <v>37802</v>
      </c>
      <c r="AD5592" s="23" t="s">
        <v>43346</v>
      </c>
      <c r="AE5592" t="s">
        <v>35399</v>
      </c>
    </row>
    <row r="5593" spans="1:31" ht="14.25" customHeight="1">
      <c r="A5593" s="1">
        <v>5592</v>
      </c>
      <c r="B5593" s="9" t="s">
        <v>6</v>
      </c>
      <c r="C5593" s="1" t="s">
        <v>8413</v>
      </c>
      <c r="D5593" s="1" t="s">
        <v>683</v>
      </c>
      <c r="E5593" s="1" t="s">
        <v>8414</v>
      </c>
      <c r="F5593" s="1" t="s">
        <v>24931</v>
      </c>
      <c r="G5593" s="14">
        <v>914160940444</v>
      </c>
      <c r="H5593" s="1" t="s">
        <v>8</v>
      </c>
      <c r="I5593" s="1" t="s">
        <v>41</v>
      </c>
      <c r="J5593" s="1" t="s">
        <v>47297</v>
      </c>
      <c r="K5593" s="3" t="s">
        <v>63</v>
      </c>
      <c r="L5593" s="1" t="s">
        <v>47325</v>
      </c>
      <c r="M5593" s="3" t="s">
        <v>213</v>
      </c>
      <c r="N5593" s="3" t="str">
        <f>J5593</f>
        <v>[&lt;30 Lacs -50 Lacs]</v>
      </c>
      <c r="O5593" s="3" t="s">
        <v>17</v>
      </c>
      <c r="P5593" s="3" t="s">
        <v>47297</v>
      </c>
      <c r="Q5593" s="3" t="s">
        <v>42</v>
      </c>
      <c r="R5593" s="3" t="s">
        <v>47297</v>
      </c>
      <c r="S5593" s="3" t="s">
        <v>27</v>
      </c>
      <c r="T5593" s="3" t="s">
        <v>47297</v>
      </c>
      <c r="U5593" s="3" t="s">
        <v>117</v>
      </c>
      <c r="V5593" s="3" t="s">
        <v>47297</v>
      </c>
      <c r="W5593" s="3" t="s">
        <v>178</v>
      </c>
      <c r="X5593" s="3" t="s">
        <v>47297</v>
      </c>
      <c r="Y5593" s="3" t="s">
        <v>171</v>
      </c>
      <c r="Z5593" s="1" t="s">
        <v>47297</v>
      </c>
      <c r="AA5593" s="1" t="s">
        <v>16</v>
      </c>
      <c r="AB5593" s="3" t="s">
        <v>12</v>
      </c>
      <c r="AC5593" s="23" t="s">
        <v>37802</v>
      </c>
      <c r="AD5593" s="23" t="s">
        <v>43347</v>
      </c>
      <c r="AE5593" t="s">
        <v>35409</v>
      </c>
    </row>
    <row r="5594" spans="1:31" ht="14.25" customHeight="1">
      <c r="A5594" s="1">
        <v>5593</v>
      </c>
      <c r="B5594" s="9" t="s">
        <v>6</v>
      </c>
      <c r="C5594" s="1" t="s">
        <v>8418</v>
      </c>
      <c r="D5594" s="1" t="s">
        <v>6420</v>
      </c>
      <c r="E5594" s="1" t="s">
        <v>8419</v>
      </c>
      <c r="F5594" s="1" t="s">
        <v>24935</v>
      </c>
      <c r="G5594" s="14">
        <v>91994416441</v>
      </c>
      <c r="H5594" s="1" t="s">
        <v>15</v>
      </c>
      <c r="I5594" s="1" t="s">
        <v>9</v>
      </c>
      <c r="J5594" s="1" t="s">
        <v>47297</v>
      </c>
      <c r="K5594" s="3" t="s">
        <v>17</v>
      </c>
      <c r="L5594" s="1" t="s">
        <v>47325</v>
      </c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1"/>
      <c r="AA5594" s="1" t="s">
        <v>16</v>
      </c>
      <c r="AB5594" s="3" t="s">
        <v>12</v>
      </c>
      <c r="AC5594" s="23" t="s">
        <v>37802</v>
      </c>
      <c r="AD5594" s="23" t="s">
        <v>43348</v>
      </c>
      <c r="AE5594" t="s">
        <v>35394</v>
      </c>
    </row>
    <row r="5595" spans="1:31" ht="14.25" customHeight="1">
      <c r="A5595" s="1">
        <v>5594</v>
      </c>
      <c r="B5595" s="1" t="s">
        <v>54</v>
      </c>
      <c r="C5595" s="1" t="s">
        <v>8424</v>
      </c>
      <c r="D5595" s="1" t="s">
        <v>9258</v>
      </c>
      <c r="E5595" s="1" t="s">
        <v>19</v>
      </c>
      <c r="F5595" s="1" t="s">
        <v>24937</v>
      </c>
      <c r="G5595" s="14">
        <v>91966404166</v>
      </c>
      <c r="H5595" s="1" t="s">
        <v>15</v>
      </c>
      <c r="I5595" s="1" t="s">
        <v>9</v>
      </c>
      <c r="J5595" s="1" t="s">
        <v>47297</v>
      </c>
      <c r="K5595" s="3" t="s">
        <v>17</v>
      </c>
      <c r="L5595" s="1" t="s">
        <v>47325</v>
      </c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1"/>
      <c r="AA5595" s="1" t="s">
        <v>11</v>
      </c>
      <c r="AB5595" s="3" t="s">
        <v>13</v>
      </c>
      <c r="AC5595" s="23" t="s">
        <v>37802</v>
      </c>
      <c r="AD5595" s="23" t="s">
        <v>43349</v>
      </c>
      <c r="AE5595" t="s">
        <v>35394</v>
      </c>
    </row>
    <row r="5596" spans="1:31" ht="14.25" customHeight="1">
      <c r="A5596" s="1">
        <v>5595</v>
      </c>
      <c r="B5596" s="9" t="s">
        <v>6</v>
      </c>
      <c r="C5596" s="1" t="s">
        <v>8428</v>
      </c>
      <c r="D5596" s="1" t="s">
        <v>1008</v>
      </c>
      <c r="E5596" s="1" t="s">
        <v>8429</v>
      </c>
      <c r="F5596" s="1" t="s">
        <v>24941</v>
      </c>
      <c r="G5596" s="14">
        <v>9191499999</v>
      </c>
      <c r="H5596" s="1" t="s">
        <v>46</v>
      </c>
      <c r="I5596" s="1" t="s">
        <v>41</v>
      </c>
      <c r="J5596" s="1" t="s">
        <v>47297</v>
      </c>
      <c r="K5596" s="3" t="s">
        <v>42</v>
      </c>
      <c r="L5596" s="1" t="s">
        <v>47325</v>
      </c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1"/>
      <c r="AA5596" s="1" t="s">
        <v>16</v>
      </c>
      <c r="AB5596" s="3" t="s">
        <v>12</v>
      </c>
      <c r="AC5596" s="23" t="s">
        <v>37802</v>
      </c>
      <c r="AD5596" s="23" t="s">
        <v>39559</v>
      </c>
      <c r="AE5596" t="s">
        <v>35410</v>
      </c>
    </row>
    <row r="5597" spans="1:31" ht="14.25" customHeight="1">
      <c r="A5597" s="1">
        <v>5596</v>
      </c>
      <c r="B5597" s="1" t="s">
        <v>54</v>
      </c>
      <c r="C5597" s="1" t="s">
        <v>8438</v>
      </c>
      <c r="D5597" s="1" t="s">
        <v>6129</v>
      </c>
      <c r="E5597" s="1" t="s">
        <v>255</v>
      </c>
      <c r="F5597" s="1" t="s">
        <v>24947</v>
      </c>
      <c r="G5597" s="14">
        <v>919099914111</v>
      </c>
      <c r="H5597" s="1" t="s">
        <v>15</v>
      </c>
      <c r="I5597" s="1" t="s">
        <v>41</v>
      </c>
      <c r="J5597" s="1" t="s">
        <v>47297</v>
      </c>
      <c r="K5597" s="3" t="s">
        <v>17</v>
      </c>
      <c r="L5597" s="1" t="s">
        <v>47325</v>
      </c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1"/>
      <c r="AA5597" s="1" t="s">
        <v>16</v>
      </c>
      <c r="AB5597" s="3" t="s">
        <v>12</v>
      </c>
      <c r="AC5597" s="23" t="s">
        <v>37802</v>
      </c>
      <c r="AD5597" s="23" t="s">
        <v>38425</v>
      </c>
      <c r="AE5597" t="s">
        <v>35409</v>
      </c>
    </row>
    <row r="5598" spans="1:31" ht="14.25" customHeight="1">
      <c r="A5598" s="1">
        <v>5597</v>
      </c>
      <c r="B5598" s="1" t="s">
        <v>54</v>
      </c>
      <c r="C5598" s="1" t="s">
        <v>8454</v>
      </c>
      <c r="D5598" s="1" t="s">
        <v>72</v>
      </c>
      <c r="E5598" s="1" t="s">
        <v>40</v>
      </c>
      <c r="F5598" s="1" t="s">
        <v>24953</v>
      </c>
      <c r="G5598" s="14">
        <v>91411104069</v>
      </c>
      <c r="H5598" s="1" t="s">
        <v>8</v>
      </c>
      <c r="I5598" s="1" t="s">
        <v>41</v>
      </c>
      <c r="J5598" s="1" t="s">
        <v>47297</v>
      </c>
      <c r="K5598" s="3" t="s">
        <v>17</v>
      </c>
      <c r="L5598" s="1" t="s">
        <v>47325</v>
      </c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1"/>
      <c r="AA5598" s="1" t="s">
        <v>16</v>
      </c>
      <c r="AB5598" s="3" t="s">
        <v>12</v>
      </c>
      <c r="AC5598" s="23" t="s">
        <v>37802</v>
      </c>
      <c r="AD5598" s="23" t="s">
        <v>43350</v>
      </c>
      <c r="AE5598" t="s">
        <v>35394</v>
      </c>
    </row>
    <row r="5599" spans="1:31" ht="14.25" customHeight="1">
      <c r="A5599" s="1">
        <v>5598</v>
      </c>
      <c r="B5599" s="1" t="s">
        <v>54</v>
      </c>
      <c r="C5599" s="1" t="s">
        <v>8458</v>
      </c>
      <c r="D5599" s="1" t="s">
        <v>35759</v>
      </c>
      <c r="E5599" s="1" t="s">
        <v>328</v>
      </c>
      <c r="F5599" s="1" t="s">
        <v>34186</v>
      </c>
      <c r="G5599" s="14">
        <v>919909414449</v>
      </c>
      <c r="H5599" s="1" t="s">
        <v>8</v>
      </c>
      <c r="I5599" s="1" t="s">
        <v>41</v>
      </c>
      <c r="J5599" s="1" t="s">
        <v>47297</v>
      </c>
      <c r="K5599" s="3" t="s">
        <v>42</v>
      </c>
      <c r="L5599" s="1" t="s">
        <v>47325</v>
      </c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1"/>
      <c r="AA5599" s="1" t="s">
        <v>16</v>
      </c>
      <c r="AB5599" s="3" t="s">
        <v>12</v>
      </c>
      <c r="AC5599" s="23" t="s">
        <v>37802</v>
      </c>
      <c r="AD5599" s="23" t="s">
        <v>39955</v>
      </c>
      <c r="AE5599" t="s">
        <v>35409</v>
      </c>
    </row>
    <row r="5600" spans="1:31" ht="14.25" customHeight="1">
      <c r="A5600" s="1">
        <v>5599</v>
      </c>
      <c r="B5600" s="1" t="s">
        <v>54</v>
      </c>
      <c r="C5600" s="1" t="s">
        <v>8464</v>
      </c>
      <c r="D5600" s="1" t="s">
        <v>230</v>
      </c>
      <c r="E5600" s="1" t="s">
        <v>5807</v>
      </c>
      <c r="F5600" s="1" t="s">
        <v>20924</v>
      </c>
      <c r="G5600" s="14">
        <v>91494069464</v>
      </c>
      <c r="H5600" s="1" t="s">
        <v>8</v>
      </c>
      <c r="I5600" s="1" t="s">
        <v>41</v>
      </c>
      <c r="J5600" s="1" t="s">
        <v>47297</v>
      </c>
      <c r="K5600" s="3" t="s">
        <v>17</v>
      </c>
      <c r="L5600" s="1" t="s">
        <v>47325</v>
      </c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1"/>
      <c r="AA5600" s="1" t="s">
        <v>16</v>
      </c>
      <c r="AB5600" s="3" t="s">
        <v>12</v>
      </c>
      <c r="AC5600" s="23" t="s">
        <v>37802</v>
      </c>
      <c r="AD5600" s="23" t="s">
        <v>38322</v>
      </c>
      <c r="AE5600" t="s">
        <v>35394</v>
      </c>
    </row>
    <row r="5601" spans="1:31" ht="14.25" customHeight="1">
      <c r="A5601" s="1">
        <v>5600</v>
      </c>
      <c r="B5601" s="9" t="s">
        <v>6</v>
      </c>
      <c r="C5601" s="1" t="s">
        <v>8471</v>
      </c>
      <c r="D5601" s="1" t="s">
        <v>113</v>
      </c>
      <c r="E5601" s="1" t="s">
        <v>40</v>
      </c>
      <c r="F5601" s="1" t="s">
        <v>32004</v>
      </c>
      <c r="G5601" s="14">
        <v>9194649194</v>
      </c>
      <c r="H5601" s="1" t="s">
        <v>8</v>
      </c>
      <c r="I5601" s="1" t="s">
        <v>41</v>
      </c>
      <c r="J5601" s="1" t="s">
        <v>47297</v>
      </c>
      <c r="K5601" s="3" t="s">
        <v>17</v>
      </c>
      <c r="L5601" s="1" t="s">
        <v>47325</v>
      </c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1"/>
      <c r="AA5601" s="1" t="s">
        <v>16</v>
      </c>
      <c r="AB5601" s="3" t="s">
        <v>12</v>
      </c>
      <c r="AC5601" s="23" t="s">
        <v>37802</v>
      </c>
      <c r="AD5601" s="23" t="s">
        <v>43351</v>
      </c>
      <c r="AE5601" t="s">
        <v>35409</v>
      </c>
    </row>
    <row r="5602" spans="1:31" ht="14.25" customHeight="1">
      <c r="A5602" s="1">
        <v>5601</v>
      </c>
      <c r="B5602" s="1" t="s">
        <v>54</v>
      </c>
      <c r="C5602" s="1" t="s">
        <v>8504</v>
      </c>
      <c r="D5602" s="1" t="s">
        <v>344</v>
      </c>
      <c r="E5602" s="1" t="s">
        <v>217</v>
      </c>
      <c r="F5602" s="1" t="s">
        <v>24979</v>
      </c>
      <c r="G5602" s="14">
        <v>91961041404</v>
      </c>
      <c r="H5602" s="1" t="s">
        <v>20</v>
      </c>
      <c r="I5602" s="1" t="s">
        <v>41</v>
      </c>
      <c r="J5602" s="1" t="s">
        <v>47297</v>
      </c>
      <c r="K5602" s="3" t="s">
        <v>17</v>
      </c>
      <c r="L5602" s="1" t="s">
        <v>47325</v>
      </c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1"/>
      <c r="AA5602" s="1" t="s">
        <v>16</v>
      </c>
      <c r="AB5602" s="3" t="s">
        <v>12</v>
      </c>
      <c r="AC5602" s="23" t="s">
        <v>37802</v>
      </c>
      <c r="AD5602" s="23" t="s">
        <v>43352</v>
      </c>
      <c r="AE5602" t="s">
        <v>35409</v>
      </c>
    </row>
    <row r="5603" spans="1:31" ht="14.25" customHeight="1">
      <c r="A5603" s="1">
        <v>5602</v>
      </c>
      <c r="B5603" s="9" t="s">
        <v>6</v>
      </c>
      <c r="C5603" s="1" t="s">
        <v>8505</v>
      </c>
      <c r="D5603" s="1" t="s">
        <v>7253</v>
      </c>
      <c r="E5603" s="1" t="s">
        <v>999</v>
      </c>
      <c r="F5603" s="1" t="s">
        <v>34191</v>
      </c>
      <c r="G5603" s="14">
        <v>91944660909</v>
      </c>
      <c r="H5603" s="1" t="s">
        <v>15</v>
      </c>
      <c r="I5603" s="1" t="s">
        <v>9</v>
      </c>
      <c r="J5603" s="1" t="s">
        <v>47297</v>
      </c>
      <c r="K5603" s="3" t="s">
        <v>17</v>
      </c>
      <c r="L5603" s="1" t="s">
        <v>47325</v>
      </c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1"/>
      <c r="AA5603" s="1" t="s">
        <v>16</v>
      </c>
      <c r="AB5603" s="3" t="s">
        <v>12</v>
      </c>
      <c r="AC5603" s="23" t="s">
        <v>37802</v>
      </c>
      <c r="AD5603" s="23" t="s">
        <v>43353</v>
      </c>
      <c r="AE5603" t="s">
        <v>35410</v>
      </c>
    </row>
    <row r="5604" spans="1:31" ht="14.25" customHeight="1">
      <c r="A5604" s="1">
        <v>5603</v>
      </c>
      <c r="B5604" s="1" t="s">
        <v>54</v>
      </c>
      <c r="C5604" s="1" t="s">
        <v>8508</v>
      </c>
      <c r="D5604" s="1" t="s">
        <v>35658</v>
      </c>
      <c r="E5604" s="1" t="s">
        <v>558</v>
      </c>
      <c r="F5604" s="1" t="s">
        <v>24981</v>
      </c>
      <c r="G5604" s="14">
        <v>914400646119</v>
      </c>
      <c r="H5604" s="1" t="s">
        <v>20</v>
      </c>
      <c r="I5604" s="1" t="s">
        <v>41</v>
      </c>
      <c r="J5604" s="1" t="s">
        <v>47297</v>
      </c>
      <c r="K5604" s="3" t="s">
        <v>42</v>
      </c>
      <c r="L5604" s="1" t="s">
        <v>47325</v>
      </c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1"/>
      <c r="AA5604" s="1" t="s">
        <v>16</v>
      </c>
      <c r="AB5604" s="3" t="s">
        <v>12</v>
      </c>
      <c r="AC5604" s="23" t="s">
        <v>37802</v>
      </c>
      <c r="AD5604" s="23" t="s">
        <v>43354</v>
      </c>
      <c r="AE5604" t="s">
        <v>35410</v>
      </c>
    </row>
    <row r="5605" spans="1:31" ht="14.25" customHeight="1">
      <c r="A5605" s="1">
        <v>5604</v>
      </c>
      <c r="B5605" s="1" t="s">
        <v>54</v>
      </c>
      <c r="C5605" s="1" t="s">
        <v>8512</v>
      </c>
      <c r="D5605" s="1" t="s">
        <v>2727</v>
      </c>
      <c r="E5605" s="1" t="s">
        <v>788</v>
      </c>
      <c r="F5605" s="1" t="s">
        <v>32012</v>
      </c>
      <c r="G5605" s="14">
        <v>919446646666</v>
      </c>
      <c r="H5605" s="1" t="s">
        <v>20</v>
      </c>
      <c r="I5605" s="1" t="s">
        <v>9</v>
      </c>
      <c r="J5605" s="1" t="s">
        <v>47297</v>
      </c>
      <c r="K5605" s="3" t="s">
        <v>17</v>
      </c>
      <c r="L5605" s="1" t="s">
        <v>47325</v>
      </c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1"/>
      <c r="AA5605" s="1" t="s">
        <v>11</v>
      </c>
      <c r="AB5605" s="3" t="s">
        <v>56</v>
      </c>
      <c r="AC5605" s="23" t="s">
        <v>37802</v>
      </c>
      <c r="AD5605" s="23" t="s">
        <v>43355</v>
      </c>
      <c r="AE5605" t="s">
        <v>35409</v>
      </c>
    </row>
    <row r="5606" spans="1:31" ht="14.25" customHeight="1">
      <c r="A5606" s="1">
        <v>5605</v>
      </c>
      <c r="B5606" s="9" t="s">
        <v>6</v>
      </c>
      <c r="C5606" s="1" t="s">
        <v>8555</v>
      </c>
      <c r="D5606" s="1" t="s">
        <v>784</v>
      </c>
      <c r="E5606" s="1" t="s">
        <v>8556</v>
      </c>
      <c r="F5606" s="1" t="s">
        <v>32017</v>
      </c>
      <c r="G5606" s="14">
        <v>914940160440</v>
      </c>
      <c r="H5606" s="1" t="s">
        <v>20</v>
      </c>
      <c r="I5606" s="1" t="s">
        <v>41</v>
      </c>
      <c r="J5606" s="1" t="s">
        <v>47297</v>
      </c>
      <c r="K5606" s="3" t="s">
        <v>17</v>
      </c>
      <c r="L5606" s="1" t="s">
        <v>47325</v>
      </c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1"/>
      <c r="AA5606" s="1" t="s">
        <v>16</v>
      </c>
      <c r="AB5606" s="3" t="s">
        <v>12</v>
      </c>
      <c r="AC5606" s="23" t="s">
        <v>37802</v>
      </c>
      <c r="AD5606" s="23" t="s">
        <v>40930</v>
      </c>
      <c r="AE5606" t="s">
        <v>35409</v>
      </c>
    </row>
    <row r="5607" spans="1:31" ht="14.25" customHeight="1">
      <c r="A5607" s="1">
        <v>5606</v>
      </c>
      <c r="B5607" s="9" t="s">
        <v>6</v>
      </c>
      <c r="C5607" s="1" t="s">
        <v>8562</v>
      </c>
      <c r="D5607" s="1" t="s">
        <v>3186</v>
      </c>
      <c r="E5607" s="1" t="s">
        <v>40</v>
      </c>
      <c r="F5607" s="1" t="s">
        <v>25006</v>
      </c>
      <c r="G5607" s="14">
        <v>9190991001</v>
      </c>
      <c r="H5607" s="1" t="s">
        <v>20</v>
      </c>
      <c r="I5607" s="1" t="s">
        <v>62</v>
      </c>
      <c r="J5607" s="1" t="s">
        <v>47297</v>
      </c>
      <c r="K5607" s="3" t="s">
        <v>17</v>
      </c>
      <c r="L5607" s="1" t="s">
        <v>47325</v>
      </c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1"/>
      <c r="AA5607" s="1" t="s">
        <v>11</v>
      </c>
      <c r="AB5607" s="3" t="s">
        <v>13</v>
      </c>
      <c r="AC5607" s="23" t="s">
        <v>37802</v>
      </c>
      <c r="AD5607" s="23" t="s">
        <v>43356</v>
      </c>
      <c r="AE5607" t="s">
        <v>35409</v>
      </c>
    </row>
    <row r="5608" spans="1:31" ht="14.25" customHeight="1">
      <c r="A5608" s="1">
        <v>5607</v>
      </c>
      <c r="B5608" s="1" t="s">
        <v>54</v>
      </c>
      <c r="C5608" s="1" t="s">
        <v>8564</v>
      </c>
      <c r="D5608" s="1" t="s">
        <v>7330</v>
      </c>
      <c r="E5608" s="1" t="s">
        <v>553</v>
      </c>
      <c r="F5608" s="1" t="s">
        <v>8565</v>
      </c>
      <c r="G5608" s="14">
        <v>914401611661</v>
      </c>
      <c r="H5608" s="1" t="s">
        <v>20</v>
      </c>
      <c r="I5608" s="1" t="s">
        <v>9</v>
      </c>
      <c r="J5608" s="1" t="s">
        <v>47297</v>
      </c>
      <c r="K5608" s="3" t="s">
        <v>42</v>
      </c>
      <c r="L5608" s="1" t="s">
        <v>47325</v>
      </c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1"/>
      <c r="AA5608" s="1" t="s">
        <v>16</v>
      </c>
      <c r="AB5608" s="3" t="s">
        <v>12</v>
      </c>
      <c r="AC5608" s="23" t="s">
        <v>37802</v>
      </c>
      <c r="AD5608" s="23" t="s">
        <v>43357</v>
      </c>
      <c r="AE5608" t="s">
        <v>35410</v>
      </c>
    </row>
    <row r="5609" spans="1:31" ht="14.25" customHeight="1">
      <c r="A5609" s="1">
        <v>5608</v>
      </c>
      <c r="B5609" s="1" t="s">
        <v>54</v>
      </c>
      <c r="C5609" s="1" t="s">
        <v>8569</v>
      </c>
      <c r="D5609" s="1" t="s">
        <v>1046</v>
      </c>
      <c r="E5609" s="1" t="s">
        <v>87</v>
      </c>
      <c r="F5609" s="1" t="s">
        <v>32019</v>
      </c>
      <c r="G5609" s="14">
        <v>91949019966</v>
      </c>
      <c r="H5609" s="1" t="s">
        <v>20</v>
      </c>
      <c r="I5609" s="1" t="s">
        <v>9</v>
      </c>
      <c r="J5609" s="1" t="s">
        <v>47297</v>
      </c>
      <c r="K5609" s="3" t="s">
        <v>63</v>
      </c>
      <c r="L5609" s="1" t="s">
        <v>47325</v>
      </c>
      <c r="M5609" s="3" t="s">
        <v>213</v>
      </c>
      <c r="N5609" s="3" t="str">
        <f>J5609</f>
        <v>[&lt;30 Lacs -50 Lacs]</v>
      </c>
      <c r="O5609" s="3" t="s">
        <v>17</v>
      </c>
      <c r="P5609" s="3" t="s">
        <v>47297</v>
      </c>
      <c r="Q5609" s="3" t="s">
        <v>42</v>
      </c>
      <c r="R5609" s="3" t="s">
        <v>47297</v>
      </c>
      <c r="S5609" s="3" t="s">
        <v>27</v>
      </c>
      <c r="T5609" s="3" t="s">
        <v>47297</v>
      </c>
      <c r="U5609" s="3" t="s">
        <v>117</v>
      </c>
      <c r="V5609" s="3" t="s">
        <v>47297</v>
      </c>
      <c r="W5609" s="3" t="s">
        <v>178</v>
      </c>
      <c r="X5609" s="3" t="s">
        <v>47297</v>
      </c>
      <c r="Y5609" s="3" t="s">
        <v>171</v>
      </c>
      <c r="Z5609" s="1" t="s">
        <v>47297</v>
      </c>
      <c r="AA5609" s="1" t="s">
        <v>16</v>
      </c>
      <c r="AB5609" s="3" t="s">
        <v>12</v>
      </c>
      <c r="AC5609" s="23" t="s">
        <v>37802</v>
      </c>
      <c r="AD5609" s="23" t="s">
        <v>43358</v>
      </c>
      <c r="AE5609" t="s">
        <v>35410</v>
      </c>
    </row>
    <row r="5610" spans="1:31" ht="14.25" customHeight="1">
      <c r="A5610" s="1">
        <v>5609</v>
      </c>
      <c r="B5610" s="9" t="s">
        <v>6</v>
      </c>
      <c r="C5610" s="1" t="s">
        <v>8573</v>
      </c>
      <c r="D5610" s="1" t="s">
        <v>1015</v>
      </c>
      <c r="E5610" s="1" t="s">
        <v>328</v>
      </c>
      <c r="F5610" s="1" t="s">
        <v>25009</v>
      </c>
      <c r="G5610" s="14">
        <v>9199966444</v>
      </c>
      <c r="H5610" s="1" t="s">
        <v>8</v>
      </c>
      <c r="I5610" s="1" t="s">
        <v>9</v>
      </c>
      <c r="J5610" s="1" t="s">
        <v>47297</v>
      </c>
      <c r="K5610" s="3" t="s">
        <v>17</v>
      </c>
      <c r="L5610" s="1" t="s">
        <v>47325</v>
      </c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1"/>
      <c r="AA5610" s="1" t="s">
        <v>16</v>
      </c>
      <c r="AB5610" s="3" t="s">
        <v>12</v>
      </c>
      <c r="AC5610" s="23" t="s">
        <v>37802</v>
      </c>
      <c r="AD5610" s="23" t="s">
        <v>43359</v>
      </c>
      <c r="AE5610" t="s">
        <v>35399</v>
      </c>
    </row>
    <row r="5611" spans="1:31" ht="14.25" customHeight="1">
      <c r="A5611" s="1">
        <v>5610</v>
      </c>
      <c r="B5611" s="1" t="s">
        <v>54</v>
      </c>
      <c r="C5611" s="1" t="s">
        <v>8588</v>
      </c>
      <c r="D5611" s="1" t="s">
        <v>830</v>
      </c>
      <c r="E5611" s="1" t="s">
        <v>824</v>
      </c>
      <c r="F5611" s="1" t="s">
        <v>32024</v>
      </c>
      <c r="G5611" s="14">
        <v>9199109466</v>
      </c>
      <c r="H5611" s="1" t="s">
        <v>8</v>
      </c>
      <c r="I5611" s="1" t="s">
        <v>9</v>
      </c>
      <c r="J5611" s="1" t="s">
        <v>47297</v>
      </c>
      <c r="K5611" s="3" t="s">
        <v>42</v>
      </c>
      <c r="L5611" s="1" t="s">
        <v>47325</v>
      </c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1"/>
      <c r="AA5611" s="1" t="s">
        <v>16</v>
      </c>
      <c r="AB5611" s="3" t="s">
        <v>12</v>
      </c>
      <c r="AC5611" s="23" t="s">
        <v>37802</v>
      </c>
      <c r="AD5611" s="23" t="s">
        <v>43360</v>
      </c>
      <c r="AE5611" t="s">
        <v>35399</v>
      </c>
    </row>
    <row r="5612" spans="1:31" ht="14.25" customHeight="1">
      <c r="A5612" s="1">
        <v>5611</v>
      </c>
      <c r="B5612" s="1" t="s">
        <v>54</v>
      </c>
      <c r="C5612" s="1" t="s">
        <v>8589</v>
      </c>
      <c r="D5612" s="1" t="s">
        <v>3050</v>
      </c>
      <c r="E5612" s="1" t="s">
        <v>2908</v>
      </c>
      <c r="F5612" s="1" t="s">
        <v>34199</v>
      </c>
      <c r="G5612" s="14">
        <v>91069049964</v>
      </c>
      <c r="H5612" s="1" t="s">
        <v>37</v>
      </c>
      <c r="I5612" s="1" t="s">
        <v>41</v>
      </c>
      <c r="J5612" s="1" t="s">
        <v>47297</v>
      </c>
      <c r="K5612" s="3" t="s">
        <v>17</v>
      </c>
      <c r="L5612" s="1" t="s">
        <v>47325</v>
      </c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1"/>
      <c r="AA5612" s="1" t="s">
        <v>16</v>
      </c>
      <c r="AB5612" s="3" t="s">
        <v>12</v>
      </c>
      <c r="AC5612" s="23" t="s">
        <v>37802</v>
      </c>
      <c r="AD5612" s="23" t="s">
        <v>43361</v>
      </c>
      <c r="AE5612" t="s">
        <v>35394</v>
      </c>
    </row>
    <row r="5613" spans="1:31" ht="14.25" customHeight="1">
      <c r="A5613" s="1">
        <v>5612</v>
      </c>
      <c r="B5613" s="9" t="s">
        <v>6</v>
      </c>
      <c r="C5613" s="1" t="s">
        <v>8597</v>
      </c>
      <c r="D5613" s="1" t="s">
        <v>1163</v>
      </c>
      <c r="E5613" s="1" t="s">
        <v>8598</v>
      </c>
      <c r="F5613" s="1" t="s">
        <v>25018</v>
      </c>
      <c r="G5613" s="14">
        <v>914940016661</v>
      </c>
      <c r="H5613" s="1" t="s">
        <v>37</v>
      </c>
      <c r="I5613" s="1" t="s">
        <v>62</v>
      </c>
      <c r="J5613" s="1" t="s">
        <v>47297</v>
      </c>
      <c r="K5613" s="3" t="s">
        <v>63</v>
      </c>
      <c r="L5613" s="1" t="s">
        <v>47325</v>
      </c>
      <c r="M5613" s="3" t="s">
        <v>213</v>
      </c>
      <c r="N5613" s="3" t="str">
        <f>J5613</f>
        <v>[&lt;30 Lacs -50 Lacs]</v>
      </c>
      <c r="O5613" s="3" t="s">
        <v>17</v>
      </c>
      <c r="P5613" s="3" t="s">
        <v>47297</v>
      </c>
      <c r="Q5613" s="3" t="s">
        <v>42</v>
      </c>
      <c r="R5613" s="3" t="s">
        <v>47297</v>
      </c>
      <c r="S5613" s="3" t="s">
        <v>27</v>
      </c>
      <c r="T5613" s="3" t="s">
        <v>47297</v>
      </c>
      <c r="U5613" s="3" t="s">
        <v>117</v>
      </c>
      <c r="V5613" s="3" t="s">
        <v>47297</v>
      </c>
      <c r="W5613" s="3" t="s">
        <v>178</v>
      </c>
      <c r="X5613" s="3" t="s">
        <v>47297</v>
      </c>
      <c r="Y5613" s="3" t="s">
        <v>171</v>
      </c>
      <c r="Z5613" s="1" t="s">
        <v>47297</v>
      </c>
      <c r="AA5613" s="1" t="s">
        <v>16</v>
      </c>
      <c r="AB5613" s="3" t="s">
        <v>12</v>
      </c>
      <c r="AC5613" s="23" t="s">
        <v>37802</v>
      </c>
      <c r="AD5613" s="23" t="s">
        <v>43362</v>
      </c>
      <c r="AE5613" t="s">
        <v>35409</v>
      </c>
    </row>
    <row r="5614" spans="1:31" ht="14.25" customHeight="1">
      <c r="A5614" s="1">
        <v>5613</v>
      </c>
      <c r="B5614" s="1" t="s">
        <v>54</v>
      </c>
      <c r="C5614" s="1" t="s">
        <v>8617</v>
      </c>
      <c r="D5614" s="1" t="s">
        <v>1839</v>
      </c>
      <c r="E5614" s="1" t="s">
        <v>362</v>
      </c>
      <c r="F5614" s="1" t="s">
        <v>25026</v>
      </c>
      <c r="G5614" s="14">
        <v>919446449940</v>
      </c>
      <c r="H5614" s="1" t="s">
        <v>20</v>
      </c>
      <c r="I5614" s="1" t="s">
        <v>41</v>
      </c>
      <c r="J5614" s="1" t="s">
        <v>47297</v>
      </c>
      <c r="K5614" s="3" t="s">
        <v>17</v>
      </c>
      <c r="L5614" s="1" t="s">
        <v>47325</v>
      </c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1"/>
      <c r="AA5614" s="1" t="s">
        <v>11</v>
      </c>
      <c r="AB5614" s="3" t="s">
        <v>13</v>
      </c>
      <c r="AC5614" s="23" t="s">
        <v>37802</v>
      </c>
      <c r="AD5614" s="23" t="s">
        <v>42829</v>
      </c>
      <c r="AE5614" t="s">
        <v>35409</v>
      </c>
    </row>
    <row r="5615" spans="1:31" ht="14.25" customHeight="1">
      <c r="A5615" s="1">
        <v>5614</v>
      </c>
      <c r="B5615" s="9" t="s">
        <v>6</v>
      </c>
      <c r="C5615" s="1" t="s">
        <v>8622</v>
      </c>
      <c r="D5615" s="1" t="s">
        <v>2709</v>
      </c>
      <c r="E5615" s="1" t="s">
        <v>141</v>
      </c>
      <c r="F5615" s="1" t="s">
        <v>25028</v>
      </c>
      <c r="G5615" s="14">
        <v>91994496694</v>
      </c>
      <c r="H5615" s="1" t="s">
        <v>15</v>
      </c>
      <c r="I5615" s="1" t="s">
        <v>9</v>
      </c>
      <c r="J5615" s="1" t="s">
        <v>47297</v>
      </c>
      <c r="K5615" s="3" t="s">
        <v>17</v>
      </c>
      <c r="L5615" s="1" t="s">
        <v>47325</v>
      </c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1"/>
      <c r="AA5615" s="1" t="s">
        <v>16</v>
      </c>
      <c r="AB5615" s="3" t="s">
        <v>12</v>
      </c>
      <c r="AC5615" s="23" t="s">
        <v>37802</v>
      </c>
      <c r="AD5615" s="23" t="s">
        <v>41520</v>
      </c>
      <c r="AE5615" t="s">
        <v>35409</v>
      </c>
    </row>
    <row r="5616" spans="1:31" ht="14.25" customHeight="1">
      <c r="A5616" s="1">
        <v>5615</v>
      </c>
      <c r="B5616" s="9" t="s">
        <v>6</v>
      </c>
      <c r="C5616" s="1" t="s">
        <v>8641</v>
      </c>
      <c r="D5616" s="1" t="s">
        <v>727</v>
      </c>
      <c r="E5616" s="1" t="s">
        <v>824</v>
      </c>
      <c r="F5616" s="1" t="s">
        <v>8642</v>
      </c>
      <c r="G5616" s="14">
        <v>9166144149</v>
      </c>
      <c r="H5616" s="1" t="s">
        <v>8</v>
      </c>
      <c r="I5616" s="1" t="s">
        <v>37779</v>
      </c>
      <c r="J5616" s="1" t="s">
        <v>47297</v>
      </c>
      <c r="K5616" s="3" t="s">
        <v>213</v>
      </c>
      <c r="L5616" s="1" t="s">
        <v>47325</v>
      </c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1"/>
      <c r="AA5616" s="1" t="s">
        <v>16</v>
      </c>
      <c r="AB5616" s="3" t="s">
        <v>12</v>
      </c>
      <c r="AC5616" s="23" t="s">
        <v>37802</v>
      </c>
      <c r="AD5616" s="23" t="s">
        <v>43363</v>
      </c>
      <c r="AE5616" t="s">
        <v>35410</v>
      </c>
    </row>
    <row r="5617" spans="1:31" ht="14.25" customHeight="1">
      <c r="A5617" s="1">
        <v>5616</v>
      </c>
      <c r="B5617" s="1" t="s">
        <v>54</v>
      </c>
      <c r="C5617" s="1" t="s">
        <v>8645</v>
      </c>
      <c r="D5617" s="1" t="s">
        <v>2412</v>
      </c>
      <c r="E5617" s="1" t="s">
        <v>19</v>
      </c>
      <c r="F5617" s="1" t="s">
        <v>25040</v>
      </c>
      <c r="G5617" s="14">
        <v>91949411449</v>
      </c>
      <c r="H5617" s="1" t="s">
        <v>20</v>
      </c>
      <c r="I5617" s="1" t="s">
        <v>9</v>
      </c>
      <c r="J5617" s="1" t="s">
        <v>47297</v>
      </c>
      <c r="K5617" s="3" t="s">
        <v>42</v>
      </c>
      <c r="L5617" s="1" t="s">
        <v>47325</v>
      </c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1"/>
      <c r="AA5617" s="1" t="s">
        <v>16</v>
      </c>
      <c r="AB5617" s="3" t="s">
        <v>12</v>
      </c>
      <c r="AC5617" s="23" t="s">
        <v>37802</v>
      </c>
      <c r="AD5617" s="23" t="s">
        <v>43364</v>
      </c>
      <c r="AE5617" t="s">
        <v>35409</v>
      </c>
    </row>
    <row r="5618" spans="1:31" ht="14.25" customHeight="1">
      <c r="A5618" s="1">
        <v>5617</v>
      </c>
      <c r="B5618" s="1" t="s">
        <v>54</v>
      </c>
      <c r="C5618" s="1" t="s">
        <v>8672</v>
      </c>
      <c r="D5618" s="1" t="s">
        <v>48</v>
      </c>
      <c r="E5618" s="1" t="s">
        <v>73</v>
      </c>
      <c r="F5618" s="1" t="s">
        <v>25050</v>
      </c>
      <c r="G5618" s="14">
        <v>9194610446</v>
      </c>
      <c r="H5618" s="1" t="s">
        <v>20</v>
      </c>
      <c r="I5618" s="1" t="s">
        <v>9</v>
      </c>
      <c r="J5618" s="1" t="s">
        <v>47297</v>
      </c>
      <c r="K5618" s="3" t="s">
        <v>63</v>
      </c>
      <c r="L5618" s="1" t="s">
        <v>47325</v>
      </c>
      <c r="M5618" s="3" t="s">
        <v>213</v>
      </c>
      <c r="N5618" s="3" t="str">
        <f t="shared" ref="N5618:N5619" si="160">J5618</f>
        <v>[&lt;30 Lacs -50 Lacs]</v>
      </c>
      <c r="O5618" s="3" t="s">
        <v>17</v>
      </c>
      <c r="P5618" s="3" t="s">
        <v>47297</v>
      </c>
      <c r="Q5618" s="3" t="s">
        <v>42</v>
      </c>
      <c r="R5618" s="3" t="s">
        <v>47297</v>
      </c>
      <c r="S5618" s="3" t="s">
        <v>27</v>
      </c>
      <c r="T5618" s="3" t="s">
        <v>47297</v>
      </c>
      <c r="U5618" s="3" t="s">
        <v>117</v>
      </c>
      <c r="V5618" s="3" t="s">
        <v>47297</v>
      </c>
      <c r="W5618" s="3" t="s">
        <v>178</v>
      </c>
      <c r="X5618" s="3" t="s">
        <v>47297</v>
      </c>
      <c r="Y5618" s="3" t="s">
        <v>171</v>
      </c>
      <c r="Z5618" s="1" t="s">
        <v>47297</v>
      </c>
      <c r="AA5618" s="1" t="s">
        <v>16</v>
      </c>
      <c r="AB5618" s="3" t="s">
        <v>12</v>
      </c>
      <c r="AC5618" s="23" t="s">
        <v>37802</v>
      </c>
      <c r="AD5618" s="23" t="s">
        <v>43365</v>
      </c>
      <c r="AE5618" t="s">
        <v>35409</v>
      </c>
    </row>
    <row r="5619" spans="1:31" ht="14.25" customHeight="1">
      <c r="A5619" s="1">
        <v>5618</v>
      </c>
      <c r="B5619" s="9" t="s">
        <v>6</v>
      </c>
      <c r="C5619" s="1" t="s">
        <v>8680</v>
      </c>
      <c r="D5619" s="1" t="s">
        <v>230</v>
      </c>
      <c r="E5619" s="1" t="s">
        <v>447</v>
      </c>
      <c r="F5619" s="1" t="s">
        <v>25053</v>
      </c>
      <c r="G5619" s="14">
        <v>919149994</v>
      </c>
      <c r="H5619" s="1" t="s">
        <v>15</v>
      </c>
      <c r="I5619" s="1" t="s">
        <v>9</v>
      </c>
      <c r="J5619" s="1" t="s">
        <v>47297</v>
      </c>
      <c r="K5619" s="3" t="s">
        <v>17</v>
      </c>
      <c r="L5619" s="1" t="s">
        <v>47325</v>
      </c>
      <c r="M5619" s="4" t="s">
        <v>42</v>
      </c>
      <c r="N5619" s="3" t="str">
        <f t="shared" si="160"/>
        <v>[&lt;30 Lacs -50 Lacs]</v>
      </c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1"/>
      <c r="AA5619" s="1" t="s">
        <v>16</v>
      </c>
      <c r="AB5619" s="3" t="s">
        <v>12</v>
      </c>
      <c r="AC5619" s="23" t="s">
        <v>37802</v>
      </c>
      <c r="AD5619" s="23" t="s">
        <v>43366</v>
      </c>
      <c r="AE5619" t="s">
        <v>35409</v>
      </c>
    </row>
    <row r="5620" spans="1:31" ht="14.25" customHeight="1">
      <c r="A5620" s="1">
        <v>5619</v>
      </c>
      <c r="B5620" s="1" t="s">
        <v>54</v>
      </c>
      <c r="C5620" s="1" t="s">
        <v>8710</v>
      </c>
      <c r="D5620" s="1" t="s">
        <v>1302</v>
      </c>
      <c r="E5620" s="1" t="s">
        <v>40</v>
      </c>
      <c r="F5620" s="1" t="s">
        <v>25067</v>
      </c>
      <c r="G5620" s="14">
        <v>9194604044</v>
      </c>
      <c r="H5620" s="1" t="s">
        <v>20</v>
      </c>
      <c r="I5620" s="1" t="s">
        <v>9</v>
      </c>
      <c r="J5620" s="1" t="s">
        <v>47297</v>
      </c>
      <c r="K5620" s="3" t="s">
        <v>42</v>
      </c>
      <c r="L5620" s="1" t="s">
        <v>47325</v>
      </c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1"/>
      <c r="AA5620" s="1" t="s">
        <v>16</v>
      </c>
      <c r="AB5620" s="3" t="s">
        <v>12</v>
      </c>
      <c r="AC5620" s="23" t="s">
        <v>37802</v>
      </c>
      <c r="AD5620" s="23" t="s">
        <v>39348</v>
      </c>
      <c r="AE5620" t="s">
        <v>35399</v>
      </c>
    </row>
    <row r="5621" spans="1:31" ht="14.25" customHeight="1">
      <c r="A5621" s="1">
        <v>5620</v>
      </c>
      <c r="B5621" s="1" t="s">
        <v>54</v>
      </c>
      <c r="C5621" s="1" t="s">
        <v>8723</v>
      </c>
      <c r="D5621" s="1" t="s">
        <v>8724</v>
      </c>
      <c r="E5621" s="1" t="s">
        <v>2084</v>
      </c>
      <c r="F5621" s="1" t="s">
        <v>25074</v>
      </c>
      <c r="G5621" s="14">
        <v>9109644414</v>
      </c>
      <c r="H5621" s="1" t="s">
        <v>20</v>
      </c>
      <c r="I5621" s="1" t="s">
        <v>62</v>
      </c>
      <c r="J5621" s="1" t="s">
        <v>47297</v>
      </c>
      <c r="K5621" s="3" t="s">
        <v>17</v>
      </c>
      <c r="L5621" s="1" t="s">
        <v>47325</v>
      </c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1"/>
      <c r="AA5621" s="1" t="s">
        <v>16</v>
      </c>
      <c r="AB5621" s="3" t="s">
        <v>12</v>
      </c>
      <c r="AC5621" s="23" t="s">
        <v>37802</v>
      </c>
      <c r="AD5621" s="23" t="s">
        <v>43367</v>
      </c>
      <c r="AE5621" t="s">
        <v>35409</v>
      </c>
    </row>
    <row r="5622" spans="1:31" ht="14.25" customHeight="1">
      <c r="A5622" s="1">
        <v>5621</v>
      </c>
      <c r="B5622" s="9" t="s">
        <v>6</v>
      </c>
      <c r="C5622" s="1" t="s">
        <v>8725</v>
      </c>
      <c r="D5622" s="1" t="s">
        <v>1250</v>
      </c>
      <c r="E5622" s="1" t="s">
        <v>36900</v>
      </c>
      <c r="F5622" s="1" t="s">
        <v>32044</v>
      </c>
      <c r="G5622" s="14">
        <v>91944694944</v>
      </c>
      <c r="H5622" s="1" t="s">
        <v>20</v>
      </c>
      <c r="I5622" s="1" t="s">
        <v>62</v>
      </c>
      <c r="J5622" s="1" t="s">
        <v>47297</v>
      </c>
      <c r="K5622" s="3" t="s">
        <v>42</v>
      </c>
      <c r="L5622" s="1" t="s">
        <v>47325</v>
      </c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1"/>
      <c r="AA5622" s="1" t="s">
        <v>16</v>
      </c>
      <c r="AB5622" s="3" t="s">
        <v>12</v>
      </c>
      <c r="AC5622" s="23" t="s">
        <v>37802</v>
      </c>
      <c r="AD5622" s="23" t="s">
        <v>43368</v>
      </c>
      <c r="AE5622" t="s">
        <v>35409</v>
      </c>
    </row>
    <row r="5623" spans="1:31" ht="14.25" customHeight="1">
      <c r="A5623" s="1">
        <v>5622</v>
      </c>
      <c r="B5623" s="9" t="s">
        <v>6</v>
      </c>
      <c r="C5623" s="1" t="s">
        <v>8736</v>
      </c>
      <c r="D5623" s="1" t="s">
        <v>536</v>
      </c>
      <c r="E5623" s="1" t="s">
        <v>141</v>
      </c>
      <c r="F5623" s="1" t="s">
        <v>25084</v>
      </c>
      <c r="G5623" s="14">
        <v>919449600944</v>
      </c>
      <c r="H5623" s="1" t="s">
        <v>8</v>
      </c>
      <c r="I5623" s="1" t="s">
        <v>62</v>
      </c>
      <c r="J5623" s="1" t="s">
        <v>47297</v>
      </c>
      <c r="K5623" s="3" t="s">
        <v>17</v>
      </c>
      <c r="L5623" s="1" t="s">
        <v>47325</v>
      </c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1"/>
      <c r="AA5623" s="1" t="s">
        <v>16</v>
      </c>
      <c r="AB5623" s="3" t="s">
        <v>12</v>
      </c>
      <c r="AC5623" s="23" t="s">
        <v>37802</v>
      </c>
      <c r="AD5623" s="23" t="s">
        <v>43369</v>
      </c>
      <c r="AE5623" t="s">
        <v>35409</v>
      </c>
    </row>
    <row r="5624" spans="1:31" ht="14.25" customHeight="1">
      <c r="A5624" s="1">
        <v>5623</v>
      </c>
      <c r="B5624" s="1" t="s">
        <v>54</v>
      </c>
      <c r="C5624" s="1" t="s">
        <v>8738</v>
      </c>
      <c r="D5624" s="1" t="s">
        <v>6824</v>
      </c>
      <c r="E5624" s="1" t="s">
        <v>8739</v>
      </c>
      <c r="F5624" s="1" t="s">
        <v>8740</v>
      </c>
      <c r="G5624" s="14">
        <v>9144460619</v>
      </c>
      <c r="H5624" s="1" t="s">
        <v>8</v>
      </c>
      <c r="I5624" s="1" t="s">
        <v>9</v>
      </c>
      <c r="J5624" s="1" t="s">
        <v>47297</v>
      </c>
      <c r="K5624" s="3" t="s">
        <v>42</v>
      </c>
      <c r="L5624" s="1" t="s">
        <v>47325</v>
      </c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1"/>
      <c r="AA5624" s="1" t="s">
        <v>16</v>
      </c>
      <c r="AB5624" s="3" t="s">
        <v>12</v>
      </c>
      <c r="AC5624" s="23" t="s">
        <v>37802</v>
      </c>
      <c r="AD5624" s="23" t="s">
        <v>43370</v>
      </c>
      <c r="AE5624" t="s">
        <v>35399</v>
      </c>
    </row>
    <row r="5625" spans="1:31" ht="14.25" customHeight="1">
      <c r="A5625" s="1">
        <v>5624</v>
      </c>
      <c r="B5625" s="9" t="s">
        <v>6</v>
      </c>
      <c r="C5625" s="1" t="s">
        <v>8741</v>
      </c>
      <c r="D5625" s="1" t="s">
        <v>1950</v>
      </c>
      <c r="E5625" s="1" t="s">
        <v>506</v>
      </c>
      <c r="F5625" s="1" t="s">
        <v>34211</v>
      </c>
      <c r="G5625" s="14">
        <v>9194444004</v>
      </c>
      <c r="H5625" s="1" t="s">
        <v>20</v>
      </c>
      <c r="I5625" s="1" t="s">
        <v>9</v>
      </c>
      <c r="J5625" s="1" t="s">
        <v>47297</v>
      </c>
      <c r="K5625" s="3" t="s">
        <v>17</v>
      </c>
      <c r="L5625" s="1" t="s">
        <v>47325</v>
      </c>
      <c r="M5625" s="4" t="s">
        <v>42</v>
      </c>
      <c r="N5625" s="3" t="str">
        <f>J5625</f>
        <v>[&lt;30 Lacs -50 Lacs]</v>
      </c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1"/>
      <c r="AA5625" s="1" t="s">
        <v>16</v>
      </c>
      <c r="AB5625" s="3" t="s">
        <v>12</v>
      </c>
      <c r="AC5625" s="23" t="s">
        <v>37802</v>
      </c>
      <c r="AD5625" s="23" t="s">
        <v>43371</v>
      </c>
      <c r="AE5625" t="s">
        <v>35410</v>
      </c>
    </row>
    <row r="5626" spans="1:31" ht="14.25" customHeight="1">
      <c r="A5626" s="1">
        <v>5625</v>
      </c>
      <c r="B5626" s="9" t="s">
        <v>6</v>
      </c>
      <c r="C5626" s="1" t="s">
        <v>8766</v>
      </c>
      <c r="D5626" s="1" t="s">
        <v>36533</v>
      </c>
      <c r="E5626" s="1" t="s">
        <v>40</v>
      </c>
      <c r="F5626" s="1" t="s">
        <v>25100</v>
      </c>
      <c r="G5626" s="14">
        <v>91944940909</v>
      </c>
      <c r="H5626" s="1" t="s">
        <v>20</v>
      </c>
      <c r="I5626" s="1" t="s">
        <v>9</v>
      </c>
      <c r="J5626" s="1" t="s">
        <v>47297</v>
      </c>
      <c r="K5626" s="3" t="s">
        <v>171</v>
      </c>
      <c r="L5626" s="1" t="s">
        <v>47325</v>
      </c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1"/>
      <c r="AA5626" s="1" t="s">
        <v>16</v>
      </c>
      <c r="AB5626" s="3" t="s">
        <v>12</v>
      </c>
      <c r="AC5626" s="23" t="s">
        <v>37802</v>
      </c>
      <c r="AD5626" s="23" t="s">
        <v>43372</v>
      </c>
      <c r="AE5626" t="s">
        <v>35409</v>
      </c>
    </row>
    <row r="5627" spans="1:31" ht="14.25" customHeight="1">
      <c r="A5627" s="1">
        <v>5626</v>
      </c>
      <c r="B5627" s="9" t="s">
        <v>6</v>
      </c>
      <c r="C5627" s="1" t="s">
        <v>8772</v>
      </c>
      <c r="D5627" s="1" t="s">
        <v>3248</v>
      </c>
      <c r="E5627" s="1" t="s">
        <v>8773</v>
      </c>
      <c r="F5627" s="1" t="s">
        <v>25103</v>
      </c>
      <c r="G5627" s="14">
        <v>91949940</v>
      </c>
      <c r="H5627" s="1" t="s">
        <v>15</v>
      </c>
      <c r="I5627" s="1" t="s">
        <v>41</v>
      </c>
      <c r="J5627" s="1" t="s">
        <v>47297</v>
      </c>
      <c r="K5627" s="3" t="s">
        <v>17</v>
      </c>
      <c r="L5627" s="1" t="s">
        <v>47325</v>
      </c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1"/>
      <c r="AA5627" s="1" t="s">
        <v>11</v>
      </c>
      <c r="AB5627" s="3" t="s">
        <v>13</v>
      </c>
      <c r="AC5627" s="23" t="s">
        <v>37802</v>
      </c>
      <c r="AD5627" s="23" t="s">
        <v>43373</v>
      </c>
      <c r="AE5627" t="s">
        <v>35394</v>
      </c>
    </row>
    <row r="5628" spans="1:31" ht="14.25" customHeight="1">
      <c r="A5628" s="1">
        <v>5627</v>
      </c>
      <c r="B5628" s="1" t="s">
        <v>54</v>
      </c>
      <c r="C5628" s="1" t="s">
        <v>8780</v>
      </c>
      <c r="D5628" s="1" t="s">
        <v>8781</v>
      </c>
      <c r="E5628" s="1" t="s">
        <v>217</v>
      </c>
      <c r="F5628" s="1" t="s">
        <v>32048</v>
      </c>
      <c r="G5628" s="14">
        <v>919446019999</v>
      </c>
      <c r="H5628" s="1" t="s">
        <v>8</v>
      </c>
      <c r="I5628" s="1" t="s">
        <v>62</v>
      </c>
      <c r="J5628" s="1" t="s">
        <v>47297</v>
      </c>
      <c r="K5628" s="3" t="s">
        <v>178</v>
      </c>
      <c r="L5628" s="1" t="s">
        <v>47325</v>
      </c>
      <c r="M5628" s="3" t="s">
        <v>171</v>
      </c>
      <c r="N5628" s="3" t="str">
        <f t="shared" ref="N5628:N5631" si="161">J5628</f>
        <v>[&lt;30 Lacs -50 Lacs]</v>
      </c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1"/>
      <c r="AA5628" s="1" t="s">
        <v>16</v>
      </c>
      <c r="AB5628" s="3" t="s">
        <v>12</v>
      </c>
      <c r="AC5628" s="23" t="s">
        <v>37802</v>
      </c>
      <c r="AD5628" s="23" t="s">
        <v>43374</v>
      </c>
      <c r="AE5628" t="s">
        <v>35394</v>
      </c>
    </row>
    <row r="5629" spans="1:31" ht="14.25" customHeight="1">
      <c r="A5629" s="1">
        <v>5628</v>
      </c>
      <c r="B5629" s="1" t="s">
        <v>54</v>
      </c>
      <c r="C5629" s="1" t="s">
        <v>8782</v>
      </c>
      <c r="D5629" s="1" t="s">
        <v>2162</v>
      </c>
      <c r="E5629" s="1" t="s">
        <v>308</v>
      </c>
      <c r="F5629" s="1" t="s">
        <v>25105</v>
      </c>
      <c r="G5629" s="14">
        <v>9194494400</v>
      </c>
      <c r="H5629" s="1" t="s">
        <v>20</v>
      </c>
      <c r="I5629" s="1" t="s">
        <v>9</v>
      </c>
      <c r="J5629" s="1" t="s">
        <v>47297</v>
      </c>
      <c r="K5629" s="3" t="s">
        <v>17</v>
      </c>
      <c r="L5629" s="1" t="s">
        <v>47325</v>
      </c>
      <c r="M5629" s="4" t="s">
        <v>42</v>
      </c>
      <c r="N5629" s="3" t="str">
        <f t="shared" si="161"/>
        <v>[&lt;30 Lacs -50 Lacs]</v>
      </c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1"/>
      <c r="AA5629" s="1" t="s">
        <v>16</v>
      </c>
      <c r="AB5629" s="3" t="s">
        <v>12</v>
      </c>
      <c r="AC5629" s="23" t="s">
        <v>37802</v>
      </c>
      <c r="AD5629" s="23" t="s">
        <v>43375</v>
      </c>
      <c r="AE5629" t="s">
        <v>35410</v>
      </c>
    </row>
    <row r="5630" spans="1:31" ht="14.25" customHeight="1">
      <c r="A5630" s="1">
        <v>5629</v>
      </c>
      <c r="B5630" s="1" t="s">
        <v>54</v>
      </c>
      <c r="C5630" s="1" t="s">
        <v>8795</v>
      </c>
      <c r="D5630" s="1" t="s">
        <v>280</v>
      </c>
      <c r="E5630" s="1" t="s">
        <v>139</v>
      </c>
      <c r="F5630" s="1" t="s">
        <v>34220</v>
      </c>
      <c r="G5630" s="14">
        <v>91944604440</v>
      </c>
      <c r="H5630" s="1" t="s">
        <v>20</v>
      </c>
      <c r="I5630" s="1" t="s">
        <v>41</v>
      </c>
      <c r="J5630" s="1" t="s">
        <v>47297</v>
      </c>
      <c r="K5630" s="3" t="s">
        <v>178</v>
      </c>
      <c r="L5630" s="1" t="s">
        <v>47325</v>
      </c>
      <c r="M5630" s="3" t="s">
        <v>171</v>
      </c>
      <c r="N5630" s="3" t="str">
        <f t="shared" si="161"/>
        <v>[&lt;30 Lacs -50 Lacs]</v>
      </c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1"/>
      <c r="AA5630" s="1" t="s">
        <v>16</v>
      </c>
      <c r="AB5630" s="3" t="s">
        <v>12</v>
      </c>
      <c r="AC5630" s="23" t="s">
        <v>37802</v>
      </c>
      <c r="AD5630" s="23" t="s">
        <v>43376</v>
      </c>
      <c r="AE5630" t="s">
        <v>35409</v>
      </c>
    </row>
    <row r="5631" spans="1:31" ht="14.25" customHeight="1">
      <c r="A5631" s="1">
        <v>5630</v>
      </c>
      <c r="B5631" s="9" t="s">
        <v>6</v>
      </c>
      <c r="C5631" s="1" t="s">
        <v>8797</v>
      </c>
      <c r="D5631" s="1" t="s">
        <v>2888</v>
      </c>
      <c r="E5631" s="1" t="s">
        <v>40</v>
      </c>
      <c r="F5631" s="1" t="s">
        <v>25112</v>
      </c>
      <c r="G5631" s="14">
        <v>919946444991</v>
      </c>
      <c r="H5631" s="1" t="s">
        <v>37</v>
      </c>
      <c r="I5631" s="1" t="s">
        <v>62</v>
      </c>
      <c r="J5631" s="1" t="s">
        <v>47297</v>
      </c>
      <c r="K5631" s="3" t="s">
        <v>63</v>
      </c>
      <c r="L5631" s="1" t="s">
        <v>47325</v>
      </c>
      <c r="M5631" s="3" t="s">
        <v>213</v>
      </c>
      <c r="N5631" s="3" t="str">
        <f t="shared" si="161"/>
        <v>[&lt;30 Lacs -50 Lacs]</v>
      </c>
      <c r="O5631" s="3" t="s">
        <v>17</v>
      </c>
      <c r="P5631" s="3" t="s">
        <v>47297</v>
      </c>
      <c r="Q5631" s="3" t="s">
        <v>42</v>
      </c>
      <c r="R5631" s="3" t="s">
        <v>47297</v>
      </c>
      <c r="S5631" s="3" t="s">
        <v>27</v>
      </c>
      <c r="T5631" s="3" t="s">
        <v>47297</v>
      </c>
      <c r="U5631" s="3" t="s">
        <v>117</v>
      </c>
      <c r="V5631" s="3" t="s">
        <v>47297</v>
      </c>
      <c r="W5631" s="3" t="s">
        <v>178</v>
      </c>
      <c r="X5631" s="3" t="s">
        <v>47297</v>
      </c>
      <c r="Y5631" s="3" t="s">
        <v>171</v>
      </c>
      <c r="Z5631" s="1" t="s">
        <v>47297</v>
      </c>
      <c r="AA5631" s="1" t="s">
        <v>16</v>
      </c>
      <c r="AB5631" s="3" t="s">
        <v>12</v>
      </c>
      <c r="AC5631" s="23" t="s">
        <v>37802</v>
      </c>
      <c r="AD5631" s="23" t="s">
        <v>43377</v>
      </c>
      <c r="AE5631" t="s">
        <v>35394</v>
      </c>
    </row>
    <row r="5632" spans="1:31" ht="14.25" customHeight="1">
      <c r="A5632" s="1">
        <v>5631</v>
      </c>
      <c r="B5632" s="9" t="s">
        <v>6</v>
      </c>
      <c r="C5632" s="1" t="s">
        <v>8803</v>
      </c>
      <c r="D5632" s="1" t="s">
        <v>1348</v>
      </c>
      <c r="E5632" s="1" t="s">
        <v>8804</v>
      </c>
      <c r="F5632" s="1" t="s">
        <v>25117</v>
      </c>
      <c r="G5632" s="14">
        <v>91949999014</v>
      </c>
      <c r="H5632" s="1" t="s">
        <v>8</v>
      </c>
      <c r="I5632" s="1" t="s">
        <v>62</v>
      </c>
      <c r="J5632" s="1" t="s">
        <v>47297</v>
      </c>
      <c r="K5632" s="3" t="s">
        <v>17</v>
      </c>
      <c r="L5632" s="1" t="s">
        <v>47325</v>
      </c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1"/>
      <c r="AA5632" s="1" t="s">
        <v>16</v>
      </c>
      <c r="AB5632" s="3" t="s">
        <v>12</v>
      </c>
      <c r="AC5632" s="23" t="s">
        <v>37802</v>
      </c>
      <c r="AD5632" s="23" t="s">
        <v>43378</v>
      </c>
      <c r="AE5632" t="s">
        <v>35394</v>
      </c>
    </row>
    <row r="5633" spans="1:31" ht="14.25" customHeight="1">
      <c r="A5633" s="1">
        <v>5632</v>
      </c>
      <c r="B5633" s="1" t="s">
        <v>54</v>
      </c>
      <c r="C5633" s="1" t="s">
        <v>8811</v>
      </c>
      <c r="D5633" s="1" t="s">
        <v>2162</v>
      </c>
      <c r="E5633" s="1" t="s">
        <v>131</v>
      </c>
      <c r="F5633" s="1" t="s">
        <v>8812</v>
      </c>
      <c r="G5633" s="14">
        <v>919994404144</v>
      </c>
      <c r="H5633" s="1" t="s">
        <v>20</v>
      </c>
      <c r="I5633" s="1" t="s">
        <v>41</v>
      </c>
      <c r="J5633" s="1" t="s">
        <v>47297</v>
      </c>
      <c r="K5633" s="3" t="s">
        <v>42</v>
      </c>
      <c r="L5633" s="1" t="s">
        <v>47325</v>
      </c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1"/>
      <c r="AA5633" s="1" t="s">
        <v>16</v>
      </c>
      <c r="AB5633" s="3" t="s">
        <v>12</v>
      </c>
      <c r="AC5633" s="23" t="s">
        <v>37802</v>
      </c>
      <c r="AD5633" s="23" t="s">
        <v>43379</v>
      </c>
      <c r="AE5633" t="s">
        <v>35409</v>
      </c>
    </row>
    <row r="5634" spans="1:31" ht="14.25" customHeight="1">
      <c r="A5634" s="1">
        <v>5633</v>
      </c>
      <c r="B5634" s="1" t="s">
        <v>54</v>
      </c>
      <c r="C5634" s="1" t="s">
        <v>8815</v>
      </c>
      <c r="D5634" s="1" t="s">
        <v>4026</v>
      </c>
      <c r="E5634" s="1" t="s">
        <v>90</v>
      </c>
      <c r="F5634" s="1" t="s">
        <v>25124</v>
      </c>
      <c r="G5634" s="14">
        <v>919494499946</v>
      </c>
      <c r="H5634" s="1" t="s">
        <v>20</v>
      </c>
      <c r="I5634" s="1" t="s">
        <v>9</v>
      </c>
      <c r="J5634" s="1" t="s">
        <v>47297</v>
      </c>
      <c r="K5634" s="3" t="s">
        <v>42</v>
      </c>
      <c r="L5634" s="1" t="s">
        <v>47325</v>
      </c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1"/>
      <c r="AA5634" s="1" t="s">
        <v>16</v>
      </c>
      <c r="AB5634" s="3" t="s">
        <v>12</v>
      </c>
      <c r="AC5634" s="23" t="s">
        <v>37802</v>
      </c>
      <c r="AD5634" s="23" t="s">
        <v>38426</v>
      </c>
      <c r="AE5634" t="s">
        <v>35399</v>
      </c>
    </row>
    <row r="5635" spans="1:31" ht="14.25" customHeight="1">
      <c r="A5635" s="1">
        <v>5634</v>
      </c>
      <c r="B5635" s="9" t="s">
        <v>6</v>
      </c>
      <c r="C5635" s="1" t="s">
        <v>8816</v>
      </c>
      <c r="D5635" s="1" t="s">
        <v>1263</v>
      </c>
      <c r="E5635" s="1" t="s">
        <v>351</v>
      </c>
      <c r="F5635" s="1" t="s">
        <v>20926</v>
      </c>
      <c r="G5635" s="14">
        <v>919446460</v>
      </c>
      <c r="H5635" s="1" t="s">
        <v>37</v>
      </c>
      <c r="I5635" s="1" t="s">
        <v>41</v>
      </c>
      <c r="J5635" s="1" t="s">
        <v>47297</v>
      </c>
      <c r="K5635" s="3" t="s">
        <v>42</v>
      </c>
      <c r="L5635" s="1" t="s">
        <v>47325</v>
      </c>
      <c r="M5635" s="3" t="s">
        <v>27</v>
      </c>
      <c r="N5635" s="3" t="str">
        <f>J5635</f>
        <v>[&lt;30 Lacs -50 Lacs]</v>
      </c>
      <c r="O5635" s="3" t="s">
        <v>117</v>
      </c>
      <c r="P5635" s="3" t="s">
        <v>47297</v>
      </c>
      <c r="Q5635" s="3" t="s">
        <v>178</v>
      </c>
      <c r="R5635" s="3" t="s">
        <v>47297</v>
      </c>
      <c r="S5635" s="3" t="s">
        <v>171</v>
      </c>
      <c r="T5635" s="3" t="s">
        <v>47297</v>
      </c>
      <c r="U5635" s="3"/>
      <c r="V5635" s="3"/>
      <c r="W5635" s="3"/>
      <c r="X5635" s="3"/>
      <c r="Y5635" s="3"/>
      <c r="Z5635" s="1"/>
      <c r="AA5635" s="1" t="s">
        <v>16</v>
      </c>
      <c r="AB5635" s="3" t="s">
        <v>12</v>
      </c>
      <c r="AC5635" s="23" t="s">
        <v>37802</v>
      </c>
      <c r="AD5635" s="23" t="s">
        <v>43380</v>
      </c>
      <c r="AE5635" t="s">
        <v>35410</v>
      </c>
    </row>
    <row r="5636" spans="1:31" ht="14.25" customHeight="1">
      <c r="A5636" s="1">
        <v>5635</v>
      </c>
      <c r="B5636" s="9" t="s">
        <v>6</v>
      </c>
      <c r="C5636" s="1" t="s">
        <v>8828</v>
      </c>
      <c r="D5636" s="1" t="s">
        <v>672</v>
      </c>
      <c r="E5636" s="1" t="s">
        <v>40</v>
      </c>
      <c r="F5636" s="1" t="s">
        <v>34222</v>
      </c>
      <c r="G5636" s="14">
        <v>919446619646</v>
      </c>
      <c r="H5636" s="1" t="s">
        <v>8</v>
      </c>
      <c r="I5636" s="1" t="s">
        <v>62</v>
      </c>
      <c r="J5636" s="1" t="s">
        <v>47297</v>
      </c>
      <c r="K5636" s="3" t="s">
        <v>17</v>
      </c>
      <c r="L5636" s="1" t="s">
        <v>47325</v>
      </c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1"/>
      <c r="AA5636" s="1" t="s">
        <v>11</v>
      </c>
      <c r="AB5636" s="3" t="s">
        <v>13</v>
      </c>
      <c r="AC5636" s="23" t="s">
        <v>37802</v>
      </c>
      <c r="AD5636" s="23" t="s">
        <v>43381</v>
      </c>
      <c r="AE5636" t="s">
        <v>35410</v>
      </c>
    </row>
    <row r="5637" spans="1:31" ht="14.25" customHeight="1">
      <c r="A5637" s="1">
        <v>5636</v>
      </c>
      <c r="B5637" s="9" t="s">
        <v>6</v>
      </c>
      <c r="C5637" s="1" t="s">
        <v>8829</v>
      </c>
      <c r="D5637" s="1" t="s">
        <v>723</v>
      </c>
      <c r="E5637" s="1" t="s">
        <v>90</v>
      </c>
      <c r="F5637" s="1" t="s">
        <v>25133</v>
      </c>
      <c r="G5637" s="14">
        <v>919444964449</v>
      </c>
      <c r="H5637" s="1" t="s">
        <v>20</v>
      </c>
      <c r="I5637" s="1" t="s">
        <v>33</v>
      </c>
      <c r="J5637" s="1" t="s">
        <v>47297</v>
      </c>
      <c r="K5637" s="3" t="s">
        <v>63</v>
      </c>
      <c r="L5637" s="1" t="s">
        <v>47325</v>
      </c>
      <c r="M5637" s="3" t="s">
        <v>213</v>
      </c>
      <c r="N5637" s="3" t="str">
        <f>J5637</f>
        <v>[&lt;30 Lacs -50 Lacs]</v>
      </c>
      <c r="O5637" s="3" t="s">
        <v>17</v>
      </c>
      <c r="P5637" s="3" t="s">
        <v>47297</v>
      </c>
      <c r="Q5637" s="3" t="s">
        <v>42</v>
      </c>
      <c r="R5637" s="3" t="s">
        <v>47297</v>
      </c>
      <c r="S5637" s="3" t="s">
        <v>27</v>
      </c>
      <c r="T5637" s="3" t="s">
        <v>47297</v>
      </c>
      <c r="U5637" s="3" t="s">
        <v>117</v>
      </c>
      <c r="V5637" s="3" t="s">
        <v>47297</v>
      </c>
      <c r="W5637" s="3" t="s">
        <v>178</v>
      </c>
      <c r="X5637" s="3" t="s">
        <v>47297</v>
      </c>
      <c r="Y5637" s="3" t="s">
        <v>171</v>
      </c>
      <c r="Z5637" s="1" t="s">
        <v>47297</v>
      </c>
      <c r="AA5637" s="1" t="s">
        <v>16</v>
      </c>
      <c r="AB5637" s="3" t="s">
        <v>12</v>
      </c>
      <c r="AC5637" s="23" t="s">
        <v>37802</v>
      </c>
      <c r="AD5637" s="23" t="s">
        <v>43382</v>
      </c>
      <c r="AE5637" t="s">
        <v>35410</v>
      </c>
    </row>
    <row r="5638" spans="1:31" ht="14.25" customHeight="1">
      <c r="A5638" s="1">
        <v>5637</v>
      </c>
      <c r="B5638" s="9" t="s">
        <v>6</v>
      </c>
      <c r="C5638" s="1" t="s">
        <v>8834</v>
      </c>
      <c r="D5638" s="1" t="s">
        <v>557</v>
      </c>
      <c r="E5638" s="1" t="s">
        <v>558</v>
      </c>
      <c r="F5638" s="1" t="s">
        <v>34223</v>
      </c>
      <c r="G5638" s="14">
        <v>91414104060</v>
      </c>
      <c r="H5638" s="1" t="s">
        <v>8</v>
      </c>
      <c r="I5638" s="1" t="s">
        <v>9</v>
      </c>
      <c r="J5638" s="1" t="s">
        <v>47297</v>
      </c>
      <c r="K5638" s="3" t="s">
        <v>178</v>
      </c>
      <c r="L5638" s="1" t="s">
        <v>47325</v>
      </c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1"/>
      <c r="AA5638" s="1" t="s">
        <v>16</v>
      </c>
      <c r="AB5638" s="3" t="s">
        <v>12</v>
      </c>
      <c r="AC5638" s="23" t="s">
        <v>37802</v>
      </c>
      <c r="AD5638" s="23" t="s">
        <v>43383</v>
      </c>
      <c r="AE5638" t="s">
        <v>35410</v>
      </c>
    </row>
    <row r="5639" spans="1:31" ht="14.25" customHeight="1">
      <c r="A5639" s="1">
        <v>5638</v>
      </c>
      <c r="B5639" s="1" t="s">
        <v>54</v>
      </c>
      <c r="C5639" s="1" t="s">
        <v>8835</v>
      </c>
      <c r="D5639" s="1" t="s">
        <v>58</v>
      </c>
      <c r="E5639" s="1" t="s">
        <v>90</v>
      </c>
      <c r="F5639" s="1" t="s">
        <v>25136</v>
      </c>
      <c r="G5639" s="14">
        <v>9194444446</v>
      </c>
      <c r="H5639" s="1" t="s">
        <v>15</v>
      </c>
      <c r="I5639" s="1" t="s">
        <v>62</v>
      </c>
      <c r="J5639" s="1" t="s">
        <v>47297</v>
      </c>
      <c r="K5639" s="3" t="s">
        <v>63</v>
      </c>
      <c r="L5639" s="1" t="s">
        <v>47325</v>
      </c>
      <c r="M5639" s="3" t="s">
        <v>213</v>
      </c>
      <c r="N5639" s="3" t="str">
        <f>J5639</f>
        <v>[&lt;30 Lacs -50 Lacs]</v>
      </c>
      <c r="O5639" s="3" t="s">
        <v>17</v>
      </c>
      <c r="P5639" s="3" t="s">
        <v>47297</v>
      </c>
      <c r="Q5639" s="3" t="s">
        <v>42</v>
      </c>
      <c r="R5639" s="3" t="s">
        <v>47297</v>
      </c>
      <c r="S5639" s="3" t="s">
        <v>27</v>
      </c>
      <c r="T5639" s="3" t="s">
        <v>47297</v>
      </c>
      <c r="U5639" s="3" t="s">
        <v>117</v>
      </c>
      <c r="V5639" s="3" t="s">
        <v>47297</v>
      </c>
      <c r="W5639" s="3" t="s">
        <v>178</v>
      </c>
      <c r="X5639" s="3" t="s">
        <v>47297</v>
      </c>
      <c r="Y5639" s="3" t="s">
        <v>171</v>
      </c>
      <c r="Z5639" s="1" t="s">
        <v>47297</v>
      </c>
      <c r="AA5639" s="1" t="s">
        <v>16</v>
      </c>
      <c r="AB5639" s="3" t="s">
        <v>12</v>
      </c>
      <c r="AC5639" s="23" t="s">
        <v>37802</v>
      </c>
      <c r="AD5639" s="23" t="s">
        <v>43384</v>
      </c>
      <c r="AE5639" t="s">
        <v>35394</v>
      </c>
    </row>
    <row r="5640" spans="1:31" ht="14.25" customHeight="1">
      <c r="A5640" s="1">
        <v>5639</v>
      </c>
      <c r="B5640" s="1" t="s">
        <v>54</v>
      </c>
      <c r="C5640" s="1" t="s">
        <v>8839</v>
      </c>
      <c r="D5640" s="1" t="s">
        <v>89</v>
      </c>
      <c r="E5640" s="1" t="s">
        <v>40</v>
      </c>
      <c r="F5640" s="1" t="s">
        <v>25137</v>
      </c>
      <c r="G5640" s="14">
        <v>914466449460</v>
      </c>
      <c r="H5640" s="1" t="s">
        <v>8</v>
      </c>
      <c r="I5640" s="1" t="s">
        <v>9</v>
      </c>
      <c r="J5640" s="1" t="s">
        <v>47297</v>
      </c>
      <c r="K5640" s="3" t="s">
        <v>17</v>
      </c>
      <c r="L5640" s="1" t="s">
        <v>47325</v>
      </c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1"/>
      <c r="AA5640" s="1" t="s">
        <v>11</v>
      </c>
      <c r="AB5640" s="3" t="s">
        <v>56</v>
      </c>
      <c r="AC5640" s="23" t="s">
        <v>37802</v>
      </c>
      <c r="AD5640" s="23" t="s">
        <v>43385</v>
      </c>
      <c r="AE5640" t="s">
        <v>35399</v>
      </c>
    </row>
    <row r="5641" spans="1:31" ht="14.25" customHeight="1">
      <c r="A5641" s="1">
        <v>5640</v>
      </c>
      <c r="B5641" s="9" t="s">
        <v>6</v>
      </c>
      <c r="C5641" s="1" t="s">
        <v>8841</v>
      </c>
      <c r="D5641" s="1" t="s">
        <v>1994</v>
      </c>
      <c r="E5641" s="1" t="s">
        <v>1725</v>
      </c>
      <c r="F5641" s="1" t="s">
        <v>34225</v>
      </c>
      <c r="G5641" s="14">
        <v>91944409914</v>
      </c>
      <c r="H5641" s="1" t="s">
        <v>8</v>
      </c>
      <c r="I5641" s="1" t="s">
        <v>62</v>
      </c>
      <c r="J5641" s="1" t="s">
        <v>47297</v>
      </c>
      <c r="K5641" s="3" t="s">
        <v>42</v>
      </c>
      <c r="L5641" s="1" t="s">
        <v>47325</v>
      </c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1"/>
      <c r="AA5641" s="1" t="s">
        <v>16</v>
      </c>
      <c r="AB5641" s="3" t="s">
        <v>12</v>
      </c>
      <c r="AC5641" s="23" t="s">
        <v>37802</v>
      </c>
      <c r="AD5641" s="23" t="s">
        <v>43386</v>
      </c>
      <c r="AE5641" t="s">
        <v>35399</v>
      </c>
    </row>
    <row r="5642" spans="1:31" ht="14.25" customHeight="1">
      <c r="A5642" s="1">
        <v>5641</v>
      </c>
      <c r="B5642" s="1" t="s">
        <v>54</v>
      </c>
      <c r="C5642" s="1" t="s">
        <v>8842</v>
      </c>
      <c r="D5642" s="1" t="s">
        <v>2602</v>
      </c>
      <c r="E5642" s="1" t="s">
        <v>19</v>
      </c>
      <c r="F5642" s="1" t="s">
        <v>25139</v>
      </c>
      <c r="G5642" s="14">
        <v>914160949491</v>
      </c>
      <c r="H5642" s="1" t="s">
        <v>37</v>
      </c>
      <c r="I5642" s="1" t="s">
        <v>41</v>
      </c>
      <c r="J5642" s="1" t="s">
        <v>47297</v>
      </c>
      <c r="K5642" s="3" t="s">
        <v>17</v>
      </c>
      <c r="L5642" s="1" t="s">
        <v>47325</v>
      </c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1"/>
      <c r="AA5642" s="1" t="s">
        <v>11</v>
      </c>
      <c r="AB5642" s="3" t="s">
        <v>13</v>
      </c>
      <c r="AC5642" s="23" t="s">
        <v>37802</v>
      </c>
      <c r="AD5642" s="23" t="s">
        <v>43387</v>
      </c>
      <c r="AE5642" t="s">
        <v>35399</v>
      </c>
    </row>
    <row r="5643" spans="1:31" ht="14.25" customHeight="1">
      <c r="A5643" s="1">
        <v>5642</v>
      </c>
      <c r="B5643" s="9" t="s">
        <v>6</v>
      </c>
      <c r="C5643" s="1" t="s">
        <v>8844</v>
      </c>
      <c r="D5643" s="1" t="s">
        <v>48</v>
      </c>
      <c r="E5643" s="1" t="s">
        <v>40</v>
      </c>
      <c r="F5643" s="1" t="s">
        <v>25141</v>
      </c>
      <c r="G5643" s="14">
        <v>919106400446</v>
      </c>
      <c r="H5643" s="1" t="s">
        <v>15</v>
      </c>
      <c r="I5643" s="1" t="s">
        <v>33</v>
      </c>
      <c r="J5643" s="1" t="s">
        <v>47297</v>
      </c>
      <c r="K5643" s="3" t="s">
        <v>17</v>
      </c>
      <c r="L5643" s="1" t="s">
        <v>47325</v>
      </c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1"/>
      <c r="AA5643" s="1" t="s">
        <v>11</v>
      </c>
      <c r="AB5643" s="3" t="s">
        <v>56</v>
      </c>
      <c r="AC5643" s="23" t="s">
        <v>37802</v>
      </c>
      <c r="AD5643" s="23" t="s">
        <v>43388</v>
      </c>
      <c r="AE5643" t="s">
        <v>35394</v>
      </c>
    </row>
    <row r="5644" spans="1:31" ht="14.25" customHeight="1">
      <c r="A5644" s="1">
        <v>5643</v>
      </c>
      <c r="B5644" s="9" t="s">
        <v>6</v>
      </c>
      <c r="C5644" s="1" t="s">
        <v>8857</v>
      </c>
      <c r="D5644" s="1" t="s">
        <v>344</v>
      </c>
      <c r="E5644" s="1" t="s">
        <v>5523</v>
      </c>
      <c r="F5644" s="1" t="s">
        <v>25150</v>
      </c>
      <c r="G5644" s="14">
        <v>91944660661</v>
      </c>
      <c r="H5644" s="1" t="s">
        <v>15</v>
      </c>
      <c r="I5644" s="1" t="s">
        <v>62</v>
      </c>
      <c r="J5644" s="1" t="s">
        <v>47297</v>
      </c>
      <c r="K5644" s="3" t="s">
        <v>17</v>
      </c>
      <c r="L5644" s="1" t="s">
        <v>47325</v>
      </c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1"/>
      <c r="AA5644" s="1" t="s">
        <v>16</v>
      </c>
      <c r="AB5644" s="3" t="s">
        <v>12</v>
      </c>
      <c r="AC5644" s="23" t="s">
        <v>37802</v>
      </c>
      <c r="AD5644" s="23" t="s">
        <v>43389</v>
      </c>
      <c r="AE5644" t="s">
        <v>35410</v>
      </c>
    </row>
    <row r="5645" spans="1:31" ht="14.25" customHeight="1">
      <c r="A5645" s="1">
        <v>5644</v>
      </c>
      <c r="B5645" s="9" t="s">
        <v>6</v>
      </c>
      <c r="C5645" s="1" t="s">
        <v>8865</v>
      </c>
      <c r="D5645" s="1" t="s">
        <v>2046</v>
      </c>
      <c r="E5645" s="1" t="s">
        <v>102</v>
      </c>
      <c r="F5645" s="1" t="s">
        <v>32050</v>
      </c>
      <c r="G5645" s="14">
        <v>91440046499</v>
      </c>
      <c r="H5645" s="1" t="s">
        <v>8</v>
      </c>
      <c r="I5645" s="1" t="s">
        <v>41</v>
      </c>
      <c r="J5645" s="1" t="s">
        <v>47297</v>
      </c>
      <c r="K5645" s="3" t="s">
        <v>17</v>
      </c>
      <c r="L5645" s="1" t="s">
        <v>47325</v>
      </c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1"/>
      <c r="AA5645" s="1" t="s">
        <v>16</v>
      </c>
      <c r="AB5645" s="3" t="s">
        <v>12</v>
      </c>
      <c r="AC5645" s="23" t="s">
        <v>37802</v>
      </c>
      <c r="AD5645" s="23" t="s">
        <v>43390</v>
      </c>
      <c r="AE5645" t="s">
        <v>35399</v>
      </c>
    </row>
    <row r="5646" spans="1:31" ht="14.25" customHeight="1">
      <c r="A5646" s="1">
        <v>5645</v>
      </c>
      <c r="B5646" s="9" t="s">
        <v>6</v>
      </c>
      <c r="C5646" s="1" t="s">
        <v>8872</v>
      </c>
      <c r="D5646" s="1" t="s">
        <v>8873</v>
      </c>
      <c r="E5646" s="1" t="s">
        <v>447</v>
      </c>
      <c r="F5646" s="1" t="s">
        <v>25161</v>
      </c>
      <c r="G5646" s="14">
        <v>91944060090</v>
      </c>
      <c r="H5646" s="1" t="s">
        <v>15</v>
      </c>
      <c r="I5646" s="1" t="s">
        <v>41</v>
      </c>
      <c r="J5646" s="1" t="s">
        <v>47297</v>
      </c>
      <c r="K5646" s="3" t="s">
        <v>17</v>
      </c>
      <c r="L5646" s="1" t="s">
        <v>47325</v>
      </c>
      <c r="M5646" s="4" t="s">
        <v>42</v>
      </c>
      <c r="N5646" s="3" t="str">
        <f>J5646</f>
        <v>[&lt;30 Lacs -50 Lacs]</v>
      </c>
      <c r="O5646" s="3" t="s">
        <v>47349</v>
      </c>
      <c r="P5646" s="3" t="s">
        <v>47297</v>
      </c>
      <c r="Q5646" s="3"/>
      <c r="R5646" s="3"/>
      <c r="S5646" s="3"/>
      <c r="T5646" s="3"/>
      <c r="U5646" s="3"/>
      <c r="V5646" s="3"/>
      <c r="W5646" s="3"/>
      <c r="X5646" s="3"/>
      <c r="Y5646" s="3"/>
      <c r="Z5646" s="1"/>
      <c r="AA5646" s="1" t="s">
        <v>16</v>
      </c>
      <c r="AB5646" s="3" t="s">
        <v>12</v>
      </c>
      <c r="AC5646" s="23" t="s">
        <v>37802</v>
      </c>
      <c r="AD5646" s="23" t="s">
        <v>43391</v>
      </c>
      <c r="AE5646" t="s">
        <v>35409</v>
      </c>
    </row>
    <row r="5647" spans="1:31" ht="14.25" customHeight="1">
      <c r="A5647" s="1">
        <v>5646</v>
      </c>
      <c r="B5647" s="9" t="s">
        <v>6</v>
      </c>
      <c r="C5647" s="1" t="s">
        <v>8875</v>
      </c>
      <c r="D5647" s="1" t="s">
        <v>2128</v>
      </c>
      <c r="E5647" s="1" t="s">
        <v>673</v>
      </c>
      <c r="F5647" s="1" t="s">
        <v>8876</v>
      </c>
      <c r="G5647" s="14">
        <v>919610196101</v>
      </c>
      <c r="H5647" s="1" t="s">
        <v>8</v>
      </c>
      <c r="I5647" s="1" t="s">
        <v>9</v>
      </c>
      <c r="J5647" s="1" t="s">
        <v>47297</v>
      </c>
      <c r="K5647" s="3" t="s">
        <v>17</v>
      </c>
      <c r="L5647" s="1" t="s">
        <v>47325</v>
      </c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1"/>
      <c r="AA5647" s="1" t="s">
        <v>11</v>
      </c>
      <c r="AB5647" s="3" t="s">
        <v>13</v>
      </c>
      <c r="AC5647" s="23" t="s">
        <v>37802</v>
      </c>
      <c r="AD5647" s="23" t="s">
        <v>43392</v>
      </c>
      <c r="AE5647" t="s">
        <v>35409</v>
      </c>
    </row>
    <row r="5648" spans="1:31" ht="14.25" customHeight="1">
      <c r="A5648" s="1">
        <v>5647</v>
      </c>
      <c r="B5648" s="9" t="s">
        <v>6</v>
      </c>
      <c r="C5648" s="1" t="s">
        <v>8882</v>
      </c>
      <c r="D5648" s="1" t="s">
        <v>35745</v>
      </c>
      <c r="E5648" s="1" t="s">
        <v>328</v>
      </c>
      <c r="F5648" s="1" t="s">
        <v>25163</v>
      </c>
      <c r="G5648" s="14">
        <v>91944606914</v>
      </c>
      <c r="H5648" s="1" t="s">
        <v>8</v>
      </c>
      <c r="I5648" s="1" t="s">
        <v>41</v>
      </c>
      <c r="J5648" s="1" t="s">
        <v>47297</v>
      </c>
      <c r="K5648" s="3" t="s">
        <v>17</v>
      </c>
      <c r="L5648" s="1" t="s">
        <v>47325</v>
      </c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1"/>
      <c r="AA5648" s="1" t="s">
        <v>16</v>
      </c>
      <c r="AB5648" s="3" t="s">
        <v>12</v>
      </c>
      <c r="AC5648" s="23" t="s">
        <v>37802</v>
      </c>
      <c r="AD5648" s="23" t="s">
        <v>39989</v>
      </c>
      <c r="AE5648" t="s">
        <v>35394</v>
      </c>
    </row>
    <row r="5649" spans="1:31" ht="14.25" customHeight="1">
      <c r="A5649" s="1">
        <v>5648</v>
      </c>
      <c r="B5649" s="9" t="s">
        <v>6</v>
      </c>
      <c r="C5649" s="1" t="s">
        <v>8888</v>
      </c>
      <c r="D5649" s="1" t="s">
        <v>2162</v>
      </c>
      <c r="E5649" s="1" t="s">
        <v>1047</v>
      </c>
      <c r="F5649" s="1" t="s">
        <v>25165</v>
      </c>
      <c r="G5649" s="14">
        <v>919446999016</v>
      </c>
      <c r="H5649" s="1" t="s">
        <v>8</v>
      </c>
      <c r="I5649" s="1" t="s">
        <v>62</v>
      </c>
      <c r="J5649" s="1" t="s">
        <v>47297</v>
      </c>
      <c r="K5649" s="3" t="s">
        <v>17</v>
      </c>
      <c r="L5649" s="1" t="s">
        <v>47325</v>
      </c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1"/>
      <c r="AA5649" s="1" t="s">
        <v>16</v>
      </c>
      <c r="AB5649" s="3" t="s">
        <v>12</v>
      </c>
      <c r="AC5649" s="23" t="s">
        <v>37802</v>
      </c>
      <c r="AD5649" s="23" t="s">
        <v>43393</v>
      </c>
      <c r="AE5649" t="s">
        <v>35410</v>
      </c>
    </row>
    <row r="5650" spans="1:31" ht="14.25" customHeight="1">
      <c r="A5650" s="1">
        <v>5649</v>
      </c>
      <c r="B5650" s="1" t="s">
        <v>54</v>
      </c>
      <c r="C5650" s="1" t="s">
        <v>8889</v>
      </c>
      <c r="D5650" s="1" t="s">
        <v>386</v>
      </c>
      <c r="E5650" s="1" t="s">
        <v>8890</v>
      </c>
      <c r="F5650" s="1" t="s">
        <v>25166</v>
      </c>
      <c r="G5650" s="14">
        <v>919490194401</v>
      </c>
      <c r="H5650" s="1" t="s">
        <v>20</v>
      </c>
      <c r="I5650" s="1" t="s">
        <v>41</v>
      </c>
      <c r="J5650" s="1" t="s">
        <v>47297</v>
      </c>
      <c r="K5650" s="3" t="s">
        <v>17</v>
      </c>
      <c r="L5650" s="1" t="s">
        <v>47325</v>
      </c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1"/>
      <c r="AA5650" s="1" t="s">
        <v>16</v>
      </c>
      <c r="AB5650" s="3" t="s">
        <v>12</v>
      </c>
      <c r="AC5650" s="23" t="s">
        <v>37802</v>
      </c>
      <c r="AD5650" s="23" t="s">
        <v>43394</v>
      </c>
      <c r="AE5650" t="s">
        <v>35410</v>
      </c>
    </row>
    <row r="5651" spans="1:31" ht="14.25" customHeight="1">
      <c r="A5651" s="1">
        <v>5650</v>
      </c>
      <c r="B5651" s="9" t="s">
        <v>6</v>
      </c>
      <c r="C5651" s="1" t="s">
        <v>8910</v>
      </c>
      <c r="D5651" s="1" t="s">
        <v>8911</v>
      </c>
      <c r="E5651" s="1" t="s">
        <v>40</v>
      </c>
      <c r="F5651" s="1" t="s">
        <v>34233</v>
      </c>
      <c r="G5651" s="14">
        <v>9194666994</v>
      </c>
      <c r="H5651" s="1" t="s">
        <v>8</v>
      </c>
      <c r="I5651" s="1" t="s">
        <v>33</v>
      </c>
      <c r="J5651" s="1" t="s">
        <v>47297</v>
      </c>
      <c r="K5651" s="3" t="s">
        <v>17</v>
      </c>
      <c r="L5651" s="1" t="s">
        <v>47325</v>
      </c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1"/>
      <c r="AA5651" s="1" t="s">
        <v>16</v>
      </c>
      <c r="AB5651" s="3" t="s">
        <v>12</v>
      </c>
      <c r="AC5651" s="23" t="s">
        <v>37802</v>
      </c>
      <c r="AD5651" s="23" t="s">
        <v>43395</v>
      </c>
      <c r="AE5651" t="s">
        <v>35399</v>
      </c>
    </row>
    <row r="5652" spans="1:31" ht="14.25" customHeight="1">
      <c r="A5652" s="1">
        <v>5651</v>
      </c>
      <c r="B5652" s="1" t="s">
        <v>54</v>
      </c>
      <c r="C5652" s="1" t="s">
        <v>8923</v>
      </c>
      <c r="D5652" s="1" t="s">
        <v>8924</v>
      </c>
      <c r="E5652" s="1" t="s">
        <v>5827</v>
      </c>
      <c r="F5652" s="1" t="s">
        <v>25184</v>
      </c>
      <c r="G5652" s="14">
        <v>9194414960</v>
      </c>
      <c r="H5652" s="1" t="s">
        <v>20</v>
      </c>
      <c r="I5652" s="1" t="s">
        <v>41</v>
      </c>
      <c r="J5652" s="1" t="s">
        <v>47297</v>
      </c>
      <c r="K5652" s="3" t="s">
        <v>17</v>
      </c>
      <c r="L5652" s="1" t="s">
        <v>47325</v>
      </c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1"/>
      <c r="AA5652" s="1" t="s">
        <v>16</v>
      </c>
      <c r="AB5652" s="3" t="s">
        <v>12</v>
      </c>
      <c r="AC5652" s="23" t="s">
        <v>37802</v>
      </c>
      <c r="AD5652" s="23" t="s">
        <v>43396</v>
      </c>
      <c r="AE5652" t="s">
        <v>35410</v>
      </c>
    </row>
    <row r="5653" spans="1:31" ht="14.25" customHeight="1">
      <c r="A5653" s="1">
        <v>5652</v>
      </c>
      <c r="B5653" s="1" t="s">
        <v>54</v>
      </c>
      <c r="C5653" s="1" t="s">
        <v>8927</v>
      </c>
      <c r="D5653" s="1" t="s">
        <v>8928</v>
      </c>
      <c r="E5653" s="1" t="s">
        <v>328</v>
      </c>
      <c r="F5653" s="1" t="s">
        <v>25186</v>
      </c>
      <c r="G5653" s="14">
        <v>914449141414</v>
      </c>
      <c r="H5653" s="1" t="s">
        <v>8</v>
      </c>
      <c r="I5653" s="1" t="s">
        <v>9</v>
      </c>
      <c r="J5653" s="1" t="s">
        <v>47297</v>
      </c>
      <c r="K5653" s="3" t="s">
        <v>42</v>
      </c>
      <c r="L5653" s="1" t="s">
        <v>47325</v>
      </c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1"/>
      <c r="AA5653" s="1" t="s">
        <v>16</v>
      </c>
      <c r="AB5653" s="3" t="s">
        <v>12</v>
      </c>
      <c r="AC5653" s="23" t="s">
        <v>37802</v>
      </c>
      <c r="AD5653" s="23" t="s">
        <v>43397</v>
      </c>
      <c r="AE5653" t="s">
        <v>35409</v>
      </c>
    </row>
    <row r="5654" spans="1:31" ht="14.25" customHeight="1">
      <c r="A5654" s="1">
        <v>5653</v>
      </c>
      <c r="B5654" s="1" t="s">
        <v>54</v>
      </c>
      <c r="C5654" s="1" t="s">
        <v>8933</v>
      </c>
      <c r="D5654" s="1" t="s">
        <v>3616</v>
      </c>
      <c r="E5654" s="1" t="s">
        <v>881</v>
      </c>
      <c r="F5654" s="1" t="s">
        <v>25190</v>
      </c>
      <c r="G5654" s="14">
        <v>91994949411</v>
      </c>
      <c r="H5654" s="1" t="s">
        <v>8</v>
      </c>
      <c r="I5654" s="1" t="s">
        <v>41</v>
      </c>
      <c r="J5654" s="1" t="s">
        <v>47297</v>
      </c>
      <c r="K5654" s="3" t="s">
        <v>17</v>
      </c>
      <c r="L5654" s="1" t="s">
        <v>47325</v>
      </c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1"/>
      <c r="AA5654" s="1" t="s">
        <v>16</v>
      </c>
      <c r="AB5654" s="3" t="s">
        <v>12</v>
      </c>
      <c r="AC5654" s="23" t="s">
        <v>37802</v>
      </c>
      <c r="AD5654" s="23" t="s">
        <v>43398</v>
      </c>
      <c r="AE5654" t="s">
        <v>35394</v>
      </c>
    </row>
    <row r="5655" spans="1:31" ht="14.25" customHeight="1">
      <c r="A5655" s="1">
        <v>5654</v>
      </c>
      <c r="B5655" s="1" t="s">
        <v>54</v>
      </c>
      <c r="C5655" s="1" t="s">
        <v>8954</v>
      </c>
      <c r="D5655" s="1" t="s">
        <v>35453</v>
      </c>
      <c r="E5655" s="1" t="s">
        <v>447</v>
      </c>
      <c r="F5655" s="1" t="s">
        <v>25204</v>
      </c>
      <c r="G5655" s="14">
        <v>91999164191</v>
      </c>
      <c r="H5655" s="1" t="s">
        <v>8</v>
      </c>
      <c r="I5655" s="1" t="s">
        <v>41</v>
      </c>
      <c r="J5655" s="1" t="s">
        <v>47297</v>
      </c>
      <c r="K5655" s="3" t="s">
        <v>17</v>
      </c>
      <c r="L5655" s="1" t="s">
        <v>47325</v>
      </c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1"/>
      <c r="AA5655" s="1" t="s">
        <v>16</v>
      </c>
      <c r="AB5655" s="3" t="s">
        <v>12</v>
      </c>
      <c r="AC5655" s="23" t="s">
        <v>37802</v>
      </c>
      <c r="AD5655" s="23" t="s">
        <v>41335</v>
      </c>
      <c r="AE5655" t="s">
        <v>35410</v>
      </c>
    </row>
    <row r="5656" spans="1:31" ht="14.25" customHeight="1">
      <c r="A5656" s="1">
        <v>5655</v>
      </c>
      <c r="B5656" s="9" t="s">
        <v>6</v>
      </c>
      <c r="C5656" s="1" t="s">
        <v>8962</v>
      </c>
      <c r="D5656" s="1" t="s">
        <v>5708</v>
      </c>
      <c r="E5656" s="1" t="s">
        <v>680</v>
      </c>
      <c r="F5656" s="1" t="s">
        <v>25210</v>
      </c>
      <c r="G5656" s="14">
        <v>9190166446</v>
      </c>
      <c r="H5656" s="1" t="s">
        <v>8</v>
      </c>
      <c r="I5656" s="1" t="s">
        <v>9</v>
      </c>
      <c r="J5656" s="1" t="s">
        <v>47297</v>
      </c>
      <c r="K5656" s="3" t="s">
        <v>42</v>
      </c>
      <c r="L5656" s="1" t="s">
        <v>47325</v>
      </c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1"/>
      <c r="AA5656" s="1" t="s">
        <v>16</v>
      </c>
      <c r="AB5656" s="3" t="s">
        <v>12</v>
      </c>
      <c r="AC5656" s="23" t="s">
        <v>37802</v>
      </c>
      <c r="AD5656" s="23" t="s">
        <v>43399</v>
      </c>
      <c r="AE5656" t="s">
        <v>35410</v>
      </c>
    </row>
    <row r="5657" spans="1:31" ht="14.25" customHeight="1">
      <c r="A5657" s="1">
        <v>5656</v>
      </c>
      <c r="B5657" s="1" t="s">
        <v>54</v>
      </c>
      <c r="C5657" s="1" t="s">
        <v>9003</v>
      </c>
      <c r="D5657" s="1" t="s">
        <v>13809</v>
      </c>
      <c r="E5657" s="1" t="s">
        <v>9031</v>
      </c>
      <c r="F5657" s="1" t="s">
        <v>25229</v>
      </c>
      <c r="G5657" s="14">
        <v>91694090</v>
      </c>
      <c r="H5657" s="1" t="s">
        <v>37</v>
      </c>
      <c r="I5657" s="1" t="s">
        <v>41</v>
      </c>
      <c r="J5657" s="1" t="s">
        <v>47297</v>
      </c>
      <c r="K5657" s="3" t="s">
        <v>42</v>
      </c>
      <c r="L5657" s="1" t="s">
        <v>47325</v>
      </c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1"/>
      <c r="AA5657" s="1" t="s">
        <v>16</v>
      </c>
      <c r="AB5657" s="3" t="s">
        <v>12</v>
      </c>
      <c r="AC5657" s="23" t="s">
        <v>37802</v>
      </c>
      <c r="AD5657" s="23" t="s">
        <v>43400</v>
      </c>
      <c r="AE5657" t="s">
        <v>35399</v>
      </c>
    </row>
    <row r="5658" spans="1:31" ht="14.25" customHeight="1">
      <c r="A5658" s="1">
        <v>5657</v>
      </c>
      <c r="B5658" s="1" t="s">
        <v>54</v>
      </c>
      <c r="C5658" s="1" t="s">
        <v>9028</v>
      </c>
      <c r="D5658" s="1" t="s">
        <v>579</v>
      </c>
      <c r="E5658" s="1" t="s">
        <v>139</v>
      </c>
      <c r="F5658" s="1" t="s">
        <v>25238</v>
      </c>
      <c r="G5658" s="14">
        <v>919446404416</v>
      </c>
      <c r="H5658" s="1" t="s">
        <v>20</v>
      </c>
      <c r="I5658" s="1" t="s">
        <v>33</v>
      </c>
      <c r="J5658" s="1" t="s">
        <v>47297</v>
      </c>
      <c r="K5658" s="3" t="s">
        <v>17</v>
      </c>
      <c r="L5658" s="1" t="s">
        <v>47325</v>
      </c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1"/>
      <c r="AA5658" s="1" t="s">
        <v>11</v>
      </c>
      <c r="AB5658" s="3" t="s">
        <v>538</v>
      </c>
      <c r="AC5658" s="23" t="s">
        <v>37802</v>
      </c>
      <c r="AD5658" s="23" t="s">
        <v>40957</v>
      </c>
      <c r="AE5658" t="s">
        <v>35399</v>
      </c>
    </row>
    <row r="5659" spans="1:31" ht="14.25" customHeight="1">
      <c r="A5659" s="1">
        <v>5658</v>
      </c>
      <c r="B5659" s="9" t="s">
        <v>6</v>
      </c>
      <c r="C5659" s="1" t="s">
        <v>9040</v>
      </c>
      <c r="D5659" s="1" t="s">
        <v>2233</v>
      </c>
      <c r="E5659" s="1" t="s">
        <v>328</v>
      </c>
      <c r="F5659" s="1" t="s">
        <v>32071</v>
      </c>
      <c r="G5659" s="14">
        <v>914466069946</v>
      </c>
      <c r="H5659" s="1" t="s">
        <v>8</v>
      </c>
      <c r="I5659" s="1" t="s">
        <v>41</v>
      </c>
      <c r="J5659" s="1" t="s">
        <v>47297</v>
      </c>
      <c r="K5659" s="3" t="s">
        <v>17</v>
      </c>
      <c r="L5659" s="1" t="s">
        <v>47325</v>
      </c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1"/>
      <c r="AA5659" s="1" t="s">
        <v>16</v>
      </c>
      <c r="AB5659" s="3" t="s">
        <v>12</v>
      </c>
      <c r="AC5659" s="23" t="s">
        <v>37802</v>
      </c>
      <c r="AD5659" s="23" t="s">
        <v>43401</v>
      </c>
      <c r="AE5659" t="s">
        <v>35394</v>
      </c>
    </row>
    <row r="5660" spans="1:31" ht="14.25" customHeight="1">
      <c r="A5660" s="1">
        <v>5659</v>
      </c>
      <c r="B5660" s="1" t="s">
        <v>54</v>
      </c>
      <c r="C5660" s="1" t="s">
        <v>9048</v>
      </c>
      <c r="D5660" s="1" t="s">
        <v>35760</v>
      </c>
      <c r="E5660" s="1" t="s">
        <v>131</v>
      </c>
      <c r="F5660" s="1" t="s">
        <v>25248</v>
      </c>
      <c r="G5660" s="14">
        <v>91400006169</v>
      </c>
      <c r="H5660" s="1" t="s">
        <v>20</v>
      </c>
      <c r="I5660" s="1" t="s">
        <v>41</v>
      </c>
      <c r="J5660" s="1" t="s">
        <v>47297</v>
      </c>
      <c r="K5660" s="3" t="s">
        <v>17</v>
      </c>
      <c r="L5660" s="1" t="s">
        <v>47325</v>
      </c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1"/>
      <c r="AA5660" s="1" t="s">
        <v>16</v>
      </c>
      <c r="AB5660" s="3" t="s">
        <v>12</v>
      </c>
      <c r="AC5660" s="23" t="s">
        <v>37802</v>
      </c>
      <c r="AD5660" s="23" t="s">
        <v>43402</v>
      </c>
      <c r="AE5660" t="s">
        <v>35394</v>
      </c>
    </row>
    <row r="5661" spans="1:31" ht="14.25" customHeight="1">
      <c r="A5661" s="1">
        <v>5660</v>
      </c>
      <c r="B5661" s="9" t="s">
        <v>6</v>
      </c>
      <c r="C5661" s="1" t="s">
        <v>9053</v>
      </c>
      <c r="D5661" s="1" t="s">
        <v>1576</v>
      </c>
      <c r="E5661" s="1" t="s">
        <v>952</v>
      </c>
      <c r="F5661" s="1" t="s">
        <v>32075</v>
      </c>
      <c r="G5661" s="14">
        <v>91414164916</v>
      </c>
      <c r="H5661" s="1" t="s">
        <v>15</v>
      </c>
      <c r="I5661" s="1" t="s">
        <v>41</v>
      </c>
      <c r="J5661" s="1" t="s">
        <v>47297</v>
      </c>
      <c r="K5661" s="3" t="s">
        <v>17</v>
      </c>
      <c r="L5661" s="1" t="s">
        <v>47325</v>
      </c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1"/>
      <c r="AA5661" s="1" t="s">
        <v>16</v>
      </c>
      <c r="AB5661" s="3" t="s">
        <v>12</v>
      </c>
      <c r="AC5661" s="23" t="s">
        <v>37802</v>
      </c>
      <c r="AD5661" s="23" t="s">
        <v>43403</v>
      </c>
      <c r="AE5661" t="s">
        <v>35399</v>
      </c>
    </row>
    <row r="5662" spans="1:31" ht="14.25" customHeight="1">
      <c r="A5662" s="1">
        <v>5661</v>
      </c>
      <c r="B5662" s="9" t="s">
        <v>6</v>
      </c>
      <c r="C5662" s="1" t="s">
        <v>9054</v>
      </c>
      <c r="D5662" s="1" t="s">
        <v>2461</v>
      </c>
      <c r="E5662" s="1" t="s">
        <v>29</v>
      </c>
      <c r="F5662" s="1" t="s">
        <v>25251</v>
      </c>
      <c r="G5662" s="14">
        <v>9141644449</v>
      </c>
      <c r="H5662" s="1" t="s">
        <v>15</v>
      </c>
      <c r="I5662" s="1" t="s">
        <v>33</v>
      </c>
      <c r="J5662" s="1" t="s">
        <v>47297</v>
      </c>
      <c r="K5662" s="3" t="s">
        <v>17</v>
      </c>
      <c r="L5662" s="1" t="s">
        <v>47325</v>
      </c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1"/>
      <c r="AA5662" s="1" t="s">
        <v>16</v>
      </c>
      <c r="AB5662" s="3" t="s">
        <v>12</v>
      </c>
      <c r="AC5662" s="23" t="s">
        <v>37802</v>
      </c>
      <c r="AD5662" s="23" t="s">
        <v>43403</v>
      </c>
      <c r="AE5662" t="s">
        <v>35394</v>
      </c>
    </row>
    <row r="5663" spans="1:31" ht="14.25" customHeight="1">
      <c r="A5663" s="1">
        <v>5662</v>
      </c>
      <c r="B5663" s="9" t="s">
        <v>6</v>
      </c>
      <c r="C5663" s="1" t="s">
        <v>9059</v>
      </c>
      <c r="D5663" s="1" t="s">
        <v>4959</v>
      </c>
      <c r="E5663" s="1" t="s">
        <v>102</v>
      </c>
      <c r="F5663" s="1" t="s">
        <v>32076</v>
      </c>
      <c r="G5663" s="14">
        <v>91696941910</v>
      </c>
      <c r="H5663" s="1" t="s">
        <v>8</v>
      </c>
      <c r="I5663" s="1" t="s">
        <v>41</v>
      </c>
      <c r="J5663" s="1" t="s">
        <v>47297</v>
      </c>
      <c r="K5663" s="3" t="s">
        <v>17</v>
      </c>
      <c r="L5663" s="1" t="s">
        <v>47325</v>
      </c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1"/>
      <c r="AA5663" s="1" t="s">
        <v>11</v>
      </c>
      <c r="AB5663" s="3" t="s">
        <v>13</v>
      </c>
      <c r="AC5663" s="23" t="s">
        <v>37802</v>
      </c>
      <c r="AD5663" s="23" t="s">
        <v>43404</v>
      </c>
      <c r="AE5663" t="s">
        <v>35399</v>
      </c>
    </row>
    <row r="5664" spans="1:31" ht="14.25" customHeight="1">
      <c r="A5664" s="1">
        <v>5663</v>
      </c>
      <c r="B5664" s="1" t="s">
        <v>54</v>
      </c>
      <c r="C5664" s="1" t="s">
        <v>9061</v>
      </c>
      <c r="D5664" s="1" t="s">
        <v>3658</v>
      </c>
      <c r="E5664" s="1" t="s">
        <v>93</v>
      </c>
      <c r="F5664" s="1" t="s">
        <v>25253</v>
      </c>
      <c r="G5664" s="14">
        <v>91949496194</v>
      </c>
      <c r="H5664" s="1" t="s">
        <v>20</v>
      </c>
      <c r="I5664" s="1" t="s">
        <v>37779</v>
      </c>
      <c r="J5664" s="1" t="s">
        <v>47297</v>
      </c>
      <c r="K5664" s="3" t="s">
        <v>63</v>
      </c>
      <c r="L5664" s="1" t="s">
        <v>47325</v>
      </c>
      <c r="M5664" s="3" t="s">
        <v>213</v>
      </c>
      <c r="N5664" s="3" t="str">
        <f>J5664</f>
        <v>[&lt;30 Lacs -50 Lacs]</v>
      </c>
      <c r="O5664" s="3" t="s">
        <v>17</v>
      </c>
      <c r="P5664" s="3" t="s">
        <v>47297</v>
      </c>
      <c r="Q5664" s="3" t="s">
        <v>42</v>
      </c>
      <c r="R5664" s="3" t="s">
        <v>47297</v>
      </c>
      <c r="S5664" s="3" t="s">
        <v>27</v>
      </c>
      <c r="T5664" s="3" t="s">
        <v>47297</v>
      </c>
      <c r="U5664" s="3" t="s">
        <v>117</v>
      </c>
      <c r="V5664" s="3" t="s">
        <v>47297</v>
      </c>
      <c r="W5664" s="3" t="s">
        <v>178</v>
      </c>
      <c r="X5664" s="3" t="s">
        <v>47297</v>
      </c>
      <c r="Y5664" s="3" t="s">
        <v>171</v>
      </c>
      <c r="Z5664" s="1" t="s">
        <v>47297</v>
      </c>
      <c r="AA5664" s="1" t="s">
        <v>16</v>
      </c>
      <c r="AB5664" s="3" t="s">
        <v>12</v>
      </c>
      <c r="AC5664" s="23" t="s">
        <v>37802</v>
      </c>
      <c r="AD5664" s="23" t="s">
        <v>43405</v>
      </c>
      <c r="AE5664" t="s">
        <v>35394</v>
      </c>
    </row>
    <row r="5665" spans="1:31" ht="14.25" customHeight="1">
      <c r="A5665" s="1">
        <v>5664</v>
      </c>
      <c r="B5665" s="1" t="s">
        <v>54</v>
      </c>
      <c r="C5665" s="1" t="s">
        <v>9064</v>
      </c>
      <c r="D5665" s="1" t="s">
        <v>35761</v>
      </c>
      <c r="E5665" s="1" t="s">
        <v>36901</v>
      </c>
      <c r="F5665" s="1" t="s">
        <v>25254</v>
      </c>
      <c r="G5665" s="14">
        <v>919494644991</v>
      </c>
      <c r="H5665" s="1" t="s">
        <v>20</v>
      </c>
      <c r="I5665" s="1" t="s">
        <v>9</v>
      </c>
      <c r="J5665" s="1" t="s">
        <v>47297</v>
      </c>
      <c r="K5665" s="3" t="s">
        <v>213</v>
      </c>
      <c r="L5665" s="1" t="s">
        <v>47325</v>
      </c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1"/>
      <c r="AA5665" s="1" t="s">
        <v>16</v>
      </c>
      <c r="AB5665" s="3" t="s">
        <v>12</v>
      </c>
      <c r="AC5665" s="23" t="s">
        <v>37802</v>
      </c>
      <c r="AD5665" s="23" t="s">
        <v>43406</v>
      </c>
      <c r="AE5665" t="s">
        <v>35399</v>
      </c>
    </row>
    <row r="5666" spans="1:31" ht="14.25" customHeight="1">
      <c r="A5666" s="1">
        <v>5665</v>
      </c>
      <c r="B5666" s="1" t="s">
        <v>54</v>
      </c>
      <c r="C5666" s="1" t="s">
        <v>9068</v>
      </c>
      <c r="D5666" s="1" t="s">
        <v>58</v>
      </c>
      <c r="E5666" s="1" t="s">
        <v>8098</v>
      </c>
      <c r="F5666" s="1" t="s">
        <v>25255</v>
      </c>
      <c r="G5666" s="14">
        <v>919601964669</v>
      </c>
      <c r="H5666" s="1" t="s">
        <v>20</v>
      </c>
      <c r="I5666" s="1" t="s">
        <v>9</v>
      </c>
      <c r="J5666" s="1" t="s">
        <v>47297</v>
      </c>
      <c r="K5666" s="3" t="s">
        <v>42</v>
      </c>
      <c r="L5666" s="1" t="s">
        <v>47325</v>
      </c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1"/>
      <c r="AA5666" s="1" t="s">
        <v>16</v>
      </c>
      <c r="AB5666" s="3" t="s">
        <v>12</v>
      </c>
      <c r="AC5666" s="23" t="s">
        <v>37802</v>
      </c>
      <c r="AD5666" s="23" t="s">
        <v>43407</v>
      </c>
      <c r="AE5666" t="s">
        <v>35409</v>
      </c>
    </row>
    <row r="5667" spans="1:31" ht="14.25" customHeight="1">
      <c r="A5667" s="1">
        <v>5666</v>
      </c>
      <c r="B5667" s="1" t="s">
        <v>54</v>
      </c>
      <c r="C5667" s="1" t="s">
        <v>9078</v>
      </c>
      <c r="D5667" s="1" t="s">
        <v>2027</v>
      </c>
      <c r="E5667" s="1" t="s">
        <v>90</v>
      </c>
      <c r="F5667" s="1" t="s">
        <v>25261</v>
      </c>
      <c r="G5667" s="14">
        <v>91969699946</v>
      </c>
      <c r="H5667" s="1" t="s">
        <v>20</v>
      </c>
      <c r="I5667" s="1" t="s">
        <v>41</v>
      </c>
      <c r="J5667" s="1" t="s">
        <v>47297</v>
      </c>
      <c r="K5667" s="3" t="s">
        <v>17</v>
      </c>
      <c r="L5667" s="1" t="s">
        <v>47325</v>
      </c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1"/>
      <c r="AA5667" s="1" t="s">
        <v>16</v>
      </c>
      <c r="AB5667" s="3" t="s">
        <v>12</v>
      </c>
      <c r="AC5667" s="23" t="s">
        <v>37802</v>
      </c>
      <c r="AD5667" s="23" t="s">
        <v>43408</v>
      </c>
      <c r="AE5667" t="s">
        <v>35410</v>
      </c>
    </row>
    <row r="5668" spans="1:31" ht="14.25" customHeight="1">
      <c r="A5668" s="1">
        <v>5667</v>
      </c>
      <c r="B5668" s="9" t="s">
        <v>6</v>
      </c>
      <c r="C5668" s="1" t="s">
        <v>9079</v>
      </c>
      <c r="D5668" s="1" t="s">
        <v>9080</v>
      </c>
      <c r="E5668" s="1" t="s">
        <v>553</v>
      </c>
      <c r="F5668" s="1" t="s">
        <v>25262</v>
      </c>
      <c r="G5668" s="14">
        <v>91944466969</v>
      </c>
      <c r="H5668" s="1" t="s">
        <v>8</v>
      </c>
      <c r="I5668" s="1" t="s">
        <v>62</v>
      </c>
      <c r="J5668" s="1" t="s">
        <v>47297</v>
      </c>
      <c r="K5668" s="3" t="s">
        <v>213</v>
      </c>
      <c r="L5668" s="1" t="s">
        <v>47325</v>
      </c>
      <c r="M5668" s="4" t="s">
        <v>42</v>
      </c>
      <c r="N5668" s="3" t="str">
        <f t="shared" ref="N5668:N5670" si="162">J5668</f>
        <v>[&lt;30 Lacs -50 Lacs]</v>
      </c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1"/>
      <c r="AA5668" s="1" t="s">
        <v>16</v>
      </c>
      <c r="AB5668" s="3" t="s">
        <v>12</v>
      </c>
      <c r="AC5668" s="23" t="s">
        <v>37802</v>
      </c>
      <c r="AD5668" s="23" t="s">
        <v>43409</v>
      </c>
      <c r="AE5668" t="s">
        <v>35410</v>
      </c>
    </row>
    <row r="5669" spans="1:31" ht="14.25" customHeight="1">
      <c r="A5669" s="1">
        <v>5668</v>
      </c>
      <c r="B5669" s="1" t="s">
        <v>54</v>
      </c>
      <c r="C5669" s="1" t="s">
        <v>9098</v>
      </c>
      <c r="D5669" s="1" t="s">
        <v>3986</v>
      </c>
      <c r="E5669" s="1" t="s">
        <v>774</v>
      </c>
      <c r="F5669" s="1" t="s">
        <v>25273</v>
      </c>
      <c r="G5669" s="14">
        <v>919916064406</v>
      </c>
      <c r="H5669" s="1" t="s">
        <v>20</v>
      </c>
      <c r="I5669" s="1" t="s">
        <v>41</v>
      </c>
      <c r="J5669" s="1" t="s">
        <v>47297</v>
      </c>
      <c r="K5669" s="3" t="s">
        <v>213</v>
      </c>
      <c r="L5669" s="1" t="s">
        <v>47325</v>
      </c>
      <c r="M5669" s="4" t="s">
        <v>17</v>
      </c>
      <c r="N5669" s="3" t="str">
        <f t="shared" si="162"/>
        <v>[&lt;30 Lacs -50 Lacs]</v>
      </c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1"/>
      <c r="AA5669" s="1" t="s">
        <v>16</v>
      </c>
      <c r="AB5669" s="3" t="s">
        <v>12</v>
      </c>
      <c r="AC5669" s="23" t="s">
        <v>37802</v>
      </c>
      <c r="AD5669" s="23" t="s">
        <v>43410</v>
      </c>
      <c r="AE5669" t="s">
        <v>35409</v>
      </c>
    </row>
    <row r="5670" spans="1:31" ht="14.25" customHeight="1">
      <c r="A5670" s="1">
        <v>5669</v>
      </c>
      <c r="B5670" s="1" t="s">
        <v>54</v>
      </c>
      <c r="C5670" s="1" t="s">
        <v>9099</v>
      </c>
      <c r="D5670" s="1" t="s">
        <v>35762</v>
      </c>
      <c r="E5670" s="1" t="s">
        <v>40</v>
      </c>
      <c r="F5670" s="1" t="s">
        <v>32083</v>
      </c>
      <c r="G5670" s="14">
        <v>9199696910</v>
      </c>
      <c r="H5670" s="1" t="s">
        <v>20</v>
      </c>
      <c r="I5670" s="1" t="s">
        <v>41</v>
      </c>
      <c r="J5670" s="1" t="s">
        <v>47297</v>
      </c>
      <c r="K5670" s="3" t="s">
        <v>42</v>
      </c>
      <c r="L5670" s="1" t="s">
        <v>47325</v>
      </c>
      <c r="M5670" s="3" t="s">
        <v>27</v>
      </c>
      <c r="N5670" s="3" t="str">
        <f t="shared" si="162"/>
        <v>[&lt;30 Lacs -50 Lacs]</v>
      </c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1"/>
      <c r="AA5670" s="1" t="s">
        <v>16</v>
      </c>
      <c r="AB5670" s="3" t="s">
        <v>12</v>
      </c>
      <c r="AC5670" s="23" t="s">
        <v>37802</v>
      </c>
      <c r="AD5670" s="23" t="s">
        <v>39603</v>
      </c>
      <c r="AE5670" t="s">
        <v>35399</v>
      </c>
    </row>
    <row r="5671" spans="1:31" ht="14.25" customHeight="1">
      <c r="A5671" s="1">
        <v>5670</v>
      </c>
      <c r="B5671" s="1" t="s">
        <v>54</v>
      </c>
      <c r="C5671" s="1" t="s">
        <v>9101</v>
      </c>
      <c r="D5671" s="1" t="s">
        <v>72</v>
      </c>
      <c r="E5671" s="1" t="s">
        <v>328</v>
      </c>
      <c r="F5671" s="1" t="s">
        <v>25274</v>
      </c>
      <c r="G5671" s="14">
        <v>919946661464</v>
      </c>
      <c r="H5671" s="1" t="s">
        <v>20</v>
      </c>
      <c r="I5671" s="1" t="s">
        <v>41</v>
      </c>
      <c r="J5671" s="1" t="s">
        <v>47297</v>
      </c>
      <c r="K5671" s="3" t="s">
        <v>17</v>
      </c>
      <c r="L5671" s="1" t="s">
        <v>47325</v>
      </c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1"/>
      <c r="AA5671" s="1" t="s">
        <v>16</v>
      </c>
      <c r="AB5671" s="3" t="s">
        <v>12</v>
      </c>
      <c r="AC5671" s="23" t="s">
        <v>37802</v>
      </c>
      <c r="AD5671" s="23" t="s">
        <v>43411</v>
      </c>
      <c r="AE5671" t="s">
        <v>35409</v>
      </c>
    </row>
    <row r="5672" spans="1:31" ht="14.25" customHeight="1">
      <c r="A5672" s="1">
        <v>5671</v>
      </c>
      <c r="B5672" s="1" t="s">
        <v>54</v>
      </c>
      <c r="C5672" s="1" t="s">
        <v>9115</v>
      </c>
      <c r="D5672" s="1" t="s">
        <v>1010</v>
      </c>
      <c r="E5672" s="1" t="s">
        <v>410</v>
      </c>
      <c r="F5672" s="1" t="s">
        <v>34242</v>
      </c>
      <c r="G5672" s="14">
        <v>919941690464</v>
      </c>
      <c r="H5672" s="1" t="s">
        <v>20</v>
      </c>
      <c r="I5672" s="1" t="s">
        <v>9</v>
      </c>
      <c r="J5672" s="1" t="s">
        <v>47297</v>
      </c>
      <c r="K5672" s="3" t="s">
        <v>17</v>
      </c>
      <c r="L5672" s="1" t="s">
        <v>47325</v>
      </c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1"/>
      <c r="AA5672" s="1" t="s">
        <v>16</v>
      </c>
      <c r="AB5672" s="3" t="s">
        <v>12</v>
      </c>
      <c r="AC5672" s="23" t="s">
        <v>37802</v>
      </c>
      <c r="AD5672" s="23" t="s">
        <v>43412</v>
      </c>
      <c r="AE5672" t="s">
        <v>35409</v>
      </c>
    </row>
    <row r="5673" spans="1:31" ht="14.25" customHeight="1">
      <c r="A5673" s="1">
        <v>5672</v>
      </c>
      <c r="B5673" s="9" t="s">
        <v>6</v>
      </c>
      <c r="C5673" s="1" t="s">
        <v>9134</v>
      </c>
      <c r="D5673" s="1" t="s">
        <v>9135</v>
      </c>
      <c r="E5673" s="1" t="s">
        <v>9136</v>
      </c>
      <c r="F5673" s="1" t="s">
        <v>9137</v>
      </c>
      <c r="G5673" s="14">
        <v>916964910194</v>
      </c>
      <c r="H5673" s="1" t="s">
        <v>8</v>
      </c>
      <c r="I5673" s="1" t="s">
        <v>41</v>
      </c>
      <c r="J5673" s="1" t="s">
        <v>47297</v>
      </c>
      <c r="K5673" s="3" t="s">
        <v>17</v>
      </c>
      <c r="L5673" s="1" t="s">
        <v>47325</v>
      </c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1"/>
      <c r="AA5673" s="1" t="s">
        <v>16</v>
      </c>
      <c r="AB5673" s="3" t="s">
        <v>12</v>
      </c>
      <c r="AC5673" s="23" t="s">
        <v>37802</v>
      </c>
      <c r="AD5673" s="23" t="s">
        <v>43413</v>
      </c>
      <c r="AE5673" t="s">
        <v>35394</v>
      </c>
    </row>
    <row r="5674" spans="1:31" ht="14.25" customHeight="1">
      <c r="A5674" s="1">
        <v>5673</v>
      </c>
      <c r="B5674" s="9" t="s">
        <v>6</v>
      </c>
      <c r="C5674" s="1" t="s">
        <v>9154</v>
      </c>
      <c r="D5674" s="1" t="s">
        <v>5854</v>
      </c>
      <c r="E5674" s="1" t="s">
        <v>19</v>
      </c>
      <c r="F5674" s="1" t="s">
        <v>32087</v>
      </c>
      <c r="G5674" s="14">
        <v>919664909916</v>
      </c>
      <c r="H5674" s="1" t="s">
        <v>20</v>
      </c>
      <c r="I5674" s="1" t="s">
        <v>41</v>
      </c>
      <c r="J5674" s="1" t="s">
        <v>47297</v>
      </c>
      <c r="K5674" s="3" t="s">
        <v>17</v>
      </c>
      <c r="L5674" s="1" t="s">
        <v>47325</v>
      </c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1"/>
      <c r="AA5674" s="1" t="s">
        <v>16</v>
      </c>
      <c r="AB5674" s="3" t="s">
        <v>12</v>
      </c>
      <c r="AC5674" s="23" t="s">
        <v>37802</v>
      </c>
      <c r="AD5674" s="23" t="s">
        <v>43414</v>
      </c>
      <c r="AE5674" t="s">
        <v>35394</v>
      </c>
    </row>
    <row r="5675" spans="1:31" ht="14.25" customHeight="1">
      <c r="A5675" s="1">
        <v>5674</v>
      </c>
      <c r="B5675" s="9" t="s">
        <v>6</v>
      </c>
      <c r="C5675" s="1" t="s">
        <v>9157</v>
      </c>
      <c r="D5675" s="1" t="s">
        <v>72</v>
      </c>
      <c r="E5675" s="1" t="s">
        <v>40</v>
      </c>
      <c r="F5675" s="1" t="s">
        <v>9158</v>
      </c>
      <c r="G5675" s="14">
        <v>919444661410</v>
      </c>
      <c r="H5675" s="1" t="s">
        <v>8</v>
      </c>
      <c r="I5675" s="1" t="s">
        <v>41</v>
      </c>
      <c r="J5675" s="1" t="s">
        <v>47297</v>
      </c>
      <c r="K5675" s="3" t="s">
        <v>17</v>
      </c>
      <c r="L5675" s="1" t="s">
        <v>47325</v>
      </c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1"/>
      <c r="AA5675" s="1" t="s">
        <v>11</v>
      </c>
      <c r="AB5675" s="3" t="s">
        <v>56</v>
      </c>
      <c r="AC5675" s="23" t="s">
        <v>37802</v>
      </c>
      <c r="AD5675" s="23" t="s">
        <v>38961</v>
      </c>
      <c r="AE5675" t="s">
        <v>35409</v>
      </c>
    </row>
    <row r="5676" spans="1:31" ht="14.25" customHeight="1">
      <c r="A5676" s="1">
        <v>5675</v>
      </c>
      <c r="B5676" s="9" t="s">
        <v>6</v>
      </c>
      <c r="C5676" s="1" t="s">
        <v>9167</v>
      </c>
      <c r="D5676" s="1" t="s">
        <v>386</v>
      </c>
      <c r="E5676" s="1" t="s">
        <v>2212</v>
      </c>
      <c r="F5676" s="1" t="s">
        <v>25300</v>
      </c>
      <c r="G5676" s="14">
        <v>91041966101</v>
      </c>
      <c r="H5676" s="1" t="s">
        <v>20</v>
      </c>
      <c r="I5676" s="1" t="s">
        <v>41</v>
      </c>
      <c r="J5676" s="1" t="s">
        <v>47297</v>
      </c>
      <c r="K5676" s="3" t="s">
        <v>17</v>
      </c>
      <c r="L5676" s="1" t="s">
        <v>47325</v>
      </c>
      <c r="M5676" s="4" t="s">
        <v>42</v>
      </c>
      <c r="N5676" s="3" t="str">
        <f>J5676</f>
        <v>[&lt;30 Lacs -50 Lacs]</v>
      </c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1"/>
      <c r="AA5676" s="1" t="s">
        <v>16</v>
      </c>
      <c r="AB5676" s="3" t="s">
        <v>12</v>
      </c>
      <c r="AC5676" s="23" t="s">
        <v>37802</v>
      </c>
      <c r="AD5676" s="23" t="s">
        <v>43415</v>
      </c>
      <c r="AE5676" t="s">
        <v>35409</v>
      </c>
    </row>
    <row r="5677" spans="1:31" ht="14.25" customHeight="1">
      <c r="A5677" s="1">
        <v>5676</v>
      </c>
      <c r="B5677" s="9" t="s">
        <v>6</v>
      </c>
      <c r="C5677" s="1" t="s">
        <v>9184</v>
      </c>
      <c r="D5677" s="1" t="s">
        <v>1160</v>
      </c>
      <c r="E5677" s="1" t="s">
        <v>1053</v>
      </c>
      <c r="F5677" s="1" t="s">
        <v>9185</v>
      </c>
      <c r="G5677" s="14">
        <v>91949409460</v>
      </c>
      <c r="H5677" s="1" t="s">
        <v>15</v>
      </c>
      <c r="I5677" s="1" t="s">
        <v>9</v>
      </c>
      <c r="J5677" s="1" t="s">
        <v>47297</v>
      </c>
      <c r="K5677" s="3" t="s">
        <v>17</v>
      </c>
      <c r="L5677" s="1" t="s">
        <v>47325</v>
      </c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1"/>
      <c r="AA5677" s="1" t="s">
        <v>16</v>
      </c>
      <c r="AB5677" s="3" t="s">
        <v>12</v>
      </c>
      <c r="AC5677" s="23" t="s">
        <v>37802</v>
      </c>
      <c r="AD5677" s="23" t="s">
        <v>43416</v>
      </c>
      <c r="AE5677" t="s">
        <v>35410</v>
      </c>
    </row>
    <row r="5678" spans="1:31" ht="14.25" customHeight="1">
      <c r="A5678" s="1">
        <v>5677</v>
      </c>
      <c r="B5678" s="9" t="s">
        <v>6</v>
      </c>
      <c r="C5678" s="1" t="s">
        <v>9193</v>
      </c>
      <c r="D5678" s="1" t="s">
        <v>4712</v>
      </c>
      <c r="E5678" s="1" t="s">
        <v>40</v>
      </c>
      <c r="F5678" s="1" t="s">
        <v>34247</v>
      </c>
      <c r="G5678" s="14">
        <v>91964414666</v>
      </c>
      <c r="H5678" s="1" t="s">
        <v>8</v>
      </c>
      <c r="I5678" s="1" t="s">
        <v>62</v>
      </c>
      <c r="J5678" s="1" t="s">
        <v>47297</v>
      </c>
      <c r="K5678" s="3" t="s">
        <v>17</v>
      </c>
      <c r="L5678" s="1" t="s">
        <v>47325</v>
      </c>
      <c r="M5678" s="4" t="s">
        <v>42</v>
      </c>
      <c r="N5678" s="3" t="str">
        <f>J5678</f>
        <v>[&lt;30 Lacs -50 Lacs]</v>
      </c>
      <c r="O5678" s="3" t="s">
        <v>47349</v>
      </c>
      <c r="P5678" s="3" t="s">
        <v>47297</v>
      </c>
      <c r="Q5678" s="3" t="s">
        <v>171</v>
      </c>
      <c r="R5678" s="3" t="s">
        <v>47297</v>
      </c>
      <c r="S5678" s="3"/>
      <c r="T5678" s="3"/>
      <c r="U5678" s="3"/>
      <c r="V5678" s="3"/>
      <c r="W5678" s="3"/>
      <c r="X5678" s="3"/>
      <c r="Y5678" s="3"/>
      <c r="Z5678" s="1"/>
      <c r="AA5678" s="1" t="s">
        <v>16</v>
      </c>
      <c r="AB5678" s="3" t="s">
        <v>12</v>
      </c>
      <c r="AC5678" s="23" t="s">
        <v>37802</v>
      </c>
      <c r="AD5678" s="23" t="s">
        <v>43417</v>
      </c>
      <c r="AE5678" t="s">
        <v>35410</v>
      </c>
    </row>
    <row r="5679" spans="1:31" ht="14.25" customHeight="1">
      <c r="A5679" s="1">
        <v>5678</v>
      </c>
      <c r="B5679" s="9" t="s">
        <v>6</v>
      </c>
      <c r="C5679" s="1" t="s">
        <v>9221</v>
      </c>
      <c r="D5679" s="1" t="s">
        <v>787</v>
      </c>
      <c r="E5679" s="1" t="s">
        <v>487</v>
      </c>
      <c r="F5679" s="1" t="s">
        <v>22157</v>
      </c>
      <c r="G5679" s="14">
        <v>919169499</v>
      </c>
      <c r="H5679" s="1" t="s">
        <v>8</v>
      </c>
      <c r="I5679" s="1" t="s">
        <v>41</v>
      </c>
      <c r="J5679" s="1" t="s">
        <v>47297</v>
      </c>
      <c r="K5679" s="3" t="s">
        <v>42</v>
      </c>
      <c r="L5679" s="1" t="s">
        <v>47325</v>
      </c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1"/>
      <c r="AA5679" s="1" t="s">
        <v>16</v>
      </c>
      <c r="AB5679" s="3" t="s">
        <v>12</v>
      </c>
      <c r="AC5679" s="23" t="s">
        <v>37802</v>
      </c>
      <c r="AD5679" s="23" t="s">
        <v>43418</v>
      </c>
      <c r="AE5679" t="s">
        <v>35410</v>
      </c>
    </row>
    <row r="5680" spans="1:31" ht="14.25" customHeight="1">
      <c r="A5680" s="1">
        <v>5679</v>
      </c>
      <c r="B5680" s="9" t="s">
        <v>6</v>
      </c>
      <c r="C5680" s="1" t="s">
        <v>9225</v>
      </c>
      <c r="D5680" s="1" t="s">
        <v>4679</v>
      </c>
      <c r="E5680" s="1" t="s">
        <v>1893</v>
      </c>
      <c r="F5680" s="1" t="s">
        <v>25339</v>
      </c>
      <c r="G5680" s="14">
        <v>914940149404</v>
      </c>
      <c r="H5680" s="1" t="s">
        <v>8</v>
      </c>
      <c r="I5680" s="1" t="s">
        <v>41</v>
      </c>
      <c r="J5680" s="1" t="s">
        <v>47297</v>
      </c>
      <c r="K5680" s="3" t="s">
        <v>17</v>
      </c>
      <c r="L5680" s="1" t="s">
        <v>47325</v>
      </c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1"/>
      <c r="AA5680" s="1" t="s">
        <v>16</v>
      </c>
      <c r="AB5680" s="3" t="s">
        <v>12</v>
      </c>
      <c r="AC5680" s="23" t="s">
        <v>37802</v>
      </c>
      <c r="AD5680" s="23" t="s">
        <v>43419</v>
      </c>
      <c r="AE5680" t="s">
        <v>35410</v>
      </c>
    </row>
    <row r="5681" spans="1:31" ht="14.25" customHeight="1">
      <c r="A5681" s="1">
        <v>5680</v>
      </c>
      <c r="B5681" s="9" t="s">
        <v>6</v>
      </c>
      <c r="C5681" s="1" t="s">
        <v>9227</v>
      </c>
      <c r="D5681" s="1" t="s">
        <v>7321</v>
      </c>
      <c r="E5681" s="1" t="s">
        <v>824</v>
      </c>
      <c r="F5681" s="1" t="s">
        <v>32092</v>
      </c>
      <c r="G5681" s="14">
        <v>91406041494</v>
      </c>
      <c r="H5681" s="1" t="s">
        <v>8</v>
      </c>
      <c r="I5681" s="1" t="s">
        <v>41</v>
      </c>
      <c r="J5681" s="1" t="s">
        <v>47297</v>
      </c>
      <c r="K5681" s="3" t="s">
        <v>213</v>
      </c>
      <c r="L5681" s="1" t="s">
        <v>47325</v>
      </c>
      <c r="M5681" s="4" t="s">
        <v>17</v>
      </c>
      <c r="N5681" s="3" t="str">
        <f>J5681</f>
        <v>[&lt;30 Lacs -50 Lacs]</v>
      </c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1"/>
      <c r="AA5681" s="1" t="s">
        <v>16</v>
      </c>
      <c r="AB5681" s="3" t="s">
        <v>12</v>
      </c>
      <c r="AC5681" s="23" t="s">
        <v>37802</v>
      </c>
      <c r="AD5681" s="23" t="s">
        <v>43420</v>
      </c>
      <c r="AE5681" t="s">
        <v>35394</v>
      </c>
    </row>
    <row r="5682" spans="1:31" ht="14.25" customHeight="1">
      <c r="A5682" s="1">
        <v>5681</v>
      </c>
      <c r="B5682" s="9" t="s">
        <v>6</v>
      </c>
      <c r="C5682" s="1" t="s">
        <v>9254</v>
      </c>
      <c r="D5682" s="1" t="s">
        <v>5654</v>
      </c>
      <c r="E5682" s="1" t="s">
        <v>3591</v>
      </c>
      <c r="F5682" s="1" t="s">
        <v>25354</v>
      </c>
      <c r="G5682" s="14">
        <v>9194460906</v>
      </c>
      <c r="H5682" s="1" t="s">
        <v>8</v>
      </c>
      <c r="I5682" s="1" t="s">
        <v>9</v>
      </c>
      <c r="J5682" s="1" t="s">
        <v>47297</v>
      </c>
      <c r="K5682" s="3" t="s">
        <v>17</v>
      </c>
      <c r="L5682" s="1" t="s">
        <v>47325</v>
      </c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1"/>
      <c r="AA5682" s="1" t="s">
        <v>11</v>
      </c>
      <c r="AB5682" s="3" t="s">
        <v>13</v>
      </c>
      <c r="AC5682" s="23" t="s">
        <v>37802</v>
      </c>
      <c r="AD5682" s="23" t="s">
        <v>43421</v>
      </c>
      <c r="AE5682" t="s">
        <v>35399</v>
      </c>
    </row>
    <row r="5683" spans="1:31" ht="14.25" customHeight="1">
      <c r="A5683" s="1">
        <v>5682</v>
      </c>
      <c r="B5683" s="1" t="s">
        <v>54</v>
      </c>
      <c r="C5683" s="1" t="s">
        <v>9255</v>
      </c>
      <c r="D5683" s="1" t="s">
        <v>9256</v>
      </c>
      <c r="E5683" s="1" t="s">
        <v>362</v>
      </c>
      <c r="F5683" s="1" t="s">
        <v>25355</v>
      </c>
      <c r="G5683" s="14">
        <v>9194464090</v>
      </c>
      <c r="H5683" s="1" t="s">
        <v>20</v>
      </c>
      <c r="I5683" s="1" t="s">
        <v>41</v>
      </c>
      <c r="J5683" s="1" t="s">
        <v>47297</v>
      </c>
      <c r="K5683" s="3" t="s">
        <v>17</v>
      </c>
      <c r="L5683" s="1" t="s">
        <v>47325</v>
      </c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1"/>
      <c r="AA5683" s="1" t="s">
        <v>16</v>
      </c>
      <c r="AB5683" s="3" t="s">
        <v>12</v>
      </c>
      <c r="AC5683" s="23" t="s">
        <v>37802</v>
      </c>
      <c r="AD5683" s="23" t="s">
        <v>43422</v>
      </c>
      <c r="AE5683" t="s">
        <v>35409</v>
      </c>
    </row>
    <row r="5684" spans="1:31" ht="14.25" customHeight="1">
      <c r="A5684" s="1">
        <v>5683</v>
      </c>
      <c r="B5684" s="9" t="s">
        <v>6</v>
      </c>
      <c r="C5684" s="1" t="s">
        <v>9261</v>
      </c>
      <c r="D5684" s="1" t="s">
        <v>636</v>
      </c>
      <c r="E5684" s="1" t="s">
        <v>255</v>
      </c>
      <c r="F5684" s="1" t="s">
        <v>25358</v>
      </c>
      <c r="G5684" s="14">
        <v>9199044061</v>
      </c>
      <c r="H5684" s="1" t="s">
        <v>132</v>
      </c>
      <c r="I5684" s="1" t="s">
        <v>41</v>
      </c>
      <c r="J5684" s="1" t="s">
        <v>47297</v>
      </c>
      <c r="K5684" s="3" t="s">
        <v>17</v>
      </c>
      <c r="L5684" s="1" t="s">
        <v>47325</v>
      </c>
      <c r="M5684" s="4" t="s">
        <v>42</v>
      </c>
      <c r="N5684" s="3" t="str">
        <f t="shared" ref="N5684:N5687" si="163">J5684</f>
        <v>[&lt;30 Lacs -50 Lacs]</v>
      </c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1"/>
      <c r="AA5684" s="1" t="s">
        <v>16</v>
      </c>
      <c r="AB5684" s="3" t="s">
        <v>12</v>
      </c>
      <c r="AC5684" s="23" t="s">
        <v>37802</v>
      </c>
      <c r="AD5684" s="23" t="s">
        <v>40297</v>
      </c>
      <c r="AE5684" t="s">
        <v>35409</v>
      </c>
    </row>
    <row r="5685" spans="1:31" ht="14.25" customHeight="1">
      <c r="A5685" s="1">
        <v>5684</v>
      </c>
      <c r="B5685" s="1" t="s">
        <v>54</v>
      </c>
      <c r="C5685" s="1" t="s">
        <v>9269</v>
      </c>
      <c r="D5685" s="1" t="s">
        <v>37622</v>
      </c>
      <c r="E5685" s="1" t="s">
        <v>139</v>
      </c>
      <c r="F5685" s="1" t="s">
        <v>32096</v>
      </c>
      <c r="G5685" s="14">
        <v>919444991914</v>
      </c>
      <c r="H5685" s="1" t="s">
        <v>20</v>
      </c>
      <c r="I5685" s="1" t="s">
        <v>33</v>
      </c>
      <c r="J5685" s="1" t="s">
        <v>47297</v>
      </c>
      <c r="K5685" s="3" t="s">
        <v>17</v>
      </c>
      <c r="L5685" s="1" t="s">
        <v>47325</v>
      </c>
      <c r="M5685" s="3" t="s">
        <v>178</v>
      </c>
      <c r="N5685" s="3" t="str">
        <f t="shared" si="163"/>
        <v>[&lt;30 Lacs -50 Lacs]</v>
      </c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1"/>
      <c r="AA5685" s="1" t="s">
        <v>16</v>
      </c>
      <c r="AB5685" s="3" t="s">
        <v>12</v>
      </c>
      <c r="AC5685" s="23" t="s">
        <v>37802</v>
      </c>
      <c r="AD5685" s="23" t="s">
        <v>43423</v>
      </c>
      <c r="AE5685" t="s">
        <v>35410</v>
      </c>
    </row>
    <row r="5686" spans="1:31" ht="14.25" customHeight="1">
      <c r="A5686" s="1">
        <v>5685</v>
      </c>
      <c r="B5686" s="9" t="s">
        <v>6</v>
      </c>
      <c r="C5686" s="1" t="s">
        <v>9287</v>
      </c>
      <c r="D5686" s="1" t="s">
        <v>9288</v>
      </c>
      <c r="E5686" s="1" t="s">
        <v>2062</v>
      </c>
      <c r="F5686" s="1" t="s">
        <v>9289</v>
      </c>
      <c r="G5686" s="14">
        <v>91946644114</v>
      </c>
      <c r="H5686" s="1" t="s">
        <v>46</v>
      </c>
      <c r="I5686" s="1" t="s">
        <v>41</v>
      </c>
      <c r="J5686" s="1" t="s">
        <v>47297</v>
      </c>
      <c r="K5686" s="3" t="s">
        <v>17</v>
      </c>
      <c r="L5686" s="1" t="s">
        <v>47325</v>
      </c>
      <c r="M5686" s="3" t="s">
        <v>178</v>
      </c>
      <c r="N5686" s="3" t="str">
        <f t="shared" si="163"/>
        <v>[&lt;30 Lacs -50 Lacs]</v>
      </c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1"/>
      <c r="AA5686" s="1" t="s">
        <v>16</v>
      </c>
      <c r="AB5686" s="3" t="s">
        <v>12</v>
      </c>
      <c r="AC5686" s="23" t="s">
        <v>37802</v>
      </c>
      <c r="AD5686" s="23" t="s">
        <v>43424</v>
      </c>
      <c r="AE5686" t="s">
        <v>35394</v>
      </c>
    </row>
    <row r="5687" spans="1:31" ht="14.25" customHeight="1">
      <c r="A5687" s="1">
        <v>5686</v>
      </c>
      <c r="B5687" s="1" t="s">
        <v>54</v>
      </c>
      <c r="C5687" s="1" t="s">
        <v>9299</v>
      </c>
      <c r="D5687" s="1" t="s">
        <v>773</v>
      </c>
      <c r="E5687" s="1" t="s">
        <v>5868</v>
      </c>
      <c r="F5687" s="1" t="s">
        <v>25375</v>
      </c>
      <c r="G5687" s="14">
        <v>91944469644</v>
      </c>
      <c r="H5687" s="1" t="s">
        <v>15</v>
      </c>
      <c r="I5687" s="1" t="s">
        <v>41</v>
      </c>
      <c r="J5687" s="1" t="s">
        <v>47297</v>
      </c>
      <c r="K5687" s="3" t="s">
        <v>17</v>
      </c>
      <c r="L5687" s="1" t="s">
        <v>47325</v>
      </c>
      <c r="M5687" s="4" t="s">
        <v>42</v>
      </c>
      <c r="N5687" s="3" t="str">
        <f t="shared" si="163"/>
        <v>[&lt;30 Lacs -50 Lacs]</v>
      </c>
      <c r="O5687" s="3" t="s">
        <v>27</v>
      </c>
      <c r="P5687" s="3" t="s">
        <v>47297</v>
      </c>
      <c r="Q5687" s="3"/>
      <c r="R5687" s="3"/>
      <c r="S5687" s="3"/>
      <c r="T5687" s="3"/>
      <c r="U5687" s="3"/>
      <c r="V5687" s="3"/>
      <c r="W5687" s="3"/>
      <c r="X5687" s="3"/>
      <c r="Y5687" s="3"/>
      <c r="Z5687" s="1"/>
      <c r="AA5687" s="1" t="s">
        <v>16</v>
      </c>
      <c r="AB5687" s="3" t="s">
        <v>12</v>
      </c>
      <c r="AC5687" s="23" t="s">
        <v>37802</v>
      </c>
      <c r="AD5687" s="23" t="s">
        <v>43425</v>
      </c>
      <c r="AE5687" t="s">
        <v>35399</v>
      </c>
    </row>
    <row r="5688" spans="1:31" ht="14.25" customHeight="1">
      <c r="A5688" s="1">
        <v>5687</v>
      </c>
      <c r="B5688" s="1" t="s">
        <v>54</v>
      </c>
      <c r="C5688" s="1" t="s">
        <v>9306</v>
      </c>
      <c r="D5688" s="1" t="s">
        <v>555</v>
      </c>
      <c r="E5688" s="1" t="s">
        <v>1893</v>
      </c>
      <c r="F5688" s="1" t="s">
        <v>25378</v>
      </c>
      <c r="G5688" s="14">
        <v>91944649410</v>
      </c>
      <c r="H5688" s="1" t="s">
        <v>20</v>
      </c>
      <c r="I5688" s="1" t="s">
        <v>9</v>
      </c>
      <c r="J5688" s="1" t="s">
        <v>47297</v>
      </c>
      <c r="K5688" s="3" t="s">
        <v>17</v>
      </c>
      <c r="L5688" s="1" t="s">
        <v>47325</v>
      </c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1"/>
      <c r="AA5688" s="1" t="s">
        <v>11</v>
      </c>
      <c r="AB5688" s="3" t="s">
        <v>56</v>
      </c>
      <c r="AC5688" s="23" t="s">
        <v>37802</v>
      </c>
      <c r="AD5688" s="23" t="s">
        <v>43426</v>
      </c>
      <c r="AE5688" t="s">
        <v>35399</v>
      </c>
    </row>
    <row r="5689" spans="1:31" ht="14.25" customHeight="1">
      <c r="A5689" s="1">
        <v>5688</v>
      </c>
      <c r="B5689" s="9" t="s">
        <v>6</v>
      </c>
      <c r="C5689" s="1" t="s">
        <v>9308</v>
      </c>
      <c r="D5689" s="1" t="s">
        <v>1305</v>
      </c>
      <c r="E5689" s="1" t="s">
        <v>80</v>
      </c>
      <c r="F5689" s="1" t="s">
        <v>9309</v>
      </c>
      <c r="G5689" s="14">
        <v>919494990094</v>
      </c>
      <c r="H5689" s="1" t="s">
        <v>20</v>
      </c>
      <c r="I5689" s="1" t="s">
        <v>9</v>
      </c>
      <c r="J5689" s="1" t="s">
        <v>47297</v>
      </c>
      <c r="K5689" s="3" t="s">
        <v>17</v>
      </c>
      <c r="L5689" s="1" t="s">
        <v>47325</v>
      </c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1"/>
      <c r="AA5689" s="1" t="s">
        <v>16</v>
      </c>
      <c r="AB5689" s="3" t="s">
        <v>12</v>
      </c>
      <c r="AC5689" s="23" t="s">
        <v>37802</v>
      </c>
      <c r="AD5689" s="23" t="s">
        <v>43427</v>
      </c>
      <c r="AE5689" t="s">
        <v>35410</v>
      </c>
    </row>
    <row r="5690" spans="1:31" ht="14.25" customHeight="1">
      <c r="A5690" s="1">
        <v>5689</v>
      </c>
      <c r="B5690" s="1" t="s">
        <v>54</v>
      </c>
      <c r="C5690" s="1" t="s">
        <v>9328</v>
      </c>
      <c r="D5690" s="1" t="s">
        <v>4823</v>
      </c>
      <c r="E5690" s="1" t="s">
        <v>40</v>
      </c>
      <c r="F5690" s="1" t="s">
        <v>25391</v>
      </c>
      <c r="G5690" s="14">
        <v>914494444606</v>
      </c>
      <c r="H5690" s="1" t="s">
        <v>8</v>
      </c>
      <c r="I5690" s="1" t="s">
        <v>41</v>
      </c>
      <c r="J5690" s="1" t="s">
        <v>47297</v>
      </c>
      <c r="K5690" s="3" t="s">
        <v>213</v>
      </c>
      <c r="L5690" s="1" t="s">
        <v>47325</v>
      </c>
      <c r="M5690" s="4" t="s">
        <v>17</v>
      </c>
      <c r="N5690" s="3" t="str">
        <f t="shared" ref="N5690:N5691" si="164">J5690</f>
        <v>[&lt;30 Lacs -50 Lacs]</v>
      </c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1"/>
      <c r="AA5690" s="1" t="s">
        <v>16</v>
      </c>
      <c r="AB5690" s="3" t="s">
        <v>12</v>
      </c>
      <c r="AC5690" s="23" t="s">
        <v>37802</v>
      </c>
      <c r="AD5690" s="23" t="s">
        <v>43428</v>
      </c>
      <c r="AE5690" t="s">
        <v>35410</v>
      </c>
    </row>
    <row r="5691" spans="1:31" ht="14.25" customHeight="1">
      <c r="A5691" s="1">
        <v>5690</v>
      </c>
      <c r="B5691" s="1" t="s">
        <v>54</v>
      </c>
      <c r="C5691" s="1" t="s">
        <v>9337</v>
      </c>
      <c r="D5691" s="1" t="s">
        <v>35763</v>
      </c>
      <c r="E5691" s="1" t="s">
        <v>40</v>
      </c>
      <c r="F5691" s="1" t="s">
        <v>25396</v>
      </c>
      <c r="G5691" s="14">
        <v>91944694494</v>
      </c>
      <c r="H5691" s="1" t="s">
        <v>20</v>
      </c>
      <c r="I5691" s="1" t="s">
        <v>9</v>
      </c>
      <c r="J5691" s="1" t="s">
        <v>47297</v>
      </c>
      <c r="K5691" s="3" t="s">
        <v>178</v>
      </c>
      <c r="L5691" s="1" t="s">
        <v>47325</v>
      </c>
      <c r="M5691" s="3" t="s">
        <v>171</v>
      </c>
      <c r="N5691" s="3" t="str">
        <f t="shared" si="164"/>
        <v>[&lt;30 Lacs -50 Lacs]</v>
      </c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1"/>
      <c r="AA5691" s="1" t="s">
        <v>16</v>
      </c>
      <c r="AB5691" s="3" t="s">
        <v>12</v>
      </c>
      <c r="AC5691" s="23" t="s">
        <v>37802</v>
      </c>
      <c r="AD5691" s="23" t="s">
        <v>43429</v>
      </c>
      <c r="AE5691" t="s">
        <v>35399</v>
      </c>
    </row>
    <row r="5692" spans="1:31" ht="14.25" customHeight="1">
      <c r="A5692" s="1">
        <v>5691</v>
      </c>
      <c r="B5692" s="9" t="s">
        <v>6</v>
      </c>
      <c r="C5692" s="1" t="s">
        <v>9350</v>
      </c>
      <c r="D5692" s="1" t="s">
        <v>2921</v>
      </c>
      <c r="E5692" s="1" t="s">
        <v>3400</v>
      </c>
      <c r="F5692" s="1" t="s">
        <v>25403</v>
      </c>
      <c r="G5692" s="14">
        <v>91944449066</v>
      </c>
      <c r="H5692" s="1" t="s">
        <v>8</v>
      </c>
      <c r="I5692" s="1" t="s">
        <v>9</v>
      </c>
      <c r="J5692" s="1" t="s">
        <v>47297</v>
      </c>
      <c r="K5692" s="3" t="s">
        <v>17</v>
      </c>
      <c r="L5692" s="1" t="s">
        <v>47325</v>
      </c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1"/>
      <c r="AA5692" s="1" t="s">
        <v>11</v>
      </c>
      <c r="AB5692" s="3" t="s">
        <v>56</v>
      </c>
      <c r="AC5692" s="23" t="s">
        <v>37802</v>
      </c>
      <c r="AD5692" s="23" t="s">
        <v>43430</v>
      </c>
      <c r="AE5692" t="s">
        <v>35409</v>
      </c>
    </row>
    <row r="5693" spans="1:31" ht="14.25" customHeight="1">
      <c r="A5693" s="1">
        <v>5692</v>
      </c>
      <c r="B5693" s="9" t="s">
        <v>6</v>
      </c>
      <c r="C5693" s="1" t="s">
        <v>9354</v>
      </c>
      <c r="D5693" s="1" t="s">
        <v>18577</v>
      </c>
      <c r="E5693" s="1" t="s">
        <v>78</v>
      </c>
      <c r="F5693" s="1" t="s">
        <v>9355</v>
      </c>
      <c r="G5693" s="14">
        <v>919446014469</v>
      </c>
      <c r="H5693" s="1" t="s">
        <v>20</v>
      </c>
      <c r="I5693" s="1" t="s">
        <v>9</v>
      </c>
      <c r="J5693" s="1" t="s">
        <v>47297</v>
      </c>
      <c r="K5693" s="3" t="s">
        <v>17</v>
      </c>
      <c r="L5693" s="1" t="s">
        <v>47325</v>
      </c>
      <c r="M5693" s="4" t="s">
        <v>42</v>
      </c>
      <c r="N5693" s="3" t="str">
        <f t="shared" ref="N5693:N5694" si="165">J5693</f>
        <v>[&lt;30 Lacs -50 Lacs]</v>
      </c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1"/>
      <c r="AA5693" s="1" t="s">
        <v>16</v>
      </c>
      <c r="AB5693" s="3" t="s">
        <v>12</v>
      </c>
      <c r="AC5693" s="23" t="s">
        <v>37802</v>
      </c>
      <c r="AD5693" s="23" t="s">
        <v>43431</v>
      </c>
      <c r="AE5693" t="s">
        <v>35399</v>
      </c>
    </row>
    <row r="5694" spans="1:31" ht="14.25" customHeight="1">
      <c r="A5694" s="1">
        <v>5693</v>
      </c>
      <c r="B5694" s="1" t="s">
        <v>54</v>
      </c>
      <c r="C5694" s="1" t="s">
        <v>9357</v>
      </c>
      <c r="D5694" s="1" t="s">
        <v>2667</v>
      </c>
      <c r="E5694" s="1" t="s">
        <v>131</v>
      </c>
      <c r="F5694" s="1" t="s">
        <v>25407</v>
      </c>
      <c r="G5694" s="14">
        <v>9199401490</v>
      </c>
      <c r="H5694" s="1" t="s">
        <v>15</v>
      </c>
      <c r="I5694" s="1" t="s">
        <v>41</v>
      </c>
      <c r="J5694" s="1" t="s">
        <v>47297</v>
      </c>
      <c r="K5694" s="3" t="s">
        <v>17</v>
      </c>
      <c r="L5694" s="1" t="s">
        <v>47325</v>
      </c>
      <c r="M5694" s="4" t="s">
        <v>42</v>
      </c>
      <c r="N5694" s="3" t="str">
        <f t="shared" si="165"/>
        <v>[&lt;30 Lacs -50 Lacs]</v>
      </c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1"/>
      <c r="AA5694" s="1" t="s">
        <v>16</v>
      </c>
      <c r="AB5694" s="3" t="s">
        <v>12</v>
      </c>
      <c r="AC5694" s="23" t="s">
        <v>37802</v>
      </c>
      <c r="AD5694" s="23" t="s">
        <v>43432</v>
      </c>
      <c r="AE5694" t="s">
        <v>35394</v>
      </c>
    </row>
    <row r="5695" spans="1:31" ht="14.25" customHeight="1">
      <c r="A5695" s="1">
        <v>5694</v>
      </c>
      <c r="B5695" s="9" t="s">
        <v>6</v>
      </c>
      <c r="C5695" s="1" t="s">
        <v>9358</v>
      </c>
      <c r="D5695" s="1" t="s">
        <v>4597</v>
      </c>
      <c r="E5695" s="1" t="s">
        <v>487</v>
      </c>
      <c r="F5695" s="1" t="s">
        <v>25408</v>
      </c>
      <c r="G5695" s="14">
        <v>91944666994</v>
      </c>
      <c r="H5695" s="1" t="s">
        <v>8</v>
      </c>
      <c r="I5695" s="1" t="s">
        <v>62</v>
      </c>
      <c r="J5695" s="1" t="s">
        <v>47297</v>
      </c>
      <c r="K5695" s="3" t="s">
        <v>17</v>
      </c>
      <c r="L5695" s="1" t="s">
        <v>47325</v>
      </c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1"/>
      <c r="AA5695" s="1" t="s">
        <v>11</v>
      </c>
      <c r="AB5695" s="3" t="s">
        <v>13</v>
      </c>
      <c r="AC5695" s="23" t="s">
        <v>37802</v>
      </c>
      <c r="AD5695" s="23" t="s">
        <v>42900</v>
      </c>
      <c r="AE5695" t="s">
        <v>35399</v>
      </c>
    </row>
    <row r="5696" spans="1:31" ht="14.25" customHeight="1">
      <c r="A5696" s="1">
        <v>5695</v>
      </c>
      <c r="B5696" s="1" t="s">
        <v>54</v>
      </c>
      <c r="C5696" s="1" t="s">
        <v>9369</v>
      </c>
      <c r="D5696" s="1" t="s">
        <v>35764</v>
      </c>
      <c r="E5696" s="1" t="s">
        <v>1311</v>
      </c>
      <c r="F5696" s="1" t="s">
        <v>32104</v>
      </c>
      <c r="G5696" s="14">
        <v>919610644</v>
      </c>
      <c r="H5696" s="1" t="s">
        <v>20</v>
      </c>
      <c r="I5696" s="1" t="s">
        <v>41</v>
      </c>
      <c r="J5696" s="1" t="s">
        <v>47297</v>
      </c>
      <c r="K5696" s="3" t="s">
        <v>17</v>
      </c>
      <c r="L5696" s="1" t="s">
        <v>47325</v>
      </c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1"/>
      <c r="AA5696" s="1" t="s">
        <v>16</v>
      </c>
      <c r="AB5696" s="3" t="s">
        <v>12</v>
      </c>
      <c r="AC5696" s="23" t="s">
        <v>37802</v>
      </c>
      <c r="AD5696" s="23" t="s">
        <v>43433</v>
      </c>
      <c r="AE5696" t="s">
        <v>35409</v>
      </c>
    </row>
    <row r="5697" spans="1:31" ht="14.25" customHeight="1">
      <c r="A5697" s="1">
        <v>5696</v>
      </c>
      <c r="B5697" s="9" t="s">
        <v>6</v>
      </c>
      <c r="C5697" s="1" t="s">
        <v>9373</v>
      </c>
      <c r="D5697" s="1" t="s">
        <v>620</v>
      </c>
      <c r="E5697" s="1" t="s">
        <v>139</v>
      </c>
      <c r="F5697" s="1" t="s">
        <v>25416</v>
      </c>
      <c r="G5697" s="14">
        <v>91696444014</v>
      </c>
      <c r="H5697" s="1" t="s">
        <v>15</v>
      </c>
      <c r="I5697" s="1" t="s">
        <v>41</v>
      </c>
      <c r="J5697" s="1" t="s">
        <v>47297</v>
      </c>
      <c r="K5697" s="3" t="s">
        <v>17</v>
      </c>
      <c r="L5697" s="1" t="s">
        <v>47325</v>
      </c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1"/>
      <c r="AA5697" s="1" t="s">
        <v>11</v>
      </c>
      <c r="AB5697" s="3" t="s">
        <v>13</v>
      </c>
      <c r="AC5697" s="23" t="s">
        <v>37802</v>
      </c>
      <c r="AD5697" s="23" t="s">
        <v>43434</v>
      </c>
      <c r="AE5697" t="s">
        <v>35394</v>
      </c>
    </row>
    <row r="5698" spans="1:31" ht="14.25" customHeight="1">
      <c r="A5698" s="1">
        <v>5697</v>
      </c>
      <c r="B5698" s="1" t="s">
        <v>54</v>
      </c>
      <c r="C5698" s="1" t="s">
        <v>9391</v>
      </c>
      <c r="D5698" s="1" t="s">
        <v>2103</v>
      </c>
      <c r="E5698" s="1" t="s">
        <v>2609</v>
      </c>
      <c r="F5698" s="1" t="s">
        <v>25420</v>
      </c>
      <c r="G5698" s="14">
        <v>919494696649</v>
      </c>
      <c r="H5698" s="1" t="s">
        <v>20</v>
      </c>
      <c r="I5698" s="1" t="s">
        <v>41</v>
      </c>
      <c r="J5698" s="1" t="s">
        <v>47297</v>
      </c>
      <c r="K5698" s="3" t="s">
        <v>17</v>
      </c>
      <c r="L5698" s="1" t="s">
        <v>47325</v>
      </c>
      <c r="M5698" s="4" t="s">
        <v>42</v>
      </c>
      <c r="N5698" s="3" t="str">
        <f>J5698</f>
        <v>[&lt;30 Lacs -50 Lacs]</v>
      </c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1"/>
      <c r="AA5698" s="1" t="s">
        <v>16</v>
      </c>
      <c r="AB5698" s="3" t="s">
        <v>12</v>
      </c>
      <c r="AC5698" s="23" t="s">
        <v>37802</v>
      </c>
      <c r="AD5698" s="23" t="s">
        <v>43435</v>
      </c>
      <c r="AE5698" t="s">
        <v>35399</v>
      </c>
    </row>
    <row r="5699" spans="1:31" ht="14.25" customHeight="1">
      <c r="A5699" s="1">
        <v>5698</v>
      </c>
      <c r="B5699" s="9" t="s">
        <v>6</v>
      </c>
      <c r="C5699" s="1" t="s">
        <v>9396</v>
      </c>
      <c r="D5699" s="1" t="s">
        <v>5041</v>
      </c>
      <c r="E5699" s="1" t="s">
        <v>1034</v>
      </c>
      <c r="F5699" s="1" t="s">
        <v>25424</v>
      </c>
      <c r="G5699" s="14">
        <v>914460646419</v>
      </c>
      <c r="H5699" s="1" t="s">
        <v>8</v>
      </c>
      <c r="I5699" s="1" t="s">
        <v>41</v>
      </c>
      <c r="J5699" s="1" t="s">
        <v>47297</v>
      </c>
      <c r="K5699" s="3" t="s">
        <v>17</v>
      </c>
      <c r="L5699" s="1" t="s">
        <v>47325</v>
      </c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1"/>
      <c r="AA5699" s="1" t="s">
        <v>16</v>
      </c>
      <c r="AB5699" s="3" t="s">
        <v>12</v>
      </c>
      <c r="AC5699" s="23" t="s">
        <v>37802</v>
      </c>
      <c r="AD5699" s="23" t="s">
        <v>43436</v>
      </c>
      <c r="AE5699" t="s">
        <v>35409</v>
      </c>
    </row>
    <row r="5700" spans="1:31" ht="14.25" customHeight="1">
      <c r="A5700" s="1">
        <v>5699</v>
      </c>
      <c r="B5700" s="9" t="s">
        <v>6</v>
      </c>
      <c r="C5700" s="1" t="s">
        <v>9410</v>
      </c>
      <c r="D5700" s="1" t="s">
        <v>58</v>
      </c>
      <c r="E5700" s="1" t="s">
        <v>724</v>
      </c>
      <c r="F5700" s="1" t="s">
        <v>25429</v>
      </c>
      <c r="G5700" s="14">
        <v>9194461990</v>
      </c>
      <c r="H5700" s="1" t="s">
        <v>37</v>
      </c>
      <c r="I5700" s="1" t="s">
        <v>41</v>
      </c>
      <c r="J5700" s="1" t="s">
        <v>47297</v>
      </c>
      <c r="K5700" s="3" t="s">
        <v>17</v>
      </c>
      <c r="L5700" s="1" t="s">
        <v>47325</v>
      </c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1"/>
      <c r="AA5700" s="1" t="s">
        <v>16</v>
      </c>
      <c r="AB5700" s="3" t="s">
        <v>12</v>
      </c>
      <c r="AC5700" s="23" t="s">
        <v>37802</v>
      </c>
      <c r="AD5700" s="23" t="s">
        <v>41537</v>
      </c>
      <c r="AE5700" t="s">
        <v>35394</v>
      </c>
    </row>
    <row r="5701" spans="1:31" ht="14.25" customHeight="1">
      <c r="A5701" s="1">
        <v>5700</v>
      </c>
      <c r="B5701" s="9" t="s">
        <v>6</v>
      </c>
      <c r="C5701" s="1" t="s">
        <v>9411</v>
      </c>
      <c r="D5701" s="1" t="s">
        <v>9412</v>
      </c>
      <c r="E5701" s="1" t="s">
        <v>9413</v>
      </c>
      <c r="F5701" s="1" t="s">
        <v>25430</v>
      </c>
      <c r="G5701" s="14">
        <v>9194461106</v>
      </c>
      <c r="H5701" s="1" t="s">
        <v>15</v>
      </c>
      <c r="I5701" s="1" t="s">
        <v>62</v>
      </c>
      <c r="J5701" s="1" t="s">
        <v>47297</v>
      </c>
      <c r="K5701" s="3" t="s">
        <v>17</v>
      </c>
      <c r="L5701" s="1" t="s">
        <v>47325</v>
      </c>
      <c r="M5701" s="4" t="s">
        <v>42</v>
      </c>
      <c r="N5701" s="3" t="str">
        <f t="shared" ref="N5701:N5702" si="166">J5701</f>
        <v>[&lt;30 Lacs -50 Lacs]</v>
      </c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1"/>
      <c r="AA5701" s="1" t="s">
        <v>16</v>
      </c>
      <c r="AB5701" s="3" t="s">
        <v>12</v>
      </c>
      <c r="AC5701" s="23" t="s">
        <v>37802</v>
      </c>
      <c r="AD5701" s="23" t="s">
        <v>41537</v>
      </c>
      <c r="AE5701" t="s">
        <v>35399</v>
      </c>
    </row>
    <row r="5702" spans="1:31" ht="14.25" customHeight="1">
      <c r="A5702" s="1">
        <v>5701</v>
      </c>
      <c r="B5702" s="9" t="s">
        <v>6</v>
      </c>
      <c r="C5702" s="1" t="s">
        <v>9439</v>
      </c>
      <c r="D5702" s="1" t="s">
        <v>9440</v>
      </c>
      <c r="E5702" s="1" t="s">
        <v>824</v>
      </c>
      <c r="F5702" s="1" t="s">
        <v>32113</v>
      </c>
      <c r="G5702" s="14">
        <v>9199044900</v>
      </c>
      <c r="H5702" s="1" t="s">
        <v>20</v>
      </c>
      <c r="I5702" s="1" t="s">
        <v>9</v>
      </c>
      <c r="J5702" s="1" t="s">
        <v>47297</v>
      </c>
      <c r="K5702" s="3" t="s">
        <v>63</v>
      </c>
      <c r="L5702" s="1" t="s">
        <v>47325</v>
      </c>
      <c r="M5702" s="3" t="s">
        <v>213</v>
      </c>
      <c r="N5702" s="3" t="str">
        <f t="shared" si="166"/>
        <v>[&lt;30 Lacs -50 Lacs]</v>
      </c>
      <c r="O5702" s="3" t="s">
        <v>17</v>
      </c>
      <c r="P5702" s="3" t="s">
        <v>47297</v>
      </c>
      <c r="Q5702" s="3" t="s">
        <v>42</v>
      </c>
      <c r="R5702" s="3" t="s">
        <v>47297</v>
      </c>
      <c r="S5702" s="3" t="s">
        <v>27</v>
      </c>
      <c r="T5702" s="3" t="s">
        <v>47297</v>
      </c>
      <c r="U5702" s="3" t="s">
        <v>117</v>
      </c>
      <c r="V5702" s="3" t="s">
        <v>47297</v>
      </c>
      <c r="W5702" s="3" t="s">
        <v>178</v>
      </c>
      <c r="X5702" s="3" t="s">
        <v>47297</v>
      </c>
      <c r="Y5702" s="3" t="s">
        <v>171</v>
      </c>
      <c r="Z5702" s="1" t="s">
        <v>47297</v>
      </c>
      <c r="AA5702" s="1" t="s">
        <v>16</v>
      </c>
      <c r="AB5702" s="3" t="s">
        <v>12</v>
      </c>
      <c r="AC5702" s="23" t="s">
        <v>37802</v>
      </c>
      <c r="AD5702" s="23" t="s">
        <v>43437</v>
      </c>
      <c r="AE5702" t="s">
        <v>35399</v>
      </c>
    </row>
    <row r="5703" spans="1:31" ht="14.25" customHeight="1">
      <c r="A5703" s="1">
        <v>5702</v>
      </c>
      <c r="B5703" s="1" t="s">
        <v>54</v>
      </c>
      <c r="C5703" s="1" t="s">
        <v>9441</v>
      </c>
      <c r="D5703" s="1" t="s">
        <v>7503</v>
      </c>
      <c r="E5703" s="1" t="s">
        <v>534</v>
      </c>
      <c r="F5703" s="1" t="s">
        <v>34271</v>
      </c>
      <c r="G5703" s="14">
        <v>919444469404</v>
      </c>
      <c r="H5703" s="1" t="s">
        <v>8</v>
      </c>
      <c r="I5703" s="1" t="s">
        <v>9</v>
      </c>
      <c r="J5703" s="1" t="s">
        <v>47297</v>
      </c>
      <c r="K5703" s="3" t="s">
        <v>17</v>
      </c>
      <c r="L5703" s="1" t="s">
        <v>47325</v>
      </c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1"/>
      <c r="AA5703" s="1" t="s">
        <v>16</v>
      </c>
      <c r="AB5703" s="3" t="s">
        <v>12</v>
      </c>
      <c r="AC5703" s="23" t="s">
        <v>37802</v>
      </c>
      <c r="AD5703" s="23" t="s">
        <v>43438</v>
      </c>
      <c r="AE5703" t="s">
        <v>35399</v>
      </c>
    </row>
    <row r="5704" spans="1:31" ht="14.25" customHeight="1">
      <c r="A5704" s="1">
        <v>5703</v>
      </c>
      <c r="B5704" s="1" t="s">
        <v>54</v>
      </c>
      <c r="C5704" s="1" t="s">
        <v>9443</v>
      </c>
      <c r="D5704" s="1" t="s">
        <v>9444</v>
      </c>
      <c r="E5704" s="1" t="s">
        <v>487</v>
      </c>
      <c r="F5704" s="1" t="s">
        <v>25441</v>
      </c>
      <c r="G5704" s="14">
        <v>919446444444</v>
      </c>
      <c r="H5704" s="1" t="s">
        <v>20</v>
      </c>
      <c r="I5704" s="1" t="s">
        <v>9</v>
      </c>
      <c r="J5704" s="1" t="s">
        <v>47297</v>
      </c>
      <c r="K5704" s="3" t="s">
        <v>17</v>
      </c>
      <c r="L5704" s="1" t="s">
        <v>47325</v>
      </c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1"/>
      <c r="AA5704" s="1" t="s">
        <v>16</v>
      </c>
      <c r="AB5704" s="3" t="s">
        <v>12</v>
      </c>
      <c r="AC5704" s="23" t="s">
        <v>37802</v>
      </c>
      <c r="AD5704" s="23" t="s">
        <v>43439</v>
      </c>
      <c r="AE5704" t="s">
        <v>35409</v>
      </c>
    </row>
    <row r="5705" spans="1:31" ht="14.25" customHeight="1">
      <c r="A5705" s="1">
        <v>5704</v>
      </c>
      <c r="B5705" s="1" t="s">
        <v>54</v>
      </c>
      <c r="C5705" s="1" t="s">
        <v>9450</v>
      </c>
      <c r="D5705" s="1" t="s">
        <v>35765</v>
      </c>
      <c r="E5705" s="1" t="s">
        <v>1972</v>
      </c>
      <c r="F5705" s="1" t="s">
        <v>25444</v>
      </c>
      <c r="G5705" s="14">
        <v>916991191</v>
      </c>
      <c r="H5705" s="1" t="s">
        <v>20</v>
      </c>
      <c r="I5705" s="1" t="s">
        <v>9</v>
      </c>
      <c r="J5705" s="1" t="s">
        <v>47297</v>
      </c>
      <c r="K5705" s="3" t="s">
        <v>17</v>
      </c>
      <c r="L5705" s="1" t="s">
        <v>47325</v>
      </c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1"/>
      <c r="AA5705" s="1" t="s">
        <v>16</v>
      </c>
      <c r="AB5705" s="3" t="s">
        <v>12</v>
      </c>
      <c r="AC5705" s="23" t="s">
        <v>37802</v>
      </c>
      <c r="AD5705" s="23" t="s">
        <v>43440</v>
      </c>
      <c r="AE5705" t="s">
        <v>35409</v>
      </c>
    </row>
    <row r="5706" spans="1:31" ht="14.25" customHeight="1">
      <c r="A5706" s="1">
        <v>5705</v>
      </c>
      <c r="B5706" s="9" t="s">
        <v>6</v>
      </c>
      <c r="C5706" s="1" t="s">
        <v>9451</v>
      </c>
      <c r="D5706" s="1" t="s">
        <v>1175</v>
      </c>
      <c r="E5706" s="1" t="s">
        <v>3249</v>
      </c>
      <c r="F5706" s="1" t="s">
        <v>32114</v>
      </c>
      <c r="G5706" s="14">
        <v>919099990404</v>
      </c>
      <c r="H5706" s="1" t="s">
        <v>15</v>
      </c>
      <c r="I5706" s="1" t="s">
        <v>62</v>
      </c>
      <c r="J5706" s="1" t="s">
        <v>47297</v>
      </c>
      <c r="K5706" s="3" t="s">
        <v>17</v>
      </c>
      <c r="L5706" s="1" t="s">
        <v>47325</v>
      </c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1"/>
      <c r="AA5706" s="1" t="s">
        <v>11</v>
      </c>
      <c r="AB5706" s="3" t="s">
        <v>274</v>
      </c>
      <c r="AC5706" s="23" t="s">
        <v>37802</v>
      </c>
      <c r="AD5706" s="23" t="s">
        <v>43441</v>
      </c>
      <c r="AE5706" t="s">
        <v>35394</v>
      </c>
    </row>
    <row r="5707" spans="1:31" ht="14.25" customHeight="1">
      <c r="A5707" s="1">
        <v>5706</v>
      </c>
      <c r="B5707" s="1" t="s">
        <v>54</v>
      </c>
      <c r="C5707" s="1" t="s">
        <v>9492</v>
      </c>
      <c r="D5707" s="1" t="s">
        <v>35766</v>
      </c>
      <c r="E5707" s="1" t="s">
        <v>5827</v>
      </c>
      <c r="F5707" s="1" t="s">
        <v>25461</v>
      </c>
      <c r="G5707" s="14">
        <v>914400614904</v>
      </c>
      <c r="H5707" s="1" t="s">
        <v>20</v>
      </c>
      <c r="I5707" s="1" t="s">
        <v>41</v>
      </c>
      <c r="J5707" s="1" t="s">
        <v>47297</v>
      </c>
      <c r="K5707" s="3" t="s">
        <v>17</v>
      </c>
      <c r="L5707" s="1" t="s">
        <v>47325</v>
      </c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1"/>
      <c r="AA5707" s="1" t="s">
        <v>11</v>
      </c>
      <c r="AB5707" s="3" t="s">
        <v>56</v>
      </c>
      <c r="AC5707" s="23" t="s">
        <v>37802</v>
      </c>
      <c r="AD5707" s="23" t="s">
        <v>43442</v>
      </c>
      <c r="AE5707" t="s">
        <v>35399</v>
      </c>
    </row>
    <row r="5708" spans="1:31" ht="14.25" customHeight="1">
      <c r="A5708" s="1">
        <v>5707</v>
      </c>
      <c r="B5708" s="1" t="s">
        <v>54</v>
      </c>
      <c r="C5708" s="1" t="s">
        <v>9499</v>
      </c>
      <c r="D5708" s="1" t="s">
        <v>1678</v>
      </c>
      <c r="E5708" s="1" t="s">
        <v>746</v>
      </c>
      <c r="F5708" s="1" t="s">
        <v>25462</v>
      </c>
      <c r="G5708" s="14">
        <v>9196644004</v>
      </c>
      <c r="H5708" s="1" t="s">
        <v>8</v>
      </c>
      <c r="I5708" s="1" t="s">
        <v>9</v>
      </c>
      <c r="J5708" s="1" t="s">
        <v>47297</v>
      </c>
      <c r="K5708" s="3" t="s">
        <v>17</v>
      </c>
      <c r="L5708" s="1" t="s">
        <v>47325</v>
      </c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1"/>
      <c r="AA5708" s="1" t="s">
        <v>16</v>
      </c>
      <c r="AB5708" s="3" t="s">
        <v>12</v>
      </c>
      <c r="AC5708" s="23" t="s">
        <v>37802</v>
      </c>
      <c r="AD5708" s="23" t="s">
        <v>43443</v>
      </c>
      <c r="AE5708" t="s">
        <v>35399</v>
      </c>
    </row>
    <row r="5709" spans="1:31" ht="14.25" customHeight="1">
      <c r="A5709" s="1">
        <v>5708</v>
      </c>
      <c r="B5709" s="9" t="s">
        <v>6</v>
      </c>
      <c r="C5709" s="1" t="s">
        <v>9515</v>
      </c>
      <c r="D5709" s="1" t="s">
        <v>9516</v>
      </c>
      <c r="E5709" s="1" t="s">
        <v>141</v>
      </c>
      <c r="F5709" s="1" t="s">
        <v>25472</v>
      </c>
      <c r="G5709" s="14">
        <v>919099114414</v>
      </c>
      <c r="H5709" s="1" t="s">
        <v>8</v>
      </c>
      <c r="I5709" s="1" t="s">
        <v>107</v>
      </c>
      <c r="J5709" s="1" t="s">
        <v>47297</v>
      </c>
      <c r="K5709" s="3" t="s">
        <v>17</v>
      </c>
      <c r="L5709" s="1" t="s">
        <v>47325</v>
      </c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1"/>
      <c r="AA5709" s="1" t="s">
        <v>16</v>
      </c>
      <c r="AB5709" s="3" t="s">
        <v>12</v>
      </c>
      <c r="AC5709" s="23" t="s">
        <v>37802</v>
      </c>
      <c r="AD5709" s="23" t="s">
        <v>43444</v>
      </c>
      <c r="AE5709" t="s">
        <v>35409</v>
      </c>
    </row>
    <row r="5710" spans="1:31" ht="14.25" customHeight="1">
      <c r="A5710" s="1">
        <v>5709</v>
      </c>
      <c r="B5710" s="9" t="s">
        <v>6</v>
      </c>
      <c r="C5710" s="1" t="s">
        <v>9522</v>
      </c>
      <c r="D5710" s="1" t="s">
        <v>2046</v>
      </c>
      <c r="E5710" s="1" t="s">
        <v>40</v>
      </c>
      <c r="F5710" s="1" t="s">
        <v>32123</v>
      </c>
      <c r="G5710" s="14">
        <v>919041091414</v>
      </c>
      <c r="H5710" s="1" t="s">
        <v>8</v>
      </c>
      <c r="I5710" s="1" t="s">
        <v>41</v>
      </c>
      <c r="J5710" s="1" t="s">
        <v>47297</v>
      </c>
      <c r="K5710" s="3" t="s">
        <v>42</v>
      </c>
      <c r="L5710" s="1" t="s">
        <v>47325</v>
      </c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1"/>
      <c r="AA5710" s="1" t="s">
        <v>16</v>
      </c>
      <c r="AB5710" s="3" t="s">
        <v>12</v>
      </c>
      <c r="AC5710" s="23" t="s">
        <v>37802</v>
      </c>
      <c r="AD5710" s="23" t="s">
        <v>43445</v>
      </c>
      <c r="AE5710" t="s">
        <v>35409</v>
      </c>
    </row>
    <row r="5711" spans="1:31" ht="14.25" customHeight="1">
      <c r="A5711" s="1">
        <v>5710</v>
      </c>
      <c r="B5711" s="9" t="s">
        <v>6</v>
      </c>
      <c r="C5711" s="1" t="s">
        <v>9544</v>
      </c>
      <c r="D5711" s="1" t="s">
        <v>917</v>
      </c>
      <c r="E5711" s="1" t="s">
        <v>53</v>
      </c>
      <c r="F5711" s="1" t="s">
        <v>25486</v>
      </c>
      <c r="G5711" s="14">
        <v>919946064044</v>
      </c>
      <c r="H5711" s="1" t="s">
        <v>15</v>
      </c>
      <c r="I5711" s="1" t="s">
        <v>41</v>
      </c>
      <c r="J5711" s="1" t="s">
        <v>47297</v>
      </c>
      <c r="K5711" s="3" t="s">
        <v>42</v>
      </c>
      <c r="L5711" s="1" t="s">
        <v>47325</v>
      </c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1"/>
      <c r="AA5711" s="1" t="s">
        <v>16</v>
      </c>
      <c r="AB5711" s="3" t="s">
        <v>12</v>
      </c>
      <c r="AC5711" s="23" t="s">
        <v>37802</v>
      </c>
      <c r="AD5711" s="23" t="s">
        <v>43446</v>
      </c>
      <c r="AE5711" t="s">
        <v>35410</v>
      </c>
    </row>
    <row r="5712" spans="1:31" ht="14.25" customHeight="1">
      <c r="A5712" s="1">
        <v>5711</v>
      </c>
      <c r="B5712" s="1" t="s">
        <v>54</v>
      </c>
      <c r="C5712" s="1" t="s">
        <v>9555</v>
      </c>
      <c r="D5712" s="1" t="s">
        <v>1222</v>
      </c>
      <c r="E5712" s="1" t="s">
        <v>16188</v>
      </c>
      <c r="F5712" s="1" t="s">
        <v>25490</v>
      </c>
      <c r="G5712" s="14">
        <v>919919919466</v>
      </c>
      <c r="H5712" s="1" t="s">
        <v>20</v>
      </c>
      <c r="I5712" s="1" t="s">
        <v>62</v>
      </c>
      <c r="J5712" s="1" t="s">
        <v>47297</v>
      </c>
      <c r="K5712" s="3" t="s">
        <v>42</v>
      </c>
      <c r="L5712" s="1" t="s">
        <v>47325</v>
      </c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1"/>
      <c r="AA5712" s="1" t="s">
        <v>16</v>
      </c>
      <c r="AB5712" s="3" t="s">
        <v>12</v>
      </c>
      <c r="AC5712" s="23" t="s">
        <v>37802</v>
      </c>
      <c r="AD5712" s="23" t="s">
        <v>43447</v>
      </c>
      <c r="AE5712" t="s">
        <v>35394</v>
      </c>
    </row>
    <row r="5713" spans="1:31" ht="14.25" customHeight="1">
      <c r="A5713" s="1">
        <v>5712</v>
      </c>
      <c r="B5713" s="9" t="s">
        <v>6</v>
      </c>
      <c r="C5713" s="1" t="s">
        <v>9556</v>
      </c>
      <c r="D5713" s="1" t="s">
        <v>1302</v>
      </c>
      <c r="E5713" s="1" t="s">
        <v>2012</v>
      </c>
      <c r="F5713" s="1" t="s">
        <v>32126</v>
      </c>
      <c r="G5713" s="14">
        <v>9190994044</v>
      </c>
      <c r="H5713" s="1" t="s">
        <v>20</v>
      </c>
      <c r="I5713" s="1" t="s">
        <v>41</v>
      </c>
      <c r="J5713" s="1" t="s">
        <v>47297</v>
      </c>
      <c r="K5713" s="3" t="s">
        <v>17</v>
      </c>
      <c r="L5713" s="1" t="s">
        <v>47325</v>
      </c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1"/>
      <c r="AA5713" s="1" t="s">
        <v>16</v>
      </c>
      <c r="AB5713" s="3" t="s">
        <v>12</v>
      </c>
      <c r="AC5713" s="23" t="s">
        <v>37802</v>
      </c>
      <c r="AD5713" s="23" t="s">
        <v>43448</v>
      </c>
      <c r="AE5713" t="s">
        <v>35409</v>
      </c>
    </row>
    <row r="5714" spans="1:31" ht="14.25" customHeight="1">
      <c r="A5714" s="1">
        <v>5713</v>
      </c>
      <c r="B5714" s="9" t="s">
        <v>6</v>
      </c>
      <c r="C5714" s="1" t="s">
        <v>9557</v>
      </c>
      <c r="D5714" s="1" t="s">
        <v>9558</v>
      </c>
      <c r="E5714" s="1" t="s">
        <v>7676</v>
      </c>
      <c r="F5714" s="1" t="s">
        <v>32127</v>
      </c>
      <c r="G5714" s="14">
        <v>9196461416</v>
      </c>
      <c r="H5714" s="1" t="s">
        <v>15</v>
      </c>
      <c r="I5714" s="1" t="s">
        <v>41</v>
      </c>
      <c r="J5714" s="1" t="s">
        <v>47297</v>
      </c>
      <c r="K5714" s="3" t="s">
        <v>17</v>
      </c>
      <c r="L5714" s="1" t="s">
        <v>47325</v>
      </c>
      <c r="M5714" s="4" t="s">
        <v>42</v>
      </c>
      <c r="N5714" s="3" t="str">
        <f t="shared" ref="N5714:N5715" si="167">J5714</f>
        <v>[&lt;30 Lacs -50 Lacs]</v>
      </c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1"/>
      <c r="AA5714" s="1" t="s">
        <v>16</v>
      </c>
      <c r="AB5714" s="3" t="s">
        <v>12</v>
      </c>
      <c r="AC5714" s="23" t="s">
        <v>37802</v>
      </c>
      <c r="AD5714" s="23" t="s">
        <v>43448</v>
      </c>
      <c r="AE5714" t="s">
        <v>35394</v>
      </c>
    </row>
    <row r="5715" spans="1:31" ht="14.25" customHeight="1">
      <c r="A5715" s="1">
        <v>5714</v>
      </c>
      <c r="B5715" s="9" t="s">
        <v>6</v>
      </c>
      <c r="C5715" s="1" t="s">
        <v>9559</v>
      </c>
      <c r="D5715" s="1" t="s">
        <v>4852</v>
      </c>
      <c r="E5715" s="1" t="s">
        <v>40</v>
      </c>
      <c r="F5715" s="1" t="s">
        <v>25491</v>
      </c>
      <c r="G5715" s="14">
        <v>91909991690</v>
      </c>
      <c r="H5715" s="1" t="s">
        <v>8</v>
      </c>
      <c r="I5715" s="1" t="s">
        <v>41</v>
      </c>
      <c r="J5715" s="1" t="s">
        <v>47297</v>
      </c>
      <c r="K5715" s="3" t="s">
        <v>42</v>
      </c>
      <c r="L5715" s="1" t="s">
        <v>47325</v>
      </c>
      <c r="M5715" s="3" t="s">
        <v>178</v>
      </c>
      <c r="N5715" s="3" t="str">
        <f t="shared" si="167"/>
        <v>[&lt;30 Lacs -50 Lacs]</v>
      </c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1"/>
      <c r="AA5715" s="1" t="s">
        <v>16</v>
      </c>
      <c r="AB5715" s="3" t="s">
        <v>12</v>
      </c>
      <c r="AC5715" s="23" t="s">
        <v>37802</v>
      </c>
      <c r="AD5715" s="23" t="s">
        <v>43449</v>
      </c>
      <c r="AE5715" t="s">
        <v>35410</v>
      </c>
    </row>
    <row r="5716" spans="1:31" ht="14.25" customHeight="1">
      <c r="A5716" s="1">
        <v>5715</v>
      </c>
      <c r="B5716" s="9" t="s">
        <v>6</v>
      </c>
      <c r="C5716" s="1" t="s">
        <v>9566</v>
      </c>
      <c r="D5716" s="1" t="s">
        <v>486</v>
      </c>
      <c r="E5716" s="1" t="s">
        <v>1725</v>
      </c>
      <c r="F5716" s="1" t="s">
        <v>25495</v>
      </c>
      <c r="G5716" s="14">
        <v>919496991</v>
      </c>
      <c r="H5716" s="1" t="s">
        <v>15</v>
      </c>
      <c r="I5716" s="1" t="s">
        <v>9</v>
      </c>
      <c r="J5716" s="1" t="s">
        <v>47297</v>
      </c>
      <c r="K5716" s="3" t="s">
        <v>42</v>
      </c>
      <c r="L5716" s="1" t="s">
        <v>47325</v>
      </c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1"/>
      <c r="AA5716" s="1" t="s">
        <v>16</v>
      </c>
      <c r="AB5716" s="3" t="s">
        <v>12</v>
      </c>
      <c r="AC5716" s="23" t="s">
        <v>37802</v>
      </c>
      <c r="AD5716" s="23" t="s">
        <v>43450</v>
      </c>
      <c r="AE5716" t="s">
        <v>35399</v>
      </c>
    </row>
    <row r="5717" spans="1:31" ht="14.25" customHeight="1">
      <c r="A5717" s="1">
        <v>5716</v>
      </c>
      <c r="B5717" s="1" t="s">
        <v>54</v>
      </c>
      <c r="C5717" s="1" t="s">
        <v>9579</v>
      </c>
      <c r="D5717" s="1" t="s">
        <v>3129</v>
      </c>
      <c r="E5717" s="1" t="s">
        <v>13884</v>
      </c>
      <c r="F5717" s="1" t="s">
        <v>34286</v>
      </c>
      <c r="G5717" s="14">
        <v>91949096994</v>
      </c>
      <c r="H5717" s="1" t="s">
        <v>8</v>
      </c>
      <c r="I5717" s="1" t="s">
        <v>41</v>
      </c>
      <c r="J5717" s="1" t="s">
        <v>47297</v>
      </c>
      <c r="K5717" s="3" t="s">
        <v>17</v>
      </c>
      <c r="L5717" s="1" t="s">
        <v>47325</v>
      </c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1"/>
      <c r="AA5717" s="1" t="s">
        <v>16</v>
      </c>
      <c r="AB5717" s="3" t="s">
        <v>12</v>
      </c>
      <c r="AC5717" s="23" t="s">
        <v>37802</v>
      </c>
      <c r="AD5717" s="23" t="s">
        <v>43451</v>
      </c>
      <c r="AE5717" t="s">
        <v>35399</v>
      </c>
    </row>
    <row r="5718" spans="1:31" ht="14.25" customHeight="1">
      <c r="A5718" s="1">
        <v>5717</v>
      </c>
      <c r="B5718" s="9" t="s">
        <v>6</v>
      </c>
      <c r="C5718" s="1" t="s">
        <v>9583</v>
      </c>
      <c r="D5718" s="1" t="s">
        <v>52</v>
      </c>
      <c r="E5718" s="1" t="s">
        <v>9584</v>
      </c>
      <c r="F5718" s="1" t="s">
        <v>25505</v>
      </c>
      <c r="G5718" s="14">
        <v>91400009444</v>
      </c>
      <c r="H5718" s="1" t="s">
        <v>37</v>
      </c>
      <c r="I5718" s="1" t="s">
        <v>41</v>
      </c>
      <c r="J5718" s="1" t="s">
        <v>47297</v>
      </c>
      <c r="K5718" s="3" t="s">
        <v>42</v>
      </c>
      <c r="L5718" s="1" t="s">
        <v>47325</v>
      </c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1"/>
      <c r="AA5718" s="1" t="s">
        <v>16</v>
      </c>
      <c r="AB5718" s="3" t="s">
        <v>12</v>
      </c>
      <c r="AC5718" s="23" t="s">
        <v>37802</v>
      </c>
      <c r="AD5718" s="23" t="s">
        <v>43452</v>
      </c>
      <c r="AE5718" t="s">
        <v>35399</v>
      </c>
    </row>
    <row r="5719" spans="1:31" ht="14.25" customHeight="1">
      <c r="A5719" s="1">
        <v>5718</v>
      </c>
      <c r="B5719" s="1" t="s">
        <v>54</v>
      </c>
      <c r="C5719" s="1" t="s">
        <v>9590</v>
      </c>
      <c r="D5719" s="1" t="s">
        <v>2428</v>
      </c>
      <c r="E5719" s="1" t="s">
        <v>328</v>
      </c>
      <c r="F5719" s="1" t="s">
        <v>25508</v>
      </c>
      <c r="G5719" s="14">
        <v>919444909690</v>
      </c>
      <c r="H5719" s="1" t="s">
        <v>20</v>
      </c>
      <c r="I5719" s="1" t="s">
        <v>9</v>
      </c>
      <c r="J5719" s="1" t="s">
        <v>47297</v>
      </c>
      <c r="K5719" s="3" t="s">
        <v>17</v>
      </c>
      <c r="L5719" s="1" t="s">
        <v>47325</v>
      </c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1"/>
      <c r="AA5719" s="1" t="s">
        <v>16</v>
      </c>
      <c r="AB5719" s="3" t="s">
        <v>12</v>
      </c>
      <c r="AC5719" s="23" t="s">
        <v>37802</v>
      </c>
      <c r="AD5719" s="23" t="s">
        <v>43453</v>
      </c>
      <c r="AE5719" t="s">
        <v>35410</v>
      </c>
    </row>
    <row r="5720" spans="1:31" ht="14.25" customHeight="1">
      <c r="A5720" s="1">
        <v>5719</v>
      </c>
      <c r="B5720" s="1" t="s">
        <v>54</v>
      </c>
      <c r="C5720" s="1" t="s">
        <v>9599</v>
      </c>
      <c r="D5720" s="1" t="s">
        <v>2162</v>
      </c>
      <c r="E5720" s="1" t="s">
        <v>36902</v>
      </c>
      <c r="F5720" s="1" t="s">
        <v>25513</v>
      </c>
      <c r="G5720" s="14">
        <v>91990904466</v>
      </c>
      <c r="H5720" s="1" t="s">
        <v>20</v>
      </c>
      <c r="I5720" s="1" t="s">
        <v>9</v>
      </c>
      <c r="J5720" s="1" t="s">
        <v>47297</v>
      </c>
      <c r="K5720" s="3" t="s">
        <v>17</v>
      </c>
      <c r="L5720" s="1" t="s">
        <v>47325</v>
      </c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1"/>
      <c r="AA5720" s="1" t="s">
        <v>11</v>
      </c>
      <c r="AB5720" s="3" t="s">
        <v>56</v>
      </c>
      <c r="AC5720" s="23" t="s">
        <v>37802</v>
      </c>
      <c r="AD5720" s="23" t="s">
        <v>43454</v>
      </c>
      <c r="AE5720" t="s">
        <v>35399</v>
      </c>
    </row>
    <row r="5721" spans="1:31" ht="14.25" customHeight="1">
      <c r="A5721" s="1">
        <v>5720</v>
      </c>
      <c r="B5721" s="1" t="s">
        <v>54</v>
      </c>
      <c r="C5721" s="1" t="s">
        <v>9606</v>
      </c>
      <c r="D5721" s="1" t="s">
        <v>35767</v>
      </c>
      <c r="E5721" s="1" t="s">
        <v>5239</v>
      </c>
      <c r="F5721" s="1" t="s">
        <v>34288</v>
      </c>
      <c r="G5721" s="14">
        <v>919446449996</v>
      </c>
      <c r="H5721" s="1" t="s">
        <v>20</v>
      </c>
      <c r="I5721" s="1" t="s">
        <v>33</v>
      </c>
      <c r="J5721" s="1" t="s">
        <v>47297</v>
      </c>
      <c r="K5721" s="3" t="s">
        <v>17</v>
      </c>
      <c r="L5721" s="1" t="s">
        <v>47325</v>
      </c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1"/>
      <c r="AA5721" s="1" t="s">
        <v>11</v>
      </c>
      <c r="AB5721" s="3" t="s">
        <v>274</v>
      </c>
      <c r="AC5721" s="23" t="s">
        <v>37802</v>
      </c>
      <c r="AD5721" s="23" t="s">
        <v>43455</v>
      </c>
      <c r="AE5721" t="s">
        <v>35399</v>
      </c>
    </row>
    <row r="5722" spans="1:31" ht="14.25" customHeight="1">
      <c r="A5722" s="1">
        <v>5721</v>
      </c>
      <c r="B5722" s="1" t="s">
        <v>54</v>
      </c>
      <c r="C5722" s="1" t="s">
        <v>9607</v>
      </c>
      <c r="D5722" s="1" t="s">
        <v>35768</v>
      </c>
      <c r="E5722" s="1" t="s">
        <v>2725</v>
      </c>
      <c r="F5722" s="1" t="s">
        <v>32136</v>
      </c>
      <c r="G5722" s="14">
        <v>914000669490</v>
      </c>
      <c r="H5722" s="1" t="s">
        <v>8</v>
      </c>
      <c r="I5722" s="1" t="s">
        <v>41</v>
      </c>
      <c r="J5722" s="1" t="s">
        <v>47297</v>
      </c>
      <c r="K5722" s="3" t="s">
        <v>17</v>
      </c>
      <c r="L5722" s="1" t="s">
        <v>47325</v>
      </c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1"/>
      <c r="AA5722" s="1" t="s">
        <v>16</v>
      </c>
      <c r="AB5722" s="3" t="s">
        <v>12</v>
      </c>
      <c r="AC5722" s="23" t="s">
        <v>37802</v>
      </c>
      <c r="AD5722" s="23" t="s">
        <v>43456</v>
      </c>
      <c r="AE5722" t="s">
        <v>35399</v>
      </c>
    </row>
    <row r="5723" spans="1:31" ht="14.25" customHeight="1">
      <c r="A5723" s="1">
        <v>5722</v>
      </c>
      <c r="B5723" s="1" t="s">
        <v>54</v>
      </c>
      <c r="C5723" s="1" t="s">
        <v>9613</v>
      </c>
      <c r="D5723" s="1" t="s">
        <v>1829</v>
      </c>
      <c r="E5723" s="1" t="s">
        <v>1829</v>
      </c>
      <c r="F5723" s="1" t="s">
        <v>25518</v>
      </c>
      <c r="G5723" s="14">
        <v>91149466490</v>
      </c>
      <c r="H5723" s="1" t="s">
        <v>8</v>
      </c>
      <c r="I5723" s="1" t="s">
        <v>62</v>
      </c>
      <c r="J5723" s="1" t="s">
        <v>47297</v>
      </c>
      <c r="K5723" s="3" t="s">
        <v>17</v>
      </c>
      <c r="L5723" s="1" t="s">
        <v>47325</v>
      </c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1"/>
      <c r="AA5723" s="1" t="s">
        <v>16</v>
      </c>
      <c r="AB5723" s="3" t="s">
        <v>12</v>
      </c>
      <c r="AC5723" s="23" t="s">
        <v>37802</v>
      </c>
      <c r="AD5723" s="23" t="s">
        <v>43457</v>
      </c>
      <c r="AE5723" t="s">
        <v>35410</v>
      </c>
    </row>
    <row r="5724" spans="1:31" ht="14.25" customHeight="1">
      <c r="A5724" s="1">
        <v>5723</v>
      </c>
      <c r="B5724" s="9" t="s">
        <v>6</v>
      </c>
      <c r="C5724" s="1" t="s">
        <v>9620</v>
      </c>
      <c r="D5724" s="1" t="s">
        <v>4959</v>
      </c>
      <c r="E5724" s="1" t="s">
        <v>40</v>
      </c>
      <c r="F5724" s="1" t="s">
        <v>32140</v>
      </c>
      <c r="G5724" s="14">
        <v>9191406669</v>
      </c>
      <c r="H5724" s="1" t="s">
        <v>15</v>
      </c>
      <c r="I5724" s="1" t="s">
        <v>41</v>
      </c>
      <c r="J5724" s="1" t="s">
        <v>47297</v>
      </c>
      <c r="K5724" s="3" t="s">
        <v>17</v>
      </c>
      <c r="L5724" s="1" t="s">
        <v>47325</v>
      </c>
      <c r="M5724" s="4" t="s">
        <v>42</v>
      </c>
      <c r="N5724" s="3" t="str">
        <f>J5724</f>
        <v>[&lt;30 Lacs -50 Lacs]</v>
      </c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1"/>
      <c r="AA5724" s="1" t="s">
        <v>16</v>
      </c>
      <c r="AB5724" s="3" t="s">
        <v>12</v>
      </c>
      <c r="AC5724" s="23" t="s">
        <v>37802</v>
      </c>
      <c r="AD5724" s="23" t="s">
        <v>43458</v>
      </c>
      <c r="AE5724" t="s">
        <v>35410</v>
      </c>
    </row>
    <row r="5725" spans="1:31" ht="14.25" customHeight="1">
      <c r="A5725" s="1">
        <v>5724</v>
      </c>
      <c r="B5725" s="1" t="s">
        <v>54</v>
      </c>
      <c r="C5725" s="1" t="s">
        <v>9629</v>
      </c>
      <c r="D5725" s="1" t="s">
        <v>35588</v>
      </c>
      <c r="E5725" s="1" t="s">
        <v>131</v>
      </c>
      <c r="F5725" s="1" t="s">
        <v>25523</v>
      </c>
      <c r="G5725" s="14">
        <v>91664969</v>
      </c>
      <c r="H5725" s="1" t="s">
        <v>20</v>
      </c>
      <c r="I5725" s="1" t="s">
        <v>41</v>
      </c>
      <c r="J5725" s="1" t="s">
        <v>47297</v>
      </c>
      <c r="K5725" s="3" t="s">
        <v>17</v>
      </c>
      <c r="L5725" s="1" t="s">
        <v>47325</v>
      </c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1"/>
      <c r="AA5725" s="1" t="s">
        <v>16</v>
      </c>
      <c r="AB5725" s="3" t="s">
        <v>12</v>
      </c>
      <c r="AC5725" s="23" t="s">
        <v>37802</v>
      </c>
      <c r="AD5725" s="23" t="s">
        <v>43459</v>
      </c>
      <c r="AE5725" t="s">
        <v>35399</v>
      </c>
    </row>
    <row r="5726" spans="1:31" ht="14.25" customHeight="1">
      <c r="A5726" s="1">
        <v>5725</v>
      </c>
      <c r="B5726" s="1" t="s">
        <v>54</v>
      </c>
      <c r="C5726" s="1" t="s">
        <v>9638</v>
      </c>
      <c r="D5726" s="1" t="s">
        <v>208</v>
      </c>
      <c r="E5726" s="1" t="s">
        <v>6716</v>
      </c>
      <c r="F5726" s="1" t="s">
        <v>25529</v>
      </c>
      <c r="G5726" s="14">
        <v>91069966691</v>
      </c>
      <c r="H5726" s="1" t="s">
        <v>20</v>
      </c>
      <c r="I5726" s="1" t="s">
        <v>62</v>
      </c>
      <c r="J5726" s="1" t="s">
        <v>47297</v>
      </c>
      <c r="K5726" s="3" t="s">
        <v>17</v>
      </c>
      <c r="L5726" s="1" t="s">
        <v>47325</v>
      </c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1"/>
      <c r="AA5726" s="1" t="s">
        <v>11</v>
      </c>
      <c r="AB5726" s="3" t="s">
        <v>13</v>
      </c>
      <c r="AC5726" s="23" t="s">
        <v>37802</v>
      </c>
      <c r="AD5726" s="23" t="s">
        <v>43460</v>
      </c>
      <c r="AE5726" t="s">
        <v>35410</v>
      </c>
    </row>
    <row r="5727" spans="1:31" ht="14.25" customHeight="1">
      <c r="A5727" s="1">
        <v>5726</v>
      </c>
      <c r="B5727" s="9" t="s">
        <v>6</v>
      </c>
      <c r="C5727" s="1" t="s">
        <v>9645</v>
      </c>
      <c r="D5727" s="1" t="s">
        <v>1457</v>
      </c>
      <c r="E5727" s="1" t="s">
        <v>410</v>
      </c>
      <c r="F5727" s="1" t="s">
        <v>25533</v>
      </c>
      <c r="G5727" s="14">
        <v>9194449441</v>
      </c>
      <c r="H5727" s="1" t="s">
        <v>132</v>
      </c>
      <c r="I5727" s="1" t="s">
        <v>41</v>
      </c>
      <c r="J5727" s="1" t="s">
        <v>47297</v>
      </c>
      <c r="K5727" s="3" t="s">
        <v>17</v>
      </c>
      <c r="L5727" s="1" t="s">
        <v>47325</v>
      </c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1"/>
      <c r="AA5727" s="1" t="s">
        <v>16</v>
      </c>
      <c r="AB5727" s="3" t="s">
        <v>12</v>
      </c>
      <c r="AC5727" s="23" t="s">
        <v>37802</v>
      </c>
      <c r="AD5727" s="23" t="s">
        <v>42111</v>
      </c>
      <c r="AE5727" t="s">
        <v>35399</v>
      </c>
    </row>
    <row r="5728" spans="1:31" ht="14.25" customHeight="1">
      <c r="A5728" s="1">
        <v>5727</v>
      </c>
      <c r="B5728" s="9" t="s">
        <v>6</v>
      </c>
      <c r="C5728" s="1" t="s">
        <v>9651</v>
      </c>
      <c r="D5728" s="1" t="s">
        <v>9652</v>
      </c>
      <c r="E5728" s="1" t="s">
        <v>9653</v>
      </c>
      <c r="F5728" s="1" t="s">
        <v>9654</v>
      </c>
      <c r="G5728" s="14">
        <v>919999469149</v>
      </c>
      <c r="H5728" s="1" t="s">
        <v>8</v>
      </c>
      <c r="I5728" s="1" t="s">
        <v>41</v>
      </c>
      <c r="J5728" s="1" t="s">
        <v>47297</v>
      </c>
      <c r="K5728" s="3" t="s">
        <v>17</v>
      </c>
      <c r="L5728" s="1" t="s">
        <v>47325</v>
      </c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1"/>
      <c r="AA5728" s="1" t="s">
        <v>16</v>
      </c>
      <c r="AB5728" s="3" t="s">
        <v>12</v>
      </c>
      <c r="AC5728" s="23" t="s">
        <v>37802</v>
      </c>
      <c r="AD5728" s="23" t="s">
        <v>43461</v>
      </c>
      <c r="AE5728" t="s">
        <v>35399</v>
      </c>
    </row>
    <row r="5729" spans="1:31" ht="14.25" customHeight="1">
      <c r="A5729" s="1">
        <v>5728</v>
      </c>
      <c r="B5729" s="1" t="s">
        <v>54</v>
      </c>
      <c r="C5729" s="1" t="s">
        <v>9658</v>
      </c>
      <c r="D5729" s="1" t="s">
        <v>494</v>
      </c>
      <c r="E5729" s="1" t="s">
        <v>73</v>
      </c>
      <c r="F5729" s="1" t="s">
        <v>25537</v>
      </c>
      <c r="G5729" s="14">
        <v>919041416494</v>
      </c>
      <c r="H5729" s="1" t="s">
        <v>20</v>
      </c>
      <c r="I5729" s="1" t="s">
        <v>62</v>
      </c>
      <c r="J5729" s="1" t="s">
        <v>47297</v>
      </c>
      <c r="K5729" s="3" t="s">
        <v>17</v>
      </c>
      <c r="L5729" s="1" t="s">
        <v>47325</v>
      </c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1"/>
      <c r="AA5729" s="1" t="s">
        <v>16</v>
      </c>
      <c r="AB5729" s="3" t="s">
        <v>12</v>
      </c>
      <c r="AC5729" s="23" t="s">
        <v>37802</v>
      </c>
      <c r="AD5729" s="23" t="s">
        <v>43462</v>
      </c>
      <c r="AE5729" t="s">
        <v>35410</v>
      </c>
    </row>
    <row r="5730" spans="1:31" ht="14.25" customHeight="1">
      <c r="A5730" s="1">
        <v>5729</v>
      </c>
      <c r="B5730" s="1" t="s">
        <v>54</v>
      </c>
      <c r="C5730" s="1" t="s">
        <v>9669</v>
      </c>
      <c r="D5730" s="1" t="s">
        <v>723</v>
      </c>
      <c r="E5730" s="1" t="s">
        <v>131</v>
      </c>
      <c r="F5730" s="1" t="s">
        <v>25544</v>
      </c>
      <c r="G5730" s="14">
        <v>91914914960</v>
      </c>
      <c r="H5730" s="1" t="s">
        <v>8</v>
      </c>
      <c r="I5730" s="1" t="s">
        <v>62</v>
      </c>
      <c r="J5730" s="1" t="s">
        <v>47297</v>
      </c>
      <c r="K5730" s="3" t="s">
        <v>17</v>
      </c>
      <c r="L5730" s="1" t="s">
        <v>47325</v>
      </c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1"/>
      <c r="AA5730" s="1" t="s">
        <v>16</v>
      </c>
      <c r="AB5730" s="3" t="s">
        <v>12</v>
      </c>
      <c r="AC5730" s="23" t="s">
        <v>37802</v>
      </c>
      <c r="AD5730" s="23" t="s">
        <v>43463</v>
      </c>
      <c r="AE5730" t="s">
        <v>35394</v>
      </c>
    </row>
    <row r="5731" spans="1:31" ht="14.25" customHeight="1">
      <c r="A5731" s="1">
        <v>5730</v>
      </c>
      <c r="B5731" s="9" t="s">
        <v>6</v>
      </c>
      <c r="C5731" s="1" t="s">
        <v>9671</v>
      </c>
      <c r="D5731" s="1" t="s">
        <v>40</v>
      </c>
      <c r="E5731" s="1" t="s">
        <v>48</v>
      </c>
      <c r="F5731" s="1" t="s">
        <v>25546</v>
      </c>
      <c r="G5731" s="14">
        <v>919144401</v>
      </c>
      <c r="H5731" s="1" t="s">
        <v>20</v>
      </c>
      <c r="I5731" s="1" t="s">
        <v>9</v>
      </c>
      <c r="J5731" s="1" t="s">
        <v>47297</v>
      </c>
      <c r="K5731" s="3" t="s">
        <v>17</v>
      </c>
      <c r="L5731" s="1" t="s">
        <v>47325</v>
      </c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1"/>
      <c r="AA5731" s="1" t="s">
        <v>11</v>
      </c>
      <c r="AB5731" s="3" t="s">
        <v>538</v>
      </c>
      <c r="AC5731" s="23" t="s">
        <v>37802</v>
      </c>
      <c r="AD5731" s="23" t="s">
        <v>43464</v>
      </c>
      <c r="AE5731" t="s">
        <v>35399</v>
      </c>
    </row>
    <row r="5732" spans="1:31" ht="14.25" customHeight="1">
      <c r="A5732" s="1">
        <v>5731</v>
      </c>
      <c r="B5732" s="1" t="s">
        <v>54</v>
      </c>
      <c r="C5732" s="1" t="s">
        <v>9672</v>
      </c>
      <c r="D5732" s="1" t="s">
        <v>2709</v>
      </c>
      <c r="E5732" s="1" t="s">
        <v>73</v>
      </c>
      <c r="F5732" s="1" t="s">
        <v>25547</v>
      </c>
      <c r="G5732" s="14">
        <v>91446646460</v>
      </c>
      <c r="H5732" s="1" t="s">
        <v>8</v>
      </c>
      <c r="I5732" s="1" t="s">
        <v>62</v>
      </c>
      <c r="J5732" s="1" t="s">
        <v>47297</v>
      </c>
      <c r="K5732" s="3" t="s">
        <v>17</v>
      </c>
      <c r="L5732" s="1" t="s">
        <v>47325</v>
      </c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1"/>
      <c r="AA5732" s="1" t="s">
        <v>16</v>
      </c>
      <c r="AB5732" s="3" t="s">
        <v>12</v>
      </c>
      <c r="AC5732" s="23" t="s">
        <v>37802</v>
      </c>
      <c r="AD5732" s="23" t="s">
        <v>42931</v>
      </c>
      <c r="AE5732" t="s">
        <v>35394</v>
      </c>
    </row>
    <row r="5733" spans="1:31" ht="14.25" customHeight="1">
      <c r="A5733" s="1">
        <v>5732</v>
      </c>
      <c r="B5733" s="9" t="s">
        <v>6</v>
      </c>
      <c r="C5733" s="1" t="s">
        <v>9682</v>
      </c>
      <c r="D5733" s="1" t="s">
        <v>2135</v>
      </c>
      <c r="E5733" s="1" t="s">
        <v>36903</v>
      </c>
      <c r="F5733" s="1" t="s">
        <v>25553</v>
      </c>
      <c r="G5733" s="14">
        <v>919944464019</v>
      </c>
      <c r="H5733" s="1" t="s">
        <v>8</v>
      </c>
      <c r="I5733" s="1" t="s">
        <v>37779</v>
      </c>
      <c r="J5733" s="1" t="s">
        <v>47297</v>
      </c>
      <c r="K5733" s="3" t="s">
        <v>17</v>
      </c>
      <c r="L5733" s="1" t="s">
        <v>47325</v>
      </c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1"/>
      <c r="AA5733" s="1" t="s">
        <v>11</v>
      </c>
      <c r="AB5733" s="3" t="s">
        <v>13</v>
      </c>
      <c r="AC5733" s="23" t="s">
        <v>37802</v>
      </c>
      <c r="AD5733" s="23" t="s">
        <v>43465</v>
      </c>
      <c r="AE5733" t="s">
        <v>35410</v>
      </c>
    </row>
    <row r="5734" spans="1:31" ht="14.25" customHeight="1">
      <c r="A5734" s="1">
        <v>5733</v>
      </c>
      <c r="B5734" s="1" t="s">
        <v>54</v>
      </c>
      <c r="C5734" s="1" t="s">
        <v>9689</v>
      </c>
      <c r="D5734" s="1" t="s">
        <v>1010</v>
      </c>
      <c r="E5734" s="1" t="s">
        <v>90</v>
      </c>
      <c r="F5734" s="1" t="s">
        <v>25557</v>
      </c>
      <c r="G5734" s="14">
        <v>916966696644</v>
      </c>
      <c r="H5734" s="1" t="s">
        <v>15</v>
      </c>
      <c r="I5734" s="1" t="s">
        <v>62</v>
      </c>
      <c r="J5734" s="1" t="s">
        <v>47297</v>
      </c>
      <c r="K5734" s="3" t="s">
        <v>17</v>
      </c>
      <c r="L5734" s="1" t="s">
        <v>47325</v>
      </c>
      <c r="M5734" s="4" t="s">
        <v>42</v>
      </c>
      <c r="N5734" s="3" t="str">
        <f>J5734</f>
        <v>[&lt;30 Lacs -50 Lacs]</v>
      </c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1"/>
      <c r="AA5734" s="1" t="s">
        <v>16</v>
      </c>
      <c r="AB5734" s="3" t="s">
        <v>12</v>
      </c>
      <c r="AC5734" s="23" t="s">
        <v>37802</v>
      </c>
      <c r="AD5734" s="23" t="s">
        <v>43466</v>
      </c>
      <c r="AE5734" t="s">
        <v>35394</v>
      </c>
    </row>
    <row r="5735" spans="1:31" ht="14.25" customHeight="1">
      <c r="A5735" s="1">
        <v>5734</v>
      </c>
      <c r="B5735" s="9" t="s">
        <v>6</v>
      </c>
      <c r="C5735" s="1" t="s">
        <v>9725</v>
      </c>
      <c r="D5735" s="1" t="s">
        <v>58</v>
      </c>
      <c r="E5735" s="1" t="s">
        <v>139</v>
      </c>
      <c r="F5735" s="1" t="s">
        <v>25570</v>
      </c>
      <c r="G5735" s="14">
        <v>91991916616</v>
      </c>
      <c r="H5735" s="1" t="s">
        <v>20</v>
      </c>
      <c r="I5735" s="1" t="s">
        <v>9</v>
      </c>
      <c r="J5735" s="1" t="s">
        <v>47297</v>
      </c>
      <c r="K5735" s="3" t="s">
        <v>17</v>
      </c>
      <c r="L5735" s="1" t="s">
        <v>47325</v>
      </c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1"/>
      <c r="AA5735" s="1" t="s">
        <v>16</v>
      </c>
      <c r="AB5735" s="3" t="s">
        <v>12</v>
      </c>
      <c r="AC5735" s="23" t="s">
        <v>37802</v>
      </c>
      <c r="AD5735" s="23" t="s">
        <v>43467</v>
      </c>
      <c r="AE5735" t="s">
        <v>35409</v>
      </c>
    </row>
    <row r="5736" spans="1:31" ht="14.25" customHeight="1">
      <c r="A5736" s="1">
        <v>5735</v>
      </c>
      <c r="B5736" s="9" t="s">
        <v>6</v>
      </c>
      <c r="C5736" s="1" t="s">
        <v>9728</v>
      </c>
      <c r="D5736" s="1" t="s">
        <v>9729</v>
      </c>
      <c r="E5736" s="1" t="s">
        <v>3207</v>
      </c>
      <c r="F5736" s="1" t="s">
        <v>25571</v>
      </c>
      <c r="G5736" s="14">
        <v>9194666444</v>
      </c>
      <c r="H5736" s="1" t="s">
        <v>8</v>
      </c>
      <c r="I5736" s="1" t="s">
        <v>41</v>
      </c>
      <c r="J5736" s="1" t="s">
        <v>47297</v>
      </c>
      <c r="K5736" s="3" t="s">
        <v>213</v>
      </c>
      <c r="L5736" s="1" t="s">
        <v>47325</v>
      </c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1"/>
      <c r="AA5736" s="1" t="s">
        <v>16</v>
      </c>
      <c r="AB5736" s="3" t="s">
        <v>12</v>
      </c>
      <c r="AC5736" s="23" t="s">
        <v>37802</v>
      </c>
      <c r="AD5736" s="23" t="s">
        <v>43468</v>
      </c>
      <c r="AE5736" t="s">
        <v>35399</v>
      </c>
    </row>
    <row r="5737" spans="1:31" ht="14.25" customHeight="1">
      <c r="A5737" s="1">
        <v>5736</v>
      </c>
      <c r="B5737" s="1" t="s">
        <v>54</v>
      </c>
      <c r="C5737" s="1" t="s">
        <v>9730</v>
      </c>
      <c r="D5737" s="1" t="s">
        <v>1410</v>
      </c>
      <c r="E5737" s="1" t="s">
        <v>93</v>
      </c>
      <c r="F5737" s="1" t="s">
        <v>25572</v>
      </c>
      <c r="G5737" s="14">
        <v>919444646066</v>
      </c>
      <c r="H5737" s="1" t="s">
        <v>8</v>
      </c>
      <c r="I5737" s="1" t="s">
        <v>41</v>
      </c>
      <c r="J5737" s="1" t="s">
        <v>47297</v>
      </c>
      <c r="K5737" s="3" t="s">
        <v>17</v>
      </c>
      <c r="L5737" s="1" t="s">
        <v>47325</v>
      </c>
      <c r="M5737" s="4" t="s">
        <v>42</v>
      </c>
      <c r="N5737" s="3" t="str">
        <f>J5737</f>
        <v>[&lt;30 Lacs -50 Lacs]</v>
      </c>
      <c r="O5737" s="3" t="s">
        <v>27</v>
      </c>
      <c r="P5737" s="3" t="s">
        <v>47297</v>
      </c>
      <c r="Q5737" s="3"/>
      <c r="R5737" s="3"/>
      <c r="S5737" s="3"/>
      <c r="T5737" s="3"/>
      <c r="U5737" s="3"/>
      <c r="V5737" s="3"/>
      <c r="W5737" s="3"/>
      <c r="X5737" s="3"/>
      <c r="Y5737" s="3"/>
      <c r="Z5737" s="1"/>
      <c r="AA5737" s="1" t="s">
        <v>16</v>
      </c>
      <c r="AB5737" s="3" t="s">
        <v>12</v>
      </c>
      <c r="AC5737" s="23" t="s">
        <v>37802</v>
      </c>
      <c r="AD5737" s="23" t="s">
        <v>43469</v>
      </c>
      <c r="AE5737" t="s">
        <v>35409</v>
      </c>
    </row>
    <row r="5738" spans="1:31" ht="14.25" customHeight="1">
      <c r="A5738" s="1">
        <v>5737</v>
      </c>
      <c r="B5738" s="1" t="s">
        <v>54</v>
      </c>
      <c r="C5738" s="1" t="s">
        <v>9731</v>
      </c>
      <c r="D5738" s="1" t="s">
        <v>1240</v>
      </c>
      <c r="E5738" s="1" t="s">
        <v>480</v>
      </c>
      <c r="F5738" s="1" t="s">
        <v>25573</v>
      </c>
      <c r="G5738" s="14">
        <v>919664114444</v>
      </c>
      <c r="H5738" s="1" t="s">
        <v>20</v>
      </c>
      <c r="I5738" s="1" t="s">
        <v>41</v>
      </c>
      <c r="J5738" s="1" t="s">
        <v>47297</v>
      </c>
      <c r="K5738" s="3" t="s">
        <v>17</v>
      </c>
      <c r="L5738" s="1" t="s">
        <v>47325</v>
      </c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1"/>
      <c r="AA5738" s="1" t="s">
        <v>16</v>
      </c>
      <c r="AB5738" s="3" t="s">
        <v>12</v>
      </c>
      <c r="AC5738" s="23" t="s">
        <v>37802</v>
      </c>
      <c r="AD5738" s="23" t="s">
        <v>42941</v>
      </c>
      <c r="AE5738" t="s">
        <v>35410</v>
      </c>
    </row>
    <row r="5739" spans="1:31" ht="14.25" customHeight="1">
      <c r="A5739" s="1">
        <v>5738</v>
      </c>
      <c r="B5739" s="9" t="s">
        <v>6</v>
      </c>
      <c r="C5739" s="1" t="s">
        <v>9745</v>
      </c>
      <c r="D5739" s="1" t="s">
        <v>502</v>
      </c>
      <c r="E5739" s="1" t="s">
        <v>9727</v>
      </c>
      <c r="F5739" s="1" t="s">
        <v>9746</v>
      </c>
      <c r="G5739" s="14">
        <v>91946441696</v>
      </c>
      <c r="H5739" s="1" t="s">
        <v>15</v>
      </c>
      <c r="I5739" s="1" t="s">
        <v>41</v>
      </c>
      <c r="J5739" s="1" t="s">
        <v>47297</v>
      </c>
      <c r="K5739" s="3" t="s">
        <v>17</v>
      </c>
      <c r="L5739" s="1" t="s">
        <v>47325</v>
      </c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1"/>
      <c r="AA5739" s="1" t="s">
        <v>16</v>
      </c>
      <c r="AB5739" s="3" t="s">
        <v>12</v>
      </c>
      <c r="AC5739" s="23" t="s">
        <v>37802</v>
      </c>
      <c r="AD5739" s="23" t="s">
        <v>43470</v>
      </c>
      <c r="AE5739" t="s">
        <v>35410</v>
      </c>
    </row>
    <row r="5740" spans="1:31" ht="14.25" customHeight="1">
      <c r="A5740" s="1">
        <v>5739</v>
      </c>
      <c r="B5740" s="1" t="s">
        <v>54</v>
      </c>
      <c r="C5740" s="1" t="s">
        <v>9753</v>
      </c>
      <c r="D5740" s="1" t="s">
        <v>2921</v>
      </c>
      <c r="E5740" s="1" t="s">
        <v>141</v>
      </c>
      <c r="F5740" s="1" t="s">
        <v>25582</v>
      </c>
      <c r="G5740" s="14">
        <v>91416996164</v>
      </c>
      <c r="H5740" s="1" t="s">
        <v>20</v>
      </c>
      <c r="I5740" s="1" t="s">
        <v>41</v>
      </c>
      <c r="J5740" s="1" t="s">
        <v>47297</v>
      </c>
      <c r="K5740" s="3" t="s">
        <v>17</v>
      </c>
      <c r="L5740" s="1" t="s">
        <v>47325</v>
      </c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1"/>
      <c r="AA5740" s="1" t="s">
        <v>16</v>
      </c>
      <c r="AB5740" s="3" t="s">
        <v>12</v>
      </c>
      <c r="AC5740" s="23" t="s">
        <v>37802</v>
      </c>
      <c r="AD5740" s="23" t="s">
        <v>43471</v>
      </c>
      <c r="AE5740" t="s">
        <v>35394</v>
      </c>
    </row>
    <row r="5741" spans="1:31" ht="14.25" customHeight="1">
      <c r="A5741" s="1">
        <v>5740</v>
      </c>
      <c r="B5741" s="1" t="s">
        <v>54</v>
      </c>
      <c r="C5741" s="1" t="s">
        <v>9756</v>
      </c>
      <c r="D5741" s="1" t="s">
        <v>9757</v>
      </c>
      <c r="E5741" s="1" t="s">
        <v>139</v>
      </c>
      <c r="F5741" s="1" t="s">
        <v>32157</v>
      </c>
      <c r="G5741" s="14">
        <v>91994444969</v>
      </c>
      <c r="H5741" s="1" t="s">
        <v>8</v>
      </c>
      <c r="I5741" s="1" t="s">
        <v>62</v>
      </c>
      <c r="J5741" s="1" t="s">
        <v>47297</v>
      </c>
      <c r="K5741" s="3" t="s">
        <v>42</v>
      </c>
      <c r="L5741" s="1" t="s">
        <v>47325</v>
      </c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1"/>
      <c r="AA5741" s="1" t="s">
        <v>16</v>
      </c>
      <c r="AB5741" s="3" t="s">
        <v>12</v>
      </c>
      <c r="AC5741" s="23" t="s">
        <v>37802</v>
      </c>
      <c r="AD5741" s="23" t="s">
        <v>43472</v>
      </c>
      <c r="AE5741" t="s">
        <v>35410</v>
      </c>
    </row>
    <row r="5742" spans="1:31" ht="14.25" customHeight="1">
      <c r="A5742" s="1">
        <v>5741</v>
      </c>
      <c r="B5742" s="1" t="s">
        <v>54</v>
      </c>
      <c r="C5742" s="1" t="s">
        <v>9763</v>
      </c>
      <c r="D5742" s="1" t="s">
        <v>3211</v>
      </c>
      <c r="E5742" s="1" t="s">
        <v>9764</v>
      </c>
      <c r="F5742" s="1" t="s">
        <v>34302</v>
      </c>
      <c r="G5742" s="14">
        <v>914611909049</v>
      </c>
      <c r="H5742" s="1" t="s">
        <v>20</v>
      </c>
      <c r="I5742" s="1" t="s">
        <v>41</v>
      </c>
      <c r="J5742" s="1" t="s">
        <v>47297</v>
      </c>
      <c r="K5742" s="3" t="s">
        <v>17</v>
      </c>
      <c r="L5742" s="1" t="s">
        <v>47325</v>
      </c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1"/>
      <c r="AA5742" s="1" t="s">
        <v>11</v>
      </c>
      <c r="AB5742" s="3" t="s">
        <v>56</v>
      </c>
      <c r="AC5742" s="23" t="s">
        <v>37802</v>
      </c>
      <c r="AD5742" s="23" t="s">
        <v>43473</v>
      </c>
      <c r="AE5742" t="s">
        <v>35410</v>
      </c>
    </row>
    <row r="5743" spans="1:31" ht="14.25" customHeight="1">
      <c r="A5743" s="1">
        <v>5742</v>
      </c>
      <c r="B5743" s="9" t="s">
        <v>6</v>
      </c>
      <c r="C5743" s="1" t="s">
        <v>9783</v>
      </c>
      <c r="D5743" s="1" t="s">
        <v>102</v>
      </c>
      <c r="E5743" s="1" t="s">
        <v>318</v>
      </c>
      <c r="F5743" s="1" t="s">
        <v>25598</v>
      </c>
      <c r="G5743" s="14">
        <v>9164046694</v>
      </c>
      <c r="H5743" s="1" t="s">
        <v>37</v>
      </c>
      <c r="I5743" s="1" t="s">
        <v>41</v>
      </c>
      <c r="J5743" s="1" t="s">
        <v>47297</v>
      </c>
      <c r="K5743" s="3" t="s">
        <v>17</v>
      </c>
      <c r="L5743" s="1" t="s">
        <v>47325</v>
      </c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1"/>
      <c r="AA5743" s="1" t="s">
        <v>16</v>
      </c>
      <c r="AB5743" s="3" t="s">
        <v>12</v>
      </c>
      <c r="AC5743" s="23" t="s">
        <v>37802</v>
      </c>
      <c r="AD5743" s="23" t="s">
        <v>43474</v>
      </c>
      <c r="AE5743" t="s">
        <v>35394</v>
      </c>
    </row>
    <row r="5744" spans="1:31" ht="14.25" customHeight="1">
      <c r="A5744" s="1">
        <v>5743</v>
      </c>
      <c r="B5744" s="9" t="s">
        <v>6</v>
      </c>
      <c r="C5744" s="1" t="s">
        <v>9785</v>
      </c>
      <c r="D5744" s="1" t="s">
        <v>37628</v>
      </c>
      <c r="E5744" s="1" t="s">
        <v>4290</v>
      </c>
      <c r="F5744" s="1" t="s">
        <v>25599</v>
      </c>
      <c r="G5744" s="14">
        <v>91944640464</v>
      </c>
      <c r="H5744" s="1" t="s">
        <v>132</v>
      </c>
      <c r="I5744" s="1" t="s">
        <v>62</v>
      </c>
      <c r="J5744" s="1" t="s">
        <v>47297</v>
      </c>
      <c r="K5744" s="3" t="s">
        <v>17</v>
      </c>
      <c r="L5744" s="1" t="s">
        <v>47325</v>
      </c>
      <c r="M5744" s="4" t="s">
        <v>42</v>
      </c>
      <c r="N5744" s="3" t="str">
        <f>J5744</f>
        <v>[&lt;30 Lacs -50 Lacs]</v>
      </c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1"/>
      <c r="AA5744" s="1" t="s">
        <v>16</v>
      </c>
      <c r="AB5744" s="3" t="s">
        <v>12</v>
      </c>
      <c r="AC5744" s="23" t="s">
        <v>37802</v>
      </c>
      <c r="AD5744" s="23" t="s">
        <v>43475</v>
      </c>
      <c r="AE5744" t="s">
        <v>35409</v>
      </c>
    </row>
    <row r="5745" spans="1:31" ht="14.25" customHeight="1">
      <c r="A5745" s="1">
        <v>5744</v>
      </c>
      <c r="B5745" s="9" t="s">
        <v>6</v>
      </c>
      <c r="C5745" s="1" t="s">
        <v>9795</v>
      </c>
      <c r="D5745" s="1" t="s">
        <v>6406</v>
      </c>
      <c r="E5745" s="1" t="s">
        <v>80</v>
      </c>
      <c r="F5745" s="1" t="s">
        <v>25605</v>
      </c>
      <c r="G5745" s="14">
        <v>919919490100</v>
      </c>
      <c r="H5745" s="1" t="s">
        <v>132</v>
      </c>
      <c r="I5745" s="1" t="s">
        <v>41</v>
      </c>
      <c r="J5745" s="1" t="s">
        <v>47297</v>
      </c>
      <c r="K5745" s="3" t="s">
        <v>17</v>
      </c>
      <c r="L5745" s="1" t="s">
        <v>47325</v>
      </c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1"/>
      <c r="AA5745" s="1" t="s">
        <v>16</v>
      </c>
      <c r="AB5745" s="3" t="s">
        <v>12</v>
      </c>
      <c r="AC5745" s="23" t="s">
        <v>37802</v>
      </c>
      <c r="AD5745" s="23" t="s">
        <v>43476</v>
      </c>
      <c r="AE5745" t="s">
        <v>35394</v>
      </c>
    </row>
    <row r="5746" spans="1:31" ht="14.25" customHeight="1">
      <c r="A5746" s="1">
        <v>5745</v>
      </c>
      <c r="B5746" s="1" t="s">
        <v>54</v>
      </c>
      <c r="C5746" s="1" t="s">
        <v>9800</v>
      </c>
      <c r="D5746" s="1" t="s">
        <v>2709</v>
      </c>
      <c r="E5746" s="1" t="s">
        <v>6742</v>
      </c>
      <c r="F5746" s="1" t="s">
        <v>25606</v>
      </c>
      <c r="G5746" s="14">
        <v>919694044066</v>
      </c>
      <c r="H5746" s="1" t="s">
        <v>8</v>
      </c>
      <c r="I5746" s="1" t="s">
        <v>9</v>
      </c>
      <c r="J5746" s="1" t="s">
        <v>47297</v>
      </c>
      <c r="K5746" s="3" t="s">
        <v>17</v>
      </c>
      <c r="L5746" s="1" t="s">
        <v>47325</v>
      </c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1"/>
      <c r="AA5746" s="1" t="s">
        <v>16</v>
      </c>
      <c r="AB5746" s="3" t="s">
        <v>12</v>
      </c>
      <c r="AC5746" s="23" t="s">
        <v>37802</v>
      </c>
      <c r="AD5746" s="23" t="s">
        <v>43477</v>
      </c>
      <c r="AE5746" t="s">
        <v>35394</v>
      </c>
    </row>
    <row r="5747" spans="1:31" ht="14.25" customHeight="1">
      <c r="A5747" s="1">
        <v>5746</v>
      </c>
      <c r="B5747" s="1" t="s">
        <v>54</v>
      </c>
      <c r="C5747" s="1" t="s">
        <v>9801</v>
      </c>
      <c r="D5747" s="1" t="s">
        <v>3499</v>
      </c>
      <c r="E5747" s="1" t="s">
        <v>5661</v>
      </c>
      <c r="F5747" s="1" t="s">
        <v>25607</v>
      </c>
      <c r="G5747" s="14">
        <v>916964464444</v>
      </c>
      <c r="H5747" s="1" t="s">
        <v>132</v>
      </c>
      <c r="I5747" s="1" t="s">
        <v>41</v>
      </c>
      <c r="J5747" s="1" t="s">
        <v>47297</v>
      </c>
      <c r="K5747" s="3" t="s">
        <v>17</v>
      </c>
      <c r="L5747" s="1" t="s">
        <v>47325</v>
      </c>
      <c r="M5747" s="4" t="s">
        <v>42</v>
      </c>
      <c r="N5747" s="3" t="str">
        <f>J5747</f>
        <v>[&lt;30 Lacs -50 Lacs]</v>
      </c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1"/>
      <c r="AA5747" s="1" t="s">
        <v>16</v>
      </c>
      <c r="AB5747" s="3" t="s">
        <v>12</v>
      </c>
      <c r="AC5747" s="23" t="s">
        <v>37802</v>
      </c>
      <c r="AD5747" s="23" t="s">
        <v>43478</v>
      </c>
      <c r="AE5747" t="s">
        <v>35410</v>
      </c>
    </row>
    <row r="5748" spans="1:31" ht="14.25" customHeight="1">
      <c r="A5748" s="1">
        <v>5747</v>
      </c>
      <c r="B5748" s="1" t="s">
        <v>54</v>
      </c>
      <c r="C5748" s="1" t="s">
        <v>9824</v>
      </c>
      <c r="D5748" s="1" t="s">
        <v>959</v>
      </c>
      <c r="E5748" s="1" t="s">
        <v>1040</v>
      </c>
      <c r="F5748" s="1" t="s">
        <v>34305</v>
      </c>
      <c r="G5748" s="14">
        <v>9144961414</v>
      </c>
      <c r="H5748" s="1" t="s">
        <v>8</v>
      </c>
      <c r="I5748" s="1" t="s">
        <v>9</v>
      </c>
      <c r="J5748" s="1" t="s">
        <v>47297</v>
      </c>
      <c r="K5748" s="3" t="s">
        <v>17</v>
      </c>
      <c r="L5748" s="1" t="s">
        <v>47325</v>
      </c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1"/>
      <c r="AA5748" s="1" t="s">
        <v>11</v>
      </c>
      <c r="AB5748" s="3" t="s">
        <v>56</v>
      </c>
      <c r="AC5748" s="23" t="s">
        <v>37802</v>
      </c>
      <c r="AD5748" s="23" t="s">
        <v>43479</v>
      </c>
      <c r="AE5748" t="s">
        <v>35399</v>
      </c>
    </row>
    <row r="5749" spans="1:31" ht="14.25" customHeight="1">
      <c r="A5749" s="1">
        <v>5748</v>
      </c>
      <c r="B5749" s="9" t="s">
        <v>6</v>
      </c>
      <c r="C5749" s="1" t="s">
        <v>9829</v>
      </c>
      <c r="D5749" s="1" t="s">
        <v>9830</v>
      </c>
      <c r="E5749" s="1" t="s">
        <v>2782</v>
      </c>
      <c r="F5749" s="1" t="s">
        <v>32166</v>
      </c>
      <c r="G5749" s="14">
        <v>91914490400</v>
      </c>
      <c r="H5749" s="1" t="s">
        <v>20</v>
      </c>
      <c r="I5749" s="1" t="s">
        <v>62</v>
      </c>
      <c r="J5749" s="1" t="s">
        <v>47297</v>
      </c>
      <c r="K5749" s="3" t="s">
        <v>17</v>
      </c>
      <c r="L5749" s="1" t="s">
        <v>47325</v>
      </c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1"/>
      <c r="AA5749" s="1" t="s">
        <v>16</v>
      </c>
      <c r="AB5749" s="3" t="s">
        <v>12</v>
      </c>
      <c r="AC5749" s="23" t="s">
        <v>37802</v>
      </c>
      <c r="AD5749" s="23" t="s">
        <v>43480</v>
      </c>
      <c r="AE5749" t="s">
        <v>35410</v>
      </c>
    </row>
    <row r="5750" spans="1:31" ht="14.25" customHeight="1">
      <c r="A5750" s="1">
        <v>5749</v>
      </c>
      <c r="B5750" s="1" t="s">
        <v>54</v>
      </c>
      <c r="C5750" s="1" t="s">
        <v>9831</v>
      </c>
      <c r="D5750" s="1" t="s">
        <v>522</v>
      </c>
      <c r="E5750" s="1" t="s">
        <v>78</v>
      </c>
      <c r="F5750" s="1" t="s">
        <v>25625</v>
      </c>
      <c r="G5750" s="14">
        <v>91440096490</v>
      </c>
      <c r="H5750" s="1" t="s">
        <v>20</v>
      </c>
      <c r="I5750" s="1" t="s">
        <v>41</v>
      </c>
      <c r="J5750" s="1" t="s">
        <v>47297</v>
      </c>
      <c r="K5750" s="3" t="s">
        <v>17</v>
      </c>
      <c r="L5750" s="1" t="s">
        <v>47325</v>
      </c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1"/>
      <c r="AA5750" s="1" t="s">
        <v>16</v>
      </c>
      <c r="AB5750" s="3" t="s">
        <v>12</v>
      </c>
      <c r="AC5750" s="23" t="s">
        <v>37802</v>
      </c>
      <c r="AD5750" s="23" t="s">
        <v>43481</v>
      </c>
      <c r="AE5750" t="s">
        <v>35409</v>
      </c>
    </row>
    <row r="5751" spans="1:31" ht="14.25" customHeight="1">
      <c r="A5751" s="1">
        <v>5750</v>
      </c>
      <c r="B5751" s="1" t="s">
        <v>54</v>
      </c>
      <c r="C5751" s="1" t="s">
        <v>9848</v>
      </c>
      <c r="D5751" s="1" t="s">
        <v>1421</v>
      </c>
      <c r="E5751" s="1" t="s">
        <v>40</v>
      </c>
      <c r="F5751" s="1" t="s">
        <v>25635</v>
      </c>
      <c r="G5751" s="14">
        <v>919444069444</v>
      </c>
      <c r="H5751" s="1" t="s">
        <v>15</v>
      </c>
      <c r="I5751" s="1" t="s">
        <v>9</v>
      </c>
      <c r="J5751" s="1" t="s">
        <v>47297</v>
      </c>
      <c r="K5751" s="3" t="s">
        <v>17</v>
      </c>
      <c r="L5751" s="1" t="s">
        <v>47325</v>
      </c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1"/>
      <c r="AA5751" s="1" t="s">
        <v>11</v>
      </c>
      <c r="AB5751" s="3" t="s">
        <v>56</v>
      </c>
      <c r="AC5751" s="23" t="s">
        <v>37802</v>
      </c>
      <c r="AD5751" s="23" t="s">
        <v>43482</v>
      </c>
      <c r="AE5751" t="s">
        <v>35394</v>
      </c>
    </row>
    <row r="5752" spans="1:31" ht="14.25" customHeight="1">
      <c r="A5752" s="1">
        <v>5751</v>
      </c>
      <c r="B5752" s="9" t="s">
        <v>6</v>
      </c>
      <c r="C5752" s="1" t="s">
        <v>9854</v>
      </c>
      <c r="D5752" s="1" t="s">
        <v>9855</v>
      </c>
      <c r="E5752" s="1" t="s">
        <v>139</v>
      </c>
      <c r="F5752" s="1" t="s">
        <v>25640</v>
      </c>
      <c r="G5752" s="14">
        <v>91909994464</v>
      </c>
      <c r="H5752" s="1" t="s">
        <v>8</v>
      </c>
      <c r="I5752" s="1" t="s">
        <v>9</v>
      </c>
      <c r="J5752" s="1" t="s">
        <v>47297</v>
      </c>
      <c r="K5752" s="3" t="s">
        <v>17</v>
      </c>
      <c r="L5752" s="1" t="s">
        <v>47325</v>
      </c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1"/>
      <c r="AA5752" s="1" t="s">
        <v>11</v>
      </c>
      <c r="AB5752" s="3" t="s">
        <v>538</v>
      </c>
      <c r="AC5752" s="23" t="s">
        <v>37802</v>
      </c>
      <c r="AD5752" s="23" t="s">
        <v>43483</v>
      </c>
      <c r="AE5752" t="s">
        <v>35394</v>
      </c>
    </row>
    <row r="5753" spans="1:31" ht="14.25" customHeight="1">
      <c r="A5753" s="1">
        <v>5752</v>
      </c>
      <c r="B5753" s="9" t="s">
        <v>6</v>
      </c>
      <c r="C5753" s="1" t="s">
        <v>9858</v>
      </c>
      <c r="D5753" s="1" t="s">
        <v>1421</v>
      </c>
      <c r="E5753" s="1" t="s">
        <v>139</v>
      </c>
      <c r="F5753" s="1" t="s">
        <v>25641</v>
      </c>
      <c r="G5753" s="14">
        <v>919944641400</v>
      </c>
      <c r="H5753" s="1" t="s">
        <v>15</v>
      </c>
      <c r="I5753" s="1" t="s">
        <v>41</v>
      </c>
      <c r="J5753" s="1" t="s">
        <v>47297</v>
      </c>
      <c r="K5753" s="3" t="s">
        <v>178</v>
      </c>
      <c r="L5753" s="1" t="s">
        <v>47325</v>
      </c>
      <c r="M5753" s="3" t="s">
        <v>171</v>
      </c>
      <c r="N5753" s="3" t="str">
        <f>J5753</f>
        <v>[&lt;30 Lacs -50 Lacs]</v>
      </c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1"/>
      <c r="AA5753" s="1" t="s">
        <v>16</v>
      </c>
      <c r="AB5753" s="3" t="s">
        <v>12</v>
      </c>
      <c r="AC5753" s="23" t="s">
        <v>37802</v>
      </c>
      <c r="AD5753" s="23" t="s">
        <v>43484</v>
      </c>
      <c r="AE5753" t="s">
        <v>35410</v>
      </c>
    </row>
    <row r="5754" spans="1:31" ht="14.25" customHeight="1">
      <c r="A5754" s="1">
        <v>5753</v>
      </c>
      <c r="B5754" s="1" t="s">
        <v>54</v>
      </c>
      <c r="C5754" s="1" t="s">
        <v>9863</v>
      </c>
      <c r="D5754" s="1" t="s">
        <v>2233</v>
      </c>
      <c r="E5754" s="1" t="s">
        <v>5880</v>
      </c>
      <c r="F5754" s="1" t="s">
        <v>32169</v>
      </c>
      <c r="G5754" s="14">
        <v>914994940006</v>
      </c>
      <c r="H5754" s="1" t="s">
        <v>8</v>
      </c>
      <c r="I5754" s="1" t="s">
        <v>9</v>
      </c>
      <c r="J5754" s="1" t="s">
        <v>47297</v>
      </c>
      <c r="K5754" s="3" t="s">
        <v>17</v>
      </c>
      <c r="L5754" s="1" t="s">
        <v>47325</v>
      </c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1"/>
      <c r="AA5754" s="1" t="s">
        <v>11</v>
      </c>
      <c r="AB5754" s="3" t="s">
        <v>13</v>
      </c>
      <c r="AC5754" s="23" t="s">
        <v>37802</v>
      </c>
      <c r="AD5754" s="23" t="s">
        <v>43485</v>
      </c>
      <c r="AE5754" t="s">
        <v>35399</v>
      </c>
    </row>
    <row r="5755" spans="1:31" ht="14.25" customHeight="1">
      <c r="A5755" s="1">
        <v>5754</v>
      </c>
      <c r="B5755" s="9" t="s">
        <v>6</v>
      </c>
      <c r="C5755" s="1" t="s">
        <v>9868</v>
      </c>
      <c r="D5755" s="1" t="s">
        <v>39</v>
      </c>
      <c r="E5755" s="1" t="s">
        <v>139</v>
      </c>
      <c r="F5755" s="1" t="s">
        <v>25646</v>
      </c>
      <c r="G5755" s="14">
        <v>919409114666</v>
      </c>
      <c r="H5755" s="1" t="s">
        <v>8</v>
      </c>
      <c r="I5755" s="1" t="s">
        <v>41</v>
      </c>
      <c r="J5755" s="1" t="s">
        <v>47297</v>
      </c>
      <c r="K5755" s="3" t="s">
        <v>42</v>
      </c>
      <c r="L5755" s="1" t="s">
        <v>47325</v>
      </c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1"/>
      <c r="AA5755" s="1" t="s">
        <v>16</v>
      </c>
      <c r="AB5755" s="3" t="s">
        <v>12</v>
      </c>
      <c r="AC5755" s="23" t="s">
        <v>37802</v>
      </c>
      <c r="AD5755" s="23" t="s">
        <v>43486</v>
      </c>
      <c r="AE5755" t="s">
        <v>35410</v>
      </c>
    </row>
    <row r="5756" spans="1:31" ht="14.25" customHeight="1">
      <c r="A5756" s="1">
        <v>5755</v>
      </c>
      <c r="B5756" s="9" t="s">
        <v>6</v>
      </c>
      <c r="C5756" s="1" t="s">
        <v>9880</v>
      </c>
      <c r="D5756" s="1" t="s">
        <v>2414</v>
      </c>
      <c r="E5756" s="1" t="s">
        <v>40</v>
      </c>
      <c r="F5756" s="1" t="s">
        <v>25653</v>
      </c>
      <c r="G5756" s="14">
        <v>914160969064</v>
      </c>
      <c r="H5756" s="1" t="s">
        <v>132</v>
      </c>
      <c r="I5756" s="1" t="s">
        <v>41</v>
      </c>
      <c r="J5756" s="1" t="s">
        <v>47297</v>
      </c>
      <c r="K5756" s="3" t="s">
        <v>17</v>
      </c>
      <c r="L5756" s="1" t="s">
        <v>47325</v>
      </c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1"/>
      <c r="AA5756" s="1" t="s">
        <v>16</v>
      </c>
      <c r="AB5756" s="3" t="s">
        <v>12</v>
      </c>
      <c r="AC5756" s="23" t="s">
        <v>37802</v>
      </c>
      <c r="AD5756" s="23" t="s">
        <v>43487</v>
      </c>
      <c r="AE5756" t="s">
        <v>35394</v>
      </c>
    </row>
    <row r="5757" spans="1:31" ht="14.25" customHeight="1">
      <c r="A5757" s="1">
        <v>5756</v>
      </c>
      <c r="B5757" s="9" t="s">
        <v>6</v>
      </c>
      <c r="C5757" s="1" t="s">
        <v>9893</v>
      </c>
      <c r="D5757" s="1" t="s">
        <v>2586</v>
      </c>
      <c r="E5757" s="1" t="s">
        <v>9894</v>
      </c>
      <c r="F5757" s="1" t="s">
        <v>25661</v>
      </c>
      <c r="G5757" s="14">
        <v>91964696964</v>
      </c>
      <c r="H5757" s="1" t="s">
        <v>8</v>
      </c>
      <c r="I5757" s="1" t="s">
        <v>9</v>
      </c>
      <c r="J5757" s="1" t="s">
        <v>47297</v>
      </c>
      <c r="K5757" s="3" t="s">
        <v>17</v>
      </c>
      <c r="L5757" s="1" t="s">
        <v>47325</v>
      </c>
      <c r="M5757" s="4" t="s">
        <v>42</v>
      </c>
      <c r="N5757" s="3" t="str">
        <f>J5757</f>
        <v>[&lt;30 Lacs -50 Lacs]</v>
      </c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1"/>
      <c r="AA5757" s="1" t="s">
        <v>16</v>
      </c>
      <c r="AB5757" s="3" t="s">
        <v>12</v>
      </c>
      <c r="AC5757" s="23" t="s">
        <v>37802</v>
      </c>
      <c r="AD5757" s="23" t="s">
        <v>43488</v>
      </c>
      <c r="AE5757" t="s">
        <v>35399</v>
      </c>
    </row>
    <row r="5758" spans="1:31" ht="14.25" customHeight="1">
      <c r="A5758" s="1">
        <v>5757</v>
      </c>
      <c r="B5758" s="1" t="s">
        <v>54</v>
      </c>
      <c r="C5758" s="1" t="s">
        <v>9900</v>
      </c>
      <c r="D5758" s="1" t="s">
        <v>1209</v>
      </c>
      <c r="E5758" s="1" t="s">
        <v>40</v>
      </c>
      <c r="F5758" s="1" t="s">
        <v>25664</v>
      </c>
      <c r="G5758" s="14">
        <v>914400696499</v>
      </c>
      <c r="H5758" s="1" t="s">
        <v>20</v>
      </c>
      <c r="I5758" s="1" t="s">
        <v>41</v>
      </c>
      <c r="J5758" s="1" t="s">
        <v>47297</v>
      </c>
      <c r="K5758" s="3" t="s">
        <v>42</v>
      </c>
      <c r="L5758" s="1" t="s">
        <v>47325</v>
      </c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1"/>
      <c r="AA5758" s="1" t="s">
        <v>16</v>
      </c>
      <c r="AB5758" s="3" t="s">
        <v>12</v>
      </c>
      <c r="AC5758" s="23" t="s">
        <v>37802</v>
      </c>
      <c r="AD5758" s="23" t="s">
        <v>43489</v>
      </c>
      <c r="AE5758" t="s">
        <v>35399</v>
      </c>
    </row>
    <row r="5759" spans="1:31" ht="14.25" customHeight="1">
      <c r="A5759" s="1">
        <v>5758</v>
      </c>
      <c r="B5759" s="1" t="s">
        <v>54</v>
      </c>
      <c r="C5759" s="1" t="s">
        <v>9905</v>
      </c>
      <c r="D5759" s="1" t="s">
        <v>16119</v>
      </c>
      <c r="E5759" s="1" t="s">
        <v>36904</v>
      </c>
      <c r="F5759" s="1" t="s">
        <v>25666</v>
      </c>
      <c r="G5759" s="14">
        <v>9149066141</v>
      </c>
      <c r="H5759" s="1" t="s">
        <v>15</v>
      </c>
      <c r="I5759" s="1" t="s">
        <v>41</v>
      </c>
      <c r="J5759" s="1" t="s">
        <v>47297</v>
      </c>
      <c r="K5759" s="3" t="s">
        <v>17</v>
      </c>
      <c r="L5759" s="1" t="s">
        <v>47325</v>
      </c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1"/>
      <c r="AA5759" s="1" t="s">
        <v>16</v>
      </c>
      <c r="AB5759" s="3" t="s">
        <v>12</v>
      </c>
      <c r="AC5759" s="23" t="s">
        <v>37802</v>
      </c>
      <c r="AD5759" s="23" t="s">
        <v>43490</v>
      </c>
      <c r="AE5759" t="s">
        <v>35394</v>
      </c>
    </row>
    <row r="5760" spans="1:31" ht="14.25" customHeight="1">
      <c r="A5760" s="1">
        <v>5759</v>
      </c>
      <c r="B5760" s="1" t="s">
        <v>54</v>
      </c>
      <c r="C5760" s="1" t="s">
        <v>9910</v>
      </c>
      <c r="D5760" s="1" t="s">
        <v>636</v>
      </c>
      <c r="E5760" s="1" t="s">
        <v>40</v>
      </c>
      <c r="F5760" s="1" t="s">
        <v>25670</v>
      </c>
      <c r="G5760" s="14">
        <v>916609660</v>
      </c>
      <c r="H5760" s="1" t="s">
        <v>8</v>
      </c>
      <c r="I5760" s="1" t="s">
        <v>9</v>
      </c>
      <c r="J5760" s="1" t="s">
        <v>47297</v>
      </c>
      <c r="K5760" s="3" t="s">
        <v>17</v>
      </c>
      <c r="L5760" s="1" t="s">
        <v>47325</v>
      </c>
      <c r="M5760" s="4" t="s">
        <v>42</v>
      </c>
      <c r="N5760" s="3" t="str">
        <f t="shared" ref="N5760:N5761" si="168">J5760</f>
        <v>[&lt;30 Lacs -50 Lacs]</v>
      </c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1"/>
      <c r="AA5760" s="1" t="s">
        <v>16</v>
      </c>
      <c r="AB5760" s="3" t="s">
        <v>12</v>
      </c>
      <c r="AC5760" s="23" t="s">
        <v>37802</v>
      </c>
      <c r="AD5760" s="23" t="s">
        <v>43491</v>
      </c>
      <c r="AE5760" t="s">
        <v>35410</v>
      </c>
    </row>
    <row r="5761" spans="1:31" ht="14.25" customHeight="1">
      <c r="A5761" s="1">
        <v>5760</v>
      </c>
      <c r="B5761" s="1" t="s">
        <v>54</v>
      </c>
      <c r="C5761" s="1" t="s">
        <v>9925</v>
      </c>
      <c r="D5761" s="1" t="s">
        <v>9926</v>
      </c>
      <c r="E5761" s="1" t="s">
        <v>131</v>
      </c>
      <c r="F5761" s="1" t="s">
        <v>25677</v>
      </c>
      <c r="G5761" s="14">
        <v>916964990999</v>
      </c>
      <c r="H5761" s="1" t="s">
        <v>132</v>
      </c>
      <c r="I5761" s="1" t="s">
        <v>62</v>
      </c>
      <c r="J5761" s="1" t="s">
        <v>47297</v>
      </c>
      <c r="K5761" s="3" t="s">
        <v>63</v>
      </c>
      <c r="L5761" s="1" t="s">
        <v>47325</v>
      </c>
      <c r="M5761" s="3" t="s">
        <v>213</v>
      </c>
      <c r="N5761" s="3" t="str">
        <f t="shared" si="168"/>
        <v>[&lt;30 Lacs -50 Lacs]</v>
      </c>
      <c r="O5761" s="3" t="s">
        <v>17</v>
      </c>
      <c r="P5761" s="3" t="s">
        <v>47297</v>
      </c>
      <c r="Q5761" s="3" t="s">
        <v>42</v>
      </c>
      <c r="R5761" s="3" t="s">
        <v>47297</v>
      </c>
      <c r="S5761" s="3" t="s">
        <v>27</v>
      </c>
      <c r="T5761" s="3" t="s">
        <v>47297</v>
      </c>
      <c r="U5761" s="3" t="s">
        <v>117</v>
      </c>
      <c r="V5761" s="3" t="s">
        <v>47297</v>
      </c>
      <c r="W5761" s="3" t="s">
        <v>178</v>
      </c>
      <c r="X5761" s="3" t="s">
        <v>47297</v>
      </c>
      <c r="Y5761" s="3" t="s">
        <v>171</v>
      </c>
      <c r="Z5761" s="1" t="s">
        <v>47297</v>
      </c>
      <c r="AA5761" s="1" t="s">
        <v>16</v>
      </c>
      <c r="AB5761" s="3" t="s">
        <v>12</v>
      </c>
      <c r="AC5761" s="23" t="s">
        <v>37802</v>
      </c>
      <c r="AD5761" s="23" t="s">
        <v>43492</v>
      </c>
      <c r="AE5761" t="s">
        <v>35409</v>
      </c>
    </row>
    <row r="5762" spans="1:31" ht="14.25" customHeight="1">
      <c r="A5762" s="1">
        <v>5761</v>
      </c>
      <c r="B5762" s="9" t="s">
        <v>6</v>
      </c>
      <c r="C5762" s="1" t="s">
        <v>9929</v>
      </c>
      <c r="D5762" s="1" t="s">
        <v>2586</v>
      </c>
      <c r="E5762" s="1" t="s">
        <v>9930</v>
      </c>
      <c r="F5762" s="1" t="s">
        <v>25679</v>
      </c>
      <c r="G5762" s="14">
        <v>919144900</v>
      </c>
      <c r="H5762" s="1" t="s">
        <v>8</v>
      </c>
      <c r="I5762" s="1" t="s">
        <v>62</v>
      </c>
      <c r="J5762" s="1" t="s">
        <v>47297</v>
      </c>
      <c r="K5762" s="3" t="s">
        <v>17</v>
      </c>
      <c r="L5762" s="1" t="s">
        <v>47325</v>
      </c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1"/>
      <c r="AA5762" s="1" t="s">
        <v>11</v>
      </c>
      <c r="AB5762" s="3" t="s">
        <v>56</v>
      </c>
      <c r="AC5762" s="23" t="s">
        <v>37802</v>
      </c>
      <c r="AD5762" s="23" t="s">
        <v>43493</v>
      </c>
      <c r="AE5762" t="s">
        <v>35399</v>
      </c>
    </row>
    <row r="5763" spans="1:31" ht="14.25" customHeight="1">
      <c r="A5763" s="1">
        <v>5762</v>
      </c>
      <c r="B5763" s="9" t="s">
        <v>6</v>
      </c>
      <c r="C5763" s="1" t="s">
        <v>9931</v>
      </c>
      <c r="D5763" s="1" t="s">
        <v>1952</v>
      </c>
      <c r="E5763" s="1" t="s">
        <v>1670</v>
      </c>
      <c r="F5763" s="1" t="s">
        <v>25680</v>
      </c>
      <c r="G5763" s="14">
        <v>9199944969</v>
      </c>
      <c r="H5763" s="1" t="s">
        <v>15</v>
      </c>
      <c r="I5763" s="1" t="s">
        <v>33</v>
      </c>
      <c r="J5763" s="1" t="s">
        <v>47297</v>
      </c>
      <c r="K5763" s="3" t="s">
        <v>17</v>
      </c>
      <c r="L5763" s="1" t="s">
        <v>47325</v>
      </c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1"/>
      <c r="AA5763" s="1" t="s">
        <v>16</v>
      </c>
      <c r="AB5763" s="3" t="s">
        <v>12</v>
      </c>
      <c r="AC5763" s="23" t="s">
        <v>37802</v>
      </c>
      <c r="AD5763" s="23" t="s">
        <v>43494</v>
      </c>
      <c r="AE5763" t="s">
        <v>35394</v>
      </c>
    </row>
    <row r="5764" spans="1:31" ht="14.25" customHeight="1">
      <c r="A5764" s="1">
        <v>5763</v>
      </c>
      <c r="B5764" s="9" t="s">
        <v>6</v>
      </c>
      <c r="C5764" s="1" t="s">
        <v>9958</v>
      </c>
      <c r="D5764" s="1" t="s">
        <v>9959</v>
      </c>
      <c r="E5764" s="1" t="s">
        <v>558</v>
      </c>
      <c r="F5764" s="1" t="s">
        <v>25693</v>
      </c>
      <c r="G5764" s="14">
        <v>91944446444</v>
      </c>
      <c r="H5764" s="1" t="s">
        <v>8</v>
      </c>
      <c r="I5764" s="1" t="s">
        <v>41</v>
      </c>
      <c r="J5764" s="1" t="s">
        <v>47297</v>
      </c>
      <c r="K5764" s="3" t="s">
        <v>17</v>
      </c>
      <c r="L5764" s="1" t="s">
        <v>47325</v>
      </c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1"/>
      <c r="AA5764" s="1" t="s">
        <v>16</v>
      </c>
      <c r="AB5764" s="3" t="s">
        <v>12</v>
      </c>
      <c r="AC5764" s="23" t="s">
        <v>37802</v>
      </c>
      <c r="AD5764" s="23" t="s">
        <v>43495</v>
      </c>
      <c r="AE5764" t="s">
        <v>35409</v>
      </c>
    </row>
    <row r="5765" spans="1:31" ht="14.25" customHeight="1">
      <c r="A5765" s="1">
        <v>5764</v>
      </c>
      <c r="B5765" s="1" t="s">
        <v>54</v>
      </c>
      <c r="C5765" s="1" t="s">
        <v>9969</v>
      </c>
      <c r="D5765" s="1" t="s">
        <v>13259</v>
      </c>
      <c r="E5765" s="1" t="s">
        <v>139</v>
      </c>
      <c r="F5765" s="1" t="s">
        <v>25698</v>
      </c>
      <c r="G5765" s="14">
        <v>91914460460</v>
      </c>
      <c r="H5765" s="1" t="s">
        <v>20</v>
      </c>
      <c r="I5765" s="1" t="s">
        <v>33</v>
      </c>
      <c r="J5765" s="1" t="s">
        <v>47297</v>
      </c>
      <c r="K5765" s="3" t="s">
        <v>42</v>
      </c>
      <c r="L5765" s="1" t="s">
        <v>47325</v>
      </c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1"/>
      <c r="AA5765" s="1" t="s">
        <v>16</v>
      </c>
      <c r="AB5765" s="3" t="s">
        <v>12</v>
      </c>
      <c r="AC5765" s="23" t="s">
        <v>37802</v>
      </c>
      <c r="AD5765" s="23" t="s">
        <v>43496</v>
      </c>
      <c r="AE5765" t="s">
        <v>35409</v>
      </c>
    </row>
    <row r="5766" spans="1:31" ht="14.25" customHeight="1">
      <c r="A5766" s="1">
        <v>5765</v>
      </c>
      <c r="B5766" s="9" t="s">
        <v>6</v>
      </c>
      <c r="C5766" s="1" t="s">
        <v>9990</v>
      </c>
      <c r="D5766" s="1" t="s">
        <v>9991</v>
      </c>
      <c r="E5766" s="1" t="s">
        <v>9992</v>
      </c>
      <c r="F5766" s="1" t="s">
        <v>34319</v>
      </c>
      <c r="G5766" s="14">
        <v>916966494414</v>
      </c>
      <c r="H5766" s="1" t="s">
        <v>20</v>
      </c>
      <c r="I5766" s="1" t="s">
        <v>9</v>
      </c>
      <c r="J5766" s="1" t="s">
        <v>47297</v>
      </c>
      <c r="K5766" s="3" t="s">
        <v>17</v>
      </c>
      <c r="L5766" s="1" t="s">
        <v>47325</v>
      </c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1"/>
      <c r="AA5766" s="1" t="s">
        <v>16</v>
      </c>
      <c r="AB5766" s="3" t="s">
        <v>12</v>
      </c>
      <c r="AC5766" s="23" t="s">
        <v>37802</v>
      </c>
      <c r="AD5766" s="23" t="s">
        <v>43497</v>
      </c>
      <c r="AE5766" t="s">
        <v>35399</v>
      </c>
    </row>
    <row r="5767" spans="1:31" ht="14.25" customHeight="1">
      <c r="A5767" s="1">
        <v>5766</v>
      </c>
      <c r="B5767" s="1" t="s">
        <v>54</v>
      </c>
      <c r="C5767" s="1" t="s">
        <v>9996</v>
      </c>
      <c r="D5767" s="1" t="s">
        <v>2402</v>
      </c>
      <c r="E5767" s="1" t="s">
        <v>36905</v>
      </c>
      <c r="F5767" s="1" t="s">
        <v>9997</v>
      </c>
      <c r="G5767" s="14">
        <v>919614014641</v>
      </c>
      <c r="H5767" s="1" t="s">
        <v>15</v>
      </c>
      <c r="I5767" s="1" t="s">
        <v>62</v>
      </c>
      <c r="J5767" s="1" t="s">
        <v>47297</v>
      </c>
      <c r="K5767" s="3" t="s">
        <v>17</v>
      </c>
      <c r="L5767" s="1" t="s">
        <v>47325</v>
      </c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1"/>
      <c r="AA5767" s="1" t="s">
        <v>16</v>
      </c>
      <c r="AB5767" s="3" t="s">
        <v>12</v>
      </c>
      <c r="AC5767" s="23" t="s">
        <v>37802</v>
      </c>
      <c r="AD5767" s="23" t="s">
        <v>41911</v>
      </c>
      <c r="AE5767" t="s">
        <v>35394</v>
      </c>
    </row>
    <row r="5768" spans="1:31" ht="14.25" customHeight="1">
      <c r="A5768" s="1">
        <v>5767</v>
      </c>
      <c r="B5768" s="1" t="s">
        <v>54</v>
      </c>
      <c r="C5768" s="1" t="s">
        <v>9998</v>
      </c>
      <c r="D5768" s="1" t="s">
        <v>1631</v>
      </c>
      <c r="E5768" s="1" t="s">
        <v>774</v>
      </c>
      <c r="F5768" s="1" t="s">
        <v>32181</v>
      </c>
      <c r="G5768" s="14">
        <v>919919616049</v>
      </c>
      <c r="H5768" s="1" t="s">
        <v>37</v>
      </c>
      <c r="I5768" s="1" t="s">
        <v>62</v>
      </c>
      <c r="J5768" s="1" t="s">
        <v>47297</v>
      </c>
      <c r="K5768" s="3" t="s">
        <v>17</v>
      </c>
      <c r="L5768" s="1" t="s">
        <v>47325</v>
      </c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1"/>
      <c r="AA5768" s="1" t="s">
        <v>16</v>
      </c>
      <c r="AB5768" s="3" t="s">
        <v>12</v>
      </c>
      <c r="AC5768" s="23" t="s">
        <v>37802</v>
      </c>
      <c r="AD5768" s="23" t="s">
        <v>43498</v>
      </c>
      <c r="AE5768" t="s">
        <v>35410</v>
      </c>
    </row>
    <row r="5769" spans="1:31" ht="14.25" customHeight="1">
      <c r="A5769" s="1">
        <v>5768</v>
      </c>
      <c r="B5769" s="1" t="s">
        <v>54</v>
      </c>
      <c r="C5769" s="1" t="s">
        <v>10007</v>
      </c>
      <c r="D5769" s="1" t="s">
        <v>1263</v>
      </c>
      <c r="E5769" s="1" t="s">
        <v>40</v>
      </c>
      <c r="F5769" s="1" t="s">
        <v>25717</v>
      </c>
      <c r="G5769" s="14">
        <v>9169610409</v>
      </c>
      <c r="H5769" s="1" t="s">
        <v>8</v>
      </c>
      <c r="I5769" s="1" t="s">
        <v>9</v>
      </c>
      <c r="J5769" s="1" t="s">
        <v>47297</v>
      </c>
      <c r="K5769" s="3" t="s">
        <v>17</v>
      </c>
      <c r="L5769" s="1" t="s">
        <v>47325</v>
      </c>
      <c r="M5769" s="4" t="s">
        <v>42</v>
      </c>
      <c r="N5769" s="3" t="str">
        <f>J5769</f>
        <v>[&lt;30 Lacs -50 Lacs]</v>
      </c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1"/>
      <c r="AA5769" s="1" t="s">
        <v>16</v>
      </c>
      <c r="AB5769" s="3" t="s">
        <v>12</v>
      </c>
      <c r="AC5769" s="23" t="s">
        <v>37802</v>
      </c>
      <c r="AD5769" s="23" t="s">
        <v>42961</v>
      </c>
      <c r="AE5769" t="s">
        <v>35394</v>
      </c>
    </row>
    <row r="5770" spans="1:31" ht="14.25" customHeight="1">
      <c r="A5770" s="1">
        <v>5769</v>
      </c>
      <c r="B5770" s="9" t="s">
        <v>6</v>
      </c>
      <c r="C5770" s="1" t="s">
        <v>10013</v>
      </c>
      <c r="D5770" s="1" t="s">
        <v>841</v>
      </c>
      <c r="E5770" s="1" t="s">
        <v>724</v>
      </c>
      <c r="F5770" s="1" t="s">
        <v>32182</v>
      </c>
      <c r="G5770" s="14">
        <v>9169691941</v>
      </c>
      <c r="H5770" s="1" t="s">
        <v>15</v>
      </c>
      <c r="I5770" s="1" t="s">
        <v>9</v>
      </c>
      <c r="J5770" s="1" t="s">
        <v>47297</v>
      </c>
      <c r="K5770" s="3" t="s">
        <v>17</v>
      </c>
      <c r="L5770" s="1" t="s">
        <v>47325</v>
      </c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1"/>
      <c r="AA5770" s="1" t="s">
        <v>16</v>
      </c>
      <c r="AB5770" s="3" t="s">
        <v>12</v>
      </c>
      <c r="AC5770" s="23" t="s">
        <v>37802</v>
      </c>
      <c r="AD5770" s="23" t="s">
        <v>43499</v>
      </c>
      <c r="AE5770" t="s">
        <v>35410</v>
      </c>
    </row>
    <row r="5771" spans="1:31" ht="14.25" customHeight="1">
      <c r="A5771" s="1">
        <v>5770</v>
      </c>
      <c r="B5771" s="9" t="s">
        <v>6</v>
      </c>
      <c r="C5771" s="1" t="s">
        <v>10020</v>
      </c>
      <c r="D5771" s="1" t="s">
        <v>1567</v>
      </c>
      <c r="E5771" s="1" t="s">
        <v>1725</v>
      </c>
      <c r="F5771" s="1" t="s">
        <v>34324</v>
      </c>
      <c r="G5771" s="14">
        <v>9196414491</v>
      </c>
      <c r="H5771" s="1" t="s">
        <v>15</v>
      </c>
      <c r="I5771" s="1" t="s">
        <v>41</v>
      </c>
      <c r="J5771" s="1" t="s">
        <v>47297</v>
      </c>
      <c r="K5771" s="3" t="s">
        <v>42</v>
      </c>
      <c r="L5771" s="1" t="s">
        <v>47325</v>
      </c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1"/>
      <c r="AA5771" s="1" t="s">
        <v>16</v>
      </c>
      <c r="AB5771" s="3" t="s">
        <v>12</v>
      </c>
      <c r="AC5771" s="23" t="s">
        <v>37802</v>
      </c>
      <c r="AD5771" s="23" t="s">
        <v>43500</v>
      </c>
      <c r="AE5771" t="s">
        <v>35409</v>
      </c>
    </row>
    <row r="5772" spans="1:31" ht="14.25" customHeight="1">
      <c r="A5772" s="1">
        <v>5771</v>
      </c>
      <c r="B5772" s="9" t="s">
        <v>6</v>
      </c>
      <c r="C5772" s="1" t="s">
        <v>10023</v>
      </c>
      <c r="D5772" s="1" t="s">
        <v>5847</v>
      </c>
      <c r="E5772" s="1" t="s">
        <v>40</v>
      </c>
      <c r="F5772" s="1" t="s">
        <v>10024</v>
      </c>
      <c r="G5772" s="14">
        <v>919904014419</v>
      </c>
      <c r="H5772" s="1" t="s">
        <v>8</v>
      </c>
      <c r="I5772" s="1" t="s">
        <v>41</v>
      </c>
      <c r="J5772" s="1" t="s">
        <v>47297</v>
      </c>
      <c r="K5772" s="3" t="s">
        <v>42</v>
      </c>
      <c r="L5772" s="1" t="s">
        <v>47325</v>
      </c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1"/>
      <c r="AA5772" s="1" t="s">
        <v>16</v>
      </c>
      <c r="AB5772" s="3" t="s">
        <v>12</v>
      </c>
      <c r="AC5772" s="23" t="s">
        <v>37802</v>
      </c>
      <c r="AD5772" s="23" t="s">
        <v>43501</v>
      </c>
      <c r="AE5772" t="s">
        <v>35410</v>
      </c>
    </row>
    <row r="5773" spans="1:31" ht="14.25" customHeight="1">
      <c r="A5773" s="1">
        <v>5772</v>
      </c>
      <c r="B5773" s="1" t="s">
        <v>54</v>
      </c>
      <c r="C5773" s="1" t="s">
        <v>10027</v>
      </c>
      <c r="D5773" s="1" t="s">
        <v>1224</v>
      </c>
      <c r="E5773" s="1" t="s">
        <v>40</v>
      </c>
      <c r="F5773" s="1" t="s">
        <v>25727</v>
      </c>
      <c r="G5773" s="14">
        <v>91969440640</v>
      </c>
      <c r="H5773" s="1" t="s">
        <v>20</v>
      </c>
      <c r="I5773" s="1" t="s">
        <v>41</v>
      </c>
      <c r="J5773" s="1" t="s">
        <v>47297</v>
      </c>
      <c r="K5773" s="3" t="s">
        <v>27</v>
      </c>
      <c r="L5773" s="1" t="s">
        <v>47325</v>
      </c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1"/>
      <c r="AA5773" s="1" t="s">
        <v>16</v>
      </c>
      <c r="AB5773" s="3" t="s">
        <v>12</v>
      </c>
      <c r="AC5773" s="23" t="s">
        <v>37802</v>
      </c>
      <c r="AD5773" s="23" t="s">
        <v>43502</v>
      </c>
      <c r="AE5773" t="s">
        <v>35410</v>
      </c>
    </row>
    <row r="5774" spans="1:31" ht="14.25" customHeight="1">
      <c r="A5774" s="1">
        <v>5773</v>
      </c>
      <c r="B5774" s="1" t="s">
        <v>54</v>
      </c>
      <c r="C5774" s="1" t="s">
        <v>10033</v>
      </c>
      <c r="D5774" s="1" t="s">
        <v>3465</v>
      </c>
      <c r="E5774" s="1" t="s">
        <v>1577</v>
      </c>
      <c r="F5774" s="1" t="s">
        <v>25730</v>
      </c>
      <c r="G5774" s="14">
        <v>919449019194</v>
      </c>
      <c r="H5774" s="1" t="s">
        <v>15</v>
      </c>
      <c r="I5774" s="1" t="s">
        <v>9</v>
      </c>
      <c r="J5774" s="1" t="s">
        <v>47297</v>
      </c>
      <c r="K5774" s="3" t="s">
        <v>17</v>
      </c>
      <c r="L5774" s="1" t="s">
        <v>47325</v>
      </c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1"/>
      <c r="AA5774" s="1" t="s">
        <v>11</v>
      </c>
      <c r="AB5774" s="3" t="s">
        <v>538</v>
      </c>
      <c r="AC5774" s="23" t="s">
        <v>37802</v>
      </c>
      <c r="AD5774" s="23" t="s">
        <v>43503</v>
      </c>
      <c r="AE5774" t="s">
        <v>35394</v>
      </c>
    </row>
    <row r="5775" spans="1:31" ht="14.25" customHeight="1">
      <c r="A5775" s="1">
        <v>5774</v>
      </c>
      <c r="B5775" s="1" t="s">
        <v>54</v>
      </c>
      <c r="C5775" s="1" t="s">
        <v>10037</v>
      </c>
      <c r="D5775" s="1" t="s">
        <v>1305</v>
      </c>
      <c r="E5775" s="1" t="s">
        <v>8241</v>
      </c>
      <c r="F5775" s="1" t="s">
        <v>25733</v>
      </c>
      <c r="G5775" s="14">
        <v>919446414914</v>
      </c>
      <c r="H5775" s="1" t="s">
        <v>8</v>
      </c>
      <c r="I5775" s="1" t="s">
        <v>62</v>
      </c>
      <c r="J5775" s="1" t="s">
        <v>47297</v>
      </c>
      <c r="K5775" s="3" t="s">
        <v>42</v>
      </c>
      <c r="L5775" s="1" t="s">
        <v>47325</v>
      </c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1"/>
      <c r="AA5775" s="1" t="s">
        <v>16</v>
      </c>
      <c r="AB5775" s="3" t="s">
        <v>12</v>
      </c>
      <c r="AC5775" s="23" t="s">
        <v>37802</v>
      </c>
      <c r="AD5775" s="23" t="s">
        <v>43504</v>
      </c>
      <c r="AE5775" t="s">
        <v>35399</v>
      </c>
    </row>
    <row r="5776" spans="1:31" ht="14.25" customHeight="1">
      <c r="A5776" s="1">
        <v>5775</v>
      </c>
      <c r="B5776" s="9" t="s">
        <v>6</v>
      </c>
      <c r="C5776" s="1" t="s">
        <v>10044</v>
      </c>
      <c r="D5776" s="1" t="s">
        <v>1356</v>
      </c>
      <c r="E5776" s="1" t="s">
        <v>10045</v>
      </c>
      <c r="F5776" s="1" t="s">
        <v>25737</v>
      </c>
      <c r="G5776" s="14">
        <v>91944699164</v>
      </c>
      <c r="H5776" s="1" t="s">
        <v>15</v>
      </c>
      <c r="I5776" s="1" t="s">
        <v>62</v>
      </c>
      <c r="J5776" s="1" t="s">
        <v>47297</v>
      </c>
      <c r="K5776" s="3" t="s">
        <v>42</v>
      </c>
      <c r="L5776" s="1" t="s">
        <v>47325</v>
      </c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1"/>
      <c r="AA5776" s="1" t="s">
        <v>16</v>
      </c>
      <c r="AB5776" s="3" t="s">
        <v>12</v>
      </c>
      <c r="AC5776" s="23" t="s">
        <v>37802</v>
      </c>
      <c r="AD5776" s="23" t="s">
        <v>43505</v>
      </c>
      <c r="AE5776" t="s">
        <v>35410</v>
      </c>
    </row>
    <row r="5777" spans="1:31" ht="14.25" customHeight="1">
      <c r="A5777" s="1">
        <v>5776</v>
      </c>
      <c r="B5777" s="1" t="s">
        <v>54</v>
      </c>
      <c r="C5777" s="1" t="s">
        <v>10046</v>
      </c>
      <c r="D5777" s="1" t="s">
        <v>2359</v>
      </c>
      <c r="E5777" s="1" t="s">
        <v>724</v>
      </c>
      <c r="F5777" s="1" t="s">
        <v>25738</v>
      </c>
      <c r="G5777" s="14">
        <v>914906199649</v>
      </c>
      <c r="H5777" s="1" t="s">
        <v>8</v>
      </c>
      <c r="I5777" s="1" t="s">
        <v>41</v>
      </c>
      <c r="J5777" s="1" t="s">
        <v>47297</v>
      </c>
      <c r="K5777" s="3" t="s">
        <v>17</v>
      </c>
      <c r="L5777" s="1" t="s">
        <v>47325</v>
      </c>
      <c r="M5777" s="4" t="s">
        <v>42</v>
      </c>
      <c r="N5777" s="3" t="str">
        <f>J5777</f>
        <v>[&lt;30 Lacs -50 Lacs]</v>
      </c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1"/>
      <c r="AA5777" s="1" t="s">
        <v>16</v>
      </c>
      <c r="AB5777" s="3" t="s">
        <v>12</v>
      </c>
      <c r="AC5777" s="23" t="s">
        <v>37802</v>
      </c>
      <c r="AD5777" s="23" t="s">
        <v>43506</v>
      </c>
      <c r="AE5777" t="s">
        <v>35394</v>
      </c>
    </row>
    <row r="5778" spans="1:31" ht="14.25" customHeight="1">
      <c r="A5778" s="1">
        <v>5777</v>
      </c>
      <c r="B5778" s="9" t="s">
        <v>6</v>
      </c>
      <c r="C5778" s="1" t="s">
        <v>10047</v>
      </c>
      <c r="D5778" s="1" t="s">
        <v>3356</v>
      </c>
      <c r="E5778" s="1" t="s">
        <v>10048</v>
      </c>
      <c r="F5778" s="1" t="s">
        <v>32187</v>
      </c>
      <c r="G5778" s="14">
        <v>919944940004</v>
      </c>
      <c r="H5778" s="1" t="s">
        <v>8</v>
      </c>
      <c r="I5778" s="1" t="s">
        <v>9</v>
      </c>
      <c r="J5778" s="1" t="s">
        <v>47297</v>
      </c>
      <c r="K5778" s="3" t="s">
        <v>42</v>
      </c>
      <c r="L5778" s="1" t="s">
        <v>47325</v>
      </c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1"/>
      <c r="AA5778" s="1" t="s">
        <v>16</v>
      </c>
      <c r="AB5778" s="3" t="s">
        <v>12</v>
      </c>
      <c r="AC5778" s="23" t="s">
        <v>37802</v>
      </c>
      <c r="AD5778" s="23" t="s">
        <v>43507</v>
      </c>
      <c r="AE5778" t="s">
        <v>35394</v>
      </c>
    </row>
    <row r="5779" spans="1:31" ht="14.25" customHeight="1">
      <c r="A5779" s="1">
        <v>5778</v>
      </c>
      <c r="B5779" s="9" t="s">
        <v>6</v>
      </c>
      <c r="C5779" s="1" t="s">
        <v>10052</v>
      </c>
      <c r="D5779" s="1" t="s">
        <v>230</v>
      </c>
      <c r="E5779" s="1" t="s">
        <v>10053</v>
      </c>
      <c r="F5779" s="1" t="s">
        <v>34326</v>
      </c>
      <c r="G5779" s="14">
        <v>9194949499</v>
      </c>
      <c r="H5779" s="1" t="s">
        <v>20</v>
      </c>
      <c r="I5779" s="1" t="s">
        <v>62</v>
      </c>
      <c r="J5779" s="1" t="s">
        <v>47297</v>
      </c>
      <c r="K5779" s="3" t="s">
        <v>17</v>
      </c>
      <c r="L5779" s="1" t="s">
        <v>47325</v>
      </c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1"/>
      <c r="AA5779" s="1" t="s">
        <v>16</v>
      </c>
      <c r="AB5779" s="3" t="s">
        <v>12</v>
      </c>
      <c r="AC5779" s="23" t="s">
        <v>37802</v>
      </c>
      <c r="AD5779" s="23" t="s">
        <v>39688</v>
      </c>
      <c r="AE5779" t="s">
        <v>35399</v>
      </c>
    </row>
    <row r="5780" spans="1:31" ht="14.25" customHeight="1">
      <c r="A5780" s="1">
        <v>5779</v>
      </c>
      <c r="B5780" s="1" t="s">
        <v>54</v>
      </c>
      <c r="C5780" s="1" t="s">
        <v>10054</v>
      </c>
      <c r="D5780" s="1" t="s">
        <v>35769</v>
      </c>
      <c r="E5780" s="1" t="s">
        <v>36906</v>
      </c>
      <c r="F5780" s="1" t="s">
        <v>25740</v>
      </c>
      <c r="G5780" s="14">
        <v>91914961409</v>
      </c>
      <c r="H5780" s="1" t="s">
        <v>15</v>
      </c>
      <c r="I5780" s="1" t="s">
        <v>41</v>
      </c>
      <c r="J5780" s="1" t="s">
        <v>47297</v>
      </c>
      <c r="K5780" s="3" t="s">
        <v>17</v>
      </c>
      <c r="L5780" s="1" t="s">
        <v>47325</v>
      </c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1"/>
      <c r="AA5780" s="1" t="s">
        <v>16</v>
      </c>
      <c r="AB5780" s="3" t="s">
        <v>12</v>
      </c>
      <c r="AC5780" s="23" t="s">
        <v>37802</v>
      </c>
      <c r="AD5780" s="23" t="s">
        <v>40098</v>
      </c>
      <c r="AE5780" t="s">
        <v>35409</v>
      </c>
    </row>
    <row r="5781" spans="1:31" ht="14.25" customHeight="1">
      <c r="A5781" s="1">
        <v>5780</v>
      </c>
      <c r="B5781" s="1" t="s">
        <v>54</v>
      </c>
      <c r="C5781" s="1" t="s">
        <v>10056</v>
      </c>
      <c r="D5781" s="1" t="s">
        <v>959</v>
      </c>
      <c r="E5781" s="1" t="s">
        <v>224</v>
      </c>
      <c r="F5781" s="1" t="s">
        <v>34328</v>
      </c>
      <c r="G5781" s="14">
        <v>91991961999</v>
      </c>
      <c r="H5781" s="1" t="s">
        <v>20</v>
      </c>
      <c r="I5781" s="1" t="s">
        <v>41</v>
      </c>
      <c r="J5781" s="1" t="s">
        <v>47297</v>
      </c>
      <c r="K5781" s="3" t="s">
        <v>42</v>
      </c>
      <c r="L5781" s="1" t="s">
        <v>47325</v>
      </c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1"/>
      <c r="AA5781" s="1" t="s">
        <v>16</v>
      </c>
      <c r="AB5781" s="3" t="s">
        <v>12</v>
      </c>
      <c r="AC5781" s="23" t="s">
        <v>37802</v>
      </c>
      <c r="AD5781" s="23" t="s">
        <v>43508</v>
      </c>
      <c r="AE5781" t="s">
        <v>35410</v>
      </c>
    </row>
    <row r="5782" spans="1:31" ht="14.25" customHeight="1">
      <c r="A5782" s="1">
        <v>5781</v>
      </c>
      <c r="B5782" s="9" t="s">
        <v>6</v>
      </c>
      <c r="C5782" s="1" t="s">
        <v>10058</v>
      </c>
      <c r="D5782" s="1" t="s">
        <v>2337</v>
      </c>
      <c r="E5782" s="1" t="s">
        <v>881</v>
      </c>
      <c r="F5782" s="1" t="s">
        <v>25741</v>
      </c>
      <c r="G5782" s="14">
        <v>91440499969</v>
      </c>
      <c r="H5782" s="1" t="s">
        <v>15</v>
      </c>
      <c r="I5782" s="1" t="s">
        <v>9</v>
      </c>
      <c r="J5782" s="1" t="s">
        <v>47297</v>
      </c>
      <c r="K5782" s="3" t="s">
        <v>17</v>
      </c>
      <c r="L5782" s="1" t="s">
        <v>47325</v>
      </c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1"/>
      <c r="AA5782" s="1" t="s">
        <v>11</v>
      </c>
      <c r="AB5782" s="3" t="s">
        <v>274</v>
      </c>
      <c r="AC5782" s="23" t="s">
        <v>37802</v>
      </c>
      <c r="AD5782" s="23" t="s">
        <v>43509</v>
      </c>
      <c r="AE5782" t="s">
        <v>35409</v>
      </c>
    </row>
    <row r="5783" spans="1:31" ht="14.25" customHeight="1">
      <c r="A5783" s="1">
        <v>5782</v>
      </c>
      <c r="B5783" s="9" t="s">
        <v>6</v>
      </c>
      <c r="C5783" s="1" t="s">
        <v>10059</v>
      </c>
      <c r="D5783" s="1" t="s">
        <v>1169</v>
      </c>
      <c r="E5783" s="1" t="s">
        <v>40</v>
      </c>
      <c r="F5783" s="1" t="s">
        <v>25742</v>
      </c>
      <c r="G5783" s="14">
        <v>91416010969</v>
      </c>
      <c r="H5783" s="1" t="s">
        <v>15</v>
      </c>
      <c r="I5783" s="1" t="s">
        <v>107</v>
      </c>
      <c r="J5783" s="1" t="s">
        <v>47297</v>
      </c>
      <c r="K5783" s="3" t="s">
        <v>17</v>
      </c>
      <c r="L5783" s="1" t="s">
        <v>47325</v>
      </c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1"/>
      <c r="AA5783" s="1" t="s">
        <v>16</v>
      </c>
      <c r="AB5783" s="3" t="s">
        <v>12</v>
      </c>
      <c r="AC5783" s="23" t="s">
        <v>37802</v>
      </c>
      <c r="AD5783" s="23" t="s">
        <v>43510</v>
      </c>
      <c r="AE5783" t="s">
        <v>35409</v>
      </c>
    </row>
    <row r="5784" spans="1:31" ht="14.25" customHeight="1">
      <c r="A5784" s="1">
        <v>5783</v>
      </c>
      <c r="B5784" s="1" t="s">
        <v>54</v>
      </c>
      <c r="C5784" s="1" t="s">
        <v>10065</v>
      </c>
      <c r="D5784" s="1" t="s">
        <v>1126</v>
      </c>
      <c r="E5784" s="1" t="s">
        <v>447</v>
      </c>
      <c r="F5784" s="1" t="s">
        <v>25746</v>
      </c>
      <c r="G5784" s="14">
        <v>919016149104</v>
      </c>
      <c r="H5784" s="1" t="s">
        <v>8</v>
      </c>
      <c r="I5784" s="1" t="s">
        <v>41</v>
      </c>
      <c r="J5784" s="1" t="s">
        <v>47297</v>
      </c>
      <c r="K5784" s="3" t="s">
        <v>17</v>
      </c>
      <c r="L5784" s="1" t="s">
        <v>47325</v>
      </c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1"/>
      <c r="AA5784" s="1" t="s">
        <v>16</v>
      </c>
      <c r="AB5784" s="3" t="s">
        <v>12</v>
      </c>
      <c r="AC5784" s="23" t="s">
        <v>37802</v>
      </c>
      <c r="AD5784" s="23" t="s">
        <v>43511</v>
      </c>
      <c r="AE5784" t="s">
        <v>35394</v>
      </c>
    </row>
    <row r="5785" spans="1:31" ht="14.25" customHeight="1">
      <c r="A5785" s="1">
        <v>5784</v>
      </c>
      <c r="B5785" s="9" t="s">
        <v>6</v>
      </c>
      <c r="C5785" s="1" t="s">
        <v>10077</v>
      </c>
      <c r="D5785" s="1" t="s">
        <v>4417</v>
      </c>
      <c r="E5785" s="1" t="s">
        <v>102</v>
      </c>
      <c r="F5785" s="1" t="s">
        <v>25756</v>
      </c>
      <c r="G5785" s="14">
        <v>919614114909</v>
      </c>
      <c r="H5785" s="1" t="s">
        <v>37</v>
      </c>
      <c r="I5785" s="1" t="s">
        <v>41</v>
      </c>
      <c r="J5785" s="1" t="s">
        <v>47297</v>
      </c>
      <c r="K5785" s="3" t="s">
        <v>17</v>
      </c>
      <c r="L5785" s="1" t="s">
        <v>47325</v>
      </c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1"/>
      <c r="AA5785" s="1" t="s">
        <v>16</v>
      </c>
      <c r="AB5785" s="3" t="s">
        <v>12</v>
      </c>
      <c r="AC5785" s="23" t="s">
        <v>37802</v>
      </c>
      <c r="AD5785" s="23" t="s">
        <v>43512</v>
      </c>
      <c r="AE5785" t="s">
        <v>35410</v>
      </c>
    </row>
    <row r="5786" spans="1:31" ht="14.25" customHeight="1">
      <c r="A5786" s="1">
        <v>5785</v>
      </c>
      <c r="B5786" s="9" t="s">
        <v>6</v>
      </c>
      <c r="C5786" s="1" t="s">
        <v>10089</v>
      </c>
      <c r="D5786" s="1" t="s">
        <v>2402</v>
      </c>
      <c r="E5786" s="1" t="s">
        <v>10090</v>
      </c>
      <c r="F5786" s="1" t="s">
        <v>25763</v>
      </c>
      <c r="G5786" s="14">
        <v>91449464190</v>
      </c>
      <c r="H5786" s="1" t="s">
        <v>20</v>
      </c>
      <c r="I5786" s="1" t="s">
        <v>41</v>
      </c>
      <c r="J5786" s="1" t="s">
        <v>47297</v>
      </c>
      <c r="K5786" s="3" t="s">
        <v>17</v>
      </c>
      <c r="L5786" s="1" t="s">
        <v>47325</v>
      </c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1"/>
      <c r="AA5786" s="1" t="s">
        <v>16</v>
      </c>
      <c r="AB5786" s="3" t="s">
        <v>12</v>
      </c>
      <c r="AC5786" s="23" t="s">
        <v>37802</v>
      </c>
      <c r="AD5786" s="23" t="s">
        <v>43513</v>
      </c>
      <c r="AE5786" t="s">
        <v>35409</v>
      </c>
    </row>
    <row r="5787" spans="1:31" ht="14.25" customHeight="1">
      <c r="A5787" s="1">
        <v>5786</v>
      </c>
      <c r="B5787" s="9" t="s">
        <v>6</v>
      </c>
      <c r="C5787" s="1" t="s">
        <v>10101</v>
      </c>
      <c r="D5787" s="1" t="s">
        <v>359</v>
      </c>
      <c r="E5787" s="1" t="s">
        <v>1797</v>
      </c>
      <c r="F5787" s="1" t="s">
        <v>34330</v>
      </c>
      <c r="G5787" s="14">
        <v>91996401469</v>
      </c>
      <c r="H5787" s="1" t="s">
        <v>15</v>
      </c>
      <c r="I5787" s="1" t="s">
        <v>62</v>
      </c>
      <c r="J5787" s="1" t="s">
        <v>47297</v>
      </c>
      <c r="K5787" s="3" t="s">
        <v>42</v>
      </c>
      <c r="L5787" s="1" t="s">
        <v>47325</v>
      </c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1"/>
      <c r="AA5787" s="1" t="s">
        <v>16</v>
      </c>
      <c r="AB5787" s="3" t="s">
        <v>12</v>
      </c>
      <c r="AC5787" s="23" t="s">
        <v>37802</v>
      </c>
      <c r="AD5787" s="23" t="s">
        <v>43514</v>
      </c>
      <c r="AE5787" t="s">
        <v>35394</v>
      </c>
    </row>
    <row r="5788" spans="1:31" ht="14.25" customHeight="1">
      <c r="A5788" s="1">
        <v>5787</v>
      </c>
      <c r="B5788" s="1" t="s">
        <v>54</v>
      </c>
      <c r="C5788" s="1" t="s">
        <v>10103</v>
      </c>
      <c r="D5788" s="1" t="s">
        <v>350</v>
      </c>
      <c r="E5788" s="1" t="s">
        <v>93</v>
      </c>
      <c r="F5788" s="1" t="s">
        <v>34331</v>
      </c>
      <c r="G5788" s="14">
        <v>91999414040</v>
      </c>
      <c r="H5788" s="1" t="s">
        <v>20</v>
      </c>
      <c r="I5788" s="1" t="s">
        <v>9</v>
      </c>
      <c r="J5788" s="1" t="s">
        <v>47297</v>
      </c>
      <c r="K5788" s="3" t="s">
        <v>17</v>
      </c>
      <c r="L5788" s="1" t="s">
        <v>47325</v>
      </c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1"/>
      <c r="AA5788" s="1" t="s">
        <v>16</v>
      </c>
      <c r="AB5788" s="3" t="s">
        <v>12</v>
      </c>
      <c r="AC5788" s="23" t="s">
        <v>37802</v>
      </c>
      <c r="AD5788" s="23" t="s">
        <v>43515</v>
      </c>
      <c r="AE5788" t="s">
        <v>35410</v>
      </c>
    </row>
    <row r="5789" spans="1:31" ht="14.25" customHeight="1">
      <c r="A5789" s="1">
        <v>5788</v>
      </c>
      <c r="B5789" s="9" t="s">
        <v>6</v>
      </c>
      <c r="C5789" s="1" t="s">
        <v>10107</v>
      </c>
      <c r="D5789" s="1" t="s">
        <v>636</v>
      </c>
      <c r="E5789" s="1" t="s">
        <v>558</v>
      </c>
      <c r="F5789" s="1" t="s">
        <v>34332</v>
      </c>
      <c r="G5789" s="14">
        <v>91460464414</v>
      </c>
      <c r="H5789" s="1" t="s">
        <v>15</v>
      </c>
      <c r="I5789" s="1" t="s">
        <v>41</v>
      </c>
      <c r="J5789" s="1" t="s">
        <v>47297</v>
      </c>
      <c r="K5789" s="3" t="s">
        <v>17</v>
      </c>
      <c r="L5789" s="1" t="s">
        <v>47325</v>
      </c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1"/>
      <c r="AA5789" s="1" t="s">
        <v>11</v>
      </c>
      <c r="AB5789" s="3" t="s">
        <v>274</v>
      </c>
      <c r="AC5789" s="23" t="s">
        <v>37802</v>
      </c>
      <c r="AD5789" s="23" t="s">
        <v>43516</v>
      </c>
      <c r="AE5789" t="s">
        <v>35409</v>
      </c>
    </row>
    <row r="5790" spans="1:31" ht="14.25" customHeight="1">
      <c r="A5790" s="1">
        <v>5789</v>
      </c>
      <c r="B5790" s="1" t="s">
        <v>54</v>
      </c>
      <c r="C5790" s="1" t="s">
        <v>10108</v>
      </c>
      <c r="D5790" s="1" t="s">
        <v>386</v>
      </c>
      <c r="E5790" s="1" t="s">
        <v>73</v>
      </c>
      <c r="F5790" s="1" t="s">
        <v>10109</v>
      </c>
      <c r="G5790" s="14">
        <v>91994444100</v>
      </c>
      <c r="H5790" s="1" t="s">
        <v>20</v>
      </c>
      <c r="I5790" s="1" t="s">
        <v>41</v>
      </c>
      <c r="J5790" s="1" t="s">
        <v>47297</v>
      </c>
      <c r="K5790" s="3" t="s">
        <v>17</v>
      </c>
      <c r="L5790" s="1" t="s">
        <v>47325</v>
      </c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1"/>
      <c r="AA5790" s="1" t="s">
        <v>16</v>
      </c>
      <c r="AB5790" s="3" t="s">
        <v>12</v>
      </c>
      <c r="AC5790" s="23" t="s">
        <v>37802</v>
      </c>
      <c r="AD5790" s="23" t="s">
        <v>43517</v>
      </c>
      <c r="AE5790" t="s">
        <v>35409</v>
      </c>
    </row>
    <row r="5791" spans="1:31" ht="14.25" customHeight="1">
      <c r="A5791" s="1">
        <v>5790</v>
      </c>
      <c r="B5791" s="1" t="s">
        <v>54</v>
      </c>
      <c r="C5791" s="1" t="s">
        <v>10131</v>
      </c>
      <c r="D5791" s="1" t="s">
        <v>773</v>
      </c>
      <c r="E5791" s="1" t="s">
        <v>13429</v>
      </c>
      <c r="F5791" s="1" t="s">
        <v>25783</v>
      </c>
      <c r="G5791" s="14">
        <v>919994906494</v>
      </c>
      <c r="H5791" s="1" t="s">
        <v>8</v>
      </c>
      <c r="I5791" s="1" t="s">
        <v>41</v>
      </c>
      <c r="J5791" s="1" t="s">
        <v>47297</v>
      </c>
      <c r="K5791" s="3" t="s">
        <v>42</v>
      </c>
      <c r="L5791" s="1" t="s">
        <v>47325</v>
      </c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1"/>
      <c r="AA5791" s="1" t="s">
        <v>16</v>
      </c>
      <c r="AB5791" s="3" t="s">
        <v>12</v>
      </c>
      <c r="AC5791" s="23" t="s">
        <v>37802</v>
      </c>
      <c r="AD5791" s="23" t="s">
        <v>43518</v>
      </c>
      <c r="AE5791" t="s">
        <v>35394</v>
      </c>
    </row>
    <row r="5792" spans="1:31" ht="14.25" customHeight="1">
      <c r="A5792" s="1">
        <v>5791</v>
      </c>
      <c r="B5792" s="9" t="s">
        <v>6</v>
      </c>
      <c r="C5792" s="1" t="s">
        <v>10136</v>
      </c>
      <c r="D5792" s="1" t="s">
        <v>1222</v>
      </c>
      <c r="E5792" s="1" t="s">
        <v>40</v>
      </c>
      <c r="F5792" s="1" t="s">
        <v>25784</v>
      </c>
      <c r="G5792" s="14">
        <v>91440091464</v>
      </c>
      <c r="H5792" s="1" t="s">
        <v>20</v>
      </c>
      <c r="I5792" s="1" t="s">
        <v>41</v>
      </c>
      <c r="J5792" s="1" t="s">
        <v>47297</v>
      </c>
      <c r="K5792" s="3" t="s">
        <v>42</v>
      </c>
      <c r="L5792" s="1" t="s">
        <v>47325</v>
      </c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1"/>
      <c r="AA5792" s="1" t="s">
        <v>16</v>
      </c>
      <c r="AB5792" s="3" t="s">
        <v>12</v>
      </c>
      <c r="AC5792" s="23" t="s">
        <v>37802</v>
      </c>
      <c r="AD5792" s="23" t="s">
        <v>43519</v>
      </c>
      <c r="AE5792" t="s">
        <v>35399</v>
      </c>
    </row>
    <row r="5793" spans="1:31" ht="14.25" customHeight="1">
      <c r="A5793" s="1">
        <v>5792</v>
      </c>
      <c r="B5793" s="9" t="s">
        <v>6</v>
      </c>
      <c r="C5793" s="1" t="s">
        <v>10139</v>
      </c>
      <c r="D5793" s="1" t="s">
        <v>10140</v>
      </c>
      <c r="E5793" s="1" t="s">
        <v>487</v>
      </c>
      <c r="F5793" s="1" t="s">
        <v>34335</v>
      </c>
      <c r="G5793" s="14">
        <v>9196014906</v>
      </c>
      <c r="H5793" s="1" t="s">
        <v>8</v>
      </c>
      <c r="I5793" s="1" t="s">
        <v>107</v>
      </c>
      <c r="J5793" s="1" t="s">
        <v>47297</v>
      </c>
      <c r="K5793" s="3" t="s">
        <v>171</v>
      </c>
      <c r="L5793" s="1" t="s">
        <v>47325</v>
      </c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1"/>
      <c r="AA5793" s="1" t="s">
        <v>16</v>
      </c>
      <c r="AB5793" s="3" t="s">
        <v>12</v>
      </c>
      <c r="AC5793" s="23" t="s">
        <v>37802</v>
      </c>
      <c r="AD5793" s="23" t="s">
        <v>43520</v>
      </c>
      <c r="AE5793" t="s">
        <v>35409</v>
      </c>
    </row>
    <row r="5794" spans="1:31" ht="14.25" customHeight="1">
      <c r="A5794" s="1">
        <v>5793</v>
      </c>
      <c r="B5794" s="9" t="s">
        <v>6</v>
      </c>
      <c r="C5794" s="1" t="s">
        <v>10144</v>
      </c>
      <c r="D5794" s="1" t="s">
        <v>4203</v>
      </c>
      <c r="E5794" s="1" t="s">
        <v>40</v>
      </c>
      <c r="F5794" s="1" t="s">
        <v>25789</v>
      </c>
      <c r="G5794" s="14">
        <v>919909446446</v>
      </c>
      <c r="H5794" s="1" t="s">
        <v>15</v>
      </c>
      <c r="I5794" s="1" t="s">
        <v>62</v>
      </c>
      <c r="J5794" s="1" t="s">
        <v>47297</v>
      </c>
      <c r="K5794" s="3" t="s">
        <v>17</v>
      </c>
      <c r="L5794" s="1" t="s">
        <v>47325</v>
      </c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1"/>
      <c r="AA5794" s="1" t="s">
        <v>11</v>
      </c>
      <c r="AB5794" s="3" t="s">
        <v>56</v>
      </c>
      <c r="AC5794" s="23" t="s">
        <v>37802</v>
      </c>
      <c r="AD5794" s="23" t="s">
        <v>43521</v>
      </c>
      <c r="AE5794" t="s">
        <v>35399</v>
      </c>
    </row>
    <row r="5795" spans="1:31" ht="14.25" customHeight="1">
      <c r="A5795" s="1">
        <v>5794</v>
      </c>
      <c r="B5795" s="9" t="s">
        <v>6</v>
      </c>
      <c r="C5795" s="1" t="s">
        <v>10160</v>
      </c>
      <c r="D5795" s="1" t="s">
        <v>407</v>
      </c>
      <c r="E5795" s="1" t="s">
        <v>881</v>
      </c>
      <c r="F5795" s="1" t="s">
        <v>25797</v>
      </c>
      <c r="G5795" s="14">
        <v>91990461400</v>
      </c>
      <c r="H5795" s="1" t="s">
        <v>132</v>
      </c>
      <c r="I5795" s="1" t="s">
        <v>41</v>
      </c>
      <c r="J5795" s="1" t="s">
        <v>47297</v>
      </c>
      <c r="K5795" s="3" t="s">
        <v>17</v>
      </c>
      <c r="L5795" s="1" t="s">
        <v>47325</v>
      </c>
      <c r="M5795" s="4" t="s">
        <v>42</v>
      </c>
      <c r="N5795" s="3" t="str">
        <f t="shared" ref="N5795:N5796" si="169">J5795</f>
        <v>[&lt;30 Lacs -50 Lacs]</v>
      </c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1"/>
      <c r="AA5795" s="1" t="s">
        <v>16</v>
      </c>
      <c r="AB5795" s="3" t="s">
        <v>12</v>
      </c>
      <c r="AC5795" s="23" t="s">
        <v>37802</v>
      </c>
      <c r="AD5795" s="23" t="s">
        <v>43522</v>
      </c>
      <c r="AE5795" t="s">
        <v>35394</v>
      </c>
    </row>
    <row r="5796" spans="1:31" ht="14.25" customHeight="1">
      <c r="A5796" s="1">
        <v>5795</v>
      </c>
      <c r="B5796" s="1" t="s">
        <v>54</v>
      </c>
      <c r="C5796" s="1" t="s">
        <v>10162</v>
      </c>
      <c r="D5796" s="1" t="s">
        <v>1603</v>
      </c>
      <c r="E5796" s="1" t="s">
        <v>10163</v>
      </c>
      <c r="F5796" s="1" t="s">
        <v>25799</v>
      </c>
      <c r="G5796" s="14">
        <v>919099464949</v>
      </c>
      <c r="H5796" s="1" t="s">
        <v>8</v>
      </c>
      <c r="I5796" s="1" t="s">
        <v>9</v>
      </c>
      <c r="J5796" s="1" t="s">
        <v>47297</v>
      </c>
      <c r="K5796" s="3" t="s">
        <v>63</v>
      </c>
      <c r="L5796" s="1" t="s">
        <v>47325</v>
      </c>
      <c r="M5796" s="3" t="s">
        <v>213</v>
      </c>
      <c r="N5796" s="3" t="str">
        <f t="shared" si="169"/>
        <v>[&lt;30 Lacs -50 Lacs]</v>
      </c>
      <c r="O5796" s="3" t="s">
        <v>17</v>
      </c>
      <c r="P5796" s="3" t="s">
        <v>47297</v>
      </c>
      <c r="Q5796" s="3" t="s">
        <v>42</v>
      </c>
      <c r="R5796" s="3" t="s">
        <v>47297</v>
      </c>
      <c r="S5796" s="3" t="s">
        <v>27</v>
      </c>
      <c r="T5796" s="3" t="s">
        <v>47297</v>
      </c>
      <c r="U5796" s="3" t="s">
        <v>117</v>
      </c>
      <c r="V5796" s="3" t="s">
        <v>47297</v>
      </c>
      <c r="W5796" s="3" t="s">
        <v>178</v>
      </c>
      <c r="X5796" s="3" t="s">
        <v>47297</v>
      </c>
      <c r="Y5796" s="3" t="s">
        <v>171</v>
      </c>
      <c r="Z5796" s="1" t="s">
        <v>47297</v>
      </c>
      <c r="AA5796" s="1" t="s">
        <v>16</v>
      </c>
      <c r="AB5796" s="3" t="s">
        <v>12</v>
      </c>
      <c r="AC5796" s="23" t="s">
        <v>37802</v>
      </c>
      <c r="AD5796" s="23" t="s">
        <v>43523</v>
      </c>
      <c r="AE5796" t="s">
        <v>35399</v>
      </c>
    </row>
    <row r="5797" spans="1:31" ht="14.25" customHeight="1">
      <c r="A5797" s="1">
        <v>5796</v>
      </c>
      <c r="B5797" s="9" t="s">
        <v>6</v>
      </c>
      <c r="C5797" s="1" t="s">
        <v>10167</v>
      </c>
      <c r="D5797" s="1" t="s">
        <v>2263</v>
      </c>
      <c r="E5797" s="1" t="s">
        <v>10168</v>
      </c>
      <c r="F5797" s="1" t="s">
        <v>25803</v>
      </c>
      <c r="G5797" s="14">
        <v>9101649969</v>
      </c>
      <c r="H5797" s="1" t="s">
        <v>20</v>
      </c>
      <c r="I5797" s="1" t="s">
        <v>41</v>
      </c>
      <c r="J5797" s="1" t="s">
        <v>47297</v>
      </c>
      <c r="K5797" s="3" t="s">
        <v>17</v>
      </c>
      <c r="L5797" s="1" t="s">
        <v>47325</v>
      </c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1"/>
      <c r="AA5797" s="1" t="s">
        <v>16</v>
      </c>
      <c r="AB5797" s="3" t="s">
        <v>12</v>
      </c>
      <c r="AC5797" s="23" t="s">
        <v>37802</v>
      </c>
      <c r="AD5797" s="23" t="s">
        <v>43524</v>
      </c>
      <c r="AE5797" t="s">
        <v>35394</v>
      </c>
    </row>
    <row r="5798" spans="1:31" ht="14.25" customHeight="1">
      <c r="A5798" s="1">
        <v>5797</v>
      </c>
      <c r="B5798" s="9" t="s">
        <v>6</v>
      </c>
      <c r="C5798" s="1" t="s">
        <v>10172</v>
      </c>
      <c r="D5798" s="1" t="s">
        <v>223</v>
      </c>
      <c r="E5798" s="1" t="s">
        <v>40</v>
      </c>
      <c r="F5798" s="1" t="s">
        <v>25806</v>
      </c>
      <c r="G5798" s="14">
        <v>919446041140</v>
      </c>
      <c r="H5798" s="1" t="s">
        <v>20</v>
      </c>
      <c r="I5798" s="1" t="s">
        <v>9</v>
      </c>
      <c r="J5798" s="1" t="s">
        <v>47297</v>
      </c>
      <c r="K5798" s="3" t="s">
        <v>63</v>
      </c>
      <c r="L5798" s="1" t="s">
        <v>47325</v>
      </c>
      <c r="M5798" s="3" t="s">
        <v>213</v>
      </c>
      <c r="N5798" s="3" t="str">
        <f>J5798</f>
        <v>[&lt;30 Lacs -50 Lacs]</v>
      </c>
      <c r="O5798" s="3" t="s">
        <v>17</v>
      </c>
      <c r="P5798" s="3" t="s">
        <v>47297</v>
      </c>
      <c r="Q5798" s="3" t="s">
        <v>42</v>
      </c>
      <c r="R5798" s="3" t="s">
        <v>47297</v>
      </c>
      <c r="S5798" s="3" t="s">
        <v>27</v>
      </c>
      <c r="T5798" s="3" t="s">
        <v>47297</v>
      </c>
      <c r="U5798" s="3" t="s">
        <v>117</v>
      </c>
      <c r="V5798" s="3" t="s">
        <v>47297</v>
      </c>
      <c r="W5798" s="3" t="s">
        <v>178</v>
      </c>
      <c r="X5798" s="3" t="s">
        <v>47297</v>
      </c>
      <c r="Y5798" s="3" t="s">
        <v>171</v>
      </c>
      <c r="Z5798" s="1" t="s">
        <v>47297</v>
      </c>
      <c r="AA5798" s="1" t="s">
        <v>16</v>
      </c>
      <c r="AB5798" s="3" t="s">
        <v>12</v>
      </c>
      <c r="AC5798" s="23" t="s">
        <v>37802</v>
      </c>
      <c r="AD5798" s="23" t="s">
        <v>41053</v>
      </c>
      <c r="AE5798" t="s">
        <v>35410</v>
      </c>
    </row>
    <row r="5799" spans="1:31" ht="14.25" customHeight="1">
      <c r="A5799" s="1">
        <v>5798</v>
      </c>
      <c r="B5799" s="9" t="s">
        <v>6</v>
      </c>
      <c r="C5799" s="1" t="s">
        <v>10194</v>
      </c>
      <c r="D5799" s="1" t="s">
        <v>1928</v>
      </c>
      <c r="E5799" s="1" t="s">
        <v>40</v>
      </c>
      <c r="F5799" s="1" t="s">
        <v>25817</v>
      </c>
      <c r="G5799" s="14">
        <v>9109446460</v>
      </c>
      <c r="H5799" s="1" t="s">
        <v>20</v>
      </c>
      <c r="I5799" s="1" t="s">
        <v>41</v>
      </c>
      <c r="J5799" s="1" t="s">
        <v>47297</v>
      </c>
      <c r="K5799" s="3" t="s">
        <v>42</v>
      </c>
      <c r="L5799" s="1" t="s">
        <v>47325</v>
      </c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1"/>
      <c r="AA5799" s="1" t="s">
        <v>16</v>
      </c>
      <c r="AB5799" s="3" t="s">
        <v>12</v>
      </c>
      <c r="AC5799" s="23" t="s">
        <v>37802</v>
      </c>
      <c r="AD5799" s="23" t="s">
        <v>39032</v>
      </c>
      <c r="AE5799" t="s">
        <v>35394</v>
      </c>
    </row>
    <row r="5800" spans="1:31" ht="14.25" customHeight="1">
      <c r="A5800" s="1">
        <v>5799</v>
      </c>
      <c r="B5800" s="9" t="s">
        <v>6</v>
      </c>
      <c r="C5800" s="1" t="s">
        <v>10207</v>
      </c>
      <c r="D5800" s="1" t="s">
        <v>1046</v>
      </c>
      <c r="E5800" s="1" t="s">
        <v>10208</v>
      </c>
      <c r="F5800" s="1" t="s">
        <v>25824</v>
      </c>
      <c r="G5800" s="14">
        <v>91446664449</v>
      </c>
      <c r="H5800" s="1" t="s">
        <v>20</v>
      </c>
      <c r="I5800" s="1" t="s">
        <v>41</v>
      </c>
      <c r="J5800" s="1" t="s">
        <v>47297</v>
      </c>
      <c r="K5800" s="3" t="s">
        <v>17</v>
      </c>
      <c r="L5800" s="1" t="s">
        <v>47325</v>
      </c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1"/>
      <c r="AA5800" s="1" t="s">
        <v>16</v>
      </c>
      <c r="AB5800" s="3" t="s">
        <v>12</v>
      </c>
      <c r="AC5800" s="23" t="s">
        <v>37802</v>
      </c>
      <c r="AD5800" s="23" t="s">
        <v>43525</v>
      </c>
      <c r="AE5800" t="s">
        <v>35410</v>
      </c>
    </row>
    <row r="5801" spans="1:31" ht="14.25" customHeight="1">
      <c r="A5801" s="1">
        <v>5800</v>
      </c>
      <c r="B5801" s="1" t="s">
        <v>54</v>
      </c>
      <c r="C5801" s="1" t="s">
        <v>10210</v>
      </c>
      <c r="D5801" s="1" t="s">
        <v>1305</v>
      </c>
      <c r="E5801" s="1" t="s">
        <v>36907</v>
      </c>
      <c r="F5801" s="1" t="s">
        <v>25825</v>
      </c>
      <c r="G5801" s="14">
        <v>91990900999</v>
      </c>
      <c r="H5801" s="1" t="s">
        <v>8</v>
      </c>
      <c r="I5801" s="1" t="s">
        <v>41</v>
      </c>
      <c r="J5801" s="1" t="s">
        <v>47297</v>
      </c>
      <c r="K5801" s="3" t="s">
        <v>42</v>
      </c>
      <c r="L5801" s="1" t="s">
        <v>47325</v>
      </c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1"/>
      <c r="AA5801" s="1" t="s">
        <v>16</v>
      </c>
      <c r="AB5801" s="3" t="s">
        <v>12</v>
      </c>
      <c r="AC5801" s="23" t="s">
        <v>37802</v>
      </c>
      <c r="AD5801" s="23" t="s">
        <v>43526</v>
      </c>
      <c r="AE5801" t="s">
        <v>35410</v>
      </c>
    </row>
    <row r="5802" spans="1:31" ht="14.25" customHeight="1">
      <c r="A5802" s="1">
        <v>5801</v>
      </c>
      <c r="B5802" s="9" t="s">
        <v>6</v>
      </c>
      <c r="C5802" s="1" t="s">
        <v>10222</v>
      </c>
      <c r="D5802" s="1" t="s">
        <v>2402</v>
      </c>
      <c r="E5802" s="1" t="s">
        <v>102</v>
      </c>
      <c r="F5802" s="1" t="s">
        <v>32205</v>
      </c>
      <c r="G5802" s="14">
        <v>91941464999</v>
      </c>
      <c r="H5802" s="1" t="s">
        <v>8</v>
      </c>
      <c r="I5802" s="1" t="s">
        <v>62</v>
      </c>
      <c r="J5802" s="1" t="s">
        <v>47297</v>
      </c>
      <c r="K5802" s="3" t="s">
        <v>17</v>
      </c>
      <c r="L5802" s="1" t="s">
        <v>47325</v>
      </c>
      <c r="M5802" s="4" t="s">
        <v>42</v>
      </c>
      <c r="N5802" s="3" t="str">
        <f>J5802</f>
        <v>[&lt;30 Lacs -50 Lacs]</v>
      </c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1"/>
      <c r="AA5802" s="1" t="s">
        <v>16</v>
      </c>
      <c r="AB5802" s="3" t="s">
        <v>12</v>
      </c>
      <c r="AC5802" s="23" t="s">
        <v>37802</v>
      </c>
      <c r="AD5802" s="23" t="s">
        <v>43527</v>
      </c>
      <c r="AE5802" t="s">
        <v>35410</v>
      </c>
    </row>
    <row r="5803" spans="1:31" ht="14.25" customHeight="1">
      <c r="A5803" s="1">
        <v>5802</v>
      </c>
      <c r="B5803" s="1" t="s">
        <v>54</v>
      </c>
      <c r="C5803" s="1" t="s">
        <v>10223</v>
      </c>
      <c r="D5803" s="1" t="s">
        <v>16454</v>
      </c>
      <c r="E5803" s="1" t="s">
        <v>131</v>
      </c>
      <c r="F5803" s="1" t="s">
        <v>34342</v>
      </c>
      <c r="G5803" s="14">
        <v>914460499044</v>
      </c>
      <c r="H5803" s="1" t="s">
        <v>20</v>
      </c>
      <c r="I5803" s="1" t="s">
        <v>41</v>
      </c>
      <c r="J5803" s="1" t="s">
        <v>47297</v>
      </c>
      <c r="K5803" s="3" t="s">
        <v>17</v>
      </c>
      <c r="L5803" s="1" t="s">
        <v>47325</v>
      </c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1"/>
      <c r="AA5803" s="1" t="s">
        <v>16</v>
      </c>
      <c r="AB5803" s="3" t="s">
        <v>12</v>
      </c>
      <c r="AC5803" s="23" t="s">
        <v>37802</v>
      </c>
      <c r="AD5803" s="23" t="s">
        <v>43528</v>
      </c>
      <c r="AE5803" t="s">
        <v>35410</v>
      </c>
    </row>
    <row r="5804" spans="1:31" ht="14.25" customHeight="1">
      <c r="A5804" s="1">
        <v>5803</v>
      </c>
      <c r="B5804" s="9" t="s">
        <v>6</v>
      </c>
      <c r="C5804" s="1" t="s">
        <v>10247</v>
      </c>
      <c r="D5804" s="1" t="s">
        <v>10248</v>
      </c>
      <c r="E5804" s="1" t="s">
        <v>2403</v>
      </c>
      <c r="F5804" s="1" t="s">
        <v>25837</v>
      </c>
      <c r="G5804" s="14">
        <v>919446014999</v>
      </c>
      <c r="H5804" s="1" t="s">
        <v>132</v>
      </c>
      <c r="I5804" s="1" t="s">
        <v>62</v>
      </c>
      <c r="J5804" s="1" t="s">
        <v>47297</v>
      </c>
      <c r="K5804" s="3" t="s">
        <v>27</v>
      </c>
      <c r="L5804" s="1" t="s">
        <v>47325</v>
      </c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1"/>
      <c r="AA5804" s="1" t="s">
        <v>16</v>
      </c>
      <c r="AB5804" s="3" t="s">
        <v>12</v>
      </c>
      <c r="AC5804" s="23" t="s">
        <v>37802</v>
      </c>
      <c r="AD5804" s="23" t="s">
        <v>43529</v>
      </c>
      <c r="AE5804" t="s">
        <v>35394</v>
      </c>
    </row>
    <row r="5805" spans="1:31" ht="14.25" customHeight="1">
      <c r="A5805" s="1">
        <v>5804</v>
      </c>
      <c r="B5805" s="9" t="s">
        <v>6</v>
      </c>
      <c r="C5805" s="1" t="s">
        <v>10258</v>
      </c>
      <c r="D5805" s="1" t="s">
        <v>557</v>
      </c>
      <c r="E5805" s="1" t="s">
        <v>487</v>
      </c>
      <c r="F5805" s="1" t="s">
        <v>25841</v>
      </c>
      <c r="G5805" s="14">
        <v>914449046694</v>
      </c>
      <c r="H5805" s="1" t="s">
        <v>8</v>
      </c>
      <c r="I5805" s="1" t="s">
        <v>41</v>
      </c>
      <c r="J5805" s="1" t="s">
        <v>47297</v>
      </c>
      <c r="K5805" s="3" t="s">
        <v>42</v>
      </c>
      <c r="L5805" s="1" t="s">
        <v>47325</v>
      </c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1"/>
      <c r="AA5805" s="1" t="s">
        <v>16</v>
      </c>
      <c r="AB5805" s="3" t="s">
        <v>12</v>
      </c>
      <c r="AC5805" s="23" t="s">
        <v>37802</v>
      </c>
      <c r="AD5805" s="23" t="s">
        <v>41412</v>
      </c>
      <c r="AE5805" t="s">
        <v>35399</v>
      </c>
    </row>
    <row r="5806" spans="1:31" ht="14.25" customHeight="1">
      <c r="A5806" s="1">
        <v>5805</v>
      </c>
      <c r="B5806" s="9" t="s">
        <v>6</v>
      </c>
      <c r="C5806" s="1" t="s">
        <v>10264</v>
      </c>
      <c r="D5806" s="1" t="s">
        <v>10265</v>
      </c>
      <c r="E5806" s="1" t="s">
        <v>40</v>
      </c>
      <c r="F5806" s="1" t="s">
        <v>25844</v>
      </c>
      <c r="G5806" s="14">
        <v>91964446494</v>
      </c>
      <c r="H5806" s="1" t="s">
        <v>8</v>
      </c>
      <c r="I5806" s="1" t="s">
        <v>41</v>
      </c>
      <c r="J5806" s="1" t="s">
        <v>47297</v>
      </c>
      <c r="K5806" s="3" t="s">
        <v>17</v>
      </c>
      <c r="L5806" s="1" t="s">
        <v>47325</v>
      </c>
      <c r="M5806" s="4" t="s">
        <v>42</v>
      </c>
      <c r="N5806" s="3" t="str">
        <f t="shared" ref="N5806:N5807" si="170">J5806</f>
        <v>[&lt;30 Lacs -50 Lacs]</v>
      </c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1"/>
      <c r="AA5806" s="1" t="s">
        <v>16</v>
      </c>
      <c r="AB5806" s="3" t="s">
        <v>12</v>
      </c>
      <c r="AC5806" s="23" t="s">
        <v>37802</v>
      </c>
      <c r="AD5806" s="23" t="s">
        <v>43530</v>
      </c>
      <c r="AE5806" t="s">
        <v>35409</v>
      </c>
    </row>
    <row r="5807" spans="1:31" ht="14.25" customHeight="1">
      <c r="A5807" s="1">
        <v>5806</v>
      </c>
      <c r="B5807" s="1" t="s">
        <v>54</v>
      </c>
      <c r="C5807" s="1" t="s">
        <v>10269</v>
      </c>
      <c r="D5807" s="1" t="s">
        <v>1010</v>
      </c>
      <c r="E5807" s="1" t="s">
        <v>40</v>
      </c>
      <c r="F5807" s="1" t="s">
        <v>34348</v>
      </c>
      <c r="G5807" s="14">
        <v>91949441144</v>
      </c>
      <c r="H5807" s="1" t="s">
        <v>20</v>
      </c>
      <c r="I5807" s="1" t="s">
        <v>41</v>
      </c>
      <c r="J5807" s="1" t="s">
        <v>47297</v>
      </c>
      <c r="K5807" s="3" t="s">
        <v>17</v>
      </c>
      <c r="L5807" s="1" t="s">
        <v>47325</v>
      </c>
      <c r="M5807" s="4" t="s">
        <v>42</v>
      </c>
      <c r="N5807" s="3" t="str">
        <f t="shared" si="170"/>
        <v>[&lt;30 Lacs -50 Lacs]</v>
      </c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1"/>
      <c r="AA5807" s="1" t="s">
        <v>16</v>
      </c>
      <c r="AB5807" s="3" t="s">
        <v>12</v>
      </c>
      <c r="AC5807" s="23" t="s">
        <v>37802</v>
      </c>
      <c r="AD5807" s="23" t="s">
        <v>43531</v>
      </c>
      <c r="AE5807" t="s">
        <v>35409</v>
      </c>
    </row>
    <row r="5808" spans="1:31" ht="14.25" customHeight="1">
      <c r="A5808" s="1">
        <v>5807</v>
      </c>
      <c r="B5808" s="9" t="s">
        <v>6</v>
      </c>
      <c r="C5808" s="1" t="s">
        <v>10271</v>
      </c>
      <c r="D5808" s="1" t="s">
        <v>1010</v>
      </c>
      <c r="E5808" s="1" t="s">
        <v>10272</v>
      </c>
      <c r="F5808" s="1" t="s">
        <v>34349</v>
      </c>
      <c r="G5808" s="14">
        <v>91944614466</v>
      </c>
      <c r="H5808" s="1" t="s">
        <v>15</v>
      </c>
      <c r="I5808" s="1" t="s">
        <v>41</v>
      </c>
      <c r="J5808" s="1" t="s">
        <v>47297</v>
      </c>
      <c r="K5808" s="3" t="s">
        <v>17</v>
      </c>
      <c r="L5808" s="1" t="s">
        <v>47325</v>
      </c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1"/>
      <c r="AA5808" s="1" t="s">
        <v>16</v>
      </c>
      <c r="AB5808" s="3" t="s">
        <v>12</v>
      </c>
      <c r="AC5808" s="23" t="s">
        <v>37802</v>
      </c>
      <c r="AD5808" s="23" t="s">
        <v>43532</v>
      </c>
      <c r="AE5808" t="s">
        <v>35394</v>
      </c>
    </row>
    <row r="5809" spans="1:31" ht="14.25" customHeight="1">
      <c r="A5809" s="1">
        <v>5808</v>
      </c>
      <c r="B5809" s="1" t="s">
        <v>54</v>
      </c>
      <c r="C5809" s="1" t="s">
        <v>10278</v>
      </c>
      <c r="D5809" s="1" t="s">
        <v>2266</v>
      </c>
      <c r="E5809" s="1" t="s">
        <v>40</v>
      </c>
      <c r="F5809" s="1" t="s">
        <v>25849</v>
      </c>
      <c r="G5809" s="14">
        <v>9191909944</v>
      </c>
      <c r="H5809" s="1" t="s">
        <v>8</v>
      </c>
      <c r="I5809" s="1" t="s">
        <v>9</v>
      </c>
      <c r="J5809" s="1" t="s">
        <v>47297</v>
      </c>
      <c r="K5809" s="3" t="s">
        <v>63</v>
      </c>
      <c r="L5809" s="1" t="s">
        <v>47325</v>
      </c>
      <c r="M5809" s="3" t="s">
        <v>213</v>
      </c>
      <c r="N5809" s="3" t="str">
        <f>J5809</f>
        <v>[&lt;30 Lacs -50 Lacs]</v>
      </c>
      <c r="O5809" s="3" t="s">
        <v>17</v>
      </c>
      <c r="P5809" s="3" t="s">
        <v>47297</v>
      </c>
      <c r="Q5809" s="3" t="s">
        <v>42</v>
      </c>
      <c r="R5809" s="3" t="s">
        <v>47297</v>
      </c>
      <c r="S5809" s="3" t="s">
        <v>27</v>
      </c>
      <c r="T5809" s="3" t="s">
        <v>47297</v>
      </c>
      <c r="U5809" s="3" t="s">
        <v>117</v>
      </c>
      <c r="V5809" s="3" t="s">
        <v>47297</v>
      </c>
      <c r="W5809" s="3" t="s">
        <v>178</v>
      </c>
      <c r="X5809" s="3" t="s">
        <v>47297</v>
      </c>
      <c r="Y5809" s="3" t="s">
        <v>171</v>
      </c>
      <c r="Z5809" s="1" t="s">
        <v>47297</v>
      </c>
      <c r="AA5809" s="1" t="s">
        <v>16</v>
      </c>
      <c r="AB5809" s="3" t="s">
        <v>12</v>
      </c>
      <c r="AC5809" s="23" t="s">
        <v>37802</v>
      </c>
      <c r="AD5809" s="23" t="s">
        <v>43533</v>
      </c>
      <c r="AE5809" t="s">
        <v>35410</v>
      </c>
    </row>
    <row r="5810" spans="1:31" ht="14.25" customHeight="1">
      <c r="A5810" s="1">
        <v>5809</v>
      </c>
      <c r="B5810" s="1" t="s">
        <v>54</v>
      </c>
      <c r="C5810" s="1" t="s">
        <v>10301</v>
      </c>
      <c r="D5810" s="1" t="s">
        <v>280</v>
      </c>
      <c r="E5810" s="1" t="s">
        <v>32</v>
      </c>
      <c r="F5810" s="1" t="s">
        <v>25860</v>
      </c>
      <c r="G5810" s="14">
        <v>91999401419</v>
      </c>
      <c r="H5810" s="1" t="s">
        <v>15</v>
      </c>
      <c r="I5810" s="1" t="s">
        <v>41</v>
      </c>
      <c r="J5810" s="1" t="s">
        <v>47297</v>
      </c>
      <c r="K5810" s="3" t="s">
        <v>17</v>
      </c>
      <c r="L5810" s="1" t="s">
        <v>47325</v>
      </c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1"/>
      <c r="AA5810" s="1" t="s">
        <v>11</v>
      </c>
      <c r="AB5810" s="3" t="s">
        <v>13</v>
      </c>
      <c r="AC5810" s="23" t="s">
        <v>37802</v>
      </c>
      <c r="AD5810" s="23" t="s">
        <v>42987</v>
      </c>
      <c r="AE5810" t="s">
        <v>35410</v>
      </c>
    </row>
    <row r="5811" spans="1:31" ht="14.25" customHeight="1">
      <c r="A5811" s="1">
        <v>5810</v>
      </c>
      <c r="B5811" s="9" t="s">
        <v>6</v>
      </c>
      <c r="C5811" s="1" t="s">
        <v>10319</v>
      </c>
      <c r="D5811" s="1" t="s">
        <v>8743</v>
      </c>
      <c r="E5811" s="1" t="s">
        <v>785</v>
      </c>
      <c r="F5811" s="1" t="s">
        <v>25871</v>
      </c>
      <c r="G5811" s="14">
        <v>919099099644</v>
      </c>
      <c r="H5811" s="1" t="s">
        <v>15</v>
      </c>
      <c r="I5811" s="1" t="s">
        <v>41</v>
      </c>
      <c r="J5811" s="1" t="s">
        <v>47297</v>
      </c>
      <c r="K5811" s="3" t="s">
        <v>17</v>
      </c>
      <c r="L5811" s="1" t="s">
        <v>47325</v>
      </c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1"/>
      <c r="AA5811" s="1" t="s">
        <v>11</v>
      </c>
      <c r="AB5811" s="3" t="s">
        <v>56</v>
      </c>
      <c r="AC5811" s="23" t="s">
        <v>37802</v>
      </c>
      <c r="AD5811" s="23" t="s">
        <v>43534</v>
      </c>
      <c r="AE5811" t="s">
        <v>35394</v>
      </c>
    </row>
    <row r="5812" spans="1:31" ht="14.25" customHeight="1">
      <c r="A5812" s="1">
        <v>5811</v>
      </c>
      <c r="B5812" s="1" t="s">
        <v>54</v>
      </c>
      <c r="C5812" s="1" t="s">
        <v>10342</v>
      </c>
      <c r="D5812" s="1" t="s">
        <v>911</v>
      </c>
      <c r="E5812" s="1" t="s">
        <v>36908</v>
      </c>
      <c r="F5812" s="1" t="s">
        <v>34357</v>
      </c>
      <c r="G5812" s="14">
        <v>919909446199</v>
      </c>
      <c r="H5812" s="1" t="s">
        <v>8</v>
      </c>
      <c r="I5812" s="1" t="s">
        <v>41</v>
      </c>
      <c r="J5812" s="1" t="s">
        <v>47297</v>
      </c>
      <c r="K5812" s="3" t="s">
        <v>213</v>
      </c>
      <c r="L5812" s="1" t="s">
        <v>47325</v>
      </c>
      <c r="M5812" s="4" t="s">
        <v>17</v>
      </c>
      <c r="N5812" s="3" t="str">
        <f>J5812</f>
        <v>[&lt;30 Lacs -50 Lacs]</v>
      </c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1"/>
      <c r="AA5812" s="1" t="s">
        <v>16</v>
      </c>
      <c r="AB5812" s="3" t="s">
        <v>12</v>
      </c>
      <c r="AC5812" s="23" t="s">
        <v>37802</v>
      </c>
      <c r="AD5812" s="23" t="s">
        <v>43535</v>
      </c>
      <c r="AE5812" t="s">
        <v>35409</v>
      </c>
    </row>
    <row r="5813" spans="1:31" ht="14.25" customHeight="1">
      <c r="A5813" s="1">
        <v>5812</v>
      </c>
      <c r="B5813" s="9" t="s">
        <v>6</v>
      </c>
      <c r="C5813" s="1" t="s">
        <v>10346</v>
      </c>
      <c r="D5813" s="1" t="s">
        <v>1994</v>
      </c>
      <c r="E5813" s="1" t="s">
        <v>10347</v>
      </c>
      <c r="F5813" s="1" t="s">
        <v>34360</v>
      </c>
      <c r="G5813" s="14">
        <v>9199444410</v>
      </c>
      <c r="H5813" s="1" t="s">
        <v>8</v>
      </c>
      <c r="I5813" s="1" t="s">
        <v>41</v>
      </c>
      <c r="J5813" s="1" t="s">
        <v>47297</v>
      </c>
      <c r="K5813" s="3" t="s">
        <v>17</v>
      </c>
      <c r="L5813" s="1" t="s">
        <v>47325</v>
      </c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1"/>
      <c r="AA5813" s="1" t="s">
        <v>16</v>
      </c>
      <c r="AB5813" s="3" t="s">
        <v>12</v>
      </c>
      <c r="AC5813" s="23" t="s">
        <v>37802</v>
      </c>
      <c r="AD5813" s="23" t="s">
        <v>43536</v>
      </c>
      <c r="AE5813" t="s">
        <v>35409</v>
      </c>
    </row>
    <row r="5814" spans="1:31" ht="14.25" customHeight="1">
      <c r="A5814" s="1">
        <v>5813</v>
      </c>
      <c r="B5814" s="1" t="s">
        <v>54</v>
      </c>
      <c r="C5814" s="1" t="s">
        <v>10351</v>
      </c>
      <c r="D5814" s="1" t="s">
        <v>437</v>
      </c>
      <c r="E5814" s="1" t="s">
        <v>813</v>
      </c>
      <c r="F5814" s="1" t="s">
        <v>34361</v>
      </c>
      <c r="G5814" s="14">
        <v>914160199964</v>
      </c>
      <c r="H5814" s="1" t="s">
        <v>20</v>
      </c>
      <c r="I5814" s="1" t="s">
        <v>41</v>
      </c>
      <c r="J5814" s="1" t="s">
        <v>47297</v>
      </c>
      <c r="K5814" s="3" t="s">
        <v>17</v>
      </c>
      <c r="L5814" s="1" t="s">
        <v>47325</v>
      </c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1"/>
      <c r="AA5814" s="1" t="s">
        <v>16</v>
      </c>
      <c r="AB5814" s="3" t="s">
        <v>12</v>
      </c>
      <c r="AC5814" s="23" t="s">
        <v>37802</v>
      </c>
      <c r="AD5814" s="23" t="s">
        <v>43537</v>
      </c>
      <c r="AE5814" t="s">
        <v>35410</v>
      </c>
    </row>
    <row r="5815" spans="1:31" ht="14.25" customHeight="1">
      <c r="A5815" s="1">
        <v>5814</v>
      </c>
      <c r="B5815" s="1" t="s">
        <v>54</v>
      </c>
      <c r="C5815" s="1" t="s">
        <v>10364</v>
      </c>
      <c r="D5815" s="1" t="s">
        <v>39</v>
      </c>
      <c r="E5815" s="1" t="s">
        <v>270</v>
      </c>
      <c r="F5815" s="1" t="s">
        <v>10365</v>
      </c>
      <c r="G5815" s="14">
        <v>919409096601</v>
      </c>
      <c r="H5815" s="1" t="s">
        <v>20</v>
      </c>
      <c r="I5815" s="1" t="s">
        <v>41</v>
      </c>
      <c r="J5815" s="1" t="s">
        <v>47297</v>
      </c>
      <c r="K5815" s="3" t="s">
        <v>17</v>
      </c>
      <c r="L5815" s="1" t="s">
        <v>47325</v>
      </c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1"/>
      <c r="AA5815" s="1" t="s">
        <v>16</v>
      </c>
      <c r="AB5815" s="3" t="s">
        <v>12</v>
      </c>
      <c r="AC5815" s="23" t="s">
        <v>37802</v>
      </c>
      <c r="AD5815" s="23" t="s">
        <v>43538</v>
      </c>
      <c r="AE5815" t="s">
        <v>35399</v>
      </c>
    </row>
    <row r="5816" spans="1:31" ht="14.25" customHeight="1">
      <c r="A5816" s="1">
        <v>5815</v>
      </c>
      <c r="B5816" s="9" t="s">
        <v>6</v>
      </c>
      <c r="C5816" s="1" t="s">
        <v>10374</v>
      </c>
      <c r="D5816" s="1" t="s">
        <v>318</v>
      </c>
      <c r="E5816" s="1" t="s">
        <v>2099</v>
      </c>
      <c r="F5816" s="1" t="s">
        <v>25891</v>
      </c>
      <c r="G5816" s="14">
        <v>91446044194</v>
      </c>
      <c r="H5816" s="1" t="s">
        <v>15</v>
      </c>
      <c r="I5816" s="1" t="s">
        <v>41</v>
      </c>
      <c r="J5816" s="1" t="s">
        <v>47297</v>
      </c>
      <c r="K5816" s="3" t="s">
        <v>17</v>
      </c>
      <c r="L5816" s="1" t="s">
        <v>47325</v>
      </c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1"/>
      <c r="AA5816" s="1" t="s">
        <v>16</v>
      </c>
      <c r="AB5816" s="3" t="s">
        <v>12</v>
      </c>
      <c r="AC5816" s="23" t="s">
        <v>37802</v>
      </c>
      <c r="AD5816" s="23" t="s">
        <v>43539</v>
      </c>
      <c r="AE5816" t="s">
        <v>35409</v>
      </c>
    </row>
    <row r="5817" spans="1:31" ht="14.25" customHeight="1">
      <c r="A5817" s="1">
        <v>5816</v>
      </c>
      <c r="B5817" s="1" t="s">
        <v>54</v>
      </c>
      <c r="C5817" s="1" t="s">
        <v>10378</v>
      </c>
      <c r="D5817" s="1" t="s">
        <v>3326</v>
      </c>
      <c r="E5817" s="1" t="s">
        <v>40</v>
      </c>
      <c r="F5817" s="1" t="s">
        <v>25893</v>
      </c>
      <c r="G5817" s="14">
        <v>919946490464</v>
      </c>
      <c r="H5817" s="1" t="s">
        <v>20</v>
      </c>
      <c r="I5817" s="1" t="s">
        <v>62</v>
      </c>
      <c r="J5817" s="1" t="s">
        <v>47297</v>
      </c>
      <c r="K5817" s="3" t="s">
        <v>17</v>
      </c>
      <c r="L5817" s="1" t="s">
        <v>47325</v>
      </c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1"/>
      <c r="AA5817" s="1" t="s">
        <v>11</v>
      </c>
      <c r="AB5817" s="3" t="s">
        <v>13</v>
      </c>
      <c r="AC5817" s="23" t="s">
        <v>37802</v>
      </c>
      <c r="AD5817" s="23" t="s">
        <v>43540</v>
      </c>
      <c r="AE5817" t="s">
        <v>35399</v>
      </c>
    </row>
    <row r="5818" spans="1:31" ht="14.25" customHeight="1">
      <c r="A5818" s="1">
        <v>5817</v>
      </c>
      <c r="B5818" s="9" t="s">
        <v>6</v>
      </c>
      <c r="C5818" s="1" t="s">
        <v>10382</v>
      </c>
      <c r="D5818" s="1" t="s">
        <v>7749</v>
      </c>
      <c r="E5818" s="1" t="s">
        <v>131</v>
      </c>
      <c r="F5818" s="1" t="s">
        <v>10383</v>
      </c>
      <c r="G5818" s="14">
        <v>919994419490</v>
      </c>
      <c r="H5818" s="1" t="s">
        <v>15</v>
      </c>
      <c r="I5818" s="1" t="s">
        <v>41</v>
      </c>
      <c r="J5818" s="1" t="s">
        <v>47297</v>
      </c>
      <c r="K5818" s="3" t="s">
        <v>17</v>
      </c>
      <c r="L5818" s="1" t="s">
        <v>47325</v>
      </c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1"/>
      <c r="AA5818" s="1" t="s">
        <v>16</v>
      </c>
      <c r="AB5818" s="3" t="s">
        <v>12</v>
      </c>
      <c r="AC5818" s="23" t="s">
        <v>37802</v>
      </c>
      <c r="AD5818" s="23" t="s">
        <v>40119</v>
      </c>
      <c r="AE5818" t="s">
        <v>35409</v>
      </c>
    </row>
    <row r="5819" spans="1:31" ht="14.25" customHeight="1">
      <c r="A5819" s="1">
        <v>5818</v>
      </c>
      <c r="B5819" s="1" t="s">
        <v>54</v>
      </c>
      <c r="C5819" s="1" t="s">
        <v>10386</v>
      </c>
      <c r="D5819" s="1" t="s">
        <v>35770</v>
      </c>
      <c r="E5819" s="1" t="s">
        <v>36909</v>
      </c>
      <c r="F5819" s="1" t="s">
        <v>25896</v>
      </c>
      <c r="G5819" s="14">
        <v>91414146699</v>
      </c>
      <c r="H5819" s="1" t="s">
        <v>8</v>
      </c>
      <c r="I5819" s="1" t="s">
        <v>9</v>
      </c>
      <c r="J5819" s="1" t="s">
        <v>47297</v>
      </c>
      <c r="K5819" s="3" t="s">
        <v>17</v>
      </c>
      <c r="L5819" s="1" t="s">
        <v>47325</v>
      </c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1"/>
      <c r="AA5819" s="1" t="s">
        <v>11</v>
      </c>
      <c r="AB5819" s="3" t="s">
        <v>538</v>
      </c>
      <c r="AC5819" s="23" t="s">
        <v>37802</v>
      </c>
      <c r="AD5819" s="23" t="s">
        <v>43541</v>
      </c>
      <c r="AE5819" t="s">
        <v>35409</v>
      </c>
    </row>
    <row r="5820" spans="1:31" ht="14.25" customHeight="1">
      <c r="A5820" s="1">
        <v>5819</v>
      </c>
      <c r="B5820" s="9" t="s">
        <v>6</v>
      </c>
      <c r="C5820" s="1" t="s">
        <v>10389</v>
      </c>
      <c r="D5820" s="1" t="s">
        <v>1291</v>
      </c>
      <c r="E5820" s="1" t="s">
        <v>217</v>
      </c>
      <c r="F5820" s="1" t="s">
        <v>25898</v>
      </c>
      <c r="G5820" s="14">
        <v>919909444066</v>
      </c>
      <c r="H5820" s="1" t="s">
        <v>8</v>
      </c>
      <c r="I5820" s="1" t="s">
        <v>41</v>
      </c>
      <c r="J5820" s="1" t="s">
        <v>47297</v>
      </c>
      <c r="K5820" s="3" t="s">
        <v>17</v>
      </c>
      <c r="L5820" s="1" t="s">
        <v>47325</v>
      </c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1"/>
      <c r="AA5820" s="1" t="s">
        <v>11</v>
      </c>
      <c r="AB5820" s="3" t="s">
        <v>56</v>
      </c>
      <c r="AC5820" s="23" t="s">
        <v>37802</v>
      </c>
      <c r="AD5820" s="23" t="s">
        <v>43542</v>
      </c>
      <c r="AE5820" t="s">
        <v>35410</v>
      </c>
    </row>
    <row r="5821" spans="1:31" ht="14.25" customHeight="1">
      <c r="A5821" s="1">
        <v>5820</v>
      </c>
      <c r="B5821" s="9" t="s">
        <v>6</v>
      </c>
      <c r="C5821" s="1" t="s">
        <v>10398</v>
      </c>
      <c r="D5821" s="1" t="s">
        <v>5346</v>
      </c>
      <c r="E5821" s="1" t="s">
        <v>139</v>
      </c>
      <c r="F5821" s="1" t="s">
        <v>25901</v>
      </c>
      <c r="G5821" s="14">
        <v>919904406</v>
      </c>
      <c r="H5821" s="1" t="s">
        <v>15</v>
      </c>
      <c r="I5821" s="1" t="s">
        <v>9</v>
      </c>
      <c r="J5821" s="1" t="s">
        <v>47297</v>
      </c>
      <c r="K5821" s="3" t="s">
        <v>17</v>
      </c>
      <c r="L5821" s="1" t="s">
        <v>47325</v>
      </c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1"/>
      <c r="AA5821" s="1" t="s">
        <v>16</v>
      </c>
      <c r="AB5821" s="3" t="s">
        <v>12</v>
      </c>
      <c r="AC5821" s="23" t="s">
        <v>37802</v>
      </c>
      <c r="AD5821" s="23" t="s">
        <v>43543</v>
      </c>
      <c r="AE5821" t="s">
        <v>35410</v>
      </c>
    </row>
    <row r="5822" spans="1:31" ht="14.25" customHeight="1">
      <c r="A5822" s="1">
        <v>5821</v>
      </c>
      <c r="B5822" s="1" t="s">
        <v>10396</v>
      </c>
      <c r="C5822" s="1" t="s">
        <v>10399</v>
      </c>
      <c r="D5822" s="1" t="s">
        <v>72</v>
      </c>
      <c r="E5822" s="1" t="s">
        <v>90</v>
      </c>
      <c r="F5822" s="1" t="s">
        <v>25902</v>
      </c>
      <c r="G5822" s="14">
        <v>9101644464</v>
      </c>
      <c r="H5822" s="1" t="s">
        <v>20</v>
      </c>
      <c r="I5822" s="1" t="s">
        <v>41</v>
      </c>
      <c r="J5822" s="1" t="s">
        <v>47297</v>
      </c>
      <c r="K5822" s="3" t="s">
        <v>17</v>
      </c>
      <c r="L5822" s="1" t="s">
        <v>47325</v>
      </c>
      <c r="M5822" s="4" t="s">
        <v>42</v>
      </c>
      <c r="N5822" s="3" t="str">
        <f>J5822</f>
        <v>[&lt;30 Lacs -50 Lacs]</v>
      </c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1"/>
      <c r="AA5822" s="1" t="s">
        <v>16</v>
      </c>
      <c r="AB5822" s="3" t="s">
        <v>12</v>
      </c>
      <c r="AC5822" s="23" t="s">
        <v>37802</v>
      </c>
      <c r="AD5822" s="23" t="s">
        <v>40328</v>
      </c>
      <c r="AE5822" t="s">
        <v>35394</v>
      </c>
    </row>
    <row r="5823" spans="1:31" ht="14.25" customHeight="1">
      <c r="A5823" s="1">
        <v>5822</v>
      </c>
      <c r="B5823" s="1" t="s">
        <v>10396</v>
      </c>
      <c r="C5823" s="1" t="s">
        <v>10401</v>
      </c>
      <c r="D5823" s="1" t="s">
        <v>7062</v>
      </c>
      <c r="E5823" s="1" t="s">
        <v>73</v>
      </c>
      <c r="F5823" s="1" t="s">
        <v>25904</v>
      </c>
      <c r="G5823" s="14">
        <v>914469460406</v>
      </c>
      <c r="H5823" s="1" t="s">
        <v>15</v>
      </c>
      <c r="I5823" s="1" t="s">
        <v>9</v>
      </c>
      <c r="J5823" s="1" t="s">
        <v>47297</v>
      </c>
      <c r="K5823" s="3" t="s">
        <v>17</v>
      </c>
      <c r="L5823" s="1" t="s">
        <v>47325</v>
      </c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1"/>
      <c r="AA5823" s="1" t="s">
        <v>11</v>
      </c>
      <c r="AB5823" s="3" t="s">
        <v>56</v>
      </c>
      <c r="AC5823" s="23" t="s">
        <v>37802</v>
      </c>
      <c r="AD5823" s="23" t="s">
        <v>39718</v>
      </c>
      <c r="AE5823" t="s">
        <v>35409</v>
      </c>
    </row>
    <row r="5824" spans="1:31" ht="14.25" customHeight="1">
      <c r="A5824" s="1">
        <v>5823</v>
      </c>
      <c r="B5824" s="1" t="s">
        <v>10396</v>
      </c>
      <c r="C5824" s="1" t="s">
        <v>10409</v>
      </c>
      <c r="D5824" s="1" t="s">
        <v>699</v>
      </c>
      <c r="E5824" s="1" t="s">
        <v>139</v>
      </c>
      <c r="F5824" s="1" t="s">
        <v>25908</v>
      </c>
      <c r="G5824" s="14">
        <v>919909966461</v>
      </c>
      <c r="H5824" s="1" t="s">
        <v>20</v>
      </c>
      <c r="I5824" s="1" t="s">
        <v>41</v>
      </c>
      <c r="J5824" s="1" t="s">
        <v>47297</v>
      </c>
      <c r="K5824" s="3" t="s">
        <v>42</v>
      </c>
      <c r="L5824" s="1" t="s">
        <v>47325</v>
      </c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1"/>
      <c r="AA5824" s="1" t="s">
        <v>16</v>
      </c>
      <c r="AB5824" s="3" t="s">
        <v>12</v>
      </c>
      <c r="AC5824" s="23" t="s">
        <v>37802</v>
      </c>
      <c r="AD5824" s="23" t="s">
        <v>43544</v>
      </c>
      <c r="AE5824" t="s">
        <v>35399</v>
      </c>
    </row>
    <row r="5825" spans="1:31" ht="14.25" customHeight="1">
      <c r="A5825" s="1">
        <v>5824</v>
      </c>
      <c r="B5825" s="1" t="s">
        <v>10396</v>
      </c>
      <c r="C5825" s="1" t="s">
        <v>10434</v>
      </c>
      <c r="D5825" s="1" t="s">
        <v>3129</v>
      </c>
      <c r="E5825" s="1" t="s">
        <v>40</v>
      </c>
      <c r="F5825" s="1" t="s">
        <v>25918</v>
      </c>
      <c r="G5825" s="14">
        <v>919049649494</v>
      </c>
      <c r="H5825" s="1" t="s">
        <v>20</v>
      </c>
      <c r="I5825" s="1" t="s">
        <v>9</v>
      </c>
      <c r="J5825" s="1" t="s">
        <v>47297</v>
      </c>
      <c r="K5825" s="3" t="s">
        <v>17</v>
      </c>
      <c r="L5825" s="1" t="s">
        <v>47325</v>
      </c>
      <c r="M5825" s="4" t="s">
        <v>42</v>
      </c>
      <c r="N5825" s="3" t="str">
        <f>J5825</f>
        <v>[&lt;30 Lacs -50 Lacs]</v>
      </c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1"/>
      <c r="AA5825" s="1" t="s">
        <v>16</v>
      </c>
      <c r="AB5825" s="3" t="s">
        <v>12</v>
      </c>
      <c r="AC5825" s="23" t="s">
        <v>37802</v>
      </c>
      <c r="AD5825" s="23" t="s">
        <v>43545</v>
      </c>
      <c r="AE5825" t="s">
        <v>35394</v>
      </c>
    </row>
    <row r="5826" spans="1:31" ht="14.25" customHeight="1">
      <c r="A5826" s="1">
        <v>5825</v>
      </c>
      <c r="B5826" s="1" t="s">
        <v>10396</v>
      </c>
      <c r="C5826" s="1" t="s">
        <v>10438</v>
      </c>
      <c r="D5826" s="1" t="s">
        <v>10439</v>
      </c>
      <c r="E5826" s="1" t="s">
        <v>724</v>
      </c>
      <c r="F5826" s="1" t="s">
        <v>25920</v>
      </c>
      <c r="G5826" s="14">
        <v>91991440061</v>
      </c>
      <c r="H5826" s="1" t="s">
        <v>20</v>
      </c>
      <c r="I5826" s="1" t="s">
        <v>41</v>
      </c>
      <c r="J5826" s="1" t="s">
        <v>47297</v>
      </c>
      <c r="K5826" s="3" t="s">
        <v>42</v>
      </c>
      <c r="L5826" s="1" t="s">
        <v>47325</v>
      </c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1"/>
      <c r="AA5826" s="1" t="s">
        <v>16</v>
      </c>
      <c r="AB5826" s="3" t="s">
        <v>12</v>
      </c>
      <c r="AC5826" s="23" t="s">
        <v>37802</v>
      </c>
      <c r="AD5826" s="23" t="s">
        <v>43546</v>
      </c>
      <c r="AE5826" t="s">
        <v>35410</v>
      </c>
    </row>
    <row r="5827" spans="1:31" ht="14.25" customHeight="1">
      <c r="A5827" s="1">
        <v>5826</v>
      </c>
      <c r="B5827" s="1" t="s">
        <v>10396</v>
      </c>
      <c r="C5827" s="22" t="s">
        <v>37778</v>
      </c>
      <c r="D5827" s="1" t="s">
        <v>35771</v>
      </c>
      <c r="E5827" s="1" t="s">
        <v>90</v>
      </c>
      <c r="F5827" s="1" t="s">
        <v>25921</v>
      </c>
      <c r="G5827" s="14">
        <v>91944446910</v>
      </c>
      <c r="H5827" s="1" t="s">
        <v>20</v>
      </c>
      <c r="I5827" s="1" t="s">
        <v>9</v>
      </c>
      <c r="J5827" s="1" t="s">
        <v>47297</v>
      </c>
      <c r="K5827" s="3" t="s">
        <v>213</v>
      </c>
      <c r="L5827" s="1" t="s">
        <v>47325</v>
      </c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1"/>
      <c r="AA5827" s="1" t="s">
        <v>16</v>
      </c>
      <c r="AB5827" s="3" t="s">
        <v>12</v>
      </c>
      <c r="AC5827" s="23" t="s">
        <v>37802</v>
      </c>
      <c r="AD5827" s="23" t="s">
        <v>43547</v>
      </c>
      <c r="AE5827" t="s">
        <v>35409</v>
      </c>
    </row>
    <row r="5828" spans="1:31" ht="14.25" customHeight="1">
      <c r="A5828" s="1">
        <v>5827</v>
      </c>
      <c r="B5828" s="9" t="s">
        <v>6</v>
      </c>
      <c r="C5828" s="1" t="s">
        <v>10455</v>
      </c>
      <c r="D5828" s="1" t="s">
        <v>359</v>
      </c>
      <c r="E5828" s="1" t="s">
        <v>7318</v>
      </c>
      <c r="F5828" s="1" t="s">
        <v>32232</v>
      </c>
      <c r="G5828" s="14">
        <v>9196919609</v>
      </c>
      <c r="H5828" s="1" t="s">
        <v>132</v>
      </c>
      <c r="I5828" s="1" t="s">
        <v>62</v>
      </c>
      <c r="J5828" s="1" t="s">
        <v>47297</v>
      </c>
      <c r="K5828" s="3" t="s">
        <v>17</v>
      </c>
      <c r="L5828" s="1" t="s">
        <v>47325</v>
      </c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1"/>
      <c r="AA5828" s="1" t="s">
        <v>16</v>
      </c>
      <c r="AB5828" s="3" t="s">
        <v>12</v>
      </c>
      <c r="AC5828" s="23" t="s">
        <v>37802</v>
      </c>
      <c r="AD5828" s="23" t="s">
        <v>38410</v>
      </c>
      <c r="AE5828" t="s">
        <v>35399</v>
      </c>
    </row>
    <row r="5829" spans="1:31" ht="14.25" customHeight="1">
      <c r="A5829" s="1">
        <v>5828</v>
      </c>
      <c r="B5829" s="9" t="s">
        <v>6</v>
      </c>
      <c r="C5829" s="1" t="s">
        <v>10459</v>
      </c>
      <c r="D5829" s="1" t="s">
        <v>965</v>
      </c>
      <c r="E5829" s="1" t="s">
        <v>40</v>
      </c>
      <c r="F5829" s="1" t="s">
        <v>34376</v>
      </c>
      <c r="G5829" s="14">
        <v>9194460999</v>
      </c>
      <c r="H5829" s="1" t="s">
        <v>8</v>
      </c>
      <c r="I5829" s="1" t="s">
        <v>9</v>
      </c>
      <c r="J5829" s="1" t="s">
        <v>47297</v>
      </c>
      <c r="K5829" s="3" t="s">
        <v>42</v>
      </c>
      <c r="L5829" s="1" t="s">
        <v>47325</v>
      </c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1"/>
      <c r="AA5829" s="1" t="s">
        <v>16</v>
      </c>
      <c r="AB5829" s="3" t="s">
        <v>12</v>
      </c>
      <c r="AC5829" s="23" t="s">
        <v>37802</v>
      </c>
      <c r="AD5829" s="23" t="s">
        <v>43548</v>
      </c>
      <c r="AE5829" t="s">
        <v>35410</v>
      </c>
    </row>
    <row r="5830" spans="1:31" ht="14.25" customHeight="1">
      <c r="A5830" s="1">
        <v>5829</v>
      </c>
      <c r="B5830" s="1" t="s">
        <v>10396</v>
      </c>
      <c r="C5830" s="1" t="s">
        <v>10465</v>
      </c>
      <c r="D5830" s="1" t="s">
        <v>12912</v>
      </c>
      <c r="E5830" s="1" t="s">
        <v>3121</v>
      </c>
      <c r="F5830" s="1" t="s">
        <v>32234</v>
      </c>
      <c r="G5830" s="14">
        <v>919444004694</v>
      </c>
      <c r="H5830" s="1" t="s">
        <v>15</v>
      </c>
      <c r="I5830" s="1" t="s">
        <v>41</v>
      </c>
      <c r="J5830" s="1" t="s">
        <v>47297</v>
      </c>
      <c r="K5830" s="3" t="s">
        <v>17</v>
      </c>
      <c r="L5830" s="1" t="s">
        <v>47325</v>
      </c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1"/>
      <c r="AA5830" s="1" t="s">
        <v>16</v>
      </c>
      <c r="AB5830" s="3" t="s">
        <v>12</v>
      </c>
      <c r="AC5830" s="23" t="s">
        <v>37802</v>
      </c>
      <c r="AD5830" s="23" t="s">
        <v>42139</v>
      </c>
      <c r="AE5830" t="s">
        <v>35410</v>
      </c>
    </row>
    <row r="5831" spans="1:31" ht="14.25" customHeight="1">
      <c r="A5831" s="1">
        <v>5830</v>
      </c>
      <c r="B5831" s="1" t="s">
        <v>10396</v>
      </c>
      <c r="C5831" s="22" t="s">
        <v>37778</v>
      </c>
      <c r="D5831" s="1" t="s">
        <v>5816</v>
      </c>
      <c r="E5831" s="1" t="s">
        <v>10471</v>
      </c>
      <c r="F5831" s="1" t="s">
        <v>25934</v>
      </c>
      <c r="G5831" s="14">
        <v>914460604494</v>
      </c>
      <c r="H5831" s="1" t="s">
        <v>20</v>
      </c>
      <c r="I5831" s="1" t="s">
        <v>41</v>
      </c>
      <c r="J5831" s="1" t="s">
        <v>47297</v>
      </c>
      <c r="K5831" s="3" t="s">
        <v>42</v>
      </c>
      <c r="L5831" s="1" t="s">
        <v>47325</v>
      </c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1"/>
      <c r="AA5831" s="1" t="s">
        <v>16</v>
      </c>
      <c r="AB5831" s="3" t="s">
        <v>12</v>
      </c>
      <c r="AC5831" s="23" t="s">
        <v>37802</v>
      </c>
      <c r="AD5831" s="23" t="s">
        <v>43549</v>
      </c>
      <c r="AE5831" t="s">
        <v>35399</v>
      </c>
    </row>
    <row r="5832" spans="1:31" ht="14.25" customHeight="1">
      <c r="A5832" s="1">
        <v>5831</v>
      </c>
      <c r="B5832" s="1" t="s">
        <v>10396</v>
      </c>
      <c r="C5832" s="22" t="s">
        <v>37778</v>
      </c>
      <c r="D5832" s="1" t="s">
        <v>2904</v>
      </c>
      <c r="E5832" s="1" t="s">
        <v>788</v>
      </c>
      <c r="F5832" s="1" t="s">
        <v>25939</v>
      </c>
      <c r="G5832" s="14">
        <v>91949491414</v>
      </c>
      <c r="H5832" s="1" t="s">
        <v>8</v>
      </c>
      <c r="I5832" s="1" t="s">
        <v>9</v>
      </c>
      <c r="J5832" s="1" t="s">
        <v>47297</v>
      </c>
      <c r="K5832" s="3" t="s">
        <v>63</v>
      </c>
      <c r="L5832" s="1" t="s">
        <v>47325</v>
      </c>
      <c r="M5832" s="3" t="s">
        <v>213</v>
      </c>
      <c r="N5832" s="3" t="str">
        <f t="shared" ref="N5832:N5833" si="171">J5832</f>
        <v>[&lt;30 Lacs -50 Lacs]</v>
      </c>
      <c r="O5832" s="3" t="s">
        <v>17</v>
      </c>
      <c r="P5832" s="3" t="s">
        <v>47297</v>
      </c>
      <c r="Q5832" s="3" t="s">
        <v>42</v>
      </c>
      <c r="R5832" s="3" t="s">
        <v>47297</v>
      </c>
      <c r="S5832" s="3" t="s">
        <v>27</v>
      </c>
      <c r="T5832" s="3" t="s">
        <v>47297</v>
      </c>
      <c r="U5832" s="3" t="s">
        <v>117</v>
      </c>
      <c r="V5832" s="3" t="s">
        <v>47297</v>
      </c>
      <c r="W5832" s="3" t="s">
        <v>178</v>
      </c>
      <c r="X5832" s="3" t="s">
        <v>47297</v>
      </c>
      <c r="Y5832" s="3" t="s">
        <v>171</v>
      </c>
      <c r="Z5832" s="1" t="s">
        <v>47297</v>
      </c>
      <c r="AA5832" s="1" t="s">
        <v>16</v>
      </c>
      <c r="AB5832" s="3" t="s">
        <v>12</v>
      </c>
      <c r="AC5832" s="23" t="s">
        <v>37802</v>
      </c>
      <c r="AD5832" s="23" t="s">
        <v>43550</v>
      </c>
      <c r="AE5832" t="s">
        <v>35399</v>
      </c>
    </row>
    <row r="5833" spans="1:31" ht="14.25" customHeight="1">
      <c r="A5833" s="1">
        <v>5832</v>
      </c>
      <c r="B5833" s="9" t="s">
        <v>6</v>
      </c>
      <c r="C5833" s="1" t="s">
        <v>10481</v>
      </c>
      <c r="D5833" s="1" t="s">
        <v>2040</v>
      </c>
      <c r="E5833" s="1" t="s">
        <v>93</v>
      </c>
      <c r="F5833" s="1" t="s">
        <v>10482</v>
      </c>
      <c r="G5833" s="14">
        <v>919994904</v>
      </c>
      <c r="H5833" s="1" t="s">
        <v>8</v>
      </c>
      <c r="I5833" s="1" t="s">
        <v>41</v>
      </c>
      <c r="J5833" s="1" t="s">
        <v>47297</v>
      </c>
      <c r="K5833" s="3" t="s">
        <v>17</v>
      </c>
      <c r="L5833" s="1" t="s">
        <v>47325</v>
      </c>
      <c r="M5833" s="4" t="s">
        <v>42</v>
      </c>
      <c r="N5833" s="3" t="str">
        <f t="shared" si="171"/>
        <v>[&lt;30 Lacs -50 Lacs]</v>
      </c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1"/>
      <c r="AA5833" s="1" t="s">
        <v>16</v>
      </c>
      <c r="AB5833" s="3" t="s">
        <v>12</v>
      </c>
      <c r="AC5833" s="23" t="s">
        <v>37802</v>
      </c>
      <c r="AD5833" s="23" t="s">
        <v>43551</v>
      </c>
      <c r="AE5833" t="s">
        <v>35399</v>
      </c>
    </row>
    <row r="5834" spans="1:31" ht="14.25" customHeight="1">
      <c r="A5834" s="1">
        <v>5833</v>
      </c>
      <c r="B5834" s="1" t="s">
        <v>10396</v>
      </c>
      <c r="C5834" s="22" t="s">
        <v>37778</v>
      </c>
      <c r="D5834" s="1" t="s">
        <v>1305</v>
      </c>
      <c r="E5834" s="1" t="s">
        <v>139</v>
      </c>
      <c r="F5834" s="1" t="s">
        <v>25947</v>
      </c>
      <c r="G5834" s="14">
        <v>91949069449</v>
      </c>
      <c r="H5834" s="1" t="s">
        <v>20</v>
      </c>
      <c r="I5834" s="1" t="s">
        <v>9</v>
      </c>
      <c r="J5834" s="1" t="s">
        <v>47297</v>
      </c>
      <c r="K5834" s="3" t="s">
        <v>17</v>
      </c>
      <c r="L5834" s="1" t="s">
        <v>47325</v>
      </c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1"/>
      <c r="AA5834" s="1" t="s">
        <v>16</v>
      </c>
      <c r="AB5834" s="3" t="s">
        <v>12</v>
      </c>
      <c r="AC5834" s="23" t="s">
        <v>37802</v>
      </c>
      <c r="AD5834" s="23" t="s">
        <v>43552</v>
      </c>
      <c r="AE5834" t="s">
        <v>35410</v>
      </c>
    </row>
    <row r="5835" spans="1:31" ht="14.25" customHeight="1">
      <c r="A5835" s="1">
        <v>5834</v>
      </c>
      <c r="B5835" s="1" t="s">
        <v>10396</v>
      </c>
      <c r="C5835" s="22" t="s">
        <v>37778</v>
      </c>
      <c r="D5835" s="1" t="s">
        <v>52</v>
      </c>
      <c r="E5835" s="1" t="s">
        <v>534</v>
      </c>
      <c r="F5835" s="1" t="s">
        <v>32238</v>
      </c>
      <c r="G5835" s="14">
        <v>91966400491</v>
      </c>
      <c r="H5835" s="1" t="s">
        <v>20</v>
      </c>
      <c r="I5835" s="1" t="s">
        <v>9</v>
      </c>
      <c r="J5835" s="1" t="s">
        <v>47297</v>
      </c>
      <c r="K5835" s="3" t="s">
        <v>17</v>
      </c>
      <c r="L5835" s="1" t="s">
        <v>47325</v>
      </c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1"/>
      <c r="AA5835" s="1" t="s">
        <v>16</v>
      </c>
      <c r="AB5835" s="3" t="s">
        <v>12</v>
      </c>
      <c r="AC5835" s="23" t="s">
        <v>37802</v>
      </c>
      <c r="AD5835" s="23" t="s">
        <v>43553</v>
      </c>
      <c r="AE5835" t="s">
        <v>35399</v>
      </c>
    </row>
    <row r="5836" spans="1:31" ht="14.25" customHeight="1">
      <c r="A5836" s="1">
        <v>5835</v>
      </c>
      <c r="B5836" s="9" t="s">
        <v>6</v>
      </c>
      <c r="C5836" s="1" t="s">
        <v>10510</v>
      </c>
      <c r="D5836" s="1" t="s">
        <v>8510</v>
      </c>
      <c r="E5836" s="1" t="s">
        <v>506</v>
      </c>
      <c r="F5836" s="1" t="s">
        <v>25955</v>
      </c>
      <c r="G5836" s="14">
        <v>9196464940</v>
      </c>
      <c r="H5836" s="1" t="s">
        <v>20</v>
      </c>
      <c r="I5836" s="1" t="s">
        <v>9</v>
      </c>
      <c r="J5836" s="1" t="s">
        <v>47297</v>
      </c>
      <c r="K5836" s="3" t="s">
        <v>17</v>
      </c>
      <c r="L5836" s="1" t="s">
        <v>47325</v>
      </c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1"/>
      <c r="AA5836" s="1" t="s">
        <v>16</v>
      </c>
      <c r="AB5836" s="3" t="s">
        <v>12</v>
      </c>
      <c r="AC5836" s="23" t="s">
        <v>37802</v>
      </c>
      <c r="AD5836" s="23" t="s">
        <v>43554</v>
      </c>
      <c r="AE5836" t="s">
        <v>35399</v>
      </c>
    </row>
    <row r="5837" spans="1:31" ht="14.25" customHeight="1">
      <c r="A5837" s="1">
        <v>5836</v>
      </c>
      <c r="B5837" s="1" t="s">
        <v>10396</v>
      </c>
      <c r="C5837" s="1" t="s">
        <v>10518</v>
      </c>
      <c r="D5837" s="1" t="s">
        <v>683</v>
      </c>
      <c r="E5837" s="1" t="s">
        <v>1040</v>
      </c>
      <c r="F5837" s="1" t="s">
        <v>25960</v>
      </c>
      <c r="G5837" s="14">
        <v>919644944449</v>
      </c>
      <c r="H5837" s="1" t="s">
        <v>20</v>
      </c>
      <c r="I5837" s="1" t="s">
        <v>9</v>
      </c>
      <c r="J5837" s="1" t="s">
        <v>47297</v>
      </c>
      <c r="K5837" s="3" t="s">
        <v>17</v>
      </c>
      <c r="L5837" s="1" t="s">
        <v>47325</v>
      </c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1"/>
      <c r="AA5837" s="1" t="s">
        <v>11</v>
      </c>
      <c r="AB5837" s="3" t="s">
        <v>274</v>
      </c>
      <c r="AC5837" s="23" t="s">
        <v>37802</v>
      </c>
      <c r="AD5837" s="23" t="s">
        <v>43555</v>
      </c>
      <c r="AE5837" t="s">
        <v>35409</v>
      </c>
    </row>
    <row r="5838" spans="1:31" ht="14.25" customHeight="1">
      <c r="A5838" s="1">
        <v>5837</v>
      </c>
      <c r="B5838" s="9" t="s">
        <v>6</v>
      </c>
      <c r="C5838" s="1" t="s">
        <v>10528</v>
      </c>
      <c r="D5838" s="1" t="s">
        <v>35772</v>
      </c>
      <c r="E5838" s="1" t="s">
        <v>774</v>
      </c>
      <c r="F5838" s="1" t="s">
        <v>25964</v>
      </c>
      <c r="G5838" s="14">
        <v>914400061409</v>
      </c>
      <c r="H5838" s="1" t="s">
        <v>20</v>
      </c>
      <c r="I5838" s="1" t="s">
        <v>41</v>
      </c>
      <c r="J5838" s="1" t="s">
        <v>47297</v>
      </c>
      <c r="K5838" s="3" t="s">
        <v>17</v>
      </c>
      <c r="L5838" s="1" t="s">
        <v>47325</v>
      </c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1"/>
      <c r="AA5838" s="1" t="s">
        <v>16</v>
      </c>
      <c r="AB5838" s="3" t="s">
        <v>12</v>
      </c>
      <c r="AC5838" s="23" t="s">
        <v>37802</v>
      </c>
      <c r="AD5838" s="23" t="s">
        <v>38672</v>
      </c>
      <c r="AE5838" t="s">
        <v>35394</v>
      </c>
    </row>
    <row r="5839" spans="1:31" ht="14.25" customHeight="1">
      <c r="A5839" s="1">
        <v>5838</v>
      </c>
      <c r="B5839" s="1" t="s">
        <v>10396</v>
      </c>
      <c r="C5839" s="22" t="s">
        <v>37778</v>
      </c>
      <c r="D5839" s="1" t="s">
        <v>1302</v>
      </c>
      <c r="E5839" s="1" t="s">
        <v>80</v>
      </c>
      <c r="F5839" s="1" t="s">
        <v>32240</v>
      </c>
      <c r="G5839" s="14">
        <v>9194444694</v>
      </c>
      <c r="H5839" s="1" t="s">
        <v>20</v>
      </c>
      <c r="I5839" s="1" t="s">
        <v>62</v>
      </c>
      <c r="J5839" s="1" t="s">
        <v>47297</v>
      </c>
      <c r="K5839" s="3" t="s">
        <v>42</v>
      </c>
      <c r="L5839" s="1" t="s">
        <v>47325</v>
      </c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1"/>
      <c r="AA5839" s="1" t="s">
        <v>16</v>
      </c>
      <c r="AB5839" s="3" t="s">
        <v>12</v>
      </c>
      <c r="AC5839" s="23" t="s">
        <v>37802</v>
      </c>
      <c r="AD5839" s="23" t="s">
        <v>43556</v>
      </c>
      <c r="AE5839" t="s">
        <v>35399</v>
      </c>
    </row>
    <row r="5840" spans="1:31" ht="14.25" customHeight="1">
      <c r="A5840" s="1">
        <v>5839</v>
      </c>
      <c r="B5840" s="1" t="s">
        <v>10396</v>
      </c>
      <c r="C5840" s="22" t="s">
        <v>37778</v>
      </c>
      <c r="D5840" s="1" t="s">
        <v>502</v>
      </c>
      <c r="E5840" s="1" t="s">
        <v>93</v>
      </c>
      <c r="F5840" s="1" t="s">
        <v>25967</v>
      </c>
      <c r="G5840" s="14">
        <v>91944664446</v>
      </c>
      <c r="H5840" s="1" t="s">
        <v>20</v>
      </c>
      <c r="I5840" s="1" t="s">
        <v>9</v>
      </c>
      <c r="J5840" s="1" t="s">
        <v>47297</v>
      </c>
      <c r="K5840" s="3" t="s">
        <v>17</v>
      </c>
      <c r="L5840" s="1" t="s">
        <v>47325</v>
      </c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1"/>
      <c r="AA5840" s="1" t="s">
        <v>16</v>
      </c>
      <c r="AB5840" s="3" t="s">
        <v>12</v>
      </c>
      <c r="AC5840" s="23" t="s">
        <v>37802</v>
      </c>
      <c r="AD5840" s="23" t="s">
        <v>43557</v>
      </c>
      <c r="AE5840" t="s">
        <v>35409</v>
      </c>
    </row>
    <row r="5841" spans="1:31" ht="14.25" customHeight="1">
      <c r="A5841" s="1">
        <v>5840</v>
      </c>
      <c r="B5841" s="9" t="s">
        <v>6</v>
      </c>
      <c r="C5841" s="1" t="s">
        <v>10544</v>
      </c>
      <c r="D5841" s="1" t="s">
        <v>1248</v>
      </c>
      <c r="E5841" s="1" t="s">
        <v>2597</v>
      </c>
      <c r="F5841" s="1" t="s">
        <v>25970</v>
      </c>
      <c r="G5841" s="14">
        <v>91994664</v>
      </c>
      <c r="H5841" s="1" t="s">
        <v>8</v>
      </c>
      <c r="I5841" s="1" t="s">
        <v>9</v>
      </c>
      <c r="J5841" s="1" t="s">
        <v>47297</v>
      </c>
      <c r="K5841" s="3" t="s">
        <v>42</v>
      </c>
      <c r="L5841" s="1" t="s">
        <v>47325</v>
      </c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1"/>
      <c r="AA5841" s="1" t="s">
        <v>16</v>
      </c>
      <c r="AB5841" s="3" t="s">
        <v>12</v>
      </c>
      <c r="AC5841" s="23" t="s">
        <v>37802</v>
      </c>
      <c r="AD5841" s="23" t="s">
        <v>43558</v>
      </c>
      <c r="AE5841" t="s">
        <v>35394</v>
      </c>
    </row>
    <row r="5842" spans="1:31" ht="14.25" customHeight="1">
      <c r="A5842" s="1">
        <v>5841</v>
      </c>
      <c r="B5842" s="9" t="s">
        <v>6</v>
      </c>
      <c r="C5842" s="1" t="s">
        <v>10547</v>
      </c>
      <c r="D5842" s="1" t="s">
        <v>1867</v>
      </c>
      <c r="E5842" s="1" t="s">
        <v>10548</v>
      </c>
      <c r="F5842" s="1" t="s">
        <v>25971</v>
      </c>
      <c r="G5842" s="14">
        <v>919494609116</v>
      </c>
      <c r="H5842" s="1" t="s">
        <v>8</v>
      </c>
      <c r="I5842" s="1" t="s">
        <v>9</v>
      </c>
      <c r="J5842" s="1" t="s">
        <v>47297</v>
      </c>
      <c r="K5842" s="3" t="s">
        <v>63</v>
      </c>
      <c r="L5842" s="1" t="s">
        <v>47325</v>
      </c>
      <c r="M5842" s="3" t="s">
        <v>213</v>
      </c>
      <c r="N5842" s="3" t="str">
        <f>J5842</f>
        <v>[&lt;30 Lacs -50 Lacs]</v>
      </c>
      <c r="O5842" s="3" t="s">
        <v>17</v>
      </c>
      <c r="P5842" s="3" t="s">
        <v>47297</v>
      </c>
      <c r="Q5842" s="3" t="s">
        <v>42</v>
      </c>
      <c r="R5842" s="3" t="s">
        <v>47297</v>
      </c>
      <c r="S5842" s="3" t="s">
        <v>27</v>
      </c>
      <c r="T5842" s="3" t="s">
        <v>47297</v>
      </c>
      <c r="U5842" s="3" t="s">
        <v>117</v>
      </c>
      <c r="V5842" s="3" t="s">
        <v>47297</v>
      </c>
      <c r="W5842" s="3" t="s">
        <v>178</v>
      </c>
      <c r="X5842" s="3" t="s">
        <v>47297</v>
      </c>
      <c r="Y5842" s="3" t="s">
        <v>171</v>
      </c>
      <c r="Z5842" s="1" t="s">
        <v>47297</v>
      </c>
      <c r="AA5842" s="1" t="s">
        <v>16</v>
      </c>
      <c r="AB5842" s="3" t="s">
        <v>12</v>
      </c>
      <c r="AC5842" s="23" t="s">
        <v>37802</v>
      </c>
      <c r="AD5842" s="23" t="s">
        <v>43559</v>
      </c>
      <c r="AE5842" t="s">
        <v>35409</v>
      </c>
    </row>
    <row r="5843" spans="1:31" ht="14.25" customHeight="1">
      <c r="A5843" s="1">
        <v>5842</v>
      </c>
      <c r="B5843" s="1" t="s">
        <v>10396</v>
      </c>
      <c r="C5843" s="22" t="s">
        <v>37778</v>
      </c>
      <c r="D5843" s="1" t="s">
        <v>494</v>
      </c>
      <c r="E5843" s="1" t="s">
        <v>36910</v>
      </c>
      <c r="F5843" s="1" t="s">
        <v>25972</v>
      </c>
      <c r="G5843" s="14">
        <v>91946994499</v>
      </c>
      <c r="H5843" s="1" t="s">
        <v>20</v>
      </c>
      <c r="I5843" s="1" t="s">
        <v>41</v>
      </c>
      <c r="J5843" s="1" t="s">
        <v>47297</v>
      </c>
      <c r="K5843" s="3" t="s">
        <v>213</v>
      </c>
      <c r="L5843" s="1" t="s">
        <v>47325</v>
      </c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1"/>
      <c r="AA5843" s="1" t="s">
        <v>16</v>
      </c>
      <c r="AB5843" s="3" t="s">
        <v>12</v>
      </c>
      <c r="AC5843" s="23" t="s">
        <v>37802</v>
      </c>
      <c r="AD5843" s="23" t="s">
        <v>43560</v>
      </c>
      <c r="AE5843" t="s">
        <v>35399</v>
      </c>
    </row>
    <row r="5844" spans="1:31" ht="14.25" customHeight="1">
      <c r="A5844" s="1">
        <v>5843</v>
      </c>
      <c r="B5844" s="9" t="s">
        <v>6</v>
      </c>
      <c r="C5844" s="1" t="s">
        <v>10559</v>
      </c>
      <c r="D5844" s="1" t="s">
        <v>10560</v>
      </c>
      <c r="E5844" s="1" t="s">
        <v>40</v>
      </c>
      <c r="F5844" s="1" t="s">
        <v>10561</v>
      </c>
      <c r="G5844" s="14">
        <v>914160066496</v>
      </c>
      <c r="H5844" s="1" t="s">
        <v>20</v>
      </c>
      <c r="I5844" s="1" t="s">
        <v>9</v>
      </c>
      <c r="J5844" s="1" t="s">
        <v>47297</v>
      </c>
      <c r="K5844" s="3" t="s">
        <v>42</v>
      </c>
      <c r="L5844" s="1" t="s">
        <v>47325</v>
      </c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1"/>
      <c r="AA5844" s="1" t="s">
        <v>16</v>
      </c>
      <c r="AB5844" s="3" t="s">
        <v>12</v>
      </c>
      <c r="AC5844" s="23" t="s">
        <v>37802</v>
      </c>
      <c r="AD5844" s="23" t="s">
        <v>43561</v>
      </c>
      <c r="AE5844" t="s">
        <v>35394</v>
      </c>
    </row>
    <row r="5845" spans="1:31" ht="14.25" customHeight="1">
      <c r="A5845" s="1">
        <v>5844</v>
      </c>
      <c r="B5845" s="1" t="s">
        <v>10396</v>
      </c>
      <c r="C5845" s="1" t="s">
        <v>10602</v>
      </c>
      <c r="D5845" s="1" t="s">
        <v>10603</v>
      </c>
      <c r="E5845" s="1" t="s">
        <v>1019</v>
      </c>
      <c r="F5845" s="1" t="s">
        <v>10604</v>
      </c>
      <c r="G5845" s="14">
        <v>91990444906</v>
      </c>
      <c r="H5845" s="1" t="s">
        <v>20</v>
      </c>
      <c r="I5845" s="1" t="s">
        <v>9</v>
      </c>
      <c r="J5845" s="1" t="s">
        <v>47297</v>
      </c>
      <c r="K5845" s="3" t="s">
        <v>42</v>
      </c>
      <c r="L5845" s="1" t="s">
        <v>47325</v>
      </c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1"/>
      <c r="AA5845" s="1" t="s">
        <v>16</v>
      </c>
      <c r="AB5845" s="3" t="s">
        <v>12</v>
      </c>
      <c r="AC5845" s="23" t="s">
        <v>37802</v>
      </c>
      <c r="AD5845" s="23" t="s">
        <v>41093</v>
      </c>
      <c r="AE5845" t="s">
        <v>35409</v>
      </c>
    </row>
    <row r="5846" spans="1:31" ht="14.25" customHeight="1">
      <c r="A5846" s="1">
        <v>5845</v>
      </c>
      <c r="B5846" s="9" t="s">
        <v>6</v>
      </c>
      <c r="C5846" s="1" t="s">
        <v>10640</v>
      </c>
      <c r="D5846" s="1" t="s">
        <v>3859</v>
      </c>
      <c r="E5846" s="1" t="s">
        <v>40</v>
      </c>
      <c r="F5846" s="1" t="s">
        <v>26019</v>
      </c>
      <c r="G5846" s="14">
        <v>9191404646</v>
      </c>
      <c r="H5846" s="1" t="s">
        <v>8</v>
      </c>
      <c r="I5846" s="1" t="s">
        <v>9</v>
      </c>
      <c r="J5846" s="1" t="s">
        <v>47297</v>
      </c>
      <c r="K5846" s="3" t="s">
        <v>17</v>
      </c>
      <c r="L5846" s="1" t="s">
        <v>47325</v>
      </c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1"/>
      <c r="AA5846" s="1" t="s">
        <v>16</v>
      </c>
      <c r="AB5846" s="3" t="s">
        <v>12</v>
      </c>
      <c r="AC5846" s="23" t="s">
        <v>37802</v>
      </c>
      <c r="AD5846" s="23" t="s">
        <v>43562</v>
      </c>
      <c r="AE5846" t="s">
        <v>35410</v>
      </c>
    </row>
    <row r="5847" spans="1:31" ht="14.25" customHeight="1">
      <c r="A5847" s="1">
        <v>5846</v>
      </c>
      <c r="B5847" s="1" t="s">
        <v>10396</v>
      </c>
      <c r="C5847" s="1" t="s">
        <v>10648</v>
      </c>
      <c r="D5847" s="1" t="s">
        <v>773</v>
      </c>
      <c r="E5847" s="1" t="s">
        <v>10649</v>
      </c>
      <c r="F5847" s="1" t="s">
        <v>26024</v>
      </c>
      <c r="G5847" s="14">
        <v>91494010669</v>
      </c>
      <c r="H5847" s="1" t="s">
        <v>8</v>
      </c>
      <c r="I5847" s="1" t="s">
        <v>9</v>
      </c>
      <c r="J5847" s="1" t="s">
        <v>47297</v>
      </c>
      <c r="K5847" s="3" t="s">
        <v>17</v>
      </c>
      <c r="L5847" s="1" t="s">
        <v>47325</v>
      </c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1"/>
      <c r="AA5847" s="1" t="s">
        <v>16</v>
      </c>
      <c r="AB5847" s="3" t="s">
        <v>12</v>
      </c>
      <c r="AC5847" s="23" t="s">
        <v>37802</v>
      </c>
      <c r="AD5847" s="23" t="s">
        <v>43563</v>
      </c>
      <c r="AE5847" t="s">
        <v>35399</v>
      </c>
    </row>
    <row r="5848" spans="1:31" ht="14.25" customHeight="1">
      <c r="A5848" s="1">
        <v>5847</v>
      </c>
      <c r="B5848" s="1" t="s">
        <v>10396</v>
      </c>
      <c r="C5848" s="1" t="s">
        <v>10650</v>
      </c>
      <c r="D5848" s="1" t="s">
        <v>1302</v>
      </c>
      <c r="E5848" s="1" t="s">
        <v>724</v>
      </c>
      <c r="F5848" s="1" t="s">
        <v>34399</v>
      </c>
      <c r="G5848" s="14">
        <v>91644096004</v>
      </c>
      <c r="H5848" s="1" t="s">
        <v>8</v>
      </c>
      <c r="I5848" s="1" t="s">
        <v>62</v>
      </c>
      <c r="J5848" s="1" t="s">
        <v>47297</v>
      </c>
      <c r="K5848" s="3" t="s">
        <v>42</v>
      </c>
      <c r="L5848" s="1" t="s">
        <v>47325</v>
      </c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1"/>
      <c r="AA5848" s="1" t="s">
        <v>16</v>
      </c>
      <c r="AB5848" s="3" t="s">
        <v>12</v>
      </c>
      <c r="AC5848" s="23" t="s">
        <v>37802</v>
      </c>
      <c r="AD5848" s="23" t="s">
        <v>40352</v>
      </c>
      <c r="AE5848" t="s">
        <v>35394</v>
      </c>
    </row>
    <row r="5849" spans="1:31" ht="14.25" customHeight="1">
      <c r="A5849" s="1">
        <v>5848</v>
      </c>
      <c r="B5849" s="1" t="s">
        <v>10396</v>
      </c>
      <c r="C5849" s="1" t="s">
        <v>10654</v>
      </c>
      <c r="D5849" s="1" t="s">
        <v>4026</v>
      </c>
      <c r="E5849" s="1" t="s">
        <v>36911</v>
      </c>
      <c r="F5849" s="1" t="s">
        <v>32255</v>
      </c>
      <c r="G5849" s="14">
        <v>91696469646</v>
      </c>
      <c r="H5849" s="1" t="s">
        <v>8</v>
      </c>
      <c r="I5849" s="1" t="s">
        <v>9</v>
      </c>
      <c r="J5849" s="1" t="s">
        <v>47297</v>
      </c>
      <c r="K5849" s="3" t="s">
        <v>27</v>
      </c>
      <c r="L5849" s="1" t="s">
        <v>47325</v>
      </c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1"/>
      <c r="AA5849" s="1" t="s">
        <v>16</v>
      </c>
      <c r="AB5849" s="3" t="s">
        <v>12</v>
      </c>
      <c r="AC5849" s="23" t="s">
        <v>37802</v>
      </c>
      <c r="AD5849" s="23" t="s">
        <v>43564</v>
      </c>
      <c r="AE5849" t="s">
        <v>35410</v>
      </c>
    </row>
    <row r="5850" spans="1:31" ht="14.25" customHeight="1">
      <c r="A5850" s="1">
        <v>5849</v>
      </c>
      <c r="B5850" s="1" t="s">
        <v>10396</v>
      </c>
      <c r="C5850" s="1" t="s">
        <v>10668</v>
      </c>
      <c r="D5850" s="1" t="s">
        <v>1305</v>
      </c>
      <c r="E5850" s="1" t="s">
        <v>87</v>
      </c>
      <c r="F5850" s="1" t="s">
        <v>34401</v>
      </c>
      <c r="G5850" s="14">
        <v>91991940600</v>
      </c>
      <c r="H5850" s="1" t="s">
        <v>20</v>
      </c>
      <c r="I5850" s="1" t="s">
        <v>62</v>
      </c>
      <c r="J5850" s="1" t="s">
        <v>47297</v>
      </c>
      <c r="K5850" s="3" t="s">
        <v>171</v>
      </c>
      <c r="L5850" s="1" t="s">
        <v>47325</v>
      </c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1"/>
      <c r="AA5850" s="1" t="s">
        <v>16</v>
      </c>
      <c r="AB5850" s="3" t="s">
        <v>12</v>
      </c>
      <c r="AC5850" s="23" t="s">
        <v>37802</v>
      </c>
      <c r="AD5850" s="23" t="s">
        <v>43565</v>
      </c>
      <c r="AE5850" t="s">
        <v>35394</v>
      </c>
    </row>
    <row r="5851" spans="1:31" ht="14.25" customHeight="1">
      <c r="A5851" s="1">
        <v>5850</v>
      </c>
      <c r="B5851" s="9" t="s">
        <v>6</v>
      </c>
      <c r="C5851" s="1" t="s">
        <v>10680</v>
      </c>
      <c r="D5851" s="1" t="s">
        <v>1551</v>
      </c>
      <c r="E5851" s="1" t="s">
        <v>10681</v>
      </c>
      <c r="F5851" s="1" t="s">
        <v>26043</v>
      </c>
      <c r="G5851" s="14">
        <v>914160464944</v>
      </c>
      <c r="H5851" s="1" t="s">
        <v>8</v>
      </c>
      <c r="I5851" s="1" t="s">
        <v>41</v>
      </c>
      <c r="J5851" s="1" t="s">
        <v>47297</v>
      </c>
      <c r="K5851" s="3" t="s">
        <v>17</v>
      </c>
      <c r="L5851" s="1" t="s">
        <v>47325</v>
      </c>
      <c r="M5851" s="3" t="s">
        <v>178</v>
      </c>
      <c r="N5851" s="3" t="str">
        <f>J5851</f>
        <v>[&lt;30 Lacs -50 Lacs]</v>
      </c>
      <c r="O5851" s="3" t="s">
        <v>171</v>
      </c>
      <c r="P5851" s="3" t="s">
        <v>47297</v>
      </c>
      <c r="Q5851" s="3"/>
      <c r="R5851" s="3"/>
      <c r="S5851" s="3"/>
      <c r="T5851" s="3"/>
      <c r="U5851" s="3"/>
      <c r="V5851" s="3"/>
      <c r="W5851" s="3"/>
      <c r="X5851" s="3"/>
      <c r="Y5851" s="3"/>
      <c r="Z5851" s="1"/>
      <c r="AA5851" s="1" t="s">
        <v>16</v>
      </c>
      <c r="AB5851" s="3" t="s">
        <v>12</v>
      </c>
      <c r="AC5851" s="23" t="s">
        <v>37802</v>
      </c>
      <c r="AD5851" s="23" t="s">
        <v>43566</v>
      </c>
      <c r="AE5851" t="s">
        <v>35409</v>
      </c>
    </row>
    <row r="5852" spans="1:31" ht="14.25" customHeight="1">
      <c r="A5852" s="1">
        <v>5851</v>
      </c>
      <c r="B5852" s="1" t="s">
        <v>10396</v>
      </c>
      <c r="C5852" s="1" t="s">
        <v>10685</v>
      </c>
      <c r="D5852" s="1" t="s">
        <v>636</v>
      </c>
      <c r="E5852" s="1" t="s">
        <v>139</v>
      </c>
      <c r="F5852" s="1" t="s">
        <v>26044</v>
      </c>
      <c r="G5852" s="14">
        <v>91416046199</v>
      </c>
      <c r="H5852" s="1" t="s">
        <v>20</v>
      </c>
      <c r="I5852" s="1" t="s">
        <v>9</v>
      </c>
      <c r="J5852" s="1" t="s">
        <v>47297</v>
      </c>
      <c r="K5852" s="3" t="s">
        <v>17</v>
      </c>
      <c r="L5852" s="1" t="s">
        <v>47325</v>
      </c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1"/>
      <c r="AA5852" s="1" t="s">
        <v>11</v>
      </c>
      <c r="AB5852" s="3" t="s">
        <v>56</v>
      </c>
      <c r="AC5852" s="23" t="s">
        <v>37802</v>
      </c>
      <c r="AD5852" s="23" t="s">
        <v>43567</v>
      </c>
      <c r="AE5852" t="s">
        <v>35399</v>
      </c>
    </row>
    <row r="5853" spans="1:31" ht="14.25" customHeight="1">
      <c r="A5853" s="1">
        <v>5852</v>
      </c>
      <c r="B5853" s="1" t="s">
        <v>10396</v>
      </c>
      <c r="C5853" s="22" t="s">
        <v>37778</v>
      </c>
      <c r="D5853" s="1" t="s">
        <v>5654</v>
      </c>
      <c r="E5853" s="1" t="s">
        <v>131</v>
      </c>
      <c r="F5853" s="1" t="s">
        <v>10690</v>
      </c>
      <c r="G5853" s="14">
        <v>9194406640</v>
      </c>
      <c r="H5853" s="1" t="s">
        <v>20</v>
      </c>
      <c r="I5853" s="1" t="s">
        <v>41</v>
      </c>
      <c r="J5853" s="1" t="s">
        <v>47297</v>
      </c>
      <c r="K5853" s="3" t="s">
        <v>17</v>
      </c>
      <c r="L5853" s="1" t="s">
        <v>47325</v>
      </c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1"/>
      <c r="AA5853" s="1" t="s">
        <v>16</v>
      </c>
      <c r="AB5853" s="3" t="s">
        <v>12</v>
      </c>
      <c r="AC5853" s="23" t="s">
        <v>37802</v>
      </c>
      <c r="AD5853" s="23" t="s">
        <v>43568</v>
      </c>
      <c r="AE5853" t="s">
        <v>35399</v>
      </c>
    </row>
    <row r="5854" spans="1:31" ht="14.25" customHeight="1">
      <c r="A5854" s="1">
        <v>5853</v>
      </c>
      <c r="B5854" s="1" t="s">
        <v>10396</v>
      </c>
      <c r="C5854" s="22" t="s">
        <v>37778</v>
      </c>
      <c r="D5854" s="1" t="s">
        <v>35773</v>
      </c>
      <c r="E5854" s="1" t="s">
        <v>2103</v>
      </c>
      <c r="F5854" s="1" t="s">
        <v>26057</v>
      </c>
      <c r="G5854" s="14">
        <v>9114416444</v>
      </c>
      <c r="H5854" s="1" t="s">
        <v>8</v>
      </c>
      <c r="I5854" s="1" t="s">
        <v>41</v>
      </c>
      <c r="J5854" s="1" t="s">
        <v>47297</v>
      </c>
      <c r="K5854" s="3" t="s">
        <v>42</v>
      </c>
      <c r="L5854" s="1" t="s">
        <v>47325</v>
      </c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1"/>
      <c r="AA5854" s="1" t="s">
        <v>16</v>
      </c>
      <c r="AB5854" s="3" t="s">
        <v>12</v>
      </c>
      <c r="AC5854" s="23" t="s">
        <v>37802</v>
      </c>
      <c r="AD5854" s="23" t="s">
        <v>43569</v>
      </c>
      <c r="AE5854" t="s">
        <v>35394</v>
      </c>
    </row>
    <row r="5855" spans="1:31" ht="14.25" customHeight="1">
      <c r="A5855" s="1">
        <v>5854</v>
      </c>
      <c r="B5855" s="1" t="s">
        <v>10396</v>
      </c>
      <c r="C5855" s="22" t="s">
        <v>37778</v>
      </c>
      <c r="D5855" s="1" t="s">
        <v>3066</v>
      </c>
      <c r="E5855" s="1" t="s">
        <v>36912</v>
      </c>
      <c r="F5855" s="1" t="s">
        <v>26059</v>
      </c>
      <c r="G5855" s="14">
        <v>91966406119</v>
      </c>
      <c r="H5855" s="1" t="s">
        <v>8</v>
      </c>
      <c r="I5855" s="1" t="s">
        <v>62</v>
      </c>
      <c r="J5855" s="1" t="s">
        <v>47297</v>
      </c>
      <c r="K5855" s="3" t="s">
        <v>17</v>
      </c>
      <c r="L5855" s="1" t="s">
        <v>47325</v>
      </c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1"/>
      <c r="AA5855" s="1" t="s">
        <v>16</v>
      </c>
      <c r="AB5855" s="3" t="s">
        <v>12</v>
      </c>
      <c r="AC5855" s="23" t="s">
        <v>37802</v>
      </c>
      <c r="AD5855" s="23" t="s">
        <v>43570</v>
      </c>
      <c r="AE5855" t="s">
        <v>35410</v>
      </c>
    </row>
    <row r="5856" spans="1:31" ht="14.25" customHeight="1">
      <c r="A5856" s="1">
        <v>5855</v>
      </c>
      <c r="B5856" s="9" t="s">
        <v>6</v>
      </c>
      <c r="C5856" s="1" t="s">
        <v>10712</v>
      </c>
      <c r="D5856" s="1" t="s">
        <v>1839</v>
      </c>
      <c r="E5856" s="1" t="s">
        <v>19</v>
      </c>
      <c r="F5856" s="1" t="s">
        <v>26060</v>
      </c>
      <c r="G5856" s="14">
        <v>91949410461</v>
      </c>
      <c r="H5856" s="1" t="s">
        <v>8</v>
      </c>
      <c r="I5856" s="1" t="s">
        <v>41</v>
      </c>
      <c r="J5856" s="1" t="s">
        <v>47297</v>
      </c>
      <c r="K5856" s="3" t="s">
        <v>17</v>
      </c>
      <c r="L5856" s="1" t="s">
        <v>47325</v>
      </c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1"/>
      <c r="AA5856" s="1" t="s">
        <v>16</v>
      </c>
      <c r="AB5856" s="3" t="s">
        <v>12</v>
      </c>
      <c r="AC5856" s="23" t="s">
        <v>37802</v>
      </c>
      <c r="AD5856" s="23" t="s">
        <v>43571</v>
      </c>
      <c r="AE5856" t="s">
        <v>35394</v>
      </c>
    </row>
    <row r="5857" spans="1:31" ht="14.25" customHeight="1">
      <c r="A5857" s="1">
        <v>5856</v>
      </c>
      <c r="B5857" s="1" t="s">
        <v>10396</v>
      </c>
      <c r="C5857" s="22" t="s">
        <v>37778</v>
      </c>
      <c r="D5857" s="1" t="s">
        <v>1867</v>
      </c>
      <c r="E5857" s="1" t="s">
        <v>447</v>
      </c>
      <c r="F5857" s="1" t="s">
        <v>34405</v>
      </c>
      <c r="G5857" s="14">
        <v>91904419966</v>
      </c>
      <c r="H5857" s="1" t="s">
        <v>8</v>
      </c>
      <c r="I5857" s="1" t="s">
        <v>41</v>
      </c>
      <c r="J5857" s="1" t="s">
        <v>47297</v>
      </c>
      <c r="K5857" s="3" t="s">
        <v>17</v>
      </c>
      <c r="L5857" s="1" t="s">
        <v>47325</v>
      </c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1"/>
      <c r="AA5857" s="1" t="s">
        <v>16</v>
      </c>
      <c r="AB5857" s="3" t="s">
        <v>12</v>
      </c>
      <c r="AC5857" s="23" t="s">
        <v>37802</v>
      </c>
      <c r="AD5857" s="23" t="s">
        <v>43572</v>
      </c>
      <c r="AE5857" t="s">
        <v>35409</v>
      </c>
    </row>
    <row r="5858" spans="1:31" ht="14.25" customHeight="1">
      <c r="A5858" s="1">
        <v>5857</v>
      </c>
      <c r="B5858" s="9" t="s">
        <v>6</v>
      </c>
      <c r="C5858" s="1" t="s">
        <v>10750</v>
      </c>
      <c r="D5858" s="1" t="s">
        <v>39</v>
      </c>
      <c r="E5858" s="1" t="s">
        <v>139</v>
      </c>
      <c r="F5858" s="1" t="s">
        <v>26081</v>
      </c>
      <c r="G5858" s="14">
        <v>91960116040</v>
      </c>
      <c r="H5858" s="1" t="s">
        <v>15</v>
      </c>
      <c r="I5858" s="1" t="s">
        <v>41</v>
      </c>
      <c r="J5858" s="1" t="s">
        <v>47297</v>
      </c>
      <c r="K5858" s="3" t="s">
        <v>17</v>
      </c>
      <c r="L5858" s="1" t="s">
        <v>47325</v>
      </c>
      <c r="M5858" s="4" t="s">
        <v>42</v>
      </c>
      <c r="N5858" s="3" t="str">
        <f>J5858</f>
        <v>[&lt;30 Lacs -50 Lacs]</v>
      </c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1"/>
      <c r="AA5858" s="1" t="s">
        <v>16</v>
      </c>
      <c r="AB5858" s="3" t="s">
        <v>12</v>
      </c>
      <c r="AC5858" s="23" t="s">
        <v>37802</v>
      </c>
      <c r="AD5858" s="23" t="s">
        <v>43573</v>
      </c>
      <c r="AE5858" t="s">
        <v>35399</v>
      </c>
    </row>
    <row r="5859" spans="1:31" ht="14.25" customHeight="1">
      <c r="A5859" s="1">
        <v>5858</v>
      </c>
      <c r="B5859" s="1" t="s">
        <v>10396</v>
      </c>
      <c r="C5859" s="1" t="s">
        <v>10751</v>
      </c>
      <c r="D5859" s="1" t="s">
        <v>35774</v>
      </c>
      <c r="E5859" s="1" t="s">
        <v>131</v>
      </c>
      <c r="F5859" s="1" t="s">
        <v>26082</v>
      </c>
      <c r="G5859" s="14">
        <v>91990466146</v>
      </c>
      <c r="H5859" s="1" t="s">
        <v>20</v>
      </c>
      <c r="I5859" s="1" t="s">
        <v>41</v>
      </c>
      <c r="J5859" s="1" t="s">
        <v>47297</v>
      </c>
      <c r="K5859" s="3" t="s">
        <v>213</v>
      </c>
      <c r="L5859" s="1" t="s">
        <v>47325</v>
      </c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1"/>
      <c r="AA5859" s="1" t="s">
        <v>16</v>
      </c>
      <c r="AB5859" s="3" t="s">
        <v>12</v>
      </c>
      <c r="AC5859" s="23" t="s">
        <v>37802</v>
      </c>
      <c r="AD5859" s="23" t="s">
        <v>43574</v>
      </c>
      <c r="AE5859" t="s">
        <v>35399</v>
      </c>
    </row>
    <row r="5860" spans="1:31" ht="14.25" customHeight="1">
      <c r="A5860" s="1">
        <v>5859</v>
      </c>
      <c r="B5860" s="1" t="s">
        <v>10396</v>
      </c>
      <c r="C5860" s="1" t="s">
        <v>10760</v>
      </c>
      <c r="D5860" s="1" t="s">
        <v>5816</v>
      </c>
      <c r="E5860" s="1" t="s">
        <v>36913</v>
      </c>
      <c r="F5860" s="1" t="s">
        <v>26088</v>
      </c>
      <c r="G5860" s="14">
        <v>91994604419</v>
      </c>
      <c r="H5860" s="1" t="s">
        <v>20</v>
      </c>
      <c r="I5860" s="1" t="s">
        <v>41</v>
      </c>
      <c r="J5860" s="1" t="s">
        <v>47297</v>
      </c>
      <c r="K5860" s="3" t="s">
        <v>17</v>
      </c>
      <c r="L5860" s="1" t="s">
        <v>47325</v>
      </c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1"/>
      <c r="AA5860" s="1" t="s">
        <v>16</v>
      </c>
      <c r="AB5860" s="3" t="s">
        <v>12</v>
      </c>
      <c r="AC5860" s="23" t="s">
        <v>37802</v>
      </c>
      <c r="AD5860" s="23" t="s">
        <v>43575</v>
      </c>
      <c r="AE5860" t="s">
        <v>35399</v>
      </c>
    </row>
    <row r="5861" spans="1:31" ht="14.25" customHeight="1">
      <c r="A5861" s="1">
        <v>5860</v>
      </c>
      <c r="B5861" s="1" t="s">
        <v>10396</v>
      </c>
      <c r="C5861" s="22" t="s">
        <v>37778</v>
      </c>
      <c r="D5861" s="1" t="s">
        <v>937</v>
      </c>
      <c r="E5861" s="1" t="s">
        <v>36914</v>
      </c>
      <c r="F5861" s="1" t="s">
        <v>26089</v>
      </c>
      <c r="G5861" s="14">
        <v>91999464449</v>
      </c>
      <c r="H5861" s="1" t="s">
        <v>8</v>
      </c>
      <c r="I5861" s="1" t="s">
        <v>41</v>
      </c>
      <c r="J5861" s="1" t="s">
        <v>47297</v>
      </c>
      <c r="K5861" s="3" t="s">
        <v>213</v>
      </c>
      <c r="L5861" s="1" t="s">
        <v>47325</v>
      </c>
      <c r="M5861" s="4" t="s">
        <v>17</v>
      </c>
      <c r="N5861" s="3" t="str">
        <f>J5861</f>
        <v>[&lt;30 Lacs -50 Lacs]</v>
      </c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1"/>
      <c r="AA5861" s="1" t="s">
        <v>16</v>
      </c>
      <c r="AB5861" s="3" t="s">
        <v>12</v>
      </c>
      <c r="AC5861" s="23" t="s">
        <v>37802</v>
      </c>
      <c r="AD5861" s="23" t="s">
        <v>40358</v>
      </c>
      <c r="AE5861" t="s">
        <v>35410</v>
      </c>
    </row>
    <row r="5862" spans="1:31" ht="14.25" customHeight="1">
      <c r="A5862" s="1">
        <v>5861</v>
      </c>
      <c r="B5862" s="1" t="s">
        <v>10396</v>
      </c>
      <c r="C5862" s="22" t="s">
        <v>37778</v>
      </c>
      <c r="D5862" s="1" t="s">
        <v>35775</v>
      </c>
      <c r="E5862" s="1" t="s">
        <v>12425</v>
      </c>
      <c r="F5862" s="1" t="s">
        <v>26090</v>
      </c>
      <c r="G5862" s="14">
        <v>919664990949</v>
      </c>
      <c r="H5862" s="1" t="s">
        <v>20</v>
      </c>
      <c r="I5862" s="1" t="s">
        <v>41</v>
      </c>
      <c r="J5862" s="1" t="s">
        <v>47297</v>
      </c>
      <c r="K5862" s="3" t="s">
        <v>17</v>
      </c>
      <c r="L5862" s="1" t="s">
        <v>47325</v>
      </c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1"/>
      <c r="AA5862" s="1" t="s">
        <v>11</v>
      </c>
      <c r="AB5862" s="3" t="s">
        <v>13</v>
      </c>
      <c r="AC5862" s="23" t="s">
        <v>37802</v>
      </c>
      <c r="AD5862" s="23" t="s">
        <v>43576</v>
      </c>
      <c r="AE5862" t="s">
        <v>35409</v>
      </c>
    </row>
    <row r="5863" spans="1:31" ht="14.25" customHeight="1">
      <c r="A5863" s="1">
        <v>5862</v>
      </c>
      <c r="B5863" s="1" t="s">
        <v>10396</v>
      </c>
      <c r="C5863" s="1" t="s">
        <v>10780</v>
      </c>
      <c r="D5863" s="1" t="s">
        <v>1839</v>
      </c>
      <c r="E5863" s="1" t="s">
        <v>90</v>
      </c>
      <c r="F5863" s="1" t="s">
        <v>26097</v>
      </c>
      <c r="G5863" s="14">
        <v>91049446144</v>
      </c>
      <c r="H5863" s="1" t="s">
        <v>20</v>
      </c>
      <c r="I5863" s="1" t="s">
        <v>41</v>
      </c>
      <c r="J5863" s="1" t="s">
        <v>47297</v>
      </c>
      <c r="K5863" s="3" t="s">
        <v>17</v>
      </c>
      <c r="L5863" s="1" t="s">
        <v>47325</v>
      </c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1"/>
      <c r="AA5863" s="1" t="s">
        <v>16</v>
      </c>
      <c r="AB5863" s="3" t="s">
        <v>12</v>
      </c>
      <c r="AC5863" s="23" t="s">
        <v>37802</v>
      </c>
      <c r="AD5863" s="23" t="s">
        <v>43577</v>
      </c>
      <c r="AE5863" t="s">
        <v>35394</v>
      </c>
    </row>
    <row r="5864" spans="1:31" ht="14.25" customHeight="1">
      <c r="A5864" s="1">
        <v>5863</v>
      </c>
      <c r="B5864" s="9" t="s">
        <v>6</v>
      </c>
      <c r="C5864" s="1" t="s">
        <v>10783</v>
      </c>
      <c r="D5864" s="1" t="s">
        <v>1209</v>
      </c>
      <c r="E5864" s="1" t="s">
        <v>3162</v>
      </c>
      <c r="F5864" s="1" t="s">
        <v>26100</v>
      </c>
      <c r="G5864" s="14">
        <v>919041460446</v>
      </c>
      <c r="H5864" s="1" t="s">
        <v>20</v>
      </c>
      <c r="I5864" s="1" t="s">
        <v>41</v>
      </c>
      <c r="J5864" s="1" t="s">
        <v>47297</v>
      </c>
      <c r="K5864" s="3" t="s">
        <v>17</v>
      </c>
      <c r="L5864" s="1" t="s">
        <v>47325</v>
      </c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1"/>
      <c r="AA5864" s="1" t="s">
        <v>16</v>
      </c>
      <c r="AB5864" s="3" t="s">
        <v>12</v>
      </c>
      <c r="AC5864" s="23" t="s">
        <v>37802</v>
      </c>
      <c r="AD5864" s="23" t="s">
        <v>43578</v>
      </c>
      <c r="AE5864" t="s">
        <v>35410</v>
      </c>
    </row>
    <row r="5865" spans="1:31" ht="14.25" customHeight="1">
      <c r="A5865" s="1">
        <v>5864</v>
      </c>
      <c r="B5865" s="1" t="s">
        <v>10396</v>
      </c>
      <c r="C5865" s="22" t="s">
        <v>37778</v>
      </c>
      <c r="D5865" s="1" t="s">
        <v>11014</v>
      </c>
      <c r="E5865" s="1" t="s">
        <v>3577</v>
      </c>
      <c r="F5865" s="1" t="s">
        <v>26111</v>
      </c>
      <c r="G5865" s="14">
        <v>914499144</v>
      </c>
      <c r="H5865" s="1" t="s">
        <v>8</v>
      </c>
      <c r="I5865" s="1" t="s">
        <v>41</v>
      </c>
      <c r="J5865" s="1" t="s">
        <v>47297</v>
      </c>
      <c r="K5865" s="3" t="s">
        <v>42</v>
      </c>
      <c r="L5865" s="1" t="s">
        <v>47325</v>
      </c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1"/>
      <c r="AA5865" s="1" t="s">
        <v>16</v>
      </c>
      <c r="AB5865" s="3" t="s">
        <v>12</v>
      </c>
      <c r="AC5865" s="23" t="s">
        <v>37802</v>
      </c>
      <c r="AD5865" s="23" t="s">
        <v>43579</v>
      </c>
      <c r="AE5865" t="s">
        <v>35394</v>
      </c>
    </row>
    <row r="5866" spans="1:31" ht="14.25" customHeight="1">
      <c r="A5866" s="1">
        <v>5865</v>
      </c>
      <c r="B5866" s="1" t="s">
        <v>10396</v>
      </c>
      <c r="C5866" s="22" t="s">
        <v>37778</v>
      </c>
      <c r="D5866" s="1" t="s">
        <v>773</v>
      </c>
      <c r="E5866" s="1" t="s">
        <v>255</v>
      </c>
      <c r="F5866" s="1" t="s">
        <v>26116</v>
      </c>
      <c r="G5866" s="14">
        <v>919099099604</v>
      </c>
      <c r="H5866" s="1" t="s">
        <v>8</v>
      </c>
      <c r="I5866" s="1" t="s">
        <v>41</v>
      </c>
      <c r="J5866" s="1" t="s">
        <v>47297</v>
      </c>
      <c r="K5866" s="3" t="s">
        <v>17</v>
      </c>
      <c r="L5866" s="1" t="s">
        <v>47325</v>
      </c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1"/>
      <c r="AA5866" s="1" t="s">
        <v>16</v>
      </c>
      <c r="AB5866" s="3" t="s">
        <v>12</v>
      </c>
      <c r="AC5866" s="23" t="s">
        <v>37802</v>
      </c>
      <c r="AD5866" s="23" t="s">
        <v>43580</v>
      </c>
      <c r="AE5866" t="s">
        <v>35410</v>
      </c>
    </row>
    <row r="5867" spans="1:31" ht="14.25" customHeight="1">
      <c r="A5867" s="1">
        <v>5866</v>
      </c>
      <c r="B5867" s="9" t="s">
        <v>6</v>
      </c>
      <c r="C5867" s="1" t="s">
        <v>10808</v>
      </c>
      <c r="D5867" s="1" t="s">
        <v>1839</v>
      </c>
      <c r="E5867" s="1" t="s">
        <v>10809</v>
      </c>
      <c r="F5867" s="1" t="s">
        <v>26119</v>
      </c>
      <c r="G5867" s="14">
        <v>91446641069</v>
      </c>
      <c r="H5867" s="1" t="s">
        <v>20</v>
      </c>
      <c r="I5867" s="1" t="s">
        <v>62</v>
      </c>
      <c r="J5867" s="1" t="s">
        <v>47297</v>
      </c>
      <c r="K5867" s="3" t="s">
        <v>17</v>
      </c>
      <c r="L5867" s="1" t="s">
        <v>47325</v>
      </c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1"/>
      <c r="AA5867" s="1" t="s">
        <v>16</v>
      </c>
      <c r="AB5867" s="3" t="s">
        <v>12</v>
      </c>
      <c r="AC5867" s="23" t="s">
        <v>37802</v>
      </c>
      <c r="AD5867" s="23" t="s">
        <v>43581</v>
      </c>
      <c r="AE5867" t="s">
        <v>35399</v>
      </c>
    </row>
    <row r="5868" spans="1:31" ht="14.25" customHeight="1">
      <c r="A5868" s="1">
        <v>5867</v>
      </c>
      <c r="B5868" s="9" t="s">
        <v>6</v>
      </c>
      <c r="C5868" s="1" t="s">
        <v>10811</v>
      </c>
      <c r="D5868" s="1" t="s">
        <v>1994</v>
      </c>
      <c r="E5868" s="1" t="s">
        <v>10812</v>
      </c>
      <c r="F5868" s="1" t="s">
        <v>34412</v>
      </c>
      <c r="G5868" s="14">
        <v>91461114449</v>
      </c>
      <c r="H5868" s="1" t="s">
        <v>20</v>
      </c>
      <c r="I5868" s="1" t="s">
        <v>41</v>
      </c>
      <c r="J5868" s="1" t="s">
        <v>47297</v>
      </c>
      <c r="K5868" s="3" t="s">
        <v>17</v>
      </c>
      <c r="L5868" s="1" t="s">
        <v>47325</v>
      </c>
      <c r="M5868" s="4" t="s">
        <v>42</v>
      </c>
      <c r="N5868" s="3" t="str">
        <f>J5868</f>
        <v>[&lt;30 Lacs -50 Lacs]</v>
      </c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1"/>
      <c r="AA5868" s="1" t="s">
        <v>16</v>
      </c>
      <c r="AB5868" s="3" t="s">
        <v>12</v>
      </c>
      <c r="AC5868" s="23" t="s">
        <v>37802</v>
      </c>
      <c r="AD5868" s="23" t="s">
        <v>43582</v>
      </c>
      <c r="AE5868" t="s">
        <v>35399</v>
      </c>
    </row>
    <row r="5869" spans="1:31" ht="14.25" customHeight="1">
      <c r="A5869" s="1">
        <v>5868</v>
      </c>
      <c r="B5869" s="1" t="s">
        <v>10396</v>
      </c>
      <c r="C5869" s="22" t="s">
        <v>37778</v>
      </c>
      <c r="D5869" s="1" t="s">
        <v>400</v>
      </c>
      <c r="E5869" s="1" t="s">
        <v>32</v>
      </c>
      <c r="F5869" s="1" t="s">
        <v>26129</v>
      </c>
      <c r="G5869" s="14">
        <v>91446644</v>
      </c>
      <c r="H5869" s="1" t="s">
        <v>8</v>
      </c>
      <c r="I5869" s="1" t="s">
        <v>9</v>
      </c>
      <c r="J5869" s="1" t="s">
        <v>47297</v>
      </c>
      <c r="K5869" s="3" t="s">
        <v>17</v>
      </c>
      <c r="L5869" s="1" t="s">
        <v>47325</v>
      </c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1"/>
      <c r="AA5869" s="1" t="s">
        <v>11</v>
      </c>
      <c r="AB5869" s="3" t="s">
        <v>56</v>
      </c>
      <c r="AC5869" s="23" t="s">
        <v>37802</v>
      </c>
      <c r="AD5869" s="23" t="s">
        <v>43583</v>
      </c>
      <c r="AE5869" t="s">
        <v>35399</v>
      </c>
    </row>
    <row r="5870" spans="1:31" ht="14.25" customHeight="1">
      <c r="A5870" s="1">
        <v>5869</v>
      </c>
      <c r="B5870" s="1" t="s">
        <v>10396</v>
      </c>
      <c r="C5870" s="22" t="s">
        <v>37778</v>
      </c>
      <c r="D5870" s="1" t="s">
        <v>318</v>
      </c>
      <c r="E5870" s="1" t="s">
        <v>489</v>
      </c>
      <c r="F5870" s="1" t="s">
        <v>26131</v>
      </c>
      <c r="G5870" s="14">
        <v>914490049060</v>
      </c>
      <c r="H5870" s="1" t="s">
        <v>20</v>
      </c>
      <c r="I5870" s="1" t="s">
        <v>62</v>
      </c>
      <c r="J5870" s="1" t="s">
        <v>47297</v>
      </c>
      <c r="K5870" s="3" t="s">
        <v>27</v>
      </c>
      <c r="L5870" s="1" t="s">
        <v>47325</v>
      </c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1"/>
      <c r="AA5870" s="1" t="s">
        <v>16</v>
      </c>
      <c r="AB5870" s="3" t="s">
        <v>12</v>
      </c>
      <c r="AC5870" s="23" t="s">
        <v>37802</v>
      </c>
      <c r="AD5870" s="23" t="s">
        <v>43584</v>
      </c>
      <c r="AE5870" t="s">
        <v>35399</v>
      </c>
    </row>
    <row r="5871" spans="1:31" ht="14.25" customHeight="1">
      <c r="A5871" s="1">
        <v>5870</v>
      </c>
      <c r="B5871" s="1" t="s">
        <v>10396</v>
      </c>
      <c r="C5871" s="22" t="s">
        <v>37778</v>
      </c>
      <c r="D5871" s="1" t="s">
        <v>683</v>
      </c>
      <c r="E5871" s="1" t="s">
        <v>4386</v>
      </c>
      <c r="F5871" s="1" t="s">
        <v>26132</v>
      </c>
      <c r="G5871" s="14">
        <v>919909169641</v>
      </c>
      <c r="H5871" s="1" t="s">
        <v>8</v>
      </c>
      <c r="I5871" s="1" t="s">
        <v>9</v>
      </c>
      <c r="J5871" s="1" t="s">
        <v>47297</v>
      </c>
      <c r="K5871" s="3" t="s">
        <v>17</v>
      </c>
      <c r="L5871" s="1" t="s">
        <v>47325</v>
      </c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1"/>
      <c r="AA5871" s="1" t="s">
        <v>16</v>
      </c>
      <c r="AB5871" s="3" t="s">
        <v>12</v>
      </c>
      <c r="AC5871" s="23" t="s">
        <v>37802</v>
      </c>
      <c r="AD5871" s="23" t="s">
        <v>43585</v>
      </c>
      <c r="AE5871" t="s">
        <v>35409</v>
      </c>
    </row>
    <row r="5872" spans="1:31" ht="14.25" customHeight="1">
      <c r="A5872" s="1">
        <v>5871</v>
      </c>
      <c r="B5872" s="1" t="s">
        <v>10396</v>
      </c>
      <c r="C5872" s="1" t="s">
        <v>10840</v>
      </c>
      <c r="D5872" s="1" t="s">
        <v>35776</v>
      </c>
      <c r="E5872" s="1" t="s">
        <v>40</v>
      </c>
      <c r="F5872" s="1" t="s">
        <v>32276</v>
      </c>
      <c r="G5872" s="14">
        <v>91999446661</v>
      </c>
      <c r="H5872" s="1" t="s">
        <v>20</v>
      </c>
      <c r="I5872" s="1" t="s">
        <v>62</v>
      </c>
      <c r="J5872" s="1" t="s">
        <v>47297</v>
      </c>
      <c r="K5872" s="3" t="s">
        <v>17</v>
      </c>
      <c r="L5872" s="1" t="s">
        <v>47325</v>
      </c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1"/>
      <c r="AA5872" s="1" t="s">
        <v>11</v>
      </c>
      <c r="AB5872" s="3" t="s">
        <v>13</v>
      </c>
      <c r="AC5872" s="23" t="s">
        <v>37802</v>
      </c>
      <c r="AD5872" s="23" t="s">
        <v>43586</v>
      </c>
      <c r="AE5872" t="s">
        <v>35410</v>
      </c>
    </row>
    <row r="5873" spans="1:31" ht="14.25" customHeight="1">
      <c r="A5873" s="1">
        <v>5872</v>
      </c>
      <c r="B5873" s="1" t="s">
        <v>10396</v>
      </c>
      <c r="C5873" s="1" t="s">
        <v>10884</v>
      </c>
      <c r="D5873" s="1" t="s">
        <v>3658</v>
      </c>
      <c r="E5873" s="1" t="s">
        <v>1725</v>
      </c>
      <c r="F5873" s="1" t="s">
        <v>10885</v>
      </c>
      <c r="G5873" s="14">
        <v>919446444</v>
      </c>
      <c r="H5873" s="1" t="s">
        <v>20</v>
      </c>
      <c r="I5873" s="1" t="s">
        <v>41</v>
      </c>
      <c r="J5873" s="1" t="s">
        <v>47297</v>
      </c>
      <c r="K5873" s="3" t="s">
        <v>17</v>
      </c>
      <c r="L5873" s="1" t="s">
        <v>47325</v>
      </c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1"/>
      <c r="AA5873" s="1" t="s">
        <v>16</v>
      </c>
      <c r="AB5873" s="3" t="s">
        <v>12</v>
      </c>
      <c r="AC5873" s="23" t="s">
        <v>37802</v>
      </c>
      <c r="AD5873" s="23" t="s">
        <v>43587</v>
      </c>
      <c r="AE5873" t="s">
        <v>35409</v>
      </c>
    </row>
    <row r="5874" spans="1:31" ht="14.25" customHeight="1">
      <c r="A5874" s="1">
        <v>5873</v>
      </c>
      <c r="B5874" s="1" t="s">
        <v>10396</v>
      </c>
      <c r="C5874" s="22" t="s">
        <v>37778</v>
      </c>
      <c r="D5874" s="1" t="s">
        <v>727</v>
      </c>
      <c r="E5874" s="1" t="s">
        <v>139</v>
      </c>
      <c r="F5874" s="1" t="s">
        <v>26164</v>
      </c>
      <c r="G5874" s="14">
        <v>919444106040</v>
      </c>
      <c r="H5874" s="1" t="s">
        <v>20</v>
      </c>
      <c r="I5874" s="1" t="s">
        <v>62</v>
      </c>
      <c r="J5874" s="1" t="s">
        <v>47297</v>
      </c>
      <c r="K5874" s="3" t="s">
        <v>17</v>
      </c>
      <c r="L5874" s="1" t="s">
        <v>47325</v>
      </c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1"/>
      <c r="AA5874" s="1" t="s">
        <v>11</v>
      </c>
      <c r="AB5874" s="3" t="s">
        <v>13</v>
      </c>
      <c r="AC5874" s="23" t="s">
        <v>37802</v>
      </c>
      <c r="AD5874" s="23" t="s">
        <v>43588</v>
      </c>
      <c r="AE5874" t="s">
        <v>35410</v>
      </c>
    </row>
    <row r="5875" spans="1:31" ht="14.25" customHeight="1">
      <c r="A5875" s="1">
        <v>5874</v>
      </c>
      <c r="B5875" s="1" t="s">
        <v>10396</v>
      </c>
      <c r="C5875" s="1" t="s">
        <v>10896</v>
      </c>
      <c r="D5875" s="1" t="s">
        <v>2317</v>
      </c>
      <c r="E5875" s="1" t="s">
        <v>40</v>
      </c>
      <c r="F5875" s="1" t="s">
        <v>26166</v>
      </c>
      <c r="G5875" s="14">
        <v>9199464466</v>
      </c>
      <c r="H5875" s="1" t="s">
        <v>20</v>
      </c>
      <c r="I5875" s="1" t="s">
        <v>9</v>
      </c>
      <c r="J5875" s="1" t="s">
        <v>47297</v>
      </c>
      <c r="K5875" s="3" t="s">
        <v>17</v>
      </c>
      <c r="L5875" s="1" t="s">
        <v>47325</v>
      </c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1"/>
      <c r="AA5875" s="1" t="s">
        <v>11</v>
      </c>
      <c r="AB5875" s="3" t="s">
        <v>13</v>
      </c>
      <c r="AC5875" s="23" t="s">
        <v>37802</v>
      </c>
      <c r="AD5875" s="23" t="s">
        <v>43589</v>
      </c>
      <c r="AE5875" t="s">
        <v>35410</v>
      </c>
    </row>
    <row r="5876" spans="1:31" ht="14.25" customHeight="1">
      <c r="A5876" s="1">
        <v>5875</v>
      </c>
      <c r="B5876" s="1" t="s">
        <v>10396</v>
      </c>
      <c r="C5876" s="1" t="s">
        <v>10900</v>
      </c>
      <c r="D5876" s="1" t="s">
        <v>35777</v>
      </c>
      <c r="E5876" s="1" t="s">
        <v>36915</v>
      </c>
      <c r="F5876" s="1" t="s">
        <v>26168</v>
      </c>
      <c r="G5876" s="14">
        <v>91999449044</v>
      </c>
      <c r="H5876" s="1" t="s">
        <v>20</v>
      </c>
      <c r="I5876" s="1" t="s">
        <v>41</v>
      </c>
      <c r="J5876" s="1" t="s">
        <v>47297</v>
      </c>
      <c r="K5876" s="3" t="s">
        <v>17</v>
      </c>
      <c r="L5876" s="1" t="s">
        <v>47325</v>
      </c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1"/>
      <c r="AA5876" s="1" t="s">
        <v>11</v>
      </c>
      <c r="AB5876" s="3" t="s">
        <v>56</v>
      </c>
      <c r="AC5876" s="23" t="s">
        <v>37802</v>
      </c>
      <c r="AD5876" s="23" t="s">
        <v>43590</v>
      </c>
      <c r="AE5876" t="s">
        <v>35409</v>
      </c>
    </row>
    <row r="5877" spans="1:31" ht="14.25" customHeight="1">
      <c r="A5877" s="1">
        <v>5876</v>
      </c>
      <c r="B5877" s="1" t="s">
        <v>10396</v>
      </c>
      <c r="C5877" s="1" t="s">
        <v>10904</v>
      </c>
      <c r="D5877" s="1" t="s">
        <v>1160</v>
      </c>
      <c r="E5877" s="1" t="s">
        <v>724</v>
      </c>
      <c r="F5877" s="1" t="s">
        <v>26172</v>
      </c>
      <c r="G5877" s="14">
        <v>919446010909</v>
      </c>
      <c r="H5877" s="1" t="s">
        <v>8</v>
      </c>
      <c r="I5877" s="1" t="s">
        <v>62</v>
      </c>
      <c r="J5877" s="1" t="s">
        <v>47297</v>
      </c>
      <c r="K5877" s="3" t="s">
        <v>27</v>
      </c>
      <c r="L5877" s="1" t="s">
        <v>47325</v>
      </c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1"/>
      <c r="AA5877" s="1" t="s">
        <v>16</v>
      </c>
      <c r="AB5877" s="3" t="s">
        <v>12</v>
      </c>
      <c r="AC5877" s="23" t="s">
        <v>37802</v>
      </c>
      <c r="AD5877" s="23" t="s">
        <v>43591</v>
      </c>
      <c r="AE5877" t="s">
        <v>35394</v>
      </c>
    </row>
    <row r="5878" spans="1:31" ht="14.25" customHeight="1">
      <c r="A5878" s="1">
        <v>5877</v>
      </c>
      <c r="B5878" s="1" t="s">
        <v>10396</v>
      </c>
      <c r="C5878" s="1" t="s">
        <v>10911</v>
      </c>
      <c r="D5878" s="1" t="s">
        <v>35778</v>
      </c>
      <c r="E5878" s="1" t="s">
        <v>36916</v>
      </c>
      <c r="F5878" s="1" t="s">
        <v>26176</v>
      </c>
      <c r="G5878" s="14">
        <v>91494069699</v>
      </c>
      <c r="H5878" s="1" t="s">
        <v>20</v>
      </c>
      <c r="I5878" s="1" t="s">
        <v>33</v>
      </c>
      <c r="J5878" s="1" t="s">
        <v>47297</v>
      </c>
      <c r="K5878" s="3" t="s">
        <v>17</v>
      </c>
      <c r="L5878" s="1" t="s">
        <v>47325</v>
      </c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1"/>
      <c r="AA5878" s="1" t="s">
        <v>16</v>
      </c>
      <c r="AB5878" s="3" t="s">
        <v>12</v>
      </c>
      <c r="AC5878" s="23" t="s">
        <v>37802</v>
      </c>
      <c r="AD5878" s="23" t="s">
        <v>43592</v>
      </c>
      <c r="AE5878" t="s">
        <v>35399</v>
      </c>
    </row>
    <row r="5879" spans="1:31" ht="14.25" customHeight="1">
      <c r="A5879" s="1">
        <v>5878</v>
      </c>
      <c r="B5879" s="9" t="s">
        <v>6</v>
      </c>
      <c r="C5879" s="1" t="s">
        <v>10928</v>
      </c>
      <c r="D5879" s="1" t="s">
        <v>1952</v>
      </c>
      <c r="E5879" s="1" t="s">
        <v>40</v>
      </c>
      <c r="F5879" s="1" t="s">
        <v>34423</v>
      </c>
      <c r="G5879" s="14">
        <v>91400000196</v>
      </c>
      <c r="H5879" s="1" t="s">
        <v>8</v>
      </c>
      <c r="I5879" s="1" t="s">
        <v>41</v>
      </c>
      <c r="J5879" s="1" t="s">
        <v>47297</v>
      </c>
      <c r="K5879" s="3" t="s">
        <v>17</v>
      </c>
      <c r="L5879" s="1" t="s">
        <v>47325</v>
      </c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1"/>
      <c r="AA5879" s="1" t="s">
        <v>16</v>
      </c>
      <c r="AB5879" s="3" t="s">
        <v>12</v>
      </c>
      <c r="AC5879" s="23" t="s">
        <v>37802</v>
      </c>
      <c r="AD5879" s="23" t="s">
        <v>43593</v>
      </c>
      <c r="AE5879" t="s">
        <v>35409</v>
      </c>
    </row>
    <row r="5880" spans="1:31" ht="14.25" customHeight="1">
      <c r="A5880" s="1">
        <v>5879</v>
      </c>
      <c r="B5880" s="1" t="s">
        <v>10396</v>
      </c>
      <c r="C5880" s="1" t="s">
        <v>10933</v>
      </c>
      <c r="D5880" s="1" t="s">
        <v>2169</v>
      </c>
      <c r="E5880" s="1" t="s">
        <v>724</v>
      </c>
      <c r="F5880" s="1" t="s">
        <v>10934</v>
      </c>
      <c r="G5880" s="14">
        <v>914460406914</v>
      </c>
      <c r="H5880" s="1" t="s">
        <v>20</v>
      </c>
      <c r="I5880" s="1" t="s">
        <v>41</v>
      </c>
      <c r="J5880" s="1" t="s">
        <v>47297</v>
      </c>
      <c r="K5880" s="3" t="s">
        <v>17</v>
      </c>
      <c r="L5880" s="1" t="s">
        <v>47325</v>
      </c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1"/>
      <c r="AA5880" s="1" t="s">
        <v>16</v>
      </c>
      <c r="AB5880" s="3" t="s">
        <v>12</v>
      </c>
      <c r="AC5880" s="23" t="s">
        <v>37802</v>
      </c>
      <c r="AD5880" s="23" t="s">
        <v>43594</v>
      </c>
      <c r="AE5880" t="s">
        <v>35410</v>
      </c>
    </row>
    <row r="5881" spans="1:31" ht="14.25" customHeight="1">
      <c r="A5881" s="1">
        <v>5880</v>
      </c>
      <c r="B5881" s="1" t="s">
        <v>10396</v>
      </c>
      <c r="C5881" s="1" t="s">
        <v>10951</v>
      </c>
      <c r="D5881" s="1" t="s">
        <v>35779</v>
      </c>
      <c r="E5881" s="1" t="s">
        <v>2190</v>
      </c>
      <c r="F5881" s="1" t="s">
        <v>34426</v>
      </c>
      <c r="G5881" s="14">
        <v>9196646041</v>
      </c>
      <c r="H5881" s="1" t="s">
        <v>20</v>
      </c>
      <c r="I5881" s="1" t="s">
        <v>41</v>
      </c>
      <c r="J5881" s="1" t="s">
        <v>47297</v>
      </c>
      <c r="K5881" s="3" t="s">
        <v>17</v>
      </c>
      <c r="L5881" s="1" t="s">
        <v>47325</v>
      </c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1"/>
      <c r="AA5881" s="1" t="s">
        <v>16</v>
      </c>
      <c r="AB5881" s="3" t="s">
        <v>12</v>
      </c>
      <c r="AC5881" s="23" t="s">
        <v>37802</v>
      </c>
      <c r="AD5881" s="23" t="s">
        <v>43595</v>
      </c>
      <c r="AE5881" t="s">
        <v>35409</v>
      </c>
    </row>
    <row r="5882" spans="1:31" ht="14.25" customHeight="1">
      <c r="A5882" s="1">
        <v>5881</v>
      </c>
      <c r="B5882" s="1" t="s">
        <v>10396</v>
      </c>
      <c r="C5882" s="22" t="s">
        <v>37778</v>
      </c>
      <c r="D5882" s="1" t="s">
        <v>344</v>
      </c>
      <c r="E5882" s="1" t="s">
        <v>90</v>
      </c>
      <c r="F5882" s="1" t="s">
        <v>10953</v>
      </c>
      <c r="G5882" s="14">
        <v>9199444994</v>
      </c>
      <c r="H5882" s="1" t="s">
        <v>20</v>
      </c>
      <c r="I5882" s="1" t="s">
        <v>41</v>
      </c>
      <c r="J5882" s="1" t="s">
        <v>47297</v>
      </c>
      <c r="K5882" s="3" t="s">
        <v>17</v>
      </c>
      <c r="L5882" s="1" t="s">
        <v>47325</v>
      </c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1"/>
      <c r="AA5882" s="1" t="s">
        <v>16</v>
      </c>
      <c r="AB5882" s="3" t="s">
        <v>12</v>
      </c>
      <c r="AC5882" s="23" t="s">
        <v>37802</v>
      </c>
      <c r="AD5882" s="23" t="s">
        <v>43596</v>
      </c>
      <c r="AE5882" t="s">
        <v>35394</v>
      </c>
    </row>
    <row r="5883" spans="1:31" ht="14.25" customHeight="1">
      <c r="A5883" s="1">
        <v>5882</v>
      </c>
      <c r="B5883" s="1" t="s">
        <v>10396</v>
      </c>
      <c r="C5883" s="22" t="s">
        <v>37778</v>
      </c>
      <c r="D5883" s="1" t="s">
        <v>3344</v>
      </c>
      <c r="E5883" s="1" t="s">
        <v>40</v>
      </c>
      <c r="F5883" s="1" t="s">
        <v>26195</v>
      </c>
      <c r="G5883" s="14">
        <v>919414699</v>
      </c>
      <c r="H5883" s="1" t="s">
        <v>20</v>
      </c>
      <c r="I5883" s="1" t="s">
        <v>41</v>
      </c>
      <c r="J5883" s="1" t="s">
        <v>47297</v>
      </c>
      <c r="K5883" s="3" t="s">
        <v>17</v>
      </c>
      <c r="L5883" s="1" t="s">
        <v>47325</v>
      </c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1"/>
      <c r="AA5883" s="1" t="s">
        <v>16</v>
      </c>
      <c r="AB5883" s="3" t="s">
        <v>12</v>
      </c>
      <c r="AC5883" s="23" t="s">
        <v>37802</v>
      </c>
      <c r="AD5883" s="23" t="s">
        <v>43597</v>
      </c>
      <c r="AE5883" t="s">
        <v>35409</v>
      </c>
    </row>
    <row r="5884" spans="1:31" ht="14.25" customHeight="1">
      <c r="A5884" s="1">
        <v>5883</v>
      </c>
      <c r="B5884" s="1" t="s">
        <v>10396</v>
      </c>
      <c r="C5884" s="22" t="s">
        <v>37778</v>
      </c>
      <c r="D5884" s="1" t="s">
        <v>10966</v>
      </c>
      <c r="E5884" s="1" t="s">
        <v>78</v>
      </c>
      <c r="F5884" s="1" t="s">
        <v>26200</v>
      </c>
      <c r="G5884" s="14">
        <v>914611696466</v>
      </c>
      <c r="H5884" s="1" t="s">
        <v>15</v>
      </c>
      <c r="I5884" s="1" t="s">
        <v>41</v>
      </c>
      <c r="J5884" s="1" t="s">
        <v>47297</v>
      </c>
      <c r="K5884" s="3" t="s">
        <v>17</v>
      </c>
      <c r="L5884" s="1" t="s">
        <v>47325</v>
      </c>
      <c r="M5884" s="4" t="s">
        <v>42</v>
      </c>
      <c r="N5884" s="3" t="str">
        <f>J5884</f>
        <v>[&lt;30 Lacs -50 Lacs]</v>
      </c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1"/>
      <c r="AA5884" s="1" t="s">
        <v>16</v>
      </c>
      <c r="AB5884" s="3" t="s">
        <v>12</v>
      </c>
      <c r="AC5884" s="23" t="s">
        <v>37802</v>
      </c>
      <c r="AD5884" s="23" t="s">
        <v>38726</v>
      </c>
      <c r="AE5884" t="s">
        <v>35409</v>
      </c>
    </row>
    <row r="5885" spans="1:31" ht="14.25" customHeight="1">
      <c r="A5885" s="1">
        <v>5884</v>
      </c>
      <c r="B5885" s="9" t="s">
        <v>6</v>
      </c>
      <c r="C5885" s="1" t="s">
        <v>10976</v>
      </c>
      <c r="D5885" s="1" t="s">
        <v>1803</v>
      </c>
      <c r="E5885" s="1" t="s">
        <v>139</v>
      </c>
      <c r="F5885" s="1" t="s">
        <v>26204</v>
      </c>
      <c r="G5885" s="14">
        <v>91994940449</v>
      </c>
      <c r="H5885" s="1" t="s">
        <v>8</v>
      </c>
      <c r="I5885" s="1" t="s">
        <v>62</v>
      </c>
      <c r="J5885" s="1" t="s">
        <v>47297</v>
      </c>
      <c r="K5885" s="3" t="s">
        <v>17</v>
      </c>
      <c r="L5885" s="1" t="s">
        <v>47325</v>
      </c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1"/>
      <c r="AA5885" s="1" t="s">
        <v>11</v>
      </c>
      <c r="AB5885" s="3" t="s">
        <v>56</v>
      </c>
      <c r="AC5885" s="23" t="s">
        <v>37802</v>
      </c>
      <c r="AD5885" s="23" t="s">
        <v>43598</v>
      </c>
      <c r="AE5885" t="s">
        <v>35409</v>
      </c>
    </row>
    <row r="5886" spans="1:31" ht="14.25" customHeight="1">
      <c r="A5886" s="1">
        <v>5885</v>
      </c>
      <c r="B5886" s="1" t="s">
        <v>10396</v>
      </c>
      <c r="C5886" s="1" t="s">
        <v>10982</v>
      </c>
      <c r="D5886" s="1" t="s">
        <v>10983</v>
      </c>
      <c r="E5886" s="1" t="s">
        <v>553</v>
      </c>
      <c r="F5886" s="1" t="s">
        <v>34428</v>
      </c>
      <c r="G5886" s="14">
        <v>914466490046</v>
      </c>
      <c r="H5886" s="1" t="s">
        <v>20</v>
      </c>
      <c r="I5886" s="1" t="s">
        <v>41</v>
      </c>
      <c r="J5886" s="1" t="s">
        <v>47297</v>
      </c>
      <c r="K5886" s="3" t="s">
        <v>17</v>
      </c>
      <c r="L5886" s="1" t="s">
        <v>47325</v>
      </c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1"/>
      <c r="AA5886" s="1" t="s">
        <v>16</v>
      </c>
      <c r="AB5886" s="3" t="s">
        <v>12</v>
      </c>
      <c r="AC5886" s="23" t="s">
        <v>37802</v>
      </c>
      <c r="AD5886" s="23" t="s">
        <v>43599</v>
      </c>
      <c r="AE5886" t="s">
        <v>35399</v>
      </c>
    </row>
    <row r="5887" spans="1:31" ht="14.25" customHeight="1">
      <c r="A5887" s="1">
        <v>5886</v>
      </c>
      <c r="B5887" s="9" t="s">
        <v>6</v>
      </c>
      <c r="C5887" s="1" t="s">
        <v>10985</v>
      </c>
      <c r="D5887" s="1" t="s">
        <v>2027</v>
      </c>
      <c r="E5887" s="1" t="s">
        <v>10986</v>
      </c>
      <c r="F5887" s="1" t="s">
        <v>34430</v>
      </c>
      <c r="G5887" s="14">
        <v>91901644149</v>
      </c>
      <c r="H5887" s="1" t="s">
        <v>8</v>
      </c>
      <c r="I5887" s="1" t="s">
        <v>41</v>
      </c>
      <c r="J5887" s="1" t="s">
        <v>47297</v>
      </c>
      <c r="K5887" s="3" t="s">
        <v>42</v>
      </c>
      <c r="L5887" s="1" t="s">
        <v>47325</v>
      </c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1"/>
      <c r="AA5887" s="1" t="s">
        <v>16</v>
      </c>
      <c r="AB5887" s="3" t="s">
        <v>12</v>
      </c>
      <c r="AC5887" s="23" t="s">
        <v>37802</v>
      </c>
      <c r="AD5887" s="23" t="s">
        <v>43600</v>
      </c>
      <c r="AE5887" t="s">
        <v>35394</v>
      </c>
    </row>
    <row r="5888" spans="1:31" ht="14.25" customHeight="1">
      <c r="A5888" s="1">
        <v>5887</v>
      </c>
      <c r="B5888" s="1" t="s">
        <v>10396</v>
      </c>
      <c r="C5888" s="1" t="s">
        <v>10990</v>
      </c>
      <c r="D5888" s="1" t="s">
        <v>10991</v>
      </c>
      <c r="E5888" s="1" t="s">
        <v>255</v>
      </c>
      <c r="F5888" s="1" t="s">
        <v>26211</v>
      </c>
      <c r="G5888" s="14">
        <v>91949446691</v>
      </c>
      <c r="H5888" s="1" t="s">
        <v>20</v>
      </c>
      <c r="I5888" s="1" t="s">
        <v>41</v>
      </c>
      <c r="J5888" s="1" t="s">
        <v>47297</v>
      </c>
      <c r="K5888" s="3" t="s">
        <v>17</v>
      </c>
      <c r="L5888" s="1" t="s">
        <v>47325</v>
      </c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1"/>
      <c r="AA5888" s="1" t="s">
        <v>16</v>
      </c>
      <c r="AB5888" s="3" t="s">
        <v>12</v>
      </c>
      <c r="AC5888" s="23" t="s">
        <v>37802</v>
      </c>
      <c r="AD5888" s="23" t="s">
        <v>43601</v>
      </c>
      <c r="AE5888" t="s">
        <v>35394</v>
      </c>
    </row>
    <row r="5889" spans="1:31" ht="14.25" customHeight="1">
      <c r="A5889" s="1">
        <v>5888</v>
      </c>
      <c r="B5889" s="9" t="s">
        <v>6</v>
      </c>
      <c r="C5889" s="1" t="s">
        <v>10994</v>
      </c>
      <c r="D5889" s="1" t="s">
        <v>371</v>
      </c>
      <c r="E5889" s="1" t="s">
        <v>139</v>
      </c>
      <c r="F5889" s="1" t="s">
        <v>26213</v>
      </c>
      <c r="G5889" s="14">
        <v>919644099999</v>
      </c>
      <c r="H5889" s="1" t="s">
        <v>15</v>
      </c>
      <c r="I5889" s="1" t="s">
        <v>107</v>
      </c>
      <c r="J5889" s="1" t="s">
        <v>47297</v>
      </c>
      <c r="K5889" s="3" t="s">
        <v>42</v>
      </c>
      <c r="L5889" s="1" t="s">
        <v>47325</v>
      </c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1"/>
      <c r="AA5889" s="1" t="s">
        <v>16</v>
      </c>
      <c r="AB5889" s="3" t="s">
        <v>12</v>
      </c>
      <c r="AC5889" s="23" t="s">
        <v>37802</v>
      </c>
      <c r="AD5889" s="23" t="s">
        <v>43602</v>
      </c>
      <c r="AE5889" t="s">
        <v>35399</v>
      </c>
    </row>
    <row r="5890" spans="1:31" ht="14.25" customHeight="1">
      <c r="A5890" s="1">
        <v>5889</v>
      </c>
      <c r="B5890" s="9" t="s">
        <v>6</v>
      </c>
      <c r="C5890" s="1" t="s">
        <v>11001</v>
      </c>
      <c r="D5890" s="1" t="s">
        <v>6932</v>
      </c>
      <c r="E5890" s="1" t="s">
        <v>4344</v>
      </c>
      <c r="F5890" s="1" t="s">
        <v>26217</v>
      </c>
      <c r="G5890" s="14">
        <v>919994600999</v>
      </c>
      <c r="H5890" s="1" t="s">
        <v>20</v>
      </c>
      <c r="I5890" s="1" t="s">
        <v>62</v>
      </c>
      <c r="J5890" s="1" t="s">
        <v>47297</v>
      </c>
      <c r="K5890" s="3" t="s">
        <v>42</v>
      </c>
      <c r="L5890" s="1" t="s">
        <v>47325</v>
      </c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1"/>
      <c r="AA5890" s="1" t="s">
        <v>16</v>
      </c>
      <c r="AB5890" s="3" t="s">
        <v>12</v>
      </c>
      <c r="AC5890" s="23" t="s">
        <v>37802</v>
      </c>
      <c r="AD5890" s="23" t="s">
        <v>43603</v>
      </c>
      <c r="AE5890" t="s">
        <v>35410</v>
      </c>
    </row>
    <row r="5891" spans="1:31" ht="14.25" customHeight="1">
      <c r="A5891" s="1">
        <v>5890</v>
      </c>
      <c r="B5891" s="9" t="s">
        <v>6</v>
      </c>
      <c r="C5891" s="1" t="s">
        <v>11002</v>
      </c>
      <c r="D5891" s="1" t="s">
        <v>344</v>
      </c>
      <c r="E5891" s="1" t="s">
        <v>8287</v>
      </c>
      <c r="F5891" s="1" t="s">
        <v>26218</v>
      </c>
      <c r="G5891" s="14">
        <v>919909009444</v>
      </c>
      <c r="H5891" s="1" t="s">
        <v>8</v>
      </c>
      <c r="I5891" s="1" t="s">
        <v>41</v>
      </c>
      <c r="J5891" s="1" t="s">
        <v>47297</v>
      </c>
      <c r="K5891" s="3" t="s">
        <v>42</v>
      </c>
      <c r="L5891" s="1" t="s">
        <v>47325</v>
      </c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1"/>
      <c r="AA5891" s="1" t="s">
        <v>16</v>
      </c>
      <c r="AB5891" s="3" t="s">
        <v>12</v>
      </c>
      <c r="AC5891" s="23" t="s">
        <v>37802</v>
      </c>
      <c r="AD5891" s="23" t="s">
        <v>43604</v>
      </c>
      <c r="AE5891" t="s">
        <v>35394</v>
      </c>
    </row>
    <row r="5892" spans="1:31" ht="14.25" customHeight="1">
      <c r="A5892" s="1">
        <v>5891</v>
      </c>
      <c r="B5892" s="9" t="s">
        <v>6</v>
      </c>
      <c r="C5892" s="1" t="s">
        <v>11015</v>
      </c>
      <c r="D5892" s="1" t="s">
        <v>683</v>
      </c>
      <c r="E5892" s="1" t="s">
        <v>351</v>
      </c>
      <c r="F5892" s="1" t="s">
        <v>26226</v>
      </c>
      <c r="G5892" s="14">
        <v>91446666496</v>
      </c>
      <c r="H5892" s="1" t="s">
        <v>15</v>
      </c>
      <c r="I5892" s="1" t="s">
        <v>41</v>
      </c>
      <c r="J5892" s="1" t="s">
        <v>47297</v>
      </c>
      <c r="K5892" s="3" t="s">
        <v>17</v>
      </c>
      <c r="L5892" s="1" t="s">
        <v>47325</v>
      </c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1"/>
      <c r="AA5892" s="1" t="s">
        <v>16</v>
      </c>
      <c r="AB5892" s="3" t="s">
        <v>12</v>
      </c>
      <c r="AC5892" s="23" t="s">
        <v>37802</v>
      </c>
      <c r="AD5892" s="23" t="s">
        <v>43605</v>
      </c>
      <c r="AE5892" t="s">
        <v>35409</v>
      </c>
    </row>
    <row r="5893" spans="1:31" ht="14.25" customHeight="1">
      <c r="A5893" s="1">
        <v>5892</v>
      </c>
      <c r="B5893" s="9" t="s">
        <v>6</v>
      </c>
      <c r="C5893" s="1" t="s">
        <v>11019</v>
      </c>
      <c r="D5893" s="1" t="s">
        <v>1136</v>
      </c>
      <c r="E5893" s="1" t="s">
        <v>4616</v>
      </c>
      <c r="F5893" s="1" t="s">
        <v>26229</v>
      </c>
      <c r="G5893" s="14">
        <v>916964944649</v>
      </c>
      <c r="H5893" s="1" t="s">
        <v>37</v>
      </c>
      <c r="I5893" s="1" t="s">
        <v>41</v>
      </c>
      <c r="J5893" s="1" t="s">
        <v>47297</v>
      </c>
      <c r="K5893" s="3" t="s">
        <v>17</v>
      </c>
      <c r="L5893" s="1" t="s">
        <v>47325</v>
      </c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1"/>
      <c r="AA5893" s="1" t="s">
        <v>16</v>
      </c>
      <c r="AB5893" s="3" t="s">
        <v>12</v>
      </c>
      <c r="AC5893" s="23" t="s">
        <v>37802</v>
      </c>
      <c r="AD5893" s="23" t="s">
        <v>43606</v>
      </c>
      <c r="AE5893" t="s">
        <v>35394</v>
      </c>
    </row>
    <row r="5894" spans="1:31" ht="14.25" customHeight="1">
      <c r="A5894" s="1">
        <v>5893</v>
      </c>
      <c r="B5894" s="9" t="s">
        <v>6</v>
      </c>
      <c r="C5894" s="1" t="s">
        <v>11023</v>
      </c>
      <c r="D5894" s="1" t="s">
        <v>2542</v>
      </c>
      <c r="E5894" s="1" t="s">
        <v>40</v>
      </c>
      <c r="F5894" s="1" t="s">
        <v>26231</v>
      </c>
      <c r="G5894" s="14">
        <v>914469494444</v>
      </c>
      <c r="H5894" s="1" t="s">
        <v>37</v>
      </c>
      <c r="I5894" s="1" t="s">
        <v>41</v>
      </c>
      <c r="J5894" s="1" t="s">
        <v>47297</v>
      </c>
      <c r="K5894" s="3" t="s">
        <v>17</v>
      </c>
      <c r="L5894" s="1" t="s">
        <v>47325</v>
      </c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1"/>
      <c r="AA5894" s="1" t="s">
        <v>16</v>
      </c>
      <c r="AB5894" s="3" t="s">
        <v>12</v>
      </c>
      <c r="AC5894" s="23" t="s">
        <v>37802</v>
      </c>
      <c r="AD5894" s="23" t="s">
        <v>43607</v>
      </c>
      <c r="AE5894" t="s">
        <v>35399</v>
      </c>
    </row>
    <row r="5895" spans="1:31" ht="14.25" customHeight="1">
      <c r="A5895" s="1">
        <v>5894</v>
      </c>
      <c r="B5895" s="9" t="s">
        <v>6</v>
      </c>
      <c r="C5895" s="1" t="s">
        <v>11042</v>
      </c>
      <c r="D5895" s="1" t="s">
        <v>787</v>
      </c>
      <c r="E5895" s="1" t="s">
        <v>11043</v>
      </c>
      <c r="F5895" s="1" t="s">
        <v>26239</v>
      </c>
      <c r="G5895" s="14">
        <v>91999694949</v>
      </c>
      <c r="H5895" s="1" t="s">
        <v>15</v>
      </c>
      <c r="I5895" s="1" t="s">
        <v>9</v>
      </c>
      <c r="J5895" s="1" t="s">
        <v>47297</v>
      </c>
      <c r="K5895" s="3" t="s">
        <v>17</v>
      </c>
      <c r="L5895" s="1" t="s">
        <v>47325</v>
      </c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1"/>
      <c r="AA5895" s="1" t="s">
        <v>11</v>
      </c>
      <c r="AB5895" s="3" t="s">
        <v>13</v>
      </c>
      <c r="AC5895" s="23" t="s">
        <v>37802</v>
      </c>
      <c r="AD5895" s="23" t="s">
        <v>43608</v>
      </c>
      <c r="AE5895" t="s">
        <v>35394</v>
      </c>
    </row>
    <row r="5896" spans="1:31" ht="14.25" customHeight="1">
      <c r="A5896" s="1">
        <v>5895</v>
      </c>
      <c r="B5896" s="9" t="s">
        <v>6</v>
      </c>
      <c r="C5896" s="1" t="s">
        <v>11045</v>
      </c>
      <c r="D5896" s="1" t="s">
        <v>2046</v>
      </c>
      <c r="E5896" s="1" t="s">
        <v>774</v>
      </c>
      <c r="F5896" s="1" t="s">
        <v>26241</v>
      </c>
      <c r="G5896" s="14">
        <v>9199466466</v>
      </c>
      <c r="H5896" s="1" t="s">
        <v>46</v>
      </c>
      <c r="I5896" s="1" t="s">
        <v>33</v>
      </c>
      <c r="J5896" s="1" t="s">
        <v>47297</v>
      </c>
      <c r="K5896" s="3" t="s">
        <v>42</v>
      </c>
      <c r="L5896" s="1" t="s">
        <v>47325</v>
      </c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1"/>
      <c r="AA5896" s="1" t="s">
        <v>16</v>
      </c>
      <c r="AB5896" s="3" t="s">
        <v>12</v>
      </c>
      <c r="AC5896" s="23" t="s">
        <v>37802</v>
      </c>
      <c r="AD5896" s="23" t="s">
        <v>43609</v>
      </c>
      <c r="AE5896" t="s">
        <v>35394</v>
      </c>
    </row>
    <row r="5897" spans="1:31" ht="14.25" customHeight="1">
      <c r="A5897" s="1">
        <v>5896</v>
      </c>
      <c r="B5897" s="9" t="s">
        <v>6</v>
      </c>
      <c r="C5897" s="1" t="s">
        <v>11046</v>
      </c>
      <c r="D5897" s="1" t="s">
        <v>683</v>
      </c>
      <c r="E5897" s="1" t="s">
        <v>1558</v>
      </c>
      <c r="F5897" s="1" t="s">
        <v>26242</v>
      </c>
      <c r="G5897" s="14">
        <v>91999949094</v>
      </c>
      <c r="H5897" s="1" t="s">
        <v>20</v>
      </c>
      <c r="I5897" s="1" t="s">
        <v>62</v>
      </c>
      <c r="J5897" s="1" t="s">
        <v>47297</v>
      </c>
      <c r="K5897" s="3" t="s">
        <v>42</v>
      </c>
      <c r="L5897" s="1" t="s">
        <v>47325</v>
      </c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1"/>
      <c r="AA5897" s="1" t="s">
        <v>16</v>
      </c>
      <c r="AB5897" s="3" t="s">
        <v>12</v>
      </c>
      <c r="AC5897" s="23" t="s">
        <v>37802</v>
      </c>
      <c r="AD5897" s="23" t="s">
        <v>43610</v>
      </c>
      <c r="AE5897" t="s">
        <v>35394</v>
      </c>
    </row>
    <row r="5898" spans="1:31" ht="14.25" customHeight="1">
      <c r="A5898" s="1">
        <v>5897</v>
      </c>
      <c r="B5898" s="9" t="s">
        <v>6</v>
      </c>
      <c r="C5898" s="1" t="s">
        <v>11048</v>
      </c>
      <c r="D5898" s="1" t="s">
        <v>361</v>
      </c>
      <c r="E5898" s="1" t="s">
        <v>1558</v>
      </c>
      <c r="F5898" s="1" t="s">
        <v>34433</v>
      </c>
      <c r="G5898" s="14">
        <v>919444106141</v>
      </c>
      <c r="H5898" s="1" t="s">
        <v>8</v>
      </c>
      <c r="I5898" s="1" t="s">
        <v>62</v>
      </c>
      <c r="J5898" s="1" t="s">
        <v>47297</v>
      </c>
      <c r="K5898" s="3" t="s">
        <v>17</v>
      </c>
      <c r="L5898" s="1" t="s">
        <v>47325</v>
      </c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1"/>
      <c r="AA5898" s="1" t="s">
        <v>16</v>
      </c>
      <c r="AB5898" s="3" t="s">
        <v>12</v>
      </c>
      <c r="AC5898" s="23" t="s">
        <v>37802</v>
      </c>
      <c r="AD5898" s="23" t="s">
        <v>43611</v>
      </c>
      <c r="AE5898" t="s">
        <v>35399</v>
      </c>
    </row>
    <row r="5899" spans="1:31" ht="14.25" customHeight="1">
      <c r="A5899" s="1">
        <v>5898</v>
      </c>
      <c r="B5899" s="9" t="s">
        <v>6</v>
      </c>
      <c r="C5899" s="1" t="s">
        <v>11055</v>
      </c>
      <c r="D5899" s="1" t="s">
        <v>526</v>
      </c>
      <c r="E5899" s="1" t="s">
        <v>255</v>
      </c>
      <c r="F5899" s="1" t="s">
        <v>26246</v>
      </c>
      <c r="G5899" s="14">
        <v>914140966199</v>
      </c>
      <c r="H5899" s="1" t="s">
        <v>8</v>
      </c>
      <c r="I5899" s="1" t="s">
        <v>37779</v>
      </c>
      <c r="J5899" s="1" t="s">
        <v>47297</v>
      </c>
      <c r="K5899" s="3" t="s">
        <v>17</v>
      </c>
      <c r="L5899" s="1" t="s">
        <v>47325</v>
      </c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1"/>
      <c r="AA5899" s="1" t="s">
        <v>16</v>
      </c>
      <c r="AB5899" s="3" t="s">
        <v>12</v>
      </c>
      <c r="AC5899" s="23" t="s">
        <v>37802</v>
      </c>
      <c r="AD5899" s="23" t="s">
        <v>43612</v>
      </c>
      <c r="AE5899" t="s">
        <v>35410</v>
      </c>
    </row>
    <row r="5900" spans="1:31" ht="14.25" customHeight="1">
      <c r="A5900" s="1">
        <v>5899</v>
      </c>
      <c r="B5900" s="9" t="s">
        <v>6</v>
      </c>
      <c r="C5900" s="1" t="s">
        <v>11079</v>
      </c>
      <c r="D5900" s="1" t="s">
        <v>11080</v>
      </c>
      <c r="E5900" s="1" t="s">
        <v>553</v>
      </c>
      <c r="F5900" s="1" t="s">
        <v>26257</v>
      </c>
      <c r="G5900" s="14">
        <v>919909409</v>
      </c>
      <c r="H5900" s="1" t="s">
        <v>15</v>
      </c>
      <c r="I5900" s="1" t="s">
        <v>41</v>
      </c>
      <c r="J5900" s="1" t="s">
        <v>47297</v>
      </c>
      <c r="K5900" s="3" t="s">
        <v>17</v>
      </c>
      <c r="L5900" s="1" t="s">
        <v>47325</v>
      </c>
      <c r="M5900" s="4" t="s">
        <v>42</v>
      </c>
      <c r="N5900" s="3" t="str">
        <f>J5900</f>
        <v>[&lt;30 Lacs -50 Lacs]</v>
      </c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1"/>
      <c r="AA5900" s="1" t="s">
        <v>16</v>
      </c>
      <c r="AB5900" s="3" t="s">
        <v>12</v>
      </c>
      <c r="AC5900" s="23" t="s">
        <v>37803</v>
      </c>
      <c r="AD5900" s="23" t="s">
        <v>43613</v>
      </c>
      <c r="AE5900" t="s">
        <v>35409</v>
      </c>
    </row>
    <row r="5901" spans="1:31" ht="14.25" customHeight="1">
      <c r="A5901" s="1">
        <v>5900</v>
      </c>
      <c r="B5901" s="9" t="s">
        <v>6</v>
      </c>
      <c r="C5901" s="1" t="s">
        <v>11081</v>
      </c>
      <c r="D5901" s="1" t="s">
        <v>11082</v>
      </c>
      <c r="E5901" s="1" t="s">
        <v>842</v>
      </c>
      <c r="F5901" s="1" t="s">
        <v>26258</v>
      </c>
      <c r="G5901" s="14">
        <v>9140406949</v>
      </c>
      <c r="H5901" s="1" t="s">
        <v>8</v>
      </c>
      <c r="I5901" s="1" t="s">
        <v>41</v>
      </c>
      <c r="J5901" s="1" t="s">
        <v>47297</v>
      </c>
      <c r="K5901" s="3" t="s">
        <v>17</v>
      </c>
      <c r="L5901" s="1" t="s">
        <v>47325</v>
      </c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1"/>
      <c r="AA5901" s="1" t="s">
        <v>16</v>
      </c>
      <c r="AB5901" s="3" t="s">
        <v>12</v>
      </c>
      <c r="AC5901" s="23" t="s">
        <v>37803</v>
      </c>
      <c r="AD5901" s="23" t="s">
        <v>43614</v>
      </c>
      <c r="AE5901" t="s">
        <v>35399</v>
      </c>
    </row>
    <row r="5902" spans="1:31" ht="14.25" customHeight="1">
      <c r="A5902" s="1">
        <v>5901</v>
      </c>
      <c r="B5902" s="9" t="s">
        <v>6</v>
      </c>
      <c r="C5902" s="1" t="s">
        <v>11092</v>
      </c>
      <c r="D5902" s="1" t="s">
        <v>2027</v>
      </c>
      <c r="E5902" s="1" t="s">
        <v>11093</v>
      </c>
      <c r="F5902" s="1" t="s">
        <v>34437</v>
      </c>
      <c r="G5902" s="14">
        <v>914906616440</v>
      </c>
      <c r="H5902" s="1" t="s">
        <v>37</v>
      </c>
      <c r="I5902" s="1" t="s">
        <v>41</v>
      </c>
      <c r="J5902" s="1" t="s">
        <v>47297</v>
      </c>
      <c r="K5902" s="3" t="s">
        <v>17</v>
      </c>
      <c r="L5902" s="1" t="s">
        <v>47325</v>
      </c>
      <c r="M5902" s="4" t="s">
        <v>42</v>
      </c>
      <c r="N5902" s="3" t="str">
        <f>J5902</f>
        <v>[&lt;30 Lacs -50 Lacs]</v>
      </c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1"/>
      <c r="AA5902" s="1" t="s">
        <v>16</v>
      </c>
      <c r="AB5902" s="3" t="s">
        <v>12</v>
      </c>
      <c r="AC5902" s="23" t="s">
        <v>37803</v>
      </c>
      <c r="AD5902" s="23" t="s">
        <v>43615</v>
      </c>
      <c r="AE5902" t="s">
        <v>35399</v>
      </c>
    </row>
    <row r="5903" spans="1:31" ht="14.25" customHeight="1">
      <c r="A5903" s="1">
        <v>5902</v>
      </c>
      <c r="B5903" s="9" t="s">
        <v>6</v>
      </c>
      <c r="C5903" s="1" t="s">
        <v>11095</v>
      </c>
      <c r="D5903" s="1" t="s">
        <v>11096</v>
      </c>
      <c r="E5903" s="1" t="s">
        <v>5661</v>
      </c>
      <c r="F5903" s="1" t="s">
        <v>26264</v>
      </c>
      <c r="G5903" s="14">
        <v>91490664460</v>
      </c>
      <c r="H5903" s="1" t="s">
        <v>15</v>
      </c>
      <c r="I5903" s="1" t="s">
        <v>41</v>
      </c>
      <c r="J5903" s="1" t="s">
        <v>47297</v>
      </c>
      <c r="K5903" s="3" t="s">
        <v>17</v>
      </c>
      <c r="L5903" s="1" t="s">
        <v>47325</v>
      </c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1"/>
      <c r="AA5903" s="1" t="s">
        <v>16</v>
      </c>
      <c r="AB5903" s="3" t="s">
        <v>12</v>
      </c>
      <c r="AC5903" s="23" t="s">
        <v>37803</v>
      </c>
      <c r="AD5903" s="23" t="s">
        <v>43616</v>
      </c>
      <c r="AE5903" t="s">
        <v>35410</v>
      </c>
    </row>
    <row r="5904" spans="1:31" ht="14.25" customHeight="1">
      <c r="A5904" s="1">
        <v>5903</v>
      </c>
      <c r="B5904" s="9" t="s">
        <v>6</v>
      </c>
      <c r="C5904" s="1" t="s">
        <v>11119</v>
      </c>
      <c r="D5904" s="1" t="s">
        <v>44</v>
      </c>
      <c r="E5904" s="1" t="s">
        <v>1397</v>
      </c>
      <c r="F5904" s="1" t="s">
        <v>26277</v>
      </c>
      <c r="G5904" s="14">
        <v>919016469646</v>
      </c>
      <c r="H5904" s="1" t="s">
        <v>8</v>
      </c>
      <c r="I5904" s="1" t="s">
        <v>41</v>
      </c>
      <c r="J5904" s="1" t="s">
        <v>47297</v>
      </c>
      <c r="K5904" s="3" t="s">
        <v>42</v>
      </c>
      <c r="L5904" s="1" t="s">
        <v>47325</v>
      </c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1"/>
      <c r="AA5904" s="1" t="s">
        <v>16</v>
      </c>
      <c r="AB5904" s="3" t="s">
        <v>12</v>
      </c>
      <c r="AC5904" s="23" t="s">
        <v>37803</v>
      </c>
      <c r="AD5904" s="23" t="s">
        <v>43617</v>
      </c>
      <c r="AE5904" t="s">
        <v>35399</v>
      </c>
    </row>
    <row r="5905" spans="1:31" ht="14.25" customHeight="1">
      <c r="A5905" s="1">
        <v>5904</v>
      </c>
      <c r="B5905" s="9" t="s">
        <v>6</v>
      </c>
      <c r="C5905" s="1" t="s">
        <v>11134</v>
      </c>
      <c r="D5905" s="1" t="s">
        <v>8609</v>
      </c>
      <c r="E5905" s="1" t="s">
        <v>1743</v>
      </c>
      <c r="F5905" s="1" t="s">
        <v>26286</v>
      </c>
      <c r="G5905" s="14">
        <v>9104644411</v>
      </c>
      <c r="H5905" s="1" t="s">
        <v>15</v>
      </c>
      <c r="I5905" s="1" t="s">
        <v>41</v>
      </c>
      <c r="J5905" s="1" t="s">
        <v>47297</v>
      </c>
      <c r="K5905" s="3" t="s">
        <v>17</v>
      </c>
      <c r="L5905" s="1" t="s">
        <v>47325</v>
      </c>
      <c r="M5905" s="4" t="s">
        <v>42</v>
      </c>
      <c r="N5905" s="3" t="str">
        <f>J5905</f>
        <v>[&lt;30 Lacs -50 Lacs]</v>
      </c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1"/>
      <c r="AA5905" s="1" t="s">
        <v>16</v>
      </c>
      <c r="AB5905" s="3" t="s">
        <v>12</v>
      </c>
      <c r="AC5905" s="23" t="s">
        <v>37803</v>
      </c>
      <c r="AD5905" s="23" t="s">
        <v>43618</v>
      </c>
      <c r="AE5905" t="s">
        <v>35409</v>
      </c>
    </row>
    <row r="5906" spans="1:31" ht="14.25" customHeight="1">
      <c r="A5906" s="1">
        <v>5905</v>
      </c>
      <c r="B5906" s="9" t="s">
        <v>6</v>
      </c>
      <c r="C5906" s="1" t="s">
        <v>11150</v>
      </c>
      <c r="D5906" s="1" t="s">
        <v>72</v>
      </c>
      <c r="E5906" s="1" t="s">
        <v>7558</v>
      </c>
      <c r="F5906" s="1" t="s">
        <v>32308</v>
      </c>
      <c r="G5906" s="14">
        <v>919610499949</v>
      </c>
      <c r="H5906" s="1" t="s">
        <v>8</v>
      </c>
      <c r="I5906" s="1" t="s">
        <v>41</v>
      </c>
      <c r="J5906" s="1" t="s">
        <v>47297</v>
      </c>
      <c r="K5906" s="3" t="s">
        <v>17</v>
      </c>
      <c r="L5906" s="1" t="s">
        <v>47325</v>
      </c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1"/>
      <c r="AA5906" s="1" t="s">
        <v>16</v>
      </c>
      <c r="AB5906" s="3" t="s">
        <v>12</v>
      </c>
      <c r="AC5906" s="23" t="s">
        <v>37803</v>
      </c>
      <c r="AD5906" s="23" t="s">
        <v>43619</v>
      </c>
      <c r="AE5906" t="s">
        <v>35410</v>
      </c>
    </row>
    <row r="5907" spans="1:31" ht="14.25" customHeight="1">
      <c r="A5907" s="1">
        <v>5906</v>
      </c>
      <c r="B5907" s="9" t="s">
        <v>6</v>
      </c>
      <c r="C5907" s="1" t="s">
        <v>11156</v>
      </c>
      <c r="D5907" s="1" t="s">
        <v>1636</v>
      </c>
      <c r="E5907" s="1" t="s">
        <v>40</v>
      </c>
      <c r="F5907" s="1" t="s">
        <v>26293</v>
      </c>
      <c r="G5907" s="14">
        <v>91414044699</v>
      </c>
      <c r="H5907" s="1" t="s">
        <v>15</v>
      </c>
      <c r="I5907" s="1" t="s">
        <v>41</v>
      </c>
      <c r="J5907" s="1" t="s">
        <v>47297</v>
      </c>
      <c r="K5907" s="3" t="s">
        <v>17</v>
      </c>
      <c r="L5907" s="1" t="s">
        <v>47325</v>
      </c>
      <c r="M5907" s="4" t="s">
        <v>42</v>
      </c>
      <c r="N5907" s="3" t="str">
        <f t="shared" ref="N5907:N5908" si="172">J5907</f>
        <v>[&lt;30 Lacs -50 Lacs]</v>
      </c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1"/>
      <c r="AA5907" s="1" t="s">
        <v>16</v>
      </c>
      <c r="AB5907" s="3" t="s">
        <v>12</v>
      </c>
      <c r="AC5907" s="23" t="s">
        <v>37803</v>
      </c>
      <c r="AD5907" s="23" t="s">
        <v>43620</v>
      </c>
      <c r="AE5907" t="s">
        <v>35399</v>
      </c>
    </row>
    <row r="5908" spans="1:31" ht="14.25" customHeight="1">
      <c r="A5908" s="1">
        <v>5907</v>
      </c>
      <c r="B5908" s="9" t="s">
        <v>6</v>
      </c>
      <c r="C5908" s="1" t="s">
        <v>11158</v>
      </c>
      <c r="D5908" s="1" t="s">
        <v>610</v>
      </c>
      <c r="E5908" s="1" t="s">
        <v>7836</v>
      </c>
      <c r="F5908" s="1" t="s">
        <v>32311</v>
      </c>
      <c r="G5908" s="14">
        <v>91944144469</v>
      </c>
      <c r="H5908" s="1" t="s">
        <v>8</v>
      </c>
      <c r="I5908" s="1" t="s">
        <v>9</v>
      </c>
      <c r="J5908" s="1" t="s">
        <v>47297</v>
      </c>
      <c r="K5908" s="3" t="s">
        <v>17</v>
      </c>
      <c r="L5908" s="1" t="s">
        <v>47325</v>
      </c>
      <c r="M5908" s="4" t="s">
        <v>42</v>
      </c>
      <c r="N5908" s="3" t="str">
        <f t="shared" si="172"/>
        <v>[&lt;30 Lacs -50 Lacs]</v>
      </c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1"/>
      <c r="AA5908" s="1" t="s">
        <v>16</v>
      </c>
      <c r="AB5908" s="3" t="s">
        <v>12</v>
      </c>
      <c r="AC5908" s="23" t="s">
        <v>37803</v>
      </c>
      <c r="AD5908" s="23" t="s">
        <v>43621</v>
      </c>
      <c r="AE5908" t="s">
        <v>35394</v>
      </c>
    </row>
    <row r="5909" spans="1:31" ht="14.25" customHeight="1">
      <c r="A5909" s="1">
        <v>5908</v>
      </c>
      <c r="B5909" s="9" t="s">
        <v>6</v>
      </c>
      <c r="C5909" s="1" t="s">
        <v>11179</v>
      </c>
      <c r="D5909" s="1" t="s">
        <v>3356</v>
      </c>
      <c r="E5909" s="1" t="s">
        <v>387</v>
      </c>
      <c r="F5909" s="1" t="s">
        <v>32312</v>
      </c>
      <c r="G5909" s="14">
        <v>91944464666</v>
      </c>
      <c r="H5909" s="1" t="s">
        <v>20</v>
      </c>
      <c r="I5909" s="1" t="s">
        <v>41</v>
      </c>
      <c r="J5909" s="1" t="s">
        <v>47297</v>
      </c>
      <c r="K5909" s="3" t="s">
        <v>213</v>
      </c>
      <c r="L5909" s="1" t="s">
        <v>47325</v>
      </c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1"/>
      <c r="AA5909" s="1" t="s">
        <v>16</v>
      </c>
      <c r="AB5909" s="3" t="s">
        <v>12</v>
      </c>
      <c r="AC5909" s="23" t="s">
        <v>37803</v>
      </c>
      <c r="AD5909" s="23" t="s">
        <v>43622</v>
      </c>
      <c r="AE5909" t="s">
        <v>35399</v>
      </c>
    </row>
    <row r="5910" spans="1:31" ht="14.25" customHeight="1">
      <c r="A5910" s="1">
        <v>5909</v>
      </c>
      <c r="B5910" s="1" t="s">
        <v>10396</v>
      </c>
      <c r="C5910" s="1" t="s">
        <v>11180</v>
      </c>
      <c r="D5910" s="1" t="s">
        <v>830</v>
      </c>
      <c r="E5910" s="1" t="s">
        <v>40</v>
      </c>
      <c r="F5910" s="1" t="s">
        <v>26307</v>
      </c>
      <c r="G5910" s="14">
        <v>91910444911</v>
      </c>
      <c r="H5910" s="1" t="s">
        <v>20</v>
      </c>
      <c r="I5910" s="1" t="s">
        <v>9</v>
      </c>
      <c r="J5910" s="1" t="s">
        <v>47297</v>
      </c>
      <c r="K5910" s="3" t="s">
        <v>17</v>
      </c>
      <c r="L5910" s="1" t="s">
        <v>47325</v>
      </c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1"/>
      <c r="AA5910" s="1" t="s">
        <v>16</v>
      </c>
      <c r="AB5910" s="3" t="s">
        <v>12</v>
      </c>
      <c r="AC5910" s="23" t="s">
        <v>37803</v>
      </c>
      <c r="AD5910" s="23" t="s">
        <v>43623</v>
      </c>
      <c r="AE5910" t="s">
        <v>35410</v>
      </c>
    </row>
    <row r="5911" spans="1:31" ht="14.25" customHeight="1">
      <c r="A5911" s="1">
        <v>5910</v>
      </c>
      <c r="B5911" s="1" t="s">
        <v>10396</v>
      </c>
      <c r="C5911" s="1" t="s">
        <v>11190</v>
      </c>
      <c r="D5911" s="1" t="s">
        <v>3499</v>
      </c>
      <c r="E5911" s="1" t="s">
        <v>40</v>
      </c>
      <c r="F5911" s="1" t="s">
        <v>26312</v>
      </c>
      <c r="G5911" s="14">
        <v>9194469409</v>
      </c>
      <c r="H5911" s="1" t="s">
        <v>20</v>
      </c>
      <c r="I5911" s="1" t="s">
        <v>9</v>
      </c>
      <c r="J5911" s="1" t="s">
        <v>47297</v>
      </c>
      <c r="K5911" s="3" t="s">
        <v>213</v>
      </c>
      <c r="L5911" s="1" t="s">
        <v>47325</v>
      </c>
      <c r="M5911" s="4" t="s">
        <v>42</v>
      </c>
      <c r="N5911" s="3" t="str">
        <f>J5911</f>
        <v>[&lt;30 Lacs -50 Lacs]</v>
      </c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1"/>
      <c r="AA5911" s="1" t="s">
        <v>16</v>
      </c>
      <c r="AB5911" s="3" t="s">
        <v>12</v>
      </c>
      <c r="AC5911" s="23" t="s">
        <v>37803</v>
      </c>
      <c r="AD5911" s="23" t="s">
        <v>43624</v>
      </c>
      <c r="AE5911" t="s">
        <v>35394</v>
      </c>
    </row>
    <row r="5912" spans="1:31" ht="14.25" customHeight="1">
      <c r="A5912" s="1">
        <v>5911</v>
      </c>
      <c r="B5912" s="1" t="s">
        <v>10396</v>
      </c>
      <c r="C5912" s="1" t="s">
        <v>11195</v>
      </c>
      <c r="D5912" s="1" t="s">
        <v>1952</v>
      </c>
      <c r="E5912" s="1" t="s">
        <v>328</v>
      </c>
      <c r="F5912" s="1" t="s">
        <v>26314</v>
      </c>
      <c r="G5912" s="14">
        <v>914466994606</v>
      </c>
      <c r="H5912" s="1" t="s">
        <v>20</v>
      </c>
      <c r="I5912" s="1" t="s">
        <v>41</v>
      </c>
      <c r="J5912" s="1" t="s">
        <v>47297</v>
      </c>
      <c r="K5912" s="3" t="s">
        <v>17</v>
      </c>
      <c r="L5912" s="1" t="s">
        <v>47325</v>
      </c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1"/>
      <c r="AA5912" s="1" t="s">
        <v>16</v>
      </c>
      <c r="AB5912" s="3" t="s">
        <v>12</v>
      </c>
      <c r="AC5912" s="23" t="s">
        <v>37803</v>
      </c>
      <c r="AD5912" s="23" t="s">
        <v>43625</v>
      </c>
      <c r="AE5912" t="s">
        <v>35410</v>
      </c>
    </row>
    <row r="5913" spans="1:31" ht="14.25" customHeight="1">
      <c r="A5913" s="1">
        <v>5912</v>
      </c>
      <c r="B5913" s="1" t="s">
        <v>10396</v>
      </c>
      <c r="C5913" s="1" t="s">
        <v>11199</v>
      </c>
      <c r="D5913" s="1" t="s">
        <v>10221</v>
      </c>
      <c r="E5913" s="1" t="s">
        <v>1047</v>
      </c>
      <c r="F5913" s="1" t="s">
        <v>26316</v>
      </c>
      <c r="G5913" s="14">
        <v>919944449490</v>
      </c>
      <c r="H5913" s="1" t="s">
        <v>20</v>
      </c>
      <c r="I5913" s="1" t="s">
        <v>41</v>
      </c>
      <c r="J5913" s="1" t="s">
        <v>47297</v>
      </c>
      <c r="K5913" s="3" t="s">
        <v>17</v>
      </c>
      <c r="L5913" s="1" t="s">
        <v>47325</v>
      </c>
      <c r="M5913" s="4" t="s">
        <v>42</v>
      </c>
      <c r="N5913" s="3" t="str">
        <f>J5913</f>
        <v>[&lt;30 Lacs -50 Lacs]</v>
      </c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1"/>
      <c r="AA5913" s="1" t="s">
        <v>16</v>
      </c>
      <c r="AB5913" s="3" t="s">
        <v>12</v>
      </c>
      <c r="AC5913" s="23" t="s">
        <v>37803</v>
      </c>
      <c r="AD5913" s="23" t="s">
        <v>43626</v>
      </c>
      <c r="AE5913" t="s">
        <v>35394</v>
      </c>
    </row>
    <row r="5914" spans="1:31" ht="14.25" customHeight="1">
      <c r="A5914" s="1">
        <v>5913</v>
      </c>
      <c r="B5914" s="9" t="s">
        <v>6</v>
      </c>
      <c r="C5914" s="1" t="s">
        <v>11213</v>
      </c>
      <c r="D5914" s="1" t="s">
        <v>4417</v>
      </c>
      <c r="E5914" s="1" t="s">
        <v>87</v>
      </c>
      <c r="F5914" s="1" t="s">
        <v>34448</v>
      </c>
      <c r="G5914" s="14">
        <v>9101644909</v>
      </c>
      <c r="H5914" s="1" t="s">
        <v>20</v>
      </c>
      <c r="I5914" s="1" t="s">
        <v>41</v>
      </c>
      <c r="J5914" s="1" t="s">
        <v>47297</v>
      </c>
      <c r="K5914" s="3" t="s">
        <v>17</v>
      </c>
      <c r="L5914" s="1" t="s">
        <v>47325</v>
      </c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1"/>
      <c r="AA5914" s="1" t="s">
        <v>16</v>
      </c>
      <c r="AB5914" s="3" t="s">
        <v>12</v>
      </c>
      <c r="AC5914" s="23" t="s">
        <v>37803</v>
      </c>
      <c r="AD5914" s="23" t="s">
        <v>43627</v>
      </c>
      <c r="AE5914" t="s">
        <v>35399</v>
      </c>
    </row>
    <row r="5915" spans="1:31" ht="14.25" customHeight="1">
      <c r="A5915" s="1">
        <v>5914</v>
      </c>
      <c r="B5915" s="1" t="s">
        <v>10396</v>
      </c>
      <c r="C5915" s="1" t="s">
        <v>11240</v>
      </c>
      <c r="D5915" s="1" t="s">
        <v>35780</v>
      </c>
      <c r="E5915" s="1" t="s">
        <v>11136</v>
      </c>
      <c r="F5915" s="1" t="s">
        <v>26335</v>
      </c>
      <c r="G5915" s="14">
        <v>9199099644</v>
      </c>
      <c r="H5915" s="1" t="s">
        <v>8</v>
      </c>
      <c r="I5915" s="1" t="s">
        <v>62</v>
      </c>
      <c r="J5915" s="1" t="s">
        <v>47297</v>
      </c>
      <c r="K5915" s="3" t="s">
        <v>42</v>
      </c>
      <c r="L5915" s="1" t="s">
        <v>47325</v>
      </c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1"/>
      <c r="AA5915" s="1" t="s">
        <v>16</v>
      </c>
      <c r="AB5915" s="3" t="s">
        <v>12</v>
      </c>
      <c r="AC5915" s="23" t="s">
        <v>37803</v>
      </c>
      <c r="AD5915" s="23" t="s">
        <v>42622</v>
      </c>
      <c r="AE5915" t="s">
        <v>35409</v>
      </c>
    </row>
    <row r="5916" spans="1:31" ht="14.25" customHeight="1">
      <c r="A5916" s="1">
        <v>5915</v>
      </c>
      <c r="B5916" s="1" t="s">
        <v>10396</v>
      </c>
      <c r="C5916" s="1" t="s">
        <v>11256</v>
      </c>
      <c r="D5916" s="1" t="s">
        <v>11257</v>
      </c>
      <c r="E5916" s="1" t="s">
        <v>11258</v>
      </c>
      <c r="F5916" s="1" t="s">
        <v>26344</v>
      </c>
      <c r="G5916" s="14">
        <v>91910694449</v>
      </c>
      <c r="H5916" s="1" t="s">
        <v>8</v>
      </c>
      <c r="I5916" s="1" t="s">
        <v>9</v>
      </c>
      <c r="J5916" s="1" t="s">
        <v>47297</v>
      </c>
      <c r="K5916" s="3" t="s">
        <v>213</v>
      </c>
      <c r="L5916" s="1" t="s">
        <v>47325</v>
      </c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1"/>
      <c r="AA5916" s="1" t="s">
        <v>16</v>
      </c>
      <c r="AB5916" s="3" t="s">
        <v>12</v>
      </c>
      <c r="AC5916" s="23" t="s">
        <v>37803</v>
      </c>
      <c r="AD5916" s="23" t="s">
        <v>43628</v>
      </c>
      <c r="AE5916" t="s">
        <v>35410</v>
      </c>
    </row>
    <row r="5917" spans="1:31" ht="14.25" customHeight="1">
      <c r="A5917" s="1">
        <v>5916</v>
      </c>
      <c r="B5917" s="9" t="s">
        <v>6</v>
      </c>
      <c r="C5917" s="1" t="s">
        <v>11262</v>
      </c>
      <c r="D5917" s="1" t="s">
        <v>185</v>
      </c>
      <c r="E5917" s="1" t="s">
        <v>506</v>
      </c>
      <c r="F5917" s="1" t="s">
        <v>26347</v>
      </c>
      <c r="G5917" s="14">
        <v>9194949619</v>
      </c>
      <c r="H5917" s="1" t="s">
        <v>15</v>
      </c>
      <c r="I5917" s="1" t="s">
        <v>41</v>
      </c>
      <c r="J5917" s="1" t="s">
        <v>47297</v>
      </c>
      <c r="K5917" s="3" t="s">
        <v>17</v>
      </c>
      <c r="L5917" s="1" t="s">
        <v>47325</v>
      </c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1"/>
      <c r="AA5917" s="1" t="s">
        <v>16</v>
      </c>
      <c r="AB5917" s="3" t="s">
        <v>12</v>
      </c>
      <c r="AC5917" s="23" t="s">
        <v>37803</v>
      </c>
      <c r="AD5917" s="23" t="s">
        <v>43629</v>
      </c>
      <c r="AE5917" t="s">
        <v>35409</v>
      </c>
    </row>
    <row r="5918" spans="1:31" ht="14.25" customHeight="1">
      <c r="A5918" s="1">
        <v>5917</v>
      </c>
      <c r="B5918" s="1" t="s">
        <v>10396</v>
      </c>
      <c r="C5918" s="1" t="s">
        <v>11269</v>
      </c>
      <c r="D5918" s="1" t="s">
        <v>419</v>
      </c>
      <c r="E5918" s="1" t="s">
        <v>774</v>
      </c>
      <c r="F5918" s="1" t="s">
        <v>26353</v>
      </c>
      <c r="G5918" s="14">
        <v>91446041441</v>
      </c>
      <c r="H5918" s="1" t="s">
        <v>8</v>
      </c>
      <c r="I5918" s="1" t="s">
        <v>62</v>
      </c>
      <c r="J5918" s="1" t="s">
        <v>47297</v>
      </c>
      <c r="K5918" s="3" t="s">
        <v>17</v>
      </c>
      <c r="L5918" s="1" t="s">
        <v>47325</v>
      </c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1"/>
      <c r="AA5918" s="1" t="s">
        <v>16</v>
      </c>
      <c r="AB5918" s="3" t="s">
        <v>12</v>
      </c>
      <c r="AC5918" s="23" t="s">
        <v>37803</v>
      </c>
      <c r="AD5918" s="23" t="s">
        <v>43630</v>
      </c>
      <c r="AE5918" t="s">
        <v>35409</v>
      </c>
    </row>
    <row r="5919" spans="1:31" ht="14.25" customHeight="1">
      <c r="A5919" s="1">
        <v>5918</v>
      </c>
      <c r="B5919" s="1" t="s">
        <v>10396</v>
      </c>
      <c r="C5919" s="1" t="s">
        <v>11285</v>
      </c>
      <c r="D5919" s="1" t="s">
        <v>494</v>
      </c>
      <c r="E5919" s="1" t="s">
        <v>139</v>
      </c>
      <c r="F5919" s="1" t="s">
        <v>11286</v>
      </c>
      <c r="G5919" s="14">
        <v>919099044016</v>
      </c>
      <c r="H5919" s="1" t="s">
        <v>15</v>
      </c>
      <c r="I5919" s="1" t="s">
        <v>62</v>
      </c>
      <c r="J5919" s="1" t="s">
        <v>47297</v>
      </c>
      <c r="K5919" s="3" t="s">
        <v>17</v>
      </c>
      <c r="L5919" s="1" t="s">
        <v>47325</v>
      </c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1"/>
      <c r="AA5919" s="1" t="s">
        <v>16</v>
      </c>
      <c r="AB5919" s="3" t="s">
        <v>12</v>
      </c>
      <c r="AC5919" s="23" t="s">
        <v>37803</v>
      </c>
      <c r="AD5919" s="23" t="s">
        <v>43631</v>
      </c>
      <c r="AE5919" t="s">
        <v>35394</v>
      </c>
    </row>
    <row r="5920" spans="1:31" ht="14.25" customHeight="1">
      <c r="A5920" s="1">
        <v>5919</v>
      </c>
      <c r="B5920" s="1" t="s">
        <v>10396</v>
      </c>
      <c r="C5920" s="1" t="s">
        <v>11299</v>
      </c>
      <c r="D5920" s="1" t="s">
        <v>1025</v>
      </c>
      <c r="E5920" s="1" t="s">
        <v>131</v>
      </c>
      <c r="F5920" s="1" t="s">
        <v>26365</v>
      </c>
      <c r="G5920" s="14">
        <v>91496914990</v>
      </c>
      <c r="H5920" s="1" t="s">
        <v>20</v>
      </c>
      <c r="I5920" s="1" t="s">
        <v>41</v>
      </c>
      <c r="J5920" s="1" t="s">
        <v>47297</v>
      </c>
      <c r="K5920" s="3" t="s">
        <v>17</v>
      </c>
      <c r="L5920" s="1" t="s">
        <v>47325</v>
      </c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1"/>
      <c r="AA5920" s="1" t="s">
        <v>16</v>
      </c>
      <c r="AB5920" s="3" t="s">
        <v>12</v>
      </c>
      <c r="AC5920" s="23" t="s">
        <v>37803</v>
      </c>
      <c r="AD5920" s="23" t="s">
        <v>43632</v>
      </c>
      <c r="AE5920" t="s">
        <v>35399</v>
      </c>
    </row>
    <row r="5921" spans="1:31" ht="14.25" customHeight="1">
      <c r="A5921" s="1">
        <v>5920</v>
      </c>
      <c r="B5921" s="9" t="s">
        <v>6</v>
      </c>
      <c r="C5921" s="1" t="s">
        <v>11302</v>
      </c>
      <c r="D5921" s="1" t="s">
        <v>421</v>
      </c>
      <c r="E5921" s="1" t="s">
        <v>139</v>
      </c>
      <c r="F5921" s="1" t="s">
        <v>26368</v>
      </c>
      <c r="G5921" s="14">
        <v>9199944691</v>
      </c>
      <c r="H5921" s="1" t="s">
        <v>132</v>
      </c>
      <c r="I5921" s="1" t="s">
        <v>41</v>
      </c>
      <c r="J5921" s="1" t="s">
        <v>47297</v>
      </c>
      <c r="K5921" s="3" t="s">
        <v>17</v>
      </c>
      <c r="L5921" s="1" t="s">
        <v>47325</v>
      </c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1"/>
      <c r="AA5921" s="1" t="s">
        <v>11</v>
      </c>
      <c r="AB5921" s="3" t="s">
        <v>13</v>
      </c>
      <c r="AC5921" s="23" t="s">
        <v>37803</v>
      </c>
      <c r="AD5921" s="23" t="s">
        <v>43633</v>
      </c>
      <c r="AE5921" t="s">
        <v>35409</v>
      </c>
    </row>
    <row r="5922" spans="1:31" ht="14.25" customHeight="1">
      <c r="A5922" s="1">
        <v>5921</v>
      </c>
      <c r="B5922" s="9" t="s">
        <v>6</v>
      </c>
      <c r="C5922" s="1" t="s">
        <v>11305</v>
      </c>
      <c r="D5922" s="1" t="s">
        <v>3818</v>
      </c>
      <c r="E5922" s="1" t="s">
        <v>11306</v>
      </c>
      <c r="F5922" s="1" t="s">
        <v>26370</v>
      </c>
      <c r="G5922" s="14">
        <v>914401496416</v>
      </c>
      <c r="H5922" s="1" t="s">
        <v>15</v>
      </c>
      <c r="I5922" s="1" t="s">
        <v>41</v>
      </c>
      <c r="J5922" s="1" t="s">
        <v>47297</v>
      </c>
      <c r="K5922" s="3" t="s">
        <v>17</v>
      </c>
      <c r="L5922" s="1" t="s">
        <v>47325</v>
      </c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1"/>
      <c r="AA5922" s="1" t="s">
        <v>16</v>
      </c>
      <c r="AB5922" s="3" t="s">
        <v>12</v>
      </c>
      <c r="AC5922" s="23" t="s">
        <v>37803</v>
      </c>
      <c r="AD5922" s="23" t="s">
        <v>43634</v>
      </c>
      <c r="AE5922" t="s">
        <v>35394</v>
      </c>
    </row>
    <row r="5923" spans="1:31" ht="14.25" customHeight="1">
      <c r="A5923" s="1">
        <v>5922</v>
      </c>
      <c r="B5923" s="9" t="s">
        <v>6</v>
      </c>
      <c r="C5923" s="1" t="s">
        <v>11315</v>
      </c>
      <c r="D5923" s="1" t="s">
        <v>359</v>
      </c>
      <c r="E5923" s="1" t="s">
        <v>40</v>
      </c>
      <c r="F5923" s="1" t="s">
        <v>26374</v>
      </c>
      <c r="G5923" s="14">
        <v>919446994</v>
      </c>
      <c r="H5923" s="1" t="s">
        <v>8</v>
      </c>
      <c r="I5923" s="1" t="s">
        <v>9</v>
      </c>
      <c r="J5923" s="1" t="s">
        <v>47297</v>
      </c>
      <c r="K5923" s="3" t="s">
        <v>17</v>
      </c>
      <c r="L5923" s="1" t="s">
        <v>47325</v>
      </c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1"/>
      <c r="AA5923" s="1" t="s">
        <v>11</v>
      </c>
      <c r="AB5923" s="3" t="s">
        <v>274</v>
      </c>
      <c r="AC5923" s="23" t="s">
        <v>37803</v>
      </c>
      <c r="AD5923" s="23" t="s">
        <v>43635</v>
      </c>
      <c r="AE5923" t="s">
        <v>35409</v>
      </c>
    </row>
    <row r="5924" spans="1:31" ht="14.25" customHeight="1">
      <c r="A5924" s="1">
        <v>5923</v>
      </c>
      <c r="B5924" s="1" t="s">
        <v>10396</v>
      </c>
      <c r="C5924" s="1" t="s">
        <v>11316</v>
      </c>
      <c r="D5924" s="1" t="s">
        <v>3475</v>
      </c>
      <c r="E5924" s="1" t="s">
        <v>10313</v>
      </c>
      <c r="F5924" s="1" t="s">
        <v>34461</v>
      </c>
      <c r="G5924" s="14">
        <v>9160001996</v>
      </c>
      <c r="H5924" s="1" t="s">
        <v>8</v>
      </c>
      <c r="I5924" s="1" t="s">
        <v>9</v>
      </c>
      <c r="J5924" s="1" t="s">
        <v>47297</v>
      </c>
      <c r="K5924" s="3" t="s">
        <v>27</v>
      </c>
      <c r="L5924" s="1" t="s">
        <v>47325</v>
      </c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1"/>
      <c r="AA5924" s="1" t="s">
        <v>16</v>
      </c>
      <c r="AB5924" s="3" t="s">
        <v>12</v>
      </c>
      <c r="AC5924" s="23" t="s">
        <v>37803</v>
      </c>
      <c r="AD5924" s="23" t="s">
        <v>43636</v>
      </c>
      <c r="AE5924" t="s">
        <v>35410</v>
      </c>
    </row>
    <row r="5925" spans="1:31" ht="14.25" customHeight="1">
      <c r="A5925" s="1">
        <v>5924</v>
      </c>
      <c r="B5925" s="9" t="s">
        <v>6</v>
      </c>
      <c r="C5925" s="1" t="s">
        <v>11317</v>
      </c>
      <c r="D5925" s="1" t="s">
        <v>1151</v>
      </c>
      <c r="E5925" s="1" t="s">
        <v>40</v>
      </c>
      <c r="F5925" s="1" t="s">
        <v>26375</v>
      </c>
      <c r="G5925" s="14">
        <v>91944604490</v>
      </c>
      <c r="H5925" s="1" t="s">
        <v>20</v>
      </c>
      <c r="I5925" s="1" t="s">
        <v>9</v>
      </c>
      <c r="J5925" s="1" t="s">
        <v>47297</v>
      </c>
      <c r="K5925" s="3" t="s">
        <v>17</v>
      </c>
      <c r="L5925" s="1" t="s">
        <v>47325</v>
      </c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1"/>
      <c r="AA5925" s="1" t="s">
        <v>11</v>
      </c>
      <c r="AB5925" s="3" t="s">
        <v>56</v>
      </c>
      <c r="AC5925" s="23" t="s">
        <v>37803</v>
      </c>
      <c r="AD5925" s="23" t="s">
        <v>43637</v>
      </c>
      <c r="AE5925" t="s">
        <v>35394</v>
      </c>
    </row>
    <row r="5926" spans="1:31" ht="14.25" customHeight="1">
      <c r="A5926" s="1">
        <v>5925</v>
      </c>
      <c r="B5926" s="1" t="s">
        <v>10396</v>
      </c>
      <c r="C5926" s="1" t="s">
        <v>11326</v>
      </c>
      <c r="D5926" s="1" t="s">
        <v>1839</v>
      </c>
      <c r="E5926" s="1" t="s">
        <v>13689</v>
      </c>
      <c r="F5926" s="1" t="s">
        <v>26381</v>
      </c>
      <c r="G5926" s="14">
        <v>91990669469</v>
      </c>
      <c r="H5926" s="1" t="s">
        <v>20</v>
      </c>
      <c r="I5926" s="1" t="s">
        <v>9</v>
      </c>
      <c r="J5926" s="1" t="s">
        <v>47297</v>
      </c>
      <c r="K5926" s="3" t="s">
        <v>17</v>
      </c>
      <c r="L5926" s="1" t="s">
        <v>47325</v>
      </c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1"/>
      <c r="AA5926" s="1" t="s">
        <v>16</v>
      </c>
      <c r="AB5926" s="3" t="s">
        <v>12</v>
      </c>
      <c r="AC5926" s="23" t="s">
        <v>37803</v>
      </c>
      <c r="AD5926" s="23" t="s">
        <v>43638</v>
      </c>
      <c r="AE5926" t="s">
        <v>35409</v>
      </c>
    </row>
    <row r="5927" spans="1:31" ht="14.25" customHeight="1">
      <c r="A5927" s="1">
        <v>5926</v>
      </c>
      <c r="B5927" s="1" t="s">
        <v>10396</v>
      </c>
      <c r="C5927" s="1" t="s">
        <v>11336</v>
      </c>
      <c r="D5927" s="1" t="s">
        <v>1506</v>
      </c>
      <c r="E5927" s="1" t="s">
        <v>11337</v>
      </c>
      <c r="F5927" s="1" t="s">
        <v>34466</v>
      </c>
      <c r="G5927" s="14">
        <v>919446006461</v>
      </c>
      <c r="H5927" s="1" t="s">
        <v>20</v>
      </c>
      <c r="I5927" s="1" t="s">
        <v>41</v>
      </c>
      <c r="J5927" s="1" t="s">
        <v>47297</v>
      </c>
      <c r="K5927" s="3" t="s">
        <v>17</v>
      </c>
      <c r="L5927" s="1" t="s">
        <v>47325</v>
      </c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1"/>
      <c r="AA5927" s="1" t="s">
        <v>11</v>
      </c>
      <c r="AB5927" s="3" t="s">
        <v>13</v>
      </c>
      <c r="AC5927" s="23" t="s">
        <v>37803</v>
      </c>
      <c r="AD5927" s="23" t="s">
        <v>43639</v>
      </c>
      <c r="AE5927" t="s">
        <v>35399</v>
      </c>
    </row>
    <row r="5928" spans="1:31" ht="14.25" customHeight="1">
      <c r="A5928" s="1">
        <v>5927</v>
      </c>
      <c r="B5928" s="1" t="s">
        <v>10396</v>
      </c>
      <c r="C5928" s="1" t="s">
        <v>11339</v>
      </c>
      <c r="D5928" s="1" t="s">
        <v>5214</v>
      </c>
      <c r="E5928" s="1" t="s">
        <v>1180</v>
      </c>
      <c r="F5928" s="1" t="s">
        <v>26386</v>
      </c>
      <c r="G5928" s="14">
        <v>919911061</v>
      </c>
      <c r="H5928" s="1" t="s">
        <v>15</v>
      </c>
      <c r="I5928" s="1" t="s">
        <v>9</v>
      </c>
      <c r="J5928" s="1" t="s">
        <v>47297</v>
      </c>
      <c r="K5928" s="3" t="s">
        <v>17</v>
      </c>
      <c r="L5928" s="1" t="s">
        <v>47325</v>
      </c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1"/>
      <c r="AA5928" s="1" t="s">
        <v>16</v>
      </c>
      <c r="AB5928" s="3" t="s">
        <v>12</v>
      </c>
      <c r="AC5928" s="23" t="s">
        <v>37803</v>
      </c>
      <c r="AD5928" s="23" t="s">
        <v>43640</v>
      </c>
      <c r="AE5928" t="s">
        <v>35399</v>
      </c>
    </row>
    <row r="5929" spans="1:31" ht="14.25" customHeight="1">
      <c r="A5929" s="1">
        <v>5928</v>
      </c>
      <c r="B5929" s="1" t="s">
        <v>10396</v>
      </c>
      <c r="C5929" s="1" t="s">
        <v>11349</v>
      </c>
      <c r="D5929" s="1" t="s">
        <v>546</v>
      </c>
      <c r="E5929" s="1" t="s">
        <v>29</v>
      </c>
      <c r="F5929" s="1" t="s">
        <v>26391</v>
      </c>
      <c r="G5929" s="14">
        <v>919461966</v>
      </c>
      <c r="H5929" s="1" t="s">
        <v>20</v>
      </c>
      <c r="I5929" s="1" t="s">
        <v>41</v>
      </c>
      <c r="J5929" s="1" t="s">
        <v>47297</v>
      </c>
      <c r="K5929" s="3" t="s">
        <v>17</v>
      </c>
      <c r="L5929" s="1" t="s">
        <v>47325</v>
      </c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1"/>
      <c r="AA5929" s="1" t="s">
        <v>16</v>
      </c>
      <c r="AB5929" s="3" t="s">
        <v>12</v>
      </c>
      <c r="AC5929" s="23" t="s">
        <v>37803</v>
      </c>
      <c r="AD5929" s="23" t="s">
        <v>43641</v>
      </c>
      <c r="AE5929" t="s">
        <v>35394</v>
      </c>
    </row>
    <row r="5930" spans="1:31" ht="14.25" customHeight="1">
      <c r="A5930" s="1">
        <v>5929</v>
      </c>
      <c r="B5930" s="1" t="s">
        <v>10396</v>
      </c>
      <c r="C5930" s="1" t="s">
        <v>11353</v>
      </c>
      <c r="D5930" s="1" t="s">
        <v>16061</v>
      </c>
      <c r="E5930" s="1" t="s">
        <v>680</v>
      </c>
      <c r="F5930" s="1" t="s">
        <v>32328</v>
      </c>
      <c r="G5930" s="14">
        <v>91944646990</v>
      </c>
      <c r="H5930" s="1" t="s">
        <v>20</v>
      </c>
      <c r="I5930" s="1" t="s">
        <v>62</v>
      </c>
      <c r="J5930" s="1" t="s">
        <v>47297</v>
      </c>
      <c r="K5930" s="3" t="s">
        <v>213</v>
      </c>
      <c r="L5930" s="1" t="s">
        <v>47325</v>
      </c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1"/>
      <c r="AA5930" s="1" t="s">
        <v>16</v>
      </c>
      <c r="AB5930" s="3" t="s">
        <v>12</v>
      </c>
      <c r="AC5930" s="23" t="s">
        <v>37803</v>
      </c>
      <c r="AD5930" s="23" t="s">
        <v>43642</v>
      </c>
      <c r="AE5930" t="s">
        <v>35409</v>
      </c>
    </row>
    <row r="5931" spans="1:31" ht="14.25" customHeight="1">
      <c r="A5931" s="1">
        <v>5930</v>
      </c>
      <c r="B5931" s="9" t="s">
        <v>6</v>
      </c>
      <c r="C5931" s="1" t="s">
        <v>11356</v>
      </c>
      <c r="D5931" s="1" t="s">
        <v>11357</v>
      </c>
      <c r="E5931" s="1" t="s">
        <v>11358</v>
      </c>
      <c r="F5931" s="1" t="s">
        <v>26395</v>
      </c>
      <c r="G5931" s="14">
        <v>91944016494</v>
      </c>
      <c r="H5931" s="1" t="s">
        <v>20</v>
      </c>
      <c r="I5931" s="1" t="s">
        <v>41</v>
      </c>
      <c r="J5931" s="1" t="s">
        <v>47297</v>
      </c>
      <c r="K5931" s="3" t="s">
        <v>17</v>
      </c>
      <c r="L5931" s="1" t="s">
        <v>47325</v>
      </c>
      <c r="M5931" s="3" t="s">
        <v>178</v>
      </c>
      <c r="N5931" s="3" t="str">
        <f>J5931</f>
        <v>[&lt;30 Lacs -50 Lacs]</v>
      </c>
      <c r="O5931" s="3" t="s">
        <v>171</v>
      </c>
      <c r="P5931" s="3" t="s">
        <v>47297</v>
      </c>
      <c r="Q5931" s="3"/>
      <c r="R5931" s="3"/>
      <c r="S5931" s="3"/>
      <c r="T5931" s="3"/>
      <c r="U5931" s="3"/>
      <c r="V5931" s="3"/>
      <c r="W5931" s="3"/>
      <c r="X5931" s="3"/>
      <c r="Y5931" s="3"/>
      <c r="Z5931" s="1"/>
      <c r="AA5931" s="1" t="s">
        <v>16</v>
      </c>
      <c r="AB5931" s="3" t="s">
        <v>12</v>
      </c>
      <c r="AC5931" s="23" t="s">
        <v>37803</v>
      </c>
      <c r="AD5931" s="23" t="s">
        <v>43643</v>
      </c>
      <c r="AE5931" t="s">
        <v>35410</v>
      </c>
    </row>
    <row r="5932" spans="1:31" ht="14.25" customHeight="1">
      <c r="A5932" s="1">
        <v>5931</v>
      </c>
      <c r="B5932" s="1" t="s">
        <v>10396</v>
      </c>
      <c r="C5932" s="1" t="s">
        <v>11375</v>
      </c>
      <c r="D5932" s="1" t="s">
        <v>11376</v>
      </c>
      <c r="E5932" s="1" t="s">
        <v>11377</v>
      </c>
      <c r="F5932" s="1" t="s">
        <v>11378</v>
      </c>
      <c r="G5932" s="14">
        <v>91994941090</v>
      </c>
      <c r="H5932" s="1" t="s">
        <v>20</v>
      </c>
      <c r="I5932" s="1" t="s">
        <v>41</v>
      </c>
      <c r="J5932" s="1" t="s">
        <v>47297</v>
      </c>
      <c r="K5932" s="3" t="s">
        <v>17</v>
      </c>
      <c r="L5932" s="1" t="s">
        <v>47325</v>
      </c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1"/>
      <c r="AA5932" s="1" t="s">
        <v>16</v>
      </c>
      <c r="AB5932" s="3" t="s">
        <v>12</v>
      </c>
      <c r="AC5932" s="23" t="s">
        <v>37803</v>
      </c>
      <c r="AD5932" s="23" t="s">
        <v>43644</v>
      </c>
      <c r="AE5932" t="s">
        <v>35410</v>
      </c>
    </row>
    <row r="5933" spans="1:31" ht="14.25" customHeight="1">
      <c r="A5933" s="1">
        <v>5932</v>
      </c>
      <c r="B5933" s="1" t="s">
        <v>10396</v>
      </c>
      <c r="C5933" s="1" t="s">
        <v>11393</v>
      </c>
      <c r="D5933" s="1" t="s">
        <v>344</v>
      </c>
      <c r="E5933" s="1" t="s">
        <v>36917</v>
      </c>
      <c r="F5933" s="1" t="s">
        <v>32333</v>
      </c>
      <c r="G5933" s="14">
        <v>914449446499</v>
      </c>
      <c r="H5933" s="1" t="s">
        <v>20</v>
      </c>
      <c r="I5933" s="1" t="s">
        <v>41</v>
      </c>
      <c r="J5933" s="1" t="s">
        <v>47297</v>
      </c>
      <c r="K5933" s="3" t="s">
        <v>17</v>
      </c>
      <c r="L5933" s="1" t="s">
        <v>47325</v>
      </c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1"/>
      <c r="AA5933" s="1" t="s">
        <v>16</v>
      </c>
      <c r="AB5933" s="3" t="s">
        <v>12</v>
      </c>
      <c r="AC5933" s="23" t="s">
        <v>37803</v>
      </c>
      <c r="AD5933" s="23" t="s">
        <v>43176</v>
      </c>
      <c r="AE5933" t="s">
        <v>35394</v>
      </c>
    </row>
    <row r="5934" spans="1:31" ht="14.25" customHeight="1">
      <c r="A5934" s="1">
        <v>5933</v>
      </c>
      <c r="B5934" s="9" t="s">
        <v>6</v>
      </c>
      <c r="C5934" s="1" t="s">
        <v>11400</v>
      </c>
      <c r="D5934" s="1" t="s">
        <v>11401</v>
      </c>
      <c r="E5934" s="1" t="s">
        <v>5827</v>
      </c>
      <c r="F5934" s="1" t="s">
        <v>26415</v>
      </c>
      <c r="G5934" s="14">
        <v>9160099490</v>
      </c>
      <c r="H5934" s="1" t="s">
        <v>15</v>
      </c>
      <c r="I5934" s="1" t="s">
        <v>41</v>
      </c>
      <c r="J5934" s="1" t="s">
        <v>47297</v>
      </c>
      <c r="K5934" s="3" t="s">
        <v>17</v>
      </c>
      <c r="L5934" s="1" t="s">
        <v>47325</v>
      </c>
      <c r="M5934" s="4" t="s">
        <v>42</v>
      </c>
      <c r="N5934" s="3" t="str">
        <f>J5934</f>
        <v>[&lt;30 Lacs -50 Lacs]</v>
      </c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1"/>
      <c r="AA5934" s="1" t="s">
        <v>16</v>
      </c>
      <c r="AB5934" s="3" t="s">
        <v>12</v>
      </c>
      <c r="AC5934" s="23" t="s">
        <v>37803</v>
      </c>
      <c r="AD5934" s="23" t="s">
        <v>43645</v>
      </c>
      <c r="AE5934" t="s">
        <v>35399</v>
      </c>
    </row>
    <row r="5935" spans="1:31" ht="14.25" customHeight="1">
      <c r="A5935" s="1">
        <v>5934</v>
      </c>
      <c r="B5935" s="9" t="s">
        <v>6</v>
      </c>
      <c r="C5935" s="1" t="s">
        <v>11417</v>
      </c>
      <c r="D5935" s="1" t="s">
        <v>2542</v>
      </c>
      <c r="E5935" s="1" t="s">
        <v>139</v>
      </c>
      <c r="F5935" s="1" t="s">
        <v>26427</v>
      </c>
      <c r="G5935" s="14">
        <v>919444461061</v>
      </c>
      <c r="H5935" s="1" t="s">
        <v>15</v>
      </c>
      <c r="I5935" s="1" t="s">
        <v>62</v>
      </c>
      <c r="J5935" s="1" t="s">
        <v>47297</v>
      </c>
      <c r="K5935" s="3" t="s">
        <v>17</v>
      </c>
      <c r="L5935" s="1" t="s">
        <v>47325</v>
      </c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1"/>
      <c r="AA5935" s="1" t="s">
        <v>16</v>
      </c>
      <c r="AB5935" s="3" t="s">
        <v>12</v>
      </c>
      <c r="AC5935" s="23" t="s">
        <v>37803</v>
      </c>
      <c r="AD5935" s="23" t="s">
        <v>43646</v>
      </c>
      <c r="AE5935" t="s">
        <v>35409</v>
      </c>
    </row>
    <row r="5936" spans="1:31" ht="14.25" customHeight="1">
      <c r="A5936" s="1">
        <v>5935</v>
      </c>
      <c r="B5936" s="1" t="s">
        <v>10396</v>
      </c>
      <c r="C5936" s="1" t="s">
        <v>11426</v>
      </c>
      <c r="D5936" s="1" t="s">
        <v>830</v>
      </c>
      <c r="E5936" s="1" t="s">
        <v>774</v>
      </c>
      <c r="F5936" s="1" t="s">
        <v>26430</v>
      </c>
      <c r="G5936" s="14">
        <v>914466601446</v>
      </c>
      <c r="H5936" s="1" t="s">
        <v>15</v>
      </c>
      <c r="I5936" s="1" t="s">
        <v>41</v>
      </c>
      <c r="J5936" s="1" t="s">
        <v>47297</v>
      </c>
      <c r="K5936" s="3" t="s">
        <v>17</v>
      </c>
      <c r="L5936" s="1" t="s">
        <v>47325</v>
      </c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1"/>
      <c r="AA5936" s="1" t="s">
        <v>16</v>
      </c>
      <c r="AB5936" s="3" t="s">
        <v>12</v>
      </c>
      <c r="AC5936" s="23" t="s">
        <v>37803</v>
      </c>
      <c r="AD5936" s="23" t="s">
        <v>43647</v>
      </c>
      <c r="AE5936" t="s">
        <v>35394</v>
      </c>
    </row>
    <row r="5937" spans="1:31" ht="14.25" customHeight="1">
      <c r="A5937" s="1">
        <v>5936</v>
      </c>
      <c r="B5937" s="1" t="s">
        <v>10396</v>
      </c>
      <c r="C5937" s="1" t="s">
        <v>11436</v>
      </c>
      <c r="D5937" s="1" t="s">
        <v>773</v>
      </c>
      <c r="E5937" s="1" t="s">
        <v>16240</v>
      </c>
      <c r="F5937" s="1" t="s">
        <v>26436</v>
      </c>
      <c r="G5937" s="14">
        <v>919099094446</v>
      </c>
      <c r="H5937" s="1" t="s">
        <v>20</v>
      </c>
      <c r="I5937" s="1" t="s">
        <v>9</v>
      </c>
      <c r="J5937" s="1" t="s">
        <v>47297</v>
      </c>
      <c r="K5937" s="3" t="s">
        <v>42</v>
      </c>
      <c r="L5937" s="1" t="s">
        <v>47325</v>
      </c>
      <c r="M5937" s="3" t="s">
        <v>27</v>
      </c>
      <c r="N5937" s="3" t="str">
        <f>J5937</f>
        <v>[&lt;30 Lacs -50 Lacs]</v>
      </c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1"/>
      <c r="AA5937" s="1" t="s">
        <v>16</v>
      </c>
      <c r="AB5937" s="3" t="s">
        <v>12</v>
      </c>
      <c r="AC5937" s="23" t="s">
        <v>37803</v>
      </c>
      <c r="AD5937" s="23" t="s">
        <v>43648</v>
      </c>
      <c r="AE5937" t="s">
        <v>35394</v>
      </c>
    </row>
    <row r="5938" spans="1:31" ht="14.25" customHeight="1">
      <c r="A5938" s="1">
        <v>5937</v>
      </c>
      <c r="B5938" s="1" t="s">
        <v>10396</v>
      </c>
      <c r="C5938" s="1" t="s">
        <v>11443</v>
      </c>
      <c r="D5938" s="1" t="s">
        <v>1169</v>
      </c>
      <c r="E5938" s="1" t="s">
        <v>139</v>
      </c>
      <c r="F5938" s="1" t="s">
        <v>11444</v>
      </c>
      <c r="G5938" s="14">
        <v>91944649494</v>
      </c>
      <c r="H5938" s="1" t="s">
        <v>20</v>
      </c>
      <c r="I5938" s="1" t="s">
        <v>9</v>
      </c>
      <c r="J5938" s="1" t="s">
        <v>47297</v>
      </c>
      <c r="K5938" s="3" t="s">
        <v>17</v>
      </c>
      <c r="L5938" s="1" t="s">
        <v>47325</v>
      </c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1"/>
      <c r="AA5938" s="1" t="s">
        <v>16</v>
      </c>
      <c r="AB5938" s="3" t="s">
        <v>12</v>
      </c>
      <c r="AC5938" s="23" t="s">
        <v>37803</v>
      </c>
      <c r="AD5938" s="23" t="s">
        <v>43649</v>
      </c>
      <c r="AE5938" t="s">
        <v>35399</v>
      </c>
    </row>
    <row r="5939" spans="1:31" ht="14.25" customHeight="1">
      <c r="A5939" s="1">
        <v>5938</v>
      </c>
      <c r="B5939" s="1" t="s">
        <v>10396</v>
      </c>
      <c r="C5939" s="1" t="s">
        <v>11445</v>
      </c>
      <c r="D5939" s="1" t="s">
        <v>7768</v>
      </c>
      <c r="E5939" s="1" t="s">
        <v>11446</v>
      </c>
      <c r="F5939" s="1" t="s">
        <v>34477</v>
      </c>
      <c r="G5939" s="14">
        <v>91944469666</v>
      </c>
      <c r="H5939" s="1" t="s">
        <v>8</v>
      </c>
      <c r="I5939" s="1" t="s">
        <v>62</v>
      </c>
      <c r="J5939" s="1" t="s">
        <v>47297</v>
      </c>
      <c r="K5939" s="3" t="s">
        <v>42</v>
      </c>
      <c r="L5939" s="1" t="s">
        <v>47325</v>
      </c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1"/>
      <c r="AA5939" s="1" t="s">
        <v>16</v>
      </c>
      <c r="AB5939" s="3" t="s">
        <v>12</v>
      </c>
      <c r="AC5939" s="23" t="s">
        <v>37803</v>
      </c>
      <c r="AD5939" s="23" t="s">
        <v>43650</v>
      </c>
      <c r="AE5939" t="s">
        <v>35410</v>
      </c>
    </row>
    <row r="5940" spans="1:31" ht="14.25" customHeight="1">
      <c r="A5940" s="1">
        <v>5939</v>
      </c>
      <c r="B5940" s="1" t="s">
        <v>10396</v>
      </c>
      <c r="C5940" s="1" t="s">
        <v>11448</v>
      </c>
      <c r="D5940" s="1" t="s">
        <v>2027</v>
      </c>
      <c r="E5940" s="1" t="s">
        <v>40</v>
      </c>
      <c r="F5940" s="1" t="s">
        <v>34479</v>
      </c>
      <c r="G5940" s="14">
        <v>919446690444</v>
      </c>
      <c r="H5940" s="1" t="s">
        <v>20</v>
      </c>
      <c r="I5940" s="1" t="s">
        <v>62</v>
      </c>
      <c r="J5940" s="1" t="s">
        <v>47297</v>
      </c>
      <c r="K5940" s="3" t="s">
        <v>17</v>
      </c>
      <c r="L5940" s="1" t="s">
        <v>47325</v>
      </c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1"/>
      <c r="AA5940" s="1" t="s">
        <v>16</v>
      </c>
      <c r="AB5940" s="3" t="s">
        <v>12</v>
      </c>
      <c r="AC5940" s="23" t="s">
        <v>37803</v>
      </c>
      <c r="AD5940" s="23" t="s">
        <v>43651</v>
      </c>
      <c r="AE5940" t="s">
        <v>35410</v>
      </c>
    </row>
    <row r="5941" spans="1:31" ht="14.25" customHeight="1">
      <c r="A5941" s="1">
        <v>5940</v>
      </c>
      <c r="B5941" s="1" t="s">
        <v>10396</v>
      </c>
      <c r="C5941" s="1" t="s">
        <v>11449</v>
      </c>
      <c r="D5941" s="1" t="s">
        <v>35781</v>
      </c>
      <c r="E5941" s="1" t="s">
        <v>2141</v>
      </c>
      <c r="F5941" s="1" t="s">
        <v>34480</v>
      </c>
      <c r="G5941" s="14">
        <v>919099410999</v>
      </c>
      <c r="H5941" s="1" t="s">
        <v>15</v>
      </c>
      <c r="I5941" s="1" t="s">
        <v>41</v>
      </c>
      <c r="J5941" s="1" t="s">
        <v>47297</v>
      </c>
      <c r="K5941" s="3" t="s">
        <v>17</v>
      </c>
      <c r="L5941" s="1" t="s">
        <v>47325</v>
      </c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1"/>
      <c r="AA5941" s="1" t="s">
        <v>16</v>
      </c>
      <c r="AB5941" s="3" t="s">
        <v>12</v>
      </c>
      <c r="AC5941" s="23" t="s">
        <v>37803</v>
      </c>
      <c r="AD5941" s="23" t="s">
        <v>43652</v>
      </c>
      <c r="AE5941" t="s">
        <v>35409</v>
      </c>
    </row>
    <row r="5942" spans="1:31" ht="14.25" customHeight="1">
      <c r="A5942" s="1">
        <v>5941</v>
      </c>
      <c r="B5942" s="9" t="s">
        <v>6</v>
      </c>
      <c r="C5942" s="1" t="s">
        <v>11465</v>
      </c>
      <c r="D5942" s="1" t="s">
        <v>1839</v>
      </c>
      <c r="E5942" s="1" t="s">
        <v>680</v>
      </c>
      <c r="F5942" s="1" t="s">
        <v>26448</v>
      </c>
      <c r="G5942" s="14">
        <v>919444696946</v>
      </c>
      <c r="H5942" s="1" t="s">
        <v>37</v>
      </c>
      <c r="I5942" s="1" t="s">
        <v>41</v>
      </c>
      <c r="J5942" s="1" t="s">
        <v>47297</v>
      </c>
      <c r="K5942" s="3" t="s">
        <v>17</v>
      </c>
      <c r="L5942" s="1" t="s">
        <v>47325</v>
      </c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1"/>
      <c r="AA5942" s="1" t="s">
        <v>16</v>
      </c>
      <c r="AB5942" s="3" t="s">
        <v>12</v>
      </c>
      <c r="AC5942" s="23" t="s">
        <v>37803</v>
      </c>
      <c r="AD5942" s="23" t="s">
        <v>38815</v>
      </c>
      <c r="AE5942" t="s">
        <v>35394</v>
      </c>
    </row>
    <row r="5943" spans="1:31" ht="14.25" customHeight="1">
      <c r="A5943" s="1">
        <v>5942</v>
      </c>
      <c r="B5943" s="1" t="s">
        <v>10396</v>
      </c>
      <c r="C5943" s="1" t="s">
        <v>11467</v>
      </c>
      <c r="D5943" s="1" t="s">
        <v>35782</v>
      </c>
      <c r="E5943" s="1" t="s">
        <v>40</v>
      </c>
      <c r="F5943" s="1" t="s">
        <v>34482</v>
      </c>
      <c r="G5943" s="14">
        <v>919664441991</v>
      </c>
      <c r="H5943" s="1" t="s">
        <v>20</v>
      </c>
      <c r="I5943" s="1" t="s">
        <v>62</v>
      </c>
      <c r="J5943" s="1" t="s">
        <v>47297</v>
      </c>
      <c r="K5943" s="3" t="s">
        <v>42</v>
      </c>
      <c r="L5943" s="1" t="s">
        <v>47325</v>
      </c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1"/>
      <c r="AA5943" s="1" t="s">
        <v>16</v>
      </c>
      <c r="AB5943" s="3" t="s">
        <v>12</v>
      </c>
      <c r="AC5943" s="23" t="s">
        <v>37803</v>
      </c>
      <c r="AD5943" s="23" t="s">
        <v>43653</v>
      </c>
      <c r="AE5943" t="s">
        <v>35409</v>
      </c>
    </row>
    <row r="5944" spans="1:31" ht="14.25" customHeight="1">
      <c r="A5944" s="1">
        <v>5943</v>
      </c>
      <c r="B5944" s="9" t="s">
        <v>6</v>
      </c>
      <c r="C5944" s="1" t="s">
        <v>11469</v>
      </c>
      <c r="D5944" s="1" t="s">
        <v>11470</v>
      </c>
      <c r="E5944" s="1" t="s">
        <v>1655</v>
      </c>
      <c r="F5944" s="1" t="s">
        <v>26450</v>
      </c>
      <c r="G5944" s="14">
        <v>9104966609</v>
      </c>
      <c r="H5944" s="1" t="s">
        <v>15</v>
      </c>
      <c r="I5944" s="1" t="s">
        <v>41</v>
      </c>
      <c r="J5944" s="1" t="s">
        <v>47297</v>
      </c>
      <c r="K5944" s="3" t="s">
        <v>17</v>
      </c>
      <c r="L5944" s="1" t="s">
        <v>47325</v>
      </c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1"/>
      <c r="AA5944" s="1" t="s">
        <v>16</v>
      </c>
      <c r="AB5944" s="3" t="s">
        <v>12</v>
      </c>
      <c r="AC5944" s="23" t="s">
        <v>37803</v>
      </c>
      <c r="AD5944" s="23" t="s">
        <v>43654</v>
      </c>
      <c r="AE5944" t="s">
        <v>35394</v>
      </c>
    </row>
    <row r="5945" spans="1:31" ht="14.25" customHeight="1">
      <c r="A5945" s="1">
        <v>5944</v>
      </c>
      <c r="B5945" s="1" t="s">
        <v>10396</v>
      </c>
      <c r="C5945" s="1" t="s">
        <v>11473</v>
      </c>
      <c r="D5945" s="1" t="s">
        <v>35783</v>
      </c>
      <c r="E5945" s="1" t="s">
        <v>73</v>
      </c>
      <c r="F5945" s="1" t="s">
        <v>26452</v>
      </c>
      <c r="G5945" s="14">
        <v>91904614046</v>
      </c>
      <c r="H5945" s="1" t="s">
        <v>20</v>
      </c>
      <c r="I5945" s="1" t="s">
        <v>37779</v>
      </c>
      <c r="J5945" s="1" t="s">
        <v>47297</v>
      </c>
      <c r="K5945" s="3" t="s">
        <v>42</v>
      </c>
      <c r="L5945" s="1" t="s">
        <v>47325</v>
      </c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1"/>
      <c r="AA5945" s="1" t="s">
        <v>16</v>
      </c>
      <c r="AB5945" s="3" t="s">
        <v>12</v>
      </c>
      <c r="AC5945" s="23" t="s">
        <v>37803</v>
      </c>
      <c r="AD5945" s="23" t="s">
        <v>43655</v>
      </c>
      <c r="AE5945" t="s">
        <v>35409</v>
      </c>
    </row>
    <row r="5946" spans="1:31" ht="14.25" customHeight="1">
      <c r="A5946" s="1">
        <v>5945</v>
      </c>
      <c r="B5946" s="1" t="s">
        <v>10396</v>
      </c>
      <c r="C5946" s="1" t="s">
        <v>11493</v>
      </c>
      <c r="D5946" s="1" t="s">
        <v>48</v>
      </c>
      <c r="E5946" s="1" t="s">
        <v>40</v>
      </c>
      <c r="F5946" s="1" t="s">
        <v>34487</v>
      </c>
      <c r="G5946" s="14">
        <v>91990949616</v>
      </c>
      <c r="H5946" s="1" t="s">
        <v>20</v>
      </c>
      <c r="I5946" s="1" t="s">
        <v>33</v>
      </c>
      <c r="J5946" s="1" t="s">
        <v>47297</v>
      </c>
      <c r="K5946" s="3" t="s">
        <v>17</v>
      </c>
      <c r="L5946" s="1" t="s">
        <v>47325</v>
      </c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1"/>
      <c r="AA5946" s="1" t="s">
        <v>11</v>
      </c>
      <c r="AB5946" s="3" t="s">
        <v>56</v>
      </c>
      <c r="AC5946" s="23" t="s">
        <v>37803</v>
      </c>
      <c r="AD5946" s="23" t="s">
        <v>43656</v>
      </c>
      <c r="AE5946" t="s">
        <v>35394</v>
      </c>
    </row>
    <row r="5947" spans="1:31" ht="14.25" customHeight="1">
      <c r="A5947" s="1">
        <v>5946</v>
      </c>
      <c r="B5947" s="1" t="s">
        <v>10396</v>
      </c>
      <c r="C5947" s="1" t="s">
        <v>11511</v>
      </c>
      <c r="D5947" s="1" t="s">
        <v>5488</v>
      </c>
      <c r="E5947" s="1" t="s">
        <v>90</v>
      </c>
      <c r="F5947" s="1" t="s">
        <v>26470</v>
      </c>
      <c r="G5947" s="14">
        <v>914400190016</v>
      </c>
      <c r="H5947" s="1" t="s">
        <v>20</v>
      </c>
      <c r="I5947" s="1" t="s">
        <v>9</v>
      </c>
      <c r="J5947" s="1" t="s">
        <v>47297</v>
      </c>
      <c r="K5947" s="3" t="s">
        <v>17</v>
      </c>
      <c r="L5947" s="1" t="s">
        <v>47325</v>
      </c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1"/>
      <c r="AA5947" s="1" t="s">
        <v>11</v>
      </c>
      <c r="AB5947" s="3" t="s">
        <v>13</v>
      </c>
      <c r="AC5947" s="23" t="s">
        <v>37803</v>
      </c>
      <c r="AD5947" s="23" t="s">
        <v>43657</v>
      </c>
      <c r="AE5947" t="s">
        <v>35409</v>
      </c>
    </row>
    <row r="5948" spans="1:31" ht="14.25" customHeight="1">
      <c r="A5948" s="1">
        <v>5947</v>
      </c>
      <c r="B5948" s="9" t="s">
        <v>6</v>
      </c>
      <c r="C5948" s="1" t="s">
        <v>11520</v>
      </c>
      <c r="D5948" s="1" t="s">
        <v>65</v>
      </c>
      <c r="E5948" s="1" t="s">
        <v>11521</v>
      </c>
      <c r="F5948" s="1" t="s">
        <v>26474</v>
      </c>
      <c r="G5948" s="14">
        <v>91914949411</v>
      </c>
      <c r="H5948" s="1" t="s">
        <v>15</v>
      </c>
      <c r="I5948" s="1" t="s">
        <v>41</v>
      </c>
      <c r="J5948" s="1" t="s">
        <v>47297</v>
      </c>
      <c r="K5948" s="3" t="s">
        <v>42</v>
      </c>
      <c r="L5948" s="1" t="s">
        <v>47325</v>
      </c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1"/>
      <c r="AA5948" s="1" t="s">
        <v>16</v>
      </c>
      <c r="AB5948" s="3" t="s">
        <v>12</v>
      </c>
      <c r="AC5948" s="23" t="s">
        <v>37803</v>
      </c>
      <c r="AD5948" s="23" t="s">
        <v>43658</v>
      </c>
      <c r="AE5948" t="s">
        <v>35394</v>
      </c>
    </row>
    <row r="5949" spans="1:31" ht="14.25" customHeight="1">
      <c r="A5949" s="1">
        <v>5948</v>
      </c>
      <c r="B5949" s="1" t="s">
        <v>10396</v>
      </c>
      <c r="C5949" s="1" t="s">
        <v>11533</v>
      </c>
      <c r="D5949" s="1" t="s">
        <v>286</v>
      </c>
      <c r="E5949" s="1" t="s">
        <v>139</v>
      </c>
      <c r="F5949" s="1" t="s">
        <v>26479</v>
      </c>
      <c r="G5949" s="14">
        <v>91964140911</v>
      </c>
      <c r="H5949" s="1" t="s">
        <v>20</v>
      </c>
      <c r="I5949" s="1" t="s">
        <v>41</v>
      </c>
      <c r="J5949" s="1" t="s">
        <v>47297</v>
      </c>
      <c r="K5949" s="3" t="s">
        <v>213</v>
      </c>
      <c r="L5949" s="1" t="s">
        <v>47325</v>
      </c>
      <c r="M5949" s="4" t="s">
        <v>17</v>
      </c>
      <c r="N5949" s="3" t="str">
        <f>J5949</f>
        <v>[&lt;30 Lacs -50 Lacs]</v>
      </c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1"/>
      <c r="AA5949" s="1" t="s">
        <v>16</v>
      </c>
      <c r="AB5949" s="3" t="s">
        <v>12</v>
      </c>
      <c r="AC5949" s="23" t="s">
        <v>37803</v>
      </c>
      <c r="AD5949" s="23" t="s">
        <v>43659</v>
      </c>
      <c r="AE5949" t="s">
        <v>35399</v>
      </c>
    </row>
    <row r="5950" spans="1:31" ht="14.25" customHeight="1">
      <c r="A5950" s="1">
        <v>5949</v>
      </c>
      <c r="B5950" s="1" t="s">
        <v>10396</v>
      </c>
      <c r="C5950" s="1" t="s">
        <v>11536</v>
      </c>
      <c r="D5950" s="1" t="s">
        <v>1506</v>
      </c>
      <c r="E5950" s="1" t="s">
        <v>40</v>
      </c>
      <c r="F5950" s="1" t="s">
        <v>34490</v>
      </c>
      <c r="G5950" s="14">
        <v>9199446</v>
      </c>
      <c r="H5950" s="1" t="s">
        <v>20</v>
      </c>
      <c r="I5950" s="1" t="s">
        <v>41</v>
      </c>
      <c r="J5950" s="1" t="s">
        <v>47297</v>
      </c>
      <c r="K5950" s="3" t="s">
        <v>213</v>
      </c>
      <c r="L5950" s="1" t="s">
        <v>47325</v>
      </c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1"/>
      <c r="AA5950" s="1" t="s">
        <v>16</v>
      </c>
      <c r="AB5950" s="3" t="s">
        <v>12</v>
      </c>
      <c r="AC5950" s="23" t="s">
        <v>37803</v>
      </c>
      <c r="AD5950" s="23" t="s">
        <v>43660</v>
      </c>
      <c r="AE5950" t="s">
        <v>35394</v>
      </c>
    </row>
    <row r="5951" spans="1:31" ht="14.25" customHeight="1">
      <c r="A5951" s="1">
        <v>5950</v>
      </c>
      <c r="B5951" s="1" t="s">
        <v>10396</v>
      </c>
      <c r="C5951" s="1" t="s">
        <v>11542</v>
      </c>
      <c r="D5951" s="1" t="s">
        <v>2359</v>
      </c>
      <c r="E5951" s="1" t="s">
        <v>40</v>
      </c>
      <c r="F5951" s="1" t="s">
        <v>26486</v>
      </c>
      <c r="G5951" s="14">
        <v>919446066949</v>
      </c>
      <c r="H5951" s="1" t="s">
        <v>8</v>
      </c>
      <c r="I5951" s="1" t="s">
        <v>9</v>
      </c>
      <c r="J5951" s="1" t="s">
        <v>47297</v>
      </c>
      <c r="K5951" s="3" t="s">
        <v>27</v>
      </c>
      <c r="L5951" s="1" t="s">
        <v>47325</v>
      </c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1"/>
      <c r="AA5951" s="1" t="s">
        <v>16</v>
      </c>
      <c r="AB5951" s="3" t="s">
        <v>12</v>
      </c>
      <c r="AC5951" s="23" t="s">
        <v>37803</v>
      </c>
      <c r="AD5951" s="23" t="s">
        <v>43661</v>
      </c>
      <c r="AE5951" t="s">
        <v>35399</v>
      </c>
    </row>
    <row r="5952" spans="1:31" ht="14.25" customHeight="1">
      <c r="A5952" s="1">
        <v>5951</v>
      </c>
      <c r="B5952" s="1" t="s">
        <v>10396</v>
      </c>
      <c r="C5952" s="1" t="s">
        <v>11546</v>
      </c>
      <c r="D5952" s="1" t="s">
        <v>546</v>
      </c>
      <c r="E5952" s="1" t="s">
        <v>553</v>
      </c>
      <c r="F5952" s="1" t="s">
        <v>34492</v>
      </c>
      <c r="G5952" s="14">
        <v>919446099696</v>
      </c>
      <c r="H5952" s="1" t="s">
        <v>20</v>
      </c>
      <c r="I5952" s="1" t="s">
        <v>62</v>
      </c>
      <c r="J5952" s="1" t="s">
        <v>47297</v>
      </c>
      <c r="K5952" s="3" t="s">
        <v>17</v>
      </c>
      <c r="L5952" s="1" t="s">
        <v>47325</v>
      </c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1"/>
      <c r="AA5952" s="1" t="s">
        <v>16</v>
      </c>
      <c r="AB5952" s="3" t="s">
        <v>12</v>
      </c>
      <c r="AC5952" s="23" t="s">
        <v>37803</v>
      </c>
      <c r="AD5952" s="23" t="s">
        <v>43662</v>
      </c>
      <c r="AE5952" t="s">
        <v>35410</v>
      </c>
    </row>
    <row r="5953" spans="1:31" ht="14.25" customHeight="1">
      <c r="A5953" s="1">
        <v>5952</v>
      </c>
      <c r="B5953" s="1" t="s">
        <v>10396</v>
      </c>
      <c r="C5953" s="1" t="s">
        <v>11548</v>
      </c>
      <c r="D5953" s="1" t="s">
        <v>2046</v>
      </c>
      <c r="E5953" s="1" t="s">
        <v>36918</v>
      </c>
      <c r="F5953" s="1" t="s">
        <v>32347</v>
      </c>
      <c r="G5953" s="14">
        <v>91944666404</v>
      </c>
      <c r="H5953" s="1" t="s">
        <v>20</v>
      </c>
      <c r="I5953" s="1" t="s">
        <v>9</v>
      </c>
      <c r="J5953" s="1" t="s">
        <v>47297</v>
      </c>
      <c r="K5953" s="3" t="s">
        <v>17</v>
      </c>
      <c r="L5953" s="1" t="s">
        <v>47325</v>
      </c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1"/>
      <c r="AA5953" s="1" t="s">
        <v>16</v>
      </c>
      <c r="AB5953" s="3" t="s">
        <v>12</v>
      </c>
      <c r="AC5953" s="23" t="s">
        <v>37803</v>
      </c>
      <c r="AD5953" s="23" t="s">
        <v>38829</v>
      </c>
      <c r="AE5953" t="s">
        <v>35409</v>
      </c>
    </row>
    <row r="5954" spans="1:31" ht="14.25" customHeight="1">
      <c r="A5954" s="1">
        <v>5953</v>
      </c>
      <c r="B5954" s="1" t="s">
        <v>10396</v>
      </c>
      <c r="C5954" s="1" t="s">
        <v>11566</v>
      </c>
      <c r="D5954" s="1" t="s">
        <v>1248</v>
      </c>
      <c r="E5954" s="1" t="s">
        <v>19</v>
      </c>
      <c r="F5954" s="1" t="s">
        <v>26495</v>
      </c>
      <c r="G5954" s="14">
        <v>91946904646</v>
      </c>
      <c r="H5954" s="1" t="s">
        <v>20</v>
      </c>
      <c r="I5954" s="1" t="s">
        <v>9</v>
      </c>
      <c r="J5954" s="1" t="s">
        <v>47297</v>
      </c>
      <c r="K5954" s="3" t="s">
        <v>42</v>
      </c>
      <c r="L5954" s="1" t="s">
        <v>47325</v>
      </c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1"/>
      <c r="AA5954" s="1" t="s">
        <v>16</v>
      </c>
      <c r="AB5954" s="3" t="s">
        <v>12</v>
      </c>
      <c r="AC5954" s="23" t="s">
        <v>37803</v>
      </c>
      <c r="AD5954" s="23" t="s">
        <v>43663</v>
      </c>
      <c r="AE5954" t="s">
        <v>35409</v>
      </c>
    </row>
    <row r="5955" spans="1:31" ht="14.25" customHeight="1">
      <c r="A5955" s="1">
        <v>5954</v>
      </c>
      <c r="B5955" s="1" t="s">
        <v>10396</v>
      </c>
      <c r="C5955" s="1" t="s">
        <v>11575</v>
      </c>
      <c r="D5955" s="1" t="s">
        <v>4417</v>
      </c>
      <c r="E5955" s="1" t="s">
        <v>1219</v>
      </c>
      <c r="F5955" s="1" t="s">
        <v>26499</v>
      </c>
      <c r="G5955" s="14">
        <v>91996646666</v>
      </c>
      <c r="H5955" s="1" t="s">
        <v>20</v>
      </c>
      <c r="I5955" s="1" t="s">
        <v>9</v>
      </c>
      <c r="J5955" s="1" t="s">
        <v>47297</v>
      </c>
      <c r="K5955" s="3" t="s">
        <v>17</v>
      </c>
      <c r="L5955" s="1" t="s">
        <v>47325</v>
      </c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1"/>
      <c r="AA5955" s="1" t="s">
        <v>11</v>
      </c>
      <c r="AB5955" s="3" t="s">
        <v>13</v>
      </c>
      <c r="AC5955" s="23" t="s">
        <v>37803</v>
      </c>
      <c r="AD5955" s="23" t="s">
        <v>43664</v>
      </c>
      <c r="AE5955" t="s">
        <v>35399</v>
      </c>
    </row>
    <row r="5956" spans="1:31" ht="14.25" customHeight="1">
      <c r="A5956" s="1">
        <v>5955</v>
      </c>
      <c r="B5956" s="1" t="s">
        <v>10396</v>
      </c>
      <c r="C5956" s="1" t="s">
        <v>11576</v>
      </c>
      <c r="D5956" s="1" t="s">
        <v>31</v>
      </c>
      <c r="E5956" s="1" t="s">
        <v>255</v>
      </c>
      <c r="F5956" s="1" t="s">
        <v>32353</v>
      </c>
      <c r="G5956" s="14">
        <v>919994449499</v>
      </c>
      <c r="H5956" s="1" t="s">
        <v>8</v>
      </c>
      <c r="I5956" s="1" t="s">
        <v>9</v>
      </c>
      <c r="J5956" s="1" t="s">
        <v>47297</v>
      </c>
      <c r="K5956" s="3" t="s">
        <v>17</v>
      </c>
      <c r="L5956" s="1" t="s">
        <v>47325</v>
      </c>
      <c r="M5956" s="4" t="s">
        <v>42</v>
      </c>
      <c r="N5956" s="3" t="str">
        <f>J5956</f>
        <v>[&lt;30 Lacs -50 Lacs]</v>
      </c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1"/>
      <c r="AA5956" s="1" t="s">
        <v>16</v>
      </c>
      <c r="AB5956" s="3" t="s">
        <v>12</v>
      </c>
      <c r="AC5956" s="23" t="s">
        <v>37803</v>
      </c>
      <c r="AD5956" s="23" t="s">
        <v>43665</v>
      </c>
      <c r="AE5956" t="s">
        <v>35399</v>
      </c>
    </row>
    <row r="5957" spans="1:31" ht="14.25" customHeight="1">
      <c r="A5957" s="1">
        <v>5956</v>
      </c>
      <c r="B5957" s="1" t="s">
        <v>10396</v>
      </c>
      <c r="C5957" s="1" t="s">
        <v>11591</v>
      </c>
      <c r="D5957" s="1" t="s">
        <v>9009</v>
      </c>
      <c r="E5957" s="1" t="s">
        <v>78</v>
      </c>
      <c r="F5957" s="1" t="s">
        <v>26507</v>
      </c>
      <c r="G5957" s="14">
        <v>91600666940</v>
      </c>
      <c r="H5957" s="1" t="s">
        <v>20</v>
      </c>
      <c r="I5957" s="1" t="s">
        <v>41</v>
      </c>
      <c r="J5957" s="1" t="s">
        <v>47297</v>
      </c>
      <c r="K5957" s="3" t="s">
        <v>17</v>
      </c>
      <c r="L5957" s="1" t="s">
        <v>47325</v>
      </c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1"/>
      <c r="AA5957" s="1" t="s">
        <v>16</v>
      </c>
      <c r="AB5957" s="3" t="s">
        <v>12</v>
      </c>
      <c r="AC5957" s="23" t="s">
        <v>37803</v>
      </c>
      <c r="AD5957" s="23" t="s">
        <v>43666</v>
      </c>
      <c r="AE5957" t="s">
        <v>35410</v>
      </c>
    </row>
    <row r="5958" spans="1:31" ht="14.25" customHeight="1">
      <c r="A5958" s="1">
        <v>5957</v>
      </c>
      <c r="B5958" s="1" t="s">
        <v>10396</v>
      </c>
      <c r="C5958" s="1" t="s">
        <v>11605</v>
      </c>
      <c r="D5958" s="1" t="s">
        <v>773</v>
      </c>
      <c r="E5958" s="1" t="s">
        <v>11606</v>
      </c>
      <c r="F5958" s="1" t="s">
        <v>26513</v>
      </c>
      <c r="G5958" s="14">
        <v>919904496446</v>
      </c>
      <c r="H5958" s="1" t="s">
        <v>20</v>
      </c>
      <c r="I5958" s="1" t="s">
        <v>9</v>
      </c>
      <c r="J5958" s="1" t="s">
        <v>47297</v>
      </c>
      <c r="K5958" s="3" t="s">
        <v>17</v>
      </c>
      <c r="L5958" s="1" t="s">
        <v>47325</v>
      </c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1"/>
      <c r="AA5958" s="1" t="s">
        <v>16</v>
      </c>
      <c r="AB5958" s="3" t="s">
        <v>12</v>
      </c>
      <c r="AC5958" s="23" t="s">
        <v>37803</v>
      </c>
      <c r="AD5958" s="23" t="s">
        <v>43667</v>
      </c>
      <c r="AE5958" t="s">
        <v>35394</v>
      </c>
    </row>
    <row r="5959" spans="1:31" ht="14.25" customHeight="1">
      <c r="A5959" s="1">
        <v>5958</v>
      </c>
      <c r="B5959" s="1" t="s">
        <v>10396</v>
      </c>
      <c r="C5959" s="1" t="s">
        <v>11614</v>
      </c>
      <c r="D5959" s="1" t="s">
        <v>2040</v>
      </c>
      <c r="E5959" s="1" t="s">
        <v>36919</v>
      </c>
      <c r="F5959" s="1" t="s">
        <v>26518</v>
      </c>
      <c r="G5959" s="14">
        <v>914606141944</v>
      </c>
      <c r="H5959" s="1" t="s">
        <v>20</v>
      </c>
      <c r="I5959" s="1" t="s">
        <v>41</v>
      </c>
      <c r="J5959" s="1" t="s">
        <v>47297</v>
      </c>
      <c r="K5959" s="3" t="s">
        <v>213</v>
      </c>
      <c r="L5959" s="1" t="s">
        <v>47325</v>
      </c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1"/>
      <c r="AA5959" s="1" t="s">
        <v>16</v>
      </c>
      <c r="AB5959" s="3" t="s">
        <v>12</v>
      </c>
      <c r="AC5959" s="23" t="s">
        <v>37803</v>
      </c>
      <c r="AD5959" s="23" t="s">
        <v>42716</v>
      </c>
      <c r="AE5959" t="s">
        <v>35394</v>
      </c>
    </row>
    <row r="5960" spans="1:31" ht="14.25" customHeight="1">
      <c r="A5960" s="1">
        <v>5959</v>
      </c>
      <c r="B5960" s="1" t="s">
        <v>10396</v>
      </c>
      <c r="C5960" s="1" t="s">
        <v>11623</v>
      </c>
      <c r="D5960" s="1" t="s">
        <v>3457</v>
      </c>
      <c r="E5960" s="1" t="s">
        <v>558</v>
      </c>
      <c r="F5960" s="1" t="s">
        <v>32358</v>
      </c>
      <c r="G5960" s="14">
        <v>91949666969</v>
      </c>
      <c r="H5960" s="1" t="s">
        <v>15</v>
      </c>
      <c r="I5960" s="1" t="s">
        <v>62</v>
      </c>
      <c r="J5960" s="1" t="s">
        <v>47297</v>
      </c>
      <c r="K5960" s="3" t="s">
        <v>17</v>
      </c>
      <c r="L5960" s="1" t="s">
        <v>47325</v>
      </c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1"/>
      <c r="AA5960" s="1" t="s">
        <v>16</v>
      </c>
      <c r="AB5960" s="3" t="s">
        <v>12</v>
      </c>
      <c r="AC5960" s="23" t="s">
        <v>37803</v>
      </c>
      <c r="AD5960" s="23" t="s">
        <v>43668</v>
      </c>
      <c r="AE5960" t="s">
        <v>35409</v>
      </c>
    </row>
    <row r="5961" spans="1:31" ht="14.25" customHeight="1">
      <c r="A5961" s="1">
        <v>5960</v>
      </c>
      <c r="B5961" s="9" t="s">
        <v>6</v>
      </c>
      <c r="C5961" s="1" t="s">
        <v>11633</v>
      </c>
      <c r="D5961" s="1" t="s">
        <v>494</v>
      </c>
      <c r="E5961" s="1" t="s">
        <v>11634</v>
      </c>
      <c r="F5961" s="1" t="s">
        <v>26529</v>
      </c>
      <c r="G5961" s="14">
        <v>914446</v>
      </c>
      <c r="H5961" s="1" t="s">
        <v>8</v>
      </c>
      <c r="I5961" s="1" t="s">
        <v>9</v>
      </c>
      <c r="J5961" s="1" t="s">
        <v>47297</v>
      </c>
      <c r="K5961" s="3" t="s">
        <v>17</v>
      </c>
      <c r="L5961" s="1" t="s">
        <v>47325</v>
      </c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1"/>
      <c r="AA5961" s="1" t="s">
        <v>11</v>
      </c>
      <c r="AB5961" s="3" t="s">
        <v>13</v>
      </c>
      <c r="AC5961" s="23" t="s">
        <v>37803</v>
      </c>
      <c r="AD5961" s="23" t="s">
        <v>43669</v>
      </c>
      <c r="AE5961" t="s">
        <v>35394</v>
      </c>
    </row>
    <row r="5962" spans="1:31" ht="14.25" customHeight="1">
      <c r="A5962" s="1">
        <v>5961</v>
      </c>
      <c r="B5962" s="1" t="s">
        <v>10396</v>
      </c>
      <c r="C5962" s="1" t="s">
        <v>11635</v>
      </c>
      <c r="D5962" s="1" t="s">
        <v>3469</v>
      </c>
      <c r="E5962" s="1" t="s">
        <v>11636</v>
      </c>
      <c r="F5962" s="1" t="s">
        <v>26530</v>
      </c>
      <c r="G5962" s="14">
        <v>91440016449</v>
      </c>
      <c r="H5962" s="1" t="s">
        <v>20</v>
      </c>
      <c r="I5962" s="1" t="s">
        <v>9</v>
      </c>
      <c r="J5962" s="1" t="s">
        <v>47297</v>
      </c>
      <c r="K5962" s="3" t="s">
        <v>17</v>
      </c>
      <c r="L5962" s="1" t="s">
        <v>47325</v>
      </c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1"/>
      <c r="AA5962" s="1" t="s">
        <v>11</v>
      </c>
      <c r="AB5962" s="3" t="s">
        <v>13</v>
      </c>
      <c r="AC5962" s="23" t="s">
        <v>37803</v>
      </c>
      <c r="AD5962" s="23" t="s">
        <v>43670</v>
      </c>
      <c r="AE5962" t="s">
        <v>35399</v>
      </c>
    </row>
    <row r="5963" spans="1:31" ht="14.25" customHeight="1">
      <c r="A5963" s="1">
        <v>5962</v>
      </c>
      <c r="B5963" s="1" t="s">
        <v>10396</v>
      </c>
      <c r="C5963" s="1" t="s">
        <v>11637</v>
      </c>
      <c r="D5963" s="1" t="s">
        <v>5721</v>
      </c>
      <c r="E5963" s="1" t="s">
        <v>1311</v>
      </c>
      <c r="F5963" s="1" t="s">
        <v>26531</v>
      </c>
      <c r="G5963" s="14">
        <v>914940199416</v>
      </c>
      <c r="H5963" s="1" t="s">
        <v>8</v>
      </c>
      <c r="I5963" s="1" t="s">
        <v>9</v>
      </c>
      <c r="J5963" s="1" t="s">
        <v>47297</v>
      </c>
      <c r="K5963" s="3" t="s">
        <v>17</v>
      </c>
      <c r="L5963" s="1" t="s">
        <v>47325</v>
      </c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1"/>
      <c r="AA5963" s="1" t="s">
        <v>16</v>
      </c>
      <c r="AB5963" s="3" t="s">
        <v>12</v>
      </c>
      <c r="AC5963" s="23" t="s">
        <v>37803</v>
      </c>
      <c r="AD5963" s="23" t="s">
        <v>43671</v>
      </c>
      <c r="AE5963" t="s">
        <v>35394</v>
      </c>
    </row>
    <row r="5964" spans="1:31" ht="14.25" customHeight="1">
      <c r="A5964" s="1">
        <v>5963</v>
      </c>
      <c r="B5964" s="1" t="s">
        <v>10396</v>
      </c>
      <c r="C5964" s="1" t="s">
        <v>11659</v>
      </c>
      <c r="D5964" s="1" t="s">
        <v>35784</v>
      </c>
      <c r="E5964" s="1" t="s">
        <v>36819</v>
      </c>
      <c r="F5964" s="1" t="s">
        <v>26541</v>
      </c>
      <c r="G5964" s="14">
        <v>919444160406</v>
      </c>
      <c r="H5964" s="1" t="s">
        <v>20</v>
      </c>
      <c r="I5964" s="1" t="s">
        <v>9</v>
      </c>
      <c r="J5964" s="1" t="s">
        <v>47297</v>
      </c>
      <c r="K5964" s="3" t="s">
        <v>27</v>
      </c>
      <c r="L5964" s="1" t="s">
        <v>47325</v>
      </c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1"/>
      <c r="AA5964" s="1" t="s">
        <v>16</v>
      </c>
      <c r="AB5964" s="3" t="s">
        <v>12</v>
      </c>
      <c r="AC5964" s="23" t="s">
        <v>37803</v>
      </c>
      <c r="AD5964" s="23" t="s">
        <v>43672</v>
      </c>
      <c r="AE5964" t="s">
        <v>35394</v>
      </c>
    </row>
    <row r="5965" spans="1:31" ht="14.25" customHeight="1">
      <c r="A5965" s="1">
        <v>5964</v>
      </c>
      <c r="B5965" s="1" t="s">
        <v>10396</v>
      </c>
      <c r="C5965" s="1" t="s">
        <v>11661</v>
      </c>
      <c r="D5965" s="1" t="s">
        <v>734</v>
      </c>
      <c r="E5965" s="1" t="s">
        <v>139</v>
      </c>
      <c r="F5965" s="1" t="s">
        <v>26543</v>
      </c>
      <c r="G5965" s="14">
        <v>919444409941</v>
      </c>
      <c r="H5965" s="1" t="s">
        <v>8</v>
      </c>
      <c r="I5965" s="1" t="s">
        <v>41</v>
      </c>
      <c r="J5965" s="1" t="s">
        <v>47297</v>
      </c>
      <c r="K5965" s="3" t="s">
        <v>42</v>
      </c>
      <c r="L5965" s="1" t="s">
        <v>47325</v>
      </c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1"/>
      <c r="AA5965" s="1" t="s">
        <v>16</v>
      </c>
      <c r="AB5965" s="3" t="s">
        <v>12</v>
      </c>
      <c r="AC5965" s="23" t="s">
        <v>37803</v>
      </c>
      <c r="AD5965" s="23" t="s">
        <v>43673</v>
      </c>
      <c r="AE5965" t="s">
        <v>35409</v>
      </c>
    </row>
    <row r="5966" spans="1:31" ht="14.25" customHeight="1">
      <c r="A5966" s="1">
        <v>5965</v>
      </c>
      <c r="B5966" s="1" t="s">
        <v>10396</v>
      </c>
      <c r="C5966" s="1" t="s">
        <v>11664</v>
      </c>
      <c r="D5966" s="1" t="s">
        <v>494</v>
      </c>
      <c r="E5966" s="1" t="s">
        <v>139</v>
      </c>
      <c r="F5966" s="1" t="s">
        <v>26545</v>
      </c>
      <c r="G5966" s="14">
        <v>914611144604</v>
      </c>
      <c r="H5966" s="1" t="s">
        <v>20</v>
      </c>
      <c r="I5966" s="1" t="s">
        <v>9</v>
      </c>
      <c r="J5966" s="1" t="s">
        <v>47297</v>
      </c>
      <c r="K5966" s="3" t="s">
        <v>17</v>
      </c>
      <c r="L5966" s="1" t="s">
        <v>47325</v>
      </c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1"/>
      <c r="AA5966" s="1" t="s">
        <v>11</v>
      </c>
      <c r="AB5966" s="3" t="s">
        <v>538</v>
      </c>
      <c r="AC5966" s="23" t="s">
        <v>37803</v>
      </c>
      <c r="AD5966" s="23" t="s">
        <v>43674</v>
      </c>
      <c r="AE5966" t="s">
        <v>35394</v>
      </c>
    </row>
    <row r="5967" spans="1:31" ht="14.25" customHeight="1">
      <c r="A5967" s="1">
        <v>5966</v>
      </c>
      <c r="B5967" s="1" t="s">
        <v>10396</v>
      </c>
      <c r="C5967" s="1" t="s">
        <v>11680</v>
      </c>
      <c r="D5967" s="1" t="s">
        <v>89</v>
      </c>
      <c r="E5967" s="1" t="s">
        <v>40</v>
      </c>
      <c r="F5967" s="1" t="s">
        <v>26551</v>
      </c>
      <c r="G5967" s="14">
        <v>919099499999</v>
      </c>
      <c r="H5967" s="1" t="s">
        <v>20</v>
      </c>
      <c r="I5967" s="1" t="s">
        <v>9</v>
      </c>
      <c r="J5967" s="1" t="s">
        <v>47297</v>
      </c>
      <c r="K5967" s="3" t="s">
        <v>17</v>
      </c>
      <c r="L5967" s="1" t="s">
        <v>47325</v>
      </c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1"/>
      <c r="AA5967" s="1" t="s">
        <v>11</v>
      </c>
      <c r="AB5967" s="3" t="s">
        <v>13</v>
      </c>
      <c r="AC5967" s="23" t="s">
        <v>37803</v>
      </c>
      <c r="AD5967" s="23" t="s">
        <v>43675</v>
      </c>
      <c r="AE5967" t="s">
        <v>35409</v>
      </c>
    </row>
    <row r="5968" spans="1:31" ht="14.25" customHeight="1">
      <c r="A5968" s="1">
        <v>5967</v>
      </c>
      <c r="B5968" s="1" t="s">
        <v>10396</v>
      </c>
      <c r="C5968" s="1" t="s">
        <v>11689</v>
      </c>
      <c r="D5968" s="1" t="s">
        <v>35785</v>
      </c>
      <c r="E5968" s="1" t="s">
        <v>410</v>
      </c>
      <c r="F5968" s="1" t="s">
        <v>32365</v>
      </c>
      <c r="G5968" s="14">
        <v>919016469699</v>
      </c>
      <c r="H5968" s="1" t="s">
        <v>20</v>
      </c>
      <c r="I5968" s="1" t="s">
        <v>41</v>
      </c>
      <c r="J5968" s="1" t="s">
        <v>47297</v>
      </c>
      <c r="K5968" s="3" t="s">
        <v>17</v>
      </c>
      <c r="L5968" s="1" t="s">
        <v>47325</v>
      </c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1"/>
      <c r="AA5968" s="1" t="s">
        <v>16</v>
      </c>
      <c r="AB5968" s="3" t="s">
        <v>12</v>
      </c>
      <c r="AC5968" s="23" t="s">
        <v>37803</v>
      </c>
      <c r="AD5968" s="23" t="s">
        <v>43676</v>
      </c>
      <c r="AE5968" t="s">
        <v>35410</v>
      </c>
    </row>
    <row r="5969" spans="1:31" ht="14.25" customHeight="1">
      <c r="A5969" s="1">
        <v>5968</v>
      </c>
      <c r="B5969" s="1" t="s">
        <v>10396</v>
      </c>
      <c r="C5969" s="1" t="s">
        <v>11695</v>
      </c>
      <c r="D5969" s="1" t="s">
        <v>9120</v>
      </c>
      <c r="E5969" s="1" t="s">
        <v>788</v>
      </c>
      <c r="F5969" s="1" t="s">
        <v>26561</v>
      </c>
      <c r="G5969" s="14">
        <v>91999409400</v>
      </c>
      <c r="H5969" s="1" t="s">
        <v>8</v>
      </c>
      <c r="I5969" s="1" t="s">
        <v>41</v>
      </c>
      <c r="J5969" s="1" t="s">
        <v>47297</v>
      </c>
      <c r="K5969" s="3" t="s">
        <v>17</v>
      </c>
      <c r="L5969" s="1" t="s">
        <v>47325</v>
      </c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1"/>
      <c r="AA5969" s="1" t="s">
        <v>11</v>
      </c>
      <c r="AB5969" s="3" t="s">
        <v>321</v>
      </c>
      <c r="AC5969" s="23" t="s">
        <v>37803</v>
      </c>
      <c r="AD5969" s="23" t="s">
        <v>43677</v>
      </c>
      <c r="AE5969" t="s">
        <v>35399</v>
      </c>
    </row>
    <row r="5970" spans="1:31" ht="14.25" customHeight="1">
      <c r="A5970" s="1">
        <v>5969</v>
      </c>
      <c r="B5970" s="1" t="s">
        <v>10396</v>
      </c>
      <c r="C5970" s="1" t="s">
        <v>11703</v>
      </c>
      <c r="D5970" s="1" t="s">
        <v>951</v>
      </c>
      <c r="E5970" s="1" t="s">
        <v>11421</v>
      </c>
      <c r="F5970" s="1" t="s">
        <v>26566</v>
      </c>
      <c r="G5970" s="14">
        <v>9194441994</v>
      </c>
      <c r="H5970" s="1" t="s">
        <v>8</v>
      </c>
      <c r="I5970" s="1" t="s">
        <v>9</v>
      </c>
      <c r="J5970" s="1" t="s">
        <v>47297</v>
      </c>
      <c r="K5970" s="3" t="s">
        <v>17</v>
      </c>
      <c r="L5970" s="1" t="s">
        <v>47325</v>
      </c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1"/>
      <c r="AA5970" s="1" t="s">
        <v>16</v>
      </c>
      <c r="AB5970" s="3" t="s">
        <v>12</v>
      </c>
      <c r="AC5970" s="23" t="s">
        <v>37803</v>
      </c>
      <c r="AD5970" s="23" t="s">
        <v>43678</v>
      </c>
      <c r="AE5970" t="s">
        <v>35410</v>
      </c>
    </row>
    <row r="5971" spans="1:31" ht="14.25" customHeight="1">
      <c r="A5971" s="1">
        <v>5970</v>
      </c>
      <c r="B5971" s="1" t="s">
        <v>10396</v>
      </c>
      <c r="C5971" s="1" t="s">
        <v>11717</v>
      </c>
      <c r="D5971" s="1" t="s">
        <v>3722</v>
      </c>
      <c r="E5971" s="1" t="s">
        <v>824</v>
      </c>
      <c r="F5971" s="1" t="s">
        <v>32368</v>
      </c>
      <c r="G5971" s="14">
        <v>919099910669</v>
      </c>
      <c r="H5971" s="1" t="s">
        <v>20</v>
      </c>
      <c r="I5971" s="1" t="s">
        <v>41</v>
      </c>
      <c r="J5971" s="1" t="s">
        <v>47297</v>
      </c>
      <c r="K5971" s="3" t="s">
        <v>42</v>
      </c>
      <c r="L5971" s="1" t="s">
        <v>47325</v>
      </c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1"/>
      <c r="AA5971" s="1" t="s">
        <v>16</v>
      </c>
      <c r="AB5971" s="3" t="s">
        <v>12</v>
      </c>
      <c r="AC5971" s="23" t="s">
        <v>37803</v>
      </c>
      <c r="AD5971" s="23" t="s">
        <v>43679</v>
      </c>
      <c r="AE5971" t="s">
        <v>35410</v>
      </c>
    </row>
    <row r="5972" spans="1:31" ht="14.25" customHeight="1">
      <c r="A5972" s="1">
        <v>5971</v>
      </c>
      <c r="B5972" s="1" t="s">
        <v>10396</v>
      </c>
      <c r="C5972" s="1" t="s">
        <v>11719</v>
      </c>
      <c r="D5972" s="1" t="s">
        <v>11720</v>
      </c>
      <c r="E5972" s="1" t="s">
        <v>40</v>
      </c>
      <c r="F5972" s="1" t="s">
        <v>26575</v>
      </c>
      <c r="G5972" s="14">
        <v>919994441490</v>
      </c>
      <c r="H5972" s="1" t="s">
        <v>8</v>
      </c>
      <c r="I5972" s="1" t="s">
        <v>41</v>
      </c>
      <c r="J5972" s="1" t="s">
        <v>47297</v>
      </c>
      <c r="K5972" s="3" t="s">
        <v>17</v>
      </c>
      <c r="L5972" s="1" t="s">
        <v>47325</v>
      </c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1"/>
      <c r="AA5972" s="1" t="s">
        <v>11</v>
      </c>
      <c r="AB5972" s="3" t="s">
        <v>586</v>
      </c>
      <c r="AC5972" s="23" t="s">
        <v>37803</v>
      </c>
      <c r="AD5972" s="23" t="s">
        <v>43680</v>
      </c>
      <c r="AE5972" t="s">
        <v>35409</v>
      </c>
    </row>
    <row r="5973" spans="1:31" ht="14.25" customHeight="1">
      <c r="A5973" s="1">
        <v>5972</v>
      </c>
      <c r="B5973" s="1" t="s">
        <v>10396</v>
      </c>
      <c r="C5973" s="1" t="s">
        <v>11773</v>
      </c>
      <c r="D5973" s="1" t="s">
        <v>35786</v>
      </c>
      <c r="E5973" s="1" t="s">
        <v>73</v>
      </c>
      <c r="F5973" s="1" t="s">
        <v>26602</v>
      </c>
      <c r="G5973" s="14">
        <v>914000660669</v>
      </c>
      <c r="H5973" s="1" t="s">
        <v>20</v>
      </c>
      <c r="I5973" s="1" t="s">
        <v>41</v>
      </c>
      <c r="J5973" s="1" t="s">
        <v>47297</v>
      </c>
      <c r="K5973" s="3" t="s">
        <v>17</v>
      </c>
      <c r="L5973" s="1" t="s">
        <v>47325</v>
      </c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1"/>
      <c r="AA5973" s="1" t="s">
        <v>16</v>
      </c>
      <c r="AB5973" s="3" t="s">
        <v>12</v>
      </c>
      <c r="AC5973" s="23" t="s">
        <v>37803</v>
      </c>
      <c r="AD5973" s="23" t="s">
        <v>43681</v>
      </c>
      <c r="AE5973" t="s">
        <v>35399</v>
      </c>
    </row>
    <row r="5974" spans="1:31" ht="14.25" customHeight="1">
      <c r="A5974" s="1">
        <v>5973</v>
      </c>
      <c r="B5974" s="1" t="s">
        <v>10396</v>
      </c>
      <c r="C5974" s="1" t="s">
        <v>11782</v>
      </c>
      <c r="D5974" s="1" t="s">
        <v>1155</v>
      </c>
      <c r="E5974" s="1" t="s">
        <v>11783</v>
      </c>
      <c r="F5974" s="1" t="s">
        <v>32374</v>
      </c>
      <c r="G5974" s="14">
        <v>91994966</v>
      </c>
      <c r="H5974" s="1" t="s">
        <v>20</v>
      </c>
      <c r="I5974" s="1" t="s">
        <v>62</v>
      </c>
      <c r="J5974" s="1" t="s">
        <v>47297</v>
      </c>
      <c r="K5974" s="3" t="s">
        <v>213</v>
      </c>
      <c r="L5974" s="1" t="s">
        <v>47325</v>
      </c>
      <c r="M5974" s="4" t="s">
        <v>17</v>
      </c>
      <c r="N5974" s="3" t="str">
        <f t="shared" ref="N5974:N5975" si="173">J5974</f>
        <v>[&lt;30 Lacs -50 Lacs]</v>
      </c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1"/>
      <c r="AA5974" s="1" t="s">
        <v>16</v>
      </c>
      <c r="AB5974" s="3" t="s">
        <v>12</v>
      </c>
      <c r="AC5974" s="23" t="s">
        <v>37803</v>
      </c>
      <c r="AD5974" s="23" t="s">
        <v>43682</v>
      </c>
      <c r="AE5974" t="s">
        <v>35410</v>
      </c>
    </row>
    <row r="5975" spans="1:31" ht="14.25" customHeight="1">
      <c r="A5975" s="1">
        <v>5974</v>
      </c>
      <c r="B5975" s="1" t="s">
        <v>10396</v>
      </c>
      <c r="C5975" s="1" t="s">
        <v>11794</v>
      </c>
      <c r="D5975" s="1" t="s">
        <v>11795</v>
      </c>
      <c r="E5975" s="1" t="s">
        <v>362</v>
      </c>
      <c r="F5975" s="1" t="s">
        <v>32377</v>
      </c>
      <c r="G5975" s="14">
        <v>919446964904</v>
      </c>
      <c r="H5975" s="1" t="s">
        <v>8</v>
      </c>
      <c r="I5975" s="1" t="s">
        <v>33</v>
      </c>
      <c r="J5975" s="1" t="s">
        <v>47297</v>
      </c>
      <c r="K5975" s="3" t="s">
        <v>17</v>
      </c>
      <c r="L5975" s="1" t="s">
        <v>47325</v>
      </c>
      <c r="M5975" s="4" t="s">
        <v>42</v>
      </c>
      <c r="N5975" s="3" t="str">
        <f t="shared" si="173"/>
        <v>[&lt;30 Lacs -50 Lacs]</v>
      </c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1"/>
      <c r="AA5975" s="1" t="s">
        <v>16</v>
      </c>
      <c r="AB5975" s="3" t="s">
        <v>12</v>
      </c>
      <c r="AC5975" s="23" t="s">
        <v>37803</v>
      </c>
      <c r="AD5975" s="23" t="s">
        <v>40237</v>
      </c>
      <c r="AE5975" t="s">
        <v>35399</v>
      </c>
    </row>
    <row r="5976" spans="1:31" ht="14.25" customHeight="1">
      <c r="A5976" s="1">
        <v>5975</v>
      </c>
      <c r="B5976" s="1" t="s">
        <v>10396</v>
      </c>
      <c r="C5976" s="1" t="s">
        <v>11808</v>
      </c>
      <c r="D5976" s="1" t="s">
        <v>386</v>
      </c>
      <c r="E5976" s="1" t="s">
        <v>785</v>
      </c>
      <c r="F5976" s="1" t="s">
        <v>26618</v>
      </c>
      <c r="G5976" s="14">
        <v>91944600964</v>
      </c>
      <c r="H5976" s="1" t="s">
        <v>20</v>
      </c>
      <c r="I5976" s="1" t="s">
        <v>9</v>
      </c>
      <c r="J5976" s="1" t="s">
        <v>47297</v>
      </c>
      <c r="K5976" s="3" t="s">
        <v>17</v>
      </c>
      <c r="L5976" s="1" t="s">
        <v>47325</v>
      </c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1"/>
      <c r="AA5976" s="1" t="s">
        <v>16</v>
      </c>
      <c r="AB5976" s="3" t="s">
        <v>12</v>
      </c>
      <c r="AC5976" s="23" t="s">
        <v>37803</v>
      </c>
      <c r="AD5976" s="23" t="s">
        <v>43683</v>
      </c>
      <c r="AE5976" t="s">
        <v>35394</v>
      </c>
    </row>
    <row r="5977" spans="1:31" ht="14.25" customHeight="1">
      <c r="A5977" s="1">
        <v>5976</v>
      </c>
      <c r="B5977" s="1" t="s">
        <v>10396</v>
      </c>
      <c r="C5977" s="1" t="s">
        <v>11822</v>
      </c>
      <c r="D5977" s="1" t="s">
        <v>911</v>
      </c>
      <c r="E5977" s="1" t="s">
        <v>410</v>
      </c>
      <c r="F5977" s="1" t="s">
        <v>34514</v>
      </c>
      <c r="G5977" s="14">
        <v>91464049640</v>
      </c>
      <c r="H5977" s="1" t="s">
        <v>8</v>
      </c>
      <c r="I5977" s="1" t="s">
        <v>62</v>
      </c>
      <c r="J5977" s="1" t="s">
        <v>47297</v>
      </c>
      <c r="K5977" s="3" t="s">
        <v>17</v>
      </c>
      <c r="L5977" s="1" t="s">
        <v>47325</v>
      </c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1"/>
      <c r="AA5977" s="1" t="s">
        <v>16</v>
      </c>
      <c r="AB5977" s="3" t="s">
        <v>12</v>
      </c>
      <c r="AC5977" s="23" t="s">
        <v>37803</v>
      </c>
      <c r="AD5977" s="23" t="s">
        <v>43684</v>
      </c>
      <c r="AE5977" t="s">
        <v>35409</v>
      </c>
    </row>
    <row r="5978" spans="1:31" ht="14.25" customHeight="1">
      <c r="A5978" s="1">
        <v>5977</v>
      </c>
      <c r="B5978" s="1" t="s">
        <v>10396</v>
      </c>
      <c r="C5978" s="1" t="s">
        <v>11824</v>
      </c>
      <c r="D5978" s="1" t="s">
        <v>1867</v>
      </c>
      <c r="E5978" s="1" t="s">
        <v>5870</v>
      </c>
      <c r="F5978" s="1" t="s">
        <v>26625</v>
      </c>
      <c r="G5978" s="14">
        <v>9194404106</v>
      </c>
      <c r="H5978" s="1" t="s">
        <v>8</v>
      </c>
      <c r="I5978" s="1" t="s">
        <v>9</v>
      </c>
      <c r="J5978" s="1" t="s">
        <v>47297</v>
      </c>
      <c r="K5978" s="3" t="s">
        <v>17</v>
      </c>
      <c r="L5978" s="1" t="s">
        <v>47325</v>
      </c>
      <c r="M5978" s="4" t="s">
        <v>42</v>
      </c>
      <c r="N5978" s="3" t="str">
        <f t="shared" ref="N5978:N5979" si="174">J5978</f>
        <v>[&lt;30 Lacs -50 Lacs]</v>
      </c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1"/>
      <c r="AA5978" s="1" t="s">
        <v>16</v>
      </c>
      <c r="AB5978" s="3" t="s">
        <v>12</v>
      </c>
      <c r="AC5978" s="23" t="s">
        <v>37803</v>
      </c>
      <c r="AD5978" s="23" t="s">
        <v>43685</v>
      </c>
      <c r="AE5978" t="s">
        <v>35394</v>
      </c>
    </row>
    <row r="5979" spans="1:31" ht="14.25" customHeight="1">
      <c r="A5979" s="1">
        <v>5978</v>
      </c>
      <c r="B5979" s="1" t="s">
        <v>10396</v>
      </c>
      <c r="C5979" s="1" t="s">
        <v>11843</v>
      </c>
      <c r="D5979" s="1" t="s">
        <v>11844</v>
      </c>
      <c r="E5979" s="1" t="s">
        <v>11845</v>
      </c>
      <c r="F5979" s="1" t="s">
        <v>26635</v>
      </c>
      <c r="G5979" s="14">
        <v>919944091446</v>
      </c>
      <c r="H5979" s="1" t="s">
        <v>20</v>
      </c>
      <c r="I5979" s="1" t="s">
        <v>62</v>
      </c>
      <c r="J5979" s="1" t="s">
        <v>47297</v>
      </c>
      <c r="K5979" s="3" t="s">
        <v>17</v>
      </c>
      <c r="L5979" s="1" t="s">
        <v>47325</v>
      </c>
      <c r="M5979" s="4" t="s">
        <v>42</v>
      </c>
      <c r="N5979" s="3" t="str">
        <f t="shared" si="174"/>
        <v>[&lt;30 Lacs -50 Lacs]</v>
      </c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1"/>
      <c r="AA5979" s="1" t="s">
        <v>16</v>
      </c>
      <c r="AB5979" s="3" t="s">
        <v>12</v>
      </c>
      <c r="AC5979" s="23" t="s">
        <v>37803</v>
      </c>
      <c r="AD5979" s="23" t="s">
        <v>40244</v>
      </c>
      <c r="AE5979" t="s">
        <v>35399</v>
      </c>
    </row>
    <row r="5980" spans="1:31" ht="14.25" customHeight="1">
      <c r="A5980" s="1">
        <v>5979</v>
      </c>
      <c r="B5980" s="1" t="s">
        <v>10396</v>
      </c>
      <c r="C5980" s="1" t="s">
        <v>11851</v>
      </c>
      <c r="D5980" s="1" t="s">
        <v>1224</v>
      </c>
      <c r="E5980" s="1" t="s">
        <v>14129</v>
      </c>
      <c r="F5980" s="1" t="s">
        <v>26639</v>
      </c>
      <c r="G5980" s="14">
        <v>91696969044</v>
      </c>
      <c r="H5980" s="1" t="s">
        <v>20</v>
      </c>
      <c r="I5980" s="1" t="s">
        <v>41</v>
      </c>
      <c r="J5980" s="1" t="s">
        <v>47297</v>
      </c>
      <c r="K5980" s="3" t="s">
        <v>17</v>
      </c>
      <c r="L5980" s="1" t="s">
        <v>47325</v>
      </c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1"/>
      <c r="AA5980" s="1" t="s">
        <v>16</v>
      </c>
      <c r="AB5980" s="3" t="s">
        <v>12</v>
      </c>
      <c r="AC5980" s="23" t="s">
        <v>37803</v>
      </c>
      <c r="AD5980" s="23" t="s">
        <v>43686</v>
      </c>
      <c r="AE5980" t="s">
        <v>35410</v>
      </c>
    </row>
    <row r="5981" spans="1:31" ht="14.25" customHeight="1">
      <c r="A5981" s="1">
        <v>5980</v>
      </c>
      <c r="B5981" s="1" t="s">
        <v>10396</v>
      </c>
      <c r="C5981" s="1" t="s">
        <v>11861</v>
      </c>
      <c r="D5981" s="1" t="s">
        <v>3499</v>
      </c>
      <c r="E5981" s="1" t="s">
        <v>12940</v>
      </c>
      <c r="F5981" s="1" t="s">
        <v>26646</v>
      </c>
      <c r="G5981" s="14">
        <v>9199660494</v>
      </c>
      <c r="H5981" s="1" t="s">
        <v>8</v>
      </c>
      <c r="I5981" s="1" t="s">
        <v>62</v>
      </c>
      <c r="J5981" s="1" t="s">
        <v>47297</v>
      </c>
      <c r="K5981" s="3" t="s">
        <v>17</v>
      </c>
      <c r="L5981" s="1" t="s">
        <v>47325</v>
      </c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1"/>
      <c r="AA5981" s="1" t="s">
        <v>16</v>
      </c>
      <c r="AB5981" s="3" t="s">
        <v>12</v>
      </c>
      <c r="AC5981" s="23" t="s">
        <v>37803</v>
      </c>
      <c r="AD5981" s="23" t="s">
        <v>43299</v>
      </c>
      <c r="AE5981" t="s">
        <v>35410</v>
      </c>
    </row>
    <row r="5982" spans="1:31" ht="14.25" customHeight="1">
      <c r="A5982" s="1">
        <v>5981</v>
      </c>
      <c r="B5982" s="1" t="s">
        <v>10396</v>
      </c>
      <c r="C5982" s="1" t="s">
        <v>11899</v>
      </c>
      <c r="D5982" s="1" t="s">
        <v>35787</v>
      </c>
      <c r="E5982" s="1" t="s">
        <v>1311</v>
      </c>
      <c r="F5982" s="1" t="s">
        <v>26663</v>
      </c>
      <c r="G5982" s="14">
        <v>91994409000</v>
      </c>
      <c r="H5982" s="1" t="s">
        <v>20</v>
      </c>
      <c r="I5982" s="1" t="s">
        <v>62</v>
      </c>
      <c r="J5982" s="1" t="s">
        <v>47297</v>
      </c>
      <c r="K5982" s="3" t="s">
        <v>17</v>
      </c>
      <c r="L5982" s="1" t="s">
        <v>47325</v>
      </c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1"/>
      <c r="AA5982" s="1" t="s">
        <v>11</v>
      </c>
      <c r="AB5982" s="3" t="s">
        <v>13</v>
      </c>
      <c r="AC5982" s="23" t="s">
        <v>37803</v>
      </c>
      <c r="AD5982" s="23" t="s">
        <v>43687</v>
      </c>
      <c r="AE5982" t="s">
        <v>35399</v>
      </c>
    </row>
    <row r="5983" spans="1:31" ht="14.25" customHeight="1">
      <c r="A5983" s="1">
        <v>5982</v>
      </c>
      <c r="B5983" s="1" t="s">
        <v>10396</v>
      </c>
      <c r="C5983" s="1" t="s">
        <v>11907</v>
      </c>
      <c r="D5983" s="1" t="s">
        <v>486</v>
      </c>
      <c r="E5983" s="1" t="s">
        <v>102</v>
      </c>
      <c r="F5983" s="1" t="s">
        <v>26667</v>
      </c>
      <c r="G5983" s="14">
        <v>9144660410</v>
      </c>
      <c r="H5983" s="1" t="s">
        <v>20</v>
      </c>
      <c r="I5983" s="1" t="s">
        <v>62</v>
      </c>
      <c r="J5983" s="1" t="s">
        <v>47297</v>
      </c>
      <c r="K5983" s="3" t="s">
        <v>17</v>
      </c>
      <c r="L5983" s="1" t="s">
        <v>47325</v>
      </c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1"/>
      <c r="AA5983" s="1" t="s">
        <v>16</v>
      </c>
      <c r="AB5983" s="3" t="s">
        <v>12</v>
      </c>
      <c r="AC5983" s="23" t="s">
        <v>37803</v>
      </c>
      <c r="AD5983" s="23" t="s">
        <v>43688</v>
      </c>
      <c r="AE5983" t="s">
        <v>35394</v>
      </c>
    </row>
    <row r="5984" spans="1:31" ht="14.25" customHeight="1">
      <c r="A5984" s="1">
        <v>5983</v>
      </c>
      <c r="B5984" s="9" t="s">
        <v>6</v>
      </c>
      <c r="C5984" s="1" t="s">
        <v>11930</v>
      </c>
      <c r="D5984" s="1" t="s">
        <v>1928</v>
      </c>
      <c r="E5984" s="1" t="s">
        <v>53</v>
      </c>
      <c r="F5984" s="1" t="s">
        <v>26679</v>
      </c>
      <c r="G5984" s="14">
        <v>91044449094</v>
      </c>
      <c r="H5984" s="1" t="s">
        <v>8</v>
      </c>
      <c r="I5984" s="1" t="s">
        <v>41</v>
      </c>
      <c r="J5984" s="1" t="s">
        <v>47297</v>
      </c>
      <c r="K5984" s="3" t="s">
        <v>42</v>
      </c>
      <c r="L5984" s="1" t="s">
        <v>47325</v>
      </c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1"/>
      <c r="AA5984" s="1" t="s">
        <v>16</v>
      </c>
      <c r="AB5984" s="3" t="s">
        <v>12</v>
      </c>
      <c r="AC5984" s="23" t="s">
        <v>37803</v>
      </c>
      <c r="AD5984" s="23" t="s">
        <v>42042</v>
      </c>
      <c r="AE5984" t="s">
        <v>35409</v>
      </c>
    </row>
    <row r="5985" spans="1:31" ht="14.25" customHeight="1">
      <c r="A5985" s="1">
        <v>5984</v>
      </c>
      <c r="B5985" s="1" t="s">
        <v>10396</v>
      </c>
      <c r="C5985" s="1" t="s">
        <v>11932</v>
      </c>
      <c r="D5985" s="1" t="s">
        <v>11933</v>
      </c>
      <c r="E5985" s="1" t="s">
        <v>1311</v>
      </c>
      <c r="F5985" s="1" t="s">
        <v>34522</v>
      </c>
      <c r="G5985" s="14">
        <v>914466494449</v>
      </c>
      <c r="H5985" s="1" t="s">
        <v>8</v>
      </c>
      <c r="I5985" s="1" t="s">
        <v>41</v>
      </c>
      <c r="J5985" s="1" t="s">
        <v>47297</v>
      </c>
      <c r="K5985" s="3" t="s">
        <v>17</v>
      </c>
      <c r="L5985" s="1" t="s">
        <v>47325</v>
      </c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1"/>
      <c r="AA5985" s="1" t="s">
        <v>16</v>
      </c>
      <c r="AB5985" s="3" t="s">
        <v>12</v>
      </c>
      <c r="AC5985" s="23" t="s">
        <v>37803</v>
      </c>
      <c r="AD5985" s="23" t="s">
        <v>42043</v>
      </c>
      <c r="AE5985" t="s">
        <v>35409</v>
      </c>
    </row>
    <row r="5986" spans="1:31" ht="14.25" customHeight="1">
      <c r="A5986" s="1">
        <v>5985</v>
      </c>
      <c r="B5986" s="1" t="s">
        <v>10396</v>
      </c>
      <c r="C5986" s="1" t="s">
        <v>11957</v>
      </c>
      <c r="D5986" s="1" t="s">
        <v>2402</v>
      </c>
      <c r="E5986" s="1" t="s">
        <v>36920</v>
      </c>
      <c r="F5986" s="1" t="s">
        <v>26688</v>
      </c>
      <c r="G5986" s="14">
        <v>91909960910</v>
      </c>
      <c r="H5986" s="1" t="s">
        <v>8</v>
      </c>
      <c r="I5986" s="1" t="s">
        <v>62</v>
      </c>
      <c r="J5986" s="1" t="s">
        <v>47297</v>
      </c>
      <c r="K5986" s="3" t="s">
        <v>42</v>
      </c>
      <c r="L5986" s="1" t="s">
        <v>47325</v>
      </c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1"/>
      <c r="AA5986" s="1" t="s">
        <v>16</v>
      </c>
      <c r="AB5986" s="3" t="s">
        <v>12</v>
      </c>
      <c r="AC5986" s="23" t="s">
        <v>37803</v>
      </c>
      <c r="AD5986" s="23" t="s">
        <v>43689</v>
      </c>
      <c r="AE5986" t="s">
        <v>35399</v>
      </c>
    </row>
    <row r="5987" spans="1:31" ht="14.25" customHeight="1">
      <c r="A5987" s="1">
        <v>5986</v>
      </c>
      <c r="B5987" s="9" t="s">
        <v>6</v>
      </c>
      <c r="C5987" s="1" t="s">
        <v>11959</v>
      </c>
      <c r="D5987" s="1" t="s">
        <v>784</v>
      </c>
      <c r="E5987" s="1" t="s">
        <v>506</v>
      </c>
      <c r="F5987" s="1" t="s">
        <v>26690</v>
      </c>
      <c r="G5987" s="14">
        <v>919994911940</v>
      </c>
      <c r="H5987" s="1" t="s">
        <v>20</v>
      </c>
      <c r="I5987" s="1" t="s">
        <v>62</v>
      </c>
      <c r="J5987" s="1" t="s">
        <v>47297</v>
      </c>
      <c r="K5987" s="3" t="s">
        <v>42</v>
      </c>
      <c r="L5987" s="1" t="s">
        <v>47325</v>
      </c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1"/>
      <c r="AA5987" s="1" t="s">
        <v>16</v>
      </c>
      <c r="AB5987" s="3" t="s">
        <v>12</v>
      </c>
      <c r="AC5987" s="23" t="s">
        <v>37803</v>
      </c>
      <c r="AD5987" s="23" t="s">
        <v>43690</v>
      </c>
      <c r="AE5987" t="s">
        <v>35409</v>
      </c>
    </row>
    <row r="5988" spans="1:31" ht="14.25" customHeight="1">
      <c r="A5988" s="1">
        <v>5987</v>
      </c>
      <c r="B5988" s="1" t="s">
        <v>10396</v>
      </c>
      <c r="C5988" s="1" t="s">
        <v>11987</v>
      </c>
      <c r="D5988" s="1" t="s">
        <v>1224</v>
      </c>
      <c r="E5988" s="1" t="s">
        <v>36921</v>
      </c>
      <c r="F5988" s="1" t="s">
        <v>32396</v>
      </c>
      <c r="G5988" s="14">
        <v>919469616</v>
      </c>
      <c r="H5988" s="1" t="s">
        <v>8</v>
      </c>
      <c r="I5988" s="1" t="s">
        <v>37779</v>
      </c>
      <c r="J5988" s="1" t="s">
        <v>47297</v>
      </c>
      <c r="K5988" s="3" t="s">
        <v>17</v>
      </c>
      <c r="L5988" s="1" t="s">
        <v>47325</v>
      </c>
      <c r="M5988" s="4" t="s">
        <v>42</v>
      </c>
      <c r="N5988" s="3" t="str">
        <f>J5988</f>
        <v>[&lt;30 Lacs -50 Lacs]</v>
      </c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1"/>
      <c r="AA5988" s="1" t="s">
        <v>16</v>
      </c>
      <c r="AB5988" s="3" t="s">
        <v>12</v>
      </c>
      <c r="AC5988" s="23" t="s">
        <v>37803</v>
      </c>
      <c r="AD5988" s="23" t="s">
        <v>43691</v>
      </c>
      <c r="AE5988" t="s">
        <v>35410</v>
      </c>
    </row>
    <row r="5989" spans="1:31" ht="14.25" customHeight="1">
      <c r="A5989" s="1">
        <v>5988</v>
      </c>
      <c r="B5989" s="1" t="s">
        <v>10396</v>
      </c>
      <c r="C5989" s="1" t="s">
        <v>11995</v>
      </c>
      <c r="D5989" s="1" t="s">
        <v>31</v>
      </c>
      <c r="E5989" s="1" t="s">
        <v>19</v>
      </c>
      <c r="F5989" s="1" t="s">
        <v>26709</v>
      </c>
      <c r="G5989" s="14">
        <v>91946946469</v>
      </c>
      <c r="H5989" s="1" t="s">
        <v>15</v>
      </c>
      <c r="I5989" s="1" t="s">
        <v>9</v>
      </c>
      <c r="J5989" s="1" t="s">
        <v>47297</v>
      </c>
      <c r="K5989" s="3" t="s">
        <v>17</v>
      </c>
      <c r="L5989" s="1" t="s">
        <v>47325</v>
      </c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1"/>
      <c r="AA5989" s="1" t="s">
        <v>11</v>
      </c>
      <c r="AB5989" s="3" t="s">
        <v>56</v>
      </c>
      <c r="AC5989" s="23" t="s">
        <v>37803</v>
      </c>
      <c r="AD5989" s="23" t="s">
        <v>43692</v>
      </c>
      <c r="AE5989" t="s">
        <v>35399</v>
      </c>
    </row>
    <row r="5990" spans="1:31" ht="14.25" customHeight="1">
      <c r="A5990" s="1">
        <v>5989</v>
      </c>
      <c r="B5990" s="1" t="s">
        <v>10396</v>
      </c>
      <c r="C5990" s="1" t="s">
        <v>12022</v>
      </c>
      <c r="D5990" s="1" t="s">
        <v>89</v>
      </c>
      <c r="E5990" s="1" t="s">
        <v>7692</v>
      </c>
      <c r="F5990" s="1" t="s">
        <v>26721</v>
      </c>
      <c r="G5990" s="14">
        <v>91909990944</v>
      </c>
      <c r="H5990" s="1" t="s">
        <v>8</v>
      </c>
      <c r="I5990" s="1" t="s">
        <v>9</v>
      </c>
      <c r="J5990" s="1" t="s">
        <v>47297</v>
      </c>
      <c r="K5990" s="3" t="s">
        <v>42</v>
      </c>
      <c r="L5990" s="1" t="s">
        <v>47325</v>
      </c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1"/>
      <c r="AA5990" s="1" t="s">
        <v>16</v>
      </c>
      <c r="AB5990" s="3" t="s">
        <v>12</v>
      </c>
      <c r="AC5990" s="23" t="s">
        <v>37803</v>
      </c>
      <c r="AD5990" s="23" t="s">
        <v>43693</v>
      </c>
      <c r="AE5990" t="s">
        <v>35394</v>
      </c>
    </row>
    <row r="5991" spans="1:31" ht="14.25" customHeight="1">
      <c r="A5991" s="1">
        <v>5990</v>
      </c>
      <c r="B5991" s="1" t="s">
        <v>10396</v>
      </c>
      <c r="C5991" s="1" t="s">
        <v>12035</v>
      </c>
      <c r="D5991" s="1" t="s">
        <v>4096</v>
      </c>
      <c r="E5991" s="1" t="s">
        <v>19</v>
      </c>
      <c r="F5991" s="1" t="s">
        <v>12036</v>
      </c>
      <c r="G5991" s="14">
        <v>91990949660</v>
      </c>
      <c r="H5991" s="1" t="s">
        <v>20</v>
      </c>
      <c r="I5991" s="1" t="s">
        <v>62</v>
      </c>
      <c r="J5991" s="1" t="s">
        <v>47297</v>
      </c>
      <c r="K5991" s="3" t="s">
        <v>17</v>
      </c>
      <c r="L5991" s="1" t="s">
        <v>47325</v>
      </c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1"/>
      <c r="AA5991" s="1" t="s">
        <v>16</v>
      </c>
      <c r="AB5991" s="3" t="s">
        <v>12</v>
      </c>
      <c r="AC5991" s="23" t="s">
        <v>37803</v>
      </c>
      <c r="AD5991" s="23" t="s">
        <v>43694</v>
      </c>
      <c r="AE5991" t="s">
        <v>35409</v>
      </c>
    </row>
    <row r="5992" spans="1:31" ht="14.25" customHeight="1">
      <c r="A5992" s="1">
        <v>5991</v>
      </c>
      <c r="B5992" s="9" t="s">
        <v>6</v>
      </c>
      <c r="C5992" s="1" t="s">
        <v>12038</v>
      </c>
      <c r="D5992" s="1" t="s">
        <v>3385</v>
      </c>
      <c r="E5992" s="1" t="s">
        <v>351</v>
      </c>
      <c r="F5992" s="1" t="s">
        <v>26728</v>
      </c>
      <c r="G5992" s="14">
        <v>9194961699</v>
      </c>
      <c r="H5992" s="1" t="s">
        <v>8</v>
      </c>
      <c r="I5992" s="1" t="s">
        <v>41</v>
      </c>
      <c r="J5992" s="1" t="s">
        <v>47297</v>
      </c>
      <c r="K5992" s="3" t="s">
        <v>17</v>
      </c>
      <c r="L5992" s="1" t="s">
        <v>47325</v>
      </c>
      <c r="M5992" s="4" t="s">
        <v>42</v>
      </c>
      <c r="N5992" s="3" t="str">
        <f>J5992</f>
        <v>[&lt;30 Lacs -50 Lacs]</v>
      </c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1"/>
      <c r="AA5992" s="1" t="s">
        <v>16</v>
      </c>
      <c r="AB5992" s="3" t="s">
        <v>12</v>
      </c>
      <c r="AC5992" s="23" t="s">
        <v>37803</v>
      </c>
      <c r="AD5992" s="23" t="s">
        <v>43695</v>
      </c>
      <c r="AE5992" t="s">
        <v>35399</v>
      </c>
    </row>
    <row r="5993" spans="1:31" ht="14.25" customHeight="1">
      <c r="A5993" s="1">
        <v>5992</v>
      </c>
      <c r="B5993" s="9" t="s">
        <v>6</v>
      </c>
      <c r="C5993" s="1" t="s">
        <v>12042</v>
      </c>
      <c r="D5993" s="1" t="s">
        <v>12043</v>
      </c>
      <c r="E5993" s="1" t="s">
        <v>881</v>
      </c>
      <c r="F5993" s="1" t="s">
        <v>26731</v>
      </c>
      <c r="G5993" s="14">
        <v>91440094446</v>
      </c>
      <c r="H5993" s="1" t="s">
        <v>8</v>
      </c>
      <c r="I5993" s="1" t="s">
        <v>62</v>
      </c>
      <c r="J5993" s="1" t="s">
        <v>47297</v>
      </c>
      <c r="K5993" s="3" t="s">
        <v>17</v>
      </c>
      <c r="L5993" s="1" t="s">
        <v>47325</v>
      </c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1"/>
      <c r="AA5993" s="1" t="s">
        <v>11</v>
      </c>
      <c r="AB5993" s="3" t="s">
        <v>13</v>
      </c>
      <c r="AC5993" s="23" t="s">
        <v>37803</v>
      </c>
      <c r="AD5993" s="23" t="s">
        <v>43696</v>
      </c>
      <c r="AE5993" t="s">
        <v>35399</v>
      </c>
    </row>
    <row r="5994" spans="1:31" ht="14.25" customHeight="1">
      <c r="A5994" s="1">
        <v>5993</v>
      </c>
      <c r="B5994" s="9" t="s">
        <v>6</v>
      </c>
      <c r="C5994" s="1" t="s">
        <v>12048</v>
      </c>
      <c r="D5994" s="1" t="s">
        <v>65</v>
      </c>
      <c r="E5994" s="1" t="s">
        <v>328</v>
      </c>
      <c r="F5994" s="1" t="s">
        <v>26733</v>
      </c>
      <c r="G5994" s="14">
        <v>919649446</v>
      </c>
      <c r="H5994" s="1" t="s">
        <v>8</v>
      </c>
      <c r="I5994" s="1" t="s">
        <v>62</v>
      </c>
      <c r="J5994" s="1" t="s">
        <v>47297</v>
      </c>
      <c r="K5994" s="3" t="s">
        <v>17</v>
      </c>
      <c r="L5994" s="1" t="s">
        <v>47325</v>
      </c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1"/>
      <c r="AA5994" s="1" t="s">
        <v>11</v>
      </c>
      <c r="AB5994" s="3" t="s">
        <v>56</v>
      </c>
      <c r="AC5994" s="23" t="s">
        <v>37803</v>
      </c>
      <c r="AD5994" s="23" t="s">
        <v>43697</v>
      </c>
      <c r="AE5994" t="s">
        <v>35409</v>
      </c>
    </row>
    <row r="5995" spans="1:31" ht="14.25" customHeight="1">
      <c r="A5995" s="1">
        <v>5994</v>
      </c>
      <c r="B5995" s="1" t="s">
        <v>10396</v>
      </c>
      <c r="C5995" s="1" t="s">
        <v>12055</v>
      </c>
      <c r="D5995" s="1" t="s">
        <v>1354</v>
      </c>
      <c r="E5995" s="1" t="s">
        <v>40</v>
      </c>
      <c r="F5995" s="1" t="s">
        <v>26738</v>
      </c>
      <c r="G5995" s="14">
        <v>9144664491</v>
      </c>
      <c r="H5995" s="1" t="s">
        <v>20</v>
      </c>
      <c r="I5995" s="1" t="s">
        <v>9</v>
      </c>
      <c r="J5995" s="1" t="s">
        <v>47297</v>
      </c>
      <c r="K5995" s="3" t="s">
        <v>42</v>
      </c>
      <c r="L5995" s="1" t="s">
        <v>47325</v>
      </c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1"/>
      <c r="AA5995" s="1" t="s">
        <v>16</v>
      </c>
      <c r="AB5995" s="3" t="s">
        <v>12</v>
      </c>
      <c r="AC5995" s="23" t="s">
        <v>37803</v>
      </c>
      <c r="AD5995" s="23" t="s">
        <v>43698</v>
      </c>
      <c r="AE5995" t="s">
        <v>35410</v>
      </c>
    </row>
    <row r="5996" spans="1:31" ht="14.25" customHeight="1">
      <c r="A5996" s="1">
        <v>5995</v>
      </c>
      <c r="B5996" s="1" t="s">
        <v>10396</v>
      </c>
      <c r="C5996" s="1" t="s">
        <v>12061</v>
      </c>
      <c r="D5996" s="1" t="s">
        <v>35788</v>
      </c>
      <c r="E5996" s="1" t="s">
        <v>159</v>
      </c>
      <c r="F5996" s="1" t="s">
        <v>26743</v>
      </c>
      <c r="G5996" s="14">
        <v>919064009064</v>
      </c>
      <c r="H5996" s="1" t="s">
        <v>15</v>
      </c>
      <c r="I5996" s="1" t="s">
        <v>9</v>
      </c>
      <c r="J5996" s="1" t="s">
        <v>47297</v>
      </c>
      <c r="K5996" s="3" t="s">
        <v>17</v>
      </c>
      <c r="L5996" s="1" t="s">
        <v>47325</v>
      </c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1"/>
      <c r="AA5996" s="1" t="s">
        <v>16</v>
      </c>
      <c r="AB5996" s="3" t="s">
        <v>12</v>
      </c>
      <c r="AC5996" s="23" t="s">
        <v>37803</v>
      </c>
      <c r="AD5996" s="23" t="s">
        <v>43699</v>
      </c>
      <c r="AE5996" t="s">
        <v>35394</v>
      </c>
    </row>
    <row r="5997" spans="1:31" ht="14.25" customHeight="1">
      <c r="A5997" s="1">
        <v>5996</v>
      </c>
      <c r="B5997" s="1" t="s">
        <v>10396</v>
      </c>
      <c r="C5997" s="1" t="s">
        <v>12100</v>
      </c>
      <c r="D5997" s="1" t="s">
        <v>937</v>
      </c>
      <c r="E5997" s="1" t="s">
        <v>40</v>
      </c>
      <c r="F5997" s="1" t="s">
        <v>12101</v>
      </c>
      <c r="G5997" s="14">
        <v>9199469096</v>
      </c>
      <c r="H5997" s="1" t="s">
        <v>8</v>
      </c>
      <c r="I5997" s="1" t="s">
        <v>62</v>
      </c>
      <c r="J5997" s="1" t="s">
        <v>47297</v>
      </c>
      <c r="K5997" s="3" t="s">
        <v>213</v>
      </c>
      <c r="L5997" s="1" t="s">
        <v>47325</v>
      </c>
      <c r="M5997" s="4" t="s">
        <v>17</v>
      </c>
      <c r="N5997" s="3" t="str">
        <f>J5997</f>
        <v>[&lt;30 Lacs -50 Lacs]</v>
      </c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1"/>
      <c r="AA5997" s="1" t="s">
        <v>16</v>
      </c>
      <c r="AB5997" s="3" t="s">
        <v>12</v>
      </c>
      <c r="AC5997" s="23" t="s">
        <v>37803</v>
      </c>
      <c r="AD5997" s="23" t="s">
        <v>43700</v>
      </c>
      <c r="AE5997" t="s">
        <v>35409</v>
      </c>
    </row>
    <row r="5998" spans="1:31" ht="14.25" customHeight="1">
      <c r="A5998" s="1">
        <v>5997</v>
      </c>
      <c r="B5998" s="1" t="s">
        <v>10396</v>
      </c>
      <c r="C5998" s="1" t="s">
        <v>12105</v>
      </c>
      <c r="D5998" s="1" t="s">
        <v>2542</v>
      </c>
      <c r="E5998" s="1" t="s">
        <v>2947</v>
      </c>
      <c r="F5998" s="1" t="s">
        <v>26764</v>
      </c>
      <c r="G5998" s="14">
        <v>9199160</v>
      </c>
      <c r="H5998" s="1" t="s">
        <v>8</v>
      </c>
      <c r="I5998" s="1" t="s">
        <v>41</v>
      </c>
      <c r="J5998" s="1" t="s">
        <v>47297</v>
      </c>
      <c r="K5998" s="3" t="s">
        <v>17</v>
      </c>
      <c r="L5998" s="1" t="s">
        <v>47325</v>
      </c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1"/>
      <c r="AA5998" s="1" t="s">
        <v>16</v>
      </c>
      <c r="AB5998" s="3" t="s">
        <v>12</v>
      </c>
      <c r="AC5998" s="23" t="s">
        <v>37803</v>
      </c>
      <c r="AD5998" s="23" t="s">
        <v>43701</v>
      </c>
      <c r="AE5998" t="s">
        <v>35399</v>
      </c>
    </row>
    <row r="5999" spans="1:31" ht="14.25" customHeight="1">
      <c r="A5999" s="1">
        <v>5998</v>
      </c>
      <c r="B5999" s="1" t="s">
        <v>10396</v>
      </c>
      <c r="C5999" s="1" t="s">
        <v>12106</v>
      </c>
      <c r="D5999" s="1" t="s">
        <v>151</v>
      </c>
      <c r="E5999" s="1" t="s">
        <v>40</v>
      </c>
      <c r="F5999" s="1" t="s">
        <v>26765</v>
      </c>
      <c r="G5999" s="14">
        <v>914494466446</v>
      </c>
      <c r="H5999" s="1" t="s">
        <v>20</v>
      </c>
      <c r="I5999" s="1" t="s">
        <v>62</v>
      </c>
      <c r="J5999" s="1" t="s">
        <v>47297</v>
      </c>
      <c r="K5999" s="3" t="s">
        <v>17</v>
      </c>
      <c r="L5999" s="1" t="s">
        <v>47325</v>
      </c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1"/>
      <c r="AA5999" s="1" t="s">
        <v>16</v>
      </c>
      <c r="AB5999" s="3" t="s">
        <v>12</v>
      </c>
      <c r="AC5999" s="23" t="s">
        <v>37803</v>
      </c>
      <c r="AD5999" s="23" t="s">
        <v>43702</v>
      </c>
      <c r="AE5999" t="s">
        <v>35409</v>
      </c>
    </row>
    <row r="6000" spans="1:31" ht="14.25" customHeight="1">
      <c r="A6000" s="1">
        <v>5999</v>
      </c>
      <c r="B6000" s="1" t="s">
        <v>10396</v>
      </c>
      <c r="C6000" s="1" t="s">
        <v>12116</v>
      </c>
      <c r="D6000" s="1" t="s">
        <v>332</v>
      </c>
      <c r="E6000" s="1" t="s">
        <v>410</v>
      </c>
      <c r="F6000" s="1" t="s">
        <v>26771</v>
      </c>
      <c r="G6000" s="14">
        <v>91944900190</v>
      </c>
      <c r="H6000" s="1" t="s">
        <v>20</v>
      </c>
      <c r="I6000" s="1" t="s">
        <v>9</v>
      </c>
      <c r="J6000" s="1" t="s">
        <v>47297</v>
      </c>
      <c r="K6000" s="3" t="s">
        <v>17</v>
      </c>
      <c r="L6000" s="1" t="s">
        <v>47325</v>
      </c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1"/>
      <c r="AA6000" s="1" t="s">
        <v>11</v>
      </c>
      <c r="AB6000" s="3" t="s">
        <v>13</v>
      </c>
      <c r="AC6000" s="23" t="s">
        <v>37803</v>
      </c>
      <c r="AD6000" s="23" t="s">
        <v>43703</v>
      </c>
      <c r="AE6000" t="s">
        <v>35409</v>
      </c>
    </row>
    <row r="6001" spans="1:31" ht="14.25" customHeight="1">
      <c r="A6001" s="1">
        <v>6000</v>
      </c>
      <c r="B6001" s="1" t="s">
        <v>10396</v>
      </c>
      <c r="C6001" s="1" t="s">
        <v>12118</v>
      </c>
      <c r="D6001" s="1" t="s">
        <v>1603</v>
      </c>
      <c r="E6001" s="1" t="s">
        <v>36922</v>
      </c>
      <c r="F6001" s="1" t="s">
        <v>26772</v>
      </c>
      <c r="G6001" s="14">
        <v>9144444411</v>
      </c>
      <c r="H6001" s="1" t="s">
        <v>20</v>
      </c>
      <c r="I6001" s="1" t="s">
        <v>62</v>
      </c>
      <c r="J6001" s="1" t="s">
        <v>47297</v>
      </c>
      <c r="K6001" s="3" t="s">
        <v>17</v>
      </c>
      <c r="L6001" s="1" t="s">
        <v>47325</v>
      </c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1"/>
      <c r="AA6001" s="1" t="s">
        <v>16</v>
      </c>
      <c r="AB6001" s="3" t="s">
        <v>12</v>
      </c>
      <c r="AC6001" s="23" t="s">
        <v>37803</v>
      </c>
      <c r="AD6001" s="23" t="s">
        <v>43704</v>
      </c>
      <c r="AE6001" t="s">
        <v>35410</v>
      </c>
    </row>
    <row r="6002" spans="1:31" ht="14.25" customHeight="1">
      <c r="A6002" s="1">
        <v>6001</v>
      </c>
      <c r="B6002" s="1" t="s">
        <v>10396</v>
      </c>
      <c r="C6002" s="1" t="s">
        <v>12131</v>
      </c>
      <c r="D6002" s="1" t="s">
        <v>12132</v>
      </c>
      <c r="E6002" s="1" t="s">
        <v>73</v>
      </c>
      <c r="F6002" s="1" t="s">
        <v>26780</v>
      </c>
      <c r="G6002" s="14">
        <v>919064640111</v>
      </c>
      <c r="H6002" s="1" t="s">
        <v>8</v>
      </c>
      <c r="I6002" s="1" t="s">
        <v>9</v>
      </c>
      <c r="J6002" s="1" t="s">
        <v>47297</v>
      </c>
      <c r="K6002" s="3" t="s">
        <v>17</v>
      </c>
      <c r="L6002" s="1" t="s">
        <v>47325</v>
      </c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1"/>
      <c r="AA6002" s="1" t="s">
        <v>16</v>
      </c>
      <c r="AB6002" s="3" t="s">
        <v>12</v>
      </c>
      <c r="AC6002" s="23" t="s">
        <v>37803</v>
      </c>
      <c r="AD6002" s="23" t="s">
        <v>43705</v>
      </c>
      <c r="AE6002" t="s">
        <v>35394</v>
      </c>
    </row>
    <row r="6003" spans="1:31" ht="14.25" customHeight="1">
      <c r="A6003" s="1">
        <v>6002</v>
      </c>
      <c r="B6003" s="1" t="s">
        <v>10396</v>
      </c>
      <c r="C6003" s="1" t="s">
        <v>12133</v>
      </c>
      <c r="D6003" s="1" t="s">
        <v>951</v>
      </c>
      <c r="E6003" s="1" t="s">
        <v>1019</v>
      </c>
      <c r="F6003" s="1" t="s">
        <v>26781</v>
      </c>
      <c r="G6003" s="14">
        <v>91440444119</v>
      </c>
      <c r="H6003" s="1" t="s">
        <v>20</v>
      </c>
      <c r="I6003" s="1" t="s">
        <v>62</v>
      </c>
      <c r="J6003" s="1" t="s">
        <v>47297</v>
      </c>
      <c r="K6003" s="3" t="s">
        <v>17</v>
      </c>
      <c r="L6003" s="1" t="s">
        <v>47325</v>
      </c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1"/>
      <c r="AA6003" s="1" t="s">
        <v>16</v>
      </c>
      <c r="AB6003" s="3" t="s">
        <v>12</v>
      </c>
      <c r="AC6003" s="23" t="s">
        <v>37803</v>
      </c>
      <c r="AD6003" s="23" t="s">
        <v>43706</v>
      </c>
      <c r="AE6003" t="s">
        <v>35394</v>
      </c>
    </row>
    <row r="6004" spans="1:31" ht="14.25" customHeight="1">
      <c r="A6004" s="1">
        <v>6003</v>
      </c>
      <c r="B6004" s="1" t="s">
        <v>10396</v>
      </c>
      <c r="C6004" s="1" t="s">
        <v>12134</v>
      </c>
      <c r="D6004" s="1" t="s">
        <v>35789</v>
      </c>
      <c r="E6004" s="1" t="s">
        <v>36923</v>
      </c>
      <c r="F6004" s="1" t="s">
        <v>26782</v>
      </c>
      <c r="G6004" s="14">
        <v>919040496</v>
      </c>
      <c r="H6004" s="1" t="s">
        <v>37</v>
      </c>
      <c r="I6004" s="1" t="s">
        <v>41</v>
      </c>
      <c r="J6004" s="1" t="s">
        <v>47297</v>
      </c>
      <c r="K6004" s="3" t="s">
        <v>17</v>
      </c>
      <c r="L6004" s="1" t="s">
        <v>47325</v>
      </c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1"/>
      <c r="AA6004" s="1" t="s">
        <v>16</v>
      </c>
      <c r="AB6004" s="3" t="s">
        <v>12</v>
      </c>
      <c r="AC6004" s="23" t="s">
        <v>37803</v>
      </c>
      <c r="AD6004" s="23" t="s">
        <v>43707</v>
      </c>
      <c r="AE6004" t="s">
        <v>35399</v>
      </c>
    </row>
    <row r="6005" spans="1:31" ht="14.25" customHeight="1">
      <c r="A6005" s="1">
        <v>6004</v>
      </c>
      <c r="B6005" s="1" t="s">
        <v>10396</v>
      </c>
      <c r="C6005" s="1" t="s">
        <v>12145</v>
      </c>
      <c r="D6005" s="1" t="s">
        <v>873</v>
      </c>
      <c r="E6005" s="1" t="s">
        <v>410</v>
      </c>
      <c r="F6005" s="1" t="s">
        <v>26789</v>
      </c>
      <c r="G6005" s="14">
        <v>919444649446</v>
      </c>
      <c r="H6005" s="1" t="s">
        <v>20</v>
      </c>
      <c r="I6005" s="1" t="s">
        <v>41</v>
      </c>
      <c r="J6005" s="1" t="s">
        <v>47297</v>
      </c>
      <c r="K6005" s="3" t="s">
        <v>17</v>
      </c>
      <c r="L6005" s="1" t="s">
        <v>47325</v>
      </c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1"/>
      <c r="AA6005" s="1" t="s">
        <v>16</v>
      </c>
      <c r="AB6005" s="3" t="s">
        <v>12</v>
      </c>
      <c r="AC6005" s="23" t="s">
        <v>37803</v>
      </c>
      <c r="AD6005" s="23" t="s">
        <v>43708</v>
      </c>
      <c r="AE6005" t="s">
        <v>35399</v>
      </c>
    </row>
    <row r="6006" spans="1:31" ht="14.25" customHeight="1">
      <c r="A6006" s="1">
        <v>6005</v>
      </c>
      <c r="B6006" s="1" t="s">
        <v>10396</v>
      </c>
      <c r="C6006" s="1" t="s">
        <v>12148</v>
      </c>
      <c r="D6006" s="1" t="s">
        <v>683</v>
      </c>
      <c r="E6006" s="1" t="s">
        <v>78</v>
      </c>
      <c r="F6006" s="1" t="s">
        <v>34541</v>
      </c>
      <c r="G6006" s="14">
        <v>91496960619</v>
      </c>
      <c r="H6006" s="1" t="s">
        <v>8</v>
      </c>
      <c r="I6006" s="1" t="s">
        <v>41</v>
      </c>
      <c r="J6006" s="1" t="s">
        <v>47297</v>
      </c>
      <c r="K6006" s="3" t="s">
        <v>17</v>
      </c>
      <c r="L6006" s="1" t="s">
        <v>47325</v>
      </c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1"/>
      <c r="AA6006" s="1" t="s">
        <v>16</v>
      </c>
      <c r="AB6006" s="3" t="s">
        <v>12</v>
      </c>
      <c r="AC6006" s="23" t="s">
        <v>37803</v>
      </c>
      <c r="AD6006" s="23" t="s">
        <v>43709</v>
      </c>
      <c r="AE6006" t="s">
        <v>35394</v>
      </c>
    </row>
    <row r="6007" spans="1:31" ht="14.25" customHeight="1">
      <c r="A6007" s="1">
        <v>6006</v>
      </c>
      <c r="B6007" s="9" t="s">
        <v>6</v>
      </c>
      <c r="C6007" s="1" t="s">
        <v>12162</v>
      </c>
      <c r="D6007" s="1" t="s">
        <v>557</v>
      </c>
      <c r="E6007" s="1" t="s">
        <v>131</v>
      </c>
      <c r="F6007" s="1" t="s">
        <v>34545</v>
      </c>
      <c r="G6007" s="14">
        <v>914401499946</v>
      </c>
      <c r="H6007" s="1" t="s">
        <v>8</v>
      </c>
      <c r="I6007" s="1" t="s">
        <v>41</v>
      </c>
      <c r="J6007" s="1" t="s">
        <v>47297</v>
      </c>
      <c r="K6007" s="3" t="s">
        <v>17</v>
      </c>
      <c r="L6007" s="1" t="s">
        <v>47325</v>
      </c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1"/>
      <c r="AA6007" s="1" t="s">
        <v>16</v>
      </c>
      <c r="AB6007" s="3" t="s">
        <v>12</v>
      </c>
      <c r="AC6007" s="23" t="s">
        <v>37803</v>
      </c>
      <c r="AD6007" s="23" t="s">
        <v>43710</v>
      </c>
      <c r="AE6007" t="s">
        <v>35410</v>
      </c>
    </row>
    <row r="6008" spans="1:31" ht="14.25" customHeight="1">
      <c r="A6008" s="1">
        <v>6007</v>
      </c>
      <c r="B6008" s="9" t="s">
        <v>6</v>
      </c>
      <c r="C6008" s="1" t="s">
        <v>12163</v>
      </c>
      <c r="D6008" s="1" t="s">
        <v>3926</v>
      </c>
      <c r="E6008" s="1" t="s">
        <v>351</v>
      </c>
      <c r="F6008" s="1" t="s">
        <v>26798</v>
      </c>
      <c r="G6008" s="14">
        <v>919664604644</v>
      </c>
      <c r="H6008" s="1" t="s">
        <v>15</v>
      </c>
      <c r="I6008" s="1" t="s">
        <v>9</v>
      </c>
      <c r="J6008" s="1" t="s">
        <v>47297</v>
      </c>
      <c r="K6008" s="3" t="s">
        <v>17</v>
      </c>
      <c r="L6008" s="1" t="s">
        <v>47325</v>
      </c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1"/>
      <c r="AA6008" s="1" t="s">
        <v>11</v>
      </c>
      <c r="AB6008" s="3" t="s">
        <v>13</v>
      </c>
      <c r="AC6008" s="23" t="s">
        <v>37803</v>
      </c>
      <c r="AD6008" s="23" t="s">
        <v>43711</v>
      </c>
      <c r="AE6008" t="s">
        <v>35394</v>
      </c>
    </row>
    <row r="6009" spans="1:31" ht="14.25" customHeight="1">
      <c r="A6009" s="1">
        <v>6008</v>
      </c>
      <c r="B6009" s="1" t="s">
        <v>10396</v>
      </c>
      <c r="C6009" s="1" t="s">
        <v>12164</v>
      </c>
      <c r="D6009" s="1" t="s">
        <v>2488</v>
      </c>
      <c r="E6009" s="1" t="s">
        <v>36924</v>
      </c>
      <c r="F6009" s="1" t="s">
        <v>26799</v>
      </c>
      <c r="G6009" s="14">
        <v>9149600949</v>
      </c>
      <c r="H6009" s="1" t="s">
        <v>8</v>
      </c>
      <c r="I6009" s="1" t="s">
        <v>62</v>
      </c>
      <c r="J6009" s="1" t="s">
        <v>47297</v>
      </c>
      <c r="K6009" s="3" t="s">
        <v>17</v>
      </c>
      <c r="L6009" s="1" t="s">
        <v>47325</v>
      </c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1"/>
      <c r="AA6009" s="1" t="s">
        <v>11</v>
      </c>
      <c r="AB6009" s="3" t="s">
        <v>13</v>
      </c>
      <c r="AC6009" s="23" t="s">
        <v>37803</v>
      </c>
      <c r="AD6009" s="23" t="s">
        <v>43712</v>
      </c>
      <c r="AE6009" t="s">
        <v>35394</v>
      </c>
    </row>
    <row r="6010" spans="1:31" ht="14.25" customHeight="1">
      <c r="A6010" s="1">
        <v>6009</v>
      </c>
      <c r="B6010" s="9" t="s">
        <v>6</v>
      </c>
      <c r="C6010" s="1" t="s">
        <v>12179</v>
      </c>
      <c r="D6010" s="1" t="s">
        <v>35790</v>
      </c>
      <c r="E6010" s="1" t="s">
        <v>131</v>
      </c>
      <c r="F6010" s="1" t="s">
        <v>26806</v>
      </c>
      <c r="G6010" s="14">
        <v>919444441666</v>
      </c>
      <c r="H6010" s="1" t="s">
        <v>8</v>
      </c>
      <c r="I6010" s="1" t="s">
        <v>41</v>
      </c>
      <c r="J6010" s="1" t="s">
        <v>47297</v>
      </c>
      <c r="K6010" s="3" t="s">
        <v>17</v>
      </c>
      <c r="L6010" s="1" t="s">
        <v>47325</v>
      </c>
      <c r="M6010" s="4" t="s">
        <v>42</v>
      </c>
      <c r="N6010" s="3" t="str">
        <f>J6010</f>
        <v>[&lt;30 Lacs -50 Lacs]</v>
      </c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1"/>
      <c r="AA6010" s="1" t="s">
        <v>16</v>
      </c>
      <c r="AB6010" s="3" t="s">
        <v>12</v>
      </c>
      <c r="AC6010" s="23" t="s">
        <v>37803</v>
      </c>
      <c r="AD6010" s="23" t="s">
        <v>43713</v>
      </c>
      <c r="AE6010" t="s">
        <v>35399</v>
      </c>
    </row>
    <row r="6011" spans="1:31" ht="14.25" customHeight="1">
      <c r="A6011" s="1">
        <v>6010</v>
      </c>
      <c r="B6011" s="9" t="s">
        <v>6</v>
      </c>
      <c r="C6011" s="1" t="s">
        <v>12202</v>
      </c>
      <c r="D6011" s="1" t="s">
        <v>58</v>
      </c>
      <c r="E6011" s="1" t="s">
        <v>487</v>
      </c>
      <c r="F6011" s="1" t="s">
        <v>26816</v>
      </c>
      <c r="G6011" s="14">
        <v>919106649161</v>
      </c>
      <c r="H6011" s="1" t="s">
        <v>15</v>
      </c>
      <c r="I6011" s="1" t="s">
        <v>9</v>
      </c>
      <c r="J6011" s="1" t="s">
        <v>47297</v>
      </c>
      <c r="K6011" s="3" t="s">
        <v>17</v>
      </c>
      <c r="L6011" s="1" t="s">
        <v>47325</v>
      </c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1"/>
      <c r="AA6011" s="1" t="s">
        <v>16</v>
      </c>
      <c r="AB6011" s="3" t="s">
        <v>12</v>
      </c>
      <c r="AC6011" s="23" t="s">
        <v>37803</v>
      </c>
      <c r="AD6011" s="23" t="s">
        <v>43714</v>
      </c>
      <c r="AE6011" t="s">
        <v>35410</v>
      </c>
    </row>
    <row r="6012" spans="1:31" ht="14.25" customHeight="1">
      <c r="A6012" s="1">
        <v>6011</v>
      </c>
      <c r="B6012" s="9" t="s">
        <v>6</v>
      </c>
      <c r="C6012" s="1" t="s">
        <v>12203</v>
      </c>
      <c r="D6012" s="1" t="s">
        <v>65</v>
      </c>
      <c r="E6012" s="1" t="s">
        <v>8634</v>
      </c>
      <c r="F6012" s="1" t="s">
        <v>26817</v>
      </c>
      <c r="G6012" s="14">
        <v>919444446464</v>
      </c>
      <c r="H6012" s="1" t="s">
        <v>8</v>
      </c>
      <c r="I6012" s="1" t="s">
        <v>41</v>
      </c>
      <c r="J6012" s="1" t="s">
        <v>47297</v>
      </c>
      <c r="K6012" s="3" t="s">
        <v>17</v>
      </c>
      <c r="L6012" s="1" t="s">
        <v>47325</v>
      </c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1"/>
      <c r="AA6012" s="1" t="s">
        <v>16</v>
      </c>
      <c r="AB6012" s="3" t="s">
        <v>12</v>
      </c>
      <c r="AC6012" s="23" t="s">
        <v>37803</v>
      </c>
      <c r="AD6012" s="23" t="s">
        <v>43715</v>
      </c>
      <c r="AE6012" t="s">
        <v>35410</v>
      </c>
    </row>
    <row r="6013" spans="1:31" ht="14.25" customHeight="1">
      <c r="A6013" s="1">
        <v>6012</v>
      </c>
      <c r="B6013" s="1" t="s">
        <v>10396</v>
      </c>
      <c r="C6013" s="1" t="s">
        <v>12226</v>
      </c>
      <c r="D6013" s="1" t="s">
        <v>35791</v>
      </c>
      <c r="E6013" s="1" t="s">
        <v>5827</v>
      </c>
      <c r="F6013" s="1" t="s">
        <v>26835</v>
      </c>
      <c r="G6013" s="14">
        <v>91696600446</v>
      </c>
      <c r="H6013" s="1" t="s">
        <v>20</v>
      </c>
      <c r="I6013" s="1" t="s">
        <v>62</v>
      </c>
      <c r="J6013" s="1" t="s">
        <v>47297</v>
      </c>
      <c r="K6013" s="3" t="s">
        <v>17</v>
      </c>
      <c r="L6013" s="1" t="s">
        <v>47325</v>
      </c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1"/>
      <c r="AA6013" s="1" t="s">
        <v>11</v>
      </c>
      <c r="AB6013" s="3" t="s">
        <v>13</v>
      </c>
      <c r="AC6013" s="23" t="s">
        <v>37803</v>
      </c>
      <c r="AD6013" s="23" t="s">
        <v>43716</v>
      </c>
      <c r="AE6013" t="s">
        <v>35399</v>
      </c>
    </row>
    <row r="6014" spans="1:31" ht="14.25" customHeight="1">
      <c r="A6014" s="1">
        <v>6013</v>
      </c>
      <c r="B6014" s="1" t="s">
        <v>10396</v>
      </c>
      <c r="C6014" s="1" t="s">
        <v>12233</v>
      </c>
      <c r="D6014" s="1" t="s">
        <v>12234</v>
      </c>
      <c r="E6014" s="1" t="s">
        <v>73</v>
      </c>
      <c r="F6014" s="1" t="s">
        <v>34550</v>
      </c>
      <c r="G6014" s="14">
        <v>91914144090</v>
      </c>
      <c r="H6014" s="1" t="s">
        <v>8</v>
      </c>
      <c r="I6014" s="1" t="s">
        <v>41</v>
      </c>
      <c r="J6014" s="1" t="s">
        <v>47297</v>
      </c>
      <c r="K6014" s="3" t="s">
        <v>17</v>
      </c>
      <c r="L6014" s="1" t="s">
        <v>47325</v>
      </c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1"/>
      <c r="AA6014" s="1" t="s">
        <v>16</v>
      </c>
      <c r="AB6014" s="3" t="s">
        <v>12</v>
      </c>
      <c r="AC6014" s="23" t="s">
        <v>37803</v>
      </c>
      <c r="AD6014" s="23" t="s">
        <v>39150</v>
      </c>
      <c r="AE6014" t="s">
        <v>35409</v>
      </c>
    </row>
    <row r="6015" spans="1:31" ht="14.25" customHeight="1">
      <c r="A6015" s="1">
        <v>6014</v>
      </c>
      <c r="B6015" s="1" t="s">
        <v>10396</v>
      </c>
      <c r="C6015" s="1" t="s">
        <v>12236</v>
      </c>
      <c r="D6015" s="1" t="s">
        <v>12237</v>
      </c>
      <c r="E6015" s="1" t="s">
        <v>12238</v>
      </c>
      <c r="F6015" s="1" t="s">
        <v>12239</v>
      </c>
      <c r="G6015" s="14">
        <v>91919106000</v>
      </c>
      <c r="H6015" s="1" t="s">
        <v>20</v>
      </c>
      <c r="I6015" s="1" t="s">
        <v>62</v>
      </c>
      <c r="J6015" s="1" t="s">
        <v>47297</v>
      </c>
      <c r="K6015" s="3" t="s">
        <v>17</v>
      </c>
      <c r="L6015" s="1" t="s">
        <v>47325</v>
      </c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1"/>
      <c r="AA6015" s="1" t="s">
        <v>11</v>
      </c>
      <c r="AB6015" s="3" t="s">
        <v>56</v>
      </c>
      <c r="AC6015" s="23" t="s">
        <v>37803</v>
      </c>
      <c r="AD6015" s="23" t="s">
        <v>43717</v>
      </c>
      <c r="AE6015" t="s">
        <v>35409</v>
      </c>
    </row>
    <row r="6016" spans="1:31" ht="14.25" customHeight="1">
      <c r="A6016" s="1">
        <v>6015</v>
      </c>
      <c r="B6016" s="1" t="s">
        <v>10396</v>
      </c>
      <c r="C6016" s="1" t="s">
        <v>12241</v>
      </c>
      <c r="D6016" s="1" t="s">
        <v>35537</v>
      </c>
      <c r="E6016" s="1" t="s">
        <v>36925</v>
      </c>
      <c r="F6016" s="1" t="s">
        <v>34551</v>
      </c>
      <c r="G6016" s="14">
        <v>914940404999</v>
      </c>
      <c r="H6016" s="1" t="s">
        <v>46</v>
      </c>
      <c r="I6016" s="1" t="s">
        <v>41</v>
      </c>
      <c r="J6016" s="1" t="s">
        <v>47297</v>
      </c>
      <c r="K6016" s="3" t="s">
        <v>63</v>
      </c>
      <c r="L6016" s="1" t="s">
        <v>47325</v>
      </c>
      <c r="M6016" s="3" t="s">
        <v>213</v>
      </c>
      <c r="N6016" s="3" t="str">
        <f t="shared" ref="N6016:N6017" si="175">J6016</f>
        <v>[&lt;30 Lacs -50 Lacs]</v>
      </c>
      <c r="O6016" s="3" t="s">
        <v>17</v>
      </c>
      <c r="P6016" s="3" t="s">
        <v>47297</v>
      </c>
      <c r="Q6016" s="3" t="s">
        <v>42</v>
      </c>
      <c r="R6016" s="3" t="s">
        <v>47297</v>
      </c>
      <c r="S6016" s="3" t="s">
        <v>27</v>
      </c>
      <c r="T6016" s="3" t="s">
        <v>47297</v>
      </c>
      <c r="U6016" s="3" t="s">
        <v>117</v>
      </c>
      <c r="V6016" s="3" t="s">
        <v>47297</v>
      </c>
      <c r="W6016" s="3" t="s">
        <v>178</v>
      </c>
      <c r="X6016" s="3" t="s">
        <v>47297</v>
      </c>
      <c r="Y6016" s="3" t="s">
        <v>171</v>
      </c>
      <c r="Z6016" s="1" t="s">
        <v>47297</v>
      </c>
      <c r="AA6016" s="1" t="s">
        <v>16</v>
      </c>
      <c r="AB6016" s="3" t="s">
        <v>12</v>
      </c>
      <c r="AC6016" s="23" t="s">
        <v>37803</v>
      </c>
      <c r="AD6016" s="23" t="s">
        <v>43718</v>
      </c>
      <c r="AE6016" t="s">
        <v>35410</v>
      </c>
    </row>
    <row r="6017" spans="1:31" ht="14.25" customHeight="1">
      <c r="A6017" s="1">
        <v>6016</v>
      </c>
      <c r="B6017" s="9" t="s">
        <v>6</v>
      </c>
      <c r="C6017" s="1" t="s">
        <v>12242</v>
      </c>
      <c r="D6017" s="1" t="s">
        <v>12243</v>
      </c>
      <c r="E6017" s="1" t="s">
        <v>12244</v>
      </c>
      <c r="F6017" s="1" t="s">
        <v>26839</v>
      </c>
      <c r="G6017" s="14">
        <v>91944664444</v>
      </c>
      <c r="H6017" s="1" t="s">
        <v>37</v>
      </c>
      <c r="I6017" s="1" t="s">
        <v>41</v>
      </c>
      <c r="J6017" s="1" t="s">
        <v>47297</v>
      </c>
      <c r="K6017" s="3" t="s">
        <v>63</v>
      </c>
      <c r="L6017" s="1" t="s">
        <v>47325</v>
      </c>
      <c r="M6017" s="3" t="s">
        <v>213</v>
      </c>
      <c r="N6017" s="3" t="str">
        <f t="shared" si="175"/>
        <v>[&lt;30 Lacs -50 Lacs]</v>
      </c>
      <c r="O6017" s="3" t="s">
        <v>17</v>
      </c>
      <c r="P6017" s="3" t="s">
        <v>47297</v>
      </c>
      <c r="Q6017" s="3" t="s">
        <v>42</v>
      </c>
      <c r="R6017" s="3" t="s">
        <v>47297</v>
      </c>
      <c r="S6017" s="3" t="s">
        <v>27</v>
      </c>
      <c r="T6017" s="3" t="s">
        <v>47297</v>
      </c>
      <c r="U6017" s="3" t="s">
        <v>117</v>
      </c>
      <c r="V6017" s="3" t="s">
        <v>47297</v>
      </c>
      <c r="W6017" s="3" t="s">
        <v>178</v>
      </c>
      <c r="X6017" s="3" t="s">
        <v>47297</v>
      </c>
      <c r="Y6017" s="3" t="s">
        <v>171</v>
      </c>
      <c r="Z6017" s="1" t="s">
        <v>47297</v>
      </c>
      <c r="AA6017" s="1" t="s">
        <v>16</v>
      </c>
      <c r="AB6017" s="3" t="s">
        <v>12</v>
      </c>
      <c r="AC6017" s="23" t="s">
        <v>37803</v>
      </c>
      <c r="AD6017" s="23" t="s">
        <v>43719</v>
      </c>
      <c r="AE6017" t="s">
        <v>35409</v>
      </c>
    </row>
    <row r="6018" spans="1:31" ht="14.25" customHeight="1">
      <c r="A6018" s="1">
        <v>6017</v>
      </c>
      <c r="B6018" s="1" t="s">
        <v>10396</v>
      </c>
      <c r="C6018" s="1" t="s">
        <v>12248</v>
      </c>
      <c r="D6018" s="1" t="s">
        <v>4123</v>
      </c>
      <c r="E6018" s="1" t="s">
        <v>40</v>
      </c>
      <c r="F6018" s="1" t="s">
        <v>26841</v>
      </c>
      <c r="G6018" s="14">
        <v>919909919144</v>
      </c>
      <c r="H6018" s="1" t="s">
        <v>20</v>
      </c>
      <c r="I6018" s="1" t="s">
        <v>107</v>
      </c>
      <c r="J6018" s="1" t="s">
        <v>47297</v>
      </c>
      <c r="K6018" s="3" t="s">
        <v>17</v>
      </c>
      <c r="L6018" s="1" t="s">
        <v>47325</v>
      </c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1"/>
      <c r="AA6018" s="1" t="s">
        <v>16</v>
      </c>
      <c r="AB6018" s="3" t="s">
        <v>12</v>
      </c>
      <c r="AC6018" s="23" t="s">
        <v>37803</v>
      </c>
      <c r="AD6018" s="23" t="s">
        <v>43720</v>
      </c>
      <c r="AE6018" t="s">
        <v>35399</v>
      </c>
    </row>
    <row r="6019" spans="1:31" ht="14.25" customHeight="1">
      <c r="A6019" s="1">
        <v>6018</v>
      </c>
      <c r="B6019" s="1" t="s">
        <v>10396</v>
      </c>
      <c r="C6019" s="1" t="s">
        <v>12258</v>
      </c>
      <c r="D6019" s="1" t="s">
        <v>12259</v>
      </c>
      <c r="E6019" s="1" t="s">
        <v>1219</v>
      </c>
      <c r="F6019" s="1" t="s">
        <v>26848</v>
      </c>
      <c r="G6019" s="14">
        <v>91909964609</v>
      </c>
      <c r="H6019" s="1" t="s">
        <v>20</v>
      </c>
      <c r="I6019" s="1" t="s">
        <v>9</v>
      </c>
      <c r="J6019" s="1" t="s">
        <v>47297</v>
      </c>
      <c r="K6019" s="3" t="s">
        <v>63</v>
      </c>
      <c r="L6019" s="1" t="s">
        <v>47325</v>
      </c>
      <c r="M6019" s="3" t="s">
        <v>213</v>
      </c>
      <c r="N6019" s="3" t="str">
        <f>J6019</f>
        <v>[&lt;30 Lacs -50 Lacs]</v>
      </c>
      <c r="O6019" s="3" t="s">
        <v>17</v>
      </c>
      <c r="P6019" s="3" t="s">
        <v>47297</v>
      </c>
      <c r="Q6019" s="3" t="s">
        <v>42</v>
      </c>
      <c r="R6019" s="3" t="s">
        <v>47297</v>
      </c>
      <c r="S6019" s="3" t="s">
        <v>27</v>
      </c>
      <c r="T6019" s="3" t="s">
        <v>47297</v>
      </c>
      <c r="U6019" s="3" t="s">
        <v>117</v>
      </c>
      <c r="V6019" s="3" t="s">
        <v>47297</v>
      </c>
      <c r="W6019" s="3" t="s">
        <v>178</v>
      </c>
      <c r="X6019" s="3" t="s">
        <v>47297</v>
      </c>
      <c r="Y6019" s="3" t="s">
        <v>171</v>
      </c>
      <c r="Z6019" s="1" t="s">
        <v>47297</v>
      </c>
      <c r="AA6019" s="1" t="s">
        <v>16</v>
      </c>
      <c r="AB6019" s="3" t="s">
        <v>12</v>
      </c>
      <c r="AC6019" s="23" t="s">
        <v>37803</v>
      </c>
      <c r="AD6019" s="23" t="s">
        <v>43721</v>
      </c>
      <c r="AE6019" t="s">
        <v>35409</v>
      </c>
    </row>
    <row r="6020" spans="1:31" ht="14.25" customHeight="1">
      <c r="A6020" s="1">
        <v>6019</v>
      </c>
      <c r="B6020" s="1" t="s">
        <v>10396</v>
      </c>
      <c r="C6020" s="1" t="s">
        <v>12260</v>
      </c>
      <c r="D6020" s="1" t="s">
        <v>12261</v>
      </c>
      <c r="E6020" s="1" t="s">
        <v>12262</v>
      </c>
      <c r="F6020" s="1" t="s">
        <v>34553</v>
      </c>
      <c r="G6020" s="14">
        <v>91499969140</v>
      </c>
      <c r="H6020" s="1" t="s">
        <v>20</v>
      </c>
      <c r="I6020" s="1" t="s">
        <v>9</v>
      </c>
      <c r="J6020" s="1" t="s">
        <v>47297</v>
      </c>
      <c r="K6020" s="3" t="s">
        <v>17</v>
      </c>
      <c r="L6020" s="1" t="s">
        <v>47325</v>
      </c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1"/>
      <c r="AA6020" s="1" t="s">
        <v>16</v>
      </c>
      <c r="AB6020" s="3" t="s">
        <v>12</v>
      </c>
      <c r="AC6020" s="23" t="s">
        <v>37803</v>
      </c>
      <c r="AD6020" s="23" t="s">
        <v>43722</v>
      </c>
      <c r="AE6020" t="s">
        <v>35409</v>
      </c>
    </row>
    <row r="6021" spans="1:31" ht="14.25" customHeight="1">
      <c r="A6021" s="1">
        <v>6020</v>
      </c>
      <c r="B6021" s="1" t="s">
        <v>10396</v>
      </c>
      <c r="C6021" s="1" t="s">
        <v>12267</v>
      </c>
      <c r="D6021" s="1" t="s">
        <v>1775</v>
      </c>
      <c r="E6021" s="1" t="s">
        <v>40</v>
      </c>
      <c r="F6021" s="1" t="s">
        <v>26851</v>
      </c>
      <c r="G6021" s="14">
        <v>91914641099</v>
      </c>
      <c r="H6021" s="1" t="s">
        <v>20</v>
      </c>
      <c r="I6021" s="1" t="s">
        <v>62</v>
      </c>
      <c r="J6021" s="1" t="s">
        <v>47297</v>
      </c>
      <c r="K6021" s="3" t="s">
        <v>42</v>
      </c>
      <c r="L6021" s="1" t="s">
        <v>47325</v>
      </c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1"/>
      <c r="AA6021" s="1" t="s">
        <v>16</v>
      </c>
      <c r="AB6021" s="3" t="s">
        <v>12</v>
      </c>
      <c r="AC6021" s="23" t="s">
        <v>37803</v>
      </c>
      <c r="AD6021" s="23" t="s">
        <v>43723</v>
      </c>
      <c r="AE6021" t="s">
        <v>35409</v>
      </c>
    </row>
    <row r="6022" spans="1:31" ht="14.25" customHeight="1">
      <c r="A6022" s="1">
        <v>6021</v>
      </c>
      <c r="B6022" s="1" t="s">
        <v>10396</v>
      </c>
      <c r="C6022" s="1" t="s">
        <v>12275</v>
      </c>
      <c r="D6022" s="1" t="s">
        <v>12311</v>
      </c>
      <c r="E6022" s="1" t="s">
        <v>40</v>
      </c>
      <c r="F6022" s="1" t="s">
        <v>26857</v>
      </c>
      <c r="G6022" s="14">
        <v>91949444449</v>
      </c>
      <c r="H6022" s="1" t="s">
        <v>20</v>
      </c>
      <c r="I6022" s="1" t="s">
        <v>41</v>
      </c>
      <c r="J6022" s="1" t="s">
        <v>47297</v>
      </c>
      <c r="K6022" s="3" t="s">
        <v>63</v>
      </c>
      <c r="L6022" s="1" t="s">
        <v>47325</v>
      </c>
      <c r="M6022" s="3" t="s">
        <v>213</v>
      </c>
      <c r="N6022" s="3" t="str">
        <f>J6022</f>
        <v>[&lt;30 Lacs -50 Lacs]</v>
      </c>
      <c r="O6022" s="3" t="s">
        <v>17</v>
      </c>
      <c r="P6022" s="3" t="s">
        <v>47297</v>
      </c>
      <c r="Q6022" s="3" t="s">
        <v>42</v>
      </c>
      <c r="R6022" s="3" t="s">
        <v>47297</v>
      </c>
      <c r="S6022" s="3" t="s">
        <v>27</v>
      </c>
      <c r="T6022" s="3" t="s">
        <v>47297</v>
      </c>
      <c r="U6022" s="3" t="s">
        <v>117</v>
      </c>
      <c r="V6022" s="3" t="s">
        <v>47297</v>
      </c>
      <c r="W6022" s="3" t="s">
        <v>178</v>
      </c>
      <c r="X6022" s="3" t="s">
        <v>47297</v>
      </c>
      <c r="Y6022" s="3" t="s">
        <v>171</v>
      </c>
      <c r="Z6022" s="1" t="s">
        <v>47297</v>
      </c>
      <c r="AA6022" s="1" t="s">
        <v>16</v>
      </c>
      <c r="AB6022" s="3" t="s">
        <v>12</v>
      </c>
      <c r="AC6022" s="23" t="s">
        <v>37803</v>
      </c>
      <c r="AD6022" s="23" t="s">
        <v>43724</v>
      </c>
      <c r="AE6022" t="s">
        <v>35394</v>
      </c>
    </row>
    <row r="6023" spans="1:31" ht="14.25" customHeight="1">
      <c r="A6023" s="1">
        <v>6022</v>
      </c>
      <c r="B6023" s="1" t="s">
        <v>10396</v>
      </c>
      <c r="C6023" s="1" t="s">
        <v>12278</v>
      </c>
      <c r="D6023" s="1" t="s">
        <v>2266</v>
      </c>
      <c r="E6023" s="1" t="s">
        <v>7475</v>
      </c>
      <c r="F6023" s="1" t="s">
        <v>26860</v>
      </c>
      <c r="G6023" s="14">
        <v>91964694449</v>
      </c>
      <c r="H6023" s="1" t="s">
        <v>8</v>
      </c>
      <c r="I6023" s="1" t="s">
        <v>41</v>
      </c>
      <c r="J6023" s="1" t="s">
        <v>47297</v>
      </c>
      <c r="K6023" s="3" t="s">
        <v>17</v>
      </c>
      <c r="L6023" s="1" t="s">
        <v>47325</v>
      </c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1"/>
      <c r="AA6023" s="1" t="s">
        <v>16</v>
      </c>
      <c r="AB6023" s="3" t="s">
        <v>12</v>
      </c>
      <c r="AC6023" s="23" t="s">
        <v>37803</v>
      </c>
      <c r="AD6023" s="23" t="s">
        <v>43725</v>
      </c>
      <c r="AE6023" t="s">
        <v>35409</v>
      </c>
    </row>
    <row r="6024" spans="1:31" ht="14.25" customHeight="1">
      <c r="A6024" s="1">
        <v>6023</v>
      </c>
      <c r="B6024" s="9" t="s">
        <v>6</v>
      </c>
      <c r="C6024" s="1" t="s">
        <v>12285</v>
      </c>
      <c r="D6024" s="1" t="s">
        <v>12286</v>
      </c>
      <c r="E6024" s="1" t="s">
        <v>2030</v>
      </c>
      <c r="F6024" s="1" t="s">
        <v>26865</v>
      </c>
      <c r="G6024" s="14">
        <v>914466444461</v>
      </c>
      <c r="H6024" s="1" t="s">
        <v>20</v>
      </c>
      <c r="I6024" s="1" t="s">
        <v>41</v>
      </c>
      <c r="J6024" s="1" t="s">
        <v>47297</v>
      </c>
      <c r="K6024" s="3" t="s">
        <v>63</v>
      </c>
      <c r="L6024" s="1" t="s">
        <v>47325</v>
      </c>
      <c r="M6024" s="3" t="s">
        <v>213</v>
      </c>
      <c r="N6024" s="3" t="str">
        <f>J6024</f>
        <v>[&lt;30 Lacs -50 Lacs]</v>
      </c>
      <c r="O6024" s="3" t="s">
        <v>17</v>
      </c>
      <c r="P6024" s="3" t="s">
        <v>47297</v>
      </c>
      <c r="Q6024" s="3" t="s">
        <v>42</v>
      </c>
      <c r="R6024" s="3" t="s">
        <v>47297</v>
      </c>
      <c r="S6024" s="3" t="s">
        <v>27</v>
      </c>
      <c r="T6024" s="3" t="s">
        <v>47297</v>
      </c>
      <c r="U6024" s="3" t="s">
        <v>117</v>
      </c>
      <c r="V6024" s="3" t="s">
        <v>47297</v>
      </c>
      <c r="W6024" s="3" t="s">
        <v>178</v>
      </c>
      <c r="X6024" s="3" t="s">
        <v>47297</v>
      </c>
      <c r="Y6024" s="3" t="s">
        <v>171</v>
      </c>
      <c r="Z6024" s="1" t="s">
        <v>47297</v>
      </c>
      <c r="AA6024" s="1" t="s">
        <v>16</v>
      </c>
      <c r="AB6024" s="3" t="s">
        <v>12</v>
      </c>
      <c r="AC6024" s="23" t="s">
        <v>37803</v>
      </c>
      <c r="AD6024" s="23" t="s">
        <v>43726</v>
      </c>
      <c r="AE6024" t="s">
        <v>35394</v>
      </c>
    </row>
    <row r="6025" spans="1:31" ht="14.25" customHeight="1">
      <c r="A6025" s="1">
        <v>6024</v>
      </c>
      <c r="B6025" s="9" t="s">
        <v>6</v>
      </c>
      <c r="C6025" s="1" t="s">
        <v>12304</v>
      </c>
      <c r="D6025" s="1" t="s">
        <v>12305</v>
      </c>
      <c r="E6025" s="1" t="s">
        <v>12306</v>
      </c>
      <c r="F6025" s="1" t="s">
        <v>26872</v>
      </c>
      <c r="G6025" s="14">
        <v>9194499094</v>
      </c>
      <c r="H6025" s="1" t="s">
        <v>8</v>
      </c>
      <c r="I6025" s="1" t="s">
        <v>9</v>
      </c>
      <c r="J6025" s="1" t="s">
        <v>47297</v>
      </c>
      <c r="K6025" s="3" t="s">
        <v>17</v>
      </c>
      <c r="L6025" s="1" t="s">
        <v>47325</v>
      </c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1"/>
      <c r="AA6025" s="1" t="s">
        <v>11</v>
      </c>
      <c r="AB6025" s="3" t="s">
        <v>538</v>
      </c>
      <c r="AC6025" s="23" t="s">
        <v>37803</v>
      </c>
      <c r="AD6025" s="23" t="s">
        <v>43727</v>
      </c>
      <c r="AE6025" t="s">
        <v>35409</v>
      </c>
    </row>
    <row r="6026" spans="1:31" ht="14.25" customHeight="1">
      <c r="A6026" s="1">
        <v>6025</v>
      </c>
      <c r="B6026" s="1" t="s">
        <v>10396</v>
      </c>
      <c r="C6026" s="1" t="s">
        <v>12309</v>
      </c>
      <c r="D6026" s="1" t="s">
        <v>494</v>
      </c>
      <c r="E6026" s="1" t="s">
        <v>4762</v>
      </c>
      <c r="F6026" s="1" t="s">
        <v>26873</v>
      </c>
      <c r="G6026" s="14">
        <v>919644464499</v>
      </c>
      <c r="H6026" s="1" t="s">
        <v>8</v>
      </c>
      <c r="I6026" s="1" t="s">
        <v>62</v>
      </c>
      <c r="J6026" s="1" t="s">
        <v>47297</v>
      </c>
      <c r="K6026" s="3" t="s">
        <v>17</v>
      </c>
      <c r="L6026" s="1" t="s">
        <v>47325</v>
      </c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1"/>
      <c r="AA6026" s="1" t="s">
        <v>16</v>
      </c>
      <c r="AB6026" s="3" t="s">
        <v>12</v>
      </c>
      <c r="AC6026" s="23" t="s">
        <v>37803</v>
      </c>
      <c r="AD6026" s="23" t="s">
        <v>43728</v>
      </c>
      <c r="AE6026" t="s">
        <v>35394</v>
      </c>
    </row>
    <row r="6027" spans="1:31" ht="14.25" customHeight="1">
      <c r="A6027" s="1">
        <v>6026</v>
      </c>
      <c r="B6027" s="1" t="s">
        <v>10396</v>
      </c>
      <c r="C6027" s="1" t="s">
        <v>12330</v>
      </c>
      <c r="D6027" s="1" t="s">
        <v>12331</v>
      </c>
      <c r="E6027" s="1" t="s">
        <v>139</v>
      </c>
      <c r="F6027" s="1" t="s">
        <v>26888</v>
      </c>
      <c r="G6027" s="14">
        <v>919146490</v>
      </c>
      <c r="H6027" s="1" t="s">
        <v>20</v>
      </c>
      <c r="I6027" s="1" t="s">
        <v>41</v>
      </c>
      <c r="J6027" s="1" t="s">
        <v>47297</v>
      </c>
      <c r="K6027" s="3" t="s">
        <v>17</v>
      </c>
      <c r="L6027" s="1" t="s">
        <v>47325</v>
      </c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1"/>
      <c r="AA6027" s="1" t="s">
        <v>16</v>
      </c>
      <c r="AB6027" s="3" t="s">
        <v>12</v>
      </c>
      <c r="AC6027" s="23" t="s">
        <v>37803</v>
      </c>
      <c r="AD6027" s="23" t="s">
        <v>43729</v>
      </c>
      <c r="AE6027" t="s">
        <v>35410</v>
      </c>
    </row>
    <row r="6028" spans="1:31" ht="14.25" customHeight="1">
      <c r="A6028" s="1">
        <v>6027</v>
      </c>
      <c r="B6028" s="1" t="s">
        <v>10396</v>
      </c>
      <c r="C6028" s="1" t="s">
        <v>12340</v>
      </c>
      <c r="D6028" s="1" t="s">
        <v>18675</v>
      </c>
      <c r="E6028" s="1" t="s">
        <v>824</v>
      </c>
      <c r="F6028" s="1" t="s">
        <v>32429</v>
      </c>
      <c r="G6028" s="14">
        <v>9149661606</v>
      </c>
      <c r="H6028" s="1" t="s">
        <v>20</v>
      </c>
      <c r="I6028" s="1" t="s">
        <v>41</v>
      </c>
      <c r="J6028" s="1" t="s">
        <v>47297</v>
      </c>
      <c r="K6028" s="3" t="s">
        <v>17</v>
      </c>
      <c r="L6028" s="1" t="s">
        <v>47325</v>
      </c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1"/>
      <c r="AA6028" s="1" t="s">
        <v>16</v>
      </c>
      <c r="AB6028" s="3" t="s">
        <v>12</v>
      </c>
      <c r="AC6028" s="23" t="s">
        <v>37803</v>
      </c>
      <c r="AD6028" s="23" t="s">
        <v>43730</v>
      </c>
      <c r="AE6028" t="s">
        <v>35409</v>
      </c>
    </row>
    <row r="6029" spans="1:31" ht="14.25" customHeight="1">
      <c r="A6029" s="1">
        <v>6028</v>
      </c>
      <c r="B6029" s="1" t="s">
        <v>10396</v>
      </c>
      <c r="C6029" s="1" t="s">
        <v>12399</v>
      </c>
      <c r="D6029" s="1" t="s">
        <v>967</v>
      </c>
      <c r="E6029" s="1" t="s">
        <v>1514</v>
      </c>
      <c r="F6029" s="1" t="s">
        <v>26925</v>
      </c>
      <c r="G6029" s="14">
        <v>919444449696</v>
      </c>
      <c r="H6029" s="1" t="s">
        <v>8</v>
      </c>
      <c r="I6029" s="1" t="s">
        <v>9</v>
      </c>
      <c r="J6029" s="1" t="s">
        <v>47297</v>
      </c>
      <c r="K6029" s="3" t="s">
        <v>17</v>
      </c>
      <c r="L6029" s="1" t="s">
        <v>47325</v>
      </c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1"/>
      <c r="AA6029" s="1" t="s">
        <v>16</v>
      </c>
      <c r="AB6029" s="3" t="s">
        <v>12</v>
      </c>
      <c r="AC6029" s="23" t="s">
        <v>37803</v>
      </c>
      <c r="AD6029" s="23" t="s">
        <v>43731</v>
      </c>
      <c r="AE6029" t="s">
        <v>35409</v>
      </c>
    </row>
    <row r="6030" spans="1:31" ht="14.25" customHeight="1">
      <c r="A6030" s="1">
        <v>6029</v>
      </c>
      <c r="B6030" s="9" t="s">
        <v>6</v>
      </c>
      <c r="C6030" s="1" t="s">
        <v>12400</v>
      </c>
      <c r="D6030" s="1" t="s">
        <v>841</v>
      </c>
      <c r="E6030" s="1" t="s">
        <v>774</v>
      </c>
      <c r="F6030" s="1" t="s">
        <v>26926</v>
      </c>
      <c r="G6030" s="14">
        <v>919664499114</v>
      </c>
      <c r="H6030" s="1" t="s">
        <v>8</v>
      </c>
      <c r="I6030" s="1" t="s">
        <v>41</v>
      </c>
      <c r="J6030" s="1" t="s">
        <v>47297</v>
      </c>
      <c r="K6030" s="3" t="s">
        <v>17</v>
      </c>
      <c r="L6030" s="1" t="s">
        <v>47325</v>
      </c>
      <c r="M6030" s="3" t="s">
        <v>171</v>
      </c>
      <c r="N6030" s="3" t="str">
        <f t="shared" ref="N6030:N6032" si="176">J6030</f>
        <v>[&lt;30 Lacs -50 Lacs]</v>
      </c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1"/>
      <c r="AA6030" s="1" t="s">
        <v>16</v>
      </c>
      <c r="AB6030" s="3" t="s">
        <v>12</v>
      </c>
      <c r="AC6030" s="23" t="s">
        <v>37803</v>
      </c>
      <c r="AD6030" s="23" t="s">
        <v>43731</v>
      </c>
      <c r="AE6030" t="s">
        <v>35399</v>
      </c>
    </row>
    <row r="6031" spans="1:31" ht="14.25" customHeight="1">
      <c r="A6031" s="1">
        <v>6030</v>
      </c>
      <c r="B6031" s="9" t="s">
        <v>6</v>
      </c>
      <c r="C6031" s="1" t="s">
        <v>12407</v>
      </c>
      <c r="D6031" s="1" t="s">
        <v>1263</v>
      </c>
      <c r="E6031" s="1" t="s">
        <v>746</v>
      </c>
      <c r="F6031" s="1" t="s">
        <v>26930</v>
      </c>
      <c r="G6031" s="14">
        <v>914069946</v>
      </c>
      <c r="H6031" s="1" t="s">
        <v>15</v>
      </c>
      <c r="I6031" s="1" t="s">
        <v>41</v>
      </c>
      <c r="J6031" s="1" t="s">
        <v>47297</v>
      </c>
      <c r="K6031" s="3" t="s">
        <v>17</v>
      </c>
      <c r="L6031" s="1" t="s">
        <v>47325</v>
      </c>
      <c r="M6031" s="4" t="s">
        <v>42</v>
      </c>
      <c r="N6031" s="3" t="str">
        <f t="shared" si="176"/>
        <v>[&lt;30 Lacs -50 Lacs]</v>
      </c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1"/>
      <c r="AA6031" s="1" t="s">
        <v>16</v>
      </c>
      <c r="AB6031" s="3" t="s">
        <v>12</v>
      </c>
      <c r="AC6031" s="23" t="s">
        <v>37803</v>
      </c>
      <c r="AD6031" s="23" t="s">
        <v>43732</v>
      </c>
      <c r="AE6031" t="s">
        <v>35399</v>
      </c>
    </row>
    <row r="6032" spans="1:31" ht="14.25" customHeight="1">
      <c r="A6032" s="1">
        <v>6031</v>
      </c>
      <c r="B6032" s="9" t="s">
        <v>6</v>
      </c>
      <c r="C6032" s="1" t="s">
        <v>12413</v>
      </c>
      <c r="D6032" s="1" t="s">
        <v>386</v>
      </c>
      <c r="E6032" s="1" t="s">
        <v>4290</v>
      </c>
      <c r="F6032" s="1" t="s">
        <v>26934</v>
      </c>
      <c r="G6032" s="14">
        <v>91444900699</v>
      </c>
      <c r="H6032" s="1" t="s">
        <v>132</v>
      </c>
      <c r="I6032" s="1" t="s">
        <v>41</v>
      </c>
      <c r="J6032" s="1" t="s">
        <v>47297</v>
      </c>
      <c r="K6032" s="3" t="s">
        <v>17</v>
      </c>
      <c r="L6032" s="1" t="s">
        <v>47325</v>
      </c>
      <c r="M6032" s="4" t="s">
        <v>42</v>
      </c>
      <c r="N6032" s="3" t="str">
        <f t="shared" si="176"/>
        <v>[&lt;30 Lacs -50 Lacs]</v>
      </c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1"/>
      <c r="AA6032" s="1" t="s">
        <v>16</v>
      </c>
      <c r="AB6032" s="3" t="s">
        <v>12</v>
      </c>
      <c r="AC6032" s="23" t="s">
        <v>37803</v>
      </c>
      <c r="AD6032" s="23" t="s">
        <v>43733</v>
      </c>
      <c r="AE6032" t="s">
        <v>35410</v>
      </c>
    </row>
    <row r="6033" spans="1:31" ht="14.25" customHeight="1">
      <c r="A6033" s="1">
        <v>6032</v>
      </c>
      <c r="B6033" s="1" t="s">
        <v>10396</v>
      </c>
      <c r="C6033" s="1" t="s">
        <v>12429</v>
      </c>
      <c r="D6033" s="1" t="s">
        <v>841</v>
      </c>
      <c r="E6033" s="1" t="s">
        <v>40</v>
      </c>
      <c r="F6033" s="1" t="s">
        <v>26941</v>
      </c>
      <c r="G6033" s="14">
        <v>919404494499</v>
      </c>
      <c r="H6033" s="1" t="s">
        <v>15</v>
      </c>
      <c r="I6033" s="1" t="s">
        <v>9</v>
      </c>
      <c r="J6033" s="1" t="s">
        <v>47297</v>
      </c>
      <c r="K6033" s="3" t="s">
        <v>42</v>
      </c>
      <c r="L6033" s="1" t="s">
        <v>47325</v>
      </c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1"/>
      <c r="AA6033" s="1" t="s">
        <v>16</v>
      </c>
      <c r="AB6033" s="3" t="s">
        <v>12</v>
      </c>
      <c r="AC6033" s="23" t="s">
        <v>37803</v>
      </c>
      <c r="AD6033" s="23" t="s">
        <v>43734</v>
      </c>
      <c r="AE6033" t="s">
        <v>35409</v>
      </c>
    </row>
    <row r="6034" spans="1:31" ht="14.25" customHeight="1">
      <c r="A6034" s="1">
        <v>6033</v>
      </c>
      <c r="B6034" s="1" t="s">
        <v>10396</v>
      </c>
      <c r="C6034" s="1" t="s">
        <v>12438</v>
      </c>
      <c r="D6034" s="1" t="s">
        <v>35792</v>
      </c>
      <c r="E6034" s="1" t="s">
        <v>36926</v>
      </c>
      <c r="F6034" s="1" t="s">
        <v>32439</v>
      </c>
      <c r="G6034" s="14">
        <v>919964901</v>
      </c>
      <c r="H6034" s="1" t="s">
        <v>20</v>
      </c>
      <c r="I6034" s="1" t="s">
        <v>41</v>
      </c>
      <c r="J6034" s="1" t="s">
        <v>47297</v>
      </c>
      <c r="K6034" s="3" t="s">
        <v>42</v>
      </c>
      <c r="L6034" s="1" t="s">
        <v>47325</v>
      </c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1"/>
      <c r="AA6034" s="1" t="s">
        <v>16</v>
      </c>
      <c r="AB6034" s="3" t="s">
        <v>12</v>
      </c>
      <c r="AC6034" s="23" t="s">
        <v>37803</v>
      </c>
      <c r="AD6034" s="23" t="s">
        <v>43735</v>
      </c>
      <c r="AE6034" t="s">
        <v>35409</v>
      </c>
    </row>
    <row r="6035" spans="1:31" ht="14.25" customHeight="1">
      <c r="A6035" s="1">
        <v>6034</v>
      </c>
      <c r="B6035" s="1" t="s">
        <v>10396</v>
      </c>
      <c r="C6035" s="1" t="s">
        <v>12439</v>
      </c>
      <c r="D6035" s="1" t="s">
        <v>5133</v>
      </c>
      <c r="E6035" s="1" t="s">
        <v>5667</v>
      </c>
      <c r="F6035" s="1" t="s">
        <v>26947</v>
      </c>
      <c r="G6035" s="14">
        <v>914440404060</v>
      </c>
      <c r="H6035" s="1" t="s">
        <v>20</v>
      </c>
      <c r="I6035" s="1" t="s">
        <v>62</v>
      </c>
      <c r="J6035" s="1" t="s">
        <v>47297</v>
      </c>
      <c r="K6035" s="3" t="s">
        <v>17</v>
      </c>
      <c r="L6035" s="1" t="s">
        <v>47325</v>
      </c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1"/>
      <c r="AA6035" s="1" t="s">
        <v>16</v>
      </c>
      <c r="AB6035" s="3" t="s">
        <v>12</v>
      </c>
      <c r="AC6035" s="23" t="s">
        <v>37803</v>
      </c>
      <c r="AD6035" s="23" t="s">
        <v>43736</v>
      </c>
      <c r="AE6035" t="s">
        <v>35394</v>
      </c>
    </row>
    <row r="6036" spans="1:31" ht="14.25" customHeight="1">
      <c r="A6036" s="1">
        <v>6035</v>
      </c>
      <c r="B6036" s="1" t="s">
        <v>10396</v>
      </c>
      <c r="C6036" s="1" t="s">
        <v>12442</v>
      </c>
      <c r="D6036" s="1" t="s">
        <v>3405</v>
      </c>
      <c r="E6036" s="1" t="s">
        <v>12443</v>
      </c>
      <c r="F6036" s="1" t="s">
        <v>32442</v>
      </c>
      <c r="G6036" s="14">
        <v>91414499166</v>
      </c>
      <c r="H6036" s="1" t="s">
        <v>8</v>
      </c>
      <c r="I6036" s="1" t="s">
        <v>41</v>
      </c>
      <c r="J6036" s="1" t="s">
        <v>47297</v>
      </c>
      <c r="K6036" s="3" t="s">
        <v>17</v>
      </c>
      <c r="L6036" s="1" t="s">
        <v>47325</v>
      </c>
      <c r="M6036" s="4" t="s">
        <v>42</v>
      </c>
      <c r="N6036" s="3" t="str">
        <f>J6036</f>
        <v>[&lt;30 Lacs -50 Lacs]</v>
      </c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1"/>
      <c r="AA6036" s="1" t="s">
        <v>16</v>
      </c>
      <c r="AB6036" s="3" t="s">
        <v>12</v>
      </c>
      <c r="AC6036" s="23" t="s">
        <v>37803</v>
      </c>
      <c r="AD6036" s="23" t="s">
        <v>43737</v>
      </c>
      <c r="AE6036" t="s">
        <v>35410</v>
      </c>
    </row>
    <row r="6037" spans="1:31" ht="14.25" customHeight="1">
      <c r="A6037" s="1">
        <v>6036</v>
      </c>
      <c r="B6037" s="9" t="s">
        <v>6</v>
      </c>
      <c r="C6037" s="1" t="s">
        <v>12459</v>
      </c>
      <c r="D6037" s="1" t="s">
        <v>11613</v>
      </c>
      <c r="E6037" s="1" t="s">
        <v>2137</v>
      </c>
      <c r="F6037" s="1" t="s">
        <v>26954</v>
      </c>
      <c r="G6037" s="14">
        <v>91944696644</v>
      </c>
      <c r="H6037" s="1" t="s">
        <v>8</v>
      </c>
      <c r="I6037" s="1" t="s">
        <v>9</v>
      </c>
      <c r="J6037" s="1" t="s">
        <v>47297</v>
      </c>
      <c r="K6037" s="3" t="s">
        <v>17</v>
      </c>
      <c r="L6037" s="1" t="s">
        <v>47325</v>
      </c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1"/>
      <c r="AA6037" s="1" t="s">
        <v>11</v>
      </c>
      <c r="AB6037" s="3" t="s">
        <v>13</v>
      </c>
      <c r="AC6037" s="23" t="s">
        <v>37803</v>
      </c>
      <c r="AD6037" s="23" t="s">
        <v>43738</v>
      </c>
      <c r="AE6037" t="s">
        <v>35409</v>
      </c>
    </row>
    <row r="6038" spans="1:31" ht="14.25" customHeight="1">
      <c r="A6038" s="1">
        <v>6037</v>
      </c>
      <c r="B6038" s="1" t="s">
        <v>10396</v>
      </c>
      <c r="C6038" s="1" t="s">
        <v>12477</v>
      </c>
      <c r="D6038" s="1" t="s">
        <v>2383</v>
      </c>
      <c r="E6038" s="1" t="s">
        <v>131</v>
      </c>
      <c r="F6038" s="1" t="s">
        <v>32446</v>
      </c>
      <c r="G6038" s="14">
        <v>91909966610</v>
      </c>
      <c r="H6038" s="1" t="s">
        <v>20</v>
      </c>
      <c r="I6038" s="1" t="s">
        <v>41</v>
      </c>
      <c r="J6038" s="1" t="s">
        <v>47297</v>
      </c>
      <c r="K6038" s="3" t="s">
        <v>17</v>
      </c>
      <c r="L6038" s="1" t="s">
        <v>47325</v>
      </c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1"/>
      <c r="AA6038" s="1" t="s">
        <v>16</v>
      </c>
      <c r="AB6038" s="3" t="s">
        <v>12</v>
      </c>
      <c r="AC6038" s="23" t="s">
        <v>37803</v>
      </c>
      <c r="AD6038" s="23" t="s">
        <v>43739</v>
      </c>
      <c r="AE6038" t="s">
        <v>35410</v>
      </c>
    </row>
    <row r="6039" spans="1:31" ht="14.25" customHeight="1">
      <c r="A6039" s="1">
        <v>6038</v>
      </c>
      <c r="B6039" s="1" t="s">
        <v>10396</v>
      </c>
      <c r="C6039" s="1" t="s">
        <v>12486</v>
      </c>
      <c r="D6039" s="1" t="s">
        <v>3252</v>
      </c>
      <c r="E6039" s="1" t="s">
        <v>2505</v>
      </c>
      <c r="F6039" s="1" t="s">
        <v>32449</v>
      </c>
      <c r="G6039" s="14">
        <v>91446660404</v>
      </c>
      <c r="H6039" s="1" t="s">
        <v>15</v>
      </c>
      <c r="I6039" s="1" t="s">
        <v>107</v>
      </c>
      <c r="J6039" s="1" t="s">
        <v>47297</v>
      </c>
      <c r="K6039" s="3" t="s">
        <v>17</v>
      </c>
      <c r="L6039" s="1" t="s">
        <v>47325</v>
      </c>
      <c r="M6039" s="4" t="s">
        <v>42</v>
      </c>
      <c r="N6039" s="3" t="str">
        <f>J6039</f>
        <v>[&lt;30 Lacs -50 Lacs]</v>
      </c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1"/>
      <c r="AA6039" s="1" t="s">
        <v>16</v>
      </c>
      <c r="AB6039" s="3" t="s">
        <v>12</v>
      </c>
      <c r="AC6039" s="23" t="s">
        <v>37803</v>
      </c>
      <c r="AD6039" s="23" t="s">
        <v>42885</v>
      </c>
      <c r="AE6039" t="s">
        <v>35410</v>
      </c>
    </row>
    <row r="6040" spans="1:31" ht="14.25" customHeight="1">
      <c r="A6040" s="1">
        <v>6039</v>
      </c>
      <c r="B6040" s="1" t="s">
        <v>10396</v>
      </c>
      <c r="C6040" s="1" t="s">
        <v>12492</v>
      </c>
      <c r="D6040" s="1" t="s">
        <v>12493</v>
      </c>
      <c r="E6040" s="1" t="s">
        <v>553</v>
      </c>
      <c r="F6040" s="1" t="s">
        <v>26969</v>
      </c>
      <c r="G6040" s="14">
        <v>914141040694</v>
      </c>
      <c r="H6040" s="1" t="s">
        <v>37</v>
      </c>
      <c r="I6040" s="1" t="s">
        <v>41</v>
      </c>
      <c r="J6040" s="1" t="s">
        <v>47297</v>
      </c>
      <c r="K6040" s="3" t="s">
        <v>17</v>
      </c>
      <c r="L6040" s="1" t="s">
        <v>47325</v>
      </c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1"/>
      <c r="AA6040" s="1" t="s">
        <v>16</v>
      </c>
      <c r="AB6040" s="3" t="s">
        <v>12</v>
      </c>
      <c r="AC6040" s="23" t="s">
        <v>37803</v>
      </c>
      <c r="AD6040" s="23" t="s">
        <v>43740</v>
      </c>
      <c r="AE6040" t="s">
        <v>35410</v>
      </c>
    </row>
    <row r="6041" spans="1:31" ht="14.25" customHeight="1">
      <c r="A6041" s="1">
        <v>6040</v>
      </c>
      <c r="B6041" s="1" t="s">
        <v>10396</v>
      </c>
      <c r="C6041" s="1" t="s">
        <v>12498</v>
      </c>
      <c r="D6041" s="1" t="s">
        <v>35793</v>
      </c>
      <c r="E6041" s="1" t="s">
        <v>36927</v>
      </c>
      <c r="F6041" s="1" t="s">
        <v>34568</v>
      </c>
      <c r="G6041" s="14">
        <v>91944616441</v>
      </c>
      <c r="H6041" s="1" t="s">
        <v>20</v>
      </c>
      <c r="I6041" s="1" t="s">
        <v>9</v>
      </c>
      <c r="J6041" s="1" t="s">
        <v>47297</v>
      </c>
      <c r="K6041" s="3" t="s">
        <v>42</v>
      </c>
      <c r="L6041" s="1" t="s">
        <v>47325</v>
      </c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1"/>
      <c r="AA6041" s="1" t="s">
        <v>16</v>
      </c>
      <c r="AB6041" s="3" t="s">
        <v>12</v>
      </c>
      <c r="AC6041" s="23" t="s">
        <v>37803</v>
      </c>
      <c r="AD6041" s="23" t="s">
        <v>43741</v>
      </c>
      <c r="AE6041" t="s">
        <v>35394</v>
      </c>
    </row>
    <row r="6042" spans="1:31" ht="14.25" customHeight="1">
      <c r="A6042" s="1">
        <v>6041</v>
      </c>
      <c r="B6042" s="1" t="s">
        <v>10396</v>
      </c>
      <c r="C6042" s="1" t="s">
        <v>12537</v>
      </c>
      <c r="D6042" s="1" t="s">
        <v>1025</v>
      </c>
      <c r="E6042" s="1" t="s">
        <v>36928</v>
      </c>
      <c r="F6042" s="1" t="s">
        <v>26984</v>
      </c>
      <c r="G6042" s="14">
        <v>919404446416</v>
      </c>
      <c r="H6042" s="1" t="s">
        <v>8</v>
      </c>
      <c r="I6042" s="1" t="s">
        <v>62</v>
      </c>
      <c r="J6042" s="1" t="s">
        <v>47297</v>
      </c>
      <c r="K6042" s="3" t="s">
        <v>17</v>
      </c>
      <c r="L6042" s="1" t="s">
        <v>47325</v>
      </c>
      <c r="M6042" s="4" t="s">
        <v>42</v>
      </c>
      <c r="N6042" s="3" t="str">
        <f>J6042</f>
        <v>[&lt;30 Lacs -50 Lacs]</v>
      </c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1"/>
      <c r="AA6042" s="1" t="s">
        <v>16</v>
      </c>
      <c r="AB6042" s="3" t="s">
        <v>12</v>
      </c>
      <c r="AC6042" s="23" t="s">
        <v>37803</v>
      </c>
      <c r="AD6042" s="23" t="s">
        <v>43742</v>
      </c>
      <c r="AE6042" t="s">
        <v>35399</v>
      </c>
    </row>
    <row r="6043" spans="1:31" ht="14.25" customHeight="1">
      <c r="A6043" s="1">
        <v>6042</v>
      </c>
      <c r="B6043" s="9" t="s">
        <v>6</v>
      </c>
      <c r="C6043" s="1" t="s">
        <v>12557</v>
      </c>
      <c r="D6043" s="1" t="s">
        <v>2671</v>
      </c>
      <c r="E6043" s="1" t="s">
        <v>5868</v>
      </c>
      <c r="F6043" s="1" t="s">
        <v>26990</v>
      </c>
      <c r="G6043" s="14">
        <v>9191991996</v>
      </c>
      <c r="H6043" s="1" t="s">
        <v>15</v>
      </c>
      <c r="I6043" s="1" t="s">
        <v>41</v>
      </c>
      <c r="J6043" s="1" t="s">
        <v>47297</v>
      </c>
      <c r="K6043" s="3" t="s">
        <v>17</v>
      </c>
      <c r="L6043" s="1" t="s">
        <v>47325</v>
      </c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1"/>
      <c r="AA6043" s="1" t="s">
        <v>16</v>
      </c>
      <c r="AB6043" s="3" t="s">
        <v>12</v>
      </c>
      <c r="AC6043" s="23" t="s">
        <v>37803</v>
      </c>
      <c r="AD6043" s="23" t="s">
        <v>43743</v>
      </c>
      <c r="AE6043" t="s">
        <v>35394</v>
      </c>
    </row>
    <row r="6044" spans="1:31" ht="14.25" customHeight="1">
      <c r="A6044" s="1">
        <v>6043</v>
      </c>
      <c r="B6044" s="1" t="s">
        <v>10396</v>
      </c>
      <c r="C6044" s="1" t="s">
        <v>12564</v>
      </c>
      <c r="D6044" s="1" t="s">
        <v>2162</v>
      </c>
      <c r="E6044" s="1" t="s">
        <v>362</v>
      </c>
      <c r="F6044" s="1" t="s">
        <v>26996</v>
      </c>
      <c r="G6044" s="14">
        <v>91914664164</v>
      </c>
      <c r="H6044" s="1" t="s">
        <v>8</v>
      </c>
      <c r="I6044" s="1" t="s">
        <v>41</v>
      </c>
      <c r="J6044" s="1" t="s">
        <v>47297</v>
      </c>
      <c r="K6044" s="3" t="s">
        <v>17</v>
      </c>
      <c r="L6044" s="1" t="s">
        <v>47325</v>
      </c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1"/>
      <c r="AA6044" s="1" t="s">
        <v>16</v>
      </c>
      <c r="AB6044" s="3" t="s">
        <v>12</v>
      </c>
      <c r="AC6044" s="23" t="s">
        <v>37803</v>
      </c>
      <c r="AD6044" s="23" t="s">
        <v>43744</v>
      </c>
      <c r="AE6044" t="s">
        <v>35410</v>
      </c>
    </row>
    <row r="6045" spans="1:31" ht="14.25" customHeight="1">
      <c r="A6045" s="1">
        <v>6044</v>
      </c>
      <c r="B6045" s="1" t="s">
        <v>10396</v>
      </c>
      <c r="C6045" s="1" t="s">
        <v>12573</v>
      </c>
      <c r="D6045" s="1" t="s">
        <v>1547</v>
      </c>
      <c r="E6045" s="1" t="s">
        <v>1311</v>
      </c>
      <c r="F6045" s="1" t="s">
        <v>27003</v>
      </c>
      <c r="G6045" s="14">
        <v>91964419469</v>
      </c>
      <c r="H6045" s="1" t="s">
        <v>20</v>
      </c>
      <c r="I6045" s="1" t="s">
        <v>62</v>
      </c>
      <c r="J6045" s="1" t="s">
        <v>47297</v>
      </c>
      <c r="K6045" s="3" t="s">
        <v>42</v>
      </c>
      <c r="L6045" s="1" t="s">
        <v>47325</v>
      </c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1"/>
      <c r="AA6045" s="1" t="s">
        <v>16</v>
      </c>
      <c r="AB6045" s="3" t="s">
        <v>12</v>
      </c>
      <c r="AC6045" s="23" t="s">
        <v>37803</v>
      </c>
      <c r="AD6045" s="23" t="s">
        <v>38614</v>
      </c>
      <c r="AE6045" t="s">
        <v>35399</v>
      </c>
    </row>
    <row r="6046" spans="1:31" ht="14.25" customHeight="1">
      <c r="A6046" s="1">
        <v>6045</v>
      </c>
      <c r="B6046" s="1" t="s">
        <v>10396</v>
      </c>
      <c r="C6046" s="1" t="s">
        <v>12579</v>
      </c>
      <c r="D6046" s="1" t="s">
        <v>432</v>
      </c>
      <c r="E6046" s="1" t="s">
        <v>8033</v>
      </c>
      <c r="F6046" s="1" t="s">
        <v>27007</v>
      </c>
      <c r="G6046" s="14">
        <v>919041496440</v>
      </c>
      <c r="H6046" s="1" t="s">
        <v>8</v>
      </c>
      <c r="I6046" s="1" t="s">
        <v>41</v>
      </c>
      <c r="J6046" s="1" t="s">
        <v>47297</v>
      </c>
      <c r="K6046" s="3" t="s">
        <v>17</v>
      </c>
      <c r="L6046" s="1" t="s">
        <v>47325</v>
      </c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1"/>
      <c r="AA6046" s="1" t="s">
        <v>16</v>
      </c>
      <c r="AB6046" s="3" t="s">
        <v>12</v>
      </c>
      <c r="AC6046" s="23" t="s">
        <v>37803</v>
      </c>
      <c r="AD6046" s="23" t="s">
        <v>43745</v>
      </c>
      <c r="AE6046" t="s">
        <v>35410</v>
      </c>
    </row>
    <row r="6047" spans="1:31" ht="14.25" customHeight="1">
      <c r="A6047" s="1">
        <v>6046</v>
      </c>
      <c r="B6047" s="1" t="s">
        <v>10396</v>
      </c>
      <c r="C6047" s="1" t="s">
        <v>12586</v>
      </c>
      <c r="D6047" s="1" t="s">
        <v>12587</v>
      </c>
      <c r="E6047" s="1" t="s">
        <v>40</v>
      </c>
      <c r="F6047" s="1" t="s">
        <v>27012</v>
      </c>
      <c r="G6047" s="14">
        <v>914449964691</v>
      </c>
      <c r="H6047" s="1" t="s">
        <v>8</v>
      </c>
      <c r="I6047" s="1" t="s">
        <v>62</v>
      </c>
      <c r="J6047" s="1" t="s">
        <v>47297</v>
      </c>
      <c r="K6047" s="3" t="s">
        <v>17</v>
      </c>
      <c r="L6047" s="1" t="s">
        <v>47325</v>
      </c>
      <c r="M6047" s="4" t="s">
        <v>42</v>
      </c>
      <c r="N6047" s="3" t="str">
        <f t="shared" ref="N6047:N6048" si="177">J6047</f>
        <v>[&lt;30 Lacs -50 Lacs]</v>
      </c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1"/>
      <c r="AA6047" s="1" t="s">
        <v>16</v>
      </c>
      <c r="AB6047" s="3" t="s">
        <v>12</v>
      </c>
      <c r="AC6047" s="23" t="s">
        <v>37803</v>
      </c>
      <c r="AD6047" s="23" t="s">
        <v>43746</v>
      </c>
      <c r="AE6047" t="s">
        <v>35410</v>
      </c>
    </row>
    <row r="6048" spans="1:31" ht="14.25" customHeight="1">
      <c r="A6048" s="1">
        <v>6047</v>
      </c>
      <c r="B6048" s="1" t="s">
        <v>10396</v>
      </c>
      <c r="C6048" s="1" t="s">
        <v>12594</v>
      </c>
      <c r="D6048" s="1" t="s">
        <v>3952</v>
      </c>
      <c r="E6048" s="1" t="s">
        <v>36929</v>
      </c>
      <c r="F6048" s="1" t="s">
        <v>27014</v>
      </c>
      <c r="G6048" s="14">
        <v>919404446</v>
      </c>
      <c r="H6048" s="1" t="s">
        <v>20</v>
      </c>
      <c r="I6048" s="1" t="s">
        <v>41</v>
      </c>
      <c r="J6048" s="1" t="s">
        <v>47297</v>
      </c>
      <c r="K6048" s="3" t="s">
        <v>213</v>
      </c>
      <c r="L6048" s="1" t="s">
        <v>47325</v>
      </c>
      <c r="M6048" s="4" t="s">
        <v>17</v>
      </c>
      <c r="N6048" s="3" t="str">
        <f t="shared" si="177"/>
        <v>[&lt;30 Lacs -50 Lacs]</v>
      </c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1"/>
      <c r="AA6048" s="1" t="s">
        <v>16</v>
      </c>
      <c r="AB6048" s="3" t="s">
        <v>12</v>
      </c>
      <c r="AC6048" s="23" t="s">
        <v>37803</v>
      </c>
      <c r="AD6048" s="23" t="s">
        <v>43747</v>
      </c>
      <c r="AE6048" t="s">
        <v>35410</v>
      </c>
    </row>
    <row r="6049" spans="1:31" ht="14.25" customHeight="1">
      <c r="A6049" s="1">
        <v>6048</v>
      </c>
      <c r="B6049" s="1" t="s">
        <v>10396</v>
      </c>
      <c r="C6049" s="1" t="s">
        <v>12595</v>
      </c>
      <c r="D6049" s="1" t="s">
        <v>1250</v>
      </c>
      <c r="E6049" s="1" t="s">
        <v>3263</v>
      </c>
      <c r="F6049" s="1" t="s">
        <v>32463</v>
      </c>
      <c r="G6049" s="14">
        <v>91994004449</v>
      </c>
      <c r="H6049" s="1" t="s">
        <v>20</v>
      </c>
      <c r="I6049" s="1" t="s">
        <v>9</v>
      </c>
      <c r="J6049" s="1" t="s">
        <v>47297</v>
      </c>
      <c r="K6049" s="3" t="s">
        <v>17</v>
      </c>
      <c r="L6049" s="1" t="s">
        <v>47325</v>
      </c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1"/>
      <c r="AA6049" s="1" t="s">
        <v>11</v>
      </c>
      <c r="AB6049" s="3" t="s">
        <v>538</v>
      </c>
      <c r="AC6049" s="23" t="s">
        <v>37803</v>
      </c>
      <c r="AD6049" s="23" t="s">
        <v>43748</v>
      </c>
      <c r="AE6049" t="s">
        <v>35399</v>
      </c>
    </row>
    <row r="6050" spans="1:31" ht="14.25" customHeight="1">
      <c r="A6050" s="1">
        <v>6049</v>
      </c>
      <c r="B6050" s="1" t="s">
        <v>10396</v>
      </c>
      <c r="C6050" s="1" t="s">
        <v>12597</v>
      </c>
      <c r="D6050" s="1" t="s">
        <v>12598</v>
      </c>
      <c r="E6050" s="1" t="s">
        <v>139</v>
      </c>
      <c r="F6050" s="1" t="s">
        <v>12599</v>
      </c>
      <c r="G6050" s="14">
        <v>91949469699</v>
      </c>
      <c r="H6050" s="1" t="s">
        <v>8</v>
      </c>
      <c r="I6050" s="1" t="s">
        <v>41</v>
      </c>
      <c r="J6050" s="1" t="s">
        <v>47297</v>
      </c>
      <c r="K6050" s="3" t="s">
        <v>17</v>
      </c>
      <c r="L6050" s="1" t="s">
        <v>47325</v>
      </c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1"/>
      <c r="AA6050" s="1" t="s">
        <v>16</v>
      </c>
      <c r="AB6050" s="3" t="s">
        <v>12</v>
      </c>
      <c r="AC6050" s="23" t="s">
        <v>37803</v>
      </c>
      <c r="AD6050" s="23" t="s">
        <v>43749</v>
      </c>
      <c r="AE6050" t="s">
        <v>35399</v>
      </c>
    </row>
    <row r="6051" spans="1:31" ht="14.25" customHeight="1">
      <c r="A6051" s="1">
        <v>6050</v>
      </c>
      <c r="B6051" s="1" t="s">
        <v>10396</v>
      </c>
      <c r="C6051" s="1" t="s">
        <v>12601</v>
      </c>
      <c r="D6051" s="1" t="s">
        <v>911</v>
      </c>
      <c r="E6051" s="1" t="s">
        <v>4184</v>
      </c>
      <c r="F6051" s="1" t="s">
        <v>34574</v>
      </c>
      <c r="G6051" s="14">
        <v>91999146</v>
      </c>
      <c r="H6051" s="1" t="s">
        <v>8</v>
      </c>
      <c r="I6051" s="1" t="s">
        <v>41</v>
      </c>
      <c r="J6051" s="1" t="s">
        <v>47297</v>
      </c>
      <c r="K6051" s="3" t="s">
        <v>17</v>
      </c>
      <c r="L6051" s="1" t="s">
        <v>47325</v>
      </c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1"/>
      <c r="AA6051" s="1" t="s">
        <v>16</v>
      </c>
      <c r="AB6051" s="3" t="s">
        <v>12</v>
      </c>
      <c r="AC6051" s="23" t="s">
        <v>37803</v>
      </c>
      <c r="AD6051" s="23" t="s">
        <v>43750</v>
      </c>
      <c r="AE6051" t="s">
        <v>35394</v>
      </c>
    </row>
    <row r="6052" spans="1:31" ht="14.25" customHeight="1">
      <c r="A6052" s="1">
        <v>6051</v>
      </c>
      <c r="B6052" s="1" t="s">
        <v>10396</v>
      </c>
      <c r="C6052" s="1" t="s">
        <v>12603</v>
      </c>
      <c r="D6052" s="1" t="s">
        <v>48</v>
      </c>
      <c r="E6052" s="1" t="s">
        <v>6300</v>
      </c>
      <c r="F6052" s="1" t="s">
        <v>27018</v>
      </c>
      <c r="G6052" s="14">
        <v>9199404149</v>
      </c>
      <c r="H6052" s="1" t="s">
        <v>20</v>
      </c>
      <c r="I6052" s="1" t="s">
        <v>41</v>
      </c>
      <c r="J6052" s="1" t="s">
        <v>47297</v>
      </c>
      <c r="K6052" s="3" t="s">
        <v>17</v>
      </c>
      <c r="L6052" s="1" t="s">
        <v>47325</v>
      </c>
      <c r="M6052" s="4" t="s">
        <v>42</v>
      </c>
      <c r="N6052" s="3" t="str">
        <f>J6052</f>
        <v>[&lt;30 Lacs -50 Lacs]</v>
      </c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1"/>
      <c r="AA6052" s="1" t="s">
        <v>16</v>
      </c>
      <c r="AB6052" s="3" t="s">
        <v>12</v>
      </c>
      <c r="AC6052" s="23" t="s">
        <v>37803</v>
      </c>
      <c r="AD6052" s="23" t="s">
        <v>43751</v>
      </c>
      <c r="AE6052" t="s">
        <v>35394</v>
      </c>
    </row>
    <row r="6053" spans="1:31" ht="14.25" customHeight="1">
      <c r="A6053" s="1">
        <v>6052</v>
      </c>
      <c r="B6053" s="1" t="s">
        <v>10396</v>
      </c>
      <c r="C6053" s="1" t="s">
        <v>12604</v>
      </c>
      <c r="D6053" s="1" t="s">
        <v>230</v>
      </c>
      <c r="E6053" s="1" t="s">
        <v>724</v>
      </c>
      <c r="F6053" s="1" t="s">
        <v>27019</v>
      </c>
      <c r="G6053" s="14">
        <v>91440006606</v>
      </c>
      <c r="H6053" s="1" t="s">
        <v>20</v>
      </c>
      <c r="I6053" s="1" t="s">
        <v>41</v>
      </c>
      <c r="J6053" s="1" t="s">
        <v>47297</v>
      </c>
      <c r="K6053" s="3" t="s">
        <v>17</v>
      </c>
      <c r="L6053" s="1" t="s">
        <v>47325</v>
      </c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1"/>
      <c r="AA6053" s="1" t="s">
        <v>16</v>
      </c>
      <c r="AB6053" s="3" t="s">
        <v>12</v>
      </c>
      <c r="AC6053" s="23" t="s">
        <v>37803</v>
      </c>
      <c r="AD6053" s="23" t="s">
        <v>43752</v>
      </c>
      <c r="AE6053" t="s">
        <v>35410</v>
      </c>
    </row>
    <row r="6054" spans="1:31" ht="14.25" customHeight="1">
      <c r="A6054" s="1">
        <v>6053</v>
      </c>
      <c r="B6054" s="1" t="s">
        <v>10396</v>
      </c>
      <c r="C6054" s="1" t="s">
        <v>12609</v>
      </c>
      <c r="D6054" s="1" t="s">
        <v>2442</v>
      </c>
      <c r="E6054" s="1" t="s">
        <v>90</v>
      </c>
      <c r="F6054" s="1" t="s">
        <v>27022</v>
      </c>
      <c r="G6054" s="14">
        <v>91949009614</v>
      </c>
      <c r="H6054" s="1" t="s">
        <v>20</v>
      </c>
      <c r="I6054" s="1" t="s">
        <v>62</v>
      </c>
      <c r="J6054" s="1" t="s">
        <v>47297</v>
      </c>
      <c r="K6054" s="3" t="s">
        <v>42</v>
      </c>
      <c r="L6054" s="1" t="s">
        <v>47325</v>
      </c>
      <c r="M6054" s="3" t="s">
        <v>27</v>
      </c>
      <c r="N6054" s="3" t="str">
        <f t="shared" ref="N6054:N6056" si="178">J6054</f>
        <v>[&lt;30 Lacs -50 Lacs]</v>
      </c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1"/>
      <c r="AA6054" s="1" t="s">
        <v>16</v>
      </c>
      <c r="AB6054" s="3" t="s">
        <v>12</v>
      </c>
      <c r="AC6054" s="23" t="s">
        <v>37803</v>
      </c>
      <c r="AD6054" s="23" t="s">
        <v>43753</v>
      </c>
      <c r="AE6054" t="s">
        <v>35399</v>
      </c>
    </row>
    <row r="6055" spans="1:31" ht="14.25" customHeight="1">
      <c r="A6055" s="1">
        <v>6054</v>
      </c>
      <c r="B6055" s="1" t="s">
        <v>10396</v>
      </c>
      <c r="C6055" s="1" t="s">
        <v>12617</v>
      </c>
      <c r="D6055" s="1" t="s">
        <v>35794</v>
      </c>
      <c r="E6055" s="1" t="s">
        <v>36930</v>
      </c>
      <c r="F6055" s="1" t="s">
        <v>27027</v>
      </c>
      <c r="G6055" s="14">
        <v>91994449464</v>
      </c>
      <c r="H6055" s="1" t="s">
        <v>20</v>
      </c>
      <c r="I6055" s="1" t="s">
        <v>41</v>
      </c>
      <c r="J6055" s="1" t="s">
        <v>47297</v>
      </c>
      <c r="K6055" s="3" t="s">
        <v>17</v>
      </c>
      <c r="L6055" s="1" t="s">
        <v>47325</v>
      </c>
      <c r="M6055" s="4" t="s">
        <v>42</v>
      </c>
      <c r="N6055" s="3" t="str">
        <f t="shared" si="178"/>
        <v>[&lt;30 Lacs -50 Lacs]</v>
      </c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1"/>
      <c r="AA6055" s="1" t="s">
        <v>16</v>
      </c>
      <c r="AB6055" s="3" t="s">
        <v>12</v>
      </c>
      <c r="AC6055" s="23" t="s">
        <v>37803</v>
      </c>
      <c r="AD6055" s="23" t="s">
        <v>43754</v>
      </c>
      <c r="AE6055" t="s">
        <v>35409</v>
      </c>
    </row>
    <row r="6056" spans="1:31" ht="14.25" customHeight="1">
      <c r="A6056" s="1">
        <v>6055</v>
      </c>
      <c r="B6056" s="1" t="s">
        <v>10396</v>
      </c>
      <c r="C6056" s="1" t="s">
        <v>12620</v>
      </c>
      <c r="D6056" s="1" t="s">
        <v>230</v>
      </c>
      <c r="E6056" s="1" t="s">
        <v>558</v>
      </c>
      <c r="F6056" s="1" t="s">
        <v>27030</v>
      </c>
      <c r="G6056" s="14">
        <v>91944161494</v>
      </c>
      <c r="H6056" s="1" t="s">
        <v>20</v>
      </c>
      <c r="I6056" s="1" t="s">
        <v>62</v>
      </c>
      <c r="J6056" s="1" t="s">
        <v>47297</v>
      </c>
      <c r="K6056" s="3" t="s">
        <v>17</v>
      </c>
      <c r="L6056" s="1" t="s">
        <v>47325</v>
      </c>
      <c r="M6056" s="4" t="s">
        <v>42</v>
      </c>
      <c r="N6056" s="3" t="str">
        <f t="shared" si="178"/>
        <v>[&lt;30 Lacs -50 Lacs]</v>
      </c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1"/>
      <c r="AA6056" s="1" t="s">
        <v>16</v>
      </c>
      <c r="AB6056" s="3" t="s">
        <v>12</v>
      </c>
      <c r="AC6056" s="23" t="s">
        <v>37803</v>
      </c>
      <c r="AD6056" s="23" t="s">
        <v>43755</v>
      </c>
      <c r="AE6056" t="s">
        <v>35394</v>
      </c>
    </row>
    <row r="6057" spans="1:31" ht="14.25" customHeight="1">
      <c r="A6057" s="1">
        <v>6056</v>
      </c>
      <c r="B6057" s="1" t="s">
        <v>10396</v>
      </c>
      <c r="C6057" s="1" t="s">
        <v>12627</v>
      </c>
      <c r="D6057" s="1" t="s">
        <v>526</v>
      </c>
      <c r="E6057" s="1" t="s">
        <v>558</v>
      </c>
      <c r="F6057" s="1" t="s">
        <v>34576</v>
      </c>
      <c r="G6057" s="14">
        <v>914460694661</v>
      </c>
      <c r="H6057" s="1" t="s">
        <v>8</v>
      </c>
      <c r="I6057" s="1" t="s">
        <v>41</v>
      </c>
      <c r="J6057" s="1" t="s">
        <v>47297</v>
      </c>
      <c r="K6057" s="3" t="s">
        <v>17</v>
      </c>
      <c r="L6057" s="1" t="s">
        <v>47325</v>
      </c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1"/>
      <c r="AA6057" s="1" t="s">
        <v>16</v>
      </c>
      <c r="AB6057" s="3" t="s">
        <v>12</v>
      </c>
      <c r="AC6057" s="23" t="s">
        <v>37803</v>
      </c>
      <c r="AD6057" s="23" t="s">
        <v>43756</v>
      </c>
      <c r="AE6057" t="s">
        <v>35394</v>
      </c>
    </row>
    <row r="6058" spans="1:31" ht="14.25" customHeight="1">
      <c r="A6058" s="1">
        <v>6057</v>
      </c>
      <c r="B6058" s="1" t="s">
        <v>10396</v>
      </c>
      <c r="C6058" s="1" t="s">
        <v>12628</v>
      </c>
      <c r="D6058" s="1" t="s">
        <v>12629</v>
      </c>
      <c r="E6058" s="1" t="s">
        <v>723</v>
      </c>
      <c r="F6058" s="1" t="s">
        <v>27035</v>
      </c>
      <c r="G6058" s="14">
        <v>919444994694</v>
      </c>
      <c r="H6058" s="1" t="s">
        <v>20</v>
      </c>
      <c r="I6058" s="1" t="s">
        <v>9</v>
      </c>
      <c r="J6058" s="1" t="s">
        <v>47297</v>
      </c>
      <c r="K6058" s="3" t="s">
        <v>213</v>
      </c>
      <c r="L6058" s="1" t="s">
        <v>47325</v>
      </c>
      <c r="M6058" s="4" t="s">
        <v>17</v>
      </c>
      <c r="N6058" s="3" t="str">
        <f>J6058</f>
        <v>[&lt;30 Lacs -50 Lacs]</v>
      </c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1"/>
      <c r="AA6058" s="1" t="s">
        <v>16</v>
      </c>
      <c r="AB6058" s="3" t="s">
        <v>12</v>
      </c>
      <c r="AC6058" s="23" t="s">
        <v>37803</v>
      </c>
      <c r="AD6058" s="23" t="s">
        <v>43757</v>
      </c>
      <c r="AE6058" t="s">
        <v>35399</v>
      </c>
    </row>
    <row r="6059" spans="1:31" ht="14.25" customHeight="1">
      <c r="A6059" s="1">
        <v>6058</v>
      </c>
      <c r="B6059" s="1" t="s">
        <v>10396</v>
      </c>
      <c r="C6059" s="1" t="s">
        <v>12630</v>
      </c>
      <c r="D6059" s="1" t="s">
        <v>280</v>
      </c>
      <c r="E6059" s="1" t="s">
        <v>11129</v>
      </c>
      <c r="F6059" s="1" t="s">
        <v>12631</v>
      </c>
      <c r="G6059" s="14">
        <v>91914066009</v>
      </c>
      <c r="H6059" s="1" t="s">
        <v>20</v>
      </c>
      <c r="I6059" s="1" t="s">
        <v>62</v>
      </c>
      <c r="J6059" s="1" t="s">
        <v>47297</v>
      </c>
      <c r="K6059" s="3" t="s">
        <v>17</v>
      </c>
      <c r="L6059" s="1" t="s">
        <v>47325</v>
      </c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1"/>
      <c r="AA6059" s="1" t="s">
        <v>11</v>
      </c>
      <c r="AB6059" s="3" t="s">
        <v>13</v>
      </c>
      <c r="AC6059" s="23" t="s">
        <v>37803</v>
      </c>
      <c r="AD6059" s="23" t="s">
        <v>43758</v>
      </c>
      <c r="AE6059" t="s">
        <v>35399</v>
      </c>
    </row>
    <row r="6060" spans="1:31" ht="14.25" customHeight="1">
      <c r="A6060" s="1">
        <v>6059</v>
      </c>
      <c r="B6060" s="9" t="s">
        <v>6</v>
      </c>
      <c r="C6060" s="1" t="s">
        <v>12632</v>
      </c>
      <c r="D6060" s="1" t="s">
        <v>1227</v>
      </c>
      <c r="E6060" s="1" t="s">
        <v>139</v>
      </c>
      <c r="F6060" s="1" t="s">
        <v>27036</v>
      </c>
      <c r="G6060" s="14">
        <v>919904400</v>
      </c>
      <c r="H6060" s="1" t="s">
        <v>46</v>
      </c>
      <c r="I6060" s="1" t="s">
        <v>62</v>
      </c>
      <c r="J6060" s="1" t="s">
        <v>47297</v>
      </c>
      <c r="K6060" s="3" t="s">
        <v>63</v>
      </c>
      <c r="L6060" s="1" t="s">
        <v>47325</v>
      </c>
      <c r="M6060" s="3" t="s">
        <v>213</v>
      </c>
      <c r="N6060" s="3" t="str">
        <f>J6060</f>
        <v>[&lt;30 Lacs -50 Lacs]</v>
      </c>
      <c r="O6060" s="3" t="s">
        <v>17</v>
      </c>
      <c r="P6060" s="3" t="s">
        <v>47297</v>
      </c>
      <c r="Q6060" s="3" t="s">
        <v>42</v>
      </c>
      <c r="R6060" s="3" t="s">
        <v>47297</v>
      </c>
      <c r="S6060" s="3"/>
      <c r="T6060" s="3"/>
      <c r="U6060" s="3"/>
      <c r="V6060" s="3"/>
      <c r="W6060" s="3"/>
      <c r="X6060" s="3"/>
      <c r="Y6060" s="3"/>
      <c r="Z6060" s="1"/>
      <c r="AA6060" s="1" t="s">
        <v>16</v>
      </c>
      <c r="AB6060" s="3" t="s">
        <v>12</v>
      </c>
      <c r="AC6060" s="23" t="s">
        <v>37803</v>
      </c>
      <c r="AD6060" s="23" t="s">
        <v>43759</v>
      </c>
      <c r="AE6060" t="s">
        <v>35409</v>
      </c>
    </row>
    <row r="6061" spans="1:31" ht="14.25" customHeight="1">
      <c r="A6061" s="1">
        <v>6060</v>
      </c>
      <c r="B6061" s="1" t="s">
        <v>10396</v>
      </c>
      <c r="C6061" s="1" t="s">
        <v>12639</v>
      </c>
      <c r="D6061" s="1" t="s">
        <v>2046</v>
      </c>
      <c r="E6061" s="1" t="s">
        <v>7836</v>
      </c>
      <c r="F6061" s="1" t="s">
        <v>27040</v>
      </c>
      <c r="G6061" s="14">
        <v>91994699496</v>
      </c>
      <c r="H6061" s="1" t="s">
        <v>15</v>
      </c>
      <c r="I6061" s="1" t="s">
        <v>41</v>
      </c>
      <c r="J6061" s="1" t="s">
        <v>47297</v>
      </c>
      <c r="K6061" s="3" t="s">
        <v>17</v>
      </c>
      <c r="L6061" s="1" t="s">
        <v>47325</v>
      </c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1"/>
      <c r="AA6061" s="1" t="s">
        <v>16</v>
      </c>
      <c r="AB6061" s="3" t="s">
        <v>12</v>
      </c>
      <c r="AC6061" s="23" t="s">
        <v>37803</v>
      </c>
      <c r="AD6061" s="23" t="s">
        <v>43760</v>
      </c>
      <c r="AE6061" t="s">
        <v>35409</v>
      </c>
    </row>
    <row r="6062" spans="1:31" ht="14.25" customHeight="1">
      <c r="A6062" s="1">
        <v>6061</v>
      </c>
      <c r="B6062" s="1" t="s">
        <v>10396</v>
      </c>
      <c r="C6062" s="1" t="s">
        <v>12640</v>
      </c>
      <c r="D6062" s="1" t="s">
        <v>723</v>
      </c>
      <c r="E6062" s="1" t="s">
        <v>774</v>
      </c>
      <c r="F6062" s="1" t="s">
        <v>27041</v>
      </c>
      <c r="G6062" s="14">
        <v>91049191619</v>
      </c>
      <c r="H6062" s="1" t="s">
        <v>20</v>
      </c>
      <c r="I6062" s="1" t="s">
        <v>41</v>
      </c>
      <c r="J6062" s="1" t="s">
        <v>47297</v>
      </c>
      <c r="K6062" s="3" t="s">
        <v>17</v>
      </c>
      <c r="L6062" s="1" t="s">
        <v>47325</v>
      </c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1"/>
      <c r="AA6062" s="1" t="s">
        <v>16</v>
      </c>
      <c r="AB6062" s="3" t="s">
        <v>12</v>
      </c>
      <c r="AC6062" s="23" t="s">
        <v>37803</v>
      </c>
      <c r="AD6062" s="23" t="s">
        <v>43761</v>
      </c>
      <c r="AE6062" t="s">
        <v>35394</v>
      </c>
    </row>
    <row r="6063" spans="1:31" ht="14.25" customHeight="1">
      <c r="A6063" s="1">
        <v>6062</v>
      </c>
      <c r="B6063" s="9" t="s">
        <v>6</v>
      </c>
      <c r="C6063" s="1" t="s">
        <v>12652</v>
      </c>
      <c r="D6063" s="1" t="s">
        <v>2890</v>
      </c>
      <c r="E6063" s="1" t="s">
        <v>87</v>
      </c>
      <c r="F6063" s="1" t="s">
        <v>34579</v>
      </c>
      <c r="G6063" s="14">
        <v>919919904660</v>
      </c>
      <c r="H6063" s="1" t="s">
        <v>37</v>
      </c>
      <c r="I6063" s="1" t="s">
        <v>41</v>
      </c>
      <c r="J6063" s="1" t="s">
        <v>47297</v>
      </c>
      <c r="K6063" s="3" t="s">
        <v>17</v>
      </c>
      <c r="L6063" s="1" t="s">
        <v>47325</v>
      </c>
      <c r="M6063" s="4" t="s">
        <v>42</v>
      </c>
      <c r="N6063" s="3" t="str">
        <f>J6063</f>
        <v>[&lt;30 Lacs -50 Lacs]</v>
      </c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1"/>
      <c r="AA6063" s="1" t="s">
        <v>16</v>
      </c>
      <c r="AB6063" s="3" t="s">
        <v>12</v>
      </c>
      <c r="AC6063" s="23" t="s">
        <v>37803</v>
      </c>
      <c r="AD6063" s="23" t="s">
        <v>43762</v>
      </c>
      <c r="AE6063" t="s">
        <v>35394</v>
      </c>
    </row>
    <row r="6064" spans="1:31" ht="14.25" customHeight="1">
      <c r="A6064" s="1">
        <v>6063</v>
      </c>
      <c r="B6064" s="1" t="s">
        <v>10396</v>
      </c>
      <c r="C6064" s="1" t="s">
        <v>12656</v>
      </c>
      <c r="D6064" s="1" t="s">
        <v>35795</v>
      </c>
      <c r="E6064" s="1" t="s">
        <v>553</v>
      </c>
      <c r="F6064" s="1" t="s">
        <v>27049</v>
      </c>
      <c r="G6064" s="14">
        <v>919446099460</v>
      </c>
      <c r="H6064" s="1" t="s">
        <v>20</v>
      </c>
      <c r="I6064" s="1" t="s">
        <v>9</v>
      </c>
      <c r="J6064" s="1" t="s">
        <v>47297</v>
      </c>
      <c r="K6064" s="3" t="s">
        <v>27</v>
      </c>
      <c r="L6064" s="1" t="s">
        <v>47325</v>
      </c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1"/>
      <c r="AA6064" s="1" t="s">
        <v>16</v>
      </c>
      <c r="AB6064" s="3" t="s">
        <v>12</v>
      </c>
      <c r="AC6064" s="23" t="s">
        <v>37803</v>
      </c>
      <c r="AD6064" s="23" t="s">
        <v>43763</v>
      </c>
      <c r="AE6064" t="s">
        <v>35409</v>
      </c>
    </row>
    <row r="6065" spans="1:31" ht="14.25" customHeight="1">
      <c r="A6065" s="1">
        <v>6064</v>
      </c>
      <c r="B6065" s="9" t="s">
        <v>6</v>
      </c>
      <c r="C6065" s="1" t="s">
        <v>12665</v>
      </c>
      <c r="D6065" s="1" t="s">
        <v>37504</v>
      </c>
      <c r="E6065" s="1" t="s">
        <v>139</v>
      </c>
      <c r="F6065" s="1" t="s">
        <v>12666</v>
      </c>
      <c r="G6065" s="14">
        <v>919444064696</v>
      </c>
      <c r="H6065" s="1" t="s">
        <v>8</v>
      </c>
      <c r="I6065" s="1" t="s">
        <v>9</v>
      </c>
      <c r="J6065" s="1" t="s">
        <v>47297</v>
      </c>
      <c r="K6065" s="3" t="s">
        <v>42</v>
      </c>
      <c r="L6065" s="1" t="s">
        <v>47325</v>
      </c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1"/>
      <c r="AA6065" s="1" t="s">
        <v>16</v>
      </c>
      <c r="AB6065" s="3" t="s">
        <v>12</v>
      </c>
      <c r="AC6065" s="23" t="s">
        <v>37803</v>
      </c>
      <c r="AD6065" s="23" t="s">
        <v>39180</v>
      </c>
      <c r="AE6065" t="s">
        <v>35409</v>
      </c>
    </row>
    <row r="6066" spans="1:31" ht="14.25" customHeight="1">
      <c r="A6066" s="1">
        <v>6065</v>
      </c>
      <c r="B6066" s="1" t="s">
        <v>10396</v>
      </c>
      <c r="C6066" s="1" t="s">
        <v>12671</v>
      </c>
      <c r="D6066" s="1" t="s">
        <v>39</v>
      </c>
      <c r="E6066" s="1" t="s">
        <v>12672</v>
      </c>
      <c r="F6066" s="1" t="s">
        <v>27059</v>
      </c>
      <c r="G6066" s="14">
        <v>9144444666</v>
      </c>
      <c r="H6066" s="1" t="s">
        <v>132</v>
      </c>
      <c r="I6066" s="1" t="s">
        <v>62</v>
      </c>
      <c r="J6066" s="1" t="s">
        <v>47297</v>
      </c>
      <c r="K6066" s="3" t="s">
        <v>17</v>
      </c>
      <c r="L6066" s="1" t="s">
        <v>47325</v>
      </c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1"/>
      <c r="AA6066" s="1" t="s">
        <v>11</v>
      </c>
      <c r="AB6066" s="3" t="s">
        <v>13</v>
      </c>
      <c r="AC6066" s="23" t="s">
        <v>37803</v>
      </c>
      <c r="AD6066" s="23" t="s">
        <v>43764</v>
      </c>
      <c r="AE6066" t="s">
        <v>35394</v>
      </c>
    </row>
    <row r="6067" spans="1:31" ht="14.25" customHeight="1">
      <c r="A6067" s="1">
        <v>6066</v>
      </c>
      <c r="B6067" s="1" t="s">
        <v>10396</v>
      </c>
      <c r="C6067" s="1" t="s">
        <v>12675</v>
      </c>
      <c r="D6067" s="1" t="s">
        <v>1667</v>
      </c>
      <c r="E6067" s="1" t="s">
        <v>36931</v>
      </c>
      <c r="F6067" s="1" t="s">
        <v>27062</v>
      </c>
      <c r="G6067" s="14">
        <v>91696911191</v>
      </c>
      <c r="H6067" s="1" t="s">
        <v>8</v>
      </c>
      <c r="I6067" s="1" t="s">
        <v>41</v>
      </c>
      <c r="J6067" s="1" t="s">
        <v>47297</v>
      </c>
      <c r="K6067" s="3" t="s">
        <v>17</v>
      </c>
      <c r="L6067" s="1" t="s">
        <v>47325</v>
      </c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1"/>
      <c r="AA6067" s="1" t="s">
        <v>16</v>
      </c>
      <c r="AB6067" s="3" t="s">
        <v>12</v>
      </c>
      <c r="AC6067" s="23" t="s">
        <v>37803</v>
      </c>
      <c r="AD6067" s="23" t="s">
        <v>43765</v>
      </c>
      <c r="AE6067" t="s">
        <v>35394</v>
      </c>
    </row>
    <row r="6068" spans="1:31" ht="14.25" customHeight="1">
      <c r="A6068" s="1">
        <v>6067</v>
      </c>
      <c r="B6068" s="1" t="s">
        <v>10396</v>
      </c>
      <c r="C6068" s="1" t="s">
        <v>12692</v>
      </c>
      <c r="D6068" s="1" t="s">
        <v>1518</v>
      </c>
      <c r="E6068" s="1" t="s">
        <v>36932</v>
      </c>
      <c r="F6068" s="1" t="s">
        <v>27071</v>
      </c>
      <c r="G6068" s="14">
        <v>9144606991</v>
      </c>
      <c r="H6068" s="1" t="s">
        <v>8</v>
      </c>
      <c r="I6068" s="1" t="s">
        <v>41</v>
      </c>
      <c r="J6068" s="1" t="s">
        <v>47297</v>
      </c>
      <c r="K6068" s="3" t="s">
        <v>17</v>
      </c>
      <c r="L6068" s="1" t="s">
        <v>47325</v>
      </c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1"/>
      <c r="AA6068" s="1" t="s">
        <v>11</v>
      </c>
      <c r="AB6068" s="3" t="s">
        <v>13</v>
      </c>
      <c r="AC6068" s="23" t="s">
        <v>37803</v>
      </c>
      <c r="AD6068" s="23" t="s">
        <v>43766</v>
      </c>
      <c r="AE6068" t="s">
        <v>35394</v>
      </c>
    </row>
    <row r="6069" spans="1:31" ht="14.25" customHeight="1">
      <c r="A6069" s="1">
        <v>6068</v>
      </c>
      <c r="B6069" s="1" t="s">
        <v>10396</v>
      </c>
      <c r="C6069" s="1" t="s">
        <v>12696</v>
      </c>
      <c r="D6069" s="1" t="s">
        <v>359</v>
      </c>
      <c r="E6069" s="1" t="s">
        <v>87</v>
      </c>
      <c r="F6069" s="1" t="s">
        <v>34584</v>
      </c>
      <c r="G6069" s="14">
        <v>919601169614</v>
      </c>
      <c r="H6069" s="1" t="s">
        <v>8</v>
      </c>
      <c r="I6069" s="1" t="s">
        <v>9</v>
      </c>
      <c r="J6069" s="1" t="s">
        <v>47297</v>
      </c>
      <c r="K6069" s="3" t="s">
        <v>63</v>
      </c>
      <c r="L6069" s="1" t="s">
        <v>47325</v>
      </c>
      <c r="M6069" s="3" t="s">
        <v>213</v>
      </c>
      <c r="N6069" s="3" t="str">
        <f>J6069</f>
        <v>[&lt;30 Lacs -50 Lacs]</v>
      </c>
      <c r="O6069" s="3" t="s">
        <v>17</v>
      </c>
      <c r="P6069" s="3" t="s">
        <v>47297</v>
      </c>
      <c r="Q6069" s="3" t="s">
        <v>42</v>
      </c>
      <c r="R6069" s="3" t="s">
        <v>47297</v>
      </c>
      <c r="S6069" s="3" t="s">
        <v>27</v>
      </c>
      <c r="T6069" s="3" t="s">
        <v>47297</v>
      </c>
      <c r="U6069" s="3" t="s">
        <v>117</v>
      </c>
      <c r="V6069" s="3" t="s">
        <v>47297</v>
      </c>
      <c r="W6069" s="3" t="s">
        <v>178</v>
      </c>
      <c r="X6069" s="3" t="s">
        <v>47297</v>
      </c>
      <c r="Y6069" s="3" t="s">
        <v>171</v>
      </c>
      <c r="Z6069" s="1" t="s">
        <v>47297</v>
      </c>
      <c r="AA6069" s="1" t="s">
        <v>16</v>
      </c>
      <c r="AB6069" s="3" t="s">
        <v>12</v>
      </c>
      <c r="AC6069" s="23" t="s">
        <v>37803</v>
      </c>
      <c r="AD6069" s="23" t="s">
        <v>43767</v>
      </c>
      <c r="AE6069" t="s">
        <v>35409</v>
      </c>
    </row>
    <row r="6070" spans="1:31" ht="14.25" customHeight="1">
      <c r="A6070" s="1">
        <v>6069</v>
      </c>
      <c r="B6070" s="9" t="s">
        <v>6</v>
      </c>
      <c r="C6070" s="1" t="s">
        <v>12710</v>
      </c>
      <c r="D6070" s="1" t="s">
        <v>830</v>
      </c>
      <c r="E6070" s="1" t="s">
        <v>12711</v>
      </c>
      <c r="F6070" s="1" t="s">
        <v>32475</v>
      </c>
      <c r="G6070" s="14">
        <v>9140666114</v>
      </c>
      <c r="H6070" s="1" t="s">
        <v>15</v>
      </c>
      <c r="I6070" s="1" t="s">
        <v>41</v>
      </c>
      <c r="J6070" s="1" t="s">
        <v>47297</v>
      </c>
      <c r="K6070" s="3" t="s">
        <v>17</v>
      </c>
      <c r="L6070" s="1" t="s">
        <v>47325</v>
      </c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1"/>
      <c r="AA6070" s="1" t="s">
        <v>16</v>
      </c>
      <c r="AB6070" s="3" t="s">
        <v>12</v>
      </c>
      <c r="AC6070" s="23" t="s">
        <v>37803</v>
      </c>
      <c r="AD6070" s="23" t="s">
        <v>43768</v>
      </c>
      <c r="AE6070" t="s">
        <v>35399</v>
      </c>
    </row>
    <row r="6071" spans="1:31" ht="14.25" customHeight="1">
      <c r="A6071" s="1">
        <v>6070</v>
      </c>
      <c r="B6071" s="9" t="s">
        <v>6</v>
      </c>
      <c r="C6071" s="1" t="s">
        <v>12715</v>
      </c>
      <c r="D6071" s="1" t="s">
        <v>9755</v>
      </c>
      <c r="E6071" s="1" t="s">
        <v>328</v>
      </c>
      <c r="F6071" s="1" t="s">
        <v>27082</v>
      </c>
      <c r="G6071" s="14">
        <v>91949406644</v>
      </c>
      <c r="H6071" s="1" t="s">
        <v>8</v>
      </c>
      <c r="I6071" s="1" t="s">
        <v>33</v>
      </c>
      <c r="J6071" s="1" t="s">
        <v>47297</v>
      </c>
      <c r="K6071" s="3" t="s">
        <v>17</v>
      </c>
      <c r="L6071" s="1" t="s">
        <v>47325</v>
      </c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1"/>
      <c r="AA6071" s="1" t="s">
        <v>11</v>
      </c>
      <c r="AB6071" s="3" t="s">
        <v>56</v>
      </c>
      <c r="AC6071" s="23" t="s">
        <v>37803</v>
      </c>
      <c r="AD6071" s="23" t="s">
        <v>43769</v>
      </c>
      <c r="AE6071" t="s">
        <v>35399</v>
      </c>
    </row>
    <row r="6072" spans="1:31" ht="14.25" customHeight="1">
      <c r="A6072" s="1">
        <v>6071</v>
      </c>
      <c r="B6072" s="1" t="s">
        <v>10396</v>
      </c>
      <c r="C6072" s="1" t="s">
        <v>12723</v>
      </c>
      <c r="D6072" s="1" t="s">
        <v>12724</v>
      </c>
      <c r="E6072" s="1" t="s">
        <v>93</v>
      </c>
      <c r="F6072" s="1" t="s">
        <v>12725</v>
      </c>
      <c r="G6072" s="14">
        <v>919649499444</v>
      </c>
      <c r="H6072" s="1" t="s">
        <v>20</v>
      </c>
      <c r="I6072" s="1" t="s">
        <v>41</v>
      </c>
      <c r="J6072" s="1" t="s">
        <v>47297</v>
      </c>
      <c r="K6072" s="3" t="s">
        <v>42</v>
      </c>
      <c r="L6072" s="1" t="s">
        <v>47325</v>
      </c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1"/>
      <c r="AA6072" s="1" t="s">
        <v>16</v>
      </c>
      <c r="AB6072" s="3" t="s">
        <v>12</v>
      </c>
      <c r="AC6072" s="23" t="s">
        <v>37803</v>
      </c>
      <c r="AD6072" s="23" t="s">
        <v>43770</v>
      </c>
      <c r="AE6072" t="s">
        <v>35394</v>
      </c>
    </row>
    <row r="6073" spans="1:31" ht="14.25" customHeight="1">
      <c r="A6073" s="1">
        <v>6072</v>
      </c>
      <c r="B6073" s="1" t="s">
        <v>10396</v>
      </c>
      <c r="C6073" s="1" t="s">
        <v>12729</v>
      </c>
      <c r="D6073" s="1" t="s">
        <v>463</v>
      </c>
      <c r="E6073" s="1" t="s">
        <v>139</v>
      </c>
      <c r="F6073" s="1" t="s">
        <v>12730</v>
      </c>
      <c r="G6073" s="14">
        <v>91994440440</v>
      </c>
      <c r="H6073" s="1" t="s">
        <v>20</v>
      </c>
      <c r="I6073" s="1" t="s">
        <v>41</v>
      </c>
      <c r="J6073" s="1" t="s">
        <v>47297</v>
      </c>
      <c r="K6073" s="3" t="s">
        <v>17</v>
      </c>
      <c r="L6073" s="1" t="s">
        <v>47325</v>
      </c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1"/>
      <c r="AA6073" s="1" t="s">
        <v>16</v>
      </c>
      <c r="AB6073" s="3" t="s">
        <v>12</v>
      </c>
      <c r="AC6073" s="23" t="s">
        <v>37803</v>
      </c>
      <c r="AD6073" s="23" t="s">
        <v>43771</v>
      </c>
      <c r="AE6073" t="s">
        <v>35410</v>
      </c>
    </row>
    <row r="6074" spans="1:31" ht="14.25" customHeight="1">
      <c r="A6074" s="1">
        <v>6073</v>
      </c>
      <c r="B6074" s="9" t="s">
        <v>6</v>
      </c>
      <c r="C6074" s="1" t="s">
        <v>12737</v>
      </c>
      <c r="D6074" s="1" t="s">
        <v>12738</v>
      </c>
      <c r="E6074" s="1" t="s">
        <v>1311</v>
      </c>
      <c r="F6074" s="1" t="s">
        <v>27095</v>
      </c>
      <c r="G6074" s="14">
        <v>91990111144</v>
      </c>
      <c r="H6074" s="1" t="s">
        <v>20</v>
      </c>
      <c r="I6074" s="1" t="s">
        <v>9</v>
      </c>
      <c r="J6074" s="1" t="s">
        <v>47297</v>
      </c>
      <c r="K6074" s="3" t="s">
        <v>63</v>
      </c>
      <c r="L6074" s="1" t="s">
        <v>47325</v>
      </c>
      <c r="M6074" s="3" t="s">
        <v>213</v>
      </c>
      <c r="N6074" s="3" t="str">
        <f>J6074</f>
        <v>[&lt;30 Lacs -50 Lacs]</v>
      </c>
      <c r="O6074" s="3" t="s">
        <v>17</v>
      </c>
      <c r="P6074" s="3" t="s">
        <v>47297</v>
      </c>
      <c r="Q6074" s="3" t="s">
        <v>42</v>
      </c>
      <c r="R6074" s="3" t="s">
        <v>47297</v>
      </c>
      <c r="S6074" s="3" t="s">
        <v>27</v>
      </c>
      <c r="T6074" s="3" t="s">
        <v>47297</v>
      </c>
      <c r="U6074" s="3" t="s">
        <v>117</v>
      </c>
      <c r="V6074" s="3" t="s">
        <v>47297</v>
      </c>
      <c r="W6074" s="3" t="s">
        <v>178</v>
      </c>
      <c r="X6074" s="3" t="s">
        <v>47297</v>
      </c>
      <c r="Y6074" s="3" t="s">
        <v>171</v>
      </c>
      <c r="Z6074" s="1" t="s">
        <v>47297</v>
      </c>
      <c r="AA6074" s="1" t="s">
        <v>16</v>
      </c>
      <c r="AB6074" s="3" t="s">
        <v>12</v>
      </c>
      <c r="AC6074" s="23" t="s">
        <v>37803</v>
      </c>
      <c r="AD6074" s="23" t="s">
        <v>43772</v>
      </c>
      <c r="AE6074" t="s">
        <v>35409</v>
      </c>
    </row>
    <row r="6075" spans="1:31" ht="14.25" customHeight="1">
      <c r="A6075" s="1">
        <v>6074</v>
      </c>
      <c r="B6075" s="1" t="s">
        <v>10396</v>
      </c>
      <c r="C6075" s="22" t="s">
        <v>37778</v>
      </c>
      <c r="D6075" s="1" t="s">
        <v>773</v>
      </c>
      <c r="E6075" s="1" t="s">
        <v>36933</v>
      </c>
      <c r="F6075" s="1" t="s">
        <v>32479</v>
      </c>
      <c r="G6075" s="14">
        <v>91964699011</v>
      </c>
      <c r="H6075" s="1" t="s">
        <v>8</v>
      </c>
      <c r="I6075" s="1" t="s">
        <v>62</v>
      </c>
      <c r="J6075" s="1" t="s">
        <v>47297</v>
      </c>
      <c r="K6075" s="3" t="s">
        <v>213</v>
      </c>
      <c r="L6075" s="1" t="s">
        <v>47325</v>
      </c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1"/>
      <c r="AA6075" s="1" t="s">
        <v>16</v>
      </c>
      <c r="AB6075" s="3" t="s">
        <v>12</v>
      </c>
      <c r="AC6075" s="23" t="s">
        <v>37803</v>
      </c>
      <c r="AD6075" s="23" t="s">
        <v>43773</v>
      </c>
      <c r="AE6075" t="s">
        <v>35394</v>
      </c>
    </row>
    <row r="6076" spans="1:31" ht="14.25" customHeight="1">
      <c r="A6076" s="1">
        <v>6075</v>
      </c>
      <c r="B6076" s="1" t="s">
        <v>10396</v>
      </c>
      <c r="C6076" s="22" t="s">
        <v>37778</v>
      </c>
      <c r="D6076" s="1" t="s">
        <v>65</v>
      </c>
      <c r="E6076" s="1" t="s">
        <v>487</v>
      </c>
      <c r="F6076" s="1" t="s">
        <v>27117</v>
      </c>
      <c r="G6076" s="14">
        <v>9191446669</v>
      </c>
      <c r="H6076" s="1" t="s">
        <v>20</v>
      </c>
      <c r="I6076" s="1" t="s">
        <v>9</v>
      </c>
      <c r="J6076" s="1" t="s">
        <v>47297</v>
      </c>
      <c r="K6076" s="3" t="s">
        <v>17</v>
      </c>
      <c r="L6076" s="1" t="s">
        <v>47325</v>
      </c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1"/>
      <c r="AA6076" s="1" t="s">
        <v>16</v>
      </c>
      <c r="AB6076" s="3" t="s">
        <v>12</v>
      </c>
      <c r="AC6076" s="23" t="s">
        <v>37803</v>
      </c>
      <c r="AD6076" s="23" t="s">
        <v>43774</v>
      </c>
      <c r="AE6076" t="s">
        <v>35409</v>
      </c>
    </row>
    <row r="6077" spans="1:31" ht="14.25" customHeight="1">
      <c r="A6077" s="1">
        <v>6076</v>
      </c>
      <c r="B6077" s="1" t="s">
        <v>10396</v>
      </c>
      <c r="C6077" s="22" t="s">
        <v>37778</v>
      </c>
      <c r="D6077" s="1" t="s">
        <v>9162</v>
      </c>
      <c r="E6077" s="1" t="s">
        <v>36934</v>
      </c>
      <c r="F6077" s="1" t="s">
        <v>27118</v>
      </c>
      <c r="G6077" s="14">
        <v>91446669901</v>
      </c>
      <c r="H6077" s="1" t="s">
        <v>8</v>
      </c>
      <c r="I6077" s="1" t="s">
        <v>9</v>
      </c>
      <c r="J6077" s="1" t="s">
        <v>47297</v>
      </c>
      <c r="K6077" s="3" t="s">
        <v>42</v>
      </c>
      <c r="L6077" s="1" t="s">
        <v>47325</v>
      </c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1"/>
      <c r="AA6077" s="1" t="s">
        <v>16</v>
      </c>
      <c r="AB6077" s="3" t="s">
        <v>12</v>
      </c>
      <c r="AC6077" s="23" t="s">
        <v>37803</v>
      </c>
      <c r="AD6077" s="23" t="s">
        <v>43775</v>
      </c>
      <c r="AE6077" t="s">
        <v>35399</v>
      </c>
    </row>
    <row r="6078" spans="1:31" ht="14.25" customHeight="1">
      <c r="A6078" s="1">
        <v>6077</v>
      </c>
      <c r="B6078" s="1" t="s">
        <v>10396</v>
      </c>
      <c r="C6078" s="1" t="s">
        <v>12768</v>
      </c>
      <c r="D6078" s="1" t="s">
        <v>12769</v>
      </c>
      <c r="E6078" s="1" t="s">
        <v>40</v>
      </c>
      <c r="F6078" s="1" t="s">
        <v>27121</v>
      </c>
      <c r="G6078" s="14">
        <v>9144496446</v>
      </c>
      <c r="H6078" s="1" t="s">
        <v>20</v>
      </c>
      <c r="I6078" s="1" t="s">
        <v>9</v>
      </c>
      <c r="J6078" s="1" t="s">
        <v>47297</v>
      </c>
      <c r="K6078" s="3" t="s">
        <v>17</v>
      </c>
      <c r="L6078" s="1" t="s">
        <v>47325</v>
      </c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1"/>
      <c r="AA6078" s="1" t="s">
        <v>16</v>
      </c>
      <c r="AB6078" s="3" t="s">
        <v>12</v>
      </c>
      <c r="AC6078" s="23" t="s">
        <v>37803</v>
      </c>
      <c r="AD6078" s="23" t="s">
        <v>43496</v>
      </c>
      <c r="AE6078" t="s">
        <v>35409</v>
      </c>
    </row>
    <row r="6079" spans="1:31" ht="14.25" customHeight="1">
      <c r="A6079" s="1">
        <v>6078</v>
      </c>
      <c r="B6079" s="1" t="s">
        <v>10396</v>
      </c>
      <c r="C6079" s="1" t="s">
        <v>10449</v>
      </c>
      <c r="D6079" s="1" t="s">
        <v>1625</v>
      </c>
      <c r="E6079" s="1" t="s">
        <v>1311</v>
      </c>
      <c r="F6079" s="1" t="s">
        <v>27123</v>
      </c>
      <c r="G6079" s="14">
        <v>91414406010</v>
      </c>
      <c r="H6079" s="1" t="s">
        <v>8</v>
      </c>
      <c r="I6079" s="1" t="s">
        <v>41</v>
      </c>
      <c r="J6079" s="1" t="s">
        <v>47297</v>
      </c>
      <c r="K6079" s="3" t="s">
        <v>17</v>
      </c>
      <c r="L6079" s="1" t="s">
        <v>47325</v>
      </c>
      <c r="M6079" s="4" t="s">
        <v>42</v>
      </c>
      <c r="N6079" s="3" t="str">
        <f>J6079</f>
        <v>[&lt;30 Lacs -50 Lacs]</v>
      </c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1"/>
      <c r="AA6079" s="1" t="s">
        <v>16</v>
      </c>
      <c r="AB6079" s="3" t="s">
        <v>12</v>
      </c>
      <c r="AC6079" s="23" t="s">
        <v>37803</v>
      </c>
      <c r="AD6079" s="23" t="s">
        <v>40315</v>
      </c>
      <c r="AE6079" t="s">
        <v>35399</v>
      </c>
    </row>
    <row r="6080" spans="1:31" ht="14.25" customHeight="1">
      <c r="A6080" s="1">
        <v>6079</v>
      </c>
      <c r="B6080" s="1" t="s">
        <v>10396</v>
      </c>
      <c r="C6080" s="1" t="s">
        <v>10450</v>
      </c>
      <c r="D6080" s="1" t="s">
        <v>35796</v>
      </c>
      <c r="E6080" s="1" t="s">
        <v>36935</v>
      </c>
      <c r="F6080" s="1" t="s">
        <v>32485</v>
      </c>
      <c r="G6080" s="14">
        <v>91949461199</v>
      </c>
      <c r="H6080" s="1" t="s">
        <v>8</v>
      </c>
      <c r="I6080" s="1" t="s">
        <v>9</v>
      </c>
      <c r="J6080" s="1" t="s">
        <v>47297</v>
      </c>
      <c r="K6080" s="3" t="s">
        <v>17</v>
      </c>
      <c r="L6080" s="1" t="s">
        <v>47325</v>
      </c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1"/>
      <c r="AA6080" s="1" t="s">
        <v>16</v>
      </c>
      <c r="AB6080" s="3" t="s">
        <v>12</v>
      </c>
      <c r="AC6080" s="23" t="s">
        <v>37803</v>
      </c>
      <c r="AD6080" s="23" t="s">
        <v>43776</v>
      </c>
      <c r="AE6080" t="s">
        <v>35410</v>
      </c>
    </row>
    <row r="6081" spans="1:31" ht="14.25" customHeight="1">
      <c r="A6081" s="1">
        <v>6080</v>
      </c>
      <c r="B6081" s="1" t="s">
        <v>10396</v>
      </c>
      <c r="C6081" s="22" t="s">
        <v>37778</v>
      </c>
      <c r="D6081" s="1" t="s">
        <v>1867</v>
      </c>
      <c r="E6081" s="1" t="s">
        <v>40</v>
      </c>
      <c r="F6081" s="1" t="s">
        <v>34590</v>
      </c>
      <c r="G6081" s="14">
        <v>91944946999</v>
      </c>
      <c r="H6081" s="1" t="s">
        <v>8</v>
      </c>
      <c r="I6081" s="1" t="s">
        <v>62</v>
      </c>
      <c r="J6081" s="1" t="s">
        <v>47297</v>
      </c>
      <c r="K6081" s="3" t="s">
        <v>17</v>
      </c>
      <c r="L6081" s="1" t="s">
        <v>47325</v>
      </c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1"/>
      <c r="AA6081" s="1" t="s">
        <v>11</v>
      </c>
      <c r="AB6081" s="3" t="s">
        <v>56</v>
      </c>
      <c r="AC6081" s="23" t="s">
        <v>37803</v>
      </c>
      <c r="AD6081" s="23" t="s">
        <v>43777</v>
      </c>
      <c r="AE6081" t="s">
        <v>35399</v>
      </c>
    </row>
    <row r="6082" spans="1:31" ht="14.25" customHeight="1">
      <c r="A6082" s="1">
        <v>6081</v>
      </c>
      <c r="B6082" s="1" t="s">
        <v>10396</v>
      </c>
      <c r="C6082" s="22" t="s">
        <v>37778</v>
      </c>
      <c r="D6082" s="1" t="s">
        <v>35797</v>
      </c>
      <c r="E6082" s="1" t="s">
        <v>40</v>
      </c>
      <c r="F6082" s="1" t="s">
        <v>27128</v>
      </c>
      <c r="G6082" s="14">
        <v>91944444649</v>
      </c>
      <c r="H6082" s="1" t="s">
        <v>20</v>
      </c>
      <c r="I6082" s="1" t="s">
        <v>9</v>
      </c>
      <c r="J6082" s="1" t="s">
        <v>47297</v>
      </c>
      <c r="K6082" s="3" t="s">
        <v>17</v>
      </c>
      <c r="L6082" s="1" t="s">
        <v>47325</v>
      </c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1"/>
      <c r="AA6082" s="1" t="s">
        <v>11</v>
      </c>
      <c r="AB6082" s="3" t="s">
        <v>56</v>
      </c>
      <c r="AC6082" s="23" t="s">
        <v>37803</v>
      </c>
      <c r="AD6082" s="23" t="s">
        <v>43778</v>
      </c>
      <c r="AE6082" t="s">
        <v>35410</v>
      </c>
    </row>
    <row r="6083" spans="1:31" ht="14.25" customHeight="1">
      <c r="A6083" s="1">
        <v>6082</v>
      </c>
      <c r="B6083" s="9" t="s">
        <v>6</v>
      </c>
      <c r="C6083" s="1" t="s">
        <v>12775</v>
      </c>
      <c r="D6083" s="1" t="s">
        <v>1857</v>
      </c>
      <c r="E6083" s="1" t="s">
        <v>12776</v>
      </c>
      <c r="F6083" s="1" t="s">
        <v>27129</v>
      </c>
      <c r="G6083" s="14">
        <v>916696619</v>
      </c>
      <c r="H6083" s="1" t="s">
        <v>20</v>
      </c>
      <c r="I6083" s="1" t="s">
        <v>41</v>
      </c>
      <c r="J6083" s="1" t="s">
        <v>47297</v>
      </c>
      <c r="K6083" s="3" t="s">
        <v>17</v>
      </c>
      <c r="L6083" s="1" t="s">
        <v>47325</v>
      </c>
      <c r="M6083" s="4" t="s">
        <v>42</v>
      </c>
      <c r="N6083" s="3" t="str">
        <f>J6083</f>
        <v>[&lt;30 Lacs -50 Lacs]</v>
      </c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1"/>
      <c r="AA6083" s="1" t="s">
        <v>16</v>
      </c>
      <c r="AB6083" s="3" t="s">
        <v>12</v>
      </c>
      <c r="AC6083" s="23" t="s">
        <v>37803</v>
      </c>
      <c r="AD6083" s="23" t="s">
        <v>43779</v>
      </c>
      <c r="AE6083" t="s">
        <v>35394</v>
      </c>
    </row>
    <row r="6084" spans="1:31" ht="14.25" customHeight="1">
      <c r="A6084" s="1">
        <v>6083</v>
      </c>
      <c r="B6084" s="9" t="s">
        <v>6</v>
      </c>
      <c r="C6084" s="1" t="s">
        <v>12779</v>
      </c>
      <c r="D6084" s="1" t="s">
        <v>12780</v>
      </c>
      <c r="E6084" s="1" t="s">
        <v>40</v>
      </c>
      <c r="F6084" s="1" t="s">
        <v>27132</v>
      </c>
      <c r="G6084" s="14">
        <v>91999949</v>
      </c>
      <c r="H6084" s="1" t="s">
        <v>15</v>
      </c>
      <c r="I6084" s="1" t="s">
        <v>9</v>
      </c>
      <c r="J6084" s="1" t="s">
        <v>47297</v>
      </c>
      <c r="K6084" s="3" t="s">
        <v>171</v>
      </c>
      <c r="L6084" s="1" t="s">
        <v>47325</v>
      </c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1"/>
      <c r="AA6084" s="1" t="s">
        <v>16</v>
      </c>
      <c r="AB6084" s="3" t="s">
        <v>12</v>
      </c>
      <c r="AC6084" s="23" t="s">
        <v>37803</v>
      </c>
      <c r="AD6084" s="23" t="s">
        <v>43780</v>
      </c>
      <c r="AE6084" t="s">
        <v>35409</v>
      </c>
    </row>
    <row r="6085" spans="1:31" ht="14.25" customHeight="1">
      <c r="A6085" s="1">
        <v>6084</v>
      </c>
      <c r="B6085" s="1" t="s">
        <v>10396</v>
      </c>
      <c r="C6085" s="1" t="s">
        <v>10468</v>
      </c>
      <c r="D6085" s="1" t="s">
        <v>35798</v>
      </c>
      <c r="E6085" s="1" t="s">
        <v>12781</v>
      </c>
      <c r="F6085" s="1" t="s">
        <v>12782</v>
      </c>
      <c r="G6085" s="14">
        <v>919446099469</v>
      </c>
      <c r="H6085" s="1" t="s">
        <v>20</v>
      </c>
      <c r="I6085" s="1" t="s">
        <v>9</v>
      </c>
      <c r="J6085" s="1" t="s">
        <v>47297</v>
      </c>
      <c r="K6085" s="3" t="s">
        <v>27</v>
      </c>
      <c r="L6085" s="1" t="s">
        <v>47325</v>
      </c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1"/>
      <c r="AA6085" s="1" t="s">
        <v>16</v>
      </c>
      <c r="AB6085" s="3" t="s">
        <v>12</v>
      </c>
      <c r="AC6085" s="23" t="s">
        <v>37803</v>
      </c>
      <c r="AD6085" s="23" t="s">
        <v>43781</v>
      </c>
      <c r="AE6085" t="s">
        <v>35399</v>
      </c>
    </row>
    <row r="6086" spans="1:31" ht="14.25" customHeight="1">
      <c r="A6086" s="1">
        <v>6085</v>
      </c>
      <c r="B6086" s="1" t="s">
        <v>10396</v>
      </c>
      <c r="C6086" s="22" t="s">
        <v>37778</v>
      </c>
      <c r="D6086" s="1" t="s">
        <v>35799</v>
      </c>
      <c r="E6086" s="1" t="s">
        <v>447</v>
      </c>
      <c r="F6086" s="1" t="s">
        <v>27140</v>
      </c>
      <c r="G6086" s="14">
        <v>919946491696</v>
      </c>
      <c r="H6086" s="1" t="s">
        <v>132</v>
      </c>
      <c r="I6086" s="1" t="s">
        <v>62</v>
      </c>
      <c r="J6086" s="1" t="s">
        <v>47297</v>
      </c>
      <c r="K6086" s="3" t="s">
        <v>27</v>
      </c>
      <c r="L6086" s="1" t="s">
        <v>47325</v>
      </c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1"/>
      <c r="AA6086" s="1" t="s">
        <v>16</v>
      </c>
      <c r="AB6086" s="3" t="s">
        <v>12</v>
      </c>
      <c r="AC6086" s="23" t="s">
        <v>37803</v>
      </c>
      <c r="AD6086" s="23" t="s">
        <v>43782</v>
      </c>
      <c r="AE6086" t="s">
        <v>35409</v>
      </c>
    </row>
    <row r="6087" spans="1:31" ht="14.25" customHeight="1">
      <c r="A6087" s="1">
        <v>6086</v>
      </c>
      <c r="B6087" s="1" t="s">
        <v>10396</v>
      </c>
      <c r="C6087" s="1" t="s">
        <v>10505</v>
      </c>
      <c r="D6087" s="1" t="s">
        <v>1356</v>
      </c>
      <c r="E6087" s="1" t="s">
        <v>774</v>
      </c>
      <c r="F6087" s="1" t="s">
        <v>27144</v>
      </c>
      <c r="G6087" s="14">
        <v>9199494944</v>
      </c>
      <c r="H6087" s="1" t="s">
        <v>20</v>
      </c>
      <c r="I6087" s="1" t="s">
        <v>9</v>
      </c>
      <c r="J6087" s="1" t="s">
        <v>47297</v>
      </c>
      <c r="K6087" s="3" t="s">
        <v>17</v>
      </c>
      <c r="L6087" s="1" t="s">
        <v>47325</v>
      </c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1"/>
      <c r="AA6087" s="1" t="s">
        <v>16</v>
      </c>
      <c r="AB6087" s="3" t="s">
        <v>12</v>
      </c>
      <c r="AC6087" s="23" t="s">
        <v>37803</v>
      </c>
      <c r="AD6087" s="23" t="s">
        <v>43783</v>
      </c>
      <c r="AE6087" t="s">
        <v>35410</v>
      </c>
    </row>
    <row r="6088" spans="1:31" ht="14.25" customHeight="1">
      <c r="A6088" s="1">
        <v>6087</v>
      </c>
      <c r="B6088" s="1" t="s">
        <v>10396</v>
      </c>
      <c r="C6088" s="1" t="s">
        <v>10527</v>
      </c>
      <c r="D6088" s="1" t="s">
        <v>1302</v>
      </c>
      <c r="E6088" s="1" t="s">
        <v>558</v>
      </c>
      <c r="F6088" s="1" t="s">
        <v>32493</v>
      </c>
      <c r="G6088" s="14">
        <v>919944691494</v>
      </c>
      <c r="H6088" s="1" t="s">
        <v>8</v>
      </c>
      <c r="I6088" s="1" t="s">
        <v>9</v>
      </c>
      <c r="J6088" s="1" t="s">
        <v>47297</v>
      </c>
      <c r="K6088" s="3" t="s">
        <v>42</v>
      </c>
      <c r="L6088" s="1" t="s">
        <v>47325</v>
      </c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1"/>
      <c r="AA6088" s="1" t="s">
        <v>16</v>
      </c>
      <c r="AB6088" s="3" t="s">
        <v>12</v>
      </c>
      <c r="AC6088" s="23" t="s">
        <v>37803</v>
      </c>
      <c r="AD6088" s="23" t="s">
        <v>43784</v>
      </c>
      <c r="AE6088" t="s">
        <v>35409</v>
      </c>
    </row>
    <row r="6089" spans="1:31" ht="14.25" customHeight="1">
      <c r="A6089" s="1">
        <v>6088</v>
      </c>
      <c r="B6089" s="1" t="s">
        <v>10396</v>
      </c>
      <c r="C6089" s="22" t="s">
        <v>37778</v>
      </c>
      <c r="D6089" s="1" t="s">
        <v>1250</v>
      </c>
      <c r="E6089" s="1" t="s">
        <v>2843</v>
      </c>
      <c r="F6089" s="1" t="s">
        <v>27154</v>
      </c>
      <c r="G6089" s="14">
        <v>9164900400</v>
      </c>
      <c r="H6089" s="1" t="s">
        <v>37</v>
      </c>
      <c r="I6089" s="1" t="s">
        <v>9</v>
      </c>
      <c r="J6089" s="1" t="s">
        <v>47297</v>
      </c>
      <c r="K6089" s="3" t="s">
        <v>17</v>
      </c>
      <c r="L6089" s="1" t="s">
        <v>47325</v>
      </c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1"/>
      <c r="AA6089" s="1" t="s">
        <v>11</v>
      </c>
      <c r="AB6089" s="3" t="s">
        <v>13</v>
      </c>
      <c r="AC6089" s="23" t="s">
        <v>37803</v>
      </c>
      <c r="AD6089" s="23" t="s">
        <v>43785</v>
      </c>
      <c r="AE6089" t="s">
        <v>35399</v>
      </c>
    </row>
    <row r="6090" spans="1:31" ht="14.25" customHeight="1">
      <c r="A6090" s="1">
        <v>6089</v>
      </c>
      <c r="B6090" s="9" t="s">
        <v>6</v>
      </c>
      <c r="C6090" s="1" t="s">
        <v>12805</v>
      </c>
      <c r="D6090" s="1" t="s">
        <v>12806</v>
      </c>
      <c r="E6090" s="1" t="s">
        <v>12807</v>
      </c>
      <c r="F6090" s="1" t="s">
        <v>27161</v>
      </c>
      <c r="G6090" s="14">
        <v>9194646106</v>
      </c>
      <c r="H6090" s="1" t="s">
        <v>8</v>
      </c>
      <c r="I6090" s="1" t="s">
        <v>41</v>
      </c>
      <c r="J6090" s="1" t="s">
        <v>47297</v>
      </c>
      <c r="K6090" s="3" t="s">
        <v>17</v>
      </c>
      <c r="L6090" s="1" t="s">
        <v>47325</v>
      </c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1"/>
      <c r="AA6090" s="1" t="s">
        <v>16</v>
      </c>
      <c r="AB6090" s="3" t="s">
        <v>12</v>
      </c>
      <c r="AC6090" s="23" t="s">
        <v>37803</v>
      </c>
      <c r="AD6090" s="23" t="s">
        <v>39033</v>
      </c>
      <c r="AE6090" t="s">
        <v>35410</v>
      </c>
    </row>
    <row r="6091" spans="1:31" ht="14.25" customHeight="1">
      <c r="A6091" s="1">
        <v>6090</v>
      </c>
      <c r="B6091" s="1" t="s">
        <v>10396</v>
      </c>
      <c r="C6091" s="22" t="s">
        <v>37778</v>
      </c>
      <c r="D6091" s="1" t="s">
        <v>1518</v>
      </c>
      <c r="E6091" s="1" t="s">
        <v>328</v>
      </c>
      <c r="F6091" s="1" t="s">
        <v>27168</v>
      </c>
      <c r="G6091" s="14">
        <v>9194946446</v>
      </c>
      <c r="H6091" s="1" t="s">
        <v>20</v>
      </c>
      <c r="I6091" s="1" t="s">
        <v>9</v>
      </c>
      <c r="J6091" s="1" t="s">
        <v>47297</v>
      </c>
      <c r="K6091" s="3" t="s">
        <v>17</v>
      </c>
      <c r="L6091" s="1" t="s">
        <v>47325</v>
      </c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1"/>
      <c r="AA6091" s="1" t="s">
        <v>11</v>
      </c>
      <c r="AB6091" s="3" t="s">
        <v>13</v>
      </c>
      <c r="AC6091" s="23" t="s">
        <v>37803</v>
      </c>
      <c r="AD6091" s="23" t="s">
        <v>43786</v>
      </c>
      <c r="AE6091" t="s">
        <v>35394</v>
      </c>
    </row>
    <row r="6092" spans="1:31" ht="14.25" customHeight="1">
      <c r="A6092" s="1">
        <v>6091</v>
      </c>
      <c r="B6092" s="1" t="s">
        <v>10396</v>
      </c>
      <c r="C6092" s="1" t="s">
        <v>10577</v>
      </c>
      <c r="D6092" s="1" t="s">
        <v>35800</v>
      </c>
      <c r="E6092" s="1" t="s">
        <v>139</v>
      </c>
      <c r="F6092" s="1" t="s">
        <v>27169</v>
      </c>
      <c r="G6092" s="14">
        <v>919446099449</v>
      </c>
      <c r="H6092" s="1" t="s">
        <v>20</v>
      </c>
      <c r="I6092" s="1" t="s">
        <v>9</v>
      </c>
      <c r="J6092" s="1" t="s">
        <v>47297</v>
      </c>
      <c r="K6092" s="3" t="s">
        <v>17</v>
      </c>
      <c r="L6092" s="1" t="s">
        <v>47325</v>
      </c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1"/>
      <c r="AA6092" s="1" t="s">
        <v>16</v>
      </c>
      <c r="AB6092" s="3" t="s">
        <v>12</v>
      </c>
      <c r="AC6092" s="23" t="s">
        <v>37803</v>
      </c>
      <c r="AD6092" s="23" t="s">
        <v>43787</v>
      </c>
      <c r="AE6092" t="s">
        <v>35394</v>
      </c>
    </row>
    <row r="6093" spans="1:31" ht="14.25" customHeight="1">
      <c r="A6093" s="1">
        <v>6092</v>
      </c>
      <c r="B6093" s="1" t="s">
        <v>10396</v>
      </c>
      <c r="C6093" s="1" t="s">
        <v>10582</v>
      </c>
      <c r="D6093" s="1" t="s">
        <v>35801</v>
      </c>
      <c r="E6093" s="1" t="s">
        <v>328</v>
      </c>
      <c r="F6093" s="1" t="s">
        <v>27174</v>
      </c>
      <c r="G6093" s="14">
        <v>9191496446</v>
      </c>
      <c r="H6093" s="1" t="s">
        <v>20</v>
      </c>
      <c r="I6093" s="1" t="s">
        <v>62</v>
      </c>
      <c r="J6093" s="1" t="s">
        <v>47297</v>
      </c>
      <c r="K6093" s="3" t="s">
        <v>17</v>
      </c>
      <c r="L6093" s="1" t="s">
        <v>47325</v>
      </c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1"/>
      <c r="AA6093" s="1" t="s">
        <v>16</v>
      </c>
      <c r="AB6093" s="3" t="s">
        <v>12</v>
      </c>
      <c r="AC6093" s="23" t="s">
        <v>37803</v>
      </c>
      <c r="AD6093" s="23" t="s">
        <v>43788</v>
      </c>
      <c r="AE6093" t="s">
        <v>35410</v>
      </c>
    </row>
    <row r="6094" spans="1:31" ht="14.25" customHeight="1">
      <c r="A6094" s="1">
        <v>6093</v>
      </c>
      <c r="B6094" s="1" t="s">
        <v>10396</v>
      </c>
      <c r="C6094" s="1" t="s">
        <v>10591</v>
      </c>
      <c r="D6094" s="1" t="s">
        <v>1305</v>
      </c>
      <c r="E6094" s="1" t="s">
        <v>3121</v>
      </c>
      <c r="F6094" s="1" t="s">
        <v>27176</v>
      </c>
      <c r="G6094" s="14">
        <v>919016064446</v>
      </c>
      <c r="H6094" s="1" t="s">
        <v>8</v>
      </c>
      <c r="I6094" s="1" t="s">
        <v>9</v>
      </c>
      <c r="J6094" s="1" t="s">
        <v>47297</v>
      </c>
      <c r="K6094" s="3" t="s">
        <v>17</v>
      </c>
      <c r="L6094" s="1" t="s">
        <v>47325</v>
      </c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1"/>
      <c r="AA6094" s="1" t="s">
        <v>11</v>
      </c>
      <c r="AB6094" s="3" t="s">
        <v>13</v>
      </c>
      <c r="AC6094" s="23" t="s">
        <v>37803</v>
      </c>
      <c r="AD6094" s="23" t="s">
        <v>43789</v>
      </c>
      <c r="AE6094" t="s">
        <v>35399</v>
      </c>
    </row>
    <row r="6095" spans="1:31" ht="14.25" customHeight="1">
      <c r="A6095" s="1">
        <v>6094</v>
      </c>
      <c r="B6095" s="1" t="s">
        <v>10396</v>
      </c>
      <c r="C6095" s="22" t="s">
        <v>37778</v>
      </c>
      <c r="D6095" s="1" t="s">
        <v>10675</v>
      </c>
      <c r="E6095" s="1" t="s">
        <v>40</v>
      </c>
      <c r="F6095" s="1" t="s">
        <v>27185</v>
      </c>
      <c r="G6095" s="14">
        <v>919404066410</v>
      </c>
      <c r="H6095" s="1" t="s">
        <v>20</v>
      </c>
      <c r="I6095" s="1" t="s">
        <v>41</v>
      </c>
      <c r="J6095" s="1" t="s">
        <v>47297</v>
      </c>
      <c r="K6095" s="3" t="s">
        <v>17</v>
      </c>
      <c r="L6095" s="1" t="s">
        <v>47325</v>
      </c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1"/>
      <c r="AA6095" s="1" t="s">
        <v>16</v>
      </c>
      <c r="AB6095" s="3" t="s">
        <v>12</v>
      </c>
      <c r="AC6095" s="23" t="s">
        <v>37803</v>
      </c>
      <c r="AD6095" s="23" t="s">
        <v>43790</v>
      </c>
      <c r="AE6095" t="s">
        <v>35394</v>
      </c>
    </row>
    <row r="6096" spans="1:31" ht="14.25" customHeight="1">
      <c r="A6096" s="1">
        <v>6095</v>
      </c>
      <c r="B6096" s="1" t="s">
        <v>10396</v>
      </c>
      <c r="C6096" s="22" t="s">
        <v>37778</v>
      </c>
      <c r="D6096" s="1" t="s">
        <v>3344</v>
      </c>
      <c r="E6096" s="1" t="s">
        <v>36847</v>
      </c>
      <c r="F6096" s="1" t="s">
        <v>27186</v>
      </c>
      <c r="G6096" s="14">
        <v>91991964440</v>
      </c>
      <c r="H6096" s="1" t="s">
        <v>20</v>
      </c>
      <c r="I6096" s="1" t="s">
        <v>62</v>
      </c>
      <c r="J6096" s="1" t="s">
        <v>47297</v>
      </c>
      <c r="K6096" s="3" t="s">
        <v>17</v>
      </c>
      <c r="L6096" s="1" t="s">
        <v>47325</v>
      </c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1"/>
      <c r="AA6096" s="1" t="s">
        <v>16</v>
      </c>
      <c r="AB6096" s="3" t="s">
        <v>12</v>
      </c>
      <c r="AC6096" s="23" t="s">
        <v>37803</v>
      </c>
      <c r="AD6096" s="23" t="s">
        <v>43791</v>
      </c>
      <c r="AE6096" t="s">
        <v>35399</v>
      </c>
    </row>
    <row r="6097" spans="1:31" ht="14.25" customHeight="1">
      <c r="A6097" s="1">
        <v>6096</v>
      </c>
      <c r="B6097" s="1" t="s">
        <v>10396</v>
      </c>
      <c r="C6097" s="1" t="s">
        <v>10615</v>
      </c>
      <c r="D6097" s="1" t="s">
        <v>35802</v>
      </c>
      <c r="E6097" s="1" t="s">
        <v>40</v>
      </c>
      <c r="F6097" s="1" t="s">
        <v>27187</v>
      </c>
      <c r="G6097" s="14">
        <v>9194460094</v>
      </c>
      <c r="H6097" s="1" t="s">
        <v>8</v>
      </c>
      <c r="I6097" s="1" t="s">
        <v>9</v>
      </c>
      <c r="J6097" s="1" t="s">
        <v>47297</v>
      </c>
      <c r="K6097" s="3" t="s">
        <v>42</v>
      </c>
      <c r="L6097" s="1" t="s">
        <v>47325</v>
      </c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1"/>
      <c r="AA6097" s="1" t="s">
        <v>16</v>
      </c>
      <c r="AB6097" s="3" t="s">
        <v>12</v>
      </c>
      <c r="AC6097" s="23" t="s">
        <v>37803</v>
      </c>
      <c r="AD6097" s="23" t="s">
        <v>43792</v>
      </c>
      <c r="AE6097" t="s">
        <v>35409</v>
      </c>
    </row>
    <row r="6098" spans="1:31" ht="14.25" customHeight="1">
      <c r="A6098" s="1">
        <v>6097</v>
      </c>
      <c r="B6098" s="9" t="s">
        <v>6</v>
      </c>
      <c r="C6098" s="1" t="s">
        <v>12823</v>
      </c>
      <c r="D6098" s="1" t="s">
        <v>72</v>
      </c>
      <c r="E6098" s="1" t="s">
        <v>9015</v>
      </c>
      <c r="F6098" s="1" t="s">
        <v>32506</v>
      </c>
      <c r="G6098" s="14">
        <v>919444440406</v>
      </c>
      <c r="H6098" s="1" t="s">
        <v>8</v>
      </c>
      <c r="I6098" s="1" t="s">
        <v>41</v>
      </c>
      <c r="J6098" s="1" t="s">
        <v>47297</v>
      </c>
      <c r="K6098" s="3" t="s">
        <v>17</v>
      </c>
      <c r="L6098" s="1" t="s">
        <v>47325</v>
      </c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1"/>
      <c r="AA6098" s="1" t="s">
        <v>16</v>
      </c>
      <c r="AB6098" s="3" t="s">
        <v>12</v>
      </c>
      <c r="AC6098" s="23" t="s">
        <v>37803</v>
      </c>
      <c r="AD6098" s="23" t="s">
        <v>43793</v>
      </c>
      <c r="AE6098" t="s">
        <v>35410</v>
      </c>
    </row>
    <row r="6099" spans="1:31" ht="14.25" customHeight="1">
      <c r="A6099" s="1">
        <v>6098</v>
      </c>
      <c r="B6099" s="9" t="s">
        <v>6</v>
      </c>
      <c r="C6099" s="1" t="s">
        <v>12824</v>
      </c>
      <c r="D6099" s="1" t="s">
        <v>1015</v>
      </c>
      <c r="E6099" s="1" t="s">
        <v>7788</v>
      </c>
      <c r="F6099" s="1" t="s">
        <v>27197</v>
      </c>
      <c r="G6099" s="14">
        <v>919446416</v>
      </c>
      <c r="H6099" s="1" t="s">
        <v>8</v>
      </c>
      <c r="I6099" s="1" t="s">
        <v>41</v>
      </c>
      <c r="J6099" s="1" t="s">
        <v>47297</v>
      </c>
      <c r="K6099" s="3" t="s">
        <v>17</v>
      </c>
      <c r="L6099" s="1" t="s">
        <v>47325</v>
      </c>
      <c r="M6099" s="4" t="s">
        <v>42</v>
      </c>
      <c r="N6099" s="3" t="str">
        <f>J6099</f>
        <v>[&lt;30 Lacs -50 Lacs]</v>
      </c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1"/>
      <c r="AA6099" s="1" t="s">
        <v>16</v>
      </c>
      <c r="AB6099" s="3" t="s">
        <v>12</v>
      </c>
      <c r="AC6099" s="23" t="s">
        <v>37803</v>
      </c>
      <c r="AD6099" s="23" t="s">
        <v>43794</v>
      </c>
      <c r="AE6099" t="s">
        <v>35409</v>
      </c>
    </row>
    <row r="6100" spans="1:31" ht="14.25" customHeight="1">
      <c r="A6100" s="1">
        <v>6099</v>
      </c>
      <c r="B6100" s="9" t="s">
        <v>6</v>
      </c>
      <c r="C6100" s="1" t="s">
        <v>12827</v>
      </c>
      <c r="D6100" s="1" t="s">
        <v>1169</v>
      </c>
      <c r="E6100" s="1" t="s">
        <v>141</v>
      </c>
      <c r="F6100" s="1" t="s">
        <v>27199</v>
      </c>
      <c r="G6100" s="14">
        <v>9164014914</v>
      </c>
      <c r="H6100" s="1" t="s">
        <v>8</v>
      </c>
      <c r="I6100" s="1" t="s">
        <v>62</v>
      </c>
      <c r="J6100" s="1" t="s">
        <v>47297</v>
      </c>
      <c r="K6100" s="3" t="s">
        <v>17</v>
      </c>
      <c r="L6100" s="1" t="s">
        <v>47325</v>
      </c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1"/>
      <c r="AA6100" s="1" t="s">
        <v>16</v>
      </c>
      <c r="AB6100" s="3" t="s">
        <v>12</v>
      </c>
      <c r="AC6100" s="23" t="s">
        <v>37803</v>
      </c>
      <c r="AD6100" s="23" t="s">
        <v>41570</v>
      </c>
      <c r="AE6100" t="s">
        <v>35399</v>
      </c>
    </row>
    <row r="6101" spans="1:31" ht="14.25" customHeight="1">
      <c r="A6101" s="1">
        <v>6100</v>
      </c>
      <c r="B6101" s="9" t="s">
        <v>6</v>
      </c>
      <c r="C6101" s="1" t="s">
        <v>12828</v>
      </c>
      <c r="D6101" s="1" t="s">
        <v>2412</v>
      </c>
      <c r="E6101" s="1" t="s">
        <v>8969</v>
      </c>
      <c r="F6101" s="1" t="s">
        <v>32509</v>
      </c>
      <c r="G6101" s="14">
        <v>919446004699</v>
      </c>
      <c r="H6101" s="1" t="s">
        <v>8</v>
      </c>
      <c r="I6101" s="1" t="s">
        <v>41</v>
      </c>
      <c r="J6101" s="1" t="s">
        <v>47297</v>
      </c>
      <c r="K6101" s="3" t="s">
        <v>17</v>
      </c>
      <c r="L6101" s="1" t="s">
        <v>47325</v>
      </c>
      <c r="M6101" s="4" t="s">
        <v>42</v>
      </c>
      <c r="N6101" s="3" t="str">
        <f t="shared" ref="N6101:N6102" si="179">J6101</f>
        <v>[&lt;30 Lacs -50 Lacs]</v>
      </c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1"/>
      <c r="AA6101" s="1" t="s">
        <v>16</v>
      </c>
      <c r="AB6101" s="3" t="s">
        <v>12</v>
      </c>
      <c r="AC6101" s="23" t="s">
        <v>37803</v>
      </c>
      <c r="AD6101" s="23" t="s">
        <v>40327</v>
      </c>
      <c r="AE6101" t="s">
        <v>35410</v>
      </c>
    </row>
    <row r="6102" spans="1:31" ht="14.25" customHeight="1">
      <c r="A6102" s="1">
        <v>6101</v>
      </c>
      <c r="B6102" s="1" t="s">
        <v>10396</v>
      </c>
      <c r="C6102" s="1" t="s">
        <v>10657</v>
      </c>
      <c r="D6102" s="1" t="s">
        <v>12306</v>
      </c>
      <c r="E6102" s="1" t="s">
        <v>36936</v>
      </c>
      <c r="F6102" s="1" t="s">
        <v>27208</v>
      </c>
      <c r="G6102" s="14">
        <v>919994466996</v>
      </c>
      <c r="H6102" s="1" t="s">
        <v>20</v>
      </c>
      <c r="I6102" s="1" t="s">
        <v>62</v>
      </c>
      <c r="J6102" s="1" t="s">
        <v>47297</v>
      </c>
      <c r="K6102" s="3" t="s">
        <v>17</v>
      </c>
      <c r="L6102" s="1" t="s">
        <v>47325</v>
      </c>
      <c r="M6102" s="4" t="s">
        <v>42</v>
      </c>
      <c r="N6102" s="3" t="str">
        <f t="shared" si="179"/>
        <v>[&lt;30 Lacs -50 Lacs]</v>
      </c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1"/>
      <c r="AA6102" s="1" t="s">
        <v>16</v>
      </c>
      <c r="AB6102" s="3" t="s">
        <v>12</v>
      </c>
      <c r="AC6102" s="23" t="s">
        <v>37803</v>
      </c>
      <c r="AD6102" s="23" t="s">
        <v>43795</v>
      </c>
      <c r="AE6102" t="s">
        <v>35409</v>
      </c>
    </row>
    <row r="6103" spans="1:31" ht="14.25" customHeight="1">
      <c r="A6103" s="1">
        <v>6102</v>
      </c>
      <c r="B6103" s="1" t="s">
        <v>10396</v>
      </c>
      <c r="C6103" s="22" t="s">
        <v>37778</v>
      </c>
      <c r="D6103" s="1" t="s">
        <v>176</v>
      </c>
      <c r="E6103" s="1" t="s">
        <v>139</v>
      </c>
      <c r="F6103" s="1" t="s">
        <v>27209</v>
      </c>
      <c r="G6103" s="14">
        <v>919946469199</v>
      </c>
      <c r="H6103" s="1" t="s">
        <v>20</v>
      </c>
      <c r="I6103" s="1" t="s">
        <v>62</v>
      </c>
      <c r="J6103" s="1" t="s">
        <v>47297</v>
      </c>
      <c r="K6103" s="3" t="s">
        <v>42</v>
      </c>
      <c r="L6103" s="1" t="s">
        <v>47325</v>
      </c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1"/>
      <c r="AA6103" s="1" t="s">
        <v>16</v>
      </c>
      <c r="AB6103" s="3" t="s">
        <v>12</v>
      </c>
      <c r="AC6103" s="23" t="s">
        <v>37803</v>
      </c>
      <c r="AD6103" s="23" t="s">
        <v>43796</v>
      </c>
      <c r="AE6103" t="s">
        <v>35394</v>
      </c>
    </row>
    <row r="6104" spans="1:31" ht="14.25" customHeight="1">
      <c r="A6104" s="1">
        <v>6103</v>
      </c>
      <c r="B6104" s="1" t="s">
        <v>10396</v>
      </c>
      <c r="C6104" s="22" t="s">
        <v>37778</v>
      </c>
      <c r="D6104" s="1" t="s">
        <v>1302</v>
      </c>
      <c r="E6104" s="1" t="s">
        <v>36937</v>
      </c>
      <c r="F6104" s="1" t="s">
        <v>27216</v>
      </c>
      <c r="G6104" s="14">
        <v>919446066996</v>
      </c>
      <c r="H6104" s="1" t="s">
        <v>20</v>
      </c>
      <c r="I6104" s="1" t="s">
        <v>41</v>
      </c>
      <c r="J6104" s="1" t="s">
        <v>47297</v>
      </c>
      <c r="K6104" s="3" t="s">
        <v>17</v>
      </c>
      <c r="L6104" s="1" t="s">
        <v>47325</v>
      </c>
      <c r="M6104" s="4" t="s">
        <v>42</v>
      </c>
      <c r="N6104" s="3" t="str">
        <f t="shared" ref="N6104:N6105" si="180">J6104</f>
        <v>[&lt;30 Lacs -50 Lacs]</v>
      </c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1"/>
      <c r="AA6104" s="1" t="s">
        <v>16</v>
      </c>
      <c r="AB6104" s="3" t="s">
        <v>12</v>
      </c>
      <c r="AC6104" s="23" t="s">
        <v>37803</v>
      </c>
      <c r="AD6104" s="23" t="s">
        <v>43797</v>
      </c>
      <c r="AE6104" t="s">
        <v>35410</v>
      </c>
    </row>
    <row r="6105" spans="1:31" ht="14.25" customHeight="1">
      <c r="A6105" s="1">
        <v>6104</v>
      </c>
      <c r="B6105" s="9" t="s">
        <v>6</v>
      </c>
      <c r="C6105" s="1" t="s">
        <v>12845</v>
      </c>
      <c r="D6105" s="1" t="s">
        <v>1506</v>
      </c>
      <c r="E6105" s="1" t="s">
        <v>8969</v>
      </c>
      <c r="F6105" s="1" t="s">
        <v>34608</v>
      </c>
      <c r="G6105" s="14">
        <v>919446009060</v>
      </c>
      <c r="H6105" s="1" t="s">
        <v>8</v>
      </c>
      <c r="I6105" s="1" t="s">
        <v>62</v>
      </c>
      <c r="J6105" s="1" t="s">
        <v>47297</v>
      </c>
      <c r="K6105" s="3" t="s">
        <v>42</v>
      </c>
      <c r="L6105" s="1" t="s">
        <v>47325</v>
      </c>
      <c r="M6105" s="3" t="s">
        <v>27</v>
      </c>
      <c r="N6105" s="3" t="str">
        <f t="shared" si="180"/>
        <v>[&lt;30 Lacs -50 Lacs]</v>
      </c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1"/>
      <c r="AA6105" s="1" t="s">
        <v>16</v>
      </c>
      <c r="AB6105" s="3" t="s">
        <v>12</v>
      </c>
      <c r="AC6105" s="23" t="s">
        <v>37803</v>
      </c>
      <c r="AD6105" s="23" t="s">
        <v>43798</v>
      </c>
      <c r="AE6105" t="s">
        <v>35410</v>
      </c>
    </row>
    <row r="6106" spans="1:31" ht="14.25" customHeight="1">
      <c r="A6106" s="1">
        <v>6105</v>
      </c>
      <c r="B6106" s="9" t="s">
        <v>6</v>
      </c>
      <c r="C6106" s="1" t="s">
        <v>12848</v>
      </c>
      <c r="D6106" s="1" t="s">
        <v>2508</v>
      </c>
      <c r="E6106" s="1" t="s">
        <v>7865</v>
      </c>
      <c r="F6106" s="1" t="s">
        <v>27222</v>
      </c>
      <c r="G6106" s="14">
        <v>91046669960</v>
      </c>
      <c r="H6106" s="1" t="s">
        <v>132</v>
      </c>
      <c r="I6106" s="1" t="s">
        <v>62</v>
      </c>
      <c r="J6106" s="1" t="s">
        <v>47297</v>
      </c>
      <c r="K6106" s="3" t="s">
        <v>42</v>
      </c>
      <c r="L6106" s="1" t="s">
        <v>47325</v>
      </c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1"/>
      <c r="AA6106" s="1" t="s">
        <v>16</v>
      </c>
      <c r="AB6106" s="3" t="s">
        <v>12</v>
      </c>
      <c r="AC6106" s="23" t="s">
        <v>37803</v>
      </c>
      <c r="AD6106" s="23" t="s">
        <v>43799</v>
      </c>
      <c r="AE6106" t="s">
        <v>35410</v>
      </c>
    </row>
    <row r="6107" spans="1:31" ht="14.25" customHeight="1">
      <c r="A6107" s="1">
        <v>6106</v>
      </c>
      <c r="B6107" s="1" t="s">
        <v>10396</v>
      </c>
      <c r="C6107" s="22" t="s">
        <v>37778</v>
      </c>
      <c r="D6107" s="1" t="s">
        <v>1617</v>
      </c>
      <c r="E6107" s="1" t="s">
        <v>36938</v>
      </c>
      <c r="F6107" s="1" t="s">
        <v>32517</v>
      </c>
      <c r="G6107" s="14">
        <v>91999999169</v>
      </c>
      <c r="H6107" s="1" t="s">
        <v>20</v>
      </c>
      <c r="I6107" s="1" t="s">
        <v>41</v>
      </c>
      <c r="J6107" s="1" t="s">
        <v>47297</v>
      </c>
      <c r="K6107" s="3" t="s">
        <v>213</v>
      </c>
      <c r="L6107" s="1" t="s">
        <v>47325</v>
      </c>
      <c r="M6107" s="4" t="s">
        <v>17</v>
      </c>
      <c r="N6107" s="3" t="str">
        <f t="shared" ref="N6107:N6108" si="181">J6107</f>
        <v>[&lt;30 Lacs -50 Lacs]</v>
      </c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1"/>
      <c r="AA6107" s="1" t="s">
        <v>16</v>
      </c>
      <c r="AB6107" s="3" t="s">
        <v>12</v>
      </c>
      <c r="AC6107" s="23" t="s">
        <v>37803</v>
      </c>
      <c r="AD6107" s="23" t="s">
        <v>42227</v>
      </c>
      <c r="AE6107" t="s">
        <v>35394</v>
      </c>
    </row>
    <row r="6108" spans="1:31" ht="14.25" customHeight="1">
      <c r="A6108" s="1">
        <v>6107</v>
      </c>
      <c r="B6108" s="9" t="s">
        <v>6</v>
      </c>
      <c r="C6108" s="1" t="s">
        <v>12864</v>
      </c>
      <c r="D6108" s="1" t="s">
        <v>1857</v>
      </c>
      <c r="E6108" s="1" t="s">
        <v>447</v>
      </c>
      <c r="F6108" s="1" t="s">
        <v>27234</v>
      </c>
      <c r="G6108" s="14">
        <v>91969104401</v>
      </c>
      <c r="H6108" s="1" t="s">
        <v>37</v>
      </c>
      <c r="I6108" s="1" t="s">
        <v>41</v>
      </c>
      <c r="J6108" s="1" t="s">
        <v>47297</v>
      </c>
      <c r="K6108" s="3" t="s">
        <v>17</v>
      </c>
      <c r="L6108" s="1" t="s">
        <v>47325</v>
      </c>
      <c r="M6108" s="4" t="s">
        <v>42</v>
      </c>
      <c r="N6108" s="3" t="str">
        <f t="shared" si="181"/>
        <v>[&lt;30 Lacs -50 Lacs]</v>
      </c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1"/>
      <c r="AA6108" s="1" t="s">
        <v>16</v>
      </c>
      <c r="AB6108" s="3" t="s">
        <v>12</v>
      </c>
      <c r="AC6108" s="23" t="s">
        <v>37803</v>
      </c>
      <c r="AD6108" s="23" t="s">
        <v>43800</v>
      </c>
      <c r="AE6108" t="s">
        <v>35410</v>
      </c>
    </row>
    <row r="6109" spans="1:31" ht="14.25" customHeight="1">
      <c r="A6109" s="1">
        <v>6108</v>
      </c>
      <c r="B6109" s="9" t="s">
        <v>6</v>
      </c>
      <c r="C6109" s="1" t="s">
        <v>12868</v>
      </c>
      <c r="D6109" s="1" t="s">
        <v>2160</v>
      </c>
      <c r="E6109" s="1" t="s">
        <v>788</v>
      </c>
      <c r="F6109" s="1" t="s">
        <v>27237</v>
      </c>
      <c r="G6109" s="14">
        <v>91994600660</v>
      </c>
      <c r="H6109" s="1" t="s">
        <v>20</v>
      </c>
      <c r="I6109" s="1" t="s">
        <v>62</v>
      </c>
      <c r="J6109" s="1" t="s">
        <v>47297</v>
      </c>
      <c r="K6109" s="3" t="s">
        <v>17</v>
      </c>
      <c r="L6109" s="1" t="s">
        <v>47325</v>
      </c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1"/>
      <c r="AA6109" s="1" t="s">
        <v>11</v>
      </c>
      <c r="AB6109" s="3" t="s">
        <v>538</v>
      </c>
      <c r="AC6109" s="23" t="s">
        <v>37803</v>
      </c>
      <c r="AD6109" s="23" t="s">
        <v>43801</v>
      </c>
      <c r="AE6109" t="s">
        <v>35399</v>
      </c>
    </row>
    <row r="6110" spans="1:31" ht="14.25" customHeight="1">
      <c r="A6110" s="1">
        <v>6109</v>
      </c>
      <c r="B6110" s="1" t="s">
        <v>10396</v>
      </c>
      <c r="C6110" s="22" t="s">
        <v>37778</v>
      </c>
      <c r="D6110" s="1" t="s">
        <v>35803</v>
      </c>
      <c r="E6110" s="1" t="s">
        <v>139</v>
      </c>
      <c r="F6110" s="1" t="s">
        <v>27243</v>
      </c>
      <c r="G6110" s="14">
        <v>9196444441</v>
      </c>
      <c r="H6110" s="1" t="s">
        <v>20</v>
      </c>
      <c r="I6110" s="1" t="s">
        <v>9</v>
      </c>
      <c r="J6110" s="1" t="s">
        <v>47297</v>
      </c>
      <c r="K6110" s="3" t="s">
        <v>42</v>
      </c>
      <c r="L6110" s="1" t="s">
        <v>47325</v>
      </c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1"/>
      <c r="AA6110" s="1" t="s">
        <v>16</v>
      </c>
      <c r="AB6110" s="3" t="s">
        <v>12</v>
      </c>
      <c r="AC6110" s="23" t="s">
        <v>37803</v>
      </c>
      <c r="AD6110" s="23" t="s">
        <v>43802</v>
      </c>
      <c r="AE6110" t="s">
        <v>35409</v>
      </c>
    </row>
    <row r="6111" spans="1:31" ht="14.25" customHeight="1">
      <c r="A6111" s="1">
        <v>6110</v>
      </c>
      <c r="B6111" s="1" t="s">
        <v>10396</v>
      </c>
      <c r="C6111" s="22" t="s">
        <v>37778</v>
      </c>
      <c r="D6111" s="1" t="s">
        <v>1631</v>
      </c>
      <c r="E6111" s="1" t="s">
        <v>487</v>
      </c>
      <c r="F6111" s="1" t="s">
        <v>32519</v>
      </c>
      <c r="G6111" s="14">
        <v>919444496096</v>
      </c>
      <c r="H6111" s="1" t="s">
        <v>15</v>
      </c>
      <c r="I6111" s="1" t="s">
        <v>9</v>
      </c>
      <c r="J6111" s="1" t="s">
        <v>47297</v>
      </c>
      <c r="K6111" s="3" t="s">
        <v>17</v>
      </c>
      <c r="L6111" s="1" t="s">
        <v>47325</v>
      </c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1"/>
      <c r="AA6111" s="1" t="s">
        <v>11</v>
      </c>
      <c r="AB6111" s="3" t="s">
        <v>538</v>
      </c>
      <c r="AC6111" s="23" t="s">
        <v>37803</v>
      </c>
      <c r="AD6111" s="23" t="s">
        <v>43803</v>
      </c>
      <c r="AE6111" t="s">
        <v>35399</v>
      </c>
    </row>
    <row r="6112" spans="1:31" ht="14.25" customHeight="1">
      <c r="A6112" s="1">
        <v>6111</v>
      </c>
      <c r="B6112" s="1" t="s">
        <v>10396</v>
      </c>
      <c r="C6112" s="1" t="s">
        <v>10754</v>
      </c>
      <c r="D6112" s="1" t="s">
        <v>522</v>
      </c>
      <c r="E6112" s="1" t="s">
        <v>139</v>
      </c>
      <c r="F6112" s="1" t="s">
        <v>32520</v>
      </c>
      <c r="G6112" s="14">
        <v>919099064440</v>
      </c>
      <c r="H6112" s="1" t="s">
        <v>20</v>
      </c>
      <c r="I6112" s="1" t="s">
        <v>62</v>
      </c>
      <c r="J6112" s="1" t="s">
        <v>47297</v>
      </c>
      <c r="K6112" s="3" t="s">
        <v>42</v>
      </c>
      <c r="L6112" s="1" t="s">
        <v>47325</v>
      </c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1"/>
      <c r="AA6112" s="1" t="s">
        <v>16</v>
      </c>
      <c r="AB6112" s="3" t="s">
        <v>12</v>
      </c>
      <c r="AC6112" s="23" t="s">
        <v>37803</v>
      </c>
      <c r="AD6112" s="23" t="s">
        <v>43804</v>
      </c>
      <c r="AE6112" t="s">
        <v>35394</v>
      </c>
    </row>
    <row r="6113" spans="1:31" ht="14.25" customHeight="1">
      <c r="A6113" s="1">
        <v>6112</v>
      </c>
      <c r="B6113" s="9" t="s">
        <v>6</v>
      </c>
      <c r="C6113" s="1" t="s">
        <v>12892</v>
      </c>
      <c r="D6113" s="1" t="s">
        <v>4203</v>
      </c>
      <c r="E6113" s="1" t="s">
        <v>36939</v>
      </c>
      <c r="F6113" s="1" t="s">
        <v>27256</v>
      </c>
      <c r="G6113" s="14">
        <v>919904490004</v>
      </c>
      <c r="H6113" s="1" t="s">
        <v>20</v>
      </c>
      <c r="I6113" s="1" t="s">
        <v>9</v>
      </c>
      <c r="J6113" s="1" t="s">
        <v>47297</v>
      </c>
      <c r="K6113" s="3" t="s">
        <v>42</v>
      </c>
      <c r="L6113" s="1" t="s">
        <v>47325</v>
      </c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1"/>
      <c r="AA6113" s="1" t="s">
        <v>16</v>
      </c>
      <c r="AB6113" s="3" t="s">
        <v>12</v>
      </c>
      <c r="AC6113" s="23" t="s">
        <v>37803</v>
      </c>
      <c r="AD6113" s="23" t="s">
        <v>43805</v>
      </c>
      <c r="AE6113" t="s">
        <v>35394</v>
      </c>
    </row>
    <row r="6114" spans="1:31" ht="14.25" customHeight="1">
      <c r="A6114" s="1">
        <v>6113</v>
      </c>
      <c r="B6114" s="9" t="s">
        <v>6</v>
      </c>
      <c r="C6114" s="1" t="s">
        <v>12905</v>
      </c>
      <c r="D6114" s="1" t="s">
        <v>350</v>
      </c>
      <c r="E6114" s="1" t="s">
        <v>36940</v>
      </c>
      <c r="F6114" s="1" t="s">
        <v>27264</v>
      </c>
      <c r="G6114" s="14">
        <v>91949449414</v>
      </c>
      <c r="H6114" s="1" t="s">
        <v>20</v>
      </c>
      <c r="I6114" s="1" t="s">
        <v>62</v>
      </c>
      <c r="J6114" s="1" t="s">
        <v>47297</v>
      </c>
      <c r="K6114" s="3" t="s">
        <v>17</v>
      </c>
      <c r="L6114" s="1" t="s">
        <v>47325</v>
      </c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1"/>
      <c r="AA6114" s="1" t="s">
        <v>16</v>
      </c>
      <c r="AB6114" s="3" t="s">
        <v>12</v>
      </c>
      <c r="AC6114" s="23" t="s">
        <v>37803</v>
      </c>
      <c r="AD6114" s="23" t="s">
        <v>43806</v>
      </c>
      <c r="AE6114" t="s">
        <v>35409</v>
      </c>
    </row>
    <row r="6115" spans="1:31" ht="14.25" customHeight="1">
      <c r="A6115" s="1">
        <v>6114</v>
      </c>
      <c r="B6115" s="1" t="s">
        <v>10396</v>
      </c>
      <c r="C6115" s="1" t="s">
        <v>10782</v>
      </c>
      <c r="D6115" s="1" t="s">
        <v>12927</v>
      </c>
      <c r="E6115" s="1" t="s">
        <v>40</v>
      </c>
      <c r="F6115" s="1" t="s">
        <v>12928</v>
      </c>
      <c r="G6115" s="14">
        <v>91096966669</v>
      </c>
      <c r="H6115" s="1" t="s">
        <v>8</v>
      </c>
      <c r="I6115" s="1" t="s">
        <v>41</v>
      </c>
      <c r="J6115" s="1" t="s">
        <v>47297</v>
      </c>
      <c r="K6115" s="3" t="s">
        <v>17</v>
      </c>
      <c r="L6115" s="1" t="s">
        <v>47325</v>
      </c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1"/>
      <c r="AA6115" s="1" t="s">
        <v>16</v>
      </c>
      <c r="AB6115" s="3" t="s">
        <v>12</v>
      </c>
      <c r="AC6115" s="23" t="s">
        <v>37803</v>
      </c>
      <c r="AD6115" s="23" t="s">
        <v>43807</v>
      </c>
      <c r="AE6115" t="s">
        <v>35399</v>
      </c>
    </row>
    <row r="6116" spans="1:31" ht="14.25" customHeight="1">
      <c r="A6116" s="1">
        <v>6115</v>
      </c>
      <c r="B6116" s="9" t="s">
        <v>6</v>
      </c>
      <c r="C6116" s="1" t="s">
        <v>12930</v>
      </c>
      <c r="D6116" s="1" t="s">
        <v>672</v>
      </c>
      <c r="E6116" s="1" t="s">
        <v>84</v>
      </c>
      <c r="F6116" s="1" t="s">
        <v>32526</v>
      </c>
      <c r="G6116" s="14">
        <v>914461914410</v>
      </c>
      <c r="H6116" s="1" t="s">
        <v>20</v>
      </c>
      <c r="I6116" s="1" t="s">
        <v>62</v>
      </c>
      <c r="J6116" s="1" t="s">
        <v>47297</v>
      </c>
      <c r="K6116" s="3" t="s">
        <v>17</v>
      </c>
      <c r="L6116" s="1" t="s">
        <v>47325</v>
      </c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1"/>
      <c r="AA6116" s="1" t="s">
        <v>16</v>
      </c>
      <c r="AB6116" s="3" t="s">
        <v>12</v>
      </c>
      <c r="AC6116" s="23" t="s">
        <v>37803</v>
      </c>
      <c r="AD6116" s="23" t="s">
        <v>43808</v>
      </c>
      <c r="AE6116" t="s">
        <v>35394</v>
      </c>
    </row>
    <row r="6117" spans="1:31" ht="14.25" customHeight="1">
      <c r="A6117" s="1">
        <v>6116</v>
      </c>
      <c r="B6117" s="1" t="s">
        <v>10396</v>
      </c>
      <c r="C6117" s="1" t="s">
        <v>10784</v>
      </c>
      <c r="D6117" s="1" t="s">
        <v>4774</v>
      </c>
      <c r="E6117" s="1" t="s">
        <v>40</v>
      </c>
      <c r="F6117" s="1" t="s">
        <v>32527</v>
      </c>
      <c r="G6117" s="14">
        <v>91964049604</v>
      </c>
      <c r="H6117" s="1" t="s">
        <v>20</v>
      </c>
      <c r="I6117" s="1" t="s">
        <v>41</v>
      </c>
      <c r="J6117" s="1" t="s">
        <v>47297</v>
      </c>
      <c r="K6117" s="3" t="s">
        <v>17</v>
      </c>
      <c r="L6117" s="1" t="s">
        <v>47325</v>
      </c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1"/>
      <c r="AA6117" s="1" t="s">
        <v>16</v>
      </c>
      <c r="AB6117" s="3" t="s">
        <v>12</v>
      </c>
      <c r="AC6117" s="23" t="s">
        <v>37803</v>
      </c>
      <c r="AD6117" s="23" t="s">
        <v>43809</v>
      </c>
      <c r="AE6117" t="s">
        <v>35399</v>
      </c>
    </row>
    <row r="6118" spans="1:31" ht="14.25" customHeight="1">
      <c r="A6118" s="1">
        <v>6117</v>
      </c>
      <c r="B6118" s="1" t="s">
        <v>10396</v>
      </c>
      <c r="C6118" s="1" t="s">
        <v>10787</v>
      </c>
      <c r="D6118" s="1" t="s">
        <v>4597</v>
      </c>
      <c r="E6118" s="1" t="s">
        <v>40</v>
      </c>
      <c r="F6118" s="1" t="s">
        <v>27280</v>
      </c>
      <c r="G6118" s="14">
        <v>9166646411</v>
      </c>
      <c r="H6118" s="1" t="s">
        <v>20</v>
      </c>
      <c r="I6118" s="1" t="s">
        <v>62</v>
      </c>
      <c r="J6118" s="1" t="s">
        <v>47297</v>
      </c>
      <c r="K6118" s="3" t="s">
        <v>42</v>
      </c>
      <c r="L6118" s="1" t="s">
        <v>47325</v>
      </c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1"/>
      <c r="AA6118" s="1" t="s">
        <v>16</v>
      </c>
      <c r="AB6118" s="3" t="s">
        <v>12</v>
      </c>
      <c r="AC6118" s="23" t="s">
        <v>37803</v>
      </c>
      <c r="AD6118" s="23" t="s">
        <v>43810</v>
      </c>
      <c r="AE6118" t="s">
        <v>35399</v>
      </c>
    </row>
    <row r="6119" spans="1:31" ht="14.25" customHeight="1">
      <c r="A6119" s="1">
        <v>6118</v>
      </c>
      <c r="B6119" s="1" t="s">
        <v>10396</v>
      </c>
      <c r="C6119" s="1" t="s">
        <v>10791</v>
      </c>
      <c r="D6119" s="1" t="s">
        <v>841</v>
      </c>
      <c r="E6119" s="1" t="s">
        <v>40</v>
      </c>
      <c r="F6119" s="1" t="s">
        <v>27284</v>
      </c>
      <c r="G6119" s="14">
        <v>914449944461</v>
      </c>
      <c r="H6119" s="1" t="s">
        <v>15</v>
      </c>
      <c r="I6119" s="1" t="s">
        <v>41</v>
      </c>
      <c r="J6119" s="1" t="s">
        <v>47297</v>
      </c>
      <c r="K6119" s="3" t="s">
        <v>17</v>
      </c>
      <c r="L6119" s="1" t="s">
        <v>47325</v>
      </c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1"/>
      <c r="AA6119" s="1" t="s">
        <v>11</v>
      </c>
      <c r="AB6119" s="3" t="s">
        <v>13</v>
      </c>
      <c r="AC6119" s="23" t="s">
        <v>37803</v>
      </c>
      <c r="AD6119" s="23" t="s">
        <v>43811</v>
      </c>
      <c r="AE6119" t="s">
        <v>35394</v>
      </c>
    </row>
    <row r="6120" spans="1:31" ht="14.25" customHeight="1">
      <c r="A6120" s="1">
        <v>6119</v>
      </c>
      <c r="B6120" s="1" t="s">
        <v>10396</v>
      </c>
      <c r="C6120" s="1" t="s">
        <v>10793</v>
      </c>
      <c r="D6120" s="1" t="s">
        <v>683</v>
      </c>
      <c r="E6120" s="1" t="s">
        <v>410</v>
      </c>
      <c r="F6120" s="1" t="s">
        <v>34628</v>
      </c>
      <c r="G6120" s="14">
        <v>919446996119</v>
      </c>
      <c r="H6120" s="1" t="s">
        <v>15</v>
      </c>
      <c r="I6120" s="1" t="s">
        <v>41</v>
      </c>
      <c r="J6120" s="1" t="s">
        <v>47297</v>
      </c>
      <c r="K6120" s="3" t="s">
        <v>17</v>
      </c>
      <c r="L6120" s="1" t="s">
        <v>47325</v>
      </c>
      <c r="M6120" s="4" t="s">
        <v>42</v>
      </c>
      <c r="N6120" s="3" t="str">
        <f>J6120</f>
        <v>[&lt;30 Lacs -50 Lacs]</v>
      </c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1"/>
      <c r="AA6120" s="1" t="s">
        <v>16</v>
      </c>
      <c r="AB6120" s="3" t="s">
        <v>12</v>
      </c>
      <c r="AC6120" s="23" t="s">
        <v>37803</v>
      </c>
      <c r="AD6120" s="23" t="s">
        <v>43812</v>
      </c>
      <c r="AE6120" t="s">
        <v>35394</v>
      </c>
    </row>
    <row r="6121" spans="1:31" ht="14.25" customHeight="1">
      <c r="A6121" s="1">
        <v>6120</v>
      </c>
      <c r="B6121" s="9" t="s">
        <v>6</v>
      </c>
      <c r="C6121" s="1" t="s">
        <v>12964</v>
      </c>
      <c r="D6121" s="1" t="s">
        <v>1025</v>
      </c>
      <c r="E6121" s="1" t="s">
        <v>139</v>
      </c>
      <c r="F6121" s="1" t="s">
        <v>12965</v>
      </c>
      <c r="G6121" s="14">
        <v>914160041611</v>
      </c>
      <c r="H6121" s="1" t="s">
        <v>20</v>
      </c>
      <c r="I6121" s="1" t="s">
        <v>41</v>
      </c>
      <c r="J6121" s="1" t="s">
        <v>47297</v>
      </c>
      <c r="K6121" s="3" t="s">
        <v>42</v>
      </c>
      <c r="L6121" s="1" t="s">
        <v>47325</v>
      </c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1"/>
      <c r="AA6121" s="1" t="s">
        <v>16</v>
      </c>
      <c r="AB6121" s="3" t="s">
        <v>12</v>
      </c>
      <c r="AC6121" s="23" t="s">
        <v>37803</v>
      </c>
      <c r="AD6121" s="23" t="s">
        <v>43813</v>
      </c>
      <c r="AE6121" t="s">
        <v>35410</v>
      </c>
    </row>
    <row r="6122" spans="1:31" ht="14.25" customHeight="1">
      <c r="A6122" s="1">
        <v>6121</v>
      </c>
      <c r="B6122" s="1" t="s">
        <v>10396</v>
      </c>
      <c r="C6122" s="1" t="s">
        <v>10820</v>
      </c>
      <c r="D6122" s="1" t="s">
        <v>361</v>
      </c>
      <c r="E6122" s="1" t="s">
        <v>40</v>
      </c>
      <c r="F6122" s="1" t="s">
        <v>34630</v>
      </c>
      <c r="G6122" s="14">
        <v>919446994496</v>
      </c>
      <c r="H6122" s="1" t="s">
        <v>20</v>
      </c>
      <c r="I6122" s="1" t="s">
        <v>62</v>
      </c>
      <c r="J6122" s="1" t="s">
        <v>47297</v>
      </c>
      <c r="K6122" s="3" t="s">
        <v>17</v>
      </c>
      <c r="L6122" s="1" t="s">
        <v>47325</v>
      </c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1"/>
      <c r="AA6122" s="1" t="s">
        <v>11</v>
      </c>
      <c r="AB6122" s="3" t="s">
        <v>13</v>
      </c>
      <c r="AC6122" s="23" t="s">
        <v>37803</v>
      </c>
      <c r="AD6122" s="23" t="s">
        <v>43814</v>
      </c>
      <c r="AE6122" t="s">
        <v>35394</v>
      </c>
    </row>
    <row r="6123" spans="1:31" ht="14.25" customHeight="1">
      <c r="A6123" s="1">
        <v>6122</v>
      </c>
      <c r="B6123" s="9" t="s">
        <v>6</v>
      </c>
      <c r="C6123" s="1" t="s">
        <v>12967</v>
      </c>
      <c r="D6123" s="1" t="s">
        <v>35804</v>
      </c>
      <c r="E6123" s="1" t="s">
        <v>139</v>
      </c>
      <c r="F6123" s="1" t="s">
        <v>27297</v>
      </c>
      <c r="G6123" s="14">
        <v>91990991444</v>
      </c>
      <c r="H6123" s="1" t="s">
        <v>8</v>
      </c>
      <c r="I6123" s="1" t="s">
        <v>37779</v>
      </c>
      <c r="J6123" s="1" t="s">
        <v>47297</v>
      </c>
      <c r="K6123" s="3" t="s">
        <v>63</v>
      </c>
      <c r="L6123" s="1" t="s">
        <v>47325</v>
      </c>
      <c r="M6123" s="3" t="s">
        <v>213</v>
      </c>
      <c r="N6123" s="3" t="str">
        <f>J6123</f>
        <v>[&lt;30 Lacs -50 Lacs]</v>
      </c>
      <c r="O6123" s="3" t="s">
        <v>17</v>
      </c>
      <c r="P6123" s="3" t="s">
        <v>47297</v>
      </c>
      <c r="Q6123" s="3" t="s">
        <v>42</v>
      </c>
      <c r="R6123" s="3" t="s">
        <v>47297</v>
      </c>
      <c r="S6123" s="3" t="s">
        <v>27</v>
      </c>
      <c r="T6123" s="3" t="s">
        <v>47297</v>
      </c>
      <c r="U6123" s="3" t="s">
        <v>117</v>
      </c>
      <c r="V6123" s="3" t="s">
        <v>47297</v>
      </c>
      <c r="W6123" s="3" t="s">
        <v>178</v>
      </c>
      <c r="X6123" s="3" t="s">
        <v>47297</v>
      </c>
      <c r="Y6123" s="3" t="s">
        <v>171</v>
      </c>
      <c r="Z6123" s="1" t="s">
        <v>47297</v>
      </c>
      <c r="AA6123" s="1" t="s">
        <v>16</v>
      </c>
      <c r="AB6123" s="3" t="s">
        <v>12</v>
      </c>
      <c r="AC6123" s="23" t="s">
        <v>37803</v>
      </c>
      <c r="AD6123" s="23" t="s">
        <v>43815</v>
      </c>
      <c r="AE6123" t="s">
        <v>35394</v>
      </c>
    </row>
    <row r="6124" spans="1:31" ht="14.25" customHeight="1">
      <c r="A6124" s="1">
        <v>6123</v>
      </c>
      <c r="B6124" s="9" t="s">
        <v>6</v>
      </c>
      <c r="C6124" s="1" t="s">
        <v>12973</v>
      </c>
      <c r="D6124" s="1" t="s">
        <v>12974</v>
      </c>
      <c r="E6124" s="1" t="s">
        <v>12975</v>
      </c>
      <c r="F6124" s="1" t="s">
        <v>32534</v>
      </c>
      <c r="G6124" s="14">
        <v>91944694496</v>
      </c>
      <c r="H6124" s="1" t="s">
        <v>8</v>
      </c>
      <c r="I6124" s="1" t="s">
        <v>9</v>
      </c>
      <c r="J6124" s="1" t="s">
        <v>47297</v>
      </c>
      <c r="K6124" s="3" t="s">
        <v>17</v>
      </c>
      <c r="L6124" s="1" t="s">
        <v>47325</v>
      </c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1"/>
      <c r="AA6124" s="1" t="s">
        <v>11</v>
      </c>
      <c r="AB6124" s="3" t="s">
        <v>56</v>
      </c>
      <c r="AC6124" s="23" t="s">
        <v>37803</v>
      </c>
      <c r="AD6124" s="23" t="s">
        <v>43816</v>
      </c>
      <c r="AE6124" t="s">
        <v>35399</v>
      </c>
    </row>
    <row r="6125" spans="1:31" ht="14.25" customHeight="1">
      <c r="A6125" s="1">
        <v>6124</v>
      </c>
      <c r="B6125" s="1" t="s">
        <v>10396</v>
      </c>
      <c r="C6125" s="22" t="s">
        <v>37778</v>
      </c>
      <c r="D6125" s="1" t="s">
        <v>7895</v>
      </c>
      <c r="E6125" s="1" t="s">
        <v>139</v>
      </c>
      <c r="F6125" s="1" t="s">
        <v>32535</v>
      </c>
      <c r="G6125" s="14">
        <v>91949966661</v>
      </c>
      <c r="H6125" s="1" t="s">
        <v>20</v>
      </c>
      <c r="I6125" s="1" t="s">
        <v>9</v>
      </c>
      <c r="J6125" s="1" t="s">
        <v>47297</v>
      </c>
      <c r="K6125" s="3" t="s">
        <v>42</v>
      </c>
      <c r="L6125" s="1" t="s">
        <v>47325</v>
      </c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1"/>
      <c r="AA6125" s="1" t="s">
        <v>16</v>
      </c>
      <c r="AB6125" s="3" t="s">
        <v>12</v>
      </c>
      <c r="AC6125" s="23" t="s">
        <v>37803</v>
      </c>
      <c r="AD6125" s="23" t="s">
        <v>43817</v>
      </c>
      <c r="AE6125" t="s">
        <v>35409</v>
      </c>
    </row>
    <row r="6126" spans="1:31" ht="14.25" customHeight="1">
      <c r="A6126" s="1">
        <v>6125</v>
      </c>
      <c r="B6126" s="1" t="s">
        <v>10396</v>
      </c>
      <c r="C6126" s="22" t="s">
        <v>37778</v>
      </c>
      <c r="D6126" s="1" t="s">
        <v>359</v>
      </c>
      <c r="E6126" s="1" t="s">
        <v>362</v>
      </c>
      <c r="F6126" s="1" t="s">
        <v>34635</v>
      </c>
      <c r="G6126" s="14">
        <v>91916649696</v>
      </c>
      <c r="H6126" s="1" t="s">
        <v>20</v>
      </c>
      <c r="I6126" s="1" t="s">
        <v>41</v>
      </c>
      <c r="J6126" s="1" t="s">
        <v>47297</v>
      </c>
      <c r="K6126" s="3" t="s">
        <v>17</v>
      </c>
      <c r="L6126" s="1" t="s">
        <v>47325</v>
      </c>
      <c r="M6126" s="4" t="s">
        <v>42</v>
      </c>
      <c r="N6126" s="3" t="str">
        <f>J6126</f>
        <v>[&lt;30 Lacs -50 Lacs]</v>
      </c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1"/>
      <c r="AA6126" s="1" t="s">
        <v>16</v>
      </c>
      <c r="AB6126" s="3" t="s">
        <v>12</v>
      </c>
      <c r="AC6126" s="23" t="s">
        <v>37803</v>
      </c>
      <c r="AD6126" s="23" t="s">
        <v>43818</v>
      </c>
      <c r="AE6126" t="s">
        <v>35410</v>
      </c>
    </row>
    <row r="6127" spans="1:31" ht="14.25" customHeight="1">
      <c r="A6127" s="1">
        <v>6126</v>
      </c>
      <c r="B6127" s="9" t="s">
        <v>6</v>
      </c>
      <c r="C6127" s="1" t="s">
        <v>13000</v>
      </c>
      <c r="D6127" s="1" t="s">
        <v>873</v>
      </c>
      <c r="E6127" s="1" t="s">
        <v>66</v>
      </c>
      <c r="F6127" s="1" t="s">
        <v>27317</v>
      </c>
      <c r="G6127" s="14">
        <v>9191641466964</v>
      </c>
      <c r="H6127" s="1" t="s">
        <v>132</v>
      </c>
      <c r="I6127" s="1" t="s">
        <v>62</v>
      </c>
      <c r="J6127" s="1" t="s">
        <v>47297</v>
      </c>
      <c r="K6127" s="3" t="s">
        <v>17</v>
      </c>
      <c r="L6127" s="1" t="s">
        <v>47325</v>
      </c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1"/>
      <c r="AA6127" s="1" t="s">
        <v>16</v>
      </c>
      <c r="AB6127" s="3" t="s">
        <v>12</v>
      </c>
      <c r="AC6127" s="23" t="s">
        <v>37803</v>
      </c>
      <c r="AD6127" s="23" t="s">
        <v>41948</v>
      </c>
      <c r="AE6127" t="s">
        <v>35409</v>
      </c>
    </row>
    <row r="6128" spans="1:31" ht="14.25" customHeight="1">
      <c r="A6128" s="1">
        <v>6127</v>
      </c>
      <c r="B6128" s="1" t="s">
        <v>10396</v>
      </c>
      <c r="C6128" s="22" t="s">
        <v>37778</v>
      </c>
      <c r="D6128" s="1" t="s">
        <v>419</v>
      </c>
      <c r="E6128" s="1" t="s">
        <v>308</v>
      </c>
      <c r="F6128" s="1" t="s">
        <v>34637</v>
      </c>
      <c r="G6128" s="14">
        <v>9160094966</v>
      </c>
      <c r="H6128" s="1" t="s">
        <v>20</v>
      </c>
      <c r="I6128" s="1" t="s">
        <v>37779</v>
      </c>
      <c r="J6128" s="1" t="s">
        <v>47297</v>
      </c>
      <c r="K6128" s="3" t="s">
        <v>17</v>
      </c>
      <c r="L6128" s="1" t="s">
        <v>47325</v>
      </c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1"/>
      <c r="AA6128" s="1" t="s">
        <v>11</v>
      </c>
      <c r="AB6128" s="3" t="s">
        <v>56</v>
      </c>
      <c r="AC6128" s="23" t="s">
        <v>37803</v>
      </c>
      <c r="AD6128" s="23" t="s">
        <v>43819</v>
      </c>
      <c r="AE6128" t="s">
        <v>35399</v>
      </c>
    </row>
    <row r="6129" spans="1:31" ht="14.25" customHeight="1">
      <c r="A6129" s="1">
        <v>6128</v>
      </c>
      <c r="B6129" s="1" t="s">
        <v>10396</v>
      </c>
      <c r="C6129" s="22" t="s">
        <v>37778</v>
      </c>
      <c r="D6129" s="1" t="s">
        <v>1678</v>
      </c>
      <c r="E6129" s="1" t="s">
        <v>12585</v>
      </c>
      <c r="F6129" s="1" t="s">
        <v>27320</v>
      </c>
      <c r="G6129" s="14">
        <v>9199944400</v>
      </c>
      <c r="H6129" s="1" t="s">
        <v>8</v>
      </c>
      <c r="I6129" s="1" t="s">
        <v>62</v>
      </c>
      <c r="J6129" s="1" t="s">
        <v>47297</v>
      </c>
      <c r="K6129" s="3" t="s">
        <v>213</v>
      </c>
      <c r="L6129" s="1" t="s">
        <v>47325</v>
      </c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1"/>
      <c r="AA6129" s="1" t="s">
        <v>16</v>
      </c>
      <c r="AB6129" s="3" t="s">
        <v>12</v>
      </c>
      <c r="AC6129" s="23" t="s">
        <v>37803</v>
      </c>
      <c r="AD6129" s="23" t="s">
        <v>43820</v>
      </c>
      <c r="AE6129" t="s">
        <v>35409</v>
      </c>
    </row>
    <row r="6130" spans="1:31" ht="14.25" customHeight="1">
      <c r="A6130" s="1">
        <v>6129</v>
      </c>
      <c r="B6130" s="1" t="s">
        <v>10396</v>
      </c>
      <c r="C6130" s="22" t="s">
        <v>37778</v>
      </c>
      <c r="D6130" s="1" t="s">
        <v>35805</v>
      </c>
      <c r="E6130" s="1" t="s">
        <v>36585</v>
      </c>
      <c r="F6130" s="1" t="s">
        <v>27323</v>
      </c>
      <c r="G6130" s="14">
        <v>91949144996</v>
      </c>
      <c r="H6130" s="1" t="s">
        <v>20</v>
      </c>
      <c r="I6130" s="1" t="s">
        <v>62</v>
      </c>
      <c r="J6130" s="1" t="s">
        <v>47297</v>
      </c>
      <c r="K6130" s="3" t="s">
        <v>17</v>
      </c>
      <c r="L6130" s="1" t="s">
        <v>47325</v>
      </c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1"/>
      <c r="AA6130" s="1" t="s">
        <v>11</v>
      </c>
      <c r="AB6130" s="3" t="s">
        <v>13</v>
      </c>
      <c r="AC6130" s="23" t="s">
        <v>37803</v>
      </c>
      <c r="AD6130" s="23" t="s">
        <v>40362</v>
      </c>
      <c r="AE6130" t="s">
        <v>35409</v>
      </c>
    </row>
    <row r="6131" spans="1:31" ht="14.25" customHeight="1">
      <c r="A6131" s="1">
        <v>6130</v>
      </c>
      <c r="B6131" s="1" t="s">
        <v>10396</v>
      </c>
      <c r="C6131" s="1" t="s">
        <v>10857</v>
      </c>
      <c r="D6131" s="1" t="s">
        <v>3301</v>
      </c>
      <c r="E6131" s="1" t="s">
        <v>36941</v>
      </c>
      <c r="F6131" s="1" t="s">
        <v>27328</v>
      </c>
      <c r="G6131" s="14">
        <v>91949004999</v>
      </c>
      <c r="H6131" s="1" t="s">
        <v>20</v>
      </c>
      <c r="I6131" s="1" t="s">
        <v>62</v>
      </c>
      <c r="J6131" s="1" t="s">
        <v>47297</v>
      </c>
      <c r="K6131" s="3" t="s">
        <v>17</v>
      </c>
      <c r="L6131" s="1" t="s">
        <v>47325</v>
      </c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1"/>
      <c r="AA6131" s="1" t="s">
        <v>11</v>
      </c>
      <c r="AB6131" s="3" t="s">
        <v>56</v>
      </c>
      <c r="AC6131" s="23" t="s">
        <v>37803</v>
      </c>
      <c r="AD6131" s="23" t="s">
        <v>43821</v>
      </c>
      <c r="AE6131" t="s">
        <v>35394</v>
      </c>
    </row>
    <row r="6132" spans="1:31" ht="14.25" customHeight="1">
      <c r="A6132" s="1">
        <v>6131</v>
      </c>
      <c r="B6132" s="1" t="s">
        <v>10396</v>
      </c>
      <c r="C6132" s="22" t="s">
        <v>37778</v>
      </c>
      <c r="D6132" s="1" t="s">
        <v>3066</v>
      </c>
      <c r="E6132" s="1" t="s">
        <v>141</v>
      </c>
      <c r="F6132" s="1" t="s">
        <v>27333</v>
      </c>
      <c r="G6132" s="14">
        <v>91666994490</v>
      </c>
      <c r="H6132" s="1" t="s">
        <v>15</v>
      </c>
      <c r="I6132" s="1" t="s">
        <v>62</v>
      </c>
      <c r="J6132" s="1" t="s">
        <v>47297</v>
      </c>
      <c r="K6132" s="3" t="s">
        <v>17</v>
      </c>
      <c r="L6132" s="1" t="s">
        <v>47325</v>
      </c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1"/>
      <c r="AA6132" s="1" t="s">
        <v>11</v>
      </c>
      <c r="AB6132" s="3" t="s">
        <v>56</v>
      </c>
      <c r="AC6132" s="23" t="s">
        <v>37803</v>
      </c>
      <c r="AD6132" s="23" t="s">
        <v>43822</v>
      </c>
      <c r="AE6132" t="s">
        <v>35409</v>
      </c>
    </row>
    <row r="6133" spans="1:31" ht="14.25" customHeight="1">
      <c r="A6133" s="1">
        <v>6132</v>
      </c>
      <c r="B6133" s="9" t="s">
        <v>6</v>
      </c>
      <c r="C6133" s="1" t="s">
        <v>13025</v>
      </c>
      <c r="D6133" s="1" t="s">
        <v>37505</v>
      </c>
      <c r="E6133" s="1" t="s">
        <v>13026</v>
      </c>
      <c r="F6133" s="1" t="s">
        <v>27340</v>
      </c>
      <c r="G6133" s="14">
        <v>9199664600</v>
      </c>
      <c r="H6133" s="1" t="s">
        <v>132</v>
      </c>
      <c r="I6133" s="1" t="s">
        <v>62</v>
      </c>
      <c r="J6133" s="1" t="s">
        <v>47297</v>
      </c>
      <c r="K6133" s="3" t="s">
        <v>27</v>
      </c>
      <c r="L6133" s="1" t="s">
        <v>47325</v>
      </c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1"/>
      <c r="AA6133" s="1" t="s">
        <v>16</v>
      </c>
      <c r="AB6133" s="3" t="s">
        <v>12</v>
      </c>
      <c r="AC6133" s="23" t="s">
        <v>37803</v>
      </c>
      <c r="AD6133" s="23" t="s">
        <v>43823</v>
      </c>
      <c r="AE6133" t="s">
        <v>35399</v>
      </c>
    </row>
    <row r="6134" spans="1:31" ht="14.25" customHeight="1">
      <c r="A6134" s="1">
        <v>6133</v>
      </c>
      <c r="B6134" s="9" t="s">
        <v>6</v>
      </c>
      <c r="C6134" s="1" t="s">
        <v>13029</v>
      </c>
      <c r="D6134" s="1" t="s">
        <v>951</v>
      </c>
      <c r="E6134" s="1" t="s">
        <v>1019</v>
      </c>
      <c r="F6134" s="1" t="s">
        <v>27344</v>
      </c>
      <c r="G6134" s="14">
        <v>91600699494</v>
      </c>
      <c r="H6134" s="1" t="s">
        <v>15</v>
      </c>
      <c r="I6134" s="1" t="s">
        <v>41</v>
      </c>
      <c r="J6134" s="1" t="s">
        <v>47297</v>
      </c>
      <c r="K6134" s="3" t="s">
        <v>42</v>
      </c>
      <c r="L6134" s="1" t="s">
        <v>47325</v>
      </c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1"/>
      <c r="AA6134" s="1" t="s">
        <v>16</v>
      </c>
      <c r="AB6134" s="3" t="s">
        <v>12</v>
      </c>
      <c r="AC6134" s="23" t="s">
        <v>37803</v>
      </c>
      <c r="AD6134" s="23" t="s">
        <v>43824</v>
      </c>
      <c r="AE6134" t="s">
        <v>35409</v>
      </c>
    </row>
    <row r="6135" spans="1:31" ht="14.25" customHeight="1">
      <c r="A6135" s="1">
        <v>6134</v>
      </c>
      <c r="B6135" s="1" t="s">
        <v>10396</v>
      </c>
      <c r="C6135" s="1" t="s">
        <v>10878</v>
      </c>
      <c r="D6135" s="1" t="s">
        <v>11292</v>
      </c>
      <c r="E6135" s="1" t="s">
        <v>36942</v>
      </c>
      <c r="F6135" s="1" t="s">
        <v>13031</v>
      </c>
      <c r="G6135" s="14">
        <v>919944149410</v>
      </c>
      <c r="H6135" s="1" t="s">
        <v>20</v>
      </c>
      <c r="I6135" s="1" t="s">
        <v>41</v>
      </c>
      <c r="J6135" s="1" t="s">
        <v>47297</v>
      </c>
      <c r="K6135" s="3" t="s">
        <v>17</v>
      </c>
      <c r="L6135" s="1" t="s">
        <v>47325</v>
      </c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1"/>
      <c r="AA6135" s="1" t="s">
        <v>16</v>
      </c>
      <c r="AB6135" s="3" t="s">
        <v>12</v>
      </c>
      <c r="AC6135" s="23" t="s">
        <v>37803</v>
      </c>
      <c r="AD6135" s="23" t="s">
        <v>43825</v>
      </c>
      <c r="AE6135" t="s">
        <v>35410</v>
      </c>
    </row>
    <row r="6136" spans="1:31" ht="14.25" customHeight="1">
      <c r="A6136" s="1">
        <v>6135</v>
      </c>
      <c r="B6136" s="1" t="s">
        <v>10396</v>
      </c>
      <c r="C6136" s="22" t="s">
        <v>37778</v>
      </c>
      <c r="D6136" s="1" t="s">
        <v>3301</v>
      </c>
      <c r="E6136" s="1" t="s">
        <v>2141</v>
      </c>
      <c r="F6136" s="1" t="s">
        <v>27348</v>
      </c>
      <c r="G6136" s="14">
        <v>914611069614</v>
      </c>
      <c r="H6136" s="1" t="s">
        <v>8</v>
      </c>
      <c r="I6136" s="1" t="s">
        <v>62</v>
      </c>
      <c r="J6136" s="1" t="s">
        <v>47297</v>
      </c>
      <c r="K6136" s="3" t="s">
        <v>17</v>
      </c>
      <c r="L6136" s="1" t="s">
        <v>47325</v>
      </c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1"/>
      <c r="AA6136" s="1" t="s">
        <v>16</v>
      </c>
      <c r="AB6136" s="3" t="s">
        <v>12</v>
      </c>
      <c r="AC6136" s="23" t="s">
        <v>37803</v>
      </c>
      <c r="AD6136" s="23" t="s">
        <v>43826</v>
      </c>
      <c r="AE6136" t="s">
        <v>35399</v>
      </c>
    </row>
    <row r="6137" spans="1:31" ht="14.25" customHeight="1">
      <c r="A6137" s="1">
        <v>6136</v>
      </c>
      <c r="B6137" s="9" t="s">
        <v>6</v>
      </c>
      <c r="C6137" s="1" t="s">
        <v>13042</v>
      </c>
      <c r="D6137" s="1" t="s">
        <v>350</v>
      </c>
      <c r="E6137" s="1" t="s">
        <v>10263</v>
      </c>
      <c r="F6137" s="1" t="s">
        <v>34645</v>
      </c>
      <c r="G6137" s="14">
        <v>919444441440</v>
      </c>
      <c r="H6137" s="1" t="s">
        <v>15</v>
      </c>
      <c r="I6137" s="1" t="s">
        <v>9</v>
      </c>
      <c r="J6137" s="1" t="s">
        <v>47297</v>
      </c>
      <c r="K6137" s="3" t="s">
        <v>17</v>
      </c>
      <c r="L6137" s="1" t="s">
        <v>47325</v>
      </c>
      <c r="M6137" s="4" t="s">
        <v>42</v>
      </c>
      <c r="N6137" s="3" t="str">
        <f>J6137</f>
        <v>[&lt;30 Lacs -50 Lacs]</v>
      </c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1"/>
      <c r="AA6137" s="1" t="s">
        <v>16</v>
      </c>
      <c r="AB6137" s="3" t="s">
        <v>12</v>
      </c>
      <c r="AC6137" s="23" t="s">
        <v>37803</v>
      </c>
      <c r="AD6137" s="23" t="s">
        <v>43827</v>
      </c>
      <c r="AE6137" t="s">
        <v>35409</v>
      </c>
    </row>
    <row r="6138" spans="1:31" ht="14.25" customHeight="1">
      <c r="A6138" s="1">
        <v>6137</v>
      </c>
      <c r="B6138" s="9" t="s">
        <v>6</v>
      </c>
      <c r="C6138" s="1" t="s">
        <v>13049</v>
      </c>
      <c r="D6138" s="1" t="s">
        <v>873</v>
      </c>
      <c r="E6138" s="1" t="s">
        <v>447</v>
      </c>
      <c r="F6138" s="1" t="s">
        <v>27360</v>
      </c>
      <c r="G6138" s="14">
        <v>9141414964</v>
      </c>
      <c r="H6138" s="1" t="s">
        <v>8</v>
      </c>
      <c r="I6138" s="1" t="s">
        <v>62</v>
      </c>
      <c r="J6138" s="1" t="s">
        <v>47297</v>
      </c>
      <c r="K6138" s="3" t="s">
        <v>17</v>
      </c>
      <c r="L6138" s="1" t="s">
        <v>47325</v>
      </c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1"/>
      <c r="AA6138" s="1" t="s">
        <v>11</v>
      </c>
      <c r="AB6138" s="3" t="s">
        <v>13</v>
      </c>
      <c r="AC6138" s="23" t="s">
        <v>37803</v>
      </c>
      <c r="AD6138" s="23" t="s">
        <v>43828</v>
      </c>
      <c r="AE6138" t="s">
        <v>35410</v>
      </c>
    </row>
    <row r="6139" spans="1:31" ht="14.25" customHeight="1">
      <c r="A6139" s="1">
        <v>6138</v>
      </c>
      <c r="B6139" s="9" t="s">
        <v>6</v>
      </c>
      <c r="C6139" s="1" t="s">
        <v>13051</v>
      </c>
      <c r="D6139" s="1" t="s">
        <v>610</v>
      </c>
      <c r="E6139" s="1" t="s">
        <v>90</v>
      </c>
      <c r="F6139" s="1" t="s">
        <v>32551</v>
      </c>
      <c r="G6139" s="14">
        <v>91904149166</v>
      </c>
      <c r="H6139" s="1" t="s">
        <v>37</v>
      </c>
      <c r="I6139" s="1" t="s">
        <v>37779</v>
      </c>
      <c r="J6139" s="1" t="s">
        <v>47297</v>
      </c>
      <c r="K6139" s="3" t="s">
        <v>17</v>
      </c>
      <c r="L6139" s="1" t="s">
        <v>47325</v>
      </c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1"/>
      <c r="AA6139" s="1" t="s">
        <v>16</v>
      </c>
      <c r="AB6139" s="3" t="s">
        <v>12</v>
      </c>
      <c r="AC6139" s="23" t="s">
        <v>37803</v>
      </c>
      <c r="AD6139" s="23" t="s">
        <v>43829</v>
      </c>
      <c r="AE6139" t="s">
        <v>35399</v>
      </c>
    </row>
    <row r="6140" spans="1:31" ht="14.25" customHeight="1">
      <c r="A6140" s="1">
        <v>6139</v>
      </c>
      <c r="B6140" s="9" t="s">
        <v>6</v>
      </c>
      <c r="C6140" s="1" t="s">
        <v>13055</v>
      </c>
      <c r="D6140" s="1" t="s">
        <v>1518</v>
      </c>
      <c r="E6140" s="1" t="s">
        <v>36943</v>
      </c>
      <c r="F6140" s="1" t="s">
        <v>27364</v>
      </c>
      <c r="G6140" s="14">
        <v>919909696699</v>
      </c>
      <c r="H6140" s="1" t="s">
        <v>8</v>
      </c>
      <c r="I6140" s="1" t="s">
        <v>62</v>
      </c>
      <c r="J6140" s="1" t="s">
        <v>47297</v>
      </c>
      <c r="K6140" s="3" t="s">
        <v>63</v>
      </c>
      <c r="L6140" s="1" t="s">
        <v>47325</v>
      </c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1"/>
      <c r="AA6140" s="1" t="s">
        <v>16</v>
      </c>
      <c r="AB6140" s="3" t="s">
        <v>12</v>
      </c>
      <c r="AC6140" s="23" t="s">
        <v>37803</v>
      </c>
      <c r="AD6140" s="23" t="s">
        <v>40170</v>
      </c>
      <c r="AE6140" t="s">
        <v>35409</v>
      </c>
    </row>
    <row r="6141" spans="1:31" ht="14.25" customHeight="1">
      <c r="A6141" s="1">
        <v>6140</v>
      </c>
      <c r="B6141" s="1" t="s">
        <v>10396</v>
      </c>
      <c r="C6141" s="1" t="s">
        <v>10903</v>
      </c>
      <c r="D6141" s="1" t="s">
        <v>35756</v>
      </c>
      <c r="E6141" s="1" t="s">
        <v>3302</v>
      </c>
      <c r="F6141" s="1" t="s">
        <v>27366</v>
      </c>
      <c r="G6141" s="14">
        <v>91440194606</v>
      </c>
      <c r="H6141" s="1" t="s">
        <v>20</v>
      </c>
      <c r="I6141" s="1" t="s">
        <v>37779</v>
      </c>
      <c r="J6141" s="1" t="s">
        <v>47297</v>
      </c>
      <c r="K6141" s="3" t="s">
        <v>17</v>
      </c>
      <c r="L6141" s="1" t="s">
        <v>47325</v>
      </c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1"/>
      <c r="AA6141" s="1" t="s">
        <v>16</v>
      </c>
      <c r="AB6141" s="3" t="s">
        <v>12</v>
      </c>
      <c r="AC6141" s="23" t="s">
        <v>37803</v>
      </c>
      <c r="AD6141" s="23" t="s">
        <v>43830</v>
      </c>
      <c r="AE6141" t="s">
        <v>35399</v>
      </c>
    </row>
    <row r="6142" spans="1:31" ht="14.25" customHeight="1">
      <c r="A6142" s="1">
        <v>6141</v>
      </c>
      <c r="B6142" s="9" t="s">
        <v>6</v>
      </c>
      <c r="C6142" s="1" t="s">
        <v>13061</v>
      </c>
      <c r="D6142" s="1" t="s">
        <v>13062</v>
      </c>
      <c r="E6142" s="1" t="s">
        <v>7865</v>
      </c>
      <c r="F6142" s="1" t="s">
        <v>27368</v>
      </c>
      <c r="G6142" s="14">
        <v>919446666146</v>
      </c>
      <c r="H6142" s="1" t="s">
        <v>15</v>
      </c>
      <c r="I6142" s="1" t="s">
        <v>41</v>
      </c>
      <c r="J6142" s="1" t="s">
        <v>47297</v>
      </c>
      <c r="K6142" s="3" t="s">
        <v>17</v>
      </c>
      <c r="L6142" s="1" t="s">
        <v>47325</v>
      </c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1"/>
      <c r="AA6142" s="1" t="s">
        <v>16</v>
      </c>
      <c r="AB6142" s="3" t="s">
        <v>12</v>
      </c>
      <c r="AC6142" s="23" t="s">
        <v>37803</v>
      </c>
      <c r="AD6142" s="23" t="s">
        <v>43831</v>
      </c>
      <c r="AE6142" t="s">
        <v>35394</v>
      </c>
    </row>
    <row r="6143" spans="1:31" ht="14.25" customHeight="1">
      <c r="A6143" s="1">
        <v>6142</v>
      </c>
      <c r="B6143" s="9" t="s">
        <v>6</v>
      </c>
      <c r="C6143" s="1" t="s">
        <v>13068</v>
      </c>
      <c r="D6143" s="1" t="s">
        <v>7768</v>
      </c>
      <c r="E6143" s="1" t="s">
        <v>36944</v>
      </c>
      <c r="F6143" s="1" t="s">
        <v>34648</v>
      </c>
      <c r="G6143" s="14">
        <v>916969460666</v>
      </c>
      <c r="H6143" s="1" t="s">
        <v>37</v>
      </c>
      <c r="I6143" s="1" t="s">
        <v>41</v>
      </c>
      <c r="J6143" s="1" t="s">
        <v>47297</v>
      </c>
      <c r="K6143" s="3" t="s">
        <v>17</v>
      </c>
      <c r="L6143" s="1" t="s">
        <v>47325</v>
      </c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1"/>
      <c r="AA6143" s="1" t="s">
        <v>16</v>
      </c>
      <c r="AB6143" s="3" t="s">
        <v>12</v>
      </c>
      <c r="AC6143" s="23" t="s">
        <v>37803</v>
      </c>
      <c r="AD6143" s="23" t="s">
        <v>43832</v>
      </c>
      <c r="AE6143" t="s">
        <v>35399</v>
      </c>
    </row>
    <row r="6144" spans="1:31" ht="14.25" customHeight="1">
      <c r="A6144" s="1">
        <v>6143</v>
      </c>
      <c r="B6144" s="9" t="s">
        <v>6</v>
      </c>
      <c r="C6144" s="1" t="s">
        <v>13069</v>
      </c>
      <c r="D6144" s="1" t="s">
        <v>2153</v>
      </c>
      <c r="E6144" s="1" t="s">
        <v>40</v>
      </c>
      <c r="F6144" s="1" t="s">
        <v>27375</v>
      </c>
      <c r="G6144" s="14">
        <v>91641900646</v>
      </c>
      <c r="H6144" s="1" t="s">
        <v>37</v>
      </c>
      <c r="I6144" s="1" t="s">
        <v>9</v>
      </c>
      <c r="J6144" s="1" t="s">
        <v>47297</v>
      </c>
      <c r="K6144" s="3" t="s">
        <v>56</v>
      </c>
      <c r="L6144" s="1" t="s">
        <v>47325</v>
      </c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1"/>
      <c r="AA6144" s="1" t="s">
        <v>11</v>
      </c>
      <c r="AB6144" s="3" t="s">
        <v>56</v>
      </c>
      <c r="AC6144" s="23" t="s">
        <v>37803</v>
      </c>
      <c r="AD6144" s="23" t="s">
        <v>43833</v>
      </c>
      <c r="AE6144" t="s">
        <v>35409</v>
      </c>
    </row>
    <row r="6145" spans="1:31" ht="14.25" customHeight="1">
      <c r="A6145" s="1">
        <v>6144</v>
      </c>
      <c r="B6145" s="1" t="s">
        <v>10396</v>
      </c>
      <c r="C6145" s="22" t="s">
        <v>37778</v>
      </c>
      <c r="D6145" s="1" t="s">
        <v>58</v>
      </c>
      <c r="E6145" s="1" t="s">
        <v>774</v>
      </c>
      <c r="F6145" s="1" t="s">
        <v>27379</v>
      </c>
      <c r="G6145" s="14">
        <v>914169944944</v>
      </c>
      <c r="H6145" s="1" t="s">
        <v>20</v>
      </c>
      <c r="I6145" s="1" t="s">
        <v>62</v>
      </c>
      <c r="J6145" s="1" t="s">
        <v>47297</v>
      </c>
      <c r="K6145" s="3" t="s">
        <v>17</v>
      </c>
      <c r="L6145" s="1" t="s">
        <v>47325</v>
      </c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1"/>
      <c r="AA6145" s="1" t="s">
        <v>16</v>
      </c>
      <c r="AB6145" s="3" t="s">
        <v>12</v>
      </c>
      <c r="AC6145" s="23" t="s">
        <v>37803</v>
      </c>
      <c r="AD6145" s="23" t="s">
        <v>43834</v>
      </c>
      <c r="AE6145" t="s">
        <v>35409</v>
      </c>
    </row>
    <row r="6146" spans="1:31" ht="14.25" customHeight="1">
      <c r="A6146" s="1">
        <v>6145</v>
      </c>
      <c r="B6146" s="1" t="s">
        <v>10396</v>
      </c>
      <c r="C6146" s="22" t="s">
        <v>37778</v>
      </c>
      <c r="D6146" s="1" t="s">
        <v>9162</v>
      </c>
      <c r="E6146" s="1" t="s">
        <v>1797</v>
      </c>
      <c r="F6146" s="1" t="s">
        <v>32554</v>
      </c>
      <c r="G6146" s="14">
        <v>919946419400</v>
      </c>
      <c r="H6146" s="1" t="s">
        <v>20</v>
      </c>
      <c r="I6146" s="1" t="s">
        <v>62</v>
      </c>
      <c r="J6146" s="1" t="s">
        <v>47297</v>
      </c>
      <c r="K6146" s="3" t="s">
        <v>17</v>
      </c>
      <c r="L6146" s="1" t="s">
        <v>47325</v>
      </c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1"/>
      <c r="AA6146" s="1" t="s">
        <v>16</v>
      </c>
      <c r="AB6146" s="3" t="s">
        <v>12</v>
      </c>
      <c r="AC6146" s="23" t="s">
        <v>37803</v>
      </c>
      <c r="AD6146" s="23" t="s">
        <v>43835</v>
      </c>
      <c r="AE6146" t="s">
        <v>35409</v>
      </c>
    </row>
    <row r="6147" spans="1:31" ht="14.25" customHeight="1">
      <c r="A6147" s="1">
        <v>6146</v>
      </c>
      <c r="B6147" s="1" t="s">
        <v>10396</v>
      </c>
      <c r="C6147" s="1" t="s">
        <v>10914</v>
      </c>
      <c r="D6147" s="1" t="s">
        <v>8534</v>
      </c>
      <c r="E6147" s="1" t="s">
        <v>287</v>
      </c>
      <c r="F6147" s="1" t="s">
        <v>32556</v>
      </c>
      <c r="G6147" s="14">
        <v>9146699091</v>
      </c>
      <c r="H6147" s="1" t="s">
        <v>20</v>
      </c>
      <c r="I6147" s="1" t="s">
        <v>62</v>
      </c>
      <c r="J6147" s="1" t="s">
        <v>47297</v>
      </c>
      <c r="K6147" s="3" t="s">
        <v>17</v>
      </c>
      <c r="L6147" s="1" t="s">
        <v>47325</v>
      </c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1"/>
      <c r="AA6147" s="1" t="s">
        <v>16</v>
      </c>
      <c r="AB6147" s="3" t="s">
        <v>12</v>
      </c>
      <c r="AC6147" s="23" t="s">
        <v>37803</v>
      </c>
      <c r="AD6147" s="23" t="s">
        <v>43836</v>
      </c>
      <c r="AE6147" t="s">
        <v>35410</v>
      </c>
    </row>
    <row r="6148" spans="1:31" ht="14.25" customHeight="1">
      <c r="A6148" s="1">
        <v>6147</v>
      </c>
      <c r="B6148" s="1" t="s">
        <v>10396</v>
      </c>
      <c r="C6148" s="1" t="s">
        <v>10919</v>
      </c>
      <c r="D6148" s="1" t="s">
        <v>35806</v>
      </c>
      <c r="E6148" s="1" t="s">
        <v>139</v>
      </c>
      <c r="F6148" s="1" t="s">
        <v>32557</v>
      </c>
      <c r="G6148" s="14">
        <v>919916999696</v>
      </c>
      <c r="H6148" s="1" t="s">
        <v>20</v>
      </c>
      <c r="I6148" s="1" t="s">
        <v>62</v>
      </c>
      <c r="J6148" s="1" t="s">
        <v>47297</v>
      </c>
      <c r="K6148" s="3" t="s">
        <v>17</v>
      </c>
      <c r="L6148" s="1" t="s">
        <v>47325</v>
      </c>
      <c r="M6148" s="4" t="s">
        <v>42</v>
      </c>
      <c r="N6148" s="3" t="str">
        <f>J6148</f>
        <v>[&lt;30 Lacs -50 Lacs]</v>
      </c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1"/>
      <c r="AA6148" s="1" t="s">
        <v>16</v>
      </c>
      <c r="AB6148" s="3" t="s">
        <v>12</v>
      </c>
      <c r="AC6148" s="23" t="s">
        <v>37803</v>
      </c>
      <c r="AD6148" s="23" t="s">
        <v>43837</v>
      </c>
      <c r="AE6148" t="s">
        <v>35409</v>
      </c>
    </row>
    <row r="6149" spans="1:31" ht="14.25" customHeight="1">
      <c r="A6149" s="1">
        <v>6148</v>
      </c>
      <c r="B6149" s="1" t="s">
        <v>10396</v>
      </c>
      <c r="C6149" s="22" t="s">
        <v>37778</v>
      </c>
      <c r="D6149" s="1" t="s">
        <v>1576</v>
      </c>
      <c r="E6149" s="1" t="s">
        <v>614</v>
      </c>
      <c r="F6149" s="1" t="s">
        <v>32558</v>
      </c>
      <c r="G6149" s="14">
        <v>919919444999</v>
      </c>
      <c r="H6149" s="1" t="s">
        <v>8</v>
      </c>
      <c r="I6149" s="1" t="s">
        <v>62</v>
      </c>
      <c r="J6149" s="1" t="s">
        <v>47297</v>
      </c>
      <c r="K6149" s="3" t="s">
        <v>42</v>
      </c>
      <c r="L6149" s="1" t="s">
        <v>47325</v>
      </c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1"/>
      <c r="AA6149" s="1" t="s">
        <v>16</v>
      </c>
      <c r="AB6149" s="3" t="s">
        <v>12</v>
      </c>
      <c r="AC6149" s="23" t="s">
        <v>37803</v>
      </c>
      <c r="AD6149" s="23" t="s">
        <v>43838</v>
      </c>
      <c r="AE6149" t="s">
        <v>35410</v>
      </c>
    </row>
    <row r="6150" spans="1:31" ht="14.25" customHeight="1">
      <c r="A6150" s="1">
        <v>6149</v>
      </c>
      <c r="B6150" s="1" t="s">
        <v>10396</v>
      </c>
      <c r="C6150" s="1" t="s">
        <v>10930</v>
      </c>
      <c r="D6150" s="1" t="s">
        <v>31</v>
      </c>
      <c r="E6150" s="1" t="s">
        <v>40</v>
      </c>
      <c r="F6150" s="1" t="s">
        <v>13111</v>
      </c>
      <c r="G6150" s="14">
        <v>919994646</v>
      </c>
      <c r="H6150" s="1" t="s">
        <v>20</v>
      </c>
      <c r="I6150" s="1" t="s">
        <v>41</v>
      </c>
      <c r="J6150" s="1" t="s">
        <v>47297</v>
      </c>
      <c r="K6150" s="3" t="s">
        <v>17</v>
      </c>
      <c r="L6150" s="1" t="s">
        <v>47325</v>
      </c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1"/>
      <c r="AA6150" s="1" t="s">
        <v>16</v>
      </c>
      <c r="AB6150" s="3" t="s">
        <v>12</v>
      </c>
      <c r="AC6150" s="23" t="s">
        <v>37803</v>
      </c>
      <c r="AD6150" s="23" t="s">
        <v>43839</v>
      </c>
      <c r="AE6150" t="s">
        <v>35410</v>
      </c>
    </row>
    <row r="6151" spans="1:31" ht="14.25" customHeight="1">
      <c r="A6151" s="1">
        <v>6150</v>
      </c>
      <c r="B6151" s="1" t="s">
        <v>10396</v>
      </c>
      <c r="C6151" s="22" t="s">
        <v>37778</v>
      </c>
      <c r="D6151" s="1" t="s">
        <v>9352</v>
      </c>
      <c r="E6151" s="1" t="s">
        <v>2141</v>
      </c>
      <c r="F6151" s="1" t="s">
        <v>27403</v>
      </c>
      <c r="G6151" s="14">
        <v>914160960446</v>
      </c>
      <c r="H6151" s="1" t="s">
        <v>20</v>
      </c>
      <c r="I6151" s="1" t="s">
        <v>62</v>
      </c>
      <c r="J6151" s="1" t="s">
        <v>47297</v>
      </c>
      <c r="K6151" s="3" t="s">
        <v>213</v>
      </c>
      <c r="L6151" s="1" t="s">
        <v>47325</v>
      </c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1"/>
      <c r="AA6151" s="1" t="s">
        <v>16</v>
      </c>
      <c r="AB6151" s="3" t="s">
        <v>12</v>
      </c>
      <c r="AC6151" s="23" t="s">
        <v>37803</v>
      </c>
      <c r="AD6151" s="23" t="s">
        <v>43840</v>
      </c>
      <c r="AE6151" t="s">
        <v>35410</v>
      </c>
    </row>
    <row r="6152" spans="1:31" ht="14.25" customHeight="1">
      <c r="A6152" s="1">
        <v>6151</v>
      </c>
      <c r="B6152" s="1" t="s">
        <v>10396</v>
      </c>
      <c r="C6152" s="1" t="s">
        <v>10935</v>
      </c>
      <c r="D6152" s="1" t="s">
        <v>1576</v>
      </c>
      <c r="E6152" s="1" t="s">
        <v>2947</v>
      </c>
      <c r="F6152" s="1" t="s">
        <v>32560</v>
      </c>
      <c r="G6152" s="14">
        <v>914611014941</v>
      </c>
      <c r="H6152" s="1" t="s">
        <v>20</v>
      </c>
      <c r="I6152" s="1" t="s">
        <v>62</v>
      </c>
      <c r="J6152" s="1" t="s">
        <v>47297</v>
      </c>
      <c r="K6152" s="3" t="s">
        <v>213</v>
      </c>
      <c r="L6152" s="1" t="s">
        <v>47325</v>
      </c>
      <c r="M6152" s="4" t="s">
        <v>17</v>
      </c>
      <c r="N6152" s="3" t="str">
        <f t="shared" ref="N6152:N6153" si="182">J6152</f>
        <v>[&lt;30 Lacs -50 Lacs]</v>
      </c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1"/>
      <c r="AA6152" s="1" t="s">
        <v>16</v>
      </c>
      <c r="AB6152" s="3" t="s">
        <v>12</v>
      </c>
      <c r="AC6152" s="23" t="s">
        <v>37803</v>
      </c>
      <c r="AD6152" s="23" t="s">
        <v>43841</v>
      </c>
      <c r="AE6152" t="s">
        <v>35399</v>
      </c>
    </row>
    <row r="6153" spans="1:31" ht="14.25" customHeight="1">
      <c r="A6153" s="1">
        <v>6152</v>
      </c>
      <c r="B6153" s="1" t="s">
        <v>10396</v>
      </c>
      <c r="C6153" s="22" t="s">
        <v>37778</v>
      </c>
      <c r="D6153" s="1" t="s">
        <v>3404</v>
      </c>
      <c r="E6153" s="1" t="s">
        <v>489</v>
      </c>
      <c r="F6153" s="1" t="s">
        <v>32561</v>
      </c>
      <c r="G6153" s="14">
        <v>919494619401</v>
      </c>
      <c r="H6153" s="1" t="s">
        <v>37</v>
      </c>
      <c r="I6153" s="1" t="s">
        <v>41</v>
      </c>
      <c r="J6153" s="1" t="s">
        <v>47297</v>
      </c>
      <c r="K6153" s="3" t="s">
        <v>17</v>
      </c>
      <c r="L6153" s="1" t="s">
        <v>47325</v>
      </c>
      <c r="M6153" s="4" t="s">
        <v>42</v>
      </c>
      <c r="N6153" s="3" t="str">
        <f t="shared" si="182"/>
        <v>[&lt;30 Lacs -50 Lacs]</v>
      </c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1"/>
      <c r="AA6153" s="1" t="s">
        <v>16</v>
      </c>
      <c r="AB6153" s="3" t="s">
        <v>12</v>
      </c>
      <c r="AC6153" s="23" t="s">
        <v>37803</v>
      </c>
      <c r="AD6153" s="23" t="s">
        <v>43842</v>
      </c>
      <c r="AE6153" t="s">
        <v>35410</v>
      </c>
    </row>
    <row r="6154" spans="1:31" ht="14.25" customHeight="1">
      <c r="A6154" s="1">
        <v>6153</v>
      </c>
      <c r="B6154" s="1" t="s">
        <v>10396</v>
      </c>
      <c r="C6154" s="1" t="s">
        <v>10939</v>
      </c>
      <c r="D6154" s="1" t="s">
        <v>1231</v>
      </c>
      <c r="E6154" s="1" t="s">
        <v>308</v>
      </c>
      <c r="F6154" s="1" t="s">
        <v>27410</v>
      </c>
      <c r="G6154" s="14">
        <v>919644119409</v>
      </c>
      <c r="H6154" s="1" t="s">
        <v>8</v>
      </c>
      <c r="I6154" s="1" t="s">
        <v>41</v>
      </c>
      <c r="J6154" s="1" t="s">
        <v>47297</v>
      </c>
      <c r="K6154" s="3" t="s">
        <v>213</v>
      </c>
      <c r="L6154" s="1" t="s">
        <v>47325</v>
      </c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1"/>
      <c r="AA6154" s="1" t="s">
        <v>16</v>
      </c>
      <c r="AB6154" s="3" t="s">
        <v>12</v>
      </c>
      <c r="AC6154" s="23" t="s">
        <v>37803</v>
      </c>
      <c r="AD6154" s="23" t="s">
        <v>40372</v>
      </c>
      <c r="AE6154" t="s">
        <v>35409</v>
      </c>
    </row>
    <row r="6155" spans="1:31" ht="14.25" customHeight="1">
      <c r="A6155" s="1">
        <v>6154</v>
      </c>
      <c r="B6155" s="1" t="s">
        <v>10396</v>
      </c>
      <c r="C6155" s="1" t="s">
        <v>10941</v>
      </c>
      <c r="D6155" s="1" t="s">
        <v>1008</v>
      </c>
      <c r="E6155" s="1" t="s">
        <v>328</v>
      </c>
      <c r="F6155" s="1" t="s">
        <v>27413</v>
      </c>
      <c r="G6155" s="14">
        <v>9160046104</v>
      </c>
      <c r="H6155" s="1" t="s">
        <v>20</v>
      </c>
      <c r="I6155" s="1" t="s">
        <v>41</v>
      </c>
      <c r="J6155" s="1" t="s">
        <v>47297</v>
      </c>
      <c r="K6155" s="3" t="s">
        <v>17</v>
      </c>
      <c r="L6155" s="1" t="s">
        <v>47325</v>
      </c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1"/>
      <c r="AA6155" s="1" t="s">
        <v>16</v>
      </c>
      <c r="AB6155" s="3" t="s">
        <v>12</v>
      </c>
      <c r="AC6155" s="23" t="s">
        <v>37803</v>
      </c>
      <c r="AD6155" s="23" t="s">
        <v>43843</v>
      </c>
      <c r="AE6155" t="s">
        <v>35394</v>
      </c>
    </row>
    <row r="6156" spans="1:31" ht="14.25" customHeight="1">
      <c r="A6156" s="1">
        <v>6155</v>
      </c>
      <c r="B6156" s="1" t="s">
        <v>10396</v>
      </c>
      <c r="C6156" s="22" t="s">
        <v>37778</v>
      </c>
      <c r="D6156" s="1" t="s">
        <v>951</v>
      </c>
      <c r="E6156" s="1" t="s">
        <v>774</v>
      </c>
      <c r="F6156" s="1" t="s">
        <v>13132</v>
      </c>
      <c r="G6156" s="14">
        <v>91991944444</v>
      </c>
      <c r="H6156" s="1" t="s">
        <v>20</v>
      </c>
      <c r="I6156" s="1" t="s">
        <v>62</v>
      </c>
      <c r="J6156" s="1" t="s">
        <v>47297</v>
      </c>
      <c r="K6156" s="3" t="s">
        <v>42</v>
      </c>
      <c r="L6156" s="1" t="s">
        <v>47325</v>
      </c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1"/>
      <c r="AA6156" s="1" t="s">
        <v>16</v>
      </c>
      <c r="AB6156" s="3" t="s">
        <v>13</v>
      </c>
      <c r="AC6156" s="23" t="s">
        <v>37803</v>
      </c>
      <c r="AD6156" s="23" t="s">
        <v>43844</v>
      </c>
      <c r="AE6156" t="s">
        <v>35399</v>
      </c>
    </row>
    <row r="6157" spans="1:31" ht="14.25" customHeight="1">
      <c r="A6157" s="1">
        <v>6156</v>
      </c>
      <c r="B6157" s="9" t="s">
        <v>6</v>
      </c>
      <c r="C6157" s="1" t="s">
        <v>13155</v>
      </c>
      <c r="D6157" s="1" t="s">
        <v>13156</v>
      </c>
      <c r="E6157" s="1" t="s">
        <v>5870</v>
      </c>
      <c r="F6157" s="1" t="s">
        <v>27424</v>
      </c>
      <c r="G6157" s="14">
        <v>91444966490</v>
      </c>
      <c r="H6157" s="1" t="s">
        <v>15</v>
      </c>
      <c r="I6157" s="1" t="s">
        <v>41</v>
      </c>
      <c r="J6157" s="1" t="s">
        <v>47297</v>
      </c>
      <c r="K6157" s="3" t="s">
        <v>17</v>
      </c>
      <c r="L6157" s="1" t="s">
        <v>47325</v>
      </c>
      <c r="M6157" s="4" t="s">
        <v>42</v>
      </c>
      <c r="N6157" s="3" t="str">
        <f>J6157</f>
        <v>[&lt;30 Lacs -50 Lacs]</v>
      </c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1"/>
      <c r="AA6157" s="1" t="s">
        <v>16</v>
      </c>
      <c r="AB6157" s="3" t="s">
        <v>12</v>
      </c>
      <c r="AC6157" s="23" t="s">
        <v>37803</v>
      </c>
      <c r="AD6157" s="23" t="s">
        <v>43845</v>
      </c>
      <c r="AE6157" t="s">
        <v>35399</v>
      </c>
    </row>
    <row r="6158" spans="1:31" ht="14.25" customHeight="1">
      <c r="A6158" s="1">
        <v>6157</v>
      </c>
      <c r="B6158" s="9" t="s">
        <v>6</v>
      </c>
      <c r="C6158" s="1" t="s">
        <v>13161</v>
      </c>
      <c r="D6158" s="1" t="s">
        <v>1457</v>
      </c>
      <c r="E6158" s="1" t="s">
        <v>534</v>
      </c>
      <c r="F6158" s="1" t="s">
        <v>32566</v>
      </c>
      <c r="G6158" s="14">
        <v>9141414449</v>
      </c>
      <c r="H6158" s="1" t="s">
        <v>8</v>
      </c>
      <c r="I6158" s="1" t="s">
        <v>62</v>
      </c>
      <c r="J6158" s="1" t="s">
        <v>47297</v>
      </c>
      <c r="K6158" s="3" t="s">
        <v>42</v>
      </c>
      <c r="L6158" s="1" t="s">
        <v>47325</v>
      </c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1"/>
      <c r="AA6158" s="1" t="s">
        <v>16</v>
      </c>
      <c r="AB6158" s="3" t="s">
        <v>12</v>
      </c>
      <c r="AC6158" s="23" t="s">
        <v>37803</v>
      </c>
      <c r="AD6158" s="23" t="s">
        <v>43846</v>
      </c>
      <c r="AE6158" t="s">
        <v>35394</v>
      </c>
    </row>
    <row r="6159" spans="1:31" ht="14.25" customHeight="1">
      <c r="A6159" s="1">
        <v>6158</v>
      </c>
      <c r="B6159" s="9" t="s">
        <v>6</v>
      </c>
      <c r="C6159" s="1" t="s">
        <v>13182</v>
      </c>
      <c r="D6159" s="1" t="s">
        <v>13183</v>
      </c>
      <c r="E6159" s="1" t="s">
        <v>1491</v>
      </c>
      <c r="F6159" s="1" t="s">
        <v>32571</v>
      </c>
      <c r="G6159" s="14">
        <v>914444904109</v>
      </c>
      <c r="H6159" s="1" t="s">
        <v>20</v>
      </c>
      <c r="I6159" s="1" t="s">
        <v>9</v>
      </c>
      <c r="J6159" s="1" t="s">
        <v>47297</v>
      </c>
      <c r="K6159" s="3" t="s">
        <v>17</v>
      </c>
      <c r="L6159" s="1" t="s">
        <v>47325</v>
      </c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1"/>
      <c r="AA6159" s="1" t="s">
        <v>11</v>
      </c>
      <c r="AB6159" s="3" t="s">
        <v>274</v>
      </c>
      <c r="AC6159" s="23" t="s">
        <v>37803</v>
      </c>
      <c r="AD6159" s="23" t="s">
        <v>39368</v>
      </c>
      <c r="AE6159" t="s">
        <v>35399</v>
      </c>
    </row>
    <row r="6160" spans="1:31" ht="14.25" customHeight="1">
      <c r="A6160" s="1">
        <v>6159</v>
      </c>
      <c r="B6160" s="9" t="s">
        <v>6</v>
      </c>
      <c r="C6160" s="1" t="s">
        <v>13193</v>
      </c>
      <c r="D6160" s="1" t="s">
        <v>3643</v>
      </c>
      <c r="E6160" s="1" t="s">
        <v>40</v>
      </c>
      <c r="F6160" s="1" t="s">
        <v>27440</v>
      </c>
      <c r="G6160" s="14">
        <v>91906644916</v>
      </c>
      <c r="H6160" s="1" t="s">
        <v>15</v>
      </c>
      <c r="I6160" s="1" t="s">
        <v>62</v>
      </c>
      <c r="J6160" s="1" t="s">
        <v>47297</v>
      </c>
      <c r="K6160" s="3" t="s">
        <v>42</v>
      </c>
      <c r="L6160" s="1" t="s">
        <v>47325</v>
      </c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1"/>
      <c r="AA6160" s="1" t="s">
        <v>16</v>
      </c>
      <c r="AB6160" s="3" t="s">
        <v>12</v>
      </c>
      <c r="AC6160" s="23" t="s">
        <v>37803</v>
      </c>
      <c r="AD6160" s="23" t="s">
        <v>43847</v>
      </c>
      <c r="AE6160" t="s">
        <v>35399</v>
      </c>
    </row>
    <row r="6161" spans="1:31" ht="14.25" customHeight="1">
      <c r="A6161" s="1">
        <v>6160</v>
      </c>
      <c r="B6161" s="9" t="s">
        <v>6</v>
      </c>
      <c r="C6161" s="1" t="s">
        <v>13201</v>
      </c>
      <c r="D6161" s="1" t="s">
        <v>683</v>
      </c>
      <c r="E6161" s="1" t="s">
        <v>40</v>
      </c>
      <c r="F6161" s="1" t="s">
        <v>32574</v>
      </c>
      <c r="G6161" s="14">
        <v>91406466644</v>
      </c>
      <c r="H6161" s="1" t="s">
        <v>46</v>
      </c>
      <c r="I6161" s="1" t="s">
        <v>41</v>
      </c>
      <c r="J6161" s="1" t="s">
        <v>47297</v>
      </c>
      <c r="K6161" s="3" t="s">
        <v>17</v>
      </c>
      <c r="L6161" s="1" t="s">
        <v>47325</v>
      </c>
      <c r="M6161" s="4" t="s">
        <v>42</v>
      </c>
      <c r="N6161" s="3" t="str">
        <f>J6161</f>
        <v>[&lt;30 Lacs -50 Lacs]</v>
      </c>
      <c r="O6161" s="3" t="s">
        <v>47349</v>
      </c>
      <c r="P6161" s="3" t="s">
        <v>47297</v>
      </c>
      <c r="Q6161" s="3" t="s">
        <v>171</v>
      </c>
      <c r="R6161" s="3" t="s">
        <v>47297</v>
      </c>
      <c r="S6161" s="3"/>
      <c r="T6161" s="3"/>
      <c r="U6161" s="3"/>
      <c r="V6161" s="3"/>
      <c r="W6161" s="3"/>
      <c r="X6161" s="3"/>
      <c r="Y6161" s="3"/>
      <c r="Z6161" s="1"/>
      <c r="AA6161" s="1" t="s">
        <v>16</v>
      </c>
      <c r="AB6161" s="3" t="s">
        <v>12</v>
      </c>
      <c r="AC6161" s="23" t="s">
        <v>37803</v>
      </c>
      <c r="AD6161" s="23" t="s">
        <v>43848</v>
      </c>
      <c r="AE6161" t="s">
        <v>35409</v>
      </c>
    </row>
    <row r="6162" spans="1:31" ht="14.25" customHeight="1">
      <c r="A6162" s="1">
        <v>6161</v>
      </c>
      <c r="B6162" s="9" t="s">
        <v>6</v>
      </c>
      <c r="C6162" s="1" t="s">
        <v>13209</v>
      </c>
      <c r="D6162" s="1" t="s">
        <v>39</v>
      </c>
      <c r="E6162" s="1" t="s">
        <v>362</v>
      </c>
      <c r="F6162" s="1" t="s">
        <v>27445</v>
      </c>
      <c r="G6162" s="14">
        <v>91991966049</v>
      </c>
      <c r="H6162" s="1" t="s">
        <v>20</v>
      </c>
      <c r="I6162" s="1" t="s">
        <v>41</v>
      </c>
      <c r="J6162" s="1" t="s">
        <v>47297</v>
      </c>
      <c r="K6162" s="3" t="s">
        <v>42</v>
      </c>
      <c r="L6162" s="1" t="s">
        <v>47325</v>
      </c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1"/>
      <c r="AA6162" s="1" t="s">
        <v>16</v>
      </c>
      <c r="AB6162" s="3" t="s">
        <v>12</v>
      </c>
      <c r="AC6162" s="23" t="s">
        <v>37803</v>
      </c>
      <c r="AD6162" s="23" t="s">
        <v>43849</v>
      </c>
      <c r="AE6162" t="s">
        <v>35410</v>
      </c>
    </row>
    <row r="6163" spans="1:31" ht="14.25" customHeight="1">
      <c r="A6163" s="1">
        <v>6162</v>
      </c>
      <c r="B6163" s="1" t="s">
        <v>10396</v>
      </c>
      <c r="C6163" s="1" t="s">
        <v>10960</v>
      </c>
      <c r="D6163" s="1" t="s">
        <v>12760</v>
      </c>
      <c r="E6163" s="1" t="s">
        <v>264</v>
      </c>
      <c r="F6163" s="1" t="s">
        <v>32578</v>
      </c>
      <c r="G6163" s="14">
        <v>916941190</v>
      </c>
      <c r="H6163" s="1" t="s">
        <v>20</v>
      </c>
      <c r="I6163" s="1" t="s">
        <v>107</v>
      </c>
      <c r="J6163" s="1" t="s">
        <v>47297</v>
      </c>
      <c r="K6163" s="3" t="s">
        <v>42</v>
      </c>
      <c r="L6163" s="1" t="s">
        <v>47325</v>
      </c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1"/>
      <c r="AA6163" s="1" t="s">
        <v>16</v>
      </c>
      <c r="AB6163" s="3" t="s">
        <v>12</v>
      </c>
      <c r="AC6163" s="23" t="s">
        <v>37803</v>
      </c>
      <c r="AD6163" s="23" t="s">
        <v>43850</v>
      </c>
      <c r="AE6163" t="s">
        <v>35394</v>
      </c>
    </row>
    <row r="6164" spans="1:31" ht="14.25" customHeight="1">
      <c r="A6164" s="1">
        <v>6163</v>
      </c>
      <c r="B6164" s="9" t="s">
        <v>6</v>
      </c>
      <c r="C6164" s="1" t="s">
        <v>13233</v>
      </c>
      <c r="D6164" s="1" t="s">
        <v>13234</v>
      </c>
      <c r="E6164" s="1" t="s">
        <v>746</v>
      </c>
      <c r="F6164" s="1" t="s">
        <v>34669</v>
      </c>
      <c r="G6164" s="14">
        <v>91964000469</v>
      </c>
      <c r="H6164" s="1" t="s">
        <v>15</v>
      </c>
      <c r="I6164" s="1" t="s">
        <v>9</v>
      </c>
      <c r="J6164" s="1" t="s">
        <v>47297</v>
      </c>
      <c r="K6164" s="3" t="s">
        <v>17</v>
      </c>
      <c r="L6164" s="1" t="s">
        <v>47325</v>
      </c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1"/>
      <c r="AA6164" s="1" t="s">
        <v>16</v>
      </c>
      <c r="AB6164" s="3" t="s">
        <v>12</v>
      </c>
      <c r="AC6164" s="23" t="s">
        <v>37803</v>
      </c>
      <c r="AD6164" s="23" t="s">
        <v>43851</v>
      </c>
      <c r="AE6164" t="s">
        <v>35409</v>
      </c>
    </row>
    <row r="6165" spans="1:31" ht="14.25" customHeight="1">
      <c r="A6165" s="1">
        <v>6164</v>
      </c>
      <c r="B6165" s="9" t="s">
        <v>6</v>
      </c>
      <c r="C6165" s="1" t="s">
        <v>13250</v>
      </c>
      <c r="D6165" s="1" t="s">
        <v>773</v>
      </c>
      <c r="E6165" s="1" t="s">
        <v>40</v>
      </c>
      <c r="F6165" s="1" t="s">
        <v>27472</v>
      </c>
      <c r="G6165" s="14">
        <v>91901610494</v>
      </c>
      <c r="H6165" s="1" t="s">
        <v>8</v>
      </c>
      <c r="I6165" s="1" t="s">
        <v>62</v>
      </c>
      <c r="J6165" s="1" t="s">
        <v>47297</v>
      </c>
      <c r="K6165" s="3" t="s">
        <v>17</v>
      </c>
      <c r="L6165" s="1" t="s">
        <v>47325</v>
      </c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1"/>
      <c r="AA6165" s="1" t="s">
        <v>16</v>
      </c>
      <c r="AB6165" s="3" t="s">
        <v>12</v>
      </c>
      <c r="AC6165" s="23" t="s">
        <v>37803</v>
      </c>
      <c r="AD6165" s="23" t="s">
        <v>43852</v>
      </c>
      <c r="AE6165" t="s">
        <v>35409</v>
      </c>
    </row>
    <row r="6166" spans="1:31" ht="14.25" customHeight="1">
      <c r="A6166" s="1">
        <v>6165</v>
      </c>
      <c r="B6166" s="9" t="s">
        <v>6</v>
      </c>
      <c r="C6166" s="1" t="s">
        <v>13258</v>
      </c>
      <c r="D6166" s="1" t="s">
        <v>13259</v>
      </c>
      <c r="E6166" s="1" t="s">
        <v>824</v>
      </c>
      <c r="F6166" s="1" t="s">
        <v>27478</v>
      </c>
      <c r="G6166" s="14">
        <v>919499494</v>
      </c>
      <c r="H6166" s="1" t="s">
        <v>20</v>
      </c>
      <c r="I6166" s="1" t="s">
        <v>41</v>
      </c>
      <c r="J6166" s="1" t="s">
        <v>47297</v>
      </c>
      <c r="K6166" s="3" t="s">
        <v>17</v>
      </c>
      <c r="L6166" s="1" t="s">
        <v>47325</v>
      </c>
      <c r="M6166" s="4" t="s">
        <v>42</v>
      </c>
      <c r="N6166" s="3" t="str">
        <f>J6166</f>
        <v>[&lt;30 Lacs -50 Lacs]</v>
      </c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1"/>
      <c r="AA6166" s="1" t="s">
        <v>16</v>
      </c>
      <c r="AB6166" s="3" t="s">
        <v>12</v>
      </c>
      <c r="AC6166" s="23" t="s">
        <v>37803</v>
      </c>
      <c r="AD6166" s="23" t="s">
        <v>43853</v>
      </c>
      <c r="AE6166" t="s">
        <v>35399</v>
      </c>
    </row>
    <row r="6167" spans="1:31" ht="14.25" customHeight="1">
      <c r="A6167" s="1">
        <v>6166</v>
      </c>
      <c r="B6167" s="9" t="s">
        <v>6</v>
      </c>
      <c r="C6167" s="1" t="s">
        <v>13267</v>
      </c>
      <c r="D6167" s="1" t="s">
        <v>11742</v>
      </c>
      <c r="E6167" s="1" t="s">
        <v>13268</v>
      </c>
      <c r="F6167" s="1" t="s">
        <v>32580</v>
      </c>
      <c r="G6167" s="14">
        <v>91999446410</v>
      </c>
      <c r="H6167" s="1" t="s">
        <v>15</v>
      </c>
      <c r="I6167" s="1" t="s">
        <v>9</v>
      </c>
      <c r="J6167" s="1" t="s">
        <v>47297</v>
      </c>
      <c r="K6167" s="3" t="s">
        <v>171</v>
      </c>
      <c r="L6167" s="1" t="s">
        <v>47325</v>
      </c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1"/>
      <c r="AA6167" s="1" t="s">
        <v>16</v>
      </c>
      <c r="AB6167" s="3" t="s">
        <v>12</v>
      </c>
      <c r="AC6167" s="23" t="s">
        <v>37803</v>
      </c>
      <c r="AD6167" s="23" t="s">
        <v>43854</v>
      </c>
      <c r="AE6167" t="s">
        <v>35409</v>
      </c>
    </row>
    <row r="6168" spans="1:31" ht="14.25" customHeight="1">
      <c r="A6168" s="1">
        <v>6167</v>
      </c>
      <c r="B6168" s="9" t="s">
        <v>6</v>
      </c>
      <c r="C6168" s="1" t="s">
        <v>13273</v>
      </c>
      <c r="D6168" s="1" t="s">
        <v>13274</v>
      </c>
      <c r="E6168" s="1" t="s">
        <v>13275</v>
      </c>
      <c r="F6168" s="1" t="s">
        <v>27483</v>
      </c>
      <c r="G6168" s="14">
        <v>919099940416</v>
      </c>
      <c r="H6168" s="1" t="s">
        <v>37</v>
      </c>
      <c r="I6168" s="1" t="s">
        <v>9</v>
      </c>
      <c r="J6168" s="1" t="s">
        <v>47297</v>
      </c>
      <c r="K6168" s="3" t="s">
        <v>42</v>
      </c>
      <c r="L6168" s="1" t="s">
        <v>47325</v>
      </c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1"/>
      <c r="AA6168" s="1" t="s">
        <v>16</v>
      </c>
      <c r="AB6168" s="3" t="s">
        <v>12</v>
      </c>
      <c r="AC6168" s="23" t="s">
        <v>37804</v>
      </c>
      <c r="AD6168" s="23" t="s">
        <v>43855</v>
      </c>
      <c r="AE6168" t="s">
        <v>35394</v>
      </c>
    </row>
    <row r="6169" spans="1:31" ht="14.25" customHeight="1">
      <c r="A6169" s="1">
        <v>6168</v>
      </c>
      <c r="B6169" s="9" t="s">
        <v>6</v>
      </c>
      <c r="C6169" s="1" t="s">
        <v>13295</v>
      </c>
      <c r="D6169" s="1" t="s">
        <v>636</v>
      </c>
      <c r="E6169" s="1" t="s">
        <v>328</v>
      </c>
      <c r="F6169" s="1" t="s">
        <v>27491</v>
      </c>
      <c r="G6169" s="14">
        <v>9144694494</v>
      </c>
      <c r="H6169" s="1" t="s">
        <v>132</v>
      </c>
      <c r="I6169" s="1" t="s">
        <v>9</v>
      </c>
      <c r="J6169" s="1" t="s">
        <v>47297</v>
      </c>
      <c r="K6169" s="3" t="s">
        <v>17</v>
      </c>
      <c r="L6169" s="1" t="s">
        <v>47325</v>
      </c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1"/>
      <c r="AA6169" s="1" t="s">
        <v>11</v>
      </c>
      <c r="AB6169" s="3" t="s">
        <v>13</v>
      </c>
      <c r="AC6169" s="23" t="s">
        <v>37804</v>
      </c>
      <c r="AD6169" s="23" t="s">
        <v>39278</v>
      </c>
      <c r="AE6169" t="s">
        <v>35410</v>
      </c>
    </row>
    <row r="6170" spans="1:31" ht="14.25" customHeight="1">
      <c r="A6170" s="1">
        <v>6169</v>
      </c>
      <c r="B6170" s="9" t="s">
        <v>6</v>
      </c>
      <c r="C6170" s="1" t="s">
        <v>13325</v>
      </c>
      <c r="D6170" s="1" t="s">
        <v>37495</v>
      </c>
      <c r="E6170" s="1" t="s">
        <v>13326</v>
      </c>
      <c r="F6170" s="1" t="s">
        <v>32585</v>
      </c>
      <c r="G6170" s="14">
        <v>9199411410</v>
      </c>
      <c r="H6170" s="1" t="s">
        <v>46</v>
      </c>
      <c r="I6170" s="1" t="s">
        <v>41</v>
      </c>
      <c r="J6170" s="1" t="s">
        <v>47297</v>
      </c>
      <c r="K6170" s="3" t="s">
        <v>42</v>
      </c>
      <c r="L6170" s="1" t="s">
        <v>47325</v>
      </c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1"/>
      <c r="AA6170" s="1" t="s">
        <v>16</v>
      </c>
      <c r="AB6170" s="3" t="s">
        <v>12</v>
      </c>
      <c r="AC6170" s="23" t="s">
        <v>37804</v>
      </c>
      <c r="AD6170" s="23" t="s">
        <v>43856</v>
      </c>
      <c r="AE6170" t="s">
        <v>35410</v>
      </c>
    </row>
    <row r="6171" spans="1:31" ht="14.25" customHeight="1">
      <c r="A6171" s="1">
        <v>6170</v>
      </c>
      <c r="B6171" s="9" t="s">
        <v>6</v>
      </c>
      <c r="C6171" s="1" t="s">
        <v>13331</v>
      </c>
      <c r="D6171" s="1" t="s">
        <v>13332</v>
      </c>
      <c r="E6171" s="1" t="s">
        <v>40</v>
      </c>
      <c r="F6171" s="1" t="s">
        <v>32586</v>
      </c>
      <c r="G6171" s="14">
        <v>91999419069</v>
      </c>
      <c r="H6171" s="1" t="s">
        <v>132</v>
      </c>
      <c r="I6171" s="1" t="s">
        <v>37779</v>
      </c>
      <c r="J6171" s="1" t="s">
        <v>47297</v>
      </c>
      <c r="K6171" s="3" t="s">
        <v>17</v>
      </c>
      <c r="L6171" s="1" t="s">
        <v>47325</v>
      </c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1"/>
      <c r="AA6171" s="1" t="s">
        <v>16</v>
      </c>
      <c r="AB6171" s="3" t="s">
        <v>12</v>
      </c>
      <c r="AC6171" s="23" t="s">
        <v>37804</v>
      </c>
      <c r="AD6171" s="23" t="s">
        <v>43857</v>
      </c>
      <c r="AE6171" t="s">
        <v>35399</v>
      </c>
    </row>
    <row r="6172" spans="1:31" ht="14.25" customHeight="1">
      <c r="A6172" s="1">
        <v>6171</v>
      </c>
      <c r="B6172" s="9" t="s">
        <v>6</v>
      </c>
      <c r="C6172" s="1" t="s">
        <v>13346</v>
      </c>
      <c r="D6172" s="1" t="s">
        <v>13347</v>
      </c>
      <c r="E6172" s="1" t="s">
        <v>13348</v>
      </c>
      <c r="F6172" s="1" t="s">
        <v>27513</v>
      </c>
      <c r="G6172" s="14">
        <v>91946006990</v>
      </c>
      <c r="H6172" s="1" t="s">
        <v>15</v>
      </c>
      <c r="I6172" s="1" t="s">
        <v>62</v>
      </c>
      <c r="J6172" s="1" t="s">
        <v>47297</v>
      </c>
      <c r="K6172" s="3" t="s">
        <v>17</v>
      </c>
      <c r="L6172" s="1" t="s">
        <v>47325</v>
      </c>
      <c r="M6172" s="4" t="s">
        <v>42</v>
      </c>
      <c r="N6172" s="3" t="str">
        <f>J6172</f>
        <v>[&lt;30 Lacs -50 Lacs]</v>
      </c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1"/>
      <c r="AA6172" s="1" t="s">
        <v>16</v>
      </c>
      <c r="AB6172" s="3" t="s">
        <v>12</v>
      </c>
      <c r="AC6172" s="23" t="s">
        <v>37804</v>
      </c>
      <c r="AD6172" s="23" t="s">
        <v>43858</v>
      </c>
      <c r="AE6172" t="s">
        <v>35399</v>
      </c>
    </row>
    <row r="6173" spans="1:31" ht="14.25" customHeight="1">
      <c r="A6173" s="1">
        <v>6172</v>
      </c>
      <c r="B6173" s="9" t="s">
        <v>6</v>
      </c>
      <c r="C6173" s="1" t="s">
        <v>13356</v>
      </c>
      <c r="D6173" s="1" t="s">
        <v>13357</v>
      </c>
      <c r="E6173" s="1" t="s">
        <v>139</v>
      </c>
      <c r="F6173" s="1" t="s">
        <v>27519</v>
      </c>
      <c r="G6173" s="14">
        <v>91969106111</v>
      </c>
      <c r="H6173" s="1" t="s">
        <v>8</v>
      </c>
      <c r="I6173" s="1" t="s">
        <v>41</v>
      </c>
      <c r="J6173" s="1" t="s">
        <v>47297</v>
      </c>
      <c r="K6173" s="3" t="s">
        <v>17</v>
      </c>
      <c r="L6173" s="1" t="s">
        <v>47325</v>
      </c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1"/>
      <c r="AA6173" s="1" t="s">
        <v>16</v>
      </c>
      <c r="AB6173" s="3" t="s">
        <v>12</v>
      </c>
      <c r="AC6173" s="23" t="s">
        <v>37804</v>
      </c>
      <c r="AD6173" s="23" t="s">
        <v>43859</v>
      </c>
      <c r="AE6173" t="s">
        <v>35409</v>
      </c>
    </row>
    <row r="6174" spans="1:31" ht="14.25" customHeight="1">
      <c r="A6174" s="1">
        <v>6173</v>
      </c>
      <c r="B6174" s="9" t="s">
        <v>6</v>
      </c>
      <c r="C6174" s="1" t="s">
        <v>13362</v>
      </c>
      <c r="D6174" s="1" t="s">
        <v>2677</v>
      </c>
      <c r="E6174" s="1" t="s">
        <v>84</v>
      </c>
      <c r="F6174" s="1" t="s">
        <v>27522</v>
      </c>
      <c r="G6174" s="14">
        <v>91914944494</v>
      </c>
      <c r="H6174" s="1" t="s">
        <v>8</v>
      </c>
      <c r="I6174" s="1" t="s">
        <v>41</v>
      </c>
      <c r="J6174" s="1" t="s">
        <v>47297</v>
      </c>
      <c r="K6174" s="3" t="s">
        <v>17</v>
      </c>
      <c r="L6174" s="1" t="s">
        <v>47325</v>
      </c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1"/>
      <c r="AA6174" s="1" t="s">
        <v>16</v>
      </c>
      <c r="AB6174" s="3" t="s">
        <v>12</v>
      </c>
      <c r="AC6174" s="23" t="s">
        <v>37804</v>
      </c>
      <c r="AD6174" s="23" t="s">
        <v>43860</v>
      </c>
      <c r="AE6174" t="s">
        <v>35399</v>
      </c>
    </row>
    <row r="6175" spans="1:31" ht="14.25" customHeight="1">
      <c r="A6175" s="1">
        <v>6174</v>
      </c>
      <c r="B6175" s="9" t="s">
        <v>6</v>
      </c>
      <c r="C6175" s="1" t="s">
        <v>13366</v>
      </c>
      <c r="D6175" s="1" t="s">
        <v>1617</v>
      </c>
      <c r="E6175" s="1" t="s">
        <v>255</v>
      </c>
      <c r="F6175" s="1" t="s">
        <v>27524</v>
      </c>
      <c r="G6175" s="14">
        <v>9199441044</v>
      </c>
      <c r="H6175" s="1" t="s">
        <v>8</v>
      </c>
      <c r="I6175" s="1" t="s">
        <v>41</v>
      </c>
      <c r="J6175" s="1" t="s">
        <v>47297</v>
      </c>
      <c r="K6175" s="3" t="s">
        <v>42</v>
      </c>
      <c r="L6175" s="1" t="s">
        <v>47325</v>
      </c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1"/>
      <c r="AA6175" s="1" t="s">
        <v>16</v>
      </c>
      <c r="AB6175" s="3" t="s">
        <v>12</v>
      </c>
      <c r="AC6175" s="23" t="s">
        <v>37804</v>
      </c>
      <c r="AD6175" s="23" t="s">
        <v>43861</v>
      </c>
      <c r="AE6175" t="s">
        <v>35399</v>
      </c>
    </row>
    <row r="6176" spans="1:31" ht="14.25" customHeight="1">
      <c r="A6176" s="1">
        <v>6175</v>
      </c>
      <c r="B6176" s="9" t="s">
        <v>6</v>
      </c>
      <c r="C6176" s="1" t="s">
        <v>13375</v>
      </c>
      <c r="D6176" s="1" t="s">
        <v>2414</v>
      </c>
      <c r="E6176" s="1" t="s">
        <v>13376</v>
      </c>
      <c r="F6176" s="1" t="s">
        <v>27528</v>
      </c>
      <c r="G6176" s="14">
        <v>91916044941</v>
      </c>
      <c r="H6176" s="1" t="s">
        <v>15</v>
      </c>
      <c r="I6176" s="1" t="s">
        <v>41</v>
      </c>
      <c r="J6176" s="1" t="s">
        <v>47297</v>
      </c>
      <c r="K6176" s="3" t="s">
        <v>17</v>
      </c>
      <c r="L6176" s="1" t="s">
        <v>47325</v>
      </c>
      <c r="M6176" s="4" t="s">
        <v>42</v>
      </c>
      <c r="N6176" s="3" t="str">
        <f>J6176</f>
        <v>[&lt;30 Lacs -50 Lacs]</v>
      </c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1"/>
      <c r="AA6176" s="1" t="s">
        <v>16</v>
      </c>
      <c r="AB6176" s="3" t="s">
        <v>12</v>
      </c>
      <c r="AC6176" s="23" t="s">
        <v>37804</v>
      </c>
      <c r="AD6176" s="23" t="s">
        <v>43862</v>
      </c>
      <c r="AE6176" t="s">
        <v>35410</v>
      </c>
    </row>
    <row r="6177" spans="1:31" ht="14.25" customHeight="1">
      <c r="A6177" s="1">
        <v>6176</v>
      </c>
      <c r="B6177" s="9" t="s">
        <v>6</v>
      </c>
      <c r="C6177" s="1" t="s">
        <v>13403</v>
      </c>
      <c r="D6177" s="1" t="s">
        <v>1136</v>
      </c>
      <c r="E6177" s="1" t="s">
        <v>255</v>
      </c>
      <c r="F6177" s="1" t="s">
        <v>27539</v>
      </c>
      <c r="G6177" s="14">
        <v>91696066644</v>
      </c>
      <c r="H6177" s="1" t="s">
        <v>8</v>
      </c>
      <c r="I6177" s="1" t="s">
        <v>9</v>
      </c>
      <c r="J6177" s="1" t="s">
        <v>47297</v>
      </c>
      <c r="K6177" s="3" t="s">
        <v>17</v>
      </c>
      <c r="L6177" s="1" t="s">
        <v>47325</v>
      </c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1"/>
      <c r="AA6177" s="1" t="s">
        <v>11</v>
      </c>
      <c r="AB6177" s="3" t="s">
        <v>13</v>
      </c>
      <c r="AC6177" s="23" t="s">
        <v>37804</v>
      </c>
      <c r="AD6177" s="23" t="s">
        <v>39569</v>
      </c>
      <c r="AE6177" t="s">
        <v>35394</v>
      </c>
    </row>
    <row r="6178" spans="1:31" ht="14.25" customHeight="1">
      <c r="A6178" s="1">
        <v>6177</v>
      </c>
      <c r="B6178" s="9" t="s">
        <v>6</v>
      </c>
      <c r="C6178" s="1" t="s">
        <v>13413</v>
      </c>
      <c r="D6178" s="1" t="s">
        <v>37629</v>
      </c>
      <c r="E6178" s="1" t="s">
        <v>13026</v>
      </c>
      <c r="F6178" s="1" t="s">
        <v>27545</v>
      </c>
      <c r="G6178" s="14">
        <v>919446640494</v>
      </c>
      <c r="H6178" s="1" t="s">
        <v>8</v>
      </c>
      <c r="I6178" s="1" t="s">
        <v>9</v>
      </c>
      <c r="J6178" s="1" t="s">
        <v>47297</v>
      </c>
      <c r="K6178" s="3" t="s">
        <v>17</v>
      </c>
      <c r="L6178" s="1" t="s">
        <v>47325</v>
      </c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1"/>
      <c r="AA6178" s="1" t="s">
        <v>11</v>
      </c>
      <c r="AB6178" s="3" t="s">
        <v>56</v>
      </c>
      <c r="AC6178" s="23" t="s">
        <v>37804</v>
      </c>
      <c r="AD6178" s="23" t="s">
        <v>43863</v>
      </c>
      <c r="AE6178" t="s">
        <v>35394</v>
      </c>
    </row>
    <row r="6179" spans="1:31" ht="14.25" customHeight="1">
      <c r="A6179" s="1">
        <v>6178</v>
      </c>
      <c r="B6179" s="9" t="s">
        <v>6</v>
      </c>
      <c r="C6179" s="1" t="s">
        <v>13422</v>
      </c>
      <c r="D6179" s="1" t="s">
        <v>683</v>
      </c>
      <c r="E6179" s="1" t="s">
        <v>788</v>
      </c>
      <c r="F6179" s="1" t="s">
        <v>27549</v>
      </c>
      <c r="G6179" s="14">
        <v>91949444649</v>
      </c>
      <c r="H6179" s="1" t="s">
        <v>8</v>
      </c>
      <c r="I6179" s="1" t="s">
        <v>9</v>
      </c>
      <c r="J6179" s="1" t="s">
        <v>47297</v>
      </c>
      <c r="K6179" s="3" t="s">
        <v>17</v>
      </c>
      <c r="L6179" s="1" t="s">
        <v>47325</v>
      </c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1"/>
      <c r="AA6179" s="1" t="s">
        <v>11</v>
      </c>
      <c r="AB6179" s="3" t="s">
        <v>538</v>
      </c>
      <c r="AC6179" s="23" t="s">
        <v>37804</v>
      </c>
      <c r="AD6179" s="23" t="s">
        <v>43864</v>
      </c>
      <c r="AE6179" t="s">
        <v>35399</v>
      </c>
    </row>
    <row r="6180" spans="1:31" ht="14.25" customHeight="1">
      <c r="A6180" s="1">
        <v>6179</v>
      </c>
      <c r="B6180" s="9" t="s">
        <v>6</v>
      </c>
      <c r="C6180" s="1" t="s">
        <v>13432</v>
      </c>
      <c r="D6180" s="1" t="s">
        <v>1046</v>
      </c>
      <c r="E6180" s="1" t="s">
        <v>40</v>
      </c>
      <c r="F6180" s="1" t="s">
        <v>27554</v>
      </c>
      <c r="G6180" s="14">
        <v>919099946416</v>
      </c>
      <c r="H6180" s="1" t="s">
        <v>132</v>
      </c>
      <c r="I6180" s="1" t="s">
        <v>41</v>
      </c>
      <c r="J6180" s="1" t="s">
        <v>47297</v>
      </c>
      <c r="K6180" s="3" t="s">
        <v>42</v>
      </c>
      <c r="L6180" s="1" t="s">
        <v>47325</v>
      </c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1"/>
      <c r="AA6180" s="1" t="s">
        <v>16</v>
      </c>
      <c r="AB6180" s="3" t="s">
        <v>12</v>
      </c>
      <c r="AC6180" s="23" t="s">
        <v>37804</v>
      </c>
      <c r="AD6180" s="23" t="s">
        <v>43865</v>
      </c>
      <c r="AE6180" t="s">
        <v>35394</v>
      </c>
    </row>
    <row r="6181" spans="1:31" ht="14.25" customHeight="1">
      <c r="A6181" s="1">
        <v>6180</v>
      </c>
      <c r="B6181" s="9" t="s">
        <v>6</v>
      </c>
      <c r="C6181" s="1" t="s">
        <v>13433</v>
      </c>
      <c r="D6181" s="1" t="s">
        <v>35807</v>
      </c>
      <c r="E6181" s="1" t="s">
        <v>139</v>
      </c>
      <c r="F6181" s="1" t="s">
        <v>27555</v>
      </c>
      <c r="G6181" s="14">
        <v>9194990614</v>
      </c>
      <c r="H6181" s="1" t="s">
        <v>15</v>
      </c>
      <c r="I6181" s="1" t="s">
        <v>33</v>
      </c>
      <c r="J6181" s="1" t="s">
        <v>47297</v>
      </c>
      <c r="K6181" s="3" t="s">
        <v>17</v>
      </c>
      <c r="L6181" s="1" t="s">
        <v>47325</v>
      </c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1"/>
      <c r="AA6181" s="1" t="s">
        <v>16</v>
      </c>
      <c r="AB6181" s="3" t="s">
        <v>12</v>
      </c>
      <c r="AC6181" s="23" t="s">
        <v>37804</v>
      </c>
      <c r="AD6181" s="23" t="s">
        <v>43866</v>
      </c>
      <c r="AE6181" t="s">
        <v>35410</v>
      </c>
    </row>
    <row r="6182" spans="1:31" ht="14.25" customHeight="1">
      <c r="A6182" s="1">
        <v>6181</v>
      </c>
      <c r="B6182" s="9" t="s">
        <v>6</v>
      </c>
      <c r="C6182" s="1" t="s">
        <v>13444</v>
      </c>
      <c r="D6182" s="1" t="s">
        <v>1302</v>
      </c>
      <c r="E6182" s="1" t="s">
        <v>11452</v>
      </c>
      <c r="F6182" s="1" t="s">
        <v>32601</v>
      </c>
      <c r="G6182" s="14">
        <v>91946461994</v>
      </c>
      <c r="H6182" s="1" t="s">
        <v>8</v>
      </c>
      <c r="I6182" s="1" t="s">
        <v>41</v>
      </c>
      <c r="J6182" s="1" t="s">
        <v>47297</v>
      </c>
      <c r="K6182" s="3" t="s">
        <v>17</v>
      </c>
      <c r="L6182" s="1" t="s">
        <v>47325</v>
      </c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1"/>
      <c r="AA6182" s="1" t="s">
        <v>16</v>
      </c>
      <c r="AB6182" s="3" t="s">
        <v>12</v>
      </c>
      <c r="AC6182" s="23" t="s">
        <v>37804</v>
      </c>
      <c r="AD6182" s="23" t="s">
        <v>43867</v>
      </c>
      <c r="AE6182" t="s">
        <v>35410</v>
      </c>
    </row>
    <row r="6183" spans="1:31" ht="14.25" customHeight="1">
      <c r="A6183" s="1">
        <v>6182</v>
      </c>
      <c r="B6183" s="9" t="s">
        <v>6</v>
      </c>
      <c r="C6183" s="1" t="s">
        <v>13446</v>
      </c>
      <c r="D6183" s="1" t="s">
        <v>1222</v>
      </c>
      <c r="E6183" s="1" t="s">
        <v>255</v>
      </c>
      <c r="F6183" s="1" t="s">
        <v>13447</v>
      </c>
      <c r="G6183" s="14">
        <v>9144999164</v>
      </c>
      <c r="H6183" s="1" t="s">
        <v>8</v>
      </c>
      <c r="I6183" s="1" t="s">
        <v>41</v>
      </c>
      <c r="J6183" s="1" t="s">
        <v>47297</v>
      </c>
      <c r="K6183" s="3" t="s">
        <v>17</v>
      </c>
      <c r="L6183" s="1" t="s">
        <v>47325</v>
      </c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1"/>
      <c r="AA6183" s="1" t="s">
        <v>16</v>
      </c>
      <c r="AB6183" s="3" t="s">
        <v>12</v>
      </c>
      <c r="AC6183" s="23" t="s">
        <v>37804</v>
      </c>
      <c r="AD6183" s="23" t="s">
        <v>43868</v>
      </c>
      <c r="AE6183" t="s">
        <v>35399</v>
      </c>
    </row>
    <row r="6184" spans="1:31" ht="14.25" customHeight="1">
      <c r="A6184" s="1">
        <v>6183</v>
      </c>
      <c r="B6184" s="9" t="s">
        <v>6</v>
      </c>
      <c r="C6184" s="1" t="s">
        <v>13450</v>
      </c>
      <c r="D6184" s="1" t="s">
        <v>1248</v>
      </c>
      <c r="E6184" s="1" t="s">
        <v>255</v>
      </c>
      <c r="F6184" s="1" t="s">
        <v>27559</v>
      </c>
      <c r="G6184" s="14">
        <v>9199444964</v>
      </c>
      <c r="H6184" s="1" t="s">
        <v>132</v>
      </c>
      <c r="I6184" s="1" t="s">
        <v>41</v>
      </c>
      <c r="J6184" s="1" t="s">
        <v>47297</v>
      </c>
      <c r="K6184" s="3" t="s">
        <v>17</v>
      </c>
      <c r="L6184" s="1" t="s">
        <v>47325</v>
      </c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1"/>
      <c r="AA6184" s="1" t="s">
        <v>16</v>
      </c>
      <c r="AB6184" s="3" t="s">
        <v>12</v>
      </c>
      <c r="AC6184" s="23" t="s">
        <v>37804</v>
      </c>
      <c r="AD6184" s="23" t="s">
        <v>43869</v>
      </c>
      <c r="AE6184" t="s">
        <v>35394</v>
      </c>
    </row>
    <row r="6185" spans="1:31" ht="14.25" customHeight="1">
      <c r="A6185" s="1">
        <v>6184</v>
      </c>
      <c r="B6185" s="9" t="s">
        <v>6</v>
      </c>
      <c r="C6185" s="1" t="s">
        <v>13459</v>
      </c>
      <c r="D6185" s="1" t="s">
        <v>1867</v>
      </c>
      <c r="E6185" s="1" t="s">
        <v>11488</v>
      </c>
      <c r="F6185" s="1" t="s">
        <v>27561</v>
      </c>
      <c r="G6185" s="14" t="s">
        <v>13460</v>
      </c>
      <c r="H6185" s="1" t="s">
        <v>8</v>
      </c>
      <c r="I6185" s="1" t="s">
        <v>41</v>
      </c>
      <c r="J6185" s="1" t="s">
        <v>47297</v>
      </c>
      <c r="K6185" s="3" t="s">
        <v>17</v>
      </c>
      <c r="L6185" s="1" t="s">
        <v>47325</v>
      </c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1"/>
      <c r="AA6185" s="1" t="s">
        <v>16</v>
      </c>
      <c r="AB6185" s="3" t="s">
        <v>12</v>
      </c>
      <c r="AC6185" s="23" t="s">
        <v>37804</v>
      </c>
      <c r="AD6185" s="23" t="s">
        <v>43870</v>
      </c>
      <c r="AE6185" t="s">
        <v>35394</v>
      </c>
    </row>
    <row r="6186" spans="1:31" ht="14.25" customHeight="1">
      <c r="A6186" s="1">
        <v>6185</v>
      </c>
      <c r="B6186" s="9" t="s">
        <v>6</v>
      </c>
      <c r="C6186" s="1" t="s">
        <v>13470</v>
      </c>
      <c r="D6186" s="1" t="s">
        <v>1305</v>
      </c>
      <c r="E6186" s="1" t="s">
        <v>308</v>
      </c>
      <c r="F6186" s="1" t="s">
        <v>27564</v>
      </c>
      <c r="G6186" s="14">
        <v>91449444919</v>
      </c>
      <c r="H6186" s="1" t="s">
        <v>8</v>
      </c>
      <c r="I6186" s="1" t="s">
        <v>41</v>
      </c>
      <c r="J6186" s="1" t="s">
        <v>47297</v>
      </c>
      <c r="K6186" s="3" t="s">
        <v>17</v>
      </c>
      <c r="L6186" s="1" t="s">
        <v>47325</v>
      </c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1"/>
      <c r="AA6186" s="1" t="s">
        <v>16</v>
      </c>
      <c r="AB6186" s="3" t="s">
        <v>12</v>
      </c>
      <c r="AC6186" s="23" t="s">
        <v>37804</v>
      </c>
      <c r="AD6186" s="23" t="s">
        <v>43871</v>
      </c>
      <c r="AE6186" t="s">
        <v>35410</v>
      </c>
    </row>
    <row r="6187" spans="1:31" ht="14.25" customHeight="1">
      <c r="A6187" s="1">
        <v>6186</v>
      </c>
      <c r="B6187" s="9" t="s">
        <v>6</v>
      </c>
      <c r="C6187" s="1" t="s">
        <v>13484</v>
      </c>
      <c r="D6187" s="1" t="s">
        <v>2921</v>
      </c>
      <c r="E6187" s="1" t="s">
        <v>36945</v>
      </c>
      <c r="F6187" s="1" t="s">
        <v>27572</v>
      </c>
      <c r="G6187" s="14">
        <v>91944646491</v>
      </c>
      <c r="H6187" s="1" t="s">
        <v>15</v>
      </c>
      <c r="I6187" s="1" t="s">
        <v>41</v>
      </c>
      <c r="J6187" s="1" t="s">
        <v>47297</v>
      </c>
      <c r="K6187" s="3" t="s">
        <v>17</v>
      </c>
      <c r="L6187" s="1" t="s">
        <v>47325</v>
      </c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1"/>
      <c r="AA6187" s="1" t="s">
        <v>16</v>
      </c>
      <c r="AB6187" s="3" t="s">
        <v>12</v>
      </c>
      <c r="AC6187" s="23" t="s">
        <v>37804</v>
      </c>
      <c r="AD6187" s="23" t="s">
        <v>43872</v>
      </c>
      <c r="AE6187" t="s">
        <v>35399</v>
      </c>
    </row>
    <row r="6188" spans="1:31" ht="14.25" customHeight="1">
      <c r="A6188" s="1">
        <v>6187</v>
      </c>
      <c r="B6188" s="9" t="s">
        <v>6</v>
      </c>
      <c r="C6188" s="1" t="s">
        <v>13490</v>
      </c>
      <c r="D6188" s="1" t="s">
        <v>2128</v>
      </c>
      <c r="E6188" s="1" t="s">
        <v>139</v>
      </c>
      <c r="F6188" s="1" t="s">
        <v>27577</v>
      </c>
      <c r="G6188" s="14">
        <v>91041000601</v>
      </c>
      <c r="H6188" s="1" t="s">
        <v>15</v>
      </c>
      <c r="I6188" s="1" t="s">
        <v>9</v>
      </c>
      <c r="J6188" s="1" t="s">
        <v>47297</v>
      </c>
      <c r="K6188" s="3" t="s">
        <v>17</v>
      </c>
      <c r="L6188" s="1" t="s">
        <v>47325</v>
      </c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1"/>
      <c r="AA6188" s="1" t="s">
        <v>11</v>
      </c>
      <c r="AB6188" s="3" t="s">
        <v>56</v>
      </c>
      <c r="AC6188" s="23" t="s">
        <v>37804</v>
      </c>
      <c r="AD6188" s="23" t="s">
        <v>43873</v>
      </c>
      <c r="AE6188" t="s">
        <v>35394</v>
      </c>
    </row>
    <row r="6189" spans="1:31" ht="14.25" customHeight="1">
      <c r="A6189" s="1">
        <v>6188</v>
      </c>
      <c r="B6189" s="9" t="s">
        <v>6</v>
      </c>
      <c r="C6189" s="1" t="s">
        <v>13491</v>
      </c>
      <c r="D6189" s="1" t="s">
        <v>13492</v>
      </c>
      <c r="E6189" s="1" t="s">
        <v>40</v>
      </c>
      <c r="F6189" s="1" t="s">
        <v>27578</v>
      </c>
      <c r="G6189" s="14">
        <v>91494094400</v>
      </c>
      <c r="H6189" s="1" t="s">
        <v>15</v>
      </c>
      <c r="I6189" s="1" t="s">
        <v>41</v>
      </c>
      <c r="J6189" s="1" t="s">
        <v>47297</v>
      </c>
      <c r="K6189" s="3" t="s">
        <v>17</v>
      </c>
      <c r="L6189" s="1" t="s">
        <v>47325</v>
      </c>
      <c r="M6189" s="4" t="s">
        <v>42</v>
      </c>
      <c r="N6189" s="3" t="str">
        <f t="shared" ref="N6189:N6190" si="183">J6189</f>
        <v>[&lt;30 Lacs -50 Lacs]</v>
      </c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1"/>
      <c r="AA6189" s="1" t="s">
        <v>16</v>
      </c>
      <c r="AB6189" s="3" t="s">
        <v>12</v>
      </c>
      <c r="AC6189" s="23" t="s">
        <v>37804</v>
      </c>
      <c r="AD6189" s="23" t="s">
        <v>43874</v>
      </c>
      <c r="AE6189" t="s">
        <v>35399</v>
      </c>
    </row>
    <row r="6190" spans="1:31" ht="14.25" customHeight="1">
      <c r="A6190" s="1">
        <v>6189</v>
      </c>
      <c r="B6190" s="9" t="s">
        <v>6</v>
      </c>
      <c r="C6190" s="1" t="s">
        <v>13497</v>
      </c>
      <c r="D6190" s="1" t="s">
        <v>1667</v>
      </c>
      <c r="E6190" s="1" t="s">
        <v>90</v>
      </c>
      <c r="F6190" s="1" t="s">
        <v>27581</v>
      </c>
      <c r="G6190" s="14">
        <v>91949466090</v>
      </c>
      <c r="H6190" s="1" t="s">
        <v>132</v>
      </c>
      <c r="I6190" s="1" t="s">
        <v>41</v>
      </c>
      <c r="J6190" s="1" t="s">
        <v>47297</v>
      </c>
      <c r="K6190" s="3" t="s">
        <v>63</v>
      </c>
      <c r="L6190" s="1" t="s">
        <v>47325</v>
      </c>
      <c r="M6190" s="3" t="s">
        <v>213</v>
      </c>
      <c r="N6190" s="3" t="str">
        <f t="shared" si="183"/>
        <v>[&lt;30 Lacs -50 Lacs]</v>
      </c>
      <c r="O6190" s="3" t="s">
        <v>17</v>
      </c>
      <c r="P6190" s="3" t="s">
        <v>47297</v>
      </c>
      <c r="Q6190" s="3"/>
      <c r="R6190" s="3"/>
      <c r="S6190" s="3"/>
      <c r="T6190" s="3"/>
      <c r="U6190" s="3"/>
      <c r="V6190" s="3"/>
      <c r="W6190" s="3"/>
      <c r="X6190" s="3"/>
      <c r="Y6190" s="3"/>
      <c r="Z6190" s="1"/>
      <c r="AA6190" s="1" t="s">
        <v>16</v>
      </c>
      <c r="AB6190" s="3" t="s">
        <v>12</v>
      </c>
      <c r="AC6190" s="23" t="s">
        <v>37805</v>
      </c>
      <c r="AD6190" s="23" t="s">
        <v>43875</v>
      </c>
      <c r="AE6190" t="s">
        <v>35394</v>
      </c>
    </row>
    <row r="6191" spans="1:31" ht="14.25" customHeight="1">
      <c r="A6191" s="1">
        <v>6190</v>
      </c>
      <c r="B6191" s="9" t="s">
        <v>6</v>
      </c>
      <c r="C6191" s="1" t="s">
        <v>13501</v>
      </c>
      <c r="D6191" s="1" t="s">
        <v>13502</v>
      </c>
      <c r="E6191" s="1" t="s">
        <v>487</v>
      </c>
      <c r="F6191" s="1" t="s">
        <v>27583</v>
      </c>
      <c r="G6191" s="14">
        <v>91949469444</v>
      </c>
      <c r="H6191" s="1" t="s">
        <v>132</v>
      </c>
      <c r="I6191" s="1" t="s">
        <v>9</v>
      </c>
      <c r="J6191" s="1" t="s">
        <v>47297</v>
      </c>
      <c r="K6191" s="3" t="s">
        <v>17</v>
      </c>
      <c r="L6191" s="1" t="s">
        <v>47325</v>
      </c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1"/>
      <c r="AA6191" s="1" t="s">
        <v>11</v>
      </c>
      <c r="AB6191" s="3" t="s">
        <v>13</v>
      </c>
      <c r="AC6191" s="23" t="s">
        <v>37805</v>
      </c>
      <c r="AD6191" s="23" t="s">
        <v>43876</v>
      </c>
      <c r="AE6191" t="s">
        <v>35409</v>
      </c>
    </row>
    <row r="6192" spans="1:31" ht="14.25" customHeight="1">
      <c r="A6192" s="1">
        <v>6191</v>
      </c>
      <c r="B6192" s="9" t="s">
        <v>6</v>
      </c>
      <c r="C6192" s="1" t="s">
        <v>13505</v>
      </c>
      <c r="D6192" s="1" t="s">
        <v>1617</v>
      </c>
      <c r="E6192" s="1" t="s">
        <v>73</v>
      </c>
      <c r="F6192" s="1" t="s">
        <v>27586</v>
      </c>
      <c r="G6192" s="14">
        <v>914466066649</v>
      </c>
      <c r="H6192" s="1" t="s">
        <v>15</v>
      </c>
      <c r="I6192" s="1" t="s">
        <v>62</v>
      </c>
      <c r="J6192" s="1" t="s">
        <v>47297</v>
      </c>
      <c r="K6192" s="3" t="s">
        <v>63</v>
      </c>
      <c r="L6192" s="1" t="s">
        <v>47325</v>
      </c>
      <c r="M6192" s="3" t="s">
        <v>213</v>
      </c>
      <c r="N6192" s="3" t="str">
        <f>J6192</f>
        <v>[&lt;30 Lacs -50 Lacs]</v>
      </c>
      <c r="O6192" s="3" t="s">
        <v>17</v>
      </c>
      <c r="P6192" s="3" t="s">
        <v>47297</v>
      </c>
      <c r="Q6192" s="3" t="s">
        <v>42</v>
      </c>
      <c r="R6192" s="3" t="s">
        <v>47297</v>
      </c>
      <c r="S6192" s="3"/>
      <c r="T6192" s="3"/>
      <c r="U6192" s="3"/>
      <c r="V6192" s="3"/>
      <c r="W6192" s="3"/>
      <c r="X6192" s="3"/>
      <c r="Y6192" s="3"/>
      <c r="Z6192" s="1"/>
      <c r="AA6192" s="1" t="s">
        <v>16</v>
      </c>
      <c r="AB6192" s="3" t="s">
        <v>12</v>
      </c>
      <c r="AC6192" s="23" t="s">
        <v>37805</v>
      </c>
      <c r="AD6192" s="23" t="s">
        <v>43877</v>
      </c>
      <c r="AE6192" t="s">
        <v>35410</v>
      </c>
    </row>
    <row r="6193" spans="1:31" ht="14.25" customHeight="1">
      <c r="A6193" s="1">
        <v>6192</v>
      </c>
      <c r="B6193" s="9" t="s">
        <v>6</v>
      </c>
      <c r="C6193" s="1" t="s">
        <v>13506</v>
      </c>
      <c r="D6193" s="1" t="s">
        <v>13507</v>
      </c>
      <c r="E6193" s="1" t="s">
        <v>73</v>
      </c>
      <c r="F6193" s="1" t="s">
        <v>27587</v>
      </c>
      <c r="G6193" s="14">
        <v>919614466111</v>
      </c>
      <c r="H6193" s="1" t="s">
        <v>8</v>
      </c>
      <c r="I6193" s="1" t="s">
        <v>41</v>
      </c>
      <c r="J6193" s="1" t="s">
        <v>47297</v>
      </c>
      <c r="K6193" s="3" t="s">
        <v>17</v>
      </c>
      <c r="L6193" s="1" t="s">
        <v>47325</v>
      </c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1"/>
      <c r="AA6193" s="1" t="s">
        <v>16</v>
      </c>
      <c r="AB6193" s="3" t="s">
        <v>12</v>
      </c>
      <c r="AC6193" s="23" t="s">
        <v>37805</v>
      </c>
      <c r="AD6193" s="23" t="s">
        <v>43878</v>
      </c>
      <c r="AE6193" t="s">
        <v>35394</v>
      </c>
    </row>
    <row r="6194" spans="1:31" ht="14.25" customHeight="1">
      <c r="A6194" s="1">
        <v>6193</v>
      </c>
      <c r="B6194" s="9" t="s">
        <v>6</v>
      </c>
      <c r="C6194" s="1" t="s">
        <v>13508</v>
      </c>
      <c r="D6194" s="1" t="s">
        <v>727</v>
      </c>
      <c r="E6194" s="1" t="s">
        <v>724</v>
      </c>
      <c r="F6194" s="1" t="s">
        <v>26967</v>
      </c>
      <c r="G6194" s="14">
        <v>91990969496</v>
      </c>
      <c r="H6194" s="1" t="s">
        <v>8</v>
      </c>
      <c r="I6194" s="1" t="s">
        <v>41</v>
      </c>
      <c r="J6194" s="1" t="s">
        <v>47297</v>
      </c>
      <c r="K6194" s="3" t="s">
        <v>17</v>
      </c>
      <c r="L6194" s="1" t="s">
        <v>47325</v>
      </c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1"/>
      <c r="AA6194" s="1" t="s">
        <v>16</v>
      </c>
      <c r="AB6194" s="3" t="s">
        <v>12</v>
      </c>
      <c r="AC6194" s="23" t="s">
        <v>37805</v>
      </c>
      <c r="AD6194" s="23" t="s">
        <v>43879</v>
      </c>
      <c r="AE6194" t="s">
        <v>35410</v>
      </c>
    </row>
    <row r="6195" spans="1:31" ht="14.25" customHeight="1">
      <c r="A6195" s="1">
        <v>6194</v>
      </c>
      <c r="B6195" s="9" t="s">
        <v>6</v>
      </c>
      <c r="C6195" s="1" t="s">
        <v>13514</v>
      </c>
      <c r="D6195" s="1" t="s">
        <v>65</v>
      </c>
      <c r="E6195" s="1" t="s">
        <v>13515</v>
      </c>
      <c r="F6195" s="1" t="s">
        <v>27591</v>
      </c>
      <c r="G6195" s="14">
        <v>914000419149</v>
      </c>
      <c r="H6195" s="1" t="s">
        <v>8</v>
      </c>
      <c r="I6195" s="1" t="s">
        <v>41</v>
      </c>
      <c r="J6195" s="1" t="s">
        <v>47297</v>
      </c>
      <c r="K6195" s="3" t="s">
        <v>17</v>
      </c>
      <c r="L6195" s="1" t="s">
        <v>47325</v>
      </c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1"/>
      <c r="AA6195" s="1" t="s">
        <v>16</v>
      </c>
      <c r="AB6195" s="3" t="s">
        <v>12</v>
      </c>
      <c r="AC6195" s="23" t="s">
        <v>37805</v>
      </c>
      <c r="AD6195" s="23" t="s">
        <v>43880</v>
      </c>
      <c r="AE6195" t="s">
        <v>35399</v>
      </c>
    </row>
    <row r="6196" spans="1:31" ht="14.25" customHeight="1">
      <c r="A6196" s="1">
        <v>6195</v>
      </c>
      <c r="B6196" s="9" t="s">
        <v>6</v>
      </c>
      <c r="C6196" s="1" t="s">
        <v>13537</v>
      </c>
      <c r="D6196" s="1" t="s">
        <v>3066</v>
      </c>
      <c r="E6196" s="1" t="s">
        <v>73</v>
      </c>
      <c r="F6196" s="1" t="s">
        <v>13538</v>
      </c>
      <c r="G6196" s="14">
        <v>919944400049</v>
      </c>
      <c r="H6196" s="1" t="s">
        <v>37</v>
      </c>
      <c r="I6196" s="1" t="s">
        <v>62</v>
      </c>
      <c r="J6196" s="1" t="s">
        <v>47297</v>
      </c>
      <c r="K6196" s="3" t="s">
        <v>213</v>
      </c>
      <c r="L6196" s="1" t="s">
        <v>47325</v>
      </c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1"/>
      <c r="AA6196" s="1" t="s">
        <v>16</v>
      </c>
      <c r="AB6196" s="3" t="s">
        <v>12</v>
      </c>
      <c r="AC6196" s="23" t="s">
        <v>37805</v>
      </c>
      <c r="AD6196" s="23" t="s">
        <v>43881</v>
      </c>
      <c r="AE6196" t="s">
        <v>35410</v>
      </c>
    </row>
    <row r="6197" spans="1:31" ht="14.25" customHeight="1">
      <c r="A6197" s="1">
        <v>6196</v>
      </c>
      <c r="B6197" s="9" t="s">
        <v>6</v>
      </c>
      <c r="C6197" s="1" t="s">
        <v>13545</v>
      </c>
      <c r="D6197" s="1" t="s">
        <v>332</v>
      </c>
      <c r="E6197" s="1" t="s">
        <v>13546</v>
      </c>
      <c r="F6197" s="1" t="s">
        <v>27601</v>
      </c>
      <c r="G6197" s="14">
        <v>91991990099</v>
      </c>
      <c r="H6197" s="1" t="s">
        <v>8</v>
      </c>
      <c r="I6197" s="1" t="s">
        <v>9</v>
      </c>
      <c r="J6197" s="1" t="s">
        <v>47297</v>
      </c>
      <c r="K6197" s="3" t="s">
        <v>17</v>
      </c>
      <c r="L6197" s="1" t="s">
        <v>47325</v>
      </c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1"/>
      <c r="AA6197" s="1" t="s">
        <v>16</v>
      </c>
      <c r="AB6197" s="3" t="s">
        <v>12</v>
      </c>
      <c r="AC6197" s="23" t="s">
        <v>37805</v>
      </c>
      <c r="AD6197" s="23" t="s">
        <v>38834</v>
      </c>
      <c r="AE6197" t="s">
        <v>35410</v>
      </c>
    </row>
    <row r="6198" spans="1:31" ht="14.25" customHeight="1">
      <c r="A6198" s="1">
        <v>6197</v>
      </c>
      <c r="B6198" s="9" t="s">
        <v>6</v>
      </c>
      <c r="C6198" s="1" t="s">
        <v>13547</v>
      </c>
      <c r="D6198" s="1" t="s">
        <v>1305</v>
      </c>
      <c r="E6198" s="1" t="s">
        <v>13548</v>
      </c>
      <c r="F6198" s="1" t="s">
        <v>34695</v>
      </c>
      <c r="G6198" s="14">
        <v>9194444066</v>
      </c>
      <c r="H6198" s="1" t="s">
        <v>8</v>
      </c>
      <c r="I6198" s="1" t="s">
        <v>37779</v>
      </c>
      <c r="J6198" s="1" t="s">
        <v>47297</v>
      </c>
      <c r="K6198" s="3" t="s">
        <v>17</v>
      </c>
      <c r="L6198" s="1" t="s">
        <v>47325</v>
      </c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1"/>
      <c r="AA6198" s="1" t="s">
        <v>11</v>
      </c>
      <c r="AB6198" s="3" t="s">
        <v>538</v>
      </c>
      <c r="AC6198" s="23" t="s">
        <v>37805</v>
      </c>
      <c r="AD6198" s="23" t="s">
        <v>43882</v>
      </c>
      <c r="AE6198" t="s">
        <v>35410</v>
      </c>
    </row>
    <row r="6199" spans="1:31" ht="14.25" customHeight="1">
      <c r="A6199" s="1">
        <v>6198</v>
      </c>
      <c r="B6199" s="9" t="s">
        <v>6</v>
      </c>
      <c r="C6199" s="1" t="s">
        <v>13552</v>
      </c>
      <c r="D6199" s="1" t="s">
        <v>13553</v>
      </c>
      <c r="E6199" s="1" t="s">
        <v>788</v>
      </c>
      <c r="F6199" s="1" t="s">
        <v>32616</v>
      </c>
      <c r="G6199" s="14">
        <v>91964096016</v>
      </c>
      <c r="H6199" s="1" t="s">
        <v>20</v>
      </c>
      <c r="I6199" s="1" t="s">
        <v>62</v>
      </c>
      <c r="J6199" s="1" t="s">
        <v>47297</v>
      </c>
      <c r="K6199" s="3" t="s">
        <v>17</v>
      </c>
      <c r="L6199" s="1" t="s">
        <v>47325</v>
      </c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1"/>
      <c r="AA6199" s="1" t="s">
        <v>11</v>
      </c>
      <c r="AB6199" s="3" t="s">
        <v>13</v>
      </c>
      <c r="AC6199" s="23" t="s">
        <v>37805</v>
      </c>
      <c r="AD6199" s="23" t="s">
        <v>43674</v>
      </c>
      <c r="AE6199" t="s">
        <v>35410</v>
      </c>
    </row>
    <row r="6200" spans="1:31" ht="14.25" customHeight="1">
      <c r="A6200" s="1">
        <v>6199</v>
      </c>
      <c r="B6200" s="9" t="s">
        <v>6</v>
      </c>
      <c r="C6200" s="1" t="s">
        <v>13556</v>
      </c>
      <c r="D6200" s="1" t="s">
        <v>1222</v>
      </c>
      <c r="E6200" s="1" t="s">
        <v>40</v>
      </c>
      <c r="F6200" s="1" t="s">
        <v>32617</v>
      </c>
      <c r="G6200" s="14">
        <v>91909969406</v>
      </c>
      <c r="H6200" s="1" t="s">
        <v>20</v>
      </c>
      <c r="I6200" s="1" t="s">
        <v>62</v>
      </c>
      <c r="J6200" s="1" t="s">
        <v>47297</v>
      </c>
      <c r="K6200" s="3" t="s">
        <v>17</v>
      </c>
      <c r="L6200" s="1" t="s">
        <v>47325</v>
      </c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1"/>
      <c r="AA6200" s="1" t="s">
        <v>16</v>
      </c>
      <c r="AB6200" s="3" t="s">
        <v>12</v>
      </c>
      <c r="AC6200" s="23" t="s">
        <v>37805</v>
      </c>
      <c r="AD6200" s="23" t="s">
        <v>43883</v>
      </c>
      <c r="AE6200" t="s">
        <v>35399</v>
      </c>
    </row>
    <row r="6201" spans="1:31" ht="14.25" customHeight="1">
      <c r="A6201" s="1">
        <v>6200</v>
      </c>
      <c r="B6201" s="9" t="s">
        <v>6</v>
      </c>
      <c r="C6201" s="1" t="s">
        <v>13557</v>
      </c>
      <c r="D6201" s="1" t="s">
        <v>286</v>
      </c>
      <c r="E6201" s="1" t="s">
        <v>2947</v>
      </c>
      <c r="F6201" s="1" t="s">
        <v>27604</v>
      </c>
      <c r="G6201" s="14">
        <v>9144444444</v>
      </c>
      <c r="H6201" s="1" t="s">
        <v>8</v>
      </c>
      <c r="I6201" s="1" t="s">
        <v>41</v>
      </c>
      <c r="J6201" s="1" t="s">
        <v>47297</v>
      </c>
      <c r="K6201" s="3" t="s">
        <v>42</v>
      </c>
      <c r="L6201" s="1" t="s">
        <v>47325</v>
      </c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1"/>
      <c r="AA6201" s="1" t="s">
        <v>16</v>
      </c>
      <c r="AB6201" s="3" t="s">
        <v>12</v>
      </c>
      <c r="AC6201" s="23" t="s">
        <v>37805</v>
      </c>
      <c r="AD6201" s="23" t="s">
        <v>43884</v>
      </c>
      <c r="AE6201" t="s">
        <v>35399</v>
      </c>
    </row>
    <row r="6202" spans="1:31" ht="14.25" customHeight="1">
      <c r="A6202" s="1">
        <v>6201</v>
      </c>
      <c r="B6202" s="9" t="s">
        <v>6</v>
      </c>
      <c r="C6202" s="1" t="s">
        <v>13562</v>
      </c>
      <c r="D6202" s="1" t="s">
        <v>437</v>
      </c>
      <c r="E6202" s="1" t="s">
        <v>19</v>
      </c>
      <c r="F6202" s="1" t="s">
        <v>27607</v>
      </c>
      <c r="G6202" s="14">
        <v>919099961641</v>
      </c>
      <c r="H6202" s="1" t="s">
        <v>46</v>
      </c>
      <c r="I6202" s="1" t="s">
        <v>62</v>
      </c>
      <c r="J6202" s="1" t="s">
        <v>47297</v>
      </c>
      <c r="K6202" s="3" t="s">
        <v>213</v>
      </c>
      <c r="L6202" s="1" t="s">
        <v>47325</v>
      </c>
      <c r="M6202" s="4" t="s">
        <v>17</v>
      </c>
      <c r="N6202" s="3" t="str">
        <f t="shared" ref="N6202:N6203" si="184">J6202</f>
        <v>[&lt;30 Lacs -50 Lacs]</v>
      </c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1"/>
      <c r="AA6202" s="1" t="s">
        <v>16</v>
      </c>
      <c r="AB6202" s="3" t="s">
        <v>12</v>
      </c>
      <c r="AC6202" s="23" t="s">
        <v>37805</v>
      </c>
      <c r="AD6202" s="23" t="s">
        <v>43885</v>
      </c>
      <c r="AE6202" t="s">
        <v>35410</v>
      </c>
    </row>
    <row r="6203" spans="1:31" ht="14.25" customHeight="1">
      <c r="A6203" s="1">
        <v>6202</v>
      </c>
      <c r="B6203" s="9" t="s">
        <v>6</v>
      </c>
      <c r="C6203" s="1" t="s">
        <v>13563</v>
      </c>
      <c r="D6203" s="1" t="s">
        <v>437</v>
      </c>
      <c r="E6203" s="1" t="s">
        <v>19</v>
      </c>
      <c r="F6203" s="1" t="s">
        <v>27608</v>
      </c>
      <c r="G6203" s="14">
        <v>91909900640</v>
      </c>
      <c r="H6203" s="1" t="s">
        <v>8</v>
      </c>
      <c r="I6203" s="1" t="s">
        <v>62</v>
      </c>
      <c r="J6203" s="1" t="s">
        <v>47297</v>
      </c>
      <c r="K6203" s="3" t="s">
        <v>213</v>
      </c>
      <c r="L6203" s="1" t="s">
        <v>47325</v>
      </c>
      <c r="M6203" s="4" t="s">
        <v>17</v>
      </c>
      <c r="N6203" s="3" t="str">
        <f t="shared" si="184"/>
        <v>[&lt;30 Lacs -50 Lacs]</v>
      </c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1"/>
      <c r="AA6203" s="1" t="s">
        <v>16</v>
      </c>
      <c r="AB6203" s="3" t="s">
        <v>12</v>
      </c>
      <c r="AC6203" s="23" t="s">
        <v>37805</v>
      </c>
      <c r="AD6203" s="23" t="s">
        <v>43886</v>
      </c>
      <c r="AE6203" t="s">
        <v>35394</v>
      </c>
    </row>
    <row r="6204" spans="1:31" ht="14.25" customHeight="1">
      <c r="A6204" s="1">
        <v>6203</v>
      </c>
      <c r="B6204" s="9" t="s">
        <v>6</v>
      </c>
      <c r="C6204" s="1" t="s">
        <v>13576</v>
      </c>
      <c r="D6204" s="1" t="s">
        <v>636</v>
      </c>
      <c r="E6204" s="1" t="s">
        <v>13577</v>
      </c>
      <c r="F6204" s="1" t="s">
        <v>34699</v>
      </c>
      <c r="G6204" s="14">
        <v>919946099</v>
      </c>
      <c r="H6204" s="1" t="s">
        <v>8</v>
      </c>
      <c r="I6204" s="1" t="s">
        <v>9</v>
      </c>
      <c r="J6204" s="1" t="s">
        <v>47297</v>
      </c>
      <c r="K6204" s="3" t="s">
        <v>42</v>
      </c>
      <c r="L6204" s="1" t="s">
        <v>47325</v>
      </c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1"/>
      <c r="AA6204" s="1" t="s">
        <v>16</v>
      </c>
      <c r="AB6204" s="3" t="s">
        <v>12</v>
      </c>
      <c r="AC6204" s="23" t="s">
        <v>37805</v>
      </c>
      <c r="AD6204" s="23" t="s">
        <v>43887</v>
      </c>
      <c r="AE6204" t="s">
        <v>35409</v>
      </c>
    </row>
    <row r="6205" spans="1:31" ht="14.25" customHeight="1">
      <c r="A6205" s="1">
        <v>6204</v>
      </c>
      <c r="B6205" s="9" t="s">
        <v>6</v>
      </c>
      <c r="C6205" s="1" t="s">
        <v>13581</v>
      </c>
      <c r="D6205" s="1" t="s">
        <v>13582</v>
      </c>
      <c r="E6205" s="1" t="s">
        <v>362</v>
      </c>
      <c r="F6205" s="1" t="s">
        <v>32620</v>
      </c>
      <c r="G6205" s="14">
        <v>91944644099</v>
      </c>
      <c r="H6205" s="1" t="s">
        <v>15</v>
      </c>
      <c r="I6205" s="1" t="s">
        <v>41</v>
      </c>
      <c r="J6205" s="1" t="s">
        <v>47297</v>
      </c>
      <c r="K6205" s="3" t="s">
        <v>17</v>
      </c>
      <c r="L6205" s="1" t="s">
        <v>47325</v>
      </c>
      <c r="M6205" s="4" t="s">
        <v>42</v>
      </c>
      <c r="N6205" s="3" t="str">
        <f>J6205</f>
        <v>[&lt;30 Lacs -50 Lacs]</v>
      </c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1"/>
      <c r="AA6205" s="1" t="s">
        <v>16</v>
      </c>
      <c r="AB6205" s="3" t="s">
        <v>12</v>
      </c>
      <c r="AC6205" s="23" t="s">
        <v>37805</v>
      </c>
      <c r="AD6205" s="23" t="s">
        <v>43888</v>
      </c>
      <c r="AE6205" t="s">
        <v>35409</v>
      </c>
    </row>
    <row r="6206" spans="1:31" ht="14.25" customHeight="1">
      <c r="A6206" s="1">
        <v>6205</v>
      </c>
      <c r="B6206" s="9" t="s">
        <v>6</v>
      </c>
      <c r="C6206" s="1" t="s">
        <v>13587</v>
      </c>
      <c r="D6206" s="1" t="s">
        <v>13588</v>
      </c>
      <c r="E6206" s="1" t="s">
        <v>139</v>
      </c>
      <c r="F6206" s="1" t="s">
        <v>27618</v>
      </c>
      <c r="G6206" s="14">
        <v>914466690464</v>
      </c>
      <c r="H6206" s="1" t="s">
        <v>15</v>
      </c>
      <c r="I6206" s="1" t="s">
        <v>62</v>
      </c>
      <c r="J6206" s="1" t="s">
        <v>47297</v>
      </c>
      <c r="K6206" s="3" t="s">
        <v>17</v>
      </c>
      <c r="L6206" s="1" t="s">
        <v>47325</v>
      </c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1"/>
      <c r="AA6206" s="1" t="s">
        <v>11</v>
      </c>
      <c r="AB6206" s="3" t="s">
        <v>13</v>
      </c>
      <c r="AC6206" s="23" t="s">
        <v>37805</v>
      </c>
      <c r="AD6206" s="23" t="s">
        <v>43889</v>
      </c>
      <c r="AE6206" t="s">
        <v>35409</v>
      </c>
    </row>
    <row r="6207" spans="1:31" ht="14.25" customHeight="1">
      <c r="A6207" s="1">
        <v>6206</v>
      </c>
      <c r="B6207" s="9" t="s">
        <v>6</v>
      </c>
      <c r="C6207" s="1" t="s">
        <v>13602</v>
      </c>
      <c r="D6207" s="1" t="s">
        <v>2027</v>
      </c>
      <c r="E6207" s="1" t="s">
        <v>13603</v>
      </c>
      <c r="F6207" s="1" t="s">
        <v>34704</v>
      </c>
      <c r="G6207" s="14">
        <v>91906464464</v>
      </c>
      <c r="H6207" s="1" t="s">
        <v>8</v>
      </c>
      <c r="I6207" s="1" t="s">
        <v>41</v>
      </c>
      <c r="J6207" s="1" t="s">
        <v>47297</v>
      </c>
      <c r="K6207" s="3" t="s">
        <v>17</v>
      </c>
      <c r="L6207" s="1" t="s">
        <v>47325</v>
      </c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1"/>
      <c r="AA6207" s="1" t="s">
        <v>11</v>
      </c>
      <c r="AB6207" s="3" t="s">
        <v>538</v>
      </c>
      <c r="AC6207" s="23" t="s">
        <v>37805</v>
      </c>
      <c r="AD6207" s="23" t="s">
        <v>43890</v>
      </c>
      <c r="AE6207" t="s">
        <v>35394</v>
      </c>
    </row>
    <row r="6208" spans="1:31" ht="14.25" customHeight="1">
      <c r="A6208" s="1">
        <v>6207</v>
      </c>
      <c r="B6208" s="9" t="s">
        <v>6</v>
      </c>
      <c r="C6208" s="1" t="s">
        <v>13606</v>
      </c>
      <c r="D6208" s="1" t="s">
        <v>220</v>
      </c>
      <c r="E6208" s="1" t="s">
        <v>3591</v>
      </c>
      <c r="F6208" s="1" t="s">
        <v>27627</v>
      </c>
      <c r="G6208" s="14">
        <v>919946641</v>
      </c>
      <c r="H6208" s="1" t="s">
        <v>20</v>
      </c>
      <c r="I6208" s="1" t="s">
        <v>41</v>
      </c>
      <c r="J6208" s="1" t="s">
        <v>47297</v>
      </c>
      <c r="K6208" s="3" t="s">
        <v>17</v>
      </c>
      <c r="L6208" s="1" t="s">
        <v>47325</v>
      </c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1"/>
      <c r="AA6208" s="1" t="s">
        <v>16</v>
      </c>
      <c r="AB6208" s="3" t="s">
        <v>12</v>
      </c>
      <c r="AC6208" s="23" t="s">
        <v>37805</v>
      </c>
      <c r="AD6208" s="23" t="s">
        <v>43036</v>
      </c>
      <c r="AE6208" t="s">
        <v>35409</v>
      </c>
    </row>
    <row r="6209" spans="1:31" ht="14.25" customHeight="1">
      <c r="A6209" s="1">
        <v>6208</v>
      </c>
      <c r="B6209" s="9" t="s">
        <v>6</v>
      </c>
      <c r="C6209" s="1" t="s">
        <v>13628</v>
      </c>
      <c r="D6209" s="1" t="s">
        <v>526</v>
      </c>
      <c r="E6209" s="1" t="s">
        <v>13629</v>
      </c>
      <c r="F6209" s="1" t="s">
        <v>32628</v>
      </c>
      <c r="G6209" s="14">
        <v>91940449</v>
      </c>
      <c r="H6209" s="1" t="s">
        <v>15</v>
      </c>
      <c r="I6209" s="1" t="s">
        <v>41</v>
      </c>
      <c r="J6209" s="1" t="s">
        <v>47297</v>
      </c>
      <c r="K6209" s="3" t="s">
        <v>17</v>
      </c>
      <c r="L6209" s="1" t="s">
        <v>47325</v>
      </c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1"/>
      <c r="AA6209" s="1" t="s">
        <v>16</v>
      </c>
      <c r="AB6209" s="3" t="s">
        <v>12</v>
      </c>
      <c r="AC6209" s="23" t="s">
        <v>37805</v>
      </c>
      <c r="AD6209" s="23" t="s">
        <v>43891</v>
      </c>
      <c r="AE6209" t="s">
        <v>35394</v>
      </c>
    </row>
    <row r="6210" spans="1:31" ht="14.25" customHeight="1">
      <c r="A6210" s="1">
        <v>6209</v>
      </c>
      <c r="B6210" s="9" t="s">
        <v>6</v>
      </c>
      <c r="C6210" s="1" t="s">
        <v>13649</v>
      </c>
      <c r="D6210" s="1" t="s">
        <v>120</v>
      </c>
      <c r="E6210" s="1" t="s">
        <v>40</v>
      </c>
      <c r="F6210" s="1" t="s">
        <v>27643</v>
      </c>
      <c r="G6210" s="14">
        <v>91914414944</v>
      </c>
      <c r="H6210" s="1" t="s">
        <v>20</v>
      </c>
      <c r="I6210" s="1" t="s">
        <v>62</v>
      </c>
      <c r="J6210" s="1" t="s">
        <v>47297</v>
      </c>
      <c r="K6210" s="3" t="s">
        <v>42</v>
      </c>
      <c r="L6210" s="1" t="s">
        <v>47325</v>
      </c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1"/>
      <c r="AA6210" s="1" t="s">
        <v>16</v>
      </c>
      <c r="AB6210" s="3" t="s">
        <v>12</v>
      </c>
      <c r="AC6210" s="23" t="s">
        <v>37806</v>
      </c>
      <c r="AD6210" s="23" t="s">
        <v>43892</v>
      </c>
      <c r="AE6210" t="s">
        <v>35394</v>
      </c>
    </row>
    <row r="6211" spans="1:31" ht="14.25" customHeight="1">
      <c r="A6211" s="1">
        <v>6210</v>
      </c>
      <c r="B6211" s="9" t="s">
        <v>6</v>
      </c>
      <c r="C6211" s="1" t="s">
        <v>13656</v>
      </c>
      <c r="D6211" s="1" t="s">
        <v>9748</v>
      </c>
      <c r="E6211" s="1" t="s">
        <v>447</v>
      </c>
      <c r="F6211" s="1" t="s">
        <v>27647</v>
      </c>
      <c r="G6211" s="14">
        <v>91946441944</v>
      </c>
      <c r="H6211" s="1" t="s">
        <v>15</v>
      </c>
      <c r="I6211" s="1" t="s">
        <v>41</v>
      </c>
      <c r="J6211" s="1" t="s">
        <v>47297</v>
      </c>
      <c r="K6211" s="3" t="s">
        <v>17</v>
      </c>
      <c r="L6211" s="1" t="s">
        <v>47325</v>
      </c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1"/>
      <c r="AA6211" s="1" t="s">
        <v>16</v>
      </c>
      <c r="AB6211" s="3" t="s">
        <v>12</v>
      </c>
      <c r="AC6211" s="23" t="s">
        <v>37806</v>
      </c>
      <c r="AD6211" s="23" t="s">
        <v>43893</v>
      </c>
      <c r="AE6211" t="s">
        <v>35399</v>
      </c>
    </row>
    <row r="6212" spans="1:31" ht="14.25" customHeight="1">
      <c r="A6212" s="1">
        <v>6211</v>
      </c>
      <c r="B6212" s="9" t="s">
        <v>6</v>
      </c>
      <c r="C6212" s="1" t="s">
        <v>13663</v>
      </c>
      <c r="D6212" s="1" t="s">
        <v>699</v>
      </c>
      <c r="E6212" s="1" t="s">
        <v>553</v>
      </c>
      <c r="F6212" s="1" t="s">
        <v>27653</v>
      </c>
      <c r="G6212" s="14">
        <v>91440949446</v>
      </c>
      <c r="H6212" s="1" t="s">
        <v>15</v>
      </c>
      <c r="I6212" s="1" t="s">
        <v>9</v>
      </c>
      <c r="J6212" s="1" t="s">
        <v>47297</v>
      </c>
      <c r="K6212" s="3" t="s">
        <v>17</v>
      </c>
      <c r="L6212" s="1" t="s">
        <v>47325</v>
      </c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1"/>
      <c r="AA6212" s="1" t="s">
        <v>16</v>
      </c>
      <c r="AB6212" s="3" t="s">
        <v>12</v>
      </c>
      <c r="AC6212" s="23" t="s">
        <v>37806</v>
      </c>
      <c r="AD6212" s="23" t="s">
        <v>43894</v>
      </c>
      <c r="AE6212" t="s">
        <v>35399</v>
      </c>
    </row>
    <row r="6213" spans="1:31" ht="14.25" customHeight="1">
      <c r="A6213" s="1">
        <v>6212</v>
      </c>
      <c r="B6213" s="9" t="s">
        <v>6</v>
      </c>
      <c r="C6213" s="1" t="s">
        <v>13675</v>
      </c>
      <c r="D6213" s="1" t="s">
        <v>1369</v>
      </c>
      <c r="E6213" s="1" t="s">
        <v>13676</v>
      </c>
      <c r="F6213" s="1" t="s">
        <v>27657</v>
      </c>
      <c r="G6213" s="14">
        <v>91049909041</v>
      </c>
      <c r="H6213" s="1" t="s">
        <v>8</v>
      </c>
      <c r="I6213" s="1" t="s">
        <v>41</v>
      </c>
      <c r="J6213" s="1" t="s">
        <v>47297</v>
      </c>
      <c r="K6213" s="3" t="s">
        <v>17</v>
      </c>
      <c r="L6213" s="1" t="s">
        <v>47325</v>
      </c>
      <c r="M6213" s="4" t="s">
        <v>42</v>
      </c>
      <c r="N6213" s="3" t="str">
        <f>J6213</f>
        <v>[&lt;30 Lacs -50 Lacs]</v>
      </c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1"/>
      <c r="AA6213" s="1" t="s">
        <v>16</v>
      </c>
      <c r="AB6213" s="3" t="s">
        <v>12</v>
      </c>
      <c r="AC6213" s="23" t="s">
        <v>37806</v>
      </c>
      <c r="AD6213" s="23" t="s">
        <v>43895</v>
      </c>
      <c r="AE6213" t="s">
        <v>35399</v>
      </c>
    </row>
    <row r="6214" spans="1:31" ht="14.25" customHeight="1">
      <c r="A6214" s="1">
        <v>6213</v>
      </c>
      <c r="B6214" s="9" t="s">
        <v>6</v>
      </c>
      <c r="C6214" s="1" t="s">
        <v>13679</v>
      </c>
      <c r="D6214" s="1" t="s">
        <v>89</v>
      </c>
      <c r="E6214" s="1" t="s">
        <v>2836</v>
      </c>
      <c r="F6214" s="1" t="s">
        <v>27659</v>
      </c>
      <c r="G6214" s="14">
        <v>919610096664</v>
      </c>
      <c r="H6214" s="1" t="s">
        <v>15</v>
      </c>
      <c r="I6214" s="1" t="s">
        <v>41</v>
      </c>
      <c r="J6214" s="1" t="s">
        <v>47297</v>
      </c>
      <c r="K6214" s="3" t="s">
        <v>17</v>
      </c>
      <c r="L6214" s="1" t="s">
        <v>47325</v>
      </c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1"/>
      <c r="AA6214" s="1" t="s">
        <v>16</v>
      </c>
      <c r="AB6214" s="3" t="s">
        <v>12</v>
      </c>
      <c r="AC6214" s="23" t="s">
        <v>37806</v>
      </c>
      <c r="AD6214" s="23" t="s">
        <v>43896</v>
      </c>
      <c r="AE6214" t="s">
        <v>35394</v>
      </c>
    </row>
    <row r="6215" spans="1:31" ht="14.25" customHeight="1">
      <c r="A6215" s="1">
        <v>6214</v>
      </c>
      <c r="B6215" s="9" t="s">
        <v>6</v>
      </c>
      <c r="C6215" s="1" t="s">
        <v>13714</v>
      </c>
      <c r="D6215" s="1" t="s">
        <v>1240</v>
      </c>
      <c r="E6215" s="1" t="s">
        <v>36583</v>
      </c>
      <c r="F6215" s="1" t="s">
        <v>27672</v>
      </c>
      <c r="G6215" s="14">
        <v>919106999649</v>
      </c>
      <c r="H6215" s="1" t="s">
        <v>15</v>
      </c>
      <c r="I6215" s="1" t="s">
        <v>62</v>
      </c>
      <c r="J6215" s="1" t="s">
        <v>47297</v>
      </c>
      <c r="K6215" s="3" t="s">
        <v>17</v>
      </c>
      <c r="L6215" s="1" t="s">
        <v>47325</v>
      </c>
      <c r="M6215" s="4" t="s">
        <v>42</v>
      </c>
      <c r="N6215" s="3" t="str">
        <f t="shared" ref="N6215:N6216" si="185">J6215</f>
        <v>[&lt;30 Lacs -50 Lacs]</v>
      </c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1"/>
      <c r="AA6215" s="1" t="s">
        <v>16</v>
      </c>
      <c r="AB6215" s="3" t="s">
        <v>12</v>
      </c>
      <c r="AC6215" s="23" t="s">
        <v>37806</v>
      </c>
      <c r="AD6215" s="23" t="s">
        <v>43897</v>
      </c>
      <c r="AE6215" t="s">
        <v>35394</v>
      </c>
    </row>
    <row r="6216" spans="1:31" ht="14.25" customHeight="1">
      <c r="A6216" s="1">
        <v>6215</v>
      </c>
      <c r="B6216" s="9" t="s">
        <v>6</v>
      </c>
      <c r="C6216" s="1" t="s">
        <v>13735</v>
      </c>
      <c r="D6216" s="1" t="s">
        <v>1025</v>
      </c>
      <c r="E6216" s="1" t="s">
        <v>13736</v>
      </c>
      <c r="F6216" s="1" t="s">
        <v>32641</v>
      </c>
      <c r="G6216" s="14">
        <v>9194996691</v>
      </c>
      <c r="H6216" s="1" t="s">
        <v>8</v>
      </c>
      <c r="I6216" s="1" t="s">
        <v>41</v>
      </c>
      <c r="J6216" s="1" t="s">
        <v>47297</v>
      </c>
      <c r="K6216" s="3" t="s">
        <v>17</v>
      </c>
      <c r="L6216" s="1" t="s">
        <v>47325</v>
      </c>
      <c r="M6216" s="4" t="s">
        <v>42</v>
      </c>
      <c r="N6216" s="3" t="str">
        <f t="shared" si="185"/>
        <v>[&lt;30 Lacs -50 Lacs]</v>
      </c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1"/>
      <c r="AA6216" s="1" t="s">
        <v>16</v>
      </c>
      <c r="AB6216" s="3" t="s">
        <v>12</v>
      </c>
      <c r="AC6216" s="23" t="s">
        <v>37807</v>
      </c>
      <c r="AD6216" s="23" t="s">
        <v>43898</v>
      </c>
      <c r="AE6216" t="s">
        <v>35394</v>
      </c>
    </row>
    <row r="6217" spans="1:31" ht="14.25" customHeight="1">
      <c r="A6217" s="1">
        <v>6216</v>
      </c>
      <c r="B6217" s="9" t="s">
        <v>6</v>
      </c>
      <c r="C6217" s="1" t="s">
        <v>13740</v>
      </c>
      <c r="D6217" s="1" t="s">
        <v>1322</v>
      </c>
      <c r="E6217" s="1" t="s">
        <v>1306</v>
      </c>
      <c r="F6217" s="1" t="s">
        <v>27682</v>
      </c>
      <c r="G6217" s="14">
        <v>9190169909</v>
      </c>
      <c r="H6217" s="1" t="s">
        <v>15</v>
      </c>
      <c r="I6217" s="1" t="s">
        <v>41</v>
      </c>
      <c r="J6217" s="1" t="s">
        <v>47297</v>
      </c>
      <c r="K6217" s="3" t="s">
        <v>17</v>
      </c>
      <c r="L6217" s="1" t="s">
        <v>47325</v>
      </c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1"/>
      <c r="AA6217" s="1" t="s">
        <v>16</v>
      </c>
      <c r="AB6217" s="3" t="s">
        <v>12</v>
      </c>
      <c r="AC6217" s="23" t="s">
        <v>37807</v>
      </c>
      <c r="AD6217" s="23" t="s">
        <v>43899</v>
      </c>
      <c r="AE6217" t="s">
        <v>35409</v>
      </c>
    </row>
    <row r="6218" spans="1:31" ht="14.25" customHeight="1">
      <c r="A6218" s="1">
        <v>6217</v>
      </c>
      <c r="B6218" s="9" t="s">
        <v>6</v>
      </c>
      <c r="C6218" s="1" t="s">
        <v>13752</v>
      </c>
      <c r="D6218" s="1" t="s">
        <v>13753</v>
      </c>
      <c r="E6218" s="1" t="s">
        <v>2012</v>
      </c>
      <c r="F6218" s="1" t="s">
        <v>27688</v>
      </c>
      <c r="G6218" s="14">
        <v>914400696960</v>
      </c>
      <c r="H6218" s="1" t="s">
        <v>8</v>
      </c>
      <c r="I6218" s="1" t="s">
        <v>41</v>
      </c>
      <c r="J6218" s="1" t="s">
        <v>47297</v>
      </c>
      <c r="K6218" s="3" t="s">
        <v>17</v>
      </c>
      <c r="L6218" s="1" t="s">
        <v>47325</v>
      </c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1"/>
      <c r="AA6218" s="1" t="s">
        <v>16</v>
      </c>
      <c r="AB6218" s="3" t="s">
        <v>12</v>
      </c>
      <c r="AC6218" s="23" t="s">
        <v>37807</v>
      </c>
      <c r="AD6218" s="23" t="s">
        <v>43164</v>
      </c>
      <c r="AE6218" t="s">
        <v>35394</v>
      </c>
    </row>
    <row r="6219" spans="1:31" ht="14.25" customHeight="1">
      <c r="A6219" s="1">
        <v>6218</v>
      </c>
      <c r="B6219" s="9" t="s">
        <v>6</v>
      </c>
      <c r="C6219" s="1" t="s">
        <v>13764</v>
      </c>
      <c r="D6219" s="1" t="s">
        <v>65</v>
      </c>
      <c r="E6219" s="1" t="s">
        <v>36946</v>
      </c>
      <c r="F6219" s="1" t="s">
        <v>27695</v>
      </c>
      <c r="G6219" s="14">
        <v>9144091064</v>
      </c>
      <c r="H6219" s="1" t="s">
        <v>8</v>
      </c>
      <c r="I6219" s="1" t="s">
        <v>41</v>
      </c>
      <c r="J6219" s="1" t="s">
        <v>47297</v>
      </c>
      <c r="K6219" s="3" t="s">
        <v>17</v>
      </c>
      <c r="L6219" s="1" t="s">
        <v>47325</v>
      </c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1"/>
      <c r="AA6219" s="1" t="s">
        <v>16</v>
      </c>
      <c r="AB6219" s="3" t="s">
        <v>12</v>
      </c>
      <c r="AC6219" s="23" t="s">
        <v>37807</v>
      </c>
      <c r="AD6219" s="23" t="s">
        <v>43900</v>
      </c>
      <c r="AE6219" t="s">
        <v>35394</v>
      </c>
    </row>
    <row r="6220" spans="1:31" ht="14.25" customHeight="1">
      <c r="A6220" s="1">
        <v>6219</v>
      </c>
      <c r="B6220" s="9" t="s">
        <v>6</v>
      </c>
      <c r="C6220" s="1" t="s">
        <v>13787</v>
      </c>
      <c r="D6220" s="1" t="s">
        <v>359</v>
      </c>
      <c r="E6220" s="1" t="s">
        <v>13788</v>
      </c>
      <c r="F6220" s="1" t="s">
        <v>27703</v>
      </c>
      <c r="G6220" s="14">
        <v>91400064044</v>
      </c>
      <c r="H6220" s="1" t="s">
        <v>132</v>
      </c>
      <c r="I6220" s="1" t="s">
        <v>41</v>
      </c>
      <c r="J6220" s="1" t="s">
        <v>47297</v>
      </c>
      <c r="K6220" s="3" t="s">
        <v>17</v>
      </c>
      <c r="L6220" s="1" t="s">
        <v>47325</v>
      </c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1"/>
      <c r="AA6220" s="1" t="s">
        <v>16</v>
      </c>
      <c r="AB6220" s="3" t="s">
        <v>12</v>
      </c>
      <c r="AC6220" s="23" t="s">
        <v>37807</v>
      </c>
      <c r="AD6220" s="23" t="s">
        <v>43901</v>
      </c>
      <c r="AE6220" t="s">
        <v>35399</v>
      </c>
    </row>
    <row r="6221" spans="1:31" ht="14.25" customHeight="1">
      <c r="A6221" s="1">
        <v>6220</v>
      </c>
      <c r="B6221" s="9" t="s">
        <v>6</v>
      </c>
      <c r="C6221" s="1" t="s">
        <v>13790</v>
      </c>
      <c r="D6221" s="1" t="s">
        <v>89</v>
      </c>
      <c r="E6221" s="1" t="s">
        <v>13791</v>
      </c>
      <c r="F6221" s="1" t="s">
        <v>32651</v>
      </c>
      <c r="G6221" s="14">
        <v>91909944449</v>
      </c>
      <c r="H6221" s="1" t="s">
        <v>8</v>
      </c>
      <c r="I6221" s="1" t="s">
        <v>41</v>
      </c>
      <c r="J6221" s="1" t="s">
        <v>47297</v>
      </c>
      <c r="K6221" s="3" t="s">
        <v>17</v>
      </c>
      <c r="L6221" s="1" t="s">
        <v>47325</v>
      </c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1"/>
      <c r="AA6221" s="1" t="s">
        <v>11</v>
      </c>
      <c r="AB6221" s="3" t="s">
        <v>538</v>
      </c>
      <c r="AC6221" s="23" t="s">
        <v>37807</v>
      </c>
      <c r="AD6221" s="23" t="s">
        <v>43902</v>
      </c>
      <c r="AE6221" t="s">
        <v>35410</v>
      </c>
    </row>
    <row r="6222" spans="1:31" ht="14.25" customHeight="1">
      <c r="A6222" s="1">
        <v>6221</v>
      </c>
      <c r="B6222" s="9" t="s">
        <v>6</v>
      </c>
      <c r="C6222" s="1" t="s">
        <v>13802</v>
      </c>
      <c r="D6222" s="1" t="s">
        <v>13803</v>
      </c>
      <c r="E6222" s="1" t="s">
        <v>13804</v>
      </c>
      <c r="F6222" s="1" t="s">
        <v>34720</v>
      </c>
      <c r="G6222" s="14">
        <v>91499904604</v>
      </c>
      <c r="H6222" s="1" t="s">
        <v>20</v>
      </c>
      <c r="I6222" s="1" t="s">
        <v>33</v>
      </c>
      <c r="J6222" s="1" t="s">
        <v>47297</v>
      </c>
      <c r="K6222" s="3" t="s">
        <v>17</v>
      </c>
      <c r="L6222" s="1" t="s">
        <v>47325</v>
      </c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1"/>
      <c r="AA6222" s="1" t="s">
        <v>16</v>
      </c>
      <c r="AB6222" s="3" t="s">
        <v>12</v>
      </c>
      <c r="AC6222" s="23" t="s">
        <v>37808</v>
      </c>
      <c r="AD6222" s="23" t="s">
        <v>43903</v>
      </c>
      <c r="AE6222" t="s">
        <v>35409</v>
      </c>
    </row>
    <row r="6223" spans="1:31" ht="14.25" customHeight="1">
      <c r="A6223" s="1">
        <v>6222</v>
      </c>
      <c r="B6223" s="9" t="s">
        <v>6</v>
      </c>
      <c r="C6223" s="1" t="s">
        <v>13805</v>
      </c>
      <c r="D6223" s="1" t="s">
        <v>437</v>
      </c>
      <c r="E6223" s="1" t="s">
        <v>13804</v>
      </c>
      <c r="F6223" s="1" t="s">
        <v>27708</v>
      </c>
      <c r="G6223" s="14">
        <v>9144460094</v>
      </c>
      <c r="H6223" s="1" t="s">
        <v>20</v>
      </c>
      <c r="I6223" s="1" t="s">
        <v>41</v>
      </c>
      <c r="J6223" s="1" t="s">
        <v>47297</v>
      </c>
      <c r="K6223" s="3" t="s">
        <v>17</v>
      </c>
      <c r="L6223" s="1" t="s">
        <v>47325</v>
      </c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1"/>
      <c r="AA6223" s="1" t="s">
        <v>16</v>
      </c>
      <c r="AB6223" s="3" t="s">
        <v>12</v>
      </c>
      <c r="AC6223" s="23" t="s">
        <v>37808</v>
      </c>
      <c r="AD6223" s="23" t="s">
        <v>43904</v>
      </c>
      <c r="AE6223" t="s">
        <v>35394</v>
      </c>
    </row>
    <row r="6224" spans="1:31" ht="14.25" customHeight="1">
      <c r="A6224" s="1">
        <v>6223</v>
      </c>
      <c r="B6224" s="9" t="s">
        <v>6</v>
      </c>
      <c r="C6224" s="1" t="s">
        <v>13813</v>
      </c>
      <c r="D6224" s="1" t="s">
        <v>1994</v>
      </c>
      <c r="E6224" s="1" t="s">
        <v>4354</v>
      </c>
      <c r="F6224" s="1" t="s">
        <v>34721</v>
      </c>
      <c r="G6224" s="14">
        <v>91994044649</v>
      </c>
      <c r="H6224" s="1" t="s">
        <v>8</v>
      </c>
      <c r="I6224" s="1" t="s">
        <v>9</v>
      </c>
      <c r="J6224" s="1" t="s">
        <v>47297</v>
      </c>
      <c r="K6224" s="3" t="s">
        <v>17</v>
      </c>
      <c r="L6224" s="1" t="s">
        <v>47325</v>
      </c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1"/>
      <c r="AA6224" s="1" t="s">
        <v>11</v>
      </c>
      <c r="AB6224" s="3" t="s">
        <v>538</v>
      </c>
      <c r="AC6224" s="23" t="s">
        <v>37808</v>
      </c>
      <c r="AD6224" s="23" t="s">
        <v>43905</v>
      </c>
      <c r="AE6224" t="s">
        <v>35409</v>
      </c>
    </row>
    <row r="6225" spans="1:31" ht="14.25" customHeight="1">
      <c r="A6225" s="1">
        <v>6224</v>
      </c>
      <c r="B6225" s="9" t="s">
        <v>6</v>
      </c>
      <c r="C6225" s="1" t="s">
        <v>13822</v>
      </c>
      <c r="D6225" s="1" t="s">
        <v>1846</v>
      </c>
      <c r="E6225" s="1" t="s">
        <v>40</v>
      </c>
      <c r="F6225" s="1" t="s">
        <v>27714</v>
      </c>
      <c r="G6225" s="14">
        <v>9194466046</v>
      </c>
      <c r="H6225" s="1" t="s">
        <v>15</v>
      </c>
      <c r="I6225" s="1" t="s">
        <v>62</v>
      </c>
      <c r="J6225" s="1" t="s">
        <v>47297</v>
      </c>
      <c r="K6225" s="3" t="s">
        <v>42</v>
      </c>
      <c r="L6225" s="1" t="s">
        <v>47325</v>
      </c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1"/>
      <c r="AA6225" s="1" t="s">
        <v>16</v>
      </c>
      <c r="AB6225" s="3" t="s">
        <v>12</v>
      </c>
      <c r="AC6225" s="23" t="s">
        <v>37808</v>
      </c>
      <c r="AD6225" s="23" t="s">
        <v>43906</v>
      </c>
      <c r="AE6225" t="s">
        <v>35394</v>
      </c>
    </row>
    <row r="6226" spans="1:31" ht="14.25" customHeight="1">
      <c r="A6226" s="1">
        <v>6225</v>
      </c>
      <c r="B6226" s="9" t="s">
        <v>6</v>
      </c>
      <c r="C6226" s="1" t="s">
        <v>13823</v>
      </c>
      <c r="D6226" s="1" t="s">
        <v>5407</v>
      </c>
      <c r="E6226" s="1" t="s">
        <v>6868</v>
      </c>
      <c r="F6226" s="1" t="s">
        <v>27715</v>
      </c>
      <c r="G6226" s="14">
        <v>91914419694</v>
      </c>
      <c r="H6226" s="1" t="s">
        <v>37</v>
      </c>
      <c r="I6226" s="1" t="s">
        <v>41</v>
      </c>
      <c r="J6226" s="1" t="s">
        <v>47297</v>
      </c>
      <c r="K6226" s="3" t="s">
        <v>17</v>
      </c>
      <c r="L6226" s="1" t="s">
        <v>47325</v>
      </c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1"/>
      <c r="AA6226" s="1" t="s">
        <v>16</v>
      </c>
      <c r="AB6226" s="3" t="s">
        <v>12</v>
      </c>
      <c r="AC6226" s="23" t="s">
        <v>37808</v>
      </c>
      <c r="AD6226" s="23" t="s">
        <v>38775</v>
      </c>
      <c r="AE6226" t="s">
        <v>35394</v>
      </c>
    </row>
    <row r="6227" spans="1:31" ht="14.25" customHeight="1">
      <c r="A6227" s="1">
        <v>6226</v>
      </c>
      <c r="B6227" s="9" t="s">
        <v>6</v>
      </c>
      <c r="C6227" s="1" t="s">
        <v>13826</v>
      </c>
      <c r="D6227" s="1" t="s">
        <v>791</v>
      </c>
      <c r="E6227" s="1" t="s">
        <v>774</v>
      </c>
      <c r="F6227" s="1" t="s">
        <v>34722</v>
      </c>
      <c r="G6227" s="14">
        <v>91446044461</v>
      </c>
      <c r="H6227" s="1" t="s">
        <v>8</v>
      </c>
      <c r="I6227" s="1" t="s">
        <v>41</v>
      </c>
      <c r="J6227" s="1" t="s">
        <v>47297</v>
      </c>
      <c r="K6227" s="3" t="s">
        <v>17</v>
      </c>
      <c r="L6227" s="1" t="s">
        <v>47325</v>
      </c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1"/>
      <c r="AA6227" s="1" t="s">
        <v>16</v>
      </c>
      <c r="AB6227" s="3" t="s">
        <v>12</v>
      </c>
      <c r="AC6227" s="23" t="s">
        <v>37808</v>
      </c>
      <c r="AD6227" s="23" t="s">
        <v>43907</v>
      </c>
      <c r="AE6227" t="s">
        <v>35399</v>
      </c>
    </row>
    <row r="6228" spans="1:31" ht="14.25" customHeight="1">
      <c r="A6228" s="1">
        <v>6227</v>
      </c>
      <c r="B6228" s="9" t="s">
        <v>6</v>
      </c>
      <c r="C6228" s="1" t="s">
        <v>13833</v>
      </c>
      <c r="D6228" s="1" t="s">
        <v>1046</v>
      </c>
      <c r="E6228" s="1" t="s">
        <v>13834</v>
      </c>
      <c r="F6228" s="1" t="s">
        <v>27723</v>
      </c>
      <c r="G6228" s="14">
        <v>919446010660</v>
      </c>
      <c r="H6228" s="1" t="s">
        <v>8</v>
      </c>
      <c r="I6228" s="1" t="s">
        <v>9</v>
      </c>
      <c r="J6228" s="1" t="s">
        <v>47297</v>
      </c>
      <c r="K6228" s="3" t="s">
        <v>17</v>
      </c>
      <c r="L6228" s="1" t="s">
        <v>47325</v>
      </c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1"/>
      <c r="AA6228" s="1" t="s">
        <v>11</v>
      </c>
      <c r="AB6228" s="3" t="s">
        <v>274</v>
      </c>
      <c r="AC6228" s="23" t="s">
        <v>37808</v>
      </c>
      <c r="AD6228" s="23" t="s">
        <v>42266</v>
      </c>
      <c r="AE6228" t="s">
        <v>35394</v>
      </c>
    </row>
    <row r="6229" spans="1:31" ht="14.25" customHeight="1">
      <c r="A6229" s="1">
        <v>6228</v>
      </c>
      <c r="B6229" s="9" t="s">
        <v>6</v>
      </c>
      <c r="C6229" s="1" t="s">
        <v>13835</v>
      </c>
      <c r="D6229" s="1" t="s">
        <v>13836</v>
      </c>
      <c r="E6229" s="1" t="s">
        <v>255</v>
      </c>
      <c r="F6229" s="1" t="s">
        <v>13837</v>
      </c>
      <c r="G6229" s="14">
        <v>919444694464</v>
      </c>
      <c r="H6229" s="1" t="s">
        <v>15</v>
      </c>
      <c r="I6229" s="1" t="s">
        <v>41</v>
      </c>
      <c r="J6229" s="1" t="s">
        <v>47297</v>
      </c>
      <c r="K6229" s="3" t="s">
        <v>17</v>
      </c>
      <c r="L6229" s="1" t="s">
        <v>47325</v>
      </c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1"/>
      <c r="AA6229" s="1" t="s">
        <v>16</v>
      </c>
      <c r="AB6229" s="3" t="s">
        <v>12</v>
      </c>
      <c r="AC6229" s="23" t="s">
        <v>37808</v>
      </c>
      <c r="AD6229" s="23" t="s">
        <v>43908</v>
      </c>
      <c r="AE6229" t="s">
        <v>35409</v>
      </c>
    </row>
    <row r="6230" spans="1:31" ht="14.25" customHeight="1">
      <c r="A6230" s="1">
        <v>6229</v>
      </c>
      <c r="B6230" s="9" t="s">
        <v>6</v>
      </c>
      <c r="C6230" s="1" t="s">
        <v>13838</v>
      </c>
      <c r="D6230" s="1" t="s">
        <v>494</v>
      </c>
      <c r="E6230" s="1" t="s">
        <v>13839</v>
      </c>
      <c r="F6230" s="1" t="s">
        <v>27724</v>
      </c>
      <c r="G6230" s="14">
        <v>919444041904</v>
      </c>
      <c r="H6230" s="1" t="s">
        <v>8</v>
      </c>
      <c r="I6230" s="1" t="s">
        <v>9</v>
      </c>
      <c r="J6230" s="1" t="s">
        <v>47297</v>
      </c>
      <c r="K6230" s="3" t="s">
        <v>17</v>
      </c>
      <c r="L6230" s="1" t="s">
        <v>47325</v>
      </c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1"/>
      <c r="AA6230" s="1" t="s">
        <v>16</v>
      </c>
      <c r="AB6230" s="3" t="s">
        <v>12</v>
      </c>
      <c r="AC6230" s="23" t="s">
        <v>37808</v>
      </c>
      <c r="AD6230" s="23" t="s">
        <v>41944</v>
      </c>
      <c r="AE6230" t="s">
        <v>35410</v>
      </c>
    </row>
    <row r="6231" spans="1:31" ht="14.25" customHeight="1">
      <c r="A6231" s="1">
        <v>6230</v>
      </c>
      <c r="B6231" s="9" t="s">
        <v>6</v>
      </c>
      <c r="C6231" s="1" t="s">
        <v>13840</v>
      </c>
      <c r="D6231" s="1" t="s">
        <v>1603</v>
      </c>
      <c r="E6231" s="1" t="s">
        <v>13841</v>
      </c>
      <c r="F6231" s="1" t="s">
        <v>27725</v>
      </c>
      <c r="G6231" s="14">
        <v>91446616966</v>
      </c>
      <c r="H6231" s="1" t="s">
        <v>20</v>
      </c>
      <c r="I6231" s="1" t="s">
        <v>41</v>
      </c>
      <c r="J6231" s="1" t="s">
        <v>47297</v>
      </c>
      <c r="K6231" s="3" t="s">
        <v>17</v>
      </c>
      <c r="L6231" s="1" t="s">
        <v>47325</v>
      </c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1"/>
      <c r="AA6231" s="1" t="s">
        <v>16</v>
      </c>
      <c r="AB6231" s="3" t="s">
        <v>12</v>
      </c>
      <c r="AC6231" s="23" t="s">
        <v>37808</v>
      </c>
      <c r="AD6231" s="23" t="s">
        <v>43909</v>
      </c>
      <c r="AE6231" t="s">
        <v>35410</v>
      </c>
    </row>
    <row r="6232" spans="1:31" ht="14.25" customHeight="1">
      <c r="A6232" s="1">
        <v>6231</v>
      </c>
      <c r="B6232" s="9" t="s">
        <v>6</v>
      </c>
      <c r="C6232" s="1" t="s">
        <v>13842</v>
      </c>
      <c r="D6232" s="1" t="s">
        <v>1839</v>
      </c>
      <c r="E6232" s="1" t="s">
        <v>13689</v>
      </c>
      <c r="F6232" s="1" t="s">
        <v>27726</v>
      </c>
      <c r="G6232" s="14">
        <v>91990669469</v>
      </c>
      <c r="H6232" s="1" t="s">
        <v>20</v>
      </c>
      <c r="I6232" s="1" t="s">
        <v>41</v>
      </c>
      <c r="J6232" s="1" t="s">
        <v>47297</v>
      </c>
      <c r="K6232" s="3" t="s">
        <v>17</v>
      </c>
      <c r="L6232" s="1" t="s">
        <v>47325</v>
      </c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1"/>
      <c r="AA6232" s="1" t="s">
        <v>16</v>
      </c>
      <c r="AB6232" s="3" t="s">
        <v>12</v>
      </c>
      <c r="AC6232" s="23" t="s">
        <v>37808</v>
      </c>
      <c r="AD6232" s="23" t="s">
        <v>43910</v>
      </c>
      <c r="AE6232" t="s">
        <v>35399</v>
      </c>
    </row>
    <row r="6233" spans="1:31" ht="14.25" customHeight="1">
      <c r="A6233" s="1">
        <v>6232</v>
      </c>
      <c r="B6233" s="9" t="s">
        <v>6</v>
      </c>
      <c r="C6233" s="1" t="s">
        <v>13843</v>
      </c>
      <c r="D6233" s="1" t="s">
        <v>1689</v>
      </c>
      <c r="E6233" s="1" t="s">
        <v>141</v>
      </c>
      <c r="F6233" s="1" t="s">
        <v>32657</v>
      </c>
      <c r="G6233" s="14">
        <v>91016091949</v>
      </c>
      <c r="H6233" s="1" t="s">
        <v>20</v>
      </c>
      <c r="I6233" s="1" t="s">
        <v>62</v>
      </c>
      <c r="J6233" s="1" t="s">
        <v>47297</v>
      </c>
      <c r="K6233" s="3" t="s">
        <v>17</v>
      </c>
      <c r="L6233" s="1" t="s">
        <v>47325</v>
      </c>
      <c r="M6233" s="4" t="s">
        <v>42</v>
      </c>
      <c r="N6233" s="3" t="str">
        <f t="shared" ref="N6233:N6236" si="186">J6233</f>
        <v>[&lt;30 Lacs -50 Lacs]</v>
      </c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1"/>
      <c r="AA6233" s="1" t="s">
        <v>16</v>
      </c>
      <c r="AB6233" s="3" t="s">
        <v>12</v>
      </c>
      <c r="AC6233" s="23" t="s">
        <v>37808</v>
      </c>
      <c r="AD6233" s="23" t="s">
        <v>43911</v>
      </c>
      <c r="AE6233" t="s">
        <v>35409</v>
      </c>
    </row>
    <row r="6234" spans="1:31" ht="14.25" customHeight="1">
      <c r="A6234" s="1">
        <v>6233</v>
      </c>
      <c r="B6234" s="9" t="s">
        <v>6</v>
      </c>
      <c r="C6234" s="1" t="s">
        <v>13844</v>
      </c>
      <c r="D6234" s="1" t="s">
        <v>13082</v>
      </c>
      <c r="E6234" s="1" t="s">
        <v>224</v>
      </c>
      <c r="F6234" s="1" t="s">
        <v>34723</v>
      </c>
      <c r="G6234" s="14">
        <v>91494444466</v>
      </c>
      <c r="H6234" s="1" t="s">
        <v>8</v>
      </c>
      <c r="I6234" s="1" t="s">
        <v>9</v>
      </c>
      <c r="J6234" s="1" t="s">
        <v>47297</v>
      </c>
      <c r="K6234" s="3" t="s">
        <v>213</v>
      </c>
      <c r="L6234" s="1" t="s">
        <v>47325</v>
      </c>
      <c r="M6234" s="4" t="s">
        <v>17</v>
      </c>
      <c r="N6234" s="3" t="str">
        <f t="shared" si="186"/>
        <v>[&lt;30 Lacs -50 Lacs]</v>
      </c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1"/>
      <c r="AA6234" s="1" t="s">
        <v>16</v>
      </c>
      <c r="AB6234" s="3" t="s">
        <v>12</v>
      </c>
      <c r="AC6234" s="23" t="s">
        <v>37808</v>
      </c>
      <c r="AD6234" s="23" t="s">
        <v>43912</v>
      </c>
      <c r="AE6234" t="s">
        <v>35399</v>
      </c>
    </row>
    <row r="6235" spans="1:31" ht="14.25" customHeight="1">
      <c r="A6235" s="1">
        <v>6234</v>
      </c>
      <c r="B6235" s="9" t="s">
        <v>6</v>
      </c>
      <c r="C6235" s="1" t="s">
        <v>13845</v>
      </c>
      <c r="D6235" s="1" t="s">
        <v>841</v>
      </c>
      <c r="E6235" s="1" t="s">
        <v>255</v>
      </c>
      <c r="F6235" s="1" t="s">
        <v>27727</v>
      </c>
      <c r="G6235" s="14">
        <v>9191066169</v>
      </c>
      <c r="H6235" s="1" t="s">
        <v>8</v>
      </c>
      <c r="I6235" s="1" t="s">
        <v>41</v>
      </c>
      <c r="J6235" s="1" t="s">
        <v>47297</v>
      </c>
      <c r="K6235" s="3" t="s">
        <v>17</v>
      </c>
      <c r="L6235" s="1" t="s">
        <v>47325</v>
      </c>
      <c r="M6235" s="4" t="s">
        <v>42</v>
      </c>
      <c r="N6235" s="3" t="str">
        <f t="shared" si="186"/>
        <v>[&lt;30 Lacs -50 Lacs]</v>
      </c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1"/>
      <c r="AA6235" s="1" t="s">
        <v>16</v>
      </c>
      <c r="AB6235" s="3" t="s">
        <v>12</v>
      </c>
      <c r="AC6235" s="23" t="s">
        <v>37808</v>
      </c>
      <c r="AD6235" s="23" t="s">
        <v>43913</v>
      </c>
      <c r="AE6235" t="s">
        <v>35410</v>
      </c>
    </row>
    <row r="6236" spans="1:31" ht="14.25" customHeight="1">
      <c r="A6236" s="1">
        <v>6235</v>
      </c>
      <c r="B6236" s="9" t="s">
        <v>6</v>
      </c>
      <c r="C6236" s="1" t="s">
        <v>13849</v>
      </c>
      <c r="D6236" s="1" t="s">
        <v>3513</v>
      </c>
      <c r="E6236" s="1" t="s">
        <v>13850</v>
      </c>
      <c r="F6236" s="1" t="s">
        <v>27730</v>
      </c>
      <c r="G6236" s="14">
        <v>91991916694</v>
      </c>
      <c r="H6236" s="1" t="s">
        <v>20</v>
      </c>
      <c r="I6236" s="1" t="s">
        <v>41</v>
      </c>
      <c r="J6236" s="1" t="s">
        <v>47297</v>
      </c>
      <c r="K6236" s="3" t="s">
        <v>213</v>
      </c>
      <c r="L6236" s="1" t="s">
        <v>47325</v>
      </c>
      <c r="M6236" s="4" t="s">
        <v>17</v>
      </c>
      <c r="N6236" s="3" t="str">
        <f t="shared" si="186"/>
        <v>[&lt;30 Lacs -50 Lacs]</v>
      </c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1"/>
      <c r="AA6236" s="1" t="s">
        <v>16</v>
      </c>
      <c r="AB6236" s="3" t="s">
        <v>12</v>
      </c>
      <c r="AC6236" s="23" t="s">
        <v>37808</v>
      </c>
      <c r="AD6236" s="23" t="s">
        <v>43914</v>
      </c>
      <c r="AE6236" t="s">
        <v>35394</v>
      </c>
    </row>
    <row r="6237" spans="1:31" ht="14.25" customHeight="1">
      <c r="A6237" s="1">
        <v>6236</v>
      </c>
      <c r="B6237" s="9" t="s">
        <v>6</v>
      </c>
      <c r="C6237" s="1" t="s">
        <v>13859</v>
      </c>
      <c r="D6237" s="1" t="s">
        <v>4203</v>
      </c>
      <c r="E6237" s="1" t="s">
        <v>255</v>
      </c>
      <c r="F6237" s="1" t="s">
        <v>27735</v>
      </c>
      <c r="G6237" s="14">
        <v>919466444046</v>
      </c>
      <c r="H6237" s="1" t="s">
        <v>8</v>
      </c>
      <c r="I6237" s="1" t="s">
        <v>41</v>
      </c>
      <c r="J6237" s="1" t="s">
        <v>47297</v>
      </c>
      <c r="K6237" s="3" t="s">
        <v>17</v>
      </c>
      <c r="L6237" s="1" t="s">
        <v>47325</v>
      </c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1"/>
      <c r="AA6237" s="1" t="s">
        <v>16</v>
      </c>
      <c r="AB6237" s="3" t="s">
        <v>12</v>
      </c>
      <c r="AC6237" s="23" t="s">
        <v>37790</v>
      </c>
      <c r="AD6237" s="23" t="s">
        <v>43915</v>
      </c>
      <c r="AE6237" t="s">
        <v>35394</v>
      </c>
    </row>
    <row r="6238" spans="1:31" ht="14.25" customHeight="1">
      <c r="A6238" s="1">
        <v>6237</v>
      </c>
      <c r="B6238" s="9" t="s">
        <v>6</v>
      </c>
      <c r="C6238" s="1" t="s">
        <v>13865</v>
      </c>
      <c r="D6238" s="1" t="s">
        <v>522</v>
      </c>
      <c r="E6238" s="1" t="s">
        <v>3211</v>
      </c>
      <c r="F6238" s="1" t="s">
        <v>27739</v>
      </c>
      <c r="G6238" s="14">
        <v>91494060610</v>
      </c>
      <c r="H6238" s="1" t="s">
        <v>15</v>
      </c>
      <c r="I6238" s="1" t="s">
        <v>41</v>
      </c>
      <c r="J6238" s="1" t="s">
        <v>47297</v>
      </c>
      <c r="K6238" s="3" t="s">
        <v>213</v>
      </c>
      <c r="L6238" s="1" t="s">
        <v>47325</v>
      </c>
      <c r="M6238" s="4" t="s">
        <v>17</v>
      </c>
      <c r="N6238" s="3" t="str">
        <f>J6238</f>
        <v>[&lt;30 Lacs -50 Lacs]</v>
      </c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1"/>
      <c r="AA6238" s="1" t="s">
        <v>16</v>
      </c>
      <c r="AB6238" s="3" t="s">
        <v>12</v>
      </c>
      <c r="AC6238" s="23" t="s">
        <v>37790</v>
      </c>
      <c r="AD6238" s="23" t="s">
        <v>39107</v>
      </c>
      <c r="AE6238" t="s">
        <v>35410</v>
      </c>
    </row>
    <row r="6239" spans="1:31" ht="14.25" customHeight="1">
      <c r="A6239" s="1">
        <v>6238</v>
      </c>
      <c r="B6239" s="9" t="s">
        <v>6</v>
      </c>
      <c r="C6239" s="1" t="s">
        <v>13868</v>
      </c>
      <c r="D6239" s="1" t="s">
        <v>943</v>
      </c>
      <c r="E6239" s="1" t="s">
        <v>13869</v>
      </c>
      <c r="F6239" s="1" t="s">
        <v>27742</v>
      </c>
      <c r="G6239" s="14">
        <v>91944664600</v>
      </c>
      <c r="H6239" s="1" t="s">
        <v>15</v>
      </c>
      <c r="I6239" s="1" t="s">
        <v>41</v>
      </c>
      <c r="J6239" s="1" t="s">
        <v>47297</v>
      </c>
      <c r="K6239" s="3" t="s">
        <v>17</v>
      </c>
      <c r="L6239" s="1" t="s">
        <v>47325</v>
      </c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1"/>
      <c r="AA6239" s="1" t="s">
        <v>16</v>
      </c>
      <c r="AB6239" s="3" t="s">
        <v>12</v>
      </c>
      <c r="AC6239" s="23" t="s">
        <v>37790</v>
      </c>
      <c r="AD6239" s="23" t="s">
        <v>43916</v>
      </c>
      <c r="AE6239" t="s">
        <v>35399</v>
      </c>
    </row>
    <row r="6240" spans="1:31" ht="14.25" customHeight="1">
      <c r="A6240" s="1">
        <v>6239</v>
      </c>
      <c r="B6240" s="9" t="s">
        <v>6</v>
      </c>
      <c r="C6240" s="1" t="s">
        <v>13874</v>
      </c>
      <c r="D6240" s="1" t="s">
        <v>13875</v>
      </c>
      <c r="E6240" s="1" t="s">
        <v>159</v>
      </c>
      <c r="F6240" s="1" t="s">
        <v>27744</v>
      </c>
      <c r="G6240" s="14">
        <v>91964404414</v>
      </c>
      <c r="H6240" s="1" t="s">
        <v>37</v>
      </c>
      <c r="I6240" s="1" t="s">
        <v>41</v>
      </c>
      <c r="J6240" s="1" t="s">
        <v>47297</v>
      </c>
      <c r="K6240" s="3" t="s">
        <v>17</v>
      </c>
      <c r="L6240" s="1" t="s">
        <v>47325</v>
      </c>
      <c r="M6240" s="4" t="s">
        <v>42</v>
      </c>
      <c r="N6240" s="3" t="str">
        <f t="shared" ref="N6240:N6241" si="187">J6240</f>
        <v>[&lt;30 Lacs -50 Lacs]</v>
      </c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1"/>
      <c r="AA6240" s="1" t="s">
        <v>16</v>
      </c>
      <c r="AB6240" s="3" t="s">
        <v>12</v>
      </c>
      <c r="AC6240" s="23" t="s">
        <v>37790</v>
      </c>
      <c r="AD6240" s="23" t="s">
        <v>43917</v>
      </c>
      <c r="AE6240" t="s">
        <v>35394</v>
      </c>
    </row>
    <row r="6241" spans="1:31" ht="14.25" customHeight="1">
      <c r="A6241" s="1">
        <v>6240</v>
      </c>
      <c r="B6241" s="9" t="s">
        <v>6</v>
      </c>
      <c r="C6241" s="1" t="s">
        <v>13878</v>
      </c>
      <c r="D6241" s="1" t="s">
        <v>65</v>
      </c>
      <c r="E6241" s="1" t="s">
        <v>13879</v>
      </c>
      <c r="F6241" s="1" t="s">
        <v>27747</v>
      </c>
      <c r="G6241" s="14">
        <v>914144994144</v>
      </c>
      <c r="H6241" s="1" t="s">
        <v>46</v>
      </c>
      <c r="I6241" s="1" t="s">
        <v>41</v>
      </c>
      <c r="J6241" s="1" t="s">
        <v>47297</v>
      </c>
      <c r="K6241" s="3" t="s">
        <v>17</v>
      </c>
      <c r="L6241" s="1" t="s">
        <v>47325</v>
      </c>
      <c r="M6241" s="4" t="s">
        <v>42</v>
      </c>
      <c r="N6241" s="3" t="str">
        <f t="shared" si="187"/>
        <v>[&lt;30 Lacs -50 Lacs]</v>
      </c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1"/>
      <c r="AA6241" s="1" t="s">
        <v>16</v>
      </c>
      <c r="AB6241" s="3" t="s">
        <v>12</v>
      </c>
      <c r="AC6241" s="23" t="s">
        <v>37790</v>
      </c>
      <c r="AD6241" s="23" t="s">
        <v>43918</v>
      </c>
      <c r="AE6241" t="s">
        <v>35409</v>
      </c>
    </row>
    <row r="6242" spans="1:31" ht="14.25" customHeight="1">
      <c r="A6242" s="1">
        <v>6241</v>
      </c>
      <c r="B6242" s="9" t="s">
        <v>6</v>
      </c>
      <c r="C6242" s="1" t="s">
        <v>13886</v>
      </c>
      <c r="D6242" s="1" t="s">
        <v>5973</v>
      </c>
      <c r="E6242" s="1" t="s">
        <v>131</v>
      </c>
      <c r="F6242" s="1" t="s">
        <v>34726</v>
      </c>
      <c r="G6242" s="14">
        <v>919610161014</v>
      </c>
      <c r="H6242" s="1" t="s">
        <v>15</v>
      </c>
      <c r="I6242" s="1" t="s">
        <v>41</v>
      </c>
      <c r="J6242" s="1" t="s">
        <v>47297</v>
      </c>
      <c r="K6242" s="3" t="s">
        <v>17</v>
      </c>
      <c r="L6242" s="1" t="s">
        <v>47325</v>
      </c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1"/>
      <c r="AA6242" s="1" t="s">
        <v>16</v>
      </c>
      <c r="AB6242" s="3" t="s">
        <v>12</v>
      </c>
      <c r="AC6242" s="23" t="s">
        <v>37790</v>
      </c>
      <c r="AD6242" s="23" t="s">
        <v>43919</v>
      </c>
      <c r="AE6242" t="s">
        <v>35394</v>
      </c>
    </row>
    <row r="6243" spans="1:31" ht="14.25" customHeight="1">
      <c r="A6243" s="1">
        <v>6242</v>
      </c>
      <c r="B6243" s="9" t="s">
        <v>6</v>
      </c>
      <c r="C6243" s="1" t="s">
        <v>13888</v>
      </c>
      <c r="D6243" s="1" t="s">
        <v>1209</v>
      </c>
      <c r="E6243" s="1" t="s">
        <v>724</v>
      </c>
      <c r="F6243" s="1" t="s">
        <v>27752</v>
      </c>
      <c r="G6243" s="14">
        <v>9199414149</v>
      </c>
      <c r="H6243" s="1" t="s">
        <v>15</v>
      </c>
      <c r="I6243" s="1" t="s">
        <v>41</v>
      </c>
      <c r="J6243" s="1" t="s">
        <v>47297</v>
      </c>
      <c r="K6243" s="3" t="s">
        <v>42</v>
      </c>
      <c r="L6243" s="1" t="s">
        <v>47325</v>
      </c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1"/>
      <c r="AA6243" s="1" t="s">
        <v>16</v>
      </c>
      <c r="AB6243" s="3" t="s">
        <v>12</v>
      </c>
      <c r="AC6243" s="23" t="s">
        <v>37790</v>
      </c>
      <c r="AD6243" s="23" t="s">
        <v>43920</v>
      </c>
      <c r="AE6243" t="s">
        <v>35394</v>
      </c>
    </row>
    <row r="6244" spans="1:31" ht="14.25" customHeight="1">
      <c r="A6244" s="1">
        <v>6243</v>
      </c>
      <c r="B6244" s="9" t="s">
        <v>6</v>
      </c>
      <c r="C6244" s="1" t="s">
        <v>13915</v>
      </c>
      <c r="D6244" s="1" t="s">
        <v>683</v>
      </c>
      <c r="E6244" s="1" t="s">
        <v>40</v>
      </c>
      <c r="F6244" s="1" t="s">
        <v>27766</v>
      </c>
      <c r="G6244" s="14">
        <v>919444000944</v>
      </c>
      <c r="H6244" s="1" t="s">
        <v>8</v>
      </c>
      <c r="I6244" s="1" t="s">
        <v>9</v>
      </c>
      <c r="J6244" s="1" t="s">
        <v>47297</v>
      </c>
      <c r="K6244" s="3" t="s">
        <v>27</v>
      </c>
      <c r="L6244" s="1" t="s">
        <v>47325</v>
      </c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1"/>
      <c r="AA6244" s="1" t="s">
        <v>11</v>
      </c>
      <c r="AB6244" s="3" t="s">
        <v>321</v>
      </c>
      <c r="AC6244" s="23" t="s">
        <v>37791</v>
      </c>
      <c r="AD6244" s="23" t="s">
        <v>43921</v>
      </c>
      <c r="AE6244" t="s">
        <v>35399</v>
      </c>
    </row>
    <row r="6245" spans="1:31" ht="14.25" customHeight="1">
      <c r="A6245" s="1">
        <v>6244</v>
      </c>
      <c r="B6245" s="9" t="s">
        <v>6</v>
      </c>
      <c r="C6245" s="1" t="s">
        <v>13916</v>
      </c>
      <c r="D6245" s="1" t="s">
        <v>391</v>
      </c>
      <c r="E6245" s="1" t="s">
        <v>131</v>
      </c>
      <c r="F6245" s="1" t="s">
        <v>27767</v>
      </c>
      <c r="G6245" s="14">
        <v>91966496446</v>
      </c>
      <c r="H6245" s="1" t="s">
        <v>8</v>
      </c>
      <c r="I6245" s="1" t="s">
        <v>41</v>
      </c>
      <c r="J6245" s="1" t="s">
        <v>47297</v>
      </c>
      <c r="K6245" s="3" t="s">
        <v>42</v>
      </c>
      <c r="L6245" s="1" t="s">
        <v>47325</v>
      </c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1"/>
      <c r="AA6245" s="1" t="s">
        <v>16</v>
      </c>
      <c r="AB6245" s="3" t="s">
        <v>12</v>
      </c>
      <c r="AC6245" s="23" t="s">
        <v>37791</v>
      </c>
      <c r="AD6245" s="23" t="s">
        <v>43922</v>
      </c>
      <c r="AE6245" t="s">
        <v>35394</v>
      </c>
    </row>
    <row r="6246" spans="1:31" ht="14.25" customHeight="1">
      <c r="A6246" s="1">
        <v>6245</v>
      </c>
      <c r="B6246" s="9" t="s">
        <v>6</v>
      </c>
      <c r="C6246" s="1" t="s">
        <v>13918</v>
      </c>
      <c r="D6246" s="1" t="s">
        <v>35631</v>
      </c>
      <c r="E6246" s="1" t="s">
        <v>3211</v>
      </c>
      <c r="F6246" s="1" t="s">
        <v>27769</v>
      </c>
      <c r="G6246" s="14">
        <v>910961494</v>
      </c>
      <c r="H6246" s="1" t="s">
        <v>8</v>
      </c>
      <c r="I6246" s="1" t="s">
        <v>62</v>
      </c>
      <c r="J6246" s="1" t="s">
        <v>47297</v>
      </c>
      <c r="K6246" s="3" t="s">
        <v>17</v>
      </c>
      <c r="L6246" s="1" t="s">
        <v>47325</v>
      </c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1"/>
      <c r="AA6246" s="1" t="s">
        <v>11</v>
      </c>
      <c r="AB6246" s="3" t="s">
        <v>538</v>
      </c>
      <c r="AC6246" s="23" t="s">
        <v>37791</v>
      </c>
      <c r="AD6246" s="23" t="s">
        <v>43923</v>
      </c>
      <c r="AE6246" t="s">
        <v>35399</v>
      </c>
    </row>
    <row r="6247" spans="1:31" ht="14.25" customHeight="1">
      <c r="A6247" s="1">
        <v>6246</v>
      </c>
      <c r="B6247" s="9" t="s">
        <v>6</v>
      </c>
      <c r="C6247" s="1" t="s">
        <v>13929</v>
      </c>
      <c r="D6247" s="1" t="s">
        <v>536</v>
      </c>
      <c r="E6247" s="1" t="s">
        <v>1548</v>
      </c>
      <c r="F6247" s="1" t="s">
        <v>32668</v>
      </c>
      <c r="G6247" s="14">
        <v>9194469446</v>
      </c>
      <c r="H6247" s="1" t="s">
        <v>8</v>
      </c>
      <c r="I6247" s="1" t="s">
        <v>9</v>
      </c>
      <c r="J6247" s="1" t="s">
        <v>47297</v>
      </c>
      <c r="K6247" s="3" t="s">
        <v>171</v>
      </c>
      <c r="L6247" s="1" t="s">
        <v>47325</v>
      </c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1"/>
      <c r="AA6247" s="1" t="s">
        <v>16</v>
      </c>
      <c r="AB6247" s="3" t="s">
        <v>12</v>
      </c>
      <c r="AC6247" s="23" t="s">
        <v>37791</v>
      </c>
      <c r="AD6247" s="23" t="s">
        <v>43924</v>
      </c>
      <c r="AE6247" t="s">
        <v>35410</v>
      </c>
    </row>
    <row r="6248" spans="1:31" ht="14.25" customHeight="1">
      <c r="A6248" s="1">
        <v>6247</v>
      </c>
      <c r="B6248" s="9" t="s">
        <v>6</v>
      </c>
      <c r="C6248" s="1" t="s">
        <v>13933</v>
      </c>
      <c r="D6248" s="1" t="s">
        <v>13934</v>
      </c>
      <c r="E6248" s="1" t="s">
        <v>139</v>
      </c>
      <c r="F6248" s="1" t="s">
        <v>27773</v>
      </c>
      <c r="G6248" s="14">
        <v>919446096644</v>
      </c>
      <c r="H6248" s="1" t="s">
        <v>8</v>
      </c>
      <c r="I6248" s="1" t="s">
        <v>9</v>
      </c>
      <c r="J6248" s="1" t="s">
        <v>47297</v>
      </c>
      <c r="K6248" s="3" t="s">
        <v>42</v>
      </c>
      <c r="L6248" s="1" t="s">
        <v>47325</v>
      </c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1"/>
      <c r="AA6248" s="1" t="s">
        <v>16</v>
      </c>
      <c r="AB6248" s="3" t="s">
        <v>12</v>
      </c>
      <c r="AC6248" s="23" t="s">
        <v>37791</v>
      </c>
      <c r="AD6248" s="23" t="s">
        <v>43925</v>
      </c>
      <c r="AE6248" t="s">
        <v>35409</v>
      </c>
    </row>
    <row r="6249" spans="1:31" ht="14.25" customHeight="1">
      <c r="A6249" s="1">
        <v>6248</v>
      </c>
      <c r="B6249" s="9" t="s">
        <v>6</v>
      </c>
      <c r="C6249" s="1" t="s">
        <v>13960</v>
      </c>
      <c r="D6249" s="1" t="s">
        <v>216</v>
      </c>
      <c r="E6249" s="1" t="s">
        <v>553</v>
      </c>
      <c r="F6249" s="1" t="s">
        <v>27785</v>
      </c>
      <c r="G6249" s="14">
        <v>91449446694</v>
      </c>
      <c r="H6249" s="1" t="s">
        <v>8</v>
      </c>
      <c r="I6249" s="1" t="s">
        <v>41</v>
      </c>
      <c r="J6249" s="1" t="s">
        <v>47297</v>
      </c>
      <c r="K6249" s="3" t="s">
        <v>17</v>
      </c>
      <c r="L6249" s="1" t="s">
        <v>47325</v>
      </c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1"/>
      <c r="AA6249" s="1" t="s">
        <v>16</v>
      </c>
      <c r="AB6249" s="3" t="s">
        <v>12</v>
      </c>
      <c r="AC6249" s="23" t="s">
        <v>37796</v>
      </c>
      <c r="AD6249" s="23" t="s">
        <v>43926</v>
      </c>
      <c r="AE6249" t="s">
        <v>35409</v>
      </c>
    </row>
    <row r="6250" spans="1:31" ht="14.25" customHeight="1">
      <c r="A6250" s="1">
        <v>6249</v>
      </c>
      <c r="B6250" s="9" t="s">
        <v>6</v>
      </c>
      <c r="C6250" s="1" t="s">
        <v>13969</v>
      </c>
      <c r="D6250" s="1" t="s">
        <v>1410</v>
      </c>
      <c r="E6250" s="1" t="s">
        <v>102</v>
      </c>
      <c r="F6250" s="1" t="s">
        <v>27790</v>
      </c>
      <c r="G6250" s="14">
        <v>914400940494</v>
      </c>
      <c r="H6250" s="1" t="s">
        <v>37</v>
      </c>
      <c r="I6250" s="1" t="s">
        <v>41</v>
      </c>
      <c r="J6250" s="1" t="s">
        <v>47297</v>
      </c>
      <c r="K6250" s="3" t="s">
        <v>17</v>
      </c>
      <c r="L6250" s="1" t="s">
        <v>47325</v>
      </c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1"/>
      <c r="AA6250" s="1" t="s">
        <v>16</v>
      </c>
      <c r="AB6250" s="3" t="s">
        <v>12</v>
      </c>
      <c r="AC6250" s="23" t="s">
        <v>37796</v>
      </c>
      <c r="AD6250" s="23" t="s">
        <v>43927</v>
      </c>
      <c r="AE6250" t="s">
        <v>35394</v>
      </c>
    </row>
    <row r="6251" spans="1:31" ht="14.25" customHeight="1">
      <c r="A6251" s="1">
        <v>6250</v>
      </c>
      <c r="B6251" s="9" t="s">
        <v>6</v>
      </c>
      <c r="C6251" s="1" t="s">
        <v>13984</v>
      </c>
      <c r="D6251" s="1" t="s">
        <v>561</v>
      </c>
      <c r="E6251" s="1" t="s">
        <v>13985</v>
      </c>
      <c r="F6251" s="1" t="s">
        <v>27798</v>
      </c>
      <c r="G6251" s="14">
        <v>919041000669</v>
      </c>
      <c r="H6251" s="1" t="s">
        <v>15</v>
      </c>
      <c r="I6251" s="1" t="s">
        <v>9</v>
      </c>
      <c r="J6251" s="1" t="s">
        <v>47297</v>
      </c>
      <c r="K6251" s="3" t="s">
        <v>17</v>
      </c>
      <c r="L6251" s="1" t="s">
        <v>47325</v>
      </c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1"/>
      <c r="AA6251" s="1" t="s">
        <v>11</v>
      </c>
      <c r="AB6251" s="3" t="s">
        <v>13</v>
      </c>
      <c r="AC6251" s="23" t="s">
        <v>37796</v>
      </c>
      <c r="AD6251" s="23" t="s">
        <v>43928</v>
      </c>
      <c r="AE6251" t="s">
        <v>35409</v>
      </c>
    </row>
    <row r="6252" spans="1:31" ht="14.25" customHeight="1">
      <c r="A6252" s="1">
        <v>6251</v>
      </c>
      <c r="B6252" s="9" t="s">
        <v>6</v>
      </c>
      <c r="C6252" s="1" t="s">
        <v>13990</v>
      </c>
      <c r="D6252" s="1" t="s">
        <v>784</v>
      </c>
      <c r="E6252" s="1" t="s">
        <v>102</v>
      </c>
      <c r="F6252" s="1" t="s">
        <v>27801</v>
      </c>
      <c r="G6252" s="14">
        <v>91964494449</v>
      </c>
      <c r="H6252" s="1" t="s">
        <v>15</v>
      </c>
      <c r="I6252" s="1" t="s">
        <v>62</v>
      </c>
      <c r="J6252" s="1" t="s">
        <v>47297</v>
      </c>
      <c r="K6252" s="3" t="s">
        <v>17</v>
      </c>
      <c r="L6252" s="1" t="s">
        <v>47325</v>
      </c>
      <c r="M6252" s="4" t="s">
        <v>42</v>
      </c>
      <c r="N6252" s="3" t="str">
        <f>J6252</f>
        <v>[&lt;30 Lacs -50 Lacs]</v>
      </c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1"/>
      <c r="AA6252" s="1" t="s">
        <v>16</v>
      </c>
      <c r="AB6252" s="3" t="s">
        <v>12</v>
      </c>
      <c r="AC6252" s="23" t="s">
        <v>37796</v>
      </c>
      <c r="AD6252" s="23" t="s">
        <v>43929</v>
      </c>
      <c r="AE6252" t="s">
        <v>35409</v>
      </c>
    </row>
    <row r="6253" spans="1:31" ht="14.25" customHeight="1">
      <c r="A6253" s="1">
        <v>6252</v>
      </c>
      <c r="B6253" s="9" t="s">
        <v>6</v>
      </c>
      <c r="C6253" s="1" t="s">
        <v>14004</v>
      </c>
      <c r="D6253" s="1" t="s">
        <v>361</v>
      </c>
      <c r="E6253" s="1" t="s">
        <v>4885</v>
      </c>
      <c r="F6253" s="1" t="s">
        <v>34737</v>
      </c>
      <c r="G6253" s="14">
        <v>91960146149</v>
      </c>
      <c r="H6253" s="1" t="s">
        <v>15</v>
      </c>
      <c r="I6253" s="1" t="s">
        <v>41</v>
      </c>
      <c r="J6253" s="1" t="s">
        <v>47297</v>
      </c>
      <c r="K6253" s="3" t="s">
        <v>17</v>
      </c>
      <c r="L6253" s="1" t="s">
        <v>47325</v>
      </c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1"/>
      <c r="AA6253" s="1" t="s">
        <v>16</v>
      </c>
      <c r="AB6253" s="3" t="s">
        <v>12</v>
      </c>
      <c r="AC6253" s="23" t="s">
        <v>37788</v>
      </c>
      <c r="AD6253" s="23" t="s">
        <v>43930</v>
      </c>
      <c r="AE6253" t="s">
        <v>35410</v>
      </c>
    </row>
    <row r="6254" spans="1:31" ht="14.25" customHeight="1">
      <c r="A6254" s="1">
        <v>6253</v>
      </c>
      <c r="B6254" s="1" t="s">
        <v>54</v>
      </c>
      <c r="C6254" s="1" t="s">
        <v>14036</v>
      </c>
      <c r="D6254" s="2" t="s">
        <v>1248</v>
      </c>
      <c r="E6254" s="2" t="s">
        <v>14056</v>
      </c>
      <c r="F6254" s="2" t="s">
        <v>21339</v>
      </c>
      <c r="G6254" s="15">
        <v>91944490609</v>
      </c>
      <c r="H6254" s="1" t="s">
        <v>8</v>
      </c>
      <c r="I6254" s="1" t="s">
        <v>9</v>
      </c>
      <c r="J6254" s="1" t="s">
        <v>47297</v>
      </c>
      <c r="K6254" s="3" t="s">
        <v>17</v>
      </c>
      <c r="L6254" s="1" t="s">
        <v>47325</v>
      </c>
      <c r="M6254" s="4" t="s">
        <v>42</v>
      </c>
      <c r="N6254" s="3" t="str">
        <f>J6254</f>
        <v>[&lt;30 Lacs -50 Lacs]</v>
      </c>
      <c r="O6254" s="4" t="s">
        <v>14137</v>
      </c>
      <c r="P6254" s="3" t="s">
        <v>47297</v>
      </c>
      <c r="Q6254" s="4"/>
      <c r="R6254" s="3"/>
      <c r="S6254" s="4"/>
      <c r="T6254" s="3"/>
      <c r="U6254" s="4"/>
      <c r="V6254" s="3"/>
      <c r="W6254" s="4"/>
      <c r="X6254" s="3"/>
      <c r="Y6254" s="4"/>
      <c r="Z6254" s="1"/>
      <c r="AA6254" s="1" t="s">
        <v>16</v>
      </c>
      <c r="AB6254" s="3"/>
      <c r="AC6254" s="23" t="s">
        <v>37805</v>
      </c>
      <c r="AD6254" s="23" t="s">
        <v>38259</v>
      </c>
      <c r="AE6254" t="s">
        <v>35410</v>
      </c>
    </row>
    <row r="6255" spans="1:31" ht="14.25" customHeight="1">
      <c r="A6255" s="1">
        <v>6254</v>
      </c>
      <c r="B6255" s="1" t="s">
        <v>54</v>
      </c>
      <c r="C6255" s="1" t="s">
        <v>14052</v>
      </c>
      <c r="D6255" s="2" t="s">
        <v>3986</v>
      </c>
      <c r="E6255" s="2" t="s">
        <v>14060</v>
      </c>
      <c r="F6255" s="2" t="s">
        <v>26713</v>
      </c>
      <c r="G6255" s="15">
        <v>919601006600</v>
      </c>
      <c r="H6255" s="1" t="s">
        <v>15</v>
      </c>
      <c r="I6255" s="1" t="s">
        <v>62</v>
      </c>
      <c r="J6255" s="1" t="s">
        <v>47297</v>
      </c>
      <c r="K6255" s="3" t="s">
        <v>17</v>
      </c>
      <c r="L6255" s="1" t="s">
        <v>47325</v>
      </c>
      <c r="M6255" s="4"/>
      <c r="N6255" s="3"/>
      <c r="O6255" s="4"/>
      <c r="P6255" s="3"/>
      <c r="Q6255" s="4"/>
      <c r="R6255" s="3"/>
      <c r="S6255" s="4"/>
      <c r="T6255" s="3"/>
      <c r="U6255" s="4"/>
      <c r="V6255" s="3"/>
      <c r="W6255" s="4"/>
      <c r="X6255" s="3"/>
      <c r="Y6255" s="4"/>
      <c r="Z6255" s="1"/>
      <c r="AA6255" s="1" t="s">
        <v>16</v>
      </c>
      <c r="AB6255" s="3"/>
      <c r="AC6255" s="23" t="s">
        <v>37805</v>
      </c>
      <c r="AD6255" s="23" t="s">
        <v>38259</v>
      </c>
      <c r="AE6255" t="s">
        <v>35399</v>
      </c>
    </row>
    <row r="6256" spans="1:31" ht="14.25" customHeight="1">
      <c r="A6256" s="1">
        <v>6255</v>
      </c>
      <c r="B6256" s="9" t="s">
        <v>6</v>
      </c>
      <c r="C6256" s="1" t="s">
        <v>6410</v>
      </c>
      <c r="D6256" s="1" t="s">
        <v>723</v>
      </c>
      <c r="E6256" s="1" t="s">
        <v>495</v>
      </c>
      <c r="F6256" s="1" t="s">
        <v>31770</v>
      </c>
      <c r="G6256" s="14">
        <v>91949446966</v>
      </c>
      <c r="H6256" s="1" t="s">
        <v>132</v>
      </c>
      <c r="I6256" s="1" t="s">
        <v>9</v>
      </c>
      <c r="J6256" s="1" t="s">
        <v>47295</v>
      </c>
      <c r="K6256" s="3" t="s">
        <v>17</v>
      </c>
      <c r="L6256" s="1" t="s">
        <v>34</v>
      </c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1"/>
      <c r="AA6256" s="1" t="s">
        <v>11</v>
      </c>
      <c r="AB6256" s="3" t="s">
        <v>538</v>
      </c>
      <c r="AC6256" s="23" t="s">
        <v>37802</v>
      </c>
      <c r="AD6256" s="23" t="s">
        <v>43931</v>
      </c>
    </row>
    <row r="6257" spans="1:31" ht="14.25" customHeight="1">
      <c r="A6257" s="1">
        <v>6256</v>
      </c>
      <c r="B6257" s="9" t="s">
        <v>6</v>
      </c>
      <c r="C6257" s="1" t="s">
        <v>8861</v>
      </c>
      <c r="D6257" s="1" t="s">
        <v>5708</v>
      </c>
      <c r="E6257" s="1" t="s">
        <v>8862</v>
      </c>
      <c r="F6257" s="1" t="s">
        <v>25154</v>
      </c>
      <c r="G6257" s="14">
        <v>919646661419</v>
      </c>
      <c r="H6257" s="1" t="s">
        <v>15</v>
      </c>
      <c r="I6257" s="1" t="s">
        <v>41</v>
      </c>
      <c r="J6257" s="1" t="s">
        <v>47296</v>
      </c>
      <c r="K6257" s="3" t="s">
        <v>63</v>
      </c>
      <c r="L6257" s="1" t="s">
        <v>34</v>
      </c>
      <c r="M6257" s="3" t="s">
        <v>213</v>
      </c>
      <c r="N6257" s="3" t="s">
        <v>47340</v>
      </c>
      <c r="O6257" s="3" t="s">
        <v>17</v>
      </c>
      <c r="P6257" s="3" t="s">
        <v>47325</v>
      </c>
      <c r="Q6257" s="3" t="s">
        <v>42</v>
      </c>
      <c r="R6257" s="3" t="s">
        <v>47296</v>
      </c>
      <c r="S6257" s="3" t="s">
        <v>27</v>
      </c>
      <c r="T6257" s="3" t="s">
        <v>47296</v>
      </c>
      <c r="U6257" s="3" t="s">
        <v>117</v>
      </c>
      <c r="V6257" s="3" t="s">
        <v>47296</v>
      </c>
      <c r="W6257" s="3" t="s">
        <v>178</v>
      </c>
      <c r="X6257" s="3" t="s">
        <v>47296</v>
      </c>
      <c r="Y6257" s="3" t="s">
        <v>171</v>
      </c>
      <c r="Z6257" s="1" t="s">
        <v>47296</v>
      </c>
      <c r="AA6257" s="1" t="s">
        <v>16</v>
      </c>
      <c r="AB6257" s="3" t="s">
        <v>12</v>
      </c>
      <c r="AC6257" s="23" t="s">
        <v>37802</v>
      </c>
      <c r="AD6257" s="23" t="s">
        <v>43932</v>
      </c>
    </row>
    <row r="6258" spans="1:31" ht="14.25" customHeight="1">
      <c r="A6258" s="1">
        <v>6257</v>
      </c>
      <c r="B6258" s="1" t="s">
        <v>10396</v>
      </c>
      <c r="C6258" s="1" t="s">
        <v>11543</v>
      </c>
      <c r="D6258" s="1" t="s">
        <v>35808</v>
      </c>
      <c r="E6258" s="1" t="s">
        <v>5579</v>
      </c>
      <c r="F6258" s="1" t="s">
        <v>34491</v>
      </c>
      <c r="G6258" s="14">
        <v>91096469699</v>
      </c>
      <c r="H6258" s="1" t="s">
        <v>20</v>
      </c>
      <c r="I6258" s="1" t="s">
        <v>41</v>
      </c>
      <c r="J6258" s="1" t="s">
        <v>47294</v>
      </c>
      <c r="K6258" s="3" t="s">
        <v>63</v>
      </c>
      <c r="L6258" s="1" t="s">
        <v>34</v>
      </c>
      <c r="M6258" s="3" t="s">
        <v>213</v>
      </c>
      <c r="N6258" s="3" t="s">
        <v>47340</v>
      </c>
      <c r="O6258" s="3" t="s">
        <v>17</v>
      </c>
      <c r="P6258" s="3" t="s">
        <v>70</v>
      </c>
      <c r="Q6258" s="3" t="s">
        <v>42</v>
      </c>
      <c r="R6258" s="3" t="s">
        <v>47294</v>
      </c>
      <c r="S6258" s="3" t="s">
        <v>27</v>
      </c>
      <c r="T6258" s="3" t="s">
        <v>47294</v>
      </c>
      <c r="U6258" s="3" t="s">
        <v>117</v>
      </c>
      <c r="V6258" s="3" t="s">
        <v>47294</v>
      </c>
      <c r="W6258" s="3" t="s">
        <v>178</v>
      </c>
      <c r="X6258" s="3" t="s">
        <v>47294</v>
      </c>
      <c r="Y6258" s="3" t="s">
        <v>171</v>
      </c>
      <c r="Z6258" s="1" t="s">
        <v>47294</v>
      </c>
      <c r="AA6258" s="1" t="s">
        <v>16</v>
      </c>
      <c r="AB6258" s="3" t="s">
        <v>12</v>
      </c>
      <c r="AC6258" s="23" t="s">
        <v>37803</v>
      </c>
      <c r="AD6258" s="23" t="s">
        <v>40568</v>
      </c>
    </row>
    <row r="6259" spans="1:31" ht="14.25" customHeight="1">
      <c r="A6259" s="1">
        <v>6258</v>
      </c>
      <c r="B6259" s="9" t="s">
        <v>6</v>
      </c>
      <c r="C6259" s="1" t="s">
        <v>8040</v>
      </c>
      <c r="D6259" s="1" t="s">
        <v>463</v>
      </c>
      <c r="E6259" s="1" t="s">
        <v>8041</v>
      </c>
      <c r="F6259" s="1" t="s">
        <v>24756</v>
      </c>
      <c r="G6259" s="14">
        <v>919446644664</v>
      </c>
      <c r="H6259" s="1" t="s">
        <v>8</v>
      </c>
      <c r="I6259" s="1" t="s">
        <v>9</v>
      </c>
      <c r="J6259" s="1" t="s">
        <v>47298</v>
      </c>
      <c r="K6259" s="3" t="s">
        <v>42</v>
      </c>
      <c r="L6259" s="1" t="s">
        <v>34</v>
      </c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1"/>
      <c r="AA6259" s="1" t="s">
        <v>16</v>
      </c>
      <c r="AB6259" s="3" t="s">
        <v>12</v>
      </c>
      <c r="AC6259" s="23" t="s">
        <v>37802</v>
      </c>
      <c r="AD6259" s="23" t="s">
        <v>40896</v>
      </c>
      <c r="AE6259" t="s">
        <v>35408</v>
      </c>
    </row>
    <row r="6260" spans="1:31" ht="14.25" customHeight="1">
      <c r="A6260" s="1">
        <v>6259</v>
      </c>
      <c r="B6260" s="1" t="s">
        <v>54</v>
      </c>
      <c r="C6260" s="1" t="s">
        <v>7027</v>
      </c>
      <c r="D6260" s="1" t="s">
        <v>1968</v>
      </c>
      <c r="E6260" s="1" t="s">
        <v>287</v>
      </c>
      <c r="F6260" s="1" t="s">
        <v>31837</v>
      </c>
      <c r="G6260" s="14">
        <v>9190166966</v>
      </c>
      <c r="H6260" s="1" t="s">
        <v>15</v>
      </c>
      <c r="I6260" s="1" t="s">
        <v>9</v>
      </c>
      <c r="J6260" s="1" t="s">
        <v>47298</v>
      </c>
      <c r="K6260" s="3" t="s">
        <v>42</v>
      </c>
      <c r="L6260" s="1" t="s">
        <v>34</v>
      </c>
      <c r="M6260" s="3" t="s">
        <v>27</v>
      </c>
      <c r="N6260" s="3" t="s">
        <v>47339</v>
      </c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1"/>
      <c r="AA6260" s="1" t="s">
        <v>16</v>
      </c>
      <c r="AB6260" s="3" t="s">
        <v>12</v>
      </c>
      <c r="AC6260" s="23" t="s">
        <v>37802</v>
      </c>
      <c r="AD6260" s="23" t="s">
        <v>39408</v>
      </c>
    </row>
    <row r="6261" spans="1:31" ht="14.25" customHeight="1">
      <c r="A6261" s="1">
        <v>6260</v>
      </c>
      <c r="B6261" s="9" t="s">
        <v>6</v>
      </c>
      <c r="C6261" s="1" t="s">
        <v>337</v>
      </c>
      <c r="D6261" s="1" t="s">
        <v>338</v>
      </c>
      <c r="E6261" s="1" t="s">
        <v>339</v>
      </c>
      <c r="F6261" s="1" t="s">
        <v>31117</v>
      </c>
      <c r="G6261" s="14" t="s">
        <v>340</v>
      </c>
      <c r="H6261" s="1" t="s">
        <v>8</v>
      </c>
      <c r="I6261" s="1" t="s">
        <v>41</v>
      </c>
      <c r="J6261" s="1" t="s">
        <v>47298</v>
      </c>
      <c r="K6261" s="3" t="s">
        <v>27</v>
      </c>
      <c r="L6261" s="1" t="s">
        <v>34</v>
      </c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1"/>
      <c r="AA6261" s="1" t="s">
        <v>16</v>
      </c>
      <c r="AB6261" s="3" t="s">
        <v>12</v>
      </c>
      <c r="AC6261" s="23" t="s">
        <v>37801</v>
      </c>
      <c r="AD6261" s="23" t="s">
        <v>43933</v>
      </c>
    </row>
    <row r="6262" spans="1:31" ht="14.25" customHeight="1">
      <c r="A6262" s="1">
        <v>6261</v>
      </c>
      <c r="B6262" s="1" t="s">
        <v>54</v>
      </c>
      <c r="C6262" s="1" t="s">
        <v>958</v>
      </c>
      <c r="D6262" s="1" t="s">
        <v>959</v>
      </c>
      <c r="E6262" s="1" t="s">
        <v>40</v>
      </c>
      <c r="F6262" s="1" t="s">
        <v>21392</v>
      </c>
      <c r="G6262" s="14">
        <v>91499640941</v>
      </c>
      <c r="H6262" s="1" t="s">
        <v>8</v>
      </c>
      <c r="I6262" s="1" t="s">
        <v>9</v>
      </c>
      <c r="J6262" s="1" t="s">
        <v>47298</v>
      </c>
      <c r="K6262" s="3" t="s">
        <v>27</v>
      </c>
      <c r="L6262" s="1" t="s">
        <v>34</v>
      </c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1"/>
      <c r="AA6262" s="1" t="s">
        <v>16</v>
      </c>
      <c r="AB6262" s="3" t="s">
        <v>12</v>
      </c>
      <c r="AC6262" s="23" t="s">
        <v>37801</v>
      </c>
      <c r="AD6262" s="23" t="s">
        <v>43654</v>
      </c>
    </row>
    <row r="6263" spans="1:31" ht="14.25" customHeight="1">
      <c r="A6263" s="1">
        <v>6262</v>
      </c>
      <c r="B6263" s="1" t="s">
        <v>54</v>
      </c>
      <c r="C6263" s="1" t="s">
        <v>2089</v>
      </c>
      <c r="D6263" s="1" t="s">
        <v>727</v>
      </c>
      <c r="E6263" s="1" t="s">
        <v>1972</v>
      </c>
      <c r="F6263" s="1" t="s">
        <v>21862</v>
      </c>
      <c r="G6263" s="14">
        <v>91966441944</v>
      </c>
      <c r="H6263" s="1" t="s">
        <v>37</v>
      </c>
      <c r="I6263" s="1" t="s">
        <v>41</v>
      </c>
      <c r="J6263" s="1" t="s">
        <v>47298</v>
      </c>
      <c r="K6263" s="3" t="s">
        <v>178</v>
      </c>
      <c r="L6263" s="1" t="s">
        <v>34</v>
      </c>
      <c r="M6263" s="3" t="s">
        <v>171</v>
      </c>
      <c r="N6263" s="3" t="s">
        <v>47339</v>
      </c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1"/>
      <c r="AA6263" s="1" t="s">
        <v>16</v>
      </c>
      <c r="AB6263" s="3" t="s">
        <v>12</v>
      </c>
      <c r="AC6263" s="23" t="s">
        <v>37801</v>
      </c>
      <c r="AD6263" s="23" t="s">
        <v>43934</v>
      </c>
    </row>
    <row r="6264" spans="1:31" ht="14.25" customHeight="1">
      <c r="A6264" s="1">
        <v>6263</v>
      </c>
      <c r="B6264" s="1" t="s">
        <v>54</v>
      </c>
      <c r="C6264" s="1" t="s">
        <v>8646</v>
      </c>
      <c r="D6264" s="1" t="s">
        <v>672</v>
      </c>
      <c r="E6264" s="1" t="s">
        <v>36947</v>
      </c>
      <c r="F6264" s="1" t="s">
        <v>25041</v>
      </c>
      <c r="G6264" s="14">
        <v>919446444616</v>
      </c>
      <c r="H6264" s="1" t="s">
        <v>8</v>
      </c>
      <c r="I6264" s="1" t="s">
        <v>9</v>
      </c>
      <c r="J6264" s="1" t="s">
        <v>47298</v>
      </c>
      <c r="K6264" s="3" t="s">
        <v>27</v>
      </c>
      <c r="L6264" s="1" t="s">
        <v>34</v>
      </c>
      <c r="M6264" s="3" t="s">
        <v>47344</v>
      </c>
      <c r="N6264" s="3" t="s">
        <v>47339</v>
      </c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1"/>
      <c r="AA6264" s="1" t="s">
        <v>16</v>
      </c>
      <c r="AB6264" s="3" t="s">
        <v>12</v>
      </c>
      <c r="AC6264" s="23" t="s">
        <v>37802</v>
      </c>
      <c r="AD6264" s="23" t="s">
        <v>41310</v>
      </c>
    </row>
    <row r="6265" spans="1:31" ht="14.25" customHeight="1">
      <c r="A6265" s="1">
        <v>6264</v>
      </c>
      <c r="B6265" s="1" t="s">
        <v>54</v>
      </c>
      <c r="C6265" s="1" t="s">
        <v>8814</v>
      </c>
      <c r="D6265" s="1" t="s">
        <v>2742</v>
      </c>
      <c r="E6265" s="1" t="s">
        <v>495</v>
      </c>
      <c r="F6265" s="1" t="s">
        <v>34221</v>
      </c>
      <c r="G6265" s="14">
        <v>91649096906</v>
      </c>
      <c r="H6265" s="1" t="s">
        <v>15</v>
      </c>
      <c r="I6265" s="1" t="s">
        <v>9</v>
      </c>
      <c r="J6265" s="1" t="s">
        <v>47298</v>
      </c>
      <c r="K6265" s="3" t="s">
        <v>42</v>
      </c>
      <c r="L6265" s="1" t="s">
        <v>34</v>
      </c>
      <c r="M6265" s="3" t="s">
        <v>27</v>
      </c>
      <c r="N6265" s="3" t="s">
        <v>47339</v>
      </c>
      <c r="O6265" s="3" t="s">
        <v>117</v>
      </c>
      <c r="P6265" s="3" t="s">
        <v>47298</v>
      </c>
      <c r="Q6265" s="3" t="s">
        <v>178</v>
      </c>
      <c r="R6265" s="3" t="s">
        <v>47298</v>
      </c>
      <c r="S6265" s="3" t="s">
        <v>171</v>
      </c>
      <c r="T6265" s="3" t="s">
        <v>47298</v>
      </c>
      <c r="U6265" s="3"/>
      <c r="V6265" s="3"/>
      <c r="W6265" s="3"/>
      <c r="X6265" s="3"/>
      <c r="Y6265" s="3"/>
      <c r="Z6265" s="1"/>
      <c r="AA6265" s="1" t="s">
        <v>16</v>
      </c>
      <c r="AB6265" s="3" t="s">
        <v>12</v>
      </c>
      <c r="AC6265" s="23" t="s">
        <v>37802</v>
      </c>
      <c r="AD6265" s="23" t="s">
        <v>43935</v>
      </c>
    </row>
    <row r="6266" spans="1:31" ht="14.25" customHeight="1">
      <c r="A6266" s="1">
        <v>6265</v>
      </c>
      <c r="B6266" s="1" t="s">
        <v>10396</v>
      </c>
      <c r="C6266" s="1" t="s">
        <v>10698</v>
      </c>
      <c r="D6266" s="1" t="s">
        <v>2027</v>
      </c>
      <c r="E6266" s="1" t="s">
        <v>40</v>
      </c>
      <c r="F6266" s="1" t="s">
        <v>34609</v>
      </c>
      <c r="G6266" s="14">
        <v>91944466644</v>
      </c>
      <c r="H6266" s="1" t="s">
        <v>8</v>
      </c>
      <c r="I6266" s="1" t="s">
        <v>9</v>
      </c>
      <c r="J6266" s="1" t="s">
        <v>47298</v>
      </c>
      <c r="K6266" s="3" t="s">
        <v>27</v>
      </c>
      <c r="L6266" s="1" t="s">
        <v>34</v>
      </c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1"/>
      <c r="AA6266" s="1" t="s">
        <v>16</v>
      </c>
      <c r="AB6266" s="3" t="s">
        <v>12</v>
      </c>
      <c r="AC6266" s="23" t="s">
        <v>37803</v>
      </c>
      <c r="AD6266" s="23" t="s">
        <v>38409</v>
      </c>
    </row>
    <row r="6267" spans="1:31" ht="14.25" customHeight="1">
      <c r="A6267" s="1">
        <v>6266</v>
      </c>
      <c r="B6267" s="1" t="s">
        <v>10396</v>
      </c>
      <c r="C6267" s="22" t="s">
        <v>37778</v>
      </c>
      <c r="D6267" s="1" t="s">
        <v>16037</v>
      </c>
      <c r="E6267" s="1" t="s">
        <v>36948</v>
      </c>
      <c r="F6267" s="1" t="s">
        <v>34614</v>
      </c>
      <c r="G6267" s="14">
        <v>919444904144</v>
      </c>
      <c r="H6267" s="1" t="s">
        <v>20</v>
      </c>
      <c r="I6267" s="1" t="s">
        <v>62</v>
      </c>
      <c r="J6267" s="1" t="s">
        <v>47298</v>
      </c>
      <c r="K6267" s="3" t="s">
        <v>42</v>
      </c>
      <c r="L6267" s="1" t="s">
        <v>34</v>
      </c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1"/>
      <c r="AA6267" s="1" t="s">
        <v>16</v>
      </c>
      <c r="AB6267" s="3" t="s">
        <v>12</v>
      </c>
      <c r="AC6267" s="23" t="s">
        <v>37803</v>
      </c>
      <c r="AD6267" s="23" t="s">
        <v>43936</v>
      </c>
    </row>
    <row r="6268" spans="1:31" ht="14.25" customHeight="1">
      <c r="A6268" s="1">
        <v>6267</v>
      </c>
      <c r="B6268" s="1" t="s">
        <v>54</v>
      </c>
      <c r="C6268" s="1" t="s">
        <v>9304</v>
      </c>
      <c r="D6268" s="1" t="s">
        <v>4019</v>
      </c>
      <c r="E6268" s="1" t="s">
        <v>84</v>
      </c>
      <c r="F6268" s="1" t="s">
        <v>25376</v>
      </c>
      <c r="G6268" s="14">
        <v>91946094646</v>
      </c>
      <c r="H6268" s="1" t="s">
        <v>20</v>
      </c>
      <c r="I6268" s="1" t="s">
        <v>62</v>
      </c>
      <c r="J6268" s="1" t="s">
        <v>47298</v>
      </c>
      <c r="K6268" s="3" t="s">
        <v>117</v>
      </c>
      <c r="L6268" s="1" t="s">
        <v>34</v>
      </c>
      <c r="M6268" s="3" t="s">
        <v>178</v>
      </c>
      <c r="N6268" s="3" t="s">
        <v>47341</v>
      </c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1"/>
      <c r="AA6268" s="1" t="s">
        <v>16</v>
      </c>
      <c r="AB6268" s="3" t="s">
        <v>12</v>
      </c>
      <c r="AC6268" s="23" t="s">
        <v>37802</v>
      </c>
      <c r="AD6268" s="23" t="s">
        <v>43937</v>
      </c>
      <c r="AE6268" t="s">
        <v>35399</v>
      </c>
    </row>
    <row r="6269" spans="1:31" ht="14.25" customHeight="1">
      <c r="A6269" s="1">
        <v>6268</v>
      </c>
      <c r="B6269" s="1" t="s">
        <v>54</v>
      </c>
      <c r="C6269" s="1" t="s">
        <v>8381</v>
      </c>
      <c r="D6269" s="1" t="s">
        <v>386</v>
      </c>
      <c r="E6269" s="1" t="s">
        <v>73</v>
      </c>
      <c r="F6269" s="1" t="s">
        <v>24915</v>
      </c>
      <c r="G6269" s="14">
        <v>91964010446</v>
      </c>
      <c r="H6269" s="1" t="s">
        <v>20</v>
      </c>
      <c r="I6269" s="1" t="s">
        <v>9</v>
      </c>
      <c r="J6269" s="1" t="s">
        <v>47295</v>
      </c>
      <c r="K6269" s="3" t="s">
        <v>17</v>
      </c>
      <c r="L6269" s="1" t="s">
        <v>34</v>
      </c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1"/>
      <c r="AA6269" s="1" t="s">
        <v>11</v>
      </c>
      <c r="AB6269" s="3" t="s">
        <v>538</v>
      </c>
      <c r="AC6269" s="23" t="s">
        <v>37802</v>
      </c>
      <c r="AD6269" s="23" t="s">
        <v>43938</v>
      </c>
      <c r="AE6269" t="s">
        <v>35410</v>
      </c>
    </row>
    <row r="6270" spans="1:31" ht="14.25" customHeight="1">
      <c r="A6270" s="1">
        <v>6269</v>
      </c>
      <c r="B6270" s="9" t="s">
        <v>6</v>
      </c>
      <c r="C6270" s="1" t="s">
        <v>988</v>
      </c>
      <c r="D6270" s="1" t="s">
        <v>52</v>
      </c>
      <c r="E6270" s="1" t="s">
        <v>264</v>
      </c>
      <c r="F6270" s="1" t="s">
        <v>21406</v>
      </c>
      <c r="G6270" s="14">
        <v>9141404499</v>
      </c>
      <c r="H6270" s="1" t="s">
        <v>20</v>
      </c>
      <c r="I6270" s="1" t="s">
        <v>9</v>
      </c>
      <c r="J6270" s="1" t="s">
        <v>47311</v>
      </c>
      <c r="K6270" s="3" t="s">
        <v>17</v>
      </c>
      <c r="L6270" s="1" t="s">
        <v>34</v>
      </c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1"/>
      <c r="AA6270" s="1" t="s">
        <v>11</v>
      </c>
      <c r="AB6270" s="3" t="s">
        <v>13</v>
      </c>
      <c r="AC6270" s="23" t="s">
        <v>37801</v>
      </c>
      <c r="AD6270" s="23" t="s">
        <v>43939</v>
      </c>
      <c r="AE6270" t="s">
        <v>35399</v>
      </c>
    </row>
    <row r="6271" spans="1:31" ht="14.25" customHeight="1">
      <c r="A6271" s="1">
        <v>6270</v>
      </c>
      <c r="B6271" s="9" t="s">
        <v>6</v>
      </c>
      <c r="C6271" s="1" t="s">
        <v>5709</v>
      </c>
      <c r="D6271" s="1" t="s">
        <v>5710</v>
      </c>
      <c r="E6271" s="1" t="s">
        <v>40</v>
      </c>
      <c r="F6271" s="1" t="s">
        <v>23628</v>
      </c>
      <c r="G6271" s="14">
        <v>91446040609</v>
      </c>
      <c r="H6271" s="1" t="s">
        <v>20</v>
      </c>
      <c r="I6271" s="1" t="s">
        <v>9</v>
      </c>
      <c r="J6271" s="1" t="s">
        <v>47311</v>
      </c>
      <c r="K6271" s="3" t="s">
        <v>42</v>
      </c>
      <c r="L6271" s="1" t="s">
        <v>34</v>
      </c>
      <c r="M6271" s="3" t="s">
        <v>178</v>
      </c>
      <c r="N6271" s="3" t="s">
        <v>47341</v>
      </c>
      <c r="O6271" s="3" t="s">
        <v>171</v>
      </c>
      <c r="P6271" s="3" t="s">
        <v>70</v>
      </c>
      <c r="Q6271" s="3"/>
      <c r="R6271" s="3"/>
      <c r="S6271" s="3"/>
      <c r="T6271" s="3"/>
      <c r="U6271" s="3"/>
      <c r="V6271" s="3"/>
      <c r="W6271" s="3"/>
      <c r="X6271" s="3"/>
      <c r="Y6271" s="3"/>
      <c r="Z6271" s="1"/>
      <c r="AA6271" s="1" t="s">
        <v>16</v>
      </c>
      <c r="AB6271" s="3" t="s">
        <v>12</v>
      </c>
      <c r="AC6271" s="23" t="s">
        <v>37801</v>
      </c>
      <c r="AD6271" s="23" t="s">
        <v>43940</v>
      </c>
      <c r="AE6271" t="s">
        <v>35394</v>
      </c>
    </row>
    <row r="6272" spans="1:31" ht="14.25" customHeight="1">
      <c r="A6272" s="1">
        <v>6271</v>
      </c>
      <c r="B6272" s="9" t="s">
        <v>6</v>
      </c>
      <c r="C6272" s="1" t="s">
        <v>8673</v>
      </c>
      <c r="D6272" s="1" t="s">
        <v>502</v>
      </c>
      <c r="E6272" s="1" t="s">
        <v>8674</v>
      </c>
      <c r="F6272" s="1" t="s">
        <v>25051</v>
      </c>
      <c r="G6272" s="14">
        <v>914611444696</v>
      </c>
      <c r="H6272" s="1" t="s">
        <v>15</v>
      </c>
      <c r="I6272" s="1" t="s">
        <v>41</v>
      </c>
      <c r="J6272" s="1" t="s">
        <v>47311</v>
      </c>
      <c r="K6272" s="3" t="s">
        <v>17</v>
      </c>
      <c r="L6272" s="1" t="s">
        <v>34</v>
      </c>
      <c r="M6272" s="4" t="s">
        <v>42</v>
      </c>
      <c r="N6272" s="3" t="s">
        <v>47341</v>
      </c>
      <c r="O6272" s="3" t="s">
        <v>27</v>
      </c>
      <c r="P6272" s="3" t="s">
        <v>70</v>
      </c>
      <c r="Q6272" s="3" t="s">
        <v>178</v>
      </c>
      <c r="R6272" s="3" t="s">
        <v>47311</v>
      </c>
      <c r="S6272" s="3"/>
      <c r="T6272" s="3"/>
      <c r="U6272" s="3"/>
      <c r="V6272" s="3"/>
      <c r="W6272" s="3"/>
      <c r="X6272" s="3"/>
      <c r="Y6272" s="3"/>
      <c r="Z6272" s="1"/>
      <c r="AA6272" s="1" t="s">
        <v>16</v>
      </c>
      <c r="AB6272" s="3" t="s">
        <v>12</v>
      </c>
      <c r="AC6272" s="23" t="s">
        <v>37802</v>
      </c>
      <c r="AD6272" s="23" t="s">
        <v>43941</v>
      </c>
      <c r="AE6272" t="s">
        <v>35409</v>
      </c>
    </row>
    <row r="6273" spans="1:31" ht="14.25" customHeight="1">
      <c r="A6273" s="1">
        <v>6272</v>
      </c>
      <c r="B6273" s="9" t="s">
        <v>6</v>
      </c>
      <c r="C6273" s="1" t="s">
        <v>10296</v>
      </c>
      <c r="D6273" s="1" t="s">
        <v>5701</v>
      </c>
      <c r="E6273" s="1" t="s">
        <v>84</v>
      </c>
      <c r="F6273" s="1" t="s">
        <v>25858</v>
      </c>
      <c r="G6273" s="14">
        <v>91999416444</v>
      </c>
      <c r="H6273" s="1" t="s">
        <v>8</v>
      </c>
      <c r="I6273" s="1" t="s">
        <v>9</v>
      </c>
      <c r="J6273" s="1" t="s">
        <v>47311</v>
      </c>
      <c r="K6273" s="3" t="s">
        <v>42</v>
      </c>
      <c r="L6273" s="1" t="s">
        <v>34</v>
      </c>
      <c r="M6273" s="3" t="s">
        <v>27</v>
      </c>
      <c r="N6273" s="3" t="s">
        <v>47341</v>
      </c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1"/>
      <c r="AA6273" s="1" t="s">
        <v>16</v>
      </c>
      <c r="AB6273" s="3" t="s">
        <v>12</v>
      </c>
      <c r="AC6273" s="23" t="s">
        <v>37802</v>
      </c>
      <c r="AD6273" s="23" t="s">
        <v>43942</v>
      </c>
      <c r="AE6273" t="s">
        <v>35410</v>
      </c>
    </row>
    <row r="6274" spans="1:31" ht="14.25" customHeight="1">
      <c r="A6274" s="1">
        <v>6273</v>
      </c>
      <c r="B6274" s="1" t="s">
        <v>54</v>
      </c>
      <c r="C6274" s="1" t="s">
        <v>3746</v>
      </c>
      <c r="D6274" s="1" t="s">
        <v>727</v>
      </c>
      <c r="E6274" s="1" t="s">
        <v>2705</v>
      </c>
      <c r="F6274" s="1" t="s">
        <v>22651</v>
      </c>
      <c r="G6274" s="14">
        <v>91944499499</v>
      </c>
      <c r="H6274" s="1" t="s">
        <v>8</v>
      </c>
      <c r="I6274" s="1" t="s">
        <v>62</v>
      </c>
      <c r="J6274" s="1" t="s">
        <v>47311</v>
      </c>
      <c r="K6274" s="3" t="s">
        <v>42</v>
      </c>
      <c r="L6274" s="1" t="s">
        <v>34</v>
      </c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1"/>
      <c r="AA6274" s="1" t="s">
        <v>16</v>
      </c>
      <c r="AB6274" s="3" t="s">
        <v>12</v>
      </c>
      <c r="AC6274" s="23" t="s">
        <v>37801</v>
      </c>
      <c r="AD6274" s="23" t="s">
        <v>43943</v>
      </c>
      <c r="AE6274" t="s">
        <v>35394</v>
      </c>
    </row>
    <row r="6275" spans="1:31" ht="14.25" customHeight="1">
      <c r="A6275" s="1">
        <v>6274</v>
      </c>
      <c r="B6275" s="1" t="s">
        <v>54</v>
      </c>
      <c r="C6275" s="1" t="s">
        <v>6389</v>
      </c>
      <c r="D6275" s="1" t="s">
        <v>93</v>
      </c>
      <c r="E6275" s="1" t="s">
        <v>3814</v>
      </c>
      <c r="F6275" s="1" t="s">
        <v>23958</v>
      </c>
      <c r="G6275" s="14">
        <v>914940661</v>
      </c>
      <c r="H6275" s="1" t="s">
        <v>8</v>
      </c>
      <c r="I6275" s="1" t="s">
        <v>9</v>
      </c>
      <c r="J6275" s="1" t="s">
        <v>47311</v>
      </c>
      <c r="K6275" s="3" t="s">
        <v>42</v>
      </c>
      <c r="L6275" s="1" t="s">
        <v>34</v>
      </c>
      <c r="M6275" s="3" t="s">
        <v>47344</v>
      </c>
      <c r="N6275" s="3" t="s">
        <v>47341</v>
      </c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1"/>
      <c r="AA6275" s="1" t="s">
        <v>16</v>
      </c>
      <c r="AB6275" s="3" t="s">
        <v>12</v>
      </c>
      <c r="AC6275" s="23" t="s">
        <v>37802</v>
      </c>
      <c r="AD6275" s="23" t="s">
        <v>43944</v>
      </c>
      <c r="AE6275" t="s">
        <v>35409</v>
      </c>
    </row>
    <row r="6276" spans="1:31" ht="14.25" customHeight="1">
      <c r="A6276" s="1">
        <v>6275</v>
      </c>
      <c r="B6276" s="1" t="s">
        <v>54</v>
      </c>
      <c r="C6276" s="1" t="s">
        <v>7057</v>
      </c>
      <c r="D6276" s="1" t="s">
        <v>318</v>
      </c>
      <c r="E6276" s="1" t="s">
        <v>270</v>
      </c>
      <c r="F6276" s="1" t="s">
        <v>24291</v>
      </c>
      <c r="G6276" s="14">
        <v>914946944</v>
      </c>
      <c r="H6276" s="1" t="s">
        <v>20</v>
      </c>
      <c r="I6276" s="1" t="s">
        <v>9</v>
      </c>
      <c r="J6276" s="1" t="s">
        <v>47311</v>
      </c>
      <c r="K6276" s="3" t="s">
        <v>42</v>
      </c>
      <c r="L6276" s="1" t="s">
        <v>34</v>
      </c>
      <c r="M6276" s="3" t="s">
        <v>27</v>
      </c>
      <c r="N6276" s="3" t="s">
        <v>47341</v>
      </c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1"/>
      <c r="AA6276" s="1" t="s">
        <v>16</v>
      </c>
      <c r="AB6276" s="3" t="s">
        <v>12</v>
      </c>
      <c r="AC6276" s="23" t="s">
        <v>37802</v>
      </c>
      <c r="AD6276" s="23" t="s">
        <v>43945</v>
      </c>
      <c r="AE6276" t="s">
        <v>35410</v>
      </c>
    </row>
    <row r="6277" spans="1:31" ht="14.25" customHeight="1">
      <c r="A6277" s="1">
        <v>6276</v>
      </c>
      <c r="B6277" s="9" t="s">
        <v>6</v>
      </c>
      <c r="C6277" s="1" t="s">
        <v>10026</v>
      </c>
      <c r="D6277" s="1" t="s">
        <v>1617</v>
      </c>
      <c r="E6277" s="1" t="s">
        <v>40</v>
      </c>
      <c r="F6277" s="1" t="s">
        <v>25726</v>
      </c>
      <c r="G6277" s="14">
        <v>91949449404</v>
      </c>
      <c r="H6277" s="1" t="s">
        <v>8</v>
      </c>
      <c r="I6277" s="1" t="s">
        <v>9</v>
      </c>
      <c r="J6277" s="1" t="s">
        <v>47311</v>
      </c>
      <c r="K6277" s="3" t="s">
        <v>42</v>
      </c>
      <c r="L6277" s="1" t="s">
        <v>34</v>
      </c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1"/>
      <c r="AA6277" s="1" t="s">
        <v>16</v>
      </c>
      <c r="AB6277" s="3" t="s">
        <v>12</v>
      </c>
      <c r="AC6277" s="23" t="s">
        <v>37802</v>
      </c>
      <c r="AD6277" s="23" t="s">
        <v>43946</v>
      </c>
      <c r="AE6277" t="s">
        <v>35394</v>
      </c>
    </row>
    <row r="6278" spans="1:31" ht="14.25" customHeight="1">
      <c r="A6278" s="1">
        <v>6277</v>
      </c>
      <c r="B6278" s="1" t="s">
        <v>54</v>
      </c>
      <c r="C6278" s="1" t="s">
        <v>10070</v>
      </c>
      <c r="D6278" s="1" t="s">
        <v>2359</v>
      </c>
      <c r="E6278" s="1" t="s">
        <v>2947</v>
      </c>
      <c r="F6278" s="1" t="s">
        <v>25751</v>
      </c>
      <c r="G6278" s="14">
        <v>919466641164</v>
      </c>
      <c r="H6278" s="1" t="s">
        <v>8</v>
      </c>
      <c r="I6278" s="1" t="s">
        <v>62</v>
      </c>
      <c r="J6278" s="1" t="s">
        <v>47311</v>
      </c>
      <c r="K6278" s="3" t="s">
        <v>63</v>
      </c>
      <c r="L6278" s="1" t="s">
        <v>34</v>
      </c>
      <c r="M6278" s="3" t="s">
        <v>213</v>
      </c>
      <c r="N6278" s="3" t="s">
        <v>47341</v>
      </c>
      <c r="O6278" s="3" t="s">
        <v>17</v>
      </c>
      <c r="P6278" s="3" t="s">
        <v>47311</v>
      </c>
      <c r="Q6278" s="3" t="s">
        <v>42</v>
      </c>
      <c r="R6278" s="3" t="s">
        <v>47311</v>
      </c>
      <c r="S6278" s="3" t="s">
        <v>27</v>
      </c>
      <c r="T6278" s="3" t="s">
        <v>47311</v>
      </c>
      <c r="U6278" s="3" t="s">
        <v>117</v>
      </c>
      <c r="V6278" s="3" t="s">
        <v>47311</v>
      </c>
      <c r="W6278" s="3" t="s">
        <v>178</v>
      </c>
      <c r="X6278" s="3" t="s">
        <v>47311</v>
      </c>
      <c r="Y6278" s="3" t="s">
        <v>171</v>
      </c>
      <c r="Z6278" s="1" t="s">
        <v>47311</v>
      </c>
      <c r="AA6278" s="1" t="s">
        <v>16</v>
      </c>
      <c r="AB6278" s="3" t="s">
        <v>12</v>
      </c>
      <c r="AC6278" s="23" t="s">
        <v>37802</v>
      </c>
      <c r="AD6278" s="23" t="s">
        <v>43947</v>
      </c>
      <c r="AE6278" t="s">
        <v>35410</v>
      </c>
    </row>
    <row r="6279" spans="1:31" ht="14.25" customHeight="1">
      <c r="A6279" s="1">
        <v>6278</v>
      </c>
      <c r="B6279" s="9" t="s">
        <v>6</v>
      </c>
      <c r="C6279" s="1" t="s">
        <v>11403</v>
      </c>
      <c r="D6279" s="1" t="s">
        <v>1354</v>
      </c>
      <c r="E6279" s="1" t="s">
        <v>40</v>
      </c>
      <c r="F6279" s="1" t="s">
        <v>26417</v>
      </c>
      <c r="G6279" s="14">
        <v>9144669144</v>
      </c>
      <c r="H6279" s="1" t="s">
        <v>8</v>
      </c>
      <c r="I6279" s="1" t="s">
        <v>9</v>
      </c>
      <c r="J6279" s="1" t="s">
        <v>47295</v>
      </c>
      <c r="K6279" s="3" t="s">
        <v>17</v>
      </c>
      <c r="L6279" s="1" t="s">
        <v>34</v>
      </c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1"/>
      <c r="AA6279" s="1" t="s">
        <v>11</v>
      </c>
      <c r="AB6279" s="3" t="s">
        <v>538</v>
      </c>
      <c r="AC6279" s="23" t="s">
        <v>37803</v>
      </c>
      <c r="AD6279" s="23" t="s">
        <v>43948</v>
      </c>
      <c r="AE6279" t="s">
        <v>35399</v>
      </c>
    </row>
    <row r="6280" spans="1:31" ht="14.25" customHeight="1">
      <c r="A6280" s="1">
        <v>6279</v>
      </c>
      <c r="B6280" s="9" t="s">
        <v>6</v>
      </c>
      <c r="C6280" s="1" t="s">
        <v>13634</v>
      </c>
      <c r="D6280" s="1" t="s">
        <v>13635</v>
      </c>
      <c r="E6280" s="1" t="s">
        <v>2106</v>
      </c>
      <c r="F6280" s="1" t="s">
        <v>27634</v>
      </c>
      <c r="G6280" s="14">
        <v>91191464411449</v>
      </c>
      <c r="H6280" s="1" t="s">
        <v>15</v>
      </c>
      <c r="I6280" s="1" t="s">
        <v>62</v>
      </c>
      <c r="J6280" s="1" t="s">
        <v>47295</v>
      </c>
      <c r="K6280" s="3" t="s">
        <v>213</v>
      </c>
      <c r="L6280" s="1" t="s">
        <v>34</v>
      </c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1"/>
      <c r="AA6280" s="1" t="s">
        <v>11</v>
      </c>
      <c r="AB6280" s="3" t="s">
        <v>56</v>
      </c>
      <c r="AC6280" s="23" t="s">
        <v>37806</v>
      </c>
      <c r="AD6280" s="23" t="s">
        <v>43949</v>
      </c>
      <c r="AE6280" t="s">
        <v>35399</v>
      </c>
    </row>
    <row r="6281" spans="1:31" ht="14.25" customHeight="1">
      <c r="A6281" s="1">
        <v>6280</v>
      </c>
      <c r="B6281" s="9" t="s">
        <v>6</v>
      </c>
      <c r="C6281" s="1" t="s">
        <v>4761</v>
      </c>
      <c r="D6281" s="1" t="s">
        <v>4165</v>
      </c>
      <c r="E6281" s="1" t="s">
        <v>4762</v>
      </c>
      <c r="F6281" s="1" t="s">
        <v>23148</v>
      </c>
      <c r="G6281" s="14">
        <v>9101691419</v>
      </c>
      <c r="H6281" s="1" t="s">
        <v>132</v>
      </c>
      <c r="I6281" s="1" t="s">
        <v>62</v>
      </c>
      <c r="J6281" s="1" t="s">
        <v>47294</v>
      </c>
      <c r="K6281" s="3" t="s">
        <v>17</v>
      </c>
      <c r="L6281" s="1" t="s">
        <v>34</v>
      </c>
      <c r="M6281" s="4" t="s">
        <v>42</v>
      </c>
      <c r="N6281" s="3" t="s">
        <v>47325</v>
      </c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1"/>
      <c r="AA6281" s="1" t="s">
        <v>16</v>
      </c>
      <c r="AB6281" s="3" t="s">
        <v>12</v>
      </c>
      <c r="AC6281" s="23" t="s">
        <v>37801</v>
      </c>
      <c r="AD6281" s="23" t="s">
        <v>38668</v>
      </c>
      <c r="AE6281" t="s">
        <v>35394</v>
      </c>
    </row>
    <row r="6282" spans="1:31" ht="14.25" customHeight="1">
      <c r="A6282" s="1">
        <v>6281</v>
      </c>
      <c r="B6282" s="9" t="s">
        <v>6</v>
      </c>
      <c r="C6282" s="1" t="s">
        <v>13251</v>
      </c>
      <c r="D6282" s="1" t="s">
        <v>1775</v>
      </c>
      <c r="E6282" s="1" t="s">
        <v>328</v>
      </c>
      <c r="F6282" s="1" t="s">
        <v>27473</v>
      </c>
      <c r="G6282" s="14">
        <v>91949941649</v>
      </c>
      <c r="H6282" s="1" t="s">
        <v>8</v>
      </c>
      <c r="I6282" s="1" t="s">
        <v>9</v>
      </c>
      <c r="J6282" s="1" t="s">
        <v>47294</v>
      </c>
      <c r="K6282" s="3" t="s">
        <v>17</v>
      </c>
      <c r="L6282" s="1" t="s">
        <v>34</v>
      </c>
      <c r="M6282" s="4" t="s">
        <v>42</v>
      </c>
      <c r="N6282" s="3" t="s">
        <v>47325</v>
      </c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1"/>
      <c r="AA6282" s="1" t="s">
        <v>16</v>
      </c>
      <c r="AB6282" s="3" t="s">
        <v>12</v>
      </c>
      <c r="AC6282" s="23" t="s">
        <v>37803</v>
      </c>
      <c r="AD6282" s="23" t="s">
        <v>43950</v>
      </c>
      <c r="AE6282" t="s">
        <v>35410</v>
      </c>
    </row>
    <row r="6283" spans="1:31" ht="14.25" customHeight="1">
      <c r="A6283" s="1">
        <v>6282</v>
      </c>
      <c r="B6283" s="9" t="s">
        <v>6</v>
      </c>
      <c r="C6283" s="1" t="s">
        <v>2504</v>
      </c>
      <c r="D6283" s="1" t="s">
        <v>526</v>
      </c>
      <c r="E6283" s="1" t="s">
        <v>2505</v>
      </c>
      <c r="F6283" s="1" t="s">
        <v>22033</v>
      </c>
      <c r="G6283" s="14">
        <v>919446644111</v>
      </c>
      <c r="H6283" s="1" t="s">
        <v>46</v>
      </c>
      <c r="I6283" s="1" t="s">
        <v>41</v>
      </c>
      <c r="J6283" s="1" t="s">
        <v>47296</v>
      </c>
      <c r="K6283" s="3" t="s">
        <v>42</v>
      </c>
      <c r="L6283" s="1" t="s">
        <v>34</v>
      </c>
      <c r="M6283" s="3" t="s">
        <v>27</v>
      </c>
      <c r="N6283" s="3" t="s">
        <v>47325</v>
      </c>
      <c r="O6283" s="3" t="s">
        <v>117</v>
      </c>
      <c r="P6283" s="3" t="s">
        <v>10</v>
      </c>
      <c r="Q6283" s="3" t="s">
        <v>178</v>
      </c>
      <c r="R6283" s="3" t="s">
        <v>47296</v>
      </c>
      <c r="S6283" s="3"/>
      <c r="T6283" s="3"/>
      <c r="U6283" s="3"/>
      <c r="V6283" s="3"/>
      <c r="W6283" s="3"/>
      <c r="X6283" s="3"/>
      <c r="Y6283" s="3"/>
      <c r="Z6283" s="1"/>
      <c r="AA6283" s="1" t="s">
        <v>16</v>
      </c>
      <c r="AB6283" s="3" t="s">
        <v>12</v>
      </c>
      <c r="AC6283" s="23" t="s">
        <v>37801</v>
      </c>
      <c r="AD6283" s="23" t="s">
        <v>43951</v>
      </c>
      <c r="AE6283" t="s">
        <v>35394</v>
      </c>
    </row>
    <row r="6284" spans="1:31" ht="14.25" customHeight="1">
      <c r="A6284" s="1">
        <v>6283</v>
      </c>
      <c r="B6284" s="9" t="s">
        <v>6</v>
      </c>
      <c r="C6284" s="1" t="s">
        <v>4103</v>
      </c>
      <c r="D6284" s="1" t="s">
        <v>2205</v>
      </c>
      <c r="E6284" s="1" t="s">
        <v>4104</v>
      </c>
      <c r="F6284" s="1" t="s">
        <v>33757</v>
      </c>
      <c r="G6284" s="14">
        <v>9149494464</v>
      </c>
      <c r="H6284" s="1" t="s">
        <v>8</v>
      </c>
      <c r="I6284" s="1" t="s">
        <v>41</v>
      </c>
      <c r="J6284" s="1" t="s">
        <v>47296</v>
      </c>
      <c r="K6284" s="3" t="s">
        <v>213</v>
      </c>
      <c r="L6284" s="1" t="s">
        <v>34</v>
      </c>
      <c r="M6284" s="4" t="s">
        <v>17</v>
      </c>
      <c r="N6284" s="3" t="s">
        <v>47325</v>
      </c>
      <c r="O6284" s="4" t="s">
        <v>47347</v>
      </c>
      <c r="P6284" s="3" t="s">
        <v>10</v>
      </c>
      <c r="Q6284" s="3" t="s">
        <v>27</v>
      </c>
      <c r="R6284" s="3" t="s">
        <v>47296</v>
      </c>
      <c r="S6284" s="3"/>
      <c r="T6284" s="3"/>
      <c r="U6284" s="3"/>
      <c r="V6284" s="3"/>
      <c r="W6284" s="3"/>
      <c r="X6284" s="3"/>
      <c r="Y6284" s="3"/>
      <c r="Z6284" s="1"/>
      <c r="AA6284" s="1" t="s">
        <v>16</v>
      </c>
      <c r="AB6284" s="3" t="s">
        <v>12</v>
      </c>
      <c r="AC6284" s="23" t="s">
        <v>37801</v>
      </c>
      <c r="AD6284" s="23" t="s">
        <v>43952</v>
      </c>
      <c r="AE6284" t="s">
        <v>35394</v>
      </c>
    </row>
    <row r="6285" spans="1:31" ht="14.25" customHeight="1">
      <c r="A6285" s="1">
        <v>6284</v>
      </c>
      <c r="B6285" s="1" t="s">
        <v>54</v>
      </c>
      <c r="C6285" s="1" t="s">
        <v>5136</v>
      </c>
      <c r="D6285" s="1" t="s">
        <v>555</v>
      </c>
      <c r="E6285" s="1" t="s">
        <v>40</v>
      </c>
      <c r="F6285" s="1" t="s">
        <v>23335</v>
      </c>
      <c r="G6285" s="14">
        <v>919494469914</v>
      </c>
      <c r="H6285" s="1" t="s">
        <v>8</v>
      </c>
      <c r="I6285" s="1" t="s">
        <v>9</v>
      </c>
      <c r="J6285" s="1" t="s">
        <v>47296</v>
      </c>
      <c r="K6285" s="3" t="s">
        <v>42</v>
      </c>
      <c r="L6285" s="1" t="s">
        <v>34</v>
      </c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1"/>
      <c r="AA6285" s="1" t="s">
        <v>16</v>
      </c>
      <c r="AB6285" s="3" t="s">
        <v>12</v>
      </c>
      <c r="AC6285" s="23" t="s">
        <v>37801</v>
      </c>
      <c r="AD6285" s="23" t="s">
        <v>43953</v>
      </c>
      <c r="AE6285" t="s">
        <v>35399</v>
      </c>
    </row>
    <row r="6286" spans="1:31" ht="14.25" customHeight="1">
      <c r="A6286" s="1">
        <v>6285</v>
      </c>
      <c r="B6286" s="9" t="s">
        <v>6</v>
      </c>
      <c r="C6286" s="1" t="s">
        <v>6112</v>
      </c>
      <c r="D6286" s="1" t="s">
        <v>965</v>
      </c>
      <c r="E6286" s="1" t="s">
        <v>999</v>
      </c>
      <c r="F6286" s="1" t="s">
        <v>31734</v>
      </c>
      <c r="G6286" s="14">
        <v>91994660146</v>
      </c>
      <c r="H6286" s="1" t="s">
        <v>15</v>
      </c>
      <c r="I6286" s="1" t="s">
        <v>41</v>
      </c>
      <c r="J6286" s="1" t="s">
        <v>47296</v>
      </c>
      <c r="K6286" s="3" t="s">
        <v>17</v>
      </c>
      <c r="L6286" s="1" t="s">
        <v>34</v>
      </c>
      <c r="M6286" s="4" t="s">
        <v>42</v>
      </c>
      <c r="N6286" s="3" t="s">
        <v>47325</v>
      </c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1"/>
      <c r="AA6286" s="1" t="s">
        <v>16</v>
      </c>
      <c r="AB6286" s="3" t="s">
        <v>12</v>
      </c>
      <c r="AC6286" s="23" t="s">
        <v>37802</v>
      </c>
      <c r="AD6286" s="23" t="s">
        <v>43954</v>
      </c>
      <c r="AE6286" t="s">
        <v>35394</v>
      </c>
    </row>
    <row r="6287" spans="1:31" ht="14.25" customHeight="1">
      <c r="A6287" s="1">
        <v>6286</v>
      </c>
      <c r="B6287" s="1" t="s">
        <v>54</v>
      </c>
      <c r="C6287" s="1" t="s">
        <v>6263</v>
      </c>
      <c r="D6287" s="1" t="s">
        <v>4175</v>
      </c>
      <c r="E6287" s="1" t="s">
        <v>102</v>
      </c>
      <c r="F6287" s="1" t="s">
        <v>33971</v>
      </c>
      <c r="G6287" s="14">
        <v>9199999644</v>
      </c>
      <c r="H6287" s="1" t="s">
        <v>20</v>
      </c>
      <c r="I6287" s="1" t="s">
        <v>9</v>
      </c>
      <c r="J6287" s="1" t="s">
        <v>47296</v>
      </c>
      <c r="K6287" s="3" t="s">
        <v>17</v>
      </c>
      <c r="L6287" s="1" t="s">
        <v>34</v>
      </c>
      <c r="M6287" s="4" t="s">
        <v>42</v>
      </c>
      <c r="N6287" s="3" t="s">
        <v>47325</v>
      </c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1"/>
      <c r="AA6287" s="1" t="s">
        <v>16</v>
      </c>
      <c r="AB6287" s="3" t="s">
        <v>12</v>
      </c>
      <c r="AC6287" s="23" t="s">
        <v>37802</v>
      </c>
      <c r="AD6287" s="23" t="s">
        <v>43955</v>
      </c>
      <c r="AE6287" t="s">
        <v>35399</v>
      </c>
    </row>
    <row r="6288" spans="1:31" ht="14.25" customHeight="1">
      <c r="A6288" s="1">
        <v>6287</v>
      </c>
      <c r="B6288" s="9" t="s">
        <v>6</v>
      </c>
      <c r="C6288" s="1" t="s">
        <v>6320</v>
      </c>
      <c r="D6288" s="1" t="s">
        <v>6321</v>
      </c>
      <c r="E6288" s="1" t="s">
        <v>90</v>
      </c>
      <c r="F6288" s="1" t="s">
        <v>23922</v>
      </c>
      <c r="G6288" s="14">
        <v>9199091966</v>
      </c>
      <c r="H6288" s="1" t="s">
        <v>8</v>
      </c>
      <c r="I6288" s="1" t="s">
        <v>41</v>
      </c>
      <c r="J6288" s="1" t="s">
        <v>47296</v>
      </c>
      <c r="K6288" s="3" t="s">
        <v>17</v>
      </c>
      <c r="L6288" s="1" t="s">
        <v>34</v>
      </c>
      <c r="M6288" s="4" t="s">
        <v>42</v>
      </c>
      <c r="N6288" s="3" t="s">
        <v>47325</v>
      </c>
      <c r="O6288" s="3" t="s">
        <v>27</v>
      </c>
      <c r="P6288" s="3" t="s">
        <v>10</v>
      </c>
      <c r="Q6288" s="3"/>
      <c r="R6288" s="3"/>
      <c r="S6288" s="3"/>
      <c r="T6288" s="3"/>
      <c r="U6288" s="3"/>
      <c r="V6288" s="3"/>
      <c r="W6288" s="3"/>
      <c r="X6288" s="3"/>
      <c r="Y6288" s="3"/>
      <c r="Z6288" s="1"/>
      <c r="AA6288" s="1" t="s">
        <v>16</v>
      </c>
      <c r="AB6288" s="3" t="s">
        <v>12</v>
      </c>
      <c r="AC6288" s="23" t="s">
        <v>37802</v>
      </c>
      <c r="AD6288" s="23" t="s">
        <v>38465</v>
      </c>
      <c r="AE6288" t="s">
        <v>35399</v>
      </c>
    </row>
    <row r="6289" spans="1:31" ht="14.25" customHeight="1">
      <c r="A6289" s="1">
        <v>6288</v>
      </c>
      <c r="B6289" s="9" t="s">
        <v>6</v>
      </c>
      <c r="C6289" s="1" t="s">
        <v>6699</v>
      </c>
      <c r="D6289" s="1" t="s">
        <v>494</v>
      </c>
      <c r="E6289" s="1" t="s">
        <v>40</v>
      </c>
      <c r="F6289" s="1" t="s">
        <v>24119</v>
      </c>
      <c r="G6289" s="14">
        <v>914444619</v>
      </c>
      <c r="H6289" s="1" t="s">
        <v>15</v>
      </c>
      <c r="I6289" s="1" t="s">
        <v>41</v>
      </c>
      <c r="J6289" s="1" t="s">
        <v>47296</v>
      </c>
      <c r="K6289" s="3" t="s">
        <v>17</v>
      </c>
      <c r="L6289" s="1" t="s">
        <v>34</v>
      </c>
      <c r="M6289" s="4" t="s">
        <v>42</v>
      </c>
      <c r="N6289" s="3" t="s">
        <v>47325</v>
      </c>
      <c r="O6289" s="3" t="s">
        <v>47349</v>
      </c>
      <c r="P6289" s="3" t="s">
        <v>10</v>
      </c>
      <c r="Q6289" s="3" t="s">
        <v>171</v>
      </c>
      <c r="R6289" s="3" t="s">
        <v>47296</v>
      </c>
      <c r="S6289" s="3"/>
      <c r="T6289" s="3"/>
      <c r="U6289" s="3"/>
      <c r="V6289" s="3"/>
      <c r="W6289" s="3"/>
      <c r="X6289" s="3"/>
      <c r="Y6289" s="3"/>
      <c r="Z6289" s="1"/>
      <c r="AA6289" s="1" t="s">
        <v>16</v>
      </c>
      <c r="AB6289" s="3" t="s">
        <v>12</v>
      </c>
      <c r="AC6289" s="23" t="s">
        <v>37802</v>
      </c>
      <c r="AD6289" s="23" t="s">
        <v>43956</v>
      </c>
      <c r="AE6289" t="s">
        <v>35399</v>
      </c>
    </row>
    <row r="6290" spans="1:31" ht="14.25" customHeight="1">
      <c r="A6290" s="1">
        <v>6289</v>
      </c>
      <c r="B6290" s="9" t="s">
        <v>6</v>
      </c>
      <c r="C6290" s="1" t="s">
        <v>8130</v>
      </c>
      <c r="D6290" s="1" t="s">
        <v>1681</v>
      </c>
      <c r="E6290" s="1" t="s">
        <v>93</v>
      </c>
      <c r="F6290" s="1" t="s">
        <v>34159</v>
      </c>
      <c r="G6290" s="14">
        <v>9169609411</v>
      </c>
      <c r="H6290" s="1" t="s">
        <v>46</v>
      </c>
      <c r="I6290" s="1" t="s">
        <v>41</v>
      </c>
      <c r="J6290" s="1" t="s">
        <v>47296</v>
      </c>
      <c r="K6290" s="3" t="s">
        <v>17</v>
      </c>
      <c r="L6290" s="1" t="s">
        <v>34</v>
      </c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1"/>
      <c r="AA6290" s="1" t="s">
        <v>11</v>
      </c>
      <c r="AB6290" s="3" t="s">
        <v>538</v>
      </c>
      <c r="AC6290" s="23" t="s">
        <v>37802</v>
      </c>
      <c r="AD6290" s="23" t="s">
        <v>42788</v>
      </c>
      <c r="AE6290" t="s">
        <v>35409</v>
      </c>
    </row>
    <row r="6291" spans="1:31" ht="14.25" customHeight="1">
      <c r="A6291" s="1">
        <v>6290</v>
      </c>
      <c r="B6291" s="9" t="s">
        <v>6</v>
      </c>
      <c r="C6291" s="1" t="s">
        <v>10824</v>
      </c>
      <c r="D6291" s="1" t="s">
        <v>773</v>
      </c>
      <c r="E6291" s="1" t="s">
        <v>8323</v>
      </c>
      <c r="F6291" s="1" t="s">
        <v>26126</v>
      </c>
      <c r="G6291" s="14">
        <v>919909999649</v>
      </c>
      <c r="H6291" s="1" t="s">
        <v>8</v>
      </c>
      <c r="I6291" s="1" t="s">
        <v>41</v>
      </c>
      <c r="J6291" s="1" t="s">
        <v>47296</v>
      </c>
      <c r="K6291" s="3" t="s">
        <v>213</v>
      </c>
      <c r="L6291" s="1" t="s">
        <v>34</v>
      </c>
      <c r="M6291" s="4" t="s">
        <v>17</v>
      </c>
      <c r="N6291" s="3" t="s">
        <v>47325</v>
      </c>
      <c r="O6291" s="4" t="s">
        <v>47347</v>
      </c>
      <c r="P6291" s="3" t="s">
        <v>10</v>
      </c>
      <c r="Q6291" s="3"/>
      <c r="R6291" s="3"/>
      <c r="S6291" s="3"/>
      <c r="T6291" s="3"/>
      <c r="U6291" s="3"/>
      <c r="V6291" s="3"/>
      <c r="W6291" s="3"/>
      <c r="X6291" s="3"/>
      <c r="Y6291" s="3"/>
      <c r="Z6291" s="1"/>
      <c r="AA6291" s="1" t="s">
        <v>16</v>
      </c>
      <c r="AB6291" s="3" t="s">
        <v>12</v>
      </c>
      <c r="AC6291" s="23" t="s">
        <v>37802</v>
      </c>
      <c r="AD6291" s="23" t="s">
        <v>43957</v>
      </c>
      <c r="AE6291" t="s">
        <v>35410</v>
      </c>
    </row>
    <row r="6292" spans="1:31" ht="14.25" customHeight="1">
      <c r="A6292" s="1">
        <v>6291</v>
      </c>
      <c r="B6292" s="9" t="s">
        <v>6</v>
      </c>
      <c r="C6292" s="1" t="s">
        <v>11961</v>
      </c>
      <c r="D6292" s="1" t="s">
        <v>1305</v>
      </c>
      <c r="E6292" s="1" t="s">
        <v>11962</v>
      </c>
      <c r="F6292" s="1" t="s">
        <v>26692</v>
      </c>
      <c r="G6292" s="14">
        <v>91910644649</v>
      </c>
      <c r="H6292" s="1" t="s">
        <v>8</v>
      </c>
      <c r="I6292" s="1" t="s">
        <v>41</v>
      </c>
      <c r="J6292" s="1" t="s">
        <v>47296</v>
      </c>
      <c r="K6292" s="3" t="s">
        <v>17</v>
      </c>
      <c r="L6292" s="1" t="s">
        <v>34</v>
      </c>
      <c r="M6292" s="4" t="s">
        <v>42</v>
      </c>
      <c r="N6292" s="3" t="s">
        <v>47325</v>
      </c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1"/>
      <c r="AA6292" s="1" t="s">
        <v>16</v>
      </c>
      <c r="AB6292" s="3" t="s">
        <v>12</v>
      </c>
      <c r="AC6292" s="23" t="s">
        <v>37803</v>
      </c>
      <c r="AD6292" s="23" t="s">
        <v>43958</v>
      </c>
      <c r="AE6292" t="s">
        <v>35399</v>
      </c>
    </row>
    <row r="6293" spans="1:31" ht="14.25" customHeight="1">
      <c r="A6293" s="1">
        <v>6292</v>
      </c>
      <c r="B6293" s="9" t="s">
        <v>6</v>
      </c>
      <c r="C6293" s="1" t="s">
        <v>12069</v>
      </c>
      <c r="D6293" s="1" t="s">
        <v>350</v>
      </c>
      <c r="E6293" s="1" t="s">
        <v>12070</v>
      </c>
      <c r="F6293" s="1" t="s">
        <v>12071</v>
      </c>
      <c r="G6293" s="14">
        <v>91964666991</v>
      </c>
      <c r="H6293" s="1" t="s">
        <v>20</v>
      </c>
      <c r="I6293" s="1" t="s">
        <v>62</v>
      </c>
      <c r="J6293" s="1" t="s">
        <v>47296</v>
      </c>
      <c r="K6293" s="3" t="s">
        <v>63</v>
      </c>
      <c r="L6293" s="1" t="s">
        <v>34</v>
      </c>
      <c r="M6293" s="3" t="s">
        <v>213</v>
      </c>
      <c r="N6293" s="3" t="s">
        <v>47325</v>
      </c>
      <c r="O6293" s="3" t="s">
        <v>17</v>
      </c>
      <c r="P6293" s="3" t="s">
        <v>10</v>
      </c>
      <c r="Q6293" s="3" t="s">
        <v>42</v>
      </c>
      <c r="R6293" s="3" t="s">
        <v>47296</v>
      </c>
      <c r="S6293" s="3" t="s">
        <v>27</v>
      </c>
      <c r="T6293" s="3" t="s">
        <v>47296</v>
      </c>
      <c r="U6293" s="3" t="s">
        <v>117</v>
      </c>
      <c r="V6293" s="3" t="s">
        <v>47296</v>
      </c>
      <c r="W6293" s="3" t="s">
        <v>178</v>
      </c>
      <c r="X6293" s="3" t="s">
        <v>47296</v>
      </c>
      <c r="Y6293" s="3" t="s">
        <v>171</v>
      </c>
      <c r="Z6293" s="1" t="s">
        <v>47296</v>
      </c>
      <c r="AA6293" s="1" t="s">
        <v>16</v>
      </c>
      <c r="AB6293" s="3" t="s">
        <v>12</v>
      </c>
      <c r="AC6293" s="23" t="s">
        <v>37803</v>
      </c>
      <c r="AD6293" s="23" t="s">
        <v>39951</v>
      </c>
      <c r="AE6293" t="s">
        <v>35394</v>
      </c>
    </row>
    <row r="6294" spans="1:31" ht="14.25" customHeight="1">
      <c r="A6294" s="1">
        <v>6293</v>
      </c>
      <c r="B6294" s="9" t="s">
        <v>6</v>
      </c>
      <c r="C6294" s="1" t="s">
        <v>13211</v>
      </c>
      <c r="D6294" s="1" t="s">
        <v>13212</v>
      </c>
      <c r="E6294" s="1" t="s">
        <v>8323</v>
      </c>
      <c r="F6294" s="1" t="s">
        <v>27447</v>
      </c>
      <c r="G6294" s="14">
        <v>919409641464</v>
      </c>
      <c r="H6294" s="1" t="s">
        <v>8</v>
      </c>
      <c r="I6294" s="1" t="s">
        <v>41</v>
      </c>
      <c r="J6294" s="1" t="s">
        <v>47296</v>
      </c>
      <c r="K6294" s="3" t="s">
        <v>17</v>
      </c>
      <c r="L6294" s="1" t="s">
        <v>34</v>
      </c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1"/>
      <c r="AA6294" s="1" t="s">
        <v>16</v>
      </c>
      <c r="AB6294" s="3" t="s">
        <v>12</v>
      </c>
      <c r="AC6294" s="23" t="s">
        <v>37803</v>
      </c>
      <c r="AD6294" s="23" t="s">
        <v>43959</v>
      </c>
      <c r="AE6294" t="s">
        <v>35409</v>
      </c>
    </row>
    <row r="6295" spans="1:31" ht="14.25" customHeight="1">
      <c r="A6295" s="1">
        <v>6294</v>
      </c>
      <c r="B6295" s="9" t="s">
        <v>6</v>
      </c>
      <c r="C6295" s="1" t="s">
        <v>13521</v>
      </c>
      <c r="D6295" s="1" t="s">
        <v>3301</v>
      </c>
      <c r="E6295" s="1" t="s">
        <v>774</v>
      </c>
      <c r="F6295" s="1" t="s">
        <v>27593</v>
      </c>
      <c r="G6295" s="14">
        <v>919446494004</v>
      </c>
      <c r="H6295" s="1" t="s">
        <v>8</v>
      </c>
      <c r="I6295" s="1" t="s">
        <v>9</v>
      </c>
      <c r="J6295" s="1" t="s">
        <v>47296</v>
      </c>
      <c r="K6295" s="3" t="s">
        <v>17</v>
      </c>
      <c r="L6295" s="1" t="s">
        <v>34</v>
      </c>
      <c r="M6295" s="4" t="s">
        <v>42</v>
      </c>
      <c r="N6295" s="3" t="s">
        <v>47325</v>
      </c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1"/>
      <c r="AA6295" s="1" t="s">
        <v>16</v>
      </c>
      <c r="AB6295" s="3" t="s">
        <v>12</v>
      </c>
      <c r="AC6295" s="23" t="s">
        <v>37805</v>
      </c>
      <c r="AD6295" s="23" t="s">
        <v>43960</v>
      </c>
      <c r="AE6295" t="s">
        <v>35410</v>
      </c>
    </row>
    <row r="6296" spans="1:31" ht="14.25" customHeight="1">
      <c r="A6296" s="1">
        <v>6295</v>
      </c>
      <c r="B6296" s="9" t="s">
        <v>6</v>
      </c>
      <c r="C6296" s="1" t="s">
        <v>13783</v>
      </c>
      <c r="D6296" s="1" t="s">
        <v>2169</v>
      </c>
      <c r="E6296" s="1" t="s">
        <v>139</v>
      </c>
      <c r="F6296" s="1" t="s">
        <v>32649</v>
      </c>
      <c r="G6296" s="14">
        <v>91414114904</v>
      </c>
      <c r="H6296" s="1" t="s">
        <v>132</v>
      </c>
      <c r="I6296" s="1" t="s">
        <v>41</v>
      </c>
      <c r="J6296" s="1" t="s">
        <v>47296</v>
      </c>
      <c r="K6296" s="3" t="s">
        <v>63</v>
      </c>
      <c r="L6296" s="1" t="s">
        <v>34</v>
      </c>
      <c r="M6296" s="3" t="s">
        <v>213</v>
      </c>
      <c r="N6296" s="3" t="s">
        <v>47325</v>
      </c>
      <c r="O6296" s="3" t="s">
        <v>17</v>
      </c>
      <c r="P6296" s="3" t="s">
        <v>10</v>
      </c>
      <c r="Q6296" s="3" t="s">
        <v>42</v>
      </c>
      <c r="R6296" s="3" t="s">
        <v>47296</v>
      </c>
      <c r="S6296" s="3"/>
      <c r="T6296" s="3"/>
      <c r="U6296" s="3"/>
      <c r="V6296" s="3"/>
      <c r="W6296" s="3"/>
      <c r="X6296" s="3"/>
      <c r="Y6296" s="3"/>
      <c r="Z6296" s="1"/>
      <c r="AA6296" s="1" t="s">
        <v>16</v>
      </c>
      <c r="AB6296" s="3" t="s">
        <v>538</v>
      </c>
      <c r="AC6296" s="23" t="s">
        <v>37807</v>
      </c>
      <c r="AD6296" s="23" t="s">
        <v>38657</v>
      </c>
      <c r="AE6296" t="s">
        <v>35394</v>
      </c>
    </row>
    <row r="6297" spans="1:31" ht="14.25" customHeight="1">
      <c r="A6297" s="1">
        <v>6296</v>
      </c>
      <c r="B6297" s="9" t="s">
        <v>6</v>
      </c>
      <c r="C6297" s="1" t="s">
        <v>9198</v>
      </c>
      <c r="D6297" s="1" t="s">
        <v>9199</v>
      </c>
      <c r="E6297" s="1" t="s">
        <v>324</v>
      </c>
      <c r="F6297" s="1" t="s">
        <v>25323</v>
      </c>
      <c r="G6297" s="14">
        <v>919041114044</v>
      </c>
      <c r="H6297" s="1" t="s">
        <v>20</v>
      </c>
      <c r="I6297" s="1" t="s">
        <v>62</v>
      </c>
      <c r="J6297" s="1" t="s">
        <v>47295</v>
      </c>
      <c r="K6297" s="3" t="s">
        <v>63</v>
      </c>
      <c r="L6297" s="1" t="s">
        <v>34</v>
      </c>
      <c r="M6297" s="3" t="s">
        <v>213</v>
      </c>
      <c r="N6297" s="3" t="s">
        <v>47325</v>
      </c>
      <c r="O6297" s="3" t="s">
        <v>17</v>
      </c>
      <c r="P6297" s="3" t="s">
        <v>24</v>
      </c>
      <c r="Q6297" s="3" t="s">
        <v>42</v>
      </c>
      <c r="R6297" s="3" t="s">
        <v>47295</v>
      </c>
      <c r="S6297" s="3" t="s">
        <v>27</v>
      </c>
      <c r="T6297" s="3" t="s">
        <v>47295</v>
      </c>
      <c r="U6297" s="3" t="s">
        <v>117</v>
      </c>
      <c r="V6297" s="3" t="s">
        <v>47295</v>
      </c>
      <c r="W6297" s="3" t="s">
        <v>178</v>
      </c>
      <c r="X6297" s="3" t="s">
        <v>47295</v>
      </c>
      <c r="Y6297" s="3" t="s">
        <v>171</v>
      </c>
      <c r="Z6297" s="1" t="s">
        <v>47295</v>
      </c>
      <c r="AA6297" s="1" t="s">
        <v>16</v>
      </c>
      <c r="AB6297" s="3" t="s">
        <v>12</v>
      </c>
      <c r="AC6297" s="23" t="s">
        <v>37802</v>
      </c>
      <c r="AD6297" s="23" t="s">
        <v>43961</v>
      </c>
    </row>
    <row r="6298" spans="1:31" ht="14.25" customHeight="1">
      <c r="A6298" s="1">
        <v>6297</v>
      </c>
      <c r="B6298" s="1" t="s">
        <v>10396</v>
      </c>
      <c r="C6298" s="1" t="s">
        <v>11768</v>
      </c>
      <c r="D6298" s="1" t="s">
        <v>3576</v>
      </c>
      <c r="E6298" s="1" t="s">
        <v>139</v>
      </c>
      <c r="F6298" s="1" t="s">
        <v>32372</v>
      </c>
      <c r="G6298" s="14">
        <v>91016694046</v>
      </c>
      <c r="H6298" s="1" t="s">
        <v>20</v>
      </c>
      <c r="I6298" s="1" t="s">
        <v>9</v>
      </c>
      <c r="J6298" s="1" t="s">
        <v>47293</v>
      </c>
      <c r="K6298" s="3" t="s">
        <v>42</v>
      </c>
      <c r="L6298" s="1" t="s">
        <v>34</v>
      </c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1"/>
      <c r="AA6298" s="1" t="s">
        <v>16</v>
      </c>
      <c r="AB6298" s="3" t="s">
        <v>12</v>
      </c>
      <c r="AC6298" s="23" t="s">
        <v>37803</v>
      </c>
      <c r="AD6298" s="23" t="s">
        <v>43962</v>
      </c>
      <c r="AE6298" t="s">
        <v>35399</v>
      </c>
    </row>
    <row r="6299" spans="1:31" ht="14.25" customHeight="1">
      <c r="A6299" s="1">
        <v>6298</v>
      </c>
      <c r="B6299" s="9" t="s">
        <v>6</v>
      </c>
      <c r="C6299" s="1" t="s">
        <v>11828</v>
      </c>
      <c r="D6299" s="1" t="s">
        <v>7062</v>
      </c>
      <c r="E6299" s="1" t="s">
        <v>11829</v>
      </c>
      <c r="F6299" s="1" t="s">
        <v>11830</v>
      </c>
      <c r="G6299" s="14">
        <v>91916666614</v>
      </c>
      <c r="H6299" s="1" t="s">
        <v>20</v>
      </c>
      <c r="I6299" s="1" t="s">
        <v>41</v>
      </c>
      <c r="J6299" s="1" t="s">
        <v>47294</v>
      </c>
      <c r="K6299" s="3" t="s">
        <v>63</v>
      </c>
      <c r="L6299" s="1" t="s">
        <v>34</v>
      </c>
      <c r="M6299" s="3" t="s">
        <v>213</v>
      </c>
      <c r="N6299" s="3" t="s">
        <v>47325</v>
      </c>
      <c r="O6299" s="3" t="s">
        <v>17</v>
      </c>
      <c r="P6299" s="3" t="s">
        <v>70</v>
      </c>
      <c r="Q6299" s="3" t="s">
        <v>42</v>
      </c>
      <c r="R6299" s="3" t="s">
        <v>10</v>
      </c>
      <c r="S6299" s="3" t="s">
        <v>27</v>
      </c>
      <c r="T6299" s="3" t="s">
        <v>47294</v>
      </c>
      <c r="U6299" s="3" t="s">
        <v>117</v>
      </c>
      <c r="V6299" s="3" t="s">
        <v>47294</v>
      </c>
      <c r="W6299" s="3" t="s">
        <v>178</v>
      </c>
      <c r="X6299" s="3" t="s">
        <v>47294</v>
      </c>
      <c r="Y6299" s="3" t="s">
        <v>171</v>
      </c>
      <c r="Z6299" s="1" t="s">
        <v>47294</v>
      </c>
      <c r="AA6299" s="1" t="s">
        <v>16</v>
      </c>
      <c r="AB6299" s="3" t="s">
        <v>12</v>
      </c>
      <c r="AC6299" s="23" t="s">
        <v>37803</v>
      </c>
      <c r="AD6299" s="23" t="s">
        <v>43963</v>
      </c>
      <c r="AE6299" t="s">
        <v>35409</v>
      </c>
    </row>
    <row r="6300" spans="1:31" ht="14.25" customHeight="1">
      <c r="A6300" s="1">
        <v>6299</v>
      </c>
      <c r="B6300" s="9" t="s">
        <v>6</v>
      </c>
      <c r="C6300" s="1" t="s">
        <v>13081</v>
      </c>
      <c r="D6300" s="1" t="s">
        <v>13082</v>
      </c>
      <c r="E6300" s="1" t="s">
        <v>351</v>
      </c>
      <c r="F6300" s="1" t="s">
        <v>27381</v>
      </c>
      <c r="G6300" s="14">
        <v>91049146169</v>
      </c>
      <c r="H6300" s="1" t="s">
        <v>132</v>
      </c>
      <c r="I6300" s="1" t="s">
        <v>62</v>
      </c>
      <c r="J6300" s="1" t="s">
        <v>47293</v>
      </c>
      <c r="K6300" s="3" t="s">
        <v>17</v>
      </c>
      <c r="L6300" s="1" t="s">
        <v>34</v>
      </c>
      <c r="M6300" s="4" t="s">
        <v>42</v>
      </c>
      <c r="N6300" s="3" t="s">
        <v>47325</v>
      </c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1"/>
      <c r="AA6300" s="1" t="s">
        <v>16</v>
      </c>
      <c r="AB6300" s="3" t="s">
        <v>12</v>
      </c>
      <c r="AC6300" s="23" t="s">
        <v>37803</v>
      </c>
      <c r="AD6300" s="23" t="s">
        <v>43964</v>
      </c>
      <c r="AE6300" t="s">
        <v>35409</v>
      </c>
    </row>
    <row r="6301" spans="1:31" ht="14.25" customHeight="1">
      <c r="A6301" s="1">
        <v>6300</v>
      </c>
      <c r="B6301" s="9" t="s">
        <v>6</v>
      </c>
      <c r="C6301" s="1" t="s">
        <v>13513</v>
      </c>
      <c r="D6301" s="1" t="s">
        <v>699</v>
      </c>
      <c r="E6301" s="1" t="s">
        <v>12032</v>
      </c>
      <c r="F6301" s="1" t="s">
        <v>32612</v>
      </c>
      <c r="G6301" s="14">
        <v>9144060049</v>
      </c>
      <c r="H6301" s="1" t="s">
        <v>37</v>
      </c>
      <c r="I6301" s="1" t="s">
        <v>9</v>
      </c>
      <c r="J6301" s="1" t="s">
        <v>47293</v>
      </c>
      <c r="K6301" s="3" t="s">
        <v>17</v>
      </c>
      <c r="L6301" s="1" t="s">
        <v>34</v>
      </c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1"/>
      <c r="AA6301" s="1" t="s">
        <v>11</v>
      </c>
      <c r="AB6301" s="3" t="s">
        <v>538</v>
      </c>
      <c r="AC6301" s="23" t="s">
        <v>37805</v>
      </c>
      <c r="AD6301" s="23" t="s">
        <v>43965</v>
      </c>
      <c r="AE6301" t="s">
        <v>35409</v>
      </c>
    </row>
    <row r="6302" spans="1:31" ht="14.25" customHeight="1">
      <c r="A6302" s="1">
        <v>6301</v>
      </c>
      <c r="B6302" s="9" t="s">
        <v>6</v>
      </c>
      <c r="C6302" s="1" t="s">
        <v>5459</v>
      </c>
      <c r="D6302" s="1" t="s">
        <v>5041</v>
      </c>
      <c r="E6302" s="1" t="s">
        <v>5460</v>
      </c>
      <c r="F6302" s="1" t="s">
        <v>23511</v>
      </c>
      <c r="G6302" s="14">
        <v>919994614669</v>
      </c>
      <c r="H6302" s="1" t="s">
        <v>8</v>
      </c>
      <c r="I6302" s="1" t="s">
        <v>9</v>
      </c>
      <c r="J6302" s="1" t="s">
        <v>47294</v>
      </c>
      <c r="K6302" s="3" t="s">
        <v>42</v>
      </c>
      <c r="L6302" s="1" t="s">
        <v>34</v>
      </c>
      <c r="M6302" s="3" t="s">
        <v>27</v>
      </c>
      <c r="N6302" s="3" t="s">
        <v>47325</v>
      </c>
      <c r="O6302" s="3" t="s">
        <v>117</v>
      </c>
      <c r="P6302" s="3" t="s">
        <v>70</v>
      </c>
      <c r="Q6302" s="3" t="s">
        <v>178</v>
      </c>
      <c r="R6302" s="3" t="s">
        <v>47294</v>
      </c>
      <c r="S6302" s="3" t="s">
        <v>171</v>
      </c>
      <c r="T6302" s="3" t="s">
        <v>47294</v>
      </c>
      <c r="U6302" s="3"/>
      <c r="V6302" s="3"/>
      <c r="W6302" s="3"/>
      <c r="X6302" s="3"/>
      <c r="Y6302" s="3"/>
      <c r="Z6302" s="1"/>
      <c r="AA6302" s="1" t="s">
        <v>16</v>
      </c>
      <c r="AB6302" s="3" t="s">
        <v>12</v>
      </c>
      <c r="AC6302" s="23" t="s">
        <v>37801</v>
      </c>
      <c r="AD6302" s="23" t="s">
        <v>43966</v>
      </c>
      <c r="AE6302" t="s">
        <v>35399</v>
      </c>
    </row>
    <row r="6303" spans="1:31" ht="14.25" customHeight="1">
      <c r="A6303" s="1">
        <v>6302</v>
      </c>
      <c r="B6303" s="9" t="s">
        <v>6</v>
      </c>
      <c r="C6303" s="1" t="s">
        <v>5787</v>
      </c>
      <c r="D6303" s="1" t="s">
        <v>1279</v>
      </c>
      <c r="E6303" s="1" t="s">
        <v>5788</v>
      </c>
      <c r="F6303" s="1" t="s">
        <v>33937</v>
      </c>
      <c r="G6303" s="14">
        <v>91990444104</v>
      </c>
      <c r="H6303" s="1" t="s">
        <v>8</v>
      </c>
      <c r="I6303" s="1" t="s">
        <v>9</v>
      </c>
      <c r="J6303" s="1" t="s">
        <v>47294</v>
      </c>
      <c r="K6303" s="3" t="s">
        <v>42</v>
      </c>
      <c r="L6303" s="1" t="s">
        <v>34</v>
      </c>
      <c r="M6303" s="3" t="s">
        <v>27</v>
      </c>
      <c r="N6303" s="3" t="s">
        <v>47325</v>
      </c>
      <c r="O6303" s="3" t="s">
        <v>117</v>
      </c>
      <c r="P6303" s="3" t="s">
        <v>70</v>
      </c>
      <c r="Q6303" s="3" t="s">
        <v>178</v>
      </c>
      <c r="R6303" s="3" t="s">
        <v>47294</v>
      </c>
      <c r="S6303" s="3" t="s">
        <v>171</v>
      </c>
      <c r="T6303" s="3" t="s">
        <v>47294</v>
      </c>
      <c r="U6303" s="3"/>
      <c r="V6303" s="3"/>
      <c r="W6303" s="3"/>
      <c r="X6303" s="3"/>
      <c r="Y6303" s="3"/>
      <c r="Z6303" s="1"/>
      <c r="AA6303" s="1" t="s">
        <v>11</v>
      </c>
      <c r="AB6303" s="3" t="s">
        <v>538</v>
      </c>
      <c r="AC6303" s="23" t="s">
        <v>37802</v>
      </c>
      <c r="AD6303" s="23" t="s">
        <v>43967</v>
      </c>
      <c r="AE6303" t="s">
        <v>35394</v>
      </c>
    </row>
    <row r="6304" spans="1:31" ht="14.25" customHeight="1">
      <c r="A6304" s="1">
        <v>6303</v>
      </c>
      <c r="B6304" s="9" t="s">
        <v>6</v>
      </c>
      <c r="C6304" s="1" t="s">
        <v>9987</v>
      </c>
      <c r="D6304" s="1" t="s">
        <v>9988</v>
      </c>
      <c r="E6304" s="1" t="s">
        <v>40</v>
      </c>
      <c r="F6304" s="1" t="s">
        <v>25710</v>
      </c>
      <c r="G6304" s="14">
        <v>91960119111</v>
      </c>
      <c r="H6304" s="1" t="s">
        <v>15</v>
      </c>
      <c r="I6304" s="1" t="s">
        <v>41</v>
      </c>
      <c r="J6304" s="1" t="s">
        <v>47294</v>
      </c>
      <c r="K6304" s="3" t="s">
        <v>17</v>
      </c>
      <c r="L6304" s="1" t="s">
        <v>34</v>
      </c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1"/>
      <c r="AA6304" s="1" t="s">
        <v>11</v>
      </c>
      <c r="AB6304" s="3" t="s">
        <v>538</v>
      </c>
      <c r="AC6304" s="23" t="s">
        <v>37802</v>
      </c>
      <c r="AD6304" s="23" t="s">
        <v>43968</v>
      </c>
      <c r="AE6304" t="s">
        <v>35409</v>
      </c>
    </row>
    <row r="6305" spans="1:31" ht="14.25" customHeight="1">
      <c r="A6305" s="1">
        <v>6304</v>
      </c>
      <c r="B6305" s="1" t="s">
        <v>10396</v>
      </c>
      <c r="C6305" s="22" t="s">
        <v>37778</v>
      </c>
      <c r="D6305" s="1" t="s">
        <v>18477</v>
      </c>
      <c r="E6305" s="1" t="s">
        <v>746</v>
      </c>
      <c r="F6305" s="1" t="s">
        <v>34375</v>
      </c>
      <c r="G6305" s="14">
        <v>91949919044</v>
      </c>
      <c r="H6305" s="1" t="s">
        <v>20</v>
      </c>
      <c r="I6305" s="1" t="s">
        <v>9</v>
      </c>
      <c r="J6305" s="1" t="s">
        <v>47294</v>
      </c>
      <c r="K6305" s="3" t="s">
        <v>17</v>
      </c>
      <c r="L6305" s="1" t="s">
        <v>34</v>
      </c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1"/>
      <c r="AA6305" s="1" t="s">
        <v>16</v>
      </c>
      <c r="AB6305" s="3" t="s">
        <v>12</v>
      </c>
      <c r="AC6305" s="23" t="s">
        <v>37802</v>
      </c>
      <c r="AD6305" s="23" t="s">
        <v>43969</v>
      </c>
      <c r="AE6305" t="s">
        <v>35409</v>
      </c>
    </row>
    <row r="6306" spans="1:31" ht="14.25" customHeight="1">
      <c r="A6306" s="1">
        <v>6305</v>
      </c>
      <c r="B6306" s="9" t="s">
        <v>6</v>
      </c>
      <c r="C6306" s="1" t="s">
        <v>215</v>
      </c>
      <c r="D6306" s="1" t="s">
        <v>216</v>
      </c>
      <c r="E6306" s="1" t="s">
        <v>217</v>
      </c>
      <c r="F6306" s="1" t="s">
        <v>31108</v>
      </c>
      <c r="G6306" s="14">
        <v>914690944960</v>
      </c>
      <c r="H6306" s="1" t="s">
        <v>8</v>
      </c>
      <c r="I6306" s="1" t="s">
        <v>41</v>
      </c>
      <c r="J6306" s="1" t="s">
        <v>47296</v>
      </c>
      <c r="K6306" s="3" t="s">
        <v>17</v>
      </c>
      <c r="L6306" s="1" t="s">
        <v>34</v>
      </c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1"/>
      <c r="AA6306" s="1" t="s">
        <v>16</v>
      </c>
      <c r="AB6306" s="3" t="s">
        <v>12</v>
      </c>
      <c r="AC6306" s="23" t="s">
        <v>37801</v>
      </c>
      <c r="AD6306" s="23" t="s">
        <v>43970</v>
      </c>
      <c r="AE6306" t="s">
        <v>35410</v>
      </c>
    </row>
    <row r="6307" spans="1:31" ht="14.25" customHeight="1">
      <c r="A6307" s="1">
        <v>6306</v>
      </c>
      <c r="B6307" s="1" t="s">
        <v>54</v>
      </c>
      <c r="C6307" s="1" t="s">
        <v>266</v>
      </c>
      <c r="D6307" s="1" t="s">
        <v>8924</v>
      </c>
      <c r="E6307" s="1" t="s">
        <v>2843</v>
      </c>
      <c r="F6307" s="1" t="s">
        <v>21081</v>
      </c>
      <c r="G6307" s="14">
        <v>91946966494</v>
      </c>
      <c r="H6307" s="1" t="s">
        <v>15</v>
      </c>
      <c r="I6307" s="1" t="s">
        <v>9</v>
      </c>
      <c r="J6307" s="1" t="s">
        <v>47296</v>
      </c>
      <c r="K6307" s="3" t="s">
        <v>17</v>
      </c>
      <c r="L6307" s="1" t="s">
        <v>34</v>
      </c>
      <c r="M6307" s="4" t="s">
        <v>42</v>
      </c>
      <c r="N6307" s="3" t="s">
        <v>47325</v>
      </c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1"/>
      <c r="AA6307" s="1" t="s">
        <v>16</v>
      </c>
      <c r="AB6307" s="3" t="s">
        <v>12</v>
      </c>
      <c r="AC6307" s="23" t="s">
        <v>37801</v>
      </c>
      <c r="AD6307" s="23" t="s">
        <v>43971</v>
      </c>
      <c r="AE6307" t="s">
        <v>35409</v>
      </c>
    </row>
    <row r="6308" spans="1:31" ht="14.25" customHeight="1">
      <c r="A6308" s="1">
        <v>6307</v>
      </c>
      <c r="B6308" s="1" t="s">
        <v>54</v>
      </c>
      <c r="C6308" s="1" t="s">
        <v>868</v>
      </c>
      <c r="D6308" s="1" t="s">
        <v>1209</v>
      </c>
      <c r="E6308" s="1" t="s">
        <v>40</v>
      </c>
      <c r="F6308" s="1" t="s">
        <v>21355</v>
      </c>
      <c r="G6308" s="14">
        <v>91909999640</v>
      </c>
      <c r="H6308" s="1" t="s">
        <v>20</v>
      </c>
      <c r="I6308" s="1" t="s">
        <v>41</v>
      </c>
      <c r="J6308" s="1" t="s">
        <v>47296</v>
      </c>
      <c r="K6308" s="3" t="s">
        <v>42</v>
      </c>
      <c r="L6308" s="1" t="s">
        <v>34</v>
      </c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1"/>
      <c r="AA6308" s="1" t="s">
        <v>16</v>
      </c>
      <c r="AB6308" s="3" t="s">
        <v>12</v>
      </c>
      <c r="AC6308" s="23" t="s">
        <v>37801</v>
      </c>
      <c r="AD6308" s="23" t="s">
        <v>43972</v>
      </c>
      <c r="AE6308" t="s">
        <v>35410</v>
      </c>
    </row>
    <row r="6309" spans="1:31" ht="14.25" customHeight="1">
      <c r="A6309" s="1">
        <v>6308</v>
      </c>
      <c r="B6309" s="9" t="s">
        <v>6</v>
      </c>
      <c r="C6309" s="1" t="s">
        <v>974</v>
      </c>
      <c r="D6309" s="1" t="s">
        <v>975</v>
      </c>
      <c r="E6309" s="1" t="s">
        <v>78</v>
      </c>
      <c r="F6309" s="1" t="s">
        <v>21400</v>
      </c>
      <c r="G6309" s="14">
        <v>91964696966</v>
      </c>
      <c r="H6309" s="1" t="s">
        <v>8</v>
      </c>
      <c r="I6309" s="1" t="s">
        <v>41</v>
      </c>
      <c r="J6309" s="1" t="s">
        <v>47296</v>
      </c>
      <c r="K6309" s="3" t="s">
        <v>17</v>
      </c>
      <c r="L6309" s="1" t="s">
        <v>34</v>
      </c>
      <c r="M6309" s="4" t="s">
        <v>42</v>
      </c>
      <c r="N6309" s="3" t="s">
        <v>47325</v>
      </c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1"/>
      <c r="AA6309" s="1" t="s">
        <v>16</v>
      </c>
      <c r="AB6309" s="3" t="s">
        <v>12</v>
      </c>
      <c r="AC6309" s="23" t="s">
        <v>37801</v>
      </c>
      <c r="AD6309" s="23" t="s">
        <v>43973</v>
      </c>
      <c r="AE6309" t="s">
        <v>35410</v>
      </c>
    </row>
    <row r="6310" spans="1:31" ht="14.25" customHeight="1">
      <c r="A6310" s="1">
        <v>6309</v>
      </c>
      <c r="B6310" s="9" t="s">
        <v>6</v>
      </c>
      <c r="C6310" s="1" t="s">
        <v>994</v>
      </c>
      <c r="D6310" s="1" t="s">
        <v>995</v>
      </c>
      <c r="E6310" s="1" t="s">
        <v>40</v>
      </c>
      <c r="F6310" s="1" t="s">
        <v>21411</v>
      </c>
      <c r="G6310" s="14">
        <v>914466104404</v>
      </c>
      <c r="H6310" s="1" t="s">
        <v>20</v>
      </c>
      <c r="I6310" s="1" t="s">
        <v>41</v>
      </c>
      <c r="J6310" s="1" t="s">
        <v>47296</v>
      </c>
      <c r="K6310" s="3" t="s">
        <v>42</v>
      </c>
      <c r="L6310" s="1" t="s">
        <v>34</v>
      </c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1"/>
      <c r="AA6310" s="1" t="s">
        <v>16</v>
      </c>
      <c r="AB6310" s="3" t="s">
        <v>12</v>
      </c>
      <c r="AC6310" s="23" t="s">
        <v>37801</v>
      </c>
      <c r="AD6310" s="23" t="s">
        <v>43974</v>
      </c>
      <c r="AE6310" t="s">
        <v>35409</v>
      </c>
    </row>
    <row r="6311" spans="1:31" ht="14.25" customHeight="1">
      <c r="A6311" s="1">
        <v>6310</v>
      </c>
      <c r="B6311" s="9" t="s">
        <v>6</v>
      </c>
      <c r="C6311" s="1" t="s">
        <v>1702</v>
      </c>
      <c r="D6311" s="1" t="s">
        <v>804</v>
      </c>
      <c r="E6311" s="1" t="s">
        <v>29</v>
      </c>
      <c r="F6311" s="1" t="s">
        <v>31269</v>
      </c>
      <c r="G6311" s="14">
        <v>9194469661</v>
      </c>
      <c r="H6311" s="1" t="s">
        <v>15</v>
      </c>
      <c r="I6311" s="1" t="s">
        <v>41</v>
      </c>
      <c r="J6311" s="1" t="s">
        <v>47296</v>
      </c>
      <c r="K6311" s="3" t="s">
        <v>42</v>
      </c>
      <c r="L6311" s="1" t="s">
        <v>34</v>
      </c>
      <c r="M6311" s="3" t="s">
        <v>27</v>
      </c>
      <c r="N6311" s="3" t="s">
        <v>47325</v>
      </c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1"/>
      <c r="AA6311" s="1" t="s">
        <v>16</v>
      </c>
      <c r="AB6311" s="3" t="s">
        <v>12</v>
      </c>
      <c r="AC6311" s="23" t="s">
        <v>37801</v>
      </c>
      <c r="AD6311" s="23" t="s">
        <v>43975</v>
      </c>
      <c r="AE6311" t="s">
        <v>35409</v>
      </c>
    </row>
    <row r="6312" spans="1:31" ht="14.25" customHeight="1">
      <c r="A6312" s="1">
        <v>6311</v>
      </c>
      <c r="B6312" s="9" t="s">
        <v>6</v>
      </c>
      <c r="C6312" s="1" t="s">
        <v>1808</v>
      </c>
      <c r="D6312" s="1" t="s">
        <v>494</v>
      </c>
      <c r="E6312" s="1" t="s">
        <v>487</v>
      </c>
      <c r="F6312" s="1" t="s">
        <v>31284</v>
      </c>
      <c r="G6312" s="14">
        <v>91440099016</v>
      </c>
      <c r="H6312" s="1" t="s">
        <v>8</v>
      </c>
      <c r="I6312" s="1" t="s">
        <v>41</v>
      </c>
      <c r="J6312" s="1" t="s">
        <v>47296</v>
      </c>
      <c r="K6312" s="3" t="s">
        <v>17</v>
      </c>
      <c r="L6312" s="1" t="s">
        <v>34</v>
      </c>
      <c r="M6312" s="4" t="s">
        <v>42</v>
      </c>
      <c r="N6312" s="3" t="s">
        <v>47325</v>
      </c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1"/>
      <c r="AA6312" s="1" t="s">
        <v>16</v>
      </c>
      <c r="AB6312" s="3" t="s">
        <v>12</v>
      </c>
      <c r="AC6312" s="23" t="s">
        <v>37801</v>
      </c>
      <c r="AD6312" s="23" t="s">
        <v>43976</v>
      </c>
      <c r="AE6312" t="s">
        <v>35410</v>
      </c>
    </row>
    <row r="6313" spans="1:31" ht="14.25" customHeight="1">
      <c r="A6313" s="1">
        <v>6312</v>
      </c>
      <c r="B6313" s="9" t="s">
        <v>6</v>
      </c>
      <c r="C6313" s="1" t="s">
        <v>1887</v>
      </c>
      <c r="D6313" s="1" t="s">
        <v>1888</v>
      </c>
      <c r="E6313" s="1" t="s">
        <v>1889</v>
      </c>
      <c r="F6313" s="1" t="s">
        <v>33560</v>
      </c>
      <c r="G6313" s="14">
        <v>914460610940</v>
      </c>
      <c r="H6313" s="1" t="s">
        <v>15</v>
      </c>
      <c r="I6313" s="1" t="s">
        <v>41</v>
      </c>
      <c r="J6313" s="1" t="s">
        <v>47296</v>
      </c>
      <c r="K6313" s="3" t="s">
        <v>17</v>
      </c>
      <c r="L6313" s="1" t="s">
        <v>34</v>
      </c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1"/>
      <c r="AA6313" s="1" t="s">
        <v>11</v>
      </c>
      <c r="AB6313" s="3" t="s">
        <v>13</v>
      </c>
      <c r="AC6313" s="23" t="s">
        <v>37801</v>
      </c>
      <c r="AD6313" s="23" t="s">
        <v>43977</v>
      </c>
      <c r="AE6313" t="s">
        <v>35394</v>
      </c>
    </row>
    <row r="6314" spans="1:31" ht="14.25" customHeight="1">
      <c r="A6314" s="1">
        <v>6313</v>
      </c>
      <c r="B6314" s="1" t="s">
        <v>54</v>
      </c>
      <c r="C6314" s="1" t="s">
        <v>1922</v>
      </c>
      <c r="D6314" s="1" t="s">
        <v>463</v>
      </c>
      <c r="E6314" s="1" t="s">
        <v>40</v>
      </c>
      <c r="F6314" s="1" t="s">
        <v>21787</v>
      </c>
      <c r="G6314" s="14">
        <v>91944416690</v>
      </c>
      <c r="H6314" s="1" t="s">
        <v>20</v>
      </c>
      <c r="I6314" s="1" t="s">
        <v>41</v>
      </c>
      <c r="J6314" s="1" t="s">
        <v>47296</v>
      </c>
      <c r="K6314" s="3" t="s">
        <v>42</v>
      </c>
      <c r="L6314" s="1" t="s">
        <v>34</v>
      </c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1"/>
      <c r="AA6314" s="1" t="s">
        <v>16</v>
      </c>
      <c r="AB6314" s="3" t="s">
        <v>12</v>
      </c>
      <c r="AC6314" s="23" t="s">
        <v>37801</v>
      </c>
      <c r="AD6314" s="23" t="s">
        <v>43978</v>
      </c>
      <c r="AE6314" t="s">
        <v>35399</v>
      </c>
    </row>
    <row r="6315" spans="1:31" ht="14.25" customHeight="1">
      <c r="A6315" s="1">
        <v>6314</v>
      </c>
      <c r="B6315" s="9" t="s">
        <v>6</v>
      </c>
      <c r="C6315" s="1" t="s">
        <v>1936</v>
      </c>
      <c r="D6315" s="1" t="s">
        <v>1010</v>
      </c>
      <c r="E6315" s="1" t="s">
        <v>1937</v>
      </c>
      <c r="F6315" s="1" t="s">
        <v>33564</v>
      </c>
      <c r="G6315" s="14">
        <v>919444166999</v>
      </c>
      <c r="H6315" s="1" t="s">
        <v>15</v>
      </c>
      <c r="I6315" s="1" t="s">
        <v>62</v>
      </c>
      <c r="J6315" s="1" t="s">
        <v>47296</v>
      </c>
      <c r="K6315" s="3" t="s">
        <v>17</v>
      </c>
      <c r="L6315" s="1" t="s">
        <v>34</v>
      </c>
      <c r="M6315" s="4" t="s">
        <v>42</v>
      </c>
      <c r="N6315" s="3" t="s">
        <v>47325</v>
      </c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1"/>
      <c r="AA6315" s="1" t="s">
        <v>16</v>
      </c>
      <c r="AB6315" s="3" t="s">
        <v>12</v>
      </c>
      <c r="AC6315" s="23" t="s">
        <v>37801</v>
      </c>
      <c r="AD6315" s="23" t="s">
        <v>43979</v>
      </c>
      <c r="AE6315" t="s">
        <v>35409</v>
      </c>
    </row>
    <row r="6316" spans="1:31" ht="14.25" customHeight="1">
      <c r="A6316" s="1">
        <v>6315</v>
      </c>
      <c r="B6316" s="1" t="s">
        <v>54</v>
      </c>
      <c r="C6316" s="1" t="s">
        <v>2118</v>
      </c>
      <c r="D6316" s="1" t="s">
        <v>58</v>
      </c>
      <c r="E6316" s="1" t="s">
        <v>152</v>
      </c>
      <c r="F6316" s="1" t="s">
        <v>21876</v>
      </c>
      <c r="G6316" s="14">
        <v>91644999996</v>
      </c>
      <c r="H6316" s="1" t="s">
        <v>20</v>
      </c>
      <c r="I6316" s="1" t="s">
        <v>41</v>
      </c>
      <c r="J6316" s="1" t="s">
        <v>47296</v>
      </c>
      <c r="K6316" s="3" t="s">
        <v>42</v>
      </c>
      <c r="L6316" s="1" t="s">
        <v>34</v>
      </c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1"/>
      <c r="AA6316" s="1" t="s">
        <v>16</v>
      </c>
      <c r="AB6316" s="3" t="s">
        <v>12</v>
      </c>
      <c r="AC6316" s="23" t="s">
        <v>37801</v>
      </c>
      <c r="AD6316" s="23" t="s">
        <v>43980</v>
      </c>
      <c r="AE6316" t="s">
        <v>35394</v>
      </c>
    </row>
    <row r="6317" spans="1:31" ht="14.25" customHeight="1">
      <c r="A6317" s="1">
        <v>6316</v>
      </c>
      <c r="B6317" s="1" t="s">
        <v>54</v>
      </c>
      <c r="C6317" s="1" t="s">
        <v>2121</v>
      </c>
      <c r="D6317" s="1" t="s">
        <v>1263</v>
      </c>
      <c r="E6317" s="1" t="s">
        <v>45</v>
      </c>
      <c r="F6317" s="1" t="s">
        <v>21878</v>
      </c>
      <c r="G6317" s="14">
        <v>91096911949</v>
      </c>
      <c r="H6317" s="1" t="s">
        <v>132</v>
      </c>
      <c r="I6317" s="1" t="s">
        <v>41</v>
      </c>
      <c r="J6317" s="1" t="s">
        <v>47296</v>
      </c>
      <c r="K6317" s="3" t="s">
        <v>42</v>
      </c>
      <c r="L6317" s="1" t="s">
        <v>34</v>
      </c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1"/>
      <c r="AA6317" s="1" t="s">
        <v>16</v>
      </c>
      <c r="AB6317" s="3" t="s">
        <v>12</v>
      </c>
      <c r="AC6317" s="23" t="s">
        <v>37801</v>
      </c>
      <c r="AD6317" s="23" t="s">
        <v>43981</v>
      </c>
      <c r="AE6317" t="s">
        <v>35394</v>
      </c>
    </row>
    <row r="6318" spans="1:31" ht="14.25" customHeight="1">
      <c r="A6318" s="1">
        <v>6317</v>
      </c>
      <c r="B6318" s="1" t="s">
        <v>54</v>
      </c>
      <c r="C6318" s="1" t="s">
        <v>2174</v>
      </c>
      <c r="D6318" s="1" t="s">
        <v>841</v>
      </c>
      <c r="E6318" s="1" t="s">
        <v>2843</v>
      </c>
      <c r="F6318" s="1" t="s">
        <v>21895</v>
      </c>
      <c r="G6318" s="14">
        <v>919441999</v>
      </c>
      <c r="H6318" s="1" t="s">
        <v>20</v>
      </c>
      <c r="I6318" s="1" t="s">
        <v>41</v>
      </c>
      <c r="J6318" s="1" t="s">
        <v>47296</v>
      </c>
      <c r="K6318" s="3" t="s">
        <v>17</v>
      </c>
      <c r="L6318" s="1" t="s">
        <v>34</v>
      </c>
      <c r="M6318" s="4" t="s">
        <v>42</v>
      </c>
      <c r="N6318" s="3" t="s">
        <v>47325</v>
      </c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1"/>
      <c r="AA6318" s="1" t="s">
        <v>16</v>
      </c>
      <c r="AB6318" s="3" t="s">
        <v>12</v>
      </c>
      <c r="AC6318" s="23" t="s">
        <v>37801</v>
      </c>
      <c r="AD6318" s="23" t="s">
        <v>43982</v>
      </c>
      <c r="AE6318" t="s">
        <v>35399</v>
      </c>
    </row>
    <row r="6319" spans="1:31" ht="14.25" customHeight="1">
      <c r="A6319" s="1">
        <v>6318</v>
      </c>
      <c r="B6319" s="1" t="s">
        <v>54</v>
      </c>
      <c r="C6319" s="1" t="s">
        <v>2373</v>
      </c>
      <c r="D6319" s="1" t="s">
        <v>35809</v>
      </c>
      <c r="E6319" s="1" t="s">
        <v>5698</v>
      </c>
      <c r="F6319" s="1" t="s">
        <v>21976</v>
      </c>
      <c r="G6319" s="14">
        <v>91940440460</v>
      </c>
      <c r="H6319" s="1" t="s">
        <v>15</v>
      </c>
      <c r="I6319" s="1" t="s">
        <v>9</v>
      </c>
      <c r="J6319" s="1" t="s">
        <v>47296</v>
      </c>
      <c r="K6319" s="3" t="s">
        <v>42</v>
      </c>
      <c r="L6319" s="1" t="s">
        <v>34</v>
      </c>
      <c r="M6319" s="3" t="s">
        <v>27</v>
      </c>
      <c r="N6319" s="3" t="s">
        <v>47325</v>
      </c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1"/>
      <c r="AA6319" s="1" t="s">
        <v>16</v>
      </c>
      <c r="AB6319" s="3" t="s">
        <v>12</v>
      </c>
      <c r="AC6319" s="23" t="s">
        <v>37801</v>
      </c>
      <c r="AD6319" s="23" t="s">
        <v>43983</v>
      </c>
      <c r="AE6319" t="s">
        <v>35409</v>
      </c>
    </row>
    <row r="6320" spans="1:31" ht="14.25" customHeight="1">
      <c r="A6320" s="1">
        <v>6319</v>
      </c>
      <c r="B6320" s="9" t="s">
        <v>6</v>
      </c>
      <c r="C6320" s="1" t="s">
        <v>2528</v>
      </c>
      <c r="D6320" s="1" t="s">
        <v>36200</v>
      </c>
      <c r="E6320" s="1" t="s">
        <v>87</v>
      </c>
      <c r="F6320" s="1" t="s">
        <v>33620</v>
      </c>
      <c r="G6320" s="14">
        <v>919666664441</v>
      </c>
      <c r="H6320" s="1" t="s">
        <v>15</v>
      </c>
      <c r="I6320" s="1" t="s">
        <v>41</v>
      </c>
      <c r="J6320" s="1" t="s">
        <v>47296</v>
      </c>
      <c r="K6320" s="3" t="s">
        <v>17</v>
      </c>
      <c r="L6320" s="1" t="s">
        <v>34</v>
      </c>
      <c r="M6320" s="4" t="s">
        <v>42</v>
      </c>
      <c r="N6320" s="3" t="s">
        <v>47325</v>
      </c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1"/>
      <c r="AA6320" s="1" t="s">
        <v>16</v>
      </c>
      <c r="AB6320" s="3" t="s">
        <v>12</v>
      </c>
      <c r="AC6320" s="23" t="s">
        <v>37801</v>
      </c>
      <c r="AD6320" s="23" t="s">
        <v>38570</v>
      </c>
      <c r="AE6320" t="s">
        <v>35409</v>
      </c>
    </row>
    <row r="6321" spans="1:31" ht="14.25" customHeight="1">
      <c r="A6321" s="1">
        <v>6320</v>
      </c>
      <c r="B6321" s="9" t="s">
        <v>6</v>
      </c>
      <c r="C6321" s="1" t="s">
        <v>2536</v>
      </c>
      <c r="D6321" s="1" t="s">
        <v>2537</v>
      </c>
      <c r="E6321" s="1" t="s">
        <v>90</v>
      </c>
      <c r="F6321" s="1" t="s">
        <v>31361</v>
      </c>
      <c r="G6321" s="14">
        <v>91944104644</v>
      </c>
      <c r="H6321" s="1" t="s">
        <v>8</v>
      </c>
      <c r="I6321" s="1" t="s">
        <v>107</v>
      </c>
      <c r="J6321" s="1" t="s">
        <v>47296</v>
      </c>
      <c r="K6321" s="3" t="s">
        <v>42</v>
      </c>
      <c r="L6321" s="1" t="s">
        <v>34</v>
      </c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1"/>
      <c r="AA6321" s="1" t="s">
        <v>16</v>
      </c>
      <c r="AB6321" s="3" t="s">
        <v>12</v>
      </c>
      <c r="AC6321" s="23" t="s">
        <v>37801</v>
      </c>
      <c r="AD6321" s="23" t="s">
        <v>43984</v>
      </c>
      <c r="AE6321" t="s">
        <v>35409</v>
      </c>
    </row>
    <row r="6322" spans="1:31" ht="14.25" customHeight="1">
      <c r="A6322" s="1">
        <v>6321</v>
      </c>
      <c r="B6322" s="9" t="s">
        <v>6</v>
      </c>
      <c r="C6322" s="1" t="s">
        <v>2574</v>
      </c>
      <c r="D6322" s="1" t="s">
        <v>2575</v>
      </c>
      <c r="E6322" s="1" t="s">
        <v>558</v>
      </c>
      <c r="F6322" s="1" t="s">
        <v>22066</v>
      </c>
      <c r="G6322" s="14">
        <v>919944994</v>
      </c>
      <c r="H6322" s="1" t="s">
        <v>8</v>
      </c>
      <c r="I6322" s="1" t="s">
        <v>9</v>
      </c>
      <c r="J6322" s="1" t="s">
        <v>47296</v>
      </c>
      <c r="K6322" s="3" t="s">
        <v>17</v>
      </c>
      <c r="L6322" s="1" t="s">
        <v>34</v>
      </c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1"/>
      <c r="AA6322" s="1" t="s">
        <v>11</v>
      </c>
      <c r="AB6322" s="3" t="s">
        <v>13</v>
      </c>
      <c r="AC6322" s="23" t="s">
        <v>37801</v>
      </c>
      <c r="AD6322" s="23" t="s">
        <v>43985</v>
      </c>
      <c r="AE6322" t="s">
        <v>35410</v>
      </c>
    </row>
    <row r="6323" spans="1:31" ht="14.25" customHeight="1">
      <c r="A6323" s="1">
        <v>6322</v>
      </c>
      <c r="B6323" s="9" t="s">
        <v>6</v>
      </c>
      <c r="C6323" s="1" t="s">
        <v>2585</v>
      </c>
      <c r="D6323" s="1" t="s">
        <v>2586</v>
      </c>
      <c r="E6323" s="1" t="s">
        <v>90</v>
      </c>
      <c r="F6323" s="1" t="s">
        <v>22072</v>
      </c>
      <c r="G6323" s="14">
        <v>91494049410</v>
      </c>
      <c r="H6323" s="1" t="s">
        <v>20</v>
      </c>
      <c r="I6323" s="1" t="s">
        <v>41</v>
      </c>
      <c r="J6323" s="1" t="s">
        <v>47296</v>
      </c>
      <c r="K6323" s="3" t="s">
        <v>42</v>
      </c>
      <c r="L6323" s="1" t="s">
        <v>34</v>
      </c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1"/>
      <c r="AA6323" s="1" t="s">
        <v>16</v>
      </c>
      <c r="AB6323" s="3" t="s">
        <v>12</v>
      </c>
      <c r="AC6323" s="23" t="s">
        <v>37801</v>
      </c>
      <c r="AD6323" s="23" t="s">
        <v>38918</v>
      </c>
      <c r="AE6323" t="s">
        <v>35399</v>
      </c>
    </row>
    <row r="6324" spans="1:31" ht="14.25" customHeight="1">
      <c r="A6324" s="1">
        <v>6323</v>
      </c>
      <c r="B6324" s="9" t="s">
        <v>6</v>
      </c>
      <c r="C6324" s="1" t="s">
        <v>2738</v>
      </c>
      <c r="D6324" s="1" t="s">
        <v>2739</v>
      </c>
      <c r="E6324" s="1" t="s">
        <v>2030</v>
      </c>
      <c r="F6324" s="1" t="s">
        <v>22141</v>
      </c>
      <c r="G6324" s="14">
        <v>91494066999</v>
      </c>
      <c r="H6324" s="1" t="s">
        <v>37</v>
      </c>
      <c r="I6324" s="1" t="s">
        <v>41</v>
      </c>
      <c r="J6324" s="1" t="s">
        <v>47296</v>
      </c>
      <c r="K6324" s="3" t="s">
        <v>42</v>
      </c>
      <c r="L6324" s="1" t="s">
        <v>34</v>
      </c>
      <c r="M6324" s="3" t="s">
        <v>27</v>
      </c>
      <c r="N6324" s="3" t="s">
        <v>47325</v>
      </c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1"/>
      <c r="AA6324" s="1" t="s">
        <v>16</v>
      </c>
      <c r="AB6324" s="3" t="s">
        <v>12</v>
      </c>
      <c r="AC6324" s="23" t="s">
        <v>37801</v>
      </c>
      <c r="AD6324" s="23" t="s">
        <v>43986</v>
      </c>
      <c r="AE6324" t="s">
        <v>35399</v>
      </c>
    </row>
    <row r="6325" spans="1:31" ht="14.25" customHeight="1">
      <c r="A6325" s="1">
        <v>6324</v>
      </c>
      <c r="B6325" s="9" t="s">
        <v>6</v>
      </c>
      <c r="C6325" s="1" t="s">
        <v>3325</v>
      </c>
      <c r="D6325" s="1" t="s">
        <v>3326</v>
      </c>
      <c r="E6325" s="1" t="s">
        <v>73</v>
      </c>
      <c r="F6325" s="1" t="s">
        <v>33684</v>
      </c>
      <c r="G6325" s="14">
        <v>914401441169</v>
      </c>
      <c r="H6325" s="1" t="s">
        <v>8</v>
      </c>
      <c r="I6325" s="1" t="s">
        <v>62</v>
      </c>
      <c r="J6325" s="1" t="s">
        <v>47296</v>
      </c>
      <c r="K6325" s="3" t="s">
        <v>17</v>
      </c>
      <c r="L6325" s="1" t="s">
        <v>34</v>
      </c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1"/>
      <c r="AA6325" s="1" t="s">
        <v>16</v>
      </c>
      <c r="AB6325" s="3" t="s">
        <v>12</v>
      </c>
      <c r="AC6325" s="23" t="s">
        <v>37801</v>
      </c>
      <c r="AD6325" s="23" t="s">
        <v>43987</v>
      </c>
      <c r="AE6325" t="s">
        <v>35410</v>
      </c>
    </row>
    <row r="6326" spans="1:31" ht="14.25" customHeight="1">
      <c r="A6326" s="1">
        <v>6325</v>
      </c>
      <c r="B6326" s="1" t="s">
        <v>54</v>
      </c>
      <c r="C6326" s="1" t="s">
        <v>3598</v>
      </c>
      <c r="D6326" s="1" t="s">
        <v>11514</v>
      </c>
      <c r="E6326" s="1" t="s">
        <v>139</v>
      </c>
      <c r="F6326" s="1" t="s">
        <v>22570</v>
      </c>
      <c r="G6326" s="14">
        <v>919444009496</v>
      </c>
      <c r="H6326" s="1" t="s">
        <v>20</v>
      </c>
      <c r="I6326" s="1" t="s">
        <v>62</v>
      </c>
      <c r="J6326" s="1" t="s">
        <v>47296</v>
      </c>
      <c r="K6326" s="3" t="s">
        <v>213</v>
      </c>
      <c r="L6326" s="1" t="s">
        <v>34</v>
      </c>
      <c r="M6326" s="4" t="s">
        <v>17</v>
      </c>
      <c r="N6326" s="3" t="s">
        <v>47325</v>
      </c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1"/>
      <c r="AA6326" s="1" t="s">
        <v>16</v>
      </c>
      <c r="AB6326" s="3" t="s">
        <v>12</v>
      </c>
      <c r="AC6326" s="23" t="s">
        <v>37801</v>
      </c>
      <c r="AD6326" s="23" t="s">
        <v>43988</v>
      </c>
      <c r="AE6326" t="s">
        <v>35410</v>
      </c>
    </row>
    <row r="6327" spans="1:31" ht="14.25" customHeight="1">
      <c r="A6327" s="1">
        <v>6326</v>
      </c>
      <c r="B6327" s="1" t="s">
        <v>54</v>
      </c>
      <c r="C6327" s="1" t="s">
        <v>3670</v>
      </c>
      <c r="D6327" s="1" t="s">
        <v>35450</v>
      </c>
      <c r="E6327" s="1" t="s">
        <v>495</v>
      </c>
      <c r="F6327" s="1" t="s">
        <v>22611</v>
      </c>
      <c r="G6327" s="14">
        <v>91944066404</v>
      </c>
      <c r="H6327" s="1" t="s">
        <v>37</v>
      </c>
      <c r="I6327" s="1" t="s">
        <v>9</v>
      </c>
      <c r="J6327" s="1" t="s">
        <v>47296</v>
      </c>
      <c r="K6327" s="3" t="s">
        <v>213</v>
      </c>
      <c r="L6327" s="1" t="s">
        <v>34</v>
      </c>
      <c r="M6327" s="4" t="s">
        <v>17</v>
      </c>
      <c r="N6327" s="3" t="s">
        <v>47325</v>
      </c>
      <c r="O6327" s="4" t="s">
        <v>47347</v>
      </c>
      <c r="P6327" s="3" t="s">
        <v>47296</v>
      </c>
      <c r="Q6327" s="3"/>
      <c r="R6327" s="3"/>
      <c r="S6327" s="3"/>
      <c r="T6327" s="3"/>
      <c r="U6327" s="3"/>
      <c r="V6327" s="3"/>
      <c r="W6327" s="3"/>
      <c r="X6327" s="3"/>
      <c r="Y6327" s="3"/>
      <c r="Z6327" s="1"/>
      <c r="AA6327" s="1" t="s">
        <v>16</v>
      </c>
      <c r="AB6327" s="3" t="s">
        <v>12</v>
      </c>
      <c r="AC6327" s="23" t="s">
        <v>37801</v>
      </c>
      <c r="AD6327" s="23" t="s">
        <v>43989</v>
      </c>
      <c r="AE6327" t="s">
        <v>35394</v>
      </c>
    </row>
    <row r="6328" spans="1:31" ht="14.25" customHeight="1">
      <c r="A6328" s="1">
        <v>6327</v>
      </c>
      <c r="B6328" s="1" t="s">
        <v>54</v>
      </c>
      <c r="C6328" s="1" t="s">
        <v>4352</v>
      </c>
      <c r="D6328" s="1" t="s">
        <v>35810</v>
      </c>
      <c r="E6328" s="1" t="s">
        <v>131</v>
      </c>
      <c r="F6328" s="1" t="s">
        <v>22941</v>
      </c>
      <c r="G6328" s="14">
        <v>914144946691</v>
      </c>
      <c r="H6328" s="1" t="s">
        <v>20</v>
      </c>
      <c r="I6328" s="1" t="s">
        <v>62</v>
      </c>
      <c r="J6328" s="1" t="s">
        <v>47296</v>
      </c>
      <c r="K6328" s="3" t="s">
        <v>42</v>
      </c>
      <c r="L6328" s="1" t="s">
        <v>34</v>
      </c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1"/>
      <c r="AA6328" s="1" t="s">
        <v>16</v>
      </c>
      <c r="AB6328" s="3" t="s">
        <v>12</v>
      </c>
      <c r="AC6328" s="23" t="s">
        <v>37801</v>
      </c>
      <c r="AD6328" s="23" t="s">
        <v>43990</v>
      </c>
      <c r="AE6328" t="s">
        <v>35410</v>
      </c>
    </row>
    <row r="6329" spans="1:31" ht="14.25" customHeight="1">
      <c r="A6329" s="1">
        <v>6328</v>
      </c>
      <c r="B6329" s="1" t="s">
        <v>54</v>
      </c>
      <c r="C6329" s="1" t="s">
        <v>4587</v>
      </c>
      <c r="D6329" s="1" t="s">
        <v>65</v>
      </c>
      <c r="E6329" s="1" t="s">
        <v>159</v>
      </c>
      <c r="F6329" s="1" t="s">
        <v>23064</v>
      </c>
      <c r="G6329" s="14">
        <v>914049499</v>
      </c>
      <c r="H6329" s="1" t="s">
        <v>15</v>
      </c>
      <c r="I6329" s="1" t="s">
        <v>41</v>
      </c>
      <c r="J6329" s="1" t="s">
        <v>47296</v>
      </c>
      <c r="K6329" s="3" t="s">
        <v>17</v>
      </c>
      <c r="L6329" s="1" t="s">
        <v>34</v>
      </c>
      <c r="M6329" s="4" t="s">
        <v>42</v>
      </c>
      <c r="N6329" s="3" t="s">
        <v>47325</v>
      </c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1"/>
      <c r="AA6329" s="1" t="s">
        <v>16</v>
      </c>
      <c r="AB6329" s="3" t="s">
        <v>12</v>
      </c>
      <c r="AC6329" s="23" t="s">
        <v>37801</v>
      </c>
      <c r="AD6329" s="23" t="s">
        <v>43991</v>
      </c>
      <c r="AE6329" t="s">
        <v>35410</v>
      </c>
    </row>
    <row r="6330" spans="1:31" ht="14.25" customHeight="1">
      <c r="A6330" s="1">
        <v>6329</v>
      </c>
      <c r="B6330" s="9" t="s">
        <v>6</v>
      </c>
      <c r="C6330" s="1" t="s">
        <v>4619</v>
      </c>
      <c r="D6330" s="1" t="s">
        <v>555</v>
      </c>
      <c r="E6330" s="1" t="s">
        <v>4620</v>
      </c>
      <c r="F6330" s="1" t="s">
        <v>23081</v>
      </c>
      <c r="G6330" s="14">
        <v>91946999</v>
      </c>
      <c r="H6330" s="1" t="s">
        <v>37</v>
      </c>
      <c r="I6330" s="1" t="s">
        <v>41</v>
      </c>
      <c r="J6330" s="1" t="s">
        <v>47296</v>
      </c>
      <c r="K6330" s="3" t="s">
        <v>17</v>
      </c>
      <c r="L6330" s="1" t="s">
        <v>34</v>
      </c>
      <c r="M6330" s="4" t="s">
        <v>42</v>
      </c>
      <c r="N6330" s="3" t="s">
        <v>47325</v>
      </c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1"/>
      <c r="AA6330" s="1" t="s">
        <v>16</v>
      </c>
      <c r="AB6330" s="3" t="s">
        <v>12</v>
      </c>
      <c r="AC6330" s="23" t="s">
        <v>37801</v>
      </c>
      <c r="AD6330" s="23" t="s">
        <v>43542</v>
      </c>
      <c r="AE6330" t="s">
        <v>35394</v>
      </c>
    </row>
    <row r="6331" spans="1:31" ht="14.25" customHeight="1">
      <c r="A6331" s="1">
        <v>6330</v>
      </c>
      <c r="B6331" s="9" t="s">
        <v>6</v>
      </c>
      <c r="C6331" s="1" t="s">
        <v>4624</v>
      </c>
      <c r="D6331" s="1" t="s">
        <v>1240</v>
      </c>
      <c r="E6331" s="1" t="s">
        <v>362</v>
      </c>
      <c r="F6331" s="1" t="s">
        <v>23083</v>
      </c>
      <c r="G6331" s="14">
        <v>91944400110</v>
      </c>
      <c r="H6331" s="1" t="s">
        <v>8</v>
      </c>
      <c r="I6331" s="1" t="s">
        <v>62</v>
      </c>
      <c r="J6331" s="1" t="s">
        <v>47296</v>
      </c>
      <c r="K6331" s="3" t="s">
        <v>17</v>
      </c>
      <c r="L6331" s="1" t="s">
        <v>34</v>
      </c>
      <c r="M6331" s="4" t="s">
        <v>42</v>
      </c>
      <c r="N6331" s="3" t="s">
        <v>47325</v>
      </c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1"/>
      <c r="AA6331" s="1" t="s">
        <v>16</v>
      </c>
      <c r="AB6331" s="3" t="s">
        <v>12</v>
      </c>
      <c r="AC6331" s="23" t="s">
        <v>37801</v>
      </c>
      <c r="AD6331" s="23" t="s">
        <v>43992</v>
      </c>
      <c r="AE6331" t="s">
        <v>35409</v>
      </c>
    </row>
    <row r="6332" spans="1:31" ht="14.25" customHeight="1">
      <c r="A6332" s="1">
        <v>6331</v>
      </c>
      <c r="B6332" s="1" t="s">
        <v>54</v>
      </c>
      <c r="C6332" s="1" t="s">
        <v>4710</v>
      </c>
      <c r="D6332" s="1" t="s">
        <v>1305</v>
      </c>
      <c r="E6332" s="1" t="s">
        <v>84</v>
      </c>
      <c r="F6332" s="1" t="s">
        <v>31590</v>
      </c>
      <c r="G6332" s="14">
        <v>91904411444</v>
      </c>
      <c r="H6332" s="1" t="s">
        <v>20</v>
      </c>
      <c r="I6332" s="1" t="s">
        <v>41</v>
      </c>
      <c r="J6332" s="1" t="s">
        <v>47296</v>
      </c>
      <c r="K6332" s="3" t="s">
        <v>213</v>
      </c>
      <c r="L6332" s="1" t="s">
        <v>34</v>
      </c>
      <c r="M6332" s="4" t="s">
        <v>17</v>
      </c>
      <c r="N6332" s="3" t="s">
        <v>47325</v>
      </c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1"/>
      <c r="AA6332" s="1" t="s">
        <v>16</v>
      </c>
      <c r="AB6332" s="3" t="s">
        <v>12</v>
      </c>
      <c r="AC6332" s="23" t="s">
        <v>37801</v>
      </c>
      <c r="AD6332" s="23" t="s">
        <v>39724</v>
      </c>
      <c r="AE6332" t="s">
        <v>35410</v>
      </c>
    </row>
    <row r="6333" spans="1:31" ht="14.25" customHeight="1">
      <c r="A6333" s="1">
        <v>6332</v>
      </c>
      <c r="B6333" s="9" t="s">
        <v>6</v>
      </c>
      <c r="C6333" s="1" t="s">
        <v>4779</v>
      </c>
      <c r="D6333" s="1" t="s">
        <v>1547</v>
      </c>
      <c r="E6333" s="1" t="s">
        <v>1032</v>
      </c>
      <c r="F6333" s="1" t="s">
        <v>23157</v>
      </c>
      <c r="G6333" s="14">
        <v>919444464</v>
      </c>
      <c r="H6333" s="1" t="s">
        <v>8</v>
      </c>
      <c r="I6333" s="1" t="s">
        <v>41</v>
      </c>
      <c r="J6333" s="1" t="s">
        <v>47296</v>
      </c>
      <c r="K6333" s="3" t="s">
        <v>42</v>
      </c>
      <c r="L6333" s="1" t="s">
        <v>34</v>
      </c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1"/>
      <c r="AA6333" s="1" t="s">
        <v>16</v>
      </c>
      <c r="AB6333" s="3" t="s">
        <v>12</v>
      </c>
      <c r="AC6333" s="23" t="s">
        <v>37801</v>
      </c>
      <c r="AD6333" s="23" t="s">
        <v>43993</v>
      </c>
      <c r="AE6333" t="s">
        <v>35399</v>
      </c>
    </row>
    <row r="6334" spans="1:31" ht="14.25" customHeight="1">
      <c r="A6334" s="1">
        <v>6333</v>
      </c>
      <c r="B6334" s="1" t="s">
        <v>54</v>
      </c>
      <c r="C6334" s="1" t="s">
        <v>4842</v>
      </c>
      <c r="D6334" s="1" t="s">
        <v>1111</v>
      </c>
      <c r="E6334" s="1" t="s">
        <v>328</v>
      </c>
      <c r="F6334" s="1" t="s">
        <v>23187</v>
      </c>
      <c r="G6334" s="14">
        <v>91949444141</v>
      </c>
      <c r="H6334" s="1" t="s">
        <v>20</v>
      </c>
      <c r="I6334" s="1" t="s">
        <v>9</v>
      </c>
      <c r="J6334" s="1" t="s">
        <v>47296</v>
      </c>
      <c r="K6334" s="3" t="s">
        <v>42</v>
      </c>
      <c r="L6334" s="1" t="s">
        <v>34</v>
      </c>
      <c r="M6334" s="3" t="s">
        <v>27</v>
      </c>
      <c r="N6334" s="3" t="s">
        <v>47325</v>
      </c>
      <c r="O6334" s="3" t="s">
        <v>117</v>
      </c>
      <c r="P6334" s="3" t="s">
        <v>47296</v>
      </c>
      <c r="Q6334" s="3"/>
      <c r="R6334" s="3"/>
      <c r="S6334" s="3"/>
      <c r="T6334" s="3"/>
      <c r="U6334" s="3"/>
      <c r="V6334" s="3"/>
      <c r="W6334" s="3"/>
      <c r="X6334" s="3"/>
      <c r="Y6334" s="3"/>
      <c r="Z6334" s="1"/>
      <c r="AA6334" s="1" t="s">
        <v>16</v>
      </c>
      <c r="AB6334" s="3" t="s">
        <v>12</v>
      </c>
      <c r="AC6334" s="23" t="s">
        <v>37801</v>
      </c>
      <c r="AD6334" s="23" t="s">
        <v>43994</v>
      </c>
      <c r="AE6334" t="s">
        <v>35410</v>
      </c>
    </row>
    <row r="6335" spans="1:31" ht="14.25" customHeight="1">
      <c r="A6335" s="1">
        <v>6334</v>
      </c>
      <c r="B6335" s="9" t="s">
        <v>6</v>
      </c>
      <c r="C6335" s="1" t="s">
        <v>4869</v>
      </c>
      <c r="D6335" s="1" t="s">
        <v>4870</v>
      </c>
      <c r="E6335" s="1" t="s">
        <v>40</v>
      </c>
      <c r="F6335" s="1" t="s">
        <v>23202</v>
      </c>
      <c r="G6335" s="14">
        <v>914466444649</v>
      </c>
      <c r="H6335" s="1" t="s">
        <v>8</v>
      </c>
      <c r="I6335" s="1" t="s">
        <v>9</v>
      </c>
      <c r="J6335" s="1" t="s">
        <v>47296</v>
      </c>
      <c r="K6335" s="3" t="s">
        <v>17</v>
      </c>
      <c r="L6335" s="1" t="s">
        <v>34</v>
      </c>
      <c r="M6335" s="4" t="s">
        <v>42</v>
      </c>
      <c r="N6335" s="3" t="s">
        <v>47325</v>
      </c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1"/>
      <c r="AA6335" s="1" t="s">
        <v>16</v>
      </c>
      <c r="AB6335" s="3" t="s">
        <v>12</v>
      </c>
      <c r="AC6335" s="23" t="s">
        <v>37801</v>
      </c>
      <c r="AD6335" s="23" t="s">
        <v>43995</v>
      </c>
      <c r="AE6335" t="s">
        <v>35410</v>
      </c>
    </row>
    <row r="6336" spans="1:31" ht="14.25" customHeight="1">
      <c r="A6336" s="1">
        <v>6335</v>
      </c>
      <c r="B6336" s="1" t="s">
        <v>54</v>
      </c>
      <c r="C6336" s="1" t="s">
        <v>5021</v>
      </c>
      <c r="D6336" s="1" t="s">
        <v>5022</v>
      </c>
      <c r="E6336" s="1" t="s">
        <v>447</v>
      </c>
      <c r="F6336" s="1" t="s">
        <v>23272</v>
      </c>
      <c r="G6336" s="14">
        <v>91944009614</v>
      </c>
      <c r="H6336" s="1" t="s">
        <v>20</v>
      </c>
      <c r="I6336" s="1" t="s">
        <v>62</v>
      </c>
      <c r="J6336" s="1" t="s">
        <v>47296</v>
      </c>
      <c r="K6336" s="3" t="s">
        <v>17</v>
      </c>
      <c r="L6336" s="1" t="s">
        <v>34</v>
      </c>
      <c r="M6336" s="4" t="s">
        <v>42</v>
      </c>
      <c r="N6336" s="3" t="s">
        <v>47325</v>
      </c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1"/>
      <c r="AA6336" s="1" t="s">
        <v>16</v>
      </c>
      <c r="AB6336" s="3" t="s">
        <v>12</v>
      </c>
      <c r="AC6336" s="23" t="s">
        <v>37801</v>
      </c>
      <c r="AD6336" s="23" t="s">
        <v>43996</v>
      </c>
      <c r="AE6336" t="s">
        <v>35409</v>
      </c>
    </row>
    <row r="6337" spans="1:31" ht="14.25" customHeight="1">
      <c r="A6337" s="1">
        <v>6336</v>
      </c>
      <c r="B6337" s="9" t="s">
        <v>6</v>
      </c>
      <c r="C6337" s="1" t="s">
        <v>5119</v>
      </c>
      <c r="D6337" s="1" t="s">
        <v>1994</v>
      </c>
      <c r="E6337" s="1" t="s">
        <v>487</v>
      </c>
      <c r="F6337" s="1" t="s">
        <v>33871</v>
      </c>
      <c r="G6337" s="14">
        <v>91446664044</v>
      </c>
      <c r="H6337" s="1" t="s">
        <v>37</v>
      </c>
      <c r="I6337" s="1" t="s">
        <v>41</v>
      </c>
      <c r="J6337" s="1" t="s">
        <v>47296</v>
      </c>
      <c r="K6337" s="3" t="s">
        <v>17</v>
      </c>
      <c r="L6337" s="1" t="s">
        <v>34</v>
      </c>
      <c r="M6337" s="4" t="s">
        <v>42</v>
      </c>
      <c r="N6337" s="3" t="s">
        <v>47325</v>
      </c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1"/>
      <c r="AA6337" s="1" t="s">
        <v>16</v>
      </c>
      <c r="AB6337" s="3" t="s">
        <v>12</v>
      </c>
      <c r="AC6337" s="23" t="s">
        <v>37801</v>
      </c>
      <c r="AD6337" s="23" t="s">
        <v>43997</v>
      </c>
      <c r="AE6337" t="s">
        <v>35394</v>
      </c>
    </row>
    <row r="6338" spans="1:31" ht="14.25" customHeight="1">
      <c r="A6338" s="1">
        <v>6337</v>
      </c>
      <c r="B6338" s="9" t="s">
        <v>6</v>
      </c>
      <c r="C6338" s="1" t="s">
        <v>5253</v>
      </c>
      <c r="D6338" s="1" t="s">
        <v>773</v>
      </c>
      <c r="E6338" s="1" t="s">
        <v>487</v>
      </c>
      <c r="F6338" s="1" t="s">
        <v>23397</v>
      </c>
      <c r="G6338" s="14">
        <v>919411949</v>
      </c>
      <c r="H6338" s="1" t="s">
        <v>8</v>
      </c>
      <c r="I6338" s="1" t="s">
        <v>41</v>
      </c>
      <c r="J6338" s="1" t="s">
        <v>47296</v>
      </c>
      <c r="K6338" s="3" t="s">
        <v>17</v>
      </c>
      <c r="L6338" s="1" t="s">
        <v>34</v>
      </c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1"/>
      <c r="AA6338" s="1" t="s">
        <v>11</v>
      </c>
      <c r="AB6338" s="3" t="s">
        <v>274</v>
      </c>
      <c r="AC6338" s="23" t="s">
        <v>37801</v>
      </c>
      <c r="AD6338" s="23" t="s">
        <v>43998</v>
      </c>
      <c r="AE6338" t="s">
        <v>35394</v>
      </c>
    </row>
    <row r="6339" spans="1:31" ht="14.25" customHeight="1">
      <c r="A6339" s="1">
        <v>6338</v>
      </c>
      <c r="B6339" s="9" t="s">
        <v>6</v>
      </c>
      <c r="C6339" s="1" t="s">
        <v>5256</v>
      </c>
      <c r="D6339" s="1" t="s">
        <v>1076</v>
      </c>
      <c r="E6339" s="1" t="s">
        <v>774</v>
      </c>
      <c r="F6339" s="1" t="s">
        <v>23400</v>
      </c>
      <c r="G6339" s="14">
        <v>919446064649</v>
      </c>
      <c r="H6339" s="1" t="s">
        <v>37</v>
      </c>
      <c r="I6339" s="1" t="s">
        <v>62</v>
      </c>
      <c r="J6339" s="1" t="s">
        <v>47296</v>
      </c>
      <c r="K6339" s="3" t="s">
        <v>42</v>
      </c>
      <c r="L6339" s="1" t="s">
        <v>34</v>
      </c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1"/>
      <c r="AA6339" s="1" t="s">
        <v>16</v>
      </c>
      <c r="AB6339" s="3" t="s">
        <v>12</v>
      </c>
      <c r="AC6339" s="23" t="s">
        <v>37801</v>
      </c>
      <c r="AD6339" s="23" t="s">
        <v>43999</v>
      </c>
      <c r="AE6339" t="s">
        <v>35399</v>
      </c>
    </row>
    <row r="6340" spans="1:31" ht="14.25" customHeight="1">
      <c r="A6340" s="1">
        <v>6339</v>
      </c>
      <c r="B6340" s="9" t="s">
        <v>6</v>
      </c>
      <c r="C6340" s="1" t="s">
        <v>5410</v>
      </c>
      <c r="D6340" s="1" t="s">
        <v>230</v>
      </c>
      <c r="E6340" s="1" t="s">
        <v>5411</v>
      </c>
      <c r="F6340" s="1" t="s">
        <v>23485</v>
      </c>
      <c r="G6340" s="14">
        <v>919049004494</v>
      </c>
      <c r="H6340" s="1" t="s">
        <v>15</v>
      </c>
      <c r="I6340" s="1" t="s">
        <v>62</v>
      </c>
      <c r="J6340" s="1" t="s">
        <v>47296</v>
      </c>
      <c r="K6340" s="3" t="s">
        <v>17</v>
      </c>
      <c r="L6340" s="1" t="s">
        <v>34</v>
      </c>
      <c r="M6340" s="4" t="s">
        <v>42</v>
      </c>
      <c r="N6340" s="3" t="s">
        <v>47325</v>
      </c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1"/>
      <c r="AA6340" s="1" t="s">
        <v>16</v>
      </c>
      <c r="AB6340" s="3" t="s">
        <v>12</v>
      </c>
      <c r="AC6340" s="23" t="s">
        <v>37801</v>
      </c>
      <c r="AD6340" s="23" t="s">
        <v>44000</v>
      </c>
      <c r="AE6340" t="s">
        <v>35409</v>
      </c>
    </row>
    <row r="6341" spans="1:31" ht="14.25" customHeight="1">
      <c r="A6341" s="1">
        <v>6340</v>
      </c>
      <c r="B6341" s="9" t="s">
        <v>6</v>
      </c>
      <c r="C6341" s="1" t="s">
        <v>5585</v>
      </c>
      <c r="D6341" s="1" t="s">
        <v>185</v>
      </c>
      <c r="E6341" s="1" t="s">
        <v>506</v>
      </c>
      <c r="F6341" s="1" t="s">
        <v>31671</v>
      </c>
      <c r="G6341" s="14">
        <v>919141104</v>
      </c>
      <c r="H6341" s="1" t="s">
        <v>20</v>
      </c>
      <c r="I6341" s="1" t="s">
        <v>41</v>
      </c>
      <c r="J6341" s="1" t="s">
        <v>47296</v>
      </c>
      <c r="K6341" s="3" t="s">
        <v>42</v>
      </c>
      <c r="L6341" s="1" t="s">
        <v>34</v>
      </c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1"/>
      <c r="AA6341" s="1" t="s">
        <v>16</v>
      </c>
      <c r="AB6341" s="3" t="s">
        <v>12</v>
      </c>
      <c r="AC6341" s="23" t="s">
        <v>37801</v>
      </c>
      <c r="AD6341" s="23" t="s">
        <v>44001</v>
      </c>
      <c r="AE6341" t="s">
        <v>35394</v>
      </c>
    </row>
    <row r="6342" spans="1:31" ht="14.25" customHeight="1">
      <c r="A6342" s="1">
        <v>6341</v>
      </c>
      <c r="B6342" s="1" t="s">
        <v>54</v>
      </c>
      <c r="C6342" s="1" t="s">
        <v>5639</v>
      </c>
      <c r="D6342" s="1" t="s">
        <v>1111</v>
      </c>
      <c r="E6342" s="1" t="s">
        <v>40</v>
      </c>
      <c r="F6342" s="1" t="s">
        <v>23603</v>
      </c>
      <c r="G6342" s="14">
        <v>919946469190</v>
      </c>
      <c r="H6342" s="1" t="s">
        <v>20</v>
      </c>
      <c r="I6342" s="1" t="s">
        <v>41</v>
      </c>
      <c r="J6342" s="1" t="s">
        <v>47296</v>
      </c>
      <c r="K6342" s="3" t="s">
        <v>17</v>
      </c>
      <c r="L6342" s="1" t="s">
        <v>34</v>
      </c>
      <c r="M6342" s="4" t="s">
        <v>42</v>
      </c>
      <c r="N6342" s="3" t="s">
        <v>47325</v>
      </c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1"/>
      <c r="AA6342" s="1" t="s">
        <v>16</v>
      </c>
      <c r="AB6342" s="3" t="s">
        <v>12</v>
      </c>
      <c r="AC6342" s="23" t="s">
        <v>37801</v>
      </c>
      <c r="AD6342" s="23" t="s">
        <v>44002</v>
      </c>
      <c r="AE6342" t="s">
        <v>35394</v>
      </c>
    </row>
    <row r="6343" spans="1:31" ht="14.25" customHeight="1">
      <c r="A6343" s="1">
        <v>6342</v>
      </c>
      <c r="B6343" s="9" t="s">
        <v>6</v>
      </c>
      <c r="C6343" s="1" t="s">
        <v>5663</v>
      </c>
      <c r="D6343" s="1" t="s">
        <v>2921</v>
      </c>
      <c r="E6343" s="1" t="s">
        <v>2458</v>
      </c>
      <c r="F6343" s="1" t="s">
        <v>31680</v>
      </c>
      <c r="G6343" s="14">
        <v>91404964049</v>
      </c>
      <c r="H6343" s="1" t="s">
        <v>8</v>
      </c>
      <c r="I6343" s="1" t="s">
        <v>41</v>
      </c>
      <c r="J6343" s="1" t="s">
        <v>47296</v>
      </c>
      <c r="K6343" s="3" t="s">
        <v>42</v>
      </c>
      <c r="L6343" s="1" t="s">
        <v>34</v>
      </c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1"/>
      <c r="AA6343" s="1" t="s">
        <v>16</v>
      </c>
      <c r="AB6343" s="3" t="s">
        <v>12</v>
      </c>
      <c r="AC6343" s="23" t="s">
        <v>37801</v>
      </c>
      <c r="AD6343" s="23" t="s">
        <v>44003</v>
      </c>
      <c r="AE6343" t="s">
        <v>35394</v>
      </c>
    </row>
    <row r="6344" spans="1:31" ht="14.25" customHeight="1">
      <c r="A6344" s="1">
        <v>6343</v>
      </c>
      <c r="B6344" s="9" t="s">
        <v>6</v>
      </c>
      <c r="C6344" s="1" t="s">
        <v>5735</v>
      </c>
      <c r="D6344" s="1" t="s">
        <v>5736</v>
      </c>
      <c r="E6344" s="1" t="s">
        <v>139</v>
      </c>
      <c r="F6344" s="1" t="s">
        <v>23642</v>
      </c>
      <c r="G6344" s="14">
        <v>919446669460</v>
      </c>
      <c r="H6344" s="1" t="s">
        <v>15</v>
      </c>
      <c r="I6344" s="1" t="s">
        <v>62</v>
      </c>
      <c r="J6344" s="1" t="s">
        <v>47296</v>
      </c>
      <c r="K6344" s="3" t="s">
        <v>171</v>
      </c>
      <c r="L6344" s="1" t="s">
        <v>34</v>
      </c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1"/>
      <c r="AA6344" s="1" t="s">
        <v>16</v>
      </c>
      <c r="AB6344" s="3" t="s">
        <v>12</v>
      </c>
      <c r="AC6344" s="23" t="s">
        <v>37801</v>
      </c>
      <c r="AD6344" s="23" t="s">
        <v>44004</v>
      </c>
      <c r="AE6344" t="s">
        <v>35409</v>
      </c>
    </row>
    <row r="6345" spans="1:31" ht="14.25" customHeight="1">
      <c r="A6345" s="1">
        <v>6344</v>
      </c>
      <c r="B6345" s="9" t="s">
        <v>6</v>
      </c>
      <c r="C6345" s="1" t="s">
        <v>5876</v>
      </c>
      <c r="D6345" s="1" t="s">
        <v>575</v>
      </c>
      <c r="E6345" s="1" t="s">
        <v>5877</v>
      </c>
      <c r="F6345" s="1" t="s">
        <v>23694</v>
      </c>
      <c r="G6345" s="14">
        <v>91994046046</v>
      </c>
      <c r="H6345" s="1" t="s">
        <v>15</v>
      </c>
      <c r="I6345" s="1" t="s">
        <v>41</v>
      </c>
      <c r="J6345" s="1" t="s">
        <v>47296</v>
      </c>
      <c r="K6345" s="3" t="s">
        <v>42</v>
      </c>
      <c r="L6345" s="1" t="s">
        <v>34</v>
      </c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1"/>
      <c r="AA6345" s="1" t="s">
        <v>16</v>
      </c>
      <c r="AB6345" s="3" t="s">
        <v>12</v>
      </c>
      <c r="AC6345" s="23" t="s">
        <v>37802</v>
      </c>
      <c r="AD6345" s="23" t="s">
        <v>44005</v>
      </c>
      <c r="AE6345" t="s">
        <v>35410</v>
      </c>
    </row>
    <row r="6346" spans="1:31" ht="14.25" customHeight="1">
      <c r="A6346" s="1">
        <v>6345</v>
      </c>
      <c r="B6346" s="1" t="s">
        <v>54</v>
      </c>
      <c r="C6346" s="1" t="s">
        <v>5910</v>
      </c>
      <c r="D6346" s="1" t="s">
        <v>1799</v>
      </c>
      <c r="E6346" s="1" t="s">
        <v>11421</v>
      </c>
      <c r="F6346" s="1" t="s">
        <v>23710</v>
      </c>
      <c r="G6346" s="14">
        <v>914144190060</v>
      </c>
      <c r="H6346" s="1" t="s">
        <v>20</v>
      </c>
      <c r="I6346" s="1" t="s">
        <v>9</v>
      </c>
      <c r="J6346" s="1" t="s">
        <v>47296</v>
      </c>
      <c r="K6346" s="3" t="s">
        <v>17</v>
      </c>
      <c r="L6346" s="1" t="s">
        <v>34</v>
      </c>
      <c r="M6346" s="4" t="s">
        <v>42</v>
      </c>
      <c r="N6346" s="3" t="s">
        <v>47325</v>
      </c>
      <c r="O6346" s="3" t="s">
        <v>47349</v>
      </c>
      <c r="P6346" s="3" t="s">
        <v>47296</v>
      </c>
      <c r="Q6346" s="3"/>
      <c r="R6346" s="3"/>
      <c r="S6346" s="3"/>
      <c r="T6346" s="3"/>
      <c r="U6346" s="3"/>
      <c r="V6346" s="3"/>
      <c r="W6346" s="3"/>
      <c r="X6346" s="3"/>
      <c r="Y6346" s="3"/>
      <c r="Z6346" s="1"/>
      <c r="AA6346" s="1" t="s">
        <v>16</v>
      </c>
      <c r="AB6346" s="3" t="s">
        <v>12</v>
      </c>
      <c r="AC6346" s="23" t="s">
        <v>37802</v>
      </c>
      <c r="AD6346" s="23" t="s">
        <v>44006</v>
      </c>
      <c r="AE6346" t="s">
        <v>35410</v>
      </c>
    </row>
    <row r="6347" spans="1:31" ht="14.25" customHeight="1">
      <c r="A6347" s="1">
        <v>6346</v>
      </c>
      <c r="B6347" s="9" t="s">
        <v>6</v>
      </c>
      <c r="C6347" s="1" t="s">
        <v>5957</v>
      </c>
      <c r="D6347" s="1" t="s">
        <v>5958</v>
      </c>
      <c r="E6347" s="1" t="s">
        <v>139</v>
      </c>
      <c r="F6347" s="1" t="s">
        <v>23730</v>
      </c>
      <c r="G6347" s="14">
        <v>9166119964</v>
      </c>
      <c r="H6347" s="1" t="s">
        <v>8</v>
      </c>
      <c r="I6347" s="1" t="s">
        <v>62</v>
      </c>
      <c r="J6347" s="1" t="s">
        <v>47296</v>
      </c>
      <c r="K6347" s="3" t="s">
        <v>17</v>
      </c>
      <c r="L6347" s="1" t="s">
        <v>34</v>
      </c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1"/>
      <c r="AA6347" s="1" t="s">
        <v>16</v>
      </c>
      <c r="AB6347" s="3" t="s">
        <v>12</v>
      </c>
      <c r="AC6347" s="23" t="s">
        <v>37802</v>
      </c>
      <c r="AD6347" s="23" t="s">
        <v>44007</v>
      </c>
      <c r="AE6347" t="s">
        <v>35399</v>
      </c>
    </row>
    <row r="6348" spans="1:31" ht="14.25" customHeight="1">
      <c r="A6348" s="1">
        <v>6347</v>
      </c>
      <c r="B6348" s="1" t="s">
        <v>54</v>
      </c>
      <c r="C6348" s="1" t="s">
        <v>6005</v>
      </c>
      <c r="D6348" s="1" t="s">
        <v>52</v>
      </c>
      <c r="E6348" s="1" t="s">
        <v>36949</v>
      </c>
      <c r="F6348" s="1" t="s">
        <v>6006</v>
      </c>
      <c r="G6348" s="14">
        <v>914699644</v>
      </c>
      <c r="H6348" s="1" t="s">
        <v>37</v>
      </c>
      <c r="I6348" s="1" t="s">
        <v>41</v>
      </c>
      <c r="J6348" s="1" t="s">
        <v>47296</v>
      </c>
      <c r="K6348" s="3" t="s">
        <v>17</v>
      </c>
      <c r="L6348" s="1" t="s">
        <v>34</v>
      </c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1"/>
      <c r="AA6348" s="1" t="s">
        <v>16</v>
      </c>
      <c r="AB6348" s="3" t="s">
        <v>12</v>
      </c>
      <c r="AC6348" s="23" t="s">
        <v>37802</v>
      </c>
      <c r="AD6348" s="23" t="s">
        <v>44008</v>
      </c>
      <c r="AE6348" t="s">
        <v>35399</v>
      </c>
    </row>
    <row r="6349" spans="1:31" ht="14.25" customHeight="1">
      <c r="A6349" s="1">
        <v>6348</v>
      </c>
      <c r="B6349" s="9" t="s">
        <v>6</v>
      </c>
      <c r="C6349" s="1" t="s">
        <v>6046</v>
      </c>
      <c r="D6349" s="1" t="s">
        <v>52</v>
      </c>
      <c r="E6349" s="1" t="s">
        <v>40</v>
      </c>
      <c r="F6349" s="1" t="s">
        <v>23775</v>
      </c>
      <c r="G6349" s="14">
        <v>91919041044</v>
      </c>
      <c r="H6349" s="1" t="s">
        <v>8</v>
      </c>
      <c r="I6349" s="1" t="s">
        <v>41</v>
      </c>
      <c r="J6349" s="1" t="s">
        <v>47296</v>
      </c>
      <c r="K6349" s="3" t="s">
        <v>17</v>
      </c>
      <c r="L6349" s="1" t="s">
        <v>34</v>
      </c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1"/>
      <c r="AA6349" s="1" t="s">
        <v>16</v>
      </c>
      <c r="AB6349" s="3" t="s">
        <v>12</v>
      </c>
      <c r="AC6349" s="23" t="s">
        <v>37802</v>
      </c>
      <c r="AD6349" s="23" t="s">
        <v>41694</v>
      </c>
      <c r="AE6349" t="s">
        <v>35394</v>
      </c>
    </row>
    <row r="6350" spans="1:31" ht="14.25" customHeight="1">
      <c r="A6350" s="1">
        <v>6349</v>
      </c>
      <c r="B6350" s="9" t="s">
        <v>6</v>
      </c>
      <c r="C6350" s="1" t="s">
        <v>6199</v>
      </c>
      <c r="D6350" s="1" t="s">
        <v>332</v>
      </c>
      <c r="E6350" s="1" t="s">
        <v>40</v>
      </c>
      <c r="F6350" s="1" t="s">
        <v>23860</v>
      </c>
      <c r="G6350" s="14">
        <v>91944964464</v>
      </c>
      <c r="H6350" s="1" t="s">
        <v>20</v>
      </c>
      <c r="I6350" s="1" t="s">
        <v>41</v>
      </c>
      <c r="J6350" s="1" t="s">
        <v>47296</v>
      </c>
      <c r="K6350" s="3" t="s">
        <v>17</v>
      </c>
      <c r="L6350" s="1" t="s">
        <v>34</v>
      </c>
      <c r="M6350" s="4" t="s">
        <v>42</v>
      </c>
      <c r="N6350" s="3" t="s">
        <v>47325</v>
      </c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1"/>
      <c r="AA6350" s="1" t="s">
        <v>16</v>
      </c>
      <c r="AB6350" s="3" t="s">
        <v>12</v>
      </c>
      <c r="AC6350" s="23" t="s">
        <v>37802</v>
      </c>
      <c r="AD6350" s="23" t="s">
        <v>44009</v>
      </c>
      <c r="AE6350" t="s">
        <v>35410</v>
      </c>
    </row>
    <row r="6351" spans="1:31" ht="14.25" customHeight="1">
      <c r="A6351" s="1">
        <v>6350</v>
      </c>
      <c r="B6351" s="9" t="s">
        <v>6</v>
      </c>
      <c r="C6351" s="1" t="s">
        <v>6271</v>
      </c>
      <c r="D6351" s="1" t="s">
        <v>486</v>
      </c>
      <c r="E6351" s="1" t="s">
        <v>90</v>
      </c>
      <c r="F6351" s="1" t="s">
        <v>23896</v>
      </c>
      <c r="G6351" s="14">
        <v>9194966996</v>
      </c>
      <c r="H6351" s="1" t="s">
        <v>15</v>
      </c>
      <c r="I6351" s="1" t="s">
        <v>9</v>
      </c>
      <c r="J6351" s="1" t="s">
        <v>47296</v>
      </c>
      <c r="K6351" s="3" t="s">
        <v>17</v>
      </c>
      <c r="L6351" s="1" t="s">
        <v>34</v>
      </c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1"/>
      <c r="AA6351" s="1" t="s">
        <v>11</v>
      </c>
      <c r="AB6351" s="3" t="s">
        <v>538</v>
      </c>
      <c r="AC6351" s="23" t="s">
        <v>37802</v>
      </c>
      <c r="AD6351" s="23" t="s">
        <v>44010</v>
      </c>
      <c r="AE6351" t="s">
        <v>35409</v>
      </c>
    </row>
    <row r="6352" spans="1:31" ht="14.25" customHeight="1">
      <c r="A6352" s="1">
        <v>6351</v>
      </c>
      <c r="B6352" s="1" t="s">
        <v>54</v>
      </c>
      <c r="C6352" s="1" t="s">
        <v>6359</v>
      </c>
      <c r="D6352" s="1" t="s">
        <v>2505</v>
      </c>
      <c r="E6352" s="1" t="s">
        <v>36950</v>
      </c>
      <c r="F6352" s="1" t="s">
        <v>23943</v>
      </c>
      <c r="G6352" s="14">
        <v>91949446694</v>
      </c>
      <c r="H6352" s="1" t="s">
        <v>20</v>
      </c>
      <c r="I6352" s="1" t="s">
        <v>41</v>
      </c>
      <c r="J6352" s="1" t="s">
        <v>47296</v>
      </c>
      <c r="K6352" s="3" t="s">
        <v>63</v>
      </c>
      <c r="L6352" s="1" t="s">
        <v>34</v>
      </c>
      <c r="M6352" s="3" t="s">
        <v>213</v>
      </c>
      <c r="N6352" s="3" t="s">
        <v>47325</v>
      </c>
      <c r="O6352" s="3" t="s">
        <v>17</v>
      </c>
      <c r="P6352" s="3" t="s">
        <v>47296</v>
      </c>
      <c r="Q6352" s="3" t="s">
        <v>42</v>
      </c>
      <c r="R6352" s="3" t="s">
        <v>47296</v>
      </c>
      <c r="S6352" s="3" t="s">
        <v>27</v>
      </c>
      <c r="T6352" s="3" t="s">
        <v>47296</v>
      </c>
      <c r="U6352" s="3" t="s">
        <v>117</v>
      </c>
      <c r="V6352" s="3" t="s">
        <v>47296</v>
      </c>
      <c r="W6352" s="3" t="s">
        <v>178</v>
      </c>
      <c r="X6352" s="3" t="s">
        <v>47296</v>
      </c>
      <c r="Y6352" s="3" t="s">
        <v>171</v>
      </c>
      <c r="Z6352" s="1" t="s">
        <v>47296</v>
      </c>
      <c r="AA6352" s="1" t="s">
        <v>16</v>
      </c>
      <c r="AB6352" s="3" t="s">
        <v>12</v>
      </c>
      <c r="AC6352" s="23" t="s">
        <v>37802</v>
      </c>
      <c r="AD6352" s="23" t="s">
        <v>44011</v>
      </c>
      <c r="AE6352" t="s">
        <v>35410</v>
      </c>
    </row>
    <row r="6353" spans="1:31" ht="14.25" customHeight="1">
      <c r="A6353" s="1">
        <v>6352</v>
      </c>
      <c r="B6353" s="1" t="s">
        <v>54</v>
      </c>
      <c r="C6353" s="1" t="s">
        <v>6385</v>
      </c>
      <c r="D6353" s="1" t="s">
        <v>36</v>
      </c>
      <c r="E6353" s="1" t="s">
        <v>7019</v>
      </c>
      <c r="F6353" s="1" t="s">
        <v>23955</v>
      </c>
      <c r="G6353" s="14">
        <v>91944411164</v>
      </c>
      <c r="H6353" s="1" t="s">
        <v>20</v>
      </c>
      <c r="I6353" s="1" t="s">
        <v>62</v>
      </c>
      <c r="J6353" s="1" t="s">
        <v>47296</v>
      </c>
      <c r="K6353" s="3" t="s">
        <v>42</v>
      </c>
      <c r="L6353" s="1" t="s">
        <v>34</v>
      </c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1"/>
      <c r="AA6353" s="1" t="s">
        <v>16</v>
      </c>
      <c r="AB6353" s="3" t="s">
        <v>12</v>
      </c>
      <c r="AC6353" s="23" t="s">
        <v>37802</v>
      </c>
      <c r="AD6353" s="23" t="s">
        <v>44012</v>
      </c>
      <c r="AE6353" t="s">
        <v>35394</v>
      </c>
    </row>
    <row r="6354" spans="1:31" ht="14.25" customHeight="1">
      <c r="A6354" s="1">
        <v>6353</v>
      </c>
      <c r="B6354" s="9" t="s">
        <v>6</v>
      </c>
      <c r="C6354" s="1" t="s">
        <v>6415</v>
      </c>
      <c r="D6354" s="1" t="s">
        <v>1538</v>
      </c>
      <c r="E6354" s="1" t="s">
        <v>774</v>
      </c>
      <c r="F6354" s="1" t="s">
        <v>6416</v>
      </c>
      <c r="G6354" s="14">
        <v>91446099001</v>
      </c>
      <c r="H6354" s="1" t="s">
        <v>8</v>
      </c>
      <c r="I6354" s="1" t="s">
        <v>41</v>
      </c>
      <c r="J6354" s="1" t="s">
        <v>47296</v>
      </c>
      <c r="K6354" s="3" t="s">
        <v>17</v>
      </c>
      <c r="L6354" s="1" t="s">
        <v>34</v>
      </c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1"/>
      <c r="AA6354" s="1" t="s">
        <v>16</v>
      </c>
      <c r="AB6354" s="3" t="s">
        <v>12</v>
      </c>
      <c r="AC6354" s="23" t="s">
        <v>37802</v>
      </c>
      <c r="AD6354" s="23" t="s">
        <v>44013</v>
      </c>
      <c r="AE6354" t="s">
        <v>35410</v>
      </c>
    </row>
    <row r="6355" spans="1:31" ht="14.25" customHeight="1">
      <c r="A6355" s="1">
        <v>6354</v>
      </c>
      <c r="B6355" s="9" t="s">
        <v>6</v>
      </c>
      <c r="C6355" s="1" t="s">
        <v>6454</v>
      </c>
      <c r="D6355" s="1" t="s">
        <v>893</v>
      </c>
      <c r="E6355" s="1" t="s">
        <v>19</v>
      </c>
      <c r="F6355" s="1" t="s">
        <v>33993</v>
      </c>
      <c r="G6355" s="14">
        <v>91994646944</v>
      </c>
      <c r="H6355" s="1" t="s">
        <v>15</v>
      </c>
      <c r="I6355" s="1" t="s">
        <v>41</v>
      </c>
      <c r="J6355" s="1" t="s">
        <v>47296</v>
      </c>
      <c r="K6355" s="3" t="s">
        <v>42</v>
      </c>
      <c r="L6355" s="1" t="s">
        <v>34</v>
      </c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1"/>
      <c r="AA6355" s="1" t="s">
        <v>16</v>
      </c>
      <c r="AB6355" s="3" t="s">
        <v>12</v>
      </c>
      <c r="AC6355" s="23" t="s">
        <v>37802</v>
      </c>
      <c r="AD6355" s="23" t="s">
        <v>41992</v>
      </c>
      <c r="AE6355" t="s">
        <v>35394</v>
      </c>
    </row>
    <row r="6356" spans="1:31" ht="14.25" customHeight="1">
      <c r="A6356" s="1">
        <v>6355</v>
      </c>
      <c r="B6356" s="1" t="s">
        <v>54</v>
      </c>
      <c r="C6356" s="1" t="s">
        <v>6549</v>
      </c>
      <c r="D6356" s="1" t="s">
        <v>1518</v>
      </c>
      <c r="E6356" s="1" t="s">
        <v>774</v>
      </c>
      <c r="F6356" s="1" t="s">
        <v>24046</v>
      </c>
      <c r="G6356" s="14">
        <v>91964469919</v>
      </c>
      <c r="H6356" s="1" t="s">
        <v>8</v>
      </c>
      <c r="I6356" s="1" t="s">
        <v>41</v>
      </c>
      <c r="J6356" s="1" t="s">
        <v>47296</v>
      </c>
      <c r="K6356" s="3" t="s">
        <v>42</v>
      </c>
      <c r="L6356" s="1" t="s">
        <v>34</v>
      </c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1"/>
      <c r="AA6356" s="1" t="s">
        <v>16</v>
      </c>
      <c r="AB6356" s="3" t="s">
        <v>12</v>
      </c>
      <c r="AC6356" s="23" t="s">
        <v>37802</v>
      </c>
      <c r="AD6356" s="23" t="s">
        <v>44014</v>
      </c>
      <c r="AE6356" t="s">
        <v>35410</v>
      </c>
    </row>
    <row r="6357" spans="1:31" ht="14.25" customHeight="1">
      <c r="A6357" s="1">
        <v>6356</v>
      </c>
      <c r="B6357" s="9" t="s">
        <v>6</v>
      </c>
      <c r="C6357" s="1" t="s">
        <v>6646</v>
      </c>
      <c r="D6357" s="1" t="s">
        <v>359</v>
      </c>
      <c r="E6357" s="1" t="s">
        <v>36951</v>
      </c>
      <c r="F6357" s="1" t="s">
        <v>24094</v>
      </c>
      <c r="G6357" s="14">
        <v>919644444444</v>
      </c>
      <c r="H6357" s="1" t="s">
        <v>15</v>
      </c>
      <c r="I6357" s="1" t="s">
        <v>41</v>
      </c>
      <c r="J6357" s="1" t="s">
        <v>47296</v>
      </c>
      <c r="K6357" s="3" t="s">
        <v>42</v>
      </c>
      <c r="L6357" s="1" t="s">
        <v>34</v>
      </c>
      <c r="M6357" s="3" t="s">
        <v>27</v>
      </c>
      <c r="N6357" s="3" t="s">
        <v>47325</v>
      </c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1"/>
      <c r="AA6357" s="1" t="s">
        <v>16</v>
      </c>
      <c r="AB6357" s="3" t="s">
        <v>12</v>
      </c>
      <c r="AC6357" s="23" t="s">
        <v>37802</v>
      </c>
      <c r="AD6357" s="23" t="s">
        <v>44015</v>
      </c>
      <c r="AE6357" t="s">
        <v>35410</v>
      </c>
    </row>
    <row r="6358" spans="1:31" ht="14.25" customHeight="1">
      <c r="A6358" s="1">
        <v>6357</v>
      </c>
      <c r="B6358" s="9" t="s">
        <v>6</v>
      </c>
      <c r="C6358" s="1" t="s">
        <v>6778</v>
      </c>
      <c r="D6358" s="1" t="s">
        <v>37630</v>
      </c>
      <c r="E6358" s="1" t="s">
        <v>6779</v>
      </c>
      <c r="F6358" s="1" t="s">
        <v>31813</v>
      </c>
      <c r="G6358" s="14">
        <v>914111144</v>
      </c>
      <c r="H6358" s="1" t="s">
        <v>8</v>
      </c>
      <c r="I6358" s="1" t="s">
        <v>9</v>
      </c>
      <c r="J6358" s="1" t="s">
        <v>47296</v>
      </c>
      <c r="K6358" s="3" t="s">
        <v>17</v>
      </c>
      <c r="L6358" s="1" t="s">
        <v>34</v>
      </c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1"/>
      <c r="AA6358" s="1" t="s">
        <v>11</v>
      </c>
      <c r="AB6358" s="3" t="s">
        <v>13</v>
      </c>
      <c r="AC6358" s="23" t="s">
        <v>37802</v>
      </c>
      <c r="AD6358" s="23" t="s">
        <v>44016</v>
      </c>
      <c r="AE6358" t="s">
        <v>35409</v>
      </c>
    </row>
    <row r="6359" spans="1:31" ht="14.25" customHeight="1">
      <c r="A6359" s="1">
        <v>6358</v>
      </c>
      <c r="B6359" s="9" t="s">
        <v>6</v>
      </c>
      <c r="C6359" s="1" t="s">
        <v>7189</v>
      </c>
      <c r="D6359" s="1" t="s">
        <v>1799</v>
      </c>
      <c r="E6359" s="1" t="s">
        <v>40</v>
      </c>
      <c r="F6359" s="1" t="s">
        <v>7190</v>
      </c>
      <c r="G6359" s="14">
        <v>91944491941</v>
      </c>
      <c r="H6359" s="1" t="s">
        <v>15</v>
      </c>
      <c r="I6359" s="1" t="s">
        <v>41</v>
      </c>
      <c r="J6359" s="1" t="s">
        <v>47296</v>
      </c>
      <c r="K6359" s="3" t="s">
        <v>171</v>
      </c>
      <c r="L6359" s="1" t="s">
        <v>34</v>
      </c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1"/>
      <c r="AA6359" s="1" t="s">
        <v>16</v>
      </c>
      <c r="AB6359" s="3" t="s">
        <v>12</v>
      </c>
      <c r="AC6359" s="23" t="s">
        <v>37802</v>
      </c>
      <c r="AD6359" s="23" t="s">
        <v>44017</v>
      </c>
      <c r="AE6359" t="s">
        <v>35394</v>
      </c>
    </row>
    <row r="6360" spans="1:31" ht="14.25" customHeight="1">
      <c r="A6360" s="1">
        <v>6359</v>
      </c>
      <c r="B6360" s="1" t="s">
        <v>54</v>
      </c>
      <c r="C6360" s="1" t="s">
        <v>7273</v>
      </c>
      <c r="D6360" s="1" t="s">
        <v>526</v>
      </c>
      <c r="E6360" s="1" t="s">
        <v>260</v>
      </c>
      <c r="F6360" s="1" t="s">
        <v>24393</v>
      </c>
      <c r="G6360" s="14">
        <v>919909194406</v>
      </c>
      <c r="H6360" s="1" t="s">
        <v>8</v>
      </c>
      <c r="I6360" s="1" t="s">
        <v>62</v>
      </c>
      <c r="J6360" s="1" t="s">
        <v>47296</v>
      </c>
      <c r="K6360" s="3" t="s">
        <v>17</v>
      </c>
      <c r="L6360" s="1" t="s">
        <v>34</v>
      </c>
      <c r="M6360" s="4" t="s">
        <v>42</v>
      </c>
      <c r="N6360" s="3" t="s">
        <v>47325</v>
      </c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1"/>
      <c r="AA6360" s="1" t="s">
        <v>16</v>
      </c>
      <c r="AB6360" s="3" t="s">
        <v>12</v>
      </c>
      <c r="AC6360" s="23" t="s">
        <v>37802</v>
      </c>
      <c r="AD6360" s="23" t="s">
        <v>44018</v>
      </c>
      <c r="AE6360" t="s">
        <v>35399</v>
      </c>
    </row>
    <row r="6361" spans="1:31" ht="14.25" customHeight="1">
      <c r="A6361" s="1">
        <v>6360</v>
      </c>
      <c r="B6361" s="9" t="s">
        <v>6</v>
      </c>
      <c r="C6361" s="1" t="s">
        <v>7297</v>
      </c>
      <c r="D6361" s="1" t="s">
        <v>350</v>
      </c>
      <c r="E6361" s="1" t="s">
        <v>1725</v>
      </c>
      <c r="F6361" s="1" t="s">
        <v>34088</v>
      </c>
      <c r="G6361" s="14">
        <v>9194446164</v>
      </c>
      <c r="H6361" s="1" t="s">
        <v>8</v>
      </c>
      <c r="I6361" s="1" t="s">
        <v>41</v>
      </c>
      <c r="J6361" s="1" t="s">
        <v>47296</v>
      </c>
      <c r="K6361" s="3" t="s">
        <v>17</v>
      </c>
      <c r="L6361" s="1" t="s">
        <v>34</v>
      </c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1"/>
      <c r="AA6361" s="1" t="s">
        <v>11</v>
      </c>
      <c r="AB6361" s="3" t="s">
        <v>56</v>
      </c>
      <c r="AC6361" s="23" t="s">
        <v>37802</v>
      </c>
      <c r="AD6361" s="23" t="s">
        <v>44019</v>
      </c>
      <c r="AE6361" t="s">
        <v>35409</v>
      </c>
    </row>
    <row r="6362" spans="1:31" ht="14.25" customHeight="1">
      <c r="A6362" s="1">
        <v>6361</v>
      </c>
      <c r="B6362" s="1" t="s">
        <v>54</v>
      </c>
      <c r="C6362" s="1" t="s">
        <v>7307</v>
      </c>
      <c r="D6362" s="1" t="s">
        <v>31</v>
      </c>
      <c r="E6362" s="1" t="s">
        <v>40</v>
      </c>
      <c r="F6362" s="1" t="s">
        <v>24412</v>
      </c>
      <c r="G6362" s="14">
        <v>919446019414</v>
      </c>
      <c r="H6362" s="1" t="s">
        <v>20</v>
      </c>
      <c r="I6362" s="1" t="s">
        <v>9</v>
      </c>
      <c r="J6362" s="1" t="s">
        <v>47296</v>
      </c>
      <c r="K6362" s="3" t="s">
        <v>17</v>
      </c>
      <c r="L6362" s="1" t="s">
        <v>34</v>
      </c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1"/>
      <c r="AA6362" s="1" t="s">
        <v>11</v>
      </c>
      <c r="AB6362" s="3" t="s">
        <v>13</v>
      </c>
      <c r="AC6362" s="23" t="s">
        <v>37802</v>
      </c>
      <c r="AD6362" s="23" t="s">
        <v>44020</v>
      </c>
      <c r="AE6362" t="s">
        <v>35399</v>
      </c>
    </row>
    <row r="6363" spans="1:31" ht="14.25" customHeight="1">
      <c r="A6363" s="1">
        <v>6362</v>
      </c>
      <c r="B6363" s="9" t="s">
        <v>6</v>
      </c>
      <c r="C6363" s="1" t="s">
        <v>7394</v>
      </c>
      <c r="D6363" s="1" t="s">
        <v>7395</v>
      </c>
      <c r="E6363" s="1" t="s">
        <v>1488</v>
      </c>
      <c r="F6363" s="1" t="s">
        <v>34098</v>
      </c>
      <c r="G6363" s="14">
        <v>91940909444</v>
      </c>
      <c r="H6363" s="1" t="s">
        <v>8</v>
      </c>
      <c r="I6363" s="1" t="s">
        <v>41</v>
      </c>
      <c r="J6363" s="1" t="s">
        <v>47296</v>
      </c>
      <c r="K6363" s="3" t="s">
        <v>42</v>
      </c>
      <c r="L6363" s="1" t="s">
        <v>34</v>
      </c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1"/>
      <c r="AA6363" s="1" t="s">
        <v>16</v>
      </c>
      <c r="AB6363" s="3" t="s">
        <v>12</v>
      </c>
      <c r="AC6363" s="23" t="s">
        <v>37802</v>
      </c>
      <c r="AD6363" s="23" t="s">
        <v>43677</v>
      </c>
      <c r="AE6363" t="s">
        <v>35399</v>
      </c>
    </row>
    <row r="6364" spans="1:31" ht="14.25" customHeight="1">
      <c r="A6364" s="1">
        <v>6363</v>
      </c>
      <c r="B6364" s="9" t="s">
        <v>6</v>
      </c>
      <c r="C6364" s="1" t="s">
        <v>7404</v>
      </c>
      <c r="D6364" s="1" t="s">
        <v>1160</v>
      </c>
      <c r="E6364" s="1" t="s">
        <v>7405</v>
      </c>
      <c r="F6364" s="1" t="s">
        <v>24462</v>
      </c>
      <c r="G6364" s="14">
        <v>9110940449</v>
      </c>
      <c r="H6364" s="1" t="s">
        <v>8</v>
      </c>
      <c r="I6364" s="1" t="s">
        <v>62</v>
      </c>
      <c r="J6364" s="1" t="s">
        <v>47296</v>
      </c>
      <c r="K6364" s="3" t="s">
        <v>42</v>
      </c>
      <c r="L6364" s="1" t="s">
        <v>34</v>
      </c>
      <c r="M6364" s="3" t="s">
        <v>178</v>
      </c>
      <c r="N6364" s="3" t="s">
        <v>47325</v>
      </c>
      <c r="O6364" s="3" t="s">
        <v>171</v>
      </c>
      <c r="P6364" s="3" t="s">
        <v>47296</v>
      </c>
      <c r="Q6364" s="3"/>
      <c r="R6364" s="3"/>
      <c r="S6364" s="3"/>
      <c r="T6364" s="3"/>
      <c r="U6364" s="3"/>
      <c r="V6364" s="3"/>
      <c r="W6364" s="3"/>
      <c r="X6364" s="3"/>
      <c r="Y6364" s="3"/>
      <c r="Z6364" s="1"/>
      <c r="AA6364" s="1" t="s">
        <v>16</v>
      </c>
      <c r="AB6364" s="3" t="s">
        <v>12</v>
      </c>
      <c r="AC6364" s="23" t="s">
        <v>37802</v>
      </c>
      <c r="AD6364" s="23" t="s">
        <v>44021</v>
      </c>
      <c r="AE6364" t="s">
        <v>35394</v>
      </c>
    </row>
    <row r="6365" spans="1:31" ht="14.25" customHeight="1">
      <c r="A6365" s="1">
        <v>6364</v>
      </c>
      <c r="B6365" s="9" t="s">
        <v>6</v>
      </c>
      <c r="C6365" s="1" t="s">
        <v>7449</v>
      </c>
      <c r="D6365" s="1" t="s">
        <v>3722</v>
      </c>
      <c r="E6365" s="1" t="s">
        <v>7450</v>
      </c>
      <c r="F6365" s="1" t="s">
        <v>24488</v>
      </c>
      <c r="G6365" s="14">
        <v>919966966</v>
      </c>
      <c r="H6365" s="1" t="s">
        <v>15</v>
      </c>
      <c r="I6365" s="1" t="s">
        <v>9</v>
      </c>
      <c r="J6365" s="1" t="s">
        <v>47296</v>
      </c>
      <c r="K6365" s="3" t="s">
        <v>17</v>
      </c>
      <c r="L6365" s="1" t="s">
        <v>34</v>
      </c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1"/>
      <c r="AA6365" s="1" t="s">
        <v>16</v>
      </c>
      <c r="AB6365" s="3" t="s">
        <v>12</v>
      </c>
      <c r="AC6365" s="23" t="s">
        <v>37802</v>
      </c>
      <c r="AD6365" s="23" t="s">
        <v>41490</v>
      </c>
      <c r="AE6365" t="s">
        <v>35410</v>
      </c>
    </row>
    <row r="6366" spans="1:31" ht="14.25" customHeight="1">
      <c r="A6366" s="1">
        <v>6365</v>
      </c>
      <c r="B6366" s="9" t="s">
        <v>6</v>
      </c>
      <c r="C6366" s="1" t="s">
        <v>7528</v>
      </c>
      <c r="D6366" s="1" t="s">
        <v>1008</v>
      </c>
      <c r="E6366" s="1" t="s">
        <v>746</v>
      </c>
      <c r="F6366" s="1" t="s">
        <v>34109</v>
      </c>
      <c r="G6366" s="14">
        <v>914466646444</v>
      </c>
      <c r="H6366" s="1" t="s">
        <v>8</v>
      </c>
      <c r="I6366" s="1" t="s">
        <v>41</v>
      </c>
      <c r="J6366" s="1" t="s">
        <v>47296</v>
      </c>
      <c r="K6366" s="3" t="s">
        <v>17</v>
      </c>
      <c r="L6366" s="1" t="s">
        <v>34</v>
      </c>
      <c r="M6366" s="4" t="s">
        <v>42</v>
      </c>
      <c r="N6366" s="3" t="s">
        <v>47325</v>
      </c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1"/>
      <c r="AA6366" s="1" t="s">
        <v>16</v>
      </c>
      <c r="AB6366" s="3" t="s">
        <v>56</v>
      </c>
      <c r="AC6366" s="23" t="s">
        <v>37802</v>
      </c>
      <c r="AD6366" s="23" t="s">
        <v>44022</v>
      </c>
      <c r="AE6366" t="s">
        <v>35410</v>
      </c>
    </row>
    <row r="6367" spans="1:31" ht="14.25" customHeight="1">
      <c r="A6367" s="1">
        <v>6366</v>
      </c>
      <c r="B6367" s="9" t="s">
        <v>6</v>
      </c>
      <c r="C6367" s="1" t="s">
        <v>7722</v>
      </c>
      <c r="D6367" s="1" t="s">
        <v>35450</v>
      </c>
      <c r="E6367" s="1" t="s">
        <v>40</v>
      </c>
      <c r="F6367" s="1" t="s">
        <v>24603</v>
      </c>
      <c r="G6367" s="14">
        <v>9199464406</v>
      </c>
      <c r="H6367" s="1" t="s">
        <v>15</v>
      </c>
      <c r="I6367" s="1" t="s">
        <v>41</v>
      </c>
      <c r="J6367" s="1" t="s">
        <v>47296</v>
      </c>
      <c r="K6367" s="3" t="s">
        <v>17</v>
      </c>
      <c r="L6367" s="1" t="s">
        <v>34</v>
      </c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1"/>
      <c r="AA6367" s="1" t="s">
        <v>11</v>
      </c>
      <c r="AB6367" s="3" t="s">
        <v>274</v>
      </c>
      <c r="AC6367" s="23" t="s">
        <v>37802</v>
      </c>
      <c r="AD6367" s="23" t="s">
        <v>44023</v>
      </c>
      <c r="AE6367" t="s">
        <v>35409</v>
      </c>
    </row>
    <row r="6368" spans="1:31" ht="14.25" customHeight="1">
      <c r="A6368" s="1">
        <v>6367</v>
      </c>
      <c r="B6368" s="9" t="s">
        <v>6</v>
      </c>
      <c r="C6368" s="1" t="s">
        <v>7839</v>
      </c>
      <c r="D6368" s="1" t="s">
        <v>1008</v>
      </c>
      <c r="E6368" s="1" t="s">
        <v>328</v>
      </c>
      <c r="F6368" s="1" t="s">
        <v>34135</v>
      </c>
      <c r="G6368" s="14">
        <v>9196411109</v>
      </c>
      <c r="H6368" s="1" t="s">
        <v>8</v>
      </c>
      <c r="I6368" s="1" t="s">
        <v>41</v>
      </c>
      <c r="J6368" s="1" t="s">
        <v>47296</v>
      </c>
      <c r="K6368" s="3" t="s">
        <v>42</v>
      </c>
      <c r="L6368" s="1" t="s">
        <v>34</v>
      </c>
      <c r="M6368" s="3" t="s">
        <v>178</v>
      </c>
      <c r="N6368" s="3" t="s">
        <v>47325</v>
      </c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1"/>
      <c r="AA6368" s="1" t="s">
        <v>16</v>
      </c>
      <c r="AB6368" s="3" t="s">
        <v>12</v>
      </c>
      <c r="AC6368" s="23" t="s">
        <v>37802</v>
      </c>
      <c r="AD6368" s="23" t="s">
        <v>44024</v>
      </c>
      <c r="AE6368" t="s">
        <v>35399</v>
      </c>
    </row>
    <row r="6369" spans="1:31" ht="14.25" customHeight="1">
      <c r="A6369" s="1">
        <v>6368</v>
      </c>
      <c r="B6369" s="1" t="s">
        <v>54</v>
      </c>
      <c r="C6369" s="1" t="s">
        <v>7883</v>
      </c>
      <c r="D6369" s="1" t="s">
        <v>37772</v>
      </c>
      <c r="E6369" s="1" t="s">
        <v>40</v>
      </c>
      <c r="F6369" s="1" t="s">
        <v>24682</v>
      </c>
      <c r="G6369" s="14">
        <v>919994941646</v>
      </c>
      <c r="H6369" s="1" t="s">
        <v>20</v>
      </c>
      <c r="I6369" s="1" t="s">
        <v>41</v>
      </c>
      <c r="J6369" s="1" t="s">
        <v>47296</v>
      </c>
      <c r="K6369" s="3" t="s">
        <v>42</v>
      </c>
      <c r="L6369" s="1" t="s">
        <v>34</v>
      </c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1"/>
      <c r="AA6369" s="1" t="s">
        <v>16</v>
      </c>
      <c r="AB6369" s="3" t="s">
        <v>12</v>
      </c>
      <c r="AC6369" s="23" t="s">
        <v>37802</v>
      </c>
      <c r="AD6369" s="23" t="s">
        <v>44025</v>
      </c>
      <c r="AE6369" t="s">
        <v>35394</v>
      </c>
    </row>
    <row r="6370" spans="1:31" ht="14.25" customHeight="1">
      <c r="A6370" s="1">
        <v>6369</v>
      </c>
      <c r="B6370" s="9" t="s">
        <v>6</v>
      </c>
      <c r="C6370" s="1" t="s">
        <v>7944</v>
      </c>
      <c r="D6370" s="1" t="s">
        <v>1015</v>
      </c>
      <c r="E6370" s="1" t="s">
        <v>3162</v>
      </c>
      <c r="F6370" s="1" t="s">
        <v>7945</v>
      </c>
      <c r="G6370" s="14">
        <v>916961996166</v>
      </c>
      <c r="H6370" s="1" t="s">
        <v>15</v>
      </c>
      <c r="I6370" s="1" t="s">
        <v>41</v>
      </c>
      <c r="J6370" s="1" t="s">
        <v>47296</v>
      </c>
      <c r="K6370" s="3" t="s">
        <v>17</v>
      </c>
      <c r="L6370" s="1" t="s">
        <v>34</v>
      </c>
      <c r="M6370" s="4" t="s">
        <v>42</v>
      </c>
      <c r="N6370" s="3" t="s">
        <v>47325</v>
      </c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1"/>
      <c r="AA6370" s="1" t="s">
        <v>16</v>
      </c>
      <c r="AB6370" s="3" t="s">
        <v>12</v>
      </c>
      <c r="AC6370" s="23" t="s">
        <v>37802</v>
      </c>
      <c r="AD6370" s="23" t="s">
        <v>44026</v>
      </c>
      <c r="AE6370" t="s">
        <v>35409</v>
      </c>
    </row>
    <row r="6371" spans="1:31" ht="14.25" customHeight="1">
      <c r="A6371" s="1">
        <v>6370</v>
      </c>
      <c r="B6371" s="9" t="s">
        <v>6</v>
      </c>
      <c r="C6371" s="1" t="s">
        <v>8027</v>
      </c>
      <c r="D6371" s="1" t="s">
        <v>1046</v>
      </c>
      <c r="E6371" s="1" t="s">
        <v>139</v>
      </c>
      <c r="F6371" s="1" t="s">
        <v>24748</v>
      </c>
      <c r="G6371" s="14">
        <v>91944499644</v>
      </c>
      <c r="H6371" s="1" t="s">
        <v>46</v>
      </c>
      <c r="I6371" s="1" t="s">
        <v>41</v>
      </c>
      <c r="J6371" s="1" t="s">
        <v>47296</v>
      </c>
      <c r="K6371" s="3" t="s">
        <v>17</v>
      </c>
      <c r="L6371" s="1" t="s">
        <v>34</v>
      </c>
      <c r="M6371" s="4" t="s">
        <v>42</v>
      </c>
      <c r="N6371" s="3" t="s">
        <v>47325</v>
      </c>
      <c r="O6371" s="3" t="s">
        <v>171</v>
      </c>
      <c r="P6371" s="3" t="s">
        <v>47296</v>
      </c>
      <c r="Q6371" s="3"/>
      <c r="R6371" s="3"/>
      <c r="S6371" s="3"/>
      <c r="T6371" s="3"/>
      <c r="U6371" s="3"/>
      <c r="V6371" s="3"/>
      <c r="W6371" s="3"/>
      <c r="X6371" s="3"/>
      <c r="Y6371" s="3"/>
      <c r="Z6371" s="1"/>
      <c r="AA6371" s="1" t="s">
        <v>16</v>
      </c>
      <c r="AB6371" s="3" t="s">
        <v>12</v>
      </c>
      <c r="AC6371" s="23" t="s">
        <v>37802</v>
      </c>
      <c r="AD6371" s="23" t="s">
        <v>42781</v>
      </c>
      <c r="AE6371" t="s">
        <v>35410</v>
      </c>
    </row>
    <row r="6372" spans="1:31" ht="14.25" customHeight="1">
      <c r="A6372" s="1">
        <v>6371</v>
      </c>
      <c r="B6372" s="9" t="s">
        <v>6</v>
      </c>
      <c r="C6372" s="1" t="s">
        <v>8059</v>
      </c>
      <c r="D6372" s="1" t="s">
        <v>151</v>
      </c>
      <c r="E6372" s="1" t="s">
        <v>53</v>
      </c>
      <c r="F6372" s="1" t="s">
        <v>24764</v>
      </c>
      <c r="G6372" s="14">
        <v>91944496909</v>
      </c>
      <c r="H6372" s="1" t="s">
        <v>8</v>
      </c>
      <c r="I6372" s="1" t="s">
        <v>41</v>
      </c>
      <c r="J6372" s="1" t="s">
        <v>47296</v>
      </c>
      <c r="K6372" s="3" t="s">
        <v>42</v>
      </c>
      <c r="L6372" s="1" t="s">
        <v>34</v>
      </c>
      <c r="M6372" s="3" t="s">
        <v>27</v>
      </c>
      <c r="N6372" s="3" t="s">
        <v>47325</v>
      </c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1"/>
      <c r="AA6372" s="1" t="s">
        <v>16</v>
      </c>
      <c r="AB6372" s="3" t="s">
        <v>12</v>
      </c>
      <c r="AC6372" s="23" t="s">
        <v>37802</v>
      </c>
      <c r="AD6372" s="23" t="s">
        <v>41848</v>
      </c>
      <c r="AE6372" t="s">
        <v>35409</v>
      </c>
    </row>
    <row r="6373" spans="1:31" ht="14.25" customHeight="1">
      <c r="A6373" s="1">
        <v>6372</v>
      </c>
      <c r="B6373" s="9" t="s">
        <v>6</v>
      </c>
      <c r="C6373" s="1" t="s">
        <v>8097</v>
      </c>
      <c r="D6373" s="1" t="s">
        <v>917</v>
      </c>
      <c r="E6373" s="1" t="s">
        <v>8098</v>
      </c>
      <c r="F6373" s="1" t="s">
        <v>24785</v>
      </c>
      <c r="G6373" s="14">
        <v>914140494444</v>
      </c>
      <c r="H6373" s="1" t="s">
        <v>8</v>
      </c>
      <c r="I6373" s="1" t="s">
        <v>41</v>
      </c>
      <c r="J6373" s="1" t="s">
        <v>47296</v>
      </c>
      <c r="K6373" s="3" t="s">
        <v>17</v>
      </c>
      <c r="L6373" s="1" t="s">
        <v>34</v>
      </c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1"/>
      <c r="AA6373" s="1" t="s">
        <v>16</v>
      </c>
      <c r="AB6373" s="3" t="s">
        <v>12</v>
      </c>
      <c r="AC6373" s="23" t="s">
        <v>37802</v>
      </c>
      <c r="AD6373" s="23" t="s">
        <v>44027</v>
      </c>
      <c r="AE6373" t="s">
        <v>35399</v>
      </c>
    </row>
    <row r="6374" spans="1:31" ht="14.25" customHeight="1">
      <c r="A6374" s="1">
        <v>6373</v>
      </c>
      <c r="B6374" s="1" t="s">
        <v>54</v>
      </c>
      <c r="C6374" s="1" t="s">
        <v>8453</v>
      </c>
      <c r="D6374" s="1" t="s">
        <v>35811</v>
      </c>
      <c r="E6374" s="1" t="s">
        <v>362</v>
      </c>
      <c r="F6374" s="1" t="s">
        <v>34185</v>
      </c>
      <c r="G6374" s="14">
        <v>9199496666</v>
      </c>
      <c r="H6374" s="1" t="s">
        <v>8</v>
      </c>
      <c r="I6374" s="1" t="s">
        <v>41</v>
      </c>
      <c r="J6374" s="1" t="s">
        <v>47296</v>
      </c>
      <c r="K6374" s="3" t="s">
        <v>213</v>
      </c>
      <c r="L6374" s="1" t="s">
        <v>34</v>
      </c>
      <c r="M6374" s="4" t="s">
        <v>17</v>
      </c>
      <c r="N6374" s="3" t="s">
        <v>47325</v>
      </c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1"/>
      <c r="AA6374" s="1" t="s">
        <v>16</v>
      </c>
      <c r="AB6374" s="3" t="s">
        <v>12</v>
      </c>
      <c r="AC6374" s="23" t="s">
        <v>37802</v>
      </c>
      <c r="AD6374" s="23" t="s">
        <v>44028</v>
      </c>
      <c r="AE6374" t="s">
        <v>35410</v>
      </c>
    </row>
    <row r="6375" spans="1:31" ht="14.25" customHeight="1">
      <c r="A6375" s="1">
        <v>6374</v>
      </c>
      <c r="B6375" s="1" t="s">
        <v>54</v>
      </c>
      <c r="C6375" s="1" t="s">
        <v>8520</v>
      </c>
      <c r="D6375" s="1" t="s">
        <v>636</v>
      </c>
      <c r="E6375" s="1" t="s">
        <v>489</v>
      </c>
      <c r="F6375" s="1" t="s">
        <v>32013</v>
      </c>
      <c r="G6375" s="14">
        <v>916966690446</v>
      </c>
      <c r="H6375" s="1" t="s">
        <v>8</v>
      </c>
      <c r="I6375" s="1" t="s">
        <v>41</v>
      </c>
      <c r="J6375" s="1" t="s">
        <v>47296</v>
      </c>
      <c r="K6375" s="3" t="s">
        <v>63</v>
      </c>
      <c r="L6375" s="1" t="s">
        <v>34</v>
      </c>
      <c r="M6375" s="3" t="s">
        <v>213</v>
      </c>
      <c r="N6375" s="3" t="s">
        <v>47325</v>
      </c>
      <c r="O6375" s="3" t="s">
        <v>17</v>
      </c>
      <c r="P6375" s="3" t="s">
        <v>47296</v>
      </c>
      <c r="Q6375" s="3" t="s">
        <v>42</v>
      </c>
      <c r="R6375" s="3" t="s">
        <v>47296</v>
      </c>
      <c r="S6375" s="3" t="s">
        <v>27</v>
      </c>
      <c r="T6375" s="3" t="s">
        <v>47296</v>
      </c>
      <c r="U6375" s="3" t="s">
        <v>117</v>
      </c>
      <c r="V6375" s="3" t="s">
        <v>47296</v>
      </c>
      <c r="W6375" s="3" t="s">
        <v>178</v>
      </c>
      <c r="X6375" s="3" t="s">
        <v>47296</v>
      </c>
      <c r="Y6375" s="3" t="s">
        <v>171</v>
      </c>
      <c r="Z6375" s="1" t="s">
        <v>47296</v>
      </c>
      <c r="AA6375" s="1" t="s">
        <v>16</v>
      </c>
      <c r="AB6375" s="3" t="s">
        <v>12</v>
      </c>
      <c r="AC6375" s="23" t="s">
        <v>37802</v>
      </c>
      <c r="AD6375" s="23" t="s">
        <v>44029</v>
      </c>
      <c r="AE6375" t="s">
        <v>35409</v>
      </c>
    </row>
    <row r="6376" spans="1:31" ht="14.25" customHeight="1">
      <c r="A6376" s="1">
        <v>6375</v>
      </c>
      <c r="B6376" s="9" t="s">
        <v>6</v>
      </c>
      <c r="C6376" s="1" t="s">
        <v>8570</v>
      </c>
      <c r="D6376" s="1" t="s">
        <v>8571</v>
      </c>
      <c r="E6376" s="1" t="s">
        <v>774</v>
      </c>
      <c r="F6376" s="1" t="s">
        <v>34198</v>
      </c>
      <c r="G6376" s="14">
        <v>919440199</v>
      </c>
      <c r="H6376" s="1" t="s">
        <v>15</v>
      </c>
      <c r="I6376" s="1" t="s">
        <v>41</v>
      </c>
      <c r="J6376" s="1" t="s">
        <v>47296</v>
      </c>
      <c r="K6376" s="3" t="s">
        <v>42</v>
      </c>
      <c r="L6376" s="1" t="s">
        <v>34</v>
      </c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1"/>
      <c r="AA6376" s="1" t="s">
        <v>16</v>
      </c>
      <c r="AB6376" s="3" t="s">
        <v>12</v>
      </c>
      <c r="AC6376" s="23" t="s">
        <v>37802</v>
      </c>
      <c r="AD6376" s="23" t="s">
        <v>44030</v>
      </c>
      <c r="AE6376" t="s">
        <v>35409</v>
      </c>
    </row>
    <row r="6377" spans="1:31" ht="14.25" customHeight="1">
      <c r="A6377" s="1">
        <v>6376</v>
      </c>
      <c r="B6377" s="9" t="s">
        <v>6</v>
      </c>
      <c r="C6377" s="1" t="s">
        <v>8708</v>
      </c>
      <c r="D6377" s="1" t="s">
        <v>3326</v>
      </c>
      <c r="E6377" s="1" t="s">
        <v>8709</v>
      </c>
      <c r="F6377" s="1" t="s">
        <v>34209</v>
      </c>
      <c r="G6377" s="14">
        <v>9199944611</v>
      </c>
      <c r="H6377" s="1" t="s">
        <v>8</v>
      </c>
      <c r="I6377" s="1" t="s">
        <v>9</v>
      </c>
      <c r="J6377" s="1" t="s">
        <v>47296</v>
      </c>
      <c r="K6377" s="3" t="s">
        <v>63</v>
      </c>
      <c r="L6377" s="1" t="s">
        <v>34</v>
      </c>
      <c r="M6377" s="3" t="s">
        <v>213</v>
      </c>
      <c r="N6377" s="3" t="s">
        <v>47325</v>
      </c>
      <c r="O6377" s="3" t="s">
        <v>17</v>
      </c>
      <c r="P6377" s="3" t="s">
        <v>47296</v>
      </c>
      <c r="Q6377" s="3" t="s">
        <v>42</v>
      </c>
      <c r="R6377" s="3" t="s">
        <v>47296</v>
      </c>
      <c r="S6377" s="3" t="s">
        <v>27</v>
      </c>
      <c r="T6377" s="3" t="s">
        <v>47296</v>
      </c>
      <c r="U6377" s="3" t="s">
        <v>117</v>
      </c>
      <c r="V6377" s="3" t="s">
        <v>47296</v>
      </c>
      <c r="W6377" s="3" t="s">
        <v>178</v>
      </c>
      <c r="X6377" s="3" t="s">
        <v>47296</v>
      </c>
      <c r="Y6377" s="3" t="s">
        <v>171</v>
      </c>
      <c r="Z6377" s="1" t="s">
        <v>47296</v>
      </c>
      <c r="AA6377" s="1" t="s">
        <v>16</v>
      </c>
      <c r="AB6377" s="3" t="s">
        <v>12</v>
      </c>
      <c r="AC6377" s="23" t="s">
        <v>37802</v>
      </c>
      <c r="AD6377" s="23" t="s">
        <v>44031</v>
      </c>
      <c r="AE6377" t="s">
        <v>35409</v>
      </c>
    </row>
    <row r="6378" spans="1:31" ht="14.25" customHeight="1">
      <c r="A6378" s="1">
        <v>6377</v>
      </c>
      <c r="B6378" s="9" t="s">
        <v>6</v>
      </c>
      <c r="C6378" s="1" t="s">
        <v>8742</v>
      </c>
      <c r="D6378" s="1" t="s">
        <v>8743</v>
      </c>
      <c r="E6378" s="1" t="s">
        <v>487</v>
      </c>
      <c r="F6378" s="1" t="s">
        <v>25086</v>
      </c>
      <c r="G6378" s="14">
        <v>9194990090</v>
      </c>
      <c r="H6378" s="1" t="s">
        <v>8</v>
      </c>
      <c r="I6378" s="1" t="s">
        <v>41</v>
      </c>
      <c r="J6378" s="1" t="s">
        <v>47296</v>
      </c>
      <c r="K6378" s="3" t="s">
        <v>17</v>
      </c>
      <c r="L6378" s="1" t="s">
        <v>34</v>
      </c>
      <c r="M6378" s="4" t="s">
        <v>42</v>
      </c>
      <c r="N6378" s="3" t="s">
        <v>47325</v>
      </c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1"/>
      <c r="AA6378" s="1" t="s">
        <v>16</v>
      </c>
      <c r="AB6378" s="3" t="s">
        <v>12</v>
      </c>
      <c r="AC6378" s="23" t="s">
        <v>37802</v>
      </c>
      <c r="AD6378" s="23" t="s">
        <v>41322</v>
      </c>
      <c r="AE6378" t="s">
        <v>35399</v>
      </c>
    </row>
    <row r="6379" spans="1:31" ht="14.25" customHeight="1">
      <c r="A6379" s="1">
        <v>6378</v>
      </c>
      <c r="B6379" s="9" t="s">
        <v>6</v>
      </c>
      <c r="C6379" s="1" t="s">
        <v>8853</v>
      </c>
      <c r="D6379" s="1" t="s">
        <v>2027</v>
      </c>
      <c r="E6379" s="1" t="s">
        <v>8854</v>
      </c>
      <c r="F6379" s="1" t="s">
        <v>34227</v>
      </c>
      <c r="G6379" s="14">
        <v>919446944919</v>
      </c>
      <c r="H6379" s="1" t="s">
        <v>15</v>
      </c>
      <c r="I6379" s="1" t="s">
        <v>62</v>
      </c>
      <c r="J6379" s="1" t="s">
        <v>47296</v>
      </c>
      <c r="K6379" s="3" t="s">
        <v>17</v>
      </c>
      <c r="L6379" s="1" t="s">
        <v>34</v>
      </c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1"/>
      <c r="AA6379" s="1" t="s">
        <v>11</v>
      </c>
      <c r="AB6379" s="3" t="s">
        <v>274</v>
      </c>
      <c r="AC6379" s="23" t="s">
        <v>37802</v>
      </c>
      <c r="AD6379" s="23" t="s">
        <v>44032</v>
      </c>
      <c r="AE6379" t="s">
        <v>35399</v>
      </c>
    </row>
    <row r="6380" spans="1:31" ht="14.25" customHeight="1">
      <c r="A6380" s="1">
        <v>6379</v>
      </c>
      <c r="B6380" s="9" t="s">
        <v>6</v>
      </c>
      <c r="C6380" s="1" t="s">
        <v>8914</v>
      </c>
      <c r="D6380" s="1" t="s">
        <v>1567</v>
      </c>
      <c r="E6380" s="1" t="s">
        <v>40</v>
      </c>
      <c r="F6380" s="1" t="s">
        <v>25178</v>
      </c>
      <c r="G6380" s="14">
        <v>91016064199</v>
      </c>
      <c r="H6380" s="1" t="s">
        <v>15</v>
      </c>
      <c r="I6380" s="1" t="s">
        <v>62</v>
      </c>
      <c r="J6380" s="1" t="s">
        <v>47296</v>
      </c>
      <c r="K6380" s="3" t="s">
        <v>17</v>
      </c>
      <c r="L6380" s="1" t="s">
        <v>34</v>
      </c>
      <c r="M6380" s="4" t="s">
        <v>42</v>
      </c>
      <c r="N6380" s="3" t="s">
        <v>47325</v>
      </c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1"/>
      <c r="AA6380" s="1" t="s">
        <v>16</v>
      </c>
      <c r="AB6380" s="3" t="s">
        <v>12</v>
      </c>
      <c r="AC6380" s="23" t="s">
        <v>37802</v>
      </c>
      <c r="AD6380" s="23" t="s">
        <v>44033</v>
      </c>
      <c r="AE6380" t="s">
        <v>35410</v>
      </c>
    </row>
    <row r="6381" spans="1:31" ht="14.25" customHeight="1">
      <c r="A6381" s="1">
        <v>6380</v>
      </c>
      <c r="B6381" s="9" t="s">
        <v>6</v>
      </c>
      <c r="C6381" s="1" t="s">
        <v>9114</v>
      </c>
      <c r="D6381" s="1" t="s">
        <v>526</v>
      </c>
      <c r="E6381" s="1" t="s">
        <v>139</v>
      </c>
      <c r="F6381" s="1" t="s">
        <v>25278</v>
      </c>
      <c r="G6381" s="14">
        <v>9146900696</v>
      </c>
      <c r="H6381" s="1" t="s">
        <v>8</v>
      </c>
      <c r="I6381" s="1" t="s">
        <v>62</v>
      </c>
      <c r="J6381" s="1" t="s">
        <v>47296</v>
      </c>
      <c r="K6381" s="3" t="s">
        <v>17</v>
      </c>
      <c r="L6381" s="1" t="s">
        <v>34</v>
      </c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1"/>
      <c r="AA6381" s="1" t="s">
        <v>16</v>
      </c>
      <c r="AB6381" s="3" t="s">
        <v>12</v>
      </c>
      <c r="AC6381" s="23" t="s">
        <v>37802</v>
      </c>
      <c r="AD6381" s="23" t="s">
        <v>44034</v>
      </c>
      <c r="AE6381" t="s">
        <v>35410</v>
      </c>
    </row>
    <row r="6382" spans="1:31" ht="14.25" customHeight="1">
      <c r="A6382" s="1">
        <v>6381</v>
      </c>
      <c r="B6382" s="9" t="s">
        <v>6</v>
      </c>
      <c r="C6382" s="1" t="s">
        <v>9155</v>
      </c>
      <c r="D6382" s="1" t="s">
        <v>636</v>
      </c>
      <c r="E6382" s="1" t="s">
        <v>32</v>
      </c>
      <c r="F6382" s="1" t="s">
        <v>25295</v>
      </c>
      <c r="G6382" s="14">
        <v>9196404149</v>
      </c>
      <c r="H6382" s="1" t="s">
        <v>15</v>
      </c>
      <c r="I6382" s="1" t="s">
        <v>9</v>
      </c>
      <c r="J6382" s="1" t="s">
        <v>47296</v>
      </c>
      <c r="K6382" s="3" t="s">
        <v>17</v>
      </c>
      <c r="L6382" s="1" t="s">
        <v>34</v>
      </c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1"/>
      <c r="AA6382" s="1" t="s">
        <v>11</v>
      </c>
      <c r="AB6382" s="3" t="s">
        <v>13</v>
      </c>
      <c r="AC6382" s="23" t="s">
        <v>37802</v>
      </c>
      <c r="AD6382" s="23" t="s">
        <v>42408</v>
      </c>
      <c r="AE6382" t="s">
        <v>35399</v>
      </c>
    </row>
    <row r="6383" spans="1:31" ht="14.25" customHeight="1">
      <c r="A6383" s="1">
        <v>6382</v>
      </c>
      <c r="B6383" s="1" t="s">
        <v>54</v>
      </c>
      <c r="C6383" s="1" t="s">
        <v>9333</v>
      </c>
      <c r="D6383" s="1" t="s">
        <v>58</v>
      </c>
      <c r="E6383" s="1" t="s">
        <v>410</v>
      </c>
      <c r="F6383" s="1" t="s">
        <v>9334</v>
      </c>
      <c r="G6383" s="14">
        <v>9199441999</v>
      </c>
      <c r="H6383" s="1" t="s">
        <v>20</v>
      </c>
      <c r="I6383" s="1" t="s">
        <v>41</v>
      </c>
      <c r="J6383" s="1" t="s">
        <v>47296</v>
      </c>
      <c r="K6383" s="3" t="s">
        <v>171</v>
      </c>
      <c r="L6383" s="1" t="s">
        <v>34</v>
      </c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1"/>
      <c r="AA6383" s="1" t="s">
        <v>16</v>
      </c>
      <c r="AB6383" s="3" t="s">
        <v>12</v>
      </c>
      <c r="AC6383" s="23" t="s">
        <v>37802</v>
      </c>
      <c r="AD6383" s="23" t="s">
        <v>44035</v>
      </c>
      <c r="AE6383" t="s">
        <v>35409</v>
      </c>
    </row>
    <row r="6384" spans="1:31" ht="14.25" customHeight="1">
      <c r="A6384" s="1">
        <v>6383</v>
      </c>
      <c r="B6384" s="1" t="s">
        <v>54</v>
      </c>
      <c r="C6384" s="1" t="s">
        <v>9336</v>
      </c>
      <c r="D6384" s="1" t="s">
        <v>39</v>
      </c>
      <c r="E6384" s="1" t="s">
        <v>410</v>
      </c>
      <c r="F6384" s="1" t="s">
        <v>25395</v>
      </c>
      <c r="G6384" s="14">
        <v>919444694049</v>
      </c>
      <c r="H6384" s="1" t="s">
        <v>8</v>
      </c>
      <c r="I6384" s="1" t="s">
        <v>41</v>
      </c>
      <c r="J6384" s="1" t="s">
        <v>47296</v>
      </c>
      <c r="K6384" s="3" t="s">
        <v>17</v>
      </c>
      <c r="L6384" s="1" t="s">
        <v>34</v>
      </c>
      <c r="M6384" s="4" t="s">
        <v>42</v>
      </c>
      <c r="N6384" s="3" t="s">
        <v>47325</v>
      </c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1"/>
      <c r="AA6384" s="1" t="s">
        <v>16</v>
      </c>
      <c r="AB6384" s="3" t="s">
        <v>12</v>
      </c>
      <c r="AC6384" s="23" t="s">
        <v>37802</v>
      </c>
      <c r="AD6384" s="23" t="s">
        <v>44036</v>
      </c>
      <c r="AE6384" t="s">
        <v>35410</v>
      </c>
    </row>
    <row r="6385" spans="1:31" ht="14.25" customHeight="1">
      <c r="A6385" s="1">
        <v>6384</v>
      </c>
      <c r="B6385" s="9" t="s">
        <v>6</v>
      </c>
      <c r="C6385" s="1" t="s">
        <v>9747</v>
      </c>
      <c r="D6385" s="1" t="s">
        <v>9748</v>
      </c>
      <c r="E6385" s="1" t="s">
        <v>255</v>
      </c>
      <c r="F6385" s="1" t="s">
        <v>9749</v>
      </c>
      <c r="G6385" s="14">
        <v>919946019690</v>
      </c>
      <c r="H6385" s="1" t="s">
        <v>15</v>
      </c>
      <c r="I6385" s="1" t="s">
        <v>41</v>
      </c>
      <c r="J6385" s="1" t="s">
        <v>47296</v>
      </c>
      <c r="K6385" s="3" t="s">
        <v>17</v>
      </c>
      <c r="L6385" s="1" t="s">
        <v>34</v>
      </c>
      <c r="M6385" s="4" t="s">
        <v>42</v>
      </c>
      <c r="N6385" s="3" t="s">
        <v>47325</v>
      </c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1"/>
      <c r="AA6385" s="1" t="s">
        <v>16</v>
      </c>
      <c r="AB6385" s="3" t="s">
        <v>12</v>
      </c>
      <c r="AC6385" s="23" t="s">
        <v>37802</v>
      </c>
      <c r="AD6385" s="23" t="s">
        <v>44037</v>
      </c>
      <c r="AE6385" t="s">
        <v>35410</v>
      </c>
    </row>
    <row r="6386" spans="1:31" ht="14.25" customHeight="1">
      <c r="A6386" s="1">
        <v>6385</v>
      </c>
      <c r="B6386" s="1" t="s">
        <v>54</v>
      </c>
      <c r="C6386" s="1" t="s">
        <v>9770</v>
      </c>
      <c r="D6386" s="1" t="s">
        <v>2904</v>
      </c>
      <c r="E6386" s="1" t="s">
        <v>36952</v>
      </c>
      <c r="F6386" s="1" t="s">
        <v>25591</v>
      </c>
      <c r="G6386" s="14">
        <v>919064699</v>
      </c>
      <c r="H6386" s="1" t="s">
        <v>8</v>
      </c>
      <c r="I6386" s="1" t="s">
        <v>41</v>
      </c>
      <c r="J6386" s="1" t="s">
        <v>47296</v>
      </c>
      <c r="K6386" s="3" t="s">
        <v>42</v>
      </c>
      <c r="L6386" s="1" t="s">
        <v>34</v>
      </c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1"/>
      <c r="AA6386" s="1" t="s">
        <v>16</v>
      </c>
      <c r="AB6386" s="3" t="s">
        <v>12</v>
      </c>
      <c r="AC6386" s="23" t="s">
        <v>37802</v>
      </c>
      <c r="AD6386" s="23" t="s">
        <v>44038</v>
      </c>
      <c r="AE6386" t="s">
        <v>35410</v>
      </c>
    </row>
    <row r="6387" spans="1:31" ht="14.25" customHeight="1">
      <c r="A6387" s="1">
        <v>6386</v>
      </c>
      <c r="B6387" s="1" t="s">
        <v>54</v>
      </c>
      <c r="C6387" s="1" t="s">
        <v>10064</v>
      </c>
      <c r="D6387" s="1" t="s">
        <v>1010</v>
      </c>
      <c r="E6387" s="1" t="s">
        <v>139</v>
      </c>
      <c r="F6387" s="1" t="s">
        <v>25745</v>
      </c>
      <c r="G6387" s="14">
        <v>916601609</v>
      </c>
      <c r="H6387" s="1" t="s">
        <v>20</v>
      </c>
      <c r="I6387" s="1" t="s">
        <v>41</v>
      </c>
      <c r="J6387" s="1" t="s">
        <v>47296</v>
      </c>
      <c r="K6387" s="3" t="s">
        <v>63</v>
      </c>
      <c r="L6387" s="1" t="s">
        <v>34</v>
      </c>
      <c r="M6387" s="3" t="s">
        <v>213</v>
      </c>
      <c r="N6387" s="3" t="s">
        <v>47325</v>
      </c>
      <c r="O6387" s="3" t="s">
        <v>17</v>
      </c>
      <c r="P6387" s="3" t="s">
        <v>47296</v>
      </c>
      <c r="Q6387" s="3" t="s">
        <v>42</v>
      </c>
      <c r="R6387" s="3" t="s">
        <v>47296</v>
      </c>
      <c r="S6387" s="3" t="s">
        <v>27</v>
      </c>
      <c r="T6387" s="3" t="s">
        <v>47296</v>
      </c>
      <c r="U6387" s="3" t="s">
        <v>117</v>
      </c>
      <c r="V6387" s="3" t="s">
        <v>47296</v>
      </c>
      <c r="W6387" s="3" t="s">
        <v>178</v>
      </c>
      <c r="X6387" s="3" t="s">
        <v>47296</v>
      </c>
      <c r="Y6387" s="3" t="s">
        <v>171</v>
      </c>
      <c r="Z6387" s="1" t="s">
        <v>47296</v>
      </c>
      <c r="AA6387" s="1" t="s">
        <v>16</v>
      </c>
      <c r="AB6387" s="3" t="s">
        <v>12</v>
      </c>
      <c r="AC6387" s="23" t="s">
        <v>37802</v>
      </c>
      <c r="AD6387" s="23" t="s">
        <v>44039</v>
      </c>
      <c r="AE6387" t="s">
        <v>35410</v>
      </c>
    </row>
    <row r="6388" spans="1:31" ht="14.25" customHeight="1">
      <c r="A6388" s="1">
        <v>6387</v>
      </c>
      <c r="B6388" s="9" t="s">
        <v>6</v>
      </c>
      <c r="C6388" s="1" t="s">
        <v>10145</v>
      </c>
      <c r="D6388" s="1" t="s">
        <v>437</v>
      </c>
      <c r="E6388" s="1" t="s">
        <v>10146</v>
      </c>
      <c r="F6388" s="1" t="s">
        <v>34336</v>
      </c>
      <c r="G6388" s="14">
        <v>919494099</v>
      </c>
      <c r="H6388" s="1" t="s">
        <v>15</v>
      </c>
      <c r="I6388" s="1" t="s">
        <v>41</v>
      </c>
      <c r="J6388" s="1" t="s">
        <v>47296</v>
      </c>
      <c r="K6388" s="3" t="s">
        <v>17</v>
      </c>
      <c r="L6388" s="1" t="s">
        <v>34</v>
      </c>
      <c r="M6388" s="4" t="s">
        <v>42</v>
      </c>
      <c r="N6388" s="3" t="s">
        <v>47325</v>
      </c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1"/>
      <c r="AA6388" s="1" t="s">
        <v>16</v>
      </c>
      <c r="AB6388" s="3" t="s">
        <v>12</v>
      </c>
      <c r="AC6388" s="23" t="s">
        <v>37802</v>
      </c>
      <c r="AD6388" s="23" t="s">
        <v>44040</v>
      </c>
      <c r="AE6388" t="s">
        <v>35410</v>
      </c>
    </row>
    <row r="6389" spans="1:31" ht="14.25" customHeight="1">
      <c r="A6389" s="1">
        <v>6388</v>
      </c>
      <c r="B6389" s="9" t="s">
        <v>6</v>
      </c>
      <c r="C6389" s="1" t="s">
        <v>10149</v>
      </c>
      <c r="D6389" s="1" t="s">
        <v>2162</v>
      </c>
      <c r="E6389" s="1" t="s">
        <v>328</v>
      </c>
      <c r="F6389" s="1" t="s">
        <v>32198</v>
      </c>
      <c r="G6389" s="14">
        <v>91919646040</v>
      </c>
      <c r="H6389" s="1" t="s">
        <v>20</v>
      </c>
      <c r="I6389" s="1" t="s">
        <v>9</v>
      </c>
      <c r="J6389" s="1" t="s">
        <v>47296</v>
      </c>
      <c r="K6389" s="3" t="s">
        <v>63</v>
      </c>
      <c r="L6389" s="1" t="s">
        <v>34</v>
      </c>
      <c r="M6389" s="3" t="s">
        <v>213</v>
      </c>
      <c r="N6389" s="3" t="s">
        <v>47325</v>
      </c>
      <c r="O6389" s="3" t="s">
        <v>17</v>
      </c>
      <c r="P6389" s="3" t="s">
        <v>47296</v>
      </c>
      <c r="Q6389" s="3" t="s">
        <v>42</v>
      </c>
      <c r="R6389" s="3" t="s">
        <v>47296</v>
      </c>
      <c r="S6389" s="3" t="s">
        <v>27</v>
      </c>
      <c r="T6389" s="3" t="s">
        <v>47296</v>
      </c>
      <c r="U6389" s="3" t="s">
        <v>117</v>
      </c>
      <c r="V6389" s="3" t="s">
        <v>47296</v>
      </c>
      <c r="W6389" s="3" t="s">
        <v>178</v>
      </c>
      <c r="X6389" s="3" t="s">
        <v>47296</v>
      </c>
      <c r="Y6389" s="3" t="s">
        <v>171</v>
      </c>
      <c r="Z6389" s="1" t="s">
        <v>47296</v>
      </c>
      <c r="AA6389" s="1" t="s">
        <v>16</v>
      </c>
      <c r="AB6389" s="3" t="s">
        <v>12</v>
      </c>
      <c r="AC6389" s="23" t="s">
        <v>37802</v>
      </c>
      <c r="AD6389" s="23" t="s">
        <v>44041</v>
      </c>
      <c r="AE6389" t="s">
        <v>35394</v>
      </c>
    </row>
    <row r="6390" spans="1:31" ht="14.25" customHeight="1">
      <c r="A6390" s="1">
        <v>6389</v>
      </c>
      <c r="B6390" s="1" t="s">
        <v>54</v>
      </c>
      <c r="C6390" s="1" t="s">
        <v>10176</v>
      </c>
      <c r="D6390" s="1" t="s">
        <v>494</v>
      </c>
      <c r="E6390" s="1" t="s">
        <v>328</v>
      </c>
      <c r="F6390" s="1" t="s">
        <v>25809</v>
      </c>
      <c r="G6390" s="14">
        <v>91906469466</v>
      </c>
      <c r="H6390" s="1" t="s">
        <v>8</v>
      </c>
      <c r="I6390" s="1" t="s">
        <v>41</v>
      </c>
      <c r="J6390" s="1" t="s">
        <v>47296</v>
      </c>
      <c r="K6390" s="3" t="s">
        <v>17</v>
      </c>
      <c r="L6390" s="1" t="s">
        <v>34</v>
      </c>
      <c r="M6390" s="4" t="s">
        <v>42</v>
      </c>
      <c r="N6390" s="3" t="s">
        <v>47325</v>
      </c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1"/>
      <c r="AA6390" s="1" t="s">
        <v>16</v>
      </c>
      <c r="AB6390" s="3" t="s">
        <v>12</v>
      </c>
      <c r="AC6390" s="23" t="s">
        <v>37802</v>
      </c>
      <c r="AD6390" s="23" t="s">
        <v>44042</v>
      </c>
      <c r="AE6390" t="s">
        <v>35394</v>
      </c>
    </row>
    <row r="6391" spans="1:31" ht="14.25" customHeight="1">
      <c r="A6391" s="1">
        <v>6390</v>
      </c>
      <c r="B6391" s="9" t="s">
        <v>6</v>
      </c>
      <c r="C6391" s="1" t="s">
        <v>10225</v>
      </c>
      <c r="D6391" s="1" t="s">
        <v>3071</v>
      </c>
      <c r="E6391" s="1" t="s">
        <v>139</v>
      </c>
      <c r="F6391" s="1" t="s">
        <v>25831</v>
      </c>
      <c r="G6391" s="14">
        <v>91944444994</v>
      </c>
      <c r="H6391" s="1" t="s">
        <v>15</v>
      </c>
      <c r="I6391" s="1" t="s">
        <v>41</v>
      </c>
      <c r="J6391" s="1" t="s">
        <v>47296</v>
      </c>
      <c r="K6391" s="3" t="s">
        <v>17</v>
      </c>
      <c r="L6391" s="1" t="s">
        <v>34</v>
      </c>
      <c r="M6391" s="4" t="s">
        <v>42</v>
      </c>
      <c r="N6391" s="3" t="s">
        <v>47325</v>
      </c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1"/>
      <c r="AA6391" s="1" t="s">
        <v>16</v>
      </c>
      <c r="AB6391" s="3" t="s">
        <v>12</v>
      </c>
      <c r="AC6391" s="23" t="s">
        <v>37802</v>
      </c>
      <c r="AD6391" s="23" t="s">
        <v>40111</v>
      </c>
      <c r="AE6391" t="s">
        <v>35394</v>
      </c>
    </row>
    <row r="6392" spans="1:31" ht="14.25" customHeight="1">
      <c r="A6392" s="1">
        <v>6391</v>
      </c>
      <c r="B6392" s="9" t="s">
        <v>6</v>
      </c>
      <c r="C6392" s="1" t="s">
        <v>10281</v>
      </c>
      <c r="D6392" s="1" t="s">
        <v>10282</v>
      </c>
      <c r="E6392" s="1" t="s">
        <v>495</v>
      </c>
      <c r="F6392" s="1" t="s">
        <v>32213</v>
      </c>
      <c r="G6392" s="14">
        <v>9101696006</v>
      </c>
      <c r="H6392" s="1" t="s">
        <v>37</v>
      </c>
      <c r="I6392" s="1" t="s">
        <v>41</v>
      </c>
      <c r="J6392" s="1" t="s">
        <v>47296</v>
      </c>
      <c r="K6392" s="3" t="s">
        <v>17</v>
      </c>
      <c r="L6392" s="1" t="s">
        <v>34</v>
      </c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1"/>
      <c r="AA6392" s="1" t="s">
        <v>16</v>
      </c>
      <c r="AB6392" s="3" t="s">
        <v>12</v>
      </c>
      <c r="AC6392" s="23" t="s">
        <v>37802</v>
      </c>
      <c r="AD6392" s="23" t="s">
        <v>44043</v>
      </c>
      <c r="AE6392" t="s">
        <v>35409</v>
      </c>
    </row>
    <row r="6393" spans="1:31" ht="14.25" customHeight="1">
      <c r="A6393" s="1">
        <v>6392</v>
      </c>
      <c r="B6393" s="9" t="s">
        <v>6</v>
      </c>
      <c r="C6393" s="1" t="s">
        <v>10305</v>
      </c>
      <c r="D6393" s="1" t="s">
        <v>1015</v>
      </c>
      <c r="E6393" s="1" t="s">
        <v>328</v>
      </c>
      <c r="F6393" s="1" t="s">
        <v>25863</v>
      </c>
      <c r="G6393" s="14">
        <v>91946044696</v>
      </c>
      <c r="H6393" s="1" t="s">
        <v>15</v>
      </c>
      <c r="I6393" s="1" t="s">
        <v>41</v>
      </c>
      <c r="J6393" s="1" t="s">
        <v>47296</v>
      </c>
      <c r="K6393" s="3" t="s">
        <v>17</v>
      </c>
      <c r="L6393" s="1" t="s">
        <v>34</v>
      </c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1"/>
      <c r="AA6393" s="1" t="s">
        <v>16</v>
      </c>
      <c r="AB6393" s="3" t="s">
        <v>12</v>
      </c>
      <c r="AC6393" s="23" t="s">
        <v>37802</v>
      </c>
      <c r="AD6393" s="23" t="s">
        <v>41919</v>
      </c>
      <c r="AE6393" t="s">
        <v>35409</v>
      </c>
    </row>
    <row r="6394" spans="1:31" ht="14.25" customHeight="1">
      <c r="A6394" s="1">
        <v>6393</v>
      </c>
      <c r="B6394" s="1" t="s">
        <v>54</v>
      </c>
      <c r="C6394" s="1" t="s">
        <v>10310</v>
      </c>
      <c r="D6394" s="1" t="s">
        <v>10311</v>
      </c>
      <c r="E6394" s="1" t="s">
        <v>40</v>
      </c>
      <c r="F6394" s="1" t="s">
        <v>25867</v>
      </c>
      <c r="G6394" s="14">
        <v>91994664696</v>
      </c>
      <c r="H6394" s="1" t="s">
        <v>20</v>
      </c>
      <c r="I6394" s="1" t="s">
        <v>41</v>
      </c>
      <c r="J6394" s="1" t="s">
        <v>47296</v>
      </c>
      <c r="K6394" s="3" t="s">
        <v>17</v>
      </c>
      <c r="L6394" s="1" t="s">
        <v>34</v>
      </c>
      <c r="M6394" s="4" t="s">
        <v>42</v>
      </c>
      <c r="N6394" s="3" t="s">
        <v>47325</v>
      </c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1"/>
      <c r="AA6394" s="1" t="s">
        <v>16</v>
      </c>
      <c r="AB6394" s="3" t="s">
        <v>12</v>
      </c>
      <c r="AC6394" s="23" t="s">
        <v>37802</v>
      </c>
      <c r="AD6394" s="23" t="s">
        <v>44044</v>
      </c>
      <c r="AE6394" t="s">
        <v>35399</v>
      </c>
    </row>
    <row r="6395" spans="1:31" ht="14.25" customHeight="1">
      <c r="A6395" s="1">
        <v>6394</v>
      </c>
      <c r="B6395" s="1" t="s">
        <v>54</v>
      </c>
      <c r="C6395" s="1" t="s">
        <v>10334</v>
      </c>
      <c r="D6395" s="1" t="s">
        <v>2758</v>
      </c>
      <c r="E6395" s="1" t="s">
        <v>881</v>
      </c>
      <c r="F6395" s="1" t="s">
        <v>25876</v>
      </c>
      <c r="G6395" s="14">
        <v>91944610196</v>
      </c>
      <c r="H6395" s="1" t="s">
        <v>20</v>
      </c>
      <c r="I6395" s="1" t="s">
        <v>9</v>
      </c>
      <c r="J6395" s="1" t="s">
        <v>47296</v>
      </c>
      <c r="K6395" s="3" t="s">
        <v>17</v>
      </c>
      <c r="L6395" s="1" t="s">
        <v>34</v>
      </c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1"/>
      <c r="AA6395" s="1" t="s">
        <v>11</v>
      </c>
      <c r="AB6395" s="3" t="s">
        <v>56</v>
      </c>
      <c r="AC6395" s="23" t="s">
        <v>37802</v>
      </c>
      <c r="AD6395" s="23" t="s">
        <v>44045</v>
      </c>
      <c r="AE6395" t="s">
        <v>35399</v>
      </c>
    </row>
    <row r="6396" spans="1:31" ht="14.25" customHeight="1">
      <c r="A6396" s="1">
        <v>6395</v>
      </c>
      <c r="B6396" s="9" t="s">
        <v>6</v>
      </c>
      <c r="C6396" s="1" t="s">
        <v>10395</v>
      </c>
      <c r="D6396" s="1" t="s">
        <v>570</v>
      </c>
      <c r="E6396" s="1" t="s">
        <v>881</v>
      </c>
      <c r="F6396" s="1" t="s">
        <v>25899</v>
      </c>
      <c r="G6396" s="14">
        <v>919944441149</v>
      </c>
      <c r="H6396" s="1" t="s">
        <v>8</v>
      </c>
      <c r="I6396" s="1" t="s">
        <v>41</v>
      </c>
      <c r="J6396" s="1" t="s">
        <v>47296</v>
      </c>
      <c r="K6396" s="3" t="s">
        <v>17</v>
      </c>
      <c r="L6396" s="1" t="s">
        <v>34</v>
      </c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1"/>
      <c r="AA6396" s="1" t="s">
        <v>11</v>
      </c>
      <c r="AB6396" s="3" t="s">
        <v>56</v>
      </c>
      <c r="AC6396" s="23" t="s">
        <v>37802</v>
      </c>
      <c r="AD6396" s="23" t="s">
        <v>44046</v>
      </c>
      <c r="AE6396" t="s">
        <v>35394</v>
      </c>
    </row>
    <row r="6397" spans="1:31" ht="14.25" customHeight="1">
      <c r="A6397" s="1">
        <v>6396</v>
      </c>
      <c r="B6397" s="9" t="s">
        <v>6</v>
      </c>
      <c r="C6397" s="1" t="s">
        <v>10583</v>
      </c>
      <c r="D6397" s="1" t="s">
        <v>1136</v>
      </c>
      <c r="E6397" s="1" t="s">
        <v>40</v>
      </c>
      <c r="F6397" s="1" t="s">
        <v>25984</v>
      </c>
      <c r="G6397" s="14">
        <v>9160049441</v>
      </c>
      <c r="H6397" s="1" t="s">
        <v>37</v>
      </c>
      <c r="I6397" s="1" t="s">
        <v>41</v>
      </c>
      <c r="J6397" s="1" t="s">
        <v>47296</v>
      </c>
      <c r="K6397" s="3" t="s">
        <v>17</v>
      </c>
      <c r="L6397" s="1" t="s">
        <v>34</v>
      </c>
      <c r="M6397" s="4" t="s">
        <v>42</v>
      </c>
      <c r="N6397" s="3" t="s">
        <v>47325</v>
      </c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1"/>
      <c r="AA6397" s="1" t="s">
        <v>16</v>
      </c>
      <c r="AB6397" s="3" t="s">
        <v>12</v>
      </c>
      <c r="AC6397" s="23" t="s">
        <v>37802</v>
      </c>
      <c r="AD6397" s="23" t="s">
        <v>44047</v>
      </c>
      <c r="AE6397" t="s">
        <v>35410</v>
      </c>
    </row>
    <row r="6398" spans="1:31" ht="14.25" customHeight="1">
      <c r="A6398" s="1">
        <v>6397</v>
      </c>
      <c r="B6398" s="1" t="s">
        <v>10396</v>
      </c>
      <c r="C6398" s="1" t="s">
        <v>10586</v>
      </c>
      <c r="D6398" s="1" t="s">
        <v>407</v>
      </c>
      <c r="E6398" s="1" t="s">
        <v>255</v>
      </c>
      <c r="F6398" s="1" t="s">
        <v>34393</v>
      </c>
      <c r="G6398" s="14">
        <v>919441609</v>
      </c>
      <c r="H6398" s="1" t="s">
        <v>8</v>
      </c>
      <c r="I6398" s="1" t="s">
        <v>62</v>
      </c>
      <c r="J6398" s="1" t="s">
        <v>47296</v>
      </c>
      <c r="K6398" s="3" t="s">
        <v>17</v>
      </c>
      <c r="L6398" s="1" t="s">
        <v>34</v>
      </c>
      <c r="M6398" s="4" t="s">
        <v>42</v>
      </c>
      <c r="N6398" s="3" t="s">
        <v>47325</v>
      </c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1"/>
      <c r="AA6398" s="1" t="s">
        <v>16</v>
      </c>
      <c r="AB6398" s="3" t="s">
        <v>12</v>
      </c>
      <c r="AC6398" s="23" t="s">
        <v>37802</v>
      </c>
      <c r="AD6398" s="23" t="s">
        <v>44048</v>
      </c>
      <c r="AE6398" t="s">
        <v>35409</v>
      </c>
    </row>
    <row r="6399" spans="1:31" ht="14.25" customHeight="1">
      <c r="A6399" s="1">
        <v>6398</v>
      </c>
      <c r="B6399" s="9" t="s">
        <v>6</v>
      </c>
      <c r="C6399" s="1" t="s">
        <v>10639</v>
      </c>
      <c r="D6399" s="1" t="s">
        <v>2921</v>
      </c>
      <c r="E6399" s="1" t="s">
        <v>102</v>
      </c>
      <c r="F6399" s="1" t="s">
        <v>26018</v>
      </c>
      <c r="G6399" s="14">
        <v>9196010694</v>
      </c>
      <c r="H6399" s="1" t="s">
        <v>15</v>
      </c>
      <c r="I6399" s="1" t="s">
        <v>41</v>
      </c>
      <c r="J6399" s="1" t="s">
        <v>47296</v>
      </c>
      <c r="K6399" s="3" t="s">
        <v>17</v>
      </c>
      <c r="L6399" s="1" t="s">
        <v>34</v>
      </c>
      <c r="M6399" s="4" t="s">
        <v>42</v>
      </c>
      <c r="N6399" s="3" t="s">
        <v>47325</v>
      </c>
      <c r="O6399" s="3" t="s">
        <v>47349</v>
      </c>
      <c r="P6399" s="3" t="s">
        <v>47296</v>
      </c>
      <c r="Q6399" s="3"/>
      <c r="R6399" s="3"/>
      <c r="S6399" s="3"/>
      <c r="T6399" s="3"/>
      <c r="U6399" s="3"/>
      <c r="V6399" s="3"/>
      <c r="W6399" s="3"/>
      <c r="X6399" s="3"/>
      <c r="Y6399" s="3"/>
      <c r="Z6399" s="1"/>
      <c r="AA6399" s="1" t="s">
        <v>16</v>
      </c>
      <c r="AB6399" s="3" t="s">
        <v>12</v>
      </c>
      <c r="AC6399" s="23" t="s">
        <v>37802</v>
      </c>
      <c r="AD6399" s="23" t="s">
        <v>44049</v>
      </c>
      <c r="AE6399" t="s">
        <v>35399</v>
      </c>
    </row>
    <row r="6400" spans="1:31" ht="14.25" customHeight="1">
      <c r="A6400" s="1">
        <v>6399</v>
      </c>
      <c r="B6400" s="1" t="s">
        <v>10396</v>
      </c>
      <c r="C6400" s="22" t="s">
        <v>37778</v>
      </c>
      <c r="D6400" s="1" t="s">
        <v>350</v>
      </c>
      <c r="E6400" s="1" t="s">
        <v>3050</v>
      </c>
      <c r="F6400" s="1" t="s">
        <v>34424</v>
      </c>
      <c r="G6400" s="14">
        <v>91964160960</v>
      </c>
      <c r="H6400" s="1" t="s">
        <v>20</v>
      </c>
      <c r="I6400" s="1" t="s">
        <v>41</v>
      </c>
      <c r="J6400" s="1" t="s">
        <v>47296</v>
      </c>
      <c r="K6400" s="3" t="s">
        <v>17</v>
      </c>
      <c r="L6400" s="1" t="s">
        <v>34</v>
      </c>
      <c r="M6400" s="4" t="s">
        <v>42</v>
      </c>
      <c r="N6400" s="3" t="s">
        <v>47325</v>
      </c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1"/>
      <c r="AA6400" s="1" t="s">
        <v>16</v>
      </c>
      <c r="AB6400" s="3" t="s">
        <v>12</v>
      </c>
      <c r="AC6400" s="23" t="s">
        <v>37802</v>
      </c>
      <c r="AD6400" s="23" t="s">
        <v>41599</v>
      </c>
      <c r="AE6400" t="s">
        <v>35410</v>
      </c>
    </row>
    <row r="6401" spans="1:31" ht="14.25" customHeight="1">
      <c r="A6401" s="1">
        <v>6400</v>
      </c>
      <c r="B6401" s="9" t="s">
        <v>6</v>
      </c>
      <c r="C6401" s="1" t="s">
        <v>11191</v>
      </c>
      <c r="D6401" s="1" t="s">
        <v>65</v>
      </c>
      <c r="E6401" s="1" t="s">
        <v>1400</v>
      </c>
      <c r="F6401" s="1" t="s">
        <v>32316</v>
      </c>
      <c r="G6401" s="14">
        <v>9194969694</v>
      </c>
      <c r="H6401" s="1" t="s">
        <v>20</v>
      </c>
      <c r="I6401" s="1" t="s">
        <v>62</v>
      </c>
      <c r="J6401" s="1" t="s">
        <v>47296</v>
      </c>
      <c r="K6401" s="3" t="s">
        <v>17</v>
      </c>
      <c r="L6401" s="1" t="s">
        <v>34</v>
      </c>
      <c r="M6401" s="4" t="s">
        <v>42</v>
      </c>
      <c r="N6401" s="3" t="s">
        <v>47325</v>
      </c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1"/>
      <c r="AA6401" s="1" t="s">
        <v>16</v>
      </c>
      <c r="AB6401" s="3" t="s">
        <v>12</v>
      </c>
      <c r="AC6401" s="23" t="s">
        <v>37803</v>
      </c>
      <c r="AD6401" s="23" t="s">
        <v>44050</v>
      </c>
      <c r="AE6401" t="s">
        <v>35394</v>
      </c>
    </row>
    <row r="6402" spans="1:31" ht="14.25" customHeight="1">
      <c r="A6402" s="1">
        <v>6401</v>
      </c>
      <c r="B6402" s="9" t="s">
        <v>6</v>
      </c>
      <c r="C6402" s="1" t="s">
        <v>11208</v>
      </c>
      <c r="D6402" s="1" t="s">
        <v>557</v>
      </c>
      <c r="E6402" s="1" t="s">
        <v>11209</v>
      </c>
      <c r="F6402" s="1" t="s">
        <v>26321</v>
      </c>
      <c r="G6402" s="14">
        <v>91909949414</v>
      </c>
      <c r="H6402" s="1" t="s">
        <v>15</v>
      </c>
      <c r="I6402" s="1" t="s">
        <v>41</v>
      </c>
      <c r="J6402" s="1" t="s">
        <v>47296</v>
      </c>
      <c r="K6402" s="3" t="s">
        <v>17</v>
      </c>
      <c r="L6402" s="1" t="s">
        <v>34</v>
      </c>
      <c r="M6402" s="4" t="s">
        <v>42</v>
      </c>
      <c r="N6402" s="3" t="s">
        <v>47325</v>
      </c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1"/>
      <c r="AA6402" s="1" t="s">
        <v>16</v>
      </c>
      <c r="AB6402" s="3" t="s">
        <v>12</v>
      </c>
      <c r="AC6402" s="23" t="s">
        <v>37803</v>
      </c>
      <c r="AD6402" s="23" t="s">
        <v>44051</v>
      </c>
      <c r="AE6402" t="s">
        <v>35394</v>
      </c>
    </row>
    <row r="6403" spans="1:31" ht="14.25" customHeight="1">
      <c r="A6403" s="1">
        <v>6402</v>
      </c>
      <c r="B6403" s="9" t="s">
        <v>6</v>
      </c>
      <c r="C6403" s="1" t="s">
        <v>11329</v>
      </c>
      <c r="D6403" s="1" t="s">
        <v>11330</v>
      </c>
      <c r="E6403" s="1" t="s">
        <v>11331</v>
      </c>
      <c r="F6403" s="1" t="s">
        <v>34464</v>
      </c>
      <c r="G6403" s="14">
        <v>91946649410</v>
      </c>
      <c r="H6403" s="1" t="s">
        <v>15</v>
      </c>
      <c r="I6403" s="1" t="s">
        <v>9</v>
      </c>
      <c r="J6403" s="1" t="s">
        <v>47296</v>
      </c>
      <c r="K6403" s="3" t="s">
        <v>17</v>
      </c>
      <c r="L6403" s="1" t="s">
        <v>34</v>
      </c>
      <c r="M6403" s="4" t="s">
        <v>42</v>
      </c>
      <c r="N6403" s="3" t="s">
        <v>47325</v>
      </c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1"/>
      <c r="AA6403" s="1" t="s">
        <v>16</v>
      </c>
      <c r="AB6403" s="3" t="s">
        <v>12</v>
      </c>
      <c r="AC6403" s="23" t="s">
        <v>37803</v>
      </c>
      <c r="AD6403" s="23" t="s">
        <v>44052</v>
      </c>
      <c r="AE6403" t="s">
        <v>35410</v>
      </c>
    </row>
    <row r="6404" spans="1:31" ht="14.25" customHeight="1">
      <c r="A6404" s="1">
        <v>6403</v>
      </c>
      <c r="B6404" s="9" t="s">
        <v>6</v>
      </c>
      <c r="C6404" s="1" t="s">
        <v>11487</v>
      </c>
      <c r="D6404" s="1" t="s">
        <v>2162</v>
      </c>
      <c r="E6404" s="1" t="s">
        <v>11488</v>
      </c>
      <c r="F6404" s="1" t="s">
        <v>34485</v>
      </c>
      <c r="G6404" s="14">
        <v>919946910064</v>
      </c>
      <c r="H6404" s="1" t="s">
        <v>8</v>
      </c>
      <c r="I6404" s="1" t="s">
        <v>9</v>
      </c>
      <c r="J6404" s="1" t="s">
        <v>47296</v>
      </c>
      <c r="K6404" s="3" t="s">
        <v>42</v>
      </c>
      <c r="L6404" s="1" t="s">
        <v>34</v>
      </c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1"/>
      <c r="AA6404" s="1" t="s">
        <v>16</v>
      </c>
      <c r="AB6404" s="3" t="s">
        <v>12</v>
      </c>
      <c r="AC6404" s="23" t="s">
        <v>37803</v>
      </c>
      <c r="AD6404" s="23" t="s">
        <v>44053</v>
      </c>
      <c r="AE6404" t="s">
        <v>35409</v>
      </c>
    </row>
    <row r="6405" spans="1:31" ht="14.25" customHeight="1">
      <c r="A6405" s="1">
        <v>6404</v>
      </c>
      <c r="B6405" s="1" t="s">
        <v>10396</v>
      </c>
      <c r="C6405" s="1" t="s">
        <v>11527</v>
      </c>
      <c r="D6405" s="1" t="s">
        <v>4905</v>
      </c>
      <c r="E6405" s="1" t="s">
        <v>5511</v>
      </c>
      <c r="F6405" s="1" t="s">
        <v>32346</v>
      </c>
      <c r="G6405" s="14">
        <v>919906944</v>
      </c>
      <c r="H6405" s="1" t="s">
        <v>20</v>
      </c>
      <c r="I6405" s="1" t="s">
        <v>41</v>
      </c>
      <c r="J6405" s="1" t="s">
        <v>47296</v>
      </c>
      <c r="K6405" s="3" t="s">
        <v>63</v>
      </c>
      <c r="L6405" s="1" t="s">
        <v>34</v>
      </c>
      <c r="M6405" s="3" t="s">
        <v>213</v>
      </c>
      <c r="N6405" s="3" t="s">
        <v>47325</v>
      </c>
      <c r="O6405" s="3" t="s">
        <v>17</v>
      </c>
      <c r="P6405" s="3" t="s">
        <v>47296</v>
      </c>
      <c r="Q6405" s="3" t="s">
        <v>42</v>
      </c>
      <c r="R6405" s="3" t="s">
        <v>47296</v>
      </c>
      <c r="S6405" s="3" t="s">
        <v>27</v>
      </c>
      <c r="T6405" s="3" t="s">
        <v>47296</v>
      </c>
      <c r="U6405" s="3" t="s">
        <v>117</v>
      </c>
      <c r="V6405" s="3" t="s">
        <v>47296</v>
      </c>
      <c r="W6405" s="3" t="s">
        <v>178</v>
      </c>
      <c r="X6405" s="3" t="s">
        <v>47296</v>
      </c>
      <c r="Y6405" s="3" t="s">
        <v>171</v>
      </c>
      <c r="Z6405" s="1" t="s">
        <v>47296</v>
      </c>
      <c r="AA6405" s="1" t="s">
        <v>16</v>
      </c>
      <c r="AB6405" s="3" t="s">
        <v>12</v>
      </c>
      <c r="AC6405" s="23" t="s">
        <v>37803</v>
      </c>
      <c r="AD6405" s="23" t="s">
        <v>44054</v>
      </c>
      <c r="AE6405" t="s">
        <v>35409</v>
      </c>
    </row>
    <row r="6406" spans="1:31" ht="14.25" customHeight="1">
      <c r="A6406" s="1">
        <v>6405</v>
      </c>
      <c r="B6406" s="1" t="s">
        <v>10396</v>
      </c>
      <c r="C6406" s="1" t="s">
        <v>11597</v>
      </c>
      <c r="D6406" s="1" t="s">
        <v>9023</v>
      </c>
      <c r="E6406" s="1" t="s">
        <v>36953</v>
      </c>
      <c r="F6406" s="1" t="s">
        <v>26509</v>
      </c>
      <c r="G6406" s="14">
        <v>91914966699</v>
      </c>
      <c r="H6406" s="1" t="s">
        <v>20</v>
      </c>
      <c r="I6406" s="1" t="s">
        <v>41</v>
      </c>
      <c r="J6406" s="1" t="s">
        <v>47296</v>
      </c>
      <c r="K6406" s="3" t="s">
        <v>63</v>
      </c>
      <c r="L6406" s="1" t="s">
        <v>34</v>
      </c>
      <c r="M6406" s="3" t="s">
        <v>213</v>
      </c>
      <c r="N6406" s="3" t="s">
        <v>47325</v>
      </c>
      <c r="O6406" s="3" t="s">
        <v>17</v>
      </c>
      <c r="P6406" s="3" t="s">
        <v>47296</v>
      </c>
      <c r="Q6406" s="3" t="s">
        <v>42</v>
      </c>
      <c r="R6406" s="3" t="s">
        <v>47296</v>
      </c>
      <c r="S6406" s="3" t="s">
        <v>27</v>
      </c>
      <c r="T6406" s="3" t="s">
        <v>47296</v>
      </c>
      <c r="U6406" s="3" t="s">
        <v>117</v>
      </c>
      <c r="V6406" s="3" t="s">
        <v>47296</v>
      </c>
      <c r="W6406" s="3" t="s">
        <v>178</v>
      </c>
      <c r="X6406" s="3" t="s">
        <v>47296</v>
      </c>
      <c r="Y6406" s="3" t="s">
        <v>171</v>
      </c>
      <c r="Z6406" s="1" t="s">
        <v>47296</v>
      </c>
      <c r="AA6406" s="1" t="s">
        <v>16</v>
      </c>
      <c r="AB6406" s="3" t="s">
        <v>12</v>
      </c>
      <c r="AC6406" s="23" t="s">
        <v>37803</v>
      </c>
      <c r="AD6406" s="23" t="s">
        <v>44055</v>
      </c>
      <c r="AE6406" t="s">
        <v>35399</v>
      </c>
    </row>
    <row r="6407" spans="1:31" ht="14.25" customHeight="1">
      <c r="A6407" s="1">
        <v>6406</v>
      </c>
      <c r="B6407" s="9" t="s">
        <v>6</v>
      </c>
      <c r="C6407" s="1" t="s">
        <v>11953</v>
      </c>
      <c r="D6407" s="1" t="s">
        <v>11954</v>
      </c>
      <c r="E6407" s="1" t="s">
        <v>11955</v>
      </c>
      <c r="F6407" s="1" t="s">
        <v>34525</v>
      </c>
      <c r="G6407" s="14">
        <v>91600499600</v>
      </c>
      <c r="H6407" s="1" t="s">
        <v>20</v>
      </c>
      <c r="I6407" s="1" t="s">
        <v>107</v>
      </c>
      <c r="J6407" s="1" t="s">
        <v>47296</v>
      </c>
      <c r="K6407" s="3" t="s">
        <v>42</v>
      </c>
      <c r="L6407" s="1" t="s">
        <v>34</v>
      </c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1"/>
      <c r="AA6407" s="1" t="s">
        <v>16</v>
      </c>
      <c r="AB6407" s="3" t="s">
        <v>12</v>
      </c>
      <c r="AC6407" s="23" t="s">
        <v>37803</v>
      </c>
      <c r="AD6407" s="23" t="s">
        <v>44056</v>
      </c>
      <c r="AE6407" t="s">
        <v>35399</v>
      </c>
    </row>
    <row r="6408" spans="1:31" ht="14.25" customHeight="1">
      <c r="A6408" s="1">
        <v>6407</v>
      </c>
      <c r="B6408" s="9" t="s">
        <v>6</v>
      </c>
      <c r="C6408" s="1" t="s">
        <v>12192</v>
      </c>
      <c r="D6408" s="1" t="s">
        <v>1799</v>
      </c>
      <c r="E6408" s="1" t="s">
        <v>12193</v>
      </c>
      <c r="F6408" s="1" t="s">
        <v>26811</v>
      </c>
      <c r="G6408" s="14">
        <v>91944441449</v>
      </c>
      <c r="H6408" s="1" t="s">
        <v>8</v>
      </c>
      <c r="I6408" s="1" t="s">
        <v>9</v>
      </c>
      <c r="J6408" s="1" t="s">
        <v>47296</v>
      </c>
      <c r="K6408" s="3" t="s">
        <v>63</v>
      </c>
      <c r="L6408" s="1" t="s">
        <v>34</v>
      </c>
      <c r="M6408" s="3" t="s">
        <v>213</v>
      </c>
      <c r="N6408" s="3" t="s">
        <v>47325</v>
      </c>
      <c r="O6408" s="3" t="s">
        <v>17</v>
      </c>
      <c r="P6408" s="3" t="s">
        <v>47296</v>
      </c>
      <c r="Q6408" s="3" t="s">
        <v>42</v>
      </c>
      <c r="R6408" s="3" t="s">
        <v>47296</v>
      </c>
      <c r="S6408" s="3" t="s">
        <v>27</v>
      </c>
      <c r="T6408" s="3" t="s">
        <v>47296</v>
      </c>
      <c r="U6408" s="3" t="s">
        <v>117</v>
      </c>
      <c r="V6408" s="3" t="s">
        <v>47296</v>
      </c>
      <c r="W6408" s="3" t="s">
        <v>178</v>
      </c>
      <c r="X6408" s="3" t="s">
        <v>47296</v>
      </c>
      <c r="Y6408" s="3" t="s">
        <v>171</v>
      </c>
      <c r="Z6408" s="1" t="s">
        <v>47296</v>
      </c>
      <c r="AA6408" s="1" t="s">
        <v>16</v>
      </c>
      <c r="AB6408" s="3" t="s">
        <v>12</v>
      </c>
      <c r="AC6408" s="23" t="s">
        <v>37803</v>
      </c>
      <c r="AD6408" s="23" t="s">
        <v>44057</v>
      </c>
      <c r="AE6408" t="s">
        <v>35399</v>
      </c>
    </row>
    <row r="6409" spans="1:31" ht="14.25" customHeight="1">
      <c r="A6409" s="1">
        <v>6408</v>
      </c>
      <c r="B6409" s="1" t="s">
        <v>10396</v>
      </c>
      <c r="C6409" s="1" t="s">
        <v>12371</v>
      </c>
      <c r="D6409" s="1" t="s">
        <v>773</v>
      </c>
      <c r="E6409" s="1" t="s">
        <v>11871</v>
      </c>
      <c r="F6409" s="1" t="s">
        <v>26911</v>
      </c>
      <c r="G6409" s="14">
        <v>9149044469</v>
      </c>
      <c r="H6409" s="1" t="s">
        <v>20</v>
      </c>
      <c r="I6409" s="1" t="s">
        <v>41</v>
      </c>
      <c r="J6409" s="1" t="s">
        <v>47296</v>
      </c>
      <c r="K6409" s="3" t="s">
        <v>17</v>
      </c>
      <c r="L6409" s="1" t="s">
        <v>34</v>
      </c>
      <c r="M6409" s="4" t="s">
        <v>42</v>
      </c>
      <c r="N6409" s="3" t="s">
        <v>47325</v>
      </c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1"/>
      <c r="AA6409" s="1" t="s">
        <v>16</v>
      </c>
      <c r="AB6409" s="3" t="s">
        <v>12</v>
      </c>
      <c r="AC6409" s="23" t="s">
        <v>37803</v>
      </c>
      <c r="AD6409" s="23" t="s">
        <v>44058</v>
      </c>
      <c r="AE6409" t="s">
        <v>35399</v>
      </c>
    </row>
    <row r="6410" spans="1:31" ht="14.25" customHeight="1">
      <c r="A6410" s="1">
        <v>6409</v>
      </c>
      <c r="B6410" s="1" t="s">
        <v>10396</v>
      </c>
      <c r="C6410" s="1" t="s">
        <v>12384</v>
      </c>
      <c r="D6410" s="1" t="s">
        <v>2169</v>
      </c>
      <c r="E6410" s="1" t="s">
        <v>40</v>
      </c>
      <c r="F6410" s="1" t="s">
        <v>26918</v>
      </c>
      <c r="G6410" s="14">
        <v>91949649469</v>
      </c>
      <c r="H6410" s="1" t="s">
        <v>20</v>
      </c>
      <c r="I6410" s="1" t="s">
        <v>62</v>
      </c>
      <c r="J6410" s="1" t="s">
        <v>47296</v>
      </c>
      <c r="K6410" s="3" t="s">
        <v>17</v>
      </c>
      <c r="L6410" s="1" t="s">
        <v>34</v>
      </c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1"/>
      <c r="AA6410" s="1" t="s">
        <v>16</v>
      </c>
      <c r="AB6410" s="3" t="s">
        <v>12</v>
      </c>
      <c r="AC6410" s="23" t="s">
        <v>37803</v>
      </c>
      <c r="AD6410" s="23" t="s">
        <v>44059</v>
      </c>
      <c r="AE6410" t="s">
        <v>35409</v>
      </c>
    </row>
    <row r="6411" spans="1:31" ht="14.25" customHeight="1">
      <c r="A6411" s="1">
        <v>6410</v>
      </c>
      <c r="B6411" s="1" t="s">
        <v>10396</v>
      </c>
      <c r="C6411" s="1" t="s">
        <v>12468</v>
      </c>
      <c r="D6411" s="1" t="s">
        <v>52</v>
      </c>
      <c r="E6411" s="1" t="s">
        <v>93</v>
      </c>
      <c r="F6411" s="1" t="s">
        <v>26958</v>
      </c>
      <c r="G6411" s="14">
        <v>91914190440</v>
      </c>
      <c r="H6411" s="1" t="s">
        <v>20</v>
      </c>
      <c r="I6411" s="1" t="s">
        <v>9</v>
      </c>
      <c r="J6411" s="1" t="s">
        <v>47296</v>
      </c>
      <c r="K6411" s="3" t="s">
        <v>17</v>
      </c>
      <c r="L6411" s="1" t="s">
        <v>34</v>
      </c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1"/>
      <c r="AA6411" s="1" t="s">
        <v>16</v>
      </c>
      <c r="AB6411" s="3" t="s">
        <v>12</v>
      </c>
      <c r="AC6411" s="23" t="s">
        <v>37803</v>
      </c>
      <c r="AD6411" s="23" t="s">
        <v>38205</v>
      </c>
      <c r="AE6411" t="s">
        <v>35399</v>
      </c>
    </row>
    <row r="6412" spans="1:31" ht="14.25" customHeight="1">
      <c r="A6412" s="1">
        <v>6411</v>
      </c>
      <c r="B6412" s="1" t="s">
        <v>10396</v>
      </c>
      <c r="C6412" s="1" t="s">
        <v>12689</v>
      </c>
      <c r="D6412" s="1" t="s">
        <v>873</v>
      </c>
      <c r="E6412" s="1" t="s">
        <v>3591</v>
      </c>
      <c r="F6412" s="1" t="s">
        <v>12690</v>
      </c>
      <c r="G6412" s="14">
        <v>91440094494</v>
      </c>
      <c r="H6412" s="1" t="s">
        <v>20</v>
      </c>
      <c r="I6412" s="1" t="s">
        <v>41</v>
      </c>
      <c r="J6412" s="1" t="s">
        <v>47296</v>
      </c>
      <c r="K6412" s="3" t="s">
        <v>17</v>
      </c>
      <c r="L6412" s="1" t="s">
        <v>34</v>
      </c>
      <c r="M6412" s="4" t="s">
        <v>42</v>
      </c>
      <c r="N6412" s="3" t="s">
        <v>47325</v>
      </c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1"/>
      <c r="AA6412" s="1" t="s">
        <v>16</v>
      </c>
      <c r="AB6412" s="3" t="s">
        <v>12</v>
      </c>
      <c r="AC6412" s="23" t="s">
        <v>37803</v>
      </c>
      <c r="AD6412" s="23" t="s">
        <v>44060</v>
      </c>
      <c r="AE6412" t="s">
        <v>35410</v>
      </c>
    </row>
    <row r="6413" spans="1:31" ht="14.25" customHeight="1">
      <c r="A6413" s="1">
        <v>6412</v>
      </c>
      <c r="B6413" s="9" t="s">
        <v>6</v>
      </c>
      <c r="C6413" s="1" t="s">
        <v>13054</v>
      </c>
      <c r="D6413" s="1" t="s">
        <v>683</v>
      </c>
      <c r="E6413" s="1" t="s">
        <v>3211</v>
      </c>
      <c r="F6413" s="1" t="s">
        <v>27362</v>
      </c>
      <c r="G6413" s="14">
        <v>91600010646</v>
      </c>
      <c r="H6413" s="1" t="s">
        <v>8</v>
      </c>
      <c r="I6413" s="1" t="s">
        <v>9</v>
      </c>
      <c r="J6413" s="1" t="s">
        <v>47296</v>
      </c>
      <c r="K6413" s="3" t="s">
        <v>17</v>
      </c>
      <c r="L6413" s="1" t="s">
        <v>34</v>
      </c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1"/>
      <c r="AA6413" s="1" t="s">
        <v>11</v>
      </c>
      <c r="AB6413" s="3" t="s">
        <v>13</v>
      </c>
      <c r="AC6413" s="23" t="s">
        <v>37803</v>
      </c>
      <c r="AD6413" s="23" t="s">
        <v>44061</v>
      </c>
      <c r="AE6413" t="s">
        <v>35410</v>
      </c>
    </row>
    <row r="6414" spans="1:31" ht="14.25" customHeight="1">
      <c r="A6414" s="1">
        <v>6413</v>
      </c>
      <c r="B6414" s="9" t="s">
        <v>6</v>
      </c>
      <c r="C6414" s="1" t="s">
        <v>13078</v>
      </c>
      <c r="D6414" s="1" t="s">
        <v>13079</v>
      </c>
      <c r="E6414" s="1" t="s">
        <v>139</v>
      </c>
      <c r="F6414" s="1" t="s">
        <v>32553</v>
      </c>
      <c r="G6414" s="14">
        <v>919444414949</v>
      </c>
      <c r="H6414" s="1" t="s">
        <v>15</v>
      </c>
      <c r="I6414" s="1" t="s">
        <v>9</v>
      </c>
      <c r="J6414" s="1" t="s">
        <v>47296</v>
      </c>
      <c r="K6414" s="3" t="s">
        <v>17</v>
      </c>
      <c r="L6414" s="1" t="s">
        <v>34</v>
      </c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1"/>
      <c r="AA6414" s="1" t="s">
        <v>11</v>
      </c>
      <c r="AB6414" s="3" t="s">
        <v>13</v>
      </c>
      <c r="AC6414" s="23" t="s">
        <v>37803</v>
      </c>
      <c r="AD6414" s="23" t="s">
        <v>44062</v>
      </c>
      <c r="AE6414" t="s">
        <v>35394</v>
      </c>
    </row>
    <row r="6415" spans="1:31" ht="14.25" customHeight="1">
      <c r="A6415" s="1">
        <v>6414</v>
      </c>
      <c r="B6415" s="9" t="s">
        <v>6</v>
      </c>
      <c r="C6415" s="1" t="s">
        <v>13305</v>
      </c>
      <c r="D6415" s="1" t="s">
        <v>4095</v>
      </c>
      <c r="E6415" s="1" t="s">
        <v>1219</v>
      </c>
      <c r="F6415" s="1" t="s">
        <v>32584</v>
      </c>
      <c r="G6415" s="14">
        <v>919694040496</v>
      </c>
      <c r="H6415" s="1" t="s">
        <v>8</v>
      </c>
      <c r="I6415" s="1" t="s">
        <v>41</v>
      </c>
      <c r="J6415" s="1" t="s">
        <v>47296</v>
      </c>
      <c r="K6415" s="3" t="s">
        <v>17</v>
      </c>
      <c r="L6415" s="1" t="s">
        <v>34</v>
      </c>
      <c r="M6415" s="4" t="s">
        <v>42</v>
      </c>
      <c r="N6415" s="3" t="s">
        <v>47325</v>
      </c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1"/>
      <c r="AA6415" s="1" t="s">
        <v>16</v>
      </c>
      <c r="AB6415" s="3" t="s">
        <v>12</v>
      </c>
      <c r="AC6415" s="23" t="s">
        <v>37804</v>
      </c>
      <c r="AD6415" s="23" t="s">
        <v>44063</v>
      </c>
      <c r="AE6415" t="s">
        <v>35399</v>
      </c>
    </row>
    <row r="6416" spans="1:31" ht="14.25" customHeight="1">
      <c r="A6416" s="1">
        <v>6415</v>
      </c>
      <c r="B6416" s="9" t="s">
        <v>6</v>
      </c>
      <c r="C6416" s="1" t="s">
        <v>13345</v>
      </c>
      <c r="D6416" s="1" t="s">
        <v>5755</v>
      </c>
      <c r="E6416" s="1" t="s">
        <v>328</v>
      </c>
      <c r="F6416" s="1" t="s">
        <v>27512</v>
      </c>
      <c r="G6416" s="14">
        <v>9101644449</v>
      </c>
      <c r="H6416" s="1" t="s">
        <v>8</v>
      </c>
      <c r="I6416" s="1" t="s">
        <v>41</v>
      </c>
      <c r="J6416" s="1" t="s">
        <v>47296</v>
      </c>
      <c r="K6416" s="3" t="s">
        <v>42</v>
      </c>
      <c r="L6416" s="1" t="s">
        <v>34</v>
      </c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1"/>
      <c r="AA6416" s="1" t="s">
        <v>16</v>
      </c>
      <c r="AB6416" s="3" t="s">
        <v>12</v>
      </c>
      <c r="AC6416" s="23" t="s">
        <v>37804</v>
      </c>
      <c r="AD6416" s="23" t="s">
        <v>44064</v>
      </c>
      <c r="AE6416" t="s">
        <v>35394</v>
      </c>
    </row>
    <row r="6417" spans="1:31" ht="14.25" customHeight="1">
      <c r="A6417" s="1">
        <v>6416</v>
      </c>
      <c r="B6417" s="9" t="s">
        <v>6</v>
      </c>
      <c r="C6417" s="1" t="s">
        <v>13653</v>
      </c>
      <c r="D6417" s="1" t="s">
        <v>13654</v>
      </c>
      <c r="E6417" s="1" t="s">
        <v>255</v>
      </c>
      <c r="F6417" s="1" t="s">
        <v>27645</v>
      </c>
      <c r="G6417" s="14">
        <v>919444964</v>
      </c>
      <c r="H6417" s="1" t="s">
        <v>37</v>
      </c>
      <c r="I6417" s="1" t="s">
        <v>9</v>
      </c>
      <c r="J6417" s="1" t="s">
        <v>47296</v>
      </c>
      <c r="K6417" s="3" t="s">
        <v>17</v>
      </c>
      <c r="L6417" s="1" t="s">
        <v>34</v>
      </c>
      <c r="M6417" s="4" t="s">
        <v>42</v>
      </c>
      <c r="N6417" s="3" t="s">
        <v>47325</v>
      </c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1"/>
      <c r="AA6417" s="1" t="s">
        <v>16</v>
      </c>
      <c r="AB6417" s="3" t="s">
        <v>12</v>
      </c>
      <c r="AC6417" s="23" t="s">
        <v>37806</v>
      </c>
      <c r="AD6417" s="23" t="s">
        <v>44065</v>
      </c>
      <c r="AE6417" t="s">
        <v>35409</v>
      </c>
    </row>
    <row r="6418" spans="1:31" ht="14.25" customHeight="1">
      <c r="A6418" s="1">
        <v>6417</v>
      </c>
      <c r="B6418" s="9" t="s">
        <v>6</v>
      </c>
      <c r="C6418" s="1" t="s">
        <v>13681</v>
      </c>
      <c r="D6418" s="1" t="s">
        <v>11224</v>
      </c>
      <c r="E6418" s="1" t="s">
        <v>489</v>
      </c>
      <c r="F6418" s="1" t="s">
        <v>34712</v>
      </c>
      <c r="G6418" s="14">
        <v>9196444114</v>
      </c>
      <c r="H6418" s="1" t="s">
        <v>37</v>
      </c>
      <c r="I6418" s="1" t="s">
        <v>62</v>
      </c>
      <c r="J6418" s="1" t="s">
        <v>47296</v>
      </c>
      <c r="K6418" s="3" t="s">
        <v>17</v>
      </c>
      <c r="L6418" s="1" t="s">
        <v>34</v>
      </c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1"/>
      <c r="AA6418" s="1" t="s">
        <v>11</v>
      </c>
      <c r="AB6418" s="3" t="s">
        <v>13</v>
      </c>
      <c r="AC6418" s="23" t="s">
        <v>37806</v>
      </c>
      <c r="AD6418" s="23" t="s">
        <v>44066</v>
      </c>
      <c r="AE6418" t="s">
        <v>35410</v>
      </c>
    </row>
    <row r="6419" spans="1:31" ht="14.25" customHeight="1">
      <c r="A6419" s="1">
        <v>6418</v>
      </c>
      <c r="B6419" s="9" t="s">
        <v>6</v>
      </c>
      <c r="C6419" s="1" t="s">
        <v>13744</v>
      </c>
      <c r="D6419" s="1" t="s">
        <v>18403</v>
      </c>
      <c r="E6419" s="1" t="s">
        <v>139</v>
      </c>
      <c r="F6419" s="1" t="s">
        <v>32642</v>
      </c>
      <c r="G6419" s="14">
        <v>9199999666</v>
      </c>
      <c r="H6419" s="1" t="s">
        <v>37</v>
      </c>
      <c r="I6419" s="1" t="s">
        <v>41</v>
      </c>
      <c r="J6419" s="1" t="s">
        <v>47296</v>
      </c>
      <c r="K6419" s="3" t="s">
        <v>17</v>
      </c>
      <c r="L6419" s="1" t="s">
        <v>34</v>
      </c>
      <c r="M6419" s="4" t="s">
        <v>42</v>
      </c>
      <c r="N6419" s="3" t="s">
        <v>47325</v>
      </c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1"/>
      <c r="AA6419" s="1" t="s">
        <v>16</v>
      </c>
      <c r="AB6419" s="3" t="s">
        <v>12</v>
      </c>
      <c r="AC6419" s="23" t="s">
        <v>37807</v>
      </c>
      <c r="AD6419" s="23" t="s">
        <v>42604</v>
      </c>
      <c r="AE6419" t="s">
        <v>35394</v>
      </c>
    </row>
    <row r="6420" spans="1:31" ht="14.25" customHeight="1">
      <c r="A6420" s="1">
        <v>6419</v>
      </c>
      <c r="B6420" s="9" t="s">
        <v>6</v>
      </c>
      <c r="C6420" s="1" t="s">
        <v>13892</v>
      </c>
      <c r="D6420" s="1" t="s">
        <v>1008</v>
      </c>
      <c r="E6420" s="1" t="s">
        <v>13893</v>
      </c>
      <c r="F6420" s="1" t="s">
        <v>34728</v>
      </c>
      <c r="G6420" s="14">
        <v>919444490994</v>
      </c>
      <c r="H6420" s="1" t="s">
        <v>46</v>
      </c>
      <c r="I6420" s="1" t="s">
        <v>41</v>
      </c>
      <c r="J6420" s="1" t="s">
        <v>47296</v>
      </c>
      <c r="K6420" s="3" t="s">
        <v>17</v>
      </c>
      <c r="L6420" s="1" t="s">
        <v>34</v>
      </c>
      <c r="M6420" s="4" t="s">
        <v>42</v>
      </c>
      <c r="N6420" s="3" t="s">
        <v>47325</v>
      </c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1"/>
      <c r="AA6420" s="1" t="s">
        <v>16</v>
      </c>
      <c r="AB6420" s="3" t="s">
        <v>12</v>
      </c>
      <c r="AC6420" s="23" t="s">
        <v>37790</v>
      </c>
      <c r="AD6420" s="23" t="s">
        <v>44067</v>
      </c>
      <c r="AE6420" t="s">
        <v>35394</v>
      </c>
    </row>
    <row r="6421" spans="1:31" ht="14.25" customHeight="1">
      <c r="A6421" s="1">
        <v>6420</v>
      </c>
      <c r="B6421" s="9" t="s">
        <v>6</v>
      </c>
      <c r="C6421" s="1" t="s">
        <v>13959</v>
      </c>
      <c r="D6421" s="1" t="s">
        <v>1518</v>
      </c>
      <c r="E6421" s="1" t="s">
        <v>487</v>
      </c>
      <c r="F6421" s="1" t="s">
        <v>27784</v>
      </c>
      <c r="G6421" s="14">
        <v>91446611466</v>
      </c>
      <c r="H6421" s="1" t="s">
        <v>8</v>
      </c>
      <c r="I6421" s="1" t="s">
        <v>41</v>
      </c>
      <c r="J6421" s="1" t="s">
        <v>47296</v>
      </c>
      <c r="K6421" s="3" t="s">
        <v>17</v>
      </c>
      <c r="L6421" s="1" t="s">
        <v>34</v>
      </c>
      <c r="M6421" s="4" t="s">
        <v>42</v>
      </c>
      <c r="N6421" s="3" t="s">
        <v>47325</v>
      </c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1"/>
      <c r="AA6421" s="1" t="s">
        <v>16</v>
      </c>
      <c r="AB6421" s="3" t="s">
        <v>12</v>
      </c>
      <c r="AC6421" s="23" t="s">
        <v>37796</v>
      </c>
      <c r="AD6421" s="23" t="s">
        <v>44068</v>
      </c>
      <c r="AE6421" t="s">
        <v>35399</v>
      </c>
    </row>
    <row r="6422" spans="1:31" ht="14.25" customHeight="1">
      <c r="A6422" s="1">
        <v>6421</v>
      </c>
      <c r="B6422" s="9" t="s">
        <v>6</v>
      </c>
      <c r="C6422" s="1" t="s">
        <v>14005</v>
      </c>
      <c r="D6422" s="1" t="s">
        <v>1025</v>
      </c>
      <c r="E6422" s="1" t="s">
        <v>2797</v>
      </c>
      <c r="F6422" s="1" t="s">
        <v>34738</v>
      </c>
      <c r="G6422" s="14">
        <v>919994064909</v>
      </c>
      <c r="H6422" s="1" t="s">
        <v>8</v>
      </c>
      <c r="I6422" s="1" t="s">
        <v>41</v>
      </c>
      <c r="J6422" s="1" t="s">
        <v>47296</v>
      </c>
      <c r="K6422" s="3" t="s">
        <v>42</v>
      </c>
      <c r="L6422" s="1" t="s">
        <v>34</v>
      </c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1"/>
      <c r="AA6422" s="1" t="s">
        <v>16</v>
      </c>
      <c r="AB6422" s="3" t="s">
        <v>12</v>
      </c>
      <c r="AC6422" s="23" t="s">
        <v>37788</v>
      </c>
      <c r="AD6422" s="23" t="s">
        <v>44069</v>
      </c>
      <c r="AE6422" t="s">
        <v>35409</v>
      </c>
    </row>
    <row r="6423" spans="1:31" ht="14.25" customHeight="1">
      <c r="A6423" s="1">
        <v>6422</v>
      </c>
      <c r="B6423" s="9" t="s">
        <v>6</v>
      </c>
      <c r="C6423" s="1" t="s">
        <v>13088</v>
      </c>
      <c r="D6423" s="1" t="s">
        <v>3248</v>
      </c>
      <c r="E6423" s="1" t="s">
        <v>351</v>
      </c>
      <c r="F6423" s="1" t="s">
        <v>13089</v>
      </c>
      <c r="G6423" s="14">
        <v>919640449991</v>
      </c>
      <c r="H6423" s="1" t="s">
        <v>15</v>
      </c>
      <c r="I6423" s="1" t="s">
        <v>9</v>
      </c>
      <c r="J6423" s="1" t="s">
        <v>47295</v>
      </c>
      <c r="K6423" s="3" t="s">
        <v>63</v>
      </c>
      <c r="L6423" s="1" t="s">
        <v>34</v>
      </c>
      <c r="M6423" s="3" t="s">
        <v>213</v>
      </c>
      <c r="N6423" s="3" t="s">
        <v>70</v>
      </c>
      <c r="O6423" s="3" t="s">
        <v>17</v>
      </c>
      <c r="P6423" s="3" t="s">
        <v>10</v>
      </c>
      <c r="Q6423" s="3" t="s">
        <v>42</v>
      </c>
      <c r="R6423" s="3" t="s">
        <v>47326</v>
      </c>
      <c r="S6423" s="3" t="s">
        <v>27</v>
      </c>
      <c r="T6423" s="3" t="s">
        <v>50</v>
      </c>
      <c r="U6423" s="3" t="s">
        <v>117</v>
      </c>
      <c r="V6423" s="3" t="s">
        <v>47351</v>
      </c>
      <c r="W6423" s="3" t="s">
        <v>178</v>
      </c>
      <c r="X6423" s="3" t="s">
        <v>24</v>
      </c>
      <c r="Y6423" s="3" t="s">
        <v>171</v>
      </c>
      <c r="Z6423" s="1" t="s">
        <v>24</v>
      </c>
      <c r="AA6423" s="1" t="s">
        <v>16</v>
      </c>
      <c r="AB6423" s="3" t="s">
        <v>12</v>
      </c>
      <c r="AC6423" s="23" t="s">
        <v>37803</v>
      </c>
      <c r="AD6423" s="23" t="s">
        <v>40370</v>
      </c>
      <c r="AE6423" t="s">
        <v>35399</v>
      </c>
    </row>
    <row r="6424" spans="1:31" ht="14.25" customHeight="1">
      <c r="A6424" s="1">
        <v>6423</v>
      </c>
      <c r="B6424" s="1" t="s">
        <v>54</v>
      </c>
      <c r="C6424" s="1" t="s">
        <v>2454</v>
      </c>
      <c r="D6424" s="1" t="s">
        <v>35812</v>
      </c>
      <c r="E6424" s="1" t="s">
        <v>40</v>
      </c>
      <c r="F6424" s="1" t="s">
        <v>22011</v>
      </c>
      <c r="G6424" s="14">
        <v>91990461616</v>
      </c>
      <c r="H6424" s="1" t="s">
        <v>20</v>
      </c>
      <c r="I6424" s="1" t="s">
        <v>62</v>
      </c>
      <c r="J6424" s="1" t="s">
        <v>47293</v>
      </c>
      <c r="K6424" s="3" t="s">
        <v>42</v>
      </c>
      <c r="L6424" s="1" t="s">
        <v>34</v>
      </c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1"/>
      <c r="AA6424" s="1" t="s">
        <v>16</v>
      </c>
      <c r="AB6424" s="3" t="s">
        <v>12</v>
      </c>
      <c r="AC6424" s="23" t="s">
        <v>37801</v>
      </c>
      <c r="AD6424" s="23" t="s">
        <v>38911</v>
      </c>
      <c r="AE6424" t="s">
        <v>35410</v>
      </c>
    </row>
    <row r="6425" spans="1:31" ht="14.25" customHeight="1">
      <c r="A6425" s="1">
        <v>6424</v>
      </c>
      <c r="B6425" s="1" t="s">
        <v>54</v>
      </c>
      <c r="C6425" s="1" t="s">
        <v>2658</v>
      </c>
      <c r="D6425" s="1" t="s">
        <v>72</v>
      </c>
      <c r="E6425" s="1" t="s">
        <v>270</v>
      </c>
      <c r="F6425" s="1" t="s">
        <v>22106</v>
      </c>
      <c r="G6425" s="14">
        <v>91994009040</v>
      </c>
      <c r="H6425" s="1" t="s">
        <v>8</v>
      </c>
      <c r="I6425" s="1" t="s">
        <v>9</v>
      </c>
      <c r="J6425" s="1" t="s">
        <v>47298</v>
      </c>
      <c r="K6425" s="3" t="s">
        <v>17</v>
      </c>
      <c r="L6425" s="1" t="s">
        <v>34</v>
      </c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1"/>
      <c r="AA6425" s="1" t="s">
        <v>16</v>
      </c>
      <c r="AB6425" s="3" t="s">
        <v>12</v>
      </c>
      <c r="AC6425" s="23" t="s">
        <v>37801</v>
      </c>
      <c r="AD6425" s="23" t="s">
        <v>44070</v>
      </c>
      <c r="AE6425" t="s">
        <v>35409</v>
      </c>
    </row>
    <row r="6426" spans="1:31" ht="14.25" customHeight="1">
      <c r="A6426" s="1">
        <v>6425</v>
      </c>
      <c r="B6426" s="9" t="s">
        <v>6</v>
      </c>
      <c r="C6426" s="1" t="s">
        <v>3102</v>
      </c>
      <c r="D6426" s="1" t="s">
        <v>35753</v>
      </c>
      <c r="E6426" s="1" t="s">
        <v>785</v>
      </c>
      <c r="F6426" s="1" t="s">
        <v>3103</v>
      </c>
      <c r="G6426" s="14">
        <v>9166499</v>
      </c>
      <c r="H6426" s="1" t="s">
        <v>20</v>
      </c>
      <c r="I6426" s="1" t="s">
        <v>62</v>
      </c>
      <c r="J6426" s="1" t="s">
        <v>47295</v>
      </c>
      <c r="K6426" s="3" t="s">
        <v>17</v>
      </c>
      <c r="L6426" s="1" t="s">
        <v>34</v>
      </c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1"/>
      <c r="AA6426" s="1" t="s">
        <v>11</v>
      </c>
      <c r="AB6426" s="3" t="s">
        <v>538</v>
      </c>
      <c r="AC6426" s="23" t="s">
        <v>37801</v>
      </c>
      <c r="AD6426" s="23" t="s">
        <v>44071</v>
      </c>
      <c r="AE6426" t="s">
        <v>35399</v>
      </c>
    </row>
    <row r="6427" spans="1:31" ht="14.25" customHeight="1">
      <c r="A6427" s="1">
        <v>6426</v>
      </c>
      <c r="B6427" s="9" t="s">
        <v>6</v>
      </c>
      <c r="C6427" s="1" t="s">
        <v>13133</v>
      </c>
      <c r="D6427" s="1" t="s">
        <v>400</v>
      </c>
      <c r="E6427" s="1" t="s">
        <v>40</v>
      </c>
      <c r="F6427" s="1" t="s">
        <v>27420</v>
      </c>
      <c r="G6427" s="14">
        <v>914469910096</v>
      </c>
      <c r="H6427" s="1" t="s">
        <v>37</v>
      </c>
      <c r="I6427" s="1" t="s">
        <v>62</v>
      </c>
      <c r="J6427" s="1" t="s">
        <v>47295</v>
      </c>
      <c r="K6427" s="3" t="s">
        <v>17</v>
      </c>
      <c r="L6427" s="1" t="s">
        <v>34</v>
      </c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1"/>
      <c r="AA6427" s="1" t="s">
        <v>11</v>
      </c>
      <c r="AB6427" s="3" t="s">
        <v>13</v>
      </c>
      <c r="AC6427" s="23" t="s">
        <v>37803</v>
      </c>
      <c r="AD6427" s="23" t="s">
        <v>44072</v>
      </c>
      <c r="AE6427" t="s">
        <v>35399</v>
      </c>
    </row>
    <row r="6428" spans="1:31" ht="14.25" customHeight="1">
      <c r="A6428" s="1">
        <v>6427</v>
      </c>
      <c r="B6428" s="9" t="s">
        <v>6</v>
      </c>
      <c r="C6428" s="1" t="s">
        <v>996</v>
      </c>
      <c r="D6428" s="1" t="s">
        <v>35813</v>
      </c>
      <c r="E6428" s="1" t="s">
        <v>139</v>
      </c>
      <c r="F6428" s="1" t="s">
        <v>21412</v>
      </c>
      <c r="G6428" s="14">
        <v>91914440644</v>
      </c>
      <c r="H6428" s="1" t="s">
        <v>8</v>
      </c>
      <c r="I6428" s="1" t="s">
        <v>9</v>
      </c>
      <c r="J6428" s="1" t="s">
        <v>47295</v>
      </c>
      <c r="K6428" s="3" t="s">
        <v>17</v>
      </c>
      <c r="L6428" s="1" t="s">
        <v>34</v>
      </c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1"/>
      <c r="AA6428" s="1" t="s">
        <v>11</v>
      </c>
      <c r="AB6428" s="3" t="s">
        <v>586</v>
      </c>
      <c r="AC6428" s="23" t="s">
        <v>37801</v>
      </c>
      <c r="AD6428" s="23" t="s">
        <v>44073</v>
      </c>
      <c r="AE6428" t="s">
        <v>35399</v>
      </c>
    </row>
    <row r="6429" spans="1:31" ht="14.25" customHeight="1">
      <c r="A6429" s="1">
        <v>6428</v>
      </c>
      <c r="B6429" s="9" t="s">
        <v>6</v>
      </c>
      <c r="C6429" s="1" t="s">
        <v>5696</v>
      </c>
      <c r="D6429" s="1" t="s">
        <v>1136</v>
      </c>
      <c r="E6429" s="1" t="s">
        <v>139</v>
      </c>
      <c r="F6429" s="1" t="s">
        <v>23621</v>
      </c>
      <c r="G6429" s="14">
        <v>914940014416</v>
      </c>
      <c r="H6429" s="1" t="s">
        <v>132</v>
      </c>
      <c r="I6429" s="1" t="s">
        <v>41</v>
      </c>
      <c r="J6429" s="1" t="s">
        <v>47295</v>
      </c>
      <c r="K6429" s="3" t="s">
        <v>17</v>
      </c>
      <c r="L6429" s="1" t="s">
        <v>34</v>
      </c>
      <c r="M6429" s="4" t="s">
        <v>42</v>
      </c>
      <c r="N6429" s="3" t="s">
        <v>70</v>
      </c>
      <c r="O6429" s="3" t="s">
        <v>27</v>
      </c>
      <c r="P6429" s="3" t="s">
        <v>50</v>
      </c>
      <c r="Q6429" s="3" t="s">
        <v>47344</v>
      </c>
      <c r="R6429" s="3" t="s">
        <v>47351</v>
      </c>
      <c r="S6429" s="3" t="s">
        <v>171</v>
      </c>
      <c r="T6429" s="3" t="s">
        <v>24</v>
      </c>
      <c r="U6429" s="3"/>
      <c r="V6429" s="3"/>
      <c r="W6429" s="3"/>
      <c r="X6429" s="3"/>
      <c r="Y6429" s="3"/>
      <c r="Z6429" s="1"/>
      <c r="AA6429" s="1" t="s">
        <v>16</v>
      </c>
      <c r="AB6429" s="3" t="s">
        <v>12</v>
      </c>
      <c r="AC6429" s="23" t="s">
        <v>37801</v>
      </c>
      <c r="AD6429" s="23" t="s">
        <v>44074</v>
      </c>
      <c r="AE6429" t="s">
        <v>35409</v>
      </c>
    </row>
    <row r="6430" spans="1:31" ht="14.25" customHeight="1">
      <c r="A6430" s="1">
        <v>6429</v>
      </c>
      <c r="B6430" s="1" t="s">
        <v>54</v>
      </c>
      <c r="C6430" s="1" t="s">
        <v>725</v>
      </c>
      <c r="D6430" s="1" t="s">
        <v>6824</v>
      </c>
      <c r="E6430" s="1" t="s">
        <v>139</v>
      </c>
      <c r="F6430" s="1" t="s">
        <v>21294</v>
      </c>
      <c r="G6430" s="14">
        <v>914494069690</v>
      </c>
      <c r="H6430" s="1" t="s">
        <v>8</v>
      </c>
      <c r="I6430" s="1" t="s">
        <v>107</v>
      </c>
      <c r="J6430" s="1" t="s">
        <v>47298</v>
      </c>
      <c r="K6430" s="3" t="s">
        <v>178</v>
      </c>
      <c r="L6430" s="1" t="s">
        <v>34</v>
      </c>
      <c r="M6430" s="3" t="s">
        <v>171</v>
      </c>
      <c r="N6430" s="3" t="s">
        <v>70</v>
      </c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1"/>
      <c r="AA6430" s="1" t="s">
        <v>16</v>
      </c>
      <c r="AB6430" s="3" t="s">
        <v>12</v>
      </c>
      <c r="AC6430" s="23" t="s">
        <v>37801</v>
      </c>
      <c r="AD6430" s="23" t="s">
        <v>44075</v>
      </c>
      <c r="AE6430" t="s">
        <v>35399</v>
      </c>
    </row>
    <row r="6431" spans="1:31" ht="14.25" customHeight="1">
      <c r="A6431" s="1">
        <v>6430</v>
      </c>
      <c r="B6431" s="9" t="s">
        <v>6</v>
      </c>
      <c r="C6431" s="1" t="s">
        <v>3923</v>
      </c>
      <c r="D6431" s="1" t="s">
        <v>3499</v>
      </c>
      <c r="E6431" s="1" t="s">
        <v>3924</v>
      </c>
      <c r="F6431" s="1" t="s">
        <v>22736</v>
      </c>
      <c r="G6431" s="14">
        <v>91490649496</v>
      </c>
      <c r="H6431" s="1" t="s">
        <v>15</v>
      </c>
      <c r="I6431" s="1" t="s">
        <v>41</v>
      </c>
      <c r="J6431" s="1" t="s">
        <v>47298</v>
      </c>
      <c r="K6431" s="3" t="s">
        <v>17</v>
      </c>
      <c r="L6431" s="1" t="s">
        <v>34</v>
      </c>
      <c r="M6431" s="4" t="s">
        <v>42</v>
      </c>
      <c r="N6431" s="3" t="s">
        <v>70</v>
      </c>
      <c r="O6431" s="3" t="s">
        <v>27</v>
      </c>
      <c r="P6431" s="3" t="s">
        <v>50</v>
      </c>
      <c r="Q6431" s="3" t="s">
        <v>47344</v>
      </c>
      <c r="R6431" s="3" t="s">
        <v>47351</v>
      </c>
      <c r="S6431" s="3" t="s">
        <v>178</v>
      </c>
      <c r="T6431" s="3" t="s">
        <v>24</v>
      </c>
      <c r="U6431" s="3"/>
      <c r="V6431" s="3"/>
      <c r="W6431" s="3"/>
      <c r="X6431" s="3"/>
      <c r="Y6431" s="3"/>
      <c r="Z6431" s="1"/>
      <c r="AA6431" s="1" t="s">
        <v>16</v>
      </c>
      <c r="AB6431" s="3" t="s">
        <v>12</v>
      </c>
      <c r="AC6431" s="23" t="s">
        <v>37801</v>
      </c>
      <c r="AD6431" s="23" t="s">
        <v>44076</v>
      </c>
      <c r="AE6431" t="s">
        <v>35410</v>
      </c>
    </row>
    <row r="6432" spans="1:31" ht="14.25" customHeight="1">
      <c r="A6432" s="1">
        <v>6431</v>
      </c>
      <c r="B6432" s="1" t="s">
        <v>54</v>
      </c>
      <c r="C6432" s="1" t="s">
        <v>5123</v>
      </c>
      <c r="D6432" s="1" t="s">
        <v>3431</v>
      </c>
      <c r="E6432" s="1" t="s">
        <v>40</v>
      </c>
      <c r="F6432" s="1" t="s">
        <v>33872</v>
      </c>
      <c r="G6432" s="14">
        <v>91994614666</v>
      </c>
      <c r="H6432" s="1" t="s">
        <v>20</v>
      </c>
      <c r="I6432" s="1" t="s">
        <v>33</v>
      </c>
      <c r="J6432" s="1" t="s">
        <v>47298</v>
      </c>
      <c r="K6432" s="3" t="s">
        <v>17</v>
      </c>
      <c r="L6432" s="1" t="s">
        <v>34</v>
      </c>
      <c r="M6432" s="4" t="s">
        <v>42</v>
      </c>
      <c r="N6432" s="3" t="s">
        <v>70</v>
      </c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1"/>
      <c r="AA6432" s="1" t="s">
        <v>16</v>
      </c>
      <c r="AB6432" s="3" t="s">
        <v>12</v>
      </c>
      <c r="AC6432" s="23" t="s">
        <v>37801</v>
      </c>
      <c r="AD6432" s="23" t="s">
        <v>41585</v>
      </c>
      <c r="AE6432" t="s">
        <v>35410</v>
      </c>
    </row>
    <row r="6433" spans="1:31" ht="14.25" customHeight="1">
      <c r="A6433" s="1">
        <v>6432</v>
      </c>
      <c r="B6433" s="9" t="s">
        <v>6</v>
      </c>
      <c r="C6433" s="1" t="s">
        <v>6262</v>
      </c>
      <c r="D6433" s="1" t="s">
        <v>546</v>
      </c>
      <c r="E6433" s="1" t="s">
        <v>40</v>
      </c>
      <c r="F6433" s="1" t="s">
        <v>23890</v>
      </c>
      <c r="G6433" s="14">
        <v>91944641644</v>
      </c>
      <c r="H6433" s="1" t="s">
        <v>20</v>
      </c>
      <c r="I6433" s="1" t="s">
        <v>41</v>
      </c>
      <c r="J6433" s="1" t="s">
        <v>47298</v>
      </c>
      <c r="K6433" s="3" t="s">
        <v>63</v>
      </c>
      <c r="L6433" s="1" t="s">
        <v>34</v>
      </c>
      <c r="M6433" s="3" t="s">
        <v>213</v>
      </c>
      <c r="N6433" s="3" t="s">
        <v>70</v>
      </c>
      <c r="O6433" s="3" t="s">
        <v>17</v>
      </c>
      <c r="P6433" s="3" t="s">
        <v>50</v>
      </c>
      <c r="Q6433" s="3" t="s">
        <v>42</v>
      </c>
      <c r="R6433" s="3" t="s">
        <v>47351</v>
      </c>
      <c r="S6433" s="3" t="s">
        <v>27</v>
      </c>
      <c r="T6433" s="3" t="s">
        <v>24</v>
      </c>
      <c r="U6433" s="3" t="s">
        <v>117</v>
      </c>
      <c r="V6433" s="3" t="s">
        <v>47298</v>
      </c>
      <c r="W6433" s="3" t="s">
        <v>178</v>
      </c>
      <c r="X6433" s="3" t="s">
        <v>47298</v>
      </c>
      <c r="Y6433" s="3" t="s">
        <v>171</v>
      </c>
      <c r="Z6433" s="1" t="s">
        <v>47298</v>
      </c>
      <c r="AA6433" s="1" t="s">
        <v>16</v>
      </c>
      <c r="AB6433" s="3" t="s">
        <v>12</v>
      </c>
      <c r="AC6433" s="23" t="s">
        <v>37802</v>
      </c>
      <c r="AD6433" s="23" t="s">
        <v>44077</v>
      </c>
      <c r="AE6433" t="s">
        <v>35394</v>
      </c>
    </row>
    <row r="6434" spans="1:31" ht="14.25" customHeight="1">
      <c r="A6434" s="1">
        <v>6433</v>
      </c>
      <c r="B6434" s="1" t="s">
        <v>54</v>
      </c>
      <c r="C6434" s="1" t="s">
        <v>9121</v>
      </c>
      <c r="D6434" s="1" t="s">
        <v>1501</v>
      </c>
      <c r="E6434" s="1" t="s">
        <v>351</v>
      </c>
      <c r="F6434" s="1" t="s">
        <v>25282</v>
      </c>
      <c r="G6434" s="14">
        <v>914469149441</v>
      </c>
      <c r="H6434" s="1" t="s">
        <v>20</v>
      </c>
      <c r="I6434" s="1" t="s">
        <v>9</v>
      </c>
      <c r="J6434" s="1" t="s">
        <v>47298</v>
      </c>
      <c r="K6434" s="3" t="s">
        <v>42</v>
      </c>
      <c r="L6434" s="1" t="s">
        <v>34</v>
      </c>
      <c r="M6434" s="3" t="s">
        <v>27</v>
      </c>
      <c r="N6434" s="3" t="s">
        <v>70</v>
      </c>
      <c r="O6434" s="3" t="s">
        <v>117</v>
      </c>
      <c r="P6434" s="3" t="s">
        <v>50</v>
      </c>
      <c r="Q6434" s="3" t="s">
        <v>178</v>
      </c>
      <c r="R6434" s="3" t="s">
        <v>47351</v>
      </c>
      <c r="S6434" s="3" t="s">
        <v>171</v>
      </c>
      <c r="T6434" s="3" t="s">
        <v>24</v>
      </c>
      <c r="U6434" s="3"/>
      <c r="V6434" s="3"/>
      <c r="W6434" s="3"/>
      <c r="X6434" s="3"/>
      <c r="Y6434" s="3"/>
      <c r="Z6434" s="1"/>
      <c r="AA6434" s="1" t="s">
        <v>16</v>
      </c>
      <c r="AB6434" s="3" t="s">
        <v>12</v>
      </c>
      <c r="AC6434" s="23" t="s">
        <v>37802</v>
      </c>
      <c r="AD6434" s="23" t="s">
        <v>44078</v>
      </c>
      <c r="AE6434" t="s">
        <v>35399</v>
      </c>
    </row>
    <row r="6435" spans="1:31" ht="14.25" customHeight="1">
      <c r="A6435" s="1">
        <v>6434</v>
      </c>
      <c r="B6435" s="9" t="s">
        <v>6</v>
      </c>
      <c r="C6435" s="1" t="s">
        <v>9951</v>
      </c>
      <c r="D6435" s="1" t="s">
        <v>9952</v>
      </c>
      <c r="E6435" s="1" t="s">
        <v>2843</v>
      </c>
      <c r="F6435" s="1" t="s">
        <v>34316</v>
      </c>
      <c r="G6435" s="14">
        <v>919466494</v>
      </c>
      <c r="H6435" s="1" t="s">
        <v>8</v>
      </c>
      <c r="I6435" s="1" t="s">
        <v>62</v>
      </c>
      <c r="J6435" s="1" t="s">
        <v>47298</v>
      </c>
      <c r="K6435" s="3" t="s">
        <v>42</v>
      </c>
      <c r="L6435" s="1" t="s">
        <v>34</v>
      </c>
      <c r="M6435" s="3" t="s">
        <v>27</v>
      </c>
      <c r="N6435" s="3" t="s">
        <v>70</v>
      </c>
      <c r="O6435" s="3" t="s">
        <v>117</v>
      </c>
      <c r="P6435" s="3" t="s">
        <v>50</v>
      </c>
      <c r="Q6435" s="3" t="s">
        <v>178</v>
      </c>
      <c r="R6435" s="3" t="s">
        <v>47351</v>
      </c>
      <c r="S6435" s="3"/>
      <c r="T6435" s="3"/>
      <c r="U6435" s="3"/>
      <c r="V6435" s="3"/>
      <c r="W6435" s="3"/>
      <c r="X6435" s="3"/>
      <c r="Y6435" s="3"/>
      <c r="Z6435" s="1"/>
      <c r="AA6435" s="1" t="s">
        <v>16</v>
      </c>
      <c r="AB6435" s="3" t="s">
        <v>12</v>
      </c>
      <c r="AC6435" s="23" t="s">
        <v>37802</v>
      </c>
      <c r="AD6435" s="23" t="s">
        <v>44079</v>
      </c>
      <c r="AE6435" t="s">
        <v>35394</v>
      </c>
    </row>
    <row r="6436" spans="1:31" ht="14.25" customHeight="1">
      <c r="A6436" s="1">
        <v>6435</v>
      </c>
      <c r="B6436" s="9" t="s">
        <v>6</v>
      </c>
      <c r="C6436" s="1" t="s">
        <v>6669</v>
      </c>
      <c r="D6436" s="1" t="s">
        <v>359</v>
      </c>
      <c r="E6436" s="1" t="s">
        <v>139</v>
      </c>
      <c r="F6436" s="1" t="s">
        <v>31801</v>
      </c>
      <c r="G6436" s="14">
        <v>91994490649</v>
      </c>
      <c r="H6436" s="1" t="s">
        <v>20</v>
      </c>
      <c r="I6436" s="1" t="s">
        <v>41</v>
      </c>
      <c r="J6436" s="1" t="s">
        <v>47295</v>
      </c>
      <c r="K6436" s="3" t="s">
        <v>63</v>
      </c>
      <c r="L6436" s="1" t="s">
        <v>34</v>
      </c>
      <c r="M6436" s="3" t="s">
        <v>213</v>
      </c>
      <c r="N6436" s="3" t="s">
        <v>70</v>
      </c>
      <c r="O6436" s="3" t="s">
        <v>17</v>
      </c>
      <c r="P6436" s="3" t="s">
        <v>50</v>
      </c>
      <c r="Q6436" s="3" t="s">
        <v>42</v>
      </c>
      <c r="R6436" s="3" t="s">
        <v>47351</v>
      </c>
      <c r="S6436" s="3" t="s">
        <v>27</v>
      </c>
      <c r="T6436" s="3" t="s">
        <v>47325</v>
      </c>
      <c r="U6436" s="3" t="s">
        <v>117</v>
      </c>
      <c r="V6436" s="3" t="s">
        <v>10</v>
      </c>
      <c r="W6436" s="3" t="s">
        <v>178</v>
      </c>
      <c r="X6436" s="3" t="s">
        <v>24</v>
      </c>
      <c r="Y6436" s="3" t="s">
        <v>171</v>
      </c>
      <c r="Z6436" s="1" t="s">
        <v>24</v>
      </c>
      <c r="AA6436" s="1" t="s">
        <v>16</v>
      </c>
      <c r="AB6436" s="3" t="s">
        <v>12</v>
      </c>
      <c r="AC6436" s="23" t="s">
        <v>37802</v>
      </c>
      <c r="AD6436" s="23" t="s">
        <v>44080</v>
      </c>
      <c r="AE6436" t="s">
        <v>35409</v>
      </c>
    </row>
    <row r="6437" spans="1:31" ht="14.25" customHeight="1">
      <c r="A6437" s="1">
        <v>6436</v>
      </c>
      <c r="B6437" s="9" t="s">
        <v>6</v>
      </c>
      <c r="C6437" s="1" t="s">
        <v>9012</v>
      </c>
      <c r="D6437" s="1" t="s">
        <v>9013</v>
      </c>
      <c r="E6437" s="1" t="s">
        <v>139</v>
      </c>
      <c r="F6437" s="1" t="s">
        <v>25232</v>
      </c>
      <c r="G6437" s="14">
        <v>9194461644</v>
      </c>
      <c r="H6437" s="1" t="s">
        <v>15</v>
      </c>
      <c r="I6437" s="1" t="s">
        <v>9</v>
      </c>
      <c r="J6437" s="1" t="s">
        <v>47295</v>
      </c>
      <c r="K6437" s="3" t="s">
        <v>171</v>
      </c>
      <c r="L6437" s="1" t="s">
        <v>34</v>
      </c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1"/>
      <c r="AA6437" s="1" t="s">
        <v>16</v>
      </c>
      <c r="AB6437" s="3" t="s">
        <v>12</v>
      </c>
      <c r="AC6437" s="23" t="s">
        <v>37802</v>
      </c>
      <c r="AD6437" s="23" t="s">
        <v>38207</v>
      </c>
      <c r="AE6437" t="s">
        <v>35410</v>
      </c>
    </row>
    <row r="6438" spans="1:31" ht="14.25" customHeight="1">
      <c r="A6438" s="1">
        <v>6437</v>
      </c>
      <c r="B6438" s="9" t="s">
        <v>6</v>
      </c>
      <c r="C6438" s="1" t="s">
        <v>11141</v>
      </c>
      <c r="D6438" s="1" t="s">
        <v>636</v>
      </c>
      <c r="E6438" s="1" t="s">
        <v>40</v>
      </c>
      <c r="F6438" s="1" t="s">
        <v>26289</v>
      </c>
      <c r="G6438" s="14">
        <v>919106644441</v>
      </c>
      <c r="H6438" s="1" t="s">
        <v>15</v>
      </c>
      <c r="I6438" s="1" t="s">
        <v>41</v>
      </c>
      <c r="J6438" s="1" t="s">
        <v>47295</v>
      </c>
      <c r="K6438" s="3" t="s">
        <v>42</v>
      </c>
      <c r="L6438" s="1" t="s">
        <v>34</v>
      </c>
      <c r="M6438" s="3" t="s">
        <v>27</v>
      </c>
      <c r="N6438" s="3" t="s">
        <v>70</v>
      </c>
      <c r="O6438" s="3" t="s">
        <v>117</v>
      </c>
      <c r="P6438" s="3" t="s">
        <v>50</v>
      </c>
      <c r="Q6438" s="3" t="s">
        <v>178</v>
      </c>
      <c r="R6438" s="3" t="s">
        <v>47351</v>
      </c>
      <c r="S6438" s="3" t="s">
        <v>171</v>
      </c>
      <c r="T6438" s="3" t="s">
        <v>47325</v>
      </c>
      <c r="U6438" s="3"/>
      <c r="V6438" s="3"/>
      <c r="W6438" s="3"/>
      <c r="X6438" s="3"/>
      <c r="Y6438" s="3"/>
      <c r="Z6438" s="1"/>
      <c r="AA6438" s="1" t="s">
        <v>16</v>
      </c>
      <c r="AB6438" s="3" t="s">
        <v>12</v>
      </c>
      <c r="AC6438" s="23" t="s">
        <v>37803</v>
      </c>
      <c r="AD6438" s="23" t="s">
        <v>44081</v>
      </c>
      <c r="AE6438" t="s">
        <v>35394</v>
      </c>
    </row>
    <row r="6439" spans="1:31" ht="14.25" customHeight="1">
      <c r="A6439" s="1">
        <v>6438</v>
      </c>
      <c r="B6439" s="9" t="s">
        <v>6</v>
      </c>
      <c r="C6439" s="1" t="s">
        <v>648</v>
      </c>
      <c r="D6439" s="1" t="s">
        <v>494</v>
      </c>
      <c r="E6439" s="1" t="s">
        <v>649</v>
      </c>
      <c r="F6439" s="1" t="s">
        <v>21254</v>
      </c>
      <c r="G6439" s="14">
        <v>91914444999</v>
      </c>
      <c r="H6439" s="1" t="s">
        <v>20</v>
      </c>
      <c r="I6439" s="1" t="s">
        <v>62</v>
      </c>
      <c r="J6439" s="1" t="s">
        <v>47298</v>
      </c>
      <c r="K6439" s="3" t="s">
        <v>178</v>
      </c>
      <c r="L6439" s="1" t="s">
        <v>34</v>
      </c>
      <c r="M6439" s="3" t="s">
        <v>171</v>
      </c>
      <c r="N6439" s="3" t="s">
        <v>70</v>
      </c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1"/>
      <c r="AA6439" s="1" t="s">
        <v>16</v>
      </c>
      <c r="AB6439" s="3" t="s">
        <v>12</v>
      </c>
      <c r="AC6439" s="23" t="s">
        <v>37801</v>
      </c>
      <c r="AD6439" s="23" t="s">
        <v>44082</v>
      </c>
      <c r="AE6439" t="s">
        <v>35409</v>
      </c>
    </row>
    <row r="6440" spans="1:31" ht="14.25" customHeight="1">
      <c r="A6440" s="1">
        <v>6439</v>
      </c>
      <c r="B6440" s="9" t="s">
        <v>6</v>
      </c>
      <c r="C6440" s="1" t="s">
        <v>4164</v>
      </c>
      <c r="D6440" s="1" t="s">
        <v>4165</v>
      </c>
      <c r="E6440" s="1" t="s">
        <v>40</v>
      </c>
      <c r="F6440" s="1" t="s">
        <v>22847</v>
      </c>
      <c r="G6440" s="14">
        <v>9194411449</v>
      </c>
      <c r="H6440" s="1" t="s">
        <v>20</v>
      </c>
      <c r="I6440" s="1" t="s">
        <v>41</v>
      </c>
      <c r="J6440" s="1" t="s">
        <v>47298</v>
      </c>
      <c r="K6440" s="3" t="s">
        <v>42</v>
      </c>
      <c r="L6440" s="1" t="s">
        <v>34</v>
      </c>
      <c r="M6440" s="3" t="s">
        <v>27</v>
      </c>
      <c r="N6440" s="3" t="s">
        <v>70</v>
      </c>
      <c r="O6440" s="3" t="s">
        <v>47349</v>
      </c>
      <c r="P6440" s="3" t="s">
        <v>50</v>
      </c>
      <c r="Q6440" s="3"/>
      <c r="R6440" s="3"/>
      <c r="S6440" s="3"/>
      <c r="T6440" s="3"/>
      <c r="U6440" s="3"/>
      <c r="V6440" s="3"/>
      <c r="W6440" s="3"/>
      <c r="X6440" s="3"/>
      <c r="Y6440" s="3"/>
      <c r="Z6440" s="1"/>
      <c r="AA6440" s="1" t="s">
        <v>16</v>
      </c>
      <c r="AB6440" s="3" t="s">
        <v>12</v>
      </c>
      <c r="AC6440" s="23" t="s">
        <v>37801</v>
      </c>
      <c r="AD6440" s="23" t="s">
        <v>44083</v>
      </c>
      <c r="AE6440" t="s">
        <v>35394</v>
      </c>
    </row>
    <row r="6441" spans="1:31" ht="14.25" customHeight="1">
      <c r="A6441" s="1">
        <v>6440</v>
      </c>
      <c r="B6441" s="9" t="s">
        <v>6</v>
      </c>
      <c r="C6441" s="1" t="s">
        <v>4706</v>
      </c>
      <c r="D6441" s="1" t="s">
        <v>494</v>
      </c>
      <c r="E6441" s="1" t="s">
        <v>4707</v>
      </c>
      <c r="F6441" s="1" t="s">
        <v>23123</v>
      </c>
      <c r="G6441" s="14">
        <v>919614611161</v>
      </c>
      <c r="H6441" s="1" t="s">
        <v>20</v>
      </c>
      <c r="I6441" s="1" t="s">
        <v>62</v>
      </c>
      <c r="J6441" s="1" t="s">
        <v>47298</v>
      </c>
      <c r="K6441" s="3" t="s">
        <v>63</v>
      </c>
      <c r="L6441" s="1" t="s">
        <v>34</v>
      </c>
      <c r="M6441" s="3" t="s">
        <v>213</v>
      </c>
      <c r="N6441" s="3" t="s">
        <v>70</v>
      </c>
      <c r="O6441" s="3" t="s">
        <v>17</v>
      </c>
      <c r="P6441" s="3" t="s">
        <v>50</v>
      </c>
      <c r="Q6441" s="3" t="s">
        <v>42</v>
      </c>
      <c r="R6441" s="3" t="s">
        <v>47351</v>
      </c>
      <c r="S6441" s="3" t="s">
        <v>27</v>
      </c>
      <c r="T6441" s="3" t="s">
        <v>47298</v>
      </c>
      <c r="U6441" s="3" t="s">
        <v>117</v>
      </c>
      <c r="V6441" s="3" t="s">
        <v>47298</v>
      </c>
      <c r="W6441" s="3" t="s">
        <v>178</v>
      </c>
      <c r="X6441" s="3" t="s">
        <v>47298</v>
      </c>
      <c r="Y6441" s="3" t="s">
        <v>171</v>
      </c>
      <c r="Z6441" s="1" t="s">
        <v>47298</v>
      </c>
      <c r="AA6441" s="1" t="s">
        <v>16</v>
      </c>
      <c r="AB6441" s="3" t="s">
        <v>12</v>
      </c>
      <c r="AC6441" s="23" t="s">
        <v>37801</v>
      </c>
      <c r="AD6441" s="23" t="s">
        <v>44084</v>
      </c>
      <c r="AE6441" t="s">
        <v>35399</v>
      </c>
    </row>
    <row r="6442" spans="1:31" ht="14.25" customHeight="1">
      <c r="A6442" s="1">
        <v>6441</v>
      </c>
      <c r="B6442" s="1" t="s">
        <v>54</v>
      </c>
      <c r="C6442" s="1" t="s">
        <v>4795</v>
      </c>
      <c r="D6442" s="1" t="s">
        <v>672</v>
      </c>
      <c r="E6442" s="1" t="s">
        <v>40</v>
      </c>
      <c r="F6442" s="1" t="s">
        <v>4796</v>
      </c>
      <c r="G6442" s="14">
        <v>919610646464</v>
      </c>
      <c r="H6442" s="1" t="s">
        <v>20</v>
      </c>
      <c r="I6442" s="1" t="s">
        <v>9</v>
      </c>
      <c r="J6442" s="1" t="s">
        <v>47298</v>
      </c>
      <c r="K6442" s="3" t="s">
        <v>17</v>
      </c>
      <c r="L6442" s="1" t="s">
        <v>34</v>
      </c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1"/>
      <c r="AA6442" s="1" t="s">
        <v>11</v>
      </c>
      <c r="AB6442" s="3" t="s">
        <v>538</v>
      </c>
      <c r="AC6442" s="23" t="s">
        <v>37801</v>
      </c>
      <c r="AD6442" s="23" t="s">
        <v>44085</v>
      </c>
      <c r="AE6442" t="s">
        <v>35410</v>
      </c>
    </row>
    <row r="6443" spans="1:31" ht="14.25" customHeight="1">
      <c r="A6443" s="1">
        <v>6442</v>
      </c>
      <c r="B6443" s="1" t="s">
        <v>54</v>
      </c>
      <c r="C6443" s="1" t="s">
        <v>5553</v>
      </c>
      <c r="D6443" s="1" t="s">
        <v>15983</v>
      </c>
      <c r="E6443" s="1" t="s">
        <v>139</v>
      </c>
      <c r="F6443" s="1" t="s">
        <v>23557</v>
      </c>
      <c r="G6443" s="14">
        <v>919444191</v>
      </c>
      <c r="H6443" s="1" t="s">
        <v>15</v>
      </c>
      <c r="I6443" s="1" t="s">
        <v>41</v>
      </c>
      <c r="J6443" s="1" t="s">
        <v>47298</v>
      </c>
      <c r="K6443" s="3" t="s">
        <v>17</v>
      </c>
      <c r="L6443" s="1" t="s">
        <v>34</v>
      </c>
      <c r="M6443" s="4" t="s">
        <v>42</v>
      </c>
      <c r="N6443" s="3" t="s">
        <v>70</v>
      </c>
      <c r="O6443" s="3" t="s">
        <v>27</v>
      </c>
      <c r="P6443" s="3" t="s">
        <v>50</v>
      </c>
      <c r="Q6443" s="3"/>
      <c r="R6443" s="3"/>
      <c r="S6443" s="3"/>
      <c r="T6443" s="3"/>
      <c r="U6443" s="3"/>
      <c r="V6443" s="3"/>
      <c r="W6443" s="3"/>
      <c r="X6443" s="3"/>
      <c r="Y6443" s="3"/>
      <c r="Z6443" s="1"/>
      <c r="AA6443" s="1" t="s">
        <v>16</v>
      </c>
      <c r="AB6443" s="3" t="s">
        <v>12</v>
      </c>
      <c r="AC6443" s="23" t="s">
        <v>37801</v>
      </c>
      <c r="AD6443" s="23" t="s">
        <v>44086</v>
      </c>
      <c r="AE6443" t="s">
        <v>35411</v>
      </c>
    </row>
    <row r="6444" spans="1:31" ht="14.25" customHeight="1">
      <c r="A6444" s="1">
        <v>6443</v>
      </c>
      <c r="B6444" s="1" t="s">
        <v>54</v>
      </c>
      <c r="C6444" s="1" t="s">
        <v>6490</v>
      </c>
      <c r="D6444" s="1" t="s">
        <v>804</v>
      </c>
      <c r="E6444" s="1" t="s">
        <v>842</v>
      </c>
      <c r="F6444" s="1" t="s">
        <v>31779</v>
      </c>
      <c r="G6444" s="14">
        <v>91946444940</v>
      </c>
      <c r="H6444" s="1" t="s">
        <v>8</v>
      </c>
      <c r="I6444" s="1" t="s">
        <v>9</v>
      </c>
      <c r="J6444" s="1" t="s">
        <v>47298</v>
      </c>
      <c r="K6444" s="3" t="s">
        <v>63</v>
      </c>
      <c r="L6444" s="1" t="s">
        <v>34</v>
      </c>
      <c r="M6444" s="3" t="s">
        <v>213</v>
      </c>
      <c r="N6444" s="3" t="s">
        <v>70</v>
      </c>
      <c r="O6444" s="3" t="s">
        <v>17</v>
      </c>
      <c r="P6444" s="3" t="s">
        <v>50</v>
      </c>
      <c r="Q6444" s="3" t="s">
        <v>42</v>
      </c>
      <c r="R6444" s="3" t="s">
        <v>47351</v>
      </c>
      <c r="S6444" s="3" t="s">
        <v>27</v>
      </c>
      <c r="T6444" s="3" t="s">
        <v>47298</v>
      </c>
      <c r="U6444" s="3" t="s">
        <v>117</v>
      </c>
      <c r="V6444" s="3" t="s">
        <v>47298</v>
      </c>
      <c r="W6444" s="3" t="s">
        <v>178</v>
      </c>
      <c r="X6444" s="3" t="s">
        <v>47298</v>
      </c>
      <c r="Y6444" s="3" t="s">
        <v>171</v>
      </c>
      <c r="Z6444" s="1" t="s">
        <v>47298</v>
      </c>
      <c r="AA6444" s="1" t="s">
        <v>16</v>
      </c>
      <c r="AB6444" s="3" t="s">
        <v>12</v>
      </c>
      <c r="AC6444" s="23" t="s">
        <v>37802</v>
      </c>
      <c r="AD6444" s="23" t="s">
        <v>44087</v>
      </c>
      <c r="AE6444" t="s">
        <v>35403</v>
      </c>
    </row>
    <row r="6445" spans="1:31" ht="14.25" customHeight="1">
      <c r="A6445" s="1">
        <v>6444</v>
      </c>
      <c r="B6445" s="1" t="s">
        <v>54</v>
      </c>
      <c r="C6445" s="1" t="s">
        <v>6869</v>
      </c>
      <c r="D6445" s="1" t="s">
        <v>2266</v>
      </c>
      <c r="E6445" s="1" t="s">
        <v>1306</v>
      </c>
      <c r="F6445" s="1" t="s">
        <v>24193</v>
      </c>
      <c r="G6445" s="14">
        <v>9140000199499</v>
      </c>
      <c r="H6445" s="1" t="s">
        <v>20</v>
      </c>
      <c r="I6445" s="1" t="s">
        <v>62</v>
      </c>
      <c r="J6445" s="1" t="s">
        <v>47298</v>
      </c>
      <c r="K6445" s="3" t="s">
        <v>63</v>
      </c>
      <c r="L6445" s="1" t="s">
        <v>34</v>
      </c>
      <c r="M6445" s="3" t="s">
        <v>213</v>
      </c>
      <c r="N6445" s="3" t="s">
        <v>70</v>
      </c>
      <c r="O6445" s="3" t="s">
        <v>17</v>
      </c>
      <c r="P6445" s="3" t="s">
        <v>50</v>
      </c>
      <c r="Q6445" s="3" t="s">
        <v>42</v>
      </c>
      <c r="R6445" s="3" t="s">
        <v>47351</v>
      </c>
      <c r="S6445" s="3" t="s">
        <v>27</v>
      </c>
      <c r="T6445" s="3" t="s">
        <v>47298</v>
      </c>
      <c r="U6445" s="3" t="s">
        <v>117</v>
      </c>
      <c r="V6445" s="3" t="s">
        <v>47298</v>
      </c>
      <c r="W6445" s="3" t="s">
        <v>178</v>
      </c>
      <c r="X6445" s="3" t="s">
        <v>47298</v>
      </c>
      <c r="Y6445" s="3" t="s">
        <v>171</v>
      </c>
      <c r="Z6445" s="1" t="s">
        <v>47298</v>
      </c>
      <c r="AA6445" s="1" t="s">
        <v>16</v>
      </c>
      <c r="AB6445" s="3" t="s">
        <v>12</v>
      </c>
      <c r="AC6445" s="23" t="s">
        <v>37802</v>
      </c>
      <c r="AD6445" s="23" t="s">
        <v>39849</v>
      </c>
      <c r="AE6445" t="s">
        <v>35412</v>
      </c>
    </row>
    <row r="6446" spans="1:31" ht="14.25" customHeight="1">
      <c r="A6446" s="1">
        <v>6445</v>
      </c>
      <c r="B6446" s="9" t="s">
        <v>6</v>
      </c>
      <c r="C6446" s="1" t="s">
        <v>7016</v>
      </c>
      <c r="D6446" s="1" t="s">
        <v>1222</v>
      </c>
      <c r="E6446" s="1" t="s">
        <v>14299</v>
      </c>
      <c r="F6446" s="1" t="s">
        <v>24273</v>
      </c>
      <c r="G6446" s="14">
        <v>919694999994</v>
      </c>
      <c r="H6446" s="1" t="s">
        <v>8</v>
      </c>
      <c r="I6446" s="1" t="s">
        <v>41</v>
      </c>
      <c r="J6446" s="1" t="s">
        <v>47298</v>
      </c>
      <c r="K6446" s="3" t="s">
        <v>42</v>
      </c>
      <c r="L6446" s="1" t="s">
        <v>34</v>
      </c>
      <c r="M6446" s="3" t="s">
        <v>27</v>
      </c>
      <c r="N6446" s="3" t="s">
        <v>70</v>
      </c>
      <c r="O6446" s="3" t="s">
        <v>117</v>
      </c>
      <c r="P6446" s="3" t="s">
        <v>50</v>
      </c>
      <c r="Q6446" s="3" t="s">
        <v>178</v>
      </c>
      <c r="R6446" s="3" t="s">
        <v>47351</v>
      </c>
      <c r="S6446" s="3"/>
      <c r="T6446" s="3"/>
      <c r="U6446" s="3"/>
      <c r="V6446" s="3"/>
      <c r="W6446" s="3"/>
      <c r="X6446" s="3"/>
      <c r="Y6446" s="3"/>
      <c r="Z6446" s="1"/>
      <c r="AA6446" s="1" t="s">
        <v>16</v>
      </c>
      <c r="AB6446" s="3" t="s">
        <v>12</v>
      </c>
      <c r="AC6446" s="23" t="s">
        <v>37802</v>
      </c>
      <c r="AD6446" s="23" t="s">
        <v>44088</v>
      </c>
      <c r="AE6446" t="s">
        <v>1839</v>
      </c>
    </row>
    <row r="6447" spans="1:31" ht="14.25" customHeight="1">
      <c r="A6447" s="1">
        <v>6446</v>
      </c>
      <c r="B6447" s="1" t="s">
        <v>54</v>
      </c>
      <c r="C6447" s="1" t="s">
        <v>7281</v>
      </c>
      <c r="D6447" s="1" t="s">
        <v>1111</v>
      </c>
      <c r="E6447" s="1" t="s">
        <v>36954</v>
      </c>
      <c r="F6447" s="1" t="s">
        <v>24397</v>
      </c>
      <c r="G6447" s="14">
        <v>91949490044</v>
      </c>
      <c r="H6447" s="1" t="s">
        <v>20</v>
      </c>
      <c r="I6447" s="1" t="s">
        <v>9</v>
      </c>
      <c r="J6447" s="1" t="s">
        <v>47298</v>
      </c>
      <c r="K6447" s="3" t="s">
        <v>42</v>
      </c>
      <c r="L6447" s="1" t="s">
        <v>34</v>
      </c>
      <c r="M6447" s="3" t="s">
        <v>27</v>
      </c>
      <c r="N6447" s="3" t="s">
        <v>70</v>
      </c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1"/>
      <c r="AA6447" s="1" t="s">
        <v>16</v>
      </c>
      <c r="AB6447" s="3" t="s">
        <v>12</v>
      </c>
      <c r="AC6447" s="23" t="s">
        <v>37802</v>
      </c>
      <c r="AD6447" s="23" t="s">
        <v>44089</v>
      </c>
      <c r="AE6447" t="s">
        <v>35413</v>
      </c>
    </row>
    <row r="6448" spans="1:31" ht="14.25" customHeight="1">
      <c r="A6448" s="1">
        <v>6447</v>
      </c>
      <c r="B6448" s="9" t="s">
        <v>6</v>
      </c>
      <c r="C6448" s="1" t="s">
        <v>7506</v>
      </c>
      <c r="D6448" s="1" t="s">
        <v>361</v>
      </c>
      <c r="E6448" s="1" t="s">
        <v>4381</v>
      </c>
      <c r="F6448" s="1" t="s">
        <v>34107</v>
      </c>
      <c r="G6448" s="14">
        <v>91494949004</v>
      </c>
      <c r="H6448" s="1" t="s">
        <v>8</v>
      </c>
      <c r="I6448" s="1" t="s">
        <v>9</v>
      </c>
      <c r="J6448" s="1" t="s">
        <v>47298</v>
      </c>
      <c r="K6448" s="3" t="s">
        <v>17</v>
      </c>
      <c r="L6448" s="1" t="s">
        <v>34</v>
      </c>
      <c r="M6448" s="4" t="s">
        <v>42</v>
      </c>
      <c r="N6448" s="3" t="s">
        <v>70</v>
      </c>
      <c r="O6448" s="3" t="s">
        <v>27</v>
      </c>
      <c r="P6448" s="3" t="s">
        <v>50</v>
      </c>
      <c r="Q6448" s="3"/>
      <c r="R6448" s="3"/>
      <c r="S6448" s="3"/>
      <c r="T6448" s="3"/>
      <c r="U6448" s="3"/>
      <c r="V6448" s="3"/>
      <c r="W6448" s="3"/>
      <c r="X6448" s="3"/>
      <c r="Y6448" s="3"/>
      <c r="Z6448" s="1"/>
      <c r="AA6448" s="1" t="s">
        <v>16</v>
      </c>
      <c r="AB6448" s="3" t="s">
        <v>12</v>
      </c>
      <c r="AC6448" s="23" t="s">
        <v>37802</v>
      </c>
      <c r="AD6448" s="23" t="s">
        <v>44090</v>
      </c>
      <c r="AE6448" t="s">
        <v>35414</v>
      </c>
    </row>
    <row r="6449" spans="1:31" ht="14.25" customHeight="1">
      <c r="A6449" s="1">
        <v>6448</v>
      </c>
      <c r="B6449" s="9" t="s">
        <v>6</v>
      </c>
      <c r="C6449" s="1" t="s">
        <v>9575</v>
      </c>
      <c r="D6449" s="1" t="s">
        <v>2890</v>
      </c>
      <c r="E6449" s="1" t="s">
        <v>351</v>
      </c>
      <c r="F6449" s="1" t="s">
        <v>25499</v>
      </c>
      <c r="G6449" s="14">
        <v>919099446666</v>
      </c>
      <c r="H6449" s="1" t="s">
        <v>8</v>
      </c>
      <c r="I6449" s="1" t="s">
        <v>9</v>
      </c>
      <c r="J6449" s="1" t="s">
        <v>47298</v>
      </c>
      <c r="K6449" s="3" t="s">
        <v>42</v>
      </c>
      <c r="L6449" s="1" t="s">
        <v>34</v>
      </c>
      <c r="M6449" s="3" t="s">
        <v>27</v>
      </c>
      <c r="N6449" s="3" t="s">
        <v>70</v>
      </c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1"/>
      <c r="AA6449" s="1" t="s">
        <v>11</v>
      </c>
      <c r="AB6449" s="3" t="s">
        <v>538</v>
      </c>
      <c r="AC6449" s="23" t="s">
        <v>37802</v>
      </c>
      <c r="AD6449" s="23" t="s">
        <v>44091</v>
      </c>
      <c r="AE6449" t="s">
        <v>35415</v>
      </c>
    </row>
    <row r="6450" spans="1:31" ht="14.25" customHeight="1">
      <c r="A6450" s="1">
        <v>6449</v>
      </c>
      <c r="B6450" s="9" t="s">
        <v>6</v>
      </c>
      <c r="C6450" s="1" t="s">
        <v>10832</v>
      </c>
      <c r="D6450" s="1" t="s">
        <v>3069</v>
      </c>
      <c r="E6450" s="1" t="s">
        <v>40</v>
      </c>
      <c r="F6450" s="1" t="s">
        <v>32274</v>
      </c>
      <c r="G6450" s="14">
        <v>919601406464</v>
      </c>
      <c r="H6450" s="1" t="s">
        <v>8</v>
      </c>
      <c r="I6450" s="1" t="s">
        <v>9</v>
      </c>
      <c r="J6450" s="1" t="s">
        <v>47298</v>
      </c>
      <c r="K6450" s="3" t="s">
        <v>42</v>
      </c>
      <c r="L6450" s="1" t="s">
        <v>34</v>
      </c>
      <c r="M6450" s="3" t="s">
        <v>27</v>
      </c>
      <c r="N6450" s="3" t="s">
        <v>70</v>
      </c>
      <c r="O6450" s="3" t="s">
        <v>117</v>
      </c>
      <c r="P6450" s="3" t="s">
        <v>50</v>
      </c>
      <c r="Q6450" s="3"/>
      <c r="R6450" s="3"/>
      <c r="S6450" s="3"/>
      <c r="T6450" s="3"/>
      <c r="U6450" s="3"/>
      <c r="V6450" s="3"/>
      <c r="W6450" s="3"/>
      <c r="X6450" s="3"/>
      <c r="Y6450" s="3"/>
      <c r="Z6450" s="1"/>
      <c r="AA6450" s="1" t="s">
        <v>16</v>
      </c>
      <c r="AB6450" s="3" t="s">
        <v>12</v>
      </c>
      <c r="AC6450" s="23" t="s">
        <v>37802</v>
      </c>
      <c r="AD6450" s="23" t="s">
        <v>44092</v>
      </c>
      <c r="AE6450" t="s">
        <v>35416</v>
      </c>
    </row>
    <row r="6451" spans="1:31" ht="14.25" customHeight="1">
      <c r="A6451" s="1">
        <v>6450</v>
      </c>
      <c r="B6451" s="9" t="s">
        <v>6</v>
      </c>
      <c r="C6451" s="1" t="s">
        <v>4496</v>
      </c>
      <c r="D6451" s="1" t="s">
        <v>4497</v>
      </c>
      <c r="E6451" s="1" t="s">
        <v>4498</v>
      </c>
      <c r="F6451" s="1" t="s">
        <v>23016</v>
      </c>
      <c r="G6451" s="14">
        <v>9199696646</v>
      </c>
      <c r="H6451" s="1" t="s">
        <v>15</v>
      </c>
      <c r="I6451" s="1" t="s">
        <v>9</v>
      </c>
      <c r="J6451" s="1" t="s">
        <v>47293</v>
      </c>
      <c r="K6451" s="3" t="s">
        <v>17</v>
      </c>
      <c r="L6451" s="1" t="s">
        <v>34</v>
      </c>
      <c r="M6451" s="4" t="s">
        <v>42</v>
      </c>
      <c r="N6451" s="3" t="s">
        <v>70</v>
      </c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1"/>
      <c r="AA6451" s="1" t="s">
        <v>16</v>
      </c>
      <c r="AB6451" s="3" t="s">
        <v>12</v>
      </c>
      <c r="AC6451" s="23" t="s">
        <v>37801</v>
      </c>
      <c r="AD6451" s="23" t="s">
        <v>42130</v>
      </c>
      <c r="AE6451" t="s">
        <v>35399</v>
      </c>
    </row>
    <row r="6452" spans="1:31" ht="14.25" customHeight="1">
      <c r="A6452" s="1">
        <v>6451</v>
      </c>
      <c r="B6452" s="1" t="s">
        <v>54</v>
      </c>
      <c r="C6452" s="1" t="s">
        <v>236</v>
      </c>
      <c r="D6452" s="1" t="s">
        <v>35814</v>
      </c>
      <c r="E6452" s="1" t="s">
        <v>7718</v>
      </c>
      <c r="F6452" s="1" t="s">
        <v>21062</v>
      </c>
      <c r="G6452" s="14">
        <v>919664444669</v>
      </c>
      <c r="H6452" s="1" t="s">
        <v>37</v>
      </c>
      <c r="I6452" s="1" t="s">
        <v>9</v>
      </c>
      <c r="J6452" s="1" t="s">
        <v>47311</v>
      </c>
      <c r="K6452" s="3" t="s">
        <v>17</v>
      </c>
      <c r="L6452" s="1" t="s">
        <v>34</v>
      </c>
      <c r="M6452" s="4" t="s">
        <v>42</v>
      </c>
      <c r="N6452" s="3" t="s">
        <v>70</v>
      </c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1"/>
      <c r="AA6452" s="1" t="s">
        <v>16</v>
      </c>
      <c r="AB6452" s="3" t="s">
        <v>12</v>
      </c>
      <c r="AC6452" s="23" t="s">
        <v>37801</v>
      </c>
      <c r="AD6452" s="23" t="s">
        <v>44093</v>
      </c>
      <c r="AE6452" t="s">
        <v>35399</v>
      </c>
    </row>
    <row r="6453" spans="1:31" ht="14.25" customHeight="1">
      <c r="A6453" s="1">
        <v>6452</v>
      </c>
      <c r="B6453" s="9" t="s">
        <v>6</v>
      </c>
      <c r="C6453" s="1" t="s">
        <v>334</v>
      </c>
      <c r="D6453" s="1" t="s">
        <v>36492</v>
      </c>
      <c r="E6453" s="1" t="s">
        <v>40</v>
      </c>
      <c r="F6453" s="1" t="s">
        <v>21114</v>
      </c>
      <c r="G6453" s="14">
        <v>91416409949</v>
      </c>
      <c r="H6453" s="1" t="s">
        <v>20</v>
      </c>
      <c r="I6453" s="1" t="s">
        <v>41</v>
      </c>
      <c r="J6453" s="1" t="s">
        <v>47311</v>
      </c>
      <c r="K6453" s="3" t="s">
        <v>42</v>
      </c>
      <c r="L6453" s="1" t="s">
        <v>34</v>
      </c>
      <c r="M6453" s="3" t="s">
        <v>178</v>
      </c>
      <c r="N6453" s="3" t="s">
        <v>70</v>
      </c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1"/>
      <c r="AA6453" s="1" t="s">
        <v>16</v>
      </c>
      <c r="AB6453" s="3" t="s">
        <v>12</v>
      </c>
      <c r="AC6453" s="23" t="s">
        <v>37801</v>
      </c>
      <c r="AD6453" s="23" t="s">
        <v>44094</v>
      </c>
      <c r="AE6453" t="s">
        <v>35399</v>
      </c>
    </row>
    <row r="6454" spans="1:31" ht="14.25" customHeight="1">
      <c r="A6454" s="1">
        <v>6453</v>
      </c>
      <c r="B6454" s="9" t="s">
        <v>6</v>
      </c>
      <c r="C6454" s="1" t="s">
        <v>341</v>
      </c>
      <c r="D6454" s="1" t="s">
        <v>36493</v>
      </c>
      <c r="E6454" s="1" t="s">
        <v>40</v>
      </c>
      <c r="F6454" s="1" t="s">
        <v>21116</v>
      </c>
      <c r="G6454" s="14">
        <v>914494649196</v>
      </c>
      <c r="H6454" s="1" t="s">
        <v>20</v>
      </c>
      <c r="I6454" s="1" t="s">
        <v>41</v>
      </c>
      <c r="J6454" s="1" t="s">
        <v>47311</v>
      </c>
      <c r="K6454" s="3" t="s">
        <v>42</v>
      </c>
      <c r="L6454" s="1" t="s">
        <v>34</v>
      </c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1"/>
      <c r="AA6454" s="1" t="s">
        <v>16</v>
      </c>
      <c r="AB6454" s="3" t="s">
        <v>12</v>
      </c>
      <c r="AC6454" s="23" t="s">
        <v>37801</v>
      </c>
      <c r="AD6454" s="23" t="s">
        <v>38771</v>
      </c>
      <c r="AE6454" t="s">
        <v>35409</v>
      </c>
    </row>
    <row r="6455" spans="1:31" ht="14.25" customHeight="1">
      <c r="A6455" s="1">
        <v>6454</v>
      </c>
      <c r="B6455" s="9" t="s">
        <v>6</v>
      </c>
      <c r="C6455" s="1" t="s">
        <v>1075</v>
      </c>
      <c r="D6455" s="1" t="s">
        <v>1076</v>
      </c>
      <c r="E6455" s="1" t="s">
        <v>264</v>
      </c>
      <c r="F6455" s="1" t="s">
        <v>31199</v>
      </c>
      <c r="G6455" s="14">
        <v>914400090199</v>
      </c>
      <c r="H6455" s="1" t="s">
        <v>8</v>
      </c>
      <c r="I6455" s="1" t="s">
        <v>62</v>
      </c>
      <c r="J6455" s="1" t="s">
        <v>47311</v>
      </c>
      <c r="K6455" s="3" t="s">
        <v>42</v>
      </c>
      <c r="L6455" s="1" t="s">
        <v>34</v>
      </c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1"/>
      <c r="AA6455" s="1" t="s">
        <v>16</v>
      </c>
      <c r="AB6455" s="3" t="s">
        <v>12</v>
      </c>
      <c r="AC6455" s="23" t="s">
        <v>37801</v>
      </c>
      <c r="AD6455" s="23" t="s">
        <v>44095</v>
      </c>
      <c r="AE6455" t="s">
        <v>35399</v>
      </c>
    </row>
    <row r="6456" spans="1:31" ht="14.25" customHeight="1">
      <c r="A6456" s="1">
        <v>6455</v>
      </c>
      <c r="B6456" s="9" t="s">
        <v>6</v>
      </c>
      <c r="C6456" s="1" t="s">
        <v>2134</v>
      </c>
      <c r="D6456" s="1" t="s">
        <v>2135</v>
      </c>
      <c r="E6456" s="1" t="s">
        <v>139</v>
      </c>
      <c r="F6456" s="1" t="s">
        <v>33582</v>
      </c>
      <c r="G6456" s="14">
        <v>9196014400</v>
      </c>
      <c r="H6456" s="1" t="s">
        <v>8</v>
      </c>
      <c r="I6456" s="1" t="s">
        <v>9</v>
      </c>
      <c r="J6456" s="1" t="s">
        <v>47311</v>
      </c>
      <c r="K6456" s="3" t="s">
        <v>27</v>
      </c>
      <c r="L6456" s="1" t="s">
        <v>34</v>
      </c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1"/>
      <c r="AA6456" s="1" t="s">
        <v>16</v>
      </c>
      <c r="AB6456" s="3" t="s">
        <v>12</v>
      </c>
      <c r="AC6456" s="23" t="s">
        <v>37801</v>
      </c>
      <c r="AD6456" s="23" t="s">
        <v>44096</v>
      </c>
      <c r="AE6456" t="s">
        <v>35410</v>
      </c>
    </row>
    <row r="6457" spans="1:31" ht="14.25" customHeight="1">
      <c r="A6457" s="1">
        <v>6456</v>
      </c>
      <c r="B6457" s="9" t="s">
        <v>6</v>
      </c>
      <c r="C6457" s="1" t="s">
        <v>2708</v>
      </c>
      <c r="D6457" s="1" t="s">
        <v>2709</v>
      </c>
      <c r="E6457" s="1" t="s">
        <v>141</v>
      </c>
      <c r="F6457" s="1" t="s">
        <v>22130</v>
      </c>
      <c r="G6457" s="14">
        <v>9194494994</v>
      </c>
      <c r="H6457" s="1" t="s">
        <v>15</v>
      </c>
      <c r="I6457" s="1" t="s">
        <v>41</v>
      </c>
      <c r="J6457" s="1" t="s">
        <v>47311</v>
      </c>
      <c r="K6457" s="3" t="s">
        <v>17</v>
      </c>
      <c r="L6457" s="1" t="s">
        <v>34</v>
      </c>
      <c r="M6457" s="4" t="s">
        <v>42</v>
      </c>
      <c r="N6457" s="3" t="s">
        <v>70</v>
      </c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1"/>
      <c r="AA6457" s="1" t="s">
        <v>16</v>
      </c>
      <c r="AB6457" s="3" t="s">
        <v>12</v>
      </c>
      <c r="AC6457" s="23" t="s">
        <v>37801</v>
      </c>
      <c r="AD6457" s="23" t="s">
        <v>44097</v>
      </c>
      <c r="AE6457" t="s">
        <v>35410</v>
      </c>
    </row>
    <row r="6458" spans="1:31" ht="14.25" customHeight="1">
      <c r="A6458" s="1">
        <v>6457</v>
      </c>
      <c r="B6458" s="1" t="s">
        <v>54</v>
      </c>
      <c r="C6458" s="1" t="s">
        <v>3182</v>
      </c>
      <c r="D6458" s="1" t="s">
        <v>3183</v>
      </c>
      <c r="E6458" s="1" t="s">
        <v>40</v>
      </c>
      <c r="F6458" s="1" t="s">
        <v>22364</v>
      </c>
      <c r="G6458" s="14">
        <v>9194440919</v>
      </c>
      <c r="H6458" s="1" t="s">
        <v>8</v>
      </c>
      <c r="I6458" s="1" t="s">
        <v>62</v>
      </c>
      <c r="J6458" s="1" t="s">
        <v>47311</v>
      </c>
      <c r="K6458" s="3" t="s">
        <v>42</v>
      </c>
      <c r="L6458" s="1" t="s">
        <v>34</v>
      </c>
      <c r="M6458" s="3" t="s">
        <v>27</v>
      </c>
      <c r="N6458" s="3" t="s">
        <v>70</v>
      </c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1"/>
      <c r="AA6458" s="1" t="s">
        <v>16</v>
      </c>
      <c r="AB6458" s="3" t="s">
        <v>12</v>
      </c>
      <c r="AC6458" s="23" t="s">
        <v>37801</v>
      </c>
      <c r="AD6458" s="23" t="s">
        <v>44098</v>
      </c>
      <c r="AE6458" t="s">
        <v>35394</v>
      </c>
    </row>
    <row r="6459" spans="1:31" ht="14.25" customHeight="1">
      <c r="A6459" s="1">
        <v>6458</v>
      </c>
      <c r="B6459" s="9" t="s">
        <v>6</v>
      </c>
      <c r="C6459" s="1" t="s">
        <v>3346</v>
      </c>
      <c r="D6459" s="1" t="s">
        <v>3347</v>
      </c>
      <c r="E6459" s="1" t="s">
        <v>40</v>
      </c>
      <c r="F6459" s="1" t="s">
        <v>22453</v>
      </c>
      <c r="G6459" s="14">
        <v>919904066116</v>
      </c>
      <c r="H6459" s="1" t="s">
        <v>132</v>
      </c>
      <c r="I6459" s="1" t="s">
        <v>62</v>
      </c>
      <c r="J6459" s="1" t="s">
        <v>47311</v>
      </c>
      <c r="K6459" s="3" t="s">
        <v>42</v>
      </c>
      <c r="L6459" s="1" t="s">
        <v>34</v>
      </c>
      <c r="M6459" s="3" t="s">
        <v>178</v>
      </c>
      <c r="N6459" s="3" t="s">
        <v>70</v>
      </c>
      <c r="O6459" s="3" t="s">
        <v>171</v>
      </c>
      <c r="P6459" s="3" t="s">
        <v>50</v>
      </c>
      <c r="Q6459" s="3"/>
      <c r="R6459" s="3"/>
      <c r="S6459" s="3"/>
      <c r="T6459" s="3"/>
      <c r="U6459" s="3"/>
      <c r="V6459" s="3"/>
      <c r="W6459" s="3"/>
      <c r="X6459" s="3"/>
      <c r="Y6459" s="3"/>
      <c r="Z6459" s="1"/>
      <c r="AA6459" s="1" t="s">
        <v>16</v>
      </c>
      <c r="AB6459" s="3" t="s">
        <v>12</v>
      </c>
      <c r="AC6459" s="23" t="s">
        <v>37801</v>
      </c>
      <c r="AD6459" s="23" t="s">
        <v>44099</v>
      </c>
      <c r="AE6459" t="s">
        <v>35399</v>
      </c>
    </row>
    <row r="6460" spans="1:31" ht="14.25" customHeight="1">
      <c r="A6460" s="1">
        <v>6459</v>
      </c>
      <c r="B6460" s="1" t="s">
        <v>54</v>
      </c>
      <c r="C6460" s="1" t="s">
        <v>3807</v>
      </c>
      <c r="D6460" s="1" t="s">
        <v>35815</v>
      </c>
      <c r="E6460" s="1" t="s">
        <v>36955</v>
      </c>
      <c r="F6460" s="1" t="s">
        <v>22685</v>
      </c>
      <c r="G6460" s="14">
        <v>919494144414</v>
      </c>
      <c r="H6460" s="1" t="s">
        <v>8</v>
      </c>
      <c r="I6460" s="1" t="s">
        <v>9</v>
      </c>
      <c r="J6460" s="1" t="s">
        <v>47311</v>
      </c>
      <c r="K6460" s="3" t="s">
        <v>42</v>
      </c>
      <c r="L6460" s="1" t="s">
        <v>34</v>
      </c>
      <c r="M6460" s="3" t="s">
        <v>27</v>
      </c>
      <c r="N6460" s="3" t="s">
        <v>70</v>
      </c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1"/>
      <c r="AA6460" s="1" t="s">
        <v>16</v>
      </c>
      <c r="AB6460" s="3" t="s">
        <v>12</v>
      </c>
      <c r="AC6460" s="23" t="s">
        <v>37801</v>
      </c>
      <c r="AD6460" s="23" t="s">
        <v>44100</v>
      </c>
      <c r="AE6460" t="s">
        <v>35394</v>
      </c>
    </row>
    <row r="6461" spans="1:31" ht="14.25" customHeight="1">
      <c r="A6461" s="1">
        <v>6460</v>
      </c>
      <c r="B6461" s="9" t="s">
        <v>6</v>
      </c>
      <c r="C6461" s="1" t="s">
        <v>3989</v>
      </c>
      <c r="D6461" s="1" t="s">
        <v>409</v>
      </c>
      <c r="E6461" s="1" t="s">
        <v>495</v>
      </c>
      <c r="F6461" s="1" t="s">
        <v>22767</v>
      </c>
      <c r="G6461" s="14">
        <v>919409146044</v>
      </c>
      <c r="H6461" s="1" t="s">
        <v>20</v>
      </c>
      <c r="I6461" s="1" t="s">
        <v>62</v>
      </c>
      <c r="J6461" s="1" t="s">
        <v>47311</v>
      </c>
      <c r="K6461" s="3" t="s">
        <v>17</v>
      </c>
      <c r="L6461" s="1" t="s">
        <v>34</v>
      </c>
      <c r="M6461" s="4" t="s">
        <v>42</v>
      </c>
      <c r="N6461" s="3" t="s">
        <v>70</v>
      </c>
      <c r="O6461" s="3" t="s">
        <v>27</v>
      </c>
      <c r="P6461" s="3" t="s">
        <v>50</v>
      </c>
      <c r="Q6461" s="3"/>
      <c r="R6461" s="3"/>
      <c r="S6461" s="3"/>
      <c r="T6461" s="3"/>
      <c r="U6461" s="3"/>
      <c r="V6461" s="3"/>
      <c r="W6461" s="3"/>
      <c r="X6461" s="3"/>
      <c r="Y6461" s="3"/>
      <c r="Z6461" s="1"/>
      <c r="AA6461" s="1" t="s">
        <v>16</v>
      </c>
      <c r="AB6461" s="3" t="s">
        <v>12</v>
      </c>
      <c r="AC6461" s="23" t="s">
        <v>37801</v>
      </c>
      <c r="AD6461" s="23" t="s">
        <v>44101</v>
      </c>
      <c r="AE6461" t="s">
        <v>35409</v>
      </c>
    </row>
    <row r="6462" spans="1:31" ht="14.25" customHeight="1">
      <c r="A6462" s="1">
        <v>6461</v>
      </c>
      <c r="B6462" s="9" t="s">
        <v>6</v>
      </c>
      <c r="C6462" s="1" t="s">
        <v>4161</v>
      </c>
      <c r="D6462" s="1" t="s">
        <v>1354</v>
      </c>
      <c r="E6462" s="1" t="s">
        <v>724</v>
      </c>
      <c r="F6462" s="1" t="s">
        <v>31530</v>
      </c>
      <c r="G6462" s="14">
        <v>919099090699</v>
      </c>
      <c r="H6462" s="1" t="s">
        <v>8</v>
      </c>
      <c r="I6462" s="1" t="s">
        <v>9</v>
      </c>
      <c r="J6462" s="1" t="s">
        <v>47311</v>
      </c>
      <c r="K6462" s="3" t="s">
        <v>17</v>
      </c>
      <c r="L6462" s="1" t="s">
        <v>34</v>
      </c>
      <c r="M6462" s="4" t="s">
        <v>42</v>
      </c>
      <c r="N6462" s="3" t="s">
        <v>70</v>
      </c>
      <c r="O6462" s="3" t="s">
        <v>27</v>
      </c>
      <c r="P6462" s="3" t="s">
        <v>50</v>
      </c>
      <c r="Q6462" s="3" t="s">
        <v>47344</v>
      </c>
      <c r="R6462" s="3" t="s">
        <v>47311</v>
      </c>
      <c r="S6462" s="3" t="s">
        <v>178</v>
      </c>
      <c r="T6462" s="3" t="s">
        <v>47311</v>
      </c>
      <c r="U6462" s="3" t="s">
        <v>171</v>
      </c>
      <c r="V6462" s="3" t="s">
        <v>47311</v>
      </c>
      <c r="W6462" s="3"/>
      <c r="X6462" s="3"/>
      <c r="Y6462" s="3"/>
      <c r="Z6462" s="1"/>
      <c r="AA6462" s="1" t="s">
        <v>16</v>
      </c>
      <c r="AB6462" s="3" t="s">
        <v>12</v>
      </c>
      <c r="AC6462" s="23" t="s">
        <v>37801</v>
      </c>
      <c r="AD6462" s="23" t="s">
        <v>44102</v>
      </c>
      <c r="AE6462" t="s">
        <v>35410</v>
      </c>
    </row>
    <row r="6463" spans="1:31" ht="14.25" customHeight="1">
      <c r="A6463" s="1">
        <v>6462</v>
      </c>
      <c r="B6463" s="9" t="s">
        <v>6</v>
      </c>
      <c r="C6463" s="1" t="s">
        <v>4258</v>
      </c>
      <c r="D6463" s="1" t="s">
        <v>911</v>
      </c>
      <c r="E6463" s="1" t="s">
        <v>4259</v>
      </c>
      <c r="F6463" s="1" t="s">
        <v>33775</v>
      </c>
      <c r="G6463" s="14">
        <v>919494640966</v>
      </c>
      <c r="H6463" s="1" t="s">
        <v>20</v>
      </c>
      <c r="I6463" s="1" t="s">
        <v>41</v>
      </c>
      <c r="J6463" s="1" t="s">
        <v>47311</v>
      </c>
      <c r="K6463" s="3" t="s">
        <v>213</v>
      </c>
      <c r="L6463" s="1" t="s">
        <v>34</v>
      </c>
      <c r="M6463" s="4" t="s">
        <v>42</v>
      </c>
      <c r="N6463" s="3" t="s">
        <v>70</v>
      </c>
      <c r="O6463" s="3" t="s">
        <v>27</v>
      </c>
      <c r="P6463" s="3" t="s">
        <v>50</v>
      </c>
      <c r="Q6463" s="3" t="s">
        <v>178</v>
      </c>
      <c r="R6463" s="3" t="s">
        <v>47311</v>
      </c>
      <c r="S6463" s="3" t="s">
        <v>171</v>
      </c>
      <c r="T6463" s="3" t="s">
        <v>47311</v>
      </c>
      <c r="U6463" s="3"/>
      <c r="V6463" s="3"/>
      <c r="W6463" s="3"/>
      <c r="X6463" s="3"/>
      <c r="Y6463" s="3"/>
      <c r="Z6463" s="1"/>
      <c r="AA6463" s="1" t="s">
        <v>16</v>
      </c>
      <c r="AB6463" s="3" t="s">
        <v>12</v>
      </c>
      <c r="AC6463" s="23" t="s">
        <v>37801</v>
      </c>
      <c r="AD6463" s="23" t="s">
        <v>44103</v>
      </c>
      <c r="AE6463" t="s">
        <v>35394</v>
      </c>
    </row>
    <row r="6464" spans="1:31" ht="14.25" customHeight="1">
      <c r="A6464" s="1">
        <v>6463</v>
      </c>
      <c r="B6464" s="1" t="s">
        <v>54</v>
      </c>
      <c r="C6464" s="1" t="s">
        <v>4448</v>
      </c>
      <c r="D6464" s="1" t="s">
        <v>1636</v>
      </c>
      <c r="E6464" s="1" t="s">
        <v>410</v>
      </c>
      <c r="F6464" s="1" t="s">
        <v>22994</v>
      </c>
      <c r="G6464" s="14">
        <v>9194616441</v>
      </c>
      <c r="H6464" s="1" t="s">
        <v>8</v>
      </c>
      <c r="I6464" s="1" t="s">
        <v>41</v>
      </c>
      <c r="J6464" s="1" t="s">
        <v>47311</v>
      </c>
      <c r="K6464" s="3" t="s">
        <v>63</v>
      </c>
      <c r="L6464" s="1" t="s">
        <v>34</v>
      </c>
      <c r="M6464" s="3" t="s">
        <v>213</v>
      </c>
      <c r="N6464" s="3" t="s">
        <v>70</v>
      </c>
      <c r="O6464" s="3" t="s">
        <v>17</v>
      </c>
      <c r="P6464" s="3" t="s">
        <v>50</v>
      </c>
      <c r="Q6464" s="3" t="s">
        <v>42</v>
      </c>
      <c r="R6464" s="3" t="s">
        <v>47311</v>
      </c>
      <c r="S6464" s="3" t="s">
        <v>27</v>
      </c>
      <c r="T6464" s="3" t="s">
        <v>47311</v>
      </c>
      <c r="U6464" s="3" t="s">
        <v>117</v>
      </c>
      <c r="V6464" s="3" t="s">
        <v>47311</v>
      </c>
      <c r="W6464" s="3" t="s">
        <v>178</v>
      </c>
      <c r="X6464" s="3" t="s">
        <v>47311</v>
      </c>
      <c r="Y6464" s="3" t="s">
        <v>171</v>
      </c>
      <c r="Z6464" s="1" t="s">
        <v>47311</v>
      </c>
      <c r="AA6464" s="1" t="s">
        <v>16</v>
      </c>
      <c r="AB6464" s="3" t="s">
        <v>12</v>
      </c>
      <c r="AC6464" s="23" t="s">
        <v>37801</v>
      </c>
      <c r="AD6464" s="23" t="s">
        <v>44104</v>
      </c>
      <c r="AE6464" t="s">
        <v>35412</v>
      </c>
    </row>
    <row r="6465" spans="1:31" ht="14.25" customHeight="1">
      <c r="A6465" s="1">
        <v>6464</v>
      </c>
      <c r="B6465" s="9" t="s">
        <v>6</v>
      </c>
      <c r="C6465" s="1" t="s">
        <v>4953</v>
      </c>
      <c r="D6465" s="1" t="s">
        <v>1799</v>
      </c>
      <c r="E6465" s="1" t="s">
        <v>3207</v>
      </c>
      <c r="F6465" s="1" t="s">
        <v>23243</v>
      </c>
      <c r="G6465" s="14">
        <v>914611011141</v>
      </c>
      <c r="H6465" s="1" t="s">
        <v>37</v>
      </c>
      <c r="I6465" s="1" t="s">
        <v>62</v>
      </c>
      <c r="J6465" s="1" t="s">
        <v>47311</v>
      </c>
      <c r="K6465" s="3" t="s">
        <v>17</v>
      </c>
      <c r="L6465" s="1" t="s">
        <v>34</v>
      </c>
      <c r="M6465" s="4" t="s">
        <v>42</v>
      </c>
      <c r="N6465" s="3" t="s">
        <v>70</v>
      </c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1"/>
      <c r="AA6465" s="1" t="s">
        <v>16</v>
      </c>
      <c r="AB6465" s="3" t="s">
        <v>12</v>
      </c>
      <c r="AC6465" s="23" t="s">
        <v>37801</v>
      </c>
      <c r="AD6465" s="23" t="s">
        <v>44105</v>
      </c>
      <c r="AE6465" t="s">
        <v>1839</v>
      </c>
    </row>
    <row r="6466" spans="1:31" ht="14.25" customHeight="1">
      <c r="A6466" s="1">
        <v>6465</v>
      </c>
      <c r="B6466" s="1" t="s">
        <v>54</v>
      </c>
      <c r="C6466" s="1" t="s">
        <v>5117</v>
      </c>
      <c r="D6466" s="1" t="s">
        <v>5013</v>
      </c>
      <c r="E6466" s="1" t="s">
        <v>19</v>
      </c>
      <c r="F6466" s="1" t="s">
        <v>23324</v>
      </c>
      <c r="G6466" s="14">
        <v>919444464446</v>
      </c>
      <c r="H6466" s="1" t="s">
        <v>15</v>
      </c>
      <c r="I6466" s="1" t="s">
        <v>41</v>
      </c>
      <c r="J6466" s="1" t="s">
        <v>47311</v>
      </c>
      <c r="K6466" s="3" t="s">
        <v>178</v>
      </c>
      <c r="L6466" s="1" t="s">
        <v>34</v>
      </c>
      <c r="M6466" s="3" t="s">
        <v>171</v>
      </c>
      <c r="N6466" s="3" t="s">
        <v>70</v>
      </c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1"/>
      <c r="AA6466" s="1" t="s">
        <v>16</v>
      </c>
      <c r="AB6466" s="3" t="s">
        <v>12</v>
      </c>
      <c r="AC6466" s="23" t="s">
        <v>37801</v>
      </c>
      <c r="AD6466" s="23" t="s">
        <v>44106</v>
      </c>
      <c r="AE6466" t="s">
        <v>35413</v>
      </c>
    </row>
    <row r="6467" spans="1:31" ht="14.25" customHeight="1">
      <c r="A6467" s="1">
        <v>6466</v>
      </c>
      <c r="B6467" s="1" t="s">
        <v>54</v>
      </c>
      <c r="C6467" s="1" t="s">
        <v>5355</v>
      </c>
      <c r="D6467" s="1" t="s">
        <v>35816</v>
      </c>
      <c r="E6467" s="1" t="s">
        <v>40</v>
      </c>
      <c r="F6467" s="1" t="s">
        <v>23457</v>
      </c>
      <c r="G6467" s="14">
        <v>919444444499</v>
      </c>
      <c r="H6467" s="1" t="s">
        <v>20</v>
      </c>
      <c r="I6467" s="1" t="s">
        <v>9</v>
      </c>
      <c r="J6467" s="1" t="s">
        <v>47311</v>
      </c>
      <c r="K6467" s="3" t="s">
        <v>171</v>
      </c>
      <c r="L6467" s="1" t="s">
        <v>34</v>
      </c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1"/>
      <c r="AA6467" s="1" t="s">
        <v>16</v>
      </c>
      <c r="AB6467" s="3" t="s">
        <v>12</v>
      </c>
      <c r="AC6467" s="23" t="s">
        <v>37801</v>
      </c>
      <c r="AD6467" s="23" t="s">
        <v>44107</v>
      </c>
      <c r="AE6467" t="s">
        <v>35414</v>
      </c>
    </row>
    <row r="6468" spans="1:31" ht="14.25" customHeight="1">
      <c r="A6468" s="1">
        <v>6467</v>
      </c>
      <c r="B6468" s="9" t="s">
        <v>6</v>
      </c>
      <c r="C6468" s="1" t="s">
        <v>5749</v>
      </c>
      <c r="D6468" s="1" t="s">
        <v>361</v>
      </c>
      <c r="E6468" s="1" t="s">
        <v>78</v>
      </c>
      <c r="F6468" s="1" t="s">
        <v>23650</v>
      </c>
      <c r="G6468" s="14">
        <v>91944499449</v>
      </c>
      <c r="H6468" s="1" t="s">
        <v>15</v>
      </c>
      <c r="I6468" s="1" t="s">
        <v>41</v>
      </c>
      <c r="J6468" s="1" t="s">
        <v>47311</v>
      </c>
      <c r="K6468" s="3" t="s">
        <v>42</v>
      </c>
      <c r="L6468" s="1" t="s">
        <v>34</v>
      </c>
      <c r="M6468" s="3" t="s">
        <v>27</v>
      </c>
      <c r="N6468" s="3" t="s">
        <v>70</v>
      </c>
      <c r="O6468" s="3" t="s">
        <v>47349</v>
      </c>
      <c r="P6468" s="3" t="s">
        <v>50</v>
      </c>
      <c r="Q6468" s="3"/>
      <c r="R6468" s="3"/>
      <c r="S6468" s="3"/>
      <c r="T6468" s="3"/>
      <c r="U6468" s="3"/>
      <c r="V6468" s="3"/>
      <c r="W6468" s="3"/>
      <c r="X6468" s="3"/>
      <c r="Y6468" s="3"/>
      <c r="Z6468" s="1"/>
      <c r="AA6468" s="1" t="s">
        <v>16</v>
      </c>
      <c r="AB6468" s="3" t="s">
        <v>12</v>
      </c>
      <c r="AC6468" s="23" t="s">
        <v>37802</v>
      </c>
      <c r="AD6468" s="23" t="s">
        <v>44108</v>
      </c>
      <c r="AE6468" t="s">
        <v>35415</v>
      </c>
    </row>
    <row r="6469" spans="1:31" ht="14.25" customHeight="1">
      <c r="A6469" s="1">
        <v>6468</v>
      </c>
      <c r="B6469" s="9" t="s">
        <v>6</v>
      </c>
      <c r="C6469" s="1" t="s">
        <v>6437</v>
      </c>
      <c r="D6469" s="1" t="s">
        <v>6438</v>
      </c>
      <c r="E6469" s="1" t="s">
        <v>6439</v>
      </c>
      <c r="F6469" s="1" t="s">
        <v>31774</v>
      </c>
      <c r="G6469" s="14">
        <v>91999400194</v>
      </c>
      <c r="H6469" s="1" t="s">
        <v>15</v>
      </c>
      <c r="I6469" s="1" t="s">
        <v>33</v>
      </c>
      <c r="J6469" s="1" t="s">
        <v>47311</v>
      </c>
      <c r="K6469" s="3" t="s">
        <v>42</v>
      </c>
      <c r="L6469" s="1" t="s">
        <v>34</v>
      </c>
      <c r="M6469" s="3" t="s">
        <v>178</v>
      </c>
      <c r="N6469" s="3" t="s">
        <v>70</v>
      </c>
      <c r="O6469" s="3" t="s">
        <v>171</v>
      </c>
      <c r="P6469" s="3" t="s">
        <v>50</v>
      </c>
      <c r="Q6469" s="3"/>
      <c r="R6469" s="3"/>
      <c r="S6469" s="3"/>
      <c r="T6469" s="3"/>
      <c r="U6469" s="3"/>
      <c r="V6469" s="3"/>
      <c r="W6469" s="3"/>
      <c r="X6469" s="3"/>
      <c r="Y6469" s="3"/>
      <c r="Z6469" s="1"/>
      <c r="AA6469" s="1" t="s">
        <v>16</v>
      </c>
      <c r="AB6469" s="3" t="s">
        <v>12</v>
      </c>
      <c r="AC6469" s="23" t="s">
        <v>37802</v>
      </c>
      <c r="AD6469" s="23" t="s">
        <v>44109</v>
      </c>
      <c r="AE6469" t="s">
        <v>35416</v>
      </c>
    </row>
    <row r="6470" spans="1:31" ht="14.25" customHeight="1">
      <c r="A6470" s="1">
        <v>6469</v>
      </c>
      <c r="B6470" s="1" t="s">
        <v>54</v>
      </c>
      <c r="C6470" s="1" t="s">
        <v>6955</v>
      </c>
      <c r="D6470" s="1" t="s">
        <v>1010</v>
      </c>
      <c r="E6470" s="1" t="s">
        <v>139</v>
      </c>
      <c r="F6470" s="1" t="s">
        <v>24238</v>
      </c>
      <c r="G6470" s="14">
        <v>919446916444</v>
      </c>
      <c r="H6470" s="1" t="s">
        <v>8</v>
      </c>
      <c r="I6470" s="1" t="s">
        <v>9</v>
      </c>
      <c r="J6470" s="1" t="s">
        <v>47311</v>
      </c>
      <c r="K6470" s="3" t="s">
        <v>63</v>
      </c>
      <c r="L6470" s="1" t="s">
        <v>34</v>
      </c>
      <c r="M6470" s="3" t="s">
        <v>213</v>
      </c>
      <c r="N6470" s="3" t="s">
        <v>70</v>
      </c>
      <c r="O6470" s="3" t="s">
        <v>17</v>
      </c>
      <c r="P6470" s="3" t="s">
        <v>50</v>
      </c>
      <c r="Q6470" s="3" t="s">
        <v>42</v>
      </c>
      <c r="R6470" s="3" t="s">
        <v>47311</v>
      </c>
      <c r="S6470" s="3" t="s">
        <v>27</v>
      </c>
      <c r="T6470" s="3" t="s">
        <v>47311</v>
      </c>
      <c r="U6470" s="3" t="s">
        <v>117</v>
      </c>
      <c r="V6470" s="3" t="s">
        <v>47311</v>
      </c>
      <c r="W6470" s="3" t="s">
        <v>178</v>
      </c>
      <c r="X6470" s="3" t="s">
        <v>47311</v>
      </c>
      <c r="Y6470" s="3" t="s">
        <v>171</v>
      </c>
      <c r="Z6470" s="1" t="s">
        <v>47311</v>
      </c>
      <c r="AA6470" s="1" t="s">
        <v>16</v>
      </c>
      <c r="AB6470" s="3" t="s">
        <v>12</v>
      </c>
      <c r="AC6470" s="23" t="s">
        <v>37802</v>
      </c>
      <c r="AD6470" s="23" t="s">
        <v>44095</v>
      </c>
      <c r="AE6470" t="s">
        <v>35399</v>
      </c>
    </row>
    <row r="6471" spans="1:31" ht="14.25" customHeight="1">
      <c r="A6471" s="1">
        <v>6470</v>
      </c>
      <c r="B6471" s="1" t="s">
        <v>54</v>
      </c>
      <c r="C6471" s="1" t="s">
        <v>7045</v>
      </c>
      <c r="D6471" s="1" t="s">
        <v>16457</v>
      </c>
      <c r="E6471" s="1" t="s">
        <v>73</v>
      </c>
      <c r="F6471" s="1" t="s">
        <v>24287</v>
      </c>
      <c r="G6471" s="14">
        <v>91944996166</v>
      </c>
      <c r="H6471" s="1" t="s">
        <v>46</v>
      </c>
      <c r="I6471" s="1" t="s">
        <v>9</v>
      </c>
      <c r="J6471" s="1" t="s">
        <v>47311</v>
      </c>
      <c r="K6471" s="3" t="s">
        <v>63</v>
      </c>
      <c r="L6471" s="1" t="s">
        <v>34</v>
      </c>
      <c r="M6471" s="3" t="s">
        <v>213</v>
      </c>
      <c r="N6471" s="3" t="s">
        <v>70</v>
      </c>
      <c r="O6471" s="3" t="s">
        <v>17</v>
      </c>
      <c r="P6471" s="3" t="s">
        <v>50</v>
      </c>
      <c r="Q6471" s="3" t="s">
        <v>42</v>
      </c>
      <c r="R6471" s="3" t="s">
        <v>47311</v>
      </c>
      <c r="S6471" s="3" t="s">
        <v>27</v>
      </c>
      <c r="T6471" s="3" t="s">
        <v>47311</v>
      </c>
      <c r="U6471" s="3" t="s">
        <v>117</v>
      </c>
      <c r="V6471" s="3" t="s">
        <v>47311</v>
      </c>
      <c r="W6471" s="3" t="s">
        <v>178</v>
      </c>
      <c r="X6471" s="3" t="s">
        <v>47311</v>
      </c>
      <c r="Y6471" s="3" t="s">
        <v>171</v>
      </c>
      <c r="Z6471" s="1" t="s">
        <v>47311</v>
      </c>
      <c r="AA6471" s="1" t="s">
        <v>16</v>
      </c>
      <c r="AB6471" s="3" t="s">
        <v>12</v>
      </c>
      <c r="AC6471" s="23" t="s">
        <v>37802</v>
      </c>
      <c r="AD6471" s="23" t="s">
        <v>44110</v>
      </c>
      <c r="AE6471" t="s">
        <v>35399</v>
      </c>
    </row>
    <row r="6472" spans="1:31" ht="14.25" customHeight="1">
      <c r="A6472" s="1">
        <v>6471</v>
      </c>
      <c r="B6472" s="1" t="s">
        <v>54</v>
      </c>
      <c r="C6472" s="1" t="s">
        <v>7118</v>
      </c>
      <c r="D6472" s="1" t="s">
        <v>4959</v>
      </c>
      <c r="E6472" s="1" t="s">
        <v>19</v>
      </c>
      <c r="F6472" s="1" t="s">
        <v>31847</v>
      </c>
      <c r="G6472" s="14">
        <v>91944499496</v>
      </c>
      <c r="H6472" s="1" t="s">
        <v>20</v>
      </c>
      <c r="I6472" s="1" t="s">
        <v>62</v>
      </c>
      <c r="J6472" s="1" t="s">
        <v>47311</v>
      </c>
      <c r="K6472" s="3" t="s">
        <v>17</v>
      </c>
      <c r="L6472" s="1" t="s">
        <v>34</v>
      </c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1"/>
      <c r="AA6472" s="1" t="s">
        <v>11</v>
      </c>
      <c r="AB6472" s="3" t="s">
        <v>538</v>
      </c>
      <c r="AC6472" s="23" t="s">
        <v>37802</v>
      </c>
      <c r="AD6472" s="23" t="s">
        <v>44111</v>
      </c>
      <c r="AE6472" t="s">
        <v>35399</v>
      </c>
    </row>
    <row r="6473" spans="1:31" ht="14.25" customHeight="1">
      <c r="A6473" s="1">
        <v>6472</v>
      </c>
      <c r="B6473" s="9" t="s">
        <v>6</v>
      </c>
      <c r="C6473" s="1" t="s">
        <v>7829</v>
      </c>
      <c r="D6473" s="1" t="s">
        <v>2250</v>
      </c>
      <c r="E6473" s="1" t="s">
        <v>487</v>
      </c>
      <c r="F6473" s="1" t="s">
        <v>24648</v>
      </c>
      <c r="G6473" s="14">
        <v>91440004606</v>
      </c>
      <c r="H6473" s="1" t="s">
        <v>8</v>
      </c>
      <c r="I6473" s="1" t="s">
        <v>41</v>
      </c>
      <c r="J6473" s="1" t="s">
        <v>47311</v>
      </c>
      <c r="K6473" s="3" t="s">
        <v>178</v>
      </c>
      <c r="L6473" s="1" t="s">
        <v>34</v>
      </c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1"/>
      <c r="AA6473" s="1" t="s">
        <v>16</v>
      </c>
      <c r="AB6473" s="3" t="s">
        <v>12</v>
      </c>
      <c r="AC6473" s="23" t="s">
        <v>37802</v>
      </c>
      <c r="AD6473" s="23" t="s">
        <v>44112</v>
      </c>
      <c r="AE6473" t="s">
        <v>35409</v>
      </c>
    </row>
    <row r="6474" spans="1:31" ht="14.25" customHeight="1">
      <c r="A6474" s="1">
        <v>6473</v>
      </c>
      <c r="B6474" s="9" t="s">
        <v>6</v>
      </c>
      <c r="C6474" s="1" t="s">
        <v>8137</v>
      </c>
      <c r="D6474" s="1" t="s">
        <v>8138</v>
      </c>
      <c r="E6474" s="1" t="s">
        <v>8139</v>
      </c>
      <c r="F6474" s="1" t="s">
        <v>24806</v>
      </c>
      <c r="G6474" s="14">
        <v>916964640661</v>
      </c>
      <c r="H6474" s="1" t="s">
        <v>15</v>
      </c>
      <c r="I6474" s="1" t="s">
        <v>9</v>
      </c>
      <c r="J6474" s="1" t="s">
        <v>47311</v>
      </c>
      <c r="K6474" s="3" t="s">
        <v>17</v>
      </c>
      <c r="L6474" s="1" t="s">
        <v>34</v>
      </c>
      <c r="M6474" s="4" t="s">
        <v>42</v>
      </c>
      <c r="N6474" s="3" t="s">
        <v>70</v>
      </c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1"/>
      <c r="AA6474" s="1" t="s">
        <v>16</v>
      </c>
      <c r="AB6474" s="3" t="s">
        <v>12</v>
      </c>
      <c r="AC6474" s="23" t="s">
        <v>37802</v>
      </c>
      <c r="AD6474" s="23" t="s">
        <v>44113</v>
      </c>
      <c r="AE6474" t="s">
        <v>35412</v>
      </c>
    </row>
    <row r="6475" spans="1:31" ht="14.25" customHeight="1">
      <c r="A6475" s="1">
        <v>6474</v>
      </c>
      <c r="B6475" s="9" t="s">
        <v>6</v>
      </c>
      <c r="C6475" s="1" t="s">
        <v>8246</v>
      </c>
      <c r="D6475" s="1" t="s">
        <v>437</v>
      </c>
      <c r="E6475" s="1" t="s">
        <v>29</v>
      </c>
      <c r="F6475" s="1" t="s">
        <v>34170</v>
      </c>
      <c r="G6475" s="14" t="s">
        <v>8247</v>
      </c>
      <c r="H6475" s="1" t="s">
        <v>20</v>
      </c>
      <c r="I6475" s="1" t="s">
        <v>41</v>
      </c>
      <c r="J6475" s="1" t="s">
        <v>47311</v>
      </c>
      <c r="K6475" s="3" t="s">
        <v>17</v>
      </c>
      <c r="L6475" s="1" t="s">
        <v>34</v>
      </c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1"/>
      <c r="AA6475" s="1" t="s">
        <v>11</v>
      </c>
      <c r="AB6475" s="3" t="s">
        <v>13</v>
      </c>
      <c r="AC6475" s="23" t="s">
        <v>37802</v>
      </c>
      <c r="AD6475" s="23" t="s">
        <v>44114</v>
      </c>
      <c r="AE6475" t="s">
        <v>1839</v>
      </c>
    </row>
    <row r="6476" spans="1:31" ht="14.25" customHeight="1">
      <c r="A6476" s="1">
        <v>6475</v>
      </c>
      <c r="B6476" s="1" t="s">
        <v>54</v>
      </c>
      <c r="C6476" s="1" t="s">
        <v>8397</v>
      </c>
      <c r="D6476" s="1" t="s">
        <v>683</v>
      </c>
      <c r="E6476" s="1" t="s">
        <v>36956</v>
      </c>
      <c r="F6476" s="1" t="s">
        <v>24922</v>
      </c>
      <c r="G6476" s="14">
        <v>914141199614</v>
      </c>
      <c r="H6476" s="1" t="s">
        <v>20</v>
      </c>
      <c r="I6476" s="1" t="s">
        <v>41</v>
      </c>
      <c r="J6476" s="1" t="s">
        <v>47311</v>
      </c>
      <c r="K6476" s="3" t="s">
        <v>42</v>
      </c>
      <c r="L6476" s="1" t="s">
        <v>34</v>
      </c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1"/>
      <c r="AA6476" s="1" t="s">
        <v>16</v>
      </c>
      <c r="AB6476" s="3" t="s">
        <v>12</v>
      </c>
      <c r="AC6476" s="23" t="s">
        <v>37802</v>
      </c>
      <c r="AD6476" s="23" t="s">
        <v>39949</v>
      </c>
      <c r="AE6476" t="s">
        <v>35413</v>
      </c>
    </row>
    <row r="6477" spans="1:31" ht="14.25" customHeight="1">
      <c r="A6477" s="1">
        <v>6476</v>
      </c>
      <c r="B6477" s="1" t="s">
        <v>54</v>
      </c>
      <c r="C6477" s="1" t="s">
        <v>9110</v>
      </c>
      <c r="D6477" s="1" t="s">
        <v>1175</v>
      </c>
      <c r="E6477" s="1" t="s">
        <v>798</v>
      </c>
      <c r="F6477" s="1" t="s">
        <v>25276</v>
      </c>
      <c r="G6477" s="14">
        <v>91946614416</v>
      </c>
      <c r="H6477" s="1" t="s">
        <v>15</v>
      </c>
      <c r="I6477" s="1" t="s">
        <v>9</v>
      </c>
      <c r="J6477" s="1" t="s">
        <v>47311</v>
      </c>
      <c r="K6477" s="3" t="s">
        <v>17</v>
      </c>
      <c r="L6477" s="1" t="s">
        <v>34</v>
      </c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1"/>
      <c r="AA6477" s="1" t="s">
        <v>11</v>
      </c>
      <c r="AB6477" s="3" t="s">
        <v>56</v>
      </c>
      <c r="AC6477" s="23" t="s">
        <v>37802</v>
      </c>
      <c r="AD6477" s="23" t="s">
        <v>44115</v>
      </c>
      <c r="AE6477" t="s">
        <v>35414</v>
      </c>
    </row>
    <row r="6478" spans="1:31" ht="14.25" customHeight="1">
      <c r="A6478" s="1">
        <v>6477</v>
      </c>
      <c r="B6478" s="9" t="s">
        <v>6</v>
      </c>
      <c r="C6478" s="1" t="s">
        <v>10062</v>
      </c>
      <c r="D6478" s="1" t="s">
        <v>1015</v>
      </c>
      <c r="E6478" s="1" t="s">
        <v>40</v>
      </c>
      <c r="F6478" s="1" t="s">
        <v>32190</v>
      </c>
      <c r="G6478" s="14">
        <v>91994644499</v>
      </c>
      <c r="H6478" s="1" t="s">
        <v>8</v>
      </c>
      <c r="I6478" s="1" t="s">
        <v>9</v>
      </c>
      <c r="J6478" s="1" t="s">
        <v>47311</v>
      </c>
      <c r="K6478" s="3" t="s">
        <v>63</v>
      </c>
      <c r="L6478" s="1" t="s">
        <v>34</v>
      </c>
      <c r="M6478" s="3" t="s">
        <v>213</v>
      </c>
      <c r="N6478" s="3" t="s">
        <v>70</v>
      </c>
      <c r="O6478" s="3" t="s">
        <v>17</v>
      </c>
      <c r="P6478" s="3" t="s">
        <v>50</v>
      </c>
      <c r="Q6478" s="3" t="s">
        <v>42</v>
      </c>
      <c r="R6478" s="3" t="s">
        <v>47311</v>
      </c>
      <c r="S6478" s="3" t="s">
        <v>27</v>
      </c>
      <c r="T6478" s="3" t="s">
        <v>47311</v>
      </c>
      <c r="U6478" s="3" t="s">
        <v>117</v>
      </c>
      <c r="V6478" s="3" t="s">
        <v>47311</v>
      </c>
      <c r="W6478" s="3" t="s">
        <v>178</v>
      </c>
      <c r="X6478" s="3" t="s">
        <v>47311</v>
      </c>
      <c r="Y6478" s="3" t="s">
        <v>171</v>
      </c>
      <c r="Z6478" s="1" t="s">
        <v>47311</v>
      </c>
      <c r="AA6478" s="1" t="s">
        <v>16</v>
      </c>
      <c r="AB6478" s="3" t="s">
        <v>12</v>
      </c>
      <c r="AC6478" s="23" t="s">
        <v>37802</v>
      </c>
      <c r="AD6478" s="23" t="s">
        <v>44116</v>
      </c>
      <c r="AE6478" t="s">
        <v>35415</v>
      </c>
    </row>
    <row r="6479" spans="1:31" ht="14.25" customHeight="1">
      <c r="A6479" s="1">
        <v>6478</v>
      </c>
      <c r="B6479" s="9" t="s">
        <v>6</v>
      </c>
      <c r="C6479" s="1" t="s">
        <v>11083</v>
      </c>
      <c r="D6479" s="1" t="s">
        <v>11084</v>
      </c>
      <c r="E6479" s="1" t="s">
        <v>5042</v>
      </c>
      <c r="F6479" s="1" t="s">
        <v>26259</v>
      </c>
      <c r="G6479" s="14">
        <v>9199469404</v>
      </c>
      <c r="H6479" s="1" t="s">
        <v>8</v>
      </c>
      <c r="I6479" s="1" t="s">
        <v>107</v>
      </c>
      <c r="J6479" s="1" t="s">
        <v>47311</v>
      </c>
      <c r="K6479" s="3" t="s">
        <v>17</v>
      </c>
      <c r="L6479" s="1" t="s">
        <v>34</v>
      </c>
      <c r="M6479" s="4" t="s">
        <v>42</v>
      </c>
      <c r="N6479" s="3" t="s">
        <v>70</v>
      </c>
      <c r="O6479" s="3" t="s">
        <v>27</v>
      </c>
      <c r="P6479" s="3" t="s">
        <v>50</v>
      </c>
      <c r="Q6479" s="3" t="s">
        <v>178</v>
      </c>
      <c r="R6479" s="3" t="s">
        <v>47311</v>
      </c>
      <c r="S6479" s="3"/>
      <c r="T6479" s="3"/>
      <c r="U6479" s="3"/>
      <c r="V6479" s="3"/>
      <c r="W6479" s="3"/>
      <c r="X6479" s="3"/>
      <c r="Y6479" s="3"/>
      <c r="Z6479" s="1"/>
      <c r="AA6479" s="1" t="s">
        <v>16</v>
      </c>
      <c r="AB6479" s="3" t="s">
        <v>12</v>
      </c>
      <c r="AC6479" s="23" t="s">
        <v>37803</v>
      </c>
      <c r="AD6479" s="23" t="s">
        <v>44117</v>
      </c>
      <c r="AE6479" t="s">
        <v>35416</v>
      </c>
    </row>
    <row r="6480" spans="1:31" ht="14.25" customHeight="1">
      <c r="A6480" s="1">
        <v>6479</v>
      </c>
      <c r="B6480" s="9" t="s">
        <v>6</v>
      </c>
      <c r="C6480" s="1" t="s">
        <v>11098</v>
      </c>
      <c r="D6480" s="1" t="s">
        <v>986</v>
      </c>
      <c r="E6480" s="1" t="s">
        <v>11099</v>
      </c>
      <c r="F6480" s="1" t="s">
        <v>26266</v>
      </c>
      <c r="G6480" s="14">
        <v>9144644491</v>
      </c>
      <c r="H6480" s="1" t="s">
        <v>15</v>
      </c>
      <c r="I6480" s="1" t="s">
        <v>9</v>
      </c>
      <c r="J6480" s="1" t="s">
        <v>47311</v>
      </c>
      <c r="K6480" s="3" t="s">
        <v>42</v>
      </c>
      <c r="L6480" s="1" t="s">
        <v>34</v>
      </c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1"/>
      <c r="AA6480" s="1" t="s">
        <v>16</v>
      </c>
      <c r="AB6480" s="3" t="s">
        <v>12</v>
      </c>
      <c r="AC6480" s="23" t="s">
        <v>37803</v>
      </c>
      <c r="AD6480" s="23" t="s">
        <v>44118</v>
      </c>
      <c r="AE6480" t="s">
        <v>35399</v>
      </c>
    </row>
    <row r="6481" spans="1:31" ht="14.25" customHeight="1">
      <c r="A6481" s="1">
        <v>6480</v>
      </c>
      <c r="B6481" s="1" t="s">
        <v>10396</v>
      </c>
      <c r="C6481" s="1" t="s">
        <v>11412</v>
      </c>
      <c r="D6481" s="1" t="s">
        <v>72</v>
      </c>
      <c r="E6481" s="1" t="s">
        <v>40</v>
      </c>
      <c r="F6481" s="1" t="s">
        <v>34475</v>
      </c>
      <c r="G6481" s="14">
        <v>91994601060</v>
      </c>
      <c r="H6481" s="1" t="s">
        <v>20</v>
      </c>
      <c r="I6481" s="1" t="s">
        <v>9</v>
      </c>
      <c r="J6481" s="1" t="s">
        <v>47311</v>
      </c>
      <c r="K6481" s="3" t="s">
        <v>42</v>
      </c>
      <c r="L6481" s="1" t="s">
        <v>34</v>
      </c>
      <c r="M6481" s="3" t="s">
        <v>27</v>
      </c>
      <c r="N6481" s="3" t="s">
        <v>70</v>
      </c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1"/>
      <c r="AA6481" s="1" t="s">
        <v>16</v>
      </c>
      <c r="AB6481" s="3" t="s">
        <v>12</v>
      </c>
      <c r="AC6481" s="23" t="s">
        <v>37803</v>
      </c>
      <c r="AD6481" s="23" t="s">
        <v>43182</v>
      </c>
      <c r="AE6481" t="s">
        <v>35399</v>
      </c>
    </row>
    <row r="6482" spans="1:31" ht="14.25" customHeight="1">
      <c r="A6482" s="1">
        <v>6481</v>
      </c>
      <c r="B6482" s="1" t="s">
        <v>10396</v>
      </c>
      <c r="C6482" s="1" t="s">
        <v>11868</v>
      </c>
      <c r="D6482" s="1" t="s">
        <v>361</v>
      </c>
      <c r="E6482" s="1" t="s">
        <v>40</v>
      </c>
      <c r="F6482" s="1" t="s">
        <v>34517</v>
      </c>
      <c r="G6482" s="14">
        <v>91999446406</v>
      </c>
      <c r="H6482" s="1" t="s">
        <v>8</v>
      </c>
      <c r="I6482" s="1" t="s">
        <v>9</v>
      </c>
      <c r="J6482" s="1" t="s">
        <v>47311</v>
      </c>
      <c r="K6482" s="3" t="s">
        <v>17</v>
      </c>
      <c r="L6482" s="1" t="s">
        <v>34</v>
      </c>
      <c r="M6482" s="4" t="s">
        <v>42</v>
      </c>
      <c r="N6482" s="3" t="s">
        <v>70</v>
      </c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1"/>
      <c r="AA6482" s="1" t="s">
        <v>16</v>
      </c>
      <c r="AB6482" s="3" t="s">
        <v>12</v>
      </c>
      <c r="AC6482" s="23" t="s">
        <v>37803</v>
      </c>
      <c r="AD6482" s="23" t="s">
        <v>44119</v>
      </c>
      <c r="AE6482" t="s">
        <v>35399</v>
      </c>
    </row>
    <row r="6483" spans="1:31" ht="14.25" customHeight="1">
      <c r="A6483" s="1">
        <v>6482</v>
      </c>
      <c r="B6483" s="9" t="s">
        <v>6</v>
      </c>
      <c r="C6483" s="1" t="s">
        <v>11921</v>
      </c>
      <c r="D6483" s="1" t="s">
        <v>636</v>
      </c>
      <c r="E6483" s="1" t="s">
        <v>824</v>
      </c>
      <c r="F6483" s="1" t="s">
        <v>32385</v>
      </c>
      <c r="G6483" s="14">
        <v>9160619066</v>
      </c>
      <c r="H6483" s="1" t="s">
        <v>132</v>
      </c>
      <c r="I6483" s="1" t="s">
        <v>9</v>
      </c>
      <c r="J6483" s="1" t="s">
        <v>47311</v>
      </c>
      <c r="K6483" s="3" t="s">
        <v>63</v>
      </c>
      <c r="L6483" s="1" t="s">
        <v>34</v>
      </c>
      <c r="M6483" s="3" t="s">
        <v>213</v>
      </c>
      <c r="N6483" s="3" t="s">
        <v>70</v>
      </c>
      <c r="O6483" s="3" t="s">
        <v>17</v>
      </c>
      <c r="P6483" s="3" t="s">
        <v>50</v>
      </c>
      <c r="Q6483" s="3" t="s">
        <v>42</v>
      </c>
      <c r="R6483" s="3" t="s">
        <v>47311</v>
      </c>
      <c r="S6483" s="3" t="s">
        <v>27</v>
      </c>
      <c r="T6483" s="3" t="s">
        <v>47311</v>
      </c>
      <c r="U6483" s="3" t="s">
        <v>117</v>
      </c>
      <c r="V6483" s="3" t="s">
        <v>47311</v>
      </c>
      <c r="W6483" s="3" t="s">
        <v>178</v>
      </c>
      <c r="X6483" s="3" t="s">
        <v>47311</v>
      </c>
      <c r="Y6483" s="3" t="s">
        <v>171</v>
      </c>
      <c r="Z6483" s="1" t="s">
        <v>47311</v>
      </c>
      <c r="AA6483" s="1" t="s">
        <v>16</v>
      </c>
      <c r="AB6483" s="3" t="s">
        <v>12</v>
      </c>
      <c r="AC6483" s="23" t="s">
        <v>37803</v>
      </c>
      <c r="AD6483" s="23" t="s">
        <v>38321</v>
      </c>
      <c r="AE6483" t="s">
        <v>35409</v>
      </c>
    </row>
    <row r="6484" spans="1:31" ht="14.25" customHeight="1">
      <c r="A6484" s="1">
        <v>6483</v>
      </c>
      <c r="B6484" s="9" t="s">
        <v>6</v>
      </c>
      <c r="C6484" s="1" t="s">
        <v>12968</v>
      </c>
      <c r="D6484" s="1" t="s">
        <v>2880</v>
      </c>
      <c r="E6484" s="1" t="s">
        <v>40</v>
      </c>
      <c r="F6484" s="1" t="s">
        <v>27298</v>
      </c>
      <c r="G6484" s="14">
        <v>919946696</v>
      </c>
      <c r="H6484" s="1" t="s">
        <v>15</v>
      </c>
      <c r="I6484" s="1" t="s">
        <v>9</v>
      </c>
      <c r="J6484" s="1" t="s">
        <v>47311</v>
      </c>
      <c r="K6484" s="3" t="s">
        <v>42</v>
      </c>
      <c r="L6484" s="1" t="s">
        <v>34</v>
      </c>
      <c r="M6484" s="3" t="s">
        <v>27</v>
      </c>
      <c r="N6484" s="3" t="s">
        <v>70</v>
      </c>
      <c r="O6484" s="3" t="s">
        <v>117</v>
      </c>
      <c r="P6484" s="3" t="s">
        <v>50</v>
      </c>
      <c r="Q6484" s="3" t="s">
        <v>178</v>
      </c>
      <c r="R6484" s="3" t="s">
        <v>47311</v>
      </c>
      <c r="S6484" s="3" t="s">
        <v>171</v>
      </c>
      <c r="T6484" s="3" t="s">
        <v>47311</v>
      </c>
      <c r="U6484" s="3"/>
      <c r="V6484" s="3"/>
      <c r="W6484" s="3"/>
      <c r="X6484" s="3"/>
      <c r="Y6484" s="3"/>
      <c r="Z6484" s="1"/>
      <c r="AA6484" s="1" t="s">
        <v>16</v>
      </c>
      <c r="AB6484" s="3" t="s">
        <v>12</v>
      </c>
      <c r="AC6484" s="23" t="s">
        <v>37803</v>
      </c>
      <c r="AD6484" s="23" t="s">
        <v>44120</v>
      </c>
      <c r="AE6484" t="s">
        <v>35412</v>
      </c>
    </row>
    <row r="6485" spans="1:31" ht="14.25" customHeight="1">
      <c r="A6485" s="1">
        <v>6484</v>
      </c>
      <c r="B6485" s="9" t="s">
        <v>6</v>
      </c>
      <c r="C6485" s="1" t="s">
        <v>13425</v>
      </c>
      <c r="D6485" s="1" t="s">
        <v>1775</v>
      </c>
      <c r="E6485" s="1" t="s">
        <v>255</v>
      </c>
      <c r="F6485" s="1" t="s">
        <v>27551</v>
      </c>
      <c r="G6485" s="14">
        <v>914469099664</v>
      </c>
      <c r="H6485" s="1" t="s">
        <v>37</v>
      </c>
      <c r="I6485" s="1" t="s">
        <v>9</v>
      </c>
      <c r="J6485" s="1" t="s">
        <v>47311</v>
      </c>
      <c r="K6485" s="3" t="s">
        <v>42</v>
      </c>
      <c r="L6485" s="1" t="s">
        <v>34</v>
      </c>
      <c r="M6485" s="3" t="s">
        <v>27</v>
      </c>
      <c r="N6485" s="3" t="s">
        <v>70</v>
      </c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1"/>
      <c r="AA6485" s="1" t="s">
        <v>16</v>
      </c>
      <c r="AB6485" s="3" t="s">
        <v>12</v>
      </c>
      <c r="AC6485" s="23" t="s">
        <v>37804</v>
      </c>
      <c r="AD6485" s="23" t="s">
        <v>44121</v>
      </c>
      <c r="AE6485" t="s">
        <v>1839</v>
      </c>
    </row>
    <row r="6486" spans="1:31" ht="14.25" customHeight="1">
      <c r="A6486" s="1">
        <v>6485</v>
      </c>
      <c r="B6486" s="9" t="s">
        <v>6</v>
      </c>
      <c r="C6486" s="1" t="s">
        <v>13559</v>
      </c>
      <c r="D6486" s="1" t="s">
        <v>526</v>
      </c>
      <c r="E6486" s="1" t="s">
        <v>3691</v>
      </c>
      <c r="F6486" s="1" t="s">
        <v>32618</v>
      </c>
      <c r="G6486" s="14">
        <v>91999194</v>
      </c>
      <c r="H6486" s="1" t="s">
        <v>8</v>
      </c>
      <c r="I6486" s="1" t="s">
        <v>62</v>
      </c>
      <c r="J6486" s="1" t="s">
        <v>47311</v>
      </c>
      <c r="K6486" s="3" t="s">
        <v>42</v>
      </c>
      <c r="L6486" s="1" t="s">
        <v>34</v>
      </c>
      <c r="M6486" s="3" t="s">
        <v>27</v>
      </c>
      <c r="N6486" s="3" t="s">
        <v>70</v>
      </c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1"/>
      <c r="AA6486" s="1" t="s">
        <v>16</v>
      </c>
      <c r="AB6486" s="3" t="s">
        <v>12</v>
      </c>
      <c r="AC6486" s="23" t="s">
        <v>37805</v>
      </c>
      <c r="AD6486" s="23" t="s">
        <v>44122</v>
      </c>
      <c r="AE6486" t="s">
        <v>35413</v>
      </c>
    </row>
    <row r="6487" spans="1:31" ht="14.25" customHeight="1">
      <c r="A6487" s="1">
        <v>6486</v>
      </c>
      <c r="B6487" s="9" t="s">
        <v>6</v>
      </c>
      <c r="C6487" s="1" t="s">
        <v>13919</v>
      </c>
      <c r="D6487" s="1" t="s">
        <v>13920</v>
      </c>
      <c r="E6487" s="1" t="s">
        <v>13921</v>
      </c>
      <c r="F6487" s="1" t="s">
        <v>32664</v>
      </c>
      <c r="G6487" s="14">
        <v>91940044</v>
      </c>
      <c r="H6487" s="1" t="s">
        <v>15</v>
      </c>
      <c r="I6487" s="1" t="s">
        <v>37779</v>
      </c>
      <c r="J6487" s="1" t="s">
        <v>47311</v>
      </c>
      <c r="K6487" s="3" t="s">
        <v>42</v>
      </c>
      <c r="L6487" s="1" t="s">
        <v>34</v>
      </c>
      <c r="M6487" s="3" t="s">
        <v>27</v>
      </c>
      <c r="N6487" s="3" t="s">
        <v>70</v>
      </c>
      <c r="O6487" s="3" t="s">
        <v>117</v>
      </c>
      <c r="P6487" s="3" t="s">
        <v>50</v>
      </c>
      <c r="Q6487" s="3"/>
      <c r="R6487" s="3"/>
      <c r="S6487" s="3"/>
      <c r="T6487" s="3"/>
      <c r="U6487" s="3"/>
      <c r="V6487" s="3"/>
      <c r="W6487" s="3"/>
      <c r="X6487" s="3"/>
      <c r="Y6487" s="3"/>
      <c r="Z6487" s="1"/>
      <c r="AA6487" s="1" t="s">
        <v>16</v>
      </c>
      <c r="AB6487" s="3" t="s">
        <v>12</v>
      </c>
      <c r="AC6487" s="23" t="s">
        <v>37791</v>
      </c>
      <c r="AD6487" s="23" t="s">
        <v>44123</v>
      </c>
      <c r="AE6487" t="s">
        <v>35414</v>
      </c>
    </row>
    <row r="6488" spans="1:31" ht="14.25" customHeight="1">
      <c r="A6488" s="1">
        <v>6487</v>
      </c>
      <c r="B6488" s="9" t="s">
        <v>6</v>
      </c>
      <c r="C6488" s="1" t="s">
        <v>4028</v>
      </c>
      <c r="D6488" s="1" t="s">
        <v>2250</v>
      </c>
      <c r="E6488" s="1" t="s">
        <v>40</v>
      </c>
      <c r="F6488" s="1" t="s">
        <v>22785</v>
      </c>
      <c r="G6488" s="14">
        <v>91994999440</v>
      </c>
      <c r="H6488" s="1" t="s">
        <v>15</v>
      </c>
      <c r="I6488" s="1" t="s">
        <v>9</v>
      </c>
      <c r="J6488" s="1" t="s">
        <v>47298</v>
      </c>
      <c r="K6488" s="3" t="s">
        <v>42</v>
      </c>
      <c r="L6488" s="1" t="s">
        <v>34</v>
      </c>
      <c r="M6488" s="3" t="s">
        <v>27</v>
      </c>
      <c r="N6488" s="3" t="s">
        <v>70</v>
      </c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1"/>
      <c r="AA6488" s="1" t="s">
        <v>16</v>
      </c>
      <c r="AB6488" s="3" t="s">
        <v>12</v>
      </c>
      <c r="AC6488" s="23" t="s">
        <v>37801</v>
      </c>
      <c r="AD6488" s="23" t="s">
        <v>44124</v>
      </c>
      <c r="AE6488" t="s">
        <v>35415</v>
      </c>
    </row>
    <row r="6489" spans="1:31" ht="14.25" customHeight="1">
      <c r="A6489" s="1">
        <v>6488</v>
      </c>
      <c r="B6489" s="9" t="s">
        <v>6</v>
      </c>
      <c r="C6489" s="1" t="s">
        <v>2869</v>
      </c>
      <c r="D6489" s="1" t="s">
        <v>2870</v>
      </c>
      <c r="E6489" s="1" t="s">
        <v>2871</v>
      </c>
      <c r="F6489" s="1" t="s">
        <v>22213</v>
      </c>
      <c r="G6489" s="14">
        <v>9144666649</v>
      </c>
      <c r="H6489" s="1" t="s">
        <v>15</v>
      </c>
      <c r="I6489" s="1" t="s">
        <v>107</v>
      </c>
      <c r="J6489" s="1" t="s">
        <v>47294</v>
      </c>
      <c r="K6489" s="3" t="s">
        <v>27</v>
      </c>
      <c r="L6489" s="1" t="s">
        <v>34</v>
      </c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1"/>
      <c r="AA6489" s="1" t="s">
        <v>16</v>
      </c>
      <c r="AB6489" s="3" t="s">
        <v>12</v>
      </c>
      <c r="AC6489" s="23" t="s">
        <v>37801</v>
      </c>
      <c r="AD6489" s="23" t="s">
        <v>42449</v>
      </c>
      <c r="AE6489" t="s">
        <v>35416</v>
      </c>
    </row>
    <row r="6490" spans="1:31" ht="14.25" customHeight="1">
      <c r="A6490" s="1">
        <v>6489</v>
      </c>
      <c r="B6490" s="9" t="s">
        <v>6</v>
      </c>
      <c r="C6490" s="1" t="s">
        <v>6514</v>
      </c>
      <c r="D6490" s="1" t="s">
        <v>39</v>
      </c>
      <c r="E6490" s="1" t="s">
        <v>824</v>
      </c>
      <c r="F6490" s="1" t="s">
        <v>31784</v>
      </c>
      <c r="G6490" s="14">
        <v>9144666966</v>
      </c>
      <c r="H6490" s="1" t="s">
        <v>15</v>
      </c>
      <c r="I6490" s="1" t="s">
        <v>41</v>
      </c>
      <c r="J6490" s="1" t="s">
        <v>47294</v>
      </c>
      <c r="K6490" s="3" t="s">
        <v>213</v>
      </c>
      <c r="L6490" s="1" t="s">
        <v>34</v>
      </c>
      <c r="M6490" s="4" t="s">
        <v>17</v>
      </c>
      <c r="N6490" s="3" t="s">
        <v>70</v>
      </c>
      <c r="O6490" s="4" t="s">
        <v>47347</v>
      </c>
      <c r="P6490" s="3" t="s">
        <v>47325</v>
      </c>
      <c r="Q6490" s="3"/>
      <c r="R6490" s="3"/>
      <c r="S6490" s="3"/>
      <c r="T6490" s="3"/>
      <c r="U6490" s="3"/>
      <c r="V6490" s="3"/>
      <c r="W6490" s="3"/>
      <c r="X6490" s="3"/>
      <c r="Y6490" s="3"/>
      <c r="Z6490" s="1"/>
      <c r="AA6490" s="1" t="s">
        <v>16</v>
      </c>
      <c r="AB6490" s="3" t="s">
        <v>12</v>
      </c>
      <c r="AC6490" s="23" t="s">
        <v>37802</v>
      </c>
      <c r="AD6490" s="23" t="s">
        <v>44125</v>
      </c>
      <c r="AE6490" t="s">
        <v>35399</v>
      </c>
    </row>
    <row r="6491" spans="1:31" ht="14.25" customHeight="1">
      <c r="A6491" s="1">
        <v>6490</v>
      </c>
      <c r="B6491" s="9" t="s">
        <v>6</v>
      </c>
      <c r="C6491" s="1" t="s">
        <v>12919</v>
      </c>
      <c r="D6491" s="1" t="s">
        <v>773</v>
      </c>
      <c r="E6491" s="1" t="s">
        <v>6300</v>
      </c>
      <c r="F6491" s="1" t="s">
        <v>27270</v>
      </c>
      <c r="G6491" s="14">
        <v>919444496000</v>
      </c>
      <c r="H6491" s="1" t="s">
        <v>132</v>
      </c>
      <c r="I6491" s="1" t="s">
        <v>41</v>
      </c>
      <c r="J6491" s="1" t="s">
        <v>47294</v>
      </c>
      <c r="K6491" s="3" t="s">
        <v>17</v>
      </c>
      <c r="L6491" s="1" t="s">
        <v>34</v>
      </c>
      <c r="M6491" s="4" t="s">
        <v>42</v>
      </c>
      <c r="N6491" s="3" t="s">
        <v>70</v>
      </c>
      <c r="O6491" s="3" t="s">
        <v>27</v>
      </c>
      <c r="P6491" s="3" t="s">
        <v>47325</v>
      </c>
      <c r="Q6491" s="3" t="s">
        <v>178</v>
      </c>
      <c r="R6491" s="3" t="s">
        <v>10</v>
      </c>
      <c r="S6491" s="3"/>
      <c r="T6491" s="3"/>
      <c r="U6491" s="3"/>
      <c r="V6491" s="3"/>
      <c r="W6491" s="3"/>
      <c r="X6491" s="3"/>
      <c r="Y6491" s="3"/>
      <c r="Z6491" s="1"/>
      <c r="AA6491" s="1" t="s">
        <v>16</v>
      </c>
      <c r="AB6491" s="3" t="s">
        <v>12</v>
      </c>
      <c r="AC6491" s="23" t="s">
        <v>37803</v>
      </c>
      <c r="AD6491" s="23" t="s">
        <v>44105</v>
      </c>
      <c r="AE6491" t="s">
        <v>35399</v>
      </c>
    </row>
    <row r="6492" spans="1:31" ht="14.25" customHeight="1">
      <c r="A6492" s="1">
        <v>6491</v>
      </c>
      <c r="B6492" s="9" t="s">
        <v>6</v>
      </c>
      <c r="C6492" s="1" t="s">
        <v>13799</v>
      </c>
      <c r="D6492" s="1" t="s">
        <v>13800</v>
      </c>
      <c r="E6492" s="1" t="s">
        <v>410</v>
      </c>
      <c r="F6492" s="1" t="s">
        <v>27707</v>
      </c>
      <c r="G6492" s="14">
        <v>919099466</v>
      </c>
      <c r="H6492" s="1" t="s">
        <v>8</v>
      </c>
      <c r="I6492" s="1" t="s">
        <v>62</v>
      </c>
      <c r="J6492" s="1" t="s">
        <v>47295</v>
      </c>
      <c r="K6492" s="3" t="s">
        <v>42</v>
      </c>
      <c r="L6492" s="1" t="s">
        <v>34</v>
      </c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1"/>
      <c r="AA6492" s="1" t="s">
        <v>16</v>
      </c>
      <c r="AB6492" s="3" t="s">
        <v>12</v>
      </c>
      <c r="AC6492" s="23" t="s">
        <v>37808</v>
      </c>
      <c r="AD6492" s="23" t="s">
        <v>44126</v>
      </c>
      <c r="AE6492" t="s">
        <v>35399</v>
      </c>
    </row>
    <row r="6493" spans="1:31" ht="14.25" customHeight="1">
      <c r="A6493" s="1">
        <v>6492</v>
      </c>
      <c r="B6493" s="9" t="s">
        <v>6</v>
      </c>
      <c r="C6493" s="1" t="s">
        <v>2486</v>
      </c>
      <c r="D6493" s="1" t="s">
        <v>375</v>
      </c>
      <c r="E6493" s="1" t="s">
        <v>724</v>
      </c>
      <c r="F6493" s="1" t="s">
        <v>22025</v>
      </c>
      <c r="G6493" s="14">
        <v>9166999411</v>
      </c>
      <c r="H6493" s="1" t="s">
        <v>37</v>
      </c>
      <c r="I6493" s="1" t="s">
        <v>41</v>
      </c>
      <c r="J6493" s="1" t="s">
        <v>47293</v>
      </c>
      <c r="K6493" s="3" t="s">
        <v>17</v>
      </c>
      <c r="L6493" s="1" t="s">
        <v>34</v>
      </c>
      <c r="M6493" s="4" t="s">
        <v>42</v>
      </c>
      <c r="N6493" s="3" t="s">
        <v>70</v>
      </c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1"/>
      <c r="AA6493" s="1" t="s">
        <v>16</v>
      </c>
      <c r="AB6493" s="3" t="s">
        <v>12</v>
      </c>
      <c r="AC6493" s="23" t="s">
        <v>37801</v>
      </c>
      <c r="AD6493" s="23" t="s">
        <v>44127</v>
      </c>
      <c r="AE6493" t="s">
        <v>35409</v>
      </c>
    </row>
    <row r="6494" spans="1:31" ht="14.25" customHeight="1">
      <c r="A6494" s="1">
        <v>6493</v>
      </c>
      <c r="B6494" s="9" t="s">
        <v>6</v>
      </c>
      <c r="C6494" s="1" t="s">
        <v>6135</v>
      </c>
      <c r="D6494" s="1" t="s">
        <v>6136</v>
      </c>
      <c r="E6494" s="1" t="s">
        <v>3214</v>
      </c>
      <c r="F6494" s="1" t="s">
        <v>23819</v>
      </c>
      <c r="G6494" s="14">
        <v>919994449060</v>
      </c>
      <c r="H6494" s="1" t="s">
        <v>15</v>
      </c>
      <c r="I6494" s="1" t="s">
        <v>9</v>
      </c>
      <c r="J6494" s="1" t="s">
        <v>47293</v>
      </c>
      <c r="K6494" s="3" t="s">
        <v>17</v>
      </c>
      <c r="L6494" s="1" t="s">
        <v>34</v>
      </c>
      <c r="M6494" s="4" t="s">
        <v>42</v>
      </c>
      <c r="N6494" s="3" t="s">
        <v>70</v>
      </c>
      <c r="O6494" s="3" t="s">
        <v>27</v>
      </c>
      <c r="P6494" s="3" t="s">
        <v>47325</v>
      </c>
      <c r="Q6494" s="3"/>
      <c r="R6494" s="3"/>
      <c r="S6494" s="3"/>
      <c r="T6494" s="3"/>
      <c r="U6494" s="3"/>
      <c r="V6494" s="3"/>
      <c r="W6494" s="3"/>
      <c r="X6494" s="3"/>
      <c r="Y6494" s="3"/>
      <c r="Z6494" s="1"/>
      <c r="AA6494" s="1" t="s">
        <v>16</v>
      </c>
      <c r="AB6494" s="3" t="s">
        <v>12</v>
      </c>
      <c r="AC6494" s="23" t="s">
        <v>37802</v>
      </c>
      <c r="AD6494" s="23" t="s">
        <v>44128</v>
      </c>
      <c r="AE6494" t="s">
        <v>35399</v>
      </c>
    </row>
    <row r="6495" spans="1:31" ht="14.25" customHeight="1">
      <c r="A6495" s="1">
        <v>6494</v>
      </c>
      <c r="B6495" s="9" t="s">
        <v>6</v>
      </c>
      <c r="C6495" s="1" t="s">
        <v>1467</v>
      </c>
      <c r="D6495" s="1" t="s">
        <v>1468</v>
      </c>
      <c r="E6495" s="1" t="s">
        <v>1469</v>
      </c>
      <c r="F6495" s="1" t="s">
        <v>1470</v>
      </c>
      <c r="G6495" s="14">
        <v>919099969999</v>
      </c>
      <c r="H6495" s="1" t="s">
        <v>15</v>
      </c>
      <c r="I6495" s="1" t="s">
        <v>9</v>
      </c>
      <c r="J6495" s="1" t="s">
        <v>47294</v>
      </c>
      <c r="K6495" s="3" t="s">
        <v>17</v>
      </c>
      <c r="L6495" s="1" t="s">
        <v>34</v>
      </c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1"/>
      <c r="AA6495" s="1" t="s">
        <v>11</v>
      </c>
      <c r="AB6495" s="3" t="s">
        <v>13</v>
      </c>
      <c r="AC6495" s="23" t="s">
        <v>37801</v>
      </c>
      <c r="AD6495" s="23" t="s">
        <v>44129</v>
      </c>
      <c r="AE6495" t="s">
        <v>35410</v>
      </c>
    </row>
    <row r="6496" spans="1:31" ht="14.25" customHeight="1">
      <c r="A6496" s="1">
        <v>6495</v>
      </c>
      <c r="B6496" s="9" t="s">
        <v>6</v>
      </c>
      <c r="C6496" s="1" t="s">
        <v>6827</v>
      </c>
      <c r="D6496" s="1" t="s">
        <v>6828</v>
      </c>
      <c r="E6496" s="1" t="s">
        <v>6829</v>
      </c>
      <c r="F6496" s="1" t="s">
        <v>24175</v>
      </c>
      <c r="G6496" s="14">
        <v>9190696664</v>
      </c>
      <c r="H6496" s="1" t="s">
        <v>37</v>
      </c>
      <c r="I6496" s="1" t="s">
        <v>41</v>
      </c>
      <c r="J6496" s="1" t="s">
        <v>47294</v>
      </c>
      <c r="K6496" s="3" t="s">
        <v>42</v>
      </c>
      <c r="L6496" s="1" t="s">
        <v>34</v>
      </c>
      <c r="M6496" s="3" t="s">
        <v>27</v>
      </c>
      <c r="N6496" s="3" t="s">
        <v>70</v>
      </c>
      <c r="O6496" s="3" t="s">
        <v>117</v>
      </c>
      <c r="P6496" s="3" t="s">
        <v>47325</v>
      </c>
      <c r="Q6496" s="3" t="s">
        <v>178</v>
      </c>
      <c r="R6496" s="3" t="s">
        <v>47294</v>
      </c>
      <c r="S6496" s="3" t="s">
        <v>171</v>
      </c>
      <c r="T6496" s="3" t="s">
        <v>47294</v>
      </c>
      <c r="U6496" s="3"/>
      <c r="V6496" s="3"/>
      <c r="W6496" s="3"/>
      <c r="X6496" s="3"/>
      <c r="Y6496" s="3"/>
      <c r="Z6496" s="1"/>
      <c r="AA6496" s="1" t="s">
        <v>16</v>
      </c>
      <c r="AB6496" s="3" t="s">
        <v>12</v>
      </c>
      <c r="AC6496" s="23" t="s">
        <v>37802</v>
      </c>
      <c r="AD6496" s="23" t="s">
        <v>44130</v>
      </c>
      <c r="AE6496" t="s">
        <v>35409</v>
      </c>
    </row>
    <row r="6497" spans="1:31" ht="14.25" customHeight="1">
      <c r="A6497" s="1">
        <v>6496</v>
      </c>
      <c r="B6497" s="9" t="s">
        <v>6</v>
      </c>
      <c r="C6497" s="1" t="s">
        <v>7607</v>
      </c>
      <c r="D6497" s="1" t="s">
        <v>7608</v>
      </c>
      <c r="E6497" s="1" t="s">
        <v>90</v>
      </c>
      <c r="F6497" s="1" t="s">
        <v>24560</v>
      </c>
      <c r="G6497" s="14">
        <v>9190991496</v>
      </c>
      <c r="H6497" s="1" t="s">
        <v>15</v>
      </c>
      <c r="I6497" s="1" t="s">
        <v>9</v>
      </c>
      <c r="J6497" s="1" t="s">
        <v>47294</v>
      </c>
      <c r="K6497" s="3" t="s">
        <v>17</v>
      </c>
      <c r="L6497" s="1" t="s">
        <v>34</v>
      </c>
      <c r="M6497" s="4" t="s">
        <v>42</v>
      </c>
      <c r="N6497" s="3" t="s">
        <v>70</v>
      </c>
      <c r="O6497" s="3" t="s">
        <v>27</v>
      </c>
      <c r="P6497" s="3" t="s">
        <v>47325</v>
      </c>
      <c r="Q6497" s="3"/>
      <c r="R6497" s="3"/>
      <c r="S6497" s="3"/>
      <c r="T6497" s="3"/>
      <c r="U6497" s="3"/>
      <c r="V6497" s="3"/>
      <c r="W6497" s="3"/>
      <c r="X6497" s="3"/>
      <c r="Y6497" s="3"/>
      <c r="Z6497" s="1"/>
      <c r="AA6497" s="1" t="s">
        <v>16</v>
      </c>
      <c r="AB6497" s="3" t="s">
        <v>12</v>
      </c>
      <c r="AC6497" s="23" t="s">
        <v>37802</v>
      </c>
      <c r="AD6497" s="23" t="s">
        <v>44131</v>
      </c>
      <c r="AE6497" t="s">
        <v>35399</v>
      </c>
    </row>
    <row r="6498" spans="1:31" ht="14.25" customHeight="1">
      <c r="A6498" s="1">
        <v>6497</v>
      </c>
      <c r="B6498" s="9" t="s">
        <v>6</v>
      </c>
      <c r="C6498" s="1" t="s">
        <v>7984</v>
      </c>
      <c r="D6498" s="1" t="s">
        <v>4959</v>
      </c>
      <c r="E6498" s="1" t="s">
        <v>5517</v>
      </c>
      <c r="F6498" s="1" t="s">
        <v>24727</v>
      </c>
      <c r="G6498" s="14">
        <v>91944644940</v>
      </c>
      <c r="H6498" s="1" t="s">
        <v>15</v>
      </c>
      <c r="I6498" s="1" t="s">
        <v>41</v>
      </c>
      <c r="J6498" s="1" t="s">
        <v>47294</v>
      </c>
      <c r="K6498" s="3" t="s">
        <v>171</v>
      </c>
      <c r="L6498" s="1" t="s">
        <v>34</v>
      </c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1"/>
      <c r="AA6498" s="1" t="s">
        <v>16</v>
      </c>
      <c r="AB6498" s="3" t="s">
        <v>12</v>
      </c>
      <c r="AC6498" s="23" t="s">
        <v>37802</v>
      </c>
      <c r="AD6498" s="23" t="s">
        <v>44132</v>
      </c>
      <c r="AE6498" t="s">
        <v>35399</v>
      </c>
    </row>
    <row r="6499" spans="1:31" ht="14.25" customHeight="1">
      <c r="A6499" s="1">
        <v>6498</v>
      </c>
      <c r="B6499" s="9" t="s">
        <v>6</v>
      </c>
      <c r="C6499" s="1" t="s">
        <v>9271</v>
      </c>
      <c r="D6499" s="1" t="s">
        <v>4539</v>
      </c>
      <c r="E6499" s="1" t="s">
        <v>9272</v>
      </c>
      <c r="F6499" s="1" t="s">
        <v>34253</v>
      </c>
      <c r="G6499" s="14">
        <v>9199066</v>
      </c>
      <c r="H6499" s="1" t="s">
        <v>20</v>
      </c>
      <c r="I6499" s="1" t="s">
        <v>41</v>
      </c>
      <c r="J6499" s="1" t="s">
        <v>47294</v>
      </c>
      <c r="K6499" s="3" t="s">
        <v>17</v>
      </c>
      <c r="L6499" s="1" t="s">
        <v>34</v>
      </c>
      <c r="M6499" s="4" t="s">
        <v>42</v>
      </c>
      <c r="N6499" s="3" t="s">
        <v>70</v>
      </c>
      <c r="O6499" s="3" t="s">
        <v>27</v>
      </c>
      <c r="P6499" s="3" t="s">
        <v>47325</v>
      </c>
      <c r="Q6499" s="3" t="s">
        <v>178</v>
      </c>
      <c r="R6499" s="3" t="s">
        <v>47294</v>
      </c>
      <c r="S6499" s="3" t="s">
        <v>171</v>
      </c>
      <c r="T6499" s="3" t="s">
        <v>47294</v>
      </c>
      <c r="U6499" s="3"/>
      <c r="V6499" s="3"/>
      <c r="W6499" s="3"/>
      <c r="X6499" s="3"/>
      <c r="Y6499" s="3"/>
      <c r="Z6499" s="1"/>
      <c r="AA6499" s="1" t="s">
        <v>16</v>
      </c>
      <c r="AB6499" s="3" t="s">
        <v>12</v>
      </c>
      <c r="AC6499" s="23" t="s">
        <v>37802</v>
      </c>
      <c r="AD6499" s="23" t="s">
        <v>44133</v>
      </c>
      <c r="AE6499" t="s">
        <v>35409</v>
      </c>
    </row>
    <row r="6500" spans="1:31" ht="14.25" customHeight="1">
      <c r="A6500" s="1">
        <v>6499</v>
      </c>
      <c r="B6500" s="9" t="s">
        <v>6</v>
      </c>
      <c r="C6500" s="1" t="s">
        <v>9888</v>
      </c>
      <c r="D6500" s="1" t="s">
        <v>2428</v>
      </c>
      <c r="E6500" s="1" t="s">
        <v>9889</v>
      </c>
      <c r="F6500" s="1" t="s">
        <v>25659</v>
      </c>
      <c r="G6500" s="14">
        <v>91446061194</v>
      </c>
      <c r="H6500" s="1" t="s">
        <v>8</v>
      </c>
      <c r="I6500" s="1" t="s">
        <v>41</v>
      </c>
      <c r="J6500" s="1" t="s">
        <v>47294</v>
      </c>
      <c r="K6500" s="3" t="s">
        <v>17</v>
      </c>
      <c r="L6500" s="1" t="s">
        <v>34</v>
      </c>
      <c r="M6500" s="4" t="s">
        <v>42</v>
      </c>
      <c r="N6500" s="3" t="s">
        <v>70</v>
      </c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1"/>
      <c r="AA6500" s="1" t="s">
        <v>16</v>
      </c>
      <c r="AB6500" s="3" t="s">
        <v>12</v>
      </c>
      <c r="AC6500" s="23" t="s">
        <v>37802</v>
      </c>
      <c r="AD6500" s="23" t="s">
        <v>41034</v>
      </c>
      <c r="AE6500" t="s">
        <v>35394</v>
      </c>
    </row>
    <row r="6501" spans="1:31" ht="14.25" customHeight="1">
      <c r="A6501" s="1">
        <v>6500</v>
      </c>
      <c r="B6501" s="9" t="s">
        <v>6</v>
      </c>
      <c r="C6501" s="1" t="s">
        <v>10105</v>
      </c>
      <c r="D6501" s="1" t="s">
        <v>2904</v>
      </c>
      <c r="E6501" s="1" t="s">
        <v>7736</v>
      </c>
      <c r="F6501" s="1" t="s">
        <v>25771</v>
      </c>
      <c r="G6501" s="14">
        <v>91440010414</v>
      </c>
      <c r="H6501" s="1" t="s">
        <v>15</v>
      </c>
      <c r="I6501" s="1" t="s">
        <v>9</v>
      </c>
      <c r="J6501" s="1" t="s">
        <v>47294</v>
      </c>
      <c r="K6501" s="3" t="s">
        <v>42</v>
      </c>
      <c r="L6501" s="1" t="s">
        <v>34</v>
      </c>
      <c r="M6501" s="3" t="s">
        <v>27</v>
      </c>
      <c r="N6501" s="3" t="s">
        <v>70</v>
      </c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1"/>
      <c r="AA6501" s="1" t="s">
        <v>16</v>
      </c>
      <c r="AB6501" s="3" t="s">
        <v>12</v>
      </c>
      <c r="AC6501" s="23" t="s">
        <v>37802</v>
      </c>
      <c r="AD6501" s="23" t="s">
        <v>44134</v>
      </c>
      <c r="AE6501" t="s">
        <v>35394</v>
      </c>
    </row>
    <row r="6502" spans="1:31" ht="14.25" customHeight="1">
      <c r="A6502" s="1">
        <v>6501</v>
      </c>
      <c r="B6502" s="9" t="s">
        <v>6</v>
      </c>
      <c r="C6502" s="1" t="s">
        <v>10190</v>
      </c>
      <c r="D6502" s="1" t="s">
        <v>1799</v>
      </c>
      <c r="E6502" s="1" t="s">
        <v>217</v>
      </c>
      <c r="F6502" s="1" t="s">
        <v>10191</v>
      </c>
      <c r="G6502" s="14">
        <v>9149914</v>
      </c>
      <c r="H6502" s="1" t="s">
        <v>15</v>
      </c>
      <c r="I6502" s="1" t="s">
        <v>9</v>
      </c>
      <c r="J6502" s="1" t="s">
        <v>47294</v>
      </c>
      <c r="K6502" s="3" t="s">
        <v>17</v>
      </c>
      <c r="L6502" s="1" t="s">
        <v>34</v>
      </c>
      <c r="M6502" s="4" t="s">
        <v>42</v>
      </c>
      <c r="N6502" s="3" t="s">
        <v>70</v>
      </c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1"/>
      <c r="AA6502" s="1" t="s">
        <v>16</v>
      </c>
      <c r="AB6502" s="3" t="s">
        <v>12</v>
      </c>
      <c r="AC6502" s="23" t="s">
        <v>37802</v>
      </c>
      <c r="AD6502" s="23" t="s">
        <v>44135</v>
      </c>
      <c r="AE6502" t="s">
        <v>35394</v>
      </c>
    </row>
    <row r="6503" spans="1:31" ht="14.25" customHeight="1">
      <c r="A6503" s="1">
        <v>6502</v>
      </c>
      <c r="B6503" s="1" t="s">
        <v>10396</v>
      </c>
      <c r="C6503" s="22" t="s">
        <v>37778</v>
      </c>
      <c r="D6503" s="1" t="s">
        <v>2921</v>
      </c>
      <c r="E6503" s="1" t="s">
        <v>40</v>
      </c>
      <c r="F6503" s="1" t="s">
        <v>25912</v>
      </c>
      <c r="G6503" s="14">
        <v>91446664494</v>
      </c>
      <c r="H6503" s="1" t="s">
        <v>8</v>
      </c>
      <c r="I6503" s="1" t="s">
        <v>41</v>
      </c>
      <c r="J6503" s="1" t="s">
        <v>47294</v>
      </c>
      <c r="K6503" s="3" t="s">
        <v>17</v>
      </c>
      <c r="L6503" s="1" t="s">
        <v>34</v>
      </c>
      <c r="M6503" s="4" t="s">
        <v>42</v>
      </c>
      <c r="N6503" s="3" t="s">
        <v>70</v>
      </c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1"/>
      <c r="AA6503" s="1" t="s">
        <v>16</v>
      </c>
      <c r="AB6503" s="3" t="s">
        <v>12</v>
      </c>
      <c r="AC6503" s="23" t="s">
        <v>37802</v>
      </c>
      <c r="AD6503" s="23" t="s">
        <v>42998</v>
      </c>
      <c r="AE6503" t="s">
        <v>35399</v>
      </c>
    </row>
    <row r="6504" spans="1:31" ht="14.25" customHeight="1">
      <c r="A6504" s="1">
        <v>6503</v>
      </c>
      <c r="B6504" s="9" t="s">
        <v>6</v>
      </c>
      <c r="C6504" s="1" t="s">
        <v>11137</v>
      </c>
      <c r="D6504" s="1" t="s">
        <v>1576</v>
      </c>
      <c r="E6504" s="1" t="s">
        <v>553</v>
      </c>
      <c r="F6504" s="1" t="s">
        <v>32307</v>
      </c>
      <c r="G6504" s="14">
        <v>91949909069</v>
      </c>
      <c r="H6504" s="1" t="s">
        <v>15</v>
      </c>
      <c r="I6504" s="1" t="s">
        <v>41</v>
      </c>
      <c r="J6504" s="1" t="s">
        <v>47294</v>
      </c>
      <c r="K6504" s="3" t="s">
        <v>42</v>
      </c>
      <c r="L6504" s="1" t="s">
        <v>34</v>
      </c>
      <c r="M6504" s="3" t="s">
        <v>178</v>
      </c>
      <c r="N6504" s="3" t="s">
        <v>70</v>
      </c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1"/>
      <c r="AA6504" s="1" t="s">
        <v>16</v>
      </c>
      <c r="AB6504" s="3" t="s">
        <v>12</v>
      </c>
      <c r="AC6504" s="23" t="s">
        <v>37803</v>
      </c>
      <c r="AD6504" s="23" t="s">
        <v>38748</v>
      </c>
      <c r="AE6504" t="s">
        <v>35409</v>
      </c>
    </row>
    <row r="6505" spans="1:31" ht="14.25" customHeight="1">
      <c r="A6505" s="1">
        <v>6504</v>
      </c>
      <c r="B6505" s="9" t="s">
        <v>6</v>
      </c>
      <c r="C6505" s="1" t="s">
        <v>13987</v>
      </c>
      <c r="D6505" s="1" t="s">
        <v>1576</v>
      </c>
      <c r="E6505" s="1" t="s">
        <v>1311</v>
      </c>
      <c r="F6505" s="1" t="s">
        <v>34736</v>
      </c>
      <c r="G6505" s="14">
        <v>919494400</v>
      </c>
      <c r="H6505" s="1" t="s">
        <v>37</v>
      </c>
      <c r="I6505" s="1" t="s">
        <v>62</v>
      </c>
      <c r="J6505" s="1" t="s">
        <v>47294</v>
      </c>
      <c r="K6505" s="3" t="s">
        <v>42</v>
      </c>
      <c r="L6505" s="1" t="s">
        <v>34</v>
      </c>
      <c r="M6505" s="3" t="s">
        <v>27</v>
      </c>
      <c r="N6505" s="3" t="s">
        <v>70</v>
      </c>
      <c r="O6505" s="3" t="s">
        <v>47349</v>
      </c>
      <c r="P6505" s="3" t="s">
        <v>47325</v>
      </c>
      <c r="Q6505" s="3" t="s">
        <v>171</v>
      </c>
      <c r="R6505" s="3" t="s">
        <v>47294</v>
      </c>
      <c r="S6505" s="3"/>
      <c r="T6505" s="3"/>
      <c r="U6505" s="3"/>
      <c r="V6505" s="3"/>
      <c r="W6505" s="3"/>
      <c r="X6505" s="3"/>
      <c r="Y6505" s="3"/>
      <c r="Z6505" s="1"/>
      <c r="AA6505" s="1" t="s">
        <v>16</v>
      </c>
      <c r="AB6505" s="3" t="s">
        <v>12</v>
      </c>
      <c r="AC6505" s="23" t="s">
        <v>37796</v>
      </c>
      <c r="AD6505" s="23" t="s">
        <v>44136</v>
      </c>
      <c r="AE6505" t="s">
        <v>35409</v>
      </c>
    </row>
    <row r="6506" spans="1:31" ht="14.25" customHeight="1">
      <c r="A6506" s="1">
        <v>6505</v>
      </c>
      <c r="B6506" s="9" t="s">
        <v>6</v>
      </c>
      <c r="C6506" s="1" t="s">
        <v>85</v>
      </c>
      <c r="D6506" s="1" t="s">
        <v>86</v>
      </c>
      <c r="E6506" s="1" t="s">
        <v>87</v>
      </c>
      <c r="F6506" s="1" t="s">
        <v>21000</v>
      </c>
      <c r="G6506" s="14">
        <v>919994949916</v>
      </c>
      <c r="H6506" s="1" t="s">
        <v>8</v>
      </c>
      <c r="I6506" s="1" t="s">
        <v>41</v>
      </c>
      <c r="J6506" s="1" t="s">
        <v>47313</v>
      </c>
      <c r="K6506" s="3" t="s">
        <v>42</v>
      </c>
      <c r="L6506" s="1" t="s">
        <v>34</v>
      </c>
      <c r="M6506" s="3" t="s">
        <v>27</v>
      </c>
      <c r="N6506" s="3" t="s">
        <v>70</v>
      </c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1"/>
      <c r="AA6506" s="1" t="s">
        <v>16</v>
      </c>
      <c r="AB6506" s="3" t="s">
        <v>12</v>
      </c>
      <c r="AC6506" s="23" t="s">
        <v>37801</v>
      </c>
      <c r="AD6506" s="23" t="s">
        <v>44137</v>
      </c>
      <c r="AE6506" t="s">
        <v>35409</v>
      </c>
    </row>
    <row r="6507" spans="1:31" ht="14.25" customHeight="1">
      <c r="A6507" s="1">
        <v>6506</v>
      </c>
      <c r="B6507" s="1" t="s">
        <v>54</v>
      </c>
      <c r="C6507" s="1" t="s">
        <v>137</v>
      </c>
      <c r="D6507" s="1" t="s">
        <v>138</v>
      </c>
      <c r="E6507" s="1" t="s">
        <v>139</v>
      </c>
      <c r="F6507" s="1" t="s">
        <v>21020</v>
      </c>
      <c r="G6507" s="14">
        <v>9194999464</v>
      </c>
      <c r="H6507" s="1" t="s">
        <v>37</v>
      </c>
      <c r="I6507" s="1" t="s">
        <v>41</v>
      </c>
      <c r="J6507" s="1" t="s">
        <v>47313</v>
      </c>
      <c r="K6507" s="3" t="s">
        <v>42</v>
      </c>
      <c r="L6507" s="1" t="s">
        <v>34</v>
      </c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1"/>
      <c r="AA6507" s="1" t="s">
        <v>16</v>
      </c>
      <c r="AB6507" s="3" t="s">
        <v>12</v>
      </c>
      <c r="AC6507" s="23" t="s">
        <v>37801</v>
      </c>
      <c r="AD6507" s="23" t="s">
        <v>44138</v>
      </c>
      <c r="AE6507" t="s">
        <v>35399</v>
      </c>
    </row>
    <row r="6508" spans="1:31" ht="14.25" customHeight="1">
      <c r="A6508" s="1">
        <v>6507</v>
      </c>
      <c r="B6508" s="1" t="s">
        <v>54</v>
      </c>
      <c r="C6508" s="1" t="s">
        <v>183</v>
      </c>
      <c r="D6508" s="1" t="s">
        <v>36494</v>
      </c>
      <c r="E6508" s="1" t="s">
        <v>36548</v>
      </c>
      <c r="F6508" s="1" t="s">
        <v>31103</v>
      </c>
      <c r="G6508" s="14">
        <v>91949090946</v>
      </c>
      <c r="H6508" s="1" t="s">
        <v>15</v>
      </c>
      <c r="I6508" s="1" t="s">
        <v>9</v>
      </c>
      <c r="J6508" s="1" t="s">
        <v>47313</v>
      </c>
      <c r="K6508" s="3" t="s">
        <v>17</v>
      </c>
      <c r="L6508" s="1" t="s">
        <v>34</v>
      </c>
      <c r="M6508" s="4" t="s">
        <v>42</v>
      </c>
      <c r="N6508" s="3" t="s">
        <v>70</v>
      </c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1"/>
      <c r="AA6508" s="1" t="s">
        <v>16</v>
      </c>
      <c r="AB6508" s="3" t="s">
        <v>12</v>
      </c>
      <c r="AC6508" s="23" t="s">
        <v>37801</v>
      </c>
      <c r="AD6508" s="23" t="s">
        <v>44139</v>
      </c>
      <c r="AE6508" t="s">
        <v>35399</v>
      </c>
    </row>
    <row r="6509" spans="1:31" ht="14.25" customHeight="1">
      <c r="A6509" s="1">
        <v>6508</v>
      </c>
      <c r="B6509" s="1" t="s">
        <v>54</v>
      </c>
      <c r="C6509" s="1" t="s">
        <v>302</v>
      </c>
      <c r="D6509" s="1" t="s">
        <v>16025</v>
      </c>
      <c r="E6509" s="1" t="s">
        <v>36957</v>
      </c>
      <c r="F6509" s="1" t="s">
        <v>21099</v>
      </c>
      <c r="G6509" s="14">
        <v>91949494646</v>
      </c>
      <c r="H6509" s="1" t="s">
        <v>8</v>
      </c>
      <c r="I6509" s="1" t="s">
        <v>41</v>
      </c>
      <c r="J6509" s="1" t="s">
        <v>47313</v>
      </c>
      <c r="K6509" s="3" t="s">
        <v>42</v>
      </c>
      <c r="L6509" s="1" t="s">
        <v>34</v>
      </c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1"/>
      <c r="AA6509" s="1" t="s">
        <v>16</v>
      </c>
      <c r="AB6509" s="3" t="s">
        <v>12</v>
      </c>
      <c r="AC6509" s="23" t="s">
        <v>37801</v>
      </c>
      <c r="AD6509" s="23" t="s">
        <v>44140</v>
      </c>
      <c r="AE6509" t="s">
        <v>35410</v>
      </c>
    </row>
    <row r="6510" spans="1:31" ht="14.25" customHeight="1">
      <c r="A6510" s="1">
        <v>6509</v>
      </c>
      <c r="B6510" s="9" t="s">
        <v>6</v>
      </c>
      <c r="C6510" s="1" t="s">
        <v>325</v>
      </c>
      <c r="D6510" s="1" t="s">
        <v>36495</v>
      </c>
      <c r="E6510" s="1" t="s">
        <v>326</v>
      </c>
      <c r="F6510" t="s">
        <v>33403</v>
      </c>
      <c r="G6510" s="14">
        <v>919494499444</v>
      </c>
      <c r="H6510" s="1" t="s">
        <v>37</v>
      </c>
      <c r="I6510" s="1" t="s">
        <v>41</v>
      </c>
      <c r="J6510" s="1" t="s">
        <v>47313</v>
      </c>
      <c r="K6510" s="3" t="s">
        <v>42</v>
      </c>
      <c r="L6510" s="1" t="s">
        <v>34</v>
      </c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1"/>
      <c r="AA6510" s="1" t="s">
        <v>16</v>
      </c>
      <c r="AB6510" s="3" t="s">
        <v>12</v>
      </c>
      <c r="AC6510" s="23" t="s">
        <v>37801</v>
      </c>
      <c r="AD6510" s="23" t="s">
        <v>44141</v>
      </c>
      <c r="AE6510" t="s">
        <v>35394</v>
      </c>
    </row>
    <row r="6511" spans="1:31" ht="14.25" customHeight="1">
      <c r="A6511" s="1">
        <v>6510</v>
      </c>
      <c r="B6511" s="1" t="s">
        <v>54</v>
      </c>
      <c r="C6511" s="1" t="s">
        <v>416</v>
      </c>
      <c r="D6511" s="1" t="s">
        <v>965</v>
      </c>
      <c r="E6511" s="1" t="s">
        <v>3121</v>
      </c>
      <c r="F6511" s="1" t="s">
        <v>31127</v>
      </c>
      <c r="G6511" s="14">
        <v>91999046444</v>
      </c>
      <c r="H6511" s="1" t="s">
        <v>37</v>
      </c>
      <c r="I6511" s="1" t="s">
        <v>41</v>
      </c>
      <c r="J6511" s="1" t="s">
        <v>47313</v>
      </c>
      <c r="K6511" s="3" t="s">
        <v>42</v>
      </c>
      <c r="L6511" s="1" t="s">
        <v>34</v>
      </c>
      <c r="M6511" s="3" t="s">
        <v>27</v>
      </c>
      <c r="N6511" s="3" t="s">
        <v>70</v>
      </c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1"/>
      <c r="AA6511" s="1" t="s">
        <v>16</v>
      </c>
      <c r="AB6511" s="3" t="s">
        <v>12</v>
      </c>
      <c r="AC6511" s="23" t="s">
        <v>37801</v>
      </c>
      <c r="AD6511" s="23" t="s">
        <v>44142</v>
      </c>
      <c r="AE6511" t="s">
        <v>35410</v>
      </c>
    </row>
    <row r="6512" spans="1:31" ht="14.25" customHeight="1">
      <c r="A6512" s="1">
        <v>6511</v>
      </c>
      <c r="B6512" s="1" t="s">
        <v>54</v>
      </c>
      <c r="C6512" s="1" t="s">
        <v>417</v>
      </c>
      <c r="D6512" s="1" t="s">
        <v>522</v>
      </c>
      <c r="E6512" s="1" t="s">
        <v>90</v>
      </c>
      <c r="F6512" s="1" t="s">
        <v>21155</v>
      </c>
      <c r="G6512" s="14">
        <v>91944401666</v>
      </c>
      <c r="H6512" s="1" t="s">
        <v>15</v>
      </c>
      <c r="I6512" s="1" t="s">
        <v>41</v>
      </c>
      <c r="J6512" s="1" t="s">
        <v>47313</v>
      </c>
      <c r="K6512" s="3" t="s">
        <v>42</v>
      </c>
      <c r="L6512" s="1" t="s">
        <v>34</v>
      </c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1"/>
      <c r="AA6512" s="1" t="s">
        <v>16</v>
      </c>
      <c r="AB6512" s="3" t="s">
        <v>12</v>
      </c>
      <c r="AC6512" s="23" t="s">
        <v>37801</v>
      </c>
      <c r="AD6512" s="23" t="s">
        <v>44143</v>
      </c>
      <c r="AE6512" t="s">
        <v>35394</v>
      </c>
    </row>
    <row r="6513" spans="1:31" ht="14.25" customHeight="1">
      <c r="A6513" s="1">
        <v>6512</v>
      </c>
      <c r="B6513" s="9" t="s">
        <v>6</v>
      </c>
      <c r="C6513" s="1" t="s">
        <v>530</v>
      </c>
      <c r="D6513" s="1" t="s">
        <v>359</v>
      </c>
      <c r="E6513" s="1" t="s">
        <v>531</v>
      </c>
      <c r="F6513" s="1" t="s">
        <v>33420</v>
      </c>
      <c r="G6513" s="14">
        <v>916969449064</v>
      </c>
      <c r="H6513" s="1" t="s">
        <v>8</v>
      </c>
      <c r="I6513" s="1" t="s">
        <v>41</v>
      </c>
      <c r="J6513" s="1" t="s">
        <v>47313</v>
      </c>
      <c r="K6513" s="3" t="s">
        <v>17</v>
      </c>
      <c r="L6513" s="1" t="s">
        <v>34</v>
      </c>
      <c r="M6513" s="4" t="s">
        <v>42</v>
      </c>
      <c r="N6513" s="3" t="s">
        <v>70</v>
      </c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1"/>
      <c r="AA6513" s="1" t="s">
        <v>16</v>
      </c>
      <c r="AB6513" s="3" t="s">
        <v>12</v>
      </c>
      <c r="AC6513" s="23" t="s">
        <v>37801</v>
      </c>
      <c r="AD6513" s="23" t="s">
        <v>44144</v>
      </c>
      <c r="AE6513" t="s">
        <v>35399</v>
      </c>
    </row>
    <row r="6514" spans="1:31" ht="14.25" customHeight="1">
      <c r="A6514" s="1">
        <v>6513</v>
      </c>
      <c r="B6514" s="9" t="s">
        <v>6</v>
      </c>
      <c r="C6514" s="1" t="s">
        <v>535</v>
      </c>
      <c r="D6514" s="1" t="s">
        <v>536</v>
      </c>
      <c r="E6514" s="1" t="s">
        <v>40</v>
      </c>
      <c r="F6514" s="1" t="s">
        <v>21209</v>
      </c>
      <c r="G6514" s="14">
        <v>91949449490</v>
      </c>
      <c r="H6514" s="1" t="s">
        <v>132</v>
      </c>
      <c r="I6514" s="1" t="s">
        <v>41</v>
      </c>
      <c r="J6514" s="1" t="s">
        <v>47313</v>
      </c>
      <c r="K6514" s="3" t="s">
        <v>17</v>
      </c>
      <c r="L6514" s="1" t="s">
        <v>34</v>
      </c>
      <c r="M6514" s="4" t="s">
        <v>42</v>
      </c>
      <c r="N6514" s="3" t="s">
        <v>70</v>
      </c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1"/>
      <c r="AA6514" s="1" t="s">
        <v>16</v>
      </c>
      <c r="AB6514" s="3" t="s">
        <v>12</v>
      </c>
      <c r="AC6514" s="23" t="s">
        <v>37801</v>
      </c>
      <c r="AD6514" s="23" t="s">
        <v>44145</v>
      </c>
      <c r="AE6514" t="s">
        <v>35394</v>
      </c>
    </row>
    <row r="6515" spans="1:31" ht="14.25" customHeight="1">
      <c r="A6515" s="1">
        <v>6514</v>
      </c>
      <c r="B6515" s="9" t="s">
        <v>6</v>
      </c>
      <c r="C6515" s="1" t="s">
        <v>688</v>
      </c>
      <c r="D6515" s="1" t="s">
        <v>162</v>
      </c>
      <c r="E6515" s="1" t="s">
        <v>689</v>
      </c>
      <c r="F6515" s="1" t="s">
        <v>31157</v>
      </c>
      <c r="G6515" s="14">
        <v>9194999</v>
      </c>
      <c r="H6515" s="1" t="s">
        <v>8</v>
      </c>
      <c r="I6515" s="1" t="s">
        <v>41</v>
      </c>
      <c r="J6515" s="1" t="s">
        <v>47313</v>
      </c>
      <c r="K6515" s="3" t="s">
        <v>42</v>
      </c>
      <c r="L6515" s="1" t="s">
        <v>34</v>
      </c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1"/>
      <c r="AA6515" s="1" t="s">
        <v>16</v>
      </c>
      <c r="AB6515" s="3" t="s">
        <v>12</v>
      </c>
      <c r="AC6515" s="23" t="s">
        <v>37801</v>
      </c>
      <c r="AD6515" s="23" t="s">
        <v>44146</v>
      </c>
      <c r="AE6515" t="s">
        <v>35394</v>
      </c>
    </row>
    <row r="6516" spans="1:31" ht="14.25" customHeight="1">
      <c r="A6516" s="1">
        <v>6515</v>
      </c>
      <c r="B6516" s="1" t="s">
        <v>54</v>
      </c>
      <c r="C6516" s="1" t="s">
        <v>814</v>
      </c>
      <c r="D6516" s="1" t="s">
        <v>3385</v>
      </c>
      <c r="E6516" s="1" t="s">
        <v>84</v>
      </c>
      <c r="F6516" s="1" t="s">
        <v>21332</v>
      </c>
      <c r="G6516" s="14">
        <v>91994616644</v>
      </c>
      <c r="H6516" s="1" t="s">
        <v>15</v>
      </c>
      <c r="I6516" s="1" t="s">
        <v>9</v>
      </c>
      <c r="J6516" s="1" t="s">
        <v>47313</v>
      </c>
      <c r="K6516" s="3" t="s">
        <v>17</v>
      </c>
      <c r="L6516" s="1" t="s">
        <v>34</v>
      </c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1"/>
      <c r="AA6516" s="1" t="s">
        <v>11</v>
      </c>
      <c r="AB6516" s="3" t="s">
        <v>13</v>
      </c>
      <c r="AC6516" s="23" t="s">
        <v>37801</v>
      </c>
      <c r="AD6516" s="23" t="s">
        <v>44147</v>
      </c>
      <c r="AE6516" t="s">
        <v>35409</v>
      </c>
    </row>
    <row r="6517" spans="1:31" ht="14.25" customHeight="1">
      <c r="A6517" s="1">
        <v>6516</v>
      </c>
      <c r="B6517" s="1" t="s">
        <v>54</v>
      </c>
      <c r="C6517" s="1" t="s">
        <v>817</v>
      </c>
      <c r="D6517" s="1" t="s">
        <v>407</v>
      </c>
      <c r="E6517" s="1" t="s">
        <v>32</v>
      </c>
      <c r="F6517" s="1" t="s">
        <v>21335</v>
      </c>
      <c r="G6517" s="14">
        <v>91914904090</v>
      </c>
      <c r="H6517" s="1" t="s">
        <v>8</v>
      </c>
      <c r="I6517" s="1" t="s">
        <v>41</v>
      </c>
      <c r="J6517" s="1" t="s">
        <v>47313</v>
      </c>
      <c r="K6517" s="3" t="s">
        <v>17</v>
      </c>
      <c r="L6517" s="1" t="s">
        <v>34</v>
      </c>
      <c r="M6517" s="4" t="s">
        <v>42</v>
      </c>
      <c r="N6517" s="3" t="s">
        <v>70</v>
      </c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1"/>
      <c r="AA6517" s="1" t="s">
        <v>16</v>
      </c>
      <c r="AB6517" s="3" t="s">
        <v>12</v>
      </c>
      <c r="AC6517" s="23" t="s">
        <v>37801</v>
      </c>
      <c r="AD6517" s="23" t="s">
        <v>44148</v>
      </c>
      <c r="AE6517" t="s">
        <v>35409</v>
      </c>
    </row>
    <row r="6518" spans="1:31" ht="14.25" customHeight="1">
      <c r="A6518" s="1">
        <v>6517</v>
      </c>
      <c r="B6518" s="1" t="s">
        <v>54</v>
      </c>
      <c r="C6518" s="1" t="s">
        <v>902</v>
      </c>
      <c r="D6518" s="1" t="s">
        <v>1925</v>
      </c>
      <c r="E6518" s="1" t="s">
        <v>9229</v>
      </c>
      <c r="F6518" s="1" t="s">
        <v>903</v>
      </c>
      <c r="G6518" s="14">
        <v>9194644044</v>
      </c>
      <c r="H6518" s="1" t="s">
        <v>20</v>
      </c>
      <c r="I6518" s="1" t="s">
        <v>107</v>
      </c>
      <c r="J6518" s="1" t="s">
        <v>47313</v>
      </c>
      <c r="K6518" s="3" t="s">
        <v>17</v>
      </c>
      <c r="L6518" s="1" t="s">
        <v>34</v>
      </c>
      <c r="M6518" s="4" t="s">
        <v>42</v>
      </c>
      <c r="N6518" s="3" t="s">
        <v>70</v>
      </c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1"/>
      <c r="AA6518" s="1" t="s">
        <v>16</v>
      </c>
      <c r="AB6518" s="3" t="s">
        <v>12</v>
      </c>
      <c r="AC6518" s="23" t="s">
        <v>37801</v>
      </c>
      <c r="AD6518" s="23" t="s">
        <v>44149</v>
      </c>
      <c r="AE6518" t="s">
        <v>35399</v>
      </c>
    </row>
    <row r="6519" spans="1:31" ht="14.25" customHeight="1">
      <c r="A6519" s="1">
        <v>6518</v>
      </c>
      <c r="B6519" s="9" t="s">
        <v>6</v>
      </c>
      <c r="C6519" s="1" t="s">
        <v>905</v>
      </c>
      <c r="D6519" s="1" t="s">
        <v>39</v>
      </c>
      <c r="E6519" s="1" t="s">
        <v>506</v>
      </c>
      <c r="F6519" s="1" t="s">
        <v>21372</v>
      </c>
      <c r="G6519" s="14">
        <v>9144094909</v>
      </c>
      <c r="H6519" s="1" t="s">
        <v>8</v>
      </c>
      <c r="I6519" s="1" t="s">
        <v>62</v>
      </c>
      <c r="J6519" s="1" t="s">
        <v>47313</v>
      </c>
      <c r="K6519" s="3" t="s">
        <v>42</v>
      </c>
      <c r="L6519" s="1" t="s">
        <v>34</v>
      </c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1"/>
      <c r="AA6519" s="1" t="s">
        <v>16</v>
      </c>
      <c r="AB6519" s="3" t="s">
        <v>12</v>
      </c>
      <c r="AC6519" s="23" t="s">
        <v>37801</v>
      </c>
      <c r="AD6519" s="23" t="s">
        <v>44149</v>
      </c>
      <c r="AE6519" t="s">
        <v>35394</v>
      </c>
    </row>
    <row r="6520" spans="1:31" ht="14.25" customHeight="1">
      <c r="A6520" s="1">
        <v>6519</v>
      </c>
      <c r="B6520" s="1" t="s">
        <v>54</v>
      </c>
      <c r="C6520" s="1" t="s">
        <v>993</v>
      </c>
      <c r="D6520" s="1" t="s">
        <v>350</v>
      </c>
      <c r="E6520" s="1" t="s">
        <v>40</v>
      </c>
      <c r="F6520" s="1" t="s">
        <v>21410</v>
      </c>
      <c r="G6520" s="14">
        <v>91914004466</v>
      </c>
      <c r="H6520" s="1" t="s">
        <v>20</v>
      </c>
      <c r="I6520" s="1" t="s">
        <v>41</v>
      </c>
      <c r="J6520" s="1" t="s">
        <v>47313</v>
      </c>
      <c r="K6520" s="3" t="s">
        <v>17</v>
      </c>
      <c r="L6520" s="1" t="s">
        <v>34</v>
      </c>
      <c r="M6520" s="4" t="s">
        <v>42</v>
      </c>
      <c r="N6520" s="3" t="s">
        <v>70</v>
      </c>
      <c r="O6520" s="3" t="s">
        <v>47349</v>
      </c>
      <c r="P6520" s="3" t="s">
        <v>47313</v>
      </c>
      <c r="Q6520" s="3" t="s">
        <v>171</v>
      </c>
      <c r="R6520" s="3" t="s">
        <v>47313</v>
      </c>
      <c r="S6520" s="3"/>
      <c r="T6520" s="3"/>
      <c r="U6520" s="3"/>
      <c r="V6520" s="3"/>
      <c r="W6520" s="3"/>
      <c r="X6520" s="3"/>
      <c r="Y6520" s="3"/>
      <c r="Z6520" s="1"/>
      <c r="AA6520" s="1" t="s">
        <v>16</v>
      </c>
      <c r="AB6520" s="3" t="s">
        <v>12</v>
      </c>
      <c r="AC6520" s="23" t="s">
        <v>37801</v>
      </c>
      <c r="AD6520" s="23" t="s">
        <v>44150</v>
      </c>
      <c r="AE6520" t="s">
        <v>35409</v>
      </c>
    </row>
    <row r="6521" spans="1:31" ht="14.25" customHeight="1">
      <c r="A6521" s="1">
        <v>6520</v>
      </c>
      <c r="B6521" s="9" t="s">
        <v>6</v>
      </c>
      <c r="C6521" s="1" t="s">
        <v>1029</v>
      </c>
      <c r="D6521" s="1" t="s">
        <v>1030</v>
      </c>
      <c r="E6521" s="1" t="s">
        <v>93</v>
      </c>
      <c r="F6521" s="1" t="s">
        <v>21421</v>
      </c>
      <c r="G6521" s="14">
        <v>919446644401</v>
      </c>
      <c r="H6521" s="1" t="s">
        <v>8</v>
      </c>
      <c r="I6521" s="1" t="s">
        <v>62</v>
      </c>
      <c r="J6521" s="1" t="s">
        <v>47313</v>
      </c>
      <c r="K6521" s="3" t="s">
        <v>63</v>
      </c>
      <c r="L6521" s="1" t="s">
        <v>34</v>
      </c>
      <c r="M6521" s="3" t="s">
        <v>213</v>
      </c>
      <c r="N6521" s="3" t="s">
        <v>70</v>
      </c>
      <c r="O6521" s="3" t="s">
        <v>17</v>
      </c>
      <c r="P6521" s="3" t="s">
        <v>47313</v>
      </c>
      <c r="Q6521" s="3" t="s">
        <v>42</v>
      </c>
      <c r="R6521" s="3" t="s">
        <v>47313</v>
      </c>
      <c r="S6521" s="3" t="s">
        <v>27</v>
      </c>
      <c r="T6521" s="3" t="s">
        <v>47313</v>
      </c>
      <c r="U6521" s="3" t="s">
        <v>117</v>
      </c>
      <c r="V6521" s="3" t="s">
        <v>47313</v>
      </c>
      <c r="W6521" s="3" t="s">
        <v>178</v>
      </c>
      <c r="X6521" s="3" t="s">
        <v>47313</v>
      </c>
      <c r="Y6521" s="3" t="s">
        <v>171</v>
      </c>
      <c r="Z6521" s="1" t="s">
        <v>47313</v>
      </c>
      <c r="AA6521" s="1" t="s">
        <v>16</v>
      </c>
      <c r="AB6521" s="3" t="s">
        <v>12</v>
      </c>
      <c r="AC6521" s="23" t="s">
        <v>37801</v>
      </c>
      <c r="AD6521" s="23" t="s">
        <v>38505</v>
      </c>
      <c r="AE6521" t="s">
        <v>35399</v>
      </c>
    </row>
    <row r="6522" spans="1:31" ht="14.25" customHeight="1">
      <c r="A6522" s="1">
        <v>6521</v>
      </c>
      <c r="B6522" s="1" t="s">
        <v>54</v>
      </c>
      <c r="C6522" s="1" t="s">
        <v>1037</v>
      </c>
      <c r="D6522" s="1" t="s">
        <v>35817</v>
      </c>
      <c r="E6522" s="1" t="s">
        <v>3167</v>
      </c>
      <c r="F6522" s="1" t="s">
        <v>21425</v>
      </c>
      <c r="G6522" s="14">
        <v>91941914644</v>
      </c>
      <c r="H6522" s="1" t="s">
        <v>15</v>
      </c>
      <c r="I6522" s="1" t="s">
        <v>41</v>
      </c>
      <c r="J6522" s="1" t="s">
        <v>47313</v>
      </c>
      <c r="K6522" s="3" t="s">
        <v>213</v>
      </c>
      <c r="L6522" s="1" t="s">
        <v>34</v>
      </c>
      <c r="M6522" s="4" t="s">
        <v>17</v>
      </c>
      <c r="N6522" s="3" t="s">
        <v>70</v>
      </c>
      <c r="O6522" s="4" t="s">
        <v>47347</v>
      </c>
      <c r="P6522" s="3" t="s">
        <v>47313</v>
      </c>
      <c r="Q6522" s="3"/>
      <c r="R6522" s="3"/>
      <c r="S6522" s="3"/>
      <c r="T6522" s="3"/>
      <c r="U6522" s="3"/>
      <c r="V6522" s="3"/>
      <c r="W6522" s="3"/>
      <c r="X6522" s="3"/>
      <c r="Y6522" s="3"/>
      <c r="Z6522" s="1"/>
      <c r="AA6522" s="1" t="s">
        <v>16</v>
      </c>
      <c r="AB6522" s="3" t="s">
        <v>12</v>
      </c>
      <c r="AC6522" s="23" t="s">
        <v>37801</v>
      </c>
      <c r="AD6522" s="23" t="s">
        <v>44151</v>
      </c>
      <c r="AE6522" t="s">
        <v>35409</v>
      </c>
    </row>
    <row r="6523" spans="1:31" ht="14.25" customHeight="1">
      <c r="A6523" s="1">
        <v>6522</v>
      </c>
      <c r="B6523" s="1" t="s">
        <v>54</v>
      </c>
      <c r="C6523" s="1" t="s">
        <v>1208</v>
      </c>
      <c r="D6523" s="1" t="s">
        <v>1209</v>
      </c>
      <c r="E6523" s="1" t="s">
        <v>11306</v>
      </c>
      <c r="F6523" s="1" t="s">
        <v>21493</v>
      </c>
      <c r="G6523" s="14">
        <v>91944449601</v>
      </c>
      <c r="H6523" s="1" t="s">
        <v>20</v>
      </c>
      <c r="I6523" s="1" t="s">
        <v>9</v>
      </c>
      <c r="J6523" s="1" t="s">
        <v>47313</v>
      </c>
      <c r="K6523" s="3" t="s">
        <v>42</v>
      </c>
      <c r="L6523" s="1" t="s">
        <v>34</v>
      </c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1"/>
      <c r="AA6523" s="1" t="s">
        <v>16</v>
      </c>
      <c r="AB6523" s="3" t="s">
        <v>12</v>
      </c>
      <c r="AC6523" s="23" t="s">
        <v>37801</v>
      </c>
      <c r="AD6523" s="23" t="s">
        <v>44152</v>
      </c>
      <c r="AE6523" t="s">
        <v>35410</v>
      </c>
    </row>
    <row r="6524" spans="1:31" ht="14.25" customHeight="1">
      <c r="A6524" s="1">
        <v>6523</v>
      </c>
      <c r="B6524" s="9" t="s">
        <v>6</v>
      </c>
      <c r="C6524" s="1" t="s">
        <v>1294</v>
      </c>
      <c r="D6524" s="1" t="s">
        <v>605</v>
      </c>
      <c r="E6524" s="1" t="s">
        <v>553</v>
      </c>
      <c r="F6524" s="1" t="s">
        <v>31234</v>
      </c>
      <c r="G6524" s="14">
        <v>919404049404</v>
      </c>
      <c r="H6524" s="1" t="s">
        <v>20</v>
      </c>
      <c r="I6524" s="1" t="s">
        <v>41</v>
      </c>
      <c r="J6524" s="1" t="s">
        <v>47313</v>
      </c>
      <c r="K6524" s="3" t="s">
        <v>63</v>
      </c>
      <c r="L6524" s="1" t="s">
        <v>34</v>
      </c>
      <c r="M6524" s="3" t="s">
        <v>213</v>
      </c>
      <c r="N6524" s="3" t="s">
        <v>70</v>
      </c>
      <c r="O6524" s="3" t="s">
        <v>17</v>
      </c>
      <c r="P6524" s="3" t="s">
        <v>47313</v>
      </c>
      <c r="Q6524" s="3" t="s">
        <v>42</v>
      </c>
      <c r="R6524" s="3" t="s">
        <v>47313</v>
      </c>
      <c r="S6524" s="3" t="s">
        <v>27</v>
      </c>
      <c r="T6524" s="3" t="s">
        <v>47313</v>
      </c>
      <c r="U6524" s="3" t="s">
        <v>117</v>
      </c>
      <c r="V6524" s="3" t="s">
        <v>47313</v>
      </c>
      <c r="W6524" s="3" t="s">
        <v>178</v>
      </c>
      <c r="X6524" s="3" t="s">
        <v>47313</v>
      </c>
      <c r="Y6524" s="3" t="s">
        <v>171</v>
      </c>
      <c r="Z6524" s="1" t="s">
        <v>47313</v>
      </c>
      <c r="AA6524" s="1" t="s">
        <v>16</v>
      </c>
      <c r="AB6524" s="3" t="s">
        <v>12</v>
      </c>
      <c r="AC6524" s="23" t="s">
        <v>37801</v>
      </c>
      <c r="AD6524" s="23" t="s">
        <v>44153</v>
      </c>
      <c r="AE6524" t="s">
        <v>35399</v>
      </c>
    </row>
    <row r="6525" spans="1:31" ht="14.25" customHeight="1">
      <c r="A6525" s="1">
        <v>6524</v>
      </c>
      <c r="B6525" s="1" t="s">
        <v>54</v>
      </c>
      <c r="C6525" s="1" t="s">
        <v>1330</v>
      </c>
      <c r="D6525" s="1" t="s">
        <v>31</v>
      </c>
      <c r="E6525" s="1" t="s">
        <v>40</v>
      </c>
      <c r="F6525" s="1" t="s">
        <v>21544</v>
      </c>
      <c r="G6525" s="14">
        <v>9144469149</v>
      </c>
      <c r="H6525" s="1" t="s">
        <v>20</v>
      </c>
      <c r="I6525" s="1" t="s">
        <v>62</v>
      </c>
      <c r="J6525" s="1" t="s">
        <v>47313</v>
      </c>
      <c r="K6525" s="3" t="s">
        <v>42</v>
      </c>
      <c r="L6525" s="1" t="s">
        <v>34</v>
      </c>
      <c r="M6525" s="3" t="s">
        <v>27</v>
      </c>
      <c r="N6525" s="3" t="s">
        <v>70</v>
      </c>
      <c r="O6525" s="3" t="s">
        <v>47349</v>
      </c>
      <c r="P6525" s="3" t="s">
        <v>47313</v>
      </c>
      <c r="Q6525" s="3" t="s">
        <v>171</v>
      </c>
      <c r="R6525" s="3" t="s">
        <v>47313</v>
      </c>
      <c r="S6525" s="3"/>
      <c r="T6525" s="3"/>
      <c r="U6525" s="3"/>
      <c r="V6525" s="3"/>
      <c r="W6525" s="3"/>
      <c r="X6525" s="3"/>
      <c r="Y6525" s="3"/>
      <c r="Z6525" s="1"/>
      <c r="AA6525" s="1" t="s">
        <v>16</v>
      </c>
      <c r="AB6525" s="3" t="s">
        <v>12</v>
      </c>
      <c r="AC6525" s="23" t="s">
        <v>37801</v>
      </c>
      <c r="AD6525" s="23" t="s">
        <v>44154</v>
      </c>
      <c r="AE6525" t="s">
        <v>35394</v>
      </c>
    </row>
    <row r="6526" spans="1:31" ht="14.25" customHeight="1">
      <c r="A6526" s="1">
        <v>6525</v>
      </c>
      <c r="B6526" s="9" t="s">
        <v>6</v>
      </c>
      <c r="C6526" s="1" t="s">
        <v>1335</v>
      </c>
      <c r="D6526" s="1" t="s">
        <v>332</v>
      </c>
      <c r="E6526" s="1" t="s">
        <v>487</v>
      </c>
      <c r="F6526" s="1" t="s">
        <v>1336</v>
      </c>
      <c r="G6526" s="14">
        <v>919041410</v>
      </c>
      <c r="H6526" s="1" t="s">
        <v>37</v>
      </c>
      <c r="I6526" s="1" t="s">
        <v>41</v>
      </c>
      <c r="J6526" s="1" t="s">
        <v>47313</v>
      </c>
      <c r="K6526" s="3" t="s">
        <v>27</v>
      </c>
      <c r="L6526" s="1" t="s">
        <v>34</v>
      </c>
      <c r="M6526" s="3" t="s">
        <v>47344</v>
      </c>
      <c r="N6526" s="3" t="s">
        <v>70</v>
      </c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1"/>
      <c r="AA6526" s="1" t="s">
        <v>16</v>
      </c>
      <c r="AB6526" s="3" t="s">
        <v>12</v>
      </c>
      <c r="AC6526" s="23" t="s">
        <v>37801</v>
      </c>
      <c r="AD6526" s="23" t="s">
        <v>44155</v>
      </c>
      <c r="AE6526" t="s">
        <v>35394</v>
      </c>
    </row>
    <row r="6527" spans="1:31" ht="14.25" customHeight="1">
      <c r="A6527" s="1">
        <v>6526</v>
      </c>
      <c r="B6527" s="9" t="s">
        <v>6</v>
      </c>
      <c r="C6527" s="1" t="s">
        <v>1409</v>
      </c>
      <c r="D6527" s="1" t="s">
        <v>1410</v>
      </c>
      <c r="E6527" s="1" t="s">
        <v>1411</v>
      </c>
      <c r="F6527" s="1" t="s">
        <v>1412</v>
      </c>
      <c r="G6527" s="14">
        <v>916964019469</v>
      </c>
      <c r="H6527" s="1" t="s">
        <v>132</v>
      </c>
      <c r="I6527" s="1" t="s">
        <v>62</v>
      </c>
      <c r="J6527" s="1" t="s">
        <v>47313</v>
      </c>
      <c r="K6527" s="3" t="s">
        <v>42</v>
      </c>
      <c r="L6527" s="1" t="s">
        <v>34</v>
      </c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1"/>
      <c r="AA6527" s="1" t="s">
        <v>16</v>
      </c>
      <c r="AB6527" s="3" t="s">
        <v>12</v>
      </c>
      <c r="AC6527" s="23" t="s">
        <v>37801</v>
      </c>
      <c r="AD6527" s="23" t="s">
        <v>44156</v>
      </c>
      <c r="AE6527" t="s">
        <v>35410</v>
      </c>
    </row>
    <row r="6528" spans="1:31" ht="14.25" customHeight="1">
      <c r="A6528" s="1">
        <v>6527</v>
      </c>
      <c r="B6528" s="1" t="s">
        <v>54</v>
      </c>
      <c r="C6528" s="1" t="s">
        <v>1483</v>
      </c>
      <c r="D6528" s="1" t="s">
        <v>36496</v>
      </c>
      <c r="E6528" s="1" t="s">
        <v>40</v>
      </c>
      <c r="F6528" s="1" t="s">
        <v>21607</v>
      </c>
      <c r="G6528" s="14">
        <v>9144666199</v>
      </c>
      <c r="H6528" s="1" t="s">
        <v>8</v>
      </c>
      <c r="I6528" s="1" t="s">
        <v>41</v>
      </c>
      <c r="J6528" s="1" t="s">
        <v>47313</v>
      </c>
      <c r="K6528" s="3" t="s">
        <v>63</v>
      </c>
      <c r="L6528" s="1" t="s">
        <v>34</v>
      </c>
      <c r="M6528" s="3" t="s">
        <v>213</v>
      </c>
      <c r="N6528" s="3" t="s">
        <v>70</v>
      </c>
      <c r="O6528" s="3" t="s">
        <v>17</v>
      </c>
      <c r="P6528" s="3" t="s">
        <v>47313</v>
      </c>
      <c r="Q6528" s="3" t="s">
        <v>42</v>
      </c>
      <c r="R6528" s="3" t="s">
        <v>47313</v>
      </c>
      <c r="S6528" s="3" t="s">
        <v>27</v>
      </c>
      <c r="T6528" s="3" t="s">
        <v>47313</v>
      </c>
      <c r="U6528" s="3" t="s">
        <v>117</v>
      </c>
      <c r="V6528" s="3" t="s">
        <v>47313</v>
      </c>
      <c r="W6528" s="3" t="s">
        <v>178</v>
      </c>
      <c r="X6528" s="3" t="s">
        <v>47313</v>
      </c>
      <c r="Y6528" s="3" t="s">
        <v>171</v>
      </c>
      <c r="Z6528" s="1" t="s">
        <v>47313</v>
      </c>
      <c r="AA6528" s="1" t="s">
        <v>16</v>
      </c>
      <c r="AB6528" s="3" t="s">
        <v>12</v>
      </c>
      <c r="AC6528" s="23" t="s">
        <v>37801</v>
      </c>
      <c r="AD6528" s="23" t="s">
        <v>44157</v>
      </c>
      <c r="AE6528" t="s">
        <v>35409</v>
      </c>
    </row>
    <row r="6529" spans="1:31" ht="14.25" customHeight="1">
      <c r="A6529" s="1">
        <v>6528</v>
      </c>
      <c r="B6529" s="9" t="s">
        <v>6</v>
      </c>
      <c r="C6529" s="1" t="s">
        <v>1534</v>
      </c>
      <c r="D6529" s="1" t="s">
        <v>494</v>
      </c>
      <c r="E6529" s="1" t="s">
        <v>1535</v>
      </c>
      <c r="F6529" s="1" t="s">
        <v>21627</v>
      </c>
      <c r="G6529" s="14">
        <v>91960140444</v>
      </c>
      <c r="H6529" s="1" t="s">
        <v>15</v>
      </c>
      <c r="I6529" s="1" t="s">
        <v>41</v>
      </c>
      <c r="J6529" s="1" t="s">
        <v>47313</v>
      </c>
      <c r="K6529" s="3" t="s">
        <v>42</v>
      </c>
      <c r="L6529" s="1" t="s">
        <v>34</v>
      </c>
      <c r="M6529" s="3" t="s">
        <v>27</v>
      </c>
      <c r="N6529" s="3" t="s">
        <v>70</v>
      </c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1"/>
      <c r="AA6529" s="1" t="s">
        <v>16</v>
      </c>
      <c r="AB6529" s="3" t="s">
        <v>12</v>
      </c>
      <c r="AC6529" s="23" t="s">
        <v>37801</v>
      </c>
      <c r="AD6529" s="23" t="s">
        <v>44158</v>
      </c>
      <c r="AE6529" t="s">
        <v>35410</v>
      </c>
    </row>
    <row r="6530" spans="1:31" ht="14.25" customHeight="1">
      <c r="A6530" s="1">
        <v>6529</v>
      </c>
      <c r="B6530" s="9" t="s">
        <v>6</v>
      </c>
      <c r="C6530" s="1" t="s">
        <v>1845</v>
      </c>
      <c r="D6530" s="1" t="s">
        <v>1846</v>
      </c>
      <c r="E6530" s="1" t="s">
        <v>1847</v>
      </c>
      <c r="F6530" s="1" t="s">
        <v>21754</v>
      </c>
      <c r="G6530" s="14">
        <v>9194694909</v>
      </c>
      <c r="H6530" s="1" t="s">
        <v>8</v>
      </c>
      <c r="I6530" s="1" t="s">
        <v>62</v>
      </c>
      <c r="J6530" s="1" t="s">
        <v>47313</v>
      </c>
      <c r="K6530" s="3" t="s">
        <v>17</v>
      </c>
      <c r="L6530" s="1" t="s">
        <v>34</v>
      </c>
      <c r="M6530" s="4" t="s">
        <v>42</v>
      </c>
      <c r="N6530" s="3" t="s">
        <v>70</v>
      </c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1"/>
      <c r="AA6530" s="1" t="s">
        <v>16</v>
      </c>
      <c r="AB6530" s="3" t="s">
        <v>12</v>
      </c>
      <c r="AC6530" s="23" t="s">
        <v>37801</v>
      </c>
      <c r="AD6530" s="23" t="s">
        <v>44159</v>
      </c>
      <c r="AE6530" t="s">
        <v>35399</v>
      </c>
    </row>
    <row r="6531" spans="1:31" ht="14.25" customHeight="1">
      <c r="A6531" s="1">
        <v>6530</v>
      </c>
      <c r="B6531" s="9" t="s">
        <v>6</v>
      </c>
      <c r="C6531" s="1" t="s">
        <v>1904</v>
      </c>
      <c r="D6531" s="1" t="s">
        <v>1905</v>
      </c>
      <c r="E6531" s="1" t="s">
        <v>1906</v>
      </c>
      <c r="F6531" s="1" t="s">
        <v>33561</v>
      </c>
      <c r="G6531" s="14">
        <v>919694146911</v>
      </c>
      <c r="H6531" s="1" t="s">
        <v>20</v>
      </c>
      <c r="I6531" s="1" t="s">
        <v>62</v>
      </c>
      <c r="J6531" s="1" t="s">
        <v>47313</v>
      </c>
      <c r="K6531" s="3" t="s">
        <v>42</v>
      </c>
      <c r="L6531" s="1" t="s">
        <v>34</v>
      </c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1"/>
      <c r="AA6531" s="1" t="s">
        <v>16</v>
      </c>
      <c r="AB6531" s="3" t="s">
        <v>12</v>
      </c>
      <c r="AC6531" s="23" t="s">
        <v>37801</v>
      </c>
      <c r="AD6531" s="23" t="s">
        <v>44160</v>
      </c>
      <c r="AE6531" t="s">
        <v>35410</v>
      </c>
    </row>
    <row r="6532" spans="1:31" ht="14.25" customHeight="1">
      <c r="A6532" s="1">
        <v>6531</v>
      </c>
      <c r="B6532" s="1" t="s">
        <v>54</v>
      </c>
      <c r="C6532" s="1" t="s">
        <v>1988</v>
      </c>
      <c r="D6532" s="1" t="s">
        <v>4823</v>
      </c>
      <c r="E6532" s="1" t="s">
        <v>32</v>
      </c>
      <c r="F6532" s="1" t="s">
        <v>21818</v>
      </c>
      <c r="G6532" s="14">
        <v>919946464640</v>
      </c>
      <c r="H6532" s="1" t="s">
        <v>20</v>
      </c>
      <c r="I6532" s="1" t="s">
        <v>62</v>
      </c>
      <c r="J6532" s="1" t="s">
        <v>47313</v>
      </c>
      <c r="K6532" s="3" t="s">
        <v>42</v>
      </c>
      <c r="L6532" s="1" t="s">
        <v>34</v>
      </c>
      <c r="M6532" s="3" t="s">
        <v>27</v>
      </c>
      <c r="N6532" s="3" t="s">
        <v>70</v>
      </c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1"/>
      <c r="AA6532" s="1" t="s">
        <v>16</v>
      </c>
      <c r="AB6532" s="3" t="s">
        <v>12</v>
      </c>
      <c r="AC6532" s="23" t="s">
        <v>37801</v>
      </c>
      <c r="AD6532" s="23" t="s">
        <v>44161</v>
      </c>
      <c r="AE6532" t="s">
        <v>35410</v>
      </c>
    </row>
    <row r="6533" spans="1:31" ht="14.25" customHeight="1">
      <c r="A6533" s="1">
        <v>6532</v>
      </c>
      <c r="B6533" s="9" t="s">
        <v>6</v>
      </c>
      <c r="C6533" s="1" t="s">
        <v>2136</v>
      </c>
      <c r="D6533" s="1" t="s">
        <v>2137</v>
      </c>
      <c r="E6533" s="1" t="s">
        <v>2138</v>
      </c>
      <c r="F6533" s="1" t="s">
        <v>21883</v>
      </c>
      <c r="G6533" s="14">
        <v>914466444444</v>
      </c>
      <c r="H6533" s="1" t="s">
        <v>20</v>
      </c>
      <c r="I6533" s="1" t="s">
        <v>41</v>
      </c>
      <c r="J6533" s="1" t="s">
        <v>47313</v>
      </c>
      <c r="K6533" s="3" t="s">
        <v>17</v>
      </c>
      <c r="L6533" s="1" t="s">
        <v>34</v>
      </c>
      <c r="M6533" s="4" t="s">
        <v>42</v>
      </c>
      <c r="N6533" s="3" t="s">
        <v>70</v>
      </c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1"/>
      <c r="AA6533" s="1" t="s">
        <v>16</v>
      </c>
      <c r="AB6533" s="3" t="s">
        <v>12</v>
      </c>
      <c r="AC6533" s="23" t="s">
        <v>37801</v>
      </c>
      <c r="AD6533" s="23" t="s">
        <v>44162</v>
      </c>
      <c r="AE6533" t="s">
        <v>35399</v>
      </c>
    </row>
    <row r="6534" spans="1:31" ht="14.25" customHeight="1">
      <c r="A6534" s="1">
        <v>6533</v>
      </c>
      <c r="B6534" s="9" t="s">
        <v>6</v>
      </c>
      <c r="C6534" s="1" t="s">
        <v>2221</v>
      </c>
      <c r="D6534" s="1" t="s">
        <v>39</v>
      </c>
      <c r="E6534" s="1" t="s">
        <v>2222</v>
      </c>
      <c r="F6534" s="1" t="s">
        <v>31329</v>
      </c>
      <c r="G6534" s="14">
        <v>919419914</v>
      </c>
      <c r="H6534" s="1" t="s">
        <v>8</v>
      </c>
      <c r="I6534" s="1" t="s">
        <v>9</v>
      </c>
      <c r="J6534" s="1" t="s">
        <v>47313</v>
      </c>
      <c r="K6534" s="3" t="s">
        <v>17</v>
      </c>
      <c r="L6534" s="1" t="s">
        <v>34</v>
      </c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1"/>
      <c r="AA6534" s="1" t="s">
        <v>11</v>
      </c>
      <c r="AB6534" s="3" t="s">
        <v>321</v>
      </c>
      <c r="AC6534" s="23" t="s">
        <v>37801</v>
      </c>
      <c r="AD6534" s="23" t="s">
        <v>44163</v>
      </c>
      <c r="AE6534" t="s">
        <v>35399</v>
      </c>
    </row>
    <row r="6535" spans="1:31" ht="14.25" customHeight="1">
      <c r="A6535" s="1">
        <v>6534</v>
      </c>
      <c r="B6535" s="1" t="s">
        <v>54</v>
      </c>
      <c r="C6535" s="1" t="s">
        <v>2223</v>
      </c>
      <c r="D6535" s="1" t="s">
        <v>1518</v>
      </c>
      <c r="E6535" s="1" t="s">
        <v>487</v>
      </c>
      <c r="F6535" s="1" t="s">
        <v>2224</v>
      </c>
      <c r="G6535" s="14">
        <v>9199401941</v>
      </c>
      <c r="H6535" s="1" t="s">
        <v>8</v>
      </c>
      <c r="I6535" s="1" t="s">
        <v>9</v>
      </c>
      <c r="J6535" s="1" t="s">
        <v>47313</v>
      </c>
      <c r="K6535" s="3" t="s">
        <v>17</v>
      </c>
      <c r="L6535" s="1" t="s">
        <v>34</v>
      </c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1"/>
      <c r="AA6535" s="1" t="s">
        <v>16</v>
      </c>
      <c r="AB6535" s="3" t="s">
        <v>12</v>
      </c>
      <c r="AC6535" s="23" t="s">
        <v>37801</v>
      </c>
      <c r="AD6535" s="23" t="s">
        <v>44164</v>
      </c>
      <c r="AE6535" t="s">
        <v>35399</v>
      </c>
    </row>
    <row r="6536" spans="1:31" ht="14.25" customHeight="1">
      <c r="A6536" s="1">
        <v>6535</v>
      </c>
      <c r="B6536" s="1" t="s">
        <v>54</v>
      </c>
      <c r="C6536" s="1" t="s">
        <v>2252</v>
      </c>
      <c r="D6536" s="1" t="s">
        <v>16142</v>
      </c>
      <c r="E6536" s="1" t="s">
        <v>36958</v>
      </c>
      <c r="F6536" s="1" t="s">
        <v>21924</v>
      </c>
      <c r="G6536" s="14">
        <v>919494464966</v>
      </c>
      <c r="H6536" s="1" t="s">
        <v>20</v>
      </c>
      <c r="I6536" s="1" t="s">
        <v>9</v>
      </c>
      <c r="J6536" s="1" t="s">
        <v>47313</v>
      </c>
      <c r="K6536" s="3" t="s">
        <v>17</v>
      </c>
      <c r="L6536" s="1" t="s">
        <v>34</v>
      </c>
      <c r="M6536" s="3" t="s">
        <v>178</v>
      </c>
      <c r="N6536" s="3" t="s">
        <v>70</v>
      </c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1"/>
      <c r="AA6536" s="1" t="s">
        <v>16</v>
      </c>
      <c r="AB6536" s="3" t="s">
        <v>12</v>
      </c>
      <c r="AC6536" s="23" t="s">
        <v>37801</v>
      </c>
      <c r="AD6536" s="23" t="s">
        <v>44165</v>
      </c>
      <c r="AE6536" t="s">
        <v>35399</v>
      </c>
    </row>
    <row r="6537" spans="1:31" ht="14.25" customHeight="1">
      <c r="A6537" s="1">
        <v>6536</v>
      </c>
      <c r="B6537" s="1" t="s">
        <v>54</v>
      </c>
      <c r="C6537" s="1" t="s">
        <v>2360</v>
      </c>
      <c r="D6537" s="1" t="s">
        <v>1775</v>
      </c>
      <c r="E6537" s="1" t="s">
        <v>40</v>
      </c>
      <c r="F6537" s="1" t="s">
        <v>31345</v>
      </c>
      <c r="G6537" s="14">
        <v>9144949196</v>
      </c>
      <c r="H6537" s="1" t="s">
        <v>8</v>
      </c>
      <c r="I6537" s="1" t="s">
        <v>41</v>
      </c>
      <c r="J6537" s="1" t="s">
        <v>47313</v>
      </c>
      <c r="K6537" s="3" t="s">
        <v>42</v>
      </c>
      <c r="L6537" s="1" t="s">
        <v>34</v>
      </c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1"/>
      <c r="AA6537" s="1" t="s">
        <v>16</v>
      </c>
      <c r="AB6537" s="3" t="s">
        <v>12</v>
      </c>
      <c r="AC6537" s="23" t="s">
        <v>37801</v>
      </c>
      <c r="AD6537" s="23" t="s">
        <v>44166</v>
      </c>
      <c r="AE6537" t="s">
        <v>35409</v>
      </c>
    </row>
    <row r="6538" spans="1:31" ht="14.25" customHeight="1">
      <c r="A6538" s="1">
        <v>6537</v>
      </c>
      <c r="B6538" s="1" t="s">
        <v>54</v>
      </c>
      <c r="C6538" s="1" t="s">
        <v>2371</v>
      </c>
      <c r="D6538" s="1" t="s">
        <v>12899</v>
      </c>
      <c r="E6538" s="1" t="s">
        <v>1019</v>
      </c>
      <c r="F6538" s="1" t="s">
        <v>21975</v>
      </c>
      <c r="G6538" s="14">
        <v>91990494464</v>
      </c>
      <c r="H6538" s="1" t="s">
        <v>20</v>
      </c>
      <c r="I6538" s="1" t="s">
        <v>41</v>
      </c>
      <c r="J6538" s="1" t="s">
        <v>47313</v>
      </c>
      <c r="K6538" s="3" t="s">
        <v>42</v>
      </c>
      <c r="L6538" s="1" t="s">
        <v>34</v>
      </c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1"/>
      <c r="AA6538" s="1" t="s">
        <v>16</v>
      </c>
      <c r="AB6538" s="3" t="s">
        <v>12</v>
      </c>
      <c r="AC6538" s="23" t="s">
        <v>37801</v>
      </c>
      <c r="AD6538" s="23" t="s">
        <v>43695</v>
      </c>
      <c r="AE6538" t="s">
        <v>35409</v>
      </c>
    </row>
    <row r="6539" spans="1:31" ht="14.25" customHeight="1">
      <c r="A6539" s="1">
        <v>6538</v>
      </c>
      <c r="B6539" s="1" t="s">
        <v>54</v>
      </c>
      <c r="C6539" s="1" t="s">
        <v>2591</v>
      </c>
      <c r="D6539" s="1" t="s">
        <v>1018</v>
      </c>
      <c r="E6539" s="1" t="s">
        <v>16045</v>
      </c>
      <c r="F6539" s="1" t="s">
        <v>22074</v>
      </c>
      <c r="G6539" s="14">
        <v>91944691096</v>
      </c>
      <c r="H6539" s="1" t="s">
        <v>8</v>
      </c>
      <c r="I6539" s="1" t="s">
        <v>41</v>
      </c>
      <c r="J6539" s="1" t="s">
        <v>47313</v>
      </c>
      <c r="K6539" s="3" t="s">
        <v>42</v>
      </c>
      <c r="L6539" s="1" t="s">
        <v>34</v>
      </c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1"/>
      <c r="AA6539" s="1" t="s">
        <v>16</v>
      </c>
      <c r="AB6539" s="3" t="s">
        <v>12</v>
      </c>
      <c r="AC6539" s="23" t="s">
        <v>37801</v>
      </c>
      <c r="AD6539" s="23" t="s">
        <v>44167</v>
      </c>
      <c r="AE6539" t="s">
        <v>35409</v>
      </c>
    </row>
    <row r="6540" spans="1:31" ht="14.25" customHeight="1">
      <c r="A6540" s="1">
        <v>6539</v>
      </c>
      <c r="B6540" s="9" t="s">
        <v>6</v>
      </c>
      <c r="C6540" s="1" t="s">
        <v>2676</v>
      </c>
      <c r="D6540" s="1" t="s">
        <v>2677</v>
      </c>
      <c r="E6540" s="1" t="s">
        <v>78</v>
      </c>
      <c r="F6540" s="1" t="s">
        <v>22115</v>
      </c>
      <c r="G6540" s="14">
        <v>91494460440</v>
      </c>
      <c r="H6540" s="1" t="s">
        <v>8</v>
      </c>
      <c r="I6540" s="1" t="s">
        <v>62</v>
      </c>
      <c r="J6540" s="1" t="s">
        <v>47313</v>
      </c>
      <c r="K6540" s="3" t="s">
        <v>17</v>
      </c>
      <c r="L6540" s="1" t="s">
        <v>34</v>
      </c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1"/>
      <c r="AA6540" s="1" t="s">
        <v>11</v>
      </c>
      <c r="AB6540" s="3" t="s">
        <v>274</v>
      </c>
      <c r="AC6540" s="23" t="s">
        <v>37801</v>
      </c>
      <c r="AD6540" s="23" t="s">
        <v>44168</v>
      </c>
      <c r="AE6540" t="s">
        <v>35394</v>
      </c>
    </row>
    <row r="6541" spans="1:31" ht="14.25" customHeight="1">
      <c r="A6541" s="1">
        <v>6540</v>
      </c>
      <c r="B6541" s="9" t="s">
        <v>6</v>
      </c>
      <c r="C6541" s="1" t="s">
        <v>2710</v>
      </c>
      <c r="D6541" s="1" t="s">
        <v>804</v>
      </c>
      <c r="E6541" s="1" t="s">
        <v>40</v>
      </c>
      <c r="F6541" s="1" t="s">
        <v>31381</v>
      </c>
      <c r="G6541" s="14">
        <v>919444444999</v>
      </c>
      <c r="H6541" s="1" t="s">
        <v>8</v>
      </c>
      <c r="I6541" s="1" t="s">
        <v>9</v>
      </c>
      <c r="J6541" s="1" t="s">
        <v>47313</v>
      </c>
      <c r="K6541" s="3" t="s">
        <v>17</v>
      </c>
      <c r="L6541" s="1" t="s">
        <v>34</v>
      </c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1"/>
      <c r="AA6541" s="1" t="s">
        <v>11</v>
      </c>
      <c r="AB6541" s="3" t="s">
        <v>13</v>
      </c>
      <c r="AC6541" s="23" t="s">
        <v>37801</v>
      </c>
      <c r="AD6541" s="23" t="s">
        <v>42061</v>
      </c>
      <c r="AE6541" t="s">
        <v>35410</v>
      </c>
    </row>
    <row r="6542" spans="1:31" ht="14.25" customHeight="1">
      <c r="A6542" s="1">
        <v>6541</v>
      </c>
      <c r="B6542" s="1" t="s">
        <v>54</v>
      </c>
      <c r="C6542" s="1" t="s">
        <v>2729</v>
      </c>
      <c r="D6542" s="1" t="s">
        <v>841</v>
      </c>
      <c r="E6542" s="1" t="s">
        <v>774</v>
      </c>
      <c r="F6542" s="1" t="s">
        <v>22136</v>
      </c>
      <c r="G6542" s="14">
        <v>91910404406</v>
      </c>
      <c r="H6542" s="1" t="s">
        <v>8</v>
      </c>
      <c r="I6542" s="1" t="s">
        <v>41</v>
      </c>
      <c r="J6542" s="1" t="s">
        <v>47313</v>
      </c>
      <c r="K6542" s="3" t="s">
        <v>63</v>
      </c>
      <c r="L6542" s="1" t="s">
        <v>34</v>
      </c>
      <c r="M6542" s="3" t="s">
        <v>213</v>
      </c>
      <c r="N6542" s="3" t="s">
        <v>70</v>
      </c>
      <c r="O6542" s="3" t="s">
        <v>17</v>
      </c>
      <c r="P6542" s="3" t="s">
        <v>47313</v>
      </c>
      <c r="Q6542" s="3" t="s">
        <v>42</v>
      </c>
      <c r="R6542" s="3" t="s">
        <v>47313</v>
      </c>
      <c r="S6542" s="3" t="s">
        <v>27</v>
      </c>
      <c r="T6542" s="3" t="s">
        <v>47313</v>
      </c>
      <c r="U6542" s="3" t="s">
        <v>117</v>
      </c>
      <c r="V6542" s="3" t="s">
        <v>47313</v>
      </c>
      <c r="W6542" s="3" t="s">
        <v>178</v>
      </c>
      <c r="X6542" s="3" t="s">
        <v>47313</v>
      </c>
      <c r="Y6542" s="3" t="s">
        <v>171</v>
      </c>
      <c r="Z6542" s="1" t="s">
        <v>47313</v>
      </c>
      <c r="AA6542" s="1" t="s">
        <v>16</v>
      </c>
      <c r="AB6542" s="3" t="s">
        <v>12</v>
      </c>
      <c r="AC6542" s="23" t="s">
        <v>37801</v>
      </c>
      <c r="AD6542" s="23" t="s">
        <v>44169</v>
      </c>
      <c r="AE6542" t="s">
        <v>35399</v>
      </c>
    </row>
    <row r="6543" spans="1:31" ht="14.25" customHeight="1">
      <c r="A6543" s="1">
        <v>6542</v>
      </c>
      <c r="B6543" s="9" t="s">
        <v>6</v>
      </c>
      <c r="C6543" s="1" t="s">
        <v>2747</v>
      </c>
      <c r="D6543" s="1" t="s">
        <v>2399</v>
      </c>
      <c r="E6543" s="1" t="s">
        <v>495</v>
      </c>
      <c r="F6543" s="1" t="s">
        <v>22145</v>
      </c>
      <c r="G6543" s="14">
        <v>91944094111</v>
      </c>
      <c r="H6543" s="1" t="s">
        <v>8</v>
      </c>
      <c r="I6543" s="1" t="s">
        <v>62</v>
      </c>
      <c r="J6543" s="1" t="s">
        <v>47313</v>
      </c>
      <c r="K6543" s="3" t="s">
        <v>27</v>
      </c>
      <c r="L6543" s="1" t="s">
        <v>34</v>
      </c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1"/>
      <c r="AA6543" s="1" t="s">
        <v>16</v>
      </c>
      <c r="AB6543" s="3" t="s">
        <v>12</v>
      </c>
      <c r="AC6543" s="23" t="s">
        <v>37801</v>
      </c>
      <c r="AD6543" s="23" t="s">
        <v>44170</v>
      </c>
      <c r="AE6543" t="s">
        <v>35399</v>
      </c>
    </row>
    <row r="6544" spans="1:31" ht="14.25" customHeight="1">
      <c r="A6544" s="1">
        <v>6543</v>
      </c>
      <c r="B6544" s="9" t="s">
        <v>6</v>
      </c>
      <c r="C6544" s="1" t="s">
        <v>2780</v>
      </c>
      <c r="D6544" s="1" t="s">
        <v>1286</v>
      </c>
      <c r="E6544" s="1" t="s">
        <v>362</v>
      </c>
      <c r="F6544" s="1" t="s">
        <v>22163</v>
      </c>
      <c r="G6544" s="14">
        <v>91440109444</v>
      </c>
      <c r="H6544" s="1" t="s">
        <v>8</v>
      </c>
      <c r="I6544" s="1" t="s">
        <v>37779</v>
      </c>
      <c r="J6544" s="1" t="s">
        <v>47313</v>
      </c>
      <c r="K6544" s="3" t="s">
        <v>17</v>
      </c>
      <c r="L6544" s="1" t="s">
        <v>34</v>
      </c>
      <c r="M6544" s="4" t="s">
        <v>42</v>
      </c>
      <c r="N6544" s="3" t="s">
        <v>70</v>
      </c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1"/>
      <c r="AA6544" s="1" t="s">
        <v>16</v>
      </c>
      <c r="AB6544" s="3" t="s">
        <v>12</v>
      </c>
      <c r="AC6544" s="23" t="s">
        <v>37801</v>
      </c>
      <c r="AD6544" s="23" t="s">
        <v>44171</v>
      </c>
      <c r="AE6544" t="s">
        <v>35409</v>
      </c>
    </row>
    <row r="6545" spans="1:31" ht="14.25" customHeight="1">
      <c r="A6545" s="1">
        <v>6544</v>
      </c>
      <c r="B6545" s="9" t="s">
        <v>6</v>
      </c>
      <c r="C6545" s="1" t="s">
        <v>2889</v>
      </c>
      <c r="D6545" s="1" t="s">
        <v>2890</v>
      </c>
      <c r="E6545" s="1" t="s">
        <v>40</v>
      </c>
      <c r="F6545" s="1" t="s">
        <v>22224</v>
      </c>
      <c r="G6545" s="14">
        <v>919909919661</v>
      </c>
      <c r="H6545" s="1" t="s">
        <v>15</v>
      </c>
      <c r="I6545" s="1" t="s">
        <v>62</v>
      </c>
      <c r="J6545" s="1" t="s">
        <v>47313</v>
      </c>
      <c r="K6545" s="3" t="s">
        <v>17</v>
      </c>
      <c r="L6545" s="1" t="s">
        <v>34</v>
      </c>
      <c r="M6545" s="4" t="s">
        <v>42</v>
      </c>
      <c r="N6545" s="3" t="s">
        <v>70</v>
      </c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1"/>
      <c r="AA6545" s="1" t="s">
        <v>16</v>
      </c>
      <c r="AB6545" s="3" t="s">
        <v>12</v>
      </c>
      <c r="AC6545" s="23" t="s">
        <v>37801</v>
      </c>
      <c r="AD6545" s="23" t="s">
        <v>44172</v>
      </c>
      <c r="AE6545" t="s">
        <v>35394</v>
      </c>
    </row>
    <row r="6546" spans="1:31" ht="14.25" customHeight="1">
      <c r="A6546" s="1">
        <v>6545</v>
      </c>
      <c r="B6546" s="9" t="s">
        <v>6</v>
      </c>
      <c r="C6546" s="1" t="s">
        <v>3009</v>
      </c>
      <c r="D6546" s="1" t="s">
        <v>1046</v>
      </c>
      <c r="E6546" s="1" t="s">
        <v>40</v>
      </c>
      <c r="F6546" s="1" t="s">
        <v>31407</v>
      </c>
      <c r="G6546" s="14">
        <v>91960144949</v>
      </c>
      <c r="H6546" s="1" t="s">
        <v>37</v>
      </c>
      <c r="I6546" s="1" t="s">
        <v>41</v>
      </c>
      <c r="J6546" s="1" t="s">
        <v>47313</v>
      </c>
      <c r="K6546" s="3" t="s">
        <v>17</v>
      </c>
      <c r="L6546" s="1" t="s">
        <v>34</v>
      </c>
      <c r="M6546" s="4" t="s">
        <v>42</v>
      </c>
      <c r="N6546" s="3" t="s">
        <v>70</v>
      </c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1"/>
      <c r="AA6546" s="1" t="s">
        <v>16</v>
      </c>
      <c r="AB6546" s="3" t="s">
        <v>12</v>
      </c>
      <c r="AC6546" s="23" t="s">
        <v>37801</v>
      </c>
      <c r="AD6546" s="23" t="s">
        <v>44173</v>
      </c>
      <c r="AE6546" t="s">
        <v>35394</v>
      </c>
    </row>
    <row r="6547" spans="1:31" ht="14.25" customHeight="1">
      <c r="A6547" s="1">
        <v>6546</v>
      </c>
      <c r="B6547" s="1" t="s">
        <v>54</v>
      </c>
      <c r="C6547" s="1" t="s">
        <v>3058</v>
      </c>
      <c r="D6547" s="1" t="s">
        <v>2671</v>
      </c>
      <c r="E6547" s="1" t="s">
        <v>36959</v>
      </c>
      <c r="F6547" s="1" t="s">
        <v>22301</v>
      </c>
      <c r="G6547" s="14">
        <v>91900464499</v>
      </c>
      <c r="H6547" s="1" t="s">
        <v>15</v>
      </c>
      <c r="I6547" s="1" t="s">
        <v>9</v>
      </c>
      <c r="J6547" s="1" t="s">
        <v>47313</v>
      </c>
      <c r="K6547" s="3" t="s">
        <v>17</v>
      </c>
      <c r="L6547" s="1" t="s">
        <v>34</v>
      </c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1"/>
      <c r="AA6547" s="1" t="s">
        <v>16</v>
      </c>
      <c r="AB6547" s="3" t="s">
        <v>12</v>
      </c>
      <c r="AC6547" s="23" t="s">
        <v>37801</v>
      </c>
      <c r="AD6547" s="23" t="s">
        <v>38586</v>
      </c>
      <c r="AE6547" t="s">
        <v>35409</v>
      </c>
    </row>
    <row r="6548" spans="1:31" ht="14.25" customHeight="1">
      <c r="A6548" s="1">
        <v>6547</v>
      </c>
      <c r="B6548" s="9" t="s">
        <v>6</v>
      </c>
      <c r="C6548" s="1" t="s">
        <v>3177</v>
      </c>
      <c r="D6548" s="1" t="s">
        <v>3178</v>
      </c>
      <c r="E6548" s="1" t="s">
        <v>3179</v>
      </c>
      <c r="F6548" s="1" t="s">
        <v>22361</v>
      </c>
      <c r="G6548" s="14">
        <v>919099964669</v>
      </c>
      <c r="H6548" s="1" t="s">
        <v>15</v>
      </c>
      <c r="I6548" s="1" t="s">
        <v>41</v>
      </c>
      <c r="J6548" s="1" t="s">
        <v>47313</v>
      </c>
      <c r="K6548" s="3" t="s">
        <v>17</v>
      </c>
      <c r="L6548" s="1" t="s">
        <v>34</v>
      </c>
      <c r="M6548" s="4" t="s">
        <v>42</v>
      </c>
      <c r="N6548" s="3" t="s">
        <v>70</v>
      </c>
      <c r="O6548" s="3" t="s">
        <v>47349</v>
      </c>
      <c r="P6548" s="3" t="s">
        <v>47313</v>
      </c>
      <c r="Q6548" s="3" t="s">
        <v>171</v>
      </c>
      <c r="R6548" s="3" t="s">
        <v>47313</v>
      </c>
      <c r="S6548" s="3"/>
      <c r="T6548" s="3"/>
      <c r="U6548" s="3"/>
      <c r="V6548" s="3"/>
      <c r="W6548" s="3"/>
      <c r="X6548" s="3"/>
      <c r="Y6548" s="3"/>
      <c r="Z6548" s="1"/>
      <c r="AA6548" s="1" t="s">
        <v>16</v>
      </c>
      <c r="AB6548" s="3" t="s">
        <v>12</v>
      </c>
      <c r="AC6548" s="23" t="s">
        <v>37801</v>
      </c>
      <c r="AD6548" s="23" t="s">
        <v>44174</v>
      </c>
      <c r="AE6548" t="s">
        <v>35399</v>
      </c>
    </row>
    <row r="6549" spans="1:31" ht="14.25" customHeight="1">
      <c r="A6549" s="1">
        <v>6548</v>
      </c>
      <c r="B6549" s="1" t="s">
        <v>54</v>
      </c>
      <c r="C6549" s="1" t="s">
        <v>3202</v>
      </c>
      <c r="D6549" s="1" t="s">
        <v>35818</v>
      </c>
      <c r="E6549" s="1" t="s">
        <v>102</v>
      </c>
      <c r="F6549" s="1" t="s">
        <v>22372</v>
      </c>
      <c r="G6549" s="14">
        <v>914940404994</v>
      </c>
      <c r="H6549" s="1" t="s">
        <v>8</v>
      </c>
      <c r="I6549" s="1" t="s">
        <v>41</v>
      </c>
      <c r="J6549" s="1" t="s">
        <v>47313</v>
      </c>
      <c r="K6549" s="3" t="s">
        <v>63</v>
      </c>
      <c r="L6549" s="1" t="s">
        <v>34</v>
      </c>
      <c r="M6549" s="3" t="s">
        <v>213</v>
      </c>
      <c r="N6549" s="3" t="s">
        <v>70</v>
      </c>
      <c r="O6549" s="3" t="s">
        <v>17</v>
      </c>
      <c r="P6549" s="3" t="s">
        <v>47313</v>
      </c>
      <c r="Q6549" s="3" t="s">
        <v>42</v>
      </c>
      <c r="R6549" s="3" t="s">
        <v>47313</v>
      </c>
      <c r="S6549" s="3" t="s">
        <v>27</v>
      </c>
      <c r="T6549" s="3" t="s">
        <v>47313</v>
      </c>
      <c r="U6549" s="3" t="s">
        <v>117</v>
      </c>
      <c r="V6549" s="3" t="s">
        <v>47313</v>
      </c>
      <c r="W6549" s="3" t="s">
        <v>178</v>
      </c>
      <c r="X6549" s="3" t="s">
        <v>47313</v>
      </c>
      <c r="Y6549" s="3" t="s">
        <v>171</v>
      </c>
      <c r="Z6549" s="1" t="s">
        <v>47313</v>
      </c>
      <c r="AA6549" s="1" t="s">
        <v>16</v>
      </c>
      <c r="AB6549" s="3" t="s">
        <v>12</v>
      </c>
      <c r="AC6549" s="23" t="s">
        <v>37801</v>
      </c>
      <c r="AD6549" s="23" t="s">
        <v>40008</v>
      </c>
      <c r="AE6549" t="s">
        <v>35399</v>
      </c>
    </row>
    <row r="6550" spans="1:31" ht="14.25" customHeight="1">
      <c r="A6550" s="1">
        <v>6549</v>
      </c>
      <c r="B6550" s="1" t="s">
        <v>54</v>
      </c>
      <c r="C6550" s="1" t="s">
        <v>3256</v>
      </c>
      <c r="D6550" s="1" t="s">
        <v>176</v>
      </c>
      <c r="E6550" s="1" t="s">
        <v>506</v>
      </c>
      <c r="F6550" s="1" t="s">
        <v>33674</v>
      </c>
      <c r="G6550" s="14">
        <v>9194699944</v>
      </c>
      <c r="H6550" s="1" t="s">
        <v>8</v>
      </c>
      <c r="I6550" s="1" t="s">
        <v>41</v>
      </c>
      <c r="J6550" s="1" t="s">
        <v>47313</v>
      </c>
      <c r="K6550" s="3" t="s">
        <v>42</v>
      </c>
      <c r="L6550" s="1" t="s">
        <v>34</v>
      </c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1"/>
      <c r="AA6550" s="1" t="s">
        <v>16</v>
      </c>
      <c r="AB6550" s="3" t="s">
        <v>12</v>
      </c>
      <c r="AC6550" s="23" t="s">
        <v>37801</v>
      </c>
      <c r="AD6550" s="23" t="s">
        <v>44175</v>
      </c>
      <c r="AE6550" t="s">
        <v>35410</v>
      </c>
    </row>
    <row r="6551" spans="1:31" ht="14.25" customHeight="1">
      <c r="A6551" s="1">
        <v>6550</v>
      </c>
      <c r="B6551" s="9" t="s">
        <v>6</v>
      </c>
      <c r="C6551" s="1" t="s">
        <v>3478</v>
      </c>
      <c r="D6551" s="1" t="s">
        <v>3479</v>
      </c>
      <c r="E6551" s="1" t="s">
        <v>3480</v>
      </c>
      <c r="F6551" s="1" t="s">
        <v>33700</v>
      </c>
      <c r="G6551" s="14">
        <v>919904494414</v>
      </c>
      <c r="H6551" s="1" t="s">
        <v>8</v>
      </c>
      <c r="I6551" s="1" t="s">
        <v>9</v>
      </c>
      <c r="J6551" s="1" t="s">
        <v>47313</v>
      </c>
      <c r="K6551" s="3" t="s">
        <v>17</v>
      </c>
      <c r="L6551" s="1" t="s">
        <v>34</v>
      </c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1"/>
      <c r="AA6551" s="1" t="s">
        <v>11</v>
      </c>
      <c r="AB6551" s="3" t="s">
        <v>13</v>
      </c>
      <c r="AC6551" s="23" t="s">
        <v>37801</v>
      </c>
      <c r="AD6551" s="23" t="s">
        <v>44176</v>
      </c>
      <c r="AE6551" t="s">
        <v>35409</v>
      </c>
    </row>
    <row r="6552" spans="1:31" ht="14.25" customHeight="1">
      <c r="A6552" s="1">
        <v>6551</v>
      </c>
      <c r="B6552" s="1" t="s">
        <v>54</v>
      </c>
      <c r="C6552" s="1" t="s">
        <v>3536</v>
      </c>
      <c r="D6552" s="1" t="s">
        <v>11014</v>
      </c>
      <c r="E6552" s="1" t="s">
        <v>36960</v>
      </c>
      <c r="F6552" s="1" t="s">
        <v>22544</v>
      </c>
      <c r="G6552" s="14">
        <v>919946496646</v>
      </c>
      <c r="H6552" s="1" t="s">
        <v>37</v>
      </c>
      <c r="I6552" s="1" t="s">
        <v>41</v>
      </c>
      <c r="J6552" s="1" t="s">
        <v>47313</v>
      </c>
      <c r="K6552" s="3" t="s">
        <v>42</v>
      </c>
      <c r="L6552" s="1" t="s">
        <v>34</v>
      </c>
      <c r="M6552" s="3" t="s">
        <v>27</v>
      </c>
      <c r="N6552" s="3" t="s">
        <v>70</v>
      </c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1"/>
      <c r="AA6552" s="1" t="s">
        <v>16</v>
      </c>
      <c r="AB6552" s="3" t="s">
        <v>12</v>
      </c>
      <c r="AC6552" s="23" t="s">
        <v>37801</v>
      </c>
      <c r="AD6552" s="23" t="s">
        <v>44177</v>
      </c>
      <c r="AE6552" t="s">
        <v>35399</v>
      </c>
    </row>
    <row r="6553" spans="1:31" ht="14.25" customHeight="1">
      <c r="A6553" s="1">
        <v>6552</v>
      </c>
      <c r="B6553" s="1" t="s">
        <v>54</v>
      </c>
      <c r="C6553" s="1" t="s">
        <v>3542</v>
      </c>
      <c r="D6553" s="1" t="s">
        <v>1224</v>
      </c>
      <c r="E6553" s="1" t="s">
        <v>255</v>
      </c>
      <c r="F6553" s="1" t="s">
        <v>22548</v>
      </c>
      <c r="G6553" s="14">
        <v>919904441496</v>
      </c>
      <c r="H6553" s="1" t="s">
        <v>8</v>
      </c>
      <c r="I6553" s="1" t="s">
        <v>41</v>
      </c>
      <c r="J6553" s="1" t="s">
        <v>47313</v>
      </c>
      <c r="K6553" s="3" t="s">
        <v>42</v>
      </c>
      <c r="L6553" s="1" t="s">
        <v>34</v>
      </c>
      <c r="M6553" s="3" t="s">
        <v>27</v>
      </c>
      <c r="N6553" s="3" t="s">
        <v>70</v>
      </c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1"/>
      <c r="AA6553" s="1" t="s">
        <v>16</v>
      </c>
      <c r="AB6553" s="3" t="s">
        <v>12</v>
      </c>
      <c r="AC6553" s="23" t="s">
        <v>37801</v>
      </c>
      <c r="AD6553" s="23" t="s">
        <v>44178</v>
      </c>
      <c r="AE6553" t="s">
        <v>35409</v>
      </c>
    </row>
    <row r="6554" spans="1:31" ht="14.25" customHeight="1">
      <c r="A6554" s="1">
        <v>6553</v>
      </c>
      <c r="B6554" s="9" t="s">
        <v>6</v>
      </c>
      <c r="C6554" s="1" t="s">
        <v>3784</v>
      </c>
      <c r="D6554" s="1" t="s">
        <v>1803</v>
      </c>
      <c r="E6554" s="1" t="s">
        <v>2655</v>
      </c>
      <c r="F6554" s="1" t="s">
        <v>22671</v>
      </c>
      <c r="G6554" s="14">
        <v>914144944404</v>
      </c>
      <c r="H6554" s="1" t="s">
        <v>8</v>
      </c>
      <c r="I6554" s="1" t="s">
        <v>41</v>
      </c>
      <c r="J6554" s="1" t="s">
        <v>47313</v>
      </c>
      <c r="K6554" s="3" t="s">
        <v>42</v>
      </c>
      <c r="L6554" s="1" t="s">
        <v>34</v>
      </c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1"/>
      <c r="AA6554" s="1" t="s">
        <v>16</v>
      </c>
      <c r="AB6554" s="3" t="s">
        <v>12</v>
      </c>
      <c r="AC6554" s="23" t="s">
        <v>37801</v>
      </c>
      <c r="AD6554" s="23" t="s">
        <v>44179</v>
      </c>
      <c r="AE6554" t="s">
        <v>35410</v>
      </c>
    </row>
    <row r="6555" spans="1:31" ht="14.25" customHeight="1">
      <c r="A6555" s="1">
        <v>6554</v>
      </c>
      <c r="B6555" s="9" t="s">
        <v>6</v>
      </c>
      <c r="C6555" s="1" t="s">
        <v>4054</v>
      </c>
      <c r="D6555" s="1" t="s">
        <v>4055</v>
      </c>
      <c r="E6555" s="1" t="s">
        <v>131</v>
      </c>
      <c r="F6555" s="1" t="s">
        <v>22800</v>
      </c>
      <c r="G6555" s="14">
        <v>919494964960</v>
      </c>
      <c r="H6555" s="1" t="s">
        <v>46</v>
      </c>
      <c r="I6555" s="1" t="s">
        <v>62</v>
      </c>
      <c r="J6555" s="1" t="s">
        <v>47313</v>
      </c>
      <c r="K6555" s="3" t="s">
        <v>17</v>
      </c>
      <c r="L6555" s="1" t="s">
        <v>34</v>
      </c>
      <c r="M6555" s="4" t="s">
        <v>42</v>
      </c>
      <c r="N6555" s="3" t="s">
        <v>70</v>
      </c>
      <c r="O6555" s="3" t="s">
        <v>27</v>
      </c>
      <c r="P6555" s="3" t="s">
        <v>47313</v>
      </c>
      <c r="Q6555" s="3" t="s">
        <v>47344</v>
      </c>
      <c r="R6555" s="3" t="s">
        <v>47313</v>
      </c>
      <c r="S6555" s="3" t="s">
        <v>178</v>
      </c>
      <c r="T6555" s="3" t="s">
        <v>47313</v>
      </c>
      <c r="U6555" s="3"/>
      <c r="V6555" s="3"/>
      <c r="W6555" s="3"/>
      <c r="X6555" s="3"/>
      <c r="Y6555" s="3"/>
      <c r="Z6555" s="1"/>
      <c r="AA6555" s="1" t="s">
        <v>16</v>
      </c>
      <c r="AB6555" s="3" t="s">
        <v>12</v>
      </c>
      <c r="AC6555" s="23" t="s">
        <v>37801</v>
      </c>
      <c r="AD6555" s="23" t="s">
        <v>41026</v>
      </c>
      <c r="AE6555" t="s">
        <v>35410</v>
      </c>
    </row>
    <row r="6556" spans="1:31" ht="14.25" customHeight="1">
      <c r="A6556" s="1">
        <v>6555</v>
      </c>
      <c r="B6556" s="9" t="s">
        <v>6</v>
      </c>
      <c r="C6556" s="1" t="s">
        <v>4090</v>
      </c>
      <c r="D6556" s="1" t="s">
        <v>1354</v>
      </c>
      <c r="E6556" s="1" t="s">
        <v>4091</v>
      </c>
      <c r="F6556" s="1" t="s">
        <v>4092</v>
      </c>
      <c r="G6556" s="14">
        <v>914940949696</v>
      </c>
      <c r="H6556" s="1" t="s">
        <v>20</v>
      </c>
      <c r="I6556" s="1" t="s">
        <v>41</v>
      </c>
      <c r="J6556" s="1" t="s">
        <v>47313</v>
      </c>
      <c r="K6556" s="3" t="s">
        <v>42</v>
      </c>
      <c r="L6556" s="1" t="s">
        <v>34</v>
      </c>
      <c r="M6556" s="3" t="s">
        <v>27</v>
      </c>
      <c r="N6556" s="3" t="s">
        <v>70</v>
      </c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1"/>
      <c r="AA6556" s="1" t="s">
        <v>16</v>
      </c>
      <c r="AB6556" s="3" t="s">
        <v>12</v>
      </c>
      <c r="AC6556" s="23" t="s">
        <v>37801</v>
      </c>
      <c r="AD6556" s="23" t="s">
        <v>39006</v>
      </c>
      <c r="AE6556" t="s">
        <v>35399</v>
      </c>
    </row>
    <row r="6557" spans="1:31" ht="14.25" customHeight="1">
      <c r="A6557" s="1">
        <v>6556</v>
      </c>
      <c r="B6557" s="1" t="s">
        <v>54</v>
      </c>
      <c r="C6557" s="1" t="s">
        <v>4129</v>
      </c>
      <c r="D6557" s="1" t="s">
        <v>36497</v>
      </c>
      <c r="E6557" s="1" t="s">
        <v>270</v>
      </c>
      <c r="F6557" s="1" t="s">
        <v>22835</v>
      </c>
      <c r="G6557" s="14">
        <v>919946469049</v>
      </c>
      <c r="H6557" s="1" t="s">
        <v>20</v>
      </c>
      <c r="I6557" s="1" t="s">
        <v>33</v>
      </c>
      <c r="J6557" s="1" t="s">
        <v>47313</v>
      </c>
      <c r="K6557" s="3" t="s">
        <v>63</v>
      </c>
      <c r="L6557" s="1" t="s">
        <v>34</v>
      </c>
      <c r="M6557" s="3" t="s">
        <v>213</v>
      </c>
      <c r="N6557" s="3" t="s">
        <v>70</v>
      </c>
      <c r="O6557" s="3" t="s">
        <v>17</v>
      </c>
      <c r="P6557" s="3" t="s">
        <v>47313</v>
      </c>
      <c r="Q6557" s="3" t="s">
        <v>42</v>
      </c>
      <c r="R6557" s="3" t="s">
        <v>47313</v>
      </c>
      <c r="S6557" s="3" t="s">
        <v>27</v>
      </c>
      <c r="T6557" s="3" t="s">
        <v>47313</v>
      </c>
      <c r="U6557" s="3" t="s">
        <v>117</v>
      </c>
      <c r="V6557" s="3" t="s">
        <v>47313</v>
      </c>
      <c r="W6557" s="3" t="s">
        <v>178</v>
      </c>
      <c r="X6557" s="3" t="s">
        <v>47313</v>
      </c>
      <c r="Y6557" s="3" t="s">
        <v>171</v>
      </c>
      <c r="Z6557" s="1" t="s">
        <v>47313</v>
      </c>
      <c r="AA6557" s="1" t="s">
        <v>16</v>
      </c>
      <c r="AB6557" s="3" t="s">
        <v>12</v>
      </c>
      <c r="AC6557" s="23" t="s">
        <v>37801</v>
      </c>
      <c r="AD6557" s="23" t="s">
        <v>44180</v>
      </c>
      <c r="AE6557" t="s">
        <v>35409</v>
      </c>
    </row>
    <row r="6558" spans="1:31" ht="14.25" customHeight="1">
      <c r="A6558" s="1">
        <v>6557</v>
      </c>
      <c r="B6558" s="9" t="s">
        <v>6</v>
      </c>
      <c r="C6558" s="1" t="s">
        <v>4136</v>
      </c>
      <c r="D6558" s="1" t="s">
        <v>1410</v>
      </c>
      <c r="E6558" s="1" t="s">
        <v>40</v>
      </c>
      <c r="F6558" s="1" t="s">
        <v>22837</v>
      </c>
      <c r="G6558" s="14">
        <v>9194649104</v>
      </c>
      <c r="H6558" s="1" t="s">
        <v>37</v>
      </c>
      <c r="I6558" s="1" t="s">
        <v>41</v>
      </c>
      <c r="J6558" s="1" t="s">
        <v>47313</v>
      </c>
      <c r="K6558" s="3" t="s">
        <v>17</v>
      </c>
      <c r="L6558" s="1" t="s">
        <v>34</v>
      </c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1"/>
      <c r="AA6558" s="1" t="s">
        <v>11</v>
      </c>
      <c r="AB6558" s="3" t="s">
        <v>274</v>
      </c>
      <c r="AC6558" s="23" t="s">
        <v>37801</v>
      </c>
      <c r="AD6558" s="23" t="s">
        <v>44181</v>
      </c>
      <c r="AE6558" t="s">
        <v>35409</v>
      </c>
    </row>
    <row r="6559" spans="1:31" ht="14.25" customHeight="1">
      <c r="A6559" s="1">
        <v>6558</v>
      </c>
      <c r="B6559" s="9" t="s">
        <v>6</v>
      </c>
      <c r="C6559" s="1" t="s">
        <v>4264</v>
      </c>
      <c r="D6559" s="1" t="s">
        <v>2359</v>
      </c>
      <c r="E6559" s="1" t="s">
        <v>4265</v>
      </c>
      <c r="F6559" s="1" t="s">
        <v>22896</v>
      </c>
      <c r="G6559" s="14">
        <v>91946644944</v>
      </c>
      <c r="H6559" s="1" t="s">
        <v>8</v>
      </c>
      <c r="I6559" s="1" t="s">
        <v>41</v>
      </c>
      <c r="J6559" s="1" t="s">
        <v>47313</v>
      </c>
      <c r="K6559" s="3" t="s">
        <v>42</v>
      </c>
      <c r="L6559" s="1" t="s">
        <v>34</v>
      </c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1"/>
      <c r="AA6559" s="1" t="s">
        <v>16</v>
      </c>
      <c r="AB6559" s="3" t="s">
        <v>12</v>
      </c>
      <c r="AC6559" s="23" t="s">
        <v>37801</v>
      </c>
      <c r="AD6559" s="23" t="s">
        <v>44182</v>
      </c>
      <c r="AE6559" t="s">
        <v>35409</v>
      </c>
    </row>
    <row r="6560" spans="1:31" ht="14.25" customHeight="1">
      <c r="A6560" s="1">
        <v>6559</v>
      </c>
      <c r="B6560" s="9" t="s">
        <v>6</v>
      </c>
      <c r="C6560" s="1" t="s">
        <v>4277</v>
      </c>
      <c r="D6560" s="1" t="s">
        <v>4278</v>
      </c>
      <c r="E6560" s="1" t="s">
        <v>84</v>
      </c>
      <c r="F6560" s="1" t="s">
        <v>33777</v>
      </c>
      <c r="G6560" s="14">
        <v>91696994066</v>
      </c>
      <c r="H6560" s="1" t="s">
        <v>20</v>
      </c>
      <c r="I6560" s="1" t="s">
        <v>41</v>
      </c>
      <c r="J6560" s="1" t="s">
        <v>47313</v>
      </c>
      <c r="K6560" s="3" t="s">
        <v>17</v>
      </c>
      <c r="L6560" s="1" t="s">
        <v>34</v>
      </c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1"/>
      <c r="AA6560" s="1" t="s">
        <v>11</v>
      </c>
      <c r="AB6560" s="3" t="s">
        <v>56</v>
      </c>
      <c r="AC6560" s="23" t="s">
        <v>37801</v>
      </c>
      <c r="AD6560" s="23" t="s">
        <v>44183</v>
      </c>
      <c r="AE6560" t="s">
        <v>35410</v>
      </c>
    </row>
    <row r="6561" spans="1:31" ht="14.25" customHeight="1">
      <c r="A6561" s="1">
        <v>6560</v>
      </c>
      <c r="B6561" s="1" t="s">
        <v>54</v>
      </c>
      <c r="C6561" s="1" t="s">
        <v>4434</v>
      </c>
      <c r="D6561" s="1" t="s">
        <v>4435</v>
      </c>
      <c r="E6561" s="1" t="s">
        <v>40</v>
      </c>
      <c r="F6561" s="1" t="s">
        <v>22984</v>
      </c>
      <c r="G6561" s="14">
        <v>914166044411</v>
      </c>
      <c r="H6561" s="1" t="s">
        <v>15</v>
      </c>
      <c r="I6561" s="1" t="s">
        <v>9</v>
      </c>
      <c r="J6561" s="1" t="s">
        <v>47313</v>
      </c>
      <c r="K6561" s="3" t="s">
        <v>42</v>
      </c>
      <c r="L6561" s="1" t="s">
        <v>34</v>
      </c>
      <c r="M6561" s="3" t="s">
        <v>27</v>
      </c>
      <c r="N6561" s="3" t="s">
        <v>70</v>
      </c>
      <c r="O6561" s="3" t="s">
        <v>47349</v>
      </c>
      <c r="P6561" s="3" t="s">
        <v>47313</v>
      </c>
      <c r="Q6561" s="3" t="s">
        <v>171</v>
      </c>
      <c r="R6561" s="3" t="s">
        <v>47313</v>
      </c>
      <c r="S6561" s="3"/>
      <c r="T6561" s="3"/>
      <c r="U6561" s="3"/>
      <c r="V6561" s="3"/>
      <c r="W6561" s="3"/>
      <c r="X6561" s="3"/>
      <c r="Y6561" s="3"/>
      <c r="Z6561" s="1"/>
      <c r="AA6561" s="1" t="s">
        <v>16</v>
      </c>
      <c r="AB6561" s="3" t="s">
        <v>12</v>
      </c>
      <c r="AC6561" s="23" t="s">
        <v>37801</v>
      </c>
      <c r="AD6561" s="23" t="s">
        <v>44184</v>
      </c>
      <c r="AE6561" t="s">
        <v>35394</v>
      </c>
    </row>
    <row r="6562" spans="1:31" ht="14.25" customHeight="1">
      <c r="A6562" s="1">
        <v>6561</v>
      </c>
      <c r="B6562" s="1" t="s">
        <v>54</v>
      </c>
      <c r="C6562" s="1" t="s">
        <v>4557</v>
      </c>
      <c r="D6562" s="1" t="s">
        <v>407</v>
      </c>
      <c r="E6562" s="1" t="s">
        <v>724</v>
      </c>
      <c r="F6562" s="1" t="s">
        <v>23044</v>
      </c>
      <c r="G6562" s="14">
        <v>919099904906</v>
      </c>
      <c r="H6562" s="1" t="s">
        <v>15</v>
      </c>
      <c r="I6562" s="1" t="s">
        <v>62</v>
      </c>
      <c r="J6562" s="1" t="s">
        <v>47313</v>
      </c>
      <c r="K6562" s="3" t="s">
        <v>117</v>
      </c>
      <c r="L6562" s="1" t="s">
        <v>34</v>
      </c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1"/>
      <c r="AA6562" s="1" t="s">
        <v>16</v>
      </c>
      <c r="AB6562" s="3" t="s">
        <v>12</v>
      </c>
      <c r="AC6562" s="23" t="s">
        <v>37801</v>
      </c>
      <c r="AD6562" s="23" t="s">
        <v>44185</v>
      </c>
      <c r="AE6562" t="s">
        <v>35399</v>
      </c>
    </row>
    <row r="6563" spans="1:31" ht="14.25" customHeight="1">
      <c r="A6563" s="1">
        <v>6562</v>
      </c>
      <c r="B6563" s="1" t="s">
        <v>54</v>
      </c>
      <c r="C6563" s="1" t="s">
        <v>4585</v>
      </c>
      <c r="D6563" s="1" t="s">
        <v>1227</v>
      </c>
      <c r="E6563" s="1" t="s">
        <v>40</v>
      </c>
      <c r="F6563" s="1" t="s">
        <v>23062</v>
      </c>
      <c r="G6563" s="14">
        <v>919909064646</v>
      </c>
      <c r="H6563" s="1" t="s">
        <v>15</v>
      </c>
      <c r="I6563" s="1" t="s">
        <v>41</v>
      </c>
      <c r="J6563" s="1" t="s">
        <v>47313</v>
      </c>
      <c r="K6563" s="3" t="s">
        <v>42</v>
      </c>
      <c r="L6563" s="1" t="s">
        <v>34</v>
      </c>
      <c r="M6563" s="3" t="s">
        <v>27</v>
      </c>
      <c r="N6563" s="3" t="s">
        <v>70</v>
      </c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1"/>
      <c r="AA6563" s="1" t="s">
        <v>16</v>
      </c>
      <c r="AB6563" s="3" t="s">
        <v>12</v>
      </c>
      <c r="AC6563" s="23" t="s">
        <v>37801</v>
      </c>
      <c r="AD6563" s="23" t="s">
        <v>44186</v>
      </c>
      <c r="AE6563" t="s">
        <v>35409</v>
      </c>
    </row>
    <row r="6564" spans="1:31" ht="14.25" customHeight="1">
      <c r="A6564" s="1">
        <v>6563</v>
      </c>
      <c r="B6564" s="9" t="s">
        <v>6</v>
      </c>
      <c r="C6564" s="1" t="s">
        <v>4770</v>
      </c>
      <c r="D6564" s="1" t="s">
        <v>1207</v>
      </c>
      <c r="E6564" s="1" t="s">
        <v>4771</v>
      </c>
      <c r="F6564" s="1" t="s">
        <v>23153</v>
      </c>
      <c r="G6564" s="14">
        <v>916969464944</v>
      </c>
      <c r="H6564" s="1" t="s">
        <v>46</v>
      </c>
      <c r="I6564" s="1" t="s">
        <v>62</v>
      </c>
      <c r="J6564" s="1" t="s">
        <v>47313</v>
      </c>
      <c r="K6564" s="3" t="s">
        <v>42</v>
      </c>
      <c r="L6564" s="1" t="s">
        <v>34</v>
      </c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1"/>
      <c r="AA6564" s="1" t="s">
        <v>16</v>
      </c>
      <c r="AB6564" s="3" t="s">
        <v>12</v>
      </c>
      <c r="AC6564" s="23" t="s">
        <v>37801</v>
      </c>
      <c r="AD6564" s="23" t="s">
        <v>44187</v>
      </c>
      <c r="AE6564" t="s">
        <v>35399</v>
      </c>
    </row>
    <row r="6565" spans="1:31" ht="14.25" customHeight="1">
      <c r="A6565" s="1">
        <v>6564</v>
      </c>
      <c r="B6565" s="1" t="s">
        <v>54</v>
      </c>
      <c r="C6565" s="1" t="s">
        <v>4784</v>
      </c>
      <c r="D6565" s="1" t="s">
        <v>494</v>
      </c>
      <c r="E6565" s="1" t="s">
        <v>1582</v>
      </c>
      <c r="F6565" s="1" t="s">
        <v>31597</v>
      </c>
      <c r="G6565" s="14">
        <v>919449949441</v>
      </c>
      <c r="H6565" s="1" t="s">
        <v>15</v>
      </c>
      <c r="I6565" s="1" t="s">
        <v>62</v>
      </c>
      <c r="J6565" s="1" t="s">
        <v>47313</v>
      </c>
      <c r="K6565" s="3" t="s">
        <v>42</v>
      </c>
      <c r="L6565" s="1" t="s">
        <v>34</v>
      </c>
      <c r="M6565" s="3" t="s">
        <v>27</v>
      </c>
      <c r="N6565" s="3" t="s">
        <v>70</v>
      </c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1"/>
      <c r="AA6565" s="1" t="s">
        <v>16</v>
      </c>
      <c r="AB6565" s="3" t="s">
        <v>12</v>
      </c>
      <c r="AC6565" s="23" t="s">
        <v>37801</v>
      </c>
      <c r="AD6565" s="23" t="s">
        <v>40127</v>
      </c>
      <c r="AE6565" t="s">
        <v>35394</v>
      </c>
    </row>
    <row r="6566" spans="1:31" ht="14.25" customHeight="1">
      <c r="A6566" s="1">
        <v>6565</v>
      </c>
      <c r="B6566" s="1" t="s">
        <v>54</v>
      </c>
      <c r="C6566" s="1" t="s">
        <v>4819</v>
      </c>
      <c r="D6566" s="1" t="s">
        <v>1867</v>
      </c>
      <c r="E6566" s="1" t="s">
        <v>255</v>
      </c>
      <c r="F6566" s="1" t="s">
        <v>31600</v>
      </c>
      <c r="G6566" s="14">
        <v>9194461640</v>
      </c>
      <c r="H6566" s="1" t="s">
        <v>37</v>
      </c>
      <c r="I6566" s="1" t="s">
        <v>9</v>
      </c>
      <c r="J6566" s="1" t="s">
        <v>47313</v>
      </c>
      <c r="K6566" s="3" t="s">
        <v>42</v>
      </c>
      <c r="L6566" s="1" t="s">
        <v>34</v>
      </c>
      <c r="M6566" s="3" t="s">
        <v>27</v>
      </c>
      <c r="N6566" s="3" t="s">
        <v>70</v>
      </c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1"/>
      <c r="AA6566" s="1" t="s">
        <v>16</v>
      </c>
      <c r="AB6566" s="3" t="s">
        <v>12</v>
      </c>
      <c r="AC6566" s="23" t="s">
        <v>37801</v>
      </c>
      <c r="AD6566" s="23" t="s">
        <v>44188</v>
      </c>
      <c r="AE6566" t="s">
        <v>35399</v>
      </c>
    </row>
    <row r="6567" spans="1:31" ht="14.25" customHeight="1">
      <c r="A6567" s="1">
        <v>6566</v>
      </c>
      <c r="B6567" s="1" t="s">
        <v>54</v>
      </c>
      <c r="C6567" s="1" t="s">
        <v>4820</v>
      </c>
      <c r="D6567" s="1" t="s">
        <v>1111</v>
      </c>
      <c r="E6567" s="1" t="s">
        <v>36961</v>
      </c>
      <c r="F6567" s="1" t="s">
        <v>31601</v>
      </c>
      <c r="G6567" s="14">
        <v>91944609199</v>
      </c>
      <c r="H6567" s="1" t="s">
        <v>8</v>
      </c>
      <c r="I6567" s="1" t="s">
        <v>62</v>
      </c>
      <c r="J6567" s="1" t="s">
        <v>47313</v>
      </c>
      <c r="K6567" s="3" t="s">
        <v>63</v>
      </c>
      <c r="L6567" s="1" t="s">
        <v>34</v>
      </c>
      <c r="M6567" s="3" t="s">
        <v>213</v>
      </c>
      <c r="N6567" s="3" t="s">
        <v>70</v>
      </c>
      <c r="O6567" s="3" t="s">
        <v>17</v>
      </c>
      <c r="P6567" s="3" t="s">
        <v>47313</v>
      </c>
      <c r="Q6567" s="3" t="s">
        <v>42</v>
      </c>
      <c r="R6567" s="3" t="s">
        <v>47313</v>
      </c>
      <c r="S6567" s="3" t="s">
        <v>27</v>
      </c>
      <c r="T6567" s="3" t="s">
        <v>47313</v>
      </c>
      <c r="U6567" s="3" t="s">
        <v>117</v>
      </c>
      <c r="V6567" s="3" t="s">
        <v>47313</v>
      </c>
      <c r="W6567" s="3" t="s">
        <v>178</v>
      </c>
      <c r="X6567" s="3" t="s">
        <v>47313</v>
      </c>
      <c r="Y6567" s="3" t="s">
        <v>171</v>
      </c>
      <c r="Z6567" s="1" t="s">
        <v>47313</v>
      </c>
      <c r="AA6567" s="1" t="s">
        <v>16</v>
      </c>
      <c r="AB6567" s="3" t="s">
        <v>12</v>
      </c>
      <c r="AC6567" s="23" t="s">
        <v>37801</v>
      </c>
      <c r="AD6567" s="23" t="s">
        <v>43010</v>
      </c>
      <c r="AE6567" t="s">
        <v>35409</v>
      </c>
    </row>
    <row r="6568" spans="1:31" ht="14.25" customHeight="1">
      <c r="A6568" s="1">
        <v>6567</v>
      </c>
      <c r="B6568" s="9" t="s">
        <v>6</v>
      </c>
      <c r="C6568" s="1" t="s">
        <v>4867</v>
      </c>
      <c r="D6568" s="1" t="s">
        <v>579</v>
      </c>
      <c r="E6568" s="1" t="s">
        <v>2084</v>
      </c>
      <c r="F6568" s="1" t="s">
        <v>23200</v>
      </c>
      <c r="G6568" s="14">
        <v>914444499440</v>
      </c>
      <c r="H6568" s="1" t="s">
        <v>8</v>
      </c>
      <c r="I6568" s="1" t="s">
        <v>62</v>
      </c>
      <c r="J6568" s="1" t="s">
        <v>47313</v>
      </c>
      <c r="K6568" s="3" t="s">
        <v>42</v>
      </c>
      <c r="L6568" s="1" t="s">
        <v>34</v>
      </c>
      <c r="M6568" s="3" t="s">
        <v>27</v>
      </c>
      <c r="N6568" s="3" t="s">
        <v>70</v>
      </c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1"/>
      <c r="AA6568" s="1" t="s">
        <v>16</v>
      </c>
      <c r="AB6568" s="3" t="s">
        <v>12</v>
      </c>
      <c r="AC6568" s="23" t="s">
        <v>37801</v>
      </c>
      <c r="AD6568" s="23" t="s">
        <v>44189</v>
      </c>
      <c r="AE6568" t="s">
        <v>35394</v>
      </c>
    </row>
    <row r="6569" spans="1:31" ht="14.25" customHeight="1">
      <c r="A6569" s="1">
        <v>6568</v>
      </c>
      <c r="B6569" s="9" t="s">
        <v>6</v>
      </c>
      <c r="C6569" s="1" t="s">
        <v>4964</v>
      </c>
      <c r="D6569" s="1" t="s">
        <v>4965</v>
      </c>
      <c r="E6569" s="1" t="s">
        <v>255</v>
      </c>
      <c r="F6569" s="1" t="s">
        <v>23247</v>
      </c>
      <c r="G6569" s="14">
        <v>914141449904</v>
      </c>
      <c r="H6569" s="1" t="s">
        <v>8</v>
      </c>
      <c r="I6569" s="1" t="s">
        <v>41</v>
      </c>
      <c r="J6569" s="1" t="s">
        <v>47313</v>
      </c>
      <c r="K6569" s="3" t="s">
        <v>42</v>
      </c>
      <c r="L6569" s="1" t="s">
        <v>34</v>
      </c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1"/>
      <c r="AA6569" s="1" t="s">
        <v>16</v>
      </c>
      <c r="AB6569" s="3" t="s">
        <v>12</v>
      </c>
      <c r="AC6569" s="23" t="s">
        <v>37801</v>
      </c>
      <c r="AD6569" s="23" t="s">
        <v>44190</v>
      </c>
      <c r="AE6569" t="s">
        <v>35399</v>
      </c>
    </row>
    <row r="6570" spans="1:31" ht="14.25" customHeight="1">
      <c r="A6570" s="1">
        <v>6569</v>
      </c>
      <c r="B6570" s="9" t="s">
        <v>6</v>
      </c>
      <c r="C6570" s="1" t="s">
        <v>5000</v>
      </c>
      <c r="D6570" s="1" t="s">
        <v>5001</v>
      </c>
      <c r="E6570" s="1" t="s">
        <v>5002</v>
      </c>
      <c r="F6570" s="1" t="s">
        <v>23262</v>
      </c>
      <c r="G6570" s="14">
        <v>919441691941</v>
      </c>
      <c r="H6570" s="1" t="s">
        <v>37</v>
      </c>
      <c r="I6570" s="1" t="s">
        <v>41</v>
      </c>
      <c r="J6570" s="1" t="s">
        <v>47313</v>
      </c>
      <c r="K6570" s="3" t="s">
        <v>17</v>
      </c>
      <c r="L6570" s="1" t="s">
        <v>34</v>
      </c>
      <c r="M6570" s="4" t="s">
        <v>42</v>
      </c>
      <c r="N6570" s="3" t="s">
        <v>70</v>
      </c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1"/>
      <c r="AA6570" s="1" t="s">
        <v>16</v>
      </c>
      <c r="AB6570" s="3" t="s">
        <v>12</v>
      </c>
      <c r="AC6570" s="23" t="s">
        <v>37801</v>
      </c>
      <c r="AD6570" s="23" t="s">
        <v>41429</v>
      </c>
      <c r="AE6570" t="s">
        <v>35394</v>
      </c>
    </row>
    <row r="6571" spans="1:31" ht="14.25" customHeight="1">
      <c r="A6571" s="1">
        <v>6570</v>
      </c>
      <c r="B6571" s="1" t="s">
        <v>54</v>
      </c>
      <c r="C6571" s="1" t="s">
        <v>5010</v>
      </c>
      <c r="D6571" s="1" t="s">
        <v>4095</v>
      </c>
      <c r="E6571" s="1" t="s">
        <v>139</v>
      </c>
      <c r="F6571" s="1" t="s">
        <v>5011</v>
      </c>
      <c r="G6571" s="14">
        <v>914401460646</v>
      </c>
      <c r="H6571" s="1" t="s">
        <v>8</v>
      </c>
      <c r="I6571" s="1" t="s">
        <v>9</v>
      </c>
      <c r="J6571" s="1" t="s">
        <v>47313</v>
      </c>
      <c r="K6571" s="3" t="s">
        <v>42</v>
      </c>
      <c r="L6571" s="1" t="s">
        <v>34</v>
      </c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1"/>
      <c r="AA6571" s="1" t="s">
        <v>16</v>
      </c>
      <c r="AB6571" s="3" t="s">
        <v>12</v>
      </c>
      <c r="AC6571" s="23" t="s">
        <v>37801</v>
      </c>
      <c r="AD6571" s="23" t="s">
        <v>40347</v>
      </c>
      <c r="AE6571" t="s">
        <v>35394</v>
      </c>
    </row>
    <row r="6572" spans="1:31" ht="14.25" customHeight="1">
      <c r="A6572" s="1">
        <v>6571</v>
      </c>
      <c r="B6572" s="9" t="s">
        <v>6</v>
      </c>
      <c r="C6572" s="1" t="s">
        <v>5018</v>
      </c>
      <c r="D6572" s="1" t="s">
        <v>4203</v>
      </c>
      <c r="E6572" s="1" t="s">
        <v>32</v>
      </c>
      <c r="F6572" s="1" t="s">
        <v>23270</v>
      </c>
      <c r="G6572" s="14">
        <v>919404190646</v>
      </c>
      <c r="H6572" s="1" t="s">
        <v>8</v>
      </c>
      <c r="I6572" s="1" t="s">
        <v>41</v>
      </c>
      <c r="J6572" s="1" t="s">
        <v>47313</v>
      </c>
      <c r="K6572" s="3" t="s">
        <v>42</v>
      </c>
      <c r="L6572" s="1" t="s">
        <v>34</v>
      </c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1"/>
      <c r="AA6572" s="1" t="s">
        <v>16</v>
      </c>
      <c r="AB6572" s="3" t="s">
        <v>12</v>
      </c>
      <c r="AC6572" s="23" t="s">
        <v>37801</v>
      </c>
      <c r="AD6572" s="23" t="s">
        <v>44191</v>
      </c>
      <c r="AE6572" t="s">
        <v>35399</v>
      </c>
    </row>
    <row r="6573" spans="1:31" ht="14.25" customHeight="1">
      <c r="A6573" s="1">
        <v>6572</v>
      </c>
      <c r="B6573" s="1" t="s">
        <v>54</v>
      </c>
      <c r="C6573" s="1" t="s">
        <v>5031</v>
      </c>
      <c r="D6573" s="1" t="s">
        <v>223</v>
      </c>
      <c r="E6573" s="1" t="s">
        <v>40</v>
      </c>
      <c r="F6573" s="1" t="s">
        <v>23277</v>
      </c>
      <c r="G6573" s="14">
        <v>91414199446</v>
      </c>
      <c r="H6573" s="1" t="s">
        <v>20</v>
      </c>
      <c r="I6573" s="1" t="s">
        <v>62</v>
      </c>
      <c r="J6573" s="1" t="s">
        <v>47313</v>
      </c>
      <c r="K6573" s="3" t="s">
        <v>42</v>
      </c>
      <c r="L6573" s="1" t="s">
        <v>34</v>
      </c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1"/>
      <c r="AA6573" s="1" t="s">
        <v>16</v>
      </c>
      <c r="AB6573" s="3" t="s">
        <v>12</v>
      </c>
      <c r="AC6573" s="23" t="s">
        <v>37801</v>
      </c>
      <c r="AD6573" s="23" t="s">
        <v>44192</v>
      </c>
      <c r="AE6573" t="s">
        <v>35409</v>
      </c>
    </row>
    <row r="6574" spans="1:31" ht="14.25" customHeight="1">
      <c r="A6574" s="1">
        <v>6573</v>
      </c>
      <c r="B6574" s="1" t="s">
        <v>54</v>
      </c>
      <c r="C6574" s="1" t="s">
        <v>5217</v>
      </c>
      <c r="D6574" s="1" t="s">
        <v>3431</v>
      </c>
      <c r="E6574" s="1" t="s">
        <v>788</v>
      </c>
      <c r="F6574" s="1" t="s">
        <v>33882</v>
      </c>
      <c r="G6574" s="14">
        <v>91949409404</v>
      </c>
      <c r="H6574" s="1" t="s">
        <v>20</v>
      </c>
      <c r="I6574" s="1" t="s">
        <v>62</v>
      </c>
      <c r="J6574" s="1" t="s">
        <v>47313</v>
      </c>
      <c r="K6574" s="3" t="s">
        <v>63</v>
      </c>
      <c r="L6574" s="1" t="s">
        <v>34</v>
      </c>
      <c r="M6574" s="3" t="s">
        <v>213</v>
      </c>
      <c r="N6574" s="3" t="s">
        <v>70</v>
      </c>
      <c r="O6574" s="3" t="s">
        <v>17</v>
      </c>
      <c r="P6574" s="3" t="s">
        <v>47313</v>
      </c>
      <c r="Q6574" s="3" t="s">
        <v>42</v>
      </c>
      <c r="R6574" s="3" t="s">
        <v>47313</v>
      </c>
      <c r="S6574" s="3" t="s">
        <v>27</v>
      </c>
      <c r="T6574" s="3" t="s">
        <v>47313</v>
      </c>
      <c r="U6574" s="3" t="s">
        <v>117</v>
      </c>
      <c r="V6574" s="3" t="s">
        <v>47313</v>
      </c>
      <c r="W6574" s="3" t="s">
        <v>178</v>
      </c>
      <c r="X6574" s="3" t="s">
        <v>47313</v>
      </c>
      <c r="Y6574" s="3" t="s">
        <v>171</v>
      </c>
      <c r="Z6574" s="1" t="s">
        <v>47313</v>
      </c>
      <c r="AA6574" s="1" t="s">
        <v>16</v>
      </c>
      <c r="AB6574" s="3" t="s">
        <v>12</v>
      </c>
      <c r="AC6574" s="23" t="s">
        <v>37801</v>
      </c>
      <c r="AD6574" s="23" t="s">
        <v>44193</v>
      </c>
      <c r="AE6574" t="s">
        <v>35394</v>
      </c>
    </row>
    <row r="6575" spans="1:31" ht="14.25" customHeight="1">
      <c r="A6575" s="1">
        <v>6574</v>
      </c>
      <c r="B6575" s="1" t="s">
        <v>54</v>
      </c>
      <c r="C6575" s="1" t="s">
        <v>5224</v>
      </c>
      <c r="D6575" s="1" t="s">
        <v>683</v>
      </c>
      <c r="E6575" s="1" t="s">
        <v>5225</v>
      </c>
      <c r="F6575" s="1" t="s">
        <v>23381</v>
      </c>
      <c r="G6575" s="14">
        <v>9196491494</v>
      </c>
      <c r="H6575" s="1" t="s">
        <v>20</v>
      </c>
      <c r="I6575" s="1" t="s">
        <v>41</v>
      </c>
      <c r="J6575" s="1" t="s">
        <v>47313</v>
      </c>
      <c r="K6575" s="3" t="s">
        <v>42</v>
      </c>
      <c r="L6575" s="1" t="s">
        <v>34</v>
      </c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1"/>
      <c r="AA6575" s="1" t="s">
        <v>16</v>
      </c>
      <c r="AB6575" s="3" t="s">
        <v>12</v>
      </c>
      <c r="AC6575" s="23" t="s">
        <v>37801</v>
      </c>
      <c r="AD6575" s="23" t="s">
        <v>44194</v>
      </c>
      <c r="AE6575" t="s">
        <v>35399</v>
      </c>
    </row>
    <row r="6576" spans="1:31" ht="14.25" customHeight="1">
      <c r="A6576" s="1">
        <v>6575</v>
      </c>
      <c r="B6576" s="9" t="s">
        <v>6</v>
      </c>
      <c r="C6576" s="1" t="s">
        <v>5274</v>
      </c>
      <c r="D6576" s="1" t="s">
        <v>1506</v>
      </c>
      <c r="E6576" s="1" t="s">
        <v>2016</v>
      </c>
      <c r="F6576" s="1" t="s">
        <v>33890</v>
      </c>
      <c r="G6576" s="14">
        <v>9199441999</v>
      </c>
      <c r="H6576" s="1" t="s">
        <v>8</v>
      </c>
      <c r="I6576" s="1" t="s">
        <v>62</v>
      </c>
      <c r="J6576" s="1" t="s">
        <v>47313</v>
      </c>
      <c r="K6576" s="3" t="s">
        <v>63</v>
      </c>
      <c r="L6576" s="1" t="s">
        <v>34</v>
      </c>
      <c r="M6576" s="3" t="s">
        <v>213</v>
      </c>
      <c r="N6576" s="3" t="s">
        <v>70</v>
      </c>
      <c r="O6576" s="3" t="s">
        <v>17</v>
      </c>
      <c r="P6576" s="3" t="s">
        <v>47313</v>
      </c>
      <c r="Q6576" s="3" t="s">
        <v>42</v>
      </c>
      <c r="R6576" s="3" t="s">
        <v>47313</v>
      </c>
      <c r="S6576" s="3" t="s">
        <v>27</v>
      </c>
      <c r="T6576" s="3" t="s">
        <v>47313</v>
      </c>
      <c r="U6576" s="3" t="s">
        <v>117</v>
      </c>
      <c r="V6576" s="3" t="s">
        <v>47313</v>
      </c>
      <c r="W6576" s="3" t="s">
        <v>178</v>
      </c>
      <c r="X6576" s="3" t="s">
        <v>47313</v>
      </c>
      <c r="Y6576" s="3" t="s">
        <v>171</v>
      </c>
      <c r="Z6576" s="1" t="s">
        <v>47313</v>
      </c>
      <c r="AA6576" s="1" t="s">
        <v>16</v>
      </c>
      <c r="AB6576" s="3" t="s">
        <v>12</v>
      </c>
      <c r="AC6576" s="23" t="s">
        <v>37801</v>
      </c>
      <c r="AD6576" s="23" t="s">
        <v>44195</v>
      </c>
      <c r="AE6576" t="s">
        <v>35394</v>
      </c>
    </row>
    <row r="6577" spans="1:31" ht="14.25" customHeight="1">
      <c r="A6577" s="1">
        <v>6576</v>
      </c>
      <c r="B6577" s="9" t="s">
        <v>6</v>
      </c>
      <c r="C6577" s="1" t="s">
        <v>5344</v>
      </c>
      <c r="D6577" s="1" t="s">
        <v>1689</v>
      </c>
      <c r="E6577" s="1" t="s">
        <v>102</v>
      </c>
      <c r="F6577" s="1" t="s">
        <v>23449</v>
      </c>
      <c r="G6577" s="14">
        <v>91946060404</v>
      </c>
      <c r="H6577" s="1" t="s">
        <v>20</v>
      </c>
      <c r="I6577" s="1" t="s">
        <v>9</v>
      </c>
      <c r="J6577" s="1" t="s">
        <v>47313</v>
      </c>
      <c r="K6577" s="3" t="s">
        <v>42</v>
      </c>
      <c r="L6577" s="1" t="s">
        <v>34</v>
      </c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1"/>
      <c r="AA6577" s="1" t="s">
        <v>16</v>
      </c>
      <c r="AB6577" s="3" t="s">
        <v>12</v>
      </c>
      <c r="AC6577" s="23" t="s">
        <v>37801</v>
      </c>
      <c r="AD6577" s="23" t="s">
        <v>44196</v>
      </c>
      <c r="AE6577" t="s">
        <v>35409</v>
      </c>
    </row>
    <row r="6578" spans="1:31" ht="14.25" customHeight="1">
      <c r="A6578" s="1">
        <v>6577</v>
      </c>
      <c r="B6578" s="1" t="s">
        <v>54</v>
      </c>
      <c r="C6578" s="1" t="s">
        <v>5428</v>
      </c>
      <c r="D6578" s="1" t="s">
        <v>9748</v>
      </c>
      <c r="E6578" s="1" t="s">
        <v>139</v>
      </c>
      <c r="F6578" s="1" t="s">
        <v>23495</v>
      </c>
      <c r="G6578" s="14">
        <v>9194461646</v>
      </c>
      <c r="H6578" s="1" t="s">
        <v>20</v>
      </c>
      <c r="I6578" s="1" t="s">
        <v>9</v>
      </c>
      <c r="J6578" s="1" t="s">
        <v>47313</v>
      </c>
      <c r="K6578" s="3" t="s">
        <v>17</v>
      </c>
      <c r="L6578" s="1" t="s">
        <v>34</v>
      </c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1"/>
      <c r="AA6578" s="1" t="s">
        <v>11</v>
      </c>
      <c r="AB6578" s="3" t="s">
        <v>13</v>
      </c>
      <c r="AC6578" s="23" t="s">
        <v>37801</v>
      </c>
      <c r="AD6578" s="23" t="s">
        <v>44197</v>
      </c>
      <c r="AE6578" t="s">
        <v>35409</v>
      </c>
    </row>
    <row r="6579" spans="1:31" ht="14.25" customHeight="1">
      <c r="A6579" s="1">
        <v>6578</v>
      </c>
      <c r="B6579" s="1" t="s">
        <v>54</v>
      </c>
      <c r="C6579" s="1" t="s">
        <v>5510</v>
      </c>
      <c r="D6579" s="1" t="s">
        <v>2762</v>
      </c>
      <c r="E6579" s="1" t="s">
        <v>5511</v>
      </c>
      <c r="F6579" s="1" t="s">
        <v>23534</v>
      </c>
      <c r="G6579" s="14">
        <v>9194464444</v>
      </c>
      <c r="H6579" s="1" t="s">
        <v>8</v>
      </c>
      <c r="I6579" s="1" t="s">
        <v>41</v>
      </c>
      <c r="J6579" s="1" t="s">
        <v>47313</v>
      </c>
      <c r="K6579" s="3" t="s">
        <v>42</v>
      </c>
      <c r="L6579" s="1" t="s">
        <v>34</v>
      </c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1"/>
      <c r="AA6579" s="1" t="s">
        <v>16</v>
      </c>
      <c r="AB6579" s="3" t="s">
        <v>12</v>
      </c>
      <c r="AC6579" s="23" t="s">
        <v>37801</v>
      </c>
      <c r="AD6579" s="23" t="s">
        <v>44198</v>
      </c>
      <c r="AE6579" t="s">
        <v>35409</v>
      </c>
    </row>
    <row r="6580" spans="1:31" ht="14.25" customHeight="1">
      <c r="A6580" s="1">
        <v>6579</v>
      </c>
      <c r="B6580" s="1" t="s">
        <v>54</v>
      </c>
      <c r="C6580" s="1" t="s">
        <v>5633</v>
      </c>
      <c r="D6580" s="1" t="s">
        <v>35819</v>
      </c>
      <c r="E6580" s="1" t="s">
        <v>36962</v>
      </c>
      <c r="F6580" s="1" t="s">
        <v>33923</v>
      </c>
      <c r="G6580" s="14">
        <v>91446691444</v>
      </c>
      <c r="H6580" s="1" t="s">
        <v>15</v>
      </c>
      <c r="I6580" s="1" t="s">
        <v>41</v>
      </c>
      <c r="J6580" s="1" t="s">
        <v>47313</v>
      </c>
      <c r="K6580" s="3" t="s">
        <v>63</v>
      </c>
      <c r="L6580" s="1" t="s">
        <v>34</v>
      </c>
      <c r="M6580" s="3" t="s">
        <v>213</v>
      </c>
      <c r="N6580" s="3" t="s">
        <v>70</v>
      </c>
      <c r="O6580" s="3" t="s">
        <v>17</v>
      </c>
      <c r="P6580" s="3" t="s">
        <v>47313</v>
      </c>
      <c r="Q6580" s="3" t="s">
        <v>42</v>
      </c>
      <c r="R6580" s="3" t="s">
        <v>47313</v>
      </c>
      <c r="S6580" s="3" t="s">
        <v>27</v>
      </c>
      <c r="T6580" s="3" t="s">
        <v>47313</v>
      </c>
      <c r="U6580" s="3" t="s">
        <v>117</v>
      </c>
      <c r="V6580" s="3" t="s">
        <v>47313</v>
      </c>
      <c r="W6580" s="3" t="s">
        <v>178</v>
      </c>
      <c r="X6580" s="3" t="s">
        <v>47313</v>
      </c>
      <c r="Y6580" s="3" t="s">
        <v>171</v>
      </c>
      <c r="Z6580" s="1" t="s">
        <v>47313</v>
      </c>
      <c r="AA6580" s="1" t="s">
        <v>16</v>
      </c>
      <c r="AB6580" s="3" t="s">
        <v>12</v>
      </c>
      <c r="AC6580" s="23" t="s">
        <v>37801</v>
      </c>
      <c r="AD6580" s="23" t="s">
        <v>44199</v>
      </c>
      <c r="AE6580" t="s">
        <v>35394</v>
      </c>
    </row>
    <row r="6581" spans="1:31" ht="14.25" customHeight="1">
      <c r="A6581" s="1">
        <v>6580</v>
      </c>
      <c r="B6581" s="9" t="s">
        <v>6</v>
      </c>
      <c r="C6581" s="1" t="s">
        <v>5766</v>
      </c>
      <c r="D6581" s="1" t="s">
        <v>2742</v>
      </c>
      <c r="E6581" s="1" t="s">
        <v>40</v>
      </c>
      <c r="F6581" s="1" t="s">
        <v>33933</v>
      </c>
      <c r="G6581" s="14">
        <v>914611110466</v>
      </c>
      <c r="H6581" s="1" t="s">
        <v>15</v>
      </c>
      <c r="I6581" s="1" t="s">
        <v>9</v>
      </c>
      <c r="J6581" s="1" t="s">
        <v>47313</v>
      </c>
      <c r="K6581" s="3" t="s">
        <v>17</v>
      </c>
      <c r="L6581" s="1" t="s">
        <v>34</v>
      </c>
      <c r="M6581" s="4" t="s">
        <v>42</v>
      </c>
      <c r="N6581" s="3" t="s">
        <v>70</v>
      </c>
      <c r="O6581" s="3" t="s">
        <v>47349</v>
      </c>
      <c r="P6581" s="3" t="s">
        <v>47313</v>
      </c>
      <c r="Q6581" s="3" t="s">
        <v>171</v>
      </c>
      <c r="R6581" s="3" t="s">
        <v>47313</v>
      </c>
      <c r="S6581" s="3"/>
      <c r="T6581" s="3"/>
      <c r="U6581" s="3"/>
      <c r="V6581" s="3"/>
      <c r="W6581" s="3"/>
      <c r="X6581" s="3"/>
      <c r="Y6581" s="3"/>
      <c r="Z6581" s="1"/>
      <c r="AA6581" s="1" t="s">
        <v>16</v>
      </c>
      <c r="AB6581" s="3" t="s">
        <v>12</v>
      </c>
      <c r="AC6581" s="23" t="s">
        <v>37802</v>
      </c>
      <c r="AD6581" s="23" t="s">
        <v>44200</v>
      </c>
      <c r="AE6581" t="s">
        <v>35410</v>
      </c>
    </row>
    <row r="6582" spans="1:31" ht="14.25" customHeight="1">
      <c r="A6582" s="1">
        <v>6581</v>
      </c>
      <c r="B6582" s="9" t="s">
        <v>6</v>
      </c>
      <c r="C6582" s="1" t="s">
        <v>5859</v>
      </c>
      <c r="D6582" s="1" t="s">
        <v>1025</v>
      </c>
      <c r="E6582" s="1" t="s">
        <v>1746</v>
      </c>
      <c r="F6582" s="1" t="s">
        <v>23687</v>
      </c>
      <c r="G6582" s="14">
        <v>919499444</v>
      </c>
      <c r="H6582" s="1" t="s">
        <v>8</v>
      </c>
      <c r="I6582" s="1" t="s">
        <v>9</v>
      </c>
      <c r="J6582" s="1" t="s">
        <v>47313</v>
      </c>
      <c r="K6582" s="3" t="s">
        <v>42</v>
      </c>
      <c r="L6582" s="1" t="s">
        <v>34</v>
      </c>
      <c r="M6582" s="3" t="s">
        <v>27</v>
      </c>
      <c r="N6582" s="3" t="s">
        <v>70</v>
      </c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1"/>
      <c r="AA6582" s="1" t="s">
        <v>16</v>
      </c>
      <c r="AB6582" s="3" t="s">
        <v>12</v>
      </c>
      <c r="AC6582" s="23" t="s">
        <v>37802</v>
      </c>
      <c r="AD6582" s="23" t="s">
        <v>44201</v>
      </c>
      <c r="AE6582" t="s">
        <v>35410</v>
      </c>
    </row>
    <row r="6583" spans="1:31" ht="14.25" customHeight="1">
      <c r="A6583" s="1">
        <v>6582</v>
      </c>
      <c r="B6583" s="9" t="s">
        <v>6</v>
      </c>
      <c r="C6583" s="1" t="s">
        <v>5881</v>
      </c>
      <c r="D6583" s="1" t="s">
        <v>35456</v>
      </c>
      <c r="E6583" s="1" t="s">
        <v>487</v>
      </c>
      <c r="F6583" s="1" t="s">
        <v>23696</v>
      </c>
      <c r="G6583" s="14">
        <v>91999499969</v>
      </c>
      <c r="H6583" s="1" t="s">
        <v>8</v>
      </c>
      <c r="I6583" s="1" t="s">
        <v>33</v>
      </c>
      <c r="J6583" s="1" t="s">
        <v>47313</v>
      </c>
      <c r="K6583" s="3" t="s">
        <v>17</v>
      </c>
      <c r="L6583" s="1" t="s">
        <v>34</v>
      </c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1"/>
      <c r="AA6583" s="1" t="s">
        <v>11</v>
      </c>
      <c r="AB6583" s="3" t="s">
        <v>13</v>
      </c>
      <c r="AC6583" s="23" t="s">
        <v>37802</v>
      </c>
      <c r="AD6583" s="23" t="s">
        <v>44202</v>
      </c>
      <c r="AE6583" t="s">
        <v>35409</v>
      </c>
    </row>
    <row r="6584" spans="1:31" ht="14.25" customHeight="1">
      <c r="A6584" s="1">
        <v>6583</v>
      </c>
      <c r="B6584" s="9" t="s">
        <v>6</v>
      </c>
      <c r="C6584" s="1" t="s">
        <v>5917</v>
      </c>
      <c r="D6584" s="1" t="s">
        <v>58</v>
      </c>
      <c r="E6584" s="1" t="s">
        <v>4809</v>
      </c>
      <c r="F6584" s="1" t="s">
        <v>23713</v>
      </c>
      <c r="G6584" s="14">
        <v>91494160666</v>
      </c>
      <c r="H6584" s="1" t="s">
        <v>15</v>
      </c>
      <c r="I6584" s="1" t="s">
        <v>41</v>
      </c>
      <c r="J6584" s="1" t="s">
        <v>47313</v>
      </c>
      <c r="K6584" s="3" t="s">
        <v>42</v>
      </c>
      <c r="L6584" s="1" t="s">
        <v>34</v>
      </c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1"/>
      <c r="AA6584" s="1" t="s">
        <v>16</v>
      </c>
      <c r="AB6584" s="3" t="s">
        <v>12</v>
      </c>
      <c r="AC6584" s="23" t="s">
        <v>37802</v>
      </c>
      <c r="AD6584" s="23" t="s">
        <v>44203</v>
      </c>
      <c r="AE6584" t="s">
        <v>35399</v>
      </c>
    </row>
    <row r="6585" spans="1:31" ht="14.25" customHeight="1">
      <c r="A6585" s="1">
        <v>6584</v>
      </c>
      <c r="B6585" s="9" t="s">
        <v>6</v>
      </c>
      <c r="C6585" s="1" t="s">
        <v>6295</v>
      </c>
      <c r="D6585" s="1" t="s">
        <v>773</v>
      </c>
      <c r="E6585" s="1" t="s">
        <v>6296</v>
      </c>
      <c r="F6585" s="1" t="s">
        <v>23911</v>
      </c>
      <c r="G6585" s="14">
        <v>91449494490</v>
      </c>
      <c r="H6585" s="1" t="s">
        <v>46</v>
      </c>
      <c r="I6585" s="1" t="s">
        <v>41</v>
      </c>
      <c r="J6585" s="1" t="s">
        <v>47313</v>
      </c>
      <c r="K6585" s="3" t="s">
        <v>42</v>
      </c>
      <c r="L6585" s="1" t="s">
        <v>34</v>
      </c>
      <c r="M6585" s="3" t="s">
        <v>27</v>
      </c>
      <c r="N6585" s="3" t="s">
        <v>70</v>
      </c>
      <c r="O6585" s="3" t="s">
        <v>117</v>
      </c>
      <c r="P6585" s="3" t="s">
        <v>47313</v>
      </c>
      <c r="Q6585" s="3" t="s">
        <v>178</v>
      </c>
      <c r="R6585" s="3" t="s">
        <v>47313</v>
      </c>
      <c r="S6585" s="3" t="s">
        <v>171</v>
      </c>
      <c r="T6585" s="3" t="s">
        <v>47313</v>
      </c>
      <c r="U6585" s="3"/>
      <c r="V6585" s="3"/>
      <c r="W6585" s="3"/>
      <c r="X6585" s="3"/>
      <c r="Y6585" s="3"/>
      <c r="Z6585" s="1"/>
      <c r="AA6585" s="1" t="s">
        <v>16</v>
      </c>
      <c r="AB6585" s="3" t="s">
        <v>12</v>
      </c>
      <c r="AC6585" s="23" t="s">
        <v>37802</v>
      </c>
      <c r="AD6585" s="23" t="s">
        <v>44204</v>
      </c>
      <c r="AE6585" t="s">
        <v>35409</v>
      </c>
    </row>
    <row r="6586" spans="1:31" ht="14.25" customHeight="1">
      <c r="A6586" s="1">
        <v>6585</v>
      </c>
      <c r="B6586" s="1" t="s">
        <v>54</v>
      </c>
      <c r="C6586" s="1" t="s">
        <v>6313</v>
      </c>
      <c r="D6586" s="1" t="s">
        <v>318</v>
      </c>
      <c r="E6586" s="1" t="s">
        <v>78</v>
      </c>
      <c r="F6586" s="1" t="s">
        <v>33976</v>
      </c>
      <c r="G6586" s="14">
        <v>9199949460</v>
      </c>
      <c r="H6586" s="1" t="s">
        <v>20</v>
      </c>
      <c r="I6586" s="1" t="s">
        <v>41</v>
      </c>
      <c r="J6586" s="1" t="s">
        <v>47313</v>
      </c>
      <c r="K6586" s="3" t="s">
        <v>42</v>
      </c>
      <c r="L6586" s="1" t="s">
        <v>34</v>
      </c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1"/>
      <c r="AA6586" s="1" t="s">
        <v>16</v>
      </c>
      <c r="AB6586" s="3" t="s">
        <v>12</v>
      </c>
      <c r="AC6586" s="23" t="s">
        <v>37802</v>
      </c>
      <c r="AD6586" s="23" t="s">
        <v>44205</v>
      </c>
      <c r="AE6586" t="s">
        <v>35409</v>
      </c>
    </row>
    <row r="6587" spans="1:31" ht="14.25" customHeight="1">
      <c r="A6587" s="1">
        <v>6586</v>
      </c>
      <c r="B6587" s="9" t="s">
        <v>6</v>
      </c>
      <c r="C6587" s="1" t="s">
        <v>6325</v>
      </c>
      <c r="D6587" s="1" t="s">
        <v>6326</v>
      </c>
      <c r="E6587" s="1" t="s">
        <v>489</v>
      </c>
      <c r="F6587" s="1" t="s">
        <v>31761</v>
      </c>
      <c r="G6587" s="14">
        <v>91964616961</v>
      </c>
      <c r="H6587" s="1" t="s">
        <v>8</v>
      </c>
      <c r="I6587" s="1" t="s">
        <v>33</v>
      </c>
      <c r="J6587" s="1" t="s">
        <v>47313</v>
      </c>
      <c r="K6587" s="3" t="s">
        <v>17</v>
      </c>
      <c r="L6587" s="1" t="s">
        <v>34</v>
      </c>
      <c r="M6587" s="4" t="s">
        <v>42</v>
      </c>
      <c r="N6587" s="3" t="s">
        <v>70</v>
      </c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1"/>
      <c r="AA6587" s="1" t="s">
        <v>16</v>
      </c>
      <c r="AB6587" s="3" t="s">
        <v>12</v>
      </c>
      <c r="AC6587" s="23" t="s">
        <v>37802</v>
      </c>
      <c r="AD6587" s="23" t="s">
        <v>44206</v>
      </c>
      <c r="AE6587" t="s">
        <v>35410</v>
      </c>
    </row>
    <row r="6588" spans="1:31" ht="14.25" customHeight="1">
      <c r="A6588" s="1">
        <v>6587</v>
      </c>
      <c r="B6588" s="9" t="s">
        <v>6</v>
      </c>
      <c r="C6588" s="1" t="s">
        <v>6330</v>
      </c>
      <c r="D6588" s="1" t="s">
        <v>1243</v>
      </c>
      <c r="E6588" s="1" t="s">
        <v>6331</v>
      </c>
      <c r="F6588" s="1" t="s">
        <v>6332</v>
      </c>
      <c r="G6588" s="14">
        <v>91946966164</v>
      </c>
      <c r="H6588" s="1" t="s">
        <v>8</v>
      </c>
      <c r="I6588" s="1" t="s">
        <v>41</v>
      </c>
      <c r="J6588" s="1" t="s">
        <v>47313</v>
      </c>
      <c r="K6588" s="3" t="s">
        <v>42</v>
      </c>
      <c r="L6588" s="1" t="s">
        <v>34</v>
      </c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1"/>
      <c r="AA6588" s="1" t="s">
        <v>16</v>
      </c>
      <c r="AB6588" s="3" t="s">
        <v>12</v>
      </c>
      <c r="AC6588" s="23" t="s">
        <v>37802</v>
      </c>
      <c r="AD6588" s="23" t="s">
        <v>44207</v>
      </c>
      <c r="AE6588" t="s">
        <v>35410</v>
      </c>
    </row>
    <row r="6589" spans="1:31" ht="14.25" customHeight="1">
      <c r="A6589" s="1">
        <v>6588</v>
      </c>
      <c r="B6589" s="1" t="s">
        <v>54</v>
      </c>
      <c r="C6589" s="1" t="s">
        <v>6355</v>
      </c>
      <c r="D6589" s="1" t="s">
        <v>2402</v>
      </c>
      <c r="E6589" s="1" t="s">
        <v>40</v>
      </c>
      <c r="F6589" s="1" t="s">
        <v>23940</v>
      </c>
      <c r="G6589" s="14">
        <v>919444016609</v>
      </c>
      <c r="H6589" s="1" t="s">
        <v>20</v>
      </c>
      <c r="I6589" s="1" t="s">
        <v>9</v>
      </c>
      <c r="J6589" s="1" t="s">
        <v>47313</v>
      </c>
      <c r="K6589" s="3" t="s">
        <v>17</v>
      </c>
      <c r="L6589" s="1" t="s">
        <v>34</v>
      </c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1"/>
      <c r="AA6589" s="1" t="s">
        <v>11</v>
      </c>
      <c r="AB6589" s="3" t="s">
        <v>321</v>
      </c>
      <c r="AC6589" s="23" t="s">
        <v>37802</v>
      </c>
      <c r="AD6589" s="23" t="s">
        <v>44208</v>
      </c>
      <c r="AE6589" t="s">
        <v>35409</v>
      </c>
    </row>
    <row r="6590" spans="1:31" ht="14.25" customHeight="1">
      <c r="A6590" s="1">
        <v>6589</v>
      </c>
      <c r="B6590" s="1" t="s">
        <v>54</v>
      </c>
      <c r="C6590" s="1" t="s">
        <v>6388</v>
      </c>
      <c r="D6590" s="1" t="s">
        <v>35540</v>
      </c>
      <c r="E6590" s="1" t="s">
        <v>7718</v>
      </c>
      <c r="F6590" s="1" t="s">
        <v>23957</v>
      </c>
      <c r="G6590" s="14">
        <v>9199090009</v>
      </c>
      <c r="H6590" s="1" t="s">
        <v>8</v>
      </c>
      <c r="I6590" s="1" t="s">
        <v>41</v>
      </c>
      <c r="J6590" s="1" t="s">
        <v>47313</v>
      </c>
      <c r="K6590" s="3" t="s">
        <v>17</v>
      </c>
      <c r="L6590" s="1" t="s">
        <v>34</v>
      </c>
      <c r="M6590" s="4" t="s">
        <v>42</v>
      </c>
      <c r="N6590" s="3" t="s">
        <v>70</v>
      </c>
      <c r="O6590" s="3" t="s">
        <v>27</v>
      </c>
      <c r="P6590" s="3" t="s">
        <v>47313</v>
      </c>
      <c r="Q6590" s="3" t="s">
        <v>178</v>
      </c>
      <c r="R6590" s="3" t="s">
        <v>47313</v>
      </c>
      <c r="S6590" s="3"/>
      <c r="T6590" s="3"/>
      <c r="U6590" s="3"/>
      <c r="V6590" s="3"/>
      <c r="W6590" s="3"/>
      <c r="X6590" s="3"/>
      <c r="Y6590" s="3"/>
      <c r="Z6590" s="1"/>
      <c r="AA6590" s="1" t="s">
        <v>16</v>
      </c>
      <c r="AB6590" s="3" t="s">
        <v>12</v>
      </c>
      <c r="AC6590" s="23" t="s">
        <v>37802</v>
      </c>
      <c r="AD6590" s="23" t="s">
        <v>44209</v>
      </c>
      <c r="AE6590" t="s">
        <v>35409</v>
      </c>
    </row>
    <row r="6591" spans="1:31" ht="14.25" customHeight="1">
      <c r="A6591" s="1">
        <v>6590</v>
      </c>
      <c r="B6591" s="9" t="s">
        <v>6</v>
      </c>
      <c r="C6591" s="1" t="s">
        <v>6457</v>
      </c>
      <c r="D6591" s="1" t="s">
        <v>6458</v>
      </c>
      <c r="E6591" s="1" t="s">
        <v>2808</v>
      </c>
      <c r="F6591" s="1" t="s">
        <v>33994</v>
      </c>
      <c r="G6591" s="14">
        <v>919909004144</v>
      </c>
      <c r="H6591" s="1" t="s">
        <v>37</v>
      </c>
      <c r="I6591" s="1" t="s">
        <v>41</v>
      </c>
      <c r="J6591" s="1" t="s">
        <v>47313</v>
      </c>
      <c r="K6591" s="3" t="s">
        <v>42</v>
      </c>
      <c r="L6591" s="1" t="s">
        <v>34</v>
      </c>
      <c r="M6591" s="3" t="s">
        <v>27</v>
      </c>
      <c r="N6591" s="3" t="s">
        <v>70</v>
      </c>
      <c r="O6591" s="3" t="s">
        <v>47349</v>
      </c>
      <c r="P6591" s="3" t="s">
        <v>47313</v>
      </c>
      <c r="Q6591" s="3" t="s">
        <v>171</v>
      </c>
      <c r="R6591" s="3" t="s">
        <v>47313</v>
      </c>
      <c r="S6591" s="3"/>
      <c r="T6591" s="3"/>
      <c r="U6591" s="3"/>
      <c r="V6591" s="3"/>
      <c r="W6591" s="3"/>
      <c r="X6591" s="3"/>
      <c r="Y6591" s="3"/>
      <c r="Z6591" s="1"/>
      <c r="AA6591" s="1" t="s">
        <v>16</v>
      </c>
      <c r="AB6591" s="3" t="s">
        <v>12</v>
      </c>
      <c r="AC6591" s="23" t="s">
        <v>37802</v>
      </c>
      <c r="AD6591" s="23" t="s">
        <v>44210</v>
      </c>
      <c r="AE6591" t="s">
        <v>35399</v>
      </c>
    </row>
    <row r="6592" spans="1:31" ht="14.25" customHeight="1">
      <c r="A6592" s="1">
        <v>6591</v>
      </c>
      <c r="B6592" s="1" t="s">
        <v>54</v>
      </c>
      <c r="C6592" s="1" t="s">
        <v>6474</v>
      </c>
      <c r="D6592" s="1" t="s">
        <v>3940</v>
      </c>
      <c r="E6592" s="1" t="s">
        <v>90</v>
      </c>
      <c r="F6592" s="1" t="s">
        <v>24005</v>
      </c>
      <c r="G6592" s="14">
        <v>914494961169</v>
      </c>
      <c r="H6592" s="1" t="s">
        <v>15</v>
      </c>
      <c r="I6592" s="1" t="s">
        <v>9</v>
      </c>
      <c r="J6592" s="1" t="s">
        <v>47313</v>
      </c>
      <c r="K6592" s="3" t="s">
        <v>63</v>
      </c>
      <c r="L6592" s="1" t="s">
        <v>34</v>
      </c>
      <c r="M6592" s="3" t="s">
        <v>213</v>
      </c>
      <c r="N6592" s="3" t="s">
        <v>70</v>
      </c>
      <c r="O6592" s="3" t="s">
        <v>17</v>
      </c>
      <c r="P6592" s="3" t="s">
        <v>47313</v>
      </c>
      <c r="Q6592" s="3" t="s">
        <v>42</v>
      </c>
      <c r="R6592" s="3" t="s">
        <v>47313</v>
      </c>
      <c r="S6592" s="3" t="s">
        <v>27</v>
      </c>
      <c r="T6592" s="3" t="s">
        <v>47313</v>
      </c>
      <c r="U6592" s="3" t="s">
        <v>117</v>
      </c>
      <c r="V6592" s="3" t="s">
        <v>47313</v>
      </c>
      <c r="W6592" s="3" t="s">
        <v>178</v>
      </c>
      <c r="X6592" s="3" t="s">
        <v>47313</v>
      </c>
      <c r="Y6592" s="3" t="s">
        <v>171</v>
      </c>
      <c r="Z6592" s="1" t="s">
        <v>47313</v>
      </c>
      <c r="AA6592" s="1" t="s">
        <v>16</v>
      </c>
      <c r="AB6592" s="3" t="s">
        <v>12</v>
      </c>
      <c r="AC6592" s="23" t="s">
        <v>37802</v>
      </c>
      <c r="AD6592" s="23" t="s">
        <v>43170</v>
      </c>
      <c r="AE6592" t="s">
        <v>35410</v>
      </c>
    </row>
    <row r="6593" spans="1:31" ht="14.25" customHeight="1">
      <c r="A6593" s="1">
        <v>6592</v>
      </c>
      <c r="B6593" s="1" t="s">
        <v>54</v>
      </c>
      <c r="C6593" s="1" t="s">
        <v>6522</v>
      </c>
      <c r="D6593" s="1" t="s">
        <v>1175</v>
      </c>
      <c r="E6593" s="1" t="s">
        <v>36963</v>
      </c>
      <c r="F6593" s="1" t="s">
        <v>24031</v>
      </c>
      <c r="G6593" s="14">
        <v>919446446406</v>
      </c>
      <c r="H6593" s="1" t="s">
        <v>15</v>
      </c>
      <c r="I6593" s="1" t="s">
        <v>41</v>
      </c>
      <c r="J6593" s="1" t="s">
        <v>47313</v>
      </c>
      <c r="K6593" s="3" t="s">
        <v>42</v>
      </c>
      <c r="L6593" s="1" t="s">
        <v>34</v>
      </c>
      <c r="M6593" s="3" t="s">
        <v>27</v>
      </c>
      <c r="N6593" s="3" t="s">
        <v>70</v>
      </c>
      <c r="O6593" s="3" t="s">
        <v>47349</v>
      </c>
      <c r="P6593" s="3" t="s">
        <v>47313</v>
      </c>
      <c r="Q6593" s="3"/>
      <c r="R6593" s="3"/>
      <c r="S6593" s="3"/>
      <c r="T6593" s="3"/>
      <c r="U6593" s="3"/>
      <c r="V6593" s="3"/>
      <c r="W6593" s="3"/>
      <c r="X6593" s="3"/>
      <c r="Y6593" s="3"/>
      <c r="Z6593" s="1"/>
      <c r="AA6593" s="1" t="s">
        <v>16</v>
      </c>
      <c r="AB6593" s="3" t="s">
        <v>12</v>
      </c>
      <c r="AC6593" s="23" t="s">
        <v>37802</v>
      </c>
      <c r="AD6593" s="23" t="s">
        <v>44211</v>
      </c>
      <c r="AE6593" t="s">
        <v>35409</v>
      </c>
    </row>
    <row r="6594" spans="1:31" ht="14.25" customHeight="1">
      <c r="A6594" s="1">
        <v>6593</v>
      </c>
      <c r="B6594" s="9" t="s">
        <v>6</v>
      </c>
      <c r="C6594" s="1" t="s">
        <v>6540</v>
      </c>
      <c r="D6594" s="1" t="s">
        <v>6541</v>
      </c>
      <c r="E6594" s="1" t="s">
        <v>152</v>
      </c>
      <c r="F6594" s="1" t="s">
        <v>34000</v>
      </c>
      <c r="G6594" s="14">
        <v>919909449460</v>
      </c>
      <c r="H6594" s="1" t="s">
        <v>15</v>
      </c>
      <c r="I6594" s="1" t="s">
        <v>62</v>
      </c>
      <c r="J6594" s="1" t="s">
        <v>47313</v>
      </c>
      <c r="K6594" s="3" t="s">
        <v>42</v>
      </c>
      <c r="L6594" s="1" t="s">
        <v>34</v>
      </c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1"/>
      <c r="AA6594" s="1" t="s">
        <v>16</v>
      </c>
      <c r="AB6594" s="3" t="s">
        <v>12</v>
      </c>
      <c r="AC6594" s="23" t="s">
        <v>37802</v>
      </c>
      <c r="AD6594" s="23" t="s">
        <v>44212</v>
      </c>
      <c r="AE6594" t="s">
        <v>35410</v>
      </c>
    </row>
    <row r="6595" spans="1:31" ht="14.25" customHeight="1">
      <c r="A6595" s="1">
        <v>6594</v>
      </c>
      <c r="B6595" s="1" t="s">
        <v>54</v>
      </c>
      <c r="C6595" s="1" t="s">
        <v>6542</v>
      </c>
      <c r="D6595" s="1" t="s">
        <v>391</v>
      </c>
      <c r="E6595" s="1" t="s">
        <v>1577</v>
      </c>
      <c r="F6595" s="1" t="s">
        <v>24042</v>
      </c>
      <c r="G6595" s="14">
        <v>91949494666</v>
      </c>
      <c r="H6595" s="1" t="s">
        <v>20</v>
      </c>
      <c r="I6595" s="1" t="s">
        <v>41</v>
      </c>
      <c r="J6595" s="1" t="s">
        <v>47313</v>
      </c>
      <c r="K6595" s="3" t="s">
        <v>42</v>
      </c>
      <c r="L6595" s="1" t="s">
        <v>34</v>
      </c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1"/>
      <c r="AA6595" s="1" t="s">
        <v>16</v>
      </c>
      <c r="AB6595" s="3" t="s">
        <v>12</v>
      </c>
      <c r="AC6595" s="23" t="s">
        <v>37802</v>
      </c>
      <c r="AD6595" s="23" t="s">
        <v>44213</v>
      </c>
      <c r="AE6595" t="s">
        <v>35399</v>
      </c>
    </row>
    <row r="6596" spans="1:31" ht="14.25" customHeight="1">
      <c r="A6596" s="1">
        <v>6595</v>
      </c>
      <c r="B6596" s="1" t="s">
        <v>54</v>
      </c>
      <c r="C6596" s="1" t="s">
        <v>6644</v>
      </c>
      <c r="D6596" s="1" t="s">
        <v>1994</v>
      </c>
      <c r="E6596" s="1" t="s">
        <v>3656</v>
      </c>
      <c r="F6596" s="1" t="s">
        <v>24092</v>
      </c>
      <c r="G6596" s="14">
        <v>91449400</v>
      </c>
      <c r="H6596" s="1" t="s">
        <v>8</v>
      </c>
      <c r="I6596" s="1" t="s">
        <v>41</v>
      </c>
      <c r="J6596" s="1" t="s">
        <v>47313</v>
      </c>
      <c r="K6596" s="3" t="s">
        <v>17</v>
      </c>
      <c r="L6596" s="1" t="s">
        <v>34</v>
      </c>
      <c r="M6596" s="3" t="s">
        <v>178</v>
      </c>
      <c r="N6596" s="3" t="s">
        <v>70</v>
      </c>
      <c r="O6596" s="3" t="s">
        <v>171</v>
      </c>
      <c r="P6596" s="3" t="s">
        <v>47313</v>
      </c>
      <c r="Q6596" s="3"/>
      <c r="R6596" s="3"/>
      <c r="S6596" s="3"/>
      <c r="T6596" s="3"/>
      <c r="U6596" s="3"/>
      <c r="V6596" s="3"/>
      <c r="W6596" s="3"/>
      <c r="X6596" s="3"/>
      <c r="Y6596" s="3"/>
      <c r="Z6596" s="1"/>
      <c r="AA6596" s="1" t="s">
        <v>16</v>
      </c>
      <c r="AB6596" s="3" t="s">
        <v>12</v>
      </c>
      <c r="AC6596" s="23" t="s">
        <v>37802</v>
      </c>
      <c r="AD6596" s="23" t="s">
        <v>44214</v>
      </c>
      <c r="AE6596" t="s">
        <v>35410</v>
      </c>
    </row>
    <row r="6597" spans="1:31" ht="14.25" customHeight="1">
      <c r="A6597" s="1">
        <v>6596</v>
      </c>
      <c r="B6597" s="9" t="s">
        <v>6</v>
      </c>
      <c r="C6597" s="1" t="s">
        <v>6715</v>
      </c>
      <c r="D6597" s="1" t="s">
        <v>6716</v>
      </c>
      <c r="E6597" s="1" t="s">
        <v>40</v>
      </c>
      <c r="F6597" s="1" t="s">
        <v>34019</v>
      </c>
      <c r="G6597" s="14">
        <v>91946066</v>
      </c>
      <c r="H6597" s="1" t="s">
        <v>46</v>
      </c>
      <c r="I6597" s="1" t="s">
        <v>41</v>
      </c>
      <c r="J6597" s="1" t="s">
        <v>47313</v>
      </c>
      <c r="K6597" s="3" t="s">
        <v>42</v>
      </c>
      <c r="L6597" s="1" t="s">
        <v>34</v>
      </c>
      <c r="M6597" s="3" t="s">
        <v>27</v>
      </c>
      <c r="N6597" s="3" t="s">
        <v>70</v>
      </c>
      <c r="O6597" s="3" t="s">
        <v>117</v>
      </c>
      <c r="P6597" s="3" t="s">
        <v>47313</v>
      </c>
      <c r="Q6597" s="3" t="s">
        <v>178</v>
      </c>
      <c r="R6597" s="3" t="s">
        <v>47313</v>
      </c>
      <c r="S6597" s="3" t="s">
        <v>171</v>
      </c>
      <c r="T6597" s="3" t="s">
        <v>47313</v>
      </c>
      <c r="U6597" s="3"/>
      <c r="V6597" s="3"/>
      <c r="W6597" s="3"/>
      <c r="X6597" s="3"/>
      <c r="Y6597" s="3"/>
      <c r="Z6597" s="1"/>
      <c r="AA6597" s="1" t="s">
        <v>16</v>
      </c>
      <c r="AB6597" s="3" t="s">
        <v>12</v>
      </c>
      <c r="AC6597" s="23" t="s">
        <v>37802</v>
      </c>
      <c r="AD6597" s="23" t="s">
        <v>44215</v>
      </c>
      <c r="AE6597" t="s">
        <v>35399</v>
      </c>
    </row>
    <row r="6598" spans="1:31" ht="14.25" customHeight="1">
      <c r="A6598" s="1">
        <v>6597</v>
      </c>
      <c r="B6598" s="1" t="s">
        <v>54</v>
      </c>
      <c r="C6598" s="1" t="s">
        <v>7074</v>
      </c>
      <c r="D6598" s="1" t="s">
        <v>7075</v>
      </c>
      <c r="E6598" s="1" t="s">
        <v>724</v>
      </c>
      <c r="F6598" s="1" t="s">
        <v>24297</v>
      </c>
      <c r="G6598" s="14">
        <v>919909906944</v>
      </c>
      <c r="H6598" s="1" t="s">
        <v>20</v>
      </c>
      <c r="I6598" s="1" t="s">
        <v>9</v>
      </c>
      <c r="J6598" s="1" t="s">
        <v>47313</v>
      </c>
      <c r="K6598" s="3" t="s">
        <v>63</v>
      </c>
      <c r="L6598" s="1" t="s">
        <v>34</v>
      </c>
      <c r="M6598" s="3" t="s">
        <v>213</v>
      </c>
      <c r="N6598" s="3" t="s">
        <v>70</v>
      </c>
      <c r="O6598" s="3" t="s">
        <v>17</v>
      </c>
      <c r="P6598" s="3" t="s">
        <v>47313</v>
      </c>
      <c r="Q6598" s="3" t="s">
        <v>42</v>
      </c>
      <c r="R6598" s="3" t="s">
        <v>47313</v>
      </c>
      <c r="S6598" s="3" t="s">
        <v>27</v>
      </c>
      <c r="T6598" s="3" t="s">
        <v>47313</v>
      </c>
      <c r="U6598" s="3" t="s">
        <v>117</v>
      </c>
      <c r="V6598" s="3" t="s">
        <v>47313</v>
      </c>
      <c r="W6598" s="3" t="s">
        <v>178</v>
      </c>
      <c r="X6598" s="3" t="s">
        <v>47313</v>
      </c>
      <c r="Y6598" s="3" t="s">
        <v>171</v>
      </c>
      <c r="Z6598" s="1" t="s">
        <v>47313</v>
      </c>
      <c r="AA6598" s="1" t="s">
        <v>16</v>
      </c>
      <c r="AB6598" s="3" t="s">
        <v>12</v>
      </c>
      <c r="AC6598" s="23" t="s">
        <v>37802</v>
      </c>
      <c r="AD6598" s="23" t="s">
        <v>44216</v>
      </c>
      <c r="AE6598" t="s">
        <v>35399</v>
      </c>
    </row>
    <row r="6599" spans="1:31" ht="14.25" customHeight="1">
      <c r="A6599" s="1">
        <v>6598</v>
      </c>
      <c r="B6599" s="9" t="s">
        <v>6</v>
      </c>
      <c r="C6599" s="1" t="s">
        <v>7124</v>
      </c>
      <c r="D6599" s="1" t="s">
        <v>1259</v>
      </c>
      <c r="E6599" s="1" t="s">
        <v>326</v>
      </c>
      <c r="F6599" s="1" t="s">
        <v>24321</v>
      </c>
      <c r="G6599" s="14">
        <v>91999964</v>
      </c>
      <c r="H6599" s="1" t="s">
        <v>15</v>
      </c>
      <c r="I6599" s="1" t="s">
        <v>9</v>
      </c>
      <c r="J6599" s="1" t="s">
        <v>47313</v>
      </c>
      <c r="K6599" s="3" t="s">
        <v>17</v>
      </c>
      <c r="L6599" s="1" t="s">
        <v>34</v>
      </c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1"/>
      <c r="AA6599" s="1" t="s">
        <v>11</v>
      </c>
      <c r="AB6599" s="3" t="s">
        <v>274</v>
      </c>
      <c r="AC6599" s="23" t="s">
        <v>37802</v>
      </c>
      <c r="AD6599" s="23" t="s">
        <v>44217</v>
      </c>
      <c r="AE6599" t="s">
        <v>35409</v>
      </c>
    </row>
    <row r="6600" spans="1:31" ht="14.25" customHeight="1">
      <c r="A6600" s="1">
        <v>6599</v>
      </c>
      <c r="B6600" s="1" t="s">
        <v>54</v>
      </c>
      <c r="C6600" s="1" t="s">
        <v>7150</v>
      </c>
      <c r="D6600" s="1" t="s">
        <v>35820</v>
      </c>
      <c r="E6600" s="1" t="s">
        <v>40</v>
      </c>
      <c r="F6600" s="1" t="s">
        <v>24334</v>
      </c>
      <c r="G6600" s="14">
        <v>919446994190</v>
      </c>
      <c r="H6600" s="1" t="s">
        <v>20</v>
      </c>
      <c r="I6600" s="1" t="s">
        <v>41</v>
      </c>
      <c r="J6600" s="1" t="s">
        <v>47313</v>
      </c>
      <c r="K6600" s="3" t="s">
        <v>17</v>
      </c>
      <c r="L6600" s="1" t="s">
        <v>34</v>
      </c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1"/>
      <c r="AA6600" s="1" t="s">
        <v>11</v>
      </c>
      <c r="AB6600" s="3" t="s">
        <v>274</v>
      </c>
      <c r="AC6600" s="23" t="s">
        <v>37802</v>
      </c>
      <c r="AD6600" s="23" t="s">
        <v>40835</v>
      </c>
      <c r="AE6600" t="s">
        <v>35399</v>
      </c>
    </row>
    <row r="6601" spans="1:31" ht="14.25" customHeight="1">
      <c r="A6601" s="1">
        <v>6600</v>
      </c>
      <c r="B6601" s="9" t="s">
        <v>6</v>
      </c>
      <c r="C6601" s="1" t="s">
        <v>7299</v>
      </c>
      <c r="D6601" s="1" t="s">
        <v>704</v>
      </c>
      <c r="E6601" s="1" t="s">
        <v>139</v>
      </c>
      <c r="F6601" s="1" t="s">
        <v>24406</v>
      </c>
      <c r="G6601" s="14">
        <v>91994606461</v>
      </c>
      <c r="H6601" s="1" t="s">
        <v>15</v>
      </c>
      <c r="I6601" s="1" t="s">
        <v>41</v>
      </c>
      <c r="J6601" s="1" t="s">
        <v>47313</v>
      </c>
      <c r="K6601" s="3" t="s">
        <v>17</v>
      </c>
      <c r="L6601" s="1" t="s">
        <v>34</v>
      </c>
      <c r="M6601" s="4" t="s">
        <v>42</v>
      </c>
      <c r="N6601" s="3" t="s">
        <v>70</v>
      </c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1"/>
      <c r="AA6601" s="1" t="s">
        <v>16</v>
      </c>
      <c r="AB6601" s="3" t="s">
        <v>12</v>
      </c>
      <c r="AC6601" s="23" t="s">
        <v>37802</v>
      </c>
      <c r="AD6601" s="23" t="s">
        <v>44218</v>
      </c>
      <c r="AE6601" t="s">
        <v>35394</v>
      </c>
    </row>
    <row r="6602" spans="1:31" ht="14.25" customHeight="1">
      <c r="A6602" s="1">
        <v>6601</v>
      </c>
      <c r="B6602" s="1" t="s">
        <v>54</v>
      </c>
      <c r="C6602" s="1" t="s">
        <v>7300</v>
      </c>
      <c r="D6602" s="1" t="s">
        <v>7301</v>
      </c>
      <c r="E6602" s="1" t="s">
        <v>139</v>
      </c>
      <c r="F6602" s="1" t="s">
        <v>24407</v>
      </c>
      <c r="G6602" s="14">
        <v>91449094900</v>
      </c>
      <c r="H6602" s="1" t="s">
        <v>20</v>
      </c>
      <c r="I6602" s="1" t="s">
        <v>41</v>
      </c>
      <c r="J6602" s="1" t="s">
        <v>47313</v>
      </c>
      <c r="K6602" s="3" t="s">
        <v>42</v>
      </c>
      <c r="L6602" s="1" t="s">
        <v>34</v>
      </c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1"/>
      <c r="AA6602" s="1" t="s">
        <v>16</v>
      </c>
      <c r="AB6602" s="3" t="s">
        <v>12</v>
      </c>
      <c r="AC6602" s="23" t="s">
        <v>37802</v>
      </c>
      <c r="AD6602" s="23" t="s">
        <v>44219</v>
      </c>
      <c r="AE6602" t="s">
        <v>35410</v>
      </c>
    </row>
    <row r="6603" spans="1:31" ht="14.25" customHeight="1">
      <c r="A6603" s="1">
        <v>6602</v>
      </c>
      <c r="B6603" s="1" t="s">
        <v>54</v>
      </c>
      <c r="C6603" s="1" t="s">
        <v>7352</v>
      </c>
      <c r="D6603" s="1" t="s">
        <v>230</v>
      </c>
      <c r="E6603" s="1" t="s">
        <v>558</v>
      </c>
      <c r="F6603" s="1" t="s">
        <v>34091</v>
      </c>
      <c r="G6603" s="14">
        <v>91944464446</v>
      </c>
      <c r="H6603" s="1" t="s">
        <v>8</v>
      </c>
      <c r="I6603" s="1" t="s">
        <v>33</v>
      </c>
      <c r="J6603" s="1" t="s">
        <v>47313</v>
      </c>
      <c r="K6603" s="3" t="s">
        <v>63</v>
      </c>
      <c r="L6603" s="1" t="s">
        <v>34</v>
      </c>
      <c r="M6603" s="3" t="s">
        <v>213</v>
      </c>
      <c r="N6603" s="3" t="s">
        <v>70</v>
      </c>
      <c r="O6603" s="3" t="s">
        <v>17</v>
      </c>
      <c r="P6603" s="3" t="s">
        <v>47313</v>
      </c>
      <c r="Q6603" s="3" t="s">
        <v>42</v>
      </c>
      <c r="R6603" s="3" t="s">
        <v>47313</v>
      </c>
      <c r="S6603" s="3" t="s">
        <v>27</v>
      </c>
      <c r="T6603" s="3" t="s">
        <v>47313</v>
      </c>
      <c r="U6603" s="3" t="s">
        <v>117</v>
      </c>
      <c r="V6603" s="3" t="s">
        <v>47313</v>
      </c>
      <c r="W6603" s="3" t="s">
        <v>178</v>
      </c>
      <c r="X6603" s="3" t="s">
        <v>47313</v>
      </c>
      <c r="Y6603" s="3" t="s">
        <v>171</v>
      </c>
      <c r="Z6603" s="1" t="s">
        <v>47313</v>
      </c>
      <c r="AA6603" s="1" t="s">
        <v>16</v>
      </c>
      <c r="AB6603" s="3" t="s">
        <v>12</v>
      </c>
      <c r="AC6603" s="23" t="s">
        <v>37802</v>
      </c>
      <c r="AD6603" s="23" t="s">
        <v>44220</v>
      </c>
      <c r="AE6603" t="s">
        <v>35410</v>
      </c>
    </row>
    <row r="6604" spans="1:31" ht="14.25" customHeight="1">
      <c r="A6604" s="1">
        <v>6603</v>
      </c>
      <c r="B6604" s="1" t="s">
        <v>54</v>
      </c>
      <c r="C6604" s="1" t="s">
        <v>7370</v>
      </c>
      <c r="D6604" s="1" t="s">
        <v>1025</v>
      </c>
      <c r="E6604" s="1" t="s">
        <v>11772</v>
      </c>
      <c r="F6604" s="1" t="s">
        <v>24441</v>
      </c>
      <c r="G6604" s="14">
        <v>9199446444</v>
      </c>
      <c r="H6604" s="1" t="s">
        <v>8</v>
      </c>
      <c r="I6604" s="1" t="s">
        <v>41</v>
      </c>
      <c r="J6604" s="1" t="s">
        <v>47313</v>
      </c>
      <c r="K6604" s="3" t="s">
        <v>63</v>
      </c>
      <c r="L6604" s="1" t="s">
        <v>34</v>
      </c>
      <c r="M6604" s="3" t="s">
        <v>213</v>
      </c>
      <c r="N6604" s="3" t="s">
        <v>70</v>
      </c>
      <c r="O6604" s="3" t="s">
        <v>17</v>
      </c>
      <c r="P6604" s="3" t="s">
        <v>47313</v>
      </c>
      <c r="Q6604" s="3" t="s">
        <v>42</v>
      </c>
      <c r="R6604" s="3" t="s">
        <v>47313</v>
      </c>
      <c r="S6604" s="3" t="s">
        <v>27</v>
      </c>
      <c r="T6604" s="3" t="s">
        <v>47313</v>
      </c>
      <c r="U6604" s="3" t="s">
        <v>117</v>
      </c>
      <c r="V6604" s="3" t="s">
        <v>47313</v>
      </c>
      <c r="W6604" s="3" t="s">
        <v>178</v>
      </c>
      <c r="X6604" s="3" t="s">
        <v>47313</v>
      </c>
      <c r="Y6604" s="3" t="s">
        <v>171</v>
      </c>
      <c r="Z6604" s="1" t="s">
        <v>47313</v>
      </c>
      <c r="AA6604" s="1" t="s">
        <v>16</v>
      </c>
      <c r="AB6604" s="3" t="s">
        <v>12</v>
      </c>
      <c r="AC6604" s="23" t="s">
        <v>37802</v>
      </c>
      <c r="AD6604" s="23" t="s">
        <v>39382</v>
      </c>
      <c r="AE6604" t="s">
        <v>35410</v>
      </c>
    </row>
    <row r="6605" spans="1:31" ht="14.25" customHeight="1">
      <c r="A6605" s="1">
        <v>6604</v>
      </c>
      <c r="B6605" s="9" t="s">
        <v>6</v>
      </c>
      <c r="C6605" s="1" t="s">
        <v>7381</v>
      </c>
      <c r="D6605" s="1" t="s">
        <v>7382</v>
      </c>
      <c r="E6605" s="1" t="s">
        <v>139</v>
      </c>
      <c r="F6605" s="1" t="s">
        <v>24448</v>
      </c>
      <c r="G6605" s="14">
        <v>91964614619</v>
      </c>
      <c r="H6605" s="1" t="s">
        <v>8</v>
      </c>
      <c r="I6605" s="1" t="s">
        <v>9</v>
      </c>
      <c r="J6605" s="1" t="s">
        <v>47313</v>
      </c>
      <c r="K6605" s="3" t="s">
        <v>171</v>
      </c>
      <c r="L6605" s="1" t="s">
        <v>34</v>
      </c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1"/>
      <c r="AA6605" s="1" t="s">
        <v>16</v>
      </c>
      <c r="AB6605" s="3" t="s">
        <v>12</v>
      </c>
      <c r="AC6605" s="23" t="s">
        <v>37802</v>
      </c>
      <c r="AD6605" s="23" t="s">
        <v>43925</v>
      </c>
      <c r="AE6605" t="s">
        <v>35410</v>
      </c>
    </row>
    <row r="6606" spans="1:31" ht="14.25" customHeight="1">
      <c r="A6606" s="1">
        <v>6605</v>
      </c>
      <c r="B6606" s="9" t="s">
        <v>6</v>
      </c>
      <c r="C6606" s="1" t="s">
        <v>7392</v>
      </c>
      <c r="D6606" s="1" t="s">
        <v>437</v>
      </c>
      <c r="E6606" s="1" t="s">
        <v>131</v>
      </c>
      <c r="F6606" s="1" t="s">
        <v>34097</v>
      </c>
      <c r="G6606" s="14">
        <v>919444614106</v>
      </c>
      <c r="H6606" s="1" t="s">
        <v>8</v>
      </c>
      <c r="I6606" s="1" t="s">
        <v>41</v>
      </c>
      <c r="J6606" s="1" t="s">
        <v>47313</v>
      </c>
      <c r="K6606" s="3" t="s">
        <v>17</v>
      </c>
      <c r="L6606" s="1" t="s">
        <v>34</v>
      </c>
      <c r="M6606" s="4" t="s">
        <v>42</v>
      </c>
      <c r="N6606" s="3" t="s">
        <v>70</v>
      </c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1"/>
      <c r="AA6606" s="1" t="s">
        <v>16</v>
      </c>
      <c r="AB6606" s="3" t="s">
        <v>12</v>
      </c>
      <c r="AC6606" s="23" t="s">
        <v>37802</v>
      </c>
      <c r="AD6606" s="23" t="s">
        <v>44221</v>
      </c>
      <c r="AE6606" t="s">
        <v>35409</v>
      </c>
    </row>
    <row r="6607" spans="1:31" ht="14.25" customHeight="1">
      <c r="A6607" s="1">
        <v>6606</v>
      </c>
      <c r="B6607" s="1" t="s">
        <v>54</v>
      </c>
      <c r="C6607" s="1" t="s">
        <v>7474</v>
      </c>
      <c r="D6607" s="1" t="s">
        <v>522</v>
      </c>
      <c r="E6607" s="1" t="s">
        <v>7475</v>
      </c>
      <c r="F6607" s="1" t="s">
        <v>31884</v>
      </c>
      <c r="G6607" s="14">
        <v>914906444499</v>
      </c>
      <c r="H6607" s="1" t="s">
        <v>132</v>
      </c>
      <c r="I6607" s="1" t="s">
        <v>62</v>
      </c>
      <c r="J6607" s="1" t="s">
        <v>47313</v>
      </c>
      <c r="K6607" s="3" t="s">
        <v>42</v>
      </c>
      <c r="L6607" s="1" t="s">
        <v>34</v>
      </c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1"/>
      <c r="AA6607" s="1" t="s">
        <v>16</v>
      </c>
      <c r="AB6607" s="3" t="s">
        <v>12</v>
      </c>
      <c r="AC6607" s="23" t="s">
        <v>37802</v>
      </c>
      <c r="AD6607" s="23" t="s">
        <v>44222</v>
      </c>
      <c r="AE6607" t="s">
        <v>35399</v>
      </c>
    </row>
    <row r="6608" spans="1:31" ht="14.25" customHeight="1">
      <c r="A6608" s="1">
        <v>6607</v>
      </c>
      <c r="B6608" s="9" t="s">
        <v>6</v>
      </c>
      <c r="C6608" s="1" t="s">
        <v>7518</v>
      </c>
      <c r="D6608" s="1" t="s">
        <v>7519</v>
      </c>
      <c r="E6608" s="1" t="s">
        <v>7520</v>
      </c>
      <c r="F6608" s="1" t="s">
        <v>24521</v>
      </c>
      <c r="G6608" s="14">
        <v>9199604194</v>
      </c>
      <c r="H6608" s="1" t="s">
        <v>20</v>
      </c>
      <c r="I6608" s="1" t="s">
        <v>9</v>
      </c>
      <c r="J6608" s="1" t="s">
        <v>47313</v>
      </c>
      <c r="K6608" s="3" t="s">
        <v>63</v>
      </c>
      <c r="L6608" s="1" t="s">
        <v>34</v>
      </c>
      <c r="M6608" s="3" t="s">
        <v>213</v>
      </c>
      <c r="N6608" s="3" t="s">
        <v>70</v>
      </c>
      <c r="O6608" s="3" t="s">
        <v>17</v>
      </c>
      <c r="P6608" s="3" t="s">
        <v>47313</v>
      </c>
      <c r="Q6608" s="3" t="s">
        <v>42</v>
      </c>
      <c r="R6608" s="3" t="s">
        <v>47313</v>
      </c>
      <c r="S6608" s="3" t="s">
        <v>27</v>
      </c>
      <c r="T6608" s="3" t="s">
        <v>47313</v>
      </c>
      <c r="U6608" s="3" t="s">
        <v>117</v>
      </c>
      <c r="V6608" s="3" t="s">
        <v>47313</v>
      </c>
      <c r="W6608" s="3" t="s">
        <v>178</v>
      </c>
      <c r="X6608" s="3" t="s">
        <v>47313</v>
      </c>
      <c r="Y6608" s="3" t="s">
        <v>171</v>
      </c>
      <c r="Z6608" s="1" t="s">
        <v>47313</v>
      </c>
      <c r="AA6608" s="1" t="s">
        <v>16</v>
      </c>
      <c r="AB6608" s="3" t="s">
        <v>12</v>
      </c>
      <c r="AC6608" s="23" t="s">
        <v>37802</v>
      </c>
      <c r="AD6608" s="23" t="s">
        <v>39882</v>
      </c>
      <c r="AE6608" t="s">
        <v>35409</v>
      </c>
    </row>
    <row r="6609" spans="1:31" ht="14.25" customHeight="1">
      <c r="A6609" s="1">
        <v>6608</v>
      </c>
      <c r="B6609" s="1" t="s">
        <v>54</v>
      </c>
      <c r="C6609" s="1" t="s">
        <v>7587</v>
      </c>
      <c r="D6609" s="1" t="s">
        <v>2027</v>
      </c>
      <c r="E6609" s="1" t="s">
        <v>139</v>
      </c>
      <c r="F6609" s="1" t="s">
        <v>24553</v>
      </c>
      <c r="G6609" s="14">
        <v>9194900044</v>
      </c>
      <c r="H6609" s="1" t="s">
        <v>20</v>
      </c>
      <c r="I6609" s="1" t="s">
        <v>33</v>
      </c>
      <c r="J6609" s="1" t="s">
        <v>47313</v>
      </c>
      <c r="K6609" s="3" t="s">
        <v>42</v>
      </c>
      <c r="L6609" s="1" t="s">
        <v>34</v>
      </c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1"/>
      <c r="AA6609" s="1" t="s">
        <v>16</v>
      </c>
      <c r="AB6609" s="3" t="s">
        <v>12</v>
      </c>
      <c r="AC6609" s="23" t="s">
        <v>37802</v>
      </c>
      <c r="AD6609" s="23" t="s">
        <v>38866</v>
      </c>
      <c r="AE6609" t="s">
        <v>35399</v>
      </c>
    </row>
    <row r="6610" spans="1:31" ht="14.25" customHeight="1">
      <c r="A6610" s="1">
        <v>6609</v>
      </c>
      <c r="B6610" s="9" t="s">
        <v>6</v>
      </c>
      <c r="C6610" s="1" t="s">
        <v>7624</v>
      </c>
      <c r="D6610" s="1" t="s">
        <v>7625</v>
      </c>
      <c r="E6610" s="1" t="s">
        <v>73</v>
      </c>
      <c r="F6610" s="1" t="s">
        <v>24564</v>
      </c>
      <c r="G6610" s="14">
        <v>91441904</v>
      </c>
      <c r="H6610" s="1" t="s">
        <v>15</v>
      </c>
      <c r="I6610" s="1" t="s">
        <v>41</v>
      </c>
      <c r="J6610" s="1" t="s">
        <v>47313</v>
      </c>
      <c r="K6610" s="3" t="s">
        <v>42</v>
      </c>
      <c r="L6610" s="1" t="s">
        <v>34</v>
      </c>
      <c r="M6610" s="3" t="s">
        <v>27</v>
      </c>
      <c r="N6610" s="3" t="s">
        <v>70</v>
      </c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1"/>
      <c r="AA6610" s="1" t="s">
        <v>16</v>
      </c>
      <c r="AB6610" s="3" t="s">
        <v>12</v>
      </c>
      <c r="AC6610" s="23" t="s">
        <v>37802</v>
      </c>
      <c r="AD6610" s="23" t="s">
        <v>44223</v>
      </c>
      <c r="AE6610" t="s">
        <v>35409</v>
      </c>
    </row>
    <row r="6611" spans="1:31" ht="14.25" customHeight="1">
      <c r="A6611" s="1">
        <v>6610</v>
      </c>
      <c r="B6611" s="1" t="s">
        <v>54</v>
      </c>
      <c r="C6611" s="1" t="s">
        <v>7688</v>
      </c>
      <c r="D6611" s="1" t="s">
        <v>704</v>
      </c>
      <c r="E6611" s="1" t="s">
        <v>724</v>
      </c>
      <c r="F6611" s="1" t="s">
        <v>24586</v>
      </c>
      <c r="G6611" s="14">
        <v>91446614990</v>
      </c>
      <c r="H6611" s="1" t="s">
        <v>15</v>
      </c>
      <c r="I6611" s="1" t="s">
        <v>41</v>
      </c>
      <c r="J6611" s="1" t="s">
        <v>47313</v>
      </c>
      <c r="K6611" s="3" t="s">
        <v>42</v>
      </c>
      <c r="L6611" s="1" t="s">
        <v>34</v>
      </c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1"/>
      <c r="AA6611" s="1" t="s">
        <v>16</v>
      </c>
      <c r="AB6611" s="3" t="s">
        <v>12</v>
      </c>
      <c r="AC6611" s="23" t="s">
        <v>37802</v>
      </c>
      <c r="AD6611" s="23" t="s">
        <v>44224</v>
      </c>
      <c r="AE6611" t="s">
        <v>35399</v>
      </c>
    </row>
    <row r="6612" spans="1:31" ht="14.25" customHeight="1">
      <c r="A6612" s="1">
        <v>6611</v>
      </c>
      <c r="B6612" s="9" t="s">
        <v>6</v>
      </c>
      <c r="C6612" s="1" t="s">
        <v>7767</v>
      </c>
      <c r="D6612" s="1" t="s">
        <v>7768</v>
      </c>
      <c r="E6612" s="1" t="s">
        <v>40</v>
      </c>
      <c r="F6612" s="1" t="s">
        <v>34128</v>
      </c>
      <c r="G6612" s="14">
        <v>91944960640</v>
      </c>
      <c r="H6612" s="1" t="s">
        <v>20</v>
      </c>
      <c r="I6612" s="1" t="s">
        <v>62</v>
      </c>
      <c r="J6612" s="1" t="s">
        <v>47313</v>
      </c>
      <c r="K6612" s="3" t="s">
        <v>42</v>
      </c>
      <c r="L6612" s="1" t="s">
        <v>34</v>
      </c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1"/>
      <c r="AA6612" s="1" t="s">
        <v>16</v>
      </c>
      <c r="AB6612" s="3" t="s">
        <v>12</v>
      </c>
      <c r="AC6612" s="23" t="s">
        <v>37802</v>
      </c>
      <c r="AD6612" s="23" t="s">
        <v>44225</v>
      </c>
      <c r="AE6612" t="s">
        <v>35409</v>
      </c>
    </row>
    <row r="6613" spans="1:31" ht="14.25" customHeight="1">
      <c r="A6613" s="1">
        <v>6612</v>
      </c>
      <c r="B6613" s="1" t="s">
        <v>54</v>
      </c>
      <c r="C6613" s="1" t="s">
        <v>7803</v>
      </c>
      <c r="D6613" s="1" t="s">
        <v>1603</v>
      </c>
      <c r="E6613" s="1" t="s">
        <v>40</v>
      </c>
      <c r="F6613" s="1" t="s">
        <v>31921</v>
      </c>
      <c r="G6613" s="14">
        <v>919610161044</v>
      </c>
      <c r="H6613" s="1" t="s">
        <v>20</v>
      </c>
      <c r="I6613" s="1" t="s">
        <v>9</v>
      </c>
      <c r="J6613" s="1" t="s">
        <v>47313</v>
      </c>
      <c r="K6613" s="3" t="s">
        <v>42</v>
      </c>
      <c r="L6613" s="1" t="s">
        <v>34</v>
      </c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1"/>
      <c r="AA6613" s="1" t="s">
        <v>16</v>
      </c>
      <c r="AB6613" s="3" t="s">
        <v>12</v>
      </c>
      <c r="AC6613" s="23" t="s">
        <v>37802</v>
      </c>
      <c r="AD6613" s="23" t="s">
        <v>44226</v>
      </c>
      <c r="AE6613" t="s">
        <v>35399</v>
      </c>
    </row>
    <row r="6614" spans="1:31" ht="14.25" customHeight="1">
      <c r="A6614" s="1">
        <v>6613</v>
      </c>
      <c r="B6614" s="9" t="s">
        <v>6</v>
      </c>
      <c r="C6614" s="1" t="s">
        <v>7818</v>
      </c>
      <c r="D6614" s="1" t="s">
        <v>1547</v>
      </c>
      <c r="E6614" s="1" t="s">
        <v>40</v>
      </c>
      <c r="F6614" s="1" t="s">
        <v>24641</v>
      </c>
      <c r="G6614" s="14">
        <v>914466040101</v>
      </c>
      <c r="H6614" s="1" t="s">
        <v>20</v>
      </c>
      <c r="I6614" s="1" t="s">
        <v>41</v>
      </c>
      <c r="J6614" s="1" t="s">
        <v>47313</v>
      </c>
      <c r="K6614" s="3" t="s">
        <v>171</v>
      </c>
      <c r="L6614" s="1" t="s">
        <v>34</v>
      </c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1"/>
      <c r="AA6614" s="1" t="s">
        <v>16</v>
      </c>
      <c r="AB6614" s="3" t="s">
        <v>12</v>
      </c>
      <c r="AC6614" s="23" t="s">
        <v>37802</v>
      </c>
      <c r="AD6614" s="23" t="s">
        <v>44227</v>
      </c>
      <c r="AE6614" t="s">
        <v>35394</v>
      </c>
    </row>
    <row r="6615" spans="1:31" ht="14.25" customHeight="1">
      <c r="A6615" s="1">
        <v>6614</v>
      </c>
      <c r="B6615" s="1" t="s">
        <v>54</v>
      </c>
      <c r="C6615" s="1" t="s">
        <v>7888</v>
      </c>
      <c r="D6615" s="1" t="s">
        <v>1132</v>
      </c>
      <c r="E6615" s="1" t="s">
        <v>36964</v>
      </c>
      <c r="F6615" s="1" t="s">
        <v>24685</v>
      </c>
      <c r="G6615" s="14">
        <v>91916101</v>
      </c>
      <c r="H6615" s="1" t="s">
        <v>8</v>
      </c>
      <c r="I6615" s="1" t="s">
        <v>9</v>
      </c>
      <c r="J6615" s="1" t="s">
        <v>47313</v>
      </c>
      <c r="K6615" s="3" t="s">
        <v>42</v>
      </c>
      <c r="L6615" s="1" t="s">
        <v>34</v>
      </c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1"/>
      <c r="AA6615" s="1" t="s">
        <v>16</v>
      </c>
      <c r="AB6615" s="3" t="s">
        <v>12</v>
      </c>
      <c r="AC6615" s="23" t="s">
        <v>37802</v>
      </c>
      <c r="AD6615" s="23" t="s">
        <v>44228</v>
      </c>
      <c r="AE6615" t="s">
        <v>35394</v>
      </c>
    </row>
    <row r="6616" spans="1:31" ht="14.25" customHeight="1">
      <c r="A6616" s="1">
        <v>6615</v>
      </c>
      <c r="B6616" s="1" t="s">
        <v>54</v>
      </c>
      <c r="C6616" s="1" t="s">
        <v>7889</v>
      </c>
      <c r="D6616" s="1" t="s">
        <v>35821</v>
      </c>
      <c r="E6616" s="1" t="s">
        <v>824</v>
      </c>
      <c r="F6616" s="1" t="s">
        <v>31934</v>
      </c>
      <c r="G6616" s="14">
        <v>9194409960</v>
      </c>
      <c r="H6616" s="1" t="s">
        <v>37</v>
      </c>
      <c r="I6616" s="1" t="s">
        <v>33</v>
      </c>
      <c r="J6616" s="1" t="s">
        <v>47313</v>
      </c>
      <c r="K6616" s="3" t="s">
        <v>42</v>
      </c>
      <c r="L6616" s="1" t="s">
        <v>34</v>
      </c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1"/>
      <c r="AA6616" s="1" t="s">
        <v>16</v>
      </c>
      <c r="AB6616" s="3" t="s">
        <v>12</v>
      </c>
      <c r="AC6616" s="23" t="s">
        <v>37802</v>
      </c>
      <c r="AD6616" s="23" t="s">
        <v>40883</v>
      </c>
      <c r="AE6616" t="s">
        <v>35409</v>
      </c>
    </row>
    <row r="6617" spans="1:31" ht="14.25" customHeight="1">
      <c r="A6617" s="1">
        <v>6616</v>
      </c>
      <c r="B6617" s="9" t="s">
        <v>6</v>
      </c>
      <c r="C6617" s="1" t="s">
        <v>7911</v>
      </c>
      <c r="D6617" s="1" t="s">
        <v>7912</v>
      </c>
      <c r="E6617" s="1" t="s">
        <v>5842</v>
      </c>
      <c r="F6617" s="1" t="s">
        <v>24695</v>
      </c>
      <c r="G6617" s="14">
        <v>91999969966</v>
      </c>
      <c r="H6617" s="1" t="s">
        <v>8</v>
      </c>
      <c r="I6617" s="1" t="s">
        <v>9</v>
      </c>
      <c r="J6617" s="1" t="s">
        <v>47313</v>
      </c>
      <c r="K6617" s="3" t="s">
        <v>17</v>
      </c>
      <c r="L6617" s="1" t="s">
        <v>34</v>
      </c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1"/>
      <c r="AA6617" s="1" t="s">
        <v>16</v>
      </c>
      <c r="AB6617" s="3" t="s">
        <v>12</v>
      </c>
      <c r="AC6617" s="23" t="s">
        <v>37802</v>
      </c>
      <c r="AD6617" s="23" t="s">
        <v>44229</v>
      </c>
      <c r="AE6617" t="s">
        <v>35399</v>
      </c>
    </row>
    <row r="6618" spans="1:31" ht="14.25" customHeight="1">
      <c r="A6618" s="1">
        <v>6617</v>
      </c>
      <c r="B6618" s="9" t="s">
        <v>6</v>
      </c>
      <c r="C6618" s="1" t="s">
        <v>7915</v>
      </c>
      <c r="D6618" s="1" t="s">
        <v>7916</v>
      </c>
      <c r="E6618" s="1" t="s">
        <v>680</v>
      </c>
      <c r="F6618" s="1" t="s">
        <v>24696</v>
      </c>
      <c r="G6618" s="14">
        <v>91696400404</v>
      </c>
      <c r="H6618" s="1" t="s">
        <v>8</v>
      </c>
      <c r="I6618" s="1" t="s">
        <v>9</v>
      </c>
      <c r="J6618" s="1" t="s">
        <v>47313</v>
      </c>
      <c r="K6618" s="3" t="s">
        <v>63</v>
      </c>
      <c r="L6618" s="1" t="s">
        <v>34</v>
      </c>
      <c r="M6618" s="3" t="s">
        <v>213</v>
      </c>
      <c r="N6618" s="3" t="s">
        <v>70</v>
      </c>
      <c r="O6618" s="3" t="s">
        <v>17</v>
      </c>
      <c r="P6618" s="3" t="s">
        <v>47313</v>
      </c>
      <c r="Q6618" s="3" t="s">
        <v>42</v>
      </c>
      <c r="R6618" s="3" t="s">
        <v>47313</v>
      </c>
      <c r="S6618" s="3" t="s">
        <v>27</v>
      </c>
      <c r="T6618" s="3" t="s">
        <v>47313</v>
      </c>
      <c r="U6618" s="3" t="s">
        <v>117</v>
      </c>
      <c r="V6618" s="3" t="s">
        <v>47313</v>
      </c>
      <c r="W6618" s="3" t="s">
        <v>178</v>
      </c>
      <c r="X6618" s="3" t="s">
        <v>47313</v>
      </c>
      <c r="Y6618" s="3" t="s">
        <v>171</v>
      </c>
      <c r="Z6618" s="1" t="s">
        <v>47313</v>
      </c>
      <c r="AA6618" s="1" t="s">
        <v>16</v>
      </c>
      <c r="AB6618" s="3" t="s">
        <v>12</v>
      </c>
      <c r="AC6618" s="23" t="s">
        <v>37802</v>
      </c>
      <c r="AD6618" s="23" t="s">
        <v>44230</v>
      </c>
      <c r="AE6618" t="s">
        <v>35399</v>
      </c>
    </row>
    <row r="6619" spans="1:31" ht="14.25" customHeight="1">
      <c r="A6619" s="1">
        <v>6618</v>
      </c>
      <c r="B6619" s="9" t="s">
        <v>6</v>
      </c>
      <c r="C6619" s="1" t="s">
        <v>7924</v>
      </c>
      <c r="D6619" s="1" t="s">
        <v>1222</v>
      </c>
      <c r="E6619" s="1" t="s">
        <v>40</v>
      </c>
      <c r="F6619" s="1" t="s">
        <v>24702</v>
      </c>
      <c r="G6619" s="14">
        <v>919446000</v>
      </c>
      <c r="H6619" s="1" t="s">
        <v>8</v>
      </c>
      <c r="I6619" s="1" t="s">
        <v>41</v>
      </c>
      <c r="J6619" s="1" t="s">
        <v>47313</v>
      </c>
      <c r="K6619" s="3" t="s">
        <v>17</v>
      </c>
      <c r="L6619" s="1" t="s">
        <v>34</v>
      </c>
      <c r="M6619" s="4" t="s">
        <v>42</v>
      </c>
      <c r="N6619" s="3" t="s">
        <v>70</v>
      </c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1"/>
      <c r="AA6619" s="1" t="s">
        <v>16</v>
      </c>
      <c r="AB6619" s="3" t="s">
        <v>12</v>
      </c>
      <c r="AC6619" s="23" t="s">
        <v>37802</v>
      </c>
      <c r="AD6619" s="23" t="s">
        <v>39913</v>
      </c>
      <c r="AE6619" t="s">
        <v>35409</v>
      </c>
    </row>
    <row r="6620" spans="1:31" ht="14.25" customHeight="1">
      <c r="A6620" s="1">
        <v>6619</v>
      </c>
      <c r="B6620" s="9" t="s">
        <v>6</v>
      </c>
      <c r="C6620" s="1" t="s">
        <v>7925</v>
      </c>
      <c r="D6620" s="1" t="s">
        <v>7104</v>
      </c>
      <c r="E6620" s="1" t="s">
        <v>7926</v>
      </c>
      <c r="F6620" s="1" t="s">
        <v>24703</v>
      </c>
      <c r="G6620" s="14">
        <v>919946099114</v>
      </c>
      <c r="H6620" s="1" t="s">
        <v>8</v>
      </c>
      <c r="I6620" s="1" t="s">
        <v>9</v>
      </c>
      <c r="J6620" s="1" t="s">
        <v>47313</v>
      </c>
      <c r="K6620" s="3" t="s">
        <v>63</v>
      </c>
      <c r="L6620" s="1" t="s">
        <v>34</v>
      </c>
      <c r="M6620" s="3" t="s">
        <v>213</v>
      </c>
      <c r="N6620" s="3" t="s">
        <v>70</v>
      </c>
      <c r="O6620" s="3" t="s">
        <v>17</v>
      </c>
      <c r="P6620" s="3" t="s">
        <v>47313</v>
      </c>
      <c r="Q6620" s="3" t="s">
        <v>42</v>
      </c>
      <c r="R6620" s="3" t="s">
        <v>47313</v>
      </c>
      <c r="S6620" s="3" t="s">
        <v>27</v>
      </c>
      <c r="T6620" s="3" t="s">
        <v>47313</v>
      </c>
      <c r="U6620" s="3" t="s">
        <v>117</v>
      </c>
      <c r="V6620" s="3" t="s">
        <v>47313</v>
      </c>
      <c r="W6620" s="3" t="s">
        <v>178</v>
      </c>
      <c r="X6620" s="3" t="s">
        <v>47313</v>
      </c>
      <c r="Y6620" s="3" t="s">
        <v>171</v>
      </c>
      <c r="Z6620" s="1" t="s">
        <v>47313</v>
      </c>
      <c r="AA6620" s="1" t="s">
        <v>16</v>
      </c>
      <c r="AB6620" s="3" t="s">
        <v>12</v>
      </c>
      <c r="AC6620" s="23" t="s">
        <v>37802</v>
      </c>
      <c r="AD6620" s="23" t="s">
        <v>39537</v>
      </c>
      <c r="AE6620" t="s">
        <v>35394</v>
      </c>
    </row>
    <row r="6621" spans="1:31" ht="14.25" customHeight="1">
      <c r="A6621" s="1">
        <v>6620</v>
      </c>
      <c r="B6621" s="1" t="s">
        <v>54</v>
      </c>
      <c r="C6621" s="1" t="s">
        <v>8044</v>
      </c>
      <c r="D6621" s="1" t="s">
        <v>723</v>
      </c>
      <c r="E6621" s="1" t="s">
        <v>131</v>
      </c>
      <c r="F6621" s="1" t="s">
        <v>24757</v>
      </c>
      <c r="G6621" s="14">
        <v>919016444</v>
      </c>
      <c r="H6621" s="1" t="s">
        <v>15</v>
      </c>
      <c r="I6621" s="1" t="s">
        <v>41</v>
      </c>
      <c r="J6621" s="1" t="s">
        <v>47313</v>
      </c>
      <c r="K6621" s="3" t="s">
        <v>42</v>
      </c>
      <c r="L6621" s="1" t="s">
        <v>34</v>
      </c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1"/>
      <c r="AA6621" s="1" t="s">
        <v>16</v>
      </c>
      <c r="AB6621" s="3" t="s">
        <v>12</v>
      </c>
      <c r="AC6621" s="23" t="s">
        <v>37802</v>
      </c>
      <c r="AD6621" s="23" t="s">
        <v>39541</v>
      </c>
      <c r="AE6621" t="s">
        <v>35399</v>
      </c>
    </row>
    <row r="6622" spans="1:31" ht="14.25" customHeight="1">
      <c r="A6622" s="1">
        <v>6621</v>
      </c>
      <c r="B6622" s="9" t="s">
        <v>6</v>
      </c>
      <c r="C6622" s="1" t="s">
        <v>8140</v>
      </c>
      <c r="D6622" s="1" t="s">
        <v>58</v>
      </c>
      <c r="E6622" s="1" t="s">
        <v>8141</v>
      </c>
      <c r="F6622" s="1" t="s">
        <v>31967</v>
      </c>
      <c r="G6622" s="14">
        <v>9194949169</v>
      </c>
      <c r="H6622" s="1" t="s">
        <v>15</v>
      </c>
      <c r="I6622" s="1" t="s">
        <v>41</v>
      </c>
      <c r="J6622" s="1" t="s">
        <v>47313</v>
      </c>
      <c r="K6622" s="3" t="s">
        <v>17</v>
      </c>
      <c r="L6622" s="1" t="s">
        <v>34</v>
      </c>
      <c r="M6622" s="4" t="s">
        <v>42</v>
      </c>
      <c r="N6622" s="3" t="s">
        <v>70</v>
      </c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1"/>
      <c r="AA6622" s="1" t="s">
        <v>16</v>
      </c>
      <c r="AB6622" s="3" t="s">
        <v>12</v>
      </c>
      <c r="AC6622" s="23" t="s">
        <v>37802</v>
      </c>
      <c r="AD6622" s="23" t="s">
        <v>44231</v>
      </c>
      <c r="AE6622" t="s">
        <v>35394</v>
      </c>
    </row>
    <row r="6623" spans="1:31" ht="14.25" customHeight="1">
      <c r="A6623" s="1">
        <v>6622</v>
      </c>
      <c r="B6623" s="9" t="s">
        <v>6</v>
      </c>
      <c r="C6623" s="1" t="s">
        <v>8177</v>
      </c>
      <c r="D6623" s="1" t="s">
        <v>8178</v>
      </c>
      <c r="E6623" s="1" t="s">
        <v>255</v>
      </c>
      <c r="F6623" s="1" t="s">
        <v>24824</v>
      </c>
      <c r="G6623" s="14">
        <v>91990964909</v>
      </c>
      <c r="H6623" s="1" t="s">
        <v>20</v>
      </c>
      <c r="I6623" s="1" t="s">
        <v>62</v>
      </c>
      <c r="J6623" s="1" t="s">
        <v>47313</v>
      </c>
      <c r="K6623" s="3" t="s">
        <v>17</v>
      </c>
      <c r="L6623" s="1" t="s">
        <v>34</v>
      </c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1"/>
      <c r="AA6623" s="1" t="s">
        <v>11</v>
      </c>
      <c r="AB6623" s="3" t="s">
        <v>538</v>
      </c>
      <c r="AC6623" s="23" t="s">
        <v>37802</v>
      </c>
      <c r="AD6623" s="23" t="s">
        <v>44232</v>
      </c>
      <c r="AE6623" t="s">
        <v>35399</v>
      </c>
    </row>
    <row r="6624" spans="1:31" ht="14.25" customHeight="1">
      <c r="A6624" s="1">
        <v>6623</v>
      </c>
      <c r="B6624" s="9" t="s">
        <v>6</v>
      </c>
      <c r="C6624" s="1" t="s">
        <v>8200</v>
      </c>
      <c r="D6624" s="1" t="s">
        <v>14871</v>
      </c>
      <c r="E6624" s="1" t="s">
        <v>40</v>
      </c>
      <c r="F6624" s="1" t="s">
        <v>31974</v>
      </c>
      <c r="G6624" s="14">
        <v>91944699491</v>
      </c>
      <c r="H6624" s="1" t="s">
        <v>8</v>
      </c>
      <c r="I6624" s="1" t="s">
        <v>9</v>
      </c>
      <c r="J6624" s="1" t="s">
        <v>47313</v>
      </c>
      <c r="K6624" s="3" t="s">
        <v>17</v>
      </c>
      <c r="L6624" s="1" t="s">
        <v>34</v>
      </c>
      <c r="M6624" s="4" t="s">
        <v>42</v>
      </c>
      <c r="N6624" s="3" t="s">
        <v>70</v>
      </c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1"/>
      <c r="AA6624" s="1" t="s">
        <v>16</v>
      </c>
      <c r="AB6624" s="3" t="s">
        <v>12</v>
      </c>
      <c r="AC6624" s="23" t="s">
        <v>37802</v>
      </c>
      <c r="AD6624" s="23" t="s">
        <v>44233</v>
      </c>
      <c r="AE6624" t="s">
        <v>35409</v>
      </c>
    </row>
    <row r="6625" spans="1:31" ht="14.25" customHeight="1">
      <c r="A6625" s="1">
        <v>6624</v>
      </c>
      <c r="B6625" s="9" t="s">
        <v>6</v>
      </c>
      <c r="C6625" s="1" t="s">
        <v>8258</v>
      </c>
      <c r="D6625" s="1" t="s">
        <v>223</v>
      </c>
      <c r="E6625" s="1" t="s">
        <v>40</v>
      </c>
      <c r="F6625" s="1" t="s">
        <v>24859</v>
      </c>
      <c r="G6625" s="14">
        <v>919919149699</v>
      </c>
      <c r="H6625" s="1" t="s">
        <v>37</v>
      </c>
      <c r="I6625" s="1" t="s">
        <v>62</v>
      </c>
      <c r="J6625" s="1" t="s">
        <v>47313</v>
      </c>
      <c r="K6625" s="3" t="s">
        <v>117</v>
      </c>
      <c r="L6625" s="1" t="s">
        <v>34</v>
      </c>
      <c r="M6625" s="3" t="s">
        <v>178</v>
      </c>
      <c r="N6625" s="3" t="s">
        <v>70</v>
      </c>
      <c r="O6625" s="3" t="s">
        <v>171</v>
      </c>
      <c r="P6625" s="3" t="s">
        <v>47313</v>
      </c>
      <c r="Q6625" s="3"/>
      <c r="R6625" s="3"/>
      <c r="S6625" s="3"/>
      <c r="T6625" s="3"/>
      <c r="U6625" s="3"/>
      <c r="V6625" s="3"/>
      <c r="W6625" s="3"/>
      <c r="X6625" s="3"/>
      <c r="Y6625" s="3"/>
      <c r="Z6625" s="1"/>
      <c r="AA6625" s="1" t="s">
        <v>16</v>
      </c>
      <c r="AB6625" s="3" t="s">
        <v>12</v>
      </c>
      <c r="AC6625" s="23" t="s">
        <v>37802</v>
      </c>
      <c r="AD6625" s="23" t="s">
        <v>44234</v>
      </c>
      <c r="AE6625" t="s">
        <v>35410</v>
      </c>
    </row>
    <row r="6626" spans="1:31" ht="14.25" customHeight="1">
      <c r="A6626" s="1">
        <v>6625</v>
      </c>
      <c r="B6626" s="1" t="s">
        <v>54</v>
      </c>
      <c r="C6626" s="1" t="s">
        <v>8266</v>
      </c>
      <c r="D6626" s="1" t="s">
        <v>5708</v>
      </c>
      <c r="E6626" s="1" t="s">
        <v>3162</v>
      </c>
      <c r="F6626" s="1" t="s">
        <v>24863</v>
      </c>
      <c r="G6626" s="14">
        <v>91949494190</v>
      </c>
      <c r="H6626" s="1" t="s">
        <v>8</v>
      </c>
      <c r="I6626" s="1" t="s">
        <v>62</v>
      </c>
      <c r="J6626" s="1" t="s">
        <v>47313</v>
      </c>
      <c r="K6626" s="3" t="s">
        <v>42</v>
      </c>
      <c r="L6626" s="1" t="s">
        <v>34</v>
      </c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1"/>
      <c r="AA6626" s="1" t="s">
        <v>16</v>
      </c>
      <c r="AB6626" s="3" t="s">
        <v>12</v>
      </c>
      <c r="AC6626" s="23" t="s">
        <v>37802</v>
      </c>
      <c r="AD6626" s="23" t="s">
        <v>44235</v>
      </c>
      <c r="AE6626" t="s">
        <v>35410</v>
      </c>
    </row>
    <row r="6627" spans="1:31" ht="14.25" customHeight="1">
      <c r="A6627" s="1">
        <v>6626</v>
      </c>
      <c r="B6627" s="1" t="s">
        <v>54</v>
      </c>
      <c r="C6627" s="1" t="s">
        <v>8288</v>
      </c>
      <c r="D6627" s="1" t="s">
        <v>6057</v>
      </c>
      <c r="E6627" s="1" t="s">
        <v>487</v>
      </c>
      <c r="F6627" s="1" t="s">
        <v>31984</v>
      </c>
      <c r="G6627" s="14">
        <v>919499196496</v>
      </c>
      <c r="H6627" s="1" t="s">
        <v>8</v>
      </c>
      <c r="I6627" s="1" t="s">
        <v>41</v>
      </c>
      <c r="J6627" s="1" t="s">
        <v>47313</v>
      </c>
      <c r="K6627" s="3" t="s">
        <v>17</v>
      </c>
      <c r="L6627" s="1" t="s">
        <v>34</v>
      </c>
      <c r="M6627" s="4" t="s">
        <v>42</v>
      </c>
      <c r="N6627" s="3" t="s">
        <v>70</v>
      </c>
      <c r="O6627" s="3" t="s">
        <v>27</v>
      </c>
      <c r="P6627" s="3" t="s">
        <v>47313</v>
      </c>
      <c r="Q6627" s="3"/>
      <c r="R6627" s="3"/>
      <c r="S6627" s="3"/>
      <c r="T6627" s="3"/>
      <c r="U6627" s="3"/>
      <c r="V6627" s="3"/>
      <c r="W6627" s="3"/>
      <c r="X6627" s="3"/>
      <c r="Y6627" s="3"/>
      <c r="Z6627" s="1"/>
      <c r="AA6627" s="1" t="s">
        <v>16</v>
      </c>
      <c r="AB6627" s="3" t="s">
        <v>12</v>
      </c>
      <c r="AC6627" s="23" t="s">
        <v>37802</v>
      </c>
      <c r="AD6627" s="23" t="s">
        <v>44236</v>
      </c>
      <c r="AE6627" t="s">
        <v>35394</v>
      </c>
    </row>
    <row r="6628" spans="1:31" ht="14.25" customHeight="1">
      <c r="A6628" s="1">
        <v>6627</v>
      </c>
      <c r="B6628" s="1" t="s">
        <v>54</v>
      </c>
      <c r="C6628" s="1" t="s">
        <v>8380</v>
      </c>
      <c r="D6628" s="1" t="s">
        <v>1410</v>
      </c>
      <c r="E6628" s="1" t="s">
        <v>139</v>
      </c>
      <c r="F6628" s="1" t="s">
        <v>24914</v>
      </c>
      <c r="G6628" s="14">
        <v>9194441666</v>
      </c>
      <c r="H6628" s="1" t="s">
        <v>15</v>
      </c>
      <c r="I6628" s="1" t="s">
        <v>41</v>
      </c>
      <c r="J6628" s="1" t="s">
        <v>47313</v>
      </c>
      <c r="K6628" s="3" t="s">
        <v>178</v>
      </c>
      <c r="L6628" s="1" t="s">
        <v>34</v>
      </c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1"/>
      <c r="AA6628" s="1" t="s">
        <v>16</v>
      </c>
      <c r="AB6628" s="3" t="s">
        <v>12</v>
      </c>
      <c r="AC6628" s="23" t="s">
        <v>37802</v>
      </c>
      <c r="AD6628" s="23" t="s">
        <v>44237</v>
      </c>
      <c r="AE6628" t="s">
        <v>35410</v>
      </c>
    </row>
    <row r="6629" spans="1:31" ht="14.25" customHeight="1">
      <c r="A6629" s="1">
        <v>6628</v>
      </c>
      <c r="B6629" s="1" t="s">
        <v>54</v>
      </c>
      <c r="C6629" s="1" t="s">
        <v>8475</v>
      </c>
      <c r="D6629" s="1" t="s">
        <v>35822</v>
      </c>
      <c r="E6629" s="1" t="s">
        <v>40</v>
      </c>
      <c r="F6629" s="1" t="s">
        <v>24964</v>
      </c>
      <c r="G6629" s="14">
        <v>91944644994</v>
      </c>
      <c r="H6629" s="1" t="s">
        <v>20</v>
      </c>
      <c r="I6629" s="1" t="s">
        <v>33</v>
      </c>
      <c r="J6629" s="1" t="s">
        <v>47313</v>
      </c>
      <c r="K6629" s="3" t="s">
        <v>42</v>
      </c>
      <c r="L6629" s="1" t="s">
        <v>34</v>
      </c>
      <c r="M6629" s="3" t="s">
        <v>27</v>
      </c>
      <c r="N6629" s="3" t="s">
        <v>70</v>
      </c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1"/>
      <c r="AA6629" s="1" t="s">
        <v>16</v>
      </c>
      <c r="AB6629" s="3" t="s">
        <v>12</v>
      </c>
      <c r="AC6629" s="23" t="s">
        <v>37802</v>
      </c>
      <c r="AD6629" s="23" t="s">
        <v>44238</v>
      </c>
      <c r="AE6629" t="s">
        <v>35394</v>
      </c>
    </row>
    <row r="6630" spans="1:31" ht="14.25" customHeight="1">
      <c r="A6630" s="1">
        <v>6629</v>
      </c>
      <c r="B6630" s="9" t="s">
        <v>6</v>
      </c>
      <c r="C6630" s="1" t="s">
        <v>8572</v>
      </c>
      <c r="D6630" s="1" t="s">
        <v>4194</v>
      </c>
      <c r="E6630" s="1" t="s">
        <v>362</v>
      </c>
      <c r="F6630" s="1" t="s">
        <v>25008</v>
      </c>
      <c r="G6630" s="14">
        <v>91949464491</v>
      </c>
      <c r="H6630" s="1" t="s">
        <v>8</v>
      </c>
      <c r="I6630" s="1" t="s">
        <v>62</v>
      </c>
      <c r="J6630" s="1" t="s">
        <v>47313</v>
      </c>
      <c r="K6630" s="3" t="s">
        <v>17</v>
      </c>
      <c r="L6630" s="1" t="s">
        <v>34</v>
      </c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1"/>
      <c r="AA6630" s="1" t="s">
        <v>11</v>
      </c>
      <c r="AB6630" s="3" t="s">
        <v>13</v>
      </c>
      <c r="AC6630" s="23" t="s">
        <v>37802</v>
      </c>
      <c r="AD6630" s="23" t="s">
        <v>44239</v>
      </c>
      <c r="AE6630" t="s">
        <v>35410</v>
      </c>
    </row>
    <row r="6631" spans="1:31" ht="14.25" customHeight="1">
      <c r="A6631" s="1">
        <v>6630</v>
      </c>
      <c r="B6631" s="1" t="s">
        <v>54</v>
      </c>
      <c r="C6631" s="1" t="s">
        <v>8867</v>
      </c>
      <c r="D6631" s="1" t="s">
        <v>2352</v>
      </c>
      <c r="E6631" s="1" t="s">
        <v>724</v>
      </c>
      <c r="F6631" s="1" t="s">
        <v>25158</v>
      </c>
      <c r="G6631" s="14">
        <v>9194094044</v>
      </c>
      <c r="H6631" s="1" t="s">
        <v>20</v>
      </c>
      <c r="I6631" s="1" t="s">
        <v>9</v>
      </c>
      <c r="J6631" s="1" t="s">
        <v>47313</v>
      </c>
      <c r="K6631" s="3" t="s">
        <v>42</v>
      </c>
      <c r="L6631" s="1" t="s">
        <v>34</v>
      </c>
      <c r="M6631" s="3" t="s">
        <v>27</v>
      </c>
      <c r="N6631" s="3" t="s">
        <v>70</v>
      </c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1"/>
      <c r="AA6631" s="1" t="s">
        <v>16</v>
      </c>
      <c r="AB6631" s="3" t="s">
        <v>12</v>
      </c>
      <c r="AC6631" s="23" t="s">
        <v>37802</v>
      </c>
      <c r="AD6631" s="23" t="s">
        <v>44240</v>
      </c>
      <c r="AE6631" t="s">
        <v>35399</v>
      </c>
    </row>
    <row r="6632" spans="1:31" ht="14.25" customHeight="1">
      <c r="A6632" s="1">
        <v>6631</v>
      </c>
      <c r="B6632" s="1" t="s">
        <v>54</v>
      </c>
      <c r="C6632" s="1" t="s">
        <v>8976</v>
      </c>
      <c r="D6632" s="1" t="s">
        <v>350</v>
      </c>
      <c r="E6632" s="1" t="s">
        <v>40</v>
      </c>
      <c r="F6632" s="1" t="s">
        <v>34235</v>
      </c>
      <c r="G6632" s="14">
        <v>919664666944</v>
      </c>
      <c r="H6632" s="1" t="s">
        <v>8</v>
      </c>
      <c r="I6632" s="1" t="s">
        <v>9</v>
      </c>
      <c r="J6632" s="1" t="s">
        <v>47313</v>
      </c>
      <c r="K6632" s="3" t="s">
        <v>17</v>
      </c>
      <c r="L6632" s="1" t="s">
        <v>34</v>
      </c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1"/>
      <c r="AA6632" s="1" t="s">
        <v>11</v>
      </c>
      <c r="AB6632" s="3" t="s">
        <v>274</v>
      </c>
      <c r="AC6632" s="23" t="s">
        <v>37802</v>
      </c>
      <c r="AD6632" s="23" t="s">
        <v>44241</v>
      </c>
      <c r="AE6632" t="s">
        <v>35409</v>
      </c>
    </row>
    <row r="6633" spans="1:31" ht="14.25" customHeight="1">
      <c r="A6633" s="1">
        <v>6632</v>
      </c>
      <c r="B6633" s="1" t="s">
        <v>54</v>
      </c>
      <c r="C6633" s="1" t="s">
        <v>9033</v>
      </c>
      <c r="D6633" s="1" t="s">
        <v>11211</v>
      </c>
      <c r="E6633" s="1" t="s">
        <v>80</v>
      </c>
      <c r="F6633" s="1" t="s">
        <v>25241</v>
      </c>
      <c r="G6633" s="14">
        <v>91944696</v>
      </c>
      <c r="H6633" s="1" t="s">
        <v>20</v>
      </c>
      <c r="I6633" s="1" t="s">
        <v>41</v>
      </c>
      <c r="J6633" s="1" t="s">
        <v>47313</v>
      </c>
      <c r="K6633" s="3" t="s">
        <v>17</v>
      </c>
      <c r="L6633" s="1" t="s">
        <v>34</v>
      </c>
      <c r="M6633" s="4" t="s">
        <v>42</v>
      </c>
      <c r="N6633" s="3" t="s">
        <v>70</v>
      </c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1"/>
      <c r="AA6633" s="1" t="s">
        <v>16</v>
      </c>
      <c r="AB6633" s="3" t="s">
        <v>12</v>
      </c>
      <c r="AC6633" s="23" t="s">
        <v>37802</v>
      </c>
      <c r="AD6633" s="23" t="s">
        <v>44242</v>
      </c>
      <c r="AE6633" t="s">
        <v>35410</v>
      </c>
    </row>
    <row r="6634" spans="1:31" ht="14.25" customHeight="1">
      <c r="A6634" s="1">
        <v>6633</v>
      </c>
      <c r="B6634" s="1" t="s">
        <v>54</v>
      </c>
      <c r="C6634" s="1" t="s">
        <v>9049</v>
      </c>
      <c r="D6634" s="1" t="s">
        <v>9050</v>
      </c>
      <c r="E6634" s="1" t="s">
        <v>139</v>
      </c>
      <c r="F6634" s="1" t="s">
        <v>25249</v>
      </c>
      <c r="G6634" s="14">
        <v>91914919900</v>
      </c>
      <c r="H6634" s="1" t="s">
        <v>15</v>
      </c>
      <c r="I6634" s="1" t="s">
        <v>41</v>
      </c>
      <c r="J6634" s="1" t="s">
        <v>47313</v>
      </c>
      <c r="K6634" s="3" t="s">
        <v>17</v>
      </c>
      <c r="L6634" s="1" t="s">
        <v>34</v>
      </c>
      <c r="M6634" s="4" t="s">
        <v>42</v>
      </c>
      <c r="N6634" s="3" t="s">
        <v>70</v>
      </c>
      <c r="O6634" s="3" t="s">
        <v>47349</v>
      </c>
      <c r="P6634" s="3" t="s">
        <v>47313</v>
      </c>
      <c r="Q6634" s="3" t="s">
        <v>171</v>
      </c>
      <c r="R6634" s="3" t="s">
        <v>47313</v>
      </c>
      <c r="S6634" s="3"/>
      <c r="T6634" s="3"/>
      <c r="U6634" s="3"/>
      <c r="V6634" s="3"/>
      <c r="W6634" s="3"/>
      <c r="X6634" s="3"/>
      <c r="Y6634" s="3"/>
      <c r="Z6634" s="1"/>
      <c r="AA6634" s="1" t="s">
        <v>16</v>
      </c>
      <c r="AB6634" s="3" t="s">
        <v>12</v>
      </c>
      <c r="AC6634" s="23" t="s">
        <v>37802</v>
      </c>
      <c r="AD6634" s="23" t="s">
        <v>44243</v>
      </c>
      <c r="AE6634" t="s">
        <v>35399</v>
      </c>
    </row>
    <row r="6635" spans="1:31" ht="14.25" customHeight="1">
      <c r="A6635" s="1">
        <v>6634</v>
      </c>
      <c r="B6635" s="9" t="s">
        <v>6</v>
      </c>
      <c r="C6635" s="1" t="s">
        <v>9088</v>
      </c>
      <c r="D6635" s="1" t="s">
        <v>58</v>
      </c>
      <c r="E6635" s="1" t="s">
        <v>487</v>
      </c>
      <c r="F6635" s="1" t="s">
        <v>32081</v>
      </c>
      <c r="G6635" s="14">
        <v>919610099040</v>
      </c>
      <c r="H6635" s="1" t="s">
        <v>15</v>
      </c>
      <c r="I6635" s="1" t="s">
        <v>41</v>
      </c>
      <c r="J6635" s="1" t="s">
        <v>47313</v>
      </c>
      <c r="K6635" s="3" t="s">
        <v>42</v>
      </c>
      <c r="L6635" s="1" t="s">
        <v>34</v>
      </c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1"/>
      <c r="AA6635" s="1" t="s">
        <v>16</v>
      </c>
      <c r="AB6635" s="3" t="s">
        <v>12</v>
      </c>
      <c r="AC6635" s="23" t="s">
        <v>37802</v>
      </c>
      <c r="AD6635" s="23" t="s">
        <v>44244</v>
      </c>
      <c r="AE6635" t="s">
        <v>35410</v>
      </c>
    </row>
    <row r="6636" spans="1:31" ht="14.25" customHeight="1">
      <c r="A6636" s="1">
        <v>6635</v>
      </c>
      <c r="B6636" s="9" t="s">
        <v>6</v>
      </c>
      <c r="C6636" s="1" t="s">
        <v>9168</v>
      </c>
      <c r="D6636" s="1" t="s">
        <v>2169</v>
      </c>
      <c r="E6636" s="1" t="s">
        <v>724</v>
      </c>
      <c r="F6636" s="1" t="s">
        <v>25301</v>
      </c>
      <c r="G6636" s="14">
        <v>9194460409</v>
      </c>
      <c r="H6636" s="1" t="s">
        <v>20</v>
      </c>
      <c r="I6636" s="1" t="s">
        <v>41</v>
      </c>
      <c r="J6636" s="1" t="s">
        <v>47313</v>
      </c>
      <c r="K6636" s="3" t="s">
        <v>63</v>
      </c>
      <c r="L6636" s="1" t="s">
        <v>34</v>
      </c>
      <c r="M6636" s="3" t="s">
        <v>213</v>
      </c>
      <c r="N6636" s="3" t="s">
        <v>70</v>
      </c>
      <c r="O6636" s="3" t="s">
        <v>17</v>
      </c>
      <c r="P6636" s="3" t="s">
        <v>47313</v>
      </c>
      <c r="Q6636" s="3" t="s">
        <v>42</v>
      </c>
      <c r="R6636" s="3" t="s">
        <v>47313</v>
      </c>
      <c r="S6636" s="3" t="s">
        <v>27</v>
      </c>
      <c r="T6636" s="3" t="s">
        <v>47313</v>
      </c>
      <c r="U6636" s="3" t="s">
        <v>117</v>
      </c>
      <c r="V6636" s="3" t="s">
        <v>47313</v>
      </c>
      <c r="W6636" s="3" t="s">
        <v>178</v>
      </c>
      <c r="X6636" s="3" t="s">
        <v>47313</v>
      </c>
      <c r="Y6636" s="3" t="s">
        <v>171</v>
      </c>
      <c r="Z6636" s="1" t="s">
        <v>47313</v>
      </c>
      <c r="AA6636" s="1" t="s">
        <v>16</v>
      </c>
      <c r="AB6636" s="3" t="s">
        <v>12</v>
      </c>
      <c r="AC6636" s="23" t="s">
        <v>37802</v>
      </c>
      <c r="AD6636" s="23" t="s">
        <v>40968</v>
      </c>
      <c r="AE6636" t="s">
        <v>35409</v>
      </c>
    </row>
    <row r="6637" spans="1:31" ht="14.25" customHeight="1">
      <c r="A6637" s="1">
        <v>6636</v>
      </c>
      <c r="B6637" s="1" t="s">
        <v>54</v>
      </c>
      <c r="C6637" s="1" t="s">
        <v>9223</v>
      </c>
      <c r="D6637" s="1" t="s">
        <v>522</v>
      </c>
      <c r="E6637" s="1" t="s">
        <v>3400</v>
      </c>
      <c r="F6637" s="1" t="s">
        <v>25337</v>
      </c>
      <c r="G6637" s="14">
        <v>91949619104</v>
      </c>
      <c r="H6637" s="1" t="s">
        <v>8</v>
      </c>
      <c r="I6637" s="1" t="s">
        <v>41</v>
      </c>
      <c r="J6637" s="1" t="s">
        <v>47313</v>
      </c>
      <c r="K6637" s="3" t="s">
        <v>42</v>
      </c>
      <c r="L6637" s="1" t="s">
        <v>34</v>
      </c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1"/>
      <c r="AA6637" s="1" t="s">
        <v>16</v>
      </c>
      <c r="AB6637" s="3" t="s">
        <v>12</v>
      </c>
      <c r="AC6637" s="23" t="s">
        <v>37802</v>
      </c>
      <c r="AD6637" s="23" t="s">
        <v>44245</v>
      </c>
      <c r="AE6637" t="s">
        <v>35394</v>
      </c>
    </row>
    <row r="6638" spans="1:31" ht="14.25" customHeight="1">
      <c r="A6638" s="1">
        <v>6637</v>
      </c>
      <c r="B6638" s="1" t="s">
        <v>54</v>
      </c>
      <c r="C6638" s="1" t="s">
        <v>9281</v>
      </c>
      <c r="D6638" s="1" t="s">
        <v>9282</v>
      </c>
      <c r="E6638" s="1" t="s">
        <v>333</v>
      </c>
      <c r="F6638" s="1" t="s">
        <v>25366</v>
      </c>
      <c r="G6638" s="14">
        <v>91696600400</v>
      </c>
      <c r="H6638" s="1" t="s">
        <v>8</v>
      </c>
      <c r="I6638" s="1" t="s">
        <v>41</v>
      </c>
      <c r="J6638" s="1" t="s">
        <v>47313</v>
      </c>
      <c r="K6638" s="3" t="s">
        <v>63</v>
      </c>
      <c r="L6638" s="1" t="s">
        <v>34</v>
      </c>
      <c r="M6638" s="3" t="s">
        <v>213</v>
      </c>
      <c r="N6638" s="3" t="s">
        <v>70</v>
      </c>
      <c r="O6638" s="3" t="s">
        <v>17</v>
      </c>
      <c r="P6638" s="3" t="s">
        <v>47313</v>
      </c>
      <c r="Q6638" s="3" t="s">
        <v>42</v>
      </c>
      <c r="R6638" s="3" t="s">
        <v>47313</v>
      </c>
      <c r="S6638" s="3" t="s">
        <v>27</v>
      </c>
      <c r="T6638" s="3" t="s">
        <v>47313</v>
      </c>
      <c r="U6638" s="3" t="s">
        <v>117</v>
      </c>
      <c r="V6638" s="3" t="s">
        <v>47313</v>
      </c>
      <c r="W6638" s="3" t="s">
        <v>178</v>
      </c>
      <c r="X6638" s="3" t="s">
        <v>47313</v>
      </c>
      <c r="Y6638" s="3" t="s">
        <v>171</v>
      </c>
      <c r="Z6638" s="1" t="s">
        <v>47313</v>
      </c>
      <c r="AA6638" s="1" t="s">
        <v>16</v>
      </c>
      <c r="AB6638" s="3" t="s">
        <v>12</v>
      </c>
      <c r="AC6638" s="23" t="s">
        <v>37802</v>
      </c>
      <c r="AD6638" s="23" t="s">
        <v>44246</v>
      </c>
      <c r="AE6638" t="s">
        <v>35409</v>
      </c>
    </row>
    <row r="6639" spans="1:31" ht="14.25" customHeight="1">
      <c r="A6639" s="1">
        <v>6638</v>
      </c>
      <c r="B6639" s="9" t="s">
        <v>6</v>
      </c>
      <c r="C6639" s="1" t="s">
        <v>9296</v>
      </c>
      <c r="D6639" s="1" t="s">
        <v>89</v>
      </c>
      <c r="E6639" s="1" t="s">
        <v>40</v>
      </c>
      <c r="F6639" s="1" t="s">
        <v>25373</v>
      </c>
      <c r="G6639" s="14">
        <v>9101649946</v>
      </c>
      <c r="H6639" s="1" t="s">
        <v>15</v>
      </c>
      <c r="I6639" s="1" t="s">
        <v>62</v>
      </c>
      <c r="J6639" s="1" t="s">
        <v>47313</v>
      </c>
      <c r="K6639" s="3" t="s">
        <v>42</v>
      </c>
      <c r="L6639" s="1" t="s">
        <v>34</v>
      </c>
      <c r="M6639" s="3" t="s">
        <v>27</v>
      </c>
      <c r="N6639" s="3" t="s">
        <v>70</v>
      </c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1"/>
      <c r="AA6639" s="1" t="s">
        <v>16</v>
      </c>
      <c r="AB6639" s="3" t="s">
        <v>12</v>
      </c>
      <c r="AC6639" s="23" t="s">
        <v>37802</v>
      </c>
      <c r="AD6639" s="23" t="s">
        <v>44247</v>
      </c>
      <c r="AE6639" t="s">
        <v>35410</v>
      </c>
    </row>
    <row r="6640" spans="1:31" ht="14.25" customHeight="1">
      <c r="A6640" s="1">
        <v>6639</v>
      </c>
      <c r="B6640" s="9" t="s">
        <v>6</v>
      </c>
      <c r="C6640" s="1" t="s">
        <v>9572</v>
      </c>
      <c r="D6640" s="1" t="s">
        <v>1457</v>
      </c>
      <c r="E6640" s="1" t="s">
        <v>9573</v>
      </c>
      <c r="F6640" s="1" t="s">
        <v>32130</v>
      </c>
      <c r="G6640" s="14">
        <v>919664401</v>
      </c>
      <c r="H6640" s="1" t="s">
        <v>8</v>
      </c>
      <c r="I6640" s="1" t="s">
        <v>9</v>
      </c>
      <c r="J6640" s="1" t="s">
        <v>47313</v>
      </c>
      <c r="K6640" s="3" t="s">
        <v>42</v>
      </c>
      <c r="L6640" s="1" t="s">
        <v>34</v>
      </c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1"/>
      <c r="AA6640" s="1" t="s">
        <v>16</v>
      </c>
      <c r="AB6640" s="3" t="s">
        <v>12</v>
      </c>
      <c r="AC6640" s="23" t="s">
        <v>37802</v>
      </c>
      <c r="AD6640" s="23" t="s">
        <v>40435</v>
      </c>
      <c r="AE6640" t="s">
        <v>35409</v>
      </c>
    </row>
    <row r="6641" spans="1:31" ht="14.25" customHeight="1">
      <c r="A6641" s="1">
        <v>6640</v>
      </c>
      <c r="B6641" s="1" t="s">
        <v>54</v>
      </c>
      <c r="C6641" s="1" t="s">
        <v>9624</v>
      </c>
      <c r="D6641" s="1" t="s">
        <v>9625</v>
      </c>
      <c r="E6641" s="1" t="s">
        <v>6716</v>
      </c>
      <c r="F6641" s="1" t="s">
        <v>25520</v>
      </c>
      <c r="G6641" s="14">
        <v>919664414049</v>
      </c>
      <c r="H6641" s="1" t="s">
        <v>8</v>
      </c>
      <c r="I6641" s="1" t="s">
        <v>62</v>
      </c>
      <c r="J6641" s="1" t="s">
        <v>47313</v>
      </c>
      <c r="K6641" s="3" t="s">
        <v>178</v>
      </c>
      <c r="L6641" s="1" t="s">
        <v>34</v>
      </c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1"/>
      <c r="AA6641" s="1" t="s">
        <v>16</v>
      </c>
      <c r="AB6641" s="3" t="s">
        <v>12</v>
      </c>
      <c r="AC6641" s="23" t="s">
        <v>37802</v>
      </c>
      <c r="AD6641" s="23" t="s">
        <v>44248</v>
      </c>
      <c r="AE6641" t="s">
        <v>35410</v>
      </c>
    </row>
    <row r="6642" spans="1:31" ht="14.25" customHeight="1">
      <c r="A6642" s="1">
        <v>6641</v>
      </c>
      <c r="B6642" s="1" t="s">
        <v>54</v>
      </c>
      <c r="C6642" s="1" t="s">
        <v>9782</v>
      </c>
      <c r="D6642" s="1" t="s">
        <v>1302</v>
      </c>
      <c r="E6642" s="1" t="s">
        <v>6781</v>
      </c>
      <c r="F6642" s="1" t="s">
        <v>32160</v>
      </c>
      <c r="G6642" s="14">
        <v>91919049099</v>
      </c>
      <c r="H6642" s="1" t="s">
        <v>37</v>
      </c>
      <c r="I6642" s="1" t="s">
        <v>9</v>
      </c>
      <c r="J6642" s="1" t="s">
        <v>47313</v>
      </c>
      <c r="K6642" s="3" t="s">
        <v>17</v>
      </c>
      <c r="L6642" s="1" t="s">
        <v>34</v>
      </c>
      <c r="M6642" s="4" t="s">
        <v>42</v>
      </c>
      <c r="N6642" s="3" t="s">
        <v>70</v>
      </c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1"/>
      <c r="AA6642" s="1" t="s">
        <v>16</v>
      </c>
      <c r="AB6642" s="3" t="s">
        <v>12</v>
      </c>
      <c r="AC6642" s="23" t="s">
        <v>37802</v>
      </c>
      <c r="AD6642" s="23" t="s">
        <v>44249</v>
      </c>
      <c r="AE6642" t="s">
        <v>35399</v>
      </c>
    </row>
    <row r="6643" spans="1:31" ht="14.25" customHeight="1">
      <c r="A6643" s="1">
        <v>6642</v>
      </c>
      <c r="B6643" s="1" t="s">
        <v>54</v>
      </c>
      <c r="C6643" s="1" t="s">
        <v>9846</v>
      </c>
      <c r="D6643" s="1" t="s">
        <v>2572</v>
      </c>
      <c r="E6643" s="1" t="s">
        <v>724</v>
      </c>
      <c r="F6643" s="1" t="s">
        <v>25633</v>
      </c>
      <c r="G6643" s="14">
        <v>919444901906</v>
      </c>
      <c r="H6643" s="1" t="s">
        <v>8</v>
      </c>
      <c r="I6643" s="1" t="s">
        <v>41</v>
      </c>
      <c r="J6643" s="1" t="s">
        <v>47313</v>
      </c>
      <c r="K6643" s="3" t="s">
        <v>17</v>
      </c>
      <c r="L6643" s="1" t="s">
        <v>34</v>
      </c>
      <c r="M6643" s="4" t="s">
        <v>42</v>
      </c>
      <c r="N6643" s="3" t="s">
        <v>70</v>
      </c>
      <c r="O6643" s="3" t="s">
        <v>171</v>
      </c>
      <c r="P6643" s="3" t="s">
        <v>47313</v>
      </c>
      <c r="Q6643" s="3"/>
      <c r="R6643" s="3"/>
      <c r="S6643" s="3"/>
      <c r="T6643" s="3"/>
      <c r="U6643" s="3"/>
      <c r="V6643" s="3"/>
      <c r="W6643" s="3"/>
      <c r="X6643" s="3"/>
      <c r="Y6643" s="3"/>
      <c r="Z6643" s="1"/>
      <c r="AA6643" s="1" t="s">
        <v>16</v>
      </c>
      <c r="AB6643" s="3" t="s">
        <v>12</v>
      </c>
      <c r="AC6643" s="23" t="s">
        <v>37802</v>
      </c>
      <c r="AD6643" s="23" t="s">
        <v>41387</v>
      </c>
      <c r="AE6643" t="s">
        <v>35410</v>
      </c>
    </row>
    <row r="6644" spans="1:31" ht="14.25" customHeight="1">
      <c r="A6644" s="1">
        <v>6643</v>
      </c>
      <c r="B6644" s="9" t="s">
        <v>6</v>
      </c>
      <c r="C6644" s="1" t="s">
        <v>9915</v>
      </c>
      <c r="D6644" s="1" t="s">
        <v>9916</v>
      </c>
      <c r="E6644" s="1" t="s">
        <v>1180</v>
      </c>
      <c r="F6644" s="1" t="s">
        <v>25673</v>
      </c>
      <c r="G6644" s="14">
        <v>9194444114</v>
      </c>
      <c r="H6644" s="1" t="s">
        <v>37</v>
      </c>
      <c r="I6644" s="1" t="s">
        <v>62</v>
      </c>
      <c r="J6644" s="1" t="s">
        <v>47313</v>
      </c>
      <c r="K6644" s="3" t="s">
        <v>42</v>
      </c>
      <c r="L6644" s="1" t="s">
        <v>34</v>
      </c>
      <c r="M6644" s="3" t="s">
        <v>27</v>
      </c>
      <c r="N6644" s="3" t="s">
        <v>70</v>
      </c>
      <c r="O6644" s="3" t="s">
        <v>47349</v>
      </c>
      <c r="P6644" s="3" t="s">
        <v>47313</v>
      </c>
      <c r="Q6644" s="3" t="s">
        <v>171</v>
      </c>
      <c r="R6644" s="3" t="s">
        <v>47313</v>
      </c>
      <c r="S6644" s="3"/>
      <c r="T6644" s="3"/>
      <c r="U6644" s="3"/>
      <c r="V6644" s="3"/>
      <c r="W6644" s="3"/>
      <c r="X6644" s="3"/>
      <c r="Y6644" s="3"/>
      <c r="Z6644" s="1"/>
      <c r="AA6644" s="1" t="s">
        <v>16</v>
      </c>
      <c r="AB6644" s="3" t="s">
        <v>12</v>
      </c>
      <c r="AC6644" s="23" t="s">
        <v>37802</v>
      </c>
      <c r="AD6644" s="23" t="s">
        <v>44250</v>
      </c>
      <c r="AE6644" t="s">
        <v>35410</v>
      </c>
    </row>
    <row r="6645" spans="1:31" ht="14.25" customHeight="1">
      <c r="A6645" s="1">
        <v>6644</v>
      </c>
      <c r="B6645" s="1" t="s">
        <v>54</v>
      </c>
      <c r="C6645" s="1" t="s">
        <v>10040</v>
      </c>
      <c r="D6645" s="1" t="s">
        <v>35823</v>
      </c>
      <c r="E6645" s="1" t="s">
        <v>36965</v>
      </c>
      <c r="F6645" s="1" t="s">
        <v>34325</v>
      </c>
      <c r="G6645" s="14">
        <v>919444046444</v>
      </c>
      <c r="H6645" s="1" t="s">
        <v>20</v>
      </c>
      <c r="I6645" s="1" t="s">
        <v>9</v>
      </c>
      <c r="J6645" s="1" t="s">
        <v>47313</v>
      </c>
      <c r="K6645" s="3" t="s">
        <v>42</v>
      </c>
      <c r="L6645" s="1" t="s">
        <v>34</v>
      </c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1"/>
      <c r="AA6645" s="1" t="s">
        <v>16</v>
      </c>
      <c r="AB6645" s="3" t="s">
        <v>12</v>
      </c>
      <c r="AC6645" s="23" t="s">
        <v>37802</v>
      </c>
      <c r="AD6645" s="23" t="s">
        <v>44251</v>
      </c>
      <c r="AE6645" t="s">
        <v>35394</v>
      </c>
    </row>
    <row r="6646" spans="1:31" ht="14.25" customHeight="1">
      <c r="A6646" s="1">
        <v>6645</v>
      </c>
      <c r="B6646" s="9" t="s">
        <v>6</v>
      </c>
      <c r="C6646" s="1" t="s">
        <v>10115</v>
      </c>
      <c r="D6646" s="1" t="s">
        <v>10116</v>
      </c>
      <c r="E6646" s="1" t="s">
        <v>10117</v>
      </c>
      <c r="F6646" s="1" t="s">
        <v>34333</v>
      </c>
      <c r="G6646" s="14">
        <v>919404001646</v>
      </c>
      <c r="H6646" s="1" t="s">
        <v>132</v>
      </c>
      <c r="I6646" s="1" t="s">
        <v>41</v>
      </c>
      <c r="J6646" s="1" t="s">
        <v>47313</v>
      </c>
      <c r="K6646" s="3" t="s">
        <v>42</v>
      </c>
      <c r="L6646" s="1" t="s">
        <v>34</v>
      </c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1"/>
      <c r="AA6646" s="1" t="s">
        <v>16</v>
      </c>
      <c r="AB6646" s="3" t="s">
        <v>12</v>
      </c>
      <c r="AC6646" s="23" t="s">
        <v>37802</v>
      </c>
      <c r="AD6646" s="23" t="s">
        <v>44252</v>
      </c>
      <c r="AE6646" t="s">
        <v>35409</v>
      </c>
    </row>
    <row r="6647" spans="1:31" ht="14.25" customHeight="1">
      <c r="A6647" s="1">
        <v>6646</v>
      </c>
      <c r="B6647" s="9" t="s">
        <v>6</v>
      </c>
      <c r="C6647" s="1" t="s">
        <v>10209</v>
      </c>
      <c r="D6647" s="1" t="s">
        <v>4959</v>
      </c>
      <c r="E6647" s="1" t="s">
        <v>5403</v>
      </c>
      <c r="F6647" s="1" t="s">
        <v>32201</v>
      </c>
      <c r="G6647" s="14">
        <v>9194946444</v>
      </c>
      <c r="H6647" s="1" t="s">
        <v>20</v>
      </c>
      <c r="I6647" s="1" t="s">
        <v>9</v>
      </c>
      <c r="J6647" s="1" t="s">
        <v>47313</v>
      </c>
      <c r="K6647" s="3" t="s">
        <v>63</v>
      </c>
      <c r="L6647" s="1" t="s">
        <v>34</v>
      </c>
      <c r="M6647" s="3" t="s">
        <v>213</v>
      </c>
      <c r="N6647" s="3" t="s">
        <v>70</v>
      </c>
      <c r="O6647" s="3" t="s">
        <v>17</v>
      </c>
      <c r="P6647" s="3" t="s">
        <v>47313</v>
      </c>
      <c r="Q6647" s="3" t="s">
        <v>42</v>
      </c>
      <c r="R6647" s="3" t="s">
        <v>47313</v>
      </c>
      <c r="S6647" s="3" t="s">
        <v>27</v>
      </c>
      <c r="T6647" s="3" t="s">
        <v>47313</v>
      </c>
      <c r="U6647" s="3" t="s">
        <v>117</v>
      </c>
      <c r="V6647" s="3" t="s">
        <v>47313</v>
      </c>
      <c r="W6647" s="3" t="s">
        <v>178</v>
      </c>
      <c r="X6647" s="3" t="s">
        <v>47313</v>
      </c>
      <c r="Y6647" s="3" t="s">
        <v>171</v>
      </c>
      <c r="Z6647" s="1" t="s">
        <v>47313</v>
      </c>
      <c r="AA6647" s="1" t="s">
        <v>16</v>
      </c>
      <c r="AB6647" s="3" t="s">
        <v>12</v>
      </c>
      <c r="AC6647" s="23" t="s">
        <v>37802</v>
      </c>
      <c r="AD6647" s="23" t="s">
        <v>43525</v>
      </c>
      <c r="AE6647" t="s">
        <v>35399</v>
      </c>
    </row>
    <row r="6648" spans="1:31" ht="14.25" customHeight="1">
      <c r="A6648" s="1">
        <v>6647</v>
      </c>
      <c r="B6648" s="1" t="s">
        <v>54</v>
      </c>
      <c r="C6648" s="1" t="s">
        <v>10246</v>
      </c>
      <c r="D6648" s="1" t="s">
        <v>371</v>
      </c>
      <c r="E6648" s="1" t="s">
        <v>774</v>
      </c>
      <c r="F6648" s="1" t="s">
        <v>25836</v>
      </c>
      <c r="G6648" s="14">
        <v>9199946911</v>
      </c>
      <c r="H6648" s="1" t="s">
        <v>20</v>
      </c>
      <c r="I6648" s="1" t="s">
        <v>41</v>
      </c>
      <c r="J6648" s="1" t="s">
        <v>47313</v>
      </c>
      <c r="K6648" s="3" t="s">
        <v>42</v>
      </c>
      <c r="L6648" s="1" t="s">
        <v>34</v>
      </c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1"/>
      <c r="AA6648" s="1" t="s">
        <v>16</v>
      </c>
      <c r="AB6648" s="3" t="s">
        <v>12</v>
      </c>
      <c r="AC6648" s="23" t="s">
        <v>37802</v>
      </c>
      <c r="AD6648" s="23" t="s">
        <v>44253</v>
      </c>
      <c r="AE6648" t="s">
        <v>35409</v>
      </c>
    </row>
    <row r="6649" spans="1:31" ht="14.25" customHeight="1">
      <c r="A6649" s="1">
        <v>6648</v>
      </c>
      <c r="B6649" s="1" t="s">
        <v>10396</v>
      </c>
      <c r="C6649" s="22" t="s">
        <v>37778</v>
      </c>
      <c r="D6649" s="1" t="s">
        <v>65</v>
      </c>
      <c r="E6649" s="1" t="s">
        <v>139</v>
      </c>
      <c r="F6649" s="1" t="s">
        <v>25930</v>
      </c>
      <c r="G6649" s="14">
        <v>919466441449</v>
      </c>
      <c r="H6649" s="1" t="s">
        <v>20</v>
      </c>
      <c r="I6649" s="1" t="s">
        <v>41</v>
      </c>
      <c r="J6649" s="1" t="s">
        <v>47313</v>
      </c>
      <c r="K6649" s="3" t="s">
        <v>42</v>
      </c>
      <c r="L6649" s="1" t="s">
        <v>34</v>
      </c>
      <c r="M6649" s="3" t="s">
        <v>178</v>
      </c>
      <c r="N6649" s="3" t="s">
        <v>70</v>
      </c>
      <c r="O6649" s="3" t="s">
        <v>171</v>
      </c>
      <c r="P6649" s="3" t="s">
        <v>47313</v>
      </c>
      <c r="Q6649" s="3"/>
      <c r="R6649" s="3"/>
      <c r="S6649" s="3"/>
      <c r="T6649" s="3"/>
      <c r="U6649" s="3"/>
      <c r="V6649" s="3"/>
      <c r="W6649" s="3"/>
      <c r="X6649" s="3"/>
      <c r="Y6649" s="3"/>
      <c r="Z6649" s="1"/>
      <c r="AA6649" s="1" t="s">
        <v>16</v>
      </c>
      <c r="AB6649" s="3" t="s">
        <v>12</v>
      </c>
      <c r="AC6649" s="23" t="s">
        <v>37802</v>
      </c>
      <c r="AD6649" s="23" t="s">
        <v>44254</v>
      </c>
      <c r="AE6649" t="s">
        <v>35409</v>
      </c>
    </row>
    <row r="6650" spans="1:31" ht="14.25" customHeight="1">
      <c r="A6650" s="1">
        <v>6649</v>
      </c>
      <c r="B6650" s="1" t="s">
        <v>10396</v>
      </c>
      <c r="C6650" s="1" t="s">
        <v>10479</v>
      </c>
      <c r="D6650" s="1" t="s">
        <v>1821</v>
      </c>
      <c r="E6650" s="1" t="s">
        <v>40</v>
      </c>
      <c r="F6650" s="1" t="s">
        <v>25940</v>
      </c>
      <c r="G6650" s="14">
        <v>919944401440</v>
      </c>
      <c r="H6650" s="1" t="s">
        <v>8</v>
      </c>
      <c r="I6650" s="1" t="s">
        <v>9</v>
      </c>
      <c r="J6650" s="1" t="s">
        <v>47313</v>
      </c>
      <c r="K6650" s="3" t="s">
        <v>63</v>
      </c>
      <c r="L6650" s="1" t="s">
        <v>34</v>
      </c>
      <c r="M6650" s="3" t="s">
        <v>213</v>
      </c>
      <c r="N6650" s="3" t="s">
        <v>70</v>
      </c>
      <c r="O6650" s="3" t="s">
        <v>17</v>
      </c>
      <c r="P6650" s="3" t="s">
        <v>47313</v>
      </c>
      <c r="Q6650" s="3" t="s">
        <v>42</v>
      </c>
      <c r="R6650" s="3" t="s">
        <v>47313</v>
      </c>
      <c r="S6650" s="3" t="s">
        <v>27</v>
      </c>
      <c r="T6650" s="3" t="s">
        <v>47313</v>
      </c>
      <c r="U6650" s="3" t="s">
        <v>117</v>
      </c>
      <c r="V6650" s="3" t="s">
        <v>47313</v>
      </c>
      <c r="W6650" s="3" t="s">
        <v>178</v>
      </c>
      <c r="X6650" s="3" t="s">
        <v>47313</v>
      </c>
      <c r="Y6650" s="3" t="s">
        <v>171</v>
      </c>
      <c r="Z6650" s="1" t="s">
        <v>47313</v>
      </c>
      <c r="AA6650" s="1" t="s">
        <v>16</v>
      </c>
      <c r="AB6650" s="3" t="s">
        <v>12</v>
      </c>
      <c r="AC6650" s="23" t="s">
        <v>37802</v>
      </c>
      <c r="AD6650" s="23" t="s">
        <v>43551</v>
      </c>
      <c r="AE6650" t="s">
        <v>35399</v>
      </c>
    </row>
    <row r="6651" spans="1:31" ht="14.25" customHeight="1">
      <c r="A6651" s="1">
        <v>6650</v>
      </c>
      <c r="B6651" s="1" t="s">
        <v>10396</v>
      </c>
      <c r="C6651" s="22" t="s">
        <v>37778</v>
      </c>
      <c r="D6651" s="1" t="s">
        <v>10221</v>
      </c>
      <c r="E6651" s="1" t="s">
        <v>1219</v>
      </c>
      <c r="F6651" s="1" t="s">
        <v>25982</v>
      </c>
      <c r="G6651" s="14">
        <v>9199049904</v>
      </c>
      <c r="H6651" s="1" t="s">
        <v>20</v>
      </c>
      <c r="I6651" s="1" t="s">
        <v>9</v>
      </c>
      <c r="J6651" s="1" t="s">
        <v>47313</v>
      </c>
      <c r="K6651" s="3" t="s">
        <v>63</v>
      </c>
      <c r="L6651" s="1" t="s">
        <v>34</v>
      </c>
      <c r="M6651" s="3" t="s">
        <v>213</v>
      </c>
      <c r="N6651" s="3" t="s">
        <v>70</v>
      </c>
      <c r="O6651" s="3" t="s">
        <v>17</v>
      </c>
      <c r="P6651" s="3" t="s">
        <v>47313</v>
      </c>
      <c r="Q6651" s="3" t="s">
        <v>42</v>
      </c>
      <c r="R6651" s="3" t="s">
        <v>47313</v>
      </c>
      <c r="S6651" s="3" t="s">
        <v>27</v>
      </c>
      <c r="T6651" s="3" t="s">
        <v>47313</v>
      </c>
      <c r="U6651" s="3" t="s">
        <v>117</v>
      </c>
      <c r="V6651" s="3" t="s">
        <v>47313</v>
      </c>
      <c r="W6651" s="3" t="s">
        <v>178</v>
      </c>
      <c r="X6651" s="3" t="s">
        <v>47313</v>
      </c>
      <c r="Y6651" s="3" t="s">
        <v>171</v>
      </c>
      <c r="Z6651" s="1" t="s">
        <v>47313</v>
      </c>
      <c r="AA6651" s="1" t="s">
        <v>16</v>
      </c>
      <c r="AB6651" s="3" t="s">
        <v>12</v>
      </c>
      <c r="AC6651" s="23" t="s">
        <v>37802</v>
      </c>
      <c r="AD6651" s="23" t="s">
        <v>44255</v>
      </c>
      <c r="AE6651" t="s">
        <v>35410</v>
      </c>
    </row>
    <row r="6652" spans="1:31" ht="14.25" customHeight="1">
      <c r="A6652" s="1">
        <v>6651</v>
      </c>
      <c r="B6652" s="1" t="s">
        <v>10396</v>
      </c>
      <c r="C6652" s="1" t="s">
        <v>10580</v>
      </c>
      <c r="D6652" s="1" t="s">
        <v>1354</v>
      </c>
      <c r="E6652" s="1" t="s">
        <v>2101</v>
      </c>
      <c r="F6652" s="1" t="s">
        <v>25983</v>
      </c>
      <c r="G6652" s="14">
        <v>919494466914</v>
      </c>
      <c r="H6652" s="1" t="s">
        <v>8</v>
      </c>
      <c r="I6652" s="1" t="s">
        <v>41</v>
      </c>
      <c r="J6652" s="1" t="s">
        <v>47313</v>
      </c>
      <c r="K6652" s="3" t="s">
        <v>42</v>
      </c>
      <c r="L6652" s="1" t="s">
        <v>34</v>
      </c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1"/>
      <c r="AA6652" s="1" t="s">
        <v>16</v>
      </c>
      <c r="AB6652" s="3" t="s">
        <v>12</v>
      </c>
      <c r="AC6652" s="23" t="s">
        <v>37802</v>
      </c>
      <c r="AD6652" s="23" t="s">
        <v>44256</v>
      </c>
      <c r="AE6652" t="s">
        <v>35394</v>
      </c>
    </row>
    <row r="6653" spans="1:31" ht="14.25" customHeight="1">
      <c r="A6653" s="1">
        <v>6652</v>
      </c>
      <c r="B6653" s="1" t="s">
        <v>10396</v>
      </c>
      <c r="C6653" s="22" t="s">
        <v>37778</v>
      </c>
      <c r="D6653" s="1" t="s">
        <v>3071</v>
      </c>
      <c r="E6653" s="1" t="s">
        <v>514</v>
      </c>
      <c r="F6653" s="1" t="s">
        <v>25993</v>
      </c>
      <c r="G6653" s="14">
        <v>919494414049</v>
      </c>
      <c r="H6653" s="1" t="s">
        <v>8</v>
      </c>
      <c r="I6653" s="1" t="s">
        <v>9</v>
      </c>
      <c r="J6653" s="1" t="s">
        <v>47313</v>
      </c>
      <c r="K6653" s="3" t="s">
        <v>63</v>
      </c>
      <c r="L6653" s="1" t="s">
        <v>34</v>
      </c>
      <c r="M6653" s="3" t="s">
        <v>213</v>
      </c>
      <c r="N6653" s="3" t="s">
        <v>70</v>
      </c>
      <c r="O6653" s="3" t="s">
        <v>17</v>
      </c>
      <c r="P6653" s="3" t="s">
        <v>47313</v>
      </c>
      <c r="Q6653" s="3" t="s">
        <v>42</v>
      </c>
      <c r="R6653" s="3" t="s">
        <v>47313</v>
      </c>
      <c r="S6653" s="3" t="s">
        <v>27</v>
      </c>
      <c r="T6653" s="3" t="s">
        <v>47313</v>
      </c>
      <c r="U6653" s="3" t="s">
        <v>117</v>
      </c>
      <c r="V6653" s="3" t="s">
        <v>47313</v>
      </c>
      <c r="W6653" s="3" t="s">
        <v>178</v>
      </c>
      <c r="X6653" s="3" t="s">
        <v>47313</v>
      </c>
      <c r="Y6653" s="3" t="s">
        <v>171</v>
      </c>
      <c r="Z6653" s="1" t="s">
        <v>47313</v>
      </c>
      <c r="AA6653" s="1" t="s">
        <v>16</v>
      </c>
      <c r="AB6653" s="3" t="s">
        <v>12</v>
      </c>
      <c r="AC6653" s="23" t="s">
        <v>37802</v>
      </c>
      <c r="AD6653" s="23" t="s">
        <v>44257</v>
      </c>
      <c r="AE6653" t="s">
        <v>35410</v>
      </c>
    </row>
    <row r="6654" spans="1:31" ht="14.25" customHeight="1">
      <c r="A6654" s="1">
        <v>6653</v>
      </c>
      <c r="B6654" s="9" t="s">
        <v>6</v>
      </c>
      <c r="C6654" s="1" t="s">
        <v>10659</v>
      </c>
      <c r="D6654" s="1" t="s">
        <v>557</v>
      </c>
      <c r="E6654" s="1" t="s">
        <v>8117</v>
      </c>
      <c r="F6654" s="1" t="s">
        <v>26029</v>
      </c>
      <c r="G6654" s="14">
        <v>91944499164</v>
      </c>
      <c r="H6654" s="1" t="s">
        <v>8</v>
      </c>
      <c r="I6654" s="1" t="s">
        <v>41</v>
      </c>
      <c r="J6654" s="1" t="s">
        <v>47313</v>
      </c>
      <c r="K6654" s="3" t="s">
        <v>42</v>
      </c>
      <c r="L6654" s="1" t="s">
        <v>34</v>
      </c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1"/>
      <c r="AA6654" s="1" t="s">
        <v>16</v>
      </c>
      <c r="AB6654" s="3" t="s">
        <v>12</v>
      </c>
      <c r="AC6654" s="23" t="s">
        <v>37802</v>
      </c>
      <c r="AD6654" s="23" t="s">
        <v>44258</v>
      </c>
      <c r="AE6654" t="s">
        <v>35409</v>
      </c>
    </row>
    <row r="6655" spans="1:31" ht="14.25" customHeight="1">
      <c r="A6655" s="1">
        <v>6654</v>
      </c>
      <c r="B6655" s="9" t="s">
        <v>6</v>
      </c>
      <c r="C6655" s="1" t="s">
        <v>10756</v>
      </c>
      <c r="D6655" s="1" t="s">
        <v>2823</v>
      </c>
      <c r="E6655" s="1" t="s">
        <v>362</v>
      </c>
      <c r="F6655" s="1" t="s">
        <v>26085</v>
      </c>
      <c r="G6655" s="14">
        <v>9199094006</v>
      </c>
      <c r="H6655" s="1" t="s">
        <v>15</v>
      </c>
      <c r="I6655" s="1" t="s">
        <v>41</v>
      </c>
      <c r="J6655" s="1" t="s">
        <v>47313</v>
      </c>
      <c r="K6655" s="3" t="s">
        <v>17</v>
      </c>
      <c r="L6655" s="1" t="s">
        <v>34</v>
      </c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1"/>
      <c r="AA6655" s="1" t="s">
        <v>11</v>
      </c>
      <c r="AB6655" s="3" t="s">
        <v>538</v>
      </c>
      <c r="AC6655" s="23" t="s">
        <v>37802</v>
      </c>
      <c r="AD6655" s="23" t="s">
        <v>44259</v>
      </c>
      <c r="AE6655" t="s">
        <v>35394</v>
      </c>
    </row>
    <row r="6656" spans="1:31" ht="14.25" customHeight="1">
      <c r="A6656" s="1">
        <v>6655</v>
      </c>
      <c r="B6656" s="9" t="s">
        <v>6</v>
      </c>
      <c r="C6656" s="1" t="s">
        <v>10801</v>
      </c>
      <c r="D6656" s="1" t="s">
        <v>2890</v>
      </c>
      <c r="E6656" s="1" t="s">
        <v>4498</v>
      </c>
      <c r="F6656" s="1" t="s">
        <v>26113</v>
      </c>
      <c r="G6656" s="14">
        <v>914141664</v>
      </c>
      <c r="H6656" s="1" t="s">
        <v>15</v>
      </c>
      <c r="I6656" s="1" t="s">
        <v>41</v>
      </c>
      <c r="J6656" s="1" t="s">
        <v>47313</v>
      </c>
      <c r="K6656" s="3" t="s">
        <v>17</v>
      </c>
      <c r="L6656" s="1" t="s">
        <v>34</v>
      </c>
      <c r="M6656" s="4" t="s">
        <v>42</v>
      </c>
      <c r="N6656" s="3" t="s">
        <v>70</v>
      </c>
      <c r="O6656" s="3" t="s">
        <v>27</v>
      </c>
      <c r="P6656" s="3" t="s">
        <v>47313</v>
      </c>
      <c r="Q6656" s="3"/>
      <c r="R6656" s="3"/>
      <c r="S6656" s="3"/>
      <c r="T6656" s="3"/>
      <c r="U6656" s="3"/>
      <c r="V6656" s="3"/>
      <c r="W6656" s="3"/>
      <c r="X6656" s="3"/>
      <c r="Y6656" s="3"/>
      <c r="Z6656" s="1"/>
      <c r="AA6656" s="1" t="s">
        <v>16</v>
      </c>
      <c r="AB6656" s="3" t="s">
        <v>12</v>
      </c>
      <c r="AC6656" s="23" t="s">
        <v>37802</v>
      </c>
      <c r="AD6656" s="23" t="s">
        <v>44260</v>
      </c>
      <c r="AE6656" t="s">
        <v>35410</v>
      </c>
    </row>
    <row r="6657" spans="1:31" ht="14.25" customHeight="1">
      <c r="A6657" s="1">
        <v>6656</v>
      </c>
      <c r="B6657" s="1" t="s">
        <v>10396</v>
      </c>
      <c r="C6657" s="1" t="s">
        <v>10810</v>
      </c>
      <c r="D6657" s="1" t="s">
        <v>1547</v>
      </c>
      <c r="E6657" s="1" t="s">
        <v>73</v>
      </c>
      <c r="F6657" s="1" t="s">
        <v>26120</v>
      </c>
      <c r="G6657" s="14">
        <v>91944946044</v>
      </c>
      <c r="H6657" s="1" t="s">
        <v>37</v>
      </c>
      <c r="I6657" s="1" t="s">
        <v>9</v>
      </c>
      <c r="J6657" s="1" t="s">
        <v>47313</v>
      </c>
      <c r="K6657" s="3" t="s">
        <v>63</v>
      </c>
      <c r="L6657" s="1" t="s">
        <v>34</v>
      </c>
      <c r="M6657" s="3" t="s">
        <v>213</v>
      </c>
      <c r="N6657" s="3" t="s">
        <v>70</v>
      </c>
      <c r="O6657" s="3" t="s">
        <v>17</v>
      </c>
      <c r="P6657" s="3" t="s">
        <v>47313</v>
      </c>
      <c r="Q6657" s="3" t="s">
        <v>42</v>
      </c>
      <c r="R6657" s="3" t="s">
        <v>47313</v>
      </c>
      <c r="S6657" s="3" t="s">
        <v>27</v>
      </c>
      <c r="T6657" s="3" t="s">
        <v>47313</v>
      </c>
      <c r="U6657" s="3" t="s">
        <v>117</v>
      </c>
      <c r="V6657" s="3" t="s">
        <v>47313</v>
      </c>
      <c r="W6657" s="3" t="s">
        <v>178</v>
      </c>
      <c r="X6657" s="3" t="s">
        <v>47313</v>
      </c>
      <c r="Y6657" s="3" t="s">
        <v>171</v>
      </c>
      <c r="Z6657" s="1" t="s">
        <v>47313</v>
      </c>
      <c r="AA6657" s="1" t="s">
        <v>16</v>
      </c>
      <c r="AB6657" s="3" t="s">
        <v>12</v>
      </c>
      <c r="AC6657" s="23" t="s">
        <v>37802</v>
      </c>
      <c r="AD6657" s="23" t="s">
        <v>44261</v>
      </c>
      <c r="AE6657" t="s">
        <v>35394</v>
      </c>
    </row>
    <row r="6658" spans="1:31" ht="14.25" customHeight="1">
      <c r="A6658" s="1">
        <v>6657</v>
      </c>
      <c r="B6658" s="9" t="s">
        <v>6</v>
      </c>
      <c r="C6658" s="1" t="s">
        <v>10875</v>
      </c>
      <c r="D6658" s="1" t="s">
        <v>10876</v>
      </c>
      <c r="E6658" s="1" t="s">
        <v>1577</v>
      </c>
      <c r="F6658" s="1" t="s">
        <v>26155</v>
      </c>
      <c r="G6658" s="14">
        <v>91909969969</v>
      </c>
      <c r="H6658" s="1" t="s">
        <v>20</v>
      </c>
      <c r="I6658" s="1" t="s">
        <v>62</v>
      </c>
      <c r="J6658" s="1" t="s">
        <v>47313</v>
      </c>
      <c r="K6658" s="3" t="s">
        <v>42</v>
      </c>
      <c r="L6658" s="1" t="s">
        <v>34</v>
      </c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1"/>
      <c r="AA6658" s="1" t="s">
        <v>16</v>
      </c>
      <c r="AB6658" s="3" t="s">
        <v>12</v>
      </c>
      <c r="AC6658" s="23" t="s">
        <v>37802</v>
      </c>
      <c r="AD6658" s="23" t="s">
        <v>44262</v>
      </c>
      <c r="AE6658" t="s">
        <v>35399</v>
      </c>
    </row>
    <row r="6659" spans="1:31" ht="14.25" customHeight="1">
      <c r="A6659" s="1">
        <v>6658</v>
      </c>
      <c r="B6659" s="9" t="s">
        <v>6</v>
      </c>
      <c r="C6659" s="1" t="s">
        <v>11053</v>
      </c>
      <c r="D6659" s="1" t="s">
        <v>1179</v>
      </c>
      <c r="E6659" s="1" t="s">
        <v>36966</v>
      </c>
      <c r="F6659" s="1" t="s">
        <v>26244</v>
      </c>
      <c r="G6659" s="14">
        <v>919444091419</v>
      </c>
      <c r="H6659" s="1" t="s">
        <v>132</v>
      </c>
      <c r="I6659" s="1" t="s">
        <v>62</v>
      </c>
      <c r="J6659" s="1" t="s">
        <v>47313</v>
      </c>
      <c r="K6659" s="3" t="s">
        <v>17</v>
      </c>
      <c r="L6659" s="1" t="s">
        <v>34</v>
      </c>
      <c r="M6659" s="4" t="s">
        <v>42</v>
      </c>
      <c r="N6659" s="3" t="s">
        <v>70</v>
      </c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1"/>
      <c r="AA6659" s="1" t="s">
        <v>16</v>
      </c>
      <c r="AB6659" s="3" t="s">
        <v>12</v>
      </c>
      <c r="AC6659" s="23" t="s">
        <v>37802</v>
      </c>
      <c r="AD6659" s="23" t="s">
        <v>44263</v>
      </c>
      <c r="AE6659" t="s">
        <v>35409</v>
      </c>
    </row>
    <row r="6660" spans="1:31" ht="14.25" customHeight="1">
      <c r="A6660" s="1">
        <v>6659</v>
      </c>
      <c r="B6660" s="9" t="s">
        <v>6</v>
      </c>
      <c r="C6660" s="1" t="s">
        <v>11071</v>
      </c>
      <c r="D6660" s="1" t="s">
        <v>11072</v>
      </c>
      <c r="E6660" s="1" t="s">
        <v>746</v>
      </c>
      <c r="F6660" s="1" t="s">
        <v>34435</v>
      </c>
      <c r="G6660" s="14">
        <v>91696999144</v>
      </c>
      <c r="H6660" s="1" t="s">
        <v>15</v>
      </c>
      <c r="I6660" s="1" t="s">
        <v>41</v>
      </c>
      <c r="J6660" s="1" t="s">
        <v>47313</v>
      </c>
      <c r="K6660" s="3" t="s">
        <v>42</v>
      </c>
      <c r="L6660" s="1" t="s">
        <v>34</v>
      </c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1"/>
      <c r="AA6660" s="1" t="s">
        <v>16</v>
      </c>
      <c r="AB6660" s="3" t="s">
        <v>12</v>
      </c>
      <c r="AC6660" s="23" t="s">
        <v>37803</v>
      </c>
      <c r="AD6660" s="23" t="s">
        <v>44264</v>
      </c>
      <c r="AE6660" t="s">
        <v>35409</v>
      </c>
    </row>
    <row r="6661" spans="1:31" ht="14.25" customHeight="1">
      <c r="A6661" s="1">
        <v>6660</v>
      </c>
      <c r="B6661" s="9" t="s">
        <v>6</v>
      </c>
      <c r="C6661" s="1" t="s">
        <v>11116</v>
      </c>
      <c r="D6661" s="1" t="s">
        <v>1625</v>
      </c>
      <c r="E6661" s="1" t="s">
        <v>40</v>
      </c>
      <c r="F6661" s="1" t="s">
        <v>26275</v>
      </c>
      <c r="G6661" s="14">
        <v>919664646466</v>
      </c>
      <c r="H6661" s="1" t="s">
        <v>8</v>
      </c>
      <c r="I6661" s="1" t="s">
        <v>9</v>
      </c>
      <c r="J6661" s="1" t="s">
        <v>47313</v>
      </c>
      <c r="K6661" s="3" t="s">
        <v>171</v>
      </c>
      <c r="L6661" s="1" t="s">
        <v>34</v>
      </c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1"/>
      <c r="AA6661" s="1" t="s">
        <v>16</v>
      </c>
      <c r="AB6661" s="3" t="s">
        <v>12</v>
      </c>
      <c r="AC6661" s="23" t="s">
        <v>37803</v>
      </c>
      <c r="AD6661" s="23" t="s">
        <v>44265</v>
      </c>
      <c r="AE6661" t="s">
        <v>35409</v>
      </c>
    </row>
    <row r="6662" spans="1:31" ht="14.25" customHeight="1">
      <c r="A6662" s="1">
        <v>6661</v>
      </c>
      <c r="B6662" s="9" t="s">
        <v>6</v>
      </c>
      <c r="C6662" s="1" t="s">
        <v>11121</v>
      </c>
      <c r="D6662" s="1" t="s">
        <v>1046</v>
      </c>
      <c r="E6662" s="1" t="s">
        <v>40</v>
      </c>
      <c r="F6662" s="1" t="s">
        <v>26279</v>
      </c>
      <c r="G6662" s="14">
        <v>9101696944</v>
      </c>
      <c r="H6662" s="1" t="s">
        <v>8</v>
      </c>
      <c r="I6662" s="1" t="s">
        <v>41</v>
      </c>
      <c r="J6662" s="1" t="s">
        <v>47313</v>
      </c>
      <c r="K6662" s="3" t="s">
        <v>42</v>
      </c>
      <c r="L6662" s="1" t="s">
        <v>34</v>
      </c>
      <c r="M6662" s="3" t="s">
        <v>178</v>
      </c>
      <c r="N6662" s="3" t="s">
        <v>70</v>
      </c>
      <c r="O6662" s="3" t="s">
        <v>171</v>
      </c>
      <c r="P6662" s="3" t="s">
        <v>47313</v>
      </c>
      <c r="Q6662" s="3"/>
      <c r="R6662" s="3"/>
      <c r="S6662" s="3"/>
      <c r="T6662" s="3"/>
      <c r="U6662" s="3"/>
      <c r="V6662" s="3"/>
      <c r="W6662" s="3"/>
      <c r="X6662" s="3"/>
      <c r="Y6662" s="3"/>
      <c r="Z6662" s="1"/>
      <c r="AA6662" s="1" t="s">
        <v>16</v>
      </c>
      <c r="AB6662" s="3" t="s">
        <v>12</v>
      </c>
      <c r="AC6662" s="23" t="s">
        <v>37803</v>
      </c>
      <c r="AD6662" s="23" t="s">
        <v>44266</v>
      </c>
      <c r="AE6662" t="s">
        <v>35394</v>
      </c>
    </row>
    <row r="6663" spans="1:31" ht="14.25" customHeight="1">
      <c r="A6663" s="1">
        <v>6662</v>
      </c>
      <c r="B6663" s="9" t="s">
        <v>6</v>
      </c>
      <c r="C6663" s="1" t="s">
        <v>11135</v>
      </c>
      <c r="D6663" s="1" t="s">
        <v>2250</v>
      </c>
      <c r="E6663" s="1" t="s">
        <v>11136</v>
      </c>
      <c r="F6663" s="1" t="s">
        <v>26287</v>
      </c>
      <c r="G6663" s="14">
        <v>9191414909469</v>
      </c>
      <c r="H6663" s="1" t="s">
        <v>15</v>
      </c>
      <c r="I6663" s="1" t="s">
        <v>41</v>
      </c>
      <c r="J6663" s="1" t="s">
        <v>47313</v>
      </c>
      <c r="K6663" s="3" t="s">
        <v>42</v>
      </c>
      <c r="L6663" s="1" t="s">
        <v>34</v>
      </c>
      <c r="M6663" s="3" t="s">
        <v>27</v>
      </c>
      <c r="N6663" s="3" t="s">
        <v>70</v>
      </c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1"/>
      <c r="AA6663" s="1" t="s">
        <v>16</v>
      </c>
      <c r="AB6663" s="3" t="s">
        <v>12</v>
      </c>
      <c r="AC6663" s="23" t="s">
        <v>37803</v>
      </c>
      <c r="AD6663" s="23" t="s">
        <v>38748</v>
      </c>
      <c r="AE6663" t="s">
        <v>35399</v>
      </c>
    </row>
    <row r="6664" spans="1:31" ht="14.25" customHeight="1">
      <c r="A6664" s="1">
        <v>6663</v>
      </c>
      <c r="B6664" s="1" t="s">
        <v>10396</v>
      </c>
      <c r="C6664" s="1" t="s">
        <v>11466</v>
      </c>
      <c r="D6664" s="1" t="s">
        <v>2046</v>
      </c>
      <c r="E6664" s="1" t="s">
        <v>328</v>
      </c>
      <c r="F6664" s="1" t="s">
        <v>32340</v>
      </c>
      <c r="G6664" s="14">
        <v>91944490996</v>
      </c>
      <c r="H6664" s="1" t="s">
        <v>15</v>
      </c>
      <c r="I6664" s="1" t="s">
        <v>9</v>
      </c>
      <c r="J6664" s="1" t="s">
        <v>47313</v>
      </c>
      <c r="K6664" s="3" t="s">
        <v>42</v>
      </c>
      <c r="L6664" s="1" t="s">
        <v>34</v>
      </c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1"/>
      <c r="AA6664" s="1" t="s">
        <v>16</v>
      </c>
      <c r="AB6664" s="3" t="s">
        <v>12</v>
      </c>
      <c r="AC6664" s="23" t="s">
        <v>37803</v>
      </c>
      <c r="AD6664" s="23" t="s">
        <v>44267</v>
      </c>
      <c r="AE6664" t="s">
        <v>35399</v>
      </c>
    </row>
    <row r="6665" spans="1:31" ht="14.25" customHeight="1">
      <c r="A6665" s="1">
        <v>6664</v>
      </c>
      <c r="B6665" s="9" t="s">
        <v>6</v>
      </c>
      <c r="C6665" s="1" t="s">
        <v>11498</v>
      </c>
      <c r="D6665" s="1" t="s">
        <v>494</v>
      </c>
      <c r="E6665" s="1" t="s">
        <v>746</v>
      </c>
      <c r="F6665" s="1" t="s">
        <v>32342</v>
      </c>
      <c r="G6665" s="14">
        <v>914141404640</v>
      </c>
      <c r="H6665" s="1" t="s">
        <v>46</v>
      </c>
      <c r="I6665" s="1" t="s">
        <v>41</v>
      </c>
      <c r="J6665" s="1" t="s">
        <v>47313</v>
      </c>
      <c r="K6665" s="3" t="s">
        <v>42</v>
      </c>
      <c r="L6665" s="1" t="s">
        <v>34</v>
      </c>
      <c r="M6665" s="3" t="s">
        <v>27</v>
      </c>
      <c r="N6665" s="3" t="s">
        <v>70</v>
      </c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1"/>
      <c r="AA6665" s="1" t="s">
        <v>16</v>
      </c>
      <c r="AB6665" s="3" t="s">
        <v>12</v>
      </c>
      <c r="AC6665" s="23" t="s">
        <v>37803</v>
      </c>
      <c r="AD6665" s="23" t="s">
        <v>44268</v>
      </c>
      <c r="AE6665" t="s">
        <v>35409</v>
      </c>
    </row>
    <row r="6666" spans="1:31" ht="14.25" customHeight="1">
      <c r="A6666" s="1">
        <v>6665</v>
      </c>
      <c r="B6666" s="1" t="s">
        <v>10396</v>
      </c>
      <c r="C6666" s="1" t="s">
        <v>11531</v>
      </c>
      <c r="D6666" s="1" t="s">
        <v>3562</v>
      </c>
      <c r="E6666" s="1" t="s">
        <v>73</v>
      </c>
      <c r="F6666" s="1" t="s">
        <v>26477</v>
      </c>
      <c r="G6666" s="14">
        <v>91644444414</v>
      </c>
      <c r="H6666" s="1" t="s">
        <v>20</v>
      </c>
      <c r="I6666" s="1" t="s">
        <v>41</v>
      </c>
      <c r="J6666" s="1" t="s">
        <v>47313</v>
      </c>
      <c r="K6666" s="3" t="s">
        <v>42</v>
      </c>
      <c r="L6666" s="1" t="s">
        <v>34</v>
      </c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1"/>
      <c r="AA6666" s="1" t="s">
        <v>16</v>
      </c>
      <c r="AB6666" s="3" t="s">
        <v>12</v>
      </c>
      <c r="AC6666" s="23" t="s">
        <v>37803</v>
      </c>
      <c r="AD6666" s="23" t="s">
        <v>44269</v>
      </c>
      <c r="AE6666" t="s">
        <v>35394</v>
      </c>
    </row>
    <row r="6667" spans="1:31" ht="14.25" customHeight="1">
      <c r="A6667" s="1">
        <v>6666</v>
      </c>
      <c r="B6667" s="1" t="s">
        <v>10396</v>
      </c>
      <c r="C6667" s="1" t="s">
        <v>11602</v>
      </c>
      <c r="D6667" s="1" t="s">
        <v>2505</v>
      </c>
      <c r="E6667" s="1" t="s">
        <v>1244</v>
      </c>
      <c r="F6667" s="1" t="s">
        <v>34497</v>
      </c>
      <c r="G6667" s="14">
        <v>916441494</v>
      </c>
      <c r="H6667" s="1" t="s">
        <v>20</v>
      </c>
      <c r="I6667" s="1" t="s">
        <v>41</v>
      </c>
      <c r="J6667" s="1" t="s">
        <v>47313</v>
      </c>
      <c r="K6667" s="3" t="s">
        <v>42</v>
      </c>
      <c r="L6667" s="1" t="s">
        <v>34</v>
      </c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1"/>
      <c r="AA6667" s="1" t="s">
        <v>16</v>
      </c>
      <c r="AB6667" s="3" t="s">
        <v>12</v>
      </c>
      <c r="AC6667" s="23" t="s">
        <v>37803</v>
      </c>
      <c r="AD6667" s="23" t="s">
        <v>44270</v>
      </c>
      <c r="AE6667" t="s">
        <v>35394</v>
      </c>
    </row>
    <row r="6668" spans="1:31" ht="14.25" customHeight="1">
      <c r="A6668" s="1">
        <v>6667</v>
      </c>
      <c r="B6668" s="1" t="s">
        <v>10396</v>
      </c>
      <c r="C6668" s="1" t="s">
        <v>11616</v>
      </c>
      <c r="D6668" s="1" t="s">
        <v>3583</v>
      </c>
      <c r="E6668" s="1" t="s">
        <v>506</v>
      </c>
      <c r="F6668" s="1" t="s">
        <v>32357</v>
      </c>
      <c r="G6668" s="14">
        <v>9141609404</v>
      </c>
      <c r="H6668" s="1" t="s">
        <v>20</v>
      </c>
      <c r="I6668" s="1" t="s">
        <v>62</v>
      </c>
      <c r="J6668" s="1" t="s">
        <v>47313</v>
      </c>
      <c r="K6668" s="3" t="s">
        <v>171</v>
      </c>
      <c r="L6668" s="1" t="s">
        <v>34</v>
      </c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1"/>
      <c r="AA6668" s="1" t="s">
        <v>16</v>
      </c>
      <c r="AB6668" s="3" t="s">
        <v>12</v>
      </c>
      <c r="AC6668" s="23" t="s">
        <v>37803</v>
      </c>
      <c r="AD6668" s="23" t="s">
        <v>44271</v>
      </c>
      <c r="AE6668" t="s">
        <v>35410</v>
      </c>
    </row>
    <row r="6669" spans="1:31" ht="14.25" customHeight="1">
      <c r="A6669" s="1">
        <v>6668</v>
      </c>
      <c r="B6669" s="1" t="s">
        <v>10396</v>
      </c>
      <c r="C6669" s="1" t="s">
        <v>11670</v>
      </c>
      <c r="D6669" s="1" t="s">
        <v>1457</v>
      </c>
      <c r="E6669" s="1" t="s">
        <v>410</v>
      </c>
      <c r="F6669" s="1" t="s">
        <v>11671</v>
      </c>
      <c r="G6669" s="14">
        <v>9199496494</v>
      </c>
      <c r="H6669" s="1" t="s">
        <v>8</v>
      </c>
      <c r="I6669" s="1" t="s">
        <v>37779</v>
      </c>
      <c r="J6669" s="1" t="s">
        <v>47313</v>
      </c>
      <c r="K6669" s="3" t="s">
        <v>63</v>
      </c>
      <c r="L6669" s="1" t="s">
        <v>34</v>
      </c>
      <c r="M6669" s="3" t="s">
        <v>213</v>
      </c>
      <c r="N6669" s="3" t="s">
        <v>70</v>
      </c>
      <c r="O6669" s="3" t="s">
        <v>17</v>
      </c>
      <c r="P6669" s="3" t="s">
        <v>47313</v>
      </c>
      <c r="Q6669" s="3" t="s">
        <v>42</v>
      </c>
      <c r="R6669" s="3" t="s">
        <v>47313</v>
      </c>
      <c r="S6669" s="3" t="s">
        <v>27</v>
      </c>
      <c r="T6669" s="3" t="s">
        <v>47313</v>
      </c>
      <c r="U6669" s="3" t="s">
        <v>117</v>
      </c>
      <c r="V6669" s="3" t="s">
        <v>47313</v>
      </c>
      <c r="W6669" s="3" t="s">
        <v>178</v>
      </c>
      <c r="X6669" s="3" t="s">
        <v>47313</v>
      </c>
      <c r="Y6669" s="3" t="s">
        <v>171</v>
      </c>
      <c r="Z6669" s="1" t="s">
        <v>47313</v>
      </c>
      <c r="AA6669" s="1" t="s">
        <v>16</v>
      </c>
      <c r="AB6669" s="3" t="s">
        <v>12</v>
      </c>
      <c r="AC6669" s="23" t="s">
        <v>37803</v>
      </c>
      <c r="AD6669" s="23" t="s">
        <v>44272</v>
      </c>
      <c r="AE6669" t="s">
        <v>35399</v>
      </c>
    </row>
    <row r="6670" spans="1:31" ht="14.25" customHeight="1">
      <c r="A6670" s="1">
        <v>6669</v>
      </c>
      <c r="B6670" s="1" t="s">
        <v>10396</v>
      </c>
      <c r="C6670" s="1" t="s">
        <v>11681</v>
      </c>
      <c r="D6670" s="1" t="s">
        <v>723</v>
      </c>
      <c r="E6670" s="1" t="s">
        <v>351</v>
      </c>
      <c r="F6670" s="1" t="s">
        <v>26552</v>
      </c>
      <c r="G6670" s="14">
        <v>919099994904</v>
      </c>
      <c r="H6670" s="1" t="s">
        <v>20</v>
      </c>
      <c r="I6670" s="1" t="s">
        <v>9</v>
      </c>
      <c r="J6670" s="1" t="s">
        <v>47313</v>
      </c>
      <c r="K6670" s="3" t="s">
        <v>17</v>
      </c>
      <c r="L6670" s="1" t="s">
        <v>34</v>
      </c>
      <c r="M6670" s="4" t="s">
        <v>42</v>
      </c>
      <c r="N6670" s="3" t="s">
        <v>70</v>
      </c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1"/>
      <c r="AA6670" s="1" t="s">
        <v>16</v>
      </c>
      <c r="AB6670" s="3" t="s">
        <v>12</v>
      </c>
      <c r="AC6670" s="23" t="s">
        <v>37803</v>
      </c>
      <c r="AD6670" s="23" t="s">
        <v>44273</v>
      </c>
      <c r="AE6670" t="s">
        <v>35394</v>
      </c>
    </row>
    <row r="6671" spans="1:31" ht="14.25" customHeight="1">
      <c r="A6671" s="1">
        <v>6670</v>
      </c>
      <c r="B6671" s="1" t="s">
        <v>10396</v>
      </c>
      <c r="C6671" s="1" t="s">
        <v>11927</v>
      </c>
      <c r="D6671" s="1" t="s">
        <v>11928</v>
      </c>
      <c r="E6671" s="1" t="s">
        <v>40</v>
      </c>
      <c r="F6671" s="1" t="s">
        <v>26678</v>
      </c>
      <c r="G6671" s="14">
        <v>919601490469</v>
      </c>
      <c r="H6671" s="1" t="s">
        <v>20</v>
      </c>
      <c r="I6671" s="1" t="s">
        <v>62</v>
      </c>
      <c r="J6671" s="1" t="s">
        <v>47313</v>
      </c>
      <c r="K6671" s="3" t="s">
        <v>42</v>
      </c>
      <c r="L6671" s="1" t="s">
        <v>34</v>
      </c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1"/>
      <c r="AA6671" s="1" t="s">
        <v>16</v>
      </c>
      <c r="AB6671" s="3" t="s">
        <v>12</v>
      </c>
      <c r="AC6671" s="23" t="s">
        <v>37803</v>
      </c>
      <c r="AD6671" s="23" t="s">
        <v>44274</v>
      </c>
      <c r="AE6671" t="s">
        <v>35399</v>
      </c>
    </row>
    <row r="6672" spans="1:31" ht="14.25" customHeight="1">
      <c r="A6672" s="1">
        <v>6671</v>
      </c>
      <c r="B6672" s="1" t="s">
        <v>10396</v>
      </c>
      <c r="C6672" s="1" t="s">
        <v>11934</v>
      </c>
      <c r="D6672" s="1" t="s">
        <v>39</v>
      </c>
      <c r="E6672" s="1" t="s">
        <v>506</v>
      </c>
      <c r="F6672" s="1" t="s">
        <v>26681</v>
      </c>
      <c r="G6672" s="14">
        <v>919441469</v>
      </c>
      <c r="H6672" s="1" t="s">
        <v>8</v>
      </c>
      <c r="I6672" s="1" t="s">
        <v>9</v>
      </c>
      <c r="J6672" s="1" t="s">
        <v>47313</v>
      </c>
      <c r="K6672" s="3" t="s">
        <v>42</v>
      </c>
      <c r="L6672" s="1" t="s">
        <v>34</v>
      </c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1"/>
      <c r="AA6672" s="1" t="s">
        <v>16</v>
      </c>
      <c r="AB6672" s="3" t="s">
        <v>12</v>
      </c>
      <c r="AC6672" s="23" t="s">
        <v>37803</v>
      </c>
      <c r="AD6672" s="23" t="s">
        <v>44275</v>
      </c>
      <c r="AE6672" t="s">
        <v>35394</v>
      </c>
    </row>
    <row r="6673" spans="1:31" ht="14.25" customHeight="1">
      <c r="A6673" s="1">
        <v>6672</v>
      </c>
      <c r="B6673" s="1" t="s">
        <v>10396</v>
      </c>
      <c r="C6673" s="1" t="s">
        <v>11956</v>
      </c>
      <c r="D6673" s="1" t="s">
        <v>35824</v>
      </c>
      <c r="E6673" s="1" t="s">
        <v>3405</v>
      </c>
      <c r="F6673" s="1" t="s">
        <v>32391</v>
      </c>
      <c r="G6673" s="14">
        <v>91914449049</v>
      </c>
      <c r="H6673" s="1" t="s">
        <v>37</v>
      </c>
      <c r="I6673" s="1" t="s">
        <v>41</v>
      </c>
      <c r="J6673" s="1" t="s">
        <v>47313</v>
      </c>
      <c r="K6673" s="3" t="s">
        <v>42</v>
      </c>
      <c r="L6673" s="1" t="s">
        <v>34</v>
      </c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1"/>
      <c r="AA6673" s="1" t="s">
        <v>16</v>
      </c>
      <c r="AB6673" s="3" t="s">
        <v>12</v>
      </c>
      <c r="AC6673" s="23" t="s">
        <v>37803</v>
      </c>
      <c r="AD6673" s="23" t="s">
        <v>44276</v>
      </c>
      <c r="AE6673" t="s">
        <v>35409</v>
      </c>
    </row>
    <row r="6674" spans="1:31" ht="14.25" customHeight="1">
      <c r="A6674" s="1">
        <v>6673</v>
      </c>
      <c r="B6674" s="1" t="s">
        <v>10396</v>
      </c>
      <c r="C6674" s="1" t="s">
        <v>12115</v>
      </c>
      <c r="D6674" s="1" t="s">
        <v>5701</v>
      </c>
      <c r="E6674" s="1" t="s">
        <v>84</v>
      </c>
      <c r="F6674" s="1" t="s">
        <v>26770</v>
      </c>
      <c r="G6674" s="14">
        <v>9199661446</v>
      </c>
      <c r="H6674" s="1" t="s">
        <v>37</v>
      </c>
      <c r="I6674" s="1" t="s">
        <v>41</v>
      </c>
      <c r="J6674" s="1" t="s">
        <v>47313</v>
      </c>
      <c r="K6674" s="3" t="s">
        <v>42</v>
      </c>
      <c r="L6674" s="1" t="s">
        <v>34</v>
      </c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1"/>
      <c r="AA6674" s="1" t="s">
        <v>16</v>
      </c>
      <c r="AB6674" s="3" t="s">
        <v>12</v>
      </c>
      <c r="AC6674" s="23" t="s">
        <v>37803</v>
      </c>
      <c r="AD6674" s="23" t="s">
        <v>44277</v>
      </c>
      <c r="AE6674" t="s">
        <v>35409</v>
      </c>
    </row>
    <row r="6675" spans="1:31" ht="14.25" customHeight="1">
      <c r="A6675" s="1">
        <v>6674</v>
      </c>
      <c r="B6675" s="1" t="s">
        <v>10396</v>
      </c>
      <c r="C6675" s="1" t="s">
        <v>12214</v>
      </c>
      <c r="D6675" s="1" t="s">
        <v>2135</v>
      </c>
      <c r="E6675" s="1" t="s">
        <v>4906</v>
      </c>
      <c r="F6675" s="1" t="s">
        <v>26825</v>
      </c>
      <c r="G6675" s="14">
        <v>91964641010</v>
      </c>
      <c r="H6675" s="1" t="s">
        <v>8</v>
      </c>
      <c r="I6675" s="1" t="s">
        <v>9</v>
      </c>
      <c r="J6675" s="1" t="s">
        <v>47313</v>
      </c>
      <c r="K6675" s="3" t="s">
        <v>42</v>
      </c>
      <c r="L6675" s="1" t="s">
        <v>34</v>
      </c>
      <c r="M6675" s="3" t="s">
        <v>27</v>
      </c>
      <c r="N6675" s="3" t="s">
        <v>70</v>
      </c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1"/>
      <c r="AA6675" s="1" t="s">
        <v>16</v>
      </c>
      <c r="AB6675" s="3" t="s">
        <v>12</v>
      </c>
      <c r="AC6675" s="23" t="s">
        <v>37803</v>
      </c>
      <c r="AD6675" s="23" t="s">
        <v>44278</v>
      </c>
      <c r="AE6675" t="s">
        <v>35409</v>
      </c>
    </row>
    <row r="6676" spans="1:31" ht="14.25" customHeight="1">
      <c r="A6676" s="1">
        <v>6675</v>
      </c>
      <c r="B6676" s="9" t="s">
        <v>6</v>
      </c>
      <c r="C6676" s="1" t="s">
        <v>12229</v>
      </c>
      <c r="D6676" s="1" t="s">
        <v>1779</v>
      </c>
      <c r="E6676" s="1" t="s">
        <v>40</v>
      </c>
      <c r="F6676" s="1" t="s">
        <v>26836</v>
      </c>
      <c r="G6676" s="14">
        <v>91644461004</v>
      </c>
      <c r="H6676" s="1" t="s">
        <v>37</v>
      </c>
      <c r="I6676" s="1" t="s">
        <v>41</v>
      </c>
      <c r="J6676" s="1" t="s">
        <v>47313</v>
      </c>
      <c r="K6676" s="3" t="s">
        <v>17</v>
      </c>
      <c r="L6676" s="1" t="s">
        <v>34</v>
      </c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1"/>
      <c r="AA6676" s="1" t="s">
        <v>11</v>
      </c>
      <c r="AB6676" s="3" t="s">
        <v>13</v>
      </c>
      <c r="AC6676" s="23" t="s">
        <v>37803</v>
      </c>
      <c r="AD6676" s="23" t="s">
        <v>44279</v>
      </c>
      <c r="AE6676" t="s">
        <v>35410</v>
      </c>
    </row>
    <row r="6677" spans="1:31" ht="14.25" customHeight="1">
      <c r="A6677" s="1">
        <v>6676</v>
      </c>
      <c r="B6677" s="1" t="s">
        <v>10396</v>
      </c>
      <c r="C6677" s="1" t="s">
        <v>12272</v>
      </c>
      <c r="D6677" s="1" t="s">
        <v>12273</v>
      </c>
      <c r="E6677" s="1" t="s">
        <v>139</v>
      </c>
      <c r="F6677" s="1" t="s">
        <v>26856</v>
      </c>
      <c r="G6677" s="14">
        <v>91944606494</v>
      </c>
      <c r="H6677" s="1" t="s">
        <v>8</v>
      </c>
      <c r="I6677" s="1" t="s">
        <v>9</v>
      </c>
      <c r="J6677" s="1" t="s">
        <v>47313</v>
      </c>
      <c r="K6677" s="3" t="s">
        <v>27</v>
      </c>
      <c r="L6677" s="1" t="s">
        <v>34</v>
      </c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1"/>
      <c r="AA6677" s="1" t="s">
        <v>16</v>
      </c>
      <c r="AB6677" s="3" t="s">
        <v>12</v>
      </c>
      <c r="AC6677" s="23" t="s">
        <v>37803</v>
      </c>
      <c r="AD6677" s="23" t="s">
        <v>44280</v>
      </c>
      <c r="AE6677" t="s">
        <v>35410</v>
      </c>
    </row>
    <row r="6678" spans="1:31" ht="14.25" customHeight="1">
      <c r="A6678" s="1">
        <v>6677</v>
      </c>
      <c r="B6678" s="1" t="s">
        <v>10396</v>
      </c>
      <c r="C6678" s="1" t="s">
        <v>12318</v>
      </c>
      <c r="D6678" s="1" t="s">
        <v>937</v>
      </c>
      <c r="E6678" s="1" t="s">
        <v>73</v>
      </c>
      <c r="F6678" s="1" t="s">
        <v>26878</v>
      </c>
      <c r="G6678" s="14">
        <v>91999446649</v>
      </c>
      <c r="H6678" s="1" t="s">
        <v>20</v>
      </c>
      <c r="I6678" s="1" t="s">
        <v>62</v>
      </c>
      <c r="J6678" s="1" t="s">
        <v>47313</v>
      </c>
      <c r="K6678" s="3" t="s">
        <v>42</v>
      </c>
      <c r="L6678" s="1" t="s">
        <v>34</v>
      </c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1"/>
      <c r="AA6678" s="1" t="s">
        <v>16</v>
      </c>
      <c r="AB6678" s="3" t="s">
        <v>12</v>
      </c>
      <c r="AC6678" s="23" t="s">
        <v>37803</v>
      </c>
      <c r="AD6678" s="23" t="s">
        <v>44281</v>
      </c>
      <c r="AE6678" t="s">
        <v>35409</v>
      </c>
    </row>
    <row r="6679" spans="1:31" ht="14.25" customHeight="1">
      <c r="A6679" s="1">
        <v>6678</v>
      </c>
      <c r="B6679" s="1" t="s">
        <v>10396</v>
      </c>
      <c r="C6679" s="1" t="s">
        <v>12583</v>
      </c>
      <c r="D6679" s="1" t="s">
        <v>873</v>
      </c>
      <c r="E6679" s="1" t="s">
        <v>36967</v>
      </c>
      <c r="F6679" s="1" t="s">
        <v>27010</v>
      </c>
      <c r="G6679" s="14">
        <v>919106911094</v>
      </c>
      <c r="H6679" s="1" t="s">
        <v>15</v>
      </c>
      <c r="I6679" s="1" t="s">
        <v>33</v>
      </c>
      <c r="J6679" s="1" t="s">
        <v>47313</v>
      </c>
      <c r="K6679" s="3" t="s">
        <v>42</v>
      </c>
      <c r="L6679" s="1" t="s">
        <v>34</v>
      </c>
      <c r="M6679" s="3" t="s">
        <v>27</v>
      </c>
      <c r="N6679" s="3" t="s">
        <v>70</v>
      </c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1"/>
      <c r="AA6679" s="1" t="s">
        <v>16</v>
      </c>
      <c r="AB6679" s="3" t="s">
        <v>12</v>
      </c>
      <c r="AC6679" s="23" t="s">
        <v>37803</v>
      </c>
      <c r="AD6679" s="23" t="s">
        <v>44282</v>
      </c>
      <c r="AE6679" t="s">
        <v>35410</v>
      </c>
    </row>
    <row r="6680" spans="1:31" ht="14.25" customHeight="1">
      <c r="A6680" s="1">
        <v>6679</v>
      </c>
      <c r="B6680" s="9" t="s">
        <v>6</v>
      </c>
      <c r="C6680" s="1" t="s">
        <v>12654</v>
      </c>
      <c r="D6680" s="1" t="s">
        <v>683</v>
      </c>
      <c r="E6680" s="1" t="s">
        <v>90</v>
      </c>
      <c r="F6680" s="1" t="s">
        <v>27048</v>
      </c>
      <c r="G6680" s="14">
        <v>91490600604</v>
      </c>
      <c r="H6680" s="1" t="s">
        <v>37</v>
      </c>
      <c r="I6680" s="1" t="s">
        <v>41</v>
      </c>
      <c r="J6680" s="1" t="s">
        <v>47313</v>
      </c>
      <c r="K6680" s="3" t="s">
        <v>17</v>
      </c>
      <c r="L6680" s="1" t="s">
        <v>34</v>
      </c>
      <c r="M6680" s="4" t="s">
        <v>42</v>
      </c>
      <c r="N6680" s="3" t="s">
        <v>70</v>
      </c>
      <c r="O6680" s="3" t="s">
        <v>47349</v>
      </c>
      <c r="P6680" s="3" t="s">
        <v>47313</v>
      </c>
      <c r="Q6680" s="3"/>
      <c r="R6680" s="3"/>
      <c r="S6680" s="3"/>
      <c r="T6680" s="3"/>
      <c r="U6680" s="3"/>
      <c r="V6680" s="3"/>
      <c r="W6680" s="3"/>
      <c r="X6680" s="3"/>
      <c r="Y6680" s="3"/>
      <c r="Z6680" s="1"/>
      <c r="AA6680" s="1" t="s">
        <v>16</v>
      </c>
      <c r="AB6680" s="3" t="s">
        <v>12</v>
      </c>
      <c r="AC6680" s="23" t="s">
        <v>37803</v>
      </c>
      <c r="AD6680" s="23" t="s">
        <v>38624</v>
      </c>
      <c r="AE6680" t="s">
        <v>35394</v>
      </c>
    </row>
    <row r="6681" spans="1:31" ht="14.25" customHeight="1">
      <c r="A6681" s="1">
        <v>6680</v>
      </c>
      <c r="B6681" s="1" t="s">
        <v>10396</v>
      </c>
      <c r="C6681" s="1" t="s">
        <v>12680</v>
      </c>
      <c r="D6681" s="1" t="s">
        <v>1263</v>
      </c>
      <c r="E6681" s="1" t="s">
        <v>447</v>
      </c>
      <c r="F6681" s="1" t="s">
        <v>27065</v>
      </c>
      <c r="G6681" s="14">
        <v>91904966990</v>
      </c>
      <c r="H6681" s="1" t="s">
        <v>8</v>
      </c>
      <c r="I6681" s="1" t="s">
        <v>62</v>
      </c>
      <c r="J6681" s="1" t="s">
        <v>47313</v>
      </c>
      <c r="K6681" s="3" t="s">
        <v>17</v>
      </c>
      <c r="L6681" s="1" t="s">
        <v>34</v>
      </c>
      <c r="M6681" s="4" t="s">
        <v>42</v>
      </c>
      <c r="N6681" s="3" t="s">
        <v>70</v>
      </c>
      <c r="O6681" s="3" t="s">
        <v>27</v>
      </c>
      <c r="P6681" s="3" t="s">
        <v>47313</v>
      </c>
      <c r="Q6681" s="3"/>
      <c r="R6681" s="3"/>
      <c r="S6681" s="3"/>
      <c r="T6681" s="3"/>
      <c r="U6681" s="3"/>
      <c r="V6681" s="3"/>
      <c r="W6681" s="3"/>
      <c r="X6681" s="3"/>
      <c r="Y6681" s="3"/>
      <c r="Z6681" s="1"/>
      <c r="AA6681" s="1" t="s">
        <v>16</v>
      </c>
      <c r="AB6681" s="3" t="s">
        <v>12</v>
      </c>
      <c r="AC6681" s="23" t="s">
        <v>37803</v>
      </c>
      <c r="AD6681" s="23" t="s">
        <v>40063</v>
      </c>
      <c r="AE6681" t="s">
        <v>35409</v>
      </c>
    </row>
    <row r="6682" spans="1:31" ht="14.25" customHeight="1">
      <c r="A6682" s="1">
        <v>6681</v>
      </c>
      <c r="B6682" s="9" t="s">
        <v>6</v>
      </c>
      <c r="C6682" s="1" t="s">
        <v>12686</v>
      </c>
      <c r="D6682" s="1" t="s">
        <v>9120</v>
      </c>
      <c r="E6682" s="1" t="s">
        <v>139</v>
      </c>
      <c r="F6682" s="1" t="s">
        <v>27069</v>
      </c>
      <c r="G6682" s="14">
        <v>914000044996</v>
      </c>
      <c r="H6682" s="1" t="s">
        <v>37</v>
      </c>
      <c r="I6682" s="1" t="s">
        <v>41</v>
      </c>
      <c r="J6682" s="1" t="s">
        <v>47313</v>
      </c>
      <c r="K6682" s="3" t="s">
        <v>17</v>
      </c>
      <c r="L6682" s="1" t="s">
        <v>34</v>
      </c>
      <c r="M6682" s="4" t="s">
        <v>42</v>
      </c>
      <c r="N6682" s="3" t="s">
        <v>70</v>
      </c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1"/>
      <c r="AA6682" s="1" t="s">
        <v>16</v>
      </c>
      <c r="AB6682" s="3" t="s">
        <v>12</v>
      </c>
      <c r="AC6682" s="23" t="s">
        <v>37803</v>
      </c>
      <c r="AD6682" s="23" t="s">
        <v>44283</v>
      </c>
      <c r="AE6682" t="s">
        <v>35394</v>
      </c>
    </row>
    <row r="6683" spans="1:31" ht="14.25" customHeight="1">
      <c r="A6683" s="1">
        <v>6682</v>
      </c>
      <c r="B6683" s="1" t="s">
        <v>10396</v>
      </c>
      <c r="C6683" s="1" t="s">
        <v>12735</v>
      </c>
      <c r="D6683" s="1" t="s">
        <v>1025</v>
      </c>
      <c r="E6683" s="1" t="s">
        <v>73</v>
      </c>
      <c r="F6683" s="1" t="s">
        <v>27093</v>
      </c>
      <c r="G6683" s="14">
        <v>91944499444</v>
      </c>
      <c r="H6683" s="1" t="s">
        <v>20</v>
      </c>
      <c r="I6683" s="1" t="s">
        <v>9</v>
      </c>
      <c r="J6683" s="1" t="s">
        <v>47313</v>
      </c>
      <c r="K6683" s="3" t="s">
        <v>42</v>
      </c>
      <c r="L6683" s="1" t="s">
        <v>34</v>
      </c>
      <c r="M6683" s="3" t="s">
        <v>27</v>
      </c>
      <c r="N6683" s="3" t="s">
        <v>70</v>
      </c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1"/>
      <c r="AA6683" s="1" t="s">
        <v>16</v>
      </c>
      <c r="AB6683" s="3" t="s">
        <v>12</v>
      </c>
      <c r="AC6683" s="23" t="s">
        <v>37803</v>
      </c>
      <c r="AD6683" s="23" t="s">
        <v>44284</v>
      </c>
      <c r="AE6683" t="s">
        <v>35409</v>
      </c>
    </row>
    <row r="6684" spans="1:31" ht="14.25" customHeight="1">
      <c r="A6684" s="1">
        <v>6683</v>
      </c>
      <c r="B6684" s="1" t="s">
        <v>10396</v>
      </c>
      <c r="C6684" s="1" t="s">
        <v>12741</v>
      </c>
      <c r="D6684" s="1" t="s">
        <v>7104</v>
      </c>
      <c r="E6684" s="1" t="s">
        <v>999</v>
      </c>
      <c r="F6684" s="1" t="s">
        <v>27097</v>
      </c>
      <c r="G6684" s="14">
        <v>919446144699</v>
      </c>
      <c r="H6684" s="1" t="s">
        <v>8</v>
      </c>
      <c r="I6684" s="1" t="s">
        <v>41</v>
      </c>
      <c r="J6684" s="1" t="s">
        <v>47313</v>
      </c>
      <c r="K6684" s="3" t="s">
        <v>42</v>
      </c>
      <c r="L6684" s="1" t="s">
        <v>34</v>
      </c>
      <c r="M6684" s="3" t="s">
        <v>27</v>
      </c>
      <c r="N6684" s="3" t="s">
        <v>70</v>
      </c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1"/>
      <c r="AA6684" s="1" t="s">
        <v>16</v>
      </c>
      <c r="AB6684" s="3" t="s">
        <v>12</v>
      </c>
      <c r="AC6684" s="23" t="s">
        <v>37803</v>
      </c>
      <c r="AD6684" s="23" t="s">
        <v>44285</v>
      </c>
      <c r="AE6684" t="s">
        <v>35399</v>
      </c>
    </row>
    <row r="6685" spans="1:31" ht="14.25" customHeight="1">
      <c r="A6685" s="1">
        <v>6684</v>
      </c>
      <c r="B6685" s="9" t="s">
        <v>6</v>
      </c>
      <c r="C6685" s="1" t="s">
        <v>12743</v>
      </c>
      <c r="D6685" s="1" t="s">
        <v>526</v>
      </c>
      <c r="E6685" s="1" t="s">
        <v>12744</v>
      </c>
      <c r="F6685" s="1" t="s">
        <v>27099</v>
      </c>
      <c r="G6685" s="14">
        <v>91400096464</v>
      </c>
      <c r="H6685" s="1" t="s">
        <v>20</v>
      </c>
      <c r="I6685" s="1" t="s">
        <v>41</v>
      </c>
      <c r="J6685" s="1" t="s">
        <v>47313</v>
      </c>
      <c r="K6685" s="3" t="s">
        <v>42</v>
      </c>
      <c r="L6685" s="1" t="s">
        <v>34</v>
      </c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1"/>
      <c r="AA6685" s="1" t="s">
        <v>16</v>
      </c>
      <c r="AB6685" s="3" t="s">
        <v>12</v>
      </c>
      <c r="AC6685" s="23" t="s">
        <v>37803</v>
      </c>
      <c r="AD6685" s="23" t="s">
        <v>44286</v>
      </c>
      <c r="AE6685" t="s">
        <v>35409</v>
      </c>
    </row>
    <row r="6686" spans="1:31" ht="14.25" customHeight="1">
      <c r="A6686" s="1">
        <v>6685</v>
      </c>
      <c r="B6686" s="1" t="s">
        <v>10396</v>
      </c>
      <c r="C6686" s="22" t="s">
        <v>37778</v>
      </c>
      <c r="D6686" s="1" t="s">
        <v>6754</v>
      </c>
      <c r="E6686" s="1" t="s">
        <v>36968</v>
      </c>
      <c r="F6686" s="1" t="s">
        <v>27130</v>
      </c>
      <c r="G6686" s="14">
        <v>916966960900</v>
      </c>
      <c r="H6686" s="1" t="s">
        <v>20</v>
      </c>
      <c r="I6686" s="1" t="s">
        <v>9</v>
      </c>
      <c r="J6686" s="1" t="s">
        <v>47313</v>
      </c>
      <c r="K6686" s="3" t="s">
        <v>17</v>
      </c>
      <c r="L6686" s="1" t="s">
        <v>34</v>
      </c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1"/>
      <c r="AA6686" s="1" t="s">
        <v>11</v>
      </c>
      <c r="AB6686" s="3" t="s">
        <v>321</v>
      </c>
      <c r="AC6686" s="23" t="s">
        <v>37803</v>
      </c>
      <c r="AD6686" s="23" t="s">
        <v>43501</v>
      </c>
      <c r="AE6686" t="s">
        <v>35410</v>
      </c>
    </row>
    <row r="6687" spans="1:31" ht="14.25" customHeight="1">
      <c r="A6687" s="1">
        <v>6686</v>
      </c>
      <c r="B6687" s="9" t="s">
        <v>6</v>
      </c>
      <c r="C6687" s="1" t="s">
        <v>12950</v>
      </c>
      <c r="D6687" s="1" t="s">
        <v>791</v>
      </c>
      <c r="E6687" s="1" t="s">
        <v>159</v>
      </c>
      <c r="F6687" s="1" t="s">
        <v>34627</v>
      </c>
      <c r="G6687" s="14">
        <v>91914946449</v>
      </c>
      <c r="H6687" s="1" t="s">
        <v>8</v>
      </c>
      <c r="I6687" s="1" t="s">
        <v>62</v>
      </c>
      <c r="J6687" s="1" t="s">
        <v>47313</v>
      </c>
      <c r="K6687" s="3" t="s">
        <v>17</v>
      </c>
      <c r="L6687" s="1" t="s">
        <v>34</v>
      </c>
      <c r="M6687" s="4" t="s">
        <v>42</v>
      </c>
      <c r="N6687" s="3" t="s">
        <v>70</v>
      </c>
      <c r="O6687" s="3" t="s">
        <v>27</v>
      </c>
      <c r="P6687" s="3" t="s">
        <v>47313</v>
      </c>
      <c r="Q6687" s="3"/>
      <c r="R6687" s="3"/>
      <c r="S6687" s="3"/>
      <c r="T6687" s="3"/>
      <c r="U6687" s="3"/>
      <c r="V6687" s="3"/>
      <c r="W6687" s="3"/>
      <c r="X6687" s="3"/>
      <c r="Y6687" s="3"/>
      <c r="Z6687" s="1"/>
      <c r="AA6687" s="1" t="s">
        <v>16</v>
      </c>
      <c r="AB6687" s="3" t="s">
        <v>12</v>
      </c>
      <c r="AC6687" s="23" t="s">
        <v>37803</v>
      </c>
      <c r="AD6687" s="23" t="s">
        <v>44287</v>
      </c>
      <c r="AE6687" t="s">
        <v>35409</v>
      </c>
    </row>
    <row r="6688" spans="1:31" ht="14.25" customHeight="1">
      <c r="A6688" s="1">
        <v>6687</v>
      </c>
      <c r="B6688" s="9" t="s">
        <v>6</v>
      </c>
      <c r="C6688" s="1" t="s">
        <v>12988</v>
      </c>
      <c r="D6688" s="1" t="s">
        <v>12989</v>
      </c>
      <c r="E6688" s="1" t="s">
        <v>558</v>
      </c>
      <c r="F6688" s="1" t="s">
        <v>27308</v>
      </c>
      <c r="G6688" s="14">
        <v>91994049661</v>
      </c>
      <c r="H6688" s="1" t="s">
        <v>37</v>
      </c>
      <c r="I6688" s="1" t="s">
        <v>41</v>
      </c>
      <c r="J6688" s="1" t="s">
        <v>47313</v>
      </c>
      <c r="K6688" s="3" t="s">
        <v>42</v>
      </c>
      <c r="L6688" s="1" t="s">
        <v>34</v>
      </c>
      <c r="M6688" s="3" t="s">
        <v>27</v>
      </c>
      <c r="N6688" s="3" t="s">
        <v>70</v>
      </c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1"/>
      <c r="AA6688" s="1" t="s">
        <v>16</v>
      </c>
      <c r="AB6688" s="3" t="s">
        <v>12</v>
      </c>
      <c r="AC6688" s="23" t="s">
        <v>37803</v>
      </c>
      <c r="AD6688" s="23" t="s">
        <v>44288</v>
      </c>
      <c r="AE6688" t="s">
        <v>35409</v>
      </c>
    </row>
    <row r="6689" spans="1:31" ht="14.25" customHeight="1">
      <c r="A6689" s="1">
        <v>6688</v>
      </c>
      <c r="B6689" s="9" t="s">
        <v>6</v>
      </c>
      <c r="C6689" s="1" t="s">
        <v>13158</v>
      </c>
      <c r="D6689" s="1" t="s">
        <v>1839</v>
      </c>
      <c r="E6689" s="1" t="s">
        <v>40</v>
      </c>
      <c r="F6689" s="1" t="s">
        <v>27425</v>
      </c>
      <c r="G6689" s="14">
        <v>91600440099</v>
      </c>
      <c r="H6689" s="1" t="s">
        <v>15</v>
      </c>
      <c r="I6689" s="1" t="s">
        <v>9</v>
      </c>
      <c r="J6689" s="1" t="s">
        <v>47313</v>
      </c>
      <c r="K6689" s="3" t="s">
        <v>17</v>
      </c>
      <c r="L6689" s="1" t="s">
        <v>34</v>
      </c>
      <c r="M6689" s="4" t="s">
        <v>42</v>
      </c>
      <c r="N6689" s="3" t="s">
        <v>70</v>
      </c>
      <c r="O6689" s="3" t="s">
        <v>47349</v>
      </c>
      <c r="P6689" s="3" t="s">
        <v>47313</v>
      </c>
      <c r="Q6689" s="3" t="s">
        <v>171</v>
      </c>
      <c r="R6689" s="3" t="s">
        <v>47313</v>
      </c>
      <c r="S6689" s="3"/>
      <c r="T6689" s="3"/>
      <c r="U6689" s="3"/>
      <c r="V6689" s="3"/>
      <c r="W6689" s="3"/>
      <c r="X6689" s="3"/>
      <c r="Y6689" s="3"/>
      <c r="Z6689" s="1"/>
      <c r="AA6689" s="1" t="s">
        <v>16</v>
      </c>
      <c r="AB6689" s="3" t="s">
        <v>12</v>
      </c>
      <c r="AC6689" s="23" t="s">
        <v>37803</v>
      </c>
      <c r="AD6689" s="23" t="s">
        <v>40378</v>
      </c>
      <c r="AE6689" t="s">
        <v>35394</v>
      </c>
    </row>
    <row r="6690" spans="1:31" ht="14.25" customHeight="1">
      <c r="A6690" s="1">
        <v>6689</v>
      </c>
      <c r="B6690" s="9" t="s">
        <v>6</v>
      </c>
      <c r="C6690" s="1" t="s">
        <v>13214</v>
      </c>
      <c r="D6690" s="1" t="s">
        <v>1491</v>
      </c>
      <c r="E6690" s="1" t="s">
        <v>13215</v>
      </c>
      <c r="F6690" s="1" t="s">
        <v>32576</v>
      </c>
      <c r="G6690" s="14">
        <v>9104919969</v>
      </c>
      <c r="H6690" s="1" t="s">
        <v>8</v>
      </c>
      <c r="I6690" s="1" t="s">
        <v>41</v>
      </c>
      <c r="J6690" s="1" t="s">
        <v>47313</v>
      </c>
      <c r="K6690" s="3" t="s">
        <v>42</v>
      </c>
      <c r="L6690" s="1" t="s">
        <v>34</v>
      </c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1"/>
      <c r="AA6690" s="1" t="s">
        <v>16</v>
      </c>
      <c r="AB6690" s="3" t="s">
        <v>12</v>
      </c>
      <c r="AC6690" s="23" t="s">
        <v>37803</v>
      </c>
      <c r="AD6690" s="23" t="s">
        <v>44289</v>
      </c>
      <c r="AE6690" t="s">
        <v>35394</v>
      </c>
    </row>
    <row r="6691" spans="1:31" ht="14.25" customHeight="1">
      <c r="A6691" s="1">
        <v>6690</v>
      </c>
      <c r="B6691" s="9" t="s">
        <v>6</v>
      </c>
      <c r="C6691" s="1" t="s">
        <v>13272</v>
      </c>
      <c r="D6691" s="1" t="s">
        <v>446</v>
      </c>
      <c r="E6691" s="1" t="s">
        <v>139</v>
      </c>
      <c r="F6691" s="1" t="s">
        <v>27482</v>
      </c>
      <c r="G6691" s="14">
        <v>91990414601</v>
      </c>
      <c r="H6691" s="1" t="s">
        <v>132</v>
      </c>
      <c r="I6691" s="1" t="s">
        <v>41</v>
      </c>
      <c r="J6691" s="1" t="s">
        <v>47313</v>
      </c>
      <c r="K6691" s="3" t="s">
        <v>42</v>
      </c>
      <c r="L6691" s="1" t="s">
        <v>34</v>
      </c>
      <c r="M6691" s="3" t="s">
        <v>27</v>
      </c>
      <c r="N6691" s="3" t="s">
        <v>70</v>
      </c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1"/>
      <c r="AA6691" s="1" t="s">
        <v>16</v>
      </c>
      <c r="AB6691" s="3" t="s">
        <v>12</v>
      </c>
      <c r="AC6691" s="23" t="s">
        <v>37804</v>
      </c>
      <c r="AD6691" s="23" t="s">
        <v>44290</v>
      </c>
      <c r="AE6691" t="s">
        <v>35410</v>
      </c>
    </row>
    <row r="6692" spans="1:31" ht="14.25" customHeight="1">
      <c r="A6692" s="1">
        <v>6691</v>
      </c>
      <c r="B6692" s="9" t="s">
        <v>6</v>
      </c>
      <c r="C6692" s="1" t="s">
        <v>13488</v>
      </c>
      <c r="D6692" s="1" t="s">
        <v>11742</v>
      </c>
      <c r="E6692" s="1" t="s">
        <v>90</v>
      </c>
      <c r="F6692" s="1" t="s">
        <v>27576</v>
      </c>
      <c r="G6692" s="14">
        <v>91940199494</v>
      </c>
      <c r="H6692" s="1" t="s">
        <v>132</v>
      </c>
      <c r="I6692" s="1" t="s">
        <v>9</v>
      </c>
      <c r="J6692" s="1" t="s">
        <v>47313</v>
      </c>
      <c r="K6692" s="3" t="s">
        <v>17</v>
      </c>
      <c r="L6692" s="1" t="s">
        <v>34</v>
      </c>
      <c r="M6692" s="4" t="s">
        <v>42</v>
      </c>
      <c r="N6692" s="3" t="s">
        <v>70</v>
      </c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1"/>
      <c r="AA6692" s="1" t="s">
        <v>16</v>
      </c>
      <c r="AB6692" s="3" t="s">
        <v>12</v>
      </c>
      <c r="AC6692" s="23" t="s">
        <v>37804</v>
      </c>
      <c r="AD6692" s="23" t="s">
        <v>44291</v>
      </c>
      <c r="AE6692" t="s">
        <v>35394</v>
      </c>
    </row>
    <row r="6693" spans="1:31" ht="14.25" customHeight="1">
      <c r="A6693" s="1">
        <v>6692</v>
      </c>
      <c r="B6693" s="9" t="s">
        <v>6</v>
      </c>
      <c r="C6693" s="1" t="s">
        <v>13494</v>
      </c>
      <c r="D6693" s="1" t="s">
        <v>494</v>
      </c>
      <c r="E6693" s="1" t="s">
        <v>13495</v>
      </c>
      <c r="F6693" s="1" t="s">
        <v>27579</v>
      </c>
      <c r="G6693" s="14">
        <v>919494964641</v>
      </c>
      <c r="H6693" s="1" t="s">
        <v>15</v>
      </c>
      <c r="I6693" s="1" t="s">
        <v>41</v>
      </c>
      <c r="J6693" s="1" t="s">
        <v>47313</v>
      </c>
      <c r="K6693" s="3" t="s">
        <v>17</v>
      </c>
      <c r="L6693" s="1" t="s">
        <v>34</v>
      </c>
      <c r="M6693" s="4" t="s">
        <v>42</v>
      </c>
      <c r="N6693" s="3" t="s">
        <v>70</v>
      </c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1"/>
      <c r="AA6693" s="1" t="s">
        <v>16</v>
      </c>
      <c r="AB6693" s="3" t="s">
        <v>12</v>
      </c>
      <c r="AC6693" s="23" t="s">
        <v>37804</v>
      </c>
      <c r="AD6693" s="23" t="s">
        <v>44292</v>
      </c>
      <c r="AE6693" t="s">
        <v>35410</v>
      </c>
    </row>
    <row r="6694" spans="1:31" ht="14.25" customHeight="1">
      <c r="A6694" s="1">
        <v>6693</v>
      </c>
      <c r="B6694" s="9" t="s">
        <v>6</v>
      </c>
      <c r="C6694" s="1" t="s">
        <v>13529</v>
      </c>
      <c r="D6694" s="1" t="s">
        <v>1015</v>
      </c>
      <c r="E6694" s="1" t="s">
        <v>139</v>
      </c>
      <c r="F6694" s="1" t="s">
        <v>34692</v>
      </c>
      <c r="G6694" s="14">
        <v>91944694044</v>
      </c>
      <c r="H6694" s="1" t="s">
        <v>15</v>
      </c>
      <c r="I6694" s="1" t="s">
        <v>41</v>
      </c>
      <c r="J6694" s="1" t="s">
        <v>47313</v>
      </c>
      <c r="K6694" s="3" t="s">
        <v>17</v>
      </c>
      <c r="L6694" s="1" t="s">
        <v>34</v>
      </c>
      <c r="M6694" s="4" t="s">
        <v>42</v>
      </c>
      <c r="N6694" s="3" t="s">
        <v>70</v>
      </c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1"/>
      <c r="AA6694" s="1" t="s">
        <v>16</v>
      </c>
      <c r="AB6694" s="3" t="s">
        <v>12</v>
      </c>
      <c r="AC6694" s="23" t="s">
        <v>37805</v>
      </c>
      <c r="AD6694" s="23" t="s">
        <v>44293</v>
      </c>
      <c r="AE6694" t="s">
        <v>35399</v>
      </c>
    </row>
    <row r="6695" spans="1:31" ht="14.25" customHeight="1">
      <c r="A6695" s="1">
        <v>6694</v>
      </c>
      <c r="B6695" s="9" t="s">
        <v>6</v>
      </c>
      <c r="C6695" s="1" t="s">
        <v>13614</v>
      </c>
      <c r="D6695" s="1" t="s">
        <v>636</v>
      </c>
      <c r="E6695" s="1" t="s">
        <v>495</v>
      </c>
      <c r="F6695" s="1" t="s">
        <v>32625</v>
      </c>
      <c r="G6695" s="14">
        <v>9101646400</v>
      </c>
      <c r="H6695" s="1" t="s">
        <v>15</v>
      </c>
      <c r="I6695" s="1" t="s">
        <v>9</v>
      </c>
      <c r="J6695" s="1" t="s">
        <v>47313</v>
      </c>
      <c r="K6695" s="3" t="s">
        <v>42</v>
      </c>
      <c r="L6695" s="1" t="s">
        <v>34</v>
      </c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1"/>
      <c r="AA6695" s="1" t="s">
        <v>16</v>
      </c>
      <c r="AB6695" s="3" t="s">
        <v>12</v>
      </c>
      <c r="AC6695" s="23" t="s">
        <v>37805</v>
      </c>
      <c r="AD6695" s="23" t="s">
        <v>44294</v>
      </c>
      <c r="AE6695" t="s">
        <v>35399</v>
      </c>
    </row>
    <row r="6696" spans="1:31" ht="14.25" customHeight="1">
      <c r="A6696" s="1">
        <v>6695</v>
      </c>
      <c r="B6696" s="9" t="s">
        <v>6</v>
      </c>
      <c r="C6696" s="1" t="s">
        <v>13633</v>
      </c>
      <c r="D6696" s="1" t="s">
        <v>1079</v>
      </c>
      <c r="E6696" s="1" t="s">
        <v>139</v>
      </c>
      <c r="F6696" s="1" t="s">
        <v>27633</v>
      </c>
      <c r="G6696" s="14">
        <v>919919149449</v>
      </c>
      <c r="H6696" s="1" t="s">
        <v>37</v>
      </c>
      <c r="I6696" s="1" t="s">
        <v>41</v>
      </c>
      <c r="J6696" s="1" t="s">
        <v>47313</v>
      </c>
      <c r="K6696" s="3" t="s">
        <v>42</v>
      </c>
      <c r="L6696" s="1" t="s">
        <v>34</v>
      </c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1"/>
      <c r="AA6696" s="1" t="s">
        <v>16</v>
      </c>
      <c r="AB6696" s="3" t="s">
        <v>12</v>
      </c>
      <c r="AC6696" s="23" t="s">
        <v>37805</v>
      </c>
      <c r="AD6696" s="23" t="s">
        <v>44295</v>
      </c>
      <c r="AE6696" t="s">
        <v>35409</v>
      </c>
    </row>
    <row r="6697" spans="1:31" ht="14.25" customHeight="1">
      <c r="A6697" s="1">
        <v>6696</v>
      </c>
      <c r="B6697" s="9" t="s">
        <v>6</v>
      </c>
      <c r="C6697" s="1" t="s">
        <v>13672</v>
      </c>
      <c r="D6697" s="1" t="s">
        <v>13673</v>
      </c>
      <c r="E6697" s="1" t="s">
        <v>11068</v>
      </c>
      <c r="F6697" s="1" t="s">
        <v>32630</v>
      </c>
      <c r="G6697" s="14">
        <v>919016449199</v>
      </c>
      <c r="H6697" s="1" t="s">
        <v>37</v>
      </c>
      <c r="I6697" s="1" t="s">
        <v>41</v>
      </c>
      <c r="J6697" s="1" t="s">
        <v>47313</v>
      </c>
      <c r="K6697" s="3" t="s">
        <v>42</v>
      </c>
      <c r="L6697" s="1" t="s">
        <v>34</v>
      </c>
      <c r="M6697" s="3" t="s">
        <v>27</v>
      </c>
      <c r="N6697" s="3" t="s">
        <v>70</v>
      </c>
      <c r="O6697" s="3" t="s">
        <v>47349</v>
      </c>
      <c r="P6697" s="3" t="s">
        <v>47313</v>
      </c>
      <c r="Q6697" s="3" t="s">
        <v>171</v>
      </c>
      <c r="R6697" s="3" t="s">
        <v>47313</v>
      </c>
      <c r="S6697" s="3"/>
      <c r="T6697" s="3"/>
      <c r="U6697" s="3"/>
      <c r="V6697" s="3"/>
      <c r="W6697" s="3"/>
      <c r="X6697" s="3"/>
      <c r="Y6697" s="3"/>
      <c r="Z6697" s="1"/>
      <c r="AA6697" s="1" t="s">
        <v>16</v>
      </c>
      <c r="AB6697" s="3" t="s">
        <v>12</v>
      </c>
      <c r="AC6697" s="23" t="s">
        <v>37806</v>
      </c>
      <c r="AD6697" s="23" t="s">
        <v>44296</v>
      </c>
      <c r="AE6697" t="s">
        <v>35409</v>
      </c>
    </row>
    <row r="6698" spans="1:31" ht="14.25" customHeight="1">
      <c r="A6698" s="1">
        <v>6697</v>
      </c>
      <c r="B6698" s="9" t="s">
        <v>6</v>
      </c>
      <c r="C6698" s="1" t="s">
        <v>13716</v>
      </c>
      <c r="D6698" s="1" t="s">
        <v>9199</v>
      </c>
      <c r="E6698" s="1" t="s">
        <v>139</v>
      </c>
      <c r="F6698" s="1" t="s">
        <v>27673</v>
      </c>
      <c r="G6698" s="14">
        <v>919664164011</v>
      </c>
      <c r="H6698" s="1" t="s">
        <v>15</v>
      </c>
      <c r="I6698" s="1" t="s">
        <v>9</v>
      </c>
      <c r="J6698" s="1" t="s">
        <v>47313</v>
      </c>
      <c r="K6698" s="3" t="s">
        <v>42</v>
      </c>
      <c r="L6698" s="1" t="s">
        <v>34</v>
      </c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1"/>
      <c r="AA6698" s="1" t="s">
        <v>16</v>
      </c>
      <c r="AB6698" s="3" t="s">
        <v>12</v>
      </c>
      <c r="AC6698" s="23" t="s">
        <v>37806</v>
      </c>
      <c r="AD6698" s="23" t="s">
        <v>44297</v>
      </c>
      <c r="AE6698" t="s">
        <v>35410</v>
      </c>
    </row>
    <row r="6699" spans="1:31" ht="14.25" customHeight="1">
      <c r="A6699" s="1">
        <v>6698</v>
      </c>
      <c r="B6699" s="9" t="s">
        <v>6</v>
      </c>
      <c r="C6699" s="1" t="s">
        <v>13754</v>
      </c>
      <c r="D6699" s="1" t="s">
        <v>1551</v>
      </c>
      <c r="E6699" s="1" t="s">
        <v>999</v>
      </c>
      <c r="F6699" s="1" t="s">
        <v>27689</v>
      </c>
      <c r="G6699" s="14">
        <v>914494004441</v>
      </c>
      <c r="H6699" s="1" t="s">
        <v>37</v>
      </c>
      <c r="I6699" s="1" t="s">
        <v>41</v>
      </c>
      <c r="J6699" s="1" t="s">
        <v>47313</v>
      </c>
      <c r="K6699" s="3" t="s">
        <v>63</v>
      </c>
      <c r="L6699" s="1" t="s">
        <v>34</v>
      </c>
      <c r="M6699" s="3" t="s">
        <v>213</v>
      </c>
      <c r="N6699" s="3" t="s">
        <v>70</v>
      </c>
      <c r="O6699" s="3" t="s">
        <v>17</v>
      </c>
      <c r="P6699" s="3" t="s">
        <v>47313</v>
      </c>
      <c r="Q6699" s="3"/>
      <c r="R6699" s="3"/>
      <c r="S6699" s="3"/>
      <c r="T6699" s="3"/>
      <c r="U6699" s="3"/>
      <c r="V6699" s="3"/>
      <c r="W6699" s="3"/>
      <c r="X6699" s="3"/>
      <c r="Y6699" s="3"/>
      <c r="Z6699" s="1"/>
      <c r="AA6699" s="1" t="s">
        <v>16</v>
      </c>
      <c r="AB6699" s="3" t="s">
        <v>12</v>
      </c>
      <c r="AC6699" s="23" t="s">
        <v>37807</v>
      </c>
      <c r="AD6699" s="23" t="s">
        <v>44298</v>
      </c>
      <c r="AE6699" t="s">
        <v>35410</v>
      </c>
    </row>
    <row r="6700" spans="1:31" ht="14.25" customHeight="1">
      <c r="A6700" s="1">
        <v>6699</v>
      </c>
      <c r="B6700" s="9" t="s">
        <v>6</v>
      </c>
      <c r="C6700" s="1" t="s">
        <v>13755</v>
      </c>
      <c r="D6700" s="1" t="s">
        <v>35825</v>
      </c>
      <c r="E6700" s="1" t="s">
        <v>131</v>
      </c>
      <c r="F6700" s="1" t="s">
        <v>27690</v>
      </c>
      <c r="G6700" s="14">
        <v>9140660110</v>
      </c>
      <c r="H6700" s="1" t="s">
        <v>15</v>
      </c>
      <c r="I6700" s="1" t="s">
        <v>62</v>
      </c>
      <c r="J6700" s="1" t="s">
        <v>47313</v>
      </c>
      <c r="K6700" s="3" t="s">
        <v>42</v>
      </c>
      <c r="L6700" s="1" t="s">
        <v>34</v>
      </c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1"/>
      <c r="AA6700" s="1" t="s">
        <v>16</v>
      </c>
      <c r="AB6700" s="3" t="s">
        <v>12</v>
      </c>
      <c r="AC6700" s="23" t="s">
        <v>37807</v>
      </c>
      <c r="AD6700" s="23" t="s">
        <v>44299</v>
      </c>
      <c r="AE6700" t="s">
        <v>35409</v>
      </c>
    </row>
    <row r="6701" spans="1:31" ht="14.25" customHeight="1">
      <c r="A6701" s="1">
        <v>6700</v>
      </c>
      <c r="B6701" s="9" t="s">
        <v>6</v>
      </c>
      <c r="C6701" s="1" t="s">
        <v>13898</v>
      </c>
      <c r="D6701" s="1" t="s">
        <v>52</v>
      </c>
      <c r="E6701" s="1" t="s">
        <v>2947</v>
      </c>
      <c r="F6701" s="1" t="s">
        <v>27755</v>
      </c>
      <c r="G6701" s="14">
        <v>919446944699</v>
      </c>
      <c r="H6701" s="1" t="s">
        <v>15</v>
      </c>
      <c r="I6701" s="1" t="s">
        <v>9</v>
      </c>
      <c r="J6701" s="1" t="s">
        <v>47313</v>
      </c>
      <c r="K6701" s="3" t="s">
        <v>17</v>
      </c>
      <c r="L6701" s="1" t="s">
        <v>34</v>
      </c>
      <c r="M6701" s="4" t="s">
        <v>42</v>
      </c>
      <c r="N6701" s="3" t="s">
        <v>70</v>
      </c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1"/>
      <c r="AA6701" s="1" t="s">
        <v>16</v>
      </c>
      <c r="AB6701" s="3" t="s">
        <v>12</v>
      </c>
      <c r="AC6701" s="23" t="s">
        <v>37790</v>
      </c>
      <c r="AD6701" s="23" t="s">
        <v>44300</v>
      </c>
      <c r="AE6701" t="s">
        <v>35399</v>
      </c>
    </row>
    <row r="6702" spans="1:31" ht="14.25" customHeight="1">
      <c r="A6702" s="1">
        <v>6701</v>
      </c>
      <c r="B6702" s="9" t="s">
        <v>6</v>
      </c>
      <c r="C6702" s="1" t="s">
        <v>13937</v>
      </c>
      <c r="D6702" s="1" t="s">
        <v>3071</v>
      </c>
      <c r="E6702" s="1" t="s">
        <v>724</v>
      </c>
      <c r="F6702" s="1" t="s">
        <v>27775</v>
      </c>
      <c r="G6702" s="14">
        <v>91944444966</v>
      </c>
      <c r="H6702" s="1" t="s">
        <v>15</v>
      </c>
      <c r="I6702" s="1" t="s">
        <v>41</v>
      </c>
      <c r="J6702" s="1" t="s">
        <v>47313</v>
      </c>
      <c r="K6702" s="3" t="s">
        <v>17</v>
      </c>
      <c r="L6702" s="1" t="s">
        <v>34</v>
      </c>
      <c r="M6702" s="4" t="s">
        <v>42</v>
      </c>
      <c r="N6702" s="3" t="s">
        <v>70</v>
      </c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1"/>
      <c r="AA6702" s="1" t="s">
        <v>16</v>
      </c>
      <c r="AB6702" s="3" t="s">
        <v>12</v>
      </c>
      <c r="AC6702" s="23" t="s">
        <v>37791</v>
      </c>
      <c r="AD6702" s="23" t="s">
        <v>44301</v>
      </c>
      <c r="AE6702" t="s">
        <v>35410</v>
      </c>
    </row>
    <row r="6703" spans="1:31" ht="14.25" customHeight="1">
      <c r="A6703" s="1">
        <v>6702</v>
      </c>
      <c r="B6703" s="9" t="s">
        <v>6</v>
      </c>
      <c r="C6703" s="1" t="s">
        <v>13944</v>
      </c>
      <c r="D6703" s="1" t="s">
        <v>58</v>
      </c>
      <c r="E6703" s="1" t="s">
        <v>1180</v>
      </c>
      <c r="F6703" s="1" t="s">
        <v>32669</v>
      </c>
      <c r="G6703" s="14">
        <v>914466044401</v>
      </c>
      <c r="H6703" s="1" t="s">
        <v>8</v>
      </c>
      <c r="I6703" s="1" t="s">
        <v>9</v>
      </c>
      <c r="J6703" s="1" t="s">
        <v>47313</v>
      </c>
      <c r="K6703" s="3" t="s">
        <v>17</v>
      </c>
      <c r="L6703" s="1" t="s">
        <v>34</v>
      </c>
      <c r="M6703" s="4" t="s">
        <v>42</v>
      </c>
      <c r="N6703" s="3" t="s">
        <v>70</v>
      </c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1"/>
      <c r="AA6703" s="1" t="s">
        <v>16</v>
      </c>
      <c r="AB6703" s="3" t="s">
        <v>12</v>
      </c>
      <c r="AC6703" s="23" t="s">
        <v>37791</v>
      </c>
      <c r="AD6703" s="23" t="s">
        <v>44302</v>
      </c>
      <c r="AE6703" t="s">
        <v>35399</v>
      </c>
    </row>
    <row r="6704" spans="1:31" ht="14.25" customHeight="1">
      <c r="A6704" s="1">
        <v>6703</v>
      </c>
      <c r="B6704" s="9" t="s">
        <v>6</v>
      </c>
      <c r="C6704" s="1" t="s">
        <v>13972</v>
      </c>
      <c r="D6704" s="1" t="s">
        <v>5770</v>
      </c>
      <c r="E6704" s="1" t="s">
        <v>999</v>
      </c>
      <c r="F6704" s="1" t="s">
        <v>13973</v>
      </c>
      <c r="G6704" s="14">
        <v>914494469</v>
      </c>
      <c r="H6704" s="1" t="s">
        <v>37</v>
      </c>
      <c r="I6704" s="1" t="s">
        <v>41</v>
      </c>
      <c r="J6704" s="1" t="s">
        <v>47313</v>
      </c>
      <c r="K6704" s="3" t="s">
        <v>42</v>
      </c>
      <c r="L6704" s="1" t="s">
        <v>34</v>
      </c>
      <c r="M6704" s="3" t="s">
        <v>178</v>
      </c>
      <c r="N6704" s="3" t="s">
        <v>70</v>
      </c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1"/>
      <c r="AA6704" s="1" t="s">
        <v>16</v>
      </c>
      <c r="AB6704" s="3" t="s">
        <v>12</v>
      </c>
      <c r="AC6704" s="23" t="s">
        <v>37796</v>
      </c>
      <c r="AD6704" s="23" t="s">
        <v>44303</v>
      </c>
      <c r="AE6704" t="s">
        <v>35399</v>
      </c>
    </row>
    <row r="6705" spans="1:31" ht="14.25" customHeight="1">
      <c r="A6705" s="1">
        <v>6704</v>
      </c>
      <c r="B6705" s="9" t="s">
        <v>6</v>
      </c>
      <c r="C6705" s="1" t="s">
        <v>14001</v>
      </c>
      <c r="D6705" s="1" t="s">
        <v>494</v>
      </c>
      <c r="E6705" s="1" t="s">
        <v>40</v>
      </c>
      <c r="F6705" s="1" t="s">
        <v>27809</v>
      </c>
      <c r="G6705" s="14">
        <v>91990904040</v>
      </c>
      <c r="H6705" s="1" t="s">
        <v>46</v>
      </c>
      <c r="I6705" s="1" t="s">
        <v>9</v>
      </c>
      <c r="J6705" s="1" t="s">
        <v>47313</v>
      </c>
      <c r="K6705" s="3" t="s">
        <v>171</v>
      </c>
      <c r="L6705" s="1" t="s">
        <v>34</v>
      </c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1"/>
      <c r="AA6705" s="1" t="s">
        <v>16</v>
      </c>
      <c r="AB6705" s="3" t="s">
        <v>12</v>
      </c>
      <c r="AC6705" s="23" t="s">
        <v>37788</v>
      </c>
      <c r="AD6705" s="23" t="s">
        <v>44304</v>
      </c>
      <c r="AE6705" t="s">
        <v>35409</v>
      </c>
    </row>
    <row r="6706" spans="1:31" ht="14.25" customHeight="1">
      <c r="A6706" s="1">
        <v>6705</v>
      </c>
      <c r="B6706" s="9" t="s">
        <v>6</v>
      </c>
      <c r="C6706" s="1" t="s">
        <v>30</v>
      </c>
      <c r="D6706" s="1" t="s">
        <v>31</v>
      </c>
      <c r="E6706" s="1" t="s">
        <v>32</v>
      </c>
      <c r="F6706" s="1" t="s">
        <v>20985</v>
      </c>
      <c r="G6706" s="14">
        <v>1994444444</v>
      </c>
      <c r="H6706" s="1" t="s">
        <v>15</v>
      </c>
      <c r="I6706" s="1" t="s">
        <v>33</v>
      </c>
      <c r="J6706" s="1" t="s">
        <v>34</v>
      </c>
      <c r="K6706" s="3" t="s">
        <v>17</v>
      </c>
      <c r="L6706" s="1" t="s">
        <v>34</v>
      </c>
      <c r="M6706" s="4" t="s">
        <v>42</v>
      </c>
      <c r="N6706" s="3" t="str">
        <f t="shared" ref="N6706:N6707" si="188">J6706</f>
        <v>[50-85 Lacs]</v>
      </c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1"/>
      <c r="AA6706" s="1" t="s">
        <v>16</v>
      </c>
      <c r="AB6706" s="3" t="s">
        <v>12</v>
      </c>
      <c r="AC6706" s="23" t="s">
        <v>37801</v>
      </c>
      <c r="AD6706" s="23" t="s">
        <v>44305</v>
      </c>
      <c r="AE6706" t="s">
        <v>35409</v>
      </c>
    </row>
    <row r="6707" spans="1:31" ht="14.25" customHeight="1">
      <c r="A6707" s="1">
        <v>6706</v>
      </c>
      <c r="B6707" s="9" t="s">
        <v>6</v>
      </c>
      <c r="C6707" s="1" t="s">
        <v>51</v>
      </c>
      <c r="D6707" s="1" t="s">
        <v>52</v>
      </c>
      <c r="E6707" s="1" t="s">
        <v>53</v>
      </c>
      <c r="F6707" s="1" t="s">
        <v>20990</v>
      </c>
      <c r="G6707" s="14">
        <v>914446961966</v>
      </c>
      <c r="H6707" s="1" t="s">
        <v>15</v>
      </c>
      <c r="I6707" s="1" t="s">
        <v>41</v>
      </c>
      <c r="J6707" s="1" t="s">
        <v>34</v>
      </c>
      <c r="K6707" s="3" t="s">
        <v>17</v>
      </c>
      <c r="L6707" s="1" t="s">
        <v>34</v>
      </c>
      <c r="M6707" s="4" t="s">
        <v>42</v>
      </c>
      <c r="N6707" s="3" t="str">
        <f t="shared" si="188"/>
        <v>[50-85 Lacs]</v>
      </c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1"/>
      <c r="AA6707" s="1" t="s">
        <v>16</v>
      </c>
      <c r="AB6707" s="3" t="s">
        <v>12</v>
      </c>
      <c r="AC6707" s="23" t="s">
        <v>37801</v>
      </c>
      <c r="AD6707" s="23" t="s">
        <v>44306</v>
      </c>
      <c r="AE6707" t="s">
        <v>35409</v>
      </c>
    </row>
    <row r="6708" spans="1:31" ht="14.25" customHeight="1">
      <c r="A6708" s="1">
        <v>6707</v>
      </c>
      <c r="B6708" s="1" t="s">
        <v>54</v>
      </c>
      <c r="C6708" s="1" t="s">
        <v>74</v>
      </c>
      <c r="D6708" s="1" t="s">
        <v>1888</v>
      </c>
      <c r="E6708" s="1" t="s">
        <v>1244</v>
      </c>
      <c r="F6708" s="1" t="s">
        <v>33375</v>
      </c>
      <c r="G6708" s="14">
        <v>9199449644</v>
      </c>
      <c r="H6708" s="1" t="s">
        <v>15</v>
      </c>
      <c r="I6708" s="1" t="s">
        <v>41</v>
      </c>
      <c r="J6708" s="1" t="s">
        <v>34</v>
      </c>
      <c r="K6708" s="3" t="s">
        <v>42</v>
      </c>
      <c r="L6708" s="1" t="s">
        <v>34</v>
      </c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1"/>
      <c r="AA6708" s="1" t="s">
        <v>16</v>
      </c>
      <c r="AB6708" s="3" t="s">
        <v>12</v>
      </c>
      <c r="AC6708" s="23" t="s">
        <v>37801</v>
      </c>
      <c r="AD6708" s="23" t="s">
        <v>44307</v>
      </c>
      <c r="AE6708" t="s">
        <v>35399</v>
      </c>
    </row>
    <row r="6709" spans="1:31" ht="14.25" customHeight="1">
      <c r="A6709" s="1">
        <v>6708</v>
      </c>
      <c r="B6709" s="9" t="s">
        <v>6</v>
      </c>
      <c r="C6709" s="1" t="s">
        <v>76</v>
      </c>
      <c r="D6709" s="1" t="s">
        <v>77</v>
      </c>
      <c r="E6709" s="1" t="s">
        <v>78</v>
      </c>
      <c r="F6709" s="1" t="s">
        <v>20997</v>
      </c>
      <c r="G6709" s="14">
        <v>919446046969</v>
      </c>
      <c r="H6709" s="1" t="s">
        <v>8</v>
      </c>
      <c r="I6709" s="1" t="s">
        <v>41</v>
      </c>
      <c r="J6709" s="1" t="s">
        <v>34</v>
      </c>
      <c r="K6709" s="3" t="s">
        <v>63</v>
      </c>
      <c r="L6709" s="1" t="s">
        <v>34</v>
      </c>
      <c r="M6709" s="3" t="s">
        <v>213</v>
      </c>
      <c r="N6709" s="3" t="str">
        <f>J6709</f>
        <v>[50-85 Lacs]</v>
      </c>
      <c r="O6709" s="3" t="s">
        <v>17</v>
      </c>
      <c r="P6709" s="3" t="s">
        <v>34</v>
      </c>
      <c r="Q6709" s="3" t="s">
        <v>42</v>
      </c>
      <c r="R6709" s="3" t="s">
        <v>34</v>
      </c>
      <c r="S6709" s="3" t="s">
        <v>27</v>
      </c>
      <c r="T6709" s="3" t="s">
        <v>34</v>
      </c>
      <c r="U6709" s="3" t="s">
        <v>117</v>
      </c>
      <c r="V6709" s="3" t="s">
        <v>34</v>
      </c>
      <c r="W6709" s="3" t="s">
        <v>178</v>
      </c>
      <c r="X6709" s="3" t="s">
        <v>34</v>
      </c>
      <c r="Y6709" s="3" t="s">
        <v>171</v>
      </c>
      <c r="Z6709" s="1" t="s">
        <v>34</v>
      </c>
      <c r="AA6709" s="1" t="s">
        <v>16</v>
      </c>
      <c r="AB6709" s="3" t="s">
        <v>12</v>
      </c>
      <c r="AC6709" s="23" t="s">
        <v>37801</v>
      </c>
      <c r="AD6709" s="23" t="s">
        <v>44308</v>
      </c>
      <c r="AE6709" t="s">
        <v>35410</v>
      </c>
    </row>
    <row r="6710" spans="1:31" ht="14.25" customHeight="1">
      <c r="A6710" s="1">
        <v>6709</v>
      </c>
      <c r="B6710" s="1" t="s">
        <v>54</v>
      </c>
      <c r="C6710" s="1" t="s">
        <v>82</v>
      </c>
      <c r="D6710" s="1" t="s">
        <v>83</v>
      </c>
      <c r="E6710" s="1" t="s">
        <v>84</v>
      </c>
      <c r="F6710" s="1" t="s">
        <v>20999</v>
      </c>
      <c r="G6710" s="14">
        <v>91964066491</v>
      </c>
      <c r="H6710" s="1" t="s">
        <v>20</v>
      </c>
      <c r="I6710" s="1" t="s">
        <v>41</v>
      </c>
      <c r="J6710" s="1" t="s">
        <v>34</v>
      </c>
      <c r="K6710" s="3" t="s">
        <v>17</v>
      </c>
      <c r="L6710" s="1" t="s">
        <v>34</v>
      </c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1"/>
      <c r="AA6710" s="1" t="s">
        <v>16</v>
      </c>
      <c r="AB6710" s="3" t="s">
        <v>12</v>
      </c>
      <c r="AC6710" s="23" t="s">
        <v>37801</v>
      </c>
      <c r="AD6710" s="23" t="s">
        <v>44309</v>
      </c>
      <c r="AE6710" t="s">
        <v>35399</v>
      </c>
    </row>
    <row r="6711" spans="1:31" ht="14.25" customHeight="1">
      <c r="A6711" s="1">
        <v>6710</v>
      </c>
      <c r="B6711" s="1" t="s">
        <v>54</v>
      </c>
      <c r="C6711" s="1" t="s">
        <v>88</v>
      </c>
      <c r="D6711" s="1" t="s">
        <v>89</v>
      </c>
      <c r="E6711" s="1" t="s">
        <v>90</v>
      </c>
      <c r="F6711" s="1" t="s">
        <v>21001</v>
      </c>
      <c r="G6711" s="14">
        <v>919494409646</v>
      </c>
      <c r="H6711" s="1" t="s">
        <v>37</v>
      </c>
      <c r="I6711" s="1" t="s">
        <v>41</v>
      </c>
      <c r="J6711" s="1" t="s">
        <v>34</v>
      </c>
      <c r="K6711" s="3" t="s">
        <v>17</v>
      </c>
      <c r="L6711" s="1" t="s">
        <v>34</v>
      </c>
      <c r="M6711" s="4" t="s">
        <v>42</v>
      </c>
      <c r="N6711" s="3" t="str">
        <f t="shared" ref="N6711:N6713" si="189">J6711</f>
        <v>[50-85 Lacs]</v>
      </c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1"/>
      <c r="AA6711" s="1" t="s">
        <v>16</v>
      </c>
      <c r="AB6711" s="3" t="s">
        <v>12</v>
      </c>
      <c r="AC6711" s="23" t="s">
        <v>37801</v>
      </c>
      <c r="AD6711" s="23" t="s">
        <v>44310</v>
      </c>
      <c r="AE6711" t="s">
        <v>35409</v>
      </c>
    </row>
    <row r="6712" spans="1:31" ht="14.25" customHeight="1">
      <c r="A6712" s="1">
        <v>6711</v>
      </c>
      <c r="B6712" s="9" t="s">
        <v>6</v>
      </c>
      <c r="C6712" s="1" t="s">
        <v>95</v>
      </c>
      <c r="D6712" s="1" t="s">
        <v>40</v>
      </c>
      <c r="E6712" s="1" t="s">
        <v>40</v>
      </c>
      <c r="F6712" s="1" t="s">
        <v>21003</v>
      </c>
      <c r="G6712" s="14">
        <v>91446096</v>
      </c>
      <c r="H6712" s="1" t="s">
        <v>15</v>
      </c>
      <c r="I6712" s="1" t="s">
        <v>62</v>
      </c>
      <c r="J6712" s="1" t="s">
        <v>34</v>
      </c>
      <c r="K6712" s="3" t="s">
        <v>42</v>
      </c>
      <c r="L6712" s="1" t="s">
        <v>34</v>
      </c>
      <c r="M6712" s="3" t="s">
        <v>27</v>
      </c>
      <c r="N6712" s="3" t="str">
        <f t="shared" si="189"/>
        <v>[50-85 Lacs]</v>
      </c>
      <c r="O6712" s="3" t="s">
        <v>117</v>
      </c>
      <c r="P6712" s="3" t="s">
        <v>34</v>
      </c>
      <c r="Q6712" s="3" t="s">
        <v>178</v>
      </c>
      <c r="R6712" s="3" t="s">
        <v>34</v>
      </c>
      <c r="S6712" s="3"/>
      <c r="T6712" s="3"/>
      <c r="U6712" s="3"/>
      <c r="V6712" s="3"/>
      <c r="W6712" s="3"/>
      <c r="X6712" s="3"/>
      <c r="Y6712" s="3"/>
      <c r="Z6712" s="1"/>
      <c r="AA6712" s="1" t="s">
        <v>16</v>
      </c>
      <c r="AB6712" s="3" t="s">
        <v>12</v>
      </c>
      <c r="AC6712" s="23" t="s">
        <v>37801</v>
      </c>
      <c r="AD6712" s="23" t="s">
        <v>44311</v>
      </c>
      <c r="AE6712" t="s">
        <v>35399</v>
      </c>
    </row>
    <row r="6713" spans="1:31" ht="14.25" customHeight="1">
      <c r="A6713" s="1">
        <v>6712</v>
      </c>
      <c r="B6713" s="9" t="s">
        <v>6</v>
      </c>
      <c r="C6713" s="1" t="s">
        <v>96</v>
      </c>
      <c r="D6713" s="1" t="s">
        <v>97</v>
      </c>
      <c r="E6713" s="1" t="s">
        <v>40</v>
      </c>
      <c r="F6713" s="1" t="s">
        <v>21004</v>
      </c>
      <c r="G6713" s="14">
        <v>91600146609</v>
      </c>
      <c r="H6713" s="1" t="s">
        <v>20</v>
      </c>
      <c r="I6713" s="1" t="s">
        <v>41</v>
      </c>
      <c r="J6713" s="1" t="s">
        <v>34</v>
      </c>
      <c r="K6713" s="3" t="s">
        <v>17</v>
      </c>
      <c r="L6713" s="1" t="s">
        <v>34</v>
      </c>
      <c r="M6713" s="4" t="s">
        <v>42</v>
      </c>
      <c r="N6713" s="3" t="str">
        <f t="shared" si="189"/>
        <v>[50-85 Lacs]</v>
      </c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1"/>
      <c r="AA6713" s="1" t="s">
        <v>16</v>
      </c>
      <c r="AB6713" s="3" t="s">
        <v>12</v>
      </c>
      <c r="AC6713" s="23" t="s">
        <v>37801</v>
      </c>
      <c r="AD6713" s="23" t="s">
        <v>44312</v>
      </c>
      <c r="AE6713" t="s">
        <v>35409</v>
      </c>
    </row>
    <row r="6714" spans="1:31" ht="14.25" customHeight="1">
      <c r="A6714" s="1">
        <v>6713</v>
      </c>
      <c r="B6714" s="1" t="s">
        <v>54</v>
      </c>
      <c r="C6714" s="1" t="s">
        <v>101</v>
      </c>
      <c r="D6714" s="1" t="s">
        <v>36498</v>
      </c>
      <c r="E6714" s="1" t="s">
        <v>102</v>
      </c>
      <c r="F6714" s="1" t="s">
        <v>33377</v>
      </c>
      <c r="G6714" s="14">
        <v>9196494000</v>
      </c>
      <c r="H6714" s="1" t="s">
        <v>15</v>
      </c>
      <c r="I6714" s="1" t="s">
        <v>41</v>
      </c>
      <c r="J6714" s="1" t="s">
        <v>34</v>
      </c>
      <c r="K6714" s="3" t="s">
        <v>42</v>
      </c>
      <c r="L6714" s="1" t="s">
        <v>34</v>
      </c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1"/>
      <c r="AA6714" s="1" t="s">
        <v>16</v>
      </c>
      <c r="AB6714" s="3" t="s">
        <v>12</v>
      </c>
      <c r="AC6714" s="23" t="s">
        <v>37801</v>
      </c>
      <c r="AD6714" s="23" t="s">
        <v>44313</v>
      </c>
      <c r="AE6714" t="s">
        <v>35409</v>
      </c>
    </row>
    <row r="6715" spans="1:31" ht="14.25" customHeight="1">
      <c r="A6715" s="1">
        <v>6714</v>
      </c>
      <c r="B6715" s="1" t="s">
        <v>54</v>
      </c>
      <c r="C6715" s="1" t="s">
        <v>103</v>
      </c>
      <c r="D6715" s="1" t="s">
        <v>18515</v>
      </c>
      <c r="E6715" s="1" t="s">
        <v>87</v>
      </c>
      <c r="F6715" s="1" t="s">
        <v>33378</v>
      </c>
      <c r="G6715" s="14">
        <v>91016691644</v>
      </c>
      <c r="H6715" s="1" t="s">
        <v>8</v>
      </c>
      <c r="I6715" s="1" t="s">
        <v>41</v>
      </c>
      <c r="J6715" s="1" t="s">
        <v>34</v>
      </c>
      <c r="K6715" s="3" t="s">
        <v>42</v>
      </c>
      <c r="L6715" s="1" t="s">
        <v>34</v>
      </c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1"/>
      <c r="AA6715" s="1" t="s">
        <v>16</v>
      </c>
      <c r="AB6715" s="3" t="s">
        <v>12</v>
      </c>
      <c r="AC6715" s="23" t="s">
        <v>37801</v>
      </c>
      <c r="AD6715" s="23" t="s">
        <v>44314</v>
      </c>
      <c r="AE6715" t="s">
        <v>35394</v>
      </c>
    </row>
    <row r="6716" spans="1:31" ht="14.25" customHeight="1">
      <c r="A6716" s="1">
        <v>6715</v>
      </c>
      <c r="B6716" s="1" t="s">
        <v>54</v>
      </c>
      <c r="C6716" s="1" t="s">
        <v>104</v>
      </c>
      <c r="D6716" s="1" t="s">
        <v>105</v>
      </c>
      <c r="E6716" s="1" t="s">
        <v>106</v>
      </c>
      <c r="F6716" s="1" t="s">
        <v>21007</v>
      </c>
      <c r="G6716" s="14">
        <v>919099069906</v>
      </c>
      <c r="H6716" s="1" t="s">
        <v>20</v>
      </c>
      <c r="I6716" s="1" t="s">
        <v>107</v>
      </c>
      <c r="J6716" s="1" t="s">
        <v>34</v>
      </c>
      <c r="K6716" s="3" t="s">
        <v>17</v>
      </c>
      <c r="L6716" s="1" t="s">
        <v>34</v>
      </c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1"/>
      <c r="AA6716" s="1" t="s">
        <v>16</v>
      </c>
      <c r="AB6716" s="3" t="s">
        <v>12</v>
      </c>
      <c r="AC6716" s="23" t="s">
        <v>37801</v>
      </c>
      <c r="AD6716" s="23" t="s">
        <v>44315</v>
      </c>
      <c r="AE6716" t="s">
        <v>35394</v>
      </c>
    </row>
    <row r="6717" spans="1:31" ht="14.25" customHeight="1">
      <c r="A6717" s="1">
        <v>6716</v>
      </c>
      <c r="B6717" s="1" t="s">
        <v>54</v>
      </c>
      <c r="C6717" s="1" t="s">
        <v>110</v>
      </c>
      <c r="D6717" s="1" t="s">
        <v>4751</v>
      </c>
      <c r="E6717" s="1" t="s">
        <v>4478</v>
      </c>
      <c r="F6717" s="1" t="s">
        <v>33379</v>
      </c>
      <c r="G6717" s="14">
        <v>91994160694</v>
      </c>
      <c r="H6717" s="1" t="s">
        <v>8</v>
      </c>
      <c r="I6717" s="1" t="s">
        <v>41</v>
      </c>
      <c r="J6717" s="1" t="s">
        <v>34</v>
      </c>
      <c r="K6717" s="3" t="s">
        <v>63</v>
      </c>
      <c r="L6717" s="1" t="s">
        <v>34</v>
      </c>
      <c r="M6717" s="3" t="s">
        <v>213</v>
      </c>
      <c r="N6717" s="3" t="str">
        <f>J6717</f>
        <v>[50-85 Lacs]</v>
      </c>
      <c r="O6717" s="3" t="s">
        <v>17</v>
      </c>
      <c r="P6717" s="3" t="s">
        <v>34</v>
      </c>
      <c r="Q6717" s="3" t="s">
        <v>42</v>
      </c>
      <c r="R6717" s="3" t="s">
        <v>34</v>
      </c>
      <c r="S6717" s="3" t="s">
        <v>27</v>
      </c>
      <c r="T6717" s="3" t="s">
        <v>34</v>
      </c>
      <c r="U6717" s="3" t="s">
        <v>117</v>
      </c>
      <c r="V6717" s="3" t="s">
        <v>34</v>
      </c>
      <c r="W6717" s="3" t="s">
        <v>178</v>
      </c>
      <c r="X6717" s="3" t="s">
        <v>34</v>
      </c>
      <c r="Y6717" s="3" t="s">
        <v>171</v>
      </c>
      <c r="Z6717" s="1" t="s">
        <v>34</v>
      </c>
      <c r="AA6717" s="1" t="s">
        <v>16</v>
      </c>
      <c r="AB6717" s="3" t="s">
        <v>12</v>
      </c>
      <c r="AC6717" s="23" t="s">
        <v>37801</v>
      </c>
      <c r="AD6717" s="23" t="s">
        <v>44316</v>
      </c>
      <c r="AE6717" t="s">
        <v>35399</v>
      </c>
    </row>
    <row r="6718" spans="1:31" ht="14.25" customHeight="1">
      <c r="A6718" s="1">
        <v>6717</v>
      </c>
      <c r="B6718" s="1" t="s">
        <v>54</v>
      </c>
      <c r="C6718" s="1" t="s">
        <v>114</v>
      </c>
      <c r="D6718" s="1" t="s">
        <v>10205</v>
      </c>
      <c r="E6718" s="1" t="s">
        <v>152</v>
      </c>
      <c r="F6718" s="1" t="s">
        <v>21008</v>
      </c>
      <c r="G6718" s="14">
        <v>919904499966</v>
      </c>
      <c r="H6718" s="1" t="s">
        <v>20</v>
      </c>
      <c r="I6718" s="1" t="s">
        <v>41</v>
      </c>
      <c r="J6718" s="1" t="s">
        <v>34</v>
      </c>
      <c r="K6718" s="3" t="s">
        <v>42</v>
      </c>
      <c r="L6718" s="1" t="s">
        <v>34</v>
      </c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1"/>
      <c r="AA6718" s="1" t="s">
        <v>16</v>
      </c>
      <c r="AB6718" s="3" t="s">
        <v>12</v>
      </c>
      <c r="AC6718" s="23" t="s">
        <v>37801</v>
      </c>
      <c r="AD6718" s="23" t="s">
        <v>44317</v>
      </c>
      <c r="AE6718" t="s">
        <v>35399</v>
      </c>
    </row>
    <row r="6719" spans="1:31" ht="14.25" customHeight="1">
      <c r="A6719" s="1">
        <v>6718</v>
      </c>
      <c r="B6719" s="1" t="s">
        <v>54</v>
      </c>
      <c r="C6719" s="1" t="s">
        <v>115</v>
      </c>
      <c r="D6719" s="1" t="s">
        <v>1669</v>
      </c>
      <c r="E6719" s="1" t="s">
        <v>36969</v>
      </c>
      <c r="F6719" s="1" t="s">
        <v>21009</v>
      </c>
      <c r="G6719" s="14">
        <v>91969000014</v>
      </c>
      <c r="H6719" s="1" t="s">
        <v>8</v>
      </c>
      <c r="I6719" s="1" t="s">
        <v>41</v>
      </c>
      <c r="J6719" s="1" t="s">
        <v>34</v>
      </c>
      <c r="K6719" s="3" t="s">
        <v>42</v>
      </c>
      <c r="L6719" s="1" t="s">
        <v>34</v>
      </c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1"/>
      <c r="AA6719" s="1" t="s">
        <v>16</v>
      </c>
      <c r="AB6719" s="3" t="s">
        <v>12</v>
      </c>
      <c r="AC6719" s="23" t="s">
        <v>37801</v>
      </c>
      <c r="AD6719" s="23" t="s">
        <v>44318</v>
      </c>
      <c r="AE6719" t="s">
        <v>35409</v>
      </c>
    </row>
    <row r="6720" spans="1:31" ht="14.25" customHeight="1">
      <c r="A6720" s="1">
        <v>6719</v>
      </c>
      <c r="B6720" s="1" t="s">
        <v>54</v>
      </c>
      <c r="C6720" s="1" t="s">
        <v>118</v>
      </c>
      <c r="D6720" s="1" t="s">
        <v>8949</v>
      </c>
      <c r="E6720" s="1" t="s">
        <v>351</v>
      </c>
      <c r="F6720" s="1" t="s">
        <v>21011</v>
      </c>
      <c r="G6720" s="14">
        <v>919909449166</v>
      </c>
      <c r="H6720" s="1" t="s">
        <v>8</v>
      </c>
      <c r="I6720" s="1" t="s">
        <v>9</v>
      </c>
      <c r="J6720" s="1" t="s">
        <v>34</v>
      </c>
      <c r="K6720" s="3" t="s">
        <v>63</v>
      </c>
      <c r="L6720" s="1" t="s">
        <v>34</v>
      </c>
      <c r="M6720" s="3" t="s">
        <v>213</v>
      </c>
      <c r="N6720" s="3" t="str">
        <f t="shared" ref="N6720:N6721" si="190">J6720</f>
        <v>[50-85 Lacs]</v>
      </c>
      <c r="O6720" s="3" t="s">
        <v>17</v>
      </c>
      <c r="P6720" s="3" t="s">
        <v>34</v>
      </c>
      <c r="Q6720" s="3" t="s">
        <v>42</v>
      </c>
      <c r="R6720" s="3" t="s">
        <v>34</v>
      </c>
      <c r="S6720" s="3" t="s">
        <v>27</v>
      </c>
      <c r="T6720" s="3" t="s">
        <v>34</v>
      </c>
      <c r="U6720" s="3" t="s">
        <v>117</v>
      </c>
      <c r="V6720" s="3" t="s">
        <v>34</v>
      </c>
      <c r="W6720" s="3" t="s">
        <v>178</v>
      </c>
      <c r="X6720" s="3" t="s">
        <v>34</v>
      </c>
      <c r="Y6720" s="3" t="s">
        <v>171</v>
      </c>
      <c r="Z6720" s="1" t="s">
        <v>34</v>
      </c>
      <c r="AA6720" s="1" t="s">
        <v>16</v>
      </c>
      <c r="AB6720" s="3" t="s">
        <v>12</v>
      </c>
      <c r="AC6720" s="23" t="s">
        <v>37801</v>
      </c>
      <c r="AD6720" s="23" t="s">
        <v>44319</v>
      </c>
      <c r="AE6720" t="s">
        <v>35394</v>
      </c>
    </row>
    <row r="6721" spans="1:31" ht="14.25" customHeight="1">
      <c r="A6721" s="1">
        <v>6720</v>
      </c>
      <c r="B6721" s="1" t="s">
        <v>54</v>
      </c>
      <c r="C6721" s="1" t="s">
        <v>140</v>
      </c>
      <c r="D6721" s="1" t="s">
        <v>52</v>
      </c>
      <c r="E6721" s="1" t="s">
        <v>141</v>
      </c>
      <c r="F6721" s="1" t="s">
        <v>21021</v>
      </c>
      <c r="G6721" s="14">
        <v>9199406616</v>
      </c>
      <c r="H6721" s="1" t="s">
        <v>8</v>
      </c>
      <c r="I6721" s="1" t="s">
        <v>41</v>
      </c>
      <c r="J6721" s="1" t="s">
        <v>34</v>
      </c>
      <c r="K6721" s="3" t="s">
        <v>17</v>
      </c>
      <c r="L6721" s="1" t="s">
        <v>34</v>
      </c>
      <c r="M6721" s="4" t="s">
        <v>42</v>
      </c>
      <c r="N6721" s="3" t="str">
        <f t="shared" si="190"/>
        <v>[50-85 Lacs]</v>
      </c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1"/>
      <c r="AA6721" s="1" t="s">
        <v>16</v>
      </c>
      <c r="AB6721" s="3" t="s">
        <v>12</v>
      </c>
      <c r="AC6721" s="23" t="s">
        <v>37801</v>
      </c>
      <c r="AD6721" s="23" t="s">
        <v>44320</v>
      </c>
      <c r="AE6721" t="s">
        <v>35399</v>
      </c>
    </row>
    <row r="6722" spans="1:31" ht="14.25" customHeight="1">
      <c r="A6722" s="1">
        <v>6721</v>
      </c>
      <c r="B6722" s="1" t="s">
        <v>54</v>
      </c>
      <c r="C6722" s="1" t="s">
        <v>142</v>
      </c>
      <c r="D6722" s="1" t="s">
        <v>5376</v>
      </c>
      <c r="E6722" s="1" t="s">
        <v>36970</v>
      </c>
      <c r="F6722" s="1" t="s">
        <v>33382</v>
      </c>
      <c r="G6722" s="14">
        <v>9196441646</v>
      </c>
      <c r="H6722" s="1" t="s">
        <v>8</v>
      </c>
      <c r="I6722" s="1" t="s">
        <v>41</v>
      </c>
      <c r="J6722" s="1" t="s">
        <v>34</v>
      </c>
      <c r="K6722" s="3" t="s">
        <v>42</v>
      </c>
      <c r="L6722" s="1" t="s">
        <v>34</v>
      </c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1"/>
      <c r="AA6722" s="1" t="s">
        <v>16</v>
      </c>
      <c r="AB6722" s="3" t="s">
        <v>12</v>
      </c>
      <c r="AC6722" s="23" t="s">
        <v>37801</v>
      </c>
      <c r="AD6722" s="23" t="s">
        <v>44321</v>
      </c>
      <c r="AE6722" t="s">
        <v>35394</v>
      </c>
    </row>
    <row r="6723" spans="1:31" ht="14.25" customHeight="1">
      <c r="A6723" s="1">
        <v>6722</v>
      </c>
      <c r="B6723" s="1" t="s">
        <v>54</v>
      </c>
      <c r="C6723" s="1" t="s">
        <v>148</v>
      </c>
      <c r="D6723" s="1" t="s">
        <v>208</v>
      </c>
      <c r="E6723" s="1" t="s">
        <v>824</v>
      </c>
      <c r="F6723" s="1" t="s">
        <v>21024</v>
      </c>
      <c r="G6723" s="14">
        <v>919444144114</v>
      </c>
      <c r="H6723" s="1" t="s">
        <v>15</v>
      </c>
      <c r="I6723" s="1" t="s">
        <v>41</v>
      </c>
      <c r="J6723" s="1" t="s">
        <v>34</v>
      </c>
      <c r="K6723" s="3" t="s">
        <v>42</v>
      </c>
      <c r="L6723" s="1" t="s">
        <v>34</v>
      </c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1"/>
      <c r="AA6723" s="1" t="s">
        <v>16</v>
      </c>
      <c r="AB6723" s="3" t="s">
        <v>12</v>
      </c>
      <c r="AC6723" s="23" t="s">
        <v>37801</v>
      </c>
      <c r="AD6723" s="23" t="s">
        <v>44322</v>
      </c>
      <c r="AE6723" t="s">
        <v>35410</v>
      </c>
    </row>
    <row r="6724" spans="1:31" ht="14.25" customHeight="1">
      <c r="A6724" s="1">
        <v>6723</v>
      </c>
      <c r="B6724" s="1" t="s">
        <v>54</v>
      </c>
      <c r="C6724" s="1" t="s">
        <v>186</v>
      </c>
      <c r="D6724" s="1" t="s">
        <v>1160</v>
      </c>
      <c r="E6724" s="1" t="s">
        <v>7019</v>
      </c>
      <c r="F6724" s="1" t="s">
        <v>21039</v>
      </c>
      <c r="G6724" s="14">
        <v>914409660</v>
      </c>
      <c r="H6724" s="1" t="s">
        <v>15</v>
      </c>
      <c r="I6724" s="1" t="s">
        <v>9</v>
      </c>
      <c r="J6724" s="1" t="s">
        <v>34</v>
      </c>
      <c r="K6724" s="3" t="s">
        <v>42</v>
      </c>
      <c r="L6724" s="1" t="s">
        <v>34</v>
      </c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1"/>
      <c r="AA6724" s="1" t="s">
        <v>16</v>
      </c>
      <c r="AB6724" s="3" t="s">
        <v>12</v>
      </c>
      <c r="AC6724" s="23" t="s">
        <v>37801</v>
      </c>
      <c r="AD6724" s="23" t="s">
        <v>44323</v>
      </c>
      <c r="AE6724" t="s">
        <v>35394</v>
      </c>
    </row>
    <row r="6725" spans="1:31" ht="14.25" customHeight="1">
      <c r="A6725" s="1">
        <v>6724</v>
      </c>
      <c r="B6725" s="1" t="s">
        <v>54</v>
      </c>
      <c r="C6725" s="1" t="s">
        <v>187</v>
      </c>
      <c r="D6725" s="1" t="s">
        <v>502</v>
      </c>
      <c r="E6725" s="1" t="s">
        <v>1180</v>
      </c>
      <c r="F6725" s="1" t="s">
        <v>21040</v>
      </c>
      <c r="G6725" s="14">
        <v>91994464494</v>
      </c>
      <c r="H6725" s="1" t="s">
        <v>8</v>
      </c>
      <c r="I6725" s="1" t="s">
        <v>9</v>
      </c>
      <c r="J6725" s="1" t="s">
        <v>34</v>
      </c>
      <c r="K6725" s="3" t="s">
        <v>63</v>
      </c>
      <c r="L6725" s="1" t="s">
        <v>34</v>
      </c>
      <c r="M6725" s="3" t="s">
        <v>213</v>
      </c>
      <c r="N6725" s="3" t="str">
        <f>J6725</f>
        <v>[50-85 Lacs]</v>
      </c>
      <c r="O6725" s="3" t="s">
        <v>17</v>
      </c>
      <c r="P6725" s="3" t="s">
        <v>34</v>
      </c>
      <c r="Q6725" s="3" t="s">
        <v>42</v>
      </c>
      <c r="R6725" s="3" t="s">
        <v>34</v>
      </c>
      <c r="S6725" s="3" t="s">
        <v>27</v>
      </c>
      <c r="T6725" s="3" t="s">
        <v>34</v>
      </c>
      <c r="U6725" s="3" t="s">
        <v>117</v>
      </c>
      <c r="V6725" s="3" t="s">
        <v>34</v>
      </c>
      <c r="W6725" s="3" t="s">
        <v>178</v>
      </c>
      <c r="X6725" s="3" t="s">
        <v>34</v>
      </c>
      <c r="Y6725" s="3" t="s">
        <v>171</v>
      </c>
      <c r="Z6725" s="1" t="s">
        <v>34</v>
      </c>
      <c r="AA6725" s="1" t="s">
        <v>16</v>
      </c>
      <c r="AB6725" s="3" t="s">
        <v>12</v>
      </c>
      <c r="AC6725" s="23" t="s">
        <v>37801</v>
      </c>
      <c r="AD6725" s="23" t="s">
        <v>44324</v>
      </c>
      <c r="AE6725" t="s">
        <v>35409</v>
      </c>
    </row>
    <row r="6726" spans="1:31" ht="14.25" customHeight="1">
      <c r="A6726" s="1">
        <v>6725</v>
      </c>
      <c r="B6726" s="1" t="s">
        <v>54</v>
      </c>
      <c r="C6726" s="1" t="s">
        <v>192</v>
      </c>
      <c r="D6726" s="1" t="s">
        <v>9381</v>
      </c>
      <c r="E6726" s="1" t="s">
        <v>131</v>
      </c>
      <c r="F6726" s="1" t="s">
        <v>33389</v>
      </c>
      <c r="G6726" s="14">
        <v>91964041000</v>
      </c>
      <c r="H6726" s="1" t="s">
        <v>8</v>
      </c>
      <c r="I6726" s="1" t="s">
        <v>41</v>
      </c>
      <c r="J6726" s="1" t="s">
        <v>34</v>
      </c>
      <c r="K6726" s="3" t="s">
        <v>42</v>
      </c>
      <c r="L6726" s="1" t="s">
        <v>34</v>
      </c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1"/>
      <c r="AA6726" s="1" t="s">
        <v>16</v>
      </c>
      <c r="AB6726" s="3" t="s">
        <v>12</v>
      </c>
      <c r="AC6726" s="23" t="s">
        <v>37801</v>
      </c>
      <c r="AD6726" s="23" t="s">
        <v>44325</v>
      </c>
      <c r="AE6726" t="s">
        <v>35399</v>
      </c>
    </row>
    <row r="6727" spans="1:31" ht="14.25" customHeight="1">
      <c r="A6727" s="1">
        <v>6726</v>
      </c>
      <c r="B6727" s="1" t="s">
        <v>54</v>
      </c>
      <c r="C6727" s="1" t="s">
        <v>195</v>
      </c>
      <c r="D6727" s="1" t="s">
        <v>1821</v>
      </c>
      <c r="E6727" s="1" t="s">
        <v>2524</v>
      </c>
      <c r="F6727" s="1" t="s">
        <v>21045</v>
      </c>
      <c r="G6727" s="14">
        <v>919994964999</v>
      </c>
      <c r="H6727" s="1" t="s">
        <v>15</v>
      </c>
      <c r="I6727" s="1" t="s">
        <v>41</v>
      </c>
      <c r="J6727" s="1" t="s">
        <v>34</v>
      </c>
      <c r="K6727" s="3" t="s">
        <v>42</v>
      </c>
      <c r="L6727" s="1" t="s">
        <v>34</v>
      </c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1"/>
      <c r="AA6727" s="1" t="s">
        <v>16</v>
      </c>
      <c r="AB6727" s="3" t="s">
        <v>12</v>
      </c>
      <c r="AC6727" s="23" t="s">
        <v>37801</v>
      </c>
      <c r="AD6727" s="23" t="s">
        <v>44326</v>
      </c>
      <c r="AE6727" t="s">
        <v>35409</v>
      </c>
    </row>
    <row r="6728" spans="1:31" ht="14.25" customHeight="1">
      <c r="A6728" s="1">
        <v>6727</v>
      </c>
      <c r="B6728" s="1" t="s">
        <v>54</v>
      </c>
      <c r="C6728" s="1" t="s">
        <v>226</v>
      </c>
      <c r="D6728" s="1" t="s">
        <v>699</v>
      </c>
      <c r="E6728" s="1" t="s">
        <v>152</v>
      </c>
      <c r="F6728" s="1" t="s">
        <v>21054</v>
      </c>
      <c r="G6728" s="14">
        <v>91944604066</v>
      </c>
      <c r="H6728" s="1" t="s">
        <v>8</v>
      </c>
      <c r="I6728" s="1" t="s">
        <v>41</v>
      </c>
      <c r="J6728" s="1" t="s">
        <v>34</v>
      </c>
      <c r="K6728" s="3" t="s">
        <v>42</v>
      </c>
      <c r="L6728" s="1" t="s">
        <v>34</v>
      </c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1"/>
      <c r="AA6728" s="1" t="s">
        <v>16</v>
      </c>
      <c r="AB6728" s="3" t="s">
        <v>12</v>
      </c>
      <c r="AC6728" s="23" t="s">
        <v>37801</v>
      </c>
      <c r="AD6728" s="23" t="s">
        <v>44327</v>
      </c>
      <c r="AE6728" t="s">
        <v>35409</v>
      </c>
    </row>
    <row r="6729" spans="1:31" ht="14.25" customHeight="1">
      <c r="A6729" s="1">
        <v>6728</v>
      </c>
      <c r="B6729" s="1" t="s">
        <v>54</v>
      </c>
      <c r="C6729" s="1" t="s">
        <v>232</v>
      </c>
      <c r="D6729" s="1" t="s">
        <v>35826</v>
      </c>
      <c r="E6729" s="1" t="s">
        <v>40</v>
      </c>
      <c r="F6729" s="1" t="s">
        <v>21058</v>
      </c>
      <c r="G6729" s="14">
        <v>916966691146</v>
      </c>
      <c r="H6729" s="1" t="s">
        <v>20</v>
      </c>
      <c r="I6729" s="1" t="s">
        <v>41</v>
      </c>
      <c r="J6729" s="1" t="s">
        <v>34</v>
      </c>
      <c r="K6729" s="3" t="s">
        <v>17</v>
      </c>
      <c r="L6729" s="1" t="s">
        <v>34</v>
      </c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1"/>
      <c r="AA6729" s="1" t="s">
        <v>16</v>
      </c>
      <c r="AB6729" s="3" t="s">
        <v>12</v>
      </c>
      <c r="AC6729" s="23" t="s">
        <v>37801</v>
      </c>
      <c r="AD6729" s="23" t="s">
        <v>44328</v>
      </c>
      <c r="AE6729" t="s">
        <v>35399</v>
      </c>
    </row>
    <row r="6730" spans="1:31" ht="14.25" customHeight="1">
      <c r="A6730" s="1">
        <v>6729</v>
      </c>
      <c r="B6730" s="1" t="s">
        <v>54</v>
      </c>
      <c r="C6730" s="1" t="s">
        <v>239</v>
      </c>
      <c r="D6730" s="1" t="s">
        <v>5854</v>
      </c>
      <c r="E6730" s="1" t="s">
        <v>12338</v>
      </c>
      <c r="F6730" s="1" t="s">
        <v>31109</v>
      </c>
      <c r="G6730" s="14">
        <v>91949444444</v>
      </c>
      <c r="H6730" s="1" t="s">
        <v>20</v>
      </c>
      <c r="I6730" s="1" t="s">
        <v>41</v>
      </c>
      <c r="J6730" s="1" t="s">
        <v>34</v>
      </c>
      <c r="K6730" s="3" t="s">
        <v>17</v>
      </c>
      <c r="L6730" s="1" t="s">
        <v>34</v>
      </c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1"/>
      <c r="AA6730" s="1" t="s">
        <v>16</v>
      </c>
      <c r="AB6730" s="3" t="s">
        <v>12</v>
      </c>
      <c r="AC6730" s="23" t="s">
        <v>37801</v>
      </c>
      <c r="AD6730" s="23" t="s">
        <v>44329</v>
      </c>
      <c r="AE6730" t="s">
        <v>35394</v>
      </c>
    </row>
    <row r="6731" spans="1:31" ht="14.25" customHeight="1">
      <c r="A6731" s="1">
        <v>6730</v>
      </c>
      <c r="B6731" s="1" t="s">
        <v>54</v>
      </c>
      <c r="C6731" s="1" t="s">
        <v>241</v>
      </c>
      <c r="D6731" s="1" t="s">
        <v>2132</v>
      </c>
      <c r="E6731" s="1" t="s">
        <v>40</v>
      </c>
      <c r="F6731" s="1" t="s">
        <v>21066</v>
      </c>
      <c r="G6731" s="14">
        <v>919946009460</v>
      </c>
      <c r="H6731" s="1" t="s">
        <v>15</v>
      </c>
      <c r="I6731" s="1" t="s">
        <v>41</v>
      </c>
      <c r="J6731" s="1" t="s">
        <v>34</v>
      </c>
      <c r="K6731" s="3" t="s">
        <v>42</v>
      </c>
      <c r="L6731" s="1" t="s">
        <v>34</v>
      </c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1"/>
      <c r="AA6731" s="1" t="s">
        <v>16</v>
      </c>
      <c r="AB6731" s="3" t="s">
        <v>12</v>
      </c>
      <c r="AC6731" s="23" t="s">
        <v>37801</v>
      </c>
      <c r="AD6731" s="23" t="s">
        <v>44330</v>
      </c>
      <c r="AE6731" t="s">
        <v>35410</v>
      </c>
    </row>
    <row r="6732" spans="1:31" ht="14.25" customHeight="1">
      <c r="A6732" s="1">
        <v>6731</v>
      </c>
      <c r="B6732" s="1" t="s">
        <v>54</v>
      </c>
      <c r="C6732" s="1" t="s">
        <v>244</v>
      </c>
      <c r="D6732" s="1" t="s">
        <v>1046</v>
      </c>
      <c r="E6732" s="1" t="s">
        <v>40</v>
      </c>
      <c r="F6732" s="1" t="s">
        <v>21068</v>
      </c>
      <c r="G6732" s="14">
        <v>914460616469</v>
      </c>
      <c r="H6732" s="1" t="s">
        <v>8</v>
      </c>
      <c r="I6732" s="1" t="s">
        <v>9</v>
      </c>
      <c r="J6732" s="1" t="s">
        <v>34</v>
      </c>
      <c r="K6732" s="3" t="s">
        <v>17</v>
      </c>
      <c r="L6732" s="1" t="s">
        <v>34</v>
      </c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1"/>
      <c r="AA6732" s="1" t="s">
        <v>11</v>
      </c>
      <c r="AB6732" s="3" t="s">
        <v>13</v>
      </c>
      <c r="AC6732" s="23" t="s">
        <v>37801</v>
      </c>
      <c r="AD6732" s="23" t="s">
        <v>44331</v>
      </c>
      <c r="AE6732" t="s">
        <v>35399</v>
      </c>
    </row>
    <row r="6733" spans="1:31" ht="14.25" customHeight="1">
      <c r="A6733" s="1">
        <v>6732</v>
      </c>
      <c r="B6733" s="9" t="s">
        <v>6</v>
      </c>
      <c r="C6733" s="1" t="s">
        <v>246</v>
      </c>
      <c r="D6733" s="1" t="s">
        <v>522</v>
      </c>
      <c r="E6733" s="1" t="s">
        <v>73</v>
      </c>
      <c r="F6733" s="1" t="s">
        <v>21070</v>
      </c>
      <c r="G6733" s="14">
        <v>91949409664</v>
      </c>
      <c r="H6733" s="1" t="s">
        <v>15</v>
      </c>
      <c r="I6733" s="1" t="s">
        <v>41</v>
      </c>
      <c r="J6733" s="1" t="s">
        <v>34</v>
      </c>
      <c r="K6733" s="3" t="s">
        <v>17</v>
      </c>
      <c r="L6733" s="1" t="s">
        <v>34</v>
      </c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1"/>
      <c r="AA6733" s="1" t="s">
        <v>11</v>
      </c>
      <c r="AB6733" s="3" t="s">
        <v>56</v>
      </c>
      <c r="AC6733" s="23" t="s">
        <v>37801</v>
      </c>
      <c r="AD6733" s="23" t="s">
        <v>43881</v>
      </c>
      <c r="AE6733" t="s">
        <v>35399</v>
      </c>
    </row>
    <row r="6734" spans="1:31" ht="14.25" customHeight="1">
      <c r="A6734" s="1">
        <v>6733</v>
      </c>
      <c r="B6734" s="1" t="s">
        <v>54</v>
      </c>
      <c r="C6734" s="1" t="s">
        <v>247</v>
      </c>
      <c r="D6734" s="1" t="s">
        <v>344</v>
      </c>
      <c r="E6734" s="1" t="s">
        <v>11129</v>
      </c>
      <c r="F6734" s="1" t="s">
        <v>21071</v>
      </c>
      <c r="G6734" s="14">
        <v>91401414611</v>
      </c>
      <c r="H6734" s="1" t="s">
        <v>20</v>
      </c>
      <c r="I6734" s="1" t="s">
        <v>41</v>
      </c>
      <c r="J6734" s="1" t="s">
        <v>34</v>
      </c>
      <c r="K6734" s="3" t="s">
        <v>17</v>
      </c>
      <c r="L6734" s="1" t="s">
        <v>34</v>
      </c>
      <c r="M6734" s="4" t="s">
        <v>42</v>
      </c>
      <c r="N6734" s="3" t="str">
        <f>J6734</f>
        <v>[50-85 Lacs]</v>
      </c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1"/>
      <c r="AA6734" s="1" t="s">
        <v>16</v>
      </c>
      <c r="AB6734" s="3" t="s">
        <v>12</v>
      </c>
      <c r="AC6734" s="23" t="s">
        <v>37801</v>
      </c>
      <c r="AD6734" s="23" t="s">
        <v>44332</v>
      </c>
      <c r="AE6734" t="s">
        <v>35410</v>
      </c>
    </row>
    <row r="6735" spans="1:31" ht="14.25" customHeight="1">
      <c r="A6735" s="1">
        <v>6734</v>
      </c>
      <c r="B6735" s="1" t="s">
        <v>54</v>
      </c>
      <c r="C6735" s="1" t="s">
        <v>267</v>
      </c>
      <c r="D6735" s="1" t="s">
        <v>1952</v>
      </c>
      <c r="E6735" s="1" t="s">
        <v>36563</v>
      </c>
      <c r="F6735" s="1" t="s">
        <v>21082</v>
      </c>
      <c r="G6735" s="14">
        <v>919444440914</v>
      </c>
      <c r="H6735" s="1" t="s">
        <v>8</v>
      </c>
      <c r="I6735" s="1" t="s">
        <v>41</v>
      </c>
      <c r="J6735" s="1" t="s">
        <v>34</v>
      </c>
      <c r="K6735" s="3" t="s">
        <v>42</v>
      </c>
      <c r="L6735" s="1" t="s">
        <v>34</v>
      </c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1"/>
      <c r="AA6735" s="1" t="s">
        <v>16</v>
      </c>
      <c r="AB6735" s="3" t="s">
        <v>12</v>
      </c>
      <c r="AC6735" s="23" t="s">
        <v>37801</v>
      </c>
      <c r="AD6735" s="23" t="s">
        <v>44333</v>
      </c>
      <c r="AE6735" t="s">
        <v>35409</v>
      </c>
    </row>
    <row r="6736" spans="1:31" ht="14.25" customHeight="1">
      <c r="A6736" s="1">
        <v>6735</v>
      </c>
      <c r="B6736" s="1" t="s">
        <v>54</v>
      </c>
      <c r="C6736" s="1" t="s">
        <v>292</v>
      </c>
      <c r="D6736" s="1" t="s">
        <v>1302</v>
      </c>
      <c r="E6736" s="1" t="s">
        <v>36971</v>
      </c>
      <c r="F6736" s="1" t="s">
        <v>31114</v>
      </c>
      <c r="G6736" s="14">
        <v>919446946464</v>
      </c>
      <c r="H6736" s="1" t="s">
        <v>8</v>
      </c>
      <c r="I6736" s="1" t="s">
        <v>9</v>
      </c>
      <c r="J6736" s="1" t="s">
        <v>34</v>
      </c>
      <c r="K6736" s="3" t="s">
        <v>17</v>
      </c>
      <c r="L6736" s="1" t="s">
        <v>34</v>
      </c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1"/>
      <c r="AA6736" s="1" t="s">
        <v>16</v>
      </c>
      <c r="AB6736" s="3" t="s">
        <v>12</v>
      </c>
      <c r="AC6736" s="23" t="s">
        <v>37801</v>
      </c>
      <c r="AD6736" s="23" t="s">
        <v>44334</v>
      </c>
      <c r="AE6736" t="s">
        <v>35410</v>
      </c>
    </row>
    <row r="6737" spans="1:31" ht="14.25" customHeight="1">
      <c r="A6737" s="1">
        <v>6736</v>
      </c>
      <c r="B6737" s="1" t="s">
        <v>54</v>
      </c>
      <c r="C6737" s="1" t="s">
        <v>295</v>
      </c>
      <c r="D6737" s="1" t="s">
        <v>1984</v>
      </c>
      <c r="E6737" s="1" t="s">
        <v>270</v>
      </c>
      <c r="F6737" s="1" t="s">
        <v>21095</v>
      </c>
      <c r="G6737" s="14">
        <v>91914406699</v>
      </c>
      <c r="H6737" s="1" t="s">
        <v>37</v>
      </c>
      <c r="I6737" s="1" t="s">
        <v>41</v>
      </c>
      <c r="J6737" s="1" t="s">
        <v>34</v>
      </c>
      <c r="K6737" s="3" t="s">
        <v>17</v>
      </c>
      <c r="L6737" s="1" t="s">
        <v>34</v>
      </c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1"/>
      <c r="AA6737" s="1" t="s">
        <v>16</v>
      </c>
      <c r="AB6737" s="3" t="s">
        <v>12</v>
      </c>
      <c r="AC6737" s="23" t="s">
        <v>37801</v>
      </c>
      <c r="AD6737" s="23" t="s">
        <v>44335</v>
      </c>
      <c r="AE6737" t="s">
        <v>35410</v>
      </c>
    </row>
    <row r="6738" spans="1:31" ht="14.25" customHeight="1">
      <c r="A6738" s="1">
        <v>6737</v>
      </c>
      <c r="B6738" s="1" t="s">
        <v>54</v>
      </c>
      <c r="C6738" s="1" t="s">
        <v>296</v>
      </c>
      <c r="D6738" s="1" t="s">
        <v>926</v>
      </c>
      <c r="E6738" s="1" t="s">
        <v>139</v>
      </c>
      <c r="F6738" s="1" t="s">
        <v>21096</v>
      </c>
      <c r="G6738" s="14">
        <v>9190999909</v>
      </c>
      <c r="H6738" s="1" t="s">
        <v>8</v>
      </c>
      <c r="I6738" s="1" t="s">
        <v>9</v>
      </c>
      <c r="J6738" s="1" t="s">
        <v>34</v>
      </c>
      <c r="K6738" s="3" t="s">
        <v>42</v>
      </c>
      <c r="L6738" s="1" t="s">
        <v>34</v>
      </c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1"/>
      <c r="AA6738" s="1" t="s">
        <v>16</v>
      </c>
      <c r="AB6738" s="3" t="s">
        <v>12</v>
      </c>
      <c r="AC6738" s="23" t="s">
        <v>37801</v>
      </c>
      <c r="AD6738" s="23" t="s">
        <v>44336</v>
      </c>
      <c r="AE6738" t="s">
        <v>35399</v>
      </c>
    </row>
    <row r="6739" spans="1:31" ht="14.25" customHeight="1">
      <c r="A6739" s="1">
        <v>6738</v>
      </c>
      <c r="B6739" s="1" t="s">
        <v>54</v>
      </c>
      <c r="C6739" s="1" t="s">
        <v>298</v>
      </c>
      <c r="D6739" s="1" t="s">
        <v>1224</v>
      </c>
      <c r="E6739" s="1" t="s">
        <v>40</v>
      </c>
      <c r="F6739" s="1" t="s">
        <v>31115</v>
      </c>
      <c r="G6739" s="14">
        <v>91964466611</v>
      </c>
      <c r="H6739" s="1" t="s">
        <v>15</v>
      </c>
      <c r="I6739" s="1" t="s">
        <v>41</v>
      </c>
      <c r="J6739" s="1" t="s">
        <v>34</v>
      </c>
      <c r="K6739" s="3" t="s">
        <v>42</v>
      </c>
      <c r="L6739" s="1" t="s">
        <v>34</v>
      </c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1"/>
      <c r="AA6739" s="1" t="s">
        <v>16</v>
      </c>
      <c r="AB6739" s="3" t="s">
        <v>12</v>
      </c>
      <c r="AC6739" s="23" t="s">
        <v>37801</v>
      </c>
      <c r="AD6739" s="23" t="s">
        <v>44337</v>
      </c>
      <c r="AE6739" t="s">
        <v>35410</v>
      </c>
    </row>
    <row r="6740" spans="1:31" ht="14.25" customHeight="1">
      <c r="A6740" s="1">
        <v>6739</v>
      </c>
      <c r="B6740" s="1" t="s">
        <v>54</v>
      </c>
      <c r="C6740" s="1" t="s">
        <v>301</v>
      </c>
      <c r="D6740" s="1" t="s">
        <v>1302</v>
      </c>
      <c r="E6740" s="1" t="s">
        <v>328</v>
      </c>
      <c r="F6740" s="1" t="s">
        <v>31116</v>
      </c>
      <c r="G6740" s="14">
        <v>919994669966</v>
      </c>
      <c r="H6740" s="1" t="s">
        <v>8</v>
      </c>
      <c r="I6740" s="1" t="s">
        <v>41</v>
      </c>
      <c r="J6740" s="1" t="s">
        <v>34</v>
      </c>
      <c r="K6740" s="3" t="s">
        <v>42</v>
      </c>
      <c r="L6740" s="1" t="s">
        <v>34</v>
      </c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1"/>
      <c r="AA6740" s="1" t="s">
        <v>16</v>
      </c>
      <c r="AB6740" s="3" t="s">
        <v>12</v>
      </c>
      <c r="AC6740" s="23" t="s">
        <v>37801</v>
      </c>
      <c r="AD6740" s="23" t="s">
        <v>44338</v>
      </c>
      <c r="AE6740" t="s">
        <v>35410</v>
      </c>
    </row>
    <row r="6741" spans="1:31" ht="14.25" customHeight="1">
      <c r="A6741" s="1">
        <v>6740</v>
      </c>
      <c r="B6741" s="9" t="s">
        <v>6</v>
      </c>
      <c r="C6741" s="1" t="s">
        <v>305</v>
      </c>
      <c r="D6741" s="1" t="s">
        <v>306</v>
      </c>
      <c r="E6741" s="1" t="s">
        <v>102</v>
      </c>
      <c r="F6741" s="1" t="s">
        <v>21102</v>
      </c>
      <c r="G6741" s="14">
        <v>914400404404</v>
      </c>
      <c r="H6741" s="1" t="s">
        <v>15</v>
      </c>
      <c r="I6741" s="1" t="s">
        <v>62</v>
      </c>
      <c r="J6741" s="1" t="s">
        <v>34</v>
      </c>
      <c r="K6741" s="3" t="s">
        <v>42</v>
      </c>
      <c r="L6741" s="1" t="s">
        <v>34</v>
      </c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1"/>
      <c r="AA6741" s="1" t="s">
        <v>16</v>
      </c>
      <c r="AB6741" s="3" t="s">
        <v>12</v>
      </c>
      <c r="AC6741" s="23" t="s">
        <v>37801</v>
      </c>
      <c r="AD6741" s="23" t="s">
        <v>40778</v>
      </c>
      <c r="AE6741" t="s">
        <v>35399</v>
      </c>
    </row>
    <row r="6742" spans="1:31" ht="14.25" customHeight="1">
      <c r="A6742" s="1">
        <v>6741</v>
      </c>
      <c r="B6742" s="9" t="s">
        <v>6</v>
      </c>
      <c r="C6742" s="1" t="s">
        <v>307</v>
      </c>
      <c r="D6742" s="1" t="s">
        <v>36499</v>
      </c>
      <c r="E6742" s="1" t="s">
        <v>308</v>
      </c>
      <c r="F6742" s="1" t="s">
        <v>309</v>
      </c>
      <c r="G6742" s="14">
        <v>91494040449</v>
      </c>
      <c r="H6742" s="1" t="s">
        <v>20</v>
      </c>
      <c r="I6742" s="1" t="s">
        <v>41</v>
      </c>
      <c r="J6742" s="1" t="s">
        <v>34</v>
      </c>
      <c r="K6742" s="3" t="s">
        <v>42</v>
      </c>
      <c r="L6742" s="1" t="s">
        <v>34</v>
      </c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1"/>
      <c r="AA6742" s="1" t="s">
        <v>16</v>
      </c>
      <c r="AB6742" s="3" t="s">
        <v>12</v>
      </c>
      <c r="AC6742" s="23" t="s">
        <v>37801</v>
      </c>
      <c r="AD6742" s="23" t="s">
        <v>44339</v>
      </c>
      <c r="AE6742" t="s">
        <v>35399</v>
      </c>
    </row>
    <row r="6743" spans="1:31" ht="14.25" customHeight="1">
      <c r="A6743" s="1">
        <v>6742</v>
      </c>
      <c r="B6743" s="1" t="s">
        <v>54</v>
      </c>
      <c r="C6743" s="1" t="s">
        <v>310</v>
      </c>
      <c r="D6743" s="1" t="s">
        <v>536</v>
      </c>
      <c r="E6743" s="1" t="s">
        <v>1558</v>
      </c>
      <c r="F6743" s="1" t="s">
        <v>21103</v>
      </c>
      <c r="G6743" s="14">
        <v>9104141069</v>
      </c>
      <c r="H6743" s="1" t="s">
        <v>20</v>
      </c>
      <c r="I6743" s="1" t="s">
        <v>9</v>
      </c>
      <c r="J6743" s="1" t="s">
        <v>34</v>
      </c>
      <c r="K6743" s="3" t="s">
        <v>17</v>
      </c>
      <c r="L6743" s="1" t="s">
        <v>34</v>
      </c>
      <c r="M6743" s="4" t="s">
        <v>42</v>
      </c>
      <c r="N6743" s="3" t="str">
        <f>J6743</f>
        <v>[50-85 Lacs]</v>
      </c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1"/>
      <c r="AA6743" s="1" t="s">
        <v>16</v>
      </c>
      <c r="AB6743" s="3" t="s">
        <v>12</v>
      </c>
      <c r="AC6743" s="23" t="s">
        <v>37801</v>
      </c>
      <c r="AD6743" s="23" t="s">
        <v>44340</v>
      </c>
      <c r="AE6743" t="s">
        <v>35409</v>
      </c>
    </row>
    <row r="6744" spans="1:31" ht="14.25" customHeight="1">
      <c r="A6744" s="1">
        <v>6743</v>
      </c>
      <c r="B6744" s="1" t="s">
        <v>54</v>
      </c>
      <c r="C6744" s="1" t="s">
        <v>315</v>
      </c>
      <c r="D6744" s="1" t="s">
        <v>223</v>
      </c>
      <c r="E6744" s="1" t="s">
        <v>78</v>
      </c>
      <c r="F6744" s="1" t="s">
        <v>21105</v>
      </c>
      <c r="G6744" s="14">
        <v>919904099949</v>
      </c>
      <c r="H6744" s="1" t="s">
        <v>15</v>
      </c>
      <c r="I6744" s="1" t="s">
        <v>9</v>
      </c>
      <c r="J6744" s="1" t="s">
        <v>34</v>
      </c>
      <c r="K6744" s="3" t="s">
        <v>42</v>
      </c>
      <c r="L6744" s="1" t="s">
        <v>34</v>
      </c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1"/>
      <c r="AA6744" s="1" t="s">
        <v>16</v>
      </c>
      <c r="AB6744" s="3" t="s">
        <v>12</v>
      </c>
      <c r="AC6744" s="23" t="s">
        <v>37801</v>
      </c>
      <c r="AD6744" s="23" t="s">
        <v>44341</v>
      </c>
      <c r="AE6744" t="s">
        <v>35409</v>
      </c>
    </row>
    <row r="6745" spans="1:31" ht="14.25" customHeight="1">
      <c r="A6745" s="1">
        <v>6744</v>
      </c>
      <c r="B6745" s="9" t="s">
        <v>6</v>
      </c>
      <c r="C6745" s="1" t="s">
        <v>331</v>
      </c>
      <c r="D6745" s="1" t="s">
        <v>332</v>
      </c>
      <c r="E6745" s="1" t="s">
        <v>333</v>
      </c>
      <c r="F6745" s="1" t="s">
        <v>21113</v>
      </c>
      <c r="G6745" s="14">
        <v>914000446446</v>
      </c>
      <c r="H6745" s="1" t="s">
        <v>8</v>
      </c>
      <c r="I6745" s="1" t="s">
        <v>62</v>
      </c>
      <c r="J6745" s="1" t="s">
        <v>34</v>
      </c>
      <c r="K6745" s="3" t="s">
        <v>17</v>
      </c>
      <c r="L6745" s="1" t="s">
        <v>34</v>
      </c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1"/>
      <c r="AA6745" s="1" t="s">
        <v>16</v>
      </c>
      <c r="AB6745" s="3" t="s">
        <v>12</v>
      </c>
      <c r="AC6745" s="23" t="s">
        <v>37801</v>
      </c>
      <c r="AD6745" s="23" t="s">
        <v>44342</v>
      </c>
      <c r="AE6745" t="s">
        <v>35394</v>
      </c>
    </row>
    <row r="6746" spans="1:31" ht="14.25" customHeight="1">
      <c r="A6746" s="1">
        <v>6745</v>
      </c>
      <c r="B6746" s="1" t="s">
        <v>54</v>
      </c>
      <c r="C6746" s="1" t="s">
        <v>342</v>
      </c>
      <c r="D6746" s="1" t="s">
        <v>318</v>
      </c>
      <c r="E6746" s="1" t="s">
        <v>3405</v>
      </c>
      <c r="F6746" s="1" t="s">
        <v>31118</v>
      </c>
      <c r="G6746" s="14">
        <v>91494000961</v>
      </c>
      <c r="H6746" s="1" t="s">
        <v>8</v>
      </c>
      <c r="I6746" s="1" t="s">
        <v>9</v>
      </c>
      <c r="J6746" s="1" t="s">
        <v>34</v>
      </c>
      <c r="K6746" s="3" t="s">
        <v>178</v>
      </c>
      <c r="L6746" s="1" t="s">
        <v>34</v>
      </c>
      <c r="M6746" s="3" t="s">
        <v>171</v>
      </c>
      <c r="N6746" s="3" t="str">
        <f>J6746</f>
        <v>[50-85 Lacs]</v>
      </c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1"/>
      <c r="AA6746" s="1" t="s">
        <v>16</v>
      </c>
      <c r="AB6746" s="3" t="s">
        <v>12</v>
      </c>
      <c r="AC6746" s="23" t="s">
        <v>37801</v>
      </c>
      <c r="AD6746" s="23" t="s">
        <v>44343</v>
      </c>
      <c r="AE6746" t="s">
        <v>35399</v>
      </c>
    </row>
    <row r="6747" spans="1:31" ht="14.25" customHeight="1">
      <c r="A6747" s="1">
        <v>6746</v>
      </c>
      <c r="B6747" s="9" t="s">
        <v>6</v>
      </c>
      <c r="C6747" s="1" t="s">
        <v>346</v>
      </c>
      <c r="D6747" s="1" t="s">
        <v>6754</v>
      </c>
      <c r="E6747" s="1" t="s">
        <v>36972</v>
      </c>
      <c r="F6747" s="1" t="s">
        <v>21119</v>
      </c>
      <c r="G6747" s="14">
        <v>914690040901</v>
      </c>
      <c r="H6747" s="1" t="s">
        <v>15</v>
      </c>
      <c r="I6747" s="1" t="s">
        <v>62</v>
      </c>
      <c r="J6747" s="1" t="s">
        <v>34</v>
      </c>
      <c r="K6747" s="3" t="s">
        <v>42</v>
      </c>
      <c r="L6747" s="1" t="s">
        <v>34</v>
      </c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1"/>
      <c r="AA6747" s="1" t="s">
        <v>16</v>
      </c>
      <c r="AB6747" s="3" t="s">
        <v>12</v>
      </c>
      <c r="AC6747" s="23" t="s">
        <v>37801</v>
      </c>
      <c r="AD6747" s="23" t="s">
        <v>44344</v>
      </c>
      <c r="AE6747" t="s">
        <v>35410</v>
      </c>
    </row>
    <row r="6748" spans="1:31" ht="14.25" customHeight="1">
      <c r="A6748" s="1">
        <v>6747</v>
      </c>
      <c r="B6748" s="1" t="s">
        <v>54</v>
      </c>
      <c r="C6748" s="1" t="s">
        <v>357</v>
      </c>
      <c r="D6748" s="1" t="s">
        <v>1369</v>
      </c>
      <c r="E6748" s="1" t="s">
        <v>255</v>
      </c>
      <c r="F6748" s="1" t="s">
        <v>21127</v>
      </c>
      <c r="G6748" s="14">
        <v>91996960461</v>
      </c>
      <c r="H6748" s="1" t="s">
        <v>132</v>
      </c>
      <c r="I6748" s="1" t="s">
        <v>41</v>
      </c>
      <c r="J6748" s="1" t="s">
        <v>34</v>
      </c>
      <c r="K6748" s="3" t="s">
        <v>42</v>
      </c>
      <c r="L6748" s="1" t="s">
        <v>34</v>
      </c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1"/>
      <c r="AA6748" s="1" t="s">
        <v>16</v>
      </c>
      <c r="AB6748" s="3" t="s">
        <v>12</v>
      </c>
      <c r="AC6748" s="23" t="s">
        <v>37801</v>
      </c>
      <c r="AD6748" s="23" t="s">
        <v>44345</v>
      </c>
      <c r="AE6748" t="s">
        <v>35399</v>
      </c>
    </row>
    <row r="6749" spans="1:31" ht="14.25" customHeight="1">
      <c r="A6749" s="1">
        <v>6748</v>
      </c>
      <c r="B6749" s="1" t="s">
        <v>54</v>
      </c>
      <c r="C6749" s="1" t="s">
        <v>380</v>
      </c>
      <c r="D6749" s="1" t="s">
        <v>1136</v>
      </c>
      <c r="E6749" s="1" t="s">
        <v>1506</v>
      </c>
      <c r="F6749" s="1" t="s">
        <v>33407</v>
      </c>
      <c r="G6749" s="14">
        <v>91964999919</v>
      </c>
      <c r="H6749" s="1" t="s">
        <v>8</v>
      </c>
      <c r="I6749" s="1" t="s">
        <v>107</v>
      </c>
      <c r="J6749" s="1" t="s">
        <v>34</v>
      </c>
      <c r="K6749" s="3" t="s">
        <v>42</v>
      </c>
      <c r="L6749" s="1" t="s">
        <v>34</v>
      </c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1"/>
      <c r="AA6749" s="1" t="s">
        <v>16</v>
      </c>
      <c r="AB6749" s="3" t="s">
        <v>12</v>
      </c>
      <c r="AC6749" s="23" t="s">
        <v>37801</v>
      </c>
      <c r="AD6749" s="23" t="s">
        <v>44346</v>
      </c>
      <c r="AE6749" t="s">
        <v>35399</v>
      </c>
    </row>
    <row r="6750" spans="1:31" ht="14.25" customHeight="1">
      <c r="A6750" s="1">
        <v>6749</v>
      </c>
      <c r="B6750" s="1" t="s">
        <v>54</v>
      </c>
      <c r="C6750" s="1" t="s">
        <v>383</v>
      </c>
      <c r="D6750" s="1" t="s">
        <v>36500</v>
      </c>
      <c r="E6750" s="1" t="s">
        <v>36973</v>
      </c>
      <c r="F6750" s="1" t="s">
        <v>31122</v>
      </c>
      <c r="G6750" s="14">
        <v>919099664466</v>
      </c>
      <c r="H6750" s="1" t="s">
        <v>8</v>
      </c>
      <c r="I6750" s="1" t="s">
        <v>41</v>
      </c>
      <c r="J6750" s="1" t="s">
        <v>34</v>
      </c>
      <c r="K6750" s="3" t="s">
        <v>42</v>
      </c>
      <c r="L6750" s="1" t="s">
        <v>34</v>
      </c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1"/>
      <c r="AA6750" s="1" t="s">
        <v>16</v>
      </c>
      <c r="AB6750" s="3" t="s">
        <v>12</v>
      </c>
      <c r="AC6750" s="23" t="s">
        <v>37801</v>
      </c>
      <c r="AD6750" s="23" t="s">
        <v>44347</v>
      </c>
      <c r="AE6750" t="s">
        <v>35399</v>
      </c>
    </row>
    <row r="6751" spans="1:31" ht="14.25" customHeight="1">
      <c r="A6751" s="1">
        <v>6750</v>
      </c>
      <c r="B6751" s="9" t="s">
        <v>6</v>
      </c>
      <c r="C6751" s="1" t="s">
        <v>390</v>
      </c>
      <c r="D6751" s="1" t="s">
        <v>391</v>
      </c>
      <c r="E6751" s="1" t="s">
        <v>139</v>
      </c>
      <c r="F6751" s="1" t="s">
        <v>21139</v>
      </c>
      <c r="G6751" s="14">
        <v>9144001496</v>
      </c>
      <c r="H6751" s="1" t="s">
        <v>15</v>
      </c>
      <c r="I6751" s="1" t="s">
        <v>9</v>
      </c>
      <c r="J6751" s="1" t="s">
        <v>34</v>
      </c>
      <c r="K6751" s="3" t="s">
        <v>17</v>
      </c>
      <c r="L6751" s="1" t="s">
        <v>34</v>
      </c>
      <c r="M6751" s="4" t="s">
        <v>42</v>
      </c>
      <c r="N6751" s="3" t="str">
        <f t="shared" ref="N6751:N6752" si="191">J6751</f>
        <v>[50-85 Lacs]</v>
      </c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1"/>
      <c r="AA6751" s="1" t="s">
        <v>16</v>
      </c>
      <c r="AB6751" s="3" t="s">
        <v>12</v>
      </c>
      <c r="AC6751" s="23" t="s">
        <v>37801</v>
      </c>
      <c r="AD6751" s="23" t="s">
        <v>44348</v>
      </c>
      <c r="AE6751" t="s">
        <v>35399</v>
      </c>
    </row>
    <row r="6752" spans="1:31" ht="14.25" customHeight="1">
      <c r="A6752" s="1">
        <v>6751</v>
      </c>
      <c r="B6752" s="1" t="s">
        <v>54</v>
      </c>
      <c r="C6752" s="1" t="s">
        <v>395</v>
      </c>
      <c r="D6752" s="1" t="s">
        <v>1799</v>
      </c>
      <c r="E6752" s="1" t="s">
        <v>40</v>
      </c>
      <c r="F6752" s="1" t="s">
        <v>21142</v>
      </c>
      <c r="G6752" s="14">
        <v>919494464649</v>
      </c>
      <c r="H6752" s="1" t="s">
        <v>8</v>
      </c>
      <c r="I6752" s="1" t="s">
        <v>41</v>
      </c>
      <c r="J6752" s="1" t="s">
        <v>34</v>
      </c>
      <c r="K6752" s="3" t="s">
        <v>17</v>
      </c>
      <c r="L6752" s="1" t="s">
        <v>34</v>
      </c>
      <c r="M6752" s="4" t="s">
        <v>42</v>
      </c>
      <c r="N6752" s="3" t="str">
        <f t="shared" si="191"/>
        <v>[50-85 Lacs]</v>
      </c>
      <c r="O6752" s="3" t="s">
        <v>171</v>
      </c>
      <c r="P6752" s="3" t="s">
        <v>34</v>
      </c>
      <c r="Q6752" s="3"/>
      <c r="R6752" s="3"/>
      <c r="S6752" s="3"/>
      <c r="T6752" s="3"/>
      <c r="U6752" s="3"/>
      <c r="V6752" s="3"/>
      <c r="W6752" s="3"/>
      <c r="X6752" s="3"/>
      <c r="Y6752" s="3"/>
      <c r="Z6752" s="1"/>
      <c r="AA6752" s="1" t="s">
        <v>16</v>
      </c>
      <c r="AB6752" s="3" t="s">
        <v>12</v>
      </c>
      <c r="AC6752" s="23" t="s">
        <v>37801</v>
      </c>
      <c r="AD6752" s="23" t="s">
        <v>44349</v>
      </c>
      <c r="AE6752" t="s">
        <v>35399</v>
      </c>
    </row>
    <row r="6753" spans="1:31" ht="14.25" customHeight="1">
      <c r="A6753" s="1">
        <v>6752</v>
      </c>
      <c r="B6753" s="1" t="s">
        <v>54</v>
      </c>
      <c r="C6753" s="1" t="s">
        <v>397</v>
      </c>
      <c r="D6753" s="1" t="s">
        <v>727</v>
      </c>
      <c r="E6753" s="1" t="s">
        <v>4344</v>
      </c>
      <c r="F6753" s="1" t="s">
        <v>31125</v>
      </c>
      <c r="G6753" s="14">
        <v>919904046494</v>
      </c>
      <c r="H6753" s="1" t="s">
        <v>15</v>
      </c>
      <c r="I6753" s="1" t="s">
        <v>62</v>
      </c>
      <c r="J6753" s="1" t="s">
        <v>34</v>
      </c>
      <c r="K6753" s="3" t="s">
        <v>42</v>
      </c>
      <c r="L6753" s="1" t="s">
        <v>34</v>
      </c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1"/>
      <c r="AA6753" s="1" t="s">
        <v>16</v>
      </c>
      <c r="AB6753" s="3" t="s">
        <v>12</v>
      </c>
      <c r="AC6753" s="23" t="s">
        <v>37801</v>
      </c>
      <c r="AD6753" s="23" t="s">
        <v>44350</v>
      </c>
      <c r="AE6753" t="s">
        <v>35409</v>
      </c>
    </row>
    <row r="6754" spans="1:31" ht="14.25" customHeight="1">
      <c r="A6754" s="1">
        <v>6753</v>
      </c>
      <c r="B6754" s="1" t="s">
        <v>54</v>
      </c>
      <c r="C6754" s="1" t="s">
        <v>398</v>
      </c>
      <c r="D6754" s="1" t="s">
        <v>2472</v>
      </c>
      <c r="E6754" s="1" t="s">
        <v>333</v>
      </c>
      <c r="F6754" s="1" t="s">
        <v>21143</v>
      </c>
      <c r="G6754" s="14">
        <v>91446444699</v>
      </c>
      <c r="H6754" s="1" t="s">
        <v>20</v>
      </c>
      <c r="I6754" s="1" t="s">
        <v>9</v>
      </c>
      <c r="J6754" s="1" t="s">
        <v>34</v>
      </c>
      <c r="K6754" s="3" t="s">
        <v>42</v>
      </c>
      <c r="L6754" s="1" t="s">
        <v>34</v>
      </c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1"/>
      <c r="AA6754" s="1" t="s">
        <v>16</v>
      </c>
      <c r="AB6754" s="3" t="s">
        <v>12</v>
      </c>
      <c r="AC6754" s="23" t="s">
        <v>37801</v>
      </c>
      <c r="AD6754" s="23" t="s">
        <v>44351</v>
      </c>
      <c r="AE6754" t="s">
        <v>35399</v>
      </c>
    </row>
    <row r="6755" spans="1:31" ht="14.25" customHeight="1">
      <c r="A6755" s="1">
        <v>6754</v>
      </c>
      <c r="B6755" s="9" t="s">
        <v>6</v>
      </c>
      <c r="C6755" s="1" t="s">
        <v>399</v>
      </c>
      <c r="D6755" s="1" t="s">
        <v>400</v>
      </c>
      <c r="E6755" s="1" t="s">
        <v>139</v>
      </c>
      <c r="F6755" s="1" t="s">
        <v>21144</v>
      </c>
      <c r="G6755" s="14">
        <v>919601946996</v>
      </c>
      <c r="H6755" s="1" t="s">
        <v>20</v>
      </c>
      <c r="I6755" s="1" t="s">
        <v>41</v>
      </c>
      <c r="J6755" s="1" t="s">
        <v>34</v>
      </c>
      <c r="K6755" s="3" t="s">
        <v>42</v>
      </c>
      <c r="L6755" s="1" t="s">
        <v>34</v>
      </c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1"/>
      <c r="AA6755" s="1" t="s">
        <v>16</v>
      </c>
      <c r="AB6755" s="3" t="s">
        <v>12</v>
      </c>
      <c r="AC6755" s="23" t="s">
        <v>37801</v>
      </c>
      <c r="AD6755" s="23" t="s">
        <v>44352</v>
      </c>
      <c r="AE6755" t="s">
        <v>35410</v>
      </c>
    </row>
    <row r="6756" spans="1:31" ht="14.25" customHeight="1">
      <c r="A6756" s="1">
        <v>6755</v>
      </c>
      <c r="B6756" s="1" t="s">
        <v>54</v>
      </c>
      <c r="C6756" s="1" t="s">
        <v>403</v>
      </c>
      <c r="D6756" s="1" t="s">
        <v>3066</v>
      </c>
      <c r="E6756" s="1" t="s">
        <v>36974</v>
      </c>
      <c r="F6756" s="1" t="s">
        <v>21147</v>
      </c>
      <c r="G6756" s="14">
        <v>91994060466</v>
      </c>
      <c r="H6756" s="1" t="s">
        <v>20</v>
      </c>
      <c r="I6756" s="1" t="s">
        <v>9</v>
      </c>
      <c r="J6756" s="1" t="s">
        <v>34</v>
      </c>
      <c r="K6756" s="3" t="s">
        <v>17</v>
      </c>
      <c r="L6756" s="1" t="s">
        <v>34</v>
      </c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1"/>
      <c r="AA6756" s="1" t="s">
        <v>11</v>
      </c>
      <c r="AB6756" s="3" t="s">
        <v>56</v>
      </c>
      <c r="AC6756" s="23" t="s">
        <v>37801</v>
      </c>
      <c r="AD6756" s="23" t="s">
        <v>44353</v>
      </c>
      <c r="AE6756" t="s">
        <v>35409</v>
      </c>
    </row>
    <row r="6757" spans="1:31" ht="14.25" customHeight="1">
      <c r="A6757" s="1">
        <v>6756</v>
      </c>
      <c r="B6757" s="1" t="s">
        <v>54</v>
      </c>
      <c r="C6757" s="1" t="s">
        <v>405</v>
      </c>
      <c r="D6757" s="1" t="s">
        <v>2140</v>
      </c>
      <c r="E6757" s="1" t="s">
        <v>40</v>
      </c>
      <c r="F6757" s="1" t="s">
        <v>21148</v>
      </c>
      <c r="G6757" s="14">
        <v>91944694969</v>
      </c>
      <c r="H6757" s="1" t="s">
        <v>8</v>
      </c>
      <c r="I6757" s="1" t="s">
        <v>41</v>
      </c>
      <c r="J6757" s="1" t="s">
        <v>34</v>
      </c>
      <c r="K6757" s="3" t="s">
        <v>17</v>
      </c>
      <c r="L6757" s="1" t="s">
        <v>34</v>
      </c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1"/>
      <c r="AA6757" s="1" t="s">
        <v>16</v>
      </c>
      <c r="AB6757" s="3" t="s">
        <v>12</v>
      </c>
      <c r="AC6757" s="23" t="s">
        <v>37801</v>
      </c>
      <c r="AD6757" s="23" t="s">
        <v>44354</v>
      </c>
      <c r="AE6757" t="s">
        <v>35410</v>
      </c>
    </row>
    <row r="6758" spans="1:31" ht="14.25" customHeight="1">
      <c r="A6758" s="1">
        <v>6757</v>
      </c>
      <c r="B6758" s="1" t="s">
        <v>54</v>
      </c>
      <c r="C6758" s="1" t="s">
        <v>406</v>
      </c>
      <c r="D6758" s="1" t="s">
        <v>407</v>
      </c>
      <c r="E6758" s="1" t="s">
        <v>90</v>
      </c>
      <c r="F6758" s="1" t="s">
        <v>21149</v>
      </c>
      <c r="G6758" s="14">
        <v>9169644649</v>
      </c>
      <c r="H6758" s="1" t="s">
        <v>15</v>
      </c>
      <c r="I6758" s="1" t="s">
        <v>41</v>
      </c>
      <c r="J6758" s="1" t="s">
        <v>34</v>
      </c>
      <c r="K6758" s="3" t="s">
        <v>17</v>
      </c>
      <c r="L6758" s="1" t="s">
        <v>34</v>
      </c>
      <c r="M6758" s="4" t="s">
        <v>42</v>
      </c>
      <c r="N6758" s="3" t="str">
        <f>J6758</f>
        <v>[50-85 Lacs]</v>
      </c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1"/>
      <c r="AA6758" s="1" t="s">
        <v>16</v>
      </c>
      <c r="AB6758" s="3" t="s">
        <v>12</v>
      </c>
      <c r="AC6758" s="23" t="s">
        <v>37801</v>
      </c>
      <c r="AD6758" s="23" t="s">
        <v>44355</v>
      </c>
      <c r="AE6758" t="s">
        <v>35399</v>
      </c>
    </row>
    <row r="6759" spans="1:31" ht="14.25" customHeight="1">
      <c r="A6759" s="1">
        <v>6758</v>
      </c>
      <c r="B6759" s="1" t="s">
        <v>54</v>
      </c>
      <c r="C6759" s="1" t="s">
        <v>412</v>
      </c>
      <c r="D6759" s="1" t="s">
        <v>36436</v>
      </c>
      <c r="E6759" s="1" t="s">
        <v>36975</v>
      </c>
      <c r="F6759" s="1" t="s">
        <v>21152</v>
      </c>
      <c r="G6759" s="14">
        <v>91464060699</v>
      </c>
      <c r="H6759" s="1" t="s">
        <v>8</v>
      </c>
      <c r="I6759" s="1" t="s">
        <v>41</v>
      </c>
      <c r="J6759" s="1" t="s">
        <v>34</v>
      </c>
      <c r="K6759" s="3" t="s">
        <v>17</v>
      </c>
      <c r="L6759" s="1" t="s">
        <v>34</v>
      </c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1"/>
      <c r="AA6759" s="1" t="s">
        <v>16</v>
      </c>
      <c r="AB6759" s="3" t="s">
        <v>12</v>
      </c>
      <c r="AC6759" s="23" t="s">
        <v>37801</v>
      </c>
      <c r="AD6759" s="23" t="s">
        <v>39454</v>
      </c>
      <c r="AE6759" t="s">
        <v>35410</v>
      </c>
    </row>
    <row r="6760" spans="1:31" ht="14.25" customHeight="1">
      <c r="A6760" s="1">
        <v>6759</v>
      </c>
      <c r="B6760" s="1" t="s">
        <v>54</v>
      </c>
      <c r="C6760" s="1" t="s">
        <v>425</v>
      </c>
      <c r="D6760" s="1" t="s">
        <v>2709</v>
      </c>
      <c r="E6760" s="1" t="s">
        <v>4504</v>
      </c>
      <c r="F6760" s="1" t="s">
        <v>21159</v>
      </c>
      <c r="G6760" s="14">
        <v>91990919664</v>
      </c>
      <c r="H6760" s="1" t="s">
        <v>8</v>
      </c>
      <c r="I6760" s="1" t="s">
        <v>41</v>
      </c>
      <c r="J6760" s="1" t="s">
        <v>34</v>
      </c>
      <c r="K6760" s="3" t="s">
        <v>42</v>
      </c>
      <c r="L6760" s="1" t="s">
        <v>34</v>
      </c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1"/>
      <c r="AA6760" s="1" t="s">
        <v>16</v>
      </c>
      <c r="AB6760" s="3" t="s">
        <v>12</v>
      </c>
      <c r="AC6760" s="23" t="s">
        <v>37801</v>
      </c>
      <c r="AD6760" s="23" t="s">
        <v>44356</v>
      </c>
      <c r="AE6760" t="s">
        <v>35399</v>
      </c>
    </row>
    <row r="6761" spans="1:31" ht="14.25" customHeight="1">
      <c r="A6761" s="1">
        <v>6760</v>
      </c>
      <c r="B6761" s="9" t="s">
        <v>6</v>
      </c>
      <c r="C6761" s="1" t="s">
        <v>427</v>
      </c>
      <c r="D6761" s="1" t="s">
        <v>428</v>
      </c>
      <c r="E6761" s="1" t="s">
        <v>87</v>
      </c>
      <c r="F6761" s="1" t="s">
        <v>33410</v>
      </c>
      <c r="G6761" s="14">
        <v>91406469661</v>
      </c>
      <c r="H6761" s="1" t="s">
        <v>20</v>
      </c>
      <c r="I6761" s="1" t="s">
        <v>41</v>
      </c>
      <c r="J6761" s="1" t="s">
        <v>34</v>
      </c>
      <c r="K6761" s="3" t="s">
        <v>63</v>
      </c>
      <c r="L6761" s="1" t="s">
        <v>34</v>
      </c>
      <c r="M6761" s="3" t="s">
        <v>213</v>
      </c>
      <c r="N6761" s="3" t="str">
        <f>J6761</f>
        <v>[50-85 Lacs]</v>
      </c>
      <c r="O6761" s="3" t="s">
        <v>17</v>
      </c>
      <c r="P6761" s="3" t="s">
        <v>34</v>
      </c>
      <c r="Q6761" s="3" t="s">
        <v>42</v>
      </c>
      <c r="R6761" s="3" t="s">
        <v>34</v>
      </c>
      <c r="S6761" s="3" t="s">
        <v>27</v>
      </c>
      <c r="T6761" s="3" t="s">
        <v>34</v>
      </c>
      <c r="U6761" s="3" t="s">
        <v>117</v>
      </c>
      <c r="V6761" s="3" t="s">
        <v>34</v>
      </c>
      <c r="W6761" s="3" t="s">
        <v>178</v>
      </c>
      <c r="X6761" s="3" t="s">
        <v>34</v>
      </c>
      <c r="Y6761" s="3" t="s">
        <v>171</v>
      </c>
      <c r="Z6761" s="1" t="s">
        <v>34</v>
      </c>
      <c r="AA6761" s="1" t="s">
        <v>16</v>
      </c>
      <c r="AB6761" s="3" t="s">
        <v>12</v>
      </c>
      <c r="AC6761" s="23" t="s">
        <v>37801</v>
      </c>
      <c r="AD6761" s="23" t="s">
        <v>44357</v>
      </c>
      <c r="AE6761" t="s">
        <v>35410</v>
      </c>
    </row>
    <row r="6762" spans="1:31" ht="14.25" customHeight="1">
      <c r="A6762" s="1">
        <v>6761</v>
      </c>
      <c r="B6762" s="1" t="s">
        <v>54</v>
      </c>
      <c r="C6762" s="1" t="s">
        <v>441</v>
      </c>
      <c r="D6762" s="1" t="s">
        <v>35827</v>
      </c>
      <c r="E6762" s="1" t="s">
        <v>84</v>
      </c>
      <c r="F6762" s="1" t="s">
        <v>21167</v>
      </c>
      <c r="G6762" s="14">
        <v>9199114416</v>
      </c>
      <c r="H6762" s="1" t="s">
        <v>15</v>
      </c>
      <c r="I6762" s="1" t="s">
        <v>41</v>
      </c>
      <c r="J6762" s="1" t="s">
        <v>34</v>
      </c>
      <c r="K6762" s="3" t="s">
        <v>42</v>
      </c>
      <c r="L6762" s="1" t="s">
        <v>34</v>
      </c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1"/>
      <c r="AA6762" s="1" t="s">
        <v>16</v>
      </c>
      <c r="AB6762" s="3" t="s">
        <v>12</v>
      </c>
      <c r="AC6762" s="23" t="s">
        <v>37801</v>
      </c>
      <c r="AD6762" s="23" t="s">
        <v>43633</v>
      </c>
      <c r="AE6762" t="s">
        <v>35410</v>
      </c>
    </row>
    <row r="6763" spans="1:31" ht="14.25" customHeight="1">
      <c r="A6763" s="1">
        <v>6762</v>
      </c>
      <c r="B6763" s="1" t="s">
        <v>54</v>
      </c>
      <c r="C6763" s="1" t="s">
        <v>444</v>
      </c>
      <c r="D6763" s="1" t="s">
        <v>2442</v>
      </c>
      <c r="E6763" s="1" t="s">
        <v>1601</v>
      </c>
      <c r="F6763" s="1" t="s">
        <v>21169</v>
      </c>
      <c r="G6763" s="14">
        <v>919494146104</v>
      </c>
      <c r="H6763" s="1" t="s">
        <v>20</v>
      </c>
      <c r="I6763" s="1" t="s">
        <v>33</v>
      </c>
      <c r="J6763" s="1" t="s">
        <v>34</v>
      </c>
      <c r="K6763" s="3" t="s">
        <v>42</v>
      </c>
      <c r="L6763" s="1" t="s">
        <v>34</v>
      </c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1"/>
      <c r="AA6763" s="1" t="s">
        <v>16</v>
      </c>
      <c r="AB6763" s="3" t="s">
        <v>12</v>
      </c>
      <c r="AC6763" s="23" t="s">
        <v>37801</v>
      </c>
      <c r="AD6763" s="23" t="s">
        <v>44358</v>
      </c>
      <c r="AE6763" t="s">
        <v>35394</v>
      </c>
    </row>
    <row r="6764" spans="1:31" ht="14.25" customHeight="1">
      <c r="A6764" s="1">
        <v>6763</v>
      </c>
      <c r="B6764" s="1" t="s">
        <v>54</v>
      </c>
      <c r="C6764" s="1" t="s">
        <v>457</v>
      </c>
      <c r="D6764" s="1" t="s">
        <v>318</v>
      </c>
      <c r="E6764" s="1" t="s">
        <v>18461</v>
      </c>
      <c r="F6764" s="1" t="s">
        <v>21176</v>
      </c>
      <c r="G6764" s="14">
        <v>919949616</v>
      </c>
      <c r="H6764" s="1" t="s">
        <v>132</v>
      </c>
      <c r="I6764" s="1" t="s">
        <v>41</v>
      </c>
      <c r="J6764" s="1" t="s">
        <v>34</v>
      </c>
      <c r="K6764" s="3" t="s">
        <v>17</v>
      </c>
      <c r="L6764" s="1" t="s">
        <v>34</v>
      </c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1"/>
      <c r="AA6764" s="1" t="s">
        <v>16</v>
      </c>
      <c r="AB6764" s="3" t="s">
        <v>12</v>
      </c>
      <c r="AC6764" s="23" t="s">
        <v>37801</v>
      </c>
      <c r="AD6764" s="23" t="s">
        <v>44359</v>
      </c>
      <c r="AE6764" t="s">
        <v>35399</v>
      </c>
    </row>
    <row r="6765" spans="1:31" ht="14.25" customHeight="1">
      <c r="A6765" s="1">
        <v>6764</v>
      </c>
      <c r="B6765" s="1" t="s">
        <v>54</v>
      </c>
      <c r="C6765" s="1" t="s">
        <v>458</v>
      </c>
      <c r="D6765" s="1" t="s">
        <v>1394</v>
      </c>
      <c r="E6765" s="1" t="s">
        <v>36976</v>
      </c>
      <c r="F6765" s="1" t="s">
        <v>21177</v>
      </c>
      <c r="G6765" s="14">
        <v>91909960446</v>
      </c>
      <c r="H6765" s="1" t="s">
        <v>8</v>
      </c>
      <c r="I6765" s="1" t="s">
        <v>9</v>
      </c>
      <c r="J6765" s="1" t="s">
        <v>34</v>
      </c>
      <c r="K6765" s="3" t="s">
        <v>17</v>
      </c>
      <c r="L6765" s="1" t="s">
        <v>34</v>
      </c>
      <c r="M6765" s="4" t="s">
        <v>42</v>
      </c>
      <c r="N6765" s="3" t="str">
        <f>J6765</f>
        <v>[50-85 Lacs]</v>
      </c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1"/>
      <c r="AA6765" s="1" t="s">
        <v>16</v>
      </c>
      <c r="AB6765" s="3" t="s">
        <v>12</v>
      </c>
      <c r="AC6765" s="23" t="s">
        <v>37801</v>
      </c>
      <c r="AD6765" s="23" t="s">
        <v>44360</v>
      </c>
      <c r="AE6765" t="s">
        <v>35409</v>
      </c>
    </row>
    <row r="6766" spans="1:31" ht="14.25" customHeight="1">
      <c r="A6766" s="1">
        <v>6765</v>
      </c>
      <c r="B6766" s="1" t="s">
        <v>54</v>
      </c>
      <c r="C6766" s="1" t="s">
        <v>471</v>
      </c>
      <c r="D6766" s="1" t="s">
        <v>35828</v>
      </c>
      <c r="E6766" s="1" t="s">
        <v>131</v>
      </c>
      <c r="F6766" s="1" t="s">
        <v>472</v>
      </c>
      <c r="G6766" s="14">
        <v>91944640669</v>
      </c>
      <c r="H6766" s="1" t="s">
        <v>8</v>
      </c>
      <c r="I6766" s="1" t="s">
        <v>41</v>
      </c>
      <c r="J6766" s="1" t="s">
        <v>34</v>
      </c>
      <c r="K6766" s="3" t="s">
        <v>42</v>
      </c>
      <c r="L6766" s="1" t="s">
        <v>34</v>
      </c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1"/>
      <c r="AA6766" s="1" t="s">
        <v>16</v>
      </c>
      <c r="AB6766" s="3" t="s">
        <v>12</v>
      </c>
      <c r="AC6766" s="23" t="s">
        <v>37801</v>
      </c>
      <c r="AD6766" s="23" t="s">
        <v>44361</v>
      </c>
      <c r="AE6766" t="s">
        <v>35394</v>
      </c>
    </row>
    <row r="6767" spans="1:31" ht="14.25" customHeight="1">
      <c r="A6767" s="1">
        <v>6766</v>
      </c>
      <c r="B6767" s="1" t="s">
        <v>54</v>
      </c>
      <c r="C6767" s="1" t="s">
        <v>477</v>
      </c>
      <c r="D6767" s="1" t="s">
        <v>1447</v>
      </c>
      <c r="E6767" s="1" t="s">
        <v>36977</v>
      </c>
      <c r="F6767" s="1" t="s">
        <v>21185</v>
      </c>
      <c r="G6767" s="14">
        <v>919601446191</v>
      </c>
      <c r="H6767" s="1" t="s">
        <v>15</v>
      </c>
      <c r="I6767" s="1" t="s">
        <v>41</v>
      </c>
      <c r="J6767" s="1" t="s">
        <v>34</v>
      </c>
      <c r="K6767" s="3" t="s">
        <v>42</v>
      </c>
      <c r="L6767" s="1" t="s">
        <v>34</v>
      </c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1"/>
      <c r="AA6767" s="1" t="s">
        <v>16</v>
      </c>
      <c r="AB6767" s="3" t="s">
        <v>12</v>
      </c>
      <c r="AC6767" s="23" t="s">
        <v>37801</v>
      </c>
      <c r="AD6767" s="23" t="s">
        <v>44362</v>
      </c>
      <c r="AE6767" t="s">
        <v>35409</v>
      </c>
    </row>
    <row r="6768" spans="1:31" ht="14.25" customHeight="1">
      <c r="A6768" s="1">
        <v>6767</v>
      </c>
      <c r="B6768" s="1" t="s">
        <v>54</v>
      </c>
      <c r="C6768" s="1" t="s">
        <v>482</v>
      </c>
      <c r="D6768" s="1" t="s">
        <v>35829</v>
      </c>
      <c r="E6768" s="1" t="s">
        <v>36978</v>
      </c>
      <c r="F6768" s="1" t="s">
        <v>21188</v>
      </c>
      <c r="G6768" s="14">
        <v>919664699499</v>
      </c>
      <c r="H6768" s="1" t="s">
        <v>20</v>
      </c>
      <c r="I6768" s="1" t="s">
        <v>9</v>
      </c>
      <c r="J6768" s="1" t="s">
        <v>34</v>
      </c>
      <c r="K6768" s="3" t="s">
        <v>17</v>
      </c>
      <c r="L6768" s="1" t="s">
        <v>34</v>
      </c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1"/>
      <c r="AA6768" s="1" t="s">
        <v>16</v>
      </c>
      <c r="AB6768" s="3" t="s">
        <v>12</v>
      </c>
      <c r="AC6768" s="23" t="s">
        <v>37801</v>
      </c>
      <c r="AD6768" s="23" t="s">
        <v>44363</v>
      </c>
      <c r="AE6768" t="s">
        <v>35409</v>
      </c>
    </row>
    <row r="6769" spans="1:31" ht="14.25" customHeight="1">
      <c r="A6769" s="1">
        <v>6768</v>
      </c>
      <c r="B6769" s="1" t="s">
        <v>54</v>
      </c>
      <c r="C6769" s="1" t="s">
        <v>483</v>
      </c>
      <c r="D6769" s="1" t="s">
        <v>7685</v>
      </c>
      <c r="E6769" s="1" t="s">
        <v>1311</v>
      </c>
      <c r="F6769" s="1" t="s">
        <v>31135</v>
      </c>
      <c r="G6769" s="14">
        <v>919946140044</v>
      </c>
      <c r="H6769" s="1" t="s">
        <v>8</v>
      </c>
      <c r="I6769" s="1" t="s">
        <v>41</v>
      </c>
      <c r="J6769" s="1" t="s">
        <v>34</v>
      </c>
      <c r="K6769" s="3" t="s">
        <v>42</v>
      </c>
      <c r="L6769" s="1" t="s">
        <v>34</v>
      </c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1"/>
      <c r="AA6769" s="1" t="s">
        <v>16</v>
      </c>
      <c r="AB6769" s="3" t="s">
        <v>12</v>
      </c>
      <c r="AC6769" s="23" t="s">
        <v>37801</v>
      </c>
      <c r="AD6769" s="23" t="s">
        <v>44364</v>
      </c>
      <c r="AE6769" t="s">
        <v>35394</v>
      </c>
    </row>
    <row r="6770" spans="1:31" ht="14.25" customHeight="1">
      <c r="A6770" s="1">
        <v>6769</v>
      </c>
      <c r="B6770" s="1" t="s">
        <v>54</v>
      </c>
      <c r="C6770" s="1" t="s">
        <v>496</v>
      </c>
      <c r="D6770" s="1" t="s">
        <v>1506</v>
      </c>
      <c r="E6770" s="1" t="s">
        <v>7558</v>
      </c>
      <c r="F6770" s="1" t="s">
        <v>33416</v>
      </c>
      <c r="G6770" s="14">
        <v>91904199011</v>
      </c>
      <c r="H6770" s="1" t="s">
        <v>20</v>
      </c>
      <c r="I6770" s="1" t="s">
        <v>41</v>
      </c>
      <c r="J6770" s="1" t="s">
        <v>34</v>
      </c>
      <c r="K6770" s="3" t="s">
        <v>42</v>
      </c>
      <c r="L6770" s="1" t="s">
        <v>34</v>
      </c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1"/>
      <c r="AA6770" s="1" t="s">
        <v>16</v>
      </c>
      <c r="AB6770" s="3" t="s">
        <v>12</v>
      </c>
      <c r="AC6770" s="23" t="s">
        <v>37801</v>
      </c>
      <c r="AD6770" s="23" t="s">
        <v>44365</v>
      </c>
      <c r="AE6770" t="s">
        <v>35410</v>
      </c>
    </row>
    <row r="6771" spans="1:31" ht="14.25" customHeight="1">
      <c r="A6771" s="1">
        <v>6770</v>
      </c>
      <c r="B6771" s="1" t="s">
        <v>54</v>
      </c>
      <c r="C6771" s="1" t="s">
        <v>497</v>
      </c>
      <c r="D6771" s="1" t="s">
        <v>2068</v>
      </c>
      <c r="E6771" s="1" t="s">
        <v>36979</v>
      </c>
      <c r="F6771" s="1" t="s">
        <v>21192</v>
      </c>
      <c r="G6771" s="14">
        <v>91909940066</v>
      </c>
      <c r="H6771" s="1" t="s">
        <v>15</v>
      </c>
      <c r="I6771" s="1" t="s">
        <v>41</v>
      </c>
      <c r="J6771" s="1" t="s">
        <v>34</v>
      </c>
      <c r="K6771" s="3" t="s">
        <v>42</v>
      </c>
      <c r="L6771" s="1" t="s">
        <v>34</v>
      </c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1"/>
      <c r="AA6771" s="1" t="s">
        <v>16</v>
      </c>
      <c r="AB6771" s="3" t="s">
        <v>12</v>
      </c>
      <c r="AC6771" s="23" t="s">
        <v>37801</v>
      </c>
      <c r="AD6771" s="23" t="s">
        <v>44366</v>
      </c>
      <c r="AE6771" t="s">
        <v>35410</v>
      </c>
    </row>
    <row r="6772" spans="1:31" ht="14.25" customHeight="1">
      <c r="A6772" s="1">
        <v>6771</v>
      </c>
      <c r="B6772" s="9" t="s">
        <v>6</v>
      </c>
      <c r="C6772" s="1" t="s">
        <v>504</v>
      </c>
      <c r="D6772" s="1" t="s">
        <v>505</v>
      </c>
      <c r="E6772" s="1" t="s">
        <v>506</v>
      </c>
      <c r="F6772" s="1" t="s">
        <v>21196</v>
      </c>
      <c r="G6772" s="14">
        <v>91949444649</v>
      </c>
      <c r="H6772" s="1" t="s">
        <v>8</v>
      </c>
      <c r="I6772" s="1" t="s">
        <v>41</v>
      </c>
      <c r="J6772" s="1" t="s">
        <v>34</v>
      </c>
      <c r="K6772" s="3" t="s">
        <v>17</v>
      </c>
      <c r="L6772" s="1" t="s">
        <v>34</v>
      </c>
      <c r="M6772" s="4" t="s">
        <v>42</v>
      </c>
      <c r="N6772" s="3" t="str">
        <f>J6772</f>
        <v>[50-85 Lacs]</v>
      </c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1"/>
      <c r="AA6772" s="1" t="s">
        <v>16</v>
      </c>
      <c r="AB6772" s="3" t="s">
        <v>12</v>
      </c>
      <c r="AC6772" s="23" t="s">
        <v>37801</v>
      </c>
      <c r="AD6772" s="23" t="s">
        <v>44367</v>
      </c>
      <c r="AE6772" t="s">
        <v>35409</v>
      </c>
    </row>
    <row r="6773" spans="1:31" ht="14.25" customHeight="1">
      <c r="A6773" s="1">
        <v>6772</v>
      </c>
      <c r="B6773" s="9" t="s">
        <v>6</v>
      </c>
      <c r="C6773" s="1" t="s">
        <v>516</v>
      </c>
      <c r="D6773" s="1" t="s">
        <v>77</v>
      </c>
      <c r="E6773" s="1" t="s">
        <v>139</v>
      </c>
      <c r="F6773" s="1" t="s">
        <v>21202</v>
      </c>
      <c r="G6773" s="14">
        <v>919440199994</v>
      </c>
      <c r="H6773" s="1" t="s">
        <v>15</v>
      </c>
      <c r="I6773" s="1" t="s">
        <v>9</v>
      </c>
      <c r="J6773" s="1" t="s">
        <v>34</v>
      </c>
      <c r="K6773" s="3" t="s">
        <v>42</v>
      </c>
      <c r="L6773" s="1" t="s">
        <v>34</v>
      </c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1"/>
      <c r="AA6773" s="1" t="s">
        <v>16</v>
      </c>
      <c r="AB6773" s="3" t="s">
        <v>12</v>
      </c>
      <c r="AC6773" s="23" t="s">
        <v>37801</v>
      </c>
      <c r="AD6773" s="23" t="s">
        <v>44368</v>
      </c>
      <c r="AE6773" t="s">
        <v>35410</v>
      </c>
    </row>
    <row r="6774" spans="1:31" ht="14.25" customHeight="1">
      <c r="A6774" s="1">
        <v>6773</v>
      </c>
      <c r="B6774" s="9" t="s">
        <v>6</v>
      </c>
      <c r="C6774" s="1" t="s">
        <v>521</v>
      </c>
      <c r="D6774" s="1" t="s">
        <v>522</v>
      </c>
      <c r="E6774" s="1" t="s">
        <v>40</v>
      </c>
      <c r="F6774" s="1" t="s">
        <v>21205</v>
      </c>
      <c r="G6774" s="14">
        <v>9190644911</v>
      </c>
      <c r="H6774" s="1" t="s">
        <v>15</v>
      </c>
      <c r="I6774" s="1" t="s">
        <v>41</v>
      </c>
      <c r="J6774" s="1" t="s">
        <v>34</v>
      </c>
      <c r="K6774" s="3" t="s">
        <v>171</v>
      </c>
      <c r="L6774" s="1" t="s">
        <v>34</v>
      </c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1"/>
      <c r="AA6774" s="1" t="s">
        <v>16</v>
      </c>
      <c r="AB6774" s="3" t="s">
        <v>12</v>
      </c>
      <c r="AC6774" s="23" t="s">
        <v>37801</v>
      </c>
      <c r="AD6774" s="23" t="s">
        <v>42169</v>
      </c>
      <c r="AE6774" t="s">
        <v>35399</v>
      </c>
    </row>
    <row r="6775" spans="1:31" ht="14.25" customHeight="1">
      <c r="A6775" s="1">
        <v>6774</v>
      </c>
      <c r="B6775" s="1" t="s">
        <v>54</v>
      </c>
      <c r="C6775" s="1" t="s">
        <v>524</v>
      </c>
      <c r="D6775" s="1" t="s">
        <v>437</v>
      </c>
      <c r="E6775" s="1" t="s">
        <v>40</v>
      </c>
      <c r="F6775" s="1" t="s">
        <v>33419</v>
      </c>
      <c r="G6775" s="14">
        <v>919446044949</v>
      </c>
      <c r="H6775" s="1" t="s">
        <v>15</v>
      </c>
      <c r="I6775" s="1" t="s">
        <v>9</v>
      </c>
      <c r="J6775" s="1" t="s">
        <v>34</v>
      </c>
      <c r="K6775" s="3" t="s">
        <v>17</v>
      </c>
      <c r="L6775" s="1" t="s">
        <v>34</v>
      </c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1"/>
      <c r="AA6775" s="1" t="s">
        <v>11</v>
      </c>
      <c r="AB6775" s="3" t="s">
        <v>274</v>
      </c>
      <c r="AC6775" s="23" t="s">
        <v>37801</v>
      </c>
      <c r="AD6775" s="23" t="s">
        <v>44369</v>
      </c>
      <c r="AE6775" t="s">
        <v>35399</v>
      </c>
    </row>
    <row r="6776" spans="1:31" ht="14.25" customHeight="1">
      <c r="A6776" s="1">
        <v>6775</v>
      </c>
      <c r="B6776" s="9" t="s">
        <v>6</v>
      </c>
      <c r="C6776" s="1" t="s">
        <v>525</v>
      </c>
      <c r="D6776" s="1" t="s">
        <v>526</v>
      </c>
      <c r="E6776" s="1" t="s">
        <v>447</v>
      </c>
      <c r="F6776" s="1" t="s">
        <v>21207</v>
      </c>
      <c r="G6776" s="14">
        <v>91694499401</v>
      </c>
      <c r="H6776" s="1" t="s">
        <v>37</v>
      </c>
      <c r="I6776" s="1" t="s">
        <v>62</v>
      </c>
      <c r="J6776" s="1" t="s">
        <v>34</v>
      </c>
      <c r="K6776" s="3" t="s">
        <v>42</v>
      </c>
      <c r="L6776" s="1" t="s">
        <v>34</v>
      </c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1"/>
      <c r="AA6776" s="1" t="s">
        <v>16</v>
      </c>
      <c r="AB6776" s="3" t="s">
        <v>12</v>
      </c>
      <c r="AC6776" s="23" t="s">
        <v>37801</v>
      </c>
      <c r="AD6776" s="23" t="s">
        <v>44370</v>
      </c>
      <c r="AE6776" t="s">
        <v>35399</v>
      </c>
    </row>
    <row r="6777" spans="1:31" ht="14.25" customHeight="1">
      <c r="A6777" s="1">
        <v>6776</v>
      </c>
      <c r="B6777" s="9" t="s">
        <v>6</v>
      </c>
      <c r="C6777" s="1" t="s">
        <v>532</v>
      </c>
      <c r="D6777" s="1" t="s">
        <v>533</v>
      </c>
      <c r="E6777" s="1" t="s">
        <v>534</v>
      </c>
      <c r="F6777" s="1" t="s">
        <v>31140</v>
      </c>
      <c r="G6777" s="14">
        <v>916969046600</v>
      </c>
      <c r="H6777" s="1" t="s">
        <v>8</v>
      </c>
      <c r="I6777" s="1" t="s">
        <v>41</v>
      </c>
      <c r="J6777" s="1" t="s">
        <v>34</v>
      </c>
      <c r="K6777" s="3" t="s">
        <v>42</v>
      </c>
      <c r="L6777" s="1" t="s">
        <v>34</v>
      </c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1"/>
      <c r="AA6777" s="1" t="s">
        <v>16</v>
      </c>
      <c r="AB6777" s="3" t="s">
        <v>12</v>
      </c>
      <c r="AC6777" s="23" t="s">
        <v>37801</v>
      </c>
      <c r="AD6777" s="23" t="s">
        <v>44371</v>
      </c>
      <c r="AE6777" t="s">
        <v>35394</v>
      </c>
    </row>
    <row r="6778" spans="1:31" ht="14.25" customHeight="1">
      <c r="A6778" s="1">
        <v>6777</v>
      </c>
      <c r="B6778" s="1" t="s">
        <v>54</v>
      </c>
      <c r="C6778" s="1" t="s">
        <v>559</v>
      </c>
      <c r="D6778" s="1" t="s">
        <v>3071</v>
      </c>
      <c r="E6778" s="1" t="s">
        <v>90</v>
      </c>
      <c r="F6778" s="1" t="s">
        <v>21220</v>
      </c>
      <c r="G6778" s="14">
        <v>919106664499</v>
      </c>
      <c r="H6778" s="1" t="s">
        <v>8</v>
      </c>
      <c r="I6778" s="1" t="s">
        <v>62</v>
      </c>
      <c r="J6778" s="1" t="s">
        <v>34</v>
      </c>
      <c r="K6778" s="3" t="s">
        <v>17</v>
      </c>
      <c r="L6778" s="1" t="s">
        <v>34</v>
      </c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1"/>
      <c r="AA6778" s="1" t="s">
        <v>11</v>
      </c>
      <c r="AB6778" s="3" t="s">
        <v>13</v>
      </c>
      <c r="AC6778" s="23" t="s">
        <v>37801</v>
      </c>
      <c r="AD6778" s="23" t="s">
        <v>44372</v>
      </c>
      <c r="AE6778" t="s">
        <v>35394</v>
      </c>
    </row>
    <row r="6779" spans="1:31" ht="14.25" customHeight="1">
      <c r="A6779" s="1">
        <v>6778</v>
      </c>
      <c r="B6779" s="9" t="s">
        <v>6</v>
      </c>
      <c r="C6779" s="1" t="s">
        <v>567</v>
      </c>
      <c r="D6779" s="1" t="s">
        <v>568</v>
      </c>
      <c r="E6779" s="1" t="s">
        <v>40</v>
      </c>
      <c r="F6779" s="1" t="s">
        <v>21222</v>
      </c>
      <c r="G6779" s="14">
        <v>919409449494</v>
      </c>
      <c r="H6779" s="1" t="s">
        <v>20</v>
      </c>
      <c r="I6779" s="1" t="s">
        <v>41</v>
      </c>
      <c r="J6779" s="1" t="s">
        <v>34</v>
      </c>
      <c r="K6779" s="3" t="s">
        <v>17</v>
      </c>
      <c r="L6779" s="1" t="s">
        <v>34</v>
      </c>
      <c r="M6779" s="4" t="s">
        <v>42</v>
      </c>
      <c r="N6779" s="3" t="str">
        <f>J6779</f>
        <v>[50-85 Lacs]</v>
      </c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1"/>
      <c r="AA6779" s="1" t="s">
        <v>16</v>
      </c>
      <c r="AB6779" s="3" t="s">
        <v>12</v>
      </c>
      <c r="AC6779" s="23" t="s">
        <v>37801</v>
      </c>
      <c r="AD6779" s="23" t="s">
        <v>44373</v>
      </c>
      <c r="AE6779" t="s">
        <v>35394</v>
      </c>
    </row>
    <row r="6780" spans="1:31" ht="14.25" customHeight="1">
      <c r="A6780" s="1">
        <v>6779</v>
      </c>
      <c r="B6780" s="1" t="s">
        <v>54</v>
      </c>
      <c r="C6780" s="1" t="s">
        <v>571</v>
      </c>
      <c r="D6780" s="1" t="s">
        <v>58</v>
      </c>
      <c r="E6780" s="1" t="s">
        <v>506</v>
      </c>
      <c r="F6780" s="1" t="s">
        <v>21224</v>
      </c>
      <c r="G6780" s="14">
        <v>91949406444</v>
      </c>
      <c r="H6780" s="1" t="s">
        <v>20</v>
      </c>
      <c r="I6780" s="1" t="s">
        <v>41</v>
      </c>
      <c r="J6780" s="1" t="s">
        <v>34</v>
      </c>
      <c r="K6780" s="3" t="s">
        <v>42</v>
      </c>
      <c r="L6780" s="1" t="s">
        <v>34</v>
      </c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1"/>
      <c r="AA6780" s="1" t="s">
        <v>16</v>
      </c>
      <c r="AB6780" s="3" t="s">
        <v>12</v>
      </c>
      <c r="AC6780" s="23" t="s">
        <v>37801</v>
      </c>
      <c r="AD6780" s="23" t="s">
        <v>44374</v>
      </c>
      <c r="AE6780" t="s">
        <v>35410</v>
      </c>
    </row>
    <row r="6781" spans="1:31" ht="14.25" customHeight="1">
      <c r="A6781" s="1">
        <v>6780</v>
      </c>
      <c r="B6781" s="1" t="s">
        <v>54</v>
      </c>
      <c r="C6781" s="1" t="s">
        <v>573</v>
      </c>
      <c r="D6781" s="1" t="s">
        <v>2921</v>
      </c>
      <c r="E6781" s="1" t="s">
        <v>1610</v>
      </c>
      <c r="F6781" s="1" t="s">
        <v>21226</v>
      </c>
      <c r="G6781" s="14">
        <v>9190996140</v>
      </c>
      <c r="H6781" s="1" t="s">
        <v>132</v>
      </c>
      <c r="I6781" s="1" t="s">
        <v>9</v>
      </c>
      <c r="J6781" s="1" t="s">
        <v>34</v>
      </c>
      <c r="K6781" s="3" t="s">
        <v>27</v>
      </c>
      <c r="L6781" s="1" t="s">
        <v>34</v>
      </c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1"/>
      <c r="AA6781" s="1" t="s">
        <v>16</v>
      </c>
      <c r="AB6781" s="3" t="s">
        <v>12</v>
      </c>
      <c r="AC6781" s="23" t="s">
        <v>37801</v>
      </c>
      <c r="AD6781" s="23" t="s">
        <v>44375</v>
      </c>
      <c r="AE6781" t="s">
        <v>35409</v>
      </c>
    </row>
    <row r="6782" spans="1:31" ht="14.25" customHeight="1">
      <c r="A6782" s="1">
        <v>6781</v>
      </c>
      <c r="B6782" s="1" t="s">
        <v>54</v>
      </c>
      <c r="C6782" s="1" t="s">
        <v>592</v>
      </c>
      <c r="D6782" s="1" t="s">
        <v>841</v>
      </c>
      <c r="E6782" s="1" t="s">
        <v>7475</v>
      </c>
      <c r="F6782" s="1" t="s">
        <v>21233</v>
      </c>
      <c r="G6782" s="14">
        <v>919601144001</v>
      </c>
      <c r="H6782" s="1" t="s">
        <v>8</v>
      </c>
      <c r="I6782" s="1" t="s">
        <v>41</v>
      </c>
      <c r="J6782" s="1" t="s">
        <v>34</v>
      </c>
      <c r="K6782" s="3" t="s">
        <v>42</v>
      </c>
      <c r="L6782" s="1" t="s">
        <v>34</v>
      </c>
      <c r="M6782" s="3" t="s">
        <v>27</v>
      </c>
      <c r="N6782" s="3" t="str">
        <f>J6782</f>
        <v>[50-85 Lacs]</v>
      </c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1"/>
      <c r="AA6782" s="1" t="s">
        <v>16</v>
      </c>
      <c r="AB6782" s="3" t="s">
        <v>12</v>
      </c>
      <c r="AC6782" s="23" t="s">
        <v>37801</v>
      </c>
      <c r="AD6782" s="23" t="s">
        <v>44376</v>
      </c>
      <c r="AE6782" t="s">
        <v>35409</v>
      </c>
    </row>
    <row r="6783" spans="1:31" ht="14.25" customHeight="1">
      <c r="A6783" s="1">
        <v>6782</v>
      </c>
      <c r="B6783" s="9" t="s">
        <v>6</v>
      </c>
      <c r="C6783" s="1" t="s">
        <v>596</v>
      </c>
      <c r="D6783" s="1" t="s">
        <v>575</v>
      </c>
      <c r="E6783" s="1" t="s">
        <v>597</v>
      </c>
      <c r="F6783" s="1" t="s">
        <v>21236</v>
      </c>
      <c r="G6783" s="14">
        <v>914460419469</v>
      </c>
      <c r="H6783" s="1" t="s">
        <v>8</v>
      </c>
      <c r="I6783" s="1" t="s">
        <v>41</v>
      </c>
      <c r="J6783" s="1" t="s">
        <v>34</v>
      </c>
      <c r="K6783" s="3" t="s">
        <v>42</v>
      </c>
      <c r="L6783" s="1" t="s">
        <v>34</v>
      </c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1"/>
      <c r="AA6783" s="1" t="s">
        <v>16</v>
      </c>
      <c r="AB6783" s="3" t="s">
        <v>12</v>
      </c>
      <c r="AC6783" s="23" t="s">
        <v>37801</v>
      </c>
      <c r="AD6783" s="23" t="s">
        <v>44377</v>
      </c>
      <c r="AE6783" t="s">
        <v>35409</v>
      </c>
    </row>
    <row r="6784" spans="1:31" ht="14.25" customHeight="1">
      <c r="A6784" s="1">
        <v>6783</v>
      </c>
      <c r="B6784" s="1" t="s">
        <v>54</v>
      </c>
      <c r="C6784" s="1" t="s">
        <v>598</v>
      </c>
      <c r="D6784" s="1" t="s">
        <v>1305</v>
      </c>
      <c r="E6784" s="1" t="s">
        <v>746</v>
      </c>
      <c r="F6784" s="1" t="s">
        <v>21237</v>
      </c>
      <c r="G6784" s="14">
        <v>91949944014</v>
      </c>
      <c r="H6784" s="1" t="s">
        <v>15</v>
      </c>
      <c r="I6784" s="1" t="s">
        <v>41</v>
      </c>
      <c r="J6784" s="1" t="s">
        <v>34</v>
      </c>
      <c r="K6784" s="3" t="s">
        <v>42</v>
      </c>
      <c r="L6784" s="1" t="s">
        <v>34</v>
      </c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1"/>
      <c r="AA6784" s="1" t="s">
        <v>16</v>
      </c>
      <c r="AB6784" s="3" t="s">
        <v>12</v>
      </c>
      <c r="AC6784" s="23" t="s">
        <v>37801</v>
      </c>
      <c r="AD6784" s="23" t="s">
        <v>44378</v>
      </c>
      <c r="AE6784" t="s">
        <v>35399</v>
      </c>
    </row>
    <row r="6785" spans="1:31" ht="14.25" customHeight="1">
      <c r="A6785" s="1">
        <v>6784</v>
      </c>
      <c r="B6785" s="9" t="s">
        <v>6</v>
      </c>
      <c r="C6785" s="1" t="s">
        <v>600</v>
      </c>
      <c r="D6785" s="1" t="s">
        <v>601</v>
      </c>
      <c r="E6785" s="1" t="s">
        <v>139</v>
      </c>
      <c r="F6785" s="1" t="s">
        <v>21238</v>
      </c>
      <c r="G6785" s="14">
        <v>91606446164</v>
      </c>
      <c r="H6785" s="1" t="s">
        <v>37</v>
      </c>
      <c r="I6785" s="1" t="s">
        <v>41</v>
      </c>
      <c r="J6785" s="1" t="s">
        <v>34</v>
      </c>
      <c r="K6785" s="3" t="s">
        <v>42</v>
      </c>
      <c r="L6785" s="1" t="s">
        <v>34</v>
      </c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1"/>
      <c r="AA6785" s="1" t="s">
        <v>16</v>
      </c>
      <c r="AB6785" s="3" t="s">
        <v>12</v>
      </c>
      <c r="AC6785" s="23" t="s">
        <v>37801</v>
      </c>
      <c r="AD6785" s="23" t="s">
        <v>44379</v>
      </c>
      <c r="AE6785" t="s">
        <v>35399</v>
      </c>
    </row>
    <row r="6786" spans="1:31" ht="14.25" customHeight="1">
      <c r="A6786" s="1">
        <v>6785</v>
      </c>
      <c r="B6786" s="1" t="s">
        <v>54</v>
      </c>
      <c r="C6786" s="1" t="s">
        <v>602</v>
      </c>
      <c r="D6786" s="1" t="s">
        <v>1015</v>
      </c>
      <c r="E6786" s="1" t="s">
        <v>1180</v>
      </c>
      <c r="F6786" s="1" t="s">
        <v>21239</v>
      </c>
      <c r="G6786" s="14">
        <v>91901619461</v>
      </c>
      <c r="H6786" s="1" t="s">
        <v>8</v>
      </c>
      <c r="I6786" s="1" t="s">
        <v>62</v>
      </c>
      <c r="J6786" s="1" t="s">
        <v>34</v>
      </c>
      <c r="K6786" s="3" t="s">
        <v>17</v>
      </c>
      <c r="L6786" s="1" t="s">
        <v>34</v>
      </c>
      <c r="M6786" s="4" t="s">
        <v>42</v>
      </c>
      <c r="N6786" s="3" t="str">
        <f>J6786</f>
        <v>[50-85 Lacs]</v>
      </c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1"/>
      <c r="AA6786" s="1" t="s">
        <v>16</v>
      </c>
      <c r="AB6786" s="3" t="s">
        <v>12</v>
      </c>
      <c r="AC6786" s="23" t="s">
        <v>37801</v>
      </c>
      <c r="AD6786" s="23" t="s">
        <v>44380</v>
      </c>
      <c r="AE6786" t="s">
        <v>35399</v>
      </c>
    </row>
    <row r="6787" spans="1:31" ht="14.25" customHeight="1">
      <c r="A6787" s="1">
        <v>6786</v>
      </c>
      <c r="B6787" s="9" t="s">
        <v>6</v>
      </c>
      <c r="C6787" s="1" t="s">
        <v>609</v>
      </c>
      <c r="D6787" s="1" t="s">
        <v>610</v>
      </c>
      <c r="E6787" s="1" t="s">
        <v>495</v>
      </c>
      <c r="F6787" s="1" t="s">
        <v>31146</v>
      </c>
      <c r="G6787" s="14">
        <v>9194444440</v>
      </c>
      <c r="H6787" s="1" t="s">
        <v>8</v>
      </c>
      <c r="I6787" s="1" t="s">
        <v>41</v>
      </c>
      <c r="J6787" s="1" t="s">
        <v>34</v>
      </c>
      <c r="K6787" s="3" t="s">
        <v>42</v>
      </c>
      <c r="L6787" s="1" t="s">
        <v>34</v>
      </c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1"/>
      <c r="AA6787" s="1" t="s">
        <v>16</v>
      </c>
      <c r="AB6787" s="3" t="s">
        <v>12</v>
      </c>
      <c r="AC6787" s="23" t="s">
        <v>37801</v>
      </c>
      <c r="AD6787" s="23" t="s">
        <v>44381</v>
      </c>
      <c r="AE6787" t="s">
        <v>35410</v>
      </c>
    </row>
    <row r="6788" spans="1:31" ht="14.25" customHeight="1">
      <c r="A6788" s="1">
        <v>6787</v>
      </c>
      <c r="B6788" s="1" t="s">
        <v>54</v>
      </c>
      <c r="C6788" s="1" t="s">
        <v>611</v>
      </c>
      <c r="D6788" s="1" t="s">
        <v>35830</v>
      </c>
      <c r="E6788" s="1" t="s">
        <v>36980</v>
      </c>
      <c r="F6788" s="1" t="s">
        <v>612</v>
      </c>
      <c r="G6788" s="14">
        <v>91949466690</v>
      </c>
      <c r="H6788" s="1" t="s">
        <v>20</v>
      </c>
      <c r="I6788" s="1" t="s">
        <v>9</v>
      </c>
      <c r="J6788" s="1" t="s">
        <v>34</v>
      </c>
      <c r="K6788" s="3" t="s">
        <v>63</v>
      </c>
      <c r="L6788" s="1" t="s">
        <v>34</v>
      </c>
      <c r="M6788" s="3" t="s">
        <v>213</v>
      </c>
      <c r="N6788" s="3" t="str">
        <f t="shared" ref="N6788:N6789" si="192">J6788</f>
        <v>[50-85 Lacs]</v>
      </c>
      <c r="O6788" s="3" t="s">
        <v>17</v>
      </c>
      <c r="P6788" s="3" t="s">
        <v>34</v>
      </c>
      <c r="Q6788" s="3" t="s">
        <v>42</v>
      </c>
      <c r="R6788" s="3" t="s">
        <v>34</v>
      </c>
      <c r="S6788" s="3" t="s">
        <v>27</v>
      </c>
      <c r="T6788" s="3" t="s">
        <v>34</v>
      </c>
      <c r="U6788" s="3" t="s">
        <v>117</v>
      </c>
      <c r="V6788" s="3" t="s">
        <v>34</v>
      </c>
      <c r="W6788" s="3" t="s">
        <v>178</v>
      </c>
      <c r="X6788" s="3" t="s">
        <v>34</v>
      </c>
      <c r="Y6788" s="3" t="s">
        <v>171</v>
      </c>
      <c r="Z6788" s="1" t="s">
        <v>34</v>
      </c>
      <c r="AA6788" s="1" t="s">
        <v>16</v>
      </c>
      <c r="AB6788" s="3" t="s">
        <v>12</v>
      </c>
      <c r="AC6788" s="23" t="s">
        <v>37801</v>
      </c>
      <c r="AD6788" s="23" t="s">
        <v>44382</v>
      </c>
      <c r="AE6788" t="s">
        <v>35394</v>
      </c>
    </row>
    <row r="6789" spans="1:31" ht="14.25" customHeight="1">
      <c r="A6789" s="1">
        <v>6788</v>
      </c>
      <c r="B6789" s="1" t="s">
        <v>54</v>
      </c>
      <c r="C6789" s="1" t="s">
        <v>618</v>
      </c>
      <c r="D6789" s="1" t="s">
        <v>967</v>
      </c>
      <c r="E6789" s="1" t="s">
        <v>3162</v>
      </c>
      <c r="F6789" s="1" t="s">
        <v>33430</v>
      </c>
      <c r="G6789" s="14">
        <v>91600060441</v>
      </c>
      <c r="H6789" s="1" t="s">
        <v>8</v>
      </c>
      <c r="I6789" s="1" t="s">
        <v>62</v>
      </c>
      <c r="J6789" s="1" t="s">
        <v>34</v>
      </c>
      <c r="K6789" s="3" t="s">
        <v>17</v>
      </c>
      <c r="L6789" s="1" t="s">
        <v>34</v>
      </c>
      <c r="M6789" s="4" t="s">
        <v>42</v>
      </c>
      <c r="N6789" s="3" t="str">
        <f t="shared" si="192"/>
        <v>[50-85 Lacs]</v>
      </c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1"/>
      <c r="AA6789" s="1" t="s">
        <v>16</v>
      </c>
      <c r="AB6789" s="3" t="s">
        <v>12</v>
      </c>
      <c r="AC6789" s="23" t="s">
        <v>37801</v>
      </c>
      <c r="AD6789" s="23" t="s">
        <v>44383</v>
      </c>
      <c r="AE6789" t="s">
        <v>35409</v>
      </c>
    </row>
    <row r="6790" spans="1:31" ht="14.25" customHeight="1">
      <c r="A6790" s="1">
        <v>6789</v>
      </c>
      <c r="B6790" s="9" t="s">
        <v>6</v>
      </c>
      <c r="C6790" s="1" t="s">
        <v>619</v>
      </c>
      <c r="D6790" s="1" t="s">
        <v>620</v>
      </c>
      <c r="E6790" s="1" t="s">
        <v>139</v>
      </c>
      <c r="F6790" s="1" t="s">
        <v>21244</v>
      </c>
      <c r="G6790" s="14">
        <v>919946444006</v>
      </c>
      <c r="H6790" s="1" t="s">
        <v>132</v>
      </c>
      <c r="I6790" s="1" t="s">
        <v>9</v>
      </c>
      <c r="J6790" s="1" t="s">
        <v>34</v>
      </c>
      <c r="K6790" s="3" t="s">
        <v>17</v>
      </c>
      <c r="L6790" s="1" t="s">
        <v>34</v>
      </c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1"/>
      <c r="AA6790" s="1" t="s">
        <v>11</v>
      </c>
      <c r="AB6790" s="3" t="s">
        <v>13</v>
      </c>
      <c r="AC6790" s="23" t="s">
        <v>37801</v>
      </c>
      <c r="AD6790" s="23" t="s">
        <v>44384</v>
      </c>
      <c r="AE6790" t="s">
        <v>35394</v>
      </c>
    </row>
    <row r="6791" spans="1:31" ht="14.25" customHeight="1">
      <c r="A6791" s="1">
        <v>6790</v>
      </c>
      <c r="B6791" s="9" t="s">
        <v>6</v>
      </c>
      <c r="C6791" s="1" t="s">
        <v>621</v>
      </c>
      <c r="D6791" s="1" t="s">
        <v>622</v>
      </c>
      <c r="E6791" s="1" t="s">
        <v>623</v>
      </c>
      <c r="F6791" s="1" t="s">
        <v>21245</v>
      </c>
      <c r="G6791" s="14">
        <v>91909994401</v>
      </c>
      <c r="H6791" s="1" t="s">
        <v>15</v>
      </c>
      <c r="I6791" s="1" t="s">
        <v>41</v>
      </c>
      <c r="J6791" s="1" t="s">
        <v>34</v>
      </c>
      <c r="K6791" s="3" t="s">
        <v>42</v>
      </c>
      <c r="L6791" s="1" t="s">
        <v>34</v>
      </c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1"/>
      <c r="AA6791" s="1" t="s">
        <v>16</v>
      </c>
      <c r="AB6791" s="3" t="s">
        <v>12</v>
      </c>
      <c r="AC6791" s="23" t="s">
        <v>37801</v>
      </c>
      <c r="AD6791" s="23" t="s">
        <v>44385</v>
      </c>
      <c r="AE6791" t="s">
        <v>35409</v>
      </c>
    </row>
    <row r="6792" spans="1:31" ht="14.25" customHeight="1">
      <c r="A6792" s="1">
        <v>6791</v>
      </c>
      <c r="B6792" s="1" t="s">
        <v>54</v>
      </c>
      <c r="C6792" s="1" t="s">
        <v>630</v>
      </c>
      <c r="D6792" s="1" t="s">
        <v>1603</v>
      </c>
      <c r="E6792" s="1" t="s">
        <v>3179</v>
      </c>
      <c r="F6792" s="1" t="s">
        <v>31149</v>
      </c>
      <c r="G6792" s="14">
        <v>9190999469</v>
      </c>
      <c r="H6792" s="1" t="s">
        <v>20</v>
      </c>
      <c r="I6792" s="1" t="s">
        <v>9</v>
      </c>
      <c r="J6792" s="1" t="s">
        <v>34</v>
      </c>
      <c r="K6792" s="3" t="s">
        <v>42</v>
      </c>
      <c r="L6792" s="1" t="s">
        <v>34</v>
      </c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1"/>
      <c r="AA6792" s="1" t="s">
        <v>16</v>
      </c>
      <c r="AB6792" s="3" t="s">
        <v>12</v>
      </c>
      <c r="AC6792" s="23" t="s">
        <v>37801</v>
      </c>
      <c r="AD6792" s="23" t="s">
        <v>44386</v>
      </c>
      <c r="AE6792" t="s">
        <v>35399</v>
      </c>
    </row>
    <row r="6793" spans="1:31" ht="14.25" customHeight="1">
      <c r="A6793" s="1">
        <v>6792</v>
      </c>
      <c r="B6793" s="1" t="s">
        <v>54</v>
      </c>
      <c r="C6793" s="1" t="s">
        <v>632</v>
      </c>
      <c r="D6793" s="1" t="s">
        <v>12598</v>
      </c>
      <c r="E6793" s="1" t="s">
        <v>36981</v>
      </c>
      <c r="F6793" s="1" t="s">
        <v>21249</v>
      </c>
      <c r="G6793" s="14">
        <v>91464444460</v>
      </c>
      <c r="H6793" s="1" t="s">
        <v>8</v>
      </c>
      <c r="I6793" s="1" t="s">
        <v>62</v>
      </c>
      <c r="J6793" s="1" t="s">
        <v>34</v>
      </c>
      <c r="K6793" s="3" t="s">
        <v>42</v>
      </c>
      <c r="L6793" s="1" t="s">
        <v>34</v>
      </c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1"/>
      <c r="AA6793" s="1" t="s">
        <v>16</v>
      </c>
      <c r="AB6793" s="3" t="s">
        <v>12</v>
      </c>
      <c r="AC6793" s="23" t="s">
        <v>37801</v>
      </c>
      <c r="AD6793" s="23" t="s">
        <v>39826</v>
      </c>
      <c r="AE6793" t="s">
        <v>35410</v>
      </c>
    </row>
    <row r="6794" spans="1:31" ht="14.25" customHeight="1">
      <c r="A6794" s="1">
        <v>6793</v>
      </c>
      <c r="B6794" s="1" t="s">
        <v>54</v>
      </c>
      <c r="C6794" s="1" t="s">
        <v>633</v>
      </c>
      <c r="D6794" s="1" t="s">
        <v>1836</v>
      </c>
      <c r="E6794" s="1" t="s">
        <v>804</v>
      </c>
      <c r="F6794" s="1" t="s">
        <v>31150</v>
      </c>
      <c r="G6794" s="14">
        <v>919446444491</v>
      </c>
      <c r="H6794" s="1" t="s">
        <v>8</v>
      </c>
      <c r="I6794" s="1" t="s">
        <v>9</v>
      </c>
      <c r="J6794" s="1" t="s">
        <v>34</v>
      </c>
      <c r="K6794" s="3" t="s">
        <v>42</v>
      </c>
      <c r="L6794" s="1" t="s">
        <v>34</v>
      </c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1"/>
      <c r="AA6794" s="1" t="s">
        <v>16</v>
      </c>
      <c r="AB6794" s="3" t="s">
        <v>12</v>
      </c>
      <c r="AC6794" s="23" t="s">
        <v>37801</v>
      </c>
      <c r="AD6794" s="23" t="s">
        <v>39826</v>
      </c>
      <c r="AE6794" t="s">
        <v>35399</v>
      </c>
    </row>
    <row r="6795" spans="1:31" ht="14.25" customHeight="1">
      <c r="A6795" s="1">
        <v>6794</v>
      </c>
      <c r="B6795" s="9" t="s">
        <v>6</v>
      </c>
      <c r="C6795" s="1" t="s">
        <v>641</v>
      </c>
      <c r="D6795" s="1" t="s">
        <v>642</v>
      </c>
      <c r="E6795" s="1" t="s">
        <v>40</v>
      </c>
      <c r="F6795" s="1" t="s">
        <v>21252</v>
      </c>
      <c r="G6795" s="14">
        <v>919409106640</v>
      </c>
      <c r="H6795" s="1" t="s">
        <v>15</v>
      </c>
      <c r="I6795" s="1" t="s">
        <v>41</v>
      </c>
      <c r="J6795" s="1" t="s">
        <v>34</v>
      </c>
      <c r="K6795" s="3" t="s">
        <v>42</v>
      </c>
      <c r="L6795" s="1" t="s">
        <v>34</v>
      </c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1"/>
      <c r="AA6795" s="1" t="s">
        <v>16</v>
      </c>
      <c r="AB6795" s="3" t="s">
        <v>12</v>
      </c>
      <c r="AC6795" s="23" t="s">
        <v>37801</v>
      </c>
      <c r="AD6795" s="23" t="s">
        <v>44387</v>
      </c>
      <c r="AE6795" t="s">
        <v>35410</v>
      </c>
    </row>
    <row r="6796" spans="1:31" ht="14.25" customHeight="1">
      <c r="A6796" s="1">
        <v>6795</v>
      </c>
      <c r="B6796" s="1" t="s">
        <v>54</v>
      </c>
      <c r="C6796" s="1" t="s">
        <v>651</v>
      </c>
      <c r="D6796" s="1" t="s">
        <v>2746</v>
      </c>
      <c r="E6796" s="1" t="s">
        <v>78</v>
      </c>
      <c r="F6796" s="1" t="s">
        <v>21256</v>
      </c>
      <c r="G6796" s="14">
        <v>919099444696</v>
      </c>
      <c r="H6796" s="1" t="s">
        <v>8</v>
      </c>
      <c r="I6796" s="1" t="s">
        <v>9</v>
      </c>
      <c r="J6796" s="1" t="s">
        <v>34</v>
      </c>
      <c r="K6796" s="3" t="s">
        <v>42</v>
      </c>
      <c r="L6796" s="1" t="s">
        <v>34</v>
      </c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1"/>
      <c r="AA6796" s="1" t="s">
        <v>16</v>
      </c>
      <c r="AB6796" s="3" t="s">
        <v>12</v>
      </c>
      <c r="AC6796" s="23" t="s">
        <v>37801</v>
      </c>
      <c r="AD6796" s="23" t="s">
        <v>44388</v>
      </c>
      <c r="AE6796" t="s">
        <v>35394</v>
      </c>
    </row>
    <row r="6797" spans="1:31" ht="14.25" customHeight="1">
      <c r="A6797" s="1">
        <v>6796</v>
      </c>
      <c r="B6797" s="9" t="s">
        <v>6</v>
      </c>
      <c r="C6797" s="1" t="s">
        <v>671</v>
      </c>
      <c r="D6797" s="1" t="s">
        <v>672</v>
      </c>
      <c r="E6797" s="1" t="s">
        <v>673</v>
      </c>
      <c r="F6797" s="1" t="s">
        <v>21265</v>
      </c>
      <c r="G6797" s="14">
        <v>91016400164</v>
      </c>
      <c r="H6797" s="1" t="s">
        <v>20</v>
      </c>
      <c r="I6797" s="1" t="s">
        <v>41</v>
      </c>
      <c r="J6797" s="1" t="s">
        <v>34</v>
      </c>
      <c r="K6797" s="3" t="s">
        <v>42</v>
      </c>
      <c r="L6797" s="1" t="s">
        <v>34</v>
      </c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1"/>
      <c r="AA6797" s="1" t="s">
        <v>16</v>
      </c>
      <c r="AB6797" s="3" t="s">
        <v>12</v>
      </c>
      <c r="AC6797" s="23" t="s">
        <v>37801</v>
      </c>
      <c r="AD6797" s="23" t="s">
        <v>44389</v>
      </c>
      <c r="AE6797" t="s">
        <v>35399</v>
      </c>
    </row>
    <row r="6798" spans="1:31" ht="14.25" customHeight="1">
      <c r="A6798" s="1">
        <v>6797</v>
      </c>
      <c r="B6798" s="1" t="s">
        <v>54</v>
      </c>
      <c r="C6798" s="1" t="s">
        <v>677</v>
      </c>
      <c r="D6798" s="1" t="s">
        <v>636</v>
      </c>
      <c r="E6798" s="1" t="s">
        <v>1577</v>
      </c>
      <c r="F6798" s="1" t="s">
        <v>21268</v>
      </c>
      <c r="G6798" s="14">
        <v>919994400</v>
      </c>
      <c r="H6798" s="1" t="s">
        <v>8</v>
      </c>
      <c r="I6798" s="1" t="s">
        <v>41</v>
      </c>
      <c r="J6798" s="1" t="s">
        <v>34</v>
      </c>
      <c r="K6798" s="3" t="s">
        <v>17</v>
      </c>
      <c r="L6798" s="1" t="s">
        <v>34</v>
      </c>
      <c r="M6798" s="4" t="s">
        <v>42</v>
      </c>
      <c r="N6798" s="3" t="str">
        <f t="shared" ref="N6798:N6799" si="193">J6798</f>
        <v>[50-85 Lacs]</v>
      </c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1"/>
      <c r="AA6798" s="1" t="s">
        <v>16</v>
      </c>
      <c r="AB6798" s="3" t="s">
        <v>12</v>
      </c>
      <c r="AC6798" s="23" t="s">
        <v>37801</v>
      </c>
      <c r="AD6798" s="23" t="s">
        <v>44390</v>
      </c>
      <c r="AE6798" t="s">
        <v>35399</v>
      </c>
    </row>
    <row r="6799" spans="1:31" ht="14.25" customHeight="1">
      <c r="A6799" s="1">
        <v>6798</v>
      </c>
      <c r="B6799" s="1" t="s">
        <v>54</v>
      </c>
      <c r="C6799" s="1" t="s">
        <v>678</v>
      </c>
      <c r="D6799" s="1" t="s">
        <v>2488</v>
      </c>
      <c r="E6799" s="1" t="s">
        <v>1577</v>
      </c>
      <c r="F6799" s="1" t="s">
        <v>21269</v>
      </c>
      <c r="G6799" s="14">
        <v>919446446444</v>
      </c>
      <c r="H6799" s="1" t="s">
        <v>15</v>
      </c>
      <c r="I6799" s="1" t="s">
        <v>41</v>
      </c>
      <c r="J6799" s="1" t="s">
        <v>34</v>
      </c>
      <c r="K6799" s="3" t="s">
        <v>17</v>
      </c>
      <c r="L6799" s="1" t="s">
        <v>34</v>
      </c>
      <c r="M6799" s="4" t="s">
        <v>42</v>
      </c>
      <c r="N6799" s="3" t="str">
        <f t="shared" si="193"/>
        <v>[50-85 Lacs]</v>
      </c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1"/>
      <c r="AA6799" s="1" t="s">
        <v>16</v>
      </c>
      <c r="AB6799" s="3" t="s">
        <v>12</v>
      </c>
      <c r="AC6799" s="23" t="s">
        <v>37801</v>
      </c>
      <c r="AD6799" s="23" t="s">
        <v>44391</v>
      </c>
      <c r="AE6799" t="s">
        <v>35409</v>
      </c>
    </row>
    <row r="6800" spans="1:31" ht="14.25" customHeight="1">
      <c r="A6800" s="1">
        <v>6799</v>
      </c>
      <c r="B6800" s="1" t="s">
        <v>54</v>
      </c>
      <c r="C6800" s="1" t="s">
        <v>693</v>
      </c>
      <c r="D6800" s="1" t="s">
        <v>1250</v>
      </c>
      <c r="E6800" s="1" t="s">
        <v>40</v>
      </c>
      <c r="F6800" s="1" t="s">
        <v>21276</v>
      </c>
      <c r="G6800" s="14">
        <v>919446490449</v>
      </c>
      <c r="H6800" s="1" t="s">
        <v>20</v>
      </c>
      <c r="I6800" s="1" t="s">
        <v>9</v>
      </c>
      <c r="J6800" s="1" t="s">
        <v>34</v>
      </c>
      <c r="K6800" s="3" t="s">
        <v>17</v>
      </c>
      <c r="L6800" s="1" t="s">
        <v>34</v>
      </c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1"/>
      <c r="AA6800" s="1" t="s">
        <v>11</v>
      </c>
      <c r="AB6800" s="3" t="s">
        <v>274</v>
      </c>
      <c r="AC6800" s="23" t="s">
        <v>37801</v>
      </c>
      <c r="AD6800" s="23" t="s">
        <v>44392</v>
      </c>
      <c r="AE6800" t="s">
        <v>35409</v>
      </c>
    </row>
    <row r="6801" spans="1:31" ht="14.25" customHeight="1">
      <c r="A6801" s="1">
        <v>6800</v>
      </c>
      <c r="B6801" s="1" t="s">
        <v>54</v>
      </c>
      <c r="C6801" s="1" t="s">
        <v>701</v>
      </c>
      <c r="D6801" s="1" t="s">
        <v>2888</v>
      </c>
      <c r="E6801" s="1" t="s">
        <v>40</v>
      </c>
      <c r="F6801" s="1" t="s">
        <v>21281</v>
      </c>
      <c r="G6801" s="14">
        <v>919664141696</v>
      </c>
      <c r="H6801" s="1" t="s">
        <v>20</v>
      </c>
      <c r="I6801" s="1" t="s">
        <v>9</v>
      </c>
      <c r="J6801" s="1" t="s">
        <v>34</v>
      </c>
      <c r="K6801" s="3" t="s">
        <v>42</v>
      </c>
      <c r="L6801" s="1" t="s">
        <v>34</v>
      </c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1"/>
      <c r="AA6801" s="1" t="s">
        <v>16</v>
      </c>
      <c r="AB6801" s="3" t="s">
        <v>12</v>
      </c>
      <c r="AC6801" s="23" t="s">
        <v>37801</v>
      </c>
      <c r="AD6801" s="23" t="s">
        <v>44393</v>
      </c>
      <c r="AE6801" t="s">
        <v>35410</v>
      </c>
    </row>
    <row r="6802" spans="1:31" ht="14.25" customHeight="1">
      <c r="A6802" s="1">
        <v>6801</v>
      </c>
      <c r="B6802" s="1" t="s">
        <v>54</v>
      </c>
      <c r="C6802" s="1" t="s">
        <v>708</v>
      </c>
      <c r="D6802" s="1" t="s">
        <v>1506</v>
      </c>
      <c r="E6802" s="1" t="s">
        <v>78</v>
      </c>
      <c r="F6802" s="1" t="s">
        <v>33442</v>
      </c>
      <c r="G6802" s="14">
        <v>91466641901</v>
      </c>
      <c r="H6802" s="1" t="s">
        <v>20</v>
      </c>
      <c r="I6802" s="1" t="s">
        <v>9</v>
      </c>
      <c r="J6802" s="1" t="s">
        <v>34</v>
      </c>
      <c r="K6802" s="3" t="s">
        <v>42</v>
      </c>
      <c r="L6802" s="1" t="s">
        <v>34</v>
      </c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1"/>
      <c r="AA6802" s="1" t="s">
        <v>16</v>
      </c>
      <c r="AB6802" s="3" t="s">
        <v>12</v>
      </c>
      <c r="AC6802" s="23" t="s">
        <v>37801</v>
      </c>
      <c r="AD6802" s="23" t="s">
        <v>44394</v>
      </c>
      <c r="AE6802" t="s">
        <v>35409</v>
      </c>
    </row>
    <row r="6803" spans="1:31" ht="14.25" customHeight="1">
      <c r="A6803" s="1">
        <v>6802</v>
      </c>
      <c r="B6803" s="9" t="s">
        <v>6</v>
      </c>
      <c r="C6803" s="1" t="s">
        <v>713</v>
      </c>
      <c r="D6803" s="1" t="s">
        <v>382</v>
      </c>
      <c r="E6803" s="1" t="s">
        <v>714</v>
      </c>
      <c r="F6803" s="1" t="s">
        <v>21286</v>
      </c>
      <c r="G6803" s="14">
        <v>91994966669</v>
      </c>
      <c r="H6803" s="1" t="s">
        <v>20</v>
      </c>
      <c r="I6803" s="1" t="s">
        <v>9</v>
      </c>
      <c r="J6803" s="1" t="s">
        <v>34</v>
      </c>
      <c r="K6803" s="3" t="s">
        <v>42</v>
      </c>
      <c r="L6803" s="1" t="s">
        <v>34</v>
      </c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1"/>
      <c r="AA6803" s="1" t="s">
        <v>16</v>
      </c>
      <c r="AB6803" s="3" t="s">
        <v>12</v>
      </c>
      <c r="AC6803" s="23" t="s">
        <v>37801</v>
      </c>
      <c r="AD6803" s="23" t="s">
        <v>44395</v>
      </c>
      <c r="AE6803" t="s">
        <v>35399</v>
      </c>
    </row>
    <row r="6804" spans="1:31" ht="14.25" customHeight="1">
      <c r="A6804" s="1">
        <v>6803</v>
      </c>
      <c r="B6804" s="1" t="s">
        <v>54</v>
      </c>
      <c r="C6804" s="1" t="s">
        <v>717</v>
      </c>
      <c r="D6804" s="1" t="s">
        <v>1305</v>
      </c>
      <c r="E6804" s="1" t="s">
        <v>139</v>
      </c>
      <c r="F6804" s="1" t="s">
        <v>31159</v>
      </c>
      <c r="G6804" s="14">
        <v>91949496149</v>
      </c>
      <c r="H6804" s="1" t="s">
        <v>8</v>
      </c>
      <c r="I6804" s="1" t="s">
        <v>9</v>
      </c>
      <c r="J6804" s="1" t="s">
        <v>34</v>
      </c>
      <c r="K6804" s="3" t="s">
        <v>42</v>
      </c>
      <c r="L6804" s="1" t="s">
        <v>34</v>
      </c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1"/>
      <c r="AA6804" s="1" t="s">
        <v>16</v>
      </c>
      <c r="AB6804" s="3" t="s">
        <v>12</v>
      </c>
      <c r="AC6804" s="23" t="s">
        <v>37801</v>
      </c>
      <c r="AD6804" s="23" t="s">
        <v>44396</v>
      </c>
      <c r="AE6804" t="s">
        <v>35394</v>
      </c>
    </row>
    <row r="6805" spans="1:31" ht="14.25" customHeight="1">
      <c r="A6805" s="1">
        <v>6804</v>
      </c>
      <c r="B6805" s="1" t="s">
        <v>54</v>
      </c>
      <c r="C6805" s="1" t="s">
        <v>719</v>
      </c>
      <c r="D6805" s="1" t="s">
        <v>216</v>
      </c>
      <c r="E6805" s="1" t="s">
        <v>36982</v>
      </c>
      <c r="F6805" s="1" t="s">
        <v>21290</v>
      </c>
      <c r="G6805" s="14">
        <v>91494416991</v>
      </c>
      <c r="H6805" s="1" t="s">
        <v>20</v>
      </c>
      <c r="I6805" s="1" t="s">
        <v>9</v>
      </c>
      <c r="J6805" s="1" t="s">
        <v>34</v>
      </c>
      <c r="K6805" s="3" t="s">
        <v>27</v>
      </c>
      <c r="L6805" s="1" t="s">
        <v>34</v>
      </c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1"/>
      <c r="AA6805" s="1" t="s">
        <v>16</v>
      </c>
      <c r="AB6805" s="3" t="s">
        <v>12</v>
      </c>
      <c r="AC6805" s="23" t="s">
        <v>37801</v>
      </c>
      <c r="AD6805" s="23" t="s">
        <v>44397</v>
      </c>
      <c r="AE6805" t="s">
        <v>35409</v>
      </c>
    </row>
    <row r="6806" spans="1:31" ht="14.25" customHeight="1">
      <c r="A6806" s="1">
        <v>6805</v>
      </c>
      <c r="B6806" s="1" t="s">
        <v>54</v>
      </c>
      <c r="C6806" s="1" t="s">
        <v>720</v>
      </c>
      <c r="D6806" s="1" t="s">
        <v>1160</v>
      </c>
      <c r="E6806" s="1" t="s">
        <v>881</v>
      </c>
      <c r="F6806" s="1" t="s">
        <v>21291</v>
      </c>
      <c r="G6806" s="14">
        <v>914640619</v>
      </c>
      <c r="H6806" s="1" t="s">
        <v>132</v>
      </c>
      <c r="I6806" s="1" t="s">
        <v>9</v>
      </c>
      <c r="J6806" s="1" t="s">
        <v>34</v>
      </c>
      <c r="K6806" s="3" t="s">
        <v>17</v>
      </c>
      <c r="L6806" s="1" t="s">
        <v>34</v>
      </c>
      <c r="M6806" s="4" t="s">
        <v>42</v>
      </c>
      <c r="N6806" s="3" t="str">
        <f>J6806</f>
        <v>[50-85 Lacs]</v>
      </c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1"/>
      <c r="AA6806" s="1" t="s">
        <v>16</v>
      </c>
      <c r="AB6806" s="3" t="s">
        <v>12</v>
      </c>
      <c r="AC6806" s="23" t="s">
        <v>37801</v>
      </c>
      <c r="AD6806" s="23" t="s">
        <v>44398</v>
      </c>
      <c r="AE6806" t="s">
        <v>35399</v>
      </c>
    </row>
    <row r="6807" spans="1:31" ht="14.25" customHeight="1">
      <c r="A6807" s="1">
        <v>6806</v>
      </c>
      <c r="B6807" s="1" t="s">
        <v>54</v>
      </c>
      <c r="C6807" s="1" t="s">
        <v>721</v>
      </c>
      <c r="D6807" s="1" t="s">
        <v>5078</v>
      </c>
      <c r="E6807" s="1" t="s">
        <v>824</v>
      </c>
      <c r="F6807" s="1" t="s">
        <v>21292</v>
      </c>
      <c r="G6807" s="14">
        <v>914940966614</v>
      </c>
      <c r="H6807" s="1" t="s">
        <v>15</v>
      </c>
      <c r="I6807" s="1" t="s">
        <v>41</v>
      </c>
      <c r="J6807" s="1" t="s">
        <v>34</v>
      </c>
      <c r="K6807" s="3" t="s">
        <v>17</v>
      </c>
      <c r="L6807" s="1" t="s">
        <v>34</v>
      </c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1"/>
      <c r="AA6807" s="1" t="s">
        <v>16</v>
      </c>
      <c r="AB6807" s="3" t="s">
        <v>12</v>
      </c>
      <c r="AC6807" s="23" t="s">
        <v>37801</v>
      </c>
      <c r="AD6807" s="23" t="s">
        <v>44399</v>
      </c>
      <c r="AE6807" t="s">
        <v>35409</v>
      </c>
    </row>
    <row r="6808" spans="1:31" ht="14.25" customHeight="1">
      <c r="A6808" s="1">
        <v>6807</v>
      </c>
      <c r="B6808" s="1" t="s">
        <v>54</v>
      </c>
      <c r="C6808" s="1" t="s">
        <v>730</v>
      </c>
      <c r="D6808" s="1" t="s">
        <v>727</v>
      </c>
      <c r="E6808" s="1" t="s">
        <v>40</v>
      </c>
      <c r="F6808" s="1" t="s">
        <v>21297</v>
      </c>
      <c r="G6808" s="14">
        <v>9149414149</v>
      </c>
      <c r="H6808" s="1" t="s">
        <v>20</v>
      </c>
      <c r="I6808" s="1" t="s">
        <v>41</v>
      </c>
      <c r="J6808" s="1" t="s">
        <v>34</v>
      </c>
      <c r="K6808" s="3" t="s">
        <v>17</v>
      </c>
      <c r="L6808" s="1" t="s">
        <v>34</v>
      </c>
      <c r="M6808" s="4" t="s">
        <v>42</v>
      </c>
      <c r="N6808" s="3" t="str">
        <f>J6808</f>
        <v>[50-85 Lacs]</v>
      </c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1"/>
      <c r="AA6808" s="1" t="s">
        <v>16</v>
      </c>
      <c r="AB6808" s="3" t="s">
        <v>12</v>
      </c>
      <c r="AC6808" s="23" t="s">
        <v>37801</v>
      </c>
      <c r="AD6808" s="23" t="s">
        <v>44400</v>
      </c>
      <c r="AE6808" t="s">
        <v>35394</v>
      </c>
    </row>
    <row r="6809" spans="1:31" ht="14.25" customHeight="1">
      <c r="A6809" s="1">
        <v>6808</v>
      </c>
      <c r="B6809" s="1" t="s">
        <v>54</v>
      </c>
      <c r="C6809" s="1" t="s">
        <v>732</v>
      </c>
      <c r="D6809" s="1" t="s">
        <v>4047</v>
      </c>
      <c r="E6809" s="1" t="s">
        <v>12672</v>
      </c>
      <c r="F6809" s="1" t="s">
        <v>31162</v>
      </c>
      <c r="G6809" s="14">
        <v>91944964494</v>
      </c>
      <c r="H6809" s="1" t="s">
        <v>37</v>
      </c>
      <c r="I6809" s="1" t="s">
        <v>41</v>
      </c>
      <c r="J6809" s="1" t="s">
        <v>34</v>
      </c>
      <c r="K6809" s="3" t="s">
        <v>171</v>
      </c>
      <c r="L6809" s="1" t="s">
        <v>34</v>
      </c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1"/>
      <c r="AA6809" s="1" t="s">
        <v>16</v>
      </c>
      <c r="AB6809" s="3" t="s">
        <v>12</v>
      </c>
      <c r="AC6809" s="23" t="s">
        <v>37801</v>
      </c>
      <c r="AD6809" s="23" t="s">
        <v>44401</v>
      </c>
      <c r="AE6809" t="s">
        <v>35399</v>
      </c>
    </row>
    <row r="6810" spans="1:31" ht="14.25" customHeight="1">
      <c r="A6810" s="1">
        <v>6809</v>
      </c>
      <c r="B6810" s="9" t="s">
        <v>6</v>
      </c>
      <c r="C6810" s="1" t="s">
        <v>737</v>
      </c>
      <c r="D6810" s="1" t="s">
        <v>359</v>
      </c>
      <c r="E6810" s="1" t="s">
        <v>78</v>
      </c>
      <c r="F6810" s="1" t="s">
        <v>33446</v>
      </c>
      <c r="G6810" s="14">
        <v>919916919969</v>
      </c>
      <c r="H6810" s="1" t="s">
        <v>20</v>
      </c>
      <c r="I6810" s="1" t="s">
        <v>62</v>
      </c>
      <c r="J6810" s="1" t="s">
        <v>34</v>
      </c>
      <c r="K6810" s="3" t="s">
        <v>17</v>
      </c>
      <c r="L6810" s="1" t="s">
        <v>34</v>
      </c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1"/>
      <c r="AA6810" s="1" t="s">
        <v>16</v>
      </c>
      <c r="AB6810" s="3" t="s">
        <v>12</v>
      </c>
      <c r="AC6810" s="23" t="s">
        <v>37801</v>
      </c>
      <c r="AD6810" s="23" t="s">
        <v>44402</v>
      </c>
      <c r="AE6810" t="s">
        <v>35410</v>
      </c>
    </row>
    <row r="6811" spans="1:31" ht="14.25" customHeight="1">
      <c r="A6811" s="1">
        <v>6810</v>
      </c>
      <c r="B6811" s="1" t="s">
        <v>54</v>
      </c>
      <c r="C6811" s="1" t="s">
        <v>738</v>
      </c>
      <c r="D6811" s="1" t="s">
        <v>1410</v>
      </c>
      <c r="E6811" s="1" t="s">
        <v>12338</v>
      </c>
      <c r="F6811" s="1" t="s">
        <v>21299</v>
      </c>
      <c r="G6811" s="14">
        <v>9194941041</v>
      </c>
      <c r="H6811" s="1" t="s">
        <v>20</v>
      </c>
      <c r="I6811" s="1" t="s">
        <v>9</v>
      </c>
      <c r="J6811" s="1" t="s">
        <v>34</v>
      </c>
      <c r="K6811" s="3" t="s">
        <v>42</v>
      </c>
      <c r="L6811" s="1" t="s">
        <v>34</v>
      </c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1"/>
      <c r="AA6811" s="1" t="s">
        <v>16</v>
      </c>
      <c r="AB6811" s="3" t="s">
        <v>12</v>
      </c>
      <c r="AC6811" s="23" t="s">
        <v>37801</v>
      </c>
      <c r="AD6811" s="23" t="s">
        <v>41469</v>
      </c>
      <c r="AE6811" t="s">
        <v>35394</v>
      </c>
    </row>
    <row r="6812" spans="1:31" ht="14.25" customHeight="1">
      <c r="A6812" s="1">
        <v>6811</v>
      </c>
      <c r="B6812" s="1" t="s">
        <v>54</v>
      </c>
      <c r="C6812" s="1" t="s">
        <v>748</v>
      </c>
      <c r="D6812" s="1" t="s">
        <v>2925</v>
      </c>
      <c r="E6812" s="1" t="s">
        <v>8463</v>
      </c>
      <c r="F6812" s="1" t="s">
        <v>21302</v>
      </c>
      <c r="G6812" s="14">
        <v>91944444969</v>
      </c>
      <c r="H6812" s="1" t="s">
        <v>20</v>
      </c>
      <c r="I6812" s="1" t="s">
        <v>9</v>
      </c>
      <c r="J6812" s="1" t="s">
        <v>34</v>
      </c>
      <c r="K6812" s="3" t="s">
        <v>63</v>
      </c>
      <c r="L6812" s="1" t="s">
        <v>34</v>
      </c>
      <c r="M6812" s="3" t="s">
        <v>213</v>
      </c>
      <c r="N6812" s="3" t="str">
        <f t="shared" ref="N6812:N6813" si="194">J6812</f>
        <v>[50-85 Lacs]</v>
      </c>
      <c r="O6812" s="3" t="s">
        <v>17</v>
      </c>
      <c r="P6812" s="3" t="s">
        <v>34</v>
      </c>
      <c r="Q6812" s="3" t="s">
        <v>42</v>
      </c>
      <c r="R6812" s="3" t="s">
        <v>34</v>
      </c>
      <c r="S6812" s="3" t="s">
        <v>27</v>
      </c>
      <c r="T6812" s="3" t="s">
        <v>34</v>
      </c>
      <c r="U6812" s="3" t="s">
        <v>117</v>
      </c>
      <c r="V6812" s="3" t="s">
        <v>34</v>
      </c>
      <c r="W6812" s="3" t="s">
        <v>178</v>
      </c>
      <c r="X6812" s="3" t="s">
        <v>34</v>
      </c>
      <c r="Y6812" s="3" t="s">
        <v>171</v>
      </c>
      <c r="Z6812" s="1" t="s">
        <v>34</v>
      </c>
      <c r="AA6812" s="1" t="s">
        <v>16</v>
      </c>
      <c r="AB6812" s="3" t="s">
        <v>12</v>
      </c>
      <c r="AC6812" s="23" t="s">
        <v>37801</v>
      </c>
      <c r="AD6812" s="23" t="s">
        <v>44403</v>
      </c>
      <c r="AE6812" t="s">
        <v>35409</v>
      </c>
    </row>
    <row r="6813" spans="1:31" ht="14.25" customHeight="1">
      <c r="A6813" s="1">
        <v>6812</v>
      </c>
      <c r="B6813" s="1" t="s">
        <v>54</v>
      </c>
      <c r="C6813" s="1" t="s">
        <v>750</v>
      </c>
      <c r="D6813" s="1" t="s">
        <v>2359</v>
      </c>
      <c r="E6813" s="1" t="s">
        <v>1506</v>
      </c>
      <c r="F6813" s="1" t="s">
        <v>33451</v>
      </c>
      <c r="G6813" s="14">
        <v>916964446901</v>
      </c>
      <c r="H6813" s="1" t="s">
        <v>20</v>
      </c>
      <c r="I6813" s="1" t="s">
        <v>9</v>
      </c>
      <c r="J6813" s="1" t="s">
        <v>34</v>
      </c>
      <c r="K6813" s="3" t="s">
        <v>42</v>
      </c>
      <c r="L6813" s="1" t="s">
        <v>34</v>
      </c>
      <c r="M6813" s="3" t="s">
        <v>27</v>
      </c>
      <c r="N6813" s="3" t="str">
        <f t="shared" si="194"/>
        <v>[50-85 Lacs]</v>
      </c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1"/>
      <c r="AA6813" s="1" t="s">
        <v>16</v>
      </c>
      <c r="AB6813" s="3" t="s">
        <v>12</v>
      </c>
      <c r="AC6813" s="23" t="s">
        <v>37801</v>
      </c>
      <c r="AD6813" s="23" t="s">
        <v>43860</v>
      </c>
      <c r="AE6813" t="s">
        <v>35394</v>
      </c>
    </row>
    <row r="6814" spans="1:31" ht="14.25" customHeight="1">
      <c r="A6814" s="1">
        <v>6813</v>
      </c>
      <c r="B6814" s="1" t="s">
        <v>54</v>
      </c>
      <c r="C6814" s="1" t="s">
        <v>755</v>
      </c>
      <c r="D6814" s="1" t="s">
        <v>18577</v>
      </c>
      <c r="E6814" s="1" t="s">
        <v>1558</v>
      </c>
      <c r="F6814" s="1" t="s">
        <v>21307</v>
      </c>
      <c r="G6814" s="14">
        <v>919444996</v>
      </c>
      <c r="H6814" s="1" t="s">
        <v>8</v>
      </c>
      <c r="I6814" s="1" t="s">
        <v>62</v>
      </c>
      <c r="J6814" s="1" t="s">
        <v>34</v>
      </c>
      <c r="K6814" s="3" t="s">
        <v>17</v>
      </c>
      <c r="L6814" s="1" t="s">
        <v>34</v>
      </c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1"/>
      <c r="AA6814" s="1" t="s">
        <v>11</v>
      </c>
      <c r="AB6814" s="3" t="s">
        <v>13</v>
      </c>
      <c r="AC6814" s="23" t="s">
        <v>37801</v>
      </c>
      <c r="AD6814" s="23" t="s">
        <v>43861</v>
      </c>
      <c r="AE6814" t="s">
        <v>35409</v>
      </c>
    </row>
    <row r="6815" spans="1:31" ht="14.25" customHeight="1">
      <c r="A6815" s="1">
        <v>6814</v>
      </c>
      <c r="B6815" s="9" t="s">
        <v>6</v>
      </c>
      <c r="C6815" s="1" t="s">
        <v>759</v>
      </c>
      <c r="D6815" s="1" t="s">
        <v>760</v>
      </c>
      <c r="E6815" s="1" t="s">
        <v>139</v>
      </c>
      <c r="F6815" s="1" t="s">
        <v>31164</v>
      </c>
      <c r="G6815" s="14">
        <v>9199404961</v>
      </c>
      <c r="H6815" s="1" t="s">
        <v>15</v>
      </c>
      <c r="I6815" s="1" t="s">
        <v>41</v>
      </c>
      <c r="J6815" s="1" t="s">
        <v>34</v>
      </c>
      <c r="K6815" s="3" t="s">
        <v>42</v>
      </c>
      <c r="L6815" s="1" t="s">
        <v>34</v>
      </c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1"/>
      <c r="AA6815" s="1" t="s">
        <v>16</v>
      </c>
      <c r="AB6815" s="3" t="s">
        <v>12</v>
      </c>
      <c r="AC6815" s="23" t="s">
        <v>37801</v>
      </c>
      <c r="AD6815" s="23" t="s">
        <v>44404</v>
      </c>
      <c r="AE6815" t="s">
        <v>35394</v>
      </c>
    </row>
    <row r="6816" spans="1:31" ht="14.25" customHeight="1">
      <c r="A6816" s="1">
        <v>6815</v>
      </c>
      <c r="B6816" s="1" t="s">
        <v>54</v>
      </c>
      <c r="C6816" s="1" t="s">
        <v>762</v>
      </c>
      <c r="D6816" s="1" t="s">
        <v>526</v>
      </c>
      <c r="E6816" s="1" t="s">
        <v>36983</v>
      </c>
      <c r="F6816" s="1" t="s">
        <v>763</v>
      </c>
      <c r="G6816" s="14">
        <v>91964000919</v>
      </c>
      <c r="H6816" s="1" t="s">
        <v>8</v>
      </c>
      <c r="I6816" s="1" t="s">
        <v>41</v>
      </c>
      <c r="J6816" s="1" t="s">
        <v>34</v>
      </c>
      <c r="K6816" s="3" t="s">
        <v>17</v>
      </c>
      <c r="L6816" s="1" t="s">
        <v>34</v>
      </c>
      <c r="M6816" s="4" t="s">
        <v>42</v>
      </c>
      <c r="N6816" s="3" t="str">
        <f>J6816</f>
        <v>[50-85 Lacs]</v>
      </c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1"/>
      <c r="AA6816" s="1" t="s">
        <v>16</v>
      </c>
      <c r="AB6816" s="3" t="s">
        <v>12</v>
      </c>
      <c r="AC6816" s="23" t="s">
        <v>37801</v>
      </c>
      <c r="AD6816" s="23" t="s">
        <v>44405</v>
      </c>
      <c r="AE6816" t="s">
        <v>35394</v>
      </c>
    </row>
    <row r="6817" spans="1:31" ht="14.25" customHeight="1">
      <c r="A6817" s="1">
        <v>6816</v>
      </c>
      <c r="B6817" s="1" t="s">
        <v>54</v>
      </c>
      <c r="C6817" s="1" t="s">
        <v>766</v>
      </c>
      <c r="D6817" s="1" t="s">
        <v>546</v>
      </c>
      <c r="E6817" s="1" t="s">
        <v>774</v>
      </c>
      <c r="F6817" s="1" t="s">
        <v>33452</v>
      </c>
      <c r="G6817" s="14">
        <v>919944400</v>
      </c>
      <c r="H6817" s="1" t="s">
        <v>8</v>
      </c>
      <c r="I6817" s="1" t="s">
        <v>41</v>
      </c>
      <c r="J6817" s="1" t="s">
        <v>34</v>
      </c>
      <c r="K6817" s="3" t="s">
        <v>17</v>
      </c>
      <c r="L6817" s="1" t="s">
        <v>34</v>
      </c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1"/>
      <c r="AA6817" s="1" t="s">
        <v>11</v>
      </c>
      <c r="AB6817" s="3" t="s">
        <v>56</v>
      </c>
      <c r="AC6817" s="23" t="s">
        <v>37801</v>
      </c>
      <c r="AD6817" s="23" t="s">
        <v>44406</v>
      </c>
      <c r="AE6817" t="s">
        <v>35410</v>
      </c>
    </row>
    <row r="6818" spans="1:31" ht="14.25" customHeight="1">
      <c r="A6818" s="1">
        <v>6817</v>
      </c>
      <c r="B6818" s="1" t="s">
        <v>54</v>
      </c>
      <c r="C6818" s="1" t="s">
        <v>776</v>
      </c>
      <c r="D6818" s="1" t="s">
        <v>2888</v>
      </c>
      <c r="E6818" s="1" t="s">
        <v>11850</v>
      </c>
      <c r="F6818" s="1" t="s">
        <v>33454</v>
      </c>
      <c r="G6818" s="14">
        <v>91940460669</v>
      </c>
      <c r="H6818" s="1" t="s">
        <v>8</v>
      </c>
      <c r="I6818" s="1" t="s">
        <v>41</v>
      </c>
      <c r="J6818" s="1" t="s">
        <v>34</v>
      </c>
      <c r="K6818" s="3" t="s">
        <v>17</v>
      </c>
      <c r="L6818" s="1" t="s">
        <v>34</v>
      </c>
      <c r="M6818" s="4" t="s">
        <v>42</v>
      </c>
      <c r="N6818" s="3" t="str">
        <f t="shared" ref="N6818:N6821" si="195">J6818</f>
        <v>[50-85 Lacs]</v>
      </c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1"/>
      <c r="AA6818" s="1" t="s">
        <v>16</v>
      </c>
      <c r="AB6818" s="3" t="s">
        <v>12</v>
      </c>
      <c r="AC6818" s="23" t="s">
        <v>37801</v>
      </c>
      <c r="AD6818" s="23" t="s">
        <v>44407</v>
      </c>
      <c r="AE6818" t="s">
        <v>35399</v>
      </c>
    </row>
    <row r="6819" spans="1:31" ht="14.25" customHeight="1">
      <c r="A6819" s="1">
        <v>6818</v>
      </c>
      <c r="B6819" s="1" t="s">
        <v>54</v>
      </c>
      <c r="C6819" s="1" t="s">
        <v>778</v>
      </c>
      <c r="D6819" s="1" t="s">
        <v>605</v>
      </c>
      <c r="E6819" s="1" t="s">
        <v>40</v>
      </c>
      <c r="F6819" s="1" t="s">
        <v>21317</v>
      </c>
      <c r="G6819" s="14">
        <v>91906496994</v>
      </c>
      <c r="H6819" s="1" t="s">
        <v>20</v>
      </c>
      <c r="I6819" s="1" t="s">
        <v>33</v>
      </c>
      <c r="J6819" s="1" t="s">
        <v>34</v>
      </c>
      <c r="K6819" s="3" t="s">
        <v>178</v>
      </c>
      <c r="L6819" s="1" t="s">
        <v>34</v>
      </c>
      <c r="M6819" s="3" t="s">
        <v>171</v>
      </c>
      <c r="N6819" s="3" t="str">
        <f t="shared" si="195"/>
        <v>[50-85 Lacs]</v>
      </c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1"/>
      <c r="AA6819" s="1" t="s">
        <v>16</v>
      </c>
      <c r="AB6819" s="3" t="s">
        <v>12</v>
      </c>
      <c r="AC6819" s="23" t="s">
        <v>37801</v>
      </c>
      <c r="AD6819" s="23" t="s">
        <v>40506</v>
      </c>
      <c r="AE6819" t="s">
        <v>35394</v>
      </c>
    </row>
    <row r="6820" spans="1:31" ht="14.25" customHeight="1">
      <c r="A6820" s="1">
        <v>6819</v>
      </c>
      <c r="B6820" s="9" t="s">
        <v>6</v>
      </c>
      <c r="C6820" s="1" t="s">
        <v>783</v>
      </c>
      <c r="D6820" s="1" t="s">
        <v>784</v>
      </c>
      <c r="E6820" s="1" t="s">
        <v>785</v>
      </c>
      <c r="F6820" s="1" t="s">
        <v>21321</v>
      </c>
      <c r="G6820" s="14">
        <v>9194696640</v>
      </c>
      <c r="H6820" s="1" t="s">
        <v>20</v>
      </c>
      <c r="I6820" s="1" t="s">
        <v>9</v>
      </c>
      <c r="J6820" s="1" t="s">
        <v>34</v>
      </c>
      <c r="K6820" s="3" t="s">
        <v>17</v>
      </c>
      <c r="L6820" s="1" t="s">
        <v>34</v>
      </c>
      <c r="M6820" s="4" t="s">
        <v>42</v>
      </c>
      <c r="N6820" s="3" t="str">
        <f t="shared" si="195"/>
        <v>[50-85 Lacs]</v>
      </c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1"/>
      <c r="AA6820" s="1" t="s">
        <v>16</v>
      </c>
      <c r="AB6820" s="3" t="s">
        <v>12</v>
      </c>
      <c r="AC6820" s="23" t="s">
        <v>37801</v>
      </c>
      <c r="AD6820" s="23" t="s">
        <v>44408</v>
      </c>
      <c r="AE6820" t="s">
        <v>35399</v>
      </c>
    </row>
    <row r="6821" spans="1:31" ht="14.25" customHeight="1">
      <c r="A6821" s="1">
        <v>6820</v>
      </c>
      <c r="B6821" s="9" t="s">
        <v>6</v>
      </c>
      <c r="C6821" s="1" t="s">
        <v>790</v>
      </c>
      <c r="D6821" s="1" t="s">
        <v>791</v>
      </c>
      <c r="E6821" s="1" t="s">
        <v>362</v>
      </c>
      <c r="F6821" s="1" t="s">
        <v>33455</v>
      </c>
      <c r="G6821" s="14">
        <v>919909690991</v>
      </c>
      <c r="H6821" s="1" t="s">
        <v>20</v>
      </c>
      <c r="I6821" s="1" t="s">
        <v>62</v>
      </c>
      <c r="J6821" s="1" t="s">
        <v>34</v>
      </c>
      <c r="K6821" s="3" t="s">
        <v>17</v>
      </c>
      <c r="L6821" s="1" t="s">
        <v>34</v>
      </c>
      <c r="M6821" s="4" t="s">
        <v>42</v>
      </c>
      <c r="N6821" s="3" t="str">
        <f t="shared" si="195"/>
        <v>[50-85 Lacs]</v>
      </c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1"/>
      <c r="AA6821" s="1" t="s">
        <v>16</v>
      </c>
      <c r="AB6821" s="3" t="s">
        <v>12</v>
      </c>
      <c r="AC6821" s="23" t="s">
        <v>37801</v>
      </c>
      <c r="AD6821" s="23" t="s">
        <v>44409</v>
      </c>
      <c r="AE6821" t="s">
        <v>35410</v>
      </c>
    </row>
    <row r="6822" spans="1:31" ht="14.25" customHeight="1">
      <c r="A6822" s="1">
        <v>6821</v>
      </c>
      <c r="B6822" s="9" t="s">
        <v>6</v>
      </c>
      <c r="C6822" s="1" t="s">
        <v>797</v>
      </c>
      <c r="D6822" s="1" t="s">
        <v>546</v>
      </c>
      <c r="E6822" s="1" t="s">
        <v>798</v>
      </c>
      <c r="F6822" s="1" t="s">
        <v>21326</v>
      </c>
      <c r="G6822" s="14">
        <v>91949194619</v>
      </c>
      <c r="H6822" s="1" t="s">
        <v>15</v>
      </c>
      <c r="I6822" s="1" t="s">
        <v>62</v>
      </c>
      <c r="J6822" s="1" t="s">
        <v>34</v>
      </c>
      <c r="K6822" s="3" t="s">
        <v>17</v>
      </c>
      <c r="L6822" s="1" t="s">
        <v>34</v>
      </c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1"/>
      <c r="AA6822" s="1" t="s">
        <v>11</v>
      </c>
      <c r="AB6822" s="3" t="s">
        <v>13</v>
      </c>
      <c r="AC6822" s="23" t="s">
        <v>37801</v>
      </c>
      <c r="AD6822" s="23" t="s">
        <v>41187</v>
      </c>
      <c r="AE6822" t="s">
        <v>35399</v>
      </c>
    </row>
    <row r="6823" spans="1:31" ht="14.25" customHeight="1">
      <c r="A6823" s="1">
        <v>6822</v>
      </c>
      <c r="B6823" s="1" t="s">
        <v>54</v>
      </c>
      <c r="C6823" s="1" t="s">
        <v>802</v>
      </c>
      <c r="D6823" s="1" t="s">
        <v>6752</v>
      </c>
      <c r="E6823" s="1" t="s">
        <v>328</v>
      </c>
      <c r="F6823" s="1" t="s">
        <v>21328</v>
      </c>
      <c r="G6823" s="14">
        <v>91940440416</v>
      </c>
      <c r="H6823" s="1" t="s">
        <v>8</v>
      </c>
      <c r="I6823" s="1" t="s">
        <v>41</v>
      </c>
      <c r="J6823" s="1" t="s">
        <v>34</v>
      </c>
      <c r="K6823" s="3" t="s">
        <v>17</v>
      </c>
      <c r="L6823" s="1" t="s">
        <v>34</v>
      </c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1"/>
      <c r="AA6823" s="1" t="s">
        <v>11</v>
      </c>
      <c r="AB6823" s="3" t="s">
        <v>56</v>
      </c>
      <c r="AC6823" s="23" t="s">
        <v>37801</v>
      </c>
      <c r="AD6823" s="23" t="s">
        <v>44410</v>
      </c>
      <c r="AE6823" t="s">
        <v>35410</v>
      </c>
    </row>
    <row r="6824" spans="1:31" ht="14.25" customHeight="1">
      <c r="A6824" s="1">
        <v>6823</v>
      </c>
      <c r="B6824" s="1" t="s">
        <v>54</v>
      </c>
      <c r="C6824" s="1" t="s">
        <v>807</v>
      </c>
      <c r="D6824" s="1" t="s">
        <v>841</v>
      </c>
      <c r="E6824" s="1" t="s">
        <v>36984</v>
      </c>
      <c r="F6824" s="1" t="s">
        <v>33457</v>
      </c>
      <c r="G6824" s="14">
        <v>9146646641</v>
      </c>
      <c r="H6824" s="1" t="s">
        <v>8</v>
      </c>
      <c r="I6824" s="1" t="s">
        <v>41</v>
      </c>
      <c r="J6824" s="1" t="s">
        <v>34</v>
      </c>
      <c r="K6824" s="3" t="s">
        <v>42</v>
      </c>
      <c r="L6824" s="1" t="s">
        <v>34</v>
      </c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1"/>
      <c r="AA6824" s="1" t="s">
        <v>16</v>
      </c>
      <c r="AB6824" s="3" t="s">
        <v>12</v>
      </c>
      <c r="AC6824" s="23" t="s">
        <v>37801</v>
      </c>
      <c r="AD6824" s="23" t="s">
        <v>44411</v>
      </c>
      <c r="AE6824" t="s">
        <v>35399</v>
      </c>
    </row>
    <row r="6825" spans="1:31" ht="14.25" customHeight="1">
      <c r="A6825" s="1">
        <v>6824</v>
      </c>
      <c r="B6825" s="1" t="s">
        <v>54</v>
      </c>
      <c r="C6825" s="1" t="s">
        <v>815</v>
      </c>
      <c r="D6825" s="1" t="s">
        <v>773</v>
      </c>
      <c r="E6825" s="1" t="s">
        <v>410</v>
      </c>
      <c r="F6825" s="1" t="s">
        <v>21333</v>
      </c>
      <c r="G6825" s="14">
        <v>919994969464</v>
      </c>
      <c r="H6825" s="1" t="s">
        <v>37</v>
      </c>
      <c r="I6825" s="1" t="s">
        <v>41</v>
      </c>
      <c r="J6825" s="1" t="s">
        <v>34</v>
      </c>
      <c r="K6825" s="3" t="s">
        <v>42</v>
      </c>
      <c r="L6825" s="1" t="s">
        <v>34</v>
      </c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1"/>
      <c r="AA6825" s="1" t="s">
        <v>16</v>
      </c>
      <c r="AB6825" s="3" t="s">
        <v>12</v>
      </c>
      <c r="AC6825" s="23" t="s">
        <v>37801</v>
      </c>
      <c r="AD6825" s="23" t="s">
        <v>44412</v>
      </c>
      <c r="AE6825" t="s">
        <v>35399</v>
      </c>
    </row>
    <row r="6826" spans="1:31" ht="14.25" customHeight="1">
      <c r="A6826" s="1">
        <v>6825</v>
      </c>
      <c r="B6826" s="1" t="s">
        <v>54</v>
      </c>
      <c r="C6826" s="1" t="s">
        <v>820</v>
      </c>
      <c r="D6826" s="1" t="s">
        <v>3129</v>
      </c>
      <c r="E6826" s="1" t="s">
        <v>774</v>
      </c>
      <c r="F6826" s="1" t="s">
        <v>21336</v>
      </c>
      <c r="G6826" s="14">
        <v>919446946644</v>
      </c>
      <c r="H6826" s="1" t="s">
        <v>8</v>
      </c>
      <c r="I6826" s="1" t="s">
        <v>9</v>
      </c>
      <c r="J6826" s="1" t="s">
        <v>34</v>
      </c>
      <c r="K6826" s="3" t="s">
        <v>17</v>
      </c>
      <c r="L6826" s="1" t="s">
        <v>34</v>
      </c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1"/>
      <c r="AA6826" s="1" t="s">
        <v>11</v>
      </c>
      <c r="AB6826" s="3" t="s">
        <v>13</v>
      </c>
      <c r="AC6826" s="23" t="s">
        <v>37801</v>
      </c>
      <c r="AD6826" s="23" t="s">
        <v>44413</v>
      </c>
      <c r="AE6826" t="s">
        <v>35399</v>
      </c>
    </row>
    <row r="6827" spans="1:31" ht="14.25" customHeight="1">
      <c r="A6827" s="1">
        <v>6826</v>
      </c>
      <c r="B6827" s="1" t="s">
        <v>54</v>
      </c>
      <c r="C6827" s="1" t="s">
        <v>821</v>
      </c>
      <c r="D6827" s="1" t="s">
        <v>151</v>
      </c>
      <c r="E6827" s="1" t="s">
        <v>724</v>
      </c>
      <c r="F6827" s="1" t="s">
        <v>21337</v>
      </c>
      <c r="G6827" s="14">
        <v>9194490091</v>
      </c>
      <c r="H6827" s="1" t="s">
        <v>20</v>
      </c>
      <c r="I6827" s="1" t="s">
        <v>9</v>
      </c>
      <c r="J6827" s="1" t="s">
        <v>34</v>
      </c>
      <c r="K6827" s="3" t="s">
        <v>17</v>
      </c>
      <c r="L6827" s="1" t="s">
        <v>34</v>
      </c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1"/>
      <c r="AA6827" s="1" t="s">
        <v>16</v>
      </c>
      <c r="AB6827" s="3" t="s">
        <v>12</v>
      </c>
      <c r="AC6827" s="23" t="s">
        <v>37801</v>
      </c>
      <c r="AD6827" s="23" t="s">
        <v>44414</v>
      </c>
      <c r="AE6827" t="s">
        <v>35394</v>
      </c>
    </row>
    <row r="6828" spans="1:31" ht="14.25" customHeight="1">
      <c r="A6828" s="1">
        <v>6827</v>
      </c>
      <c r="B6828" s="1" t="s">
        <v>54</v>
      </c>
      <c r="C6828" s="1" t="s">
        <v>828</v>
      </c>
      <c r="D6828" s="1" t="s">
        <v>1025</v>
      </c>
      <c r="E6828" s="1" t="s">
        <v>36985</v>
      </c>
      <c r="F6828" s="1" t="s">
        <v>21340</v>
      </c>
      <c r="G6828" s="14">
        <v>919946499099</v>
      </c>
      <c r="H6828" s="1" t="s">
        <v>20</v>
      </c>
      <c r="I6828" s="1" t="s">
        <v>9</v>
      </c>
      <c r="J6828" s="1" t="s">
        <v>34</v>
      </c>
      <c r="K6828" s="3" t="s">
        <v>42</v>
      </c>
      <c r="L6828" s="1" t="s">
        <v>34</v>
      </c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1"/>
      <c r="AA6828" s="1" t="s">
        <v>16</v>
      </c>
      <c r="AB6828" s="3" t="s">
        <v>12</v>
      </c>
      <c r="AC6828" s="23" t="s">
        <v>37801</v>
      </c>
      <c r="AD6828" s="23" t="s">
        <v>44415</v>
      </c>
      <c r="AE6828" t="s">
        <v>35409</v>
      </c>
    </row>
    <row r="6829" spans="1:31" ht="14.25" customHeight="1">
      <c r="A6829" s="1">
        <v>6828</v>
      </c>
      <c r="B6829" s="9" t="s">
        <v>6</v>
      </c>
      <c r="C6829" s="1" t="s">
        <v>829</v>
      </c>
      <c r="D6829" s="1" t="s">
        <v>830</v>
      </c>
      <c r="E6829" s="1" t="s">
        <v>139</v>
      </c>
      <c r="F6829" s="1" t="s">
        <v>21341</v>
      </c>
      <c r="G6829" s="14">
        <v>91449400044</v>
      </c>
      <c r="H6829" s="1" t="s">
        <v>8</v>
      </c>
      <c r="I6829" s="1" t="s">
        <v>41</v>
      </c>
      <c r="J6829" s="1" t="s">
        <v>34</v>
      </c>
      <c r="K6829" s="3" t="s">
        <v>17</v>
      </c>
      <c r="L6829" s="1" t="s">
        <v>34</v>
      </c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1"/>
      <c r="AA6829" s="1" t="s">
        <v>16</v>
      </c>
      <c r="AB6829" s="3" t="s">
        <v>12</v>
      </c>
      <c r="AC6829" s="23" t="s">
        <v>37801</v>
      </c>
      <c r="AD6829" s="23" t="s">
        <v>44416</v>
      </c>
      <c r="AE6829" t="s">
        <v>35399</v>
      </c>
    </row>
    <row r="6830" spans="1:31" ht="14.25" customHeight="1">
      <c r="A6830" s="1">
        <v>6829</v>
      </c>
      <c r="B6830" s="1" t="s">
        <v>54</v>
      </c>
      <c r="C6830" s="1" t="s">
        <v>836</v>
      </c>
      <c r="D6830" s="1" t="s">
        <v>36501</v>
      </c>
      <c r="E6830" s="1" t="s">
        <v>36986</v>
      </c>
      <c r="F6830" s="1" t="s">
        <v>21344</v>
      </c>
      <c r="G6830" s="14">
        <v>91946944666</v>
      </c>
      <c r="H6830" s="1" t="s">
        <v>8</v>
      </c>
      <c r="I6830" s="1" t="s">
        <v>41</v>
      </c>
      <c r="J6830" s="1" t="s">
        <v>34</v>
      </c>
      <c r="K6830" s="3" t="s">
        <v>42</v>
      </c>
      <c r="L6830" s="1" t="s">
        <v>34</v>
      </c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1"/>
      <c r="AA6830" s="1" t="s">
        <v>16</v>
      </c>
      <c r="AB6830" s="3" t="s">
        <v>12</v>
      </c>
      <c r="AC6830" s="23" t="s">
        <v>37801</v>
      </c>
      <c r="AD6830" s="23" t="s">
        <v>44417</v>
      </c>
      <c r="AE6830" t="s">
        <v>35399</v>
      </c>
    </row>
    <row r="6831" spans="1:31" ht="14.25" customHeight="1">
      <c r="A6831" s="1">
        <v>6830</v>
      </c>
      <c r="B6831" s="1" t="s">
        <v>54</v>
      </c>
      <c r="C6831" s="1" t="s">
        <v>847</v>
      </c>
      <c r="D6831" s="1" t="s">
        <v>2609</v>
      </c>
      <c r="E6831" s="1" t="s">
        <v>40</v>
      </c>
      <c r="F6831" s="1" t="s">
        <v>31176</v>
      </c>
      <c r="G6831" s="14">
        <v>919909606666</v>
      </c>
      <c r="H6831" s="1" t="s">
        <v>20</v>
      </c>
      <c r="I6831" s="1" t="s">
        <v>9</v>
      </c>
      <c r="J6831" s="1" t="s">
        <v>34</v>
      </c>
      <c r="K6831" s="3" t="s">
        <v>17</v>
      </c>
      <c r="L6831" s="1" t="s">
        <v>34</v>
      </c>
      <c r="M6831" s="4" t="s">
        <v>42</v>
      </c>
      <c r="N6831" s="3" t="str">
        <f>J6831</f>
        <v>[50-85 Lacs]</v>
      </c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1"/>
      <c r="AA6831" s="1" t="s">
        <v>16</v>
      </c>
      <c r="AB6831" s="3" t="s">
        <v>12</v>
      </c>
      <c r="AC6831" s="23" t="s">
        <v>37801</v>
      </c>
      <c r="AD6831" s="23" t="s">
        <v>44418</v>
      </c>
      <c r="AE6831" t="s">
        <v>35394</v>
      </c>
    </row>
    <row r="6832" spans="1:31" ht="14.25" customHeight="1">
      <c r="A6832" s="1">
        <v>6831</v>
      </c>
      <c r="B6832" s="1" t="s">
        <v>54</v>
      </c>
      <c r="C6832" s="1" t="s">
        <v>859</v>
      </c>
      <c r="D6832" s="1" t="s">
        <v>280</v>
      </c>
      <c r="E6832" s="1" t="s">
        <v>40</v>
      </c>
      <c r="F6832" s="1" t="s">
        <v>21353</v>
      </c>
      <c r="G6832" s="14">
        <v>919099694601</v>
      </c>
      <c r="H6832" s="1" t="s">
        <v>20</v>
      </c>
      <c r="I6832" s="1" t="s">
        <v>9</v>
      </c>
      <c r="J6832" s="1" t="s">
        <v>34</v>
      </c>
      <c r="K6832" s="3" t="s">
        <v>17</v>
      </c>
      <c r="L6832" s="1" t="s">
        <v>34</v>
      </c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1"/>
      <c r="AA6832" s="1" t="s">
        <v>11</v>
      </c>
      <c r="AB6832" s="3" t="s">
        <v>56</v>
      </c>
      <c r="AC6832" s="23" t="s">
        <v>37801</v>
      </c>
      <c r="AD6832" s="23" t="s">
        <v>44419</v>
      </c>
      <c r="AE6832" t="s">
        <v>35394</v>
      </c>
    </row>
    <row r="6833" spans="1:31" ht="14.25" customHeight="1">
      <c r="A6833" s="1">
        <v>6832</v>
      </c>
      <c r="B6833" s="1" t="s">
        <v>54</v>
      </c>
      <c r="C6833" s="1" t="s">
        <v>870</v>
      </c>
      <c r="D6833" s="1" t="s">
        <v>230</v>
      </c>
      <c r="E6833" s="1" t="s">
        <v>36987</v>
      </c>
      <c r="F6833" s="1" t="s">
        <v>21356</v>
      </c>
      <c r="G6833" s="14">
        <v>919444606106</v>
      </c>
      <c r="H6833" s="1" t="s">
        <v>20</v>
      </c>
      <c r="I6833" s="1" t="s">
        <v>62</v>
      </c>
      <c r="J6833" s="1" t="s">
        <v>34</v>
      </c>
      <c r="K6833" s="3" t="s">
        <v>42</v>
      </c>
      <c r="L6833" s="1" t="s">
        <v>34</v>
      </c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1"/>
      <c r="AA6833" s="1" t="s">
        <v>16</v>
      </c>
      <c r="AB6833" s="3" t="s">
        <v>12</v>
      </c>
      <c r="AC6833" s="23" t="s">
        <v>37801</v>
      </c>
      <c r="AD6833" s="23" t="s">
        <v>44420</v>
      </c>
      <c r="AE6833" t="s">
        <v>35394</v>
      </c>
    </row>
    <row r="6834" spans="1:31" ht="14.25" customHeight="1">
      <c r="A6834" s="1">
        <v>6833</v>
      </c>
      <c r="B6834" s="1" t="s">
        <v>54</v>
      </c>
      <c r="C6834" s="1" t="s">
        <v>878</v>
      </c>
      <c r="D6834" s="1" t="s">
        <v>65</v>
      </c>
      <c r="E6834" s="1" t="s">
        <v>410</v>
      </c>
      <c r="F6834" s="1" t="s">
        <v>21359</v>
      </c>
      <c r="G6834" s="14">
        <v>919944696904</v>
      </c>
      <c r="H6834" s="1" t="s">
        <v>8</v>
      </c>
      <c r="I6834" s="1" t="s">
        <v>41</v>
      </c>
      <c r="J6834" s="1" t="s">
        <v>34</v>
      </c>
      <c r="K6834" s="3" t="s">
        <v>17</v>
      </c>
      <c r="L6834" s="1" t="s">
        <v>34</v>
      </c>
      <c r="M6834" s="4" t="s">
        <v>42</v>
      </c>
      <c r="N6834" s="3" t="str">
        <f t="shared" ref="N6834:N6837" si="196">J6834</f>
        <v>[50-85 Lacs]</v>
      </c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1"/>
      <c r="AA6834" s="1" t="s">
        <v>16</v>
      </c>
      <c r="AB6834" s="3" t="s">
        <v>12</v>
      </c>
      <c r="AC6834" s="23" t="s">
        <v>37801</v>
      </c>
      <c r="AD6834" s="23" t="s">
        <v>44421</v>
      </c>
      <c r="AE6834" t="s">
        <v>35409</v>
      </c>
    </row>
    <row r="6835" spans="1:31" ht="14.25" customHeight="1">
      <c r="A6835" s="1">
        <v>6834</v>
      </c>
      <c r="B6835" s="9" t="s">
        <v>6</v>
      </c>
      <c r="C6835" s="1" t="s">
        <v>888</v>
      </c>
      <c r="D6835" s="1" t="s">
        <v>889</v>
      </c>
      <c r="E6835" s="1" t="s">
        <v>410</v>
      </c>
      <c r="F6835" s="1" t="s">
        <v>21364</v>
      </c>
      <c r="G6835" s="14">
        <v>914160494496</v>
      </c>
      <c r="H6835" s="1" t="s">
        <v>37</v>
      </c>
      <c r="I6835" s="1" t="s">
        <v>62</v>
      </c>
      <c r="J6835" s="1" t="s">
        <v>34</v>
      </c>
      <c r="K6835" s="3" t="s">
        <v>17</v>
      </c>
      <c r="L6835" s="1" t="s">
        <v>34</v>
      </c>
      <c r="M6835" s="4" t="s">
        <v>42</v>
      </c>
      <c r="N6835" s="3" t="str">
        <f t="shared" si="196"/>
        <v>[50-85 Lacs]</v>
      </c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1"/>
      <c r="AA6835" s="1" t="s">
        <v>16</v>
      </c>
      <c r="AB6835" s="3" t="s">
        <v>12</v>
      </c>
      <c r="AC6835" s="23" t="s">
        <v>37801</v>
      </c>
      <c r="AD6835" s="23" t="s">
        <v>44422</v>
      </c>
      <c r="AE6835" t="s">
        <v>35394</v>
      </c>
    </row>
    <row r="6836" spans="1:31" ht="14.25" customHeight="1">
      <c r="A6836" s="1">
        <v>6835</v>
      </c>
      <c r="B6836" s="1" t="s">
        <v>54</v>
      </c>
      <c r="C6836" s="1" t="s">
        <v>891</v>
      </c>
      <c r="D6836" s="1" t="s">
        <v>557</v>
      </c>
      <c r="E6836" s="1" t="s">
        <v>152</v>
      </c>
      <c r="F6836" s="1" t="s">
        <v>31182</v>
      </c>
      <c r="G6836" s="14">
        <v>9199904490</v>
      </c>
      <c r="H6836" s="1" t="s">
        <v>8</v>
      </c>
      <c r="I6836" s="1" t="s">
        <v>41</v>
      </c>
      <c r="J6836" s="1" t="s">
        <v>34</v>
      </c>
      <c r="K6836" s="3" t="s">
        <v>17</v>
      </c>
      <c r="L6836" s="1" t="s">
        <v>34</v>
      </c>
      <c r="M6836" s="4" t="s">
        <v>42</v>
      </c>
      <c r="N6836" s="3" t="str">
        <f t="shared" si="196"/>
        <v>[50-85 Lacs]</v>
      </c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1"/>
      <c r="AA6836" s="1" t="s">
        <v>16</v>
      </c>
      <c r="AB6836" s="3" t="s">
        <v>12</v>
      </c>
      <c r="AC6836" s="23" t="s">
        <v>37801</v>
      </c>
      <c r="AD6836" s="23" t="s">
        <v>44423</v>
      </c>
      <c r="AE6836" t="s">
        <v>35399</v>
      </c>
    </row>
    <row r="6837" spans="1:31" ht="14.25" customHeight="1">
      <c r="A6837" s="1">
        <v>6836</v>
      </c>
      <c r="B6837" s="1" t="s">
        <v>54</v>
      </c>
      <c r="C6837" s="1" t="s">
        <v>896</v>
      </c>
      <c r="D6837" s="1" t="s">
        <v>35831</v>
      </c>
      <c r="E6837" s="1" t="s">
        <v>628</v>
      </c>
      <c r="F6837" s="1" t="s">
        <v>21368</v>
      </c>
      <c r="G6837" s="14">
        <v>91400699404</v>
      </c>
      <c r="H6837" s="1" t="s">
        <v>20</v>
      </c>
      <c r="I6837" s="1" t="s">
        <v>41</v>
      </c>
      <c r="J6837" s="1" t="s">
        <v>34</v>
      </c>
      <c r="K6837" s="3" t="s">
        <v>17</v>
      </c>
      <c r="L6837" s="1" t="s">
        <v>34</v>
      </c>
      <c r="M6837" s="4" t="s">
        <v>42</v>
      </c>
      <c r="N6837" s="3" t="str">
        <f t="shared" si="196"/>
        <v>[50-85 Lacs]</v>
      </c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1"/>
      <c r="AA6837" s="1" t="s">
        <v>16</v>
      </c>
      <c r="AB6837" s="3" t="s">
        <v>12</v>
      </c>
      <c r="AC6837" s="23" t="s">
        <v>37801</v>
      </c>
      <c r="AD6837" s="23" t="s">
        <v>44424</v>
      </c>
      <c r="AE6837" t="s">
        <v>35399</v>
      </c>
    </row>
    <row r="6838" spans="1:31" ht="14.25" customHeight="1">
      <c r="A6838" s="1">
        <v>6837</v>
      </c>
      <c r="B6838" s="1" t="s">
        <v>54</v>
      </c>
      <c r="C6838" s="1" t="s">
        <v>915</v>
      </c>
      <c r="D6838" s="1" t="s">
        <v>35782</v>
      </c>
      <c r="E6838" s="1" t="s">
        <v>1725</v>
      </c>
      <c r="F6838" s="1" t="s">
        <v>21374</v>
      </c>
      <c r="G6838" s="14">
        <v>9169496161</v>
      </c>
      <c r="H6838" s="1" t="s">
        <v>20</v>
      </c>
      <c r="I6838" s="1" t="s">
        <v>107</v>
      </c>
      <c r="J6838" s="1" t="s">
        <v>34</v>
      </c>
      <c r="K6838" s="3" t="s">
        <v>17</v>
      </c>
      <c r="L6838" s="1" t="s">
        <v>34</v>
      </c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1"/>
      <c r="AA6838" s="1" t="s">
        <v>11</v>
      </c>
      <c r="AB6838" s="3" t="s">
        <v>56</v>
      </c>
      <c r="AC6838" s="23" t="s">
        <v>37801</v>
      </c>
      <c r="AD6838" s="23" t="s">
        <v>44425</v>
      </c>
      <c r="AE6838" t="s">
        <v>35394</v>
      </c>
    </row>
    <row r="6839" spans="1:31" ht="14.25" customHeight="1">
      <c r="A6839" s="1">
        <v>6838</v>
      </c>
      <c r="B6839" s="9" t="s">
        <v>6</v>
      </c>
      <c r="C6839" s="1" t="s">
        <v>919</v>
      </c>
      <c r="D6839" s="1" t="s">
        <v>791</v>
      </c>
      <c r="E6839" s="1" t="s">
        <v>40</v>
      </c>
      <c r="F6839" s="1" t="s">
        <v>33466</v>
      </c>
      <c r="G6839" s="14">
        <v>91944499190</v>
      </c>
      <c r="H6839" s="1" t="s">
        <v>15</v>
      </c>
      <c r="I6839" s="1" t="s">
        <v>41</v>
      </c>
      <c r="J6839" s="1" t="s">
        <v>34</v>
      </c>
      <c r="K6839" s="3" t="s">
        <v>17</v>
      </c>
      <c r="L6839" s="1" t="s">
        <v>34</v>
      </c>
      <c r="M6839" s="4" t="s">
        <v>42</v>
      </c>
      <c r="N6839" s="3" t="str">
        <f t="shared" ref="N6839:N6840" si="197">J6839</f>
        <v>[50-85 Lacs]</v>
      </c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1"/>
      <c r="AA6839" s="1" t="s">
        <v>16</v>
      </c>
      <c r="AB6839" s="3" t="s">
        <v>12</v>
      </c>
      <c r="AC6839" s="23" t="s">
        <v>37801</v>
      </c>
      <c r="AD6839" s="23" t="s">
        <v>44426</v>
      </c>
      <c r="AE6839" t="s">
        <v>35394</v>
      </c>
    </row>
    <row r="6840" spans="1:31" ht="14.25" customHeight="1">
      <c r="A6840" s="1">
        <v>6839</v>
      </c>
      <c r="B6840" s="1" t="s">
        <v>54</v>
      </c>
      <c r="C6840" s="1" t="s">
        <v>920</v>
      </c>
      <c r="D6840" s="1" t="s">
        <v>361</v>
      </c>
      <c r="E6840" s="1" t="s">
        <v>131</v>
      </c>
      <c r="F6840" s="1" t="s">
        <v>33467</v>
      </c>
      <c r="G6840" s="14">
        <v>91944496006</v>
      </c>
      <c r="H6840" s="1" t="s">
        <v>15</v>
      </c>
      <c r="I6840" s="1" t="s">
        <v>41</v>
      </c>
      <c r="J6840" s="1" t="s">
        <v>34</v>
      </c>
      <c r="K6840" s="3" t="s">
        <v>17</v>
      </c>
      <c r="L6840" s="1" t="s">
        <v>34</v>
      </c>
      <c r="M6840" s="4" t="s">
        <v>42</v>
      </c>
      <c r="N6840" s="3" t="str">
        <f t="shared" si="197"/>
        <v>[50-85 Lacs]</v>
      </c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1"/>
      <c r="AA6840" s="1" t="s">
        <v>16</v>
      </c>
      <c r="AB6840" s="3" t="s">
        <v>12</v>
      </c>
      <c r="AC6840" s="23" t="s">
        <v>37801</v>
      </c>
      <c r="AD6840" s="23" t="s">
        <v>38501</v>
      </c>
      <c r="AE6840" t="s">
        <v>35399</v>
      </c>
    </row>
    <row r="6841" spans="1:31" ht="14.25" customHeight="1">
      <c r="A6841" s="1">
        <v>6840</v>
      </c>
      <c r="B6841" s="1" t="s">
        <v>54</v>
      </c>
      <c r="C6841" s="1" t="s">
        <v>945</v>
      </c>
      <c r="D6841" s="1" t="s">
        <v>1010</v>
      </c>
      <c r="E6841" s="1" t="s">
        <v>139</v>
      </c>
      <c r="F6841" s="1" t="s">
        <v>33469</v>
      </c>
      <c r="G6841" s="14">
        <v>919946014046</v>
      </c>
      <c r="H6841" s="1" t="s">
        <v>8</v>
      </c>
      <c r="I6841" s="1" t="s">
        <v>9</v>
      </c>
      <c r="J6841" s="1" t="s">
        <v>34</v>
      </c>
      <c r="K6841" s="3" t="s">
        <v>42</v>
      </c>
      <c r="L6841" s="1" t="s">
        <v>34</v>
      </c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1"/>
      <c r="AA6841" s="1" t="s">
        <v>16</v>
      </c>
      <c r="AB6841" s="3" t="s">
        <v>12</v>
      </c>
      <c r="AC6841" s="23" t="s">
        <v>37801</v>
      </c>
      <c r="AD6841" s="23" t="s">
        <v>44427</v>
      </c>
      <c r="AE6841" t="s">
        <v>35394</v>
      </c>
    </row>
    <row r="6842" spans="1:31" ht="14.25" customHeight="1">
      <c r="A6842" s="1">
        <v>6841</v>
      </c>
      <c r="B6842" s="1" t="s">
        <v>54</v>
      </c>
      <c r="C6842" s="1" t="s">
        <v>949</v>
      </c>
      <c r="D6842" s="1" t="s">
        <v>2027</v>
      </c>
      <c r="E6842" s="1" t="s">
        <v>2103</v>
      </c>
      <c r="F6842" s="1" t="s">
        <v>33471</v>
      </c>
      <c r="G6842" s="14">
        <v>9199440191</v>
      </c>
      <c r="H6842" s="1" t="s">
        <v>15</v>
      </c>
      <c r="I6842" s="1" t="s">
        <v>41</v>
      </c>
      <c r="J6842" s="1" t="s">
        <v>34</v>
      </c>
      <c r="K6842" s="3" t="s">
        <v>17</v>
      </c>
      <c r="L6842" s="1" t="s">
        <v>34</v>
      </c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1"/>
      <c r="AA6842" s="1" t="s">
        <v>16</v>
      </c>
      <c r="AB6842" s="3" t="s">
        <v>12</v>
      </c>
      <c r="AC6842" s="23" t="s">
        <v>37801</v>
      </c>
      <c r="AD6842" s="23" t="s">
        <v>44428</v>
      </c>
      <c r="AE6842" t="s">
        <v>35399</v>
      </c>
    </row>
    <row r="6843" spans="1:31" ht="14.25" customHeight="1">
      <c r="A6843" s="1">
        <v>6842</v>
      </c>
      <c r="B6843" s="9" t="s">
        <v>6</v>
      </c>
      <c r="C6843" s="1" t="s">
        <v>955</v>
      </c>
      <c r="D6843" s="1" t="s">
        <v>36502</v>
      </c>
      <c r="E6843" s="1" t="s">
        <v>956</v>
      </c>
      <c r="F6843" s="1" t="s">
        <v>21391</v>
      </c>
      <c r="G6843" s="14">
        <v>919946196110</v>
      </c>
      <c r="H6843" s="1" t="s">
        <v>8</v>
      </c>
      <c r="I6843" s="1" t="s">
        <v>41</v>
      </c>
      <c r="J6843" s="1" t="s">
        <v>34</v>
      </c>
      <c r="K6843" s="3" t="s">
        <v>42</v>
      </c>
      <c r="L6843" s="1" t="s">
        <v>34</v>
      </c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1"/>
      <c r="AA6843" s="1" t="s">
        <v>16</v>
      </c>
      <c r="AB6843" s="3" t="s">
        <v>12</v>
      </c>
      <c r="AC6843" s="23" t="s">
        <v>37801</v>
      </c>
      <c r="AD6843" s="23" t="s">
        <v>44429</v>
      </c>
      <c r="AE6843" t="s">
        <v>35394</v>
      </c>
    </row>
    <row r="6844" spans="1:31" ht="14.25" customHeight="1">
      <c r="A6844" s="1">
        <v>6843</v>
      </c>
      <c r="B6844" s="9" t="s">
        <v>6</v>
      </c>
      <c r="C6844" s="1" t="s">
        <v>966</v>
      </c>
      <c r="D6844" s="1" t="s">
        <v>967</v>
      </c>
      <c r="E6844" s="1" t="s">
        <v>724</v>
      </c>
      <c r="F6844" s="1" t="s">
        <v>968</v>
      </c>
      <c r="G6844" s="14">
        <v>91966464046</v>
      </c>
      <c r="H6844" s="1" t="s">
        <v>20</v>
      </c>
      <c r="I6844" s="1" t="s">
        <v>41</v>
      </c>
      <c r="J6844" s="1" t="s">
        <v>34</v>
      </c>
      <c r="K6844" s="3" t="s">
        <v>42</v>
      </c>
      <c r="L6844" s="1" t="s">
        <v>34</v>
      </c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1"/>
      <c r="AA6844" s="1" t="s">
        <v>16</v>
      </c>
      <c r="AB6844" s="3" t="s">
        <v>12</v>
      </c>
      <c r="AC6844" s="23" t="s">
        <v>37801</v>
      </c>
      <c r="AD6844" s="23" t="s">
        <v>44430</v>
      </c>
      <c r="AE6844" t="s">
        <v>35394</v>
      </c>
    </row>
    <row r="6845" spans="1:31" ht="14.25" customHeight="1">
      <c r="A6845" s="1">
        <v>6844</v>
      </c>
      <c r="B6845" s="1" t="s">
        <v>54</v>
      </c>
      <c r="C6845" s="1" t="s">
        <v>969</v>
      </c>
      <c r="D6845" s="1" t="s">
        <v>1243</v>
      </c>
      <c r="E6845" s="1" t="s">
        <v>264</v>
      </c>
      <c r="F6845" s="1" t="s">
        <v>21395</v>
      </c>
      <c r="G6845" s="14">
        <v>9144666494</v>
      </c>
      <c r="H6845" s="1" t="s">
        <v>20</v>
      </c>
      <c r="I6845" s="1" t="s">
        <v>41</v>
      </c>
      <c r="J6845" s="1" t="s">
        <v>34</v>
      </c>
      <c r="K6845" s="3" t="s">
        <v>42</v>
      </c>
      <c r="L6845" s="1" t="s">
        <v>34</v>
      </c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1"/>
      <c r="AA6845" s="1" t="s">
        <v>16</v>
      </c>
      <c r="AB6845" s="3" t="s">
        <v>12</v>
      </c>
      <c r="AC6845" s="23" t="s">
        <v>37801</v>
      </c>
      <c r="AD6845" s="23" t="s">
        <v>44431</v>
      </c>
      <c r="AE6845" t="s">
        <v>35399</v>
      </c>
    </row>
    <row r="6846" spans="1:31" ht="14.25" customHeight="1">
      <c r="A6846" s="1">
        <v>6845</v>
      </c>
      <c r="B6846" s="1" t="s">
        <v>54</v>
      </c>
      <c r="C6846" s="1" t="s">
        <v>973</v>
      </c>
      <c r="D6846" s="1" t="s">
        <v>2488</v>
      </c>
      <c r="E6846" s="1" t="s">
        <v>6034</v>
      </c>
      <c r="F6846" s="1" t="s">
        <v>21399</v>
      </c>
      <c r="G6846" s="14">
        <v>91949469090</v>
      </c>
      <c r="H6846" s="1" t="s">
        <v>20</v>
      </c>
      <c r="I6846" s="1" t="s">
        <v>9</v>
      </c>
      <c r="J6846" s="1" t="s">
        <v>34</v>
      </c>
      <c r="K6846" s="3" t="s">
        <v>17</v>
      </c>
      <c r="L6846" s="1" t="s">
        <v>34</v>
      </c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1"/>
      <c r="AA6846" s="1" t="s">
        <v>11</v>
      </c>
      <c r="AB6846" s="3" t="s">
        <v>56</v>
      </c>
      <c r="AC6846" s="23" t="s">
        <v>37801</v>
      </c>
      <c r="AD6846" s="23" t="s">
        <v>44432</v>
      </c>
      <c r="AE6846" t="s">
        <v>35399</v>
      </c>
    </row>
    <row r="6847" spans="1:31" ht="14.25" customHeight="1">
      <c r="A6847" s="1">
        <v>6846</v>
      </c>
      <c r="B6847" s="9" t="s">
        <v>6</v>
      </c>
      <c r="C6847" s="1" t="s">
        <v>978</v>
      </c>
      <c r="D6847" s="1" t="s">
        <v>494</v>
      </c>
      <c r="E6847" s="1" t="s">
        <v>40</v>
      </c>
      <c r="F6847" s="1" t="s">
        <v>33473</v>
      </c>
      <c r="G6847" s="14">
        <v>91994494666</v>
      </c>
      <c r="H6847" s="1" t="s">
        <v>132</v>
      </c>
      <c r="I6847" s="1" t="s">
        <v>41</v>
      </c>
      <c r="J6847" s="1" t="s">
        <v>34</v>
      </c>
      <c r="K6847" s="3" t="s">
        <v>42</v>
      </c>
      <c r="L6847" s="1" t="s">
        <v>34</v>
      </c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1"/>
      <c r="AA6847" s="1" t="s">
        <v>16</v>
      </c>
      <c r="AB6847" s="3" t="s">
        <v>12</v>
      </c>
      <c r="AC6847" s="23" t="s">
        <v>37801</v>
      </c>
      <c r="AD6847" s="23" t="s">
        <v>44433</v>
      </c>
      <c r="AE6847" t="s">
        <v>35394</v>
      </c>
    </row>
    <row r="6848" spans="1:31" ht="14.25" customHeight="1">
      <c r="A6848" s="1">
        <v>6847</v>
      </c>
      <c r="B6848" s="1" t="s">
        <v>54</v>
      </c>
      <c r="C6848" s="1" t="s">
        <v>982</v>
      </c>
      <c r="D6848" s="1" t="s">
        <v>1302</v>
      </c>
      <c r="E6848" s="1" t="s">
        <v>139</v>
      </c>
      <c r="F6848" s="1" t="s">
        <v>31190</v>
      </c>
      <c r="G6848" s="14">
        <v>91944001640</v>
      </c>
      <c r="H6848" s="1" t="s">
        <v>20</v>
      </c>
      <c r="I6848" s="1" t="s">
        <v>9</v>
      </c>
      <c r="J6848" s="1" t="s">
        <v>34</v>
      </c>
      <c r="K6848" s="3" t="s">
        <v>42</v>
      </c>
      <c r="L6848" s="1" t="s">
        <v>34</v>
      </c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1"/>
      <c r="AA6848" s="1" t="s">
        <v>16</v>
      </c>
      <c r="AB6848" s="3" t="s">
        <v>12</v>
      </c>
      <c r="AC6848" s="23" t="s">
        <v>37801</v>
      </c>
      <c r="AD6848" s="23" t="s">
        <v>44434</v>
      </c>
      <c r="AE6848" t="s">
        <v>35409</v>
      </c>
    </row>
    <row r="6849" spans="1:31" ht="14.25" customHeight="1">
      <c r="A6849" s="1">
        <v>6848</v>
      </c>
      <c r="B6849" s="9" t="s">
        <v>6</v>
      </c>
      <c r="C6849" s="1" t="s">
        <v>1009</v>
      </c>
      <c r="D6849" s="1" t="s">
        <v>1010</v>
      </c>
      <c r="E6849" s="1" t="s">
        <v>78</v>
      </c>
      <c r="F6849" s="1" t="s">
        <v>33476</v>
      </c>
      <c r="G6849" s="14">
        <v>919494446414</v>
      </c>
      <c r="H6849" s="1" t="s">
        <v>20</v>
      </c>
      <c r="I6849" s="1" t="s">
        <v>9</v>
      </c>
      <c r="J6849" s="1" t="s">
        <v>34</v>
      </c>
      <c r="K6849" s="3" t="s">
        <v>17</v>
      </c>
      <c r="L6849" s="1" t="s">
        <v>34</v>
      </c>
      <c r="M6849" s="4" t="s">
        <v>42</v>
      </c>
      <c r="N6849" s="3" t="str">
        <f>J6849</f>
        <v>[50-85 Lacs]</v>
      </c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1"/>
      <c r="AA6849" s="1" t="s">
        <v>16</v>
      </c>
      <c r="AB6849" s="3" t="s">
        <v>12</v>
      </c>
      <c r="AC6849" s="23" t="s">
        <v>37801</v>
      </c>
      <c r="AD6849" s="23" t="s">
        <v>44435</v>
      </c>
      <c r="AE6849" t="s">
        <v>35399</v>
      </c>
    </row>
    <row r="6850" spans="1:31" ht="14.25" customHeight="1">
      <c r="A6850" s="1">
        <v>6849</v>
      </c>
      <c r="B6850" s="1" t="s">
        <v>54</v>
      </c>
      <c r="C6850" s="1" t="s">
        <v>1013</v>
      </c>
      <c r="D6850" s="1" t="s">
        <v>2505</v>
      </c>
      <c r="E6850" s="1" t="s">
        <v>5970</v>
      </c>
      <c r="F6850" s="1" t="s">
        <v>21419</v>
      </c>
      <c r="G6850" s="14">
        <v>91964444060</v>
      </c>
      <c r="H6850" s="1" t="s">
        <v>8</v>
      </c>
      <c r="I6850" s="1" t="s">
        <v>41</v>
      </c>
      <c r="J6850" s="1" t="s">
        <v>34</v>
      </c>
      <c r="K6850" s="3" t="s">
        <v>42</v>
      </c>
      <c r="L6850" s="1" t="s">
        <v>34</v>
      </c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1"/>
      <c r="AA6850" s="1" t="s">
        <v>16</v>
      </c>
      <c r="AB6850" s="3" t="s">
        <v>12</v>
      </c>
      <c r="AC6850" s="23" t="s">
        <v>37801</v>
      </c>
      <c r="AD6850" s="23" t="s">
        <v>44436</v>
      </c>
      <c r="AE6850" t="s">
        <v>35410</v>
      </c>
    </row>
    <row r="6851" spans="1:31" ht="14.25" customHeight="1">
      <c r="A6851" s="1">
        <v>6850</v>
      </c>
      <c r="B6851" s="9" t="s">
        <v>6</v>
      </c>
      <c r="C6851" s="1" t="s">
        <v>1014</v>
      </c>
      <c r="D6851" s="1" t="s">
        <v>1015</v>
      </c>
      <c r="E6851" s="1" t="s">
        <v>139</v>
      </c>
      <c r="F6851" s="1" t="s">
        <v>1016</v>
      </c>
      <c r="G6851" s="14">
        <v>9199499</v>
      </c>
      <c r="H6851" s="1" t="s">
        <v>132</v>
      </c>
      <c r="I6851" s="1" t="s">
        <v>62</v>
      </c>
      <c r="J6851" s="1" t="s">
        <v>34</v>
      </c>
      <c r="K6851" s="3" t="s">
        <v>17</v>
      </c>
      <c r="L6851" s="1" t="s">
        <v>34</v>
      </c>
      <c r="M6851" s="4" t="s">
        <v>42</v>
      </c>
      <c r="N6851" s="3" t="str">
        <f t="shared" ref="N6851:N6852" si="198">J6851</f>
        <v>[50-85 Lacs]</v>
      </c>
      <c r="O6851" s="3" t="s">
        <v>47349</v>
      </c>
      <c r="P6851" s="3" t="s">
        <v>34</v>
      </c>
      <c r="Q6851" s="3"/>
      <c r="R6851" s="3"/>
      <c r="S6851" s="3"/>
      <c r="T6851" s="3"/>
      <c r="U6851" s="3"/>
      <c r="V6851" s="3"/>
      <c r="W6851" s="3"/>
      <c r="X6851" s="3"/>
      <c r="Y6851" s="3"/>
      <c r="Z6851" s="1"/>
      <c r="AA6851" s="1" t="s">
        <v>16</v>
      </c>
      <c r="AB6851" s="3" t="s">
        <v>12</v>
      </c>
      <c r="AC6851" s="23" t="s">
        <v>37801</v>
      </c>
      <c r="AD6851" s="23" t="s">
        <v>44437</v>
      </c>
      <c r="AE6851" t="s">
        <v>35410</v>
      </c>
    </row>
    <row r="6852" spans="1:31" ht="14.25" customHeight="1">
      <c r="A6852" s="1">
        <v>6851</v>
      </c>
      <c r="B6852" s="1" t="s">
        <v>54</v>
      </c>
      <c r="C6852" s="1" t="s">
        <v>1023</v>
      </c>
      <c r="D6852" s="1" t="s">
        <v>1631</v>
      </c>
      <c r="E6852" s="1" t="s">
        <v>3211</v>
      </c>
      <c r="F6852" s="1" t="s">
        <v>31194</v>
      </c>
      <c r="G6852" s="14">
        <v>91994164169</v>
      </c>
      <c r="H6852" s="1" t="s">
        <v>8</v>
      </c>
      <c r="I6852" s="1" t="s">
        <v>41</v>
      </c>
      <c r="J6852" s="1" t="s">
        <v>34</v>
      </c>
      <c r="K6852" s="3" t="s">
        <v>63</v>
      </c>
      <c r="L6852" s="1" t="s">
        <v>34</v>
      </c>
      <c r="M6852" s="3" t="s">
        <v>213</v>
      </c>
      <c r="N6852" s="3" t="str">
        <f t="shared" si="198"/>
        <v>[50-85 Lacs]</v>
      </c>
      <c r="O6852" s="3" t="s">
        <v>17</v>
      </c>
      <c r="P6852" s="3" t="s">
        <v>34</v>
      </c>
      <c r="Q6852" s="3" t="s">
        <v>42</v>
      </c>
      <c r="R6852" s="3" t="s">
        <v>34</v>
      </c>
      <c r="S6852" s="3" t="s">
        <v>27</v>
      </c>
      <c r="T6852" s="3" t="s">
        <v>34</v>
      </c>
      <c r="U6852" s="3" t="s">
        <v>117</v>
      </c>
      <c r="V6852" s="3" t="s">
        <v>34</v>
      </c>
      <c r="W6852" s="3" t="s">
        <v>178</v>
      </c>
      <c r="X6852" s="3" t="s">
        <v>34</v>
      </c>
      <c r="Y6852" s="3" t="s">
        <v>171</v>
      </c>
      <c r="Z6852" s="1" t="s">
        <v>34</v>
      </c>
      <c r="AA6852" s="1" t="s">
        <v>16</v>
      </c>
      <c r="AB6852" s="3" t="s">
        <v>12</v>
      </c>
      <c r="AC6852" s="23" t="s">
        <v>37801</v>
      </c>
      <c r="AD6852" s="23" t="s">
        <v>44438</v>
      </c>
      <c r="AE6852" t="s">
        <v>35399</v>
      </c>
    </row>
    <row r="6853" spans="1:31" ht="14.25" customHeight="1">
      <c r="A6853" s="1">
        <v>6852</v>
      </c>
      <c r="B6853" s="9" t="s">
        <v>6</v>
      </c>
      <c r="C6853" s="1" t="s">
        <v>1065</v>
      </c>
      <c r="D6853" s="1" t="s">
        <v>1066</v>
      </c>
      <c r="E6853" s="1" t="s">
        <v>351</v>
      </c>
      <c r="F6853" s="1" t="s">
        <v>33481</v>
      </c>
      <c r="G6853" s="14">
        <v>91946694691</v>
      </c>
      <c r="H6853" s="1" t="s">
        <v>8</v>
      </c>
      <c r="I6853" s="1" t="s">
        <v>9</v>
      </c>
      <c r="J6853" s="1" t="s">
        <v>34</v>
      </c>
      <c r="K6853" s="3" t="s">
        <v>17</v>
      </c>
      <c r="L6853" s="1" t="s">
        <v>34</v>
      </c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1"/>
      <c r="AA6853" s="1" t="s">
        <v>11</v>
      </c>
      <c r="AB6853" s="3" t="s">
        <v>538</v>
      </c>
      <c r="AC6853" s="23" t="s">
        <v>37801</v>
      </c>
      <c r="AD6853" s="23" t="s">
        <v>44439</v>
      </c>
      <c r="AE6853" t="s">
        <v>35409</v>
      </c>
    </row>
    <row r="6854" spans="1:31" ht="14.25" customHeight="1">
      <c r="A6854" s="1">
        <v>6853</v>
      </c>
      <c r="B6854" s="1" t="s">
        <v>54</v>
      </c>
      <c r="C6854" s="1" t="s">
        <v>1074</v>
      </c>
      <c r="D6854" s="1" t="s">
        <v>2027</v>
      </c>
      <c r="E6854" s="1" t="s">
        <v>40</v>
      </c>
      <c r="F6854" s="1" t="s">
        <v>33483</v>
      </c>
      <c r="G6854" s="14">
        <v>919494441464</v>
      </c>
      <c r="H6854" s="1" t="s">
        <v>8</v>
      </c>
      <c r="I6854" s="1" t="s">
        <v>62</v>
      </c>
      <c r="J6854" s="1" t="s">
        <v>34</v>
      </c>
      <c r="K6854" s="3" t="s">
        <v>42</v>
      </c>
      <c r="L6854" s="1" t="s">
        <v>34</v>
      </c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1"/>
      <c r="AA6854" s="1" t="s">
        <v>16</v>
      </c>
      <c r="AB6854" s="3" t="s">
        <v>12</v>
      </c>
      <c r="AC6854" s="23" t="s">
        <v>37801</v>
      </c>
      <c r="AD6854" s="23" t="s">
        <v>44440</v>
      </c>
      <c r="AE6854" t="s">
        <v>35409</v>
      </c>
    </row>
    <row r="6855" spans="1:31" ht="14.25" customHeight="1">
      <c r="A6855" s="1">
        <v>6854</v>
      </c>
      <c r="B6855" s="9" t="s">
        <v>6</v>
      </c>
      <c r="C6855" s="1" t="s">
        <v>1078</v>
      </c>
      <c r="D6855" s="1" t="s">
        <v>1079</v>
      </c>
      <c r="E6855" s="1" t="s">
        <v>1080</v>
      </c>
      <c r="F6855" s="1" t="s">
        <v>21442</v>
      </c>
      <c r="G6855" s="14">
        <v>91909961604</v>
      </c>
      <c r="H6855" s="1" t="s">
        <v>8</v>
      </c>
      <c r="I6855" s="1" t="s">
        <v>41</v>
      </c>
      <c r="J6855" s="1" t="s">
        <v>34</v>
      </c>
      <c r="K6855" s="3" t="s">
        <v>42</v>
      </c>
      <c r="L6855" s="1" t="s">
        <v>34</v>
      </c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1"/>
      <c r="AA6855" s="1" t="s">
        <v>16</v>
      </c>
      <c r="AB6855" s="3" t="s">
        <v>12</v>
      </c>
      <c r="AC6855" s="23" t="s">
        <v>37801</v>
      </c>
      <c r="AD6855" s="23" t="s">
        <v>44441</v>
      </c>
      <c r="AE6855" t="s">
        <v>35409</v>
      </c>
    </row>
    <row r="6856" spans="1:31" ht="14.25" customHeight="1">
      <c r="A6856" s="1">
        <v>6855</v>
      </c>
      <c r="B6856" s="1" t="s">
        <v>54</v>
      </c>
      <c r="C6856" s="1" t="s">
        <v>1099</v>
      </c>
      <c r="D6856" s="1" t="s">
        <v>44</v>
      </c>
      <c r="E6856" s="1" t="s">
        <v>40</v>
      </c>
      <c r="F6856" s="1" t="s">
        <v>21452</v>
      </c>
      <c r="G6856" s="14">
        <v>919664604496</v>
      </c>
      <c r="H6856" s="1" t="s">
        <v>15</v>
      </c>
      <c r="I6856" s="1" t="s">
        <v>41</v>
      </c>
      <c r="J6856" s="1" t="s">
        <v>34</v>
      </c>
      <c r="K6856" s="3" t="s">
        <v>17</v>
      </c>
      <c r="L6856" s="1" t="s">
        <v>34</v>
      </c>
      <c r="M6856" s="4" t="s">
        <v>42</v>
      </c>
      <c r="N6856" s="3" t="str">
        <f t="shared" ref="N6856:N6857" si="199">J6856</f>
        <v>[50-85 Lacs]</v>
      </c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1"/>
      <c r="AA6856" s="1" t="s">
        <v>16</v>
      </c>
      <c r="AB6856" s="3" t="s">
        <v>12</v>
      </c>
      <c r="AC6856" s="23" t="s">
        <v>37801</v>
      </c>
      <c r="AD6856" s="23" t="s">
        <v>44442</v>
      </c>
      <c r="AE6856" t="s">
        <v>35410</v>
      </c>
    </row>
    <row r="6857" spans="1:31" ht="14.25" customHeight="1">
      <c r="A6857" s="1">
        <v>6856</v>
      </c>
      <c r="B6857" s="1" t="s">
        <v>54</v>
      </c>
      <c r="C6857" s="1" t="s">
        <v>1108</v>
      </c>
      <c r="D6857" s="1" t="s">
        <v>72</v>
      </c>
      <c r="E6857" s="1" t="s">
        <v>90</v>
      </c>
      <c r="F6857" s="1" t="s">
        <v>31204</v>
      </c>
      <c r="G6857" s="14">
        <v>91949640614</v>
      </c>
      <c r="H6857" s="1" t="s">
        <v>15</v>
      </c>
      <c r="I6857" s="1" t="s">
        <v>41</v>
      </c>
      <c r="J6857" s="1" t="s">
        <v>34</v>
      </c>
      <c r="K6857" s="3" t="s">
        <v>17</v>
      </c>
      <c r="L6857" s="1" t="s">
        <v>34</v>
      </c>
      <c r="M6857" s="4" t="s">
        <v>42</v>
      </c>
      <c r="N6857" s="3" t="str">
        <f t="shared" si="199"/>
        <v>[50-85 Lacs]</v>
      </c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1"/>
      <c r="AA6857" s="1" t="s">
        <v>16</v>
      </c>
      <c r="AB6857" s="3" t="s">
        <v>12</v>
      </c>
      <c r="AC6857" s="23" t="s">
        <v>37801</v>
      </c>
      <c r="AD6857" s="23" t="s">
        <v>44443</v>
      </c>
      <c r="AE6857" t="s">
        <v>35409</v>
      </c>
    </row>
    <row r="6858" spans="1:31" ht="14.25" customHeight="1">
      <c r="A6858" s="1">
        <v>6857</v>
      </c>
      <c r="B6858" s="9" t="s">
        <v>6</v>
      </c>
      <c r="C6858" s="1" t="s">
        <v>1109</v>
      </c>
      <c r="D6858" s="1" t="s">
        <v>727</v>
      </c>
      <c r="E6858" s="1" t="s">
        <v>87</v>
      </c>
      <c r="F6858" s="1" t="s">
        <v>21455</v>
      </c>
      <c r="G6858" s="14">
        <v>919041904469</v>
      </c>
      <c r="H6858" s="1" t="s">
        <v>8</v>
      </c>
      <c r="I6858" s="1" t="s">
        <v>41</v>
      </c>
      <c r="J6858" s="1" t="s">
        <v>34</v>
      </c>
      <c r="K6858" s="3" t="s">
        <v>17</v>
      </c>
      <c r="L6858" s="1" t="s">
        <v>34</v>
      </c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1"/>
      <c r="AA6858" s="1" t="s">
        <v>16</v>
      </c>
      <c r="AB6858" s="3" t="s">
        <v>12</v>
      </c>
      <c r="AC6858" s="23" t="s">
        <v>37801</v>
      </c>
      <c r="AD6858" s="23" t="s">
        <v>44444</v>
      </c>
      <c r="AE6858" t="s">
        <v>35409</v>
      </c>
    </row>
    <row r="6859" spans="1:31" ht="14.25" customHeight="1">
      <c r="A6859" s="1">
        <v>6858</v>
      </c>
      <c r="B6859" s="9" t="s">
        <v>6</v>
      </c>
      <c r="C6859" s="1" t="s">
        <v>1110</v>
      </c>
      <c r="D6859" s="1" t="s">
        <v>1111</v>
      </c>
      <c r="E6859" s="1" t="s">
        <v>1112</v>
      </c>
      <c r="F6859" s="1" t="s">
        <v>31205</v>
      </c>
      <c r="G6859" s="14">
        <v>919446444994</v>
      </c>
      <c r="H6859" s="1" t="s">
        <v>8</v>
      </c>
      <c r="I6859" s="1" t="s">
        <v>62</v>
      </c>
      <c r="J6859" s="1" t="s">
        <v>34</v>
      </c>
      <c r="K6859" s="3" t="s">
        <v>63</v>
      </c>
      <c r="L6859" s="1" t="s">
        <v>34</v>
      </c>
      <c r="M6859" s="3" t="s">
        <v>213</v>
      </c>
      <c r="N6859" s="3" t="str">
        <f>J6859</f>
        <v>[50-85 Lacs]</v>
      </c>
      <c r="O6859" s="3" t="s">
        <v>17</v>
      </c>
      <c r="P6859" s="3" t="s">
        <v>34</v>
      </c>
      <c r="Q6859" s="3" t="s">
        <v>42</v>
      </c>
      <c r="R6859" s="3" t="s">
        <v>34</v>
      </c>
      <c r="S6859" s="3" t="s">
        <v>27</v>
      </c>
      <c r="T6859" s="3" t="s">
        <v>34</v>
      </c>
      <c r="U6859" s="3" t="s">
        <v>117</v>
      </c>
      <c r="V6859" s="3" t="s">
        <v>34</v>
      </c>
      <c r="W6859" s="3" t="s">
        <v>178</v>
      </c>
      <c r="X6859" s="3" t="s">
        <v>34</v>
      </c>
      <c r="Y6859" s="3" t="s">
        <v>171</v>
      </c>
      <c r="Z6859" s="1" t="s">
        <v>34</v>
      </c>
      <c r="AA6859" s="1" t="s">
        <v>16</v>
      </c>
      <c r="AB6859" s="3" t="s">
        <v>12</v>
      </c>
      <c r="AC6859" s="23" t="s">
        <v>37801</v>
      </c>
      <c r="AD6859" s="23" t="s">
        <v>44445</v>
      </c>
      <c r="AE6859" t="s">
        <v>35409</v>
      </c>
    </row>
    <row r="6860" spans="1:31" ht="14.25" customHeight="1">
      <c r="A6860" s="1">
        <v>6859</v>
      </c>
      <c r="B6860" s="1" t="s">
        <v>54</v>
      </c>
      <c r="C6860" s="1" t="s">
        <v>1115</v>
      </c>
      <c r="D6860" s="1" t="s">
        <v>35832</v>
      </c>
      <c r="E6860" s="1" t="s">
        <v>139</v>
      </c>
      <c r="F6860" s="1" t="s">
        <v>21457</v>
      </c>
      <c r="G6860" s="14">
        <v>919446946466</v>
      </c>
      <c r="H6860" s="1" t="s">
        <v>20</v>
      </c>
      <c r="I6860" s="1" t="s">
        <v>9</v>
      </c>
      <c r="J6860" s="1" t="s">
        <v>34</v>
      </c>
      <c r="K6860" s="3" t="s">
        <v>42</v>
      </c>
      <c r="L6860" s="1" t="s">
        <v>34</v>
      </c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1"/>
      <c r="AA6860" s="1" t="s">
        <v>16</v>
      </c>
      <c r="AB6860" s="3" t="s">
        <v>12</v>
      </c>
      <c r="AC6860" s="23" t="s">
        <v>37801</v>
      </c>
      <c r="AD6860" s="23" t="s">
        <v>44446</v>
      </c>
      <c r="AE6860" t="s">
        <v>35410</v>
      </c>
    </row>
    <row r="6861" spans="1:31" ht="14.25" customHeight="1">
      <c r="A6861" s="1">
        <v>6860</v>
      </c>
      <c r="B6861" s="1" t="s">
        <v>54</v>
      </c>
      <c r="C6861" s="1" t="s">
        <v>1116</v>
      </c>
      <c r="D6861" s="1" t="s">
        <v>35833</v>
      </c>
      <c r="E6861" s="1" t="s">
        <v>2510</v>
      </c>
      <c r="F6861" s="1" t="s">
        <v>31206</v>
      </c>
      <c r="G6861" s="14">
        <v>91999410</v>
      </c>
      <c r="H6861" s="1" t="s">
        <v>20</v>
      </c>
      <c r="I6861" s="1" t="s">
        <v>33</v>
      </c>
      <c r="J6861" s="1" t="s">
        <v>34</v>
      </c>
      <c r="K6861" s="3" t="s">
        <v>17</v>
      </c>
      <c r="L6861" s="1" t="s">
        <v>34</v>
      </c>
      <c r="M6861" s="4" t="s">
        <v>42</v>
      </c>
      <c r="N6861" s="3" t="str">
        <f>J6861</f>
        <v>[50-85 Lacs]</v>
      </c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1"/>
      <c r="AA6861" s="1" t="s">
        <v>16</v>
      </c>
      <c r="AB6861" s="3" t="s">
        <v>12</v>
      </c>
      <c r="AC6861" s="23" t="s">
        <v>37801</v>
      </c>
      <c r="AD6861" s="23" t="s">
        <v>39407</v>
      </c>
      <c r="AE6861" t="s">
        <v>35409</v>
      </c>
    </row>
    <row r="6862" spans="1:31" ht="14.25" customHeight="1">
      <c r="A6862" s="1">
        <v>6861</v>
      </c>
      <c r="B6862" s="1" t="s">
        <v>54</v>
      </c>
      <c r="C6862" s="1" t="s">
        <v>1123</v>
      </c>
      <c r="D6862" s="1" t="s">
        <v>35834</v>
      </c>
      <c r="E6862" s="1" t="s">
        <v>410</v>
      </c>
      <c r="F6862" s="1" t="s">
        <v>33487</v>
      </c>
      <c r="G6862" s="14">
        <v>919444946146</v>
      </c>
      <c r="H6862" s="1" t="s">
        <v>8</v>
      </c>
      <c r="I6862" s="1" t="s">
        <v>9</v>
      </c>
      <c r="J6862" s="1" t="s">
        <v>34</v>
      </c>
      <c r="K6862" s="3" t="s">
        <v>17</v>
      </c>
      <c r="L6862" s="1" t="s">
        <v>34</v>
      </c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1"/>
      <c r="AA6862" s="1" t="s">
        <v>16</v>
      </c>
      <c r="AB6862" s="3" t="s">
        <v>12</v>
      </c>
      <c r="AC6862" s="23" t="s">
        <v>37801</v>
      </c>
      <c r="AD6862" s="23" t="s">
        <v>43225</v>
      </c>
      <c r="AE6862" t="s">
        <v>35409</v>
      </c>
    </row>
    <row r="6863" spans="1:31" ht="14.25" customHeight="1">
      <c r="A6863" s="1">
        <v>6862</v>
      </c>
      <c r="B6863" s="1" t="s">
        <v>54</v>
      </c>
      <c r="C6863" s="1" t="s">
        <v>1127</v>
      </c>
      <c r="D6863" s="1" t="s">
        <v>35835</v>
      </c>
      <c r="E6863" s="1" t="s">
        <v>78</v>
      </c>
      <c r="F6863" s="1" t="s">
        <v>21459</v>
      </c>
      <c r="G6863" s="14">
        <v>9194144044</v>
      </c>
      <c r="H6863" s="1" t="s">
        <v>8</v>
      </c>
      <c r="I6863" s="1" t="s">
        <v>9</v>
      </c>
      <c r="J6863" s="1" t="s">
        <v>34</v>
      </c>
      <c r="K6863" s="3" t="s">
        <v>17</v>
      </c>
      <c r="L6863" s="1" t="s">
        <v>34</v>
      </c>
      <c r="M6863" s="4" t="s">
        <v>42</v>
      </c>
      <c r="N6863" s="3" t="str">
        <f t="shared" ref="N6863:N6864" si="200">J6863</f>
        <v>[50-85 Lacs]</v>
      </c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1"/>
      <c r="AA6863" s="1" t="s">
        <v>16</v>
      </c>
      <c r="AB6863" s="3" t="s">
        <v>12</v>
      </c>
      <c r="AC6863" s="23" t="s">
        <v>37801</v>
      </c>
      <c r="AD6863" s="23" t="s">
        <v>44447</v>
      </c>
      <c r="AE6863" t="s">
        <v>35410</v>
      </c>
    </row>
    <row r="6864" spans="1:31" ht="14.25" customHeight="1">
      <c r="A6864" s="1">
        <v>6863</v>
      </c>
      <c r="B6864" s="9" t="s">
        <v>6</v>
      </c>
      <c r="C6864" s="1" t="s">
        <v>1131</v>
      </c>
      <c r="D6864" s="1" t="s">
        <v>1132</v>
      </c>
      <c r="E6864" s="1" t="s">
        <v>78</v>
      </c>
      <c r="F6864" s="1" t="s">
        <v>21460</v>
      </c>
      <c r="G6864" s="14">
        <v>91990449999</v>
      </c>
      <c r="H6864" s="1" t="s">
        <v>15</v>
      </c>
      <c r="I6864" s="1" t="s">
        <v>62</v>
      </c>
      <c r="J6864" s="1" t="s">
        <v>34</v>
      </c>
      <c r="K6864" s="3" t="s">
        <v>63</v>
      </c>
      <c r="L6864" s="1" t="s">
        <v>34</v>
      </c>
      <c r="M6864" s="3" t="s">
        <v>213</v>
      </c>
      <c r="N6864" s="3" t="str">
        <f t="shared" si="200"/>
        <v>[50-85 Lacs]</v>
      </c>
      <c r="O6864" s="3" t="s">
        <v>17</v>
      </c>
      <c r="P6864" s="3" t="s">
        <v>34</v>
      </c>
      <c r="Q6864" s="3" t="s">
        <v>42</v>
      </c>
      <c r="R6864" s="3" t="s">
        <v>34</v>
      </c>
      <c r="S6864" s="3" t="s">
        <v>27</v>
      </c>
      <c r="T6864" s="3" t="s">
        <v>34</v>
      </c>
      <c r="U6864" s="3" t="s">
        <v>117</v>
      </c>
      <c r="V6864" s="3" t="s">
        <v>34</v>
      </c>
      <c r="W6864" s="3" t="s">
        <v>178</v>
      </c>
      <c r="X6864" s="3" t="s">
        <v>34</v>
      </c>
      <c r="Y6864" s="3" t="s">
        <v>171</v>
      </c>
      <c r="Z6864" s="1" t="s">
        <v>34</v>
      </c>
      <c r="AA6864" s="1" t="s">
        <v>16</v>
      </c>
      <c r="AB6864" s="3" t="s">
        <v>12</v>
      </c>
      <c r="AC6864" s="23" t="s">
        <v>37801</v>
      </c>
      <c r="AD6864" s="23" t="s">
        <v>42322</v>
      </c>
      <c r="AE6864" t="s">
        <v>35399</v>
      </c>
    </row>
    <row r="6865" spans="1:31" ht="14.25" customHeight="1">
      <c r="A6865" s="1">
        <v>6864</v>
      </c>
      <c r="B6865" s="1" t="s">
        <v>54</v>
      </c>
      <c r="C6865" s="1" t="s">
        <v>1143</v>
      </c>
      <c r="D6865" s="1" t="s">
        <v>1160</v>
      </c>
      <c r="E6865" s="1" t="s">
        <v>2782</v>
      </c>
      <c r="F6865" s="1" t="s">
        <v>31214</v>
      </c>
      <c r="G6865" s="14">
        <v>91944616606</v>
      </c>
      <c r="H6865" s="1" t="s">
        <v>15</v>
      </c>
      <c r="I6865" s="1" t="s">
        <v>41</v>
      </c>
      <c r="J6865" s="1" t="s">
        <v>34</v>
      </c>
      <c r="K6865" s="3" t="s">
        <v>42</v>
      </c>
      <c r="L6865" s="1" t="s">
        <v>34</v>
      </c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1"/>
      <c r="AA6865" s="1" t="s">
        <v>16</v>
      </c>
      <c r="AB6865" s="3" t="s">
        <v>12</v>
      </c>
      <c r="AC6865" s="23" t="s">
        <v>37801</v>
      </c>
      <c r="AD6865" s="23" t="s">
        <v>44448</v>
      </c>
      <c r="AE6865" t="s">
        <v>35410</v>
      </c>
    </row>
    <row r="6866" spans="1:31" ht="14.25" customHeight="1">
      <c r="A6866" s="1">
        <v>6865</v>
      </c>
      <c r="B6866" s="1" t="s">
        <v>54</v>
      </c>
      <c r="C6866" s="1" t="s">
        <v>1144</v>
      </c>
      <c r="D6866" s="1" t="s">
        <v>35836</v>
      </c>
      <c r="E6866" s="1" t="s">
        <v>36988</v>
      </c>
      <c r="F6866" s="1" t="s">
        <v>21466</v>
      </c>
      <c r="G6866" s="14">
        <v>919601960600</v>
      </c>
      <c r="H6866" s="1" t="s">
        <v>15</v>
      </c>
      <c r="I6866" s="1" t="s">
        <v>41</v>
      </c>
      <c r="J6866" s="1" t="s">
        <v>34</v>
      </c>
      <c r="K6866" s="3" t="s">
        <v>42</v>
      </c>
      <c r="L6866" s="1" t="s">
        <v>34</v>
      </c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1"/>
      <c r="AA6866" s="1" t="s">
        <v>16</v>
      </c>
      <c r="AB6866" s="3" t="s">
        <v>12</v>
      </c>
      <c r="AC6866" s="23" t="s">
        <v>37801</v>
      </c>
      <c r="AD6866" s="23" t="s">
        <v>44449</v>
      </c>
      <c r="AE6866" t="s">
        <v>35409</v>
      </c>
    </row>
    <row r="6867" spans="1:31" ht="14.25" customHeight="1">
      <c r="A6867" s="1">
        <v>6866</v>
      </c>
      <c r="B6867" s="1" t="s">
        <v>54</v>
      </c>
      <c r="C6867" s="1" t="s">
        <v>1145</v>
      </c>
      <c r="D6867" s="1" t="s">
        <v>555</v>
      </c>
      <c r="E6867" s="1" t="s">
        <v>139</v>
      </c>
      <c r="F6867" s="1" t="s">
        <v>31215</v>
      </c>
      <c r="G6867" s="14">
        <v>914141466</v>
      </c>
      <c r="H6867" s="1" t="s">
        <v>15</v>
      </c>
      <c r="I6867" s="1" t="s">
        <v>9</v>
      </c>
      <c r="J6867" s="1" t="s">
        <v>34</v>
      </c>
      <c r="K6867" s="3" t="s">
        <v>17</v>
      </c>
      <c r="L6867" s="1" t="s">
        <v>34</v>
      </c>
      <c r="M6867" s="4" t="s">
        <v>42</v>
      </c>
      <c r="N6867" s="3" t="str">
        <f t="shared" ref="N6867:N6868" si="201">J6867</f>
        <v>[50-85 Lacs]</v>
      </c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1"/>
      <c r="AA6867" s="1" t="s">
        <v>16</v>
      </c>
      <c r="AB6867" s="3" t="s">
        <v>12</v>
      </c>
      <c r="AC6867" s="23" t="s">
        <v>37801</v>
      </c>
      <c r="AD6867" s="23" t="s">
        <v>44450</v>
      </c>
      <c r="AE6867" t="s">
        <v>35394</v>
      </c>
    </row>
    <row r="6868" spans="1:31" ht="14.25" customHeight="1">
      <c r="A6868" s="1">
        <v>6867</v>
      </c>
      <c r="B6868" s="1" t="s">
        <v>54</v>
      </c>
      <c r="C6868" s="1" t="s">
        <v>1147</v>
      </c>
      <c r="D6868" s="1" t="s">
        <v>1148</v>
      </c>
      <c r="E6868" s="1" t="s">
        <v>40</v>
      </c>
      <c r="F6868" s="1" t="s">
        <v>21467</v>
      </c>
      <c r="G6868" s="14">
        <v>919099990609</v>
      </c>
      <c r="H6868" s="1" t="s">
        <v>15</v>
      </c>
      <c r="I6868" s="1" t="s">
        <v>9</v>
      </c>
      <c r="J6868" s="1" t="s">
        <v>34</v>
      </c>
      <c r="K6868" s="3" t="s">
        <v>17</v>
      </c>
      <c r="L6868" s="1" t="s">
        <v>34</v>
      </c>
      <c r="M6868" s="4" t="s">
        <v>42</v>
      </c>
      <c r="N6868" s="3" t="str">
        <f t="shared" si="201"/>
        <v>[50-85 Lacs]</v>
      </c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1"/>
      <c r="AA6868" s="1" t="s">
        <v>16</v>
      </c>
      <c r="AB6868" s="3" t="s">
        <v>12</v>
      </c>
      <c r="AC6868" s="23" t="s">
        <v>37801</v>
      </c>
      <c r="AD6868" s="23" t="s">
        <v>44451</v>
      </c>
      <c r="AE6868" t="s">
        <v>35409</v>
      </c>
    </row>
    <row r="6869" spans="1:31" ht="14.25" customHeight="1">
      <c r="A6869" s="1">
        <v>6868</v>
      </c>
      <c r="B6869" s="1" t="s">
        <v>54</v>
      </c>
      <c r="C6869" s="1" t="s">
        <v>1149</v>
      </c>
      <c r="D6869" s="1" t="s">
        <v>951</v>
      </c>
      <c r="E6869" s="1" t="s">
        <v>506</v>
      </c>
      <c r="F6869" s="1" t="s">
        <v>31216</v>
      </c>
      <c r="G6869" s="14">
        <v>919601499066</v>
      </c>
      <c r="H6869" s="1" t="s">
        <v>8</v>
      </c>
      <c r="I6869" s="1" t="s">
        <v>41</v>
      </c>
      <c r="J6869" s="1" t="s">
        <v>34</v>
      </c>
      <c r="K6869" s="3" t="s">
        <v>42</v>
      </c>
      <c r="L6869" s="1" t="s">
        <v>34</v>
      </c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1"/>
      <c r="AA6869" s="1" t="s">
        <v>16</v>
      </c>
      <c r="AB6869" s="3" t="s">
        <v>12</v>
      </c>
      <c r="AC6869" s="23" t="s">
        <v>37801</v>
      </c>
      <c r="AD6869" s="23" t="s">
        <v>44452</v>
      </c>
      <c r="AE6869" t="s">
        <v>35410</v>
      </c>
    </row>
    <row r="6870" spans="1:31" ht="14.25" customHeight="1">
      <c r="A6870" s="1">
        <v>6869</v>
      </c>
      <c r="B6870" s="9" t="s">
        <v>6</v>
      </c>
      <c r="C6870" s="1" t="s">
        <v>1150</v>
      </c>
      <c r="D6870" s="1" t="s">
        <v>1151</v>
      </c>
      <c r="E6870" s="1" t="s">
        <v>78</v>
      </c>
      <c r="F6870" s="1" t="s">
        <v>21468</v>
      </c>
      <c r="G6870" s="14">
        <v>9194441449</v>
      </c>
      <c r="H6870" s="1" t="s">
        <v>20</v>
      </c>
      <c r="I6870" s="1" t="s">
        <v>41</v>
      </c>
      <c r="J6870" s="1" t="s">
        <v>34</v>
      </c>
      <c r="K6870" s="3" t="s">
        <v>42</v>
      </c>
      <c r="L6870" s="1" t="s">
        <v>34</v>
      </c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1"/>
      <c r="AA6870" s="1" t="s">
        <v>16</v>
      </c>
      <c r="AB6870" s="3" t="s">
        <v>12</v>
      </c>
      <c r="AC6870" s="23" t="s">
        <v>37801</v>
      </c>
      <c r="AD6870" s="23" t="s">
        <v>44453</v>
      </c>
      <c r="AE6870" t="s">
        <v>35410</v>
      </c>
    </row>
    <row r="6871" spans="1:31" ht="14.25" customHeight="1">
      <c r="A6871" s="1">
        <v>6870</v>
      </c>
      <c r="B6871" s="9" t="s">
        <v>6</v>
      </c>
      <c r="C6871" s="1" t="s">
        <v>1152</v>
      </c>
      <c r="D6871" s="1" t="s">
        <v>1015</v>
      </c>
      <c r="E6871" s="1" t="s">
        <v>480</v>
      </c>
      <c r="F6871" s="1" t="s">
        <v>21469</v>
      </c>
      <c r="G6871" s="14">
        <v>919099649444</v>
      </c>
      <c r="H6871" s="1" t="s">
        <v>132</v>
      </c>
      <c r="I6871" s="1" t="s">
        <v>41</v>
      </c>
      <c r="J6871" s="1" t="s">
        <v>34</v>
      </c>
      <c r="K6871" s="3" t="s">
        <v>42</v>
      </c>
      <c r="L6871" s="1" t="s">
        <v>34</v>
      </c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1"/>
      <c r="AA6871" s="1" t="s">
        <v>16</v>
      </c>
      <c r="AB6871" s="3" t="s">
        <v>12</v>
      </c>
      <c r="AC6871" s="23" t="s">
        <v>37801</v>
      </c>
      <c r="AD6871" s="23" t="s">
        <v>39856</v>
      </c>
      <c r="AE6871" t="s">
        <v>35410</v>
      </c>
    </row>
    <row r="6872" spans="1:31" ht="14.25" customHeight="1">
      <c r="A6872" s="1">
        <v>6871</v>
      </c>
      <c r="B6872" s="1" t="s">
        <v>54</v>
      </c>
      <c r="C6872" s="1" t="s">
        <v>1153</v>
      </c>
      <c r="D6872" s="1" t="s">
        <v>2162</v>
      </c>
      <c r="E6872" s="1" t="s">
        <v>40</v>
      </c>
      <c r="F6872" s="1" t="s">
        <v>21470</v>
      </c>
      <c r="G6872" s="14">
        <v>9194464664</v>
      </c>
      <c r="H6872" s="1" t="s">
        <v>20</v>
      </c>
      <c r="I6872" s="1" t="s">
        <v>33</v>
      </c>
      <c r="J6872" s="1" t="s">
        <v>34</v>
      </c>
      <c r="K6872" s="3" t="s">
        <v>42</v>
      </c>
      <c r="L6872" s="1" t="s">
        <v>34</v>
      </c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1"/>
      <c r="AA6872" s="1" t="s">
        <v>16</v>
      </c>
      <c r="AB6872" s="3" t="s">
        <v>12</v>
      </c>
      <c r="AC6872" s="23" t="s">
        <v>37801</v>
      </c>
      <c r="AD6872" s="23" t="s">
        <v>44454</v>
      </c>
      <c r="AE6872" t="s">
        <v>35410</v>
      </c>
    </row>
    <row r="6873" spans="1:31" ht="14.25" customHeight="1">
      <c r="A6873" s="1">
        <v>6872</v>
      </c>
      <c r="B6873" s="9" t="s">
        <v>6</v>
      </c>
      <c r="C6873" s="1" t="s">
        <v>1157</v>
      </c>
      <c r="D6873" s="1" t="s">
        <v>1158</v>
      </c>
      <c r="E6873" s="1" t="s">
        <v>102</v>
      </c>
      <c r="F6873" s="1" t="s">
        <v>33490</v>
      </c>
      <c r="G6873" s="14">
        <v>919904916699</v>
      </c>
      <c r="H6873" s="1" t="s">
        <v>20</v>
      </c>
      <c r="I6873" s="1" t="s">
        <v>41</v>
      </c>
      <c r="J6873" s="1" t="s">
        <v>34</v>
      </c>
      <c r="K6873" s="3" t="s">
        <v>17</v>
      </c>
      <c r="L6873" s="1" t="s">
        <v>34</v>
      </c>
      <c r="M6873" s="4" t="s">
        <v>42</v>
      </c>
      <c r="N6873" s="3" t="str">
        <f t="shared" ref="N6873:N6875" si="202">J6873</f>
        <v>[50-85 Lacs]</v>
      </c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1"/>
      <c r="AA6873" s="1" t="s">
        <v>16</v>
      </c>
      <c r="AB6873" s="3" t="s">
        <v>12</v>
      </c>
      <c r="AC6873" s="23" t="s">
        <v>37801</v>
      </c>
      <c r="AD6873" s="23" t="s">
        <v>44455</v>
      </c>
      <c r="AE6873" t="s">
        <v>35409</v>
      </c>
    </row>
    <row r="6874" spans="1:31" ht="14.25" customHeight="1">
      <c r="A6874" s="1">
        <v>6873</v>
      </c>
      <c r="B6874" s="1" t="s">
        <v>54</v>
      </c>
      <c r="C6874" s="1" t="s">
        <v>1159</v>
      </c>
      <c r="D6874" s="1" t="s">
        <v>1160</v>
      </c>
      <c r="E6874" s="1" t="s">
        <v>410</v>
      </c>
      <c r="F6874" s="1" t="s">
        <v>1161</v>
      </c>
      <c r="G6874" s="14">
        <v>919466099</v>
      </c>
      <c r="H6874" s="1" t="s">
        <v>37</v>
      </c>
      <c r="I6874" s="1" t="s">
        <v>41</v>
      </c>
      <c r="J6874" s="1" t="s">
        <v>34</v>
      </c>
      <c r="K6874" s="3" t="s">
        <v>17</v>
      </c>
      <c r="L6874" s="1" t="s">
        <v>34</v>
      </c>
      <c r="M6874" s="4" t="s">
        <v>42</v>
      </c>
      <c r="N6874" s="3" t="str">
        <f t="shared" si="202"/>
        <v>[50-85 Lacs]</v>
      </c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1"/>
      <c r="AA6874" s="1" t="s">
        <v>16</v>
      </c>
      <c r="AB6874" s="3" t="s">
        <v>12</v>
      </c>
      <c r="AC6874" s="23" t="s">
        <v>37801</v>
      </c>
      <c r="AD6874" s="23" t="s">
        <v>44456</v>
      </c>
      <c r="AE6874" t="s">
        <v>35399</v>
      </c>
    </row>
    <row r="6875" spans="1:31" ht="14.25" customHeight="1">
      <c r="A6875" s="1">
        <v>6874</v>
      </c>
      <c r="B6875" s="1" t="s">
        <v>54</v>
      </c>
      <c r="C6875" s="1" t="s">
        <v>1167</v>
      </c>
      <c r="D6875" s="1" t="s">
        <v>5780</v>
      </c>
      <c r="E6875" s="1" t="s">
        <v>328</v>
      </c>
      <c r="F6875" s="1" t="s">
        <v>21473</v>
      </c>
      <c r="G6875" s="14">
        <v>91944646611</v>
      </c>
      <c r="H6875" s="1" t="s">
        <v>8</v>
      </c>
      <c r="I6875" s="1" t="s">
        <v>9</v>
      </c>
      <c r="J6875" s="1" t="s">
        <v>34</v>
      </c>
      <c r="K6875" s="3" t="s">
        <v>63</v>
      </c>
      <c r="L6875" s="1" t="s">
        <v>34</v>
      </c>
      <c r="M6875" s="3" t="s">
        <v>213</v>
      </c>
      <c r="N6875" s="3" t="str">
        <f t="shared" si="202"/>
        <v>[50-85 Lacs]</v>
      </c>
      <c r="O6875" s="3" t="s">
        <v>17</v>
      </c>
      <c r="P6875" s="3" t="s">
        <v>34</v>
      </c>
      <c r="Q6875" s="3" t="s">
        <v>42</v>
      </c>
      <c r="R6875" s="3" t="s">
        <v>34</v>
      </c>
      <c r="S6875" s="3" t="s">
        <v>27</v>
      </c>
      <c r="T6875" s="3" t="s">
        <v>34</v>
      </c>
      <c r="U6875" s="3" t="s">
        <v>117</v>
      </c>
      <c r="V6875" s="3" t="s">
        <v>34</v>
      </c>
      <c r="W6875" s="3" t="s">
        <v>178</v>
      </c>
      <c r="X6875" s="3" t="s">
        <v>34</v>
      </c>
      <c r="Y6875" s="3" t="s">
        <v>171</v>
      </c>
      <c r="Z6875" s="1" t="s">
        <v>34</v>
      </c>
      <c r="AA6875" s="1" t="s">
        <v>16</v>
      </c>
      <c r="AB6875" s="3" t="s">
        <v>12</v>
      </c>
      <c r="AC6875" s="23" t="s">
        <v>37801</v>
      </c>
      <c r="AD6875" s="23" t="s">
        <v>44457</v>
      </c>
      <c r="AE6875" t="s">
        <v>35410</v>
      </c>
    </row>
    <row r="6876" spans="1:31" ht="14.25" customHeight="1">
      <c r="A6876" s="1">
        <v>6875</v>
      </c>
      <c r="B6876" s="9" t="s">
        <v>6</v>
      </c>
      <c r="C6876" s="1" t="s">
        <v>1168</v>
      </c>
      <c r="D6876" s="1" t="s">
        <v>1169</v>
      </c>
      <c r="E6876" s="1" t="s">
        <v>40</v>
      </c>
      <c r="F6876" s="1" t="s">
        <v>21474</v>
      </c>
      <c r="G6876" s="14">
        <v>919446011694</v>
      </c>
      <c r="H6876" s="1" t="s">
        <v>20</v>
      </c>
      <c r="I6876" s="1" t="s">
        <v>62</v>
      </c>
      <c r="J6876" s="1" t="s">
        <v>34</v>
      </c>
      <c r="K6876" s="3" t="s">
        <v>17</v>
      </c>
      <c r="L6876" s="1" t="s">
        <v>34</v>
      </c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1"/>
      <c r="AA6876" s="1" t="s">
        <v>11</v>
      </c>
      <c r="AB6876" s="3" t="s">
        <v>56</v>
      </c>
      <c r="AC6876" s="23" t="s">
        <v>37801</v>
      </c>
      <c r="AD6876" s="23" t="s">
        <v>44458</v>
      </c>
      <c r="AE6876" t="s">
        <v>35410</v>
      </c>
    </row>
    <row r="6877" spans="1:31" ht="14.25" customHeight="1">
      <c r="A6877" s="1">
        <v>6876</v>
      </c>
      <c r="B6877" s="9" t="s">
        <v>6</v>
      </c>
      <c r="C6877" s="1" t="s">
        <v>1184</v>
      </c>
      <c r="D6877" s="1" t="s">
        <v>386</v>
      </c>
      <c r="E6877" s="1" t="s">
        <v>40</v>
      </c>
      <c r="F6877" s="1" t="s">
        <v>21481</v>
      </c>
      <c r="G6877" s="14">
        <v>91994966146</v>
      </c>
      <c r="H6877" s="1" t="s">
        <v>37</v>
      </c>
      <c r="I6877" s="1" t="s">
        <v>9</v>
      </c>
      <c r="J6877" s="1" t="s">
        <v>34</v>
      </c>
      <c r="K6877" s="3" t="s">
        <v>17</v>
      </c>
      <c r="L6877" s="1" t="s">
        <v>34</v>
      </c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1"/>
      <c r="AA6877" s="1" t="s">
        <v>16</v>
      </c>
      <c r="AB6877" s="3" t="s">
        <v>12</v>
      </c>
      <c r="AC6877" s="23" t="s">
        <v>37801</v>
      </c>
      <c r="AD6877" s="23" t="s">
        <v>44459</v>
      </c>
      <c r="AE6877" t="s">
        <v>35394</v>
      </c>
    </row>
    <row r="6878" spans="1:31" ht="14.25" customHeight="1">
      <c r="A6878" s="1">
        <v>6877</v>
      </c>
      <c r="B6878" s="1" t="s">
        <v>54</v>
      </c>
      <c r="C6878" s="1" t="s">
        <v>1192</v>
      </c>
      <c r="D6878" s="1" t="s">
        <v>336</v>
      </c>
      <c r="E6878" s="1" t="s">
        <v>999</v>
      </c>
      <c r="F6878" s="1" t="s">
        <v>1193</v>
      </c>
      <c r="G6878" s="14">
        <v>919910991666</v>
      </c>
      <c r="H6878" s="1" t="s">
        <v>20</v>
      </c>
      <c r="I6878" s="1" t="s">
        <v>41</v>
      </c>
      <c r="J6878" s="1" t="s">
        <v>34</v>
      </c>
      <c r="K6878" s="3" t="s">
        <v>27</v>
      </c>
      <c r="L6878" s="1" t="s">
        <v>34</v>
      </c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1"/>
      <c r="AA6878" s="1" t="s">
        <v>16</v>
      </c>
      <c r="AB6878" s="3" t="s">
        <v>12</v>
      </c>
      <c r="AC6878" s="23" t="s">
        <v>37801</v>
      </c>
      <c r="AD6878" s="23" t="s">
        <v>44460</v>
      </c>
      <c r="AE6878" t="s">
        <v>35410</v>
      </c>
    </row>
    <row r="6879" spans="1:31" ht="14.25" customHeight="1">
      <c r="A6879" s="1">
        <v>6878</v>
      </c>
      <c r="B6879" s="9" t="s">
        <v>6</v>
      </c>
      <c r="C6879" s="1" t="s">
        <v>1197</v>
      </c>
      <c r="D6879" s="1" t="s">
        <v>757</v>
      </c>
      <c r="E6879" s="1" t="s">
        <v>1198</v>
      </c>
      <c r="F6879" s="1" t="s">
        <v>21488</v>
      </c>
      <c r="G6879" s="14">
        <v>91494990194</v>
      </c>
      <c r="H6879" s="1" t="s">
        <v>8</v>
      </c>
      <c r="I6879" s="1" t="s">
        <v>41</v>
      </c>
      <c r="J6879" s="1" t="s">
        <v>34</v>
      </c>
      <c r="K6879" s="3" t="s">
        <v>42</v>
      </c>
      <c r="L6879" s="1" t="s">
        <v>34</v>
      </c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1"/>
      <c r="AA6879" s="1" t="s">
        <v>16</v>
      </c>
      <c r="AB6879" s="3" t="s">
        <v>12</v>
      </c>
      <c r="AC6879" s="23" t="s">
        <v>37801</v>
      </c>
      <c r="AD6879" s="23" t="s">
        <v>44461</v>
      </c>
      <c r="AE6879" t="s">
        <v>35394</v>
      </c>
    </row>
    <row r="6880" spans="1:31" ht="14.25" customHeight="1">
      <c r="A6880" s="1">
        <v>6879</v>
      </c>
      <c r="B6880" s="9" t="s">
        <v>6</v>
      </c>
      <c r="C6880" s="1" t="s">
        <v>1217</v>
      </c>
      <c r="D6880" s="1" t="s">
        <v>1218</v>
      </c>
      <c r="E6880" s="1" t="s">
        <v>1219</v>
      </c>
      <c r="F6880" s="1" t="s">
        <v>21495</v>
      </c>
      <c r="G6880" s="14">
        <v>91996444</v>
      </c>
      <c r="H6880" s="1" t="s">
        <v>8</v>
      </c>
      <c r="I6880" s="1" t="s">
        <v>62</v>
      </c>
      <c r="J6880" s="1" t="s">
        <v>34</v>
      </c>
      <c r="K6880" s="3" t="s">
        <v>42</v>
      </c>
      <c r="L6880" s="1" t="s">
        <v>34</v>
      </c>
      <c r="M6880" s="3" t="s">
        <v>178</v>
      </c>
      <c r="N6880" s="3" t="str">
        <f t="shared" ref="N6880:N6882" si="203">J6880</f>
        <v>[50-85 Lacs]</v>
      </c>
      <c r="O6880" s="3" t="s">
        <v>171</v>
      </c>
      <c r="P6880" s="3" t="s">
        <v>34</v>
      </c>
      <c r="Q6880" s="3"/>
      <c r="R6880" s="3"/>
      <c r="S6880" s="3"/>
      <c r="T6880" s="3"/>
      <c r="U6880" s="3"/>
      <c r="V6880" s="3"/>
      <c r="W6880" s="3"/>
      <c r="X6880" s="3"/>
      <c r="Y6880" s="3"/>
      <c r="Z6880" s="1"/>
      <c r="AA6880" s="1" t="s">
        <v>16</v>
      </c>
      <c r="AB6880" s="3" t="s">
        <v>12</v>
      </c>
      <c r="AC6880" s="23" t="s">
        <v>37801</v>
      </c>
      <c r="AD6880" s="23" t="s">
        <v>44462</v>
      </c>
      <c r="AE6880" t="s">
        <v>35409</v>
      </c>
    </row>
    <row r="6881" spans="1:31" ht="14.25" customHeight="1">
      <c r="A6881" s="1">
        <v>6880</v>
      </c>
      <c r="B6881" s="1" t="s">
        <v>54</v>
      </c>
      <c r="C6881" s="1" t="s">
        <v>1237</v>
      </c>
      <c r="D6881" s="1" t="s">
        <v>1447</v>
      </c>
      <c r="E6881" s="1" t="s">
        <v>36989</v>
      </c>
      <c r="F6881" s="1" t="s">
        <v>21502</v>
      </c>
      <c r="G6881" s="14">
        <v>91446909416</v>
      </c>
      <c r="H6881" s="1" t="s">
        <v>8</v>
      </c>
      <c r="I6881" s="1" t="s">
        <v>62</v>
      </c>
      <c r="J6881" s="1" t="s">
        <v>34</v>
      </c>
      <c r="K6881" s="3" t="s">
        <v>17</v>
      </c>
      <c r="L6881" s="1" t="s">
        <v>34</v>
      </c>
      <c r="M6881" s="4" t="s">
        <v>42</v>
      </c>
      <c r="N6881" s="3" t="str">
        <f t="shared" si="203"/>
        <v>[50-85 Lacs]</v>
      </c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1"/>
      <c r="AA6881" s="1" t="s">
        <v>16</v>
      </c>
      <c r="AB6881" s="3" t="s">
        <v>12</v>
      </c>
      <c r="AC6881" s="23" t="s">
        <v>37801</v>
      </c>
      <c r="AD6881" s="23" t="s">
        <v>44463</v>
      </c>
      <c r="AE6881" t="s">
        <v>35394</v>
      </c>
    </row>
    <row r="6882" spans="1:31" ht="14.25" customHeight="1">
      <c r="A6882" s="1">
        <v>6881</v>
      </c>
      <c r="B6882" s="1" t="s">
        <v>54</v>
      </c>
      <c r="C6882" s="1" t="s">
        <v>1245</v>
      </c>
      <c r="D6882" s="1" t="s">
        <v>1867</v>
      </c>
      <c r="E6882" s="1" t="s">
        <v>36990</v>
      </c>
      <c r="F6882" s="1" t="s">
        <v>21505</v>
      </c>
      <c r="G6882" s="14">
        <v>919494994449</v>
      </c>
      <c r="H6882" s="1" t="s">
        <v>20</v>
      </c>
      <c r="I6882" s="1" t="s">
        <v>62</v>
      </c>
      <c r="J6882" s="1" t="s">
        <v>34</v>
      </c>
      <c r="K6882" s="3" t="s">
        <v>17</v>
      </c>
      <c r="L6882" s="1" t="s">
        <v>34</v>
      </c>
      <c r="M6882" s="4" t="s">
        <v>42</v>
      </c>
      <c r="N6882" s="3" t="str">
        <f t="shared" si="203"/>
        <v>[50-85 Lacs]</v>
      </c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1"/>
      <c r="AA6882" s="1" t="s">
        <v>16</v>
      </c>
      <c r="AB6882" s="3" t="s">
        <v>12</v>
      </c>
      <c r="AC6882" s="23" t="s">
        <v>37801</v>
      </c>
      <c r="AD6882" s="23" t="s">
        <v>44464</v>
      </c>
      <c r="AE6882" t="s">
        <v>35394</v>
      </c>
    </row>
    <row r="6883" spans="1:31" ht="14.25" customHeight="1">
      <c r="A6883" s="1">
        <v>6882</v>
      </c>
      <c r="B6883" s="9" t="s">
        <v>6</v>
      </c>
      <c r="C6883" s="1" t="s">
        <v>1253</v>
      </c>
      <c r="D6883" s="1" t="s">
        <v>1132</v>
      </c>
      <c r="E6883" s="1" t="s">
        <v>487</v>
      </c>
      <c r="F6883" s="1" t="s">
        <v>21508</v>
      </c>
      <c r="G6883" s="14">
        <v>91944606060</v>
      </c>
      <c r="H6883" s="1" t="s">
        <v>8</v>
      </c>
      <c r="I6883" s="1" t="s">
        <v>41</v>
      </c>
      <c r="J6883" s="1" t="s">
        <v>34</v>
      </c>
      <c r="K6883" s="3" t="s">
        <v>42</v>
      </c>
      <c r="L6883" s="1" t="s">
        <v>34</v>
      </c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1"/>
      <c r="AA6883" s="1" t="s">
        <v>16</v>
      </c>
      <c r="AB6883" s="3" t="s">
        <v>12</v>
      </c>
      <c r="AC6883" s="23" t="s">
        <v>37801</v>
      </c>
      <c r="AD6883" s="23" t="s">
        <v>43237</v>
      </c>
      <c r="AE6883" t="s">
        <v>35394</v>
      </c>
    </row>
    <row r="6884" spans="1:31" ht="14.25" customHeight="1">
      <c r="A6884" s="1">
        <v>6883</v>
      </c>
      <c r="B6884" s="9" t="s">
        <v>6</v>
      </c>
      <c r="C6884" s="1" t="s">
        <v>1260</v>
      </c>
      <c r="D6884" s="1" t="s">
        <v>72</v>
      </c>
      <c r="E6884" s="1" t="s">
        <v>87</v>
      </c>
      <c r="F6884" s="1" t="s">
        <v>33497</v>
      </c>
      <c r="G6884" s="14">
        <v>919499449</v>
      </c>
      <c r="H6884" s="1" t="s">
        <v>20</v>
      </c>
      <c r="I6884" s="1" t="s">
        <v>9</v>
      </c>
      <c r="J6884" s="1" t="s">
        <v>34</v>
      </c>
      <c r="K6884" s="3" t="s">
        <v>63</v>
      </c>
      <c r="L6884" s="1" t="s">
        <v>34</v>
      </c>
      <c r="M6884" s="3" t="s">
        <v>213</v>
      </c>
      <c r="N6884" s="3" t="str">
        <f>J6884</f>
        <v>[50-85 Lacs]</v>
      </c>
      <c r="O6884" s="3" t="s">
        <v>17</v>
      </c>
      <c r="P6884" s="3" t="s">
        <v>34</v>
      </c>
      <c r="Q6884" s="3" t="s">
        <v>42</v>
      </c>
      <c r="R6884" s="3" t="s">
        <v>34</v>
      </c>
      <c r="S6884" s="3" t="s">
        <v>27</v>
      </c>
      <c r="T6884" s="3" t="s">
        <v>34</v>
      </c>
      <c r="U6884" s="3" t="s">
        <v>117</v>
      </c>
      <c r="V6884" s="3" t="s">
        <v>34</v>
      </c>
      <c r="W6884" s="3" t="s">
        <v>178</v>
      </c>
      <c r="X6884" s="3" t="s">
        <v>34</v>
      </c>
      <c r="Y6884" s="3" t="s">
        <v>171</v>
      </c>
      <c r="Z6884" s="1" t="s">
        <v>34</v>
      </c>
      <c r="AA6884" s="1" t="s">
        <v>16</v>
      </c>
      <c r="AB6884" s="3" t="s">
        <v>12</v>
      </c>
      <c r="AC6884" s="23" t="s">
        <v>37801</v>
      </c>
      <c r="AD6884" s="23" t="s">
        <v>42427</v>
      </c>
      <c r="AE6884" t="s">
        <v>35409</v>
      </c>
    </row>
    <row r="6885" spans="1:31" ht="14.25" customHeight="1">
      <c r="A6885" s="1">
        <v>6884</v>
      </c>
      <c r="B6885" s="1" t="s">
        <v>54</v>
      </c>
      <c r="C6885" s="1" t="s">
        <v>1262</v>
      </c>
      <c r="D6885" s="1" t="s">
        <v>1263</v>
      </c>
      <c r="E6885" s="1" t="s">
        <v>40</v>
      </c>
      <c r="F6885" s="1" t="s">
        <v>20889</v>
      </c>
      <c r="G6885" s="14">
        <v>919664949194</v>
      </c>
      <c r="H6885" s="1" t="s">
        <v>20</v>
      </c>
      <c r="I6885" s="1" t="s">
        <v>41</v>
      </c>
      <c r="J6885" s="1" t="s">
        <v>34</v>
      </c>
      <c r="K6885" s="3" t="s">
        <v>17</v>
      </c>
      <c r="L6885" s="1" t="s">
        <v>34</v>
      </c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1"/>
      <c r="AA6885" s="1" t="s">
        <v>11</v>
      </c>
      <c r="AB6885" s="3" t="s">
        <v>538</v>
      </c>
      <c r="AC6885" s="23" t="s">
        <v>37801</v>
      </c>
      <c r="AD6885" s="23" t="s">
        <v>44465</v>
      </c>
      <c r="AE6885" t="s">
        <v>35410</v>
      </c>
    </row>
    <row r="6886" spans="1:31" ht="14.25" customHeight="1">
      <c r="A6886" s="1">
        <v>6885</v>
      </c>
      <c r="B6886" s="1" t="s">
        <v>54</v>
      </c>
      <c r="C6886" s="1" t="s">
        <v>1266</v>
      </c>
      <c r="D6886" s="1" t="s">
        <v>965</v>
      </c>
      <c r="E6886" s="1" t="s">
        <v>40</v>
      </c>
      <c r="F6886" s="1" t="s">
        <v>21514</v>
      </c>
      <c r="G6886" s="14">
        <v>91949490610</v>
      </c>
      <c r="H6886" s="1" t="s">
        <v>15</v>
      </c>
      <c r="I6886" s="1" t="s">
        <v>9</v>
      </c>
      <c r="J6886" s="1" t="s">
        <v>34</v>
      </c>
      <c r="K6886" s="3" t="s">
        <v>42</v>
      </c>
      <c r="L6886" s="1" t="s">
        <v>34</v>
      </c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1"/>
      <c r="AA6886" s="1" t="s">
        <v>16</v>
      </c>
      <c r="AB6886" s="3" t="s">
        <v>12</v>
      </c>
      <c r="AC6886" s="23" t="s">
        <v>37801</v>
      </c>
      <c r="AD6886" s="23" t="s">
        <v>44466</v>
      </c>
      <c r="AE6886" t="s">
        <v>35399</v>
      </c>
    </row>
    <row r="6887" spans="1:31" ht="14.25" customHeight="1">
      <c r="A6887" s="1">
        <v>6886</v>
      </c>
      <c r="B6887" s="1" t="s">
        <v>54</v>
      </c>
      <c r="C6887" s="1" t="s">
        <v>1268</v>
      </c>
      <c r="D6887" s="1" t="s">
        <v>1269</v>
      </c>
      <c r="E6887" s="1" t="s">
        <v>40</v>
      </c>
      <c r="F6887" s="1" t="s">
        <v>20890</v>
      </c>
      <c r="G6887" s="14">
        <v>91990999994</v>
      </c>
      <c r="H6887" s="1" t="s">
        <v>15</v>
      </c>
      <c r="I6887" s="1" t="s">
        <v>62</v>
      </c>
      <c r="J6887" s="1" t="s">
        <v>34</v>
      </c>
      <c r="K6887" s="3" t="s">
        <v>17</v>
      </c>
      <c r="L6887" s="1" t="s">
        <v>34</v>
      </c>
      <c r="M6887" s="4" t="s">
        <v>42</v>
      </c>
      <c r="N6887" s="3" t="str">
        <f>J6887</f>
        <v>[50-85 Lacs]</v>
      </c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1"/>
      <c r="AA6887" s="1" t="s">
        <v>16</v>
      </c>
      <c r="AB6887" s="3" t="s">
        <v>12</v>
      </c>
      <c r="AC6887" s="23" t="s">
        <v>37801</v>
      </c>
      <c r="AD6887" s="23" t="s">
        <v>44467</v>
      </c>
      <c r="AE6887" t="s">
        <v>35394</v>
      </c>
    </row>
    <row r="6888" spans="1:31" ht="14.25" customHeight="1">
      <c r="A6888" s="1">
        <v>6887</v>
      </c>
      <c r="B6888" s="9" t="s">
        <v>6</v>
      </c>
      <c r="C6888" s="1" t="s">
        <v>1274</v>
      </c>
      <c r="D6888" s="1" t="s">
        <v>36437</v>
      </c>
      <c r="E6888" s="1" t="s">
        <v>40</v>
      </c>
      <c r="F6888" s="1" t="s">
        <v>21516</v>
      </c>
      <c r="G6888" s="14">
        <v>919499604</v>
      </c>
      <c r="H6888" s="1" t="s">
        <v>20</v>
      </c>
      <c r="I6888" s="1" t="s">
        <v>9</v>
      </c>
      <c r="J6888" s="1" t="s">
        <v>34</v>
      </c>
      <c r="K6888" s="3" t="s">
        <v>17</v>
      </c>
      <c r="L6888" s="1" t="s">
        <v>34</v>
      </c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1"/>
      <c r="AA6888" s="1" t="s">
        <v>11</v>
      </c>
      <c r="AB6888" s="3" t="s">
        <v>274</v>
      </c>
      <c r="AC6888" s="23" t="s">
        <v>37801</v>
      </c>
      <c r="AD6888" s="23" t="s">
        <v>44468</v>
      </c>
      <c r="AE6888" t="s">
        <v>35394</v>
      </c>
    </row>
    <row r="6889" spans="1:31" ht="14.25" customHeight="1">
      <c r="A6889" s="1">
        <v>6888</v>
      </c>
      <c r="B6889" s="1" t="s">
        <v>54</v>
      </c>
      <c r="C6889" s="1" t="s">
        <v>1297</v>
      </c>
      <c r="D6889" s="1" t="s">
        <v>1136</v>
      </c>
      <c r="E6889" s="1" t="s">
        <v>36991</v>
      </c>
      <c r="F6889" s="1" t="s">
        <v>1298</v>
      </c>
      <c r="G6889" s="14">
        <v>91996019694</v>
      </c>
      <c r="H6889" s="1" t="s">
        <v>20</v>
      </c>
      <c r="I6889" s="1" t="s">
        <v>41</v>
      </c>
      <c r="J6889" s="1" t="s">
        <v>34</v>
      </c>
      <c r="K6889" s="3" t="s">
        <v>63</v>
      </c>
      <c r="L6889" s="1" t="s">
        <v>34</v>
      </c>
      <c r="M6889" s="3" t="s">
        <v>213</v>
      </c>
      <c r="N6889" s="3" t="str">
        <f>J6889</f>
        <v>[50-85 Lacs]</v>
      </c>
      <c r="O6889" s="3" t="s">
        <v>17</v>
      </c>
      <c r="P6889" s="3" t="s">
        <v>34</v>
      </c>
      <c r="Q6889" s="3" t="s">
        <v>42</v>
      </c>
      <c r="R6889" s="3" t="s">
        <v>34</v>
      </c>
      <c r="S6889" s="3" t="s">
        <v>27</v>
      </c>
      <c r="T6889" s="3" t="s">
        <v>34</v>
      </c>
      <c r="U6889" s="3" t="s">
        <v>117</v>
      </c>
      <c r="V6889" s="3" t="s">
        <v>34</v>
      </c>
      <c r="W6889" s="3" t="s">
        <v>178</v>
      </c>
      <c r="X6889" s="3" t="s">
        <v>34</v>
      </c>
      <c r="Y6889" s="3" t="s">
        <v>171</v>
      </c>
      <c r="Z6889" s="1" t="s">
        <v>34</v>
      </c>
      <c r="AA6889" s="1" t="s">
        <v>16</v>
      </c>
      <c r="AB6889" s="3" t="s">
        <v>12</v>
      </c>
      <c r="AC6889" s="23" t="s">
        <v>37801</v>
      </c>
      <c r="AD6889" s="23" t="s">
        <v>44469</v>
      </c>
      <c r="AE6889" t="s">
        <v>35410</v>
      </c>
    </row>
    <row r="6890" spans="1:31" ht="14.25" customHeight="1">
      <c r="A6890" s="1">
        <v>6889</v>
      </c>
      <c r="B6890" s="1" t="s">
        <v>54</v>
      </c>
      <c r="C6890" s="1" t="s">
        <v>1303</v>
      </c>
      <c r="D6890" s="1" t="s">
        <v>1867</v>
      </c>
      <c r="E6890" s="1" t="s">
        <v>3260</v>
      </c>
      <c r="F6890" s="1" t="s">
        <v>21528</v>
      </c>
      <c r="G6890" s="14">
        <v>914166401111</v>
      </c>
      <c r="H6890" s="1" t="s">
        <v>20</v>
      </c>
      <c r="I6890" s="1" t="s">
        <v>41</v>
      </c>
      <c r="J6890" s="1" t="s">
        <v>34</v>
      </c>
      <c r="K6890" s="3" t="s">
        <v>42</v>
      </c>
      <c r="L6890" s="1" t="s">
        <v>34</v>
      </c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1"/>
      <c r="AA6890" s="1" t="s">
        <v>16</v>
      </c>
      <c r="AB6890" s="3" t="s">
        <v>12</v>
      </c>
      <c r="AC6890" s="23" t="s">
        <v>37801</v>
      </c>
      <c r="AD6890" s="23" t="s">
        <v>44470</v>
      </c>
      <c r="AE6890" t="s">
        <v>35394</v>
      </c>
    </row>
    <row r="6891" spans="1:31" ht="14.25" customHeight="1">
      <c r="A6891" s="1">
        <v>6890</v>
      </c>
      <c r="B6891" s="9" t="s">
        <v>6</v>
      </c>
      <c r="C6891" s="1" t="s">
        <v>1310</v>
      </c>
      <c r="D6891" s="1" t="s">
        <v>58</v>
      </c>
      <c r="E6891" s="1" t="s">
        <v>1311</v>
      </c>
      <c r="F6891" s="1" t="s">
        <v>21532</v>
      </c>
      <c r="G6891" s="14">
        <v>9140009494</v>
      </c>
      <c r="H6891" s="1" t="s">
        <v>15</v>
      </c>
      <c r="I6891" s="1" t="s">
        <v>62</v>
      </c>
      <c r="J6891" s="1" t="s">
        <v>34</v>
      </c>
      <c r="K6891" s="3" t="s">
        <v>42</v>
      </c>
      <c r="L6891" s="1" t="s">
        <v>34</v>
      </c>
      <c r="M6891" s="3" t="s">
        <v>27</v>
      </c>
      <c r="N6891" s="3" t="str">
        <f>J6891</f>
        <v>[50-85 Lacs]</v>
      </c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1"/>
      <c r="AA6891" s="1" t="s">
        <v>16</v>
      </c>
      <c r="AB6891" s="3" t="s">
        <v>12</v>
      </c>
      <c r="AC6891" s="23" t="s">
        <v>37801</v>
      </c>
      <c r="AD6891" s="23" t="s">
        <v>41666</v>
      </c>
      <c r="AE6891" t="s">
        <v>35394</v>
      </c>
    </row>
    <row r="6892" spans="1:31" ht="14.25" customHeight="1">
      <c r="A6892" s="1">
        <v>6891</v>
      </c>
      <c r="B6892" s="9" t="s">
        <v>6</v>
      </c>
      <c r="C6892" s="1" t="s">
        <v>1314</v>
      </c>
      <c r="D6892" s="1" t="s">
        <v>39</v>
      </c>
      <c r="E6892" s="1" t="s">
        <v>131</v>
      </c>
      <c r="F6892" s="1" t="s">
        <v>21534</v>
      </c>
      <c r="G6892" s="14">
        <v>91946096661</v>
      </c>
      <c r="H6892" s="1" t="s">
        <v>8</v>
      </c>
      <c r="I6892" s="1" t="s">
        <v>9</v>
      </c>
      <c r="J6892" s="1" t="s">
        <v>34</v>
      </c>
      <c r="K6892" s="3" t="s">
        <v>42</v>
      </c>
      <c r="L6892" s="1" t="s">
        <v>34</v>
      </c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1"/>
      <c r="AA6892" s="1" t="s">
        <v>16</v>
      </c>
      <c r="AB6892" s="3" t="s">
        <v>12</v>
      </c>
      <c r="AC6892" s="23" t="s">
        <v>37801</v>
      </c>
      <c r="AD6892" s="23" t="s">
        <v>39496</v>
      </c>
      <c r="AE6892" t="s">
        <v>35409</v>
      </c>
    </row>
    <row r="6893" spans="1:31" ht="14.25" customHeight="1">
      <c r="A6893" s="1">
        <v>6892</v>
      </c>
      <c r="B6893" s="1" t="s">
        <v>54</v>
      </c>
      <c r="C6893" s="1" t="s">
        <v>1321</v>
      </c>
      <c r="D6893" s="1" t="s">
        <v>1322</v>
      </c>
      <c r="E6893" s="1" t="s">
        <v>351</v>
      </c>
      <c r="F6893" s="1" t="s">
        <v>33504</v>
      </c>
      <c r="G6893" s="14">
        <v>91949466660</v>
      </c>
      <c r="H6893" s="1" t="s">
        <v>37</v>
      </c>
      <c r="I6893" s="1" t="s">
        <v>9</v>
      </c>
      <c r="J6893" s="1" t="s">
        <v>34</v>
      </c>
      <c r="K6893" s="3" t="s">
        <v>42</v>
      </c>
      <c r="L6893" s="1" t="s">
        <v>34</v>
      </c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1"/>
      <c r="AA6893" s="1" t="s">
        <v>16</v>
      </c>
      <c r="AB6893" s="3" t="s">
        <v>12</v>
      </c>
      <c r="AC6893" s="23" t="s">
        <v>37801</v>
      </c>
      <c r="AD6893" s="23" t="s">
        <v>43246</v>
      </c>
      <c r="AE6893" t="s">
        <v>35409</v>
      </c>
    </row>
    <row r="6894" spans="1:31" ht="14.25" customHeight="1">
      <c r="A6894" s="1">
        <v>6893</v>
      </c>
      <c r="B6894" s="1" t="s">
        <v>54</v>
      </c>
      <c r="C6894" s="1" t="s">
        <v>1341</v>
      </c>
      <c r="D6894" s="1" t="s">
        <v>1248</v>
      </c>
      <c r="E6894" s="1" t="s">
        <v>19</v>
      </c>
      <c r="F6894" s="1" t="s">
        <v>21547</v>
      </c>
      <c r="G6894" s="14">
        <v>91466946946</v>
      </c>
      <c r="H6894" s="1" t="s">
        <v>8</v>
      </c>
      <c r="I6894" s="1" t="s">
        <v>9</v>
      </c>
      <c r="J6894" s="1" t="s">
        <v>34</v>
      </c>
      <c r="K6894" s="3" t="s">
        <v>42</v>
      </c>
      <c r="L6894" s="1" t="s">
        <v>34</v>
      </c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1"/>
      <c r="AA6894" s="1" t="s">
        <v>16</v>
      </c>
      <c r="AB6894" s="3" t="s">
        <v>12</v>
      </c>
      <c r="AC6894" s="23" t="s">
        <v>37801</v>
      </c>
      <c r="AD6894" s="23" t="s">
        <v>44471</v>
      </c>
      <c r="AE6894" t="s">
        <v>35409</v>
      </c>
    </row>
    <row r="6895" spans="1:31" ht="14.25" customHeight="1">
      <c r="A6895" s="1">
        <v>6894</v>
      </c>
      <c r="B6895" s="1" t="s">
        <v>54</v>
      </c>
      <c r="C6895" s="1" t="s">
        <v>1346</v>
      </c>
      <c r="D6895" s="1" t="s">
        <v>37631</v>
      </c>
      <c r="E6895" s="1" t="s">
        <v>19</v>
      </c>
      <c r="F6895" s="1" t="s">
        <v>21550</v>
      </c>
      <c r="G6895" s="14">
        <v>919944069094</v>
      </c>
      <c r="H6895" s="1" t="s">
        <v>20</v>
      </c>
      <c r="I6895" s="1" t="s">
        <v>41</v>
      </c>
      <c r="J6895" s="1" t="s">
        <v>34</v>
      </c>
      <c r="K6895" s="3" t="s">
        <v>17</v>
      </c>
      <c r="L6895" s="1" t="s">
        <v>34</v>
      </c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1"/>
      <c r="AA6895" s="1" t="s">
        <v>16</v>
      </c>
      <c r="AB6895" s="3" t="s">
        <v>12</v>
      </c>
      <c r="AC6895" s="23" t="s">
        <v>37801</v>
      </c>
      <c r="AD6895" s="23" t="s">
        <v>44472</v>
      </c>
      <c r="AE6895" t="s">
        <v>35394</v>
      </c>
    </row>
    <row r="6896" spans="1:31" ht="14.25" customHeight="1">
      <c r="A6896" s="1">
        <v>6895</v>
      </c>
      <c r="B6896" s="1" t="s">
        <v>54</v>
      </c>
      <c r="C6896" s="1" t="s">
        <v>1347</v>
      </c>
      <c r="D6896" s="1" t="s">
        <v>1348</v>
      </c>
      <c r="E6896" s="1" t="s">
        <v>328</v>
      </c>
      <c r="F6896" s="1" t="s">
        <v>21551</v>
      </c>
      <c r="G6896" s="14">
        <v>914160490994</v>
      </c>
      <c r="H6896" s="1" t="s">
        <v>20</v>
      </c>
      <c r="I6896" s="1" t="s">
        <v>41</v>
      </c>
      <c r="J6896" s="1" t="s">
        <v>34</v>
      </c>
      <c r="K6896" s="3" t="s">
        <v>42</v>
      </c>
      <c r="L6896" s="1" t="s">
        <v>34</v>
      </c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1"/>
      <c r="AA6896" s="1" t="s">
        <v>16</v>
      </c>
      <c r="AB6896" s="3" t="s">
        <v>12</v>
      </c>
      <c r="AC6896" s="23" t="s">
        <v>37801</v>
      </c>
      <c r="AD6896" s="23" t="s">
        <v>44473</v>
      </c>
      <c r="AE6896" t="s">
        <v>35410</v>
      </c>
    </row>
    <row r="6897" spans="1:31" ht="14.25" customHeight="1">
      <c r="A6897" s="1">
        <v>6896</v>
      </c>
      <c r="B6897" s="1" t="s">
        <v>54</v>
      </c>
      <c r="C6897" s="1" t="s">
        <v>1359</v>
      </c>
      <c r="D6897" s="1" t="s">
        <v>332</v>
      </c>
      <c r="E6897" s="1" t="s">
        <v>724</v>
      </c>
      <c r="F6897" s="1" t="s">
        <v>21555</v>
      </c>
      <c r="G6897" s="14">
        <v>91999496949</v>
      </c>
      <c r="H6897" s="1" t="s">
        <v>8</v>
      </c>
      <c r="I6897" s="1" t="s">
        <v>62</v>
      </c>
      <c r="J6897" s="1" t="s">
        <v>34</v>
      </c>
      <c r="K6897" s="3" t="s">
        <v>42</v>
      </c>
      <c r="L6897" s="1" t="s">
        <v>34</v>
      </c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1"/>
      <c r="AA6897" s="1" t="s">
        <v>16</v>
      </c>
      <c r="AB6897" s="3" t="s">
        <v>12</v>
      </c>
      <c r="AC6897" s="23" t="s">
        <v>37801</v>
      </c>
      <c r="AD6897" s="23" t="s">
        <v>44474</v>
      </c>
      <c r="AE6897" t="s">
        <v>35410</v>
      </c>
    </row>
    <row r="6898" spans="1:31" ht="14.25" customHeight="1">
      <c r="A6898" s="1">
        <v>6897</v>
      </c>
      <c r="B6898" s="1" t="s">
        <v>54</v>
      </c>
      <c r="C6898" s="1" t="s">
        <v>1366</v>
      </c>
      <c r="D6898" s="1" t="s">
        <v>36503</v>
      </c>
      <c r="E6898" s="1" t="s">
        <v>1219</v>
      </c>
      <c r="F6898" s="1" t="s">
        <v>21557</v>
      </c>
      <c r="G6898" s="14">
        <v>9194949469</v>
      </c>
      <c r="H6898" s="1" t="s">
        <v>15</v>
      </c>
      <c r="I6898" s="1" t="s">
        <v>9</v>
      </c>
      <c r="J6898" s="1" t="s">
        <v>34</v>
      </c>
      <c r="K6898" s="3" t="s">
        <v>17</v>
      </c>
      <c r="L6898" s="1" t="s">
        <v>34</v>
      </c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1"/>
      <c r="AA6898" s="1" t="s">
        <v>16</v>
      </c>
      <c r="AB6898" s="3" t="s">
        <v>12</v>
      </c>
      <c r="AC6898" s="23" t="s">
        <v>37801</v>
      </c>
      <c r="AD6898" s="23" t="s">
        <v>44475</v>
      </c>
      <c r="AE6898" t="s">
        <v>35399</v>
      </c>
    </row>
    <row r="6899" spans="1:31" ht="14.25" customHeight="1">
      <c r="A6899" s="1">
        <v>6898</v>
      </c>
      <c r="B6899" s="1" t="s">
        <v>54</v>
      </c>
      <c r="C6899" s="1" t="s">
        <v>1367</v>
      </c>
      <c r="D6899" s="1" t="s">
        <v>35585</v>
      </c>
      <c r="E6899" s="1" t="s">
        <v>36991</v>
      </c>
      <c r="F6899" s="1" t="s">
        <v>31243</v>
      </c>
      <c r="G6899" s="14">
        <v>919419494494</v>
      </c>
      <c r="H6899" s="1" t="s">
        <v>8</v>
      </c>
      <c r="I6899" s="1" t="s">
        <v>41</v>
      </c>
      <c r="J6899" s="1" t="s">
        <v>34</v>
      </c>
      <c r="K6899" s="3" t="s">
        <v>63</v>
      </c>
      <c r="L6899" s="1" t="s">
        <v>34</v>
      </c>
      <c r="M6899" s="3" t="s">
        <v>213</v>
      </c>
      <c r="N6899" s="3" t="str">
        <f>J6899</f>
        <v>[50-85 Lacs]</v>
      </c>
      <c r="O6899" s="3" t="s">
        <v>17</v>
      </c>
      <c r="P6899" s="3" t="s">
        <v>34</v>
      </c>
      <c r="Q6899" s="3" t="s">
        <v>42</v>
      </c>
      <c r="R6899" s="3" t="s">
        <v>34</v>
      </c>
      <c r="S6899" s="3" t="s">
        <v>27</v>
      </c>
      <c r="T6899" s="3" t="s">
        <v>34</v>
      </c>
      <c r="U6899" s="3" t="s">
        <v>117</v>
      </c>
      <c r="V6899" s="3" t="s">
        <v>34</v>
      </c>
      <c r="W6899" s="3" t="s">
        <v>178</v>
      </c>
      <c r="X6899" s="3" t="s">
        <v>34</v>
      </c>
      <c r="Y6899" s="3" t="s">
        <v>171</v>
      </c>
      <c r="Z6899" s="1" t="s">
        <v>34</v>
      </c>
      <c r="AA6899" s="1" t="s">
        <v>16</v>
      </c>
      <c r="AB6899" s="3" t="s">
        <v>12</v>
      </c>
      <c r="AC6899" s="23" t="s">
        <v>37801</v>
      </c>
      <c r="AD6899" s="23" t="s">
        <v>43671</v>
      </c>
      <c r="AE6899" t="s">
        <v>35399</v>
      </c>
    </row>
    <row r="6900" spans="1:31" ht="14.25" customHeight="1">
      <c r="A6900" s="1">
        <v>6899</v>
      </c>
      <c r="B6900" s="1" t="s">
        <v>54</v>
      </c>
      <c r="C6900" s="1" t="s">
        <v>1368</v>
      </c>
      <c r="D6900" s="1" t="s">
        <v>1369</v>
      </c>
      <c r="E6900" s="1" t="s">
        <v>139</v>
      </c>
      <c r="F6900" s="1" t="s">
        <v>21558</v>
      </c>
      <c r="G6900" s="14">
        <v>914906461666</v>
      </c>
      <c r="H6900" s="1" t="s">
        <v>15</v>
      </c>
      <c r="I6900" s="1" t="s">
        <v>41</v>
      </c>
      <c r="J6900" s="1" t="s">
        <v>34</v>
      </c>
      <c r="K6900" s="3" t="s">
        <v>42</v>
      </c>
      <c r="L6900" s="1" t="s">
        <v>34</v>
      </c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1"/>
      <c r="AA6900" s="1" t="s">
        <v>16</v>
      </c>
      <c r="AB6900" s="3" t="s">
        <v>12</v>
      </c>
      <c r="AC6900" s="23" t="s">
        <v>37801</v>
      </c>
      <c r="AD6900" s="23" t="s">
        <v>44476</v>
      </c>
      <c r="AE6900" t="s">
        <v>35394</v>
      </c>
    </row>
    <row r="6901" spans="1:31" ht="14.25" customHeight="1">
      <c r="A6901" s="1">
        <v>6900</v>
      </c>
      <c r="B6901" s="1" t="s">
        <v>54</v>
      </c>
      <c r="C6901" s="1" t="s">
        <v>1370</v>
      </c>
      <c r="D6901" s="1" t="s">
        <v>86</v>
      </c>
      <c r="E6901" s="1" t="s">
        <v>558</v>
      </c>
      <c r="F6901" s="1" t="s">
        <v>21559</v>
      </c>
      <c r="G6901" s="14">
        <v>91914999496</v>
      </c>
      <c r="H6901" s="1" t="s">
        <v>37</v>
      </c>
      <c r="I6901" s="1" t="s">
        <v>9</v>
      </c>
      <c r="J6901" s="1" t="s">
        <v>34</v>
      </c>
      <c r="K6901" s="3" t="s">
        <v>42</v>
      </c>
      <c r="L6901" s="1" t="s">
        <v>34</v>
      </c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1"/>
      <c r="AA6901" s="1" t="s">
        <v>16</v>
      </c>
      <c r="AB6901" s="3" t="s">
        <v>12</v>
      </c>
      <c r="AC6901" s="23" t="s">
        <v>37801</v>
      </c>
      <c r="AD6901" s="23" t="s">
        <v>40221</v>
      </c>
      <c r="AE6901" t="s">
        <v>35409</v>
      </c>
    </row>
    <row r="6902" spans="1:31" ht="14.25" customHeight="1">
      <c r="A6902" s="1">
        <v>6901</v>
      </c>
      <c r="B6902" s="9" t="s">
        <v>6</v>
      </c>
      <c r="C6902" s="1" t="s">
        <v>1373</v>
      </c>
      <c r="D6902" s="1" t="s">
        <v>1374</v>
      </c>
      <c r="E6902" s="1" t="s">
        <v>139</v>
      </c>
      <c r="F6902" s="1" t="s">
        <v>21561</v>
      </c>
      <c r="G6902" s="14">
        <v>914940944064</v>
      </c>
      <c r="H6902" s="1" t="s">
        <v>8</v>
      </c>
      <c r="I6902" s="1" t="s">
        <v>9</v>
      </c>
      <c r="J6902" s="1" t="s">
        <v>34</v>
      </c>
      <c r="K6902" s="3" t="s">
        <v>17</v>
      </c>
      <c r="L6902" s="1" t="s">
        <v>34</v>
      </c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1"/>
      <c r="AA6902" s="1" t="s">
        <v>16</v>
      </c>
      <c r="AB6902" s="3" t="s">
        <v>12</v>
      </c>
      <c r="AC6902" s="23" t="s">
        <v>37801</v>
      </c>
      <c r="AD6902" s="23" t="s">
        <v>44477</v>
      </c>
      <c r="AE6902" t="s">
        <v>35410</v>
      </c>
    </row>
    <row r="6903" spans="1:31" ht="14.25" customHeight="1">
      <c r="A6903" s="1">
        <v>6902</v>
      </c>
      <c r="B6903" s="9" t="s">
        <v>6</v>
      </c>
      <c r="C6903" s="1" t="s">
        <v>1376</v>
      </c>
      <c r="D6903" s="1" t="s">
        <v>965</v>
      </c>
      <c r="E6903" s="1" t="s">
        <v>29</v>
      </c>
      <c r="F6903" s="1" t="s">
        <v>31245</v>
      </c>
      <c r="G6903" s="14">
        <v>91990191909</v>
      </c>
      <c r="H6903" s="1" t="s">
        <v>20</v>
      </c>
      <c r="I6903" s="1" t="s">
        <v>9</v>
      </c>
      <c r="J6903" s="1" t="s">
        <v>34</v>
      </c>
      <c r="K6903" s="3" t="s">
        <v>42</v>
      </c>
      <c r="L6903" s="1" t="s">
        <v>34</v>
      </c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1"/>
      <c r="AA6903" s="1" t="s">
        <v>16</v>
      </c>
      <c r="AB6903" s="3" t="s">
        <v>12</v>
      </c>
      <c r="AC6903" s="23" t="s">
        <v>37801</v>
      </c>
      <c r="AD6903" s="23" t="s">
        <v>44478</v>
      </c>
      <c r="AE6903" t="s">
        <v>35410</v>
      </c>
    </row>
    <row r="6904" spans="1:31" ht="14.25" customHeight="1">
      <c r="A6904" s="1">
        <v>6903</v>
      </c>
      <c r="B6904" s="1" t="s">
        <v>54</v>
      </c>
      <c r="C6904" s="1" t="s">
        <v>1380</v>
      </c>
      <c r="D6904" s="1" t="s">
        <v>734</v>
      </c>
      <c r="E6904" s="1" t="s">
        <v>487</v>
      </c>
      <c r="F6904" s="1" t="s">
        <v>21564</v>
      </c>
      <c r="G6904" s="14">
        <v>91944406144</v>
      </c>
      <c r="H6904" s="1" t="s">
        <v>8</v>
      </c>
      <c r="I6904" s="1" t="s">
        <v>9</v>
      </c>
      <c r="J6904" s="1" t="s">
        <v>34</v>
      </c>
      <c r="K6904" s="3" t="s">
        <v>17</v>
      </c>
      <c r="L6904" s="1" t="s">
        <v>34</v>
      </c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1"/>
      <c r="AA6904" s="1" t="s">
        <v>16</v>
      </c>
      <c r="AB6904" s="3" t="s">
        <v>12</v>
      </c>
      <c r="AC6904" s="23" t="s">
        <v>37801</v>
      </c>
      <c r="AD6904" s="23" t="s">
        <v>38520</v>
      </c>
      <c r="AE6904" t="s">
        <v>35399</v>
      </c>
    </row>
    <row r="6905" spans="1:31" ht="14.25" customHeight="1">
      <c r="A6905" s="1">
        <v>6904</v>
      </c>
      <c r="B6905" s="1" t="s">
        <v>54</v>
      </c>
      <c r="C6905" s="1" t="s">
        <v>1387</v>
      </c>
      <c r="D6905" s="1" t="s">
        <v>35837</v>
      </c>
      <c r="E6905" s="1" t="s">
        <v>102</v>
      </c>
      <c r="F6905" s="1" t="s">
        <v>1388</v>
      </c>
      <c r="G6905" s="14">
        <v>91949464960</v>
      </c>
      <c r="H6905" s="1" t="s">
        <v>15</v>
      </c>
      <c r="I6905" s="1" t="s">
        <v>41</v>
      </c>
      <c r="J6905" s="1" t="s">
        <v>34</v>
      </c>
      <c r="K6905" s="3" t="s">
        <v>42</v>
      </c>
      <c r="L6905" s="1" t="s">
        <v>34</v>
      </c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1"/>
      <c r="AA6905" s="1" t="s">
        <v>16</v>
      </c>
      <c r="AB6905" s="3" t="s">
        <v>12</v>
      </c>
      <c r="AC6905" s="23" t="s">
        <v>37801</v>
      </c>
      <c r="AD6905" s="23" t="s">
        <v>40841</v>
      </c>
      <c r="AE6905" t="s">
        <v>35399</v>
      </c>
    </row>
    <row r="6906" spans="1:31" ht="14.25" customHeight="1">
      <c r="A6906" s="1">
        <v>6905</v>
      </c>
      <c r="B6906" s="9" t="s">
        <v>6</v>
      </c>
      <c r="C6906" s="1" t="s">
        <v>1396</v>
      </c>
      <c r="D6906" s="1" t="s">
        <v>36504</v>
      </c>
      <c r="E6906" s="1" t="s">
        <v>1397</v>
      </c>
      <c r="F6906" s="1" t="s">
        <v>21569</v>
      </c>
      <c r="G6906" s="14">
        <v>91914940411</v>
      </c>
      <c r="H6906" s="1" t="s">
        <v>8</v>
      </c>
      <c r="I6906" s="1" t="s">
        <v>41</v>
      </c>
      <c r="J6906" s="1" t="s">
        <v>34</v>
      </c>
      <c r="K6906" s="3" t="s">
        <v>17</v>
      </c>
      <c r="L6906" s="1" t="s">
        <v>34</v>
      </c>
      <c r="M6906" s="4" t="s">
        <v>42</v>
      </c>
      <c r="N6906" s="3" t="str">
        <f>J6906</f>
        <v>[50-85 Lacs]</v>
      </c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1"/>
      <c r="AA6906" s="1" t="s">
        <v>16</v>
      </c>
      <c r="AB6906" s="3" t="s">
        <v>12</v>
      </c>
      <c r="AC6906" s="23" t="s">
        <v>37801</v>
      </c>
      <c r="AD6906" s="23" t="s">
        <v>41833</v>
      </c>
      <c r="AE6906" t="s">
        <v>35409</v>
      </c>
    </row>
    <row r="6907" spans="1:31" ht="14.25" customHeight="1">
      <c r="A6907" s="1">
        <v>6906</v>
      </c>
      <c r="B6907" s="9" t="s">
        <v>6</v>
      </c>
      <c r="C6907" s="1" t="s">
        <v>1415</v>
      </c>
      <c r="D6907" s="1" t="s">
        <v>1416</v>
      </c>
      <c r="E6907" s="1" t="s">
        <v>221</v>
      </c>
      <c r="F6907" s="1" t="s">
        <v>21573</v>
      </c>
      <c r="G6907" s="14">
        <v>91994091966</v>
      </c>
      <c r="H6907" s="1" t="s">
        <v>15</v>
      </c>
      <c r="I6907" s="1" t="s">
        <v>41</v>
      </c>
      <c r="J6907" s="1" t="s">
        <v>34</v>
      </c>
      <c r="K6907" s="3" t="s">
        <v>17</v>
      </c>
      <c r="L6907" s="1" t="s">
        <v>34</v>
      </c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1"/>
      <c r="AA6907" s="1" t="s">
        <v>16</v>
      </c>
      <c r="AB6907" s="3" t="s">
        <v>12</v>
      </c>
      <c r="AC6907" s="23" t="s">
        <v>37801</v>
      </c>
      <c r="AD6907" s="23" t="s">
        <v>44479</v>
      </c>
      <c r="AE6907" t="s">
        <v>35399</v>
      </c>
    </row>
    <row r="6908" spans="1:31" ht="14.25" customHeight="1">
      <c r="A6908" s="1">
        <v>6907</v>
      </c>
      <c r="B6908" s="1" t="s">
        <v>54</v>
      </c>
      <c r="C6908" s="1" t="s">
        <v>1417</v>
      </c>
      <c r="D6908" s="1" t="s">
        <v>2609</v>
      </c>
      <c r="E6908" s="1" t="s">
        <v>5403</v>
      </c>
      <c r="F6908" s="1" t="s">
        <v>21574</v>
      </c>
      <c r="G6908" s="14">
        <v>9194404969</v>
      </c>
      <c r="H6908" s="1" t="s">
        <v>8</v>
      </c>
      <c r="I6908" s="1" t="s">
        <v>41</v>
      </c>
      <c r="J6908" s="1" t="s">
        <v>34</v>
      </c>
      <c r="K6908" s="3" t="s">
        <v>42</v>
      </c>
      <c r="L6908" s="1" t="s">
        <v>34</v>
      </c>
      <c r="M6908" s="3" t="s">
        <v>178</v>
      </c>
      <c r="N6908" s="3" t="str">
        <f t="shared" ref="N6908:N6909" si="204">J6908</f>
        <v>[50-85 Lacs]</v>
      </c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1"/>
      <c r="AA6908" s="1" t="s">
        <v>16</v>
      </c>
      <c r="AB6908" s="3" t="s">
        <v>12</v>
      </c>
      <c r="AC6908" s="23" t="s">
        <v>37801</v>
      </c>
      <c r="AD6908" s="23" t="s">
        <v>44480</v>
      </c>
      <c r="AE6908" t="s">
        <v>35399</v>
      </c>
    </row>
    <row r="6909" spans="1:31" ht="14.25" customHeight="1">
      <c r="A6909" s="1">
        <v>6908</v>
      </c>
      <c r="B6909" s="1" t="s">
        <v>54</v>
      </c>
      <c r="C6909" s="1" t="s">
        <v>1422</v>
      </c>
      <c r="D6909" s="1" t="s">
        <v>1015</v>
      </c>
      <c r="E6909" s="1" t="s">
        <v>36545</v>
      </c>
      <c r="F6909" s="1" t="s">
        <v>33510</v>
      </c>
      <c r="G6909" s="14">
        <v>919494099</v>
      </c>
      <c r="H6909" s="1" t="s">
        <v>37</v>
      </c>
      <c r="I6909" s="1" t="s">
        <v>9</v>
      </c>
      <c r="J6909" s="1" t="s">
        <v>34</v>
      </c>
      <c r="K6909" s="3" t="s">
        <v>42</v>
      </c>
      <c r="L6909" s="1" t="s">
        <v>34</v>
      </c>
      <c r="M6909" s="3" t="s">
        <v>27</v>
      </c>
      <c r="N6909" s="3" t="str">
        <f t="shared" si="204"/>
        <v>[50-85 Lacs]</v>
      </c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1"/>
      <c r="AA6909" s="1" t="s">
        <v>16</v>
      </c>
      <c r="AB6909" s="3" t="s">
        <v>12</v>
      </c>
      <c r="AC6909" s="23" t="s">
        <v>37801</v>
      </c>
      <c r="AD6909" s="23" t="s">
        <v>44481</v>
      </c>
      <c r="AE6909" t="s">
        <v>35399</v>
      </c>
    </row>
    <row r="6910" spans="1:31" ht="14.25" customHeight="1">
      <c r="A6910" s="1">
        <v>6909</v>
      </c>
      <c r="B6910" s="1" t="s">
        <v>54</v>
      </c>
      <c r="C6910" s="1" t="s">
        <v>1443</v>
      </c>
      <c r="D6910" s="1" t="s">
        <v>6824</v>
      </c>
      <c r="E6910" s="1" t="s">
        <v>1558</v>
      </c>
      <c r="F6910" s="1" t="s">
        <v>21586</v>
      </c>
      <c r="G6910" s="14">
        <v>916961166064</v>
      </c>
      <c r="H6910" s="1" t="s">
        <v>15</v>
      </c>
      <c r="I6910" s="1" t="s">
        <v>62</v>
      </c>
      <c r="J6910" s="1" t="s">
        <v>34</v>
      </c>
      <c r="K6910" s="3" t="s">
        <v>17</v>
      </c>
      <c r="L6910" s="1" t="s">
        <v>34</v>
      </c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1"/>
      <c r="AA6910" s="1" t="s">
        <v>16</v>
      </c>
      <c r="AB6910" s="3" t="s">
        <v>12</v>
      </c>
      <c r="AC6910" s="23" t="s">
        <v>37801</v>
      </c>
      <c r="AD6910" s="23" t="s">
        <v>44482</v>
      </c>
      <c r="AE6910" t="s">
        <v>35394</v>
      </c>
    </row>
    <row r="6911" spans="1:31" ht="14.25" customHeight="1">
      <c r="A6911" s="1">
        <v>6910</v>
      </c>
      <c r="B6911" s="1" t="s">
        <v>54</v>
      </c>
      <c r="C6911" s="1" t="s">
        <v>1448</v>
      </c>
      <c r="D6911" s="1" t="s">
        <v>36505</v>
      </c>
      <c r="E6911" s="1" t="s">
        <v>102</v>
      </c>
      <c r="F6911" s="1" t="s">
        <v>21589</v>
      </c>
      <c r="G6911" s="14">
        <v>9194466966</v>
      </c>
      <c r="H6911" s="1" t="s">
        <v>20</v>
      </c>
      <c r="I6911" s="1" t="s">
        <v>62</v>
      </c>
      <c r="J6911" s="1" t="s">
        <v>34</v>
      </c>
      <c r="K6911" s="3" t="s">
        <v>42</v>
      </c>
      <c r="L6911" s="1" t="s">
        <v>34</v>
      </c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1"/>
      <c r="AA6911" s="1" t="s">
        <v>16</v>
      </c>
      <c r="AB6911" s="3" t="s">
        <v>12</v>
      </c>
      <c r="AC6911" s="23" t="s">
        <v>37801</v>
      </c>
      <c r="AD6911" s="23" t="s">
        <v>44483</v>
      </c>
      <c r="AE6911" t="s">
        <v>35394</v>
      </c>
    </row>
    <row r="6912" spans="1:31" ht="14.25" customHeight="1">
      <c r="A6912" s="1">
        <v>6911</v>
      </c>
      <c r="B6912" s="1" t="s">
        <v>54</v>
      </c>
      <c r="C6912" s="1" t="s">
        <v>1450</v>
      </c>
      <c r="D6912" s="1" t="s">
        <v>58</v>
      </c>
      <c r="E6912" s="1" t="s">
        <v>881</v>
      </c>
      <c r="F6912" s="1" t="s">
        <v>21591</v>
      </c>
      <c r="G6912" s="14">
        <v>9199011469</v>
      </c>
      <c r="H6912" s="1" t="s">
        <v>37</v>
      </c>
      <c r="I6912" s="1" t="s">
        <v>9</v>
      </c>
      <c r="J6912" s="1" t="s">
        <v>34</v>
      </c>
      <c r="K6912" s="3" t="s">
        <v>42</v>
      </c>
      <c r="L6912" s="1" t="s">
        <v>34</v>
      </c>
      <c r="M6912" s="3" t="s">
        <v>27</v>
      </c>
      <c r="N6912" s="3" t="str">
        <f>J6912</f>
        <v>[50-85 Lacs]</v>
      </c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1"/>
      <c r="AA6912" s="1" t="s">
        <v>16</v>
      </c>
      <c r="AB6912" s="3" t="s">
        <v>12</v>
      </c>
      <c r="AC6912" s="23" t="s">
        <v>37801</v>
      </c>
      <c r="AD6912" s="23" t="s">
        <v>44484</v>
      </c>
      <c r="AE6912" t="s">
        <v>35394</v>
      </c>
    </row>
    <row r="6913" spans="1:31" ht="14.25" customHeight="1">
      <c r="A6913" s="1">
        <v>6912</v>
      </c>
      <c r="B6913" s="1" t="s">
        <v>54</v>
      </c>
      <c r="C6913" s="1" t="s">
        <v>1465</v>
      </c>
      <c r="D6913" s="1" t="s">
        <v>727</v>
      </c>
      <c r="E6913" s="1" t="s">
        <v>255</v>
      </c>
      <c r="F6913" s="1" t="s">
        <v>21598</v>
      </c>
      <c r="G6913" s="14">
        <v>919446044641</v>
      </c>
      <c r="H6913" s="1" t="s">
        <v>15</v>
      </c>
      <c r="I6913" s="1" t="s">
        <v>9</v>
      </c>
      <c r="J6913" s="1" t="s">
        <v>34</v>
      </c>
      <c r="K6913" s="3" t="s">
        <v>42</v>
      </c>
      <c r="L6913" s="1" t="s">
        <v>34</v>
      </c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1"/>
      <c r="AA6913" s="1" t="s">
        <v>16</v>
      </c>
      <c r="AB6913" s="3" t="s">
        <v>12</v>
      </c>
      <c r="AC6913" s="23" t="s">
        <v>37801</v>
      </c>
      <c r="AD6913" s="23" t="s">
        <v>44485</v>
      </c>
      <c r="AE6913" t="s">
        <v>35394</v>
      </c>
    </row>
    <row r="6914" spans="1:31" ht="14.25" customHeight="1">
      <c r="A6914" s="1">
        <v>6913</v>
      </c>
      <c r="B6914" s="1" t="s">
        <v>54</v>
      </c>
      <c r="C6914" s="1" t="s">
        <v>1484</v>
      </c>
      <c r="D6914" s="1" t="s">
        <v>318</v>
      </c>
      <c r="E6914" s="1" t="s">
        <v>1485</v>
      </c>
      <c r="F6914" s="1" t="s">
        <v>21608</v>
      </c>
      <c r="G6914" s="14">
        <v>9166049461</v>
      </c>
      <c r="H6914" s="1" t="s">
        <v>20</v>
      </c>
      <c r="I6914" s="1" t="s">
        <v>41</v>
      </c>
      <c r="J6914" s="1" t="s">
        <v>34</v>
      </c>
      <c r="K6914" s="3" t="s">
        <v>17</v>
      </c>
      <c r="L6914" s="1" t="s">
        <v>34</v>
      </c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1"/>
      <c r="AA6914" s="1" t="s">
        <v>11</v>
      </c>
      <c r="AB6914" s="3" t="s">
        <v>56</v>
      </c>
      <c r="AC6914" s="23" t="s">
        <v>37801</v>
      </c>
      <c r="AD6914" s="23" t="s">
        <v>43262</v>
      </c>
      <c r="AE6914" t="s">
        <v>35399</v>
      </c>
    </row>
    <row r="6915" spans="1:31" ht="14.25" customHeight="1">
      <c r="A6915" s="1">
        <v>6914</v>
      </c>
      <c r="B6915" s="1" t="s">
        <v>54</v>
      </c>
      <c r="C6915" s="1" t="s">
        <v>1503</v>
      </c>
      <c r="D6915" s="1" t="s">
        <v>11070</v>
      </c>
      <c r="E6915" s="1" t="s">
        <v>553</v>
      </c>
      <c r="F6915" s="1" t="s">
        <v>21614</v>
      </c>
      <c r="G6915" s="14">
        <v>919946099006</v>
      </c>
      <c r="H6915" s="1" t="s">
        <v>20</v>
      </c>
      <c r="I6915" s="1" t="s">
        <v>9</v>
      </c>
      <c r="J6915" s="1" t="s">
        <v>34</v>
      </c>
      <c r="K6915" s="3" t="s">
        <v>42</v>
      </c>
      <c r="L6915" s="1" t="s">
        <v>34</v>
      </c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1"/>
      <c r="AA6915" s="1" t="s">
        <v>16</v>
      </c>
      <c r="AB6915" s="3" t="s">
        <v>12</v>
      </c>
      <c r="AC6915" s="23" t="s">
        <v>37801</v>
      </c>
      <c r="AD6915" s="23" t="s">
        <v>44486</v>
      </c>
      <c r="AE6915" t="s">
        <v>35410</v>
      </c>
    </row>
    <row r="6916" spans="1:31" ht="14.25" customHeight="1">
      <c r="A6916" s="1">
        <v>6915</v>
      </c>
      <c r="B6916" s="1" t="s">
        <v>54</v>
      </c>
      <c r="C6916" s="1" t="s">
        <v>1507</v>
      </c>
      <c r="D6916" s="1" t="s">
        <v>1508</v>
      </c>
      <c r="E6916" s="1" t="s">
        <v>152</v>
      </c>
      <c r="F6916" s="1" t="s">
        <v>21616</v>
      </c>
      <c r="G6916" s="14">
        <v>91441991</v>
      </c>
      <c r="H6916" s="1" t="s">
        <v>20</v>
      </c>
      <c r="I6916" s="1" t="s">
        <v>41</v>
      </c>
      <c r="J6916" s="1" t="s">
        <v>34</v>
      </c>
      <c r="K6916" s="3" t="s">
        <v>17</v>
      </c>
      <c r="L6916" s="1" t="s">
        <v>34</v>
      </c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1"/>
      <c r="AA6916" s="1" t="s">
        <v>11</v>
      </c>
      <c r="AB6916" s="3" t="s">
        <v>56</v>
      </c>
      <c r="AC6916" s="23" t="s">
        <v>37801</v>
      </c>
      <c r="AD6916" s="23" t="s">
        <v>44487</v>
      </c>
      <c r="AE6916" t="s">
        <v>35410</v>
      </c>
    </row>
    <row r="6917" spans="1:31" ht="14.25" customHeight="1">
      <c r="A6917" s="1">
        <v>6916</v>
      </c>
      <c r="B6917" s="9" t="s">
        <v>6</v>
      </c>
      <c r="C6917" s="1" t="s">
        <v>1509</v>
      </c>
      <c r="D6917" s="1" t="s">
        <v>162</v>
      </c>
      <c r="E6917" s="1" t="s">
        <v>1510</v>
      </c>
      <c r="F6917" s="1" t="s">
        <v>31254</v>
      </c>
      <c r="G6917" s="14">
        <v>91944911446</v>
      </c>
      <c r="H6917" s="1" t="s">
        <v>8</v>
      </c>
      <c r="I6917" s="1" t="s">
        <v>41</v>
      </c>
      <c r="J6917" s="1" t="s">
        <v>34</v>
      </c>
      <c r="K6917" s="3" t="s">
        <v>17</v>
      </c>
      <c r="L6917" s="1" t="s">
        <v>34</v>
      </c>
      <c r="M6917" s="4" t="s">
        <v>42</v>
      </c>
      <c r="N6917" s="3" t="str">
        <f t="shared" ref="N6917:N6918" si="205">J6917</f>
        <v>[50-85 Lacs]</v>
      </c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1"/>
      <c r="AA6917" s="1" t="s">
        <v>16</v>
      </c>
      <c r="AB6917" s="3" t="s">
        <v>12</v>
      </c>
      <c r="AC6917" s="23" t="s">
        <v>37801</v>
      </c>
      <c r="AD6917" s="23" t="s">
        <v>44488</v>
      </c>
      <c r="AE6917" t="s">
        <v>35399</v>
      </c>
    </row>
    <row r="6918" spans="1:31" ht="14.25" customHeight="1">
      <c r="A6918" s="1">
        <v>6917</v>
      </c>
      <c r="B6918" s="1" t="s">
        <v>54</v>
      </c>
      <c r="C6918" s="1" t="s">
        <v>1523</v>
      </c>
      <c r="D6918" s="1" t="s">
        <v>1501</v>
      </c>
      <c r="E6918" s="1" t="s">
        <v>3211</v>
      </c>
      <c r="F6918" s="1" t="s">
        <v>31255</v>
      </c>
      <c r="G6918" s="14">
        <v>919446696919</v>
      </c>
      <c r="H6918" s="1" t="s">
        <v>20</v>
      </c>
      <c r="I6918" s="1" t="s">
        <v>41</v>
      </c>
      <c r="J6918" s="1" t="s">
        <v>34</v>
      </c>
      <c r="K6918" s="3" t="s">
        <v>17</v>
      </c>
      <c r="L6918" s="1" t="s">
        <v>34</v>
      </c>
      <c r="M6918" s="4" t="s">
        <v>42</v>
      </c>
      <c r="N6918" s="3" t="str">
        <f t="shared" si="205"/>
        <v>[50-85 Lacs]</v>
      </c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1"/>
      <c r="AA6918" s="1" t="s">
        <v>16</v>
      </c>
      <c r="AB6918" s="3" t="s">
        <v>12</v>
      </c>
      <c r="AC6918" s="23" t="s">
        <v>37801</v>
      </c>
      <c r="AD6918" s="23" t="s">
        <v>44489</v>
      </c>
      <c r="AE6918" t="s">
        <v>35399</v>
      </c>
    </row>
    <row r="6919" spans="1:31" ht="14.25" customHeight="1">
      <c r="A6919" s="1">
        <v>6918</v>
      </c>
      <c r="B6919" s="1" t="s">
        <v>54</v>
      </c>
      <c r="C6919" s="1" t="s">
        <v>1525</v>
      </c>
      <c r="D6919" s="1" t="s">
        <v>951</v>
      </c>
      <c r="E6919" s="1" t="s">
        <v>78</v>
      </c>
      <c r="F6919" s="1" t="s">
        <v>21622</v>
      </c>
      <c r="G6919" s="14">
        <v>91990999606</v>
      </c>
      <c r="H6919" s="1" t="s">
        <v>15</v>
      </c>
      <c r="I6919" s="1" t="s">
        <v>41</v>
      </c>
      <c r="J6919" s="1" t="s">
        <v>34</v>
      </c>
      <c r="K6919" s="3" t="s">
        <v>42</v>
      </c>
      <c r="L6919" s="1" t="s">
        <v>34</v>
      </c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1"/>
      <c r="AA6919" s="1" t="s">
        <v>16</v>
      </c>
      <c r="AB6919" s="3" t="s">
        <v>12</v>
      </c>
      <c r="AC6919" s="23" t="s">
        <v>37801</v>
      </c>
      <c r="AD6919" s="23" t="s">
        <v>44490</v>
      </c>
      <c r="AE6919" t="s">
        <v>35394</v>
      </c>
    </row>
    <row r="6920" spans="1:31" ht="14.25" customHeight="1">
      <c r="A6920" s="1">
        <v>6919</v>
      </c>
      <c r="B6920" s="9" t="s">
        <v>6</v>
      </c>
      <c r="C6920" s="1" t="s">
        <v>1530</v>
      </c>
      <c r="D6920" s="1" t="s">
        <v>1531</v>
      </c>
      <c r="E6920" s="1" t="s">
        <v>558</v>
      </c>
      <c r="F6920" s="1" t="s">
        <v>21625</v>
      </c>
      <c r="G6920" s="14">
        <v>91406666041</v>
      </c>
      <c r="H6920" s="1" t="s">
        <v>8</v>
      </c>
      <c r="I6920" s="1" t="s">
        <v>9</v>
      </c>
      <c r="J6920" s="1" t="s">
        <v>34</v>
      </c>
      <c r="K6920" s="3" t="s">
        <v>42</v>
      </c>
      <c r="L6920" s="1" t="s">
        <v>34</v>
      </c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1"/>
      <c r="AA6920" s="1" t="s">
        <v>16</v>
      </c>
      <c r="AB6920" s="3" t="s">
        <v>12</v>
      </c>
      <c r="AC6920" s="23" t="s">
        <v>37801</v>
      </c>
      <c r="AD6920" s="23" t="s">
        <v>44491</v>
      </c>
      <c r="AE6920" t="s">
        <v>35410</v>
      </c>
    </row>
    <row r="6921" spans="1:31" ht="14.25" customHeight="1">
      <c r="A6921" s="1">
        <v>6920</v>
      </c>
      <c r="B6921" s="1" t="s">
        <v>54</v>
      </c>
      <c r="C6921" s="1" t="s">
        <v>1539</v>
      </c>
      <c r="D6921" s="1" t="s">
        <v>35838</v>
      </c>
      <c r="E6921" s="1" t="s">
        <v>36992</v>
      </c>
      <c r="F6921" s="1" t="s">
        <v>31257</v>
      </c>
      <c r="G6921" s="14">
        <v>9149401944</v>
      </c>
      <c r="H6921" s="1" t="s">
        <v>8</v>
      </c>
      <c r="I6921" s="1" t="s">
        <v>62</v>
      </c>
      <c r="J6921" s="1" t="s">
        <v>34</v>
      </c>
      <c r="K6921" s="3" t="s">
        <v>27</v>
      </c>
      <c r="L6921" s="1" t="s">
        <v>34</v>
      </c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1"/>
      <c r="AA6921" s="1" t="s">
        <v>16</v>
      </c>
      <c r="AB6921" s="3" t="s">
        <v>12</v>
      </c>
      <c r="AC6921" s="23" t="s">
        <v>37801</v>
      </c>
      <c r="AD6921" s="23" t="s">
        <v>44492</v>
      </c>
      <c r="AE6921" t="s">
        <v>35399</v>
      </c>
    </row>
    <row r="6922" spans="1:31" ht="14.25" customHeight="1">
      <c r="A6922" s="1">
        <v>6921</v>
      </c>
      <c r="B6922" s="1" t="s">
        <v>54</v>
      </c>
      <c r="C6922" s="1" t="s">
        <v>1541</v>
      </c>
      <c r="D6922" s="1" t="s">
        <v>1441</v>
      </c>
      <c r="E6922" s="1" t="s">
        <v>1542</v>
      </c>
      <c r="F6922" s="1" t="s">
        <v>21630</v>
      </c>
      <c r="G6922" s="14">
        <v>919446164494</v>
      </c>
      <c r="H6922" s="1" t="s">
        <v>20</v>
      </c>
      <c r="I6922" s="1" t="s">
        <v>62</v>
      </c>
      <c r="J6922" s="1" t="s">
        <v>34</v>
      </c>
      <c r="K6922" s="3" t="s">
        <v>171</v>
      </c>
      <c r="L6922" s="1" t="s">
        <v>34</v>
      </c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1"/>
      <c r="AA6922" s="1" t="s">
        <v>16</v>
      </c>
      <c r="AB6922" s="3" t="s">
        <v>12</v>
      </c>
      <c r="AC6922" s="23" t="s">
        <v>37801</v>
      </c>
      <c r="AD6922" s="23" t="s">
        <v>44493</v>
      </c>
      <c r="AE6922" t="s">
        <v>35410</v>
      </c>
    </row>
    <row r="6923" spans="1:31" ht="14.25" customHeight="1">
      <c r="A6923" s="1">
        <v>6922</v>
      </c>
      <c r="B6923" s="1" t="s">
        <v>54</v>
      </c>
      <c r="C6923" s="1" t="s">
        <v>1553</v>
      </c>
      <c r="D6923" s="1" t="s">
        <v>35839</v>
      </c>
      <c r="E6923" s="1" t="s">
        <v>788</v>
      </c>
      <c r="F6923" s="1" t="s">
        <v>21634</v>
      </c>
      <c r="G6923" s="14">
        <v>919446969646</v>
      </c>
      <c r="H6923" s="1" t="s">
        <v>15</v>
      </c>
      <c r="I6923" s="1" t="s">
        <v>9</v>
      </c>
      <c r="J6923" s="1" t="s">
        <v>34</v>
      </c>
      <c r="K6923" s="3" t="s">
        <v>42</v>
      </c>
      <c r="L6923" s="1" t="s">
        <v>34</v>
      </c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1"/>
      <c r="AA6923" s="1" t="s">
        <v>16</v>
      </c>
      <c r="AB6923" s="3" t="s">
        <v>12</v>
      </c>
      <c r="AC6923" s="23" t="s">
        <v>37801</v>
      </c>
      <c r="AD6923" s="23" t="s">
        <v>44494</v>
      </c>
      <c r="AE6923" t="s">
        <v>35399</v>
      </c>
    </row>
    <row r="6924" spans="1:31" ht="14.25" customHeight="1">
      <c r="A6924" s="1">
        <v>6923</v>
      </c>
      <c r="B6924" s="1" t="s">
        <v>54</v>
      </c>
      <c r="C6924" s="1" t="s">
        <v>1556</v>
      </c>
      <c r="D6924" s="1" t="s">
        <v>917</v>
      </c>
      <c r="E6924" s="1" t="s">
        <v>36993</v>
      </c>
      <c r="F6924" s="1" t="s">
        <v>21637</v>
      </c>
      <c r="G6924" s="14">
        <v>919419161194</v>
      </c>
      <c r="H6924" s="1" t="s">
        <v>8</v>
      </c>
      <c r="I6924" s="1" t="s">
        <v>41</v>
      </c>
      <c r="J6924" s="1" t="s">
        <v>34</v>
      </c>
      <c r="K6924" s="3" t="s">
        <v>17</v>
      </c>
      <c r="L6924" s="1" t="s">
        <v>34</v>
      </c>
      <c r="M6924" s="4" t="s">
        <v>42</v>
      </c>
      <c r="N6924" s="3" t="str">
        <f>J6924</f>
        <v>[50-85 Lacs]</v>
      </c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1"/>
      <c r="AA6924" s="1" t="s">
        <v>16</v>
      </c>
      <c r="AB6924" s="3" t="s">
        <v>12</v>
      </c>
      <c r="AC6924" s="23" t="s">
        <v>37801</v>
      </c>
      <c r="AD6924" s="23" t="s">
        <v>44495</v>
      </c>
      <c r="AE6924" t="s">
        <v>35394</v>
      </c>
    </row>
    <row r="6925" spans="1:31" ht="14.25" customHeight="1">
      <c r="A6925" s="1">
        <v>6924</v>
      </c>
      <c r="B6925" s="1" t="s">
        <v>54</v>
      </c>
      <c r="C6925" s="1" t="s">
        <v>1568</v>
      </c>
      <c r="D6925" s="1" t="s">
        <v>1158</v>
      </c>
      <c r="E6925" s="1" t="s">
        <v>36994</v>
      </c>
      <c r="F6925" s="1" t="s">
        <v>31260</v>
      </c>
      <c r="G6925" s="14">
        <v>91444441460</v>
      </c>
      <c r="H6925" s="1" t="s">
        <v>20</v>
      </c>
      <c r="I6925" s="1" t="s">
        <v>9</v>
      </c>
      <c r="J6925" s="1" t="s">
        <v>34</v>
      </c>
      <c r="K6925" s="3" t="s">
        <v>42</v>
      </c>
      <c r="L6925" s="1" t="s">
        <v>34</v>
      </c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1"/>
      <c r="AA6925" s="1" t="s">
        <v>16</v>
      </c>
      <c r="AB6925" s="3" t="s">
        <v>12</v>
      </c>
      <c r="AC6925" s="23" t="s">
        <v>37801</v>
      </c>
      <c r="AD6925" s="23" t="s">
        <v>44496</v>
      </c>
      <c r="AE6925" t="s">
        <v>35409</v>
      </c>
    </row>
    <row r="6926" spans="1:31" ht="14.25" customHeight="1">
      <c r="A6926" s="1">
        <v>6925</v>
      </c>
      <c r="B6926" s="9" t="s">
        <v>6</v>
      </c>
      <c r="C6926" s="1" t="s">
        <v>1575</v>
      </c>
      <c r="D6926" s="1" t="s">
        <v>1576</v>
      </c>
      <c r="E6926" s="1" t="s">
        <v>1577</v>
      </c>
      <c r="F6926" s="1" t="s">
        <v>31261</v>
      </c>
      <c r="G6926" s="14">
        <v>91994694664</v>
      </c>
      <c r="H6926" s="1" t="s">
        <v>15</v>
      </c>
      <c r="I6926" s="1" t="s">
        <v>41</v>
      </c>
      <c r="J6926" s="1" t="s">
        <v>34</v>
      </c>
      <c r="K6926" s="3" t="s">
        <v>42</v>
      </c>
      <c r="L6926" s="1" t="s">
        <v>34</v>
      </c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1"/>
      <c r="AA6926" s="1" t="s">
        <v>16</v>
      </c>
      <c r="AB6926" s="3" t="s">
        <v>12</v>
      </c>
      <c r="AC6926" s="23" t="s">
        <v>37801</v>
      </c>
      <c r="AD6926" s="23" t="s">
        <v>42327</v>
      </c>
      <c r="AE6926" t="s">
        <v>35394</v>
      </c>
    </row>
    <row r="6927" spans="1:31" ht="14.25" customHeight="1">
      <c r="A6927" s="1">
        <v>6926</v>
      </c>
      <c r="B6927" s="1" t="s">
        <v>54</v>
      </c>
      <c r="C6927" s="1" t="s">
        <v>1579</v>
      </c>
      <c r="D6927" s="1" t="s">
        <v>830</v>
      </c>
      <c r="E6927" s="1" t="s">
        <v>447</v>
      </c>
      <c r="F6927" s="1" t="s">
        <v>21645</v>
      </c>
      <c r="G6927" s="14">
        <v>91949964144</v>
      </c>
      <c r="H6927" s="1" t="s">
        <v>37</v>
      </c>
      <c r="I6927" s="1" t="s">
        <v>41</v>
      </c>
      <c r="J6927" s="1" t="s">
        <v>34</v>
      </c>
      <c r="K6927" s="3" t="s">
        <v>42</v>
      </c>
      <c r="L6927" s="1" t="s">
        <v>34</v>
      </c>
      <c r="M6927" s="3" t="s">
        <v>27</v>
      </c>
      <c r="N6927" s="3" t="str">
        <f t="shared" ref="N6927:N6930" si="206">J6927</f>
        <v>[50-85 Lacs]</v>
      </c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1"/>
      <c r="AA6927" s="1" t="s">
        <v>16</v>
      </c>
      <c r="AB6927" s="3" t="s">
        <v>12</v>
      </c>
      <c r="AC6927" s="23" t="s">
        <v>37801</v>
      </c>
      <c r="AD6927" s="23" t="s">
        <v>44497</v>
      </c>
      <c r="AE6927" t="s">
        <v>35399</v>
      </c>
    </row>
    <row r="6928" spans="1:31" ht="14.25" customHeight="1">
      <c r="A6928" s="1">
        <v>6927</v>
      </c>
      <c r="B6928" s="1" t="s">
        <v>54</v>
      </c>
      <c r="C6928" s="1" t="s">
        <v>1580</v>
      </c>
      <c r="D6928" s="1" t="s">
        <v>2542</v>
      </c>
      <c r="E6928" s="1" t="s">
        <v>13057</v>
      </c>
      <c r="F6928" s="1" t="s">
        <v>33525</v>
      </c>
      <c r="G6928" s="14">
        <v>919016416449</v>
      </c>
      <c r="H6928" s="1" t="s">
        <v>8</v>
      </c>
      <c r="I6928" s="1" t="s">
        <v>41</v>
      </c>
      <c r="J6928" s="1" t="s">
        <v>34</v>
      </c>
      <c r="K6928" s="3" t="s">
        <v>17</v>
      </c>
      <c r="L6928" s="1" t="s">
        <v>34</v>
      </c>
      <c r="M6928" s="4" t="s">
        <v>42</v>
      </c>
      <c r="N6928" s="3" t="str">
        <f t="shared" si="206"/>
        <v>[50-85 Lacs]</v>
      </c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1"/>
      <c r="AA6928" s="1" t="s">
        <v>16</v>
      </c>
      <c r="AB6928" s="3" t="s">
        <v>12</v>
      </c>
      <c r="AC6928" s="23" t="s">
        <v>37801</v>
      </c>
      <c r="AD6928" s="23" t="s">
        <v>43270</v>
      </c>
      <c r="AE6928" t="s">
        <v>35410</v>
      </c>
    </row>
    <row r="6929" spans="1:31" ht="14.25" customHeight="1">
      <c r="A6929" s="1">
        <v>6928</v>
      </c>
      <c r="B6929" s="1" t="s">
        <v>54</v>
      </c>
      <c r="C6929" s="1" t="s">
        <v>1587</v>
      </c>
      <c r="D6929" s="1" t="s">
        <v>35840</v>
      </c>
      <c r="E6929" s="1" t="s">
        <v>40</v>
      </c>
      <c r="F6929" s="1" t="s">
        <v>21648</v>
      </c>
      <c r="G6929" s="14">
        <v>91946011966</v>
      </c>
      <c r="H6929" s="1" t="s">
        <v>20</v>
      </c>
      <c r="I6929" s="1" t="s">
        <v>62</v>
      </c>
      <c r="J6929" s="1" t="s">
        <v>34</v>
      </c>
      <c r="K6929" s="3" t="s">
        <v>63</v>
      </c>
      <c r="L6929" s="1" t="s">
        <v>34</v>
      </c>
      <c r="M6929" s="3" t="s">
        <v>213</v>
      </c>
      <c r="N6929" s="3" t="str">
        <f t="shared" si="206"/>
        <v>[50-85 Lacs]</v>
      </c>
      <c r="O6929" s="3" t="s">
        <v>17</v>
      </c>
      <c r="P6929" s="3" t="s">
        <v>34</v>
      </c>
      <c r="Q6929" s="3" t="s">
        <v>42</v>
      </c>
      <c r="R6929" s="3" t="s">
        <v>34</v>
      </c>
      <c r="S6929" s="3" t="s">
        <v>27</v>
      </c>
      <c r="T6929" s="3" t="s">
        <v>34</v>
      </c>
      <c r="U6929" s="3" t="s">
        <v>117</v>
      </c>
      <c r="V6929" s="3" t="s">
        <v>34</v>
      </c>
      <c r="W6929" s="3" t="s">
        <v>178</v>
      </c>
      <c r="X6929" s="3" t="s">
        <v>34</v>
      </c>
      <c r="Y6929" s="3" t="s">
        <v>171</v>
      </c>
      <c r="Z6929" s="1" t="s">
        <v>34</v>
      </c>
      <c r="AA6929" s="1" t="s">
        <v>16</v>
      </c>
      <c r="AB6929" s="3" t="s">
        <v>12</v>
      </c>
      <c r="AC6929" s="23" t="s">
        <v>37801</v>
      </c>
      <c r="AD6929" s="23" t="s">
        <v>44498</v>
      </c>
      <c r="AE6929" t="s">
        <v>35409</v>
      </c>
    </row>
    <row r="6930" spans="1:31" ht="14.25" customHeight="1">
      <c r="A6930" s="1">
        <v>6929</v>
      </c>
      <c r="B6930" s="1" t="s">
        <v>54</v>
      </c>
      <c r="C6930" s="1" t="s">
        <v>1595</v>
      </c>
      <c r="D6930" s="1" t="s">
        <v>773</v>
      </c>
      <c r="E6930" s="1" t="s">
        <v>1019</v>
      </c>
      <c r="F6930" s="1" t="s">
        <v>21654</v>
      </c>
      <c r="G6930" s="14">
        <v>9199444444</v>
      </c>
      <c r="H6930" s="1" t="s">
        <v>20</v>
      </c>
      <c r="I6930" s="1" t="s">
        <v>41</v>
      </c>
      <c r="J6930" s="1" t="s">
        <v>34</v>
      </c>
      <c r="K6930" s="3" t="s">
        <v>17</v>
      </c>
      <c r="L6930" s="1" t="s">
        <v>34</v>
      </c>
      <c r="M6930" s="4" t="s">
        <v>42</v>
      </c>
      <c r="N6930" s="3" t="str">
        <f t="shared" si="206"/>
        <v>[50-85 Lacs]</v>
      </c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1"/>
      <c r="AA6930" s="1" t="s">
        <v>16</v>
      </c>
      <c r="AB6930" s="3" t="s">
        <v>12</v>
      </c>
      <c r="AC6930" s="23" t="s">
        <v>37801</v>
      </c>
      <c r="AD6930" s="23" t="s">
        <v>44499</v>
      </c>
      <c r="AE6930" t="s">
        <v>35399</v>
      </c>
    </row>
    <row r="6931" spans="1:31" ht="14.25" customHeight="1">
      <c r="A6931" s="1">
        <v>6930</v>
      </c>
      <c r="B6931" s="1" t="s">
        <v>54</v>
      </c>
      <c r="C6931" s="1" t="s">
        <v>1596</v>
      </c>
      <c r="D6931" s="1" t="s">
        <v>1506</v>
      </c>
      <c r="E6931" s="1" t="s">
        <v>724</v>
      </c>
      <c r="F6931" s="1" t="s">
        <v>33526</v>
      </c>
      <c r="G6931" s="14">
        <v>9140640946</v>
      </c>
      <c r="H6931" s="1" t="s">
        <v>8</v>
      </c>
      <c r="I6931" s="1" t="s">
        <v>62</v>
      </c>
      <c r="J6931" s="1" t="s">
        <v>34</v>
      </c>
      <c r="K6931" s="3" t="s">
        <v>17</v>
      </c>
      <c r="L6931" s="1" t="s">
        <v>34</v>
      </c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1"/>
      <c r="AA6931" s="1" t="s">
        <v>16</v>
      </c>
      <c r="AB6931" s="3" t="s">
        <v>12</v>
      </c>
      <c r="AC6931" s="23" t="s">
        <v>37801</v>
      </c>
      <c r="AD6931" s="23" t="s">
        <v>44499</v>
      </c>
      <c r="AE6931" t="s">
        <v>35394</v>
      </c>
    </row>
    <row r="6932" spans="1:31" ht="14.25" customHeight="1">
      <c r="A6932" s="1">
        <v>6931</v>
      </c>
      <c r="B6932" s="1" t="s">
        <v>54</v>
      </c>
      <c r="C6932" s="1" t="s">
        <v>1619</v>
      </c>
      <c r="D6932" s="1" t="s">
        <v>2359</v>
      </c>
      <c r="E6932" s="1" t="s">
        <v>6583</v>
      </c>
      <c r="F6932" s="1" t="s">
        <v>21661</v>
      </c>
      <c r="G6932" s="14">
        <v>91909969064</v>
      </c>
      <c r="H6932" s="1" t="s">
        <v>132</v>
      </c>
      <c r="I6932" s="1" t="s">
        <v>41</v>
      </c>
      <c r="J6932" s="1" t="s">
        <v>34</v>
      </c>
      <c r="K6932" s="3" t="s">
        <v>17</v>
      </c>
      <c r="L6932" s="1" t="s">
        <v>34</v>
      </c>
      <c r="M6932" s="4" t="s">
        <v>42</v>
      </c>
      <c r="N6932" s="3" t="str">
        <f>J6932</f>
        <v>[50-85 Lacs]</v>
      </c>
      <c r="O6932" s="3" t="s">
        <v>27</v>
      </c>
      <c r="P6932" s="3" t="s">
        <v>34</v>
      </c>
      <c r="Q6932" s="3"/>
      <c r="R6932" s="3"/>
      <c r="S6932" s="3"/>
      <c r="T6932" s="3"/>
      <c r="U6932" s="3"/>
      <c r="V6932" s="3"/>
      <c r="W6932" s="3"/>
      <c r="X6932" s="3"/>
      <c r="Y6932" s="3"/>
      <c r="Z6932" s="1"/>
      <c r="AA6932" s="1" t="s">
        <v>16</v>
      </c>
      <c r="AB6932" s="3" t="s">
        <v>12</v>
      </c>
      <c r="AC6932" s="23" t="s">
        <v>37801</v>
      </c>
      <c r="AD6932" s="23" t="s">
        <v>44500</v>
      </c>
      <c r="AE6932" t="s">
        <v>35394</v>
      </c>
    </row>
    <row r="6933" spans="1:31" ht="14.25" customHeight="1">
      <c r="A6933" s="1">
        <v>6932</v>
      </c>
      <c r="B6933" s="9" t="s">
        <v>6</v>
      </c>
      <c r="C6933" s="1" t="s">
        <v>1623</v>
      </c>
      <c r="D6933" s="1" t="s">
        <v>92</v>
      </c>
      <c r="E6933" s="1" t="s">
        <v>1019</v>
      </c>
      <c r="F6933" s="1" t="s">
        <v>21662</v>
      </c>
      <c r="G6933" s="14">
        <v>91919994940119</v>
      </c>
      <c r="H6933" s="1" t="s">
        <v>8</v>
      </c>
      <c r="I6933" s="1" t="s">
        <v>9</v>
      </c>
      <c r="J6933" s="1" t="s">
        <v>34</v>
      </c>
      <c r="K6933" s="3" t="s">
        <v>17</v>
      </c>
      <c r="L6933" s="1" t="s">
        <v>34</v>
      </c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1"/>
      <c r="AA6933" s="1" t="s">
        <v>16</v>
      </c>
      <c r="AB6933" s="3" t="s">
        <v>12</v>
      </c>
      <c r="AC6933" s="23" t="s">
        <v>37801</v>
      </c>
      <c r="AD6933" s="23" t="s">
        <v>44501</v>
      </c>
      <c r="AE6933" t="s">
        <v>35409</v>
      </c>
    </row>
    <row r="6934" spans="1:31" ht="14.25" customHeight="1">
      <c r="A6934" s="1">
        <v>6933</v>
      </c>
      <c r="B6934" s="9" t="s">
        <v>6</v>
      </c>
      <c r="C6934" s="1" t="s">
        <v>1639</v>
      </c>
      <c r="D6934" s="1" t="s">
        <v>1640</v>
      </c>
      <c r="E6934" s="1" t="s">
        <v>553</v>
      </c>
      <c r="F6934" s="1" t="s">
        <v>21672</v>
      </c>
      <c r="G6934" s="14">
        <v>919446991664</v>
      </c>
      <c r="H6934" s="1" t="s">
        <v>8</v>
      </c>
      <c r="I6934" s="1" t="s">
        <v>9</v>
      </c>
      <c r="J6934" s="1" t="s">
        <v>34</v>
      </c>
      <c r="K6934" s="3" t="s">
        <v>42</v>
      </c>
      <c r="L6934" s="1" t="s">
        <v>34</v>
      </c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1"/>
      <c r="AA6934" s="1" t="s">
        <v>16</v>
      </c>
      <c r="AB6934" s="3" t="s">
        <v>12</v>
      </c>
      <c r="AC6934" s="23" t="s">
        <v>37801</v>
      </c>
      <c r="AD6934" s="23" t="s">
        <v>44502</v>
      </c>
      <c r="AE6934" t="s">
        <v>35409</v>
      </c>
    </row>
    <row r="6935" spans="1:31" ht="14.25" customHeight="1">
      <c r="A6935" s="1">
        <v>6934</v>
      </c>
      <c r="B6935" s="9" t="s">
        <v>6</v>
      </c>
      <c r="C6935" s="1" t="s">
        <v>1647</v>
      </c>
      <c r="D6935" s="1" t="s">
        <v>58</v>
      </c>
      <c r="E6935" s="1" t="s">
        <v>1648</v>
      </c>
      <c r="F6935" s="1" t="s">
        <v>1649</v>
      </c>
      <c r="G6935" s="14">
        <v>919449444649</v>
      </c>
      <c r="H6935" s="1" t="s">
        <v>15</v>
      </c>
      <c r="I6935" s="1" t="s">
        <v>9</v>
      </c>
      <c r="J6935" s="1" t="s">
        <v>34</v>
      </c>
      <c r="K6935" s="3" t="s">
        <v>17</v>
      </c>
      <c r="L6935" s="1" t="s">
        <v>34</v>
      </c>
      <c r="M6935" s="4" t="s">
        <v>42</v>
      </c>
      <c r="N6935" s="3" t="str">
        <f t="shared" ref="N6935:N6936" si="207">J6935</f>
        <v>[50-85 Lacs]</v>
      </c>
      <c r="O6935" s="3" t="s">
        <v>27</v>
      </c>
      <c r="P6935" s="3" t="s">
        <v>34</v>
      </c>
      <c r="Q6935" s="3"/>
      <c r="R6935" s="3"/>
      <c r="S6935" s="3"/>
      <c r="T6935" s="3"/>
      <c r="U6935" s="3"/>
      <c r="V6935" s="3"/>
      <c r="W6935" s="3"/>
      <c r="X6935" s="3"/>
      <c r="Y6935" s="3"/>
      <c r="Z6935" s="1"/>
      <c r="AA6935" s="1" t="s">
        <v>16</v>
      </c>
      <c r="AB6935" s="3" t="s">
        <v>12</v>
      </c>
      <c r="AC6935" s="23" t="s">
        <v>37801</v>
      </c>
      <c r="AD6935" s="23" t="s">
        <v>44503</v>
      </c>
      <c r="AE6935" t="s">
        <v>35409</v>
      </c>
    </row>
    <row r="6936" spans="1:31" ht="14.25" customHeight="1">
      <c r="A6936" s="1">
        <v>6935</v>
      </c>
      <c r="B6936" s="1" t="s">
        <v>54</v>
      </c>
      <c r="C6936" s="1" t="s">
        <v>1666</v>
      </c>
      <c r="D6936" s="1" t="s">
        <v>1667</v>
      </c>
      <c r="E6936" s="1" t="s">
        <v>1631</v>
      </c>
      <c r="F6936" s="1" t="s">
        <v>31265</v>
      </c>
      <c r="G6936" s="14">
        <v>9196116196</v>
      </c>
      <c r="H6936" s="1" t="s">
        <v>20</v>
      </c>
      <c r="I6936" s="1" t="s">
        <v>41</v>
      </c>
      <c r="J6936" s="1" t="s">
        <v>34</v>
      </c>
      <c r="K6936" s="3" t="s">
        <v>17</v>
      </c>
      <c r="L6936" s="1" t="s">
        <v>34</v>
      </c>
      <c r="M6936" s="4" t="s">
        <v>42</v>
      </c>
      <c r="N6936" s="3" t="str">
        <f t="shared" si="207"/>
        <v>[50-85 Lacs]</v>
      </c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1"/>
      <c r="AA6936" s="1" t="s">
        <v>16</v>
      </c>
      <c r="AB6936" s="3" t="s">
        <v>12</v>
      </c>
      <c r="AC6936" s="23" t="s">
        <v>37801</v>
      </c>
      <c r="AD6936" s="23" t="s">
        <v>44504</v>
      </c>
      <c r="AE6936" t="s">
        <v>35410</v>
      </c>
    </row>
    <row r="6937" spans="1:31" ht="14.25" customHeight="1">
      <c r="A6937" s="1">
        <v>6936</v>
      </c>
      <c r="B6937" s="1" t="s">
        <v>54</v>
      </c>
      <c r="C6937" s="1" t="s">
        <v>1680</v>
      </c>
      <c r="D6937" s="1" t="s">
        <v>1681</v>
      </c>
      <c r="E6937" s="1" t="s">
        <v>2302</v>
      </c>
      <c r="F6937" s="1" t="s">
        <v>21687</v>
      </c>
      <c r="G6937" s="14">
        <v>91440006949</v>
      </c>
      <c r="H6937" s="1" t="s">
        <v>8</v>
      </c>
      <c r="I6937" s="1" t="s">
        <v>41</v>
      </c>
      <c r="J6937" s="1" t="s">
        <v>34</v>
      </c>
      <c r="K6937" s="3" t="s">
        <v>42</v>
      </c>
      <c r="L6937" s="1" t="s">
        <v>34</v>
      </c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1"/>
      <c r="AA6937" s="1" t="s">
        <v>16</v>
      </c>
      <c r="AB6937" s="3" t="s">
        <v>12</v>
      </c>
      <c r="AC6937" s="23" t="s">
        <v>37801</v>
      </c>
      <c r="AD6937" s="23" t="s">
        <v>44505</v>
      </c>
      <c r="AE6937" t="s">
        <v>35399</v>
      </c>
    </row>
    <row r="6938" spans="1:31" ht="14.25" customHeight="1">
      <c r="A6938" s="1">
        <v>6937</v>
      </c>
      <c r="B6938" s="1" t="s">
        <v>54</v>
      </c>
      <c r="C6938" s="1" t="s">
        <v>1698</v>
      </c>
      <c r="D6938" s="1" t="s">
        <v>672</v>
      </c>
      <c r="E6938" s="1" t="s">
        <v>40</v>
      </c>
      <c r="F6938" s="1" t="s">
        <v>33539</v>
      </c>
      <c r="G6938" s="14">
        <v>919919444641</v>
      </c>
      <c r="H6938" s="1" t="s">
        <v>37</v>
      </c>
      <c r="I6938" s="1" t="s">
        <v>9</v>
      </c>
      <c r="J6938" s="1" t="s">
        <v>34</v>
      </c>
      <c r="K6938" s="3" t="s">
        <v>17</v>
      </c>
      <c r="L6938" s="1" t="s">
        <v>34</v>
      </c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1"/>
      <c r="AA6938" s="1" t="s">
        <v>16</v>
      </c>
      <c r="AB6938" s="3" t="s">
        <v>12</v>
      </c>
      <c r="AC6938" s="23" t="s">
        <v>37801</v>
      </c>
      <c r="AD6938" s="23" t="s">
        <v>38528</v>
      </c>
      <c r="AE6938" t="s">
        <v>35409</v>
      </c>
    </row>
    <row r="6939" spans="1:31" ht="14.25" customHeight="1">
      <c r="A6939" s="1">
        <v>6938</v>
      </c>
      <c r="B6939" s="1" t="s">
        <v>54</v>
      </c>
      <c r="C6939" s="1" t="s">
        <v>1707</v>
      </c>
      <c r="D6939" s="1" t="s">
        <v>5376</v>
      </c>
      <c r="E6939" s="1" t="s">
        <v>36995</v>
      </c>
      <c r="F6939" s="1" t="s">
        <v>1708</v>
      </c>
      <c r="G6939" s="14">
        <v>914906640</v>
      </c>
      <c r="H6939" s="1" t="s">
        <v>20</v>
      </c>
      <c r="I6939" s="1" t="s">
        <v>62</v>
      </c>
      <c r="J6939" s="1" t="s">
        <v>34</v>
      </c>
      <c r="K6939" s="3" t="s">
        <v>27</v>
      </c>
      <c r="L6939" s="1" t="s">
        <v>34</v>
      </c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1"/>
      <c r="AA6939" s="1" t="s">
        <v>16</v>
      </c>
      <c r="AB6939" s="3" t="s">
        <v>12</v>
      </c>
      <c r="AC6939" s="23" t="s">
        <v>37801</v>
      </c>
      <c r="AD6939" s="23" t="s">
        <v>40745</v>
      </c>
      <c r="AE6939" t="s">
        <v>35409</v>
      </c>
    </row>
    <row r="6940" spans="1:31" ht="14.25" customHeight="1">
      <c r="A6940" s="1">
        <v>6939</v>
      </c>
      <c r="B6940" s="1" t="s">
        <v>54</v>
      </c>
      <c r="C6940" s="1" t="s">
        <v>1719</v>
      </c>
      <c r="D6940" s="1" t="s">
        <v>1720</v>
      </c>
      <c r="E6940" s="1" t="s">
        <v>40</v>
      </c>
      <c r="F6940" s="1" t="s">
        <v>21698</v>
      </c>
      <c r="G6940" s="14">
        <v>9199460461</v>
      </c>
      <c r="H6940" s="1" t="s">
        <v>15</v>
      </c>
      <c r="I6940" s="1" t="s">
        <v>9</v>
      </c>
      <c r="J6940" s="1" t="s">
        <v>34</v>
      </c>
      <c r="K6940" s="3" t="s">
        <v>17</v>
      </c>
      <c r="L6940" s="1" t="s">
        <v>34</v>
      </c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1"/>
      <c r="AA6940" s="1" t="s">
        <v>16</v>
      </c>
      <c r="AB6940" s="3" t="s">
        <v>12</v>
      </c>
      <c r="AC6940" s="23" t="s">
        <v>37801</v>
      </c>
      <c r="AD6940" s="23" t="s">
        <v>44506</v>
      </c>
      <c r="AE6940" t="s">
        <v>35399</v>
      </c>
    </row>
    <row r="6941" spans="1:31" ht="14.25" customHeight="1">
      <c r="A6941" s="1">
        <v>6940</v>
      </c>
      <c r="B6941" s="9" t="s">
        <v>6</v>
      </c>
      <c r="C6941" s="1" t="s">
        <v>1721</v>
      </c>
      <c r="D6941" s="1" t="s">
        <v>1160</v>
      </c>
      <c r="E6941" s="1" t="s">
        <v>1722</v>
      </c>
      <c r="F6941" s="1" t="s">
        <v>33543</v>
      </c>
      <c r="G6941" s="14">
        <v>9199464104</v>
      </c>
      <c r="H6941" s="1" t="s">
        <v>20</v>
      </c>
      <c r="I6941" s="1" t="s">
        <v>62</v>
      </c>
      <c r="J6941" s="1" t="s">
        <v>34</v>
      </c>
      <c r="K6941" s="3" t="s">
        <v>42</v>
      </c>
      <c r="L6941" s="1" t="s">
        <v>34</v>
      </c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1"/>
      <c r="AA6941" s="1" t="s">
        <v>16</v>
      </c>
      <c r="AB6941" s="3" t="s">
        <v>12</v>
      </c>
      <c r="AC6941" s="23" t="s">
        <v>37801</v>
      </c>
      <c r="AD6941" s="23" t="s">
        <v>44507</v>
      </c>
      <c r="AE6941" t="s">
        <v>35399</v>
      </c>
    </row>
    <row r="6942" spans="1:31" ht="14.25" customHeight="1">
      <c r="A6942" s="1">
        <v>6941</v>
      </c>
      <c r="B6942" s="1" t="s">
        <v>54</v>
      </c>
      <c r="C6942" s="1" t="s">
        <v>1731</v>
      </c>
      <c r="D6942" s="1" t="s">
        <v>1155</v>
      </c>
      <c r="E6942" s="1" t="s">
        <v>19</v>
      </c>
      <c r="F6942" s="1" t="s">
        <v>31275</v>
      </c>
      <c r="G6942" s="14">
        <v>9199401941</v>
      </c>
      <c r="H6942" s="1" t="s">
        <v>8</v>
      </c>
      <c r="I6942" s="1" t="s">
        <v>9</v>
      </c>
      <c r="J6942" s="1" t="s">
        <v>34</v>
      </c>
      <c r="K6942" s="3" t="s">
        <v>63</v>
      </c>
      <c r="L6942" s="1" t="s">
        <v>34</v>
      </c>
      <c r="M6942" s="3" t="s">
        <v>213</v>
      </c>
      <c r="N6942" s="3" t="str">
        <f>J6942</f>
        <v>[50-85 Lacs]</v>
      </c>
      <c r="O6942" s="3" t="s">
        <v>17</v>
      </c>
      <c r="P6942" s="3" t="s">
        <v>34</v>
      </c>
      <c r="Q6942" s="3" t="s">
        <v>42</v>
      </c>
      <c r="R6942" s="3" t="s">
        <v>34</v>
      </c>
      <c r="S6942" s="3" t="s">
        <v>27</v>
      </c>
      <c r="T6942" s="3" t="s">
        <v>34</v>
      </c>
      <c r="U6942" s="3" t="s">
        <v>117</v>
      </c>
      <c r="V6942" s="3" t="s">
        <v>34</v>
      </c>
      <c r="W6942" s="3" t="s">
        <v>178</v>
      </c>
      <c r="X6942" s="3" t="s">
        <v>34</v>
      </c>
      <c r="Y6942" s="3" t="s">
        <v>171</v>
      </c>
      <c r="Z6942" s="1" t="s">
        <v>34</v>
      </c>
      <c r="AA6942" s="1" t="s">
        <v>16</v>
      </c>
      <c r="AB6942" s="3" t="s">
        <v>12</v>
      </c>
      <c r="AC6942" s="23" t="s">
        <v>37801</v>
      </c>
      <c r="AD6942" s="23" t="s">
        <v>44508</v>
      </c>
      <c r="AE6942" t="s">
        <v>35409</v>
      </c>
    </row>
    <row r="6943" spans="1:31" ht="14.25" customHeight="1">
      <c r="A6943" s="1">
        <v>6942</v>
      </c>
      <c r="B6943" s="9" t="s">
        <v>6</v>
      </c>
      <c r="C6943" s="1" t="s">
        <v>1735</v>
      </c>
      <c r="D6943" s="1" t="s">
        <v>1736</v>
      </c>
      <c r="E6943" s="1" t="s">
        <v>1737</v>
      </c>
      <c r="F6943" s="1" t="s">
        <v>21704</v>
      </c>
      <c r="G6943" s="14">
        <v>919946014044</v>
      </c>
      <c r="H6943" s="1" t="s">
        <v>20</v>
      </c>
      <c r="I6943" s="1" t="s">
        <v>62</v>
      </c>
      <c r="J6943" s="1" t="s">
        <v>34</v>
      </c>
      <c r="K6943" s="3" t="s">
        <v>42</v>
      </c>
      <c r="L6943" s="1" t="s">
        <v>34</v>
      </c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1"/>
      <c r="AA6943" s="1" t="s">
        <v>16</v>
      </c>
      <c r="AB6943" s="3" t="s">
        <v>12</v>
      </c>
      <c r="AC6943" s="23" t="s">
        <v>37801</v>
      </c>
      <c r="AD6943" s="23" t="s">
        <v>40862</v>
      </c>
      <c r="AE6943" t="s">
        <v>35409</v>
      </c>
    </row>
    <row r="6944" spans="1:31" ht="14.25" customHeight="1">
      <c r="A6944" s="1">
        <v>6943</v>
      </c>
      <c r="B6944" s="1" t="s">
        <v>54</v>
      </c>
      <c r="C6944" s="1" t="s">
        <v>1755</v>
      </c>
      <c r="D6944" s="1" t="s">
        <v>2714</v>
      </c>
      <c r="E6944" s="1" t="s">
        <v>6501</v>
      </c>
      <c r="F6944" s="1" t="s">
        <v>33547</v>
      </c>
      <c r="G6944" s="14">
        <v>91944441699</v>
      </c>
      <c r="H6944" s="1" t="s">
        <v>20</v>
      </c>
      <c r="I6944" s="1" t="s">
        <v>62</v>
      </c>
      <c r="J6944" s="1" t="s">
        <v>34</v>
      </c>
      <c r="K6944" s="3" t="s">
        <v>17</v>
      </c>
      <c r="L6944" s="1" t="s">
        <v>34</v>
      </c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1"/>
      <c r="AA6944" s="1" t="s">
        <v>16</v>
      </c>
      <c r="AB6944" s="3" t="s">
        <v>12</v>
      </c>
      <c r="AC6944" s="23" t="s">
        <v>37801</v>
      </c>
      <c r="AD6944" s="23" t="s">
        <v>44509</v>
      </c>
      <c r="AE6944" t="s">
        <v>35410</v>
      </c>
    </row>
    <row r="6945" spans="1:31" ht="14.25" customHeight="1">
      <c r="A6945" s="1">
        <v>6944</v>
      </c>
      <c r="B6945" s="1" t="s">
        <v>54</v>
      </c>
      <c r="C6945" s="1" t="s">
        <v>1758</v>
      </c>
      <c r="D6945" s="1" t="s">
        <v>1354</v>
      </c>
      <c r="E6945" s="1" t="s">
        <v>1759</v>
      </c>
      <c r="F6945" s="1" t="s">
        <v>21713</v>
      </c>
      <c r="G6945" s="14">
        <v>919444640616</v>
      </c>
      <c r="H6945" s="1" t="s">
        <v>20</v>
      </c>
      <c r="I6945" s="1" t="s">
        <v>41</v>
      </c>
      <c r="J6945" s="1" t="s">
        <v>34</v>
      </c>
      <c r="K6945" s="3" t="s">
        <v>42</v>
      </c>
      <c r="L6945" s="1" t="s">
        <v>34</v>
      </c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1"/>
      <c r="AA6945" s="1" t="s">
        <v>16</v>
      </c>
      <c r="AB6945" s="3" t="s">
        <v>12</v>
      </c>
      <c r="AC6945" s="23" t="s">
        <v>37801</v>
      </c>
      <c r="AD6945" s="23" t="s">
        <v>44510</v>
      </c>
      <c r="AE6945" t="s">
        <v>35399</v>
      </c>
    </row>
    <row r="6946" spans="1:31" ht="14.25" customHeight="1">
      <c r="A6946" s="1">
        <v>6945</v>
      </c>
      <c r="B6946" s="1" t="s">
        <v>54</v>
      </c>
      <c r="C6946" s="1" t="s">
        <v>1760</v>
      </c>
      <c r="D6946" s="1" t="s">
        <v>3571</v>
      </c>
      <c r="E6946" s="1" t="s">
        <v>36996</v>
      </c>
      <c r="F6946" s="1" t="s">
        <v>21714</v>
      </c>
      <c r="G6946" s="14">
        <v>919446946996</v>
      </c>
      <c r="H6946" s="1" t="s">
        <v>20</v>
      </c>
      <c r="I6946" s="1" t="s">
        <v>62</v>
      </c>
      <c r="J6946" s="1" t="s">
        <v>34</v>
      </c>
      <c r="K6946" s="3" t="s">
        <v>42</v>
      </c>
      <c r="L6946" s="1" t="s">
        <v>34</v>
      </c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1"/>
      <c r="AA6946" s="1" t="s">
        <v>16</v>
      </c>
      <c r="AB6946" s="3" t="s">
        <v>12</v>
      </c>
      <c r="AC6946" s="23" t="s">
        <v>37801</v>
      </c>
      <c r="AD6946" s="23" t="s">
        <v>44511</v>
      </c>
      <c r="AE6946" t="s">
        <v>35409</v>
      </c>
    </row>
    <row r="6947" spans="1:31" ht="14.25" customHeight="1">
      <c r="A6947" s="1">
        <v>6946</v>
      </c>
      <c r="B6947" s="1" t="s">
        <v>54</v>
      </c>
      <c r="C6947" s="1" t="s">
        <v>1769</v>
      </c>
      <c r="D6947" s="1" t="s">
        <v>259</v>
      </c>
      <c r="E6947" s="1" t="s">
        <v>139</v>
      </c>
      <c r="F6947" s="1" t="s">
        <v>21718</v>
      </c>
      <c r="G6947" s="14">
        <v>91446661946</v>
      </c>
      <c r="H6947" s="1" t="s">
        <v>15</v>
      </c>
      <c r="I6947" s="1" t="s">
        <v>41</v>
      </c>
      <c r="J6947" s="1" t="s">
        <v>34</v>
      </c>
      <c r="K6947" s="3" t="s">
        <v>42</v>
      </c>
      <c r="L6947" s="1" t="s">
        <v>34</v>
      </c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1"/>
      <c r="AA6947" s="1" t="s">
        <v>16</v>
      </c>
      <c r="AB6947" s="3" t="s">
        <v>12</v>
      </c>
      <c r="AC6947" s="23" t="s">
        <v>37801</v>
      </c>
      <c r="AD6947" s="23" t="s">
        <v>44512</v>
      </c>
      <c r="AE6947" t="s">
        <v>35409</v>
      </c>
    </row>
    <row r="6948" spans="1:31" ht="14.25" customHeight="1">
      <c r="A6948" s="1">
        <v>6947</v>
      </c>
      <c r="B6948" s="9" t="s">
        <v>6</v>
      </c>
      <c r="C6948" s="1" t="s">
        <v>1770</v>
      </c>
      <c r="D6948" s="1" t="s">
        <v>1689</v>
      </c>
      <c r="E6948" s="1" t="s">
        <v>495</v>
      </c>
      <c r="F6948" s="1" t="s">
        <v>21719</v>
      </c>
      <c r="G6948" s="14">
        <v>91944614496</v>
      </c>
      <c r="H6948" s="1" t="s">
        <v>15</v>
      </c>
      <c r="I6948" s="1" t="s">
        <v>9</v>
      </c>
      <c r="J6948" s="1" t="s">
        <v>34</v>
      </c>
      <c r="K6948" s="3" t="s">
        <v>17</v>
      </c>
      <c r="L6948" s="1" t="s">
        <v>34</v>
      </c>
      <c r="M6948" s="4" t="s">
        <v>42</v>
      </c>
      <c r="N6948" s="3" t="str">
        <f t="shared" ref="N6948:N6950" si="208">J6948</f>
        <v>[50-85 Lacs]</v>
      </c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1"/>
      <c r="AA6948" s="1" t="s">
        <v>16</v>
      </c>
      <c r="AB6948" s="3" t="s">
        <v>12</v>
      </c>
      <c r="AC6948" s="23" t="s">
        <v>37801</v>
      </c>
      <c r="AD6948" s="23" t="s">
        <v>44513</v>
      </c>
      <c r="AE6948" t="s">
        <v>35409</v>
      </c>
    </row>
    <row r="6949" spans="1:31" ht="14.25" customHeight="1">
      <c r="A6949" s="1">
        <v>6948</v>
      </c>
      <c r="B6949" s="1" t="s">
        <v>54</v>
      </c>
      <c r="C6949" s="1" t="s">
        <v>1771</v>
      </c>
      <c r="D6949" s="1" t="s">
        <v>72</v>
      </c>
      <c r="E6949" s="1" t="s">
        <v>553</v>
      </c>
      <c r="F6949" s="1" t="s">
        <v>21720</v>
      </c>
      <c r="G6949" s="14">
        <v>9144900664</v>
      </c>
      <c r="H6949" s="1" t="s">
        <v>37</v>
      </c>
      <c r="I6949" s="1" t="s">
        <v>41</v>
      </c>
      <c r="J6949" s="1" t="s">
        <v>34</v>
      </c>
      <c r="K6949" s="3" t="s">
        <v>17</v>
      </c>
      <c r="L6949" s="1" t="s">
        <v>34</v>
      </c>
      <c r="M6949" s="4" t="s">
        <v>42</v>
      </c>
      <c r="N6949" s="3" t="str">
        <f t="shared" si="208"/>
        <v>[50-85 Lacs]</v>
      </c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1"/>
      <c r="AA6949" s="1" t="s">
        <v>16</v>
      </c>
      <c r="AB6949" s="3" t="s">
        <v>12</v>
      </c>
      <c r="AC6949" s="23" t="s">
        <v>37801</v>
      </c>
      <c r="AD6949" s="23" t="s">
        <v>44514</v>
      </c>
      <c r="AE6949" t="s">
        <v>35399</v>
      </c>
    </row>
    <row r="6950" spans="1:31" ht="14.25" customHeight="1">
      <c r="A6950" s="1">
        <v>6949</v>
      </c>
      <c r="B6950" s="1" t="s">
        <v>54</v>
      </c>
      <c r="C6950" s="1" t="s">
        <v>1772</v>
      </c>
      <c r="D6950" s="1" t="s">
        <v>89</v>
      </c>
      <c r="E6950" s="1" t="s">
        <v>40</v>
      </c>
      <c r="F6950" s="1" t="s">
        <v>31281</v>
      </c>
      <c r="G6950" s="14">
        <v>91999469640</v>
      </c>
      <c r="H6950" s="1" t="s">
        <v>20</v>
      </c>
      <c r="I6950" s="1" t="s">
        <v>62</v>
      </c>
      <c r="J6950" s="1" t="s">
        <v>34</v>
      </c>
      <c r="K6950" s="3" t="s">
        <v>27</v>
      </c>
      <c r="L6950" s="1" t="s">
        <v>34</v>
      </c>
      <c r="M6950" s="3" t="s">
        <v>47344</v>
      </c>
      <c r="N6950" s="3" t="str">
        <f t="shared" si="208"/>
        <v>[50-85 Lacs]</v>
      </c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1"/>
      <c r="AA6950" s="1" t="s">
        <v>16</v>
      </c>
      <c r="AB6950" s="3" t="s">
        <v>12</v>
      </c>
      <c r="AC6950" s="23" t="s">
        <v>37801</v>
      </c>
      <c r="AD6950" s="23" t="s">
        <v>44515</v>
      </c>
      <c r="AE6950" t="s">
        <v>35399</v>
      </c>
    </row>
    <row r="6951" spans="1:31" ht="14.25" customHeight="1">
      <c r="A6951" s="1">
        <v>6950</v>
      </c>
      <c r="B6951" s="9" t="s">
        <v>6</v>
      </c>
      <c r="C6951" s="1" t="s">
        <v>1784</v>
      </c>
      <c r="D6951" s="1" t="s">
        <v>1302</v>
      </c>
      <c r="E6951" s="1" t="s">
        <v>362</v>
      </c>
      <c r="F6951" s="1" t="s">
        <v>31277</v>
      </c>
      <c r="G6951" s="14">
        <v>919664946111</v>
      </c>
      <c r="H6951" s="1" t="s">
        <v>20</v>
      </c>
      <c r="I6951" s="1" t="s">
        <v>41</v>
      </c>
      <c r="J6951" s="1" t="s">
        <v>34</v>
      </c>
      <c r="K6951" s="3" t="s">
        <v>42</v>
      </c>
      <c r="L6951" s="1" t="s">
        <v>34</v>
      </c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1"/>
      <c r="AA6951" s="1" t="s">
        <v>16</v>
      </c>
      <c r="AB6951" s="3" t="s">
        <v>12</v>
      </c>
      <c r="AC6951" s="23" t="s">
        <v>37801</v>
      </c>
      <c r="AD6951" s="23" t="s">
        <v>44516</v>
      </c>
      <c r="AE6951" t="s">
        <v>35410</v>
      </c>
    </row>
    <row r="6952" spans="1:31" ht="14.25" customHeight="1">
      <c r="A6952" s="1">
        <v>6951</v>
      </c>
      <c r="B6952" s="1" t="s">
        <v>54</v>
      </c>
      <c r="C6952" s="1" t="s">
        <v>1785</v>
      </c>
      <c r="D6952" s="1" t="s">
        <v>3404</v>
      </c>
      <c r="E6952" s="1" t="s">
        <v>139</v>
      </c>
      <c r="F6952" s="1" t="s">
        <v>21725</v>
      </c>
      <c r="G6952" s="14">
        <v>91041419944</v>
      </c>
      <c r="H6952" s="1" t="s">
        <v>8</v>
      </c>
      <c r="I6952" s="1" t="s">
        <v>41</v>
      </c>
      <c r="J6952" s="1" t="s">
        <v>34</v>
      </c>
      <c r="K6952" s="3" t="s">
        <v>42</v>
      </c>
      <c r="L6952" s="1" t="s">
        <v>34</v>
      </c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1"/>
      <c r="AA6952" s="1" t="s">
        <v>16</v>
      </c>
      <c r="AB6952" s="3" t="s">
        <v>12</v>
      </c>
      <c r="AC6952" s="23" t="s">
        <v>37801</v>
      </c>
      <c r="AD6952" s="23" t="s">
        <v>44517</v>
      </c>
      <c r="AE6952" t="s">
        <v>35409</v>
      </c>
    </row>
    <row r="6953" spans="1:31" ht="14.25" customHeight="1">
      <c r="A6953" s="1">
        <v>6952</v>
      </c>
      <c r="B6953" s="1" t="s">
        <v>54</v>
      </c>
      <c r="C6953" s="1" t="s">
        <v>1788</v>
      </c>
      <c r="D6953" s="1" t="s">
        <v>1678</v>
      </c>
      <c r="E6953" s="1" t="s">
        <v>36997</v>
      </c>
      <c r="F6953" s="1" t="s">
        <v>21727</v>
      </c>
      <c r="G6953" s="14">
        <v>919694990969</v>
      </c>
      <c r="H6953" s="1" t="s">
        <v>20</v>
      </c>
      <c r="I6953" s="1" t="s">
        <v>9</v>
      </c>
      <c r="J6953" s="1" t="s">
        <v>34</v>
      </c>
      <c r="K6953" s="3" t="s">
        <v>42</v>
      </c>
      <c r="L6953" s="1" t="s">
        <v>34</v>
      </c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1"/>
      <c r="AA6953" s="1" t="s">
        <v>16</v>
      </c>
      <c r="AB6953" s="3" t="s">
        <v>12</v>
      </c>
      <c r="AC6953" s="23" t="s">
        <v>37801</v>
      </c>
      <c r="AD6953" s="23" t="s">
        <v>44518</v>
      </c>
      <c r="AE6953" t="s">
        <v>35394</v>
      </c>
    </row>
    <row r="6954" spans="1:31" ht="14.25" customHeight="1">
      <c r="A6954" s="1">
        <v>6953</v>
      </c>
      <c r="B6954" s="9" t="s">
        <v>6</v>
      </c>
      <c r="C6954" s="1" t="s">
        <v>1798</v>
      </c>
      <c r="D6954" s="1" t="s">
        <v>1799</v>
      </c>
      <c r="E6954" s="1" t="s">
        <v>139</v>
      </c>
      <c r="F6954" s="1" t="s">
        <v>21735</v>
      </c>
      <c r="G6954" s="14">
        <v>9144469494</v>
      </c>
      <c r="H6954" s="1" t="s">
        <v>15</v>
      </c>
      <c r="I6954" s="1" t="s">
        <v>41</v>
      </c>
      <c r="J6954" s="1" t="s">
        <v>34</v>
      </c>
      <c r="K6954" s="3" t="s">
        <v>42</v>
      </c>
      <c r="L6954" s="1" t="s">
        <v>34</v>
      </c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1"/>
      <c r="AA6954" s="1" t="s">
        <v>16</v>
      </c>
      <c r="AB6954" s="3" t="s">
        <v>12</v>
      </c>
      <c r="AC6954" s="23" t="s">
        <v>37801</v>
      </c>
      <c r="AD6954" s="23" t="s">
        <v>44519</v>
      </c>
      <c r="AE6954" t="s">
        <v>35399</v>
      </c>
    </row>
    <row r="6955" spans="1:31" ht="14.25" customHeight="1">
      <c r="A6955" s="1">
        <v>6954</v>
      </c>
      <c r="B6955" s="9" t="s">
        <v>6</v>
      </c>
      <c r="C6955" s="1" t="s">
        <v>1800</v>
      </c>
      <c r="D6955" s="1" t="s">
        <v>1801</v>
      </c>
      <c r="E6955" s="1" t="s">
        <v>1180</v>
      </c>
      <c r="F6955" s="1" t="s">
        <v>21736</v>
      </c>
      <c r="G6955" s="14">
        <v>91949444049</v>
      </c>
      <c r="H6955" s="1" t="s">
        <v>15</v>
      </c>
      <c r="I6955" s="1" t="s">
        <v>9</v>
      </c>
      <c r="J6955" s="1" t="s">
        <v>34</v>
      </c>
      <c r="K6955" s="3" t="s">
        <v>178</v>
      </c>
      <c r="L6955" s="1" t="s">
        <v>34</v>
      </c>
      <c r="M6955" s="3" t="s">
        <v>171</v>
      </c>
      <c r="N6955" s="3" t="str">
        <f>J6955</f>
        <v>[50-85 Lacs]</v>
      </c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1"/>
      <c r="AA6955" s="1" t="s">
        <v>16</v>
      </c>
      <c r="AB6955" s="3" t="s">
        <v>12</v>
      </c>
      <c r="AC6955" s="23" t="s">
        <v>37801</v>
      </c>
      <c r="AD6955" s="23" t="s">
        <v>44520</v>
      </c>
      <c r="AE6955" t="s">
        <v>35399</v>
      </c>
    </row>
    <row r="6956" spans="1:31" ht="14.25" customHeight="1">
      <c r="A6956" s="1">
        <v>6955</v>
      </c>
      <c r="B6956" s="9" t="s">
        <v>6</v>
      </c>
      <c r="C6956" s="1" t="s">
        <v>1802</v>
      </c>
      <c r="D6956" s="1" t="s">
        <v>1803</v>
      </c>
      <c r="E6956" s="1" t="s">
        <v>1804</v>
      </c>
      <c r="F6956" s="1" t="s">
        <v>21737</v>
      </c>
      <c r="G6956" s="14">
        <v>91964641009</v>
      </c>
      <c r="H6956" s="1" t="s">
        <v>8</v>
      </c>
      <c r="I6956" s="1" t="s">
        <v>9</v>
      </c>
      <c r="J6956" s="1" t="s">
        <v>34</v>
      </c>
      <c r="K6956" s="3" t="s">
        <v>17</v>
      </c>
      <c r="L6956" s="1" t="s">
        <v>34</v>
      </c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1"/>
      <c r="AA6956" s="1" t="s">
        <v>11</v>
      </c>
      <c r="AB6956" s="3" t="s">
        <v>538</v>
      </c>
      <c r="AC6956" s="23" t="s">
        <v>37801</v>
      </c>
      <c r="AD6956" s="23" t="s">
        <v>44521</v>
      </c>
      <c r="AE6956" t="s">
        <v>35410</v>
      </c>
    </row>
    <row r="6957" spans="1:31" ht="14.25" customHeight="1">
      <c r="A6957" s="1">
        <v>6956</v>
      </c>
      <c r="B6957" s="1" t="s">
        <v>54</v>
      </c>
      <c r="C6957" s="1" t="s">
        <v>1805</v>
      </c>
      <c r="D6957" s="1" t="s">
        <v>36506</v>
      </c>
      <c r="E6957" s="1" t="s">
        <v>40</v>
      </c>
      <c r="F6957" s="1" t="s">
        <v>31283</v>
      </c>
      <c r="G6957" s="14">
        <v>919469661</v>
      </c>
      <c r="H6957" s="1" t="s">
        <v>8</v>
      </c>
      <c r="I6957" s="1" t="s">
        <v>9</v>
      </c>
      <c r="J6957" s="1" t="s">
        <v>34</v>
      </c>
      <c r="K6957" s="3" t="s">
        <v>17</v>
      </c>
      <c r="L6957" s="1" t="s">
        <v>34</v>
      </c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1"/>
      <c r="AA6957" s="1" t="s">
        <v>11</v>
      </c>
      <c r="AB6957" s="3" t="s">
        <v>56</v>
      </c>
      <c r="AC6957" s="23" t="s">
        <v>37801</v>
      </c>
      <c r="AD6957" s="23" t="s">
        <v>44522</v>
      </c>
      <c r="AE6957" t="s">
        <v>35399</v>
      </c>
    </row>
    <row r="6958" spans="1:31" ht="14.25" customHeight="1">
      <c r="A6958" s="1">
        <v>6957</v>
      </c>
      <c r="B6958" s="1" t="s">
        <v>54</v>
      </c>
      <c r="C6958" s="1" t="s">
        <v>1809</v>
      </c>
      <c r="D6958" s="1" t="s">
        <v>1410</v>
      </c>
      <c r="E6958" s="1" t="s">
        <v>131</v>
      </c>
      <c r="F6958" s="1" t="s">
        <v>21739</v>
      </c>
      <c r="G6958" s="14">
        <v>914690049464</v>
      </c>
      <c r="H6958" s="1" t="s">
        <v>8</v>
      </c>
      <c r="I6958" s="1" t="s">
        <v>9</v>
      </c>
      <c r="J6958" s="1" t="s">
        <v>34</v>
      </c>
      <c r="K6958" s="3" t="s">
        <v>42</v>
      </c>
      <c r="L6958" s="1" t="s">
        <v>34</v>
      </c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1"/>
      <c r="AA6958" s="1" t="s">
        <v>16</v>
      </c>
      <c r="AB6958" s="3" t="s">
        <v>12</v>
      </c>
      <c r="AC6958" s="23" t="s">
        <v>37801</v>
      </c>
      <c r="AD6958" s="23" t="s">
        <v>38876</v>
      </c>
      <c r="AE6958" t="s">
        <v>35410</v>
      </c>
    </row>
    <row r="6959" spans="1:31" ht="14.25" customHeight="1">
      <c r="A6959" s="1">
        <v>6958</v>
      </c>
      <c r="B6959" s="1" t="s">
        <v>54</v>
      </c>
      <c r="C6959" s="1" t="s">
        <v>1810</v>
      </c>
      <c r="D6959" s="1" t="s">
        <v>1661</v>
      </c>
      <c r="E6959" s="1" t="s">
        <v>40</v>
      </c>
      <c r="F6959" s="1" t="s">
        <v>21740</v>
      </c>
      <c r="G6959" s="14">
        <v>914690004494</v>
      </c>
      <c r="H6959" s="1" t="s">
        <v>8</v>
      </c>
      <c r="I6959" s="1" t="s">
        <v>41</v>
      </c>
      <c r="J6959" s="1" t="s">
        <v>34</v>
      </c>
      <c r="K6959" s="3" t="s">
        <v>42</v>
      </c>
      <c r="L6959" s="1" t="s">
        <v>34</v>
      </c>
      <c r="M6959" s="3" t="s">
        <v>27</v>
      </c>
      <c r="N6959" s="3" t="str">
        <f>J6959</f>
        <v>[50-85 Lacs]</v>
      </c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1"/>
      <c r="AA6959" s="1" t="s">
        <v>16</v>
      </c>
      <c r="AB6959" s="3" t="s">
        <v>12</v>
      </c>
      <c r="AC6959" s="23" t="s">
        <v>37801</v>
      </c>
      <c r="AD6959" s="23" t="s">
        <v>44523</v>
      </c>
      <c r="AE6959" t="s">
        <v>35409</v>
      </c>
    </row>
    <row r="6960" spans="1:31" ht="14.25" customHeight="1">
      <c r="A6960" s="1">
        <v>6959</v>
      </c>
      <c r="B6960" s="1" t="s">
        <v>54</v>
      </c>
      <c r="C6960" s="1" t="s">
        <v>1811</v>
      </c>
      <c r="D6960" s="1" t="s">
        <v>1207</v>
      </c>
      <c r="E6960" s="1" t="s">
        <v>7558</v>
      </c>
      <c r="F6960" s="1" t="s">
        <v>31285</v>
      </c>
      <c r="G6960" s="14">
        <v>916614640</v>
      </c>
      <c r="H6960" s="1" t="s">
        <v>8</v>
      </c>
      <c r="I6960" s="1" t="s">
        <v>41</v>
      </c>
      <c r="J6960" s="1" t="s">
        <v>34</v>
      </c>
      <c r="K6960" s="3" t="s">
        <v>42</v>
      </c>
      <c r="L6960" s="1" t="s">
        <v>34</v>
      </c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1"/>
      <c r="AA6960" s="1" t="s">
        <v>16</v>
      </c>
      <c r="AB6960" s="3" t="s">
        <v>12</v>
      </c>
      <c r="AC6960" s="23" t="s">
        <v>37801</v>
      </c>
      <c r="AD6960" s="23" t="s">
        <v>44524</v>
      </c>
      <c r="AE6960" t="s">
        <v>35410</v>
      </c>
    </row>
    <row r="6961" spans="1:31" ht="14.25" customHeight="1">
      <c r="A6961" s="1">
        <v>6960</v>
      </c>
      <c r="B6961" s="1" t="s">
        <v>54</v>
      </c>
      <c r="C6961" s="1" t="s">
        <v>1812</v>
      </c>
      <c r="D6961" s="1" t="s">
        <v>35846</v>
      </c>
      <c r="E6961" s="1" t="s">
        <v>3591</v>
      </c>
      <c r="F6961" s="1" t="s">
        <v>31286</v>
      </c>
      <c r="G6961" s="14">
        <v>91949499691</v>
      </c>
      <c r="H6961" s="1" t="s">
        <v>20</v>
      </c>
      <c r="I6961" s="1" t="s">
        <v>33</v>
      </c>
      <c r="J6961" s="1" t="s">
        <v>34</v>
      </c>
      <c r="K6961" s="3" t="s">
        <v>42</v>
      </c>
      <c r="L6961" s="1" t="s">
        <v>34</v>
      </c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1"/>
      <c r="AA6961" s="1" t="s">
        <v>16</v>
      </c>
      <c r="AB6961" s="3" t="s">
        <v>12</v>
      </c>
      <c r="AC6961" s="23" t="s">
        <v>37801</v>
      </c>
      <c r="AD6961" s="23" t="s">
        <v>44525</v>
      </c>
      <c r="AE6961" t="s">
        <v>35410</v>
      </c>
    </row>
    <row r="6962" spans="1:31" ht="14.25" customHeight="1">
      <c r="A6962" s="1">
        <v>6961</v>
      </c>
      <c r="B6962" s="9" t="s">
        <v>6</v>
      </c>
      <c r="C6962" s="1" t="s">
        <v>1817</v>
      </c>
      <c r="D6962" s="1" t="s">
        <v>35450</v>
      </c>
      <c r="E6962" s="1" t="s">
        <v>40</v>
      </c>
      <c r="F6962" s="1" t="s">
        <v>21742</v>
      </c>
      <c r="G6962" s="14">
        <v>9199440994</v>
      </c>
      <c r="H6962" s="1" t="s">
        <v>8</v>
      </c>
      <c r="I6962" s="1" t="s">
        <v>62</v>
      </c>
      <c r="J6962" s="1" t="s">
        <v>34</v>
      </c>
      <c r="K6962" s="3" t="s">
        <v>42</v>
      </c>
      <c r="L6962" s="1" t="s">
        <v>34</v>
      </c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1"/>
      <c r="AA6962" s="1" t="s">
        <v>16</v>
      </c>
      <c r="AB6962" s="3" t="s">
        <v>12</v>
      </c>
      <c r="AC6962" s="23" t="s">
        <v>37801</v>
      </c>
      <c r="AD6962" s="23" t="s">
        <v>38536</v>
      </c>
      <c r="AE6962" t="s">
        <v>35399</v>
      </c>
    </row>
    <row r="6963" spans="1:31" ht="14.25" customHeight="1">
      <c r="A6963" s="1">
        <v>6962</v>
      </c>
      <c r="B6963" s="1" t="s">
        <v>54</v>
      </c>
      <c r="C6963" s="1" t="s">
        <v>1820</v>
      </c>
      <c r="D6963" s="1" t="s">
        <v>1821</v>
      </c>
      <c r="E6963" s="1" t="s">
        <v>487</v>
      </c>
      <c r="F6963" s="1" t="s">
        <v>21744</v>
      </c>
      <c r="G6963" s="14">
        <v>919494969449</v>
      </c>
      <c r="H6963" s="1" t="s">
        <v>20</v>
      </c>
      <c r="I6963" s="1" t="s">
        <v>33</v>
      </c>
      <c r="J6963" s="1" t="s">
        <v>34</v>
      </c>
      <c r="K6963" s="3" t="s">
        <v>42</v>
      </c>
      <c r="L6963" s="1" t="s">
        <v>34</v>
      </c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1"/>
      <c r="AA6963" s="1" t="s">
        <v>16</v>
      </c>
      <c r="AB6963" s="3" t="s">
        <v>12</v>
      </c>
      <c r="AC6963" s="23" t="s">
        <v>37801</v>
      </c>
      <c r="AD6963" s="23" t="s">
        <v>44526</v>
      </c>
      <c r="AE6963" t="s">
        <v>35394</v>
      </c>
    </row>
    <row r="6964" spans="1:31" ht="14.25" customHeight="1">
      <c r="A6964" s="1">
        <v>6963</v>
      </c>
      <c r="B6964" s="1" t="s">
        <v>54</v>
      </c>
      <c r="C6964" s="1" t="s">
        <v>1822</v>
      </c>
      <c r="D6964" s="1" t="s">
        <v>35841</v>
      </c>
      <c r="E6964" s="1" t="s">
        <v>131</v>
      </c>
      <c r="F6964" s="1" t="s">
        <v>31288</v>
      </c>
      <c r="G6964" s="14">
        <v>91946000999</v>
      </c>
      <c r="H6964" s="1" t="s">
        <v>20</v>
      </c>
      <c r="I6964" s="1" t="s">
        <v>41</v>
      </c>
      <c r="J6964" s="1" t="s">
        <v>34</v>
      </c>
      <c r="K6964" s="3" t="s">
        <v>17</v>
      </c>
      <c r="L6964" s="1" t="s">
        <v>34</v>
      </c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1"/>
      <c r="AA6964" s="1" t="s">
        <v>16</v>
      </c>
      <c r="AB6964" s="3" t="s">
        <v>12</v>
      </c>
      <c r="AC6964" s="23" t="s">
        <v>37801</v>
      </c>
      <c r="AD6964" s="23" t="s">
        <v>44527</v>
      </c>
      <c r="AE6964" t="s">
        <v>35409</v>
      </c>
    </row>
    <row r="6965" spans="1:31" ht="14.25" customHeight="1">
      <c r="A6965" s="1">
        <v>6964</v>
      </c>
      <c r="B6965" s="1" t="s">
        <v>54</v>
      </c>
      <c r="C6965" s="1" t="s">
        <v>1833</v>
      </c>
      <c r="D6965" s="1" t="s">
        <v>965</v>
      </c>
      <c r="E6965" s="1" t="s">
        <v>824</v>
      </c>
      <c r="F6965" s="1" t="s">
        <v>31289</v>
      </c>
      <c r="G6965" s="14">
        <v>914114444904</v>
      </c>
      <c r="H6965" s="1" t="s">
        <v>20</v>
      </c>
      <c r="I6965" s="1" t="s">
        <v>41</v>
      </c>
      <c r="J6965" s="1" t="s">
        <v>34</v>
      </c>
      <c r="K6965" s="3" t="s">
        <v>17</v>
      </c>
      <c r="L6965" s="1" t="s">
        <v>34</v>
      </c>
      <c r="M6965" s="4" t="s">
        <v>42</v>
      </c>
      <c r="N6965" s="3" t="str">
        <f>J6965</f>
        <v>[50-85 Lacs]</v>
      </c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1"/>
      <c r="AA6965" s="1" t="s">
        <v>16</v>
      </c>
      <c r="AB6965" s="3" t="s">
        <v>12</v>
      </c>
      <c r="AC6965" s="23" t="s">
        <v>37801</v>
      </c>
      <c r="AD6965" s="23" t="s">
        <v>44528</v>
      </c>
      <c r="AE6965" t="s">
        <v>35409</v>
      </c>
    </row>
    <row r="6966" spans="1:31" ht="14.25" customHeight="1">
      <c r="A6966" s="1">
        <v>6965</v>
      </c>
      <c r="B6966" s="9" t="s">
        <v>6</v>
      </c>
      <c r="C6966" s="1" t="s">
        <v>1838</v>
      </c>
      <c r="D6966" s="1" t="s">
        <v>1839</v>
      </c>
      <c r="E6966" s="1" t="s">
        <v>1840</v>
      </c>
      <c r="F6966" s="1" t="s">
        <v>21750</v>
      </c>
      <c r="G6966" s="14">
        <v>919044994666</v>
      </c>
      <c r="H6966" s="1" t="s">
        <v>15</v>
      </c>
      <c r="I6966" s="1" t="s">
        <v>41</v>
      </c>
      <c r="J6966" s="1" t="s">
        <v>34</v>
      </c>
      <c r="K6966" s="3" t="s">
        <v>42</v>
      </c>
      <c r="L6966" s="1" t="s">
        <v>34</v>
      </c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1"/>
      <c r="AA6966" s="1" t="s">
        <v>16</v>
      </c>
      <c r="AB6966" s="3" t="s">
        <v>12</v>
      </c>
      <c r="AC6966" s="23" t="s">
        <v>37801</v>
      </c>
      <c r="AD6966" s="23" t="s">
        <v>44529</v>
      </c>
      <c r="AE6966" t="s">
        <v>35410</v>
      </c>
    </row>
    <row r="6967" spans="1:31" ht="14.25" customHeight="1">
      <c r="A6967" s="1">
        <v>6966</v>
      </c>
      <c r="B6967" s="9" t="s">
        <v>6</v>
      </c>
      <c r="C6967" s="1" t="s">
        <v>1848</v>
      </c>
      <c r="D6967" s="1" t="s">
        <v>39</v>
      </c>
      <c r="E6967" s="1" t="s">
        <v>1849</v>
      </c>
      <c r="F6967" s="1" t="s">
        <v>21755</v>
      </c>
      <c r="G6967" s="14">
        <v>919449601960</v>
      </c>
      <c r="H6967" s="1" t="s">
        <v>8</v>
      </c>
      <c r="I6967" s="1" t="s">
        <v>41</v>
      </c>
      <c r="J6967" s="1" t="s">
        <v>34</v>
      </c>
      <c r="K6967" s="3" t="s">
        <v>17</v>
      </c>
      <c r="L6967" s="1" t="s">
        <v>34</v>
      </c>
      <c r="M6967" s="4" t="s">
        <v>42</v>
      </c>
      <c r="N6967" s="3" t="str">
        <f>J6967</f>
        <v>[50-85 Lacs]</v>
      </c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1"/>
      <c r="AA6967" s="1" t="s">
        <v>16</v>
      </c>
      <c r="AB6967" s="3" t="s">
        <v>12</v>
      </c>
      <c r="AC6967" s="23" t="s">
        <v>37801</v>
      </c>
      <c r="AD6967" s="23" t="s">
        <v>44530</v>
      </c>
      <c r="AE6967" t="s">
        <v>35394</v>
      </c>
    </row>
    <row r="6968" spans="1:31" ht="14.25" customHeight="1">
      <c r="A6968" s="1">
        <v>6967</v>
      </c>
      <c r="B6968" s="9" t="s">
        <v>6</v>
      </c>
      <c r="C6968" s="1" t="s">
        <v>1858</v>
      </c>
      <c r="D6968" s="1" t="s">
        <v>1689</v>
      </c>
      <c r="E6968" s="1" t="s">
        <v>1859</v>
      </c>
      <c r="F6968" s="1" t="s">
        <v>21761</v>
      </c>
      <c r="G6968" s="14">
        <v>91996049906</v>
      </c>
      <c r="H6968" s="1" t="s">
        <v>8</v>
      </c>
      <c r="I6968" s="1" t="s">
        <v>41</v>
      </c>
      <c r="J6968" s="1" t="s">
        <v>34</v>
      </c>
      <c r="K6968" s="3" t="s">
        <v>17</v>
      </c>
      <c r="L6968" s="1" t="s">
        <v>34</v>
      </c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1"/>
      <c r="AA6968" s="1" t="s">
        <v>16</v>
      </c>
      <c r="AB6968" s="3" t="s">
        <v>12</v>
      </c>
      <c r="AC6968" s="23" t="s">
        <v>37801</v>
      </c>
      <c r="AD6968" s="23" t="s">
        <v>44531</v>
      </c>
      <c r="AE6968" t="s">
        <v>35399</v>
      </c>
    </row>
    <row r="6969" spans="1:31" ht="14.25" customHeight="1">
      <c r="A6969" s="1">
        <v>6968</v>
      </c>
      <c r="B6969" s="9" t="s">
        <v>6</v>
      </c>
      <c r="C6969" s="1" t="s">
        <v>1869</v>
      </c>
      <c r="D6969" s="1" t="s">
        <v>35660</v>
      </c>
      <c r="E6969" s="1" t="s">
        <v>1870</v>
      </c>
      <c r="F6969" s="1" t="s">
        <v>21765</v>
      </c>
      <c r="G6969" s="14">
        <v>91990409169</v>
      </c>
      <c r="H6969" s="1" t="s">
        <v>20</v>
      </c>
      <c r="I6969" s="1" t="s">
        <v>41</v>
      </c>
      <c r="J6969" s="1" t="s">
        <v>34</v>
      </c>
      <c r="K6969" s="3" t="s">
        <v>17</v>
      </c>
      <c r="L6969" s="1" t="s">
        <v>34</v>
      </c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1"/>
      <c r="AA6969" s="1" t="s">
        <v>16</v>
      </c>
      <c r="AB6969" s="3" t="s">
        <v>12</v>
      </c>
      <c r="AC6969" s="23" t="s">
        <v>37801</v>
      </c>
      <c r="AD6969" s="23" t="s">
        <v>44532</v>
      </c>
      <c r="AE6969" t="s">
        <v>35399</v>
      </c>
    </row>
    <row r="6970" spans="1:31" ht="14.25" customHeight="1">
      <c r="A6970" s="1">
        <v>6969</v>
      </c>
      <c r="B6970" s="1" t="s">
        <v>54</v>
      </c>
      <c r="C6970" s="1" t="s">
        <v>1872</v>
      </c>
      <c r="D6970" s="1" t="s">
        <v>185</v>
      </c>
      <c r="E6970" s="1" t="s">
        <v>139</v>
      </c>
      <c r="F6970" s="1" t="s">
        <v>21767</v>
      </c>
      <c r="G6970" s="14">
        <v>919106691691</v>
      </c>
      <c r="H6970" s="1" t="s">
        <v>8</v>
      </c>
      <c r="I6970" s="1" t="s">
        <v>107</v>
      </c>
      <c r="J6970" s="1" t="s">
        <v>34</v>
      </c>
      <c r="K6970" s="3" t="s">
        <v>63</v>
      </c>
      <c r="L6970" s="1" t="s">
        <v>34</v>
      </c>
      <c r="M6970" s="3" t="s">
        <v>213</v>
      </c>
      <c r="N6970" s="3" t="str">
        <f t="shared" ref="N6970:N6971" si="209">J6970</f>
        <v>[50-85 Lacs]</v>
      </c>
      <c r="O6970" s="3" t="s">
        <v>17</v>
      </c>
      <c r="P6970" s="3" t="s">
        <v>34</v>
      </c>
      <c r="Q6970" s="3" t="s">
        <v>42</v>
      </c>
      <c r="R6970" s="3" t="s">
        <v>34</v>
      </c>
      <c r="S6970" s="3" t="s">
        <v>27</v>
      </c>
      <c r="T6970" s="3" t="s">
        <v>34</v>
      </c>
      <c r="U6970" s="3" t="s">
        <v>117</v>
      </c>
      <c r="V6970" s="3" t="s">
        <v>34</v>
      </c>
      <c r="W6970" s="3" t="s">
        <v>178</v>
      </c>
      <c r="X6970" s="3" t="s">
        <v>34</v>
      </c>
      <c r="Y6970" s="3" t="s">
        <v>171</v>
      </c>
      <c r="Z6970" s="1" t="s">
        <v>34</v>
      </c>
      <c r="AA6970" s="1" t="s">
        <v>16</v>
      </c>
      <c r="AB6970" s="3" t="s">
        <v>12</v>
      </c>
      <c r="AC6970" s="23" t="s">
        <v>37801</v>
      </c>
      <c r="AD6970" s="23" t="s">
        <v>41702</v>
      </c>
      <c r="AE6970" t="s">
        <v>35409</v>
      </c>
    </row>
    <row r="6971" spans="1:31" ht="14.25" customHeight="1">
      <c r="A6971" s="1">
        <v>6970</v>
      </c>
      <c r="B6971" s="9" t="s">
        <v>6</v>
      </c>
      <c r="C6971" s="1" t="s">
        <v>1876</v>
      </c>
      <c r="D6971" s="1" t="s">
        <v>911</v>
      </c>
      <c r="E6971" s="1" t="s">
        <v>1877</v>
      </c>
      <c r="F6971" s="1" t="s">
        <v>33557</v>
      </c>
      <c r="G6971" s="14">
        <v>919446949666</v>
      </c>
      <c r="H6971" s="1" t="s">
        <v>8</v>
      </c>
      <c r="I6971" s="1" t="s">
        <v>62</v>
      </c>
      <c r="J6971" s="1" t="s">
        <v>34</v>
      </c>
      <c r="K6971" s="3" t="s">
        <v>17</v>
      </c>
      <c r="L6971" s="1" t="s">
        <v>34</v>
      </c>
      <c r="M6971" s="4" t="s">
        <v>42</v>
      </c>
      <c r="N6971" s="3" t="str">
        <f t="shared" si="209"/>
        <v>[50-85 Lacs]</v>
      </c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1"/>
      <c r="AA6971" s="1" t="s">
        <v>16</v>
      </c>
      <c r="AB6971" s="3" t="s">
        <v>12</v>
      </c>
      <c r="AC6971" s="23" t="s">
        <v>37801</v>
      </c>
      <c r="AD6971" s="23" t="s">
        <v>44533</v>
      </c>
      <c r="AE6971" t="s">
        <v>35399</v>
      </c>
    </row>
    <row r="6972" spans="1:31" ht="14.25" customHeight="1">
      <c r="A6972" s="1">
        <v>6971</v>
      </c>
      <c r="B6972" s="1" t="s">
        <v>54</v>
      </c>
      <c r="C6972" s="1" t="s">
        <v>1878</v>
      </c>
      <c r="D6972" s="1" t="s">
        <v>1015</v>
      </c>
      <c r="E6972" s="1" t="s">
        <v>999</v>
      </c>
      <c r="F6972" s="1" t="s">
        <v>21770</v>
      </c>
      <c r="G6972" s="14">
        <v>91490664666</v>
      </c>
      <c r="H6972" s="1" t="s">
        <v>8</v>
      </c>
      <c r="I6972" s="1" t="s">
        <v>41</v>
      </c>
      <c r="J6972" s="1" t="s">
        <v>34</v>
      </c>
      <c r="K6972" s="3" t="s">
        <v>17</v>
      </c>
      <c r="L6972" s="1" t="s">
        <v>34</v>
      </c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1"/>
      <c r="AA6972" s="1" t="s">
        <v>11</v>
      </c>
      <c r="AB6972" s="3" t="s">
        <v>13</v>
      </c>
      <c r="AC6972" s="23" t="s">
        <v>37801</v>
      </c>
      <c r="AD6972" s="23" t="s">
        <v>44534</v>
      </c>
      <c r="AE6972" t="s">
        <v>35410</v>
      </c>
    </row>
    <row r="6973" spans="1:31" ht="14.25" customHeight="1">
      <c r="A6973" s="1">
        <v>6972</v>
      </c>
      <c r="B6973" s="1" t="s">
        <v>54</v>
      </c>
      <c r="C6973" s="1" t="s">
        <v>1903</v>
      </c>
      <c r="D6973" s="1" t="s">
        <v>3344</v>
      </c>
      <c r="E6973" s="1" t="s">
        <v>724</v>
      </c>
      <c r="F6973" s="1" t="s">
        <v>21780</v>
      </c>
      <c r="G6973" s="14">
        <v>919446694440</v>
      </c>
      <c r="H6973" s="1" t="s">
        <v>8</v>
      </c>
      <c r="I6973" s="1" t="s">
        <v>9</v>
      </c>
      <c r="J6973" s="1" t="s">
        <v>34</v>
      </c>
      <c r="K6973" s="3" t="s">
        <v>63</v>
      </c>
      <c r="L6973" s="1" t="s">
        <v>34</v>
      </c>
      <c r="M6973" s="3" t="s">
        <v>213</v>
      </c>
      <c r="N6973" s="3" t="str">
        <f>J6973</f>
        <v>[50-85 Lacs]</v>
      </c>
      <c r="O6973" s="3" t="s">
        <v>17</v>
      </c>
      <c r="P6973" s="3" t="s">
        <v>34</v>
      </c>
      <c r="Q6973" s="3" t="s">
        <v>42</v>
      </c>
      <c r="R6973" s="3" t="s">
        <v>34</v>
      </c>
      <c r="S6973" s="3" t="s">
        <v>27</v>
      </c>
      <c r="T6973" s="3" t="s">
        <v>34</v>
      </c>
      <c r="U6973" s="3" t="s">
        <v>117</v>
      </c>
      <c r="V6973" s="3" t="s">
        <v>34</v>
      </c>
      <c r="W6973" s="3" t="s">
        <v>178</v>
      </c>
      <c r="X6973" s="3" t="s">
        <v>34</v>
      </c>
      <c r="Y6973" s="3" t="s">
        <v>171</v>
      </c>
      <c r="Z6973" s="1" t="s">
        <v>34</v>
      </c>
      <c r="AA6973" s="1" t="s">
        <v>16</v>
      </c>
      <c r="AB6973" s="3" t="s">
        <v>12</v>
      </c>
      <c r="AC6973" s="23" t="s">
        <v>37801</v>
      </c>
      <c r="AD6973" s="23" t="s">
        <v>44535</v>
      </c>
      <c r="AE6973" t="s">
        <v>35399</v>
      </c>
    </row>
    <row r="6974" spans="1:31" ht="14.25" customHeight="1">
      <c r="A6974" s="1">
        <v>6973</v>
      </c>
      <c r="B6974" s="9" t="s">
        <v>6</v>
      </c>
      <c r="C6974" s="1" t="s">
        <v>1907</v>
      </c>
      <c r="D6974" s="1" t="s">
        <v>1908</v>
      </c>
      <c r="E6974" s="1" t="s">
        <v>1909</v>
      </c>
      <c r="F6974" s="1" t="s">
        <v>21781</v>
      </c>
      <c r="G6974" s="14">
        <v>91444969690</v>
      </c>
      <c r="H6974" s="1" t="s">
        <v>20</v>
      </c>
      <c r="I6974" s="1" t="s">
        <v>41</v>
      </c>
      <c r="J6974" s="1" t="s">
        <v>34</v>
      </c>
      <c r="K6974" s="3" t="s">
        <v>17</v>
      </c>
      <c r="L6974" s="1" t="s">
        <v>34</v>
      </c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1"/>
      <c r="AA6974" s="1" t="s">
        <v>16</v>
      </c>
      <c r="AB6974" s="3" t="s">
        <v>12</v>
      </c>
      <c r="AC6974" s="23" t="s">
        <v>37801</v>
      </c>
      <c r="AD6974" s="23" t="s">
        <v>43297</v>
      </c>
      <c r="AE6974" t="s">
        <v>35399</v>
      </c>
    </row>
    <row r="6975" spans="1:31" ht="14.25" customHeight="1">
      <c r="A6975" s="1">
        <v>6974</v>
      </c>
      <c r="B6975" s="9" t="s">
        <v>6</v>
      </c>
      <c r="C6975" s="1" t="s">
        <v>1918</v>
      </c>
      <c r="D6975" s="1" t="s">
        <v>1678</v>
      </c>
      <c r="E6975" s="1" t="s">
        <v>40</v>
      </c>
      <c r="F6975" s="1" t="s">
        <v>1919</v>
      </c>
      <c r="G6975" s="14">
        <v>9194964149</v>
      </c>
      <c r="H6975" s="1" t="s">
        <v>37</v>
      </c>
      <c r="I6975" s="1" t="s">
        <v>41</v>
      </c>
      <c r="J6975" s="1" t="s">
        <v>34</v>
      </c>
      <c r="K6975" s="3" t="s">
        <v>42</v>
      </c>
      <c r="L6975" s="1" t="s">
        <v>34</v>
      </c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1"/>
      <c r="AA6975" s="1" t="s">
        <v>16</v>
      </c>
      <c r="AB6975" s="3" t="s">
        <v>12</v>
      </c>
      <c r="AC6975" s="23" t="s">
        <v>37801</v>
      </c>
      <c r="AD6975" s="23" t="s">
        <v>44536</v>
      </c>
      <c r="AE6975" t="s">
        <v>35394</v>
      </c>
    </row>
    <row r="6976" spans="1:31" ht="14.25" customHeight="1">
      <c r="A6976" s="1">
        <v>6975</v>
      </c>
      <c r="B6976" s="1" t="s">
        <v>54</v>
      </c>
      <c r="C6976" s="1" t="s">
        <v>1934</v>
      </c>
      <c r="D6976" s="1" t="s">
        <v>1501</v>
      </c>
      <c r="E6976" s="1" t="s">
        <v>788</v>
      </c>
      <c r="F6976" s="1" t="s">
        <v>21794</v>
      </c>
      <c r="G6976" s="14">
        <v>91994944496</v>
      </c>
      <c r="H6976" s="1" t="s">
        <v>15</v>
      </c>
      <c r="I6976" s="1" t="s">
        <v>41</v>
      </c>
      <c r="J6976" s="1" t="s">
        <v>34</v>
      </c>
      <c r="K6976" s="3" t="s">
        <v>42</v>
      </c>
      <c r="L6976" s="1" t="s">
        <v>34</v>
      </c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1"/>
      <c r="AA6976" s="1" t="s">
        <v>16</v>
      </c>
      <c r="AB6976" s="3" t="s">
        <v>12</v>
      </c>
      <c r="AC6976" s="23" t="s">
        <v>37801</v>
      </c>
      <c r="AD6976" s="23" t="s">
        <v>44537</v>
      </c>
      <c r="AE6976" t="s">
        <v>35410</v>
      </c>
    </row>
    <row r="6977" spans="1:31" ht="14.25" customHeight="1">
      <c r="A6977" s="1">
        <v>6976</v>
      </c>
      <c r="B6977" s="1" t="s">
        <v>54</v>
      </c>
      <c r="C6977" s="1" t="s">
        <v>1944</v>
      </c>
      <c r="D6977" s="1" t="s">
        <v>52</v>
      </c>
      <c r="E6977" s="1" t="s">
        <v>102</v>
      </c>
      <c r="F6977" s="1" t="s">
        <v>21797</v>
      </c>
      <c r="G6977" s="14">
        <v>9164496614</v>
      </c>
      <c r="H6977" s="1" t="s">
        <v>20</v>
      </c>
      <c r="I6977" s="1" t="s">
        <v>41</v>
      </c>
      <c r="J6977" s="1" t="s">
        <v>34</v>
      </c>
      <c r="K6977" s="3" t="s">
        <v>27</v>
      </c>
      <c r="L6977" s="1" t="s">
        <v>34</v>
      </c>
      <c r="M6977" s="3" t="s">
        <v>47344</v>
      </c>
      <c r="N6977" s="3" t="str">
        <f>J6977</f>
        <v>[50-85 Lacs]</v>
      </c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1"/>
      <c r="AA6977" s="1" t="s">
        <v>16</v>
      </c>
      <c r="AB6977" s="3" t="s">
        <v>12</v>
      </c>
      <c r="AC6977" s="23" t="s">
        <v>37801</v>
      </c>
      <c r="AD6977" s="23" t="s">
        <v>44538</v>
      </c>
      <c r="AE6977" t="s">
        <v>35410</v>
      </c>
    </row>
    <row r="6978" spans="1:31" ht="14.25" customHeight="1">
      <c r="A6978" s="1">
        <v>6977</v>
      </c>
      <c r="B6978" s="1" t="s">
        <v>54</v>
      </c>
      <c r="C6978" s="1" t="s">
        <v>1948</v>
      </c>
      <c r="D6978" s="1" t="s">
        <v>1573</v>
      </c>
      <c r="E6978" s="1" t="s">
        <v>1219</v>
      </c>
      <c r="F6978" s="1" t="s">
        <v>21799</v>
      </c>
      <c r="G6978" s="14">
        <v>9194940460</v>
      </c>
      <c r="H6978" s="1" t="s">
        <v>15</v>
      </c>
      <c r="I6978" s="1" t="s">
        <v>41</v>
      </c>
      <c r="J6978" s="1" t="s">
        <v>34</v>
      </c>
      <c r="K6978" s="3" t="s">
        <v>42</v>
      </c>
      <c r="L6978" s="1" t="s">
        <v>34</v>
      </c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1"/>
      <c r="AA6978" s="1" t="s">
        <v>16</v>
      </c>
      <c r="AB6978" s="3" t="s">
        <v>12</v>
      </c>
      <c r="AC6978" s="23" t="s">
        <v>37801</v>
      </c>
      <c r="AD6978" s="23" t="s">
        <v>39534</v>
      </c>
      <c r="AE6978" t="s">
        <v>35394</v>
      </c>
    </row>
    <row r="6979" spans="1:31" ht="14.25" customHeight="1">
      <c r="A6979" s="1">
        <v>6978</v>
      </c>
      <c r="B6979" s="9" t="s">
        <v>6</v>
      </c>
      <c r="C6979" s="1" t="s">
        <v>1949</v>
      </c>
      <c r="D6979" s="1" t="s">
        <v>1950</v>
      </c>
      <c r="E6979" s="1" t="s">
        <v>139</v>
      </c>
      <c r="F6979" s="1" t="s">
        <v>33566</v>
      </c>
      <c r="G6979" s="14">
        <v>91994441440</v>
      </c>
      <c r="H6979" s="1" t="s">
        <v>15</v>
      </c>
      <c r="I6979" s="1" t="s">
        <v>41</v>
      </c>
      <c r="J6979" s="1" t="s">
        <v>34</v>
      </c>
      <c r="K6979" s="3" t="s">
        <v>42</v>
      </c>
      <c r="L6979" s="1" t="s">
        <v>34</v>
      </c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1"/>
      <c r="AA6979" s="1" t="s">
        <v>16</v>
      </c>
      <c r="AB6979" s="3" t="s">
        <v>12</v>
      </c>
      <c r="AC6979" s="23" t="s">
        <v>37801</v>
      </c>
      <c r="AD6979" s="23" t="s">
        <v>44539</v>
      </c>
      <c r="AE6979" t="s">
        <v>35409</v>
      </c>
    </row>
    <row r="6980" spans="1:31" ht="14.25" customHeight="1">
      <c r="A6980" s="1">
        <v>6979</v>
      </c>
      <c r="B6980" s="1" t="s">
        <v>54</v>
      </c>
      <c r="C6980" s="1" t="s">
        <v>1964</v>
      </c>
      <c r="D6980" s="1" t="s">
        <v>1222</v>
      </c>
      <c r="E6980" s="1" t="s">
        <v>40</v>
      </c>
      <c r="F6980" s="1" t="s">
        <v>21806</v>
      </c>
      <c r="G6980" s="14">
        <v>919994444446</v>
      </c>
      <c r="H6980" s="1" t="s">
        <v>8</v>
      </c>
      <c r="I6980" s="1" t="s">
        <v>9</v>
      </c>
      <c r="J6980" s="1" t="s">
        <v>34</v>
      </c>
      <c r="K6980" s="3" t="s">
        <v>42</v>
      </c>
      <c r="L6980" s="1" t="s">
        <v>34</v>
      </c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1"/>
      <c r="AA6980" s="1" t="s">
        <v>16</v>
      </c>
      <c r="AB6980" s="3" t="s">
        <v>12</v>
      </c>
      <c r="AC6980" s="23" t="s">
        <v>37801</v>
      </c>
      <c r="AD6980" s="23" t="s">
        <v>44540</v>
      </c>
      <c r="AE6980" t="s">
        <v>35399</v>
      </c>
    </row>
    <row r="6981" spans="1:31" ht="14.25" customHeight="1">
      <c r="A6981" s="1">
        <v>6980</v>
      </c>
      <c r="B6981" s="9" t="s">
        <v>6</v>
      </c>
      <c r="C6981" s="1" t="s">
        <v>1971</v>
      </c>
      <c r="D6981" s="1" t="s">
        <v>1209</v>
      </c>
      <c r="E6981" s="1" t="s">
        <v>1972</v>
      </c>
      <c r="F6981" s="1" t="s">
        <v>21811</v>
      </c>
      <c r="G6981" s="14">
        <v>914940696496</v>
      </c>
      <c r="H6981" s="1" t="s">
        <v>8</v>
      </c>
      <c r="I6981" s="1" t="s">
        <v>41</v>
      </c>
      <c r="J6981" s="1" t="s">
        <v>34</v>
      </c>
      <c r="K6981" s="3" t="s">
        <v>17</v>
      </c>
      <c r="L6981" s="1" t="s">
        <v>34</v>
      </c>
      <c r="M6981" s="4" t="s">
        <v>42</v>
      </c>
      <c r="N6981" s="3" t="str">
        <f>J6981</f>
        <v>[50-85 Lacs]</v>
      </c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1"/>
      <c r="AA6981" s="1" t="s">
        <v>16</v>
      </c>
      <c r="AB6981" s="3" t="s">
        <v>12</v>
      </c>
      <c r="AC6981" s="23" t="s">
        <v>37801</v>
      </c>
      <c r="AD6981" s="23" t="s">
        <v>40883</v>
      </c>
      <c r="AE6981" t="s">
        <v>35410</v>
      </c>
    </row>
    <row r="6982" spans="1:31" ht="14.25" customHeight="1">
      <c r="A6982" s="1">
        <v>6981</v>
      </c>
      <c r="B6982" s="9" t="s">
        <v>6</v>
      </c>
      <c r="C6982" s="1" t="s">
        <v>1975</v>
      </c>
      <c r="D6982" s="1" t="s">
        <v>36507</v>
      </c>
      <c r="E6982" s="1" t="s">
        <v>881</v>
      </c>
      <c r="F6982" s="1" t="s">
        <v>21813</v>
      </c>
      <c r="G6982" s="14">
        <v>91994069449</v>
      </c>
      <c r="H6982" s="1" t="s">
        <v>15</v>
      </c>
      <c r="I6982" s="1" t="s">
        <v>41</v>
      </c>
      <c r="J6982" s="1" t="s">
        <v>34</v>
      </c>
      <c r="K6982" s="3" t="s">
        <v>42</v>
      </c>
      <c r="L6982" s="1" t="s">
        <v>34</v>
      </c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1"/>
      <c r="AA6982" s="1" t="s">
        <v>16</v>
      </c>
      <c r="AB6982" s="3" t="s">
        <v>12</v>
      </c>
      <c r="AC6982" s="23" t="s">
        <v>37801</v>
      </c>
      <c r="AD6982" s="23" t="s">
        <v>44541</v>
      </c>
      <c r="AE6982" t="s">
        <v>35394</v>
      </c>
    </row>
    <row r="6983" spans="1:31" ht="14.25" customHeight="1">
      <c r="A6983" s="1">
        <v>6982</v>
      </c>
      <c r="B6983" s="9" t="s">
        <v>6</v>
      </c>
      <c r="C6983" s="1" t="s">
        <v>1989</v>
      </c>
      <c r="D6983" s="1" t="s">
        <v>1968</v>
      </c>
      <c r="E6983" s="1" t="s">
        <v>224</v>
      </c>
      <c r="F6983" s="1" t="s">
        <v>33569</v>
      </c>
      <c r="G6983" s="14">
        <v>919494496646</v>
      </c>
      <c r="H6983" s="1" t="s">
        <v>8</v>
      </c>
      <c r="I6983" s="1" t="s">
        <v>41</v>
      </c>
      <c r="J6983" s="1" t="s">
        <v>34</v>
      </c>
      <c r="K6983" s="3" t="s">
        <v>17</v>
      </c>
      <c r="L6983" s="1" t="s">
        <v>34</v>
      </c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1"/>
      <c r="AA6983" s="1" t="s">
        <v>16</v>
      </c>
      <c r="AB6983" s="3" t="s">
        <v>12</v>
      </c>
      <c r="AC6983" s="23" t="s">
        <v>37801</v>
      </c>
      <c r="AD6983" s="23" t="s">
        <v>44542</v>
      </c>
      <c r="AE6983" t="s">
        <v>35410</v>
      </c>
    </row>
    <row r="6984" spans="1:31" ht="14.25" customHeight="1">
      <c r="A6984" s="1">
        <v>6983</v>
      </c>
      <c r="B6984" s="9" t="s">
        <v>6</v>
      </c>
      <c r="C6984" s="1" t="s">
        <v>1991</v>
      </c>
      <c r="D6984" s="1" t="s">
        <v>1248</v>
      </c>
      <c r="E6984" s="1" t="s">
        <v>1992</v>
      </c>
      <c r="F6984" s="1" t="s">
        <v>21820</v>
      </c>
      <c r="G6984" s="14">
        <v>919444019916</v>
      </c>
      <c r="H6984" s="1" t="s">
        <v>15</v>
      </c>
      <c r="I6984" s="1" t="s">
        <v>41</v>
      </c>
      <c r="J6984" s="1" t="s">
        <v>34</v>
      </c>
      <c r="K6984" s="3" t="s">
        <v>17</v>
      </c>
      <c r="L6984" s="1" t="s">
        <v>34</v>
      </c>
      <c r="M6984" s="4" t="s">
        <v>42</v>
      </c>
      <c r="N6984" s="3" t="str">
        <f>J6984</f>
        <v>[50-85 Lacs]</v>
      </c>
      <c r="O6984" s="3" t="s">
        <v>47349</v>
      </c>
      <c r="P6984" s="3" t="s">
        <v>34</v>
      </c>
      <c r="Q6984" s="3"/>
      <c r="R6984" s="3"/>
      <c r="S6984" s="3"/>
      <c r="T6984" s="3"/>
      <c r="U6984" s="3"/>
      <c r="V6984" s="3"/>
      <c r="W6984" s="3"/>
      <c r="X6984" s="3"/>
      <c r="Y6984" s="3"/>
      <c r="Z6984" s="1"/>
      <c r="AA6984" s="1" t="s">
        <v>16</v>
      </c>
      <c r="AB6984" s="3" t="s">
        <v>12</v>
      </c>
      <c r="AC6984" s="23" t="s">
        <v>37801</v>
      </c>
      <c r="AD6984" s="23" t="s">
        <v>38884</v>
      </c>
      <c r="AE6984" t="s">
        <v>35410</v>
      </c>
    </row>
    <row r="6985" spans="1:31" ht="14.25" customHeight="1">
      <c r="A6985" s="1">
        <v>6984</v>
      </c>
      <c r="B6985" s="1" t="s">
        <v>54</v>
      </c>
      <c r="C6985" s="1" t="s">
        <v>2014</v>
      </c>
      <c r="D6985" s="1" t="s">
        <v>1821</v>
      </c>
      <c r="E6985" s="1" t="s">
        <v>308</v>
      </c>
      <c r="F6985" s="1" t="s">
        <v>21831</v>
      </c>
      <c r="G6985" s="14">
        <v>9199090466</v>
      </c>
      <c r="H6985" s="1" t="s">
        <v>20</v>
      </c>
      <c r="I6985" s="1" t="s">
        <v>62</v>
      </c>
      <c r="J6985" s="1" t="s">
        <v>34</v>
      </c>
      <c r="K6985" s="3" t="s">
        <v>17</v>
      </c>
      <c r="L6985" s="1" t="s">
        <v>34</v>
      </c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1"/>
      <c r="AA6985" s="1" t="s">
        <v>11</v>
      </c>
      <c r="AB6985" s="3" t="s">
        <v>274</v>
      </c>
      <c r="AC6985" s="23" t="s">
        <v>37801</v>
      </c>
      <c r="AD6985" s="23" t="s">
        <v>44543</v>
      </c>
      <c r="AE6985" t="s">
        <v>35410</v>
      </c>
    </row>
    <row r="6986" spans="1:31" ht="14.25" customHeight="1">
      <c r="A6986" s="1">
        <v>6985</v>
      </c>
      <c r="B6986" s="1" t="s">
        <v>54</v>
      </c>
      <c r="C6986" s="1" t="s">
        <v>2035</v>
      </c>
      <c r="D6986" s="1" t="s">
        <v>951</v>
      </c>
      <c r="E6986" s="1" t="s">
        <v>2036</v>
      </c>
      <c r="F6986" s="1" t="s">
        <v>21840</v>
      </c>
      <c r="G6986" s="14">
        <v>91964069099</v>
      </c>
      <c r="H6986" s="1" t="s">
        <v>8</v>
      </c>
      <c r="I6986" s="1" t="s">
        <v>41</v>
      </c>
      <c r="J6986" s="1" t="s">
        <v>34</v>
      </c>
      <c r="K6986" s="3" t="s">
        <v>42</v>
      </c>
      <c r="L6986" s="1" t="s">
        <v>34</v>
      </c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1"/>
      <c r="AA6986" s="1" t="s">
        <v>16</v>
      </c>
      <c r="AB6986" s="3" t="s">
        <v>12</v>
      </c>
      <c r="AC6986" s="23" t="s">
        <v>37801</v>
      </c>
      <c r="AD6986" s="23" t="s">
        <v>44544</v>
      </c>
      <c r="AE6986" t="s">
        <v>35394</v>
      </c>
    </row>
    <row r="6987" spans="1:31" ht="14.25" customHeight="1">
      <c r="A6987" s="1">
        <v>6986</v>
      </c>
      <c r="B6987" s="9" t="s">
        <v>6</v>
      </c>
      <c r="C6987" s="1" t="s">
        <v>2039</v>
      </c>
      <c r="D6987" s="1" t="s">
        <v>2040</v>
      </c>
      <c r="E6987" s="1" t="s">
        <v>84</v>
      </c>
      <c r="F6987" s="1" t="s">
        <v>31307</v>
      </c>
      <c r="G6987" s="14">
        <v>9169094111</v>
      </c>
      <c r="H6987" s="1" t="s">
        <v>8</v>
      </c>
      <c r="I6987" s="1" t="s">
        <v>41</v>
      </c>
      <c r="J6987" s="1" t="s">
        <v>34</v>
      </c>
      <c r="K6987" s="3" t="s">
        <v>42</v>
      </c>
      <c r="L6987" s="1" t="s">
        <v>34</v>
      </c>
      <c r="M6987" s="3" t="s">
        <v>27</v>
      </c>
      <c r="N6987" s="3" t="str">
        <f t="shared" ref="N6987:N6989" si="210">J6987</f>
        <v>[50-85 Lacs]</v>
      </c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1"/>
      <c r="AA6987" s="1" t="s">
        <v>16</v>
      </c>
      <c r="AB6987" s="3" t="s">
        <v>12</v>
      </c>
      <c r="AC6987" s="23" t="s">
        <v>37801</v>
      </c>
      <c r="AD6987" s="23" t="s">
        <v>38451</v>
      </c>
      <c r="AE6987" t="s">
        <v>35399</v>
      </c>
    </row>
    <row r="6988" spans="1:31" ht="14.25" customHeight="1">
      <c r="A6988" s="1">
        <v>6987</v>
      </c>
      <c r="B6988" s="1" t="s">
        <v>54</v>
      </c>
      <c r="C6988" s="1" t="s">
        <v>2042</v>
      </c>
      <c r="D6988" s="1" t="s">
        <v>7685</v>
      </c>
      <c r="E6988" s="1" t="s">
        <v>36965</v>
      </c>
      <c r="F6988" s="1" t="s">
        <v>21842</v>
      </c>
      <c r="G6988" s="14">
        <v>914466066496</v>
      </c>
      <c r="H6988" s="1" t="s">
        <v>8</v>
      </c>
      <c r="I6988" s="1" t="s">
        <v>41</v>
      </c>
      <c r="J6988" s="1" t="s">
        <v>34</v>
      </c>
      <c r="K6988" s="3" t="s">
        <v>17</v>
      </c>
      <c r="L6988" s="1" t="s">
        <v>34</v>
      </c>
      <c r="M6988" s="4" t="s">
        <v>42</v>
      </c>
      <c r="N6988" s="3" t="str">
        <f t="shared" si="210"/>
        <v>[50-85 Lacs]</v>
      </c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1"/>
      <c r="AA6988" s="1" t="s">
        <v>16</v>
      </c>
      <c r="AB6988" s="3" t="s">
        <v>12</v>
      </c>
      <c r="AC6988" s="23" t="s">
        <v>37801</v>
      </c>
      <c r="AD6988" s="23" t="s">
        <v>44545</v>
      </c>
      <c r="AE6988" t="s">
        <v>35409</v>
      </c>
    </row>
    <row r="6989" spans="1:31" ht="14.25" customHeight="1">
      <c r="A6989" s="1">
        <v>6988</v>
      </c>
      <c r="B6989" s="1" t="s">
        <v>54</v>
      </c>
      <c r="C6989" s="1" t="s">
        <v>2043</v>
      </c>
      <c r="D6989" s="1" t="s">
        <v>8239</v>
      </c>
      <c r="E6989" s="1" t="s">
        <v>7296</v>
      </c>
      <c r="F6989" s="1" t="s">
        <v>31308</v>
      </c>
      <c r="G6989" s="14">
        <v>919406444</v>
      </c>
      <c r="H6989" s="1" t="s">
        <v>8</v>
      </c>
      <c r="I6989" s="1" t="s">
        <v>41</v>
      </c>
      <c r="J6989" s="1" t="s">
        <v>34</v>
      </c>
      <c r="K6989" s="3" t="s">
        <v>42</v>
      </c>
      <c r="L6989" s="1" t="s">
        <v>34</v>
      </c>
      <c r="M6989" s="3" t="s">
        <v>178</v>
      </c>
      <c r="N6989" s="3" t="str">
        <f t="shared" si="210"/>
        <v>[50-85 Lacs]</v>
      </c>
      <c r="O6989" s="3" t="s">
        <v>171</v>
      </c>
      <c r="P6989" s="3" t="s">
        <v>34</v>
      </c>
      <c r="Q6989" s="3"/>
      <c r="R6989" s="3"/>
      <c r="S6989" s="3"/>
      <c r="T6989" s="3"/>
      <c r="U6989" s="3"/>
      <c r="V6989" s="3"/>
      <c r="W6989" s="3"/>
      <c r="X6989" s="3"/>
      <c r="Y6989" s="3"/>
      <c r="Z6989" s="1"/>
      <c r="AA6989" s="1" t="s">
        <v>16</v>
      </c>
      <c r="AB6989" s="3" t="s">
        <v>12</v>
      </c>
      <c r="AC6989" s="23" t="s">
        <v>37801</v>
      </c>
      <c r="AD6989" s="23" t="s">
        <v>44546</v>
      </c>
      <c r="AE6989" t="s">
        <v>35399</v>
      </c>
    </row>
    <row r="6990" spans="1:31" ht="14.25" customHeight="1">
      <c r="A6990" s="1">
        <v>6989</v>
      </c>
      <c r="B6990" s="9" t="s">
        <v>6</v>
      </c>
      <c r="C6990" s="1" t="s">
        <v>2047</v>
      </c>
      <c r="D6990" s="1" t="s">
        <v>1248</v>
      </c>
      <c r="E6990" s="1" t="s">
        <v>40</v>
      </c>
      <c r="F6990" s="1" t="s">
        <v>33574</v>
      </c>
      <c r="G6990" s="14">
        <v>9199440099</v>
      </c>
      <c r="H6990" s="1" t="s">
        <v>8</v>
      </c>
      <c r="I6990" s="1" t="s">
        <v>9</v>
      </c>
      <c r="J6990" s="1" t="s">
        <v>34</v>
      </c>
      <c r="K6990" s="3" t="s">
        <v>17</v>
      </c>
      <c r="L6990" s="1" t="s">
        <v>34</v>
      </c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1"/>
      <c r="AA6990" s="1" t="s">
        <v>11</v>
      </c>
      <c r="AB6990" s="3" t="s">
        <v>56</v>
      </c>
      <c r="AC6990" s="23" t="s">
        <v>37801</v>
      </c>
      <c r="AD6990" s="23" t="s">
        <v>44547</v>
      </c>
      <c r="AE6990" t="s">
        <v>35394</v>
      </c>
    </row>
    <row r="6991" spans="1:31" ht="14.25" customHeight="1">
      <c r="A6991" s="1">
        <v>6990</v>
      </c>
      <c r="B6991" s="1" t="s">
        <v>54</v>
      </c>
      <c r="C6991" s="1" t="s">
        <v>2049</v>
      </c>
      <c r="D6991" s="1" t="s">
        <v>1636</v>
      </c>
      <c r="E6991" s="1" t="s">
        <v>2050</v>
      </c>
      <c r="F6991" s="1" t="s">
        <v>21844</v>
      </c>
      <c r="G6991" s="14">
        <v>9194496160</v>
      </c>
      <c r="H6991" s="1" t="s">
        <v>20</v>
      </c>
      <c r="I6991" s="1" t="s">
        <v>41</v>
      </c>
      <c r="J6991" s="1" t="s">
        <v>34</v>
      </c>
      <c r="K6991" s="3" t="s">
        <v>27</v>
      </c>
      <c r="L6991" s="1" t="s">
        <v>34</v>
      </c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1"/>
      <c r="AA6991" s="1" t="s">
        <v>16</v>
      </c>
      <c r="AB6991" s="3" t="s">
        <v>12</v>
      </c>
      <c r="AC6991" s="23" t="s">
        <v>37801</v>
      </c>
      <c r="AD6991" s="23" t="s">
        <v>44548</v>
      </c>
      <c r="AE6991" t="s">
        <v>35399</v>
      </c>
    </row>
    <row r="6992" spans="1:31" ht="14.25" customHeight="1">
      <c r="A6992" s="1">
        <v>6991</v>
      </c>
      <c r="B6992" s="1" t="s">
        <v>54</v>
      </c>
      <c r="C6992" s="1" t="s">
        <v>2051</v>
      </c>
      <c r="D6992" s="1" t="s">
        <v>926</v>
      </c>
      <c r="E6992" s="1" t="s">
        <v>1034</v>
      </c>
      <c r="F6992" s="1" t="s">
        <v>21845</v>
      </c>
      <c r="G6992" s="14">
        <v>91994094644</v>
      </c>
      <c r="H6992" s="1" t="s">
        <v>20</v>
      </c>
      <c r="I6992" s="1" t="s">
        <v>41</v>
      </c>
      <c r="J6992" s="1" t="s">
        <v>34</v>
      </c>
      <c r="K6992" s="3" t="s">
        <v>17</v>
      </c>
      <c r="L6992" s="1" t="s">
        <v>34</v>
      </c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1"/>
      <c r="AA6992" s="1" t="s">
        <v>16</v>
      </c>
      <c r="AB6992" s="3" t="s">
        <v>12</v>
      </c>
      <c r="AC6992" s="23" t="s">
        <v>37801</v>
      </c>
      <c r="AD6992" s="23" t="s">
        <v>44549</v>
      </c>
      <c r="AE6992" t="s">
        <v>35409</v>
      </c>
    </row>
    <row r="6993" spans="1:31" ht="14.25" customHeight="1">
      <c r="A6993" s="1">
        <v>6992</v>
      </c>
      <c r="B6993" s="1" t="s">
        <v>54</v>
      </c>
      <c r="C6993" s="1" t="s">
        <v>2059</v>
      </c>
      <c r="D6993" s="1" t="s">
        <v>280</v>
      </c>
      <c r="E6993" s="1" t="s">
        <v>2060</v>
      </c>
      <c r="F6993" s="1" t="s">
        <v>21851</v>
      </c>
      <c r="G6993" s="14">
        <v>914000011114</v>
      </c>
      <c r="H6993" s="1" t="s">
        <v>8</v>
      </c>
      <c r="I6993" s="1" t="s">
        <v>41</v>
      </c>
      <c r="J6993" s="1" t="s">
        <v>34</v>
      </c>
      <c r="K6993" s="3" t="s">
        <v>17</v>
      </c>
      <c r="L6993" s="1" t="s">
        <v>34</v>
      </c>
      <c r="M6993" s="4" t="s">
        <v>42</v>
      </c>
      <c r="N6993" s="3" t="str">
        <f>J6993</f>
        <v>[50-85 Lacs]</v>
      </c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1"/>
      <c r="AA6993" s="1" t="s">
        <v>16</v>
      </c>
      <c r="AB6993" s="3" t="s">
        <v>12</v>
      </c>
      <c r="AC6993" s="23" t="s">
        <v>37801</v>
      </c>
      <c r="AD6993" s="23" t="s">
        <v>44550</v>
      </c>
      <c r="AE6993" t="s">
        <v>35410</v>
      </c>
    </row>
    <row r="6994" spans="1:31" ht="14.25" customHeight="1">
      <c r="A6994" s="1">
        <v>6993</v>
      </c>
      <c r="B6994" s="1" t="s">
        <v>54</v>
      </c>
      <c r="C6994" s="1" t="s">
        <v>2061</v>
      </c>
      <c r="D6994" s="1" t="s">
        <v>1394</v>
      </c>
      <c r="E6994" s="1" t="s">
        <v>2062</v>
      </c>
      <c r="F6994" s="1" t="s">
        <v>21852</v>
      </c>
      <c r="G6994" s="14">
        <v>9194949699</v>
      </c>
      <c r="H6994" s="1" t="s">
        <v>15</v>
      </c>
      <c r="I6994" s="1" t="s">
        <v>9</v>
      </c>
      <c r="J6994" s="1" t="s">
        <v>34</v>
      </c>
      <c r="K6994" s="3" t="s">
        <v>171</v>
      </c>
      <c r="L6994" s="1" t="s">
        <v>34</v>
      </c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1"/>
      <c r="AA6994" s="1" t="s">
        <v>16</v>
      </c>
      <c r="AB6994" s="3" t="s">
        <v>12</v>
      </c>
      <c r="AC6994" s="23" t="s">
        <v>37801</v>
      </c>
      <c r="AD6994" s="23" t="s">
        <v>44551</v>
      </c>
      <c r="AE6994" t="s">
        <v>35394</v>
      </c>
    </row>
    <row r="6995" spans="1:31" ht="14.25" customHeight="1">
      <c r="A6995" s="1">
        <v>6994</v>
      </c>
      <c r="B6995" s="1" t="s">
        <v>54</v>
      </c>
      <c r="C6995" s="1" t="s">
        <v>2066</v>
      </c>
      <c r="D6995" s="1" t="s">
        <v>734</v>
      </c>
      <c r="E6995" s="1" t="s">
        <v>217</v>
      </c>
      <c r="F6995" s="1" t="s">
        <v>33576</v>
      </c>
      <c r="G6995" s="14">
        <v>919994964640</v>
      </c>
      <c r="H6995" s="1" t="s">
        <v>20</v>
      </c>
      <c r="I6995" s="1" t="s">
        <v>9</v>
      </c>
      <c r="J6995" s="1" t="s">
        <v>34</v>
      </c>
      <c r="K6995" s="3" t="s">
        <v>17</v>
      </c>
      <c r="L6995" s="1" t="s">
        <v>34</v>
      </c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1"/>
      <c r="AA6995" s="1" t="s">
        <v>16</v>
      </c>
      <c r="AB6995" s="3" t="s">
        <v>12</v>
      </c>
      <c r="AC6995" s="23" t="s">
        <v>37801</v>
      </c>
      <c r="AD6995" s="23" t="s">
        <v>44552</v>
      </c>
      <c r="AE6995" t="s">
        <v>35409</v>
      </c>
    </row>
    <row r="6996" spans="1:31" ht="14.25" customHeight="1">
      <c r="A6996" s="1">
        <v>6995</v>
      </c>
      <c r="B6996" s="1" t="s">
        <v>54</v>
      </c>
      <c r="C6996" s="1" t="s">
        <v>2073</v>
      </c>
      <c r="D6996" s="1" t="s">
        <v>16145</v>
      </c>
      <c r="E6996" s="1" t="s">
        <v>14294</v>
      </c>
      <c r="F6996" s="1" t="s">
        <v>21856</v>
      </c>
      <c r="G6996" s="14">
        <v>91600044694</v>
      </c>
      <c r="H6996" s="1" t="s">
        <v>20</v>
      </c>
      <c r="I6996" s="1" t="s">
        <v>41</v>
      </c>
      <c r="J6996" s="1" t="s">
        <v>34</v>
      </c>
      <c r="K6996" s="3" t="s">
        <v>42</v>
      </c>
      <c r="L6996" s="1" t="s">
        <v>34</v>
      </c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1"/>
      <c r="AA6996" s="1" t="s">
        <v>16</v>
      </c>
      <c r="AB6996" s="3" t="s">
        <v>12</v>
      </c>
      <c r="AC6996" s="23" t="s">
        <v>37801</v>
      </c>
      <c r="AD6996" s="23" t="s">
        <v>44553</v>
      </c>
      <c r="AE6996" t="s">
        <v>35410</v>
      </c>
    </row>
    <row r="6997" spans="1:31" ht="14.25" customHeight="1">
      <c r="A6997" s="1">
        <v>6996</v>
      </c>
      <c r="B6997" s="9" t="s">
        <v>6</v>
      </c>
      <c r="C6997" s="1" t="s">
        <v>2075</v>
      </c>
      <c r="D6997" s="1" t="s">
        <v>2076</v>
      </c>
      <c r="E6997" s="1" t="s">
        <v>139</v>
      </c>
      <c r="F6997" s="1" t="s">
        <v>33578</v>
      </c>
      <c r="G6997" s="14">
        <v>91999496441</v>
      </c>
      <c r="H6997" s="1" t="s">
        <v>15</v>
      </c>
      <c r="I6997" s="1" t="s">
        <v>41</v>
      </c>
      <c r="J6997" s="1" t="s">
        <v>34</v>
      </c>
      <c r="K6997" s="3" t="s">
        <v>42</v>
      </c>
      <c r="L6997" s="1" t="s">
        <v>34</v>
      </c>
      <c r="M6997" s="3" t="s">
        <v>27</v>
      </c>
      <c r="N6997" s="3" t="str">
        <f>J6997</f>
        <v>[50-85 Lacs]</v>
      </c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1"/>
      <c r="AA6997" s="1" t="s">
        <v>16</v>
      </c>
      <c r="AB6997" s="3" t="s">
        <v>12</v>
      </c>
      <c r="AC6997" s="23" t="s">
        <v>37801</v>
      </c>
      <c r="AD6997" s="23" t="s">
        <v>44554</v>
      </c>
      <c r="AE6997" t="s">
        <v>35410</v>
      </c>
    </row>
    <row r="6998" spans="1:31" ht="14.25" customHeight="1">
      <c r="A6998" s="1">
        <v>6997</v>
      </c>
      <c r="B6998" s="1" t="s">
        <v>54</v>
      </c>
      <c r="C6998" s="1" t="s">
        <v>2096</v>
      </c>
      <c r="D6998" s="1" t="s">
        <v>1008</v>
      </c>
      <c r="E6998" s="1" t="s">
        <v>40</v>
      </c>
      <c r="F6998" s="1" t="s">
        <v>21865</v>
      </c>
      <c r="G6998" s="14">
        <v>91400009064</v>
      </c>
      <c r="H6998" s="1" t="s">
        <v>8</v>
      </c>
      <c r="I6998" s="1" t="s">
        <v>62</v>
      </c>
      <c r="J6998" s="1" t="s">
        <v>34</v>
      </c>
      <c r="K6998" s="3" t="s">
        <v>42</v>
      </c>
      <c r="L6998" s="1" t="s">
        <v>34</v>
      </c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1"/>
      <c r="AA6998" s="1" t="s">
        <v>16</v>
      </c>
      <c r="AB6998" s="3" t="s">
        <v>12</v>
      </c>
      <c r="AC6998" s="23" t="s">
        <v>37801</v>
      </c>
      <c r="AD6998" s="23" t="s">
        <v>44555</v>
      </c>
      <c r="AE6998" t="s">
        <v>35399</v>
      </c>
    </row>
    <row r="6999" spans="1:31" ht="14.25" customHeight="1">
      <c r="A6999" s="1">
        <v>6998</v>
      </c>
      <c r="B6999" s="1" t="s">
        <v>54</v>
      </c>
      <c r="C6999" s="1" t="s">
        <v>2104</v>
      </c>
      <c r="D6999" s="1" t="s">
        <v>1576</v>
      </c>
      <c r="E6999" s="1" t="s">
        <v>2534</v>
      </c>
      <c r="F6999" s="1" t="s">
        <v>31318</v>
      </c>
      <c r="G6999" s="14">
        <v>91940940909</v>
      </c>
      <c r="H6999" s="1" t="s">
        <v>8</v>
      </c>
      <c r="I6999" s="1" t="s">
        <v>9</v>
      </c>
      <c r="J6999" s="1" t="s">
        <v>34</v>
      </c>
      <c r="K6999" s="3" t="s">
        <v>17</v>
      </c>
      <c r="L6999" s="1" t="s">
        <v>34</v>
      </c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1"/>
      <c r="AA6999" s="1" t="s">
        <v>11</v>
      </c>
      <c r="AB6999" s="3" t="s">
        <v>990</v>
      </c>
      <c r="AC6999" s="23" t="s">
        <v>37801</v>
      </c>
      <c r="AD6999" s="23" t="s">
        <v>44556</v>
      </c>
      <c r="AE6999" t="s">
        <v>35410</v>
      </c>
    </row>
    <row r="7000" spans="1:31" ht="14.25" customHeight="1">
      <c r="A7000" s="1">
        <v>6999</v>
      </c>
      <c r="B7000" s="1" t="s">
        <v>54</v>
      </c>
      <c r="C7000" s="1" t="s">
        <v>2116</v>
      </c>
      <c r="D7000" s="1" t="s">
        <v>727</v>
      </c>
      <c r="E7000" s="1" t="s">
        <v>362</v>
      </c>
      <c r="F7000" s="1" t="s">
        <v>21874</v>
      </c>
      <c r="G7000" s="14">
        <v>919446466666</v>
      </c>
      <c r="H7000" s="1" t="s">
        <v>8</v>
      </c>
      <c r="I7000" s="1" t="s">
        <v>9</v>
      </c>
      <c r="J7000" s="1" t="s">
        <v>34</v>
      </c>
      <c r="K7000" s="3" t="s">
        <v>171</v>
      </c>
      <c r="L7000" s="1" t="s">
        <v>34</v>
      </c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1"/>
      <c r="AA7000" s="1" t="s">
        <v>16</v>
      </c>
      <c r="AB7000" s="3" t="s">
        <v>12</v>
      </c>
      <c r="AC7000" s="23" t="s">
        <v>37801</v>
      </c>
      <c r="AD7000" s="23" t="s">
        <v>44557</v>
      </c>
      <c r="AE7000" t="s">
        <v>35410</v>
      </c>
    </row>
    <row r="7001" spans="1:31" ht="14.25" customHeight="1">
      <c r="A7001" s="1">
        <v>7000</v>
      </c>
      <c r="B7001" s="1" t="s">
        <v>54</v>
      </c>
      <c r="C7001" s="1" t="s">
        <v>2123</v>
      </c>
      <c r="D7001" s="1" t="s">
        <v>359</v>
      </c>
      <c r="E7001" s="1" t="s">
        <v>506</v>
      </c>
      <c r="F7001" s="1" t="s">
        <v>21880</v>
      </c>
      <c r="G7001" s="14">
        <v>919494019499</v>
      </c>
      <c r="H7001" s="1" t="s">
        <v>8</v>
      </c>
      <c r="I7001" s="1" t="s">
        <v>62</v>
      </c>
      <c r="J7001" s="1" t="s">
        <v>34</v>
      </c>
      <c r="K7001" s="3" t="s">
        <v>27</v>
      </c>
      <c r="L7001" s="1" t="s">
        <v>34</v>
      </c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1"/>
      <c r="AA7001" s="1" t="s">
        <v>16</v>
      </c>
      <c r="AB7001" s="3" t="s">
        <v>12</v>
      </c>
      <c r="AC7001" s="23" t="s">
        <v>37801</v>
      </c>
      <c r="AD7001" s="23" t="s">
        <v>44558</v>
      </c>
      <c r="AE7001" t="s">
        <v>35409</v>
      </c>
    </row>
    <row r="7002" spans="1:31" ht="14.25" customHeight="1">
      <c r="A7002" s="1">
        <v>7001</v>
      </c>
      <c r="B7002" s="9" t="s">
        <v>6</v>
      </c>
      <c r="C7002" s="1" t="s">
        <v>2127</v>
      </c>
      <c r="D7002" s="1" t="s">
        <v>2128</v>
      </c>
      <c r="E7002" s="1" t="s">
        <v>2129</v>
      </c>
      <c r="F7002" s="1" t="s">
        <v>21881</v>
      </c>
      <c r="G7002" s="14">
        <v>914404146</v>
      </c>
      <c r="H7002" s="1" t="s">
        <v>8</v>
      </c>
      <c r="I7002" s="1" t="s">
        <v>9</v>
      </c>
      <c r="J7002" s="1" t="s">
        <v>34</v>
      </c>
      <c r="K7002" s="3" t="s">
        <v>42</v>
      </c>
      <c r="L7002" s="1" t="s">
        <v>34</v>
      </c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1"/>
      <c r="AA7002" s="1" t="s">
        <v>16</v>
      </c>
      <c r="AB7002" s="3" t="s">
        <v>12</v>
      </c>
      <c r="AC7002" s="23" t="s">
        <v>37801</v>
      </c>
      <c r="AD7002" s="23" t="s">
        <v>44559</v>
      </c>
      <c r="AE7002" t="s">
        <v>35394</v>
      </c>
    </row>
    <row r="7003" spans="1:31" ht="14.25" customHeight="1">
      <c r="A7003" s="1">
        <v>7002</v>
      </c>
      <c r="B7003" s="1" t="s">
        <v>54</v>
      </c>
      <c r="C7003" s="1" t="s">
        <v>2145</v>
      </c>
      <c r="D7003" s="1" t="s">
        <v>1305</v>
      </c>
      <c r="E7003" s="1" t="s">
        <v>36998</v>
      </c>
      <c r="F7003" s="1" t="s">
        <v>2146</v>
      </c>
      <c r="G7003" s="14">
        <v>9199404006</v>
      </c>
      <c r="H7003" s="1" t="s">
        <v>8</v>
      </c>
      <c r="I7003" s="1" t="s">
        <v>41</v>
      </c>
      <c r="J7003" s="1" t="s">
        <v>34</v>
      </c>
      <c r="K7003" s="3" t="s">
        <v>42</v>
      </c>
      <c r="L7003" s="1" t="s">
        <v>34</v>
      </c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1"/>
      <c r="AA7003" s="1" t="s">
        <v>16</v>
      </c>
      <c r="AB7003" s="3" t="s">
        <v>12</v>
      </c>
      <c r="AC7003" s="23" t="s">
        <v>37801</v>
      </c>
      <c r="AD7003" s="23" t="s">
        <v>44560</v>
      </c>
      <c r="AE7003" t="s">
        <v>35409</v>
      </c>
    </row>
    <row r="7004" spans="1:31" ht="14.25" customHeight="1">
      <c r="A7004" s="1">
        <v>7003</v>
      </c>
      <c r="B7004" s="1" t="s">
        <v>54</v>
      </c>
      <c r="C7004" s="1" t="s">
        <v>2148</v>
      </c>
      <c r="D7004" s="1" t="s">
        <v>854</v>
      </c>
      <c r="E7004" s="1" t="s">
        <v>19</v>
      </c>
      <c r="F7004" s="1" t="s">
        <v>21886</v>
      </c>
      <c r="G7004" s="14">
        <v>9146116646</v>
      </c>
      <c r="H7004" s="1" t="s">
        <v>8</v>
      </c>
      <c r="I7004" s="1" t="s">
        <v>41</v>
      </c>
      <c r="J7004" s="1" t="s">
        <v>34</v>
      </c>
      <c r="K7004" s="3" t="s">
        <v>17</v>
      </c>
      <c r="L7004" s="1" t="s">
        <v>34</v>
      </c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1"/>
      <c r="AA7004" s="1" t="s">
        <v>16</v>
      </c>
      <c r="AB7004" s="3" t="s">
        <v>12</v>
      </c>
      <c r="AC7004" s="23" t="s">
        <v>37801</v>
      </c>
      <c r="AD7004" s="23" t="s">
        <v>44561</v>
      </c>
      <c r="AE7004" t="s">
        <v>35394</v>
      </c>
    </row>
    <row r="7005" spans="1:31" ht="14.25" customHeight="1">
      <c r="A7005" s="1">
        <v>7004</v>
      </c>
      <c r="B7005" s="1" t="s">
        <v>54</v>
      </c>
      <c r="C7005" s="1" t="s">
        <v>2158</v>
      </c>
      <c r="D7005" s="1" t="s">
        <v>526</v>
      </c>
      <c r="E7005" s="1" t="s">
        <v>3162</v>
      </c>
      <c r="F7005" s="1" t="s">
        <v>33584</v>
      </c>
      <c r="G7005" s="14">
        <v>91909999449</v>
      </c>
      <c r="H7005" s="1" t="s">
        <v>15</v>
      </c>
      <c r="I7005" s="1" t="s">
        <v>9</v>
      </c>
      <c r="J7005" s="1" t="s">
        <v>34</v>
      </c>
      <c r="K7005" s="3" t="s">
        <v>17</v>
      </c>
      <c r="L7005" s="1" t="s">
        <v>34</v>
      </c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1"/>
      <c r="AA7005" s="1" t="s">
        <v>11</v>
      </c>
      <c r="AB7005" s="3" t="s">
        <v>321</v>
      </c>
      <c r="AC7005" s="23" t="s">
        <v>37801</v>
      </c>
      <c r="AD7005" s="23" t="s">
        <v>44562</v>
      </c>
      <c r="AE7005" t="s">
        <v>35399</v>
      </c>
    </row>
    <row r="7006" spans="1:31" ht="14.25" customHeight="1">
      <c r="A7006" s="1">
        <v>7005</v>
      </c>
      <c r="B7006" s="9" t="s">
        <v>6</v>
      </c>
      <c r="C7006" s="1" t="s">
        <v>2180</v>
      </c>
      <c r="D7006" s="1" t="s">
        <v>318</v>
      </c>
      <c r="E7006" s="1" t="s">
        <v>746</v>
      </c>
      <c r="F7006" s="1" t="s">
        <v>33586</v>
      </c>
      <c r="G7006" s="14">
        <v>91944669490</v>
      </c>
      <c r="H7006" s="1" t="s">
        <v>8</v>
      </c>
      <c r="I7006" s="1" t="s">
        <v>9</v>
      </c>
      <c r="J7006" s="1" t="s">
        <v>34</v>
      </c>
      <c r="K7006" s="3" t="s">
        <v>17</v>
      </c>
      <c r="L7006" s="1" t="s">
        <v>34</v>
      </c>
      <c r="M7006" s="4" t="s">
        <v>42</v>
      </c>
      <c r="N7006" s="3" t="str">
        <f>J7006</f>
        <v>[50-85 Lacs]</v>
      </c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1"/>
      <c r="AA7006" s="1" t="s">
        <v>16</v>
      </c>
      <c r="AB7006" s="3" t="s">
        <v>12</v>
      </c>
      <c r="AC7006" s="23" t="s">
        <v>37801</v>
      </c>
      <c r="AD7006" s="23" t="s">
        <v>42783</v>
      </c>
      <c r="AE7006" t="s">
        <v>35410</v>
      </c>
    </row>
    <row r="7007" spans="1:31" ht="14.25" customHeight="1">
      <c r="A7007" s="1">
        <v>7006</v>
      </c>
      <c r="B7007" s="1" t="s">
        <v>54</v>
      </c>
      <c r="C7007" s="1" t="s">
        <v>2195</v>
      </c>
      <c r="D7007" s="1" t="s">
        <v>11859</v>
      </c>
      <c r="E7007" s="1" t="s">
        <v>139</v>
      </c>
      <c r="F7007" s="1" t="s">
        <v>2196</v>
      </c>
      <c r="G7007" s="14">
        <v>9191940919</v>
      </c>
      <c r="H7007" s="1" t="s">
        <v>8</v>
      </c>
      <c r="I7007" s="1" t="s">
        <v>62</v>
      </c>
      <c r="J7007" s="1" t="s">
        <v>34</v>
      </c>
      <c r="K7007" s="3" t="s">
        <v>42</v>
      </c>
      <c r="L7007" s="1" t="s">
        <v>34</v>
      </c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1"/>
      <c r="AA7007" s="1" t="s">
        <v>16</v>
      </c>
      <c r="AB7007" s="3" t="s">
        <v>12</v>
      </c>
      <c r="AC7007" s="23" t="s">
        <v>37801</v>
      </c>
      <c r="AD7007" s="23" t="s">
        <v>44563</v>
      </c>
      <c r="AE7007" t="s">
        <v>35394</v>
      </c>
    </row>
    <row r="7008" spans="1:31" ht="14.25" customHeight="1">
      <c r="A7008" s="1">
        <v>7007</v>
      </c>
      <c r="B7008" s="1" t="s">
        <v>54</v>
      </c>
      <c r="C7008" s="1" t="s">
        <v>2218</v>
      </c>
      <c r="D7008" s="1" t="s">
        <v>359</v>
      </c>
      <c r="E7008" s="1" t="s">
        <v>36999</v>
      </c>
      <c r="F7008" s="1" t="s">
        <v>33587</v>
      </c>
      <c r="G7008" s="14">
        <v>914000009491</v>
      </c>
      <c r="H7008" s="1" t="s">
        <v>37</v>
      </c>
      <c r="I7008" s="1" t="s">
        <v>41</v>
      </c>
      <c r="J7008" s="1" t="s">
        <v>34</v>
      </c>
      <c r="K7008" s="3" t="s">
        <v>42</v>
      </c>
      <c r="L7008" s="1" t="s">
        <v>34</v>
      </c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1"/>
      <c r="AA7008" s="1" t="s">
        <v>16</v>
      </c>
      <c r="AB7008" s="3" t="s">
        <v>12</v>
      </c>
      <c r="AC7008" s="23" t="s">
        <v>37801</v>
      </c>
      <c r="AD7008" s="23" t="s">
        <v>44564</v>
      </c>
      <c r="AE7008" t="s">
        <v>35394</v>
      </c>
    </row>
    <row r="7009" spans="1:31" ht="14.25" customHeight="1">
      <c r="A7009" s="1">
        <v>7008</v>
      </c>
      <c r="B7009" s="9" t="s">
        <v>6</v>
      </c>
      <c r="C7009" s="1" t="s">
        <v>2229</v>
      </c>
      <c r="D7009" s="1" t="s">
        <v>1318</v>
      </c>
      <c r="E7009" s="1" t="s">
        <v>139</v>
      </c>
      <c r="F7009" s="1" t="s">
        <v>33588</v>
      </c>
      <c r="G7009" s="14">
        <v>919494499109</v>
      </c>
      <c r="H7009" s="1" t="s">
        <v>15</v>
      </c>
      <c r="I7009" s="1" t="s">
        <v>41</v>
      </c>
      <c r="J7009" s="1" t="s">
        <v>34</v>
      </c>
      <c r="K7009" s="3" t="s">
        <v>42</v>
      </c>
      <c r="L7009" s="1" t="s">
        <v>34</v>
      </c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1"/>
      <c r="AA7009" s="1" t="s">
        <v>16</v>
      </c>
      <c r="AB7009" s="3" t="s">
        <v>12</v>
      </c>
      <c r="AC7009" s="23" t="s">
        <v>37801</v>
      </c>
      <c r="AD7009" s="23" t="s">
        <v>44565</v>
      </c>
      <c r="AE7009" t="s">
        <v>35394</v>
      </c>
    </row>
    <row r="7010" spans="1:31" ht="14.25" customHeight="1">
      <c r="A7010" s="1">
        <v>7009</v>
      </c>
      <c r="B7010" s="9" t="s">
        <v>6</v>
      </c>
      <c r="C7010" s="1" t="s">
        <v>2245</v>
      </c>
      <c r="D7010" s="1" t="s">
        <v>35781</v>
      </c>
      <c r="E7010" s="1" t="s">
        <v>93</v>
      </c>
      <c r="F7010" s="1" t="s">
        <v>33590</v>
      </c>
      <c r="G7010" s="14">
        <v>919914411966</v>
      </c>
      <c r="H7010" s="1" t="s">
        <v>15</v>
      </c>
      <c r="I7010" s="1" t="s">
        <v>41</v>
      </c>
      <c r="J7010" s="1" t="s">
        <v>34</v>
      </c>
      <c r="K7010" s="3" t="s">
        <v>42</v>
      </c>
      <c r="L7010" s="1" t="s">
        <v>34</v>
      </c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1"/>
      <c r="AA7010" s="1" t="s">
        <v>16</v>
      </c>
      <c r="AB7010" s="3" t="s">
        <v>12</v>
      </c>
      <c r="AC7010" s="23" t="s">
        <v>37801</v>
      </c>
      <c r="AD7010" s="23" t="s">
        <v>44566</v>
      </c>
      <c r="AE7010" t="s">
        <v>35410</v>
      </c>
    </row>
    <row r="7011" spans="1:31" ht="14.25" customHeight="1">
      <c r="A7011" s="1">
        <v>7010</v>
      </c>
      <c r="B7011" s="9" t="s">
        <v>6</v>
      </c>
      <c r="C7011" s="1" t="s">
        <v>2256</v>
      </c>
      <c r="D7011" s="1" t="s">
        <v>1994</v>
      </c>
      <c r="E7011" s="1" t="s">
        <v>2257</v>
      </c>
      <c r="F7011" s="1" t="s">
        <v>33591</v>
      </c>
      <c r="G7011" s="14">
        <v>91940464649</v>
      </c>
      <c r="H7011" s="1" t="s">
        <v>8</v>
      </c>
      <c r="I7011" s="1" t="s">
        <v>41</v>
      </c>
      <c r="J7011" s="1" t="s">
        <v>34</v>
      </c>
      <c r="K7011" s="3" t="s">
        <v>42</v>
      </c>
      <c r="L7011" s="1" t="s">
        <v>34</v>
      </c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1"/>
      <c r="AA7011" s="1" t="s">
        <v>16</v>
      </c>
      <c r="AB7011" s="3" t="s">
        <v>12</v>
      </c>
      <c r="AC7011" s="23" t="s">
        <v>37801</v>
      </c>
      <c r="AD7011" s="23" t="s">
        <v>44567</v>
      </c>
      <c r="AE7011" t="s">
        <v>35399</v>
      </c>
    </row>
    <row r="7012" spans="1:31" ht="14.25" customHeight="1">
      <c r="A7012" s="1">
        <v>7011</v>
      </c>
      <c r="B7012" s="9" t="s">
        <v>6</v>
      </c>
      <c r="C7012" s="1" t="s">
        <v>2261</v>
      </c>
      <c r="D7012" s="1" t="s">
        <v>36508</v>
      </c>
      <c r="E7012" s="1" t="s">
        <v>255</v>
      </c>
      <c r="F7012" s="1" t="s">
        <v>21927</v>
      </c>
      <c r="G7012" s="14">
        <v>91696966410</v>
      </c>
      <c r="H7012" s="1" t="s">
        <v>37</v>
      </c>
      <c r="I7012" s="1" t="s">
        <v>41</v>
      </c>
      <c r="J7012" s="1" t="s">
        <v>34</v>
      </c>
      <c r="K7012" s="3" t="s">
        <v>42</v>
      </c>
      <c r="L7012" s="1" t="s">
        <v>34</v>
      </c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1"/>
      <c r="AA7012" s="1" t="s">
        <v>16</v>
      </c>
      <c r="AB7012" s="3" t="s">
        <v>12</v>
      </c>
      <c r="AC7012" s="23" t="s">
        <v>37801</v>
      </c>
      <c r="AD7012" s="23" t="s">
        <v>44568</v>
      </c>
      <c r="AE7012" t="s">
        <v>35394</v>
      </c>
    </row>
    <row r="7013" spans="1:31" ht="14.25" customHeight="1">
      <c r="A7013" s="1">
        <v>7012</v>
      </c>
      <c r="B7013" s="1" t="s">
        <v>54</v>
      </c>
      <c r="C7013" s="1" t="s">
        <v>2265</v>
      </c>
      <c r="D7013" s="1" t="s">
        <v>2266</v>
      </c>
      <c r="E7013" s="1" t="s">
        <v>40</v>
      </c>
      <c r="F7013" s="1" t="s">
        <v>2267</v>
      </c>
      <c r="G7013" s="14">
        <v>919444414609</v>
      </c>
      <c r="H7013" s="1" t="s">
        <v>8</v>
      </c>
      <c r="I7013" s="1" t="s">
        <v>41</v>
      </c>
      <c r="J7013" s="1" t="s">
        <v>34</v>
      </c>
      <c r="K7013" s="3" t="s">
        <v>27</v>
      </c>
      <c r="L7013" s="1" t="s">
        <v>34</v>
      </c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1"/>
      <c r="AA7013" s="1" t="s">
        <v>16</v>
      </c>
      <c r="AB7013" s="3" t="s">
        <v>12</v>
      </c>
      <c r="AC7013" s="23" t="s">
        <v>37801</v>
      </c>
      <c r="AD7013" s="23" t="s">
        <v>44569</v>
      </c>
      <c r="AE7013" t="s">
        <v>35409</v>
      </c>
    </row>
    <row r="7014" spans="1:31" ht="14.25" customHeight="1">
      <c r="A7014" s="1">
        <v>7013</v>
      </c>
      <c r="B7014" s="1" t="s">
        <v>54</v>
      </c>
      <c r="C7014" s="1" t="s">
        <v>2270</v>
      </c>
      <c r="D7014" s="1" t="s">
        <v>35613</v>
      </c>
      <c r="E7014" s="1" t="s">
        <v>37000</v>
      </c>
      <c r="F7014" s="1" t="s">
        <v>21931</v>
      </c>
      <c r="G7014" s="14">
        <v>919099011469</v>
      </c>
      <c r="H7014" s="1" t="s">
        <v>20</v>
      </c>
      <c r="I7014" s="1" t="s">
        <v>9</v>
      </c>
      <c r="J7014" s="1" t="s">
        <v>34</v>
      </c>
      <c r="K7014" s="3" t="s">
        <v>42</v>
      </c>
      <c r="L7014" s="1" t="s">
        <v>34</v>
      </c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1"/>
      <c r="AA7014" s="1" t="s">
        <v>16</v>
      </c>
      <c r="AB7014" s="3" t="s">
        <v>12</v>
      </c>
      <c r="AC7014" s="23" t="s">
        <v>37801</v>
      </c>
      <c r="AD7014" s="23" t="s">
        <v>44570</v>
      </c>
      <c r="AE7014" t="s">
        <v>35409</v>
      </c>
    </row>
    <row r="7015" spans="1:31" ht="14.25" customHeight="1">
      <c r="A7015" s="1">
        <v>7014</v>
      </c>
      <c r="B7015" s="1" t="s">
        <v>54</v>
      </c>
      <c r="C7015" s="1" t="s">
        <v>2272</v>
      </c>
      <c r="D7015" s="1" t="s">
        <v>917</v>
      </c>
      <c r="E7015" s="1" t="s">
        <v>724</v>
      </c>
      <c r="F7015" s="1" t="s">
        <v>2273</v>
      </c>
      <c r="G7015" s="14">
        <v>9144414096</v>
      </c>
      <c r="H7015" s="1" t="s">
        <v>20</v>
      </c>
      <c r="I7015" s="1" t="s">
        <v>9</v>
      </c>
      <c r="J7015" s="1" t="s">
        <v>34</v>
      </c>
      <c r="K7015" s="3" t="s">
        <v>42</v>
      </c>
      <c r="L7015" s="1" t="s">
        <v>34</v>
      </c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1"/>
      <c r="AA7015" s="1" t="s">
        <v>16</v>
      </c>
      <c r="AB7015" s="3" t="s">
        <v>12</v>
      </c>
      <c r="AC7015" s="23" t="s">
        <v>37801</v>
      </c>
      <c r="AD7015" s="23" t="s">
        <v>44571</v>
      </c>
      <c r="AE7015" t="s">
        <v>35410</v>
      </c>
    </row>
    <row r="7016" spans="1:31" ht="14.25" customHeight="1">
      <c r="A7016" s="1">
        <v>7015</v>
      </c>
      <c r="B7016" s="1" t="s">
        <v>54</v>
      </c>
      <c r="C7016" s="1" t="s">
        <v>2274</v>
      </c>
      <c r="D7016" s="1" t="s">
        <v>323</v>
      </c>
      <c r="E7016" s="1" t="s">
        <v>139</v>
      </c>
      <c r="F7016" s="1" t="s">
        <v>21933</v>
      </c>
      <c r="G7016" s="14">
        <v>919994414910</v>
      </c>
      <c r="H7016" s="1" t="s">
        <v>8</v>
      </c>
      <c r="I7016" s="1" t="s">
        <v>41</v>
      </c>
      <c r="J7016" s="1" t="s">
        <v>34</v>
      </c>
      <c r="K7016" s="3" t="s">
        <v>17</v>
      </c>
      <c r="L7016" s="1" t="s">
        <v>34</v>
      </c>
      <c r="M7016" s="4" t="s">
        <v>42</v>
      </c>
      <c r="N7016" s="3" t="str">
        <f t="shared" ref="N7016:N7017" si="211">J7016</f>
        <v>[50-85 Lacs]</v>
      </c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1"/>
      <c r="AA7016" s="1" t="s">
        <v>16</v>
      </c>
      <c r="AB7016" s="3" t="s">
        <v>12</v>
      </c>
      <c r="AC7016" s="23" t="s">
        <v>37801</v>
      </c>
      <c r="AD7016" s="23" t="s">
        <v>38897</v>
      </c>
      <c r="AE7016" t="s">
        <v>35410</v>
      </c>
    </row>
    <row r="7017" spans="1:31" ht="14.25" customHeight="1">
      <c r="A7017" s="1">
        <v>7016</v>
      </c>
      <c r="B7017" s="1" t="s">
        <v>54</v>
      </c>
      <c r="C7017" s="1" t="s">
        <v>2275</v>
      </c>
      <c r="D7017" s="1" t="s">
        <v>16048</v>
      </c>
      <c r="E7017" s="1" t="s">
        <v>139</v>
      </c>
      <c r="F7017" s="1" t="s">
        <v>33592</v>
      </c>
      <c r="G7017" s="14">
        <v>91944064664</v>
      </c>
      <c r="H7017" s="1" t="s">
        <v>20</v>
      </c>
      <c r="I7017" s="1" t="s">
        <v>41</v>
      </c>
      <c r="J7017" s="1" t="s">
        <v>34</v>
      </c>
      <c r="K7017" s="3" t="s">
        <v>17</v>
      </c>
      <c r="L7017" s="1" t="s">
        <v>34</v>
      </c>
      <c r="M7017" s="4" t="s">
        <v>42</v>
      </c>
      <c r="N7017" s="3" t="str">
        <f t="shared" si="211"/>
        <v>[50-85 Lacs]</v>
      </c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1"/>
      <c r="AA7017" s="1" t="s">
        <v>16</v>
      </c>
      <c r="AB7017" s="3" t="s">
        <v>12</v>
      </c>
      <c r="AC7017" s="23" t="s">
        <v>37801</v>
      </c>
      <c r="AD7017" s="23" t="s">
        <v>42047</v>
      </c>
      <c r="AE7017" t="s">
        <v>35394</v>
      </c>
    </row>
    <row r="7018" spans="1:31" ht="14.25" customHeight="1">
      <c r="A7018" s="1">
        <v>7017</v>
      </c>
      <c r="B7018" s="1" t="s">
        <v>54</v>
      </c>
      <c r="C7018" s="1" t="s">
        <v>2290</v>
      </c>
      <c r="D7018" s="1" t="s">
        <v>1457</v>
      </c>
      <c r="E7018" s="1" t="s">
        <v>2291</v>
      </c>
      <c r="F7018" s="1" t="s">
        <v>33593</v>
      </c>
      <c r="G7018" s="14">
        <v>91964664940</v>
      </c>
      <c r="H7018" s="1" t="s">
        <v>20</v>
      </c>
      <c r="I7018" s="1" t="s">
        <v>41</v>
      </c>
      <c r="J7018" s="1" t="s">
        <v>34</v>
      </c>
      <c r="K7018" s="3" t="s">
        <v>42</v>
      </c>
      <c r="L7018" s="1" t="s">
        <v>34</v>
      </c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1"/>
      <c r="AA7018" s="1" t="s">
        <v>16</v>
      </c>
      <c r="AB7018" s="3" t="s">
        <v>12</v>
      </c>
      <c r="AC7018" s="23" t="s">
        <v>37801</v>
      </c>
      <c r="AD7018" s="23" t="s">
        <v>44572</v>
      </c>
      <c r="AE7018" t="s">
        <v>35399</v>
      </c>
    </row>
    <row r="7019" spans="1:31" ht="14.25" customHeight="1">
      <c r="A7019" s="1">
        <v>7018</v>
      </c>
      <c r="B7019" s="9" t="s">
        <v>6</v>
      </c>
      <c r="C7019" s="1" t="s">
        <v>2336</v>
      </c>
      <c r="D7019" s="1" t="s">
        <v>2337</v>
      </c>
      <c r="E7019" s="1" t="s">
        <v>2338</v>
      </c>
      <c r="F7019" s="1" t="s">
        <v>21955</v>
      </c>
      <c r="G7019" s="14">
        <v>914000690614</v>
      </c>
      <c r="H7019" s="1" t="s">
        <v>8</v>
      </c>
      <c r="I7019" s="1" t="s">
        <v>9</v>
      </c>
      <c r="J7019" s="1" t="s">
        <v>34</v>
      </c>
      <c r="K7019" s="3" t="s">
        <v>117</v>
      </c>
      <c r="L7019" s="1" t="s">
        <v>34</v>
      </c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1"/>
      <c r="AA7019" s="1" t="s">
        <v>16</v>
      </c>
      <c r="AB7019" s="3" t="s">
        <v>12</v>
      </c>
      <c r="AC7019" s="23" t="s">
        <v>37801</v>
      </c>
      <c r="AD7019" s="23" t="s">
        <v>44573</v>
      </c>
      <c r="AE7019" t="s">
        <v>35394</v>
      </c>
    </row>
    <row r="7020" spans="1:31" ht="14.25" customHeight="1">
      <c r="A7020" s="1">
        <v>7019</v>
      </c>
      <c r="B7020" s="9" t="s">
        <v>6</v>
      </c>
      <c r="C7020" s="1" t="s">
        <v>2342</v>
      </c>
      <c r="D7020" s="1" t="s">
        <v>2019</v>
      </c>
      <c r="E7020" s="1" t="s">
        <v>2343</v>
      </c>
      <c r="F7020" s="1" t="s">
        <v>31344</v>
      </c>
      <c r="G7020" s="14">
        <v>91994009691</v>
      </c>
      <c r="H7020" s="1" t="s">
        <v>37</v>
      </c>
      <c r="I7020" s="1" t="s">
        <v>41</v>
      </c>
      <c r="J7020" s="1" t="s">
        <v>34</v>
      </c>
      <c r="K7020" s="3" t="s">
        <v>42</v>
      </c>
      <c r="L7020" s="1" t="s">
        <v>34</v>
      </c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1"/>
      <c r="AA7020" s="1" t="s">
        <v>16</v>
      </c>
      <c r="AB7020" s="3" t="s">
        <v>12</v>
      </c>
      <c r="AC7020" s="23" t="s">
        <v>37801</v>
      </c>
      <c r="AD7020" s="23" t="s">
        <v>44574</v>
      </c>
      <c r="AE7020" t="s">
        <v>35399</v>
      </c>
    </row>
    <row r="7021" spans="1:31" ht="14.25" customHeight="1">
      <c r="A7021" s="1">
        <v>7020</v>
      </c>
      <c r="B7021" s="1" t="s">
        <v>54</v>
      </c>
      <c r="C7021" s="1" t="s">
        <v>2344</v>
      </c>
      <c r="D7021" s="1" t="s">
        <v>336</v>
      </c>
      <c r="E7021" s="1" t="s">
        <v>788</v>
      </c>
      <c r="F7021" s="1" t="s">
        <v>21958</v>
      </c>
      <c r="G7021" s="14">
        <v>91944491419</v>
      </c>
      <c r="H7021" s="1" t="s">
        <v>8</v>
      </c>
      <c r="I7021" s="1" t="s">
        <v>41</v>
      </c>
      <c r="J7021" s="1" t="s">
        <v>34</v>
      </c>
      <c r="K7021" s="3" t="s">
        <v>17</v>
      </c>
      <c r="L7021" s="1" t="s">
        <v>34</v>
      </c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1"/>
      <c r="AA7021" s="1" t="s">
        <v>16</v>
      </c>
      <c r="AB7021" s="3" t="s">
        <v>12</v>
      </c>
      <c r="AC7021" s="23" t="s">
        <v>37801</v>
      </c>
      <c r="AD7021" s="23" t="s">
        <v>44575</v>
      </c>
      <c r="AE7021" t="s">
        <v>35410</v>
      </c>
    </row>
    <row r="7022" spans="1:31" ht="14.25" customHeight="1">
      <c r="A7022" s="1">
        <v>7021</v>
      </c>
      <c r="B7022" s="1" t="s">
        <v>54</v>
      </c>
      <c r="C7022" s="1" t="s">
        <v>2345</v>
      </c>
      <c r="D7022" s="1" t="s">
        <v>1598</v>
      </c>
      <c r="E7022" s="1" t="s">
        <v>680</v>
      </c>
      <c r="F7022" s="1" t="s">
        <v>21959</v>
      </c>
      <c r="G7022" s="14">
        <v>919446616</v>
      </c>
      <c r="H7022" s="1" t="s">
        <v>37</v>
      </c>
      <c r="I7022" s="1" t="s">
        <v>41</v>
      </c>
      <c r="J7022" s="1" t="s">
        <v>34</v>
      </c>
      <c r="K7022" s="3" t="s">
        <v>42</v>
      </c>
      <c r="L7022" s="1" t="s">
        <v>34</v>
      </c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1"/>
      <c r="AA7022" s="1" t="s">
        <v>16</v>
      </c>
      <c r="AB7022" s="3" t="s">
        <v>12</v>
      </c>
      <c r="AC7022" s="23" t="s">
        <v>37801</v>
      </c>
      <c r="AD7022" s="23" t="s">
        <v>44575</v>
      </c>
      <c r="AE7022" t="s">
        <v>35409</v>
      </c>
    </row>
    <row r="7023" spans="1:31" ht="14.25" customHeight="1">
      <c r="A7023" s="1">
        <v>7022</v>
      </c>
      <c r="B7023" s="1" t="s">
        <v>54</v>
      </c>
      <c r="C7023" s="1" t="s">
        <v>2354</v>
      </c>
      <c r="D7023" s="1" t="s">
        <v>350</v>
      </c>
      <c r="E7023" s="1" t="s">
        <v>139</v>
      </c>
      <c r="F7023" s="1" t="s">
        <v>21965</v>
      </c>
      <c r="G7023" s="14">
        <v>9194940444</v>
      </c>
      <c r="H7023" s="1" t="s">
        <v>20</v>
      </c>
      <c r="I7023" s="1" t="s">
        <v>33</v>
      </c>
      <c r="J7023" s="1" t="s">
        <v>34</v>
      </c>
      <c r="K7023" s="3" t="s">
        <v>17</v>
      </c>
      <c r="L7023" s="1" t="s">
        <v>34</v>
      </c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1"/>
      <c r="AA7023" s="1" t="s">
        <v>16</v>
      </c>
      <c r="AB7023" s="3" t="s">
        <v>12</v>
      </c>
      <c r="AC7023" s="23" t="s">
        <v>37801</v>
      </c>
      <c r="AD7023" s="23" t="s">
        <v>44576</v>
      </c>
      <c r="AE7023" t="s">
        <v>35394</v>
      </c>
    </row>
    <row r="7024" spans="1:31" ht="14.25" customHeight="1">
      <c r="A7024" s="1">
        <v>7023</v>
      </c>
      <c r="B7024" s="1" t="s">
        <v>54</v>
      </c>
      <c r="C7024" s="1" t="s">
        <v>2357</v>
      </c>
      <c r="D7024" s="1" t="s">
        <v>58</v>
      </c>
      <c r="E7024" s="1" t="s">
        <v>217</v>
      </c>
      <c r="F7024" s="1" t="s">
        <v>21967</v>
      </c>
      <c r="G7024" s="14">
        <v>91944460060</v>
      </c>
      <c r="H7024" s="1" t="s">
        <v>8</v>
      </c>
      <c r="I7024" s="1" t="s">
        <v>9</v>
      </c>
      <c r="J7024" s="1" t="s">
        <v>34</v>
      </c>
      <c r="K7024" s="3" t="s">
        <v>42</v>
      </c>
      <c r="L7024" s="1" t="s">
        <v>34</v>
      </c>
      <c r="M7024" s="3" t="s">
        <v>27</v>
      </c>
      <c r="N7024" s="3" t="str">
        <f t="shared" ref="N7024:N7025" si="212">J7024</f>
        <v>[50-85 Lacs]</v>
      </c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1"/>
      <c r="AA7024" s="1" t="s">
        <v>16</v>
      </c>
      <c r="AB7024" s="3" t="s">
        <v>12</v>
      </c>
      <c r="AC7024" s="23" t="s">
        <v>37801</v>
      </c>
      <c r="AD7024" s="23" t="s">
        <v>44577</v>
      </c>
      <c r="AE7024" t="s">
        <v>35394</v>
      </c>
    </row>
    <row r="7025" spans="1:31" ht="14.25" customHeight="1">
      <c r="A7025" s="1">
        <v>7024</v>
      </c>
      <c r="B7025" s="9" t="s">
        <v>6</v>
      </c>
      <c r="C7025" s="1" t="s">
        <v>2365</v>
      </c>
      <c r="D7025" s="1" t="s">
        <v>1286</v>
      </c>
      <c r="E7025" s="1" t="s">
        <v>1972</v>
      </c>
      <c r="F7025" s="1" t="s">
        <v>21972</v>
      </c>
      <c r="G7025" s="14">
        <v>91440694490</v>
      </c>
      <c r="H7025" s="1" t="s">
        <v>15</v>
      </c>
      <c r="I7025" s="1" t="s">
        <v>9</v>
      </c>
      <c r="J7025" s="1" t="s">
        <v>34</v>
      </c>
      <c r="K7025" s="3" t="s">
        <v>17</v>
      </c>
      <c r="L7025" s="1" t="s">
        <v>34</v>
      </c>
      <c r="M7025" s="4" t="s">
        <v>42</v>
      </c>
      <c r="N7025" s="3" t="str">
        <f t="shared" si="212"/>
        <v>[50-85 Lacs]</v>
      </c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1"/>
      <c r="AA7025" s="1" t="s">
        <v>16</v>
      </c>
      <c r="AB7025" s="3" t="s">
        <v>12</v>
      </c>
      <c r="AC7025" s="23" t="s">
        <v>37801</v>
      </c>
      <c r="AD7025" s="23" t="s">
        <v>44578</v>
      </c>
      <c r="AE7025" t="s">
        <v>35410</v>
      </c>
    </row>
    <row r="7026" spans="1:31" ht="14.25" customHeight="1">
      <c r="A7026" s="1">
        <v>7025</v>
      </c>
      <c r="B7026" s="9" t="s">
        <v>6</v>
      </c>
      <c r="C7026" s="1" t="s">
        <v>2366</v>
      </c>
      <c r="D7026" s="1" t="s">
        <v>36509</v>
      </c>
      <c r="E7026" s="1" t="s">
        <v>40</v>
      </c>
      <c r="F7026" s="1" t="s">
        <v>21973</v>
      </c>
      <c r="G7026" s="14">
        <v>91949609616</v>
      </c>
      <c r="H7026" s="1" t="s">
        <v>15</v>
      </c>
      <c r="I7026" s="1" t="s">
        <v>107</v>
      </c>
      <c r="J7026" s="1" t="s">
        <v>34</v>
      </c>
      <c r="K7026" s="3" t="s">
        <v>17</v>
      </c>
      <c r="L7026" s="1" t="s">
        <v>34</v>
      </c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1"/>
      <c r="AA7026" s="1" t="s">
        <v>11</v>
      </c>
      <c r="AB7026" s="3" t="s">
        <v>321</v>
      </c>
      <c r="AC7026" s="23" t="s">
        <v>37801</v>
      </c>
      <c r="AD7026" s="23" t="s">
        <v>44579</v>
      </c>
      <c r="AE7026" t="s">
        <v>35399</v>
      </c>
    </row>
    <row r="7027" spans="1:31" ht="14.25" customHeight="1">
      <c r="A7027" s="1">
        <v>7026</v>
      </c>
      <c r="B7027" s="1" t="s">
        <v>54</v>
      </c>
      <c r="C7027" s="1" t="s">
        <v>2379</v>
      </c>
      <c r="D7027" s="1" t="s">
        <v>917</v>
      </c>
      <c r="E7027" s="1" t="s">
        <v>152</v>
      </c>
      <c r="F7027" s="1" t="s">
        <v>21979</v>
      </c>
      <c r="G7027" s="14">
        <v>919909610461</v>
      </c>
      <c r="H7027" s="1" t="s">
        <v>20</v>
      </c>
      <c r="I7027" s="1" t="s">
        <v>41</v>
      </c>
      <c r="J7027" s="1" t="s">
        <v>34</v>
      </c>
      <c r="K7027" s="3" t="s">
        <v>63</v>
      </c>
      <c r="L7027" s="1" t="s">
        <v>34</v>
      </c>
      <c r="M7027" s="3" t="s">
        <v>213</v>
      </c>
      <c r="N7027" s="3" t="str">
        <f>J7027</f>
        <v>[50-85 Lacs]</v>
      </c>
      <c r="O7027" s="3" t="s">
        <v>17</v>
      </c>
      <c r="P7027" s="3" t="s">
        <v>34</v>
      </c>
      <c r="Q7027" s="3" t="s">
        <v>42</v>
      </c>
      <c r="R7027" s="3" t="s">
        <v>34</v>
      </c>
      <c r="S7027" s="3" t="s">
        <v>27</v>
      </c>
      <c r="T7027" s="3" t="s">
        <v>34</v>
      </c>
      <c r="U7027" s="3" t="s">
        <v>117</v>
      </c>
      <c r="V7027" s="3" t="s">
        <v>34</v>
      </c>
      <c r="W7027" s="3" t="s">
        <v>178</v>
      </c>
      <c r="X7027" s="3" t="s">
        <v>34</v>
      </c>
      <c r="Y7027" s="3" t="s">
        <v>171</v>
      </c>
      <c r="Z7027" s="1" t="s">
        <v>34</v>
      </c>
      <c r="AA7027" s="1" t="s">
        <v>16</v>
      </c>
      <c r="AB7027" s="3" t="s">
        <v>12</v>
      </c>
      <c r="AC7027" s="23" t="s">
        <v>37801</v>
      </c>
      <c r="AD7027" s="23" t="s">
        <v>44580</v>
      </c>
      <c r="AE7027" t="s">
        <v>35410</v>
      </c>
    </row>
    <row r="7028" spans="1:31" ht="14.25" customHeight="1">
      <c r="A7028" s="1">
        <v>7027</v>
      </c>
      <c r="B7028" s="1" t="s">
        <v>54</v>
      </c>
      <c r="C7028" s="1" t="s">
        <v>2392</v>
      </c>
      <c r="D7028" s="1" t="s">
        <v>35842</v>
      </c>
      <c r="E7028" s="1" t="s">
        <v>73</v>
      </c>
      <c r="F7028" s="1" t="s">
        <v>21982</v>
      </c>
      <c r="G7028" s="14">
        <v>91944449191</v>
      </c>
      <c r="H7028" s="1" t="s">
        <v>15</v>
      </c>
      <c r="I7028" s="1" t="s">
        <v>41</v>
      </c>
      <c r="J7028" s="1" t="s">
        <v>34</v>
      </c>
      <c r="K7028" s="3" t="s">
        <v>42</v>
      </c>
      <c r="L7028" s="1" t="s">
        <v>34</v>
      </c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1"/>
      <c r="AA7028" s="1" t="s">
        <v>16</v>
      </c>
      <c r="AB7028" s="3" t="s">
        <v>12</v>
      </c>
      <c r="AC7028" s="23" t="s">
        <v>37801</v>
      </c>
      <c r="AD7028" s="23" t="s">
        <v>44581</v>
      </c>
      <c r="AE7028" t="s">
        <v>35410</v>
      </c>
    </row>
    <row r="7029" spans="1:31" ht="14.25" customHeight="1">
      <c r="A7029" s="1">
        <v>7028</v>
      </c>
      <c r="B7029" s="1" t="s">
        <v>54</v>
      </c>
      <c r="C7029" s="1" t="s">
        <v>2397</v>
      </c>
      <c r="D7029" s="1" t="s">
        <v>7495</v>
      </c>
      <c r="E7029" s="1" t="s">
        <v>37001</v>
      </c>
      <c r="F7029" s="1" t="s">
        <v>21984</v>
      </c>
      <c r="G7029" s="14">
        <v>919409496696</v>
      </c>
      <c r="H7029" s="1" t="s">
        <v>20</v>
      </c>
      <c r="I7029" s="1" t="s">
        <v>9</v>
      </c>
      <c r="J7029" s="1" t="s">
        <v>34</v>
      </c>
      <c r="K7029" s="3" t="s">
        <v>17</v>
      </c>
      <c r="L7029" s="1" t="s">
        <v>34</v>
      </c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1"/>
      <c r="AA7029" s="1" t="s">
        <v>16</v>
      </c>
      <c r="AB7029" s="3" t="s">
        <v>12</v>
      </c>
      <c r="AC7029" s="23" t="s">
        <v>37801</v>
      </c>
      <c r="AD7029" s="23" t="s">
        <v>40912</v>
      </c>
      <c r="AE7029" t="s">
        <v>35399</v>
      </c>
    </row>
    <row r="7030" spans="1:31" ht="14.25" customHeight="1">
      <c r="A7030" s="1">
        <v>7029</v>
      </c>
      <c r="B7030" s="1" t="s">
        <v>54</v>
      </c>
      <c r="C7030" s="1" t="s">
        <v>2408</v>
      </c>
      <c r="D7030" s="1" t="s">
        <v>6036</v>
      </c>
      <c r="E7030" s="1" t="s">
        <v>680</v>
      </c>
      <c r="F7030" s="1" t="s">
        <v>21989</v>
      </c>
      <c r="G7030" s="14">
        <v>919444464449</v>
      </c>
      <c r="H7030" s="1" t="s">
        <v>46</v>
      </c>
      <c r="I7030" s="1" t="s">
        <v>9</v>
      </c>
      <c r="J7030" s="1" t="s">
        <v>34</v>
      </c>
      <c r="K7030" s="3" t="s">
        <v>42</v>
      </c>
      <c r="L7030" s="1" t="s">
        <v>34</v>
      </c>
      <c r="M7030" s="3" t="s">
        <v>27</v>
      </c>
      <c r="N7030" s="3" t="str">
        <f>J7030</f>
        <v>[50-85 Lacs]</v>
      </c>
      <c r="O7030" s="3" t="s">
        <v>47349</v>
      </c>
      <c r="P7030" s="3" t="s">
        <v>34</v>
      </c>
      <c r="Q7030" s="3"/>
      <c r="R7030" s="3"/>
      <c r="S7030" s="3"/>
      <c r="T7030" s="3"/>
      <c r="U7030" s="3"/>
      <c r="V7030" s="3"/>
      <c r="W7030" s="3"/>
      <c r="X7030" s="3"/>
      <c r="Y7030" s="3"/>
      <c r="Z7030" s="1"/>
      <c r="AA7030" s="1" t="s">
        <v>16</v>
      </c>
      <c r="AB7030" s="3" t="s">
        <v>12</v>
      </c>
      <c r="AC7030" s="23" t="s">
        <v>37801</v>
      </c>
      <c r="AD7030" s="23" t="s">
        <v>44582</v>
      </c>
      <c r="AE7030" t="s">
        <v>35394</v>
      </c>
    </row>
    <row r="7031" spans="1:31" ht="14.25" customHeight="1">
      <c r="A7031" s="1">
        <v>7030</v>
      </c>
      <c r="B7031" s="9" t="s">
        <v>6</v>
      </c>
      <c r="C7031" s="1" t="s">
        <v>2410</v>
      </c>
      <c r="D7031" s="1" t="s">
        <v>1867</v>
      </c>
      <c r="E7031" s="1" t="s">
        <v>788</v>
      </c>
      <c r="F7031" s="1" t="s">
        <v>20892</v>
      </c>
      <c r="G7031" s="14">
        <v>9144994194</v>
      </c>
      <c r="H7031" s="1" t="s">
        <v>8</v>
      </c>
      <c r="I7031" s="1" t="s">
        <v>41</v>
      </c>
      <c r="J7031" s="1" t="s">
        <v>34</v>
      </c>
      <c r="K7031" s="3" t="s">
        <v>17</v>
      </c>
      <c r="L7031" s="1" t="s">
        <v>34</v>
      </c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1"/>
      <c r="AA7031" s="1" t="s">
        <v>11</v>
      </c>
      <c r="AB7031" s="3" t="s">
        <v>274</v>
      </c>
      <c r="AC7031" s="23" t="s">
        <v>37801</v>
      </c>
      <c r="AD7031" s="23" t="s">
        <v>43916</v>
      </c>
      <c r="AE7031" t="s">
        <v>35409</v>
      </c>
    </row>
    <row r="7032" spans="1:31" ht="14.25" customHeight="1">
      <c r="A7032" s="1">
        <v>7031</v>
      </c>
      <c r="B7032" s="1" t="s">
        <v>54</v>
      </c>
      <c r="C7032" s="1" t="s">
        <v>2413</v>
      </c>
      <c r="D7032" s="1" t="s">
        <v>2414</v>
      </c>
      <c r="E7032" s="1" t="s">
        <v>3089</v>
      </c>
      <c r="F7032" s="1" t="s">
        <v>21991</v>
      </c>
      <c r="G7032" s="14">
        <v>919496946</v>
      </c>
      <c r="H7032" s="1" t="s">
        <v>20</v>
      </c>
      <c r="I7032" s="1" t="s">
        <v>41</v>
      </c>
      <c r="J7032" s="1" t="s">
        <v>34</v>
      </c>
      <c r="K7032" s="3" t="s">
        <v>178</v>
      </c>
      <c r="L7032" s="1" t="s">
        <v>34</v>
      </c>
      <c r="M7032" s="3" t="s">
        <v>171</v>
      </c>
      <c r="N7032" s="3" t="str">
        <f>J7032</f>
        <v>[50-85 Lacs]</v>
      </c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1"/>
      <c r="AA7032" s="1" t="s">
        <v>16</v>
      </c>
      <c r="AB7032" s="3" t="s">
        <v>12</v>
      </c>
      <c r="AC7032" s="23" t="s">
        <v>37801</v>
      </c>
      <c r="AD7032" s="23" t="s">
        <v>44583</v>
      </c>
      <c r="AE7032" t="s">
        <v>35410</v>
      </c>
    </row>
    <row r="7033" spans="1:31" ht="14.25" customHeight="1">
      <c r="A7033" s="1">
        <v>7032</v>
      </c>
      <c r="B7033" s="1" t="s">
        <v>54</v>
      </c>
      <c r="C7033" s="1" t="s">
        <v>2421</v>
      </c>
      <c r="D7033" s="1" t="s">
        <v>1305</v>
      </c>
      <c r="E7033" s="1" t="s">
        <v>328</v>
      </c>
      <c r="F7033" s="1" t="s">
        <v>33609</v>
      </c>
      <c r="G7033" s="14">
        <v>91944444446</v>
      </c>
      <c r="H7033" s="1" t="s">
        <v>37</v>
      </c>
      <c r="I7033" s="1" t="s">
        <v>41</v>
      </c>
      <c r="J7033" s="1" t="s">
        <v>34</v>
      </c>
      <c r="K7033" s="3" t="s">
        <v>42</v>
      </c>
      <c r="L7033" s="1" t="s">
        <v>34</v>
      </c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1"/>
      <c r="AA7033" s="1" t="s">
        <v>16</v>
      </c>
      <c r="AB7033" s="3" t="s">
        <v>12</v>
      </c>
      <c r="AC7033" s="23" t="s">
        <v>37801</v>
      </c>
      <c r="AD7033" s="23" t="s">
        <v>41704</v>
      </c>
      <c r="AE7033" t="s">
        <v>35409</v>
      </c>
    </row>
    <row r="7034" spans="1:31" ht="14.25" customHeight="1">
      <c r="A7034" s="1">
        <v>7033</v>
      </c>
      <c r="B7034" s="1" t="s">
        <v>54</v>
      </c>
      <c r="C7034" s="1" t="s">
        <v>2424</v>
      </c>
      <c r="D7034" s="1" t="s">
        <v>162</v>
      </c>
      <c r="E7034" s="1" t="s">
        <v>558</v>
      </c>
      <c r="F7034" s="1" t="s">
        <v>31351</v>
      </c>
      <c r="G7034" s="14">
        <v>9144446164</v>
      </c>
      <c r="H7034" s="1" t="s">
        <v>20</v>
      </c>
      <c r="I7034" s="1" t="s">
        <v>41</v>
      </c>
      <c r="J7034" s="1" t="s">
        <v>34</v>
      </c>
      <c r="K7034" s="3" t="s">
        <v>17</v>
      </c>
      <c r="L7034" s="1" t="s">
        <v>34</v>
      </c>
      <c r="M7034" s="4" t="s">
        <v>42</v>
      </c>
      <c r="N7034" s="3" t="str">
        <f t="shared" ref="N7034:N7035" si="213">J7034</f>
        <v>[50-85 Lacs]</v>
      </c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1"/>
      <c r="AA7034" s="1" t="s">
        <v>16</v>
      </c>
      <c r="AB7034" s="3" t="s">
        <v>12</v>
      </c>
      <c r="AC7034" s="23" t="s">
        <v>37801</v>
      </c>
      <c r="AD7034" s="23" t="s">
        <v>44584</v>
      </c>
      <c r="AE7034" t="s">
        <v>35409</v>
      </c>
    </row>
    <row r="7035" spans="1:31" ht="14.25" customHeight="1">
      <c r="A7035" s="1">
        <v>7034</v>
      </c>
      <c r="B7035" s="1" t="s">
        <v>54</v>
      </c>
      <c r="C7035" s="1" t="s">
        <v>2425</v>
      </c>
      <c r="D7035" s="1" t="s">
        <v>35820</v>
      </c>
      <c r="E7035" s="1" t="s">
        <v>3167</v>
      </c>
      <c r="F7035" s="1" t="s">
        <v>31352</v>
      </c>
      <c r="G7035" s="14">
        <v>919614694944</v>
      </c>
      <c r="H7035" s="1" t="s">
        <v>20</v>
      </c>
      <c r="I7035" s="1" t="s">
        <v>9</v>
      </c>
      <c r="J7035" s="1" t="s">
        <v>34</v>
      </c>
      <c r="K7035" s="3" t="s">
        <v>63</v>
      </c>
      <c r="L7035" s="1" t="s">
        <v>34</v>
      </c>
      <c r="M7035" s="3" t="s">
        <v>213</v>
      </c>
      <c r="N7035" s="3" t="str">
        <f t="shared" si="213"/>
        <v>[50-85 Lacs]</v>
      </c>
      <c r="O7035" s="3" t="s">
        <v>17</v>
      </c>
      <c r="P7035" s="3" t="s">
        <v>34</v>
      </c>
      <c r="Q7035" s="3" t="s">
        <v>42</v>
      </c>
      <c r="R7035" s="3" t="s">
        <v>34</v>
      </c>
      <c r="S7035" s="3" t="s">
        <v>27</v>
      </c>
      <c r="T7035" s="3" t="s">
        <v>34</v>
      </c>
      <c r="U7035" s="3" t="s">
        <v>117</v>
      </c>
      <c r="V7035" s="3" t="s">
        <v>34</v>
      </c>
      <c r="W7035" s="3" t="s">
        <v>178</v>
      </c>
      <c r="X7035" s="3" t="s">
        <v>34</v>
      </c>
      <c r="Y7035" s="3" t="s">
        <v>171</v>
      </c>
      <c r="Z7035" s="1" t="s">
        <v>34</v>
      </c>
      <c r="AA7035" s="1" t="s">
        <v>16</v>
      </c>
      <c r="AB7035" s="3" t="s">
        <v>12</v>
      </c>
      <c r="AC7035" s="23" t="s">
        <v>37801</v>
      </c>
      <c r="AD7035" s="23" t="s">
        <v>44585</v>
      </c>
      <c r="AE7035" t="s">
        <v>35409</v>
      </c>
    </row>
    <row r="7036" spans="1:31" ht="14.25" customHeight="1">
      <c r="A7036" s="1">
        <v>7035</v>
      </c>
      <c r="B7036" s="1" t="s">
        <v>54</v>
      </c>
      <c r="C7036" s="1" t="s">
        <v>2429</v>
      </c>
      <c r="D7036" s="1" t="s">
        <v>959</v>
      </c>
      <c r="E7036" s="1" t="s">
        <v>881</v>
      </c>
      <c r="F7036" s="1" t="s">
        <v>21998</v>
      </c>
      <c r="G7036" s="14">
        <v>9191944441</v>
      </c>
      <c r="H7036" s="1" t="s">
        <v>8</v>
      </c>
      <c r="I7036" s="1" t="s">
        <v>9</v>
      </c>
      <c r="J7036" s="1" t="s">
        <v>34</v>
      </c>
      <c r="K7036" s="3" t="s">
        <v>17</v>
      </c>
      <c r="L7036" s="1" t="s">
        <v>34</v>
      </c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1"/>
      <c r="AA7036" s="1" t="s">
        <v>16</v>
      </c>
      <c r="AB7036" s="3" t="s">
        <v>12</v>
      </c>
      <c r="AC7036" s="23" t="s">
        <v>37801</v>
      </c>
      <c r="AD7036" s="23" t="s">
        <v>44586</v>
      </c>
      <c r="AE7036" t="s">
        <v>35410</v>
      </c>
    </row>
    <row r="7037" spans="1:31" ht="14.25" customHeight="1">
      <c r="A7037" s="1">
        <v>7036</v>
      </c>
      <c r="B7037" s="1" t="s">
        <v>54</v>
      </c>
      <c r="C7037" s="1" t="s">
        <v>2433</v>
      </c>
      <c r="D7037" s="1" t="s">
        <v>52</v>
      </c>
      <c r="E7037" s="1" t="s">
        <v>558</v>
      </c>
      <c r="F7037" s="1" t="s">
        <v>22000</v>
      </c>
      <c r="G7037" s="14">
        <v>919490444146</v>
      </c>
      <c r="H7037" s="1" t="s">
        <v>20</v>
      </c>
      <c r="I7037" s="1" t="s">
        <v>62</v>
      </c>
      <c r="J7037" s="1" t="s">
        <v>34</v>
      </c>
      <c r="K7037" s="3" t="s">
        <v>17</v>
      </c>
      <c r="L7037" s="1" t="s">
        <v>34</v>
      </c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1"/>
      <c r="AA7037" s="1" t="s">
        <v>11</v>
      </c>
      <c r="AB7037" s="3" t="s">
        <v>13</v>
      </c>
      <c r="AC7037" s="23" t="s">
        <v>37801</v>
      </c>
      <c r="AD7037" s="23" t="s">
        <v>44587</v>
      </c>
      <c r="AE7037" t="s">
        <v>35399</v>
      </c>
    </row>
    <row r="7038" spans="1:31" ht="14.25" customHeight="1">
      <c r="A7038" s="1">
        <v>7037</v>
      </c>
      <c r="B7038" s="1" t="s">
        <v>54</v>
      </c>
      <c r="C7038" s="1" t="s">
        <v>2443</v>
      </c>
      <c r="D7038" s="1" t="s">
        <v>437</v>
      </c>
      <c r="E7038" s="1" t="s">
        <v>410</v>
      </c>
      <c r="F7038" s="1" t="s">
        <v>33611</v>
      </c>
      <c r="G7038" s="14">
        <v>9166964646</v>
      </c>
      <c r="H7038" s="1" t="s">
        <v>8</v>
      </c>
      <c r="I7038" s="1" t="s">
        <v>41</v>
      </c>
      <c r="J7038" s="1" t="s">
        <v>34</v>
      </c>
      <c r="K7038" s="3" t="s">
        <v>42</v>
      </c>
      <c r="L7038" s="1" t="s">
        <v>34</v>
      </c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1"/>
      <c r="AA7038" s="1" t="s">
        <v>16</v>
      </c>
      <c r="AB7038" s="3" t="s">
        <v>12</v>
      </c>
      <c r="AC7038" s="23" t="s">
        <v>37801</v>
      </c>
      <c r="AD7038" s="23" t="s">
        <v>44588</v>
      </c>
      <c r="AE7038" t="s">
        <v>35399</v>
      </c>
    </row>
    <row r="7039" spans="1:31" ht="14.25" customHeight="1">
      <c r="A7039" s="1">
        <v>7038</v>
      </c>
      <c r="B7039" s="1" t="s">
        <v>54</v>
      </c>
      <c r="C7039" s="1" t="s">
        <v>2455</v>
      </c>
      <c r="D7039" s="1" t="s">
        <v>1305</v>
      </c>
      <c r="E7039" s="1" t="s">
        <v>40</v>
      </c>
      <c r="F7039" s="1" t="s">
        <v>22012</v>
      </c>
      <c r="G7039" s="14">
        <v>9194699916</v>
      </c>
      <c r="H7039" s="1" t="s">
        <v>20</v>
      </c>
      <c r="I7039" s="1" t="s">
        <v>41</v>
      </c>
      <c r="J7039" s="1" t="s">
        <v>34</v>
      </c>
      <c r="K7039" s="3" t="s">
        <v>42</v>
      </c>
      <c r="L7039" s="1" t="s">
        <v>34</v>
      </c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1"/>
      <c r="AA7039" s="1" t="s">
        <v>16</v>
      </c>
      <c r="AB7039" s="3" t="s">
        <v>12</v>
      </c>
      <c r="AC7039" s="23" t="s">
        <v>37801</v>
      </c>
      <c r="AD7039" s="23" t="s">
        <v>44589</v>
      </c>
      <c r="AE7039" t="s">
        <v>35410</v>
      </c>
    </row>
    <row r="7040" spans="1:31" ht="14.25" customHeight="1">
      <c r="A7040" s="1">
        <v>7039</v>
      </c>
      <c r="B7040" s="9" t="s">
        <v>6</v>
      </c>
      <c r="C7040" s="1" t="s">
        <v>2457</v>
      </c>
      <c r="D7040" s="1" t="s">
        <v>557</v>
      </c>
      <c r="E7040" s="1" t="s">
        <v>2458</v>
      </c>
      <c r="F7040" s="1" t="s">
        <v>31354</v>
      </c>
      <c r="G7040" s="14">
        <v>919946466</v>
      </c>
      <c r="H7040" s="1" t="s">
        <v>8</v>
      </c>
      <c r="I7040" s="1" t="s">
        <v>62</v>
      </c>
      <c r="J7040" s="1" t="s">
        <v>34</v>
      </c>
      <c r="K7040" s="3" t="s">
        <v>17</v>
      </c>
      <c r="L7040" s="1" t="s">
        <v>34</v>
      </c>
      <c r="M7040" s="4" t="s">
        <v>42</v>
      </c>
      <c r="N7040" s="3" t="str">
        <f>J7040</f>
        <v>[50-85 Lacs]</v>
      </c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1"/>
      <c r="AA7040" s="1" t="s">
        <v>16</v>
      </c>
      <c r="AB7040" s="3" t="s">
        <v>12</v>
      </c>
      <c r="AC7040" s="23" t="s">
        <v>37801</v>
      </c>
      <c r="AD7040" s="23" t="s">
        <v>44590</v>
      </c>
      <c r="AE7040" t="s">
        <v>35394</v>
      </c>
    </row>
    <row r="7041" spans="1:31" ht="14.25" customHeight="1">
      <c r="A7041" s="1">
        <v>7040</v>
      </c>
      <c r="B7041" s="1" t="s">
        <v>54</v>
      </c>
      <c r="C7041" s="1" t="s">
        <v>2459</v>
      </c>
      <c r="D7041" s="1" t="s">
        <v>672</v>
      </c>
      <c r="E7041" s="1" t="s">
        <v>553</v>
      </c>
      <c r="F7041" s="1" t="s">
        <v>31355</v>
      </c>
      <c r="G7041" s="14">
        <v>919944111690</v>
      </c>
      <c r="H7041" s="1" t="s">
        <v>8</v>
      </c>
      <c r="I7041" s="1" t="s">
        <v>41</v>
      </c>
      <c r="J7041" s="1" t="s">
        <v>34</v>
      </c>
      <c r="K7041" s="3" t="s">
        <v>42</v>
      </c>
      <c r="L7041" s="1" t="s">
        <v>34</v>
      </c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1"/>
      <c r="AA7041" s="1" t="s">
        <v>16</v>
      </c>
      <c r="AB7041" s="3" t="s">
        <v>12</v>
      </c>
      <c r="AC7041" s="23" t="s">
        <v>37801</v>
      </c>
      <c r="AD7041" s="23" t="s">
        <v>44591</v>
      </c>
      <c r="AE7041" t="s">
        <v>35394</v>
      </c>
    </row>
    <row r="7042" spans="1:31" ht="14.25" customHeight="1">
      <c r="A7042" s="1">
        <v>7041</v>
      </c>
      <c r="B7042" s="1" t="s">
        <v>54</v>
      </c>
      <c r="C7042" s="1" t="s">
        <v>2463</v>
      </c>
      <c r="D7042" s="1" t="s">
        <v>2464</v>
      </c>
      <c r="E7042" s="1" t="s">
        <v>139</v>
      </c>
      <c r="F7042" s="1" t="s">
        <v>31356</v>
      </c>
      <c r="G7042" s="14">
        <v>919440194</v>
      </c>
      <c r="H7042" s="1" t="s">
        <v>15</v>
      </c>
      <c r="I7042" s="1" t="s">
        <v>9</v>
      </c>
      <c r="J7042" s="1" t="s">
        <v>34</v>
      </c>
      <c r="K7042" s="3" t="s">
        <v>17</v>
      </c>
      <c r="L7042" s="1" t="s">
        <v>34</v>
      </c>
      <c r="M7042" s="4" t="s">
        <v>42</v>
      </c>
      <c r="N7042" s="3" t="str">
        <f>J7042</f>
        <v>[50-85 Lacs]</v>
      </c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1"/>
      <c r="AA7042" s="1" t="s">
        <v>16</v>
      </c>
      <c r="AB7042" s="3" t="s">
        <v>12</v>
      </c>
      <c r="AC7042" s="23" t="s">
        <v>37801</v>
      </c>
      <c r="AD7042" s="23" t="s">
        <v>44592</v>
      </c>
      <c r="AE7042" t="s">
        <v>35399</v>
      </c>
    </row>
    <row r="7043" spans="1:31" ht="14.25" customHeight="1">
      <c r="A7043" s="1">
        <v>7042</v>
      </c>
      <c r="B7043" s="9" t="s">
        <v>6</v>
      </c>
      <c r="C7043" s="1" t="s">
        <v>2480</v>
      </c>
      <c r="D7043" s="1" t="s">
        <v>2299</v>
      </c>
      <c r="E7043" s="1" t="s">
        <v>2481</v>
      </c>
      <c r="F7043" s="1" t="s">
        <v>33615</v>
      </c>
      <c r="G7043" s="14">
        <v>9199906999</v>
      </c>
      <c r="H7043" s="1" t="s">
        <v>20</v>
      </c>
      <c r="I7043" s="1" t="s">
        <v>62</v>
      </c>
      <c r="J7043" s="1" t="s">
        <v>34</v>
      </c>
      <c r="K7043" s="3" t="s">
        <v>17</v>
      </c>
      <c r="L7043" s="1" t="s">
        <v>34</v>
      </c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1"/>
      <c r="AA7043" s="1" t="s">
        <v>11</v>
      </c>
      <c r="AB7043" s="3" t="s">
        <v>538</v>
      </c>
      <c r="AC7043" s="23" t="s">
        <v>37801</v>
      </c>
      <c r="AD7043" s="23" t="s">
        <v>44593</v>
      </c>
      <c r="AE7043" t="s">
        <v>35399</v>
      </c>
    </row>
    <row r="7044" spans="1:31" ht="14.25" customHeight="1">
      <c r="A7044" s="1">
        <v>7043</v>
      </c>
      <c r="B7044" s="1" t="s">
        <v>54</v>
      </c>
      <c r="C7044" s="1" t="s">
        <v>2489</v>
      </c>
      <c r="D7044" s="1" t="s">
        <v>35843</v>
      </c>
      <c r="E7044" s="1" t="s">
        <v>139</v>
      </c>
      <c r="F7044" s="1" t="s">
        <v>33616</v>
      </c>
      <c r="G7044" s="14">
        <v>919944114494</v>
      </c>
      <c r="H7044" s="1" t="s">
        <v>20</v>
      </c>
      <c r="I7044" s="1" t="s">
        <v>9</v>
      </c>
      <c r="J7044" s="1" t="s">
        <v>34</v>
      </c>
      <c r="K7044" s="3" t="s">
        <v>42</v>
      </c>
      <c r="L7044" s="1" t="s">
        <v>34</v>
      </c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1"/>
      <c r="AA7044" s="1" t="s">
        <v>16</v>
      </c>
      <c r="AB7044" s="3" t="s">
        <v>12</v>
      </c>
      <c r="AC7044" s="23" t="s">
        <v>37801</v>
      </c>
      <c r="AD7044" s="23" t="s">
        <v>44594</v>
      </c>
      <c r="AE7044" t="s">
        <v>35399</v>
      </c>
    </row>
    <row r="7045" spans="1:31" ht="14.25" customHeight="1">
      <c r="A7045" s="1">
        <v>7044</v>
      </c>
      <c r="B7045" s="1" t="s">
        <v>54</v>
      </c>
      <c r="C7045" s="1" t="s">
        <v>2490</v>
      </c>
      <c r="D7045" s="1" t="s">
        <v>502</v>
      </c>
      <c r="E7045" s="1" t="s">
        <v>90</v>
      </c>
      <c r="F7045" s="1" t="s">
        <v>22027</v>
      </c>
      <c r="G7045" s="14">
        <v>9194496449</v>
      </c>
      <c r="H7045" s="1" t="s">
        <v>37</v>
      </c>
      <c r="I7045" s="1" t="s">
        <v>9</v>
      </c>
      <c r="J7045" s="1" t="s">
        <v>34</v>
      </c>
      <c r="K7045" s="3" t="s">
        <v>42</v>
      </c>
      <c r="L7045" s="1" t="s">
        <v>34</v>
      </c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1"/>
      <c r="AA7045" s="1" t="s">
        <v>16</v>
      </c>
      <c r="AB7045" s="3" t="s">
        <v>12</v>
      </c>
      <c r="AC7045" s="23" t="s">
        <v>37801</v>
      </c>
      <c r="AD7045" s="23" t="s">
        <v>44595</v>
      </c>
      <c r="AE7045" t="s">
        <v>35409</v>
      </c>
    </row>
    <row r="7046" spans="1:31" ht="14.25" customHeight="1">
      <c r="A7046" s="1">
        <v>7045</v>
      </c>
      <c r="B7046" s="1" t="s">
        <v>54</v>
      </c>
      <c r="C7046" s="1" t="s">
        <v>2515</v>
      </c>
      <c r="D7046" s="1" t="s">
        <v>72</v>
      </c>
      <c r="E7046" s="1" t="s">
        <v>139</v>
      </c>
      <c r="F7046" s="1" t="s">
        <v>22038</v>
      </c>
      <c r="G7046" s="14">
        <v>919494494694</v>
      </c>
      <c r="H7046" s="1" t="s">
        <v>8</v>
      </c>
      <c r="I7046" s="1" t="s">
        <v>9</v>
      </c>
      <c r="J7046" s="1" t="s">
        <v>34</v>
      </c>
      <c r="K7046" s="3" t="s">
        <v>17</v>
      </c>
      <c r="L7046" s="1" t="s">
        <v>34</v>
      </c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1"/>
      <c r="AA7046" s="1" t="s">
        <v>11</v>
      </c>
      <c r="AB7046" s="3" t="s">
        <v>56</v>
      </c>
      <c r="AC7046" s="23" t="s">
        <v>37801</v>
      </c>
      <c r="AD7046" s="23" t="s">
        <v>44596</v>
      </c>
      <c r="AE7046" t="s">
        <v>35394</v>
      </c>
    </row>
    <row r="7047" spans="1:31" ht="14.25" customHeight="1">
      <c r="A7047" s="1">
        <v>7046</v>
      </c>
      <c r="B7047" s="1" t="s">
        <v>54</v>
      </c>
      <c r="C7047" s="1" t="s">
        <v>2517</v>
      </c>
      <c r="D7047" s="1" t="s">
        <v>2428</v>
      </c>
      <c r="E7047" s="1" t="s">
        <v>328</v>
      </c>
      <c r="F7047" s="1" t="s">
        <v>22040</v>
      </c>
      <c r="G7047" s="14">
        <v>9199460066</v>
      </c>
      <c r="H7047" s="1" t="s">
        <v>8</v>
      </c>
      <c r="I7047" s="1" t="s">
        <v>9</v>
      </c>
      <c r="J7047" s="1" t="s">
        <v>34</v>
      </c>
      <c r="K7047" s="3" t="s">
        <v>63</v>
      </c>
      <c r="L7047" s="1" t="s">
        <v>34</v>
      </c>
      <c r="M7047" s="3" t="s">
        <v>213</v>
      </c>
      <c r="N7047" s="3" t="str">
        <f>J7047</f>
        <v>[50-85 Lacs]</v>
      </c>
      <c r="O7047" s="3" t="s">
        <v>17</v>
      </c>
      <c r="P7047" s="3" t="s">
        <v>34</v>
      </c>
      <c r="Q7047" s="3" t="s">
        <v>42</v>
      </c>
      <c r="R7047" s="3" t="s">
        <v>34</v>
      </c>
      <c r="S7047" s="3" t="s">
        <v>27</v>
      </c>
      <c r="T7047" s="3" t="s">
        <v>34</v>
      </c>
      <c r="U7047" s="3" t="s">
        <v>117</v>
      </c>
      <c r="V7047" s="3" t="s">
        <v>34</v>
      </c>
      <c r="W7047" s="3" t="s">
        <v>178</v>
      </c>
      <c r="X7047" s="3" t="s">
        <v>34</v>
      </c>
      <c r="Y7047" s="3" t="s">
        <v>171</v>
      </c>
      <c r="Z7047" s="1" t="s">
        <v>34</v>
      </c>
      <c r="AA7047" s="1" t="s">
        <v>16</v>
      </c>
      <c r="AB7047" s="3" t="s">
        <v>12</v>
      </c>
      <c r="AC7047" s="23" t="s">
        <v>37801</v>
      </c>
      <c r="AD7047" s="23" t="s">
        <v>44597</v>
      </c>
      <c r="AE7047" t="s">
        <v>35409</v>
      </c>
    </row>
    <row r="7048" spans="1:31" ht="14.25" customHeight="1">
      <c r="A7048" s="1">
        <v>7047</v>
      </c>
      <c r="B7048" s="9" t="s">
        <v>6</v>
      </c>
      <c r="C7048" s="1" t="s">
        <v>2529</v>
      </c>
      <c r="D7048" s="1" t="s">
        <v>2530</v>
      </c>
      <c r="E7048" s="1" t="s">
        <v>255</v>
      </c>
      <c r="F7048" s="1" t="s">
        <v>22048</v>
      </c>
      <c r="G7048" s="14">
        <v>9114444660</v>
      </c>
      <c r="H7048" s="1" t="s">
        <v>15</v>
      </c>
      <c r="I7048" s="1" t="s">
        <v>41</v>
      </c>
      <c r="J7048" s="1" t="s">
        <v>34</v>
      </c>
      <c r="K7048" s="3" t="s">
        <v>42</v>
      </c>
      <c r="L7048" s="1" t="s">
        <v>34</v>
      </c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1"/>
      <c r="AA7048" s="1" t="s">
        <v>16</v>
      </c>
      <c r="AB7048" s="3" t="s">
        <v>12</v>
      </c>
      <c r="AC7048" s="23" t="s">
        <v>37801</v>
      </c>
      <c r="AD7048" s="23" t="s">
        <v>44598</v>
      </c>
      <c r="AE7048" t="s">
        <v>35394</v>
      </c>
    </row>
    <row r="7049" spans="1:31" ht="14.25" customHeight="1">
      <c r="A7049" s="1">
        <v>7048</v>
      </c>
      <c r="B7049" s="1" t="s">
        <v>54</v>
      </c>
      <c r="C7049" s="1" t="s">
        <v>2531</v>
      </c>
      <c r="D7049" s="1" t="s">
        <v>35844</v>
      </c>
      <c r="E7049" s="1" t="s">
        <v>1819</v>
      </c>
      <c r="F7049" s="1" t="s">
        <v>33621</v>
      </c>
      <c r="G7049" s="14">
        <v>919494400490</v>
      </c>
      <c r="H7049" s="1" t="s">
        <v>8</v>
      </c>
      <c r="I7049" s="1" t="s">
        <v>41</v>
      </c>
      <c r="J7049" s="1" t="s">
        <v>34</v>
      </c>
      <c r="K7049" s="3" t="s">
        <v>17</v>
      </c>
      <c r="L7049" s="1" t="s">
        <v>34</v>
      </c>
      <c r="M7049" s="4" t="s">
        <v>42</v>
      </c>
      <c r="N7049" s="3" t="str">
        <f>J7049</f>
        <v>[50-85 Lacs]</v>
      </c>
      <c r="O7049" s="3" t="s">
        <v>27</v>
      </c>
      <c r="P7049" s="3" t="s">
        <v>34</v>
      </c>
      <c r="Q7049" s="3"/>
      <c r="R7049" s="3"/>
      <c r="S7049" s="3"/>
      <c r="T7049" s="3"/>
      <c r="U7049" s="3"/>
      <c r="V7049" s="3"/>
      <c r="W7049" s="3"/>
      <c r="X7049" s="3"/>
      <c r="Y7049" s="3"/>
      <c r="Z7049" s="1"/>
      <c r="AA7049" s="1" t="s">
        <v>16</v>
      </c>
      <c r="AB7049" s="3" t="s">
        <v>12</v>
      </c>
      <c r="AC7049" s="23" t="s">
        <v>37801</v>
      </c>
      <c r="AD7049" s="23" t="s">
        <v>44599</v>
      </c>
      <c r="AE7049" t="s">
        <v>35399</v>
      </c>
    </row>
    <row r="7050" spans="1:31" ht="14.25" customHeight="1">
      <c r="A7050" s="1">
        <v>7049</v>
      </c>
      <c r="B7050" s="1" t="s">
        <v>54</v>
      </c>
      <c r="C7050" s="1" t="s">
        <v>2532</v>
      </c>
      <c r="D7050" s="1" t="s">
        <v>526</v>
      </c>
      <c r="E7050" s="1" t="s">
        <v>141</v>
      </c>
      <c r="F7050" s="1" t="s">
        <v>22049</v>
      </c>
      <c r="G7050" s="14">
        <v>91964411449</v>
      </c>
      <c r="H7050" s="1" t="s">
        <v>37</v>
      </c>
      <c r="I7050" s="1" t="s">
        <v>41</v>
      </c>
      <c r="J7050" s="1" t="s">
        <v>34</v>
      </c>
      <c r="K7050" s="3" t="s">
        <v>42</v>
      </c>
      <c r="L7050" s="1" t="s">
        <v>34</v>
      </c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1"/>
      <c r="AA7050" s="1" t="s">
        <v>16</v>
      </c>
      <c r="AB7050" s="3" t="s">
        <v>12</v>
      </c>
      <c r="AC7050" s="23" t="s">
        <v>37801</v>
      </c>
      <c r="AD7050" s="23" t="s">
        <v>44600</v>
      </c>
      <c r="AE7050" t="s">
        <v>35394</v>
      </c>
    </row>
    <row r="7051" spans="1:31" ht="14.25" customHeight="1">
      <c r="A7051" s="1">
        <v>7050</v>
      </c>
      <c r="B7051" s="9" t="s">
        <v>6</v>
      </c>
      <c r="C7051" s="1" t="s">
        <v>2533</v>
      </c>
      <c r="D7051" s="1" t="s">
        <v>494</v>
      </c>
      <c r="E7051" s="1" t="s">
        <v>2534</v>
      </c>
      <c r="F7051" s="1" t="s">
        <v>22050</v>
      </c>
      <c r="G7051" s="14">
        <v>914464444946</v>
      </c>
      <c r="H7051" s="1" t="s">
        <v>15</v>
      </c>
      <c r="I7051" s="1" t="s">
        <v>62</v>
      </c>
      <c r="J7051" s="1" t="s">
        <v>34</v>
      </c>
      <c r="K7051" s="3" t="s">
        <v>17</v>
      </c>
      <c r="L7051" s="1" t="s">
        <v>34</v>
      </c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1"/>
      <c r="AA7051" s="1" t="s">
        <v>16</v>
      </c>
      <c r="AB7051" s="3" t="s">
        <v>12</v>
      </c>
      <c r="AC7051" s="23" t="s">
        <v>37801</v>
      </c>
      <c r="AD7051" s="23" t="s">
        <v>44601</v>
      </c>
      <c r="AE7051" t="s">
        <v>35394</v>
      </c>
    </row>
    <row r="7052" spans="1:31" ht="14.25" customHeight="1">
      <c r="A7052" s="1">
        <v>7051</v>
      </c>
      <c r="B7052" s="1" t="s">
        <v>54</v>
      </c>
      <c r="C7052" s="1" t="s">
        <v>2545</v>
      </c>
      <c r="D7052" s="1" t="s">
        <v>1857</v>
      </c>
      <c r="E7052" s="1" t="s">
        <v>558</v>
      </c>
      <c r="F7052" s="1" t="s">
        <v>22055</v>
      </c>
      <c r="G7052" s="14">
        <v>919446644</v>
      </c>
      <c r="H7052" s="1" t="s">
        <v>20</v>
      </c>
      <c r="I7052" s="1" t="s">
        <v>9</v>
      </c>
      <c r="J7052" s="1" t="s">
        <v>34</v>
      </c>
      <c r="K7052" s="3" t="s">
        <v>42</v>
      </c>
      <c r="L7052" s="1" t="s">
        <v>34</v>
      </c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1"/>
      <c r="AA7052" s="1" t="s">
        <v>16</v>
      </c>
      <c r="AB7052" s="3" t="s">
        <v>12</v>
      </c>
      <c r="AC7052" s="23" t="s">
        <v>37801</v>
      </c>
      <c r="AD7052" s="23" t="s">
        <v>39956</v>
      </c>
      <c r="AE7052" t="s">
        <v>35394</v>
      </c>
    </row>
    <row r="7053" spans="1:31" ht="14.25" customHeight="1">
      <c r="A7053" s="1">
        <v>7052</v>
      </c>
      <c r="B7053" s="1" t="s">
        <v>54</v>
      </c>
      <c r="C7053" s="1" t="s">
        <v>2547</v>
      </c>
      <c r="D7053" s="1" t="s">
        <v>5163</v>
      </c>
      <c r="E7053" s="1" t="s">
        <v>37002</v>
      </c>
      <c r="F7053" s="1" t="s">
        <v>31362</v>
      </c>
      <c r="G7053" s="14">
        <v>91914944161</v>
      </c>
      <c r="H7053" s="1" t="s">
        <v>8</v>
      </c>
      <c r="I7053" s="1" t="s">
        <v>41</v>
      </c>
      <c r="J7053" s="1" t="s">
        <v>34</v>
      </c>
      <c r="K7053" s="3" t="s">
        <v>42</v>
      </c>
      <c r="L7053" s="1" t="s">
        <v>34</v>
      </c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1"/>
      <c r="AA7053" s="1" t="s">
        <v>16</v>
      </c>
      <c r="AB7053" s="3" t="s">
        <v>12</v>
      </c>
      <c r="AC7053" s="23" t="s">
        <v>37801</v>
      </c>
      <c r="AD7053" s="23" t="s">
        <v>44602</v>
      </c>
      <c r="AE7053" t="s">
        <v>35399</v>
      </c>
    </row>
    <row r="7054" spans="1:31" ht="14.25" customHeight="1">
      <c r="A7054" s="1">
        <v>7053</v>
      </c>
      <c r="B7054" s="9" t="s">
        <v>6</v>
      </c>
      <c r="C7054" s="1" t="s">
        <v>2550</v>
      </c>
      <c r="D7054" s="1" t="s">
        <v>58</v>
      </c>
      <c r="E7054" s="1" t="s">
        <v>724</v>
      </c>
      <c r="F7054" s="1" t="s">
        <v>22058</v>
      </c>
      <c r="G7054" s="14">
        <v>919404004640</v>
      </c>
      <c r="H7054" s="1" t="s">
        <v>37</v>
      </c>
      <c r="I7054" s="1" t="s">
        <v>62</v>
      </c>
      <c r="J7054" s="1" t="s">
        <v>34</v>
      </c>
      <c r="K7054" s="3" t="s">
        <v>17</v>
      </c>
      <c r="L7054" s="1" t="s">
        <v>34</v>
      </c>
      <c r="M7054" s="4" t="s">
        <v>42</v>
      </c>
      <c r="N7054" s="3" t="str">
        <f>J7054</f>
        <v>[50-85 Lacs]</v>
      </c>
      <c r="O7054" s="3" t="s">
        <v>27</v>
      </c>
      <c r="P7054" s="3" t="s">
        <v>34</v>
      </c>
      <c r="Q7054" s="3"/>
      <c r="R7054" s="3"/>
      <c r="S7054" s="3"/>
      <c r="T7054" s="3"/>
      <c r="U7054" s="3"/>
      <c r="V7054" s="3"/>
      <c r="W7054" s="3"/>
      <c r="X7054" s="3"/>
      <c r="Y7054" s="3"/>
      <c r="Z7054" s="1"/>
      <c r="AA7054" s="1" t="s">
        <v>16</v>
      </c>
      <c r="AB7054" s="3" t="s">
        <v>12</v>
      </c>
      <c r="AC7054" s="23" t="s">
        <v>37801</v>
      </c>
      <c r="AD7054" s="23" t="s">
        <v>44603</v>
      </c>
      <c r="AE7054" t="s">
        <v>35399</v>
      </c>
    </row>
    <row r="7055" spans="1:31" ht="14.25" customHeight="1">
      <c r="A7055" s="1">
        <v>7054</v>
      </c>
      <c r="B7055" s="1" t="s">
        <v>54</v>
      </c>
      <c r="C7055" s="1" t="s">
        <v>2555</v>
      </c>
      <c r="D7055" s="1" t="s">
        <v>1132</v>
      </c>
      <c r="E7055" s="1" t="s">
        <v>3591</v>
      </c>
      <c r="F7055" s="1" t="s">
        <v>22060</v>
      </c>
      <c r="G7055" s="14">
        <v>91400006149</v>
      </c>
      <c r="H7055" s="1" t="s">
        <v>8</v>
      </c>
      <c r="I7055" s="1" t="s">
        <v>9</v>
      </c>
      <c r="J7055" s="1" t="s">
        <v>34</v>
      </c>
      <c r="K7055" s="3" t="s">
        <v>42</v>
      </c>
      <c r="L7055" s="1" t="s">
        <v>34</v>
      </c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1"/>
      <c r="AA7055" s="1" t="s">
        <v>16</v>
      </c>
      <c r="AB7055" s="3" t="s">
        <v>12</v>
      </c>
      <c r="AC7055" s="23" t="s">
        <v>37801</v>
      </c>
      <c r="AD7055" s="23" t="s">
        <v>44604</v>
      </c>
      <c r="AE7055" t="s">
        <v>35409</v>
      </c>
    </row>
    <row r="7056" spans="1:31" ht="14.25" customHeight="1">
      <c r="A7056" s="1">
        <v>7055</v>
      </c>
      <c r="B7056" s="1" t="s">
        <v>54</v>
      </c>
      <c r="C7056" s="1" t="s">
        <v>2556</v>
      </c>
      <c r="D7056" s="1" t="s">
        <v>2461</v>
      </c>
      <c r="E7056" s="1" t="s">
        <v>40</v>
      </c>
      <c r="F7056" s="1" t="s">
        <v>22061</v>
      </c>
      <c r="G7056" s="14">
        <v>91041416464</v>
      </c>
      <c r="H7056" s="1" t="s">
        <v>37</v>
      </c>
      <c r="I7056" s="1" t="s">
        <v>41</v>
      </c>
      <c r="J7056" s="1" t="s">
        <v>34</v>
      </c>
      <c r="K7056" s="3" t="s">
        <v>42</v>
      </c>
      <c r="L7056" s="1" t="s">
        <v>34</v>
      </c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1"/>
      <c r="AA7056" s="1" t="s">
        <v>16</v>
      </c>
      <c r="AB7056" s="3" t="s">
        <v>12</v>
      </c>
      <c r="AC7056" s="23" t="s">
        <v>37801</v>
      </c>
      <c r="AD7056" s="23" t="s">
        <v>44605</v>
      </c>
      <c r="AE7056" t="s">
        <v>35399</v>
      </c>
    </row>
    <row r="7057" spans="1:31" ht="14.25" customHeight="1">
      <c r="A7057" s="1">
        <v>7056</v>
      </c>
      <c r="B7057" s="1" t="s">
        <v>54</v>
      </c>
      <c r="C7057" s="1" t="s">
        <v>2557</v>
      </c>
      <c r="D7057" s="1" t="s">
        <v>35845</v>
      </c>
      <c r="E7057" s="1" t="s">
        <v>37003</v>
      </c>
      <c r="F7057" s="1" t="s">
        <v>31363</v>
      </c>
      <c r="G7057" s="14">
        <v>91994461414</v>
      </c>
      <c r="H7057" s="1" t="s">
        <v>20</v>
      </c>
      <c r="I7057" s="1" t="s">
        <v>62</v>
      </c>
      <c r="J7057" s="1" t="s">
        <v>34</v>
      </c>
      <c r="K7057" s="3" t="s">
        <v>42</v>
      </c>
      <c r="L7057" s="1" t="s">
        <v>34</v>
      </c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1"/>
      <c r="AA7057" s="1" t="s">
        <v>16</v>
      </c>
      <c r="AB7057" s="3" t="s">
        <v>12</v>
      </c>
      <c r="AC7057" s="23" t="s">
        <v>37801</v>
      </c>
      <c r="AD7057" s="23" t="s">
        <v>41513</v>
      </c>
      <c r="AE7057" t="s">
        <v>35409</v>
      </c>
    </row>
    <row r="7058" spans="1:31" ht="14.25" customHeight="1">
      <c r="A7058" s="1">
        <v>7057</v>
      </c>
      <c r="B7058" s="1" t="s">
        <v>54</v>
      </c>
      <c r="C7058" s="1" t="s">
        <v>2568</v>
      </c>
      <c r="D7058" s="1" t="s">
        <v>35846</v>
      </c>
      <c r="E7058" s="1" t="s">
        <v>37004</v>
      </c>
      <c r="F7058" s="1" t="s">
        <v>31365</v>
      </c>
      <c r="G7058" s="14">
        <v>9199446646</v>
      </c>
      <c r="H7058" s="1" t="s">
        <v>20</v>
      </c>
      <c r="I7058" s="1" t="s">
        <v>9</v>
      </c>
      <c r="J7058" s="1" t="s">
        <v>34</v>
      </c>
      <c r="K7058" s="3" t="s">
        <v>17</v>
      </c>
      <c r="L7058" s="1" t="s">
        <v>34</v>
      </c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1"/>
      <c r="AA7058" s="1" t="s">
        <v>11</v>
      </c>
      <c r="AB7058" s="3" t="s">
        <v>13</v>
      </c>
      <c r="AC7058" s="23" t="s">
        <v>37801</v>
      </c>
      <c r="AD7058" s="23" t="s">
        <v>44606</v>
      </c>
      <c r="AE7058" t="s">
        <v>35399</v>
      </c>
    </row>
    <row r="7059" spans="1:31" ht="14.25" customHeight="1">
      <c r="A7059" s="1">
        <v>7058</v>
      </c>
      <c r="B7059" s="1" t="s">
        <v>54</v>
      </c>
      <c r="C7059" s="1" t="s">
        <v>2584</v>
      </c>
      <c r="D7059" s="1" t="s">
        <v>3080</v>
      </c>
      <c r="E7059" s="1" t="s">
        <v>2961</v>
      </c>
      <c r="F7059" s="1" t="s">
        <v>22071</v>
      </c>
      <c r="G7059" s="14">
        <v>9199419196</v>
      </c>
      <c r="H7059" s="1" t="s">
        <v>20</v>
      </c>
      <c r="I7059" s="1" t="s">
        <v>41</v>
      </c>
      <c r="J7059" s="1" t="s">
        <v>34</v>
      </c>
      <c r="K7059" s="3" t="s">
        <v>63</v>
      </c>
      <c r="L7059" s="1" t="s">
        <v>34</v>
      </c>
      <c r="M7059" s="3" t="s">
        <v>213</v>
      </c>
      <c r="N7059" s="3" t="str">
        <f>J7059</f>
        <v>[50-85 Lacs]</v>
      </c>
      <c r="O7059" s="3" t="s">
        <v>17</v>
      </c>
      <c r="P7059" s="3" t="s">
        <v>34</v>
      </c>
      <c r="Q7059" s="3" t="s">
        <v>42</v>
      </c>
      <c r="R7059" s="3" t="s">
        <v>34</v>
      </c>
      <c r="S7059" s="3" t="s">
        <v>27</v>
      </c>
      <c r="T7059" s="3" t="s">
        <v>34</v>
      </c>
      <c r="U7059" s="3" t="s">
        <v>117</v>
      </c>
      <c r="V7059" s="3" t="s">
        <v>34</v>
      </c>
      <c r="W7059" s="3" t="s">
        <v>178</v>
      </c>
      <c r="X7059" s="3" t="s">
        <v>34</v>
      </c>
      <c r="Y7059" s="3" t="s">
        <v>171</v>
      </c>
      <c r="Z7059" s="1" t="s">
        <v>34</v>
      </c>
      <c r="AA7059" s="1" t="s">
        <v>16</v>
      </c>
      <c r="AB7059" s="3" t="s">
        <v>12</v>
      </c>
      <c r="AC7059" s="23" t="s">
        <v>37801</v>
      </c>
      <c r="AD7059" s="23" t="s">
        <v>44607</v>
      </c>
      <c r="AE7059" t="s">
        <v>35409</v>
      </c>
    </row>
    <row r="7060" spans="1:31" ht="14.25" customHeight="1">
      <c r="A7060" s="1">
        <v>7059</v>
      </c>
      <c r="B7060" s="1" t="s">
        <v>54</v>
      </c>
      <c r="C7060" s="1" t="s">
        <v>2592</v>
      </c>
      <c r="D7060" s="1" t="s">
        <v>460</v>
      </c>
      <c r="E7060" s="1" t="s">
        <v>139</v>
      </c>
      <c r="F7060" s="1" t="s">
        <v>22075</v>
      </c>
      <c r="G7060" s="14">
        <v>91944699</v>
      </c>
      <c r="H7060" s="1" t="s">
        <v>20</v>
      </c>
      <c r="I7060" s="1" t="s">
        <v>62</v>
      </c>
      <c r="J7060" s="1" t="s">
        <v>34</v>
      </c>
      <c r="K7060" s="3" t="s">
        <v>27</v>
      </c>
      <c r="L7060" s="1" t="s">
        <v>34</v>
      </c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1"/>
      <c r="AA7060" s="1" t="s">
        <v>16</v>
      </c>
      <c r="AB7060" s="3" t="s">
        <v>12</v>
      </c>
      <c r="AC7060" s="23" t="s">
        <v>37801</v>
      </c>
      <c r="AD7060" s="23" t="s">
        <v>44608</v>
      </c>
      <c r="AE7060" t="s">
        <v>35410</v>
      </c>
    </row>
    <row r="7061" spans="1:31" ht="14.25" customHeight="1">
      <c r="A7061" s="1">
        <v>7060</v>
      </c>
      <c r="B7061" s="1" t="s">
        <v>54</v>
      </c>
      <c r="C7061" s="1" t="s">
        <v>2601</v>
      </c>
      <c r="D7061" s="1" t="s">
        <v>35847</v>
      </c>
      <c r="E7061" s="1" t="s">
        <v>2602</v>
      </c>
      <c r="F7061" s="1" t="s">
        <v>22080</v>
      </c>
      <c r="G7061" s="14">
        <v>91414464169</v>
      </c>
      <c r="H7061" s="1" t="s">
        <v>8</v>
      </c>
      <c r="I7061" s="1" t="s">
        <v>41</v>
      </c>
      <c r="J7061" s="1" t="s">
        <v>34</v>
      </c>
      <c r="K7061" s="3" t="s">
        <v>42</v>
      </c>
      <c r="L7061" s="1" t="s">
        <v>34</v>
      </c>
      <c r="M7061" s="3" t="s">
        <v>27</v>
      </c>
      <c r="N7061" s="3" t="str">
        <f>J7061</f>
        <v>[50-85 Lacs]</v>
      </c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1"/>
      <c r="AA7061" s="1" t="s">
        <v>16</v>
      </c>
      <c r="AB7061" s="3" t="s">
        <v>12</v>
      </c>
      <c r="AC7061" s="23" t="s">
        <v>37801</v>
      </c>
      <c r="AD7061" s="23" t="s">
        <v>44609</v>
      </c>
      <c r="AE7061" t="s">
        <v>35394</v>
      </c>
    </row>
    <row r="7062" spans="1:31" ht="14.25" customHeight="1">
      <c r="A7062" s="1">
        <v>7061</v>
      </c>
      <c r="B7062" s="1" t="s">
        <v>54</v>
      </c>
      <c r="C7062" s="1" t="s">
        <v>2611</v>
      </c>
      <c r="D7062" s="1" t="s">
        <v>636</v>
      </c>
      <c r="E7062" s="1" t="s">
        <v>1311</v>
      </c>
      <c r="F7062" s="1" t="s">
        <v>31370</v>
      </c>
      <c r="G7062" s="14">
        <v>919946090996</v>
      </c>
      <c r="H7062" s="1" t="s">
        <v>8</v>
      </c>
      <c r="I7062" s="1" t="s">
        <v>41</v>
      </c>
      <c r="J7062" s="1" t="s">
        <v>34</v>
      </c>
      <c r="K7062" s="3" t="s">
        <v>42</v>
      </c>
      <c r="L7062" s="1" t="s">
        <v>34</v>
      </c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1"/>
      <c r="AA7062" s="1" t="s">
        <v>16</v>
      </c>
      <c r="AB7062" s="3" t="s">
        <v>12</v>
      </c>
      <c r="AC7062" s="23" t="s">
        <v>37801</v>
      </c>
      <c r="AD7062" s="23" t="s">
        <v>44610</v>
      </c>
      <c r="AE7062" t="s">
        <v>35409</v>
      </c>
    </row>
    <row r="7063" spans="1:31" ht="14.25" customHeight="1">
      <c r="A7063" s="1">
        <v>7062</v>
      </c>
      <c r="B7063" s="1" t="s">
        <v>54</v>
      </c>
      <c r="C7063" s="1" t="s">
        <v>2613</v>
      </c>
      <c r="D7063" s="1" t="s">
        <v>1410</v>
      </c>
      <c r="E7063" s="1" t="s">
        <v>328</v>
      </c>
      <c r="F7063" s="1" t="s">
        <v>22086</v>
      </c>
      <c r="G7063" s="14">
        <v>919444966449</v>
      </c>
      <c r="H7063" s="1" t="s">
        <v>8</v>
      </c>
      <c r="I7063" s="1" t="s">
        <v>9</v>
      </c>
      <c r="J7063" s="1" t="s">
        <v>34</v>
      </c>
      <c r="K7063" s="3" t="s">
        <v>17</v>
      </c>
      <c r="L7063" s="1" t="s">
        <v>34</v>
      </c>
      <c r="M7063" s="4" t="s">
        <v>42</v>
      </c>
      <c r="N7063" s="3" t="str">
        <f t="shared" ref="N7063:N7065" si="214">J7063</f>
        <v>[50-85 Lacs]</v>
      </c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1"/>
      <c r="AA7063" s="1" t="s">
        <v>16</v>
      </c>
      <c r="AB7063" s="3" t="s">
        <v>12</v>
      </c>
      <c r="AC7063" s="23" t="s">
        <v>37801</v>
      </c>
      <c r="AD7063" s="23" t="s">
        <v>44611</v>
      </c>
      <c r="AE7063" t="s">
        <v>35399</v>
      </c>
    </row>
    <row r="7064" spans="1:31" ht="14.25" customHeight="1">
      <c r="A7064" s="1">
        <v>7063</v>
      </c>
      <c r="B7064" s="1" t="s">
        <v>54</v>
      </c>
      <c r="C7064" s="1" t="s">
        <v>2619</v>
      </c>
      <c r="D7064" s="1" t="s">
        <v>1839</v>
      </c>
      <c r="E7064" s="1" t="s">
        <v>255</v>
      </c>
      <c r="F7064" s="1" t="s">
        <v>22089</v>
      </c>
      <c r="G7064" s="14">
        <v>914446911466</v>
      </c>
      <c r="H7064" s="1" t="s">
        <v>15</v>
      </c>
      <c r="I7064" s="1" t="s">
        <v>9</v>
      </c>
      <c r="J7064" s="1" t="s">
        <v>34</v>
      </c>
      <c r="K7064" s="3" t="s">
        <v>17</v>
      </c>
      <c r="L7064" s="1" t="s">
        <v>34</v>
      </c>
      <c r="M7064" s="4" t="s">
        <v>42</v>
      </c>
      <c r="N7064" s="3" t="str">
        <f t="shared" si="214"/>
        <v>[50-85 Lacs]</v>
      </c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1"/>
      <c r="AA7064" s="1" t="s">
        <v>16</v>
      </c>
      <c r="AB7064" s="3" t="s">
        <v>12</v>
      </c>
      <c r="AC7064" s="23" t="s">
        <v>37801</v>
      </c>
      <c r="AD7064" s="23" t="s">
        <v>44612</v>
      </c>
      <c r="AE7064" t="s">
        <v>35394</v>
      </c>
    </row>
    <row r="7065" spans="1:31" ht="14.25" customHeight="1">
      <c r="A7065" s="1">
        <v>7064</v>
      </c>
      <c r="B7065" s="1" t="s">
        <v>54</v>
      </c>
      <c r="C7065" s="1" t="s">
        <v>2636</v>
      </c>
      <c r="D7065" s="1" t="s">
        <v>13588</v>
      </c>
      <c r="E7065" s="1" t="s">
        <v>139</v>
      </c>
      <c r="F7065" s="1" t="s">
        <v>22096</v>
      </c>
      <c r="G7065" s="14">
        <v>91940941969</v>
      </c>
      <c r="H7065" s="1" t="s">
        <v>8</v>
      </c>
      <c r="I7065" s="1" t="s">
        <v>41</v>
      </c>
      <c r="J7065" s="1" t="s">
        <v>34</v>
      </c>
      <c r="K7065" s="3" t="s">
        <v>17</v>
      </c>
      <c r="L7065" s="1" t="s">
        <v>34</v>
      </c>
      <c r="M7065" s="4" t="s">
        <v>42</v>
      </c>
      <c r="N7065" s="3" t="str">
        <f t="shared" si="214"/>
        <v>[50-85 Lacs]</v>
      </c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1"/>
      <c r="AA7065" s="1" t="s">
        <v>16</v>
      </c>
      <c r="AB7065" s="3" t="s">
        <v>12</v>
      </c>
      <c r="AC7065" s="23" t="s">
        <v>37801</v>
      </c>
      <c r="AD7065" s="23" t="s">
        <v>44613</v>
      </c>
      <c r="AE7065" t="s">
        <v>35394</v>
      </c>
    </row>
    <row r="7066" spans="1:31" ht="14.25" customHeight="1">
      <c r="A7066" s="1">
        <v>7065</v>
      </c>
      <c r="B7066" s="1" t="s">
        <v>54</v>
      </c>
      <c r="C7066" s="1" t="s">
        <v>2646</v>
      </c>
      <c r="D7066" s="1" t="s">
        <v>3818</v>
      </c>
      <c r="E7066" s="1" t="s">
        <v>19</v>
      </c>
      <c r="F7066" s="1" t="s">
        <v>31373</v>
      </c>
      <c r="G7066" s="14">
        <v>9196460004</v>
      </c>
      <c r="H7066" s="1" t="s">
        <v>20</v>
      </c>
      <c r="I7066" s="1" t="s">
        <v>9</v>
      </c>
      <c r="J7066" s="1" t="s">
        <v>34</v>
      </c>
      <c r="K7066" s="3" t="s">
        <v>17</v>
      </c>
      <c r="L7066" s="1" t="s">
        <v>34</v>
      </c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1"/>
      <c r="AA7066" s="1" t="s">
        <v>11</v>
      </c>
      <c r="AB7066" s="3" t="s">
        <v>56</v>
      </c>
      <c r="AC7066" s="23" t="s">
        <v>37801</v>
      </c>
      <c r="AD7066" s="23" t="s">
        <v>44614</v>
      </c>
      <c r="AE7066" t="s">
        <v>35409</v>
      </c>
    </row>
    <row r="7067" spans="1:31" ht="14.25" customHeight="1">
      <c r="A7067" s="1">
        <v>7066</v>
      </c>
      <c r="B7067" s="9" t="s">
        <v>6</v>
      </c>
      <c r="C7067" s="1" t="s">
        <v>2648</v>
      </c>
      <c r="D7067" s="1" t="s">
        <v>35848</v>
      </c>
      <c r="E7067" s="1" t="s">
        <v>37005</v>
      </c>
      <c r="F7067" s="1" t="s">
        <v>22101</v>
      </c>
      <c r="G7067" s="14">
        <v>91946949990</v>
      </c>
      <c r="H7067" s="1" t="s">
        <v>8</v>
      </c>
      <c r="I7067" s="1" t="s">
        <v>62</v>
      </c>
      <c r="J7067" s="1" t="s">
        <v>34</v>
      </c>
      <c r="K7067" s="3" t="s">
        <v>17</v>
      </c>
      <c r="L7067" s="1" t="s">
        <v>34</v>
      </c>
      <c r="M7067" s="4" t="s">
        <v>42</v>
      </c>
      <c r="N7067" s="3" t="str">
        <f>J7067</f>
        <v>[50-85 Lacs]</v>
      </c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1"/>
      <c r="AA7067" s="1" t="s">
        <v>16</v>
      </c>
      <c r="AB7067" s="3" t="s">
        <v>12</v>
      </c>
      <c r="AC7067" s="23" t="s">
        <v>37801</v>
      </c>
      <c r="AD7067" s="23" t="s">
        <v>42821</v>
      </c>
      <c r="AE7067" t="s">
        <v>35409</v>
      </c>
    </row>
    <row r="7068" spans="1:31" ht="14.25" customHeight="1">
      <c r="A7068" s="1">
        <v>7067</v>
      </c>
      <c r="B7068" s="9" t="s">
        <v>6</v>
      </c>
      <c r="C7068" s="1" t="s">
        <v>2662</v>
      </c>
      <c r="D7068" s="1" t="s">
        <v>2663</v>
      </c>
      <c r="E7068" s="1" t="s">
        <v>881</v>
      </c>
      <c r="F7068" s="1" t="s">
        <v>33629</v>
      </c>
      <c r="G7068" s="14">
        <v>919016999441</v>
      </c>
      <c r="H7068" s="1" t="s">
        <v>15</v>
      </c>
      <c r="I7068" s="1" t="s">
        <v>37779</v>
      </c>
      <c r="J7068" s="1" t="s">
        <v>34</v>
      </c>
      <c r="K7068" s="3" t="s">
        <v>42</v>
      </c>
      <c r="L7068" s="1" t="s">
        <v>34</v>
      </c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1"/>
      <c r="AA7068" s="1" t="s">
        <v>16</v>
      </c>
      <c r="AB7068" s="3" t="s">
        <v>12</v>
      </c>
      <c r="AC7068" s="23" t="s">
        <v>37801</v>
      </c>
      <c r="AD7068" s="23" t="s">
        <v>38579</v>
      </c>
      <c r="AE7068" t="s">
        <v>35409</v>
      </c>
    </row>
    <row r="7069" spans="1:31" ht="14.25" customHeight="1">
      <c r="A7069" s="1">
        <v>7068</v>
      </c>
      <c r="B7069" s="9" t="s">
        <v>6</v>
      </c>
      <c r="C7069" s="1" t="s">
        <v>2670</v>
      </c>
      <c r="D7069" s="1" t="s">
        <v>2671</v>
      </c>
      <c r="E7069" s="1" t="s">
        <v>93</v>
      </c>
      <c r="F7069" s="1" t="s">
        <v>22111</v>
      </c>
      <c r="G7069" s="14">
        <v>914000466491</v>
      </c>
      <c r="H7069" s="1" t="s">
        <v>8</v>
      </c>
      <c r="I7069" s="1" t="s">
        <v>9</v>
      </c>
      <c r="J7069" s="1" t="s">
        <v>34</v>
      </c>
      <c r="K7069" s="3" t="s">
        <v>17</v>
      </c>
      <c r="L7069" s="1" t="s">
        <v>34</v>
      </c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1"/>
      <c r="AA7069" s="1" t="s">
        <v>16</v>
      </c>
      <c r="AB7069" s="3" t="s">
        <v>12</v>
      </c>
      <c r="AC7069" s="23" t="s">
        <v>37801</v>
      </c>
      <c r="AD7069" s="23" t="s">
        <v>44615</v>
      </c>
      <c r="AE7069" t="s">
        <v>35410</v>
      </c>
    </row>
    <row r="7070" spans="1:31" ht="14.25" customHeight="1">
      <c r="A7070" s="1">
        <v>7069</v>
      </c>
      <c r="B7070" s="9" t="s">
        <v>6</v>
      </c>
      <c r="C7070" s="1" t="s">
        <v>2674</v>
      </c>
      <c r="D7070" s="1" t="s">
        <v>2675</v>
      </c>
      <c r="E7070" s="1" t="s">
        <v>881</v>
      </c>
      <c r="F7070" s="1" t="s">
        <v>22114</v>
      </c>
      <c r="G7070" s="14">
        <v>919946940601</v>
      </c>
      <c r="H7070" s="1" t="s">
        <v>20</v>
      </c>
      <c r="I7070" s="1" t="s">
        <v>41</v>
      </c>
      <c r="J7070" s="1" t="s">
        <v>34</v>
      </c>
      <c r="K7070" s="3" t="s">
        <v>213</v>
      </c>
      <c r="L7070" s="1" t="s">
        <v>34</v>
      </c>
      <c r="M7070" s="4" t="s">
        <v>17</v>
      </c>
      <c r="N7070" s="3" t="str">
        <f t="shared" ref="N7070:N7071" si="215">J7070</f>
        <v>[50-85 Lacs]</v>
      </c>
      <c r="O7070" s="4" t="s">
        <v>47347</v>
      </c>
      <c r="P7070" s="3" t="s">
        <v>34</v>
      </c>
      <c r="Q7070" s="3"/>
      <c r="R7070" s="3"/>
      <c r="S7070" s="3"/>
      <c r="T7070" s="3"/>
      <c r="U7070" s="3"/>
      <c r="V7070" s="3"/>
      <c r="W7070" s="3"/>
      <c r="X7070" s="3"/>
      <c r="Y7070" s="3"/>
      <c r="Z7070" s="1"/>
      <c r="AA7070" s="1" t="s">
        <v>16</v>
      </c>
      <c r="AB7070" s="3" t="s">
        <v>12</v>
      </c>
      <c r="AC7070" s="23" t="s">
        <v>37801</v>
      </c>
      <c r="AD7070" s="23" t="s">
        <v>44616</v>
      </c>
      <c r="AE7070" t="s">
        <v>35394</v>
      </c>
    </row>
    <row r="7071" spans="1:31" ht="14.25" customHeight="1">
      <c r="A7071" s="1">
        <v>7070</v>
      </c>
      <c r="B7071" s="1" t="s">
        <v>54</v>
      </c>
      <c r="C7071" s="1" t="s">
        <v>2679</v>
      </c>
      <c r="D7071" s="1" t="s">
        <v>8139</v>
      </c>
      <c r="E7071" s="1" t="s">
        <v>5827</v>
      </c>
      <c r="F7071" s="1" t="s">
        <v>22117</v>
      </c>
      <c r="G7071" s="14">
        <v>91944664910</v>
      </c>
      <c r="H7071" s="1" t="s">
        <v>20</v>
      </c>
      <c r="I7071" s="1" t="s">
        <v>9</v>
      </c>
      <c r="J7071" s="1" t="s">
        <v>34</v>
      </c>
      <c r="K7071" s="3" t="s">
        <v>63</v>
      </c>
      <c r="L7071" s="1" t="s">
        <v>34</v>
      </c>
      <c r="M7071" s="3" t="s">
        <v>213</v>
      </c>
      <c r="N7071" s="3" t="str">
        <f t="shared" si="215"/>
        <v>[50-85 Lacs]</v>
      </c>
      <c r="O7071" s="3" t="s">
        <v>17</v>
      </c>
      <c r="P7071" s="3" t="s">
        <v>34</v>
      </c>
      <c r="Q7071" s="3" t="s">
        <v>42</v>
      </c>
      <c r="R7071" s="3" t="s">
        <v>34</v>
      </c>
      <c r="S7071" s="3" t="s">
        <v>27</v>
      </c>
      <c r="T7071" s="3" t="s">
        <v>34</v>
      </c>
      <c r="U7071" s="3" t="s">
        <v>117</v>
      </c>
      <c r="V7071" s="3" t="s">
        <v>34</v>
      </c>
      <c r="W7071" s="3" t="s">
        <v>178</v>
      </c>
      <c r="X7071" s="3" t="s">
        <v>34</v>
      </c>
      <c r="Y7071" s="3" t="s">
        <v>171</v>
      </c>
      <c r="Z7071" s="1" t="s">
        <v>34</v>
      </c>
      <c r="AA7071" s="1" t="s">
        <v>16</v>
      </c>
      <c r="AB7071" s="3" t="s">
        <v>12</v>
      </c>
      <c r="AC7071" s="23" t="s">
        <v>37801</v>
      </c>
      <c r="AD7071" s="23" t="s">
        <v>44617</v>
      </c>
      <c r="AE7071" t="s">
        <v>35409</v>
      </c>
    </row>
    <row r="7072" spans="1:31" ht="14.25" customHeight="1">
      <c r="A7072" s="1">
        <v>7071</v>
      </c>
      <c r="B7072" s="1" t="s">
        <v>54</v>
      </c>
      <c r="C7072" s="1" t="s">
        <v>2680</v>
      </c>
      <c r="D7072" s="1" t="s">
        <v>1678</v>
      </c>
      <c r="E7072" s="1" t="s">
        <v>40</v>
      </c>
      <c r="F7072" s="1" t="s">
        <v>2681</v>
      </c>
      <c r="G7072" s="14">
        <v>91909999191</v>
      </c>
      <c r="H7072" s="1" t="s">
        <v>8</v>
      </c>
      <c r="I7072" s="1" t="s">
        <v>9</v>
      </c>
      <c r="J7072" s="1" t="s">
        <v>34</v>
      </c>
      <c r="K7072" s="3" t="s">
        <v>17</v>
      </c>
      <c r="L7072" s="1" t="s">
        <v>34</v>
      </c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1"/>
      <c r="AA7072" s="1" t="s">
        <v>11</v>
      </c>
      <c r="AB7072" s="3" t="s">
        <v>56</v>
      </c>
      <c r="AC7072" s="23" t="s">
        <v>37801</v>
      </c>
      <c r="AD7072" s="23" t="s">
        <v>44618</v>
      </c>
      <c r="AE7072" t="s">
        <v>35394</v>
      </c>
    </row>
    <row r="7073" spans="1:31" ht="14.25" customHeight="1">
      <c r="A7073" s="1">
        <v>7072</v>
      </c>
      <c r="B7073" s="1" t="s">
        <v>54</v>
      </c>
      <c r="C7073" s="1" t="s">
        <v>2682</v>
      </c>
      <c r="D7073" s="1" t="s">
        <v>13673</v>
      </c>
      <c r="E7073" s="1" t="s">
        <v>139</v>
      </c>
      <c r="F7073" s="1" t="s">
        <v>33631</v>
      </c>
      <c r="G7073" s="14">
        <v>919664114946</v>
      </c>
      <c r="H7073" s="1" t="s">
        <v>8</v>
      </c>
      <c r="I7073" s="1" t="s">
        <v>9</v>
      </c>
      <c r="J7073" s="1" t="s">
        <v>34</v>
      </c>
      <c r="K7073" s="3" t="s">
        <v>42</v>
      </c>
      <c r="L7073" s="1" t="s">
        <v>34</v>
      </c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1"/>
      <c r="AA7073" s="1" t="s">
        <v>16</v>
      </c>
      <c r="AB7073" s="3" t="s">
        <v>12</v>
      </c>
      <c r="AC7073" s="23" t="s">
        <v>37801</v>
      </c>
      <c r="AD7073" s="23" t="s">
        <v>44619</v>
      </c>
      <c r="AE7073" t="s">
        <v>35410</v>
      </c>
    </row>
    <row r="7074" spans="1:31" ht="14.25" customHeight="1">
      <c r="A7074" s="1">
        <v>7073</v>
      </c>
      <c r="B7074" s="1" t="s">
        <v>54</v>
      </c>
      <c r="C7074" s="1" t="s">
        <v>2697</v>
      </c>
      <c r="D7074" s="1" t="s">
        <v>2921</v>
      </c>
      <c r="E7074" s="1" t="s">
        <v>5877</v>
      </c>
      <c r="F7074" s="1" t="s">
        <v>22124</v>
      </c>
      <c r="G7074" s="14">
        <v>919994009944</v>
      </c>
      <c r="H7074" s="1" t="s">
        <v>20</v>
      </c>
      <c r="I7074" s="1" t="s">
        <v>9</v>
      </c>
      <c r="J7074" s="1" t="s">
        <v>34</v>
      </c>
      <c r="K7074" s="3" t="s">
        <v>42</v>
      </c>
      <c r="L7074" s="1" t="s">
        <v>34</v>
      </c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1"/>
      <c r="AA7074" s="1" t="s">
        <v>16</v>
      </c>
      <c r="AB7074" s="3" t="s">
        <v>12</v>
      </c>
      <c r="AC7074" s="23" t="s">
        <v>37801</v>
      </c>
      <c r="AD7074" s="23" t="s">
        <v>44620</v>
      </c>
      <c r="AE7074" t="s">
        <v>35409</v>
      </c>
    </row>
    <row r="7075" spans="1:31" ht="14.25" customHeight="1">
      <c r="A7075" s="1">
        <v>7074</v>
      </c>
      <c r="B7075" s="1" t="s">
        <v>54</v>
      </c>
      <c r="C7075" s="1" t="s">
        <v>2700</v>
      </c>
      <c r="D7075" s="1" t="s">
        <v>35849</v>
      </c>
      <c r="E7075" s="1" t="s">
        <v>40</v>
      </c>
      <c r="F7075" s="1" t="s">
        <v>22127</v>
      </c>
      <c r="G7075" s="14">
        <v>919449090901</v>
      </c>
      <c r="H7075" s="1" t="s">
        <v>8</v>
      </c>
      <c r="I7075" s="1" t="s">
        <v>41</v>
      </c>
      <c r="J7075" s="1" t="s">
        <v>34</v>
      </c>
      <c r="K7075" s="3" t="s">
        <v>63</v>
      </c>
      <c r="L7075" s="1" t="s">
        <v>34</v>
      </c>
      <c r="M7075" s="3" t="s">
        <v>213</v>
      </c>
      <c r="N7075" s="3" t="str">
        <f>J7075</f>
        <v>[50-85 Lacs]</v>
      </c>
      <c r="O7075" s="3" t="s">
        <v>17</v>
      </c>
      <c r="P7075" s="3" t="s">
        <v>34</v>
      </c>
      <c r="Q7075" s="3" t="s">
        <v>42</v>
      </c>
      <c r="R7075" s="3" t="s">
        <v>34</v>
      </c>
      <c r="S7075" s="3" t="s">
        <v>27</v>
      </c>
      <c r="T7075" s="3" t="s">
        <v>34</v>
      </c>
      <c r="U7075" s="3" t="s">
        <v>117</v>
      </c>
      <c r="V7075" s="3" t="s">
        <v>34</v>
      </c>
      <c r="W7075" s="3" t="s">
        <v>178</v>
      </c>
      <c r="X7075" s="3" t="s">
        <v>34</v>
      </c>
      <c r="Y7075" s="3" t="s">
        <v>171</v>
      </c>
      <c r="Z7075" s="1" t="s">
        <v>34</v>
      </c>
      <c r="AA7075" s="1" t="s">
        <v>16</v>
      </c>
      <c r="AB7075" s="3" t="s">
        <v>12</v>
      </c>
      <c r="AC7075" s="23" t="s">
        <v>37801</v>
      </c>
      <c r="AD7075" s="23" t="s">
        <v>42350</v>
      </c>
      <c r="AE7075" t="s">
        <v>35394</v>
      </c>
    </row>
    <row r="7076" spans="1:31" ht="14.25" customHeight="1">
      <c r="A7076" s="1">
        <v>7075</v>
      </c>
      <c r="B7076" s="1" t="s">
        <v>54</v>
      </c>
      <c r="C7076" s="1" t="s">
        <v>2716</v>
      </c>
      <c r="D7076" s="1" t="s">
        <v>4226</v>
      </c>
      <c r="E7076" s="1" t="s">
        <v>881</v>
      </c>
      <c r="F7076" s="1" t="s">
        <v>22131</v>
      </c>
      <c r="G7076" s="14">
        <v>919441401461</v>
      </c>
      <c r="H7076" s="1" t="s">
        <v>20</v>
      </c>
      <c r="I7076" s="1" t="s">
        <v>41</v>
      </c>
      <c r="J7076" s="1" t="s">
        <v>34</v>
      </c>
      <c r="K7076" s="3" t="s">
        <v>42</v>
      </c>
      <c r="L7076" s="1" t="s">
        <v>34</v>
      </c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1"/>
      <c r="AA7076" s="1" t="s">
        <v>16</v>
      </c>
      <c r="AB7076" s="3" t="s">
        <v>12</v>
      </c>
      <c r="AC7076" s="23" t="s">
        <v>37801</v>
      </c>
      <c r="AD7076" s="23" t="s">
        <v>44621</v>
      </c>
      <c r="AE7076" t="s">
        <v>35399</v>
      </c>
    </row>
    <row r="7077" spans="1:31" ht="14.25" customHeight="1">
      <c r="A7077" s="1">
        <v>7076</v>
      </c>
      <c r="B7077" s="1" t="s">
        <v>54</v>
      </c>
      <c r="C7077" s="1" t="s">
        <v>2735</v>
      </c>
      <c r="D7077" s="1" t="s">
        <v>12273</v>
      </c>
      <c r="E7077" s="1" t="s">
        <v>774</v>
      </c>
      <c r="F7077" s="1" t="s">
        <v>22139</v>
      </c>
      <c r="G7077" s="14">
        <v>919646461449</v>
      </c>
      <c r="H7077" s="1" t="s">
        <v>8</v>
      </c>
      <c r="I7077" s="1" t="s">
        <v>41</v>
      </c>
      <c r="J7077" s="1" t="s">
        <v>34</v>
      </c>
      <c r="K7077" s="3" t="s">
        <v>42</v>
      </c>
      <c r="L7077" s="1" t="s">
        <v>34</v>
      </c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1"/>
      <c r="AA7077" s="1" t="s">
        <v>16</v>
      </c>
      <c r="AB7077" s="3" t="s">
        <v>12</v>
      </c>
      <c r="AC7077" s="23" t="s">
        <v>37801</v>
      </c>
      <c r="AD7077" s="23" t="s">
        <v>44622</v>
      </c>
      <c r="AE7077" t="s">
        <v>35410</v>
      </c>
    </row>
    <row r="7078" spans="1:31" ht="14.25" customHeight="1">
      <c r="A7078" s="1">
        <v>7077</v>
      </c>
      <c r="B7078" s="9" t="s">
        <v>6</v>
      </c>
      <c r="C7078" s="1" t="s">
        <v>2741</v>
      </c>
      <c r="D7078" s="1" t="s">
        <v>2742</v>
      </c>
      <c r="E7078" s="1" t="s">
        <v>19</v>
      </c>
      <c r="F7078" s="1" t="s">
        <v>33637</v>
      </c>
      <c r="G7078" s="14">
        <v>91994464494</v>
      </c>
      <c r="H7078" s="1" t="s">
        <v>8</v>
      </c>
      <c r="I7078" s="1" t="s">
        <v>9</v>
      </c>
      <c r="J7078" s="1" t="s">
        <v>34</v>
      </c>
      <c r="K7078" s="3" t="s">
        <v>17</v>
      </c>
      <c r="L7078" s="1" t="s">
        <v>34</v>
      </c>
      <c r="M7078" s="4" t="s">
        <v>42</v>
      </c>
      <c r="N7078" s="3" t="str">
        <f t="shared" ref="N7078:N7081" si="216">J7078</f>
        <v>[50-85 Lacs]</v>
      </c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1"/>
      <c r="AA7078" s="1" t="s">
        <v>16</v>
      </c>
      <c r="AB7078" s="3" t="s">
        <v>12</v>
      </c>
      <c r="AC7078" s="23" t="s">
        <v>37801</v>
      </c>
      <c r="AD7078" s="23" t="s">
        <v>40933</v>
      </c>
      <c r="AE7078" t="s">
        <v>35399</v>
      </c>
    </row>
    <row r="7079" spans="1:31" ht="14.25" customHeight="1">
      <c r="A7079" s="1">
        <v>7078</v>
      </c>
      <c r="B7079" s="1" t="s">
        <v>54</v>
      </c>
      <c r="C7079" s="1" t="s">
        <v>2743</v>
      </c>
      <c r="D7079" s="1" t="s">
        <v>1857</v>
      </c>
      <c r="E7079" s="1" t="s">
        <v>487</v>
      </c>
      <c r="F7079" s="1" t="s">
        <v>22142</v>
      </c>
      <c r="G7079" s="14">
        <v>91990444144</v>
      </c>
      <c r="H7079" s="1" t="s">
        <v>20</v>
      </c>
      <c r="I7079" s="1" t="s">
        <v>33</v>
      </c>
      <c r="J7079" s="1" t="s">
        <v>34</v>
      </c>
      <c r="K7079" s="3" t="s">
        <v>17</v>
      </c>
      <c r="L7079" s="1" t="s">
        <v>34</v>
      </c>
      <c r="M7079" s="4" t="s">
        <v>42</v>
      </c>
      <c r="N7079" s="3" t="str">
        <f t="shared" si="216"/>
        <v>[50-85 Lacs]</v>
      </c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1"/>
      <c r="AA7079" s="1" t="s">
        <v>16</v>
      </c>
      <c r="AB7079" s="3" t="s">
        <v>12</v>
      </c>
      <c r="AC7079" s="23" t="s">
        <v>37801</v>
      </c>
      <c r="AD7079" s="23" t="s">
        <v>44623</v>
      </c>
      <c r="AE7079" t="s">
        <v>35394</v>
      </c>
    </row>
    <row r="7080" spans="1:31" ht="14.25" customHeight="1">
      <c r="A7080" s="1">
        <v>7079</v>
      </c>
      <c r="B7080" s="1" t="s">
        <v>54</v>
      </c>
      <c r="C7080" s="1" t="s">
        <v>2753</v>
      </c>
      <c r="D7080" s="1" t="s">
        <v>5892</v>
      </c>
      <c r="E7080" s="1" t="s">
        <v>3428</v>
      </c>
      <c r="F7080" s="1" t="s">
        <v>22149</v>
      </c>
      <c r="G7080" s="14">
        <v>91944404966</v>
      </c>
      <c r="H7080" s="1" t="s">
        <v>37</v>
      </c>
      <c r="I7080" s="1" t="s">
        <v>41</v>
      </c>
      <c r="J7080" s="1" t="s">
        <v>34</v>
      </c>
      <c r="K7080" s="3" t="s">
        <v>63</v>
      </c>
      <c r="L7080" s="1" t="s">
        <v>34</v>
      </c>
      <c r="M7080" s="3" t="s">
        <v>213</v>
      </c>
      <c r="N7080" s="3" t="str">
        <f t="shared" si="216"/>
        <v>[50-85 Lacs]</v>
      </c>
      <c r="O7080" s="3" t="s">
        <v>17</v>
      </c>
      <c r="P7080" s="3" t="s">
        <v>34</v>
      </c>
      <c r="Q7080" s="3" t="s">
        <v>42</v>
      </c>
      <c r="R7080" s="3" t="s">
        <v>34</v>
      </c>
      <c r="S7080" s="3" t="s">
        <v>27</v>
      </c>
      <c r="T7080" s="3" t="s">
        <v>34</v>
      </c>
      <c r="U7080" s="3" t="s">
        <v>117</v>
      </c>
      <c r="V7080" s="3" t="s">
        <v>34</v>
      </c>
      <c r="W7080" s="3" t="s">
        <v>178</v>
      </c>
      <c r="X7080" s="3" t="s">
        <v>34</v>
      </c>
      <c r="Y7080" s="3" t="s">
        <v>171</v>
      </c>
      <c r="Z7080" s="1" t="s">
        <v>34</v>
      </c>
      <c r="AA7080" s="1" t="s">
        <v>16</v>
      </c>
      <c r="AB7080" s="3" t="s">
        <v>12</v>
      </c>
      <c r="AC7080" s="23" t="s">
        <v>37801</v>
      </c>
      <c r="AD7080" s="23" t="s">
        <v>44624</v>
      </c>
      <c r="AE7080" t="s">
        <v>35394</v>
      </c>
    </row>
    <row r="7081" spans="1:31" ht="14.25" customHeight="1">
      <c r="A7081" s="1">
        <v>7080</v>
      </c>
      <c r="B7081" s="9" t="s">
        <v>6</v>
      </c>
      <c r="C7081" s="1" t="s">
        <v>2759</v>
      </c>
      <c r="D7081" s="1" t="s">
        <v>2760</v>
      </c>
      <c r="E7081" s="1" t="s">
        <v>40</v>
      </c>
      <c r="F7081" s="1" t="s">
        <v>22152</v>
      </c>
      <c r="G7081" s="14">
        <v>91600066444</v>
      </c>
      <c r="H7081" s="1" t="s">
        <v>20</v>
      </c>
      <c r="I7081" s="1" t="s">
        <v>107</v>
      </c>
      <c r="J7081" s="1" t="s">
        <v>34</v>
      </c>
      <c r="K7081" s="3" t="s">
        <v>213</v>
      </c>
      <c r="L7081" s="1" t="s">
        <v>34</v>
      </c>
      <c r="M7081" s="3" t="s">
        <v>47344</v>
      </c>
      <c r="N7081" s="3" t="str">
        <f t="shared" si="216"/>
        <v>[50-85 Lacs]</v>
      </c>
      <c r="O7081" s="3" t="s">
        <v>47349</v>
      </c>
      <c r="P7081" s="3" t="s">
        <v>34</v>
      </c>
      <c r="Q7081" s="3" t="s">
        <v>171</v>
      </c>
      <c r="R7081" s="3" t="s">
        <v>34</v>
      </c>
      <c r="S7081" s="3"/>
      <c r="T7081" s="3"/>
      <c r="U7081" s="3"/>
      <c r="V7081" s="3"/>
      <c r="W7081" s="3"/>
      <c r="X7081" s="3"/>
      <c r="Y7081" s="3"/>
      <c r="Z7081" s="1"/>
      <c r="AA7081" s="1" t="s">
        <v>16</v>
      </c>
      <c r="AB7081" s="3" t="s">
        <v>12</v>
      </c>
      <c r="AC7081" s="23" t="s">
        <v>37801</v>
      </c>
      <c r="AD7081" s="23" t="s">
        <v>44625</v>
      </c>
      <c r="AE7081" t="s">
        <v>35410</v>
      </c>
    </row>
    <row r="7082" spans="1:31" ht="14.25" customHeight="1">
      <c r="A7082" s="1">
        <v>7081</v>
      </c>
      <c r="B7082" s="1" t="s">
        <v>54</v>
      </c>
      <c r="C7082" s="1" t="s">
        <v>2768</v>
      </c>
      <c r="D7082" s="1" t="s">
        <v>1286</v>
      </c>
      <c r="E7082" s="1" t="s">
        <v>93</v>
      </c>
      <c r="F7082" s="1" t="s">
        <v>22156</v>
      </c>
      <c r="G7082" s="14">
        <v>9191444699</v>
      </c>
      <c r="H7082" s="1" t="s">
        <v>8</v>
      </c>
      <c r="I7082" s="1" t="s">
        <v>41</v>
      </c>
      <c r="J7082" s="1" t="s">
        <v>34</v>
      </c>
      <c r="K7082" s="3" t="s">
        <v>42</v>
      </c>
      <c r="L7082" s="1" t="s">
        <v>34</v>
      </c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1"/>
      <c r="AA7082" s="1" t="s">
        <v>16</v>
      </c>
      <c r="AB7082" s="3" t="s">
        <v>12</v>
      </c>
      <c r="AC7082" s="23" t="s">
        <v>37801</v>
      </c>
      <c r="AD7082" s="23" t="s">
        <v>38930</v>
      </c>
      <c r="AE7082" t="s">
        <v>35410</v>
      </c>
    </row>
    <row r="7083" spans="1:31" ht="14.25" customHeight="1">
      <c r="A7083" s="1">
        <v>7082</v>
      </c>
      <c r="B7083" s="9" t="s">
        <v>6</v>
      </c>
      <c r="C7083" s="1" t="s">
        <v>2770</v>
      </c>
      <c r="D7083" s="1" t="s">
        <v>2140</v>
      </c>
      <c r="E7083" s="1" t="s">
        <v>139</v>
      </c>
      <c r="F7083" s="1" t="s">
        <v>22158</v>
      </c>
      <c r="G7083" s="14">
        <v>919119469049</v>
      </c>
      <c r="H7083" s="1" t="s">
        <v>8</v>
      </c>
      <c r="I7083" s="1" t="s">
        <v>41</v>
      </c>
      <c r="J7083" s="1" t="s">
        <v>34</v>
      </c>
      <c r="K7083" s="3" t="s">
        <v>17</v>
      </c>
      <c r="L7083" s="1" t="s">
        <v>34</v>
      </c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1"/>
      <c r="AA7083" s="1" t="s">
        <v>16</v>
      </c>
      <c r="AB7083" s="3" t="s">
        <v>12</v>
      </c>
      <c r="AC7083" s="23" t="s">
        <v>37801</v>
      </c>
      <c r="AD7083" s="23" t="s">
        <v>43366</v>
      </c>
      <c r="AE7083" t="s">
        <v>35410</v>
      </c>
    </row>
    <row r="7084" spans="1:31" ht="14.25" customHeight="1">
      <c r="A7084" s="1">
        <v>7083</v>
      </c>
      <c r="B7084" s="1" t="s">
        <v>54</v>
      </c>
      <c r="C7084" s="1" t="s">
        <v>2777</v>
      </c>
      <c r="D7084" s="1" t="s">
        <v>35850</v>
      </c>
      <c r="E7084" s="1" t="s">
        <v>40</v>
      </c>
      <c r="F7084" s="1" t="s">
        <v>22161</v>
      </c>
      <c r="G7084" s="14">
        <v>91949491600</v>
      </c>
      <c r="H7084" s="1" t="s">
        <v>20</v>
      </c>
      <c r="I7084" s="1" t="s">
        <v>41</v>
      </c>
      <c r="J7084" s="1" t="s">
        <v>34</v>
      </c>
      <c r="K7084" s="3" t="s">
        <v>42</v>
      </c>
      <c r="L7084" s="1" t="s">
        <v>34</v>
      </c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1"/>
      <c r="AA7084" s="1" t="s">
        <v>16</v>
      </c>
      <c r="AB7084" s="3" t="s">
        <v>12</v>
      </c>
      <c r="AC7084" s="23" t="s">
        <v>37801</v>
      </c>
      <c r="AD7084" s="23" t="s">
        <v>44626</v>
      </c>
      <c r="AE7084" t="s">
        <v>35409</v>
      </c>
    </row>
    <row r="7085" spans="1:31" ht="14.25" customHeight="1">
      <c r="A7085" s="1">
        <v>7084</v>
      </c>
      <c r="B7085" s="1" t="s">
        <v>54</v>
      </c>
      <c r="C7085" s="1" t="s">
        <v>2781</v>
      </c>
      <c r="D7085" s="1" t="s">
        <v>336</v>
      </c>
      <c r="E7085" s="1" t="s">
        <v>2782</v>
      </c>
      <c r="F7085" s="1" t="s">
        <v>31384</v>
      </c>
      <c r="G7085" s="14">
        <v>91949664614</v>
      </c>
      <c r="H7085" s="1" t="s">
        <v>20</v>
      </c>
      <c r="I7085" s="1" t="s">
        <v>62</v>
      </c>
      <c r="J7085" s="1" t="s">
        <v>34</v>
      </c>
      <c r="K7085" s="3" t="s">
        <v>42</v>
      </c>
      <c r="L7085" s="1" t="s">
        <v>34</v>
      </c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1"/>
      <c r="AA7085" s="1" t="s">
        <v>16</v>
      </c>
      <c r="AB7085" s="3" t="s">
        <v>12</v>
      </c>
      <c r="AC7085" s="23" t="s">
        <v>37801</v>
      </c>
      <c r="AD7085" s="23" t="s">
        <v>39147</v>
      </c>
      <c r="AE7085" t="s">
        <v>35399</v>
      </c>
    </row>
    <row r="7086" spans="1:31" ht="14.25" customHeight="1">
      <c r="A7086" s="1">
        <v>7085</v>
      </c>
      <c r="B7086" s="1" t="s">
        <v>54</v>
      </c>
      <c r="C7086" s="1" t="s">
        <v>2789</v>
      </c>
      <c r="D7086" s="1" t="s">
        <v>5281</v>
      </c>
      <c r="E7086" s="1" t="s">
        <v>8323</v>
      </c>
      <c r="F7086" s="1" t="s">
        <v>22169</v>
      </c>
      <c r="G7086" s="14">
        <v>91994944064</v>
      </c>
      <c r="H7086" s="1" t="s">
        <v>132</v>
      </c>
      <c r="I7086" s="1" t="s">
        <v>41</v>
      </c>
      <c r="J7086" s="1" t="s">
        <v>34</v>
      </c>
      <c r="K7086" s="3" t="s">
        <v>17</v>
      </c>
      <c r="L7086" s="1" t="s">
        <v>34</v>
      </c>
      <c r="M7086" s="4" t="s">
        <v>42</v>
      </c>
      <c r="N7086" s="3" t="str">
        <f>J7086</f>
        <v>[50-85 Lacs]</v>
      </c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1"/>
      <c r="AA7086" s="1" t="s">
        <v>16</v>
      </c>
      <c r="AB7086" s="3" t="s">
        <v>12</v>
      </c>
      <c r="AC7086" s="23" t="s">
        <v>37801</v>
      </c>
      <c r="AD7086" s="23" t="s">
        <v>44627</v>
      </c>
      <c r="AE7086" t="s">
        <v>35394</v>
      </c>
    </row>
    <row r="7087" spans="1:31" ht="14.25" customHeight="1">
      <c r="A7087" s="1">
        <v>7086</v>
      </c>
      <c r="B7087" s="9" t="s">
        <v>6</v>
      </c>
      <c r="C7087" s="1" t="s">
        <v>2796</v>
      </c>
      <c r="D7087" s="1" t="s">
        <v>2428</v>
      </c>
      <c r="E7087" s="1" t="s">
        <v>2797</v>
      </c>
      <c r="F7087" s="1" t="s">
        <v>22173</v>
      </c>
      <c r="G7087" s="14">
        <v>914466496916</v>
      </c>
      <c r="H7087" s="1" t="s">
        <v>15</v>
      </c>
      <c r="I7087" s="1" t="s">
        <v>62</v>
      </c>
      <c r="J7087" s="1" t="s">
        <v>34</v>
      </c>
      <c r="K7087" s="3" t="s">
        <v>17</v>
      </c>
      <c r="L7087" s="1" t="s">
        <v>34</v>
      </c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1"/>
      <c r="AA7087" s="1" t="s">
        <v>11</v>
      </c>
      <c r="AB7087" s="3" t="s">
        <v>538</v>
      </c>
      <c r="AC7087" s="23" t="s">
        <v>37801</v>
      </c>
      <c r="AD7087" s="23" t="s">
        <v>42067</v>
      </c>
      <c r="AE7087" t="s">
        <v>35409</v>
      </c>
    </row>
    <row r="7088" spans="1:31" ht="14.25" customHeight="1">
      <c r="A7088" s="1">
        <v>7087</v>
      </c>
      <c r="B7088" s="1" t="s">
        <v>54</v>
      </c>
      <c r="C7088" s="1" t="s">
        <v>2812</v>
      </c>
      <c r="D7088" s="1" t="s">
        <v>359</v>
      </c>
      <c r="E7088" s="1" t="s">
        <v>40</v>
      </c>
      <c r="F7088" s="1" t="s">
        <v>22182</v>
      </c>
      <c r="G7088" s="14">
        <v>91944916616</v>
      </c>
      <c r="H7088" s="1" t="s">
        <v>20</v>
      </c>
      <c r="I7088" s="1" t="s">
        <v>9</v>
      </c>
      <c r="J7088" s="1" t="s">
        <v>34</v>
      </c>
      <c r="K7088" s="3" t="s">
        <v>17</v>
      </c>
      <c r="L7088" s="1" t="s">
        <v>34</v>
      </c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1"/>
      <c r="AA7088" s="1" t="s">
        <v>11</v>
      </c>
      <c r="AB7088" s="3" t="s">
        <v>13</v>
      </c>
      <c r="AC7088" s="23" t="s">
        <v>37801</v>
      </c>
      <c r="AD7088" s="23" t="s">
        <v>44628</v>
      </c>
      <c r="AE7088" t="s">
        <v>35410</v>
      </c>
    </row>
    <row r="7089" spans="1:31" ht="14.25" customHeight="1">
      <c r="A7089" s="1">
        <v>7088</v>
      </c>
      <c r="B7089" s="1" t="s">
        <v>54</v>
      </c>
      <c r="C7089" s="1" t="s">
        <v>2820</v>
      </c>
      <c r="D7089" s="1" t="s">
        <v>965</v>
      </c>
      <c r="E7089" s="1" t="s">
        <v>37006</v>
      </c>
      <c r="F7089" s="1" t="s">
        <v>33641</v>
      </c>
      <c r="G7089" s="14">
        <v>9194404649</v>
      </c>
      <c r="H7089" s="1" t="s">
        <v>20</v>
      </c>
      <c r="I7089" s="1" t="s">
        <v>41</v>
      </c>
      <c r="J7089" s="1" t="s">
        <v>34</v>
      </c>
      <c r="K7089" s="3" t="s">
        <v>63</v>
      </c>
      <c r="L7089" s="1" t="s">
        <v>34</v>
      </c>
      <c r="M7089" s="3" t="s">
        <v>213</v>
      </c>
      <c r="N7089" s="3" t="str">
        <f>J7089</f>
        <v>[50-85 Lacs]</v>
      </c>
      <c r="O7089" s="3" t="s">
        <v>17</v>
      </c>
      <c r="P7089" s="3" t="s">
        <v>34</v>
      </c>
      <c r="Q7089" s="3" t="s">
        <v>42</v>
      </c>
      <c r="R7089" s="3" t="s">
        <v>34</v>
      </c>
      <c r="S7089" s="3" t="s">
        <v>27</v>
      </c>
      <c r="T7089" s="3" t="s">
        <v>34</v>
      </c>
      <c r="U7089" s="3" t="s">
        <v>117</v>
      </c>
      <c r="V7089" s="3" t="s">
        <v>34</v>
      </c>
      <c r="W7089" s="3" t="s">
        <v>178</v>
      </c>
      <c r="X7089" s="3" t="s">
        <v>34</v>
      </c>
      <c r="Y7089" s="3" t="s">
        <v>171</v>
      </c>
      <c r="Z7089" s="1" t="s">
        <v>34</v>
      </c>
      <c r="AA7089" s="1" t="s">
        <v>16</v>
      </c>
      <c r="AB7089" s="3" t="s">
        <v>12</v>
      </c>
      <c r="AC7089" s="23" t="s">
        <v>37801</v>
      </c>
      <c r="AD7089" s="23" t="s">
        <v>44629</v>
      </c>
      <c r="AE7089" t="s">
        <v>35410</v>
      </c>
    </row>
    <row r="7090" spans="1:31" ht="14.25" customHeight="1">
      <c r="A7090" s="1">
        <v>7089</v>
      </c>
      <c r="B7090" s="9" t="s">
        <v>6</v>
      </c>
      <c r="C7090" s="1" t="s">
        <v>2827</v>
      </c>
      <c r="D7090" s="1" t="s">
        <v>1803</v>
      </c>
      <c r="E7090" s="1" t="s">
        <v>139</v>
      </c>
      <c r="F7090" s="1" t="s">
        <v>22190</v>
      </c>
      <c r="G7090" s="14">
        <v>914141040900</v>
      </c>
      <c r="H7090" s="1" t="s">
        <v>8</v>
      </c>
      <c r="I7090" s="1" t="s">
        <v>41</v>
      </c>
      <c r="J7090" s="1" t="s">
        <v>34</v>
      </c>
      <c r="K7090" s="3" t="s">
        <v>17</v>
      </c>
      <c r="L7090" s="1" t="s">
        <v>34</v>
      </c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1"/>
      <c r="AA7090" s="1" t="s">
        <v>16</v>
      </c>
      <c r="AB7090" s="3" t="s">
        <v>12</v>
      </c>
      <c r="AC7090" s="23" t="s">
        <v>37801</v>
      </c>
      <c r="AD7090" s="23" t="s">
        <v>44630</v>
      </c>
      <c r="AE7090" t="s">
        <v>35399</v>
      </c>
    </row>
    <row r="7091" spans="1:31" ht="14.25" customHeight="1">
      <c r="A7091" s="1">
        <v>7090</v>
      </c>
      <c r="B7091" s="1" t="s">
        <v>54</v>
      </c>
      <c r="C7091" s="1" t="s">
        <v>2831</v>
      </c>
      <c r="D7091" s="1" t="s">
        <v>683</v>
      </c>
      <c r="E7091" s="1" t="s">
        <v>553</v>
      </c>
      <c r="F7091" s="1" t="s">
        <v>22193</v>
      </c>
      <c r="G7091" s="14">
        <v>91994661664</v>
      </c>
      <c r="H7091" s="1" t="s">
        <v>20</v>
      </c>
      <c r="I7091" s="1" t="s">
        <v>9</v>
      </c>
      <c r="J7091" s="1" t="s">
        <v>34</v>
      </c>
      <c r="K7091" s="3" t="s">
        <v>42</v>
      </c>
      <c r="L7091" s="1" t="s">
        <v>34</v>
      </c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1"/>
      <c r="AA7091" s="1" t="s">
        <v>16</v>
      </c>
      <c r="AB7091" s="3" t="s">
        <v>12</v>
      </c>
      <c r="AC7091" s="23" t="s">
        <v>37801</v>
      </c>
      <c r="AD7091" s="23" t="s">
        <v>44631</v>
      </c>
      <c r="AE7091" t="s">
        <v>35409</v>
      </c>
    </row>
    <row r="7092" spans="1:31" ht="14.25" customHeight="1">
      <c r="A7092" s="1">
        <v>7091</v>
      </c>
      <c r="B7092" s="1" t="s">
        <v>54</v>
      </c>
      <c r="C7092" s="1" t="s">
        <v>2844</v>
      </c>
      <c r="D7092" s="1" t="s">
        <v>359</v>
      </c>
      <c r="E7092" s="1" t="s">
        <v>6096</v>
      </c>
      <c r="F7092" s="1" t="s">
        <v>22202</v>
      </c>
      <c r="G7092" s="14">
        <v>9194401444</v>
      </c>
      <c r="H7092" s="1" t="s">
        <v>8</v>
      </c>
      <c r="I7092" s="1" t="s">
        <v>37779</v>
      </c>
      <c r="J7092" s="1" t="s">
        <v>34</v>
      </c>
      <c r="K7092" s="3" t="s">
        <v>63</v>
      </c>
      <c r="L7092" s="1" t="s">
        <v>34</v>
      </c>
      <c r="M7092" s="3" t="s">
        <v>213</v>
      </c>
      <c r="N7092" s="3" t="str">
        <f>J7092</f>
        <v>[50-85 Lacs]</v>
      </c>
      <c r="O7092" s="3" t="s">
        <v>17</v>
      </c>
      <c r="P7092" s="3" t="s">
        <v>34</v>
      </c>
      <c r="Q7092" s="3" t="s">
        <v>42</v>
      </c>
      <c r="R7092" s="3" t="s">
        <v>34</v>
      </c>
      <c r="S7092" s="3" t="s">
        <v>27</v>
      </c>
      <c r="T7092" s="3" t="s">
        <v>34</v>
      </c>
      <c r="U7092" s="3" t="s">
        <v>117</v>
      </c>
      <c r="V7092" s="3" t="s">
        <v>34</v>
      </c>
      <c r="W7092" s="3" t="s">
        <v>178</v>
      </c>
      <c r="X7092" s="3" t="s">
        <v>34</v>
      </c>
      <c r="Y7092" s="3" t="s">
        <v>171</v>
      </c>
      <c r="Z7092" s="1" t="s">
        <v>34</v>
      </c>
      <c r="AA7092" s="1" t="s">
        <v>16</v>
      </c>
      <c r="AB7092" s="3" t="s">
        <v>12</v>
      </c>
      <c r="AC7092" s="23" t="s">
        <v>37801</v>
      </c>
      <c r="AD7092" s="23" t="s">
        <v>44632</v>
      </c>
      <c r="AE7092" t="s">
        <v>35399</v>
      </c>
    </row>
    <row r="7093" spans="1:31" ht="14.25" customHeight="1">
      <c r="A7093" s="1">
        <v>7092</v>
      </c>
      <c r="B7093" s="9" t="s">
        <v>6</v>
      </c>
      <c r="C7093" s="1" t="s">
        <v>2845</v>
      </c>
      <c r="D7093" s="1" t="s">
        <v>2846</v>
      </c>
      <c r="E7093" s="1" t="s">
        <v>2847</v>
      </c>
      <c r="F7093" s="1" t="s">
        <v>31388</v>
      </c>
      <c r="G7093" s="14">
        <v>919446600404</v>
      </c>
      <c r="H7093" s="1" t="s">
        <v>15</v>
      </c>
      <c r="I7093" s="1" t="s">
        <v>9</v>
      </c>
      <c r="J7093" s="1" t="s">
        <v>34</v>
      </c>
      <c r="K7093" s="3" t="s">
        <v>17</v>
      </c>
      <c r="L7093" s="1" t="s">
        <v>34</v>
      </c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1"/>
      <c r="AA7093" s="1" t="s">
        <v>11</v>
      </c>
      <c r="AB7093" s="3" t="s">
        <v>586</v>
      </c>
      <c r="AC7093" s="23" t="s">
        <v>37801</v>
      </c>
      <c r="AD7093" s="23" t="s">
        <v>44633</v>
      </c>
      <c r="AE7093" t="s">
        <v>35399</v>
      </c>
    </row>
    <row r="7094" spans="1:31" ht="14.25" customHeight="1">
      <c r="A7094" s="1">
        <v>7093</v>
      </c>
      <c r="B7094" s="1" t="s">
        <v>54</v>
      </c>
      <c r="C7094" s="1" t="s">
        <v>2850</v>
      </c>
      <c r="D7094" s="1" t="s">
        <v>371</v>
      </c>
      <c r="E7094" s="1" t="s">
        <v>881</v>
      </c>
      <c r="F7094" s="1" t="s">
        <v>22204</v>
      </c>
      <c r="G7094" s="14">
        <v>91944664649</v>
      </c>
      <c r="H7094" s="1" t="s">
        <v>8</v>
      </c>
      <c r="I7094" s="1" t="s">
        <v>9</v>
      </c>
      <c r="J7094" s="1" t="s">
        <v>34</v>
      </c>
      <c r="K7094" s="3" t="s">
        <v>42</v>
      </c>
      <c r="L7094" s="1" t="s">
        <v>34</v>
      </c>
      <c r="M7094" s="3" t="s">
        <v>178</v>
      </c>
      <c r="N7094" s="3" t="str">
        <f t="shared" ref="N7094:N7096" si="217">J7094</f>
        <v>[50-85 Lacs]</v>
      </c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1"/>
      <c r="AA7094" s="1" t="s">
        <v>16</v>
      </c>
      <c r="AB7094" s="3" t="s">
        <v>12</v>
      </c>
      <c r="AC7094" s="23" t="s">
        <v>37801</v>
      </c>
      <c r="AD7094" s="23" t="s">
        <v>44634</v>
      </c>
      <c r="AE7094" t="s">
        <v>35394</v>
      </c>
    </row>
    <row r="7095" spans="1:31" ht="14.25" customHeight="1">
      <c r="A7095" s="1">
        <v>7094</v>
      </c>
      <c r="B7095" s="1" t="s">
        <v>54</v>
      </c>
      <c r="C7095" s="1" t="s">
        <v>2859</v>
      </c>
      <c r="D7095" s="1" t="s">
        <v>526</v>
      </c>
      <c r="E7095" s="1" t="s">
        <v>217</v>
      </c>
      <c r="F7095" s="1" t="s">
        <v>31390</v>
      </c>
      <c r="G7095" s="14">
        <v>91909944466</v>
      </c>
      <c r="H7095" s="1" t="s">
        <v>8</v>
      </c>
      <c r="I7095" s="1" t="s">
        <v>9</v>
      </c>
      <c r="J7095" s="1" t="s">
        <v>34</v>
      </c>
      <c r="K7095" s="3" t="s">
        <v>17</v>
      </c>
      <c r="L7095" s="1" t="s">
        <v>34</v>
      </c>
      <c r="M7095" s="4" t="s">
        <v>42</v>
      </c>
      <c r="N7095" s="3" t="str">
        <f t="shared" si="217"/>
        <v>[50-85 Lacs]</v>
      </c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1"/>
      <c r="AA7095" s="1" t="s">
        <v>16</v>
      </c>
      <c r="AB7095" s="3" t="s">
        <v>12</v>
      </c>
      <c r="AC7095" s="23" t="s">
        <v>37801</v>
      </c>
      <c r="AD7095" s="23" t="s">
        <v>39579</v>
      </c>
      <c r="AE7095" t="s">
        <v>35399</v>
      </c>
    </row>
    <row r="7096" spans="1:31" ht="14.25" customHeight="1">
      <c r="A7096" s="1">
        <v>7095</v>
      </c>
      <c r="B7096" s="1" t="s">
        <v>54</v>
      </c>
      <c r="C7096" s="1" t="s">
        <v>2865</v>
      </c>
      <c r="D7096" s="1" t="s">
        <v>39</v>
      </c>
      <c r="E7096" s="1" t="s">
        <v>881</v>
      </c>
      <c r="F7096" s="1" t="s">
        <v>22210</v>
      </c>
      <c r="G7096" s="14">
        <v>9191464940</v>
      </c>
      <c r="H7096" s="1" t="s">
        <v>8</v>
      </c>
      <c r="I7096" s="1" t="s">
        <v>41</v>
      </c>
      <c r="J7096" s="1" t="s">
        <v>34</v>
      </c>
      <c r="K7096" s="3" t="s">
        <v>63</v>
      </c>
      <c r="L7096" s="1" t="s">
        <v>34</v>
      </c>
      <c r="M7096" s="3" t="s">
        <v>213</v>
      </c>
      <c r="N7096" s="3" t="str">
        <f t="shared" si="217"/>
        <v>[50-85 Lacs]</v>
      </c>
      <c r="O7096" s="3" t="s">
        <v>17</v>
      </c>
      <c r="P7096" s="3" t="s">
        <v>34</v>
      </c>
      <c r="Q7096" s="3" t="s">
        <v>42</v>
      </c>
      <c r="R7096" s="3" t="s">
        <v>34</v>
      </c>
      <c r="S7096" s="3" t="s">
        <v>27</v>
      </c>
      <c r="T7096" s="3" t="s">
        <v>34</v>
      </c>
      <c r="U7096" s="3" t="s">
        <v>117</v>
      </c>
      <c r="V7096" s="3" t="s">
        <v>34</v>
      </c>
      <c r="W7096" s="3" t="s">
        <v>178</v>
      </c>
      <c r="X7096" s="3" t="s">
        <v>34</v>
      </c>
      <c r="Y7096" s="3" t="s">
        <v>171</v>
      </c>
      <c r="Z7096" s="1" t="s">
        <v>34</v>
      </c>
      <c r="AA7096" s="1" t="s">
        <v>16</v>
      </c>
      <c r="AB7096" s="3" t="s">
        <v>12</v>
      </c>
      <c r="AC7096" s="23" t="s">
        <v>37801</v>
      </c>
      <c r="AD7096" s="23" t="s">
        <v>44635</v>
      </c>
      <c r="AE7096" t="s">
        <v>35409</v>
      </c>
    </row>
    <row r="7097" spans="1:31" ht="14.25" customHeight="1">
      <c r="A7097" s="1">
        <v>7096</v>
      </c>
      <c r="B7097" s="1" t="s">
        <v>54</v>
      </c>
      <c r="C7097" s="1" t="s">
        <v>2866</v>
      </c>
      <c r="D7097" s="1" t="s">
        <v>967</v>
      </c>
      <c r="E7097" s="1" t="s">
        <v>93</v>
      </c>
      <c r="F7097" s="1" t="s">
        <v>31392</v>
      </c>
      <c r="G7097" s="14">
        <v>91990944666</v>
      </c>
      <c r="H7097" s="1" t="s">
        <v>20</v>
      </c>
      <c r="I7097" s="1" t="s">
        <v>62</v>
      </c>
      <c r="J7097" s="1" t="s">
        <v>34</v>
      </c>
      <c r="K7097" s="3" t="s">
        <v>17</v>
      </c>
      <c r="L7097" s="1" t="s">
        <v>34</v>
      </c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1"/>
      <c r="AA7097" s="1" t="s">
        <v>16</v>
      </c>
      <c r="AB7097" s="3" t="s">
        <v>12</v>
      </c>
      <c r="AC7097" s="23" t="s">
        <v>37801</v>
      </c>
      <c r="AD7097" s="23" t="s">
        <v>44636</v>
      </c>
      <c r="AE7097" t="s">
        <v>35410</v>
      </c>
    </row>
    <row r="7098" spans="1:31" ht="14.25" customHeight="1">
      <c r="A7098" s="1">
        <v>7097</v>
      </c>
      <c r="B7098" s="1" t="s">
        <v>54</v>
      </c>
      <c r="C7098" s="1" t="s">
        <v>2883</v>
      </c>
      <c r="D7098" s="1" t="s">
        <v>1025</v>
      </c>
      <c r="E7098" s="1" t="s">
        <v>139</v>
      </c>
      <c r="F7098" s="1" t="s">
        <v>22220</v>
      </c>
      <c r="G7098" s="14">
        <v>91914491440</v>
      </c>
      <c r="H7098" s="1" t="s">
        <v>20</v>
      </c>
      <c r="I7098" s="1" t="s">
        <v>33</v>
      </c>
      <c r="J7098" s="1" t="s">
        <v>34</v>
      </c>
      <c r="K7098" s="3" t="s">
        <v>17</v>
      </c>
      <c r="L7098" s="1" t="s">
        <v>34</v>
      </c>
      <c r="M7098" s="4" t="s">
        <v>42</v>
      </c>
      <c r="N7098" s="3" t="str">
        <f>J7098</f>
        <v>[50-85 Lacs]</v>
      </c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1"/>
      <c r="AA7098" s="1" t="s">
        <v>16</v>
      </c>
      <c r="AB7098" s="3" t="s">
        <v>12</v>
      </c>
      <c r="AC7098" s="23" t="s">
        <v>37801</v>
      </c>
      <c r="AD7098" s="23" t="s">
        <v>44637</v>
      </c>
      <c r="AE7098" t="s">
        <v>35409</v>
      </c>
    </row>
    <row r="7099" spans="1:31" ht="14.25" customHeight="1">
      <c r="A7099" s="1">
        <v>7098</v>
      </c>
      <c r="B7099" s="1" t="s">
        <v>54</v>
      </c>
      <c r="C7099" s="1" t="s">
        <v>2884</v>
      </c>
      <c r="D7099" s="1" t="s">
        <v>386</v>
      </c>
      <c r="E7099" s="1" t="s">
        <v>1725</v>
      </c>
      <c r="F7099" s="1" t="s">
        <v>22221</v>
      </c>
      <c r="G7099" s="14">
        <v>91944441144</v>
      </c>
      <c r="H7099" s="1" t="s">
        <v>8</v>
      </c>
      <c r="I7099" s="1" t="s">
        <v>41</v>
      </c>
      <c r="J7099" s="1" t="s">
        <v>34</v>
      </c>
      <c r="K7099" s="3" t="s">
        <v>42</v>
      </c>
      <c r="L7099" s="1" t="s">
        <v>34</v>
      </c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1"/>
      <c r="AA7099" s="1" t="s">
        <v>16</v>
      </c>
      <c r="AB7099" s="3" t="s">
        <v>12</v>
      </c>
      <c r="AC7099" s="23" t="s">
        <v>37801</v>
      </c>
      <c r="AD7099" s="23" t="s">
        <v>42450</v>
      </c>
      <c r="AE7099" t="s">
        <v>35394</v>
      </c>
    </row>
    <row r="7100" spans="1:31" ht="14.25" customHeight="1">
      <c r="A7100" s="1">
        <v>7099</v>
      </c>
      <c r="B7100" s="1" t="s">
        <v>54</v>
      </c>
      <c r="C7100" s="1" t="s">
        <v>2920</v>
      </c>
      <c r="D7100" s="1" t="s">
        <v>2921</v>
      </c>
      <c r="E7100" s="1" t="s">
        <v>2922</v>
      </c>
      <c r="F7100" s="1" t="s">
        <v>22238</v>
      </c>
      <c r="G7100" s="14">
        <v>9199090496</v>
      </c>
      <c r="H7100" s="1" t="s">
        <v>15</v>
      </c>
      <c r="I7100" s="1" t="s">
        <v>62</v>
      </c>
      <c r="J7100" s="1" t="s">
        <v>34</v>
      </c>
      <c r="K7100" s="3" t="s">
        <v>42</v>
      </c>
      <c r="L7100" s="1" t="s">
        <v>34</v>
      </c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1"/>
      <c r="AA7100" s="1" t="s">
        <v>16</v>
      </c>
      <c r="AB7100" s="3" t="s">
        <v>12</v>
      </c>
      <c r="AC7100" s="23" t="s">
        <v>37801</v>
      </c>
      <c r="AD7100" s="23" t="s">
        <v>44638</v>
      </c>
      <c r="AE7100" t="s">
        <v>35399</v>
      </c>
    </row>
    <row r="7101" spans="1:31" ht="14.25" customHeight="1">
      <c r="A7101" s="1">
        <v>7100</v>
      </c>
      <c r="B7101" s="9" t="s">
        <v>6</v>
      </c>
      <c r="C7101" s="1" t="s">
        <v>2929</v>
      </c>
      <c r="D7101" s="1" t="s">
        <v>830</v>
      </c>
      <c r="E7101" s="1" t="s">
        <v>139</v>
      </c>
      <c r="F7101" s="1" t="s">
        <v>22242</v>
      </c>
      <c r="G7101" s="14">
        <v>919919619609</v>
      </c>
      <c r="H7101" s="1" t="s">
        <v>132</v>
      </c>
      <c r="I7101" s="1" t="s">
        <v>41</v>
      </c>
      <c r="J7101" s="1" t="s">
        <v>34</v>
      </c>
      <c r="K7101" s="3" t="s">
        <v>42</v>
      </c>
      <c r="L7101" s="1" t="s">
        <v>34</v>
      </c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1"/>
      <c r="AA7101" s="1" t="s">
        <v>16</v>
      </c>
      <c r="AB7101" s="3" t="s">
        <v>12</v>
      </c>
      <c r="AC7101" s="23" t="s">
        <v>37801</v>
      </c>
      <c r="AD7101" s="23" t="s">
        <v>44639</v>
      </c>
      <c r="AE7101" t="s">
        <v>35399</v>
      </c>
    </row>
    <row r="7102" spans="1:31" ht="14.25" customHeight="1">
      <c r="A7102" s="1">
        <v>7101</v>
      </c>
      <c r="B7102" s="9" t="s">
        <v>6</v>
      </c>
      <c r="C7102" s="1" t="s">
        <v>2941</v>
      </c>
      <c r="D7102" s="1" t="s">
        <v>52</v>
      </c>
      <c r="E7102" s="1" t="s">
        <v>2942</v>
      </c>
      <c r="F7102" s="1" t="s">
        <v>33647</v>
      </c>
      <c r="G7102" s="14">
        <v>919446099444</v>
      </c>
      <c r="H7102" s="1" t="s">
        <v>20</v>
      </c>
      <c r="I7102" s="1" t="s">
        <v>9</v>
      </c>
      <c r="J7102" s="1" t="s">
        <v>34</v>
      </c>
      <c r="K7102" s="3" t="s">
        <v>17</v>
      </c>
      <c r="L7102" s="1" t="s">
        <v>34</v>
      </c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1"/>
      <c r="AA7102" s="1" t="s">
        <v>16</v>
      </c>
      <c r="AB7102" s="3" t="s">
        <v>12</v>
      </c>
      <c r="AC7102" s="23" t="s">
        <v>37801</v>
      </c>
      <c r="AD7102" s="23" t="s">
        <v>44640</v>
      </c>
      <c r="AE7102" t="s">
        <v>35410</v>
      </c>
    </row>
    <row r="7103" spans="1:31" ht="14.25" customHeight="1">
      <c r="A7103" s="1">
        <v>7102</v>
      </c>
      <c r="B7103" s="9" t="s">
        <v>6</v>
      </c>
      <c r="C7103" s="1" t="s">
        <v>2960</v>
      </c>
      <c r="D7103" s="1" t="s">
        <v>636</v>
      </c>
      <c r="E7103" s="1" t="s">
        <v>2961</v>
      </c>
      <c r="F7103" s="1" t="s">
        <v>31398</v>
      </c>
      <c r="G7103" s="14">
        <v>91494001499</v>
      </c>
      <c r="H7103" s="1" t="s">
        <v>20</v>
      </c>
      <c r="I7103" s="1" t="s">
        <v>41</v>
      </c>
      <c r="J7103" s="1" t="s">
        <v>34</v>
      </c>
      <c r="K7103" s="3" t="s">
        <v>42</v>
      </c>
      <c r="L7103" s="1" t="s">
        <v>34</v>
      </c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1"/>
      <c r="AA7103" s="1" t="s">
        <v>16</v>
      </c>
      <c r="AB7103" s="3" t="s">
        <v>12</v>
      </c>
      <c r="AC7103" s="23" t="s">
        <v>37801</v>
      </c>
      <c r="AD7103" s="23" t="s">
        <v>44641</v>
      </c>
      <c r="AE7103" t="s">
        <v>35409</v>
      </c>
    </row>
    <row r="7104" spans="1:31" ht="14.25" customHeight="1">
      <c r="A7104" s="1">
        <v>7103</v>
      </c>
      <c r="B7104" s="9" t="s">
        <v>6</v>
      </c>
      <c r="C7104" s="1" t="s">
        <v>2979</v>
      </c>
      <c r="D7104" s="1" t="s">
        <v>332</v>
      </c>
      <c r="E7104" s="1" t="s">
        <v>2980</v>
      </c>
      <c r="F7104" s="1" t="s">
        <v>22260</v>
      </c>
      <c r="G7104" s="14">
        <v>914464499</v>
      </c>
      <c r="H7104" s="1" t="s">
        <v>15</v>
      </c>
      <c r="I7104" s="1" t="s">
        <v>9</v>
      </c>
      <c r="J7104" s="1" t="s">
        <v>34</v>
      </c>
      <c r="K7104" s="3" t="s">
        <v>17</v>
      </c>
      <c r="L7104" s="1" t="s">
        <v>34</v>
      </c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1"/>
      <c r="AA7104" s="1" t="s">
        <v>16</v>
      </c>
      <c r="AB7104" s="3" t="s">
        <v>12</v>
      </c>
      <c r="AC7104" s="23" t="s">
        <v>37801</v>
      </c>
      <c r="AD7104" s="23" t="s">
        <v>44642</v>
      </c>
      <c r="AE7104" t="s">
        <v>35409</v>
      </c>
    </row>
    <row r="7105" spans="1:31" ht="14.25" customHeight="1">
      <c r="A7105" s="1">
        <v>7104</v>
      </c>
      <c r="B7105" s="9" t="s">
        <v>6</v>
      </c>
      <c r="C7105" s="1" t="s">
        <v>2981</v>
      </c>
      <c r="D7105" s="1" t="s">
        <v>1160</v>
      </c>
      <c r="E7105" s="1" t="s">
        <v>774</v>
      </c>
      <c r="F7105" s="1" t="s">
        <v>22261</v>
      </c>
      <c r="G7105" s="14">
        <v>914466664464</v>
      </c>
      <c r="H7105" s="1" t="s">
        <v>8</v>
      </c>
      <c r="I7105" s="1" t="s">
        <v>41</v>
      </c>
      <c r="J7105" s="1" t="s">
        <v>34</v>
      </c>
      <c r="K7105" s="3" t="s">
        <v>42</v>
      </c>
      <c r="L7105" s="1" t="s">
        <v>34</v>
      </c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1"/>
      <c r="AA7105" s="1" t="s">
        <v>16</v>
      </c>
      <c r="AB7105" s="3" t="s">
        <v>12</v>
      </c>
      <c r="AC7105" s="23" t="s">
        <v>37801</v>
      </c>
      <c r="AD7105" s="23" t="s">
        <v>44642</v>
      </c>
      <c r="AE7105" t="s">
        <v>35409</v>
      </c>
    </row>
    <row r="7106" spans="1:31" ht="14.25" customHeight="1">
      <c r="A7106" s="1">
        <v>7105</v>
      </c>
      <c r="B7106" s="9" t="s">
        <v>6</v>
      </c>
      <c r="C7106" s="1" t="s">
        <v>2983</v>
      </c>
      <c r="D7106" s="1" t="s">
        <v>3002</v>
      </c>
      <c r="E7106" s="1" t="s">
        <v>1972</v>
      </c>
      <c r="F7106" s="1" t="s">
        <v>22263</v>
      </c>
      <c r="G7106" s="14">
        <v>91914699666</v>
      </c>
      <c r="H7106" s="1" t="s">
        <v>15</v>
      </c>
      <c r="I7106" s="1" t="s">
        <v>41</v>
      </c>
      <c r="J7106" s="1" t="s">
        <v>34</v>
      </c>
      <c r="K7106" s="3" t="s">
        <v>42</v>
      </c>
      <c r="L7106" s="1" t="s">
        <v>34</v>
      </c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1"/>
      <c r="AA7106" s="1" t="s">
        <v>16</v>
      </c>
      <c r="AB7106" s="3" t="s">
        <v>12</v>
      </c>
      <c r="AC7106" s="23" t="s">
        <v>37801</v>
      </c>
      <c r="AD7106" s="23" t="s">
        <v>44643</v>
      </c>
      <c r="AE7106" t="s">
        <v>35394</v>
      </c>
    </row>
    <row r="7107" spans="1:31" ht="14.25" customHeight="1">
      <c r="A7107" s="1">
        <v>7106</v>
      </c>
      <c r="B7107" s="9" t="s">
        <v>6</v>
      </c>
      <c r="C7107" s="1" t="s">
        <v>2984</v>
      </c>
      <c r="D7107" s="1" t="s">
        <v>2985</v>
      </c>
      <c r="E7107" s="1" t="s">
        <v>19</v>
      </c>
      <c r="F7107" s="1" t="s">
        <v>22264</v>
      </c>
      <c r="G7107" s="14">
        <v>91944996490</v>
      </c>
      <c r="H7107" s="1" t="s">
        <v>8</v>
      </c>
      <c r="I7107" s="1" t="s">
        <v>9</v>
      </c>
      <c r="J7107" s="1" t="s">
        <v>34</v>
      </c>
      <c r="K7107" s="3" t="s">
        <v>42</v>
      </c>
      <c r="L7107" s="1" t="s">
        <v>34</v>
      </c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1"/>
      <c r="AA7107" s="1" t="s">
        <v>16</v>
      </c>
      <c r="AB7107" s="3" t="s">
        <v>12</v>
      </c>
      <c r="AC7107" s="23" t="s">
        <v>37801</v>
      </c>
      <c r="AD7107" s="23" t="s">
        <v>44644</v>
      </c>
      <c r="AE7107" t="s">
        <v>35409</v>
      </c>
    </row>
    <row r="7108" spans="1:31" ht="14.25" customHeight="1">
      <c r="A7108" s="1">
        <v>7107</v>
      </c>
      <c r="B7108" s="9" t="s">
        <v>6</v>
      </c>
      <c r="C7108" s="1" t="s">
        <v>2986</v>
      </c>
      <c r="D7108" s="1" t="s">
        <v>2987</v>
      </c>
      <c r="E7108" s="1" t="s">
        <v>410</v>
      </c>
      <c r="F7108" s="1" t="s">
        <v>22265</v>
      </c>
      <c r="G7108" s="14">
        <v>914140049916</v>
      </c>
      <c r="H7108" s="1" t="s">
        <v>8</v>
      </c>
      <c r="I7108" s="1" t="s">
        <v>41</v>
      </c>
      <c r="J7108" s="1" t="s">
        <v>34</v>
      </c>
      <c r="K7108" s="3" t="s">
        <v>42</v>
      </c>
      <c r="L7108" s="1" t="s">
        <v>34</v>
      </c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1"/>
      <c r="AA7108" s="1" t="s">
        <v>16</v>
      </c>
      <c r="AB7108" s="3" t="s">
        <v>12</v>
      </c>
      <c r="AC7108" s="23" t="s">
        <v>37801</v>
      </c>
      <c r="AD7108" s="23" t="s">
        <v>41869</v>
      </c>
      <c r="AE7108" t="s">
        <v>35410</v>
      </c>
    </row>
    <row r="7109" spans="1:31" ht="14.25" customHeight="1">
      <c r="A7109" s="1">
        <v>7108</v>
      </c>
      <c r="B7109" s="1" t="s">
        <v>54</v>
      </c>
      <c r="C7109" s="1" t="s">
        <v>2993</v>
      </c>
      <c r="D7109" s="1" t="s">
        <v>35851</v>
      </c>
      <c r="E7109" s="1" t="s">
        <v>152</v>
      </c>
      <c r="F7109" s="1" t="s">
        <v>31404</v>
      </c>
      <c r="G7109" s="14">
        <v>919446909944</v>
      </c>
      <c r="H7109" s="1" t="s">
        <v>20</v>
      </c>
      <c r="I7109" s="1" t="s">
        <v>9</v>
      </c>
      <c r="J7109" s="1" t="s">
        <v>34</v>
      </c>
      <c r="K7109" s="3" t="s">
        <v>63</v>
      </c>
      <c r="L7109" s="1" t="s">
        <v>34</v>
      </c>
      <c r="M7109" s="3" t="s">
        <v>213</v>
      </c>
      <c r="N7109" s="3" t="str">
        <f>J7109</f>
        <v>[50-85 Lacs]</v>
      </c>
      <c r="O7109" s="3" t="s">
        <v>17</v>
      </c>
      <c r="P7109" s="3" t="s">
        <v>34</v>
      </c>
      <c r="Q7109" s="3" t="s">
        <v>42</v>
      </c>
      <c r="R7109" s="3" t="s">
        <v>34</v>
      </c>
      <c r="S7109" s="3" t="s">
        <v>27</v>
      </c>
      <c r="T7109" s="3" t="s">
        <v>34</v>
      </c>
      <c r="U7109" s="3" t="s">
        <v>117</v>
      </c>
      <c r="V7109" s="3" t="s">
        <v>34</v>
      </c>
      <c r="W7109" s="3" t="s">
        <v>178</v>
      </c>
      <c r="X7109" s="3" t="s">
        <v>34</v>
      </c>
      <c r="Y7109" s="3" t="s">
        <v>171</v>
      </c>
      <c r="Z7109" s="1" t="s">
        <v>34</v>
      </c>
      <c r="AA7109" s="1" t="s">
        <v>16</v>
      </c>
      <c r="AB7109" s="3" t="s">
        <v>12</v>
      </c>
      <c r="AC7109" s="23" t="s">
        <v>37801</v>
      </c>
      <c r="AD7109" s="23" t="s">
        <v>44645</v>
      </c>
      <c r="AE7109" t="s">
        <v>35394</v>
      </c>
    </row>
    <row r="7110" spans="1:31" ht="14.25" customHeight="1">
      <c r="A7110" s="1">
        <v>7109</v>
      </c>
      <c r="B7110" s="9" t="s">
        <v>6</v>
      </c>
      <c r="C7110" s="1" t="s">
        <v>2999</v>
      </c>
      <c r="D7110" s="1" t="s">
        <v>65</v>
      </c>
      <c r="E7110" s="1" t="s">
        <v>1601</v>
      </c>
      <c r="F7110" s="1" t="s">
        <v>22269</v>
      </c>
      <c r="G7110" s="14">
        <v>9141660496</v>
      </c>
      <c r="H7110" s="1" t="s">
        <v>132</v>
      </c>
      <c r="I7110" s="1" t="s">
        <v>41</v>
      </c>
      <c r="J7110" s="1" t="s">
        <v>34</v>
      </c>
      <c r="K7110" s="3" t="s">
        <v>42</v>
      </c>
      <c r="L7110" s="1" t="s">
        <v>34</v>
      </c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1"/>
      <c r="AA7110" s="1" t="s">
        <v>16</v>
      </c>
      <c r="AB7110" s="3" t="s">
        <v>12</v>
      </c>
      <c r="AC7110" s="23" t="s">
        <v>37801</v>
      </c>
      <c r="AD7110" s="23" t="s">
        <v>42852</v>
      </c>
      <c r="AE7110" t="s">
        <v>35410</v>
      </c>
    </row>
    <row r="7111" spans="1:31" ht="14.25" customHeight="1">
      <c r="A7111" s="1">
        <v>7110</v>
      </c>
      <c r="B7111" s="9" t="s">
        <v>6</v>
      </c>
      <c r="C7111" s="1" t="s">
        <v>3003</v>
      </c>
      <c r="D7111" s="1" t="s">
        <v>1015</v>
      </c>
      <c r="E7111" s="1" t="s">
        <v>3004</v>
      </c>
      <c r="F7111" s="1" t="s">
        <v>22272</v>
      </c>
      <c r="G7111" s="14">
        <v>91944404140</v>
      </c>
      <c r="H7111" s="1" t="s">
        <v>15</v>
      </c>
      <c r="I7111" s="1" t="s">
        <v>9</v>
      </c>
      <c r="J7111" s="1" t="s">
        <v>34</v>
      </c>
      <c r="K7111" s="3" t="s">
        <v>42</v>
      </c>
      <c r="L7111" s="1" t="s">
        <v>34</v>
      </c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1"/>
      <c r="AA7111" s="1" t="s">
        <v>16</v>
      </c>
      <c r="AB7111" s="3" t="s">
        <v>12</v>
      </c>
      <c r="AC7111" s="23" t="s">
        <v>37801</v>
      </c>
      <c r="AD7111" s="23" t="s">
        <v>43388</v>
      </c>
      <c r="AE7111" t="s">
        <v>35409</v>
      </c>
    </row>
    <row r="7112" spans="1:31" ht="14.25" customHeight="1">
      <c r="A7112" s="1">
        <v>7111</v>
      </c>
      <c r="B7112" s="1" t="s">
        <v>54</v>
      </c>
      <c r="C7112" s="1" t="s">
        <v>3006</v>
      </c>
      <c r="D7112" s="1" t="s">
        <v>3513</v>
      </c>
      <c r="E7112" s="1" t="s">
        <v>1725</v>
      </c>
      <c r="F7112" s="1" t="s">
        <v>22274</v>
      </c>
      <c r="G7112" s="14">
        <v>919446649919</v>
      </c>
      <c r="H7112" s="1" t="s">
        <v>8</v>
      </c>
      <c r="I7112" s="1" t="s">
        <v>9</v>
      </c>
      <c r="J7112" s="1" t="s">
        <v>34</v>
      </c>
      <c r="K7112" s="3" t="s">
        <v>17</v>
      </c>
      <c r="L7112" s="1" t="s">
        <v>34</v>
      </c>
      <c r="M7112" s="4" t="s">
        <v>42</v>
      </c>
      <c r="N7112" s="3" t="str">
        <f>J7112</f>
        <v>[50-85 Lacs]</v>
      </c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1"/>
      <c r="AA7112" s="1" t="s">
        <v>16</v>
      </c>
      <c r="AB7112" s="3" t="s">
        <v>12</v>
      </c>
      <c r="AC7112" s="23" t="s">
        <v>37801</v>
      </c>
      <c r="AD7112" s="23" t="s">
        <v>44646</v>
      </c>
      <c r="AE7112" t="s">
        <v>35399</v>
      </c>
    </row>
    <row r="7113" spans="1:31" ht="14.25" customHeight="1">
      <c r="A7113" s="1">
        <v>7112</v>
      </c>
      <c r="B7113" s="1" t="s">
        <v>54</v>
      </c>
      <c r="C7113" s="1" t="s">
        <v>3012</v>
      </c>
      <c r="D7113" s="1" t="s">
        <v>1857</v>
      </c>
      <c r="E7113" s="1" t="s">
        <v>40</v>
      </c>
      <c r="F7113" s="1" t="s">
        <v>22276</v>
      </c>
      <c r="G7113" s="14">
        <v>919099991944</v>
      </c>
      <c r="H7113" s="1" t="s">
        <v>15</v>
      </c>
      <c r="I7113" s="1" t="s">
        <v>41</v>
      </c>
      <c r="J7113" s="1" t="s">
        <v>34</v>
      </c>
      <c r="K7113" s="3" t="s">
        <v>17</v>
      </c>
      <c r="L7113" s="1" t="s">
        <v>34</v>
      </c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1"/>
      <c r="AA7113" s="1" t="s">
        <v>16</v>
      </c>
      <c r="AB7113" s="3" t="s">
        <v>12</v>
      </c>
      <c r="AC7113" s="23" t="s">
        <v>37801</v>
      </c>
      <c r="AD7113" s="23" t="s">
        <v>44280</v>
      </c>
      <c r="AE7113" t="s">
        <v>35409</v>
      </c>
    </row>
    <row r="7114" spans="1:31" ht="14.25" customHeight="1">
      <c r="A7114" s="1">
        <v>7113</v>
      </c>
      <c r="B7114" s="9" t="s">
        <v>6</v>
      </c>
      <c r="C7114" s="1" t="s">
        <v>3020</v>
      </c>
      <c r="D7114" s="1" t="s">
        <v>3021</v>
      </c>
      <c r="E7114" s="1" t="s">
        <v>73</v>
      </c>
      <c r="F7114" s="1" t="s">
        <v>22279</v>
      </c>
      <c r="G7114" s="14">
        <v>91914000494</v>
      </c>
      <c r="H7114" s="1" t="s">
        <v>8</v>
      </c>
      <c r="I7114" s="1" t="s">
        <v>41</v>
      </c>
      <c r="J7114" s="1" t="s">
        <v>34</v>
      </c>
      <c r="K7114" s="3" t="s">
        <v>17</v>
      </c>
      <c r="L7114" s="1" t="s">
        <v>34</v>
      </c>
      <c r="M7114" s="4" t="s">
        <v>42</v>
      </c>
      <c r="N7114" s="3" t="str">
        <f t="shared" ref="N7114:N7115" si="218">J7114</f>
        <v>[50-85 Lacs]</v>
      </c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1"/>
      <c r="AA7114" s="1" t="s">
        <v>16</v>
      </c>
      <c r="AB7114" s="3" t="s">
        <v>12</v>
      </c>
      <c r="AC7114" s="23" t="s">
        <v>37801</v>
      </c>
      <c r="AD7114" s="23" t="s">
        <v>38939</v>
      </c>
      <c r="AE7114" t="s">
        <v>35410</v>
      </c>
    </row>
    <row r="7115" spans="1:31" ht="14.25" customHeight="1">
      <c r="A7115" s="1">
        <v>7114</v>
      </c>
      <c r="B7115" s="1" t="s">
        <v>54</v>
      </c>
      <c r="C7115" s="1" t="s">
        <v>3030</v>
      </c>
      <c r="D7115" s="1" t="s">
        <v>2169</v>
      </c>
      <c r="E7115" s="1" t="s">
        <v>255</v>
      </c>
      <c r="F7115" s="1" t="s">
        <v>22286</v>
      </c>
      <c r="G7115" s="14">
        <v>91949664</v>
      </c>
      <c r="H7115" s="1" t="s">
        <v>8</v>
      </c>
      <c r="I7115" s="1" t="s">
        <v>41</v>
      </c>
      <c r="J7115" s="1" t="s">
        <v>34</v>
      </c>
      <c r="K7115" s="3" t="s">
        <v>17</v>
      </c>
      <c r="L7115" s="1" t="s">
        <v>34</v>
      </c>
      <c r="M7115" s="4" t="s">
        <v>42</v>
      </c>
      <c r="N7115" s="3" t="str">
        <f t="shared" si="218"/>
        <v>[50-85 Lacs]</v>
      </c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1"/>
      <c r="AA7115" s="1" t="s">
        <v>16</v>
      </c>
      <c r="AB7115" s="3" t="s">
        <v>12</v>
      </c>
      <c r="AC7115" s="23" t="s">
        <v>37801</v>
      </c>
      <c r="AD7115" s="23" t="s">
        <v>44647</v>
      </c>
      <c r="AE7115" t="s">
        <v>35399</v>
      </c>
    </row>
    <row r="7116" spans="1:31" ht="14.25" customHeight="1">
      <c r="A7116" s="1">
        <v>7115</v>
      </c>
      <c r="B7116" s="1" t="s">
        <v>54</v>
      </c>
      <c r="C7116" s="1" t="s">
        <v>3031</v>
      </c>
      <c r="D7116" s="1" t="s">
        <v>35852</v>
      </c>
      <c r="E7116" s="1" t="s">
        <v>10916</v>
      </c>
      <c r="F7116" s="1" t="s">
        <v>22287</v>
      </c>
      <c r="G7116" s="14">
        <v>91994000999</v>
      </c>
      <c r="H7116" s="1" t="s">
        <v>8</v>
      </c>
      <c r="I7116" s="1" t="s">
        <v>41</v>
      </c>
      <c r="J7116" s="1" t="s">
        <v>34</v>
      </c>
      <c r="K7116" s="3" t="s">
        <v>42</v>
      </c>
      <c r="L7116" s="1" t="s">
        <v>34</v>
      </c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1"/>
      <c r="AA7116" s="1" t="s">
        <v>16</v>
      </c>
      <c r="AB7116" s="3" t="s">
        <v>12</v>
      </c>
      <c r="AC7116" s="23" t="s">
        <v>37801</v>
      </c>
      <c r="AD7116" s="23" t="s">
        <v>44648</v>
      </c>
      <c r="AE7116" t="s">
        <v>35410</v>
      </c>
    </row>
    <row r="7117" spans="1:31" ht="14.25" customHeight="1">
      <c r="A7117" s="1">
        <v>7116</v>
      </c>
      <c r="B7117" s="1" t="s">
        <v>54</v>
      </c>
      <c r="C7117" s="1" t="s">
        <v>3038</v>
      </c>
      <c r="D7117" s="1" t="s">
        <v>72</v>
      </c>
      <c r="E7117" s="1" t="s">
        <v>40</v>
      </c>
      <c r="F7117" s="1" t="s">
        <v>31410</v>
      </c>
      <c r="G7117" s="14">
        <v>91949961696</v>
      </c>
      <c r="H7117" s="1" t="s">
        <v>20</v>
      </c>
      <c r="I7117" s="1" t="s">
        <v>9</v>
      </c>
      <c r="J7117" s="1" t="s">
        <v>34</v>
      </c>
      <c r="K7117" s="3" t="s">
        <v>17</v>
      </c>
      <c r="L7117" s="1" t="s">
        <v>34</v>
      </c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1"/>
      <c r="AA7117" s="1" t="s">
        <v>16</v>
      </c>
      <c r="AB7117" s="3" t="s">
        <v>12</v>
      </c>
      <c r="AC7117" s="23" t="s">
        <v>37801</v>
      </c>
      <c r="AD7117" s="23" t="s">
        <v>39986</v>
      </c>
      <c r="AE7117" t="s">
        <v>35409</v>
      </c>
    </row>
    <row r="7118" spans="1:31" ht="14.25" customHeight="1">
      <c r="A7118" s="1">
        <v>7117</v>
      </c>
      <c r="B7118" s="9" t="s">
        <v>6</v>
      </c>
      <c r="C7118" s="1" t="s">
        <v>3039</v>
      </c>
      <c r="D7118" s="1" t="s">
        <v>2577</v>
      </c>
      <c r="E7118" s="1" t="s">
        <v>37007</v>
      </c>
      <c r="F7118" s="1" t="s">
        <v>22291</v>
      </c>
      <c r="G7118" s="14">
        <v>9140644440</v>
      </c>
      <c r="H7118" s="1" t="s">
        <v>8</v>
      </c>
      <c r="I7118" s="1" t="s">
        <v>62</v>
      </c>
      <c r="J7118" s="1" t="s">
        <v>34</v>
      </c>
      <c r="K7118" s="3" t="s">
        <v>17</v>
      </c>
      <c r="L7118" s="1" t="s">
        <v>34</v>
      </c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1"/>
      <c r="AA7118" s="1" t="s">
        <v>11</v>
      </c>
      <c r="AB7118" s="3" t="s">
        <v>321</v>
      </c>
      <c r="AC7118" s="23" t="s">
        <v>37801</v>
      </c>
      <c r="AD7118" s="23" t="s">
        <v>44649</v>
      </c>
      <c r="AE7118" t="s">
        <v>35409</v>
      </c>
    </row>
    <row r="7119" spans="1:31" ht="14.25" customHeight="1">
      <c r="A7119" s="1">
        <v>7118</v>
      </c>
      <c r="B7119" s="9" t="s">
        <v>6</v>
      </c>
      <c r="C7119" s="1" t="s">
        <v>3052</v>
      </c>
      <c r="D7119" s="1" t="s">
        <v>2162</v>
      </c>
      <c r="E7119" s="1" t="s">
        <v>3053</v>
      </c>
      <c r="F7119" s="1" t="s">
        <v>22299</v>
      </c>
      <c r="G7119" s="14">
        <v>9199440604</v>
      </c>
      <c r="H7119" s="1" t="s">
        <v>8</v>
      </c>
      <c r="I7119" s="1" t="s">
        <v>41</v>
      </c>
      <c r="J7119" s="1" t="s">
        <v>34</v>
      </c>
      <c r="K7119" s="3" t="s">
        <v>42</v>
      </c>
      <c r="L7119" s="1" t="s">
        <v>34</v>
      </c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1"/>
      <c r="AA7119" s="1" t="s">
        <v>16</v>
      </c>
      <c r="AB7119" s="3" t="s">
        <v>12</v>
      </c>
      <c r="AC7119" s="23" t="s">
        <v>37801</v>
      </c>
      <c r="AD7119" s="23" t="s">
        <v>42857</v>
      </c>
      <c r="AE7119" t="s">
        <v>35399</v>
      </c>
    </row>
    <row r="7120" spans="1:31" ht="14.25" customHeight="1">
      <c r="A7120" s="1">
        <v>7119</v>
      </c>
      <c r="B7120" s="9" t="s">
        <v>6</v>
      </c>
      <c r="C7120" s="1" t="s">
        <v>3062</v>
      </c>
      <c r="D7120" s="1" t="s">
        <v>230</v>
      </c>
      <c r="E7120" s="1" t="s">
        <v>3063</v>
      </c>
      <c r="F7120" s="1" t="s">
        <v>22304</v>
      </c>
      <c r="G7120" s="14">
        <v>91944446694</v>
      </c>
      <c r="H7120" s="1" t="s">
        <v>20</v>
      </c>
      <c r="I7120" s="1" t="s">
        <v>62</v>
      </c>
      <c r="J7120" s="1" t="s">
        <v>34</v>
      </c>
      <c r="K7120" s="3" t="s">
        <v>42</v>
      </c>
      <c r="L7120" s="1" t="s">
        <v>34</v>
      </c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1"/>
      <c r="AA7120" s="1" t="s">
        <v>16</v>
      </c>
      <c r="AB7120" s="3" t="s">
        <v>12</v>
      </c>
      <c r="AC7120" s="23" t="s">
        <v>37801</v>
      </c>
      <c r="AD7120" s="23" t="s">
        <v>44650</v>
      </c>
      <c r="AE7120" t="s">
        <v>35410</v>
      </c>
    </row>
    <row r="7121" spans="1:31" ht="14.25" customHeight="1">
      <c r="A7121" s="1">
        <v>7120</v>
      </c>
      <c r="B7121" s="9" t="s">
        <v>6</v>
      </c>
      <c r="C7121" s="1" t="s">
        <v>3065</v>
      </c>
      <c r="D7121" s="1" t="s">
        <v>3066</v>
      </c>
      <c r="E7121" s="1" t="s">
        <v>1047</v>
      </c>
      <c r="F7121" s="1" t="s">
        <v>22306</v>
      </c>
      <c r="G7121" s="14">
        <v>919446464106</v>
      </c>
      <c r="H7121" s="1" t="s">
        <v>8</v>
      </c>
      <c r="I7121" s="1" t="s">
        <v>33</v>
      </c>
      <c r="J7121" s="1" t="s">
        <v>34</v>
      </c>
      <c r="K7121" s="3" t="s">
        <v>42</v>
      </c>
      <c r="L7121" s="1" t="s">
        <v>34</v>
      </c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1"/>
      <c r="AA7121" s="1" t="s">
        <v>16</v>
      </c>
      <c r="AB7121" s="3" t="s">
        <v>12</v>
      </c>
      <c r="AC7121" s="23" t="s">
        <v>37801</v>
      </c>
      <c r="AD7121" s="23" t="s">
        <v>44651</v>
      </c>
      <c r="AE7121" t="s">
        <v>35409</v>
      </c>
    </row>
    <row r="7122" spans="1:31" ht="14.25" customHeight="1">
      <c r="A7122" s="1">
        <v>7121</v>
      </c>
      <c r="B7122" s="1" t="s">
        <v>54</v>
      </c>
      <c r="C7122" s="1" t="s">
        <v>3084</v>
      </c>
      <c r="D7122" s="1" t="s">
        <v>1410</v>
      </c>
      <c r="E7122" s="1" t="s">
        <v>746</v>
      </c>
      <c r="F7122" s="1" t="s">
        <v>31413</v>
      </c>
      <c r="G7122" s="14">
        <v>919946606401</v>
      </c>
      <c r="H7122" s="1" t="s">
        <v>20</v>
      </c>
      <c r="I7122" s="1" t="s">
        <v>9</v>
      </c>
      <c r="J7122" s="1" t="s">
        <v>34</v>
      </c>
      <c r="K7122" s="3" t="s">
        <v>17</v>
      </c>
      <c r="L7122" s="1" t="s">
        <v>34</v>
      </c>
      <c r="M7122" s="4" t="s">
        <v>42</v>
      </c>
      <c r="N7122" s="3" t="str">
        <f t="shared" ref="N7122:N7125" si="219">J7122</f>
        <v>[50-85 Lacs]</v>
      </c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1"/>
      <c r="AA7122" s="1" t="s">
        <v>16</v>
      </c>
      <c r="AB7122" s="3" t="s">
        <v>12</v>
      </c>
      <c r="AC7122" s="23" t="s">
        <v>37801</v>
      </c>
      <c r="AD7122" s="23" t="s">
        <v>44652</v>
      </c>
      <c r="AE7122" t="s">
        <v>35394</v>
      </c>
    </row>
    <row r="7123" spans="1:31" ht="14.25" customHeight="1">
      <c r="A7123" s="1">
        <v>7122</v>
      </c>
      <c r="B7123" s="1" t="s">
        <v>54</v>
      </c>
      <c r="C7123" s="1" t="s">
        <v>3085</v>
      </c>
      <c r="D7123" s="1" t="s">
        <v>12780</v>
      </c>
      <c r="E7123" s="1" t="s">
        <v>40</v>
      </c>
      <c r="F7123" s="1" t="s">
        <v>22315</v>
      </c>
      <c r="G7123" s="14">
        <v>91949411161</v>
      </c>
      <c r="H7123" s="1" t="s">
        <v>15</v>
      </c>
      <c r="I7123" s="1" t="s">
        <v>41</v>
      </c>
      <c r="J7123" s="1" t="s">
        <v>34</v>
      </c>
      <c r="K7123" s="3" t="s">
        <v>17</v>
      </c>
      <c r="L7123" s="1" t="s">
        <v>34</v>
      </c>
      <c r="M7123" s="4" t="s">
        <v>42</v>
      </c>
      <c r="N7123" s="3" t="str">
        <f t="shared" si="219"/>
        <v>[50-85 Lacs]</v>
      </c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1"/>
      <c r="AA7123" s="1" t="s">
        <v>16</v>
      </c>
      <c r="AB7123" s="3" t="s">
        <v>12</v>
      </c>
      <c r="AC7123" s="23" t="s">
        <v>37801</v>
      </c>
      <c r="AD7123" s="23" t="s">
        <v>44652</v>
      </c>
      <c r="AE7123" t="s">
        <v>35394</v>
      </c>
    </row>
    <row r="7124" spans="1:31" ht="14.25" customHeight="1">
      <c r="A7124" s="1">
        <v>7123</v>
      </c>
      <c r="B7124" s="1" t="s">
        <v>54</v>
      </c>
      <c r="C7124" s="1" t="s">
        <v>3090</v>
      </c>
      <c r="D7124" s="1" t="s">
        <v>804</v>
      </c>
      <c r="E7124" s="1" t="s">
        <v>2836</v>
      </c>
      <c r="F7124" s="1" t="s">
        <v>31414</v>
      </c>
      <c r="G7124" s="14">
        <v>91944414414</v>
      </c>
      <c r="H7124" s="1" t="s">
        <v>15</v>
      </c>
      <c r="I7124" s="1" t="s">
        <v>41</v>
      </c>
      <c r="J7124" s="1" t="s">
        <v>34</v>
      </c>
      <c r="K7124" s="3" t="s">
        <v>42</v>
      </c>
      <c r="L7124" s="1" t="s">
        <v>34</v>
      </c>
      <c r="M7124" s="3" t="s">
        <v>27</v>
      </c>
      <c r="N7124" s="3" t="str">
        <f t="shared" si="219"/>
        <v>[50-85 Lacs]</v>
      </c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1"/>
      <c r="AA7124" s="1" t="s">
        <v>16</v>
      </c>
      <c r="AB7124" s="3" t="s">
        <v>12</v>
      </c>
      <c r="AC7124" s="23" t="s">
        <v>37801</v>
      </c>
      <c r="AD7124" s="23" t="s">
        <v>44653</v>
      </c>
      <c r="AE7124" t="s">
        <v>35410</v>
      </c>
    </row>
    <row r="7125" spans="1:31" ht="14.25" customHeight="1">
      <c r="A7125" s="1">
        <v>7124</v>
      </c>
      <c r="B7125" s="9" t="s">
        <v>6</v>
      </c>
      <c r="C7125" s="1" t="s">
        <v>3096</v>
      </c>
      <c r="D7125" s="1" t="s">
        <v>3097</v>
      </c>
      <c r="E7125" s="1" t="s">
        <v>102</v>
      </c>
      <c r="F7125" s="1" t="s">
        <v>22321</v>
      </c>
      <c r="G7125" s="14">
        <v>91911996964</v>
      </c>
      <c r="H7125" s="1" t="s">
        <v>20</v>
      </c>
      <c r="I7125" s="1" t="s">
        <v>41</v>
      </c>
      <c r="J7125" s="1" t="s">
        <v>34</v>
      </c>
      <c r="K7125" s="3" t="s">
        <v>17</v>
      </c>
      <c r="L7125" s="1" t="s">
        <v>34</v>
      </c>
      <c r="M7125" s="4" t="s">
        <v>42</v>
      </c>
      <c r="N7125" s="3" t="str">
        <f t="shared" si="219"/>
        <v>[50-85 Lacs]</v>
      </c>
      <c r="O7125" s="3" t="s">
        <v>47349</v>
      </c>
      <c r="P7125" s="3" t="s">
        <v>34</v>
      </c>
      <c r="Q7125" s="3"/>
      <c r="R7125" s="3"/>
      <c r="S7125" s="3"/>
      <c r="T7125" s="3"/>
      <c r="U7125" s="3"/>
      <c r="V7125" s="3"/>
      <c r="W7125" s="3"/>
      <c r="X7125" s="3"/>
      <c r="Y7125" s="3"/>
      <c r="Z7125" s="1"/>
      <c r="AA7125" s="1" t="s">
        <v>16</v>
      </c>
      <c r="AB7125" s="3" t="s">
        <v>12</v>
      </c>
      <c r="AC7125" s="23" t="s">
        <v>37801</v>
      </c>
      <c r="AD7125" s="23" t="s">
        <v>44654</v>
      </c>
      <c r="AE7125" t="s">
        <v>35399</v>
      </c>
    </row>
    <row r="7126" spans="1:31" ht="14.25" customHeight="1">
      <c r="A7126" s="1">
        <v>7125</v>
      </c>
      <c r="B7126" s="1" t="s">
        <v>54</v>
      </c>
      <c r="C7126" s="1" t="s">
        <v>3098</v>
      </c>
      <c r="D7126" s="1" t="s">
        <v>2890</v>
      </c>
      <c r="E7126" s="1" t="s">
        <v>3412</v>
      </c>
      <c r="F7126" s="1" t="s">
        <v>22322</v>
      </c>
      <c r="G7126" s="14">
        <v>919444149144</v>
      </c>
      <c r="H7126" s="1" t="s">
        <v>20</v>
      </c>
      <c r="I7126" s="1" t="s">
        <v>62</v>
      </c>
      <c r="J7126" s="1" t="s">
        <v>34</v>
      </c>
      <c r="K7126" s="3" t="s">
        <v>42</v>
      </c>
      <c r="L7126" s="1" t="s">
        <v>34</v>
      </c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1"/>
      <c r="AA7126" s="1" t="s">
        <v>16</v>
      </c>
      <c r="AB7126" s="3" t="s">
        <v>12</v>
      </c>
      <c r="AC7126" s="23" t="s">
        <v>37801</v>
      </c>
      <c r="AD7126" s="23" t="s">
        <v>39996</v>
      </c>
      <c r="AE7126" t="s">
        <v>35399</v>
      </c>
    </row>
    <row r="7127" spans="1:31" ht="14.25" customHeight="1">
      <c r="A7127" s="1">
        <v>7126</v>
      </c>
      <c r="B7127" s="1" t="s">
        <v>54</v>
      </c>
      <c r="C7127" s="1" t="s">
        <v>3106</v>
      </c>
      <c r="D7127" s="1" t="s">
        <v>3107</v>
      </c>
      <c r="E7127" s="1" t="s">
        <v>40</v>
      </c>
      <c r="F7127" s="1" t="s">
        <v>22326</v>
      </c>
      <c r="G7127" s="14">
        <v>919964494</v>
      </c>
      <c r="H7127" s="1" t="s">
        <v>37</v>
      </c>
      <c r="I7127" s="1" t="s">
        <v>9</v>
      </c>
      <c r="J7127" s="1" t="s">
        <v>34</v>
      </c>
      <c r="K7127" s="3" t="s">
        <v>17</v>
      </c>
      <c r="L7127" s="1" t="s">
        <v>34</v>
      </c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1"/>
      <c r="AA7127" s="1" t="s">
        <v>16</v>
      </c>
      <c r="AB7127" s="3" t="s">
        <v>12</v>
      </c>
      <c r="AC7127" s="23" t="s">
        <v>37801</v>
      </c>
      <c r="AD7127" s="23" t="s">
        <v>44655</v>
      </c>
      <c r="AE7127" t="s">
        <v>35399</v>
      </c>
    </row>
    <row r="7128" spans="1:31" ht="14.25" customHeight="1">
      <c r="A7128" s="1">
        <v>7127</v>
      </c>
      <c r="B7128" s="1" t="s">
        <v>54</v>
      </c>
      <c r="C7128" s="1" t="s">
        <v>3113</v>
      </c>
      <c r="D7128" s="1" t="s">
        <v>1318</v>
      </c>
      <c r="E7128" s="1" t="s">
        <v>139</v>
      </c>
      <c r="F7128" s="1" t="s">
        <v>33656</v>
      </c>
      <c r="G7128" s="14">
        <v>91949449069</v>
      </c>
      <c r="H7128" s="1" t="s">
        <v>20</v>
      </c>
      <c r="I7128" s="1" t="s">
        <v>9</v>
      </c>
      <c r="J7128" s="1" t="s">
        <v>34</v>
      </c>
      <c r="K7128" s="3" t="s">
        <v>63</v>
      </c>
      <c r="L7128" s="1" t="s">
        <v>34</v>
      </c>
      <c r="M7128" s="3" t="s">
        <v>213</v>
      </c>
      <c r="N7128" s="3" t="str">
        <f>J7128</f>
        <v>[50-85 Lacs]</v>
      </c>
      <c r="O7128" s="3" t="s">
        <v>17</v>
      </c>
      <c r="P7128" s="3" t="s">
        <v>34</v>
      </c>
      <c r="Q7128" s="3" t="s">
        <v>42</v>
      </c>
      <c r="R7128" s="3" t="s">
        <v>34</v>
      </c>
      <c r="S7128" s="3" t="s">
        <v>27</v>
      </c>
      <c r="T7128" s="3" t="s">
        <v>34</v>
      </c>
      <c r="U7128" s="3" t="s">
        <v>117</v>
      </c>
      <c r="V7128" s="3" t="s">
        <v>34</v>
      </c>
      <c r="W7128" s="3" t="s">
        <v>178</v>
      </c>
      <c r="X7128" s="3" t="s">
        <v>34</v>
      </c>
      <c r="Y7128" s="3" t="s">
        <v>171</v>
      </c>
      <c r="Z7128" s="1" t="s">
        <v>34</v>
      </c>
      <c r="AA7128" s="1" t="s">
        <v>16</v>
      </c>
      <c r="AB7128" s="3" t="s">
        <v>12</v>
      </c>
      <c r="AC7128" s="23" t="s">
        <v>37801</v>
      </c>
      <c r="AD7128" s="23" t="s">
        <v>44656</v>
      </c>
      <c r="AE7128" t="s">
        <v>35399</v>
      </c>
    </row>
    <row r="7129" spans="1:31" ht="14.25" customHeight="1">
      <c r="A7129" s="1">
        <v>7128</v>
      </c>
      <c r="B7129" s="1" t="s">
        <v>54</v>
      </c>
      <c r="C7129" s="1" t="s">
        <v>3126</v>
      </c>
      <c r="D7129" s="1" t="s">
        <v>35853</v>
      </c>
      <c r="E7129" s="1" t="s">
        <v>824</v>
      </c>
      <c r="F7129" s="1" t="s">
        <v>33657</v>
      </c>
      <c r="G7129" s="14">
        <v>9194446644</v>
      </c>
      <c r="H7129" s="1" t="s">
        <v>15</v>
      </c>
      <c r="I7129" s="1" t="s">
        <v>9</v>
      </c>
      <c r="J7129" s="1" t="s">
        <v>34</v>
      </c>
      <c r="K7129" s="3" t="s">
        <v>42</v>
      </c>
      <c r="L7129" s="1" t="s">
        <v>34</v>
      </c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1"/>
      <c r="AA7129" s="1" t="s">
        <v>16</v>
      </c>
      <c r="AB7129" s="3" t="s">
        <v>12</v>
      </c>
      <c r="AC7129" s="23" t="s">
        <v>37801</v>
      </c>
      <c r="AD7129" s="23" t="s">
        <v>44657</v>
      </c>
      <c r="AE7129" t="s">
        <v>35410</v>
      </c>
    </row>
    <row r="7130" spans="1:31" ht="14.25" customHeight="1">
      <c r="A7130" s="1">
        <v>7129</v>
      </c>
      <c r="B7130" s="1" t="s">
        <v>54</v>
      </c>
      <c r="C7130" s="1" t="s">
        <v>3146</v>
      </c>
      <c r="D7130" s="1" t="s">
        <v>937</v>
      </c>
      <c r="E7130" s="1" t="s">
        <v>162</v>
      </c>
      <c r="F7130" s="1" t="s">
        <v>31418</v>
      </c>
      <c r="G7130" s="14">
        <v>919964499966</v>
      </c>
      <c r="H7130" s="1" t="s">
        <v>8</v>
      </c>
      <c r="I7130" s="1" t="s">
        <v>41</v>
      </c>
      <c r="J7130" s="1" t="s">
        <v>34</v>
      </c>
      <c r="K7130" s="3" t="s">
        <v>42</v>
      </c>
      <c r="L7130" s="1" t="s">
        <v>34</v>
      </c>
      <c r="M7130" s="3" t="s">
        <v>27</v>
      </c>
      <c r="N7130" s="3" t="str">
        <f t="shared" ref="N7130:N7131" si="220">J7130</f>
        <v>[50-85 Lacs]</v>
      </c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1"/>
      <c r="AA7130" s="1" t="s">
        <v>16</v>
      </c>
      <c r="AB7130" s="3" t="s">
        <v>12</v>
      </c>
      <c r="AC7130" s="23" t="s">
        <v>37801</v>
      </c>
      <c r="AD7130" s="23" t="s">
        <v>44658</v>
      </c>
      <c r="AE7130" t="s">
        <v>35399</v>
      </c>
    </row>
    <row r="7131" spans="1:31" ht="14.25" customHeight="1">
      <c r="A7131" s="1">
        <v>7130</v>
      </c>
      <c r="B7131" s="1" t="s">
        <v>54</v>
      </c>
      <c r="C7131" s="1" t="s">
        <v>3150</v>
      </c>
      <c r="D7131" s="1" t="s">
        <v>1046</v>
      </c>
      <c r="E7131" s="1" t="s">
        <v>40</v>
      </c>
      <c r="F7131" s="1" t="s">
        <v>22351</v>
      </c>
      <c r="G7131" s="14">
        <v>91490691944</v>
      </c>
      <c r="H7131" s="1" t="s">
        <v>8</v>
      </c>
      <c r="I7131" s="1" t="s">
        <v>62</v>
      </c>
      <c r="J7131" s="1" t="s">
        <v>34</v>
      </c>
      <c r="K7131" s="3" t="s">
        <v>17</v>
      </c>
      <c r="L7131" s="1" t="s">
        <v>34</v>
      </c>
      <c r="M7131" s="4" t="s">
        <v>42</v>
      </c>
      <c r="N7131" s="3" t="str">
        <f t="shared" si="220"/>
        <v>[50-85 Lacs]</v>
      </c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1"/>
      <c r="AA7131" s="1" t="s">
        <v>16</v>
      </c>
      <c r="AB7131" s="3" t="s">
        <v>12</v>
      </c>
      <c r="AC7131" s="23" t="s">
        <v>37801</v>
      </c>
      <c r="AD7131" s="23" t="s">
        <v>44659</v>
      </c>
      <c r="AE7131" t="s">
        <v>35409</v>
      </c>
    </row>
    <row r="7132" spans="1:31" ht="14.25" customHeight="1">
      <c r="A7132" s="1">
        <v>7131</v>
      </c>
      <c r="B7132" s="1" t="s">
        <v>54</v>
      </c>
      <c r="C7132" s="1" t="s">
        <v>3151</v>
      </c>
      <c r="D7132" s="1" t="s">
        <v>39</v>
      </c>
      <c r="E7132" s="1" t="s">
        <v>1725</v>
      </c>
      <c r="F7132" s="1" t="s">
        <v>22352</v>
      </c>
      <c r="G7132" s="14">
        <v>914469911001</v>
      </c>
      <c r="H7132" s="1" t="s">
        <v>20</v>
      </c>
      <c r="I7132" s="1" t="s">
        <v>62</v>
      </c>
      <c r="J7132" s="1" t="s">
        <v>34</v>
      </c>
      <c r="K7132" s="3" t="s">
        <v>27</v>
      </c>
      <c r="L7132" s="1" t="s">
        <v>34</v>
      </c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1"/>
      <c r="AA7132" s="1" t="s">
        <v>16</v>
      </c>
      <c r="AB7132" s="3" t="s">
        <v>12</v>
      </c>
      <c r="AC7132" s="23" t="s">
        <v>37801</v>
      </c>
      <c r="AD7132" s="23" t="s">
        <v>44660</v>
      </c>
      <c r="AE7132" t="s">
        <v>35394</v>
      </c>
    </row>
    <row r="7133" spans="1:31" ht="14.25" customHeight="1">
      <c r="A7133" s="1">
        <v>7132</v>
      </c>
      <c r="B7133" s="1" t="s">
        <v>54</v>
      </c>
      <c r="C7133" s="1" t="s">
        <v>3152</v>
      </c>
      <c r="D7133" s="1" t="s">
        <v>1250</v>
      </c>
      <c r="E7133" s="1" t="s">
        <v>13336</v>
      </c>
      <c r="F7133" s="1" t="s">
        <v>31419</v>
      </c>
      <c r="G7133" s="14">
        <v>91961019444</v>
      </c>
      <c r="H7133" s="1" t="s">
        <v>20</v>
      </c>
      <c r="I7133" s="1" t="s">
        <v>9</v>
      </c>
      <c r="J7133" s="1" t="s">
        <v>34</v>
      </c>
      <c r="K7133" s="3" t="s">
        <v>17</v>
      </c>
      <c r="L7133" s="1" t="s">
        <v>34</v>
      </c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1"/>
      <c r="AA7133" s="1" t="s">
        <v>11</v>
      </c>
      <c r="AB7133" s="3" t="s">
        <v>56</v>
      </c>
      <c r="AC7133" s="23" t="s">
        <v>37801</v>
      </c>
      <c r="AD7133" s="23" t="s">
        <v>44661</v>
      </c>
      <c r="AE7133" t="s">
        <v>35410</v>
      </c>
    </row>
    <row r="7134" spans="1:31" ht="14.25" customHeight="1">
      <c r="A7134" s="1">
        <v>7133</v>
      </c>
      <c r="B7134" s="9" t="s">
        <v>6</v>
      </c>
      <c r="C7134" s="1" t="s">
        <v>3172</v>
      </c>
      <c r="D7134" s="1" t="s">
        <v>2087</v>
      </c>
      <c r="E7134" s="1" t="s">
        <v>724</v>
      </c>
      <c r="F7134" s="1" t="s">
        <v>22360</v>
      </c>
      <c r="G7134" s="14">
        <v>919446414969</v>
      </c>
      <c r="H7134" s="1" t="s">
        <v>15</v>
      </c>
      <c r="I7134" s="1" t="s">
        <v>41</v>
      </c>
      <c r="J7134" s="1" t="s">
        <v>34</v>
      </c>
      <c r="K7134" s="3" t="s">
        <v>42</v>
      </c>
      <c r="L7134" s="1" t="s">
        <v>34</v>
      </c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1"/>
      <c r="AA7134" s="1" t="s">
        <v>16</v>
      </c>
      <c r="AB7134" s="3" t="s">
        <v>12</v>
      </c>
      <c r="AC7134" s="23" t="s">
        <v>37801</v>
      </c>
      <c r="AD7134" s="23" t="s">
        <v>44662</v>
      </c>
      <c r="AE7134" t="s">
        <v>35399</v>
      </c>
    </row>
    <row r="7135" spans="1:31" ht="14.25" customHeight="1">
      <c r="A7135" s="1">
        <v>7134</v>
      </c>
      <c r="B7135" s="1" t="s">
        <v>54</v>
      </c>
      <c r="C7135" s="1" t="s">
        <v>3175</v>
      </c>
      <c r="D7135" s="1" t="s">
        <v>3176</v>
      </c>
      <c r="E7135" s="1" t="s">
        <v>558</v>
      </c>
      <c r="F7135" s="1" t="s">
        <v>33664</v>
      </c>
      <c r="G7135" s="14">
        <v>9101641900</v>
      </c>
      <c r="H7135" s="1" t="s">
        <v>20</v>
      </c>
      <c r="I7135" s="1" t="s">
        <v>41</v>
      </c>
      <c r="J7135" s="1" t="s">
        <v>34</v>
      </c>
      <c r="K7135" s="3" t="s">
        <v>17</v>
      </c>
      <c r="L7135" s="1" t="s">
        <v>34</v>
      </c>
      <c r="M7135" s="4" t="s">
        <v>42</v>
      </c>
      <c r="N7135" s="3" t="str">
        <f>J7135</f>
        <v>[50-85 Lacs]</v>
      </c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1"/>
      <c r="AA7135" s="1" t="s">
        <v>16</v>
      </c>
      <c r="AB7135" s="3" t="s">
        <v>12</v>
      </c>
      <c r="AC7135" s="23" t="s">
        <v>37801</v>
      </c>
      <c r="AD7135" s="23" t="s">
        <v>44663</v>
      </c>
      <c r="AE7135" t="s">
        <v>35410</v>
      </c>
    </row>
    <row r="7136" spans="1:31" ht="14.25" customHeight="1">
      <c r="A7136" s="1">
        <v>7135</v>
      </c>
      <c r="B7136" s="9" t="s">
        <v>6</v>
      </c>
      <c r="C7136" s="1" t="s">
        <v>3195</v>
      </c>
      <c r="D7136" s="1" t="s">
        <v>502</v>
      </c>
      <c r="E7136" s="1" t="s">
        <v>1797</v>
      </c>
      <c r="F7136" s="1" t="s">
        <v>22368</v>
      </c>
      <c r="G7136" s="14">
        <v>91969144</v>
      </c>
      <c r="H7136" s="1" t="s">
        <v>20</v>
      </c>
      <c r="I7136" s="1" t="s">
        <v>9</v>
      </c>
      <c r="J7136" s="1" t="s">
        <v>34</v>
      </c>
      <c r="K7136" s="3" t="s">
        <v>42</v>
      </c>
      <c r="L7136" s="1" t="s">
        <v>34</v>
      </c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1"/>
      <c r="AA7136" s="1" t="s">
        <v>16</v>
      </c>
      <c r="AB7136" s="3" t="s">
        <v>12</v>
      </c>
      <c r="AC7136" s="23" t="s">
        <v>37801</v>
      </c>
      <c r="AD7136" s="23" t="s">
        <v>44664</v>
      </c>
      <c r="AE7136" t="s">
        <v>35409</v>
      </c>
    </row>
    <row r="7137" spans="1:31" ht="14.25" customHeight="1">
      <c r="A7137" s="1">
        <v>7136</v>
      </c>
      <c r="B7137" s="1" t="s">
        <v>54</v>
      </c>
      <c r="C7137" s="1" t="s">
        <v>3199</v>
      </c>
      <c r="D7137" s="1" t="s">
        <v>9365</v>
      </c>
      <c r="E7137" s="1" t="s">
        <v>6501</v>
      </c>
      <c r="F7137" s="1" t="s">
        <v>31423</v>
      </c>
      <c r="G7137" s="14">
        <v>914466406649</v>
      </c>
      <c r="H7137" s="1" t="s">
        <v>20</v>
      </c>
      <c r="I7137" s="1" t="s">
        <v>41</v>
      </c>
      <c r="J7137" s="1" t="s">
        <v>34</v>
      </c>
      <c r="K7137" s="3" t="s">
        <v>42</v>
      </c>
      <c r="L7137" s="1" t="s">
        <v>34</v>
      </c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1"/>
      <c r="AA7137" s="1" t="s">
        <v>16</v>
      </c>
      <c r="AB7137" s="3" t="s">
        <v>12</v>
      </c>
      <c r="AC7137" s="23" t="s">
        <v>37801</v>
      </c>
      <c r="AD7137" s="23" t="s">
        <v>38594</v>
      </c>
      <c r="AE7137" t="s">
        <v>35409</v>
      </c>
    </row>
    <row r="7138" spans="1:31" ht="14.25" customHeight="1">
      <c r="A7138" s="1">
        <v>7137</v>
      </c>
      <c r="B7138" s="1" t="s">
        <v>54</v>
      </c>
      <c r="C7138" s="1" t="s">
        <v>3201</v>
      </c>
      <c r="D7138" s="1" t="s">
        <v>951</v>
      </c>
      <c r="E7138" s="1" t="s">
        <v>2782</v>
      </c>
      <c r="F7138" s="1" t="s">
        <v>31424</v>
      </c>
      <c r="G7138" s="14">
        <v>91946141041</v>
      </c>
      <c r="H7138" s="1" t="s">
        <v>20</v>
      </c>
      <c r="I7138" s="1" t="s">
        <v>41</v>
      </c>
      <c r="J7138" s="1" t="s">
        <v>34</v>
      </c>
      <c r="K7138" s="3" t="s">
        <v>42</v>
      </c>
      <c r="L7138" s="1" t="s">
        <v>34</v>
      </c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1"/>
      <c r="AA7138" s="1" t="s">
        <v>16</v>
      </c>
      <c r="AB7138" s="3" t="s">
        <v>12</v>
      </c>
      <c r="AC7138" s="23" t="s">
        <v>37801</v>
      </c>
      <c r="AD7138" s="23" t="s">
        <v>44665</v>
      </c>
      <c r="AE7138" t="s">
        <v>35399</v>
      </c>
    </row>
    <row r="7139" spans="1:31" ht="14.25" customHeight="1">
      <c r="A7139" s="1">
        <v>7138</v>
      </c>
      <c r="B7139" s="9" t="s">
        <v>6</v>
      </c>
      <c r="C7139" s="1" t="s">
        <v>3206</v>
      </c>
      <c r="D7139" s="1" t="s">
        <v>72</v>
      </c>
      <c r="E7139" s="1" t="s">
        <v>3207</v>
      </c>
      <c r="F7139" s="1" t="s">
        <v>22375</v>
      </c>
      <c r="G7139" s="14">
        <v>919444961649</v>
      </c>
      <c r="H7139" s="1" t="s">
        <v>15</v>
      </c>
      <c r="I7139" s="1" t="s">
        <v>41</v>
      </c>
      <c r="J7139" s="1" t="s">
        <v>34</v>
      </c>
      <c r="K7139" s="3" t="s">
        <v>17</v>
      </c>
      <c r="L7139" s="1" t="s">
        <v>34</v>
      </c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1"/>
      <c r="AA7139" s="1" t="s">
        <v>16</v>
      </c>
      <c r="AB7139" s="3" t="s">
        <v>12</v>
      </c>
      <c r="AC7139" s="23" t="s">
        <v>37801</v>
      </c>
      <c r="AD7139" s="23" t="s">
        <v>41530</v>
      </c>
      <c r="AE7139" t="s">
        <v>35410</v>
      </c>
    </row>
    <row r="7140" spans="1:31" ht="14.25" customHeight="1">
      <c r="A7140" s="1">
        <v>7139</v>
      </c>
      <c r="B7140" s="1" t="s">
        <v>54</v>
      </c>
      <c r="C7140" s="1" t="s">
        <v>3208</v>
      </c>
      <c r="D7140" s="1" t="s">
        <v>7210</v>
      </c>
      <c r="E7140" s="1" t="s">
        <v>29</v>
      </c>
      <c r="F7140" s="1" t="s">
        <v>22376</v>
      </c>
      <c r="G7140" s="14">
        <v>91499496004</v>
      </c>
      <c r="H7140" s="1" t="s">
        <v>8</v>
      </c>
      <c r="I7140" s="1" t="s">
        <v>9</v>
      </c>
      <c r="J7140" s="1" t="s">
        <v>34</v>
      </c>
      <c r="K7140" s="3" t="s">
        <v>42</v>
      </c>
      <c r="L7140" s="1" t="s">
        <v>34</v>
      </c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1"/>
      <c r="AA7140" s="1" t="s">
        <v>16</v>
      </c>
      <c r="AB7140" s="3" t="s">
        <v>12</v>
      </c>
      <c r="AC7140" s="23" t="s">
        <v>37801</v>
      </c>
      <c r="AD7140" s="23" t="s">
        <v>44666</v>
      </c>
      <c r="AE7140" t="s">
        <v>35409</v>
      </c>
    </row>
    <row r="7141" spans="1:31" ht="14.25" customHeight="1">
      <c r="A7141" s="1">
        <v>7140</v>
      </c>
      <c r="B7141" s="9" t="s">
        <v>6</v>
      </c>
      <c r="C7141" s="1" t="s">
        <v>3213</v>
      </c>
      <c r="D7141" s="1" t="s">
        <v>1305</v>
      </c>
      <c r="E7141" s="1" t="s">
        <v>3214</v>
      </c>
      <c r="F7141" s="1" t="s">
        <v>22380</v>
      </c>
      <c r="G7141" s="14">
        <v>919664466604</v>
      </c>
      <c r="H7141" s="1" t="s">
        <v>132</v>
      </c>
      <c r="I7141" s="1" t="s">
        <v>41</v>
      </c>
      <c r="J7141" s="1" t="s">
        <v>34</v>
      </c>
      <c r="K7141" s="3" t="s">
        <v>27</v>
      </c>
      <c r="L7141" s="1" t="s">
        <v>34</v>
      </c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1"/>
      <c r="AA7141" s="1" t="s">
        <v>16</v>
      </c>
      <c r="AB7141" s="3" t="s">
        <v>12</v>
      </c>
      <c r="AC7141" s="23" t="s">
        <v>37801</v>
      </c>
      <c r="AD7141" s="23" t="s">
        <v>44667</v>
      </c>
      <c r="AE7141" t="s">
        <v>35399</v>
      </c>
    </row>
    <row r="7142" spans="1:31" ht="14.25" customHeight="1">
      <c r="A7142" s="1">
        <v>7141</v>
      </c>
      <c r="B7142" s="1" t="s">
        <v>54</v>
      </c>
      <c r="C7142" s="1" t="s">
        <v>3216</v>
      </c>
      <c r="D7142" s="1" t="s">
        <v>2921</v>
      </c>
      <c r="E7142" s="1" t="s">
        <v>19</v>
      </c>
      <c r="F7142" s="1" t="s">
        <v>22382</v>
      </c>
      <c r="G7142" s="14">
        <v>919446044441</v>
      </c>
      <c r="H7142" s="1" t="s">
        <v>8</v>
      </c>
      <c r="I7142" s="1" t="s">
        <v>9</v>
      </c>
      <c r="J7142" s="1" t="s">
        <v>34</v>
      </c>
      <c r="K7142" s="3" t="s">
        <v>63</v>
      </c>
      <c r="L7142" s="1" t="s">
        <v>34</v>
      </c>
      <c r="M7142" s="3" t="s">
        <v>213</v>
      </c>
      <c r="N7142" s="3" t="str">
        <f>J7142</f>
        <v>[50-85 Lacs]</v>
      </c>
      <c r="O7142" s="3" t="s">
        <v>17</v>
      </c>
      <c r="P7142" s="3" t="s">
        <v>34</v>
      </c>
      <c r="Q7142" s="3" t="s">
        <v>42</v>
      </c>
      <c r="R7142" s="3" t="s">
        <v>34</v>
      </c>
      <c r="S7142" s="3" t="s">
        <v>27</v>
      </c>
      <c r="T7142" s="3" t="s">
        <v>34</v>
      </c>
      <c r="U7142" s="3" t="s">
        <v>117</v>
      </c>
      <c r="V7142" s="3" t="s">
        <v>34</v>
      </c>
      <c r="W7142" s="3" t="s">
        <v>178</v>
      </c>
      <c r="X7142" s="3" t="s">
        <v>34</v>
      </c>
      <c r="Y7142" s="3" t="s">
        <v>171</v>
      </c>
      <c r="Z7142" s="1" t="s">
        <v>34</v>
      </c>
      <c r="AA7142" s="1" t="s">
        <v>16</v>
      </c>
      <c r="AB7142" s="3" t="s">
        <v>12</v>
      </c>
      <c r="AC7142" s="23" t="s">
        <v>37801</v>
      </c>
      <c r="AD7142" s="23" t="s">
        <v>44668</v>
      </c>
      <c r="AE7142" t="s">
        <v>35410</v>
      </c>
    </row>
    <row r="7143" spans="1:31" ht="14.25" customHeight="1">
      <c r="A7143" s="1">
        <v>7142</v>
      </c>
      <c r="B7143" s="1" t="s">
        <v>54</v>
      </c>
      <c r="C7143" s="1" t="s">
        <v>3217</v>
      </c>
      <c r="D7143" s="1" t="s">
        <v>1821</v>
      </c>
      <c r="E7143" s="1" t="s">
        <v>131</v>
      </c>
      <c r="F7143" s="1" t="s">
        <v>22383</v>
      </c>
      <c r="G7143" s="14">
        <v>919466600641</v>
      </c>
      <c r="H7143" s="1" t="s">
        <v>20</v>
      </c>
      <c r="I7143" s="1" t="s">
        <v>41</v>
      </c>
      <c r="J7143" s="1" t="s">
        <v>34</v>
      </c>
      <c r="K7143" s="3" t="s">
        <v>42</v>
      </c>
      <c r="L7143" s="1" t="s">
        <v>34</v>
      </c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1"/>
      <c r="AA7143" s="1" t="s">
        <v>16</v>
      </c>
      <c r="AB7143" s="3" t="s">
        <v>12</v>
      </c>
      <c r="AC7143" s="23" t="s">
        <v>37801</v>
      </c>
      <c r="AD7143" s="23" t="s">
        <v>44669</v>
      </c>
      <c r="AE7143" t="s">
        <v>35409</v>
      </c>
    </row>
    <row r="7144" spans="1:31" ht="14.25" customHeight="1">
      <c r="A7144" s="1">
        <v>7143</v>
      </c>
      <c r="B7144" s="9" t="s">
        <v>6</v>
      </c>
      <c r="C7144" s="1" t="s">
        <v>3226</v>
      </c>
      <c r="D7144" s="1" t="s">
        <v>1547</v>
      </c>
      <c r="E7144" s="1" t="s">
        <v>328</v>
      </c>
      <c r="F7144" s="1" t="s">
        <v>22390</v>
      </c>
      <c r="G7144" s="14">
        <v>916969960949</v>
      </c>
      <c r="H7144" s="1" t="s">
        <v>8</v>
      </c>
      <c r="I7144" s="1" t="s">
        <v>62</v>
      </c>
      <c r="J7144" s="1" t="s">
        <v>34</v>
      </c>
      <c r="K7144" s="3" t="s">
        <v>17</v>
      </c>
      <c r="L7144" s="1" t="s">
        <v>34</v>
      </c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1"/>
      <c r="AA7144" s="1" t="s">
        <v>16</v>
      </c>
      <c r="AB7144" s="3" t="s">
        <v>12</v>
      </c>
      <c r="AC7144" s="23" t="s">
        <v>37801</v>
      </c>
      <c r="AD7144" s="23" t="s">
        <v>44670</v>
      </c>
      <c r="AE7144" t="s">
        <v>35399</v>
      </c>
    </row>
    <row r="7145" spans="1:31" ht="14.25" customHeight="1">
      <c r="A7145" s="1">
        <v>7144</v>
      </c>
      <c r="B7145" s="1" t="s">
        <v>54</v>
      </c>
      <c r="C7145" s="1" t="s">
        <v>3240</v>
      </c>
      <c r="D7145" s="1" t="s">
        <v>36438</v>
      </c>
      <c r="E7145" s="1" t="s">
        <v>3591</v>
      </c>
      <c r="F7145" s="1" t="s">
        <v>22399</v>
      </c>
      <c r="G7145" s="14">
        <v>91944606944</v>
      </c>
      <c r="H7145" s="1" t="s">
        <v>20</v>
      </c>
      <c r="I7145" s="1" t="s">
        <v>9</v>
      </c>
      <c r="J7145" s="1" t="s">
        <v>34</v>
      </c>
      <c r="K7145" s="3" t="s">
        <v>17</v>
      </c>
      <c r="L7145" s="1" t="s">
        <v>34</v>
      </c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1"/>
      <c r="AA7145" s="1" t="s">
        <v>11</v>
      </c>
      <c r="AB7145" s="3" t="s">
        <v>13</v>
      </c>
      <c r="AC7145" s="23" t="s">
        <v>37801</v>
      </c>
      <c r="AD7145" s="23" t="s">
        <v>40528</v>
      </c>
      <c r="AE7145" t="s">
        <v>35399</v>
      </c>
    </row>
    <row r="7146" spans="1:31" ht="14.25" customHeight="1">
      <c r="A7146" s="1">
        <v>7145</v>
      </c>
      <c r="B7146" s="9" t="s">
        <v>6</v>
      </c>
      <c r="C7146" s="1" t="s">
        <v>3253</v>
      </c>
      <c r="D7146" s="1" t="s">
        <v>151</v>
      </c>
      <c r="E7146" s="1" t="s">
        <v>255</v>
      </c>
      <c r="F7146" s="1" t="s">
        <v>22403</v>
      </c>
      <c r="G7146" s="14">
        <v>919694146944</v>
      </c>
      <c r="H7146" s="1" t="s">
        <v>20</v>
      </c>
      <c r="I7146" s="1" t="s">
        <v>41</v>
      </c>
      <c r="J7146" s="1" t="s">
        <v>34</v>
      </c>
      <c r="K7146" s="3" t="s">
        <v>42</v>
      </c>
      <c r="L7146" s="1" t="s">
        <v>34</v>
      </c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1"/>
      <c r="AA7146" s="1" t="s">
        <v>16</v>
      </c>
      <c r="AB7146" s="3" t="s">
        <v>12</v>
      </c>
      <c r="AC7146" s="23" t="s">
        <v>37801</v>
      </c>
      <c r="AD7146" s="23" t="s">
        <v>43408</v>
      </c>
      <c r="AE7146" t="s">
        <v>35394</v>
      </c>
    </row>
    <row r="7147" spans="1:31" ht="14.25" customHeight="1">
      <c r="A7147" s="1">
        <v>7146</v>
      </c>
      <c r="B7147" s="1" t="s">
        <v>54</v>
      </c>
      <c r="C7147" s="1" t="s">
        <v>3262</v>
      </c>
      <c r="D7147" s="1" t="s">
        <v>2027</v>
      </c>
      <c r="E7147" s="1" t="s">
        <v>3263</v>
      </c>
      <c r="F7147" s="1" t="s">
        <v>33676</v>
      </c>
      <c r="G7147" s="14">
        <v>91944694064</v>
      </c>
      <c r="H7147" s="1" t="s">
        <v>15</v>
      </c>
      <c r="I7147" s="1" t="s">
        <v>62</v>
      </c>
      <c r="J7147" s="1" t="s">
        <v>34</v>
      </c>
      <c r="K7147" s="3" t="s">
        <v>42</v>
      </c>
      <c r="L7147" s="1" t="s">
        <v>34</v>
      </c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1"/>
      <c r="AA7147" s="1" t="s">
        <v>16</v>
      </c>
      <c r="AB7147" s="3" t="s">
        <v>12</v>
      </c>
      <c r="AC7147" s="23" t="s">
        <v>37801</v>
      </c>
      <c r="AD7147" s="23" t="s">
        <v>44671</v>
      </c>
      <c r="AE7147" t="s">
        <v>35409</v>
      </c>
    </row>
    <row r="7148" spans="1:31" ht="14.25" customHeight="1">
      <c r="A7148" s="1">
        <v>7147</v>
      </c>
      <c r="B7148" s="1" t="s">
        <v>54</v>
      </c>
      <c r="C7148" s="1" t="s">
        <v>3270</v>
      </c>
      <c r="D7148" s="1" t="s">
        <v>35854</v>
      </c>
      <c r="E7148" s="1" t="s">
        <v>37008</v>
      </c>
      <c r="F7148" s="1" t="s">
        <v>33677</v>
      </c>
      <c r="G7148" s="14">
        <v>91994944464</v>
      </c>
      <c r="H7148" s="1" t="s">
        <v>37</v>
      </c>
      <c r="I7148" s="1" t="s">
        <v>41</v>
      </c>
      <c r="J7148" s="1" t="s">
        <v>34</v>
      </c>
      <c r="K7148" s="3" t="s">
        <v>17</v>
      </c>
      <c r="L7148" s="1" t="s">
        <v>34</v>
      </c>
      <c r="M7148" s="4" t="s">
        <v>42</v>
      </c>
      <c r="N7148" s="3" t="str">
        <f t="shared" ref="N7148:N7150" si="221">J7148</f>
        <v>[50-85 Lacs]</v>
      </c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1"/>
      <c r="AA7148" s="1" t="s">
        <v>16</v>
      </c>
      <c r="AB7148" s="3" t="s">
        <v>12</v>
      </c>
      <c r="AC7148" s="23" t="s">
        <v>37801</v>
      </c>
      <c r="AD7148" s="23" t="s">
        <v>44672</v>
      </c>
      <c r="AE7148" t="s">
        <v>35410</v>
      </c>
    </row>
    <row r="7149" spans="1:31" ht="14.25" customHeight="1">
      <c r="A7149" s="1">
        <v>7148</v>
      </c>
      <c r="B7149" s="1" t="s">
        <v>54</v>
      </c>
      <c r="C7149" s="1" t="s">
        <v>3277</v>
      </c>
      <c r="D7149" s="1" t="s">
        <v>35855</v>
      </c>
      <c r="E7149" s="1" t="s">
        <v>37009</v>
      </c>
      <c r="F7149" s="1" t="s">
        <v>22412</v>
      </c>
      <c r="G7149" s="14">
        <v>919449100401</v>
      </c>
      <c r="H7149" s="1" t="s">
        <v>20</v>
      </c>
      <c r="I7149" s="1" t="s">
        <v>41</v>
      </c>
      <c r="J7149" s="1" t="s">
        <v>34</v>
      </c>
      <c r="K7149" s="3" t="s">
        <v>63</v>
      </c>
      <c r="L7149" s="1" t="s">
        <v>34</v>
      </c>
      <c r="M7149" s="3" t="s">
        <v>213</v>
      </c>
      <c r="N7149" s="3" t="str">
        <f t="shared" si="221"/>
        <v>[50-85 Lacs]</v>
      </c>
      <c r="O7149" s="3" t="s">
        <v>17</v>
      </c>
      <c r="P7149" s="3" t="s">
        <v>34</v>
      </c>
      <c r="Q7149" s="3" t="s">
        <v>42</v>
      </c>
      <c r="R7149" s="3" t="s">
        <v>34</v>
      </c>
      <c r="S7149" s="3" t="s">
        <v>27</v>
      </c>
      <c r="T7149" s="3" t="s">
        <v>34</v>
      </c>
      <c r="U7149" s="3" t="s">
        <v>117</v>
      </c>
      <c r="V7149" s="3" t="s">
        <v>34</v>
      </c>
      <c r="W7149" s="3" t="s">
        <v>178</v>
      </c>
      <c r="X7149" s="3" t="s">
        <v>34</v>
      </c>
      <c r="Y7149" s="3" t="s">
        <v>171</v>
      </c>
      <c r="Z7149" s="1" t="s">
        <v>34</v>
      </c>
      <c r="AA7149" s="1" t="s">
        <v>16</v>
      </c>
      <c r="AB7149" s="3" t="s">
        <v>12</v>
      </c>
      <c r="AC7149" s="23" t="s">
        <v>37801</v>
      </c>
      <c r="AD7149" s="23" t="s">
        <v>44673</v>
      </c>
      <c r="AE7149" t="s">
        <v>35410</v>
      </c>
    </row>
    <row r="7150" spans="1:31" ht="14.25" customHeight="1">
      <c r="A7150" s="1">
        <v>7149</v>
      </c>
      <c r="B7150" s="1" t="s">
        <v>54</v>
      </c>
      <c r="C7150" s="1" t="s">
        <v>3281</v>
      </c>
      <c r="D7150" s="1" t="s">
        <v>36510</v>
      </c>
      <c r="E7150" s="1" t="s">
        <v>87</v>
      </c>
      <c r="F7150" s="1" t="s">
        <v>31429</v>
      </c>
      <c r="G7150" s="14">
        <v>91946690191</v>
      </c>
      <c r="H7150" s="1" t="s">
        <v>8</v>
      </c>
      <c r="I7150" s="1" t="s">
        <v>41</v>
      </c>
      <c r="J7150" s="1" t="s">
        <v>34</v>
      </c>
      <c r="K7150" s="3" t="s">
        <v>17</v>
      </c>
      <c r="L7150" s="1" t="s">
        <v>34</v>
      </c>
      <c r="M7150" s="4" t="s">
        <v>42</v>
      </c>
      <c r="N7150" s="3" t="str">
        <f t="shared" si="221"/>
        <v>[50-85 Lacs]</v>
      </c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1"/>
      <c r="AA7150" s="1" t="s">
        <v>16</v>
      </c>
      <c r="AB7150" s="3" t="s">
        <v>12</v>
      </c>
      <c r="AC7150" s="23" t="s">
        <v>37801</v>
      </c>
      <c r="AD7150" s="23" t="s">
        <v>44034</v>
      </c>
      <c r="AE7150" t="s">
        <v>35394</v>
      </c>
    </row>
    <row r="7151" spans="1:31" ht="14.25" customHeight="1">
      <c r="A7151" s="1">
        <v>7150</v>
      </c>
      <c r="B7151" s="1" t="s">
        <v>54</v>
      </c>
      <c r="C7151" s="1" t="s">
        <v>3285</v>
      </c>
      <c r="D7151" s="1" t="s">
        <v>1547</v>
      </c>
      <c r="E7151" s="1" t="s">
        <v>1411</v>
      </c>
      <c r="F7151" s="1" t="s">
        <v>22417</v>
      </c>
      <c r="G7151" s="14">
        <v>91994649146</v>
      </c>
      <c r="H7151" s="1" t="s">
        <v>8</v>
      </c>
      <c r="I7151" s="1" t="s">
        <v>62</v>
      </c>
      <c r="J7151" s="1" t="s">
        <v>34</v>
      </c>
      <c r="K7151" s="3" t="s">
        <v>42</v>
      </c>
      <c r="L7151" s="1" t="s">
        <v>34</v>
      </c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1"/>
      <c r="AA7151" s="1" t="s">
        <v>16</v>
      </c>
      <c r="AB7151" s="3" t="s">
        <v>12</v>
      </c>
      <c r="AC7151" s="23" t="s">
        <v>37801</v>
      </c>
      <c r="AD7151" s="23" t="s">
        <v>42873</v>
      </c>
      <c r="AE7151" t="s">
        <v>35394</v>
      </c>
    </row>
    <row r="7152" spans="1:31" ht="14.25" customHeight="1">
      <c r="A7152" s="1">
        <v>7151</v>
      </c>
      <c r="B7152" s="9" t="s">
        <v>6</v>
      </c>
      <c r="C7152" s="1" t="s">
        <v>3288</v>
      </c>
      <c r="D7152" s="1" t="s">
        <v>2162</v>
      </c>
      <c r="E7152" s="1" t="s">
        <v>40</v>
      </c>
      <c r="F7152" s="1" t="s">
        <v>22419</v>
      </c>
      <c r="G7152" s="14">
        <v>9199944494</v>
      </c>
      <c r="H7152" s="1" t="s">
        <v>15</v>
      </c>
      <c r="I7152" s="1" t="s">
        <v>9</v>
      </c>
      <c r="J7152" s="1" t="s">
        <v>34</v>
      </c>
      <c r="K7152" s="3" t="s">
        <v>42</v>
      </c>
      <c r="L7152" s="1" t="s">
        <v>34</v>
      </c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1"/>
      <c r="AA7152" s="1" t="s">
        <v>16</v>
      </c>
      <c r="AB7152" s="3" t="s">
        <v>12</v>
      </c>
      <c r="AC7152" s="23" t="s">
        <v>37801</v>
      </c>
      <c r="AD7152" s="23" t="s">
        <v>44674</v>
      </c>
      <c r="AE7152" t="s">
        <v>35410</v>
      </c>
    </row>
    <row r="7153" spans="1:31" ht="14.25" customHeight="1">
      <c r="A7153" s="1">
        <v>7152</v>
      </c>
      <c r="B7153" s="1" t="s">
        <v>54</v>
      </c>
      <c r="C7153" s="1" t="s">
        <v>3289</v>
      </c>
      <c r="D7153" s="1" t="s">
        <v>494</v>
      </c>
      <c r="E7153" s="1" t="s">
        <v>37010</v>
      </c>
      <c r="F7153" s="1" t="s">
        <v>22420</v>
      </c>
      <c r="G7153" s="14">
        <v>914466646114</v>
      </c>
      <c r="H7153" s="1" t="s">
        <v>15</v>
      </c>
      <c r="I7153" s="1" t="s">
        <v>41</v>
      </c>
      <c r="J7153" s="1" t="s">
        <v>34</v>
      </c>
      <c r="K7153" s="3" t="s">
        <v>42</v>
      </c>
      <c r="L7153" s="1" t="s">
        <v>34</v>
      </c>
      <c r="M7153" s="3" t="s">
        <v>27</v>
      </c>
      <c r="N7153" s="3" t="str">
        <f>J7153</f>
        <v>[50-85 Lacs]</v>
      </c>
      <c r="O7153" s="3" t="s">
        <v>117</v>
      </c>
      <c r="P7153" s="3" t="s">
        <v>34</v>
      </c>
      <c r="Q7153" s="3" t="s">
        <v>178</v>
      </c>
      <c r="R7153" s="3" t="s">
        <v>34</v>
      </c>
      <c r="S7153" s="3" t="s">
        <v>171</v>
      </c>
      <c r="T7153" s="3" t="s">
        <v>34</v>
      </c>
      <c r="U7153" s="3"/>
      <c r="V7153" s="3"/>
      <c r="W7153" s="3"/>
      <c r="X7153" s="3"/>
      <c r="Y7153" s="3"/>
      <c r="Z7153" s="1"/>
      <c r="AA7153" s="1" t="s">
        <v>16</v>
      </c>
      <c r="AB7153" s="3" t="s">
        <v>12</v>
      </c>
      <c r="AC7153" s="23" t="s">
        <v>37801</v>
      </c>
      <c r="AD7153" s="23" t="s">
        <v>44675</v>
      </c>
      <c r="AE7153" t="s">
        <v>35394</v>
      </c>
    </row>
    <row r="7154" spans="1:31" ht="14.25" customHeight="1">
      <c r="A7154" s="1">
        <v>7153</v>
      </c>
      <c r="B7154" s="1" t="s">
        <v>54</v>
      </c>
      <c r="C7154" s="1" t="s">
        <v>3293</v>
      </c>
      <c r="D7154" s="1" t="s">
        <v>120</v>
      </c>
      <c r="E7154" s="1" t="s">
        <v>40</v>
      </c>
      <c r="F7154" s="1" t="s">
        <v>22423</v>
      </c>
      <c r="G7154" s="14">
        <v>91901644414</v>
      </c>
      <c r="H7154" s="1" t="s">
        <v>8</v>
      </c>
      <c r="I7154" s="1" t="s">
        <v>41</v>
      </c>
      <c r="J7154" s="1" t="s">
        <v>34</v>
      </c>
      <c r="K7154" s="3" t="s">
        <v>17</v>
      </c>
      <c r="L7154" s="1" t="s">
        <v>34</v>
      </c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1"/>
      <c r="AA7154" s="1" t="s">
        <v>11</v>
      </c>
      <c r="AB7154" s="3" t="s">
        <v>56</v>
      </c>
      <c r="AC7154" s="23" t="s">
        <v>37801</v>
      </c>
      <c r="AD7154" s="23" t="s">
        <v>44676</v>
      </c>
      <c r="AE7154" t="s">
        <v>35394</v>
      </c>
    </row>
    <row r="7155" spans="1:31" ht="14.25" customHeight="1">
      <c r="A7155" s="1">
        <v>7154</v>
      </c>
      <c r="B7155" s="9" t="s">
        <v>6</v>
      </c>
      <c r="C7155" s="1" t="s">
        <v>3296</v>
      </c>
      <c r="D7155" s="1" t="s">
        <v>35643</v>
      </c>
      <c r="E7155" s="1" t="s">
        <v>623</v>
      </c>
      <c r="F7155" s="1" t="s">
        <v>22426</v>
      </c>
      <c r="G7155" s="14">
        <v>91946444100</v>
      </c>
      <c r="H7155" s="1" t="s">
        <v>8</v>
      </c>
      <c r="I7155" s="1" t="s">
        <v>41</v>
      </c>
      <c r="J7155" s="1" t="s">
        <v>34</v>
      </c>
      <c r="K7155" s="3" t="s">
        <v>17</v>
      </c>
      <c r="L7155" s="1" t="s">
        <v>34</v>
      </c>
      <c r="M7155" s="4" t="s">
        <v>42</v>
      </c>
      <c r="N7155" s="3" t="str">
        <f>J7155</f>
        <v>[50-85 Lacs]</v>
      </c>
      <c r="O7155" s="3" t="s">
        <v>171</v>
      </c>
      <c r="P7155" s="3" t="s">
        <v>34</v>
      </c>
      <c r="Q7155" s="3"/>
      <c r="R7155" s="3"/>
      <c r="S7155" s="3"/>
      <c r="T7155" s="3"/>
      <c r="U7155" s="3"/>
      <c r="V7155" s="3"/>
      <c r="W7155" s="3"/>
      <c r="X7155" s="3"/>
      <c r="Y7155" s="3"/>
      <c r="Z7155" s="1"/>
      <c r="AA7155" s="1" t="s">
        <v>16</v>
      </c>
      <c r="AB7155" s="3" t="s">
        <v>12</v>
      </c>
      <c r="AC7155" s="23" t="s">
        <v>37801</v>
      </c>
      <c r="AD7155" s="23" t="s">
        <v>44677</v>
      </c>
      <c r="AE7155" t="s">
        <v>35409</v>
      </c>
    </row>
    <row r="7156" spans="1:31" ht="14.25" customHeight="1">
      <c r="A7156" s="1">
        <v>7155</v>
      </c>
      <c r="B7156" s="1" t="s">
        <v>54</v>
      </c>
      <c r="C7156" s="1" t="s">
        <v>3298</v>
      </c>
      <c r="D7156" s="1" t="s">
        <v>1332</v>
      </c>
      <c r="E7156" s="1" t="s">
        <v>40</v>
      </c>
      <c r="F7156" s="1" t="s">
        <v>33681</v>
      </c>
      <c r="G7156" s="14">
        <v>919909964404</v>
      </c>
      <c r="H7156" s="1" t="s">
        <v>8</v>
      </c>
      <c r="I7156" s="1" t="s">
        <v>41</v>
      </c>
      <c r="J7156" s="1" t="s">
        <v>34</v>
      </c>
      <c r="K7156" s="3" t="s">
        <v>42</v>
      </c>
      <c r="L7156" s="1" t="s">
        <v>34</v>
      </c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1"/>
      <c r="AA7156" s="1" t="s">
        <v>16</v>
      </c>
      <c r="AB7156" s="3" t="s">
        <v>12</v>
      </c>
      <c r="AC7156" s="23" t="s">
        <v>37801</v>
      </c>
      <c r="AD7156" s="23" t="s">
        <v>44678</v>
      </c>
      <c r="AE7156" t="s">
        <v>35410</v>
      </c>
    </row>
    <row r="7157" spans="1:31" ht="14.25" customHeight="1">
      <c r="A7157" s="1">
        <v>7156</v>
      </c>
      <c r="B7157" s="1" t="s">
        <v>54</v>
      </c>
      <c r="C7157" s="1" t="s">
        <v>3299</v>
      </c>
      <c r="D7157" s="1" t="s">
        <v>35856</v>
      </c>
      <c r="E7157" s="1" t="s">
        <v>40</v>
      </c>
      <c r="F7157" s="1" t="s">
        <v>22428</v>
      </c>
      <c r="G7157" s="14">
        <v>91949616999</v>
      </c>
      <c r="H7157" s="1" t="s">
        <v>20</v>
      </c>
      <c r="I7157" s="1" t="s">
        <v>9</v>
      </c>
      <c r="J7157" s="1" t="s">
        <v>34</v>
      </c>
      <c r="K7157" s="3" t="s">
        <v>17</v>
      </c>
      <c r="L7157" s="1" t="s">
        <v>34</v>
      </c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1"/>
      <c r="AA7157" s="1" t="s">
        <v>11</v>
      </c>
      <c r="AB7157" s="3" t="s">
        <v>56</v>
      </c>
      <c r="AC7157" s="23" t="s">
        <v>37801</v>
      </c>
      <c r="AD7157" s="23" t="s">
        <v>44679</v>
      </c>
      <c r="AE7157" t="s">
        <v>35410</v>
      </c>
    </row>
    <row r="7158" spans="1:31" ht="14.25" customHeight="1">
      <c r="A7158" s="1">
        <v>7157</v>
      </c>
      <c r="B7158" s="1" t="s">
        <v>54</v>
      </c>
      <c r="C7158" s="1" t="s">
        <v>3304</v>
      </c>
      <c r="D7158" s="1" t="s">
        <v>35790</v>
      </c>
      <c r="E7158" s="1" t="s">
        <v>90</v>
      </c>
      <c r="F7158" s="1" t="s">
        <v>31432</v>
      </c>
      <c r="G7158" s="14">
        <v>919494694169</v>
      </c>
      <c r="H7158" s="1" t="s">
        <v>8</v>
      </c>
      <c r="I7158" s="1" t="s">
        <v>9</v>
      </c>
      <c r="J7158" s="1" t="s">
        <v>34</v>
      </c>
      <c r="K7158" s="3" t="s">
        <v>42</v>
      </c>
      <c r="L7158" s="1" t="s">
        <v>34</v>
      </c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1"/>
      <c r="AA7158" s="1" t="s">
        <v>16</v>
      </c>
      <c r="AB7158" s="3" t="s">
        <v>12</v>
      </c>
      <c r="AC7158" s="23" t="s">
        <v>37801</v>
      </c>
      <c r="AD7158" s="23" t="s">
        <v>42875</v>
      </c>
      <c r="AE7158" t="s">
        <v>35399</v>
      </c>
    </row>
    <row r="7159" spans="1:31" ht="14.25" customHeight="1">
      <c r="A7159" s="1">
        <v>7158</v>
      </c>
      <c r="B7159" s="1" t="s">
        <v>54</v>
      </c>
      <c r="C7159" s="1" t="s">
        <v>3312</v>
      </c>
      <c r="D7159" s="1" t="s">
        <v>18619</v>
      </c>
      <c r="E7159" s="1" t="s">
        <v>221</v>
      </c>
      <c r="F7159" s="1" t="s">
        <v>22433</v>
      </c>
      <c r="G7159" s="14">
        <v>919494496</v>
      </c>
      <c r="H7159" s="1" t="s">
        <v>8</v>
      </c>
      <c r="I7159" s="1" t="s">
        <v>9</v>
      </c>
      <c r="J7159" s="1" t="s">
        <v>34</v>
      </c>
      <c r="K7159" s="3" t="s">
        <v>213</v>
      </c>
      <c r="L7159" s="1" t="s">
        <v>34</v>
      </c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1"/>
      <c r="AA7159" s="1" t="s">
        <v>16</v>
      </c>
      <c r="AB7159" s="3" t="s">
        <v>12</v>
      </c>
      <c r="AC7159" s="23" t="s">
        <v>37801</v>
      </c>
      <c r="AD7159" s="23" t="s">
        <v>44680</v>
      </c>
      <c r="AE7159" t="s">
        <v>35394</v>
      </c>
    </row>
    <row r="7160" spans="1:31" ht="14.25" customHeight="1">
      <c r="A7160" s="1">
        <v>7159</v>
      </c>
      <c r="B7160" s="1" t="s">
        <v>54</v>
      </c>
      <c r="C7160" s="1" t="s">
        <v>3318</v>
      </c>
      <c r="D7160" s="1" t="s">
        <v>36439</v>
      </c>
      <c r="E7160" s="1" t="s">
        <v>40</v>
      </c>
      <c r="F7160" s="1" t="s">
        <v>22438</v>
      </c>
      <c r="G7160" s="14">
        <v>91990991440</v>
      </c>
      <c r="H7160" s="1" t="s">
        <v>8</v>
      </c>
      <c r="I7160" s="1" t="s">
        <v>37779</v>
      </c>
      <c r="J7160" s="1" t="s">
        <v>34</v>
      </c>
      <c r="K7160" s="3" t="s">
        <v>17</v>
      </c>
      <c r="L7160" s="1" t="s">
        <v>34</v>
      </c>
      <c r="M7160" s="4" t="s">
        <v>42</v>
      </c>
      <c r="N7160" s="3" t="str">
        <f t="shared" ref="N7160:N7166" si="222">J7160</f>
        <v>[50-85 Lacs]</v>
      </c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1"/>
      <c r="AA7160" s="1" t="s">
        <v>16</v>
      </c>
      <c r="AB7160" s="3" t="s">
        <v>12</v>
      </c>
      <c r="AC7160" s="23" t="s">
        <v>37801</v>
      </c>
      <c r="AD7160" s="23" t="s">
        <v>44681</v>
      </c>
      <c r="AE7160" t="s">
        <v>35399</v>
      </c>
    </row>
    <row r="7161" spans="1:31" ht="14.25" customHeight="1">
      <c r="A7161" s="1">
        <v>7160</v>
      </c>
      <c r="B7161" s="1" t="s">
        <v>54</v>
      </c>
      <c r="C7161" s="1" t="s">
        <v>3319</v>
      </c>
      <c r="D7161" s="1" t="s">
        <v>1617</v>
      </c>
      <c r="E7161" s="1" t="s">
        <v>37011</v>
      </c>
      <c r="F7161" s="1" t="s">
        <v>22439</v>
      </c>
      <c r="G7161" s="14">
        <v>91999490964</v>
      </c>
      <c r="H7161" s="1" t="s">
        <v>8</v>
      </c>
      <c r="I7161" s="1" t="s">
        <v>41</v>
      </c>
      <c r="J7161" s="1" t="s">
        <v>34</v>
      </c>
      <c r="K7161" s="3" t="s">
        <v>42</v>
      </c>
      <c r="L7161" s="1" t="s">
        <v>34</v>
      </c>
      <c r="M7161" s="3" t="s">
        <v>27</v>
      </c>
      <c r="N7161" s="3" t="str">
        <f t="shared" si="222"/>
        <v>[50-85 Lacs]</v>
      </c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1"/>
      <c r="AA7161" s="1" t="s">
        <v>16</v>
      </c>
      <c r="AB7161" s="3" t="s">
        <v>12</v>
      </c>
      <c r="AC7161" s="23" t="s">
        <v>37801</v>
      </c>
      <c r="AD7161" s="23" t="s">
        <v>44682</v>
      </c>
      <c r="AE7161" t="s">
        <v>35409</v>
      </c>
    </row>
    <row r="7162" spans="1:31" ht="14.25" customHeight="1">
      <c r="A7162" s="1">
        <v>7161</v>
      </c>
      <c r="B7162" s="1" t="s">
        <v>54</v>
      </c>
      <c r="C7162" s="1" t="s">
        <v>3331</v>
      </c>
      <c r="D7162" s="1" t="s">
        <v>1836</v>
      </c>
      <c r="E7162" s="1" t="s">
        <v>328</v>
      </c>
      <c r="F7162" s="1" t="s">
        <v>22446</v>
      </c>
      <c r="G7162" s="14">
        <v>91944949144</v>
      </c>
      <c r="H7162" s="1" t="s">
        <v>15</v>
      </c>
      <c r="I7162" s="1" t="s">
        <v>9</v>
      </c>
      <c r="J7162" s="1" t="s">
        <v>34</v>
      </c>
      <c r="K7162" s="3" t="s">
        <v>17</v>
      </c>
      <c r="L7162" s="1" t="s">
        <v>34</v>
      </c>
      <c r="M7162" s="4" t="s">
        <v>42</v>
      </c>
      <c r="N7162" s="3" t="str">
        <f t="shared" si="222"/>
        <v>[50-85 Lacs]</v>
      </c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1"/>
      <c r="AA7162" s="1" t="s">
        <v>16</v>
      </c>
      <c r="AB7162" s="3" t="s">
        <v>12</v>
      </c>
      <c r="AC7162" s="23" t="s">
        <v>37801</v>
      </c>
      <c r="AD7162" s="23" t="s">
        <v>44683</v>
      </c>
      <c r="AE7162" t="s">
        <v>35409</v>
      </c>
    </row>
    <row r="7163" spans="1:31" ht="14.25" customHeight="1">
      <c r="A7163" s="1">
        <v>7162</v>
      </c>
      <c r="B7163" s="9" t="s">
        <v>6</v>
      </c>
      <c r="C7163" s="1" t="s">
        <v>3355</v>
      </c>
      <c r="D7163" s="1" t="s">
        <v>3356</v>
      </c>
      <c r="E7163" s="1" t="s">
        <v>40</v>
      </c>
      <c r="F7163" s="1" t="s">
        <v>33688</v>
      </c>
      <c r="G7163" s="14">
        <v>9199044044</v>
      </c>
      <c r="H7163" s="1" t="s">
        <v>37</v>
      </c>
      <c r="I7163" s="1" t="s">
        <v>41</v>
      </c>
      <c r="J7163" s="1" t="s">
        <v>34</v>
      </c>
      <c r="K7163" s="3" t="s">
        <v>17</v>
      </c>
      <c r="L7163" s="1" t="s">
        <v>34</v>
      </c>
      <c r="M7163" s="4" t="s">
        <v>42</v>
      </c>
      <c r="N7163" s="3" t="str">
        <f t="shared" si="222"/>
        <v>[50-85 Lacs]</v>
      </c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1"/>
      <c r="AA7163" s="1" t="s">
        <v>16</v>
      </c>
      <c r="AB7163" s="3" t="s">
        <v>12</v>
      </c>
      <c r="AC7163" s="23" t="s">
        <v>37801</v>
      </c>
      <c r="AD7163" s="23" t="s">
        <v>42085</v>
      </c>
      <c r="AE7163" t="s">
        <v>35409</v>
      </c>
    </row>
    <row r="7164" spans="1:31" ht="14.25" customHeight="1">
      <c r="A7164" s="1">
        <v>7163</v>
      </c>
      <c r="B7164" s="9" t="s">
        <v>6</v>
      </c>
      <c r="C7164" s="1" t="s">
        <v>3357</v>
      </c>
      <c r="D7164" s="1" t="s">
        <v>1836</v>
      </c>
      <c r="E7164" s="1" t="s">
        <v>19</v>
      </c>
      <c r="F7164" s="1" t="s">
        <v>22460</v>
      </c>
      <c r="G7164" s="14">
        <v>919161646</v>
      </c>
      <c r="H7164" s="1" t="s">
        <v>20</v>
      </c>
      <c r="I7164" s="1" t="s">
        <v>9</v>
      </c>
      <c r="J7164" s="1" t="s">
        <v>34</v>
      </c>
      <c r="K7164" s="3" t="s">
        <v>17</v>
      </c>
      <c r="L7164" s="1" t="s">
        <v>34</v>
      </c>
      <c r="M7164" s="4" t="s">
        <v>42</v>
      </c>
      <c r="N7164" s="3" t="str">
        <f t="shared" si="222"/>
        <v>[50-85 Lacs]</v>
      </c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1"/>
      <c r="AA7164" s="1" t="s">
        <v>16</v>
      </c>
      <c r="AB7164" s="3" t="s">
        <v>12</v>
      </c>
      <c r="AC7164" s="23" t="s">
        <v>37801</v>
      </c>
      <c r="AD7164" s="23" t="s">
        <v>44684</v>
      </c>
      <c r="AE7164" t="s">
        <v>35410</v>
      </c>
    </row>
    <row r="7165" spans="1:31" ht="14.25" customHeight="1">
      <c r="A7165" s="1">
        <v>7164</v>
      </c>
      <c r="B7165" s="1" t="s">
        <v>54</v>
      </c>
      <c r="C7165" s="1" t="s">
        <v>3360</v>
      </c>
      <c r="D7165" s="1" t="s">
        <v>344</v>
      </c>
      <c r="E7165" s="1" t="s">
        <v>553</v>
      </c>
      <c r="F7165" s="1" t="s">
        <v>22461</v>
      </c>
      <c r="G7165" s="14">
        <v>91996111001</v>
      </c>
      <c r="H7165" s="1" t="s">
        <v>20</v>
      </c>
      <c r="I7165" s="1" t="s">
        <v>9</v>
      </c>
      <c r="J7165" s="1" t="s">
        <v>34</v>
      </c>
      <c r="K7165" s="3" t="s">
        <v>42</v>
      </c>
      <c r="L7165" s="1" t="s">
        <v>34</v>
      </c>
      <c r="M7165" s="3" t="s">
        <v>27</v>
      </c>
      <c r="N7165" s="3" t="str">
        <f t="shared" si="222"/>
        <v>[50-85 Lacs]</v>
      </c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1"/>
      <c r="AA7165" s="1" t="s">
        <v>16</v>
      </c>
      <c r="AB7165" s="3" t="s">
        <v>12</v>
      </c>
      <c r="AC7165" s="23" t="s">
        <v>37801</v>
      </c>
      <c r="AD7165" s="23" t="s">
        <v>40630</v>
      </c>
      <c r="AE7165" t="s">
        <v>35409</v>
      </c>
    </row>
    <row r="7166" spans="1:31" ht="14.25" customHeight="1">
      <c r="A7166" s="1">
        <v>7165</v>
      </c>
      <c r="B7166" s="9" t="s">
        <v>6</v>
      </c>
      <c r="C7166" s="1" t="s">
        <v>3370</v>
      </c>
      <c r="D7166" s="1" t="s">
        <v>3371</v>
      </c>
      <c r="E7166" s="1" t="s">
        <v>410</v>
      </c>
      <c r="F7166" s="1" t="s">
        <v>22467</v>
      </c>
      <c r="G7166" s="14">
        <v>914611666601</v>
      </c>
      <c r="H7166" s="1" t="s">
        <v>8</v>
      </c>
      <c r="I7166" s="1" t="s">
        <v>41</v>
      </c>
      <c r="J7166" s="1" t="s">
        <v>34</v>
      </c>
      <c r="K7166" s="3" t="s">
        <v>17</v>
      </c>
      <c r="L7166" s="1" t="s">
        <v>34</v>
      </c>
      <c r="M7166" s="4" t="s">
        <v>42</v>
      </c>
      <c r="N7166" s="3" t="str">
        <f t="shared" si="222"/>
        <v>[50-85 Lacs]</v>
      </c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1"/>
      <c r="AA7166" s="1" t="s">
        <v>16</v>
      </c>
      <c r="AB7166" s="3" t="s">
        <v>12</v>
      </c>
      <c r="AC7166" s="23" t="s">
        <v>37801</v>
      </c>
      <c r="AD7166" s="23" t="s">
        <v>44685</v>
      </c>
      <c r="AE7166" t="s">
        <v>35410</v>
      </c>
    </row>
    <row r="7167" spans="1:31" ht="14.25" customHeight="1">
      <c r="A7167" s="1">
        <v>7166</v>
      </c>
      <c r="B7167" s="1" t="s">
        <v>54</v>
      </c>
      <c r="C7167" s="1" t="s">
        <v>3372</v>
      </c>
      <c r="D7167" s="1" t="s">
        <v>2890</v>
      </c>
      <c r="E7167" s="1" t="s">
        <v>40</v>
      </c>
      <c r="F7167" s="1" t="s">
        <v>22468</v>
      </c>
      <c r="G7167" s="14">
        <v>9191664669</v>
      </c>
      <c r="H7167" s="1" t="s">
        <v>8</v>
      </c>
      <c r="I7167" s="1" t="s">
        <v>41</v>
      </c>
      <c r="J7167" s="1" t="s">
        <v>34</v>
      </c>
      <c r="K7167" s="3" t="s">
        <v>42</v>
      </c>
      <c r="L7167" s="1" t="s">
        <v>34</v>
      </c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1"/>
      <c r="AA7167" s="1" t="s">
        <v>16</v>
      </c>
      <c r="AB7167" s="3" t="s">
        <v>12</v>
      </c>
      <c r="AC7167" s="23" t="s">
        <v>37801</v>
      </c>
      <c r="AD7167" s="23" t="s">
        <v>41346</v>
      </c>
      <c r="AE7167" t="s">
        <v>35399</v>
      </c>
    </row>
    <row r="7168" spans="1:31" ht="14.25" customHeight="1">
      <c r="A7168" s="1">
        <v>7167</v>
      </c>
      <c r="B7168" s="9" t="s">
        <v>6</v>
      </c>
      <c r="C7168" s="1" t="s">
        <v>3375</v>
      </c>
      <c r="D7168" s="1" t="s">
        <v>1501</v>
      </c>
      <c r="E7168" s="1" t="s">
        <v>881</v>
      </c>
      <c r="F7168" s="1" t="s">
        <v>3376</v>
      </c>
      <c r="G7168" s="14">
        <v>919446016441</v>
      </c>
      <c r="H7168" s="1" t="s">
        <v>8</v>
      </c>
      <c r="I7168" s="1" t="s">
        <v>9</v>
      </c>
      <c r="J7168" s="1" t="s">
        <v>34</v>
      </c>
      <c r="K7168" s="3" t="s">
        <v>27</v>
      </c>
      <c r="L7168" s="1" t="s">
        <v>34</v>
      </c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1"/>
      <c r="AA7168" s="1" t="s">
        <v>16</v>
      </c>
      <c r="AB7168" s="3" t="s">
        <v>12</v>
      </c>
      <c r="AC7168" s="23" t="s">
        <v>37801</v>
      </c>
      <c r="AD7168" s="23" t="s">
        <v>44686</v>
      </c>
      <c r="AE7168" t="s">
        <v>35410</v>
      </c>
    </row>
    <row r="7169" spans="1:31" ht="14.25" customHeight="1">
      <c r="A7169" s="1">
        <v>7168</v>
      </c>
      <c r="B7169" s="9" t="s">
        <v>6</v>
      </c>
      <c r="C7169" s="1" t="s">
        <v>3377</v>
      </c>
      <c r="D7169" s="1" t="s">
        <v>1209</v>
      </c>
      <c r="E7169" s="1" t="s">
        <v>2826</v>
      </c>
      <c r="F7169" s="1" t="s">
        <v>22469</v>
      </c>
      <c r="G7169" s="14">
        <v>914906601400</v>
      </c>
      <c r="H7169" s="1" t="s">
        <v>15</v>
      </c>
      <c r="I7169" s="1" t="s">
        <v>9</v>
      </c>
      <c r="J7169" s="1" t="s">
        <v>34</v>
      </c>
      <c r="K7169" s="3" t="s">
        <v>42</v>
      </c>
      <c r="L7169" s="1" t="s">
        <v>34</v>
      </c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1"/>
      <c r="AA7169" s="1" t="s">
        <v>16</v>
      </c>
      <c r="AB7169" s="3" t="s">
        <v>12</v>
      </c>
      <c r="AC7169" s="23" t="s">
        <v>37801</v>
      </c>
      <c r="AD7169" s="23" t="s">
        <v>44687</v>
      </c>
      <c r="AE7169" t="s">
        <v>35399</v>
      </c>
    </row>
    <row r="7170" spans="1:31" ht="14.25" customHeight="1">
      <c r="A7170" s="1">
        <v>7169</v>
      </c>
      <c r="B7170" s="1" t="s">
        <v>54</v>
      </c>
      <c r="C7170" s="1" t="s">
        <v>3383</v>
      </c>
      <c r="D7170" s="1" t="s">
        <v>1636</v>
      </c>
      <c r="E7170" s="1" t="s">
        <v>5858</v>
      </c>
      <c r="F7170" s="1" t="s">
        <v>22475</v>
      </c>
      <c r="G7170" s="14">
        <v>91446644600</v>
      </c>
      <c r="H7170" s="1" t="s">
        <v>20</v>
      </c>
      <c r="I7170" s="1" t="s">
        <v>9</v>
      </c>
      <c r="J7170" s="1" t="s">
        <v>34</v>
      </c>
      <c r="K7170" s="3" t="s">
        <v>42</v>
      </c>
      <c r="L7170" s="1" t="s">
        <v>34</v>
      </c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1"/>
      <c r="AA7170" s="1" t="s">
        <v>16</v>
      </c>
      <c r="AB7170" s="3" t="s">
        <v>12</v>
      </c>
      <c r="AC7170" s="23" t="s">
        <v>37801</v>
      </c>
      <c r="AD7170" s="23" t="s">
        <v>44688</v>
      </c>
      <c r="AE7170" t="s">
        <v>35409</v>
      </c>
    </row>
    <row r="7171" spans="1:31" ht="14.25" customHeight="1">
      <c r="A7171" s="1">
        <v>7170</v>
      </c>
      <c r="B7171" s="1" t="s">
        <v>54</v>
      </c>
      <c r="C7171" s="1" t="s">
        <v>3408</v>
      </c>
      <c r="D7171" s="1" t="s">
        <v>1175</v>
      </c>
      <c r="E7171" s="1" t="s">
        <v>410</v>
      </c>
      <c r="F7171" s="1" t="s">
        <v>22482</v>
      </c>
      <c r="G7171" s="14">
        <v>919494444964</v>
      </c>
      <c r="H7171" s="1" t="s">
        <v>15</v>
      </c>
      <c r="I7171" s="1" t="s">
        <v>62</v>
      </c>
      <c r="J7171" s="1" t="s">
        <v>34</v>
      </c>
      <c r="K7171" s="3" t="s">
        <v>17</v>
      </c>
      <c r="L7171" s="1" t="s">
        <v>34</v>
      </c>
      <c r="M7171" s="4" t="s">
        <v>42</v>
      </c>
      <c r="N7171" s="3" t="str">
        <f t="shared" ref="N7171:N7172" si="223">J7171</f>
        <v>[50-85 Lacs]</v>
      </c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1"/>
      <c r="AA7171" s="1" t="s">
        <v>16</v>
      </c>
      <c r="AB7171" s="3" t="s">
        <v>12</v>
      </c>
      <c r="AC7171" s="23" t="s">
        <v>37801</v>
      </c>
      <c r="AD7171" s="23" t="s">
        <v>44689</v>
      </c>
      <c r="AE7171" t="s">
        <v>35410</v>
      </c>
    </row>
    <row r="7172" spans="1:31" ht="14.25" customHeight="1">
      <c r="A7172" s="1">
        <v>7171</v>
      </c>
      <c r="B7172" s="1" t="s">
        <v>54</v>
      </c>
      <c r="C7172" s="1" t="s">
        <v>3409</v>
      </c>
      <c r="D7172" s="1" t="s">
        <v>2128</v>
      </c>
      <c r="E7172" s="1" t="s">
        <v>351</v>
      </c>
      <c r="F7172" s="1" t="s">
        <v>22483</v>
      </c>
      <c r="G7172" s="14">
        <v>919610066661</v>
      </c>
      <c r="H7172" s="1" t="s">
        <v>20</v>
      </c>
      <c r="I7172" s="1" t="s">
        <v>41</v>
      </c>
      <c r="J7172" s="1" t="s">
        <v>34</v>
      </c>
      <c r="K7172" s="3" t="s">
        <v>63</v>
      </c>
      <c r="L7172" s="1" t="s">
        <v>34</v>
      </c>
      <c r="M7172" s="3" t="s">
        <v>213</v>
      </c>
      <c r="N7172" s="3" t="str">
        <f t="shared" si="223"/>
        <v>[50-85 Lacs]</v>
      </c>
      <c r="O7172" s="3" t="s">
        <v>17</v>
      </c>
      <c r="P7172" s="3" t="s">
        <v>34</v>
      </c>
      <c r="Q7172" s="3" t="s">
        <v>42</v>
      </c>
      <c r="R7172" s="3" t="s">
        <v>34</v>
      </c>
      <c r="S7172" s="3" t="s">
        <v>27</v>
      </c>
      <c r="T7172" s="3" t="s">
        <v>34</v>
      </c>
      <c r="U7172" s="3" t="s">
        <v>117</v>
      </c>
      <c r="V7172" s="3" t="s">
        <v>34</v>
      </c>
      <c r="W7172" s="3" t="s">
        <v>178</v>
      </c>
      <c r="X7172" s="3" t="s">
        <v>34</v>
      </c>
      <c r="Y7172" s="3" t="s">
        <v>171</v>
      </c>
      <c r="Z7172" s="1" t="s">
        <v>34</v>
      </c>
      <c r="AA7172" s="1" t="s">
        <v>16</v>
      </c>
      <c r="AB7172" s="3" t="s">
        <v>12</v>
      </c>
      <c r="AC7172" s="23" t="s">
        <v>37801</v>
      </c>
      <c r="AD7172" s="23" t="s">
        <v>44690</v>
      </c>
      <c r="AE7172" t="s">
        <v>35394</v>
      </c>
    </row>
    <row r="7173" spans="1:31" ht="14.25" customHeight="1">
      <c r="A7173" s="1">
        <v>7172</v>
      </c>
      <c r="B7173" s="9" t="s">
        <v>6</v>
      </c>
      <c r="C7173" s="1" t="s">
        <v>3414</v>
      </c>
      <c r="D7173" s="1" t="s">
        <v>35897</v>
      </c>
      <c r="E7173" s="1" t="s">
        <v>141</v>
      </c>
      <c r="F7173" s="1" t="s">
        <v>22485</v>
      </c>
      <c r="G7173" s="14">
        <v>91949669194</v>
      </c>
      <c r="H7173" s="1" t="s">
        <v>15</v>
      </c>
      <c r="I7173" s="1" t="s">
        <v>9</v>
      </c>
      <c r="J7173" s="1" t="s">
        <v>34</v>
      </c>
      <c r="K7173" s="3" t="s">
        <v>42</v>
      </c>
      <c r="L7173" s="1" t="s">
        <v>34</v>
      </c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1"/>
      <c r="AA7173" s="1" t="s">
        <v>16</v>
      </c>
      <c r="AB7173" s="3" t="s">
        <v>12</v>
      </c>
      <c r="AC7173" s="23" t="s">
        <v>37801</v>
      </c>
      <c r="AD7173" s="23" t="s">
        <v>44691</v>
      </c>
      <c r="AE7173" t="s">
        <v>35409</v>
      </c>
    </row>
    <row r="7174" spans="1:31" ht="14.25" customHeight="1">
      <c r="A7174" s="1">
        <v>7173</v>
      </c>
      <c r="B7174" s="1" t="s">
        <v>54</v>
      </c>
      <c r="C7174" s="1" t="s">
        <v>3419</v>
      </c>
      <c r="D7174" s="1" t="s">
        <v>2128</v>
      </c>
      <c r="E7174" s="1" t="s">
        <v>139</v>
      </c>
      <c r="F7174" s="1" t="s">
        <v>22487</v>
      </c>
      <c r="G7174" s="14">
        <v>919446066444</v>
      </c>
      <c r="H7174" s="1" t="s">
        <v>20</v>
      </c>
      <c r="I7174" s="1" t="s">
        <v>9</v>
      </c>
      <c r="J7174" s="1" t="s">
        <v>34</v>
      </c>
      <c r="K7174" s="3" t="s">
        <v>17</v>
      </c>
      <c r="L7174" s="1" t="s">
        <v>34</v>
      </c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1"/>
      <c r="AA7174" s="1" t="s">
        <v>11</v>
      </c>
      <c r="AB7174" s="3" t="s">
        <v>56</v>
      </c>
      <c r="AC7174" s="23" t="s">
        <v>37801</v>
      </c>
      <c r="AD7174" s="23" t="s">
        <v>44692</v>
      </c>
      <c r="AE7174" t="s">
        <v>35394</v>
      </c>
    </row>
    <row r="7175" spans="1:31" ht="14.25" customHeight="1">
      <c r="A7175" s="1">
        <v>7174</v>
      </c>
      <c r="B7175" s="1" t="s">
        <v>54</v>
      </c>
      <c r="C7175" s="1" t="s">
        <v>3421</v>
      </c>
      <c r="D7175" s="1" t="s">
        <v>35857</v>
      </c>
      <c r="E7175" s="1" t="s">
        <v>139</v>
      </c>
      <c r="F7175" s="1" t="s">
        <v>22488</v>
      </c>
      <c r="G7175" s="14">
        <v>919446414640</v>
      </c>
      <c r="H7175" s="1" t="s">
        <v>37</v>
      </c>
      <c r="I7175" s="1" t="s">
        <v>62</v>
      </c>
      <c r="J7175" s="1" t="s">
        <v>34</v>
      </c>
      <c r="K7175" s="3" t="s">
        <v>17</v>
      </c>
      <c r="L7175" s="1" t="s">
        <v>34</v>
      </c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1"/>
      <c r="AA7175" s="1" t="s">
        <v>11</v>
      </c>
      <c r="AB7175" s="3" t="s">
        <v>13</v>
      </c>
      <c r="AC7175" s="23" t="s">
        <v>37801</v>
      </c>
      <c r="AD7175" s="23" t="s">
        <v>38972</v>
      </c>
      <c r="AE7175" t="s">
        <v>35394</v>
      </c>
    </row>
    <row r="7176" spans="1:31" ht="14.25" customHeight="1">
      <c r="A7176" s="1">
        <v>7175</v>
      </c>
      <c r="B7176" s="1" t="s">
        <v>54</v>
      </c>
      <c r="C7176" s="1" t="s">
        <v>3422</v>
      </c>
      <c r="D7176" s="1" t="s">
        <v>1010</v>
      </c>
      <c r="E7176" s="1" t="s">
        <v>40</v>
      </c>
      <c r="F7176" s="1" t="s">
        <v>33695</v>
      </c>
      <c r="G7176" s="14">
        <v>919946469</v>
      </c>
      <c r="H7176" s="1" t="s">
        <v>8</v>
      </c>
      <c r="I7176" s="1" t="s">
        <v>37779</v>
      </c>
      <c r="J7176" s="1" t="s">
        <v>34</v>
      </c>
      <c r="K7176" s="3" t="s">
        <v>17</v>
      </c>
      <c r="L7176" s="1" t="s">
        <v>34</v>
      </c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1"/>
      <c r="AA7176" s="1" t="s">
        <v>16</v>
      </c>
      <c r="AB7176" s="3" t="s">
        <v>12</v>
      </c>
      <c r="AC7176" s="23" t="s">
        <v>37801</v>
      </c>
      <c r="AD7176" s="23" t="s">
        <v>44693</v>
      </c>
      <c r="AE7176" t="s">
        <v>35410</v>
      </c>
    </row>
    <row r="7177" spans="1:31" ht="14.25" customHeight="1">
      <c r="A7177" s="1">
        <v>7176</v>
      </c>
      <c r="B7177" s="1" t="s">
        <v>54</v>
      </c>
      <c r="C7177" s="1" t="s">
        <v>3426</v>
      </c>
      <c r="D7177" s="1" t="s">
        <v>5403</v>
      </c>
      <c r="E7177" s="1" t="s">
        <v>4548</v>
      </c>
      <c r="F7177" s="1" t="s">
        <v>22490</v>
      </c>
      <c r="G7177" s="14">
        <v>91496044691</v>
      </c>
      <c r="H7177" s="1" t="s">
        <v>20</v>
      </c>
      <c r="I7177" s="1" t="s">
        <v>33</v>
      </c>
      <c r="J7177" s="1" t="s">
        <v>34</v>
      </c>
      <c r="K7177" s="3" t="s">
        <v>63</v>
      </c>
      <c r="L7177" s="1" t="s">
        <v>34</v>
      </c>
      <c r="M7177" s="3" t="s">
        <v>213</v>
      </c>
      <c r="N7177" s="3" t="str">
        <f>J7177</f>
        <v>[50-85 Lacs]</v>
      </c>
      <c r="O7177" s="3" t="s">
        <v>17</v>
      </c>
      <c r="P7177" s="3" t="s">
        <v>34</v>
      </c>
      <c r="Q7177" s="3" t="s">
        <v>42</v>
      </c>
      <c r="R7177" s="3" t="s">
        <v>34</v>
      </c>
      <c r="S7177" s="3" t="s">
        <v>27</v>
      </c>
      <c r="T7177" s="3" t="s">
        <v>34</v>
      </c>
      <c r="U7177" s="3" t="s">
        <v>117</v>
      </c>
      <c r="V7177" s="3" t="s">
        <v>34</v>
      </c>
      <c r="W7177" s="3" t="s">
        <v>178</v>
      </c>
      <c r="X7177" s="3" t="s">
        <v>34</v>
      </c>
      <c r="Y7177" s="3" t="s">
        <v>171</v>
      </c>
      <c r="Z7177" s="1" t="s">
        <v>34</v>
      </c>
      <c r="AA7177" s="1" t="s">
        <v>16</v>
      </c>
      <c r="AB7177" s="3" t="s">
        <v>12</v>
      </c>
      <c r="AC7177" s="23" t="s">
        <v>37801</v>
      </c>
      <c r="AD7177" s="23" t="s">
        <v>44694</v>
      </c>
      <c r="AE7177" t="s">
        <v>35394</v>
      </c>
    </row>
    <row r="7178" spans="1:31" ht="14.25" customHeight="1">
      <c r="A7178" s="1">
        <v>7177</v>
      </c>
      <c r="B7178" s="1" t="s">
        <v>54</v>
      </c>
      <c r="C7178" s="1" t="s">
        <v>3436</v>
      </c>
      <c r="D7178" s="1" t="s">
        <v>502</v>
      </c>
      <c r="E7178" s="1" t="s">
        <v>84</v>
      </c>
      <c r="F7178" s="1" t="s">
        <v>22496</v>
      </c>
      <c r="G7178" s="14">
        <v>914400646991</v>
      </c>
      <c r="H7178" s="1" t="s">
        <v>20</v>
      </c>
      <c r="I7178" s="1" t="s">
        <v>41</v>
      </c>
      <c r="J7178" s="1" t="s">
        <v>34</v>
      </c>
      <c r="K7178" s="3" t="s">
        <v>17</v>
      </c>
      <c r="L7178" s="1" t="s">
        <v>34</v>
      </c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1"/>
      <c r="AA7178" s="1" t="s">
        <v>11</v>
      </c>
      <c r="AB7178" s="3" t="s">
        <v>13</v>
      </c>
      <c r="AC7178" s="23" t="s">
        <v>37801</v>
      </c>
      <c r="AD7178" s="23" t="s">
        <v>44695</v>
      </c>
      <c r="AE7178" t="s">
        <v>35410</v>
      </c>
    </row>
    <row r="7179" spans="1:31" ht="14.25" customHeight="1">
      <c r="A7179" s="1">
        <v>7178</v>
      </c>
      <c r="B7179" s="1" t="s">
        <v>54</v>
      </c>
      <c r="C7179" s="1" t="s">
        <v>3437</v>
      </c>
      <c r="D7179" s="1" t="s">
        <v>3055</v>
      </c>
      <c r="E7179" s="1" t="s">
        <v>447</v>
      </c>
      <c r="F7179" s="1" t="s">
        <v>31448</v>
      </c>
      <c r="G7179" s="14">
        <v>91944649494</v>
      </c>
      <c r="H7179" s="1" t="s">
        <v>15</v>
      </c>
      <c r="I7179" s="1" t="s">
        <v>41</v>
      </c>
      <c r="J7179" s="1" t="s">
        <v>34</v>
      </c>
      <c r="K7179" s="3" t="s">
        <v>42</v>
      </c>
      <c r="L7179" s="1" t="s">
        <v>34</v>
      </c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1"/>
      <c r="AA7179" s="1" t="s">
        <v>16</v>
      </c>
      <c r="AB7179" s="3" t="s">
        <v>12</v>
      </c>
      <c r="AC7179" s="23" t="s">
        <v>37801</v>
      </c>
      <c r="AD7179" s="23" t="s">
        <v>44696</v>
      </c>
      <c r="AE7179" t="s">
        <v>35394</v>
      </c>
    </row>
    <row r="7180" spans="1:31" ht="14.25" customHeight="1">
      <c r="A7180" s="1">
        <v>7179</v>
      </c>
      <c r="B7180" s="9" t="s">
        <v>6</v>
      </c>
      <c r="C7180" s="1" t="s">
        <v>3438</v>
      </c>
      <c r="D7180" s="1" t="s">
        <v>3439</v>
      </c>
      <c r="E7180" s="1" t="s">
        <v>78</v>
      </c>
      <c r="F7180" s="1" t="s">
        <v>22497</v>
      </c>
      <c r="G7180" s="14">
        <v>91994601041</v>
      </c>
      <c r="H7180" s="1" t="s">
        <v>15</v>
      </c>
      <c r="I7180" s="1" t="s">
        <v>9</v>
      </c>
      <c r="J7180" s="1" t="s">
        <v>34</v>
      </c>
      <c r="K7180" s="3" t="s">
        <v>42</v>
      </c>
      <c r="L7180" s="1" t="s">
        <v>34</v>
      </c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1"/>
      <c r="AA7180" s="1" t="s">
        <v>16</v>
      </c>
      <c r="AB7180" s="3" t="s">
        <v>12</v>
      </c>
      <c r="AC7180" s="23" t="s">
        <v>37801</v>
      </c>
      <c r="AD7180" s="23" t="s">
        <v>44697</v>
      </c>
      <c r="AE7180" t="s">
        <v>35399</v>
      </c>
    </row>
    <row r="7181" spans="1:31" ht="14.25" customHeight="1">
      <c r="A7181" s="1">
        <v>7180</v>
      </c>
      <c r="B7181" s="1" t="s">
        <v>54</v>
      </c>
      <c r="C7181" s="1" t="s">
        <v>3440</v>
      </c>
      <c r="D7181" s="1" t="s">
        <v>3441</v>
      </c>
      <c r="E7181" s="1" t="s">
        <v>2069</v>
      </c>
      <c r="F7181" s="1" t="s">
        <v>22498</v>
      </c>
      <c r="G7181" s="14">
        <v>919099100104</v>
      </c>
      <c r="H7181" s="1" t="s">
        <v>37</v>
      </c>
      <c r="I7181" s="1" t="s">
        <v>41</v>
      </c>
      <c r="J7181" s="1" t="s">
        <v>34</v>
      </c>
      <c r="K7181" s="3" t="s">
        <v>17</v>
      </c>
      <c r="L7181" s="1" t="s">
        <v>34</v>
      </c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1"/>
      <c r="AA7181" s="1" t="s">
        <v>16</v>
      </c>
      <c r="AB7181" s="3" t="s">
        <v>12</v>
      </c>
      <c r="AC7181" s="23" t="s">
        <v>37801</v>
      </c>
      <c r="AD7181" s="23" t="s">
        <v>44698</v>
      </c>
      <c r="AE7181" t="s">
        <v>35409</v>
      </c>
    </row>
    <row r="7182" spans="1:31" ht="14.25" customHeight="1">
      <c r="A7182" s="1">
        <v>7181</v>
      </c>
      <c r="B7182" s="1" t="s">
        <v>54</v>
      </c>
      <c r="C7182" s="1" t="s">
        <v>3443</v>
      </c>
      <c r="D7182" s="1" t="s">
        <v>37624</v>
      </c>
      <c r="E7182" s="1" t="s">
        <v>11558</v>
      </c>
      <c r="F7182" s="1" t="s">
        <v>31449</v>
      </c>
      <c r="G7182" s="14">
        <v>9194494649</v>
      </c>
      <c r="H7182" s="1" t="s">
        <v>20</v>
      </c>
      <c r="I7182" s="1" t="s">
        <v>37779</v>
      </c>
      <c r="J7182" s="1" t="s">
        <v>34</v>
      </c>
      <c r="K7182" s="3" t="s">
        <v>63</v>
      </c>
      <c r="L7182" s="1" t="s">
        <v>34</v>
      </c>
      <c r="M7182" s="3" t="s">
        <v>213</v>
      </c>
      <c r="N7182" s="3" t="str">
        <f>J7182</f>
        <v>[50-85 Lacs]</v>
      </c>
      <c r="O7182" s="3" t="s">
        <v>17</v>
      </c>
      <c r="P7182" s="3" t="s">
        <v>34</v>
      </c>
      <c r="Q7182" s="3" t="s">
        <v>42</v>
      </c>
      <c r="R7182" s="3" t="s">
        <v>34</v>
      </c>
      <c r="S7182" s="3" t="s">
        <v>27</v>
      </c>
      <c r="T7182" s="3" t="s">
        <v>34</v>
      </c>
      <c r="U7182" s="3" t="s">
        <v>117</v>
      </c>
      <c r="V7182" s="3" t="s">
        <v>34</v>
      </c>
      <c r="W7182" s="3" t="s">
        <v>178</v>
      </c>
      <c r="X7182" s="3" t="s">
        <v>34</v>
      </c>
      <c r="Y7182" s="3" t="s">
        <v>171</v>
      </c>
      <c r="Z7182" s="1" t="s">
        <v>34</v>
      </c>
      <c r="AA7182" s="1" t="s">
        <v>16</v>
      </c>
      <c r="AB7182" s="3" t="s">
        <v>12</v>
      </c>
      <c r="AC7182" s="23" t="s">
        <v>37801</v>
      </c>
      <c r="AD7182" s="23" t="s">
        <v>41876</v>
      </c>
      <c r="AE7182" t="s">
        <v>35409</v>
      </c>
    </row>
    <row r="7183" spans="1:31" ht="14.25" customHeight="1">
      <c r="A7183" s="1">
        <v>7182</v>
      </c>
      <c r="B7183" s="9" t="s">
        <v>6</v>
      </c>
      <c r="C7183" s="1" t="s">
        <v>3450</v>
      </c>
      <c r="D7183" s="1" t="s">
        <v>1857</v>
      </c>
      <c r="E7183" s="1" t="s">
        <v>40</v>
      </c>
      <c r="F7183" s="1" t="s">
        <v>22504</v>
      </c>
      <c r="G7183" s="14">
        <v>91949441944</v>
      </c>
      <c r="H7183" s="1" t="s">
        <v>8</v>
      </c>
      <c r="I7183" s="1" t="s">
        <v>9</v>
      </c>
      <c r="J7183" s="1" t="s">
        <v>34</v>
      </c>
      <c r="K7183" s="3" t="s">
        <v>42</v>
      </c>
      <c r="L7183" s="1" t="s">
        <v>34</v>
      </c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1"/>
      <c r="AA7183" s="1" t="s">
        <v>16</v>
      </c>
      <c r="AB7183" s="3" t="s">
        <v>12</v>
      </c>
      <c r="AC7183" s="23" t="s">
        <v>37801</v>
      </c>
      <c r="AD7183" s="23" t="s">
        <v>44699</v>
      </c>
      <c r="AE7183" t="s">
        <v>35399</v>
      </c>
    </row>
    <row r="7184" spans="1:31" ht="14.25" customHeight="1">
      <c r="A7184" s="1">
        <v>7183</v>
      </c>
      <c r="B7184" s="9" t="s">
        <v>6</v>
      </c>
      <c r="C7184" s="1" t="s">
        <v>3451</v>
      </c>
      <c r="D7184" s="1" t="s">
        <v>2169</v>
      </c>
      <c r="E7184" s="1" t="s">
        <v>139</v>
      </c>
      <c r="F7184" s="1" t="s">
        <v>22505</v>
      </c>
      <c r="G7184" s="14">
        <v>919940949</v>
      </c>
      <c r="H7184" s="1" t="s">
        <v>8</v>
      </c>
      <c r="I7184" s="1" t="s">
        <v>9</v>
      </c>
      <c r="J7184" s="1" t="s">
        <v>34</v>
      </c>
      <c r="K7184" s="3" t="s">
        <v>42</v>
      </c>
      <c r="L7184" s="1" t="s">
        <v>34</v>
      </c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1"/>
      <c r="AA7184" s="1" t="s">
        <v>16</v>
      </c>
      <c r="AB7184" s="3" t="s">
        <v>12</v>
      </c>
      <c r="AC7184" s="23" t="s">
        <v>37801</v>
      </c>
      <c r="AD7184" s="23" t="s">
        <v>44700</v>
      </c>
      <c r="AE7184" t="s">
        <v>35409</v>
      </c>
    </row>
    <row r="7185" spans="1:31" ht="14.25" customHeight="1">
      <c r="A7185" s="1">
        <v>7184</v>
      </c>
      <c r="B7185" s="9" t="s">
        <v>6</v>
      </c>
      <c r="C7185" s="1" t="s">
        <v>3453</v>
      </c>
      <c r="D7185" s="1" t="s">
        <v>502</v>
      </c>
      <c r="E7185" s="1" t="s">
        <v>40</v>
      </c>
      <c r="F7185" s="1" t="s">
        <v>22506</v>
      </c>
      <c r="G7185" s="14">
        <v>9194916664</v>
      </c>
      <c r="H7185" s="1" t="s">
        <v>46</v>
      </c>
      <c r="I7185" s="1" t="s">
        <v>41</v>
      </c>
      <c r="J7185" s="1" t="s">
        <v>34</v>
      </c>
      <c r="K7185" s="3" t="s">
        <v>17</v>
      </c>
      <c r="L7185" s="1" t="s">
        <v>34</v>
      </c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1"/>
      <c r="AA7185" s="1" t="s">
        <v>16</v>
      </c>
      <c r="AB7185" s="3" t="s">
        <v>12</v>
      </c>
      <c r="AC7185" s="23" t="s">
        <v>37801</v>
      </c>
      <c r="AD7185" s="23" t="s">
        <v>44133</v>
      </c>
      <c r="AE7185" t="s">
        <v>35409</v>
      </c>
    </row>
    <row r="7186" spans="1:31" ht="14.25" customHeight="1">
      <c r="A7186" s="1">
        <v>7185</v>
      </c>
      <c r="B7186" s="1" t="s">
        <v>54</v>
      </c>
      <c r="C7186" s="1" t="s">
        <v>3456</v>
      </c>
      <c r="D7186" s="1" t="s">
        <v>3457</v>
      </c>
      <c r="E7186" s="1" t="s">
        <v>40</v>
      </c>
      <c r="F7186" s="1" t="s">
        <v>31452</v>
      </c>
      <c r="G7186" s="14">
        <v>91969664499</v>
      </c>
      <c r="H7186" s="1" t="s">
        <v>8</v>
      </c>
      <c r="I7186" s="1" t="s">
        <v>9</v>
      </c>
      <c r="J7186" s="1" t="s">
        <v>34</v>
      </c>
      <c r="K7186" s="3" t="s">
        <v>42</v>
      </c>
      <c r="L7186" s="1" t="s">
        <v>34</v>
      </c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1"/>
      <c r="AA7186" s="1" t="s">
        <v>16</v>
      </c>
      <c r="AB7186" s="3" t="s">
        <v>12</v>
      </c>
      <c r="AC7186" s="23" t="s">
        <v>37801</v>
      </c>
      <c r="AD7186" s="23" t="s">
        <v>42892</v>
      </c>
      <c r="AE7186" t="s">
        <v>35394</v>
      </c>
    </row>
    <row r="7187" spans="1:31" ht="14.25" customHeight="1">
      <c r="A7187" s="1">
        <v>7186</v>
      </c>
      <c r="B7187" s="1" t="s">
        <v>54</v>
      </c>
      <c r="C7187" s="1" t="s">
        <v>3481</v>
      </c>
      <c r="D7187" s="1" t="s">
        <v>2128</v>
      </c>
      <c r="E7187" s="1" t="s">
        <v>362</v>
      </c>
      <c r="F7187" s="1" t="s">
        <v>22516</v>
      </c>
      <c r="G7187" s="14">
        <v>91906440694</v>
      </c>
      <c r="H7187" s="1" t="s">
        <v>20</v>
      </c>
      <c r="I7187" s="1" t="s">
        <v>41</v>
      </c>
      <c r="J7187" s="1" t="s">
        <v>34</v>
      </c>
      <c r="K7187" s="3" t="s">
        <v>42</v>
      </c>
      <c r="L7187" s="1" t="s">
        <v>34</v>
      </c>
      <c r="M7187" s="3" t="s">
        <v>27</v>
      </c>
      <c r="N7187" s="3" t="str">
        <f>J7187</f>
        <v>[50-85 Lacs]</v>
      </c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1"/>
      <c r="AA7187" s="1" t="s">
        <v>16</v>
      </c>
      <c r="AB7187" s="3" t="s">
        <v>12</v>
      </c>
      <c r="AC7187" s="23" t="s">
        <v>37801</v>
      </c>
      <c r="AD7187" s="23" t="s">
        <v>44701</v>
      </c>
      <c r="AE7187" t="s">
        <v>35410</v>
      </c>
    </row>
    <row r="7188" spans="1:31" ht="14.25" customHeight="1">
      <c r="A7188" s="1">
        <v>7187</v>
      </c>
      <c r="B7188" s="1" t="s">
        <v>54</v>
      </c>
      <c r="C7188" s="1" t="s">
        <v>3484</v>
      </c>
      <c r="D7188" s="1" t="s">
        <v>280</v>
      </c>
      <c r="E7188" s="1" t="s">
        <v>40</v>
      </c>
      <c r="F7188" s="1" t="s">
        <v>33701</v>
      </c>
      <c r="G7188" s="14">
        <v>919099941469</v>
      </c>
      <c r="H7188" s="1" t="s">
        <v>8</v>
      </c>
      <c r="I7188" s="1" t="s">
        <v>62</v>
      </c>
      <c r="J7188" s="1" t="s">
        <v>34</v>
      </c>
      <c r="K7188" s="3" t="s">
        <v>17</v>
      </c>
      <c r="L7188" s="1" t="s">
        <v>34</v>
      </c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1"/>
      <c r="AA7188" s="1" t="s">
        <v>11</v>
      </c>
      <c r="AB7188" s="3" t="s">
        <v>56</v>
      </c>
      <c r="AC7188" s="23" t="s">
        <v>37801</v>
      </c>
      <c r="AD7188" s="23" t="s">
        <v>44702</v>
      </c>
      <c r="AE7188" t="s">
        <v>35410</v>
      </c>
    </row>
    <row r="7189" spans="1:31" ht="14.25" customHeight="1">
      <c r="A7189" s="1">
        <v>7188</v>
      </c>
      <c r="B7189" s="9" t="s">
        <v>6</v>
      </c>
      <c r="C7189" s="1" t="s">
        <v>3488</v>
      </c>
      <c r="D7189" s="1" t="s">
        <v>1605</v>
      </c>
      <c r="E7189" s="1" t="s">
        <v>139</v>
      </c>
      <c r="F7189" s="1" t="s">
        <v>33703</v>
      </c>
      <c r="G7189" s="14">
        <v>919446604611</v>
      </c>
      <c r="H7189" s="1" t="s">
        <v>8</v>
      </c>
      <c r="I7189" s="1" t="s">
        <v>9</v>
      </c>
      <c r="J7189" s="1" t="s">
        <v>34</v>
      </c>
      <c r="K7189" s="3" t="s">
        <v>42</v>
      </c>
      <c r="L7189" s="1" t="s">
        <v>34</v>
      </c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1"/>
      <c r="AA7189" s="1" t="s">
        <v>16</v>
      </c>
      <c r="AB7189" s="3" t="s">
        <v>12</v>
      </c>
      <c r="AC7189" s="23" t="s">
        <v>37801</v>
      </c>
      <c r="AD7189" s="23" t="s">
        <v>42095</v>
      </c>
      <c r="AE7189" t="s">
        <v>35409</v>
      </c>
    </row>
    <row r="7190" spans="1:31" ht="14.25" customHeight="1">
      <c r="A7190" s="1">
        <v>7189</v>
      </c>
      <c r="B7190" s="9" t="s">
        <v>6</v>
      </c>
      <c r="C7190" s="1" t="s">
        <v>3490</v>
      </c>
      <c r="D7190" s="1" t="s">
        <v>951</v>
      </c>
      <c r="E7190" s="1" t="s">
        <v>40</v>
      </c>
      <c r="F7190" s="1" t="s">
        <v>22522</v>
      </c>
      <c r="G7190" s="14">
        <v>91990960660</v>
      </c>
      <c r="H7190" s="1" t="s">
        <v>8</v>
      </c>
      <c r="I7190" s="1" t="s">
        <v>41</v>
      </c>
      <c r="J7190" s="1" t="s">
        <v>34</v>
      </c>
      <c r="K7190" s="3" t="s">
        <v>17</v>
      </c>
      <c r="L7190" s="1" t="s">
        <v>34</v>
      </c>
      <c r="M7190" s="4" t="s">
        <v>42</v>
      </c>
      <c r="N7190" s="3" t="str">
        <f>J7190</f>
        <v>[50-85 Lacs]</v>
      </c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1"/>
      <c r="AA7190" s="1" t="s">
        <v>16</v>
      </c>
      <c r="AB7190" s="3" t="s">
        <v>12</v>
      </c>
      <c r="AC7190" s="23" t="s">
        <v>37801</v>
      </c>
      <c r="AD7190" s="23" t="s">
        <v>44703</v>
      </c>
      <c r="AE7190" t="s">
        <v>35409</v>
      </c>
    </row>
    <row r="7191" spans="1:31" ht="14.25" customHeight="1">
      <c r="A7191" s="1">
        <v>7190</v>
      </c>
      <c r="B7191" s="9" t="s">
        <v>6</v>
      </c>
      <c r="C7191" s="1" t="s">
        <v>3493</v>
      </c>
      <c r="D7191" s="1" t="s">
        <v>3494</v>
      </c>
      <c r="E7191" s="1" t="s">
        <v>553</v>
      </c>
      <c r="F7191" s="1" t="s">
        <v>31455</v>
      </c>
      <c r="G7191" s="14">
        <v>91416016446</v>
      </c>
      <c r="H7191" s="1" t="s">
        <v>8</v>
      </c>
      <c r="I7191" s="1" t="s">
        <v>41</v>
      </c>
      <c r="J7191" s="1" t="s">
        <v>34</v>
      </c>
      <c r="K7191" s="3" t="s">
        <v>42</v>
      </c>
      <c r="L7191" s="1" t="s">
        <v>34</v>
      </c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1"/>
      <c r="AA7191" s="1" t="s">
        <v>16</v>
      </c>
      <c r="AB7191" s="3" t="s">
        <v>12</v>
      </c>
      <c r="AC7191" s="23" t="s">
        <v>37801</v>
      </c>
      <c r="AD7191" s="23" t="s">
        <v>44704</v>
      </c>
      <c r="AE7191" t="s">
        <v>35410</v>
      </c>
    </row>
    <row r="7192" spans="1:31" ht="14.25" customHeight="1">
      <c r="A7192" s="1">
        <v>7191</v>
      </c>
      <c r="B7192" s="1" t="s">
        <v>54</v>
      </c>
      <c r="C7192" s="1" t="s">
        <v>3496</v>
      </c>
      <c r="D7192" s="1" t="s">
        <v>2671</v>
      </c>
      <c r="E7192" s="1" t="s">
        <v>40</v>
      </c>
      <c r="F7192" s="1" t="s">
        <v>3497</v>
      </c>
      <c r="G7192" s="14">
        <v>91016664</v>
      </c>
      <c r="H7192" s="1" t="s">
        <v>20</v>
      </c>
      <c r="I7192" s="1" t="s">
        <v>41</v>
      </c>
      <c r="J7192" s="1" t="s">
        <v>34</v>
      </c>
      <c r="K7192" s="3" t="s">
        <v>42</v>
      </c>
      <c r="L7192" s="1" t="s">
        <v>34</v>
      </c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1"/>
      <c r="AA7192" s="1" t="s">
        <v>16</v>
      </c>
      <c r="AB7192" s="3" t="s">
        <v>12</v>
      </c>
      <c r="AC7192" s="23" t="s">
        <v>37801</v>
      </c>
      <c r="AD7192" s="23" t="s">
        <v>44705</v>
      </c>
      <c r="AE7192" t="s">
        <v>35409</v>
      </c>
    </row>
    <row r="7193" spans="1:31" ht="14.25" customHeight="1">
      <c r="A7193" s="1">
        <v>7192</v>
      </c>
      <c r="B7193" s="1" t="s">
        <v>54</v>
      </c>
      <c r="C7193" s="1" t="s">
        <v>3503</v>
      </c>
      <c r="D7193" s="1" t="s">
        <v>1576</v>
      </c>
      <c r="E7193" s="1" t="s">
        <v>37012</v>
      </c>
      <c r="F7193" s="1" t="s">
        <v>31458</v>
      </c>
      <c r="G7193" s="14">
        <v>9199944404</v>
      </c>
      <c r="H7193" s="1" t="s">
        <v>20</v>
      </c>
      <c r="I7193" s="1" t="s">
        <v>9</v>
      </c>
      <c r="J7193" s="1" t="s">
        <v>34</v>
      </c>
      <c r="K7193" s="3" t="s">
        <v>42</v>
      </c>
      <c r="L7193" s="1" t="s">
        <v>34</v>
      </c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1"/>
      <c r="AA7193" s="1" t="s">
        <v>16</v>
      </c>
      <c r="AB7193" s="3" t="s">
        <v>12</v>
      </c>
      <c r="AC7193" s="23" t="s">
        <v>37801</v>
      </c>
      <c r="AD7193" s="23" t="s">
        <v>44706</v>
      </c>
      <c r="AE7193" t="s">
        <v>35409</v>
      </c>
    </row>
    <row r="7194" spans="1:31" ht="14.25" customHeight="1">
      <c r="A7194" s="1">
        <v>7193</v>
      </c>
      <c r="B7194" s="1" t="s">
        <v>54</v>
      </c>
      <c r="C7194" s="1" t="s">
        <v>3509</v>
      </c>
      <c r="D7194" s="1" t="s">
        <v>1625</v>
      </c>
      <c r="E7194" s="1" t="s">
        <v>19</v>
      </c>
      <c r="F7194" s="1" t="s">
        <v>22528</v>
      </c>
      <c r="G7194" s="14">
        <v>919444610419</v>
      </c>
      <c r="H7194" s="1" t="s">
        <v>8</v>
      </c>
      <c r="I7194" s="1" t="s">
        <v>9</v>
      </c>
      <c r="J7194" s="1" t="s">
        <v>34</v>
      </c>
      <c r="K7194" s="3" t="s">
        <v>17</v>
      </c>
      <c r="L7194" s="1" t="s">
        <v>34</v>
      </c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1"/>
      <c r="AA7194" s="1" t="s">
        <v>16</v>
      </c>
      <c r="AB7194" s="3" t="s">
        <v>12</v>
      </c>
      <c r="AC7194" s="23" t="s">
        <v>37801</v>
      </c>
      <c r="AD7194" s="23" t="s">
        <v>44707</v>
      </c>
      <c r="AE7194" t="s">
        <v>35394</v>
      </c>
    </row>
    <row r="7195" spans="1:31" ht="14.25" customHeight="1">
      <c r="A7195" s="1">
        <v>7194</v>
      </c>
      <c r="B7195" s="1" t="s">
        <v>54</v>
      </c>
      <c r="C7195" s="1" t="s">
        <v>3514</v>
      </c>
      <c r="D7195" s="1" t="s">
        <v>3515</v>
      </c>
      <c r="E7195" s="1" t="s">
        <v>1655</v>
      </c>
      <c r="F7195" s="1" t="s">
        <v>22531</v>
      </c>
      <c r="G7195" s="14">
        <v>9101644611</v>
      </c>
      <c r="H7195" s="1" t="s">
        <v>37</v>
      </c>
      <c r="I7195" s="1" t="s">
        <v>9</v>
      </c>
      <c r="J7195" s="1" t="s">
        <v>34</v>
      </c>
      <c r="K7195" s="3" t="s">
        <v>17</v>
      </c>
      <c r="L7195" s="1" t="s">
        <v>34</v>
      </c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1"/>
      <c r="AA7195" s="1" t="s">
        <v>11</v>
      </c>
      <c r="AB7195" s="3" t="s">
        <v>586</v>
      </c>
      <c r="AC7195" s="23" t="s">
        <v>37801</v>
      </c>
      <c r="AD7195" s="23" t="s">
        <v>44708</v>
      </c>
      <c r="AE7195" t="s">
        <v>35409</v>
      </c>
    </row>
    <row r="7196" spans="1:31" ht="14.25" customHeight="1">
      <c r="A7196" s="1">
        <v>7195</v>
      </c>
      <c r="B7196" s="1" t="s">
        <v>54</v>
      </c>
      <c r="C7196" s="1" t="s">
        <v>3517</v>
      </c>
      <c r="D7196" s="1" t="s">
        <v>804</v>
      </c>
      <c r="E7196" s="1" t="s">
        <v>40</v>
      </c>
      <c r="F7196" s="1" t="s">
        <v>22533</v>
      </c>
      <c r="G7196" s="14">
        <v>9191060400</v>
      </c>
      <c r="H7196" s="1" t="s">
        <v>8</v>
      </c>
      <c r="I7196" s="1" t="s">
        <v>41</v>
      </c>
      <c r="J7196" s="1" t="s">
        <v>34</v>
      </c>
      <c r="K7196" s="3" t="s">
        <v>42</v>
      </c>
      <c r="L7196" s="1" t="s">
        <v>34</v>
      </c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1"/>
      <c r="AA7196" s="1" t="s">
        <v>16</v>
      </c>
      <c r="AB7196" s="3" t="s">
        <v>12</v>
      </c>
      <c r="AC7196" s="23" t="s">
        <v>37801</v>
      </c>
      <c r="AD7196" s="23" t="s">
        <v>44709</v>
      </c>
      <c r="AE7196" t="s">
        <v>35394</v>
      </c>
    </row>
    <row r="7197" spans="1:31" ht="14.25" customHeight="1">
      <c r="A7197" s="1">
        <v>7196</v>
      </c>
      <c r="B7197" s="9" t="s">
        <v>6</v>
      </c>
      <c r="C7197" s="1" t="s">
        <v>3528</v>
      </c>
      <c r="D7197" s="1" t="s">
        <v>3529</v>
      </c>
      <c r="E7197" s="1" t="s">
        <v>1972</v>
      </c>
      <c r="F7197" s="1" t="s">
        <v>22539</v>
      </c>
      <c r="G7197" s="14">
        <v>91994660490</v>
      </c>
      <c r="H7197" s="1" t="s">
        <v>37</v>
      </c>
      <c r="I7197" s="1" t="s">
        <v>37779</v>
      </c>
      <c r="J7197" s="1" t="s">
        <v>34</v>
      </c>
      <c r="K7197" s="3" t="s">
        <v>42</v>
      </c>
      <c r="L7197" s="1" t="s">
        <v>34</v>
      </c>
      <c r="M7197" s="3" t="s">
        <v>178</v>
      </c>
      <c r="N7197" s="3" t="str">
        <f>J7197</f>
        <v>[50-85 Lacs]</v>
      </c>
      <c r="O7197" s="3" t="s">
        <v>171</v>
      </c>
      <c r="P7197" s="3" t="s">
        <v>34</v>
      </c>
      <c r="Q7197" s="3"/>
      <c r="R7197" s="3"/>
      <c r="S7197" s="3"/>
      <c r="T7197" s="3"/>
      <c r="U7197" s="3"/>
      <c r="V7197" s="3"/>
      <c r="W7197" s="3"/>
      <c r="X7197" s="3"/>
      <c r="Y7197" s="3"/>
      <c r="Z7197" s="1"/>
      <c r="AA7197" s="1" t="s">
        <v>16</v>
      </c>
      <c r="AB7197" s="3" t="s">
        <v>12</v>
      </c>
      <c r="AC7197" s="23" t="s">
        <v>37801</v>
      </c>
      <c r="AD7197" s="23" t="s">
        <v>44710</v>
      </c>
      <c r="AE7197" t="s">
        <v>35410</v>
      </c>
    </row>
    <row r="7198" spans="1:31" ht="14.25" customHeight="1">
      <c r="A7198" s="1">
        <v>7197</v>
      </c>
      <c r="B7198" s="1" t="s">
        <v>54</v>
      </c>
      <c r="C7198" s="1" t="s">
        <v>3534</v>
      </c>
      <c r="D7198" s="1" t="s">
        <v>7429</v>
      </c>
      <c r="E7198" s="1" t="s">
        <v>13328</v>
      </c>
      <c r="F7198" s="1" t="s">
        <v>22542</v>
      </c>
      <c r="G7198" s="14">
        <v>919494099940</v>
      </c>
      <c r="H7198" s="1" t="s">
        <v>8</v>
      </c>
      <c r="I7198" s="1" t="s">
        <v>107</v>
      </c>
      <c r="J7198" s="1" t="s">
        <v>34</v>
      </c>
      <c r="K7198" s="3" t="s">
        <v>17</v>
      </c>
      <c r="L7198" s="1" t="s">
        <v>34</v>
      </c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1"/>
      <c r="AA7198" s="1" t="s">
        <v>11</v>
      </c>
      <c r="AB7198" s="3" t="s">
        <v>56</v>
      </c>
      <c r="AC7198" s="23" t="s">
        <v>37801</v>
      </c>
      <c r="AD7198" s="23" t="s">
        <v>44711</v>
      </c>
      <c r="AE7198" t="s">
        <v>35399</v>
      </c>
    </row>
    <row r="7199" spans="1:31" ht="14.25" customHeight="1">
      <c r="A7199" s="1">
        <v>7198</v>
      </c>
      <c r="B7199" s="1" t="s">
        <v>54</v>
      </c>
      <c r="C7199" s="1" t="s">
        <v>3538</v>
      </c>
      <c r="D7199" s="1" t="s">
        <v>1994</v>
      </c>
      <c r="E7199" s="1" t="s">
        <v>102</v>
      </c>
      <c r="F7199" s="1" t="s">
        <v>33706</v>
      </c>
      <c r="G7199" s="14">
        <v>919664666616</v>
      </c>
      <c r="H7199" s="1" t="s">
        <v>20</v>
      </c>
      <c r="I7199" s="1" t="s">
        <v>41</v>
      </c>
      <c r="J7199" s="1" t="s">
        <v>34</v>
      </c>
      <c r="K7199" s="3" t="s">
        <v>63</v>
      </c>
      <c r="L7199" s="1" t="s">
        <v>34</v>
      </c>
      <c r="M7199" s="3" t="s">
        <v>213</v>
      </c>
      <c r="N7199" s="3" t="str">
        <f>J7199</f>
        <v>[50-85 Lacs]</v>
      </c>
      <c r="O7199" s="3" t="s">
        <v>17</v>
      </c>
      <c r="P7199" s="3" t="s">
        <v>34</v>
      </c>
      <c r="Q7199" s="3" t="s">
        <v>42</v>
      </c>
      <c r="R7199" s="3" t="s">
        <v>34</v>
      </c>
      <c r="S7199" s="3" t="s">
        <v>27</v>
      </c>
      <c r="T7199" s="3" t="s">
        <v>34</v>
      </c>
      <c r="U7199" s="3" t="s">
        <v>117</v>
      </c>
      <c r="V7199" s="3" t="s">
        <v>34</v>
      </c>
      <c r="W7199" s="3" t="s">
        <v>178</v>
      </c>
      <c r="X7199" s="3" t="s">
        <v>34</v>
      </c>
      <c r="Y7199" s="3" t="s">
        <v>171</v>
      </c>
      <c r="Z7199" s="1" t="s">
        <v>34</v>
      </c>
      <c r="AA7199" s="1" t="s">
        <v>16</v>
      </c>
      <c r="AB7199" s="3" t="s">
        <v>12</v>
      </c>
      <c r="AC7199" s="23" t="s">
        <v>37801</v>
      </c>
      <c r="AD7199" s="23" t="s">
        <v>44712</v>
      </c>
      <c r="AE7199" t="s">
        <v>35399</v>
      </c>
    </row>
    <row r="7200" spans="1:31" ht="14.25" customHeight="1">
      <c r="A7200" s="1">
        <v>7199</v>
      </c>
      <c r="B7200" s="1" t="s">
        <v>54</v>
      </c>
      <c r="C7200" s="1" t="s">
        <v>3543</v>
      </c>
      <c r="D7200" s="1" t="s">
        <v>951</v>
      </c>
      <c r="E7200" s="1" t="s">
        <v>40</v>
      </c>
      <c r="F7200" s="1" t="s">
        <v>3544</v>
      </c>
      <c r="G7200" s="14">
        <v>91969464444</v>
      </c>
      <c r="H7200" s="1" t="s">
        <v>20</v>
      </c>
      <c r="I7200" s="1" t="s">
        <v>41</v>
      </c>
      <c r="J7200" s="1" t="s">
        <v>34</v>
      </c>
      <c r="K7200" s="3" t="s">
        <v>17</v>
      </c>
      <c r="L7200" s="1" t="s">
        <v>34</v>
      </c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1"/>
      <c r="AA7200" s="1" t="s">
        <v>11</v>
      </c>
      <c r="AB7200" s="3" t="s">
        <v>990</v>
      </c>
      <c r="AC7200" s="23" t="s">
        <v>37801</v>
      </c>
      <c r="AD7200" s="23" t="s">
        <v>44713</v>
      </c>
      <c r="AE7200" t="s">
        <v>35410</v>
      </c>
    </row>
    <row r="7201" spans="1:31" ht="14.25" customHeight="1">
      <c r="A7201" s="1">
        <v>7200</v>
      </c>
      <c r="B7201" s="9" t="s">
        <v>6</v>
      </c>
      <c r="C7201" s="1" t="s">
        <v>3554</v>
      </c>
      <c r="D7201" s="1" t="s">
        <v>773</v>
      </c>
      <c r="E7201" s="1" t="s">
        <v>2615</v>
      </c>
      <c r="F7201" s="1" t="s">
        <v>22554</v>
      </c>
      <c r="G7201" s="14">
        <v>91446666499</v>
      </c>
      <c r="H7201" s="1" t="s">
        <v>15</v>
      </c>
      <c r="I7201" s="1" t="s">
        <v>9</v>
      </c>
      <c r="J7201" s="1" t="s">
        <v>34</v>
      </c>
      <c r="K7201" s="3" t="s">
        <v>17</v>
      </c>
      <c r="L7201" s="1" t="s">
        <v>34</v>
      </c>
      <c r="M7201" s="4" t="s">
        <v>42</v>
      </c>
      <c r="N7201" s="3" t="str">
        <f t="shared" ref="N7201:N7203" si="224">J7201</f>
        <v>[50-85 Lacs]</v>
      </c>
      <c r="O7201" s="3" t="s">
        <v>27</v>
      </c>
      <c r="P7201" s="3" t="s">
        <v>34</v>
      </c>
      <c r="Q7201" s="3"/>
      <c r="R7201" s="3"/>
      <c r="S7201" s="3"/>
      <c r="T7201" s="3"/>
      <c r="U7201" s="3"/>
      <c r="V7201" s="3"/>
      <c r="W7201" s="3"/>
      <c r="X7201" s="3"/>
      <c r="Y7201" s="3"/>
      <c r="Z7201" s="1"/>
      <c r="AA7201" s="1" t="s">
        <v>16</v>
      </c>
      <c r="AB7201" s="3" t="s">
        <v>12</v>
      </c>
      <c r="AC7201" s="23" t="s">
        <v>37801</v>
      </c>
      <c r="AD7201" s="23" t="s">
        <v>44714</v>
      </c>
      <c r="AE7201" t="s">
        <v>35394</v>
      </c>
    </row>
    <row r="7202" spans="1:31" ht="14.25" customHeight="1">
      <c r="A7202" s="1">
        <v>7201</v>
      </c>
      <c r="B7202" s="9" t="s">
        <v>6</v>
      </c>
      <c r="C7202" s="1" t="s">
        <v>3555</v>
      </c>
      <c r="D7202" s="1" t="s">
        <v>3556</v>
      </c>
      <c r="E7202" s="1" t="s">
        <v>447</v>
      </c>
      <c r="F7202" s="1" t="s">
        <v>31462</v>
      </c>
      <c r="G7202" s="14">
        <v>919994004944</v>
      </c>
      <c r="H7202" s="1" t="s">
        <v>20</v>
      </c>
      <c r="I7202" s="1" t="s">
        <v>62</v>
      </c>
      <c r="J7202" s="1" t="s">
        <v>34</v>
      </c>
      <c r="K7202" s="3" t="s">
        <v>17</v>
      </c>
      <c r="L7202" s="1" t="s">
        <v>34</v>
      </c>
      <c r="M7202" s="4" t="s">
        <v>42</v>
      </c>
      <c r="N7202" s="3" t="str">
        <f t="shared" si="224"/>
        <v>[50-85 Lacs]</v>
      </c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1"/>
      <c r="AA7202" s="1" t="s">
        <v>16</v>
      </c>
      <c r="AB7202" s="3" t="s">
        <v>12</v>
      </c>
      <c r="AC7202" s="23" t="s">
        <v>37801</v>
      </c>
      <c r="AD7202" s="23" t="s">
        <v>44715</v>
      </c>
      <c r="AE7202" t="s">
        <v>35410</v>
      </c>
    </row>
    <row r="7203" spans="1:31" ht="14.25" customHeight="1">
      <c r="A7203" s="1">
        <v>7202</v>
      </c>
      <c r="B7203" s="1" t="s">
        <v>54</v>
      </c>
      <c r="C7203" s="1" t="s">
        <v>3578</v>
      </c>
      <c r="D7203" s="1" t="s">
        <v>1867</v>
      </c>
      <c r="E7203" s="1" t="s">
        <v>93</v>
      </c>
      <c r="F7203" s="1" t="s">
        <v>22561</v>
      </c>
      <c r="G7203" s="14">
        <v>91991464</v>
      </c>
      <c r="H7203" s="1" t="s">
        <v>20</v>
      </c>
      <c r="I7203" s="1" t="s">
        <v>62</v>
      </c>
      <c r="J7203" s="1" t="s">
        <v>34</v>
      </c>
      <c r="K7203" s="3" t="s">
        <v>42</v>
      </c>
      <c r="L7203" s="1" t="s">
        <v>34</v>
      </c>
      <c r="M7203" s="3" t="s">
        <v>27</v>
      </c>
      <c r="N7203" s="3" t="str">
        <f t="shared" si="224"/>
        <v>[50-85 Lacs]</v>
      </c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1"/>
      <c r="AA7203" s="1" t="s">
        <v>16</v>
      </c>
      <c r="AB7203" s="3" t="s">
        <v>12</v>
      </c>
      <c r="AC7203" s="23" t="s">
        <v>37801</v>
      </c>
      <c r="AD7203" s="23" t="s">
        <v>40041</v>
      </c>
      <c r="AE7203" t="s">
        <v>35410</v>
      </c>
    </row>
    <row r="7204" spans="1:31" ht="14.25" customHeight="1">
      <c r="A7204" s="1">
        <v>7203</v>
      </c>
      <c r="B7204" s="9" t="s">
        <v>6</v>
      </c>
      <c r="C7204" s="1" t="s">
        <v>3592</v>
      </c>
      <c r="D7204" s="1" t="s">
        <v>773</v>
      </c>
      <c r="E7204" s="1" t="s">
        <v>18451</v>
      </c>
      <c r="F7204" s="1" t="s">
        <v>22567</v>
      </c>
      <c r="G7204" s="14">
        <v>914000064404</v>
      </c>
      <c r="H7204" s="1" t="s">
        <v>8</v>
      </c>
      <c r="I7204" s="1" t="s">
        <v>62</v>
      </c>
      <c r="J7204" s="1" t="s">
        <v>34</v>
      </c>
      <c r="K7204" s="3" t="s">
        <v>17</v>
      </c>
      <c r="L7204" s="1" t="s">
        <v>34</v>
      </c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1"/>
      <c r="AA7204" s="1" t="s">
        <v>16</v>
      </c>
      <c r="AB7204" s="3" t="s">
        <v>12</v>
      </c>
      <c r="AC7204" s="23" t="s">
        <v>37801</v>
      </c>
      <c r="AD7204" s="23" t="s">
        <v>44716</v>
      </c>
      <c r="AE7204" t="s">
        <v>35399</v>
      </c>
    </row>
    <row r="7205" spans="1:31" ht="14.25" customHeight="1">
      <c r="A7205" s="1">
        <v>7204</v>
      </c>
      <c r="B7205" s="1" t="s">
        <v>54</v>
      </c>
      <c r="C7205" s="1" t="s">
        <v>3604</v>
      </c>
      <c r="D7205" s="1" t="s">
        <v>2027</v>
      </c>
      <c r="E7205" s="1" t="s">
        <v>40</v>
      </c>
      <c r="F7205" s="1" t="s">
        <v>22574</v>
      </c>
      <c r="G7205" s="14">
        <v>91944904644</v>
      </c>
      <c r="H7205" s="1" t="s">
        <v>20</v>
      </c>
      <c r="I7205" s="1" t="s">
        <v>33</v>
      </c>
      <c r="J7205" s="1" t="s">
        <v>34</v>
      </c>
      <c r="K7205" s="3" t="s">
        <v>17</v>
      </c>
      <c r="L7205" s="1" t="s">
        <v>34</v>
      </c>
      <c r="M7205" s="4" t="s">
        <v>42</v>
      </c>
      <c r="N7205" s="3" t="str">
        <f>J7205</f>
        <v>[50-85 Lacs]</v>
      </c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1"/>
      <c r="AA7205" s="1" t="s">
        <v>16</v>
      </c>
      <c r="AB7205" s="3" t="s">
        <v>12</v>
      </c>
      <c r="AC7205" s="23" t="s">
        <v>37801</v>
      </c>
      <c r="AD7205" s="23" t="s">
        <v>44717</v>
      </c>
      <c r="AE7205" t="s">
        <v>35410</v>
      </c>
    </row>
    <row r="7206" spans="1:31" ht="14.25" customHeight="1">
      <c r="A7206" s="1">
        <v>7205</v>
      </c>
      <c r="B7206" s="9" t="s">
        <v>6</v>
      </c>
      <c r="C7206" s="1" t="s">
        <v>3620</v>
      </c>
      <c r="D7206" s="1" t="s">
        <v>3621</v>
      </c>
      <c r="E7206" s="1" t="s">
        <v>506</v>
      </c>
      <c r="F7206" s="1" t="s">
        <v>22584</v>
      </c>
      <c r="G7206" s="14">
        <v>91906464404</v>
      </c>
      <c r="H7206" s="1" t="s">
        <v>8</v>
      </c>
      <c r="I7206" s="1" t="s">
        <v>41</v>
      </c>
      <c r="J7206" s="1" t="s">
        <v>34</v>
      </c>
      <c r="K7206" s="3" t="s">
        <v>17</v>
      </c>
      <c r="L7206" s="1" t="s">
        <v>34</v>
      </c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1"/>
      <c r="AA7206" s="1" t="s">
        <v>16</v>
      </c>
      <c r="AB7206" s="3" t="s">
        <v>12</v>
      </c>
      <c r="AC7206" s="23" t="s">
        <v>37801</v>
      </c>
      <c r="AD7206" s="23" t="s">
        <v>38615</v>
      </c>
      <c r="AE7206" t="s">
        <v>35394</v>
      </c>
    </row>
    <row r="7207" spans="1:31" ht="14.25" customHeight="1">
      <c r="A7207" s="1">
        <v>7206</v>
      </c>
      <c r="B7207" s="1" t="s">
        <v>54</v>
      </c>
      <c r="C7207" s="1" t="s">
        <v>3626</v>
      </c>
      <c r="D7207" s="1" t="s">
        <v>1867</v>
      </c>
      <c r="E7207" s="1" t="s">
        <v>40</v>
      </c>
      <c r="F7207" s="1" t="s">
        <v>22588</v>
      </c>
      <c r="G7207" s="14">
        <v>91994444441</v>
      </c>
      <c r="H7207" s="1" t="s">
        <v>20</v>
      </c>
      <c r="I7207" s="1" t="s">
        <v>9</v>
      </c>
      <c r="J7207" s="1" t="s">
        <v>34</v>
      </c>
      <c r="K7207" s="3" t="s">
        <v>42</v>
      </c>
      <c r="L7207" s="1" t="s">
        <v>34</v>
      </c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1"/>
      <c r="AA7207" s="1" t="s">
        <v>16</v>
      </c>
      <c r="AB7207" s="3" t="s">
        <v>12</v>
      </c>
      <c r="AC7207" s="23" t="s">
        <v>37801</v>
      </c>
      <c r="AD7207" s="23" t="s">
        <v>44718</v>
      </c>
      <c r="AE7207" t="s">
        <v>35409</v>
      </c>
    </row>
    <row r="7208" spans="1:31" ht="14.25" customHeight="1">
      <c r="A7208" s="1">
        <v>7207</v>
      </c>
      <c r="B7208" s="1" t="s">
        <v>54</v>
      </c>
      <c r="C7208" s="1" t="s">
        <v>3627</v>
      </c>
      <c r="D7208" s="1" t="s">
        <v>2714</v>
      </c>
      <c r="E7208" s="1" t="s">
        <v>40</v>
      </c>
      <c r="F7208" s="1" t="s">
        <v>22589</v>
      </c>
      <c r="G7208" s="14">
        <v>91490099661</v>
      </c>
      <c r="H7208" s="1" t="s">
        <v>20</v>
      </c>
      <c r="I7208" s="1" t="s">
        <v>9</v>
      </c>
      <c r="J7208" s="1" t="s">
        <v>34</v>
      </c>
      <c r="K7208" s="3" t="s">
        <v>42</v>
      </c>
      <c r="L7208" s="1" t="s">
        <v>34</v>
      </c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1"/>
      <c r="AA7208" s="1" t="s">
        <v>16</v>
      </c>
      <c r="AB7208" s="3" t="s">
        <v>12</v>
      </c>
      <c r="AC7208" s="23" t="s">
        <v>37801</v>
      </c>
      <c r="AD7208" s="23" t="s">
        <v>44719</v>
      </c>
      <c r="AE7208" t="s">
        <v>35394</v>
      </c>
    </row>
    <row r="7209" spans="1:31" ht="14.25" customHeight="1">
      <c r="A7209" s="1">
        <v>7208</v>
      </c>
      <c r="B7209" s="1" t="s">
        <v>54</v>
      </c>
      <c r="C7209" s="1" t="s">
        <v>3630</v>
      </c>
      <c r="D7209" s="1" t="s">
        <v>5197</v>
      </c>
      <c r="E7209" s="1" t="s">
        <v>1797</v>
      </c>
      <c r="F7209" s="1" t="s">
        <v>22591</v>
      </c>
      <c r="G7209" s="14">
        <v>919446440994</v>
      </c>
      <c r="H7209" s="1" t="s">
        <v>8</v>
      </c>
      <c r="I7209" s="1" t="s">
        <v>9</v>
      </c>
      <c r="J7209" s="1" t="s">
        <v>34</v>
      </c>
      <c r="K7209" s="3" t="s">
        <v>17</v>
      </c>
      <c r="L7209" s="1" t="s">
        <v>34</v>
      </c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1"/>
      <c r="AA7209" s="1" t="s">
        <v>11</v>
      </c>
      <c r="AB7209" s="3" t="s">
        <v>56</v>
      </c>
      <c r="AC7209" s="23" t="s">
        <v>37801</v>
      </c>
      <c r="AD7209" s="23" t="s">
        <v>41538</v>
      </c>
      <c r="AE7209" t="s">
        <v>35394</v>
      </c>
    </row>
    <row r="7210" spans="1:31" ht="14.25" customHeight="1">
      <c r="A7210" s="1">
        <v>7209</v>
      </c>
      <c r="B7210" s="1" t="s">
        <v>54</v>
      </c>
      <c r="C7210" s="1" t="s">
        <v>3638</v>
      </c>
      <c r="D7210" s="1" t="s">
        <v>3926</v>
      </c>
      <c r="E7210" s="1" t="s">
        <v>32</v>
      </c>
      <c r="F7210" s="1" t="s">
        <v>22594</v>
      </c>
      <c r="G7210" s="14">
        <v>919446064964</v>
      </c>
      <c r="H7210" s="1" t="s">
        <v>20</v>
      </c>
      <c r="I7210" s="1" t="s">
        <v>9</v>
      </c>
      <c r="J7210" s="1" t="s">
        <v>34</v>
      </c>
      <c r="K7210" s="3" t="s">
        <v>42</v>
      </c>
      <c r="L7210" s="1" t="s">
        <v>34</v>
      </c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1"/>
      <c r="AA7210" s="1" t="s">
        <v>16</v>
      </c>
      <c r="AB7210" s="3" t="s">
        <v>12</v>
      </c>
      <c r="AC7210" s="23" t="s">
        <v>37801</v>
      </c>
      <c r="AD7210" s="23" t="s">
        <v>41361</v>
      </c>
      <c r="AE7210" t="s">
        <v>35399</v>
      </c>
    </row>
    <row r="7211" spans="1:31" ht="14.25" customHeight="1">
      <c r="A7211" s="1">
        <v>7210</v>
      </c>
      <c r="B7211" s="1" t="s">
        <v>54</v>
      </c>
      <c r="C7211" s="1" t="s">
        <v>3665</v>
      </c>
      <c r="D7211" s="1" t="s">
        <v>1857</v>
      </c>
      <c r="E7211" s="1" t="s">
        <v>19</v>
      </c>
      <c r="F7211" s="1" t="s">
        <v>22608</v>
      </c>
      <c r="G7211" s="14">
        <v>91960160099</v>
      </c>
      <c r="H7211" s="1" t="s">
        <v>8</v>
      </c>
      <c r="I7211" s="1" t="s">
        <v>33</v>
      </c>
      <c r="J7211" s="1" t="s">
        <v>34</v>
      </c>
      <c r="K7211" s="3" t="s">
        <v>178</v>
      </c>
      <c r="L7211" s="1" t="s">
        <v>34</v>
      </c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1"/>
      <c r="AA7211" s="1" t="s">
        <v>16</v>
      </c>
      <c r="AB7211" s="3" t="s">
        <v>12</v>
      </c>
      <c r="AC7211" s="23" t="s">
        <v>37801</v>
      </c>
      <c r="AD7211" s="23" t="s">
        <v>44720</v>
      </c>
      <c r="AE7211" t="s">
        <v>35394</v>
      </c>
    </row>
    <row r="7212" spans="1:31" ht="14.25" customHeight="1">
      <c r="A7212" s="1">
        <v>7211</v>
      </c>
      <c r="B7212" s="1" t="s">
        <v>54</v>
      </c>
      <c r="C7212" s="1" t="s">
        <v>3674</v>
      </c>
      <c r="D7212" s="1" t="s">
        <v>3675</v>
      </c>
      <c r="E7212" s="1" t="s">
        <v>3676</v>
      </c>
      <c r="F7212" s="1" t="s">
        <v>22613</v>
      </c>
      <c r="G7212" s="14">
        <v>91944444194</v>
      </c>
      <c r="H7212" s="1" t="s">
        <v>8</v>
      </c>
      <c r="I7212" s="1" t="s">
        <v>62</v>
      </c>
      <c r="J7212" s="1" t="s">
        <v>34</v>
      </c>
      <c r="K7212" s="3" t="s">
        <v>17</v>
      </c>
      <c r="L7212" s="1" t="s">
        <v>34</v>
      </c>
      <c r="M7212" s="4" t="s">
        <v>42</v>
      </c>
      <c r="N7212" s="3" t="str">
        <f>J7212</f>
        <v>[50-85 Lacs]</v>
      </c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1"/>
      <c r="AA7212" s="1" t="s">
        <v>16</v>
      </c>
      <c r="AB7212" s="3" t="s">
        <v>12</v>
      </c>
      <c r="AC7212" s="23" t="s">
        <v>37801</v>
      </c>
      <c r="AD7212" s="23" t="s">
        <v>42912</v>
      </c>
      <c r="AE7212" t="s">
        <v>35399</v>
      </c>
    </row>
    <row r="7213" spans="1:31" ht="14.25" customHeight="1">
      <c r="A7213" s="1">
        <v>7212</v>
      </c>
      <c r="B7213" s="1" t="s">
        <v>54</v>
      </c>
      <c r="C7213" s="1" t="s">
        <v>3682</v>
      </c>
      <c r="D7213" s="1" t="s">
        <v>8510</v>
      </c>
      <c r="E7213" s="1" t="s">
        <v>217</v>
      </c>
      <c r="F7213" s="1" t="s">
        <v>31475</v>
      </c>
      <c r="G7213" s="14">
        <v>919946944614</v>
      </c>
      <c r="H7213" s="1" t="s">
        <v>20</v>
      </c>
      <c r="I7213" s="1" t="s">
        <v>41</v>
      </c>
      <c r="J7213" s="1" t="s">
        <v>34</v>
      </c>
      <c r="K7213" s="3" t="s">
        <v>42</v>
      </c>
      <c r="L7213" s="1" t="s">
        <v>34</v>
      </c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1"/>
      <c r="AA7213" s="1" t="s">
        <v>16</v>
      </c>
      <c r="AB7213" s="3" t="s">
        <v>12</v>
      </c>
      <c r="AC7213" s="23" t="s">
        <v>37801</v>
      </c>
      <c r="AD7213" s="23" t="s">
        <v>44721</v>
      </c>
      <c r="AE7213" t="s">
        <v>35410</v>
      </c>
    </row>
    <row r="7214" spans="1:31" ht="14.25" customHeight="1">
      <c r="A7214" s="1">
        <v>7213</v>
      </c>
      <c r="B7214" s="9" t="s">
        <v>6</v>
      </c>
      <c r="C7214" s="1" t="s">
        <v>3684</v>
      </c>
      <c r="D7214" s="1" t="s">
        <v>3685</v>
      </c>
      <c r="E7214" s="1" t="s">
        <v>3686</v>
      </c>
      <c r="F7214" s="1" t="s">
        <v>22615</v>
      </c>
      <c r="G7214" s="14">
        <v>9144969006</v>
      </c>
      <c r="H7214" s="1" t="s">
        <v>20</v>
      </c>
      <c r="I7214" s="1" t="s">
        <v>41</v>
      </c>
      <c r="J7214" s="1" t="s">
        <v>34</v>
      </c>
      <c r="K7214" s="3" t="s">
        <v>42</v>
      </c>
      <c r="L7214" s="1" t="s">
        <v>34</v>
      </c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1"/>
      <c r="AA7214" s="1" t="s">
        <v>16</v>
      </c>
      <c r="AB7214" s="3" t="s">
        <v>12</v>
      </c>
      <c r="AC7214" s="23" t="s">
        <v>37801</v>
      </c>
      <c r="AD7214" s="23" t="s">
        <v>44722</v>
      </c>
      <c r="AE7214" t="s">
        <v>35399</v>
      </c>
    </row>
    <row r="7215" spans="1:31" ht="14.25" customHeight="1">
      <c r="A7215" s="1">
        <v>7214</v>
      </c>
      <c r="B7215" s="1" t="s">
        <v>54</v>
      </c>
      <c r="C7215" s="1" t="s">
        <v>3695</v>
      </c>
      <c r="D7215" s="1" t="s">
        <v>7951</v>
      </c>
      <c r="E7215" s="1" t="s">
        <v>1488</v>
      </c>
      <c r="F7215" s="1" t="s">
        <v>22619</v>
      </c>
      <c r="G7215" s="14">
        <v>919446994166</v>
      </c>
      <c r="H7215" s="1" t="s">
        <v>20</v>
      </c>
      <c r="I7215" s="1" t="s">
        <v>62</v>
      </c>
      <c r="J7215" s="1" t="s">
        <v>34</v>
      </c>
      <c r="K7215" s="3" t="s">
        <v>42</v>
      </c>
      <c r="L7215" s="1" t="s">
        <v>34</v>
      </c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1"/>
      <c r="AA7215" s="1" t="s">
        <v>16</v>
      </c>
      <c r="AB7215" s="3" t="s">
        <v>12</v>
      </c>
      <c r="AC7215" s="23" t="s">
        <v>37801</v>
      </c>
      <c r="AD7215" s="23" t="s">
        <v>40051</v>
      </c>
      <c r="AE7215" t="s">
        <v>35399</v>
      </c>
    </row>
    <row r="7216" spans="1:31" ht="14.25" customHeight="1">
      <c r="A7216" s="1">
        <v>7215</v>
      </c>
      <c r="B7216" s="1" t="s">
        <v>54</v>
      </c>
      <c r="C7216" s="1" t="s">
        <v>3697</v>
      </c>
      <c r="D7216" s="1" t="s">
        <v>502</v>
      </c>
      <c r="E7216" s="1" t="s">
        <v>534</v>
      </c>
      <c r="F7216" s="1" t="s">
        <v>31479</v>
      </c>
      <c r="G7216" s="14">
        <v>914000606090</v>
      </c>
      <c r="H7216" s="1" t="s">
        <v>8</v>
      </c>
      <c r="I7216" s="1" t="s">
        <v>41</v>
      </c>
      <c r="J7216" s="1" t="s">
        <v>34</v>
      </c>
      <c r="K7216" s="3" t="s">
        <v>42</v>
      </c>
      <c r="L7216" s="1" t="s">
        <v>34</v>
      </c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1"/>
      <c r="AA7216" s="1" t="s">
        <v>16</v>
      </c>
      <c r="AB7216" s="3" t="s">
        <v>12</v>
      </c>
      <c r="AC7216" s="23" t="s">
        <v>37801</v>
      </c>
      <c r="AD7216" s="23" t="s">
        <v>44723</v>
      </c>
      <c r="AE7216" t="s">
        <v>35394</v>
      </c>
    </row>
    <row r="7217" spans="1:31" ht="14.25" customHeight="1">
      <c r="A7217" s="1">
        <v>7216</v>
      </c>
      <c r="B7217" s="1" t="s">
        <v>54</v>
      </c>
      <c r="C7217" s="1" t="s">
        <v>3698</v>
      </c>
      <c r="D7217" s="1" t="s">
        <v>4300</v>
      </c>
      <c r="E7217" s="1" t="s">
        <v>139</v>
      </c>
      <c r="F7217" s="1" t="s">
        <v>22621</v>
      </c>
      <c r="G7217" s="14">
        <v>9199494690</v>
      </c>
      <c r="H7217" s="1" t="s">
        <v>20</v>
      </c>
      <c r="I7217" s="1" t="s">
        <v>41</v>
      </c>
      <c r="J7217" s="1" t="s">
        <v>34</v>
      </c>
      <c r="K7217" s="3" t="s">
        <v>17</v>
      </c>
      <c r="L7217" s="1" t="s">
        <v>34</v>
      </c>
      <c r="M7217" s="4" t="s">
        <v>42</v>
      </c>
      <c r="N7217" s="3" t="str">
        <f t="shared" ref="N7217:N7219" si="225">J7217</f>
        <v>[50-85 Lacs]</v>
      </c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1"/>
      <c r="AA7217" s="1" t="s">
        <v>16</v>
      </c>
      <c r="AB7217" s="3" t="s">
        <v>12</v>
      </c>
      <c r="AC7217" s="23" t="s">
        <v>37801</v>
      </c>
      <c r="AD7217" s="23" t="s">
        <v>44723</v>
      </c>
      <c r="AE7217" t="s">
        <v>35399</v>
      </c>
    </row>
    <row r="7218" spans="1:31" ht="14.25" customHeight="1">
      <c r="A7218" s="1">
        <v>7217</v>
      </c>
      <c r="B7218" s="1" t="s">
        <v>54</v>
      </c>
      <c r="C7218" s="1" t="s">
        <v>3702</v>
      </c>
      <c r="D7218" s="1" t="s">
        <v>10759</v>
      </c>
      <c r="E7218" s="1" t="s">
        <v>93</v>
      </c>
      <c r="F7218" s="1" t="s">
        <v>22624</v>
      </c>
      <c r="G7218" s="14">
        <v>919104149460</v>
      </c>
      <c r="H7218" s="1" t="s">
        <v>15</v>
      </c>
      <c r="I7218" s="1" t="s">
        <v>41</v>
      </c>
      <c r="J7218" s="1" t="s">
        <v>34</v>
      </c>
      <c r="K7218" s="3" t="s">
        <v>42</v>
      </c>
      <c r="L7218" s="1" t="s">
        <v>34</v>
      </c>
      <c r="M7218" s="3" t="s">
        <v>178</v>
      </c>
      <c r="N7218" s="3" t="str">
        <f t="shared" si="225"/>
        <v>[50-85 Lacs]</v>
      </c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1"/>
      <c r="AA7218" s="1" t="s">
        <v>16</v>
      </c>
      <c r="AB7218" s="3" t="s">
        <v>12</v>
      </c>
      <c r="AC7218" s="23" t="s">
        <v>37801</v>
      </c>
      <c r="AD7218" s="23" t="s">
        <v>44724</v>
      </c>
      <c r="AE7218" t="s">
        <v>35410</v>
      </c>
    </row>
    <row r="7219" spans="1:31" ht="14.25" customHeight="1">
      <c r="A7219" s="1">
        <v>7218</v>
      </c>
      <c r="B7219" s="1" t="s">
        <v>54</v>
      </c>
      <c r="C7219" s="1" t="s">
        <v>3705</v>
      </c>
      <c r="D7219" s="1" t="s">
        <v>3706</v>
      </c>
      <c r="E7219" s="1" t="s">
        <v>487</v>
      </c>
      <c r="F7219" s="1" t="s">
        <v>22627</v>
      </c>
      <c r="G7219" s="14">
        <v>919664446669</v>
      </c>
      <c r="H7219" s="1" t="s">
        <v>20</v>
      </c>
      <c r="I7219" s="1" t="s">
        <v>41</v>
      </c>
      <c r="J7219" s="1" t="s">
        <v>34</v>
      </c>
      <c r="K7219" s="3" t="s">
        <v>17</v>
      </c>
      <c r="L7219" s="1" t="s">
        <v>34</v>
      </c>
      <c r="M7219" s="4" t="s">
        <v>42</v>
      </c>
      <c r="N7219" s="3" t="str">
        <f t="shared" si="225"/>
        <v>[50-85 Lacs]</v>
      </c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1"/>
      <c r="AA7219" s="1" t="s">
        <v>16</v>
      </c>
      <c r="AB7219" s="3" t="s">
        <v>12</v>
      </c>
      <c r="AC7219" s="23" t="s">
        <v>37801</v>
      </c>
      <c r="AD7219" s="23" t="s">
        <v>44725</v>
      </c>
      <c r="AE7219" t="s">
        <v>35399</v>
      </c>
    </row>
    <row r="7220" spans="1:31" ht="14.25" customHeight="1">
      <c r="A7220" s="1">
        <v>7219</v>
      </c>
      <c r="B7220" s="9" t="s">
        <v>6</v>
      </c>
      <c r="C7220" s="1" t="s">
        <v>3708</v>
      </c>
      <c r="D7220" s="1" t="s">
        <v>526</v>
      </c>
      <c r="E7220" s="1" t="s">
        <v>141</v>
      </c>
      <c r="F7220" s="1" t="s">
        <v>22629</v>
      </c>
      <c r="G7220" s="14">
        <v>91919164449666</v>
      </c>
      <c r="H7220" s="1" t="s">
        <v>20</v>
      </c>
      <c r="I7220" s="1" t="s">
        <v>41</v>
      </c>
      <c r="J7220" s="1" t="s">
        <v>34</v>
      </c>
      <c r="K7220" s="3" t="s">
        <v>17</v>
      </c>
      <c r="L7220" s="1" t="s">
        <v>34</v>
      </c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1"/>
      <c r="AA7220" s="1" t="s">
        <v>16</v>
      </c>
      <c r="AB7220" s="3" t="s">
        <v>12</v>
      </c>
      <c r="AC7220" s="23" t="s">
        <v>37801</v>
      </c>
      <c r="AD7220" s="23" t="s">
        <v>44726</v>
      </c>
      <c r="AE7220" t="s">
        <v>35410</v>
      </c>
    </row>
    <row r="7221" spans="1:31" ht="14.25" customHeight="1">
      <c r="A7221" s="1">
        <v>7220</v>
      </c>
      <c r="B7221" s="1" t="s">
        <v>54</v>
      </c>
      <c r="C7221" s="1" t="s">
        <v>3730</v>
      </c>
      <c r="D7221" s="1" t="s">
        <v>3731</v>
      </c>
      <c r="E7221" s="1" t="s">
        <v>139</v>
      </c>
      <c r="F7221" s="1" t="s">
        <v>22642</v>
      </c>
      <c r="G7221" s="14">
        <v>9190666</v>
      </c>
      <c r="H7221" s="1" t="s">
        <v>8</v>
      </c>
      <c r="I7221" s="1" t="s">
        <v>9</v>
      </c>
      <c r="J7221" s="1" t="s">
        <v>34</v>
      </c>
      <c r="K7221" s="3" t="s">
        <v>17</v>
      </c>
      <c r="L7221" s="1" t="s">
        <v>34</v>
      </c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1"/>
      <c r="AA7221" s="1" t="s">
        <v>16</v>
      </c>
      <c r="AB7221" s="3" t="s">
        <v>12</v>
      </c>
      <c r="AC7221" s="23" t="s">
        <v>37801</v>
      </c>
      <c r="AD7221" s="23" t="s">
        <v>44727</v>
      </c>
      <c r="AE7221" t="s">
        <v>35410</v>
      </c>
    </row>
    <row r="7222" spans="1:31" ht="14.25" customHeight="1">
      <c r="A7222" s="1">
        <v>7221</v>
      </c>
      <c r="B7222" s="1" t="s">
        <v>54</v>
      </c>
      <c r="C7222" s="1" t="s">
        <v>3734</v>
      </c>
      <c r="D7222" s="1" t="s">
        <v>1250</v>
      </c>
      <c r="E7222" s="1" t="s">
        <v>3735</v>
      </c>
      <c r="F7222" s="1" t="s">
        <v>22644</v>
      </c>
      <c r="G7222" s="14">
        <v>9149014</v>
      </c>
      <c r="H7222" s="1" t="s">
        <v>15</v>
      </c>
      <c r="I7222" s="1" t="s">
        <v>41</v>
      </c>
      <c r="J7222" s="1" t="s">
        <v>34</v>
      </c>
      <c r="K7222" s="3" t="s">
        <v>42</v>
      </c>
      <c r="L7222" s="1" t="s">
        <v>34</v>
      </c>
      <c r="M7222" s="3" t="s">
        <v>27</v>
      </c>
      <c r="N7222" s="3" t="str">
        <f>J7222</f>
        <v>[50-85 Lacs]</v>
      </c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1"/>
      <c r="AA7222" s="1" t="s">
        <v>16</v>
      </c>
      <c r="AB7222" s="3" t="s">
        <v>12</v>
      </c>
      <c r="AC7222" s="23" t="s">
        <v>37801</v>
      </c>
      <c r="AD7222" s="23" t="s">
        <v>44728</v>
      </c>
      <c r="AE7222" t="s">
        <v>35409</v>
      </c>
    </row>
    <row r="7223" spans="1:31" ht="14.25" customHeight="1">
      <c r="A7223" s="1">
        <v>7222</v>
      </c>
      <c r="B7223" s="1" t="s">
        <v>54</v>
      </c>
      <c r="C7223" s="1" t="s">
        <v>3736</v>
      </c>
      <c r="D7223" s="1" t="s">
        <v>16307</v>
      </c>
      <c r="E7223" s="1" t="s">
        <v>40</v>
      </c>
      <c r="F7223" s="1" t="s">
        <v>22645</v>
      </c>
      <c r="G7223" s="14">
        <v>9144609696</v>
      </c>
      <c r="H7223" s="1" t="s">
        <v>20</v>
      </c>
      <c r="I7223" s="1" t="s">
        <v>41</v>
      </c>
      <c r="J7223" s="1" t="s">
        <v>34</v>
      </c>
      <c r="K7223" s="3" t="s">
        <v>42</v>
      </c>
      <c r="L7223" s="1" t="s">
        <v>34</v>
      </c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1"/>
      <c r="AA7223" s="1" t="s">
        <v>16</v>
      </c>
      <c r="AB7223" s="3" t="s">
        <v>12</v>
      </c>
      <c r="AC7223" s="23" t="s">
        <v>37801</v>
      </c>
      <c r="AD7223" s="23" t="s">
        <v>43448</v>
      </c>
      <c r="AE7223" t="s">
        <v>35399</v>
      </c>
    </row>
    <row r="7224" spans="1:31" ht="14.25" customHeight="1">
      <c r="A7224" s="1">
        <v>7223</v>
      </c>
      <c r="B7224" s="9" t="s">
        <v>6</v>
      </c>
      <c r="C7224" s="1" t="s">
        <v>3739</v>
      </c>
      <c r="D7224" s="1" t="s">
        <v>460</v>
      </c>
      <c r="E7224" s="1" t="s">
        <v>255</v>
      </c>
      <c r="F7224" s="1" t="s">
        <v>22646</v>
      </c>
      <c r="G7224" s="14">
        <v>91440914040</v>
      </c>
      <c r="H7224" s="1" t="s">
        <v>8</v>
      </c>
      <c r="I7224" s="1" t="s">
        <v>9</v>
      </c>
      <c r="J7224" s="1" t="s">
        <v>34</v>
      </c>
      <c r="K7224" s="3" t="s">
        <v>42</v>
      </c>
      <c r="L7224" s="1" t="s">
        <v>34</v>
      </c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1"/>
      <c r="AA7224" s="1" t="s">
        <v>16</v>
      </c>
      <c r="AB7224" s="3" t="s">
        <v>12</v>
      </c>
      <c r="AC7224" s="23" t="s">
        <v>37801</v>
      </c>
      <c r="AD7224" s="23" t="s">
        <v>44729</v>
      </c>
      <c r="AE7224" t="s">
        <v>35399</v>
      </c>
    </row>
    <row r="7225" spans="1:31" ht="14.25" customHeight="1">
      <c r="A7225" s="1">
        <v>7224</v>
      </c>
      <c r="B7225" s="1" t="s">
        <v>54</v>
      </c>
      <c r="C7225" s="1" t="s">
        <v>3745</v>
      </c>
      <c r="D7225" s="1" t="s">
        <v>3930</v>
      </c>
      <c r="E7225" s="1" t="s">
        <v>40</v>
      </c>
      <c r="F7225" s="1" t="s">
        <v>31484</v>
      </c>
      <c r="G7225" s="14">
        <v>919646969464</v>
      </c>
      <c r="H7225" s="1" t="s">
        <v>15</v>
      </c>
      <c r="I7225" s="1" t="s">
        <v>9</v>
      </c>
      <c r="J7225" s="1" t="s">
        <v>34</v>
      </c>
      <c r="K7225" s="3" t="s">
        <v>42</v>
      </c>
      <c r="L7225" s="1" t="s">
        <v>34</v>
      </c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1"/>
      <c r="AA7225" s="1" t="s">
        <v>16</v>
      </c>
      <c r="AB7225" s="3" t="s">
        <v>12</v>
      </c>
      <c r="AC7225" s="23" t="s">
        <v>37801</v>
      </c>
      <c r="AD7225" s="23" t="s">
        <v>44730</v>
      </c>
      <c r="AE7225" t="s">
        <v>35394</v>
      </c>
    </row>
    <row r="7226" spans="1:31" ht="14.25" customHeight="1">
      <c r="A7226" s="1">
        <v>7225</v>
      </c>
      <c r="B7226" s="9" t="s">
        <v>6</v>
      </c>
      <c r="C7226" s="1" t="s">
        <v>3747</v>
      </c>
      <c r="D7226" s="1" t="s">
        <v>3748</v>
      </c>
      <c r="E7226" s="1" t="s">
        <v>3749</v>
      </c>
      <c r="F7226" s="1" t="s">
        <v>22652</v>
      </c>
      <c r="G7226" s="14">
        <v>91944644664</v>
      </c>
      <c r="H7226" s="1" t="s">
        <v>20</v>
      </c>
      <c r="I7226" s="1" t="s">
        <v>9</v>
      </c>
      <c r="J7226" s="1" t="s">
        <v>34</v>
      </c>
      <c r="K7226" s="3" t="s">
        <v>42</v>
      </c>
      <c r="L7226" s="1" t="s">
        <v>34</v>
      </c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1"/>
      <c r="AA7226" s="1" t="s">
        <v>16</v>
      </c>
      <c r="AB7226" s="3" t="s">
        <v>12</v>
      </c>
      <c r="AC7226" s="23" t="s">
        <v>37801</v>
      </c>
      <c r="AD7226" s="23" t="s">
        <v>44731</v>
      </c>
      <c r="AE7226" t="s">
        <v>35409</v>
      </c>
    </row>
    <row r="7227" spans="1:31" ht="14.25" customHeight="1">
      <c r="A7227" s="1">
        <v>7226</v>
      </c>
      <c r="B7227" s="1" t="s">
        <v>54</v>
      </c>
      <c r="C7227" s="1" t="s">
        <v>3750</v>
      </c>
      <c r="D7227" s="1" t="s">
        <v>553</v>
      </c>
      <c r="E7227" s="1" t="s">
        <v>2250</v>
      </c>
      <c r="F7227" s="1" t="s">
        <v>22653</v>
      </c>
      <c r="G7227" s="14">
        <v>91994444149</v>
      </c>
      <c r="H7227" s="1" t="s">
        <v>20</v>
      </c>
      <c r="I7227" s="1" t="s">
        <v>9</v>
      </c>
      <c r="J7227" s="1" t="s">
        <v>34</v>
      </c>
      <c r="K7227" s="3" t="s">
        <v>42</v>
      </c>
      <c r="L7227" s="1" t="s">
        <v>34</v>
      </c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1"/>
      <c r="AA7227" s="1" t="s">
        <v>16</v>
      </c>
      <c r="AB7227" s="3" t="s">
        <v>12</v>
      </c>
      <c r="AC7227" s="23" t="s">
        <v>37801</v>
      </c>
      <c r="AD7227" s="23" t="s">
        <v>44732</v>
      </c>
      <c r="AE7227" t="s">
        <v>35410</v>
      </c>
    </row>
    <row r="7228" spans="1:31" ht="14.25" customHeight="1">
      <c r="A7228" s="1">
        <v>7227</v>
      </c>
      <c r="B7228" s="1" t="s">
        <v>54</v>
      </c>
      <c r="C7228" s="1" t="s">
        <v>3756</v>
      </c>
      <c r="D7228" s="1" t="s">
        <v>35858</v>
      </c>
      <c r="E7228" s="1" t="s">
        <v>7750</v>
      </c>
      <c r="F7228" s="1" t="s">
        <v>22658</v>
      </c>
      <c r="G7228" s="14">
        <v>914446999949</v>
      </c>
      <c r="H7228" s="1" t="s">
        <v>20</v>
      </c>
      <c r="I7228" s="1" t="s">
        <v>9</v>
      </c>
      <c r="J7228" s="1" t="s">
        <v>34</v>
      </c>
      <c r="K7228" s="3" t="s">
        <v>17</v>
      </c>
      <c r="L7228" s="1" t="s">
        <v>34</v>
      </c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1"/>
      <c r="AA7228" s="1" t="s">
        <v>11</v>
      </c>
      <c r="AB7228" s="3" t="s">
        <v>321</v>
      </c>
      <c r="AC7228" s="23" t="s">
        <v>37801</v>
      </c>
      <c r="AD7228" s="23" t="s">
        <v>44733</v>
      </c>
      <c r="AE7228" t="s">
        <v>35409</v>
      </c>
    </row>
    <row r="7229" spans="1:31" ht="14.25" customHeight="1">
      <c r="A7229" s="1">
        <v>7228</v>
      </c>
      <c r="B7229" s="1" t="s">
        <v>54</v>
      </c>
      <c r="C7229" s="1" t="s">
        <v>3766</v>
      </c>
      <c r="D7229" s="1" t="s">
        <v>350</v>
      </c>
      <c r="E7229" s="1" t="s">
        <v>139</v>
      </c>
      <c r="F7229" s="1" t="s">
        <v>33727</v>
      </c>
      <c r="G7229" s="14">
        <v>919444609149</v>
      </c>
      <c r="H7229" s="1" t="s">
        <v>20</v>
      </c>
      <c r="I7229" s="1" t="s">
        <v>9</v>
      </c>
      <c r="J7229" s="1" t="s">
        <v>34</v>
      </c>
      <c r="K7229" s="3" t="s">
        <v>42</v>
      </c>
      <c r="L7229" s="1" t="s">
        <v>34</v>
      </c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1"/>
      <c r="AA7229" s="1" t="s">
        <v>16</v>
      </c>
      <c r="AB7229" s="3" t="s">
        <v>12</v>
      </c>
      <c r="AC7229" s="23" t="s">
        <v>37801</v>
      </c>
      <c r="AD7229" s="23" t="s">
        <v>44734</v>
      </c>
      <c r="AE7229" t="s">
        <v>35409</v>
      </c>
    </row>
    <row r="7230" spans="1:31" ht="14.25" customHeight="1">
      <c r="A7230" s="1">
        <v>7229</v>
      </c>
      <c r="B7230" s="9" t="s">
        <v>6</v>
      </c>
      <c r="C7230" s="1" t="s">
        <v>3777</v>
      </c>
      <c r="D7230" s="1" t="s">
        <v>400</v>
      </c>
      <c r="E7230" s="1" t="s">
        <v>1040</v>
      </c>
      <c r="F7230" s="1" t="s">
        <v>22667</v>
      </c>
      <c r="G7230" s="14">
        <v>9190994496</v>
      </c>
      <c r="H7230" s="1" t="s">
        <v>20</v>
      </c>
      <c r="I7230" s="1" t="s">
        <v>62</v>
      </c>
      <c r="J7230" s="1" t="s">
        <v>34</v>
      </c>
      <c r="K7230" s="3" t="s">
        <v>17</v>
      </c>
      <c r="L7230" s="1" t="s">
        <v>34</v>
      </c>
      <c r="M7230" s="4" t="s">
        <v>42</v>
      </c>
      <c r="N7230" s="3" t="str">
        <f t="shared" ref="N7230:N7231" si="226">J7230</f>
        <v>[50-85 Lacs]</v>
      </c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1"/>
      <c r="AA7230" s="1" t="s">
        <v>16</v>
      </c>
      <c r="AB7230" s="3" t="s">
        <v>12</v>
      </c>
      <c r="AC7230" s="23" t="s">
        <v>37801</v>
      </c>
      <c r="AD7230" s="23" t="s">
        <v>44735</v>
      </c>
      <c r="AE7230" t="s">
        <v>35399</v>
      </c>
    </row>
    <row r="7231" spans="1:31" ht="14.25" customHeight="1">
      <c r="A7231" s="1">
        <v>7230</v>
      </c>
      <c r="B7231" s="1" t="s">
        <v>54</v>
      </c>
      <c r="C7231" s="1" t="s">
        <v>3785</v>
      </c>
      <c r="D7231" s="1" t="s">
        <v>359</v>
      </c>
      <c r="E7231" s="1" t="s">
        <v>78</v>
      </c>
      <c r="F7231" s="1" t="s">
        <v>22672</v>
      </c>
      <c r="G7231" s="14">
        <v>919466444161</v>
      </c>
      <c r="H7231" s="1" t="s">
        <v>8</v>
      </c>
      <c r="I7231" s="1" t="s">
        <v>41</v>
      </c>
      <c r="J7231" s="1" t="s">
        <v>34</v>
      </c>
      <c r="K7231" s="3" t="s">
        <v>17</v>
      </c>
      <c r="L7231" s="1" t="s">
        <v>34</v>
      </c>
      <c r="M7231" s="4" t="s">
        <v>42</v>
      </c>
      <c r="N7231" s="3" t="str">
        <f t="shared" si="226"/>
        <v>[50-85 Lacs]</v>
      </c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1"/>
      <c r="AA7231" s="1" t="s">
        <v>16</v>
      </c>
      <c r="AB7231" s="3" t="s">
        <v>12</v>
      </c>
      <c r="AC7231" s="23" t="s">
        <v>37801</v>
      </c>
      <c r="AD7231" s="23" t="s">
        <v>44736</v>
      </c>
      <c r="AE7231" t="s">
        <v>35399</v>
      </c>
    </row>
    <row r="7232" spans="1:31" ht="14.25" customHeight="1">
      <c r="A7232" s="1">
        <v>7231</v>
      </c>
      <c r="B7232" s="9" t="s">
        <v>6</v>
      </c>
      <c r="C7232" s="1" t="s">
        <v>3796</v>
      </c>
      <c r="D7232" s="1" t="s">
        <v>1421</v>
      </c>
      <c r="E7232" s="1" t="s">
        <v>40</v>
      </c>
      <c r="F7232" s="1" t="s">
        <v>22679</v>
      </c>
      <c r="G7232" s="14">
        <v>91914966940</v>
      </c>
      <c r="H7232" s="1" t="s">
        <v>8</v>
      </c>
      <c r="I7232" s="1" t="s">
        <v>9</v>
      </c>
      <c r="J7232" s="1" t="s">
        <v>34</v>
      </c>
      <c r="K7232" s="3" t="s">
        <v>27</v>
      </c>
      <c r="L7232" s="1" t="s">
        <v>34</v>
      </c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1"/>
      <c r="AA7232" s="1" t="s">
        <v>16</v>
      </c>
      <c r="AB7232" s="3" t="s">
        <v>12</v>
      </c>
      <c r="AC7232" s="23" t="s">
        <v>37801</v>
      </c>
      <c r="AD7232" s="23" t="s">
        <v>39644</v>
      </c>
      <c r="AE7232" t="s">
        <v>35394</v>
      </c>
    </row>
    <row r="7233" spans="1:31" ht="14.25" customHeight="1">
      <c r="A7233" s="1">
        <v>7232</v>
      </c>
      <c r="B7233" s="9" t="s">
        <v>6</v>
      </c>
      <c r="C7233" s="1" t="s">
        <v>3797</v>
      </c>
      <c r="D7233" s="1" t="s">
        <v>636</v>
      </c>
      <c r="E7233" s="1" t="s">
        <v>139</v>
      </c>
      <c r="F7233" s="1" t="s">
        <v>22680</v>
      </c>
      <c r="G7233" s="14">
        <v>91944600</v>
      </c>
      <c r="H7233" s="1" t="s">
        <v>8</v>
      </c>
      <c r="I7233" s="1" t="s">
        <v>62</v>
      </c>
      <c r="J7233" s="1" t="s">
        <v>34</v>
      </c>
      <c r="K7233" s="3" t="s">
        <v>17</v>
      </c>
      <c r="L7233" s="1" t="s">
        <v>34</v>
      </c>
      <c r="M7233" s="4" t="s">
        <v>42</v>
      </c>
      <c r="N7233" s="3" t="str">
        <f t="shared" ref="N7233:N7234" si="227">J7233</f>
        <v>[50-85 Lacs]</v>
      </c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1"/>
      <c r="AA7233" s="1" t="s">
        <v>16</v>
      </c>
      <c r="AB7233" s="3" t="s">
        <v>12</v>
      </c>
      <c r="AC7233" s="23" t="s">
        <v>37801</v>
      </c>
      <c r="AD7233" s="23" t="s">
        <v>44737</v>
      </c>
      <c r="AE7233" t="s">
        <v>35394</v>
      </c>
    </row>
    <row r="7234" spans="1:31" ht="14.25" customHeight="1">
      <c r="A7234" s="1">
        <v>7233</v>
      </c>
      <c r="B7234" s="9" t="s">
        <v>6</v>
      </c>
      <c r="C7234" s="1" t="s">
        <v>3804</v>
      </c>
      <c r="D7234" s="1" t="s">
        <v>3248</v>
      </c>
      <c r="E7234" s="1" t="s">
        <v>3805</v>
      </c>
      <c r="F7234" s="1" t="s">
        <v>22683</v>
      </c>
      <c r="G7234" s="14">
        <v>9196464600</v>
      </c>
      <c r="H7234" s="1" t="s">
        <v>8</v>
      </c>
      <c r="I7234" s="1" t="s">
        <v>41</v>
      </c>
      <c r="J7234" s="1" t="s">
        <v>34</v>
      </c>
      <c r="K7234" s="3" t="s">
        <v>17</v>
      </c>
      <c r="L7234" s="1" t="s">
        <v>34</v>
      </c>
      <c r="M7234" s="4" t="s">
        <v>42</v>
      </c>
      <c r="N7234" s="3" t="str">
        <f t="shared" si="227"/>
        <v>[50-85 Lacs]</v>
      </c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1"/>
      <c r="AA7234" s="1" t="s">
        <v>16</v>
      </c>
      <c r="AB7234" s="3" t="s">
        <v>12</v>
      </c>
      <c r="AC7234" s="23" t="s">
        <v>37801</v>
      </c>
      <c r="AD7234" s="23" t="s">
        <v>44738</v>
      </c>
      <c r="AE7234" t="s">
        <v>35399</v>
      </c>
    </row>
    <row r="7235" spans="1:31" ht="14.25" customHeight="1">
      <c r="A7235" s="1">
        <v>7234</v>
      </c>
      <c r="B7235" s="9" t="s">
        <v>6</v>
      </c>
      <c r="C7235" s="1" t="s">
        <v>3808</v>
      </c>
      <c r="D7235" s="1" t="s">
        <v>3658</v>
      </c>
      <c r="E7235" s="1" t="s">
        <v>824</v>
      </c>
      <c r="F7235" s="1" t="s">
        <v>22686</v>
      </c>
      <c r="G7235" s="14">
        <v>914414999099</v>
      </c>
      <c r="H7235" s="1" t="s">
        <v>15</v>
      </c>
      <c r="I7235" s="1" t="s">
        <v>9</v>
      </c>
      <c r="J7235" s="1" t="s">
        <v>34</v>
      </c>
      <c r="K7235" s="3" t="s">
        <v>17</v>
      </c>
      <c r="L7235" s="1" t="s">
        <v>34</v>
      </c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1"/>
      <c r="AA7235" s="1" t="s">
        <v>11</v>
      </c>
      <c r="AB7235" s="3" t="s">
        <v>56</v>
      </c>
      <c r="AC7235" s="23" t="s">
        <v>37801</v>
      </c>
      <c r="AD7235" s="23" t="s">
        <v>41371</v>
      </c>
      <c r="AE7235" t="s">
        <v>35394</v>
      </c>
    </row>
    <row r="7236" spans="1:31" ht="14.25" customHeight="1">
      <c r="A7236" s="1">
        <v>7235</v>
      </c>
      <c r="B7236" s="1" t="s">
        <v>54</v>
      </c>
      <c r="C7236" s="1" t="s">
        <v>3809</v>
      </c>
      <c r="D7236" s="1" t="s">
        <v>1250</v>
      </c>
      <c r="E7236" s="1" t="s">
        <v>139</v>
      </c>
      <c r="F7236" s="1" t="s">
        <v>22687</v>
      </c>
      <c r="G7236" s="14">
        <v>919494644444</v>
      </c>
      <c r="H7236" s="1" t="s">
        <v>20</v>
      </c>
      <c r="I7236" s="1" t="s">
        <v>9</v>
      </c>
      <c r="J7236" s="1" t="s">
        <v>34</v>
      </c>
      <c r="K7236" s="3" t="s">
        <v>17</v>
      </c>
      <c r="L7236" s="1" t="s">
        <v>34</v>
      </c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1"/>
      <c r="AA7236" s="1" t="s">
        <v>16</v>
      </c>
      <c r="AB7236" s="3" t="s">
        <v>12</v>
      </c>
      <c r="AC7236" s="23" t="s">
        <v>37801</v>
      </c>
      <c r="AD7236" s="23" t="s">
        <v>43458</v>
      </c>
      <c r="AE7236" t="s">
        <v>35394</v>
      </c>
    </row>
    <row r="7237" spans="1:31" ht="14.25" customHeight="1">
      <c r="A7237" s="1">
        <v>7236</v>
      </c>
      <c r="B7237" s="1" t="s">
        <v>54</v>
      </c>
      <c r="C7237" s="1" t="s">
        <v>3810</v>
      </c>
      <c r="D7237" s="1" t="s">
        <v>911</v>
      </c>
      <c r="E7237" s="1" t="s">
        <v>139</v>
      </c>
      <c r="F7237" s="1" t="s">
        <v>33730</v>
      </c>
      <c r="G7237" s="14">
        <v>91991614901</v>
      </c>
      <c r="H7237" s="1" t="s">
        <v>8</v>
      </c>
      <c r="I7237" s="1" t="s">
        <v>41</v>
      </c>
      <c r="J7237" s="1" t="s">
        <v>34</v>
      </c>
      <c r="K7237" s="3" t="s">
        <v>42</v>
      </c>
      <c r="L7237" s="1" t="s">
        <v>34</v>
      </c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1"/>
      <c r="AA7237" s="1" t="s">
        <v>16</v>
      </c>
      <c r="AB7237" s="3" t="s">
        <v>12</v>
      </c>
      <c r="AC7237" s="23" t="s">
        <v>37801</v>
      </c>
      <c r="AD7237" s="23" t="s">
        <v>44739</v>
      </c>
      <c r="AE7237" t="s">
        <v>35394</v>
      </c>
    </row>
    <row r="7238" spans="1:31" ht="14.25" customHeight="1">
      <c r="A7238" s="1">
        <v>7237</v>
      </c>
      <c r="B7238" s="1" t="s">
        <v>54</v>
      </c>
      <c r="C7238" s="1" t="s">
        <v>3824</v>
      </c>
      <c r="D7238" s="1" t="s">
        <v>3825</v>
      </c>
      <c r="E7238" s="1" t="s">
        <v>308</v>
      </c>
      <c r="F7238" s="1" t="s">
        <v>22694</v>
      </c>
      <c r="G7238" s="14">
        <v>9199466444</v>
      </c>
      <c r="H7238" s="1" t="s">
        <v>8</v>
      </c>
      <c r="I7238" s="1" t="s">
        <v>62</v>
      </c>
      <c r="J7238" s="1" t="s">
        <v>34</v>
      </c>
      <c r="K7238" s="3" t="s">
        <v>42</v>
      </c>
      <c r="L7238" s="1" t="s">
        <v>34</v>
      </c>
      <c r="M7238" s="3" t="s">
        <v>178</v>
      </c>
      <c r="N7238" s="3" t="str">
        <f t="shared" ref="N7238:N7239" si="228">J7238</f>
        <v>[50-85 Lacs]</v>
      </c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1"/>
      <c r="AA7238" s="1" t="s">
        <v>16</v>
      </c>
      <c r="AB7238" s="3" t="s">
        <v>12</v>
      </c>
      <c r="AC7238" s="23" t="s">
        <v>37801</v>
      </c>
      <c r="AD7238" s="23" t="s">
        <v>44740</v>
      </c>
      <c r="AE7238" t="s">
        <v>35409</v>
      </c>
    </row>
    <row r="7239" spans="1:31" ht="14.25" customHeight="1">
      <c r="A7239" s="1">
        <v>7238</v>
      </c>
      <c r="B7239" s="9" t="s">
        <v>6</v>
      </c>
      <c r="C7239" s="1" t="s">
        <v>3828</v>
      </c>
      <c r="D7239" s="1" t="s">
        <v>526</v>
      </c>
      <c r="E7239" s="1" t="s">
        <v>3829</v>
      </c>
      <c r="F7239" s="1" t="s">
        <v>33731</v>
      </c>
      <c r="G7239" s="14">
        <v>919446419090</v>
      </c>
      <c r="H7239" s="1" t="s">
        <v>8</v>
      </c>
      <c r="I7239" s="1" t="s">
        <v>41</v>
      </c>
      <c r="J7239" s="1" t="s">
        <v>34</v>
      </c>
      <c r="K7239" s="3" t="s">
        <v>42</v>
      </c>
      <c r="L7239" s="1" t="s">
        <v>34</v>
      </c>
      <c r="M7239" s="3" t="s">
        <v>27</v>
      </c>
      <c r="N7239" s="3" t="str">
        <f t="shared" si="228"/>
        <v>[50-85 Lacs]</v>
      </c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1"/>
      <c r="AA7239" s="1" t="s">
        <v>16</v>
      </c>
      <c r="AB7239" s="3" t="s">
        <v>12</v>
      </c>
      <c r="AC7239" s="23" t="s">
        <v>37801</v>
      </c>
      <c r="AD7239" s="23" t="s">
        <v>44741</v>
      </c>
      <c r="AE7239" t="s">
        <v>35399</v>
      </c>
    </row>
    <row r="7240" spans="1:31" ht="14.25" customHeight="1">
      <c r="A7240" s="1">
        <v>7239</v>
      </c>
      <c r="B7240" s="1" t="s">
        <v>54</v>
      </c>
      <c r="C7240" s="1" t="s">
        <v>3853</v>
      </c>
      <c r="D7240" s="1" t="s">
        <v>89</v>
      </c>
      <c r="E7240" s="1" t="s">
        <v>372</v>
      </c>
      <c r="F7240" s="1" t="s">
        <v>31495</v>
      </c>
      <c r="G7240" s="14">
        <v>919104449444</v>
      </c>
      <c r="H7240" s="1" t="s">
        <v>20</v>
      </c>
      <c r="I7240" s="1" t="s">
        <v>62</v>
      </c>
      <c r="J7240" s="1" t="s">
        <v>34</v>
      </c>
      <c r="K7240" s="3" t="s">
        <v>17</v>
      </c>
      <c r="L7240" s="1" t="s">
        <v>34</v>
      </c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1"/>
      <c r="AA7240" s="1" t="s">
        <v>16</v>
      </c>
      <c r="AB7240" s="3" t="s">
        <v>12</v>
      </c>
      <c r="AC7240" s="23" t="s">
        <v>37801</v>
      </c>
      <c r="AD7240" s="23" t="s">
        <v>39652</v>
      </c>
      <c r="AE7240" t="s">
        <v>35394</v>
      </c>
    </row>
    <row r="7241" spans="1:31" ht="14.25" customHeight="1">
      <c r="A7241" s="1">
        <v>7240</v>
      </c>
      <c r="B7241" s="1" t="s">
        <v>54</v>
      </c>
      <c r="C7241" s="1" t="s">
        <v>3862</v>
      </c>
      <c r="D7241" s="1" t="s">
        <v>9360</v>
      </c>
      <c r="E7241" s="1" t="s">
        <v>16172</v>
      </c>
      <c r="F7241" s="1" t="s">
        <v>22709</v>
      </c>
      <c r="G7241" s="14">
        <v>919446666</v>
      </c>
      <c r="H7241" s="1" t="s">
        <v>20</v>
      </c>
      <c r="I7241" s="1" t="s">
        <v>41</v>
      </c>
      <c r="J7241" s="1" t="s">
        <v>34</v>
      </c>
      <c r="K7241" s="3" t="s">
        <v>42</v>
      </c>
      <c r="L7241" s="1" t="s">
        <v>34</v>
      </c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1"/>
      <c r="AA7241" s="1" t="s">
        <v>16</v>
      </c>
      <c r="AB7241" s="3" t="s">
        <v>12</v>
      </c>
      <c r="AC7241" s="23" t="s">
        <v>37801</v>
      </c>
      <c r="AD7241" s="23" t="s">
        <v>44742</v>
      </c>
      <c r="AE7241" t="s">
        <v>35399</v>
      </c>
    </row>
    <row r="7242" spans="1:31" ht="14.25" customHeight="1">
      <c r="A7242" s="1">
        <v>7241</v>
      </c>
      <c r="B7242" s="1" t="s">
        <v>54</v>
      </c>
      <c r="C7242" s="1" t="s">
        <v>3883</v>
      </c>
      <c r="D7242" s="1" t="s">
        <v>683</v>
      </c>
      <c r="E7242" s="1" t="s">
        <v>410</v>
      </c>
      <c r="F7242" s="1" t="s">
        <v>22717</v>
      </c>
      <c r="G7242" s="14">
        <v>914000641190</v>
      </c>
      <c r="H7242" s="1" t="s">
        <v>15</v>
      </c>
      <c r="I7242" s="1" t="s">
        <v>41</v>
      </c>
      <c r="J7242" s="1" t="s">
        <v>34</v>
      </c>
      <c r="K7242" s="3" t="s">
        <v>17</v>
      </c>
      <c r="L7242" s="1" t="s">
        <v>34</v>
      </c>
      <c r="M7242" s="4" t="s">
        <v>42</v>
      </c>
      <c r="N7242" s="3" t="str">
        <f t="shared" ref="N7242:N7244" si="229">J7242</f>
        <v>[50-85 Lacs]</v>
      </c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1"/>
      <c r="AA7242" s="1" t="s">
        <v>16</v>
      </c>
      <c r="AB7242" s="3" t="s">
        <v>12</v>
      </c>
      <c r="AC7242" s="23" t="s">
        <v>37801</v>
      </c>
      <c r="AD7242" s="23" t="s">
        <v>44743</v>
      </c>
      <c r="AE7242" t="s">
        <v>35409</v>
      </c>
    </row>
    <row r="7243" spans="1:31" ht="14.25" customHeight="1">
      <c r="A7243" s="1">
        <v>7242</v>
      </c>
      <c r="B7243" s="1" t="s">
        <v>54</v>
      </c>
      <c r="C7243" s="1" t="s">
        <v>3886</v>
      </c>
      <c r="D7243" s="1" t="s">
        <v>2508</v>
      </c>
      <c r="E7243" s="1" t="s">
        <v>37013</v>
      </c>
      <c r="F7243" s="1" t="s">
        <v>31504</v>
      </c>
      <c r="G7243" s="14">
        <v>91944494469</v>
      </c>
      <c r="H7243" s="1" t="s">
        <v>8</v>
      </c>
      <c r="I7243" s="1" t="s">
        <v>41</v>
      </c>
      <c r="J7243" s="1" t="s">
        <v>34</v>
      </c>
      <c r="K7243" s="3" t="s">
        <v>63</v>
      </c>
      <c r="L7243" s="1" t="s">
        <v>34</v>
      </c>
      <c r="M7243" s="3" t="s">
        <v>213</v>
      </c>
      <c r="N7243" s="3" t="str">
        <f t="shared" si="229"/>
        <v>[50-85 Lacs]</v>
      </c>
      <c r="O7243" s="3" t="s">
        <v>17</v>
      </c>
      <c r="P7243" s="3" t="s">
        <v>34</v>
      </c>
      <c r="Q7243" s="3" t="s">
        <v>42</v>
      </c>
      <c r="R7243" s="3" t="s">
        <v>34</v>
      </c>
      <c r="S7243" s="3" t="s">
        <v>27</v>
      </c>
      <c r="T7243" s="3" t="s">
        <v>34</v>
      </c>
      <c r="U7243" s="3" t="s">
        <v>117</v>
      </c>
      <c r="V7243" s="3" t="s">
        <v>34</v>
      </c>
      <c r="W7243" s="3" t="s">
        <v>178</v>
      </c>
      <c r="X7243" s="3" t="s">
        <v>34</v>
      </c>
      <c r="Y7243" s="3" t="s">
        <v>171</v>
      </c>
      <c r="Z7243" s="1" t="s">
        <v>34</v>
      </c>
      <c r="AA7243" s="1" t="s">
        <v>16</v>
      </c>
      <c r="AB7243" s="3" t="s">
        <v>12</v>
      </c>
      <c r="AC7243" s="23" t="s">
        <v>37801</v>
      </c>
      <c r="AD7243" s="23" t="s">
        <v>42928</v>
      </c>
      <c r="AE7243" t="s">
        <v>35409</v>
      </c>
    </row>
    <row r="7244" spans="1:31" ht="14.25" customHeight="1">
      <c r="A7244" s="1">
        <v>7243</v>
      </c>
      <c r="B7244" s="9" t="s">
        <v>6</v>
      </c>
      <c r="C7244" s="1" t="s">
        <v>3893</v>
      </c>
      <c r="D7244" s="1" t="s">
        <v>3071</v>
      </c>
      <c r="E7244" s="1" t="s">
        <v>1180</v>
      </c>
      <c r="F7244" s="1" t="s">
        <v>22722</v>
      </c>
      <c r="G7244" s="14">
        <v>919446406499</v>
      </c>
      <c r="H7244" s="1" t="s">
        <v>15</v>
      </c>
      <c r="I7244" s="1" t="s">
        <v>41</v>
      </c>
      <c r="J7244" s="1" t="s">
        <v>34</v>
      </c>
      <c r="K7244" s="3" t="s">
        <v>17</v>
      </c>
      <c r="L7244" s="1" t="s">
        <v>34</v>
      </c>
      <c r="M7244" s="4" t="s">
        <v>42</v>
      </c>
      <c r="N7244" s="3" t="str">
        <f t="shared" si="229"/>
        <v>[50-85 Lacs]</v>
      </c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1"/>
      <c r="AA7244" s="1" t="s">
        <v>16</v>
      </c>
      <c r="AB7244" s="3" t="s">
        <v>12</v>
      </c>
      <c r="AC7244" s="23" t="s">
        <v>37801</v>
      </c>
      <c r="AD7244" s="23" t="s">
        <v>44744</v>
      </c>
      <c r="AE7244" t="s">
        <v>35394</v>
      </c>
    </row>
    <row r="7245" spans="1:31" ht="14.25" customHeight="1">
      <c r="A7245" s="1">
        <v>7244</v>
      </c>
      <c r="B7245" s="1" t="s">
        <v>54</v>
      </c>
      <c r="C7245" s="1" t="s">
        <v>3897</v>
      </c>
      <c r="D7245" s="1" t="s">
        <v>1631</v>
      </c>
      <c r="E7245" s="1" t="s">
        <v>87</v>
      </c>
      <c r="F7245" s="1" t="s">
        <v>33737</v>
      </c>
      <c r="G7245" s="14">
        <v>9190990414</v>
      </c>
      <c r="H7245" s="1" t="s">
        <v>15</v>
      </c>
      <c r="I7245" s="1" t="s">
        <v>9</v>
      </c>
      <c r="J7245" s="1" t="s">
        <v>34</v>
      </c>
      <c r="K7245" s="3" t="s">
        <v>42</v>
      </c>
      <c r="L7245" s="1" t="s">
        <v>34</v>
      </c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1"/>
      <c r="AA7245" s="1" t="s">
        <v>16</v>
      </c>
      <c r="AB7245" s="3" t="s">
        <v>12</v>
      </c>
      <c r="AC7245" s="23" t="s">
        <v>37801</v>
      </c>
      <c r="AD7245" s="23" t="s">
        <v>44745</v>
      </c>
      <c r="AE7245" t="s">
        <v>35409</v>
      </c>
    </row>
    <row r="7246" spans="1:31" ht="14.25" customHeight="1">
      <c r="A7246" s="1">
        <v>7245</v>
      </c>
      <c r="B7246" s="1" t="s">
        <v>54</v>
      </c>
      <c r="C7246" s="1" t="s">
        <v>3898</v>
      </c>
      <c r="D7246" s="1" t="s">
        <v>2890</v>
      </c>
      <c r="E7246" s="1" t="s">
        <v>40</v>
      </c>
      <c r="F7246" s="1" t="s">
        <v>22724</v>
      </c>
      <c r="G7246" s="14">
        <v>919969491</v>
      </c>
      <c r="H7246" s="1" t="s">
        <v>8</v>
      </c>
      <c r="I7246" s="1" t="s">
        <v>9</v>
      </c>
      <c r="J7246" s="1" t="s">
        <v>34</v>
      </c>
      <c r="K7246" s="3" t="s">
        <v>42</v>
      </c>
      <c r="L7246" s="1" t="s">
        <v>34</v>
      </c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1"/>
      <c r="AA7246" s="1" t="s">
        <v>16</v>
      </c>
      <c r="AB7246" s="3" t="s">
        <v>12</v>
      </c>
      <c r="AC7246" s="23" t="s">
        <v>37801</v>
      </c>
      <c r="AD7246" s="23" t="s">
        <v>44746</v>
      </c>
      <c r="AE7246" t="s">
        <v>35399</v>
      </c>
    </row>
    <row r="7247" spans="1:31" ht="14.25" customHeight="1">
      <c r="A7247" s="1">
        <v>7246</v>
      </c>
      <c r="B7247" s="1" t="s">
        <v>54</v>
      </c>
      <c r="C7247" s="1" t="s">
        <v>3927</v>
      </c>
      <c r="D7247" s="1" t="s">
        <v>35453</v>
      </c>
      <c r="E7247" s="1" t="s">
        <v>19</v>
      </c>
      <c r="F7247" s="1" t="s">
        <v>22738</v>
      </c>
      <c r="G7247" s="14">
        <v>919494404169</v>
      </c>
      <c r="H7247" s="1" t="s">
        <v>20</v>
      </c>
      <c r="I7247" s="1" t="s">
        <v>9</v>
      </c>
      <c r="J7247" s="1" t="s">
        <v>34</v>
      </c>
      <c r="K7247" s="3" t="s">
        <v>17</v>
      </c>
      <c r="L7247" s="1" t="s">
        <v>34</v>
      </c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1"/>
      <c r="AA7247" s="1" t="s">
        <v>16</v>
      </c>
      <c r="AB7247" s="3" t="s">
        <v>12</v>
      </c>
      <c r="AC7247" s="23" t="s">
        <v>37801</v>
      </c>
      <c r="AD7247" s="23" t="s">
        <v>44747</v>
      </c>
      <c r="AE7247" t="s">
        <v>35399</v>
      </c>
    </row>
    <row r="7248" spans="1:31" ht="14.25" customHeight="1">
      <c r="A7248" s="1">
        <v>7247</v>
      </c>
      <c r="B7248" s="1" t="s">
        <v>54</v>
      </c>
      <c r="C7248" s="1" t="s">
        <v>3949</v>
      </c>
      <c r="D7248" s="1" t="s">
        <v>36511</v>
      </c>
      <c r="E7248" s="1" t="s">
        <v>3749</v>
      </c>
      <c r="F7248" s="1" t="s">
        <v>22750</v>
      </c>
      <c r="G7248" s="14">
        <v>91904166649</v>
      </c>
      <c r="H7248" s="1" t="s">
        <v>8</v>
      </c>
      <c r="I7248" s="1" t="s">
        <v>41</v>
      </c>
      <c r="J7248" s="1" t="s">
        <v>34</v>
      </c>
      <c r="K7248" s="3" t="s">
        <v>17</v>
      </c>
      <c r="L7248" s="1" t="s">
        <v>34</v>
      </c>
      <c r="M7248" s="4" t="s">
        <v>42</v>
      </c>
      <c r="N7248" s="3" t="str">
        <f>J7248</f>
        <v>[50-85 Lacs]</v>
      </c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1"/>
      <c r="AA7248" s="1" t="s">
        <v>16</v>
      </c>
      <c r="AB7248" s="3" t="s">
        <v>12</v>
      </c>
      <c r="AC7248" s="23" t="s">
        <v>37801</v>
      </c>
      <c r="AD7248" s="23" t="s">
        <v>44748</v>
      </c>
      <c r="AE7248" t="s">
        <v>35410</v>
      </c>
    </row>
    <row r="7249" spans="1:31" ht="14.25" customHeight="1">
      <c r="A7249" s="1">
        <v>7248</v>
      </c>
      <c r="B7249" s="9" t="s">
        <v>6</v>
      </c>
      <c r="C7249" s="1" t="s">
        <v>3961</v>
      </c>
      <c r="D7249" s="1" t="s">
        <v>1250</v>
      </c>
      <c r="E7249" s="1" t="s">
        <v>3263</v>
      </c>
      <c r="F7249" s="1" t="s">
        <v>22754</v>
      </c>
      <c r="G7249" s="14">
        <v>919449996604</v>
      </c>
      <c r="H7249" s="1" t="s">
        <v>8</v>
      </c>
      <c r="I7249" s="1" t="s">
        <v>41</v>
      </c>
      <c r="J7249" s="1" t="s">
        <v>34</v>
      </c>
      <c r="K7249" s="3" t="s">
        <v>42</v>
      </c>
      <c r="L7249" s="1" t="s">
        <v>34</v>
      </c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1"/>
      <c r="AA7249" s="1" t="s">
        <v>16</v>
      </c>
      <c r="AB7249" s="3" t="s">
        <v>12</v>
      </c>
      <c r="AC7249" s="23" t="s">
        <v>37801</v>
      </c>
      <c r="AD7249" s="23" t="s">
        <v>44749</v>
      </c>
      <c r="AE7249" t="s">
        <v>35399</v>
      </c>
    </row>
    <row r="7250" spans="1:31" ht="14.25" customHeight="1">
      <c r="A7250" s="1">
        <v>7249</v>
      </c>
      <c r="B7250" s="1" t="s">
        <v>54</v>
      </c>
      <c r="C7250" s="1" t="s">
        <v>3962</v>
      </c>
      <c r="D7250" s="1" t="s">
        <v>1803</v>
      </c>
      <c r="E7250" s="1" t="s">
        <v>139</v>
      </c>
      <c r="F7250" s="1" t="s">
        <v>22755</v>
      </c>
      <c r="G7250" s="14">
        <v>91944404949</v>
      </c>
      <c r="H7250" s="1" t="s">
        <v>37</v>
      </c>
      <c r="I7250" s="1" t="s">
        <v>9</v>
      </c>
      <c r="J7250" s="1" t="s">
        <v>34</v>
      </c>
      <c r="K7250" s="3" t="s">
        <v>42</v>
      </c>
      <c r="L7250" s="1" t="s">
        <v>34</v>
      </c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1"/>
      <c r="AA7250" s="1" t="s">
        <v>16</v>
      </c>
      <c r="AB7250" s="3" t="s">
        <v>12</v>
      </c>
      <c r="AC7250" s="23" t="s">
        <v>37801</v>
      </c>
      <c r="AD7250" s="23" t="s">
        <v>44750</v>
      </c>
      <c r="AE7250" t="s">
        <v>35409</v>
      </c>
    </row>
    <row r="7251" spans="1:31" ht="14.25" customHeight="1">
      <c r="A7251" s="1">
        <v>7250</v>
      </c>
      <c r="B7251" s="9" t="s">
        <v>6</v>
      </c>
      <c r="C7251" s="1" t="s">
        <v>3963</v>
      </c>
      <c r="D7251" s="1" t="s">
        <v>3964</v>
      </c>
      <c r="E7251" s="1" t="s">
        <v>3050</v>
      </c>
      <c r="F7251" s="1" t="s">
        <v>31510</v>
      </c>
      <c r="G7251" s="14">
        <v>91944469414</v>
      </c>
      <c r="H7251" s="1" t="s">
        <v>132</v>
      </c>
      <c r="I7251" s="1" t="s">
        <v>41</v>
      </c>
      <c r="J7251" s="1" t="s">
        <v>34</v>
      </c>
      <c r="K7251" s="3" t="s">
        <v>42</v>
      </c>
      <c r="L7251" s="1" t="s">
        <v>34</v>
      </c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1"/>
      <c r="AA7251" s="1" t="s">
        <v>16</v>
      </c>
      <c r="AB7251" s="3" t="s">
        <v>12</v>
      </c>
      <c r="AC7251" s="23" t="s">
        <v>37801</v>
      </c>
      <c r="AD7251" s="23" t="s">
        <v>44750</v>
      </c>
      <c r="AE7251" t="s">
        <v>35409</v>
      </c>
    </row>
    <row r="7252" spans="1:31" ht="14.25" customHeight="1">
      <c r="A7252" s="1">
        <v>7251</v>
      </c>
      <c r="B7252" s="1" t="s">
        <v>54</v>
      </c>
      <c r="C7252" s="1" t="s">
        <v>3965</v>
      </c>
      <c r="D7252" s="1" t="s">
        <v>13035</v>
      </c>
      <c r="E7252" s="1" t="s">
        <v>40</v>
      </c>
      <c r="F7252" s="1" t="s">
        <v>22756</v>
      </c>
      <c r="G7252" s="14">
        <v>91919696464</v>
      </c>
      <c r="H7252" s="1" t="s">
        <v>8</v>
      </c>
      <c r="I7252" s="1" t="s">
        <v>9</v>
      </c>
      <c r="J7252" s="1" t="s">
        <v>34</v>
      </c>
      <c r="K7252" s="3" t="s">
        <v>17</v>
      </c>
      <c r="L7252" s="1" t="s">
        <v>34</v>
      </c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1"/>
      <c r="AA7252" s="1" t="s">
        <v>16</v>
      </c>
      <c r="AB7252" s="3" t="s">
        <v>12</v>
      </c>
      <c r="AC7252" s="23" t="s">
        <v>37801</v>
      </c>
      <c r="AD7252" s="23" t="s">
        <v>44751</v>
      </c>
      <c r="AE7252" t="s">
        <v>35394</v>
      </c>
    </row>
    <row r="7253" spans="1:31" ht="14.25" customHeight="1">
      <c r="A7253" s="1">
        <v>7252</v>
      </c>
      <c r="B7253" s="1" t="s">
        <v>54</v>
      </c>
      <c r="C7253" s="1" t="s">
        <v>3967</v>
      </c>
      <c r="D7253" s="1" t="s">
        <v>773</v>
      </c>
      <c r="E7253" s="1" t="s">
        <v>255</v>
      </c>
      <c r="F7253" s="1" t="s">
        <v>22757</v>
      </c>
      <c r="G7253" s="14">
        <v>919494964044</v>
      </c>
      <c r="H7253" s="1" t="s">
        <v>8</v>
      </c>
      <c r="I7253" s="1" t="s">
        <v>41</v>
      </c>
      <c r="J7253" s="1" t="s">
        <v>34</v>
      </c>
      <c r="K7253" s="3" t="s">
        <v>17</v>
      </c>
      <c r="L7253" s="1" t="s">
        <v>34</v>
      </c>
      <c r="M7253" s="4" t="s">
        <v>42</v>
      </c>
      <c r="N7253" s="3" t="str">
        <f>J7253</f>
        <v>[50-85 Lacs]</v>
      </c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1"/>
      <c r="AA7253" s="1" t="s">
        <v>16</v>
      </c>
      <c r="AB7253" s="3" t="s">
        <v>12</v>
      </c>
      <c r="AC7253" s="23" t="s">
        <v>37801</v>
      </c>
      <c r="AD7253" s="23" t="s">
        <v>42938</v>
      </c>
      <c r="AE7253" t="s">
        <v>35410</v>
      </c>
    </row>
    <row r="7254" spans="1:31" ht="14.25" customHeight="1">
      <c r="A7254" s="1">
        <v>7253</v>
      </c>
      <c r="B7254" s="1" t="s">
        <v>54</v>
      </c>
      <c r="C7254" s="1" t="s">
        <v>3975</v>
      </c>
      <c r="D7254" s="1" t="s">
        <v>4026</v>
      </c>
      <c r="E7254" s="1" t="s">
        <v>139</v>
      </c>
      <c r="F7254" s="1" t="s">
        <v>22761</v>
      </c>
      <c r="G7254" s="14">
        <v>9144694644</v>
      </c>
      <c r="H7254" s="1" t="s">
        <v>8</v>
      </c>
      <c r="I7254" s="1" t="s">
        <v>62</v>
      </c>
      <c r="J7254" s="1" t="s">
        <v>34</v>
      </c>
      <c r="K7254" s="3" t="s">
        <v>17</v>
      </c>
      <c r="L7254" s="1" t="s">
        <v>34</v>
      </c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1"/>
      <c r="AA7254" s="1" t="s">
        <v>16</v>
      </c>
      <c r="AB7254" s="3" t="s">
        <v>12</v>
      </c>
      <c r="AC7254" s="23" t="s">
        <v>37801</v>
      </c>
      <c r="AD7254" s="23" t="s">
        <v>44752</v>
      </c>
      <c r="AE7254" t="s">
        <v>35399</v>
      </c>
    </row>
    <row r="7255" spans="1:31" ht="14.25" customHeight="1">
      <c r="A7255" s="1">
        <v>7254</v>
      </c>
      <c r="B7255" s="1" t="s">
        <v>54</v>
      </c>
      <c r="C7255" s="1" t="s">
        <v>3990</v>
      </c>
      <c r="D7255" s="1" t="s">
        <v>2027</v>
      </c>
      <c r="E7255" s="1" t="s">
        <v>37014</v>
      </c>
      <c r="F7255" s="1" t="s">
        <v>33746</v>
      </c>
      <c r="G7255" s="14">
        <v>9199044990</v>
      </c>
      <c r="H7255" s="1" t="s">
        <v>20</v>
      </c>
      <c r="I7255" s="1" t="s">
        <v>41</v>
      </c>
      <c r="J7255" s="1" t="s">
        <v>34</v>
      </c>
      <c r="K7255" s="3" t="s">
        <v>17</v>
      </c>
      <c r="L7255" s="1" t="s">
        <v>34</v>
      </c>
      <c r="M7255" s="4" t="s">
        <v>42</v>
      </c>
      <c r="N7255" s="3" t="str">
        <f t="shared" ref="N7255:N7257" si="230">J7255</f>
        <v>[50-85 Lacs]</v>
      </c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1"/>
      <c r="AA7255" s="1" t="s">
        <v>16</v>
      </c>
      <c r="AB7255" s="3" t="s">
        <v>12</v>
      </c>
      <c r="AC7255" s="23" t="s">
        <v>37801</v>
      </c>
      <c r="AD7255" s="23" t="s">
        <v>42205</v>
      </c>
      <c r="AE7255" t="s">
        <v>35394</v>
      </c>
    </row>
    <row r="7256" spans="1:31" ht="14.25" customHeight="1">
      <c r="A7256" s="1">
        <v>7255</v>
      </c>
      <c r="B7256" s="1" t="s">
        <v>54</v>
      </c>
      <c r="C7256" s="1" t="s">
        <v>3993</v>
      </c>
      <c r="D7256" s="1" t="s">
        <v>8406</v>
      </c>
      <c r="E7256" s="1" t="s">
        <v>139</v>
      </c>
      <c r="F7256" s="1" t="s">
        <v>22770</v>
      </c>
      <c r="G7256" s="14">
        <v>919099444</v>
      </c>
      <c r="H7256" s="1" t="s">
        <v>20</v>
      </c>
      <c r="I7256" s="1" t="s">
        <v>41</v>
      </c>
      <c r="J7256" s="1" t="s">
        <v>34</v>
      </c>
      <c r="K7256" s="3" t="s">
        <v>63</v>
      </c>
      <c r="L7256" s="1" t="s">
        <v>34</v>
      </c>
      <c r="M7256" s="3" t="s">
        <v>213</v>
      </c>
      <c r="N7256" s="3" t="str">
        <f t="shared" si="230"/>
        <v>[50-85 Lacs]</v>
      </c>
      <c r="O7256" s="3" t="s">
        <v>17</v>
      </c>
      <c r="P7256" s="3" t="s">
        <v>34</v>
      </c>
      <c r="Q7256" s="3" t="s">
        <v>42</v>
      </c>
      <c r="R7256" s="3" t="s">
        <v>34</v>
      </c>
      <c r="S7256" s="3" t="s">
        <v>27</v>
      </c>
      <c r="T7256" s="3" t="s">
        <v>34</v>
      </c>
      <c r="U7256" s="3" t="s">
        <v>117</v>
      </c>
      <c r="V7256" s="3" t="s">
        <v>34</v>
      </c>
      <c r="W7256" s="3" t="s">
        <v>178</v>
      </c>
      <c r="X7256" s="3" t="s">
        <v>34</v>
      </c>
      <c r="Y7256" s="3" t="s">
        <v>171</v>
      </c>
      <c r="Z7256" s="1" t="s">
        <v>34</v>
      </c>
      <c r="AA7256" s="1" t="s">
        <v>16</v>
      </c>
      <c r="AB7256" s="3" t="s">
        <v>12</v>
      </c>
      <c r="AC7256" s="23" t="s">
        <v>37801</v>
      </c>
      <c r="AD7256" s="23" t="s">
        <v>38999</v>
      </c>
      <c r="AE7256" t="s">
        <v>35399</v>
      </c>
    </row>
    <row r="7257" spans="1:31" ht="14.25" customHeight="1">
      <c r="A7257" s="1">
        <v>7256</v>
      </c>
      <c r="B7257" s="1" t="s">
        <v>54</v>
      </c>
      <c r="C7257" s="1" t="s">
        <v>4002</v>
      </c>
      <c r="D7257" s="1" t="s">
        <v>72</v>
      </c>
      <c r="E7257" s="1" t="s">
        <v>362</v>
      </c>
      <c r="F7257" s="1" t="s">
        <v>22775</v>
      </c>
      <c r="G7257" s="14">
        <v>919946446940</v>
      </c>
      <c r="H7257" s="1" t="s">
        <v>20</v>
      </c>
      <c r="I7257" s="1" t="s">
        <v>41</v>
      </c>
      <c r="J7257" s="1" t="s">
        <v>34</v>
      </c>
      <c r="K7257" s="3" t="s">
        <v>17</v>
      </c>
      <c r="L7257" s="1" t="s">
        <v>34</v>
      </c>
      <c r="M7257" s="4" t="s">
        <v>42</v>
      </c>
      <c r="N7257" s="3" t="str">
        <f t="shared" si="230"/>
        <v>[50-85 Lacs]</v>
      </c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1"/>
      <c r="AA7257" s="1" t="s">
        <v>16</v>
      </c>
      <c r="AB7257" s="3" t="s">
        <v>12</v>
      </c>
      <c r="AC7257" s="23" t="s">
        <v>37801</v>
      </c>
      <c r="AD7257" s="23" t="s">
        <v>41901</v>
      </c>
      <c r="AE7257" t="s">
        <v>35409</v>
      </c>
    </row>
    <row r="7258" spans="1:31" ht="14.25" customHeight="1">
      <c r="A7258" s="1">
        <v>7257</v>
      </c>
      <c r="B7258" s="9" t="s">
        <v>6</v>
      </c>
      <c r="C7258" s="1" t="s">
        <v>4012</v>
      </c>
      <c r="D7258" s="1" t="s">
        <v>967</v>
      </c>
      <c r="E7258" s="1" t="s">
        <v>93</v>
      </c>
      <c r="F7258" s="1" t="s">
        <v>33748</v>
      </c>
      <c r="G7258" s="14">
        <v>9146949001</v>
      </c>
      <c r="H7258" s="1" t="s">
        <v>37</v>
      </c>
      <c r="I7258" s="1" t="s">
        <v>9</v>
      </c>
      <c r="J7258" s="1" t="s">
        <v>34</v>
      </c>
      <c r="K7258" s="3" t="s">
        <v>17</v>
      </c>
      <c r="L7258" s="1" t="s">
        <v>34</v>
      </c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1"/>
      <c r="AA7258" s="1" t="s">
        <v>16</v>
      </c>
      <c r="AB7258" s="3" t="s">
        <v>12</v>
      </c>
      <c r="AC7258" s="23" t="s">
        <v>37801</v>
      </c>
      <c r="AD7258" s="23" t="s">
        <v>44753</v>
      </c>
      <c r="AE7258" t="s">
        <v>35394</v>
      </c>
    </row>
    <row r="7259" spans="1:31" ht="14.25" customHeight="1">
      <c r="A7259" s="1">
        <v>7258</v>
      </c>
      <c r="B7259" s="9" t="s">
        <v>6</v>
      </c>
      <c r="C7259" s="1" t="s">
        <v>4020</v>
      </c>
      <c r="D7259" s="1" t="s">
        <v>3176</v>
      </c>
      <c r="E7259" s="1" t="s">
        <v>4021</v>
      </c>
      <c r="F7259" s="1" t="s">
        <v>33750</v>
      </c>
      <c r="G7259" s="14">
        <v>91994964640</v>
      </c>
      <c r="H7259" s="1" t="s">
        <v>15</v>
      </c>
      <c r="I7259" s="1" t="s">
        <v>41</v>
      </c>
      <c r="J7259" s="1" t="s">
        <v>34</v>
      </c>
      <c r="K7259" s="3" t="s">
        <v>42</v>
      </c>
      <c r="L7259" s="1" t="s">
        <v>34</v>
      </c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1"/>
      <c r="AA7259" s="1" t="s">
        <v>16</v>
      </c>
      <c r="AB7259" s="3" t="s">
        <v>12</v>
      </c>
      <c r="AC7259" s="23" t="s">
        <v>37801</v>
      </c>
      <c r="AD7259" s="23" t="s">
        <v>42117</v>
      </c>
      <c r="AE7259" t="s">
        <v>35399</v>
      </c>
    </row>
    <row r="7260" spans="1:31" ht="14.25" customHeight="1">
      <c r="A7260" s="1">
        <v>7259</v>
      </c>
      <c r="B7260" s="1" t="s">
        <v>54</v>
      </c>
      <c r="C7260" s="1" t="s">
        <v>4029</v>
      </c>
      <c r="D7260" s="1" t="s">
        <v>1799</v>
      </c>
      <c r="E7260" s="1" t="s">
        <v>139</v>
      </c>
      <c r="F7260" s="1" t="s">
        <v>22786</v>
      </c>
      <c r="G7260" s="14">
        <v>919444149644</v>
      </c>
      <c r="H7260" s="1" t="s">
        <v>20</v>
      </c>
      <c r="I7260" s="1" t="s">
        <v>41</v>
      </c>
      <c r="J7260" s="1" t="s">
        <v>34</v>
      </c>
      <c r="K7260" s="3" t="s">
        <v>17</v>
      </c>
      <c r="L7260" s="1" t="s">
        <v>34</v>
      </c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1"/>
      <c r="AA7260" s="1" t="s">
        <v>11</v>
      </c>
      <c r="AB7260" s="3" t="s">
        <v>13</v>
      </c>
      <c r="AC7260" s="23" t="s">
        <v>37801</v>
      </c>
      <c r="AD7260" s="23" t="s">
        <v>40693</v>
      </c>
      <c r="AE7260" t="s">
        <v>35410</v>
      </c>
    </row>
    <row r="7261" spans="1:31" ht="14.25" customHeight="1">
      <c r="A7261" s="1">
        <v>7260</v>
      </c>
      <c r="B7261" s="9" t="s">
        <v>6</v>
      </c>
      <c r="C7261" s="1" t="s">
        <v>4036</v>
      </c>
      <c r="D7261" s="1" t="s">
        <v>463</v>
      </c>
      <c r="E7261" s="1" t="s">
        <v>78</v>
      </c>
      <c r="F7261" s="1" t="s">
        <v>22790</v>
      </c>
      <c r="G7261" s="14">
        <v>91964640449</v>
      </c>
      <c r="H7261" s="1" t="s">
        <v>20</v>
      </c>
      <c r="I7261" s="1" t="s">
        <v>41</v>
      </c>
      <c r="J7261" s="1" t="s">
        <v>34</v>
      </c>
      <c r="K7261" s="3" t="s">
        <v>42</v>
      </c>
      <c r="L7261" s="1" t="s">
        <v>34</v>
      </c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1"/>
      <c r="AA7261" s="1" t="s">
        <v>16</v>
      </c>
      <c r="AB7261" s="3" t="s">
        <v>12</v>
      </c>
      <c r="AC7261" s="23" t="s">
        <v>37801</v>
      </c>
      <c r="AD7261" s="23" t="s">
        <v>41024</v>
      </c>
      <c r="AE7261" t="s">
        <v>35399</v>
      </c>
    </row>
    <row r="7262" spans="1:31" ht="14.25" customHeight="1">
      <c r="A7262" s="1">
        <v>7261</v>
      </c>
      <c r="B7262" s="1" t="s">
        <v>54</v>
      </c>
      <c r="C7262" s="1" t="s">
        <v>4042</v>
      </c>
      <c r="D7262" s="1" t="s">
        <v>911</v>
      </c>
      <c r="E7262" s="1" t="s">
        <v>217</v>
      </c>
      <c r="F7262" s="1" t="s">
        <v>22793</v>
      </c>
      <c r="G7262" s="14">
        <v>919444096464</v>
      </c>
      <c r="H7262" s="1" t="s">
        <v>20</v>
      </c>
      <c r="I7262" s="1" t="s">
        <v>37779</v>
      </c>
      <c r="J7262" s="1" t="s">
        <v>34</v>
      </c>
      <c r="K7262" s="3" t="s">
        <v>63</v>
      </c>
      <c r="L7262" s="1" t="s">
        <v>34</v>
      </c>
      <c r="M7262" s="3" t="s">
        <v>213</v>
      </c>
      <c r="N7262" s="3" t="str">
        <f t="shared" ref="N7262:N7263" si="231">J7262</f>
        <v>[50-85 Lacs]</v>
      </c>
      <c r="O7262" s="3" t="s">
        <v>17</v>
      </c>
      <c r="P7262" s="3" t="s">
        <v>34</v>
      </c>
      <c r="Q7262" s="3" t="s">
        <v>42</v>
      </c>
      <c r="R7262" s="3" t="s">
        <v>34</v>
      </c>
      <c r="S7262" s="3" t="s">
        <v>27</v>
      </c>
      <c r="T7262" s="3" t="s">
        <v>34</v>
      </c>
      <c r="U7262" s="3" t="s">
        <v>117</v>
      </c>
      <c r="V7262" s="3" t="s">
        <v>34</v>
      </c>
      <c r="W7262" s="3" t="s">
        <v>178</v>
      </c>
      <c r="X7262" s="3" t="s">
        <v>34</v>
      </c>
      <c r="Y7262" s="3" t="s">
        <v>171</v>
      </c>
      <c r="Z7262" s="1" t="s">
        <v>34</v>
      </c>
      <c r="AA7262" s="1" t="s">
        <v>16</v>
      </c>
      <c r="AB7262" s="3" t="s">
        <v>12</v>
      </c>
      <c r="AC7262" s="23" t="s">
        <v>37801</v>
      </c>
      <c r="AD7262" s="23" t="s">
        <v>44754</v>
      </c>
      <c r="AE7262" t="s">
        <v>35394</v>
      </c>
    </row>
    <row r="7263" spans="1:31" ht="14.25" customHeight="1">
      <c r="A7263" s="1">
        <v>7262</v>
      </c>
      <c r="B7263" s="1" t="s">
        <v>54</v>
      </c>
      <c r="C7263" s="1" t="s">
        <v>4046</v>
      </c>
      <c r="D7263" s="1" t="s">
        <v>4047</v>
      </c>
      <c r="E7263" s="1" t="s">
        <v>139</v>
      </c>
      <c r="F7263" s="1" t="s">
        <v>22794</v>
      </c>
      <c r="G7263" s="14">
        <v>91909994000</v>
      </c>
      <c r="H7263" s="1" t="s">
        <v>20</v>
      </c>
      <c r="I7263" s="1" t="s">
        <v>41</v>
      </c>
      <c r="J7263" s="1" t="s">
        <v>34</v>
      </c>
      <c r="K7263" s="3" t="s">
        <v>17</v>
      </c>
      <c r="L7263" s="1" t="s">
        <v>34</v>
      </c>
      <c r="M7263" s="3" t="s">
        <v>178</v>
      </c>
      <c r="N7263" s="3" t="str">
        <f t="shared" si="231"/>
        <v>[50-85 Lacs]</v>
      </c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1"/>
      <c r="AA7263" s="1" t="s">
        <v>16</v>
      </c>
      <c r="AB7263" s="3" t="s">
        <v>12</v>
      </c>
      <c r="AC7263" s="23" t="s">
        <v>37801</v>
      </c>
      <c r="AD7263" s="23" t="s">
        <v>38641</v>
      </c>
      <c r="AE7263" t="s">
        <v>35399</v>
      </c>
    </row>
    <row r="7264" spans="1:31" ht="14.25" customHeight="1">
      <c r="A7264" s="1">
        <v>7263</v>
      </c>
      <c r="B7264" s="9" t="s">
        <v>6</v>
      </c>
      <c r="C7264" s="1" t="s">
        <v>4064</v>
      </c>
      <c r="D7264" s="1" t="s">
        <v>35859</v>
      </c>
      <c r="E7264" s="1" t="s">
        <v>1481</v>
      </c>
      <c r="F7264" s="1" t="s">
        <v>22804</v>
      </c>
      <c r="G7264" s="14">
        <v>9199441946</v>
      </c>
      <c r="H7264" s="1" t="s">
        <v>8</v>
      </c>
      <c r="I7264" s="1" t="s">
        <v>41</v>
      </c>
      <c r="J7264" s="1" t="s">
        <v>34</v>
      </c>
      <c r="K7264" s="3" t="s">
        <v>42</v>
      </c>
      <c r="L7264" s="1" t="s">
        <v>34</v>
      </c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1"/>
      <c r="AA7264" s="1" t="s">
        <v>16</v>
      </c>
      <c r="AB7264" s="3" t="s">
        <v>12</v>
      </c>
      <c r="AC7264" s="23" t="s">
        <v>37801</v>
      </c>
      <c r="AD7264" s="23" t="s">
        <v>44755</v>
      </c>
      <c r="AE7264" t="s">
        <v>35399</v>
      </c>
    </row>
    <row r="7265" spans="1:31" ht="14.25" customHeight="1">
      <c r="A7265" s="1">
        <v>7264</v>
      </c>
      <c r="B7265" s="9" t="s">
        <v>6</v>
      </c>
      <c r="C7265" s="1" t="s">
        <v>4074</v>
      </c>
      <c r="D7265" s="1" t="s">
        <v>36512</v>
      </c>
      <c r="E7265" s="1" t="s">
        <v>40</v>
      </c>
      <c r="F7265" s="1" t="s">
        <v>33754</v>
      </c>
      <c r="G7265" s="14">
        <v>9194444466</v>
      </c>
      <c r="H7265" s="1" t="s">
        <v>20</v>
      </c>
      <c r="I7265" s="1" t="s">
        <v>33</v>
      </c>
      <c r="J7265" s="1" t="s">
        <v>34</v>
      </c>
      <c r="K7265" s="3" t="s">
        <v>42</v>
      </c>
      <c r="L7265" s="1" t="s">
        <v>34</v>
      </c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1"/>
      <c r="AA7265" s="1" t="s">
        <v>16</v>
      </c>
      <c r="AB7265" s="3" t="s">
        <v>12</v>
      </c>
      <c r="AC7265" s="23" t="s">
        <v>37801</v>
      </c>
      <c r="AD7265" s="23" t="s">
        <v>44756</v>
      </c>
      <c r="AE7265" t="s">
        <v>35409</v>
      </c>
    </row>
    <row r="7266" spans="1:31" ht="14.25" customHeight="1">
      <c r="A7266" s="1">
        <v>7265</v>
      </c>
      <c r="B7266" s="1" t="s">
        <v>54</v>
      </c>
      <c r="C7266" s="1" t="s">
        <v>4078</v>
      </c>
      <c r="D7266" s="1" t="s">
        <v>92</v>
      </c>
      <c r="E7266" s="1" t="s">
        <v>37015</v>
      </c>
      <c r="F7266" s="1" t="s">
        <v>22809</v>
      </c>
      <c r="G7266" s="14">
        <v>919449064060</v>
      </c>
      <c r="H7266" s="1" t="s">
        <v>20</v>
      </c>
      <c r="I7266" s="1" t="s">
        <v>33</v>
      </c>
      <c r="J7266" s="1" t="s">
        <v>34</v>
      </c>
      <c r="K7266" s="3" t="s">
        <v>17</v>
      </c>
      <c r="L7266" s="1" t="s">
        <v>34</v>
      </c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1"/>
      <c r="AA7266" s="1" t="s">
        <v>16</v>
      </c>
      <c r="AB7266" s="3" t="s">
        <v>12</v>
      </c>
      <c r="AC7266" s="23" t="s">
        <v>37801</v>
      </c>
      <c r="AD7266" s="23" t="s">
        <v>44757</v>
      </c>
      <c r="AE7266" t="s">
        <v>35394</v>
      </c>
    </row>
    <row r="7267" spans="1:31" ht="14.25" customHeight="1">
      <c r="A7267" s="1">
        <v>7266</v>
      </c>
      <c r="B7267" s="1" t="s">
        <v>54</v>
      </c>
      <c r="C7267" s="1" t="s">
        <v>4085</v>
      </c>
      <c r="D7267" s="1" t="s">
        <v>1689</v>
      </c>
      <c r="E7267" s="1" t="s">
        <v>362</v>
      </c>
      <c r="F7267" s="1" t="s">
        <v>4086</v>
      </c>
      <c r="G7267" s="14">
        <v>91964044999</v>
      </c>
      <c r="H7267" s="1" t="s">
        <v>20</v>
      </c>
      <c r="I7267" s="1" t="s">
        <v>41</v>
      </c>
      <c r="J7267" s="1" t="s">
        <v>34</v>
      </c>
      <c r="K7267" s="3" t="s">
        <v>17</v>
      </c>
      <c r="L7267" s="1" t="s">
        <v>34</v>
      </c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1"/>
      <c r="AA7267" s="1" t="s">
        <v>16</v>
      </c>
      <c r="AB7267" s="3" t="s">
        <v>12</v>
      </c>
      <c r="AC7267" s="23" t="s">
        <v>37801</v>
      </c>
      <c r="AD7267" s="23" t="s">
        <v>44758</v>
      </c>
      <c r="AE7267" t="s">
        <v>35394</v>
      </c>
    </row>
    <row r="7268" spans="1:31" ht="14.25" customHeight="1">
      <c r="A7268" s="1">
        <v>7267</v>
      </c>
      <c r="B7268" s="9" t="s">
        <v>6</v>
      </c>
      <c r="C7268" s="1" t="s">
        <v>4094</v>
      </c>
      <c r="D7268" s="1" t="s">
        <v>4095</v>
      </c>
      <c r="E7268" s="1" t="s">
        <v>4096</v>
      </c>
      <c r="F7268" s="1" t="s">
        <v>22815</v>
      </c>
      <c r="G7268" s="14">
        <v>91444946644</v>
      </c>
      <c r="H7268" s="1" t="s">
        <v>15</v>
      </c>
      <c r="I7268" s="1" t="s">
        <v>41</v>
      </c>
      <c r="J7268" s="1" t="s">
        <v>34</v>
      </c>
      <c r="K7268" s="3" t="s">
        <v>17</v>
      </c>
      <c r="L7268" s="1" t="s">
        <v>34</v>
      </c>
      <c r="M7268" s="4" t="s">
        <v>42</v>
      </c>
      <c r="N7268" s="3" t="str">
        <f>J7268</f>
        <v>[50-85 Lacs]</v>
      </c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1"/>
      <c r="AA7268" s="1" t="s">
        <v>16</v>
      </c>
      <c r="AB7268" s="3" t="s">
        <v>12</v>
      </c>
      <c r="AC7268" s="23" t="s">
        <v>37801</v>
      </c>
      <c r="AD7268" s="23" t="s">
        <v>44759</v>
      </c>
      <c r="AE7268" t="s">
        <v>35394</v>
      </c>
    </row>
    <row r="7269" spans="1:31" ht="14.25" customHeight="1">
      <c r="A7269" s="1">
        <v>7268</v>
      </c>
      <c r="B7269" s="1" t="s">
        <v>54</v>
      </c>
      <c r="C7269" s="1" t="s">
        <v>4098</v>
      </c>
      <c r="D7269" s="1" t="s">
        <v>1348</v>
      </c>
      <c r="E7269" s="1" t="s">
        <v>84</v>
      </c>
      <c r="F7269" s="1" t="s">
        <v>22817</v>
      </c>
      <c r="G7269" s="14">
        <v>9144601494</v>
      </c>
      <c r="H7269" s="1" t="s">
        <v>8</v>
      </c>
      <c r="I7269" s="1" t="s">
        <v>41</v>
      </c>
      <c r="J7269" s="1" t="s">
        <v>34</v>
      </c>
      <c r="K7269" s="3" t="s">
        <v>42</v>
      </c>
      <c r="L7269" s="1" t="s">
        <v>34</v>
      </c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1"/>
      <c r="AA7269" s="1" t="s">
        <v>16</v>
      </c>
      <c r="AB7269" s="3" t="s">
        <v>12</v>
      </c>
      <c r="AC7269" s="23" t="s">
        <v>37801</v>
      </c>
      <c r="AD7269" s="23" t="s">
        <v>44760</v>
      </c>
      <c r="AE7269" t="s">
        <v>35394</v>
      </c>
    </row>
    <row r="7270" spans="1:31" ht="14.25" customHeight="1">
      <c r="A7270" s="1">
        <v>7269</v>
      </c>
      <c r="B7270" s="1" t="s">
        <v>54</v>
      </c>
      <c r="C7270" s="1" t="s">
        <v>4111</v>
      </c>
      <c r="D7270" s="1" t="s">
        <v>4112</v>
      </c>
      <c r="E7270" s="1" t="s">
        <v>4113</v>
      </c>
      <c r="F7270" s="1" t="s">
        <v>22825</v>
      </c>
      <c r="G7270" s="14">
        <v>919646464964</v>
      </c>
      <c r="H7270" s="1" t="s">
        <v>15</v>
      </c>
      <c r="I7270" s="1" t="s">
        <v>41</v>
      </c>
      <c r="J7270" s="1" t="s">
        <v>34</v>
      </c>
      <c r="K7270" s="3" t="s">
        <v>42</v>
      </c>
      <c r="L7270" s="1" t="s">
        <v>34</v>
      </c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1"/>
      <c r="AA7270" s="1" t="s">
        <v>16</v>
      </c>
      <c r="AB7270" s="3" t="s">
        <v>12</v>
      </c>
      <c r="AC7270" s="23" t="s">
        <v>37801</v>
      </c>
      <c r="AD7270" s="23" t="s">
        <v>44761</v>
      </c>
      <c r="AE7270" t="s">
        <v>35394</v>
      </c>
    </row>
    <row r="7271" spans="1:31" ht="14.25" customHeight="1">
      <c r="A7271" s="1">
        <v>7270</v>
      </c>
      <c r="B7271" s="1" t="s">
        <v>54</v>
      </c>
      <c r="C7271" s="1" t="s">
        <v>4117</v>
      </c>
      <c r="D7271" s="1" t="s">
        <v>917</v>
      </c>
      <c r="E7271" s="1" t="s">
        <v>2911</v>
      </c>
      <c r="F7271" s="1" t="s">
        <v>22828</v>
      </c>
      <c r="G7271" s="14">
        <v>919990091091</v>
      </c>
      <c r="H7271" s="1" t="s">
        <v>20</v>
      </c>
      <c r="I7271" s="1" t="s">
        <v>9</v>
      </c>
      <c r="J7271" s="1" t="s">
        <v>34</v>
      </c>
      <c r="K7271" s="3" t="s">
        <v>42</v>
      </c>
      <c r="L7271" s="1" t="s">
        <v>34</v>
      </c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1"/>
      <c r="AA7271" s="1" t="s">
        <v>16</v>
      </c>
      <c r="AB7271" s="3" t="s">
        <v>12</v>
      </c>
      <c r="AC7271" s="23" t="s">
        <v>37801</v>
      </c>
      <c r="AD7271" s="23" t="s">
        <v>44762</v>
      </c>
      <c r="AE7271" t="s">
        <v>35409</v>
      </c>
    </row>
    <row r="7272" spans="1:31" ht="14.25" customHeight="1">
      <c r="A7272" s="1">
        <v>7271</v>
      </c>
      <c r="B7272" s="1" t="s">
        <v>54</v>
      </c>
      <c r="C7272" s="1" t="s">
        <v>4125</v>
      </c>
      <c r="D7272" s="1" t="s">
        <v>3344</v>
      </c>
      <c r="E7272" s="1" t="s">
        <v>73</v>
      </c>
      <c r="F7272" s="1" t="s">
        <v>22833</v>
      </c>
      <c r="G7272" s="14">
        <v>919099099041</v>
      </c>
      <c r="H7272" s="1" t="s">
        <v>8</v>
      </c>
      <c r="I7272" s="1" t="s">
        <v>37779</v>
      </c>
      <c r="J7272" s="1" t="s">
        <v>34</v>
      </c>
      <c r="K7272" s="3" t="s">
        <v>63</v>
      </c>
      <c r="L7272" s="1" t="s">
        <v>34</v>
      </c>
      <c r="M7272" s="3" t="s">
        <v>213</v>
      </c>
      <c r="N7272" s="3" t="str">
        <f t="shared" ref="N7272:N7273" si="232">J7272</f>
        <v>[50-85 Lacs]</v>
      </c>
      <c r="O7272" s="3" t="s">
        <v>17</v>
      </c>
      <c r="P7272" s="3" t="s">
        <v>34</v>
      </c>
      <c r="Q7272" s="3" t="s">
        <v>42</v>
      </c>
      <c r="R7272" s="3" t="s">
        <v>34</v>
      </c>
      <c r="S7272" s="3" t="s">
        <v>27</v>
      </c>
      <c r="T7272" s="3" t="s">
        <v>34</v>
      </c>
      <c r="U7272" s="3" t="s">
        <v>117</v>
      </c>
      <c r="V7272" s="3" t="s">
        <v>34</v>
      </c>
      <c r="W7272" s="3" t="s">
        <v>178</v>
      </c>
      <c r="X7272" s="3" t="s">
        <v>34</v>
      </c>
      <c r="Y7272" s="3" t="s">
        <v>171</v>
      </c>
      <c r="Z7272" s="1" t="s">
        <v>34</v>
      </c>
      <c r="AA7272" s="1" t="s">
        <v>16</v>
      </c>
      <c r="AB7272" s="3" t="s">
        <v>12</v>
      </c>
      <c r="AC7272" s="23" t="s">
        <v>37801</v>
      </c>
      <c r="AD7272" s="23" t="s">
        <v>44284</v>
      </c>
      <c r="AE7272" t="s">
        <v>35410</v>
      </c>
    </row>
    <row r="7273" spans="1:31" ht="14.25" customHeight="1">
      <c r="A7273" s="1">
        <v>7272</v>
      </c>
      <c r="B7273" s="1" t="s">
        <v>54</v>
      </c>
      <c r="C7273" s="1" t="s">
        <v>4126</v>
      </c>
      <c r="D7273" s="1" t="s">
        <v>791</v>
      </c>
      <c r="E7273" s="1" t="s">
        <v>1527</v>
      </c>
      <c r="F7273" s="1" t="s">
        <v>33762</v>
      </c>
      <c r="G7273" s="14">
        <v>919449406904</v>
      </c>
      <c r="H7273" s="1" t="s">
        <v>8</v>
      </c>
      <c r="I7273" s="1" t="s">
        <v>41</v>
      </c>
      <c r="J7273" s="1" t="s">
        <v>34</v>
      </c>
      <c r="K7273" s="3" t="s">
        <v>17</v>
      </c>
      <c r="L7273" s="1" t="s">
        <v>34</v>
      </c>
      <c r="M7273" s="4" t="s">
        <v>42</v>
      </c>
      <c r="N7273" s="3" t="str">
        <f t="shared" si="232"/>
        <v>[50-85 Lacs]</v>
      </c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1"/>
      <c r="AA7273" s="1" t="s">
        <v>16</v>
      </c>
      <c r="AB7273" s="3" t="s">
        <v>12</v>
      </c>
      <c r="AC7273" s="23" t="s">
        <v>37801</v>
      </c>
      <c r="AD7273" s="23" t="s">
        <v>44763</v>
      </c>
      <c r="AE7273" t="s">
        <v>35410</v>
      </c>
    </row>
    <row r="7274" spans="1:31" ht="14.25" customHeight="1">
      <c r="A7274" s="1">
        <v>7273</v>
      </c>
      <c r="B7274" s="1" t="s">
        <v>54</v>
      </c>
      <c r="C7274" s="1" t="s">
        <v>4127</v>
      </c>
      <c r="D7274" s="1" t="s">
        <v>1224</v>
      </c>
      <c r="E7274" s="1" t="s">
        <v>37016</v>
      </c>
      <c r="F7274" s="1" t="s">
        <v>22834</v>
      </c>
      <c r="G7274" s="14">
        <v>91944444444</v>
      </c>
      <c r="H7274" s="1" t="s">
        <v>8</v>
      </c>
      <c r="I7274" s="1" t="s">
        <v>9</v>
      </c>
      <c r="J7274" s="1" t="s">
        <v>34</v>
      </c>
      <c r="K7274" s="3" t="s">
        <v>42</v>
      </c>
      <c r="L7274" s="1" t="s">
        <v>34</v>
      </c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1"/>
      <c r="AA7274" s="1" t="s">
        <v>16</v>
      </c>
      <c r="AB7274" s="3" t="s">
        <v>12</v>
      </c>
      <c r="AC7274" s="23" t="s">
        <v>37801</v>
      </c>
      <c r="AD7274" s="23" t="s">
        <v>44764</v>
      </c>
      <c r="AE7274" t="s">
        <v>35409</v>
      </c>
    </row>
    <row r="7275" spans="1:31" ht="14.25" customHeight="1">
      <c r="A7275" s="1">
        <v>7274</v>
      </c>
      <c r="B7275" s="1" t="s">
        <v>54</v>
      </c>
      <c r="C7275" s="1" t="s">
        <v>4132</v>
      </c>
      <c r="D7275" s="1" t="s">
        <v>35860</v>
      </c>
      <c r="E7275" s="1" t="s">
        <v>37017</v>
      </c>
      <c r="F7275" s="1" t="s">
        <v>31526</v>
      </c>
      <c r="G7275" s="14">
        <v>919444990499</v>
      </c>
      <c r="H7275" s="1" t="s">
        <v>20</v>
      </c>
      <c r="I7275" s="1" t="s">
        <v>41</v>
      </c>
      <c r="J7275" s="1" t="s">
        <v>34</v>
      </c>
      <c r="K7275" s="3" t="s">
        <v>17</v>
      </c>
      <c r="L7275" s="1" t="s">
        <v>34</v>
      </c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1"/>
      <c r="AA7275" s="1" t="s">
        <v>16</v>
      </c>
      <c r="AB7275" s="3" t="s">
        <v>12</v>
      </c>
      <c r="AC7275" s="23" t="s">
        <v>37801</v>
      </c>
      <c r="AD7275" s="23" t="s">
        <v>44765</v>
      </c>
      <c r="AE7275" t="s">
        <v>35410</v>
      </c>
    </row>
    <row r="7276" spans="1:31" ht="14.25" customHeight="1">
      <c r="A7276" s="1">
        <v>7275</v>
      </c>
      <c r="B7276" s="1" t="s">
        <v>54</v>
      </c>
      <c r="C7276" s="1" t="s">
        <v>4151</v>
      </c>
      <c r="D7276" s="1" t="s">
        <v>5832</v>
      </c>
      <c r="E7276" s="1" t="s">
        <v>139</v>
      </c>
      <c r="F7276" s="1" t="s">
        <v>22841</v>
      </c>
      <c r="G7276" s="14">
        <v>9199444944</v>
      </c>
      <c r="H7276" s="1" t="s">
        <v>8</v>
      </c>
      <c r="I7276" s="1" t="s">
        <v>107</v>
      </c>
      <c r="J7276" s="1" t="s">
        <v>34</v>
      </c>
      <c r="K7276" s="3" t="s">
        <v>42</v>
      </c>
      <c r="L7276" s="1" t="s">
        <v>34</v>
      </c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1"/>
      <c r="AA7276" s="1" t="s">
        <v>16</v>
      </c>
      <c r="AB7276" s="3" t="s">
        <v>12</v>
      </c>
      <c r="AC7276" s="23" t="s">
        <v>37801</v>
      </c>
      <c r="AD7276" s="23" t="s">
        <v>44766</v>
      </c>
      <c r="AE7276" t="s">
        <v>35394</v>
      </c>
    </row>
    <row r="7277" spans="1:31" ht="14.25" customHeight="1">
      <c r="A7277" s="1">
        <v>7276</v>
      </c>
      <c r="B7277" s="9" t="s">
        <v>6</v>
      </c>
      <c r="C7277" s="1" t="s">
        <v>4152</v>
      </c>
      <c r="D7277" s="1" t="s">
        <v>986</v>
      </c>
      <c r="E7277" s="1" t="s">
        <v>4153</v>
      </c>
      <c r="F7277" s="1" t="s">
        <v>22842</v>
      </c>
      <c r="G7277" s="14">
        <v>9194464666</v>
      </c>
      <c r="H7277" s="1" t="s">
        <v>8</v>
      </c>
      <c r="I7277" s="1" t="s">
        <v>33</v>
      </c>
      <c r="J7277" s="1" t="s">
        <v>34</v>
      </c>
      <c r="K7277" s="3" t="s">
        <v>17</v>
      </c>
      <c r="L7277" s="1" t="s">
        <v>34</v>
      </c>
      <c r="M7277" s="4" t="s">
        <v>42</v>
      </c>
      <c r="N7277" s="3" t="str">
        <f t="shared" ref="N7277:N7278" si="233">J7277</f>
        <v>[50-85 Lacs]</v>
      </c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1"/>
      <c r="AA7277" s="1" t="s">
        <v>16</v>
      </c>
      <c r="AB7277" s="3" t="s">
        <v>12</v>
      </c>
      <c r="AC7277" s="23" t="s">
        <v>37801</v>
      </c>
      <c r="AD7277" s="23" t="s">
        <v>39014</v>
      </c>
      <c r="AE7277" t="s">
        <v>35409</v>
      </c>
    </row>
    <row r="7278" spans="1:31" ht="14.25" customHeight="1">
      <c r="A7278" s="1">
        <v>7277</v>
      </c>
      <c r="B7278" s="1" t="s">
        <v>54</v>
      </c>
      <c r="C7278" s="1" t="s">
        <v>4163</v>
      </c>
      <c r="D7278" s="1" t="s">
        <v>350</v>
      </c>
      <c r="E7278" s="1" t="s">
        <v>785</v>
      </c>
      <c r="F7278" s="1" t="s">
        <v>22846</v>
      </c>
      <c r="G7278" s="14">
        <v>91944441994</v>
      </c>
      <c r="H7278" s="1" t="s">
        <v>20</v>
      </c>
      <c r="I7278" s="1" t="s">
        <v>33</v>
      </c>
      <c r="J7278" s="1" t="s">
        <v>34</v>
      </c>
      <c r="K7278" s="3" t="s">
        <v>63</v>
      </c>
      <c r="L7278" s="1" t="s">
        <v>34</v>
      </c>
      <c r="M7278" s="3" t="s">
        <v>213</v>
      </c>
      <c r="N7278" s="3" t="str">
        <f t="shared" si="233"/>
        <v>[50-85 Lacs]</v>
      </c>
      <c r="O7278" s="3" t="s">
        <v>17</v>
      </c>
      <c r="P7278" s="3" t="s">
        <v>34</v>
      </c>
      <c r="Q7278" s="3" t="s">
        <v>42</v>
      </c>
      <c r="R7278" s="3" t="s">
        <v>34</v>
      </c>
      <c r="S7278" s="3" t="s">
        <v>27</v>
      </c>
      <c r="T7278" s="3" t="s">
        <v>34</v>
      </c>
      <c r="U7278" s="3" t="s">
        <v>117</v>
      </c>
      <c r="V7278" s="3" t="s">
        <v>34</v>
      </c>
      <c r="W7278" s="3" t="s">
        <v>178</v>
      </c>
      <c r="X7278" s="3" t="s">
        <v>34</v>
      </c>
      <c r="Y7278" s="3" t="s">
        <v>171</v>
      </c>
      <c r="Z7278" s="1" t="s">
        <v>34</v>
      </c>
      <c r="AA7278" s="1" t="s">
        <v>16</v>
      </c>
      <c r="AB7278" s="3" t="s">
        <v>12</v>
      </c>
      <c r="AC7278" s="23" t="s">
        <v>37801</v>
      </c>
      <c r="AD7278" s="23" t="s">
        <v>44767</v>
      </c>
      <c r="AE7278" t="s">
        <v>35409</v>
      </c>
    </row>
    <row r="7279" spans="1:31" ht="14.25" customHeight="1">
      <c r="A7279" s="1">
        <v>7278</v>
      </c>
      <c r="B7279" s="9" t="s">
        <v>6</v>
      </c>
      <c r="C7279" s="1" t="s">
        <v>4170</v>
      </c>
      <c r="D7279" s="1" t="s">
        <v>1305</v>
      </c>
      <c r="E7279" s="1" t="s">
        <v>78</v>
      </c>
      <c r="F7279" s="1" t="s">
        <v>22851</v>
      </c>
      <c r="G7279" s="14">
        <v>919446166606</v>
      </c>
      <c r="H7279" s="1" t="s">
        <v>132</v>
      </c>
      <c r="I7279" s="1" t="s">
        <v>9</v>
      </c>
      <c r="J7279" s="1" t="s">
        <v>34</v>
      </c>
      <c r="K7279" s="3" t="s">
        <v>42</v>
      </c>
      <c r="L7279" s="1" t="s">
        <v>34</v>
      </c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1"/>
      <c r="AA7279" s="1" t="s">
        <v>16</v>
      </c>
      <c r="AB7279" s="3" t="s">
        <v>12</v>
      </c>
      <c r="AC7279" s="23" t="s">
        <v>37801</v>
      </c>
      <c r="AD7279" s="23" t="s">
        <v>44768</v>
      </c>
      <c r="AE7279" t="s">
        <v>35409</v>
      </c>
    </row>
    <row r="7280" spans="1:31" ht="14.25" customHeight="1">
      <c r="A7280" s="1">
        <v>7279</v>
      </c>
      <c r="B7280" s="1" t="s">
        <v>54</v>
      </c>
      <c r="C7280" s="1" t="s">
        <v>4176</v>
      </c>
      <c r="D7280" s="1" t="s">
        <v>1015</v>
      </c>
      <c r="E7280" s="1" t="s">
        <v>8287</v>
      </c>
      <c r="F7280" s="1" t="s">
        <v>22854</v>
      </c>
      <c r="G7280" s="14">
        <v>919099406969</v>
      </c>
      <c r="H7280" s="1" t="s">
        <v>20</v>
      </c>
      <c r="I7280" s="1" t="s">
        <v>41</v>
      </c>
      <c r="J7280" s="1" t="s">
        <v>34</v>
      </c>
      <c r="K7280" s="3" t="s">
        <v>17</v>
      </c>
      <c r="L7280" s="1" t="s">
        <v>34</v>
      </c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1"/>
      <c r="AA7280" s="1" t="s">
        <v>16</v>
      </c>
      <c r="AB7280" s="3" t="s">
        <v>12</v>
      </c>
      <c r="AC7280" s="23" t="s">
        <v>37801</v>
      </c>
      <c r="AD7280" s="23" t="s">
        <v>44769</v>
      </c>
      <c r="AE7280" t="s">
        <v>35410</v>
      </c>
    </row>
    <row r="7281" spans="1:31" ht="14.25" customHeight="1">
      <c r="A7281" s="1">
        <v>7280</v>
      </c>
      <c r="B7281" s="1" t="s">
        <v>54</v>
      </c>
      <c r="C7281" s="1" t="s">
        <v>4181</v>
      </c>
      <c r="D7281" s="1" t="s">
        <v>16318</v>
      </c>
      <c r="E7281" s="1" t="s">
        <v>11730</v>
      </c>
      <c r="F7281" s="1" t="s">
        <v>33767</v>
      </c>
      <c r="G7281" s="14">
        <v>919944049664</v>
      </c>
      <c r="H7281" s="1" t="s">
        <v>8</v>
      </c>
      <c r="I7281" s="1" t="s">
        <v>9</v>
      </c>
      <c r="J7281" s="1" t="s">
        <v>34</v>
      </c>
      <c r="K7281" s="3" t="s">
        <v>17</v>
      </c>
      <c r="L7281" s="1" t="s">
        <v>34</v>
      </c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1"/>
      <c r="AA7281" s="1" t="s">
        <v>11</v>
      </c>
      <c r="AB7281" s="3" t="s">
        <v>56</v>
      </c>
      <c r="AC7281" s="23" t="s">
        <v>37801</v>
      </c>
      <c r="AD7281" s="23" t="s">
        <v>44770</v>
      </c>
      <c r="AE7281" t="s">
        <v>35410</v>
      </c>
    </row>
    <row r="7282" spans="1:31" ht="14.25" customHeight="1">
      <c r="A7282" s="1">
        <v>7281</v>
      </c>
      <c r="B7282" s="9" t="s">
        <v>6</v>
      </c>
      <c r="C7282" s="1" t="s">
        <v>4183</v>
      </c>
      <c r="D7282" s="1" t="s">
        <v>526</v>
      </c>
      <c r="E7282" s="1" t="s">
        <v>4184</v>
      </c>
      <c r="F7282" s="1" t="s">
        <v>22857</v>
      </c>
      <c r="G7282" s="14">
        <v>91496911416</v>
      </c>
      <c r="H7282" s="1" t="s">
        <v>15</v>
      </c>
      <c r="I7282" s="1" t="s">
        <v>41</v>
      </c>
      <c r="J7282" s="1" t="s">
        <v>34</v>
      </c>
      <c r="K7282" s="3" t="s">
        <v>17</v>
      </c>
      <c r="L7282" s="1" t="s">
        <v>34</v>
      </c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1"/>
      <c r="AA7282" s="1" t="s">
        <v>16</v>
      </c>
      <c r="AB7282" s="3" t="s">
        <v>12</v>
      </c>
      <c r="AC7282" s="23" t="s">
        <v>37801</v>
      </c>
      <c r="AD7282" s="23" t="s">
        <v>44771</v>
      </c>
      <c r="AE7282" t="s">
        <v>35410</v>
      </c>
    </row>
    <row r="7283" spans="1:31" ht="14.25" customHeight="1">
      <c r="A7283" s="1">
        <v>7282</v>
      </c>
      <c r="B7283" s="1" t="s">
        <v>54</v>
      </c>
      <c r="C7283" s="1" t="s">
        <v>4186</v>
      </c>
      <c r="D7283" s="1" t="s">
        <v>2921</v>
      </c>
      <c r="E7283" s="1" t="s">
        <v>29</v>
      </c>
      <c r="F7283" s="1" t="s">
        <v>22859</v>
      </c>
      <c r="G7283" s="14">
        <v>91944664444</v>
      </c>
      <c r="H7283" s="1" t="s">
        <v>15</v>
      </c>
      <c r="I7283" s="1" t="s">
        <v>33</v>
      </c>
      <c r="J7283" s="1" t="s">
        <v>34</v>
      </c>
      <c r="K7283" s="3" t="s">
        <v>42</v>
      </c>
      <c r="L7283" s="1" t="s">
        <v>34</v>
      </c>
      <c r="M7283" s="3" t="s">
        <v>27</v>
      </c>
      <c r="N7283" s="3" t="str">
        <f>J7283</f>
        <v>[50-85 Lacs]</v>
      </c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1"/>
      <c r="AA7283" s="1" t="s">
        <v>16</v>
      </c>
      <c r="AB7283" s="3" t="s">
        <v>12</v>
      </c>
      <c r="AC7283" s="23" t="s">
        <v>37801</v>
      </c>
      <c r="AD7283" s="23" t="s">
        <v>44772</v>
      </c>
      <c r="AE7283" t="s">
        <v>35410</v>
      </c>
    </row>
    <row r="7284" spans="1:31" ht="14.25" customHeight="1">
      <c r="A7284" s="1">
        <v>7283</v>
      </c>
      <c r="B7284" s="1" t="s">
        <v>54</v>
      </c>
      <c r="C7284" s="1" t="s">
        <v>4187</v>
      </c>
      <c r="D7284" s="1" t="s">
        <v>15972</v>
      </c>
      <c r="E7284" s="1" t="s">
        <v>131</v>
      </c>
      <c r="F7284" s="1" t="s">
        <v>22860</v>
      </c>
      <c r="G7284" s="14">
        <v>914400664666</v>
      </c>
      <c r="H7284" s="1" t="s">
        <v>8</v>
      </c>
      <c r="I7284" s="1" t="s">
        <v>62</v>
      </c>
      <c r="J7284" s="1" t="s">
        <v>34</v>
      </c>
      <c r="K7284" s="3" t="s">
        <v>42</v>
      </c>
      <c r="L7284" s="1" t="s">
        <v>34</v>
      </c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1"/>
      <c r="AA7284" s="1" t="s">
        <v>16</v>
      </c>
      <c r="AB7284" s="3" t="s">
        <v>12</v>
      </c>
      <c r="AC7284" s="23" t="s">
        <v>37801</v>
      </c>
      <c r="AD7284" s="23" t="s">
        <v>40311</v>
      </c>
      <c r="AE7284" t="s">
        <v>35409</v>
      </c>
    </row>
    <row r="7285" spans="1:31" ht="14.25" customHeight="1">
      <c r="A7285" s="1">
        <v>7284</v>
      </c>
      <c r="B7285" s="1" t="s">
        <v>54</v>
      </c>
      <c r="C7285" s="1" t="s">
        <v>4188</v>
      </c>
      <c r="D7285" s="1" t="s">
        <v>830</v>
      </c>
      <c r="E7285" s="1" t="s">
        <v>139</v>
      </c>
      <c r="F7285" s="1" t="s">
        <v>22861</v>
      </c>
      <c r="G7285" s="14">
        <v>919446019144</v>
      </c>
      <c r="H7285" s="1" t="s">
        <v>8</v>
      </c>
      <c r="I7285" s="1" t="s">
        <v>9</v>
      </c>
      <c r="J7285" s="1" t="s">
        <v>34</v>
      </c>
      <c r="K7285" s="3" t="s">
        <v>42</v>
      </c>
      <c r="L7285" s="1" t="s">
        <v>34</v>
      </c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1"/>
      <c r="AA7285" s="1" t="s">
        <v>16</v>
      </c>
      <c r="AB7285" s="3" t="s">
        <v>12</v>
      </c>
      <c r="AC7285" s="23" t="s">
        <v>37801</v>
      </c>
      <c r="AD7285" s="23" t="s">
        <v>44773</v>
      </c>
      <c r="AE7285" t="s">
        <v>35410</v>
      </c>
    </row>
    <row r="7286" spans="1:31" ht="14.25" customHeight="1">
      <c r="A7286" s="1">
        <v>7285</v>
      </c>
      <c r="B7286" s="1" t="s">
        <v>54</v>
      </c>
      <c r="C7286" s="1" t="s">
        <v>4195</v>
      </c>
      <c r="D7286" s="1" t="s">
        <v>35861</v>
      </c>
      <c r="E7286" s="1" t="s">
        <v>1514</v>
      </c>
      <c r="F7286" s="1" t="s">
        <v>22866</v>
      </c>
      <c r="G7286" s="14">
        <v>91940461096</v>
      </c>
      <c r="H7286" s="1" t="s">
        <v>20</v>
      </c>
      <c r="I7286" s="1" t="s">
        <v>41</v>
      </c>
      <c r="J7286" s="1" t="s">
        <v>34</v>
      </c>
      <c r="K7286" s="3" t="s">
        <v>213</v>
      </c>
      <c r="L7286" s="1" t="s">
        <v>34</v>
      </c>
      <c r="M7286" s="4" t="s">
        <v>17</v>
      </c>
      <c r="N7286" s="3" t="str">
        <f>J7286</f>
        <v>[50-85 Lacs]</v>
      </c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1"/>
      <c r="AA7286" s="1" t="s">
        <v>16</v>
      </c>
      <c r="AB7286" s="3" t="s">
        <v>12</v>
      </c>
      <c r="AC7286" s="23" t="s">
        <v>37801</v>
      </c>
      <c r="AD7286" s="23" t="s">
        <v>44774</v>
      </c>
      <c r="AE7286" t="s">
        <v>35399</v>
      </c>
    </row>
    <row r="7287" spans="1:31" ht="14.25" customHeight="1">
      <c r="A7287" s="1">
        <v>7286</v>
      </c>
      <c r="B7287" s="1" t="s">
        <v>54</v>
      </c>
      <c r="C7287" s="1" t="s">
        <v>4197</v>
      </c>
      <c r="D7287" s="1" t="s">
        <v>683</v>
      </c>
      <c r="E7287" s="1" t="s">
        <v>1797</v>
      </c>
      <c r="F7287" s="1" t="s">
        <v>31535</v>
      </c>
      <c r="G7287" s="14">
        <v>91964644409</v>
      </c>
      <c r="H7287" s="1" t="s">
        <v>8</v>
      </c>
      <c r="I7287" s="1" t="s">
        <v>9</v>
      </c>
      <c r="J7287" s="1" t="s">
        <v>34</v>
      </c>
      <c r="K7287" s="3" t="s">
        <v>17</v>
      </c>
      <c r="L7287" s="1" t="s">
        <v>34</v>
      </c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1"/>
      <c r="AA7287" s="1" t="s">
        <v>11</v>
      </c>
      <c r="AB7287" s="3" t="s">
        <v>56</v>
      </c>
      <c r="AC7287" s="23" t="s">
        <v>37801</v>
      </c>
      <c r="AD7287" s="23" t="s">
        <v>44775</v>
      </c>
      <c r="AE7287" t="s">
        <v>35410</v>
      </c>
    </row>
    <row r="7288" spans="1:31" ht="14.25" customHeight="1">
      <c r="A7288" s="1">
        <v>7287</v>
      </c>
      <c r="B7288" s="1" t="s">
        <v>54</v>
      </c>
      <c r="C7288" s="1" t="s">
        <v>4200</v>
      </c>
      <c r="D7288" s="1" t="s">
        <v>917</v>
      </c>
      <c r="E7288" s="1" t="s">
        <v>8414</v>
      </c>
      <c r="F7288" s="1" t="s">
        <v>22869</v>
      </c>
      <c r="G7288" s="14">
        <v>91990991994</v>
      </c>
      <c r="H7288" s="1" t="s">
        <v>8</v>
      </c>
      <c r="I7288" s="1" t="s">
        <v>41</v>
      </c>
      <c r="J7288" s="1" t="s">
        <v>34</v>
      </c>
      <c r="K7288" s="3" t="s">
        <v>42</v>
      </c>
      <c r="L7288" s="1" t="s">
        <v>34</v>
      </c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1"/>
      <c r="AA7288" s="1" t="s">
        <v>16</v>
      </c>
      <c r="AB7288" s="3" t="s">
        <v>12</v>
      </c>
      <c r="AC7288" s="23" t="s">
        <v>37801</v>
      </c>
      <c r="AD7288" s="23" t="s">
        <v>44776</v>
      </c>
      <c r="AE7288" t="s">
        <v>35410</v>
      </c>
    </row>
    <row r="7289" spans="1:31" ht="14.25" customHeight="1">
      <c r="A7289" s="1">
        <v>7288</v>
      </c>
      <c r="B7289" s="9" t="s">
        <v>6</v>
      </c>
      <c r="C7289" s="1" t="s">
        <v>4208</v>
      </c>
      <c r="D7289" s="1" t="s">
        <v>4209</v>
      </c>
      <c r="E7289" s="1" t="s">
        <v>1542</v>
      </c>
      <c r="F7289" s="1" t="s">
        <v>22872</v>
      </c>
      <c r="G7289" s="14">
        <v>919404691069</v>
      </c>
      <c r="H7289" s="1" t="s">
        <v>8</v>
      </c>
      <c r="I7289" s="1" t="s">
        <v>41</v>
      </c>
      <c r="J7289" s="1" t="s">
        <v>34</v>
      </c>
      <c r="K7289" s="3" t="s">
        <v>17</v>
      </c>
      <c r="L7289" s="1" t="s">
        <v>34</v>
      </c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1"/>
      <c r="AA7289" s="1" t="s">
        <v>16</v>
      </c>
      <c r="AB7289" s="3" t="s">
        <v>12</v>
      </c>
      <c r="AC7289" s="23" t="s">
        <v>37801</v>
      </c>
      <c r="AD7289" s="23" t="s">
        <v>44777</v>
      </c>
      <c r="AE7289" t="s">
        <v>35399</v>
      </c>
    </row>
    <row r="7290" spans="1:31" ht="14.25" customHeight="1">
      <c r="A7290" s="1">
        <v>7289</v>
      </c>
      <c r="B7290" s="1" t="s">
        <v>54</v>
      </c>
      <c r="C7290" s="1" t="s">
        <v>4213</v>
      </c>
      <c r="D7290" s="1" t="s">
        <v>2233</v>
      </c>
      <c r="E7290" s="1" t="s">
        <v>542</v>
      </c>
      <c r="F7290" s="1" t="s">
        <v>22874</v>
      </c>
      <c r="G7290" s="14">
        <v>914940160169</v>
      </c>
      <c r="H7290" s="1" t="s">
        <v>8</v>
      </c>
      <c r="I7290" s="1" t="s">
        <v>9</v>
      </c>
      <c r="J7290" s="1" t="s">
        <v>34</v>
      </c>
      <c r="K7290" s="3" t="s">
        <v>42</v>
      </c>
      <c r="L7290" s="1" t="s">
        <v>34</v>
      </c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1"/>
      <c r="AA7290" s="1" t="s">
        <v>16</v>
      </c>
      <c r="AB7290" s="3" t="s">
        <v>12</v>
      </c>
      <c r="AC7290" s="23" t="s">
        <v>37801</v>
      </c>
      <c r="AD7290" s="23" t="s">
        <v>43774</v>
      </c>
      <c r="AE7290" t="s">
        <v>35399</v>
      </c>
    </row>
    <row r="7291" spans="1:31" ht="14.25" customHeight="1">
      <c r="A7291" s="1">
        <v>7290</v>
      </c>
      <c r="B7291" s="9" t="s">
        <v>6</v>
      </c>
      <c r="C7291" s="1" t="s">
        <v>4214</v>
      </c>
      <c r="D7291" s="1" t="s">
        <v>526</v>
      </c>
      <c r="E7291" s="1" t="s">
        <v>84</v>
      </c>
      <c r="F7291" s="1" t="s">
        <v>33769</v>
      </c>
      <c r="G7291" s="14">
        <v>9194499990</v>
      </c>
      <c r="H7291" s="1" t="s">
        <v>8</v>
      </c>
      <c r="I7291" s="1" t="s">
        <v>41</v>
      </c>
      <c r="J7291" s="1" t="s">
        <v>34</v>
      </c>
      <c r="K7291" s="3" t="s">
        <v>17</v>
      </c>
      <c r="L7291" s="1" t="s">
        <v>34</v>
      </c>
      <c r="M7291" s="4" t="s">
        <v>42</v>
      </c>
      <c r="N7291" s="3" t="str">
        <f t="shared" ref="N7291:N7292" si="234">J7291</f>
        <v>[50-85 Lacs]</v>
      </c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1"/>
      <c r="AA7291" s="1" t="s">
        <v>16</v>
      </c>
      <c r="AB7291" s="3" t="s">
        <v>12</v>
      </c>
      <c r="AC7291" s="23" t="s">
        <v>37801</v>
      </c>
      <c r="AD7291" s="23" t="s">
        <v>44778</v>
      </c>
      <c r="AE7291" t="s">
        <v>35409</v>
      </c>
    </row>
    <row r="7292" spans="1:31" ht="14.25" customHeight="1">
      <c r="A7292" s="1">
        <v>7291</v>
      </c>
      <c r="B7292" s="1" t="s">
        <v>54</v>
      </c>
      <c r="C7292" s="1" t="s">
        <v>4219</v>
      </c>
      <c r="D7292" s="1" t="s">
        <v>36513</v>
      </c>
      <c r="E7292" s="1" t="s">
        <v>5517</v>
      </c>
      <c r="F7292" s="1" t="s">
        <v>33770</v>
      </c>
      <c r="G7292" s="14">
        <v>91994449960</v>
      </c>
      <c r="H7292" s="1" t="s">
        <v>20</v>
      </c>
      <c r="I7292" s="1" t="s">
        <v>41</v>
      </c>
      <c r="J7292" s="1" t="s">
        <v>34</v>
      </c>
      <c r="K7292" s="3" t="s">
        <v>63</v>
      </c>
      <c r="L7292" s="1" t="s">
        <v>34</v>
      </c>
      <c r="M7292" s="3" t="s">
        <v>213</v>
      </c>
      <c r="N7292" s="3" t="str">
        <f t="shared" si="234"/>
        <v>[50-85 Lacs]</v>
      </c>
      <c r="O7292" s="3" t="s">
        <v>17</v>
      </c>
      <c r="P7292" s="3" t="s">
        <v>34</v>
      </c>
      <c r="Q7292" s="3" t="s">
        <v>42</v>
      </c>
      <c r="R7292" s="3" t="s">
        <v>34</v>
      </c>
      <c r="S7292" s="3" t="s">
        <v>27</v>
      </c>
      <c r="T7292" s="3" t="s">
        <v>34</v>
      </c>
      <c r="U7292" s="3" t="s">
        <v>117</v>
      </c>
      <c r="V7292" s="3" t="s">
        <v>34</v>
      </c>
      <c r="W7292" s="3" t="s">
        <v>178</v>
      </c>
      <c r="X7292" s="3" t="s">
        <v>34</v>
      </c>
      <c r="Y7292" s="3" t="s">
        <v>171</v>
      </c>
      <c r="Z7292" s="1" t="s">
        <v>34</v>
      </c>
      <c r="AA7292" s="1" t="s">
        <v>16</v>
      </c>
      <c r="AB7292" s="3" t="s">
        <v>12</v>
      </c>
      <c r="AC7292" s="23" t="s">
        <v>37801</v>
      </c>
      <c r="AD7292" s="23" t="s">
        <v>44779</v>
      </c>
      <c r="AE7292" t="s">
        <v>35410</v>
      </c>
    </row>
    <row r="7293" spans="1:31" ht="14.25" customHeight="1">
      <c r="A7293" s="1">
        <v>7292</v>
      </c>
      <c r="B7293" s="1" t="s">
        <v>54</v>
      </c>
      <c r="C7293" s="1" t="s">
        <v>4227</v>
      </c>
      <c r="D7293" s="1" t="s">
        <v>1356</v>
      </c>
      <c r="E7293" s="1" t="s">
        <v>159</v>
      </c>
      <c r="F7293" s="1" t="s">
        <v>22880</v>
      </c>
      <c r="G7293" s="14">
        <v>914160904044</v>
      </c>
      <c r="H7293" s="1" t="s">
        <v>20</v>
      </c>
      <c r="I7293" s="1" t="s">
        <v>62</v>
      </c>
      <c r="J7293" s="1" t="s">
        <v>34</v>
      </c>
      <c r="K7293" s="3" t="s">
        <v>17</v>
      </c>
      <c r="L7293" s="1" t="s">
        <v>34</v>
      </c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1"/>
      <c r="AA7293" s="1" t="s">
        <v>16</v>
      </c>
      <c r="AB7293" s="3" t="s">
        <v>12</v>
      </c>
      <c r="AC7293" s="23" t="s">
        <v>37801</v>
      </c>
      <c r="AD7293" s="23" t="s">
        <v>44780</v>
      </c>
      <c r="AE7293" t="s">
        <v>35410</v>
      </c>
    </row>
    <row r="7294" spans="1:31" ht="14.25" customHeight="1">
      <c r="A7294" s="1">
        <v>7293</v>
      </c>
      <c r="B7294" s="9" t="s">
        <v>6</v>
      </c>
      <c r="C7294" s="1" t="s">
        <v>4235</v>
      </c>
      <c r="D7294" s="1" t="s">
        <v>230</v>
      </c>
      <c r="E7294" s="1" t="s">
        <v>4236</v>
      </c>
      <c r="F7294" s="1" t="s">
        <v>22884</v>
      </c>
      <c r="G7294" s="14">
        <v>91994946949</v>
      </c>
      <c r="H7294" s="1" t="s">
        <v>8</v>
      </c>
      <c r="I7294" s="1" t="s">
        <v>9</v>
      </c>
      <c r="J7294" s="1" t="s">
        <v>34</v>
      </c>
      <c r="K7294" s="3" t="s">
        <v>17</v>
      </c>
      <c r="L7294" s="1" t="s">
        <v>34</v>
      </c>
      <c r="M7294" s="4" t="s">
        <v>42</v>
      </c>
      <c r="N7294" s="3" t="str">
        <f>J7294</f>
        <v>[50-85 Lacs]</v>
      </c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1"/>
      <c r="AA7294" s="1" t="s">
        <v>16</v>
      </c>
      <c r="AB7294" s="3" t="s">
        <v>12</v>
      </c>
      <c r="AC7294" s="23" t="s">
        <v>37801</v>
      </c>
      <c r="AD7294" s="23" t="s">
        <v>44781</v>
      </c>
      <c r="AE7294" t="s">
        <v>35409</v>
      </c>
    </row>
    <row r="7295" spans="1:31" ht="14.25" customHeight="1">
      <c r="A7295" s="1">
        <v>7294</v>
      </c>
      <c r="B7295" s="1" t="s">
        <v>54</v>
      </c>
      <c r="C7295" s="1" t="s">
        <v>4241</v>
      </c>
      <c r="D7295" s="1" t="s">
        <v>1681</v>
      </c>
      <c r="E7295" s="1" t="s">
        <v>29</v>
      </c>
      <c r="F7295" s="1" t="s">
        <v>4242</v>
      </c>
      <c r="G7295" s="14">
        <v>91946199990</v>
      </c>
      <c r="H7295" s="1" t="s">
        <v>20</v>
      </c>
      <c r="I7295" s="1" t="s">
        <v>9</v>
      </c>
      <c r="J7295" s="1" t="s">
        <v>34</v>
      </c>
      <c r="K7295" s="3" t="s">
        <v>42</v>
      </c>
      <c r="L7295" s="1" t="s">
        <v>34</v>
      </c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1"/>
      <c r="AA7295" s="1" t="s">
        <v>16</v>
      </c>
      <c r="AB7295" s="3" t="s">
        <v>12</v>
      </c>
      <c r="AC7295" s="23" t="s">
        <v>37801</v>
      </c>
      <c r="AD7295" s="23" t="s">
        <v>39292</v>
      </c>
      <c r="AE7295" t="s">
        <v>35399</v>
      </c>
    </row>
    <row r="7296" spans="1:31" ht="14.25" customHeight="1">
      <c r="A7296" s="1">
        <v>7295</v>
      </c>
      <c r="B7296" s="1" t="s">
        <v>54</v>
      </c>
      <c r="C7296" s="1" t="s">
        <v>4244</v>
      </c>
      <c r="D7296" s="1" t="s">
        <v>1248</v>
      </c>
      <c r="E7296" s="1" t="s">
        <v>1311</v>
      </c>
      <c r="F7296" s="1" t="s">
        <v>31543</v>
      </c>
      <c r="G7296" s="14">
        <v>9199464104</v>
      </c>
      <c r="H7296" s="1" t="s">
        <v>8</v>
      </c>
      <c r="I7296" s="1" t="s">
        <v>62</v>
      </c>
      <c r="J7296" s="1" t="s">
        <v>34</v>
      </c>
      <c r="K7296" s="3" t="s">
        <v>17</v>
      </c>
      <c r="L7296" s="1" t="s">
        <v>34</v>
      </c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1"/>
      <c r="AA7296" s="1" t="s">
        <v>16</v>
      </c>
      <c r="AB7296" s="3" t="s">
        <v>12</v>
      </c>
      <c r="AC7296" s="23" t="s">
        <v>37801</v>
      </c>
      <c r="AD7296" s="23" t="s">
        <v>44782</v>
      </c>
      <c r="AE7296" t="s">
        <v>35394</v>
      </c>
    </row>
    <row r="7297" spans="1:31" ht="14.25" customHeight="1">
      <c r="A7297" s="1">
        <v>7296</v>
      </c>
      <c r="B7297" s="1" t="s">
        <v>54</v>
      </c>
      <c r="C7297" s="1" t="s">
        <v>4251</v>
      </c>
      <c r="D7297" s="1" t="s">
        <v>2508</v>
      </c>
      <c r="E7297" s="1" t="s">
        <v>73</v>
      </c>
      <c r="F7297" s="1" t="s">
        <v>31545</v>
      </c>
      <c r="G7297" s="14">
        <v>91404414601</v>
      </c>
      <c r="H7297" s="1" t="s">
        <v>8</v>
      </c>
      <c r="I7297" s="1" t="s">
        <v>9</v>
      </c>
      <c r="J7297" s="1" t="s">
        <v>34</v>
      </c>
      <c r="K7297" s="3" t="s">
        <v>17</v>
      </c>
      <c r="L7297" s="1" t="s">
        <v>34</v>
      </c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1"/>
      <c r="AA7297" s="1" t="s">
        <v>11</v>
      </c>
      <c r="AB7297" s="3" t="s">
        <v>56</v>
      </c>
      <c r="AC7297" s="23" t="s">
        <v>37801</v>
      </c>
      <c r="AD7297" s="23" t="s">
        <v>44783</v>
      </c>
      <c r="AE7297" t="s">
        <v>35399</v>
      </c>
    </row>
    <row r="7298" spans="1:31" ht="14.25" customHeight="1">
      <c r="A7298" s="1">
        <v>7297</v>
      </c>
      <c r="B7298" s="1" t="s">
        <v>54</v>
      </c>
      <c r="C7298" s="1" t="s">
        <v>4253</v>
      </c>
      <c r="D7298" s="1" t="s">
        <v>89</v>
      </c>
      <c r="E7298" s="1" t="s">
        <v>29</v>
      </c>
      <c r="F7298" s="1" t="s">
        <v>4254</v>
      </c>
      <c r="G7298" s="14">
        <v>919446900011</v>
      </c>
      <c r="H7298" s="1" t="s">
        <v>20</v>
      </c>
      <c r="I7298" s="1" t="s">
        <v>9</v>
      </c>
      <c r="J7298" s="1" t="s">
        <v>34</v>
      </c>
      <c r="K7298" s="3" t="s">
        <v>42</v>
      </c>
      <c r="L7298" s="1" t="s">
        <v>34</v>
      </c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1"/>
      <c r="AA7298" s="1" t="s">
        <v>16</v>
      </c>
      <c r="AB7298" s="3" t="s">
        <v>12</v>
      </c>
      <c r="AC7298" s="23" t="s">
        <v>37801</v>
      </c>
      <c r="AD7298" s="23" t="s">
        <v>44784</v>
      </c>
      <c r="AE7298" t="s">
        <v>35394</v>
      </c>
    </row>
    <row r="7299" spans="1:31" ht="14.25" customHeight="1">
      <c r="A7299" s="1">
        <v>7298</v>
      </c>
      <c r="B7299" s="1" t="s">
        <v>54</v>
      </c>
      <c r="C7299" s="1" t="s">
        <v>4262</v>
      </c>
      <c r="D7299" s="1" t="s">
        <v>361</v>
      </c>
      <c r="E7299" s="1" t="s">
        <v>5933</v>
      </c>
      <c r="F7299" s="1" t="s">
        <v>33776</v>
      </c>
      <c r="G7299" s="14">
        <v>919644644044</v>
      </c>
      <c r="H7299" s="1" t="s">
        <v>20</v>
      </c>
      <c r="I7299" s="1" t="s">
        <v>41</v>
      </c>
      <c r="J7299" s="1" t="s">
        <v>34</v>
      </c>
      <c r="K7299" s="3" t="s">
        <v>42</v>
      </c>
      <c r="L7299" s="1" t="s">
        <v>34</v>
      </c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1"/>
      <c r="AA7299" s="1" t="s">
        <v>16</v>
      </c>
      <c r="AB7299" s="3" t="s">
        <v>12</v>
      </c>
      <c r="AC7299" s="23" t="s">
        <v>37801</v>
      </c>
      <c r="AD7299" s="23" t="s">
        <v>44785</v>
      </c>
      <c r="AE7299" t="s">
        <v>35410</v>
      </c>
    </row>
    <row r="7300" spans="1:31" ht="14.25" customHeight="1">
      <c r="A7300" s="1">
        <v>7299</v>
      </c>
      <c r="B7300" s="9" t="s">
        <v>6</v>
      </c>
      <c r="C7300" s="1" t="s">
        <v>4266</v>
      </c>
      <c r="D7300" s="1" t="s">
        <v>72</v>
      </c>
      <c r="E7300" s="1" t="s">
        <v>4267</v>
      </c>
      <c r="F7300" s="1" t="s">
        <v>22897</v>
      </c>
      <c r="G7300" s="14">
        <v>914400690099</v>
      </c>
      <c r="H7300" s="1" t="s">
        <v>20</v>
      </c>
      <c r="I7300" s="1" t="s">
        <v>62</v>
      </c>
      <c r="J7300" s="1" t="s">
        <v>34</v>
      </c>
      <c r="K7300" s="3" t="s">
        <v>42</v>
      </c>
      <c r="L7300" s="1" t="s">
        <v>34</v>
      </c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1"/>
      <c r="AA7300" s="1" t="s">
        <v>16</v>
      </c>
      <c r="AB7300" s="3" t="s">
        <v>12</v>
      </c>
      <c r="AC7300" s="23" t="s">
        <v>37801</v>
      </c>
      <c r="AD7300" s="23" t="s">
        <v>44786</v>
      </c>
      <c r="AE7300" t="s">
        <v>35409</v>
      </c>
    </row>
    <row r="7301" spans="1:31" ht="14.25" customHeight="1">
      <c r="A7301" s="1">
        <v>7300</v>
      </c>
      <c r="B7301" s="1" t="s">
        <v>54</v>
      </c>
      <c r="C7301" s="1" t="s">
        <v>4269</v>
      </c>
      <c r="D7301" s="1" t="s">
        <v>3613</v>
      </c>
      <c r="E7301" s="1" t="s">
        <v>4270</v>
      </c>
      <c r="F7301" s="1" t="s">
        <v>22899</v>
      </c>
      <c r="G7301" s="14">
        <v>91949406601</v>
      </c>
      <c r="H7301" s="1" t="s">
        <v>8</v>
      </c>
      <c r="I7301" s="1" t="s">
        <v>9</v>
      </c>
      <c r="J7301" s="1" t="s">
        <v>34</v>
      </c>
      <c r="K7301" s="3" t="s">
        <v>27</v>
      </c>
      <c r="L7301" s="1" t="s">
        <v>34</v>
      </c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1"/>
      <c r="AA7301" s="1" t="s">
        <v>16</v>
      </c>
      <c r="AB7301" s="3" t="s">
        <v>12</v>
      </c>
      <c r="AC7301" s="23" t="s">
        <v>37801</v>
      </c>
      <c r="AD7301" s="23" t="s">
        <v>44787</v>
      </c>
      <c r="AE7301" t="s">
        <v>35394</v>
      </c>
    </row>
    <row r="7302" spans="1:31" ht="14.25" customHeight="1">
      <c r="A7302" s="1">
        <v>7301</v>
      </c>
      <c r="B7302" s="9" t="s">
        <v>6</v>
      </c>
      <c r="C7302" s="1" t="s">
        <v>4271</v>
      </c>
      <c r="D7302" s="1" t="s">
        <v>1302</v>
      </c>
      <c r="E7302" s="1" t="s">
        <v>4267</v>
      </c>
      <c r="F7302" s="1" t="s">
        <v>31546</v>
      </c>
      <c r="G7302" s="14">
        <v>91990444644</v>
      </c>
      <c r="H7302" s="1" t="s">
        <v>8</v>
      </c>
      <c r="I7302" s="1" t="s">
        <v>62</v>
      </c>
      <c r="J7302" s="1" t="s">
        <v>34</v>
      </c>
      <c r="K7302" s="3" t="s">
        <v>42</v>
      </c>
      <c r="L7302" s="1" t="s">
        <v>34</v>
      </c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1"/>
      <c r="AA7302" s="1" t="s">
        <v>16</v>
      </c>
      <c r="AB7302" s="3" t="s">
        <v>12</v>
      </c>
      <c r="AC7302" s="23" t="s">
        <v>37801</v>
      </c>
      <c r="AD7302" s="23" t="s">
        <v>44788</v>
      </c>
      <c r="AE7302" t="s">
        <v>35409</v>
      </c>
    </row>
    <row r="7303" spans="1:31" ht="14.25" customHeight="1">
      <c r="A7303" s="1">
        <v>7302</v>
      </c>
      <c r="B7303" s="1" t="s">
        <v>54</v>
      </c>
      <c r="C7303" s="1" t="s">
        <v>4274</v>
      </c>
      <c r="D7303" s="1" t="s">
        <v>636</v>
      </c>
      <c r="E7303" s="1" t="s">
        <v>351</v>
      </c>
      <c r="F7303" s="1" t="s">
        <v>22902</v>
      </c>
      <c r="G7303" s="14">
        <v>91990999649</v>
      </c>
      <c r="H7303" s="1" t="s">
        <v>15</v>
      </c>
      <c r="I7303" s="1" t="s">
        <v>9</v>
      </c>
      <c r="J7303" s="1" t="s">
        <v>34</v>
      </c>
      <c r="K7303" s="3" t="s">
        <v>17</v>
      </c>
      <c r="L7303" s="1" t="s">
        <v>34</v>
      </c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1"/>
      <c r="AA7303" s="1" t="s">
        <v>11</v>
      </c>
      <c r="AB7303" s="3" t="s">
        <v>13</v>
      </c>
      <c r="AC7303" s="23" t="s">
        <v>37801</v>
      </c>
      <c r="AD7303" s="23" t="s">
        <v>44789</v>
      </c>
      <c r="AE7303" t="s">
        <v>35409</v>
      </c>
    </row>
    <row r="7304" spans="1:31" ht="14.25" customHeight="1">
      <c r="A7304" s="1">
        <v>7303</v>
      </c>
      <c r="B7304" s="1" t="s">
        <v>54</v>
      </c>
      <c r="C7304" s="1" t="s">
        <v>4275</v>
      </c>
      <c r="D7304" s="1" t="s">
        <v>52</v>
      </c>
      <c r="E7304" s="1" t="s">
        <v>139</v>
      </c>
      <c r="F7304" s="1" t="s">
        <v>22903</v>
      </c>
      <c r="G7304" s="14">
        <v>919444164116</v>
      </c>
      <c r="H7304" s="1" t="s">
        <v>20</v>
      </c>
      <c r="I7304" s="1" t="s">
        <v>9</v>
      </c>
      <c r="J7304" s="1" t="s">
        <v>34</v>
      </c>
      <c r="K7304" s="3" t="s">
        <v>17</v>
      </c>
      <c r="L7304" s="1" t="s">
        <v>34</v>
      </c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1"/>
      <c r="AA7304" s="1" t="s">
        <v>16</v>
      </c>
      <c r="AB7304" s="3" t="s">
        <v>12</v>
      </c>
      <c r="AC7304" s="23" t="s">
        <v>37801</v>
      </c>
      <c r="AD7304" s="23" t="s">
        <v>44790</v>
      </c>
      <c r="AE7304" t="s">
        <v>35394</v>
      </c>
    </row>
    <row r="7305" spans="1:31" ht="14.25" customHeight="1">
      <c r="A7305" s="1">
        <v>7304</v>
      </c>
      <c r="B7305" s="1" t="s">
        <v>54</v>
      </c>
      <c r="C7305" s="1" t="s">
        <v>4281</v>
      </c>
      <c r="D7305" s="1" t="s">
        <v>1421</v>
      </c>
      <c r="E7305" s="1" t="s">
        <v>40</v>
      </c>
      <c r="F7305" s="1" t="s">
        <v>33778</v>
      </c>
      <c r="G7305" s="14">
        <v>9160006144</v>
      </c>
      <c r="H7305" s="1" t="s">
        <v>20</v>
      </c>
      <c r="I7305" s="1" t="s">
        <v>9</v>
      </c>
      <c r="J7305" s="1" t="s">
        <v>34</v>
      </c>
      <c r="K7305" s="3" t="s">
        <v>63</v>
      </c>
      <c r="L7305" s="1" t="s">
        <v>34</v>
      </c>
      <c r="M7305" s="3" t="s">
        <v>213</v>
      </c>
      <c r="N7305" s="3" t="str">
        <f t="shared" ref="N7305:N7307" si="235">J7305</f>
        <v>[50-85 Lacs]</v>
      </c>
      <c r="O7305" s="3" t="s">
        <v>17</v>
      </c>
      <c r="P7305" s="3" t="s">
        <v>34</v>
      </c>
      <c r="Q7305" s="3" t="s">
        <v>42</v>
      </c>
      <c r="R7305" s="3" t="s">
        <v>34</v>
      </c>
      <c r="S7305" s="3" t="s">
        <v>27</v>
      </c>
      <c r="T7305" s="3" t="s">
        <v>34</v>
      </c>
      <c r="U7305" s="3" t="s">
        <v>117</v>
      </c>
      <c r="V7305" s="3" t="s">
        <v>34</v>
      </c>
      <c r="W7305" s="3" t="s">
        <v>178</v>
      </c>
      <c r="X7305" s="3" t="s">
        <v>34</v>
      </c>
      <c r="Y7305" s="3" t="s">
        <v>171</v>
      </c>
      <c r="Z7305" s="1" t="s">
        <v>34</v>
      </c>
      <c r="AA7305" s="1" t="s">
        <v>16</v>
      </c>
      <c r="AB7305" s="3" t="s">
        <v>12</v>
      </c>
      <c r="AC7305" s="23" t="s">
        <v>37801</v>
      </c>
      <c r="AD7305" s="23" t="s">
        <v>39687</v>
      </c>
      <c r="AE7305" t="s">
        <v>35409</v>
      </c>
    </row>
    <row r="7306" spans="1:31" ht="14.25" customHeight="1">
      <c r="A7306" s="1">
        <v>7305</v>
      </c>
      <c r="B7306" s="9" t="s">
        <v>6</v>
      </c>
      <c r="C7306" s="1" t="s">
        <v>4286</v>
      </c>
      <c r="D7306" s="1" t="s">
        <v>4287</v>
      </c>
      <c r="E7306" s="1" t="s">
        <v>4288</v>
      </c>
      <c r="F7306" s="1" t="s">
        <v>22906</v>
      </c>
      <c r="G7306" s="14">
        <v>91964491694</v>
      </c>
      <c r="H7306" s="1" t="s">
        <v>15</v>
      </c>
      <c r="I7306" s="1" t="s">
        <v>41</v>
      </c>
      <c r="J7306" s="1" t="s">
        <v>34</v>
      </c>
      <c r="K7306" s="3" t="s">
        <v>17</v>
      </c>
      <c r="L7306" s="1" t="s">
        <v>34</v>
      </c>
      <c r="M7306" s="4" t="s">
        <v>42</v>
      </c>
      <c r="N7306" s="3" t="str">
        <f t="shared" si="235"/>
        <v>[50-85 Lacs]</v>
      </c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1"/>
      <c r="AA7306" s="1" t="s">
        <v>16</v>
      </c>
      <c r="AB7306" s="3" t="s">
        <v>12</v>
      </c>
      <c r="AC7306" s="23" t="s">
        <v>37801</v>
      </c>
      <c r="AD7306" s="23" t="s">
        <v>41913</v>
      </c>
      <c r="AE7306" t="s">
        <v>35410</v>
      </c>
    </row>
    <row r="7307" spans="1:31" ht="14.25" customHeight="1">
      <c r="A7307" s="1">
        <v>7306</v>
      </c>
      <c r="B7307" s="1" t="s">
        <v>54</v>
      </c>
      <c r="C7307" s="1" t="s">
        <v>4293</v>
      </c>
      <c r="D7307" s="1" t="s">
        <v>35862</v>
      </c>
      <c r="E7307" s="1" t="s">
        <v>2725</v>
      </c>
      <c r="F7307" s="1" t="s">
        <v>31547</v>
      </c>
      <c r="G7307" s="14">
        <v>919446910946</v>
      </c>
      <c r="H7307" s="1" t="s">
        <v>8</v>
      </c>
      <c r="I7307" s="1" t="s">
        <v>41</v>
      </c>
      <c r="J7307" s="1" t="s">
        <v>34</v>
      </c>
      <c r="K7307" s="3" t="s">
        <v>42</v>
      </c>
      <c r="L7307" s="1" t="s">
        <v>34</v>
      </c>
      <c r="M7307" s="3" t="s">
        <v>27</v>
      </c>
      <c r="N7307" s="3" t="str">
        <f t="shared" si="235"/>
        <v>[50-85 Lacs]</v>
      </c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1"/>
      <c r="AA7307" s="1" t="s">
        <v>16</v>
      </c>
      <c r="AB7307" s="3" t="s">
        <v>12</v>
      </c>
      <c r="AC7307" s="23" t="s">
        <v>37801</v>
      </c>
      <c r="AD7307" s="23" t="s">
        <v>44791</v>
      </c>
      <c r="AE7307" t="s">
        <v>35399</v>
      </c>
    </row>
    <row r="7308" spans="1:31" ht="14.25" customHeight="1">
      <c r="A7308" s="1">
        <v>7307</v>
      </c>
      <c r="B7308" s="1" t="s">
        <v>54</v>
      </c>
      <c r="C7308" s="1" t="s">
        <v>4297</v>
      </c>
      <c r="D7308" s="1" t="s">
        <v>704</v>
      </c>
      <c r="E7308" s="1" t="s">
        <v>270</v>
      </c>
      <c r="F7308" s="1" t="s">
        <v>22910</v>
      </c>
      <c r="G7308" s="14">
        <v>914906646644</v>
      </c>
      <c r="H7308" s="1" t="s">
        <v>20</v>
      </c>
      <c r="I7308" s="1" t="s">
        <v>41</v>
      </c>
      <c r="J7308" s="1" t="s">
        <v>34</v>
      </c>
      <c r="K7308" s="3" t="s">
        <v>17</v>
      </c>
      <c r="L7308" s="1" t="s">
        <v>34</v>
      </c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1"/>
      <c r="AA7308" s="1" t="s">
        <v>16</v>
      </c>
      <c r="AB7308" s="3" t="s">
        <v>12</v>
      </c>
      <c r="AC7308" s="23" t="s">
        <v>37801</v>
      </c>
      <c r="AD7308" s="23" t="s">
        <v>43503</v>
      </c>
      <c r="AE7308" t="s">
        <v>35394</v>
      </c>
    </row>
    <row r="7309" spans="1:31" ht="14.25" customHeight="1">
      <c r="A7309" s="1">
        <v>7308</v>
      </c>
      <c r="B7309" s="1" t="s">
        <v>54</v>
      </c>
      <c r="C7309" s="1" t="s">
        <v>4332</v>
      </c>
      <c r="D7309" s="1" t="s">
        <v>5303</v>
      </c>
      <c r="E7309" s="1" t="s">
        <v>6000</v>
      </c>
      <c r="F7309" s="1" t="s">
        <v>22929</v>
      </c>
      <c r="G7309" s="14">
        <v>9199160900</v>
      </c>
      <c r="H7309" s="1" t="s">
        <v>8</v>
      </c>
      <c r="I7309" s="1" t="s">
        <v>41</v>
      </c>
      <c r="J7309" s="1" t="s">
        <v>34</v>
      </c>
      <c r="K7309" s="3" t="s">
        <v>63</v>
      </c>
      <c r="L7309" s="1" t="s">
        <v>34</v>
      </c>
      <c r="M7309" s="3" t="s">
        <v>213</v>
      </c>
      <c r="N7309" s="3" t="str">
        <f>J7309</f>
        <v>[50-85 Lacs]</v>
      </c>
      <c r="O7309" s="3" t="s">
        <v>17</v>
      </c>
      <c r="P7309" s="3" t="s">
        <v>34</v>
      </c>
      <c r="Q7309" s="3" t="s">
        <v>42</v>
      </c>
      <c r="R7309" s="3" t="s">
        <v>34</v>
      </c>
      <c r="S7309" s="3" t="s">
        <v>27</v>
      </c>
      <c r="T7309" s="3" t="s">
        <v>34</v>
      </c>
      <c r="U7309" s="3" t="s">
        <v>117</v>
      </c>
      <c r="V7309" s="3" t="s">
        <v>34</v>
      </c>
      <c r="W7309" s="3" t="s">
        <v>178</v>
      </c>
      <c r="X7309" s="3" t="s">
        <v>34</v>
      </c>
      <c r="Y7309" s="3" t="s">
        <v>171</v>
      </c>
      <c r="Z7309" s="1" t="s">
        <v>34</v>
      </c>
      <c r="AA7309" s="1" t="s">
        <v>16</v>
      </c>
      <c r="AB7309" s="3" t="s">
        <v>12</v>
      </c>
      <c r="AC7309" s="23" t="s">
        <v>37801</v>
      </c>
      <c r="AD7309" s="23" t="s">
        <v>42965</v>
      </c>
      <c r="AE7309" t="s">
        <v>35410</v>
      </c>
    </row>
    <row r="7310" spans="1:31" ht="14.25" customHeight="1">
      <c r="A7310" s="1">
        <v>7309</v>
      </c>
      <c r="B7310" s="1" t="s">
        <v>54</v>
      </c>
      <c r="C7310" s="1" t="s">
        <v>4333</v>
      </c>
      <c r="D7310" s="1" t="s">
        <v>13934</v>
      </c>
      <c r="E7310" s="1" t="s">
        <v>40</v>
      </c>
      <c r="F7310" s="1" t="s">
        <v>31552</v>
      </c>
      <c r="G7310" s="14">
        <v>91944490006</v>
      </c>
      <c r="H7310" s="1" t="s">
        <v>20</v>
      </c>
      <c r="I7310" s="1" t="s">
        <v>41</v>
      </c>
      <c r="J7310" s="1" t="s">
        <v>34</v>
      </c>
      <c r="K7310" s="3" t="s">
        <v>42</v>
      </c>
      <c r="L7310" s="1" t="s">
        <v>34</v>
      </c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1"/>
      <c r="AA7310" s="1" t="s">
        <v>16</v>
      </c>
      <c r="AB7310" s="3" t="s">
        <v>12</v>
      </c>
      <c r="AC7310" s="23" t="s">
        <v>37801</v>
      </c>
      <c r="AD7310" s="23" t="s">
        <v>44792</v>
      </c>
      <c r="AE7310" t="s">
        <v>35410</v>
      </c>
    </row>
    <row r="7311" spans="1:31" ht="14.25" customHeight="1">
      <c r="A7311" s="1">
        <v>7310</v>
      </c>
      <c r="B7311" s="1" t="s">
        <v>54</v>
      </c>
      <c r="C7311" s="1" t="s">
        <v>4340</v>
      </c>
      <c r="D7311" s="1" t="s">
        <v>3129</v>
      </c>
      <c r="E7311" s="1" t="s">
        <v>40</v>
      </c>
      <c r="F7311" s="1" t="s">
        <v>31553</v>
      </c>
      <c r="G7311" s="14">
        <v>9149001964</v>
      </c>
      <c r="H7311" s="1" t="s">
        <v>8</v>
      </c>
      <c r="I7311" s="1" t="s">
        <v>41</v>
      </c>
      <c r="J7311" s="1" t="s">
        <v>34</v>
      </c>
      <c r="K7311" s="3" t="s">
        <v>42</v>
      </c>
      <c r="L7311" s="1" t="s">
        <v>34</v>
      </c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1"/>
      <c r="AA7311" s="1" t="s">
        <v>16</v>
      </c>
      <c r="AB7311" s="3" t="s">
        <v>12</v>
      </c>
      <c r="AC7311" s="23" t="s">
        <v>37801</v>
      </c>
      <c r="AD7311" s="23" t="s">
        <v>44793</v>
      </c>
      <c r="AE7311" t="s">
        <v>35410</v>
      </c>
    </row>
    <row r="7312" spans="1:31" ht="14.25" customHeight="1">
      <c r="A7312" s="1">
        <v>7311</v>
      </c>
      <c r="B7312" s="9" t="s">
        <v>6</v>
      </c>
      <c r="C7312" s="1" t="s">
        <v>4345</v>
      </c>
      <c r="D7312" s="1" t="s">
        <v>1410</v>
      </c>
      <c r="E7312" s="1" t="s">
        <v>1725</v>
      </c>
      <c r="F7312" s="1" t="s">
        <v>22937</v>
      </c>
      <c r="G7312" s="14">
        <v>9194949444</v>
      </c>
      <c r="H7312" s="1" t="s">
        <v>132</v>
      </c>
      <c r="I7312" s="1" t="s">
        <v>41</v>
      </c>
      <c r="J7312" s="1" t="s">
        <v>34</v>
      </c>
      <c r="K7312" s="3" t="s">
        <v>42</v>
      </c>
      <c r="L7312" s="1" t="s">
        <v>34</v>
      </c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1"/>
      <c r="AA7312" s="1" t="s">
        <v>16</v>
      </c>
      <c r="AB7312" s="3" t="s">
        <v>12</v>
      </c>
      <c r="AC7312" s="23" t="s">
        <v>37801</v>
      </c>
      <c r="AD7312" s="23" t="s">
        <v>44794</v>
      </c>
      <c r="AE7312" t="s">
        <v>35410</v>
      </c>
    </row>
    <row r="7313" spans="1:31" ht="14.25" customHeight="1">
      <c r="A7313" s="1">
        <v>7312</v>
      </c>
      <c r="B7313" s="1" t="s">
        <v>54</v>
      </c>
      <c r="C7313" s="1" t="s">
        <v>4346</v>
      </c>
      <c r="D7313" s="1" t="s">
        <v>4347</v>
      </c>
      <c r="E7313" s="1" t="s">
        <v>4348</v>
      </c>
      <c r="F7313" s="1" t="s">
        <v>33783</v>
      </c>
      <c r="G7313" s="14">
        <v>9199460419</v>
      </c>
      <c r="H7313" s="1" t="s">
        <v>15</v>
      </c>
      <c r="I7313" s="1" t="s">
        <v>41</v>
      </c>
      <c r="J7313" s="1" t="s">
        <v>34</v>
      </c>
      <c r="K7313" s="3" t="s">
        <v>42</v>
      </c>
      <c r="L7313" s="1" t="s">
        <v>34</v>
      </c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1"/>
      <c r="AA7313" s="1" t="s">
        <v>16</v>
      </c>
      <c r="AB7313" s="3" t="s">
        <v>12</v>
      </c>
      <c r="AC7313" s="23" t="s">
        <v>37801</v>
      </c>
      <c r="AD7313" s="23" t="s">
        <v>44795</v>
      </c>
      <c r="AE7313" t="s">
        <v>35410</v>
      </c>
    </row>
    <row r="7314" spans="1:31" ht="14.25" customHeight="1">
      <c r="A7314" s="1">
        <v>7313</v>
      </c>
      <c r="B7314" s="1" t="s">
        <v>54</v>
      </c>
      <c r="C7314" s="1" t="s">
        <v>4362</v>
      </c>
      <c r="D7314" s="1" t="s">
        <v>31</v>
      </c>
      <c r="E7314" s="1" t="s">
        <v>93</v>
      </c>
      <c r="F7314" s="1" t="s">
        <v>22947</v>
      </c>
      <c r="G7314" s="14">
        <v>919494646969</v>
      </c>
      <c r="H7314" s="1" t="s">
        <v>20</v>
      </c>
      <c r="I7314" s="1" t="s">
        <v>62</v>
      </c>
      <c r="J7314" s="1" t="s">
        <v>34</v>
      </c>
      <c r="K7314" s="3" t="s">
        <v>42</v>
      </c>
      <c r="L7314" s="1" t="s">
        <v>34</v>
      </c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1"/>
      <c r="AA7314" s="1" t="s">
        <v>16</v>
      </c>
      <c r="AB7314" s="3" t="s">
        <v>12</v>
      </c>
      <c r="AC7314" s="23" t="s">
        <v>37801</v>
      </c>
      <c r="AD7314" s="23" t="s">
        <v>44796</v>
      </c>
      <c r="AE7314" t="s">
        <v>35399</v>
      </c>
    </row>
    <row r="7315" spans="1:31" ht="14.25" customHeight="1">
      <c r="A7315" s="1">
        <v>7314</v>
      </c>
      <c r="B7315" s="9" t="s">
        <v>6</v>
      </c>
      <c r="C7315" s="1" t="s">
        <v>4378</v>
      </c>
      <c r="D7315" s="1" t="s">
        <v>841</v>
      </c>
      <c r="E7315" s="1" t="s">
        <v>1558</v>
      </c>
      <c r="F7315" s="1" t="s">
        <v>22959</v>
      </c>
      <c r="G7315" s="14">
        <v>91994469494</v>
      </c>
      <c r="H7315" s="1" t="s">
        <v>20</v>
      </c>
      <c r="I7315" s="1" t="s">
        <v>41</v>
      </c>
      <c r="J7315" s="1" t="s">
        <v>34</v>
      </c>
      <c r="K7315" s="3" t="s">
        <v>17</v>
      </c>
      <c r="L7315" s="1" t="s">
        <v>34</v>
      </c>
      <c r="M7315" s="4" t="s">
        <v>42</v>
      </c>
      <c r="N7315" s="3" t="str">
        <f t="shared" ref="N7315:N7319" si="236">J7315</f>
        <v>[50-85 Lacs]</v>
      </c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1"/>
      <c r="AA7315" s="1" t="s">
        <v>16</v>
      </c>
      <c r="AB7315" s="3" t="s">
        <v>12</v>
      </c>
      <c r="AC7315" s="23" t="s">
        <v>37801</v>
      </c>
      <c r="AD7315" s="23" t="s">
        <v>44797</v>
      </c>
      <c r="AE7315" t="s">
        <v>35410</v>
      </c>
    </row>
    <row r="7316" spans="1:31" ht="14.25" customHeight="1">
      <c r="A7316" s="1">
        <v>7315</v>
      </c>
      <c r="B7316" s="1" t="s">
        <v>54</v>
      </c>
      <c r="C7316" s="1" t="s">
        <v>4389</v>
      </c>
      <c r="D7316" s="1" t="s">
        <v>5758</v>
      </c>
      <c r="E7316" s="1" t="s">
        <v>139</v>
      </c>
      <c r="F7316" s="1" t="s">
        <v>22961</v>
      </c>
      <c r="G7316" s="14">
        <v>919099440994</v>
      </c>
      <c r="H7316" s="1" t="s">
        <v>20</v>
      </c>
      <c r="I7316" s="1" t="s">
        <v>62</v>
      </c>
      <c r="J7316" s="1" t="s">
        <v>34</v>
      </c>
      <c r="K7316" s="3" t="s">
        <v>42</v>
      </c>
      <c r="L7316" s="1" t="s">
        <v>34</v>
      </c>
      <c r="M7316" s="3" t="s">
        <v>178</v>
      </c>
      <c r="N7316" s="3" t="str">
        <f t="shared" si="236"/>
        <v>[50-85 Lacs]</v>
      </c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1"/>
      <c r="AA7316" s="1" t="s">
        <v>16</v>
      </c>
      <c r="AB7316" s="3" t="s">
        <v>12</v>
      </c>
      <c r="AC7316" s="23" t="s">
        <v>37801</v>
      </c>
      <c r="AD7316" s="23" t="s">
        <v>39397</v>
      </c>
      <c r="AE7316" t="s">
        <v>35409</v>
      </c>
    </row>
    <row r="7317" spans="1:31" ht="14.25" customHeight="1">
      <c r="A7317" s="1">
        <v>7316</v>
      </c>
      <c r="B7317" s="9" t="s">
        <v>6</v>
      </c>
      <c r="C7317" s="1" t="s">
        <v>4404</v>
      </c>
      <c r="D7317" s="1" t="s">
        <v>3186</v>
      </c>
      <c r="E7317" s="1" t="s">
        <v>1548</v>
      </c>
      <c r="F7317" s="1" t="s">
        <v>22970</v>
      </c>
      <c r="G7317" s="14">
        <v>91440944464</v>
      </c>
      <c r="H7317" s="1" t="s">
        <v>8</v>
      </c>
      <c r="I7317" s="1" t="s">
        <v>41</v>
      </c>
      <c r="J7317" s="1" t="s">
        <v>34</v>
      </c>
      <c r="K7317" s="3" t="s">
        <v>17</v>
      </c>
      <c r="L7317" s="1" t="s">
        <v>34</v>
      </c>
      <c r="M7317" s="4" t="s">
        <v>42</v>
      </c>
      <c r="N7317" s="3" t="str">
        <f t="shared" si="236"/>
        <v>[50-85 Lacs]</v>
      </c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1"/>
      <c r="AA7317" s="1" t="s">
        <v>16</v>
      </c>
      <c r="AB7317" s="3" t="s">
        <v>12</v>
      </c>
      <c r="AC7317" s="23" t="s">
        <v>37801</v>
      </c>
      <c r="AD7317" s="23" t="s">
        <v>43519</v>
      </c>
      <c r="AE7317" t="s">
        <v>35409</v>
      </c>
    </row>
    <row r="7318" spans="1:31" ht="14.25" customHeight="1">
      <c r="A7318" s="1">
        <v>7317</v>
      </c>
      <c r="B7318" s="1" t="s">
        <v>54</v>
      </c>
      <c r="C7318" s="1" t="s">
        <v>4405</v>
      </c>
      <c r="D7318" s="1" t="s">
        <v>1836</v>
      </c>
      <c r="E7318" s="1" t="s">
        <v>4406</v>
      </c>
      <c r="F7318" s="1" t="s">
        <v>33790</v>
      </c>
      <c r="G7318" s="14">
        <v>919919944441</v>
      </c>
      <c r="H7318" s="1" t="s">
        <v>20</v>
      </c>
      <c r="I7318" s="1" t="s">
        <v>9</v>
      </c>
      <c r="J7318" s="1" t="s">
        <v>34</v>
      </c>
      <c r="K7318" s="3" t="s">
        <v>17</v>
      </c>
      <c r="L7318" s="1" t="s">
        <v>34</v>
      </c>
      <c r="M7318" s="4" t="s">
        <v>42</v>
      </c>
      <c r="N7318" s="3" t="str">
        <f t="shared" si="236"/>
        <v>[50-85 Lacs]</v>
      </c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1"/>
      <c r="AA7318" s="1" t="s">
        <v>16</v>
      </c>
      <c r="AB7318" s="3" t="s">
        <v>12</v>
      </c>
      <c r="AC7318" s="23" t="s">
        <v>37801</v>
      </c>
      <c r="AD7318" s="23" t="s">
        <v>44798</v>
      </c>
      <c r="AE7318" t="s">
        <v>35399</v>
      </c>
    </row>
    <row r="7319" spans="1:31" ht="14.25" customHeight="1">
      <c r="A7319" s="1">
        <v>7318</v>
      </c>
      <c r="B7319" s="1" t="s">
        <v>54</v>
      </c>
      <c r="C7319" s="1" t="s">
        <v>4407</v>
      </c>
      <c r="D7319" s="1" t="s">
        <v>4408</v>
      </c>
      <c r="E7319" s="1" t="s">
        <v>36875</v>
      </c>
      <c r="F7319" s="1" t="s">
        <v>31559</v>
      </c>
      <c r="G7319" s="14">
        <v>919444444449</v>
      </c>
      <c r="H7319" s="1" t="s">
        <v>20</v>
      </c>
      <c r="I7319" s="1" t="s">
        <v>62</v>
      </c>
      <c r="J7319" s="1" t="s">
        <v>34</v>
      </c>
      <c r="K7319" s="3" t="s">
        <v>17</v>
      </c>
      <c r="L7319" s="1" t="s">
        <v>34</v>
      </c>
      <c r="M7319" s="4" t="s">
        <v>42</v>
      </c>
      <c r="N7319" s="3" t="str">
        <f t="shared" si="236"/>
        <v>[50-85 Lacs]</v>
      </c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1"/>
      <c r="AA7319" s="1" t="s">
        <v>16</v>
      </c>
      <c r="AB7319" s="3" t="s">
        <v>12</v>
      </c>
      <c r="AC7319" s="23" t="s">
        <v>37801</v>
      </c>
      <c r="AD7319" s="23" t="s">
        <v>44799</v>
      </c>
      <c r="AE7319" t="s">
        <v>35394</v>
      </c>
    </row>
    <row r="7320" spans="1:31" ht="14.25" customHeight="1">
      <c r="A7320" s="1">
        <v>7319</v>
      </c>
      <c r="B7320" s="9" t="s">
        <v>6</v>
      </c>
      <c r="C7320" s="1" t="s">
        <v>4411</v>
      </c>
      <c r="D7320" s="1" t="s">
        <v>35916</v>
      </c>
      <c r="E7320" s="1" t="s">
        <v>4412</v>
      </c>
      <c r="F7320" s="1" t="s">
        <v>20904</v>
      </c>
      <c r="G7320" s="14">
        <v>91994906494</v>
      </c>
      <c r="H7320" s="1" t="s">
        <v>8</v>
      </c>
      <c r="I7320" s="1" t="s">
        <v>41</v>
      </c>
      <c r="J7320" s="1" t="s">
        <v>34</v>
      </c>
      <c r="K7320" s="3" t="s">
        <v>42</v>
      </c>
      <c r="L7320" s="1" t="s">
        <v>34</v>
      </c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1"/>
      <c r="AA7320" s="1" t="s">
        <v>16</v>
      </c>
      <c r="AB7320" s="3" t="s">
        <v>12</v>
      </c>
      <c r="AC7320" s="23" t="s">
        <v>37801</v>
      </c>
      <c r="AD7320" s="23" t="s">
        <v>44041</v>
      </c>
      <c r="AE7320" t="s">
        <v>35410</v>
      </c>
    </row>
    <row r="7321" spans="1:31" ht="14.25" customHeight="1">
      <c r="A7321" s="1">
        <v>7320</v>
      </c>
      <c r="B7321" s="1" t="s">
        <v>54</v>
      </c>
      <c r="C7321" s="1" t="s">
        <v>4414</v>
      </c>
      <c r="D7321" s="1" t="s">
        <v>773</v>
      </c>
      <c r="E7321" s="1" t="s">
        <v>746</v>
      </c>
      <c r="F7321" s="1" t="s">
        <v>33791</v>
      </c>
      <c r="G7321" s="14">
        <v>91994961496</v>
      </c>
      <c r="H7321" s="1" t="s">
        <v>15</v>
      </c>
      <c r="I7321" s="1" t="s">
        <v>41</v>
      </c>
      <c r="J7321" s="1" t="s">
        <v>34</v>
      </c>
      <c r="K7321" s="3" t="s">
        <v>42</v>
      </c>
      <c r="L7321" s="1" t="s">
        <v>34</v>
      </c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1"/>
      <c r="AA7321" s="1" t="s">
        <v>16</v>
      </c>
      <c r="AB7321" s="3" t="s">
        <v>12</v>
      </c>
      <c r="AC7321" s="23" t="s">
        <v>37801</v>
      </c>
      <c r="AD7321" s="23" t="s">
        <v>44800</v>
      </c>
      <c r="AE7321" t="s">
        <v>35410</v>
      </c>
    </row>
    <row r="7322" spans="1:31" ht="14.25" customHeight="1">
      <c r="A7322" s="1">
        <v>7321</v>
      </c>
      <c r="B7322" s="1" t="s">
        <v>54</v>
      </c>
      <c r="C7322" s="1" t="s">
        <v>4416</v>
      </c>
      <c r="D7322" s="1" t="s">
        <v>4417</v>
      </c>
      <c r="E7322" s="1" t="s">
        <v>40</v>
      </c>
      <c r="F7322" s="1" t="s">
        <v>22974</v>
      </c>
      <c r="G7322" s="14">
        <v>919446944416</v>
      </c>
      <c r="H7322" s="1" t="s">
        <v>20</v>
      </c>
      <c r="I7322" s="1" t="s">
        <v>9</v>
      </c>
      <c r="J7322" s="1" t="s">
        <v>34</v>
      </c>
      <c r="K7322" s="3" t="s">
        <v>42</v>
      </c>
      <c r="L7322" s="1" t="s">
        <v>34</v>
      </c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1"/>
      <c r="AA7322" s="1" t="s">
        <v>16</v>
      </c>
      <c r="AB7322" s="3" t="s">
        <v>12</v>
      </c>
      <c r="AC7322" s="23" t="s">
        <v>37801</v>
      </c>
      <c r="AD7322" s="23" t="s">
        <v>42593</v>
      </c>
      <c r="AE7322" t="s">
        <v>35399</v>
      </c>
    </row>
    <row r="7323" spans="1:31" ht="14.25" customHeight="1">
      <c r="A7323" s="1">
        <v>7322</v>
      </c>
      <c r="B7323" s="1" t="s">
        <v>54</v>
      </c>
      <c r="C7323" s="1" t="s">
        <v>4421</v>
      </c>
      <c r="D7323" s="1" t="s">
        <v>35916</v>
      </c>
      <c r="E7323" s="1" t="s">
        <v>37018</v>
      </c>
      <c r="F7323" s="1" t="s">
        <v>31560</v>
      </c>
      <c r="G7323" s="14">
        <v>919449406161</v>
      </c>
      <c r="H7323" s="1" t="s">
        <v>8</v>
      </c>
      <c r="I7323" s="1" t="s">
        <v>33</v>
      </c>
      <c r="J7323" s="1" t="s">
        <v>34</v>
      </c>
      <c r="K7323" s="3" t="s">
        <v>17</v>
      </c>
      <c r="L7323" s="1" t="s">
        <v>34</v>
      </c>
      <c r="M7323" s="4" t="s">
        <v>42</v>
      </c>
      <c r="N7323" s="3" t="str">
        <f>J7323</f>
        <v>[50-85 Lacs]</v>
      </c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1"/>
      <c r="AA7323" s="1" t="s">
        <v>16</v>
      </c>
      <c r="AB7323" s="3" t="s">
        <v>12</v>
      </c>
      <c r="AC7323" s="23" t="s">
        <v>37801</v>
      </c>
      <c r="AD7323" s="23" t="s">
        <v>44801</v>
      </c>
      <c r="AE7323" t="s">
        <v>35394</v>
      </c>
    </row>
    <row r="7324" spans="1:31" ht="14.25" customHeight="1">
      <c r="A7324" s="1">
        <v>7323</v>
      </c>
      <c r="B7324" s="9" t="s">
        <v>6</v>
      </c>
      <c r="C7324" s="1" t="s">
        <v>4432</v>
      </c>
      <c r="D7324" s="1" t="s">
        <v>4433</v>
      </c>
      <c r="E7324" s="1" t="s">
        <v>854</v>
      </c>
      <c r="F7324" s="1" t="s">
        <v>22983</v>
      </c>
      <c r="G7324" s="14">
        <v>9144944144</v>
      </c>
      <c r="H7324" s="1" t="s">
        <v>15</v>
      </c>
      <c r="I7324" s="1" t="s">
        <v>62</v>
      </c>
      <c r="J7324" s="1" t="s">
        <v>34</v>
      </c>
      <c r="K7324" s="3" t="s">
        <v>17</v>
      </c>
      <c r="L7324" s="1" t="s">
        <v>34</v>
      </c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1"/>
      <c r="AA7324" s="1" t="s">
        <v>16</v>
      </c>
      <c r="AB7324" s="3" t="s">
        <v>12</v>
      </c>
      <c r="AC7324" s="23" t="s">
        <v>37801</v>
      </c>
      <c r="AD7324" s="23" t="s">
        <v>44802</v>
      </c>
      <c r="AE7324" t="s">
        <v>35394</v>
      </c>
    </row>
    <row r="7325" spans="1:31" ht="14.25" customHeight="1">
      <c r="A7325" s="1">
        <v>7324</v>
      </c>
      <c r="B7325" s="9" t="s">
        <v>6</v>
      </c>
      <c r="C7325" s="1" t="s">
        <v>4436</v>
      </c>
      <c r="D7325" s="1" t="s">
        <v>4437</v>
      </c>
      <c r="E7325" s="1" t="s">
        <v>139</v>
      </c>
      <c r="F7325" s="1" t="s">
        <v>22985</v>
      </c>
      <c r="G7325" s="14">
        <v>919919909441</v>
      </c>
      <c r="H7325" s="1" t="s">
        <v>20</v>
      </c>
      <c r="I7325" s="1" t="s">
        <v>41</v>
      </c>
      <c r="J7325" s="1" t="s">
        <v>34</v>
      </c>
      <c r="K7325" s="3" t="s">
        <v>42</v>
      </c>
      <c r="L7325" s="1" t="s">
        <v>34</v>
      </c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1"/>
      <c r="AA7325" s="1" t="s">
        <v>16</v>
      </c>
      <c r="AB7325" s="3" t="s">
        <v>12</v>
      </c>
      <c r="AC7325" s="23" t="s">
        <v>37801</v>
      </c>
      <c r="AD7325" s="23" t="s">
        <v>44803</v>
      </c>
      <c r="AE7325" t="s">
        <v>35399</v>
      </c>
    </row>
    <row r="7326" spans="1:31" ht="14.25" customHeight="1">
      <c r="A7326" s="1">
        <v>7325</v>
      </c>
      <c r="B7326" s="9" t="s">
        <v>6</v>
      </c>
      <c r="C7326" s="1" t="s">
        <v>4457</v>
      </c>
      <c r="D7326" s="1" t="s">
        <v>1222</v>
      </c>
      <c r="E7326" s="1" t="s">
        <v>40</v>
      </c>
      <c r="F7326" s="1" t="s">
        <v>23001</v>
      </c>
      <c r="G7326" s="14">
        <v>9199944906</v>
      </c>
      <c r="H7326" s="1" t="s">
        <v>15</v>
      </c>
      <c r="I7326" s="1" t="s">
        <v>62</v>
      </c>
      <c r="J7326" s="1" t="s">
        <v>34</v>
      </c>
      <c r="K7326" s="3" t="s">
        <v>27</v>
      </c>
      <c r="L7326" s="1" t="s">
        <v>34</v>
      </c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1"/>
      <c r="AA7326" s="1" t="s">
        <v>16</v>
      </c>
      <c r="AB7326" s="3" t="s">
        <v>12</v>
      </c>
      <c r="AC7326" s="23" t="s">
        <v>37801</v>
      </c>
      <c r="AD7326" s="23" t="s">
        <v>44804</v>
      </c>
      <c r="AE7326" t="s">
        <v>35409</v>
      </c>
    </row>
    <row r="7327" spans="1:31" ht="14.25" customHeight="1">
      <c r="A7327" s="1">
        <v>7326</v>
      </c>
      <c r="B7327" s="9" t="s">
        <v>6</v>
      </c>
      <c r="C7327" s="1" t="s">
        <v>4459</v>
      </c>
      <c r="D7327" s="1" t="s">
        <v>4460</v>
      </c>
      <c r="E7327" s="1" t="s">
        <v>139</v>
      </c>
      <c r="F7327" s="1" t="s">
        <v>31565</v>
      </c>
      <c r="G7327" s="14">
        <v>919909091410</v>
      </c>
      <c r="H7327" s="1" t="s">
        <v>8</v>
      </c>
      <c r="I7327" s="1" t="s">
        <v>9</v>
      </c>
      <c r="J7327" s="1" t="s">
        <v>34</v>
      </c>
      <c r="K7327" s="3" t="s">
        <v>17</v>
      </c>
      <c r="L7327" s="1" t="s">
        <v>34</v>
      </c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1"/>
      <c r="AA7327" s="1" t="s">
        <v>11</v>
      </c>
      <c r="AB7327" s="3" t="s">
        <v>13</v>
      </c>
      <c r="AC7327" s="23" t="s">
        <v>37801</v>
      </c>
      <c r="AD7327" s="23" t="s">
        <v>43525</v>
      </c>
      <c r="AE7327" t="s">
        <v>35399</v>
      </c>
    </row>
    <row r="7328" spans="1:31" ht="14.25" customHeight="1">
      <c r="A7328" s="1">
        <v>7327</v>
      </c>
      <c r="B7328" s="1" t="s">
        <v>54</v>
      </c>
      <c r="C7328" s="1" t="s">
        <v>4461</v>
      </c>
      <c r="D7328" s="1" t="s">
        <v>4462</v>
      </c>
      <c r="E7328" s="1" t="s">
        <v>4463</v>
      </c>
      <c r="F7328" s="1" t="s">
        <v>23003</v>
      </c>
      <c r="G7328" s="14">
        <v>919449460104</v>
      </c>
      <c r="H7328" s="1" t="s">
        <v>15</v>
      </c>
      <c r="I7328" s="1" t="s">
        <v>62</v>
      </c>
      <c r="J7328" s="1" t="s">
        <v>34</v>
      </c>
      <c r="K7328" s="3" t="s">
        <v>42</v>
      </c>
      <c r="L7328" s="1" t="s">
        <v>34</v>
      </c>
      <c r="M7328" s="3" t="s">
        <v>27</v>
      </c>
      <c r="N7328" s="3" t="str">
        <f>J7328</f>
        <v>[50-85 Lacs]</v>
      </c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1"/>
      <c r="AA7328" s="1" t="s">
        <v>16</v>
      </c>
      <c r="AB7328" s="3" t="s">
        <v>12</v>
      </c>
      <c r="AC7328" s="23" t="s">
        <v>37801</v>
      </c>
      <c r="AD7328" s="23" t="s">
        <v>44805</v>
      </c>
      <c r="AE7328" t="s">
        <v>35409</v>
      </c>
    </row>
    <row r="7329" spans="1:31" ht="14.25" customHeight="1">
      <c r="A7329" s="1">
        <v>7328</v>
      </c>
      <c r="B7329" s="1" t="s">
        <v>54</v>
      </c>
      <c r="C7329" s="1" t="s">
        <v>4481</v>
      </c>
      <c r="D7329" s="1" t="s">
        <v>35863</v>
      </c>
      <c r="E7329" s="1" t="s">
        <v>40</v>
      </c>
      <c r="F7329" s="1" t="s">
        <v>31567</v>
      </c>
      <c r="G7329" s="14">
        <v>919494490699</v>
      </c>
      <c r="H7329" s="1" t="s">
        <v>20</v>
      </c>
      <c r="I7329" s="1" t="s">
        <v>33</v>
      </c>
      <c r="J7329" s="1" t="s">
        <v>34</v>
      </c>
      <c r="K7329" s="3" t="s">
        <v>42</v>
      </c>
      <c r="L7329" s="1" t="s">
        <v>34</v>
      </c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1"/>
      <c r="AA7329" s="1" t="s">
        <v>16</v>
      </c>
      <c r="AB7329" s="3" t="s">
        <v>12</v>
      </c>
      <c r="AC7329" s="23" t="s">
        <v>37801</v>
      </c>
      <c r="AD7329" s="23" t="s">
        <v>44806</v>
      </c>
      <c r="AE7329" t="s">
        <v>35410</v>
      </c>
    </row>
    <row r="7330" spans="1:31" ht="14.25" customHeight="1">
      <c r="A7330" s="1">
        <v>7329</v>
      </c>
      <c r="B7330" s="1" t="s">
        <v>54</v>
      </c>
      <c r="C7330" s="1" t="s">
        <v>4482</v>
      </c>
      <c r="D7330" s="1" t="s">
        <v>791</v>
      </c>
      <c r="E7330" s="1" t="s">
        <v>29</v>
      </c>
      <c r="F7330" s="1" t="s">
        <v>33800</v>
      </c>
      <c r="G7330" s="14">
        <v>919464009</v>
      </c>
      <c r="H7330" s="1" t="s">
        <v>20</v>
      </c>
      <c r="I7330" s="1" t="s">
        <v>41</v>
      </c>
      <c r="J7330" s="1" t="s">
        <v>34</v>
      </c>
      <c r="K7330" s="3" t="s">
        <v>17</v>
      </c>
      <c r="L7330" s="1" t="s">
        <v>34</v>
      </c>
      <c r="M7330" s="4" t="s">
        <v>42</v>
      </c>
      <c r="N7330" s="3" t="str">
        <f t="shared" ref="N7330:N7332" si="237">J7330</f>
        <v>[50-85 Lacs]</v>
      </c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1"/>
      <c r="AA7330" s="1" t="s">
        <v>16</v>
      </c>
      <c r="AB7330" s="3" t="s">
        <v>12</v>
      </c>
      <c r="AC7330" s="23" t="s">
        <v>37801</v>
      </c>
      <c r="AD7330" s="23" t="s">
        <v>44807</v>
      </c>
      <c r="AE7330" t="s">
        <v>35410</v>
      </c>
    </row>
    <row r="7331" spans="1:31" ht="14.25" customHeight="1">
      <c r="A7331" s="1">
        <v>7330</v>
      </c>
      <c r="B7331" s="1" t="s">
        <v>54</v>
      </c>
      <c r="C7331" s="1" t="s">
        <v>4485</v>
      </c>
      <c r="D7331" s="1" t="s">
        <v>72</v>
      </c>
      <c r="E7331" s="1" t="s">
        <v>558</v>
      </c>
      <c r="F7331" s="1" t="s">
        <v>4486</v>
      </c>
      <c r="G7331" s="14">
        <v>9194466406</v>
      </c>
      <c r="H7331" s="1" t="s">
        <v>8</v>
      </c>
      <c r="I7331" s="1" t="s">
        <v>9</v>
      </c>
      <c r="J7331" s="1" t="s">
        <v>34</v>
      </c>
      <c r="K7331" s="3" t="s">
        <v>17</v>
      </c>
      <c r="L7331" s="1" t="s">
        <v>34</v>
      </c>
      <c r="M7331" s="4" t="s">
        <v>42</v>
      </c>
      <c r="N7331" s="3" t="str">
        <f t="shared" si="237"/>
        <v>[50-85 Lacs]</v>
      </c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1"/>
      <c r="AA7331" s="1" t="s">
        <v>16</v>
      </c>
      <c r="AB7331" s="3" t="s">
        <v>12</v>
      </c>
      <c r="AC7331" s="23" t="s">
        <v>37801</v>
      </c>
      <c r="AD7331" s="23" t="s">
        <v>44808</v>
      </c>
      <c r="AE7331" t="s">
        <v>35399</v>
      </c>
    </row>
    <row r="7332" spans="1:31" ht="14.25" customHeight="1">
      <c r="A7332" s="1">
        <v>7331</v>
      </c>
      <c r="B7332" s="1" t="s">
        <v>54</v>
      </c>
      <c r="C7332" s="1" t="s">
        <v>4501</v>
      </c>
      <c r="D7332" s="1" t="s">
        <v>3940</v>
      </c>
      <c r="E7332" s="1" t="s">
        <v>139</v>
      </c>
      <c r="F7332" s="1" t="s">
        <v>23017</v>
      </c>
      <c r="G7332" s="14">
        <v>91999441649</v>
      </c>
      <c r="H7332" s="1" t="s">
        <v>15</v>
      </c>
      <c r="I7332" s="1" t="s">
        <v>41</v>
      </c>
      <c r="J7332" s="1" t="s">
        <v>34</v>
      </c>
      <c r="K7332" s="3" t="s">
        <v>17</v>
      </c>
      <c r="L7332" s="1" t="s">
        <v>34</v>
      </c>
      <c r="M7332" s="4" t="s">
        <v>42</v>
      </c>
      <c r="N7332" s="3" t="str">
        <f t="shared" si="237"/>
        <v>[50-85 Lacs]</v>
      </c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1"/>
      <c r="AA7332" s="1" t="s">
        <v>16</v>
      </c>
      <c r="AB7332" s="3" t="s">
        <v>12</v>
      </c>
      <c r="AC7332" s="23" t="s">
        <v>37801</v>
      </c>
      <c r="AD7332" s="23" t="s">
        <v>44809</v>
      </c>
      <c r="AE7332" t="s">
        <v>35409</v>
      </c>
    </row>
    <row r="7333" spans="1:31" ht="14.25" customHeight="1">
      <c r="A7333" s="1">
        <v>7332</v>
      </c>
      <c r="B7333" s="9" t="s">
        <v>6</v>
      </c>
      <c r="C7333" s="1" t="s">
        <v>4502</v>
      </c>
      <c r="D7333" s="1" t="s">
        <v>1576</v>
      </c>
      <c r="E7333" s="1" t="s">
        <v>40</v>
      </c>
      <c r="F7333" s="1" t="s">
        <v>31568</v>
      </c>
      <c r="G7333" s="14">
        <v>91949444614</v>
      </c>
      <c r="H7333" s="1" t="s">
        <v>20</v>
      </c>
      <c r="I7333" s="1" t="s">
        <v>41</v>
      </c>
      <c r="J7333" s="1" t="s">
        <v>34</v>
      </c>
      <c r="K7333" s="3" t="s">
        <v>42</v>
      </c>
      <c r="L7333" s="1" t="s">
        <v>34</v>
      </c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1"/>
      <c r="AA7333" s="1" t="s">
        <v>16</v>
      </c>
      <c r="AB7333" s="3" t="s">
        <v>12</v>
      </c>
      <c r="AC7333" s="23" t="s">
        <v>37801</v>
      </c>
      <c r="AD7333" s="23" t="s">
        <v>44810</v>
      </c>
      <c r="AE7333" t="s">
        <v>35409</v>
      </c>
    </row>
    <row r="7334" spans="1:31" ht="14.25" customHeight="1">
      <c r="A7334" s="1">
        <v>7333</v>
      </c>
      <c r="B7334" s="9" t="s">
        <v>6</v>
      </c>
      <c r="C7334" s="1" t="s">
        <v>4506</v>
      </c>
      <c r="D7334" s="1" t="s">
        <v>773</v>
      </c>
      <c r="E7334" s="1" t="s">
        <v>328</v>
      </c>
      <c r="F7334" s="1" t="s">
        <v>23018</v>
      </c>
      <c r="G7334" s="14">
        <v>919099940446</v>
      </c>
      <c r="H7334" s="1" t="s">
        <v>15</v>
      </c>
      <c r="I7334" s="1" t="s">
        <v>41</v>
      </c>
      <c r="J7334" s="1" t="s">
        <v>34</v>
      </c>
      <c r="K7334" s="3" t="s">
        <v>42</v>
      </c>
      <c r="L7334" s="1" t="s">
        <v>34</v>
      </c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1"/>
      <c r="AA7334" s="1" t="s">
        <v>16</v>
      </c>
      <c r="AB7334" s="3" t="s">
        <v>12</v>
      </c>
      <c r="AC7334" s="23" t="s">
        <v>37801</v>
      </c>
      <c r="AD7334" s="23" t="s">
        <v>41061</v>
      </c>
      <c r="AE7334" t="s">
        <v>35409</v>
      </c>
    </row>
    <row r="7335" spans="1:31" ht="14.25" customHeight="1">
      <c r="A7335" s="1">
        <v>7334</v>
      </c>
      <c r="B7335" s="1" t="s">
        <v>54</v>
      </c>
      <c r="C7335" s="1" t="s">
        <v>4510</v>
      </c>
      <c r="D7335" s="1" t="s">
        <v>773</v>
      </c>
      <c r="E7335" s="1" t="s">
        <v>131</v>
      </c>
      <c r="F7335" s="1" t="s">
        <v>23020</v>
      </c>
      <c r="G7335" s="14">
        <v>919944499466</v>
      </c>
      <c r="H7335" s="1" t="s">
        <v>20</v>
      </c>
      <c r="I7335" s="1" t="s">
        <v>41</v>
      </c>
      <c r="J7335" s="1" t="s">
        <v>34</v>
      </c>
      <c r="K7335" s="3" t="s">
        <v>17</v>
      </c>
      <c r="L7335" s="1" t="s">
        <v>34</v>
      </c>
      <c r="M7335" s="4" t="s">
        <v>42</v>
      </c>
      <c r="N7335" s="3" t="str">
        <f>J7335</f>
        <v>[50-85 Lacs]</v>
      </c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1"/>
      <c r="AA7335" s="1" t="s">
        <v>16</v>
      </c>
      <c r="AB7335" s="3" t="s">
        <v>12</v>
      </c>
      <c r="AC7335" s="23" t="s">
        <v>37801</v>
      </c>
      <c r="AD7335" s="23" t="s">
        <v>44811</v>
      </c>
      <c r="AE7335" t="s">
        <v>35399</v>
      </c>
    </row>
    <row r="7336" spans="1:31" ht="14.25" customHeight="1">
      <c r="A7336" s="1">
        <v>7335</v>
      </c>
      <c r="B7336" s="1" t="s">
        <v>54</v>
      </c>
      <c r="C7336" s="1" t="s">
        <v>4512</v>
      </c>
      <c r="D7336" s="1" t="s">
        <v>318</v>
      </c>
      <c r="E7336" s="1" t="s">
        <v>37019</v>
      </c>
      <c r="F7336" s="1" t="s">
        <v>23022</v>
      </c>
      <c r="G7336" s="14">
        <v>916444694</v>
      </c>
      <c r="H7336" s="1" t="s">
        <v>20</v>
      </c>
      <c r="I7336" s="1" t="s">
        <v>62</v>
      </c>
      <c r="J7336" s="1" t="s">
        <v>34</v>
      </c>
      <c r="K7336" s="3" t="s">
        <v>17</v>
      </c>
      <c r="L7336" s="1" t="s">
        <v>34</v>
      </c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1"/>
      <c r="AA7336" s="1" t="s">
        <v>16</v>
      </c>
      <c r="AB7336" s="3" t="s">
        <v>12</v>
      </c>
      <c r="AC7336" s="23" t="s">
        <v>37801</v>
      </c>
      <c r="AD7336" s="23" t="s">
        <v>44812</v>
      </c>
      <c r="AE7336" t="s">
        <v>35410</v>
      </c>
    </row>
    <row r="7337" spans="1:31" ht="14.25" customHeight="1">
      <c r="A7337" s="1">
        <v>7336</v>
      </c>
      <c r="B7337" s="1" t="s">
        <v>54</v>
      </c>
      <c r="C7337" s="1" t="s">
        <v>4515</v>
      </c>
      <c r="D7337" s="1" t="s">
        <v>951</v>
      </c>
      <c r="E7337" s="1" t="s">
        <v>553</v>
      </c>
      <c r="F7337" s="1" t="s">
        <v>23025</v>
      </c>
      <c r="G7337" s="14">
        <v>9144664199</v>
      </c>
      <c r="H7337" s="1" t="s">
        <v>20</v>
      </c>
      <c r="I7337" s="1" t="s">
        <v>41</v>
      </c>
      <c r="J7337" s="1" t="s">
        <v>34</v>
      </c>
      <c r="K7337" s="3" t="s">
        <v>17</v>
      </c>
      <c r="L7337" s="1" t="s">
        <v>34</v>
      </c>
      <c r="M7337" s="4" t="s">
        <v>42</v>
      </c>
      <c r="N7337" s="3" t="str">
        <f>J7337</f>
        <v>[50-85 Lacs]</v>
      </c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1"/>
      <c r="AA7337" s="1" t="s">
        <v>16</v>
      </c>
      <c r="AB7337" s="3" t="s">
        <v>12</v>
      </c>
      <c r="AC7337" s="23" t="s">
        <v>37801</v>
      </c>
      <c r="AD7337" s="23" t="s">
        <v>40319</v>
      </c>
      <c r="AE7337" t="s">
        <v>35410</v>
      </c>
    </row>
    <row r="7338" spans="1:31" ht="14.25" customHeight="1">
      <c r="A7338" s="1">
        <v>7337</v>
      </c>
      <c r="B7338" s="9" t="s">
        <v>6</v>
      </c>
      <c r="C7338" s="1" t="s">
        <v>4523</v>
      </c>
      <c r="D7338" s="1" t="s">
        <v>4524</v>
      </c>
      <c r="E7338" s="1" t="s">
        <v>87</v>
      </c>
      <c r="F7338" s="1" t="s">
        <v>33803</v>
      </c>
      <c r="G7338" s="14">
        <v>9194404064</v>
      </c>
      <c r="H7338" s="1" t="s">
        <v>8</v>
      </c>
      <c r="I7338" s="1" t="s">
        <v>41</v>
      </c>
      <c r="J7338" s="1" t="s">
        <v>34</v>
      </c>
      <c r="K7338" s="3" t="s">
        <v>42</v>
      </c>
      <c r="L7338" s="1" t="s">
        <v>34</v>
      </c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1"/>
      <c r="AA7338" s="1" t="s">
        <v>16</v>
      </c>
      <c r="AB7338" s="3" t="s">
        <v>12</v>
      </c>
      <c r="AC7338" s="23" t="s">
        <v>37801</v>
      </c>
      <c r="AD7338" s="23" t="s">
        <v>41918</v>
      </c>
      <c r="AE7338" t="s">
        <v>35410</v>
      </c>
    </row>
    <row r="7339" spans="1:31" ht="14.25" customHeight="1">
      <c r="A7339" s="1">
        <v>7338</v>
      </c>
      <c r="B7339" s="1" t="s">
        <v>54</v>
      </c>
      <c r="C7339" s="1" t="s">
        <v>4531</v>
      </c>
      <c r="D7339" s="1" t="s">
        <v>35637</v>
      </c>
      <c r="E7339" s="1" t="s">
        <v>40</v>
      </c>
      <c r="F7339" s="1" t="s">
        <v>23031</v>
      </c>
      <c r="G7339" s="14">
        <v>914160410944</v>
      </c>
      <c r="H7339" s="1" t="s">
        <v>8</v>
      </c>
      <c r="I7339" s="1" t="s">
        <v>41</v>
      </c>
      <c r="J7339" s="1" t="s">
        <v>34</v>
      </c>
      <c r="K7339" s="3" t="s">
        <v>42</v>
      </c>
      <c r="L7339" s="1" t="s">
        <v>34</v>
      </c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1"/>
      <c r="AA7339" s="1" t="s">
        <v>16</v>
      </c>
      <c r="AB7339" s="3" t="s">
        <v>12</v>
      </c>
      <c r="AC7339" s="23" t="s">
        <v>37801</v>
      </c>
      <c r="AD7339" s="23" t="s">
        <v>44813</v>
      </c>
      <c r="AE7339" t="s">
        <v>35394</v>
      </c>
    </row>
    <row r="7340" spans="1:31" ht="14.25" customHeight="1">
      <c r="A7340" s="1">
        <v>7339</v>
      </c>
      <c r="B7340" s="1" t="s">
        <v>54</v>
      </c>
      <c r="C7340" s="1" t="s">
        <v>4540</v>
      </c>
      <c r="D7340" s="1" t="s">
        <v>58</v>
      </c>
      <c r="E7340" s="1" t="s">
        <v>4541</v>
      </c>
      <c r="F7340" s="1" t="s">
        <v>23035</v>
      </c>
      <c r="G7340" s="14">
        <v>91969401666</v>
      </c>
      <c r="H7340" s="1" t="s">
        <v>15</v>
      </c>
      <c r="I7340" s="1" t="s">
        <v>41</v>
      </c>
      <c r="J7340" s="1" t="s">
        <v>34</v>
      </c>
      <c r="K7340" s="3" t="s">
        <v>17</v>
      </c>
      <c r="L7340" s="1" t="s">
        <v>34</v>
      </c>
      <c r="M7340" s="4" t="s">
        <v>42</v>
      </c>
      <c r="N7340" s="3" t="str">
        <f t="shared" ref="N7340:N7342" si="238">J7340</f>
        <v>[50-85 Lacs]</v>
      </c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1"/>
      <c r="AA7340" s="1" t="s">
        <v>16</v>
      </c>
      <c r="AB7340" s="3" t="s">
        <v>12</v>
      </c>
      <c r="AC7340" s="23" t="s">
        <v>37801</v>
      </c>
      <c r="AD7340" s="23" t="s">
        <v>44814</v>
      </c>
      <c r="AE7340" t="s">
        <v>35394</v>
      </c>
    </row>
    <row r="7341" spans="1:31" ht="14.25" customHeight="1">
      <c r="A7341" s="1">
        <v>7340</v>
      </c>
      <c r="B7341" s="1" t="s">
        <v>54</v>
      </c>
      <c r="C7341" s="1" t="s">
        <v>4542</v>
      </c>
      <c r="D7341" s="1" t="s">
        <v>35864</v>
      </c>
      <c r="E7341" s="1" t="s">
        <v>37020</v>
      </c>
      <c r="F7341" s="1" t="s">
        <v>33804</v>
      </c>
      <c r="G7341" s="14">
        <v>91949669999</v>
      </c>
      <c r="H7341" s="1" t="s">
        <v>15</v>
      </c>
      <c r="I7341" s="1" t="s">
        <v>9</v>
      </c>
      <c r="J7341" s="1" t="s">
        <v>34</v>
      </c>
      <c r="K7341" s="3" t="s">
        <v>17</v>
      </c>
      <c r="L7341" s="1" t="s">
        <v>34</v>
      </c>
      <c r="M7341" s="4" t="s">
        <v>42</v>
      </c>
      <c r="N7341" s="3" t="str">
        <f t="shared" si="238"/>
        <v>[50-85 Lacs]</v>
      </c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1"/>
      <c r="AA7341" s="1" t="s">
        <v>16</v>
      </c>
      <c r="AB7341" s="3" t="s">
        <v>12</v>
      </c>
      <c r="AC7341" s="23" t="s">
        <v>37801</v>
      </c>
      <c r="AD7341" s="23" t="s">
        <v>39037</v>
      </c>
      <c r="AE7341" t="s">
        <v>35394</v>
      </c>
    </row>
    <row r="7342" spans="1:31" ht="14.25" customHeight="1">
      <c r="A7342" s="1">
        <v>7341</v>
      </c>
      <c r="B7342" s="1" t="s">
        <v>54</v>
      </c>
      <c r="C7342" s="1" t="s">
        <v>4558</v>
      </c>
      <c r="D7342" s="1" t="s">
        <v>58</v>
      </c>
      <c r="E7342" s="1" t="s">
        <v>746</v>
      </c>
      <c r="F7342" s="1" t="s">
        <v>23045</v>
      </c>
      <c r="G7342" s="14">
        <v>91910669091</v>
      </c>
      <c r="H7342" s="1" t="s">
        <v>20</v>
      </c>
      <c r="I7342" s="1" t="s">
        <v>41</v>
      </c>
      <c r="J7342" s="1" t="s">
        <v>34</v>
      </c>
      <c r="K7342" s="3" t="s">
        <v>42</v>
      </c>
      <c r="L7342" s="1" t="s">
        <v>34</v>
      </c>
      <c r="M7342" s="3" t="s">
        <v>27</v>
      </c>
      <c r="N7342" s="3" t="str">
        <f t="shared" si="238"/>
        <v>[50-85 Lacs]</v>
      </c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1"/>
      <c r="AA7342" s="1" t="s">
        <v>16</v>
      </c>
      <c r="AB7342" s="3" t="s">
        <v>12</v>
      </c>
      <c r="AC7342" s="23" t="s">
        <v>37801</v>
      </c>
      <c r="AD7342" s="23" t="s">
        <v>44815</v>
      </c>
      <c r="AE7342" t="s">
        <v>35410</v>
      </c>
    </row>
    <row r="7343" spans="1:31" ht="14.25" customHeight="1">
      <c r="A7343" s="1">
        <v>7342</v>
      </c>
      <c r="B7343" s="1" t="s">
        <v>54</v>
      </c>
      <c r="C7343" s="1" t="s">
        <v>4568</v>
      </c>
      <c r="D7343" s="1" t="s">
        <v>557</v>
      </c>
      <c r="E7343" s="1" t="s">
        <v>1306</v>
      </c>
      <c r="F7343" s="1" t="s">
        <v>23051</v>
      </c>
      <c r="G7343" s="14">
        <v>919946949144</v>
      </c>
      <c r="H7343" s="1" t="s">
        <v>20</v>
      </c>
      <c r="I7343" s="1" t="s">
        <v>9</v>
      </c>
      <c r="J7343" s="1" t="s">
        <v>34</v>
      </c>
      <c r="K7343" s="3" t="s">
        <v>17</v>
      </c>
      <c r="L7343" s="1" t="s">
        <v>34</v>
      </c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1"/>
      <c r="AA7343" s="1" t="s">
        <v>11</v>
      </c>
      <c r="AB7343" s="3" t="s">
        <v>56</v>
      </c>
      <c r="AC7343" s="23" t="s">
        <v>37801</v>
      </c>
      <c r="AD7343" s="23" t="s">
        <v>44816</v>
      </c>
      <c r="AE7343" t="s">
        <v>35410</v>
      </c>
    </row>
    <row r="7344" spans="1:31" ht="14.25" customHeight="1">
      <c r="A7344" s="1">
        <v>7343</v>
      </c>
      <c r="B7344" s="1" t="s">
        <v>54</v>
      </c>
      <c r="C7344" s="1" t="s">
        <v>4570</v>
      </c>
      <c r="D7344" s="1" t="s">
        <v>1160</v>
      </c>
      <c r="E7344" s="1" t="s">
        <v>40</v>
      </c>
      <c r="F7344" s="1" t="s">
        <v>23053</v>
      </c>
      <c r="G7344" s="14">
        <v>919909444499</v>
      </c>
      <c r="H7344" s="1" t="s">
        <v>8</v>
      </c>
      <c r="I7344" s="1" t="s">
        <v>9</v>
      </c>
      <c r="J7344" s="1" t="s">
        <v>34</v>
      </c>
      <c r="K7344" s="3" t="s">
        <v>17</v>
      </c>
      <c r="L7344" s="1" t="s">
        <v>34</v>
      </c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1"/>
      <c r="AA7344" s="1" t="s">
        <v>11</v>
      </c>
      <c r="AB7344" s="3" t="s">
        <v>56</v>
      </c>
      <c r="AC7344" s="23" t="s">
        <v>37801</v>
      </c>
      <c r="AD7344" s="23" t="s">
        <v>44817</v>
      </c>
      <c r="AE7344" t="s">
        <v>35410</v>
      </c>
    </row>
    <row r="7345" spans="1:31" ht="14.25" customHeight="1">
      <c r="A7345" s="1">
        <v>7344</v>
      </c>
      <c r="B7345" s="1" t="s">
        <v>54</v>
      </c>
      <c r="C7345" s="1" t="s">
        <v>4571</v>
      </c>
      <c r="D7345" s="1" t="s">
        <v>683</v>
      </c>
      <c r="E7345" s="1" t="s">
        <v>40</v>
      </c>
      <c r="F7345" s="1" t="s">
        <v>23054</v>
      </c>
      <c r="G7345" s="14">
        <v>9191491101</v>
      </c>
      <c r="H7345" s="1" t="s">
        <v>8</v>
      </c>
      <c r="I7345" s="1" t="s">
        <v>41</v>
      </c>
      <c r="J7345" s="1" t="s">
        <v>34</v>
      </c>
      <c r="K7345" s="3" t="s">
        <v>17</v>
      </c>
      <c r="L7345" s="1" t="s">
        <v>34</v>
      </c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1"/>
      <c r="AA7345" s="1" t="s">
        <v>11</v>
      </c>
      <c r="AB7345" s="3" t="s">
        <v>56</v>
      </c>
      <c r="AC7345" s="23" t="s">
        <v>37801</v>
      </c>
      <c r="AD7345" s="23" t="s">
        <v>44045</v>
      </c>
      <c r="AE7345" t="s">
        <v>35409</v>
      </c>
    </row>
    <row r="7346" spans="1:31" ht="14.25" customHeight="1">
      <c r="A7346" s="1">
        <v>7345</v>
      </c>
      <c r="B7346" s="1" t="s">
        <v>54</v>
      </c>
      <c r="C7346" s="1" t="s">
        <v>4572</v>
      </c>
      <c r="D7346" s="1" t="s">
        <v>286</v>
      </c>
      <c r="E7346" s="1" t="s">
        <v>553</v>
      </c>
      <c r="F7346" s="1" t="s">
        <v>23055</v>
      </c>
      <c r="G7346" s="14">
        <v>91990996604</v>
      </c>
      <c r="H7346" s="1" t="s">
        <v>20</v>
      </c>
      <c r="I7346" s="1" t="s">
        <v>41</v>
      </c>
      <c r="J7346" s="1" t="s">
        <v>34</v>
      </c>
      <c r="K7346" s="3" t="s">
        <v>17</v>
      </c>
      <c r="L7346" s="1" t="s">
        <v>34</v>
      </c>
      <c r="M7346" s="4" t="s">
        <v>42</v>
      </c>
      <c r="N7346" s="3" t="str">
        <f>J7346</f>
        <v>[50-85 Lacs]</v>
      </c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1"/>
      <c r="AA7346" s="1" t="s">
        <v>16</v>
      </c>
      <c r="AB7346" s="3" t="s">
        <v>12</v>
      </c>
      <c r="AC7346" s="23" t="s">
        <v>37801</v>
      </c>
      <c r="AD7346" s="23" t="s">
        <v>44818</v>
      </c>
      <c r="AE7346" t="s">
        <v>35409</v>
      </c>
    </row>
    <row r="7347" spans="1:31" ht="14.25" customHeight="1">
      <c r="A7347" s="1">
        <v>7346</v>
      </c>
      <c r="B7347" s="1" t="s">
        <v>54</v>
      </c>
      <c r="C7347" s="1" t="s">
        <v>4578</v>
      </c>
      <c r="D7347" s="1" t="s">
        <v>1994</v>
      </c>
      <c r="E7347" s="1" t="s">
        <v>87</v>
      </c>
      <c r="F7347" s="1" t="s">
        <v>33807</v>
      </c>
      <c r="G7347" s="14">
        <v>919446614964</v>
      </c>
      <c r="H7347" s="1" t="s">
        <v>20</v>
      </c>
      <c r="I7347" s="1" t="s">
        <v>41</v>
      </c>
      <c r="J7347" s="1" t="s">
        <v>34</v>
      </c>
      <c r="K7347" s="3" t="s">
        <v>17</v>
      </c>
      <c r="L7347" s="1" t="s">
        <v>34</v>
      </c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1"/>
      <c r="AA7347" s="1" t="s">
        <v>16</v>
      </c>
      <c r="AB7347" s="3" t="s">
        <v>12</v>
      </c>
      <c r="AC7347" s="23" t="s">
        <v>37801</v>
      </c>
      <c r="AD7347" s="23" t="s">
        <v>44819</v>
      </c>
      <c r="AE7347" t="s">
        <v>35410</v>
      </c>
    </row>
    <row r="7348" spans="1:31" ht="14.25" customHeight="1">
      <c r="A7348" s="1">
        <v>7347</v>
      </c>
      <c r="B7348" s="9" t="s">
        <v>6</v>
      </c>
      <c r="C7348" s="1" t="s">
        <v>4589</v>
      </c>
      <c r="D7348" s="1" t="s">
        <v>1821</v>
      </c>
      <c r="E7348" s="1" t="s">
        <v>553</v>
      </c>
      <c r="F7348" s="1" t="s">
        <v>23066</v>
      </c>
      <c r="G7348" s="14">
        <v>9199444000</v>
      </c>
      <c r="H7348" s="1" t="s">
        <v>20</v>
      </c>
      <c r="I7348" s="1" t="s">
        <v>9</v>
      </c>
      <c r="J7348" s="1" t="s">
        <v>34</v>
      </c>
      <c r="K7348" s="3" t="s">
        <v>17</v>
      </c>
      <c r="L7348" s="1" t="s">
        <v>34</v>
      </c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1"/>
      <c r="AA7348" s="1" t="s">
        <v>16</v>
      </c>
      <c r="AB7348" s="3" t="s">
        <v>12</v>
      </c>
      <c r="AC7348" s="23" t="s">
        <v>37801</v>
      </c>
      <c r="AD7348" s="23" t="s">
        <v>44820</v>
      </c>
      <c r="AE7348" t="s">
        <v>35409</v>
      </c>
    </row>
    <row r="7349" spans="1:31" ht="14.25" customHeight="1">
      <c r="A7349" s="1">
        <v>7348</v>
      </c>
      <c r="B7349" s="1" t="s">
        <v>54</v>
      </c>
      <c r="C7349" s="1" t="s">
        <v>4602</v>
      </c>
      <c r="D7349" s="1" t="s">
        <v>1305</v>
      </c>
      <c r="E7349" s="1" t="s">
        <v>37021</v>
      </c>
      <c r="F7349" s="1" t="s">
        <v>33810</v>
      </c>
      <c r="G7349" s="14">
        <v>91914646446</v>
      </c>
      <c r="H7349" s="1" t="s">
        <v>20</v>
      </c>
      <c r="I7349" s="1" t="s">
        <v>41</v>
      </c>
      <c r="J7349" s="1" t="s">
        <v>34</v>
      </c>
      <c r="K7349" s="3" t="s">
        <v>42</v>
      </c>
      <c r="L7349" s="1" t="s">
        <v>34</v>
      </c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1"/>
      <c r="AA7349" s="1" t="s">
        <v>16</v>
      </c>
      <c r="AB7349" s="3" t="s">
        <v>12</v>
      </c>
      <c r="AC7349" s="23" t="s">
        <v>37801</v>
      </c>
      <c r="AD7349" s="23" t="s">
        <v>44821</v>
      </c>
      <c r="AE7349" t="s">
        <v>35394</v>
      </c>
    </row>
    <row r="7350" spans="1:31" ht="14.25" customHeight="1">
      <c r="A7350" s="1">
        <v>7349</v>
      </c>
      <c r="B7350" s="1" t="s">
        <v>54</v>
      </c>
      <c r="C7350" s="1" t="s">
        <v>4606</v>
      </c>
      <c r="D7350" s="1" t="s">
        <v>873</v>
      </c>
      <c r="E7350" s="1" t="s">
        <v>724</v>
      </c>
      <c r="F7350" s="1" t="s">
        <v>23072</v>
      </c>
      <c r="G7350" s="14">
        <v>919909991414</v>
      </c>
      <c r="H7350" s="1" t="s">
        <v>20</v>
      </c>
      <c r="I7350" s="1" t="s">
        <v>33</v>
      </c>
      <c r="J7350" s="1" t="s">
        <v>34</v>
      </c>
      <c r="K7350" s="3" t="s">
        <v>42</v>
      </c>
      <c r="L7350" s="1" t="s">
        <v>34</v>
      </c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1"/>
      <c r="AA7350" s="1" t="s">
        <v>16</v>
      </c>
      <c r="AB7350" s="3" t="s">
        <v>12</v>
      </c>
      <c r="AC7350" s="23" t="s">
        <v>37801</v>
      </c>
      <c r="AD7350" s="23" t="s">
        <v>44822</v>
      </c>
      <c r="AE7350" t="s">
        <v>35410</v>
      </c>
    </row>
    <row r="7351" spans="1:31" ht="14.25" customHeight="1">
      <c r="A7351" s="1">
        <v>7350</v>
      </c>
      <c r="B7351" s="1" t="s">
        <v>54</v>
      </c>
      <c r="C7351" s="1" t="s">
        <v>4608</v>
      </c>
      <c r="D7351" s="1" t="s">
        <v>1132</v>
      </c>
      <c r="E7351" s="1" t="s">
        <v>1725</v>
      </c>
      <c r="F7351" s="1" t="s">
        <v>23074</v>
      </c>
      <c r="G7351" s="14">
        <v>919909961996</v>
      </c>
      <c r="H7351" s="1" t="s">
        <v>20</v>
      </c>
      <c r="I7351" s="1" t="s">
        <v>37779</v>
      </c>
      <c r="J7351" s="1" t="s">
        <v>34</v>
      </c>
      <c r="K7351" s="3" t="s">
        <v>42</v>
      </c>
      <c r="L7351" s="1" t="s">
        <v>34</v>
      </c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1"/>
      <c r="AA7351" s="1" t="s">
        <v>16</v>
      </c>
      <c r="AB7351" s="3" t="s">
        <v>12</v>
      </c>
      <c r="AC7351" s="23" t="s">
        <v>37801</v>
      </c>
      <c r="AD7351" s="23" t="s">
        <v>44823</v>
      </c>
      <c r="AE7351" t="s">
        <v>35394</v>
      </c>
    </row>
    <row r="7352" spans="1:31" ht="14.25" customHeight="1">
      <c r="A7352" s="1">
        <v>7351</v>
      </c>
      <c r="B7352" s="1" t="s">
        <v>54</v>
      </c>
      <c r="C7352" s="1" t="s">
        <v>4613</v>
      </c>
      <c r="D7352" s="1" t="s">
        <v>1689</v>
      </c>
      <c r="E7352" s="1" t="s">
        <v>13879</v>
      </c>
      <c r="F7352" s="1" t="s">
        <v>23076</v>
      </c>
      <c r="G7352" s="14">
        <v>91049966666</v>
      </c>
      <c r="H7352" s="1" t="s">
        <v>8</v>
      </c>
      <c r="I7352" s="1" t="s">
        <v>62</v>
      </c>
      <c r="J7352" s="1" t="s">
        <v>34</v>
      </c>
      <c r="K7352" s="3" t="s">
        <v>42</v>
      </c>
      <c r="L7352" s="1" t="s">
        <v>34</v>
      </c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1"/>
      <c r="AA7352" s="1" t="s">
        <v>16</v>
      </c>
      <c r="AB7352" s="3" t="s">
        <v>12</v>
      </c>
      <c r="AC7352" s="23" t="s">
        <v>37801</v>
      </c>
      <c r="AD7352" s="23" t="s">
        <v>42341</v>
      </c>
      <c r="AE7352" t="s">
        <v>35394</v>
      </c>
    </row>
    <row r="7353" spans="1:31" ht="14.25" customHeight="1">
      <c r="A7353" s="1">
        <v>7352</v>
      </c>
      <c r="B7353" s="9" t="s">
        <v>6</v>
      </c>
      <c r="C7353" s="1" t="s">
        <v>4625</v>
      </c>
      <c r="D7353" s="1" t="s">
        <v>4626</v>
      </c>
      <c r="E7353" s="1" t="s">
        <v>4627</v>
      </c>
      <c r="F7353" s="1" t="s">
        <v>23084</v>
      </c>
      <c r="G7353" s="14">
        <v>919494440004</v>
      </c>
      <c r="H7353" s="1" t="s">
        <v>8</v>
      </c>
      <c r="I7353" s="1" t="s">
        <v>41</v>
      </c>
      <c r="J7353" s="1" t="s">
        <v>34</v>
      </c>
      <c r="K7353" s="3" t="s">
        <v>42</v>
      </c>
      <c r="L7353" s="1" t="s">
        <v>34</v>
      </c>
      <c r="M7353" s="3" t="s">
        <v>27</v>
      </c>
      <c r="N7353" s="3" t="str">
        <f t="shared" ref="N7353:N7356" si="239">J7353</f>
        <v>[50-85 Lacs]</v>
      </c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1"/>
      <c r="AA7353" s="1" t="s">
        <v>16</v>
      </c>
      <c r="AB7353" s="3" t="s">
        <v>12</v>
      </c>
      <c r="AC7353" s="23" t="s">
        <v>37801</v>
      </c>
      <c r="AD7353" s="23" t="s">
        <v>44824</v>
      </c>
      <c r="AE7353" t="s">
        <v>35410</v>
      </c>
    </row>
    <row r="7354" spans="1:31" ht="14.25" customHeight="1">
      <c r="A7354" s="1">
        <v>7353</v>
      </c>
      <c r="B7354" s="1" t="s">
        <v>54</v>
      </c>
      <c r="C7354" s="1" t="s">
        <v>4628</v>
      </c>
      <c r="D7354" s="1" t="s">
        <v>16334</v>
      </c>
      <c r="E7354" s="1" t="s">
        <v>40</v>
      </c>
      <c r="F7354" s="1" t="s">
        <v>23085</v>
      </c>
      <c r="G7354" s="14">
        <v>9169919940</v>
      </c>
      <c r="H7354" s="1" t="s">
        <v>8</v>
      </c>
      <c r="I7354" s="1" t="s">
        <v>41</v>
      </c>
      <c r="J7354" s="1" t="s">
        <v>34</v>
      </c>
      <c r="K7354" s="3" t="s">
        <v>42</v>
      </c>
      <c r="L7354" s="1" t="s">
        <v>34</v>
      </c>
      <c r="M7354" s="3" t="s">
        <v>27</v>
      </c>
      <c r="N7354" s="3" t="str">
        <f t="shared" si="239"/>
        <v>[50-85 Lacs]</v>
      </c>
      <c r="O7354" s="3" t="s">
        <v>47349</v>
      </c>
      <c r="P7354" s="3" t="s">
        <v>34</v>
      </c>
      <c r="Q7354" s="3"/>
      <c r="R7354" s="3"/>
      <c r="S7354" s="3"/>
      <c r="T7354" s="3"/>
      <c r="U7354" s="3"/>
      <c r="V7354" s="3"/>
      <c r="W7354" s="3"/>
      <c r="X7354" s="3"/>
      <c r="Y7354" s="3"/>
      <c r="Z7354" s="1"/>
      <c r="AA7354" s="1" t="s">
        <v>16</v>
      </c>
      <c r="AB7354" s="3" t="s">
        <v>12</v>
      </c>
      <c r="AC7354" s="23" t="s">
        <v>37801</v>
      </c>
      <c r="AD7354" s="23" t="s">
        <v>44825</v>
      </c>
      <c r="AE7354" t="s">
        <v>35410</v>
      </c>
    </row>
    <row r="7355" spans="1:31" ht="14.25" customHeight="1">
      <c r="A7355" s="1">
        <v>7354</v>
      </c>
      <c r="B7355" s="1" t="s">
        <v>54</v>
      </c>
      <c r="C7355" s="1" t="s">
        <v>4629</v>
      </c>
      <c r="D7355" s="1" t="s">
        <v>89</v>
      </c>
      <c r="E7355" s="1" t="s">
        <v>1527</v>
      </c>
      <c r="F7355" s="1" t="s">
        <v>4630</v>
      </c>
      <c r="G7355" s="14">
        <v>91949444990</v>
      </c>
      <c r="H7355" s="1" t="s">
        <v>20</v>
      </c>
      <c r="I7355" s="1" t="s">
        <v>41</v>
      </c>
      <c r="J7355" s="1" t="s">
        <v>34</v>
      </c>
      <c r="K7355" s="3" t="s">
        <v>63</v>
      </c>
      <c r="L7355" s="1" t="s">
        <v>34</v>
      </c>
      <c r="M7355" s="3" t="s">
        <v>213</v>
      </c>
      <c r="N7355" s="3" t="str">
        <f t="shared" si="239"/>
        <v>[50-85 Lacs]</v>
      </c>
      <c r="O7355" s="3" t="s">
        <v>17</v>
      </c>
      <c r="P7355" s="3" t="s">
        <v>34</v>
      </c>
      <c r="Q7355" s="3" t="s">
        <v>42</v>
      </c>
      <c r="R7355" s="3" t="s">
        <v>34</v>
      </c>
      <c r="S7355" s="3" t="s">
        <v>27</v>
      </c>
      <c r="T7355" s="3" t="s">
        <v>34</v>
      </c>
      <c r="U7355" s="3" t="s">
        <v>117</v>
      </c>
      <c r="V7355" s="3" t="s">
        <v>34</v>
      </c>
      <c r="W7355" s="3" t="s">
        <v>178</v>
      </c>
      <c r="X7355" s="3" t="s">
        <v>34</v>
      </c>
      <c r="Y7355" s="3" t="s">
        <v>171</v>
      </c>
      <c r="Z7355" s="1" t="s">
        <v>34</v>
      </c>
      <c r="AA7355" s="1" t="s">
        <v>16</v>
      </c>
      <c r="AB7355" s="3" t="s">
        <v>12</v>
      </c>
      <c r="AC7355" s="23" t="s">
        <v>37801</v>
      </c>
      <c r="AD7355" s="23" t="s">
        <v>44826</v>
      </c>
      <c r="AE7355" t="s">
        <v>35394</v>
      </c>
    </row>
    <row r="7356" spans="1:31" ht="14.25" customHeight="1">
      <c r="A7356" s="1">
        <v>7355</v>
      </c>
      <c r="B7356" s="9" t="s">
        <v>6</v>
      </c>
      <c r="C7356" s="1" t="s">
        <v>4645</v>
      </c>
      <c r="D7356" s="1" t="s">
        <v>2901</v>
      </c>
      <c r="E7356" s="1" t="s">
        <v>139</v>
      </c>
      <c r="F7356" s="1" t="s">
        <v>23093</v>
      </c>
      <c r="G7356" s="14">
        <v>9190990440</v>
      </c>
      <c r="H7356" s="1" t="s">
        <v>15</v>
      </c>
      <c r="I7356" s="1" t="s">
        <v>41</v>
      </c>
      <c r="J7356" s="1" t="s">
        <v>34</v>
      </c>
      <c r="K7356" s="3" t="s">
        <v>17</v>
      </c>
      <c r="L7356" s="1" t="s">
        <v>34</v>
      </c>
      <c r="M7356" s="4" t="s">
        <v>42</v>
      </c>
      <c r="N7356" s="3" t="str">
        <f t="shared" si="239"/>
        <v>[50-85 Lacs]</v>
      </c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1"/>
      <c r="AA7356" s="1" t="s">
        <v>16</v>
      </c>
      <c r="AB7356" s="3" t="s">
        <v>12</v>
      </c>
      <c r="AC7356" s="23" t="s">
        <v>37801</v>
      </c>
      <c r="AD7356" s="23" t="s">
        <v>39203</v>
      </c>
      <c r="AE7356" t="s">
        <v>35410</v>
      </c>
    </row>
    <row r="7357" spans="1:31" ht="14.25" customHeight="1">
      <c r="A7357" s="1">
        <v>7356</v>
      </c>
      <c r="B7357" s="1" t="s">
        <v>54</v>
      </c>
      <c r="C7357" s="1" t="s">
        <v>4646</v>
      </c>
      <c r="D7357" s="1" t="s">
        <v>1015</v>
      </c>
      <c r="E7357" s="1" t="s">
        <v>19</v>
      </c>
      <c r="F7357" s="1" t="s">
        <v>23094</v>
      </c>
      <c r="G7357" s="14">
        <v>914044444</v>
      </c>
      <c r="H7357" s="1" t="s">
        <v>15</v>
      </c>
      <c r="I7357" s="1" t="s">
        <v>41</v>
      </c>
      <c r="J7357" s="1" t="s">
        <v>34</v>
      </c>
      <c r="K7357" s="3" t="s">
        <v>17</v>
      </c>
      <c r="L7357" s="1" t="s">
        <v>34</v>
      </c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1"/>
      <c r="AA7357" s="1" t="s">
        <v>16</v>
      </c>
      <c r="AB7357" s="3" t="s">
        <v>12</v>
      </c>
      <c r="AC7357" s="23" t="s">
        <v>37801</v>
      </c>
      <c r="AD7357" s="23" t="s">
        <v>44827</v>
      </c>
      <c r="AE7357" t="s">
        <v>35410</v>
      </c>
    </row>
    <row r="7358" spans="1:31" ht="14.25" customHeight="1">
      <c r="A7358" s="1">
        <v>7357</v>
      </c>
      <c r="B7358" s="9" t="s">
        <v>6</v>
      </c>
      <c r="C7358" s="1" t="s">
        <v>4684</v>
      </c>
      <c r="D7358" s="1" t="s">
        <v>359</v>
      </c>
      <c r="E7358" s="1" t="s">
        <v>1676</v>
      </c>
      <c r="F7358" s="1" t="s">
        <v>23113</v>
      </c>
      <c r="G7358" s="14">
        <v>914160149644</v>
      </c>
      <c r="H7358" s="1" t="s">
        <v>15</v>
      </c>
      <c r="I7358" s="1" t="s">
        <v>41</v>
      </c>
      <c r="J7358" s="1" t="s">
        <v>34</v>
      </c>
      <c r="K7358" s="3" t="s">
        <v>42</v>
      </c>
      <c r="L7358" s="1" t="s">
        <v>34</v>
      </c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1"/>
      <c r="AA7358" s="1" t="s">
        <v>16</v>
      </c>
      <c r="AB7358" s="3" t="s">
        <v>12</v>
      </c>
      <c r="AC7358" s="23" t="s">
        <v>37801</v>
      </c>
      <c r="AD7358" s="23" t="s">
        <v>44828</v>
      </c>
      <c r="AE7358" t="s">
        <v>35399</v>
      </c>
    </row>
    <row r="7359" spans="1:31" ht="14.25" customHeight="1">
      <c r="A7359" s="1">
        <v>7358</v>
      </c>
      <c r="B7359" s="1" t="s">
        <v>54</v>
      </c>
      <c r="C7359" s="1" t="s">
        <v>4685</v>
      </c>
      <c r="D7359" s="1" t="s">
        <v>1867</v>
      </c>
      <c r="E7359" s="1" t="s">
        <v>37022</v>
      </c>
      <c r="F7359" s="1" t="s">
        <v>23114</v>
      </c>
      <c r="G7359" s="14">
        <v>91446446691</v>
      </c>
      <c r="H7359" s="1" t="s">
        <v>8</v>
      </c>
      <c r="I7359" s="1" t="s">
        <v>41</v>
      </c>
      <c r="J7359" s="1" t="s">
        <v>34</v>
      </c>
      <c r="K7359" s="3" t="s">
        <v>42</v>
      </c>
      <c r="L7359" s="1" t="s">
        <v>34</v>
      </c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1"/>
      <c r="AA7359" s="1" t="s">
        <v>16</v>
      </c>
      <c r="AB7359" s="3" t="s">
        <v>12</v>
      </c>
      <c r="AC7359" s="23" t="s">
        <v>37801</v>
      </c>
      <c r="AD7359" s="23" t="s">
        <v>43000</v>
      </c>
      <c r="AE7359" t="s">
        <v>35399</v>
      </c>
    </row>
    <row r="7360" spans="1:31" ht="14.25" customHeight="1">
      <c r="A7360" s="1">
        <v>7359</v>
      </c>
      <c r="B7360" s="1" t="s">
        <v>54</v>
      </c>
      <c r="C7360" s="1" t="s">
        <v>4687</v>
      </c>
      <c r="D7360" s="1" t="s">
        <v>72</v>
      </c>
      <c r="E7360" s="1" t="s">
        <v>4688</v>
      </c>
      <c r="F7360" s="1" t="s">
        <v>33818</v>
      </c>
      <c r="G7360" s="14">
        <v>919444494400</v>
      </c>
      <c r="H7360" s="1" t="s">
        <v>20</v>
      </c>
      <c r="I7360" s="1" t="s">
        <v>41</v>
      </c>
      <c r="J7360" s="1" t="s">
        <v>34</v>
      </c>
      <c r="K7360" s="3" t="s">
        <v>17</v>
      </c>
      <c r="L7360" s="1" t="s">
        <v>34</v>
      </c>
      <c r="M7360" s="4" t="s">
        <v>42</v>
      </c>
      <c r="N7360" s="3" t="str">
        <f>J7360</f>
        <v>[50-85 Lacs]</v>
      </c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1"/>
      <c r="AA7360" s="1" t="s">
        <v>16</v>
      </c>
      <c r="AB7360" s="3" t="s">
        <v>12</v>
      </c>
      <c r="AC7360" s="23" t="s">
        <v>37801</v>
      </c>
      <c r="AD7360" s="23" t="s">
        <v>44829</v>
      </c>
      <c r="AE7360" t="s">
        <v>35394</v>
      </c>
    </row>
    <row r="7361" spans="1:31" ht="14.25" customHeight="1">
      <c r="A7361" s="1">
        <v>7360</v>
      </c>
      <c r="B7361" s="1" t="s">
        <v>54</v>
      </c>
      <c r="C7361" s="1" t="s">
        <v>4697</v>
      </c>
      <c r="D7361" s="1" t="s">
        <v>2162</v>
      </c>
      <c r="E7361" s="1" t="s">
        <v>102</v>
      </c>
      <c r="F7361" s="1" t="s">
        <v>4698</v>
      </c>
      <c r="G7361" s="14">
        <v>919994469694</v>
      </c>
      <c r="H7361" s="1" t="s">
        <v>20</v>
      </c>
      <c r="I7361" s="1" t="s">
        <v>62</v>
      </c>
      <c r="J7361" s="1" t="s">
        <v>34</v>
      </c>
      <c r="K7361" s="3" t="s">
        <v>42</v>
      </c>
      <c r="L7361" s="1" t="s">
        <v>34</v>
      </c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1"/>
      <c r="AA7361" s="1" t="s">
        <v>16</v>
      </c>
      <c r="AB7361" s="3" t="s">
        <v>12</v>
      </c>
      <c r="AC7361" s="23" t="s">
        <v>37801</v>
      </c>
      <c r="AD7361" s="23" t="s">
        <v>44830</v>
      </c>
      <c r="AE7361" t="s">
        <v>35399</v>
      </c>
    </row>
    <row r="7362" spans="1:31" ht="14.25" customHeight="1">
      <c r="A7362" s="1">
        <v>7361</v>
      </c>
      <c r="B7362" s="9" t="s">
        <v>6</v>
      </c>
      <c r="C7362" s="1" t="s">
        <v>4701</v>
      </c>
      <c r="D7362" s="1" t="s">
        <v>361</v>
      </c>
      <c r="E7362" s="1" t="s">
        <v>4702</v>
      </c>
      <c r="F7362" s="1" t="s">
        <v>33820</v>
      </c>
      <c r="G7362" s="14">
        <v>919404646064</v>
      </c>
      <c r="H7362" s="1" t="s">
        <v>8</v>
      </c>
      <c r="I7362" s="1" t="s">
        <v>9</v>
      </c>
      <c r="J7362" s="1" t="s">
        <v>34</v>
      </c>
      <c r="K7362" s="3" t="s">
        <v>42</v>
      </c>
      <c r="L7362" s="1" t="s">
        <v>34</v>
      </c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1"/>
      <c r="AA7362" s="1" t="s">
        <v>16</v>
      </c>
      <c r="AB7362" s="3" t="s">
        <v>12</v>
      </c>
      <c r="AC7362" s="23" t="s">
        <v>37801</v>
      </c>
      <c r="AD7362" s="23" t="s">
        <v>44831</v>
      </c>
      <c r="AE7362" t="s">
        <v>35394</v>
      </c>
    </row>
    <row r="7363" spans="1:31" ht="14.25" customHeight="1">
      <c r="A7363" s="1">
        <v>7362</v>
      </c>
      <c r="B7363" s="1" t="s">
        <v>54</v>
      </c>
      <c r="C7363" s="1" t="s">
        <v>4704</v>
      </c>
      <c r="D7363" s="1" t="s">
        <v>486</v>
      </c>
      <c r="E7363" s="1" t="s">
        <v>10128</v>
      </c>
      <c r="F7363" s="1" t="s">
        <v>23121</v>
      </c>
      <c r="G7363" s="14">
        <v>91946449461</v>
      </c>
      <c r="H7363" s="1" t="s">
        <v>20</v>
      </c>
      <c r="I7363" s="1" t="s">
        <v>41</v>
      </c>
      <c r="J7363" s="1" t="s">
        <v>34</v>
      </c>
      <c r="K7363" s="3" t="s">
        <v>42</v>
      </c>
      <c r="L7363" s="1" t="s">
        <v>34</v>
      </c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1"/>
      <c r="AA7363" s="1" t="s">
        <v>16</v>
      </c>
      <c r="AB7363" s="3" t="s">
        <v>12</v>
      </c>
      <c r="AC7363" s="23" t="s">
        <v>37801</v>
      </c>
      <c r="AD7363" s="23" t="s">
        <v>44832</v>
      </c>
      <c r="AE7363" t="s">
        <v>35399</v>
      </c>
    </row>
    <row r="7364" spans="1:31" ht="14.25" customHeight="1">
      <c r="A7364" s="1">
        <v>7363</v>
      </c>
      <c r="B7364" s="1" t="s">
        <v>54</v>
      </c>
      <c r="C7364" s="1" t="s">
        <v>4715</v>
      </c>
      <c r="D7364" s="1" t="s">
        <v>1025</v>
      </c>
      <c r="E7364" s="1" t="s">
        <v>12032</v>
      </c>
      <c r="F7364" s="1" t="s">
        <v>33822</v>
      </c>
      <c r="G7364" s="14">
        <v>91949699669</v>
      </c>
      <c r="H7364" s="1" t="s">
        <v>20</v>
      </c>
      <c r="I7364" s="1" t="s">
        <v>41</v>
      </c>
      <c r="J7364" s="1" t="s">
        <v>34</v>
      </c>
      <c r="K7364" s="3" t="s">
        <v>63</v>
      </c>
      <c r="L7364" s="1" t="s">
        <v>34</v>
      </c>
      <c r="M7364" s="3" t="s">
        <v>213</v>
      </c>
      <c r="N7364" s="3" t="str">
        <f>J7364</f>
        <v>[50-85 Lacs]</v>
      </c>
      <c r="O7364" s="3" t="s">
        <v>17</v>
      </c>
      <c r="P7364" s="3" t="s">
        <v>34</v>
      </c>
      <c r="Q7364" s="3" t="s">
        <v>42</v>
      </c>
      <c r="R7364" s="3" t="s">
        <v>34</v>
      </c>
      <c r="S7364" s="3" t="s">
        <v>27</v>
      </c>
      <c r="T7364" s="3" t="s">
        <v>34</v>
      </c>
      <c r="U7364" s="3" t="s">
        <v>117</v>
      </c>
      <c r="V7364" s="3" t="s">
        <v>34</v>
      </c>
      <c r="W7364" s="3" t="s">
        <v>178</v>
      </c>
      <c r="X7364" s="3" t="s">
        <v>34</v>
      </c>
      <c r="Y7364" s="3" t="s">
        <v>171</v>
      </c>
      <c r="Z7364" s="1" t="s">
        <v>34</v>
      </c>
      <c r="AA7364" s="1" t="s">
        <v>16</v>
      </c>
      <c r="AB7364" s="3" t="s">
        <v>12</v>
      </c>
      <c r="AC7364" s="23" t="s">
        <v>37801</v>
      </c>
      <c r="AD7364" s="23" t="s">
        <v>44833</v>
      </c>
      <c r="AE7364" t="s">
        <v>35409</v>
      </c>
    </row>
    <row r="7365" spans="1:31" ht="14.25" customHeight="1">
      <c r="A7365" s="1">
        <v>7364</v>
      </c>
      <c r="B7365" s="9" t="s">
        <v>6</v>
      </c>
      <c r="C7365" s="1" t="s">
        <v>4719</v>
      </c>
      <c r="D7365" s="1" t="s">
        <v>4720</v>
      </c>
      <c r="E7365" s="1" t="s">
        <v>4721</v>
      </c>
      <c r="F7365" s="1" t="s">
        <v>23128</v>
      </c>
      <c r="G7365" s="14">
        <v>916064666</v>
      </c>
      <c r="H7365" s="1" t="s">
        <v>8</v>
      </c>
      <c r="I7365" s="1" t="s">
        <v>62</v>
      </c>
      <c r="J7365" s="1" t="s">
        <v>34</v>
      </c>
      <c r="K7365" s="3" t="s">
        <v>42</v>
      </c>
      <c r="L7365" s="1" t="s">
        <v>34</v>
      </c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1"/>
      <c r="AA7365" s="1" t="s">
        <v>16</v>
      </c>
      <c r="AB7365" s="3" t="s">
        <v>12</v>
      </c>
      <c r="AC7365" s="23" t="s">
        <v>37801</v>
      </c>
      <c r="AD7365" s="23" t="s">
        <v>44834</v>
      </c>
      <c r="AE7365" t="s">
        <v>35409</v>
      </c>
    </row>
    <row r="7366" spans="1:31" ht="14.25" customHeight="1">
      <c r="A7366" s="1">
        <v>7365</v>
      </c>
      <c r="B7366" s="9" t="s">
        <v>6</v>
      </c>
      <c r="C7366" s="1" t="s">
        <v>4722</v>
      </c>
      <c r="D7366" s="1" t="s">
        <v>734</v>
      </c>
      <c r="E7366" s="1" t="s">
        <v>3050</v>
      </c>
      <c r="F7366" s="1" t="s">
        <v>23129</v>
      </c>
      <c r="G7366" s="14">
        <v>9146944404</v>
      </c>
      <c r="H7366" s="1" t="s">
        <v>8</v>
      </c>
      <c r="I7366" s="1" t="s">
        <v>41</v>
      </c>
      <c r="J7366" s="1" t="s">
        <v>34</v>
      </c>
      <c r="K7366" s="3" t="s">
        <v>17</v>
      </c>
      <c r="L7366" s="1" t="s">
        <v>34</v>
      </c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1"/>
      <c r="AA7366" s="1" t="s">
        <v>16</v>
      </c>
      <c r="AB7366" s="3" t="s">
        <v>12</v>
      </c>
      <c r="AC7366" s="23" t="s">
        <v>37801</v>
      </c>
      <c r="AD7366" s="23" t="s">
        <v>44835</v>
      </c>
      <c r="AE7366" t="s">
        <v>35410</v>
      </c>
    </row>
    <row r="7367" spans="1:31" ht="14.25" customHeight="1">
      <c r="A7367" s="1">
        <v>7366</v>
      </c>
      <c r="B7367" s="1" t="s">
        <v>54</v>
      </c>
      <c r="C7367" s="1" t="s">
        <v>4724</v>
      </c>
      <c r="D7367" s="1" t="s">
        <v>4959</v>
      </c>
      <c r="E7367" s="1" t="s">
        <v>37023</v>
      </c>
      <c r="F7367" s="1" t="s">
        <v>31592</v>
      </c>
      <c r="G7367" s="14">
        <v>914906014</v>
      </c>
      <c r="H7367" s="1" t="s">
        <v>8</v>
      </c>
      <c r="I7367" s="1" t="s">
        <v>9</v>
      </c>
      <c r="J7367" s="1" t="s">
        <v>34</v>
      </c>
      <c r="K7367" s="3" t="s">
        <v>17</v>
      </c>
      <c r="L7367" s="1" t="s">
        <v>34</v>
      </c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1"/>
      <c r="AA7367" s="1" t="s">
        <v>11</v>
      </c>
      <c r="AB7367" s="3" t="s">
        <v>13</v>
      </c>
      <c r="AC7367" s="23" t="s">
        <v>37801</v>
      </c>
      <c r="AD7367" s="23" t="s">
        <v>44836</v>
      </c>
      <c r="AE7367" t="s">
        <v>35409</v>
      </c>
    </row>
    <row r="7368" spans="1:31" ht="14.25" customHeight="1">
      <c r="A7368" s="1">
        <v>7367</v>
      </c>
      <c r="B7368" s="1" t="s">
        <v>54</v>
      </c>
      <c r="C7368" s="1" t="s">
        <v>4725</v>
      </c>
      <c r="D7368" s="1" t="s">
        <v>791</v>
      </c>
      <c r="E7368" s="1" t="s">
        <v>40</v>
      </c>
      <c r="F7368" s="1" t="s">
        <v>33823</v>
      </c>
      <c r="G7368" s="14">
        <v>9194949041</v>
      </c>
      <c r="H7368" s="1" t="s">
        <v>20</v>
      </c>
      <c r="I7368" s="1" t="s">
        <v>41</v>
      </c>
      <c r="J7368" s="1" t="s">
        <v>34</v>
      </c>
      <c r="K7368" s="3" t="s">
        <v>42</v>
      </c>
      <c r="L7368" s="1" t="s">
        <v>34</v>
      </c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1"/>
      <c r="AA7368" s="1" t="s">
        <v>16</v>
      </c>
      <c r="AB7368" s="3" t="s">
        <v>12</v>
      </c>
      <c r="AC7368" s="23" t="s">
        <v>37801</v>
      </c>
      <c r="AD7368" s="23" t="s">
        <v>43868</v>
      </c>
      <c r="AE7368" t="s">
        <v>35399</v>
      </c>
    </row>
    <row r="7369" spans="1:31" ht="14.25" customHeight="1">
      <c r="A7369" s="1">
        <v>7368</v>
      </c>
      <c r="B7369" s="9" t="s">
        <v>6</v>
      </c>
      <c r="C7369" s="1" t="s">
        <v>4726</v>
      </c>
      <c r="D7369" s="1" t="s">
        <v>4727</v>
      </c>
      <c r="E7369" s="1" t="s">
        <v>4728</v>
      </c>
      <c r="F7369" s="1" t="s">
        <v>33824</v>
      </c>
      <c r="G7369" s="14">
        <v>91916499191</v>
      </c>
      <c r="H7369" s="1" t="s">
        <v>20</v>
      </c>
      <c r="I7369" s="1" t="s">
        <v>9</v>
      </c>
      <c r="J7369" s="1" t="s">
        <v>34</v>
      </c>
      <c r="K7369" s="3" t="s">
        <v>213</v>
      </c>
      <c r="L7369" s="1" t="s">
        <v>34</v>
      </c>
      <c r="M7369" s="4" t="s">
        <v>17</v>
      </c>
      <c r="N7369" s="3" t="str">
        <f>J7369</f>
        <v>[50-85 Lacs]</v>
      </c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1"/>
      <c r="AA7369" s="1" t="s">
        <v>16</v>
      </c>
      <c r="AB7369" s="3" t="s">
        <v>12</v>
      </c>
      <c r="AC7369" s="23" t="s">
        <v>37801</v>
      </c>
      <c r="AD7369" s="23" t="s">
        <v>44837</v>
      </c>
      <c r="AE7369" t="s">
        <v>35394</v>
      </c>
    </row>
    <row r="7370" spans="1:31" ht="14.25" customHeight="1">
      <c r="A7370" s="1">
        <v>7369</v>
      </c>
      <c r="B7370" s="9" t="s">
        <v>6</v>
      </c>
      <c r="C7370" s="1" t="s">
        <v>4753</v>
      </c>
      <c r="D7370" s="1" t="s">
        <v>58</v>
      </c>
      <c r="E7370" s="1" t="s">
        <v>255</v>
      </c>
      <c r="F7370" s="1" t="s">
        <v>23142</v>
      </c>
      <c r="G7370" s="14">
        <v>91909964046</v>
      </c>
      <c r="H7370" s="1" t="s">
        <v>15</v>
      </c>
      <c r="I7370" s="1" t="s">
        <v>9</v>
      </c>
      <c r="J7370" s="1" t="s">
        <v>34</v>
      </c>
      <c r="K7370" s="3" t="s">
        <v>42</v>
      </c>
      <c r="L7370" s="1" t="s">
        <v>34</v>
      </c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1"/>
      <c r="AA7370" s="1" t="s">
        <v>16</v>
      </c>
      <c r="AB7370" s="3" t="s">
        <v>12</v>
      </c>
      <c r="AC7370" s="23" t="s">
        <v>37801</v>
      </c>
      <c r="AD7370" s="23" t="s">
        <v>44838</v>
      </c>
      <c r="AE7370" t="s">
        <v>35410</v>
      </c>
    </row>
    <row r="7371" spans="1:31" ht="14.25" customHeight="1">
      <c r="A7371" s="1">
        <v>7370</v>
      </c>
      <c r="B7371" s="9" t="s">
        <v>6</v>
      </c>
      <c r="C7371" s="1" t="s">
        <v>4757</v>
      </c>
      <c r="D7371" s="1" t="s">
        <v>522</v>
      </c>
      <c r="E7371" s="1" t="s">
        <v>553</v>
      </c>
      <c r="F7371" s="1" t="s">
        <v>23145</v>
      </c>
      <c r="G7371" s="14">
        <v>91999496640</v>
      </c>
      <c r="H7371" s="1" t="s">
        <v>8</v>
      </c>
      <c r="I7371" s="1" t="s">
        <v>41</v>
      </c>
      <c r="J7371" s="1" t="s">
        <v>34</v>
      </c>
      <c r="K7371" s="3" t="s">
        <v>17</v>
      </c>
      <c r="L7371" s="1" t="s">
        <v>34</v>
      </c>
      <c r="M7371" s="4" t="s">
        <v>42</v>
      </c>
      <c r="N7371" s="3" t="str">
        <f t="shared" ref="N7371:N7372" si="240">J7371</f>
        <v>[50-85 Lacs]</v>
      </c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1"/>
      <c r="AA7371" s="1" t="s">
        <v>16</v>
      </c>
      <c r="AB7371" s="3" t="s">
        <v>12</v>
      </c>
      <c r="AC7371" s="23" t="s">
        <v>37801</v>
      </c>
      <c r="AD7371" s="23" t="s">
        <v>44839</v>
      </c>
      <c r="AE7371" t="s">
        <v>35394</v>
      </c>
    </row>
    <row r="7372" spans="1:31" ht="14.25" customHeight="1">
      <c r="A7372" s="1">
        <v>7371</v>
      </c>
      <c r="B7372" s="1" t="s">
        <v>54</v>
      </c>
      <c r="C7372" s="1" t="s">
        <v>4764</v>
      </c>
      <c r="D7372" s="1" t="s">
        <v>1111</v>
      </c>
      <c r="E7372" s="1" t="s">
        <v>4765</v>
      </c>
      <c r="F7372" s="1" t="s">
        <v>23150</v>
      </c>
      <c r="G7372" s="14">
        <v>91994644494</v>
      </c>
      <c r="H7372" s="1" t="s">
        <v>20</v>
      </c>
      <c r="I7372" s="1" t="s">
        <v>33</v>
      </c>
      <c r="J7372" s="1" t="s">
        <v>34</v>
      </c>
      <c r="K7372" s="3" t="s">
        <v>17</v>
      </c>
      <c r="L7372" s="1" t="s">
        <v>34</v>
      </c>
      <c r="M7372" s="4" t="s">
        <v>42</v>
      </c>
      <c r="N7372" s="3" t="str">
        <f t="shared" si="240"/>
        <v>[50-85 Lacs]</v>
      </c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1"/>
      <c r="AA7372" s="1" t="s">
        <v>16</v>
      </c>
      <c r="AB7372" s="3" t="s">
        <v>12</v>
      </c>
      <c r="AC7372" s="23" t="s">
        <v>37801</v>
      </c>
      <c r="AD7372" s="23" t="s">
        <v>44840</v>
      </c>
      <c r="AE7372" t="s">
        <v>35409</v>
      </c>
    </row>
    <row r="7373" spans="1:31" ht="14.25" customHeight="1">
      <c r="A7373" s="1">
        <v>7372</v>
      </c>
      <c r="B7373" s="1" t="s">
        <v>54</v>
      </c>
      <c r="C7373" s="1" t="s">
        <v>4767</v>
      </c>
      <c r="D7373" s="1" t="s">
        <v>1678</v>
      </c>
      <c r="E7373" s="1" t="s">
        <v>40</v>
      </c>
      <c r="F7373" s="1" t="s">
        <v>23151</v>
      </c>
      <c r="G7373" s="14">
        <v>919446440441</v>
      </c>
      <c r="H7373" s="1" t="s">
        <v>20</v>
      </c>
      <c r="I7373" s="1" t="s">
        <v>9</v>
      </c>
      <c r="J7373" s="1" t="s">
        <v>34</v>
      </c>
      <c r="K7373" s="3" t="s">
        <v>17</v>
      </c>
      <c r="L7373" s="1" t="s">
        <v>34</v>
      </c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1"/>
      <c r="AA7373" s="1" t="s">
        <v>11</v>
      </c>
      <c r="AB7373" s="3" t="s">
        <v>56</v>
      </c>
      <c r="AC7373" s="23" t="s">
        <v>37801</v>
      </c>
      <c r="AD7373" s="23" t="s">
        <v>44841</v>
      </c>
      <c r="AE7373" t="s">
        <v>35399</v>
      </c>
    </row>
    <row r="7374" spans="1:31" ht="14.25" customHeight="1">
      <c r="A7374" s="1">
        <v>7373</v>
      </c>
      <c r="B7374" s="9" t="s">
        <v>6</v>
      </c>
      <c r="C7374" s="1" t="s">
        <v>4768</v>
      </c>
      <c r="D7374" s="1" t="s">
        <v>4769</v>
      </c>
      <c r="E7374" s="1" t="s">
        <v>1797</v>
      </c>
      <c r="F7374" s="1" t="s">
        <v>23152</v>
      </c>
      <c r="G7374" s="14">
        <v>914440614946</v>
      </c>
      <c r="H7374" s="1" t="s">
        <v>8</v>
      </c>
      <c r="I7374" s="1" t="s">
        <v>41</v>
      </c>
      <c r="J7374" s="1" t="s">
        <v>34</v>
      </c>
      <c r="K7374" s="3" t="s">
        <v>42</v>
      </c>
      <c r="L7374" s="1" t="s">
        <v>34</v>
      </c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1"/>
      <c r="AA7374" s="1" t="s">
        <v>16</v>
      </c>
      <c r="AB7374" s="3" t="s">
        <v>12</v>
      </c>
      <c r="AC7374" s="23" t="s">
        <v>37801</v>
      </c>
      <c r="AD7374" s="23" t="s">
        <v>44841</v>
      </c>
      <c r="AE7374" t="s">
        <v>35394</v>
      </c>
    </row>
    <row r="7375" spans="1:31" ht="14.25" customHeight="1">
      <c r="A7375" s="1">
        <v>7374</v>
      </c>
      <c r="B7375" s="9" t="s">
        <v>6</v>
      </c>
      <c r="C7375" s="1" t="s">
        <v>4778</v>
      </c>
      <c r="D7375" s="1" t="s">
        <v>830</v>
      </c>
      <c r="E7375" s="1" t="s">
        <v>553</v>
      </c>
      <c r="F7375" s="1" t="s">
        <v>23156</v>
      </c>
      <c r="G7375" s="14">
        <v>9141996440</v>
      </c>
      <c r="H7375" s="1" t="s">
        <v>8</v>
      </c>
      <c r="I7375" s="1" t="s">
        <v>9</v>
      </c>
      <c r="J7375" s="1" t="s">
        <v>34</v>
      </c>
      <c r="K7375" s="3" t="s">
        <v>42</v>
      </c>
      <c r="L7375" s="1" t="s">
        <v>34</v>
      </c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1"/>
      <c r="AA7375" s="1" t="s">
        <v>16</v>
      </c>
      <c r="AB7375" s="3" t="s">
        <v>12</v>
      </c>
      <c r="AC7375" s="23" t="s">
        <v>37801</v>
      </c>
      <c r="AD7375" s="23" t="s">
        <v>43993</v>
      </c>
      <c r="AE7375" t="s">
        <v>35409</v>
      </c>
    </row>
    <row r="7376" spans="1:31" ht="14.25" customHeight="1">
      <c r="A7376" s="1">
        <v>7375</v>
      </c>
      <c r="B7376" s="1" t="s">
        <v>54</v>
      </c>
      <c r="C7376" s="1" t="s">
        <v>4805</v>
      </c>
      <c r="D7376" s="1" t="s">
        <v>35865</v>
      </c>
      <c r="E7376" s="1" t="s">
        <v>40</v>
      </c>
      <c r="F7376" s="1" t="s">
        <v>23170</v>
      </c>
      <c r="G7376" s="14">
        <v>919904066</v>
      </c>
      <c r="H7376" s="1" t="s">
        <v>20</v>
      </c>
      <c r="I7376" s="1" t="s">
        <v>41</v>
      </c>
      <c r="J7376" s="1" t="s">
        <v>34</v>
      </c>
      <c r="K7376" s="3" t="s">
        <v>17</v>
      </c>
      <c r="L7376" s="1" t="s">
        <v>34</v>
      </c>
      <c r="M7376" s="4" t="s">
        <v>42</v>
      </c>
      <c r="N7376" s="3" t="str">
        <f>J7376</f>
        <v>[50-85 Lacs]</v>
      </c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1"/>
      <c r="AA7376" s="1" t="s">
        <v>16</v>
      </c>
      <c r="AB7376" s="3" t="s">
        <v>12</v>
      </c>
      <c r="AC7376" s="23" t="s">
        <v>37801</v>
      </c>
      <c r="AD7376" s="23" t="s">
        <v>44842</v>
      </c>
      <c r="AE7376" t="s">
        <v>35399</v>
      </c>
    </row>
    <row r="7377" spans="1:31" ht="14.25" customHeight="1">
      <c r="A7377" s="1">
        <v>7376</v>
      </c>
      <c r="B7377" s="9" t="s">
        <v>6</v>
      </c>
      <c r="C7377" s="1" t="s">
        <v>4807</v>
      </c>
      <c r="D7377" s="1" t="s">
        <v>846</v>
      </c>
      <c r="E7377" s="1" t="s">
        <v>328</v>
      </c>
      <c r="F7377" s="1" t="s">
        <v>23172</v>
      </c>
      <c r="G7377" s="14">
        <v>91044444001</v>
      </c>
      <c r="H7377" s="1" t="s">
        <v>20</v>
      </c>
      <c r="I7377" s="1" t="s">
        <v>41</v>
      </c>
      <c r="J7377" s="1" t="s">
        <v>34</v>
      </c>
      <c r="K7377" s="3" t="s">
        <v>17</v>
      </c>
      <c r="L7377" s="1" t="s">
        <v>34</v>
      </c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1"/>
      <c r="AA7377" s="1" t="s">
        <v>16</v>
      </c>
      <c r="AB7377" s="3" t="s">
        <v>12</v>
      </c>
      <c r="AC7377" s="23" t="s">
        <v>37801</v>
      </c>
      <c r="AD7377" s="23" t="s">
        <v>41784</v>
      </c>
      <c r="AE7377" t="s">
        <v>35394</v>
      </c>
    </row>
    <row r="7378" spans="1:31" ht="14.25" customHeight="1">
      <c r="A7378" s="1">
        <v>7377</v>
      </c>
      <c r="B7378" s="9" t="s">
        <v>6</v>
      </c>
      <c r="C7378" s="1" t="s">
        <v>4810</v>
      </c>
      <c r="D7378" s="1" t="s">
        <v>4656</v>
      </c>
      <c r="E7378" s="1" t="s">
        <v>3179</v>
      </c>
      <c r="F7378" s="1" t="s">
        <v>4811</v>
      </c>
      <c r="G7378" s="14">
        <v>91944141</v>
      </c>
      <c r="H7378" s="1" t="s">
        <v>8</v>
      </c>
      <c r="I7378" s="1" t="s">
        <v>41</v>
      </c>
      <c r="J7378" s="1" t="s">
        <v>34</v>
      </c>
      <c r="K7378" s="3" t="s">
        <v>17</v>
      </c>
      <c r="L7378" s="1" t="s">
        <v>34</v>
      </c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1"/>
      <c r="AA7378" s="1" t="s">
        <v>11</v>
      </c>
      <c r="AB7378" s="3" t="s">
        <v>56</v>
      </c>
      <c r="AC7378" s="23" t="s">
        <v>37801</v>
      </c>
      <c r="AD7378" s="23" t="s">
        <v>43553</v>
      </c>
      <c r="AE7378" t="s">
        <v>35409</v>
      </c>
    </row>
    <row r="7379" spans="1:31" ht="14.25" customHeight="1">
      <c r="A7379" s="1">
        <v>7378</v>
      </c>
      <c r="B7379" s="1" t="s">
        <v>54</v>
      </c>
      <c r="C7379" s="1" t="s">
        <v>4839</v>
      </c>
      <c r="D7379" s="1" t="s">
        <v>2169</v>
      </c>
      <c r="E7379" s="1" t="s">
        <v>32</v>
      </c>
      <c r="F7379" s="1" t="s">
        <v>23185</v>
      </c>
      <c r="G7379" s="14">
        <v>914000940440</v>
      </c>
      <c r="H7379" s="1" t="s">
        <v>37</v>
      </c>
      <c r="I7379" s="1" t="s">
        <v>9</v>
      </c>
      <c r="J7379" s="1" t="s">
        <v>34</v>
      </c>
      <c r="K7379" s="3" t="s">
        <v>42</v>
      </c>
      <c r="L7379" s="1" t="s">
        <v>34</v>
      </c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1"/>
      <c r="AA7379" s="1" t="s">
        <v>16</v>
      </c>
      <c r="AB7379" s="3" t="s">
        <v>12</v>
      </c>
      <c r="AC7379" s="23" t="s">
        <v>37801</v>
      </c>
      <c r="AD7379" s="23" t="s">
        <v>44843</v>
      </c>
      <c r="AE7379" t="s">
        <v>35409</v>
      </c>
    </row>
    <row r="7380" spans="1:31" ht="14.25" customHeight="1">
      <c r="A7380" s="1">
        <v>7379</v>
      </c>
      <c r="B7380" s="9" t="s">
        <v>6</v>
      </c>
      <c r="C7380" s="1" t="s">
        <v>4840</v>
      </c>
      <c r="D7380" s="1" t="s">
        <v>2402</v>
      </c>
      <c r="E7380" s="1" t="s">
        <v>4841</v>
      </c>
      <c r="F7380" s="1" t="s">
        <v>23186</v>
      </c>
      <c r="G7380" s="14">
        <v>9194441699</v>
      </c>
      <c r="H7380" s="1" t="s">
        <v>132</v>
      </c>
      <c r="I7380" s="1" t="s">
        <v>62</v>
      </c>
      <c r="J7380" s="1" t="s">
        <v>34</v>
      </c>
      <c r="K7380" s="3" t="s">
        <v>42</v>
      </c>
      <c r="L7380" s="1" t="s">
        <v>34</v>
      </c>
      <c r="M7380" s="3" t="s">
        <v>27</v>
      </c>
      <c r="N7380" s="3" t="str">
        <f>J7380</f>
        <v>[50-85 Lacs]</v>
      </c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1"/>
      <c r="AA7380" s="1" t="s">
        <v>16</v>
      </c>
      <c r="AB7380" s="3" t="s">
        <v>12</v>
      </c>
      <c r="AC7380" s="23" t="s">
        <v>37801</v>
      </c>
      <c r="AD7380" s="23" t="s">
        <v>44844</v>
      </c>
      <c r="AE7380" t="s">
        <v>35410</v>
      </c>
    </row>
    <row r="7381" spans="1:31" ht="14.25" customHeight="1">
      <c r="A7381" s="1">
        <v>7380</v>
      </c>
      <c r="B7381" s="1" t="s">
        <v>54</v>
      </c>
      <c r="C7381" s="1" t="s">
        <v>4843</v>
      </c>
      <c r="D7381" s="1" t="s">
        <v>89</v>
      </c>
      <c r="E7381" s="1" t="s">
        <v>90</v>
      </c>
      <c r="F7381" s="1" t="s">
        <v>23188</v>
      </c>
      <c r="G7381" s="14">
        <v>91446694644</v>
      </c>
      <c r="H7381" s="1" t="s">
        <v>8</v>
      </c>
      <c r="I7381" s="1" t="s">
        <v>9</v>
      </c>
      <c r="J7381" s="1" t="s">
        <v>34</v>
      </c>
      <c r="K7381" s="3" t="s">
        <v>17</v>
      </c>
      <c r="L7381" s="1" t="s">
        <v>34</v>
      </c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1"/>
      <c r="AA7381" s="1" t="s">
        <v>16</v>
      </c>
      <c r="AB7381" s="3" t="s">
        <v>12</v>
      </c>
      <c r="AC7381" s="23" t="s">
        <v>37801</v>
      </c>
      <c r="AD7381" s="23" t="s">
        <v>44845</v>
      </c>
      <c r="AE7381" t="s">
        <v>35410</v>
      </c>
    </row>
    <row r="7382" spans="1:31" ht="14.25" customHeight="1">
      <c r="A7382" s="1">
        <v>7381</v>
      </c>
      <c r="B7382" s="1" t="s">
        <v>54</v>
      </c>
      <c r="C7382" s="1" t="s">
        <v>4846</v>
      </c>
      <c r="D7382" s="1" t="s">
        <v>951</v>
      </c>
      <c r="E7382" s="1" t="s">
        <v>40</v>
      </c>
      <c r="F7382" s="1" t="s">
        <v>23190</v>
      </c>
      <c r="G7382" s="14">
        <v>91946616441</v>
      </c>
      <c r="H7382" s="1" t="s">
        <v>20</v>
      </c>
      <c r="I7382" s="1" t="s">
        <v>62</v>
      </c>
      <c r="J7382" s="1" t="s">
        <v>34</v>
      </c>
      <c r="K7382" s="3" t="s">
        <v>42</v>
      </c>
      <c r="L7382" s="1" t="s">
        <v>34</v>
      </c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1"/>
      <c r="AA7382" s="1" t="s">
        <v>16</v>
      </c>
      <c r="AB7382" s="3" t="s">
        <v>12</v>
      </c>
      <c r="AC7382" s="23" t="s">
        <v>37801</v>
      </c>
      <c r="AD7382" s="23" t="s">
        <v>44846</v>
      </c>
      <c r="AE7382" t="s">
        <v>35410</v>
      </c>
    </row>
    <row r="7383" spans="1:31" ht="14.25" customHeight="1">
      <c r="A7383" s="1">
        <v>7382</v>
      </c>
      <c r="B7383" s="9" t="s">
        <v>6</v>
      </c>
      <c r="C7383" s="1" t="s">
        <v>4849</v>
      </c>
      <c r="D7383" s="1" t="s">
        <v>4850</v>
      </c>
      <c r="E7383" s="1" t="s">
        <v>139</v>
      </c>
      <c r="F7383" s="1" t="s">
        <v>23192</v>
      </c>
      <c r="G7383" s="14">
        <v>91949446949</v>
      </c>
      <c r="H7383" s="1" t="s">
        <v>20</v>
      </c>
      <c r="I7383" s="1" t="s">
        <v>9</v>
      </c>
      <c r="J7383" s="1" t="s">
        <v>34</v>
      </c>
      <c r="K7383" s="3" t="s">
        <v>17</v>
      </c>
      <c r="L7383" s="1" t="s">
        <v>34</v>
      </c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1"/>
      <c r="AA7383" s="1" t="s">
        <v>16</v>
      </c>
      <c r="AB7383" s="3" t="s">
        <v>12</v>
      </c>
      <c r="AC7383" s="23" t="s">
        <v>37801</v>
      </c>
      <c r="AD7383" s="23" t="s">
        <v>44847</v>
      </c>
      <c r="AE7383" t="s">
        <v>35409</v>
      </c>
    </row>
    <row r="7384" spans="1:31" ht="14.25" customHeight="1">
      <c r="A7384" s="1">
        <v>7383</v>
      </c>
      <c r="B7384" s="1" t="s">
        <v>54</v>
      </c>
      <c r="C7384" s="1" t="s">
        <v>4857</v>
      </c>
      <c r="D7384" s="1" t="s">
        <v>1928</v>
      </c>
      <c r="E7384" s="1" t="s">
        <v>131</v>
      </c>
      <c r="F7384" s="1" t="s">
        <v>23195</v>
      </c>
      <c r="G7384" s="14">
        <v>9196996646</v>
      </c>
      <c r="H7384" s="1" t="s">
        <v>8</v>
      </c>
      <c r="I7384" s="1" t="s">
        <v>41</v>
      </c>
      <c r="J7384" s="1" t="s">
        <v>34</v>
      </c>
      <c r="K7384" s="3" t="s">
        <v>42</v>
      </c>
      <c r="L7384" s="1" t="s">
        <v>34</v>
      </c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1"/>
      <c r="AA7384" s="1" t="s">
        <v>16</v>
      </c>
      <c r="AB7384" s="3" t="s">
        <v>12</v>
      </c>
      <c r="AC7384" s="23" t="s">
        <v>37801</v>
      </c>
      <c r="AD7384" s="23" t="s">
        <v>44848</v>
      </c>
      <c r="AE7384" t="s">
        <v>35410</v>
      </c>
    </row>
    <row r="7385" spans="1:31" ht="14.25" customHeight="1">
      <c r="A7385" s="1">
        <v>7384</v>
      </c>
      <c r="B7385" s="1" t="s">
        <v>54</v>
      </c>
      <c r="C7385" s="1" t="s">
        <v>4859</v>
      </c>
      <c r="D7385" s="1" t="s">
        <v>1248</v>
      </c>
      <c r="E7385" s="1" t="s">
        <v>40</v>
      </c>
      <c r="F7385" s="1" t="s">
        <v>23197</v>
      </c>
      <c r="G7385" s="14">
        <v>91016446140</v>
      </c>
      <c r="H7385" s="1" t="s">
        <v>8</v>
      </c>
      <c r="I7385" s="1" t="s">
        <v>62</v>
      </c>
      <c r="J7385" s="1" t="s">
        <v>34</v>
      </c>
      <c r="K7385" s="3" t="s">
        <v>117</v>
      </c>
      <c r="L7385" s="1" t="s">
        <v>34</v>
      </c>
      <c r="M7385" s="3" t="s">
        <v>178</v>
      </c>
      <c r="N7385" s="3" t="str">
        <f>J7385</f>
        <v>[50-85 Lacs]</v>
      </c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1"/>
      <c r="AA7385" s="1" t="s">
        <v>16</v>
      </c>
      <c r="AB7385" s="3" t="s">
        <v>12</v>
      </c>
      <c r="AC7385" s="23" t="s">
        <v>37801</v>
      </c>
      <c r="AD7385" s="23" t="s">
        <v>44849</v>
      </c>
      <c r="AE7385" t="s">
        <v>35410</v>
      </c>
    </row>
    <row r="7386" spans="1:31" ht="14.25" customHeight="1">
      <c r="A7386" s="1">
        <v>7385</v>
      </c>
      <c r="B7386" s="9" t="s">
        <v>6</v>
      </c>
      <c r="C7386" s="1" t="s">
        <v>4861</v>
      </c>
      <c r="D7386" s="1" t="s">
        <v>1846</v>
      </c>
      <c r="E7386" s="1" t="s">
        <v>139</v>
      </c>
      <c r="F7386" s="1" t="s">
        <v>23198</v>
      </c>
      <c r="G7386" s="14">
        <v>919664499669</v>
      </c>
      <c r="H7386" s="1" t="s">
        <v>15</v>
      </c>
      <c r="I7386" s="1" t="s">
        <v>41</v>
      </c>
      <c r="J7386" s="1" t="s">
        <v>34</v>
      </c>
      <c r="K7386" s="3" t="s">
        <v>42</v>
      </c>
      <c r="L7386" s="1" t="s">
        <v>34</v>
      </c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1"/>
      <c r="AA7386" s="1" t="s">
        <v>16</v>
      </c>
      <c r="AB7386" s="3" t="s">
        <v>12</v>
      </c>
      <c r="AC7386" s="23" t="s">
        <v>37801</v>
      </c>
      <c r="AD7386" s="23" t="s">
        <v>44850</v>
      </c>
      <c r="AE7386" t="s">
        <v>35409</v>
      </c>
    </row>
    <row r="7387" spans="1:31" ht="14.25" customHeight="1">
      <c r="A7387" s="1">
        <v>7386</v>
      </c>
      <c r="B7387" s="1" t="s">
        <v>54</v>
      </c>
      <c r="C7387" s="1" t="s">
        <v>4873</v>
      </c>
      <c r="D7387" s="1" t="s">
        <v>546</v>
      </c>
      <c r="E7387" s="1" t="s">
        <v>1514</v>
      </c>
      <c r="F7387" s="1" t="s">
        <v>33841</v>
      </c>
      <c r="G7387" s="14">
        <v>919494461</v>
      </c>
      <c r="H7387" s="1" t="s">
        <v>20</v>
      </c>
      <c r="I7387" s="1" t="s">
        <v>62</v>
      </c>
      <c r="J7387" s="1" t="s">
        <v>34</v>
      </c>
      <c r="K7387" s="3" t="s">
        <v>42</v>
      </c>
      <c r="L7387" s="1" t="s">
        <v>34</v>
      </c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1"/>
      <c r="AA7387" s="1" t="s">
        <v>16</v>
      </c>
      <c r="AB7387" s="3" t="s">
        <v>12</v>
      </c>
      <c r="AC7387" s="23" t="s">
        <v>37801</v>
      </c>
      <c r="AD7387" s="23" t="s">
        <v>44851</v>
      </c>
      <c r="AE7387" t="s">
        <v>35410</v>
      </c>
    </row>
    <row r="7388" spans="1:31" ht="14.25" customHeight="1">
      <c r="A7388" s="1">
        <v>7387</v>
      </c>
      <c r="B7388" s="9" t="s">
        <v>6</v>
      </c>
      <c r="C7388" s="1" t="s">
        <v>4875</v>
      </c>
      <c r="D7388" s="1" t="s">
        <v>126</v>
      </c>
      <c r="E7388" s="1" t="s">
        <v>90</v>
      </c>
      <c r="F7388" s="1" t="s">
        <v>4876</v>
      </c>
      <c r="G7388" s="14">
        <v>9199440</v>
      </c>
      <c r="H7388" s="1" t="s">
        <v>8</v>
      </c>
      <c r="I7388" s="1" t="s">
        <v>41</v>
      </c>
      <c r="J7388" s="1" t="s">
        <v>34</v>
      </c>
      <c r="K7388" s="3" t="s">
        <v>17</v>
      </c>
      <c r="L7388" s="1" t="s">
        <v>34</v>
      </c>
      <c r="M7388" s="4" t="s">
        <v>42</v>
      </c>
      <c r="N7388" s="3" t="str">
        <f>J7388</f>
        <v>[50-85 Lacs]</v>
      </c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1"/>
      <c r="AA7388" s="1" t="s">
        <v>16</v>
      </c>
      <c r="AB7388" s="3" t="s">
        <v>12</v>
      </c>
      <c r="AC7388" s="23" t="s">
        <v>37801</v>
      </c>
      <c r="AD7388" s="23" t="s">
        <v>44852</v>
      </c>
      <c r="AE7388" t="s">
        <v>35394</v>
      </c>
    </row>
    <row r="7389" spans="1:31" ht="14.25" customHeight="1">
      <c r="A7389" s="1">
        <v>7388</v>
      </c>
      <c r="B7389" s="1" t="s">
        <v>54</v>
      </c>
      <c r="C7389" s="1" t="s">
        <v>4878</v>
      </c>
      <c r="D7389" s="1" t="s">
        <v>1421</v>
      </c>
      <c r="E7389" s="1" t="s">
        <v>139</v>
      </c>
      <c r="F7389" s="1" t="s">
        <v>23204</v>
      </c>
      <c r="G7389" s="14">
        <v>914414960</v>
      </c>
      <c r="H7389" s="1" t="s">
        <v>20</v>
      </c>
      <c r="I7389" s="1" t="s">
        <v>9</v>
      </c>
      <c r="J7389" s="1" t="s">
        <v>34</v>
      </c>
      <c r="K7389" s="3" t="s">
        <v>17</v>
      </c>
      <c r="L7389" s="1" t="s">
        <v>34</v>
      </c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1"/>
      <c r="AA7389" s="1" t="s">
        <v>16</v>
      </c>
      <c r="AB7389" s="3" t="s">
        <v>12</v>
      </c>
      <c r="AC7389" s="23" t="s">
        <v>37801</v>
      </c>
      <c r="AD7389" s="23" t="s">
        <v>44853</v>
      </c>
      <c r="AE7389" t="s">
        <v>35410</v>
      </c>
    </row>
    <row r="7390" spans="1:31" ht="14.25" customHeight="1">
      <c r="A7390" s="1">
        <v>7389</v>
      </c>
      <c r="B7390" s="1" t="s">
        <v>54</v>
      </c>
      <c r="C7390" s="1" t="s">
        <v>4881</v>
      </c>
      <c r="D7390" s="1" t="s">
        <v>120</v>
      </c>
      <c r="E7390" s="1" t="s">
        <v>90</v>
      </c>
      <c r="F7390" s="1" t="s">
        <v>23207</v>
      </c>
      <c r="G7390" s="14">
        <v>91446604409</v>
      </c>
      <c r="H7390" s="1" t="s">
        <v>15</v>
      </c>
      <c r="I7390" s="1" t="s">
        <v>41</v>
      </c>
      <c r="J7390" s="1" t="s">
        <v>34</v>
      </c>
      <c r="K7390" s="3" t="s">
        <v>42</v>
      </c>
      <c r="L7390" s="1" t="s">
        <v>34</v>
      </c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1"/>
      <c r="AA7390" s="1" t="s">
        <v>16</v>
      </c>
      <c r="AB7390" s="3" t="s">
        <v>12</v>
      </c>
      <c r="AC7390" s="23" t="s">
        <v>37801</v>
      </c>
      <c r="AD7390" s="23" t="s">
        <v>44854</v>
      </c>
      <c r="AE7390" t="s">
        <v>35409</v>
      </c>
    </row>
    <row r="7391" spans="1:31" ht="14.25" customHeight="1">
      <c r="A7391" s="1">
        <v>7390</v>
      </c>
      <c r="B7391" s="9" t="s">
        <v>6</v>
      </c>
      <c r="C7391" s="1" t="s">
        <v>4884</v>
      </c>
      <c r="D7391" s="1" t="s">
        <v>727</v>
      </c>
      <c r="E7391" s="1" t="s">
        <v>4885</v>
      </c>
      <c r="F7391" s="1" t="s">
        <v>23208</v>
      </c>
      <c r="G7391" s="14">
        <v>91416644944</v>
      </c>
      <c r="H7391" s="1" t="s">
        <v>20</v>
      </c>
      <c r="I7391" s="1" t="s">
        <v>41</v>
      </c>
      <c r="J7391" s="1" t="s">
        <v>34</v>
      </c>
      <c r="K7391" s="3" t="s">
        <v>42</v>
      </c>
      <c r="L7391" s="1" t="s">
        <v>34</v>
      </c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1"/>
      <c r="AA7391" s="1" t="s">
        <v>16</v>
      </c>
      <c r="AB7391" s="3" t="s">
        <v>12</v>
      </c>
      <c r="AC7391" s="23" t="s">
        <v>37801</v>
      </c>
      <c r="AD7391" s="23" t="s">
        <v>38674</v>
      </c>
      <c r="AE7391" t="s">
        <v>35399</v>
      </c>
    </row>
    <row r="7392" spans="1:31" ht="14.25" customHeight="1">
      <c r="A7392" s="1">
        <v>7391</v>
      </c>
      <c r="B7392" s="1" t="s">
        <v>54</v>
      </c>
      <c r="C7392" s="1" t="s">
        <v>4892</v>
      </c>
      <c r="D7392" s="1" t="s">
        <v>4893</v>
      </c>
      <c r="E7392" s="1" t="s">
        <v>37024</v>
      </c>
      <c r="F7392" s="1" t="s">
        <v>31607</v>
      </c>
      <c r="G7392" s="14">
        <v>9144941060</v>
      </c>
      <c r="H7392" s="1" t="s">
        <v>20</v>
      </c>
      <c r="I7392" s="1" t="s">
        <v>62</v>
      </c>
      <c r="J7392" s="1" t="s">
        <v>34</v>
      </c>
      <c r="K7392" s="3" t="s">
        <v>17</v>
      </c>
      <c r="L7392" s="1" t="s">
        <v>34</v>
      </c>
      <c r="M7392" s="4" t="s">
        <v>42</v>
      </c>
      <c r="N7392" s="3" t="str">
        <f>J7392</f>
        <v>[50-85 Lacs]</v>
      </c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1"/>
      <c r="AA7392" s="1" t="s">
        <v>16</v>
      </c>
      <c r="AB7392" s="3" t="s">
        <v>12</v>
      </c>
      <c r="AC7392" s="23" t="s">
        <v>37801</v>
      </c>
      <c r="AD7392" s="23" t="s">
        <v>44855</v>
      </c>
      <c r="AE7392" t="s">
        <v>35394</v>
      </c>
    </row>
    <row r="7393" spans="1:31" ht="14.25" customHeight="1">
      <c r="A7393" s="1">
        <v>7392</v>
      </c>
      <c r="B7393" s="1" t="s">
        <v>54</v>
      </c>
      <c r="C7393" s="1" t="s">
        <v>4895</v>
      </c>
      <c r="D7393" s="1" t="s">
        <v>967</v>
      </c>
      <c r="E7393" s="1" t="s">
        <v>19</v>
      </c>
      <c r="F7393" s="1" t="s">
        <v>33844</v>
      </c>
      <c r="G7393" s="14">
        <v>91414144444</v>
      </c>
      <c r="H7393" s="1" t="s">
        <v>20</v>
      </c>
      <c r="I7393" s="1" t="s">
        <v>41</v>
      </c>
      <c r="J7393" s="1" t="s">
        <v>34</v>
      </c>
      <c r="K7393" s="3" t="s">
        <v>42</v>
      </c>
      <c r="L7393" s="1" t="s">
        <v>34</v>
      </c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1"/>
      <c r="AA7393" s="1" t="s">
        <v>16</v>
      </c>
      <c r="AB7393" s="3" t="s">
        <v>12</v>
      </c>
      <c r="AC7393" s="23" t="s">
        <v>37801</v>
      </c>
      <c r="AD7393" s="23" t="s">
        <v>44856</v>
      </c>
      <c r="AE7393" t="s">
        <v>35409</v>
      </c>
    </row>
    <row r="7394" spans="1:31" ht="14.25" customHeight="1">
      <c r="A7394" s="1">
        <v>7393</v>
      </c>
      <c r="B7394" s="1" t="s">
        <v>54</v>
      </c>
      <c r="C7394" s="1" t="s">
        <v>4908</v>
      </c>
      <c r="D7394" s="1" t="s">
        <v>31</v>
      </c>
      <c r="E7394" s="1" t="s">
        <v>506</v>
      </c>
      <c r="F7394" s="1" t="s">
        <v>23215</v>
      </c>
      <c r="G7394" s="14">
        <v>9144019066</v>
      </c>
      <c r="H7394" s="1" t="s">
        <v>8</v>
      </c>
      <c r="I7394" s="1" t="s">
        <v>9</v>
      </c>
      <c r="J7394" s="1" t="s">
        <v>34</v>
      </c>
      <c r="K7394" s="3" t="s">
        <v>17</v>
      </c>
      <c r="L7394" s="1" t="s">
        <v>34</v>
      </c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1"/>
      <c r="AA7394" s="1" t="s">
        <v>16</v>
      </c>
      <c r="AB7394" s="3" t="s">
        <v>12</v>
      </c>
      <c r="AC7394" s="23" t="s">
        <v>37801</v>
      </c>
      <c r="AD7394" s="23" t="s">
        <v>44857</v>
      </c>
      <c r="AE7394" t="s">
        <v>35399</v>
      </c>
    </row>
    <row r="7395" spans="1:31" ht="14.25" customHeight="1">
      <c r="A7395" s="1">
        <v>7394</v>
      </c>
      <c r="B7395" s="9" t="s">
        <v>6</v>
      </c>
      <c r="C7395" s="1" t="s">
        <v>4909</v>
      </c>
      <c r="D7395" s="1" t="s">
        <v>371</v>
      </c>
      <c r="E7395" s="1" t="s">
        <v>774</v>
      </c>
      <c r="F7395" s="1" t="s">
        <v>4910</v>
      </c>
      <c r="G7395" s="14">
        <v>91446040644</v>
      </c>
      <c r="H7395" s="1" t="s">
        <v>8</v>
      </c>
      <c r="I7395" s="1" t="s">
        <v>41</v>
      </c>
      <c r="J7395" s="1" t="s">
        <v>34</v>
      </c>
      <c r="K7395" s="3" t="s">
        <v>17</v>
      </c>
      <c r="L7395" s="1" t="s">
        <v>34</v>
      </c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1"/>
      <c r="AA7395" s="1" t="s">
        <v>16</v>
      </c>
      <c r="AB7395" s="3" t="s">
        <v>12</v>
      </c>
      <c r="AC7395" s="23" t="s">
        <v>37801</v>
      </c>
      <c r="AD7395" s="23" t="s">
        <v>44858</v>
      </c>
      <c r="AE7395" t="s">
        <v>35399</v>
      </c>
    </row>
    <row r="7396" spans="1:31" ht="14.25" customHeight="1">
      <c r="A7396" s="1">
        <v>7395</v>
      </c>
      <c r="B7396" s="9" t="s">
        <v>6</v>
      </c>
      <c r="C7396" s="1" t="s">
        <v>4912</v>
      </c>
      <c r="D7396" s="1" t="s">
        <v>1968</v>
      </c>
      <c r="E7396" s="1" t="s">
        <v>3207</v>
      </c>
      <c r="F7396" s="1" t="s">
        <v>23216</v>
      </c>
      <c r="G7396" s="14">
        <v>919446416600</v>
      </c>
      <c r="H7396" s="1" t="s">
        <v>20</v>
      </c>
      <c r="I7396" s="1" t="s">
        <v>41</v>
      </c>
      <c r="J7396" s="1" t="s">
        <v>34</v>
      </c>
      <c r="K7396" s="3" t="s">
        <v>42</v>
      </c>
      <c r="L7396" s="1" t="s">
        <v>34</v>
      </c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1"/>
      <c r="AA7396" s="1" t="s">
        <v>16</v>
      </c>
      <c r="AB7396" s="3" t="s">
        <v>12</v>
      </c>
      <c r="AC7396" s="23" t="s">
        <v>37801</v>
      </c>
      <c r="AD7396" s="23" t="s">
        <v>43805</v>
      </c>
      <c r="AE7396" t="s">
        <v>35394</v>
      </c>
    </row>
    <row r="7397" spans="1:31" ht="14.25" customHeight="1">
      <c r="A7397" s="1">
        <v>7396</v>
      </c>
      <c r="B7397" s="1" t="s">
        <v>54</v>
      </c>
      <c r="C7397" s="1" t="s">
        <v>4913</v>
      </c>
      <c r="D7397" s="1" t="s">
        <v>2921</v>
      </c>
      <c r="E7397" s="1" t="s">
        <v>37025</v>
      </c>
      <c r="F7397" s="1" t="s">
        <v>23217</v>
      </c>
      <c r="G7397" s="14">
        <v>919406469446</v>
      </c>
      <c r="H7397" s="1" t="s">
        <v>20</v>
      </c>
      <c r="I7397" s="1" t="s">
        <v>41</v>
      </c>
      <c r="J7397" s="1" t="s">
        <v>34</v>
      </c>
      <c r="K7397" s="3" t="s">
        <v>17</v>
      </c>
      <c r="L7397" s="1" t="s">
        <v>34</v>
      </c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1"/>
      <c r="AA7397" s="1" t="s">
        <v>16</v>
      </c>
      <c r="AB7397" s="3" t="s">
        <v>12</v>
      </c>
      <c r="AC7397" s="23" t="s">
        <v>37801</v>
      </c>
      <c r="AD7397" s="23" t="s">
        <v>44859</v>
      </c>
      <c r="AE7397" t="s">
        <v>35409</v>
      </c>
    </row>
    <row r="7398" spans="1:31" ht="14.25" customHeight="1">
      <c r="A7398" s="1">
        <v>7397</v>
      </c>
      <c r="B7398" s="9" t="s">
        <v>6</v>
      </c>
      <c r="C7398" s="1" t="s">
        <v>4948</v>
      </c>
      <c r="D7398" s="1" t="s">
        <v>1046</v>
      </c>
      <c r="E7398" s="1" t="s">
        <v>774</v>
      </c>
      <c r="F7398" s="1" t="s">
        <v>23239</v>
      </c>
      <c r="G7398" s="14">
        <v>91949660446</v>
      </c>
      <c r="H7398" s="1" t="s">
        <v>15</v>
      </c>
      <c r="I7398" s="1" t="s">
        <v>41</v>
      </c>
      <c r="J7398" s="1" t="s">
        <v>34</v>
      </c>
      <c r="K7398" s="3" t="s">
        <v>42</v>
      </c>
      <c r="L7398" s="1" t="s">
        <v>34</v>
      </c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1"/>
      <c r="AA7398" s="1" t="s">
        <v>16</v>
      </c>
      <c r="AB7398" s="3" t="s">
        <v>12</v>
      </c>
      <c r="AC7398" s="23" t="s">
        <v>37801</v>
      </c>
      <c r="AD7398" s="23" t="s">
        <v>44860</v>
      </c>
      <c r="AE7398" t="s">
        <v>35394</v>
      </c>
    </row>
    <row r="7399" spans="1:31" ht="14.25" customHeight="1">
      <c r="A7399" s="1">
        <v>7398</v>
      </c>
      <c r="B7399" s="1" t="s">
        <v>54</v>
      </c>
      <c r="C7399" s="1" t="s">
        <v>4949</v>
      </c>
      <c r="D7399" s="1" t="s">
        <v>65</v>
      </c>
      <c r="E7399" s="1" t="s">
        <v>1972</v>
      </c>
      <c r="F7399" s="1" t="s">
        <v>23240</v>
      </c>
      <c r="G7399" s="14">
        <v>9149494499</v>
      </c>
      <c r="H7399" s="1" t="s">
        <v>46</v>
      </c>
      <c r="I7399" s="1" t="s">
        <v>41</v>
      </c>
      <c r="J7399" s="1" t="s">
        <v>34</v>
      </c>
      <c r="K7399" s="3" t="s">
        <v>63</v>
      </c>
      <c r="L7399" s="1" t="s">
        <v>34</v>
      </c>
      <c r="M7399" s="3" t="s">
        <v>213</v>
      </c>
      <c r="N7399" s="3" t="str">
        <f t="shared" ref="N7399:N7400" si="241">J7399</f>
        <v>[50-85 Lacs]</v>
      </c>
      <c r="O7399" s="3" t="s">
        <v>17</v>
      </c>
      <c r="P7399" s="3" t="s">
        <v>34</v>
      </c>
      <c r="Q7399" s="3" t="s">
        <v>42</v>
      </c>
      <c r="R7399" s="3" t="s">
        <v>34</v>
      </c>
      <c r="S7399" s="3" t="s">
        <v>27</v>
      </c>
      <c r="T7399" s="3" t="s">
        <v>34</v>
      </c>
      <c r="U7399" s="3" t="s">
        <v>117</v>
      </c>
      <c r="V7399" s="3" t="s">
        <v>34</v>
      </c>
      <c r="W7399" s="3" t="s">
        <v>178</v>
      </c>
      <c r="X7399" s="3" t="s">
        <v>34</v>
      </c>
      <c r="Y7399" s="3" t="s">
        <v>171</v>
      </c>
      <c r="Z7399" s="1" t="s">
        <v>34</v>
      </c>
      <c r="AA7399" s="1" t="s">
        <v>16</v>
      </c>
      <c r="AB7399" s="3" t="s">
        <v>12</v>
      </c>
      <c r="AC7399" s="23" t="s">
        <v>37801</v>
      </c>
      <c r="AD7399" s="23" t="s">
        <v>44861</v>
      </c>
      <c r="AE7399" t="s">
        <v>35394</v>
      </c>
    </row>
    <row r="7400" spans="1:31" ht="14.25" customHeight="1">
      <c r="A7400" s="1">
        <v>7399</v>
      </c>
      <c r="B7400" s="9" t="s">
        <v>6</v>
      </c>
      <c r="C7400" s="1" t="s">
        <v>4958</v>
      </c>
      <c r="D7400" s="1" t="s">
        <v>4959</v>
      </c>
      <c r="E7400" s="1" t="s">
        <v>724</v>
      </c>
      <c r="F7400" s="1" t="s">
        <v>33852</v>
      </c>
      <c r="G7400" s="14">
        <v>914940069610</v>
      </c>
      <c r="H7400" s="1" t="s">
        <v>20</v>
      </c>
      <c r="I7400" s="1" t="s">
        <v>62</v>
      </c>
      <c r="J7400" s="1" t="s">
        <v>34</v>
      </c>
      <c r="K7400" s="3" t="s">
        <v>17</v>
      </c>
      <c r="L7400" s="1" t="s">
        <v>34</v>
      </c>
      <c r="M7400" s="4" t="s">
        <v>42</v>
      </c>
      <c r="N7400" s="3" t="str">
        <f t="shared" si="241"/>
        <v>[50-85 Lacs]</v>
      </c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1"/>
      <c r="AA7400" s="1" t="s">
        <v>16</v>
      </c>
      <c r="AB7400" s="3" t="s">
        <v>12</v>
      </c>
      <c r="AC7400" s="23" t="s">
        <v>37801</v>
      </c>
      <c r="AD7400" s="23" t="s">
        <v>44862</v>
      </c>
      <c r="AE7400" t="s">
        <v>35409</v>
      </c>
    </row>
    <row r="7401" spans="1:31" ht="14.25" customHeight="1">
      <c r="A7401" s="1">
        <v>7400</v>
      </c>
      <c r="B7401" s="1" t="s">
        <v>54</v>
      </c>
      <c r="C7401" s="1" t="s">
        <v>4980</v>
      </c>
      <c r="D7401" s="1" t="s">
        <v>522</v>
      </c>
      <c r="E7401" s="1" t="s">
        <v>2324</v>
      </c>
      <c r="F7401" s="1" t="s">
        <v>23254</v>
      </c>
      <c r="G7401" s="14">
        <v>91999411906</v>
      </c>
      <c r="H7401" s="1" t="s">
        <v>20</v>
      </c>
      <c r="I7401" s="1" t="s">
        <v>41</v>
      </c>
      <c r="J7401" s="1" t="s">
        <v>34</v>
      </c>
      <c r="K7401" s="3" t="s">
        <v>42</v>
      </c>
      <c r="L7401" s="1" t="s">
        <v>34</v>
      </c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1"/>
      <c r="AA7401" s="1" t="s">
        <v>16</v>
      </c>
      <c r="AB7401" s="3" t="s">
        <v>12</v>
      </c>
      <c r="AC7401" s="23" t="s">
        <v>37801</v>
      </c>
      <c r="AD7401" s="23" t="s">
        <v>44863</v>
      </c>
      <c r="AE7401" t="s">
        <v>35410</v>
      </c>
    </row>
    <row r="7402" spans="1:31" ht="14.25" customHeight="1">
      <c r="A7402" s="1">
        <v>7401</v>
      </c>
      <c r="B7402" s="1" t="s">
        <v>54</v>
      </c>
      <c r="C7402" s="1" t="s">
        <v>4983</v>
      </c>
      <c r="D7402" s="1" t="s">
        <v>350</v>
      </c>
      <c r="E7402" s="1" t="s">
        <v>40</v>
      </c>
      <c r="F7402" s="1" t="s">
        <v>33855</v>
      </c>
      <c r="G7402" s="14">
        <v>919494691611</v>
      </c>
      <c r="H7402" s="1" t="s">
        <v>20</v>
      </c>
      <c r="I7402" s="1" t="s">
        <v>9</v>
      </c>
      <c r="J7402" s="1" t="s">
        <v>34</v>
      </c>
      <c r="K7402" s="3" t="s">
        <v>17</v>
      </c>
      <c r="L7402" s="1" t="s">
        <v>34</v>
      </c>
      <c r="M7402" s="4" t="s">
        <v>42</v>
      </c>
      <c r="N7402" s="3" t="str">
        <f t="shared" ref="N7402:N7405" si="242">J7402</f>
        <v>[50-85 Lacs]</v>
      </c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1"/>
      <c r="AA7402" s="1" t="s">
        <v>16</v>
      </c>
      <c r="AB7402" s="3" t="s">
        <v>12</v>
      </c>
      <c r="AC7402" s="23" t="s">
        <v>37801</v>
      </c>
      <c r="AD7402" s="23" t="s">
        <v>44864</v>
      </c>
      <c r="AE7402" t="s">
        <v>35399</v>
      </c>
    </row>
    <row r="7403" spans="1:31" ht="14.25" customHeight="1">
      <c r="A7403" s="1">
        <v>7402</v>
      </c>
      <c r="B7403" s="1" t="s">
        <v>54</v>
      </c>
      <c r="C7403" s="1" t="s">
        <v>4984</v>
      </c>
      <c r="D7403" s="1" t="s">
        <v>734</v>
      </c>
      <c r="E7403" s="1" t="s">
        <v>37026</v>
      </c>
      <c r="F7403" s="1" t="s">
        <v>23256</v>
      </c>
      <c r="G7403" s="14">
        <v>919941441</v>
      </c>
      <c r="H7403" s="1" t="s">
        <v>8</v>
      </c>
      <c r="I7403" s="1" t="s">
        <v>62</v>
      </c>
      <c r="J7403" s="1" t="s">
        <v>34</v>
      </c>
      <c r="K7403" s="3" t="s">
        <v>17</v>
      </c>
      <c r="L7403" s="1" t="s">
        <v>34</v>
      </c>
      <c r="M7403" s="4" t="s">
        <v>42</v>
      </c>
      <c r="N7403" s="3" t="str">
        <f t="shared" si="242"/>
        <v>[50-85 Lacs]</v>
      </c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1"/>
      <c r="AA7403" s="1" t="s">
        <v>16</v>
      </c>
      <c r="AB7403" s="3" t="s">
        <v>12</v>
      </c>
      <c r="AC7403" s="23" t="s">
        <v>37801</v>
      </c>
      <c r="AD7403" s="23" t="s">
        <v>44865</v>
      </c>
      <c r="AE7403" t="s">
        <v>35410</v>
      </c>
    </row>
    <row r="7404" spans="1:31" ht="14.25" customHeight="1">
      <c r="A7404" s="1">
        <v>7403</v>
      </c>
      <c r="B7404" s="9" t="s">
        <v>6</v>
      </c>
      <c r="C7404" s="1" t="s">
        <v>4985</v>
      </c>
      <c r="D7404" s="1" t="s">
        <v>1302</v>
      </c>
      <c r="E7404" s="1" t="s">
        <v>4986</v>
      </c>
      <c r="F7404" s="1" t="s">
        <v>31615</v>
      </c>
      <c r="G7404" s="14">
        <v>914466444496</v>
      </c>
      <c r="H7404" s="1" t="s">
        <v>15</v>
      </c>
      <c r="I7404" s="1" t="s">
        <v>41</v>
      </c>
      <c r="J7404" s="1" t="s">
        <v>34</v>
      </c>
      <c r="K7404" s="3" t="s">
        <v>17</v>
      </c>
      <c r="L7404" s="1" t="s">
        <v>34</v>
      </c>
      <c r="M7404" s="4" t="s">
        <v>42</v>
      </c>
      <c r="N7404" s="3" t="str">
        <f t="shared" si="242"/>
        <v>[50-85 Lacs]</v>
      </c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1"/>
      <c r="AA7404" s="1" t="s">
        <v>16</v>
      </c>
      <c r="AB7404" s="3" t="s">
        <v>12</v>
      </c>
      <c r="AC7404" s="23" t="s">
        <v>37801</v>
      </c>
      <c r="AD7404" s="23" t="s">
        <v>44866</v>
      </c>
      <c r="AE7404" t="s">
        <v>35410</v>
      </c>
    </row>
    <row r="7405" spans="1:31" ht="14.25" customHeight="1">
      <c r="A7405" s="1">
        <v>7404</v>
      </c>
      <c r="B7405" s="1" t="s">
        <v>54</v>
      </c>
      <c r="C7405" s="1" t="s">
        <v>4990</v>
      </c>
      <c r="D7405" s="1" t="s">
        <v>1066</v>
      </c>
      <c r="E7405" s="1" t="s">
        <v>7318</v>
      </c>
      <c r="F7405" s="1" t="s">
        <v>33857</v>
      </c>
      <c r="G7405" s="14">
        <v>91999440490</v>
      </c>
      <c r="H7405" s="1" t="s">
        <v>20</v>
      </c>
      <c r="I7405" s="1" t="s">
        <v>62</v>
      </c>
      <c r="J7405" s="1" t="s">
        <v>34</v>
      </c>
      <c r="K7405" s="3" t="s">
        <v>17</v>
      </c>
      <c r="L7405" s="1" t="s">
        <v>34</v>
      </c>
      <c r="M7405" s="4" t="s">
        <v>42</v>
      </c>
      <c r="N7405" s="3" t="str">
        <f t="shared" si="242"/>
        <v>[50-85 Lacs]</v>
      </c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1"/>
      <c r="AA7405" s="1" t="s">
        <v>16</v>
      </c>
      <c r="AB7405" s="3" t="s">
        <v>12</v>
      </c>
      <c r="AC7405" s="23" t="s">
        <v>37801</v>
      </c>
      <c r="AD7405" s="23" t="s">
        <v>44867</v>
      </c>
      <c r="AE7405" t="s">
        <v>35399</v>
      </c>
    </row>
    <row r="7406" spans="1:31" ht="14.25" customHeight="1">
      <c r="A7406" s="1">
        <v>7405</v>
      </c>
      <c r="B7406" s="1" t="s">
        <v>54</v>
      </c>
      <c r="C7406" s="1" t="s">
        <v>5005</v>
      </c>
      <c r="D7406" s="1" t="s">
        <v>5006</v>
      </c>
      <c r="E7406" s="1" t="s">
        <v>5007</v>
      </c>
      <c r="F7406" s="1" t="s">
        <v>23265</v>
      </c>
      <c r="G7406" s="14">
        <v>91949644466</v>
      </c>
      <c r="H7406" s="1" t="s">
        <v>37</v>
      </c>
      <c r="I7406" s="1" t="s">
        <v>41</v>
      </c>
      <c r="J7406" s="1" t="s">
        <v>34</v>
      </c>
      <c r="K7406" s="3" t="s">
        <v>42</v>
      </c>
      <c r="L7406" s="1" t="s">
        <v>34</v>
      </c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1"/>
      <c r="AA7406" s="1" t="s">
        <v>16</v>
      </c>
      <c r="AB7406" s="3" t="s">
        <v>12</v>
      </c>
      <c r="AC7406" s="23" t="s">
        <v>37801</v>
      </c>
      <c r="AD7406" s="23" t="s">
        <v>44868</v>
      </c>
      <c r="AE7406" t="s">
        <v>35410</v>
      </c>
    </row>
    <row r="7407" spans="1:31" ht="14.25" customHeight="1">
      <c r="A7407" s="1">
        <v>7406</v>
      </c>
      <c r="B7407" s="1" t="s">
        <v>54</v>
      </c>
      <c r="C7407" s="1" t="s">
        <v>5017</v>
      </c>
      <c r="D7407" s="1" t="s">
        <v>58</v>
      </c>
      <c r="E7407" s="1" t="s">
        <v>40</v>
      </c>
      <c r="F7407" s="1" t="s">
        <v>23269</v>
      </c>
      <c r="G7407" s="14">
        <v>9199461494</v>
      </c>
      <c r="H7407" s="1" t="s">
        <v>20</v>
      </c>
      <c r="I7407" s="1" t="s">
        <v>41</v>
      </c>
      <c r="J7407" s="1" t="s">
        <v>34</v>
      </c>
      <c r="K7407" s="3" t="s">
        <v>42</v>
      </c>
      <c r="L7407" s="1" t="s">
        <v>34</v>
      </c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1"/>
      <c r="AA7407" s="1" t="s">
        <v>16</v>
      </c>
      <c r="AB7407" s="3" t="s">
        <v>12</v>
      </c>
      <c r="AC7407" s="23" t="s">
        <v>37801</v>
      </c>
      <c r="AD7407" s="23" t="s">
        <v>44869</v>
      </c>
      <c r="AE7407" t="s">
        <v>35410</v>
      </c>
    </row>
    <row r="7408" spans="1:31" ht="14.25" customHeight="1">
      <c r="A7408" s="1">
        <v>7407</v>
      </c>
      <c r="B7408" s="9" t="s">
        <v>6</v>
      </c>
      <c r="C7408" s="1" t="s">
        <v>5024</v>
      </c>
      <c r="D7408" s="1" t="s">
        <v>723</v>
      </c>
      <c r="E7408" s="1" t="s">
        <v>5025</v>
      </c>
      <c r="F7408" s="1" t="s">
        <v>23274</v>
      </c>
      <c r="G7408" s="14">
        <v>91964416404</v>
      </c>
      <c r="H7408" s="1" t="s">
        <v>8</v>
      </c>
      <c r="I7408" s="1" t="s">
        <v>41</v>
      </c>
      <c r="J7408" s="1" t="s">
        <v>34</v>
      </c>
      <c r="K7408" s="3" t="s">
        <v>17</v>
      </c>
      <c r="L7408" s="1" t="s">
        <v>34</v>
      </c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1"/>
      <c r="AA7408" s="1" t="s">
        <v>16</v>
      </c>
      <c r="AB7408" s="3" t="s">
        <v>12</v>
      </c>
      <c r="AC7408" s="23" t="s">
        <v>37801</v>
      </c>
      <c r="AD7408" s="23" t="s">
        <v>44870</v>
      </c>
      <c r="AE7408" t="s">
        <v>35399</v>
      </c>
    </row>
    <row r="7409" spans="1:31" ht="14.25" customHeight="1">
      <c r="A7409" s="1">
        <v>7408</v>
      </c>
      <c r="B7409" s="1" t="s">
        <v>54</v>
      </c>
      <c r="C7409" s="1" t="s">
        <v>5032</v>
      </c>
      <c r="D7409" s="1" t="s">
        <v>391</v>
      </c>
      <c r="E7409" s="1" t="s">
        <v>131</v>
      </c>
      <c r="F7409" s="1" t="s">
        <v>23278</v>
      </c>
      <c r="G7409" s="14">
        <v>919614900400</v>
      </c>
      <c r="H7409" s="1" t="s">
        <v>20</v>
      </c>
      <c r="I7409" s="1" t="s">
        <v>41</v>
      </c>
      <c r="J7409" s="1" t="s">
        <v>34</v>
      </c>
      <c r="K7409" s="3" t="s">
        <v>42</v>
      </c>
      <c r="L7409" s="1" t="s">
        <v>34</v>
      </c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1"/>
      <c r="AA7409" s="1" t="s">
        <v>16</v>
      </c>
      <c r="AB7409" s="3" t="s">
        <v>12</v>
      </c>
      <c r="AC7409" s="23" t="s">
        <v>37801</v>
      </c>
      <c r="AD7409" s="23" t="s">
        <v>44871</v>
      </c>
      <c r="AE7409" t="s">
        <v>35409</v>
      </c>
    </row>
    <row r="7410" spans="1:31" ht="14.25" customHeight="1">
      <c r="A7410" s="1">
        <v>7409</v>
      </c>
      <c r="B7410" s="1" t="s">
        <v>54</v>
      </c>
      <c r="C7410" s="1" t="s">
        <v>5039</v>
      </c>
      <c r="D7410" s="1" t="s">
        <v>176</v>
      </c>
      <c r="E7410" s="1" t="s">
        <v>37027</v>
      </c>
      <c r="F7410" s="1" t="s">
        <v>23282</v>
      </c>
      <c r="G7410" s="14">
        <v>91944449469</v>
      </c>
      <c r="H7410" s="1" t="s">
        <v>15</v>
      </c>
      <c r="I7410" s="1" t="s">
        <v>9</v>
      </c>
      <c r="J7410" s="1" t="s">
        <v>34</v>
      </c>
      <c r="K7410" s="3" t="s">
        <v>42</v>
      </c>
      <c r="L7410" s="1" t="s">
        <v>34</v>
      </c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1"/>
      <c r="AA7410" s="1" t="s">
        <v>16</v>
      </c>
      <c r="AB7410" s="3" t="s">
        <v>12</v>
      </c>
      <c r="AC7410" s="23" t="s">
        <v>37801</v>
      </c>
      <c r="AD7410" s="23" t="s">
        <v>44872</v>
      </c>
      <c r="AE7410" t="s">
        <v>35399</v>
      </c>
    </row>
    <row r="7411" spans="1:31" ht="14.25" customHeight="1">
      <c r="A7411" s="1">
        <v>7410</v>
      </c>
      <c r="B7411" s="1" t="s">
        <v>54</v>
      </c>
      <c r="C7411" s="1" t="s">
        <v>5040</v>
      </c>
      <c r="D7411" s="1" t="s">
        <v>5041</v>
      </c>
      <c r="E7411" s="1" t="s">
        <v>5042</v>
      </c>
      <c r="F7411" s="1" t="s">
        <v>23283</v>
      </c>
      <c r="G7411" s="14">
        <v>91990906444</v>
      </c>
      <c r="H7411" s="1" t="s">
        <v>8</v>
      </c>
      <c r="I7411" s="1" t="s">
        <v>41</v>
      </c>
      <c r="J7411" s="1" t="s">
        <v>34</v>
      </c>
      <c r="K7411" s="3" t="s">
        <v>17</v>
      </c>
      <c r="L7411" s="1" t="s">
        <v>34</v>
      </c>
      <c r="M7411" s="4" t="s">
        <v>42</v>
      </c>
      <c r="N7411" s="3" t="str">
        <f t="shared" ref="N7411:N7414" si="243">J7411</f>
        <v>[50-85 Lacs]</v>
      </c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1"/>
      <c r="AA7411" s="1" t="s">
        <v>16</v>
      </c>
      <c r="AB7411" s="3" t="s">
        <v>12</v>
      </c>
      <c r="AC7411" s="23" t="s">
        <v>37801</v>
      </c>
      <c r="AD7411" s="23" t="s">
        <v>44873</v>
      </c>
      <c r="AE7411" t="s">
        <v>35394</v>
      </c>
    </row>
    <row r="7412" spans="1:31" ht="14.25" customHeight="1">
      <c r="A7412" s="1">
        <v>7411</v>
      </c>
      <c r="B7412" s="1" t="s">
        <v>54</v>
      </c>
      <c r="C7412" s="1" t="s">
        <v>5044</v>
      </c>
      <c r="D7412" s="1" t="s">
        <v>35866</v>
      </c>
      <c r="E7412" s="1" t="s">
        <v>362</v>
      </c>
      <c r="F7412" s="1" t="s">
        <v>23285</v>
      </c>
      <c r="G7412" s="14">
        <v>919694494699</v>
      </c>
      <c r="H7412" s="1" t="s">
        <v>20</v>
      </c>
      <c r="I7412" s="1" t="s">
        <v>41</v>
      </c>
      <c r="J7412" s="1" t="s">
        <v>34</v>
      </c>
      <c r="K7412" s="3" t="s">
        <v>17</v>
      </c>
      <c r="L7412" s="1" t="s">
        <v>34</v>
      </c>
      <c r="M7412" s="4" t="s">
        <v>42</v>
      </c>
      <c r="N7412" s="3" t="str">
        <f t="shared" si="243"/>
        <v>[50-85 Lacs]</v>
      </c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1"/>
      <c r="AA7412" s="1" t="s">
        <v>16</v>
      </c>
      <c r="AB7412" s="3" t="s">
        <v>12</v>
      </c>
      <c r="AC7412" s="23" t="s">
        <v>37801</v>
      </c>
      <c r="AD7412" s="23" t="s">
        <v>44874</v>
      </c>
      <c r="AE7412" t="s">
        <v>35394</v>
      </c>
    </row>
    <row r="7413" spans="1:31" ht="14.25" customHeight="1">
      <c r="A7413" s="1">
        <v>7412</v>
      </c>
      <c r="B7413" s="1" t="s">
        <v>54</v>
      </c>
      <c r="C7413" s="1" t="s">
        <v>5045</v>
      </c>
      <c r="D7413" s="1" t="s">
        <v>1046</v>
      </c>
      <c r="E7413" s="1" t="s">
        <v>487</v>
      </c>
      <c r="F7413" s="1" t="s">
        <v>23286</v>
      </c>
      <c r="G7413" s="14">
        <v>9144940444</v>
      </c>
      <c r="H7413" s="1" t="s">
        <v>8</v>
      </c>
      <c r="I7413" s="1" t="s">
        <v>41</v>
      </c>
      <c r="J7413" s="1" t="s">
        <v>34</v>
      </c>
      <c r="K7413" s="3" t="s">
        <v>17</v>
      </c>
      <c r="L7413" s="1" t="s">
        <v>34</v>
      </c>
      <c r="M7413" s="4" t="s">
        <v>42</v>
      </c>
      <c r="N7413" s="3" t="str">
        <f t="shared" si="243"/>
        <v>[50-85 Lacs]</v>
      </c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1"/>
      <c r="AA7413" s="1" t="s">
        <v>16</v>
      </c>
      <c r="AB7413" s="3" t="s">
        <v>12</v>
      </c>
      <c r="AC7413" s="23" t="s">
        <v>37801</v>
      </c>
      <c r="AD7413" s="23" t="s">
        <v>41098</v>
      </c>
      <c r="AE7413" t="s">
        <v>35409</v>
      </c>
    </row>
    <row r="7414" spans="1:31" ht="14.25" customHeight="1">
      <c r="A7414" s="1">
        <v>7413</v>
      </c>
      <c r="B7414" s="1" t="s">
        <v>54</v>
      </c>
      <c r="C7414" s="1" t="s">
        <v>5061</v>
      </c>
      <c r="D7414" s="1" t="s">
        <v>2402</v>
      </c>
      <c r="E7414" s="1" t="s">
        <v>93</v>
      </c>
      <c r="F7414" s="1" t="s">
        <v>31624</v>
      </c>
      <c r="G7414" s="14">
        <v>9199646664</v>
      </c>
      <c r="H7414" s="1" t="s">
        <v>8</v>
      </c>
      <c r="I7414" s="1" t="s">
        <v>41</v>
      </c>
      <c r="J7414" s="1" t="s">
        <v>34</v>
      </c>
      <c r="K7414" s="3" t="s">
        <v>17</v>
      </c>
      <c r="L7414" s="1" t="s">
        <v>34</v>
      </c>
      <c r="M7414" s="4" t="s">
        <v>42</v>
      </c>
      <c r="N7414" s="3" t="str">
        <f t="shared" si="243"/>
        <v>[50-85 Lacs]</v>
      </c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1"/>
      <c r="AA7414" s="1" t="s">
        <v>16</v>
      </c>
      <c r="AB7414" s="3" t="s">
        <v>12</v>
      </c>
      <c r="AC7414" s="23" t="s">
        <v>37801</v>
      </c>
      <c r="AD7414" s="23" t="s">
        <v>44875</v>
      </c>
      <c r="AE7414" t="s">
        <v>35409</v>
      </c>
    </row>
    <row r="7415" spans="1:31" ht="14.25" customHeight="1">
      <c r="A7415" s="1">
        <v>7414</v>
      </c>
      <c r="B7415" s="1" t="s">
        <v>54</v>
      </c>
      <c r="C7415" s="1" t="s">
        <v>5066</v>
      </c>
      <c r="D7415" s="1" t="s">
        <v>16449</v>
      </c>
      <c r="E7415" s="1" t="s">
        <v>37028</v>
      </c>
      <c r="F7415" s="1" t="s">
        <v>31625</v>
      </c>
      <c r="G7415" s="14">
        <v>9146464614</v>
      </c>
      <c r="H7415" s="1" t="s">
        <v>20</v>
      </c>
      <c r="I7415" s="1" t="s">
        <v>107</v>
      </c>
      <c r="J7415" s="1" t="s">
        <v>34</v>
      </c>
      <c r="K7415" s="3" t="s">
        <v>42</v>
      </c>
      <c r="L7415" s="1" t="s">
        <v>34</v>
      </c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1"/>
      <c r="AA7415" s="1" t="s">
        <v>16</v>
      </c>
      <c r="AB7415" s="3" t="s">
        <v>12</v>
      </c>
      <c r="AC7415" s="23" t="s">
        <v>37801</v>
      </c>
      <c r="AD7415" s="23" t="s">
        <v>44876</v>
      </c>
      <c r="AE7415" t="s">
        <v>35399</v>
      </c>
    </row>
    <row r="7416" spans="1:31" ht="14.25" customHeight="1">
      <c r="A7416" s="1">
        <v>7415</v>
      </c>
      <c r="B7416" s="9" t="s">
        <v>6</v>
      </c>
      <c r="C7416" s="1" t="s">
        <v>5068</v>
      </c>
      <c r="D7416" s="1" t="s">
        <v>39</v>
      </c>
      <c r="E7416" s="1" t="s">
        <v>78</v>
      </c>
      <c r="F7416" s="1" t="s">
        <v>23295</v>
      </c>
      <c r="G7416" s="14">
        <v>919444940466</v>
      </c>
      <c r="H7416" s="1" t="s">
        <v>8</v>
      </c>
      <c r="I7416" s="1" t="s">
        <v>62</v>
      </c>
      <c r="J7416" s="1" t="s">
        <v>34</v>
      </c>
      <c r="K7416" s="3" t="s">
        <v>42</v>
      </c>
      <c r="L7416" s="1" t="s">
        <v>34</v>
      </c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1"/>
      <c r="AA7416" s="1" t="s">
        <v>16</v>
      </c>
      <c r="AB7416" s="3" t="s">
        <v>12</v>
      </c>
      <c r="AC7416" s="23" t="s">
        <v>37801</v>
      </c>
      <c r="AD7416" s="23" t="s">
        <v>44877</v>
      </c>
      <c r="AE7416" t="s">
        <v>35410</v>
      </c>
    </row>
    <row r="7417" spans="1:31" ht="14.25" customHeight="1">
      <c r="A7417" s="1">
        <v>7416</v>
      </c>
      <c r="B7417" s="1" t="s">
        <v>54</v>
      </c>
      <c r="C7417" s="1" t="s">
        <v>5075</v>
      </c>
      <c r="D7417" s="1" t="s">
        <v>318</v>
      </c>
      <c r="E7417" s="1" t="s">
        <v>37029</v>
      </c>
      <c r="F7417" s="1" t="s">
        <v>23298</v>
      </c>
      <c r="G7417" s="14">
        <v>919404499499</v>
      </c>
      <c r="H7417" s="1" t="s">
        <v>15</v>
      </c>
      <c r="I7417" s="1" t="s">
        <v>41</v>
      </c>
      <c r="J7417" s="1" t="s">
        <v>34</v>
      </c>
      <c r="K7417" s="3" t="s">
        <v>42</v>
      </c>
      <c r="L7417" s="1" t="s">
        <v>34</v>
      </c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1"/>
      <c r="AA7417" s="1" t="s">
        <v>16</v>
      </c>
      <c r="AB7417" s="3" t="s">
        <v>12</v>
      </c>
      <c r="AC7417" s="23" t="s">
        <v>37801</v>
      </c>
      <c r="AD7417" s="23" t="s">
        <v>44878</v>
      </c>
      <c r="AE7417" t="s">
        <v>35394</v>
      </c>
    </row>
    <row r="7418" spans="1:31" ht="14.25" customHeight="1">
      <c r="A7418" s="1">
        <v>7417</v>
      </c>
      <c r="B7418" s="9" t="s">
        <v>6</v>
      </c>
      <c r="C7418" s="1" t="s">
        <v>5083</v>
      </c>
      <c r="D7418" s="1" t="s">
        <v>5084</v>
      </c>
      <c r="E7418" s="1" t="s">
        <v>66</v>
      </c>
      <c r="F7418" s="1" t="s">
        <v>23303</v>
      </c>
      <c r="G7418" s="14">
        <v>91964061660</v>
      </c>
      <c r="H7418" s="1" t="s">
        <v>132</v>
      </c>
      <c r="I7418" s="1" t="s">
        <v>41</v>
      </c>
      <c r="J7418" s="1" t="s">
        <v>34</v>
      </c>
      <c r="K7418" s="3" t="s">
        <v>17</v>
      </c>
      <c r="L7418" s="1" t="s">
        <v>34</v>
      </c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1"/>
      <c r="AA7418" s="1" t="s">
        <v>16</v>
      </c>
      <c r="AB7418" s="3" t="s">
        <v>12</v>
      </c>
      <c r="AC7418" s="23" t="s">
        <v>37801</v>
      </c>
      <c r="AD7418" s="23" t="s">
        <v>44879</v>
      </c>
      <c r="AE7418" t="s">
        <v>35399</v>
      </c>
    </row>
    <row r="7419" spans="1:31" ht="14.25" customHeight="1">
      <c r="A7419" s="1">
        <v>7418</v>
      </c>
      <c r="B7419" s="9" t="s">
        <v>6</v>
      </c>
      <c r="C7419" s="1" t="s">
        <v>5087</v>
      </c>
      <c r="D7419" s="1" t="s">
        <v>35785</v>
      </c>
      <c r="E7419" s="1" t="s">
        <v>3405</v>
      </c>
      <c r="F7419" s="1" t="s">
        <v>31628</v>
      </c>
      <c r="G7419" s="14">
        <v>91944649044</v>
      </c>
      <c r="H7419" s="1" t="s">
        <v>15</v>
      </c>
      <c r="I7419" s="1" t="s">
        <v>41</v>
      </c>
      <c r="J7419" s="1" t="s">
        <v>34</v>
      </c>
      <c r="K7419" s="3" t="s">
        <v>42</v>
      </c>
      <c r="L7419" s="1" t="s">
        <v>34</v>
      </c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1"/>
      <c r="AA7419" s="1" t="s">
        <v>16</v>
      </c>
      <c r="AB7419" s="3" t="s">
        <v>12</v>
      </c>
      <c r="AC7419" s="23" t="s">
        <v>37801</v>
      </c>
      <c r="AD7419" s="23" t="s">
        <v>44880</v>
      </c>
      <c r="AE7419" t="s">
        <v>35394</v>
      </c>
    </row>
    <row r="7420" spans="1:31" ht="14.25" customHeight="1">
      <c r="A7420" s="1">
        <v>7419</v>
      </c>
      <c r="B7420" s="1" t="s">
        <v>54</v>
      </c>
      <c r="C7420" s="1" t="s">
        <v>5092</v>
      </c>
      <c r="D7420" s="1" t="s">
        <v>5093</v>
      </c>
      <c r="E7420" s="1" t="s">
        <v>40</v>
      </c>
      <c r="F7420" s="1" t="s">
        <v>23310</v>
      </c>
      <c r="G7420" s="14">
        <v>9191469646</v>
      </c>
      <c r="H7420" s="1" t="s">
        <v>37</v>
      </c>
      <c r="I7420" s="1" t="s">
        <v>41</v>
      </c>
      <c r="J7420" s="1" t="s">
        <v>34</v>
      </c>
      <c r="K7420" s="3" t="s">
        <v>17</v>
      </c>
      <c r="L7420" s="1" t="s">
        <v>34</v>
      </c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1"/>
      <c r="AA7420" s="1" t="s">
        <v>16</v>
      </c>
      <c r="AB7420" s="3" t="s">
        <v>12</v>
      </c>
      <c r="AC7420" s="23" t="s">
        <v>37801</v>
      </c>
      <c r="AD7420" s="23" t="s">
        <v>44881</v>
      </c>
      <c r="AE7420" t="s">
        <v>35399</v>
      </c>
    </row>
    <row r="7421" spans="1:31" ht="14.25" customHeight="1">
      <c r="A7421" s="1">
        <v>7420</v>
      </c>
      <c r="B7421" s="9" t="s">
        <v>6</v>
      </c>
      <c r="C7421" s="1" t="s">
        <v>5096</v>
      </c>
      <c r="D7421" s="1" t="s">
        <v>5097</v>
      </c>
      <c r="E7421" s="1" t="s">
        <v>40</v>
      </c>
      <c r="F7421" s="1" t="s">
        <v>23312</v>
      </c>
      <c r="G7421" s="14">
        <v>91964946019</v>
      </c>
      <c r="H7421" s="1" t="s">
        <v>8</v>
      </c>
      <c r="I7421" s="1" t="s">
        <v>41</v>
      </c>
      <c r="J7421" s="1" t="s">
        <v>34</v>
      </c>
      <c r="K7421" s="3" t="s">
        <v>17</v>
      </c>
      <c r="L7421" s="1" t="s">
        <v>34</v>
      </c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1"/>
      <c r="AA7421" s="1" t="s">
        <v>11</v>
      </c>
      <c r="AB7421" s="3" t="s">
        <v>56</v>
      </c>
      <c r="AC7421" s="23" t="s">
        <v>37801</v>
      </c>
      <c r="AD7421" s="23" t="s">
        <v>44882</v>
      </c>
      <c r="AE7421" t="s">
        <v>35409</v>
      </c>
    </row>
    <row r="7422" spans="1:31" ht="14.25" customHeight="1">
      <c r="A7422" s="1">
        <v>7421</v>
      </c>
      <c r="B7422" s="1" t="s">
        <v>54</v>
      </c>
      <c r="C7422" s="1" t="s">
        <v>5104</v>
      </c>
      <c r="D7422" s="1" t="s">
        <v>35867</v>
      </c>
      <c r="E7422" s="1" t="s">
        <v>2843</v>
      </c>
      <c r="F7422" s="1" t="s">
        <v>23317</v>
      </c>
      <c r="G7422" s="14">
        <v>919446401144</v>
      </c>
      <c r="H7422" s="1" t="s">
        <v>8</v>
      </c>
      <c r="I7422" s="1" t="s">
        <v>41</v>
      </c>
      <c r="J7422" s="1" t="s">
        <v>34</v>
      </c>
      <c r="K7422" s="3" t="s">
        <v>42</v>
      </c>
      <c r="L7422" s="1" t="s">
        <v>34</v>
      </c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1"/>
      <c r="AA7422" s="1" t="s">
        <v>16</v>
      </c>
      <c r="AB7422" s="3" t="s">
        <v>12</v>
      </c>
      <c r="AC7422" s="23" t="s">
        <v>37801</v>
      </c>
      <c r="AD7422" s="23" t="s">
        <v>44883</v>
      </c>
      <c r="AE7422" t="s">
        <v>35399</v>
      </c>
    </row>
    <row r="7423" spans="1:31" ht="14.25" customHeight="1">
      <c r="A7423" s="1">
        <v>7422</v>
      </c>
      <c r="B7423" s="9" t="s">
        <v>6</v>
      </c>
      <c r="C7423" s="1" t="s">
        <v>5105</v>
      </c>
      <c r="D7423" s="1" t="s">
        <v>5106</v>
      </c>
      <c r="E7423" s="1" t="s">
        <v>4381</v>
      </c>
      <c r="F7423" s="1" t="s">
        <v>23318</v>
      </c>
      <c r="G7423" s="14">
        <v>91949414490</v>
      </c>
      <c r="H7423" s="1" t="s">
        <v>8</v>
      </c>
      <c r="I7423" s="1" t="s">
        <v>41</v>
      </c>
      <c r="J7423" s="1" t="s">
        <v>34</v>
      </c>
      <c r="K7423" s="3" t="s">
        <v>17</v>
      </c>
      <c r="L7423" s="1" t="s">
        <v>34</v>
      </c>
      <c r="M7423" s="4" t="s">
        <v>42</v>
      </c>
      <c r="N7423" s="3" t="str">
        <f>J7423</f>
        <v>[50-85 Lacs]</v>
      </c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1"/>
      <c r="AA7423" s="1" t="s">
        <v>16</v>
      </c>
      <c r="AB7423" s="3" t="s">
        <v>12</v>
      </c>
      <c r="AC7423" s="23" t="s">
        <v>37801</v>
      </c>
      <c r="AD7423" s="23" t="s">
        <v>44884</v>
      </c>
      <c r="AE7423" t="s">
        <v>35394</v>
      </c>
    </row>
    <row r="7424" spans="1:31" ht="14.25" customHeight="1">
      <c r="A7424" s="1">
        <v>7423</v>
      </c>
      <c r="B7424" s="1" t="s">
        <v>54</v>
      </c>
      <c r="C7424" s="1" t="s">
        <v>5113</v>
      </c>
      <c r="D7424" s="1" t="s">
        <v>9288</v>
      </c>
      <c r="E7424" s="1" t="s">
        <v>37030</v>
      </c>
      <c r="F7424" s="1" t="s">
        <v>23321</v>
      </c>
      <c r="G7424" s="14">
        <v>91494099400</v>
      </c>
      <c r="H7424" s="1" t="s">
        <v>20</v>
      </c>
      <c r="I7424" s="1" t="s">
        <v>9</v>
      </c>
      <c r="J7424" s="1" t="s">
        <v>34</v>
      </c>
      <c r="K7424" s="3" t="s">
        <v>42</v>
      </c>
      <c r="L7424" s="1" t="s">
        <v>34</v>
      </c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1"/>
      <c r="AA7424" s="1" t="s">
        <v>16</v>
      </c>
      <c r="AB7424" s="3" t="s">
        <v>12</v>
      </c>
      <c r="AC7424" s="23" t="s">
        <v>37801</v>
      </c>
      <c r="AD7424" s="23" t="s">
        <v>44885</v>
      </c>
      <c r="AE7424" t="s">
        <v>35394</v>
      </c>
    </row>
    <row r="7425" spans="1:31" ht="14.25" customHeight="1">
      <c r="A7425" s="1">
        <v>7424</v>
      </c>
      <c r="B7425" s="1" t="s">
        <v>54</v>
      </c>
      <c r="C7425" s="1" t="s">
        <v>5114</v>
      </c>
      <c r="D7425" s="1" t="s">
        <v>1968</v>
      </c>
      <c r="E7425" s="1" t="s">
        <v>5115</v>
      </c>
      <c r="F7425" s="1" t="s">
        <v>23322</v>
      </c>
      <c r="G7425" s="14">
        <v>9199109664</v>
      </c>
      <c r="H7425" s="1" t="s">
        <v>15</v>
      </c>
      <c r="I7425" s="1" t="s">
        <v>41</v>
      </c>
      <c r="J7425" s="1" t="s">
        <v>34</v>
      </c>
      <c r="K7425" s="3" t="s">
        <v>42</v>
      </c>
      <c r="L7425" s="1" t="s">
        <v>34</v>
      </c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1"/>
      <c r="AA7425" s="1" t="s">
        <v>16</v>
      </c>
      <c r="AB7425" s="3" t="s">
        <v>12</v>
      </c>
      <c r="AC7425" s="23" t="s">
        <v>37801</v>
      </c>
      <c r="AD7425" s="23" t="s">
        <v>44886</v>
      </c>
      <c r="AE7425" t="s">
        <v>35409</v>
      </c>
    </row>
    <row r="7426" spans="1:31" ht="14.25" customHeight="1">
      <c r="A7426" s="1">
        <v>7425</v>
      </c>
      <c r="B7426" s="1" t="s">
        <v>54</v>
      </c>
      <c r="C7426" s="1" t="s">
        <v>5118</v>
      </c>
      <c r="D7426" s="1" t="s">
        <v>332</v>
      </c>
      <c r="E7426" s="1" t="s">
        <v>506</v>
      </c>
      <c r="F7426" s="1" t="s">
        <v>23325</v>
      </c>
      <c r="G7426" s="14">
        <v>9144014646</v>
      </c>
      <c r="H7426" s="1" t="s">
        <v>20</v>
      </c>
      <c r="I7426" s="1" t="s">
        <v>62</v>
      </c>
      <c r="J7426" s="1" t="s">
        <v>34</v>
      </c>
      <c r="K7426" s="3" t="s">
        <v>17</v>
      </c>
      <c r="L7426" s="1" t="s">
        <v>34</v>
      </c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1"/>
      <c r="AA7426" s="1" t="s">
        <v>16</v>
      </c>
      <c r="AB7426" s="3" t="s">
        <v>12</v>
      </c>
      <c r="AC7426" s="23" t="s">
        <v>37801</v>
      </c>
      <c r="AD7426" s="23" t="s">
        <v>44887</v>
      </c>
      <c r="AE7426" t="s">
        <v>35409</v>
      </c>
    </row>
    <row r="7427" spans="1:31" ht="14.25" customHeight="1">
      <c r="A7427" s="1">
        <v>7426</v>
      </c>
      <c r="B7427" s="1" t="s">
        <v>54</v>
      </c>
      <c r="C7427" s="1" t="s">
        <v>5120</v>
      </c>
      <c r="D7427" s="1" t="s">
        <v>4344</v>
      </c>
      <c r="E7427" s="1" t="s">
        <v>37031</v>
      </c>
      <c r="F7427" s="1" t="s">
        <v>23326</v>
      </c>
      <c r="G7427" s="14">
        <v>91990944464</v>
      </c>
      <c r="H7427" s="1" t="s">
        <v>20</v>
      </c>
      <c r="I7427" s="1" t="s">
        <v>33</v>
      </c>
      <c r="J7427" s="1" t="s">
        <v>34</v>
      </c>
      <c r="K7427" s="3" t="s">
        <v>17</v>
      </c>
      <c r="L7427" s="1" t="s">
        <v>34</v>
      </c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1"/>
      <c r="AA7427" s="1" t="s">
        <v>16</v>
      </c>
      <c r="AB7427" s="3" t="s">
        <v>12</v>
      </c>
      <c r="AC7427" s="23" t="s">
        <v>37801</v>
      </c>
      <c r="AD7427" s="23" t="s">
        <v>44888</v>
      </c>
      <c r="AE7427" t="s">
        <v>35409</v>
      </c>
    </row>
    <row r="7428" spans="1:31" ht="14.25" customHeight="1">
      <c r="A7428" s="1">
        <v>7427</v>
      </c>
      <c r="B7428" s="1" t="s">
        <v>54</v>
      </c>
      <c r="C7428" s="1" t="s">
        <v>5135</v>
      </c>
      <c r="D7428" s="1" t="s">
        <v>1155</v>
      </c>
      <c r="E7428" s="1" t="s">
        <v>40</v>
      </c>
      <c r="F7428" s="1" t="s">
        <v>31631</v>
      </c>
      <c r="G7428" s="14">
        <v>919664001614</v>
      </c>
      <c r="H7428" s="1" t="s">
        <v>8</v>
      </c>
      <c r="I7428" s="1" t="s">
        <v>9</v>
      </c>
      <c r="J7428" s="1" t="s">
        <v>34</v>
      </c>
      <c r="K7428" s="3" t="s">
        <v>42</v>
      </c>
      <c r="L7428" s="1" t="s">
        <v>34</v>
      </c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1"/>
      <c r="AA7428" s="1" t="s">
        <v>16</v>
      </c>
      <c r="AB7428" s="3" t="s">
        <v>12</v>
      </c>
      <c r="AC7428" s="23" t="s">
        <v>37801</v>
      </c>
      <c r="AD7428" s="23" t="s">
        <v>44889</v>
      </c>
      <c r="AE7428" t="s">
        <v>35399</v>
      </c>
    </row>
    <row r="7429" spans="1:31" ht="14.25" customHeight="1">
      <c r="A7429" s="1">
        <v>7428</v>
      </c>
      <c r="B7429" s="1" t="s">
        <v>54</v>
      </c>
      <c r="C7429" s="1" t="s">
        <v>5146</v>
      </c>
      <c r="D7429" s="1" t="s">
        <v>359</v>
      </c>
      <c r="E7429" s="1" t="s">
        <v>362</v>
      </c>
      <c r="F7429" s="1" t="s">
        <v>23342</v>
      </c>
      <c r="G7429" s="14">
        <v>91909941110</v>
      </c>
      <c r="H7429" s="1" t="s">
        <v>20</v>
      </c>
      <c r="I7429" s="1" t="s">
        <v>9</v>
      </c>
      <c r="J7429" s="1" t="s">
        <v>34</v>
      </c>
      <c r="K7429" s="3" t="s">
        <v>42</v>
      </c>
      <c r="L7429" s="1" t="s">
        <v>34</v>
      </c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1"/>
      <c r="AA7429" s="1" t="s">
        <v>16</v>
      </c>
      <c r="AB7429" s="3" t="s">
        <v>12</v>
      </c>
      <c r="AC7429" s="23" t="s">
        <v>37801</v>
      </c>
      <c r="AD7429" s="23" t="s">
        <v>44890</v>
      </c>
      <c r="AE7429" t="s">
        <v>35394</v>
      </c>
    </row>
    <row r="7430" spans="1:31" ht="14.25" customHeight="1">
      <c r="A7430" s="1">
        <v>7429</v>
      </c>
      <c r="B7430" s="9" t="s">
        <v>6</v>
      </c>
      <c r="C7430" s="1" t="s">
        <v>5148</v>
      </c>
      <c r="D7430" s="1" t="s">
        <v>3326</v>
      </c>
      <c r="E7430" s="1" t="s">
        <v>53</v>
      </c>
      <c r="F7430" s="1" t="s">
        <v>33875</v>
      </c>
      <c r="G7430" s="14">
        <v>9166496</v>
      </c>
      <c r="H7430" s="1" t="s">
        <v>37</v>
      </c>
      <c r="I7430" s="1" t="s">
        <v>41</v>
      </c>
      <c r="J7430" s="1" t="s">
        <v>34</v>
      </c>
      <c r="K7430" s="3" t="s">
        <v>17</v>
      </c>
      <c r="L7430" s="1" t="s">
        <v>34</v>
      </c>
      <c r="M7430" s="4" t="s">
        <v>42</v>
      </c>
      <c r="N7430" s="3" t="str">
        <f t="shared" ref="N7430:N7432" si="244">J7430</f>
        <v>[50-85 Lacs]</v>
      </c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1"/>
      <c r="AA7430" s="1" t="s">
        <v>16</v>
      </c>
      <c r="AB7430" s="3" t="s">
        <v>12</v>
      </c>
      <c r="AC7430" s="23" t="s">
        <v>37801</v>
      </c>
      <c r="AD7430" s="23" t="s">
        <v>44891</v>
      </c>
      <c r="AE7430" t="s">
        <v>35409</v>
      </c>
    </row>
    <row r="7431" spans="1:31" ht="14.25" customHeight="1">
      <c r="A7431" s="1">
        <v>7430</v>
      </c>
      <c r="B7431" s="1" t="s">
        <v>54</v>
      </c>
      <c r="C7431" s="1" t="s">
        <v>5154</v>
      </c>
      <c r="D7431" s="1" t="s">
        <v>35868</v>
      </c>
      <c r="E7431" s="1" t="s">
        <v>788</v>
      </c>
      <c r="F7431" s="1" t="s">
        <v>23344</v>
      </c>
      <c r="G7431" s="14">
        <v>9199964069</v>
      </c>
      <c r="H7431" s="1" t="s">
        <v>20</v>
      </c>
      <c r="I7431" s="1" t="s">
        <v>62</v>
      </c>
      <c r="J7431" s="1" t="s">
        <v>34</v>
      </c>
      <c r="K7431" s="3" t="s">
        <v>17</v>
      </c>
      <c r="L7431" s="1" t="s">
        <v>34</v>
      </c>
      <c r="M7431" s="4" t="s">
        <v>42</v>
      </c>
      <c r="N7431" s="3" t="str">
        <f t="shared" si="244"/>
        <v>[50-85 Lacs]</v>
      </c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1"/>
      <c r="AA7431" s="1" t="s">
        <v>16</v>
      </c>
      <c r="AB7431" s="3" t="s">
        <v>12</v>
      </c>
      <c r="AC7431" s="23" t="s">
        <v>37801</v>
      </c>
      <c r="AD7431" s="23" t="s">
        <v>42152</v>
      </c>
      <c r="AE7431" t="s">
        <v>35399</v>
      </c>
    </row>
    <row r="7432" spans="1:31" ht="14.25" customHeight="1">
      <c r="A7432" s="1">
        <v>7431</v>
      </c>
      <c r="B7432" s="1" t="s">
        <v>54</v>
      </c>
      <c r="C7432" s="1" t="s">
        <v>5159</v>
      </c>
      <c r="D7432" s="1" t="s">
        <v>407</v>
      </c>
      <c r="E7432" s="1" t="s">
        <v>410</v>
      </c>
      <c r="F7432" s="1" t="s">
        <v>23347</v>
      </c>
      <c r="G7432" s="14">
        <v>919469449</v>
      </c>
      <c r="H7432" s="1" t="s">
        <v>20</v>
      </c>
      <c r="I7432" s="1" t="s">
        <v>41</v>
      </c>
      <c r="J7432" s="1" t="s">
        <v>34</v>
      </c>
      <c r="K7432" s="3" t="s">
        <v>17</v>
      </c>
      <c r="L7432" s="1" t="s">
        <v>34</v>
      </c>
      <c r="M7432" s="4" t="s">
        <v>42</v>
      </c>
      <c r="N7432" s="3" t="str">
        <f t="shared" si="244"/>
        <v>[50-85 Lacs]</v>
      </c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1"/>
      <c r="AA7432" s="1" t="s">
        <v>16</v>
      </c>
      <c r="AB7432" s="3" t="s">
        <v>12</v>
      </c>
      <c r="AC7432" s="23" t="s">
        <v>37801</v>
      </c>
      <c r="AD7432" s="23" t="s">
        <v>44892</v>
      </c>
      <c r="AE7432" t="s">
        <v>35409</v>
      </c>
    </row>
    <row r="7433" spans="1:31" ht="14.25" customHeight="1">
      <c r="A7433" s="1">
        <v>7432</v>
      </c>
      <c r="B7433" s="9" t="s">
        <v>6</v>
      </c>
      <c r="C7433" s="1" t="s">
        <v>5160</v>
      </c>
      <c r="D7433" s="1" t="s">
        <v>36514</v>
      </c>
      <c r="E7433" s="1" t="s">
        <v>5161</v>
      </c>
      <c r="F7433" s="1" t="s">
        <v>23348</v>
      </c>
      <c r="G7433" s="14">
        <v>919446049061</v>
      </c>
      <c r="H7433" s="1" t="s">
        <v>20</v>
      </c>
      <c r="I7433" s="1" t="s">
        <v>41</v>
      </c>
      <c r="J7433" s="1" t="s">
        <v>34</v>
      </c>
      <c r="K7433" s="3" t="s">
        <v>171</v>
      </c>
      <c r="L7433" s="1" t="s">
        <v>34</v>
      </c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1"/>
      <c r="AA7433" s="1" t="s">
        <v>16</v>
      </c>
      <c r="AB7433" s="3" t="s">
        <v>12</v>
      </c>
      <c r="AC7433" s="23" t="s">
        <v>37801</v>
      </c>
      <c r="AD7433" s="23" t="s">
        <v>44893</v>
      </c>
      <c r="AE7433" t="s">
        <v>35394</v>
      </c>
    </row>
    <row r="7434" spans="1:31" ht="14.25" customHeight="1">
      <c r="A7434" s="1">
        <v>7433</v>
      </c>
      <c r="B7434" s="1" t="s">
        <v>54</v>
      </c>
      <c r="C7434" s="1" t="s">
        <v>5167</v>
      </c>
      <c r="D7434" s="1" t="s">
        <v>1821</v>
      </c>
      <c r="E7434" s="1" t="s">
        <v>5517</v>
      </c>
      <c r="F7434" s="1" t="s">
        <v>23351</v>
      </c>
      <c r="G7434" s="14">
        <v>91944496410</v>
      </c>
      <c r="H7434" s="1" t="s">
        <v>8</v>
      </c>
      <c r="I7434" s="1" t="s">
        <v>33</v>
      </c>
      <c r="J7434" s="1" t="s">
        <v>34</v>
      </c>
      <c r="K7434" s="3" t="s">
        <v>42</v>
      </c>
      <c r="L7434" s="1" t="s">
        <v>34</v>
      </c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1"/>
      <c r="AA7434" s="1" t="s">
        <v>16</v>
      </c>
      <c r="AB7434" s="3" t="s">
        <v>12</v>
      </c>
      <c r="AC7434" s="23" t="s">
        <v>37801</v>
      </c>
      <c r="AD7434" s="23" t="s">
        <v>44894</v>
      </c>
      <c r="AE7434" t="s">
        <v>35394</v>
      </c>
    </row>
    <row r="7435" spans="1:31" ht="14.25" customHeight="1">
      <c r="A7435" s="1">
        <v>7434</v>
      </c>
      <c r="B7435" s="1" t="s">
        <v>54</v>
      </c>
      <c r="C7435" s="1" t="s">
        <v>5176</v>
      </c>
      <c r="D7435" s="1" t="s">
        <v>494</v>
      </c>
      <c r="E7435" s="1" t="s">
        <v>40</v>
      </c>
      <c r="F7435" s="1" t="s">
        <v>23360</v>
      </c>
      <c r="G7435" s="14">
        <v>91949494949</v>
      </c>
      <c r="H7435" s="1" t="s">
        <v>8</v>
      </c>
      <c r="I7435" s="1" t="s">
        <v>9</v>
      </c>
      <c r="J7435" s="1" t="s">
        <v>34</v>
      </c>
      <c r="K7435" s="3" t="s">
        <v>17</v>
      </c>
      <c r="L7435" s="1" t="s">
        <v>34</v>
      </c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1"/>
      <c r="AA7435" s="1" t="s">
        <v>16</v>
      </c>
      <c r="AB7435" s="3" t="s">
        <v>12</v>
      </c>
      <c r="AC7435" s="23" t="s">
        <v>37801</v>
      </c>
      <c r="AD7435" s="23" t="s">
        <v>44895</v>
      </c>
      <c r="AE7435" t="s">
        <v>35409</v>
      </c>
    </row>
    <row r="7436" spans="1:31" ht="14.25" customHeight="1">
      <c r="A7436" s="1">
        <v>7435</v>
      </c>
      <c r="B7436" s="1" t="s">
        <v>54</v>
      </c>
      <c r="C7436" s="1" t="s">
        <v>5178</v>
      </c>
      <c r="D7436" s="1" t="s">
        <v>35869</v>
      </c>
      <c r="E7436" s="1" t="s">
        <v>333</v>
      </c>
      <c r="F7436" s="1" t="s">
        <v>23362</v>
      </c>
      <c r="G7436" s="14">
        <v>91966440199</v>
      </c>
      <c r="H7436" s="1" t="s">
        <v>15</v>
      </c>
      <c r="I7436" s="1" t="s">
        <v>41</v>
      </c>
      <c r="J7436" s="1" t="s">
        <v>34</v>
      </c>
      <c r="K7436" s="3" t="s">
        <v>27</v>
      </c>
      <c r="L7436" s="1" t="s">
        <v>34</v>
      </c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1"/>
      <c r="AA7436" s="1" t="s">
        <v>16</v>
      </c>
      <c r="AB7436" s="3" t="s">
        <v>12</v>
      </c>
      <c r="AC7436" s="23" t="s">
        <v>37801</v>
      </c>
      <c r="AD7436" s="23" t="s">
        <v>44896</v>
      </c>
      <c r="AE7436" t="s">
        <v>35399</v>
      </c>
    </row>
    <row r="7437" spans="1:31" ht="14.25" customHeight="1">
      <c r="A7437" s="1">
        <v>7436</v>
      </c>
      <c r="B7437" s="9" t="s">
        <v>6</v>
      </c>
      <c r="C7437" s="1" t="s">
        <v>5183</v>
      </c>
      <c r="D7437" s="1" t="s">
        <v>9386</v>
      </c>
      <c r="E7437" s="1" t="s">
        <v>32</v>
      </c>
      <c r="F7437" s="1" t="s">
        <v>23363</v>
      </c>
      <c r="G7437" s="14">
        <v>9149400966</v>
      </c>
      <c r="H7437" s="1" t="s">
        <v>8</v>
      </c>
      <c r="I7437" s="1" t="s">
        <v>9</v>
      </c>
      <c r="J7437" s="1" t="s">
        <v>34</v>
      </c>
      <c r="K7437" s="11" t="s">
        <v>13</v>
      </c>
      <c r="L7437" s="1" t="s">
        <v>34</v>
      </c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1"/>
      <c r="AA7437" s="1" t="s">
        <v>11</v>
      </c>
      <c r="AB7437" s="3" t="s">
        <v>13</v>
      </c>
      <c r="AC7437" s="23" t="s">
        <v>37801</v>
      </c>
      <c r="AD7437" s="23" t="s">
        <v>44897</v>
      </c>
      <c r="AE7437" t="s">
        <v>35399</v>
      </c>
    </row>
    <row r="7438" spans="1:31" ht="14.25" customHeight="1">
      <c r="A7438" s="1">
        <v>7437</v>
      </c>
      <c r="B7438" s="9" t="s">
        <v>6</v>
      </c>
      <c r="C7438" s="1" t="s">
        <v>5193</v>
      </c>
      <c r="D7438" s="1" t="s">
        <v>58</v>
      </c>
      <c r="E7438" s="1" t="s">
        <v>255</v>
      </c>
      <c r="F7438" s="1" t="s">
        <v>23366</v>
      </c>
      <c r="G7438" s="14">
        <v>919044646404</v>
      </c>
      <c r="H7438" s="1" t="s">
        <v>20</v>
      </c>
      <c r="I7438" s="1" t="s">
        <v>9</v>
      </c>
      <c r="J7438" s="1" t="s">
        <v>34</v>
      </c>
      <c r="K7438" s="3" t="s">
        <v>42</v>
      </c>
      <c r="L7438" s="1" t="s">
        <v>34</v>
      </c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1"/>
      <c r="AA7438" s="1" t="s">
        <v>16</v>
      </c>
      <c r="AB7438" s="3" t="s">
        <v>12</v>
      </c>
      <c r="AC7438" s="23" t="s">
        <v>37801</v>
      </c>
      <c r="AD7438" s="23" t="s">
        <v>44898</v>
      </c>
      <c r="AE7438" t="s">
        <v>35394</v>
      </c>
    </row>
    <row r="7439" spans="1:31" ht="14.25" customHeight="1">
      <c r="A7439" s="1">
        <v>7438</v>
      </c>
      <c r="B7439" s="1" t="s">
        <v>54</v>
      </c>
      <c r="C7439" s="1" t="s">
        <v>5194</v>
      </c>
      <c r="D7439" s="1" t="s">
        <v>3515</v>
      </c>
      <c r="E7439" s="1" t="s">
        <v>40</v>
      </c>
      <c r="F7439" s="1" t="s">
        <v>23367</v>
      </c>
      <c r="G7439" s="14">
        <v>91964669040</v>
      </c>
      <c r="H7439" s="1" t="s">
        <v>20</v>
      </c>
      <c r="I7439" s="1" t="s">
        <v>41</v>
      </c>
      <c r="J7439" s="1" t="s">
        <v>34</v>
      </c>
      <c r="K7439" s="3" t="s">
        <v>42</v>
      </c>
      <c r="L7439" s="1" t="s">
        <v>34</v>
      </c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1"/>
      <c r="AA7439" s="1" t="s">
        <v>16</v>
      </c>
      <c r="AB7439" s="3" t="s">
        <v>12</v>
      </c>
      <c r="AC7439" s="23" t="s">
        <v>37801</v>
      </c>
      <c r="AD7439" s="23" t="s">
        <v>44899</v>
      </c>
      <c r="AE7439" t="s">
        <v>35399</v>
      </c>
    </row>
    <row r="7440" spans="1:31" ht="14.25" customHeight="1">
      <c r="A7440" s="1">
        <v>7439</v>
      </c>
      <c r="B7440" s="1" t="s">
        <v>54</v>
      </c>
      <c r="C7440" s="1" t="s">
        <v>5195</v>
      </c>
      <c r="D7440" s="1" t="s">
        <v>505</v>
      </c>
      <c r="E7440" s="1" t="s">
        <v>11153</v>
      </c>
      <c r="F7440" s="1" t="s">
        <v>23368</v>
      </c>
      <c r="G7440" s="14">
        <v>919994449696</v>
      </c>
      <c r="H7440" s="1" t="s">
        <v>20</v>
      </c>
      <c r="I7440" s="1" t="s">
        <v>9</v>
      </c>
      <c r="J7440" s="1" t="s">
        <v>34</v>
      </c>
      <c r="K7440" s="3" t="s">
        <v>42</v>
      </c>
      <c r="L7440" s="1" t="s">
        <v>34</v>
      </c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1"/>
      <c r="AA7440" s="1" t="s">
        <v>16</v>
      </c>
      <c r="AB7440" s="3" t="s">
        <v>12</v>
      </c>
      <c r="AC7440" s="23" t="s">
        <v>37801</v>
      </c>
      <c r="AD7440" s="23" t="s">
        <v>44900</v>
      </c>
      <c r="AE7440" t="s">
        <v>35409</v>
      </c>
    </row>
    <row r="7441" spans="1:31" ht="14.25" customHeight="1">
      <c r="A7441" s="1">
        <v>7440</v>
      </c>
      <c r="B7441" s="9" t="s">
        <v>6</v>
      </c>
      <c r="C7441" s="1" t="s">
        <v>5201</v>
      </c>
      <c r="D7441" s="1" t="s">
        <v>4751</v>
      </c>
      <c r="E7441" s="1" t="s">
        <v>4752</v>
      </c>
      <c r="F7441" s="1" t="s">
        <v>23371</v>
      </c>
      <c r="G7441" s="14">
        <v>91494414494</v>
      </c>
      <c r="H7441" s="1" t="s">
        <v>8</v>
      </c>
      <c r="I7441" s="1" t="s">
        <v>41</v>
      </c>
      <c r="J7441" s="1" t="s">
        <v>34</v>
      </c>
      <c r="K7441" s="3" t="s">
        <v>178</v>
      </c>
      <c r="L7441" s="1" t="s">
        <v>34</v>
      </c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1"/>
      <c r="AA7441" s="1" t="s">
        <v>16</v>
      </c>
      <c r="AB7441" s="3" t="s">
        <v>12</v>
      </c>
      <c r="AC7441" s="23" t="s">
        <v>37801</v>
      </c>
      <c r="AD7441" s="23" t="s">
        <v>39761</v>
      </c>
      <c r="AE7441" t="s">
        <v>35410</v>
      </c>
    </row>
    <row r="7442" spans="1:31" ht="14.25" customHeight="1">
      <c r="A7442" s="1">
        <v>7441</v>
      </c>
      <c r="B7442" s="1" t="s">
        <v>54</v>
      </c>
      <c r="C7442" s="1" t="s">
        <v>5204</v>
      </c>
      <c r="D7442" s="1" t="s">
        <v>35870</v>
      </c>
      <c r="E7442" s="1" t="s">
        <v>1994</v>
      </c>
      <c r="F7442" s="1" t="s">
        <v>23373</v>
      </c>
      <c r="G7442" s="14">
        <v>91494064444</v>
      </c>
      <c r="H7442" s="1" t="s">
        <v>20</v>
      </c>
      <c r="I7442" s="1" t="s">
        <v>41</v>
      </c>
      <c r="J7442" s="1" t="s">
        <v>34</v>
      </c>
      <c r="K7442" s="3" t="s">
        <v>42</v>
      </c>
      <c r="L7442" s="1" t="s">
        <v>34</v>
      </c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1"/>
      <c r="AA7442" s="1" t="s">
        <v>16</v>
      </c>
      <c r="AB7442" s="3" t="s">
        <v>12</v>
      </c>
      <c r="AC7442" s="23" t="s">
        <v>37801</v>
      </c>
      <c r="AD7442" s="23" t="s">
        <v>44901</v>
      </c>
      <c r="AE7442" t="s">
        <v>35410</v>
      </c>
    </row>
    <row r="7443" spans="1:31" ht="14.25" customHeight="1">
      <c r="A7443" s="1">
        <v>7442</v>
      </c>
      <c r="B7443" s="1" t="s">
        <v>54</v>
      </c>
      <c r="C7443" s="1" t="s">
        <v>5210</v>
      </c>
      <c r="D7443" s="1" t="s">
        <v>5770</v>
      </c>
      <c r="E7443" s="1" t="s">
        <v>16006</v>
      </c>
      <c r="F7443" s="1" t="s">
        <v>23375</v>
      </c>
      <c r="G7443" s="14">
        <v>91464496046</v>
      </c>
      <c r="H7443" s="1" t="s">
        <v>20</v>
      </c>
      <c r="I7443" s="1" t="s">
        <v>41</v>
      </c>
      <c r="J7443" s="1" t="s">
        <v>34</v>
      </c>
      <c r="K7443" s="3" t="s">
        <v>17</v>
      </c>
      <c r="L7443" s="1" t="s">
        <v>34</v>
      </c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1"/>
      <c r="AA7443" s="1" t="s">
        <v>16</v>
      </c>
      <c r="AB7443" s="3" t="s">
        <v>12</v>
      </c>
      <c r="AC7443" s="23" t="s">
        <v>37801</v>
      </c>
      <c r="AD7443" s="23" t="s">
        <v>39762</v>
      </c>
      <c r="AE7443" t="s">
        <v>35409</v>
      </c>
    </row>
    <row r="7444" spans="1:31" ht="14.25" customHeight="1">
      <c r="A7444" s="1">
        <v>7443</v>
      </c>
      <c r="B7444" s="9" t="s">
        <v>6</v>
      </c>
      <c r="C7444" s="1" t="s">
        <v>5221</v>
      </c>
      <c r="D7444" s="1" t="s">
        <v>2412</v>
      </c>
      <c r="E7444" s="1" t="s">
        <v>5222</v>
      </c>
      <c r="F7444" s="1" t="s">
        <v>5223</v>
      </c>
      <c r="G7444" s="14">
        <v>919444690949</v>
      </c>
      <c r="H7444" s="1" t="s">
        <v>15</v>
      </c>
      <c r="I7444" s="1" t="s">
        <v>62</v>
      </c>
      <c r="J7444" s="1" t="s">
        <v>34</v>
      </c>
      <c r="K7444" s="3" t="s">
        <v>17</v>
      </c>
      <c r="L7444" s="1" t="s">
        <v>34</v>
      </c>
      <c r="M7444" s="4" t="s">
        <v>42</v>
      </c>
      <c r="N7444" s="3" t="str">
        <f t="shared" ref="N7444:N7445" si="245">J7444</f>
        <v>[50-85 Lacs]</v>
      </c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1"/>
      <c r="AA7444" s="1" t="s">
        <v>16</v>
      </c>
      <c r="AB7444" s="3" t="s">
        <v>12</v>
      </c>
      <c r="AC7444" s="23" t="s">
        <v>37801</v>
      </c>
      <c r="AD7444" s="23" t="s">
        <v>44902</v>
      </c>
      <c r="AE7444" t="s">
        <v>35410</v>
      </c>
    </row>
    <row r="7445" spans="1:31" ht="14.25" customHeight="1">
      <c r="A7445" s="1">
        <v>7444</v>
      </c>
      <c r="B7445" s="1" t="s">
        <v>54</v>
      </c>
      <c r="C7445" s="1" t="s">
        <v>5236</v>
      </c>
      <c r="D7445" s="1" t="s">
        <v>2140</v>
      </c>
      <c r="E7445" s="1" t="s">
        <v>139</v>
      </c>
      <c r="F7445" s="1" t="s">
        <v>33885</v>
      </c>
      <c r="G7445" s="14">
        <v>91944600644</v>
      </c>
      <c r="H7445" s="1" t="s">
        <v>20</v>
      </c>
      <c r="I7445" s="1" t="s">
        <v>9</v>
      </c>
      <c r="J7445" s="1" t="s">
        <v>34</v>
      </c>
      <c r="K7445" s="3" t="s">
        <v>63</v>
      </c>
      <c r="L7445" s="1" t="s">
        <v>34</v>
      </c>
      <c r="M7445" s="3" t="s">
        <v>213</v>
      </c>
      <c r="N7445" s="3" t="str">
        <f t="shared" si="245"/>
        <v>[50-85 Lacs]</v>
      </c>
      <c r="O7445" s="3" t="s">
        <v>17</v>
      </c>
      <c r="P7445" s="3" t="s">
        <v>34</v>
      </c>
      <c r="Q7445" s="3" t="s">
        <v>42</v>
      </c>
      <c r="R7445" s="3" t="s">
        <v>34</v>
      </c>
      <c r="S7445" s="3" t="s">
        <v>27</v>
      </c>
      <c r="T7445" s="3" t="s">
        <v>34</v>
      </c>
      <c r="U7445" s="3" t="s">
        <v>117</v>
      </c>
      <c r="V7445" s="3" t="s">
        <v>34</v>
      </c>
      <c r="W7445" s="3" t="s">
        <v>178</v>
      </c>
      <c r="X7445" s="3" t="s">
        <v>34</v>
      </c>
      <c r="Y7445" s="3" t="s">
        <v>171</v>
      </c>
      <c r="Z7445" s="1" t="s">
        <v>34</v>
      </c>
      <c r="AA7445" s="1" t="s">
        <v>16</v>
      </c>
      <c r="AB7445" s="3" t="s">
        <v>12</v>
      </c>
      <c r="AC7445" s="23" t="s">
        <v>37801</v>
      </c>
      <c r="AD7445" s="23" t="s">
        <v>44259</v>
      </c>
      <c r="AE7445" t="s">
        <v>35394</v>
      </c>
    </row>
    <row r="7446" spans="1:31" ht="14.25" customHeight="1">
      <c r="A7446" s="1">
        <v>7445</v>
      </c>
      <c r="B7446" s="9" t="s">
        <v>6</v>
      </c>
      <c r="C7446" s="1" t="s">
        <v>5240</v>
      </c>
      <c r="D7446" s="1" t="s">
        <v>463</v>
      </c>
      <c r="E7446" s="1" t="s">
        <v>78</v>
      </c>
      <c r="F7446" s="1" t="s">
        <v>23387</v>
      </c>
      <c r="G7446" s="14">
        <v>919099904644</v>
      </c>
      <c r="H7446" s="1" t="s">
        <v>37</v>
      </c>
      <c r="I7446" s="1" t="s">
        <v>41</v>
      </c>
      <c r="J7446" s="1" t="s">
        <v>34</v>
      </c>
      <c r="K7446" s="3" t="s">
        <v>17</v>
      </c>
      <c r="L7446" s="1" t="s">
        <v>34</v>
      </c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1"/>
      <c r="AA7446" s="1" t="s">
        <v>11</v>
      </c>
      <c r="AB7446" s="3" t="s">
        <v>274</v>
      </c>
      <c r="AC7446" s="23" t="s">
        <v>37801</v>
      </c>
      <c r="AD7446" s="23" t="s">
        <v>44903</v>
      </c>
      <c r="AE7446" t="s">
        <v>35409</v>
      </c>
    </row>
    <row r="7447" spans="1:31" ht="14.25" customHeight="1">
      <c r="A7447" s="1">
        <v>7446</v>
      </c>
      <c r="B7447" s="1" t="s">
        <v>54</v>
      </c>
      <c r="C7447" s="1" t="s">
        <v>5241</v>
      </c>
      <c r="D7447" s="1" t="s">
        <v>35871</v>
      </c>
      <c r="E7447" s="1" t="s">
        <v>40</v>
      </c>
      <c r="F7447" s="1" t="s">
        <v>23388</v>
      </c>
      <c r="G7447" s="14">
        <v>9160001960</v>
      </c>
      <c r="H7447" s="1" t="s">
        <v>8</v>
      </c>
      <c r="I7447" s="1" t="s">
        <v>41</v>
      </c>
      <c r="J7447" s="1" t="s">
        <v>34</v>
      </c>
      <c r="K7447" s="3" t="s">
        <v>17</v>
      </c>
      <c r="L7447" s="1" t="s">
        <v>34</v>
      </c>
      <c r="M7447" s="4" t="s">
        <v>42</v>
      </c>
      <c r="N7447" s="3" t="str">
        <f t="shared" ref="N7447:N7448" si="246">J7447</f>
        <v>[50-85 Lacs]</v>
      </c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1"/>
      <c r="AA7447" s="1" t="s">
        <v>16</v>
      </c>
      <c r="AB7447" s="3" t="s">
        <v>12</v>
      </c>
      <c r="AC7447" s="23" t="s">
        <v>37801</v>
      </c>
      <c r="AD7447" s="23" t="s">
        <v>40358</v>
      </c>
      <c r="AE7447" t="s">
        <v>35399</v>
      </c>
    </row>
    <row r="7448" spans="1:31" ht="14.25" customHeight="1">
      <c r="A7448" s="1">
        <v>7447</v>
      </c>
      <c r="B7448" s="9" t="s">
        <v>6</v>
      </c>
      <c r="C7448" s="1" t="s">
        <v>5244</v>
      </c>
      <c r="D7448" s="1" t="s">
        <v>2873</v>
      </c>
      <c r="E7448" s="1" t="s">
        <v>1725</v>
      </c>
      <c r="F7448" s="1" t="s">
        <v>23391</v>
      </c>
      <c r="G7448" s="14">
        <v>919994160091</v>
      </c>
      <c r="H7448" s="1" t="s">
        <v>15</v>
      </c>
      <c r="I7448" s="1" t="s">
        <v>41</v>
      </c>
      <c r="J7448" s="1" t="s">
        <v>34</v>
      </c>
      <c r="K7448" s="3" t="s">
        <v>42</v>
      </c>
      <c r="L7448" s="1" t="s">
        <v>34</v>
      </c>
      <c r="M7448" s="3" t="s">
        <v>27</v>
      </c>
      <c r="N7448" s="3" t="str">
        <f t="shared" si="246"/>
        <v>[50-85 Lacs]</v>
      </c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1"/>
      <c r="AA7448" s="1" t="s">
        <v>16</v>
      </c>
      <c r="AB7448" s="3" t="s">
        <v>12</v>
      </c>
      <c r="AC7448" s="23" t="s">
        <v>37801</v>
      </c>
      <c r="AD7448" s="23" t="s">
        <v>44904</v>
      </c>
      <c r="AE7448" t="s">
        <v>35399</v>
      </c>
    </row>
    <row r="7449" spans="1:31" ht="14.25" customHeight="1">
      <c r="A7449" s="1">
        <v>7448</v>
      </c>
      <c r="B7449" s="9" t="s">
        <v>6</v>
      </c>
      <c r="C7449" s="1" t="s">
        <v>5249</v>
      </c>
      <c r="D7449" s="1" t="s">
        <v>1421</v>
      </c>
      <c r="E7449" s="1" t="s">
        <v>40</v>
      </c>
      <c r="F7449" s="1" t="s">
        <v>23395</v>
      </c>
      <c r="G7449" s="14">
        <v>91919646491</v>
      </c>
      <c r="H7449" s="1" t="s">
        <v>20</v>
      </c>
      <c r="I7449" s="1" t="s">
        <v>9</v>
      </c>
      <c r="J7449" s="1" t="s">
        <v>34</v>
      </c>
      <c r="K7449" s="3" t="s">
        <v>17</v>
      </c>
      <c r="L7449" s="1" t="s">
        <v>34</v>
      </c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1"/>
      <c r="AA7449" s="1" t="s">
        <v>11</v>
      </c>
      <c r="AB7449" s="3" t="s">
        <v>13</v>
      </c>
      <c r="AC7449" s="23" t="s">
        <v>37801</v>
      </c>
      <c r="AD7449" s="23" t="s">
        <v>44905</v>
      </c>
      <c r="AE7449" t="s">
        <v>35409</v>
      </c>
    </row>
    <row r="7450" spans="1:31" ht="14.25" customHeight="1">
      <c r="A7450" s="1">
        <v>7449</v>
      </c>
      <c r="B7450" s="9" t="s">
        <v>6</v>
      </c>
      <c r="C7450" s="1" t="s">
        <v>5255</v>
      </c>
      <c r="D7450" s="1" t="s">
        <v>683</v>
      </c>
      <c r="E7450" s="1" t="s">
        <v>328</v>
      </c>
      <c r="F7450" s="1" t="s">
        <v>23399</v>
      </c>
      <c r="G7450" s="14">
        <v>91946961964</v>
      </c>
      <c r="H7450" s="1" t="s">
        <v>37</v>
      </c>
      <c r="I7450" s="1" t="s">
        <v>41</v>
      </c>
      <c r="J7450" s="1" t="s">
        <v>34</v>
      </c>
      <c r="K7450" s="3" t="s">
        <v>42</v>
      </c>
      <c r="L7450" s="1" t="s">
        <v>34</v>
      </c>
      <c r="M7450" s="3" t="s">
        <v>178</v>
      </c>
      <c r="N7450" s="3" t="str">
        <f>J7450</f>
        <v>[50-85 Lacs]</v>
      </c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1"/>
      <c r="AA7450" s="1" t="s">
        <v>16</v>
      </c>
      <c r="AB7450" s="3" t="s">
        <v>12</v>
      </c>
      <c r="AC7450" s="23" t="s">
        <v>37801</v>
      </c>
      <c r="AD7450" s="23" t="s">
        <v>39767</v>
      </c>
      <c r="AE7450" t="s">
        <v>35399</v>
      </c>
    </row>
    <row r="7451" spans="1:31" ht="14.25" customHeight="1">
      <c r="A7451" s="1">
        <v>7450</v>
      </c>
      <c r="B7451" s="1" t="s">
        <v>54</v>
      </c>
      <c r="C7451" s="1" t="s">
        <v>5261</v>
      </c>
      <c r="D7451" s="1" t="s">
        <v>2312</v>
      </c>
      <c r="E7451" s="1" t="s">
        <v>40</v>
      </c>
      <c r="F7451" s="1" t="s">
        <v>23404</v>
      </c>
      <c r="G7451" s="14">
        <v>9199049699</v>
      </c>
      <c r="H7451" s="1" t="s">
        <v>20</v>
      </c>
      <c r="I7451" s="1" t="s">
        <v>9</v>
      </c>
      <c r="J7451" s="1" t="s">
        <v>34</v>
      </c>
      <c r="K7451" s="3" t="s">
        <v>42</v>
      </c>
      <c r="L7451" s="1" t="s">
        <v>34</v>
      </c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1"/>
      <c r="AA7451" s="1" t="s">
        <v>16</v>
      </c>
      <c r="AB7451" s="3" t="s">
        <v>12</v>
      </c>
      <c r="AC7451" s="23" t="s">
        <v>37801</v>
      </c>
      <c r="AD7451" s="23" t="s">
        <v>44906</v>
      </c>
      <c r="AE7451" t="s">
        <v>35394</v>
      </c>
    </row>
    <row r="7452" spans="1:31" ht="14.25" customHeight="1">
      <c r="A7452" s="1">
        <v>7451</v>
      </c>
      <c r="B7452" s="1" t="s">
        <v>54</v>
      </c>
      <c r="C7452" s="1" t="s">
        <v>5267</v>
      </c>
      <c r="D7452" s="1" t="s">
        <v>92</v>
      </c>
      <c r="E7452" s="1" t="s">
        <v>487</v>
      </c>
      <c r="F7452" s="1" t="s">
        <v>23409</v>
      </c>
      <c r="G7452" s="14">
        <v>919946664941</v>
      </c>
      <c r="H7452" s="1" t="s">
        <v>8</v>
      </c>
      <c r="I7452" s="1" t="s">
        <v>41</v>
      </c>
      <c r="J7452" s="1" t="s">
        <v>34</v>
      </c>
      <c r="K7452" s="3" t="s">
        <v>42</v>
      </c>
      <c r="L7452" s="1" t="s">
        <v>34</v>
      </c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1"/>
      <c r="AA7452" s="1" t="s">
        <v>16</v>
      </c>
      <c r="AB7452" s="3" t="s">
        <v>12</v>
      </c>
      <c r="AC7452" s="23" t="s">
        <v>37801</v>
      </c>
      <c r="AD7452" s="23" t="s">
        <v>44907</v>
      </c>
      <c r="AE7452" t="s">
        <v>35394</v>
      </c>
    </row>
    <row r="7453" spans="1:31" ht="14.25" customHeight="1">
      <c r="A7453" s="1">
        <v>7452</v>
      </c>
      <c r="B7453" s="9" t="s">
        <v>6</v>
      </c>
      <c r="C7453" s="1" t="s">
        <v>5269</v>
      </c>
      <c r="D7453" s="1" t="s">
        <v>1506</v>
      </c>
      <c r="E7453" s="1" t="s">
        <v>5270</v>
      </c>
      <c r="F7453" s="1" t="s">
        <v>33889</v>
      </c>
      <c r="G7453" s="14">
        <v>91949609499</v>
      </c>
      <c r="H7453" s="1" t="s">
        <v>8</v>
      </c>
      <c r="I7453" s="1" t="s">
        <v>9</v>
      </c>
      <c r="J7453" s="1" t="s">
        <v>34</v>
      </c>
      <c r="K7453" s="3" t="s">
        <v>42</v>
      </c>
      <c r="L7453" s="1" t="s">
        <v>34</v>
      </c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1"/>
      <c r="AA7453" s="1" t="s">
        <v>16</v>
      </c>
      <c r="AB7453" s="3" t="s">
        <v>12</v>
      </c>
      <c r="AC7453" s="23" t="s">
        <v>37801</v>
      </c>
      <c r="AD7453" s="23" t="s">
        <v>44908</v>
      </c>
      <c r="AE7453" t="s">
        <v>35394</v>
      </c>
    </row>
    <row r="7454" spans="1:31" ht="14.25" customHeight="1">
      <c r="A7454" s="1">
        <v>7453</v>
      </c>
      <c r="B7454" s="1" t="s">
        <v>54</v>
      </c>
      <c r="C7454" s="1" t="s">
        <v>5276</v>
      </c>
      <c r="D7454" s="1" t="s">
        <v>1302</v>
      </c>
      <c r="E7454" s="1" t="s">
        <v>40</v>
      </c>
      <c r="F7454" s="1" t="s">
        <v>23413</v>
      </c>
      <c r="G7454" s="14">
        <v>9199464161</v>
      </c>
      <c r="H7454" s="1" t="s">
        <v>20</v>
      </c>
      <c r="I7454" s="1" t="s">
        <v>41</v>
      </c>
      <c r="J7454" s="1" t="s">
        <v>34</v>
      </c>
      <c r="K7454" s="3" t="s">
        <v>17</v>
      </c>
      <c r="L7454" s="1" t="s">
        <v>34</v>
      </c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1"/>
      <c r="AA7454" s="1" t="s">
        <v>16</v>
      </c>
      <c r="AB7454" s="3" t="s">
        <v>12</v>
      </c>
      <c r="AC7454" s="23" t="s">
        <v>37801</v>
      </c>
      <c r="AD7454" s="23" t="s">
        <v>44909</v>
      </c>
      <c r="AE7454" t="s">
        <v>35394</v>
      </c>
    </row>
    <row r="7455" spans="1:31" ht="14.25" customHeight="1">
      <c r="A7455" s="1">
        <v>7454</v>
      </c>
      <c r="B7455" s="1" t="s">
        <v>54</v>
      </c>
      <c r="C7455" s="1" t="s">
        <v>5277</v>
      </c>
      <c r="D7455" s="1" t="s">
        <v>58</v>
      </c>
      <c r="E7455" s="1" t="s">
        <v>40</v>
      </c>
      <c r="F7455" s="1" t="s">
        <v>23414</v>
      </c>
      <c r="G7455" s="14">
        <v>919106604114</v>
      </c>
      <c r="H7455" s="1" t="s">
        <v>8</v>
      </c>
      <c r="I7455" s="1" t="s">
        <v>41</v>
      </c>
      <c r="J7455" s="1" t="s">
        <v>34</v>
      </c>
      <c r="K7455" s="3" t="s">
        <v>17</v>
      </c>
      <c r="L7455" s="1" t="s">
        <v>34</v>
      </c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1"/>
      <c r="AA7455" s="1" t="s">
        <v>16</v>
      </c>
      <c r="AB7455" s="3" t="s">
        <v>12</v>
      </c>
      <c r="AC7455" s="23" t="s">
        <v>37801</v>
      </c>
      <c r="AD7455" s="23" t="s">
        <v>44910</v>
      </c>
      <c r="AE7455" t="s">
        <v>35410</v>
      </c>
    </row>
    <row r="7456" spans="1:31" ht="14.25" customHeight="1">
      <c r="A7456" s="1">
        <v>7455</v>
      </c>
      <c r="B7456" s="1" t="s">
        <v>54</v>
      </c>
      <c r="C7456" s="1" t="s">
        <v>5282</v>
      </c>
      <c r="D7456" s="1" t="s">
        <v>773</v>
      </c>
      <c r="E7456" s="1" t="s">
        <v>5517</v>
      </c>
      <c r="F7456" s="1" t="s">
        <v>23416</v>
      </c>
      <c r="G7456" s="14">
        <v>919909046094</v>
      </c>
      <c r="H7456" s="1" t="s">
        <v>20</v>
      </c>
      <c r="I7456" s="1" t="s">
        <v>9</v>
      </c>
      <c r="J7456" s="1" t="s">
        <v>34</v>
      </c>
      <c r="K7456" s="3" t="s">
        <v>42</v>
      </c>
      <c r="L7456" s="1" t="s">
        <v>34</v>
      </c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1"/>
      <c r="AA7456" s="1" t="s">
        <v>16</v>
      </c>
      <c r="AB7456" s="3" t="s">
        <v>12</v>
      </c>
      <c r="AC7456" s="23" t="s">
        <v>37801</v>
      </c>
      <c r="AD7456" s="23" t="s">
        <v>44911</v>
      </c>
      <c r="AE7456" t="s">
        <v>35410</v>
      </c>
    </row>
    <row r="7457" spans="1:31" ht="14.25" customHeight="1">
      <c r="A7457" s="1">
        <v>7456</v>
      </c>
      <c r="B7457" s="9" t="s">
        <v>6</v>
      </c>
      <c r="C7457" s="1" t="s">
        <v>5283</v>
      </c>
      <c r="D7457" s="1" t="s">
        <v>1160</v>
      </c>
      <c r="E7457" s="1" t="s">
        <v>139</v>
      </c>
      <c r="F7457" s="1" t="s">
        <v>5284</v>
      </c>
      <c r="G7457" s="14">
        <v>9199901096</v>
      </c>
      <c r="H7457" s="1" t="s">
        <v>20</v>
      </c>
      <c r="I7457" s="1" t="s">
        <v>41</v>
      </c>
      <c r="J7457" s="1" t="s">
        <v>34</v>
      </c>
      <c r="K7457" s="3" t="s">
        <v>17</v>
      </c>
      <c r="L7457" s="1" t="s">
        <v>34</v>
      </c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1"/>
      <c r="AA7457" s="1" t="s">
        <v>11</v>
      </c>
      <c r="AB7457" s="3" t="s">
        <v>538</v>
      </c>
      <c r="AC7457" s="23" t="s">
        <v>37801</v>
      </c>
      <c r="AD7457" s="23" t="s">
        <v>44912</v>
      </c>
      <c r="AE7457" t="s">
        <v>35410</v>
      </c>
    </row>
    <row r="7458" spans="1:31" ht="14.25" customHeight="1">
      <c r="A7458" s="1">
        <v>7457</v>
      </c>
      <c r="B7458" s="9" t="s">
        <v>6</v>
      </c>
      <c r="C7458" s="1" t="s">
        <v>5315</v>
      </c>
      <c r="D7458" s="1" t="s">
        <v>400</v>
      </c>
      <c r="E7458" s="1" t="s">
        <v>788</v>
      </c>
      <c r="F7458" s="1" t="s">
        <v>23432</v>
      </c>
      <c r="G7458" s="14">
        <v>9194660146</v>
      </c>
      <c r="H7458" s="1" t="s">
        <v>20</v>
      </c>
      <c r="I7458" s="1" t="s">
        <v>41</v>
      </c>
      <c r="J7458" s="1" t="s">
        <v>34</v>
      </c>
      <c r="K7458" s="3" t="s">
        <v>42</v>
      </c>
      <c r="L7458" s="1" t="s">
        <v>34</v>
      </c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1"/>
      <c r="AA7458" s="1" t="s">
        <v>16</v>
      </c>
      <c r="AB7458" s="3" t="s">
        <v>12</v>
      </c>
      <c r="AC7458" s="23" t="s">
        <v>37801</v>
      </c>
      <c r="AD7458" s="23" t="s">
        <v>44913</v>
      </c>
      <c r="AE7458" t="s">
        <v>35410</v>
      </c>
    </row>
    <row r="7459" spans="1:31" ht="14.25" customHeight="1">
      <c r="A7459" s="1">
        <v>7458</v>
      </c>
      <c r="B7459" s="1" t="s">
        <v>54</v>
      </c>
      <c r="C7459" s="1" t="s">
        <v>5324</v>
      </c>
      <c r="D7459" s="1" t="s">
        <v>36353</v>
      </c>
      <c r="E7459" s="1" t="s">
        <v>2843</v>
      </c>
      <c r="F7459" s="1" t="s">
        <v>31646</v>
      </c>
      <c r="G7459" s="14">
        <v>914140146444</v>
      </c>
      <c r="H7459" s="1" t="s">
        <v>20</v>
      </c>
      <c r="I7459" s="1" t="s">
        <v>9</v>
      </c>
      <c r="J7459" s="1" t="s">
        <v>34</v>
      </c>
      <c r="K7459" s="3" t="s">
        <v>27</v>
      </c>
      <c r="L7459" s="1" t="s">
        <v>34</v>
      </c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1"/>
      <c r="AA7459" s="1" t="s">
        <v>16</v>
      </c>
      <c r="AB7459" s="3" t="s">
        <v>12</v>
      </c>
      <c r="AC7459" s="23" t="s">
        <v>37801</v>
      </c>
      <c r="AD7459" s="23" t="s">
        <v>44914</v>
      </c>
      <c r="AE7459" t="s">
        <v>35399</v>
      </c>
    </row>
    <row r="7460" spans="1:31" ht="14.25" customHeight="1">
      <c r="A7460" s="1">
        <v>7459</v>
      </c>
      <c r="B7460" s="1" t="s">
        <v>54</v>
      </c>
      <c r="C7460" s="1" t="s">
        <v>5327</v>
      </c>
      <c r="D7460" s="1" t="s">
        <v>5328</v>
      </c>
      <c r="E7460" s="1" t="s">
        <v>19</v>
      </c>
      <c r="F7460" s="1" t="s">
        <v>31647</v>
      </c>
      <c r="G7460" s="14">
        <v>914464606</v>
      </c>
      <c r="H7460" s="1" t="s">
        <v>20</v>
      </c>
      <c r="I7460" s="1" t="s">
        <v>9</v>
      </c>
      <c r="J7460" s="1" t="s">
        <v>34</v>
      </c>
      <c r="K7460" s="3" t="s">
        <v>42</v>
      </c>
      <c r="L7460" s="1" t="s">
        <v>34</v>
      </c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1"/>
      <c r="AA7460" s="1" t="s">
        <v>16</v>
      </c>
      <c r="AB7460" s="3" t="s">
        <v>12</v>
      </c>
      <c r="AC7460" s="23" t="s">
        <v>37801</v>
      </c>
      <c r="AD7460" s="23" t="s">
        <v>44915</v>
      </c>
      <c r="AE7460" t="s">
        <v>35409</v>
      </c>
    </row>
    <row r="7461" spans="1:31" ht="14.25" customHeight="1">
      <c r="A7461" s="1">
        <v>7460</v>
      </c>
      <c r="B7461" s="1" t="s">
        <v>54</v>
      </c>
      <c r="C7461" s="1" t="s">
        <v>5340</v>
      </c>
      <c r="D7461" s="1" t="s">
        <v>35872</v>
      </c>
      <c r="E7461" s="1" t="s">
        <v>84</v>
      </c>
      <c r="F7461" s="1" t="s">
        <v>23446</v>
      </c>
      <c r="G7461" s="14">
        <v>914940909994</v>
      </c>
      <c r="H7461" s="1" t="s">
        <v>20</v>
      </c>
      <c r="I7461" s="1" t="s">
        <v>9</v>
      </c>
      <c r="J7461" s="1" t="s">
        <v>34</v>
      </c>
      <c r="K7461" s="3" t="s">
        <v>42</v>
      </c>
      <c r="L7461" s="1" t="s">
        <v>34</v>
      </c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1"/>
      <c r="AA7461" s="1" t="s">
        <v>16</v>
      </c>
      <c r="AB7461" s="3" t="s">
        <v>12</v>
      </c>
      <c r="AC7461" s="23" t="s">
        <v>37801</v>
      </c>
      <c r="AD7461" s="23" t="s">
        <v>44916</v>
      </c>
      <c r="AE7461" t="s">
        <v>35394</v>
      </c>
    </row>
    <row r="7462" spans="1:31" ht="14.25" customHeight="1">
      <c r="A7462" s="1">
        <v>7461</v>
      </c>
      <c r="B7462" s="9" t="s">
        <v>6</v>
      </c>
      <c r="C7462" s="1" t="s">
        <v>5342</v>
      </c>
      <c r="D7462" s="1" t="s">
        <v>1799</v>
      </c>
      <c r="E7462" s="1" t="s">
        <v>139</v>
      </c>
      <c r="F7462" s="1" t="s">
        <v>31651</v>
      </c>
      <c r="G7462" s="14">
        <v>91994496904</v>
      </c>
      <c r="H7462" s="1" t="s">
        <v>8</v>
      </c>
      <c r="I7462" s="1" t="s">
        <v>41</v>
      </c>
      <c r="J7462" s="1" t="s">
        <v>34</v>
      </c>
      <c r="K7462" s="3" t="s">
        <v>42</v>
      </c>
      <c r="L7462" s="1" t="s">
        <v>34</v>
      </c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1"/>
      <c r="AA7462" s="1" t="s">
        <v>16</v>
      </c>
      <c r="AB7462" s="3" t="s">
        <v>12</v>
      </c>
      <c r="AC7462" s="23" t="s">
        <v>37801</v>
      </c>
      <c r="AD7462" s="23" t="s">
        <v>44917</v>
      </c>
      <c r="AE7462" t="s">
        <v>35410</v>
      </c>
    </row>
    <row r="7463" spans="1:31" ht="14.25" customHeight="1">
      <c r="A7463" s="1">
        <v>7462</v>
      </c>
      <c r="B7463" s="9" t="s">
        <v>6</v>
      </c>
      <c r="C7463" s="1" t="s">
        <v>5358</v>
      </c>
      <c r="D7463" s="1" t="s">
        <v>5359</v>
      </c>
      <c r="E7463" s="1" t="s">
        <v>5360</v>
      </c>
      <c r="F7463" s="1" t="s">
        <v>33895</v>
      </c>
      <c r="G7463" s="14">
        <v>914466046944</v>
      </c>
      <c r="H7463" s="1" t="s">
        <v>20</v>
      </c>
      <c r="I7463" s="1" t="s">
        <v>41</v>
      </c>
      <c r="J7463" s="1" t="s">
        <v>34</v>
      </c>
      <c r="K7463" s="3" t="s">
        <v>17</v>
      </c>
      <c r="L7463" s="1" t="s">
        <v>34</v>
      </c>
      <c r="M7463" s="4" t="s">
        <v>42</v>
      </c>
      <c r="N7463" s="3" t="str">
        <f>J7463</f>
        <v>[50-85 Lacs]</v>
      </c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1"/>
      <c r="AA7463" s="1" t="s">
        <v>16</v>
      </c>
      <c r="AB7463" s="3" t="s">
        <v>12</v>
      </c>
      <c r="AC7463" s="23" t="s">
        <v>37801</v>
      </c>
      <c r="AD7463" s="23" t="s">
        <v>44918</v>
      </c>
      <c r="AE7463" t="s">
        <v>35394</v>
      </c>
    </row>
    <row r="7464" spans="1:31" ht="14.25" customHeight="1">
      <c r="A7464" s="1">
        <v>7463</v>
      </c>
      <c r="B7464" s="1" t="s">
        <v>54</v>
      </c>
      <c r="C7464" s="1" t="s">
        <v>5365</v>
      </c>
      <c r="D7464" s="1" t="s">
        <v>494</v>
      </c>
      <c r="E7464" s="1" t="s">
        <v>9077</v>
      </c>
      <c r="F7464" s="1" t="s">
        <v>23460</v>
      </c>
      <c r="G7464" s="14">
        <v>9199949606</v>
      </c>
      <c r="H7464" s="1" t="s">
        <v>8</v>
      </c>
      <c r="I7464" s="1" t="s">
        <v>9</v>
      </c>
      <c r="J7464" s="1" t="s">
        <v>34</v>
      </c>
      <c r="K7464" s="3" t="s">
        <v>42</v>
      </c>
      <c r="L7464" s="1" t="s">
        <v>34</v>
      </c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1"/>
      <c r="AA7464" s="1" t="s">
        <v>16</v>
      </c>
      <c r="AB7464" s="3" t="s">
        <v>12</v>
      </c>
      <c r="AC7464" s="23" t="s">
        <v>37801</v>
      </c>
      <c r="AD7464" s="23" t="s">
        <v>44919</v>
      </c>
      <c r="AE7464" t="s">
        <v>35394</v>
      </c>
    </row>
    <row r="7465" spans="1:31" ht="14.25" customHeight="1">
      <c r="A7465" s="1">
        <v>7464</v>
      </c>
      <c r="B7465" s="9" t="s">
        <v>6</v>
      </c>
      <c r="C7465" s="1" t="s">
        <v>5393</v>
      </c>
      <c r="D7465" s="1" t="s">
        <v>1839</v>
      </c>
      <c r="E7465" s="1" t="s">
        <v>1225</v>
      </c>
      <c r="F7465" s="1" t="s">
        <v>31653</v>
      </c>
      <c r="G7465" s="14">
        <v>914460144604</v>
      </c>
      <c r="H7465" s="1" t="s">
        <v>132</v>
      </c>
      <c r="I7465" s="1" t="s">
        <v>41</v>
      </c>
      <c r="J7465" s="1" t="s">
        <v>34</v>
      </c>
      <c r="K7465" s="3" t="s">
        <v>42</v>
      </c>
      <c r="L7465" s="1" t="s">
        <v>34</v>
      </c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1"/>
      <c r="AA7465" s="1" t="s">
        <v>16</v>
      </c>
      <c r="AB7465" s="3" t="s">
        <v>12</v>
      </c>
      <c r="AC7465" s="23" t="s">
        <v>37801</v>
      </c>
      <c r="AD7465" s="23" t="s">
        <v>44920</v>
      </c>
      <c r="AE7465" t="s">
        <v>35394</v>
      </c>
    </row>
    <row r="7466" spans="1:31" ht="14.25" customHeight="1">
      <c r="A7466" s="1">
        <v>7465</v>
      </c>
      <c r="B7466" s="9" t="s">
        <v>6</v>
      </c>
      <c r="C7466" s="1" t="s">
        <v>5394</v>
      </c>
      <c r="D7466" s="1" t="s">
        <v>5395</v>
      </c>
      <c r="E7466" s="1" t="s">
        <v>1601</v>
      </c>
      <c r="F7466" s="1" t="s">
        <v>23479</v>
      </c>
      <c r="G7466" s="14">
        <v>919946496100</v>
      </c>
      <c r="H7466" s="1" t="s">
        <v>8</v>
      </c>
      <c r="I7466" s="1" t="s">
        <v>62</v>
      </c>
      <c r="J7466" s="1" t="s">
        <v>34</v>
      </c>
      <c r="K7466" s="3" t="s">
        <v>42</v>
      </c>
      <c r="L7466" s="1" t="s">
        <v>34</v>
      </c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1"/>
      <c r="AA7466" s="1" t="s">
        <v>16</v>
      </c>
      <c r="AB7466" s="3" t="s">
        <v>12</v>
      </c>
      <c r="AC7466" s="23" t="s">
        <v>37801</v>
      </c>
      <c r="AD7466" s="23" t="s">
        <v>44921</v>
      </c>
      <c r="AE7466" t="s">
        <v>35410</v>
      </c>
    </row>
    <row r="7467" spans="1:31" ht="14.25" customHeight="1">
      <c r="A7467" s="1">
        <v>7466</v>
      </c>
      <c r="B7467" s="1" t="s">
        <v>54</v>
      </c>
      <c r="C7467" s="1" t="s">
        <v>5396</v>
      </c>
      <c r="D7467" s="1" t="s">
        <v>35873</v>
      </c>
      <c r="E7467" s="1" t="s">
        <v>774</v>
      </c>
      <c r="F7467" s="1" t="s">
        <v>23480</v>
      </c>
      <c r="G7467" s="14">
        <v>9196499411</v>
      </c>
      <c r="H7467" s="1" t="s">
        <v>20</v>
      </c>
      <c r="I7467" s="1" t="s">
        <v>41</v>
      </c>
      <c r="J7467" s="1" t="s">
        <v>34</v>
      </c>
      <c r="K7467" s="3" t="s">
        <v>42</v>
      </c>
      <c r="L7467" s="1" t="s">
        <v>34</v>
      </c>
      <c r="M7467" s="3" t="s">
        <v>178</v>
      </c>
      <c r="N7467" s="3" t="str">
        <f>J7467</f>
        <v>[50-85 Lacs]</v>
      </c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1"/>
      <c r="AA7467" s="1" t="s">
        <v>16</v>
      </c>
      <c r="AB7467" s="3" t="s">
        <v>12</v>
      </c>
      <c r="AC7467" s="23" t="s">
        <v>37801</v>
      </c>
      <c r="AD7467" s="23" t="s">
        <v>44922</v>
      </c>
      <c r="AE7467" t="s">
        <v>35394</v>
      </c>
    </row>
    <row r="7468" spans="1:31" ht="14.25" customHeight="1">
      <c r="A7468" s="1">
        <v>7467</v>
      </c>
      <c r="B7468" s="1" t="s">
        <v>54</v>
      </c>
      <c r="C7468" s="1" t="s">
        <v>5397</v>
      </c>
      <c r="D7468" s="1" t="s">
        <v>37505</v>
      </c>
      <c r="E7468" s="1" t="s">
        <v>18714</v>
      </c>
      <c r="F7468" s="1" t="s">
        <v>31654</v>
      </c>
      <c r="G7468" s="14">
        <v>919446094994</v>
      </c>
      <c r="H7468" s="1" t="s">
        <v>20</v>
      </c>
      <c r="I7468" s="1" t="s">
        <v>41</v>
      </c>
      <c r="J7468" s="1" t="s">
        <v>34</v>
      </c>
      <c r="K7468" s="3" t="s">
        <v>42</v>
      </c>
      <c r="L7468" s="1" t="s">
        <v>34</v>
      </c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1"/>
      <c r="AA7468" s="1" t="s">
        <v>16</v>
      </c>
      <c r="AB7468" s="3" t="s">
        <v>12</v>
      </c>
      <c r="AC7468" s="23" t="s">
        <v>37801</v>
      </c>
      <c r="AD7468" s="23" t="s">
        <v>44923</v>
      </c>
      <c r="AE7468" t="s">
        <v>35394</v>
      </c>
    </row>
    <row r="7469" spans="1:31" ht="14.25" customHeight="1">
      <c r="A7469" s="1">
        <v>7468</v>
      </c>
      <c r="B7469" s="1" t="s">
        <v>54</v>
      </c>
      <c r="C7469" s="1" t="s">
        <v>5424</v>
      </c>
      <c r="D7469" s="1" t="s">
        <v>12176</v>
      </c>
      <c r="E7469" s="1" t="s">
        <v>139</v>
      </c>
      <c r="F7469" s="1" t="s">
        <v>23492</v>
      </c>
      <c r="G7469" s="14">
        <v>91944919490</v>
      </c>
      <c r="H7469" s="1" t="s">
        <v>20</v>
      </c>
      <c r="I7469" s="1" t="s">
        <v>33</v>
      </c>
      <c r="J7469" s="1" t="s">
        <v>34</v>
      </c>
      <c r="K7469" s="3" t="s">
        <v>17</v>
      </c>
      <c r="L7469" s="1" t="s">
        <v>34</v>
      </c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1"/>
      <c r="AA7469" s="1" t="s">
        <v>11</v>
      </c>
      <c r="AB7469" s="3" t="s">
        <v>56</v>
      </c>
      <c r="AC7469" s="23" t="s">
        <v>37801</v>
      </c>
      <c r="AD7469" s="23" t="s">
        <v>44924</v>
      </c>
      <c r="AE7469" t="s">
        <v>35399</v>
      </c>
    </row>
    <row r="7470" spans="1:31" ht="14.25" customHeight="1">
      <c r="A7470" s="1">
        <v>7469</v>
      </c>
      <c r="B7470" s="1" t="s">
        <v>54</v>
      </c>
      <c r="C7470" s="1" t="s">
        <v>5425</v>
      </c>
      <c r="D7470" s="1" t="s">
        <v>230</v>
      </c>
      <c r="E7470" s="1" t="s">
        <v>19</v>
      </c>
      <c r="F7470" s="1" t="s">
        <v>23493</v>
      </c>
      <c r="G7470" s="14">
        <v>919446646164</v>
      </c>
      <c r="H7470" s="1" t="s">
        <v>20</v>
      </c>
      <c r="I7470" s="1" t="s">
        <v>41</v>
      </c>
      <c r="J7470" s="1" t="s">
        <v>34</v>
      </c>
      <c r="K7470" s="3" t="s">
        <v>17</v>
      </c>
      <c r="L7470" s="1" t="s">
        <v>34</v>
      </c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1"/>
      <c r="AA7470" s="1" t="s">
        <v>16</v>
      </c>
      <c r="AB7470" s="3" t="s">
        <v>12</v>
      </c>
      <c r="AC7470" s="23" t="s">
        <v>37801</v>
      </c>
      <c r="AD7470" s="23" t="s">
        <v>44925</v>
      </c>
      <c r="AE7470" t="s">
        <v>35399</v>
      </c>
    </row>
    <row r="7471" spans="1:31" ht="14.25" customHeight="1">
      <c r="A7471" s="1">
        <v>7470</v>
      </c>
      <c r="B7471" s="1" t="s">
        <v>54</v>
      </c>
      <c r="C7471" s="1" t="s">
        <v>5429</v>
      </c>
      <c r="D7471" s="1" t="s">
        <v>557</v>
      </c>
      <c r="E7471" s="1" t="s">
        <v>84</v>
      </c>
      <c r="F7471" s="1" t="s">
        <v>33901</v>
      </c>
      <c r="G7471" s="14">
        <v>919694661444</v>
      </c>
      <c r="H7471" s="1" t="s">
        <v>8</v>
      </c>
      <c r="I7471" s="1" t="s">
        <v>62</v>
      </c>
      <c r="J7471" s="1" t="s">
        <v>34</v>
      </c>
      <c r="K7471" s="3" t="s">
        <v>63</v>
      </c>
      <c r="L7471" s="1" t="s">
        <v>34</v>
      </c>
      <c r="M7471" s="3" t="s">
        <v>213</v>
      </c>
      <c r="N7471" s="3" t="str">
        <f t="shared" ref="N7471:N7472" si="247">J7471</f>
        <v>[50-85 Lacs]</v>
      </c>
      <c r="O7471" s="3" t="s">
        <v>17</v>
      </c>
      <c r="P7471" s="3" t="s">
        <v>34</v>
      </c>
      <c r="Q7471" s="3" t="s">
        <v>42</v>
      </c>
      <c r="R7471" s="3" t="s">
        <v>34</v>
      </c>
      <c r="S7471" s="3" t="s">
        <v>27</v>
      </c>
      <c r="T7471" s="3" t="s">
        <v>34</v>
      </c>
      <c r="U7471" s="3" t="s">
        <v>117</v>
      </c>
      <c r="V7471" s="3" t="s">
        <v>34</v>
      </c>
      <c r="W7471" s="3" t="s">
        <v>178</v>
      </c>
      <c r="X7471" s="3" t="s">
        <v>34</v>
      </c>
      <c r="Y7471" s="3" t="s">
        <v>171</v>
      </c>
      <c r="Z7471" s="1" t="s">
        <v>34</v>
      </c>
      <c r="AA7471" s="1" t="s">
        <v>16</v>
      </c>
      <c r="AB7471" s="3" t="s">
        <v>12</v>
      </c>
      <c r="AC7471" s="23" t="s">
        <v>37801</v>
      </c>
      <c r="AD7471" s="23" t="s">
        <v>44926</v>
      </c>
      <c r="AE7471" t="s">
        <v>35409</v>
      </c>
    </row>
    <row r="7472" spans="1:31" ht="14.25" customHeight="1">
      <c r="A7472" s="1">
        <v>7471</v>
      </c>
      <c r="B7472" s="1" t="s">
        <v>54</v>
      </c>
      <c r="C7472" s="1" t="s">
        <v>5435</v>
      </c>
      <c r="D7472" s="1" t="s">
        <v>5847</v>
      </c>
      <c r="E7472" s="1" t="s">
        <v>774</v>
      </c>
      <c r="F7472" s="1" t="s">
        <v>31659</v>
      </c>
      <c r="G7472" s="14">
        <v>91909996464</v>
      </c>
      <c r="H7472" s="1" t="s">
        <v>20</v>
      </c>
      <c r="I7472" s="1" t="s">
        <v>62</v>
      </c>
      <c r="J7472" s="1" t="s">
        <v>34</v>
      </c>
      <c r="K7472" s="3" t="s">
        <v>42</v>
      </c>
      <c r="L7472" s="1" t="s">
        <v>34</v>
      </c>
      <c r="M7472" s="3" t="s">
        <v>27</v>
      </c>
      <c r="N7472" s="3" t="str">
        <f t="shared" si="247"/>
        <v>[50-85 Lacs]</v>
      </c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1"/>
      <c r="AA7472" s="1" t="s">
        <v>16</v>
      </c>
      <c r="AB7472" s="3" t="s">
        <v>12</v>
      </c>
      <c r="AC7472" s="23" t="s">
        <v>37801</v>
      </c>
      <c r="AD7472" s="23" t="s">
        <v>44927</v>
      </c>
      <c r="AE7472" t="s">
        <v>35399</v>
      </c>
    </row>
    <row r="7473" spans="1:31" ht="14.25" customHeight="1">
      <c r="A7473" s="1">
        <v>7472</v>
      </c>
      <c r="B7473" s="1" t="s">
        <v>54</v>
      </c>
      <c r="C7473" s="1" t="s">
        <v>5445</v>
      </c>
      <c r="D7473" s="1" t="s">
        <v>35874</v>
      </c>
      <c r="E7473" s="1" t="s">
        <v>881</v>
      </c>
      <c r="F7473" s="1" t="s">
        <v>23506</v>
      </c>
      <c r="G7473" s="14">
        <v>91694969960</v>
      </c>
      <c r="H7473" s="1" t="s">
        <v>8</v>
      </c>
      <c r="I7473" s="1" t="s">
        <v>33</v>
      </c>
      <c r="J7473" s="1" t="s">
        <v>34</v>
      </c>
      <c r="K7473" s="3" t="s">
        <v>42</v>
      </c>
      <c r="L7473" s="1" t="s">
        <v>34</v>
      </c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1"/>
      <c r="AA7473" s="1" t="s">
        <v>16</v>
      </c>
      <c r="AB7473" s="3" t="s">
        <v>12</v>
      </c>
      <c r="AC7473" s="23" t="s">
        <v>37801</v>
      </c>
      <c r="AD7473" s="23" t="s">
        <v>44928</v>
      </c>
      <c r="AE7473" t="s">
        <v>35394</v>
      </c>
    </row>
    <row r="7474" spans="1:31" ht="14.25" customHeight="1">
      <c r="A7474" s="1">
        <v>7473</v>
      </c>
      <c r="B7474" s="9" t="s">
        <v>6</v>
      </c>
      <c r="C7474" s="1" t="s">
        <v>5452</v>
      </c>
      <c r="D7474" s="1" t="s">
        <v>359</v>
      </c>
      <c r="E7474" s="1" t="s">
        <v>40</v>
      </c>
      <c r="F7474" s="1" t="s">
        <v>22182</v>
      </c>
      <c r="G7474" s="14">
        <v>91944916616</v>
      </c>
      <c r="H7474" s="1" t="s">
        <v>15</v>
      </c>
      <c r="I7474" s="1" t="s">
        <v>9</v>
      </c>
      <c r="J7474" s="1" t="s">
        <v>34</v>
      </c>
      <c r="K7474" s="3" t="s">
        <v>17</v>
      </c>
      <c r="L7474" s="1" t="s">
        <v>34</v>
      </c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1"/>
      <c r="AA7474" s="1" t="s">
        <v>11</v>
      </c>
      <c r="AB7474" s="3" t="s">
        <v>13</v>
      </c>
      <c r="AC7474" s="23" t="s">
        <v>37801</v>
      </c>
      <c r="AD7474" s="23" t="s">
        <v>44929</v>
      </c>
      <c r="AE7474" t="s">
        <v>35399</v>
      </c>
    </row>
    <row r="7475" spans="1:31" ht="14.25" customHeight="1">
      <c r="A7475" s="1">
        <v>7474</v>
      </c>
      <c r="B7475" s="1" t="s">
        <v>54</v>
      </c>
      <c r="C7475" s="1" t="s">
        <v>5456</v>
      </c>
      <c r="D7475" s="1" t="s">
        <v>1025</v>
      </c>
      <c r="E7475" s="1" t="s">
        <v>73</v>
      </c>
      <c r="F7475" s="1" t="s">
        <v>5457</v>
      </c>
      <c r="G7475" s="14">
        <v>919446460409</v>
      </c>
      <c r="H7475" s="1" t="s">
        <v>132</v>
      </c>
      <c r="I7475" s="1" t="s">
        <v>62</v>
      </c>
      <c r="J7475" s="1" t="s">
        <v>34</v>
      </c>
      <c r="K7475" s="3" t="s">
        <v>17</v>
      </c>
      <c r="L7475" s="1" t="s">
        <v>34</v>
      </c>
      <c r="M7475" s="4" t="s">
        <v>42</v>
      </c>
      <c r="N7475" s="3" t="str">
        <f t="shared" ref="N7475:N7477" si="248">J7475</f>
        <v>[50-85 Lacs]</v>
      </c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1"/>
      <c r="AA7475" s="1" t="s">
        <v>16</v>
      </c>
      <c r="AB7475" s="3" t="s">
        <v>12</v>
      </c>
      <c r="AC7475" s="23" t="s">
        <v>37801</v>
      </c>
      <c r="AD7475" s="23" t="s">
        <v>44930</v>
      </c>
      <c r="AE7475" t="s">
        <v>35410</v>
      </c>
    </row>
    <row r="7476" spans="1:31" ht="14.25" customHeight="1">
      <c r="A7476" s="1">
        <v>7475</v>
      </c>
      <c r="B7476" s="1" t="s">
        <v>54</v>
      </c>
      <c r="C7476" s="1" t="s">
        <v>5458</v>
      </c>
      <c r="D7476" s="1" t="s">
        <v>3658</v>
      </c>
      <c r="E7476" s="1" t="s">
        <v>7361</v>
      </c>
      <c r="F7476" s="1" t="s">
        <v>23510</v>
      </c>
      <c r="G7476" s="14">
        <v>919449940406</v>
      </c>
      <c r="H7476" s="1" t="s">
        <v>15</v>
      </c>
      <c r="I7476" s="1" t="s">
        <v>9</v>
      </c>
      <c r="J7476" s="1" t="s">
        <v>34</v>
      </c>
      <c r="K7476" s="3" t="s">
        <v>17</v>
      </c>
      <c r="L7476" s="1" t="s">
        <v>34</v>
      </c>
      <c r="M7476" s="4" t="s">
        <v>42</v>
      </c>
      <c r="N7476" s="3" t="str">
        <f t="shared" si="248"/>
        <v>[50-85 Lacs]</v>
      </c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1"/>
      <c r="AA7476" s="1" t="s">
        <v>16</v>
      </c>
      <c r="AB7476" s="3" t="s">
        <v>12</v>
      </c>
      <c r="AC7476" s="23" t="s">
        <v>37801</v>
      </c>
      <c r="AD7476" s="23" t="s">
        <v>40171</v>
      </c>
      <c r="AE7476" t="s">
        <v>35399</v>
      </c>
    </row>
    <row r="7477" spans="1:31" ht="14.25" customHeight="1">
      <c r="A7477" s="1">
        <v>7476</v>
      </c>
      <c r="B7477" s="9" t="s">
        <v>6</v>
      </c>
      <c r="C7477" s="1" t="s">
        <v>5469</v>
      </c>
      <c r="D7477" s="1" t="s">
        <v>3851</v>
      </c>
      <c r="E7477" s="1" t="s">
        <v>1972</v>
      </c>
      <c r="F7477" s="1" t="s">
        <v>33903</v>
      </c>
      <c r="G7477" s="14">
        <v>919944194614</v>
      </c>
      <c r="H7477" s="1" t="s">
        <v>15</v>
      </c>
      <c r="I7477" s="1" t="s">
        <v>9</v>
      </c>
      <c r="J7477" s="1" t="s">
        <v>34</v>
      </c>
      <c r="K7477" s="3" t="s">
        <v>42</v>
      </c>
      <c r="L7477" s="1" t="s">
        <v>34</v>
      </c>
      <c r="M7477" s="3" t="s">
        <v>178</v>
      </c>
      <c r="N7477" s="3" t="str">
        <f t="shared" si="248"/>
        <v>[50-85 Lacs]</v>
      </c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1"/>
      <c r="AA7477" s="1" t="s">
        <v>16</v>
      </c>
      <c r="AB7477" s="3" t="s">
        <v>12</v>
      </c>
      <c r="AC7477" s="23" t="s">
        <v>37801</v>
      </c>
      <c r="AD7477" s="23" t="s">
        <v>44931</v>
      </c>
      <c r="AE7477" t="s">
        <v>35409</v>
      </c>
    </row>
    <row r="7478" spans="1:31" ht="14.25" customHeight="1">
      <c r="A7478" s="1">
        <v>7477</v>
      </c>
      <c r="B7478" s="1" t="s">
        <v>54</v>
      </c>
      <c r="C7478" s="1" t="s">
        <v>5470</v>
      </c>
      <c r="D7478" s="1" t="s">
        <v>1361</v>
      </c>
      <c r="E7478" s="1" t="s">
        <v>40</v>
      </c>
      <c r="F7478" s="1" t="s">
        <v>23517</v>
      </c>
      <c r="G7478" s="14">
        <v>919444444</v>
      </c>
      <c r="H7478" s="1" t="s">
        <v>8</v>
      </c>
      <c r="I7478" s="1" t="s">
        <v>9</v>
      </c>
      <c r="J7478" s="1" t="s">
        <v>34</v>
      </c>
      <c r="K7478" s="3" t="s">
        <v>17</v>
      </c>
      <c r="L7478" s="1" t="s">
        <v>34</v>
      </c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1"/>
      <c r="AA7478" s="1" t="s">
        <v>16</v>
      </c>
      <c r="AB7478" s="3" t="s">
        <v>12</v>
      </c>
      <c r="AC7478" s="23" t="s">
        <v>37801</v>
      </c>
      <c r="AD7478" s="23" t="s">
        <v>44932</v>
      </c>
      <c r="AE7478" t="s">
        <v>35410</v>
      </c>
    </row>
    <row r="7479" spans="1:31" ht="14.25" customHeight="1">
      <c r="A7479" s="1">
        <v>7478</v>
      </c>
      <c r="B7479" s="1" t="s">
        <v>54</v>
      </c>
      <c r="C7479" s="1" t="s">
        <v>5477</v>
      </c>
      <c r="D7479" s="1" t="s">
        <v>65</v>
      </c>
      <c r="E7479" s="1" t="s">
        <v>881</v>
      </c>
      <c r="F7479" s="1" t="s">
        <v>23522</v>
      </c>
      <c r="G7479" s="14">
        <v>9199946664</v>
      </c>
      <c r="H7479" s="1" t="s">
        <v>20</v>
      </c>
      <c r="I7479" s="1" t="s">
        <v>62</v>
      </c>
      <c r="J7479" s="1" t="s">
        <v>34</v>
      </c>
      <c r="K7479" s="3" t="s">
        <v>17</v>
      </c>
      <c r="L7479" s="1" t="s">
        <v>34</v>
      </c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1"/>
      <c r="AA7479" s="1" t="s">
        <v>11</v>
      </c>
      <c r="AB7479" s="3" t="s">
        <v>56</v>
      </c>
      <c r="AC7479" s="23" t="s">
        <v>37801</v>
      </c>
      <c r="AD7479" s="23" t="s">
        <v>44933</v>
      </c>
      <c r="AE7479" t="s">
        <v>35410</v>
      </c>
    </row>
    <row r="7480" spans="1:31" ht="14.25" customHeight="1">
      <c r="A7480" s="1">
        <v>7479</v>
      </c>
      <c r="B7480" s="9" t="s">
        <v>6</v>
      </c>
      <c r="C7480" s="1" t="s">
        <v>5481</v>
      </c>
      <c r="D7480" s="1" t="s">
        <v>359</v>
      </c>
      <c r="E7480" s="1" t="s">
        <v>5482</v>
      </c>
      <c r="F7480" s="1" t="s">
        <v>23525</v>
      </c>
      <c r="G7480" s="14">
        <v>91964496969</v>
      </c>
      <c r="H7480" s="1" t="s">
        <v>37</v>
      </c>
      <c r="I7480" s="1" t="s">
        <v>41</v>
      </c>
      <c r="J7480" s="1" t="s">
        <v>34</v>
      </c>
      <c r="K7480" s="3" t="s">
        <v>42</v>
      </c>
      <c r="L7480" s="1" t="s">
        <v>34</v>
      </c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1"/>
      <c r="AA7480" s="1" t="s">
        <v>16</v>
      </c>
      <c r="AB7480" s="3" t="s">
        <v>12</v>
      </c>
      <c r="AC7480" s="23" t="s">
        <v>37801</v>
      </c>
      <c r="AD7480" s="23" t="s">
        <v>44934</v>
      </c>
      <c r="AE7480" t="s">
        <v>35399</v>
      </c>
    </row>
    <row r="7481" spans="1:31" ht="14.25" customHeight="1">
      <c r="A7481" s="1">
        <v>7480</v>
      </c>
      <c r="B7481" s="1" t="s">
        <v>54</v>
      </c>
      <c r="C7481" s="1" t="s">
        <v>5490</v>
      </c>
      <c r="D7481" s="1" t="s">
        <v>4679</v>
      </c>
      <c r="E7481" s="1" t="s">
        <v>447</v>
      </c>
      <c r="F7481" s="1" t="s">
        <v>23527</v>
      </c>
      <c r="G7481" s="14">
        <v>914940619</v>
      </c>
      <c r="H7481" s="1" t="s">
        <v>8</v>
      </c>
      <c r="I7481" s="1" t="s">
        <v>9</v>
      </c>
      <c r="J7481" s="1" t="s">
        <v>34</v>
      </c>
      <c r="K7481" s="3" t="s">
        <v>17</v>
      </c>
      <c r="L7481" s="1" t="s">
        <v>34</v>
      </c>
      <c r="M7481" s="4" t="s">
        <v>42</v>
      </c>
      <c r="N7481" s="3" t="str">
        <f>J7481</f>
        <v>[50-85 Lacs]</v>
      </c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1"/>
      <c r="AA7481" s="1" t="s">
        <v>16</v>
      </c>
      <c r="AB7481" s="3" t="s">
        <v>12</v>
      </c>
      <c r="AC7481" s="23" t="s">
        <v>37801</v>
      </c>
      <c r="AD7481" s="23" t="s">
        <v>44935</v>
      </c>
      <c r="AE7481" t="s">
        <v>35410</v>
      </c>
    </row>
    <row r="7482" spans="1:31" ht="14.25" customHeight="1">
      <c r="A7482" s="1">
        <v>7481</v>
      </c>
      <c r="B7482" s="1" t="s">
        <v>54</v>
      </c>
      <c r="C7482" s="1" t="s">
        <v>5497</v>
      </c>
      <c r="D7482" s="1" t="s">
        <v>5073</v>
      </c>
      <c r="E7482" s="1" t="s">
        <v>40</v>
      </c>
      <c r="F7482" s="1" t="s">
        <v>23530</v>
      </c>
      <c r="G7482" s="14">
        <v>9194441691</v>
      </c>
      <c r="H7482" s="1" t="s">
        <v>20</v>
      </c>
      <c r="I7482" s="1" t="s">
        <v>41</v>
      </c>
      <c r="J7482" s="1" t="s">
        <v>34</v>
      </c>
      <c r="K7482" s="3" t="s">
        <v>17</v>
      </c>
      <c r="L7482" s="1" t="s">
        <v>34</v>
      </c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1"/>
      <c r="AA7482" s="1" t="s">
        <v>16</v>
      </c>
      <c r="AB7482" s="3" t="s">
        <v>12</v>
      </c>
      <c r="AC7482" s="23" t="s">
        <v>37801</v>
      </c>
      <c r="AD7482" s="23" t="s">
        <v>44936</v>
      </c>
      <c r="AE7482" t="s">
        <v>35410</v>
      </c>
    </row>
    <row r="7483" spans="1:31" ht="14.25" customHeight="1">
      <c r="A7483" s="1">
        <v>7482</v>
      </c>
      <c r="B7483" s="9" t="s">
        <v>6</v>
      </c>
      <c r="C7483" s="1" t="s">
        <v>5515</v>
      </c>
      <c r="D7483" s="1" t="s">
        <v>5516</v>
      </c>
      <c r="E7483" s="1" t="s">
        <v>5517</v>
      </c>
      <c r="F7483" s="1" t="s">
        <v>31665</v>
      </c>
      <c r="G7483" s="14">
        <v>91914644641</v>
      </c>
      <c r="H7483" s="1" t="s">
        <v>15</v>
      </c>
      <c r="I7483" s="1" t="s">
        <v>62</v>
      </c>
      <c r="J7483" s="1" t="s">
        <v>34</v>
      </c>
      <c r="K7483" s="3" t="s">
        <v>42</v>
      </c>
      <c r="L7483" s="1" t="s">
        <v>34</v>
      </c>
      <c r="M7483" s="3" t="s">
        <v>178</v>
      </c>
      <c r="N7483" s="3" t="str">
        <f>J7483</f>
        <v>[50-85 Lacs]</v>
      </c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1"/>
      <c r="AA7483" s="1" t="s">
        <v>16</v>
      </c>
      <c r="AB7483" s="3" t="s">
        <v>12</v>
      </c>
      <c r="AC7483" s="23" t="s">
        <v>37801</v>
      </c>
      <c r="AD7483" s="23" t="s">
        <v>44937</v>
      </c>
      <c r="AE7483" t="s">
        <v>35410</v>
      </c>
    </row>
    <row r="7484" spans="1:31" ht="14.25" customHeight="1">
      <c r="A7484" s="1">
        <v>7483</v>
      </c>
      <c r="B7484" s="1" t="s">
        <v>54</v>
      </c>
      <c r="C7484" s="1" t="s">
        <v>5528</v>
      </c>
      <c r="D7484" s="1" t="s">
        <v>1821</v>
      </c>
      <c r="E7484" s="1" t="s">
        <v>3591</v>
      </c>
      <c r="F7484" s="1" t="s">
        <v>23544</v>
      </c>
      <c r="G7484" s="14">
        <v>9199406994</v>
      </c>
      <c r="H7484" s="1" t="s">
        <v>20</v>
      </c>
      <c r="I7484" s="1" t="s">
        <v>9</v>
      </c>
      <c r="J7484" s="1" t="s">
        <v>34</v>
      </c>
      <c r="K7484" s="3" t="s">
        <v>17</v>
      </c>
      <c r="L7484" s="1" t="s">
        <v>34</v>
      </c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1"/>
      <c r="AA7484" s="1" t="s">
        <v>16</v>
      </c>
      <c r="AB7484" s="3" t="s">
        <v>12</v>
      </c>
      <c r="AC7484" s="23" t="s">
        <v>37801</v>
      </c>
      <c r="AD7484" s="23" t="s">
        <v>44938</v>
      </c>
      <c r="AE7484" t="s">
        <v>35410</v>
      </c>
    </row>
    <row r="7485" spans="1:31" ht="14.25" customHeight="1">
      <c r="A7485" s="1">
        <v>7484</v>
      </c>
      <c r="B7485" s="9" t="s">
        <v>6</v>
      </c>
      <c r="C7485" s="1" t="s">
        <v>5532</v>
      </c>
      <c r="D7485" s="1" t="s">
        <v>793</v>
      </c>
      <c r="E7485" s="1" t="s">
        <v>480</v>
      </c>
      <c r="F7485" s="1" t="s">
        <v>23546</v>
      </c>
      <c r="G7485" s="14">
        <v>914144490096</v>
      </c>
      <c r="H7485" s="1" t="s">
        <v>8</v>
      </c>
      <c r="I7485" s="1" t="s">
        <v>41</v>
      </c>
      <c r="J7485" s="1" t="s">
        <v>34</v>
      </c>
      <c r="K7485" s="3" t="s">
        <v>42</v>
      </c>
      <c r="L7485" s="1" t="s">
        <v>34</v>
      </c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1"/>
      <c r="AA7485" s="1" t="s">
        <v>16</v>
      </c>
      <c r="AB7485" s="3" t="s">
        <v>12</v>
      </c>
      <c r="AC7485" s="23" t="s">
        <v>37801</v>
      </c>
      <c r="AD7485" s="23" t="s">
        <v>44939</v>
      </c>
      <c r="AE7485" t="s">
        <v>35410</v>
      </c>
    </row>
    <row r="7486" spans="1:31" ht="14.25" customHeight="1">
      <c r="A7486" s="1">
        <v>7485</v>
      </c>
      <c r="B7486" s="1" t="s">
        <v>54</v>
      </c>
      <c r="C7486" s="1" t="s">
        <v>5534</v>
      </c>
      <c r="D7486" s="1" t="s">
        <v>917</v>
      </c>
      <c r="E7486" s="1" t="s">
        <v>14009</v>
      </c>
      <c r="F7486" s="1" t="s">
        <v>23548</v>
      </c>
      <c r="G7486" s="14">
        <v>91914446196</v>
      </c>
      <c r="H7486" s="1" t="s">
        <v>20</v>
      </c>
      <c r="I7486" s="1" t="s">
        <v>9</v>
      </c>
      <c r="J7486" s="1" t="s">
        <v>34</v>
      </c>
      <c r="K7486" s="3" t="s">
        <v>42</v>
      </c>
      <c r="L7486" s="1" t="s">
        <v>34</v>
      </c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1"/>
      <c r="AA7486" s="1" t="s">
        <v>16</v>
      </c>
      <c r="AB7486" s="3" t="s">
        <v>12</v>
      </c>
      <c r="AC7486" s="23" t="s">
        <v>37801</v>
      </c>
      <c r="AD7486" s="23" t="s">
        <v>44940</v>
      </c>
      <c r="AE7486" t="s">
        <v>35409</v>
      </c>
    </row>
    <row r="7487" spans="1:31" ht="14.25" customHeight="1">
      <c r="A7487" s="1">
        <v>7486</v>
      </c>
      <c r="B7487" s="1" t="s">
        <v>54</v>
      </c>
      <c r="C7487" s="1" t="s">
        <v>5546</v>
      </c>
      <c r="D7487" s="1" t="s">
        <v>35875</v>
      </c>
      <c r="E7487" s="1" t="s">
        <v>255</v>
      </c>
      <c r="F7487" s="1" t="s">
        <v>23551</v>
      </c>
      <c r="G7487" s="14">
        <v>9194640414</v>
      </c>
      <c r="H7487" s="1" t="s">
        <v>20</v>
      </c>
      <c r="I7487" s="1" t="s">
        <v>62</v>
      </c>
      <c r="J7487" s="1" t="s">
        <v>34</v>
      </c>
      <c r="K7487" s="3" t="s">
        <v>17</v>
      </c>
      <c r="L7487" s="1" t="s">
        <v>34</v>
      </c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1"/>
      <c r="AA7487" s="1" t="s">
        <v>16</v>
      </c>
      <c r="AB7487" s="3" t="s">
        <v>12</v>
      </c>
      <c r="AC7487" s="23" t="s">
        <v>37801</v>
      </c>
      <c r="AD7487" s="23" t="s">
        <v>42577</v>
      </c>
      <c r="AE7487" t="s">
        <v>35394</v>
      </c>
    </row>
    <row r="7488" spans="1:31" ht="14.25" customHeight="1">
      <c r="A7488" s="1">
        <v>7487</v>
      </c>
      <c r="B7488" s="1" t="s">
        <v>54</v>
      </c>
      <c r="C7488" s="1" t="s">
        <v>5550</v>
      </c>
      <c r="D7488" s="1" t="s">
        <v>1518</v>
      </c>
      <c r="E7488" s="1" t="s">
        <v>8969</v>
      </c>
      <c r="F7488" s="1" t="s">
        <v>31667</v>
      </c>
      <c r="G7488" s="14">
        <v>916000149</v>
      </c>
      <c r="H7488" s="1" t="s">
        <v>20</v>
      </c>
      <c r="I7488" s="1" t="s">
        <v>41</v>
      </c>
      <c r="J7488" s="1" t="s">
        <v>34</v>
      </c>
      <c r="K7488" s="3" t="s">
        <v>42</v>
      </c>
      <c r="L7488" s="1" t="s">
        <v>34</v>
      </c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1"/>
      <c r="AA7488" s="1" t="s">
        <v>16</v>
      </c>
      <c r="AB7488" s="3" t="s">
        <v>12</v>
      </c>
      <c r="AC7488" s="23" t="s">
        <v>37801</v>
      </c>
      <c r="AD7488" s="23" t="s">
        <v>44941</v>
      </c>
      <c r="AE7488" t="s">
        <v>35410</v>
      </c>
    </row>
    <row r="7489" spans="1:31" ht="14.25" customHeight="1">
      <c r="A7489" s="1">
        <v>7488</v>
      </c>
      <c r="B7489" s="1" t="s">
        <v>54</v>
      </c>
      <c r="C7489" s="1" t="s">
        <v>5552</v>
      </c>
      <c r="D7489" s="1" t="s">
        <v>917</v>
      </c>
      <c r="E7489" s="1" t="s">
        <v>40</v>
      </c>
      <c r="F7489" s="1" t="s">
        <v>23556</v>
      </c>
      <c r="G7489" s="14">
        <v>9141416066</v>
      </c>
      <c r="H7489" s="1" t="s">
        <v>8</v>
      </c>
      <c r="I7489" s="1" t="s">
        <v>9</v>
      </c>
      <c r="J7489" s="1" t="s">
        <v>34</v>
      </c>
      <c r="K7489" s="3" t="s">
        <v>63</v>
      </c>
      <c r="L7489" s="1" t="s">
        <v>34</v>
      </c>
      <c r="M7489" s="3" t="s">
        <v>213</v>
      </c>
      <c r="N7489" s="3" t="str">
        <f t="shared" ref="N7489:N7490" si="249">J7489</f>
        <v>[50-85 Lacs]</v>
      </c>
      <c r="O7489" s="3" t="s">
        <v>17</v>
      </c>
      <c r="P7489" s="3" t="s">
        <v>34</v>
      </c>
      <c r="Q7489" s="3" t="s">
        <v>42</v>
      </c>
      <c r="R7489" s="3" t="s">
        <v>34</v>
      </c>
      <c r="S7489" s="3" t="s">
        <v>27</v>
      </c>
      <c r="T7489" s="3" t="s">
        <v>34</v>
      </c>
      <c r="U7489" s="3" t="s">
        <v>117</v>
      </c>
      <c r="V7489" s="3" t="s">
        <v>34</v>
      </c>
      <c r="W7489" s="3" t="s">
        <v>178</v>
      </c>
      <c r="X7489" s="3" t="s">
        <v>34</v>
      </c>
      <c r="Y7489" s="3" t="s">
        <v>171</v>
      </c>
      <c r="Z7489" s="1" t="s">
        <v>34</v>
      </c>
      <c r="AA7489" s="1" t="s">
        <v>16</v>
      </c>
      <c r="AB7489" s="3" t="s">
        <v>12</v>
      </c>
      <c r="AC7489" s="23" t="s">
        <v>37801</v>
      </c>
      <c r="AD7489" s="23" t="s">
        <v>44942</v>
      </c>
      <c r="AE7489" t="s">
        <v>35409</v>
      </c>
    </row>
    <row r="7490" spans="1:31" ht="14.25" customHeight="1">
      <c r="A7490" s="1">
        <v>7489</v>
      </c>
      <c r="B7490" s="9" t="s">
        <v>6</v>
      </c>
      <c r="C7490" s="1" t="s">
        <v>5578</v>
      </c>
      <c r="D7490" s="1" t="s">
        <v>3417</v>
      </c>
      <c r="E7490" s="1" t="s">
        <v>5579</v>
      </c>
      <c r="F7490" s="1" t="s">
        <v>31669</v>
      </c>
      <c r="G7490" s="14">
        <v>9169406644</v>
      </c>
      <c r="H7490" s="1" t="s">
        <v>8</v>
      </c>
      <c r="I7490" s="1" t="s">
        <v>9</v>
      </c>
      <c r="J7490" s="1" t="s">
        <v>34</v>
      </c>
      <c r="K7490" s="3" t="s">
        <v>63</v>
      </c>
      <c r="L7490" s="1" t="s">
        <v>34</v>
      </c>
      <c r="M7490" s="3" t="s">
        <v>213</v>
      </c>
      <c r="N7490" s="3" t="str">
        <f t="shared" si="249"/>
        <v>[50-85 Lacs]</v>
      </c>
      <c r="O7490" s="3" t="s">
        <v>17</v>
      </c>
      <c r="P7490" s="3" t="s">
        <v>34</v>
      </c>
      <c r="Q7490" s="3" t="s">
        <v>42</v>
      </c>
      <c r="R7490" s="3" t="s">
        <v>34</v>
      </c>
      <c r="S7490" s="3" t="s">
        <v>27</v>
      </c>
      <c r="T7490" s="3" t="s">
        <v>34</v>
      </c>
      <c r="U7490" s="3" t="s">
        <v>117</v>
      </c>
      <c r="V7490" s="3" t="s">
        <v>34</v>
      </c>
      <c r="W7490" s="3" t="s">
        <v>178</v>
      </c>
      <c r="X7490" s="3" t="s">
        <v>34</v>
      </c>
      <c r="Y7490" s="3" t="s">
        <v>171</v>
      </c>
      <c r="Z7490" s="1" t="s">
        <v>34</v>
      </c>
      <c r="AA7490" s="1" t="s">
        <v>16</v>
      </c>
      <c r="AB7490" s="3" t="s">
        <v>12</v>
      </c>
      <c r="AC7490" s="23" t="s">
        <v>37801</v>
      </c>
      <c r="AD7490" s="23" t="s">
        <v>44943</v>
      </c>
      <c r="AE7490" t="s">
        <v>35399</v>
      </c>
    </row>
    <row r="7491" spans="1:31" ht="14.25" customHeight="1">
      <c r="A7491" s="1">
        <v>7490</v>
      </c>
      <c r="B7491" s="1" t="s">
        <v>54</v>
      </c>
      <c r="C7491" s="1" t="s">
        <v>5581</v>
      </c>
      <c r="D7491" s="1" t="s">
        <v>1394</v>
      </c>
      <c r="E7491" s="1" t="s">
        <v>139</v>
      </c>
      <c r="F7491" s="1" t="s">
        <v>23570</v>
      </c>
      <c r="G7491" s="14">
        <v>91994601409</v>
      </c>
      <c r="H7491" s="1" t="s">
        <v>8</v>
      </c>
      <c r="I7491" s="1" t="s">
        <v>9</v>
      </c>
      <c r="J7491" s="1" t="s">
        <v>34</v>
      </c>
      <c r="K7491" s="3" t="s">
        <v>27</v>
      </c>
      <c r="L7491" s="1" t="s">
        <v>34</v>
      </c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1"/>
      <c r="AA7491" s="1" t="s">
        <v>16</v>
      </c>
      <c r="AB7491" s="3" t="s">
        <v>12</v>
      </c>
      <c r="AC7491" s="23" t="s">
        <v>37801</v>
      </c>
      <c r="AD7491" s="23" t="s">
        <v>44944</v>
      </c>
      <c r="AE7491" t="s">
        <v>35409</v>
      </c>
    </row>
    <row r="7492" spans="1:31" ht="14.25" customHeight="1">
      <c r="A7492" s="1">
        <v>7491</v>
      </c>
      <c r="B7492" s="9" t="s">
        <v>6</v>
      </c>
      <c r="C7492" s="1" t="s">
        <v>5584</v>
      </c>
      <c r="D7492" s="1" t="s">
        <v>683</v>
      </c>
      <c r="E7492" s="1" t="s">
        <v>4762</v>
      </c>
      <c r="F7492" s="1" t="s">
        <v>23572</v>
      </c>
      <c r="G7492" s="14">
        <v>9196400064</v>
      </c>
      <c r="H7492" s="1" t="s">
        <v>132</v>
      </c>
      <c r="I7492" s="1" t="s">
        <v>62</v>
      </c>
      <c r="J7492" s="1" t="s">
        <v>34</v>
      </c>
      <c r="K7492" s="3" t="s">
        <v>42</v>
      </c>
      <c r="L7492" s="1" t="s">
        <v>34</v>
      </c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1"/>
      <c r="AA7492" s="1" t="s">
        <v>16</v>
      </c>
      <c r="AB7492" s="3" t="s">
        <v>12</v>
      </c>
      <c r="AC7492" s="23" t="s">
        <v>37801</v>
      </c>
      <c r="AD7492" s="23" t="s">
        <v>44945</v>
      </c>
      <c r="AE7492" t="s">
        <v>35394</v>
      </c>
    </row>
    <row r="7493" spans="1:31" ht="14.25" customHeight="1">
      <c r="A7493" s="1">
        <v>7492</v>
      </c>
      <c r="B7493" s="1" t="s">
        <v>54</v>
      </c>
      <c r="C7493" s="1" t="s">
        <v>5589</v>
      </c>
      <c r="D7493" s="1" t="s">
        <v>35876</v>
      </c>
      <c r="E7493" s="1" t="s">
        <v>40</v>
      </c>
      <c r="F7493" s="1" t="s">
        <v>33918</v>
      </c>
      <c r="G7493" s="14">
        <v>91944404446</v>
      </c>
      <c r="H7493" s="1" t="s">
        <v>20</v>
      </c>
      <c r="I7493" s="1" t="s">
        <v>33</v>
      </c>
      <c r="J7493" s="1" t="s">
        <v>34</v>
      </c>
      <c r="K7493" s="3" t="s">
        <v>42</v>
      </c>
      <c r="L7493" s="1" t="s">
        <v>34</v>
      </c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1"/>
      <c r="AA7493" s="1" t="s">
        <v>16</v>
      </c>
      <c r="AB7493" s="3" t="s">
        <v>12</v>
      </c>
      <c r="AC7493" s="23" t="s">
        <v>37801</v>
      </c>
      <c r="AD7493" s="23" t="s">
        <v>44946</v>
      </c>
      <c r="AE7493" t="s">
        <v>35410</v>
      </c>
    </row>
    <row r="7494" spans="1:31" ht="14.25" customHeight="1">
      <c r="A7494" s="1">
        <v>7493</v>
      </c>
      <c r="B7494" s="1" t="s">
        <v>54</v>
      </c>
      <c r="C7494" s="1" t="s">
        <v>5591</v>
      </c>
      <c r="D7494" s="1" t="s">
        <v>35511</v>
      </c>
      <c r="E7494" s="1" t="s">
        <v>139</v>
      </c>
      <c r="F7494" s="1" t="s">
        <v>23575</v>
      </c>
      <c r="G7494" s="14">
        <v>91999460494</v>
      </c>
      <c r="H7494" s="1" t="s">
        <v>8</v>
      </c>
      <c r="I7494" s="1" t="s">
        <v>62</v>
      </c>
      <c r="J7494" s="1" t="s">
        <v>34</v>
      </c>
      <c r="K7494" s="3" t="s">
        <v>42</v>
      </c>
      <c r="L7494" s="1" t="s">
        <v>34</v>
      </c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1"/>
      <c r="AA7494" s="1" t="s">
        <v>16</v>
      </c>
      <c r="AB7494" s="3" t="s">
        <v>12</v>
      </c>
      <c r="AC7494" s="23" t="s">
        <v>37801</v>
      </c>
      <c r="AD7494" s="23" t="s">
        <v>44947</v>
      </c>
      <c r="AE7494" t="s">
        <v>35394</v>
      </c>
    </row>
    <row r="7495" spans="1:31" ht="14.25" customHeight="1">
      <c r="A7495" s="1">
        <v>7494</v>
      </c>
      <c r="B7495" s="9" t="s">
        <v>6</v>
      </c>
      <c r="C7495" s="1" t="s">
        <v>5598</v>
      </c>
      <c r="D7495" s="1" t="s">
        <v>1066</v>
      </c>
      <c r="E7495" s="1" t="s">
        <v>3492</v>
      </c>
      <c r="F7495" s="1" t="s">
        <v>33920</v>
      </c>
      <c r="G7495" s="14">
        <v>91901694991</v>
      </c>
      <c r="H7495" s="1" t="s">
        <v>8</v>
      </c>
      <c r="I7495" s="1" t="s">
        <v>41</v>
      </c>
      <c r="J7495" s="1" t="s">
        <v>34</v>
      </c>
      <c r="K7495" s="3" t="s">
        <v>42</v>
      </c>
      <c r="L7495" s="1" t="s">
        <v>34</v>
      </c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1"/>
      <c r="AA7495" s="1" t="s">
        <v>16</v>
      </c>
      <c r="AB7495" s="3" t="s">
        <v>12</v>
      </c>
      <c r="AC7495" s="23" t="s">
        <v>37801</v>
      </c>
      <c r="AD7495" s="23" t="s">
        <v>44948</v>
      </c>
      <c r="AE7495" t="s">
        <v>35409</v>
      </c>
    </row>
    <row r="7496" spans="1:31" ht="14.25" customHeight="1">
      <c r="A7496" s="1">
        <v>7495</v>
      </c>
      <c r="B7496" s="9" t="s">
        <v>6</v>
      </c>
      <c r="C7496" s="1" t="s">
        <v>5600</v>
      </c>
      <c r="D7496" s="1" t="s">
        <v>446</v>
      </c>
      <c r="E7496" s="1" t="s">
        <v>40</v>
      </c>
      <c r="F7496" s="1" t="s">
        <v>23579</v>
      </c>
      <c r="G7496" s="14">
        <v>919614114490</v>
      </c>
      <c r="H7496" s="1" t="s">
        <v>20</v>
      </c>
      <c r="I7496" s="1" t="s">
        <v>37779</v>
      </c>
      <c r="J7496" s="1" t="s">
        <v>34</v>
      </c>
      <c r="K7496" s="3" t="s">
        <v>63</v>
      </c>
      <c r="L7496" s="1" t="s">
        <v>34</v>
      </c>
      <c r="M7496" s="3" t="s">
        <v>213</v>
      </c>
      <c r="N7496" s="3" t="str">
        <f>J7496</f>
        <v>[50-85 Lacs]</v>
      </c>
      <c r="O7496" s="3" t="s">
        <v>17</v>
      </c>
      <c r="P7496" s="3" t="s">
        <v>34</v>
      </c>
      <c r="Q7496" s="3" t="s">
        <v>42</v>
      </c>
      <c r="R7496" s="3" t="s">
        <v>34</v>
      </c>
      <c r="S7496" s="3" t="s">
        <v>27</v>
      </c>
      <c r="T7496" s="3" t="s">
        <v>34</v>
      </c>
      <c r="U7496" s="3" t="s">
        <v>117</v>
      </c>
      <c r="V7496" s="3" t="s">
        <v>34</v>
      </c>
      <c r="W7496" s="3" t="s">
        <v>178</v>
      </c>
      <c r="X7496" s="3" t="s">
        <v>34</v>
      </c>
      <c r="Y7496" s="3" t="s">
        <v>171</v>
      </c>
      <c r="Z7496" s="1" t="s">
        <v>34</v>
      </c>
      <c r="AA7496" s="1" t="s">
        <v>16</v>
      </c>
      <c r="AB7496" s="3" t="s">
        <v>12</v>
      </c>
      <c r="AC7496" s="23" t="s">
        <v>37801</v>
      </c>
      <c r="AD7496" s="23" t="s">
        <v>44949</v>
      </c>
      <c r="AE7496" t="s">
        <v>35399</v>
      </c>
    </row>
    <row r="7497" spans="1:31" ht="14.25" customHeight="1">
      <c r="A7497" s="1">
        <v>7496</v>
      </c>
      <c r="B7497" s="1" t="s">
        <v>54</v>
      </c>
      <c r="C7497" s="1" t="s">
        <v>5605</v>
      </c>
      <c r="D7497" s="1" t="s">
        <v>2076</v>
      </c>
      <c r="E7497" s="1" t="s">
        <v>40</v>
      </c>
      <c r="F7497" s="1" t="s">
        <v>23583</v>
      </c>
      <c r="G7497" s="14">
        <v>91990190460</v>
      </c>
      <c r="H7497" s="1" t="s">
        <v>20</v>
      </c>
      <c r="I7497" s="1" t="s">
        <v>41</v>
      </c>
      <c r="J7497" s="1" t="s">
        <v>34</v>
      </c>
      <c r="K7497" s="3" t="s">
        <v>42</v>
      </c>
      <c r="L7497" s="1" t="s">
        <v>34</v>
      </c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1"/>
      <c r="AA7497" s="1" t="s">
        <v>16</v>
      </c>
      <c r="AB7497" s="3" t="s">
        <v>12</v>
      </c>
      <c r="AC7497" s="23" t="s">
        <v>37801</v>
      </c>
      <c r="AD7497" s="23" t="s">
        <v>44950</v>
      </c>
      <c r="AE7497" t="s">
        <v>35409</v>
      </c>
    </row>
    <row r="7498" spans="1:31" ht="14.25" customHeight="1">
      <c r="A7498" s="1">
        <v>7497</v>
      </c>
      <c r="B7498" s="1" t="s">
        <v>54</v>
      </c>
      <c r="C7498" s="1" t="s">
        <v>5606</v>
      </c>
      <c r="D7498" s="1" t="s">
        <v>72</v>
      </c>
      <c r="E7498" s="1" t="s">
        <v>276</v>
      </c>
      <c r="F7498" s="1" t="s">
        <v>23584</v>
      </c>
      <c r="G7498" s="14">
        <v>91946694449</v>
      </c>
      <c r="H7498" s="1" t="s">
        <v>20</v>
      </c>
      <c r="I7498" s="1" t="s">
        <v>41</v>
      </c>
      <c r="J7498" s="1" t="s">
        <v>34</v>
      </c>
      <c r="K7498" s="3" t="s">
        <v>42</v>
      </c>
      <c r="L7498" s="1" t="s">
        <v>34</v>
      </c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1"/>
      <c r="AA7498" s="1" t="s">
        <v>16</v>
      </c>
      <c r="AB7498" s="3" t="s">
        <v>12</v>
      </c>
      <c r="AC7498" s="23" t="s">
        <v>37801</v>
      </c>
      <c r="AD7498" s="23" t="s">
        <v>44951</v>
      </c>
      <c r="AE7498" t="s">
        <v>35410</v>
      </c>
    </row>
    <row r="7499" spans="1:31" ht="14.25" customHeight="1">
      <c r="A7499" s="1">
        <v>7498</v>
      </c>
      <c r="B7499" s="1" t="s">
        <v>54</v>
      </c>
      <c r="C7499" s="1" t="s">
        <v>5634</v>
      </c>
      <c r="D7499" s="1" t="s">
        <v>1209</v>
      </c>
      <c r="E7499" s="1" t="s">
        <v>506</v>
      </c>
      <c r="F7499" s="1" t="s">
        <v>23599</v>
      </c>
      <c r="G7499" s="14">
        <v>919444499009</v>
      </c>
      <c r="H7499" s="1" t="s">
        <v>20</v>
      </c>
      <c r="I7499" s="1" t="s">
        <v>9</v>
      </c>
      <c r="J7499" s="1" t="s">
        <v>34</v>
      </c>
      <c r="K7499" s="3" t="s">
        <v>17</v>
      </c>
      <c r="L7499" s="1" t="s">
        <v>34</v>
      </c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1"/>
      <c r="AA7499" s="1" t="s">
        <v>16</v>
      </c>
      <c r="AB7499" s="3" t="s">
        <v>12</v>
      </c>
      <c r="AC7499" s="23" t="s">
        <v>37801</v>
      </c>
      <c r="AD7499" s="23" t="s">
        <v>44952</v>
      </c>
      <c r="AE7499" t="s">
        <v>35409</v>
      </c>
    </row>
    <row r="7500" spans="1:31" ht="14.25" customHeight="1">
      <c r="A7500" s="1">
        <v>7499</v>
      </c>
      <c r="B7500" s="9" t="s">
        <v>6</v>
      </c>
      <c r="C7500" s="1" t="s">
        <v>5635</v>
      </c>
      <c r="D7500" s="1" t="s">
        <v>65</v>
      </c>
      <c r="E7500" s="1" t="s">
        <v>1219</v>
      </c>
      <c r="F7500" s="1" t="s">
        <v>23600</v>
      </c>
      <c r="G7500" s="14">
        <v>919446404</v>
      </c>
      <c r="H7500" s="1" t="s">
        <v>15</v>
      </c>
      <c r="I7500" s="1" t="s">
        <v>41</v>
      </c>
      <c r="J7500" s="1" t="s">
        <v>34</v>
      </c>
      <c r="K7500" s="3" t="s">
        <v>42</v>
      </c>
      <c r="L7500" s="1" t="s">
        <v>34</v>
      </c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1"/>
      <c r="AA7500" s="1" t="s">
        <v>16</v>
      </c>
      <c r="AB7500" s="3" t="s">
        <v>12</v>
      </c>
      <c r="AC7500" s="23" t="s">
        <v>37801</v>
      </c>
      <c r="AD7500" s="23" t="s">
        <v>44953</v>
      </c>
      <c r="AE7500" t="s">
        <v>35410</v>
      </c>
    </row>
    <row r="7501" spans="1:31" ht="14.25" customHeight="1">
      <c r="A7501" s="1">
        <v>7500</v>
      </c>
      <c r="B7501" s="9" t="s">
        <v>6</v>
      </c>
      <c r="C7501" s="1" t="s">
        <v>5659</v>
      </c>
      <c r="D7501" s="1" t="s">
        <v>5660</v>
      </c>
      <c r="E7501" s="1" t="s">
        <v>5661</v>
      </c>
      <c r="F7501" s="1" t="s">
        <v>33925</v>
      </c>
      <c r="G7501" s="14">
        <v>919446941449</v>
      </c>
      <c r="H7501" s="1" t="s">
        <v>15</v>
      </c>
      <c r="I7501" s="1" t="s">
        <v>41</v>
      </c>
      <c r="J7501" s="1" t="s">
        <v>34</v>
      </c>
      <c r="K7501" s="3" t="s">
        <v>17</v>
      </c>
      <c r="L7501" s="1" t="s">
        <v>34</v>
      </c>
      <c r="M7501" s="4" t="s">
        <v>42</v>
      </c>
      <c r="N7501" s="3" t="str">
        <f t="shared" ref="N7501:N7502" si="250">J7501</f>
        <v>[50-85 Lacs]</v>
      </c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1"/>
      <c r="AA7501" s="1" t="s">
        <v>16</v>
      </c>
      <c r="AB7501" s="3" t="s">
        <v>12</v>
      </c>
      <c r="AC7501" s="23" t="s">
        <v>37801</v>
      </c>
      <c r="AD7501" s="23" t="s">
        <v>44954</v>
      </c>
      <c r="AE7501" t="s">
        <v>35410</v>
      </c>
    </row>
    <row r="7502" spans="1:31" ht="14.25" customHeight="1">
      <c r="A7502" s="1">
        <v>7501</v>
      </c>
      <c r="B7502" s="9" t="s">
        <v>6</v>
      </c>
      <c r="C7502" s="1" t="s">
        <v>5662</v>
      </c>
      <c r="D7502" s="1" t="s">
        <v>1096</v>
      </c>
      <c r="E7502" s="1" t="s">
        <v>4267</v>
      </c>
      <c r="F7502" s="1" t="s">
        <v>23610</v>
      </c>
      <c r="G7502" s="14">
        <v>91909906646</v>
      </c>
      <c r="H7502" s="1" t="s">
        <v>8</v>
      </c>
      <c r="I7502" s="1" t="s">
        <v>62</v>
      </c>
      <c r="J7502" s="1" t="s">
        <v>34</v>
      </c>
      <c r="K7502" s="3" t="s">
        <v>27</v>
      </c>
      <c r="L7502" s="1" t="s">
        <v>34</v>
      </c>
      <c r="M7502" s="3" t="s">
        <v>178</v>
      </c>
      <c r="N7502" s="3" t="str">
        <f t="shared" si="250"/>
        <v>[50-85 Lacs]</v>
      </c>
      <c r="O7502" s="3" t="s">
        <v>171</v>
      </c>
      <c r="P7502" s="3" t="s">
        <v>34</v>
      </c>
      <c r="Q7502" s="3"/>
      <c r="R7502" s="3"/>
      <c r="S7502" s="3"/>
      <c r="T7502" s="3"/>
      <c r="U7502" s="3"/>
      <c r="V7502" s="3"/>
      <c r="W7502" s="3"/>
      <c r="X7502" s="3"/>
      <c r="Y7502" s="3"/>
      <c r="Z7502" s="1"/>
      <c r="AA7502" s="1" t="s">
        <v>16</v>
      </c>
      <c r="AB7502" s="3" t="s">
        <v>13</v>
      </c>
      <c r="AC7502" s="23" t="s">
        <v>37801</v>
      </c>
      <c r="AD7502" s="23" t="s">
        <v>44955</v>
      </c>
      <c r="AE7502" t="s">
        <v>35410</v>
      </c>
    </row>
    <row r="7503" spans="1:31" ht="14.25" customHeight="1">
      <c r="A7503" s="1">
        <v>7502</v>
      </c>
      <c r="B7503" s="9" t="s">
        <v>6</v>
      </c>
      <c r="C7503" s="1" t="s">
        <v>5670</v>
      </c>
      <c r="D7503" s="1" t="s">
        <v>1547</v>
      </c>
      <c r="E7503" s="1" t="s">
        <v>1725</v>
      </c>
      <c r="F7503" s="1" t="s">
        <v>23612</v>
      </c>
      <c r="G7503" s="14">
        <v>919446940964</v>
      </c>
      <c r="H7503" s="1" t="s">
        <v>8</v>
      </c>
      <c r="I7503" s="1" t="s">
        <v>62</v>
      </c>
      <c r="J7503" s="1" t="s">
        <v>34</v>
      </c>
      <c r="K7503" s="3" t="s">
        <v>17</v>
      </c>
      <c r="L7503" s="1" t="s">
        <v>34</v>
      </c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1"/>
      <c r="AA7503" s="1" t="s">
        <v>16</v>
      </c>
      <c r="AB7503" s="3" t="s">
        <v>12</v>
      </c>
      <c r="AC7503" s="23" t="s">
        <v>37801</v>
      </c>
      <c r="AD7503" s="23" t="s">
        <v>44956</v>
      </c>
      <c r="AE7503" t="s">
        <v>35394</v>
      </c>
    </row>
    <row r="7504" spans="1:31" ht="14.25" customHeight="1">
      <c r="A7504" s="1">
        <v>7503</v>
      </c>
      <c r="B7504" s="9" t="s">
        <v>6</v>
      </c>
      <c r="C7504" s="1" t="s">
        <v>5671</v>
      </c>
      <c r="D7504" s="1" t="s">
        <v>5672</v>
      </c>
      <c r="E7504" s="1" t="s">
        <v>5673</v>
      </c>
      <c r="F7504" s="1" t="s">
        <v>31682</v>
      </c>
      <c r="G7504" s="14">
        <v>91944600019</v>
      </c>
      <c r="H7504" s="1" t="s">
        <v>8</v>
      </c>
      <c r="I7504" s="1" t="s">
        <v>33</v>
      </c>
      <c r="J7504" s="1" t="s">
        <v>34</v>
      </c>
      <c r="K7504" s="3" t="s">
        <v>17</v>
      </c>
      <c r="L7504" s="1" t="s">
        <v>34</v>
      </c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1"/>
      <c r="AA7504" s="1" t="s">
        <v>16</v>
      </c>
      <c r="AB7504" s="3" t="s">
        <v>12</v>
      </c>
      <c r="AC7504" s="23" t="s">
        <v>37801</v>
      </c>
      <c r="AD7504" s="23" t="s">
        <v>44957</v>
      </c>
      <c r="AE7504" t="s">
        <v>35399</v>
      </c>
    </row>
    <row r="7505" spans="1:31" ht="14.25" customHeight="1">
      <c r="A7505" s="1">
        <v>7504</v>
      </c>
      <c r="B7505" s="9" t="s">
        <v>6</v>
      </c>
      <c r="C7505" s="1" t="s">
        <v>5677</v>
      </c>
      <c r="D7505" s="1" t="s">
        <v>1001</v>
      </c>
      <c r="E7505" s="1" t="s">
        <v>773</v>
      </c>
      <c r="F7505" s="1" t="s">
        <v>23614</v>
      </c>
      <c r="G7505" s="14">
        <v>91949061091</v>
      </c>
      <c r="H7505" s="1" t="s">
        <v>15</v>
      </c>
      <c r="I7505" s="1" t="s">
        <v>9</v>
      </c>
      <c r="J7505" s="1" t="s">
        <v>34</v>
      </c>
      <c r="K7505" s="3" t="s">
        <v>178</v>
      </c>
      <c r="L7505" s="1" t="s">
        <v>34</v>
      </c>
      <c r="M7505" s="3" t="s">
        <v>171</v>
      </c>
      <c r="N7505" s="3" t="str">
        <f>J7505</f>
        <v>[50-85 Lacs]</v>
      </c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1"/>
      <c r="AA7505" s="1" t="s">
        <v>16</v>
      </c>
      <c r="AB7505" s="3" t="s">
        <v>12</v>
      </c>
      <c r="AC7505" s="23" t="s">
        <v>37801</v>
      </c>
      <c r="AD7505" s="23" t="s">
        <v>44958</v>
      </c>
      <c r="AE7505" t="s">
        <v>35410</v>
      </c>
    </row>
    <row r="7506" spans="1:31" ht="14.25" customHeight="1">
      <c r="A7506" s="1">
        <v>7505</v>
      </c>
      <c r="B7506" s="9" t="s">
        <v>6</v>
      </c>
      <c r="C7506" s="1" t="s">
        <v>5686</v>
      </c>
      <c r="D7506" s="1" t="s">
        <v>2921</v>
      </c>
      <c r="E7506" s="1" t="s">
        <v>4033</v>
      </c>
      <c r="F7506" s="1" t="s">
        <v>5687</v>
      </c>
      <c r="G7506" s="14">
        <v>91944440646</v>
      </c>
      <c r="H7506" s="1" t="s">
        <v>37</v>
      </c>
      <c r="I7506" s="1" t="s">
        <v>41</v>
      </c>
      <c r="J7506" s="1" t="s">
        <v>34</v>
      </c>
      <c r="K7506" s="3" t="s">
        <v>42</v>
      </c>
      <c r="L7506" s="1" t="s">
        <v>34</v>
      </c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1"/>
      <c r="AA7506" s="1" t="s">
        <v>16</v>
      </c>
      <c r="AB7506" s="3" t="s">
        <v>12</v>
      </c>
      <c r="AC7506" s="23" t="s">
        <v>37801</v>
      </c>
      <c r="AD7506" s="23" t="s">
        <v>44959</v>
      </c>
      <c r="AE7506" t="s">
        <v>35399</v>
      </c>
    </row>
    <row r="7507" spans="1:31" ht="14.25" customHeight="1">
      <c r="A7507" s="1">
        <v>7506</v>
      </c>
      <c r="B7507" s="9" t="s">
        <v>6</v>
      </c>
      <c r="C7507" s="1" t="s">
        <v>5705</v>
      </c>
      <c r="D7507" s="1" t="s">
        <v>5706</v>
      </c>
      <c r="E7507" s="1" t="s">
        <v>40</v>
      </c>
      <c r="F7507" s="1" t="s">
        <v>23626</v>
      </c>
      <c r="G7507" s="14">
        <v>914400694144</v>
      </c>
      <c r="H7507" s="1" t="s">
        <v>8</v>
      </c>
      <c r="I7507" s="1" t="s">
        <v>9</v>
      </c>
      <c r="J7507" s="1" t="s">
        <v>34</v>
      </c>
      <c r="K7507" s="3" t="s">
        <v>17</v>
      </c>
      <c r="L7507" s="1" t="s">
        <v>34</v>
      </c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1"/>
      <c r="AA7507" s="1" t="s">
        <v>16</v>
      </c>
      <c r="AB7507" s="3" t="s">
        <v>12</v>
      </c>
      <c r="AC7507" s="23" t="s">
        <v>37801</v>
      </c>
      <c r="AD7507" s="23" t="s">
        <v>44960</v>
      </c>
      <c r="AE7507" t="s">
        <v>35410</v>
      </c>
    </row>
    <row r="7508" spans="1:31" ht="14.25" customHeight="1">
      <c r="A7508" s="1">
        <v>7507</v>
      </c>
      <c r="B7508" s="9" t="s">
        <v>6</v>
      </c>
      <c r="C7508" s="1" t="s">
        <v>5716</v>
      </c>
      <c r="D7508" s="1" t="s">
        <v>5717</v>
      </c>
      <c r="E7508" s="1" t="s">
        <v>5718</v>
      </c>
      <c r="F7508" s="1" t="s">
        <v>23631</v>
      </c>
      <c r="G7508" s="14">
        <v>91994494006</v>
      </c>
      <c r="H7508" s="1" t="s">
        <v>8</v>
      </c>
      <c r="I7508" s="1" t="s">
        <v>33</v>
      </c>
      <c r="J7508" s="1" t="s">
        <v>34</v>
      </c>
      <c r="K7508" s="3" t="s">
        <v>17</v>
      </c>
      <c r="L7508" s="1" t="s">
        <v>34</v>
      </c>
      <c r="M7508" s="4" t="s">
        <v>42</v>
      </c>
      <c r="N7508" s="3" t="str">
        <f>J7508</f>
        <v>[50-85 Lacs]</v>
      </c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1"/>
      <c r="AA7508" s="1" t="s">
        <v>16</v>
      </c>
      <c r="AB7508" s="3" t="s">
        <v>12</v>
      </c>
      <c r="AC7508" s="23" t="s">
        <v>37801</v>
      </c>
      <c r="AD7508" s="23" t="s">
        <v>44961</v>
      </c>
      <c r="AE7508" t="s">
        <v>35394</v>
      </c>
    </row>
    <row r="7509" spans="1:31" ht="14.25" customHeight="1">
      <c r="A7509" s="1">
        <v>7508</v>
      </c>
      <c r="B7509" s="9" t="s">
        <v>6</v>
      </c>
      <c r="C7509" s="1" t="s">
        <v>5722</v>
      </c>
      <c r="D7509" s="1" t="s">
        <v>5723</v>
      </c>
      <c r="E7509" s="1" t="s">
        <v>362</v>
      </c>
      <c r="F7509" s="1" t="s">
        <v>23634</v>
      </c>
      <c r="G7509" s="14">
        <v>919909014469</v>
      </c>
      <c r="H7509" s="1" t="s">
        <v>8</v>
      </c>
      <c r="I7509" s="1" t="s">
        <v>41</v>
      </c>
      <c r="J7509" s="1" t="s">
        <v>34</v>
      </c>
      <c r="K7509" s="3" t="s">
        <v>17</v>
      </c>
      <c r="L7509" s="1" t="s">
        <v>34</v>
      </c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1"/>
      <c r="AA7509" s="1" t="s">
        <v>16</v>
      </c>
      <c r="AB7509" s="3" t="s">
        <v>12</v>
      </c>
      <c r="AC7509" s="23" t="s">
        <v>37801</v>
      </c>
      <c r="AD7509" s="23" t="s">
        <v>44962</v>
      </c>
      <c r="AE7509" t="s">
        <v>35410</v>
      </c>
    </row>
    <row r="7510" spans="1:31" ht="14.25" customHeight="1">
      <c r="A7510" s="1">
        <v>7509</v>
      </c>
      <c r="B7510" s="9" t="s">
        <v>6</v>
      </c>
      <c r="C7510" s="1" t="s">
        <v>5729</v>
      </c>
      <c r="D7510" s="1" t="s">
        <v>2162</v>
      </c>
      <c r="E7510" s="1" t="s">
        <v>487</v>
      </c>
      <c r="F7510" s="1" t="s">
        <v>33929</v>
      </c>
      <c r="G7510" s="14">
        <v>91944904469</v>
      </c>
      <c r="H7510" s="1" t="s">
        <v>8</v>
      </c>
      <c r="I7510" s="1" t="s">
        <v>41</v>
      </c>
      <c r="J7510" s="1" t="s">
        <v>34</v>
      </c>
      <c r="K7510" s="3" t="s">
        <v>42</v>
      </c>
      <c r="L7510" s="1" t="s">
        <v>34</v>
      </c>
      <c r="M7510" s="3" t="s">
        <v>178</v>
      </c>
      <c r="N7510" s="3" t="str">
        <f>J7510</f>
        <v>[50-85 Lacs]</v>
      </c>
      <c r="O7510" s="3" t="s">
        <v>171</v>
      </c>
      <c r="P7510" s="3" t="s">
        <v>34</v>
      </c>
      <c r="Q7510" s="3"/>
      <c r="R7510" s="3"/>
      <c r="S7510" s="3"/>
      <c r="T7510" s="3"/>
      <c r="U7510" s="3"/>
      <c r="V7510" s="3"/>
      <c r="W7510" s="3"/>
      <c r="X7510" s="3"/>
      <c r="Y7510" s="3"/>
      <c r="Z7510" s="1"/>
      <c r="AA7510" s="1" t="s">
        <v>16</v>
      </c>
      <c r="AB7510" s="3" t="s">
        <v>12</v>
      </c>
      <c r="AC7510" s="23" t="s">
        <v>37801</v>
      </c>
      <c r="AD7510" s="23" t="s">
        <v>44963</v>
      </c>
      <c r="AE7510" t="s">
        <v>35399</v>
      </c>
    </row>
    <row r="7511" spans="1:31" ht="14.25" customHeight="1">
      <c r="A7511" s="1">
        <v>7510</v>
      </c>
      <c r="B7511" s="9" t="s">
        <v>6</v>
      </c>
      <c r="C7511" s="1" t="s">
        <v>5732</v>
      </c>
      <c r="D7511" s="1" t="s">
        <v>1994</v>
      </c>
      <c r="E7511" s="1" t="s">
        <v>40</v>
      </c>
      <c r="F7511" s="1" t="s">
        <v>23639</v>
      </c>
      <c r="G7511" s="14">
        <v>914141069410</v>
      </c>
      <c r="H7511" s="1" t="s">
        <v>132</v>
      </c>
      <c r="I7511" s="1" t="s">
        <v>41</v>
      </c>
      <c r="J7511" s="1" t="s">
        <v>34</v>
      </c>
      <c r="K7511" s="3" t="s">
        <v>171</v>
      </c>
      <c r="L7511" s="1" t="s">
        <v>34</v>
      </c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1"/>
      <c r="AA7511" s="1" t="s">
        <v>16</v>
      </c>
      <c r="AB7511" s="3" t="s">
        <v>12</v>
      </c>
      <c r="AC7511" s="23" t="s">
        <v>37801</v>
      </c>
      <c r="AD7511" s="23" t="s">
        <v>44964</v>
      </c>
      <c r="AE7511" t="s">
        <v>35399</v>
      </c>
    </row>
    <row r="7512" spans="1:31" ht="14.25" customHeight="1">
      <c r="A7512" s="1">
        <v>7511</v>
      </c>
      <c r="B7512" s="9" t="s">
        <v>6</v>
      </c>
      <c r="C7512" s="1" t="s">
        <v>5734</v>
      </c>
      <c r="D7512" s="1" t="s">
        <v>407</v>
      </c>
      <c r="E7512" s="1" t="s">
        <v>724</v>
      </c>
      <c r="F7512" s="1" t="s">
        <v>23641</v>
      </c>
      <c r="G7512" s="14">
        <v>914144611644</v>
      </c>
      <c r="H7512" s="1" t="s">
        <v>15</v>
      </c>
      <c r="I7512" s="1" t="s">
        <v>41</v>
      </c>
      <c r="J7512" s="1" t="s">
        <v>34</v>
      </c>
      <c r="K7512" s="3" t="s">
        <v>63</v>
      </c>
      <c r="L7512" s="1" t="s">
        <v>34</v>
      </c>
      <c r="M7512" s="3" t="s">
        <v>213</v>
      </c>
      <c r="N7512" s="3" t="str">
        <f>J7512</f>
        <v>[50-85 Lacs]</v>
      </c>
      <c r="O7512" s="3" t="s">
        <v>17</v>
      </c>
      <c r="P7512" s="3" t="s">
        <v>34</v>
      </c>
      <c r="Q7512" s="3" t="s">
        <v>42</v>
      </c>
      <c r="R7512" s="3" t="s">
        <v>34</v>
      </c>
      <c r="S7512" s="3" t="s">
        <v>27</v>
      </c>
      <c r="T7512" s="3" t="s">
        <v>34</v>
      </c>
      <c r="U7512" s="3" t="s">
        <v>117</v>
      </c>
      <c r="V7512" s="3" t="s">
        <v>34</v>
      </c>
      <c r="W7512" s="3" t="s">
        <v>178</v>
      </c>
      <c r="X7512" s="3" t="s">
        <v>34</v>
      </c>
      <c r="Y7512" s="3" t="s">
        <v>171</v>
      </c>
      <c r="Z7512" s="1" t="s">
        <v>34</v>
      </c>
      <c r="AA7512" s="1" t="s">
        <v>16</v>
      </c>
      <c r="AB7512" s="3" t="s">
        <v>12</v>
      </c>
      <c r="AC7512" s="23" t="s">
        <v>37801</v>
      </c>
      <c r="AD7512" s="23" t="s">
        <v>44965</v>
      </c>
      <c r="AE7512" t="s">
        <v>35394</v>
      </c>
    </row>
    <row r="7513" spans="1:31" ht="14.25" customHeight="1">
      <c r="A7513" s="1">
        <v>7512</v>
      </c>
      <c r="B7513" s="9" t="s">
        <v>6</v>
      </c>
      <c r="C7513" s="1" t="s">
        <v>5741</v>
      </c>
      <c r="D7513" s="1" t="s">
        <v>784</v>
      </c>
      <c r="E7513" s="1" t="s">
        <v>956</v>
      </c>
      <c r="F7513" s="1" t="s">
        <v>23645</v>
      </c>
      <c r="G7513" s="14">
        <v>91994606664</v>
      </c>
      <c r="H7513" s="1" t="s">
        <v>15</v>
      </c>
      <c r="I7513" s="1" t="s">
        <v>41</v>
      </c>
      <c r="J7513" s="1" t="s">
        <v>34</v>
      </c>
      <c r="K7513" s="3" t="s">
        <v>42</v>
      </c>
      <c r="L7513" s="1" t="s">
        <v>34</v>
      </c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1"/>
      <c r="AA7513" s="1" t="s">
        <v>16</v>
      </c>
      <c r="AB7513" s="3" t="s">
        <v>12</v>
      </c>
      <c r="AC7513" s="23" t="s">
        <v>37802</v>
      </c>
      <c r="AD7513" s="23" t="s">
        <v>44966</v>
      </c>
      <c r="AE7513" t="s">
        <v>35409</v>
      </c>
    </row>
    <row r="7514" spans="1:31" ht="14.25" customHeight="1">
      <c r="A7514" s="1">
        <v>7513</v>
      </c>
      <c r="B7514" s="9" t="s">
        <v>6</v>
      </c>
      <c r="C7514" s="1" t="s">
        <v>5752</v>
      </c>
      <c r="D7514" s="1" t="s">
        <v>557</v>
      </c>
      <c r="E7514" s="1" t="s">
        <v>5753</v>
      </c>
      <c r="F7514" s="1" t="s">
        <v>33930</v>
      </c>
      <c r="G7514" s="14">
        <v>919446409646</v>
      </c>
      <c r="H7514" s="1" t="s">
        <v>15</v>
      </c>
      <c r="I7514" s="1" t="s">
        <v>41</v>
      </c>
      <c r="J7514" s="1" t="s">
        <v>34</v>
      </c>
      <c r="K7514" s="3" t="s">
        <v>42</v>
      </c>
      <c r="L7514" s="1" t="s">
        <v>34</v>
      </c>
      <c r="M7514" s="3" t="s">
        <v>178</v>
      </c>
      <c r="N7514" s="3" t="str">
        <f>J7514</f>
        <v>[50-85 Lacs]</v>
      </c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1"/>
      <c r="AA7514" s="1" t="s">
        <v>16</v>
      </c>
      <c r="AB7514" s="3" t="s">
        <v>12</v>
      </c>
      <c r="AC7514" s="23" t="s">
        <v>37802</v>
      </c>
      <c r="AD7514" s="23" t="s">
        <v>44967</v>
      </c>
      <c r="AE7514" t="s">
        <v>35394</v>
      </c>
    </row>
    <row r="7515" spans="1:31" ht="14.25" customHeight="1">
      <c r="A7515" s="1">
        <v>7514</v>
      </c>
      <c r="B7515" s="9" t="s">
        <v>6</v>
      </c>
      <c r="C7515" s="1" t="s">
        <v>5757</v>
      </c>
      <c r="D7515" s="1" t="s">
        <v>5758</v>
      </c>
      <c r="E7515" s="1" t="s">
        <v>5759</v>
      </c>
      <c r="F7515" s="1" t="s">
        <v>23653</v>
      </c>
      <c r="G7515" s="14">
        <v>919664494946</v>
      </c>
      <c r="H7515" s="1" t="s">
        <v>20</v>
      </c>
      <c r="I7515" s="1" t="s">
        <v>41</v>
      </c>
      <c r="J7515" s="1" t="s">
        <v>34</v>
      </c>
      <c r="K7515" s="3" t="s">
        <v>42</v>
      </c>
      <c r="L7515" s="1" t="s">
        <v>34</v>
      </c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1"/>
      <c r="AA7515" s="1" t="s">
        <v>16</v>
      </c>
      <c r="AB7515" s="3" t="s">
        <v>12</v>
      </c>
      <c r="AC7515" s="23" t="s">
        <v>37802</v>
      </c>
      <c r="AD7515" s="23" t="s">
        <v>44968</v>
      </c>
      <c r="AE7515" t="s">
        <v>35410</v>
      </c>
    </row>
    <row r="7516" spans="1:31" ht="14.25" customHeight="1">
      <c r="A7516" s="1">
        <v>7515</v>
      </c>
      <c r="B7516" s="9" t="s">
        <v>6</v>
      </c>
      <c r="C7516" s="1" t="s">
        <v>5771</v>
      </c>
      <c r="D7516" s="1" t="s">
        <v>5073</v>
      </c>
      <c r="E7516" s="1" t="s">
        <v>32</v>
      </c>
      <c r="F7516" s="1" t="s">
        <v>23655</v>
      </c>
      <c r="G7516" s="14">
        <v>919996964</v>
      </c>
      <c r="H7516" s="1" t="s">
        <v>15</v>
      </c>
      <c r="I7516" s="1" t="s">
        <v>9</v>
      </c>
      <c r="J7516" s="1" t="s">
        <v>34</v>
      </c>
      <c r="K7516" s="3" t="s">
        <v>42</v>
      </c>
      <c r="L7516" s="1" t="s">
        <v>34</v>
      </c>
      <c r="M7516" s="3" t="s">
        <v>27</v>
      </c>
      <c r="N7516" s="3" t="str">
        <f>J7516</f>
        <v>[50-85 Lacs]</v>
      </c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1"/>
      <c r="AA7516" s="1" t="s">
        <v>16</v>
      </c>
      <c r="AB7516" s="3" t="s">
        <v>12</v>
      </c>
      <c r="AC7516" s="23" t="s">
        <v>37802</v>
      </c>
      <c r="AD7516" s="23" t="s">
        <v>44969</v>
      </c>
      <c r="AE7516" t="s">
        <v>35394</v>
      </c>
    </row>
    <row r="7517" spans="1:31" ht="14.25" customHeight="1">
      <c r="A7517" s="1">
        <v>7516</v>
      </c>
      <c r="B7517" s="9" t="s">
        <v>6</v>
      </c>
      <c r="C7517" s="1" t="s">
        <v>5779</v>
      </c>
      <c r="D7517" s="1" t="s">
        <v>5780</v>
      </c>
      <c r="E7517" s="1" t="s">
        <v>139</v>
      </c>
      <c r="F7517" s="1" t="s">
        <v>23659</v>
      </c>
      <c r="G7517" s="14">
        <v>91416069499</v>
      </c>
      <c r="H7517" s="1" t="s">
        <v>8</v>
      </c>
      <c r="I7517" s="1" t="s">
        <v>41</v>
      </c>
      <c r="J7517" s="1" t="s">
        <v>34</v>
      </c>
      <c r="K7517" s="3" t="s">
        <v>42</v>
      </c>
      <c r="L7517" s="1" t="s">
        <v>34</v>
      </c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1"/>
      <c r="AA7517" s="1" t="s">
        <v>16</v>
      </c>
      <c r="AB7517" s="3" t="s">
        <v>12</v>
      </c>
      <c r="AC7517" s="23" t="s">
        <v>37802</v>
      </c>
      <c r="AD7517" s="23" t="s">
        <v>44970</v>
      </c>
      <c r="AE7517" t="s">
        <v>35409</v>
      </c>
    </row>
    <row r="7518" spans="1:31" ht="14.25" customHeight="1">
      <c r="A7518" s="1">
        <v>7517</v>
      </c>
      <c r="B7518" s="9" t="s">
        <v>6</v>
      </c>
      <c r="C7518" s="1" t="s">
        <v>5785</v>
      </c>
      <c r="D7518" s="1" t="s">
        <v>1010</v>
      </c>
      <c r="E7518" s="1" t="s">
        <v>40</v>
      </c>
      <c r="F7518" s="1" t="s">
        <v>33935</v>
      </c>
      <c r="G7518" s="14">
        <v>9194644460</v>
      </c>
      <c r="H7518" s="1" t="s">
        <v>15</v>
      </c>
      <c r="I7518" s="1" t="s">
        <v>41</v>
      </c>
      <c r="J7518" s="1" t="s">
        <v>34</v>
      </c>
      <c r="K7518" s="3" t="s">
        <v>17</v>
      </c>
      <c r="L7518" s="1" t="s">
        <v>34</v>
      </c>
      <c r="M7518" s="4" t="s">
        <v>42</v>
      </c>
      <c r="N7518" s="3" t="str">
        <f t="shared" ref="N7518:N7521" si="251">J7518</f>
        <v>[50-85 Lacs]</v>
      </c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1"/>
      <c r="AA7518" s="1" t="s">
        <v>16</v>
      </c>
      <c r="AB7518" s="3" t="s">
        <v>12</v>
      </c>
      <c r="AC7518" s="23" t="s">
        <v>37802</v>
      </c>
      <c r="AD7518" s="23" t="s">
        <v>44971</v>
      </c>
      <c r="AE7518" t="s">
        <v>35394</v>
      </c>
    </row>
    <row r="7519" spans="1:31" ht="14.25" customHeight="1">
      <c r="A7519" s="1">
        <v>7518</v>
      </c>
      <c r="B7519" s="9" t="s">
        <v>6</v>
      </c>
      <c r="C7519" s="1" t="s">
        <v>5786</v>
      </c>
      <c r="D7519" s="1" t="s">
        <v>361</v>
      </c>
      <c r="E7519" s="1" t="s">
        <v>724</v>
      </c>
      <c r="F7519" s="1" t="s">
        <v>33936</v>
      </c>
      <c r="G7519" s="14">
        <v>91940994</v>
      </c>
      <c r="H7519" s="1" t="s">
        <v>8</v>
      </c>
      <c r="I7519" s="1" t="s">
        <v>41</v>
      </c>
      <c r="J7519" s="1" t="s">
        <v>34</v>
      </c>
      <c r="K7519" s="3" t="s">
        <v>17</v>
      </c>
      <c r="L7519" s="1" t="s">
        <v>34</v>
      </c>
      <c r="M7519" s="4" t="s">
        <v>42</v>
      </c>
      <c r="N7519" s="3" t="str">
        <f t="shared" si="251"/>
        <v>[50-85 Lacs]</v>
      </c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1"/>
      <c r="AA7519" s="1" t="s">
        <v>16</v>
      </c>
      <c r="AB7519" s="3" t="s">
        <v>12</v>
      </c>
      <c r="AC7519" s="23" t="s">
        <v>37802</v>
      </c>
      <c r="AD7519" s="23" t="s">
        <v>44972</v>
      </c>
      <c r="AE7519" t="s">
        <v>35410</v>
      </c>
    </row>
    <row r="7520" spans="1:31" ht="14.25" customHeight="1">
      <c r="A7520" s="1">
        <v>7519</v>
      </c>
      <c r="B7520" s="9" t="s">
        <v>6</v>
      </c>
      <c r="C7520" s="1" t="s">
        <v>5796</v>
      </c>
      <c r="D7520" s="1" t="s">
        <v>1132</v>
      </c>
      <c r="E7520" s="1" t="s">
        <v>5797</v>
      </c>
      <c r="F7520" s="1" t="s">
        <v>31692</v>
      </c>
      <c r="G7520" s="14">
        <v>91906144914</v>
      </c>
      <c r="H7520" s="1" t="s">
        <v>15</v>
      </c>
      <c r="I7520" s="1" t="s">
        <v>41</v>
      </c>
      <c r="J7520" s="1" t="s">
        <v>34</v>
      </c>
      <c r="K7520" s="3" t="s">
        <v>42</v>
      </c>
      <c r="L7520" s="1" t="s">
        <v>34</v>
      </c>
      <c r="M7520" s="3" t="s">
        <v>27</v>
      </c>
      <c r="N7520" s="3" t="str">
        <f t="shared" si="251"/>
        <v>[50-85 Lacs]</v>
      </c>
      <c r="O7520" s="3" t="s">
        <v>47349</v>
      </c>
      <c r="P7520" s="3" t="s">
        <v>34</v>
      </c>
      <c r="Q7520" s="3" t="s">
        <v>171</v>
      </c>
      <c r="R7520" s="3" t="s">
        <v>34</v>
      </c>
      <c r="S7520" s="3"/>
      <c r="T7520" s="3"/>
      <c r="U7520" s="3"/>
      <c r="V7520" s="3"/>
      <c r="W7520" s="3"/>
      <c r="X7520" s="3"/>
      <c r="Y7520" s="3"/>
      <c r="Z7520" s="1"/>
      <c r="AA7520" s="1" t="s">
        <v>16</v>
      </c>
      <c r="AB7520" s="3" t="s">
        <v>12</v>
      </c>
      <c r="AC7520" s="23" t="s">
        <v>37802</v>
      </c>
      <c r="AD7520" s="23" t="s">
        <v>44973</v>
      </c>
      <c r="AE7520" t="s">
        <v>35410</v>
      </c>
    </row>
    <row r="7521" spans="1:31" ht="14.25" customHeight="1">
      <c r="A7521" s="1">
        <v>7520</v>
      </c>
      <c r="B7521" s="9" t="s">
        <v>6</v>
      </c>
      <c r="C7521" s="1" t="s">
        <v>5798</v>
      </c>
      <c r="D7521" s="1" t="s">
        <v>40</v>
      </c>
      <c r="E7521" s="1" t="s">
        <v>2530</v>
      </c>
      <c r="F7521" s="1" t="s">
        <v>23663</v>
      </c>
      <c r="G7521" s="14">
        <v>9199446494</v>
      </c>
      <c r="H7521" s="1" t="s">
        <v>20</v>
      </c>
      <c r="I7521" s="1" t="s">
        <v>62</v>
      </c>
      <c r="J7521" s="1" t="s">
        <v>34</v>
      </c>
      <c r="K7521" s="3" t="s">
        <v>42</v>
      </c>
      <c r="L7521" s="1" t="s">
        <v>34</v>
      </c>
      <c r="M7521" s="3" t="s">
        <v>178</v>
      </c>
      <c r="N7521" s="3" t="str">
        <f t="shared" si="251"/>
        <v>[50-85 Lacs]</v>
      </c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1"/>
      <c r="AA7521" s="1" t="s">
        <v>16</v>
      </c>
      <c r="AB7521" s="3" t="s">
        <v>12</v>
      </c>
      <c r="AC7521" s="23" t="s">
        <v>37802</v>
      </c>
      <c r="AD7521" s="23" t="s">
        <v>44974</v>
      </c>
      <c r="AE7521" t="s">
        <v>35394</v>
      </c>
    </row>
    <row r="7522" spans="1:31" ht="14.25" customHeight="1">
      <c r="A7522" s="1">
        <v>7521</v>
      </c>
      <c r="B7522" s="9" t="s">
        <v>6</v>
      </c>
      <c r="C7522" s="1" t="s">
        <v>5804</v>
      </c>
      <c r="D7522" s="1" t="s">
        <v>1678</v>
      </c>
      <c r="E7522" s="1" t="s">
        <v>5805</v>
      </c>
      <c r="F7522" s="1" t="s">
        <v>23665</v>
      </c>
      <c r="G7522" s="14">
        <v>91994440144</v>
      </c>
      <c r="H7522" s="1" t="s">
        <v>8</v>
      </c>
      <c r="I7522" s="1" t="s">
        <v>62</v>
      </c>
      <c r="J7522" s="1" t="s">
        <v>34</v>
      </c>
      <c r="K7522" s="3" t="s">
        <v>17</v>
      </c>
      <c r="L7522" s="1" t="s">
        <v>34</v>
      </c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1"/>
      <c r="AA7522" s="1" t="s">
        <v>16</v>
      </c>
      <c r="AB7522" s="3" t="s">
        <v>12</v>
      </c>
      <c r="AC7522" s="23" t="s">
        <v>37802</v>
      </c>
      <c r="AD7522" s="23" t="s">
        <v>44975</v>
      </c>
      <c r="AE7522" t="s">
        <v>35394</v>
      </c>
    </row>
    <row r="7523" spans="1:31" ht="14.25" customHeight="1">
      <c r="A7523" s="1">
        <v>7522</v>
      </c>
      <c r="B7523" s="9" t="s">
        <v>6</v>
      </c>
      <c r="C7523" s="1" t="s">
        <v>5808</v>
      </c>
      <c r="D7523" s="1" t="s">
        <v>1968</v>
      </c>
      <c r="E7523" s="1" t="s">
        <v>40</v>
      </c>
      <c r="F7523" s="1" t="s">
        <v>23666</v>
      </c>
      <c r="G7523" s="14">
        <v>9194944169</v>
      </c>
      <c r="H7523" s="1" t="s">
        <v>37</v>
      </c>
      <c r="I7523" s="1" t="s">
        <v>41</v>
      </c>
      <c r="J7523" s="1" t="s">
        <v>34</v>
      </c>
      <c r="K7523" s="3" t="s">
        <v>42</v>
      </c>
      <c r="L7523" s="1" t="s">
        <v>34</v>
      </c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1"/>
      <c r="AA7523" s="1" t="s">
        <v>16</v>
      </c>
      <c r="AB7523" s="3" t="s">
        <v>12</v>
      </c>
      <c r="AC7523" s="23" t="s">
        <v>37802</v>
      </c>
      <c r="AD7523" s="23" t="s">
        <v>44976</v>
      </c>
      <c r="AE7523" t="s">
        <v>35409</v>
      </c>
    </row>
    <row r="7524" spans="1:31" ht="14.25" customHeight="1">
      <c r="A7524" s="1">
        <v>7523</v>
      </c>
      <c r="B7524" s="9" t="s">
        <v>6</v>
      </c>
      <c r="C7524" s="1" t="s">
        <v>5836</v>
      </c>
      <c r="D7524" s="1" t="s">
        <v>5837</v>
      </c>
      <c r="E7524" s="1" t="s">
        <v>798</v>
      </c>
      <c r="F7524" s="1" t="s">
        <v>23678</v>
      </c>
      <c r="G7524" s="14">
        <v>9199419400</v>
      </c>
      <c r="H7524" s="1" t="s">
        <v>37</v>
      </c>
      <c r="I7524" s="1" t="s">
        <v>62</v>
      </c>
      <c r="J7524" s="1" t="s">
        <v>34</v>
      </c>
      <c r="K7524" s="3" t="s">
        <v>63</v>
      </c>
      <c r="L7524" s="1" t="s">
        <v>34</v>
      </c>
      <c r="M7524" s="3" t="s">
        <v>213</v>
      </c>
      <c r="N7524" s="3" t="str">
        <f t="shared" ref="N7524:N7525" si="252">J7524</f>
        <v>[50-85 Lacs]</v>
      </c>
      <c r="O7524" s="3" t="s">
        <v>17</v>
      </c>
      <c r="P7524" s="3" t="s">
        <v>34</v>
      </c>
      <c r="Q7524" s="3" t="s">
        <v>42</v>
      </c>
      <c r="R7524" s="3" t="s">
        <v>34</v>
      </c>
      <c r="S7524" s="3" t="s">
        <v>27</v>
      </c>
      <c r="T7524" s="3" t="s">
        <v>34</v>
      </c>
      <c r="U7524" s="3" t="s">
        <v>117</v>
      </c>
      <c r="V7524" s="3" t="s">
        <v>34</v>
      </c>
      <c r="W7524" s="3" t="s">
        <v>178</v>
      </c>
      <c r="X7524" s="3" t="s">
        <v>34</v>
      </c>
      <c r="Y7524" s="3" t="s">
        <v>171</v>
      </c>
      <c r="Z7524" s="1" t="s">
        <v>34</v>
      </c>
      <c r="AA7524" s="1" t="s">
        <v>16</v>
      </c>
      <c r="AB7524" s="3" t="s">
        <v>12</v>
      </c>
      <c r="AC7524" s="23" t="s">
        <v>37802</v>
      </c>
      <c r="AD7524" s="23" t="s">
        <v>44977</v>
      </c>
      <c r="AE7524" t="s">
        <v>35399</v>
      </c>
    </row>
    <row r="7525" spans="1:31" ht="14.25" customHeight="1">
      <c r="A7525" s="1">
        <v>7524</v>
      </c>
      <c r="B7525" s="9" t="s">
        <v>6</v>
      </c>
      <c r="C7525" s="1" t="s">
        <v>5838</v>
      </c>
      <c r="D7525" s="1" t="s">
        <v>1705</v>
      </c>
      <c r="E7525" s="1" t="s">
        <v>5839</v>
      </c>
      <c r="F7525" s="1" t="s">
        <v>33939</v>
      </c>
      <c r="G7525" s="14">
        <v>919449409011</v>
      </c>
      <c r="H7525" s="1" t="s">
        <v>15</v>
      </c>
      <c r="I7525" s="1" t="s">
        <v>33</v>
      </c>
      <c r="J7525" s="1" t="s">
        <v>34</v>
      </c>
      <c r="K7525" s="3" t="s">
        <v>42</v>
      </c>
      <c r="L7525" s="1" t="s">
        <v>34</v>
      </c>
      <c r="M7525" s="3" t="s">
        <v>171</v>
      </c>
      <c r="N7525" s="3" t="str">
        <f t="shared" si="252"/>
        <v>[50-85 Lacs]</v>
      </c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1"/>
      <c r="AA7525" s="1" t="s">
        <v>16</v>
      </c>
      <c r="AB7525" s="3" t="s">
        <v>12</v>
      </c>
      <c r="AC7525" s="23" t="s">
        <v>37802</v>
      </c>
      <c r="AD7525" s="23" t="s">
        <v>44978</v>
      </c>
      <c r="AE7525" t="s">
        <v>35409</v>
      </c>
    </row>
    <row r="7526" spans="1:31" ht="14.25" customHeight="1">
      <c r="A7526" s="1">
        <v>7525</v>
      </c>
      <c r="B7526" s="9" t="s">
        <v>6</v>
      </c>
      <c r="C7526" s="1" t="s">
        <v>5879</v>
      </c>
      <c r="D7526" s="1" t="s">
        <v>3475</v>
      </c>
      <c r="E7526" s="1" t="s">
        <v>5880</v>
      </c>
      <c r="F7526" s="1" t="s">
        <v>33941</v>
      </c>
      <c r="G7526" s="14">
        <v>919944441646</v>
      </c>
      <c r="H7526" s="1" t="s">
        <v>8</v>
      </c>
      <c r="I7526" s="1" t="s">
        <v>41</v>
      </c>
      <c r="J7526" s="1" t="s">
        <v>34</v>
      </c>
      <c r="K7526" s="3" t="s">
        <v>42</v>
      </c>
      <c r="L7526" s="1" t="s">
        <v>34</v>
      </c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1"/>
      <c r="AA7526" s="1" t="s">
        <v>16</v>
      </c>
      <c r="AB7526" s="3" t="s">
        <v>12</v>
      </c>
      <c r="AC7526" s="23" t="s">
        <v>37802</v>
      </c>
      <c r="AD7526" s="23" t="s">
        <v>44979</v>
      </c>
      <c r="AE7526" t="s">
        <v>35394</v>
      </c>
    </row>
    <row r="7527" spans="1:31" ht="14.25" customHeight="1">
      <c r="A7527" s="1">
        <v>7526</v>
      </c>
      <c r="B7527" s="9" t="s">
        <v>6</v>
      </c>
      <c r="C7527" s="1" t="s">
        <v>5890</v>
      </c>
      <c r="D7527" s="1" t="s">
        <v>4123</v>
      </c>
      <c r="E7527" s="1" t="s">
        <v>1180</v>
      </c>
      <c r="F7527" s="1" t="s">
        <v>23700</v>
      </c>
      <c r="G7527" s="14">
        <v>91944444449</v>
      </c>
      <c r="H7527" s="1" t="s">
        <v>37</v>
      </c>
      <c r="I7527" s="1" t="s">
        <v>41</v>
      </c>
      <c r="J7527" s="1" t="s">
        <v>34</v>
      </c>
      <c r="K7527" s="3" t="s">
        <v>17</v>
      </c>
      <c r="L7527" s="1" t="s">
        <v>34</v>
      </c>
      <c r="M7527" s="4" t="s">
        <v>42</v>
      </c>
      <c r="N7527" s="3" t="str">
        <f>J7527</f>
        <v>[50-85 Lacs]</v>
      </c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1"/>
      <c r="AA7527" s="1" t="s">
        <v>16</v>
      </c>
      <c r="AB7527" s="3" t="s">
        <v>12</v>
      </c>
      <c r="AC7527" s="23" t="s">
        <v>37802</v>
      </c>
      <c r="AD7527" s="23" t="s">
        <v>44980</v>
      </c>
      <c r="AE7527" t="s">
        <v>35409</v>
      </c>
    </row>
    <row r="7528" spans="1:31" ht="14.25" customHeight="1">
      <c r="A7528" s="1">
        <v>7527</v>
      </c>
      <c r="B7528" s="9" t="s">
        <v>6</v>
      </c>
      <c r="C7528" s="1" t="s">
        <v>5900</v>
      </c>
      <c r="D7528" s="1" t="s">
        <v>5901</v>
      </c>
      <c r="E7528" s="1" t="s">
        <v>4721</v>
      </c>
      <c r="F7528" s="1" t="s">
        <v>23705</v>
      </c>
      <c r="G7528" s="14">
        <v>91964661614</v>
      </c>
      <c r="H7528" s="1" t="s">
        <v>8</v>
      </c>
      <c r="I7528" s="1" t="s">
        <v>107</v>
      </c>
      <c r="J7528" s="1" t="s">
        <v>34</v>
      </c>
      <c r="K7528" s="3" t="s">
        <v>42</v>
      </c>
      <c r="L7528" s="1" t="s">
        <v>34</v>
      </c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1"/>
      <c r="AA7528" s="1" t="s">
        <v>16</v>
      </c>
      <c r="AB7528" s="3" t="s">
        <v>12</v>
      </c>
      <c r="AC7528" s="23" t="s">
        <v>37802</v>
      </c>
      <c r="AD7528" s="23" t="s">
        <v>44981</v>
      </c>
      <c r="AE7528" t="s">
        <v>35410</v>
      </c>
    </row>
    <row r="7529" spans="1:31" ht="14.25" customHeight="1">
      <c r="A7529" s="1">
        <v>7528</v>
      </c>
      <c r="B7529" s="9" t="s">
        <v>6</v>
      </c>
      <c r="C7529" s="1" t="s">
        <v>5902</v>
      </c>
      <c r="D7529" s="1" t="s">
        <v>2169</v>
      </c>
      <c r="E7529" s="1" t="s">
        <v>308</v>
      </c>
      <c r="F7529" s="1" t="s">
        <v>23706</v>
      </c>
      <c r="G7529" s="14">
        <v>919911146904</v>
      </c>
      <c r="H7529" s="1" t="s">
        <v>8</v>
      </c>
      <c r="I7529" s="1" t="s">
        <v>41</v>
      </c>
      <c r="J7529" s="1" t="s">
        <v>34</v>
      </c>
      <c r="K7529" s="3" t="s">
        <v>42</v>
      </c>
      <c r="L7529" s="1" t="s">
        <v>34</v>
      </c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1"/>
      <c r="AA7529" s="1" t="s">
        <v>16</v>
      </c>
      <c r="AB7529" s="3" t="s">
        <v>12</v>
      </c>
      <c r="AC7529" s="23" t="s">
        <v>37802</v>
      </c>
      <c r="AD7529" s="23" t="s">
        <v>44982</v>
      </c>
      <c r="AE7529" t="s">
        <v>35410</v>
      </c>
    </row>
    <row r="7530" spans="1:31" ht="14.25" customHeight="1">
      <c r="A7530" s="1">
        <v>7529</v>
      </c>
      <c r="B7530" s="1" t="s">
        <v>54</v>
      </c>
      <c r="C7530" s="1" t="s">
        <v>5911</v>
      </c>
      <c r="D7530" s="1" t="s">
        <v>2652</v>
      </c>
      <c r="E7530" s="1" t="s">
        <v>37032</v>
      </c>
      <c r="F7530" s="1" t="s">
        <v>23711</v>
      </c>
      <c r="G7530" s="14">
        <v>919494999996</v>
      </c>
      <c r="H7530" s="1" t="s">
        <v>15</v>
      </c>
      <c r="I7530" s="1" t="s">
        <v>9</v>
      </c>
      <c r="J7530" s="1" t="s">
        <v>34</v>
      </c>
      <c r="K7530" s="3" t="s">
        <v>42</v>
      </c>
      <c r="L7530" s="1" t="s">
        <v>34</v>
      </c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1"/>
      <c r="AA7530" s="1" t="s">
        <v>16</v>
      </c>
      <c r="AB7530" s="3" t="s">
        <v>12</v>
      </c>
      <c r="AC7530" s="23" t="s">
        <v>37802</v>
      </c>
      <c r="AD7530" s="23" t="s">
        <v>44983</v>
      </c>
      <c r="AE7530" t="s">
        <v>35409</v>
      </c>
    </row>
    <row r="7531" spans="1:31" ht="14.25" customHeight="1">
      <c r="A7531" s="1">
        <v>7530</v>
      </c>
      <c r="B7531" s="9" t="s">
        <v>6</v>
      </c>
      <c r="C7531" s="1" t="s">
        <v>5921</v>
      </c>
      <c r="D7531" s="1" t="s">
        <v>5922</v>
      </c>
      <c r="E7531" s="1" t="s">
        <v>287</v>
      </c>
      <c r="F7531" s="1" t="s">
        <v>31713</v>
      </c>
      <c r="G7531" s="14">
        <v>919446696464</v>
      </c>
      <c r="H7531" s="1" t="s">
        <v>8</v>
      </c>
      <c r="I7531" s="1" t="s">
        <v>62</v>
      </c>
      <c r="J7531" s="1" t="s">
        <v>34</v>
      </c>
      <c r="K7531" s="3" t="s">
        <v>42</v>
      </c>
      <c r="L7531" s="1" t="s">
        <v>34</v>
      </c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1"/>
      <c r="AA7531" s="1" t="s">
        <v>16</v>
      </c>
      <c r="AB7531" s="3" t="s">
        <v>12</v>
      </c>
      <c r="AC7531" s="23" t="s">
        <v>37802</v>
      </c>
      <c r="AD7531" s="23" t="s">
        <v>44984</v>
      </c>
      <c r="AE7531" t="s">
        <v>35409</v>
      </c>
    </row>
    <row r="7532" spans="1:31" ht="14.25" customHeight="1">
      <c r="A7532" s="1">
        <v>7531</v>
      </c>
      <c r="B7532" s="9" t="s">
        <v>6</v>
      </c>
      <c r="C7532" s="1" t="s">
        <v>5939</v>
      </c>
      <c r="D7532" s="1" t="s">
        <v>89</v>
      </c>
      <c r="E7532" s="1" t="s">
        <v>5940</v>
      </c>
      <c r="F7532" s="1" t="s">
        <v>23720</v>
      </c>
      <c r="G7532" s="14">
        <v>919961644</v>
      </c>
      <c r="H7532" s="1" t="s">
        <v>37</v>
      </c>
      <c r="I7532" s="1" t="s">
        <v>41</v>
      </c>
      <c r="J7532" s="1" t="s">
        <v>34</v>
      </c>
      <c r="K7532" s="3" t="s">
        <v>42</v>
      </c>
      <c r="L7532" s="1" t="s">
        <v>34</v>
      </c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1"/>
      <c r="AA7532" s="1" t="s">
        <v>16</v>
      </c>
      <c r="AB7532" s="3" t="s">
        <v>12</v>
      </c>
      <c r="AC7532" s="23" t="s">
        <v>37802</v>
      </c>
      <c r="AD7532" s="23" t="s">
        <v>44985</v>
      </c>
      <c r="AE7532" t="s">
        <v>35410</v>
      </c>
    </row>
    <row r="7533" spans="1:31" ht="14.25" customHeight="1">
      <c r="A7533" s="1">
        <v>7532</v>
      </c>
      <c r="B7533" s="1" t="s">
        <v>54</v>
      </c>
      <c r="C7533" s="1" t="s">
        <v>5945</v>
      </c>
      <c r="D7533" s="1" t="s">
        <v>967</v>
      </c>
      <c r="E7533" s="1" t="s">
        <v>141</v>
      </c>
      <c r="F7533" s="1" t="s">
        <v>33946</v>
      </c>
      <c r="G7533" s="14">
        <v>9194919699</v>
      </c>
      <c r="H7533" s="1" t="s">
        <v>20</v>
      </c>
      <c r="I7533" s="1" t="s">
        <v>41</v>
      </c>
      <c r="J7533" s="1" t="s">
        <v>34</v>
      </c>
      <c r="K7533" s="3" t="s">
        <v>17</v>
      </c>
      <c r="L7533" s="1" t="s">
        <v>34</v>
      </c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1"/>
      <c r="AA7533" s="1" t="s">
        <v>11</v>
      </c>
      <c r="AB7533" s="3" t="s">
        <v>13</v>
      </c>
      <c r="AC7533" s="23" t="s">
        <v>37802</v>
      </c>
      <c r="AD7533" s="23" t="s">
        <v>44986</v>
      </c>
      <c r="AE7533" t="s">
        <v>35409</v>
      </c>
    </row>
    <row r="7534" spans="1:31" ht="14.25" customHeight="1">
      <c r="A7534" s="1">
        <v>7533</v>
      </c>
      <c r="B7534" s="1" t="s">
        <v>54</v>
      </c>
      <c r="C7534" s="1" t="s">
        <v>5959</v>
      </c>
      <c r="D7534" s="1" t="s">
        <v>486</v>
      </c>
      <c r="E7534" s="1" t="s">
        <v>447</v>
      </c>
      <c r="F7534" s="1" t="s">
        <v>23731</v>
      </c>
      <c r="G7534" s="14">
        <v>914160494910</v>
      </c>
      <c r="H7534" s="1" t="s">
        <v>20</v>
      </c>
      <c r="I7534" s="1" t="s">
        <v>41</v>
      </c>
      <c r="J7534" s="1" t="s">
        <v>34</v>
      </c>
      <c r="K7534" s="3" t="s">
        <v>42</v>
      </c>
      <c r="L7534" s="1" t="s">
        <v>34</v>
      </c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1"/>
      <c r="AA7534" s="1" t="s">
        <v>16</v>
      </c>
      <c r="AB7534" s="3" t="s">
        <v>12</v>
      </c>
      <c r="AC7534" s="23" t="s">
        <v>37802</v>
      </c>
      <c r="AD7534" s="23" t="s">
        <v>44987</v>
      </c>
      <c r="AE7534" t="s">
        <v>35410</v>
      </c>
    </row>
    <row r="7535" spans="1:31" ht="14.25" customHeight="1">
      <c r="A7535" s="1">
        <v>7534</v>
      </c>
      <c r="B7535" s="1" t="s">
        <v>54</v>
      </c>
      <c r="C7535" s="1" t="s">
        <v>5966</v>
      </c>
      <c r="D7535" s="1" t="s">
        <v>2064</v>
      </c>
      <c r="E7535" s="1" t="s">
        <v>333</v>
      </c>
      <c r="F7535" s="1" t="s">
        <v>23735</v>
      </c>
      <c r="G7535" s="14">
        <v>9104969060</v>
      </c>
      <c r="H7535" s="1" t="s">
        <v>8</v>
      </c>
      <c r="I7535" s="1" t="s">
        <v>41</v>
      </c>
      <c r="J7535" s="1" t="s">
        <v>34</v>
      </c>
      <c r="K7535" s="3" t="s">
        <v>17</v>
      </c>
      <c r="L7535" s="1" t="s">
        <v>34</v>
      </c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1"/>
      <c r="AA7535" s="1" t="s">
        <v>16</v>
      </c>
      <c r="AB7535" s="3" t="s">
        <v>12</v>
      </c>
      <c r="AC7535" s="23" t="s">
        <v>37802</v>
      </c>
      <c r="AD7535" s="23" t="s">
        <v>44988</v>
      </c>
      <c r="AE7535" t="s">
        <v>35394</v>
      </c>
    </row>
    <row r="7536" spans="1:31" ht="14.25" customHeight="1">
      <c r="A7536" s="1">
        <v>7535</v>
      </c>
      <c r="B7536" s="1" t="s">
        <v>54</v>
      </c>
      <c r="C7536" s="1" t="s">
        <v>5971</v>
      </c>
      <c r="D7536" s="1" t="s">
        <v>2921</v>
      </c>
      <c r="E7536" s="1" t="s">
        <v>495</v>
      </c>
      <c r="F7536" s="1" t="s">
        <v>23736</v>
      </c>
      <c r="G7536" s="14">
        <v>919694644666</v>
      </c>
      <c r="H7536" s="1" t="s">
        <v>8</v>
      </c>
      <c r="I7536" s="1" t="s">
        <v>9</v>
      </c>
      <c r="J7536" s="1" t="s">
        <v>34</v>
      </c>
      <c r="K7536" s="3" t="s">
        <v>178</v>
      </c>
      <c r="L7536" s="1" t="s">
        <v>34</v>
      </c>
      <c r="M7536" s="3" t="s">
        <v>171</v>
      </c>
      <c r="N7536" s="3" t="str">
        <f>J7536</f>
        <v>[50-85 Lacs]</v>
      </c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1"/>
      <c r="AA7536" s="1" t="s">
        <v>16</v>
      </c>
      <c r="AB7536" s="3" t="s">
        <v>12</v>
      </c>
      <c r="AC7536" s="23" t="s">
        <v>37802</v>
      </c>
      <c r="AD7536" s="23" t="s">
        <v>44989</v>
      </c>
      <c r="AE7536" t="s">
        <v>35410</v>
      </c>
    </row>
    <row r="7537" spans="1:31" ht="14.25" customHeight="1">
      <c r="A7537" s="1">
        <v>7536</v>
      </c>
      <c r="B7537" s="9" t="s">
        <v>6</v>
      </c>
      <c r="C7537" s="1" t="s">
        <v>5972</v>
      </c>
      <c r="D7537" s="1" t="s">
        <v>5973</v>
      </c>
      <c r="E7537" s="1" t="s">
        <v>5974</v>
      </c>
      <c r="F7537" s="1" t="s">
        <v>33950</v>
      </c>
      <c r="G7537" s="14">
        <v>9194466996</v>
      </c>
      <c r="H7537" s="1" t="s">
        <v>15</v>
      </c>
      <c r="I7537" s="1" t="s">
        <v>107</v>
      </c>
      <c r="J7537" s="1" t="s">
        <v>34</v>
      </c>
      <c r="K7537" s="3" t="s">
        <v>42</v>
      </c>
      <c r="L7537" s="1" t="s">
        <v>34</v>
      </c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1"/>
      <c r="AA7537" s="1" t="s">
        <v>16</v>
      </c>
      <c r="AB7537" s="3" t="s">
        <v>12</v>
      </c>
      <c r="AC7537" s="23" t="s">
        <v>37802</v>
      </c>
      <c r="AD7537" s="23" t="s">
        <v>44990</v>
      </c>
      <c r="AE7537" t="s">
        <v>35399</v>
      </c>
    </row>
    <row r="7538" spans="1:31" ht="14.25" customHeight="1">
      <c r="A7538" s="1">
        <v>7537</v>
      </c>
      <c r="B7538" s="1" t="s">
        <v>54</v>
      </c>
      <c r="C7538" s="1" t="s">
        <v>5983</v>
      </c>
      <c r="D7538" s="1" t="s">
        <v>986</v>
      </c>
      <c r="E7538" s="1" t="s">
        <v>2475</v>
      </c>
      <c r="F7538" s="1" t="s">
        <v>23740</v>
      </c>
      <c r="G7538" s="14">
        <v>9149494641</v>
      </c>
      <c r="H7538" s="1" t="s">
        <v>37</v>
      </c>
      <c r="I7538" s="1" t="s">
        <v>41</v>
      </c>
      <c r="J7538" s="1" t="s">
        <v>34</v>
      </c>
      <c r="K7538" s="3" t="s">
        <v>17</v>
      </c>
      <c r="L7538" s="1" t="s">
        <v>34</v>
      </c>
      <c r="M7538" s="4" t="s">
        <v>42</v>
      </c>
      <c r="N7538" s="3" t="str">
        <f>J7538</f>
        <v>[50-85 Lacs]</v>
      </c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1"/>
      <c r="AA7538" s="1" t="s">
        <v>16</v>
      </c>
      <c r="AB7538" s="3" t="s">
        <v>12</v>
      </c>
      <c r="AC7538" s="23" t="s">
        <v>37802</v>
      </c>
      <c r="AD7538" s="23" t="s">
        <v>44991</v>
      </c>
      <c r="AE7538" t="s">
        <v>35399</v>
      </c>
    </row>
    <row r="7539" spans="1:31" ht="14.25" customHeight="1">
      <c r="A7539" s="1">
        <v>7538</v>
      </c>
      <c r="B7539" s="9" t="s">
        <v>6</v>
      </c>
      <c r="C7539" s="1" t="s">
        <v>5992</v>
      </c>
      <c r="D7539" s="1" t="s">
        <v>555</v>
      </c>
      <c r="E7539" s="1" t="s">
        <v>372</v>
      </c>
      <c r="F7539" s="1" t="s">
        <v>23744</v>
      </c>
      <c r="G7539" s="14">
        <v>91944490991</v>
      </c>
      <c r="H7539" s="1" t="s">
        <v>8</v>
      </c>
      <c r="I7539" s="1" t="s">
        <v>9</v>
      </c>
      <c r="J7539" s="1" t="s">
        <v>34</v>
      </c>
      <c r="K7539" s="3" t="s">
        <v>42</v>
      </c>
      <c r="L7539" s="1" t="s">
        <v>34</v>
      </c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1"/>
      <c r="AA7539" s="1" t="s">
        <v>16</v>
      </c>
      <c r="AB7539" s="3" t="s">
        <v>12</v>
      </c>
      <c r="AC7539" s="23" t="s">
        <v>37802</v>
      </c>
      <c r="AD7539" s="23" t="s">
        <v>44992</v>
      </c>
      <c r="AE7539" t="s">
        <v>35409</v>
      </c>
    </row>
    <row r="7540" spans="1:31" ht="14.25" customHeight="1">
      <c r="A7540" s="1">
        <v>7539</v>
      </c>
      <c r="B7540" s="1" t="s">
        <v>54</v>
      </c>
      <c r="C7540" s="1" t="s">
        <v>5994</v>
      </c>
      <c r="D7540" s="1" t="s">
        <v>841</v>
      </c>
      <c r="E7540" s="1" t="s">
        <v>40</v>
      </c>
      <c r="F7540" s="1" t="s">
        <v>23745</v>
      </c>
      <c r="G7540" s="14">
        <v>91999616</v>
      </c>
      <c r="H7540" s="1" t="s">
        <v>20</v>
      </c>
      <c r="I7540" s="1" t="s">
        <v>41</v>
      </c>
      <c r="J7540" s="1" t="s">
        <v>34</v>
      </c>
      <c r="K7540" s="3" t="s">
        <v>42</v>
      </c>
      <c r="L7540" s="1" t="s">
        <v>34</v>
      </c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1"/>
      <c r="AA7540" s="1" t="s">
        <v>16</v>
      </c>
      <c r="AB7540" s="3" t="s">
        <v>12</v>
      </c>
      <c r="AC7540" s="23" t="s">
        <v>37802</v>
      </c>
      <c r="AD7540" s="23" t="s">
        <v>44993</v>
      </c>
      <c r="AE7540" t="s">
        <v>35409</v>
      </c>
    </row>
    <row r="7541" spans="1:31" ht="14.25" customHeight="1">
      <c r="A7541" s="1">
        <v>7540</v>
      </c>
      <c r="B7541" s="1" t="s">
        <v>54</v>
      </c>
      <c r="C7541" s="1" t="s">
        <v>6003</v>
      </c>
      <c r="D7541" s="1" t="s">
        <v>11985</v>
      </c>
      <c r="E7541" s="1" t="s">
        <v>159</v>
      </c>
      <c r="F7541" s="1" t="s">
        <v>31722</v>
      </c>
      <c r="G7541" s="14">
        <v>91994909640</v>
      </c>
      <c r="H7541" s="1" t="s">
        <v>20</v>
      </c>
      <c r="I7541" s="1" t="s">
        <v>41</v>
      </c>
      <c r="J7541" s="1" t="s">
        <v>34</v>
      </c>
      <c r="K7541" s="3" t="s">
        <v>42</v>
      </c>
      <c r="L7541" s="1" t="s">
        <v>34</v>
      </c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1"/>
      <c r="AA7541" s="1" t="s">
        <v>16</v>
      </c>
      <c r="AB7541" s="3" t="s">
        <v>12</v>
      </c>
      <c r="AC7541" s="23" t="s">
        <v>37802</v>
      </c>
      <c r="AD7541" s="23" t="s">
        <v>44994</v>
      </c>
      <c r="AE7541" t="s">
        <v>35394</v>
      </c>
    </row>
    <row r="7542" spans="1:31" ht="14.25" customHeight="1">
      <c r="A7542" s="1">
        <v>7541</v>
      </c>
      <c r="B7542" s="9" t="s">
        <v>6</v>
      </c>
      <c r="C7542" s="1" t="s">
        <v>6016</v>
      </c>
      <c r="D7542" s="1" t="s">
        <v>522</v>
      </c>
      <c r="E7542" s="1" t="s">
        <v>2062</v>
      </c>
      <c r="F7542" s="1" t="s">
        <v>23757</v>
      </c>
      <c r="G7542" s="14">
        <v>9194466944</v>
      </c>
      <c r="H7542" s="1" t="s">
        <v>15</v>
      </c>
      <c r="I7542" s="1" t="s">
        <v>62</v>
      </c>
      <c r="J7542" s="1" t="s">
        <v>34</v>
      </c>
      <c r="K7542" s="3" t="s">
        <v>17</v>
      </c>
      <c r="L7542" s="1" t="s">
        <v>34</v>
      </c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1"/>
      <c r="AA7542" s="1" t="s">
        <v>16</v>
      </c>
      <c r="AB7542" s="3" t="s">
        <v>12</v>
      </c>
      <c r="AC7542" s="23" t="s">
        <v>37802</v>
      </c>
      <c r="AD7542" s="23" t="s">
        <v>41145</v>
      </c>
      <c r="AE7542" t="s">
        <v>35399</v>
      </c>
    </row>
    <row r="7543" spans="1:31" ht="14.25" customHeight="1">
      <c r="A7543" s="1">
        <v>7542</v>
      </c>
      <c r="B7543" s="1" t="s">
        <v>54</v>
      </c>
      <c r="C7543" s="1" t="s">
        <v>6023</v>
      </c>
      <c r="D7543" s="1" t="s">
        <v>400</v>
      </c>
      <c r="E7543" s="1" t="s">
        <v>139</v>
      </c>
      <c r="F7543" s="1" t="s">
        <v>23762</v>
      </c>
      <c r="G7543" s="14">
        <v>91400011494</v>
      </c>
      <c r="H7543" s="1" t="s">
        <v>8</v>
      </c>
      <c r="I7543" s="1" t="s">
        <v>41</v>
      </c>
      <c r="J7543" s="1" t="s">
        <v>34</v>
      </c>
      <c r="K7543" s="3" t="s">
        <v>17</v>
      </c>
      <c r="L7543" s="1" t="s">
        <v>34</v>
      </c>
      <c r="M7543" s="4" t="s">
        <v>42</v>
      </c>
      <c r="N7543" s="3" t="str">
        <f>J7543</f>
        <v>[50-85 Lacs]</v>
      </c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1"/>
      <c r="AA7543" s="1" t="s">
        <v>16</v>
      </c>
      <c r="AB7543" s="3" t="s">
        <v>12</v>
      </c>
      <c r="AC7543" s="23" t="s">
        <v>37802</v>
      </c>
      <c r="AD7543" s="23" t="s">
        <v>44995</v>
      </c>
      <c r="AE7543" t="s">
        <v>35399</v>
      </c>
    </row>
    <row r="7544" spans="1:31" ht="14.25" customHeight="1">
      <c r="A7544" s="1">
        <v>7543</v>
      </c>
      <c r="B7544" s="1" t="s">
        <v>54</v>
      </c>
      <c r="C7544" s="1" t="s">
        <v>6028</v>
      </c>
      <c r="D7544" s="1" t="s">
        <v>3562</v>
      </c>
      <c r="E7544" s="1" t="s">
        <v>1306</v>
      </c>
      <c r="F7544" s="1" t="s">
        <v>23764</v>
      </c>
      <c r="G7544" s="14">
        <v>919191666</v>
      </c>
      <c r="H7544" s="1" t="s">
        <v>8</v>
      </c>
      <c r="I7544" s="1" t="s">
        <v>41</v>
      </c>
      <c r="J7544" s="1" t="s">
        <v>34</v>
      </c>
      <c r="K7544" s="3" t="s">
        <v>42</v>
      </c>
      <c r="L7544" s="1" t="s">
        <v>34</v>
      </c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1"/>
      <c r="AA7544" s="1" t="s">
        <v>16</v>
      </c>
      <c r="AB7544" s="3" t="s">
        <v>12</v>
      </c>
      <c r="AC7544" s="23" t="s">
        <v>37802</v>
      </c>
      <c r="AD7544" s="23" t="s">
        <v>44996</v>
      </c>
      <c r="AE7544" t="s">
        <v>35399</v>
      </c>
    </row>
    <row r="7545" spans="1:31" ht="14.25" customHeight="1">
      <c r="A7545" s="1">
        <v>7544</v>
      </c>
      <c r="B7545" s="9" t="s">
        <v>6</v>
      </c>
      <c r="C7545" s="1" t="s">
        <v>6029</v>
      </c>
      <c r="D7545" s="1" t="s">
        <v>432</v>
      </c>
      <c r="E7545" s="1" t="s">
        <v>362</v>
      </c>
      <c r="F7545" s="1" t="s">
        <v>23765</v>
      </c>
      <c r="G7545" s="14">
        <v>91440049919</v>
      </c>
      <c r="H7545" s="1" t="s">
        <v>8</v>
      </c>
      <c r="I7545" s="1" t="s">
        <v>9</v>
      </c>
      <c r="J7545" s="1" t="s">
        <v>34</v>
      </c>
      <c r="K7545" s="3" t="s">
        <v>17</v>
      </c>
      <c r="L7545" s="1" t="s">
        <v>34</v>
      </c>
      <c r="M7545" s="4" t="s">
        <v>42</v>
      </c>
      <c r="N7545" s="3" t="str">
        <f>J7545</f>
        <v>[50-85 Lacs]</v>
      </c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1"/>
      <c r="AA7545" s="1" t="s">
        <v>16</v>
      </c>
      <c r="AB7545" s="3" t="s">
        <v>12</v>
      </c>
      <c r="AC7545" s="23" t="s">
        <v>37802</v>
      </c>
      <c r="AD7545" s="23" t="s">
        <v>44997</v>
      </c>
      <c r="AE7545" t="s">
        <v>35409</v>
      </c>
    </row>
    <row r="7546" spans="1:31" ht="14.25" customHeight="1">
      <c r="A7546" s="1">
        <v>7545</v>
      </c>
      <c r="B7546" s="1" t="s">
        <v>54</v>
      </c>
      <c r="C7546" s="1" t="s">
        <v>6040</v>
      </c>
      <c r="D7546" s="1" t="s">
        <v>176</v>
      </c>
      <c r="E7546" s="1" t="s">
        <v>29</v>
      </c>
      <c r="F7546" s="1" t="s">
        <v>23770</v>
      </c>
      <c r="G7546" s="14">
        <v>9190996000</v>
      </c>
      <c r="H7546" s="1" t="s">
        <v>8</v>
      </c>
      <c r="I7546" s="1" t="s">
        <v>41</v>
      </c>
      <c r="J7546" s="1" t="s">
        <v>34</v>
      </c>
      <c r="K7546" s="3" t="s">
        <v>42</v>
      </c>
      <c r="L7546" s="1" t="s">
        <v>34</v>
      </c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1"/>
      <c r="AA7546" s="1" t="s">
        <v>16</v>
      </c>
      <c r="AB7546" s="3" t="s">
        <v>12</v>
      </c>
      <c r="AC7546" s="23" t="s">
        <v>37802</v>
      </c>
      <c r="AD7546" s="23" t="s">
        <v>44998</v>
      </c>
      <c r="AE7546" t="s">
        <v>35410</v>
      </c>
    </row>
    <row r="7547" spans="1:31" ht="14.25" customHeight="1">
      <c r="A7547" s="1">
        <v>7546</v>
      </c>
      <c r="B7547" s="1" t="s">
        <v>54</v>
      </c>
      <c r="C7547" s="1" t="s">
        <v>6041</v>
      </c>
      <c r="D7547" s="1" t="s">
        <v>35877</v>
      </c>
      <c r="E7547" s="1" t="s">
        <v>37033</v>
      </c>
      <c r="F7547" s="1" t="s">
        <v>23771</v>
      </c>
      <c r="G7547" s="14">
        <v>919414004444</v>
      </c>
      <c r="H7547" s="1" t="s">
        <v>8</v>
      </c>
      <c r="I7547" s="1" t="s">
        <v>41</v>
      </c>
      <c r="J7547" s="1" t="s">
        <v>34</v>
      </c>
      <c r="K7547" s="3" t="s">
        <v>17</v>
      </c>
      <c r="L7547" s="1" t="s">
        <v>34</v>
      </c>
      <c r="M7547" s="4" t="s">
        <v>42</v>
      </c>
      <c r="N7547" s="3" t="str">
        <f>J7547</f>
        <v>[50-85 Lacs]</v>
      </c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1"/>
      <c r="AA7547" s="1" t="s">
        <v>16</v>
      </c>
      <c r="AB7547" s="3" t="s">
        <v>12</v>
      </c>
      <c r="AC7547" s="23" t="s">
        <v>37802</v>
      </c>
      <c r="AD7547" s="23" t="s">
        <v>44999</v>
      </c>
      <c r="AE7547" t="s">
        <v>35394</v>
      </c>
    </row>
    <row r="7548" spans="1:31" ht="14.25" customHeight="1">
      <c r="A7548" s="1">
        <v>7547</v>
      </c>
      <c r="B7548" s="1" t="s">
        <v>54</v>
      </c>
      <c r="C7548" s="1" t="s">
        <v>6049</v>
      </c>
      <c r="D7548" s="1" t="s">
        <v>9594</v>
      </c>
      <c r="E7548" s="1" t="s">
        <v>1648</v>
      </c>
      <c r="F7548" s="1" t="s">
        <v>23776</v>
      </c>
      <c r="G7548" s="14">
        <v>919610644946</v>
      </c>
      <c r="H7548" s="1" t="s">
        <v>20</v>
      </c>
      <c r="I7548" s="1" t="s">
        <v>62</v>
      </c>
      <c r="J7548" s="1" t="s">
        <v>34</v>
      </c>
      <c r="K7548" s="3" t="s">
        <v>42</v>
      </c>
      <c r="L7548" s="1" t="s">
        <v>34</v>
      </c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1"/>
      <c r="AA7548" s="1" t="s">
        <v>16</v>
      </c>
      <c r="AB7548" s="3" t="s">
        <v>12</v>
      </c>
      <c r="AC7548" s="23" t="s">
        <v>37802</v>
      </c>
      <c r="AD7548" s="23" t="s">
        <v>45000</v>
      </c>
      <c r="AE7548" t="s">
        <v>35399</v>
      </c>
    </row>
    <row r="7549" spans="1:31" ht="14.25" customHeight="1">
      <c r="A7549" s="1">
        <v>7548</v>
      </c>
      <c r="B7549" s="1" t="s">
        <v>54</v>
      </c>
      <c r="C7549" s="1" t="s">
        <v>6050</v>
      </c>
      <c r="D7549" s="1" t="s">
        <v>6051</v>
      </c>
      <c r="E7549" s="1" t="s">
        <v>90</v>
      </c>
      <c r="F7549" s="1" t="s">
        <v>23777</v>
      </c>
      <c r="G7549" s="14">
        <v>919446949490</v>
      </c>
      <c r="H7549" s="1" t="s">
        <v>20</v>
      </c>
      <c r="I7549" s="1" t="s">
        <v>41</v>
      </c>
      <c r="J7549" s="1" t="s">
        <v>34</v>
      </c>
      <c r="K7549" s="3" t="s">
        <v>42</v>
      </c>
      <c r="L7549" s="1" t="s">
        <v>34</v>
      </c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1"/>
      <c r="AA7549" s="1" t="s">
        <v>16</v>
      </c>
      <c r="AB7549" s="3" t="s">
        <v>12</v>
      </c>
      <c r="AC7549" s="23" t="s">
        <v>37802</v>
      </c>
      <c r="AD7549" s="23" t="s">
        <v>45001</v>
      </c>
      <c r="AE7549" t="s">
        <v>35409</v>
      </c>
    </row>
    <row r="7550" spans="1:31" ht="14.25" customHeight="1">
      <c r="A7550" s="1">
        <v>7549</v>
      </c>
      <c r="B7550" s="1" t="s">
        <v>54</v>
      </c>
      <c r="C7550" s="1" t="s">
        <v>6052</v>
      </c>
      <c r="D7550" s="1" t="s">
        <v>2205</v>
      </c>
      <c r="E7550" s="1" t="s">
        <v>73</v>
      </c>
      <c r="F7550" s="1" t="s">
        <v>31726</v>
      </c>
      <c r="G7550" s="14">
        <v>919444699999</v>
      </c>
      <c r="H7550" s="1" t="s">
        <v>20</v>
      </c>
      <c r="I7550" s="1" t="s">
        <v>9</v>
      </c>
      <c r="J7550" s="1" t="s">
        <v>34</v>
      </c>
      <c r="K7550" s="3" t="s">
        <v>17</v>
      </c>
      <c r="L7550" s="1" t="s">
        <v>34</v>
      </c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1"/>
      <c r="AA7550" s="1" t="s">
        <v>16</v>
      </c>
      <c r="AB7550" s="3" t="s">
        <v>12</v>
      </c>
      <c r="AC7550" s="23" t="s">
        <v>37802</v>
      </c>
      <c r="AD7550" s="23" t="s">
        <v>45002</v>
      </c>
      <c r="AE7550" t="s">
        <v>35394</v>
      </c>
    </row>
    <row r="7551" spans="1:31" ht="14.25" customHeight="1">
      <c r="A7551" s="1">
        <v>7550</v>
      </c>
      <c r="B7551" s="9" t="s">
        <v>6</v>
      </c>
      <c r="C7551" s="1" t="s">
        <v>6060</v>
      </c>
      <c r="D7551" s="1" t="s">
        <v>6061</v>
      </c>
      <c r="E7551" s="1" t="s">
        <v>1225</v>
      </c>
      <c r="F7551" s="1" t="s">
        <v>31728</v>
      </c>
      <c r="G7551" s="14">
        <v>914049146</v>
      </c>
      <c r="H7551" s="1" t="s">
        <v>46</v>
      </c>
      <c r="I7551" s="1" t="s">
        <v>62</v>
      </c>
      <c r="J7551" s="1" t="s">
        <v>34</v>
      </c>
      <c r="K7551" s="3" t="s">
        <v>42</v>
      </c>
      <c r="L7551" s="1" t="s">
        <v>34</v>
      </c>
      <c r="M7551" s="3" t="s">
        <v>27</v>
      </c>
      <c r="N7551" s="3" t="str">
        <f t="shared" ref="N7551:N7552" si="253">J7551</f>
        <v>[50-85 Lacs]</v>
      </c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1"/>
      <c r="AA7551" s="1" t="s">
        <v>16</v>
      </c>
      <c r="AB7551" s="3" t="s">
        <v>12</v>
      </c>
      <c r="AC7551" s="23" t="s">
        <v>37802</v>
      </c>
      <c r="AD7551" s="23" t="s">
        <v>45003</v>
      </c>
      <c r="AE7551" t="s">
        <v>35410</v>
      </c>
    </row>
    <row r="7552" spans="1:31" ht="14.25" customHeight="1">
      <c r="A7552" s="1">
        <v>7551</v>
      </c>
      <c r="B7552" s="1" t="s">
        <v>54</v>
      </c>
      <c r="C7552" s="1" t="s">
        <v>6062</v>
      </c>
      <c r="D7552" s="1" t="s">
        <v>3301</v>
      </c>
      <c r="E7552" s="1" t="s">
        <v>40</v>
      </c>
      <c r="F7552" s="1" t="s">
        <v>23782</v>
      </c>
      <c r="G7552" s="14">
        <v>919446004644</v>
      </c>
      <c r="H7552" s="1" t="s">
        <v>132</v>
      </c>
      <c r="I7552" s="1" t="s">
        <v>33</v>
      </c>
      <c r="J7552" s="1" t="s">
        <v>34</v>
      </c>
      <c r="K7552" s="3" t="s">
        <v>63</v>
      </c>
      <c r="L7552" s="1" t="s">
        <v>34</v>
      </c>
      <c r="M7552" s="3" t="s">
        <v>213</v>
      </c>
      <c r="N7552" s="3" t="str">
        <f t="shared" si="253"/>
        <v>[50-85 Lacs]</v>
      </c>
      <c r="O7552" s="3" t="s">
        <v>17</v>
      </c>
      <c r="P7552" s="3" t="s">
        <v>34</v>
      </c>
      <c r="Q7552" s="3" t="s">
        <v>42</v>
      </c>
      <c r="R7552" s="3" t="s">
        <v>34</v>
      </c>
      <c r="S7552" s="3" t="s">
        <v>27</v>
      </c>
      <c r="T7552" s="3" t="s">
        <v>34</v>
      </c>
      <c r="U7552" s="3" t="s">
        <v>117</v>
      </c>
      <c r="V7552" s="3" t="s">
        <v>34</v>
      </c>
      <c r="W7552" s="3" t="s">
        <v>178</v>
      </c>
      <c r="X7552" s="3" t="s">
        <v>34</v>
      </c>
      <c r="Y7552" s="3" t="s">
        <v>171</v>
      </c>
      <c r="Z7552" s="1" t="s">
        <v>34</v>
      </c>
      <c r="AA7552" s="1" t="s">
        <v>16</v>
      </c>
      <c r="AB7552" s="3" t="s">
        <v>12</v>
      </c>
      <c r="AC7552" s="23" t="s">
        <v>37802</v>
      </c>
      <c r="AD7552" s="23" t="s">
        <v>45004</v>
      </c>
      <c r="AE7552" t="s">
        <v>35399</v>
      </c>
    </row>
    <row r="7553" spans="1:31" ht="14.25" customHeight="1">
      <c r="A7553" s="1">
        <v>7552</v>
      </c>
      <c r="B7553" s="1" t="s">
        <v>54</v>
      </c>
      <c r="C7553" s="1" t="s">
        <v>6066</v>
      </c>
      <c r="D7553" s="1" t="s">
        <v>4751</v>
      </c>
      <c r="E7553" s="1" t="s">
        <v>2725</v>
      </c>
      <c r="F7553" s="1" t="s">
        <v>31729</v>
      </c>
      <c r="G7553" s="14">
        <v>919946196046</v>
      </c>
      <c r="H7553" s="1" t="s">
        <v>20</v>
      </c>
      <c r="I7553" s="1" t="s">
        <v>41</v>
      </c>
      <c r="J7553" s="1" t="s">
        <v>34</v>
      </c>
      <c r="K7553" s="3" t="s">
        <v>17</v>
      </c>
      <c r="L7553" s="1" t="s">
        <v>34</v>
      </c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1"/>
      <c r="AA7553" s="1" t="s">
        <v>16</v>
      </c>
      <c r="AB7553" s="3" t="s">
        <v>12</v>
      </c>
      <c r="AC7553" s="23" t="s">
        <v>37802</v>
      </c>
      <c r="AD7553" s="23" t="s">
        <v>40772</v>
      </c>
      <c r="AE7553" t="s">
        <v>35409</v>
      </c>
    </row>
    <row r="7554" spans="1:31" ht="14.25" customHeight="1">
      <c r="A7554" s="1">
        <v>7553</v>
      </c>
      <c r="B7554" s="1" t="s">
        <v>54</v>
      </c>
      <c r="C7554" s="1" t="s">
        <v>6074</v>
      </c>
      <c r="D7554" s="1" t="s">
        <v>35878</v>
      </c>
      <c r="E7554" s="1" t="s">
        <v>37034</v>
      </c>
      <c r="F7554" s="1" t="s">
        <v>23789</v>
      </c>
      <c r="G7554" s="14">
        <v>919494414904</v>
      </c>
      <c r="H7554" s="1" t="s">
        <v>20</v>
      </c>
      <c r="I7554" s="1" t="s">
        <v>41</v>
      </c>
      <c r="J7554" s="1" t="s">
        <v>34</v>
      </c>
      <c r="K7554" s="3" t="s">
        <v>42</v>
      </c>
      <c r="L7554" s="1" t="s">
        <v>34</v>
      </c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1"/>
      <c r="AA7554" s="1" t="s">
        <v>16</v>
      </c>
      <c r="AB7554" s="3" t="s">
        <v>12</v>
      </c>
      <c r="AC7554" s="23" t="s">
        <v>37802</v>
      </c>
      <c r="AD7554" s="23" t="s">
        <v>45005</v>
      </c>
      <c r="AE7554" t="s">
        <v>35394</v>
      </c>
    </row>
    <row r="7555" spans="1:31" ht="14.25" customHeight="1">
      <c r="A7555" s="1">
        <v>7554</v>
      </c>
      <c r="B7555" s="1" t="s">
        <v>54</v>
      </c>
      <c r="C7555" s="1" t="s">
        <v>6080</v>
      </c>
      <c r="D7555" s="1" t="s">
        <v>2572</v>
      </c>
      <c r="E7555" s="1" t="s">
        <v>139</v>
      </c>
      <c r="F7555" s="1" t="s">
        <v>6081</v>
      </c>
      <c r="G7555" s="14">
        <v>9199446416</v>
      </c>
      <c r="H7555" s="1" t="s">
        <v>20</v>
      </c>
      <c r="I7555" s="1" t="s">
        <v>41</v>
      </c>
      <c r="J7555" s="1" t="s">
        <v>34</v>
      </c>
      <c r="K7555" s="3" t="s">
        <v>17</v>
      </c>
      <c r="L7555" s="1" t="s">
        <v>34</v>
      </c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1"/>
      <c r="AA7555" s="1" t="s">
        <v>16</v>
      </c>
      <c r="AB7555" s="3" t="s">
        <v>12</v>
      </c>
      <c r="AC7555" s="23" t="s">
        <v>37802</v>
      </c>
      <c r="AD7555" s="23" t="s">
        <v>45006</v>
      </c>
      <c r="AE7555" t="s">
        <v>35409</v>
      </c>
    </row>
    <row r="7556" spans="1:31" ht="14.25" customHeight="1">
      <c r="A7556" s="1">
        <v>7555</v>
      </c>
      <c r="B7556" s="1" t="s">
        <v>54</v>
      </c>
      <c r="C7556" s="1" t="s">
        <v>6082</v>
      </c>
      <c r="D7556" s="1" t="s">
        <v>52</v>
      </c>
      <c r="E7556" s="1" t="s">
        <v>18703</v>
      </c>
      <c r="F7556" s="1" t="s">
        <v>31731</v>
      </c>
      <c r="G7556" s="14">
        <v>91444999494</v>
      </c>
      <c r="H7556" s="1" t="s">
        <v>20</v>
      </c>
      <c r="I7556" s="1" t="s">
        <v>9</v>
      </c>
      <c r="J7556" s="1" t="s">
        <v>34</v>
      </c>
      <c r="K7556" s="3" t="s">
        <v>63</v>
      </c>
      <c r="L7556" s="1" t="s">
        <v>34</v>
      </c>
      <c r="M7556" s="3" t="s">
        <v>213</v>
      </c>
      <c r="N7556" s="3" t="str">
        <f t="shared" ref="N7556:N7557" si="254">J7556</f>
        <v>[50-85 Lacs]</v>
      </c>
      <c r="O7556" s="3" t="s">
        <v>17</v>
      </c>
      <c r="P7556" s="3" t="s">
        <v>34</v>
      </c>
      <c r="Q7556" s="3" t="s">
        <v>42</v>
      </c>
      <c r="R7556" s="3" t="s">
        <v>34</v>
      </c>
      <c r="S7556" s="3" t="s">
        <v>27</v>
      </c>
      <c r="T7556" s="3" t="s">
        <v>34</v>
      </c>
      <c r="U7556" s="3" t="s">
        <v>117</v>
      </c>
      <c r="V7556" s="3" t="s">
        <v>34</v>
      </c>
      <c r="W7556" s="3" t="s">
        <v>178</v>
      </c>
      <c r="X7556" s="3" t="s">
        <v>34</v>
      </c>
      <c r="Y7556" s="3" t="s">
        <v>171</v>
      </c>
      <c r="Z7556" s="1" t="s">
        <v>34</v>
      </c>
      <c r="AA7556" s="1" t="s">
        <v>16</v>
      </c>
      <c r="AB7556" s="3" t="s">
        <v>12</v>
      </c>
      <c r="AC7556" s="23" t="s">
        <v>37802</v>
      </c>
      <c r="AD7556" s="23" t="s">
        <v>45007</v>
      </c>
      <c r="AE7556" t="s">
        <v>35394</v>
      </c>
    </row>
    <row r="7557" spans="1:31" ht="14.25" customHeight="1">
      <c r="A7557" s="1">
        <v>7556</v>
      </c>
      <c r="B7557" s="1" t="s">
        <v>54</v>
      </c>
      <c r="C7557" s="1" t="s">
        <v>6092</v>
      </c>
      <c r="D7557" s="1" t="s">
        <v>5466</v>
      </c>
      <c r="E7557" s="1" t="s">
        <v>139</v>
      </c>
      <c r="F7557" s="1" t="s">
        <v>23796</v>
      </c>
      <c r="G7557" s="14">
        <v>919099946064</v>
      </c>
      <c r="H7557" s="1" t="s">
        <v>8</v>
      </c>
      <c r="I7557" s="1" t="s">
        <v>9</v>
      </c>
      <c r="J7557" s="1" t="s">
        <v>34</v>
      </c>
      <c r="K7557" s="3" t="s">
        <v>63</v>
      </c>
      <c r="L7557" s="1" t="s">
        <v>34</v>
      </c>
      <c r="M7557" s="3" t="s">
        <v>213</v>
      </c>
      <c r="N7557" s="3" t="str">
        <f t="shared" si="254"/>
        <v>[50-85 Lacs]</v>
      </c>
      <c r="O7557" s="3" t="s">
        <v>17</v>
      </c>
      <c r="P7557" s="3" t="s">
        <v>34</v>
      </c>
      <c r="Q7557" s="3" t="s">
        <v>42</v>
      </c>
      <c r="R7557" s="3" t="s">
        <v>34</v>
      </c>
      <c r="S7557" s="3" t="s">
        <v>27</v>
      </c>
      <c r="T7557" s="3" t="s">
        <v>34</v>
      </c>
      <c r="U7557" s="3" t="s">
        <v>117</v>
      </c>
      <c r="V7557" s="3" t="s">
        <v>34</v>
      </c>
      <c r="W7557" s="3" t="s">
        <v>178</v>
      </c>
      <c r="X7557" s="3" t="s">
        <v>34</v>
      </c>
      <c r="Y7557" s="3" t="s">
        <v>171</v>
      </c>
      <c r="Z7557" s="1" t="s">
        <v>34</v>
      </c>
      <c r="AA7557" s="1" t="s">
        <v>16</v>
      </c>
      <c r="AB7557" s="3" t="s">
        <v>12</v>
      </c>
      <c r="AC7557" s="23" t="s">
        <v>37802</v>
      </c>
      <c r="AD7557" s="23" t="s">
        <v>40774</v>
      </c>
      <c r="AE7557" t="s">
        <v>35410</v>
      </c>
    </row>
    <row r="7558" spans="1:31" ht="14.25" customHeight="1">
      <c r="A7558" s="1">
        <v>7557</v>
      </c>
      <c r="B7558" s="1" t="s">
        <v>54</v>
      </c>
      <c r="C7558" s="1" t="s">
        <v>6099</v>
      </c>
      <c r="D7558" s="1" t="s">
        <v>2412</v>
      </c>
      <c r="E7558" s="1" t="s">
        <v>37035</v>
      </c>
      <c r="F7558" s="1" t="s">
        <v>23801</v>
      </c>
      <c r="G7558" s="14">
        <v>91944664464</v>
      </c>
      <c r="H7558" s="1" t="s">
        <v>8</v>
      </c>
      <c r="I7558" s="1" t="s">
        <v>62</v>
      </c>
      <c r="J7558" s="1" t="s">
        <v>34</v>
      </c>
      <c r="K7558" s="3" t="s">
        <v>17</v>
      </c>
      <c r="L7558" s="1" t="s">
        <v>34</v>
      </c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1"/>
      <c r="AA7558" s="1" t="s">
        <v>11</v>
      </c>
      <c r="AB7558" s="3" t="s">
        <v>13</v>
      </c>
      <c r="AC7558" s="23" t="s">
        <v>37802</v>
      </c>
      <c r="AD7558" s="23" t="s">
        <v>45008</v>
      </c>
      <c r="AE7558" t="s">
        <v>35394</v>
      </c>
    </row>
    <row r="7559" spans="1:31" ht="14.25" customHeight="1">
      <c r="A7559" s="1">
        <v>7558</v>
      </c>
      <c r="B7559" s="9" t="s">
        <v>6</v>
      </c>
      <c r="C7559" s="1" t="s">
        <v>6103</v>
      </c>
      <c r="D7559" s="1" t="s">
        <v>1501</v>
      </c>
      <c r="E7559" s="1" t="s">
        <v>1577</v>
      </c>
      <c r="F7559" s="1" t="s">
        <v>6104</v>
      </c>
      <c r="G7559" s="14">
        <v>919909444</v>
      </c>
      <c r="H7559" s="1" t="s">
        <v>15</v>
      </c>
      <c r="I7559" s="1" t="s">
        <v>9</v>
      </c>
      <c r="J7559" s="1" t="s">
        <v>34</v>
      </c>
      <c r="K7559" s="3" t="s">
        <v>17</v>
      </c>
      <c r="L7559" s="1" t="s">
        <v>34</v>
      </c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1"/>
      <c r="AA7559" s="1" t="s">
        <v>16</v>
      </c>
      <c r="AB7559" s="3" t="s">
        <v>12</v>
      </c>
      <c r="AC7559" s="23" t="s">
        <v>37802</v>
      </c>
      <c r="AD7559" s="23" t="s">
        <v>45009</v>
      </c>
      <c r="AE7559" t="s">
        <v>35409</v>
      </c>
    </row>
    <row r="7560" spans="1:31" ht="14.25" customHeight="1">
      <c r="A7560" s="1">
        <v>7559</v>
      </c>
      <c r="B7560" s="1" t="s">
        <v>54</v>
      </c>
      <c r="C7560" s="1" t="s">
        <v>6111</v>
      </c>
      <c r="D7560" s="1" t="s">
        <v>5111</v>
      </c>
      <c r="E7560" s="1" t="s">
        <v>506</v>
      </c>
      <c r="F7560" s="1" t="s">
        <v>23807</v>
      </c>
      <c r="G7560" s="14">
        <v>91994600969</v>
      </c>
      <c r="H7560" s="1" t="s">
        <v>20</v>
      </c>
      <c r="I7560" s="1" t="s">
        <v>41</v>
      </c>
      <c r="J7560" s="1" t="s">
        <v>34</v>
      </c>
      <c r="K7560" s="3" t="s">
        <v>178</v>
      </c>
      <c r="L7560" s="1" t="s">
        <v>34</v>
      </c>
      <c r="M7560" s="3" t="s">
        <v>171</v>
      </c>
      <c r="N7560" s="3" t="str">
        <f t="shared" ref="N7560:N7561" si="255">J7560</f>
        <v>[50-85 Lacs]</v>
      </c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1"/>
      <c r="AA7560" s="1" t="s">
        <v>16</v>
      </c>
      <c r="AB7560" s="3" t="s">
        <v>12</v>
      </c>
      <c r="AC7560" s="23" t="s">
        <v>37802</v>
      </c>
      <c r="AD7560" s="23" t="s">
        <v>45010</v>
      </c>
      <c r="AE7560" t="s">
        <v>35399</v>
      </c>
    </row>
    <row r="7561" spans="1:31" ht="14.25" customHeight="1">
      <c r="A7561" s="1">
        <v>7560</v>
      </c>
      <c r="B7561" s="1" t="s">
        <v>54</v>
      </c>
      <c r="C7561" s="1" t="s">
        <v>6119</v>
      </c>
      <c r="D7561" s="1" t="s">
        <v>3077</v>
      </c>
      <c r="E7561" s="1" t="s">
        <v>6120</v>
      </c>
      <c r="F7561" s="1" t="s">
        <v>31737</v>
      </c>
      <c r="G7561" s="14">
        <v>919446900609</v>
      </c>
      <c r="H7561" s="1" t="s">
        <v>20</v>
      </c>
      <c r="I7561" s="1" t="s">
        <v>41</v>
      </c>
      <c r="J7561" s="1" t="s">
        <v>34</v>
      </c>
      <c r="K7561" s="3" t="s">
        <v>17</v>
      </c>
      <c r="L7561" s="1" t="s">
        <v>34</v>
      </c>
      <c r="M7561" s="4" t="s">
        <v>42</v>
      </c>
      <c r="N7561" s="3" t="str">
        <f t="shared" si="255"/>
        <v>[50-85 Lacs]</v>
      </c>
      <c r="O7561" s="3" t="s">
        <v>47349</v>
      </c>
      <c r="P7561" s="3" t="s">
        <v>34</v>
      </c>
      <c r="Q7561" s="3"/>
      <c r="R7561" s="3"/>
      <c r="S7561" s="3"/>
      <c r="T7561" s="3"/>
      <c r="U7561" s="3"/>
      <c r="V7561" s="3"/>
      <c r="W7561" s="3"/>
      <c r="X7561" s="3"/>
      <c r="Y7561" s="3"/>
      <c r="Z7561" s="1"/>
      <c r="AA7561" s="1" t="s">
        <v>16</v>
      </c>
      <c r="AB7561" s="3" t="s">
        <v>12</v>
      </c>
      <c r="AC7561" s="23" t="s">
        <v>37802</v>
      </c>
      <c r="AD7561" s="23" t="s">
        <v>45011</v>
      </c>
      <c r="AE7561" t="s">
        <v>35394</v>
      </c>
    </row>
    <row r="7562" spans="1:31" ht="14.25" customHeight="1">
      <c r="A7562" s="1">
        <v>7561</v>
      </c>
      <c r="B7562" s="1" t="s">
        <v>54</v>
      </c>
      <c r="C7562" s="1" t="s">
        <v>6131</v>
      </c>
      <c r="D7562" s="1" t="s">
        <v>546</v>
      </c>
      <c r="E7562" s="1" t="s">
        <v>40</v>
      </c>
      <c r="F7562" s="1" t="s">
        <v>23816</v>
      </c>
      <c r="G7562" s="14">
        <v>9160069966</v>
      </c>
      <c r="H7562" s="1" t="s">
        <v>20</v>
      </c>
      <c r="I7562" s="1" t="s">
        <v>9</v>
      </c>
      <c r="J7562" s="1" t="s">
        <v>34</v>
      </c>
      <c r="K7562" s="3" t="s">
        <v>42</v>
      </c>
      <c r="L7562" s="1" t="s">
        <v>34</v>
      </c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1"/>
      <c r="AA7562" s="1" t="s">
        <v>16</v>
      </c>
      <c r="AB7562" s="3" t="s">
        <v>12</v>
      </c>
      <c r="AC7562" s="23" t="s">
        <v>37802</v>
      </c>
      <c r="AD7562" s="23" t="s">
        <v>45012</v>
      </c>
      <c r="AE7562" t="s">
        <v>35399</v>
      </c>
    </row>
    <row r="7563" spans="1:31" ht="14.25" customHeight="1">
      <c r="A7563" s="1">
        <v>7562</v>
      </c>
      <c r="B7563" s="1" t="s">
        <v>54</v>
      </c>
      <c r="C7563" s="1" t="s">
        <v>6132</v>
      </c>
      <c r="D7563" s="1" t="s">
        <v>6133</v>
      </c>
      <c r="E7563" s="1" t="s">
        <v>3162</v>
      </c>
      <c r="F7563" s="1" t="s">
        <v>23817</v>
      </c>
      <c r="G7563" s="14">
        <v>91410496491</v>
      </c>
      <c r="H7563" s="1" t="s">
        <v>20</v>
      </c>
      <c r="I7563" s="1" t="s">
        <v>41</v>
      </c>
      <c r="J7563" s="1" t="s">
        <v>34</v>
      </c>
      <c r="K7563" s="3" t="s">
        <v>17</v>
      </c>
      <c r="L7563" s="1" t="s">
        <v>34</v>
      </c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1"/>
      <c r="AA7563" s="1" t="s">
        <v>11</v>
      </c>
      <c r="AB7563" s="3" t="s">
        <v>13</v>
      </c>
      <c r="AC7563" s="23" t="s">
        <v>37802</v>
      </c>
      <c r="AD7563" s="23" t="s">
        <v>45013</v>
      </c>
      <c r="AE7563" t="s">
        <v>35394</v>
      </c>
    </row>
    <row r="7564" spans="1:31" ht="14.25" customHeight="1">
      <c r="A7564" s="1">
        <v>7563</v>
      </c>
      <c r="B7564" s="9" t="s">
        <v>6</v>
      </c>
      <c r="C7564" s="1" t="s">
        <v>6142</v>
      </c>
      <c r="D7564" s="1" t="s">
        <v>6143</v>
      </c>
      <c r="E7564" s="1" t="s">
        <v>90</v>
      </c>
      <c r="F7564" s="1" t="s">
        <v>31739</v>
      </c>
      <c r="G7564" s="14">
        <v>91944646644</v>
      </c>
      <c r="H7564" s="1" t="s">
        <v>132</v>
      </c>
      <c r="I7564" s="1" t="s">
        <v>9</v>
      </c>
      <c r="J7564" s="1" t="s">
        <v>34</v>
      </c>
      <c r="K7564" s="3" t="s">
        <v>117</v>
      </c>
      <c r="L7564" s="1" t="s">
        <v>34</v>
      </c>
      <c r="M7564" s="3" t="s">
        <v>178</v>
      </c>
      <c r="N7564" s="3" t="str">
        <f>J7564</f>
        <v>[50-85 Lacs]</v>
      </c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1"/>
      <c r="AA7564" s="1" t="s">
        <v>16</v>
      </c>
      <c r="AB7564" s="3" t="s">
        <v>12</v>
      </c>
      <c r="AC7564" s="23" t="s">
        <v>37802</v>
      </c>
      <c r="AD7564" s="23" t="s">
        <v>45014</v>
      </c>
      <c r="AE7564" t="s">
        <v>35409</v>
      </c>
    </row>
    <row r="7565" spans="1:31" ht="14.25" customHeight="1">
      <c r="A7565" s="1">
        <v>7564</v>
      </c>
      <c r="B7565" s="1" t="s">
        <v>54</v>
      </c>
      <c r="C7565" s="1" t="s">
        <v>6145</v>
      </c>
      <c r="D7565" s="1" t="s">
        <v>3513</v>
      </c>
      <c r="E7565" s="1" t="s">
        <v>141</v>
      </c>
      <c r="F7565" s="1" t="s">
        <v>23824</v>
      </c>
      <c r="G7565" s="14">
        <v>91944169991</v>
      </c>
      <c r="H7565" s="1" t="s">
        <v>8</v>
      </c>
      <c r="I7565" s="1" t="s">
        <v>9</v>
      </c>
      <c r="J7565" s="1" t="s">
        <v>34</v>
      </c>
      <c r="K7565" s="3" t="s">
        <v>42</v>
      </c>
      <c r="L7565" s="1" t="s">
        <v>34</v>
      </c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1"/>
      <c r="AA7565" s="1" t="s">
        <v>16</v>
      </c>
      <c r="AB7565" s="3" t="s">
        <v>12</v>
      </c>
      <c r="AC7565" s="23" t="s">
        <v>37802</v>
      </c>
      <c r="AD7565" s="23" t="s">
        <v>45015</v>
      </c>
      <c r="AE7565" t="s">
        <v>35410</v>
      </c>
    </row>
    <row r="7566" spans="1:31" ht="14.25" customHeight="1">
      <c r="A7566" s="1">
        <v>7565</v>
      </c>
      <c r="B7566" s="9" t="s">
        <v>6</v>
      </c>
      <c r="C7566" s="1" t="s">
        <v>6146</v>
      </c>
      <c r="D7566" s="1" t="s">
        <v>6821</v>
      </c>
      <c r="E7566" s="1" t="s">
        <v>36777</v>
      </c>
      <c r="F7566" s="1" t="s">
        <v>31740</v>
      </c>
      <c r="G7566" s="14">
        <v>9199949444</v>
      </c>
      <c r="H7566" s="1" t="s">
        <v>20</v>
      </c>
      <c r="I7566" s="1" t="s">
        <v>41</v>
      </c>
      <c r="J7566" s="1" t="s">
        <v>34</v>
      </c>
      <c r="K7566" s="3" t="s">
        <v>42</v>
      </c>
      <c r="L7566" s="1" t="s">
        <v>34</v>
      </c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1"/>
      <c r="AA7566" s="1" t="s">
        <v>16</v>
      </c>
      <c r="AB7566" s="3" t="s">
        <v>12</v>
      </c>
      <c r="AC7566" s="23" t="s">
        <v>37802</v>
      </c>
      <c r="AD7566" s="23" t="s">
        <v>45016</v>
      </c>
      <c r="AE7566" t="s">
        <v>35409</v>
      </c>
    </row>
    <row r="7567" spans="1:31" ht="14.25" customHeight="1">
      <c r="A7567" s="1">
        <v>7566</v>
      </c>
      <c r="B7567" s="9" t="s">
        <v>6</v>
      </c>
      <c r="C7567" s="1" t="s">
        <v>6161</v>
      </c>
      <c r="D7567" s="1" t="s">
        <v>6162</v>
      </c>
      <c r="E7567" s="1" t="s">
        <v>6163</v>
      </c>
      <c r="F7567" s="1" t="s">
        <v>23836</v>
      </c>
      <c r="G7567" s="14">
        <v>919946111</v>
      </c>
      <c r="H7567" s="1" t="s">
        <v>8</v>
      </c>
      <c r="I7567" s="1" t="s">
        <v>9</v>
      </c>
      <c r="J7567" s="1" t="s">
        <v>34</v>
      </c>
      <c r="K7567" s="3" t="s">
        <v>17</v>
      </c>
      <c r="L7567" s="1" t="s">
        <v>34</v>
      </c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1"/>
      <c r="AA7567" s="1" t="s">
        <v>11</v>
      </c>
      <c r="AB7567" s="3" t="s">
        <v>13</v>
      </c>
      <c r="AC7567" s="23" t="s">
        <v>37802</v>
      </c>
      <c r="AD7567" s="23" t="s">
        <v>45017</v>
      </c>
      <c r="AE7567" t="s">
        <v>35409</v>
      </c>
    </row>
    <row r="7568" spans="1:31" ht="14.25" customHeight="1">
      <c r="A7568" s="1">
        <v>7567</v>
      </c>
      <c r="B7568" s="1" t="s">
        <v>54</v>
      </c>
      <c r="C7568" s="1" t="s">
        <v>6167</v>
      </c>
      <c r="D7568" s="1" t="s">
        <v>10439</v>
      </c>
      <c r="E7568" s="1" t="s">
        <v>328</v>
      </c>
      <c r="F7568" s="1" t="s">
        <v>23840</v>
      </c>
      <c r="G7568" s="14">
        <v>9194469410</v>
      </c>
      <c r="H7568" s="1" t="s">
        <v>20</v>
      </c>
      <c r="I7568" s="1" t="s">
        <v>41</v>
      </c>
      <c r="J7568" s="1" t="s">
        <v>34</v>
      </c>
      <c r="K7568" s="3" t="s">
        <v>17</v>
      </c>
      <c r="L7568" s="1" t="s">
        <v>34</v>
      </c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1"/>
      <c r="AA7568" s="1" t="s">
        <v>16</v>
      </c>
      <c r="AB7568" s="3" t="s">
        <v>12</v>
      </c>
      <c r="AC7568" s="23" t="s">
        <v>37802</v>
      </c>
      <c r="AD7568" s="23" t="s">
        <v>45018</v>
      </c>
      <c r="AE7568" t="s">
        <v>35394</v>
      </c>
    </row>
    <row r="7569" spans="1:31" ht="14.25" customHeight="1">
      <c r="A7569" s="1">
        <v>7568</v>
      </c>
      <c r="B7569" s="1" t="s">
        <v>54</v>
      </c>
      <c r="C7569" s="1" t="s">
        <v>6171</v>
      </c>
      <c r="D7569" s="1" t="s">
        <v>52</v>
      </c>
      <c r="E7569" s="1" t="s">
        <v>37036</v>
      </c>
      <c r="F7569" s="1" t="s">
        <v>23843</v>
      </c>
      <c r="G7569" s="14">
        <v>91960104114</v>
      </c>
      <c r="H7569" s="1" t="s">
        <v>20</v>
      </c>
      <c r="I7569" s="1" t="s">
        <v>41</v>
      </c>
      <c r="J7569" s="1" t="s">
        <v>34</v>
      </c>
      <c r="K7569" s="3" t="s">
        <v>42</v>
      </c>
      <c r="L7569" s="1" t="s">
        <v>34</v>
      </c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1"/>
      <c r="AA7569" s="1" t="s">
        <v>16</v>
      </c>
      <c r="AB7569" s="3" t="s">
        <v>12</v>
      </c>
      <c r="AC7569" s="23" t="s">
        <v>37802</v>
      </c>
      <c r="AD7569" s="23" t="s">
        <v>45019</v>
      </c>
      <c r="AE7569" t="s">
        <v>35409</v>
      </c>
    </row>
    <row r="7570" spans="1:31" ht="14.25" customHeight="1">
      <c r="A7570" s="1">
        <v>7569</v>
      </c>
      <c r="B7570" s="1" t="s">
        <v>54</v>
      </c>
      <c r="C7570" s="1" t="s">
        <v>6173</v>
      </c>
      <c r="D7570" s="1" t="s">
        <v>9199</v>
      </c>
      <c r="E7570" s="1" t="s">
        <v>6781</v>
      </c>
      <c r="F7570" s="1" t="s">
        <v>23845</v>
      </c>
      <c r="G7570" s="14">
        <v>91414464499</v>
      </c>
      <c r="H7570" s="1" t="s">
        <v>8</v>
      </c>
      <c r="I7570" s="1" t="s">
        <v>9</v>
      </c>
      <c r="J7570" s="1" t="s">
        <v>34</v>
      </c>
      <c r="K7570" s="3" t="s">
        <v>42</v>
      </c>
      <c r="L7570" s="1" t="s">
        <v>34</v>
      </c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1"/>
      <c r="AA7570" s="1" t="s">
        <v>16</v>
      </c>
      <c r="AB7570" s="3" t="s">
        <v>12</v>
      </c>
      <c r="AC7570" s="23" t="s">
        <v>37802</v>
      </c>
      <c r="AD7570" s="23" t="s">
        <v>45020</v>
      </c>
      <c r="AE7570" t="s">
        <v>35399</v>
      </c>
    </row>
    <row r="7571" spans="1:31" ht="14.25" customHeight="1">
      <c r="A7571" s="1">
        <v>7570</v>
      </c>
      <c r="B7571" s="1" t="s">
        <v>54</v>
      </c>
      <c r="C7571" s="1" t="s">
        <v>6176</v>
      </c>
      <c r="D7571" s="1" t="s">
        <v>35879</v>
      </c>
      <c r="E7571" s="1" t="s">
        <v>40</v>
      </c>
      <c r="F7571" s="1" t="s">
        <v>31742</v>
      </c>
      <c r="G7571" s="14">
        <v>91696491494</v>
      </c>
      <c r="H7571" s="1" t="s">
        <v>20</v>
      </c>
      <c r="I7571" s="1" t="s">
        <v>41</v>
      </c>
      <c r="J7571" s="1" t="s">
        <v>34</v>
      </c>
      <c r="K7571" s="3" t="s">
        <v>42</v>
      </c>
      <c r="L7571" s="1" t="s">
        <v>34</v>
      </c>
      <c r="M7571" s="3" t="s">
        <v>27</v>
      </c>
      <c r="N7571" s="3" t="str">
        <f>J7571</f>
        <v>[50-85 Lacs]</v>
      </c>
      <c r="O7571" s="3" t="s">
        <v>117</v>
      </c>
      <c r="P7571" s="3" t="s">
        <v>34</v>
      </c>
      <c r="Q7571" s="3"/>
      <c r="R7571" s="3"/>
      <c r="S7571" s="3"/>
      <c r="T7571" s="3"/>
      <c r="U7571" s="3"/>
      <c r="V7571" s="3"/>
      <c r="W7571" s="3"/>
      <c r="X7571" s="3"/>
      <c r="Y7571" s="3"/>
      <c r="Z7571" s="1"/>
      <c r="AA7571" s="1" t="s">
        <v>16</v>
      </c>
      <c r="AB7571" s="3" t="s">
        <v>12</v>
      </c>
      <c r="AC7571" s="23" t="s">
        <v>37802</v>
      </c>
      <c r="AD7571" s="23" t="s">
        <v>45021</v>
      </c>
      <c r="AE7571" t="s">
        <v>35399</v>
      </c>
    </row>
    <row r="7572" spans="1:31" ht="14.25" customHeight="1">
      <c r="A7572" s="1">
        <v>7571</v>
      </c>
      <c r="B7572" s="1" t="s">
        <v>54</v>
      </c>
      <c r="C7572" s="1" t="s">
        <v>6190</v>
      </c>
      <c r="D7572" s="1" t="s">
        <v>605</v>
      </c>
      <c r="E7572" s="1" t="s">
        <v>37037</v>
      </c>
      <c r="F7572" s="1" t="s">
        <v>23855</v>
      </c>
      <c r="G7572" s="14">
        <v>919446041494</v>
      </c>
      <c r="H7572" s="1" t="s">
        <v>8</v>
      </c>
      <c r="I7572" s="1" t="s">
        <v>41</v>
      </c>
      <c r="J7572" s="1" t="s">
        <v>34</v>
      </c>
      <c r="K7572" s="3" t="s">
        <v>42</v>
      </c>
      <c r="L7572" s="1" t="s">
        <v>34</v>
      </c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1"/>
      <c r="AA7572" s="1" t="s">
        <v>16</v>
      </c>
      <c r="AB7572" s="3" t="s">
        <v>12</v>
      </c>
      <c r="AC7572" s="23" t="s">
        <v>37802</v>
      </c>
      <c r="AD7572" s="23" t="s">
        <v>45022</v>
      </c>
      <c r="AE7572" t="s">
        <v>35399</v>
      </c>
    </row>
    <row r="7573" spans="1:31" ht="14.25" customHeight="1">
      <c r="A7573" s="1">
        <v>7572</v>
      </c>
      <c r="B7573" s="9" t="s">
        <v>6</v>
      </c>
      <c r="C7573" s="1" t="s">
        <v>6196</v>
      </c>
      <c r="D7573" s="1" t="s">
        <v>6197</v>
      </c>
      <c r="E7573" s="1" t="s">
        <v>6198</v>
      </c>
      <c r="F7573" s="1" t="s">
        <v>23859</v>
      </c>
      <c r="G7573" s="14">
        <v>91944696999</v>
      </c>
      <c r="H7573" s="1" t="s">
        <v>15</v>
      </c>
      <c r="I7573" s="1" t="s">
        <v>9</v>
      </c>
      <c r="J7573" s="1" t="s">
        <v>34</v>
      </c>
      <c r="K7573" s="3" t="s">
        <v>17</v>
      </c>
      <c r="L7573" s="1" t="s">
        <v>34</v>
      </c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1"/>
      <c r="AA7573" s="1" t="s">
        <v>16</v>
      </c>
      <c r="AB7573" s="3" t="s">
        <v>12</v>
      </c>
      <c r="AC7573" s="23" t="s">
        <v>37802</v>
      </c>
      <c r="AD7573" s="23" t="s">
        <v>45023</v>
      </c>
      <c r="AE7573" t="s">
        <v>35409</v>
      </c>
    </row>
    <row r="7574" spans="1:31" ht="14.25" customHeight="1">
      <c r="A7574" s="1">
        <v>7573</v>
      </c>
      <c r="B7574" s="9" t="s">
        <v>6</v>
      </c>
      <c r="C7574" s="1" t="s">
        <v>6202</v>
      </c>
      <c r="D7574" s="1" t="s">
        <v>6203</v>
      </c>
      <c r="E7574" s="1" t="s">
        <v>40</v>
      </c>
      <c r="F7574" s="1" t="s">
        <v>23863</v>
      </c>
      <c r="G7574" s="14">
        <v>919446499461</v>
      </c>
      <c r="H7574" s="1" t="s">
        <v>20</v>
      </c>
      <c r="I7574" s="1" t="s">
        <v>41</v>
      </c>
      <c r="J7574" s="1" t="s">
        <v>34</v>
      </c>
      <c r="K7574" s="3" t="s">
        <v>42</v>
      </c>
      <c r="L7574" s="1" t="s">
        <v>34</v>
      </c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1"/>
      <c r="AA7574" s="1" t="s">
        <v>16</v>
      </c>
      <c r="AB7574" s="3" t="s">
        <v>12</v>
      </c>
      <c r="AC7574" s="23" t="s">
        <v>37802</v>
      </c>
      <c r="AD7574" s="23" t="s">
        <v>45024</v>
      </c>
      <c r="AE7574" t="s">
        <v>35410</v>
      </c>
    </row>
    <row r="7575" spans="1:31" ht="14.25" customHeight="1">
      <c r="A7575" s="1">
        <v>7574</v>
      </c>
      <c r="B7575" s="9" t="s">
        <v>6</v>
      </c>
      <c r="C7575" s="1" t="s">
        <v>6204</v>
      </c>
      <c r="D7575" s="1" t="s">
        <v>58</v>
      </c>
      <c r="E7575" s="1" t="s">
        <v>6205</v>
      </c>
      <c r="F7575" s="1" t="s">
        <v>23864</v>
      </c>
      <c r="G7575" s="14">
        <v>9194009044</v>
      </c>
      <c r="H7575" s="1" t="s">
        <v>8</v>
      </c>
      <c r="I7575" s="1" t="s">
        <v>41</v>
      </c>
      <c r="J7575" s="1" t="s">
        <v>34</v>
      </c>
      <c r="K7575" s="3" t="s">
        <v>42</v>
      </c>
      <c r="L7575" s="1" t="s">
        <v>34</v>
      </c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1"/>
      <c r="AA7575" s="1" t="s">
        <v>16</v>
      </c>
      <c r="AB7575" s="3" t="s">
        <v>12</v>
      </c>
      <c r="AC7575" s="23" t="s">
        <v>37802</v>
      </c>
      <c r="AD7575" s="23" t="s">
        <v>45025</v>
      </c>
      <c r="AE7575" t="s">
        <v>35410</v>
      </c>
    </row>
    <row r="7576" spans="1:31" ht="14.25" customHeight="1">
      <c r="A7576" s="1">
        <v>7575</v>
      </c>
      <c r="B7576" s="1" t="s">
        <v>54</v>
      </c>
      <c r="C7576" s="1" t="s">
        <v>6208</v>
      </c>
      <c r="D7576" s="1" t="s">
        <v>723</v>
      </c>
      <c r="E7576" s="1" t="s">
        <v>40</v>
      </c>
      <c r="F7576" s="1" t="s">
        <v>23867</v>
      </c>
      <c r="G7576" s="14">
        <v>91996644944</v>
      </c>
      <c r="H7576" s="1" t="s">
        <v>20</v>
      </c>
      <c r="I7576" s="1" t="s">
        <v>9</v>
      </c>
      <c r="J7576" s="1" t="s">
        <v>34</v>
      </c>
      <c r="K7576" s="3" t="s">
        <v>42</v>
      </c>
      <c r="L7576" s="1" t="s">
        <v>34</v>
      </c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1"/>
      <c r="AA7576" s="1" t="s">
        <v>16</v>
      </c>
      <c r="AB7576" s="3" t="s">
        <v>12</v>
      </c>
      <c r="AC7576" s="23" t="s">
        <v>37802</v>
      </c>
      <c r="AD7576" s="23" t="s">
        <v>45026</v>
      </c>
      <c r="AE7576" t="s">
        <v>35409</v>
      </c>
    </row>
    <row r="7577" spans="1:31" ht="14.25" customHeight="1">
      <c r="A7577" s="1">
        <v>7576</v>
      </c>
      <c r="B7577" s="1" t="s">
        <v>54</v>
      </c>
      <c r="C7577" s="1" t="s">
        <v>6212</v>
      </c>
      <c r="D7577" s="1" t="s">
        <v>502</v>
      </c>
      <c r="E7577" s="1" t="s">
        <v>2338</v>
      </c>
      <c r="F7577" s="1" t="s">
        <v>23870</v>
      </c>
      <c r="G7577" s="14">
        <v>9194949</v>
      </c>
      <c r="H7577" s="1" t="s">
        <v>8</v>
      </c>
      <c r="I7577" s="1" t="s">
        <v>41</v>
      </c>
      <c r="J7577" s="1" t="s">
        <v>34</v>
      </c>
      <c r="K7577" s="3" t="s">
        <v>42</v>
      </c>
      <c r="L7577" s="1" t="s">
        <v>34</v>
      </c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1"/>
      <c r="AA7577" s="1" t="s">
        <v>16</v>
      </c>
      <c r="AB7577" s="3" t="s">
        <v>12</v>
      </c>
      <c r="AC7577" s="23" t="s">
        <v>37802</v>
      </c>
      <c r="AD7577" s="23" t="s">
        <v>45027</v>
      </c>
      <c r="AE7577" t="s">
        <v>35409</v>
      </c>
    </row>
    <row r="7578" spans="1:31" ht="14.25" customHeight="1">
      <c r="A7578" s="1">
        <v>7577</v>
      </c>
      <c r="B7578" s="9" t="s">
        <v>6</v>
      </c>
      <c r="C7578" s="1" t="s">
        <v>6224</v>
      </c>
      <c r="D7578" s="1" t="s">
        <v>6225</v>
      </c>
      <c r="E7578" s="1" t="s">
        <v>6226</v>
      </c>
      <c r="F7578" s="1" t="s">
        <v>23875</v>
      </c>
      <c r="G7578" s="14">
        <v>91949466</v>
      </c>
      <c r="H7578" s="1" t="s">
        <v>15</v>
      </c>
      <c r="I7578" s="1" t="s">
        <v>9</v>
      </c>
      <c r="J7578" s="1" t="s">
        <v>34</v>
      </c>
      <c r="K7578" s="3" t="s">
        <v>17</v>
      </c>
      <c r="L7578" s="1" t="s">
        <v>34</v>
      </c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1"/>
      <c r="AA7578" s="1" t="s">
        <v>11</v>
      </c>
      <c r="AB7578" s="3" t="s">
        <v>321</v>
      </c>
      <c r="AC7578" s="23" t="s">
        <v>37802</v>
      </c>
      <c r="AD7578" s="23" t="s">
        <v>45028</v>
      </c>
      <c r="AE7578" t="s">
        <v>35399</v>
      </c>
    </row>
    <row r="7579" spans="1:31" ht="14.25" customHeight="1">
      <c r="A7579" s="1">
        <v>7578</v>
      </c>
      <c r="B7579" s="9" t="s">
        <v>6</v>
      </c>
      <c r="C7579" s="1" t="s">
        <v>6231</v>
      </c>
      <c r="D7579" s="1" t="s">
        <v>36503</v>
      </c>
      <c r="E7579" s="1" t="s">
        <v>37038</v>
      </c>
      <c r="F7579" s="1" t="s">
        <v>31750</v>
      </c>
      <c r="G7579" s="14">
        <v>91944664144</v>
      </c>
      <c r="H7579" s="1" t="s">
        <v>8</v>
      </c>
      <c r="I7579" s="1" t="s">
        <v>41</v>
      </c>
      <c r="J7579" s="1" t="s">
        <v>34</v>
      </c>
      <c r="K7579" s="3" t="s">
        <v>17</v>
      </c>
      <c r="L7579" s="1" t="s">
        <v>34</v>
      </c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1"/>
      <c r="AA7579" s="1" t="s">
        <v>11</v>
      </c>
      <c r="AB7579" s="3" t="s">
        <v>56</v>
      </c>
      <c r="AC7579" s="23" t="s">
        <v>37802</v>
      </c>
      <c r="AD7579" s="23" t="s">
        <v>45029</v>
      </c>
      <c r="AE7579" t="s">
        <v>35409</v>
      </c>
    </row>
    <row r="7580" spans="1:31" ht="14.25" customHeight="1">
      <c r="A7580" s="1">
        <v>7579</v>
      </c>
      <c r="B7580" s="9" t="s">
        <v>6</v>
      </c>
      <c r="C7580" s="1" t="s">
        <v>6232</v>
      </c>
      <c r="D7580" s="1" t="s">
        <v>683</v>
      </c>
      <c r="E7580" s="1" t="s">
        <v>495</v>
      </c>
      <c r="F7580" s="1" t="s">
        <v>33967</v>
      </c>
      <c r="G7580" s="14">
        <v>91016110409</v>
      </c>
      <c r="H7580" s="1" t="s">
        <v>8</v>
      </c>
      <c r="I7580" s="1" t="s">
        <v>41</v>
      </c>
      <c r="J7580" s="1" t="s">
        <v>34</v>
      </c>
      <c r="K7580" s="3" t="s">
        <v>42</v>
      </c>
      <c r="L7580" s="1" t="s">
        <v>34</v>
      </c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1"/>
      <c r="AA7580" s="1" t="s">
        <v>16</v>
      </c>
      <c r="AB7580" s="3" t="s">
        <v>12</v>
      </c>
      <c r="AC7580" s="23" t="s">
        <v>37802</v>
      </c>
      <c r="AD7580" s="23" t="s">
        <v>45030</v>
      </c>
      <c r="AE7580" t="s">
        <v>35399</v>
      </c>
    </row>
    <row r="7581" spans="1:31" ht="14.25" customHeight="1">
      <c r="A7581" s="1">
        <v>7580</v>
      </c>
      <c r="B7581" s="1" t="s">
        <v>54</v>
      </c>
      <c r="C7581" s="1" t="s">
        <v>6237</v>
      </c>
      <c r="D7581" s="1" t="s">
        <v>35880</v>
      </c>
      <c r="E7581" s="1" t="s">
        <v>37039</v>
      </c>
      <c r="F7581" s="1" t="s">
        <v>23879</v>
      </c>
      <c r="G7581" s="14">
        <v>91944640166</v>
      </c>
      <c r="H7581" s="1" t="s">
        <v>20</v>
      </c>
      <c r="I7581" s="1" t="s">
        <v>33</v>
      </c>
      <c r="J7581" s="1" t="s">
        <v>34</v>
      </c>
      <c r="K7581" s="3" t="s">
        <v>17</v>
      </c>
      <c r="L7581" s="1" t="s">
        <v>34</v>
      </c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1"/>
      <c r="AA7581" s="1" t="s">
        <v>11</v>
      </c>
      <c r="AB7581" s="3" t="s">
        <v>56</v>
      </c>
      <c r="AC7581" s="23" t="s">
        <v>37802</v>
      </c>
      <c r="AD7581" s="23" t="s">
        <v>41980</v>
      </c>
      <c r="AE7581" t="s">
        <v>35410</v>
      </c>
    </row>
    <row r="7582" spans="1:31" ht="14.25" customHeight="1">
      <c r="A7582" s="1">
        <v>7581</v>
      </c>
      <c r="B7582" s="1" t="s">
        <v>54</v>
      </c>
      <c r="C7582" s="1" t="s">
        <v>6241</v>
      </c>
      <c r="D7582" s="1" t="s">
        <v>2046</v>
      </c>
      <c r="E7582" s="1" t="s">
        <v>40</v>
      </c>
      <c r="F7582" s="1" t="s">
        <v>31752</v>
      </c>
      <c r="G7582" s="14">
        <v>9144044009</v>
      </c>
      <c r="H7582" s="1" t="s">
        <v>20</v>
      </c>
      <c r="I7582" s="1" t="s">
        <v>41</v>
      </c>
      <c r="J7582" s="1" t="s">
        <v>34</v>
      </c>
      <c r="K7582" s="3" t="s">
        <v>17</v>
      </c>
      <c r="L7582" s="1" t="s">
        <v>34</v>
      </c>
      <c r="M7582" s="4" t="s">
        <v>42</v>
      </c>
      <c r="N7582" s="3" t="str">
        <f>J7582</f>
        <v>[50-85 Lacs]</v>
      </c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1"/>
      <c r="AA7582" s="1" t="s">
        <v>16</v>
      </c>
      <c r="AB7582" s="3" t="s">
        <v>12</v>
      </c>
      <c r="AC7582" s="23" t="s">
        <v>37802</v>
      </c>
      <c r="AD7582" s="23" t="s">
        <v>45031</v>
      </c>
      <c r="AE7582" t="s">
        <v>35410</v>
      </c>
    </row>
    <row r="7583" spans="1:31" ht="14.25" customHeight="1">
      <c r="A7583" s="1">
        <v>7582</v>
      </c>
      <c r="B7583" s="1" t="s">
        <v>54</v>
      </c>
      <c r="C7583" s="1" t="s">
        <v>6244</v>
      </c>
      <c r="D7583" s="1" t="s">
        <v>3417</v>
      </c>
      <c r="E7583" s="1" t="s">
        <v>139</v>
      </c>
      <c r="F7583" s="1" t="s">
        <v>31753</v>
      </c>
      <c r="G7583" s="14">
        <v>919494904110</v>
      </c>
      <c r="H7583" s="1" t="s">
        <v>8</v>
      </c>
      <c r="I7583" s="1" t="s">
        <v>9</v>
      </c>
      <c r="J7583" s="1" t="s">
        <v>34</v>
      </c>
      <c r="K7583" s="3" t="s">
        <v>42</v>
      </c>
      <c r="L7583" s="1" t="s">
        <v>34</v>
      </c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1"/>
      <c r="AA7583" s="1" t="s">
        <v>16</v>
      </c>
      <c r="AB7583" s="3" t="s">
        <v>12</v>
      </c>
      <c r="AC7583" s="23" t="s">
        <v>37802</v>
      </c>
      <c r="AD7583" s="23" t="s">
        <v>45032</v>
      </c>
      <c r="AE7583" t="s">
        <v>35410</v>
      </c>
    </row>
    <row r="7584" spans="1:31" ht="14.25" customHeight="1">
      <c r="A7584" s="1">
        <v>7583</v>
      </c>
      <c r="B7584" s="1" t="s">
        <v>54</v>
      </c>
      <c r="C7584" s="1" t="s">
        <v>6249</v>
      </c>
      <c r="D7584" s="1" t="s">
        <v>4959</v>
      </c>
      <c r="E7584" s="1" t="s">
        <v>29</v>
      </c>
      <c r="F7584" s="1" t="s">
        <v>6250</v>
      </c>
      <c r="G7584" s="14">
        <v>91946904049</v>
      </c>
      <c r="H7584" s="1" t="s">
        <v>20</v>
      </c>
      <c r="I7584" s="1" t="s">
        <v>9</v>
      </c>
      <c r="J7584" s="1" t="s">
        <v>34</v>
      </c>
      <c r="K7584" s="3" t="s">
        <v>63</v>
      </c>
      <c r="L7584" s="1" t="s">
        <v>34</v>
      </c>
      <c r="M7584" s="3" t="s">
        <v>213</v>
      </c>
      <c r="N7584" s="3" t="str">
        <f>J7584</f>
        <v>[50-85 Lacs]</v>
      </c>
      <c r="O7584" s="3" t="s">
        <v>17</v>
      </c>
      <c r="P7584" s="3" t="s">
        <v>34</v>
      </c>
      <c r="Q7584" s="3" t="s">
        <v>42</v>
      </c>
      <c r="R7584" s="3" t="s">
        <v>34</v>
      </c>
      <c r="S7584" s="3" t="s">
        <v>27</v>
      </c>
      <c r="T7584" s="3" t="s">
        <v>34</v>
      </c>
      <c r="U7584" s="3" t="s">
        <v>117</v>
      </c>
      <c r="V7584" s="3" t="s">
        <v>34</v>
      </c>
      <c r="W7584" s="3" t="s">
        <v>178</v>
      </c>
      <c r="X7584" s="3" t="s">
        <v>34</v>
      </c>
      <c r="Y7584" s="3" t="s">
        <v>171</v>
      </c>
      <c r="Z7584" s="1" t="s">
        <v>34</v>
      </c>
      <c r="AA7584" s="1" t="s">
        <v>16</v>
      </c>
      <c r="AB7584" s="3" t="s">
        <v>12</v>
      </c>
      <c r="AC7584" s="23" t="s">
        <v>37802</v>
      </c>
      <c r="AD7584" s="23" t="s">
        <v>45033</v>
      </c>
      <c r="AE7584" t="s">
        <v>35399</v>
      </c>
    </row>
    <row r="7585" spans="1:31" ht="14.25" customHeight="1">
      <c r="A7585" s="1">
        <v>7584</v>
      </c>
      <c r="B7585" s="1" t="s">
        <v>54</v>
      </c>
      <c r="C7585" s="1" t="s">
        <v>6254</v>
      </c>
      <c r="D7585" s="1" t="s">
        <v>3326</v>
      </c>
      <c r="E7585" s="1" t="s">
        <v>11811</v>
      </c>
      <c r="F7585" s="1" t="s">
        <v>23886</v>
      </c>
      <c r="G7585" s="14">
        <v>91404441494</v>
      </c>
      <c r="H7585" s="1" t="s">
        <v>8</v>
      </c>
      <c r="I7585" s="1" t="s">
        <v>41</v>
      </c>
      <c r="J7585" s="1" t="s">
        <v>34</v>
      </c>
      <c r="K7585" s="3" t="s">
        <v>17</v>
      </c>
      <c r="L7585" s="1" t="s">
        <v>34</v>
      </c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1"/>
      <c r="AA7585" s="1" t="s">
        <v>16</v>
      </c>
      <c r="AB7585" s="3" t="s">
        <v>12</v>
      </c>
      <c r="AC7585" s="23" t="s">
        <v>37802</v>
      </c>
      <c r="AD7585" s="23" t="s">
        <v>45034</v>
      </c>
      <c r="AE7585" t="s">
        <v>35394</v>
      </c>
    </row>
    <row r="7586" spans="1:31" ht="14.25" customHeight="1">
      <c r="A7586" s="1">
        <v>7585</v>
      </c>
      <c r="B7586" s="9" t="s">
        <v>6</v>
      </c>
      <c r="C7586" s="1" t="s">
        <v>6260</v>
      </c>
      <c r="D7586" s="1" t="s">
        <v>1222</v>
      </c>
      <c r="E7586" s="1" t="s">
        <v>139</v>
      </c>
      <c r="F7586" s="1" t="s">
        <v>23888</v>
      </c>
      <c r="G7586" s="14">
        <v>91949494094</v>
      </c>
      <c r="H7586" s="1" t="s">
        <v>46</v>
      </c>
      <c r="I7586" s="1" t="s">
        <v>62</v>
      </c>
      <c r="J7586" s="1" t="s">
        <v>34</v>
      </c>
      <c r="K7586" s="3" t="s">
        <v>17</v>
      </c>
      <c r="L7586" s="1" t="s">
        <v>34</v>
      </c>
      <c r="M7586" s="4" t="s">
        <v>42</v>
      </c>
      <c r="N7586" s="3" t="str">
        <f>J7586</f>
        <v>[50-85 Lacs]</v>
      </c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1"/>
      <c r="AA7586" s="1" t="s">
        <v>16</v>
      </c>
      <c r="AB7586" s="3" t="s">
        <v>12</v>
      </c>
      <c r="AC7586" s="23" t="s">
        <v>37802</v>
      </c>
      <c r="AD7586" s="23" t="s">
        <v>45035</v>
      </c>
      <c r="AE7586" t="s">
        <v>35410</v>
      </c>
    </row>
    <row r="7587" spans="1:31" ht="14.25" customHeight="1">
      <c r="A7587" s="1">
        <v>7586</v>
      </c>
      <c r="B7587" s="1" t="s">
        <v>54</v>
      </c>
      <c r="C7587" s="1" t="s">
        <v>6261</v>
      </c>
      <c r="D7587" s="1" t="s">
        <v>3859</v>
      </c>
      <c r="E7587" s="1" t="s">
        <v>18343</v>
      </c>
      <c r="F7587" s="1" t="s">
        <v>23889</v>
      </c>
      <c r="G7587" s="14">
        <v>919446644441</v>
      </c>
      <c r="H7587" s="1" t="s">
        <v>20</v>
      </c>
      <c r="I7587" s="1" t="s">
        <v>9</v>
      </c>
      <c r="J7587" s="1" t="s">
        <v>34</v>
      </c>
      <c r="K7587" s="3" t="s">
        <v>171</v>
      </c>
      <c r="L7587" s="1" t="s">
        <v>34</v>
      </c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1"/>
      <c r="AA7587" s="1" t="s">
        <v>16</v>
      </c>
      <c r="AB7587" s="3" t="s">
        <v>12</v>
      </c>
      <c r="AC7587" s="23" t="s">
        <v>37802</v>
      </c>
      <c r="AD7587" s="23" t="s">
        <v>45036</v>
      </c>
      <c r="AE7587" t="s">
        <v>35409</v>
      </c>
    </row>
    <row r="7588" spans="1:31" ht="14.25" customHeight="1">
      <c r="A7588" s="1">
        <v>7587</v>
      </c>
      <c r="B7588" s="1" t="s">
        <v>54</v>
      </c>
      <c r="C7588" s="1" t="s">
        <v>6266</v>
      </c>
      <c r="D7588" s="1" t="s">
        <v>568</v>
      </c>
      <c r="E7588" s="1" t="s">
        <v>139</v>
      </c>
      <c r="F7588" s="1" t="s">
        <v>23891</v>
      </c>
      <c r="G7588" s="14">
        <v>9190990694</v>
      </c>
      <c r="H7588" s="1" t="s">
        <v>20</v>
      </c>
      <c r="I7588" s="1" t="s">
        <v>41</v>
      </c>
      <c r="J7588" s="1" t="s">
        <v>34</v>
      </c>
      <c r="K7588" s="3" t="s">
        <v>17</v>
      </c>
      <c r="L7588" s="1" t="s">
        <v>34</v>
      </c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1"/>
      <c r="AA7588" s="1" t="s">
        <v>16</v>
      </c>
      <c r="AB7588" s="3" t="s">
        <v>12</v>
      </c>
      <c r="AC7588" s="23" t="s">
        <v>37802</v>
      </c>
      <c r="AD7588" s="23" t="s">
        <v>45037</v>
      </c>
      <c r="AE7588" t="s">
        <v>35410</v>
      </c>
    </row>
    <row r="7589" spans="1:31" ht="14.25" customHeight="1">
      <c r="A7589" s="1">
        <v>7588</v>
      </c>
      <c r="B7589" s="1" t="s">
        <v>54</v>
      </c>
      <c r="C7589" s="1" t="s">
        <v>6281</v>
      </c>
      <c r="D7589" s="1" t="s">
        <v>72</v>
      </c>
      <c r="E7589" s="1" t="s">
        <v>328</v>
      </c>
      <c r="F7589" s="1" t="s">
        <v>23901</v>
      </c>
      <c r="G7589" s="14">
        <v>9194469460</v>
      </c>
      <c r="H7589" s="1" t="s">
        <v>15</v>
      </c>
      <c r="I7589" s="1" t="s">
        <v>9</v>
      </c>
      <c r="J7589" s="1" t="s">
        <v>34</v>
      </c>
      <c r="K7589" s="3" t="s">
        <v>42</v>
      </c>
      <c r="L7589" s="1" t="s">
        <v>34</v>
      </c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1"/>
      <c r="AA7589" s="1" t="s">
        <v>16</v>
      </c>
      <c r="AB7589" s="3" t="s">
        <v>12</v>
      </c>
      <c r="AC7589" s="23" t="s">
        <v>37802</v>
      </c>
      <c r="AD7589" s="23" t="s">
        <v>45038</v>
      </c>
      <c r="AE7589" t="s">
        <v>35409</v>
      </c>
    </row>
    <row r="7590" spans="1:31" ht="14.25" customHeight="1">
      <c r="A7590" s="1">
        <v>7589</v>
      </c>
      <c r="B7590" s="1" t="s">
        <v>54</v>
      </c>
      <c r="C7590" s="1" t="s">
        <v>6288</v>
      </c>
      <c r="D7590" s="1" t="s">
        <v>884</v>
      </c>
      <c r="E7590" s="1" t="s">
        <v>881</v>
      </c>
      <c r="F7590" s="1" t="s">
        <v>23906</v>
      </c>
      <c r="G7590" s="14">
        <v>91944144444</v>
      </c>
      <c r="H7590" s="1" t="s">
        <v>8</v>
      </c>
      <c r="I7590" s="1" t="s">
        <v>41</v>
      </c>
      <c r="J7590" s="1" t="s">
        <v>34</v>
      </c>
      <c r="K7590" s="3" t="s">
        <v>17</v>
      </c>
      <c r="L7590" s="1" t="s">
        <v>34</v>
      </c>
      <c r="M7590" s="4" t="s">
        <v>42</v>
      </c>
      <c r="N7590" s="3" t="str">
        <f>J7590</f>
        <v>[50-85 Lacs]</v>
      </c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1"/>
      <c r="AA7590" s="1" t="s">
        <v>16</v>
      </c>
      <c r="AB7590" s="3" t="s">
        <v>12</v>
      </c>
      <c r="AC7590" s="23" t="s">
        <v>37802</v>
      </c>
      <c r="AD7590" s="23" t="s">
        <v>45039</v>
      </c>
      <c r="AE7590" t="s">
        <v>35394</v>
      </c>
    </row>
    <row r="7591" spans="1:31" ht="14.25" customHeight="1">
      <c r="A7591" s="1">
        <v>7590</v>
      </c>
      <c r="B7591" s="9" t="s">
        <v>6</v>
      </c>
      <c r="C7591" s="1" t="s">
        <v>6301</v>
      </c>
      <c r="D7591" s="1" t="s">
        <v>6302</v>
      </c>
      <c r="E7591" s="1" t="s">
        <v>1047</v>
      </c>
      <c r="F7591" s="1" t="s">
        <v>23914</v>
      </c>
      <c r="G7591" s="14">
        <v>919466666</v>
      </c>
      <c r="H7591" s="1" t="s">
        <v>15</v>
      </c>
      <c r="I7591" s="1" t="s">
        <v>33</v>
      </c>
      <c r="J7591" s="1" t="s">
        <v>34</v>
      </c>
      <c r="K7591" s="3" t="s">
        <v>17</v>
      </c>
      <c r="L7591" s="1" t="s">
        <v>34</v>
      </c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1"/>
      <c r="AA7591" s="1" t="s">
        <v>16</v>
      </c>
      <c r="AB7591" s="3" t="s">
        <v>12</v>
      </c>
      <c r="AC7591" s="23" t="s">
        <v>37802</v>
      </c>
      <c r="AD7591" s="23" t="s">
        <v>45040</v>
      </c>
      <c r="AE7591" t="s">
        <v>35410</v>
      </c>
    </row>
    <row r="7592" spans="1:31" ht="14.25" customHeight="1">
      <c r="A7592" s="1">
        <v>7591</v>
      </c>
      <c r="B7592" s="9" t="s">
        <v>6</v>
      </c>
      <c r="C7592" s="1" t="s">
        <v>6328</v>
      </c>
      <c r="D7592" s="1" t="s">
        <v>6329</v>
      </c>
      <c r="E7592" s="1" t="s">
        <v>824</v>
      </c>
      <c r="F7592" s="1" t="s">
        <v>31762</v>
      </c>
      <c r="G7592" s="14">
        <v>91909101101</v>
      </c>
      <c r="H7592" s="1" t="s">
        <v>8</v>
      </c>
      <c r="I7592" s="1" t="s">
        <v>62</v>
      </c>
      <c r="J7592" s="1" t="s">
        <v>34</v>
      </c>
      <c r="K7592" s="3" t="s">
        <v>42</v>
      </c>
      <c r="L7592" s="1" t="s">
        <v>34</v>
      </c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1"/>
      <c r="AA7592" s="1" t="s">
        <v>16</v>
      </c>
      <c r="AB7592" s="3" t="s">
        <v>12</v>
      </c>
      <c r="AC7592" s="23" t="s">
        <v>37802</v>
      </c>
      <c r="AD7592" s="23" t="s">
        <v>45041</v>
      </c>
      <c r="AE7592" t="s">
        <v>35410</v>
      </c>
    </row>
    <row r="7593" spans="1:31" ht="14.25" customHeight="1">
      <c r="A7593" s="1">
        <v>7592</v>
      </c>
      <c r="B7593" s="1" t="s">
        <v>54</v>
      </c>
      <c r="C7593" s="1" t="s">
        <v>6340</v>
      </c>
      <c r="D7593" s="1" t="s">
        <v>773</v>
      </c>
      <c r="E7593" s="1" t="s">
        <v>40</v>
      </c>
      <c r="F7593" s="1" t="s">
        <v>23931</v>
      </c>
      <c r="G7593" s="14">
        <v>91694006601</v>
      </c>
      <c r="H7593" s="1" t="s">
        <v>20</v>
      </c>
      <c r="I7593" s="1" t="s">
        <v>62</v>
      </c>
      <c r="J7593" s="1" t="s">
        <v>34</v>
      </c>
      <c r="K7593" s="3" t="s">
        <v>17</v>
      </c>
      <c r="L7593" s="1" t="s">
        <v>34</v>
      </c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1"/>
      <c r="AA7593" s="1" t="s">
        <v>11</v>
      </c>
      <c r="AB7593" s="3" t="s">
        <v>56</v>
      </c>
      <c r="AC7593" s="23" t="s">
        <v>37802</v>
      </c>
      <c r="AD7593" s="23" t="s">
        <v>45042</v>
      </c>
      <c r="AE7593" t="s">
        <v>35410</v>
      </c>
    </row>
    <row r="7594" spans="1:31" ht="14.25" customHeight="1">
      <c r="A7594" s="1">
        <v>7593</v>
      </c>
      <c r="B7594" s="1" t="s">
        <v>54</v>
      </c>
      <c r="C7594" s="1" t="s">
        <v>6348</v>
      </c>
      <c r="D7594" s="1" t="s">
        <v>502</v>
      </c>
      <c r="E7594" s="1" t="s">
        <v>7676</v>
      </c>
      <c r="F7594" s="1" t="s">
        <v>23937</v>
      </c>
      <c r="G7594" s="14">
        <v>91994919449</v>
      </c>
      <c r="H7594" s="1" t="s">
        <v>20</v>
      </c>
      <c r="I7594" s="1" t="s">
        <v>33</v>
      </c>
      <c r="J7594" s="1" t="s">
        <v>34</v>
      </c>
      <c r="K7594" s="3" t="s">
        <v>17</v>
      </c>
      <c r="L7594" s="1" t="s">
        <v>34</v>
      </c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1"/>
      <c r="AA7594" s="1" t="s">
        <v>16</v>
      </c>
      <c r="AB7594" s="3" t="s">
        <v>12</v>
      </c>
      <c r="AC7594" s="23" t="s">
        <v>37802</v>
      </c>
      <c r="AD7594" s="23" t="s">
        <v>45043</v>
      </c>
      <c r="AE7594" t="s">
        <v>35399</v>
      </c>
    </row>
    <row r="7595" spans="1:31" ht="14.25" customHeight="1">
      <c r="A7595" s="1">
        <v>7594</v>
      </c>
      <c r="B7595" s="1" t="s">
        <v>54</v>
      </c>
      <c r="C7595" s="1" t="s">
        <v>6349</v>
      </c>
      <c r="D7595" s="1" t="s">
        <v>11029</v>
      </c>
      <c r="E7595" s="1" t="s">
        <v>37040</v>
      </c>
      <c r="F7595" s="1" t="s">
        <v>23938</v>
      </c>
      <c r="G7595" s="14">
        <v>9199494491</v>
      </c>
      <c r="H7595" s="1" t="s">
        <v>15</v>
      </c>
      <c r="I7595" s="1" t="s">
        <v>41</v>
      </c>
      <c r="J7595" s="1" t="s">
        <v>34</v>
      </c>
      <c r="K7595" s="3" t="s">
        <v>17</v>
      </c>
      <c r="L7595" s="1" t="s">
        <v>34</v>
      </c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1"/>
      <c r="AA7595" s="1" t="s">
        <v>16</v>
      </c>
      <c r="AB7595" s="3" t="s">
        <v>12</v>
      </c>
      <c r="AC7595" s="23" t="s">
        <v>37802</v>
      </c>
      <c r="AD7595" s="23" t="s">
        <v>42654</v>
      </c>
      <c r="AE7595" t="s">
        <v>35394</v>
      </c>
    </row>
    <row r="7596" spans="1:31" ht="14.25" customHeight="1">
      <c r="A7596" s="1">
        <v>7595</v>
      </c>
      <c r="B7596" s="9" t="s">
        <v>6</v>
      </c>
      <c r="C7596" s="1" t="s">
        <v>6375</v>
      </c>
      <c r="D7596" s="1" t="s">
        <v>662</v>
      </c>
      <c r="E7596" s="1" t="s">
        <v>139</v>
      </c>
      <c r="F7596" s="1" t="s">
        <v>23951</v>
      </c>
      <c r="G7596" s="14">
        <v>91949499664</v>
      </c>
      <c r="H7596" s="1" t="s">
        <v>15</v>
      </c>
      <c r="I7596" s="1" t="s">
        <v>62</v>
      </c>
      <c r="J7596" s="1" t="s">
        <v>34</v>
      </c>
      <c r="K7596" s="3" t="s">
        <v>17</v>
      </c>
      <c r="L7596" s="1" t="s">
        <v>34</v>
      </c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1"/>
      <c r="AA7596" s="1" t="s">
        <v>16</v>
      </c>
      <c r="AB7596" s="3" t="s">
        <v>12</v>
      </c>
      <c r="AC7596" s="23" t="s">
        <v>37802</v>
      </c>
      <c r="AD7596" s="23" t="s">
        <v>45044</v>
      </c>
      <c r="AE7596" t="s">
        <v>35394</v>
      </c>
    </row>
    <row r="7597" spans="1:31" ht="14.25" customHeight="1">
      <c r="A7597" s="1">
        <v>7596</v>
      </c>
      <c r="B7597" s="9" t="s">
        <v>6</v>
      </c>
      <c r="C7597" s="1" t="s">
        <v>6392</v>
      </c>
      <c r="D7597" s="1" t="s">
        <v>2046</v>
      </c>
      <c r="E7597" s="1" t="s">
        <v>141</v>
      </c>
      <c r="F7597" s="1" t="s">
        <v>23961</v>
      </c>
      <c r="G7597" s="14">
        <v>9199461910</v>
      </c>
      <c r="H7597" s="1" t="s">
        <v>8</v>
      </c>
      <c r="I7597" s="1" t="s">
        <v>37779</v>
      </c>
      <c r="J7597" s="1" t="s">
        <v>34</v>
      </c>
      <c r="K7597" s="3" t="s">
        <v>17</v>
      </c>
      <c r="L7597" s="1" t="s">
        <v>34</v>
      </c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1"/>
      <c r="AA7597" s="1" t="s">
        <v>16</v>
      </c>
      <c r="AB7597" s="3" t="s">
        <v>12</v>
      </c>
      <c r="AC7597" s="23" t="s">
        <v>37802</v>
      </c>
      <c r="AD7597" s="23" t="s">
        <v>45045</v>
      </c>
      <c r="AE7597" t="s">
        <v>35394</v>
      </c>
    </row>
    <row r="7598" spans="1:31" ht="14.25" customHeight="1">
      <c r="A7598" s="1">
        <v>7597</v>
      </c>
      <c r="B7598" s="1" t="s">
        <v>54</v>
      </c>
      <c r="C7598" s="1" t="s">
        <v>6398</v>
      </c>
      <c r="D7598" s="1" t="s">
        <v>610</v>
      </c>
      <c r="E7598" s="1" t="s">
        <v>480</v>
      </c>
      <c r="F7598" s="1" t="s">
        <v>6399</v>
      </c>
      <c r="G7598" s="14">
        <v>91961409994</v>
      </c>
      <c r="H7598" s="1" t="s">
        <v>20</v>
      </c>
      <c r="I7598" s="1" t="s">
        <v>41</v>
      </c>
      <c r="J7598" s="1" t="s">
        <v>34</v>
      </c>
      <c r="K7598" s="3" t="s">
        <v>63</v>
      </c>
      <c r="L7598" s="1" t="s">
        <v>34</v>
      </c>
      <c r="M7598" s="3" t="s">
        <v>213</v>
      </c>
      <c r="N7598" s="3" t="str">
        <f>J7598</f>
        <v>[50-85 Lacs]</v>
      </c>
      <c r="O7598" s="3" t="s">
        <v>17</v>
      </c>
      <c r="P7598" s="3" t="s">
        <v>34</v>
      </c>
      <c r="Q7598" s="3" t="s">
        <v>42</v>
      </c>
      <c r="R7598" s="3" t="s">
        <v>34</v>
      </c>
      <c r="S7598" s="3" t="s">
        <v>27</v>
      </c>
      <c r="T7598" s="3" t="s">
        <v>34</v>
      </c>
      <c r="U7598" s="3" t="s">
        <v>117</v>
      </c>
      <c r="V7598" s="3" t="s">
        <v>34</v>
      </c>
      <c r="W7598" s="3" t="s">
        <v>178</v>
      </c>
      <c r="X7598" s="3" t="s">
        <v>34</v>
      </c>
      <c r="Y7598" s="3" t="s">
        <v>171</v>
      </c>
      <c r="Z7598" s="1" t="s">
        <v>34</v>
      </c>
      <c r="AA7598" s="1" t="s">
        <v>16</v>
      </c>
      <c r="AB7598" s="3" t="s">
        <v>12</v>
      </c>
      <c r="AC7598" s="23" t="s">
        <v>37802</v>
      </c>
      <c r="AD7598" s="23" t="s">
        <v>41171</v>
      </c>
      <c r="AE7598" t="s">
        <v>35410</v>
      </c>
    </row>
    <row r="7599" spans="1:31" ht="14.25" customHeight="1">
      <c r="A7599" s="1">
        <v>7598</v>
      </c>
      <c r="B7599" s="9" t="s">
        <v>6</v>
      </c>
      <c r="C7599" s="1" t="s">
        <v>6405</v>
      </c>
      <c r="D7599" s="1" t="s">
        <v>6406</v>
      </c>
      <c r="E7599" s="1" t="s">
        <v>788</v>
      </c>
      <c r="F7599" s="1" t="s">
        <v>23970</v>
      </c>
      <c r="G7599" s="14">
        <v>919694690</v>
      </c>
      <c r="H7599" s="1" t="s">
        <v>8</v>
      </c>
      <c r="I7599" s="1" t="s">
        <v>41</v>
      </c>
      <c r="J7599" s="1" t="s">
        <v>34</v>
      </c>
      <c r="K7599" s="3" t="s">
        <v>42</v>
      </c>
      <c r="L7599" s="1" t="s">
        <v>34</v>
      </c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1"/>
      <c r="AA7599" s="1" t="s">
        <v>16</v>
      </c>
      <c r="AB7599" s="3" t="s">
        <v>12</v>
      </c>
      <c r="AC7599" s="23" t="s">
        <v>37802</v>
      </c>
      <c r="AD7599" s="23" t="s">
        <v>45046</v>
      </c>
      <c r="AE7599" t="s">
        <v>35410</v>
      </c>
    </row>
    <row r="7600" spans="1:31" ht="14.25" customHeight="1">
      <c r="A7600" s="1">
        <v>7599</v>
      </c>
      <c r="B7600" s="9" t="s">
        <v>6</v>
      </c>
      <c r="C7600" s="1" t="s">
        <v>6411</v>
      </c>
      <c r="D7600" s="1" t="s">
        <v>1305</v>
      </c>
      <c r="E7600" s="1" t="s">
        <v>956</v>
      </c>
      <c r="F7600" s="1" t="s">
        <v>23972</v>
      </c>
      <c r="G7600" s="14">
        <v>91946411446</v>
      </c>
      <c r="H7600" s="1" t="s">
        <v>15</v>
      </c>
      <c r="I7600" s="1" t="s">
        <v>41</v>
      </c>
      <c r="J7600" s="1" t="s">
        <v>34</v>
      </c>
      <c r="K7600" s="3" t="s">
        <v>42</v>
      </c>
      <c r="L7600" s="1" t="s">
        <v>34</v>
      </c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1"/>
      <c r="AA7600" s="1" t="s">
        <v>16</v>
      </c>
      <c r="AB7600" s="3" t="s">
        <v>12</v>
      </c>
      <c r="AC7600" s="23" t="s">
        <v>37802</v>
      </c>
      <c r="AD7600" s="23" t="s">
        <v>45047</v>
      </c>
      <c r="AE7600" t="s">
        <v>35410</v>
      </c>
    </row>
    <row r="7601" spans="1:31" ht="14.25" customHeight="1">
      <c r="A7601" s="1">
        <v>7600</v>
      </c>
      <c r="B7601" s="9" t="s">
        <v>6</v>
      </c>
      <c r="C7601" s="1" t="s">
        <v>6412</v>
      </c>
      <c r="D7601" s="1" t="s">
        <v>2888</v>
      </c>
      <c r="E7601" s="1" t="s">
        <v>66</v>
      </c>
      <c r="F7601" s="1" t="s">
        <v>23973</v>
      </c>
      <c r="G7601" s="14">
        <v>919904444690</v>
      </c>
      <c r="H7601" s="1" t="s">
        <v>37</v>
      </c>
      <c r="I7601" s="1" t="s">
        <v>41</v>
      </c>
      <c r="J7601" s="1" t="s">
        <v>34</v>
      </c>
      <c r="K7601" s="3" t="s">
        <v>42</v>
      </c>
      <c r="L7601" s="1" t="s">
        <v>34</v>
      </c>
      <c r="M7601" s="3" t="s">
        <v>27</v>
      </c>
      <c r="N7601" s="3" t="str">
        <f t="shared" ref="N7601:N7602" si="256">J7601</f>
        <v>[50-85 Lacs]</v>
      </c>
      <c r="O7601" s="3" t="s">
        <v>47349</v>
      </c>
      <c r="P7601" s="3" t="s">
        <v>34</v>
      </c>
      <c r="Q7601" s="3" t="s">
        <v>171</v>
      </c>
      <c r="R7601" s="3" t="s">
        <v>34</v>
      </c>
      <c r="S7601" s="3"/>
      <c r="T7601" s="3"/>
      <c r="U7601" s="3"/>
      <c r="V7601" s="3"/>
      <c r="W7601" s="3"/>
      <c r="X7601" s="3"/>
      <c r="Y7601" s="3"/>
      <c r="Z7601" s="1"/>
      <c r="AA7601" s="1" t="s">
        <v>16</v>
      </c>
      <c r="AB7601" s="3" t="s">
        <v>12</v>
      </c>
      <c r="AC7601" s="23" t="s">
        <v>37802</v>
      </c>
      <c r="AD7601" s="23" t="s">
        <v>40202</v>
      </c>
      <c r="AE7601" t="s">
        <v>35399</v>
      </c>
    </row>
    <row r="7602" spans="1:31" ht="14.25" customHeight="1">
      <c r="A7602" s="1">
        <v>7601</v>
      </c>
      <c r="B7602" s="9" t="s">
        <v>6</v>
      </c>
      <c r="C7602" s="1" t="s">
        <v>6414</v>
      </c>
      <c r="D7602" s="1" t="s">
        <v>58</v>
      </c>
      <c r="E7602" s="1" t="s">
        <v>746</v>
      </c>
      <c r="F7602" s="1" t="s">
        <v>33990</v>
      </c>
      <c r="G7602" s="14">
        <v>91949444491</v>
      </c>
      <c r="H7602" s="1" t="s">
        <v>8</v>
      </c>
      <c r="I7602" s="1" t="s">
        <v>62</v>
      </c>
      <c r="J7602" s="1" t="s">
        <v>34</v>
      </c>
      <c r="K7602" s="3" t="s">
        <v>17</v>
      </c>
      <c r="L7602" s="1" t="s">
        <v>34</v>
      </c>
      <c r="M7602" s="4" t="s">
        <v>42</v>
      </c>
      <c r="N7602" s="3" t="str">
        <f t="shared" si="256"/>
        <v>[50-85 Lacs]</v>
      </c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1"/>
      <c r="AA7602" s="1" t="s">
        <v>16</v>
      </c>
      <c r="AB7602" s="3" t="s">
        <v>12</v>
      </c>
      <c r="AC7602" s="23" t="s">
        <v>37802</v>
      </c>
      <c r="AD7602" s="23" t="s">
        <v>45048</v>
      </c>
      <c r="AE7602" t="s">
        <v>35410</v>
      </c>
    </row>
    <row r="7603" spans="1:31" ht="14.25" customHeight="1">
      <c r="A7603" s="1">
        <v>7602</v>
      </c>
      <c r="B7603" s="9" t="s">
        <v>6</v>
      </c>
      <c r="C7603" s="1" t="s">
        <v>6417</v>
      </c>
      <c r="D7603" s="1" t="s">
        <v>1015</v>
      </c>
      <c r="E7603" s="1" t="s">
        <v>328</v>
      </c>
      <c r="F7603" s="1" t="s">
        <v>23975</v>
      </c>
      <c r="G7603" s="14">
        <v>919444099</v>
      </c>
      <c r="H7603" s="1" t="s">
        <v>8</v>
      </c>
      <c r="I7603" s="1" t="s">
        <v>62</v>
      </c>
      <c r="J7603" s="1" t="s">
        <v>34</v>
      </c>
      <c r="K7603" s="3" t="s">
        <v>17</v>
      </c>
      <c r="L7603" s="1" t="s">
        <v>34</v>
      </c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1"/>
      <c r="AA7603" s="1" t="s">
        <v>11</v>
      </c>
      <c r="AB7603" s="3" t="s">
        <v>56</v>
      </c>
      <c r="AC7603" s="23" t="s">
        <v>37802</v>
      </c>
      <c r="AD7603" s="23" t="s">
        <v>44013</v>
      </c>
      <c r="AE7603" t="s">
        <v>35399</v>
      </c>
    </row>
    <row r="7604" spans="1:31" ht="14.25" customHeight="1">
      <c r="A7604" s="1">
        <v>7603</v>
      </c>
      <c r="B7604" s="1" t="s">
        <v>54</v>
      </c>
      <c r="C7604" s="1" t="s">
        <v>6418</v>
      </c>
      <c r="D7604" s="1" t="s">
        <v>2577</v>
      </c>
      <c r="E7604" s="1" t="s">
        <v>139</v>
      </c>
      <c r="F7604" s="1" t="s">
        <v>23976</v>
      </c>
      <c r="G7604" s="14">
        <v>91961064640</v>
      </c>
      <c r="H7604" s="1" t="s">
        <v>20</v>
      </c>
      <c r="I7604" s="1" t="s">
        <v>62</v>
      </c>
      <c r="J7604" s="1" t="s">
        <v>34</v>
      </c>
      <c r="K7604" s="3" t="s">
        <v>42</v>
      </c>
      <c r="L7604" s="1" t="s">
        <v>34</v>
      </c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1"/>
      <c r="AA7604" s="1" t="s">
        <v>16</v>
      </c>
      <c r="AB7604" s="3" t="s">
        <v>12</v>
      </c>
      <c r="AC7604" s="23" t="s">
        <v>37802</v>
      </c>
      <c r="AD7604" s="23" t="s">
        <v>45049</v>
      </c>
      <c r="AE7604" t="s">
        <v>35409</v>
      </c>
    </row>
    <row r="7605" spans="1:31" ht="14.25" customHeight="1">
      <c r="A7605" s="1">
        <v>7604</v>
      </c>
      <c r="B7605" s="1" t="s">
        <v>54</v>
      </c>
      <c r="C7605" s="1" t="s">
        <v>6424</v>
      </c>
      <c r="D7605" s="1" t="s">
        <v>9594</v>
      </c>
      <c r="E7605" s="1" t="s">
        <v>37041</v>
      </c>
      <c r="F7605" s="1" t="s">
        <v>23978</v>
      </c>
      <c r="G7605" s="14">
        <v>91990664449</v>
      </c>
      <c r="H7605" s="1" t="s">
        <v>20</v>
      </c>
      <c r="I7605" s="1" t="s">
        <v>9</v>
      </c>
      <c r="J7605" s="1" t="s">
        <v>34</v>
      </c>
      <c r="K7605" s="3" t="s">
        <v>63</v>
      </c>
      <c r="L7605" s="1" t="s">
        <v>34</v>
      </c>
      <c r="M7605" s="3" t="s">
        <v>213</v>
      </c>
      <c r="N7605" s="3" t="str">
        <f>J7605</f>
        <v>[50-85 Lacs]</v>
      </c>
      <c r="O7605" s="3" t="s">
        <v>17</v>
      </c>
      <c r="P7605" s="3" t="s">
        <v>34</v>
      </c>
      <c r="Q7605" s="3" t="s">
        <v>42</v>
      </c>
      <c r="R7605" s="3" t="s">
        <v>34</v>
      </c>
      <c r="S7605" s="3" t="s">
        <v>27</v>
      </c>
      <c r="T7605" s="3" t="s">
        <v>34</v>
      </c>
      <c r="U7605" s="3" t="s">
        <v>117</v>
      </c>
      <c r="V7605" s="3" t="s">
        <v>34</v>
      </c>
      <c r="W7605" s="3" t="s">
        <v>178</v>
      </c>
      <c r="X7605" s="3" t="s">
        <v>34</v>
      </c>
      <c r="Y7605" s="3" t="s">
        <v>171</v>
      </c>
      <c r="Z7605" s="1" t="s">
        <v>34</v>
      </c>
      <c r="AA7605" s="1" t="s">
        <v>16</v>
      </c>
      <c r="AB7605" s="3" t="s">
        <v>12</v>
      </c>
      <c r="AC7605" s="23" t="s">
        <v>37802</v>
      </c>
      <c r="AD7605" s="23" t="s">
        <v>45050</v>
      </c>
      <c r="AE7605" t="s">
        <v>35394</v>
      </c>
    </row>
    <row r="7606" spans="1:31" ht="14.25" customHeight="1">
      <c r="A7606" s="1">
        <v>7605</v>
      </c>
      <c r="B7606" s="1" t="s">
        <v>54</v>
      </c>
      <c r="C7606" s="1" t="s">
        <v>6425</v>
      </c>
      <c r="D7606" s="1" t="s">
        <v>371</v>
      </c>
      <c r="E7606" s="1" t="s">
        <v>139</v>
      </c>
      <c r="F7606" s="1" t="s">
        <v>31772</v>
      </c>
      <c r="G7606" s="14">
        <v>9194440044</v>
      </c>
      <c r="H7606" s="1" t="s">
        <v>20</v>
      </c>
      <c r="I7606" s="1" t="s">
        <v>9</v>
      </c>
      <c r="J7606" s="1" t="s">
        <v>34</v>
      </c>
      <c r="K7606" s="3" t="s">
        <v>42</v>
      </c>
      <c r="L7606" s="1" t="s">
        <v>34</v>
      </c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1"/>
      <c r="AA7606" s="1" t="s">
        <v>16</v>
      </c>
      <c r="AB7606" s="3" t="s">
        <v>12</v>
      </c>
      <c r="AC7606" s="23" t="s">
        <v>37802</v>
      </c>
      <c r="AD7606" s="23" t="s">
        <v>45051</v>
      </c>
      <c r="AE7606" t="s">
        <v>35410</v>
      </c>
    </row>
    <row r="7607" spans="1:31" ht="14.25" customHeight="1">
      <c r="A7607" s="1">
        <v>7606</v>
      </c>
      <c r="B7607" s="1" t="s">
        <v>54</v>
      </c>
      <c r="C7607" s="1" t="s">
        <v>6434</v>
      </c>
      <c r="D7607" s="1" t="s">
        <v>16025</v>
      </c>
      <c r="E7607" s="1" t="s">
        <v>139</v>
      </c>
      <c r="F7607" s="1" t="s">
        <v>23983</v>
      </c>
      <c r="G7607" s="14">
        <v>919099001144</v>
      </c>
      <c r="H7607" s="1" t="s">
        <v>20</v>
      </c>
      <c r="I7607" s="1" t="s">
        <v>62</v>
      </c>
      <c r="J7607" s="1" t="s">
        <v>34</v>
      </c>
      <c r="K7607" s="3" t="s">
        <v>17</v>
      </c>
      <c r="L7607" s="1" t="s">
        <v>34</v>
      </c>
      <c r="M7607" s="4" t="s">
        <v>42</v>
      </c>
      <c r="N7607" s="3" t="str">
        <f t="shared" ref="N7607:N7608" si="257">J7607</f>
        <v>[50-85 Lacs]</v>
      </c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1"/>
      <c r="AA7607" s="1" t="s">
        <v>16</v>
      </c>
      <c r="AB7607" s="3" t="s">
        <v>12</v>
      </c>
      <c r="AC7607" s="23" t="s">
        <v>37802</v>
      </c>
      <c r="AD7607" s="23" t="s">
        <v>45052</v>
      </c>
      <c r="AE7607" t="s">
        <v>35399</v>
      </c>
    </row>
    <row r="7608" spans="1:31" ht="14.25" customHeight="1">
      <c r="A7608" s="1">
        <v>7607</v>
      </c>
      <c r="B7608" s="1" t="s">
        <v>54</v>
      </c>
      <c r="C7608" s="1" t="s">
        <v>6443</v>
      </c>
      <c r="D7608" s="1" t="s">
        <v>1259</v>
      </c>
      <c r="E7608" s="1" t="s">
        <v>7990</v>
      </c>
      <c r="F7608" s="1" t="s">
        <v>23989</v>
      </c>
      <c r="G7608" s="14">
        <v>91440906940</v>
      </c>
      <c r="H7608" s="1" t="s">
        <v>15</v>
      </c>
      <c r="I7608" s="1" t="s">
        <v>9</v>
      </c>
      <c r="J7608" s="1" t="s">
        <v>34</v>
      </c>
      <c r="K7608" s="3" t="s">
        <v>17</v>
      </c>
      <c r="L7608" s="1" t="s">
        <v>34</v>
      </c>
      <c r="M7608" s="4" t="s">
        <v>42</v>
      </c>
      <c r="N7608" s="3" t="str">
        <f t="shared" si="257"/>
        <v>[50-85 Lacs]</v>
      </c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1"/>
      <c r="AA7608" s="1" t="s">
        <v>16</v>
      </c>
      <c r="AB7608" s="3" t="s">
        <v>12</v>
      </c>
      <c r="AC7608" s="23" t="s">
        <v>37802</v>
      </c>
      <c r="AD7608" s="23" t="s">
        <v>45053</v>
      </c>
      <c r="AE7608" t="s">
        <v>35409</v>
      </c>
    </row>
    <row r="7609" spans="1:31" ht="14.25" customHeight="1">
      <c r="A7609" s="1">
        <v>7608</v>
      </c>
      <c r="B7609" s="1" t="s">
        <v>54</v>
      </c>
      <c r="C7609" s="1" t="s">
        <v>6444</v>
      </c>
      <c r="D7609" s="1" t="s">
        <v>7104</v>
      </c>
      <c r="E7609" s="1" t="s">
        <v>37042</v>
      </c>
      <c r="F7609" s="1" t="s">
        <v>23990</v>
      </c>
      <c r="G7609" s="14">
        <v>9194466604</v>
      </c>
      <c r="H7609" s="1" t="s">
        <v>8</v>
      </c>
      <c r="I7609" s="1" t="s">
        <v>9</v>
      </c>
      <c r="J7609" s="1" t="s">
        <v>34</v>
      </c>
      <c r="K7609" s="3" t="s">
        <v>42</v>
      </c>
      <c r="L7609" s="1" t="s">
        <v>34</v>
      </c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1"/>
      <c r="AA7609" s="1" t="s">
        <v>16</v>
      </c>
      <c r="AB7609" s="3" t="s">
        <v>12</v>
      </c>
      <c r="AC7609" s="23" t="s">
        <v>37802</v>
      </c>
      <c r="AD7609" s="23" t="s">
        <v>45054</v>
      </c>
      <c r="AE7609" t="s">
        <v>35399</v>
      </c>
    </row>
    <row r="7610" spans="1:31" ht="14.25" customHeight="1">
      <c r="A7610" s="1">
        <v>7609</v>
      </c>
      <c r="B7610" s="1" t="s">
        <v>54</v>
      </c>
      <c r="C7610" s="1" t="s">
        <v>6450</v>
      </c>
      <c r="D7610" s="1" t="s">
        <v>1994</v>
      </c>
      <c r="E7610" s="1" t="s">
        <v>918</v>
      </c>
      <c r="F7610" s="1" t="s">
        <v>20913</v>
      </c>
      <c r="G7610" s="14">
        <v>91996440461</v>
      </c>
      <c r="H7610" s="1" t="s">
        <v>15</v>
      </c>
      <c r="I7610" s="1" t="s">
        <v>9</v>
      </c>
      <c r="J7610" s="1" t="s">
        <v>34</v>
      </c>
      <c r="K7610" s="3" t="s">
        <v>17</v>
      </c>
      <c r="L7610" s="1" t="s">
        <v>34</v>
      </c>
      <c r="M7610" s="4" t="s">
        <v>42</v>
      </c>
      <c r="N7610" s="3" t="str">
        <f>J7610</f>
        <v>[50-85 Lacs]</v>
      </c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1"/>
      <c r="AA7610" s="1" t="s">
        <v>16</v>
      </c>
      <c r="AB7610" s="3" t="s">
        <v>12</v>
      </c>
      <c r="AC7610" s="23" t="s">
        <v>37802</v>
      </c>
      <c r="AD7610" s="23" t="s">
        <v>42554</v>
      </c>
      <c r="AE7610" t="s">
        <v>35410</v>
      </c>
    </row>
    <row r="7611" spans="1:31" ht="14.25" customHeight="1">
      <c r="A7611" s="1">
        <v>7610</v>
      </c>
      <c r="B7611" s="1" t="s">
        <v>54</v>
      </c>
      <c r="C7611" s="1" t="s">
        <v>6480</v>
      </c>
      <c r="D7611" s="1" t="s">
        <v>486</v>
      </c>
      <c r="E7611" s="1" t="s">
        <v>37043</v>
      </c>
      <c r="F7611" s="1" t="s">
        <v>24009</v>
      </c>
      <c r="G7611" s="14">
        <v>91906414646</v>
      </c>
      <c r="H7611" s="1" t="s">
        <v>20</v>
      </c>
      <c r="I7611" s="1" t="s">
        <v>9</v>
      </c>
      <c r="J7611" s="1" t="s">
        <v>34</v>
      </c>
      <c r="K7611" s="3" t="s">
        <v>42</v>
      </c>
      <c r="L7611" s="1" t="s">
        <v>34</v>
      </c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1"/>
      <c r="AA7611" s="1" t="s">
        <v>16</v>
      </c>
      <c r="AB7611" s="3" t="s">
        <v>12</v>
      </c>
      <c r="AC7611" s="23" t="s">
        <v>37802</v>
      </c>
      <c r="AD7611" s="23" t="s">
        <v>41812</v>
      </c>
      <c r="AE7611" t="s">
        <v>35399</v>
      </c>
    </row>
    <row r="7612" spans="1:31" ht="14.25" customHeight="1">
      <c r="A7612" s="1">
        <v>7611</v>
      </c>
      <c r="B7612" s="9" t="s">
        <v>6</v>
      </c>
      <c r="C7612" s="1" t="s">
        <v>6484</v>
      </c>
      <c r="D7612" s="1" t="s">
        <v>1111</v>
      </c>
      <c r="E7612" s="1" t="s">
        <v>6485</v>
      </c>
      <c r="F7612" s="1" t="s">
        <v>24012</v>
      </c>
      <c r="G7612" s="14">
        <v>91999466444</v>
      </c>
      <c r="H7612" s="1" t="s">
        <v>15</v>
      </c>
      <c r="I7612" s="1" t="s">
        <v>37779</v>
      </c>
      <c r="J7612" s="1" t="s">
        <v>34</v>
      </c>
      <c r="K7612" s="3" t="s">
        <v>42</v>
      </c>
      <c r="L7612" s="1" t="s">
        <v>34</v>
      </c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1"/>
      <c r="AA7612" s="1" t="s">
        <v>16</v>
      </c>
      <c r="AB7612" s="3" t="s">
        <v>12</v>
      </c>
      <c r="AC7612" s="23" t="s">
        <v>37802</v>
      </c>
      <c r="AD7612" s="23" t="s">
        <v>45055</v>
      </c>
      <c r="AE7612" t="s">
        <v>35410</v>
      </c>
    </row>
    <row r="7613" spans="1:31" ht="14.25" customHeight="1">
      <c r="A7613" s="1">
        <v>7612</v>
      </c>
      <c r="B7613" s="1" t="s">
        <v>54</v>
      </c>
      <c r="C7613" s="1" t="s">
        <v>6487</v>
      </c>
      <c r="D7613" s="1" t="s">
        <v>386</v>
      </c>
      <c r="E7613" s="1" t="s">
        <v>40</v>
      </c>
      <c r="F7613" s="1" t="s">
        <v>24014</v>
      </c>
      <c r="G7613" s="14">
        <v>919444066</v>
      </c>
      <c r="H7613" s="1" t="s">
        <v>8</v>
      </c>
      <c r="I7613" s="1" t="s">
        <v>41</v>
      </c>
      <c r="J7613" s="1" t="s">
        <v>34</v>
      </c>
      <c r="K7613" s="3" t="s">
        <v>17</v>
      </c>
      <c r="L7613" s="1" t="s">
        <v>34</v>
      </c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1"/>
      <c r="AA7613" s="1" t="s">
        <v>11</v>
      </c>
      <c r="AB7613" s="3" t="s">
        <v>13</v>
      </c>
      <c r="AC7613" s="23" t="s">
        <v>37802</v>
      </c>
      <c r="AD7613" s="23" t="s">
        <v>45056</v>
      </c>
      <c r="AE7613" t="s">
        <v>35399</v>
      </c>
    </row>
    <row r="7614" spans="1:31" ht="14.25" customHeight="1">
      <c r="A7614" s="1">
        <v>7613</v>
      </c>
      <c r="B7614" s="1" t="s">
        <v>54</v>
      </c>
      <c r="C7614" s="1" t="s">
        <v>6489</v>
      </c>
      <c r="D7614" s="1" t="s">
        <v>12614</v>
      </c>
      <c r="E7614" s="1" t="s">
        <v>40</v>
      </c>
      <c r="F7614" s="1" t="s">
        <v>24015</v>
      </c>
      <c r="G7614" s="14">
        <v>914049449</v>
      </c>
      <c r="H7614" s="1" t="s">
        <v>15</v>
      </c>
      <c r="I7614" s="1" t="s">
        <v>9</v>
      </c>
      <c r="J7614" s="1" t="s">
        <v>34</v>
      </c>
      <c r="K7614" s="3" t="s">
        <v>42</v>
      </c>
      <c r="L7614" s="1" t="s">
        <v>34</v>
      </c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1"/>
      <c r="AA7614" s="1" t="s">
        <v>16</v>
      </c>
      <c r="AB7614" s="3" t="s">
        <v>12</v>
      </c>
      <c r="AC7614" s="23" t="s">
        <v>37802</v>
      </c>
      <c r="AD7614" s="23" t="s">
        <v>38790</v>
      </c>
      <c r="AE7614" t="s">
        <v>35399</v>
      </c>
    </row>
    <row r="7615" spans="1:31" ht="14.25" customHeight="1">
      <c r="A7615" s="1">
        <v>7614</v>
      </c>
      <c r="B7615" s="1" t="s">
        <v>54</v>
      </c>
      <c r="C7615" s="1" t="s">
        <v>6494</v>
      </c>
      <c r="D7615" s="1" t="s">
        <v>3457</v>
      </c>
      <c r="E7615" s="1" t="s">
        <v>774</v>
      </c>
      <c r="F7615" s="1" t="s">
        <v>31781</v>
      </c>
      <c r="G7615" s="14">
        <v>914141496404</v>
      </c>
      <c r="H7615" s="1" t="s">
        <v>15</v>
      </c>
      <c r="I7615" s="1" t="s">
        <v>9</v>
      </c>
      <c r="J7615" s="1" t="s">
        <v>34</v>
      </c>
      <c r="K7615" s="3" t="s">
        <v>17</v>
      </c>
      <c r="L7615" s="1" t="s">
        <v>34</v>
      </c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1"/>
      <c r="AA7615" s="1" t="s">
        <v>16</v>
      </c>
      <c r="AB7615" s="3" t="s">
        <v>12</v>
      </c>
      <c r="AC7615" s="23" t="s">
        <v>37802</v>
      </c>
      <c r="AD7615" s="23" t="s">
        <v>45057</v>
      </c>
      <c r="AE7615" t="s">
        <v>35399</v>
      </c>
    </row>
    <row r="7616" spans="1:31" ht="14.25" customHeight="1">
      <c r="A7616" s="1">
        <v>7615</v>
      </c>
      <c r="B7616" s="1" t="s">
        <v>54</v>
      </c>
      <c r="C7616" s="1" t="s">
        <v>6503</v>
      </c>
      <c r="D7616" s="1" t="s">
        <v>699</v>
      </c>
      <c r="E7616" s="1" t="s">
        <v>680</v>
      </c>
      <c r="F7616" s="1" t="s">
        <v>24020</v>
      </c>
      <c r="G7616" s="14">
        <v>91949960944</v>
      </c>
      <c r="H7616" s="1" t="s">
        <v>20</v>
      </c>
      <c r="I7616" s="1" t="s">
        <v>41</v>
      </c>
      <c r="J7616" s="1" t="s">
        <v>34</v>
      </c>
      <c r="K7616" s="3" t="s">
        <v>42</v>
      </c>
      <c r="L7616" s="1" t="s">
        <v>34</v>
      </c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1"/>
      <c r="AA7616" s="1" t="s">
        <v>16</v>
      </c>
      <c r="AB7616" s="3" t="s">
        <v>12</v>
      </c>
      <c r="AC7616" s="23" t="s">
        <v>37802</v>
      </c>
      <c r="AD7616" s="23" t="s">
        <v>45058</v>
      </c>
      <c r="AE7616" t="s">
        <v>35394</v>
      </c>
    </row>
    <row r="7617" spans="1:31" ht="14.25" customHeight="1">
      <c r="A7617" s="1">
        <v>7616</v>
      </c>
      <c r="B7617" s="9" t="s">
        <v>6</v>
      </c>
      <c r="C7617" s="1" t="s">
        <v>6504</v>
      </c>
      <c r="D7617" s="1" t="s">
        <v>6505</v>
      </c>
      <c r="E7617" s="1" t="s">
        <v>6506</v>
      </c>
      <c r="F7617" s="1" t="s">
        <v>24021</v>
      </c>
      <c r="G7617" s="14">
        <v>91461144499</v>
      </c>
      <c r="H7617" s="1" t="s">
        <v>8</v>
      </c>
      <c r="I7617" s="1" t="s">
        <v>9</v>
      </c>
      <c r="J7617" s="1" t="s">
        <v>34</v>
      </c>
      <c r="K7617" s="3" t="s">
        <v>17</v>
      </c>
      <c r="L7617" s="1" t="s">
        <v>34</v>
      </c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1"/>
      <c r="AA7617" s="1" t="s">
        <v>16</v>
      </c>
      <c r="AB7617" s="3" t="s">
        <v>12</v>
      </c>
      <c r="AC7617" s="23" t="s">
        <v>37802</v>
      </c>
      <c r="AD7617" s="23" t="s">
        <v>45059</v>
      </c>
      <c r="AE7617" t="s">
        <v>35399</v>
      </c>
    </row>
    <row r="7618" spans="1:31" ht="14.25" customHeight="1">
      <c r="A7618" s="1">
        <v>7617</v>
      </c>
      <c r="B7618" s="9" t="s">
        <v>6</v>
      </c>
      <c r="C7618" s="1" t="s">
        <v>6512</v>
      </c>
      <c r="D7618" s="1" t="s">
        <v>2162</v>
      </c>
      <c r="E7618" s="1" t="s">
        <v>217</v>
      </c>
      <c r="F7618" s="1" t="s">
        <v>31783</v>
      </c>
      <c r="G7618" s="14">
        <v>91494460944</v>
      </c>
      <c r="H7618" s="1" t="s">
        <v>15</v>
      </c>
      <c r="I7618" s="1" t="s">
        <v>62</v>
      </c>
      <c r="J7618" s="1" t="s">
        <v>34</v>
      </c>
      <c r="K7618" s="3" t="s">
        <v>17</v>
      </c>
      <c r="L7618" s="1" t="s">
        <v>34</v>
      </c>
      <c r="M7618" s="4" t="s">
        <v>42</v>
      </c>
      <c r="N7618" s="3" t="str">
        <f>J7618</f>
        <v>[50-85 Lacs]</v>
      </c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1"/>
      <c r="AA7618" s="1" t="s">
        <v>16</v>
      </c>
      <c r="AB7618" s="3" t="s">
        <v>12</v>
      </c>
      <c r="AC7618" s="23" t="s">
        <v>37802</v>
      </c>
      <c r="AD7618" s="23" t="s">
        <v>39284</v>
      </c>
      <c r="AE7618" t="s">
        <v>35409</v>
      </c>
    </row>
    <row r="7619" spans="1:31" ht="14.25" customHeight="1">
      <c r="A7619" s="1">
        <v>7618</v>
      </c>
      <c r="B7619" s="1" t="s">
        <v>54</v>
      </c>
      <c r="C7619" s="1" t="s">
        <v>6513</v>
      </c>
      <c r="D7619" s="1" t="s">
        <v>92</v>
      </c>
      <c r="E7619" s="1" t="s">
        <v>37044</v>
      </c>
      <c r="F7619" s="1" t="s">
        <v>24025</v>
      </c>
      <c r="G7619" s="14">
        <v>919644610466</v>
      </c>
      <c r="H7619" s="1" t="s">
        <v>8</v>
      </c>
      <c r="I7619" s="1" t="s">
        <v>41</v>
      </c>
      <c r="J7619" s="1" t="s">
        <v>34</v>
      </c>
      <c r="K7619" s="3" t="s">
        <v>42</v>
      </c>
      <c r="L7619" s="1" t="s">
        <v>34</v>
      </c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1"/>
      <c r="AA7619" s="1" t="s">
        <v>16</v>
      </c>
      <c r="AB7619" s="3" t="s">
        <v>12</v>
      </c>
      <c r="AC7619" s="23" t="s">
        <v>37802</v>
      </c>
      <c r="AD7619" s="23" t="s">
        <v>45060</v>
      </c>
      <c r="AE7619" t="s">
        <v>35399</v>
      </c>
    </row>
    <row r="7620" spans="1:31" ht="14.25" customHeight="1">
      <c r="A7620" s="1">
        <v>7619</v>
      </c>
      <c r="B7620" s="9" t="s">
        <v>6</v>
      </c>
      <c r="C7620" s="1" t="s">
        <v>6516</v>
      </c>
      <c r="D7620" s="1" t="s">
        <v>3513</v>
      </c>
      <c r="E7620" s="1" t="s">
        <v>1047</v>
      </c>
      <c r="F7620" s="1" t="s">
        <v>24027</v>
      </c>
      <c r="G7620" s="14">
        <v>919446449060</v>
      </c>
      <c r="H7620" s="1" t="s">
        <v>8</v>
      </c>
      <c r="I7620" s="1" t="s">
        <v>33</v>
      </c>
      <c r="J7620" s="1" t="s">
        <v>34</v>
      </c>
      <c r="K7620" s="3" t="s">
        <v>17</v>
      </c>
      <c r="L7620" s="1" t="s">
        <v>34</v>
      </c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1"/>
      <c r="AA7620" s="1" t="s">
        <v>16</v>
      </c>
      <c r="AB7620" s="3" t="s">
        <v>12</v>
      </c>
      <c r="AC7620" s="23" t="s">
        <v>37802</v>
      </c>
      <c r="AD7620" s="23" t="s">
        <v>45061</v>
      </c>
      <c r="AE7620" t="s">
        <v>35399</v>
      </c>
    </row>
    <row r="7621" spans="1:31" ht="14.25" customHeight="1">
      <c r="A7621" s="1">
        <v>7620</v>
      </c>
      <c r="B7621" s="1" t="s">
        <v>54</v>
      </c>
      <c r="C7621" s="1" t="s">
        <v>6518</v>
      </c>
      <c r="D7621" s="1" t="s">
        <v>318</v>
      </c>
      <c r="E7621" s="1" t="s">
        <v>6358</v>
      </c>
      <c r="F7621" s="1" t="s">
        <v>24028</v>
      </c>
      <c r="G7621" s="14">
        <v>919440466</v>
      </c>
      <c r="H7621" s="1" t="s">
        <v>20</v>
      </c>
      <c r="I7621" s="1" t="s">
        <v>41</v>
      </c>
      <c r="J7621" s="1" t="s">
        <v>34</v>
      </c>
      <c r="K7621" s="3" t="s">
        <v>17</v>
      </c>
      <c r="L7621" s="1" t="s">
        <v>34</v>
      </c>
      <c r="M7621" s="4" t="s">
        <v>42</v>
      </c>
      <c r="N7621" s="3" t="str">
        <f>J7621</f>
        <v>[50-85 Lacs]</v>
      </c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1"/>
      <c r="AA7621" s="1" t="s">
        <v>16</v>
      </c>
      <c r="AB7621" s="3" t="s">
        <v>12</v>
      </c>
      <c r="AC7621" s="23" t="s">
        <v>37802</v>
      </c>
      <c r="AD7621" s="23" t="s">
        <v>45062</v>
      </c>
      <c r="AE7621" t="s">
        <v>35399</v>
      </c>
    </row>
    <row r="7622" spans="1:31" ht="14.25" customHeight="1">
      <c r="A7622" s="1">
        <v>7621</v>
      </c>
      <c r="B7622" s="1" t="s">
        <v>54</v>
      </c>
      <c r="C7622" s="1" t="s">
        <v>6527</v>
      </c>
      <c r="D7622" s="1" t="s">
        <v>2609</v>
      </c>
      <c r="E7622" s="1" t="s">
        <v>93</v>
      </c>
      <c r="F7622" s="1" t="s">
        <v>24036</v>
      </c>
      <c r="G7622" s="14">
        <v>91969469401</v>
      </c>
      <c r="H7622" s="1" t="s">
        <v>8</v>
      </c>
      <c r="I7622" s="1" t="s">
        <v>33</v>
      </c>
      <c r="J7622" s="1" t="s">
        <v>34</v>
      </c>
      <c r="K7622" s="3" t="s">
        <v>17</v>
      </c>
      <c r="L7622" s="1" t="s">
        <v>34</v>
      </c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1"/>
      <c r="AA7622" s="1" t="s">
        <v>16</v>
      </c>
      <c r="AB7622" s="3" t="s">
        <v>12</v>
      </c>
      <c r="AC7622" s="23" t="s">
        <v>37802</v>
      </c>
      <c r="AD7622" s="23" t="s">
        <v>45063</v>
      </c>
      <c r="AE7622" t="s">
        <v>35394</v>
      </c>
    </row>
    <row r="7623" spans="1:31" ht="14.25" customHeight="1">
      <c r="A7623" s="1">
        <v>7622</v>
      </c>
      <c r="B7623" s="1" t="s">
        <v>54</v>
      </c>
      <c r="C7623" s="1" t="s">
        <v>6531</v>
      </c>
      <c r="D7623" s="1" t="s">
        <v>557</v>
      </c>
      <c r="E7623" s="1" t="s">
        <v>40</v>
      </c>
      <c r="F7623" s="1" t="s">
        <v>24039</v>
      </c>
      <c r="G7623" s="14">
        <v>91994641469</v>
      </c>
      <c r="H7623" s="1" t="s">
        <v>15</v>
      </c>
      <c r="I7623" s="1" t="s">
        <v>9</v>
      </c>
      <c r="J7623" s="1" t="s">
        <v>34</v>
      </c>
      <c r="K7623" s="3" t="s">
        <v>17</v>
      </c>
      <c r="L7623" s="1" t="s">
        <v>34</v>
      </c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1"/>
      <c r="AA7623" s="1" t="s">
        <v>16</v>
      </c>
      <c r="AB7623" s="3" t="s">
        <v>12</v>
      </c>
      <c r="AC7623" s="23" t="s">
        <v>37802</v>
      </c>
      <c r="AD7623" s="23" t="s">
        <v>45064</v>
      </c>
      <c r="AE7623" t="s">
        <v>35394</v>
      </c>
    </row>
    <row r="7624" spans="1:31" ht="14.25" customHeight="1">
      <c r="A7624" s="1">
        <v>7623</v>
      </c>
      <c r="B7624" s="1" t="s">
        <v>54</v>
      </c>
      <c r="C7624" s="1" t="s">
        <v>6535</v>
      </c>
      <c r="D7624" s="1" t="s">
        <v>371</v>
      </c>
      <c r="E7624" s="1" t="s">
        <v>159</v>
      </c>
      <c r="F7624" s="1" t="s">
        <v>6536</v>
      </c>
      <c r="G7624" s="14">
        <v>914140041441</v>
      </c>
      <c r="H7624" s="1" t="s">
        <v>20</v>
      </c>
      <c r="I7624" s="1" t="s">
        <v>9</v>
      </c>
      <c r="J7624" s="1" t="s">
        <v>34</v>
      </c>
      <c r="K7624" s="3" t="s">
        <v>17</v>
      </c>
      <c r="L7624" s="1" t="s">
        <v>34</v>
      </c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1"/>
      <c r="AA7624" s="1" t="s">
        <v>11</v>
      </c>
      <c r="AB7624" s="3" t="s">
        <v>56</v>
      </c>
      <c r="AC7624" s="23" t="s">
        <v>37802</v>
      </c>
      <c r="AD7624" s="23" t="s">
        <v>45065</v>
      </c>
      <c r="AE7624" t="s">
        <v>35394</v>
      </c>
    </row>
    <row r="7625" spans="1:31" ht="14.25" customHeight="1">
      <c r="A7625" s="1">
        <v>7624</v>
      </c>
      <c r="B7625" s="1" t="s">
        <v>54</v>
      </c>
      <c r="C7625" s="1" t="s">
        <v>6546</v>
      </c>
      <c r="D7625" s="1" t="s">
        <v>286</v>
      </c>
      <c r="E7625" s="1" t="s">
        <v>534</v>
      </c>
      <c r="F7625" s="1" t="s">
        <v>24044</v>
      </c>
      <c r="G7625" s="14">
        <v>91461114990</v>
      </c>
      <c r="H7625" s="1" t="s">
        <v>8</v>
      </c>
      <c r="I7625" s="1" t="s">
        <v>41</v>
      </c>
      <c r="J7625" s="1" t="s">
        <v>34</v>
      </c>
      <c r="K7625" s="3" t="s">
        <v>42</v>
      </c>
      <c r="L7625" s="1" t="s">
        <v>34</v>
      </c>
      <c r="M7625" s="3" t="s">
        <v>178</v>
      </c>
      <c r="N7625" s="3" t="str">
        <f t="shared" ref="N7625:N7626" si="258">J7625</f>
        <v>[50-85 Lacs]</v>
      </c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1"/>
      <c r="AA7625" s="1" t="s">
        <v>16</v>
      </c>
      <c r="AB7625" s="3" t="s">
        <v>12</v>
      </c>
      <c r="AC7625" s="23" t="s">
        <v>37802</v>
      </c>
      <c r="AD7625" s="23" t="s">
        <v>45066</v>
      </c>
      <c r="AE7625" t="s">
        <v>35394</v>
      </c>
    </row>
    <row r="7626" spans="1:31" ht="14.25" customHeight="1">
      <c r="A7626" s="1">
        <v>7625</v>
      </c>
      <c r="B7626" s="9" t="s">
        <v>6</v>
      </c>
      <c r="C7626" s="1" t="s">
        <v>6551</v>
      </c>
      <c r="D7626" s="1" t="s">
        <v>3186</v>
      </c>
      <c r="E7626" s="1" t="s">
        <v>1306</v>
      </c>
      <c r="F7626" s="1" t="s">
        <v>24048</v>
      </c>
      <c r="G7626" s="14">
        <v>91666600166</v>
      </c>
      <c r="H7626" s="1" t="s">
        <v>46</v>
      </c>
      <c r="I7626" s="1" t="s">
        <v>41</v>
      </c>
      <c r="J7626" s="1" t="s">
        <v>34</v>
      </c>
      <c r="K7626" s="3" t="s">
        <v>17</v>
      </c>
      <c r="L7626" s="1" t="s">
        <v>34</v>
      </c>
      <c r="M7626" s="4" t="s">
        <v>42</v>
      </c>
      <c r="N7626" s="3" t="str">
        <f t="shared" si="258"/>
        <v>[50-85 Lacs]</v>
      </c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1"/>
      <c r="AA7626" s="1" t="s">
        <v>16</v>
      </c>
      <c r="AB7626" s="3" t="s">
        <v>12</v>
      </c>
      <c r="AC7626" s="23" t="s">
        <v>37802</v>
      </c>
      <c r="AD7626" s="23" t="s">
        <v>38497</v>
      </c>
      <c r="AE7626" t="s">
        <v>35409</v>
      </c>
    </row>
    <row r="7627" spans="1:31" ht="14.25" customHeight="1">
      <c r="A7627" s="1">
        <v>7626</v>
      </c>
      <c r="B7627" s="1" t="s">
        <v>54</v>
      </c>
      <c r="C7627" s="1" t="s">
        <v>6565</v>
      </c>
      <c r="D7627" s="1" t="s">
        <v>967</v>
      </c>
      <c r="E7627" s="1" t="s">
        <v>724</v>
      </c>
      <c r="F7627" s="1" t="s">
        <v>31789</v>
      </c>
      <c r="G7627" s="14">
        <v>91944641444</v>
      </c>
      <c r="H7627" s="1" t="s">
        <v>20</v>
      </c>
      <c r="I7627" s="1" t="s">
        <v>41</v>
      </c>
      <c r="J7627" s="1" t="s">
        <v>34</v>
      </c>
      <c r="K7627" s="3" t="s">
        <v>42</v>
      </c>
      <c r="L7627" s="1" t="s">
        <v>34</v>
      </c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1"/>
      <c r="AA7627" s="1" t="s">
        <v>16</v>
      </c>
      <c r="AB7627" s="3" t="s">
        <v>12</v>
      </c>
      <c r="AC7627" s="23" t="s">
        <v>37802</v>
      </c>
      <c r="AD7627" s="23" t="s">
        <v>38792</v>
      </c>
      <c r="AE7627" t="s">
        <v>35410</v>
      </c>
    </row>
    <row r="7628" spans="1:31" ht="14.25" customHeight="1">
      <c r="A7628" s="1">
        <v>7627</v>
      </c>
      <c r="B7628" s="9" t="s">
        <v>6</v>
      </c>
      <c r="C7628" s="1" t="s">
        <v>6581</v>
      </c>
      <c r="D7628" s="1" t="s">
        <v>318</v>
      </c>
      <c r="E7628" s="1" t="s">
        <v>881</v>
      </c>
      <c r="F7628" s="1" t="s">
        <v>24061</v>
      </c>
      <c r="G7628" s="14">
        <v>91440114044</v>
      </c>
      <c r="H7628" s="1" t="s">
        <v>46</v>
      </c>
      <c r="I7628" s="1" t="s">
        <v>41</v>
      </c>
      <c r="J7628" s="1" t="s">
        <v>34</v>
      </c>
      <c r="K7628" s="3" t="s">
        <v>17</v>
      </c>
      <c r="L7628" s="1" t="s">
        <v>34</v>
      </c>
      <c r="M7628" s="4" t="s">
        <v>42</v>
      </c>
      <c r="N7628" s="3" t="str">
        <f>J7628</f>
        <v>[50-85 Lacs]</v>
      </c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1"/>
      <c r="AA7628" s="1" t="s">
        <v>16</v>
      </c>
      <c r="AB7628" s="3" t="s">
        <v>12</v>
      </c>
      <c r="AC7628" s="23" t="s">
        <v>37802</v>
      </c>
      <c r="AD7628" s="23" t="s">
        <v>45067</v>
      </c>
      <c r="AE7628" t="s">
        <v>35399</v>
      </c>
    </row>
    <row r="7629" spans="1:31" ht="14.25" customHeight="1">
      <c r="A7629" s="1">
        <v>7628</v>
      </c>
      <c r="B7629" s="1" t="s">
        <v>54</v>
      </c>
      <c r="C7629" s="1" t="s">
        <v>6584</v>
      </c>
      <c r="D7629" s="1" t="s">
        <v>526</v>
      </c>
      <c r="E7629" s="1" t="s">
        <v>37045</v>
      </c>
      <c r="F7629" s="1" t="s">
        <v>24062</v>
      </c>
      <c r="G7629" s="14">
        <v>914940016999</v>
      </c>
      <c r="H7629" s="1" t="s">
        <v>20</v>
      </c>
      <c r="I7629" s="1" t="s">
        <v>41</v>
      </c>
      <c r="J7629" s="1" t="s">
        <v>34</v>
      </c>
      <c r="K7629" s="3" t="s">
        <v>42</v>
      </c>
      <c r="L7629" s="1" t="s">
        <v>34</v>
      </c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1"/>
      <c r="AA7629" s="1" t="s">
        <v>16</v>
      </c>
      <c r="AB7629" s="3" t="s">
        <v>12</v>
      </c>
      <c r="AC7629" s="23" t="s">
        <v>37802</v>
      </c>
      <c r="AD7629" s="23" t="s">
        <v>45068</v>
      </c>
      <c r="AE7629" t="s">
        <v>35410</v>
      </c>
    </row>
    <row r="7630" spans="1:31" ht="14.25" customHeight="1">
      <c r="A7630" s="1">
        <v>7629</v>
      </c>
      <c r="B7630" s="9" t="s">
        <v>6</v>
      </c>
      <c r="C7630" s="1" t="s">
        <v>6585</v>
      </c>
      <c r="D7630" s="1" t="s">
        <v>359</v>
      </c>
      <c r="E7630" s="1" t="s">
        <v>40</v>
      </c>
      <c r="F7630" s="1" t="s">
        <v>24063</v>
      </c>
      <c r="G7630" s="14">
        <v>919994644</v>
      </c>
      <c r="H7630" s="1" t="s">
        <v>37</v>
      </c>
      <c r="I7630" s="1" t="s">
        <v>41</v>
      </c>
      <c r="J7630" s="1" t="s">
        <v>34</v>
      </c>
      <c r="K7630" s="3" t="s">
        <v>42</v>
      </c>
      <c r="L7630" s="1" t="s">
        <v>34</v>
      </c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1"/>
      <c r="AA7630" s="1" t="s">
        <v>16</v>
      </c>
      <c r="AB7630" s="3" t="s">
        <v>12</v>
      </c>
      <c r="AC7630" s="23" t="s">
        <v>37802</v>
      </c>
      <c r="AD7630" s="23" t="s">
        <v>45069</v>
      </c>
      <c r="AE7630" t="s">
        <v>35399</v>
      </c>
    </row>
    <row r="7631" spans="1:31" ht="14.25" customHeight="1">
      <c r="A7631" s="1">
        <v>7630</v>
      </c>
      <c r="B7631" s="9" t="s">
        <v>6</v>
      </c>
      <c r="C7631" s="1" t="s">
        <v>6591</v>
      </c>
      <c r="D7631" s="1" t="s">
        <v>6592</v>
      </c>
      <c r="E7631" s="1" t="s">
        <v>6593</v>
      </c>
      <c r="F7631" s="1" t="s">
        <v>34006</v>
      </c>
      <c r="G7631" s="14">
        <v>919940646</v>
      </c>
      <c r="H7631" s="1" t="s">
        <v>37</v>
      </c>
      <c r="I7631" s="1" t="s">
        <v>41</v>
      </c>
      <c r="J7631" s="1" t="s">
        <v>34</v>
      </c>
      <c r="K7631" s="3" t="s">
        <v>42</v>
      </c>
      <c r="L7631" s="1" t="s">
        <v>34</v>
      </c>
      <c r="M7631" s="3" t="s">
        <v>27</v>
      </c>
      <c r="N7631" s="3" t="str">
        <f>J7631</f>
        <v>[50-85 Lacs]</v>
      </c>
      <c r="O7631" s="3" t="s">
        <v>47349</v>
      </c>
      <c r="P7631" s="3" t="s">
        <v>34</v>
      </c>
      <c r="Q7631" s="3"/>
      <c r="R7631" s="3"/>
      <c r="S7631" s="3"/>
      <c r="T7631" s="3"/>
      <c r="U7631" s="3"/>
      <c r="V7631" s="3"/>
      <c r="W7631" s="3"/>
      <c r="X7631" s="3"/>
      <c r="Y7631" s="3"/>
      <c r="Z7631" s="1"/>
      <c r="AA7631" s="1" t="s">
        <v>16</v>
      </c>
      <c r="AB7631" s="3" t="s">
        <v>12</v>
      </c>
      <c r="AC7631" s="23" t="s">
        <v>37802</v>
      </c>
      <c r="AD7631" s="23" t="s">
        <v>45070</v>
      </c>
      <c r="AE7631" t="s">
        <v>35394</v>
      </c>
    </row>
    <row r="7632" spans="1:31" ht="14.25" customHeight="1">
      <c r="A7632" s="1">
        <v>7631</v>
      </c>
      <c r="B7632" s="9" t="s">
        <v>6</v>
      </c>
      <c r="C7632" s="1" t="s">
        <v>6596</v>
      </c>
      <c r="D7632" s="1" t="s">
        <v>6597</v>
      </c>
      <c r="E7632" s="1" t="s">
        <v>6598</v>
      </c>
      <c r="F7632" s="1" t="s">
        <v>24069</v>
      </c>
      <c r="G7632" s="14">
        <v>919444600094</v>
      </c>
      <c r="H7632" s="1" t="s">
        <v>15</v>
      </c>
      <c r="I7632" s="1" t="s">
        <v>41</v>
      </c>
      <c r="J7632" s="1" t="s">
        <v>34</v>
      </c>
      <c r="K7632" s="3" t="s">
        <v>17</v>
      </c>
      <c r="L7632" s="1" t="s">
        <v>34</v>
      </c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1"/>
      <c r="AA7632" s="1" t="s">
        <v>16</v>
      </c>
      <c r="AB7632" s="3" t="s">
        <v>12</v>
      </c>
      <c r="AC7632" s="23" t="s">
        <v>37802</v>
      </c>
      <c r="AD7632" s="23" t="s">
        <v>38498</v>
      </c>
      <c r="AE7632" t="s">
        <v>35409</v>
      </c>
    </row>
    <row r="7633" spans="1:31" ht="14.25" customHeight="1">
      <c r="A7633" s="1">
        <v>7632</v>
      </c>
      <c r="B7633" s="1" t="s">
        <v>54</v>
      </c>
      <c r="C7633" s="1" t="s">
        <v>6609</v>
      </c>
      <c r="D7633" s="1" t="s">
        <v>7881</v>
      </c>
      <c r="E7633" s="1" t="s">
        <v>487</v>
      </c>
      <c r="F7633" s="1" t="s">
        <v>24076</v>
      </c>
      <c r="G7633" s="14">
        <v>919446669941</v>
      </c>
      <c r="H7633" s="1" t="s">
        <v>20</v>
      </c>
      <c r="I7633" s="1" t="s">
        <v>9</v>
      </c>
      <c r="J7633" s="1" t="s">
        <v>34</v>
      </c>
      <c r="K7633" s="3" t="s">
        <v>63</v>
      </c>
      <c r="L7633" s="1" t="s">
        <v>34</v>
      </c>
      <c r="M7633" s="3" t="s">
        <v>213</v>
      </c>
      <c r="N7633" s="3" t="str">
        <f>J7633</f>
        <v>[50-85 Lacs]</v>
      </c>
      <c r="O7633" s="3" t="s">
        <v>17</v>
      </c>
      <c r="P7633" s="3" t="s">
        <v>34</v>
      </c>
      <c r="Q7633" s="3" t="s">
        <v>42</v>
      </c>
      <c r="R7633" s="3" t="s">
        <v>34</v>
      </c>
      <c r="S7633" s="3" t="s">
        <v>27</v>
      </c>
      <c r="T7633" s="3" t="s">
        <v>34</v>
      </c>
      <c r="U7633" s="3" t="s">
        <v>117</v>
      </c>
      <c r="V7633" s="3" t="s">
        <v>34</v>
      </c>
      <c r="W7633" s="3" t="s">
        <v>178</v>
      </c>
      <c r="X7633" s="3" t="s">
        <v>34</v>
      </c>
      <c r="Y7633" s="3" t="s">
        <v>171</v>
      </c>
      <c r="Z7633" s="1" t="s">
        <v>34</v>
      </c>
      <c r="AA7633" s="1" t="s">
        <v>16</v>
      </c>
      <c r="AB7633" s="3" t="s">
        <v>12</v>
      </c>
      <c r="AC7633" s="23" t="s">
        <v>37802</v>
      </c>
      <c r="AD7633" s="23" t="s">
        <v>45071</v>
      </c>
      <c r="AE7633" t="s">
        <v>35409</v>
      </c>
    </row>
    <row r="7634" spans="1:31" ht="14.25" customHeight="1">
      <c r="A7634" s="1">
        <v>7633</v>
      </c>
      <c r="B7634" s="1" t="s">
        <v>54</v>
      </c>
      <c r="C7634" s="1" t="s">
        <v>6614</v>
      </c>
      <c r="D7634" s="1" t="s">
        <v>494</v>
      </c>
      <c r="E7634" s="1" t="s">
        <v>13893</v>
      </c>
      <c r="F7634" s="1" t="s">
        <v>24078</v>
      </c>
      <c r="G7634" s="14">
        <v>919099090910</v>
      </c>
      <c r="H7634" s="1" t="s">
        <v>20</v>
      </c>
      <c r="I7634" s="1" t="s">
        <v>62</v>
      </c>
      <c r="J7634" s="1" t="s">
        <v>34</v>
      </c>
      <c r="K7634" s="3" t="s">
        <v>42</v>
      </c>
      <c r="L7634" s="1" t="s">
        <v>34</v>
      </c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1"/>
      <c r="AA7634" s="1" t="s">
        <v>16</v>
      </c>
      <c r="AB7634" s="3" t="s">
        <v>12</v>
      </c>
      <c r="AC7634" s="23" t="s">
        <v>37802</v>
      </c>
      <c r="AD7634" s="23" t="s">
        <v>45072</v>
      </c>
      <c r="AE7634" t="s">
        <v>35410</v>
      </c>
    </row>
    <row r="7635" spans="1:31" ht="14.25" customHeight="1">
      <c r="A7635" s="1">
        <v>7634</v>
      </c>
      <c r="B7635" s="1" t="s">
        <v>54</v>
      </c>
      <c r="C7635" s="1" t="s">
        <v>6638</v>
      </c>
      <c r="D7635" s="1" t="s">
        <v>2704</v>
      </c>
      <c r="E7635" s="1" t="s">
        <v>19</v>
      </c>
      <c r="F7635" s="1" t="s">
        <v>24090</v>
      </c>
      <c r="G7635" s="14">
        <v>914600994</v>
      </c>
      <c r="H7635" s="1" t="s">
        <v>8</v>
      </c>
      <c r="I7635" s="1" t="s">
        <v>41</v>
      </c>
      <c r="J7635" s="1" t="s">
        <v>34</v>
      </c>
      <c r="K7635" s="3" t="s">
        <v>17</v>
      </c>
      <c r="L7635" s="1" t="s">
        <v>34</v>
      </c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1"/>
      <c r="AA7635" s="1" t="s">
        <v>16</v>
      </c>
      <c r="AB7635" s="3" t="s">
        <v>12</v>
      </c>
      <c r="AC7635" s="23" t="s">
        <v>37802</v>
      </c>
      <c r="AD7635" s="23" t="s">
        <v>45073</v>
      </c>
      <c r="AE7635" t="s">
        <v>35394</v>
      </c>
    </row>
    <row r="7636" spans="1:31" ht="14.25" customHeight="1">
      <c r="A7636" s="1">
        <v>7635</v>
      </c>
      <c r="B7636" s="1" t="s">
        <v>54</v>
      </c>
      <c r="C7636" s="1" t="s">
        <v>6672</v>
      </c>
      <c r="D7636" s="1" t="s">
        <v>6754</v>
      </c>
      <c r="E7636" s="1" t="s">
        <v>15987</v>
      </c>
      <c r="F7636" s="1" t="s">
        <v>24106</v>
      </c>
      <c r="G7636" s="14">
        <v>919444609449</v>
      </c>
      <c r="H7636" s="1" t="s">
        <v>15</v>
      </c>
      <c r="I7636" s="1" t="s">
        <v>41</v>
      </c>
      <c r="J7636" s="1" t="s">
        <v>34</v>
      </c>
      <c r="K7636" s="3" t="s">
        <v>42</v>
      </c>
      <c r="L7636" s="1" t="s">
        <v>34</v>
      </c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1"/>
      <c r="AA7636" s="1" t="s">
        <v>16</v>
      </c>
      <c r="AB7636" s="3" t="s">
        <v>12</v>
      </c>
      <c r="AC7636" s="23" t="s">
        <v>37802</v>
      </c>
      <c r="AD7636" s="23" t="s">
        <v>45074</v>
      </c>
      <c r="AE7636" t="s">
        <v>35409</v>
      </c>
    </row>
    <row r="7637" spans="1:31" ht="14.25" customHeight="1">
      <c r="A7637" s="1">
        <v>7636</v>
      </c>
      <c r="B7637" s="1" t="s">
        <v>54</v>
      </c>
      <c r="C7637" s="1" t="s">
        <v>6677</v>
      </c>
      <c r="D7637" s="1" t="s">
        <v>1968</v>
      </c>
      <c r="E7637" s="1" t="s">
        <v>10679</v>
      </c>
      <c r="F7637" s="1" t="s">
        <v>24109</v>
      </c>
      <c r="G7637" s="14">
        <v>9196641416</v>
      </c>
      <c r="H7637" s="1" t="s">
        <v>8</v>
      </c>
      <c r="I7637" s="1" t="s">
        <v>41</v>
      </c>
      <c r="J7637" s="1" t="s">
        <v>34</v>
      </c>
      <c r="K7637" s="3" t="s">
        <v>17</v>
      </c>
      <c r="L7637" s="1" t="s">
        <v>34</v>
      </c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1"/>
      <c r="AA7637" s="1" t="s">
        <v>16</v>
      </c>
      <c r="AB7637" s="3" t="s">
        <v>12</v>
      </c>
      <c r="AC7637" s="23" t="s">
        <v>37802</v>
      </c>
      <c r="AD7637" s="23" t="s">
        <v>45075</v>
      </c>
      <c r="AE7637" t="s">
        <v>35410</v>
      </c>
    </row>
    <row r="7638" spans="1:31" ht="14.25" customHeight="1">
      <c r="A7638" s="1">
        <v>7637</v>
      </c>
      <c r="B7638" s="1" t="s">
        <v>54</v>
      </c>
      <c r="C7638" s="1" t="s">
        <v>6678</v>
      </c>
      <c r="D7638" s="1" t="s">
        <v>1867</v>
      </c>
      <c r="E7638" s="1" t="s">
        <v>224</v>
      </c>
      <c r="F7638" s="1" t="s">
        <v>34014</v>
      </c>
      <c r="G7638" s="14">
        <v>9199990969</v>
      </c>
      <c r="H7638" s="1" t="s">
        <v>8</v>
      </c>
      <c r="I7638" s="1" t="s">
        <v>41</v>
      </c>
      <c r="J7638" s="1" t="s">
        <v>34</v>
      </c>
      <c r="K7638" s="3" t="s">
        <v>17</v>
      </c>
      <c r="L7638" s="1" t="s">
        <v>34</v>
      </c>
      <c r="M7638" s="4" t="s">
        <v>42</v>
      </c>
      <c r="N7638" s="3" t="str">
        <f t="shared" ref="N7638:N7639" si="259">J7638</f>
        <v>[50-85 Lacs]</v>
      </c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1"/>
      <c r="AA7638" s="1" t="s">
        <v>16</v>
      </c>
      <c r="AB7638" s="3" t="s">
        <v>12</v>
      </c>
      <c r="AC7638" s="23" t="s">
        <v>37802</v>
      </c>
      <c r="AD7638" s="23" t="s">
        <v>45076</v>
      </c>
      <c r="AE7638" t="s">
        <v>35410</v>
      </c>
    </row>
    <row r="7639" spans="1:31" ht="14.25" customHeight="1">
      <c r="A7639" s="1">
        <v>7638</v>
      </c>
      <c r="B7639" s="9" t="s">
        <v>6</v>
      </c>
      <c r="C7639" s="1" t="s">
        <v>6702</v>
      </c>
      <c r="D7639" s="1" t="s">
        <v>6703</v>
      </c>
      <c r="E7639" s="1" t="s">
        <v>102</v>
      </c>
      <c r="F7639" s="1" t="s">
        <v>24122</v>
      </c>
      <c r="G7639" s="14">
        <v>919601696494</v>
      </c>
      <c r="H7639" s="1" t="s">
        <v>15</v>
      </c>
      <c r="I7639" s="1" t="s">
        <v>62</v>
      </c>
      <c r="J7639" s="1" t="s">
        <v>34</v>
      </c>
      <c r="K7639" s="3" t="s">
        <v>63</v>
      </c>
      <c r="L7639" s="1" t="s">
        <v>34</v>
      </c>
      <c r="M7639" s="3" t="s">
        <v>213</v>
      </c>
      <c r="N7639" s="3" t="str">
        <f t="shared" si="259"/>
        <v>[50-85 Lacs]</v>
      </c>
      <c r="O7639" s="3" t="s">
        <v>17</v>
      </c>
      <c r="P7639" s="3" t="s">
        <v>34</v>
      </c>
      <c r="Q7639" s="3" t="s">
        <v>42</v>
      </c>
      <c r="R7639" s="3" t="s">
        <v>34</v>
      </c>
      <c r="S7639" s="3" t="s">
        <v>27</v>
      </c>
      <c r="T7639" s="3" t="s">
        <v>34</v>
      </c>
      <c r="U7639" s="3" t="s">
        <v>117</v>
      </c>
      <c r="V7639" s="3" t="s">
        <v>34</v>
      </c>
      <c r="W7639" s="3" t="s">
        <v>178</v>
      </c>
      <c r="X7639" s="3" t="s">
        <v>34</v>
      </c>
      <c r="Y7639" s="3" t="s">
        <v>171</v>
      </c>
      <c r="Z7639" s="1" t="s">
        <v>34</v>
      </c>
      <c r="AA7639" s="1" t="s">
        <v>16</v>
      </c>
      <c r="AB7639" s="3" t="s">
        <v>12</v>
      </c>
      <c r="AC7639" s="23" t="s">
        <v>37802</v>
      </c>
      <c r="AD7639" s="23" t="s">
        <v>45077</v>
      </c>
      <c r="AE7639" t="s">
        <v>35410</v>
      </c>
    </row>
    <row r="7640" spans="1:31" ht="14.25" customHeight="1">
      <c r="A7640" s="1">
        <v>7639</v>
      </c>
      <c r="B7640" s="1" t="s">
        <v>54</v>
      </c>
      <c r="C7640" s="1" t="s">
        <v>6712</v>
      </c>
      <c r="D7640" s="1" t="s">
        <v>16061</v>
      </c>
      <c r="E7640" s="1" t="s">
        <v>558</v>
      </c>
      <c r="F7640" s="1" t="s">
        <v>24125</v>
      </c>
      <c r="G7640" s="14">
        <v>9160000690</v>
      </c>
      <c r="H7640" s="1" t="s">
        <v>8</v>
      </c>
      <c r="I7640" s="1" t="s">
        <v>41</v>
      </c>
      <c r="J7640" s="1" t="s">
        <v>34</v>
      </c>
      <c r="K7640" s="3" t="s">
        <v>42</v>
      </c>
      <c r="L7640" s="1" t="s">
        <v>34</v>
      </c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1"/>
      <c r="AA7640" s="1" t="s">
        <v>16</v>
      </c>
      <c r="AB7640" s="3" t="s">
        <v>12</v>
      </c>
      <c r="AC7640" s="23" t="s">
        <v>37802</v>
      </c>
      <c r="AD7640" s="23" t="s">
        <v>38807</v>
      </c>
      <c r="AE7640" t="s">
        <v>35410</v>
      </c>
    </row>
    <row r="7641" spans="1:31" ht="14.25" customHeight="1">
      <c r="A7641" s="1">
        <v>7640</v>
      </c>
      <c r="B7641" s="9" t="s">
        <v>6</v>
      </c>
      <c r="C7641" s="1" t="s">
        <v>6738</v>
      </c>
      <c r="D7641" s="1" t="s">
        <v>5816</v>
      </c>
      <c r="E7641" s="1" t="s">
        <v>788</v>
      </c>
      <c r="F7641" s="1" t="s">
        <v>31806</v>
      </c>
      <c r="G7641" s="14">
        <v>919444401010</v>
      </c>
      <c r="H7641" s="1" t="s">
        <v>15</v>
      </c>
      <c r="I7641" s="1" t="s">
        <v>9</v>
      </c>
      <c r="J7641" s="1" t="s">
        <v>34</v>
      </c>
      <c r="K7641" s="3" t="s">
        <v>42</v>
      </c>
      <c r="L7641" s="1" t="s">
        <v>34</v>
      </c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1"/>
      <c r="AA7641" s="1" t="s">
        <v>16</v>
      </c>
      <c r="AB7641" s="3" t="s">
        <v>12</v>
      </c>
      <c r="AC7641" s="23" t="s">
        <v>37802</v>
      </c>
      <c r="AD7641" s="23" t="s">
        <v>45078</v>
      </c>
      <c r="AE7641" t="s">
        <v>35409</v>
      </c>
    </row>
    <row r="7642" spans="1:31" ht="14.25" customHeight="1">
      <c r="A7642" s="1">
        <v>7641</v>
      </c>
      <c r="B7642" s="9" t="s">
        <v>6</v>
      </c>
      <c r="C7642" s="1" t="s">
        <v>6744</v>
      </c>
      <c r="D7642" s="1" t="s">
        <v>557</v>
      </c>
      <c r="E7642" s="1" t="s">
        <v>362</v>
      </c>
      <c r="F7642" s="1" t="s">
        <v>24143</v>
      </c>
      <c r="G7642" s="14">
        <v>919444061664</v>
      </c>
      <c r="H7642" s="1" t="s">
        <v>20</v>
      </c>
      <c r="I7642" s="1" t="s">
        <v>62</v>
      </c>
      <c r="J7642" s="1" t="s">
        <v>34</v>
      </c>
      <c r="K7642" s="3" t="s">
        <v>42</v>
      </c>
      <c r="L7642" s="1" t="s">
        <v>34</v>
      </c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1"/>
      <c r="AA7642" s="1" t="s">
        <v>16</v>
      </c>
      <c r="AB7642" s="3" t="s">
        <v>12</v>
      </c>
      <c r="AC7642" s="23" t="s">
        <v>37802</v>
      </c>
      <c r="AD7642" s="23" t="s">
        <v>45079</v>
      </c>
      <c r="AE7642" t="s">
        <v>35410</v>
      </c>
    </row>
    <row r="7643" spans="1:31" ht="14.25" customHeight="1">
      <c r="A7643" s="1">
        <v>7642</v>
      </c>
      <c r="B7643" s="9" t="s">
        <v>6</v>
      </c>
      <c r="C7643" s="1" t="s">
        <v>6751</v>
      </c>
      <c r="D7643" s="1" t="s">
        <v>6752</v>
      </c>
      <c r="E7643" s="1" t="s">
        <v>78</v>
      </c>
      <c r="F7643" s="1" t="s">
        <v>31808</v>
      </c>
      <c r="G7643" s="14">
        <v>91999496996</v>
      </c>
      <c r="H7643" s="1" t="s">
        <v>8</v>
      </c>
      <c r="I7643" s="1" t="s">
        <v>9</v>
      </c>
      <c r="J7643" s="1" t="s">
        <v>34</v>
      </c>
      <c r="K7643" s="3" t="s">
        <v>42</v>
      </c>
      <c r="L7643" s="1" t="s">
        <v>34</v>
      </c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1"/>
      <c r="AA7643" s="1" t="s">
        <v>16</v>
      </c>
      <c r="AB7643" s="3" t="s">
        <v>12</v>
      </c>
      <c r="AC7643" s="23" t="s">
        <v>37802</v>
      </c>
      <c r="AD7643" s="23" t="s">
        <v>43652</v>
      </c>
      <c r="AE7643" t="s">
        <v>35394</v>
      </c>
    </row>
    <row r="7644" spans="1:31" ht="14.25" customHeight="1">
      <c r="A7644" s="1">
        <v>7643</v>
      </c>
      <c r="B7644" s="9" t="s">
        <v>6</v>
      </c>
      <c r="C7644" s="1" t="s">
        <v>6755</v>
      </c>
      <c r="D7644" s="1" t="s">
        <v>1968</v>
      </c>
      <c r="E7644" s="1" t="s">
        <v>32</v>
      </c>
      <c r="F7644" s="1" t="s">
        <v>34027</v>
      </c>
      <c r="G7644" s="14">
        <v>9199469061</v>
      </c>
      <c r="H7644" s="1" t="s">
        <v>15</v>
      </c>
      <c r="I7644" s="1" t="s">
        <v>9</v>
      </c>
      <c r="J7644" s="1" t="s">
        <v>34</v>
      </c>
      <c r="K7644" s="3" t="s">
        <v>42</v>
      </c>
      <c r="L7644" s="1" t="s">
        <v>34</v>
      </c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1"/>
      <c r="AA7644" s="1" t="s">
        <v>16</v>
      </c>
      <c r="AB7644" s="3" t="s">
        <v>12</v>
      </c>
      <c r="AC7644" s="23" t="s">
        <v>37802</v>
      </c>
      <c r="AD7644" s="23" t="s">
        <v>45080</v>
      </c>
      <c r="AE7644" t="s">
        <v>35394</v>
      </c>
    </row>
    <row r="7645" spans="1:31" ht="14.25" customHeight="1">
      <c r="A7645" s="1">
        <v>7644</v>
      </c>
      <c r="B7645" s="9" t="s">
        <v>6</v>
      </c>
      <c r="C7645" s="1" t="s">
        <v>6762</v>
      </c>
      <c r="D7645" s="1" t="s">
        <v>5708</v>
      </c>
      <c r="E7645" s="1" t="s">
        <v>40</v>
      </c>
      <c r="F7645" s="1" t="s">
        <v>31810</v>
      </c>
      <c r="G7645" s="14">
        <v>919099069900</v>
      </c>
      <c r="H7645" s="1" t="s">
        <v>20</v>
      </c>
      <c r="I7645" s="1" t="s">
        <v>9</v>
      </c>
      <c r="J7645" s="1" t="s">
        <v>34</v>
      </c>
      <c r="K7645" s="3" t="s">
        <v>17</v>
      </c>
      <c r="L7645" s="1" t="s">
        <v>34</v>
      </c>
      <c r="M7645" s="3" t="s">
        <v>171</v>
      </c>
      <c r="N7645" s="3" t="str">
        <f t="shared" ref="N7645:N7646" si="260">J7645</f>
        <v>[50-85 Lacs]</v>
      </c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1"/>
      <c r="AA7645" s="1" t="s">
        <v>16</v>
      </c>
      <c r="AB7645" s="3" t="s">
        <v>12</v>
      </c>
      <c r="AC7645" s="23" t="s">
        <v>37802</v>
      </c>
      <c r="AD7645" s="23" t="s">
        <v>38812</v>
      </c>
      <c r="AE7645" t="s">
        <v>35410</v>
      </c>
    </row>
    <row r="7646" spans="1:31" ht="14.25" customHeight="1">
      <c r="A7646" s="1">
        <v>7645</v>
      </c>
      <c r="B7646" s="1" t="s">
        <v>54</v>
      </c>
      <c r="C7646" s="1" t="s">
        <v>6764</v>
      </c>
      <c r="D7646" s="1" t="s">
        <v>65</v>
      </c>
      <c r="E7646" s="1" t="s">
        <v>37046</v>
      </c>
      <c r="F7646" s="1" t="s">
        <v>24151</v>
      </c>
      <c r="G7646" s="14">
        <v>919946606666</v>
      </c>
      <c r="H7646" s="1" t="s">
        <v>20</v>
      </c>
      <c r="I7646" s="1" t="s">
        <v>62</v>
      </c>
      <c r="J7646" s="1" t="s">
        <v>34</v>
      </c>
      <c r="K7646" s="3" t="s">
        <v>17</v>
      </c>
      <c r="L7646" s="1" t="s">
        <v>34</v>
      </c>
      <c r="M7646" s="4" t="s">
        <v>42</v>
      </c>
      <c r="N7646" s="3" t="str">
        <f t="shared" si="260"/>
        <v>[50-85 Lacs]</v>
      </c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1"/>
      <c r="AA7646" s="1" t="s">
        <v>16</v>
      </c>
      <c r="AB7646" s="3" t="s">
        <v>12</v>
      </c>
      <c r="AC7646" s="23" t="s">
        <v>37802</v>
      </c>
      <c r="AD7646" s="23" t="s">
        <v>45081</v>
      </c>
      <c r="AE7646" t="s">
        <v>35394</v>
      </c>
    </row>
    <row r="7647" spans="1:31" ht="14.25" customHeight="1">
      <c r="A7647" s="1">
        <v>7646</v>
      </c>
      <c r="B7647" s="1" t="s">
        <v>54</v>
      </c>
      <c r="C7647" s="1" t="s">
        <v>6765</v>
      </c>
      <c r="D7647" s="1" t="s">
        <v>557</v>
      </c>
      <c r="E7647" s="1" t="s">
        <v>558</v>
      </c>
      <c r="F7647" s="1" t="s">
        <v>34030</v>
      </c>
      <c r="G7647" s="14">
        <v>919446060441</v>
      </c>
      <c r="H7647" s="1" t="s">
        <v>20</v>
      </c>
      <c r="I7647" s="1" t="s">
        <v>9</v>
      </c>
      <c r="J7647" s="1" t="s">
        <v>34</v>
      </c>
      <c r="K7647" s="3" t="s">
        <v>42</v>
      </c>
      <c r="L7647" s="1" t="s">
        <v>34</v>
      </c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1"/>
      <c r="AA7647" s="1" t="s">
        <v>16</v>
      </c>
      <c r="AB7647" s="3" t="s">
        <v>12</v>
      </c>
      <c r="AC7647" s="23" t="s">
        <v>37802</v>
      </c>
      <c r="AD7647" s="23" t="s">
        <v>42423</v>
      </c>
      <c r="AE7647" t="s">
        <v>35409</v>
      </c>
    </row>
    <row r="7648" spans="1:31" ht="14.25" customHeight="1">
      <c r="A7648" s="1">
        <v>7647</v>
      </c>
      <c r="B7648" s="1" t="s">
        <v>54</v>
      </c>
      <c r="C7648" s="1" t="s">
        <v>6770</v>
      </c>
      <c r="D7648" s="1" t="s">
        <v>2890</v>
      </c>
      <c r="E7648" s="1" t="s">
        <v>37047</v>
      </c>
      <c r="F7648" s="1" t="s">
        <v>31812</v>
      </c>
      <c r="G7648" s="14">
        <v>91964614061</v>
      </c>
      <c r="H7648" s="1" t="s">
        <v>8</v>
      </c>
      <c r="I7648" s="1" t="s">
        <v>9</v>
      </c>
      <c r="J7648" s="1" t="s">
        <v>34</v>
      </c>
      <c r="K7648" s="3" t="s">
        <v>42</v>
      </c>
      <c r="L7648" s="1" t="s">
        <v>34</v>
      </c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1"/>
      <c r="AA7648" s="1" t="s">
        <v>16</v>
      </c>
      <c r="AB7648" s="3" t="s">
        <v>12</v>
      </c>
      <c r="AC7648" s="23" t="s">
        <v>37802</v>
      </c>
      <c r="AD7648" s="23" t="s">
        <v>45082</v>
      </c>
      <c r="AE7648" t="s">
        <v>35409</v>
      </c>
    </row>
    <row r="7649" spans="1:31" ht="14.25" customHeight="1">
      <c r="A7649" s="1">
        <v>7648</v>
      </c>
      <c r="B7649" s="9" t="s">
        <v>6</v>
      </c>
      <c r="C7649" s="1" t="s">
        <v>6780</v>
      </c>
      <c r="D7649" s="1" t="s">
        <v>1394</v>
      </c>
      <c r="E7649" s="1" t="s">
        <v>6781</v>
      </c>
      <c r="F7649" s="1" t="s">
        <v>24157</v>
      </c>
      <c r="G7649" s="14">
        <v>91994491919</v>
      </c>
      <c r="H7649" s="1" t="s">
        <v>8</v>
      </c>
      <c r="I7649" s="1" t="s">
        <v>9</v>
      </c>
      <c r="J7649" s="1" t="s">
        <v>34</v>
      </c>
      <c r="K7649" s="3" t="s">
        <v>42</v>
      </c>
      <c r="L7649" s="1" t="s">
        <v>34</v>
      </c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1"/>
      <c r="AA7649" s="1" t="s">
        <v>16</v>
      </c>
      <c r="AB7649" s="3" t="s">
        <v>12</v>
      </c>
      <c r="AC7649" s="23" t="s">
        <v>37802</v>
      </c>
      <c r="AD7649" s="23" t="s">
        <v>41201</v>
      </c>
      <c r="AE7649" t="s">
        <v>35399</v>
      </c>
    </row>
    <row r="7650" spans="1:31" ht="14.25" customHeight="1">
      <c r="A7650" s="1">
        <v>7649</v>
      </c>
      <c r="B7650" s="1" t="s">
        <v>54</v>
      </c>
      <c r="C7650" s="1" t="s">
        <v>6790</v>
      </c>
      <c r="D7650" s="1" t="s">
        <v>35672</v>
      </c>
      <c r="E7650" s="1" t="s">
        <v>217</v>
      </c>
      <c r="F7650" s="1" t="s">
        <v>24160</v>
      </c>
      <c r="G7650" s="14">
        <v>919966944</v>
      </c>
      <c r="H7650" s="1" t="s">
        <v>20</v>
      </c>
      <c r="I7650" s="1" t="s">
        <v>41</v>
      </c>
      <c r="J7650" s="1" t="s">
        <v>34</v>
      </c>
      <c r="K7650" s="3" t="s">
        <v>63</v>
      </c>
      <c r="L7650" s="1" t="s">
        <v>34</v>
      </c>
      <c r="M7650" s="3" t="s">
        <v>213</v>
      </c>
      <c r="N7650" s="3" t="str">
        <f>J7650</f>
        <v>[50-85 Lacs]</v>
      </c>
      <c r="O7650" s="3" t="s">
        <v>17</v>
      </c>
      <c r="P7650" s="3" t="s">
        <v>34</v>
      </c>
      <c r="Q7650" s="3" t="s">
        <v>42</v>
      </c>
      <c r="R7650" s="3" t="s">
        <v>34</v>
      </c>
      <c r="S7650" s="3" t="s">
        <v>27</v>
      </c>
      <c r="T7650" s="3" t="s">
        <v>34</v>
      </c>
      <c r="U7650" s="3" t="s">
        <v>117</v>
      </c>
      <c r="V7650" s="3" t="s">
        <v>34</v>
      </c>
      <c r="W7650" s="3" t="s">
        <v>178</v>
      </c>
      <c r="X7650" s="3" t="s">
        <v>34</v>
      </c>
      <c r="Y7650" s="3" t="s">
        <v>171</v>
      </c>
      <c r="Z7650" s="1" t="s">
        <v>34</v>
      </c>
      <c r="AA7650" s="1" t="s">
        <v>16</v>
      </c>
      <c r="AB7650" s="3" t="s">
        <v>12</v>
      </c>
      <c r="AC7650" s="23" t="s">
        <v>37802</v>
      </c>
      <c r="AD7650" s="23" t="s">
        <v>45083</v>
      </c>
      <c r="AE7650" t="s">
        <v>35409</v>
      </c>
    </row>
    <row r="7651" spans="1:31" ht="14.25" customHeight="1">
      <c r="A7651" s="1">
        <v>7650</v>
      </c>
      <c r="B7651" s="9" t="s">
        <v>6</v>
      </c>
      <c r="C7651" s="1" t="s">
        <v>6795</v>
      </c>
      <c r="D7651" s="1" t="s">
        <v>1010</v>
      </c>
      <c r="E7651" s="1" t="s">
        <v>139</v>
      </c>
      <c r="F7651" s="1" t="s">
        <v>34033</v>
      </c>
      <c r="G7651" s="14">
        <v>914940464490</v>
      </c>
      <c r="H7651" s="1" t="s">
        <v>8</v>
      </c>
      <c r="I7651" s="1" t="s">
        <v>41</v>
      </c>
      <c r="J7651" s="1" t="s">
        <v>34</v>
      </c>
      <c r="K7651" s="3" t="s">
        <v>27</v>
      </c>
      <c r="L7651" s="1" t="s">
        <v>34</v>
      </c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1"/>
      <c r="AA7651" s="1" t="s">
        <v>16</v>
      </c>
      <c r="AB7651" s="3" t="s">
        <v>12</v>
      </c>
      <c r="AC7651" s="23" t="s">
        <v>37802</v>
      </c>
      <c r="AD7651" s="23" t="s">
        <v>45084</v>
      </c>
      <c r="AE7651" t="s">
        <v>35399</v>
      </c>
    </row>
    <row r="7652" spans="1:31" ht="14.25" customHeight="1">
      <c r="A7652" s="1">
        <v>7651</v>
      </c>
      <c r="B7652" s="1" t="s">
        <v>54</v>
      </c>
      <c r="C7652" s="1" t="s">
        <v>6808</v>
      </c>
      <c r="D7652" s="1" t="s">
        <v>1025</v>
      </c>
      <c r="E7652" s="1" t="s">
        <v>746</v>
      </c>
      <c r="F7652" s="1" t="s">
        <v>34034</v>
      </c>
      <c r="G7652" s="14">
        <v>9191491411</v>
      </c>
      <c r="H7652" s="1" t="s">
        <v>8</v>
      </c>
      <c r="I7652" s="1" t="s">
        <v>62</v>
      </c>
      <c r="J7652" s="1" t="s">
        <v>34</v>
      </c>
      <c r="K7652" s="3" t="s">
        <v>42</v>
      </c>
      <c r="L7652" s="1" t="s">
        <v>34</v>
      </c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1"/>
      <c r="AA7652" s="1" t="s">
        <v>16</v>
      </c>
      <c r="AB7652" s="3" t="s">
        <v>12</v>
      </c>
      <c r="AC7652" s="23" t="s">
        <v>37802</v>
      </c>
      <c r="AD7652" s="23" t="s">
        <v>45085</v>
      </c>
      <c r="AE7652" t="s">
        <v>35410</v>
      </c>
    </row>
    <row r="7653" spans="1:31" ht="14.25" customHeight="1">
      <c r="A7653" s="1">
        <v>7652</v>
      </c>
      <c r="B7653" s="9" t="s">
        <v>6</v>
      </c>
      <c r="C7653" s="1" t="s">
        <v>6810</v>
      </c>
      <c r="D7653" s="1" t="s">
        <v>1394</v>
      </c>
      <c r="E7653" s="1" t="s">
        <v>6811</v>
      </c>
      <c r="F7653" s="1" t="s">
        <v>24168</v>
      </c>
      <c r="G7653" s="14">
        <v>914460966966</v>
      </c>
      <c r="H7653" s="1" t="s">
        <v>8</v>
      </c>
      <c r="I7653" s="1" t="s">
        <v>62</v>
      </c>
      <c r="J7653" s="1" t="s">
        <v>34</v>
      </c>
      <c r="K7653" s="3" t="s">
        <v>42</v>
      </c>
      <c r="L7653" s="1" t="s">
        <v>34</v>
      </c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1"/>
      <c r="AA7653" s="1" t="s">
        <v>16</v>
      </c>
      <c r="AB7653" s="3" t="s">
        <v>12</v>
      </c>
      <c r="AC7653" s="23" t="s">
        <v>37802</v>
      </c>
      <c r="AD7653" s="23" t="s">
        <v>45086</v>
      </c>
      <c r="AE7653" t="s">
        <v>35399</v>
      </c>
    </row>
    <row r="7654" spans="1:31" ht="14.25" customHeight="1">
      <c r="A7654" s="1">
        <v>7653</v>
      </c>
      <c r="B7654" s="1" t="s">
        <v>54</v>
      </c>
      <c r="C7654" s="1" t="s">
        <v>6843</v>
      </c>
      <c r="D7654" s="1" t="s">
        <v>35881</v>
      </c>
      <c r="E7654" s="1" t="s">
        <v>6598</v>
      </c>
      <c r="F7654" s="1" t="s">
        <v>24181</v>
      </c>
      <c r="G7654" s="14">
        <v>919099040991</v>
      </c>
      <c r="H7654" s="1" t="s">
        <v>20</v>
      </c>
      <c r="I7654" s="1" t="s">
        <v>41</v>
      </c>
      <c r="J7654" s="1" t="s">
        <v>34</v>
      </c>
      <c r="K7654" s="3" t="s">
        <v>42</v>
      </c>
      <c r="L7654" s="1" t="s">
        <v>34</v>
      </c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1"/>
      <c r="AA7654" s="1" t="s">
        <v>16</v>
      </c>
      <c r="AB7654" s="3" t="s">
        <v>12</v>
      </c>
      <c r="AC7654" s="23" t="s">
        <v>37802</v>
      </c>
      <c r="AD7654" s="23" t="s">
        <v>45087</v>
      </c>
      <c r="AE7654" t="s">
        <v>35399</v>
      </c>
    </row>
    <row r="7655" spans="1:31" ht="14.25" customHeight="1">
      <c r="A7655" s="1">
        <v>7654</v>
      </c>
      <c r="B7655" s="9" t="s">
        <v>6</v>
      </c>
      <c r="C7655" s="1" t="s">
        <v>6845</v>
      </c>
      <c r="D7655" s="1" t="s">
        <v>6846</v>
      </c>
      <c r="E7655" s="1" t="s">
        <v>6847</v>
      </c>
      <c r="F7655" s="1" t="s">
        <v>24183</v>
      </c>
      <c r="G7655" s="14">
        <v>91909996690</v>
      </c>
      <c r="H7655" s="1" t="s">
        <v>20</v>
      </c>
      <c r="I7655" s="1" t="s">
        <v>62</v>
      </c>
      <c r="J7655" s="1" t="s">
        <v>34</v>
      </c>
      <c r="K7655" s="3" t="s">
        <v>17</v>
      </c>
      <c r="L7655" s="1" t="s">
        <v>34</v>
      </c>
      <c r="M7655" s="4" t="s">
        <v>42</v>
      </c>
      <c r="N7655" s="3" t="str">
        <f t="shared" ref="N7655:N7656" si="261">J7655</f>
        <v>[50-85 Lacs]</v>
      </c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1"/>
      <c r="AA7655" s="1" t="s">
        <v>16</v>
      </c>
      <c r="AB7655" s="3" t="s">
        <v>12</v>
      </c>
      <c r="AC7655" s="23" t="s">
        <v>37802</v>
      </c>
      <c r="AD7655" s="23" t="s">
        <v>45088</v>
      </c>
      <c r="AE7655" t="s">
        <v>35409</v>
      </c>
    </row>
    <row r="7656" spans="1:31" ht="14.25" customHeight="1">
      <c r="A7656" s="1">
        <v>7655</v>
      </c>
      <c r="B7656" s="9" t="s">
        <v>6</v>
      </c>
      <c r="C7656" s="1" t="s">
        <v>6848</v>
      </c>
      <c r="D7656" s="1" t="s">
        <v>727</v>
      </c>
      <c r="E7656" s="1" t="s">
        <v>87</v>
      </c>
      <c r="F7656" s="1" t="s">
        <v>34037</v>
      </c>
      <c r="G7656" s="14">
        <v>919466064699</v>
      </c>
      <c r="H7656" s="1" t="s">
        <v>20</v>
      </c>
      <c r="I7656" s="1" t="s">
        <v>9</v>
      </c>
      <c r="J7656" s="1" t="s">
        <v>34</v>
      </c>
      <c r="K7656" s="3" t="s">
        <v>17</v>
      </c>
      <c r="L7656" s="1" t="s">
        <v>34</v>
      </c>
      <c r="M7656" s="4" t="s">
        <v>42</v>
      </c>
      <c r="N7656" s="3" t="str">
        <f t="shared" si="261"/>
        <v>[50-85 Lacs]</v>
      </c>
      <c r="O7656" s="3" t="s">
        <v>27</v>
      </c>
      <c r="P7656" s="3" t="s">
        <v>34</v>
      </c>
      <c r="Q7656" s="3"/>
      <c r="R7656" s="3"/>
      <c r="S7656" s="3"/>
      <c r="T7656" s="3"/>
      <c r="U7656" s="3"/>
      <c r="V7656" s="3"/>
      <c r="W7656" s="3"/>
      <c r="X7656" s="3"/>
      <c r="Y7656" s="3"/>
      <c r="Z7656" s="1"/>
      <c r="AA7656" s="1" t="s">
        <v>16</v>
      </c>
      <c r="AB7656" s="3" t="s">
        <v>12</v>
      </c>
      <c r="AC7656" s="23" t="s">
        <v>37802</v>
      </c>
      <c r="AD7656" s="23" t="s">
        <v>45088</v>
      </c>
      <c r="AE7656" t="s">
        <v>35410</v>
      </c>
    </row>
    <row r="7657" spans="1:31" ht="14.25" customHeight="1">
      <c r="A7657" s="1">
        <v>7656</v>
      </c>
      <c r="B7657" s="9" t="s">
        <v>6</v>
      </c>
      <c r="C7657" s="1" t="s">
        <v>6852</v>
      </c>
      <c r="D7657" s="1" t="s">
        <v>1062</v>
      </c>
      <c r="E7657" s="1" t="s">
        <v>139</v>
      </c>
      <c r="F7657" s="1" t="s">
        <v>24184</v>
      </c>
      <c r="G7657" s="14">
        <v>914449416644</v>
      </c>
      <c r="H7657" s="1" t="s">
        <v>37</v>
      </c>
      <c r="I7657" s="1" t="s">
        <v>9</v>
      </c>
      <c r="J7657" s="1" t="s">
        <v>34</v>
      </c>
      <c r="K7657" s="3" t="s">
        <v>42</v>
      </c>
      <c r="L7657" s="1" t="s">
        <v>34</v>
      </c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1"/>
      <c r="AA7657" s="1" t="s">
        <v>16</v>
      </c>
      <c r="AB7657" s="3" t="s">
        <v>12</v>
      </c>
      <c r="AC7657" s="23" t="s">
        <v>37802</v>
      </c>
      <c r="AD7657" s="23" t="s">
        <v>45089</v>
      </c>
      <c r="AE7657" t="s">
        <v>35394</v>
      </c>
    </row>
    <row r="7658" spans="1:31" ht="14.25" customHeight="1">
      <c r="A7658" s="1">
        <v>7657</v>
      </c>
      <c r="B7658" s="9" t="s">
        <v>6</v>
      </c>
      <c r="C7658" s="1" t="s">
        <v>6857</v>
      </c>
      <c r="D7658" s="1" t="s">
        <v>2639</v>
      </c>
      <c r="E7658" s="1" t="s">
        <v>53</v>
      </c>
      <c r="F7658" s="1" t="s">
        <v>34040</v>
      </c>
      <c r="G7658" s="14">
        <v>91949419100</v>
      </c>
      <c r="H7658" s="1" t="s">
        <v>8</v>
      </c>
      <c r="I7658" s="1" t="s">
        <v>62</v>
      </c>
      <c r="J7658" s="1" t="s">
        <v>34</v>
      </c>
      <c r="K7658" s="3" t="s">
        <v>17</v>
      </c>
      <c r="L7658" s="1" t="s">
        <v>34</v>
      </c>
      <c r="M7658" s="4" t="s">
        <v>42</v>
      </c>
      <c r="N7658" s="3" t="str">
        <f t="shared" ref="N7658:N7659" si="262">J7658</f>
        <v>[50-85 Lacs]</v>
      </c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1"/>
      <c r="AA7658" s="1" t="s">
        <v>16</v>
      </c>
      <c r="AB7658" s="3" t="s">
        <v>12</v>
      </c>
      <c r="AC7658" s="23" t="s">
        <v>37802</v>
      </c>
      <c r="AD7658" s="23" t="s">
        <v>41203</v>
      </c>
      <c r="AE7658" t="s">
        <v>35394</v>
      </c>
    </row>
    <row r="7659" spans="1:31" ht="14.25" customHeight="1">
      <c r="A7659" s="1">
        <v>7658</v>
      </c>
      <c r="B7659" s="1" t="s">
        <v>54</v>
      </c>
      <c r="C7659" s="1" t="s">
        <v>6859</v>
      </c>
      <c r="D7659" s="1" t="s">
        <v>35882</v>
      </c>
      <c r="E7659" s="1" t="s">
        <v>724</v>
      </c>
      <c r="F7659" s="1" t="s">
        <v>24187</v>
      </c>
      <c r="G7659" s="14">
        <v>919904406161</v>
      </c>
      <c r="H7659" s="1" t="s">
        <v>8</v>
      </c>
      <c r="I7659" s="1" t="s">
        <v>62</v>
      </c>
      <c r="J7659" s="1" t="s">
        <v>34</v>
      </c>
      <c r="K7659" s="3" t="s">
        <v>63</v>
      </c>
      <c r="L7659" s="1" t="s">
        <v>34</v>
      </c>
      <c r="M7659" s="3" t="s">
        <v>213</v>
      </c>
      <c r="N7659" s="3" t="str">
        <f t="shared" si="262"/>
        <v>[50-85 Lacs]</v>
      </c>
      <c r="O7659" s="3" t="s">
        <v>17</v>
      </c>
      <c r="P7659" s="3" t="s">
        <v>34</v>
      </c>
      <c r="Q7659" s="3" t="s">
        <v>42</v>
      </c>
      <c r="R7659" s="3" t="s">
        <v>34</v>
      </c>
      <c r="S7659" s="3" t="s">
        <v>27</v>
      </c>
      <c r="T7659" s="3" t="s">
        <v>34</v>
      </c>
      <c r="U7659" s="3" t="s">
        <v>117</v>
      </c>
      <c r="V7659" s="3" t="s">
        <v>34</v>
      </c>
      <c r="W7659" s="3" t="s">
        <v>178</v>
      </c>
      <c r="X7659" s="3" t="s">
        <v>34</v>
      </c>
      <c r="Y7659" s="3" t="s">
        <v>171</v>
      </c>
      <c r="Z7659" s="1" t="s">
        <v>34</v>
      </c>
      <c r="AA7659" s="1" t="s">
        <v>16</v>
      </c>
      <c r="AB7659" s="3" t="s">
        <v>12</v>
      </c>
      <c r="AC7659" s="23" t="s">
        <v>37802</v>
      </c>
      <c r="AD7659" s="23" t="s">
        <v>38820</v>
      </c>
      <c r="AE7659" t="s">
        <v>35394</v>
      </c>
    </row>
    <row r="7660" spans="1:31" ht="14.25" customHeight="1">
      <c r="A7660" s="1">
        <v>7659</v>
      </c>
      <c r="B7660" s="1" t="s">
        <v>54</v>
      </c>
      <c r="C7660" s="1" t="s">
        <v>6872</v>
      </c>
      <c r="D7660" s="1" t="s">
        <v>486</v>
      </c>
      <c r="E7660" s="1" t="s">
        <v>746</v>
      </c>
      <c r="F7660" s="1" t="s">
        <v>34043</v>
      </c>
      <c r="G7660" s="14">
        <v>914000106600</v>
      </c>
      <c r="H7660" s="1" t="s">
        <v>15</v>
      </c>
      <c r="I7660" s="1" t="s">
        <v>41</v>
      </c>
      <c r="J7660" s="1" t="s">
        <v>34</v>
      </c>
      <c r="K7660" s="3" t="s">
        <v>17</v>
      </c>
      <c r="L7660" s="1" t="s">
        <v>34</v>
      </c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1"/>
      <c r="AA7660" s="1" t="s">
        <v>16</v>
      </c>
      <c r="AB7660" s="3" t="s">
        <v>12</v>
      </c>
      <c r="AC7660" s="23" t="s">
        <v>37802</v>
      </c>
      <c r="AD7660" s="23" t="s">
        <v>45090</v>
      </c>
      <c r="AE7660" t="s">
        <v>35399</v>
      </c>
    </row>
    <row r="7661" spans="1:31" ht="14.25" customHeight="1">
      <c r="A7661" s="1">
        <v>7660</v>
      </c>
      <c r="B7661" s="1" t="s">
        <v>54</v>
      </c>
      <c r="C7661" s="1" t="s">
        <v>6879</v>
      </c>
      <c r="D7661" s="1" t="s">
        <v>1263</v>
      </c>
      <c r="E7661" s="1" t="s">
        <v>724</v>
      </c>
      <c r="F7661" s="1" t="s">
        <v>24197</v>
      </c>
      <c r="G7661" s="14">
        <v>914419644</v>
      </c>
      <c r="H7661" s="1" t="s">
        <v>20</v>
      </c>
      <c r="I7661" s="1" t="s">
        <v>41</v>
      </c>
      <c r="J7661" s="1" t="s">
        <v>34</v>
      </c>
      <c r="K7661" s="3" t="s">
        <v>17</v>
      </c>
      <c r="L7661" s="1" t="s">
        <v>34</v>
      </c>
      <c r="M7661" s="4" t="s">
        <v>42</v>
      </c>
      <c r="N7661" s="3" t="str">
        <f>J7661</f>
        <v>[50-85 Lacs]</v>
      </c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1"/>
      <c r="AA7661" s="1" t="s">
        <v>16</v>
      </c>
      <c r="AB7661" s="3" t="s">
        <v>12</v>
      </c>
      <c r="AC7661" s="23" t="s">
        <v>37802</v>
      </c>
      <c r="AD7661" s="23" t="s">
        <v>45091</v>
      </c>
      <c r="AE7661" t="s">
        <v>35399</v>
      </c>
    </row>
    <row r="7662" spans="1:31" ht="14.25" customHeight="1">
      <c r="A7662" s="1">
        <v>7661</v>
      </c>
      <c r="B7662" s="1" t="s">
        <v>54</v>
      </c>
      <c r="C7662" s="1" t="s">
        <v>6900</v>
      </c>
      <c r="D7662" s="1" t="s">
        <v>873</v>
      </c>
      <c r="E7662" s="1" t="s">
        <v>87</v>
      </c>
      <c r="F7662" s="1" t="s">
        <v>34049</v>
      </c>
      <c r="G7662" s="14">
        <v>919491144</v>
      </c>
      <c r="H7662" s="1" t="s">
        <v>15</v>
      </c>
      <c r="I7662" s="1" t="s">
        <v>37779</v>
      </c>
      <c r="J7662" s="1" t="s">
        <v>34</v>
      </c>
      <c r="K7662" s="3" t="s">
        <v>17</v>
      </c>
      <c r="L7662" s="1" t="s">
        <v>34</v>
      </c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1"/>
      <c r="AA7662" s="1" t="s">
        <v>16</v>
      </c>
      <c r="AB7662" s="3" t="s">
        <v>12</v>
      </c>
      <c r="AC7662" s="23" t="s">
        <v>37802</v>
      </c>
      <c r="AD7662" s="23" t="s">
        <v>45092</v>
      </c>
      <c r="AE7662" t="s">
        <v>35394</v>
      </c>
    </row>
    <row r="7663" spans="1:31" ht="14.25" customHeight="1">
      <c r="A7663" s="1">
        <v>7662</v>
      </c>
      <c r="B7663" s="1" t="s">
        <v>54</v>
      </c>
      <c r="C7663" s="1" t="s">
        <v>6906</v>
      </c>
      <c r="D7663" s="1" t="s">
        <v>4211</v>
      </c>
      <c r="E7663" s="1" t="s">
        <v>10048</v>
      </c>
      <c r="F7663" s="1" t="s">
        <v>24210</v>
      </c>
      <c r="G7663" s="14">
        <v>919614949409</v>
      </c>
      <c r="H7663" s="1" t="s">
        <v>20</v>
      </c>
      <c r="I7663" s="1" t="s">
        <v>107</v>
      </c>
      <c r="J7663" s="1" t="s">
        <v>34</v>
      </c>
      <c r="K7663" s="3" t="s">
        <v>17</v>
      </c>
      <c r="L7663" s="1" t="s">
        <v>34</v>
      </c>
      <c r="M7663" s="4" t="s">
        <v>42</v>
      </c>
      <c r="N7663" s="3" t="str">
        <f>J7663</f>
        <v>[50-85 Lacs]</v>
      </c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1"/>
      <c r="AA7663" s="1" t="s">
        <v>16</v>
      </c>
      <c r="AB7663" s="3" t="s">
        <v>12</v>
      </c>
      <c r="AC7663" s="23" t="s">
        <v>37802</v>
      </c>
      <c r="AD7663" s="23" t="s">
        <v>45093</v>
      </c>
      <c r="AE7663" t="s">
        <v>35410</v>
      </c>
    </row>
    <row r="7664" spans="1:31" ht="14.25" customHeight="1">
      <c r="A7664" s="1">
        <v>7663</v>
      </c>
      <c r="B7664" s="1" t="s">
        <v>54</v>
      </c>
      <c r="C7664" s="1" t="s">
        <v>6910</v>
      </c>
      <c r="D7664" s="1" t="s">
        <v>3301</v>
      </c>
      <c r="E7664" s="1" t="s">
        <v>328</v>
      </c>
      <c r="F7664" s="1" t="s">
        <v>24214</v>
      </c>
      <c r="G7664" s="14">
        <v>9194619044</v>
      </c>
      <c r="H7664" s="1" t="s">
        <v>20</v>
      </c>
      <c r="I7664" s="1" t="s">
        <v>41</v>
      </c>
      <c r="J7664" s="1" t="s">
        <v>34</v>
      </c>
      <c r="K7664" s="3" t="s">
        <v>17</v>
      </c>
      <c r="L7664" s="1" t="s">
        <v>34</v>
      </c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1"/>
      <c r="AA7664" s="1" t="s">
        <v>16</v>
      </c>
      <c r="AB7664" s="3" t="s">
        <v>12</v>
      </c>
      <c r="AC7664" s="23" t="s">
        <v>37802</v>
      </c>
      <c r="AD7664" s="23" t="s">
        <v>38509</v>
      </c>
      <c r="AE7664" t="s">
        <v>35399</v>
      </c>
    </row>
    <row r="7665" spans="1:31" ht="14.25" customHeight="1">
      <c r="A7665" s="1">
        <v>7664</v>
      </c>
      <c r="B7665" s="9" t="s">
        <v>6</v>
      </c>
      <c r="C7665" s="1" t="s">
        <v>6914</v>
      </c>
      <c r="D7665" s="1" t="s">
        <v>359</v>
      </c>
      <c r="E7665" s="1" t="s">
        <v>6915</v>
      </c>
      <c r="F7665" s="1" t="s">
        <v>24217</v>
      </c>
      <c r="G7665" s="14">
        <v>9194046461</v>
      </c>
      <c r="H7665" s="1" t="s">
        <v>20</v>
      </c>
      <c r="I7665" s="1" t="s">
        <v>41</v>
      </c>
      <c r="J7665" s="1" t="s">
        <v>34</v>
      </c>
      <c r="K7665" s="3" t="s">
        <v>17</v>
      </c>
      <c r="L7665" s="1" t="s">
        <v>34</v>
      </c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1"/>
      <c r="AA7665" s="1" t="s">
        <v>16</v>
      </c>
      <c r="AB7665" s="3" t="s">
        <v>12</v>
      </c>
      <c r="AC7665" s="23" t="s">
        <v>37802</v>
      </c>
      <c r="AD7665" s="23" t="s">
        <v>45094</v>
      </c>
      <c r="AE7665" t="s">
        <v>35394</v>
      </c>
    </row>
    <row r="7666" spans="1:31" ht="14.25" customHeight="1">
      <c r="A7666" s="1">
        <v>7665</v>
      </c>
      <c r="B7666" s="9" t="s">
        <v>6</v>
      </c>
      <c r="C7666" s="1" t="s">
        <v>6918</v>
      </c>
      <c r="D7666" s="1" t="s">
        <v>463</v>
      </c>
      <c r="E7666" s="1" t="s">
        <v>3211</v>
      </c>
      <c r="F7666" s="1" t="s">
        <v>24220</v>
      </c>
      <c r="G7666" s="14">
        <v>916640460</v>
      </c>
      <c r="H7666" s="1" t="s">
        <v>8</v>
      </c>
      <c r="I7666" s="1" t="s">
        <v>41</v>
      </c>
      <c r="J7666" s="1" t="s">
        <v>34</v>
      </c>
      <c r="K7666" s="3" t="s">
        <v>17</v>
      </c>
      <c r="L7666" s="1" t="s">
        <v>34</v>
      </c>
      <c r="M7666" s="4" t="s">
        <v>42</v>
      </c>
      <c r="N7666" s="3" t="str">
        <f t="shared" ref="N7666:N7667" si="263">J7666</f>
        <v>[50-85 Lacs]</v>
      </c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1"/>
      <c r="AA7666" s="1" t="s">
        <v>16</v>
      </c>
      <c r="AB7666" s="3" t="s">
        <v>12</v>
      </c>
      <c r="AC7666" s="23" t="s">
        <v>37802</v>
      </c>
      <c r="AD7666" s="23" t="s">
        <v>42425</v>
      </c>
      <c r="AE7666" t="s">
        <v>35399</v>
      </c>
    </row>
    <row r="7667" spans="1:31" ht="14.25" customHeight="1">
      <c r="A7667" s="1">
        <v>7666</v>
      </c>
      <c r="B7667" s="1" t="s">
        <v>54</v>
      </c>
      <c r="C7667" s="1" t="s">
        <v>6919</v>
      </c>
      <c r="D7667" s="1" t="s">
        <v>35883</v>
      </c>
      <c r="E7667" s="1" t="s">
        <v>19</v>
      </c>
      <c r="F7667" s="1" t="s">
        <v>24221</v>
      </c>
      <c r="G7667" s="14">
        <v>91944406964</v>
      </c>
      <c r="H7667" s="1" t="s">
        <v>8</v>
      </c>
      <c r="I7667" s="1" t="s">
        <v>41</v>
      </c>
      <c r="J7667" s="1" t="s">
        <v>34</v>
      </c>
      <c r="K7667" s="3" t="s">
        <v>42</v>
      </c>
      <c r="L7667" s="1" t="s">
        <v>34</v>
      </c>
      <c r="M7667" s="3" t="s">
        <v>27</v>
      </c>
      <c r="N7667" s="3" t="str">
        <f t="shared" si="263"/>
        <v>[50-85 Lacs]</v>
      </c>
      <c r="O7667" s="3" t="s">
        <v>47349</v>
      </c>
      <c r="P7667" s="3" t="s">
        <v>34</v>
      </c>
      <c r="Q7667" s="3"/>
      <c r="R7667" s="3"/>
      <c r="S7667" s="3"/>
      <c r="T7667" s="3"/>
      <c r="U7667" s="3"/>
      <c r="V7667" s="3"/>
      <c r="W7667" s="3"/>
      <c r="X7667" s="3"/>
      <c r="Y7667" s="3"/>
      <c r="Z7667" s="1"/>
      <c r="AA7667" s="1" t="s">
        <v>16</v>
      </c>
      <c r="AB7667" s="3" t="s">
        <v>12</v>
      </c>
      <c r="AC7667" s="23" t="s">
        <v>37802</v>
      </c>
      <c r="AD7667" s="23" t="s">
        <v>45095</v>
      </c>
      <c r="AE7667" t="s">
        <v>35410</v>
      </c>
    </row>
    <row r="7668" spans="1:31" ht="14.25" customHeight="1">
      <c r="A7668" s="1">
        <v>7667</v>
      </c>
      <c r="B7668" s="9" t="s">
        <v>6</v>
      </c>
      <c r="C7668" s="1" t="s">
        <v>6937</v>
      </c>
      <c r="D7668" s="1" t="s">
        <v>6938</v>
      </c>
      <c r="E7668" s="1" t="s">
        <v>6939</v>
      </c>
      <c r="F7668" s="1" t="s">
        <v>24227</v>
      </c>
      <c r="G7668" s="14">
        <v>919904690099</v>
      </c>
      <c r="H7668" s="1" t="s">
        <v>20</v>
      </c>
      <c r="I7668" s="1" t="s">
        <v>9</v>
      </c>
      <c r="J7668" s="1" t="s">
        <v>34</v>
      </c>
      <c r="K7668" s="3" t="s">
        <v>171</v>
      </c>
      <c r="L7668" s="1" t="s">
        <v>34</v>
      </c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1"/>
      <c r="AA7668" s="1" t="s">
        <v>16</v>
      </c>
      <c r="AB7668" s="3" t="s">
        <v>12</v>
      </c>
      <c r="AC7668" s="23" t="s">
        <v>37802</v>
      </c>
      <c r="AD7668" s="23" t="s">
        <v>45096</v>
      </c>
      <c r="AE7668" t="s">
        <v>35409</v>
      </c>
    </row>
    <row r="7669" spans="1:31" ht="14.25" customHeight="1">
      <c r="A7669" s="1">
        <v>7668</v>
      </c>
      <c r="B7669" s="1" t="s">
        <v>54</v>
      </c>
      <c r="C7669" s="1" t="s">
        <v>6940</v>
      </c>
      <c r="D7669" s="1" t="s">
        <v>35884</v>
      </c>
      <c r="E7669" s="1" t="s">
        <v>8224</v>
      </c>
      <c r="F7669" s="1" t="s">
        <v>24228</v>
      </c>
      <c r="G7669" s="14">
        <v>9160096196</v>
      </c>
      <c r="H7669" s="1" t="s">
        <v>8</v>
      </c>
      <c r="I7669" s="1" t="s">
        <v>41</v>
      </c>
      <c r="J7669" s="1" t="s">
        <v>34</v>
      </c>
      <c r="K7669" s="3" t="s">
        <v>17</v>
      </c>
      <c r="L7669" s="1" t="s">
        <v>34</v>
      </c>
      <c r="M7669" s="4" t="s">
        <v>42</v>
      </c>
      <c r="N7669" s="3" t="str">
        <f>J7669</f>
        <v>[50-85 Lacs]</v>
      </c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1"/>
      <c r="AA7669" s="1" t="s">
        <v>16</v>
      </c>
      <c r="AB7669" s="3" t="s">
        <v>12</v>
      </c>
      <c r="AC7669" s="23" t="s">
        <v>37802</v>
      </c>
      <c r="AD7669" s="23" t="s">
        <v>41211</v>
      </c>
      <c r="AE7669" t="s">
        <v>35394</v>
      </c>
    </row>
    <row r="7670" spans="1:31" ht="14.25" customHeight="1">
      <c r="A7670" s="1">
        <v>7669</v>
      </c>
      <c r="B7670" s="9" t="s">
        <v>6</v>
      </c>
      <c r="C7670" s="1" t="s">
        <v>6948</v>
      </c>
      <c r="D7670" s="1" t="s">
        <v>6949</v>
      </c>
      <c r="E7670" s="1" t="s">
        <v>362</v>
      </c>
      <c r="F7670" s="1" t="s">
        <v>24232</v>
      </c>
      <c r="G7670" s="14">
        <v>91994646444</v>
      </c>
      <c r="H7670" s="1" t="s">
        <v>8</v>
      </c>
      <c r="I7670" s="1" t="s">
        <v>9</v>
      </c>
      <c r="J7670" s="1" t="s">
        <v>34</v>
      </c>
      <c r="K7670" s="3" t="s">
        <v>17</v>
      </c>
      <c r="L7670" s="1" t="s">
        <v>34</v>
      </c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1"/>
      <c r="AA7670" s="1" t="s">
        <v>16</v>
      </c>
      <c r="AB7670" s="3" t="s">
        <v>12</v>
      </c>
      <c r="AC7670" s="23" t="s">
        <v>37802</v>
      </c>
      <c r="AD7670" s="23" t="s">
        <v>38211</v>
      </c>
      <c r="AE7670" t="s">
        <v>35409</v>
      </c>
    </row>
    <row r="7671" spans="1:31" ht="14.25" customHeight="1">
      <c r="A7671" s="1">
        <v>7670</v>
      </c>
      <c r="B7671" s="1" t="s">
        <v>54</v>
      </c>
      <c r="C7671" s="1" t="s">
        <v>6952</v>
      </c>
      <c r="D7671" s="1" t="s">
        <v>1222</v>
      </c>
      <c r="E7671" s="1" t="s">
        <v>3890</v>
      </c>
      <c r="F7671" s="1" t="s">
        <v>24235</v>
      </c>
      <c r="G7671" s="14">
        <v>91041919499</v>
      </c>
      <c r="H7671" s="1" t="s">
        <v>20</v>
      </c>
      <c r="I7671" s="1" t="s">
        <v>9</v>
      </c>
      <c r="J7671" s="1" t="s">
        <v>34</v>
      </c>
      <c r="K7671" s="3" t="s">
        <v>17</v>
      </c>
      <c r="L7671" s="1" t="s">
        <v>34</v>
      </c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1"/>
      <c r="AA7671" s="1" t="s">
        <v>11</v>
      </c>
      <c r="AB7671" s="3" t="s">
        <v>56</v>
      </c>
      <c r="AC7671" s="23" t="s">
        <v>37802</v>
      </c>
      <c r="AD7671" s="23" t="s">
        <v>41823</v>
      </c>
      <c r="AE7671" t="s">
        <v>35394</v>
      </c>
    </row>
    <row r="7672" spans="1:31" ht="14.25" customHeight="1">
      <c r="A7672" s="1">
        <v>7671</v>
      </c>
      <c r="B7672" s="9" t="s">
        <v>6</v>
      </c>
      <c r="C7672" s="1" t="s">
        <v>6954</v>
      </c>
      <c r="D7672" s="1" t="s">
        <v>1025</v>
      </c>
      <c r="E7672" s="1" t="s">
        <v>221</v>
      </c>
      <c r="F7672" s="1" t="s">
        <v>24237</v>
      </c>
      <c r="G7672" s="14">
        <v>919694946614</v>
      </c>
      <c r="H7672" s="1" t="s">
        <v>8</v>
      </c>
      <c r="I7672" s="1" t="s">
        <v>9</v>
      </c>
      <c r="J7672" s="1" t="s">
        <v>34</v>
      </c>
      <c r="K7672" s="3" t="s">
        <v>42</v>
      </c>
      <c r="L7672" s="1" t="s">
        <v>34</v>
      </c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1"/>
      <c r="AA7672" s="1" t="s">
        <v>16</v>
      </c>
      <c r="AB7672" s="3" t="s">
        <v>12</v>
      </c>
      <c r="AC7672" s="23" t="s">
        <v>37802</v>
      </c>
      <c r="AD7672" s="23" t="s">
        <v>45097</v>
      </c>
      <c r="AE7672" t="s">
        <v>35394</v>
      </c>
    </row>
    <row r="7673" spans="1:31" ht="14.25" customHeight="1">
      <c r="A7673" s="1">
        <v>7672</v>
      </c>
      <c r="B7673" s="1" t="s">
        <v>54</v>
      </c>
      <c r="C7673" s="1" t="s">
        <v>6959</v>
      </c>
      <c r="D7673" s="1" t="s">
        <v>1263</v>
      </c>
      <c r="E7673" s="1" t="s">
        <v>139</v>
      </c>
      <c r="F7673" s="1" t="s">
        <v>20916</v>
      </c>
      <c r="G7673" s="14">
        <v>9141440144</v>
      </c>
      <c r="H7673" s="1" t="s">
        <v>132</v>
      </c>
      <c r="I7673" s="1" t="s">
        <v>9</v>
      </c>
      <c r="J7673" s="1" t="s">
        <v>34</v>
      </c>
      <c r="K7673" s="3" t="s">
        <v>17</v>
      </c>
      <c r="L7673" s="1" t="s">
        <v>34</v>
      </c>
      <c r="M7673" s="4" t="s">
        <v>42</v>
      </c>
      <c r="N7673" s="3" t="str">
        <f>J7673</f>
        <v>[50-85 Lacs]</v>
      </c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1"/>
      <c r="AA7673" s="1" t="s">
        <v>16</v>
      </c>
      <c r="AB7673" s="3" t="s">
        <v>12</v>
      </c>
      <c r="AC7673" s="23" t="s">
        <v>37802</v>
      </c>
      <c r="AD7673" s="23" t="s">
        <v>45098</v>
      </c>
      <c r="AE7673" t="s">
        <v>35394</v>
      </c>
    </row>
    <row r="7674" spans="1:31" ht="14.25" customHeight="1">
      <c r="A7674" s="1">
        <v>7673</v>
      </c>
      <c r="B7674" s="1" t="s">
        <v>54</v>
      </c>
      <c r="C7674" s="1" t="s">
        <v>6963</v>
      </c>
      <c r="D7674" s="1" t="s">
        <v>35885</v>
      </c>
      <c r="E7674" s="1" t="s">
        <v>1340</v>
      </c>
      <c r="F7674" s="1" t="s">
        <v>31831</v>
      </c>
      <c r="G7674" s="14">
        <v>91944694114</v>
      </c>
      <c r="H7674" s="1" t="s">
        <v>15</v>
      </c>
      <c r="I7674" s="1" t="s">
        <v>62</v>
      </c>
      <c r="J7674" s="1" t="s">
        <v>34</v>
      </c>
      <c r="K7674" s="3" t="s">
        <v>42</v>
      </c>
      <c r="L7674" s="1" t="s">
        <v>34</v>
      </c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1"/>
      <c r="AA7674" s="1" t="s">
        <v>16</v>
      </c>
      <c r="AB7674" s="3" t="s">
        <v>12</v>
      </c>
      <c r="AC7674" s="23" t="s">
        <v>37802</v>
      </c>
      <c r="AD7674" s="23" t="s">
        <v>45099</v>
      </c>
      <c r="AE7674" t="s">
        <v>35399</v>
      </c>
    </row>
    <row r="7675" spans="1:31" ht="14.25" customHeight="1">
      <c r="A7675" s="1">
        <v>7674</v>
      </c>
      <c r="B7675" s="1" t="s">
        <v>54</v>
      </c>
      <c r="C7675" s="1" t="s">
        <v>6970</v>
      </c>
      <c r="D7675" s="1" t="s">
        <v>1410</v>
      </c>
      <c r="E7675" s="1" t="s">
        <v>40</v>
      </c>
      <c r="F7675" s="1" t="s">
        <v>24247</v>
      </c>
      <c r="G7675" s="14">
        <v>919904449496</v>
      </c>
      <c r="H7675" s="1" t="s">
        <v>15</v>
      </c>
      <c r="I7675" s="1" t="s">
        <v>9</v>
      </c>
      <c r="J7675" s="1" t="s">
        <v>34</v>
      </c>
      <c r="K7675" s="3" t="s">
        <v>42</v>
      </c>
      <c r="L7675" s="1" t="s">
        <v>34</v>
      </c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1"/>
      <c r="AA7675" s="1" t="s">
        <v>16</v>
      </c>
      <c r="AB7675" s="3" t="s">
        <v>12</v>
      </c>
      <c r="AC7675" s="23" t="s">
        <v>37802</v>
      </c>
      <c r="AD7675" s="23" t="s">
        <v>45100</v>
      </c>
      <c r="AE7675" t="s">
        <v>35399</v>
      </c>
    </row>
    <row r="7676" spans="1:31" ht="14.25" customHeight="1">
      <c r="A7676" s="1">
        <v>7675</v>
      </c>
      <c r="B7676" s="1" t="s">
        <v>54</v>
      </c>
      <c r="C7676" s="1" t="s">
        <v>6976</v>
      </c>
      <c r="D7676" s="1" t="s">
        <v>2162</v>
      </c>
      <c r="E7676" s="1" t="s">
        <v>139</v>
      </c>
      <c r="F7676" s="1" t="s">
        <v>24250</v>
      </c>
      <c r="G7676" s="14">
        <v>91916909100</v>
      </c>
      <c r="H7676" s="1" t="s">
        <v>37</v>
      </c>
      <c r="I7676" s="1" t="s">
        <v>41</v>
      </c>
      <c r="J7676" s="1" t="s">
        <v>34</v>
      </c>
      <c r="K7676" s="3" t="s">
        <v>17</v>
      </c>
      <c r="L7676" s="1" t="s">
        <v>34</v>
      </c>
      <c r="M7676" s="4" t="s">
        <v>42</v>
      </c>
      <c r="N7676" s="3" t="str">
        <f>J7676</f>
        <v>[50-85 Lacs]</v>
      </c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1"/>
      <c r="AA7676" s="1" t="s">
        <v>16</v>
      </c>
      <c r="AB7676" s="3" t="s">
        <v>12</v>
      </c>
      <c r="AC7676" s="23" t="s">
        <v>37802</v>
      </c>
      <c r="AD7676" s="23" t="s">
        <v>45101</v>
      </c>
      <c r="AE7676" t="s">
        <v>35394</v>
      </c>
    </row>
    <row r="7677" spans="1:31" ht="14.25" customHeight="1">
      <c r="A7677" s="1">
        <v>7676</v>
      </c>
      <c r="B7677" s="9" t="s">
        <v>6</v>
      </c>
      <c r="C7677" s="1" t="s">
        <v>6991</v>
      </c>
      <c r="D7677" s="1" t="s">
        <v>2087</v>
      </c>
      <c r="E7677" s="1" t="s">
        <v>6642</v>
      </c>
      <c r="F7677" s="1" t="s">
        <v>24258</v>
      </c>
      <c r="G7677" s="14">
        <v>9166499499</v>
      </c>
      <c r="H7677" s="1" t="s">
        <v>20</v>
      </c>
      <c r="I7677" s="1" t="s">
        <v>9</v>
      </c>
      <c r="J7677" s="1" t="s">
        <v>34</v>
      </c>
      <c r="K7677" s="3" t="s">
        <v>17</v>
      </c>
      <c r="L7677" s="1" t="s">
        <v>34</v>
      </c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1"/>
      <c r="AA7677" s="1" t="s">
        <v>16</v>
      </c>
      <c r="AB7677" s="3" t="s">
        <v>12</v>
      </c>
      <c r="AC7677" s="23" t="s">
        <v>37802</v>
      </c>
      <c r="AD7677" s="23" t="s">
        <v>43660</v>
      </c>
      <c r="AE7677" t="s">
        <v>35394</v>
      </c>
    </row>
    <row r="7678" spans="1:31" ht="14.25" customHeight="1">
      <c r="A7678" s="1">
        <v>7677</v>
      </c>
      <c r="B7678" s="9" t="s">
        <v>6</v>
      </c>
      <c r="C7678" s="1" t="s">
        <v>6994</v>
      </c>
      <c r="D7678" s="1" t="s">
        <v>791</v>
      </c>
      <c r="E7678" s="1" t="s">
        <v>139</v>
      </c>
      <c r="F7678" s="1" t="s">
        <v>34057</v>
      </c>
      <c r="G7678" s="14">
        <v>91990991191</v>
      </c>
      <c r="H7678" s="1" t="s">
        <v>15</v>
      </c>
      <c r="I7678" s="1" t="s">
        <v>41</v>
      </c>
      <c r="J7678" s="1" t="s">
        <v>34</v>
      </c>
      <c r="K7678" s="3" t="s">
        <v>17</v>
      </c>
      <c r="L7678" s="1" t="s">
        <v>34</v>
      </c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1"/>
      <c r="AA7678" s="1" t="s">
        <v>11</v>
      </c>
      <c r="AB7678" s="3" t="s">
        <v>13</v>
      </c>
      <c r="AC7678" s="23" t="s">
        <v>37802</v>
      </c>
      <c r="AD7678" s="23" t="s">
        <v>45102</v>
      </c>
      <c r="AE7678" t="s">
        <v>35399</v>
      </c>
    </row>
    <row r="7679" spans="1:31" ht="14.25" customHeight="1">
      <c r="A7679" s="1">
        <v>7678</v>
      </c>
      <c r="B7679" s="1" t="s">
        <v>54</v>
      </c>
      <c r="C7679" s="1" t="s">
        <v>7002</v>
      </c>
      <c r="D7679" s="1" t="s">
        <v>1617</v>
      </c>
      <c r="E7679" s="1" t="s">
        <v>3211</v>
      </c>
      <c r="F7679" s="1" t="s">
        <v>7003</v>
      </c>
      <c r="G7679" s="14">
        <v>919446044044</v>
      </c>
      <c r="H7679" s="1" t="s">
        <v>8</v>
      </c>
      <c r="I7679" s="1" t="s">
        <v>62</v>
      </c>
      <c r="J7679" s="1" t="s">
        <v>34</v>
      </c>
      <c r="K7679" s="3" t="s">
        <v>42</v>
      </c>
      <c r="L7679" s="1" t="s">
        <v>34</v>
      </c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1"/>
      <c r="AA7679" s="1" t="s">
        <v>16</v>
      </c>
      <c r="AB7679" s="3" t="s">
        <v>12</v>
      </c>
      <c r="AC7679" s="23" t="s">
        <v>37802</v>
      </c>
      <c r="AD7679" s="23" t="s">
        <v>45103</v>
      </c>
      <c r="AE7679" t="s">
        <v>35394</v>
      </c>
    </row>
    <row r="7680" spans="1:31" ht="14.25" customHeight="1">
      <c r="A7680" s="1">
        <v>7679</v>
      </c>
      <c r="B7680" s="9" t="s">
        <v>6</v>
      </c>
      <c r="C7680" s="1" t="s">
        <v>7011</v>
      </c>
      <c r="D7680" s="1" t="s">
        <v>386</v>
      </c>
      <c r="E7680" s="1" t="s">
        <v>141</v>
      </c>
      <c r="F7680" s="1" t="s">
        <v>24269</v>
      </c>
      <c r="G7680" s="14">
        <v>919946446969</v>
      </c>
      <c r="H7680" s="1" t="s">
        <v>20</v>
      </c>
      <c r="I7680" s="1" t="s">
        <v>9</v>
      </c>
      <c r="J7680" s="1" t="s">
        <v>34</v>
      </c>
      <c r="K7680" s="3" t="s">
        <v>17</v>
      </c>
      <c r="L7680" s="1" t="s">
        <v>34</v>
      </c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1"/>
      <c r="AA7680" s="1" t="s">
        <v>16</v>
      </c>
      <c r="AB7680" s="3" t="s">
        <v>12</v>
      </c>
      <c r="AC7680" s="23" t="s">
        <v>37802</v>
      </c>
      <c r="AD7680" s="23" t="s">
        <v>45104</v>
      </c>
      <c r="AE7680" t="s">
        <v>35409</v>
      </c>
    </row>
    <row r="7681" spans="1:31" ht="14.25" customHeight="1">
      <c r="A7681" s="1">
        <v>7680</v>
      </c>
      <c r="B7681" s="1" t="s">
        <v>54</v>
      </c>
      <c r="C7681" s="1" t="s">
        <v>7015</v>
      </c>
      <c r="D7681" s="1" t="s">
        <v>494</v>
      </c>
      <c r="E7681" s="1" t="s">
        <v>37048</v>
      </c>
      <c r="F7681" s="1" t="s">
        <v>24272</v>
      </c>
      <c r="G7681" s="14">
        <v>9199911094</v>
      </c>
      <c r="H7681" s="1" t="s">
        <v>8</v>
      </c>
      <c r="I7681" s="1" t="s">
        <v>41</v>
      </c>
      <c r="J7681" s="1" t="s">
        <v>34</v>
      </c>
      <c r="K7681" s="3" t="s">
        <v>42</v>
      </c>
      <c r="L7681" s="1" t="s">
        <v>34</v>
      </c>
      <c r="M7681" s="3" t="s">
        <v>27</v>
      </c>
      <c r="N7681" s="3" t="str">
        <f>J7681</f>
        <v>[50-85 Lacs]</v>
      </c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1"/>
      <c r="AA7681" s="1" t="s">
        <v>16</v>
      </c>
      <c r="AB7681" s="3" t="s">
        <v>12</v>
      </c>
      <c r="AC7681" s="23" t="s">
        <v>37802</v>
      </c>
      <c r="AD7681" s="23" t="s">
        <v>45105</v>
      </c>
      <c r="AE7681" t="s">
        <v>35399</v>
      </c>
    </row>
    <row r="7682" spans="1:31" ht="14.25" customHeight="1">
      <c r="A7682" s="1">
        <v>7681</v>
      </c>
      <c r="B7682" s="1" t="s">
        <v>54</v>
      </c>
      <c r="C7682" s="1" t="s">
        <v>7023</v>
      </c>
      <c r="D7682" s="1" t="s">
        <v>804</v>
      </c>
      <c r="E7682" s="1" t="s">
        <v>13884</v>
      </c>
      <c r="F7682" s="1" t="s">
        <v>31836</v>
      </c>
      <c r="G7682" s="14">
        <v>91944604964</v>
      </c>
      <c r="H7682" s="1" t="s">
        <v>20</v>
      </c>
      <c r="I7682" s="1" t="s">
        <v>41</v>
      </c>
      <c r="J7682" s="1" t="s">
        <v>34</v>
      </c>
      <c r="K7682" s="3" t="s">
        <v>42</v>
      </c>
      <c r="L7682" s="1" t="s">
        <v>34</v>
      </c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1"/>
      <c r="AA7682" s="1" t="s">
        <v>16</v>
      </c>
      <c r="AB7682" s="3" t="s">
        <v>12</v>
      </c>
      <c r="AC7682" s="23" t="s">
        <v>37802</v>
      </c>
      <c r="AD7682" s="23" t="s">
        <v>45106</v>
      </c>
      <c r="AE7682" t="s">
        <v>35394</v>
      </c>
    </row>
    <row r="7683" spans="1:31" ht="14.25" customHeight="1">
      <c r="A7683" s="1">
        <v>7682</v>
      </c>
      <c r="B7683" s="9" t="s">
        <v>6</v>
      </c>
      <c r="C7683" s="1" t="s">
        <v>7039</v>
      </c>
      <c r="D7683" s="1" t="s">
        <v>7040</v>
      </c>
      <c r="E7683" s="1" t="s">
        <v>139</v>
      </c>
      <c r="F7683" s="1" t="s">
        <v>31839</v>
      </c>
      <c r="G7683" s="14">
        <v>919494646491</v>
      </c>
      <c r="H7683" s="1" t="s">
        <v>15</v>
      </c>
      <c r="I7683" s="1" t="s">
        <v>62</v>
      </c>
      <c r="J7683" s="1" t="s">
        <v>34</v>
      </c>
      <c r="K7683" s="3" t="s">
        <v>17</v>
      </c>
      <c r="L7683" s="1" t="s">
        <v>34</v>
      </c>
      <c r="M7683" s="4" t="s">
        <v>42</v>
      </c>
      <c r="N7683" s="3" t="str">
        <f>J7683</f>
        <v>[50-85 Lacs]</v>
      </c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1"/>
      <c r="AA7683" s="1" t="s">
        <v>16</v>
      </c>
      <c r="AB7683" s="3" t="s">
        <v>12</v>
      </c>
      <c r="AC7683" s="23" t="s">
        <v>37802</v>
      </c>
      <c r="AD7683" s="23" t="s">
        <v>45107</v>
      </c>
      <c r="AE7683" t="s">
        <v>35394</v>
      </c>
    </row>
    <row r="7684" spans="1:31" ht="14.25" customHeight="1">
      <c r="A7684" s="1">
        <v>7683</v>
      </c>
      <c r="B7684" s="9" t="s">
        <v>6</v>
      </c>
      <c r="C7684" s="1" t="s">
        <v>7041</v>
      </c>
      <c r="D7684" s="1" t="s">
        <v>3176</v>
      </c>
      <c r="E7684" s="1" t="s">
        <v>7042</v>
      </c>
      <c r="F7684" s="1" t="s">
        <v>34061</v>
      </c>
      <c r="G7684" s="14">
        <v>919946461461</v>
      </c>
      <c r="H7684" s="1" t="s">
        <v>8</v>
      </c>
      <c r="I7684" s="1" t="s">
        <v>9</v>
      </c>
      <c r="J7684" s="1" t="s">
        <v>34</v>
      </c>
      <c r="K7684" s="3" t="s">
        <v>42</v>
      </c>
      <c r="L7684" s="1" t="s">
        <v>34</v>
      </c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1"/>
      <c r="AA7684" s="1" t="s">
        <v>16</v>
      </c>
      <c r="AB7684" s="3" t="s">
        <v>12</v>
      </c>
      <c r="AC7684" s="23" t="s">
        <v>37802</v>
      </c>
      <c r="AD7684" s="23" t="s">
        <v>45108</v>
      </c>
      <c r="AE7684" t="s">
        <v>35409</v>
      </c>
    </row>
    <row r="7685" spans="1:31" ht="14.25" customHeight="1">
      <c r="A7685" s="1">
        <v>7684</v>
      </c>
      <c r="B7685" s="9" t="s">
        <v>6</v>
      </c>
      <c r="C7685" s="1" t="s">
        <v>7048</v>
      </c>
      <c r="D7685" s="1" t="s">
        <v>1356</v>
      </c>
      <c r="E7685" s="1" t="s">
        <v>7049</v>
      </c>
      <c r="F7685" s="1" t="s">
        <v>24289</v>
      </c>
      <c r="G7685" s="14">
        <v>914940016044</v>
      </c>
      <c r="H7685" s="1" t="s">
        <v>15</v>
      </c>
      <c r="I7685" s="1" t="s">
        <v>41</v>
      </c>
      <c r="J7685" s="1" t="s">
        <v>34</v>
      </c>
      <c r="K7685" s="3" t="s">
        <v>17</v>
      </c>
      <c r="L7685" s="1" t="s">
        <v>34</v>
      </c>
      <c r="M7685" s="4" t="s">
        <v>42</v>
      </c>
      <c r="N7685" s="3" t="str">
        <f t="shared" ref="N7685:N7690" si="264">J7685</f>
        <v>[50-85 Lacs]</v>
      </c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1"/>
      <c r="AA7685" s="1" t="s">
        <v>16</v>
      </c>
      <c r="AB7685" s="3" t="s">
        <v>12</v>
      </c>
      <c r="AC7685" s="23" t="s">
        <v>37802</v>
      </c>
      <c r="AD7685" s="23" t="s">
        <v>45109</v>
      </c>
      <c r="AE7685" t="s">
        <v>35399</v>
      </c>
    </row>
    <row r="7686" spans="1:31" ht="14.25" customHeight="1">
      <c r="A7686" s="1">
        <v>7685</v>
      </c>
      <c r="B7686" s="9" t="s">
        <v>6</v>
      </c>
      <c r="C7686" s="1" t="s">
        <v>7068</v>
      </c>
      <c r="D7686" s="1" t="s">
        <v>35886</v>
      </c>
      <c r="E7686" s="1" t="s">
        <v>333</v>
      </c>
      <c r="F7686" s="1" t="s">
        <v>34063</v>
      </c>
      <c r="G7686" s="14">
        <v>919646949</v>
      </c>
      <c r="H7686" s="1" t="s">
        <v>8</v>
      </c>
      <c r="I7686" s="1" t="s">
        <v>41</v>
      </c>
      <c r="J7686" s="1" t="s">
        <v>34</v>
      </c>
      <c r="K7686" s="3" t="s">
        <v>17</v>
      </c>
      <c r="L7686" s="1" t="s">
        <v>34</v>
      </c>
      <c r="M7686" s="4" t="s">
        <v>42</v>
      </c>
      <c r="N7686" s="3" t="str">
        <f t="shared" si="264"/>
        <v>[50-85 Lacs]</v>
      </c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1"/>
      <c r="AA7686" s="1" t="s">
        <v>16</v>
      </c>
      <c r="AB7686" s="3" t="s">
        <v>12</v>
      </c>
      <c r="AC7686" s="23" t="s">
        <v>37802</v>
      </c>
      <c r="AD7686" s="23" t="s">
        <v>38382</v>
      </c>
      <c r="AE7686" t="s">
        <v>35394</v>
      </c>
    </row>
    <row r="7687" spans="1:31" ht="14.25" customHeight="1">
      <c r="A7687" s="1">
        <v>7686</v>
      </c>
      <c r="B7687" s="1" t="s">
        <v>54</v>
      </c>
      <c r="C7687" s="1" t="s">
        <v>7076</v>
      </c>
      <c r="D7687" s="1" t="s">
        <v>3787</v>
      </c>
      <c r="E7687" s="1" t="s">
        <v>37049</v>
      </c>
      <c r="F7687" s="1" t="s">
        <v>24298</v>
      </c>
      <c r="G7687" s="14">
        <v>919944464610</v>
      </c>
      <c r="H7687" s="1" t="s">
        <v>8</v>
      </c>
      <c r="I7687" s="1" t="s">
        <v>41</v>
      </c>
      <c r="J7687" s="1" t="s">
        <v>34</v>
      </c>
      <c r="K7687" s="3" t="s">
        <v>17</v>
      </c>
      <c r="L7687" s="1" t="s">
        <v>34</v>
      </c>
      <c r="M7687" s="4" t="s">
        <v>42</v>
      </c>
      <c r="N7687" s="3" t="str">
        <f t="shared" si="264"/>
        <v>[50-85 Lacs]</v>
      </c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1"/>
      <c r="AA7687" s="1" t="s">
        <v>16</v>
      </c>
      <c r="AB7687" s="3" t="s">
        <v>12</v>
      </c>
      <c r="AC7687" s="23" t="s">
        <v>37802</v>
      </c>
      <c r="AD7687" s="23" t="s">
        <v>45110</v>
      </c>
      <c r="AE7687" t="s">
        <v>35410</v>
      </c>
    </row>
    <row r="7688" spans="1:31" ht="14.25" customHeight="1">
      <c r="A7688" s="1">
        <v>7687</v>
      </c>
      <c r="B7688" s="1" t="s">
        <v>54</v>
      </c>
      <c r="C7688" s="1" t="s">
        <v>7078</v>
      </c>
      <c r="D7688" s="1" t="s">
        <v>35700</v>
      </c>
      <c r="E7688" s="1" t="s">
        <v>1311</v>
      </c>
      <c r="F7688" s="1" t="s">
        <v>24299</v>
      </c>
      <c r="G7688" s="14">
        <v>9101661140</v>
      </c>
      <c r="H7688" s="1" t="s">
        <v>20</v>
      </c>
      <c r="I7688" s="1" t="s">
        <v>41</v>
      </c>
      <c r="J7688" s="1" t="s">
        <v>34</v>
      </c>
      <c r="K7688" s="3" t="s">
        <v>17</v>
      </c>
      <c r="L7688" s="1" t="s">
        <v>34</v>
      </c>
      <c r="M7688" s="4" t="s">
        <v>42</v>
      </c>
      <c r="N7688" s="3" t="str">
        <f t="shared" si="264"/>
        <v>[50-85 Lacs]</v>
      </c>
      <c r="O7688" s="3" t="s">
        <v>47349</v>
      </c>
      <c r="P7688" s="3" t="s">
        <v>34</v>
      </c>
      <c r="Q7688" s="3"/>
      <c r="R7688" s="3"/>
      <c r="S7688" s="3"/>
      <c r="T7688" s="3"/>
      <c r="U7688" s="3"/>
      <c r="V7688" s="3"/>
      <c r="W7688" s="3"/>
      <c r="X7688" s="3"/>
      <c r="Y7688" s="3"/>
      <c r="Z7688" s="1"/>
      <c r="AA7688" s="1" t="s">
        <v>16</v>
      </c>
      <c r="AB7688" s="3" t="s">
        <v>12</v>
      </c>
      <c r="AC7688" s="23" t="s">
        <v>37802</v>
      </c>
      <c r="AD7688" s="23" t="s">
        <v>45111</v>
      </c>
      <c r="AE7688" t="s">
        <v>35409</v>
      </c>
    </row>
    <row r="7689" spans="1:31" ht="14.25" customHeight="1">
      <c r="A7689" s="1">
        <v>7688</v>
      </c>
      <c r="B7689" s="1" t="s">
        <v>54</v>
      </c>
      <c r="C7689" s="1" t="s">
        <v>7080</v>
      </c>
      <c r="D7689" s="1" t="s">
        <v>350</v>
      </c>
      <c r="E7689" s="1" t="s">
        <v>37021</v>
      </c>
      <c r="F7689" s="1" t="s">
        <v>34065</v>
      </c>
      <c r="G7689" s="14">
        <v>919016601149</v>
      </c>
      <c r="H7689" s="1" t="s">
        <v>15</v>
      </c>
      <c r="I7689" s="1" t="s">
        <v>41</v>
      </c>
      <c r="J7689" s="1" t="s">
        <v>34</v>
      </c>
      <c r="K7689" s="3" t="s">
        <v>17</v>
      </c>
      <c r="L7689" s="1" t="s">
        <v>34</v>
      </c>
      <c r="M7689" s="4" t="s">
        <v>42</v>
      </c>
      <c r="N7689" s="3" t="str">
        <f t="shared" si="264"/>
        <v>[50-85 Lacs]</v>
      </c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1"/>
      <c r="AA7689" s="1" t="s">
        <v>16</v>
      </c>
      <c r="AB7689" s="3" t="s">
        <v>12</v>
      </c>
      <c r="AC7689" s="23" t="s">
        <v>37802</v>
      </c>
      <c r="AD7689" s="23" t="s">
        <v>45112</v>
      </c>
      <c r="AE7689" t="s">
        <v>35410</v>
      </c>
    </row>
    <row r="7690" spans="1:31" ht="14.25" customHeight="1">
      <c r="A7690" s="1">
        <v>7689</v>
      </c>
      <c r="B7690" s="9" t="s">
        <v>6</v>
      </c>
      <c r="C7690" s="1" t="s">
        <v>7082</v>
      </c>
      <c r="D7690" s="1" t="s">
        <v>557</v>
      </c>
      <c r="E7690" s="1" t="s">
        <v>824</v>
      </c>
      <c r="F7690" s="1" t="s">
        <v>24302</v>
      </c>
      <c r="G7690" s="14">
        <v>9144664999</v>
      </c>
      <c r="H7690" s="1" t="s">
        <v>20</v>
      </c>
      <c r="I7690" s="1" t="s">
        <v>41</v>
      </c>
      <c r="J7690" s="1" t="s">
        <v>34</v>
      </c>
      <c r="K7690" s="3" t="s">
        <v>17</v>
      </c>
      <c r="L7690" s="1" t="s">
        <v>34</v>
      </c>
      <c r="M7690" s="4" t="s">
        <v>42</v>
      </c>
      <c r="N7690" s="3" t="str">
        <f t="shared" si="264"/>
        <v>[50-85 Lacs]</v>
      </c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1"/>
      <c r="AA7690" s="1" t="s">
        <v>16</v>
      </c>
      <c r="AB7690" s="3" t="s">
        <v>12</v>
      </c>
      <c r="AC7690" s="23" t="s">
        <v>37802</v>
      </c>
      <c r="AD7690" s="23" t="s">
        <v>45113</v>
      </c>
      <c r="AE7690" t="s">
        <v>35394</v>
      </c>
    </row>
    <row r="7691" spans="1:31" ht="14.25" customHeight="1">
      <c r="A7691" s="1">
        <v>7690</v>
      </c>
      <c r="B7691" s="1" t="s">
        <v>54</v>
      </c>
      <c r="C7691" s="1" t="s">
        <v>7105</v>
      </c>
      <c r="D7691" s="1" t="s">
        <v>286</v>
      </c>
      <c r="E7691" s="1" t="s">
        <v>255</v>
      </c>
      <c r="F7691" s="1" t="s">
        <v>24310</v>
      </c>
      <c r="G7691" s="14">
        <v>919099691060</v>
      </c>
      <c r="H7691" s="1" t="s">
        <v>8</v>
      </c>
      <c r="I7691" s="1" t="s">
        <v>9</v>
      </c>
      <c r="J7691" s="1" t="s">
        <v>34</v>
      </c>
      <c r="K7691" s="3" t="s">
        <v>17</v>
      </c>
      <c r="L7691" s="1" t="s">
        <v>34</v>
      </c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1"/>
      <c r="AA7691" s="1" t="s">
        <v>16</v>
      </c>
      <c r="AB7691" s="3" t="s">
        <v>12</v>
      </c>
      <c r="AC7691" s="23" t="s">
        <v>37802</v>
      </c>
      <c r="AD7691" s="23" t="s">
        <v>45114</v>
      </c>
      <c r="AE7691" t="s">
        <v>35399</v>
      </c>
    </row>
    <row r="7692" spans="1:31" ht="14.25" customHeight="1">
      <c r="A7692" s="1">
        <v>7691</v>
      </c>
      <c r="B7692" s="9" t="s">
        <v>6</v>
      </c>
      <c r="C7692" s="1" t="s">
        <v>7113</v>
      </c>
      <c r="D7692" s="1" t="s">
        <v>1410</v>
      </c>
      <c r="E7692" s="1" t="s">
        <v>131</v>
      </c>
      <c r="F7692" s="1" t="s">
        <v>24316</v>
      </c>
      <c r="G7692" s="14">
        <v>9141444940</v>
      </c>
      <c r="H7692" s="1" t="s">
        <v>46</v>
      </c>
      <c r="I7692" s="1" t="s">
        <v>41</v>
      </c>
      <c r="J7692" s="1" t="s">
        <v>34</v>
      </c>
      <c r="K7692" s="3" t="s">
        <v>17</v>
      </c>
      <c r="L7692" s="1" t="s">
        <v>34</v>
      </c>
      <c r="M7692" s="4" t="s">
        <v>42</v>
      </c>
      <c r="N7692" s="3" t="str">
        <f t="shared" ref="N7692:N7693" si="265">J7692</f>
        <v>[50-85 Lacs]</v>
      </c>
      <c r="O7692" s="3" t="s">
        <v>47349</v>
      </c>
      <c r="P7692" s="3" t="s">
        <v>34</v>
      </c>
      <c r="Q7692" s="3" t="s">
        <v>171</v>
      </c>
      <c r="R7692" s="3" t="s">
        <v>34</v>
      </c>
      <c r="S7692" s="3"/>
      <c r="T7692" s="3"/>
      <c r="U7692" s="3"/>
      <c r="V7692" s="3"/>
      <c r="W7692" s="3"/>
      <c r="X7692" s="3"/>
      <c r="Y7692" s="3"/>
      <c r="Z7692" s="1"/>
      <c r="AA7692" s="1" t="s">
        <v>16</v>
      </c>
      <c r="AB7692" s="3" t="s">
        <v>12</v>
      </c>
      <c r="AC7692" s="23" t="s">
        <v>37802</v>
      </c>
      <c r="AD7692" s="23" t="s">
        <v>45115</v>
      </c>
      <c r="AE7692" t="s">
        <v>35394</v>
      </c>
    </row>
    <row r="7693" spans="1:31" ht="14.25" customHeight="1">
      <c r="A7693" s="1">
        <v>7692</v>
      </c>
      <c r="B7693" s="9" t="s">
        <v>6</v>
      </c>
      <c r="C7693" s="1" t="s">
        <v>7121</v>
      </c>
      <c r="D7693" s="1" t="s">
        <v>494</v>
      </c>
      <c r="E7693" s="1" t="s">
        <v>788</v>
      </c>
      <c r="F7693" s="1" t="s">
        <v>24319</v>
      </c>
      <c r="G7693" s="14">
        <v>91994440991</v>
      </c>
      <c r="H7693" s="1" t="s">
        <v>20</v>
      </c>
      <c r="I7693" s="1" t="s">
        <v>41</v>
      </c>
      <c r="J7693" s="1" t="s">
        <v>34</v>
      </c>
      <c r="K7693" s="3" t="s">
        <v>42</v>
      </c>
      <c r="L7693" s="1" t="s">
        <v>34</v>
      </c>
      <c r="M7693" s="3" t="s">
        <v>171</v>
      </c>
      <c r="N7693" s="3" t="str">
        <f t="shared" si="265"/>
        <v>[50-85 Lacs]</v>
      </c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1"/>
      <c r="AA7693" s="1" t="s">
        <v>16</v>
      </c>
      <c r="AB7693" s="3" t="s">
        <v>12</v>
      </c>
      <c r="AC7693" s="23" t="s">
        <v>37802</v>
      </c>
      <c r="AD7693" s="23" t="s">
        <v>45116</v>
      </c>
      <c r="AE7693" t="s">
        <v>35399</v>
      </c>
    </row>
    <row r="7694" spans="1:31" ht="14.25" customHeight="1">
      <c r="A7694" s="1">
        <v>7693</v>
      </c>
      <c r="B7694" s="1" t="s">
        <v>54</v>
      </c>
      <c r="C7694" s="1" t="s">
        <v>7142</v>
      </c>
      <c r="D7694" s="1" t="s">
        <v>3643</v>
      </c>
      <c r="E7694" s="1" t="s">
        <v>40</v>
      </c>
      <c r="F7694" s="1" t="s">
        <v>24329</v>
      </c>
      <c r="G7694" s="14">
        <v>91906694411</v>
      </c>
      <c r="H7694" s="1" t="s">
        <v>20</v>
      </c>
      <c r="I7694" s="1" t="s">
        <v>62</v>
      </c>
      <c r="J7694" s="1" t="s">
        <v>34</v>
      </c>
      <c r="K7694" s="3" t="s">
        <v>42</v>
      </c>
      <c r="L7694" s="1" t="s">
        <v>34</v>
      </c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1"/>
      <c r="AA7694" s="1" t="s">
        <v>16</v>
      </c>
      <c r="AB7694" s="3" t="s">
        <v>12</v>
      </c>
      <c r="AC7694" s="23" t="s">
        <v>37802</v>
      </c>
      <c r="AD7694" s="23" t="s">
        <v>45117</v>
      </c>
      <c r="AE7694" t="s">
        <v>35410</v>
      </c>
    </row>
    <row r="7695" spans="1:31" ht="14.25" customHeight="1">
      <c r="A7695" s="1">
        <v>7694</v>
      </c>
      <c r="B7695" s="1" t="s">
        <v>54</v>
      </c>
      <c r="C7695" s="1" t="s">
        <v>7145</v>
      </c>
      <c r="D7695" s="1" t="s">
        <v>65</v>
      </c>
      <c r="E7695" s="1" t="s">
        <v>328</v>
      </c>
      <c r="F7695" s="1" t="s">
        <v>24331</v>
      </c>
      <c r="G7695" s="14">
        <v>91949194641</v>
      </c>
      <c r="H7695" s="1" t="s">
        <v>20</v>
      </c>
      <c r="I7695" s="1" t="s">
        <v>41</v>
      </c>
      <c r="J7695" s="1" t="s">
        <v>34</v>
      </c>
      <c r="K7695" s="3" t="s">
        <v>17</v>
      </c>
      <c r="L7695" s="1" t="s">
        <v>34</v>
      </c>
      <c r="M7695" s="4" t="s">
        <v>42</v>
      </c>
      <c r="N7695" s="3" t="str">
        <f>J7695</f>
        <v>[50-85 Lacs]</v>
      </c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1"/>
      <c r="AA7695" s="1" t="s">
        <v>16</v>
      </c>
      <c r="AB7695" s="3" t="s">
        <v>12</v>
      </c>
      <c r="AC7695" s="23" t="s">
        <v>37802</v>
      </c>
      <c r="AD7695" s="23" t="s">
        <v>45118</v>
      </c>
      <c r="AE7695" t="s">
        <v>35409</v>
      </c>
    </row>
    <row r="7696" spans="1:31" ht="14.25" customHeight="1">
      <c r="A7696" s="1">
        <v>7695</v>
      </c>
      <c r="B7696" s="1" t="s">
        <v>54</v>
      </c>
      <c r="C7696" s="1" t="s">
        <v>7155</v>
      </c>
      <c r="D7696" s="1" t="s">
        <v>1356</v>
      </c>
      <c r="E7696" s="1" t="s">
        <v>139</v>
      </c>
      <c r="F7696" s="1" t="s">
        <v>24337</v>
      </c>
      <c r="G7696" s="14">
        <v>91949441099</v>
      </c>
      <c r="H7696" s="1" t="s">
        <v>15</v>
      </c>
      <c r="I7696" s="1" t="s">
        <v>9</v>
      </c>
      <c r="J7696" s="1" t="s">
        <v>34</v>
      </c>
      <c r="K7696" s="3" t="s">
        <v>42</v>
      </c>
      <c r="L7696" s="1" t="s">
        <v>34</v>
      </c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1"/>
      <c r="AA7696" s="1" t="s">
        <v>16</v>
      </c>
      <c r="AB7696" s="3" t="s">
        <v>12</v>
      </c>
      <c r="AC7696" s="23" t="s">
        <v>37802</v>
      </c>
      <c r="AD7696" s="23" t="s">
        <v>44468</v>
      </c>
      <c r="AE7696" t="s">
        <v>35399</v>
      </c>
    </row>
    <row r="7697" spans="1:31" ht="14.25" customHeight="1">
      <c r="A7697" s="1">
        <v>7696</v>
      </c>
      <c r="B7697" s="1" t="s">
        <v>54</v>
      </c>
      <c r="C7697" s="1" t="s">
        <v>7175</v>
      </c>
      <c r="D7697" s="1" t="s">
        <v>1421</v>
      </c>
      <c r="E7697" s="1" t="s">
        <v>11068</v>
      </c>
      <c r="F7697" s="1" t="s">
        <v>7176</v>
      </c>
      <c r="G7697" s="14">
        <v>919099004964</v>
      </c>
      <c r="H7697" s="1" t="s">
        <v>20</v>
      </c>
      <c r="I7697" s="1" t="s">
        <v>9</v>
      </c>
      <c r="J7697" s="1" t="s">
        <v>34</v>
      </c>
      <c r="K7697" s="3" t="s">
        <v>42</v>
      </c>
      <c r="L7697" s="1" t="s">
        <v>34</v>
      </c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1"/>
      <c r="AA7697" s="1" t="s">
        <v>16</v>
      </c>
      <c r="AB7697" s="3" t="s">
        <v>12</v>
      </c>
      <c r="AC7697" s="23" t="s">
        <v>37802</v>
      </c>
      <c r="AD7697" s="23" t="s">
        <v>43242</v>
      </c>
      <c r="AE7697" t="s">
        <v>35409</v>
      </c>
    </row>
    <row r="7698" spans="1:31" ht="14.25" customHeight="1">
      <c r="A7698" s="1">
        <v>7697</v>
      </c>
      <c r="B7698" s="9" t="s">
        <v>6</v>
      </c>
      <c r="C7698" s="1" t="s">
        <v>7194</v>
      </c>
      <c r="D7698" s="1" t="s">
        <v>536</v>
      </c>
      <c r="E7698" s="1" t="s">
        <v>7195</v>
      </c>
      <c r="F7698" s="1" t="s">
        <v>24350</v>
      </c>
      <c r="G7698" s="14">
        <v>919494901416</v>
      </c>
      <c r="H7698" s="1" t="s">
        <v>15</v>
      </c>
      <c r="I7698" s="1" t="s">
        <v>9</v>
      </c>
      <c r="J7698" s="1" t="s">
        <v>34</v>
      </c>
      <c r="K7698" s="3" t="s">
        <v>17</v>
      </c>
      <c r="L7698" s="1" t="s">
        <v>34</v>
      </c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1"/>
      <c r="AA7698" s="1" t="s">
        <v>11</v>
      </c>
      <c r="AB7698" s="3" t="s">
        <v>321</v>
      </c>
      <c r="AC7698" s="23" t="s">
        <v>37802</v>
      </c>
      <c r="AD7698" s="23" t="s">
        <v>39497</v>
      </c>
      <c r="AE7698" t="s">
        <v>35410</v>
      </c>
    </row>
    <row r="7699" spans="1:31" ht="14.25" customHeight="1">
      <c r="A7699" s="1">
        <v>7698</v>
      </c>
      <c r="B7699" s="9" t="s">
        <v>6</v>
      </c>
      <c r="C7699" s="1" t="s">
        <v>7211</v>
      </c>
      <c r="D7699" s="1" t="s">
        <v>804</v>
      </c>
      <c r="E7699" s="1" t="s">
        <v>410</v>
      </c>
      <c r="F7699" s="1" t="s">
        <v>31860</v>
      </c>
      <c r="G7699" s="14">
        <v>91909941946</v>
      </c>
      <c r="H7699" s="1" t="s">
        <v>20</v>
      </c>
      <c r="I7699" s="1" t="s">
        <v>62</v>
      </c>
      <c r="J7699" s="1" t="s">
        <v>34</v>
      </c>
      <c r="K7699" s="3" t="s">
        <v>17</v>
      </c>
      <c r="L7699" s="1" t="s">
        <v>34</v>
      </c>
      <c r="M7699" s="4" t="s">
        <v>42</v>
      </c>
      <c r="N7699" s="3" t="str">
        <f>J7699</f>
        <v>[50-85 Lacs]</v>
      </c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1"/>
      <c r="AA7699" s="1" t="s">
        <v>16</v>
      </c>
      <c r="AB7699" s="3" t="s">
        <v>12</v>
      </c>
      <c r="AC7699" s="23" t="s">
        <v>37802</v>
      </c>
      <c r="AD7699" s="23" t="s">
        <v>45119</v>
      </c>
      <c r="AE7699" t="s">
        <v>35394</v>
      </c>
    </row>
    <row r="7700" spans="1:31" ht="14.25" customHeight="1">
      <c r="A7700" s="1">
        <v>7699</v>
      </c>
      <c r="B7700" s="1" t="s">
        <v>54</v>
      </c>
      <c r="C7700" s="1" t="s">
        <v>7220</v>
      </c>
      <c r="D7700" s="1" t="s">
        <v>1678</v>
      </c>
      <c r="E7700" s="1" t="s">
        <v>3591</v>
      </c>
      <c r="F7700" s="1" t="s">
        <v>34082</v>
      </c>
      <c r="G7700" s="14">
        <v>919016904196</v>
      </c>
      <c r="H7700" s="1" t="s">
        <v>8</v>
      </c>
      <c r="I7700" s="1" t="s">
        <v>41</v>
      </c>
      <c r="J7700" s="1" t="s">
        <v>34</v>
      </c>
      <c r="K7700" s="3" t="s">
        <v>42</v>
      </c>
      <c r="L7700" s="1" t="s">
        <v>34</v>
      </c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1"/>
      <c r="AA7700" s="1" t="s">
        <v>16</v>
      </c>
      <c r="AB7700" s="3" t="s">
        <v>12</v>
      </c>
      <c r="AC7700" s="23" t="s">
        <v>37802</v>
      </c>
      <c r="AD7700" s="23" t="s">
        <v>38845</v>
      </c>
      <c r="AE7700" t="s">
        <v>35399</v>
      </c>
    </row>
    <row r="7701" spans="1:31" ht="14.25" customHeight="1">
      <c r="A7701" s="1">
        <v>7700</v>
      </c>
      <c r="B7701" s="1" t="s">
        <v>54</v>
      </c>
      <c r="C7701" s="1" t="s">
        <v>7239</v>
      </c>
      <c r="D7701" s="1" t="s">
        <v>546</v>
      </c>
      <c r="E7701" s="1" t="s">
        <v>3656</v>
      </c>
      <c r="F7701" s="1" t="s">
        <v>24370</v>
      </c>
      <c r="G7701" s="14">
        <v>9101640106</v>
      </c>
      <c r="H7701" s="1" t="s">
        <v>20</v>
      </c>
      <c r="I7701" s="1" t="s">
        <v>62</v>
      </c>
      <c r="J7701" s="1" t="s">
        <v>34</v>
      </c>
      <c r="K7701" s="3" t="s">
        <v>42</v>
      </c>
      <c r="L7701" s="1" t="s">
        <v>34</v>
      </c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1"/>
      <c r="AA7701" s="1" t="s">
        <v>16</v>
      </c>
      <c r="AB7701" s="3" t="s">
        <v>12</v>
      </c>
      <c r="AC7701" s="23" t="s">
        <v>37802</v>
      </c>
      <c r="AD7701" s="23" t="s">
        <v>45120</v>
      </c>
      <c r="AE7701" t="s">
        <v>35410</v>
      </c>
    </row>
    <row r="7702" spans="1:31" ht="14.25" customHeight="1">
      <c r="A7702" s="1">
        <v>7701</v>
      </c>
      <c r="B7702" s="9" t="s">
        <v>6</v>
      </c>
      <c r="C7702" s="1" t="s">
        <v>7248</v>
      </c>
      <c r="D7702" s="1" t="s">
        <v>7249</v>
      </c>
      <c r="E7702" s="1" t="s">
        <v>3211</v>
      </c>
      <c r="F7702" s="1" t="s">
        <v>24377</v>
      </c>
      <c r="G7702" s="14">
        <v>914460441400</v>
      </c>
      <c r="H7702" s="1" t="s">
        <v>8</v>
      </c>
      <c r="I7702" s="1" t="s">
        <v>9</v>
      </c>
      <c r="J7702" s="1" t="s">
        <v>34</v>
      </c>
      <c r="K7702" s="3" t="s">
        <v>63</v>
      </c>
      <c r="L7702" s="1" t="s">
        <v>34</v>
      </c>
      <c r="M7702" s="3" t="s">
        <v>213</v>
      </c>
      <c r="N7702" s="3" t="str">
        <f>J7702</f>
        <v>[50-85 Lacs]</v>
      </c>
      <c r="O7702" s="3" t="s">
        <v>17</v>
      </c>
      <c r="P7702" s="3" t="s">
        <v>34</v>
      </c>
      <c r="Q7702" s="3" t="s">
        <v>42</v>
      </c>
      <c r="R7702" s="3" t="s">
        <v>34</v>
      </c>
      <c r="S7702" s="3" t="s">
        <v>27</v>
      </c>
      <c r="T7702" s="3" t="s">
        <v>34</v>
      </c>
      <c r="U7702" s="3" t="s">
        <v>117</v>
      </c>
      <c r="V7702" s="3" t="s">
        <v>34</v>
      </c>
      <c r="W7702" s="3" t="s">
        <v>178</v>
      </c>
      <c r="X7702" s="3" t="s">
        <v>34</v>
      </c>
      <c r="Y7702" s="3" t="s">
        <v>171</v>
      </c>
      <c r="Z7702" s="1" t="s">
        <v>34</v>
      </c>
      <c r="AA7702" s="1" t="s">
        <v>16</v>
      </c>
      <c r="AB7702" s="3" t="s">
        <v>12</v>
      </c>
      <c r="AC7702" s="23" t="s">
        <v>37802</v>
      </c>
      <c r="AD7702" s="23" t="s">
        <v>45121</v>
      </c>
      <c r="AE7702" t="s">
        <v>35399</v>
      </c>
    </row>
    <row r="7703" spans="1:31" ht="14.25" customHeight="1">
      <c r="A7703" s="1">
        <v>7702</v>
      </c>
      <c r="B7703" s="1" t="s">
        <v>54</v>
      </c>
      <c r="C7703" s="1" t="s">
        <v>7261</v>
      </c>
      <c r="D7703" s="1" t="s">
        <v>11628</v>
      </c>
      <c r="E7703" s="1" t="s">
        <v>3749</v>
      </c>
      <c r="F7703" s="1" t="s">
        <v>24385</v>
      </c>
      <c r="G7703" s="14">
        <v>914401991699</v>
      </c>
      <c r="H7703" s="1" t="s">
        <v>20</v>
      </c>
      <c r="I7703" s="1" t="s">
        <v>41</v>
      </c>
      <c r="J7703" s="1" t="s">
        <v>34</v>
      </c>
      <c r="K7703" s="3" t="s">
        <v>17</v>
      </c>
      <c r="L7703" s="1" t="s">
        <v>34</v>
      </c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1"/>
      <c r="AA7703" s="1" t="s">
        <v>16</v>
      </c>
      <c r="AB7703" s="3" t="s">
        <v>12</v>
      </c>
      <c r="AC7703" s="23" t="s">
        <v>37802</v>
      </c>
      <c r="AD7703" s="23" t="s">
        <v>45122</v>
      </c>
      <c r="AE7703" t="s">
        <v>35410</v>
      </c>
    </row>
    <row r="7704" spans="1:31" ht="14.25" customHeight="1">
      <c r="A7704" s="1">
        <v>7703</v>
      </c>
      <c r="B7704" s="9" t="s">
        <v>6</v>
      </c>
      <c r="C7704" s="1" t="s">
        <v>7278</v>
      </c>
      <c r="D7704" s="1" t="s">
        <v>139</v>
      </c>
      <c r="E7704" s="1" t="s">
        <v>36136</v>
      </c>
      <c r="F7704" s="1" t="s">
        <v>7279</v>
      </c>
      <c r="G7704" s="14">
        <v>919494600614</v>
      </c>
      <c r="H7704" s="1" t="s">
        <v>8</v>
      </c>
      <c r="I7704" s="1" t="s">
        <v>41</v>
      </c>
      <c r="J7704" s="1" t="s">
        <v>34</v>
      </c>
      <c r="K7704" s="3" t="s">
        <v>42</v>
      </c>
      <c r="L7704" s="1" t="s">
        <v>34</v>
      </c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1"/>
      <c r="AA7704" s="1" t="s">
        <v>16</v>
      </c>
      <c r="AB7704" s="3" t="s">
        <v>12</v>
      </c>
      <c r="AC7704" s="23" t="s">
        <v>37802</v>
      </c>
      <c r="AD7704" s="23" t="s">
        <v>45123</v>
      </c>
      <c r="AE7704" t="s">
        <v>35409</v>
      </c>
    </row>
    <row r="7705" spans="1:31" ht="14.25" customHeight="1">
      <c r="A7705" s="1">
        <v>7704</v>
      </c>
      <c r="B7705" s="9" t="s">
        <v>6</v>
      </c>
      <c r="C7705" s="1" t="s">
        <v>7282</v>
      </c>
      <c r="D7705" s="1" t="s">
        <v>1617</v>
      </c>
      <c r="E7705" s="1" t="s">
        <v>40</v>
      </c>
      <c r="F7705" s="1" t="s">
        <v>24398</v>
      </c>
      <c r="G7705" s="14">
        <v>91990491644</v>
      </c>
      <c r="H7705" s="1" t="s">
        <v>8</v>
      </c>
      <c r="I7705" s="1" t="s">
        <v>9</v>
      </c>
      <c r="J7705" s="1" t="s">
        <v>34</v>
      </c>
      <c r="K7705" s="3" t="s">
        <v>17</v>
      </c>
      <c r="L7705" s="1" t="s">
        <v>34</v>
      </c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1"/>
      <c r="AA7705" s="1" t="s">
        <v>11</v>
      </c>
      <c r="AB7705" s="3" t="s">
        <v>13</v>
      </c>
      <c r="AC7705" s="23" t="s">
        <v>37802</v>
      </c>
      <c r="AD7705" s="23" t="s">
        <v>45124</v>
      </c>
      <c r="AE7705" t="s">
        <v>35409</v>
      </c>
    </row>
    <row r="7706" spans="1:31" ht="14.25" customHeight="1">
      <c r="A7706" s="1">
        <v>7705</v>
      </c>
      <c r="B7706" s="9" t="s">
        <v>6</v>
      </c>
      <c r="C7706" s="1" t="s">
        <v>7285</v>
      </c>
      <c r="D7706" s="1" t="s">
        <v>7286</v>
      </c>
      <c r="E7706" s="1" t="s">
        <v>40</v>
      </c>
      <c r="F7706" s="1" t="s">
        <v>24401</v>
      </c>
      <c r="G7706" s="14">
        <v>91910644940</v>
      </c>
      <c r="H7706" s="1" t="s">
        <v>20</v>
      </c>
      <c r="I7706" s="1" t="s">
        <v>107</v>
      </c>
      <c r="J7706" s="1" t="s">
        <v>34</v>
      </c>
      <c r="K7706" s="3" t="s">
        <v>42</v>
      </c>
      <c r="L7706" s="1" t="s">
        <v>34</v>
      </c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1"/>
      <c r="AA7706" s="1" t="s">
        <v>16</v>
      </c>
      <c r="AB7706" s="3" t="s">
        <v>12</v>
      </c>
      <c r="AC7706" s="23" t="s">
        <v>37802</v>
      </c>
      <c r="AD7706" s="23" t="s">
        <v>45125</v>
      </c>
      <c r="AE7706" t="s">
        <v>35394</v>
      </c>
    </row>
    <row r="7707" spans="1:31" ht="14.25" customHeight="1">
      <c r="A7707" s="1">
        <v>7706</v>
      </c>
      <c r="B7707" s="1" t="s">
        <v>54</v>
      </c>
      <c r="C7707" s="1" t="s">
        <v>7298</v>
      </c>
      <c r="D7707" s="1" t="s">
        <v>1025</v>
      </c>
      <c r="E7707" s="1" t="s">
        <v>139</v>
      </c>
      <c r="F7707" s="1" t="s">
        <v>24405</v>
      </c>
      <c r="G7707" s="14">
        <v>919099941690</v>
      </c>
      <c r="H7707" s="1" t="s">
        <v>20</v>
      </c>
      <c r="I7707" s="1" t="s">
        <v>62</v>
      </c>
      <c r="J7707" s="1" t="s">
        <v>34</v>
      </c>
      <c r="K7707" s="3" t="s">
        <v>27</v>
      </c>
      <c r="L7707" s="1" t="s">
        <v>34</v>
      </c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1"/>
      <c r="AA7707" s="1" t="s">
        <v>16</v>
      </c>
      <c r="AB7707" s="3" t="s">
        <v>12</v>
      </c>
      <c r="AC7707" s="23" t="s">
        <v>37802</v>
      </c>
      <c r="AD7707" s="23" t="s">
        <v>45126</v>
      </c>
      <c r="AE7707" t="s">
        <v>35394</v>
      </c>
    </row>
    <row r="7708" spans="1:31" ht="14.25" customHeight="1">
      <c r="A7708" s="1">
        <v>7707</v>
      </c>
      <c r="B7708" s="1" t="s">
        <v>54</v>
      </c>
      <c r="C7708" s="1" t="s">
        <v>7306</v>
      </c>
      <c r="D7708" s="1" t="s">
        <v>1240</v>
      </c>
      <c r="E7708" s="1" t="s">
        <v>8489</v>
      </c>
      <c r="F7708" s="1" t="s">
        <v>24411</v>
      </c>
      <c r="G7708" s="14">
        <v>919690661919</v>
      </c>
      <c r="H7708" s="1" t="s">
        <v>20</v>
      </c>
      <c r="I7708" s="1" t="s">
        <v>9</v>
      </c>
      <c r="J7708" s="1" t="s">
        <v>34</v>
      </c>
      <c r="K7708" s="3" t="s">
        <v>42</v>
      </c>
      <c r="L7708" s="1" t="s">
        <v>34</v>
      </c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1"/>
      <c r="AA7708" s="1" t="s">
        <v>16</v>
      </c>
      <c r="AB7708" s="3" t="s">
        <v>12</v>
      </c>
      <c r="AC7708" s="23" t="s">
        <v>37802</v>
      </c>
      <c r="AD7708" s="23" t="s">
        <v>45127</v>
      </c>
      <c r="AE7708" t="s">
        <v>35409</v>
      </c>
    </row>
    <row r="7709" spans="1:31" ht="14.25" customHeight="1">
      <c r="A7709" s="1">
        <v>7708</v>
      </c>
      <c r="B7709" s="9" t="s">
        <v>6</v>
      </c>
      <c r="C7709" s="1" t="s">
        <v>7313</v>
      </c>
      <c r="D7709" s="1" t="s">
        <v>1631</v>
      </c>
      <c r="E7709" s="1" t="s">
        <v>7314</v>
      </c>
      <c r="F7709" s="1" t="s">
        <v>31870</v>
      </c>
      <c r="G7709" s="14">
        <v>9194916914</v>
      </c>
      <c r="H7709" s="1" t="s">
        <v>8</v>
      </c>
      <c r="I7709" s="1" t="s">
        <v>41</v>
      </c>
      <c r="J7709" s="1" t="s">
        <v>34</v>
      </c>
      <c r="K7709" s="3" t="s">
        <v>17</v>
      </c>
      <c r="L7709" s="1" t="s">
        <v>34</v>
      </c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1"/>
      <c r="AA7709" s="1" t="s">
        <v>11</v>
      </c>
      <c r="AB7709" s="3" t="s">
        <v>56</v>
      </c>
      <c r="AC7709" s="23" t="s">
        <v>37802</v>
      </c>
      <c r="AD7709" s="23" t="s">
        <v>45128</v>
      </c>
      <c r="AE7709" t="s">
        <v>35409</v>
      </c>
    </row>
    <row r="7710" spans="1:31" ht="14.25" customHeight="1">
      <c r="A7710" s="1">
        <v>7709</v>
      </c>
      <c r="B7710" s="9" t="s">
        <v>6</v>
      </c>
      <c r="C7710" s="1" t="s">
        <v>7339</v>
      </c>
      <c r="D7710" s="1" t="s">
        <v>1354</v>
      </c>
      <c r="E7710" s="1" t="s">
        <v>5698</v>
      </c>
      <c r="F7710" s="1" t="s">
        <v>24424</v>
      </c>
      <c r="G7710" s="14">
        <v>919496944</v>
      </c>
      <c r="H7710" s="1" t="s">
        <v>8</v>
      </c>
      <c r="I7710" s="1" t="s">
        <v>41</v>
      </c>
      <c r="J7710" s="1" t="s">
        <v>34</v>
      </c>
      <c r="K7710" s="3" t="s">
        <v>17</v>
      </c>
      <c r="L7710" s="1" t="s">
        <v>34</v>
      </c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1"/>
      <c r="AA7710" s="1" t="s">
        <v>11</v>
      </c>
      <c r="AB7710" s="3" t="s">
        <v>13</v>
      </c>
      <c r="AC7710" s="23" t="s">
        <v>37802</v>
      </c>
      <c r="AD7710" s="23" t="s">
        <v>45129</v>
      </c>
      <c r="AE7710" t="s">
        <v>35410</v>
      </c>
    </row>
    <row r="7711" spans="1:31" ht="14.25" customHeight="1">
      <c r="A7711" s="1">
        <v>7710</v>
      </c>
      <c r="B7711" s="1" t="s">
        <v>54</v>
      </c>
      <c r="C7711" s="1" t="s">
        <v>7348</v>
      </c>
      <c r="D7711" s="1" t="s">
        <v>35887</v>
      </c>
      <c r="E7711" s="1" t="s">
        <v>534</v>
      </c>
      <c r="F7711" s="1" t="s">
        <v>24430</v>
      </c>
      <c r="G7711" s="14">
        <v>91996009040</v>
      </c>
      <c r="H7711" s="1" t="s">
        <v>8</v>
      </c>
      <c r="I7711" s="1" t="s">
        <v>9</v>
      </c>
      <c r="J7711" s="1" t="s">
        <v>34</v>
      </c>
      <c r="K7711" s="3" t="s">
        <v>27</v>
      </c>
      <c r="L7711" s="1" t="s">
        <v>34</v>
      </c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1"/>
      <c r="AA7711" s="1" t="s">
        <v>16</v>
      </c>
      <c r="AB7711" s="3" t="s">
        <v>12</v>
      </c>
      <c r="AC7711" s="23" t="s">
        <v>37802</v>
      </c>
      <c r="AD7711" s="23" t="s">
        <v>45130</v>
      </c>
      <c r="AE7711" t="s">
        <v>35394</v>
      </c>
    </row>
    <row r="7712" spans="1:31" ht="14.25" customHeight="1">
      <c r="A7712" s="1">
        <v>7711</v>
      </c>
      <c r="B7712" s="9" t="s">
        <v>6</v>
      </c>
      <c r="C7712" s="1" t="s">
        <v>7357</v>
      </c>
      <c r="D7712" s="1" t="s">
        <v>5203</v>
      </c>
      <c r="E7712" s="1" t="s">
        <v>37041</v>
      </c>
      <c r="F7712" s="1" t="s">
        <v>31878</v>
      </c>
      <c r="G7712" s="14">
        <v>9191914499</v>
      </c>
      <c r="H7712" s="1" t="s">
        <v>37</v>
      </c>
      <c r="I7712" s="1" t="s">
        <v>62</v>
      </c>
      <c r="J7712" s="1" t="s">
        <v>34</v>
      </c>
      <c r="K7712" s="3" t="s">
        <v>42</v>
      </c>
      <c r="L7712" s="1" t="s">
        <v>34</v>
      </c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1"/>
      <c r="AA7712" s="1" t="s">
        <v>16</v>
      </c>
      <c r="AB7712" s="3" t="s">
        <v>12</v>
      </c>
      <c r="AC7712" s="23" t="s">
        <v>37802</v>
      </c>
      <c r="AD7712" s="23" t="s">
        <v>45131</v>
      </c>
      <c r="AE7712" t="s">
        <v>35409</v>
      </c>
    </row>
    <row r="7713" spans="1:31" ht="14.25" customHeight="1">
      <c r="A7713" s="1">
        <v>7712</v>
      </c>
      <c r="B7713" s="1" t="s">
        <v>54</v>
      </c>
      <c r="C7713" s="1" t="s">
        <v>7377</v>
      </c>
      <c r="D7713" s="1" t="s">
        <v>3248</v>
      </c>
      <c r="E7713" s="1" t="s">
        <v>255</v>
      </c>
      <c r="F7713" s="1" t="s">
        <v>34096</v>
      </c>
      <c r="G7713" s="14">
        <v>919446990006</v>
      </c>
      <c r="H7713" s="1" t="s">
        <v>20</v>
      </c>
      <c r="I7713" s="1" t="s">
        <v>9</v>
      </c>
      <c r="J7713" s="1" t="s">
        <v>34</v>
      </c>
      <c r="K7713" s="3" t="s">
        <v>42</v>
      </c>
      <c r="L7713" s="1" t="s">
        <v>34</v>
      </c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1"/>
      <c r="AA7713" s="1" t="s">
        <v>16</v>
      </c>
      <c r="AB7713" s="3" t="s">
        <v>12</v>
      </c>
      <c r="AC7713" s="23" t="s">
        <v>37802</v>
      </c>
      <c r="AD7713" s="23" t="s">
        <v>45132</v>
      </c>
      <c r="AE7713" t="s">
        <v>35409</v>
      </c>
    </row>
    <row r="7714" spans="1:31" ht="14.25" customHeight="1">
      <c r="A7714" s="1">
        <v>7713</v>
      </c>
      <c r="B7714" s="1" t="s">
        <v>54</v>
      </c>
      <c r="C7714" s="1" t="s">
        <v>7384</v>
      </c>
      <c r="D7714" s="1" t="s">
        <v>386</v>
      </c>
      <c r="E7714" s="1" t="s">
        <v>131</v>
      </c>
      <c r="F7714" s="1" t="s">
        <v>24450</v>
      </c>
      <c r="G7714" s="14">
        <v>91901641490</v>
      </c>
      <c r="H7714" s="1" t="s">
        <v>15</v>
      </c>
      <c r="I7714" s="1" t="s">
        <v>41</v>
      </c>
      <c r="J7714" s="1" t="s">
        <v>34</v>
      </c>
      <c r="K7714" s="3" t="s">
        <v>17</v>
      </c>
      <c r="L7714" s="1" t="s">
        <v>34</v>
      </c>
      <c r="M7714" s="4" t="s">
        <v>42</v>
      </c>
      <c r="N7714" s="3" t="str">
        <f t="shared" ref="N7714:N7715" si="266">J7714</f>
        <v>[50-85 Lacs]</v>
      </c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1"/>
      <c r="AA7714" s="1" t="s">
        <v>16</v>
      </c>
      <c r="AB7714" s="3" t="s">
        <v>12</v>
      </c>
      <c r="AC7714" s="23" t="s">
        <v>37802</v>
      </c>
      <c r="AD7714" s="23" t="s">
        <v>45133</v>
      </c>
      <c r="AE7714" t="s">
        <v>35409</v>
      </c>
    </row>
    <row r="7715" spans="1:31" ht="14.25" customHeight="1">
      <c r="A7715" s="1">
        <v>7714</v>
      </c>
      <c r="B7715" s="1" t="s">
        <v>54</v>
      </c>
      <c r="C7715" s="1" t="s">
        <v>7385</v>
      </c>
      <c r="D7715" s="1" t="s">
        <v>1155</v>
      </c>
      <c r="E7715" s="1" t="s">
        <v>2030</v>
      </c>
      <c r="F7715" s="1" t="s">
        <v>31879</v>
      </c>
      <c r="G7715" s="14">
        <v>919446046969</v>
      </c>
      <c r="H7715" s="1" t="s">
        <v>8</v>
      </c>
      <c r="I7715" s="1" t="s">
        <v>41</v>
      </c>
      <c r="J7715" s="1" t="s">
        <v>34</v>
      </c>
      <c r="K7715" s="3" t="s">
        <v>17</v>
      </c>
      <c r="L7715" s="1" t="s">
        <v>34</v>
      </c>
      <c r="M7715" s="4" t="s">
        <v>42</v>
      </c>
      <c r="N7715" s="3" t="str">
        <f t="shared" si="266"/>
        <v>[50-85 Lacs]</v>
      </c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1"/>
      <c r="AA7715" s="1" t="s">
        <v>16</v>
      </c>
      <c r="AB7715" s="3" t="s">
        <v>12</v>
      </c>
      <c r="AC7715" s="23" t="s">
        <v>37802</v>
      </c>
      <c r="AD7715" s="23" t="s">
        <v>45134</v>
      </c>
      <c r="AE7715" t="s">
        <v>35410</v>
      </c>
    </row>
    <row r="7716" spans="1:31" ht="14.25" customHeight="1">
      <c r="A7716" s="1">
        <v>7715</v>
      </c>
      <c r="B7716" s="1" t="s">
        <v>54</v>
      </c>
      <c r="C7716" s="1" t="s">
        <v>7386</v>
      </c>
      <c r="D7716" s="1" t="s">
        <v>1394</v>
      </c>
      <c r="E7716" s="1" t="s">
        <v>6781</v>
      </c>
      <c r="F7716" s="1" t="s">
        <v>24451</v>
      </c>
      <c r="G7716" s="14">
        <v>91400000466</v>
      </c>
      <c r="H7716" s="1" t="s">
        <v>20</v>
      </c>
      <c r="I7716" s="1" t="s">
        <v>62</v>
      </c>
      <c r="J7716" s="1" t="s">
        <v>34</v>
      </c>
      <c r="K7716" s="3" t="s">
        <v>17</v>
      </c>
      <c r="L7716" s="1" t="s">
        <v>34</v>
      </c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1"/>
      <c r="AA7716" s="1" t="s">
        <v>16</v>
      </c>
      <c r="AB7716" s="3" t="s">
        <v>12</v>
      </c>
      <c r="AC7716" s="23" t="s">
        <v>37802</v>
      </c>
      <c r="AD7716" s="23" t="s">
        <v>45135</v>
      </c>
      <c r="AE7716" t="s">
        <v>35410</v>
      </c>
    </row>
    <row r="7717" spans="1:31" ht="14.25" customHeight="1">
      <c r="A7717" s="1">
        <v>7716</v>
      </c>
      <c r="B7717" s="9" t="s">
        <v>6</v>
      </c>
      <c r="C7717" s="1" t="s">
        <v>7387</v>
      </c>
      <c r="D7717" s="1" t="s">
        <v>1222</v>
      </c>
      <c r="E7717" s="1" t="s">
        <v>952</v>
      </c>
      <c r="F7717" s="1" t="s">
        <v>24452</v>
      </c>
      <c r="G7717" s="14">
        <v>914449919440</v>
      </c>
      <c r="H7717" s="1" t="s">
        <v>20</v>
      </c>
      <c r="I7717" s="1" t="s">
        <v>62</v>
      </c>
      <c r="J7717" s="1" t="s">
        <v>34</v>
      </c>
      <c r="K7717" s="3" t="s">
        <v>178</v>
      </c>
      <c r="L7717" s="1" t="s">
        <v>34</v>
      </c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1"/>
      <c r="AA7717" s="1" t="s">
        <v>16</v>
      </c>
      <c r="AB7717" s="3" t="s">
        <v>12</v>
      </c>
      <c r="AC7717" s="23" t="s">
        <v>37802</v>
      </c>
      <c r="AD7717" s="23" t="s">
        <v>45135</v>
      </c>
      <c r="AE7717" t="s">
        <v>35410</v>
      </c>
    </row>
    <row r="7718" spans="1:31" ht="14.25" customHeight="1">
      <c r="A7718" s="1">
        <v>7717</v>
      </c>
      <c r="B7718" s="9" t="s">
        <v>6</v>
      </c>
      <c r="C7718" s="1" t="s">
        <v>7390</v>
      </c>
      <c r="D7718" s="1" t="s">
        <v>7391</v>
      </c>
      <c r="E7718" s="1" t="s">
        <v>362</v>
      </c>
      <c r="F7718" s="1" t="s">
        <v>24454</v>
      </c>
      <c r="G7718" s="14">
        <v>91444944946</v>
      </c>
      <c r="H7718" s="1" t="s">
        <v>8</v>
      </c>
      <c r="I7718" s="1" t="s">
        <v>9</v>
      </c>
      <c r="J7718" s="1" t="s">
        <v>34</v>
      </c>
      <c r="K7718" s="3" t="s">
        <v>17</v>
      </c>
      <c r="L7718" s="1" t="s">
        <v>34</v>
      </c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1"/>
      <c r="AA7718" s="1" t="s">
        <v>16</v>
      </c>
      <c r="AB7718" s="3" t="s">
        <v>12</v>
      </c>
      <c r="AC7718" s="23" t="s">
        <v>37802</v>
      </c>
      <c r="AD7718" s="23" t="s">
        <v>45136</v>
      </c>
      <c r="AE7718" t="s">
        <v>35409</v>
      </c>
    </row>
    <row r="7719" spans="1:31" ht="14.25" customHeight="1">
      <c r="A7719" s="1">
        <v>7718</v>
      </c>
      <c r="B7719" s="1" t="s">
        <v>54</v>
      </c>
      <c r="C7719" s="1" t="s">
        <v>7393</v>
      </c>
      <c r="D7719" s="1" t="s">
        <v>1126</v>
      </c>
      <c r="E7719" s="1" t="s">
        <v>139</v>
      </c>
      <c r="F7719" s="1" t="s">
        <v>24455</v>
      </c>
      <c r="G7719" s="14">
        <v>91944640606</v>
      </c>
      <c r="H7719" s="1" t="s">
        <v>8</v>
      </c>
      <c r="I7719" s="1" t="s">
        <v>62</v>
      </c>
      <c r="J7719" s="1" t="s">
        <v>34</v>
      </c>
      <c r="K7719" s="3" t="s">
        <v>42</v>
      </c>
      <c r="L7719" s="1" t="s">
        <v>34</v>
      </c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1"/>
      <c r="AA7719" s="1" t="s">
        <v>16</v>
      </c>
      <c r="AB7719" s="3" t="s">
        <v>12</v>
      </c>
      <c r="AC7719" s="23" t="s">
        <v>37802</v>
      </c>
      <c r="AD7719" s="23" t="s">
        <v>45137</v>
      </c>
      <c r="AE7719" t="s">
        <v>35409</v>
      </c>
    </row>
    <row r="7720" spans="1:31" ht="14.25" customHeight="1">
      <c r="A7720" s="1">
        <v>7719</v>
      </c>
      <c r="B7720" s="1" t="s">
        <v>54</v>
      </c>
      <c r="C7720" s="1" t="s">
        <v>7399</v>
      </c>
      <c r="D7720" s="1" t="s">
        <v>627</v>
      </c>
      <c r="E7720" s="1" t="s">
        <v>255</v>
      </c>
      <c r="F7720" s="1" t="s">
        <v>24458</v>
      </c>
      <c r="G7720" s="14">
        <v>916969601649</v>
      </c>
      <c r="H7720" s="1" t="s">
        <v>20</v>
      </c>
      <c r="I7720" s="1" t="s">
        <v>41</v>
      </c>
      <c r="J7720" s="1" t="s">
        <v>34</v>
      </c>
      <c r="K7720" s="3" t="s">
        <v>42</v>
      </c>
      <c r="L7720" s="1" t="s">
        <v>34</v>
      </c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1"/>
      <c r="AA7720" s="1" t="s">
        <v>16</v>
      </c>
      <c r="AB7720" s="3" t="s">
        <v>12</v>
      </c>
      <c r="AC7720" s="23" t="s">
        <v>37802</v>
      </c>
      <c r="AD7720" s="23" t="s">
        <v>42023</v>
      </c>
      <c r="AE7720" t="s">
        <v>35399</v>
      </c>
    </row>
    <row r="7721" spans="1:31" ht="14.25" customHeight="1">
      <c r="A7721" s="1">
        <v>7720</v>
      </c>
      <c r="B7721" s="1" t="s">
        <v>54</v>
      </c>
      <c r="C7721" s="1" t="s">
        <v>7400</v>
      </c>
      <c r="D7721" s="1" t="s">
        <v>7401</v>
      </c>
      <c r="E7721" s="1" t="s">
        <v>2185</v>
      </c>
      <c r="F7721" s="1" t="s">
        <v>24459</v>
      </c>
      <c r="G7721" s="14">
        <v>919061641194</v>
      </c>
      <c r="H7721" s="1" t="s">
        <v>132</v>
      </c>
      <c r="I7721" s="1" t="s">
        <v>41</v>
      </c>
      <c r="J7721" s="1" t="s">
        <v>34</v>
      </c>
      <c r="K7721" s="3" t="s">
        <v>17</v>
      </c>
      <c r="L7721" s="1" t="s">
        <v>34</v>
      </c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1"/>
      <c r="AA7721" s="1" t="s">
        <v>16</v>
      </c>
      <c r="AB7721" s="3" t="s">
        <v>12</v>
      </c>
      <c r="AC7721" s="23" t="s">
        <v>37802</v>
      </c>
      <c r="AD7721" s="23" t="s">
        <v>45138</v>
      </c>
      <c r="AE7721" t="s">
        <v>35409</v>
      </c>
    </row>
    <row r="7722" spans="1:31" ht="14.25" customHeight="1">
      <c r="A7722" s="1">
        <v>7721</v>
      </c>
      <c r="B7722" s="9" t="s">
        <v>6</v>
      </c>
      <c r="C7722" s="1" t="s">
        <v>7402</v>
      </c>
      <c r="D7722" s="1" t="s">
        <v>463</v>
      </c>
      <c r="E7722" s="1" t="s">
        <v>362</v>
      </c>
      <c r="F7722" s="1" t="s">
        <v>24460</v>
      </c>
      <c r="G7722" s="14">
        <v>919946109114</v>
      </c>
      <c r="H7722" s="1" t="s">
        <v>8</v>
      </c>
      <c r="I7722" s="1" t="s">
        <v>9</v>
      </c>
      <c r="J7722" s="1" t="s">
        <v>34</v>
      </c>
      <c r="K7722" s="3" t="s">
        <v>17</v>
      </c>
      <c r="L7722" s="1" t="s">
        <v>34</v>
      </c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1"/>
      <c r="AA7722" s="1" t="s">
        <v>11</v>
      </c>
      <c r="AB7722" s="3" t="s">
        <v>13</v>
      </c>
      <c r="AC7722" s="23" t="s">
        <v>37802</v>
      </c>
      <c r="AD7722" s="23" t="s">
        <v>42271</v>
      </c>
      <c r="AE7722" t="s">
        <v>35394</v>
      </c>
    </row>
    <row r="7723" spans="1:31" ht="14.25" customHeight="1">
      <c r="A7723" s="1">
        <v>7722</v>
      </c>
      <c r="B7723" s="9" t="s">
        <v>6</v>
      </c>
      <c r="C7723" s="1" t="s">
        <v>7403</v>
      </c>
      <c r="D7723" s="1" t="s">
        <v>2140</v>
      </c>
      <c r="E7723" s="1" t="s">
        <v>40</v>
      </c>
      <c r="F7723" s="1" t="s">
        <v>24461</v>
      </c>
      <c r="G7723" s="14">
        <v>9199409060</v>
      </c>
      <c r="H7723" s="1" t="s">
        <v>8</v>
      </c>
      <c r="I7723" s="1" t="s">
        <v>9</v>
      </c>
      <c r="J7723" s="1" t="s">
        <v>34</v>
      </c>
      <c r="K7723" s="3" t="s">
        <v>17</v>
      </c>
      <c r="L7723" s="1" t="s">
        <v>34</v>
      </c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1"/>
      <c r="AA7723" s="1" t="s">
        <v>11</v>
      </c>
      <c r="AB7723" s="3" t="s">
        <v>13</v>
      </c>
      <c r="AC7723" s="23" t="s">
        <v>37802</v>
      </c>
      <c r="AD7723" s="23" t="s">
        <v>45139</v>
      </c>
      <c r="AE7723" t="s">
        <v>35399</v>
      </c>
    </row>
    <row r="7724" spans="1:31" ht="14.25" customHeight="1">
      <c r="A7724" s="1">
        <v>7723</v>
      </c>
      <c r="B7724" s="1" t="s">
        <v>54</v>
      </c>
      <c r="C7724" s="1" t="s">
        <v>7416</v>
      </c>
      <c r="D7724" s="1" t="s">
        <v>1175</v>
      </c>
      <c r="E7724" s="1" t="s">
        <v>8141</v>
      </c>
      <c r="F7724" s="1" t="s">
        <v>24470</v>
      </c>
      <c r="G7724" s="14">
        <v>9194446146</v>
      </c>
      <c r="H7724" s="1" t="s">
        <v>20</v>
      </c>
      <c r="I7724" s="1" t="s">
        <v>62</v>
      </c>
      <c r="J7724" s="1" t="s">
        <v>34</v>
      </c>
      <c r="K7724" s="3" t="s">
        <v>42</v>
      </c>
      <c r="L7724" s="1" t="s">
        <v>34</v>
      </c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1"/>
      <c r="AA7724" s="1" t="s">
        <v>16</v>
      </c>
      <c r="AB7724" s="3" t="s">
        <v>12</v>
      </c>
      <c r="AC7724" s="23" t="s">
        <v>37802</v>
      </c>
      <c r="AD7724" s="23" t="s">
        <v>45140</v>
      </c>
      <c r="AE7724" t="s">
        <v>35409</v>
      </c>
    </row>
    <row r="7725" spans="1:31" ht="14.25" customHeight="1">
      <c r="A7725" s="1">
        <v>7724</v>
      </c>
      <c r="B7725" s="1" t="s">
        <v>54</v>
      </c>
      <c r="C7725" s="1" t="s">
        <v>7420</v>
      </c>
      <c r="D7725" s="1" t="s">
        <v>35888</v>
      </c>
      <c r="E7725" s="1" t="s">
        <v>260</v>
      </c>
      <c r="F7725" s="1" t="s">
        <v>24472</v>
      </c>
      <c r="G7725" s="14">
        <v>9169004164</v>
      </c>
      <c r="H7725" s="1" t="s">
        <v>20</v>
      </c>
      <c r="I7725" s="1" t="s">
        <v>41</v>
      </c>
      <c r="J7725" s="1" t="s">
        <v>34</v>
      </c>
      <c r="K7725" s="3" t="s">
        <v>42</v>
      </c>
      <c r="L7725" s="1" t="s">
        <v>34</v>
      </c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1"/>
      <c r="AA7725" s="1" t="s">
        <v>16</v>
      </c>
      <c r="AB7725" s="3" t="s">
        <v>12</v>
      </c>
      <c r="AC7725" s="23" t="s">
        <v>37802</v>
      </c>
      <c r="AD7725" s="23" t="s">
        <v>42026</v>
      </c>
      <c r="AE7725" t="s">
        <v>35394</v>
      </c>
    </row>
    <row r="7726" spans="1:31" ht="14.25" customHeight="1">
      <c r="A7726" s="1">
        <v>7725</v>
      </c>
      <c r="B7726" s="9" t="s">
        <v>6</v>
      </c>
      <c r="C7726" s="1" t="s">
        <v>7425</v>
      </c>
      <c r="D7726" s="1" t="s">
        <v>546</v>
      </c>
      <c r="E7726" s="1" t="s">
        <v>80</v>
      </c>
      <c r="F7726" s="1" t="s">
        <v>24475</v>
      </c>
      <c r="G7726" s="14">
        <v>91996014990</v>
      </c>
      <c r="H7726" s="1" t="s">
        <v>15</v>
      </c>
      <c r="I7726" s="1" t="s">
        <v>41</v>
      </c>
      <c r="J7726" s="1" t="s">
        <v>34</v>
      </c>
      <c r="K7726" s="3" t="s">
        <v>42</v>
      </c>
      <c r="L7726" s="1" t="s">
        <v>34</v>
      </c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1"/>
      <c r="AA7726" s="1" t="s">
        <v>16</v>
      </c>
      <c r="AB7726" s="3" t="s">
        <v>12</v>
      </c>
      <c r="AC7726" s="23" t="s">
        <v>37802</v>
      </c>
      <c r="AD7726" s="23" t="s">
        <v>42735</v>
      </c>
      <c r="AE7726" t="s">
        <v>35410</v>
      </c>
    </row>
    <row r="7727" spans="1:31" ht="14.25" customHeight="1">
      <c r="A7727" s="1">
        <v>7726</v>
      </c>
      <c r="B7727" s="9" t="s">
        <v>6</v>
      </c>
      <c r="C7727" s="1" t="s">
        <v>7427</v>
      </c>
      <c r="D7727" s="1" t="s">
        <v>793</v>
      </c>
      <c r="E7727" s="1" t="s">
        <v>139</v>
      </c>
      <c r="F7727" s="1" t="s">
        <v>24477</v>
      </c>
      <c r="G7727" s="14">
        <v>91600966190</v>
      </c>
      <c r="H7727" s="1" t="s">
        <v>15</v>
      </c>
      <c r="I7727" s="1" t="s">
        <v>9</v>
      </c>
      <c r="J7727" s="1" t="s">
        <v>34</v>
      </c>
      <c r="K7727" s="3" t="s">
        <v>17</v>
      </c>
      <c r="L7727" s="1" t="s">
        <v>34</v>
      </c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1"/>
      <c r="AA7727" s="1" t="s">
        <v>16</v>
      </c>
      <c r="AB7727" s="3"/>
      <c r="AC7727" s="23" t="s">
        <v>37802</v>
      </c>
      <c r="AD7727" s="23" t="s">
        <v>45141</v>
      </c>
      <c r="AE7727" t="s">
        <v>35399</v>
      </c>
    </row>
    <row r="7728" spans="1:31" ht="14.25" customHeight="1">
      <c r="A7728" s="1">
        <v>7727</v>
      </c>
      <c r="B7728" s="9" t="s">
        <v>6</v>
      </c>
      <c r="C7728" s="1" t="s">
        <v>7447</v>
      </c>
      <c r="D7728" s="1" t="s">
        <v>7448</v>
      </c>
      <c r="E7728" s="1" t="s">
        <v>2668</v>
      </c>
      <c r="F7728" s="1" t="s">
        <v>24487</v>
      </c>
      <c r="G7728" s="14">
        <v>9199441466</v>
      </c>
      <c r="H7728" s="1" t="s">
        <v>20</v>
      </c>
      <c r="I7728" s="1" t="s">
        <v>107</v>
      </c>
      <c r="J7728" s="1" t="s">
        <v>34</v>
      </c>
      <c r="K7728" s="3" t="s">
        <v>17</v>
      </c>
      <c r="L7728" s="1" t="s">
        <v>34</v>
      </c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1"/>
      <c r="AA7728" s="1" t="s">
        <v>16</v>
      </c>
      <c r="AB7728" s="3" t="s">
        <v>12</v>
      </c>
      <c r="AC7728" s="23" t="s">
        <v>37802</v>
      </c>
      <c r="AD7728" s="23" t="s">
        <v>45142</v>
      </c>
      <c r="AE7728" t="s">
        <v>35394</v>
      </c>
    </row>
    <row r="7729" spans="1:31" ht="14.25" customHeight="1">
      <c r="A7729" s="1">
        <v>7728</v>
      </c>
      <c r="B7729" s="9" t="s">
        <v>6</v>
      </c>
      <c r="C7729" s="1" t="s">
        <v>7455</v>
      </c>
      <c r="D7729" s="1" t="s">
        <v>318</v>
      </c>
      <c r="E7729" s="1" t="s">
        <v>7456</v>
      </c>
      <c r="F7729" s="1" t="s">
        <v>24492</v>
      </c>
      <c r="G7729" s="14">
        <v>914466604614</v>
      </c>
      <c r="H7729" s="1" t="s">
        <v>132</v>
      </c>
      <c r="I7729" s="1" t="s">
        <v>41</v>
      </c>
      <c r="J7729" s="1" t="s">
        <v>34</v>
      </c>
      <c r="K7729" s="3" t="s">
        <v>42</v>
      </c>
      <c r="L7729" s="1" t="s">
        <v>34</v>
      </c>
      <c r="M7729" s="3" t="s">
        <v>27</v>
      </c>
      <c r="N7729" s="3" t="str">
        <f>J7729</f>
        <v>[50-85 Lacs]</v>
      </c>
      <c r="O7729" s="3" t="s">
        <v>47349</v>
      </c>
      <c r="P7729" s="3" t="s">
        <v>34</v>
      </c>
      <c r="Q7729" s="3"/>
      <c r="R7729" s="3"/>
      <c r="S7729" s="3"/>
      <c r="T7729" s="3"/>
      <c r="U7729" s="3"/>
      <c r="V7729" s="3"/>
      <c r="W7729" s="3"/>
      <c r="X7729" s="3"/>
      <c r="Y7729" s="3"/>
      <c r="Z7729" s="1"/>
      <c r="AA7729" s="1" t="s">
        <v>16</v>
      </c>
      <c r="AB7729" s="3" t="s">
        <v>12</v>
      </c>
      <c r="AC7729" s="23" t="s">
        <v>37802</v>
      </c>
      <c r="AD7729" s="23" t="s">
        <v>45143</v>
      </c>
      <c r="AE7729" t="s">
        <v>35399</v>
      </c>
    </row>
    <row r="7730" spans="1:31" ht="14.25" customHeight="1">
      <c r="A7730" s="1">
        <v>7729</v>
      </c>
      <c r="B7730" s="9" t="s">
        <v>6</v>
      </c>
      <c r="C7730" s="1" t="s">
        <v>7460</v>
      </c>
      <c r="D7730" s="1" t="s">
        <v>1008</v>
      </c>
      <c r="E7730" s="1" t="s">
        <v>2668</v>
      </c>
      <c r="F7730" s="1" t="s">
        <v>24494</v>
      </c>
      <c r="G7730" s="14">
        <v>91944609660</v>
      </c>
      <c r="H7730" s="1" t="s">
        <v>20</v>
      </c>
      <c r="I7730" s="1" t="s">
        <v>41</v>
      </c>
      <c r="J7730" s="1" t="s">
        <v>34</v>
      </c>
      <c r="K7730" s="3" t="s">
        <v>17</v>
      </c>
      <c r="L7730" s="1" t="s">
        <v>34</v>
      </c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1"/>
      <c r="AA7730" s="1" t="s">
        <v>16</v>
      </c>
      <c r="AB7730" s="3" t="s">
        <v>12</v>
      </c>
      <c r="AC7730" s="23" t="s">
        <v>37802</v>
      </c>
      <c r="AD7730" s="23" t="s">
        <v>45144</v>
      </c>
      <c r="AE7730" t="s">
        <v>35394</v>
      </c>
    </row>
    <row r="7731" spans="1:31" ht="14.25" customHeight="1">
      <c r="A7731" s="1">
        <v>7730</v>
      </c>
      <c r="B7731" s="1" t="s">
        <v>54</v>
      </c>
      <c r="C7731" s="1" t="s">
        <v>7466</v>
      </c>
      <c r="D7731" s="1" t="s">
        <v>463</v>
      </c>
      <c r="E7731" s="1" t="s">
        <v>90</v>
      </c>
      <c r="F7731" s="1" t="s">
        <v>24499</v>
      </c>
      <c r="G7731" s="14">
        <v>91946664091</v>
      </c>
      <c r="H7731" s="1" t="s">
        <v>20</v>
      </c>
      <c r="I7731" s="1" t="s">
        <v>41</v>
      </c>
      <c r="J7731" s="1" t="s">
        <v>34</v>
      </c>
      <c r="K7731" s="3" t="s">
        <v>17</v>
      </c>
      <c r="L7731" s="1" t="s">
        <v>34</v>
      </c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1"/>
      <c r="AA7731" s="1" t="s">
        <v>16</v>
      </c>
      <c r="AB7731" s="3" t="s">
        <v>12</v>
      </c>
      <c r="AC7731" s="23" t="s">
        <v>37802</v>
      </c>
      <c r="AD7731" s="23" t="s">
        <v>45145</v>
      </c>
      <c r="AE7731" t="s">
        <v>35399</v>
      </c>
    </row>
    <row r="7732" spans="1:31" ht="14.25" customHeight="1">
      <c r="A7732" s="1">
        <v>7731</v>
      </c>
      <c r="B7732" s="1" t="s">
        <v>54</v>
      </c>
      <c r="C7732" s="1" t="s">
        <v>7469</v>
      </c>
      <c r="D7732" s="1" t="s">
        <v>446</v>
      </c>
      <c r="E7732" s="1" t="s">
        <v>139</v>
      </c>
      <c r="F7732" s="1" t="s">
        <v>24502</v>
      </c>
      <c r="G7732" s="14">
        <v>91949966666</v>
      </c>
      <c r="H7732" s="1" t="s">
        <v>8</v>
      </c>
      <c r="I7732" s="1" t="s">
        <v>41</v>
      </c>
      <c r="J7732" s="1" t="s">
        <v>34</v>
      </c>
      <c r="K7732" s="3" t="s">
        <v>17</v>
      </c>
      <c r="L7732" s="1" t="s">
        <v>34</v>
      </c>
      <c r="M7732" s="4" t="s">
        <v>42</v>
      </c>
      <c r="N7732" s="3" t="str">
        <f>J7732</f>
        <v>[50-85 Lacs]</v>
      </c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1"/>
      <c r="AA7732" s="1" t="s">
        <v>16</v>
      </c>
      <c r="AB7732" s="3" t="s">
        <v>12</v>
      </c>
      <c r="AC7732" s="23" t="s">
        <v>37802</v>
      </c>
      <c r="AD7732" s="23" t="s">
        <v>41491</v>
      </c>
      <c r="AE7732" t="s">
        <v>35394</v>
      </c>
    </row>
    <row r="7733" spans="1:31" ht="14.25" customHeight="1">
      <c r="A7733" s="1">
        <v>7732</v>
      </c>
      <c r="B7733" s="1" t="s">
        <v>54</v>
      </c>
      <c r="C7733" s="1" t="s">
        <v>7472</v>
      </c>
      <c r="D7733" s="1" t="s">
        <v>1617</v>
      </c>
      <c r="E7733" s="1" t="s">
        <v>40</v>
      </c>
      <c r="F7733" s="1" t="s">
        <v>31883</v>
      </c>
      <c r="G7733" s="14">
        <v>9194964909</v>
      </c>
      <c r="H7733" s="1" t="s">
        <v>20</v>
      </c>
      <c r="I7733" s="1" t="s">
        <v>62</v>
      </c>
      <c r="J7733" s="1" t="s">
        <v>34</v>
      </c>
      <c r="K7733" s="3" t="s">
        <v>42</v>
      </c>
      <c r="L7733" s="1" t="s">
        <v>34</v>
      </c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1"/>
      <c r="AA7733" s="1" t="s">
        <v>16</v>
      </c>
      <c r="AB7733" s="3" t="s">
        <v>12</v>
      </c>
      <c r="AC7733" s="23" t="s">
        <v>37802</v>
      </c>
      <c r="AD7733" s="23" t="s">
        <v>45146</v>
      </c>
      <c r="AE7733" t="s">
        <v>35399</v>
      </c>
    </row>
    <row r="7734" spans="1:31" ht="14.25" customHeight="1">
      <c r="A7734" s="1">
        <v>7733</v>
      </c>
      <c r="B7734" s="9" t="s">
        <v>6</v>
      </c>
      <c r="C7734" s="1" t="s">
        <v>7497</v>
      </c>
      <c r="D7734" s="1" t="s">
        <v>2402</v>
      </c>
      <c r="E7734" s="1" t="s">
        <v>131</v>
      </c>
      <c r="F7734" s="1" t="s">
        <v>24515</v>
      </c>
      <c r="G7734" s="14">
        <v>914466644146</v>
      </c>
      <c r="H7734" s="1" t="s">
        <v>8</v>
      </c>
      <c r="I7734" s="1" t="s">
        <v>41</v>
      </c>
      <c r="J7734" s="1" t="s">
        <v>34</v>
      </c>
      <c r="K7734" s="3" t="s">
        <v>42</v>
      </c>
      <c r="L7734" s="1" t="s">
        <v>34</v>
      </c>
      <c r="M7734" s="3" t="s">
        <v>27</v>
      </c>
      <c r="N7734" s="3" t="str">
        <f>J7734</f>
        <v>[50-85 Lacs]</v>
      </c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1"/>
      <c r="AA7734" s="1" t="s">
        <v>16</v>
      </c>
      <c r="AB7734" s="3" t="s">
        <v>12</v>
      </c>
      <c r="AC7734" s="23" t="s">
        <v>37802</v>
      </c>
      <c r="AD7734" s="23" t="s">
        <v>42743</v>
      </c>
      <c r="AE7734" t="s">
        <v>35409</v>
      </c>
    </row>
    <row r="7735" spans="1:31" ht="14.25" customHeight="1">
      <c r="A7735" s="1">
        <v>7734</v>
      </c>
      <c r="B7735" s="9" t="s">
        <v>6</v>
      </c>
      <c r="C7735" s="1" t="s">
        <v>7499</v>
      </c>
      <c r="D7735" s="1" t="s">
        <v>336</v>
      </c>
      <c r="E7735" s="1" t="s">
        <v>40</v>
      </c>
      <c r="F7735" s="1" t="s">
        <v>24517</v>
      </c>
      <c r="G7735" s="14">
        <v>919494466946</v>
      </c>
      <c r="H7735" s="1" t="s">
        <v>15</v>
      </c>
      <c r="I7735" s="1" t="s">
        <v>62</v>
      </c>
      <c r="J7735" s="1" t="s">
        <v>34</v>
      </c>
      <c r="K7735" s="3" t="s">
        <v>42</v>
      </c>
      <c r="L7735" s="1" t="s">
        <v>34</v>
      </c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1"/>
      <c r="AA7735" s="1" t="s">
        <v>16</v>
      </c>
      <c r="AB7735" s="3" t="s">
        <v>12</v>
      </c>
      <c r="AC7735" s="23" t="s">
        <v>37802</v>
      </c>
      <c r="AD7735" s="23" t="s">
        <v>38462</v>
      </c>
      <c r="AE7735" t="s">
        <v>35394</v>
      </c>
    </row>
    <row r="7736" spans="1:31" ht="14.25" customHeight="1">
      <c r="A7736" s="1">
        <v>7735</v>
      </c>
      <c r="B7736" s="9" t="s">
        <v>6</v>
      </c>
      <c r="C7736" s="1" t="s">
        <v>7511</v>
      </c>
      <c r="D7736" s="1" t="s">
        <v>8724</v>
      </c>
      <c r="E7736" s="1" t="s">
        <v>7512</v>
      </c>
      <c r="F7736" s="1" t="s">
        <v>24518</v>
      </c>
      <c r="G7736" s="14">
        <v>919466146046</v>
      </c>
      <c r="H7736" s="1" t="s">
        <v>20</v>
      </c>
      <c r="I7736" s="1" t="s">
        <v>62</v>
      </c>
      <c r="J7736" s="1" t="s">
        <v>34</v>
      </c>
      <c r="K7736" s="3" t="s">
        <v>42</v>
      </c>
      <c r="L7736" s="1" t="s">
        <v>34</v>
      </c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1"/>
      <c r="AA7736" s="1" t="s">
        <v>16</v>
      </c>
      <c r="AB7736" s="3" t="s">
        <v>12</v>
      </c>
      <c r="AC7736" s="23" t="s">
        <v>37802</v>
      </c>
      <c r="AD7736" s="23" t="s">
        <v>45147</v>
      </c>
      <c r="AE7736" t="s">
        <v>35410</v>
      </c>
    </row>
    <row r="7737" spans="1:31" ht="14.25" customHeight="1">
      <c r="A7737" s="1">
        <v>7736</v>
      </c>
      <c r="B7737" s="1" t="s">
        <v>54</v>
      </c>
      <c r="C7737" s="1" t="s">
        <v>7513</v>
      </c>
      <c r="D7737" s="1" t="s">
        <v>7514</v>
      </c>
      <c r="E7737" s="1" t="s">
        <v>12152</v>
      </c>
      <c r="F7737" s="1" t="s">
        <v>24519</v>
      </c>
      <c r="G7737" s="14">
        <v>91946449600</v>
      </c>
      <c r="H7737" s="1" t="s">
        <v>20</v>
      </c>
      <c r="I7737" s="1" t="s">
        <v>9</v>
      </c>
      <c r="J7737" s="1" t="s">
        <v>34</v>
      </c>
      <c r="K7737" s="3" t="s">
        <v>42</v>
      </c>
      <c r="L7737" s="1" t="s">
        <v>34</v>
      </c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1"/>
      <c r="AA7737" s="1" t="s">
        <v>16</v>
      </c>
      <c r="AB7737" s="3" t="s">
        <v>12</v>
      </c>
      <c r="AC7737" s="23" t="s">
        <v>37802</v>
      </c>
      <c r="AD7737" s="23" t="s">
        <v>45148</v>
      </c>
      <c r="AE7737" t="s">
        <v>35394</v>
      </c>
    </row>
    <row r="7738" spans="1:31" ht="14.25" customHeight="1">
      <c r="A7738" s="1">
        <v>7737</v>
      </c>
      <c r="B7738" s="1" t="s">
        <v>54</v>
      </c>
      <c r="C7738" s="1" t="s">
        <v>7527</v>
      </c>
      <c r="D7738" s="1" t="s">
        <v>522</v>
      </c>
      <c r="E7738" s="1" t="s">
        <v>139</v>
      </c>
      <c r="F7738" s="1" t="s">
        <v>24528</v>
      </c>
      <c r="G7738" s="14">
        <v>91944661696</v>
      </c>
      <c r="H7738" s="1" t="s">
        <v>20</v>
      </c>
      <c r="I7738" s="1" t="s">
        <v>41</v>
      </c>
      <c r="J7738" s="1" t="s">
        <v>34</v>
      </c>
      <c r="K7738" s="3" t="s">
        <v>42</v>
      </c>
      <c r="L7738" s="1" t="s">
        <v>34</v>
      </c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1"/>
      <c r="AA7738" s="1" t="s">
        <v>16</v>
      </c>
      <c r="AB7738" s="3" t="s">
        <v>12</v>
      </c>
      <c r="AC7738" s="23" t="s">
        <v>37802</v>
      </c>
      <c r="AD7738" s="23" t="s">
        <v>44022</v>
      </c>
      <c r="AE7738" t="s">
        <v>35394</v>
      </c>
    </row>
    <row r="7739" spans="1:31" ht="14.25" customHeight="1">
      <c r="A7739" s="1">
        <v>7738</v>
      </c>
      <c r="B7739" s="1" t="s">
        <v>54</v>
      </c>
      <c r="C7739" s="1" t="s">
        <v>7529</v>
      </c>
      <c r="D7739" s="1" t="s">
        <v>1305</v>
      </c>
      <c r="E7739" s="1" t="s">
        <v>40</v>
      </c>
      <c r="F7739" s="1" t="s">
        <v>24529</v>
      </c>
      <c r="G7739" s="14">
        <v>91944406444</v>
      </c>
      <c r="H7739" s="1" t="s">
        <v>8</v>
      </c>
      <c r="I7739" s="1" t="s">
        <v>9</v>
      </c>
      <c r="J7739" s="1" t="s">
        <v>34</v>
      </c>
      <c r="K7739" s="3" t="s">
        <v>42</v>
      </c>
      <c r="L7739" s="1" t="s">
        <v>34</v>
      </c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1"/>
      <c r="AA7739" s="1" t="s">
        <v>16</v>
      </c>
      <c r="AB7739" s="3" t="s">
        <v>12</v>
      </c>
      <c r="AC7739" s="23" t="s">
        <v>37802</v>
      </c>
      <c r="AD7739" s="23" t="s">
        <v>45149</v>
      </c>
      <c r="AE7739" t="s">
        <v>35410</v>
      </c>
    </row>
    <row r="7740" spans="1:31" ht="14.25" customHeight="1">
      <c r="A7740" s="1">
        <v>7739</v>
      </c>
      <c r="B7740" s="9" t="s">
        <v>6</v>
      </c>
      <c r="C7740" s="1" t="s">
        <v>7539</v>
      </c>
      <c r="D7740" s="1" t="s">
        <v>502</v>
      </c>
      <c r="E7740" s="1" t="s">
        <v>7540</v>
      </c>
      <c r="F7740" s="1" t="s">
        <v>24535</v>
      </c>
      <c r="G7740" s="14">
        <v>91949400469</v>
      </c>
      <c r="H7740" s="1" t="s">
        <v>8</v>
      </c>
      <c r="I7740" s="1" t="s">
        <v>41</v>
      </c>
      <c r="J7740" s="1" t="s">
        <v>34</v>
      </c>
      <c r="K7740" s="3" t="s">
        <v>42</v>
      </c>
      <c r="L7740" s="1" t="s">
        <v>34</v>
      </c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1"/>
      <c r="AA7740" s="1" t="s">
        <v>16</v>
      </c>
      <c r="AB7740" s="3" t="s">
        <v>12</v>
      </c>
      <c r="AC7740" s="23" t="s">
        <v>37802</v>
      </c>
      <c r="AD7740" s="23" t="s">
        <v>45150</v>
      </c>
      <c r="AE7740" t="s">
        <v>35410</v>
      </c>
    </row>
    <row r="7741" spans="1:31" ht="14.25" customHeight="1">
      <c r="A7741" s="1">
        <v>7740</v>
      </c>
      <c r="B7741" s="9" t="s">
        <v>6</v>
      </c>
      <c r="C7741" s="1" t="s">
        <v>7541</v>
      </c>
      <c r="D7741" s="1" t="s">
        <v>557</v>
      </c>
      <c r="E7741" s="1" t="s">
        <v>3167</v>
      </c>
      <c r="F7741" s="1" t="s">
        <v>24536</v>
      </c>
      <c r="G7741" s="14">
        <v>91949664049</v>
      </c>
      <c r="H7741" s="1" t="s">
        <v>8</v>
      </c>
      <c r="I7741" s="1" t="s">
        <v>62</v>
      </c>
      <c r="J7741" s="1" t="s">
        <v>34</v>
      </c>
      <c r="K7741" s="3" t="s">
        <v>17</v>
      </c>
      <c r="L7741" s="1" t="s">
        <v>34</v>
      </c>
      <c r="M7741" s="4" t="s">
        <v>42</v>
      </c>
      <c r="N7741" s="3" t="str">
        <f t="shared" ref="N7741:N7745" si="267">J7741</f>
        <v>[50-85 Lacs]</v>
      </c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1"/>
      <c r="AA7741" s="1" t="s">
        <v>16</v>
      </c>
      <c r="AB7741" s="3" t="s">
        <v>12</v>
      </c>
      <c r="AC7741" s="23" t="s">
        <v>37802</v>
      </c>
      <c r="AD7741" s="23" t="s">
        <v>45151</v>
      </c>
      <c r="AE7741" t="s">
        <v>35394</v>
      </c>
    </row>
    <row r="7742" spans="1:31" ht="14.25" customHeight="1">
      <c r="A7742" s="1">
        <v>7741</v>
      </c>
      <c r="B7742" s="9" t="s">
        <v>6</v>
      </c>
      <c r="C7742" s="1" t="s">
        <v>7546</v>
      </c>
      <c r="D7742" s="1" t="s">
        <v>7547</v>
      </c>
      <c r="E7742" s="1" t="s">
        <v>7548</v>
      </c>
      <c r="F7742" s="1" t="s">
        <v>24539</v>
      </c>
      <c r="G7742" s="14">
        <v>9144049064</v>
      </c>
      <c r="H7742" s="1" t="s">
        <v>8</v>
      </c>
      <c r="I7742" s="1" t="s">
        <v>62</v>
      </c>
      <c r="J7742" s="1" t="s">
        <v>34</v>
      </c>
      <c r="K7742" s="3" t="s">
        <v>178</v>
      </c>
      <c r="L7742" s="1" t="s">
        <v>34</v>
      </c>
      <c r="M7742" s="3" t="s">
        <v>171</v>
      </c>
      <c r="N7742" s="3" t="str">
        <f t="shared" si="267"/>
        <v>[50-85 Lacs]</v>
      </c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1"/>
      <c r="AA7742" s="1" t="s">
        <v>16</v>
      </c>
      <c r="AB7742" s="3" t="s">
        <v>12</v>
      </c>
      <c r="AC7742" s="23" t="s">
        <v>37802</v>
      </c>
      <c r="AD7742" s="23" t="s">
        <v>45152</v>
      </c>
      <c r="AE7742" t="s">
        <v>35410</v>
      </c>
    </row>
    <row r="7743" spans="1:31" ht="14.25" customHeight="1">
      <c r="A7743" s="1">
        <v>7742</v>
      </c>
      <c r="B7743" s="1" t="s">
        <v>54</v>
      </c>
      <c r="C7743" s="1" t="s">
        <v>7549</v>
      </c>
      <c r="D7743" s="1" t="s">
        <v>911</v>
      </c>
      <c r="E7743" s="1" t="s">
        <v>487</v>
      </c>
      <c r="F7743" s="1" t="s">
        <v>34110</v>
      </c>
      <c r="G7743" s="14">
        <v>9199440414</v>
      </c>
      <c r="H7743" s="1" t="s">
        <v>8</v>
      </c>
      <c r="I7743" s="1" t="s">
        <v>41</v>
      </c>
      <c r="J7743" s="1" t="s">
        <v>34</v>
      </c>
      <c r="K7743" s="3" t="s">
        <v>17</v>
      </c>
      <c r="L7743" s="1" t="s">
        <v>34</v>
      </c>
      <c r="M7743" s="4" t="s">
        <v>42</v>
      </c>
      <c r="N7743" s="3" t="str">
        <f t="shared" si="267"/>
        <v>[50-85 Lacs]</v>
      </c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1"/>
      <c r="AA7743" s="1" t="s">
        <v>16</v>
      </c>
      <c r="AB7743" s="3" t="s">
        <v>12</v>
      </c>
      <c r="AC7743" s="23" t="s">
        <v>37802</v>
      </c>
      <c r="AD7743" s="23" t="s">
        <v>45153</v>
      </c>
      <c r="AE7743" t="s">
        <v>35410</v>
      </c>
    </row>
    <row r="7744" spans="1:31" ht="14.25" customHeight="1">
      <c r="A7744" s="1">
        <v>7743</v>
      </c>
      <c r="B7744" s="1" t="s">
        <v>54</v>
      </c>
      <c r="C7744" s="1" t="s">
        <v>7552</v>
      </c>
      <c r="D7744" s="1" t="s">
        <v>1015</v>
      </c>
      <c r="E7744" s="1" t="s">
        <v>7553</v>
      </c>
      <c r="F7744" s="1" t="s">
        <v>24541</v>
      </c>
      <c r="G7744" s="14">
        <v>919911404919</v>
      </c>
      <c r="H7744" s="1" t="s">
        <v>37</v>
      </c>
      <c r="I7744" s="1" t="s">
        <v>62</v>
      </c>
      <c r="J7744" s="1" t="s">
        <v>34</v>
      </c>
      <c r="K7744" s="3" t="s">
        <v>42</v>
      </c>
      <c r="L7744" s="1" t="s">
        <v>34</v>
      </c>
      <c r="M7744" s="3" t="s">
        <v>27</v>
      </c>
      <c r="N7744" s="3" t="str">
        <f t="shared" si="267"/>
        <v>[50-85 Lacs]</v>
      </c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1"/>
      <c r="AA7744" s="1" t="s">
        <v>16</v>
      </c>
      <c r="AB7744" s="3" t="s">
        <v>12</v>
      </c>
      <c r="AC7744" s="23" t="s">
        <v>37802</v>
      </c>
      <c r="AD7744" s="23" t="s">
        <v>45154</v>
      </c>
      <c r="AE7744" t="s">
        <v>35394</v>
      </c>
    </row>
    <row r="7745" spans="1:31" ht="14.25" customHeight="1">
      <c r="A7745" s="1">
        <v>7744</v>
      </c>
      <c r="B7745" s="1" t="s">
        <v>54</v>
      </c>
      <c r="C7745" s="1" t="s">
        <v>7559</v>
      </c>
      <c r="D7745" s="1" t="s">
        <v>162</v>
      </c>
      <c r="E7745" s="1" t="s">
        <v>7560</v>
      </c>
      <c r="F7745" s="1" t="s">
        <v>24544</v>
      </c>
      <c r="G7745" s="14">
        <v>919946696499</v>
      </c>
      <c r="H7745" s="1" t="s">
        <v>8</v>
      </c>
      <c r="I7745" s="1" t="s">
        <v>41</v>
      </c>
      <c r="J7745" s="1" t="s">
        <v>34</v>
      </c>
      <c r="K7745" s="3" t="s">
        <v>17</v>
      </c>
      <c r="L7745" s="1" t="s">
        <v>34</v>
      </c>
      <c r="M7745" s="4" t="s">
        <v>42</v>
      </c>
      <c r="N7745" s="3" t="str">
        <f t="shared" si="267"/>
        <v>[50-85 Lacs]</v>
      </c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1"/>
      <c r="AA7745" s="1" t="s">
        <v>16</v>
      </c>
      <c r="AB7745" s="3" t="s">
        <v>12</v>
      </c>
      <c r="AC7745" s="23" t="s">
        <v>37802</v>
      </c>
      <c r="AD7745" s="23" t="s">
        <v>45155</v>
      </c>
      <c r="AE7745" t="s">
        <v>35399</v>
      </c>
    </row>
    <row r="7746" spans="1:31" ht="14.25" customHeight="1">
      <c r="A7746" s="1">
        <v>7745</v>
      </c>
      <c r="B7746" s="1" t="s">
        <v>54</v>
      </c>
      <c r="C7746" s="1" t="s">
        <v>7575</v>
      </c>
      <c r="D7746" s="1" t="s">
        <v>7576</v>
      </c>
      <c r="E7746" s="1" t="s">
        <v>131</v>
      </c>
      <c r="F7746" s="1" t="s">
        <v>24549</v>
      </c>
      <c r="G7746" s="14">
        <v>9194466664</v>
      </c>
      <c r="H7746" s="1" t="s">
        <v>15</v>
      </c>
      <c r="I7746" s="1" t="s">
        <v>41</v>
      </c>
      <c r="J7746" s="1" t="s">
        <v>34</v>
      </c>
      <c r="K7746" s="3" t="s">
        <v>17</v>
      </c>
      <c r="L7746" s="1" t="s">
        <v>34</v>
      </c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1"/>
      <c r="AA7746" s="1" t="s">
        <v>11</v>
      </c>
      <c r="AB7746" s="3" t="s">
        <v>56</v>
      </c>
      <c r="AC7746" s="23" t="s">
        <v>37802</v>
      </c>
      <c r="AD7746" s="23" t="s">
        <v>45156</v>
      </c>
      <c r="AE7746" t="s">
        <v>35410</v>
      </c>
    </row>
    <row r="7747" spans="1:31" ht="14.25" customHeight="1">
      <c r="A7747" s="1">
        <v>7746</v>
      </c>
      <c r="B7747" s="9" t="s">
        <v>6</v>
      </c>
      <c r="C7747" s="1" t="s">
        <v>7578</v>
      </c>
      <c r="D7747" s="1" t="s">
        <v>36</v>
      </c>
      <c r="E7747" s="1" t="s">
        <v>255</v>
      </c>
      <c r="F7747" s="1" t="s">
        <v>24550</v>
      </c>
      <c r="G7747" s="14">
        <v>91994666469</v>
      </c>
      <c r="H7747" s="1" t="s">
        <v>15</v>
      </c>
      <c r="I7747" s="1" t="s">
        <v>41</v>
      </c>
      <c r="J7747" s="1" t="s">
        <v>34</v>
      </c>
      <c r="K7747" s="3" t="s">
        <v>42</v>
      </c>
      <c r="L7747" s="1" t="s">
        <v>34</v>
      </c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1"/>
      <c r="AA7747" s="1" t="s">
        <v>16</v>
      </c>
      <c r="AB7747" s="3" t="s">
        <v>12</v>
      </c>
      <c r="AC7747" s="23" t="s">
        <v>37802</v>
      </c>
      <c r="AD7747" s="23" t="s">
        <v>45157</v>
      </c>
      <c r="AE7747" t="s">
        <v>35409</v>
      </c>
    </row>
    <row r="7748" spans="1:31" ht="14.25" customHeight="1">
      <c r="A7748" s="1">
        <v>7747</v>
      </c>
      <c r="B7748" s="1" t="s">
        <v>54</v>
      </c>
      <c r="C7748" s="1" t="s">
        <v>7579</v>
      </c>
      <c r="D7748" s="1" t="s">
        <v>683</v>
      </c>
      <c r="E7748" s="1" t="s">
        <v>40</v>
      </c>
      <c r="F7748" s="1" t="s">
        <v>24551</v>
      </c>
      <c r="G7748" s="14">
        <v>914000464446</v>
      </c>
      <c r="H7748" s="1" t="s">
        <v>20</v>
      </c>
      <c r="I7748" s="1" t="s">
        <v>41</v>
      </c>
      <c r="J7748" s="1" t="s">
        <v>34</v>
      </c>
      <c r="K7748" s="3" t="s">
        <v>42</v>
      </c>
      <c r="L7748" s="1" t="s">
        <v>34</v>
      </c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1"/>
      <c r="AA7748" s="1" t="s">
        <v>16</v>
      </c>
      <c r="AB7748" s="3" t="s">
        <v>12</v>
      </c>
      <c r="AC7748" s="23" t="s">
        <v>37802</v>
      </c>
      <c r="AD7748" s="23" t="s">
        <v>45158</v>
      </c>
      <c r="AE7748" t="s">
        <v>35399</v>
      </c>
    </row>
    <row r="7749" spans="1:31" ht="14.25" customHeight="1">
      <c r="A7749" s="1">
        <v>7748</v>
      </c>
      <c r="B7749" s="1" t="s">
        <v>54</v>
      </c>
      <c r="C7749" s="1" t="s">
        <v>7583</v>
      </c>
      <c r="D7749" s="1" t="s">
        <v>522</v>
      </c>
      <c r="E7749" s="1" t="s">
        <v>78</v>
      </c>
      <c r="F7749" s="1" t="s">
        <v>7584</v>
      </c>
      <c r="G7749" s="14">
        <v>9199499996</v>
      </c>
      <c r="H7749" s="1" t="s">
        <v>15</v>
      </c>
      <c r="I7749" s="1" t="s">
        <v>41</v>
      </c>
      <c r="J7749" s="1" t="s">
        <v>34</v>
      </c>
      <c r="K7749" s="3" t="s">
        <v>17</v>
      </c>
      <c r="L7749" s="1" t="s">
        <v>34</v>
      </c>
      <c r="M7749" s="4" t="s">
        <v>42</v>
      </c>
      <c r="N7749" s="3" t="str">
        <f>J7749</f>
        <v>[50-85 Lacs]</v>
      </c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1"/>
      <c r="AA7749" s="1" t="s">
        <v>16</v>
      </c>
      <c r="AB7749" s="3" t="s">
        <v>12</v>
      </c>
      <c r="AC7749" s="23" t="s">
        <v>37802</v>
      </c>
      <c r="AD7749" s="23" t="s">
        <v>45159</v>
      </c>
      <c r="AE7749" t="s">
        <v>35399</v>
      </c>
    </row>
    <row r="7750" spans="1:31" ht="14.25" customHeight="1">
      <c r="A7750" s="1">
        <v>7749</v>
      </c>
      <c r="B7750" s="1" t="s">
        <v>54</v>
      </c>
      <c r="C7750" s="1" t="s">
        <v>7589</v>
      </c>
      <c r="D7750" s="1" t="s">
        <v>35890</v>
      </c>
      <c r="E7750" s="1" t="s">
        <v>40</v>
      </c>
      <c r="F7750" s="1" t="s">
        <v>24555</v>
      </c>
      <c r="G7750" s="14">
        <v>91999999444</v>
      </c>
      <c r="H7750" s="1" t="s">
        <v>20</v>
      </c>
      <c r="I7750" s="1" t="s">
        <v>41</v>
      </c>
      <c r="J7750" s="1" t="s">
        <v>34</v>
      </c>
      <c r="K7750" s="3" t="s">
        <v>17</v>
      </c>
      <c r="L7750" s="1" t="s">
        <v>34</v>
      </c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1"/>
      <c r="AA7750" s="1" t="s">
        <v>11</v>
      </c>
      <c r="AB7750" s="3" t="s">
        <v>56</v>
      </c>
      <c r="AC7750" s="23" t="s">
        <v>37802</v>
      </c>
      <c r="AD7750" s="23" t="s">
        <v>45160</v>
      </c>
      <c r="AE7750" t="s">
        <v>35410</v>
      </c>
    </row>
    <row r="7751" spans="1:31" ht="14.25" customHeight="1">
      <c r="A7751" s="1">
        <v>7750</v>
      </c>
      <c r="B7751" s="1" t="s">
        <v>54</v>
      </c>
      <c r="C7751" s="1" t="s">
        <v>7609</v>
      </c>
      <c r="D7751" s="1" t="s">
        <v>642</v>
      </c>
      <c r="E7751" s="1" t="s">
        <v>37050</v>
      </c>
      <c r="F7751" s="1" t="s">
        <v>24561</v>
      </c>
      <c r="G7751" s="14">
        <v>91416046446</v>
      </c>
      <c r="H7751" s="1" t="s">
        <v>15</v>
      </c>
      <c r="I7751" s="1" t="s">
        <v>41</v>
      </c>
      <c r="J7751" s="1" t="s">
        <v>34</v>
      </c>
      <c r="K7751" s="3" t="s">
        <v>17</v>
      </c>
      <c r="L7751" s="1" t="s">
        <v>34</v>
      </c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1"/>
      <c r="AA7751" s="1" t="s">
        <v>11</v>
      </c>
      <c r="AB7751" s="3" t="s">
        <v>538</v>
      </c>
      <c r="AC7751" s="23" t="s">
        <v>37802</v>
      </c>
      <c r="AD7751" s="23" t="s">
        <v>45161</v>
      </c>
      <c r="AE7751" t="s">
        <v>35394</v>
      </c>
    </row>
    <row r="7752" spans="1:31" ht="14.25" customHeight="1">
      <c r="A7752" s="1">
        <v>7751</v>
      </c>
      <c r="B7752" s="1" t="s">
        <v>54</v>
      </c>
      <c r="C7752" s="1" t="s">
        <v>7619</v>
      </c>
      <c r="D7752" s="1" t="s">
        <v>7620</v>
      </c>
      <c r="E7752" s="1" t="s">
        <v>19</v>
      </c>
      <c r="F7752" s="1" t="s">
        <v>34115</v>
      </c>
      <c r="G7752" s="14">
        <v>914000444964</v>
      </c>
      <c r="H7752" s="1" t="s">
        <v>37</v>
      </c>
      <c r="I7752" s="1" t="s">
        <v>41</v>
      </c>
      <c r="J7752" s="1" t="s">
        <v>34</v>
      </c>
      <c r="K7752" s="3" t="s">
        <v>17</v>
      </c>
      <c r="L7752" s="1" t="s">
        <v>34</v>
      </c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1"/>
      <c r="AA7752" s="1" t="s">
        <v>16</v>
      </c>
      <c r="AB7752" s="3" t="s">
        <v>12</v>
      </c>
      <c r="AC7752" s="23" t="s">
        <v>37802</v>
      </c>
      <c r="AD7752" s="23" t="s">
        <v>45162</v>
      </c>
      <c r="AE7752" t="s">
        <v>35410</v>
      </c>
    </row>
    <row r="7753" spans="1:31" ht="14.25" customHeight="1">
      <c r="A7753" s="1">
        <v>7752</v>
      </c>
      <c r="B7753" s="1" t="s">
        <v>54</v>
      </c>
      <c r="C7753" s="1" t="s">
        <v>7629</v>
      </c>
      <c r="D7753" s="1" t="s">
        <v>3129</v>
      </c>
      <c r="E7753" s="1" t="s">
        <v>40</v>
      </c>
      <c r="F7753" s="1" t="s">
        <v>20919</v>
      </c>
      <c r="G7753" s="14">
        <v>919446046444</v>
      </c>
      <c r="H7753" s="1" t="s">
        <v>20</v>
      </c>
      <c r="I7753" s="1" t="s">
        <v>41</v>
      </c>
      <c r="J7753" s="1" t="s">
        <v>34</v>
      </c>
      <c r="K7753" s="3" t="s">
        <v>17</v>
      </c>
      <c r="L7753" s="1" t="s">
        <v>34</v>
      </c>
      <c r="M7753" s="4" t="s">
        <v>42</v>
      </c>
      <c r="N7753" s="3" t="str">
        <f>J7753</f>
        <v>[50-85 Lacs]</v>
      </c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1"/>
      <c r="AA7753" s="1" t="s">
        <v>16</v>
      </c>
      <c r="AB7753" s="3" t="s">
        <v>12</v>
      </c>
      <c r="AC7753" s="23" t="s">
        <v>37802</v>
      </c>
      <c r="AD7753" s="23" t="s">
        <v>45163</v>
      </c>
      <c r="AE7753" t="s">
        <v>35410</v>
      </c>
    </row>
    <row r="7754" spans="1:31" ht="14.25" customHeight="1">
      <c r="A7754" s="1">
        <v>7753</v>
      </c>
      <c r="B7754" s="1" t="s">
        <v>54</v>
      </c>
      <c r="C7754" s="1" t="s">
        <v>7630</v>
      </c>
      <c r="D7754" s="1" t="s">
        <v>3066</v>
      </c>
      <c r="E7754" s="1" t="s">
        <v>40</v>
      </c>
      <c r="F7754" s="1" t="s">
        <v>7631</v>
      </c>
      <c r="G7754" s="14">
        <v>919099416469</v>
      </c>
      <c r="H7754" s="1" t="s">
        <v>8</v>
      </c>
      <c r="I7754" s="1" t="s">
        <v>9</v>
      </c>
      <c r="J7754" s="1" t="s">
        <v>34</v>
      </c>
      <c r="K7754" s="3" t="s">
        <v>17</v>
      </c>
      <c r="L7754" s="1" t="s">
        <v>34</v>
      </c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1"/>
      <c r="AA7754" s="1" t="s">
        <v>11</v>
      </c>
      <c r="AB7754" s="3" t="s">
        <v>321</v>
      </c>
      <c r="AC7754" s="23" t="s">
        <v>37802</v>
      </c>
      <c r="AD7754" s="23" t="s">
        <v>45164</v>
      </c>
      <c r="AE7754" t="s">
        <v>35399</v>
      </c>
    </row>
    <row r="7755" spans="1:31" ht="14.25" customHeight="1">
      <c r="A7755" s="1">
        <v>7754</v>
      </c>
      <c r="B7755" s="9" t="s">
        <v>6</v>
      </c>
      <c r="C7755" s="1" t="s">
        <v>7637</v>
      </c>
      <c r="D7755" s="1" t="s">
        <v>7638</v>
      </c>
      <c r="E7755" s="1" t="s">
        <v>7639</v>
      </c>
      <c r="F7755" s="1" t="s">
        <v>24566</v>
      </c>
      <c r="G7755" s="14">
        <v>919016999464</v>
      </c>
      <c r="H7755" s="1" t="s">
        <v>20</v>
      </c>
      <c r="I7755" s="1" t="s">
        <v>62</v>
      </c>
      <c r="J7755" s="1" t="s">
        <v>34</v>
      </c>
      <c r="K7755" s="3" t="s">
        <v>17</v>
      </c>
      <c r="L7755" s="1" t="s">
        <v>34</v>
      </c>
      <c r="M7755" s="4" t="s">
        <v>42</v>
      </c>
      <c r="N7755" s="3" t="str">
        <f>J7755</f>
        <v>[50-85 Lacs]</v>
      </c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1"/>
      <c r="AA7755" s="1" t="s">
        <v>16</v>
      </c>
      <c r="AB7755" s="3" t="s">
        <v>12</v>
      </c>
      <c r="AC7755" s="23" t="s">
        <v>37802</v>
      </c>
      <c r="AD7755" s="23" t="s">
        <v>45165</v>
      </c>
      <c r="AE7755" t="s">
        <v>35394</v>
      </c>
    </row>
    <row r="7756" spans="1:31" ht="14.25" customHeight="1">
      <c r="A7756" s="1">
        <v>7755</v>
      </c>
      <c r="B7756" s="9" t="s">
        <v>6</v>
      </c>
      <c r="C7756" s="1" t="s">
        <v>7661</v>
      </c>
      <c r="D7756" s="1" t="s">
        <v>1302</v>
      </c>
      <c r="E7756" s="1" t="s">
        <v>680</v>
      </c>
      <c r="F7756" s="1" t="s">
        <v>24573</v>
      </c>
      <c r="G7756" s="14">
        <v>91949904044</v>
      </c>
      <c r="H7756" s="1" t="s">
        <v>37</v>
      </c>
      <c r="I7756" s="1" t="s">
        <v>9</v>
      </c>
      <c r="J7756" s="1" t="s">
        <v>34</v>
      </c>
      <c r="K7756" s="3" t="s">
        <v>42</v>
      </c>
      <c r="L7756" s="1" t="s">
        <v>34</v>
      </c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1"/>
      <c r="AA7756" s="1" t="s">
        <v>16</v>
      </c>
      <c r="AB7756" s="3" t="s">
        <v>12</v>
      </c>
      <c r="AC7756" s="23" t="s">
        <v>37802</v>
      </c>
      <c r="AD7756" s="23" t="s">
        <v>38320</v>
      </c>
      <c r="AE7756" t="s">
        <v>35394</v>
      </c>
    </row>
    <row r="7757" spans="1:31" ht="14.25" customHeight="1">
      <c r="A7757" s="1">
        <v>7756</v>
      </c>
      <c r="B7757" s="1" t="s">
        <v>54</v>
      </c>
      <c r="C7757" s="1" t="s">
        <v>7669</v>
      </c>
      <c r="D7757" s="1" t="s">
        <v>1857</v>
      </c>
      <c r="E7757" s="1" t="s">
        <v>376</v>
      </c>
      <c r="F7757" s="1" t="s">
        <v>24577</v>
      </c>
      <c r="G7757" s="14">
        <v>91449496496</v>
      </c>
      <c r="H7757" s="1" t="s">
        <v>8</v>
      </c>
      <c r="I7757" s="1" t="s">
        <v>62</v>
      </c>
      <c r="J7757" s="1" t="s">
        <v>34</v>
      </c>
      <c r="K7757" s="3" t="s">
        <v>42</v>
      </c>
      <c r="L7757" s="1" t="s">
        <v>34</v>
      </c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1"/>
      <c r="AA7757" s="1" t="s">
        <v>16</v>
      </c>
      <c r="AB7757" s="3" t="s">
        <v>12</v>
      </c>
      <c r="AC7757" s="23" t="s">
        <v>37802</v>
      </c>
      <c r="AD7757" s="23" t="s">
        <v>45166</v>
      </c>
      <c r="AE7757" t="s">
        <v>35399</v>
      </c>
    </row>
    <row r="7758" spans="1:31" ht="14.25" customHeight="1">
      <c r="A7758" s="1">
        <v>7757</v>
      </c>
      <c r="B7758" s="1" t="s">
        <v>54</v>
      </c>
      <c r="C7758" s="1" t="s">
        <v>7672</v>
      </c>
      <c r="D7758" s="1" t="s">
        <v>3658</v>
      </c>
      <c r="E7758" s="1" t="s">
        <v>32</v>
      </c>
      <c r="F7758" s="1" t="s">
        <v>24578</v>
      </c>
      <c r="G7758" s="14">
        <v>919494404</v>
      </c>
      <c r="H7758" s="1" t="s">
        <v>20</v>
      </c>
      <c r="I7758" s="1" t="s">
        <v>41</v>
      </c>
      <c r="J7758" s="1" t="s">
        <v>34</v>
      </c>
      <c r="K7758" s="3" t="s">
        <v>42</v>
      </c>
      <c r="L7758" s="1" t="s">
        <v>34</v>
      </c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1"/>
      <c r="AA7758" s="1" t="s">
        <v>16</v>
      </c>
      <c r="AB7758" s="3" t="s">
        <v>12</v>
      </c>
      <c r="AC7758" s="23" t="s">
        <v>37802</v>
      </c>
      <c r="AD7758" s="23" t="s">
        <v>45167</v>
      </c>
      <c r="AE7758" t="s">
        <v>35409</v>
      </c>
    </row>
    <row r="7759" spans="1:31" ht="14.25" customHeight="1">
      <c r="A7759" s="1">
        <v>7758</v>
      </c>
      <c r="B7759" s="1" t="s">
        <v>54</v>
      </c>
      <c r="C7759" s="1" t="s">
        <v>7673</v>
      </c>
      <c r="D7759" s="1" t="s">
        <v>1821</v>
      </c>
      <c r="E7759" s="1" t="s">
        <v>1601</v>
      </c>
      <c r="F7759" s="1" t="s">
        <v>24579</v>
      </c>
      <c r="G7759" s="14">
        <v>919099064101</v>
      </c>
      <c r="H7759" s="1" t="s">
        <v>8</v>
      </c>
      <c r="I7759" s="1" t="s">
        <v>41</v>
      </c>
      <c r="J7759" s="1" t="s">
        <v>34</v>
      </c>
      <c r="K7759" s="3" t="s">
        <v>42</v>
      </c>
      <c r="L7759" s="1" t="s">
        <v>34</v>
      </c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1"/>
      <c r="AA7759" s="1" t="s">
        <v>16</v>
      </c>
      <c r="AB7759" s="3" t="s">
        <v>12</v>
      </c>
      <c r="AC7759" s="23" t="s">
        <v>37802</v>
      </c>
      <c r="AD7759" s="23" t="s">
        <v>45168</v>
      </c>
      <c r="AE7759" t="s">
        <v>35410</v>
      </c>
    </row>
    <row r="7760" spans="1:31" ht="14.25" customHeight="1">
      <c r="A7760" s="1">
        <v>7759</v>
      </c>
      <c r="B7760" s="9" t="s">
        <v>6</v>
      </c>
      <c r="C7760" s="1" t="s">
        <v>7674</v>
      </c>
      <c r="D7760" s="1" t="s">
        <v>1799</v>
      </c>
      <c r="E7760" s="1" t="s">
        <v>139</v>
      </c>
      <c r="F7760" s="1" t="s">
        <v>24580</v>
      </c>
      <c r="G7760" s="14">
        <v>919494616111</v>
      </c>
      <c r="H7760" s="1" t="s">
        <v>20</v>
      </c>
      <c r="I7760" s="1" t="s">
        <v>9</v>
      </c>
      <c r="J7760" s="1" t="s">
        <v>34</v>
      </c>
      <c r="K7760" s="3" t="s">
        <v>178</v>
      </c>
      <c r="L7760" s="1" t="s">
        <v>34</v>
      </c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1"/>
      <c r="AA7760" s="1" t="s">
        <v>16</v>
      </c>
      <c r="AB7760" s="3" t="s">
        <v>12</v>
      </c>
      <c r="AC7760" s="23" t="s">
        <v>37802</v>
      </c>
      <c r="AD7760" s="23" t="s">
        <v>45169</v>
      </c>
      <c r="AE7760" t="s">
        <v>35409</v>
      </c>
    </row>
    <row r="7761" spans="1:31" ht="14.25" customHeight="1">
      <c r="A7761" s="1">
        <v>7760</v>
      </c>
      <c r="B7761" s="9" t="s">
        <v>6</v>
      </c>
      <c r="C7761" s="1" t="s">
        <v>7704</v>
      </c>
      <c r="D7761" s="1" t="s">
        <v>7705</v>
      </c>
      <c r="E7761" s="1" t="s">
        <v>139</v>
      </c>
      <c r="F7761" s="1" t="s">
        <v>24594</v>
      </c>
      <c r="G7761" s="14">
        <v>9144699999</v>
      </c>
      <c r="H7761" s="1" t="s">
        <v>20</v>
      </c>
      <c r="I7761" s="1" t="s">
        <v>41</v>
      </c>
      <c r="J7761" s="1" t="s">
        <v>34</v>
      </c>
      <c r="K7761" s="3" t="s">
        <v>17</v>
      </c>
      <c r="L7761" s="1" t="s">
        <v>34</v>
      </c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1"/>
      <c r="AA7761" s="1" t="s">
        <v>16</v>
      </c>
      <c r="AB7761" s="3" t="s">
        <v>12</v>
      </c>
      <c r="AC7761" s="23" t="s">
        <v>37802</v>
      </c>
      <c r="AD7761" s="23" t="s">
        <v>45170</v>
      </c>
      <c r="AE7761" t="s">
        <v>35394</v>
      </c>
    </row>
    <row r="7762" spans="1:31" ht="14.25" customHeight="1">
      <c r="A7762" s="1">
        <v>7761</v>
      </c>
      <c r="B7762" s="1" t="s">
        <v>54</v>
      </c>
      <c r="C7762" s="1" t="s">
        <v>7709</v>
      </c>
      <c r="D7762" s="1" t="s">
        <v>1248</v>
      </c>
      <c r="E7762" s="1" t="s">
        <v>10048</v>
      </c>
      <c r="F7762" s="1" t="s">
        <v>7710</v>
      </c>
      <c r="G7762" s="14">
        <v>91999909994</v>
      </c>
      <c r="H7762" s="1" t="s">
        <v>8</v>
      </c>
      <c r="I7762" s="1" t="s">
        <v>41</v>
      </c>
      <c r="J7762" s="1" t="s">
        <v>34</v>
      </c>
      <c r="K7762" s="3" t="s">
        <v>17</v>
      </c>
      <c r="L7762" s="1" t="s">
        <v>34</v>
      </c>
      <c r="M7762" s="4" t="s">
        <v>42</v>
      </c>
      <c r="N7762" s="3" t="str">
        <f>J7762</f>
        <v>[50-85 Lacs]</v>
      </c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1"/>
      <c r="AA7762" s="1" t="s">
        <v>16</v>
      </c>
      <c r="AB7762" s="3" t="s">
        <v>12</v>
      </c>
      <c r="AC7762" s="23" t="s">
        <v>37802</v>
      </c>
      <c r="AD7762" s="23" t="s">
        <v>45171</v>
      </c>
      <c r="AE7762" t="s">
        <v>35394</v>
      </c>
    </row>
    <row r="7763" spans="1:31" ht="14.25" customHeight="1">
      <c r="A7763" s="1">
        <v>7762</v>
      </c>
      <c r="B7763" s="1" t="s">
        <v>54</v>
      </c>
      <c r="C7763" s="1" t="s">
        <v>7713</v>
      </c>
      <c r="D7763" s="1" t="s">
        <v>35891</v>
      </c>
      <c r="E7763" s="1" t="s">
        <v>40</v>
      </c>
      <c r="F7763" s="1" t="s">
        <v>31910</v>
      </c>
      <c r="G7763" s="14">
        <v>91944696441</v>
      </c>
      <c r="H7763" s="1" t="s">
        <v>8</v>
      </c>
      <c r="I7763" s="1" t="s">
        <v>41</v>
      </c>
      <c r="J7763" s="1" t="s">
        <v>34</v>
      </c>
      <c r="K7763" s="3" t="s">
        <v>42</v>
      </c>
      <c r="L7763" s="1" t="s">
        <v>34</v>
      </c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1"/>
      <c r="AA7763" s="1" t="s">
        <v>16</v>
      </c>
      <c r="AB7763" s="3" t="s">
        <v>12</v>
      </c>
      <c r="AC7763" s="23" t="s">
        <v>37802</v>
      </c>
      <c r="AD7763" s="23" t="s">
        <v>45172</v>
      </c>
      <c r="AE7763" t="s">
        <v>35409</v>
      </c>
    </row>
    <row r="7764" spans="1:31" ht="14.25" customHeight="1">
      <c r="A7764" s="1">
        <v>7763</v>
      </c>
      <c r="B7764" s="9" t="s">
        <v>6</v>
      </c>
      <c r="C7764" s="1" t="s">
        <v>7715</v>
      </c>
      <c r="D7764" s="1" t="s">
        <v>2888</v>
      </c>
      <c r="E7764" s="1" t="s">
        <v>102</v>
      </c>
      <c r="F7764" s="1" t="s">
        <v>24600</v>
      </c>
      <c r="G7764" s="14">
        <v>91964646909</v>
      </c>
      <c r="H7764" s="1" t="s">
        <v>132</v>
      </c>
      <c r="I7764" s="1" t="s">
        <v>33</v>
      </c>
      <c r="J7764" s="1" t="s">
        <v>34</v>
      </c>
      <c r="K7764" s="3" t="s">
        <v>17</v>
      </c>
      <c r="L7764" s="1" t="s">
        <v>34</v>
      </c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1"/>
      <c r="AA7764" s="1" t="s">
        <v>16</v>
      </c>
      <c r="AB7764" s="3" t="s">
        <v>12</v>
      </c>
      <c r="AC7764" s="23" t="s">
        <v>37802</v>
      </c>
      <c r="AD7764" s="23" t="s">
        <v>45173</v>
      </c>
      <c r="AE7764" t="s">
        <v>35399</v>
      </c>
    </row>
    <row r="7765" spans="1:31" ht="14.25" customHeight="1">
      <c r="A7765" s="1">
        <v>7764</v>
      </c>
      <c r="B7765" s="9" t="s">
        <v>6</v>
      </c>
      <c r="C7765" s="1" t="s">
        <v>7719</v>
      </c>
      <c r="D7765" s="1" t="s">
        <v>1839</v>
      </c>
      <c r="E7765" s="1" t="s">
        <v>73</v>
      </c>
      <c r="F7765" s="1" t="s">
        <v>24602</v>
      </c>
      <c r="G7765" s="14">
        <v>91446641994</v>
      </c>
      <c r="H7765" s="1" t="s">
        <v>37</v>
      </c>
      <c r="I7765" s="1" t="s">
        <v>41</v>
      </c>
      <c r="J7765" s="1" t="s">
        <v>34</v>
      </c>
      <c r="K7765" s="3" t="s">
        <v>17</v>
      </c>
      <c r="L7765" s="1" t="s">
        <v>34</v>
      </c>
      <c r="M7765" s="4" t="s">
        <v>42</v>
      </c>
      <c r="N7765" s="3" t="str">
        <f t="shared" ref="N7765:N7766" si="268">J7765</f>
        <v>[50-85 Lacs]</v>
      </c>
      <c r="O7765" s="3" t="s">
        <v>47349</v>
      </c>
      <c r="P7765" s="3" t="s">
        <v>34</v>
      </c>
      <c r="Q7765" s="3"/>
      <c r="R7765" s="3"/>
      <c r="S7765" s="3"/>
      <c r="T7765" s="3"/>
      <c r="U7765" s="3"/>
      <c r="V7765" s="3"/>
      <c r="W7765" s="3"/>
      <c r="X7765" s="3"/>
      <c r="Y7765" s="3"/>
      <c r="Z7765" s="1"/>
      <c r="AA7765" s="1" t="s">
        <v>16</v>
      </c>
      <c r="AB7765" s="3" t="s">
        <v>12</v>
      </c>
      <c r="AC7765" s="23" t="s">
        <v>37802</v>
      </c>
      <c r="AD7765" s="23" t="s">
        <v>45174</v>
      </c>
      <c r="AE7765" t="s">
        <v>35394</v>
      </c>
    </row>
    <row r="7766" spans="1:31" ht="14.25" customHeight="1">
      <c r="A7766" s="1">
        <v>7765</v>
      </c>
      <c r="B7766" s="1" t="s">
        <v>54</v>
      </c>
      <c r="C7766" s="1" t="s">
        <v>7728</v>
      </c>
      <c r="D7766" s="1" t="s">
        <v>35735</v>
      </c>
      <c r="E7766" s="1" t="s">
        <v>1225</v>
      </c>
      <c r="F7766" s="1" t="s">
        <v>31912</v>
      </c>
      <c r="G7766" s="14">
        <v>91949409949</v>
      </c>
      <c r="H7766" s="1" t="s">
        <v>20</v>
      </c>
      <c r="I7766" s="1" t="s">
        <v>33</v>
      </c>
      <c r="J7766" s="1" t="s">
        <v>34</v>
      </c>
      <c r="K7766" s="3" t="s">
        <v>17</v>
      </c>
      <c r="L7766" s="1" t="s">
        <v>34</v>
      </c>
      <c r="M7766" s="4" t="s">
        <v>42</v>
      </c>
      <c r="N7766" s="3" t="str">
        <f t="shared" si="268"/>
        <v>[50-85 Lacs]</v>
      </c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1"/>
      <c r="AA7766" s="1" t="s">
        <v>16</v>
      </c>
      <c r="AB7766" s="3" t="s">
        <v>12</v>
      </c>
      <c r="AC7766" s="23" t="s">
        <v>37802</v>
      </c>
      <c r="AD7766" s="23" t="s">
        <v>45175</v>
      </c>
      <c r="AE7766" t="s">
        <v>35399</v>
      </c>
    </row>
    <row r="7767" spans="1:31" ht="14.25" customHeight="1">
      <c r="A7767" s="1">
        <v>7766</v>
      </c>
      <c r="B7767" s="1" t="s">
        <v>54</v>
      </c>
      <c r="C7767" s="1" t="s">
        <v>7742</v>
      </c>
      <c r="D7767" s="1" t="s">
        <v>1160</v>
      </c>
      <c r="E7767" s="1" t="s">
        <v>37051</v>
      </c>
      <c r="F7767" s="1" t="s">
        <v>24611</v>
      </c>
      <c r="G7767" s="14">
        <v>919446994691</v>
      </c>
      <c r="H7767" s="1" t="s">
        <v>20</v>
      </c>
      <c r="I7767" s="1" t="s">
        <v>9</v>
      </c>
      <c r="J7767" s="1" t="s">
        <v>34</v>
      </c>
      <c r="K7767" s="3" t="s">
        <v>17</v>
      </c>
      <c r="L7767" s="1" t="s">
        <v>34</v>
      </c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1"/>
      <c r="AA7767" s="1" t="s">
        <v>11</v>
      </c>
      <c r="AB7767" s="3" t="s">
        <v>274</v>
      </c>
      <c r="AC7767" s="23" t="s">
        <v>37802</v>
      </c>
      <c r="AD7767" s="23" t="s">
        <v>45176</v>
      </c>
      <c r="AE7767" t="s">
        <v>35409</v>
      </c>
    </row>
    <row r="7768" spans="1:31" ht="14.25" customHeight="1">
      <c r="A7768" s="1">
        <v>7767</v>
      </c>
      <c r="B7768" s="1" t="s">
        <v>54</v>
      </c>
      <c r="C7768" s="1" t="s">
        <v>7751</v>
      </c>
      <c r="D7768" s="1" t="s">
        <v>2709</v>
      </c>
      <c r="E7768" s="1" t="s">
        <v>139</v>
      </c>
      <c r="F7768" s="1" t="s">
        <v>24614</v>
      </c>
      <c r="G7768" s="14">
        <v>91946441196</v>
      </c>
      <c r="H7768" s="1" t="s">
        <v>20</v>
      </c>
      <c r="I7768" s="1" t="s">
        <v>9</v>
      </c>
      <c r="J7768" s="1" t="s">
        <v>34</v>
      </c>
      <c r="K7768" s="3" t="s">
        <v>42</v>
      </c>
      <c r="L7768" s="1" t="s">
        <v>34</v>
      </c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1"/>
      <c r="AA7768" s="1" t="s">
        <v>16</v>
      </c>
      <c r="AB7768" s="3" t="s">
        <v>12</v>
      </c>
      <c r="AC7768" s="23" t="s">
        <v>37802</v>
      </c>
      <c r="AD7768" s="23" t="s">
        <v>45177</v>
      </c>
      <c r="AE7768" t="s">
        <v>35399</v>
      </c>
    </row>
    <row r="7769" spans="1:31" ht="14.25" customHeight="1">
      <c r="A7769" s="1">
        <v>7768</v>
      </c>
      <c r="B7769" s="1" t="s">
        <v>54</v>
      </c>
      <c r="C7769" s="1" t="s">
        <v>7755</v>
      </c>
      <c r="D7769" s="1" t="s">
        <v>1506</v>
      </c>
      <c r="E7769" s="1" t="s">
        <v>37052</v>
      </c>
      <c r="F7769" s="1" t="s">
        <v>34126</v>
      </c>
      <c r="G7769" s="14">
        <v>91449444666</v>
      </c>
      <c r="H7769" s="1" t="s">
        <v>8</v>
      </c>
      <c r="I7769" s="1" t="s">
        <v>41</v>
      </c>
      <c r="J7769" s="1" t="s">
        <v>34</v>
      </c>
      <c r="K7769" s="3" t="s">
        <v>17</v>
      </c>
      <c r="L7769" s="1" t="s">
        <v>34</v>
      </c>
      <c r="M7769" s="4" t="s">
        <v>42</v>
      </c>
      <c r="N7769" s="3" t="str">
        <f>J7769</f>
        <v>[50-85 Lacs]</v>
      </c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1"/>
      <c r="AA7769" s="1" t="s">
        <v>16</v>
      </c>
      <c r="AB7769" s="3" t="s">
        <v>12</v>
      </c>
      <c r="AC7769" s="23" t="s">
        <v>37802</v>
      </c>
      <c r="AD7769" s="23" t="s">
        <v>45178</v>
      </c>
      <c r="AE7769" t="s">
        <v>35410</v>
      </c>
    </row>
    <row r="7770" spans="1:31" ht="14.25" customHeight="1">
      <c r="A7770" s="1">
        <v>7769</v>
      </c>
      <c r="B7770" s="9" t="s">
        <v>6</v>
      </c>
      <c r="C7770" s="1" t="s">
        <v>7762</v>
      </c>
      <c r="D7770" s="1" t="s">
        <v>3533</v>
      </c>
      <c r="E7770" s="1" t="s">
        <v>881</v>
      </c>
      <c r="F7770" s="1" t="s">
        <v>34127</v>
      </c>
      <c r="G7770" s="14">
        <v>914466000069</v>
      </c>
      <c r="H7770" s="1" t="s">
        <v>8</v>
      </c>
      <c r="I7770" s="1" t="s">
        <v>62</v>
      </c>
      <c r="J7770" s="1" t="s">
        <v>34</v>
      </c>
      <c r="K7770" s="3" t="s">
        <v>42</v>
      </c>
      <c r="L7770" s="1" t="s">
        <v>34</v>
      </c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1"/>
      <c r="AA7770" s="1" t="s">
        <v>16</v>
      </c>
      <c r="AB7770" s="3" t="s">
        <v>12</v>
      </c>
      <c r="AC7770" s="23" t="s">
        <v>37802</v>
      </c>
      <c r="AD7770" s="23" t="s">
        <v>45179</v>
      </c>
      <c r="AE7770" t="s">
        <v>35399</v>
      </c>
    </row>
    <row r="7771" spans="1:31" ht="14.25" customHeight="1">
      <c r="A7771" s="1">
        <v>7770</v>
      </c>
      <c r="B7771" s="9" t="s">
        <v>6</v>
      </c>
      <c r="C7771" s="1" t="s">
        <v>7770</v>
      </c>
      <c r="D7771" s="1" t="s">
        <v>1227</v>
      </c>
      <c r="E7771" s="1" t="s">
        <v>152</v>
      </c>
      <c r="F7771" s="1" t="s">
        <v>24619</v>
      </c>
      <c r="G7771" s="14">
        <v>91994699161</v>
      </c>
      <c r="H7771" s="1" t="s">
        <v>20</v>
      </c>
      <c r="I7771" s="1" t="s">
        <v>37779</v>
      </c>
      <c r="J7771" s="1" t="s">
        <v>34</v>
      </c>
      <c r="K7771" s="3" t="s">
        <v>17</v>
      </c>
      <c r="L7771" s="1" t="s">
        <v>34</v>
      </c>
      <c r="M7771" s="4" t="s">
        <v>42</v>
      </c>
      <c r="N7771" s="3" t="str">
        <f>J7771</f>
        <v>[50-85 Lacs]</v>
      </c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1"/>
      <c r="AA7771" s="1" t="s">
        <v>16</v>
      </c>
      <c r="AB7771" s="3" t="s">
        <v>12</v>
      </c>
      <c r="AC7771" s="23" t="s">
        <v>37802</v>
      </c>
      <c r="AD7771" s="23" t="s">
        <v>40242</v>
      </c>
      <c r="AE7771" t="s">
        <v>35394</v>
      </c>
    </row>
    <row r="7772" spans="1:31" ht="14.25" customHeight="1">
      <c r="A7772" s="1">
        <v>7771</v>
      </c>
      <c r="B7772" s="1" t="s">
        <v>54</v>
      </c>
      <c r="C7772" s="1" t="s">
        <v>7777</v>
      </c>
      <c r="D7772" s="1" t="s">
        <v>1410</v>
      </c>
      <c r="E7772" s="1" t="s">
        <v>139</v>
      </c>
      <c r="F7772" s="1" t="s">
        <v>24622</v>
      </c>
      <c r="G7772" s="14">
        <v>91944664601</v>
      </c>
      <c r="H7772" s="1" t="s">
        <v>20</v>
      </c>
      <c r="I7772" s="1" t="s">
        <v>62</v>
      </c>
      <c r="J7772" s="1" t="s">
        <v>34</v>
      </c>
      <c r="K7772" s="3" t="s">
        <v>42</v>
      </c>
      <c r="L7772" s="1" t="s">
        <v>34</v>
      </c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1"/>
      <c r="AA7772" s="1" t="s">
        <v>16</v>
      </c>
      <c r="AB7772" s="3" t="s">
        <v>12</v>
      </c>
      <c r="AC7772" s="23" t="s">
        <v>37802</v>
      </c>
      <c r="AD7772" s="23" t="s">
        <v>45180</v>
      </c>
      <c r="AE7772" t="s">
        <v>35399</v>
      </c>
    </row>
    <row r="7773" spans="1:31" ht="14.25" customHeight="1">
      <c r="A7773" s="1">
        <v>7772</v>
      </c>
      <c r="B7773" s="9" t="s">
        <v>6</v>
      </c>
      <c r="C7773" s="1" t="s">
        <v>7778</v>
      </c>
      <c r="D7773" s="1" t="s">
        <v>1136</v>
      </c>
      <c r="E7773" s="1" t="s">
        <v>40</v>
      </c>
      <c r="F7773" s="1" t="s">
        <v>24623</v>
      </c>
      <c r="G7773" s="14">
        <v>914166049964</v>
      </c>
      <c r="H7773" s="1" t="s">
        <v>8</v>
      </c>
      <c r="I7773" s="1" t="s">
        <v>62</v>
      </c>
      <c r="J7773" s="1" t="s">
        <v>34</v>
      </c>
      <c r="K7773" s="3" t="s">
        <v>42</v>
      </c>
      <c r="L7773" s="1" t="s">
        <v>34</v>
      </c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1"/>
      <c r="AA7773" s="1" t="s">
        <v>16</v>
      </c>
      <c r="AB7773" s="3" t="s">
        <v>12</v>
      </c>
      <c r="AC7773" s="23" t="s">
        <v>37802</v>
      </c>
      <c r="AD7773" s="23" t="s">
        <v>45181</v>
      </c>
      <c r="AE7773" t="s">
        <v>35409</v>
      </c>
    </row>
    <row r="7774" spans="1:31" ht="14.25" customHeight="1">
      <c r="A7774" s="1">
        <v>7773</v>
      </c>
      <c r="B7774" s="1" t="s">
        <v>54</v>
      </c>
      <c r="C7774" s="1" t="s">
        <v>7782</v>
      </c>
      <c r="D7774" s="1" t="s">
        <v>672</v>
      </c>
      <c r="E7774" s="1" t="s">
        <v>40</v>
      </c>
      <c r="F7774" s="1" t="s">
        <v>24626</v>
      </c>
      <c r="G7774" s="14">
        <v>91949404414</v>
      </c>
      <c r="H7774" s="1" t="s">
        <v>20</v>
      </c>
      <c r="I7774" s="1" t="s">
        <v>9</v>
      </c>
      <c r="J7774" s="1" t="s">
        <v>34</v>
      </c>
      <c r="K7774" s="3" t="s">
        <v>42</v>
      </c>
      <c r="L7774" s="1" t="s">
        <v>34</v>
      </c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1"/>
      <c r="AA7774" s="1" t="s">
        <v>16</v>
      </c>
      <c r="AB7774" s="3" t="s">
        <v>12</v>
      </c>
      <c r="AC7774" s="23" t="s">
        <v>37802</v>
      </c>
      <c r="AD7774" s="23" t="s">
        <v>45182</v>
      </c>
      <c r="AE7774" t="s">
        <v>35399</v>
      </c>
    </row>
    <row r="7775" spans="1:31" ht="14.25" customHeight="1">
      <c r="A7775" s="1">
        <v>7774</v>
      </c>
      <c r="B7775" s="1" t="s">
        <v>54</v>
      </c>
      <c r="C7775" s="1" t="s">
        <v>7785</v>
      </c>
      <c r="D7775" s="1" t="s">
        <v>3658</v>
      </c>
      <c r="E7775" s="1" t="s">
        <v>1725</v>
      </c>
      <c r="F7775" s="1" t="s">
        <v>24628</v>
      </c>
      <c r="G7775" s="14">
        <v>916694940</v>
      </c>
      <c r="H7775" s="1" t="s">
        <v>20</v>
      </c>
      <c r="I7775" s="1" t="s">
        <v>9</v>
      </c>
      <c r="J7775" s="1" t="s">
        <v>34</v>
      </c>
      <c r="K7775" s="3" t="s">
        <v>42</v>
      </c>
      <c r="L7775" s="1" t="s">
        <v>34</v>
      </c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1"/>
      <c r="AA7775" s="1" t="s">
        <v>16</v>
      </c>
      <c r="AB7775" s="3" t="s">
        <v>12</v>
      </c>
      <c r="AC7775" s="23" t="s">
        <v>37802</v>
      </c>
      <c r="AD7775" s="23" t="s">
        <v>45183</v>
      </c>
      <c r="AE7775" t="s">
        <v>35410</v>
      </c>
    </row>
    <row r="7776" spans="1:31" ht="14.25" customHeight="1">
      <c r="A7776" s="1">
        <v>7775</v>
      </c>
      <c r="B7776" s="9" t="s">
        <v>6</v>
      </c>
      <c r="C7776" s="1" t="s">
        <v>7787</v>
      </c>
      <c r="D7776" s="1" t="s">
        <v>3140</v>
      </c>
      <c r="E7776" s="1" t="s">
        <v>7788</v>
      </c>
      <c r="F7776" s="1" t="s">
        <v>24630</v>
      </c>
      <c r="G7776" s="14">
        <v>91909994941</v>
      </c>
      <c r="H7776" s="1" t="s">
        <v>8</v>
      </c>
      <c r="I7776" s="1" t="s">
        <v>41</v>
      </c>
      <c r="J7776" s="1" t="s">
        <v>34</v>
      </c>
      <c r="K7776" s="3" t="s">
        <v>42</v>
      </c>
      <c r="L7776" s="1" t="s">
        <v>34</v>
      </c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1"/>
      <c r="AA7776" s="1" t="s">
        <v>16</v>
      </c>
      <c r="AB7776" s="3" t="s">
        <v>12</v>
      </c>
      <c r="AC7776" s="23" t="s">
        <v>37802</v>
      </c>
      <c r="AD7776" s="23" t="s">
        <v>45184</v>
      </c>
      <c r="AE7776" t="s">
        <v>35409</v>
      </c>
    </row>
    <row r="7777" spans="1:31" ht="14.25" customHeight="1">
      <c r="A7777" s="1">
        <v>7776</v>
      </c>
      <c r="B7777" s="9" t="s">
        <v>6</v>
      </c>
      <c r="C7777" s="1" t="s">
        <v>7789</v>
      </c>
      <c r="D7777" s="1" t="s">
        <v>1250</v>
      </c>
      <c r="E7777" s="1" t="s">
        <v>7790</v>
      </c>
      <c r="F7777" s="1" t="s">
        <v>24631</v>
      </c>
      <c r="G7777" s="14">
        <v>91914911144</v>
      </c>
      <c r="H7777" s="1" t="s">
        <v>8</v>
      </c>
      <c r="I7777" s="1" t="s">
        <v>62</v>
      </c>
      <c r="J7777" s="1" t="s">
        <v>34</v>
      </c>
      <c r="K7777" s="3" t="s">
        <v>17</v>
      </c>
      <c r="L7777" s="1" t="s">
        <v>34</v>
      </c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1"/>
      <c r="AA7777" s="1" t="s">
        <v>16</v>
      </c>
      <c r="AB7777" s="3" t="s">
        <v>12</v>
      </c>
      <c r="AC7777" s="23" t="s">
        <v>37802</v>
      </c>
      <c r="AD7777" s="23" t="s">
        <v>45185</v>
      </c>
      <c r="AE7777" t="s">
        <v>35394</v>
      </c>
    </row>
    <row r="7778" spans="1:31" ht="14.25" customHeight="1">
      <c r="A7778" s="1">
        <v>7777</v>
      </c>
      <c r="B7778" s="9" t="s">
        <v>6</v>
      </c>
      <c r="C7778" s="1" t="s">
        <v>7794</v>
      </c>
      <c r="D7778" s="1" t="s">
        <v>105</v>
      </c>
      <c r="E7778" s="1" t="s">
        <v>4233</v>
      </c>
      <c r="F7778" s="1" t="s">
        <v>24633</v>
      </c>
      <c r="G7778" s="14">
        <v>9194666699</v>
      </c>
      <c r="H7778" s="1" t="s">
        <v>15</v>
      </c>
      <c r="I7778" s="1" t="s">
        <v>62</v>
      </c>
      <c r="J7778" s="1" t="s">
        <v>34</v>
      </c>
      <c r="K7778" s="3" t="s">
        <v>63</v>
      </c>
      <c r="L7778" s="1" t="s">
        <v>34</v>
      </c>
      <c r="M7778" s="3" t="s">
        <v>213</v>
      </c>
      <c r="N7778" s="3" t="str">
        <f>J7778</f>
        <v>[50-85 Lacs]</v>
      </c>
      <c r="O7778" s="3" t="s">
        <v>17</v>
      </c>
      <c r="P7778" s="3" t="s">
        <v>34</v>
      </c>
      <c r="Q7778" s="3" t="s">
        <v>42</v>
      </c>
      <c r="R7778" s="3" t="s">
        <v>34</v>
      </c>
      <c r="S7778" s="3" t="s">
        <v>27</v>
      </c>
      <c r="T7778" s="3" t="s">
        <v>34</v>
      </c>
      <c r="U7778" s="3" t="s">
        <v>117</v>
      </c>
      <c r="V7778" s="3" t="s">
        <v>34</v>
      </c>
      <c r="W7778" s="3" t="s">
        <v>178</v>
      </c>
      <c r="X7778" s="3" t="s">
        <v>34</v>
      </c>
      <c r="Y7778" s="3" t="s">
        <v>171</v>
      </c>
      <c r="Z7778" s="1" t="s">
        <v>34</v>
      </c>
      <c r="AA7778" s="1" t="s">
        <v>16</v>
      </c>
      <c r="AB7778" s="3" t="s">
        <v>12</v>
      </c>
      <c r="AC7778" s="23" t="s">
        <v>37802</v>
      </c>
      <c r="AD7778" s="23" t="s">
        <v>45186</v>
      </c>
      <c r="AE7778" t="s">
        <v>35409</v>
      </c>
    </row>
    <row r="7779" spans="1:31" ht="14.25" customHeight="1">
      <c r="A7779" s="1">
        <v>7778</v>
      </c>
      <c r="B7779" s="9" t="s">
        <v>6</v>
      </c>
      <c r="C7779" s="1" t="s">
        <v>7797</v>
      </c>
      <c r="D7779" s="1" t="s">
        <v>437</v>
      </c>
      <c r="E7779" s="1" t="s">
        <v>7798</v>
      </c>
      <c r="F7779" s="1" t="s">
        <v>31919</v>
      </c>
      <c r="G7779" s="14">
        <v>91946649440</v>
      </c>
      <c r="H7779" s="1" t="s">
        <v>15</v>
      </c>
      <c r="I7779" s="1" t="s">
        <v>9</v>
      </c>
      <c r="J7779" s="1" t="s">
        <v>34</v>
      </c>
      <c r="K7779" s="3" t="s">
        <v>17</v>
      </c>
      <c r="L7779" s="1" t="s">
        <v>34</v>
      </c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1"/>
      <c r="AA7779" s="1" t="s">
        <v>11</v>
      </c>
      <c r="AB7779" s="3" t="s">
        <v>13</v>
      </c>
      <c r="AC7779" s="23" t="s">
        <v>37802</v>
      </c>
      <c r="AD7779" s="23" t="s">
        <v>45187</v>
      </c>
      <c r="AE7779" t="s">
        <v>35409</v>
      </c>
    </row>
    <row r="7780" spans="1:31" ht="14.25" customHeight="1">
      <c r="A7780" s="1">
        <v>7779</v>
      </c>
      <c r="B7780" s="1" t="s">
        <v>54</v>
      </c>
      <c r="C7780" s="1" t="s">
        <v>7804</v>
      </c>
      <c r="D7780" s="1" t="s">
        <v>92</v>
      </c>
      <c r="E7780" s="1" t="s">
        <v>139</v>
      </c>
      <c r="F7780" s="1" t="s">
        <v>24635</v>
      </c>
      <c r="G7780" s="14">
        <v>919446064119</v>
      </c>
      <c r="H7780" s="1" t="s">
        <v>20</v>
      </c>
      <c r="I7780" s="1" t="s">
        <v>9</v>
      </c>
      <c r="J7780" s="1" t="s">
        <v>34</v>
      </c>
      <c r="K7780" s="3" t="s">
        <v>42</v>
      </c>
      <c r="L7780" s="1" t="s">
        <v>34</v>
      </c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1"/>
      <c r="AA7780" s="1" t="s">
        <v>16</v>
      </c>
      <c r="AB7780" s="3" t="s">
        <v>12</v>
      </c>
      <c r="AC7780" s="23" t="s">
        <v>37802</v>
      </c>
      <c r="AD7780" s="23" t="s">
        <v>45188</v>
      </c>
      <c r="AE7780" t="s">
        <v>35409</v>
      </c>
    </row>
    <row r="7781" spans="1:31" ht="14.25" customHeight="1">
      <c r="A7781" s="1">
        <v>7780</v>
      </c>
      <c r="B7781" s="1" t="s">
        <v>54</v>
      </c>
      <c r="C7781" s="1" t="s">
        <v>7813</v>
      </c>
      <c r="D7781" s="1" t="s">
        <v>3613</v>
      </c>
      <c r="E7781" s="1" t="s">
        <v>785</v>
      </c>
      <c r="F7781" s="1" t="s">
        <v>24638</v>
      </c>
      <c r="G7781" s="14">
        <v>914444444</v>
      </c>
      <c r="H7781" s="1" t="s">
        <v>8</v>
      </c>
      <c r="I7781" s="1" t="s">
        <v>9</v>
      </c>
      <c r="J7781" s="1" t="s">
        <v>34</v>
      </c>
      <c r="K7781" s="3" t="s">
        <v>17</v>
      </c>
      <c r="L7781" s="1" t="s">
        <v>34</v>
      </c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1"/>
      <c r="AA7781" s="1" t="s">
        <v>16</v>
      </c>
      <c r="AB7781" s="3" t="s">
        <v>12</v>
      </c>
      <c r="AC7781" s="23" t="s">
        <v>37802</v>
      </c>
      <c r="AD7781" s="23" t="s">
        <v>45189</v>
      </c>
      <c r="AE7781" t="s">
        <v>35399</v>
      </c>
    </row>
    <row r="7782" spans="1:31" ht="14.25" customHeight="1">
      <c r="A7782" s="1">
        <v>7781</v>
      </c>
      <c r="B7782" s="1" t="s">
        <v>54</v>
      </c>
      <c r="C7782" s="1" t="s">
        <v>7814</v>
      </c>
      <c r="D7782" s="1" t="s">
        <v>1302</v>
      </c>
      <c r="E7782" s="1" t="s">
        <v>40</v>
      </c>
      <c r="F7782" s="1" t="s">
        <v>31924</v>
      </c>
      <c r="G7782" s="14">
        <v>919444001161</v>
      </c>
      <c r="H7782" s="1" t="s">
        <v>20</v>
      </c>
      <c r="I7782" s="1" t="s">
        <v>62</v>
      </c>
      <c r="J7782" s="1" t="s">
        <v>34</v>
      </c>
      <c r="K7782" s="3" t="s">
        <v>42</v>
      </c>
      <c r="L7782" s="1" t="s">
        <v>34</v>
      </c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1"/>
      <c r="AA7782" s="1" t="s">
        <v>16</v>
      </c>
      <c r="AB7782" s="3" t="s">
        <v>12</v>
      </c>
      <c r="AC7782" s="23" t="s">
        <v>37802</v>
      </c>
      <c r="AD7782" s="23" t="s">
        <v>39383</v>
      </c>
      <c r="AE7782" t="s">
        <v>35394</v>
      </c>
    </row>
    <row r="7783" spans="1:31" ht="14.25" customHeight="1">
      <c r="A7783" s="1">
        <v>7782</v>
      </c>
      <c r="B7783" s="1" t="s">
        <v>54</v>
      </c>
      <c r="C7783" s="1" t="s">
        <v>7815</v>
      </c>
      <c r="D7783" s="1" t="s">
        <v>446</v>
      </c>
      <c r="E7783" s="1" t="s">
        <v>5042</v>
      </c>
      <c r="F7783" s="1" t="s">
        <v>24639</v>
      </c>
      <c r="G7783" s="14">
        <v>91041069604</v>
      </c>
      <c r="H7783" s="1" t="s">
        <v>15</v>
      </c>
      <c r="I7783" s="1" t="s">
        <v>41</v>
      </c>
      <c r="J7783" s="1" t="s">
        <v>34</v>
      </c>
      <c r="K7783" s="3" t="s">
        <v>17</v>
      </c>
      <c r="L7783" s="1" t="s">
        <v>34</v>
      </c>
      <c r="M7783" s="4" t="s">
        <v>42</v>
      </c>
      <c r="N7783" s="3" t="str">
        <f>J7783</f>
        <v>[50-85 Lacs]</v>
      </c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1"/>
      <c r="AA7783" s="1" t="s">
        <v>16</v>
      </c>
      <c r="AB7783" s="3" t="s">
        <v>12</v>
      </c>
      <c r="AC7783" s="23" t="s">
        <v>37802</v>
      </c>
      <c r="AD7783" s="23" t="s">
        <v>45190</v>
      </c>
      <c r="AE7783" t="s">
        <v>35410</v>
      </c>
    </row>
    <row r="7784" spans="1:31" ht="14.25" customHeight="1">
      <c r="A7784" s="1">
        <v>7783</v>
      </c>
      <c r="B7784" s="1" t="s">
        <v>54</v>
      </c>
      <c r="C7784" s="1" t="s">
        <v>7830</v>
      </c>
      <c r="D7784" s="1" t="s">
        <v>1025</v>
      </c>
      <c r="E7784" s="1" t="s">
        <v>139</v>
      </c>
      <c r="F7784" s="1" t="s">
        <v>31927</v>
      </c>
      <c r="G7784" s="14">
        <v>919444104444</v>
      </c>
      <c r="H7784" s="1" t="s">
        <v>8</v>
      </c>
      <c r="I7784" s="1" t="s">
        <v>41</v>
      </c>
      <c r="J7784" s="1" t="s">
        <v>34</v>
      </c>
      <c r="K7784" s="3" t="s">
        <v>42</v>
      </c>
      <c r="L7784" s="1" t="s">
        <v>34</v>
      </c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1"/>
      <c r="AA7784" s="1" t="s">
        <v>16</v>
      </c>
      <c r="AB7784" s="3" t="s">
        <v>12</v>
      </c>
      <c r="AC7784" s="23" t="s">
        <v>37802</v>
      </c>
      <c r="AD7784" s="23" t="s">
        <v>45191</v>
      </c>
      <c r="AE7784" t="s">
        <v>35409</v>
      </c>
    </row>
    <row r="7785" spans="1:31" ht="14.25" customHeight="1">
      <c r="A7785" s="1">
        <v>7784</v>
      </c>
      <c r="B7785" s="9" t="s">
        <v>6</v>
      </c>
      <c r="C7785" s="1" t="s">
        <v>7831</v>
      </c>
      <c r="D7785" s="1" t="s">
        <v>546</v>
      </c>
      <c r="E7785" s="1" t="s">
        <v>7832</v>
      </c>
      <c r="F7785" s="1" t="s">
        <v>24649</v>
      </c>
      <c r="G7785" s="14">
        <v>91499096996</v>
      </c>
      <c r="H7785" s="1" t="s">
        <v>8</v>
      </c>
      <c r="I7785" s="1" t="s">
        <v>41</v>
      </c>
      <c r="J7785" s="1" t="s">
        <v>34</v>
      </c>
      <c r="K7785" s="3" t="s">
        <v>42</v>
      </c>
      <c r="L7785" s="1" t="s">
        <v>34</v>
      </c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1"/>
      <c r="AA7785" s="1" t="s">
        <v>16</v>
      </c>
      <c r="AB7785" s="3" t="s">
        <v>12</v>
      </c>
      <c r="AC7785" s="23" t="s">
        <v>37802</v>
      </c>
      <c r="AD7785" s="23" t="s">
        <v>45191</v>
      </c>
      <c r="AE7785" t="s">
        <v>35399</v>
      </c>
    </row>
    <row r="7786" spans="1:31" ht="14.25" customHeight="1">
      <c r="A7786" s="1">
        <v>7785</v>
      </c>
      <c r="B7786" s="1" t="s">
        <v>54</v>
      </c>
      <c r="C7786" s="1" t="s">
        <v>7833</v>
      </c>
      <c r="D7786" s="1" t="s">
        <v>1046</v>
      </c>
      <c r="E7786" s="1" t="s">
        <v>139</v>
      </c>
      <c r="F7786" s="1" t="s">
        <v>34133</v>
      </c>
      <c r="G7786" s="14">
        <v>919446006100</v>
      </c>
      <c r="H7786" s="1" t="s">
        <v>20</v>
      </c>
      <c r="I7786" s="1" t="s">
        <v>9</v>
      </c>
      <c r="J7786" s="1" t="s">
        <v>34</v>
      </c>
      <c r="K7786" s="3" t="s">
        <v>17</v>
      </c>
      <c r="L7786" s="1" t="s">
        <v>34</v>
      </c>
      <c r="M7786" s="4" t="s">
        <v>42</v>
      </c>
      <c r="N7786" s="3" t="str">
        <f>J7786</f>
        <v>[50-85 Lacs]</v>
      </c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1"/>
      <c r="AA7786" s="1" t="s">
        <v>16</v>
      </c>
      <c r="AB7786" s="3" t="s">
        <v>12</v>
      </c>
      <c r="AC7786" s="23" t="s">
        <v>37802</v>
      </c>
      <c r="AD7786" s="23" t="s">
        <v>45192</v>
      </c>
      <c r="AE7786" t="s">
        <v>35399</v>
      </c>
    </row>
    <row r="7787" spans="1:31" ht="14.25" customHeight="1">
      <c r="A7787" s="1">
        <v>7786</v>
      </c>
      <c r="B7787" s="9" t="s">
        <v>6</v>
      </c>
      <c r="C7787" s="1" t="s">
        <v>7853</v>
      </c>
      <c r="D7787" s="1" t="s">
        <v>280</v>
      </c>
      <c r="E7787" s="1" t="s">
        <v>260</v>
      </c>
      <c r="F7787" s="1" t="s">
        <v>31930</v>
      </c>
      <c r="G7787" s="14">
        <v>914464644</v>
      </c>
      <c r="H7787" s="1" t="s">
        <v>15</v>
      </c>
      <c r="I7787" s="1" t="s">
        <v>9</v>
      </c>
      <c r="J7787" s="1" t="s">
        <v>34</v>
      </c>
      <c r="K7787" s="3" t="s">
        <v>17</v>
      </c>
      <c r="L7787" s="1" t="s">
        <v>34</v>
      </c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1"/>
      <c r="AA7787" s="1" t="s">
        <v>11</v>
      </c>
      <c r="AB7787" s="3" t="s">
        <v>13</v>
      </c>
      <c r="AC7787" s="23" t="s">
        <v>37802</v>
      </c>
      <c r="AD7787" s="23" t="s">
        <v>45193</v>
      </c>
      <c r="AE7787" t="s">
        <v>35409</v>
      </c>
    </row>
    <row r="7788" spans="1:31" ht="14.25" customHeight="1">
      <c r="A7788" s="1">
        <v>7787</v>
      </c>
      <c r="B7788" s="9" t="s">
        <v>6</v>
      </c>
      <c r="C7788" s="1" t="s">
        <v>7864</v>
      </c>
      <c r="D7788" s="1" t="s">
        <v>37632</v>
      </c>
      <c r="E7788" s="1" t="s">
        <v>7865</v>
      </c>
      <c r="F7788" s="1" t="s">
        <v>24668</v>
      </c>
      <c r="G7788" s="14">
        <v>91949661069</v>
      </c>
      <c r="H7788" s="1" t="s">
        <v>8</v>
      </c>
      <c r="I7788" s="1" t="s">
        <v>33</v>
      </c>
      <c r="J7788" s="1" t="s">
        <v>34</v>
      </c>
      <c r="K7788" s="3" t="s">
        <v>17</v>
      </c>
      <c r="L7788" s="1" t="s">
        <v>34</v>
      </c>
      <c r="M7788" s="4" t="s">
        <v>42</v>
      </c>
      <c r="N7788" s="3" t="str">
        <f>J7788</f>
        <v>[50-85 Lacs]</v>
      </c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1"/>
      <c r="AA7788" s="1" t="s">
        <v>16</v>
      </c>
      <c r="AB7788" s="3" t="s">
        <v>12</v>
      </c>
      <c r="AC7788" s="23" t="s">
        <v>37802</v>
      </c>
      <c r="AD7788" s="23" t="s">
        <v>45194</v>
      </c>
      <c r="AE7788" t="s">
        <v>35399</v>
      </c>
    </row>
    <row r="7789" spans="1:31" ht="14.25" customHeight="1">
      <c r="A7789" s="1">
        <v>7788</v>
      </c>
      <c r="B7789" s="1" t="s">
        <v>54</v>
      </c>
      <c r="C7789" s="1" t="s">
        <v>7866</v>
      </c>
      <c r="D7789" s="1" t="s">
        <v>35892</v>
      </c>
      <c r="E7789" s="1" t="s">
        <v>78</v>
      </c>
      <c r="F7789" s="1" t="s">
        <v>31931</v>
      </c>
      <c r="G7789" s="14">
        <v>91449404499</v>
      </c>
      <c r="H7789" s="1" t="s">
        <v>20</v>
      </c>
      <c r="I7789" s="1" t="s">
        <v>41</v>
      </c>
      <c r="J7789" s="1" t="s">
        <v>34</v>
      </c>
      <c r="K7789" s="3" t="s">
        <v>42</v>
      </c>
      <c r="L7789" s="1" t="s">
        <v>34</v>
      </c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1"/>
      <c r="AA7789" s="1" t="s">
        <v>16</v>
      </c>
      <c r="AB7789" s="3" t="s">
        <v>12</v>
      </c>
      <c r="AC7789" s="23" t="s">
        <v>37802</v>
      </c>
      <c r="AD7789" s="23" t="s">
        <v>45195</v>
      </c>
      <c r="AE7789" t="s">
        <v>35409</v>
      </c>
    </row>
    <row r="7790" spans="1:31" ht="14.25" customHeight="1">
      <c r="A7790" s="1">
        <v>7789</v>
      </c>
      <c r="B7790" s="9" t="s">
        <v>6</v>
      </c>
      <c r="C7790" s="1" t="s">
        <v>7867</v>
      </c>
      <c r="D7790" s="1" t="s">
        <v>494</v>
      </c>
      <c r="E7790" s="1" t="s">
        <v>558</v>
      </c>
      <c r="F7790" s="1" t="s">
        <v>24669</v>
      </c>
      <c r="G7790" s="14">
        <v>916691444</v>
      </c>
      <c r="H7790" s="1" t="s">
        <v>8</v>
      </c>
      <c r="I7790" s="1" t="s">
        <v>62</v>
      </c>
      <c r="J7790" s="1" t="s">
        <v>34</v>
      </c>
      <c r="K7790" s="3" t="s">
        <v>42</v>
      </c>
      <c r="L7790" s="1" t="s">
        <v>34</v>
      </c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1"/>
      <c r="AA7790" s="1" t="s">
        <v>16</v>
      </c>
      <c r="AB7790" s="3" t="s">
        <v>12</v>
      </c>
      <c r="AC7790" s="23" t="s">
        <v>37802</v>
      </c>
      <c r="AD7790" s="23" t="s">
        <v>45196</v>
      </c>
      <c r="AE7790" t="s">
        <v>35410</v>
      </c>
    </row>
    <row r="7791" spans="1:31" ht="14.25" customHeight="1">
      <c r="A7791" s="1">
        <v>7790</v>
      </c>
      <c r="B7791" s="1" t="s">
        <v>54</v>
      </c>
      <c r="C7791" s="1" t="s">
        <v>7873</v>
      </c>
      <c r="D7791" s="1" t="s">
        <v>280</v>
      </c>
      <c r="E7791" s="1" t="s">
        <v>724</v>
      </c>
      <c r="F7791" s="1" t="s">
        <v>24675</v>
      </c>
      <c r="G7791" s="14">
        <v>91944400644</v>
      </c>
      <c r="H7791" s="1" t="s">
        <v>20</v>
      </c>
      <c r="I7791" s="1" t="s">
        <v>9</v>
      </c>
      <c r="J7791" s="1" t="s">
        <v>34</v>
      </c>
      <c r="K7791" s="3" t="s">
        <v>17</v>
      </c>
      <c r="L7791" s="1" t="s">
        <v>34</v>
      </c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1"/>
      <c r="AA7791" s="1" t="s">
        <v>16</v>
      </c>
      <c r="AB7791" s="3" t="s">
        <v>12</v>
      </c>
      <c r="AC7791" s="23" t="s">
        <v>37802</v>
      </c>
      <c r="AD7791" s="23" t="s">
        <v>45197</v>
      </c>
      <c r="AE7791" t="s">
        <v>35394</v>
      </c>
    </row>
    <row r="7792" spans="1:31" ht="14.25" customHeight="1">
      <c r="A7792" s="1">
        <v>7791</v>
      </c>
      <c r="B7792" s="1" t="s">
        <v>54</v>
      </c>
      <c r="C7792" s="1" t="s">
        <v>7882</v>
      </c>
      <c r="D7792" s="1" t="s">
        <v>1689</v>
      </c>
      <c r="E7792" s="1" t="s">
        <v>73</v>
      </c>
      <c r="F7792" s="1" t="s">
        <v>24681</v>
      </c>
      <c r="G7792" s="14">
        <v>91990491606</v>
      </c>
      <c r="H7792" s="1" t="s">
        <v>20</v>
      </c>
      <c r="I7792" s="1" t="s">
        <v>33</v>
      </c>
      <c r="J7792" s="1" t="s">
        <v>34</v>
      </c>
      <c r="K7792" s="3" t="s">
        <v>17</v>
      </c>
      <c r="L7792" s="1" t="s">
        <v>34</v>
      </c>
      <c r="M7792" s="4" t="s">
        <v>42</v>
      </c>
      <c r="N7792" s="3" t="str">
        <f t="shared" ref="N7792:N7793" si="269">J7792</f>
        <v>[50-85 Lacs]</v>
      </c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1"/>
      <c r="AA7792" s="1" t="s">
        <v>16</v>
      </c>
      <c r="AB7792" s="3" t="s">
        <v>12</v>
      </c>
      <c r="AC7792" s="23" t="s">
        <v>37802</v>
      </c>
      <c r="AD7792" s="23" t="s">
        <v>45198</v>
      </c>
      <c r="AE7792" t="s">
        <v>35410</v>
      </c>
    </row>
    <row r="7793" spans="1:31" ht="14.25" customHeight="1">
      <c r="A7793" s="1">
        <v>7792</v>
      </c>
      <c r="B7793" s="9" t="s">
        <v>6</v>
      </c>
      <c r="C7793" s="1" t="s">
        <v>7885</v>
      </c>
      <c r="D7793" s="1" t="s">
        <v>39</v>
      </c>
      <c r="E7793" s="1" t="s">
        <v>7886</v>
      </c>
      <c r="F7793" s="1" t="s">
        <v>31933</v>
      </c>
      <c r="G7793" s="14">
        <v>9144440090</v>
      </c>
      <c r="H7793" s="1" t="s">
        <v>15</v>
      </c>
      <c r="I7793" s="1" t="s">
        <v>41</v>
      </c>
      <c r="J7793" s="1" t="s">
        <v>34</v>
      </c>
      <c r="K7793" s="3" t="s">
        <v>17</v>
      </c>
      <c r="L7793" s="1" t="s">
        <v>34</v>
      </c>
      <c r="M7793" s="4" t="s">
        <v>42</v>
      </c>
      <c r="N7793" s="3" t="str">
        <f t="shared" si="269"/>
        <v>[50-85 Lacs]</v>
      </c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1"/>
      <c r="AA7793" s="1" t="s">
        <v>16</v>
      </c>
      <c r="AB7793" s="3" t="s">
        <v>12</v>
      </c>
      <c r="AC7793" s="23" t="s">
        <v>37802</v>
      </c>
      <c r="AD7793" s="23" t="s">
        <v>45199</v>
      </c>
      <c r="AE7793" t="s">
        <v>35409</v>
      </c>
    </row>
    <row r="7794" spans="1:31" ht="14.25" customHeight="1">
      <c r="A7794" s="1">
        <v>7793</v>
      </c>
      <c r="B7794" s="9" t="s">
        <v>6</v>
      </c>
      <c r="C7794" s="1" t="s">
        <v>7890</v>
      </c>
      <c r="D7794" s="1" t="s">
        <v>5708</v>
      </c>
      <c r="E7794" s="1" t="s">
        <v>73</v>
      </c>
      <c r="F7794" s="1" t="s">
        <v>31935</v>
      </c>
      <c r="G7794" s="14">
        <v>91446661414</v>
      </c>
      <c r="H7794" s="1" t="s">
        <v>8</v>
      </c>
      <c r="I7794" s="1" t="s">
        <v>62</v>
      </c>
      <c r="J7794" s="1" t="s">
        <v>34</v>
      </c>
      <c r="K7794" s="3" t="s">
        <v>42</v>
      </c>
      <c r="L7794" s="1" t="s">
        <v>34</v>
      </c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1"/>
      <c r="AA7794" s="1" t="s">
        <v>16</v>
      </c>
      <c r="AB7794" s="3" t="s">
        <v>12</v>
      </c>
      <c r="AC7794" s="23" t="s">
        <v>37802</v>
      </c>
      <c r="AD7794" s="23" t="s">
        <v>45200</v>
      </c>
      <c r="AE7794" t="s">
        <v>35410</v>
      </c>
    </row>
    <row r="7795" spans="1:31" ht="14.25" customHeight="1">
      <c r="A7795" s="1">
        <v>7794</v>
      </c>
      <c r="B7795" s="1" t="s">
        <v>54</v>
      </c>
      <c r="C7795" s="1" t="s">
        <v>7891</v>
      </c>
      <c r="D7795" s="1" t="s">
        <v>536</v>
      </c>
      <c r="E7795" s="1" t="s">
        <v>7892</v>
      </c>
      <c r="F7795" s="1" t="s">
        <v>24686</v>
      </c>
      <c r="G7795" s="14">
        <v>9199446</v>
      </c>
      <c r="H7795" s="1" t="s">
        <v>20</v>
      </c>
      <c r="I7795" s="1" t="s">
        <v>41</v>
      </c>
      <c r="J7795" s="1" t="s">
        <v>34</v>
      </c>
      <c r="K7795" s="3" t="s">
        <v>42</v>
      </c>
      <c r="L7795" s="1" t="s">
        <v>34</v>
      </c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1"/>
      <c r="AA7795" s="1" t="s">
        <v>16</v>
      </c>
      <c r="AB7795" s="3" t="s">
        <v>12</v>
      </c>
      <c r="AC7795" s="23" t="s">
        <v>37802</v>
      </c>
      <c r="AD7795" s="23" t="s">
        <v>45201</v>
      </c>
      <c r="AE7795" t="s">
        <v>35410</v>
      </c>
    </row>
    <row r="7796" spans="1:31" ht="14.25" customHeight="1">
      <c r="A7796" s="1">
        <v>7795</v>
      </c>
      <c r="B7796" s="9" t="s">
        <v>6</v>
      </c>
      <c r="C7796" s="1" t="s">
        <v>7893</v>
      </c>
      <c r="D7796" s="1" t="s">
        <v>2508</v>
      </c>
      <c r="E7796" s="1" t="s">
        <v>40</v>
      </c>
      <c r="F7796" s="1" t="s">
        <v>24687</v>
      </c>
      <c r="G7796" s="14">
        <v>914940914449</v>
      </c>
      <c r="H7796" s="1" t="s">
        <v>8</v>
      </c>
      <c r="I7796" s="1" t="s">
        <v>62</v>
      </c>
      <c r="J7796" s="1" t="s">
        <v>34</v>
      </c>
      <c r="K7796" s="3" t="s">
        <v>17</v>
      </c>
      <c r="L7796" s="1" t="s">
        <v>34</v>
      </c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1"/>
      <c r="AA7796" s="1" t="s">
        <v>11</v>
      </c>
      <c r="AB7796" s="3" t="s">
        <v>13</v>
      </c>
      <c r="AC7796" s="23" t="s">
        <v>37802</v>
      </c>
      <c r="AD7796" s="23" t="s">
        <v>45202</v>
      </c>
      <c r="AE7796" t="s">
        <v>35410</v>
      </c>
    </row>
    <row r="7797" spans="1:31" ht="14.25" customHeight="1">
      <c r="A7797" s="1">
        <v>7796</v>
      </c>
      <c r="B7797" s="9" t="s">
        <v>6</v>
      </c>
      <c r="C7797" s="1" t="s">
        <v>7902</v>
      </c>
      <c r="D7797" s="1" t="s">
        <v>1160</v>
      </c>
      <c r="E7797" s="1" t="s">
        <v>40</v>
      </c>
      <c r="F7797" s="1" t="s">
        <v>7903</v>
      </c>
      <c r="G7797" s="14">
        <v>919464406</v>
      </c>
      <c r="H7797" s="1" t="s">
        <v>8</v>
      </c>
      <c r="I7797" s="1" t="s">
        <v>9</v>
      </c>
      <c r="J7797" s="1" t="s">
        <v>34</v>
      </c>
      <c r="K7797" s="3" t="s">
        <v>42</v>
      </c>
      <c r="L7797" s="1" t="s">
        <v>34</v>
      </c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1"/>
      <c r="AA7797" s="1" t="s">
        <v>16</v>
      </c>
      <c r="AB7797" s="3" t="s">
        <v>12</v>
      </c>
      <c r="AC7797" s="23" t="s">
        <v>37802</v>
      </c>
      <c r="AD7797" s="23" t="s">
        <v>45203</v>
      </c>
      <c r="AE7797" t="s">
        <v>35410</v>
      </c>
    </row>
    <row r="7798" spans="1:31" ht="14.25" customHeight="1">
      <c r="A7798" s="1">
        <v>7797</v>
      </c>
      <c r="B7798" s="1" t="s">
        <v>54</v>
      </c>
      <c r="C7798" s="1" t="s">
        <v>7927</v>
      </c>
      <c r="D7798" s="1" t="s">
        <v>2537</v>
      </c>
      <c r="E7798" s="1" t="s">
        <v>37053</v>
      </c>
      <c r="F7798" s="1" t="s">
        <v>24704</v>
      </c>
      <c r="G7798" s="14">
        <v>91949494644</v>
      </c>
      <c r="H7798" s="1" t="s">
        <v>8</v>
      </c>
      <c r="I7798" s="1" t="s">
        <v>9</v>
      </c>
      <c r="J7798" s="1" t="s">
        <v>34</v>
      </c>
      <c r="K7798" s="3" t="s">
        <v>42</v>
      </c>
      <c r="L7798" s="1" t="s">
        <v>34</v>
      </c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1"/>
      <c r="AA7798" s="1" t="s">
        <v>16</v>
      </c>
      <c r="AB7798" s="3" t="s">
        <v>12</v>
      </c>
      <c r="AC7798" s="23" t="s">
        <v>37802</v>
      </c>
      <c r="AD7798" s="23" t="s">
        <v>41738</v>
      </c>
      <c r="AE7798" t="s">
        <v>35399</v>
      </c>
    </row>
    <row r="7799" spans="1:31" ht="14.25" customHeight="1">
      <c r="A7799" s="1">
        <v>7798</v>
      </c>
      <c r="B7799" s="1" t="s">
        <v>54</v>
      </c>
      <c r="C7799" s="1" t="s">
        <v>7932</v>
      </c>
      <c r="D7799" s="1" t="s">
        <v>2040</v>
      </c>
      <c r="E7799" s="1" t="s">
        <v>7933</v>
      </c>
      <c r="F7799" s="1" t="s">
        <v>7934</v>
      </c>
      <c r="G7799" s="14">
        <v>91949001001</v>
      </c>
      <c r="H7799" s="1" t="s">
        <v>20</v>
      </c>
      <c r="I7799" s="1" t="s">
        <v>9</v>
      </c>
      <c r="J7799" s="1" t="s">
        <v>34</v>
      </c>
      <c r="K7799" s="3" t="s">
        <v>42</v>
      </c>
      <c r="L7799" s="1" t="s">
        <v>34</v>
      </c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1"/>
      <c r="AA7799" s="1" t="s">
        <v>16</v>
      </c>
      <c r="AB7799" s="3" t="s">
        <v>12</v>
      </c>
      <c r="AC7799" s="23" t="s">
        <v>37802</v>
      </c>
      <c r="AD7799" s="23" t="s">
        <v>38235</v>
      </c>
      <c r="AE7799" t="s">
        <v>35399</v>
      </c>
    </row>
    <row r="7800" spans="1:31" ht="14.25" customHeight="1">
      <c r="A7800" s="1">
        <v>7799</v>
      </c>
      <c r="B7800" s="9" t="s">
        <v>6</v>
      </c>
      <c r="C7800" s="1" t="s">
        <v>7938</v>
      </c>
      <c r="D7800" s="1" t="s">
        <v>1457</v>
      </c>
      <c r="E7800" s="1" t="s">
        <v>45</v>
      </c>
      <c r="F7800" s="1" t="s">
        <v>24707</v>
      </c>
      <c r="G7800" s="14">
        <v>91990466699</v>
      </c>
      <c r="H7800" s="1" t="s">
        <v>37</v>
      </c>
      <c r="I7800" s="1" t="s">
        <v>41</v>
      </c>
      <c r="J7800" s="1" t="s">
        <v>34</v>
      </c>
      <c r="K7800" s="3" t="s">
        <v>17</v>
      </c>
      <c r="L7800" s="1" t="s">
        <v>34</v>
      </c>
      <c r="M7800" s="4" t="s">
        <v>42</v>
      </c>
      <c r="N7800" s="3" t="str">
        <f>J7800</f>
        <v>[50-85 Lacs]</v>
      </c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1"/>
      <c r="AA7800" s="1" t="s">
        <v>16</v>
      </c>
      <c r="AB7800" s="3" t="s">
        <v>12</v>
      </c>
      <c r="AC7800" s="23" t="s">
        <v>37802</v>
      </c>
      <c r="AD7800" s="23" t="s">
        <v>45204</v>
      </c>
      <c r="AE7800" t="s">
        <v>35399</v>
      </c>
    </row>
    <row r="7801" spans="1:31" ht="14.25" customHeight="1">
      <c r="A7801" s="1">
        <v>7800</v>
      </c>
      <c r="B7801" s="9" t="s">
        <v>6</v>
      </c>
      <c r="C7801" s="1" t="s">
        <v>7952</v>
      </c>
      <c r="D7801" s="1" t="s">
        <v>1222</v>
      </c>
      <c r="E7801" s="1" t="s">
        <v>255</v>
      </c>
      <c r="F7801" s="1" t="s">
        <v>31944</v>
      </c>
      <c r="G7801" s="14">
        <v>91440009014</v>
      </c>
      <c r="H7801" s="1" t="s">
        <v>15</v>
      </c>
      <c r="I7801" s="1" t="s">
        <v>41</v>
      </c>
      <c r="J7801" s="1" t="s">
        <v>34</v>
      </c>
      <c r="K7801" s="3" t="s">
        <v>42</v>
      </c>
      <c r="L7801" s="1" t="s">
        <v>34</v>
      </c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1"/>
      <c r="AA7801" s="1" t="s">
        <v>16</v>
      </c>
      <c r="AB7801" s="3" t="s">
        <v>12</v>
      </c>
      <c r="AC7801" s="23" t="s">
        <v>37802</v>
      </c>
      <c r="AD7801" s="23" t="s">
        <v>45205</v>
      </c>
      <c r="AE7801" t="s">
        <v>35399</v>
      </c>
    </row>
    <row r="7802" spans="1:31" ht="14.25" customHeight="1">
      <c r="A7802" s="1">
        <v>7801</v>
      </c>
      <c r="B7802" s="9" t="s">
        <v>6</v>
      </c>
      <c r="C7802" s="1" t="s">
        <v>7953</v>
      </c>
      <c r="D7802" s="1" t="s">
        <v>6315</v>
      </c>
      <c r="E7802" s="1" t="s">
        <v>40</v>
      </c>
      <c r="F7802" s="1" t="s">
        <v>24712</v>
      </c>
      <c r="G7802" s="14">
        <v>91964999661</v>
      </c>
      <c r="H7802" s="1" t="s">
        <v>132</v>
      </c>
      <c r="I7802" s="1" t="s">
        <v>62</v>
      </c>
      <c r="J7802" s="1" t="s">
        <v>34</v>
      </c>
      <c r="K7802" s="3" t="s">
        <v>42</v>
      </c>
      <c r="L7802" s="1" t="s">
        <v>34</v>
      </c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1"/>
      <c r="AA7802" s="1" t="s">
        <v>16</v>
      </c>
      <c r="AB7802" s="3" t="s">
        <v>12</v>
      </c>
      <c r="AC7802" s="23" t="s">
        <v>37802</v>
      </c>
      <c r="AD7802" s="23" t="s">
        <v>45206</v>
      </c>
      <c r="AE7802" t="s">
        <v>35399</v>
      </c>
    </row>
    <row r="7803" spans="1:31" ht="14.25" customHeight="1">
      <c r="A7803" s="1">
        <v>7802</v>
      </c>
      <c r="B7803" s="1" t="s">
        <v>54</v>
      </c>
      <c r="C7803" s="1" t="s">
        <v>7957</v>
      </c>
      <c r="D7803" s="1" t="s">
        <v>557</v>
      </c>
      <c r="E7803" s="1" t="s">
        <v>40</v>
      </c>
      <c r="F7803" s="1" t="s">
        <v>24715</v>
      </c>
      <c r="G7803" s="14">
        <v>919444096994</v>
      </c>
      <c r="H7803" s="1" t="s">
        <v>20</v>
      </c>
      <c r="I7803" s="1" t="s">
        <v>9</v>
      </c>
      <c r="J7803" s="1" t="s">
        <v>34</v>
      </c>
      <c r="K7803" s="3" t="s">
        <v>17</v>
      </c>
      <c r="L7803" s="1" t="s">
        <v>34</v>
      </c>
      <c r="M7803" s="4" t="s">
        <v>42</v>
      </c>
      <c r="N7803" s="3" t="str">
        <f t="shared" ref="N7803:N7806" si="270">J7803</f>
        <v>[50-85 Lacs]</v>
      </c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1"/>
      <c r="AA7803" s="1" t="s">
        <v>16</v>
      </c>
      <c r="AB7803" s="3" t="s">
        <v>12</v>
      </c>
      <c r="AC7803" s="23" t="s">
        <v>37802</v>
      </c>
      <c r="AD7803" s="23" t="s">
        <v>45207</v>
      </c>
      <c r="AE7803" t="s">
        <v>35410</v>
      </c>
    </row>
    <row r="7804" spans="1:31" ht="14.25" customHeight="1">
      <c r="A7804" s="1">
        <v>7803</v>
      </c>
      <c r="B7804" s="1" t="s">
        <v>54</v>
      </c>
      <c r="C7804" s="1" t="s">
        <v>7961</v>
      </c>
      <c r="D7804" s="1" t="s">
        <v>375</v>
      </c>
      <c r="E7804" s="1" t="s">
        <v>328</v>
      </c>
      <c r="F7804" s="1" t="s">
        <v>24719</v>
      </c>
      <c r="G7804" s="14">
        <v>91949446494</v>
      </c>
      <c r="H7804" s="1" t="s">
        <v>20</v>
      </c>
      <c r="I7804" s="1" t="s">
        <v>62</v>
      </c>
      <c r="J7804" s="1" t="s">
        <v>34</v>
      </c>
      <c r="K7804" s="3" t="s">
        <v>63</v>
      </c>
      <c r="L7804" s="1" t="s">
        <v>34</v>
      </c>
      <c r="M7804" s="3" t="s">
        <v>213</v>
      </c>
      <c r="N7804" s="3" t="str">
        <f t="shared" si="270"/>
        <v>[50-85 Lacs]</v>
      </c>
      <c r="O7804" s="3" t="s">
        <v>17</v>
      </c>
      <c r="P7804" s="3" t="s">
        <v>34</v>
      </c>
      <c r="Q7804" s="3" t="s">
        <v>42</v>
      </c>
      <c r="R7804" s="3" t="s">
        <v>34</v>
      </c>
      <c r="S7804" s="3" t="s">
        <v>27</v>
      </c>
      <c r="T7804" s="3" t="s">
        <v>34</v>
      </c>
      <c r="U7804" s="3" t="s">
        <v>117</v>
      </c>
      <c r="V7804" s="3" t="s">
        <v>34</v>
      </c>
      <c r="W7804" s="3" t="s">
        <v>178</v>
      </c>
      <c r="X7804" s="3" t="s">
        <v>34</v>
      </c>
      <c r="Y7804" s="3" t="s">
        <v>171</v>
      </c>
      <c r="Z7804" s="1" t="s">
        <v>34</v>
      </c>
      <c r="AA7804" s="1" t="s">
        <v>16</v>
      </c>
      <c r="AB7804" s="3" t="s">
        <v>12</v>
      </c>
      <c r="AC7804" s="23" t="s">
        <v>37802</v>
      </c>
      <c r="AD7804" s="23" t="s">
        <v>40684</v>
      </c>
      <c r="AE7804" t="s">
        <v>35394</v>
      </c>
    </row>
    <row r="7805" spans="1:31" ht="14.25" customHeight="1">
      <c r="A7805" s="1">
        <v>7804</v>
      </c>
      <c r="B7805" s="1" t="s">
        <v>54</v>
      </c>
      <c r="C7805" s="1" t="s">
        <v>7974</v>
      </c>
      <c r="D7805" s="1" t="s">
        <v>6597</v>
      </c>
      <c r="E7805" s="1" t="s">
        <v>93</v>
      </c>
      <c r="F7805" s="1" t="s">
        <v>31945</v>
      </c>
      <c r="G7805" s="14">
        <v>919969441416</v>
      </c>
      <c r="H7805" s="1" t="s">
        <v>20</v>
      </c>
      <c r="I7805" s="1" t="s">
        <v>41</v>
      </c>
      <c r="J7805" s="1" t="s">
        <v>34</v>
      </c>
      <c r="K7805" s="3" t="s">
        <v>42</v>
      </c>
      <c r="L7805" s="1" t="s">
        <v>34</v>
      </c>
      <c r="M7805" s="3" t="s">
        <v>27</v>
      </c>
      <c r="N7805" s="3" t="str">
        <f t="shared" si="270"/>
        <v>[50-85 Lacs]</v>
      </c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1"/>
      <c r="AA7805" s="1" t="s">
        <v>16</v>
      </c>
      <c r="AB7805" s="3" t="s">
        <v>12</v>
      </c>
      <c r="AC7805" s="23" t="s">
        <v>37802</v>
      </c>
      <c r="AD7805" s="23" t="s">
        <v>45208</v>
      </c>
      <c r="AE7805" t="s">
        <v>35399</v>
      </c>
    </row>
    <row r="7806" spans="1:31" ht="14.25" customHeight="1">
      <c r="A7806" s="1">
        <v>7805</v>
      </c>
      <c r="B7806" s="1" t="s">
        <v>54</v>
      </c>
      <c r="C7806" s="1" t="s">
        <v>7994</v>
      </c>
      <c r="D7806" s="1" t="s">
        <v>522</v>
      </c>
      <c r="E7806" s="1" t="s">
        <v>37054</v>
      </c>
      <c r="F7806" s="1" t="s">
        <v>24732</v>
      </c>
      <c r="G7806" s="14">
        <v>9160004446</v>
      </c>
      <c r="H7806" s="1" t="s">
        <v>20</v>
      </c>
      <c r="I7806" s="1" t="s">
        <v>41</v>
      </c>
      <c r="J7806" s="1" t="s">
        <v>34</v>
      </c>
      <c r="K7806" s="3" t="s">
        <v>17</v>
      </c>
      <c r="L7806" s="1" t="s">
        <v>34</v>
      </c>
      <c r="M7806" s="4" t="s">
        <v>42</v>
      </c>
      <c r="N7806" s="3" t="str">
        <f t="shared" si="270"/>
        <v>[50-85 Lacs]</v>
      </c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1"/>
      <c r="AA7806" s="1" t="s">
        <v>16</v>
      </c>
      <c r="AB7806" s="3" t="s">
        <v>12</v>
      </c>
      <c r="AC7806" s="23" t="s">
        <v>37802</v>
      </c>
      <c r="AD7806" s="23" t="s">
        <v>45209</v>
      </c>
      <c r="AE7806" t="s">
        <v>35399</v>
      </c>
    </row>
    <row r="7807" spans="1:31" ht="14.25" customHeight="1">
      <c r="A7807" s="1">
        <v>7806</v>
      </c>
      <c r="B7807" s="1" t="s">
        <v>54</v>
      </c>
      <c r="C7807" s="1" t="s">
        <v>8009</v>
      </c>
      <c r="D7807" s="1" t="s">
        <v>6597</v>
      </c>
      <c r="E7807" s="1" t="s">
        <v>7865</v>
      </c>
      <c r="F7807" s="1" t="s">
        <v>24741</v>
      </c>
      <c r="G7807" s="14">
        <v>9141440014</v>
      </c>
      <c r="H7807" s="1" t="s">
        <v>20</v>
      </c>
      <c r="I7807" s="1" t="s">
        <v>41</v>
      </c>
      <c r="J7807" s="1" t="s">
        <v>34</v>
      </c>
      <c r="K7807" s="3" t="s">
        <v>42</v>
      </c>
      <c r="L7807" s="1" t="s">
        <v>34</v>
      </c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1"/>
      <c r="AA7807" s="1" t="s">
        <v>16</v>
      </c>
      <c r="AB7807" s="3" t="s">
        <v>12</v>
      </c>
      <c r="AC7807" s="23" t="s">
        <v>37802</v>
      </c>
      <c r="AD7807" s="23" t="s">
        <v>39920</v>
      </c>
      <c r="AE7807" t="s">
        <v>35410</v>
      </c>
    </row>
    <row r="7808" spans="1:31" ht="14.25" customHeight="1">
      <c r="A7808" s="1">
        <v>7807</v>
      </c>
      <c r="B7808" s="1" t="s">
        <v>54</v>
      </c>
      <c r="C7808" s="1" t="s">
        <v>8013</v>
      </c>
      <c r="D7808" s="1" t="s">
        <v>35893</v>
      </c>
      <c r="E7808" s="1" t="s">
        <v>139</v>
      </c>
      <c r="F7808" s="1" t="s">
        <v>31949</v>
      </c>
      <c r="G7808" s="14">
        <v>914460644964</v>
      </c>
      <c r="H7808" s="1" t="s">
        <v>8</v>
      </c>
      <c r="I7808" s="1" t="s">
        <v>41</v>
      </c>
      <c r="J7808" s="1" t="s">
        <v>34</v>
      </c>
      <c r="K7808" s="3" t="s">
        <v>42</v>
      </c>
      <c r="L7808" s="1" t="s">
        <v>34</v>
      </c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1"/>
      <c r="AA7808" s="1" t="s">
        <v>16</v>
      </c>
      <c r="AB7808" s="3" t="s">
        <v>12</v>
      </c>
      <c r="AC7808" s="23" t="s">
        <v>37802</v>
      </c>
      <c r="AD7808" s="23" t="s">
        <v>42780</v>
      </c>
      <c r="AE7808" t="s">
        <v>35399</v>
      </c>
    </row>
    <row r="7809" spans="1:31" ht="14.25" customHeight="1">
      <c r="A7809" s="1">
        <v>7808</v>
      </c>
      <c r="B7809" s="9" t="s">
        <v>6</v>
      </c>
      <c r="C7809" s="1" t="s">
        <v>8015</v>
      </c>
      <c r="D7809" s="1" t="s">
        <v>3513</v>
      </c>
      <c r="E7809" s="1" t="s">
        <v>724</v>
      </c>
      <c r="F7809" s="1" t="s">
        <v>24744</v>
      </c>
      <c r="G7809" s="14">
        <v>91966414644</v>
      </c>
      <c r="H7809" s="1" t="s">
        <v>8</v>
      </c>
      <c r="I7809" s="1" t="s">
        <v>41</v>
      </c>
      <c r="J7809" s="1" t="s">
        <v>34</v>
      </c>
      <c r="K7809" s="3" t="s">
        <v>17</v>
      </c>
      <c r="L7809" s="1" t="s">
        <v>34</v>
      </c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1"/>
      <c r="AA7809" s="1" t="s">
        <v>16</v>
      </c>
      <c r="AB7809" s="3" t="s">
        <v>12</v>
      </c>
      <c r="AC7809" s="23" t="s">
        <v>37802</v>
      </c>
      <c r="AD7809" s="23" t="s">
        <v>45210</v>
      </c>
      <c r="AE7809" t="s">
        <v>35409</v>
      </c>
    </row>
    <row r="7810" spans="1:31" ht="14.25" customHeight="1">
      <c r="A7810" s="1">
        <v>7809</v>
      </c>
      <c r="B7810" s="9" t="s">
        <v>6</v>
      </c>
      <c r="C7810" s="1" t="s">
        <v>8023</v>
      </c>
      <c r="D7810" s="1" t="s">
        <v>1567</v>
      </c>
      <c r="E7810" s="1" t="s">
        <v>362</v>
      </c>
      <c r="F7810" s="1" t="s">
        <v>20921</v>
      </c>
      <c r="G7810" s="14">
        <v>919944044004</v>
      </c>
      <c r="H7810" s="1" t="s">
        <v>8</v>
      </c>
      <c r="I7810" s="1" t="s">
        <v>62</v>
      </c>
      <c r="J7810" s="1" t="s">
        <v>34</v>
      </c>
      <c r="K7810" s="3" t="s">
        <v>17</v>
      </c>
      <c r="L7810" s="1" t="s">
        <v>34</v>
      </c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1"/>
      <c r="AA7810" s="1" t="s">
        <v>11</v>
      </c>
      <c r="AB7810" s="3" t="s">
        <v>13</v>
      </c>
      <c r="AC7810" s="23" t="s">
        <v>37802</v>
      </c>
      <c r="AD7810" s="23" t="s">
        <v>45211</v>
      </c>
      <c r="AE7810" t="s">
        <v>35394</v>
      </c>
    </row>
    <row r="7811" spans="1:31" ht="14.25" customHeight="1">
      <c r="A7811" s="1">
        <v>7810</v>
      </c>
      <c r="B7811" s="1" t="s">
        <v>54</v>
      </c>
      <c r="C7811" s="1" t="s">
        <v>8026</v>
      </c>
      <c r="D7811" s="1" t="s">
        <v>605</v>
      </c>
      <c r="E7811" s="1" t="s">
        <v>788</v>
      </c>
      <c r="F7811" s="1" t="s">
        <v>31954</v>
      </c>
      <c r="G7811" s="14">
        <v>91994604499</v>
      </c>
      <c r="H7811" s="1" t="s">
        <v>20</v>
      </c>
      <c r="I7811" s="1" t="s">
        <v>9</v>
      </c>
      <c r="J7811" s="1" t="s">
        <v>34</v>
      </c>
      <c r="K7811" s="3" t="s">
        <v>17</v>
      </c>
      <c r="L7811" s="1" t="s">
        <v>34</v>
      </c>
      <c r="M7811" s="4" t="s">
        <v>42</v>
      </c>
      <c r="N7811" s="3" t="str">
        <f t="shared" ref="N7811:N7813" si="271">J7811</f>
        <v>[50-85 Lacs]</v>
      </c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1"/>
      <c r="AA7811" s="1" t="s">
        <v>16</v>
      </c>
      <c r="AB7811" s="3" t="s">
        <v>12</v>
      </c>
      <c r="AC7811" s="23" t="s">
        <v>37802</v>
      </c>
      <c r="AD7811" s="23" t="s">
        <v>45212</v>
      </c>
      <c r="AE7811" t="s">
        <v>35399</v>
      </c>
    </row>
    <row r="7812" spans="1:31" ht="14.25" customHeight="1">
      <c r="A7812" s="1">
        <v>7811</v>
      </c>
      <c r="B7812" s="1" t="s">
        <v>54</v>
      </c>
      <c r="C7812" s="1" t="s">
        <v>8030</v>
      </c>
      <c r="D7812" s="1" t="s">
        <v>7289</v>
      </c>
      <c r="E7812" s="1" t="s">
        <v>73</v>
      </c>
      <c r="F7812" s="1" t="s">
        <v>24749</v>
      </c>
      <c r="G7812" s="14">
        <v>91946966446</v>
      </c>
      <c r="H7812" s="1" t="s">
        <v>20</v>
      </c>
      <c r="I7812" s="1" t="s">
        <v>62</v>
      </c>
      <c r="J7812" s="1" t="s">
        <v>34</v>
      </c>
      <c r="K7812" s="3" t="s">
        <v>17</v>
      </c>
      <c r="L7812" s="1" t="s">
        <v>34</v>
      </c>
      <c r="M7812" s="4" t="s">
        <v>42</v>
      </c>
      <c r="N7812" s="3" t="str">
        <f t="shared" si="271"/>
        <v>[50-85 Lacs]</v>
      </c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1"/>
      <c r="AA7812" s="1" t="s">
        <v>16</v>
      </c>
      <c r="AB7812" s="3" t="s">
        <v>12</v>
      </c>
      <c r="AC7812" s="23" t="s">
        <v>37802</v>
      </c>
      <c r="AD7812" s="23" t="s">
        <v>38550</v>
      </c>
      <c r="AE7812" t="s">
        <v>35399</v>
      </c>
    </row>
    <row r="7813" spans="1:31" ht="14.25" customHeight="1">
      <c r="A7813" s="1">
        <v>7812</v>
      </c>
      <c r="B7813" s="9" t="s">
        <v>6</v>
      </c>
      <c r="C7813" s="1" t="s">
        <v>8043</v>
      </c>
      <c r="D7813" s="1" t="s">
        <v>1576</v>
      </c>
      <c r="E7813" s="1" t="s">
        <v>73</v>
      </c>
      <c r="F7813" s="1" t="s">
        <v>31956</v>
      </c>
      <c r="G7813" s="14">
        <v>91469060999</v>
      </c>
      <c r="H7813" s="1" t="s">
        <v>20</v>
      </c>
      <c r="I7813" s="1" t="s">
        <v>41</v>
      </c>
      <c r="J7813" s="1" t="s">
        <v>34</v>
      </c>
      <c r="K7813" s="3" t="s">
        <v>17</v>
      </c>
      <c r="L7813" s="1" t="s">
        <v>34</v>
      </c>
      <c r="M7813" s="4" t="s">
        <v>42</v>
      </c>
      <c r="N7813" s="3" t="str">
        <f t="shared" si="271"/>
        <v>[50-85 Lacs]</v>
      </c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1"/>
      <c r="AA7813" s="1" t="s">
        <v>16</v>
      </c>
      <c r="AB7813" s="3" t="s">
        <v>12</v>
      </c>
      <c r="AC7813" s="23" t="s">
        <v>37802</v>
      </c>
      <c r="AD7813" s="23" t="s">
        <v>42044</v>
      </c>
      <c r="AE7813" t="s">
        <v>35410</v>
      </c>
    </row>
    <row r="7814" spans="1:31" ht="14.25" customHeight="1">
      <c r="A7814" s="1">
        <v>7813</v>
      </c>
      <c r="B7814" s="1" t="s">
        <v>54</v>
      </c>
      <c r="C7814" s="1" t="s">
        <v>8051</v>
      </c>
      <c r="D7814" s="1" t="s">
        <v>1678</v>
      </c>
      <c r="E7814" s="1" t="s">
        <v>78</v>
      </c>
      <c r="F7814" s="1" t="s">
        <v>24759</v>
      </c>
      <c r="G7814" s="14">
        <v>919444009946</v>
      </c>
      <c r="H7814" s="1" t="s">
        <v>20</v>
      </c>
      <c r="I7814" s="1" t="s">
        <v>9</v>
      </c>
      <c r="J7814" s="1" t="s">
        <v>34</v>
      </c>
      <c r="K7814" s="3" t="s">
        <v>17</v>
      </c>
      <c r="L7814" s="1" t="s">
        <v>34</v>
      </c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1"/>
      <c r="AA7814" s="1" t="s">
        <v>11</v>
      </c>
      <c r="AB7814" s="3" t="s">
        <v>13</v>
      </c>
      <c r="AC7814" s="23" t="s">
        <v>37802</v>
      </c>
      <c r="AD7814" s="23" t="s">
        <v>45213</v>
      </c>
      <c r="AE7814" t="s">
        <v>35409</v>
      </c>
    </row>
    <row r="7815" spans="1:31" ht="14.25" customHeight="1">
      <c r="A7815" s="1">
        <v>7814</v>
      </c>
      <c r="B7815" s="1" t="s">
        <v>54</v>
      </c>
      <c r="C7815" s="1" t="s">
        <v>8070</v>
      </c>
      <c r="D7815" s="1" t="s">
        <v>1175</v>
      </c>
      <c r="E7815" s="1" t="s">
        <v>12032</v>
      </c>
      <c r="F7815" s="1" t="s">
        <v>24769</v>
      </c>
      <c r="G7815" s="14">
        <v>91961066906</v>
      </c>
      <c r="H7815" s="1" t="s">
        <v>20</v>
      </c>
      <c r="I7815" s="1" t="s">
        <v>41</v>
      </c>
      <c r="J7815" s="1" t="s">
        <v>34</v>
      </c>
      <c r="K7815" s="3" t="s">
        <v>42</v>
      </c>
      <c r="L7815" s="1" t="s">
        <v>34</v>
      </c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1"/>
      <c r="AA7815" s="1" t="s">
        <v>16</v>
      </c>
      <c r="AB7815" s="3" t="s">
        <v>12</v>
      </c>
      <c r="AC7815" s="23" t="s">
        <v>37802</v>
      </c>
      <c r="AD7815" s="23" t="s">
        <v>42782</v>
      </c>
      <c r="AE7815" t="s">
        <v>35410</v>
      </c>
    </row>
    <row r="7816" spans="1:31" ht="14.25" customHeight="1">
      <c r="A7816" s="1">
        <v>7815</v>
      </c>
      <c r="B7816" s="1" t="s">
        <v>54</v>
      </c>
      <c r="C7816" s="1" t="s">
        <v>8073</v>
      </c>
      <c r="D7816" s="1" t="s">
        <v>2169</v>
      </c>
      <c r="E7816" s="1" t="s">
        <v>1040</v>
      </c>
      <c r="F7816" s="1" t="s">
        <v>8074</v>
      </c>
      <c r="G7816" s="14">
        <v>914160466966</v>
      </c>
      <c r="H7816" s="1" t="s">
        <v>20</v>
      </c>
      <c r="I7816" s="1" t="s">
        <v>41</v>
      </c>
      <c r="J7816" s="1" t="s">
        <v>34</v>
      </c>
      <c r="K7816" s="3" t="s">
        <v>42</v>
      </c>
      <c r="L7816" s="1" t="s">
        <v>34</v>
      </c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1"/>
      <c r="AA7816" s="1" t="s">
        <v>16</v>
      </c>
      <c r="AB7816" s="3" t="s">
        <v>12</v>
      </c>
      <c r="AC7816" s="23" t="s">
        <v>37802</v>
      </c>
      <c r="AD7816" s="23" t="s">
        <v>45214</v>
      </c>
      <c r="AE7816" t="s">
        <v>35394</v>
      </c>
    </row>
    <row r="7817" spans="1:31" ht="14.25" customHeight="1">
      <c r="A7817" s="1">
        <v>7816</v>
      </c>
      <c r="B7817" s="9" t="s">
        <v>6</v>
      </c>
      <c r="C7817" s="1" t="s">
        <v>8075</v>
      </c>
      <c r="D7817" s="1" t="s">
        <v>773</v>
      </c>
      <c r="E7817" s="1" t="s">
        <v>410</v>
      </c>
      <c r="F7817" s="1" t="s">
        <v>24772</v>
      </c>
      <c r="G7817" s="14">
        <v>919446044440</v>
      </c>
      <c r="H7817" s="1" t="s">
        <v>15</v>
      </c>
      <c r="I7817" s="1" t="s">
        <v>41</v>
      </c>
      <c r="J7817" s="1" t="s">
        <v>34</v>
      </c>
      <c r="K7817" s="3" t="s">
        <v>42</v>
      </c>
      <c r="L7817" s="1" t="s">
        <v>34</v>
      </c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1"/>
      <c r="AA7817" s="1" t="s">
        <v>16</v>
      </c>
      <c r="AB7817" s="3" t="s">
        <v>12</v>
      </c>
      <c r="AC7817" s="23" t="s">
        <v>37802</v>
      </c>
      <c r="AD7817" s="23" t="s">
        <v>45215</v>
      </c>
      <c r="AE7817" t="s">
        <v>35399</v>
      </c>
    </row>
    <row r="7818" spans="1:31" ht="14.25" customHeight="1">
      <c r="A7818" s="1">
        <v>7817</v>
      </c>
      <c r="B7818" s="1" t="s">
        <v>54</v>
      </c>
      <c r="C7818" s="1" t="s">
        <v>8082</v>
      </c>
      <c r="D7818" s="1" t="s">
        <v>1799</v>
      </c>
      <c r="E7818" s="1" t="s">
        <v>495</v>
      </c>
      <c r="F7818" s="1" t="s">
        <v>24778</v>
      </c>
      <c r="G7818" s="14">
        <v>9146409666</v>
      </c>
      <c r="H7818" s="1" t="s">
        <v>20</v>
      </c>
      <c r="I7818" s="1" t="s">
        <v>41</v>
      </c>
      <c r="J7818" s="1" t="s">
        <v>34</v>
      </c>
      <c r="K7818" s="3" t="s">
        <v>17</v>
      </c>
      <c r="L7818" s="1" t="s">
        <v>34</v>
      </c>
      <c r="M7818" s="4" t="s">
        <v>42</v>
      </c>
      <c r="N7818" s="3" t="str">
        <f>J7818</f>
        <v>[50-85 Lacs]</v>
      </c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1"/>
      <c r="AA7818" s="1" t="s">
        <v>16</v>
      </c>
      <c r="AB7818" s="3" t="s">
        <v>12</v>
      </c>
      <c r="AC7818" s="23" t="s">
        <v>37802</v>
      </c>
      <c r="AD7818" s="23" t="s">
        <v>45216</v>
      </c>
      <c r="AE7818" t="s">
        <v>35394</v>
      </c>
    </row>
    <row r="7819" spans="1:31" ht="14.25" customHeight="1">
      <c r="A7819" s="1">
        <v>7818</v>
      </c>
      <c r="B7819" s="9" t="s">
        <v>6</v>
      </c>
      <c r="C7819" s="1" t="s">
        <v>8090</v>
      </c>
      <c r="D7819" s="1" t="s">
        <v>52</v>
      </c>
      <c r="E7819" s="1" t="s">
        <v>264</v>
      </c>
      <c r="F7819" s="1" t="s">
        <v>31962</v>
      </c>
      <c r="G7819" s="14">
        <v>91400094996</v>
      </c>
      <c r="H7819" s="1" t="s">
        <v>37</v>
      </c>
      <c r="I7819" s="1" t="s">
        <v>9</v>
      </c>
      <c r="J7819" s="1" t="s">
        <v>34</v>
      </c>
      <c r="K7819" s="3" t="s">
        <v>17</v>
      </c>
      <c r="L7819" s="1" t="s">
        <v>34</v>
      </c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1"/>
      <c r="AA7819" s="1" t="s">
        <v>16</v>
      </c>
      <c r="AB7819" s="3" t="s">
        <v>12</v>
      </c>
      <c r="AC7819" s="23" t="s">
        <v>37802</v>
      </c>
      <c r="AD7819" s="23" t="s">
        <v>38893</v>
      </c>
      <c r="AE7819" t="s">
        <v>35409</v>
      </c>
    </row>
    <row r="7820" spans="1:31" ht="14.25" customHeight="1">
      <c r="A7820" s="1">
        <v>7819</v>
      </c>
      <c r="B7820" s="1" t="s">
        <v>54</v>
      </c>
      <c r="C7820" s="1" t="s">
        <v>8095</v>
      </c>
      <c r="D7820" s="1" t="s">
        <v>1248</v>
      </c>
      <c r="E7820" s="1" t="s">
        <v>746</v>
      </c>
      <c r="F7820" s="1" t="s">
        <v>34156</v>
      </c>
      <c r="G7820" s="14">
        <v>91910441611</v>
      </c>
      <c r="H7820" s="1" t="s">
        <v>8</v>
      </c>
      <c r="I7820" s="1" t="s">
        <v>9</v>
      </c>
      <c r="J7820" s="1" t="s">
        <v>34</v>
      </c>
      <c r="K7820" s="3" t="s">
        <v>17</v>
      </c>
      <c r="L7820" s="1" t="s">
        <v>34</v>
      </c>
      <c r="M7820" s="4" t="s">
        <v>42</v>
      </c>
      <c r="N7820" s="3" t="str">
        <f t="shared" ref="N7820:N7821" si="272">J7820</f>
        <v>[50-85 Lacs]</v>
      </c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1"/>
      <c r="AA7820" s="1" t="s">
        <v>16</v>
      </c>
      <c r="AB7820" s="3" t="s">
        <v>12</v>
      </c>
      <c r="AC7820" s="23" t="s">
        <v>37802</v>
      </c>
      <c r="AD7820" s="23" t="s">
        <v>45217</v>
      </c>
      <c r="AE7820" t="s">
        <v>35410</v>
      </c>
    </row>
    <row r="7821" spans="1:31" ht="14.25" customHeight="1">
      <c r="A7821" s="1">
        <v>7820</v>
      </c>
      <c r="B7821" s="9" t="s">
        <v>6</v>
      </c>
      <c r="C7821" s="1" t="s">
        <v>8096</v>
      </c>
      <c r="D7821" s="1" t="s">
        <v>4175</v>
      </c>
      <c r="E7821" s="1" t="s">
        <v>221</v>
      </c>
      <c r="F7821" s="1" t="s">
        <v>34157</v>
      </c>
      <c r="G7821" s="14">
        <v>91999669094</v>
      </c>
      <c r="H7821" s="1" t="s">
        <v>15</v>
      </c>
      <c r="I7821" s="1" t="s">
        <v>41</v>
      </c>
      <c r="J7821" s="1" t="s">
        <v>34</v>
      </c>
      <c r="K7821" s="3" t="s">
        <v>17</v>
      </c>
      <c r="L7821" s="1" t="s">
        <v>34</v>
      </c>
      <c r="M7821" s="4" t="s">
        <v>42</v>
      </c>
      <c r="N7821" s="3" t="str">
        <f t="shared" si="272"/>
        <v>[50-85 Lacs]</v>
      </c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1"/>
      <c r="AA7821" s="1" t="s">
        <v>16</v>
      </c>
      <c r="AB7821" s="3" t="s">
        <v>12</v>
      </c>
      <c r="AC7821" s="23" t="s">
        <v>37802</v>
      </c>
      <c r="AD7821" s="23" t="s">
        <v>45218</v>
      </c>
      <c r="AE7821" t="s">
        <v>35399</v>
      </c>
    </row>
    <row r="7822" spans="1:31" ht="14.25" customHeight="1">
      <c r="A7822" s="1">
        <v>7821</v>
      </c>
      <c r="B7822" s="9" t="s">
        <v>6</v>
      </c>
      <c r="C7822" s="1" t="s">
        <v>8103</v>
      </c>
      <c r="D7822" s="1" t="s">
        <v>1348</v>
      </c>
      <c r="E7822" s="1" t="s">
        <v>78</v>
      </c>
      <c r="F7822" s="1" t="s">
        <v>24788</v>
      </c>
      <c r="G7822" s="14">
        <v>9199409409</v>
      </c>
      <c r="H7822" s="1" t="s">
        <v>132</v>
      </c>
      <c r="I7822" s="1" t="s">
        <v>41</v>
      </c>
      <c r="J7822" s="1" t="s">
        <v>34</v>
      </c>
      <c r="K7822" s="3" t="s">
        <v>42</v>
      </c>
      <c r="L7822" s="1" t="s">
        <v>34</v>
      </c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1"/>
      <c r="AA7822" s="1" t="s">
        <v>16</v>
      </c>
      <c r="AB7822" s="3" t="s">
        <v>12</v>
      </c>
      <c r="AC7822" s="23" t="s">
        <v>37802</v>
      </c>
      <c r="AD7822" s="23" t="s">
        <v>45219</v>
      </c>
      <c r="AE7822" t="s">
        <v>35399</v>
      </c>
    </row>
    <row r="7823" spans="1:31" ht="14.25" customHeight="1">
      <c r="A7823" s="1">
        <v>7822</v>
      </c>
      <c r="B7823" s="1" t="s">
        <v>54</v>
      </c>
      <c r="C7823" s="1" t="s">
        <v>8104</v>
      </c>
      <c r="D7823" s="1" t="s">
        <v>10515</v>
      </c>
      <c r="E7823" s="1" t="s">
        <v>774</v>
      </c>
      <c r="F7823" s="1" t="s">
        <v>8105</v>
      </c>
      <c r="G7823" s="14">
        <v>919694604644</v>
      </c>
      <c r="H7823" s="1" t="s">
        <v>20</v>
      </c>
      <c r="I7823" s="1" t="s">
        <v>41</v>
      </c>
      <c r="J7823" s="1" t="s">
        <v>34</v>
      </c>
      <c r="K7823" s="3" t="s">
        <v>42</v>
      </c>
      <c r="L7823" s="1" t="s">
        <v>34</v>
      </c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1"/>
      <c r="AA7823" s="1" t="s">
        <v>16</v>
      </c>
      <c r="AB7823" s="3" t="s">
        <v>12</v>
      </c>
      <c r="AC7823" s="23" t="s">
        <v>37802</v>
      </c>
      <c r="AD7823" s="23" t="s">
        <v>45220</v>
      </c>
      <c r="AE7823" t="s">
        <v>35394</v>
      </c>
    </row>
    <row r="7824" spans="1:31" ht="14.25" customHeight="1">
      <c r="A7824" s="1">
        <v>7823</v>
      </c>
      <c r="B7824" s="9" t="s">
        <v>6</v>
      </c>
      <c r="C7824" s="1" t="s">
        <v>8118</v>
      </c>
      <c r="D7824" s="1" t="s">
        <v>8119</v>
      </c>
      <c r="E7824" s="1" t="s">
        <v>680</v>
      </c>
      <c r="F7824" s="1" t="s">
        <v>34158</v>
      </c>
      <c r="G7824" s="14">
        <v>919446016</v>
      </c>
      <c r="H7824" s="1" t="s">
        <v>37</v>
      </c>
      <c r="I7824" s="1" t="s">
        <v>9</v>
      </c>
      <c r="J7824" s="1" t="s">
        <v>34</v>
      </c>
      <c r="K7824" s="3" t="s">
        <v>17</v>
      </c>
      <c r="L7824" s="1" t="s">
        <v>34</v>
      </c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1"/>
      <c r="AA7824" s="1" t="s">
        <v>16</v>
      </c>
      <c r="AB7824" s="3" t="s">
        <v>12</v>
      </c>
      <c r="AC7824" s="23" t="s">
        <v>37802</v>
      </c>
      <c r="AD7824" s="23" t="s">
        <v>45221</v>
      </c>
      <c r="AE7824" t="s">
        <v>35399</v>
      </c>
    </row>
    <row r="7825" spans="1:31" ht="14.25" customHeight="1">
      <c r="A7825" s="1">
        <v>7824</v>
      </c>
      <c r="B7825" s="1" t="s">
        <v>54</v>
      </c>
      <c r="C7825" s="1" t="s">
        <v>8123</v>
      </c>
      <c r="D7825" s="1" t="s">
        <v>89</v>
      </c>
      <c r="E7825" s="1" t="s">
        <v>217</v>
      </c>
      <c r="F7825" s="1" t="s">
        <v>31966</v>
      </c>
      <c r="G7825" s="14">
        <v>914949469064</v>
      </c>
      <c r="H7825" s="1" t="s">
        <v>8</v>
      </c>
      <c r="I7825" s="1" t="s">
        <v>41</v>
      </c>
      <c r="J7825" s="1" t="s">
        <v>34</v>
      </c>
      <c r="K7825" s="3" t="s">
        <v>17</v>
      </c>
      <c r="L7825" s="1" t="s">
        <v>34</v>
      </c>
      <c r="M7825" s="4" t="s">
        <v>42</v>
      </c>
      <c r="N7825" s="3" t="str">
        <f>J7825</f>
        <v>[50-85 Lacs]</v>
      </c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1"/>
      <c r="AA7825" s="1" t="s">
        <v>16</v>
      </c>
      <c r="AB7825" s="3" t="s">
        <v>12</v>
      </c>
      <c r="AC7825" s="23" t="s">
        <v>37802</v>
      </c>
      <c r="AD7825" s="23" t="s">
        <v>45222</v>
      </c>
      <c r="AE7825" t="s">
        <v>35399</v>
      </c>
    </row>
    <row r="7826" spans="1:31" ht="14.25" customHeight="1">
      <c r="A7826" s="1">
        <v>7825</v>
      </c>
      <c r="B7826" s="1" t="s">
        <v>54</v>
      </c>
      <c r="C7826" s="1" t="s">
        <v>8127</v>
      </c>
      <c r="D7826" s="1" t="s">
        <v>4095</v>
      </c>
      <c r="E7826" s="1" t="s">
        <v>362</v>
      </c>
      <c r="F7826" s="1" t="s">
        <v>24800</v>
      </c>
      <c r="G7826" s="14">
        <v>919044111</v>
      </c>
      <c r="H7826" s="1" t="s">
        <v>8</v>
      </c>
      <c r="I7826" s="1" t="s">
        <v>41</v>
      </c>
      <c r="J7826" s="1" t="s">
        <v>34</v>
      </c>
      <c r="K7826" s="3" t="s">
        <v>42</v>
      </c>
      <c r="L7826" s="1" t="s">
        <v>34</v>
      </c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1"/>
      <c r="AA7826" s="1" t="s">
        <v>16</v>
      </c>
      <c r="AB7826" s="3" t="s">
        <v>12</v>
      </c>
      <c r="AC7826" s="23" t="s">
        <v>37802</v>
      </c>
      <c r="AD7826" s="23" t="s">
        <v>45223</v>
      </c>
      <c r="AE7826" t="s">
        <v>35409</v>
      </c>
    </row>
    <row r="7827" spans="1:31" ht="14.25" customHeight="1">
      <c r="A7827" s="1">
        <v>7826</v>
      </c>
      <c r="B7827" s="1" t="s">
        <v>54</v>
      </c>
      <c r="C7827" s="1" t="s">
        <v>8144</v>
      </c>
      <c r="D7827" s="1" t="s">
        <v>18403</v>
      </c>
      <c r="E7827" s="1" t="s">
        <v>2843</v>
      </c>
      <c r="F7827" s="1" t="s">
        <v>24809</v>
      </c>
      <c r="G7827" s="14">
        <v>919446046914</v>
      </c>
      <c r="H7827" s="1" t="s">
        <v>20</v>
      </c>
      <c r="I7827" s="1" t="s">
        <v>62</v>
      </c>
      <c r="J7827" s="1" t="s">
        <v>34</v>
      </c>
      <c r="K7827" s="3" t="s">
        <v>42</v>
      </c>
      <c r="L7827" s="1" t="s">
        <v>34</v>
      </c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1"/>
      <c r="AA7827" s="1" t="s">
        <v>16</v>
      </c>
      <c r="AB7827" s="3" t="s">
        <v>12</v>
      </c>
      <c r="AC7827" s="23" t="s">
        <v>37802</v>
      </c>
      <c r="AD7827" s="23" t="s">
        <v>45224</v>
      </c>
      <c r="AE7827" t="s">
        <v>35394</v>
      </c>
    </row>
    <row r="7828" spans="1:31" ht="14.25" customHeight="1">
      <c r="A7828" s="1">
        <v>7827</v>
      </c>
      <c r="B7828" s="1" t="s">
        <v>54</v>
      </c>
      <c r="C7828" s="1" t="s">
        <v>8147</v>
      </c>
      <c r="D7828" s="1" t="s">
        <v>1008</v>
      </c>
      <c r="E7828" s="1" t="s">
        <v>13666</v>
      </c>
      <c r="F7828" s="1" t="s">
        <v>24812</v>
      </c>
      <c r="G7828" s="14">
        <v>91966464919</v>
      </c>
      <c r="H7828" s="1" t="s">
        <v>15</v>
      </c>
      <c r="I7828" s="1" t="s">
        <v>41</v>
      </c>
      <c r="J7828" s="1" t="s">
        <v>34</v>
      </c>
      <c r="K7828" s="3" t="s">
        <v>42</v>
      </c>
      <c r="L7828" s="1" t="s">
        <v>34</v>
      </c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1"/>
      <c r="AA7828" s="1" t="s">
        <v>16</v>
      </c>
      <c r="AB7828" s="3" t="s">
        <v>12</v>
      </c>
      <c r="AC7828" s="23" t="s">
        <v>37802</v>
      </c>
      <c r="AD7828" s="23" t="s">
        <v>45225</v>
      </c>
      <c r="AE7828" t="s">
        <v>35409</v>
      </c>
    </row>
    <row r="7829" spans="1:31" ht="14.25" customHeight="1">
      <c r="A7829" s="1">
        <v>7828</v>
      </c>
      <c r="B7829" s="1" t="s">
        <v>54</v>
      </c>
      <c r="C7829" s="1" t="s">
        <v>8153</v>
      </c>
      <c r="D7829" s="1" t="s">
        <v>486</v>
      </c>
      <c r="E7829" s="1" t="s">
        <v>788</v>
      </c>
      <c r="F7829" s="1" t="s">
        <v>24814</v>
      </c>
      <c r="G7829" s="14">
        <v>91944446619</v>
      </c>
      <c r="H7829" s="1" t="s">
        <v>8</v>
      </c>
      <c r="I7829" s="1" t="s">
        <v>62</v>
      </c>
      <c r="J7829" s="1" t="s">
        <v>34</v>
      </c>
      <c r="K7829" s="3" t="s">
        <v>17</v>
      </c>
      <c r="L7829" s="1" t="s">
        <v>34</v>
      </c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1"/>
      <c r="AA7829" s="1" t="s">
        <v>11</v>
      </c>
      <c r="AB7829" s="3" t="s">
        <v>13</v>
      </c>
      <c r="AC7829" s="23" t="s">
        <v>37802</v>
      </c>
      <c r="AD7829" s="23" t="s">
        <v>45226</v>
      </c>
      <c r="AE7829" t="s">
        <v>35394</v>
      </c>
    </row>
    <row r="7830" spans="1:31" ht="14.25" customHeight="1">
      <c r="A7830" s="1">
        <v>7829</v>
      </c>
      <c r="B7830" s="1" t="s">
        <v>54</v>
      </c>
      <c r="C7830" s="1" t="s">
        <v>8154</v>
      </c>
      <c r="D7830" s="1" t="s">
        <v>1506</v>
      </c>
      <c r="E7830" s="1" t="s">
        <v>139</v>
      </c>
      <c r="F7830" s="1" t="s">
        <v>34162</v>
      </c>
      <c r="G7830" s="14">
        <v>914940944160</v>
      </c>
      <c r="H7830" s="1" t="s">
        <v>8</v>
      </c>
      <c r="I7830" s="1" t="s">
        <v>9</v>
      </c>
      <c r="J7830" s="1" t="s">
        <v>34</v>
      </c>
      <c r="K7830" s="3" t="s">
        <v>42</v>
      </c>
      <c r="L7830" s="1" t="s">
        <v>34</v>
      </c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1"/>
      <c r="AA7830" s="1" t="s">
        <v>16</v>
      </c>
      <c r="AB7830" s="3" t="s">
        <v>12</v>
      </c>
      <c r="AC7830" s="23" t="s">
        <v>37802</v>
      </c>
      <c r="AD7830" s="23" t="s">
        <v>45226</v>
      </c>
      <c r="AE7830" t="s">
        <v>35410</v>
      </c>
    </row>
    <row r="7831" spans="1:31" ht="14.25" customHeight="1">
      <c r="A7831" s="1">
        <v>7830</v>
      </c>
      <c r="B7831" s="9" t="s">
        <v>6</v>
      </c>
      <c r="C7831" s="1" t="s">
        <v>8167</v>
      </c>
      <c r="D7831" s="1" t="s">
        <v>727</v>
      </c>
      <c r="E7831" s="1" t="s">
        <v>824</v>
      </c>
      <c r="F7831" s="1" t="s">
        <v>31969</v>
      </c>
      <c r="G7831" s="14">
        <v>9199994196</v>
      </c>
      <c r="H7831" s="1" t="s">
        <v>8</v>
      </c>
      <c r="I7831" s="1" t="s">
        <v>41</v>
      </c>
      <c r="J7831" s="1" t="s">
        <v>34</v>
      </c>
      <c r="K7831" s="3" t="s">
        <v>17</v>
      </c>
      <c r="L7831" s="1" t="s">
        <v>34</v>
      </c>
      <c r="M7831" s="4" t="s">
        <v>42</v>
      </c>
      <c r="N7831" s="3" t="str">
        <f>J7831</f>
        <v>[50-85 Lacs]</v>
      </c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1"/>
      <c r="AA7831" s="1" t="s">
        <v>16</v>
      </c>
      <c r="AB7831" s="3" t="s">
        <v>12</v>
      </c>
      <c r="AC7831" s="23" t="s">
        <v>37802</v>
      </c>
      <c r="AD7831" s="23" t="s">
        <v>44567</v>
      </c>
      <c r="AE7831" t="s">
        <v>35410</v>
      </c>
    </row>
    <row r="7832" spans="1:31" ht="14.25" customHeight="1">
      <c r="A7832" s="1">
        <v>7831</v>
      </c>
      <c r="B7832" s="9" t="s">
        <v>6</v>
      </c>
      <c r="C7832" s="1" t="s">
        <v>8170</v>
      </c>
      <c r="D7832" s="1" t="s">
        <v>546</v>
      </c>
      <c r="E7832" s="1" t="s">
        <v>8171</v>
      </c>
      <c r="F7832" s="1" t="s">
        <v>8172</v>
      </c>
      <c r="G7832" s="14">
        <v>919099090444</v>
      </c>
      <c r="H7832" s="1" t="s">
        <v>15</v>
      </c>
      <c r="I7832" s="1" t="s">
        <v>62</v>
      </c>
      <c r="J7832" s="1" t="s">
        <v>34</v>
      </c>
      <c r="K7832" s="3" t="s">
        <v>42</v>
      </c>
      <c r="L7832" s="1" t="s">
        <v>34</v>
      </c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1"/>
      <c r="AA7832" s="1" t="s">
        <v>16</v>
      </c>
      <c r="AB7832" s="3" t="s">
        <v>12</v>
      </c>
      <c r="AC7832" s="23" t="s">
        <v>37802</v>
      </c>
      <c r="AD7832" s="23" t="s">
        <v>41284</v>
      </c>
      <c r="AE7832" t="s">
        <v>35399</v>
      </c>
    </row>
    <row r="7833" spans="1:31" ht="14.25" customHeight="1">
      <c r="A7833" s="1">
        <v>7832</v>
      </c>
      <c r="B7833" s="1" t="s">
        <v>54</v>
      </c>
      <c r="C7833" s="1" t="s">
        <v>8175</v>
      </c>
      <c r="D7833" s="1" t="s">
        <v>35894</v>
      </c>
      <c r="E7833" s="1" t="s">
        <v>447</v>
      </c>
      <c r="F7833" s="1" t="s">
        <v>24823</v>
      </c>
      <c r="G7833" s="14">
        <v>919491691</v>
      </c>
      <c r="H7833" s="1" t="s">
        <v>8</v>
      </c>
      <c r="I7833" s="1" t="s">
        <v>62</v>
      </c>
      <c r="J7833" s="1" t="s">
        <v>34</v>
      </c>
      <c r="K7833" s="3" t="s">
        <v>17</v>
      </c>
      <c r="L7833" s="1" t="s">
        <v>34</v>
      </c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1"/>
      <c r="AA7833" s="1" t="s">
        <v>16</v>
      </c>
      <c r="AB7833" s="3" t="s">
        <v>12</v>
      </c>
      <c r="AC7833" s="23" t="s">
        <v>37802</v>
      </c>
      <c r="AD7833" s="23" t="s">
        <v>42793</v>
      </c>
      <c r="AE7833" t="s">
        <v>35410</v>
      </c>
    </row>
    <row r="7834" spans="1:31" ht="14.25" customHeight="1">
      <c r="A7834" s="1">
        <v>7833</v>
      </c>
      <c r="B7834" s="9" t="s">
        <v>6</v>
      </c>
      <c r="C7834" s="1" t="s">
        <v>8186</v>
      </c>
      <c r="D7834" s="1" t="s">
        <v>917</v>
      </c>
      <c r="E7834" s="1" t="s">
        <v>487</v>
      </c>
      <c r="F7834" s="1" t="s">
        <v>24827</v>
      </c>
      <c r="G7834" s="14">
        <v>91994446696</v>
      </c>
      <c r="H7834" s="1" t="s">
        <v>8</v>
      </c>
      <c r="I7834" s="1" t="s">
        <v>41</v>
      </c>
      <c r="J7834" s="1" t="s">
        <v>34</v>
      </c>
      <c r="K7834" s="3" t="s">
        <v>63</v>
      </c>
      <c r="L7834" s="1" t="s">
        <v>34</v>
      </c>
      <c r="M7834" s="3" t="s">
        <v>213</v>
      </c>
      <c r="N7834" s="3" t="str">
        <f t="shared" ref="N7834:N7835" si="273">J7834</f>
        <v>[50-85 Lacs]</v>
      </c>
      <c r="O7834" s="3" t="s">
        <v>17</v>
      </c>
      <c r="P7834" s="3" t="s">
        <v>34</v>
      </c>
      <c r="Q7834" s="3" t="s">
        <v>42</v>
      </c>
      <c r="R7834" s="3" t="s">
        <v>34</v>
      </c>
      <c r="S7834" s="3" t="s">
        <v>27</v>
      </c>
      <c r="T7834" s="3" t="s">
        <v>34</v>
      </c>
      <c r="U7834" s="3" t="s">
        <v>117</v>
      </c>
      <c r="V7834" s="3" t="s">
        <v>34</v>
      </c>
      <c r="W7834" s="3" t="s">
        <v>178</v>
      </c>
      <c r="X7834" s="3" t="s">
        <v>34</v>
      </c>
      <c r="Y7834" s="3" t="s">
        <v>171</v>
      </c>
      <c r="Z7834" s="1" t="s">
        <v>34</v>
      </c>
      <c r="AA7834" s="1" t="s">
        <v>16</v>
      </c>
      <c r="AB7834" s="3" t="s">
        <v>12</v>
      </c>
      <c r="AC7834" s="23" t="s">
        <v>37802</v>
      </c>
      <c r="AD7834" s="23" t="s">
        <v>45227</v>
      </c>
      <c r="AE7834" t="s">
        <v>35410</v>
      </c>
    </row>
    <row r="7835" spans="1:31" ht="14.25" customHeight="1">
      <c r="A7835" s="1">
        <v>7834</v>
      </c>
      <c r="B7835" s="1" t="s">
        <v>54</v>
      </c>
      <c r="C7835" s="1" t="s">
        <v>8187</v>
      </c>
      <c r="D7835" s="1" t="s">
        <v>1857</v>
      </c>
      <c r="E7835" s="1" t="s">
        <v>152</v>
      </c>
      <c r="F7835" s="1" t="s">
        <v>24828</v>
      </c>
      <c r="G7835" s="14">
        <v>9194409440</v>
      </c>
      <c r="H7835" s="1" t="s">
        <v>20</v>
      </c>
      <c r="I7835" s="1" t="s">
        <v>9</v>
      </c>
      <c r="J7835" s="1" t="s">
        <v>34</v>
      </c>
      <c r="K7835" s="3" t="s">
        <v>17</v>
      </c>
      <c r="L7835" s="1" t="s">
        <v>34</v>
      </c>
      <c r="M7835" s="4" t="s">
        <v>42</v>
      </c>
      <c r="N7835" s="3" t="str">
        <f t="shared" si="273"/>
        <v>[50-85 Lacs]</v>
      </c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1"/>
      <c r="AA7835" s="1" t="s">
        <v>16</v>
      </c>
      <c r="AB7835" s="3" t="s">
        <v>12</v>
      </c>
      <c r="AC7835" s="23" t="s">
        <v>37802</v>
      </c>
      <c r="AD7835" s="23" t="s">
        <v>45228</v>
      </c>
      <c r="AE7835" t="s">
        <v>35409</v>
      </c>
    </row>
    <row r="7836" spans="1:31" ht="14.25" customHeight="1">
      <c r="A7836" s="1">
        <v>7835</v>
      </c>
      <c r="B7836" s="1" t="s">
        <v>54</v>
      </c>
      <c r="C7836" s="1" t="s">
        <v>8188</v>
      </c>
      <c r="D7836" s="1" t="s">
        <v>223</v>
      </c>
      <c r="E7836" s="1" t="s">
        <v>410</v>
      </c>
      <c r="F7836" s="1" t="s">
        <v>24829</v>
      </c>
      <c r="G7836" s="14">
        <v>91996616094</v>
      </c>
      <c r="H7836" s="1" t="s">
        <v>20</v>
      </c>
      <c r="I7836" s="1" t="s">
        <v>41</v>
      </c>
      <c r="J7836" s="1" t="s">
        <v>34</v>
      </c>
      <c r="K7836" s="3" t="s">
        <v>42</v>
      </c>
      <c r="L7836" s="1" t="s">
        <v>34</v>
      </c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1"/>
      <c r="AA7836" s="1" t="s">
        <v>16</v>
      </c>
      <c r="AB7836" s="3" t="s">
        <v>12</v>
      </c>
      <c r="AC7836" s="23" t="s">
        <v>37802</v>
      </c>
      <c r="AD7836" s="23" t="s">
        <v>45229</v>
      </c>
      <c r="AE7836" t="s">
        <v>35410</v>
      </c>
    </row>
    <row r="7837" spans="1:31" ht="14.25" customHeight="1">
      <c r="A7837" s="1">
        <v>7836</v>
      </c>
      <c r="B7837" s="1" t="s">
        <v>54</v>
      </c>
      <c r="C7837" s="1" t="s">
        <v>8195</v>
      </c>
      <c r="D7837" s="1" t="s">
        <v>494</v>
      </c>
      <c r="E7837" s="1" t="s">
        <v>40</v>
      </c>
      <c r="F7837" s="1" t="s">
        <v>24832</v>
      </c>
      <c r="G7837" s="14">
        <v>914940064999</v>
      </c>
      <c r="H7837" s="1" t="s">
        <v>8</v>
      </c>
      <c r="I7837" s="1" t="s">
        <v>62</v>
      </c>
      <c r="J7837" s="1" t="s">
        <v>34</v>
      </c>
      <c r="K7837" s="3" t="s">
        <v>42</v>
      </c>
      <c r="L7837" s="1" t="s">
        <v>34</v>
      </c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1"/>
      <c r="AA7837" s="1" t="s">
        <v>16</v>
      </c>
      <c r="AB7837" s="3" t="s">
        <v>12</v>
      </c>
      <c r="AC7837" s="23" t="s">
        <v>37802</v>
      </c>
      <c r="AD7837" s="23" t="s">
        <v>45230</v>
      </c>
      <c r="AE7837" t="s">
        <v>35399</v>
      </c>
    </row>
    <row r="7838" spans="1:31" ht="14.25" customHeight="1">
      <c r="A7838" s="1">
        <v>7837</v>
      </c>
      <c r="B7838" s="1" t="s">
        <v>54</v>
      </c>
      <c r="C7838" s="1" t="s">
        <v>8196</v>
      </c>
      <c r="D7838" s="1" t="s">
        <v>930</v>
      </c>
      <c r="E7838" s="1" t="s">
        <v>8197</v>
      </c>
      <c r="F7838" s="1" t="s">
        <v>24833</v>
      </c>
      <c r="G7838" s="14">
        <v>9199404160</v>
      </c>
      <c r="H7838" s="1" t="s">
        <v>15</v>
      </c>
      <c r="I7838" s="1" t="s">
        <v>41</v>
      </c>
      <c r="J7838" s="1" t="s">
        <v>34</v>
      </c>
      <c r="K7838" s="3" t="s">
        <v>42</v>
      </c>
      <c r="L7838" s="1" t="s">
        <v>34</v>
      </c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1"/>
      <c r="AA7838" s="1" t="s">
        <v>16</v>
      </c>
      <c r="AB7838" s="3" t="s">
        <v>12</v>
      </c>
      <c r="AC7838" s="23" t="s">
        <v>37802</v>
      </c>
      <c r="AD7838" s="23" t="s">
        <v>45231</v>
      </c>
      <c r="AE7838" t="s">
        <v>35399</v>
      </c>
    </row>
    <row r="7839" spans="1:31" ht="14.25" customHeight="1">
      <c r="A7839" s="1">
        <v>7838</v>
      </c>
      <c r="B7839" s="1" t="s">
        <v>54</v>
      </c>
      <c r="C7839" s="1" t="s">
        <v>8208</v>
      </c>
      <c r="D7839" s="1" t="s">
        <v>1111</v>
      </c>
      <c r="E7839" s="1" t="s">
        <v>506</v>
      </c>
      <c r="F7839" s="1" t="s">
        <v>24837</v>
      </c>
      <c r="G7839" s="14">
        <v>919494066104</v>
      </c>
      <c r="H7839" s="1" t="s">
        <v>8</v>
      </c>
      <c r="I7839" s="1" t="s">
        <v>33</v>
      </c>
      <c r="J7839" s="1" t="s">
        <v>34</v>
      </c>
      <c r="K7839" s="3" t="s">
        <v>42</v>
      </c>
      <c r="L7839" s="1" t="s">
        <v>34</v>
      </c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1"/>
      <c r="AA7839" s="1" t="s">
        <v>16</v>
      </c>
      <c r="AB7839" s="3" t="s">
        <v>12</v>
      </c>
      <c r="AC7839" s="23" t="s">
        <v>37802</v>
      </c>
      <c r="AD7839" s="23" t="s">
        <v>45232</v>
      </c>
      <c r="AE7839" t="s">
        <v>35409</v>
      </c>
    </row>
    <row r="7840" spans="1:31" ht="14.25" customHeight="1">
      <c r="A7840" s="1">
        <v>7839</v>
      </c>
      <c r="B7840" s="1" t="s">
        <v>54</v>
      </c>
      <c r="C7840" s="1" t="s">
        <v>8214</v>
      </c>
      <c r="D7840" s="1" t="s">
        <v>35895</v>
      </c>
      <c r="E7840" s="1" t="s">
        <v>90</v>
      </c>
      <c r="F7840" s="1" t="s">
        <v>24842</v>
      </c>
      <c r="G7840" s="14">
        <v>919446099</v>
      </c>
      <c r="H7840" s="1" t="s">
        <v>20</v>
      </c>
      <c r="I7840" s="1" t="s">
        <v>9</v>
      </c>
      <c r="J7840" s="1" t="s">
        <v>34</v>
      </c>
      <c r="K7840" s="3" t="s">
        <v>17</v>
      </c>
      <c r="L7840" s="1" t="s">
        <v>34</v>
      </c>
      <c r="M7840" s="4" t="s">
        <v>42</v>
      </c>
      <c r="N7840" s="3" t="str">
        <f t="shared" ref="N7840:N7842" si="274">J7840</f>
        <v>[50-85 Lacs]</v>
      </c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1"/>
      <c r="AA7840" s="1" t="s">
        <v>16</v>
      </c>
      <c r="AB7840" s="3" t="s">
        <v>12</v>
      </c>
      <c r="AC7840" s="23" t="s">
        <v>37802</v>
      </c>
      <c r="AD7840" s="23" t="s">
        <v>45233</v>
      </c>
      <c r="AE7840" t="s">
        <v>35409</v>
      </c>
    </row>
    <row r="7841" spans="1:31" ht="14.25" customHeight="1">
      <c r="A7841" s="1">
        <v>7840</v>
      </c>
      <c r="B7841" s="9" t="s">
        <v>6</v>
      </c>
      <c r="C7841" s="1" t="s">
        <v>8215</v>
      </c>
      <c r="D7841" s="1" t="s">
        <v>8216</v>
      </c>
      <c r="E7841" s="1" t="s">
        <v>8217</v>
      </c>
      <c r="F7841" s="1" t="s">
        <v>24843</v>
      </c>
      <c r="G7841" s="14">
        <v>9199949966</v>
      </c>
      <c r="H7841" s="1" t="s">
        <v>8</v>
      </c>
      <c r="I7841" s="1" t="s">
        <v>41</v>
      </c>
      <c r="J7841" s="1" t="s">
        <v>34</v>
      </c>
      <c r="K7841" s="3" t="s">
        <v>42</v>
      </c>
      <c r="L7841" s="1" t="s">
        <v>34</v>
      </c>
      <c r="M7841" s="3" t="s">
        <v>171</v>
      </c>
      <c r="N7841" s="3" t="str">
        <f t="shared" si="274"/>
        <v>[50-85 Lacs]</v>
      </c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1"/>
      <c r="AA7841" s="1" t="s">
        <v>16</v>
      </c>
      <c r="AB7841" s="3" t="s">
        <v>12</v>
      </c>
      <c r="AC7841" s="23" t="s">
        <v>37802</v>
      </c>
      <c r="AD7841" s="23" t="s">
        <v>45234</v>
      </c>
      <c r="AE7841" t="s">
        <v>35409</v>
      </c>
    </row>
    <row r="7842" spans="1:31" ht="14.25" customHeight="1">
      <c r="A7842" s="1">
        <v>7841</v>
      </c>
      <c r="B7842" s="9" t="s">
        <v>6</v>
      </c>
      <c r="C7842" s="1" t="s">
        <v>8219</v>
      </c>
      <c r="D7842" s="1" t="s">
        <v>8220</v>
      </c>
      <c r="E7842" s="1" t="s">
        <v>8221</v>
      </c>
      <c r="F7842" s="1" t="s">
        <v>24844</v>
      </c>
      <c r="G7842" s="14">
        <v>91664640</v>
      </c>
      <c r="H7842" s="1" t="s">
        <v>132</v>
      </c>
      <c r="I7842" s="1" t="s">
        <v>41</v>
      </c>
      <c r="J7842" s="1" t="s">
        <v>34</v>
      </c>
      <c r="K7842" s="3" t="s">
        <v>42</v>
      </c>
      <c r="L7842" s="1" t="s">
        <v>34</v>
      </c>
      <c r="M7842" s="3" t="s">
        <v>178</v>
      </c>
      <c r="N7842" s="3" t="str">
        <f t="shared" si="274"/>
        <v>[50-85 Lacs]</v>
      </c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1"/>
      <c r="AA7842" s="1" t="s">
        <v>16</v>
      </c>
      <c r="AB7842" s="3" t="s">
        <v>12</v>
      </c>
      <c r="AC7842" s="23" t="s">
        <v>37802</v>
      </c>
      <c r="AD7842" s="23" t="s">
        <v>45235</v>
      </c>
      <c r="AE7842" t="s">
        <v>35399</v>
      </c>
    </row>
    <row r="7843" spans="1:31" ht="14.25" customHeight="1">
      <c r="A7843" s="1">
        <v>7842</v>
      </c>
      <c r="B7843" s="1" t="s">
        <v>54</v>
      </c>
      <c r="C7843" s="1" t="s">
        <v>8243</v>
      </c>
      <c r="D7843" s="1" t="s">
        <v>77</v>
      </c>
      <c r="E7843" s="1" t="s">
        <v>87</v>
      </c>
      <c r="F7843" s="1" t="s">
        <v>34169</v>
      </c>
      <c r="G7843" s="14">
        <v>919446661669</v>
      </c>
      <c r="H7843" s="1" t="s">
        <v>20</v>
      </c>
      <c r="I7843" s="1" t="s">
        <v>33</v>
      </c>
      <c r="J7843" s="1" t="s">
        <v>34</v>
      </c>
      <c r="K7843" s="3" t="s">
        <v>171</v>
      </c>
      <c r="L7843" s="1" t="s">
        <v>34</v>
      </c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1"/>
      <c r="AA7843" s="1" t="s">
        <v>16</v>
      </c>
      <c r="AB7843" s="3" t="s">
        <v>12</v>
      </c>
      <c r="AC7843" s="23" t="s">
        <v>37802</v>
      </c>
      <c r="AD7843" s="23" t="s">
        <v>45236</v>
      </c>
      <c r="AE7843" t="s">
        <v>35410</v>
      </c>
    </row>
    <row r="7844" spans="1:31" ht="14.25" customHeight="1">
      <c r="A7844" s="1">
        <v>7843</v>
      </c>
      <c r="B7844" s="1" t="s">
        <v>54</v>
      </c>
      <c r="C7844" s="1" t="s">
        <v>8248</v>
      </c>
      <c r="D7844" s="1" t="s">
        <v>2160</v>
      </c>
      <c r="E7844" s="1" t="s">
        <v>49</v>
      </c>
      <c r="F7844" s="1" t="s">
        <v>24853</v>
      </c>
      <c r="G7844" s="14">
        <v>91966466999</v>
      </c>
      <c r="H7844" s="1" t="s">
        <v>8</v>
      </c>
      <c r="I7844" s="1" t="s">
        <v>41</v>
      </c>
      <c r="J7844" s="1" t="s">
        <v>34</v>
      </c>
      <c r="K7844" s="3" t="s">
        <v>17</v>
      </c>
      <c r="L7844" s="1" t="s">
        <v>34</v>
      </c>
      <c r="M7844" s="4" t="s">
        <v>42</v>
      </c>
      <c r="N7844" s="3" t="str">
        <f>J7844</f>
        <v>[50-85 Lacs]</v>
      </c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1"/>
      <c r="AA7844" s="1" t="s">
        <v>16</v>
      </c>
      <c r="AB7844" s="3" t="s">
        <v>12</v>
      </c>
      <c r="AC7844" s="23" t="s">
        <v>37802</v>
      </c>
      <c r="AD7844" s="23" t="s">
        <v>45237</v>
      </c>
      <c r="AE7844" t="s">
        <v>35409</v>
      </c>
    </row>
    <row r="7845" spans="1:31" ht="14.25" customHeight="1">
      <c r="A7845" s="1">
        <v>7844</v>
      </c>
      <c r="B7845" s="9" t="s">
        <v>6</v>
      </c>
      <c r="C7845" s="1" t="s">
        <v>8250</v>
      </c>
      <c r="D7845" s="1" t="s">
        <v>89</v>
      </c>
      <c r="E7845" s="1" t="s">
        <v>40</v>
      </c>
      <c r="F7845" s="1" t="s">
        <v>24855</v>
      </c>
      <c r="G7845" s="14">
        <v>919944961964</v>
      </c>
      <c r="H7845" s="1" t="s">
        <v>8</v>
      </c>
      <c r="I7845" s="1" t="s">
        <v>9</v>
      </c>
      <c r="J7845" s="1" t="s">
        <v>34</v>
      </c>
      <c r="K7845" s="3" t="s">
        <v>17</v>
      </c>
      <c r="L7845" s="1" t="s">
        <v>34</v>
      </c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1"/>
      <c r="AA7845" s="1" t="s">
        <v>16</v>
      </c>
      <c r="AB7845" s="3" t="s">
        <v>12</v>
      </c>
      <c r="AC7845" s="23" t="s">
        <v>37802</v>
      </c>
      <c r="AD7845" s="23" t="s">
        <v>45238</v>
      </c>
      <c r="AE7845" t="s">
        <v>35394</v>
      </c>
    </row>
    <row r="7846" spans="1:31" ht="14.25" customHeight="1">
      <c r="A7846" s="1">
        <v>7845</v>
      </c>
      <c r="B7846" s="1" t="s">
        <v>54</v>
      </c>
      <c r="C7846" s="1" t="s">
        <v>8265</v>
      </c>
      <c r="D7846" s="1" t="s">
        <v>1584</v>
      </c>
      <c r="E7846" s="1" t="s">
        <v>362</v>
      </c>
      <c r="F7846" s="1" t="s">
        <v>24862</v>
      </c>
      <c r="G7846" s="14">
        <v>91999990006</v>
      </c>
      <c r="H7846" s="1" t="s">
        <v>20</v>
      </c>
      <c r="I7846" s="1" t="s">
        <v>41</v>
      </c>
      <c r="J7846" s="1" t="s">
        <v>34</v>
      </c>
      <c r="K7846" s="3" t="s">
        <v>42</v>
      </c>
      <c r="L7846" s="1" t="s">
        <v>34</v>
      </c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1"/>
      <c r="AA7846" s="1" t="s">
        <v>16</v>
      </c>
      <c r="AB7846" s="3" t="s">
        <v>12</v>
      </c>
      <c r="AC7846" s="23" t="s">
        <v>37802</v>
      </c>
      <c r="AD7846" s="23" t="s">
        <v>45239</v>
      </c>
      <c r="AE7846" t="s">
        <v>35399</v>
      </c>
    </row>
    <row r="7847" spans="1:31" ht="14.25" customHeight="1">
      <c r="A7847" s="1">
        <v>7846</v>
      </c>
      <c r="B7847" s="9" t="s">
        <v>6</v>
      </c>
      <c r="C7847" s="1" t="s">
        <v>8267</v>
      </c>
      <c r="D7847" s="1" t="s">
        <v>8268</v>
      </c>
      <c r="E7847" s="1" t="s">
        <v>1797</v>
      </c>
      <c r="F7847" s="1" t="s">
        <v>31981</v>
      </c>
      <c r="G7847" s="14">
        <v>91944604046</v>
      </c>
      <c r="H7847" s="1" t="s">
        <v>132</v>
      </c>
      <c r="I7847" s="1" t="s">
        <v>9</v>
      </c>
      <c r="J7847" s="1" t="s">
        <v>34</v>
      </c>
      <c r="K7847" s="3" t="s">
        <v>17</v>
      </c>
      <c r="L7847" s="1" t="s">
        <v>34</v>
      </c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1"/>
      <c r="AA7847" s="1" t="s">
        <v>11</v>
      </c>
      <c r="AB7847" s="3" t="s">
        <v>538</v>
      </c>
      <c r="AC7847" s="23" t="s">
        <v>37802</v>
      </c>
      <c r="AD7847" s="23" t="s">
        <v>40910</v>
      </c>
      <c r="AE7847" t="s">
        <v>35394</v>
      </c>
    </row>
    <row r="7848" spans="1:31" ht="14.25" customHeight="1">
      <c r="A7848" s="1">
        <v>7847</v>
      </c>
      <c r="B7848" s="1" t="s">
        <v>54</v>
      </c>
      <c r="C7848" s="1" t="s">
        <v>8273</v>
      </c>
      <c r="D7848" s="1" t="s">
        <v>35896</v>
      </c>
      <c r="E7848" s="1" t="s">
        <v>139</v>
      </c>
      <c r="F7848" s="1" t="s">
        <v>24865</v>
      </c>
      <c r="G7848" s="14">
        <v>919099140449</v>
      </c>
      <c r="H7848" s="1" t="s">
        <v>8</v>
      </c>
      <c r="I7848" s="1" t="s">
        <v>9</v>
      </c>
      <c r="J7848" s="1" t="s">
        <v>34</v>
      </c>
      <c r="K7848" s="3" t="s">
        <v>42</v>
      </c>
      <c r="L7848" s="1" t="s">
        <v>34</v>
      </c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1"/>
      <c r="AA7848" s="1" t="s">
        <v>16</v>
      </c>
      <c r="AB7848" s="3" t="s">
        <v>12</v>
      </c>
      <c r="AC7848" s="23" t="s">
        <v>37802</v>
      </c>
      <c r="AD7848" s="23" t="s">
        <v>45240</v>
      </c>
      <c r="AE7848" t="s">
        <v>35394</v>
      </c>
    </row>
    <row r="7849" spans="1:31" ht="14.25" customHeight="1">
      <c r="A7849" s="1">
        <v>7848</v>
      </c>
      <c r="B7849" s="9" t="s">
        <v>6</v>
      </c>
      <c r="C7849" s="1" t="s">
        <v>8276</v>
      </c>
      <c r="D7849" s="1" t="s">
        <v>494</v>
      </c>
      <c r="E7849" s="1" t="s">
        <v>139</v>
      </c>
      <c r="F7849" s="1" t="s">
        <v>24868</v>
      </c>
      <c r="G7849" s="14">
        <v>919444066699</v>
      </c>
      <c r="H7849" s="1" t="s">
        <v>8</v>
      </c>
      <c r="I7849" s="1" t="s">
        <v>62</v>
      </c>
      <c r="J7849" s="1" t="s">
        <v>34</v>
      </c>
      <c r="K7849" s="3" t="s">
        <v>42</v>
      </c>
      <c r="L7849" s="1" t="s">
        <v>34</v>
      </c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1"/>
      <c r="AA7849" s="1" t="s">
        <v>16</v>
      </c>
      <c r="AB7849" s="3" t="s">
        <v>12</v>
      </c>
      <c r="AC7849" s="23" t="s">
        <v>37802</v>
      </c>
      <c r="AD7849" s="23" t="s">
        <v>45241</v>
      </c>
      <c r="AE7849" t="s">
        <v>35399</v>
      </c>
    </row>
    <row r="7850" spans="1:31" ht="14.25" customHeight="1">
      <c r="A7850" s="1">
        <v>7849</v>
      </c>
      <c r="B7850" s="9" t="s">
        <v>6</v>
      </c>
      <c r="C7850" s="1" t="s">
        <v>8280</v>
      </c>
      <c r="D7850" s="1" t="s">
        <v>89</v>
      </c>
      <c r="E7850" s="1" t="s">
        <v>40</v>
      </c>
      <c r="F7850" s="1" t="s">
        <v>24869</v>
      </c>
      <c r="G7850" s="14">
        <v>9199994411</v>
      </c>
      <c r="H7850" s="1" t="s">
        <v>46</v>
      </c>
      <c r="I7850" s="1" t="s">
        <v>41</v>
      </c>
      <c r="J7850" s="1" t="s">
        <v>34</v>
      </c>
      <c r="K7850" s="3" t="s">
        <v>42</v>
      </c>
      <c r="L7850" s="1" t="s">
        <v>34</v>
      </c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1"/>
      <c r="AA7850" s="1" t="s">
        <v>16</v>
      </c>
      <c r="AB7850" s="3" t="s">
        <v>12</v>
      </c>
      <c r="AC7850" s="23" t="s">
        <v>37802</v>
      </c>
      <c r="AD7850" s="23" t="s">
        <v>45242</v>
      </c>
      <c r="AE7850" t="s">
        <v>35409</v>
      </c>
    </row>
    <row r="7851" spans="1:31" ht="14.25" customHeight="1">
      <c r="A7851" s="1">
        <v>7850</v>
      </c>
      <c r="B7851" s="1" t="s">
        <v>54</v>
      </c>
      <c r="C7851" s="1" t="s">
        <v>8285</v>
      </c>
      <c r="D7851" s="1" t="s">
        <v>323</v>
      </c>
      <c r="E7851" s="1" t="s">
        <v>13873</v>
      </c>
      <c r="F7851" s="1" t="s">
        <v>31983</v>
      </c>
      <c r="G7851" s="14">
        <v>91446060440</v>
      </c>
      <c r="H7851" s="1" t="s">
        <v>20</v>
      </c>
      <c r="I7851" s="1" t="s">
        <v>107</v>
      </c>
      <c r="J7851" s="1" t="s">
        <v>34</v>
      </c>
      <c r="K7851" s="3" t="s">
        <v>17</v>
      </c>
      <c r="L7851" s="1" t="s">
        <v>34</v>
      </c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1"/>
      <c r="AA7851" s="1" t="s">
        <v>16</v>
      </c>
      <c r="AB7851" s="3" t="s">
        <v>12</v>
      </c>
      <c r="AC7851" s="23" t="s">
        <v>37802</v>
      </c>
      <c r="AD7851" s="23" t="s">
        <v>44579</v>
      </c>
      <c r="AE7851" t="s">
        <v>35409</v>
      </c>
    </row>
    <row r="7852" spans="1:31" ht="14.25" customHeight="1">
      <c r="A7852" s="1">
        <v>7851</v>
      </c>
      <c r="B7852" s="1" t="s">
        <v>54</v>
      </c>
      <c r="C7852" s="1" t="s">
        <v>8292</v>
      </c>
      <c r="D7852" s="1" t="s">
        <v>2140</v>
      </c>
      <c r="E7852" s="1" t="s">
        <v>73</v>
      </c>
      <c r="F7852" s="1" t="s">
        <v>31985</v>
      </c>
      <c r="G7852" s="14">
        <v>919491940</v>
      </c>
      <c r="H7852" s="1" t="s">
        <v>132</v>
      </c>
      <c r="I7852" s="1" t="s">
        <v>41</v>
      </c>
      <c r="J7852" s="1" t="s">
        <v>34</v>
      </c>
      <c r="K7852" s="3" t="s">
        <v>63</v>
      </c>
      <c r="L7852" s="1" t="s">
        <v>34</v>
      </c>
      <c r="M7852" s="3" t="s">
        <v>213</v>
      </c>
      <c r="N7852" s="3" t="str">
        <f>J7852</f>
        <v>[50-85 Lacs]</v>
      </c>
      <c r="O7852" s="3" t="s">
        <v>17</v>
      </c>
      <c r="P7852" s="3" t="s">
        <v>34</v>
      </c>
      <c r="Q7852" s="3" t="s">
        <v>42</v>
      </c>
      <c r="R7852" s="3" t="s">
        <v>34</v>
      </c>
      <c r="S7852" s="3" t="s">
        <v>27</v>
      </c>
      <c r="T7852" s="3" t="s">
        <v>34</v>
      </c>
      <c r="U7852" s="3" t="s">
        <v>117</v>
      </c>
      <c r="V7852" s="3" t="s">
        <v>34</v>
      </c>
      <c r="W7852" s="3" t="s">
        <v>178</v>
      </c>
      <c r="X7852" s="3" t="s">
        <v>34</v>
      </c>
      <c r="Y7852" s="3" t="s">
        <v>171</v>
      </c>
      <c r="Z7852" s="1" t="s">
        <v>34</v>
      </c>
      <c r="AA7852" s="1" t="s">
        <v>16</v>
      </c>
      <c r="AB7852" s="3" t="s">
        <v>12</v>
      </c>
      <c r="AC7852" s="23" t="s">
        <v>37802</v>
      </c>
      <c r="AD7852" s="23" t="s">
        <v>45243</v>
      </c>
      <c r="AE7852" t="s">
        <v>35399</v>
      </c>
    </row>
    <row r="7853" spans="1:31" ht="14.25" customHeight="1">
      <c r="A7853" s="1">
        <v>7852</v>
      </c>
      <c r="B7853" s="1" t="s">
        <v>54</v>
      </c>
      <c r="C7853" s="1" t="s">
        <v>8303</v>
      </c>
      <c r="D7853" s="1" t="s">
        <v>5048</v>
      </c>
      <c r="E7853" s="1" t="s">
        <v>410</v>
      </c>
      <c r="F7853" s="1" t="s">
        <v>34174</v>
      </c>
      <c r="G7853" s="14">
        <v>916961999196</v>
      </c>
      <c r="H7853" s="1" t="s">
        <v>20</v>
      </c>
      <c r="I7853" s="1" t="s">
        <v>41</v>
      </c>
      <c r="J7853" s="1" t="s">
        <v>34</v>
      </c>
      <c r="K7853" s="3" t="s">
        <v>17</v>
      </c>
      <c r="L7853" s="1" t="s">
        <v>34</v>
      </c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1"/>
      <c r="AA7853" s="1" t="s">
        <v>11</v>
      </c>
      <c r="AB7853" s="3" t="s">
        <v>321</v>
      </c>
      <c r="AC7853" s="23" t="s">
        <v>37802</v>
      </c>
      <c r="AD7853" s="23" t="s">
        <v>42800</v>
      </c>
      <c r="AE7853" t="s">
        <v>35394</v>
      </c>
    </row>
    <row r="7854" spans="1:31" ht="14.25" customHeight="1">
      <c r="A7854" s="1">
        <v>7853</v>
      </c>
      <c r="B7854" s="1" t="s">
        <v>54</v>
      </c>
      <c r="C7854" s="1" t="s">
        <v>8306</v>
      </c>
      <c r="D7854" s="1" t="s">
        <v>185</v>
      </c>
      <c r="E7854" s="1" t="s">
        <v>139</v>
      </c>
      <c r="F7854" s="1" t="s">
        <v>31988</v>
      </c>
      <c r="G7854" s="14">
        <v>914141690000</v>
      </c>
      <c r="H7854" s="1" t="s">
        <v>37</v>
      </c>
      <c r="I7854" s="1" t="s">
        <v>41</v>
      </c>
      <c r="J7854" s="1" t="s">
        <v>34</v>
      </c>
      <c r="K7854" s="3" t="s">
        <v>17</v>
      </c>
      <c r="L7854" s="1" t="s">
        <v>34</v>
      </c>
      <c r="M7854" s="4" t="s">
        <v>42</v>
      </c>
      <c r="N7854" s="3" t="str">
        <f>J7854</f>
        <v>[50-85 Lacs]</v>
      </c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1"/>
      <c r="AA7854" s="1" t="s">
        <v>16</v>
      </c>
      <c r="AB7854" s="3" t="s">
        <v>12</v>
      </c>
      <c r="AC7854" s="23" t="s">
        <v>37802</v>
      </c>
      <c r="AD7854" s="23" t="s">
        <v>45244</v>
      </c>
      <c r="AE7854" t="s">
        <v>35410</v>
      </c>
    </row>
    <row r="7855" spans="1:31" ht="14.25" customHeight="1">
      <c r="A7855" s="1">
        <v>7854</v>
      </c>
      <c r="B7855" s="1" t="s">
        <v>54</v>
      </c>
      <c r="C7855" s="1" t="s">
        <v>8308</v>
      </c>
      <c r="D7855" s="1" t="s">
        <v>1501</v>
      </c>
      <c r="E7855" s="1" t="s">
        <v>40</v>
      </c>
      <c r="F7855" s="1" t="s">
        <v>31989</v>
      </c>
      <c r="G7855" s="14">
        <v>916446044</v>
      </c>
      <c r="H7855" s="1" t="s">
        <v>15</v>
      </c>
      <c r="I7855" s="1" t="s">
        <v>9</v>
      </c>
      <c r="J7855" s="1" t="s">
        <v>34</v>
      </c>
      <c r="K7855" s="3" t="s">
        <v>17</v>
      </c>
      <c r="L7855" s="1" t="s">
        <v>34</v>
      </c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1"/>
      <c r="AA7855" s="1" t="s">
        <v>16</v>
      </c>
      <c r="AB7855" s="3" t="s">
        <v>12</v>
      </c>
      <c r="AC7855" s="23" t="s">
        <v>37802</v>
      </c>
      <c r="AD7855" s="23" t="s">
        <v>45245</v>
      </c>
      <c r="AE7855" t="s">
        <v>35409</v>
      </c>
    </row>
    <row r="7856" spans="1:31" ht="14.25" customHeight="1">
      <c r="A7856" s="1">
        <v>7855</v>
      </c>
      <c r="B7856" s="9" t="s">
        <v>6</v>
      </c>
      <c r="C7856" s="1" t="s">
        <v>8319</v>
      </c>
      <c r="D7856" s="1" t="s">
        <v>526</v>
      </c>
      <c r="E7856" s="1" t="s">
        <v>2951</v>
      </c>
      <c r="F7856" s="1" t="s">
        <v>24887</v>
      </c>
      <c r="G7856" s="14">
        <v>9194409669</v>
      </c>
      <c r="H7856" s="1" t="s">
        <v>132</v>
      </c>
      <c r="I7856" s="1" t="s">
        <v>9</v>
      </c>
      <c r="J7856" s="1" t="s">
        <v>34</v>
      </c>
      <c r="K7856" s="3" t="s">
        <v>17</v>
      </c>
      <c r="L7856" s="1" t="s">
        <v>34</v>
      </c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1"/>
      <c r="AA7856" s="1" t="s">
        <v>16</v>
      </c>
      <c r="AB7856" s="3" t="s">
        <v>12</v>
      </c>
      <c r="AC7856" s="23" t="s">
        <v>37802</v>
      </c>
      <c r="AD7856" s="23" t="s">
        <v>45246</v>
      </c>
      <c r="AE7856" t="s">
        <v>35409</v>
      </c>
    </row>
    <row r="7857" spans="1:31" ht="14.25" customHeight="1">
      <c r="A7857" s="1">
        <v>7856</v>
      </c>
      <c r="B7857" s="9" t="s">
        <v>6</v>
      </c>
      <c r="C7857" s="1" t="s">
        <v>8334</v>
      </c>
      <c r="D7857" s="1" t="s">
        <v>8335</v>
      </c>
      <c r="E7857" s="1" t="s">
        <v>139</v>
      </c>
      <c r="F7857" s="1" t="s">
        <v>24893</v>
      </c>
      <c r="G7857" s="14">
        <v>91994494944</v>
      </c>
      <c r="H7857" s="1" t="s">
        <v>15</v>
      </c>
      <c r="I7857" s="1" t="s">
        <v>33</v>
      </c>
      <c r="J7857" s="1" t="s">
        <v>34</v>
      </c>
      <c r="K7857" s="3" t="s">
        <v>17</v>
      </c>
      <c r="L7857" s="1" t="s">
        <v>34</v>
      </c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1"/>
      <c r="AA7857" s="1" t="s">
        <v>16</v>
      </c>
      <c r="AB7857" s="3" t="s">
        <v>12</v>
      </c>
      <c r="AC7857" s="23" t="s">
        <v>37802</v>
      </c>
      <c r="AD7857" s="23" t="s">
        <v>45247</v>
      </c>
      <c r="AE7857" t="s">
        <v>35410</v>
      </c>
    </row>
    <row r="7858" spans="1:31" ht="14.25" customHeight="1">
      <c r="A7858" s="1">
        <v>7857</v>
      </c>
      <c r="B7858" s="1" t="s">
        <v>54</v>
      </c>
      <c r="C7858" s="1" t="s">
        <v>8339</v>
      </c>
      <c r="D7858" s="1" t="s">
        <v>4096</v>
      </c>
      <c r="E7858" s="1" t="s">
        <v>73</v>
      </c>
      <c r="F7858" s="1" t="s">
        <v>8340</v>
      </c>
      <c r="G7858" s="14">
        <v>91041614149</v>
      </c>
      <c r="H7858" s="1" t="s">
        <v>15</v>
      </c>
      <c r="I7858" s="1" t="s">
        <v>9</v>
      </c>
      <c r="J7858" s="1" t="s">
        <v>34</v>
      </c>
      <c r="K7858" s="3" t="s">
        <v>17</v>
      </c>
      <c r="L7858" s="1" t="s">
        <v>34</v>
      </c>
      <c r="M7858" s="4" t="s">
        <v>42</v>
      </c>
      <c r="N7858" s="3" t="str">
        <f>J7858</f>
        <v>[50-85 Lacs]</v>
      </c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1"/>
      <c r="AA7858" s="1" t="s">
        <v>16</v>
      </c>
      <c r="AB7858" s="3" t="s">
        <v>12</v>
      </c>
      <c r="AC7858" s="23" t="s">
        <v>37802</v>
      </c>
      <c r="AD7858" s="23" t="s">
        <v>45248</v>
      </c>
      <c r="AE7858" t="s">
        <v>35409</v>
      </c>
    </row>
    <row r="7859" spans="1:31" ht="14.25" customHeight="1">
      <c r="A7859" s="1">
        <v>7858</v>
      </c>
      <c r="B7859" s="1" t="s">
        <v>54</v>
      </c>
      <c r="C7859" s="1" t="s">
        <v>8358</v>
      </c>
      <c r="D7859" s="1" t="s">
        <v>1447</v>
      </c>
      <c r="E7859" s="1" t="s">
        <v>40</v>
      </c>
      <c r="F7859" s="1" t="s">
        <v>31996</v>
      </c>
      <c r="G7859" s="14">
        <v>9199444414</v>
      </c>
      <c r="H7859" s="1" t="s">
        <v>8</v>
      </c>
      <c r="I7859" s="1" t="s">
        <v>41</v>
      </c>
      <c r="J7859" s="1" t="s">
        <v>34</v>
      </c>
      <c r="K7859" s="3" t="s">
        <v>42</v>
      </c>
      <c r="L7859" s="1" t="s">
        <v>34</v>
      </c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1"/>
      <c r="AA7859" s="1" t="s">
        <v>16</v>
      </c>
      <c r="AB7859" s="3" t="s">
        <v>12</v>
      </c>
      <c r="AC7859" s="23" t="s">
        <v>37802</v>
      </c>
      <c r="AD7859" s="23" t="s">
        <v>45249</v>
      </c>
      <c r="AE7859" t="s">
        <v>35409</v>
      </c>
    </row>
    <row r="7860" spans="1:31" ht="14.25" customHeight="1">
      <c r="A7860" s="1">
        <v>7859</v>
      </c>
      <c r="B7860" s="9" t="s">
        <v>6</v>
      </c>
      <c r="C7860" s="1" t="s">
        <v>8359</v>
      </c>
      <c r="D7860" s="1" t="s">
        <v>8360</v>
      </c>
      <c r="E7860" s="1" t="s">
        <v>8361</v>
      </c>
      <c r="F7860" s="1" t="s">
        <v>24903</v>
      </c>
      <c r="G7860" s="14">
        <v>91949441466</v>
      </c>
      <c r="H7860" s="1" t="s">
        <v>8</v>
      </c>
      <c r="I7860" s="1" t="s">
        <v>62</v>
      </c>
      <c r="J7860" s="1" t="s">
        <v>34</v>
      </c>
      <c r="K7860" s="3" t="s">
        <v>17</v>
      </c>
      <c r="L7860" s="1" t="s">
        <v>34</v>
      </c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1"/>
      <c r="AA7860" s="1" t="s">
        <v>16</v>
      </c>
      <c r="AB7860" s="3" t="s">
        <v>12</v>
      </c>
      <c r="AC7860" s="23" t="s">
        <v>37802</v>
      </c>
      <c r="AD7860" s="23" t="s">
        <v>45250</v>
      </c>
      <c r="AE7860" t="s">
        <v>35394</v>
      </c>
    </row>
    <row r="7861" spans="1:31" ht="14.25" customHeight="1">
      <c r="A7861" s="1">
        <v>7860</v>
      </c>
      <c r="B7861" s="1" t="s">
        <v>54</v>
      </c>
      <c r="C7861" s="1" t="s">
        <v>8362</v>
      </c>
      <c r="D7861" s="1" t="s">
        <v>959</v>
      </c>
      <c r="E7861" s="1" t="s">
        <v>78</v>
      </c>
      <c r="F7861" s="1" t="s">
        <v>24904</v>
      </c>
      <c r="G7861" s="14">
        <v>919446614949</v>
      </c>
      <c r="H7861" s="1" t="s">
        <v>20</v>
      </c>
      <c r="I7861" s="1" t="s">
        <v>33</v>
      </c>
      <c r="J7861" s="1" t="s">
        <v>34</v>
      </c>
      <c r="K7861" s="3" t="s">
        <v>42</v>
      </c>
      <c r="L7861" s="1" t="s">
        <v>34</v>
      </c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1"/>
      <c r="AA7861" s="1" t="s">
        <v>16</v>
      </c>
      <c r="AB7861" s="3" t="s">
        <v>12</v>
      </c>
      <c r="AC7861" s="23" t="s">
        <v>37802</v>
      </c>
      <c r="AD7861" s="23" t="s">
        <v>45251</v>
      </c>
      <c r="AE7861" t="s">
        <v>35409</v>
      </c>
    </row>
    <row r="7862" spans="1:31" ht="14.25" customHeight="1">
      <c r="A7862" s="1">
        <v>7861</v>
      </c>
      <c r="B7862" s="1" t="s">
        <v>54</v>
      </c>
      <c r="C7862" s="1" t="s">
        <v>8368</v>
      </c>
      <c r="D7862" s="1" t="s">
        <v>4798</v>
      </c>
      <c r="E7862" s="1" t="s">
        <v>139</v>
      </c>
      <c r="F7862" s="1" t="s">
        <v>34180</v>
      </c>
      <c r="G7862" s="14">
        <v>919446604666</v>
      </c>
      <c r="H7862" s="1" t="s">
        <v>8</v>
      </c>
      <c r="I7862" s="1" t="s">
        <v>62</v>
      </c>
      <c r="J7862" s="1" t="s">
        <v>34</v>
      </c>
      <c r="K7862" s="3" t="s">
        <v>17</v>
      </c>
      <c r="L7862" s="1" t="s">
        <v>34</v>
      </c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1"/>
      <c r="AA7862" s="1" t="s">
        <v>16</v>
      </c>
      <c r="AB7862" s="3" t="s">
        <v>12</v>
      </c>
      <c r="AC7862" s="23" t="s">
        <v>37802</v>
      </c>
      <c r="AD7862" s="23" t="s">
        <v>45252</v>
      </c>
      <c r="AE7862" t="s">
        <v>35410</v>
      </c>
    </row>
    <row r="7863" spans="1:31" ht="14.25" customHeight="1">
      <c r="A7863" s="1">
        <v>7862</v>
      </c>
      <c r="B7863" s="1" t="s">
        <v>54</v>
      </c>
      <c r="C7863" s="1" t="s">
        <v>8371</v>
      </c>
      <c r="D7863" s="1" t="s">
        <v>35897</v>
      </c>
      <c r="E7863" s="1" t="s">
        <v>4627</v>
      </c>
      <c r="F7863" s="1" t="s">
        <v>24909</v>
      </c>
      <c r="G7863" s="14">
        <v>91446669610</v>
      </c>
      <c r="H7863" s="1" t="s">
        <v>20</v>
      </c>
      <c r="I7863" s="1" t="s">
        <v>41</v>
      </c>
      <c r="J7863" s="1" t="s">
        <v>34</v>
      </c>
      <c r="K7863" s="3" t="s">
        <v>42</v>
      </c>
      <c r="L7863" s="1" t="s">
        <v>34</v>
      </c>
      <c r="M7863" s="3" t="s">
        <v>171</v>
      </c>
      <c r="N7863" s="3" t="str">
        <f t="shared" ref="N7863:N7864" si="275">J7863</f>
        <v>[50-85 Lacs]</v>
      </c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1"/>
      <c r="AA7863" s="1" t="s">
        <v>16</v>
      </c>
      <c r="AB7863" s="3" t="s">
        <v>12</v>
      </c>
      <c r="AC7863" s="23" t="s">
        <v>37802</v>
      </c>
      <c r="AD7863" s="23" t="s">
        <v>45253</v>
      </c>
      <c r="AE7863" t="s">
        <v>35394</v>
      </c>
    </row>
    <row r="7864" spans="1:31" ht="14.25" customHeight="1">
      <c r="A7864" s="1">
        <v>7863</v>
      </c>
      <c r="B7864" s="9" t="s">
        <v>6</v>
      </c>
      <c r="C7864" s="1" t="s">
        <v>8382</v>
      </c>
      <c r="D7864" s="1" t="s">
        <v>8383</v>
      </c>
      <c r="E7864" s="1" t="s">
        <v>8384</v>
      </c>
      <c r="F7864" s="1" t="s">
        <v>24916</v>
      </c>
      <c r="G7864" s="14">
        <v>91944964499</v>
      </c>
      <c r="H7864" s="1" t="s">
        <v>8</v>
      </c>
      <c r="I7864" s="1" t="s">
        <v>9</v>
      </c>
      <c r="J7864" s="1" t="s">
        <v>34</v>
      </c>
      <c r="K7864" s="3" t="s">
        <v>42</v>
      </c>
      <c r="L7864" s="1" t="s">
        <v>34</v>
      </c>
      <c r="M7864" s="3" t="s">
        <v>27</v>
      </c>
      <c r="N7864" s="3" t="str">
        <f t="shared" si="275"/>
        <v>[50-85 Lacs]</v>
      </c>
      <c r="O7864" s="3" t="s">
        <v>47349</v>
      </c>
      <c r="P7864" s="3" t="s">
        <v>34</v>
      </c>
      <c r="Q7864" s="3"/>
      <c r="R7864" s="3"/>
      <c r="S7864" s="3"/>
      <c r="T7864" s="3"/>
      <c r="U7864" s="3"/>
      <c r="V7864" s="3"/>
      <c r="W7864" s="3"/>
      <c r="X7864" s="3"/>
      <c r="Y7864" s="3"/>
      <c r="Z7864" s="1"/>
      <c r="AA7864" s="1" t="s">
        <v>16</v>
      </c>
      <c r="AB7864" s="3" t="s">
        <v>12</v>
      </c>
      <c r="AC7864" s="23" t="s">
        <v>37802</v>
      </c>
      <c r="AD7864" s="23" t="s">
        <v>43938</v>
      </c>
      <c r="AE7864" t="s">
        <v>35399</v>
      </c>
    </row>
    <row r="7865" spans="1:31" ht="14.25" customHeight="1">
      <c r="A7865" s="1">
        <v>7864</v>
      </c>
      <c r="B7865" s="1" t="s">
        <v>54</v>
      </c>
      <c r="C7865" s="1" t="s">
        <v>8412</v>
      </c>
      <c r="D7865" s="1" t="s">
        <v>2162</v>
      </c>
      <c r="E7865" s="1" t="s">
        <v>139</v>
      </c>
      <c r="F7865" s="1" t="s">
        <v>24930</v>
      </c>
      <c r="G7865" s="14">
        <v>91999441100</v>
      </c>
      <c r="H7865" s="1" t="s">
        <v>20</v>
      </c>
      <c r="I7865" s="1" t="s">
        <v>9</v>
      </c>
      <c r="J7865" s="1" t="s">
        <v>34</v>
      </c>
      <c r="K7865" s="3" t="s">
        <v>42</v>
      </c>
      <c r="L7865" s="1" t="s">
        <v>34</v>
      </c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1"/>
      <c r="AA7865" s="1" t="s">
        <v>16</v>
      </c>
      <c r="AB7865" s="3" t="s">
        <v>12</v>
      </c>
      <c r="AC7865" s="23" t="s">
        <v>37802</v>
      </c>
      <c r="AD7865" s="23" t="s">
        <v>45254</v>
      </c>
      <c r="AE7865" t="s">
        <v>35399</v>
      </c>
    </row>
    <row r="7866" spans="1:31" ht="14.25" customHeight="1">
      <c r="A7866" s="1">
        <v>7865</v>
      </c>
      <c r="B7866" s="1" t="s">
        <v>54</v>
      </c>
      <c r="C7866" s="1" t="s">
        <v>8416</v>
      </c>
      <c r="D7866" s="1" t="s">
        <v>1836</v>
      </c>
      <c r="E7866" s="1" t="s">
        <v>102</v>
      </c>
      <c r="F7866" s="1" t="s">
        <v>24933</v>
      </c>
      <c r="G7866" s="14">
        <v>914466491444</v>
      </c>
      <c r="H7866" s="1" t="s">
        <v>20</v>
      </c>
      <c r="I7866" s="1" t="s">
        <v>41</v>
      </c>
      <c r="J7866" s="1" t="s">
        <v>34</v>
      </c>
      <c r="K7866" s="3" t="s">
        <v>42</v>
      </c>
      <c r="L7866" s="1" t="s">
        <v>34</v>
      </c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1"/>
      <c r="AA7866" s="1" t="s">
        <v>16</v>
      </c>
      <c r="AB7866" s="3" t="s">
        <v>12</v>
      </c>
      <c r="AC7866" s="23" t="s">
        <v>37802</v>
      </c>
      <c r="AD7866" s="23" t="s">
        <v>45255</v>
      </c>
      <c r="AE7866" t="s">
        <v>35399</v>
      </c>
    </row>
    <row r="7867" spans="1:31" ht="14.25" customHeight="1">
      <c r="A7867" s="1">
        <v>7866</v>
      </c>
      <c r="B7867" s="1" t="s">
        <v>54</v>
      </c>
      <c r="C7867" s="1" t="s">
        <v>8420</v>
      </c>
      <c r="D7867" s="1" t="s">
        <v>1839</v>
      </c>
      <c r="E7867" s="1" t="s">
        <v>2843</v>
      </c>
      <c r="F7867" s="1" t="s">
        <v>8421</v>
      </c>
      <c r="G7867" s="14">
        <v>91946049646</v>
      </c>
      <c r="H7867" s="1" t="s">
        <v>8</v>
      </c>
      <c r="I7867" s="1" t="s">
        <v>41</v>
      </c>
      <c r="J7867" s="1" t="s">
        <v>34</v>
      </c>
      <c r="K7867" s="3" t="s">
        <v>42</v>
      </c>
      <c r="L7867" s="1" t="s">
        <v>34</v>
      </c>
      <c r="M7867" s="3" t="s">
        <v>27</v>
      </c>
      <c r="N7867" s="3" t="str">
        <f>J7867</f>
        <v>[50-85 Lacs]</v>
      </c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1"/>
      <c r="AA7867" s="1" t="s">
        <v>16</v>
      </c>
      <c r="AB7867" s="3" t="s">
        <v>12</v>
      </c>
      <c r="AC7867" s="23" t="s">
        <v>37802</v>
      </c>
      <c r="AD7867" s="23" t="s">
        <v>45256</v>
      </c>
      <c r="AE7867" t="s">
        <v>35399</v>
      </c>
    </row>
    <row r="7868" spans="1:31" ht="14.25" customHeight="1">
      <c r="A7868" s="1">
        <v>7867</v>
      </c>
      <c r="B7868" s="1" t="s">
        <v>54</v>
      </c>
      <c r="C7868" s="1" t="s">
        <v>8423</v>
      </c>
      <c r="D7868" s="1" t="s">
        <v>4178</v>
      </c>
      <c r="E7868" s="1" t="s">
        <v>487</v>
      </c>
      <c r="F7868" s="1" t="s">
        <v>34184</v>
      </c>
      <c r="G7868" s="14">
        <v>9194490401</v>
      </c>
      <c r="H7868" s="1" t="s">
        <v>20</v>
      </c>
      <c r="I7868" s="1" t="s">
        <v>33</v>
      </c>
      <c r="J7868" s="1" t="s">
        <v>34</v>
      </c>
      <c r="K7868" s="3" t="s">
        <v>42</v>
      </c>
      <c r="L7868" s="1" t="s">
        <v>34</v>
      </c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1"/>
      <c r="AA7868" s="1" t="s">
        <v>16</v>
      </c>
      <c r="AB7868" s="3" t="s">
        <v>12</v>
      </c>
      <c r="AC7868" s="23" t="s">
        <v>37802</v>
      </c>
      <c r="AD7868" s="23" t="s">
        <v>45257</v>
      </c>
      <c r="AE7868" t="s">
        <v>35410</v>
      </c>
    </row>
    <row r="7869" spans="1:31" ht="14.25" customHeight="1">
      <c r="A7869" s="1">
        <v>7868</v>
      </c>
      <c r="B7869" s="1" t="s">
        <v>54</v>
      </c>
      <c r="C7869" s="1" t="s">
        <v>8427</v>
      </c>
      <c r="D7869" s="1" t="s">
        <v>3859</v>
      </c>
      <c r="E7869" s="1" t="s">
        <v>19</v>
      </c>
      <c r="F7869" s="1" t="s">
        <v>24940</v>
      </c>
      <c r="G7869" s="14">
        <v>919444000990</v>
      </c>
      <c r="H7869" s="1" t="s">
        <v>20</v>
      </c>
      <c r="I7869" s="1" t="s">
        <v>33</v>
      </c>
      <c r="J7869" s="1" t="s">
        <v>34</v>
      </c>
      <c r="K7869" s="3" t="s">
        <v>42</v>
      </c>
      <c r="L7869" s="1" t="s">
        <v>34</v>
      </c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1"/>
      <c r="AA7869" s="1" t="s">
        <v>16</v>
      </c>
      <c r="AB7869" s="3" t="s">
        <v>12</v>
      </c>
      <c r="AC7869" s="23" t="s">
        <v>37802</v>
      </c>
      <c r="AD7869" s="23" t="s">
        <v>45258</v>
      </c>
      <c r="AE7869" t="s">
        <v>35394</v>
      </c>
    </row>
    <row r="7870" spans="1:31" ht="14.25" customHeight="1">
      <c r="A7870" s="1">
        <v>7869</v>
      </c>
      <c r="B7870" s="1" t="s">
        <v>54</v>
      </c>
      <c r="C7870" s="1" t="s">
        <v>8430</v>
      </c>
      <c r="D7870" s="1" t="s">
        <v>773</v>
      </c>
      <c r="E7870" s="1" t="s">
        <v>36643</v>
      </c>
      <c r="F7870" s="1" t="s">
        <v>24942</v>
      </c>
      <c r="G7870" s="14">
        <v>91994064946</v>
      </c>
      <c r="H7870" s="1" t="s">
        <v>20</v>
      </c>
      <c r="I7870" s="1" t="s">
        <v>41</v>
      </c>
      <c r="J7870" s="1" t="s">
        <v>34</v>
      </c>
      <c r="K7870" s="3" t="s">
        <v>17</v>
      </c>
      <c r="L7870" s="1" t="s">
        <v>34</v>
      </c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1"/>
      <c r="AA7870" s="1" t="s">
        <v>16</v>
      </c>
      <c r="AB7870" s="3" t="s">
        <v>12</v>
      </c>
      <c r="AC7870" s="23" t="s">
        <v>37802</v>
      </c>
      <c r="AD7870" s="23" t="s">
        <v>39560</v>
      </c>
      <c r="AE7870" t="s">
        <v>35399</v>
      </c>
    </row>
    <row r="7871" spans="1:31" ht="14.25" customHeight="1">
      <c r="A7871" s="1">
        <v>7870</v>
      </c>
      <c r="B7871" s="1" t="s">
        <v>54</v>
      </c>
      <c r="C7871" s="1" t="s">
        <v>8431</v>
      </c>
      <c r="D7871" s="1" t="s">
        <v>734</v>
      </c>
      <c r="E7871" s="1" t="s">
        <v>141</v>
      </c>
      <c r="F7871" s="1" t="s">
        <v>8432</v>
      </c>
      <c r="G7871" s="14">
        <v>919694044096</v>
      </c>
      <c r="H7871" s="1" t="s">
        <v>8</v>
      </c>
      <c r="I7871" s="1" t="s">
        <v>41</v>
      </c>
      <c r="J7871" s="1" t="s">
        <v>34</v>
      </c>
      <c r="K7871" s="3" t="s">
        <v>63</v>
      </c>
      <c r="L7871" s="1" t="s">
        <v>34</v>
      </c>
      <c r="M7871" s="3" t="s">
        <v>213</v>
      </c>
      <c r="N7871" s="3" t="str">
        <f>J7871</f>
        <v>[50-85 Lacs]</v>
      </c>
      <c r="O7871" s="3" t="s">
        <v>17</v>
      </c>
      <c r="P7871" s="3" t="s">
        <v>34</v>
      </c>
      <c r="Q7871" s="3" t="s">
        <v>42</v>
      </c>
      <c r="R7871" s="3" t="s">
        <v>34</v>
      </c>
      <c r="S7871" s="3" t="s">
        <v>27</v>
      </c>
      <c r="T7871" s="3" t="s">
        <v>34</v>
      </c>
      <c r="U7871" s="3" t="s">
        <v>117</v>
      </c>
      <c r="V7871" s="3" t="s">
        <v>34</v>
      </c>
      <c r="W7871" s="3" t="s">
        <v>178</v>
      </c>
      <c r="X7871" s="3" t="s">
        <v>34</v>
      </c>
      <c r="Y7871" s="3" t="s">
        <v>171</v>
      </c>
      <c r="Z7871" s="1" t="s">
        <v>34</v>
      </c>
      <c r="AA7871" s="1" t="s">
        <v>16</v>
      </c>
      <c r="AB7871" s="3" t="s">
        <v>12</v>
      </c>
      <c r="AC7871" s="23" t="s">
        <v>37802</v>
      </c>
      <c r="AD7871" s="23" t="s">
        <v>45259</v>
      </c>
      <c r="AE7871" t="s">
        <v>35394</v>
      </c>
    </row>
    <row r="7872" spans="1:31" ht="14.25" customHeight="1">
      <c r="A7872" s="1">
        <v>7871</v>
      </c>
      <c r="B7872" s="9" t="s">
        <v>6</v>
      </c>
      <c r="C7872" s="1" t="s">
        <v>8433</v>
      </c>
      <c r="D7872" s="1" t="s">
        <v>522</v>
      </c>
      <c r="E7872" s="1" t="s">
        <v>1225</v>
      </c>
      <c r="F7872" s="1" t="s">
        <v>31999</v>
      </c>
      <c r="G7872" s="14">
        <v>919064164604</v>
      </c>
      <c r="H7872" s="1" t="s">
        <v>20</v>
      </c>
      <c r="I7872" s="1" t="s">
        <v>41</v>
      </c>
      <c r="J7872" s="1" t="s">
        <v>34</v>
      </c>
      <c r="K7872" s="3" t="s">
        <v>42</v>
      </c>
      <c r="L7872" s="1" t="s">
        <v>34</v>
      </c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1"/>
      <c r="AA7872" s="1" t="s">
        <v>16</v>
      </c>
      <c r="AB7872" s="3" t="s">
        <v>12</v>
      </c>
      <c r="AC7872" s="23" t="s">
        <v>37802</v>
      </c>
      <c r="AD7872" s="23" t="s">
        <v>45260</v>
      </c>
      <c r="AE7872" t="s">
        <v>35409</v>
      </c>
    </row>
    <row r="7873" spans="1:31" ht="14.25" customHeight="1">
      <c r="A7873" s="1">
        <v>7872</v>
      </c>
      <c r="B7873" s="1" t="s">
        <v>54</v>
      </c>
      <c r="C7873" s="1" t="s">
        <v>8436</v>
      </c>
      <c r="D7873" s="1" t="s">
        <v>65</v>
      </c>
      <c r="E7873" s="1" t="s">
        <v>37040</v>
      </c>
      <c r="F7873" s="1" t="s">
        <v>24945</v>
      </c>
      <c r="G7873" s="14">
        <v>91994466691</v>
      </c>
      <c r="H7873" s="1" t="s">
        <v>15</v>
      </c>
      <c r="I7873" s="1" t="s">
        <v>41</v>
      </c>
      <c r="J7873" s="1" t="s">
        <v>34</v>
      </c>
      <c r="K7873" s="3" t="s">
        <v>17</v>
      </c>
      <c r="L7873" s="1" t="s">
        <v>34</v>
      </c>
      <c r="M7873" s="4" t="s">
        <v>42</v>
      </c>
      <c r="N7873" s="3" t="str">
        <f t="shared" ref="N7873:N7877" si="276">J7873</f>
        <v>[50-85 Lacs]</v>
      </c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1"/>
      <c r="AA7873" s="1" t="s">
        <v>16</v>
      </c>
      <c r="AB7873" s="3" t="s">
        <v>12</v>
      </c>
      <c r="AC7873" s="23" t="s">
        <v>37802</v>
      </c>
      <c r="AD7873" s="23" t="s">
        <v>45261</v>
      </c>
      <c r="AE7873" t="s">
        <v>35399</v>
      </c>
    </row>
    <row r="7874" spans="1:31" ht="14.25" customHeight="1">
      <c r="A7874" s="1">
        <v>7873</v>
      </c>
      <c r="B7874" s="1" t="s">
        <v>54</v>
      </c>
      <c r="C7874" s="1" t="s">
        <v>8441</v>
      </c>
      <c r="D7874" s="1" t="s">
        <v>8743</v>
      </c>
      <c r="E7874" s="1" t="s">
        <v>255</v>
      </c>
      <c r="F7874" s="1" t="s">
        <v>24948</v>
      </c>
      <c r="G7874" s="14">
        <v>91994491464</v>
      </c>
      <c r="H7874" s="1" t="s">
        <v>8</v>
      </c>
      <c r="I7874" s="1" t="s">
        <v>41</v>
      </c>
      <c r="J7874" s="1" t="s">
        <v>34</v>
      </c>
      <c r="K7874" s="3" t="s">
        <v>17</v>
      </c>
      <c r="L7874" s="1" t="s">
        <v>34</v>
      </c>
      <c r="M7874" s="4" t="s">
        <v>42</v>
      </c>
      <c r="N7874" s="3" t="str">
        <f t="shared" si="276"/>
        <v>[50-85 Lacs]</v>
      </c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1"/>
      <c r="AA7874" s="1" t="s">
        <v>16</v>
      </c>
      <c r="AB7874" s="3" t="s">
        <v>12</v>
      </c>
      <c r="AC7874" s="23" t="s">
        <v>37802</v>
      </c>
      <c r="AD7874" s="23" t="s">
        <v>45262</v>
      </c>
      <c r="AE7874" t="s">
        <v>35410</v>
      </c>
    </row>
    <row r="7875" spans="1:31" ht="14.25" customHeight="1">
      <c r="A7875" s="1">
        <v>7874</v>
      </c>
      <c r="B7875" s="9" t="s">
        <v>6</v>
      </c>
      <c r="C7875" s="1" t="s">
        <v>8445</v>
      </c>
      <c r="D7875" s="1" t="s">
        <v>1361</v>
      </c>
      <c r="E7875" s="1" t="s">
        <v>139</v>
      </c>
      <c r="F7875" s="1" t="s">
        <v>8446</v>
      </c>
      <c r="G7875" s="14">
        <v>919444016446</v>
      </c>
      <c r="H7875" s="1" t="s">
        <v>37</v>
      </c>
      <c r="I7875" s="1" t="s">
        <v>9</v>
      </c>
      <c r="J7875" s="1" t="s">
        <v>34</v>
      </c>
      <c r="K7875" s="3" t="s">
        <v>17</v>
      </c>
      <c r="L7875" s="1" t="s">
        <v>34</v>
      </c>
      <c r="M7875" s="4" t="s">
        <v>42</v>
      </c>
      <c r="N7875" s="3" t="str">
        <f t="shared" si="276"/>
        <v>[50-85 Lacs]</v>
      </c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1"/>
      <c r="AA7875" s="1" t="s">
        <v>16</v>
      </c>
      <c r="AB7875" s="3" t="s">
        <v>12</v>
      </c>
      <c r="AC7875" s="23" t="s">
        <v>37802</v>
      </c>
      <c r="AD7875" s="23" t="s">
        <v>45263</v>
      </c>
      <c r="AE7875" t="s">
        <v>35399</v>
      </c>
    </row>
    <row r="7876" spans="1:31" ht="14.25" customHeight="1">
      <c r="A7876" s="1">
        <v>7875</v>
      </c>
      <c r="B7876" s="9" t="s">
        <v>6</v>
      </c>
      <c r="C7876" s="1" t="s">
        <v>8451</v>
      </c>
      <c r="D7876" s="1" t="s">
        <v>4751</v>
      </c>
      <c r="E7876" s="1" t="s">
        <v>8452</v>
      </c>
      <c r="F7876" s="1" t="s">
        <v>32002</v>
      </c>
      <c r="G7876" s="14">
        <v>91949000141</v>
      </c>
      <c r="H7876" s="1" t="s">
        <v>8</v>
      </c>
      <c r="I7876" s="1" t="s">
        <v>62</v>
      </c>
      <c r="J7876" s="1" t="s">
        <v>34</v>
      </c>
      <c r="K7876" s="3" t="s">
        <v>178</v>
      </c>
      <c r="L7876" s="1" t="s">
        <v>34</v>
      </c>
      <c r="M7876" s="3" t="s">
        <v>171</v>
      </c>
      <c r="N7876" s="3" t="str">
        <f t="shared" si="276"/>
        <v>[50-85 Lacs]</v>
      </c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1"/>
      <c r="AA7876" s="1" t="s">
        <v>16</v>
      </c>
      <c r="AB7876" s="3" t="s">
        <v>12</v>
      </c>
      <c r="AC7876" s="23" t="s">
        <v>37802</v>
      </c>
      <c r="AD7876" s="23" t="s">
        <v>45264</v>
      </c>
      <c r="AE7876" t="s">
        <v>35410</v>
      </c>
    </row>
    <row r="7877" spans="1:31" ht="14.25" customHeight="1">
      <c r="A7877" s="1">
        <v>7876</v>
      </c>
      <c r="B7877" s="1" t="s">
        <v>54</v>
      </c>
      <c r="C7877" s="1" t="s">
        <v>8455</v>
      </c>
      <c r="D7877" s="1" t="s">
        <v>1821</v>
      </c>
      <c r="E7877" s="1" t="s">
        <v>73</v>
      </c>
      <c r="F7877" s="1" t="s">
        <v>24954</v>
      </c>
      <c r="G7877" s="14">
        <v>91944494901</v>
      </c>
      <c r="H7877" s="1" t="s">
        <v>15</v>
      </c>
      <c r="I7877" s="1" t="s">
        <v>62</v>
      </c>
      <c r="J7877" s="1" t="s">
        <v>34</v>
      </c>
      <c r="K7877" s="3" t="s">
        <v>17</v>
      </c>
      <c r="L7877" s="1" t="s">
        <v>34</v>
      </c>
      <c r="M7877" s="4" t="s">
        <v>42</v>
      </c>
      <c r="N7877" s="3" t="str">
        <f t="shared" si="276"/>
        <v>[50-85 Lacs]</v>
      </c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1"/>
      <c r="AA7877" s="1" t="s">
        <v>16</v>
      </c>
      <c r="AB7877" s="3" t="s">
        <v>12</v>
      </c>
      <c r="AC7877" s="23" t="s">
        <v>37802</v>
      </c>
      <c r="AD7877" s="23" t="s">
        <v>45265</v>
      </c>
      <c r="AE7877" t="s">
        <v>35410</v>
      </c>
    </row>
    <row r="7878" spans="1:31" ht="14.25" customHeight="1">
      <c r="A7878" s="1">
        <v>7877</v>
      </c>
      <c r="B7878" s="1" t="s">
        <v>54</v>
      </c>
      <c r="C7878" s="1" t="s">
        <v>8461</v>
      </c>
      <c r="D7878" s="1" t="s">
        <v>526</v>
      </c>
      <c r="E7878" s="1" t="s">
        <v>12423</v>
      </c>
      <c r="F7878" s="1" t="s">
        <v>34187</v>
      </c>
      <c r="G7878" s="14">
        <v>9196019099</v>
      </c>
      <c r="H7878" s="1" t="s">
        <v>20</v>
      </c>
      <c r="I7878" s="1" t="s">
        <v>41</v>
      </c>
      <c r="J7878" s="1" t="s">
        <v>34</v>
      </c>
      <c r="K7878" s="3" t="s">
        <v>42</v>
      </c>
      <c r="L7878" s="1" t="s">
        <v>34</v>
      </c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1"/>
      <c r="AA7878" s="1" t="s">
        <v>16</v>
      </c>
      <c r="AB7878" s="3" t="s">
        <v>12</v>
      </c>
      <c r="AC7878" s="23" t="s">
        <v>37802</v>
      </c>
      <c r="AD7878" s="23" t="s">
        <v>39143</v>
      </c>
      <c r="AE7878" t="s">
        <v>35409</v>
      </c>
    </row>
    <row r="7879" spans="1:31" ht="14.25" customHeight="1">
      <c r="A7879" s="1">
        <v>7878</v>
      </c>
      <c r="B7879" s="1" t="s">
        <v>54</v>
      </c>
      <c r="C7879" s="1" t="s">
        <v>8465</v>
      </c>
      <c r="D7879" s="1" t="s">
        <v>734</v>
      </c>
      <c r="E7879" s="1" t="s">
        <v>785</v>
      </c>
      <c r="F7879" s="1" t="s">
        <v>24957</v>
      </c>
      <c r="G7879" s="14">
        <v>91946449940</v>
      </c>
      <c r="H7879" s="1" t="s">
        <v>20</v>
      </c>
      <c r="I7879" s="1" t="s">
        <v>37779</v>
      </c>
      <c r="J7879" s="1" t="s">
        <v>34</v>
      </c>
      <c r="K7879" s="3" t="s">
        <v>63</v>
      </c>
      <c r="L7879" s="1" t="s">
        <v>34</v>
      </c>
      <c r="M7879" s="3" t="s">
        <v>213</v>
      </c>
      <c r="N7879" s="3" t="str">
        <f>J7879</f>
        <v>[50-85 Lacs]</v>
      </c>
      <c r="O7879" s="3" t="s">
        <v>17</v>
      </c>
      <c r="P7879" s="3" t="s">
        <v>34</v>
      </c>
      <c r="Q7879" s="3" t="s">
        <v>42</v>
      </c>
      <c r="R7879" s="3" t="s">
        <v>34</v>
      </c>
      <c r="S7879" s="3" t="s">
        <v>27</v>
      </c>
      <c r="T7879" s="3" t="s">
        <v>34</v>
      </c>
      <c r="U7879" s="3" t="s">
        <v>117</v>
      </c>
      <c r="V7879" s="3" t="s">
        <v>34</v>
      </c>
      <c r="W7879" s="3" t="s">
        <v>178</v>
      </c>
      <c r="X7879" s="3" t="s">
        <v>34</v>
      </c>
      <c r="Y7879" s="3" t="s">
        <v>171</v>
      </c>
      <c r="Z7879" s="1" t="s">
        <v>34</v>
      </c>
      <c r="AA7879" s="1" t="s">
        <v>16</v>
      </c>
      <c r="AB7879" s="3" t="s">
        <v>12</v>
      </c>
      <c r="AC7879" s="23" t="s">
        <v>37802</v>
      </c>
      <c r="AD7879" s="23" t="s">
        <v>45266</v>
      </c>
      <c r="AE7879" t="s">
        <v>35394</v>
      </c>
    </row>
    <row r="7880" spans="1:31" ht="14.25" customHeight="1">
      <c r="A7880" s="1">
        <v>7879</v>
      </c>
      <c r="B7880" s="9" t="s">
        <v>6</v>
      </c>
      <c r="C7880" s="1" t="s">
        <v>8468</v>
      </c>
      <c r="D7880" s="1" t="s">
        <v>804</v>
      </c>
      <c r="E7880" s="1" t="s">
        <v>328</v>
      </c>
      <c r="F7880" s="1" t="s">
        <v>32003</v>
      </c>
      <c r="G7880" s="14">
        <v>91919040661</v>
      </c>
      <c r="H7880" s="1" t="s">
        <v>20</v>
      </c>
      <c r="I7880" s="1" t="s">
        <v>41</v>
      </c>
      <c r="J7880" s="1" t="s">
        <v>34</v>
      </c>
      <c r="K7880" s="3" t="s">
        <v>42</v>
      </c>
      <c r="L7880" s="1" t="s">
        <v>34</v>
      </c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1"/>
      <c r="AA7880" s="1" t="s">
        <v>16</v>
      </c>
      <c r="AB7880" s="3" t="s">
        <v>12</v>
      </c>
      <c r="AC7880" s="23" t="s">
        <v>37802</v>
      </c>
      <c r="AD7880" s="23" t="s">
        <v>45267</v>
      </c>
      <c r="AE7880" t="s">
        <v>35394</v>
      </c>
    </row>
    <row r="7881" spans="1:31" ht="14.25" customHeight="1">
      <c r="A7881" s="1">
        <v>7880</v>
      </c>
      <c r="B7881" s="1" t="s">
        <v>54</v>
      </c>
      <c r="C7881" s="1" t="s">
        <v>8469</v>
      </c>
      <c r="D7881" s="1" t="s">
        <v>1250</v>
      </c>
      <c r="E7881" s="1" t="s">
        <v>37055</v>
      </c>
      <c r="F7881" s="1" t="s">
        <v>24960</v>
      </c>
      <c r="G7881" s="14">
        <v>919460149194</v>
      </c>
      <c r="H7881" s="1" t="s">
        <v>8</v>
      </c>
      <c r="I7881" s="1" t="s">
        <v>41</v>
      </c>
      <c r="J7881" s="1" t="s">
        <v>34</v>
      </c>
      <c r="K7881" s="3" t="s">
        <v>42</v>
      </c>
      <c r="L7881" s="1" t="s">
        <v>34</v>
      </c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1"/>
      <c r="AA7881" s="1" t="s">
        <v>16</v>
      </c>
      <c r="AB7881" s="3" t="s">
        <v>12</v>
      </c>
      <c r="AC7881" s="23" t="s">
        <v>37802</v>
      </c>
      <c r="AD7881" s="23" t="s">
        <v>45268</v>
      </c>
      <c r="AE7881" t="s">
        <v>35399</v>
      </c>
    </row>
    <row r="7882" spans="1:31" ht="14.25" customHeight="1">
      <c r="A7882" s="1">
        <v>7881</v>
      </c>
      <c r="B7882" s="1" t="s">
        <v>54</v>
      </c>
      <c r="C7882" s="1" t="s">
        <v>8480</v>
      </c>
      <c r="D7882" s="1" t="s">
        <v>1025</v>
      </c>
      <c r="E7882" s="1" t="s">
        <v>506</v>
      </c>
      <c r="F7882" s="1" t="s">
        <v>24966</v>
      </c>
      <c r="G7882" s="14">
        <v>919409964419</v>
      </c>
      <c r="H7882" s="1" t="s">
        <v>20</v>
      </c>
      <c r="I7882" s="1" t="s">
        <v>41</v>
      </c>
      <c r="J7882" s="1" t="s">
        <v>34</v>
      </c>
      <c r="K7882" s="3" t="s">
        <v>42</v>
      </c>
      <c r="L7882" s="1" t="s">
        <v>34</v>
      </c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1"/>
      <c r="AA7882" s="1" t="s">
        <v>16</v>
      </c>
      <c r="AB7882" s="3" t="s">
        <v>12</v>
      </c>
      <c r="AC7882" s="23" t="s">
        <v>37802</v>
      </c>
      <c r="AD7882" s="23" t="s">
        <v>45269</v>
      </c>
      <c r="AE7882" t="s">
        <v>35410</v>
      </c>
    </row>
    <row r="7883" spans="1:31" ht="14.25" customHeight="1">
      <c r="A7883" s="1">
        <v>7882</v>
      </c>
      <c r="B7883" s="1" t="s">
        <v>54</v>
      </c>
      <c r="C7883" s="1" t="s">
        <v>8483</v>
      </c>
      <c r="D7883" s="1" t="s">
        <v>432</v>
      </c>
      <c r="E7883" s="1" t="s">
        <v>40</v>
      </c>
      <c r="F7883" s="1" t="s">
        <v>32006</v>
      </c>
      <c r="G7883" s="14">
        <v>91910664614</v>
      </c>
      <c r="H7883" s="1" t="s">
        <v>15</v>
      </c>
      <c r="I7883" s="1" t="s">
        <v>9</v>
      </c>
      <c r="J7883" s="1" t="s">
        <v>34</v>
      </c>
      <c r="K7883" s="3" t="s">
        <v>17</v>
      </c>
      <c r="L7883" s="1" t="s">
        <v>34</v>
      </c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1"/>
      <c r="AA7883" s="1" t="s">
        <v>16</v>
      </c>
      <c r="AB7883" s="3" t="s">
        <v>12</v>
      </c>
      <c r="AC7883" s="23" t="s">
        <v>37802</v>
      </c>
      <c r="AD7883" s="23" t="s">
        <v>38916</v>
      </c>
      <c r="AE7883" t="s">
        <v>35410</v>
      </c>
    </row>
    <row r="7884" spans="1:31" ht="14.25" customHeight="1">
      <c r="A7884" s="1">
        <v>7883</v>
      </c>
      <c r="B7884" s="9" t="s">
        <v>6</v>
      </c>
      <c r="C7884" s="1" t="s">
        <v>8487</v>
      </c>
      <c r="D7884" s="1" t="s">
        <v>35898</v>
      </c>
      <c r="E7884" s="1" t="s">
        <v>40</v>
      </c>
      <c r="F7884" s="1" t="s">
        <v>24971</v>
      </c>
      <c r="G7884" s="14">
        <v>9191944694469</v>
      </c>
      <c r="H7884" s="1" t="s">
        <v>8</v>
      </c>
      <c r="I7884" s="1" t="s">
        <v>9</v>
      </c>
      <c r="J7884" s="1" t="s">
        <v>34</v>
      </c>
      <c r="K7884" s="3" t="s">
        <v>42</v>
      </c>
      <c r="L7884" s="1" t="s">
        <v>34</v>
      </c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1"/>
      <c r="AA7884" s="1" t="s">
        <v>16</v>
      </c>
      <c r="AB7884" s="3" t="s">
        <v>12</v>
      </c>
      <c r="AC7884" s="23" t="s">
        <v>37802</v>
      </c>
      <c r="AD7884" s="23" t="s">
        <v>45270</v>
      </c>
      <c r="AE7884" t="s">
        <v>35399</v>
      </c>
    </row>
    <row r="7885" spans="1:31" ht="14.25" customHeight="1">
      <c r="A7885" s="1">
        <v>7884</v>
      </c>
      <c r="B7885" s="1" t="s">
        <v>54</v>
      </c>
      <c r="C7885" s="1" t="s">
        <v>8491</v>
      </c>
      <c r="D7885" s="1" t="s">
        <v>92</v>
      </c>
      <c r="E7885" s="1" t="s">
        <v>139</v>
      </c>
      <c r="F7885" s="1" t="s">
        <v>8492</v>
      </c>
      <c r="G7885" s="14">
        <v>9194466900</v>
      </c>
      <c r="H7885" s="1" t="s">
        <v>20</v>
      </c>
      <c r="I7885" s="1" t="s">
        <v>41</v>
      </c>
      <c r="J7885" s="1" t="s">
        <v>34</v>
      </c>
      <c r="K7885" s="3" t="s">
        <v>42</v>
      </c>
      <c r="L7885" s="1" t="s">
        <v>34</v>
      </c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1"/>
      <c r="AA7885" s="1" t="s">
        <v>16</v>
      </c>
      <c r="AB7885" s="3" t="s">
        <v>12</v>
      </c>
      <c r="AC7885" s="23" t="s">
        <v>37802</v>
      </c>
      <c r="AD7885" s="23" t="s">
        <v>45271</v>
      </c>
      <c r="AE7885" t="s">
        <v>35409</v>
      </c>
    </row>
    <row r="7886" spans="1:31" ht="14.25" customHeight="1">
      <c r="A7886" s="1">
        <v>7885</v>
      </c>
      <c r="B7886" s="1" t="s">
        <v>54</v>
      </c>
      <c r="C7886" s="1" t="s">
        <v>8493</v>
      </c>
      <c r="D7886" s="1" t="s">
        <v>2128</v>
      </c>
      <c r="E7886" s="1" t="s">
        <v>102</v>
      </c>
      <c r="F7886" s="1" t="s">
        <v>24974</v>
      </c>
      <c r="G7886" s="14">
        <v>919494444496</v>
      </c>
      <c r="H7886" s="1" t="s">
        <v>8</v>
      </c>
      <c r="I7886" s="1" t="s">
        <v>9</v>
      </c>
      <c r="J7886" s="1" t="s">
        <v>34</v>
      </c>
      <c r="K7886" s="3" t="s">
        <v>17</v>
      </c>
      <c r="L7886" s="1" t="s">
        <v>34</v>
      </c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1"/>
      <c r="AA7886" s="1" t="s">
        <v>16</v>
      </c>
      <c r="AB7886" s="3" t="s">
        <v>12</v>
      </c>
      <c r="AC7886" s="23" t="s">
        <v>37802</v>
      </c>
      <c r="AD7886" s="23" t="s">
        <v>39564</v>
      </c>
      <c r="AE7886" t="s">
        <v>35410</v>
      </c>
    </row>
    <row r="7887" spans="1:31" ht="14.25" customHeight="1">
      <c r="A7887" s="1">
        <v>7886</v>
      </c>
      <c r="B7887" s="1" t="s">
        <v>54</v>
      </c>
      <c r="C7887" s="1" t="s">
        <v>8494</v>
      </c>
      <c r="D7887" s="1" t="s">
        <v>3356</v>
      </c>
      <c r="E7887" s="1" t="s">
        <v>16009</v>
      </c>
      <c r="F7887" s="1" t="s">
        <v>32008</v>
      </c>
      <c r="G7887" s="14">
        <v>9166494646</v>
      </c>
      <c r="H7887" s="1" t="s">
        <v>15</v>
      </c>
      <c r="I7887" s="1" t="s">
        <v>9</v>
      </c>
      <c r="J7887" s="1" t="s">
        <v>34</v>
      </c>
      <c r="K7887" s="3" t="s">
        <v>42</v>
      </c>
      <c r="L7887" s="1" t="s">
        <v>34</v>
      </c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1"/>
      <c r="AA7887" s="1" t="s">
        <v>16</v>
      </c>
      <c r="AB7887" s="3" t="s">
        <v>12</v>
      </c>
      <c r="AC7887" s="23" t="s">
        <v>37802</v>
      </c>
      <c r="AD7887" s="23" t="s">
        <v>45272</v>
      </c>
      <c r="AE7887" t="s">
        <v>35409</v>
      </c>
    </row>
    <row r="7888" spans="1:31" ht="14.25" customHeight="1">
      <c r="A7888" s="1">
        <v>7887</v>
      </c>
      <c r="B7888" s="1" t="s">
        <v>54</v>
      </c>
      <c r="C7888" s="1" t="s">
        <v>8497</v>
      </c>
      <c r="D7888" s="1" t="s">
        <v>1605</v>
      </c>
      <c r="E7888" s="1" t="s">
        <v>40</v>
      </c>
      <c r="F7888" s="1" t="s">
        <v>24975</v>
      </c>
      <c r="G7888" s="14">
        <v>91910644140</v>
      </c>
      <c r="H7888" s="1" t="s">
        <v>15</v>
      </c>
      <c r="I7888" s="1" t="s">
        <v>62</v>
      </c>
      <c r="J7888" s="1" t="s">
        <v>34</v>
      </c>
      <c r="K7888" s="3" t="s">
        <v>17</v>
      </c>
      <c r="L7888" s="1" t="s">
        <v>34</v>
      </c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1"/>
      <c r="AA7888" s="1" t="s">
        <v>11</v>
      </c>
      <c r="AB7888" s="3" t="s">
        <v>56</v>
      </c>
      <c r="AC7888" s="23" t="s">
        <v>37802</v>
      </c>
      <c r="AD7888" s="23" t="s">
        <v>45273</v>
      </c>
      <c r="AE7888" t="s">
        <v>35394</v>
      </c>
    </row>
    <row r="7889" spans="1:31" ht="14.25" customHeight="1">
      <c r="A7889" s="1">
        <v>7888</v>
      </c>
      <c r="B7889" s="1" t="s">
        <v>54</v>
      </c>
      <c r="C7889" s="1" t="s">
        <v>8500</v>
      </c>
      <c r="D7889" s="1" t="s">
        <v>1348</v>
      </c>
      <c r="E7889" s="1" t="s">
        <v>37056</v>
      </c>
      <c r="F7889" s="1" t="s">
        <v>32009</v>
      </c>
      <c r="G7889" s="14">
        <v>91949409941</v>
      </c>
      <c r="H7889" s="1" t="s">
        <v>8</v>
      </c>
      <c r="I7889" s="1" t="s">
        <v>9</v>
      </c>
      <c r="J7889" s="1" t="s">
        <v>34</v>
      </c>
      <c r="K7889" s="3" t="s">
        <v>42</v>
      </c>
      <c r="L7889" s="1" t="s">
        <v>34</v>
      </c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1"/>
      <c r="AA7889" s="1" t="s">
        <v>16</v>
      </c>
      <c r="AB7889" s="3" t="s">
        <v>12</v>
      </c>
      <c r="AC7889" s="23" t="s">
        <v>37802</v>
      </c>
      <c r="AD7889" s="23" t="s">
        <v>45274</v>
      </c>
      <c r="AE7889" t="s">
        <v>35410</v>
      </c>
    </row>
    <row r="7890" spans="1:31" ht="14.25" customHeight="1">
      <c r="A7890" s="1">
        <v>7889</v>
      </c>
      <c r="B7890" s="9" t="s">
        <v>6</v>
      </c>
      <c r="C7890" s="1" t="s">
        <v>8502</v>
      </c>
      <c r="D7890" s="1" t="s">
        <v>8503</v>
      </c>
      <c r="E7890" s="1" t="s">
        <v>78</v>
      </c>
      <c r="F7890" s="1" t="s">
        <v>34190</v>
      </c>
      <c r="G7890" s="14">
        <v>91994169696</v>
      </c>
      <c r="H7890" s="1" t="s">
        <v>8</v>
      </c>
      <c r="I7890" s="1" t="s">
        <v>9</v>
      </c>
      <c r="J7890" s="1" t="s">
        <v>34</v>
      </c>
      <c r="K7890" s="3" t="s">
        <v>17</v>
      </c>
      <c r="L7890" s="1" t="s">
        <v>34</v>
      </c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1"/>
      <c r="AA7890" s="1" t="s">
        <v>16</v>
      </c>
      <c r="AB7890" s="3" t="s">
        <v>12</v>
      </c>
      <c r="AC7890" s="23" t="s">
        <v>37802</v>
      </c>
      <c r="AD7890" s="23" t="s">
        <v>45275</v>
      </c>
      <c r="AE7890" t="s">
        <v>35409</v>
      </c>
    </row>
    <row r="7891" spans="1:31" ht="14.25" customHeight="1">
      <c r="A7891" s="1">
        <v>7890</v>
      </c>
      <c r="B7891" s="1" t="s">
        <v>54</v>
      </c>
      <c r="C7891" s="1" t="s">
        <v>8518</v>
      </c>
      <c r="D7891" s="1" t="s">
        <v>1062</v>
      </c>
      <c r="E7891" s="1" t="s">
        <v>40</v>
      </c>
      <c r="F7891" s="1" t="s">
        <v>24985</v>
      </c>
      <c r="G7891" s="14">
        <v>91994990944</v>
      </c>
      <c r="H7891" s="1" t="s">
        <v>20</v>
      </c>
      <c r="I7891" s="1" t="s">
        <v>41</v>
      </c>
      <c r="J7891" s="1" t="s">
        <v>34</v>
      </c>
      <c r="K7891" s="3" t="s">
        <v>42</v>
      </c>
      <c r="L7891" s="1" t="s">
        <v>34</v>
      </c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1"/>
      <c r="AA7891" s="1" t="s">
        <v>16</v>
      </c>
      <c r="AB7891" s="3" t="s">
        <v>12</v>
      </c>
      <c r="AC7891" s="23" t="s">
        <v>37802</v>
      </c>
      <c r="AD7891" s="23" t="s">
        <v>45276</v>
      </c>
      <c r="AE7891" t="s">
        <v>35399</v>
      </c>
    </row>
    <row r="7892" spans="1:31" ht="14.25" customHeight="1">
      <c r="A7892" s="1">
        <v>7891</v>
      </c>
      <c r="B7892" s="9" t="s">
        <v>6</v>
      </c>
      <c r="C7892" s="1" t="s">
        <v>8522</v>
      </c>
      <c r="D7892" s="1" t="s">
        <v>667</v>
      </c>
      <c r="E7892" s="1" t="s">
        <v>328</v>
      </c>
      <c r="F7892" s="1" t="s">
        <v>34192</v>
      </c>
      <c r="G7892" s="14">
        <v>9199466496</v>
      </c>
      <c r="H7892" s="1" t="s">
        <v>20</v>
      </c>
      <c r="I7892" s="1" t="s">
        <v>41</v>
      </c>
      <c r="J7892" s="1" t="s">
        <v>34</v>
      </c>
      <c r="K7892" s="3" t="s">
        <v>17</v>
      </c>
      <c r="L7892" s="1" t="s">
        <v>34</v>
      </c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1"/>
      <c r="AA7892" s="1" t="s">
        <v>16</v>
      </c>
      <c r="AB7892" s="3" t="s">
        <v>12</v>
      </c>
      <c r="AC7892" s="23" t="s">
        <v>37802</v>
      </c>
      <c r="AD7892" s="23" t="s">
        <v>45277</v>
      </c>
      <c r="AE7892" t="s">
        <v>35399</v>
      </c>
    </row>
    <row r="7893" spans="1:31" ht="14.25" customHeight="1">
      <c r="A7893" s="1">
        <v>7892</v>
      </c>
      <c r="B7893" s="9" t="s">
        <v>6</v>
      </c>
      <c r="C7893" s="1" t="s">
        <v>8523</v>
      </c>
      <c r="D7893" s="1" t="s">
        <v>8524</v>
      </c>
      <c r="E7893" s="1" t="s">
        <v>19</v>
      </c>
      <c r="F7893" s="1" t="s">
        <v>24988</v>
      </c>
      <c r="G7893" s="14">
        <v>919404606664</v>
      </c>
      <c r="H7893" s="1" t="s">
        <v>20</v>
      </c>
      <c r="I7893" s="1" t="s">
        <v>9</v>
      </c>
      <c r="J7893" s="1" t="s">
        <v>34</v>
      </c>
      <c r="K7893" s="3" t="s">
        <v>17</v>
      </c>
      <c r="L7893" s="1" t="s">
        <v>34</v>
      </c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1"/>
      <c r="AA7893" s="1" t="s">
        <v>16</v>
      </c>
      <c r="AB7893" s="3" t="s">
        <v>12</v>
      </c>
      <c r="AC7893" s="23" t="s">
        <v>37802</v>
      </c>
      <c r="AD7893" s="23" t="s">
        <v>45278</v>
      </c>
      <c r="AE7893" t="s">
        <v>35399</v>
      </c>
    </row>
    <row r="7894" spans="1:31" ht="14.25" customHeight="1">
      <c r="A7894" s="1">
        <v>7893</v>
      </c>
      <c r="B7894" s="1" t="s">
        <v>54</v>
      </c>
      <c r="C7894" s="1" t="s">
        <v>8525</v>
      </c>
      <c r="D7894" s="1" t="s">
        <v>522</v>
      </c>
      <c r="E7894" s="1" t="s">
        <v>447</v>
      </c>
      <c r="F7894" s="1" t="s">
        <v>24989</v>
      </c>
      <c r="G7894" s="14">
        <v>9199946401</v>
      </c>
      <c r="H7894" s="1" t="s">
        <v>20</v>
      </c>
      <c r="I7894" s="1" t="s">
        <v>9</v>
      </c>
      <c r="J7894" s="1" t="s">
        <v>34</v>
      </c>
      <c r="K7894" s="3" t="s">
        <v>17</v>
      </c>
      <c r="L7894" s="1" t="s">
        <v>34</v>
      </c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1"/>
      <c r="AA7894" s="1" t="s">
        <v>16</v>
      </c>
      <c r="AB7894" s="3" t="s">
        <v>12</v>
      </c>
      <c r="AC7894" s="23" t="s">
        <v>37802</v>
      </c>
      <c r="AD7894" s="23" t="s">
        <v>38577</v>
      </c>
      <c r="AE7894" t="s">
        <v>35409</v>
      </c>
    </row>
    <row r="7895" spans="1:31" ht="14.25" customHeight="1">
      <c r="A7895" s="1">
        <v>7894</v>
      </c>
      <c r="B7895" s="9" t="s">
        <v>6</v>
      </c>
      <c r="C7895" s="1" t="s">
        <v>8528</v>
      </c>
      <c r="D7895" s="1" t="s">
        <v>6987</v>
      </c>
      <c r="E7895" s="1" t="s">
        <v>8529</v>
      </c>
      <c r="F7895" s="1" t="s">
        <v>24990</v>
      </c>
      <c r="G7895" s="14">
        <v>91696641</v>
      </c>
      <c r="H7895" s="1" t="s">
        <v>8</v>
      </c>
      <c r="I7895" s="1" t="s">
        <v>62</v>
      </c>
      <c r="J7895" s="1" t="s">
        <v>34</v>
      </c>
      <c r="K7895" s="3" t="s">
        <v>42</v>
      </c>
      <c r="L7895" s="1" t="s">
        <v>34</v>
      </c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1"/>
      <c r="AA7895" s="1" t="s">
        <v>16</v>
      </c>
      <c r="AB7895" s="3" t="s">
        <v>12</v>
      </c>
      <c r="AC7895" s="23" t="s">
        <v>37802</v>
      </c>
      <c r="AD7895" s="23" t="s">
        <v>45279</v>
      </c>
      <c r="AE7895" t="s">
        <v>35409</v>
      </c>
    </row>
    <row r="7896" spans="1:31" ht="14.25" customHeight="1">
      <c r="A7896" s="1">
        <v>7895</v>
      </c>
      <c r="B7896" s="1" t="s">
        <v>54</v>
      </c>
      <c r="C7896" s="1" t="s">
        <v>8530</v>
      </c>
      <c r="D7896" s="1" t="s">
        <v>622</v>
      </c>
      <c r="E7896" s="1" t="s">
        <v>10508</v>
      </c>
      <c r="F7896" s="1" t="s">
        <v>24991</v>
      </c>
      <c r="G7896" s="14">
        <v>9196461146</v>
      </c>
      <c r="H7896" s="1" t="s">
        <v>20</v>
      </c>
      <c r="I7896" s="1" t="s">
        <v>41</v>
      </c>
      <c r="J7896" s="1" t="s">
        <v>34</v>
      </c>
      <c r="K7896" s="3" t="s">
        <v>42</v>
      </c>
      <c r="L7896" s="1" t="s">
        <v>34</v>
      </c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1"/>
      <c r="AA7896" s="1" t="s">
        <v>16</v>
      </c>
      <c r="AB7896" s="3" t="s">
        <v>12</v>
      </c>
      <c r="AC7896" s="23" t="s">
        <v>37802</v>
      </c>
      <c r="AD7896" s="23" t="s">
        <v>40928</v>
      </c>
      <c r="AE7896" t="s">
        <v>35399</v>
      </c>
    </row>
    <row r="7897" spans="1:31" ht="14.25" customHeight="1">
      <c r="A7897" s="1">
        <v>7896</v>
      </c>
      <c r="B7897" s="1" t="s">
        <v>54</v>
      </c>
      <c r="C7897" s="1" t="s">
        <v>8531</v>
      </c>
      <c r="D7897" s="1" t="s">
        <v>1994</v>
      </c>
      <c r="E7897" s="1" t="s">
        <v>40</v>
      </c>
      <c r="F7897" s="1" t="s">
        <v>34194</v>
      </c>
      <c r="G7897" s="14">
        <v>919446016466</v>
      </c>
      <c r="H7897" s="1" t="s">
        <v>20</v>
      </c>
      <c r="I7897" s="1" t="s">
        <v>9</v>
      </c>
      <c r="J7897" s="1" t="s">
        <v>34</v>
      </c>
      <c r="K7897" s="3" t="s">
        <v>17</v>
      </c>
      <c r="L7897" s="1" t="s">
        <v>34</v>
      </c>
      <c r="M7897" s="4" t="s">
        <v>42</v>
      </c>
      <c r="N7897" s="3" t="str">
        <f>J7897</f>
        <v>[50-85 Lacs]</v>
      </c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1"/>
      <c r="AA7897" s="1" t="s">
        <v>16</v>
      </c>
      <c r="AB7897" s="3" t="s">
        <v>12</v>
      </c>
      <c r="AC7897" s="23" t="s">
        <v>37802</v>
      </c>
      <c r="AD7897" s="23" t="s">
        <v>39962</v>
      </c>
      <c r="AE7897" t="s">
        <v>35409</v>
      </c>
    </row>
    <row r="7898" spans="1:31" ht="14.25" customHeight="1">
      <c r="A7898" s="1">
        <v>7897</v>
      </c>
      <c r="B7898" s="9" t="s">
        <v>6</v>
      </c>
      <c r="C7898" s="1" t="s">
        <v>8547</v>
      </c>
      <c r="D7898" s="1" t="s">
        <v>89</v>
      </c>
      <c r="E7898" s="1" t="s">
        <v>788</v>
      </c>
      <c r="F7898" s="1" t="s">
        <v>25001</v>
      </c>
      <c r="G7898" s="14">
        <v>919494060946</v>
      </c>
      <c r="H7898" s="1" t="s">
        <v>8</v>
      </c>
      <c r="I7898" s="1" t="s">
        <v>41</v>
      </c>
      <c r="J7898" s="1" t="s">
        <v>34</v>
      </c>
      <c r="K7898" s="3" t="s">
        <v>42</v>
      </c>
      <c r="L7898" s="1" t="s">
        <v>34</v>
      </c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1"/>
      <c r="AA7898" s="1" t="s">
        <v>16</v>
      </c>
      <c r="AB7898" s="3" t="s">
        <v>12</v>
      </c>
      <c r="AC7898" s="23" t="s">
        <v>37802</v>
      </c>
      <c r="AD7898" s="23" t="s">
        <v>45280</v>
      </c>
      <c r="AE7898" t="s">
        <v>35410</v>
      </c>
    </row>
    <row r="7899" spans="1:31" ht="14.25" customHeight="1">
      <c r="A7899" s="1">
        <v>7898</v>
      </c>
      <c r="B7899" s="1" t="s">
        <v>54</v>
      </c>
      <c r="C7899" s="1" t="s">
        <v>8548</v>
      </c>
      <c r="D7899" s="1" t="s">
        <v>1867</v>
      </c>
      <c r="E7899" s="1" t="s">
        <v>447</v>
      </c>
      <c r="F7899" s="1" t="s">
        <v>25002</v>
      </c>
      <c r="G7899" s="14">
        <v>914141440404</v>
      </c>
      <c r="H7899" s="1" t="s">
        <v>20</v>
      </c>
      <c r="I7899" s="1" t="s">
        <v>9</v>
      </c>
      <c r="J7899" s="1" t="s">
        <v>34</v>
      </c>
      <c r="K7899" s="3" t="s">
        <v>42</v>
      </c>
      <c r="L7899" s="1" t="s">
        <v>34</v>
      </c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1"/>
      <c r="AA7899" s="1" t="s">
        <v>16</v>
      </c>
      <c r="AB7899" s="3" t="s">
        <v>12</v>
      </c>
      <c r="AC7899" s="23" t="s">
        <v>37802</v>
      </c>
      <c r="AD7899" s="23" t="s">
        <v>45281</v>
      </c>
      <c r="AE7899" t="s">
        <v>35409</v>
      </c>
    </row>
    <row r="7900" spans="1:31" ht="14.25" customHeight="1">
      <c r="A7900" s="1">
        <v>7899</v>
      </c>
      <c r="B7900" s="9" t="s">
        <v>6</v>
      </c>
      <c r="C7900" s="1" t="s">
        <v>8549</v>
      </c>
      <c r="D7900" s="1" t="s">
        <v>1775</v>
      </c>
      <c r="E7900" s="1" t="s">
        <v>746</v>
      </c>
      <c r="F7900" s="1" t="s">
        <v>34195</v>
      </c>
      <c r="G7900" s="14">
        <v>9104444999</v>
      </c>
      <c r="H7900" s="1" t="s">
        <v>20</v>
      </c>
      <c r="I7900" s="1" t="s">
        <v>9</v>
      </c>
      <c r="J7900" s="1" t="s">
        <v>34</v>
      </c>
      <c r="K7900" s="3" t="s">
        <v>17</v>
      </c>
      <c r="L7900" s="1" t="s">
        <v>34</v>
      </c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1"/>
      <c r="AA7900" s="1" t="s">
        <v>11</v>
      </c>
      <c r="AB7900" s="3" t="s">
        <v>13</v>
      </c>
      <c r="AC7900" s="23" t="s">
        <v>37802</v>
      </c>
      <c r="AD7900" s="23" t="s">
        <v>42380</v>
      </c>
      <c r="AE7900" t="s">
        <v>35409</v>
      </c>
    </row>
    <row r="7901" spans="1:31" ht="14.25" customHeight="1">
      <c r="A7901" s="1">
        <v>7900</v>
      </c>
      <c r="B7901" s="1" t="s">
        <v>54</v>
      </c>
      <c r="C7901" s="1" t="s">
        <v>8553</v>
      </c>
      <c r="D7901" s="1" t="s">
        <v>959</v>
      </c>
      <c r="E7901" s="1" t="s">
        <v>40</v>
      </c>
      <c r="F7901" s="1" t="s">
        <v>25004</v>
      </c>
      <c r="G7901" s="14">
        <v>91990464191</v>
      </c>
      <c r="H7901" s="1" t="s">
        <v>8</v>
      </c>
      <c r="I7901" s="1" t="s">
        <v>41</v>
      </c>
      <c r="J7901" s="1" t="s">
        <v>34</v>
      </c>
      <c r="K7901" s="3" t="s">
        <v>171</v>
      </c>
      <c r="L7901" s="1" t="s">
        <v>34</v>
      </c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1"/>
      <c r="AA7901" s="1" t="s">
        <v>16</v>
      </c>
      <c r="AB7901" s="3" t="s">
        <v>12</v>
      </c>
      <c r="AC7901" s="23" t="s">
        <v>37802</v>
      </c>
      <c r="AD7901" s="23" t="s">
        <v>38324</v>
      </c>
      <c r="AE7901" t="s">
        <v>35394</v>
      </c>
    </row>
    <row r="7902" spans="1:31" ht="14.25" customHeight="1">
      <c r="A7902" s="1">
        <v>7901</v>
      </c>
      <c r="B7902" s="1" t="s">
        <v>54</v>
      </c>
      <c r="C7902" s="1" t="s">
        <v>8557</v>
      </c>
      <c r="D7902" s="1" t="s">
        <v>72</v>
      </c>
      <c r="E7902" s="1" t="s">
        <v>680</v>
      </c>
      <c r="F7902" s="1" t="s">
        <v>25005</v>
      </c>
      <c r="G7902" s="14">
        <v>91949040900</v>
      </c>
      <c r="H7902" s="1" t="s">
        <v>20</v>
      </c>
      <c r="I7902" s="1" t="s">
        <v>9</v>
      </c>
      <c r="J7902" s="1" t="s">
        <v>34</v>
      </c>
      <c r="K7902" s="3" t="s">
        <v>63</v>
      </c>
      <c r="L7902" s="1" t="s">
        <v>34</v>
      </c>
      <c r="M7902" s="3" t="s">
        <v>213</v>
      </c>
      <c r="N7902" s="3" t="str">
        <f>J7902</f>
        <v>[50-85 Lacs]</v>
      </c>
      <c r="O7902" s="3" t="s">
        <v>17</v>
      </c>
      <c r="P7902" s="3" t="s">
        <v>34</v>
      </c>
      <c r="Q7902" s="3" t="s">
        <v>42</v>
      </c>
      <c r="R7902" s="3" t="s">
        <v>34</v>
      </c>
      <c r="S7902" s="3" t="s">
        <v>27</v>
      </c>
      <c r="T7902" s="3" t="s">
        <v>34</v>
      </c>
      <c r="U7902" s="3" t="s">
        <v>117</v>
      </c>
      <c r="V7902" s="3" t="s">
        <v>34</v>
      </c>
      <c r="W7902" s="3" t="s">
        <v>178</v>
      </c>
      <c r="X7902" s="3" t="s">
        <v>34</v>
      </c>
      <c r="Y7902" s="3" t="s">
        <v>171</v>
      </c>
      <c r="Z7902" s="1" t="s">
        <v>34</v>
      </c>
      <c r="AA7902" s="1" t="s">
        <v>16</v>
      </c>
      <c r="AB7902" s="3" t="s">
        <v>12</v>
      </c>
      <c r="AC7902" s="23" t="s">
        <v>37802</v>
      </c>
      <c r="AD7902" s="23" t="s">
        <v>45282</v>
      </c>
      <c r="AE7902" t="s">
        <v>35394</v>
      </c>
    </row>
    <row r="7903" spans="1:31" ht="14.25" customHeight="1">
      <c r="A7903" s="1">
        <v>7902</v>
      </c>
      <c r="B7903" s="1" t="s">
        <v>54</v>
      </c>
      <c r="C7903" s="1" t="s">
        <v>8566</v>
      </c>
      <c r="D7903" s="1" t="s">
        <v>2709</v>
      </c>
      <c r="E7903" s="1" t="s">
        <v>40</v>
      </c>
      <c r="F7903" s="1" t="s">
        <v>25007</v>
      </c>
      <c r="G7903" s="14">
        <v>919446661114</v>
      </c>
      <c r="H7903" s="1" t="s">
        <v>20</v>
      </c>
      <c r="I7903" s="1" t="s">
        <v>9</v>
      </c>
      <c r="J7903" s="1" t="s">
        <v>34</v>
      </c>
      <c r="K7903" s="3" t="s">
        <v>42</v>
      </c>
      <c r="L7903" s="1" t="s">
        <v>34</v>
      </c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1"/>
      <c r="AA7903" s="1" t="s">
        <v>16</v>
      </c>
      <c r="AB7903" s="3" t="s">
        <v>12</v>
      </c>
      <c r="AC7903" s="23" t="s">
        <v>37802</v>
      </c>
      <c r="AD7903" s="23" t="s">
        <v>45283</v>
      </c>
      <c r="AE7903" t="s">
        <v>35394</v>
      </c>
    </row>
    <row r="7904" spans="1:31" ht="14.25" customHeight="1">
      <c r="A7904" s="1">
        <v>7903</v>
      </c>
      <c r="B7904" s="9" t="s">
        <v>6</v>
      </c>
      <c r="C7904" s="1" t="s">
        <v>8574</v>
      </c>
      <c r="D7904" s="1" t="s">
        <v>536</v>
      </c>
      <c r="E7904" s="1" t="s">
        <v>8575</v>
      </c>
      <c r="F7904" s="1" t="s">
        <v>32020</v>
      </c>
      <c r="G7904" s="14">
        <v>91909909049</v>
      </c>
      <c r="H7904" s="1" t="s">
        <v>15</v>
      </c>
      <c r="I7904" s="1" t="s">
        <v>9</v>
      </c>
      <c r="J7904" s="1" t="s">
        <v>34</v>
      </c>
      <c r="K7904" s="3" t="s">
        <v>17</v>
      </c>
      <c r="L7904" s="1" t="s">
        <v>34</v>
      </c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1"/>
      <c r="AA7904" s="1" t="s">
        <v>11</v>
      </c>
      <c r="AB7904" s="3" t="s">
        <v>13</v>
      </c>
      <c r="AC7904" s="23" t="s">
        <v>37802</v>
      </c>
      <c r="AD7904" s="23" t="s">
        <v>44615</v>
      </c>
      <c r="AE7904" t="s">
        <v>35394</v>
      </c>
    </row>
    <row r="7905" spans="1:31" ht="14.25" customHeight="1">
      <c r="A7905" s="1">
        <v>7904</v>
      </c>
      <c r="B7905" s="1" t="s">
        <v>54</v>
      </c>
      <c r="C7905" s="1" t="s">
        <v>8583</v>
      </c>
      <c r="D7905" s="1" t="s">
        <v>3787</v>
      </c>
      <c r="E7905" s="1" t="s">
        <v>7318</v>
      </c>
      <c r="F7905" s="1" t="s">
        <v>32022</v>
      </c>
      <c r="G7905" s="14">
        <v>91944909160</v>
      </c>
      <c r="H7905" s="1" t="s">
        <v>20</v>
      </c>
      <c r="I7905" s="1" t="s">
        <v>9</v>
      </c>
      <c r="J7905" s="1" t="s">
        <v>34</v>
      </c>
      <c r="K7905" s="3" t="s">
        <v>17</v>
      </c>
      <c r="L7905" s="1" t="s">
        <v>34</v>
      </c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1"/>
      <c r="AA7905" s="1" t="s">
        <v>16</v>
      </c>
      <c r="AB7905" s="3" t="s">
        <v>12</v>
      </c>
      <c r="AC7905" s="23" t="s">
        <v>37802</v>
      </c>
      <c r="AD7905" s="23" t="s">
        <v>44619</v>
      </c>
      <c r="AE7905" t="s">
        <v>35409</v>
      </c>
    </row>
    <row r="7906" spans="1:31" ht="14.25" customHeight="1">
      <c r="A7906" s="1">
        <v>7905</v>
      </c>
      <c r="B7906" s="1" t="s">
        <v>54</v>
      </c>
      <c r="C7906" s="1" t="s">
        <v>8590</v>
      </c>
      <c r="D7906" s="1" t="s">
        <v>2746</v>
      </c>
      <c r="E7906" s="1" t="s">
        <v>447</v>
      </c>
      <c r="F7906" s="1" t="s">
        <v>25015</v>
      </c>
      <c r="G7906" s="14">
        <v>91910699099</v>
      </c>
      <c r="H7906" s="1" t="s">
        <v>8</v>
      </c>
      <c r="I7906" s="1" t="s">
        <v>9</v>
      </c>
      <c r="J7906" s="1" t="s">
        <v>34</v>
      </c>
      <c r="K7906" s="3" t="s">
        <v>42</v>
      </c>
      <c r="L7906" s="1" t="s">
        <v>34</v>
      </c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1"/>
      <c r="AA7906" s="1" t="s">
        <v>11</v>
      </c>
      <c r="AB7906" s="3" t="s">
        <v>13</v>
      </c>
      <c r="AC7906" s="23" t="s">
        <v>37802</v>
      </c>
      <c r="AD7906" s="23" t="s">
        <v>45284</v>
      </c>
      <c r="AE7906" t="s">
        <v>35399</v>
      </c>
    </row>
    <row r="7907" spans="1:31" ht="14.25" customHeight="1">
      <c r="A7907" s="1">
        <v>7906</v>
      </c>
      <c r="B7907" s="9" t="s">
        <v>6</v>
      </c>
      <c r="C7907" s="1" t="s">
        <v>8599</v>
      </c>
      <c r="D7907" s="1" t="s">
        <v>31</v>
      </c>
      <c r="E7907" s="1" t="s">
        <v>131</v>
      </c>
      <c r="F7907" s="1" t="s">
        <v>25019</v>
      </c>
      <c r="G7907" s="14">
        <v>919099906464</v>
      </c>
      <c r="H7907" s="1" t="s">
        <v>20</v>
      </c>
      <c r="I7907" s="1" t="s">
        <v>41</v>
      </c>
      <c r="J7907" s="1" t="s">
        <v>34</v>
      </c>
      <c r="K7907" s="3" t="s">
        <v>17</v>
      </c>
      <c r="L7907" s="1" t="s">
        <v>34</v>
      </c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1"/>
      <c r="AA7907" s="1" t="s">
        <v>16</v>
      </c>
      <c r="AB7907" s="3" t="s">
        <v>12</v>
      </c>
      <c r="AC7907" s="23" t="s">
        <v>37802</v>
      </c>
      <c r="AD7907" s="23" t="s">
        <v>45285</v>
      </c>
      <c r="AE7907" t="s">
        <v>35394</v>
      </c>
    </row>
    <row r="7908" spans="1:31" ht="14.25" customHeight="1">
      <c r="A7908" s="1">
        <v>7907</v>
      </c>
      <c r="B7908" s="9" t="s">
        <v>6</v>
      </c>
      <c r="C7908" s="1" t="s">
        <v>8602</v>
      </c>
      <c r="D7908" s="1" t="s">
        <v>407</v>
      </c>
      <c r="E7908" s="1" t="s">
        <v>4885</v>
      </c>
      <c r="F7908" s="1" t="s">
        <v>25020</v>
      </c>
      <c r="G7908" s="14">
        <v>91949440146</v>
      </c>
      <c r="H7908" s="1" t="s">
        <v>8</v>
      </c>
      <c r="I7908" s="1" t="s">
        <v>9</v>
      </c>
      <c r="J7908" s="1" t="s">
        <v>34</v>
      </c>
      <c r="K7908" s="3" t="s">
        <v>42</v>
      </c>
      <c r="L7908" s="1" t="s">
        <v>34</v>
      </c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1"/>
      <c r="AA7908" s="1" t="s">
        <v>16</v>
      </c>
      <c r="AB7908" s="3" t="s">
        <v>12</v>
      </c>
      <c r="AC7908" s="23" t="s">
        <v>37802</v>
      </c>
      <c r="AD7908" s="23" t="s">
        <v>45286</v>
      </c>
      <c r="AE7908" t="s">
        <v>35394</v>
      </c>
    </row>
    <row r="7909" spans="1:31" ht="14.25" customHeight="1">
      <c r="A7909" s="1">
        <v>7908</v>
      </c>
      <c r="B7909" s="1" t="s">
        <v>54</v>
      </c>
      <c r="C7909" s="1" t="s">
        <v>8603</v>
      </c>
      <c r="D7909" s="1" t="s">
        <v>35899</v>
      </c>
      <c r="E7909" s="1" t="s">
        <v>2843</v>
      </c>
      <c r="F7909" s="1" t="s">
        <v>25021</v>
      </c>
      <c r="G7909" s="14">
        <v>91490901440</v>
      </c>
      <c r="H7909" s="1" t="s">
        <v>20</v>
      </c>
      <c r="I7909" s="1" t="s">
        <v>9</v>
      </c>
      <c r="J7909" s="1" t="s">
        <v>34</v>
      </c>
      <c r="K7909" s="3" t="s">
        <v>17</v>
      </c>
      <c r="L7909" s="1" t="s">
        <v>34</v>
      </c>
      <c r="M7909" s="4" t="s">
        <v>42</v>
      </c>
      <c r="N7909" s="3" t="str">
        <f t="shared" ref="N7909:N7910" si="277">J7909</f>
        <v>[50-85 Lacs]</v>
      </c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1"/>
      <c r="AA7909" s="1" t="s">
        <v>16</v>
      </c>
      <c r="AB7909" s="3" t="s">
        <v>12</v>
      </c>
      <c r="AC7909" s="23" t="s">
        <v>37802</v>
      </c>
      <c r="AD7909" s="23" t="s">
        <v>45287</v>
      </c>
      <c r="AE7909" t="s">
        <v>35399</v>
      </c>
    </row>
    <row r="7910" spans="1:31" ht="14.25" customHeight="1">
      <c r="A7910" s="1">
        <v>7909</v>
      </c>
      <c r="B7910" s="1" t="s">
        <v>54</v>
      </c>
      <c r="C7910" s="1" t="s">
        <v>8610</v>
      </c>
      <c r="D7910" s="1" t="s">
        <v>3405</v>
      </c>
      <c r="E7910" s="1" t="s">
        <v>40</v>
      </c>
      <c r="F7910" s="1" t="s">
        <v>32027</v>
      </c>
      <c r="G7910" s="14">
        <v>9144094444</v>
      </c>
      <c r="H7910" s="1" t="s">
        <v>20</v>
      </c>
      <c r="I7910" s="1" t="s">
        <v>41</v>
      </c>
      <c r="J7910" s="1" t="s">
        <v>34</v>
      </c>
      <c r="K7910" s="3" t="s">
        <v>17</v>
      </c>
      <c r="L7910" s="1" t="s">
        <v>34</v>
      </c>
      <c r="M7910" s="4" t="s">
        <v>42</v>
      </c>
      <c r="N7910" s="3" t="str">
        <f t="shared" si="277"/>
        <v>[50-85 Lacs]</v>
      </c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1"/>
      <c r="AA7910" s="1" t="s">
        <v>16</v>
      </c>
      <c r="AB7910" s="3" t="s">
        <v>12</v>
      </c>
      <c r="AC7910" s="23" t="s">
        <v>37802</v>
      </c>
      <c r="AD7910" s="23" t="s">
        <v>45288</v>
      </c>
      <c r="AE7910" t="s">
        <v>35410</v>
      </c>
    </row>
    <row r="7911" spans="1:31" ht="14.25" customHeight="1">
      <c r="A7911" s="1">
        <v>7910</v>
      </c>
      <c r="B7911" s="1" t="s">
        <v>54</v>
      </c>
      <c r="C7911" s="1" t="s">
        <v>8618</v>
      </c>
      <c r="D7911" s="1" t="s">
        <v>5854</v>
      </c>
      <c r="E7911" s="1" t="s">
        <v>84</v>
      </c>
      <c r="F7911" s="1" t="s">
        <v>32028</v>
      </c>
      <c r="G7911" s="14">
        <v>91949464496</v>
      </c>
      <c r="H7911" s="1" t="s">
        <v>8</v>
      </c>
      <c r="I7911" s="1" t="s">
        <v>9</v>
      </c>
      <c r="J7911" s="1" t="s">
        <v>34</v>
      </c>
      <c r="K7911" s="3" t="s">
        <v>42</v>
      </c>
      <c r="L7911" s="1" t="s">
        <v>34</v>
      </c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1"/>
      <c r="AA7911" s="1" t="s">
        <v>16</v>
      </c>
      <c r="AB7911" s="3" t="s">
        <v>12</v>
      </c>
      <c r="AC7911" s="23" t="s">
        <v>37802</v>
      </c>
      <c r="AD7911" s="23" t="s">
        <v>45289</v>
      </c>
      <c r="AE7911" t="s">
        <v>35410</v>
      </c>
    </row>
    <row r="7912" spans="1:31" ht="14.25" customHeight="1">
      <c r="A7912" s="1">
        <v>7911</v>
      </c>
      <c r="B7912" s="1" t="s">
        <v>54</v>
      </c>
      <c r="C7912" s="1" t="s">
        <v>8626</v>
      </c>
      <c r="D7912" s="1" t="s">
        <v>8627</v>
      </c>
      <c r="E7912" s="1" t="s">
        <v>1034</v>
      </c>
      <c r="F7912" s="1" t="s">
        <v>25030</v>
      </c>
      <c r="G7912" s="14">
        <v>91909990946</v>
      </c>
      <c r="H7912" s="1" t="s">
        <v>37</v>
      </c>
      <c r="I7912" s="1" t="s">
        <v>9</v>
      </c>
      <c r="J7912" s="1" t="s">
        <v>34</v>
      </c>
      <c r="K7912" s="3" t="s">
        <v>42</v>
      </c>
      <c r="L7912" s="1" t="s">
        <v>34</v>
      </c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1"/>
      <c r="AA7912" s="1" t="s">
        <v>16</v>
      </c>
      <c r="AB7912" s="3" t="s">
        <v>12</v>
      </c>
      <c r="AC7912" s="23" t="s">
        <v>37802</v>
      </c>
      <c r="AD7912" s="23" t="s">
        <v>45290</v>
      </c>
      <c r="AE7912" t="s">
        <v>35410</v>
      </c>
    </row>
    <row r="7913" spans="1:31" ht="14.25" customHeight="1">
      <c r="A7913" s="1">
        <v>7912</v>
      </c>
      <c r="B7913" s="1" t="s">
        <v>54</v>
      </c>
      <c r="C7913" s="1" t="s">
        <v>8628</v>
      </c>
      <c r="D7913" s="1" t="s">
        <v>526</v>
      </c>
      <c r="E7913" s="1" t="s">
        <v>141</v>
      </c>
      <c r="F7913" s="1" t="s">
        <v>25031</v>
      </c>
      <c r="G7913" s="14">
        <v>91499904499</v>
      </c>
      <c r="H7913" s="1" t="s">
        <v>20</v>
      </c>
      <c r="I7913" s="1" t="s">
        <v>9</v>
      </c>
      <c r="J7913" s="1" t="s">
        <v>34</v>
      </c>
      <c r="K7913" s="3" t="s">
        <v>17</v>
      </c>
      <c r="L7913" s="1" t="s">
        <v>34</v>
      </c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1"/>
      <c r="AA7913" s="1" t="s">
        <v>16</v>
      </c>
      <c r="AB7913" s="3" t="s">
        <v>12</v>
      </c>
      <c r="AC7913" s="23" t="s">
        <v>37802</v>
      </c>
      <c r="AD7913" s="23" t="s">
        <v>45291</v>
      </c>
      <c r="AE7913" t="s">
        <v>35399</v>
      </c>
    </row>
    <row r="7914" spans="1:31" ht="14.25" customHeight="1">
      <c r="A7914" s="1">
        <v>7913</v>
      </c>
      <c r="B7914" s="1" t="s">
        <v>54</v>
      </c>
      <c r="C7914" s="1" t="s">
        <v>8630</v>
      </c>
      <c r="D7914" s="1" t="s">
        <v>486</v>
      </c>
      <c r="E7914" s="1" t="s">
        <v>5568</v>
      </c>
      <c r="F7914" s="1" t="s">
        <v>25032</v>
      </c>
      <c r="G7914" s="14">
        <v>9196499664</v>
      </c>
      <c r="H7914" s="1" t="s">
        <v>8</v>
      </c>
      <c r="I7914" s="1" t="s">
        <v>9</v>
      </c>
      <c r="J7914" s="1" t="s">
        <v>34</v>
      </c>
      <c r="K7914" s="3" t="s">
        <v>42</v>
      </c>
      <c r="L7914" s="1" t="s">
        <v>34</v>
      </c>
      <c r="M7914" s="3" t="s">
        <v>27</v>
      </c>
      <c r="N7914" s="3" t="str">
        <f t="shared" ref="N7914:N7915" si="278">J7914</f>
        <v>[50-85 Lacs]</v>
      </c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1"/>
      <c r="AA7914" s="1" t="s">
        <v>16</v>
      </c>
      <c r="AB7914" s="3" t="s">
        <v>12</v>
      </c>
      <c r="AC7914" s="23" t="s">
        <v>37802</v>
      </c>
      <c r="AD7914" s="23" t="s">
        <v>45292</v>
      </c>
      <c r="AE7914" t="s">
        <v>35410</v>
      </c>
    </row>
    <row r="7915" spans="1:31" ht="14.25" customHeight="1">
      <c r="A7915" s="1">
        <v>7914</v>
      </c>
      <c r="B7915" s="9" t="s">
        <v>6</v>
      </c>
      <c r="C7915" s="1" t="s">
        <v>8631</v>
      </c>
      <c r="D7915" s="1" t="s">
        <v>1286</v>
      </c>
      <c r="E7915" s="1" t="s">
        <v>8632</v>
      </c>
      <c r="F7915" s="1" t="s">
        <v>25033</v>
      </c>
      <c r="G7915" s="14">
        <v>91994444499</v>
      </c>
      <c r="H7915" s="1" t="s">
        <v>37</v>
      </c>
      <c r="I7915" s="1" t="s">
        <v>62</v>
      </c>
      <c r="J7915" s="1" t="s">
        <v>34</v>
      </c>
      <c r="K7915" s="3" t="s">
        <v>27</v>
      </c>
      <c r="L7915" s="1" t="s">
        <v>34</v>
      </c>
      <c r="M7915" s="3" t="s">
        <v>178</v>
      </c>
      <c r="N7915" s="3" t="str">
        <f t="shared" si="278"/>
        <v>[50-85 Lacs]</v>
      </c>
      <c r="O7915" s="3" t="s">
        <v>171</v>
      </c>
      <c r="P7915" s="3" t="s">
        <v>34</v>
      </c>
      <c r="Q7915" s="3"/>
      <c r="R7915" s="3"/>
      <c r="S7915" s="3"/>
      <c r="T7915" s="3"/>
      <c r="U7915" s="3"/>
      <c r="V7915" s="3"/>
      <c r="W7915" s="3"/>
      <c r="X7915" s="3"/>
      <c r="Y7915" s="3"/>
      <c r="Z7915" s="1"/>
      <c r="AA7915" s="1" t="s">
        <v>16</v>
      </c>
      <c r="AB7915" s="3" t="s">
        <v>12</v>
      </c>
      <c r="AC7915" s="23" t="s">
        <v>37802</v>
      </c>
      <c r="AD7915" s="23" t="s">
        <v>39330</v>
      </c>
      <c r="AE7915" t="s">
        <v>35409</v>
      </c>
    </row>
    <row r="7916" spans="1:31" ht="14.25" customHeight="1">
      <c r="A7916" s="1">
        <v>7915</v>
      </c>
      <c r="B7916" s="9" t="s">
        <v>6</v>
      </c>
      <c r="C7916" s="1" t="s">
        <v>8635</v>
      </c>
      <c r="D7916" s="1" t="s">
        <v>536</v>
      </c>
      <c r="E7916" s="1" t="s">
        <v>37057</v>
      </c>
      <c r="F7916" s="1" t="s">
        <v>25035</v>
      </c>
      <c r="G7916" s="14">
        <v>91944660144</v>
      </c>
      <c r="H7916" s="1" t="s">
        <v>132</v>
      </c>
      <c r="I7916" s="1" t="s">
        <v>41</v>
      </c>
      <c r="J7916" s="1" t="s">
        <v>34</v>
      </c>
      <c r="K7916" s="3" t="s">
        <v>42</v>
      </c>
      <c r="L7916" s="1" t="s">
        <v>34</v>
      </c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1"/>
      <c r="AA7916" s="1" t="s">
        <v>16</v>
      </c>
      <c r="AB7916" s="3" t="s">
        <v>12</v>
      </c>
      <c r="AC7916" s="23" t="s">
        <v>37802</v>
      </c>
      <c r="AD7916" s="23" t="s">
        <v>45293</v>
      </c>
      <c r="AE7916" t="s">
        <v>35409</v>
      </c>
    </row>
    <row r="7917" spans="1:31" ht="14.25" customHeight="1">
      <c r="A7917" s="1">
        <v>7916</v>
      </c>
      <c r="B7917" s="1" t="s">
        <v>54</v>
      </c>
      <c r="C7917" s="1" t="s">
        <v>8636</v>
      </c>
      <c r="D7917" s="1" t="s">
        <v>1248</v>
      </c>
      <c r="E7917" s="1" t="s">
        <v>11626</v>
      </c>
      <c r="F7917" s="1" t="s">
        <v>25036</v>
      </c>
      <c r="G7917" s="14">
        <v>91946406910</v>
      </c>
      <c r="H7917" s="1" t="s">
        <v>20</v>
      </c>
      <c r="I7917" s="1" t="s">
        <v>41</v>
      </c>
      <c r="J7917" s="1" t="s">
        <v>34</v>
      </c>
      <c r="K7917" s="3" t="s">
        <v>17</v>
      </c>
      <c r="L7917" s="1" t="s">
        <v>34</v>
      </c>
      <c r="M7917" s="4" t="s">
        <v>42</v>
      </c>
      <c r="N7917" s="3" t="str">
        <f t="shared" ref="N7917:N7918" si="279">J7917</f>
        <v>[50-85 Lacs]</v>
      </c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1"/>
      <c r="AA7917" s="1" t="s">
        <v>16</v>
      </c>
      <c r="AB7917" s="3" t="s">
        <v>12</v>
      </c>
      <c r="AC7917" s="23" t="s">
        <v>37802</v>
      </c>
      <c r="AD7917" s="23" t="s">
        <v>45294</v>
      </c>
      <c r="AE7917" t="s">
        <v>35394</v>
      </c>
    </row>
    <row r="7918" spans="1:31" ht="14.25" customHeight="1">
      <c r="A7918" s="1">
        <v>7917</v>
      </c>
      <c r="B7918" s="9" t="s">
        <v>6</v>
      </c>
      <c r="C7918" s="1" t="s">
        <v>8648</v>
      </c>
      <c r="D7918" s="1" t="s">
        <v>8649</v>
      </c>
      <c r="E7918" s="1" t="s">
        <v>139</v>
      </c>
      <c r="F7918" s="1" t="s">
        <v>25043</v>
      </c>
      <c r="G7918" s="14">
        <v>91944044166</v>
      </c>
      <c r="H7918" s="1" t="s">
        <v>37</v>
      </c>
      <c r="I7918" s="1" t="s">
        <v>41</v>
      </c>
      <c r="J7918" s="1" t="s">
        <v>34</v>
      </c>
      <c r="K7918" s="3" t="s">
        <v>17</v>
      </c>
      <c r="L7918" s="1" t="s">
        <v>34</v>
      </c>
      <c r="M7918" s="4" t="s">
        <v>42</v>
      </c>
      <c r="N7918" s="3" t="str">
        <f t="shared" si="279"/>
        <v>[50-85 Lacs]</v>
      </c>
      <c r="O7918" s="3" t="s">
        <v>171</v>
      </c>
      <c r="P7918" s="3" t="s">
        <v>34</v>
      </c>
      <c r="Q7918" s="3"/>
      <c r="R7918" s="3"/>
      <c r="S7918" s="3"/>
      <c r="T7918" s="3"/>
      <c r="U7918" s="3"/>
      <c r="V7918" s="3"/>
      <c r="W7918" s="3"/>
      <c r="X7918" s="3"/>
      <c r="Y7918" s="3"/>
      <c r="Z7918" s="1"/>
      <c r="AA7918" s="1" t="s">
        <v>16</v>
      </c>
      <c r="AB7918" s="3" t="s">
        <v>12</v>
      </c>
      <c r="AC7918" s="23" t="s">
        <v>37802</v>
      </c>
      <c r="AD7918" s="23" t="s">
        <v>44170</v>
      </c>
      <c r="AE7918" t="s">
        <v>35409</v>
      </c>
    </row>
    <row r="7919" spans="1:31" ht="14.25" customHeight="1">
      <c r="A7919" s="1">
        <v>7918</v>
      </c>
      <c r="B7919" s="9" t="s">
        <v>6</v>
      </c>
      <c r="C7919" s="1" t="s">
        <v>8652</v>
      </c>
      <c r="D7919" s="1" t="s">
        <v>437</v>
      </c>
      <c r="E7919" s="1" t="s">
        <v>351</v>
      </c>
      <c r="F7919" s="1" t="s">
        <v>8653</v>
      </c>
      <c r="G7919" s="14">
        <v>9196946046</v>
      </c>
      <c r="H7919" s="1" t="s">
        <v>15</v>
      </c>
      <c r="I7919" s="1" t="s">
        <v>41</v>
      </c>
      <c r="J7919" s="1" t="s">
        <v>34</v>
      </c>
      <c r="K7919" s="3" t="s">
        <v>42</v>
      </c>
      <c r="L7919" s="1" t="s">
        <v>34</v>
      </c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1"/>
      <c r="AA7919" s="1" t="s">
        <v>16</v>
      </c>
      <c r="AB7919" s="3" t="s">
        <v>12</v>
      </c>
      <c r="AC7919" s="23" t="s">
        <v>37802</v>
      </c>
      <c r="AD7919" s="23" t="s">
        <v>42064</v>
      </c>
      <c r="AE7919" t="s">
        <v>35409</v>
      </c>
    </row>
    <row r="7920" spans="1:31" ht="14.25" customHeight="1">
      <c r="A7920" s="1">
        <v>7919</v>
      </c>
      <c r="B7920" s="9" t="s">
        <v>6</v>
      </c>
      <c r="C7920" s="1" t="s">
        <v>8654</v>
      </c>
      <c r="D7920" s="1" t="s">
        <v>1010</v>
      </c>
      <c r="E7920" s="1" t="s">
        <v>139</v>
      </c>
      <c r="F7920" s="1" t="s">
        <v>34205</v>
      </c>
      <c r="G7920" s="14">
        <v>91944646469</v>
      </c>
      <c r="H7920" s="1" t="s">
        <v>20</v>
      </c>
      <c r="I7920" s="1" t="s">
        <v>41</v>
      </c>
      <c r="J7920" s="1" t="s">
        <v>34</v>
      </c>
      <c r="K7920" s="3" t="s">
        <v>17</v>
      </c>
      <c r="L7920" s="1" t="s">
        <v>34</v>
      </c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1"/>
      <c r="AA7920" s="1" t="s">
        <v>16</v>
      </c>
      <c r="AB7920" s="3" t="s">
        <v>12</v>
      </c>
      <c r="AC7920" s="23" t="s">
        <v>37802</v>
      </c>
      <c r="AD7920" s="23" t="s">
        <v>45295</v>
      </c>
      <c r="AE7920" t="s">
        <v>35399</v>
      </c>
    </row>
    <row r="7921" spans="1:31" ht="14.25" customHeight="1">
      <c r="A7921" s="1">
        <v>7920</v>
      </c>
      <c r="B7921" s="9" t="s">
        <v>6</v>
      </c>
      <c r="C7921" s="1" t="s">
        <v>8675</v>
      </c>
      <c r="D7921" s="1" t="s">
        <v>6057</v>
      </c>
      <c r="E7921" s="1" t="s">
        <v>32</v>
      </c>
      <c r="F7921" s="1" t="s">
        <v>32036</v>
      </c>
      <c r="G7921" s="14">
        <v>919449406440</v>
      </c>
      <c r="H7921" s="1" t="s">
        <v>15</v>
      </c>
      <c r="I7921" s="1" t="s">
        <v>41</v>
      </c>
      <c r="J7921" s="1" t="s">
        <v>34</v>
      </c>
      <c r="K7921" s="3" t="s">
        <v>42</v>
      </c>
      <c r="L7921" s="1" t="s">
        <v>34</v>
      </c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1"/>
      <c r="AA7921" s="1" t="s">
        <v>16</v>
      </c>
      <c r="AB7921" s="3" t="s">
        <v>12</v>
      </c>
      <c r="AC7921" s="23" t="s">
        <v>37802</v>
      </c>
      <c r="AD7921" s="23" t="s">
        <v>43941</v>
      </c>
      <c r="AE7921" t="s">
        <v>35394</v>
      </c>
    </row>
    <row r="7922" spans="1:31" ht="14.25" customHeight="1">
      <c r="A7922" s="1">
        <v>7921</v>
      </c>
      <c r="B7922" s="9" t="s">
        <v>6</v>
      </c>
      <c r="C7922" s="1" t="s">
        <v>8676</v>
      </c>
      <c r="D7922" s="1" t="s">
        <v>3643</v>
      </c>
      <c r="E7922" s="1" t="s">
        <v>724</v>
      </c>
      <c r="F7922" s="1" t="s">
        <v>25052</v>
      </c>
      <c r="G7922" s="14">
        <v>914460944496</v>
      </c>
      <c r="H7922" s="1" t="s">
        <v>15</v>
      </c>
      <c r="I7922" s="1" t="s">
        <v>9</v>
      </c>
      <c r="J7922" s="1" t="s">
        <v>34</v>
      </c>
      <c r="K7922" s="3" t="s">
        <v>17</v>
      </c>
      <c r="L7922" s="1" t="s">
        <v>34</v>
      </c>
      <c r="M7922" s="4" t="s">
        <v>42</v>
      </c>
      <c r="N7922" s="3" t="str">
        <f>J7922</f>
        <v>[50-85 Lacs]</v>
      </c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1"/>
      <c r="AA7922" s="1" t="s">
        <v>16</v>
      </c>
      <c r="AB7922" s="3" t="s">
        <v>12</v>
      </c>
      <c r="AC7922" s="23" t="s">
        <v>37802</v>
      </c>
      <c r="AD7922" s="23" t="s">
        <v>45296</v>
      </c>
      <c r="AE7922" t="s">
        <v>35394</v>
      </c>
    </row>
    <row r="7923" spans="1:31" ht="14.25" customHeight="1">
      <c r="A7923" s="1">
        <v>7922</v>
      </c>
      <c r="B7923" s="1" t="s">
        <v>54</v>
      </c>
      <c r="C7923" s="1" t="s">
        <v>8696</v>
      </c>
      <c r="D7923" s="1" t="s">
        <v>92</v>
      </c>
      <c r="E7923" s="1" t="s">
        <v>1019</v>
      </c>
      <c r="F7923" s="1" t="s">
        <v>21662</v>
      </c>
      <c r="G7923" s="14">
        <v>919994940119</v>
      </c>
      <c r="H7923" s="1" t="s">
        <v>8</v>
      </c>
      <c r="I7923" s="1" t="s">
        <v>9</v>
      </c>
      <c r="J7923" s="1" t="s">
        <v>34</v>
      </c>
      <c r="K7923" s="3" t="s">
        <v>17</v>
      </c>
      <c r="L7923" s="1" t="s">
        <v>34</v>
      </c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1"/>
      <c r="AA7923" s="1" t="s">
        <v>16</v>
      </c>
      <c r="AB7923" s="3" t="s">
        <v>12</v>
      </c>
      <c r="AC7923" s="23" t="s">
        <v>37802</v>
      </c>
      <c r="AD7923" s="23" t="s">
        <v>45297</v>
      </c>
      <c r="AE7923" t="s">
        <v>35399</v>
      </c>
    </row>
    <row r="7924" spans="1:31" ht="14.25" customHeight="1">
      <c r="A7924" s="1">
        <v>7923</v>
      </c>
      <c r="B7924" s="1" t="s">
        <v>54</v>
      </c>
      <c r="C7924" s="1" t="s">
        <v>8701</v>
      </c>
      <c r="D7924" s="1" t="s">
        <v>39</v>
      </c>
      <c r="E7924" s="1" t="s">
        <v>255</v>
      </c>
      <c r="F7924" s="1" t="s">
        <v>25062</v>
      </c>
      <c r="G7924" s="14">
        <v>914466446619</v>
      </c>
      <c r="H7924" s="1" t="s">
        <v>20</v>
      </c>
      <c r="I7924" s="1" t="s">
        <v>41</v>
      </c>
      <c r="J7924" s="1" t="s">
        <v>34</v>
      </c>
      <c r="K7924" s="3" t="s">
        <v>63</v>
      </c>
      <c r="L7924" s="1" t="s">
        <v>34</v>
      </c>
      <c r="M7924" s="3" t="s">
        <v>213</v>
      </c>
      <c r="N7924" s="3" t="str">
        <f>J7924</f>
        <v>[50-85 Lacs]</v>
      </c>
      <c r="O7924" s="3" t="s">
        <v>17</v>
      </c>
      <c r="P7924" s="3" t="s">
        <v>34</v>
      </c>
      <c r="Q7924" s="3" t="s">
        <v>42</v>
      </c>
      <c r="R7924" s="3" t="s">
        <v>34</v>
      </c>
      <c r="S7924" s="3" t="s">
        <v>27</v>
      </c>
      <c r="T7924" s="3" t="s">
        <v>34</v>
      </c>
      <c r="U7924" s="3" t="s">
        <v>117</v>
      </c>
      <c r="V7924" s="3" t="s">
        <v>34</v>
      </c>
      <c r="W7924" s="3" t="s">
        <v>178</v>
      </c>
      <c r="X7924" s="3" t="s">
        <v>34</v>
      </c>
      <c r="Y7924" s="3" t="s">
        <v>171</v>
      </c>
      <c r="Z7924" s="1" t="s">
        <v>34</v>
      </c>
      <c r="AA7924" s="1" t="s">
        <v>16</v>
      </c>
      <c r="AB7924" s="3" t="s">
        <v>12</v>
      </c>
      <c r="AC7924" s="23" t="s">
        <v>37802</v>
      </c>
      <c r="AD7924" s="23" t="s">
        <v>45298</v>
      </c>
      <c r="AE7924" t="s">
        <v>35394</v>
      </c>
    </row>
    <row r="7925" spans="1:31" ht="14.25" customHeight="1">
      <c r="A7925" s="1">
        <v>7924</v>
      </c>
      <c r="B7925" s="1" t="s">
        <v>54</v>
      </c>
      <c r="C7925" s="1" t="s">
        <v>8702</v>
      </c>
      <c r="D7925" s="1" t="s">
        <v>35900</v>
      </c>
      <c r="E7925" s="1" t="s">
        <v>93</v>
      </c>
      <c r="F7925" s="1" t="s">
        <v>25063</v>
      </c>
      <c r="G7925" s="14">
        <v>91944441666</v>
      </c>
      <c r="H7925" s="1" t="s">
        <v>15</v>
      </c>
      <c r="I7925" s="1" t="s">
        <v>41</v>
      </c>
      <c r="J7925" s="1" t="s">
        <v>34</v>
      </c>
      <c r="K7925" s="3" t="s">
        <v>42</v>
      </c>
      <c r="L7925" s="1" t="s">
        <v>34</v>
      </c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1"/>
      <c r="AA7925" s="1" t="s">
        <v>16</v>
      </c>
      <c r="AB7925" s="3" t="s">
        <v>12</v>
      </c>
      <c r="AC7925" s="23" t="s">
        <v>37802</v>
      </c>
      <c r="AD7925" s="23" t="s">
        <v>45299</v>
      </c>
      <c r="AE7925" t="s">
        <v>35409</v>
      </c>
    </row>
    <row r="7926" spans="1:31" ht="14.25" customHeight="1">
      <c r="A7926" s="1">
        <v>7925</v>
      </c>
      <c r="B7926" s="1" t="s">
        <v>54</v>
      </c>
      <c r="C7926" s="1" t="s">
        <v>8704</v>
      </c>
      <c r="D7926" s="1" t="s">
        <v>89</v>
      </c>
      <c r="E7926" s="1" t="s">
        <v>78</v>
      </c>
      <c r="F7926" s="1" t="s">
        <v>25064</v>
      </c>
      <c r="G7926" s="14">
        <v>91914964969</v>
      </c>
      <c r="H7926" s="1" t="s">
        <v>15</v>
      </c>
      <c r="I7926" s="1" t="s">
        <v>41</v>
      </c>
      <c r="J7926" s="1" t="s">
        <v>34</v>
      </c>
      <c r="K7926" s="3" t="s">
        <v>42</v>
      </c>
      <c r="L7926" s="1" t="s">
        <v>34</v>
      </c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1"/>
      <c r="AA7926" s="1" t="s">
        <v>16</v>
      </c>
      <c r="AB7926" s="3" t="s">
        <v>12</v>
      </c>
      <c r="AC7926" s="23" t="s">
        <v>37802</v>
      </c>
      <c r="AD7926" s="23" t="s">
        <v>40939</v>
      </c>
      <c r="AE7926" t="s">
        <v>35394</v>
      </c>
    </row>
    <row r="7927" spans="1:31" ht="14.25" customHeight="1">
      <c r="A7927" s="1">
        <v>7926</v>
      </c>
      <c r="B7927" s="9" t="s">
        <v>6</v>
      </c>
      <c r="C7927" s="1" t="s">
        <v>8707</v>
      </c>
      <c r="D7927" s="1" t="s">
        <v>323</v>
      </c>
      <c r="E7927" s="1" t="s">
        <v>139</v>
      </c>
      <c r="F7927" s="1" t="s">
        <v>25066</v>
      </c>
      <c r="G7927" s="14">
        <v>91964691464</v>
      </c>
      <c r="H7927" s="1" t="s">
        <v>8</v>
      </c>
      <c r="I7927" s="1" t="s">
        <v>9</v>
      </c>
      <c r="J7927" s="1" t="s">
        <v>34</v>
      </c>
      <c r="K7927" s="3" t="s">
        <v>42</v>
      </c>
      <c r="L7927" s="1" t="s">
        <v>34</v>
      </c>
      <c r="M7927" s="3" t="s">
        <v>178</v>
      </c>
      <c r="N7927" s="3" t="str">
        <f>J7927</f>
        <v>[50-85 Lacs]</v>
      </c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1"/>
      <c r="AA7927" s="1" t="s">
        <v>16</v>
      </c>
      <c r="AB7927" s="3" t="s">
        <v>12</v>
      </c>
      <c r="AC7927" s="23" t="s">
        <v>37802</v>
      </c>
      <c r="AD7927" s="23" t="s">
        <v>42333</v>
      </c>
      <c r="AE7927" t="s">
        <v>35394</v>
      </c>
    </row>
    <row r="7928" spans="1:31" ht="14.25" customHeight="1">
      <c r="A7928" s="1">
        <v>7927</v>
      </c>
      <c r="B7928" s="9" t="s">
        <v>6</v>
      </c>
      <c r="C7928" s="1" t="s">
        <v>8711</v>
      </c>
      <c r="D7928" s="1" t="s">
        <v>1457</v>
      </c>
      <c r="E7928" s="1" t="s">
        <v>881</v>
      </c>
      <c r="F7928" s="1" t="s">
        <v>25068</v>
      </c>
      <c r="G7928" s="14">
        <v>91944691911</v>
      </c>
      <c r="H7928" s="1" t="s">
        <v>8</v>
      </c>
      <c r="I7928" s="1" t="s">
        <v>62</v>
      </c>
      <c r="J7928" s="1" t="s">
        <v>34</v>
      </c>
      <c r="K7928" s="3" t="s">
        <v>17</v>
      </c>
      <c r="L7928" s="1" t="s">
        <v>34</v>
      </c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1"/>
      <c r="AA7928" s="1" t="s">
        <v>11</v>
      </c>
      <c r="AB7928" s="3" t="s">
        <v>538</v>
      </c>
      <c r="AC7928" s="23" t="s">
        <v>37802</v>
      </c>
      <c r="AD7928" s="23" t="s">
        <v>45300</v>
      </c>
      <c r="AE7928" t="s">
        <v>35399</v>
      </c>
    </row>
    <row r="7929" spans="1:31" ht="14.25" customHeight="1">
      <c r="A7929" s="1">
        <v>7928</v>
      </c>
      <c r="B7929" s="9" t="s">
        <v>6</v>
      </c>
      <c r="C7929" s="1" t="s">
        <v>8714</v>
      </c>
      <c r="D7929" s="1" t="s">
        <v>72</v>
      </c>
      <c r="E7929" s="1" t="s">
        <v>8715</v>
      </c>
      <c r="F7929" s="1" t="s">
        <v>25070</v>
      </c>
      <c r="G7929" s="14">
        <v>919610690666</v>
      </c>
      <c r="H7929" s="1" t="s">
        <v>15</v>
      </c>
      <c r="I7929" s="1" t="s">
        <v>41</v>
      </c>
      <c r="J7929" s="1" t="s">
        <v>34</v>
      </c>
      <c r="K7929" s="3" t="s">
        <v>42</v>
      </c>
      <c r="L7929" s="1" t="s">
        <v>34</v>
      </c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1"/>
      <c r="AA7929" s="1" t="s">
        <v>16</v>
      </c>
      <c r="AB7929" s="3" t="s">
        <v>12</v>
      </c>
      <c r="AC7929" s="23" t="s">
        <v>37802</v>
      </c>
      <c r="AD7929" s="23" t="s">
        <v>45301</v>
      </c>
      <c r="AE7929" t="s">
        <v>35394</v>
      </c>
    </row>
    <row r="7930" spans="1:31" ht="14.25" customHeight="1">
      <c r="A7930" s="1">
        <v>7929</v>
      </c>
      <c r="B7930" s="9" t="s">
        <v>6</v>
      </c>
      <c r="C7930" s="1" t="s">
        <v>8718</v>
      </c>
      <c r="D7930" s="1" t="s">
        <v>1501</v>
      </c>
      <c r="E7930" s="1" t="s">
        <v>40</v>
      </c>
      <c r="F7930" s="1" t="s">
        <v>32042</v>
      </c>
      <c r="G7930" s="14">
        <v>919919960999</v>
      </c>
      <c r="H7930" s="1" t="s">
        <v>8</v>
      </c>
      <c r="I7930" s="1" t="s">
        <v>9</v>
      </c>
      <c r="J7930" s="1" t="s">
        <v>34</v>
      </c>
      <c r="K7930" s="3" t="s">
        <v>42</v>
      </c>
      <c r="L7930" s="1" t="s">
        <v>34</v>
      </c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1"/>
      <c r="AA7930" s="1" t="s">
        <v>16</v>
      </c>
      <c r="AB7930" s="3" t="s">
        <v>12</v>
      </c>
      <c r="AC7930" s="23" t="s">
        <v>37802</v>
      </c>
      <c r="AD7930" s="23" t="s">
        <v>45302</v>
      </c>
      <c r="AE7930" t="s">
        <v>35394</v>
      </c>
    </row>
    <row r="7931" spans="1:31" ht="14.25" customHeight="1">
      <c r="A7931" s="1">
        <v>7930</v>
      </c>
      <c r="B7931" s="9" t="s">
        <v>6</v>
      </c>
      <c r="C7931" s="1" t="s">
        <v>8720</v>
      </c>
      <c r="D7931" s="1" t="s">
        <v>5654</v>
      </c>
      <c r="E7931" s="1" t="s">
        <v>534</v>
      </c>
      <c r="F7931" s="1" t="s">
        <v>32043</v>
      </c>
      <c r="G7931" s="14">
        <v>914400604960</v>
      </c>
      <c r="H7931" s="1" t="s">
        <v>20</v>
      </c>
      <c r="I7931" s="1" t="s">
        <v>62</v>
      </c>
      <c r="J7931" s="1" t="s">
        <v>34</v>
      </c>
      <c r="K7931" s="3" t="s">
        <v>17</v>
      </c>
      <c r="L7931" s="1" t="s">
        <v>34</v>
      </c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1"/>
      <c r="AA7931" s="1" t="s">
        <v>11</v>
      </c>
      <c r="AB7931" s="3" t="s">
        <v>321</v>
      </c>
      <c r="AC7931" s="23" t="s">
        <v>37802</v>
      </c>
      <c r="AD7931" s="23" t="s">
        <v>45303</v>
      </c>
      <c r="AE7931" t="s">
        <v>35399</v>
      </c>
    </row>
    <row r="7932" spans="1:31" ht="14.25" customHeight="1">
      <c r="A7932" s="1">
        <v>7931</v>
      </c>
      <c r="B7932" s="9" t="s">
        <v>6</v>
      </c>
      <c r="C7932" s="1" t="s">
        <v>8726</v>
      </c>
      <c r="D7932" s="1" t="s">
        <v>672</v>
      </c>
      <c r="E7932" s="1" t="s">
        <v>73</v>
      </c>
      <c r="F7932" s="1" t="s">
        <v>25075</v>
      </c>
      <c r="G7932" s="14">
        <v>9194449904</v>
      </c>
      <c r="H7932" s="1" t="s">
        <v>20</v>
      </c>
      <c r="I7932" s="1" t="s">
        <v>41</v>
      </c>
      <c r="J7932" s="1" t="s">
        <v>34</v>
      </c>
      <c r="K7932" s="3" t="s">
        <v>17</v>
      </c>
      <c r="L7932" s="1" t="s">
        <v>34</v>
      </c>
      <c r="M7932" s="4" t="s">
        <v>42</v>
      </c>
      <c r="N7932" s="3" t="str">
        <f>J7932</f>
        <v>[50-85 Lacs]</v>
      </c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1"/>
      <c r="AA7932" s="1" t="s">
        <v>16</v>
      </c>
      <c r="AB7932" s="3" t="s">
        <v>12</v>
      </c>
      <c r="AC7932" s="23" t="s">
        <v>37802</v>
      </c>
      <c r="AD7932" s="23" t="s">
        <v>45304</v>
      </c>
      <c r="AE7932" t="s">
        <v>35409</v>
      </c>
    </row>
    <row r="7933" spans="1:31" ht="14.25" customHeight="1">
      <c r="A7933" s="1">
        <v>7932</v>
      </c>
      <c r="B7933" s="9" t="s">
        <v>6</v>
      </c>
      <c r="C7933" s="1" t="s">
        <v>8729</v>
      </c>
      <c r="D7933" s="1" t="s">
        <v>734</v>
      </c>
      <c r="E7933" s="1" t="s">
        <v>78</v>
      </c>
      <c r="F7933" s="1" t="s">
        <v>25077</v>
      </c>
      <c r="G7933" s="14">
        <v>91919904041941</v>
      </c>
      <c r="H7933" s="1" t="s">
        <v>20</v>
      </c>
      <c r="I7933" s="1" t="s">
        <v>41</v>
      </c>
      <c r="J7933" s="1" t="s">
        <v>34</v>
      </c>
      <c r="K7933" s="3" t="s">
        <v>42</v>
      </c>
      <c r="L7933" s="1" t="s">
        <v>34</v>
      </c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1"/>
      <c r="AA7933" s="1" t="s">
        <v>16</v>
      </c>
      <c r="AB7933" s="3" t="s">
        <v>12</v>
      </c>
      <c r="AC7933" s="23" t="s">
        <v>37802</v>
      </c>
      <c r="AD7933" s="23" t="s">
        <v>45305</v>
      </c>
      <c r="AE7933" t="s">
        <v>35409</v>
      </c>
    </row>
    <row r="7934" spans="1:31" ht="14.25" customHeight="1">
      <c r="A7934" s="1">
        <v>7933</v>
      </c>
      <c r="B7934" s="1" t="s">
        <v>54</v>
      </c>
      <c r="C7934" s="1" t="s">
        <v>8733</v>
      </c>
      <c r="D7934" s="1" t="s">
        <v>16365</v>
      </c>
      <c r="E7934" s="1" t="s">
        <v>9840</v>
      </c>
      <c r="F7934" s="1" t="s">
        <v>25081</v>
      </c>
      <c r="G7934" s="14">
        <v>9194494409</v>
      </c>
      <c r="H7934" s="1" t="s">
        <v>8</v>
      </c>
      <c r="I7934" s="1" t="s">
        <v>33</v>
      </c>
      <c r="J7934" s="1" t="s">
        <v>34</v>
      </c>
      <c r="K7934" s="3" t="s">
        <v>17</v>
      </c>
      <c r="L7934" s="1" t="s">
        <v>34</v>
      </c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1"/>
      <c r="AA7934" s="1" t="s">
        <v>16</v>
      </c>
      <c r="AB7934" s="3" t="s">
        <v>12</v>
      </c>
      <c r="AC7934" s="23" t="s">
        <v>37802</v>
      </c>
      <c r="AD7934" s="23" t="s">
        <v>45306</v>
      </c>
      <c r="AE7934" t="s">
        <v>35409</v>
      </c>
    </row>
    <row r="7935" spans="1:31" ht="14.25" customHeight="1">
      <c r="A7935" s="1">
        <v>7934</v>
      </c>
      <c r="B7935" s="1" t="s">
        <v>54</v>
      </c>
      <c r="C7935" s="1" t="s">
        <v>8751</v>
      </c>
      <c r="D7935" s="1" t="s">
        <v>35608</v>
      </c>
      <c r="E7935" s="1" t="s">
        <v>40</v>
      </c>
      <c r="F7935" s="1" t="s">
        <v>25092</v>
      </c>
      <c r="G7935" s="14">
        <v>916964099404</v>
      </c>
      <c r="H7935" s="1" t="s">
        <v>8</v>
      </c>
      <c r="I7935" s="1" t="s">
        <v>41</v>
      </c>
      <c r="J7935" s="1" t="s">
        <v>34</v>
      </c>
      <c r="K7935" s="3" t="s">
        <v>42</v>
      </c>
      <c r="L7935" s="1" t="s">
        <v>34</v>
      </c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1"/>
      <c r="AA7935" s="1" t="s">
        <v>16</v>
      </c>
      <c r="AB7935" s="3" t="s">
        <v>12</v>
      </c>
      <c r="AC7935" s="23" t="s">
        <v>37802</v>
      </c>
      <c r="AD7935" s="23" t="s">
        <v>39973</v>
      </c>
      <c r="AE7935" t="s">
        <v>35399</v>
      </c>
    </row>
    <row r="7936" spans="1:31" ht="14.25" customHeight="1">
      <c r="A7936" s="1">
        <v>7935</v>
      </c>
      <c r="B7936" s="1" t="s">
        <v>54</v>
      </c>
      <c r="C7936" s="1" t="s">
        <v>8757</v>
      </c>
      <c r="D7936" s="1" t="s">
        <v>1839</v>
      </c>
      <c r="E7936" s="1" t="s">
        <v>4627</v>
      </c>
      <c r="F7936" s="1" t="s">
        <v>25095</v>
      </c>
      <c r="G7936" s="14">
        <v>919444669444</v>
      </c>
      <c r="H7936" s="1" t="s">
        <v>15</v>
      </c>
      <c r="I7936" s="1" t="s">
        <v>41</v>
      </c>
      <c r="J7936" s="1" t="s">
        <v>34</v>
      </c>
      <c r="K7936" s="3" t="s">
        <v>42</v>
      </c>
      <c r="L7936" s="1" t="s">
        <v>34</v>
      </c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1"/>
      <c r="AA7936" s="1" t="s">
        <v>16</v>
      </c>
      <c r="AB7936" s="3" t="s">
        <v>12</v>
      </c>
      <c r="AC7936" s="23" t="s">
        <v>37802</v>
      </c>
      <c r="AD7936" s="23" t="s">
        <v>40594</v>
      </c>
      <c r="AE7936" t="s">
        <v>35409</v>
      </c>
    </row>
    <row r="7937" spans="1:31" ht="14.25" customHeight="1">
      <c r="A7937" s="1">
        <v>7936</v>
      </c>
      <c r="B7937" s="1" t="s">
        <v>54</v>
      </c>
      <c r="C7937" s="1" t="s">
        <v>8764</v>
      </c>
      <c r="D7937" s="1" t="s">
        <v>1160</v>
      </c>
      <c r="E7937" s="1" t="s">
        <v>8765</v>
      </c>
      <c r="F7937" s="1" t="s">
        <v>34214</v>
      </c>
      <c r="G7937" s="14">
        <v>91494499611</v>
      </c>
      <c r="H7937" s="1" t="s">
        <v>20</v>
      </c>
      <c r="I7937" s="1" t="s">
        <v>41</v>
      </c>
      <c r="J7937" s="1" t="s">
        <v>34</v>
      </c>
      <c r="K7937" s="3" t="s">
        <v>17</v>
      </c>
      <c r="L7937" s="1" t="s">
        <v>34</v>
      </c>
      <c r="M7937" s="4" t="s">
        <v>42</v>
      </c>
      <c r="N7937" s="3" t="str">
        <f t="shared" ref="N7937:N7938" si="280">J7937</f>
        <v>[50-85 Lacs]</v>
      </c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1"/>
      <c r="AA7937" s="1" t="s">
        <v>16</v>
      </c>
      <c r="AB7937" s="3" t="s">
        <v>12</v>
      </c>
      <c r="AC7937" s="23" t="s">
        <v>37802</v>
      </c>
      <c r="AD7937" s="23" t="s">
        <v>45307</v>
      </c>
      <c r="AE7937" t="s">
        <v>35399</v>
      </c>
    </row>
    <row r="7938" spans="1:31" ht="14.25" customHeight="1">
      <c r="A7938" s="1">
        <v>7937</v>
      </c>
      <c r="B7938" s="9" t="s">
        <v>6</v>
      </c>
      <c r="C7938" s="1" t="s">
        <v>8767</v>
      </c>
      <c r="D7938" s="1" t="s">
        <v>2046</v>
      </c>
      <c r="E7938" s="1" t="s">
        <v>152</v>
      </c>
      <c r="F7938" s="1" t="s">
        <v>32045</v>
      </c>
      <c r="G7938" s="14">
        <v>919944414409</v>
      </c>
      <c r="H7938" s="1" t="s">
        <v>8</v>
      </c>
      <c r="I7938" s="1" t="s">
        <v>9</v>
      </c>
      <c r="J7938" s="1" t="s">
        <v>34</v>
      </c>
      <c r="K7938" s="3" t="s">
        <v>42</v>
      </c>
      <c r="L7938" s="1" t="s">
        <v>34</v>
      </c>
      <c r="M7938" s="3" t="s">
        <v>178</v>
      </c>
      <c r="N7938" s="3" t="str">
        <f t="shared" si="280"/>
        <v>[50-85 Lacs]</v>
      </c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1"/>
      <c r="AA7938" s="1" t="s">
        <v>16</v>
      </c>
      <c r="AB7938" s="3" t="s">
        <v>12</v>
      </c>
      <c r="AC7938" s="23" t="s">
        <v>37802</v>
      </c>
      <c r="AD7938" s="23" t="s">
        <v>45308</v>
      </c>
      <c r="AE7938" t="s">
        <v>35410</v>
      </c>
    </row>
    <row r="7939" spans="1:31" ht="14.25" customHeight="1">
      <c r="A7939" s="1">
        <v>7938</v>
      </c>
      <c r="B7939" s="1" t="s">
        <v>54</v>
      </c>
      <c r="C7939" s="1" t="s">
        <v>8783</v>
      </c>
      <c r="D7939" s="1" t="s">
        <v>35901</v>
      </c>
      <c r="E7939" s="1" t="s">
        <v>798</v>
      </c>
      <c r="F7939" s="1" t="s">
        <v>25106</v>
      </c>
      <c r="G7939" s="14">
        <v>91944664499</v>
      </c>
      <c r="H7939" s="1" t="s">
        <v>20</v>
      </c>
      <c r="I7939" s="1" t="s">
        <v>9</v>
      </c>
      <c r="J7939" s="1" t="s">
        <v>34</v>
      </c>
      <c r="K7939" s="3" t="s">
        <v>42</v>
      </c>
      <c r="L7939" s="1" t="s">
        <v>34</v>
      </c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1"/>
      <c r="AA7939" s="1" t="s">
        <v>16</v>
      </c>
      <c r="AB7939" s="3" t="s">
        <v>12</v>
      </c>
      <c r="AC7939" s="23" t="s">
        <v>37802</v>
      </c>
      <c r="AD7939" s="23" t="s">
        <v>45309</v>
      </c>
      <c r="AE7939" t="s">
        <v>35409</v>
      </c>
    </row>
    <row r="7940" spans="1:31" ht="14.25" customHeight="1">
      <c r="A7940" s="1">
        <v>7939</v>
      </c>
      <c r="B7940" s="9" t="s">
        <v>6</v>
      </c>
      <c r="C7940" s="1" t="s">
        <v>8785</v>
      </c>
      <c r="D7940" s="1" t="s">
        <v>8786</v>
      </c>
      <c r="E7940" s="1" t="s">
        <v>1725</v>
      </c>
      <c r="F7940" s="1" t="s">
        <v>32049</v>
      </c>
      <c r="G7940" s="14">
        <v>919099414449</v>
      </c>
      <c r="H7940" s="1" t="s">
        <v>8</v>
      </c>
      <c r="I7940" s="1" t="s">
        <v>41</v>
      </c>
      <c r="J7940" s="1" t="s">
        <v>34</v>
      </c>
      <c r="K7940" s="3" t="s">
        <v>42</v>
      </c>
      <c r="L7940" s="1" t="s">
        <v>34</v>
      </c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1"/>
      <c r="AA7940" s="1" t="s">
        <v>16</v>
      </c>
      <c r="AB7940" s="3" t="s">
        <v>12</v>
      </c>
      <c r="AC7940" s="23" t="s">
        <v>37802</v>
      </c>
      <c r="AD7940" s="23" t="s">
        <v>45310</v>
      </c>
      <c r="AE7940" t="s">
        <v>35410</v>
      </c>
    </row>
    <row r="7941" spans="1:31" ht="14.25" customHeight="1">
      <c r="A7941" s="1">
        <v>7940</v>
      </c>
      <c r="B7941" s="1" t="s">
        <v>54</v>
      </c>
      <c r="C7941" s="1" t="s">
        <v>8789</v>
      </c>
      <c r="D7941" s="1" t="s">
        <v>1663</v>
      </c>
      <c r="E7941" s="1" t="s">
        <v>553</v>
      </c>
      <c r="F7941" s="1" t="s">
        <v>8790</v>
      </c>
      <c r="G7941" s="14">
        <v>9199099004</v>
      </c>
      <c r="H7941" s="1" t="s">
        <v>8</v>
      </c>
      <c r="I7941" s="1" t="s">
        <v>41</v>
      </c>
      <c r="J7941" s="1" t="s">
        <v>34</v>
      </c>
      <c r="K7941" s="3" t="s">
        <v>17</v>
      </c>
      <c r="L7941" s="1" t="s">
        <v>34</v>
      </c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1"/>
      <c r="AA7941" s="1" t="s">
        <v>16</v>
      </c>
      <c r="AB7941" s="3" t="s">
        <v>12</v>
      </c>
      <c r="AC7941" s="23" t="s">
        <v>37802</v>
      </c>
      <c r="AD7941" s="23" t="s">
        <v>45311</v>
      </c>
      <c r="AE7941" t="s">
        <v>35394</v>
      </c>
    </row>
    <row r="7942" spans="1:31" ht="14.25" customHeight="1">
      <c r="A7942" s="1">
        <v>7941</v>
      </c>
      <c r="B7942" s="1" t="s">
        <v>54</v>
      </c>
      <c r="C7942" s="1" t="s">
        <v>8791</v>
      </c>
      <c r="D7942" s="1" t="s">
        <v>2921</v>
      </c>
      <c r="E7942" s="1" t="s">
        <v>506</v>
      </c>
      <c r="F7942" s="1" t="s">
        <v>20925</v>
      </c>
      <c r="G7942" s="14">
        <v>919444669609</v>
      </c>
      <c r="H7942" s="1" t="s">
        <v>15</v>
      </c>
      <c r="I7942" s="1" t="s">
        <v>9</v>
      </c>
      <c r="J7942" s="1" t="s">
        <v>34</v>
      </c>
      <c r="K7942" s="3" t="s">
        <v>42</v>
      </c>
      <c r="L7942" s="1" t="s">
        <v>34</v>
      </c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1"/>
      <c r="AA7942" s="1" t="s">
        <v>16</v>
      </c>
      <c r="AB7942" s="3" t="s">
        <v>12</v>
      </c>
      <c r="AC7942" s="23" t="s">
        <v>37802</v>
      </c>
      <c r="AD7942" s="23" t="s">
        <v>45312</v>
      </c>
      <c r="AE7942" t="s">
        <v>35409</v>
      </c>
    </row>
    <row r="7943" spans="1:31" ht="14.25" customHeight="1">
      <c r="A7943" s="1">
        <v>7942</v>
      </c>
      <c r="B7943" s="1" t="s">
        <v>54</v>
      </c>
      <c r="C7943" s="1" t="s">
        <v>8794</v>
      </c>
      <c r="D7943" s="1" t="s">
        <v>2128</v>
      </c>
      <c r="E7943" s="1" t="s">
        <v>87</v>
      </c>
      <c r="F7943" s="1" t="s">
        <v>34219</v>
      </c>
      <c r="G7943" s="14">
        <v>91944694400</v>
      </c>
      <c r="H7943" s="1" t="s">
        <v>8</v>
      </c>
      <c r="I7943" s="1" t="s">
        <v>9</v>
      </c>
      <c r="J7943" s="1" t="s">
        <v>34</v>
      </c>
      <c r="K7943" s="3" t="s">
        <v>42</v>
      </c>
      <c r="L7943" s="1" t="s">
        <v>34</v>
      </c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1"/>
      <c r="AA7943" s="1" t="s">
        <v>16</v>
      </c>
      <c r="AB7943" s="3" t="s">
        <v>12</v>
      </c>
      <c r="AC7943" s="23" t="s">
        <v>37802</v>
      </c>
      <c r="AD7943" s="23" t="s">
        <v>45313</v>
      </c>
      <c r="AE7943" t="s">
        <v>35409</v>
      </c>
    </row>
    <row r="7944" spans="1:31" ht="14.25" customHeight="1">
      <c r="A7944" s="1">
        <v>7943</v>
      </c>
      <c r="B7944" s="1" t="s">
        <v>54</v>
      </c>
      <c r="C7944" s="1" t="s">
        <v>8813</v>
      </c>
      <c r="D7944" s="1" t="s">
        <v>72</v>
      </c>
      <c r="E7944" s="1" t="s">
        <v>1527</v>
      </c>
      <c r="F7944" s="1" t="s">
        <v>25123</v>
      </c>
      <c r="G7944" s="14">
        <v>91914910646</v>
      </c>
      <c r="H7944" s="1" t="s">
        <v>20</v>
      </c>
      <c r="I7944" s="1" t="s">
        <v>33</v>
      </c>
      <c r="J7944" s="1" t="s">
        <v>34</v>
      </c>
      <c r="K7944" s="3" t="s">
        <v>63</v>
      </c>
      <c r="L7944" s="1" t="s">
        <v>34</v>
      </c>
      <c r="M7944" s="3" t="s">
        <v>213</v>
      </c>
      <c r="N7944" s="3" t="str">
        <f t="shared" ref="N7944:N7945" si="281">J7944</f>
        <v>[50-85 Lacs]</v>
      </c>
      <c r="O7944" s="3" t="s">
        <v>17</v>
      </c>
      <c r="P7944" s="3" t="s">
        <v>34</v>
      </c>
      <c r="Q7944" s="3" t="s">
        <v>42</v>
      </c>
      <c r="R7944" s="3" t="s">
        <v>34</v>
      </c>
      <c r="S7944" s="3" t="s">
        <v>27</v>
      </c>
      <c r="T7944" s="3" t="s">
        <v>34</v>
      </c>
      <c r="U7944" s="3" t="s">
        <v>117</v>
      </c>
      <c r="V7944" s="3" t="s">
        <v>34</v>
      </c>
      <c r="W7944" s="3" t="s">
        <v>178</v>
      </c>
      <c r="X7944" s="3" t="s">
        <v>34</v>
      </c>
      <c r="Y7944" s="3" t="s">
        <v>171</v>
      </c>
      <c r="Z7944" s="1" t="s">
        <v>34</v>
      </c>
      <c r="AA7944" s="1" t="s">
        <v>16</v>
      </c>
      <c r="AB7944" s="3" t="s">
        <v>12</v>
      </c>
      <c r="AC7944" s="23" t="s">
        <v>37802</v>
      </c>
      <c r="AD7944" s="23" t="s">
        <v>45314</v>
      </c>
      <c r="AE7944" t="s">
        <v>35399</v>
      </c>
    </row>
    <row r="7945" spans="1:31" ht="14.25" customHeight="1">
      <c r="A7945" s="1">
        <v>7944</v>
      </c>
      <c r="B7945" s="1" t="s">
        <v>54</v>
      </c>
      <c r="C7945" s="1" t="s">
        <v>8819</v>
      </c>
      <c r="D7945" s="1" t="s">
        <v>400</v>
      </c>
      <c r="E7945" s="1" t="s">
        <v>4267</v>
      </c>
      <c r="F7945" s="1" t="s">
        <v>25127</v>
      </c>
      <c r="G7945" s="14">
        <v>919446494649</v>
      </c>
      <c r="H7945" s="1" t="s">
        <v>8</v>
      </c>
      <c r="I7945" s="1" t="s">
        <v>41</v>
      </c>
      <c r="J7945" s="1" t="s">
        <v>34</v>
      </c>
      <c r="K7945" s="3" t="s">
        <v>17</v>
      </c>
      <c r="L7945" s="1" t="s">
        <v>34</v>
      </c>
      <c r="M7945" s="4" t="s">
        <v>42</v>
      </c>
      <c r="N7945" s="3" t="str">
        <f t="shared" si="281"/>
        <v>[50-85 Lacs]</v>
      </c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1"/>
      <c r="AA7945" s="1" t="s">
        <v>16</v>
      </c>
      <c r="AB7945" s="3" t="s">
        <v>12</v>
      </c>
      <c r="AC7945" s="23" t="s">
        <v>37802</v>
      </c>
      <c r="AD7945" s="23" t="s">
        <v>45315</v>
      </c>
      <c r="AE7945" t="s">
        <v>35409</v>
      </c>
    </row>
    <row r="7946" spans="1:31" ht="14.25" customHeight="1">
      <c r="A7946" s="1">
        <v>7945</v>
      </c>
      <c r="B7946" s="9" t="s">
        <v>6</v>
      </c>
      <c r="C7946" s="1" t="s">
        <v>8821</v>
      </c>
      <c r="D7946" s="1" t="s">
        <v>120</v>
      </c>
      <c r="E7946" s="1" t="s">
        <v>3369</v>
      </c>
      <c r="F7946" s="1" t="s">
        <v>25129</v>
      </c>
      <c r="G7946" s="14">
        <v>919449906196</v>
      </c>
      <c r="H7946" s="1" t="s">
        <v>15</v>
      </c>
      <c r="I7946" s="1" t="s">
        <v>62</v>
      </c>
      <c r="J7946" s="1" t="s">
        <v>34</v>
      </c>
      <c r="K7946" s="3" t="s">
        <v>42</v>
      </c>
      <c r="L7946" s="1" t="s">
        <v>34</v>
      </c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1"/>
      <c r="AA7946" s="1" t="s">
        <v>16</v>
      </c>
      <c r="AB7946" s="3" t="s">
        <v>12</v>
      </c>
      <c r="AC7946" s="23" t="s">
        <v>37802</v>
      </c>
      <c r="AD7946" s="23" t="s">
        <v>39982</v>
      </c>
      <c r="AE7946" t="s">
        <v>35399</v>
      </c>
    </row>
    <row r="7947" spans="1:31" ht="14.25" customHeight="1">
      <c r="A7947" s="1">
        <v>7946</v>
      </c>
      <c r="B7947" s="1" t="s">
        <v>54</v>
      </c>
      <c r="C7947" s="1" t="s">
        <v>8822</v>
      </c>
      <c r="D7947" s="1" t="s">
        <v>460</v>
      </c>
      <c r="E7947" s="1" t="s">
        <v>6000</v>
      </c>
      <c r="F7947" s="1" t="s">
        <v>25130</v>
      </c>
      <c r="G7947" s="14">
        <v>91944494916</v>
      </c>
      <c r="H7947" s="1" t="s">
        <v>15</v>
      </c>
      <c r="I7947" s="1" t="s">
        <v>41</v>
      </c>
      <c r="J7947" s="1" t="s">
        <v>34</v>
      </c>
      <c r="K7947" s="3" t="s">
        <v>17</v>
      </c>
      <c r="L7947" s="1" t="s">
        <v>34</v>
      </c>
      <c r="M7947" s="4" t="s">
        <v>42</v>
      </c>
      <c r="N7947" s="3" t="str">
        <f t="shared" ref="N7947:N7948" si="282">J7947</f>
        <v>[50-85 Lacs]</v>
      </c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1"/>
      <c r="AA7947" s="1" t="s">
        <v>16</v>
      </c>
      <c r="AB7947" s="3" t="s">
        <v>12</v>
      </c>
      <c r="AC7947" s="23" t="s">
        <v>37802</v>
      </c>
      <c r="AD7947" s="23" t="s">
        <v>45316</v>
      </c>
      <c r="AE7947" t="s">
        <v>35410</v>
      </c>
    </row>
    <row r="7948" spans="1:31" ht="14.25" customHeight="1">
      <c r="A7948" s="1">
        <v>7947</v>
      </c>
      <c r="B7948" s="9" t="s">
        <v>6</v>
      </c>
      <c r="C7948" s="1" t="s">
        <v>8826</v>
      </c>
      <c r="D7948" s="1" t="s">
        <v>1136</v>
      </c>
      <c r="E7948" s="1" t="s">
        <v>8827</v>
      </c>
      <c r="F7948" s="1" t="s">
        <v>25132</v>
      </c>
      <c r="G7948" s="14">
        <v>9146969969</v>
      </c>
      <c r="H7948" s="1" t="s">
        <v>8</v>
      </c>
      <c r="I7948" s="1" t="s">
        <v>62</v>
      </c>
      <c r="J7948" s="1" t="s">
        <v>34</v>
      </c>
      <c r="K7948" s="3" t="s">
        <v>17</v>
      </c>
      <c r="L7948" s="1" t="s">
        <v>34</v>
      </c>
      <c r="M7948" s="4" t="s">
        <v>42</v>
      </c>
      <c r="N7948" s="3" t="str">
        <f t="shared" si="282"/>
        <v>[50-85 Lacs]</v>
      </c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1"/>
      <c r="AA7948" s="1" t="s">
        <v>16</v>
      </c>
      <c r="AB7948" s="3" t="s">
        <v>12</v>
      </c>
      <c r="AC7948" s="23" t="s">
        <v>37802</v>
      </c>
      <c r="AD7948" s="23" t="s">
        <v>45317</v>
      </c>
      <c r="AE7948" t="s">
        <v>35410</v>
      </c>
    </row>
    <row r="7949" spans="1:31" ht="14.25" customHeight="1">
      <c r="A7949" s="1">
        <v>7948</v>
      </c>
      <c r="B7949" s="9" t="s">
        <v>6</v>
      </c>
      <c r="C7949" s="1" t="s">
        <v>8832</v>
      </c>
      <c r="D7949" s="1" t="s">
        <v>8833</v>
      </c>
      <c r="E7949" s="1" t="s">
        <v>5827</v>
      </c>
      <c r="F7949" s="1" t="s">
        <v>25135</v>
      </c>
      <c r="G7949" s="14">
        <v>9169696469</v>
      </c>
      <c r="H7949" s="1" t="s">
        <v>8</v>
      </c>
      <c r="I7949" s="1" t="s">
        <v>41</v>
      </c>
      <c r="J7949" s="1" t="s">
        <v>34</v>
      </c>
      <c r="K7949" s="3" t="s">
        <v>17</v>
      </c>
      <c r="L7949" s="1" t="s">
        <v>34</v>
      </c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1"/>
      <c r="AA7949" s="1" t="s">
        <v>11</v>
      </c>
      <c r="AB7949" s="3" t="s">
        <v>274</v>
      </c>
      <c r="AC7949" s="23" t="s">
        <v>37802</v>
      </c>
      <c r="AD7949" s="23" t="s">
        <v>45318</v>
      </c>
      <c r="AE7949" t="s">
        <v>35394</v>
      </c>
    </row>
    <row r="7950" spans="1:31" ht="14.25" customHeight="1">
      <c r="A7950" s="1">
        <v>7949</v>
      </c>
      <c r="B7950" s="1" t="s">
        <v>54</v>
      </c>
      <c r="C7950" s="1" t="s">
        <v>8850</v>
      </c>
      <c r="D7950" s="1" t="s">
        <v>1839</v>
      </c>
      <c r="E7950" s="1" t="s">
        <v>37058</v>
      </c>
      <c r="F7950" s="1" t="s">
        <v>25146</v>
      </c>
      <c r="G7950" s="14">
        <v>914460469066</v>
      </c>
      <c r="H7950" s="1" t="s">
        <v>8</v>
      </c>
      <c r="I7950" s="1" t="s">
        <v>9</v>
      </c>
      <c r="J7950" s="1" t="s">
        <v>34</v>
      </c>
      <c r="K7950" s="3" t="s">
        <v>63</v>
      </c>
      <c r="L7950" s="1" t="s">
        <v>34</v>
      </c>
      <c r="M7950" s="3" t="s">
        <v>213</v>
      </c>
      <c r="N7950" s="3" t="str">
        <f t="shared" ref="N7950:N7951" si="283">J7950</f>
        <v>[50-85 Lacs]</v>
      </c>
      <c r="O7950" s="3" t="s">
        <v>17</v>
      </c>
      <c r="P7950" s="3" t="s">
        <v>34</v>
      </c>
      <c r="Q7950" s="3" t="s">
        <v>42</v>
      </c>
      <c r="R7950" s="3" t="s">
        <v>34</v>
      </c>
      <c r="S7950" s="3" t="s">
        <v>27</v>
      </c>
      <c r="T7950" s="3" t="s">
        <v>34</v>
      </c>
      <c r="U7950" s="3" t="s">
        <v>117</v>
      </c>
      <c r="V7950" s="3" t="s">
        <v>34</v>
      </c>
      <c r="W7950" s="3" t="s">
        <v>178</v>
      </c>
      <c r="X7950" s="3" t="s">
        <v>34</v>
      </c>
      <c r="Y7950" s="3" t="s">
        <v>171</v>
      </c>
      <c r="Z7950" s="1" t="s">
        <v>34</v>
      </c>
      <c r="AA7950" s="1" t="s">
        <v>16</v>
      </c>
      <c r="AB7950" s="3" t="s">
        <v>12</v>
      </c>
      <c r="AC7950" s="23" t="s">
        <v>37802</v>
      </c>
      <c r="AD7950" s="23" t="s">
        <v>45319</v>
      </c>
      <c r="AE7950" t="s">
        <v>35409</v>
      </c>
    </row>
    <row r="7951" spans="1:31" ht="14.25" customHeight="1">
      <c r="A7951" s="1">
        <v>7950</v>
      </c>
      <c r="B7951" s="9" t="s">
        <v>6</v>
      </c>
      <c r="C7951" s="1" t="s">
        <v>8851</v>
      </c>
      <c r="D7951" s="1" t="s">
        <v>11628</v>
      </c>
      <c r="E7951" s="1" t="s">
        <v>139</v>
      </c>
      <c r="F7951" s="1" t="s">
        <v>25147</v>
      </c>
      <c r="G7951" s="14">
        <v>919419600</v>
      </c>
      <c r="H7951" s="1" t="s">
        <v>8</v>
      </c>
      <c r="I7951" s="1" t="s">
        <v>41</v>
      </c>
      <c r="J7951" s="1" t="s">
        <v>34</v>
      </c>
      <c r="K7951" s="3" t="s">
        <v>42</v>
      </c>
      <c r="L7951" s="1" t="s">
        <v>34</v>
      </c>
      <c r="M7951" s="3" t="s">
        <v>178</v>
      </c>
      <c r="N7951" s="3" t="str">
        <f t="shared" si="283"/>
        <v>[50-85 Lacs]</v>
      </c>
      <c r="O7951" s="3" t="s">
        <v>171</v>
      </c>
      <c r="P7951" s="3" t="s">
        <v>34</v>
      </c>
      <c r="Q7951" s="3"/>
      <c r="R7951" s="3"/>
      <c r="S7951" s="3"/>
      <c r="T7951" s="3"/>
      <c r="U7951" s="3"/>
      <c r="V7951" s="3"/>
      <c r="W7951" s="3"/>
      <c r="X7951" s="3"/>
      <c r="Y7951" s="3"/>
      <c r="Z7951" s="1"/>
      <c r="AA7951" s="1" t="s">
        <v>16</v>
      </c>
      <c r="AB7951" s="3" t="s">
        <v>12</v>
      </c>
      <c r="AC7951" s="23" t="s">
        <v>37802</v>
      </c>
      <c r="AD7951" s="23" t="s">
        <v>42853</v>
      </c>
      <c r="AE7951" t="s">
        <v>35399</v>
      </c>
    </row>
    <row r="7952" spans="1:31" ht="14.25" customHeight="1">
      <c r="A7952" s="1">
        <v>7951</v>
      </c>
      <c r="B7952" s="9" t="s">
        <v>6</v>
      </c>
      <c r="C7952" s="1" t="s">
        <v>8868</v>
      </c>
      <c r="D7952" s="1" t="s">
        <v>6057</v>
      </c>
      <c r="E7952" s="1" t="s">
        <v>87</v>
      </c>
      <c r="F7952" s="1" t="s">
        <v>34228</v>
      </c>
      <c r="G7952" s="14">
        <v>919494944619</v>
      </c>
      <c r="H7952" s="1" t="s">
        <v>15</v>
      </c>
      <c r="I7952" s="1" t="s">
        <v>41</v>
      </c>
      <c r="J7952" s="1" t="s">
        <v>34</v>
      </c>
      <c r="K7952" s="3" t="s">
        <v>17</v>
      </c>
      <c r="L7952" s="1" t="s">
        <v>34</v>
      </c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1"/>
      <c r="AA7952" s="1" t="s">
        <v>16</v>
      </c>
      <c r="AB7952" s="3" t="s">
        <v>12</v>
      </c>
      <c r="AC7952" s="23" t="s">
        <v>37802</v>
      </c>
      <c r="AD7952" s="23" t="s">
        <v>45320</v>
      </c>
      <c r="AE7952" t="s">
        <v>35399</v>
      </c>
    </row>
    <row r="7953" spans="1:31" ht="14.25" customHeight="1">
      <c r="A7953" s="1">
        <v>7952</v>
      </c>
      <c r="B7953" s="1" t="s">
        <v>54</v>
      </c>
      <c r="C7953" s="1" t="s">
        <v>8879</v>
      </c>
      <c r="D7953" s="1" t="s">
        <v>48</v>
      </c>
      <c r="E7953" s="1" t="s">
        <v>333</v>
      </c>
      <c r="F7953" s="1" t="s">
        <v>8880</v>
      </c>
      <c r="G7953" s="14">
        <v>91964666446</v>
      </c>
      <c r="H7953" s="1" t="s">
        <v>46</v>
      </c>
      <c r="I7953" s="1" t="s">
        <v>41</v>
      </c>
      <c r="J7953" s="1" t="s">
        <v>34</v>
      </c>
      <c r="K7953" s="3" t="s">
        <v>63</v>
      </c>
      <c r="L7953" s="1" t="s">
        <v>34</v>
      </c>
      <c r="M7953" s="3" t="s">
        <v>213</v>
      </c>
      <c r="N7953" s="3" t="str">
        <f>J7953</f>
        <v>[50-85 Lacs]</v>
      </c>
      <c r="O7953" s="3" t="s">
        <v>17</v>
      </c>
      <c r="P7953" s="3" t="s">
        <v>34</v>
      </c>
      <c r="Q7953" s="3" t="s">
        <v>42</v>
      </c>
      <c r="R7953" s="3" t="s">
        <v>34</v>
      </c>
      <c r="S7953" s="3" t="s">
        <v>27</v>
      </c>
      <c r="T7953" s="3" t="s">
        <v>34</v>
      </c>
      <c r="U7953" s="3" t="s">
        <v>117</v>
      </c>
      <c r="V7953" s="3" t="s">
        <v>34</v>
      </c>
      <c r="W7953" s="3" t="s">
        <v>178</v>
      </c>
      <c r="X7953" s="3" t="s">
        <v>34</v>
      </c>
      <c r="Y7953" s="3" t="s">
        <v>171</v>
      </c>
      <c r="Z7953" s="1" t="s">
        <v>34</v>
      </c>
      <c r="AA7953" s="1" t="s">
        <v>16</v>
      </c>
      <c r="AB7953" s="3" t="s">
        <v>12</v>
      </c>
      <c r="AC7953" s="23" t="s">
        <v>37802</v>
      </c>
      <c r="AD7953" s="23" t="s">
        <v>45321</v>
      </c>
      <c r="AE7953" t="s">
        <v>35410</v>
      </c>
    </row>
    <row r="7954" spans="1:31" ht="14.25" customHeight="1">
      <c r="A7954" s="1">
        <v>7953</v>
      </c>
      <c r="B7954" s="1" t="s">
        <v>54</v>
      </c>
      <c r="C7954" s="1" t="s">
        <v>8893</v>
      </c>
      <c r="D7954" s="1" t="s">
        <v>555</v>
      </c>
      <c r="E7954" s="1" t="s">
        <v>37059</v>
      </c>
      <c r="F7954" s="1" t="s">
        <v>25168</v>
      </c>
      <c r="G7954" s="14">
        <v>91416066466</v>
      </c>
      <c r="H7954" s="1" t="s">
        <v>20</v>
      </c>
      <c r="I7954" s="1" t="s">
        <v>41</v>
      </c>
      <c r="J7954" s="1" t="s">
        <v>34</v>
      </c>
      <c r="K7954" s="3" t="s">
        <v>42</v>
      </c>
      <c r="L7954" s="1" t="s">
        <v>34</v>
      </c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1"/>
      <c r="AA7954" s="1" t="s">
        <v>16</v>
      </c>
      <c r="AB7954" s="3" t="s">
        <v>12</v>
      </c>
      <c r="AC7954" s="23" t="s">
        <v>37802</v>
      </c>
      <c r="AD7954" s="23" t="s">
        <v>45322</v>
      </c>
      <c r="AE7954" t="s">
        <v>35410</v>
      </c>
    </row>
    <row r="7955" spans="1:31" ht="14.25" customHeight="1">
      <c r="A7955" s="1">
        <v>7954</v>
      </c>
      <c r="B7955" s="9" t="s">
        <v>6</v>
      </c>
      <c r="C7955" s="1" t="s">
        <v>8895</v>
      </c>
      <c r="D7955" s="1" t="s">
        <v>1302</v>
      </c>
      <c r="E7955" s="1" t="s">
        <v>8896</v>
      </c>
      <c r="F7955" s="1" t="s">
        <v>32053</v>
      </c>
      <c r="G7955" s="14">
        <v>91944600446</v>
      </c>
      <c r="H7955" s="1" t="s">
        <v>15</v>
      </c>
      <c r="I7955" s="1" t="s">
        <v>41</v>
      </c>
      <c r="J7955" s="1" t="s">
        <v>34</v>
      </c>
      <c r="K7955" s="3" t="s">
        <v>42</v>
      </c>
      <c r="L7955" s="1" t="s">
        <v>34</v>
      </c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1"/>
      <c r="AA7955" s="1" t="s">
        <v>16</v>
      </c>
      <c r="AB7955" s="3" t="s">
        <v>12</v>
      </c>
      <c r="AC7955" s="23" t="s">
        <v>37802</v>
      </c>
      <c r="AD7955" s="23" t="s">
        <v>45323</v>
      </c>
      <c r="AE7955" t="s">
        <v>35409</v>
      </c>
    </row>
    <row r="7956" spans="1:31" ht="14.25" customHeight="1">
      <c r="A7956" s="1">
        <v>7955</v>
      </c>
      <c r="B7956" s="1" t="s">
        <v>54</v>
      </c>
      <c r="C7956" s="1" t="s">
        <v>8898</v>
      </c>
      <c r="D7956" s="1" t="s">
        <v>35902</v>
      </c>
      <c r="E7956" s="1" t="s">
        <v>1797</v>
      </c>
      <c r="F7956" s="1" t="s">
        <v>32054</v>
      </c>
      <c r="G7956" s="14">
        <v>91414146444</v>
      </c>
      <c r="H7956" s="1" t="s">
        <v>20</v>
      </c>
      <c r="I7956" s="1" t="s">
        <v>62</v>
      </c>
      <c r="J7956" s="1" t="s">
        <v>34</v>
      </c>
      <c r="K7956" s="3" t="s">
        <v>42</v>
      </c>
      <c r="L7956" s="1" t="s">
        <v>34</v>
      </c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1"/>
      <c r="AA7956" s="1" t="s">
        <v>16</v>
      </c>
      <c r="AB7956" s="3" t="s">
        <v>12</v>
      </c>
      <c r="AC7956" s="23" t="s">
        <v>37802</v>
      </c>
      <c r="AD7956" s="23" t="s">
        <v>45324</v>
      </c>
      <c r="AE7956" t="s">
        <v>35394</v>
      </c>
    </row>
    <row r="7957" spans="1:31" ht="14.25" customHeight="1">
      <c r="A7957" s="1">
        <v>7956</v>
      </c>
      <c r="B7957" s="1" t="s">
        <v>54</v>
      </c>
      <c r="C7957" s="1" t="s">
        <v>8902</v>
      </c>
      <c r="D7957" s="1" t="s">
        <v>318</v>
      </c>
      <c r="E7957" s="1" t="s">
        <v>255</v>
      </c>
      <c r="F7957" s="1" t="s">
        <v>8903</v>
      </c>
      <c r="G7957" s="14">
        <v>9144666466</v>
      </c>
      <c r="H7957" s="1" t="s">
        <v>20</v>
      </c>
      <c r="I7957" s="1" t="s">
        <v>41</v>
      </c>
      <c r="J7957" s="1" t="s">
        <v>34</v>
      </c>
      <c r="K7957" s="3" t="s">
        <v>42</v>
      </c>
      <c r="L7957" s="1" t="s">
        <v>34</v>
      </c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1"/>
      <c r="AA7957" s="1" t="s">
        <v>16</v>
      </c>
      <c r="AB7957" s="3" t="s">
        <v>12</v>
      </c>
      <c r="AC7957" s="23" t="s">
        <v>37802</v>
      </c>
      <c r="AD7957" s="23" t="s">
        <v>41333</v>
      </c>
      <c r="AE7957" t="s">
        <v>35394</v>
      </c>
    </row>
    <row r="7958" spans="1:31" ht="14.25" customHeight="1">
      <c r="A7958" s="1">
        <v>7957</v>
      </c>
      <c r="B7958" s="9" t="s">
        <v>6</v>
      </c>
      <c r="C7958" s="1" t="s">
        <v>8909</v>
      </c>
      <c r="D7958" s="1" t="s">
        <v>1224</v>
      </c>
      <c r="E7958" s="1" t="s">
        <v>8361</v>
      </c>
      <c r="F7958" s="1" t="s">
        <v>32056</v>
      </c>
      <c r="G7958" s="14">
        <v>91909969191</v>
      </c>
      <c r="H7958" s="1" t="s">
        <v>15</v>
      </c>
      <c r="I7958" s="1" t="s">
        <v>9</v>
      </c>
      <c r="J7958" s="1" t="s">
        <v>34</v>
      </c>
      <c r="K7958" s="3" t="s">
        <v>17</v>
      </c>
      <c r="L7958" s="1" t="s">
        <v>34</v>
      </c>
      <c r="M7958" s="4" t="s">
        <v>42</v>
      </c>
      <c r="N7958" s="3" t="str">
        <f t="shared" ref="N7958:N7960" si="284">J7958</f>
        <v>[50-85 Lacs]</v>
      </c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1"/>
      <c r="AA7958" s="1" t="s">
        <v>16</v>
      </c>
      <c r="AB7958" s="3" t="s">
        <v>12</v>
      </c>
      <c r="AC7958" s="23" t="s">
        <v>37802</v>
      </c>
      <c r="AD7958" s="23" t="s">
        <v>45325</v>
      </c>
      <c r="AE7958" t="s">
        <v>35409</v>
      </c>
    </row>
    <row r="7959" spans="1:31" ht="14.25" customHeight="1">
      <c r="A7959" s="1">
        <v>7958</v>
      </c>
      <c r="B7959" s="1" t="s">
        <v>54</v>
      </c>
      <c r="C7959" s="1" t="s">
        <v>8913</v>
      </c>
      <c r="D7959" s="1" t="s">
        <v>557</v>
      </c>
      <c r="E7959" s="1" t="s">
        <v>774</v>
      </c>
      <c r="F7959" s="1" t="s">
        <v>25177</v>
      </c>
      <c r="G7959" s="14">
        <v>91919446604</v>
      </c>
      <c r="H7959" s="1" t="s">
        <v>8</v>
      </c>
      <c r="I7959" s="1" t="s">
        <v>62</v>
      </c>
      <c r="J7959" s="1" t="s">
        <v>34</v>
      </c>
      <c r="K7959" s="3" t="s">
        <v>63</v>
      </c>
      <c r="L7959" s="1" t="s">
        <v>34</v>
      </c>
      <c r="M7959" s="3" t="s">
        <v>213</v>
      </c>
      <c r="N7959" s="3" t="str">
        <f t="shared" si="284"/>
        <v>[50-85 Lacs]</v>
      </c>
      <c r="O7959" s="3" t="s">
        <v>17</v>
      </c>
      <c r="P7959" s="3" t="s">
        <v>34</v>
      </c>
      <c r="Q7959" s="3" t="s">
        <v>42</v>
      </c>
      <c r="R7959" s="3" t="s">
        <v>34</v>
      </c>
      <c r="S7959" s="3" t="s">
        <v>27</v>
      </c>
      <c r="T7959" s="3" t="s">
        <v>34</v>
      </c>
      <c r="U7959" s="3" t="s">
        <v>117</v>
      </c>
      <c r="V7959" s="3" t="s">
        <v>34</v>
      </c>
      <c r="W7959" s="3" t="s">
        <v>178</v>
      </c>
      <c r="X7959" s="3" t="s">
        <v>34</v>
      </c>
      <c r="Y7959" s="3" t="s">
        <v>171</v>
      </c>
      <c r="Z7959" s="1" t="s">
        <v>34</v>
      </c>
      <c r="AA7959" s="1" t="s">
        <v>16</v>
      </c>
      <c r="AB7959" s="3" t="s">
        <v>12</v>
      </c>
      <c r="AC7959" s="23" t="s">
        <v>37802</v>
      </c>
      <c r="AD7959" s="23" t="s">
        <v>42298</v>
      </c>
      <c r="AE7959" t="s">
        <v>35409</v>
      </c>
    </row>
    <row r="7960" spans="1:31" ht="14.25" customHeight="1">
      <c r="A7960" s="1">
        <v>7959</v>
      </c>
      <c r="B7960" s="1" t="s">
        <v>54</v>
      </c>
      <c r="C7960" s="1" t="s">
        <v>8931</v>
      </c>
      <c r="D7960" s="1" t="s">
        <v>1025</v>
      </c>
      <c r="E7960" s="1" t="s">
        <v>37060</v>
      </c>
      <c r="F7960" s="1" t="s">
        <v>25189</v>
      </c>
      <c r="G7960" s="14">
        <v>919919014949</v>
      </c>
      <c r="H7960" s="1" t="s">
        <v>20</v>
      </c>
      <c r="I7960" s="1" t="s">
        <v>37779</v>
      </c>
      <c r="J7960" s="1" t="s">
        <v>34</v>
      </c>
      <c r="K7960" s="3" t="s">
        <v>63</v>
      </c>
      <c r="L7960" s="1" t="s">
        <v>34</v>
      </c>
      <c r="M7960" s="3" t="s">
        <v>213</v>
      </c>
      <c r="N7960" s="3" t="str">
        <f t="shared" si="284"/>
        <v>[50-85 Lacs]</v>
      </c>
      <c r="O7960" s="3" t="s">
        <v>17</v>
      </c>
      <c r="P7960" s="3" t="s">
        <v>34</v>
      </c>
      <c r="Q7960" s="3" t="s">
        <v>42</v>
      </c>
      <c r="R7960" s="3" t="s">
        <v>34</v>
      </c>
      <c r="S7960" s="3" t="s">
        <v>27</v>
      </c>
      <c r="T7960" s="3" t="s">
        <v>34</v>
      </c>
      <c r="U7960" s="3" t="s">
        <v>117</v>
      </c>
      <c r="V7960" s="3" t="s">
        <v>34</v>
      </c>
      <c r="W7960" s="3" t="s">
        <v>178</v>
      </c>
      <c r="X7960" s="3" t="s">
        <v>34</v>
      </c>
      <c r="Y7960" s="3" t="s">
        <v>171</v>
      </c>
      <c r="Z7960" s="1" t="s">
        <v>34</v>
      </c>
      <c r="AA7960" s="1" t="s">
        <v>16</v>
      </c>
      <c r="AB7960" s="3" t="s">
        <v>12</v>
      </c>
      <c r="AC7960" s="23" t="s">
        <v>37802</v>
      </c>
      <c r="AD7960" s="23" t="s">
        <v>45326</v>
      </c>
      <c r="AE7960" t="s">
        <v>35410</v>
      </c>
    </row>
    <row r="7961" spans="1:31" ht="14.25" customHeight="1">
      <c r="A7961" s="1">
        <v>7960</v>
      </c>
      <c r="B7961" s="1" t="s">
        <v>54</v>
      </c>
      <c r="C7961" s="1" t="s">
        <v>8934</v>
      </c>
      <c r="D7961" s="1" t="s">
        <v>58</v>
      </c>
      <c r="E7961" s="1" t="s">
        <v>8935</v>
      </c>
      <c r="F7961" s="1" t="s">
        <v>32058</v>
      </c>
      <c r="G7961" s="14">
        <v>919699449</v>
      </c>
      <c r="H7961" s="1" t="s">
        <v>8</v>
      </c>
      <c r="I7961" s="1" t="s">
        <v>9</v>
      </c>
      <c r="J7961" s="1" t="s">
        <v>34</v>
      </c>
      <c r="K7961" s="3" t="s">
        <v>42</v>
      </c>
      <c r="L7961" s="1" t="s">
        <v>34</v>
      </c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1"/>
      <c r="AA7961" s="1" t="s">
        <v>16</v>
      </c>
      <c r="AB7961" s="3" t="s">
        <v>12</v>
      </c>
      <c r="AC7961" s="23" t="s">
        <v>37802</v>
      </c>
      <c r="AD7961" s="23" t="s">
        <v>45327</v>
      </c>
      <c r="AE7961" t="s">
        <v>35394</v>
      </c>
    </row>
    <row r="7962" spans="1:31" ht="14.25" customHeight="1">
      <c r="A7962" s="1">
        <v>7961</v>
      </c>
      <c r="B7962" s="1" t="s">
        <v>54</v>
      </c>
      <c r="C7962" s="1" t="s">
        <v>8939</v>
      </c>
      <c r="D7962" s="1" t="s">
        <v>35897</v>
      </c>
      <c r="E7962" s="1" t="s">
        <v>37061</v>
      </c>
      <c r="F7962" s="1" t="s">
        <v>25194</v>
      </c>
      <c r="G7962" s="14">
        <v>91964694661</v>
      </c>
      <c r="H7962" s="1" t="s">
        <v>20</v>
      </c>
      <c r="I7962" s="1" t="s">
        <v>41</v>
      </c>
      <c r="J7962" s="1" t="s">
        <v>34</v>
      </c>
      <c r="K7962" s="3" t="s">
        <v>17</v>
      </c>
      <c r="L7962" s="1" t="s">
        <v>34</v>
      </c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1"/>
      <c r="AA7962" s="1" t="s">
        <v>16</v>
      </c>
      <c r="AB7962" s="3" t="s">
        <v>12</v>
      </c>
      <c r="AC7962" s="23" t="s">
        <v>37802</v>
      </c>
      <c r="AD7962" s="23" t="s">
        <v>45328</v>
      </c>
      <c r="AE7962" t="s">
        <v>35399</v>
      </c>
    </row>
    <row r="7963" spans="1:31" ht="14.25" customHeight="1">
      <c r="A7963" s="1">
        <v>7962</v>
      </c>
      <c r="B7963" s="1" t="s">
        <v>54</v>
      </c>
      <c r="C7963" s="1" t="s">
        <v>8940</v>
      </c>
      <c r="D7963" s="1" t="s">
        <v>35903</v>
      </c>
      <c r="E7963" s="1" t="s">
        <v>788</v>
      </c>
      <c r="F7963" s="1" t="s">
        <v>25195</v>
      </c>
      <c r="G7963" s="14">
        <v>91944661944</v>
      </c>
      <c r="H7963" s="1" t="s">
        <v>20</v>
      </c>
      <c r="I7963" s="1" t="s">
        <v>33</v>
      </c>
      <c r="J7963" s="1" t="s">
        <v>34</v>
      </c>
      <c r="K7963" s="3" t="s">
        <v>63</v>
      </c>
      <c r="L7963" s="1" t="s">
        <v>34</v>
      </c>
      <c r="M7963" s="3" t="s">
        <v>213</v>
      </c>
      <c r="N7963" s="3" t="str">
        <f>J7963</f>
        <v>[50-85 Lacs]</v>
      </c>
      <c r="O7963" s="3" t="s">
        <v>17</v>
      </c>
      <c r="P7963" s="3" t="s">
        <v>34</v>
      </c>
      <c r="Q7963" s="3" t="s">
        <v>42</v>
      </c>
      <c r="R7963" s="3" t="s">
        <v>34</v>
      </c>
      <c r="S7963" s="3" t="s">
        <v>27</v>
      </c>
      <c r="T7963" s="3" t="s">
        <v>34</v>
      </c>
      <c r="U7963" s="3" t="s">
        <v>117</v>
      </c>
      <c r="V7963" s="3" t="s">
        <v>34</v>
      </c>
      <c r="W7963" s="3" t="s">
        <v>178</v>
      </c>
      <c r="X7963" s="3" t="s">
        <v>34</v>
      </c>
      <c r="Y7963" s="3" t="s">
        <v>171</v>
      </c>
      <c r="Z7963" s="1" t="s">
        <v>34</v>
      </c>
      <c r="AA7963" s="1" t="s">
        <v>16</v>
      </c>
      <c r="AB7963" s="3" t="s">
        <v>12</v>
      </c>
      <c r="AC7963" s="23" t="s">
        <v>37802</v>
      </c>
      <c r="AD7963" s="23" t="s">
        <v>45329</v>
      </c>
      <c r="AE7963" t="s">
        <v>35409</v>
      </c>
    </row>
    <row r="7964" spans="1:31" ht="14.25" customHeight="1">
      <c r="A7964" s="1">
        <v>7963</v>
      </c>
      <c r="B7964" s="9" t="s">
        <v>6</v>
      </c>
      <c r="C7964" s="1" t="s">
        <v>8943</v>
      </c>
      <c r="D7964" s="1" t="s">
        <v>8944</v>
      </c>
      <c r="E7964" s="1" t="s">
        <v>3167</v>
      </c>
      <c r="F7964" s="1" t="s">
        <v>25198</v>
      </c>
      <c r="G7964" s="14">
        <v>919446619616</v>
      </c>
      <c r="H7964" s="1" t="s">
        <v>20</v>
      </c>
      <c r="I7964" s="1" t="s">
        <v>33</v>
      </c>
      <c r="J7964" s="1" t="s">
        <v>34</v>
      </c>
      <c r="K7964" s="3" t="s">
        <v>17</v>
      </c>
      <c r="L7964" s="1" t="s">
        <v>34</v>
      </c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1"/>
      <c r="AA7964" s="1" t="s">
        <v>11</v>
      </c>
      <c r="AB7964" s="3" t="s">
        <v>13</v>
      </c>
      <c r="AC7964" s="23" t="s">
        <v>37802</v>
      </c>
      <c r="AD7964" s="23" t="s">
        <v>45330</v>
      </c>
      <c r="AE7964" t="s">
        <v>35399</v>
      </c>
    </row>
    <row r="7965" spans="1:31" ht="14.25" customHeight="1">
      <c r="A7965" s="1">
        <v>7964</v>
      </c>
      <c r="B7965" s="1" t="s">
        <v>54</v>
      </c>
      <c r="C7965" s="1" t="s">
        <v>8945</v>
      </c>
      <c r="D7965" s="1" t="s">
        <v>959</v>
      </c>
      <c r="E7965" s="1" t="s">
        <v>328</v>
      </c>
      <c r="F7965" s="1" t="s">
        <v>25199</v>
      </c>
      <c r="G7965" s="14">
        <v>91944914116</v>
      </c>
      <c r="H7965" s="1" t="s">
        <v>20</v>
      </c>
      <c r="I7965" s="1" t="s">
        <v>9</v>
      </c>
      <c r="J7965" s="1" t="s">
        <v>34</v>
      </c>
      <c r="K7965" s="3" t="s">
        <v>42</v>
      </c>
      <c r="L7965" s="1" t="s">
        <v>34</v>
      </c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1"/>
      <c r="AA7965" s="1" t="s">
        <v>16</v>
      </c>
      <c r="AB7965" s="3" t="s">
        <v>12</v>
      </c>
      <c r="AC7965" s="23" t="s">
        <v>37802</v>
      </c>
      <c r="AD7965" s="23" t="s">
        <v>45331</v>
      </c>
      <c r="AE7965" t="s">
        <v>35394</v>
      </c>
    </row>
    <row r="7966" spans="1:31" ht="14.25" customHeight="1">
      <c r="A7966" s="1">
        <v>7965</v>
      </c>
      <c r="B7966" s="1" t="s">
        <v>54</v>
      </c>
      <c r="C7966" s="1" t="s">
        <v>8963</v>
      </c>
      <c r="D7966" s="1" t="s">
        <v>723</v>
      </c>
      <c r="E7966" s="1" t="s">
        <v>217</v>
      </c>
      <c r="F7966" s="1" t="s">
        <v>32061</v>
      </c>
      <c r="G7966" s="14">
        <v>919099494140</v>
      </c>
      <c r="H7966" s="1" t="s">
        <v>15</v>
      </c>
      <c r="I7966" s="1" t="s">
        <v>33</v>
      </c>
      <c r="J7966" s="1" t="s">
        <v>34</v>
      </c>
      <c r="K7966" s="3" t="s">
        <v>17</v>
      </c>
      <c r="L7966" s="1" t="s">
        <v>34</v>
      </c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1"/>
      <c r="AA7966" s="1" t="s">
        <v>11</v>
      </c>
      <c r="AB7966" s="3" t="s">
        <v>56</v>
      </c>
      <c r="AC7966" s="23" t="s">
        <v>37802</v>
      </c>
      <c r="AD7966" s="23" t="s">
        <v>45332</v>
      </c>
      <c r="AE7966" t="s">
        <v>35399</v>
      </c>
    </row>
    <row r="7967" spans="1:31" ht="14.25" customHeight="1">
      <c r="A7967" s="1">
        <v>7966</v>
      </c>
      <c r="B7967" s="1" t="s">
        <v>54</v>
      </c>
      <c r="C7967" s="1" t="s">
        <v>8966</v>
      </c>
      <c r="D7967" s="1" t="s">
        <v>2169</v>
      </c>
      <c r="E7967" s="1" t="s">
        <v>37062</v>
      </c>
      <c r="F7967" s="1" t="s">
        <v>25211</v>
      </c>
      <c r="G7967" s="14">
        <v>91446014444</v>
      </c>
      <c r="H7967" s="1" t="s">
        <v>8</v>
      </c>
      <c r="I7967" s="1" t="s">
        <v>41</v>
      </c>
      <c r="J7967" s="1" t="s">
        <v>34</v>
      </c>
      <c r="K7967" s="3" t="s">
        <v>17</v>
      </c>
      <c r="L7967" s="1" t="s">
        <v>34</v>
      </c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1"/>
      <c r="AA7967" s="1" t="s">
        <v>16</v>
      </c>
      <c r="AB7967" s="3" t="s">
        <v>12</v>
      </c>
      <c r="AC7967" s="23" t="s">
        <v>37802</v>
      </c>
      <c r="AD7967" s="23" t="s">
        <v>45333</v>
      </c>
      <c r="AE7967" t="s">
        <v>35399</v>
      </c>
    </row>
    <row r="7968" spans="1:31" ht="14.25" customHeight="1">
      <c r="A7968" s="1">
        <v>7967</v>
      </c>
      <c r="B7968" s="1" t="s">
        <v>54</v>
      </c>
      <c r="C7968" s="1" t="s">
        <v>8972</v>
      </c>
      <c r="D7968" s="1" t="s">
        <v>8973</v>
      </c>
      <c r="E7968" s="1" t="s">
        <v>881</v>
      </c>
      <c r="F7968" s="1" t="s">
        <v>25214</v>
      </c>
      <c r="G7968" s="14">
        <v>9149446064494</v>
      </c>
      <c r="H7968" s="1" t="s">
        <v>20</v>
      </c>
      <c r="I7968" s="1" t="s">
        <v>62</v>
      </c>
      <c r="J7968" s="1" t="s">
        <v>34</v>
      </c>
      <c r="K7968" s="3" t="s">
        <v>42</v>
      </c>
      <c r="L7968" s="1" t="s">
        <v>34</v>
      </c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1"/>
      <c r="AA7968" s="1" t="s">
        <v>16</v>
      </c>
      <c r="AB7968" s="3" t="s">
        <v>12</v>
      </c>
      <c r="AC7968" s="23" t="s">
        <v>37802</v>
      </c>
      <c r="AD7968" s="23" t="s">
        <v>45334</v>
      </c>
      <c r="AE7968" t="s">
        <v>35409</v>
      </c>
    </row>
    <row r="7969" spans="1:31" ht="14.25" customHeight="1">
      <c r="A7969" s="1">
        <v>7968</v>
      </c>
      <c r="B7969" s="9" t="s">
        <v>6</v>
      </c>
      <c r="C7969" s="1" t="s">
        <v>8977</v>
      </c>
      <c r="D7969" s="1" t="s">
        <v>8978</v>
      </c>
      <c r="E7969" s="1" t="s">
        <v>8979</v>
      </c>
      <c r="F7969" s="1" t="s">
        <v>25216</v>
      </c>
      <c r="G7969" s="14">
        <v>919446444999</v>
      </c>
      <c r="H7969" s="1" t="s">
        <v>8</v>
      </c>
      <c r="I7969" s="1" t="s">
        <v>9</v>
      </c>
      <c r="J7969" s="1" t="s">
        <v>34</v>
      </c>
      <c r="K7969" s="3" t="s">
        <v>42</v>
      </c>
      <c r="L7969" s="1" t="s">
        <v>34</v>
      </c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1"/>
      <c r="AA7969" s="1" t="s">
        <v>16</v>
      </c>
      <c r="AB7969" s="3" t="s">
        <v>12</v>
      </c>
      <c r="AC7969" s="23" t="s">
        <v>37802</v>
      </c>
      <c r="AD7969" s="23" t="s">
        <v>44241</v>
      </c>
      <c r="AE7969" t="s">
        <v>35409</v>
      </c>
    </row>
    <row r="7970" spans="1:31" ht="14.25" customHeight="1">
      <c r="A7970" s="1">
        <v>7969</v>
      </c>
      <c r="B7970" s="9" t="s">
        <v>6</v>
      </c>
      <c r="C7970" s="1" t="s">
        <v>8980</v>
      </c>
      <c r="D7970" s="1" t="s">
        <v>8981</v>
      </c>
      <c r="E7970" s="1" t="s">
        <v>29</v>
      </c>
      <c r="F7970" s="1" t="s">
        <v>25217</v>
      </c>
      <c r="G7970" s="14">
        <v>919444499944</v>
      </c>
      <c r="H7970" s="1" t="s">
        <v>132</v>
      </c>
      <c r="I7970" s="1" t="s">
        <v>41</v>
      </c>
      <c r="J7970" s="1" t="s">
        <v>34</v>
      </c>
      <c r="K7970" s="3" t="s">
        <v>178</v>
      </c>
      <c r="L7970" s="1" t="s">
        <v>34</v>
      </c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1"/>
      <c r="AA7970" s="1" t="s">
        <v>16</v>
      </c>
      <c r="AB7970" s="3" t="s">
        <v>12</v>
      </c>
      <c r="AC7970" s="23" t="s">
        <v>37802</v>
      </c>
      <c r="AD7970" s="23" t="s">
        <v>44241</v>
      </c>
      <c r="AE7970" t="s">
        <v>35399</v>
      </c>
    </row>
    <row r="7971" spans="1:31" ht="14.25" customHeight="1">
      <c r="A7971" s="1">
        <v>7970</v>
      </c>
      <c r="B7971" s="1" t="s">
        <v>54</v>
      </c>
      <c r="C7971" s="1" t="s">
        <v>8982</v>
      </c>
      <c r="D7971" s="1" t="s">
        <v>35904</v>
      </c>
      <c r="E7971" s="1" t="s">
        <v>37063</v>
      </c>
      <c r="F7971" s="1" t="s">
        <v>25218</v>
      </c>
      <c r="G7971" s="14">
        <v>919441449969</v>
      </c>
      <c r="H7971" s="1" t="s">
        <v>8</v>
      </c>
      <c r="I7971" s="1" t="s">
        <v>9</v>
      </c>
      <c r="J7971" s="1" t="s">
        <v>34</v>
      </c>
      <c r="K7971" s="3" t="s">
        <v>42</v>
      </c>
      <c r="L7971" s="1" t="s">
        <v>34</v>
      </c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1"/>
      <c r="AA7971" s="1" t="s">
        <v>16</v>
      </c>
      <c r="AB7971" s="3" t="s">
        <v>12</v>
      </c>
      <c r="AC7971" s="23" t="s">
        <v>37802</v>
      </c>
      <c r="AD7971" s="23" t="s">
        <v>45335</v>
      </c>
      <c r="AE7971" t="s">
        <v>35409</v>
      </c>
    </row>
    <row r="7972" spans="1:31" ht="14.25" customHeight="1">
      <c r="A7972" s="1">
        <v>7971</v>
      </c>
      <c r="B7972" s="1" t="s">
        <v>54</v>
      </c>
      <c r="C7972" s="1" t="s">
        <v>8992</v>
      </c>
      <c r="D7972" s="1" t="s">
        <v>1675</v>
      </c>
      <c r="E7972" s="1" t="s">
        <v>40</v>
      </c>
      <c r="F7972" s="1" t="s">
        <v>25223</v>
      </c>
      <c r="G7972" s="14">
        <v>9194446910</v>
      </c>
      <c r="H7972" s="1" t="s">
        <v>8</v>
      </c>
      <c r="I7972" s="1" t="s">
        <v>41</v>
      </c>
      <c r="J7972" s="1" t="s">
        <v>34</v>
      </c>
      <c r="K7972" s="3" t="s">
        <v>42</v>
      </c>
      <c r="L7972" s="1" t="s">
        <v>34</v>
      </c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1"/>
      <c r="AA7972" s="1" t="s">
        <v>16</v>
      </c>
      <c r="AB7972" s="3" t="s">
        <v>12</v>
      </c>
      <c r="AC7972" s="23" t="s">
        <v>37802</v>
      </c>
      <c r="AD7972" s="23" t="s">
        <v>45336</v>
      </c>
      <c r="AE7972" t="s">
        <v>35409</v>
      </c>
    </row>
    <row r="7973" spans="1:31" ht="14.25" customHeight="1">
      <c r="A7973" s="1">
        <v>7972</v>
      </c>
      <c r="B7973" s="1" t="s">
        <v>54</v>
      </c>
      <c r="C7973" s="1" t="s">
        <v>9045</v>
      </c>
      <c r="D7973" s="1" t="s">
        <v>4211</v>
      </c>
      <c r="E7973" s="1" t="s">
        <v>139</v>
      </c>
      <c r="F7973" s="1" t="s">
        <v>25245</v>
      </c>
      <c r="G7973" s="14">
        <v>919099949904</v>
      </c>
      <c r="H7973" s="1" t="s">
        <v>8</v>
      </c>
      <c r="I7973" s="1" t="s">
        <v>41</v>
      </c>
      <c r="J7973" s="1" t="s">
        <v>34</v>
      </c>
      <c r="K7973" s="3" t="s">
        <v>63</v>
      </c>
      <c r="L7973" s="1" t="s">
        <v>34</v>
      </c>
      <c r="M7973" s="3" t="s">
        <v>213</v>
      </c>
      <c r="N7973" s="3" t="str">
        <f>J7973</f>
        <v>[50-85 Lacs]</v>
      </c>
      <c r="O7973" s="3" t="s">
        <v>17</v>
      </c>
      <c r="P7973" s="3" t="s">
        <v>34</v>
      </c>
      <c r="Q7973" s="3" t="s">
        <v>42</v>
      </c>
      <c r="R7973" s="3" t="s">
        <v>34</v>
      </c>
      <c r="S7973" s="3" t="s">
        <v>27</v>
      </c>
      <c r="T7973" s="3" t="s">
        <v>34</v>
      </c>
      <c r="U7973" s="3" t="s">
        <v>117</v>
      </c>
      <c r="V7973" s="3" t="s">
        <v>34</v>
      </c>
      <c r="W7973" s="3" t="s">
        <v>178</v>
      </c>
      <c r="X7973" s="3" t="s">
        <v>34</v>
      </c>
      <c r="Y7973" s="3" t="s">
        <v>171</v>
      </c>
      <c r="Z7973" s="1" t="s">
        <v>34</v>
      </c>
      <c r="AA7973" s="1" t="s">
        <v>16</v>
      </c>
      <c r="AB7973" s="3" t="s">
        <v>12</v>
      </c>
      <c r="AC7973" s="23" t="s">
        <v>37802</v>
      </c>
      <c r="AD7973" s="23" t="s">
        <v>45337</v>
      </c>
      <c r="AE7973" t="s">
        <v>35394</v>
      </c>
    </row>
    <row r="7974" spans="1:31" ht="14.25" customHeight="1">
      <c r="A7974" s="1">
        <v>7973</v>
      </c>
      <c r="B7974" s="1" t="s">
        <v>54</v>
      </c>
      <c r="C7974" s="1" t="s">
        <v>9046</v>
      </c>
      <c r="D7974" s="1" t="s">
        <v>8973</v>
      </c>
      <c r="E7974" s="1" t="s">
        <v>37064</v>
      </c>
      <c r="F7974" s="1" t="s">
        <v>25246</v>
      </c>
      <c r="G7974" s="14">
        <v>919446094614</v>
      </c>
      <c r="H7974" s="1" t="s">
        <v>20</v>
      </c>
      <c r="I7974" s="1" t="s">
        <v>41</v>
      </c>
      <c r="J7974" s="1" t="s">
        <v>34</v>
      </c>
      <c r="K7974" s="3" t="s">
        <v>42</v>
      </c>
      <c r="L7974" s="1" t="s">
        <v>34</v>
      </c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1"/>
      <c r="AA7974" s="1" t="s">
        <v>16</v>
      </c>
      <c r="AB7974" s="3" t="s">
        <v>12</v>
      </c>
      <c r="AC7974" s="23" t="s">
        <v>37802</v>
      </c>
      <c r="AD7974" s="23" t="s">
        <v>40958</v>
      </c>
      <c r="AE7974" t="s">
        <v>35394</v>
      </c>
    </row>
    <row r="7975" spans="1:31" ht="14.25" customHeight="1">
      <c r="A7975" s="1">
        <v>7974</v>
      </c>
      <c r="B7975" s="9" t="s">
        <v>6</v>
      </c>
      <c r="C7975" s="1" t="s">
        <v>9062</v>
      </c>
      <c r="D7975" s="1" t="s">
        <v>2140</v>
      </c>
      <c r="E7975" s="1" t="s">
        <v>93</v>
      </c>
      <c r="F7975" s="1" t="s">
        <v>9063</v>
      </c>
      <c r="G7975" s="14">
        <v>919446444441</v>
      </c>
      <c r="H7975" s="1" t="s">
        <v>20</v>
      </c>
      <c r="I7975" s="1" t="s">
        <v>41</v>
      </c>
      <c r="J7975" s="1" t="s">
        <v>34</v>
      </c>
      <c r="K7975" s="3" t="s">
        <v>42</v>
      </c>
      <c r="L7975" s="1" t="s">
        <v>34</v>
      </c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1"/>
      <c r="AA7975" s="1" t="s">
        <v>16</v>
      </c>
      <c r="AB7975" s="3" t="s">
        <v>12</v>
      </c>
      <c r="AC7975" s="23" t="s">
        <v>37802</v>
      </c>
      <c r="AD7975" s="23" t="s">
        <v>45338</v>
      </c>
      <c r="AE7975" t="s">
        <v>35394</v>
      </c>
    </row>
    <row r="7976" spans="1:31" ht="14.25" customHeight="1">
      <c r="A7976" s="1">
        <v>7975</v>
      </c>
      <c r="B7976" s="1" t="s">
        <v>54</v>
      </c>
      <c r="C7976" s="1" t="s">
        <v>9069</v>
      </c>
      <c r="D7976" s="1" t="s">
        <v>911</v>
      </c>
      <c r="E7976" s="1" t="s">
        <v>139</v>
      </c>
      <c r="F7976" s="1" t="s">
        <v>34237</v>
      </c>
      <c r="G7976" s="14">
        <v>9144096400</v>
      </c>
      <c r="H7976" s="1" t="s">
        <v>20</v>
      </c>
      <c r="I7976" s="1" t="s">
        <v>9</v>
      </c>
      <c r="J7976" s="1" t="s">
        <v>34</v>
      </c>
      <c r="K7976" s="3" t="s">
        <v>42</v>
      </c>
      <c r="L7976" s="1" t="s">
        <v>34</v>
      </c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1"/>
      <c r="AA7976" s="1" t="s">
        <v>16</v>
      </c>
      <c r="AB7976" s="3" t="s">
        <v>12</v>
      </c>
      <c r="AC7976" s="23" t="s">
        <v>37802</v>
      </c>
      <c r="AD7976" s="23" t="s">
        <v>39355</v>
      </c>
      <c r="AE7976" t="s">
        <v>35409</v>
      </c>
    </row>
    <row r="7977" spans="1:31" ht="14.25" customHeight="1">
      <c r="A7977" s="1">
        <v>7976</v>
      </c>
      <c r="B7977" s="9" t="s">
        <v>6</v>
      </c>
      <c r="C7977" s="1" t="s">
        <v>9071</v>
      </c>
      <c r="D7977" s="1" t="s">
        <v>2359</v>
      </c>
      <c r="E7977" s="1" t="s">
        <v>139</v>
      </c>
      <c r="F7977" s="1" t="s">
        <v>25257</v>
      </c>
      <c r="G7977" s="14">
        <v>919946049049</v>
      </c>
      <c r="H7977" s="1" t="s">
        <v>15</v>
      </c>
      <c r="I7977" s="1" t="s">
        <v>41</v>
      </c>
      <c r="J7977" s="1" t="s">
        <v>34</v>
      </c>
      <c r="K7977" s="3" t="s">
        <v>17</v>
      </c>
      <c r="L7977" s="1" t="s">
        <v>34</v>
      </c>
      <c r="M7977" s="4" t="s">
        <v>42</v>
      </c>
      <c r="N7977" s="3" t="str">
        <f>J7977</f>
        <v>[50-85 Lacs]</v>
      </c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1"/>
      <c r="AA7977" s="1" t="s">
        <v>16</v>
      </c>
      <c r="AB7977" s="3" t="s">
        <v>12</v>
      </c>
      <c r="AC7977" s="23" t="s">
        <v>37802</v>
      </c>
      <c r="AD7977" s="23" t="s">
        <v>45339</v>
      </c>
      <c r="AE7977" t="s">
        <v>35409</v>
      </c>
    </row>
    <row r="7978" spans="1:31" ht="14.25" customHeight="1">
      <c r="A7978" s="1">
        <v>7977</v>
      </c>
      <c r="B7978" s="9" t="s">
        <v>6</v>
      </c>
      <c r="C7978" s="1" t="s">
        <v>9090</v>
      </c>
      <c r="D7978" s="1" t="s">
        <v>72</v>
      </c>
      <c r="E7978" s="1" t="s">
        <v>139</v>
      </c>
      <c r="F7978" s="1" t="s">
        <v>25267</v>
      </c>
      <c r="G7978" s="14">
        <v>9194449490</v>
      </c>
      <c r="H7978" s="1" t="s">
        <v>15</v>
      </c>
      <c r="I7978" s="1" t="s">
        <v>9</v>
      </c>
      <c r="J7978" s="1" t="s">
        <v>34</v>
      </c>
      <c r="K7978" s="3" t="s">
        <v>42</v>
      </c>
      <c r="L7978" s="1" t="s">
        <v>34</v>
      </c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1"/>
      <c r="AA7978" s="1" t="s">
        <v>16</v>
      </c>
      <c r="AB7978" s="3" t="s">
        <v>12</v>
      </c>
      <c r="AC7978" s="23" t="s">
        <v>37802</v>
      </c>
      <c r="AD7978" s="23" t="s">
        <v>38952</v>
      </c>
      <c r="AE7978" t="s">
        <v>35410</v>
      </c>
    </row>
    <row r="7979" spans="1:31" ht="14.25" customHeight="1">
      <c r="A7979" s="1">
        <v>7978</v>
      </c>
      <c r="B7979" s="1" t="s">
        <v>54</v>
      </c>
      <c r="C7979" s="1" t="s">
        <v>9091</v>
      </c>
      <c r="D7979" s="1" t="s">
        <v>35905</v>
      </c>
      <c r="E7979" s="1" t="s">
        <v>2062</v>
      </c>
      <c r="F7979" s="1" t="s">
        <v>25268</v>
      </c>
      <c r="G7979" s="14">
        <v>914144446644</v>
      </c>
      <c r="H7979" s="1" t="s">
        <v>8</v>
      </c>
      <c r="I7979" s="1" t="s">
        <v>41</v>
      </c>
      <c r="J7979" s="1" t="s">
        <v>34</v>
      </c>
      <c r="K7979" s="3" t="s">
        <v>17</v>
      </c>
      <c r="L7979" s="1" t="s">
        <v>34</v>
      </c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1"/>
      <c r="AA7979" s="1" t="s">
        <v>16</v>
      </c>
      <c r="AB7979" s="3" t="s">
        <v>12</v>
      </c>
      <c r="AC7979" s="23" t="s">
        <v>37802</v>
      </c>
      <c r="AD7979" s="23" t="s">
        <v>41344</v>
      </c>
      <c r="AE7979" t="s">
        <v>35409</v>
      </c>
    </row>
    <row r="7980" spans="1:31" ht="14.25" customHeight="1">
      <c r="A7980" s="1">
        <v>7979</v>
      </c>
      <c r="B7980" s="1" t="s">
        <v>54</v>
      </c>
      <c r="C7980" s="1" t="s">
        <v>9095</v>
      </c>
      <c r="D7980" s="1" t="s">
        <v>2488</v>
      </c>
      <c r="E7980" s="1" t="s">
        <v>40</v>
      </c>
      <c r="F7980" s="1" t="s">
        <v>25271</v>
      </c>
      <c r="G7980" s="14">
        <v>91994619901</v>
      </c>
      <c r="H7980" s="1" t="s">
        <v>20</v>
      </c>
      <c r="I7980" s="1" t="s">
        <v>9</v>
      </c>
      <c r="J7980" s="1" t="s">
        <v>34</v>
      </c>
      <c r="K7980" s="3" t="s">
        <v>171</v>
      </c>
      <c r="L7980" s="1" t="s">
        <v>34</v>
      </c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1"/>
      <c r="AA7980" s="1" t="s">
        <v>16</v>
      </c>
      <c r="AB7980" s="3" t="s">
        <v>12</v>
      </c>
      <c r="AC7980" s="23" t="s">
        <v>37802</v>
      </c>
      <c r="AD7980" s="23" t="s">
        <v>45340</v>
      </c>
      <c r="AE7980" t="s">
        <v>35409</v>
      </c>
    </row>
    <row r="7981" spans="1:31" ht="14.25" customHeight="1">
      <c r="A7981" s="1">
        <v>7980</v>
      </c>
      <c r="B7981" s="1" t="s">
        <v>54</v>
      </c>
      <c r="C7981" s="1" t="s">
        <v>9116</v>
      </c>
      <c r="D7981" s="1" t="s">
        <v>557</v>
      </c>
      <c r="E7981" s="1" t="s">
        <v>32</v>
      </c>
      <c r="F7981" s="1" t="s">
        <v>32084</v>
      </c>
      <c r="G7981" s="14">
        <v>9194461449</v>
      </c>
      <c r="H7981" s="1" t="s">
        <v>20</v>
      </c>
      <c r="I7981" s="1" t="s">
        <v>33</v>
      </c>
      <c r="J7981" s="1" t="s">
        <v>34</v>
      </c>
      <c r="K7981" s="3" t="s">
        <v>63</v>
      </c>
      <c r="L7981" s="1" t="s">
        <v>34</v>
      </c>
      <c r="M7981" s="3" t="s">
        <v>213</v>
      </c>
      <c r="N7981" s="3" t="str">
        <f>J7981</f>
        <v>[50-85 Lacs]</v>
      </c>
      <c r="O7981" s="3" t="s">
        <v>17</v>
      </c>
      <c r="P7981" s="3" t="s">
        <v>34</v>
      </c>
      <c r="Q7981" s="3" t="s">
        <v>42</v>
      </c>
      <c r="R7981" s="3" t="s">
        <v>34</v>
      </c>
      <c r="S7981" s="3" t="s">
        <v>27</v>
      </c>
      <c r="T7981" s="3" t="s">
        <v>34</v>
      </c>
      <c r="U7981" s="3" t="s">
        <v>117</v>
      </c>
      <c r="V7981" s="3" t="s">
        <v>34</v>
      </c>
      <c r="W7981" s="3" t="s">
        <v>178</v>
      </c>
      <c r="X7981" s="3" t="s">
        <v>34</v>
      </c>
      <c r="Y7981" s="3" t="s">
        <v>171</v>
      </c>
      <c r="Z7981" s="1" t="s">
        <v>34</v>
      </c>
      <c r="AA7981" s="1" t="s">
        <v>16</v>
      </c>
      <c r="AB7981" s="3" t="s">
        <v>12</v>
      </c>
      <c r="AC7981" s="23" t="s">
        <v>37802</v>
      </c>
      <c r="AD7981" s="23" t="s">
        <v>45341</v>
      </c>
      <c r="AE7981" t="s">
        <v>35409</v>
      </c>
    </row>
    <row r="7982" spans="1:31" ht="14.25" customHeight="1">
      <c r="A7982" s="1">
        <v>7981</v>
      </c>
      <c r="B7982" s="1" t="s">
        <v>54</v>
      </c>
      <c r="C7982" s="1" t="s">
        <v>9117</v>
      </c>
      <c r="D7982" s="1" t="s">
        <v>230</v>
      </c>
      <c r="E7982" s="1" t="s">
        <v>1601</v>
      </c>
      <c r="F7982" s="1" t="s">
        <v>25279</v>
      </c>
      <c r="G7982" s="14">
        <v>91940990949</v>
      </c>
      <c r="H7982" s="1" t="s">
        <v>8</v>
      </c>
      <c r="I7982" s="1" t="s">
        <v>62</v>
      </c>
      <c r="J7982" s="1" t="s">
        <v>34</v>
      </c>
      <c r="K7982" s="3" t="s">
        <v>42</v>
      </c>
      <c r="L7982" s="1" t="s">
        <v>34</v>
      </c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1"/>
      <c r="AA7982" s="1" t="s">
        <v>16</v>
      </c>
      <c r="AB7982" s="3" t="s">
        <v>12</v>
      </c>
      <c r="AC7982" s="23" t="s">
        <v>37802</v>
      </c>
      <c r="AD7982" s="23" t="s">
        <v>45342</v>
      </c>
      <c r="AE7982" t="s">
        <v>35410</v>
      </c>
    </row>
    <row r="7983" spans="1:31" ht="14.25" customHeight="1">
      <c r="A7983" s="1">
        <v>7982</v>
      </c>
      <c r="B7983" s="1" t="s">
        <v>54</v>
      </c>
      <c r="C7983" s="1" t="s">
        <v>9118</v>
      </c>
      <c r="D7983" s="1" t="s">
        <v>318</v>
      </c>
      <c r="E7983" s="1" t="s">
        <v>40</v>
      </c>
      <c r="F7983" s="1" t="s">
        <v>25280</v>
      </c>
      <c r="G7983" s="14">
        <v>91906460909</v>
      </c>
      <c r="H7983" s="1" t="s">
        <v>8</v>
      </c>
      <c r="I7983" s="1" t="s">
        <v>62</v>
      </c>
      <c r="J7983" s="1" t="s">
        <v>34</v>
      </c>
      <c r="K7983" s="3" t="s">
        <v>17</v>
      </c>
      <c r="L7983" s="1" t="s">
        <v>34</v>
      </c>
      <c r="M7983" s="4" t="s">
        <v>42</v>
      </c>
      <c r="N7983" s="3" t="str">
        <f t="shared" ref="N7983:N7985" si="285">J7983</f>
        <v>[50-85 Lacs]</v>
      </c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1"/>
      <c r="AA7983" s="1" t="s">
        <v>16</v>
      </c>
      <c r="AB7983" s="3" t="s">
        <v>12</v>
      </c>
      <c r="AC7983" s="23" t="s">
        <v>37802</v>
      </c>
      <c r="AD7983" s="23" t="s">
        <v>45343</v>
      </c>
      <c r="AE7983" t="s">
        <v>35409</v>
      </c>
    </row>
    <row r="7984" spans="1:31" ht="14.25" customHeight="1">
      <c r="A7984" s="1">
        <v>7983</v>
      </c>
      <c r="B7984" s="1" t="s">
        <v>54</v>
      </c>
      <c r="C7984" s="1" t="s">
        <v>9119</v>
      </c>
      <c r="D7984" s="1" t="s">
        <v>9120</v>
      </c>
      <c r="E7984" s="1" t="s">
        <v>139</v>
      </c>
      <c r="F7984" s="1" t="s">
        <v>25281</v>
      </c>
      <c r="G7984" s="14">
        <v>91914414146</v>
      </c>
      <c r="H7984" s="1" t="s">
        <v>15</v>
      </c>
      <c r="I7984" s="1" t="s">
        <v>62</v>
      </c>
      <c r="J7984" s="1" t="s">
        <v>34</v>
      </c>
      <c r="K7984" s="3" t="s">
        <v>17</v>
      </c>
      <c r="L7984" s="1" t="s">
        <v>34</v>
      </c>
      <c r="M7984" s="4" t="s">
        <v>42</v>
      </c>
      <c r="N7984" s="3" t="str">
        <f t="shared" si="285"/>
        <v>[50-85 Lacs]</v>
      </c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1"/>
      <c r="AA7984" s="1" t="s">
        <v>16</v>
      </c>
      <c r="AB7984" s="3" t="s">
        <v>12</v>
      </c>
      <c r="AC7984" s="23" t="s">
        <v>37802</v>
      </c>
      <c r="AD7984" s="23" t="s">
        <v>45343</v>
      </c>
      <c r="AE7984" t="s">
        <v>35394</v>
      </c>
    </row>
    <row r="7985" spans="1:31" ht="14.25" customHeight="1">
      <c r="A7985" s="1">
        <v>7984</v>
      </c>
      <c r="B7985" s="1" t="s">
        <v>54</v>
      </c>
      <c r="C7985" s="1" t="s">
        <v>9127</v>
      </c>
      <c r="D7985" s="1" t="s">
        <v>2671</v>
      </c>
      <c r="E7985" s="1" t="s">
        <v>287</v>
      </c>
      <c r="F7985" s="1" t="s">
        <v>9128</v>
      </c>
      <c r="G7985" s="14">
        <v>91944964664</v>
      </c>
      <c r="H7985" s="1" t="s">
        <v>20</v>
      </c>
      <c r="I7985" s="1" t="s">
        <v>41</v>
      </c>
      <c r="J7985" s="1" t="s">
        <v>34</v>
      </c>
      <c r="K7985" s="3" t="s">
        <v>63</v>
      </c>
      <c r="L7985" s="1" t="s">
        <v>34</v>
      </c>
      <c r="M7985" s="3" t="s">
        <v>213</v>
      </c>
      <c r="N7985" s="3" t="str">
        <f t="shared" si="285"/>
        <v>[50-85 Lacs]</v>
      </c>
      <c r="O7985" s="3" t="s">
        <v>17</v>
      </c>
      <c r="P7985" s="3" t="s">
        <v>34</v>
      </c>
      <c r="Q7985" s="3" t="s">
        <v>42</v>
      </c>
      <c r="R7985" s="3" t="s">
        <v>34</v>
      </c>
      <c r="S7985" s="3" t="s">
        <v>27</v>
      </c>
      <c r="T7985" s="3" t="s">
        <v>34</v>
      </c>
      <c r="U7985" s="3" t="s">
        <v>117</v>
      </c>
      <c r="V7985" s="3" t="s">
        <v>34</v>
      </c>
      <c r="W7985" s="3" t="s">
        <v>178</v>
      </c>
      <c r="X7985" s="3" t="s">
        <v>34</v>
      </c>
      <c r="Y7985" s="3" t="s">
        <v>171</v>
      </c>
      <c r="Z7985" s="1" t="s">
        <v>34</v>
      </c>
      <c r="AA7985" s="1" t="s">
        <v>16</v>
      </c>
      <c r="AB7985" s="3" t="s">
        <v>12</v>
      </c>
      <c r="AC7985" s="23" t="s">
        <v>37802</v>
      </c>
      <c r="AD7985" s="23" t="s">
        <v>38958</v>
      </c>
      <c r="AE7985" t="s">
        <v>35399</v>
      </c>
    </row>
    <row r="7986" spans="1:31" ht="14.25" customHeight="1">
      <c r="A7986" s="1">
        <v>7985</v>
      </c>
      <c r="B7986" s="1" t="s">
        <v>54</v>
      </c>
      <c r="C7986" s="1" t="s">
        <v>9148</v>
      </c>
      <c r="D7986" s="1" t="s">
        <v>35906</v>
      </c>
      <c r="E7986" s="1" t="s">
        <v>37065</v>
      </c>
      <c r="F7986" s="1" t="s">
        <v>25292</v>
      </c>
      <c r="G7986" s="14">
        <v>919614444444</v>
      </c>
      <c r="H7986" s="1" t="s">
        <v>20</v>
      </c>
      <c r="I7986" s="1" t="s">
        <v>41</v>
      </c>
      <c r="J7986" s="1" t="s">
        <v>34</v>
      </c>
      <c r="K7986" s="3" t="s">
        <v>42</v>
      </c>
      <c r="L7986" s="1" t="s">
        <v>34</v>
      </c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1"/>
      <c r="AA7986" s="1" t="s">
        <v>16</v>
      </c>
      <c r="AB7986" s="3" t="s">
        <v>12</v>
      </c>
      <c r="AC7986" s="23" t="s">
        <v>37802</v>
      </c>
      <c r="AD7986" s="23" t="s">
        <v>45344</v>
      </c>
      <c r="AE7986" t="s">
        <v>35409</v>
      </c>
    </row>
    <row r="7987" spans="1:31" ht="14.25" customHeight="1">
      <c r="A7987" s="1">
        <v>7986</v>
      </c>
      <c r="B7987" s="9" t="s">
        <v>6</v>
      </c>
      <c r="C7987" s="1" t="s">
        <v>9169</v>
      </c>
      <c r="D7987" s="1" t="s">
        <v>375</v>
      </c>
      <c r="E7987" s="1" t="s">
        <v>139</v>
      </c>
      <c r="F7987" s="1" t="s">
        <v>25302</v>
      </c>
      <c r="G7987" s="14">
        <v>9194964011</v>
      </c>
      <c r="H7987" s="1" t="s">
        <v>37</v>
      </c>
      <c r="I7987" s="1" t="s">
        <v>41</v>
      </c>
      <c r="J7987" s="1" t="s">
        <v>34</v>
      </c>
      <c r="K7987" s="3" t="s">
        <v>17</v>
      </c>
      <c r="L7987" s="1" t="s">
        <v>34</v>
      </c>
      <c r="M7987" s="4" t="s">
        <v>42</v>
      </c>
      <c r="N7987" s="3" t="str">
        <f>J7987</f>
        <v>[50-85 Lacs]</v>
      </c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1"/>
      <c r="AA7987" s="1" t="s">
        <v>16</v>
      </c>
      <c r="AB7987" s="3" t="s">
        <v>12</v>
      </c>
      <c r="AC7987" s="23" t="s">
        <v>37802</v>
      </c>
      <c r="AD7987" s="23" t="s">
        <v>45345</v>
      </c>
      <c r="AE7987" t="s">
        <v>35410</v>
      </c>
    </row>
    <row r="7988" spans="1:31" ht="14.25" customHeight="1">
      <c r="A7988" s="1">
        <v>7987</v>
      </c>
      <c r="B7988" s="1" t="s">
        <v>54</v>
      </c>
      <c r="C7988" s="1" t="s">
        <v>9170</v>
      </c>
      <c r="D7988" s="1" t="s">
        <v>7286</v>
      </c>
      <c r="E7988" s="1" t="s">
        <v>1180</v>
      </c>
      <c r="F7988" s="1" t="s">
        <v>25303</v>
      </c>
      <c r="G7988" s="14">
        <v>919446606014</v>
      </c>
      <c r="H7988" s="1" t="s">
        <v>8</v>
      </c>
      <c r="I7988" s="1" t="s">
        <v>9</v>
      </c>
      <c r="J7988" s="1" t="s">
        <v>34</v>
      </c>
      <c r="K7988" s="3" t="s">
        <v>17</v>
      </c>
      <c r="L7988" s="1" t="s">
        <v>34</v>
      </c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1"/>
      <c r="AA7988" s="1" t="s">
        <v>11</v>
      </c>
      <c r="AB7988" s="3" t="s">
        <v>13</v>
      </c>
      <c r="AC7988" s="23" t="s">
        <v>37802</v>
      </c>
      <c r="AD7988" s="23" t="s">
        <v>45346</v>
      </c>
      <c r="AE7988" t="s">
        <v>35410</v>
      </c>
    </row>
    <row r="7989" spans="1:31" ht="14.25" customHeight="1">
      <c r="A7989" s="1">
        <v>7988</v>
      </c>
      <c r="B7989" s="9" t="s">
        <v>6</v>
      </c>
      <c r="C7989" s="1" t="s">
        <v>9171</v>
      </c>
      <c r="D7989" s="1" t="s">
        <v>4123</v>
      </c>
      <c r="E7989" s="1" t="s">
        <v>9172</v>
      </c>
      <c r="F7989" s="1" t="s">
        <v>25304</v>
      </c>
      <c r="G7989" s="14">
        <v>91946441499</v>
      </c>
      <c r="H7989" s="1" t="s">
        <v>8</v>
      </c>
      <c r="I7989" s="1" t="s">
        <v>9</v>
      </c>
      <c r="J7989" s="1" t="s">
        <v>34</v>
      </c>
      <c r="K7989" s="3" t="s">
        <v>17</v>
      </c>
      <c r="L7989" s="1" t="s">
        <v>34</v>
      </c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1"/>
      <c r="AA7989" s="1" t="s">
        <v>16</v>
      </c>
      <c r="AB7989" s="3" t="s">
        <v>12</v>
      </c>
      <c r="AC7989" s="23" t="s">
        <v>37802</v>
      </c>
      <c r="AD7989" s="23" t="s">
        <v>45347</v>
      </c>
      <c r="AE7989" t="s">
        <v>35399</v>
      </c>
    </row>
    <row r="7990" spans="1:31" ht="14.25" customHeight="1">
      <c r="A7990" s="1">
        <v>7989</v>
      </c>
      <c r="B7990" s="1" t="s">
        <v>54</v>
      </c>
      <c r="C7990" s="1" t="s">
        <v>9176</v>
      </c>
      <c r="D7990" s="1" t="s">
        <v>72</v>
      </c>
      <c r="E7990" s="1" t="s">
        <v>139</v>
      </c>
      <c r="F7990" s="1" t="s">
        <v>25307</v>
      </c>
      <c r="G7990" s="14">
        <v>9194944044</v>
      </c>
      <c r="H7990" s="1" t="s">
        <v>20</v>
      </c>
      <c r="I7990" s="1" t="s">
        <v>9</v>
      </c>
      <c r="J7990" s="1" t="s">
        <v>34</v>
      </c>
      <c r="K7990" s="3" t="s">
        <v>17</v>
      </c>
      <c r="L7990" s="1" t="s">
        <v>34</v>
      </c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1"/>
      <c r="AA7990" s="1" t="s">
        <v>11</v>
      </c>
      <c r="AB7990" s="3" t="s">
        <v>13</v>
      </c>
      <c r="AC7990" s="23" t="s">
        <v>37802</v>
      </c>
      <c r="AD7990" s="23" t="s">
        <v>45348</v>
      </c>
      <c r="AE7990" t="s">
        <v>35399</v>
      </c>
    </row>
    <row r="7991" spans="1:31" ht="14.25" customHeight="1">
      <c r="A7991" s="1">
        <v>7990</v>
      </c>
      <c r="B7991" s="1" t="s">
        <v>54</v>
      </c>
      <c r="C7991" s="1" t="s">
        <v>9191</v>
      </c>
      <c r="D7991" s="1" t="s">
        <v>773</v>
      </c>
      <c r="E7991" s="1" t="s">
        <v>724</v>
      </c>
      <c r="F7991" s="1" t="s">
        <v>25317</v>
      </c>
      <c r="G7991" s="14">
        <v>9146941</v>
      </c>
      <c r="H7991" s="1" t="s">
        <v>20</v>
      </c>
      <c r="I7991" s="1" t="s">
        <v>41</v>
      </c>
      <c r="J7991" s="1" t="s">
        <v>34</v>
      </c>
      <c r="K7991" s="3" t="s">
        <v>17</v>
      </c>
      <c r="L7991" s="1" t="s">
        <v>34</v>
      </c>
      <c r="M7991" s="4" t="s">
        <v>42</v>
      </c>
      <c r="N7991" s="3" t="str">
        <f>J7991</f>
        <v>[50-85 Lacs]</v>
      </c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1"/>
      <c r="AA7991" s="1" t="s">
        <v>16</v>
      </c>
      <c r="AB7991" s="3" t="s">
        <v>12</v>
      </c>
      <c r="AC7991" s="23" t="s">
        <v>37802</v>
      </c>
      <c r="AD7991" s="23" t="s">
        <v>45349</v>
      </c>
      <c r="AE7991" t="s">
        <v>35394</v>
      </c>
    </row>
    <row r="7992" spans="1:31" ht="14.25" customHeight="1">
      <c r="A7992" s="1">
        <v>7991</v>
      </c>
      <c r="B7992" s="1" t="s">
        <v>54</v>
      </c>
      <c r="C7992" s="1" t="s">
        <v>9194</v>
      </c>
      <c r="D7992" s="1" t="s">
        <v>486</v>
      </c>
      <c r="E7992" s="1" t="s">
        <v>5852</v>
      </c>
      <c r="F7992" s="1" t="s">
        <v>25319</v>
      </c>
      <c r="G7992" s="14">
        <v>91964999909</v>
      </c>
      <c r="H7992" s="1" t="s">
        <v>8</v>
      </c>
      <c r="I7992" s="1" t="s">
        <v>9</v>
      </c>
      <c r="J7992" s="1" t="s">
        <v>34</v>
      </c>
      <c r="K7992" s="3" t="s">
        <v>42</v>
      </c>
      <c r="L7992" s="1" t="s">
        <v>34</v>
      </c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1"/>
      <c r="AA7992" s="1" t="s">
        <v>16</v>
      </c>
      <c r="AB7992" s="3" t="s">
        <v>12</v>
      </c>
      <c r="AC7992" s="23" t="s">
        <v>37802</v>
      </c>
      <c r="AD7992" s="23" t="s">
        <v>45350</v>
      </c>
      <c r="AE7992" t="s">
        <v>35399</v>
      </c>
    </row>
    <row r="7993" spans="1:31" ht="14.25" customHeight="1">
      <c r="A7993" s="1">
        <v>7992</v>
      </c>
      <c r="B7993" s="1" t="s">
        <v>54</v>
      </c>
      <c r="C7993" s="1" t="s">
        <v>9200</v>
      </c>
      <c r="D7993" s="1" t="s">
        <v>1518</v>
      </c>
      <c r="E7993" s="1" t="s">
        <v>909</v>
      </c>
      <c r="F7993" s="1" t="s">
        <v>25324</v>
      </c>
      <c r="G7993" s="14">
        <v>91994916919</v>
      </c>
      <c r="H7993" s="1" t="s">
        <v>8</v>
      </c>
      <c r="I7993" s="1" t="s">
        <v>41</v>
      </c>
      <c r="J7993" s="1" t="s">
        <v>34</v>
      </c>
      <c r="K7993" s="3" t="s">
        <v>17</v>
      </c>
      <c r="L7993" s="1" t="s">
        <v>34</v>
      </c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1"/>
      <c r="AA7993" s="1" t="s">
        <v>16</v>
      </c>
      <c r="AB7993" s="3" t="s">
        <v>12</v>
      </c>
      <c r="AC7993" s="23" t="s">
        <v>37802</v>
      </c>
      <c r="AD7993" s="23" t="s">
        <v>45351</v>
      </c>
      <c r="AE7993" t="s">
        <v>35394</v>
      </c>
    </row>
    <row r="7994" spans="1:31" ht="14.25" customHeight="1">
      <c r="A7994" s="1">
        <v>7993</v>
      </c>
      <c r="B7994" s="1" t="s">
        <v>54</v>
      </c>
      <c r="C7994" s="1" t="s">
        <v>9201</v>
      </c>
      <c r="D7994" s="1" t="s">
        <v>699</v>
      </c>
      <c r="E7994" s="1" t="s">
        <v>410</v>
      </c>
      <c r="F7994" s="1" t="s">
        <v>25325</v>
      </c>
      <c r="G7994" s="14">
        <v>9194901004</v>
      </c>
      <c r="H7994" s="1" t="s">
        <v>20</v>
      </c>
      <c r="I7994" s="1" t="s">
        <v>41</v>
      </c>
      <c r="J7994" s="1" t="s">
        <v>34</v>
      </c>
      <c r="K7994" s="3" t="s">
        <v>42</v>
      </c>
      <c r="L7994" s="1" t="s">
        <v>34</v>
      </c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1"/>
      <c r="AA7994" s="1" t="s">
        <v>16</v>
      </c>
      <c r="AB7994" s="3" t="s">
        <v>12</v>
      </c>
      <c r="AC7994" s="23" t="s">
        <v>37802</v>
      </c>
      <c r="AD7994" s="23" t="s">
        <v>45352</v>
      </c>
      <c r="AE7994" t="s">
        <v>35409</v>
      </c>
    </row>
    <row r="7995" spans="1:31" ht="14.25" customHeight="1">
      <c r="A7995" s="1">
        <v>7994</v>
      </c>
      <c r="B7995" s="1" t="s">
        <v>54</v>
      </c>
      <c r="C7995" s="1" t="s">
        <v>9203</v>
      </c>
      <c r="D7995" s="1" t="s">
        <v>2627</v>
      </c>
      <c r="E7995" s="1" t="s">
        <v>1180</v>
      </c>
      <c r="F7995" s="1" t="s">
        <v>32089</v>
      </c>
      <c r="G7995" s="14">
        <v>91994096104</v>
      </c>
      <c r="H7995" s="1" t="s">
        <v>20</v>
      </c>
      <c r="I7995" s="1" t="s">
        <v>41</v>
      </c>
      <c r="J7995" s="1" t="s">
        <v>34</v>
      </c>
      <c r="K7995" s="3" t="s">
        <v>42</v>
      </c>
      <c r="L7995" s="1" t="s">
        <v>34</v>
      </c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1"/>
      <c r="AA7995" s="1" t="s">
        <v>16</v>
      </c>
      <c r="AB7995" s="3" t="s">
        <v>12</v>
      </c>
      <c r="AC7995" s="23" t="s">
        <v>37802</v>
      </c>
      <c r="AD7995" s="23" t="s">
        <v>45353</v>
      </c>
      <c r="AE7995" t="s">
        <v>35399</v>
      </c>
    </row>
    <row r="7996" spans="1:31" ht="14.25" customHeight="1">
      <c r="A7996" s="1">
        <v>7995</v>
      </c>
      <c r="B7996" s="1" t="s">
        <v>54</v>
      </c>
      <c r="C7996" s="1" t="s">
        <v>9206</v>
      </c>
      <c r="D7996" s="1" t="s">
        <v>35907</v>
      </c>
      <c r="E7996" s="1" t="s">
        <v>1514</v>
      </c>
      <c r="F7996" s="1" t="s">
        <v>25329</v>
      </c>
      <c r="G7996" s="14">
        <v>9196014916</v>
      </c>
      <c r="H7996" s="1" t="s">
        <v>20</v>
      </c>
      <c r="I7996" s="1" t="s">
        <v>41</v>
      </c>
      <c r="J7996" s="1" t="s">
        <v>34</v>
      </c>
      <c r="K7996" s="3" t="s">
        <v>42</v>
      </c>
      <c r="L7996" s="1" t="s">
        <v>34</v>
      </c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1"/>
      <c r="AA7996" s="1" t="s">
        <v>16</v>
      </c>
      <c r="AB7996" s="3" t="s">
        <v>12</v>
      </c>
      <c r="AC7996" s="23" t="s">
        <v>37802</v>
      </c>
      <c r="AD7996" s="23" t="s">
        <v>45354</v>
      </c>
      <c r="AE7996" t="s">
        <v>35399</v>
      </c>
    </row>
    <row r="7997" spans="1:31" ht="14.25" customHeight="1">
      <c r="A7997" s="1">
        <v>7996</v>
      </c>
      <c r="B7997" s="1" t="s">
        <v>54</v>
      </c>
      <c r="C7997" s="1" t="s">
        <v>9208</v>
      </c>
      <c r="D7997" s="1" t="s">
        <v>9209</v>
      </c>
      <c r="E7997" s="1" t="s">
        <v>328</v>
      </c>
      <c r="F7997" s="1" t="s">
        <v>34248</v>
      </c>
      <c r="G7997" s="14">
        <v>91994944044</v>
      </c>
      <c r="H7997" s="1" t="s">
        <v>20</v>
      </c>
      <c r="I7997" s="1" t="s">
        <v>62</v>
      </c>
      <c r="J7997" s="1" t="s">
        <v>34</v>
      </c>
      <c r="K7997" s="3" t="s">
        <v>17</v>
      </c>
      <c r="L7997" s="1" t="s">
        <v>34</v>
      </c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1"/>
      <c r="AA7997" s="1" t="s">
        <v>16</v>
      </c>
      <c r="AB7997" s="3" t="s">
        <v>12</v>
      </c>
      <c r="AC7997" s="23" t="s">
        <v>37802</v>
      </c>
      <c r="AD7997" s="23" t="s">
        <v>38968</v>
      </c>
      <c r="AE7997" t="s">
        <v>35394</v>
      </c>
    </row>
    <row r="7998" spans="1:31" ht="14.25" customHeight="1">
      <c r="A7998" s="1">
        <v>7997</v>
      </c>
      <c r="B7998" s="1" t="s">
        <v>54</v>
      </c>
      <c r="C7998" s="1" t="s">
        <v>9211</v>
      </c>
      <c r="D7998" s="1" t="s">
        <v>1010</v>
      </c>
      <c r="E7998" s="1" t="s">
        <v>362</v>
      </c>
      <c r="F7998" s="1" t="s">
        <v>25330</v>
      </c>
      <c r="G7998" s="14">
        <v>919946900669</v>
      </c>
      <c r="H7998" s="1" t="s">
        <v>20</v>
      </c>
      <c r="I7998" s="1" t="s">
        <v>62</v>
      </c>
      <c r="J7998" s="1" t="s">
        <v>34</v>
      </c>
      <c r="K7998" s="3" t="s">
        <v>17</v>
      </c>
      <c r="L7998" s="1" t="s">
        <v>34</v>
      </c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1"/>
      <c r="AA7998" s="1" t="s">
        <v>16</v>
      </c>
      <c r="AB7998" s="3" t="s">
        <v>12</v>
      </c>
      <c r="AC7998" s="23" t="s">
        <v>37802</v>
      </c>
      <c r="AD7998" s="23" t="s">
        <v>45355</v>
      </c>
      <c r="AE7998" t="s">
        <v>35410</v>
      </c>
    </row>
    <row r="7999" spans="1:31" ht="14.25" customHeight="1">
      <c r="A7999" s="1">
        <v>7998</v>
      </c>
      <c r="B7999" s="1" t="s">
        <v>54</v>
      </c>
      <c r="C7999" s="1" t="s">
        <v>9215</v>
      </c>
      <c r="D7999" s="1" t="s">
        <v>3465</v>
      </c>
      <c r="E7999" s="1" t="s">
        <v>139</v>
      </c>
      <c r="F7999" s="1" t="s">
        <v>25332</v>
      </c>
      <c r="G7999" s="14">
        <v>91994614419</v>
      </c>
      <c r="H7999" s="1" t="s">
        <v>8</v>
      </c>
      <c r="I7999" s="1" t="s">
        <v>41</v>
      </c>
      <c r="J7999" s="1" t="s">
        <v>34</v>
      </c>
      <c r="K7999" s="3" t="s">
        <v>42</v>
      </c>
      <c r="L7999" s="1" t="s">
        <v>34</v>
      </c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1"/>
      <c r="AA7999" s="1" t="s">
        <v>16</v>
      </c>
      <c r="AB7999" s="3" t="s">
        <v>12</v>
      </c>
      <c r="AC7999" s="23" t="s">
        <v>37802</v>
      </c>
      <c r="AD7999" s="23" t="s">
        <v>45356</v>
      </c>
      <c r="AE7999" t="s">
        <v>35394</v>
      </c>
    </row>
    <row r="8000" spans="1:31" ht="14.25" customHeight="1">
      <c r="A8000" s="1">
        <v>7999</v>
      </c>
      <c r="B8000" s="1" t="s">
        <v>54</v>
      </c>
      <c r="C8000" s="1" t="s">
        <v>9217</v>
      </c>
      <c r="D8000" s="1" t="s">
        <v>1394</v>
      </c>
      <c r="E8000" s="1" t="s">
        <v>87</v>
      </c>
      <c r="F8000" s="1" t="s">
        <v>34250</v>
      </c>
      <c r="G8000" s="14">
        <v>91949990944</v>
      </c>
      <c r="H8000" s="1" t="s">
        <v>20</v>
      </c>
      <c r="I8000" s="1" t="s">
        <v>9</v>
      </c>
      <c r="J8000" s="1" t="s">
        <v>34</v>
      </c>
      <c r="K8000" s="3" t="s">
        <v>42</v>
      </c>
      <c r="L8000" s="1" t="s">
        <v>34</v>
      </c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1"/>
      <c r="AA8000" s="1" t="s">
        <v>16</v>
      </c>
      <c r="AB8000" s="3" t="s">
        <v>12</v>
      </c>
      <c r="AC8000" s="23" t="s">
        <v>37802</v>
      </c>
      <c r="AD8000" s="23" t="s">
        <v>45357</v>
      </c>
      <c r="AE8000" t="s">
        <v>35410</v>
      </c>
    </row>
    <row r="8001" spans="1:31" ht="14.25" customHeight="1">
      <c r="A8001" s="1">
        <v>8000</v>
      </c>
      <c r="B8001" s="9" t="s">
        <v>6</v>
      </c>
      <c r="C8001" s="1" t="s">
        <v>9244</v>
      </c>
      <c r="D8001" s="1" t="s">
        <v>344</v>
      </c>
      <c r="E8001" s="1" t="s">
        <v>1311</v>
      </c>
      <c r="F8001" s="1" t="s">
        <v>9245</v>
      </c>
      <c r="G8001" s="14">
        <v>919946094404</v>
      </c>
      <c r="H8001" s="1" t="s">
        <v>37</v>
      </c>
      <c r="I8001" s="1" t="s">
        <v>41</v>
      </c>
      <c r="J8001" s="1" t="s">
        <v>34</v>
      </c>
      <c r="K8001" s="3" t="s">
        <v>42</v>
      </c>
      <c r="L8001" s="1" t="s">
        <v>34</v>
      </c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1"/>
      <c r="AA8001" s="1" t="s">
        <v>16</v>
      </c>
      <c r="AB8001" s="3" t="s">
        <v>12</v>
      </c>
      <c r="AC8001" s="23" t="s">
        <v>37802</v>
      </c>
      <c r="AD8001" s="23" t="s">
        <v>45358</v>
      </c>
      <c r="AE8001" t="s">
        <v>35410</v>
      </c>
    </row>
    <row r="8002" spans="1:31" ht="14.25" customHeight="1">
      <c r="A8002" s="1">
        <v>8001</v>
      </c>
      <c r="B8002" s="9" t="s">
        <v>6</v>
      </c>
      <c r="C8002" s="1" t="s">
        <v>9246</v>
      </c>
      <c r="D8002" s="1" t="s">
        <v>3097</v>
      </c>
      <c r="E8002" s="1" t="s">
        <v>2969</v>
      </c>
      <c r="F8002" s="1" t="s">
        <v>25350</v>
      </c>
      <c r="G8002" s="14">
        <v>91041649664</v>
      </c>
      <c r="H8002" s="1" t="s">
        <v>8</v>
      </c>
      <c r="I8002" s="1" t="s">
        <v>41</v>
      </c>
      <c r="J8002" s="1" t="s">
        <v>34</v>
      </c>
      <c r="K8002" s="3" t="s">
        <v>42</v>
      </c>
      <c r="L8002" s="1" t="s">
        <v>34</v>
      </c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1"/>
      <c r="AA8002" s="1" t="s">
        <v>16</v>
      </c>
      <c r="AB8002" s="3" t="s">
        <v>12</v>
      </c>
      <c r="AC8002" s="23" t="s">
        <v>37802</v>
      </c>
      <c r="AD8002" s="23" t="s">
        <v>45359</v>
      </c>
      <c r="AE8002" t="s">
        <v>35394</v>
      </c>
    </row>
    <row r="8003" spans="1:31" ht="14.25" customHeight="1">
      <c r="A8003" s="1">
        <v>8002</v>
      </c>
      <c r="B8003" s="1" t="s">
        <v>54</v>
      </c>
      <c r="C8003" s="1" t="s">
        <v>9264</v>
      </c>
      <c r="D8003" s="1" t="s">
        <v>58</v>
      </c>
      <c r="E8003" s="1" t="s">
        <v>37066</v>
      </c>
      <c r="F8003" s="1" t="s">
        <v>16054</v>
      </c>
      <c r="G8003" s="14">
        <v>91949469114</v>
      </c>
      <c r="H8003" s="1" t="s">
        <v>20</v>
      </c>
      <c r="I8003" s="1" t="s">
        <v>41</v>
      </c>
      <c r="J8003" s="1" t="s">
        <v>34</v>
      </c>
      <c r="K8003" s="3" t="s">
        <v>17</v>
      </c>
      <c r="L8003" s="1" t="s">
        <v>34</v>
      </c>
      <c r="M8003" s="4" t="s">
        <v>42</v>
      </c>
      <c r="N8003" s="3" t="str">
        <f>J8003</f>
        <v>[50-85 Lacs]</v>
      </c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1"/>
      <c r="AA8003" s="1" t="s">
        <v>16</v>
      </c>
      <c r="AB8003" s="3" t="s">
        <v>12</v>
      </c>
      <c r="AC8003" s="23" t="s">
        <v>37802</v>
      </c>
      <c r="AD8003" s="23" t="s">
        <v>45360</v>
      </c>
      <c r="AE8003" t="s">
        <v>35399</v>
      </c>
    </row>
    <row r="8004" spans="1:31" ht="14.25" customHeight="1">
      <c r="A8004" s="1">
        <v>8003</v>
      </c>
      <c r="B8004" s="1" t="s">
        <v>54</v>
      </c>
      <c r="C8004" s="1" t="s">
        <v>9267</v>
      </c>
      <c r="D8004" s="1" t="s">
        <v>2488</v>
      </c>
      <c r="E8004" s="1" t="s">
        <v>9268</v>
      </c>
      <c r="F8004" s="1" t="s">
        <v>25360</v>
      </c>
      <c r="G8004" s="14">
        <v>91994161099</v>
      </c>
      <c r="H8004" s="1" t="s">
        <v>20</v>
      </c>
      <c r="I8004" s="1" t="s">
        <v>62</v>
      </c>
      <c r="J8004" s="1" t="s">
        <v>34</v>
      </c>
      <c r="K8004" s="3" t="s">
        <v>27</v>
      </c>
      <c r="L8004" s="1" t="s">
        <v>34</v>
      </c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1"/>
      <c r="AA8004" s="1" t="s">
        <v>16</v>
      </c>
      <c r="AB8004" s="3" t="s">
        <v>12</v>
      </c>
      <c r="AC8004" s="23" t="s">
        <v>37802</v>
      </c>
      <c r="AD8004" s="23" t="s">
        <v>43423</v>
      </c>
      <c r="AE8004" t="s">
        <v>35399</v>
      </c>
    </row>
    <row r="8005" spans="1:31" ht="14.25" customHeight="1">
      <c r="A8005" s="1">
        <v>8004</v>
      </c>
      <c r="B8005" s="1" t="s">
        <v>54</v>
      </c>
      <c r="C8005" s="1" t="s">
        <v>9277</v>
      </c>
      <c r="D8005" s="1" t="s">
        <v>58</v>
      </c>
      <c r="E8005" s="1" t="s">
        <v>2084</v>
      </c>
      <c r="F8005" s="1" t="s">
        <v>25365</v>
      </c>
      <c r="G8005" s="14">
        <v>91994499440</v>
      </c>
      <c r="H8005" s="1" t="s">
        <v>15</v>
      </c>
      <c r="I8005" s="1" t="s">
        <v>62</v>
      </c>
      <c r="J8005" s="1" t="s">
        <v>34</v>
      </c>
      <c r="K8005" s="3" t="s">
        <v>42</v>
      </c>
      <c r="L8005" s="1" t="s">
        <v>34</v>
      </c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1"/>
      <c r="AA8005" s="1" t="s">
        <v>16</v>
      </c>
      <c r="AB8005" s="3" t="s">
        <v>12</v>
      </c>
      <c r="AC8005" s="23" t="s">
        <v>37802</v>
      </c>
      <c r="AD8005" s="23" t="s">
        <v>45361</v>
      </c>
      <c r="AE8005" t="s">
        <v>35399</v>
      </c>
    </row>
    <row r="8006" spans="1:31" ht="14.25" customHeight="1">
      <c r="A8006" s="1">
        <v>8005</v>
      </c>
      <c r="B8006" s="9" t="s">
        <v>6</v>
      </c>
      <c r="C8006" s="1" t="s">
        <v>9285</v>
      </c>
      <c r="D8006" s="1" t="s">
        <v>1348</v>
      </c>
      <c r="E8006" s="1" t="s">
        <v>131</v>
      </c>
      <c r="F8006" s="1" t="s">
        <v>25367</v>
      </c>
      <c r="G8006" s="14">
        <v>91994641694</v>
      </c>
      <c r="H8006" s="1" t="s">
        <v>20</v>
      </c>
      <c r="I8006" s="1" t="s">
        <v>33</v>
      </c>
      <c r="J8006" s="1" t="s">
        <v>34</v>
      </c>
      <c r="K8006" s="3" t="s">
        <v>17</v>
      </c>
      <c r="L8006" s="1" t="s">
        <v>34</v>
      </c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1"/>
      <c r="AA8006" s="1" t="s">
        <v>16</v>
      </c>
      <c r="AB8006" s="3" t="s">
        <v>12</v>
      </c>
      <c r="AC8006" s="23" t="s">
        <v>37802</v>
      </c>
      <c r="AD8006" s="23" t="s">
        <v>45362</v>
      </c>
      <c r="AE8006" t="s">
        <v>35410</v>
      </c>
    </row>
    <row r="8007" spans="1:31" ht="14.25" customHeight="1">
      <c r="A8007" s="1">
        <v>8006</v>
      </c>
      <c r="B8007" s="9" t="s">
        <v>6</v>
      </c>
      <c r="C8007" s="1" t="s">
        <v>9286</v>
      </c>
      <c r="D8007" s="1" t="s">
        <v>943</v>
      </c>
      <c r="E8007" s="1" t="s">
        <v>139</v>
      </c>
      <c r="F8007" s="1" t="s">
        <v>25368</v>
      </c>
      <c r="G8007" s="14">
        <v>91016464446</v>
      </c>
      <c r="H8007" s="1" t="s">
        <v>8</v>
      </c>
      <c r="I8007" s="1" t="s">
        <v>41</v>
      </c>
      <c r="J8007" s="1" t="s">
        <v>34</v>
      </c>
      <c r="K8007" s="3" t="s">
        <v>17</v>
      </c>
      <c r="L8007" s="1" t="s">
        <v>34</v>
      </c>
      <c r="M8007" s="4" t="s">
        <v>42</v>
      </c>
      <c r="N8007" s="3" t="str">
        <f>J8007</f>
        <v>[50-85 Lacs]</v>
      </c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1"/>
      <c r="AA8007" s="1" t="s">
        <v>16</v>
      </c>
      <c r="AB8007" s="3" t="s">
        <v>12</v>
      </c>
      <c r="AC8007" s="23" t="s">
        <v>37802</v>
      </c>
      <c r="AD8007" s="23" t="s">
        <v>45363</v>
      </c>
      <c r="AE8007" t="s">
        <v>35399</v>
      </c>
    </row>
    <row r="8008" spans="1:31" ht="14.25" customHeight="1">
      <c r="A8008" s="1">
        <v>8007</v>
      </c>
      <c r="B8008" s="1" t="s">
        <v>54</v>
      </c>
      <c r="C8008" s="1" t="s">
        <v>9305</v>
      </c>
      <c r="D8008" s="1" t="s">
        <v>35605</v>
      </c>
      <c r="E8008" s="1" t="s">
        <v>139</v>
      </c>
      <c r="F8008" s="1" t="s">
        <v>25377</v>
      </c>
      <c r="G8008" s="14">
        <v>9194444496</v>
      </c>
      <c r="H8008" s="1" t="s">
        <v>15</v>
      </c>
      <c r="I8008" s="1" t="s">
        <v>41</v>
      </c>
      <c r="J8008" s="1" t="s">
        <v>34</v>
      </c>
      <c r="K8008" s="3" t="s">
        <v>42</v>
      </c>
      <c r="L8008" s="1" t="s">
        <v>34</v>
      </c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1"/>
      <c r="AA8008" s="1" t="s">
        <v>16</v>
      </c>
      <c r="AB8008" s="3" t="s">
        <v>12</v>
      </c>
      <c r="AC8008" s="23" t="s">
        <v>37802</v>
      </c>
      <c r="AD8008" s="23" t="s">
        <v>45364</v>
      </c>
      <c r="AE8008" t="s">
        <v>35399</v>
      </c>
    </row>
    <row r="8009" spans="1:31" ht="14.25" customHeight="1">
      <c r="A8009" s="1">
        <v>8008</v>
      </c>
      <c r="B8009" s="1" t="s">
        <v>54</v>
      </c>
      <c r="C8009" s="1" t="s">
        <v>9312</v>
      </c>
      <c r="D8009" s="1" t="s">
        <v>2667</v>
      </c>
      <c r="E8009" s="1" t="s">
        <v>40</v>
      </c>
      <c r="F8009" s="1" t="s">
        <v>25382</v>
      </c>
      <c r="G8009" s="14">
        <v>91966406446</v>
      </c>
      <c r="H8009" s="1" t="s">
        <v>8</v>
      </c>
      <c r="I8009" s="1" t="s">
        <v>9</v>
      </c>
      <c r="J8009" s="1" t="s">
        <v>34</v>
      </c>
      <c r="K8009" s="3" t="s">
        <v>42</v>
      </c>
      <c r="L8009" s="1" t="s">
        <v>34</v>
      </c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1"/>
      <c r="AA8009" s="1" t="s">
        <v>16</v>
      </c>
      <c r="AB8009" s="3" t="s">
        <v>12</v>
      </c>
      <c r="AC8009" s="23" t="s">
        <v>37802</v>
      </c>
      <c r="AD8009" s="23" t="s">
        <v>45365</v>
      </c>
      <c r="AE8009" t="s">
        <v>35409</v>
      </c>
    </row>
    <row r="8010" spans="1:31" ht="14.25" customHeight="1">
      <c r="A8010" s="1">
        <v>8009</v>
      </c>
      <c r="B8010" s="9" t="s">
        <v>6</v>
      </c>
      <c r="C8010" s="1" t="s">
        <v>9329</v>
      </c>
      <c r="D8010" s="1" t="s">
        <v>40</v>
      </c>
      <c r="E8010" s="1" t="s">
        <v>9199</v>
      </c>
      <c r="F8010" s="1" t="s">
        <v>25392</v>
      </c>
      <c r="G8010" s="14">
        <v>9191941666</v>
      </c>
      <c r="H8010" s="1" t="s">
        <v>46</v>
      </c>
      <c r="I8010" s="1" t="s">
        <v>9</v>
      </c>
      <c r="J8010" s="1" t="s">
        <v>34</v>
      </c>
      <c r="K8010" s="3" t="s">
        <v>42</v>
      </c>
      <c r="L8010" s="1" t="s">
        <v>34</v>
      </c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1"/>
      <c r="AA8010" s="1" t="s">
        <v>16</v>
      </c>
      <c r="AB8010" s="3" t="s">
        <v>12</v>
      </c>
      <c r="AC8010" s="23" t="s">
        <v>37802</v>
      </c>
      <c r="AD8010" s="23" t="s">
        <v>45366</v>
      </c>
      <c r="AE8010" t="s">
        <v>35399</v>
      </c>
    </row>
    <row r="8011" spans="1:31" ht="14.25" customHeight="1">
      <c r="A8011" s="1">
        <v>8010</v>
      </c>
      <c r="B8011" s="9" t="s">
        <v>6</v>
      </c>
      <c r="C8011" s="1" t="s">
        <v>9341</v>
      </c>
      <c r="D8011" s="1" t="s">
        <v>9342</v>
      </c>
      <c r="E8011" s="1" t="s">
        <v>40</v>
      </c>
      <c r="F8011" s="1" t="s">
        <v>32101</v>
      </c>
      <c r="G8011" s="14">
        <v>919946049014</v>
      </c>
      <c r="H8011" s="1" t="s">
        <v>8</v>
      </c>
      <c r="I8011" s="1" t="s">
        <v>41</v>
      </c>
      <c r="J8011" s="1" t="s">
        <v>34</v>
      </c>
      <c r="K8011" s="3" t="s">
        <v>17</v>
      </c>
      <c r="L8011" s="1" t="s">
        <v>34</v>
      </c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1"/>
      <c r="AA8011" s="1" t="s">
        <v>16</v>
      </c>
      <c r="AB8011" s="3" t="s">
        <v>12</v>
      </c>
      <c r="AC8011" s="23" t="s">
        <v>37802</v>
      </c>
      <c r="AD8011" s="23" t="s">
        <v>45367</v>
      </c>
      <c r="AE8011" t="s">
        <v>35394</v>
      </c>
    </row>
    <row r="8012" spans="1:31" ht="14.25" customHeight="1">
      <c r="A8012" s="1">
        <v>8011</v>
      </c>
      <c r="B8012" s="1" t="s">
        <v>54</v>
      </c>
      <c r="C8012" s="1" t="s">
        <v>9368</v>
      </c>
      <c r="D8012" s="1" t="s">
        <v>1994</v>
      </c>
      <c r="E8012" s="1" t="s">
        <v>255</v>
      </c>
      <c r="F8012" s="1" t="s">
        <v>34262</v>
      </c>
      <c r="G8012" s="14">
        <v>916969149466</v>
      </c>
      <c r="H8012" s="1" t="s">
        <v>20</v>
      </c>
      <c r="I8012" s="1" t="s">
        <v>9</v>
      </c>
      <c r="J8012" s="1" t="s">
        <v>34</v>
      </c>
      <c r="K8012" s="3" t="s">
        <v>17</v>
      </c>
      <c r="L8012" s="1" t="s">
        <v>34</v>
      </c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1"/>
      <c r="AA8012" s="1" t="s">
        <v>11</v>
      </c>
      <c r="AB8012" s="3" t="s">
        <v>13</v>
      </c>
      <c r="AC8012" s="23" t="s">
        <v>37802</v>
      </c>
      <c r="AD8012" s="23" t="s">
        <v>45368</v>
      </c>
      <c r="AE8012" t="s">
        <v>35410</v>
      </c>
    </row>
    <row r="8013" spans="1:31" ht="14.25" customHeight="1">
      <c r="A8013" s="1">
        <v>8012</v>
      </c>
      <c r="B8013" s="9" t="s">
        <v>6</v>
      </c>
      <c r="C8013" s="1" t="s">
        <v>9371</v>
      </c>
      <c r="D8013" s="1" t="s">
        <v>1286</v>
      </c>
      <c r="E8013" s="1" t="s">
        <v>9372</v>
      </c>
      <c r="F8013" s="1" t="s">
        <v>25415</v>
      </c>
      <c r="G8013" s="14">
        <v>91940444646</v>
      </c>
      <c r="H8013" s="1" t="s">
        <v>20</v>
      </c>
      <c r="I8013" s="1" t="s">
        <v>41</v>
      </c>
      <c r="J8013" s="1" t="s">
        <v>34</v>
      </c>
      <c r="K8013" s="3" t="s">
        <v>17</v>
      </c>
      <c r="L8013" s="1" t="s">
        <v>34</v>
      </c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1"/>
      <c r="AA8013" s="1" t="s">
        <v>16</v>
      </c>
      <c r="AB8013" s="3" t="s">
        <v>12</v>
      </c>
      <c r="AC8013" s="23" t="s">
        <v>37802</v>
      </c>
      <c r="AD8013" s="23" t="s">
        <v>42201</v>
      </c>
      <c r="AE8013" t="s">
        <v>35410</v>
      </c>
    </row>
    <row r="8014" spans="1:31" ht="14.25" customHeight="1">
      <c r="A8014" s="1">
        <v>8013</v>
      </c>
      <c r="B8014" s="1" t="s">
        <v>54</v>
      </c>
      <c r="C8014" s="1" t="s">
        <v>9374</v>
      </c>
      <c r="D8014" s="1" t="s">
        <v>526</v>
      </c>
      <c r="E8014" s="1" t="s">
        <v>2524</v>
      </c>
      <c r="F8014" s="1" t="s">
        <v>25417</v>
      </c>
      <c r="G8014" s="14">
        <v>91999999644</v>
      </c>
      <c r="H8014" s="1" t="s">
        <v>20</v>
      </c>
      <c r="I8014" s="1" t="s">
        <v>41</v>
      </c>
      <c r="J8014" s="1" t="s">
        <v>34</v>
      </c>
      <c r="K8014" s="3" t="s">
        <v>42</v>
      </c>
      <c r="L8014" s="1" t="s">
        <v>34</v>
      </c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1"/>
      <c r="AA8014" s="1" t="s">
        <v>16</v>
      </c>
      <c r="AB8014" s="3" t="s">
        <v>12</v>
      </c>
      <c r="AC8014" s="23" t="s">
        <v>37802</v>
      </c>
      <c r="AD8014" s="23" t="s">
        <v>45369</v>
      </c>
      <c r="AE8014" t="s">
        <v>35399</v>
      </c>
    </row>
    <row r="8015" spans="1:31" ht="14.25" customHeight="1">
      <c r="A8015" s="1">
        <v>8014</v>
      </c>
      <c r="B8015" s="1" t="s">
        <v>54</v>
      </c>
      <c r="C8015" s="1" t="s">
        <v>9384</v>
      </c>
      <c r="D8015" s="1" t="s">
        <v>2402</v>
      </c>
      <c r="E8015" s="1" t="s">
        <v>139</v>
      </c>
      <c r="F8015" s="1" t="s">
        <v>25419</v>
      </c>
      <c r="G8015" s="14">
        <v>91944690661</v>
      </c>
      <c r="H8015" s="1" t="s">
        <v>8</v>
      </c>
      <c r="I8015" s="1" t="s">
        <v>41</v>
      </c>
      <c r="J8015" s="1" t="s">
        <v>34</v>
      </c>
      <c r="K8015" s="3" t="s">
        <v>42</v>
      </c>
      <c r="L8015" s="1" t="s">
        <v>34</v>
      </c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1"/>
      <c r="AA8015" s="1" t="s">
        <v>16</v>
      </c>
      <c r="AB8015" s="3" t="s">
        <v>12</v>
      </c>
      <c r="AC8015" s="23" t="s">
        <v>37802</v>
      </c>
      <c r="AD8015" s="23" t="s">
        <v>40302</v>
      </c>
      <c r="AE8015" t="s">
        <v>35394</v>
      </c>
    </row>
    <row r="8016" spans="1:31" ht="14.25" customHeight="1">
      <c r="A8016" s="1">
        <v>8015</v>
      </c>
      <c r="B8016" s="9" t="s">
        <v>6</v>
      </c>
      <c r="C8016" s="1" t="s">
        <v>9395</v>
      </c>
      <c r="D8016" s="1" t="s">
        <v>8183</v>
      </c>
      <c r="E8016" s="1" t="s">
        <v>7059</v>
      </c>
      <c r="F8016" s="1" t="s">
        <v>25423</v>
      </c>
      <c r="G8016" s="14">
        <v>91949014644</v>
      </c>
      <c r="H8016" s="1" t="s">
        <v>37</v>
      </c>
      <c r="I8016" s="1" t="s">
        <v>62</v>
      </c>
      <c r="J8016" s="1" t="s">
        <v>34</v>
      </c>
      <c r="K8016" s="3" t="s">
        <v>42</v>
      </c>
      <c r="L8016" s="1" t="s">
        <v>34</v>
      </c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1"/>
      <c r="AA8016" s="1" t="s">
        <v>16</v>
      </c>
      <c r="AB8016" s="3" t="s">
        <v>12</v>
      </c>
      <c r="AC8016" s="23" t="s">
        <v>37802</v>
      </c>
      <c r="AD8016" s="23" t="s">
        <v>45370</v>
      </c>
      <c r="AE8016" t="s">
        <v>35399</v>
      </c>
    </row>
    <row r="8017" spans="1:31" ht="14.25" customHeight="1">
      <c r="A8017" s="1">
        <v>8016</v>
      </c>
      <c r="B8017" s="1" t="s">
        <v>54</v>
      </c>
      <c r="C8017" s="1" t="s">
        <v>9399</v>
      </c>
      <c r="D8017" s="1" t="s">
        <v>4417</v>
      </c>
      <c r="E8017" s="1" t="s">
        <v>558</v>
      </c>
      <c r="F8017" s="1" t="s">
        <v>25425</v>
      </c>
      <c r="G8017" s="14">
        <v>919909909694</v>
      </c>
      <c r="H8017" s="1" t="s">
        <v>20</v>
      </c>
      <c r="I8017" s="1" t="s">
        <v>41</v>
      </c>
      <c r="J8017" s="1" t="s">
        <v>34</v>
      </c>
      <c r="K8017" s="3" t="s">
        <v>42</v>
      </c>
      <c r="L8017" s="1" t="s">
        <v>34</v>
      </c>
      <c r="M8017" s="3" t="s">
        <v>178</v>
      </c>
      <c r="N8017" s="3" t="str">
        <f>J8017</f>
        <v>[50-85 Lacs]</v>
      </c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1"/>
      <c r="AA8017" s="1" t="s">
        <v>16</v>
      </c>
      <c r="AB8017" s="3" t="s">
        <v>12</v>
      </c>
      <c r="AC8017" s="23" t="s">
        <v>37802</v>
      </c>
      <c r="AD8017" s="23" t="s">
        <v>45371</v>
      </c>
      <c r="AE8017" t="s">
        <v>35409</v>
      </c>
    </row>
    <row r="8018" spans="1:31" ht="14.25" customHeight="1">
      <c r="A8018" s="1">
        <v>8017</v>
      </c>
      <c r="B8018" s="9" t="s">
        <v>6</v>
      </c>
      <c r="C8018" s="1" t="s">
        <v>9400</v>
      </c>
      <c r="D8018" s="1" t="s">
        <v>1222</v>
      </c>
      <c r="E8018" s="1" t="s">
        <v>90</v>
      </c>
      <c r="F8018" s="1" t="s">
        <v>32108</v>
      </c>
      <c r="G8018" s="14">
        <v>916641496</v>
      </c>
      <c r="H8018" s="1" t="s">
        <v>20</v>
      </c>
      <c r="I8018" s="1" t="s">
        <v>41</v>
      </c>
      <c r="J8018" s="1" t="s">
        <v>34</v>
      </c>
      <c r="K8018" s="3" t="s">
        <v>17</v>
      </c>
      <c r="L8018" s="1" t="s">
        <v>34</v>
      </c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1"/>
      <c r="AA8018" s="1" t="s">
        <v>16</v>
      </c>
      <c r="AB8018" s="3" t="s">
        <v>12</v>
      </c>
      <c r="AC8018" s="23" t="s">
        <v>37802</v>
      </c>
      <c r="AD8018" s="23" t="s">
        <v>45372</v>
      </c>
      <c r="AE8018" t="s">
        <v>35399</v>
      </c>
    </row>
    <row r="8019" spans="1:31" ht="14.25" customHeight="1">
      <c r="A8019" s="1">
        <v>8018</v>
      </c>
      <c r="B8019" s="1" t="s">
        <v>54</v>
      </c>
      <c r="C8019" s="1" t="s">
        <v>9408</v>
      </c>
      <c r="D8019" s="1" t="s">
        <v>35908</v>
      </c>
      <c r="E8019" s="1" t="s">
        <v>9409</v>
      </c>
      <c r="F8019" s="1" t="s">
        <v>25428</v>
      </c>
      <c r="G8019" s="14">
        <v>919446946646</v>
      </c>
      <c r="H8019" s="1" t="s">
        <v>20</v>
      </c>
      <c r="I8019" s="1" t="s">
        <v>62</v>
      </c>
      <c r="J8019" s="1" t="s">
        <v>34</v>
      </c>
      <c r="K8019" s="3" t="s">
        <v>17</v>
      </c>
      <c r="L8019" s="1" t="s">
        <v>34</v>
      </c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1"/>
      <c r="AA8019" s="1" t="s">
        <v>11</v>
      </c>
      <c r="AB8019" s="3" t="s">
        <v>13</v>
      </c>
      <c r="AC8019" s="23" t="s">
        <v>37802</v>
      </c>
      <c r="AD8019" s="23" t="s">
        <v>45373</v>
      </c>
      <c r="AE8019" t="s">
        <v>35399</v>
      </c>
    </row>
    <row r="8020" spans="1:31" ht="14.25" customHeight="1">
      <c r="A8020" s="1">
        <v>8019</v>
      </c>
      <c r="B8020" s="1" t="s">
        <v>54</v>
      </c>
      <c r="C8020" s="1" t="s">
        <v>9414</v>
      </c>
      <c r="D8020" s="1" t="s">
        <v>1354</v>
      </c>
      <c r="E8020" s="1" t="s">
        <v>270</v>
      </c>
      <c r="F8020" s="1" t="s">
        <v>25431</v>
      </c>
      <c r="G8020" s="14">
        <v>914466909010</v>
      </c>
      <c r="H8020" s="1" t="s">
        <v>37</v>
      </c>
      <c r="I8020" s="1" t="s">
        <v>41</v>
      </c>
      <c r="J8020" s="1" t="s">
        <v>34</v>
      </c>
      <c r="K8020" s="3" t="s">
        <v>17</v>
      </c>
      <c r="L8020" s="1" t="s">
        <v>34</v>
      </c>
      <c r="M8020" s="4" t="s">
        <v>42</v>
      </c>
      <c r="N8020" s="3" t="str">
        <f>J8020</f>
        <v>[50-85 Lacs]</v>
      </c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1"/>
      <c r="AA8020" s="1" t="s">
        <v>16</v>
      </c>
      <c r="AB8020" s="3" t="s">
        <v>12</v>
      </c>
      <c r="AC8020" s="23" t="s">
        <v>37802</v>
      </c>
      <c r="AD8020" s="23" t="s">
        <v>40303</v>
      </c>
      <c r="AE8020" t="s">
        <v>35394</v>
      </c>
    </row>
    <row r="8021" spans="1:31" ht="14.25" customHeight="1">
      <c r="A8021" s="1">
        <v>8020</v>
      </c>
      <c r="B8021" s="9" t="s">
        <v>6</v>
      </c>
      <c r="C8021" s="1" t="s">
        <v>9426</v>
      </c>
      <c r="D8021" s="1" t="s">
        <v>2359</v>
      </c>
      <c r="E8021" s="1" t="s">
        <v>40</v>
      </c>
      <c r="F8021" s="1" t="s">
        <v>25435</v>
      </c>
      <c r="G8021" s="14">
        <v>91949444449</v>
      </c>
      <c r="H8021" s="1" t="s">
        <v>20</v>
      </c>
      <c r="I8021" s="1" t="s">
        <v>9</v>
      </c>
      <c r="J8021" s="1" t="s">
        <v>34</v>
      </c>
      <c r="K8021" s="3" t="s">
        <v>42</v>
      </c>
      <c r="L8021" s="1" t="s">
        <v>34</v>
      </c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1"/>
      <c r="AA8021" s="1" t="s">
        <v>16</v>
      </c>
      <c r="AB8021" s="3" t="s">
        <v>12</v>
      </c>
      <c r="AC8021" s="23" t="s">
        <v>37802</v>
      </c>
      <c r="AD8021" s="23" t="s">
        <v>42102</v>
      </c>
      <c r="AE8021" t="s">
        <v>35409</v>
      </c>
    </row>
    <row r="8022" spans="1:31" ht="14.25" customHeight="1">
      <c r="A8022" s="1">
        <v>8021</v>
      </c>
      <c r="B8022" s="9" t="s">
        <v>6</v>
      </c>
      <c r="C8022" s="1" t="s">
        <v>9446</v>
      </c>
      <c r="D8022" s="1" t="s">
        <v>1410</v>
      </c>
      <c r="E8022" s="1" t="s">
        <v>40</v>
      </c>
      <c r="F8022" s="1" t="s">
        <v>25442</v>
      </c>
      <c r="G8022" s="14">
        <v>919149941</v>
      </c>
      <c r="H8022" s="1" t="s">
        <v>132</v>
      </c>
      <c r="I8022" s="1" t="s">
        <v>41</v>
      </c>
      <c r="J8022" s="1" t="s">
        <v>34</v>
      </c>
      <c r="K8022" s="3" t="s">
        <v>17</v>
      </c>
      <c r="L8022" s="1" t="s">
        <v>34</v>
      </c>
      <c r="M8022" s="4" t="s">
        <v>42</v>
      </c>
      <c r="N8022" s="3" t="str">
        <f>J8022</f>
        <v>[50-85 Lacs]</v>
      </c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1"/>
      <c r="AA8022" s="1" t="s">
        <v>16</v>
      </c>
      <c r="AB8022" s="3" t="s">
        <v>12</v>
      </c>
      <c r="AC8022" s="23" t="s">
        <v>37802</v>
      </c>
      <c r="AD8022" s="23" t="s">
        <v>45374</v>
      </c>
      <c r="AE8022" t="s">
        <v>35399</v>
      </c>
    </row>
    <row r="8023" spans="1:31" ht="14.25" customHeight="1">
      <c r="A8023" s="1">
        <v>8022</v>
      </c>
      <c r="B8023" s="1" t="s">
        <v>54</v>
      </c>
      <c r="C8023" s="1" t="s">
        <v>9452</v>
      </c>
      <c r="D8023" s="1" t="s">
        <v>494</v>
      </c>
      <c r="E8023" s="1" t="s">
        <v>3162</v>
      </c>
      <c r="F8023" s="1" t="s">
        <v>34274</v>
      </c>
      <c r="G8023" s="14">
        <v>9194666099</v>
      </c>
      <c r="H8023" s="1" t="s">
        <v>20</v>
      </c>
      <c r="I8023" s="1" t="s">
        <v>9</v>
      </c>
      <c r="J8023" s="1" t="s">
        <v>34</v>
      </c>
      <c r="K8023" s="3" t="s">
        <v>42</v>
      </c>
      <c r="L8023" s="1" t="s">
        <v>34</v>
      </c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1"/>
      <c r="AA8023" s="1" t="s">
        <v>16</v>
      </c>
      <c r="AB8023" s="3" t="s">
        <v>12</v>
      </c>
      <c r="AC8023" s="23" t="s">
        <v>37802</v>
      </c>
      <c r="AD8023" s="23" t="s">
        <v>45375</v>
      </c>
      <c r="AE8023" t="s">
        <v>35410</v>
      </c>
    </row>
    <row r="8024" spans="1:31" ht="14.25" customHeight="1">
      <c r="A8024" s="1">
        <v>8023</v>
      </c>
      <c r="B8024" s="9" t="s">
        <v>6</v>
      </c>
      <c r="C8024" s="1" t="s">
        <v>9453</v>
      </c>
      <c r="D8024" s="1" t="s">
        <v>9454</v>
      </c>
      <c r="E8024" s="1" t="s">
        <v>139</v>
      </c>
      <c r="F8024" s="1" t="s">
        <v>25445</v>
      </c>
      <c r="G8024" s="14">
        <v>91964401999</v>
      </c>
      <c r="H8024" s="1" t="s">
        <v>8</v>
      </c>
      <c r="I8024" s="1" t="s">
        <v>62</v>
      </c>
      <c r="J8024" s="1" t="s">
        <v>34</v>
      </c>
      <c r="K8024" s="3" t="s">
        <v>17</v>
      </c>
      <c r="L8024" s="1" t="s">
        <v>34</v>
      </c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1"/>
      <c r="AA8024" s="1" t="s">
        <v>11</v>
      </c>
      <c r="AB8024" s="3" t="s">
        <v>13</v>
      </c>
      <c r="AC8024" s="23" t="s">
        <v>37802</v>
      </c>
      <c r="AD8024" s="23" t="s">
        <v>45376</v>
      </c>
      <c r="AE8024" t="s">
        <v>35410</v>
      </c>
    </row>
    <row r="8025" spans="1:31" ht="14.25" customHeight="1">
      <c r="A8025" s="1">
        <v>8024</v>
      </c>
      <c r="B8025" s="1" t="s">
        <v>54</v>
      </c>
      <c r="C8025" s="1" t="s">
        <v>9462</v>
      </c>
      <c r="D8025" s="1" t="s">
        <v>2880</v>
      </c>
      <c r="E8025" s="1" t="s">
        <v>84</v>
      </c>
      <c r="F8025" s="1" t="s">
        <v>32115</v>
      </c>
      <c r="G8025" s="14">
        <v>919444046449</v>
      </c>
      <c r="H8025" s="1" t="s">
        <v>20</v>
      </c>
      <c r="I8025" s="1" t="s">
        <v>9</v>
      </c>
      <c r="J8025" s="1" t="s">
        <v>34</v>
      </c>
      <c r="K8025" s="3" t="s">
        <v>17</v>
      </c>
      <c r="L8025" s="1" t="s">
        <v>34</v>
      </c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1"/>
      <c r="AA8025" s="1" t="s">
        <v>11</v>
      </c>
      <c r="AB8025" s="3" t="s">
        <v>538</v>
      </c>
      <c r="AC8025" s="23" t="s">
        <v>37802</v>
      </c>
      <c r="AD8025" s="23" t="s">
        <v>45377</v>
      </c>
      <c r="AE8025" t="s">
        <v>35399</v>
      </c>
    </row>
    <row r="8026" spans="1:31" ht="14.25" customHeight="1">
      <c r="A8026" s="1">
        <v>8025</v>
      </c>
      <c r="B8026" s="1" t="s">
        <v>54</v>
      </c>
      <c r="C8026" s="1" t="s">
        <v>9463</v>
      </c>
      <c r="D8026" s="1" t="s">
        <v>10221</v>
      </c>
      <c r="E8026" s="1" t="s">
        <v>774</v>
      </c>
      <c r="F8026" s="1" t="s">
        <v>25448</v>
      </c>
      <c r="G8026" s="14">
        <v>919494006696</v>
      </c>
      <c r="H8026" s="1" t="s">
        <v>20</v>
      </c>
      <c r="I8026" s="1" t="s">
        <v>62</v>
      </c>
      <c r="J8026" s="1" t="s">
        <v>34</v>
      </c>
      <c r="K8026" s="3" t="s">
        <v>17</v>
      </c>
      <c r="L8026" s="1" t="s">
        <v>34</v>
      </c>
      <c r="M8026" s="4" t="s">
        <v>42</v>
      </c>
      <c r="N8026" s="3" t="str">
        <f t="shared" ref="N8026:N8027" si="286">J8026</f>
        <v>[50-85 Lacs]</v>
      </c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1"/>
      <c r="AA8026" s="1" t="s">
        <v>16</v>
      </c>
      <c r="AB8026" s="3" t="s">
        <v>12</v>
      </c>
      <c r="AC8026" s="23" t="s">
        <v>37802</v>
      </c>
      <c r="AD8026" s="23" t="s">
        <v>45378</v>
      </c>
      <c r="AE8026" t="s">
        <v>35399</v>
      </c>
    </row>
    <row r="8027" spans="1:31" ht="14.25" customHeight="1">
      <c r="A8027" s="1">
        <v>8026</v>
      </c>
      <c r="B8027" s="9" t="s">
        <v>6</v>
      </c>
      <c r="C8027" s="1" t="s">
        <v>9464</v>
      </c>
      <c r="D8027" s="1" t="s">
        <v>1836</v>
      </c>
      <c r="E8027" s="1" t="s">
        <v>9465</v>
      </c>
      <c r="F8027" s="1" t="s">
        <v>32116</v>
      </c>
      <c r="G8027" s="14">
        <v>91994061964</v>
      </c>
      <c r="H8027" s="1" t="s">
        <v>15</v>
      </c>
      <c r="I8027" s="1" t="s">
        <v>41</v>
      </c>
      <c r="J8027" s="1" t="s">
        <v>34</v>
      </c>
      <c r="K8027" s="3" t="s">
        <v>17</v>
      </c>
      <c r="L8027" s="1" t="s">
        <v>34</v>
      </c>
      <c r="M8027" s="4" t="s">
        <v>42</v>
      </c>
      <c r="N8027" s="3" t="str">
        <f t="shared" si="286"/>
        <v>[50-85 Lacs]</v>
      </c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1"/>
      <c r="AA8027" s="1" t="s">
        <v>16</v>
      </c>
      <c r="AB8027" s="3" t="s">
        <v>12</v>
      </c>
      <c r="AC8027" s="23" t="s">
        <v>37802</v>
      </c>
      <c r="AD8027" s="23" t="s">
        <v>45378</v>
      </c>
      <c r="AE8027" t="s">
        <v>35394</v>
      </c>
    </row>
    <row r="8028" spans="1:31" ht="14.25" customHeight="1">
      <c r="A8028" s="1">
        <v>8027</v>
      </c>
      <c r="B8028" s="9" t="s">
        <v>6</v>
      </c>
      <c r="C8028" s="1" t="s">
        <v>9466</v>
      </c>
      <c r="D8028" s="1" t="s">
        <v>7768</v>
      </c>
      <c r="E8028" s="1" t="s">
        <v>6593</v>
      </c>
      <c r="F8028" s="1" t="s">
        <v>34276</v>
      </c>
      <c r="G8028" s="14">
        <v>919941444</v>
      </c>
      <c r="H8028" s="1" t="s">
        <v>8</v>
      </c>
      <c r="I8028" s="1" t="s">
        <v>41</v>
      </c>
      <c r="J8028" s="1" t="s">
        <v>34</v>
      </c>
      <c r="K8028" s="3" t="s">
        <v>42</v>
      </c>
      <c r="L8028" s="1" t="s">
        <v>34</v>
      </c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1"/>
      <c r="AA8028" s="1" t="s">
        <v>16</v>
      </c>
      <c r="AB8028" s="3" t="s">
        <v>12</v>
      </c>
      <c r="AC8028" s="23" t="s">
        <v>37802</v>
      </c>
      <c r="AD8028" s="23" t="s">
        <v>45379</v>
      </c>
      <c r="AE8028" t="s">
        <v>35394</v>
      </c>
    </row>
    <row r="8029" spans="1:31" ht="14.25" customHeight="1">
      <c r="A8029" s="1">
        <v>8028</v>
      </c>
      <c r="B8029" s="9" t="s">
        <v>6</v>
      </c>
      <c r="C8029" s="1" t="s">
        <v>9470</v>
      </c>
      <c r="D8029" s="1" t="s">
        <v>3940</v>
      </c>
      <c r="E8029" s="1" t="s">
        <v>139</v>
      </c>
      <c r="F8029" s="1" t="s">
        <v>9471</v>
      </c>
      <c r="G8029" s="14">
        <v>9190999100</v>
      </c>
      <c r="H8029" s="1" t="s">
        <v>20</v>
      </c>
      <c r="I8029" s="1" t="s">
        <v>9</v>
      </c>
      <c r="J8029" s="1" t="s">
        <v>34</v>
      </c>
      <c r="K8029" s="3" t="s">
        <v>42</v>
      </c>
      <c r="L8029" s="1" t="s">
        <v>34</v>
      </c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1"/>
      <c r="AA8029" s="1" t="s">
        <v>16</v>
      </c>
      <c r="AB8029" s="3" t="s">
        <v>12</v>
      </c>
      <c r="AC8029" s="23" t="s">
        <v>37802</v>
      </c>
      <c r="AD8029" s="23" t="s">
        <v>45380</v>
      </c>
      <c r="AE8029" t="s">
        <v>35409</v>
      </c>
    </row>
    <row r="8030" spans="1:31" ht="14.25" customHeight="1">
      <c r="A8030" s="1">
        <v>8029</v>
      </c>
      <c r="B8030" s="9" t="s">
        <v>6</v>
      </c>
      <c r="C8030" s="1" t="s">
        <v>9474</v>
      </c>
      <c r="D8030" s="1" t="s">
        <v>526</v>
      </c>
      <c r="E8030" s="1" t="s">
        <v>9475</v>
      </c>
      <c r="F8030" s="1" t="s">
        <v>25453</v>
      </c>
      <c r="G8030" s="14">
        <v>919099944444</v>
      </c>
      <c r="H8030" s="1" t="s">
        <v>8</v>
      </c>
      <c r="I8030" s="1" t="s">
        <v>9</v>
      </c>
      <c r="J8030" s="1" t="s">
        <v>34</v>
      </c>
      <c r="K8030" s="3" t="s">
        <v>42</v>
      </c>
      <c r="L8030" s="1" t="s">
        <v>34</v>
      </c>
      <c r="M8030" s="3" t="s">
        <v>27</v>
      </c>
      <c r="N8030" s="3" t="str">
        <f>J8030</f>
        <v>[50-85 Lacs]</v>
      </c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1"/>
      <c r="AA8030" s="1" t="s">
        <v>16</v>
      </c>
      <c r="AB8030" s="3" t="s">
        <v>12</v>
      </c>
      <c r="AC8030" s="23" t="s">
        <v>37802</v>
      </c>
      <c r="AD8030" s="23" t="s">
        <v>45381</v>
      </c>
      <c r="AE8030" t="s">
        <v>35410</v>
      </c>
    </row>
    <row r="8031" spans="1:31" ht="14.25" customHeight="1">
      <c r="A8031" s="1">
        <v>8030</v>
      </c>
      <c r="B8031" s="9" t="s">
        <v>6</v>
      </c>
      <c r="C8031" s="1" t="s">
        <v>9476</v>
      </c>
      <c r="D8031" s="1" t="s">
        <v>9477</v>
      </c>
      <c r="E8031" s="1" t="s">
        <v>1180</v>
      </c>
      <c r="F8031" s="1" t="s">
        <v>25454</v>
      </c>
      <c r="G8031" s="14">
        <v>9199440644</v>
      </c>
      <c r="H8031" s="1" t="s">
        <v>15</v>
      </c>
      <c r="I8031" s="1" t="s">
        <v>9</v>
      </c>
      <c r="J8031" s="1" t="s">
        <v>34</v>
      </c>
      <c r="K8031" s="3" t="s">
        <v>42</v>
      </c>
      <c r="L8031" s="1" t="s">
        <v>34</v>
      </c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1"/>
      <c r="AA8031" s="1" t="s">
        <v>16</v>
      </c>
      <c r="AB8031" s="3" t="s">
        <v>12</v>
      </c>
      <c r="AC8031" s="23" t="s">
        <v>37802</v>
      </c>
      <c r="AD8031" s="23" t="s">
        <v>45382</v>
      </c>
      <c r="AE8031" t="s">
        <v>35409</v>
      </c>
    </row>
    <row r="8032" spans="1:31" ht="14.25" customHeight="1">
      <c r="A8032" s="1">
        <v>8031</v>
      </c>
      <c r="B8032" s="1" t="s">
        <v>54</v>
      </c>
      <c r="C8032" s="1" t="s">
        <v>9478</v>
      </c>
      <c r="D8032" s="1" t="s">
        <v>1994</v>
      </c>
      <c r="E8032" s="1" t="s">
        <v>5056</v>
      </c>
      <c r="F8032" s="1" t="s">
        <v>34277</v>
      </c>
      <c r="G8032" s="14">
        <v>919016669464</v>
      </c>
      <c r="H8032" s="1" t="s">
        <v>8</v>
      </c>
      <c r="I8032" s="1" t="s">
        <v>41</v>
      </c>
      <c r="J8032" s="1" t="s">
        <v>34</v>
      </c>
      <c r="K8032" s="3" t="s">
        <v>42</v>
      </c>
      <c r="L8032" s="1" t="s">
        <v>34</v>
      </c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1"/>
      <c r="AA8032" s="1" t="s">
        <v>16</v>
      </c>
      <c r="AB8032" s="3" t="s">
        <v>12</v>
      </c>
      <c r="AC8032" s="23" t="s">
        <v>37802</v>
      </c>
      <c r="AD8032" s="23" t="s">
        <v>45383</v>
      </c>
      <c r="AE8032" t="s">
        <v>35410</v>
      </c>
    </row>
    <row r="8033" spans="1:31" ht="14.25" customHeight="1">
      <c r="A8033" s="1">
        <v>8032</v>
      </c>
      <c r="B8033" s="1" t="s">
        <v>54</v>
      </c>
      <c r="C8033" s="1" t="s">
        <v>9483</v>
      </c>
      <c r="D8033" s="1" t="s">
        <v>2654</v>
      </c>
      <c r="E8033" s="1" t="s">
        <v>87</v>
      </c>
      <c r="F8033" s="1" t="s">
        <v>34278</v>
      </c>
      <c r="G8033" s="14">
        <v>919494644464</v>
      </c>
      <c r="H8033" s="1" t="s">
        <v>8</v>
      </c>
      <c r="I8033" s="1" t="s">
        <v>62</v>
      </c>
      <c r="J8033" s="1" t="s">
        <v>34</v>
      </c>
      <c r="K8033" s="3" t="s">
        <v>17</v>
      </c>
      <c r="L8033" s="1" t="s">
        <v>34</v>
      </c>
      <c r="M8033" s="4" t="s">
        <v>42</v>
      </c>
      <c r="N8033" s="3" t="str">
        <f>J8033</f>
        <v>[50-85 Lacs]</v>
      </c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1"/>
      <c r="AA8033" s="1" t="s">
        <v>16</v>
      </c>
      <c r="AB8033" s="3" t="s">
        <v>12</v>
      </c>
      <c r="AC8033" s="23" t="s">
        <v>37802</v>
      </c>
      <c r="AD8033" s="23" t="s">
        <v>45384</v>
      </c>
      <c r="AE8033" t="s">
        <v>35410</v>
      </c>
    </row>
    <row r="8034" spans="1:31" ht="14.25" customHeight="1">
      <c r="A8034" s="1">
        <v>8033</v>
      </c>
      <c r="B8034" s="1" t="s">
        <v>54</v>
      </c>
      <c r="C8034" s="1" t="s">
        <v>9484</v>
      </c>
      <c r="D8034" s="1" t="s">
        <v>361</v>
      </c>
      <c r="E8034" s="1" t="s">
        <v>480</v>
      </c>
      <c r="F8034" s="1" t="s">
        <v>34279</v>
      </c>
      <c r="G8034" s="14">
        <v>919446494490</v>
      </c>
      <c r="H8034" s="1" t="s">
        <v>8</v>
      </c>
      <c r="I8034" s="1" t="s">
        <v>9</v>
      </c>
      <c r="J8034" s="1" t="s">
        <v>34</v>
      </c>
      <c r="K8034" s="3" t="s">
        <v>42</v>
      </c>
      <c r="L8034" s="1" t="s">
        <v>34</v>
      </c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1"/>
      <c r="AA8034" s="1" t="s">
        <v>16</v>
      </c>
      <c r="AB8034" s="3" t="s">
        <v>12</v>
      </c>
      <c r="AC8034" s="23" t="s">
        <v>37802</v>
      </c>
      <c r="AD8034" s="23" t="s">
        <v>45385</v>
      </c>
      <c r="AE8034" t="s">
        <v>35410</v>
      </c>
    </row>
    <row r="8035" spans="1:31" ht="14.25" customHeight="1">
      <c r="A8035" s="1">
        <v>8034</v>
      </c>
      <c r="B8035" s="1" t="s">
        <v>54</v>
      </c>
      <c r="C8035" s="1" t="s">
        <v>9491</v>
      </c>
      <c r="D8035" s="1" t="s">
        <v>35909</v>
      </c>
      <c r="E8035" s="1" t="s">
        <v>40</v>
      </c>
      <c r="F8035" s="1" t="s">
        <v>25460</v>
      </c>
      <c r="G8035" s="14">
        <v>9199044949</v>
      </c>
      <c r="H8035" s="1" t="s">
        <v>37</v>
      </c>
      <c r="I8035" s="1" t="s">
        <v>9</v>
      </c>
      <c r="J8035" s="1" t="s">
        <v>34</v>
      </c>
      <c r="K8035" s="3" t="s">
        <v>42</v>
      </c>
      <c r="L8035" s="1" t="s">
        <v>34</v>
      </c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1"/>
      <c r="AA8035" s="1" t="s">
        <v>16</v>
      </c>
      <c r="AB8035" s="3" t="s">
        <v>12</v>
      </c>
      <c r="AC8035" s="23" t="s">
        <v>37802</v>
      </c>
      <c r="AD8035" s="23" t="s">
        <v>45386</v>
      </c>
      <c r="AE8035" t="s">
        <v>35394</v>
      </c>
    </row>
    <row r="8036" spans="1:31" ht="14.25" customHeight="1">
      <c r="A8036" s="1">
        <v>8035</v>
      </c>
      <c r="B8036" s="1" t="s">
        <v>54</v>
      </c>
      <c r="C8036" s="1" t="s">
        <v>9494</v>
      </c>
      <c r="D8036" s="1" t="s">
        <v>9495</v>
      </c>
      <c r="E8036" s="1" t="s">
        <v>87</v>
      </c>
      <c r="F8036" s="1" t="s">
        <v>34280</v>
      </c>
      <c r="G8036" s="14">
        <v>9194946646</v>
      </c>
      <c r="H8036" s="1" t="s">
        <v>8</v>
      </c>
      <c r="I8036" s="1" t="s">
        <v>9</v>
      </c>
      <c r="J8036" s="1" t="s">
        <v>34</v>
      </c>
      <c r="K8036" s="3" t="s">
        <v>17</v>
      </c>
      <c r="L8036" s="1" t="s">
        <v>34</v>
      </c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1"/>
      <c r="AA8036" s="1" t="s">
        <v>16</v>
      </c>
      <c r="AB8036" s="3" t="s">
        <v>12</v>
      </c>
      <c r="AC8036" s="23" t="s">
        <v>37802</v>
      </c>
      <c r="AD8036" s="23" t="s">
        <v>45387</v>
      </c>
      <c r="AE8036" t="s">
        <v>35410</v>
      </c>
    </row>
    <row r="8037" spans="1:31" ht="14.25" customHeight="1">
      <c r="A8037" s="1">
        <v>8036</v>
      </c>
      <c r="B8037" s="1" t="s">
        <v>54</v>
      </c>
      <c r="C8037" s="1" t="s">
        <v>9498</v>
      </c>
      <c r="D8037" s="1" t="s">
        <v>2128</v>
      </c>
      <c r="E8037" s="1" t="s">
        <v>36845</v>
      </c>
      <c r="F8037" s="1" t="s">
        <v>32122</v>
      </c>
      <c r="G8037" s="14">
        <v>919946090106</v>
      </c>
      <c r="H8037" s="1" t="s">
        <v>8</v>
      </c>
      <c r="I8037" s="1" t="s">
        <v>9</v>
      </c>
      <c r="J8037" s="1" t="s">
        <v>34</v>
      </c>
      <c r="K8037" s="3" t="s">
        <v>42</v>
      </c>
      <c r="L8037" s="1" t="s">
        <v>34</v>
      </c>
      <c r="M8037" s="3" t="s">
        <v>27</v>
      </c>
      <c r="N8037" s="3" t="str">
        <f>J8037</f>
        <v>[50-85 Lacs]</v>
      </c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1"/>
      <c r="AA8037" s="1" t="s">
        <v>16</v>
      </c>
      <c r="AB8037" s="3" t="s">
        <v>12</v>
      </c>
      <c r="AC8037" s="23" t="s">
        <v>37802</v>
      </c>
      <c r="AD8037" s="23" t="s">
        <v>45388</v>
      </c>
      <c r="AE8037" t="s">
        <v>35410</v>
      </c>
    </row>
    <row r="8038" spans="1:31" ht="14.25" customHeight="1">
      <c r="A8038" s="1">
        <v>8037</v>
      </c>
      <c r="B8038" s="9" t="s">
        <v>6</v>
      </c>
      <c r="C8038" s="1" t="s">
        <v>9502</v>
      </c>
      <c r="D8038" s="1" t="s">
        <v>8270</v>
      </c>
      <c r="E8038" s="1" t="s">
        <v>9503</v>
      </c>
      <c r="F8038" s="1" t="s">
        <v>25465</v>
      </c>
      <c r="G8038" s="14">
        <v>919446464944</v>
      </c>
      <c r="H8038" s="1" t="s">
        <v>15</v>
      </c>
      <c r="I8038" s="1" t="s">
        <v>41</v>
      </c>
      <c r="J8038" s="1" t="s">
        <v>34</v>
      </c>
      <c r="K8038" s="3" t="s">
        <v>42</v>
      </c>
      <c r="L8038" s="1" t="s">
        <v>34</v>
      </c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1"/>
      <c r="AA8038" s="1" t="s">
        <v>16</v>
      </c>
      <c r="AB8038" s="3" t="s">
        <v>12</v>
      </c>
      <c r="AC8038" s="23" t="s">
        <v>37802</v>
      </c>
      <c r="AD8038" s="23" t="s">
        <v>45389</v>
      </c>
      <c r="AE8038" t="s">
        <v>35410</v>
      </c>
    </row>
    <row r="8039" spans="1:31" ht="14.25" customHeight="1">
      <c r="A8039" s="1">
        <v>8038</v>
      </c>
      <c r="B8039" s="9" t="s">
        <v>6</v>
      </c>
      <c r="C8039" s="1" t="s">
        <v>9512</v>
      </c>
      <c r="D8039" s="1" t="s">
        <v>2609</v>
      </c>
      <c r="E8039" s="1" t="s">
        <v>9513</v>
      </c>
      <c r="F8039" s="1" t="s">
        <v>25471</v>
      </c>
      <c r="G8039" s="14">
        <v>919446049610</v>
      </c>
      <c r="H8039" s="1" t="s">
        <v>15</v>
      </c>
      <c r="I8039" s="1" t="s">
        <v>62</v>
      </c>
      <c r="J8039" s="1" t="s">
        <v>34</v>
      </c>
      <c r="K8039" s="3" t="s">
        <v>178</v>
      </c>
      <c r="L8039" s="1" t="s">
        <v>34</v>
      </c>
      <c r="M8039" s="3" t="s">
        <v>171</v>
      </c>
      <c r="N8039" s="3" t="str">
        <f>J8039</f>
        <v>[50-85 Lacs]</v>
      </c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1"/>
      <c r="AA8039" s="1" t="s">
        <v>16</v>
      </c>
      <c r="AB8039" s="3" t="s">
        <v>12</v>
      </c>
      <c r="AC8039" s="23" t="s">
        <v>37802</v>
      </c>
      <c r="AD8039" s="23" t="s">
        <v>39373</v>
      </c>
      <c r="AE8039" t="s">
        <v>35394</v>
      </c>
    </row>
    <row r="8040" spans="1:31" ht="14.25" customHeight="1">
      <c r="A8040" s="1">
        <v>8039</v>
      </c>
      <c r="B8040" s="1" t="s">
        <v>54</v>
      </c>
      <c r="C8040" s="1" t="s">
        <v>9532</v>
      </c>
      <c r="D8040" s="1" t="s">
        <v>9594</v>
      </c>
      <c r="E8040" s="1" t="s">
        <v>3077</v>
      </c>
      <c r="F8040" s="1" t="s">
        <v>25479</v>
      </c>
      <c r="G8040" s="14">
        <v>919946644116</v>
      </c>
      <c r="H8040" s="1" t="s">
        <v>8</v>
      </c>
      <c r="I8040" s="1" t="s">
        <v>41</v>
      </c>
      <c r="J8040" s="1" t="s">
        <v>34</v>
      </c>
      <c r="K8040" s="3" t="s">
        <v>42</v>
      </c>
      <c r="L8040" s="1" t="s">
        <v>34</v>
      </c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1"/>
      <c r="AA8040" s="1" t="s">
        <v>16</v>
      </c>
      <c r="AB8040" s="3" t="s">
        <v>12</v>
      </c>
      <c r="AC8040" s="23" t="s">
        <v>37802</v>
      </c>
      <c r="AD8040" s="23" t="s">
        <v>40998</v>
      </c>
      <c r="AE8040" t="s">
        <v>35409</v>
      </c>
    </row>
    <row r="8041" spans="1:31" ht="14.25" customHeight="1">
      <c r="A8041" s="1">
        <v>8040</v>
      </c>
      <c r="B8041" s="1" t="s">
        <v>54</v>
      </c>
      <c r="C8041" s="1" t="s">
        <v>9534</v>
      </c>
      <c r="D8041" s="1" t="s">
        <v>494</v>
      </c>
      <c r="E8041" s="1" t="s">
        <v>40</v>
      </c>
      <c r="F8041" s="1" t="s">
        <v>25481</v>
      </c>
      <c r="G8041" s="14">
        <v>91944499449</v>
      </c>
      <c r="H8041" s="1" t="s">
        <v>20</v>
      </c>
      <c r="I8041" s="1" t="s">
        <v>9</v>
      </c>
      <c r="J8041" s="1" t="s">
        <v>34</v>
      </c>
      <c r="K8041" s="3" t="s">
        <v>42</v>
      </c>
      <c r="L8041" s="1" t="s">
        <v>34</v>
      </c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1"/>
      <c r="AA8041" s="1" t="s">
        <v>16</v>
      </c>
      <c r="AB8041" s="3" t="s">
        <v>12</v>
      </c>
      <c r="AC8041" s="23" t="s">
        <v>37802</v>
      </c>
      <c r="AD8041" s="23" t="s">
        <v>45390</v>
      </c>
      <c r="AE8041" t="s">
        <v>35399</v>
      </c>
    </row>
    <row r="8042" spans="1:31" ht="14.25" customHeight="1">
      <c r="A8042" s="1">
        <v>8041</v>
      </c>
      <c r="B8042" s="1" t="s">
        <v>54</v>
      </c>
      <c r="C8042" s="1" t="s">
        <v>9540</v>
      </c>
      <c r="D8042" s="1" t="s">
        <v>526</v>
      </c>
      <c r="E8042" s="1" t="s">
        <v>141</v>
      </c>
      <c r="F8042" s="1" t="s">
        <v>22629</v>
      </c>
      <c r="G8042" s="14">
        <v>919164449666</v>
      </c>
      <c r="H8042" s="1" t="s">
        <v>20</v>
      </c>
      <c r="I8042" s="1" t="s">
        <v>41</v>
      </c>
      <c r="J8042" s="1" t="s">
        <v>34</v>
      </c>
      <c r="K8042" s="3" t="s">
        <v>17</v>
      </c>
      <c r="L8042" s="1" t="s">
        <v>34</v>
      </c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1"/>
      <c r="AA8042" s="1" t="s">
        <v>16</v>
      </c>
      <c r="AB8042" s="3" t="s">
        <v>12</v>
      </c>
      <c r="AC8042" s="23" t="s">
        <v>37802</v>
      </c>
      <c r="AD8042" s="23" t="s">
        <v>45391</v>
      </c>
      <c r="AE8042" t="s">
        <v>35399</v>
      </c>
    </row>
    <row r="8043" spans="1:31" ht="14.25" customHeight="1">
      <c r="A8043" s="1">
        <v>8042</v>
      </c>
      <c r="B8043" s="9" t="s">
        <v>6</v>
      </c>
      <c r="C8043" s="1" t="s">
        <v>9541</v>
      </c>
      <c r="D8043" s="1" t="s">
        <v>889</v>
      </c>
      <c r="E8043" s="1" t="s">
        <v>9542</v>
      </c>
      <c r="F8043" s="1" t="s">
        <v>25485</v>
      </c>
      <c r="G8043" s="14">
        <v>919099496440</v>
      </c>
      <c r="H8043" s="1" t="s">
        <v>8</v>
      </c>
      <c r="I8043" s="1" t="s">
        <v>41</v>
      </c>
      <c r="J8043" s="1" t="s">
        <v>34</v>
      </c>
      <c r="K8043" s="3" t="s">
        <v>17</v>
      </c>
      <c r="L8043" s="1" t="s">
        <v>34</v>
      </c>
      <c r="M8043" s="4" t="s">
        <v>42</v>
      </c>
      <c r="N8043" s="3" t="str">
        <f>J8043</f>
        <v>[50-85 Lacs]</v>
      </c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1"/>
      <c r="AA8043" s="1" t="s">
        <v>16</v>
      </c>
      <c r="AB8043" s="3" t="s">
        <v>12</v>
      </c>
      <c r="AC8043" s="23" t="s">
        <v>37802</v>
      </c>
      <c r="AD8043" s="23" t="s">
        <v>45391</v>
      </c>
      <c r="AE8043" t="s">
        <v>35410</v>
      </c>
    </row>
    <row r="8044" spans="1:31" ht="14.25" customHeight="1">
      <c r="A8044" s="1">
        <v>8043</v>
      </c>
      <c r="B8044" s="9" t="s">
        <v>6</v>
      </c>
      <c r="C8044" s="1" t="s">
        <v>9564</v>
      </c>
      <c r="D8044" s="1" t="s">
        <v>636</v>
      </c>
      <c r="E8044" s="1" t="s">
        <v>534</v>
      </c>
      <c r="F8044" s="1" t="s">
        <v>32128</v>
      </c>
      <c r="G8044" s="14">
        <v>914611940941</v>
      </c>
      <c r="H8044" s="1" t="s">
        <v>8</v>
      </c>
      <c r="I8044" s="1" t="s">
        <v>62</v>
      </c>
      <c r="J8044" s="1" t="s">
        <v>34</v>
      </c>
      <c r="K8044" s="3" t="s">
        <v>17</v>
      </c>
      <c r="L8044" s="1" t="s">
        <v>34</v>
      </c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1"/>
      <c r="AA8044" s="1" t="s">
        <v>11</v>
      </c>
      <c r="AB8044" s="3" t="s">
        <v>56</v>
      </c>
      <c r="AC8044" s="23" t="s">
        <v>37802</v>
      </c>
      <c r="AD8044" s="23" t="s">
        <v>45392</v>
      </c>
      <c r="AE8044" t="s">
        <v>35399</v>
      </c>
    </row>
    <row r="8045" spans="1:31" ht="14.25" customHeight="1">
      <c r="A8045" s="1">
        <v>8044</v>
      </c>
      <c r="B8045" s="1" t="s">
        <v>54</v>
      </c>
      <c r="C8045" s="1" t="s">
        <v>9565</v>
      </c>
      <c r="D8045" s="1" t="s">
        <v>35910</v>
      </c>
      <c r="E8045" s="1" t="s">
        <v>37067</v>
      </c>
      <c r="F8045" s="1" t="s">
        <v>32129</v>
      </c>
      <c r="G8045" s="14">
        <v>919441004444</v>
      </c>
      <c r="H8045" s="1" t="s">
        <v>8</v>
      </c>
      <c r="I8045" s="1" t="s">
        <v>62</v>
      </c>
      <c r="J8045" s="1" t="s">
        <v>34</v>
      </c>
      <c r="K8045" s="3" t="s">
        <v>17</v>
      </c>
      <c r="L8045" s="1" t="s">
        <v>34</v>
      </c>
      <c r="M8045" s="4" t="s">
        <v>42</v>
      </c>
      <c r="N8045" s="3" t="str">
        <f t="shared" ref="N8045:N8046" si="287">J8045</f>
        <v>[50-85 Lacs]</v>
      </c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1"/>
      <c r="AA8045" s="1" t="s">
        <v>16</v>
      </c>
      <c r="AB8045" s="3" t="s">
        <v>12</v>
      </c>
      <c r="AC8045" s="23" t="s">
        <v>37802</v>
      </c>
      <c r="AD8045" s="23" t="s">
        <v>45393</v>
      </c>
      <c r="AE8045" t="s">
        <v>35409</v>
      </c>
    </row>
    <row r="8046" spans="1:31" ht="14.25" customHeight="1">
      <c r="A8046" s="1">
        <v>8045</v>
      </c>
      <c r="B8046" s="1" t="s">
        <v>54</v>
      </c>
      <c r="C8046" s="1" t="s">
        <v>9569</v>
      </c>
      <c r="D8046" s="1" t="s">
        <v>37618</v>
      </c>
      <c r="E8046" s="1" t="s">
        <v>9570</v>
      </c>
      <c r="F8046" s="1" t="s">
        <v>25496</v>
      </c>
      <c r="G8046" s="14">
        <v>9199944660</v>
      </c>
      <c r="H8046" s="1" t="s">
        <v>20</v>
      </c>
      <c r="I8046" s="1" t="s">
        <v>41</v>
      </c>
      <c r="J8046" s="1" t="s">
        <v>34</v>
      </c>
      <c r="K8046" s="3" t="s">
        <v>17</v>
      </c>
      <c r="L8046" s="1" t="s">
        <v>34</v>
      </c>
      <c r="M8046" s="4" t="s">
        <v>42</v>
      </c>
      <c r="N8046" s="3" t="str">
        <f t="shared" si="287"/>
        <v>[50-85 Lacs]</v>
      </c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1"/>
      <c r="AA8046" s="1" t="s">
        <v>16</v>
      </c>
      <c r="AB8046" s="3" t="s">
        <v>12</v>
      </c>
      <c r="AC8046" s="23" t="s">
        <v>37802</v>
      </c>
      <c r="AD8046" s="23" t="s">
        <v>45394</v>
      </c>
      <c r="AE8046" t="s">
        <v>35399</v>
      </c>
    </row>
    <row r="8047" spans="1:31" ht="14.25" customHeight="1">
      <c r="A8047" s="1">
        <v>8046</v>
      </c>
      <c r="B8047" s="9" t="s">
        <v>6</v>
      </c>
      <c r="C8047" s="1" t="s">
        <v>9571</v>
      </c>
      <c r="D8047" s="1" t="s">
        <v>386</v>
      </c>
      <c r="E8047" s="1" t="s">
        <v>40</v>
      </c>
      <c r="F8047" s="1" t="s">
        <v>25497</v>
      </c>
      <c r="G8047" s="14">
        <v>919946099460</v>
      </c>
      <c r="H8047" s="1" t="s">
        <v>15</v>
      </c>
      <c r="I8047" s="1" t="s">
        <v>9</v>
      </c>
      <c r="J8047" s="1" t="s">
        <v>34</v>
      </c>
      <c r="K8047" s="3" t="s">
        <v>42</v>
      </c>
      <c r="L8047" s="1" t="s">
        <v>34</v>
      </c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1"/>
      <c r="AA8047" s="1" t="s">
        <v>16</v>
      </c>
      <c r="AB8047" s="3" t="s">
        <v>12</v>
      </c>
      <c r="AC8047" s="23" t="s">
        <v>37802</v>
      </c>
      <c r="AD8047" s="23" t="s">
        <v>45395</v>
      </c>
      <c r="AE8047" t="s">
        <v>35399</v>
      </c>
    </row>
    <row r="8048" spans="1:31" ht="14.25" customHeight="1">
      <c r="A8048" s="1">
        <v>8047</v>
      </c>
      <c r="B8048" s="9" t="s">
        <v>6</v>
      </c>
      <c r="C8048" s="1" t="s">
        <v>9574</v>
      </c>
      <c r="D8048" s="1" t="s">
        <v>1821</v>
      </c>
      <c r="E8048" s="1" t="s">
        <v>141</v>
      </c>
      <c r="F8048" s="1" t="s">
        <v>25498</v>
      </c>
      <c r="G8048" s="14">
        <v>91964400141</v>
      </c>
      <c r="H8048" s="1" t="s">
        <v>8</v>
      </c>
      <c r="I8048" s="1" t="s">
        <v>41</v>
      </c>
      <c r="J8048" s="1" t="s">
        <v>34</v>
      </c>
      <c r="K8048" s="3" t="s">
        <v>17</v>
      </c>
      <c r="L8048" s="1" t="s">
        <v>34</v>
      </c>
      <c r="M8048" s="4" t="s">
        <v>42</v>
      </c>
      <c r="N8048" s="3" t="str">
        <f>J8048</f>
        <v>[50-85 Lacs]</v>
      </c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1"/>
      <c r="AA8048" s="1" t="s">
        <v>16</v>
      </c>
      <c r="AB8048" s="3" t="s">
        <v>12</v>
      </c>
      <c r="AC8048" s="23" t="s">
        <v>37802</v>
      </c>
      <c r="AD8048" s="23" t="s">
        <v>40435</v>
      </c>
      <c r="AE8048" t="s">
        <v>35410</v>
      </c>
    </row>
    <row r="8049" spans="1:31" ht="14.25" customHeight="1">
      <c r="A8049" s="1">
        <v>8048</v>
      </c>
      <c r="B8049" s="1" t="s">
        <v>54</v>
      </c>
      <c r="C8049" s="1" t="s">
        <v>9577</v>
      </c>
      <c r="D8049" s="1" t="s">
        <v>31</v>
      </c>
      <c r="E8049" s="1" t="s">
        <v>40</v>
      </c>
      <c r="F8049" s="1" t="s">
        <v>25501</v>
      </c>
      <c r="G8049" s="14">
        <v>919946004910</v>
      </c>
      <c r="H8049" s="1" t="s">
        <v>20</v>
      </c>
      <c r="I8049" s="1" t="s">
        <v>9</v>
      </c>
      <c r="J8049" s="1" t="s">
        <v>34</v>
      </c>
      <c r="K8049" s="3" t="s">
        <v>42</v>
      </c>
      <c r="L8049" s="1" t="s">
        <v>34</v>
      </c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1"/>
      <c r="AA8049" s="1" t="s">
        <v>16</v>
      </c>
      <c r="AB8049" s="3" t="s">
        <v>12</v>
      </c>
      <c r="AC8049" s="23" t="s">
        <v>37802</v>
      </c>
      <c r="AD8049" s="23" t="s">
        <v>45396</v>
      </c>
      <c r="AE8049" t="s">
        <v>35399</v>
      </c>
    </row>
    <row r="8050" spans="1:31" ht="14.25" customHeight="1">
      <c r="A8050" s="1">
        <v>8049</v>
      </c>
      <c r="B8050" s="9" t="s">
        <v>6</v>
      </c>
      <c r="C8050" s="1" t="s">
        <v>9581</v>
      </c>
      <c r="D8050" s="1" t="s">
        <v>926</v>
      </c>
      <c r="E8050" s="1" t="s">
        <v>40</v>
      </c>
      <c r="F8050" s="1" t="s">
        <v>25503</v>
      </c>
      <c r="G8050" s="14">
        <v>9199040464</v>
      </c>
      <c r="H8050" s="1" t="s">
        <v>20</v>
      </c>
      <c r="I8050" s="1" t="s">
        <v>33</v>
      </c>
      <c r="J8050" s="1" t="s">
        <v>34</v>
      </c>
      <c r="K8050" s="3" t="s">
        <v>42</v>
      </c>
      <c r="L8050" s="1" t="s">
        <v>34</v>
      </c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1"/>
      <c r="AA8050" s="1" t="s">
        <v>16</v>
      </c>
      <c r="AB8050" s="3" t="s">
        <v>12</v>
      </c>
      <c r="AC8050" s="23" t="s">
        <v>37802</v>
      </c>
      <c r="AD8050" s="23" t="s">
        <v>41003</v>
      </c>
      <c r="AE8050" t="s">
        <v>35410</v>
      </c>
    </row>
    <row r="8051" spans="1:31" ht="14.25" customHeight="1">
      <c r="A8051" s="1">
        <v>8050</v>
      </c>
      <c r="B8051" s="9" t="s">
        <v>6</v>
      </c>
      <c r="C8051" s="1" t="s">
        <v>9585</v>
      </c>
      <c r="D8051" s="1" t="s">
        <v>8949</v>
      </c>
      <c r="E8051" s="1" t="s">
        <v>40</v>
      </c>
      <c r="F8051" s="1" t="s">
        <v>34287</v>
      </c>
      <c r="G8051" s="14">
        <v>919946096169</v>
      </c>
      <c r="H8051" s="1" t="s">
        <v>8</v>
      </c>
      <c r="I8051" s="1" t="s">
        <v>9</v>
      </c>
      <c r="J8051" s="1" t="s">
        <v>34</v>
      </c>
      <c r="K8051" s="3" t="s">
        <v>42</v>
      </c>
      <c r="L8051" s="1" t="s">
        <v>34</v>
      </c>
      <c r="M8051" s="3" t="s">
        <v>171</v>
      </c>
      <c r="N8051" s="3" t="str">
        <f>J8051</f>
        <v>[50-85 Lacs]</v>
      </c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1"/>
      <c r="AA8051" s="1" t="s">
        <v>16</v>
      </c>
      <c r="AB8051" s="3" t="s">
        <v>12</v>
      </c>
      <c r="AC8051" s="23" t="s">
        <v>37802</v>
      </c>
      <c r="AD8051" s="23" t="s">
        <v>42915</v>
      </c>
      <c r="AE8051" t="s">
        <v>35394</v>
      </c>
    </row>
    <row r="8052" spans="1:31" ht="14.25" customHeight="1">
      <c r="A8052" s="1">
        <v>8051</v>
      </c>
      <c r="B8052" s="1" t="s">
        <v>54</v>
      </c>
      <c r="C8052" s="1" t="s">
        <v>9588</v>
      </c>
      <c r="D8052" s="1" t="s">
        <v>3770</v>
      </c>
      <c r="E8052" s="1" t="s">
        <v>102</v>
      </c>
      <c r="F8052" s="1" t="s">
        <v>32132</v>
      </c>
      <c r="G8052" s="14">
        <v>914164911646</v>
      </c>
      <c r="H8052" s="1" t="s">
        <v>20</v>
      </c>
      <c r="I8052" s="1" t="s">
        <v>9</v>
      </c>
      <c r="J8052" s="1" t="s">
        <v>34</v>
      </c>
      <c r="K8052" s="3" t="s">
        <v>17</v>
      </c>
      <c r="L8052" s="1" t="s">
        <v>34</v>
      </c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1"/>
      <c r="AA8052" s="1" t="s">
        <v>16</v>
      </c>
      <c r="AB8052" s="3" t="s">
        <v>12</v>
      </c>
      <c r="AC8052" s="23" t="s">
        <v>37802</v>
      </c>
      <c r="AD8052" s="23" t="s">
        <v>45397</v>
      </c>
      <c r="AE8052" t="s">
        <v>35394</v>
      </c>
    </row>
    <row r="8053" spans="1:31" ht="14.25" customHeight="1">
      <c r="A8053" s="1">
        <v>8052</v>
      </c>
      <c r="B8053" s="1" t="s">
        <v>54</v>
      </c>
      <c r="C8053" s="1" t="s">
        <v>9589</v>
      </c>
      <c r="D8053" s="1" t="s">
        <v>92</v>
      </c>
      <c r="E8053" s="1" t="s">
        <v>19</v>
      </c>
      <c r="F8053" s="1" t="s">
        <v>25507</v>
      </c>
      <c r="G8053" s="14">
        <v>91990944610</v>
      </c>
      <c r="H8053" s="1" t="s">
        <v>20</v>
      </c>
      <c r="I8053" s="1" t="s">
        <v>62</v>
      </c>
      <c r="J8053" s="1" t="s">
        <v>34</v>
      </c>
      <c r="K8053" s="3" t="s">
        <v>17</v>
      </c>
      <c r="L8053" s="1" t="s">
        <v>34</v>
      </c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1"/>
      <c r="AA8053" s="1" t="s">
        <v>16</v>
      </c>
      <c r="AB8053" s="3" t="s">
        <v>12</v>
      </c>
      <c r="AC8053" s="23" t="s">
        <v>37802</v>
      </c>
      <c r="AD8053" s="23" t="s">
        <v>44734</v>
      </c>
      <c r="AE8053" t="s">
        <v>35410</v>
      </c>
    </row>
    <row r="8054" spans="1:31" ht="14.25" customHeight="1">
      <c r="A8054" s="1">
        <v>8053</v>
      </c>
      <c r="B8054" s="1" t="s">
        <v>54</v>
      </c>
      <c r="C8054" s="1" t="s">
        <v>9602</v>
      </c>
      <c r="D8054" s="1" t="s">
        <v>3326</v>
      </c>
      <c r="E8054" s="1" t="s">
        <v>9603</v>
      </c>
      <c r="F8054" s="1" t="s">
        <v>32134</v>
      </c>
      <c r="G8054" s="14">
        <v>919614449406</v>
      </c>
      <c r="H8054" s="1" t="s">
        <v>8</v>
      </c>
      <c r="I8054" s="1" t="s">
        <v>9</v>
      </c>
      <c r="J8054" s="1" t="s">
        <v>34</v>
      </c>
      <c r="K8054" s="3" t="s">
        <v>17</v>
      </c>
      <c r="L8054" s="1" t="s">
        <v>34</v>
      </c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1"/>
      <c r="AA8054" s="1" t="s">
        <v>16</v>
      </c>
      <c r="AB8054" s="3" t="s">
        <v>12</v>
      </c>
      <c r="AC8054" s="23" t="s">
        <v>37802</v>
      </c>
      <c r="AD8054" s="23" t="s">
        <v>45398</v>
      </c>
      <c r="AE8054" t="s">
        <v>35409</v>
      </c>
    </row>
    <row r="8055" spans="1:31" ht="14.25" customHeight="1">
      <c r="A8055" s="1">
        <v>8054</v>
      </c>
      <c r="B8055" s="9" t="s">
        <v>6</v>
      </c>
      <c r="C8055" s="1" t="s">
        <v>9611</v>
      </c>
      <c r="D8055" s="1" t="s">
        <v>9612</v>
      </c>
      <c r="E8055" s="1" t="s">
        <v>534</v>
      </c>
      <c r="F8055" s="1" t="s">
        <v>34289</v>
      </c>
      <c r="G8055" s="14">
        <v>9194994</v>
      </c>
      <c r="H8055" s="1" t="s">
        <v>15</v>
      </c>
      <c r="I8055" s="1" t="s">
        <v>41</v>
      </c>
      <c r="J8055" s="1" t="s">
        <v>34</v>
      </c>
      <c r="K8055" s="3" t="s">
        <v>42</v>
      </c>
      <c r="L8055" s="1" t="s">
        <v>34</v>
      </c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1"/>
      <c r="AA8055" s="1" t="s">
        <v>16</v>
      </c>
      <c r="AB8055" s="3" t="s">
        <v>12</v>
      </c>
      <c r="AC8055" s="23" t="s">
        <v>37802</v>
      </c>
      <c r="AD8055" s="23" t="s">
        <v>45399</v>
      </c>
      <c r="AE8055" t="s">
        <v>35410</v>
      </c>
    </row>
    <row r="8056" spans="1:31" ht="14.25" customHeight="1">
      <c r="A8056" s="1">
        <v>8055</v>
      </c>
      <c r="B8056" s="1" t="s">
        <v>54</v>
      </c>
      <c r="C8056" s="1" t="s">
        <v>9618</v>
      </c>
      <c r="D8056" s="1" t="s">
        <v>2724</v>
      </c>
      <c r="E8056" s="1" t="s">
        <v>558</v>
      </c>
      <c r="F8056" s="1" t="s">
        <v>32138</v>
      </c>
      <c r="G8056" s="14">
        <v>9196100610</v>
      </c>
      <c r="H8056" s="1" t="s">
        <v>20</v>
      </c>
      <c r="I8056" s="1" t="s">
        <v>41</v>
      </c>
      <c r="J8056" s="1" t="s">
        <v>34</v>
      </c>
      <c r="K8056" s="3" t="s">
        <v>42</v>
      </c>
      <c r="L8056" s="1" t="s">
        <v>34</v>
      </c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1"/>
      <c r="AA8056" s="1" t="s">
        <v>16</v>
      </c>
      <c r="AB8056" s="3" t="s">
        <v>12</v>
      </c>
      <c r="AC8056" s="23" t="s">
        <v>37802</v>
      </c>
      <c r="AD8056" s="23" t="s">
        <v>45400</v>
      </c>
      <c r="AE8056" t="s">
        <v>35399</v>
      </c>
    </row>
    <row r="8057" spans="1:31" ht="14.25" customHeight="1">
      <c r="A8057" s="1">
        <v>8056</v>
      </c>
      <c r="B8057" s="9" t="s">
        <v>6</v>
      </c>
      <c r="C8057" s="1" t="s">
        <v>9622</v>
      </c>
      <c r="D8057" s="1" t="s">
        <v>1248</v>
      </c>
      <c r="E8057" s="1" t="s">
        <v>9623</v>
      </c>
      <c r="F8057" s="1" t="s">
        <v>32141</v>
      </c>
      <c r="G8057" s="14">
        <v>91944604449</v>
      </c>
      <c r="H8057" s="1" t="s">
        <v>15</v>
      </c>
      <c r="I8057" s="1" t="s">
        <v>9</v>
      </c>
      <c r="J8057" s="1" t="s">
        <v>34</v>
      </c>
      <c r="K8057" s="3" t="s">
        <v>17</v>
      </c>
      <c r="L8057" s="1" t="s">
        <v>34</v>
      </c>
      <c r="M8057" s="4" t="s">
        <v>42</v>
      </c>
      <c r="N8057" s="3" t="str">
        <f>J8057</f>
        <v>[50-85 Lacs]</v>
      </c>
      <c r="O8057" s="3" t="s">
        <v>47349</v>
      </c>
      <c r="P8057" s="3" t="s">
        <v>34</v>
      </c>
      <c r="Q8057" s="3"/>
      <c r="R8057" s="3"/>
      <c r="S8057" s="3"/>
      <c r="T8057" s="3"/>
      <c r="U8057" s="3"/>
      <c r="V8057" s="3"/>
      <c r="W8057" s="3"/>
      <c r="X8057" s="3"/>
      <c r="Y8057" s="3"/>
      <c r="Z8057" s="1"/>
      <c r="AA8057" s="1" t="s">
        <v>16</v>
      </c>
      <c r="AB8057" s="3" t="s">
        <v>12</v>
      </c>
      <c r="AC8057" s="23" t="s">
        <v>37802</v>
      </c>
      <c r="AD8057" s="23" t="s">
        <v>45401</v>
      </c>
      <c r="AE8057" t="s">
        <v>35410</v>
      </c>
    </row>
    <row r="8058" spans="1:31" ht="14.25" customHeight="1">
      <c r="A8058" s="1">
        <v>8057</v>
      </c>
      <c r="B8058" s="9" t="s">
        <v>6</v>
      </c>
      <c r="C8058" s="1" t="s">
        <v>9633</v>
      </c>
      <c r="D8058" s="1" t="s">
        <v>2609</v>
      </c>
      <c r="E8058" s="1" t="s">
        <v>90</v>
      </c>
      <c r="F8058" s="1" t="s">
        <v>25527</v>
      </c>
      <c r="G8058" s="14">
        <v>91944649149</v>
      </c>
      <c r="H8058" s="1" t="s">
        <v>15</v>
      </c>
      <c r="I8058" s="1" t="s">
        <v>9</v>
      </c>
      <c r="J8058" s="1" t="s">
        <v>34</v>
      </c>
      <c r="K8058" s="3" t="s">
        <v>17</v>
      </c>
      <c r="L8058" s="1" t="s">
        <v>34</v>
      </c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1"/>
      <c r="AA8058" s="1" t="s">
        <v>16</v>
      </c>
      <c r="AB8058" s="3" t="s">
        <v>12</v>
      </c>
      <c r="AC8058" s="23" t="s">
        <v>37802</v>
      </c>
      <c r="AD8058" s="23" t="s">
        <v>45402</v>
      </c>
      <c r="AE8058" t="s">
        <v>35394</v>
      </c>
    </row>
    <row r="8059" spans="1:31" ht="14.25" customHeight="1">
      <c r="A8059" s="1">
        <v>8058</v>
      </c>
      <c r="B8059" s="9" t="s">
        <v>6</v>
      </c>
      <c r="C8059" s="1" t="s">
        <v>9634</v>
      </c>
      <c r="D8059" s="1" t="s">
        <v>3706</v>
      </c>
      <c r="E8059" s="1" t="s">
        <v>37068</v>
      </c>
      <c r="F8059" s="1" t="s">
        <v>25528</v>
      </c>
      <c r="G8059" s="14">
        <v>9144046691</v>
      </c>
      <c r="H8059" s="1" t="s">
        <v>15</v>
      </c>
      <c r="I8059" s="1" t="s">
        <v>62</v>
      </c>
      <c r="J8059" s="1" t="s">
        <v>34</v>
      </c>
      <c r="K8059" s="3" t="s">
        <v>42</v>
      </c>
      <c r="L8059" s="1" t="s">
        <v>34</v>
      </c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1"/>
      <c r="AA8059" s="1" t="s">
        <v>16</v>
      </c>
      <c r="AB8059" s="3" t="s">
        <v>12</v>
      </c>
      <c r="AC8059" s="23" t="s">
        <v>37802</v>
      </c>
      <c r="AD8059" s="23" t="s">
        <v>45403</v>
      </c>
      <c r="AE8059" t="s">
        <v>35410</v>
      </c>
    </row>
    <row r="8060" spans="1:31" ht="14.25" customHeight="1">
      <c r="A8060" s="1">
        <v>8059</v>
      </c>
      <c r="B8060" s="9" t="s">
        <v>6</v>
      </c>
      <c r="C8060" s="1" t="s">
        <v>9635</v>
      </c>
      <c r="D8060" s="1" t="s">
        <v>92</v>
      </c>
      <c r="E8060" s="1" t="s">
        <v>40</v>
      </c>
      <c r="F8060" s="1" t="s">
        <v>32142</v>
      </c>
      <c r="G8060" s="14">
        <v>91461194406</v>
      </c>
      <c r="H8060" s="1" t="s">
        <v>15</v>
      </c>
      <c r="I8060" s="1" t="s">
        <v>41</v>
      </c>
      <c r="J8060" s="1" t="s">
        <v>34</v>
      </c>
      <c r="K8060" s="3" t="s">
        <v>17</v>
      </c>
      <c r="L8060" s="1" t="s">
        <v>34</v>
      </c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1"/>
      <c r="AA8060" s="1" t="s">
        <v>11</v>
      </c>
      <c r="AB8060" s="3" t="s">
        <v>56</v>
      </c>
      <c r="AC8060" s="23" t="s">
        <v>37802</v>
      </c>
      <c r="AD8060" s="23" t="s">
        <v>45404</v>
      </c>
      <c r="AE8060" t="s">
        <v>35410</v>
      </c>
    </row>
    <row r="8061" spans="1:31" ht="14.25" customHeight="1">
      <c r="A8061" s="1">
        <v>8060</v>
      </c>
      <c r="B8061" s="1" t="s">
        <v>54</v>
      </c>
      <c r="C8061" s="1" t="s">
        <v>9637</v>
      </c>
      <c r="D8061" s="1" t="s">
        <v>1821</v>
      </c>
      <c r="E8061" s="1" t="s">
        <v>534</v>
      </c>
      <c r="F8061" s="1" t="s">
        <v>32143</v>
      </c>
      <c r="G8061" s="14">
        <v>919499690</v>
      </c>
      <c r="H8061" s="1" t="s">
        <v>15</v>
      </c>
      <c r="I8061" s="1" t="s">
        <v>41</v>
      </c>
      <c r="J8061" s="1" t="s">
        <v>34</v>
      </c>
      <c r="K8061" s="3" t="s">
        <v>42</v>
      </c>
      <c r="L8061" s="1" t="s">
        <v>34</v>
      </c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1"/>
      <c r="AA8061" s="1" t="s">
        <v>16</v>
      </c>
      <c r="AB8061" s="3" t="s">
        <v>12</v>
      </c>
      <c r="AC8061" s="23" t="s">
        <v>37802</v>
      </c>
      <c r="AD8061" s="23" t="s">
        <v>45405</v>
      </c>
      <c r="AE8061" t="s">
        <v>35409</v>
      </c>
    </row>
    <row r="8062" spans="1:31" ht="14.25" customHeight="1">
      <c r="A8062" s="1">
        <v>8061</v>
      </c>
      <c r="B8062" s="1" t="s">
        <v>54</v>
      </c>
      <c r="C8062" s="1" t="s">
        <v>9647</v>
      </c>
      <c r="D8062" s="1" t="s">
        <v>1025</v>
      </c>
      <c r="E8062" s="1" t="s">
        <v>36845</v>
      </c>
      <c r="F8062" s="1" t="s">
        <v>25534</v>
      </c>
      <c r="G8062" s="14">
        <v>91909949649</v>
      </c>
      <c r="H8062" s="1" t="s">
        <v>20</v>
      </c>
      <c r="I8062" s="1" t="s">
        <v>9</v>
      </c>
      <c r="J8062" s="1" t="s">
        <v>34</v>
      </c>
      <c r="K8062" s="3" t="s">
        <v>17</v>
      </c>
      <c r="L8062" s="1" t="s">
        <v>34</v>
      </c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1"/>
      <c r="AA8062" s="1" t="s">
        <v>11</v>
      </c>
      <c r="AB8062" s="3" t="s">
        <v>13</v>
      </c>
      <c r="AC8062" s="23" t="s">
        <v>37802</v>
      </c>
      <c r="AD8062" s="23" t="s">
        <v>45406</v>
      </c>
      <c r="AE8062" t="s">
        <v>35399</v>
      </c>
    </row>
    <row r="8063" spans="1:31" ht="14.25" customHeight="1">
      <c r="A8063" s="1">
        <v>8062</v>
      </c>
      <c r="B8063" s="9" t="s">
        <v>6</v>
      </c>
      <c r="C8063" s="1" t="s">
        <v>9648</v>
      </c>
      <c r="D8063" s="1" t="s">
        <v>9649</v>
      </c>
      <c r="E8063" s="1" t="s">
        <v>139</v>
      </c>
      <c r="F8063" s="1" t="s">
        <v>25535</v>
      </c>
      <c r="G8063" s="14">
        <v>91914190141</v>
      </c>
      <c r="H8063" s="1" t="s">
        <v>15</v>
      </c>
      <c r="I8063" s="1" t="s">
        <v>9</v>
      </c>
      <c r="J8063" s="1" t="s">
        <v>34</v>
      </c>
      <c r="K8063" s="3" t="s">
        <v>178</v>
      </c>
      <c r="L8063" s="1" t="s">
        <v>34</v>
      </c>
      <c r="M8063" s="3" t="s">
        <v>171</v>
      </c>
      <c r="N8063" s="3" t="str">
        <f>J8063</f>
        <v>[50-85 Lacs]</v>
      </c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1"/>
      <c r="AA8063" s="1" t="s">
        <v>16</v>
      </c>
      <c r="AB8063" s="3" t="s">
        <v>12</v>
      </c>
      <c r="AC8063" s="23" t="s">
        <v>37802</v>
      </c>
      <c r="AD8063" s="23" t="s">
        <v>45407</v>
      </c>
      <c r="AE8063" t="s">
        <v>35410</v>
      </c>
    </row>
    <row r="8064" spans="1:31" ht="14.25" customHeight="1">
      <c r="A8064" s="1">
        <v>8063</v>
      </c>
      <c r="B8064" s="1" t="s">
        <v>54</v>
      </c>
      <c r="C8064" s="1" t="s">
        <v>9657</v>
      </c>
      <c r="D8064" s="1" t="s">
        <v>911</v>
      </c>
      <c r="E8064" s="1" t="s">
        <v>53</v>
      </c>
      <c r="F8064" s="1" t="s">
        <v>34293</v>
      </c>
      <c r="G8064" s="14">
        <v>9194909999</v>
      </c>
      <c r="H8064" s="1" t="s">
        <v>8</v>
      </c>
      <c r="I8064" s="1" t="s">
        <v>9</v>
      </c>
      <c r="J8064" s="1" t="s">
        <v>34</v>
      </c>
      <c r="K8064" s="3" t="s">
        <v>42</v>
      </c>
      <c r="L8064" s="1" t="s">
        <v>34</v>
      </c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1"/>
      <c r="AA8064" s="1" t="s">
        <v>16</v>
      </c>
      <c r="AB8064" s="3" t="s">
        <v>12</v>
      </c>
      <c r="AC8064" s="23" t="s">
        <v>37802</v>
      </c>
      <c r="AD8064" s="23" t="s">
        <v>43462</v>
      </c>
      <c r="AE8064" t="s">
        <v>35399</v>
      </c>
    </row>
    <row r="8065" spans="1:31" ht="14.25" customHeight="1">
      <c r="A8065" s="1">
        <v>8064</v>
      </c>
      <c r="B8065" s="1" t="s">
        <v>54</v>
      </c>
      <c r="C8065" s="1" t="s">
        <v>9660</v>
      </c>
      <c r="D8065" s="1" t="s">
        <v>9661</v>
      </c>
      <c r="E8065" s="1" t="s">
        <v>2705</v>
      </c>
      <c r="F8065" s="1" t="s">
        <v>25539</v>
      </c>
      <c r="G8065" s="14">
        <v>9149994491</v>
      </c>
      <c r="H8065" s="1" t="s">
        <v>8</v>
      </c>
      <c r="I8065" s="1" t="s">
        <v>41</v>
      </c>
      <c r="J8065" s="1" t="s">
        <v>34</v>
      </c>
      <c r="K8065" s="3" t="s">
        <v>17</v>
      </c>
      <c r="L8065" s="1" t="s">
        <v>34</v>
      </c>
      <c r="M8065" s="4" t="s">
        <v>42</v>
      </c>
      <c r="N8065" s="3" t="str">
        <f>J8065</f>
        <v>[50-85 Lacs]</v>
      </c>
      <c r="O8065" s="3" t="s">
        <v>47349</v>
      </c>
      <c r="P8065" s="3" t="s">
        <v>34</v>
      </c>
      <c r="Q8065" s="3"/>
      <c r="R8065" s="3"/>
      <c r="S8065" s="3"/>
      <c r="T8065" s="3"/>
      <c r="U8065" s="3"/>
      <c r="V8065" s="3"/>
      <c r="W8065" s="3"/>
      <c r="X8065" s="3"/>
      <c r="Y8065" s="3"/>
      <c r="Z8065" s="1"/>
      <c r="AA8065" s="1" t="s">
        <v>16</v>
      </c>
      <c r="AB8065" s="3" t="s">
        <v>12</v>
      </c>
      <c r="AC8065" s="23" t="s">
        <v>37802</v>
      </c>
      <c r="AD8065" s="23" t="s">
        <v>45408</v>
      </c>
      <c r="AE8065" t="s">
        <v>35394</v>
      </c>
    </row>
    <row r="8066" spans="1:31" ht="14.25" customHeight="1">
      <c r="A8066" s="1">
        <v>8065</v>
      </c>
      <c r="B8066" s="1" t="s">
        <v>54</v>
      </c>
      <c r="C8066" s="1" t="s">
        <v>9670</v>
      </c>
      <c r="D8066" s="1" t="s">
        <v>1240</v>
      </c>
      <c r="E8066" s="1" t="s">
        <v>36596</v>
      </c>
      <c r="F8066" s="1" t="s">
        <v>25545</v>
      </c>
      <c r="G8066" s="14">
        <v>9194410911</v>
      </c>
      <c r="H8066" s="1" t="s">
        <v>20</v>
      </c>
      <c r="I8066" s="1" t="s">
        <v>62</v>
      </c>
      <c r="J8066" s="1" t="s">
        <v>34</v>
      </c>
      <c r="K8066" s="3" t="s">
        <v>42</v>
      </c>
      <c r="L8066" s="1" t="s">
        <v>34</v>
      </c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1"/>
      <c r="AA8066" s="1" t="s">
        <v>16</v>
      </c>
      <c r="AB8066" s="3" t="s">
        <v>12</v>
      </c>
      <c r="AC8066" s="23" t="s">
        <v>37802</v>
      </c>
      <c r="AD8066" s="23" t="s">
        <v>45409</v>
      </c>
      <c r="AE8066" t="s">
        <v>35409</v>
      </c>
    </row>
    <row r="8067" spans="1:31" ht="14.25" customHeight="1">
      <c r="A8067" s="1">
        <v>8066</v>
      </c>
      <c r="B8067" s="1" t="s">
        <v>54</v>
      </c>
      <c r="C8067" s="1" t="s">
        <v>9678</v>
      </c>
      <c r="D8067" s="1" t="s">
        <v>6680</v>
      </c>
      <c r="E8067" s="1" t="s">
        <v>139</v>
      </c>
      <c r="F8067" s="1" t="s">
        <v>25551</v>
      </c>
      <c r="G8067" s="14">
        <v>91449406109</v>
      </c>
      <c r="H8067" s="1" t="s">
        <v>20</v>
      </c>
      <c r="I8067" s="1" t="s">
        <v>9</v>
      </c>
      <c r="J8067" s="1" t="s">
        <v>34</v>
      </c>
      <c r="K8067" s="3" t="s">
        <v>42</v>
      </c>
      <c r="L8067" s="1" t="s">
        <v>34</v>
      </c>
      <c r="M8067" s="3" t="s">
        <v>27</v>
      </c>
      <c r="N8067" s="3" t="str">
        <f>J8067</f>
        <v>[50-85 Lacs]</v>
      </c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1"/>
      <c r="AA8067" s="1" t="s">
        <v>16</v>
      </c>
      <c r="AB8067" s="3" t="s">
        <v>12</v>
      </c>
      <c r="AC8067" s="23" t="s">
        <v>37802</v>
      </c>
      <c r="AD8067" s="23" t="s">
        <v>45410</v>
      </c>
      <c r="AE8067" t="s">
        <v>35394</v>
      </c>
    </row>
    <row r="8068" spans="1:31" ht="14.25" customHeight="1">
      <c r="A8068" s="1">
        <v>8067</v>
      </c>
      <c r="B8068" s="1" t="s">
        <v>54</v>
      </c>
      <c r="C8068" s="1" t="s">
        <v>9686</v>
      </c>
      <c r="D8068" s="1" t="s">
        <v>723</v>
      </c>
      <c r="E8068" s="1" t="s">
        <v>73</v>
      </c>
      <c r="F8068" s="1" t="s">
        <v>32147</v>
      </c>
      <c r="G8068" s="14">
        <v>9194904690</v>
      </c>
      <c r="H8068" s="1" t="s">
        <v>20</v>
      </c>
      <c r="I8068" s="1" t="s">
        <v>41</v>
      </c>
      <c r="J8068" s="1" t="s">
        <v>34</v>
      </c>
      <c r="K8068" s="3" t="s">
        <v>42</v>
      </c>
      <c r="L8068" s="1" t="s">
        <v>34</v>
      </c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1"/>
      <c r="AA8068" s="1" t="s">
        <v>16</v>
      </c>
      <c r="AB8068" s="3" t="s">
        <v>12</v>
      </c>
      <c r="AC8068" s="23" t="s">
        <v>37802</v>
      </c>
      <c r="AD8068" s="23" t="s">
        <v>45411</v>
      </c>
      <c r="AE8068" t="s">
        <v>35410</v>
      </c>
    </row>
    <row r="8069" spans="1:31" ht="14.25" customHeight="1">
      <c r="A8069" s="1">
        <v>8068</v>
      </c>
      <c r="B8069" s="1" t="s">
        <v>54</v>
      </c>
      <c r="C8069" s="1" t="s">
        <v>9687</v>
      </c>
      <c r="D8069" s="1" t="s">
        <v>1305</v>
      </c>
      <c r="E8069" s="1" t="s">
        <v>881</v>
      </c>
      <c r="F8069" s="1" t="s">
        <v>25556</v>
      </c>
      <c r="G8069" s="14">
        <v>91999904104</v>
      </c>
      <c r="H8069" s="1" t="s">
        <v>20</v>
      </c>
      <c r="I8069" s="1" t="s">
        <v>9</v>
      </c>
      <c r="J8069" s="1" t="s">
        <v>34</v>
      </c>
      <c r="K8069" s="3" t="s">
        <v>171</v>
      </c>
      <c r="L8069" s="1" t="s">
        <v>34</v>
      </c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1"/>
      <c r="AA8069" s="1" t="s">
        <v>16</v>
      </c>
      <c r="AB8069" s="3" t="s">
        <v>12</v>
      </c>
      <c r="AC8069" s="23" t="s">
        <v>37802</v>
      </c>
      <c r="AD8069" s="23" t="s">
        <v>45412</v>
      </c>
      <c r="AE8069" t="s">
        <v>35394</v>
      </c>
    </row>
    <row r="8070" spans="1:31" ht="14.25" customHeight="1">
      <c r="A8070" s="1">
        <v>8069</v>
      </c>
      <c r="B8070" s="9" t="s">
        <v>6</v>
      </c>
      <c r="C8070" s="1" t="s">
        <v>9696</v>
      </c>
      <c r="D8070" s="1" t="s">
        <v>446</v>
      </c>
      <c r="E8070" s="1" t="s">
        <v>139</v>
      </c>
      <c r="F8070" s="1" t="s">
        <v>25560</v>
      </c>
      <c r="G8070" s="14">
        <v>919449404649</v>
      </c>
      <c r="H8070" s="1" t="s">
        <v>15</v>
      </c>
      <c r="I8070" s="1" t="s">
        <v>62</v>
      </c>
      <c r="J8070" s="1" t="s">
        <v>34</v>
      </c>
      <c r="K8070" s="3" t="s">
        <v>42</v>
      </c>
      <c r="L8070" s="1" t="s">
        <v>34</v>
      </c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1"/>
      <c r="AA8070" s="1" t="s">
        <v>16</v>
      </c>
      <c r="AB8070" s="3" t="s">
        <v>12</v>
      </c>
      <c r="AC8070" s="23" t="s">
        <v>37802</v>
      </c>
      <c r="AD8070" s="23" t="s">
        <v>45413</v>
      </c>
      <c r="AE8070" t="s">
        <v>35399</v>
      </c>
    </row>
    <row r="8071" spans="1:31" ht="14.25" customHeight="1">
      <c r="A8071" s="1">
        <v>8070</v>
      </c>
      <c r="B8071" s="1" t="s">
        <v>54</v>
      </c>
      <c r="C8071" s="1" t="s">
        <v>9711</v>
      </c>
      <c r="D8071" s="1" t="s">
        <v>37498</v>
      </c>
      <c r="E8071" s="1" t="s">
        <v>824</v>
      </c>
      <c r="F8071" s="1" t="s">
        <v>32152</v>
      </c>
      <c r="G8071" s="14">
        <v>919644010060</v>
      </c>
      <c r="H8071" s="1" t="s">
        <v>20</v>
      </c>
      <c r="I8071" s="1" t="s">
        <v>9</v>
      </c>
      <c r="J8071" s="1" t="s">
        <v>34</v>
      </c>
      <c r="K8071" s="3" t="s">
        <v>42</v>
      </c>
      <c r="L8071" s="1" t="s">
        <v>34</v>
      </c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1"/>
      <c r="AA8071" s="1" t="s">
        <v>16</v>
      </c>
      <c r="AB8071" s="3" t="s">
        <v>12</v>
      </c>
      <c r="AC8071" s="23" t="s">
        <v>37802</v>
      </c>
      <c r="AD8071" s="23" t="s">
        <v>45414</v>
      </c>
      <c r="AE8071" t="s">
        <v>35410</v>
      </c>
    </row>
    <row r="8072" spans="1:31" ht="14.25" customHeight="1">
      <c r="A8072" s="1">
        <v>8071</v>
      </c>
      <c r="B8072" s="1" t="s">
        <v>54</v>
      </c>
      <c r="C8072" s="1" t="s">
        <v>9712</v>
      </c>
      <c r="D8072" s="1" t="s">
        <v>92</v>
      </c>
      <c r="E8072" s="1" t="s">
        <v>3089</v>
      </c>
      <c r="F8072" s="1" t="s">
        <v>32153</v>
      </c>
      <c r="G8072" s="14">
        <v>91969001449</v>
      </c>
      <c r="H8072" s="1" t="s">
        <v>8</v>
      </c>
      <c r="I8072" s="1" t="s">
        <v>62</v>
      </c>
      <c r="J8072" s="1" t="s">
        <v>34</v>
      </c>
      <c r="K8072" s="3" t="s">
        <v>63</v>
      </c>
      <c r="L8072" s="1" t="s">
        <v>34</v>
      </c>
      <c r="M8072" s="3" t="s">
        <v>213</v>
      </c>
      <c r="N8072" s="3" t="str">
        <f>J8072</f>
        <v>[50-85 Lacs]</v>
      </c>
      <c r="O8072" s="3" t="s">
        <v>17</v>
      </c>
      <c r="P8072" s="3" t="s">
        <v>34</v>
      </c>
      <c r="Q8072" s="3" t="s">
        <v>42</v>
      </c>
      <c r="R8072" s="3" t="s">
        <v>34</v>
      </c>
      <c r="S8072" s="3" t="s">
        <v>27</v>
      </c>
      <c r="T8072" s="3" t="s">
        <v>34</v>
      </c>
      <c r="U8072" s="3" t="s">
        <v>117</v>
      </c>
      <c r="V8072" s="3" t="s">
        <v>34</v>
      </c>
      <c r="W8072" s="3" t="s">
        <v>178</v>
      </c>
      <c r="X8072" s="3" t="s">
        <v>34</v>
      </c>
      <c r="Y8072" s="3" t="s">
        <v>171</v>
      </c>
      <c r="Z8072" s="1" t="s">
        <v>34</v>
      </c>
      <c r="AA8072" s="1" t="s">
        <v>16</v>
      </c>
      <c r="AB8072" s="3" t="s">
        <v>12</v>
      </c>
      <c r="AC8072" s="23" t="s">
        <v>37802</v>
      </c>
      <c r="AD8072" s="23" t="s">
        <v>45415</v>
      </c>
      <c r="AE8072" t="s">
        <v>35410</v>
      </c>
    </row>
    <row r="8073" spans="1:31" ht="14.25" customHeight="1">
      <c r="A8073" s="1">
        <v>8072</v>
      </c>
      <c r="B8073" s="1" t="s">
        <v>54</v>
      </c>
      <c r="C8073" s="1" t="s">
        <v>9713</v>
      </c>
      <c r="D8073" s="1" t="s">
        <v>683</v>
      </c>
      <c r="E8073" s="1" t="s">
        <v>40</v>
      </c>
      <c r="F8073" s="1" t="s">
        <v>25565</v>
      </c>
      <c r="G8073" s="14">
        <v>91440090000</v>
      </c>
      <c r="H8073" s="1" t="s">
        <v>20</v>
      </c>
      <c r="I8073" s="1" t="s">
        <v>62</v>
      </c>
      <c r="J8073" s="1" t="s">
        <v>34</v>
      </c>
      <c r="K8073" s="3" t="s">
        <v>42</v>
      </c>
      <c r="L8073" s="1" t="s">
        <v>34</v>
      </c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1"/>
      <c r="AA8073" s="1" t="s">
        <v>16</v>
      </c>
      <c r="AB8073" s="3" t="s">
        <v>12</v>
      </c>
      <c r="AC8073" s="23" t="s">
        <v>37802</v>
      </c>
      <c r="AD8073" s="23" t="s">
        <v>45416</v>
      </c>
      <c r="AE8073" t="s">
        <v>35409</v>
      </c>
    </row>
    <row r="8074" spans="1:31" ht="14.25" customHeight="1">
      <c r="A8074" s="1">
        <v>8073</v>
      </c>
      <c r="B8074" s="9" t="s">
        <v>6</v>
      </c>
      <c r="C8074" s="1" t="s">
        <v>9718</v>
      </c>
      <c r="D8074" s="1" t="s">
        <v>3930</v>
      </c>
      <c r="E8074" s="1" t="s">
        <v>1311</v>
      </c>
      <c r="F8074" s="1" t="s">
        <v>32154</v>
      </c>
      <c r="G8074" s="14">
        <v>919099691696</v>
      </c>
      <c r="H8074" s="1" t="s">
        <v>15</v>
      </c>
      <c r="I8074" s="1" t="s">
        <v>41</v>
      </c>
      <c r="J8074" s="1" t="s">
        <v>34</v>
      </c>
      <c r="K8074" s="3" t="s">
        <v>17</v>
      </c>
      <c r="L8074" s="1" t="s">
        <v>34</v>
      </c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1"/>
      <c r="AA8074" s="1" t="s">
        <v>16</v>
      </c>
      <c r="AB8074" s="3" t="s">
        <v>12</v>
      </c>
      <c r="AC8074" s="23" t="s">
        <v>37802</v>
      </c>
      <c r="AD8074" s="23" t="s">
        <v>45417</v>
      </c>
      <c r="AE8074" t="s">
        <v>35399</v>
      </c>
    </row>
    <row r="8075" spans="1:31" ht="14.25" customHeight="1">
      <c r="A8075" s="1">
        <v>8074</v>
      </c>
      <c r="B8075" s="1" t="s">
        <v>54</v>
      </c>
      <c r="C8075" s="1" t="s">
        <v>9733</v>
      </c>
      <c r="D8075" s="1" t="s">
        <v>9734</v>
      </c>
      <c r="E8075" s="1" t="s">
        <v>37069</v>
      </c>
      <c r="F8075" s="1" t="s">
        <v>32155</v>
      </c>
      <c r="G8075" s="14">
        <v>914449141910</v>
      </c>
      <c r="H8075" s="1" t="s">
        <v>15</v>
      </c>
      <c r="I8075" s="1" t="s">
        <v>41</v>
      </c>
      <c r="J8075" s="1" t="s">
        <v>34</v>
      </c>
      <c r="K8075" s="3" t="s">
        <v>42</v>
      </c>
      <c r="L8075" s="1" t="s">
        <v>34</v>
      </c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1"/>
      <c r="AA8075" s="1" t="s">
        <v>16</v>
      </c>
      <c r="AB8075" s="3" t="s">
        <v>12</v>
      </c>
      <c r="AC8075" s="23" t="s">
        <v>37802</v>
      </c>
      <c r="AD8075" s="23" t="s">
        <v>42205</v>
      </c>
      <c r="AE8075" t="s">
        <v>35399</v>
      </c>
    </row>
    <row r="8076" spans="1:31" ht="14.25" customHeight="1">
      <c r="A8076" s="1">
        <v>8075</v>
      </c>
      <c r="B8076" s="1" t="s">
        <v>54</v>
      </c>
      <c r="C8076" s="1" t="s">
        <v>9759</v>
      </c>
      <c r="D8076" s="1" t="s">
        <v>3613</v>
      </c>
      <c r="E8076" s="1" t="s">
        <v>788</v>
      </c>
      <c r="F8076" s="1" t="s">
        <v>25585</v>
      </c>
      <c r="G8076" s="14">
        <v>9191960996</v>
      </c>
      <c r="H8076" s="1" t="s">
        <v>8</v>
      </c>
      <c r="I8076" s="1" t="s">
        <v>62</v>
      </c>
      <c r="J8076" s="1" t="s">
        <v>34</v>
      </c>
      <c r="K8076" s="3" t="s">
        <v>42</v>
      </c>
      <c r="L8076" s="1" t="s">
        <v>34</v>
      </c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1"/>
      <c r="AA8076" s="1" t="s">
        <v>16</v>
      </c>
      <c r="AB8076" s="3" t="s">
        <v>12</v>
      </c>
      <c r="AC8076" s="23" t="s">
        <v>37802</v>
      </c>
      <c r="AD8076" s="23" t="s">
        <v>45418</v>
      </c>
      <c r="AE8076" t="s">
        <v>35409</v>
      </c>
    </row>
    <row r="8077" spans="1:31" ht="14.25" customHeight="1">
      <c r="A8077" s="1">
        <v>8076</v>
      </c>
      <c r="B8077" s="1" t="s">
        <v>54</v>
      </c>
      <c r="C8077" s="1" t="s">
        <v>9767</v>
      </c>
      <c r="D8077" s="1" t="s">
        <v>2317</v>
      </c>
      <c r="E8077" s="1" t="s">
        <v>328</v>
      </c>
      <c r="F8077" s="1" t="s">
        <v>25589</v>
      </c>
      <c r="G8077" s="14">
        <v>91416064099</v>
      </c>
      <c r="H8077" s="1" t="s">
        <v>20</v>
      </c>
      <c r="I8077" s="1" t="s">
        <v>62</v>
      </c>
      <c r="J8077" s="1" t="s">
        <v>34</v>
      </c>
      <c r="K8077" s="3" t="s">
        <v>42</v>
      </c>
      <c r="L8077" s="1" t="s">
        <v>34</v>
      </c>
      <c r="M8077" s="3" t="s">
        <v>27</v>
      </c>
      <c r="N8077" s="3" t="str">
        <f>J8077</f>
        <v>[50-85 Lacs]</v>
      </c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1"/>
      <c r="AA8077" s="1" t="s">
        <v>16</v>
      </c>
      <c r="AB8077" s="3" t="s">
        <v>12</v>
      </c>
      <c r="AC8077" s="23" t="s">
        <v>37802</v>
      </c>
      <c r="AD8077" s="23" t="s">
        <v>45419</v>
      </c>
      <c r="AE8077" t="s">
        <v>35399</v>
      </c>
    </row>
    <row r="8078" spans="1:31" ht="14.25" customHeight="1">
      <c r="A8078" s="1">
        <v>8077</v>
      </c>
      <c r="B8078" s="9" t="s">
        <v>6</v>
      </c>
      <c r="C8078" s="1" t="s">
        <v>9768</v>
      </c>
      <c r="D8078" s="1" t="s">
        <v>1248</v>
      </c>
      <c r="E8078" s="1" t="s">
        <v>1225</v>
      </c>
      <c r="F8078" s="1" t="s">
        <v>32159</v>
      </c>
      <c r="G8078" s="14">
        <v>919944406440</v>
      </c>
      <c r="H8078" s="1" t="s">
        <v>8</v>
      </c>
      <c r="I8078" s="1" t="s">
        <v>41</v>
      </c>
      <c r="J8078" s="1" t="s">
        <v>34</v>
      </c>
      <c r="K8078" s="3" t="s">
        <v>42</v>
      </c>
      <c r="L8078" s="1" t="s">
        <v>34</v>
      </c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1"/>
      <c r="AA8078" s="1" t="s">
        <v>16</v>
      </c>
      <c r="AB8078" s="3" t="s">
        <v>12</v>
      </c>
      <c r="AC8078" s="23" t="s">
        <v>37802</v>
      </c>
      <c r="AD8078" s="23" t="s">
        <v>45419</v>
      </c>
      <c r="AE8078" t="s">
        <v>35394</v>
      </c>
    </row>
    <row r="8079" spans="1:31" ht="14.25" customHeight="1">
      <c r="A8079" s="1">
        <v>8078</v>
      </c>
      <c r="B8079" s="9" t="s">
        <v>6</v>
      </c>
      <c r="C8079" s="1" t="s">
        <v>9772</v>
      </c>
      <c r="D8079" s="1" t="s">
        <v>9773</v>
      </c>
      <c r="E8079" s="1" t="s">
        <v>159</v>
      </c>
      <c r="F8079" s="1" t="s">
        <v>25593</v>
      </c>
      <c r="G8079" s="14">
        <v>9149999649</v>
      </c>
      <c r="H8079" s="1" t="s">
        <v>8</v>
      </c>
      <c r="I8079" s="1" t="s">
        <v>41</v>
      </c>
      <c r="J8079" s="1" t="s">
        <v>34</v>
      </c>
      <c r="K8079" s="3" t="s">
        <v>17</v>
      </c>
      <c r="L8079" s="1" t="s">
        <v>34</v>
      </c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1"/>
      <c r="AA8079" s="1" t="s">
        <v>11</v>
      </c>
      <c r="AB8079" s="3" t="s">
        <v>56</v>
      </c>
      <c r="AC8079" s="23" t="s">
        <v>37802</v>
      </c>
      <c r="AD8079" s="23" t="s">
        <v>41383</v>
      </c>
      <c r="AE8079" t="s">
        <v>35394</v>
      </c>
    </row>
    <row r="8080" spans="1:31" ht="14.25" customHeight="1">
      <c r="A8080" s="1">
        <v>8079</v>
      </c>
      <c r="B8080" s="1" t="s">
        <v>54</v>
      </c>
      <c r="C8080" s="1" t="s">
        <v>9776</v>
      </c>
      <c r="D8080" s="1" t="s">
        <v>1079</v>
      </c>
      <c r="E8080" s="1" t="s">
        <v>2843</v>
      </c>
      <c r="F8080" s="1" t="s">
        <v>25595</v>
      </c>
      <c r="G8080" s="14">
        <v>9194616994</v>
      </c>
      <c r="H8080" s="1" t="s">
        <v>20</v>
      </c>
      <c r="I8080" s="1" t="s">
        <v>9</v>
      </c>
      <c r="J8080" s="1" t="s">
        <v>34</v>
      </c>
      <c r="K8080" s="3" t="s">
        <v>42</v>
      </c>
      <c r="L8080" s="1" t="s">
        <v>34</v>
      </c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1"/>
      <c r="AA8080" s="1" t="s">
        <v>16</v>
      </c>
      <c r="AB8080" s="3" t="s">
        <v>12</v>
      </c>
      <c r="AC8080" s="23" t="s">
        <v>37802</v>
      </c>
      <c r="AD8080" s="23" t="s">
        <v>45420</v>
      </c>
      <c r="AE8080" t="s">
        <v>35399</v>
      </c>
    </row>
    <row r="8081" spans="1:31" ht="14.25" customHeight="1">
      <c r="A8081" s="1">
        <v>8080</v>
      </c>
      <c r="B8081" s="1" t="s">
        <v>54</v>
      </c>
      <c r="C8081" s="1" t="s">
        <v>9779</v>
      </c>
      <c r="D8081" s="1" t="s">
        <v>1175</v>
      </c>
      <c r="E8081" s="1" t="s">
        <v>4153</v>
      </c>
      <c r="F8081" s="1" t="s">
        <v>25596</v>
      </c>
      <c r="G8081" s="14">
        <v>919494694996</v>
      </c>
      <c r="H8081" s="1" t="s">
        <v>8</v>
      </c>
      <c r="I8081" s="1" t="s">
        <v>9</v>
      </c>
      <c r="J8081" s="1" t="s">
        <v>34</v>
      </c>
      <c r="K8081" s="3" t="s">
        <v>63</v>
      </c>
      <c r="L8081" s="1" t="s">
        <v>34</v>
      </c>
      <c r="M8081" s="3" t="s">
        <v>213</v>
      </c>
      <c r="N8081" s="3" t="str">
        <f>J8081</f>
        <v>[50-85 Lacs]</v>
      </c>
      <c r="O8081" s="3" t="s">
        <v>17</v>
      </c>
      <c r="P8081" s="3" t="s">
        <v>34</v>
      </c>
      <c r="Q8081" s="3" t="s">
        <v>42</v>
      </c>
      <c r="R8081" s="3" t="s">
        <v>34</v>
      </c>
      <c r="S8081" s="3" t="s">
        <v>27</v>
      </c>
      <c r="T8081" s="3" t="s">
        <v>34</v>
      </c>
      <c r="U8081" s="3" t="s">
        <v>117</v>
      </c>
      <c r="V8081" s="3" t="s">
        <v>34</v>
      </c>
      <c r="W8081" s="3" t="s">
        <v>178</v>
      </c>
      <c r="X8081" s="3" t="s">
        <v>34</v>
      </c>
      <c r="Y8081" s="3" t="s">
        <v>171</v>
      </c>
      <c r="Z8081" s="1" t="s">
        <v>34</v>
      </c>
      <c r="AA8081" s="1" t="s">
        <v>11</v>
      </c>
      <c r="AB8081" s="3" t="s">
        <v>13</v>
      </c>
      <c r="AC8081" s="23" t="s">
        <v>37802</v>
      </c>
      <c r="AD8081" s="23" t="s">
        <v>40439</v>
      </c>
      <c r="AE8081" t="s">
        <v>35410</v>
      </c>
    </row>
    <row r="8082" spans="1:31" ht="14.25" customHeight="1">
      <c r="A8082" s="1">
        <v>8081</v>
      </c>
      <c r="B8082" s="1" t="s">
        <v>54</v>
      </c>
      <c r="C8082" s="1" t="s">
        <v>9797</v>
      </c>
      <c r="D8082" s="1" t="s">
        <v>9798</v>
      </c>
      <c r="E8082" s="1" t="s">
        <v>37070</v>
      </c>
      <c r="F8082" s="1" t="s">
        <v>9799</v>
      </c>
      <c r="G8082" s="14">
        <v>9140944669</v>
      </c>
      <c r="H8082" s="1" t="s">
        <v>8</v>
      </c>
      <c r="I8082" s="1" t="s">
        <v>41</v>
      </c>
      <c r="J8082" s="1" t="s">
        <v>34</v>
      </c>
      <c r="K8082" s="3" t="s">
        <v>17</v>
      </c>
      <c r="L8082" s="1" t="s">
        <v>34</v>
      </c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1"/>
      <c r="AA8082" s="1" t="s">
        <v>11</v>
      </c>
      <c r="AB8082" s="3" t="s">
        <v>321</v>
      </c>
      <c r="AC8082" s="23" t="s">
        <v>37802</v>
      </c>
      <c r="AD8082" s="23" t="s">
        <v>45421</v>
      </c>
      <c r="AE8082" t="s">
        <v>35394</v>
      </c>
    </row>
    <row r="8083" spans="1:31" ht="14.25" customHeight="1">
      <c r="A8083" s="1">
        <v>8082</v>
      </c>
      <c r="B8083" s="9" t="s">
        <v>6</v>
      </c>
      <c r="C8083" s="1" t="s">
        <v>9802</v>
      </c>
      <c r="D8083" s="1" t="s">
        <v>162</v>
      </c>
      <c r="E8083" s="1" t="s">
        <v>90</v>
      </c>
      <c r="F8083" s="1" t="s">
        <v>9803</v>
      </c>
      <c r="G8083" s="14">
        <v>919494940444</v>
      </c>
      <c r="H8083" s="1" t="s">
        <v>37</v>
      </c>
      <c r="I8083" s="1" t="s">
        <v>41</v>
      </c>
      <c r="J8083" s="1" t="s">
        <v>34</v>
      </c>
      <c r="K8083" s="3" t="s">
        <v>213</v>
      </c>
      <c r="L8083" s="1" t="s">
        <v>34</v>
      </c>
      <c r="M8083" s="4" t="s">
        <v>17</v>
      </c>
      <c r="N8083" s="3" t="str">
        <f>J8083</f>
        <v>[50-85 Lacs]</v>
      </c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1"/>
      <c r="AA8083" s="1" t="s">
        <v>16</v>
      </c>
      <c r="AB8083" s="3" t="s">
        <v>12</v>
      </c>
      <c r="AC8083" s="23" t="s">
        <v>37802</v>
      </c>
      <c r="AD8083" s="23" t="s">
        <v>45422</v>
      </c>
      <c r="AE8083" t="s">
        <v>35409</v>
      </c>
    </row>
    <row r="8084" spans="1:31" ht="14.25" customHeight="1">
      <c r="A8084" s="1">
        <v>8083</v>
      </c>
      <c r="B8084" s="9" t="s">
        <v>6</v>
      </c>
      <c r="C8084" s="1" t="s">
        <v>9811</v>
      </c>
      <c r="D8084" s="1" t="s">
        <v>4055</v>
      </c>
      <c r="E8084" s="1" t="s">
        <v>40</v>
      </c>
      <c r="F8084" s="1" t="s">
        <v>25612</v>
      </c>
      <c r="G8084" s="14">
        <v>91994961949</v>
      </c>
      <c r="H8084" s="1" t="s">
        <v>15</v>
      </c>
      <c r="I8084" s="1" t="s">
        <v>41</v>
      </c>
      <c r="J8084" s="1" t="s">
        <v>34</v>
      </c>
      <c r="K8084" s="3" t="s">
        <v>42</v>
      </c>
      <c r="L8084" s="1" t="s">
        <v>34</v>
      </c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1"/>
      <c r="AA8084" s="1" t="s">
        <v>16</v>
      </c>
      <c r="AB8084" s="3" t="s">
        <v>12</v>
      </c>
      <c r="AC8084" s="23" t="s">
        <v>37802</v>
      </c>
      <c r="AD8084" s="23" t="s">
        <v>45423</v>
      </c>
      <c r="AE8084" t="s">
        <v>35394</v>
      </c>
    </row>
    <row r="8085" spans="1:31" ht="14.25" customHeight="1">
      <c r="A8085" s="1">
        <v>8084</v>
      </c>
      <c r="B8085" s="9" t="s">
        <v>6</v>
      </c>
      <c r="C8085" s="1" t="s">
        <v>9812</v>
      </c>
      <c r="D8085" s="1" t="s">
        <v>9813</v>
      </c>
      <c r="E8085" s="1" t="s">
        <v>73</v>
      </c>
      <c r="F8085" s="1" t="s">
        <v>25613</v>
      </c>
      <c r="G8085" s="14">
        <v>9194661914</v>
      </c>
      <c r="H8085" s="1" t="s">
        <v>15</v>
      </c>
      <c r="I8085" s="1" t="s">
        <v>62</v>
      </c>
      <c r="J8085" s="1" t="s">
        <v>34</v>
      </c>
      <c r="K8085" s="3" t="s">
        <v>17</v>
      </c>
      <c r="L8085" s="1" t="s">
        <v>34</v>
      </c>
      <c r="M8085" s="4" t="s">
        <v>42</v>
      </c>
      <c r="N8085" s="3" t="str">
        <f t="shared" ref="N8085:N8086" si="288">J8085</f>
        <v>[50-85 Lacs]</v>
      </c>
      <c r="O8085" s="3" t="s">
        <v>47349</v>
      </c>
      <c r="P8085" s="3" t="s">
        <v>34</v>
      </c>
      <c r="Q8085" s="3"/>
      <c r="R8085" s="3"/>
      <c r="S8085" s="3"/>
      <c r="T8085" s="3"/>
      <c r="U8085" s="3"/>
      <c r="V8085" s="3"/>
      <c r="W8085" s="3"/>
      <c r="X8085" s="3"/>
      <c r="Y8085" s="3"/>
      <c r="Z8085" s="1"/>
      <c r="AA8085" s="1" t="s">
        <v>16</v>
      </c>
      <c r="AB8085" s="3" t="s">
        <v>12</v>
      </c>
      <c r="AC8085" s="23" t="s">
        <v>37802</v>
      </c>
      <c r="AD8085" s="23" t="s">
        <v>41676</v>
      </c>
      <c r="AE8085" t="s">
        <v>35410</v>
      </c>
    </row>
    <row r="8086" spans="1:31" ht="14.25" customHeight="1">
      <c r="A8086" s="1">
        <v>8085</v>
      </c>
      <c r="B8086" s="9" t="s">
        <v>6</v>
      </c>
      <c r="C8086" s="1" t="s">
        <v>9815</v>
      </c>
      <c r="D8086" s="1" t="s">
        <v>526</v>
      </c>
      <c r="E8086" s="1" t="s">
        <v>78</v>
      </c>
      <c r="F8086" s="1" t="s">
        <v>25615</v>
      </c>
      <c r="G8086" s="14">
        <v>9146499699</v>
      </c>
      <c r="H8086" s="1" t="s">
        <v>8</v>
      </c>
      <c r="I8086" s="1" t="s">
        <v>41</v>
      </c>
      <c r="J8086" s="1" t="s">
        <v>34</v>
      </c>
      <c r="K8086" s="3" t="s">
        <v>17</v>
      </c>
      <c r="L8086" s="1" t="s">
        <v>34</v>
      </c>
      <c r="M8086" s="4" t="s">
        <v>42</v>
      </c>
      <c r="N8086" s="3" t="str">
        <f t="shared" si="288"/>
        <v>[50-85 Lacs]</v>
      </c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1"/>
      <c r="AA8086" s="1" t="s">
        <v>16</v>
      </c>
      <c r="AB8086" s="3" t="s">
        <v>12</v>
      </c>
      <c r="AC8086" s="23" t="s">
        <v>37802</v>
      </c>
      <c r="AD8086" s="23" t="s">
        <v>45424</v>
      </c>
      <c r="AE8086" t="s">
        <v>35399</v>
      </c>
    </row>
    <row r="8087" spans="1:31" ht="14.25" customHeight="1">
      <c r="A8087" s="1">
        <v>8086</v>
      </c>
      <c r="B8087" s="9" t="s">
        <v>6</v>
      </c>
      <c r="C8087" s="1" t="s">
        <v>9826</v>
      </c>
      <c r="D8087" s="1" t="s">
        <v>9827</v>
      </c>
      <c r="E8087" s="1" t="s">
        <v>40</v>
      </c>
      <c r="F8087" s="1" t="s">
        <v>25623</v>
      </c>
      <c r="G8087" s="14">
        <v>91406469640</v>
      </c>
      <c r="H8087" s="1" t="s">
        <v>20</v>
      </c>
      <c r="I8087" s="1" t="s">
        <v>9</v>
      </c>
      <c r="J8087" s="1" t="s">
        <v>34</v>
      </c>
      <c r="K8087" s="3" t="s">
        <v>42</v>
      </c>
      <c r="L8087" s="1" t="s">
        <v>34</v>
      </c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1"/>
      <c r="AA8087" s="1" t="s">
        <v>16</v>
      </c>
      <c r="AB8087" s="3" t="s">
        <v>12</v>
      </c>
      <c r="AC8087" s="23" t="s">
        <v>37802</v>
      </c>
      <c r="AD8087" s="23" t="s">
        <v>42121</v>
      </c>
      <c r="AE8087" t="s">
        <v>35399</v>
      </c>
    </row>
    <row r="8088" spans="1:31" ht="14.25" customHeight="1">
      <c r="A8088" s="1">
        <v>8087</v>
      </c>
      <c r="B8088" s="1" t="s">
        <v>54</v>
      </c>
      <c r="C8088" s="1" t="s">
        <v>9828</v>
      </c>
      <c r="D8088" s="1" t="s">
        <v>486</v>
      </c>
      <c r="E8088" s="1" t="s">
        <v>224</v>
      </c>
      <c r="F8088" s="1" t="s">
        <v>25624</v>
      </c>
      <c r="G8088" s="14">
        <v>919099144466</v>
      </c>
      <c r="H8088" s="1" t="s">
        <v>8</v>
      </c>
      <c r="I8088" s="1" t="s">
        <v>41</v>
      </c>
      <c r="J8088" s="1" t="s">
        <v>34</v>
      </c>
      <c r="K8088" s="3" t="s">
        <v>42</v>
      </c>
      <c r="L8088" s="1" t="s">
        <v>34</v>
      </c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1"/>
      <c r="AA8088" s="1" t="s">
        <v>16</v>
      </c>
      <c r="AB8088" s="3" t="s">
        <v>12</v>
      </c>
      <c r="AC8088" s="23" t="s">
        <v>37802</v>
      </c>
      <c r="AD8088" s="23" t="s">
        <v>43480</v>
      </c>
      <c r="AE8088" t="s">
        <v>35399</v>
      </c>
    </row>
    <row r="8089" spans="1:31" ht="14.25" customHeight="1">
      <c r="A8089" s="1">
        <v>8088</v>
      </c>
      <c r="B8089" s="9" t="s">
        <v>6</v>
      </c>
      <c r="C8089" s="1" t="s">
        <v>9837</v>
      </c>
      <c r="D8089" s="1" t="s">
        <v>9838</v>
      </c>
      <c r="E8089" s="1" t="s">
        <v>8302</v>
      </c>
      <c r="F8089" s="1" t="s">
        <v>25630</v>
      </c>
      <c r="G8089" s="14">
        <v>91946690994</v>
      </c>
      <c r="H8089" s="1" t="s">
        <v>8</v>
      </c>
      <c r="I8089" s="1" t="s">
        <v>41</v>
      </c>
      <c r="J8089" s="1" t="s">
        <v>34</v>
      </c>
      <c r="K8089" s="3" t="s">
        <v>117</v>
      </c>
      <c r="L8089" s="1" t="s">
        <v>34</v>
      </c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1"/>
      <c r="AA8089" s="1" t="s">
        <v>16</v>
      </c>
      <c r="AB8089" s="3" t="s">
        <v>12</v>
      </c>
      <c r="AC8089" s="23" t="s">
        <v>37802</v>
      </c>
      <c r="AD8089" s="23" t="s">
        <v>45425</v>
      </c>
      <c r="AE8089" t="s">
        <v>35394</v>
      </c>
    </row>
    <row r="8090" spans="1:31" ht="14.25" customHeight="1">
      <c r="A8090" s="1">
        <v>8089</v>
      </c>
      <c r="B8090" s="1" t="s">
        <v>54</v>
      </c>
      <c r="C8090" s="1" t="s">
        <v>9851</v>
      </c>
      <c r="D8090" s="1" t="s">
        <v>35911</v>
      </c>
      <c r="E8090" s="1" t="s">
        <v>724</v>
      </c>
      <c r="F8090" s="1" t="s">
        <v>25637</v>
      </c>
      <c r="G8090" s="14">
        <v>91914919416</v>
      </c>
      <c r="H8090" s="1" t="s">
        <v>20</v>
      </c>
      <c r="I8090" s="1" t="s">
        <v>9</v>
      </c>
      <c r="J8090" s="1" t="s">
        <v>34</v>
      </c>
      <c r="K8090" s="3" t="s">
        <v>17</v>
      </c>
      <c r="L8090" s="1" t="s">
        <v>34</v>
      </c>
      <c r="M8090" s="4" t="s">
        <v>42</v>
      </c>
      <c r="N8090" s="3" t="str">
        <f>J8090</f>
        <v>[50-85 Lacs]</v>
      </c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1"/>
      <c r="AA8090" s="1" t="s">
        <v>16</v>
      </c>
      <c r="AB8090" s="3" t="s">
        <v>12</v>
      </c>
      <c r="AC8090" s="23" t="s">
        <v>37802</v>
      </c>
      <c r="AD8090" s="23" t="s">
        <v>39186</v>
      </c>
      <c r="AE8090" t="s">
        <v>35410</v>
      </c>
    </row>
    <row r="8091" spans="1:31" ht="14.25" customHeight="1">
      <c r="A8091" s="1">
        <v>8090</v>
      </c>
      <c r="B8091" s="9" t="s">
        <v>6</v>
      </c>
      <c r="C8091" s="1" t="s">
        <v>9869</v>
      </c>
      <c r="D8091" s="1" t="s">
        <v>361</v>
      </c>
      <c r="E8091" s="1" t="s">
        <v>40</v>
      </c>
      <c r="F8091" s="1" t="s">
        <v>34308</v>
      </c>
      <c r="G8091" s="14">
        <v>9191991944444</v>
      </c>
      <c r="H8091" s="1" t="s">
        <v>8</v>
      </c>
      <c r="I8091" s="1" t="s">
        <v>9</v>
      </c>
      <c r="J8091" s="1" t="s">
        <v>34</v>
      </c>
      <c r="K8091" s="3" t="s">
        <v>17</v>
      </c>
      <c r="L8091" s="1" t="s">
        <v>34</v>
      </c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1"/>
      <c r="AA8091" s="1" t="s">
        <v>11</v>
      </c>
      <c r="AB8091" s="3" t="s">
        <v>274</v>
      </c>
      <c r="AC8091" s="23" t="s">
        <v>37802</v>
      </c>
      <c r="AD8091" s="23" t="s">
        <v>44765</v>
      </c>
      <c r="AE8091" t="s">
        <v>35409</v>
      </c>
    </row>
    <row r="8092" spans="1:31" ht="14.25" customHeight="1">
      <c r="A8092" s="1">
        <v>8091</v>
      </c>
      <c r="B8092" s="1" t="s">
        <v>54</v>
      </c>
      <c r="C8092" s="1" t="s">
        <v>9885</v>
      </c>
      <c r="D8092" s="1" t="s">
        <v>10205</v>
      </c>
      <c r="E8092" s="1" t="s">
        <v>11030</v>
      </c>
      <c r="F8092" s="1" t="s">
        <v>25656</v>
      </c>
      <c r="G8092" s="14">
        <v>91449404600</v>
      </c>
      <c r="H8092" s="1" t="s">
        <v>20</v>
      </c>
      <c r="I8092" s="1" t="s">
        <v>9</v>
      </c>
      <c r="J8092" s="1" t="s">
        <v>34</v>
      </c>
      <c r="K8092" s="3" t="s">
        <v>42</v>
      </c>
      <c r="L8092" s="1" t="s">
        <v>34</v>
      </c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1"/>
      <c r="AA8092" s="1" t="s">
        <v>16</v>
      </c>
      <c r="AB8092" s="3" t="s">
        <v>12</v>
      </c>
      <c r="AC8092" s="23" t="s">
        <v>37802</v>
      </c>
      <c r="AD8092" s="23" t="s">
        <v>45426</v>
      </c>
      <c r="AE8092" t="s">
        <v>35394</v>
      </c>
    </row>
    <row r="8093" spans="1:31" ht="14.25" customHeight="1">
      <c r="A8093" s="1">
        <v>8092</v>
      </c>
      <c r="B8093" s="1" t="s">
        <v>54</v>
      </c>
      <c r="C8093" s="1" t="s">
        <v>9887</v>
      </c>
      <c r="D8093" s="1" t="s">
        <v>1410</v>
      </c>
      <c r="E8093" s="1" t="s">
        <v>4153</v>
      </c>
      <c r="F8093" s="1" t="s">
        <v>25658</v>
      </c>
      <c r="G8093" s="14">
        <v>91944660444</v>
      </c>
      <c r="H8093" s="1" t="s">
        <v>15</v>
      </c>
      <c r="I8093" s="1" t="s">
        <v>9</v>
      </c>
      <c r="J8093" s="1" t="s">
        <v>34</v>
      </c>
      <c r="K8093" s="3" t="s">
        <v>17</v>
      </c>
      <c r="L8093" s="1" t="s">
        <v>34</v>
      </c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1"/>
      <c r="AA8093" s="1" t="s">
        <v>16</v>
      </c>
      <c r="AB8093" s="3" t="s">
        <v>12</v>
      </c>
      <c r="AC8093" s="23" t="s">
        <v>37802</v>
      </c>
      <c r="AD8093" s="23" t="s">
        <v>42210</v>
      </c>
      <c r="AE8093" t="s">
        <v>35409</v>
      </c>
    </row>
    <row r="8094" spans="1:31" ht="14.25" customHeight="1">
      <c r="A8094" s="1">
        <v>8093</v>
      </c>
      <c r="B8094" s="9" t="s">
        <v>6</v>
      </c>
      <c r="C8094" s="1" t="s">
        <v>9891</v>
      </c>
      <c r="D8094" s="1" t="s">
        <v>9892</v>
      </c>
      <c r="E8094" s="1" t="s">
        <v>139</v>
      </c>
      <c r="F8094" s="1" t="s">
        <v>25660</v>
      </c>
      <c r="G8094" s="14">
        <v>91490649461</v>
      </c>
      <c r="H8094" s="1" t="s">
        <v>15</v>
      </c>
      <c r="I8094" s="1" t="s">
        <v>62</v>
      </c>
      <c r="J8094" s="1" t="s">
        <v>34</v>
      </c>
      <c r="K8094" s="3" t="s">
        <v>17</v>
      </c>
      <c r="L8094" s="1" t="s">
        <v>34</v>
      </c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1"/>
      <c r="AA8094" s="1" t="s">
        <v>11</v>
      </c>
      <c r="AB8094" s="3" t="s">
        <v>274</v>
      </c>
      <c r="AC8094" s="23" t="s">
        <v>37802</v>
      </c>
      <c r="AD8094" s="23" t="s">
        <v>44102</v>
      </c>
      <c r="AE8094" t="s">
        <v>35409</v>
      </c>
    </row>
    <row r="8095" spans="1:31" ht="14.25" customHeight="1">
      <c r="A8095" s="1">
        <v>8094</v>
      </c>
      <c r="B8095" s="1" t="s">
        <v>54</v>
      </c>
      <c r="C8095" s="1" t="s">
        <v>9898</v>
      </c>
      <c r="D8095" s="1" t="s">
        <v>9899</v>
      </c>
      <c r="E8095" s="1" t="s">
        <v>1469</v>
      </c>
      <c r="F8095" s="1" t="s">
        <v>34313</v>
      </c>
      <c r="G8095" s="14">
        <v>919099914069</v>
      </c>
      <c r="H8095" s="1" t="s">
        <v>8</v>
      </c>
      <c r="I8095" s="1" t="s">
        <v>9</v>
      </c>
      <c r="J8095" s="1" t="s">
        <v>34</v>
      </c>
      <c r="K8095" s="3" t="s">
        <v>42</v>
      </c>
      <c r="L8095" s="1" t="s">
        <v>34</v>
      </c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1"/>
      <c r="AA8095" s="1" t="s">
        <v>16</v>
      </c>
      <c r="AB8095" s="3" t="s">
        <v>12</v>
      </c>
      <c r="AC8095" s="23" t="s">
        <v>37802</v>
      </c>
      <c r="AD8095" s="23" t="s">
        <v>45427</v>
      </c>
      <c r="AE8095" t="s">
        <v>35410</v>
      </c>
    </row>
    <row r="8096" spans="1:31" ht="14.25" customHeight="1">
      <c r="A8096" s="1">
        <v>8095</v>
      </c>
      <c r="B8096" s="1" t="s">
        <v>54</v>
      </c>
      <c r="C8096" s="1" t="s">
        <v>9904</v>
      </c>
      <c r="D8096" s="1" t="s">
        <v>10573</v>
      </c>
      <c r="E8096" s="1" t="s">
        <v>1225</v>
      </c>
      <c r="F8096" s="1" t="s">
        <v>32172</v>
      </c>
      <c r="G8096" s="14">
        <v>91949460664</v>
      </c>
      <c r="H8096" s="1" t="s">
        <v>8</v>
      </c>
      <c r="I8096" s="1" t="s">
        <v>41</v>
      </c>
      <c r="J8096" s="1" t="s">
        <v>34</v>
      </c>
      <c r="K8096" s="3" t="s">
        <v>42</v>
      </c>
      <c r="L8096" s="1" t="s">
        <v>34</v>
      </c>
      <c r="M8096" s="3" t="s">
        <v>178</v>
      </c>
      <c r="N8096" s="3" t="str">
        <f t="shared" ref="N8096:N8098" si="289">J8096</f>
        <v>[50-85 Lacs]</v>
      </c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1"/>
      <c r="AA8096" s="1" t="s">
        <v>16</v>
      </c>
      <c r="AB8096" s="3" t="s">
        <v>12</v>
      </c>
      <c r="AC8096" s="23" t="s">
        <v>37802</v>
      </c>
      <c r="AD8096" s="23" t="s">
        <v>39678</v>
      </c>
      <c r="AE8096" t="s">
        <v>35410</v>
      </c>
    </row>
    <row r="8097" spans="1:31" ht="14.25" customHeight="1">
      <c r="A8097" s="1">
        <v>8096</v>
      </c>
      <c r="B8097" s="1" t="s">
        <v>54</v>
      </c>
      <c r="C8097" s="1" t="s">
        <v>9908</v>
      </c>
      <c r="D8097" s="1" t="s">
        <v>35912</v>
      </c>
      <c r="E8097" s="1" t="s">
        <v>2278</v>
      </c>
      <c r="F8097" s="1" t="s">
        <v>32173</v>
      </c>
      <c r="G8097" s="14">
        <v>91944646960</v>
      </c>
      <c r="H8097" s="1" t="s">
        <v>20</v>
      </c>
      <c r="I8097" s="1" t="s">
        <v>9</v>
      </c>
      <c r="J8097" s="1" t="s">
        <v>34</v>
      </c>
      <c r="K8097" s="3" t="s">
        <v>17</v>
      </c>
      <c r="L8097" s="1" t="s">
        <v>34</v>
      </c>
      <c r="M8097" s="4" t="s">
        <v>42</v>
      </c>
      <c r="N8097" s="3" t="str">
        <f t="shared" si="289"/>
        <v>[50-85 Lacs]</v>
      </c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1"/>
      <c r="AA8097" s="1" t="s">
        <v>16</v>
      </c>
      <c r="AB8097" s="3" t="s">
        <v>12</v>
      </c>
      <c r="AC8097" s="23" t="s">
        <v>37802</v>
      </c>
      <c r="AD8097" s="23" t="s">
        <v>45428</v>
      </c>
      <c r="AE8097" t="s">
        <v>35409</v>
      </c>
    </row>
    <row r="8098" spans="1:31" ht="14.25" customHeight="1">
      <c r="A8098" s="1">
        <v>8097</v>
      </c>
      <c r="B8098" s="1" t="s">
        <v>54</v>
      </c>
      <c r="C8098" s="1" t="s">
        <v>9927</v>
      </c>
      <c r="D8098" s="1" t="s">
        <v>35913</v>
      </c>
      <c r="E8098" s="1" t="s">
        <v>5523</v>
      </c>
      <c r="F8098" s="1" t="s">
        <v>32176</v>
      </c>
      <c r="G8098" s="14">
        <v>919446064916</v>
      </c>
      <c r="H8098" s="1" t="s">
        <v>37</v>
      </c>
      <c r="I8098" s="1" t="s">
        <v>9</v>
      </c>
      <c r="J8098" s="1" t="s">
        <v>34</v>
      </c>
      <c r="K8098" s="3" t="s">
        <v>42</v>
      </c>
      <c r="L8098" s="1" t="s">
        <v>34</v>
      </c>
      <c r="M8098" s="3" t="s">
        <v>27</v>
      </c>
      <c r="N8098" s="3" t="str">
        <f t="shared" si="289"/>
        <v>[50-85 Lacs]</v>
      </c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1"/>
      <c r="AA8098" s="1" t="s">
        <v>16</v>
      </c>
      <c r="AB8098" s="3" t="s">
        <v>12</v>
      </c>
      <c r="AC8098" s="23" t="s">
        <v>37802</v>
      </c>
      <c r="AD8098" s="23" t="s">
        <v>45429</v>
      </c>
      <c r="AE8098" t="s">
        <v>35399</v>
      </c>
    </row>
    <row r="8099" spans="1:31" ht="14.25" customHeight="1">
      <c r="A8099" s="1">
        <v>8098</v>
      </c>
      <c r="B8099" s="9" t="s">
        <v>6</v>
      </c>
      <c r="C8099" s="1" t="s">
        <v>9944</v>
      </c>
      <c r="D8099" s="1" t="s">
        <v>35706</v>
      </c>
      <c r="E8099" s="1" t="s">
        <v>9945</v>
      </c>
      <c r="F8099" s="1" t="s">
        <v>25688</v>
      </c>
      <c r="G8099" s="14">
        <v>919909640</v>
      </c>
      <c r="H8099" s="1" t="s">
        <v>15</v>
      </c>
      <c r="I8099" s="1" t="s">
        <v>62</v>
      </c>
      <c r="J8099" s="1" t="s">
        <v>34</v>
      </c>
      <c r="K8099" s="3" t="s">
        <v>42</v>
      </c>
      <c r="L8099" s="1" t="s">
        <v>34</v>
      </c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1"/>
      <c r="AA8099" s="1" t="s">
        <v>16</v>
      </c>
      <c r="AB8099" s="3" t="s">
        <v>12</v>
      </c>
      <c r="AC8099" s="23" t="s">
        <v>37802</v>
      </c>
      <c r="AD8099" s="23" t="s">
        <v>45430</v>
      </c>
      <c r="AE8099" t="s">
        <v>35394</v>
      </c>
    </row>
    <row r="8100" spans="1:31" ht="14.25" customHeight="1">
      <c r="A8100" s="1">
        <v>8099</v>
      </c>
      <c r="B8100" s="1" t="s">
        <v>54</v>
      </c>
      <c r="C8100" s="1" t="s">
        <v>9948</v>
      </c>
      <c r="D8100" s="1" t="s">
        <v>9949</v>
      </c>
      <c r="E8100" s="1" t="s">
        <v>45</v>
      </c>
      <c r="F8100" s="1" t="s">
        <v>25689</v>
      </c>
      <c r="G8100" s="14">
        <v>919994441141</v>
      </c>
      <c r="H8100" s="1" t="s">
        <v>15</v>
      </c>
      <c r="I8100" s="1" t="s">
        <v>41</v>
      </c>
      <c r="J8100" s="1" t="s">
        <v>34</v>
      </c>
      <c r="K8100" s="3" t="s">
        <v>17</v>
      </c>
      <c r="L8100" s="1" t="s">
        <v>34</v>
      </c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1"/>
      <c r="AA8100" s="1" t="s">
        <v>11</v>
      </c>
      <c r="AB8100" s="3" t="s">
        <v>13</v>
      </c>
      <c r="AC8100" s="23" t="s">
        <v>37802</v>
      </c>
      <c r="AD8100" s="23" t="s">
        <v>45431</v>
      </c>
      <c r="AE8100" t="s">
        <v>35409</v>
      </c>
    </row>
    <row r="8101" spans="1:31" ht="14.25" customHeight="1">
      <c r="A8101" s="1">
        <v>8100</v>
      </c>
      <c r="B8101" s="9" t="s">
        <v>6</v>
      </c>
      <c r="C8101" s="1" t="s">
        <v>9962</v>
      </c>
      <c r="D8101" s="1" t="s">
        <v>2412</v>
      </c>
      <c r="E8101" s="1" t="s">
        <v>40</v>
      </c>
      <c r="F8101" s="1" t="s">
        <v>25695</v>
      </c>
      <c r="G8101" s="14">
        <v>914449640494</v>
      </c>
      <c r="H8101" s="1" t="s">
        <v>15</v>
      </c>
      <c r="I8101" s="1" t="s">
        <v>9</v>
      </c>
      <c r="J8101" s="1" t="s">
        <v>34</v>
      </c>
      <c r="K8101" s="3" t="s">
        <v>42</v>
      </c>
      <c r="L8101" s="1" t="s">
        <v>34</v>
      </c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1"/>
      <c r="AA8101" s="1" t="s">
        <v>16</v>
      </c>
      <c r="AB8101" s="3" t="s">
        <v>12</v>
      </c>
      <c r="AC8101" s="23" t="s">
        <v>37802</v>
      </c>
      <c r="AD8101" s="23" t="s">
        <v>39681</v>
      </c>
      <c r="AE8101" t="s">
        <v>35394</v>
      </c>
    </row>
    <row r="8102" spans="1:31" ht="14.25" customHeight="1">
      <c r="A8102" s="1">
        <v>8101</v>
      </c>
      <c r="B8102" s="1" t="s">
        <v>54</v>
      </c>
      <c r="C8102" s="1" t="s">
        <v>9963</v>
      </c>
      <c r="D8102" s="1" t="s">
        <v>7576</v>
      </c>
      <c r="E8102" s="1" t="s">
        <v>1306</v>
      </c>
      <c r="F8102" s="1" t="s">
        <v>32178</v>
      </c>
      <c r="G8102" s="14">
        <v>9166049144</v>
      </c>
      <c r="H8102" s="1" t="s">
        <v>20</v>
      </c>
      <c r="I8102" s="1" t="s">
        <v>41</v>
      </c>
      <c r="J8102" s="1" t="s">
        <v>34</v>
      </c>
      <c r="K8102" s="3" t="s">
        <v>42</v>
      </c>
      <c r="L8102" s="1" t="s">
        <v>34</v>
      </c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1"/>
      <c r="AA8102" s="1" t="s">
        <v>16</v>
      </c>
      <c r="AB8102" s="3" t="s">
        <v>12</v>
      </c>
      <c r="AC8102" s="23" t="s">
        <v>37802</v>
      </c>
      <c r="AD8102" s="23" t="s">
        <v>45432</v>
      </c>
      <c r="AE8102" t="s">
        <v>35394</v>
      </c>
    </row>
    <row r="8103" spans="1:31" ht="14.25" customHeight="1">
      <c r="A8103" s="1">
        <v>8102</v>
      </c>
      <c r="B8103" s="9" t="s">
        <v>6</v>
      </c>
      <c r="C8103" s="1" t="s">
        <v>9965</v>
      </c>
      <c r="D8103" s="1" t="s">
        <v>9966</v>
      </c>
      <c r="E8103" s="1" t="s">
        <v>73</v>
      </c>
      <c r="F8103" s="1" t="s">
        <v>32179</v>
      </c>
      <c r="G8103" s="14">
        <v>91600044699</v>
      </c>
      <c r="H8103" s="1" t="s">
        <v>20</v>
      </c>
      <c r="I8103" s="1" t="s">
        <v>9</v>
      </c>
      <c r="J8103" s="1" t="s">
        <v>34</v>
      </c>
      <c r="K8103" s="3" t="s">
        <v>17</v>
      </c>
      <c r="L8103" s="1" t="s">
        <v>34</v>
      </c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1"/>
      <c r="AA8103" s="1" t="s">
        <v>16</v>
      </c>
      <c r="AB8103" s="3" t="s">
        <v>12</v>
      </c>
      <c r="AC8103" s="23" t="s">
        <v>37802</v>
      </c>
      <c r="AD8103" s="23" t="s">
        <v>45433</v>
      </c>
      <c r="AE8103" t="s">
        <v>35394</v>
      </c>
    </row>
    <row r="8104" spans="1:31" ht="14.25" customHeight="1">
      <c r="A8104" s="1">
        <v>8103</v>
      </c>
      <c r="B8104" s="1" t="s">
        <v>54</v>
      </c>
      <c r="C8104" s="1" t="s">
        <v>9968</v>
      </c>
      <c r="D8104" s="1" t="s">
        <v>350</v>
      </c>
      <c r="E8104" s="1" t="s">
        <v>37071</v>
      </c>
      <c r="F8104" s="1" t="s">
        <v>34318</v>
      </c>
      <c r="G8104" s="14">
        <v>91949464664</v>
      </c>
      <c r="H8104" s="1" t="s">
        <v>15</v>
      </c>
      <c r="I8104" s="1" t="s">
        <v>41</v>
      </c>
      <c r="J8104" s="1" t="s">
        <v>34</v>
      </c>
      <c r="K8104" s="3" t="s">
        <v>17</v>
      </c>
      <c r="L8104" s="1" t="s">
        <v>34</v>
      </c>
      <c r="M8104" s="4" t="s">
        <v>42</v>
      </c>
      <c r="N8104" s="3" t="str">
        <f t="shared" ref="N8104:N8105" si="290">J8104</f>
        <v>[50-85 Lacs]</v>
      </c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1"/>
      <c r="AA8104" s="1" t="s">
        <v>16</v>
      </c>
      <c r="AB8104" s="3" t="s">
        <v>12</v>
      </c>
      <c r="AC8104" s="23" t="s">
        <v>37802</v>
      </c>
      <c r="AD8104" s="23" t="s">
        <v>45434</v>
      </c>
      <c r="AE8104" t="s">
        <v>35410</v>
      </c>
    </row>
    <row r="8105" spans="1:31" ht="14.25" customHeight="1">
      <c r="A8105" s="1">
        <v>8104</v>
      </c>
      <c r="B8105" s="1" t="s">
        <v>54</v>
      </c>
      <c r="C8105" s="1" t="s">
        <v>9971</v>
      </c>
      <c r="D8105" s="1" t="s">
        <v>386</v>
      </c>
      <c r="E8105" s="1" t="s">
        <v>139</v>
      </c>
      <c r="F8105" s="1" t="s">
        <v>32180</v>
      </c>
      <c r="G8105" s="14">
        <v>919446916006</v>
      </c>
      <c r="H8105" s="1" t="s">
        <v>8</v>
      </c>
      <c r="I8105" s="1" t="s">
        <v>9</v>
      </c>
      <c r="J8105" s="1" t="s">
        <v>34</v>
      </c>
      <c r="K8105" s="3" t="s">
        <v>42</v>
      </c>
      <c r="L8105" s="1" t="s">
        <v>34</v>
      </c>
      <c r="M8105" s="3" t="s">
        <v>27</v>
      </c>
      <c r="N8105" s="3" t="str">
        <f t="shared" si="290"/>
        <v>[50-85 Lacs]</v>
      </c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1"/>
      <c r="AA8105" s="1" t="s">
        <v>16</v>
      </c>
      <c r="AB8105" s="3" t="s">
        <v>12</v>
      </c>
      <c r="AC8105" s="23" t="s">
        <v>37802</v>
      </c>
      <c r="AD8105" s="23" t="s">
        <v>45435</v>
      </c>
      <c r="AE8105" t="s">
        <v>35394</v>
      </c>
    </row>
    <row r="8106" spans="1:31" ht="14.25" customHeight="1">
      <c r="A8106" s="1">
        <v>8105</v>
      </c>
      <c r="B8106" s="9" t="s">
        <v>6</v>
      </c>
      <c r="C8106" s="1" t="s">
        <v>9972</v>
      </c>
      <c r="D8106" s="1" t="s">
        <v>1209</v>
      </c>
      <c r="E8106" s="1" t="s">
        <v>40</v>
      </c>
      <c r="F8106" s="1" t="s">
        <v>25700</v>
      </c>
      <c r="G8106" s="14">
        <v>91914966640</v>
      </c>
      <c r="H8106" s="1" t="s">
        <v>8</v>
      </c>
      <c r="I8106" s="1" t="s">
        <v>9</v>
      </c>
      <c r="J8106" s="1" t="s">
        <v>34</v>
      </c>
      <c r="K8106" s="3" t="s">
        <v>17</v>
      </c>
      <c r="L8106" s="1" t="s">
        <v>34</v>
      </c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1"/>
      <c r="AA8106" s="1" t="s">
        <v>16</v>
      </c>
      <c r="AB8106" s="3" t="s">
        <v>12</v>
      </c>
      <c r="AC8106" s="23" t="s">
        <v>37802</v>
      </c>
      <c r="AD8106" s="23" t="s">
        <v>45436</v>
      </c>
      <c r="AE8106" t="s">
        <v>35394</v>
      </c>
    </row>
    <row r="8107" spans="1:31" ht="14.25" customHeight="1">
      <c r="A8107" s="1">
        <v>8106</v>
      </c>
      <c r="B8107" s="1" t="s">
        <v>54</v>
      </c>
      <c r="C8107" s="1" t="s">
        <v>9974</v>
      </c>
      <c r="D8107" s="1" t="s">
        <v>951</v>
      </c>
      <c r="E8107" s="1" t="s">
        <v>362</v>
      </c>
      <c r="F8107" s="1" t="s">
        <v>25702</v>
      </c>
      <c r="G8107" s="14">
        <v>919099019649</v>
      </c>
      <c r="H8107" s="1" t="s">
        <v>20</v>
      </c>
      <c r="I8107" s="1" t="s">
        <v>9</v>
      </c>
      <c r="J8107" s="1" t="s">
        <v>34</v>
      </c>
      <c r="K8107" s="3" t="s">
        <v>42</v>
      </c>
      <c r="L8107" s="1" t="s">
        <v>34</v>
      </c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1"/>
      <c r="AA8107" s="1" t="s">
        <v>16</v>
      </c>
      <c r="AB8107" s="3" t="s">
        <v>12</v>
      </c>
      <c r="AC8107" s="23" t="s">
        <v>37802</v>
      </c>
      <c r="AD8107" s="23" t="s">
        <v>45437</v>
      </c>
      <c r="AE8107" t="s">
        <v>35409</v>
      </c>
    </row>
    <row r="8108" spans="1:31" ht="14.25" customHeight="1">
      <c r="A8108" s="1">
        <v>8107</v>
      </c>
      <c r="B8108" s="1" t="s">
        <v>54</v>
      </c>
      <c r="C8108" s="1" t="s">
        <v>9977</v>
      </c>
      <c r="D8108" s="1" t="s">
        <v>1675</v>
      </c>
      <c r="E8108" s="1" t="s">
        <v>139</v>
      </c>
      <c r="F8108" s="1" t="s">
        <v>25704</v>
      </c>
      <c r="G8108" s="14">
        <v>919946004446</v>
      </c>
      <c r="H8108" s="1" t="s">
        <v>15</v>
      </c>
      <c r="I8108" s="1" t="s">
        <v>9</v>
      </c>
      <c r="J8108" s="1" t="s">
        <v>34</v>
      </c>
      <c r="K8108" s="3" t="s">
        <v>42</v>
      </c>
      <c r="L8108" s="1" t="s">
        <v>34</v>
      </c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1"/>
      <c r="AA8108" s="1" t="s">
        <v>16</v>
      </c>
      <c r="AB8108" s="3" t="s">
        <v>12</v>
      </c>
      <c r="AC8108" s="23" t="s">
        <v>37802</v>
      </c>
      <c r="AD8108" s="23" t="s">
        <v>45438</v>
      </c>
      <c r="AE8108" t="s">
        <v>35399</v>
      </c>
    </row>
    <row r="8109" spans="1:31" ht="14.25" customHeight="1">
      <c r="A8109" s="1">
        <v>8108</v>
      </c>
      <c r="B8109" s="1" t="s">
        <v>54</v>
      </c>
      <c r="C8109" s="1" t="s">
        <v>9982</v>
      </c>
      <c r="D8109" s="1" t="s">
        <v>1410</v>
      </c>
      <c r="E8109" s="1" t="s">
        <v>37072</v>
      </c>
      <c r="F8109" s="1" t="s">
        <v>25708</v>
      </c>
      <c r="G8109" s="14">
        <v>919919040416</v>
      </c>
      <c r="H8109" s="1" t="s">
        <v>15</v>
      </c>
      <c r="I8109" s="1" t="s">
        <v>9</v>
      </c>
      <c r="J8109" s="1" t="s">
        <v>34</v>
      </c>
      <c r="K8109" s="3" t="s">
        <v>17</v>
      </c>
      <c r="L8109" s="1" t="s">
        <v>34</v>
      </c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1"/>
      <c r="AA8109" s="1" t="s">
        <v>16</v>
      </c>
      <c r="AB8109" s="3" t="s">
        <v>12</v>
      </c>
      <c r="AC8109" s="23" t="s">
        <v>37802</v>
      </c>
      <c r="AD8109" s="23" t="s">
        <v>45439</v>
      </c>
      <c r="AE8109" t="s">
        <v>35399</v>
      </c>
    </row>
    <row r="8110" spans="1:31" ht="14.25" customHeight="1">
      <c r="A8110" s="1">
        <v>8109</v>
      </c>
      <c r="B8110" s="9" t="s">
        <v>6</v>
      </c>
      <c r="C8110" s="1" t="s">
        <v>9995</v>
      </c>
      <c r="D8110" s="1" t="s">
        <v>536</v>
      </c>
      <c r="E8110" s="1" t="s">
        <v>9242</v>
      </c>
      <c r="F8110" s="1" t="s">
        <v>20932</v>
      </c>
      <c r="G8110" s="14">
        <v>919444440644</v>
      </c>
      <c r="H8110" s="1" t="s">
        <v>15</v>
      </c>
      <c r="I8110" s="1" t="s">
        <v>41</v>
      </c>
      <c r="J8110" s="1" t="s">
        <v>34</v>
      </c>
      <c r="K8110" s="3" t="s">
        <v>42</v>
      </c>
      <c r="L8110" s="1" t="s">
        <v>34</v>
      </c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1"/>
      <c r="AA8110" s="1" t="s">
        <v>16</v>
      </c>
      <c r="AB8110" s="3" t="s">
        <v>12</v>
      </c>
      <c r="AC8110" s="23" t="s">
        <v>37802</v>
      </c>
      <c r="AD8110" s="23" t="s">
        <v>45440</v>
      </c>
      <c r="AE8110" t="s">
        <v>35409</v>
      </c>
    </row>
    <row r="8111" spans="1:31" ht="14.25" customHeight="1">
      <c r="A8111" s="1">
        <v>8110</v>
      </c>
      <c r="B8111" s="1" t="s">
        <v>54</v>
      </c>
      <c r="C8111" s="1" t="s">
        <v>9999</v>
      </c>
      <c r="D8111" s="1" t="s">
        <v>332</v>
      </c>
      <c r="E8111" s="1" t="s">
        <v>3162</v>
      </c>
      <c r="F8111" s="1" t="s">
        <v>25712</v>
      </c>
      <c r="G8111" s="14">
        <v>914490964464</v>
      </c>
      <c r="H8111" s="1" t="s">
        <v>20</v>
      </c>
      <c r="I8111" s="1" t="s">
        <v>62</v>
      </c>
      <c r="J8111" s="1" t="s">
        <v>34</v>
      </c>
      <c r="K8111" s="3" t="s">
        <v>42</v>
      </c>
      <c r="L8111" s="1" t="s">
        <v>34</v>
      </c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1"/>
      <c r="AA8111" s="1" t="s">
        <v>16</v>
      </c>
      <c r="AB8111" s="3" t="s">
        <v>12</v>
      </c>
      <c r="AC8111" s="23" t="s">
        <v>37802</v>
      </c>
      <c r="AD8111" s="23" t="s">
        <v>45441</v>
      </c>
      <c r="AE8111" t="s">
        <v>35409</v>
      </c>
    </row>
    <row r="8112" spans="1:31" ht="14.25" customHeight="1">
      <c r="A8112" s="1">
        <v>8111</v>
      </c>
      <c r="B8112" s="1" t="s">
        <v>54</v>
      </c>
      <c r="C8112" s="1" t="s">
        <v>10008</v>
      </c>
      <c r="D8112" s="1" t="s">
        <v>5048</v>
      </c>
      <c r="E8112" s="1" t="s">
        <v>487</v>
      </c>
      <c r="F8112" s="1" t="s">
        <v>34322</v>
      </c>
      <c r="G8112" s="14">
        <v>919494190469</v>
      </c>
      <c r="H8112" s="1" t="s">
        <v>8</v>
      </c>
      <c r="I8112" s="1" t="s">
        <v>41</v>
      </c>
      <c r="J8112" s="1" t="s">
        <v>34</v>
      </c>
      <c r="K8112" s="3" t="s">
        <v>17</v>
      </c>
      <c r="L8112" s="1" t="s">
        <v>34</v>
      </c>
      <c r="M8112" s="4" t="s">
        <v>42</v>
      </c>
      <c r="N8112" s="3" t="str">
        <f>J8112</f>
        <v>[50-85 Lacs]</v>
      </c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1"/>
      <c r="AA8112" s="1" t="s">
        <v>16</v>
      </c>
      <c r="AB8112" s="3" t="s">
        <v>12</v>
      </c>
      <c r="AC8112" s="23" t="s">
        <v>37802</v>
      </c>
      <c r="AD8112" s="23" t="s">
        <v>45442</v>
      </c>
      <c r="AE8112" t="s">
        <v>35409</v>
      </c>
    </row>
    <row r="8113" spans="1:31" ht="14.25" customHeight="1">
      <c r="A8113" s="1">
        <v>8112</v>
      </c>
      <c r="B8113" s="1" t="s">
        <v>54</v>
      </c>
      <c r="C8113" s="1" t="s">
        <v>10009</v>
      </c>
      <c r="D8113" s="1" t="s">
        <v>3787</v>
      </c>
      <c r="E8113" s="1" t="s">
        <v>36965</v>
      </c>
      <c r="F8113" s="1" t="s">
        <v>25718</v>
      </c>
      <c r="G8113" s="14">
        <v>91994491601</v>
      </c>
      <c r="H8113" s="1" t="s">
        <v>8</v>
      </c>
      <c r="I8113" s="1" t="s">
        <v>9</v>
      </c>
      <c r="J8113" s="1" t="s">
        <v>34</v>
      </c>
      <c r="K8113" s="3" t="s">
        <v>17</v>
      </c>
      <c r="L8113" s="1" t="s">
        <v>34</v>
      </c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1"/>
      <c r="AA8113" s="1" t="s">
        <v>11</v>
      </c>
      <c r="AB8113" s="3" t="s">
        <v>274</v>
      </c>
      <c r="AC8113" s="23" t="s">
        <v>37802</v>
      </c>
      <c r="AD8113" s="23" t="s">
        <v>45443</v>
      </c>
      <c r="AE8113" t="s">
        <v>35409</v>
      </c>
    </row>
    <row r="8114" spans="1:31" ht="14.25" customHeight="1">
      <c r="A8114" s="1">
        <v>8113</v>
      </c>
      <c r="B8114" s="1" t="s">
        <v>54</v>
      </c>
      <c r="C8114" s="1" t="s">
        <v>10010</v>
      </c>
      <c r="D8114" s="1" t="s">
        <v>5488</v>
      </c>
      <c r="E8114" s="1" t="s">
        <v>40</v>
      </c>
      <c r="F8114" s="1" t="s">
        <v>25719</v>
      </c>
      <c r="G8114" s="14">
        <v>91990409994</v>
      </c>
      <c r="H8114" s="1" t="s">
        <v>20</v>
      </c>
      <c r="I8114" s="1" t="s">
        <v>41</v>
      </c>
      <c r="J8114" s="1" t="s">
        <v>34</v>
      </c>
      <c r="K8114" s="3" t="s">
        <v>171</v>
      </c>
      <c r="L8114" s="1" t="s">
        <v>34</v>
      </c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1"/>
      <c r="AA8114" s="1" t="s">
        <v>16</v>
      </c>
      <c r="AB8114" s="3" t="s">
        <v>12</v>
      </c>
      <c r="AC8114" s="23" t="s">
        <v>37802</v>
      </c>
      <c r="AD8114" s="23" t="s">
        <v>42528</v>
      </c>
      <c r="AE8114" t="s">
        <v>35409</v>
      </c>
    </row>
    <row r="8115" spans="1:31" ht="14.25" customHeight="1">
      <c r="A8115" s="1">
        <v>8114</v>
      </c>
      <c r="B8115" s="9" t="s">
        <v>6</v>
      </c>
      <c r="C8115" s="1" t="s">
        <v>10012</v>
      </c>
      <c r="D8115" s="1" t="s">
        <v>359</v>
      </c>
      <c r="E8115" s="1" t="s">
        <v>487</v>
      </c>
      <c r="F8115" s="1" t="s">
        <v>34323</v>
      </c>
      <c r="G8115" s="14">
        <v>91914940100</v>
      </c>
      <c r="H8115" s="1" t="s">
        <v>20</v>
      </c>
      <c r="I8115" s="1" t="s">
        <v>62</v>
      </c>
      <c r="J8115" s="1" t="s">
        <v>34</v>
      </c>
      <c r="K8115" s="3" t="s">
        <v>42</v>
      </c>
      <c r="L8115" s="1" t="s">
        <v>34</v>
      </c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1"/>
      <c r="AA8115" s="1" t="s">
        <v>11</v>
      </c>
      <c r="AB8115" s="3" t="s">
        <v>13</v>
      </c>
      <c r="AC8115" s="23" t="s">
        <v>37802</v>
      </c>
      <c r="AD8115" s="23" t="s">
        <v>45444</v>
      </c>
      <c r="AE8115" t="s">
        <v>35410</v>
      </c>
    </row>
    <row r="8116" spans="1:31" ht="14.25" customHeight="1">
      <c r="A8116" s="1">
        <v>8115</v>
      </c>
      <c r="B8116" s="9" t="s">
        <v>6</v>
      </c>
      <c r="C8116" s="1" t="s">
        <v>10031</v>
      </c>
      <c r="D8116" s="1" t="s">
        <v>10032</v>
      </c>
      <c r="E8116" s="1" t="s">
        <v>139</v>
      </c>
      <c r="F8116" s="1" t="s">
        <v>32184</v>
      </c>
      <c r="G8116" s="14">
        <v>91994606900</v>
      </c>
      <c r="H8116" s="1" t="s">
        <v>15</v>
      </c>
      <c r="I8116" s="1" t="s">
        <v>41</v>
      </c>
      <c r="J8116" s="1" t="s">
        <v>34</v>
      </c>
      <c r="K8116" s="3" t="s">
        <v>17</v>
      </c>
      <c r="L8116" s="1" t="s">
        <v>34</v>
      </c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1"/>
      <c r="AA8116" s="1" t="s">
        <v>16</v>
      </c>
      <c r="AB8116" s="3" t="s">
        <v>12</v>
      </c>
      <c r="AC8116" s="23" t="s">
        <v>37802</v>
      </c>
      <c r="AD8116" s="23" t="s">
        <v>44791</v>
      </c>
      <c r="AE8116" t="s">
        <v>35410</v>
      </c>
    </row>
    <row r="8117" spans="1:31" ht="14.25" customHeight="1">
      <c r="A8117" s="1">
        <v>8116</v>
      </c>
      <c r="B8117" s="9" t="s">
        <v>6</v>
      </c>
      <c r="C8117" s="1" t="s">
        <v>10041</v>
      </c>
      <c r="D8117" s="1" t="s">
        <v>10042</v>
      </c>
      <c r="E8117" s="1" t="s">
        <v>78</v>
      </c>
      <c r="F8117" s="1" t="s">
        <v>25736</v>
      </c>
      <c r="G8117" s="14">
        <v>919909994961</v>
      </c>
      <c r="H8117" s="1" t="s">
        <v>37</v>
      </c>
      <c r="I8117" s="1" t="s">
        <v>41</v>
      </c>
      <c r="J8117" s="1" t="s">
        <v>34</v>
      </c>
      <c r="K8117" s="3" t="s">
        <v>42</v>
      </c>
      <c r="L8117" s="1" t="s">
        <v>34</v>
      </c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1"/>
      <c r="AA8117" s="1" t="s">
        <v>16</v>
      </c>
      <c r="AB8117" s="3" t="s">
        <v>12</v>
      </c>
      <c r="AC8117" s="23" t="s">
        <v>37802</v>
      </c>
      <c r="AD8117" s="23" t="s">
        <v>44251</v>
      </c>
      <c r="AE8117" t="s">
        <v>35410</v>
      </c>
    </row>
    <row r="8118" spans="1:31" ht="14.25" customHeight="1">
      <c r="A8118" s="1">
        <v>8117</v>
      </c>
      <c r="B8118" s="1" t="s">
        <v>54</v>
      </c>
      <c r="C8118" s="1" t="s">
        <v>10057</v>
      </c>
      <c r="D8118" s="1" t="s">
        <v>1302</v>
      </c>
      <c r="E8118" s="1" t="s">
        <v>139</v>
      </c>
      <c r="F8118" s="1" t="s">
        <v>32189</v>
      </c>
      <c r="G8118" s="14">
        <v>91446964410</v>
      </c>
      <c r="H8118" s="1" t="s">
        <v>20</v>
      </c>
      <c r="I8118" s="1" t="s">
        <v>41</v>
      </c>
      <c r="J8118" s="1" t="s">
        <v>34</v>
      </c>
      <c r="K8118" s="3" t="s">
        <v>27</v>
      </c>
      <c r="L8118" s="1" t="s">
        <v>34</v>
      </c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1"/>
      <c r="AA8118" s="1" t="s">
        <v>16</v>
      </c>
      <c r="AB8118" s="3" t="s">
        <v>12</v>
      </c>
      <c r="AC8118" s="23" t="s">
        <v>37802</v>
      </c>
      <c r="AD8118" s="23" t="s">
        <v>43508</v>
      </c>
      <c r="AE8118" t="s">
        <v>35410</v>
      </c>
    </row>
    <row r="8119" spans="1:31" ht="14.25" customHeight="1">
      <c r="A8119" s="1">
        <v>8118</v>
      </c>
      <c r="B8119" s="1" t="s">
        <v>54</v>
      </c>
      <c r="C8119" s="1" t="s">
        <v>10063</v>
      </c>
      <c r="D8119" s="1" t="s">
        <v>672</v>
      </c>
      <c r="E8119" s="1" t="s">
        <v>495</v>
      </c>
      <c r="F8119" s="1" t="s">
        <v>25744</v>
      </c>
      <c r="G8119" s="14">
        <v>919444996494</v>
      </c>
      <c r="H8119" s="1" t="s">
        <v>15</v>
      </c>
      <c r="I8119" s="1" t="s">
        <v>9</v>
      </c>
      <c r="J8119" s="1" t="s">
        <v>34</v>
      </c>
      <c r="K8119" s="3" t="s">
        <v>27</v>
      </c>
      <c r="L8119" s="1" t="s">
        <v>34</v>
      </c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1"/>
      <c r="AA8119" s="1" t="s">
        <v>16</v>
      </c>
      <c r="AB8119" s="3" t="s">
        <v>12</v>
      </c>
      <c r="AC8119" s="23" t="s">
        <v>37802</v>
      </c>
      <c r="AD8119" s="23" t="s">
        <v>39191</v>
      </c>
      <c r="AE8119" t="s">
        <v>35410</v>
      </c>
    </row>
    <row r="8120" spans="1:31" ht="14.25" customHeight="1">
      <c r="A8120" s="1">
        <v>8119</v>
      </c>
      <c r="B8120" s="9" t="s">
        <v>6</v>
      </c>
      <c r="C8120" s="1" t="s">
        <v>10067</v>
      </c>
      <c r="D8120" s="1" t="s">
        <v>332</v>
      </c>
      <c r="E8120" s="1" t="s">
        <v>785</v>
      </c>
      <c r="F8120" s="1" t="s">
        <v>25748</v>
      </c>
      <c r="G8120" s="14">
        <v>91999446466</v>
      </c>
      <c r="H8120" s="1" t="s">
        <v>8</v>
      </c>
      <c r="I8120" s="1" t="s">
        <v>41</v>
      </c>
      <c r="J8120" s="1" t="s">
        <v>34</v>
      </c>
      <c r="K8120" s="3" t="s">
        <v>42</v>
      </c>
      <c r="L8120" s="1" t="s">
        <v>34</v>
      </c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1"/>
      <c r="AA8120" s="1" t="s">
        <v>16</v>
      </c>
      <c r="AB8120" s="3" t="s">
        <v>12</v>
      </c>
      <c r="AC8120" s="23" t="s">
        <v>37802</v>
      </c>
      <c r="AD8120" s="23" t="s">
        <v>45445</v>
      </c>
      <c r="AE8120" t="s">
        <v>35394</v>
      </c>
    </row>
    <row r="8121" spans="1:31" ht="14.25" customHeight="1">
      <c r="A8121" s="1">
        <v>8120</v>
      </c>
      <c r="B8121" s="9" t="s">
        <v>6</v>
      </c>
      <c r="C8121" s="1" t="s">
        <v>10074</v>
      </c>
      <c r="D8121" s="1" t="s">
        <v>1263</v>
      </c>
      <c r="E8121" s="1" t="s">
        <v>19</v>
      </c>
      <c r="F8121" s="1" t="s">
        <v>25754</v>
      </c>
      <c r="G8121" s="14">
        <v>9199669960</v>
      </c>
      <c r="H8121" s="1" t="s">
        <v>8</v>
      </c>
      <c r="I8121" s="1" t="s">
        <v>41</v>
      </c>
      <c r="J8121" s="1" t="s">
        <v>34</v>
      </c>
      <c r="K8121" s="3" t="s">
        <v>42</v>
      </c>
      <c r="L8121" s="1" t="s">
        <v>34</v>
      </c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1"/>
      <c r="AA8121" s="1" t="s">
        <v>16</v>
      </c>
      <c r="AB8121" s="3" t="s">
        <v>12</v>
      </c>
      <c r="AC8121" s="23" t="s">
        <v>37802</v>
      </c>
      <c r="AD8121" s="23" t="s">
        <v>45446</v>
      </c>
      <c r="AE8121" t="s">
        <v>35394</v>
      </c>
    </row>
    <row r="8122" spans="1:31" ht="14.25" customHeight="1">
      <c r="A8122" s="1">
        <v>8121</v>
      </c>
      <c r="B8122" s="1" t="s">
        <v>54</v>
      </c>
      <c r="C8122" s="1" t="s">
        <v>10075</v>
      </c>
      <c r="D8122" s="1" t="s">
        <v>35914</v>
      </c>
      <c r="E8122" s="1" t="s">
        <v>37073</v>
      </c>
      <c r="F8122" s="1" t="s">
        <v>25755</v>
      </c>
      <c r="G8122" s="14">
        <v>91916964969</v>
      </c>
      <c r="H8122" s="1" t="s">
        <v>8</v>
      </c>
      <c r="I8122" s="1" t="s">
        <v>41</v>
      </c>
      <c r="J8122" s="1" t="s">
        <v>34</v>
      </c>
      <c r="K8122" s="3" t="s">
        <v>42</v>
      </c>
      <c r="L8122" s="1" t="s">
        <v>34</v>
      </c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1"/>
      <c r="AA8122" s="1" t="s">
        <v>16</v>
      </c>
      <c r="AB8122" s="3" t="s">
        <v>12</v>
      </c>
      <c r="AC8122" s="23" t="s">
        <v>37802</v>
      </c>
      <c r="AD8122" s="23" t="s">
        <v>45447</v>
      </c>
      <c r="AE8122" t="s">
        <v>35410</v>
      </c>
    </row>
    <row r="8123" spans="1:31" ht="14.25" customHeight="1">
      <c r="A8123" s="1">
        <v>8122</v>
      </c>
      <c r="B8123" s="1" t="s">
        <v>54</v>
      </c>
      <c r="C8123" s="1" t="s">
        <v>10095</v>
      </c>
      <c r="D8123" s="1" t="s">
        <v>10096</v>
      </c>
      <c r="E8123" s="1" t="s">
        <v>102</v>
      </c>
      <c r="F8123" s="1" t="s">
        <v>25767</v>
      </c>
      <c r="G8123" s="14">
        <v>9191066649</v>
      </c>
      <c r="H8123" s="1" t="s">
        <v>15</v>
      </c>
      <c r="I8123" s="1" t="s">
        <v>9</v>
      </c>
      <c r="J8123" s="1" t="s">
        <v>34</v>
      </c>
      <c r="K8123" s="3" t="s">
        <v>42</v>
      </c>
      <c r="L8123" s="1" t="s">
        <v>34</v>
      </c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1"/>
      <c r="AA8123" s="1" t="s">
        <v>16</v>
      </c>
      <c r="AB8123" s="3" t="s">
        <v>12</v>
      </c>
      <c r="AC8123" s="23" t="s">
        <v>37802</v>
      </c>
      <c r="AD8123" s="23" t="s">
        <v>45448</v>
      </c>
      <c r="AE8123" t="s">
        <v>35399</v>
      </c>
    </row>
    <row r="8124" spans="1:31" ht="14.25" customHeight="1">
      <c r="A8124" s="1">
        <v>8123</v>
      </c>
      <c r="B8124" s="1" t="s">
        <v>54</v>
      </c>
      <c r="C8124" s="1" t="s">
        <v>10111</v>
      </c>
      <c r="D8124" s="1" t="s">
        <v>773</v>
      </c>
      <c r="E8124" s="1" t="s">
        <v>1725</v>
      </c>
      <c r="F8124" s="1" t="s">
        <v>25774</v>
      </c>
      <c r="G8124" s="14">
        <v>91964041144</v>
      </c>
      <c r="H8124" s="1" t="s">
        <v>15</v>
      </c>
      <c r="I8124" s="1" t="s">
        <v>9</v>
      </c>
      <c r="J8124" s="1" t="s">
        <v>34</v>
      </c>
      <c r="K8124" s="3" t="s">
        <v>17</v>
      </c>
      <c r="L8124" s="1" t="s">
        <v>34</v>
      </c>
      <c r="M8124" s="4" t="s">
        <v>42</v>
      </c>
      <c r="N8124" s="3" t="str">
        <f>J8124</f>
        <v>[50-85 Lacs]</v>
      </c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1"/>
      <c r="AA8124" s="1" t="s">
        <v>16</v>
      </c>
      <c r="AB8124" s="3" t="s">
        <v>12</v>
      </c>
      <c r="AC8124" s="23" t="s">
        <v>37802</v>
      </c>
      <c r="AD8124" s="23" t="s">
        <v>45449</v>
      </c>
      <c r="AE8124" t="s">
        <v>35399</v>
      </c>
    </row>
    <row r="8125" spans="1:31" ht="14.25" customHeight="1">
      <c r="A8125" s="1">
        <v>8124</v>
      </c>
      <c r="B8125" s="9" t="s">
        <v>6</v>
      </c>
      <c r="C8125" s="1" t="s">
        <v>10129</v>
      </c>
      <c r="D8125" s="1" t="s">
        <v>35915</v>
      </c>
      <c r="E8125" s="1" t="s">
        <v>333</v>
      </c>
      <c r="F8125" s="1" t="s">
        <v>25781</v>
      </c>
      <c r="G8125" s="14">
        <v>919909094006</v>
      </c>
      <c r="H8125" s="1" t="s">
        <v>15</v>
      </c>
      <c r="I8125" s="1" t="s">
        <v>62</v>
      </c>
      <c r="J8125" s="1" t="s">
        <v>34</v>
      </c>
      <c r="K8125" s="3" t="s">
        <v>42</v>
      </c>
      <c r="L8125" s="1" t="s">
        <v>34</v>
      </c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1"/>
      <c r="AA8125" s="1" t="s">
        <v>16</v>
      </c>
      <c r="AB8125" s="3" t="s">
        <v>12</v>
      </c>
      <c r="AC8125" s="23" t="s">
        <v>37802</v>
      </c>
      <c r="AD8125" s="23" t="s">
        <v>45450</v>
      </c>
      <c r="AE8125" t="s">
        <v>35409</v>
      </c>
    </row>
    <row r="8126" spans="1:31" ht="14.25" customHeight="1">
      <c r="A8126" s="1">
        <v>8125</v>
      </c>
      <c r="B8126" s="1" t="s">
        <v>54</v>
      </c>
      <c r="C8126" s="1" t="s">
        <v>10130</v>
      </c>
      <c r="D8126" s="1" t="s">
        <v>7855</v>
      </c>
      <c r="E8126" s="1" t="s">
        <v>328</v>
      </c>
      <c r="F8126" s="1" t="s">
        <v>25782</v>
      </c>
      <c r="G8126" s="14">
        <v>914000699944</v>
      </c>
      <c r="H8126" s="1" t="s">
        <v>15</v>
      </c>
      <c r="I8126" s="1" t="s">
        <v>41</v>
      </c>
      <c r="J8126" s="1" t="s">
        <v>34</v>
      </c>
      <c r="K8126" s="3" t="s">
        <v>17</v>
      </c>
      <c r="L8126" s="1" t="s">
        <v>34</v>
      </c>
      <c r="M8126" s="4" t="s">
        <v>42</v>
      </c>
      <c r="N8126" s="3" t="str">
        <f>J8126</f>
        <v>[50-85 Lacs]</v>
      </c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1"/>
      <c r="AA8126" s="1" t="s">
        <v>16</v>
      </c>
      <c r="AB8126" s="3" t="s">
        <v>12</v>
      </c>
      <c r="AC8126" s="23" t="s">
        <v>37802</v>
      </c>
      <c r="AD8126" s="23" t="s">
        <v>45451</v>
      </c>
      <c r="AE8126" t="s">
        <v>35410</v>
      </c>
    </row>
    <row r="8127" spans="1:31" ht="14.25" customHeight="1">
      <c r="A8127" s="1">
        <v>8126</v>
      </c>
      <c r="B8127" s="1" t="s">
        <v>54</v>
      </c>
      <c r="C8127" s="1" t="s">
        <v>10134</v>
      </c>
      <c r="D8127" s="1" t="s">
        <v>10135</v>
      </c>
      <c r="E8127" s="1" t="s">
        <v>139</v>
      </c>
      <c r="F8127" s="1" t="s">
        <v>34334</v>
      </c>
      <c r="G8127" s="14">
        <v>919016446444</v>
      </c>
      <c r="H8127" s="1" t="s">
        <v>37</v>
      </c>
      <c r="I8127" s="1" t="s">
        <v>41</v>
      </c>
      <c r="J8127" s="1" t="s">
        <v>34</v>
      </c>
      <c r="K8127" s="3" t="s">
        <v>17</v>
      </c>
      <c r="L8127" s="1" t="s">
        <v>34</v>
      </c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1"/>
      <c r="AA8127" s="1" t="s">
        <v>11</v>
      </c>
      <c r="AB8127" s="3" t="s">
        <v>56</v>
      </c>
      <c r="AC8127" s="23" t="s">
        <v>37802</v>
      </c>
      <c r="AD8127" s="23" t="s">
        <v>45452</v>
      </c>
      <c r="AE8127" t="s">
        <v>35409</v>
      </c>
    </row>
    <row r="8128" spans="1:31" ht="14.25" customHeight="1">
      <c r="A8128" s="1">
        <v>8127</v>
      </c>
      <c r="B8128" s="9" t="s">
        <v>6</v>
      </c>
      <c r="C8128" s="1" t="s">
        <v>10142</v>
      </c>
      <c r="D8128" s="1" t="s">
        <v>1305</v>
      </c>
      <c r="E8128" s="1" t="s">
        <v>2947</v>
      </c>
      <c r="F8128" s="1" t="s">
        <v>25787</v>
      </c>
      <c r="G8128" s="14">
        <v>91990990699</v>
      </c>
      <c r="H8128" s="1" t="s">
        <v>8</v>
      </c>
      <c r="I8128" s="1" t="s">
        <v>41</v>
      </c>
      <c r="J8128" s="1" t="s">
        <v>34</v>
      </c>
      <c r="K8128" s="3" t="s">
        <v>17</v>
      </c>
      <c r="L8128" s="1" t="s">
        <v>34</v>
      </c>
      <c r="M8128" s="4" t="s">
        <v>42</v>
      </c>
      <c r="N8128" s="3" t="str">
        <f>J8128</f>
        <v>[50-85 Lacs]</v>
      </c>
      <c r="O8128" s="3" t="s">
        <v>47349</v>
      </c>
      <c r="P8128" s="3" t="s">
        <v>34</v>
      </c>
      <c r="Q8128" s="3"/>
      <c r="R8128" s="3"/>
      <c r="S8128" s="3"/>
      <c r="T8128" s="3"/>
      <c r="U8128" s="3"/>
      <c r="V8128" s="3"/>
      <c r="W8128" s="3"/>
      <c r="X8128" s="3"/>
      <c r="Y8128" s="3"/>
      <c r="Z8128" s="1"/>
      <c r="AA8128" s="1" t="s">
        <v>16</v>
      </c>
      <c r="AB8128" s="3" t="s">
        <v>12</v>
      </c>
      <c r="AC8128" s="23" t="s">
        <v>37802</v>
      </c>
      <c r="AD8128" s="23" t="s">
        <v>45453</v>
      </c>
      <c r="AE8128" t="s">
        <v>35409</v>
      </c>
    </row>
    <row r="8129" spans="1:31" ht="14.25" customHeight="1">
      <c r="A8129" s="1">
        <v>8128</v>
      </c>
      <c r="B8129" s="1" t="s">
        <v>54</v>
      </c>
      <c r="C8129" s="1" t="s">
        <v>10147</v>
      </c>
      <c r="D8129" s="1" t="s">
        <v>1689</v>
      </c>
      <c r="E8129" s="1" t="s">
        <v>724</v>
      </c>
      <c r="F8129" s="1" t="s">
        <v>25790</v>
      </c>
      <c r="G8129" s="14">
        <v>919949969694</v>
      </c>
      <c r="H8129" s="1" t="s">
        <v>20</v>
      </c>
      <c r="I8129" s="1" t="s">
        <v>41</v>
      </c>
      <c r="J8129" s="1" t="s">
        <v>34</v>
      </c>
      <c r="K8129" s="3" t="s">
        <v>42</v>
      </c>
      <c r="L8129" s="1" t="s">
        <v>34</v>
      </c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1"/>
      <c r="AA8129" s="1" t="s">
        <v>16</v>
      </c>
      <c r="AB8129" s="3" t="s">
        <v>12</v>
      </c>
      <c r="AC8129" s="23" t="s">
        <v>37802</v>
      </c>
      <c r="AD8129" s="23" t="s">
        <v>45454</v>
      </c>
      <c r="AE8129" t="s">
        <v>35394</v>
      </c>
    </row>
    <row r="8130" spans="1:31" ht="14.25" customHeight="1">
      <c r="A8130" s="1">
        <v>8129</v>
      </c>
      <c r="B8130" s="1" t="s">
        <v>54</v>
      </c>
      <c r="C8130" s="1" t="s">
        <v>10150</v>
      </c>
      <c r="D8130" s="1" t="s">
        <v>1302</v>
      </c>
      <c r="E8130" s="1" t="s">
        <v>40</v>
      </c>
      <c r="F8130" s="1" t="s">
        <v>32199</v>
      </c>
      <c r="G8130" s="14">
        <v>919496641</v>
      </c>
      <c r="H8130" s="1" t="s">
        <v>20</v>
      </c>
      <c r="I8130" s="1" t="s">
        <v>41</v>
      </c>
      <c r="J8130" s="1" t="s">
        <v>34</v>
      </c>
      <c r="K8130" s="3" t="s">
        <v>42</v>
      </c>
      <c r="L8130" s="1" t="s">
        <v>34</v>
      </c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1"/>
      <c r="AA8130" s="1" t="s">
        <v>16</v>
      </c>
      <c r="AB8130" s="3" t="s">
        <v>12</v>
      </c>
      <c r="AC8130" s="23" t="s">
        <v>37802</v>
      </c>
      <c r="AD8130" s="23" t="s">
        <v>38659</v>
      </c>
      <c r="AE8130" t="s">
        <v>35399</v>
      </c>
    </row>
    <row r="8131" spans="1:31" ht="14.25" customHeight="1">
      <c r="A8131" s="1">
        <v>8130</v>
      </c>
      <c r="B8131" s="1" t="s">
        <v>54</v>
      </c>
      <c r="C8131" s="1" t="s">
        <v>10165</v>
      </c>
      <c r="D8131" s="1" t="s">
        <v>2488</v>
      </c>
      <c r="E8131" s="1" t="s">
        <v>1725</v>
      </c>
      <c r="F8131" s="1" t="s">
        <v>25801</v>
      </c>
      <c r="G8131" s="14">
        <v>914469060099</v>
      </c>
      <c r="H8131" s="1" t="s">
        <v>20</v>
      </c>
      <c r="I8131" s="1" t="s">
        <v>41</v>
      </c>
      <c r="J8131" s="1" t="s">
        <v>34</v>
      </c>
      <c r="K8131" s="3" t="s">
        <v>17</v>
      </c>
      <c r="L8131" s="1" t="s">
        <v>34</v>
      </c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1"/>
      <c r="AA8131" s="1" t="s">
        <v>16</v>
      </c>
      <c r="AB8131" s="3" t="s">
        <v>12</v>
      </c>
      <c r="AC8131" s="23" t="s">
        <v>37802</v>
      </c>
      <c r="AD8131" s="23" t="s">
        <v>43784</v>
      </c>
      <c r="AE8131" t="s">
        <v>35394</v>
      </c>
    </row>
    <row r="8132" spans="1:31" ht="14.25" customHeight="1">
      <c r="A8132" s="1">
        <v>8131</v>
      </c>
      <c r="B8132" s="1" t="s">
        <v>54</v>
      </c>
      <c r="C8132" s="1" t="s">
        <v>10175</v>
      </c>
      <c r="D8132" s="1" t="s">
        <v>16290</v>
      </c>
      <c r="E8132" s="1" t="s">
        <v>102</v>
      </c>
      <c r="F8132" s="1" t="s">
        <v>25808</v>
      </c>
      <c r="G8132" s="14">
        <v>914160944616</v>
      </c>
      <c r="H8132" s="1" t="s">
        <v>8</v>
      </c>
      <c r="I8132" s="1" t="s">
        <v>41</v>
      </c>
      <c r="J8132" s="1" t="s">
        <v>34</v>
      </c>
      <c r="K8132" s="3" t="s">
        <v>42</v>
      </c>
      <c r="L8132" s="1" t="s">
        <v>34</v>
      </c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1"/>
      <c r="AA8132" s="1" t="s">
        <v>16</v>
      </c>
      <c r="AB8132" s="3" t="s">
        <v>12</v>
      </c>
      <c r="AC8132" s="23" t="s">
        <v>37802</v>
      </c>
      <c r="AD8132" s="23" t="s">
        <v>45455</v>
      </c>
      <c r="AE8132" t="s">
        <v>35399</v>
      </c>
    </row>
    <row r="8133" spans="1:31" ht="14.25" customHeight="1">
      <c r="A8133" s="1">
        <v>8132</v>
      </c>
      <c r="B8133" s="1" t="s">
        <v>54</v>
      </c>
      <c r="C8133" s="1" t="s">
        <v>10177</v>
      </c>
      <c r="D8133" s="1" t="s">
        <v>16334</v>
      </c>
      <c r="E8133" s="1" t="s">
        <v>40</v>
      </c>
      <c r="F8133" s="1" t="s">
        <v>25810</v>
      </c>
      <c r="G8133" s="14">
        <v>9199414991</v>
      </c>
      <c r="H8133" s="1" t="s">
        <v>20</v>
      </c>
      <c r="I8133" s="1" t="s">
        <v>62</v>
      </c>
      <c r="J8133" s="1" t="s">
        <v>34</v>
      </c>
      <c r="K8133" s="3" t="s">
        <v>42</v>
      </c>
      <c r="L8133" s="1" t="s">
        <v>34</v>
      </c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1"/>
      <c r="AA8133" s="1" t="s">
        <v>16</v>
      </c>
      <c r="AB8133" s="3" t="s">
        <v>12</v>
      </c>
      <c r="AC8133" s="23" t="s">
        <v>37802</v>
      </c>
      <c r="AD8133" s="23" t="s">
        <v>40670</v>
      </c>
      <c r="AE8133" t="s">
        <v>35394</v>
      </c>
    </row>
    <row r="8134" spans="1:31" ht="14.25" customHeight="1">
      <c r="A8134" s="1">
        <v>8133</v>
      </c>
      <c r="B8134" s="1" t="s">
        <v>54</v>
      </c>
      <c r="C8134" s="1" t="s">
        <v>10183</v>
      </c>
      <c r="D8134" s="1" t="s">
        <v>1625</v>
      </c>
      <c r="E8134" s="1" t="s">
        <v>90</v>
      </c>
      <c r="F8134" s="1" t="s">
        <v>25813</v>
      </c>
      <c r="G8134" s="14">
        <v>91964641100</v>
      </c>
      <c r="H8134" s="1" t="s">
        <v>20</v>
      </c>
      <c r="I8134" s="1" t="s">
        <v>9</v>
      </c>
      <c r="J8134" s="1" t="s">
        <v>34</v>
      </c>
      <c r="K8134" s="3" t="s">
        <v>42</v>
      </c>
      <c r="L8134" s="1" t="s">
        <v>34</v>
      </c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1"/>
      <c r="AA8134" s="1" t="s">
        <v>16</v>
      </c>
      <c r="AB8134" s="3" t="s">
        <v>12</v>
      </c>
      <c r="AC8134" s="23" t="s">
        <v>37802</v>
      </c>
      <c r="AD8134" s="23" t="s">
        <v>41916</v>
      </c>
      <c r="AE8134" t="s">
        <v>35399</v>
      </c>
    </row>
    <row r="8135" spans="1:31" ht="14.25" customHeight="1">
      <c r="A8135" s="1">
        <v>8134</v>
      </c>
      <c r="B8135" s="9" t="s">
        <v>6</v>
      </c>
      <c r="C8135" s="1" t="s">
        <v>10185</v>
      </c>
      <c r="D8135" s="1" t="s">
        <v>823</v>
      </c>
      <c r="E8135" s="1" t="s">
        <v>10186</v>
      </c>
      <c r="F8135" s="1" t="s">
        <v>25815</v>
      </c>
      <c r="G8135" s="14">
        <v>914000964646</v>
      </c>
      <c r="H8135" s="1" t="s">
        <v>20</v>
      </c>
      <c r="I8135" s="1" t="s">
        <v>41</v>
      </c>
      <c r="J8135" s="1" t="s">
        <v>34</v>
      </c>
      <c r="K8135" s="3" t="s">
        <v>42</v>
      </c>
      <c r="L8135" s="1" t="s">
        <v>34</v>
      </c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1"/>
      <c r="AA8135" s="1" t="s">
        <v>16</v>
      </c>
      <c r="AB8135" s="3" t="s">
        <v>12</v>
      </c>
      <c r="AC8135" s="23" t="s">
        <v>37802</v>
      </c>
      <c r="AD8135" s="23" t="s">
        <v>45456</v>
      </c>
      <c r="AE8135" t="s">
        <v>35394</v>
      </c>
    </row>
    <row r="8136" spans="1:31" ht="14.25" customHeight="1">
      <c r="A8136" s="1">
        <v>8135</v>
      </c>
      <c r="B8136" s="9" t="s">
        <v>6</v>
      </c>
      <c r="C8136" s="1" t="s">
        <v>10196</v>
      </c>
      <c r="D8136" s="1" t="s">
        <v>39</v>
      </c>
      <c r="E8136" s="1" t="s">
        <v>139</v>
      </c>
      <c r="F8136" s="1" t="s">
        <v>25819</v>
      </c>
      <c r="G8136" s="14">
        <v>9196696166</v>
      </c>
      <c r="H8136" s="1" t="s">
        <v>8</v>
      </c>
      <c r="I8136" s="1" t="s">
        <v>41</v>
      </c>
      <c r="J8136" s="1" t="s">
        <v>34</v>
      </c>
      <c r="K8136" s="3" t="s">
        <v>42</v>
      </c>
      <c r="L8136" s="1" t="s">
        <v>34</v>
      </c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1"/>
      <c r="AA8136" s="1" t="s">
        <v>16</v>
      </c>
      <c r="AB8136" s="3" t="s">
        <v>12</v>
      </c>
      <c r="AC8136" s="23" t="s">
        <v>37802</v>
      </c>
      <c r="AD8136" s="23" t="s">
        <v>45457</v>
      </c>
      <c r="AE8136" t="s">
        <v>35399</v>
      </c>
    </row>
    <row r="8137" spans="1:31" ht="14.25" customHeight="1">
      <c r="A8137" s="1">
        <v>8136</v>
      </c>
      <c r="B8137" s="1" t="s">
        <v>54</v>
      </c>
      <c r="C8137" s="1" t="s">
        <v>10198</v>
      </c>
      <c r="D8137" s="1" t="s">
        <v>502</v>
      </c>
      <c r="E8137" s="1" t="s">
        <v>93</v>
      </c>
      <c r="F8137" s="1" t="s">
        <v>34341</v>
      </c>
      <c r="G8137" s="14">
        <v>91964461404</v>
      </c>
      <c r="H8137" s="1" t="s">
        <v>20</v>
      </c>
      <c r="I8137" s="1" t="s">
        <v>41</v>
      </c>
      <c r="J8137" s="1" t="s">
        <v>34</v>
      </c>
      <c r="K8137" s="3" t="s">
        <v>17</v>
      </c>
      <c r="L8137" s="1" t="s">
        <v>34</v>
      </c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1"/>
      <c r="AA8137" s="1" t="s">
        <v>16</v>
      </c>
      <c r="AB8137" s="3" t="s">
        <v>12</v>
      </c>
      <c r="AC8137" s="23" t="s">
        <v>37802</v>
      </c>
      <c r="AD8137" s="23" t="s">
        <v>45458</v>
      </c>
      <c r="AE8137" t="s">
        <v>35399</v>
      </c>
    </row>
    <row r="8138" spans="1:31" ht="14.25" customHeight="1">
      <c r="A8138" s="1">
        <v>8137</v>
      </c>
      <c r="B8138" s="9" t="s">
        <v>6</v>
      </c>
      <c r="C8138" s="1" t="s">
        <v>10202</v>
      </c>
      <c r="D8138" s="1" t="s">
        <v>1160</v>
      </c>
      <c r="E8138" s="1" t="s">
        <v>10203</v>
      </c>
      <c r="F8138" s="1" t="s">
        <v>25822</v>
      </c>
      <c r="G8138" s="14">
        <v>91994446461</v>
      </c>
      <c r="H8138" s="1" t="s">
        <v>15</v>
      </c>
      <c r="I8138" s="1" t="s">
        <v>9</v>
      </c>
      <c r="J8138" s="1" t="s">
        <v>34</v>
      </c>
      <c r="K8138" s="3" t="s">
        <v>17</v>
      </c>
      <c r="L8138" s="1" t="s">
        <v>34</v>
      </c>
      <c r="M8138" s="4" t="s">
        <v>42</v>
      </c>
      <c r="N8138" s="3" t="str">
        <f>J8138</f>
        <v>[50-85 Lacs]</v>
      </c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1"/>
      <c r="AA8138" s="1" t="s">
        <v>16</v>
      </c>
      <c r="AB8138" s="3" t="s">
        <v>12</v>
      </c>
      <c r="AC8138" s="23" t="s">
        <v>37802</v>
      </c>
      <c r="AD8138" s="23" t="s">
        <v>45459</v>
      </c>
      <c r="AE8138" t="s">
        <v>35399</v>
      </c>
    </row>
    <row r="8139" spans="1:31" ht="14.25" customHeight="1">
      <c r="A8139" s="1">
        <v>8138</v>
      </c>
      <c r="B8139" s="1" t="s">
        <v>54</v>
      </c>
      <c r="C8139" s="1" t="s">
        <v>10220</v>
      </c>
      <c r="D8139" s="1" t="s">
        <v>10221</v>
      </c>
      <c r="E8139" s="1" t="s">
        <v>724</v>
      </c>
      <c r="F8139" s="1" t="s">
        <v>25829</v>
      </c>
      <c r="G8139" s="14">
        <v>91416016941</v>
      </c>
      <c r="H8139" s="1" t="s">
        <v>8</v>
      </c>
      <c r="I8139" s="1" t="s">
        <v>9</v>
      </c>
      <c r="J8139" s="1" t="s">
        <v>34</v>
      </c>
      <c r="K8139" s="3" t="s">
        <v>42</v>
      </c>
      <c r="L8139" s="1" t="s">
        <v>34</v>
      </c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1"/>
      <c r="AA8139" s="1" t="s">
        <v>16</v>
      </c>
      <c r="AB8139" s="3" t="s">
        <v>12</v>
      </c>
      <c r="AC8139" s="23" t="s">
        <v>37802</v>
      </c>
      <c r="AD8139" s="23" t="s">
        <v>45460</v>
      </c>
      <c r="AE8139" t="s">
        <v>35394</v>
      </c>
    </row>
    <row r="8140" spans="1:31" ht="14.25" customHeight="1">
      <c r="A8140" s="1">
        <v>8139</v>
      </c>
      <c r="B8140" s="9" t="s">
        <v>6</v>
      </c>
      <c r="C8140" s="1" t="s">
        <v>10228</v>
      </c>
      <c r="D8140" s="1" t="s">
        <v>1447</v>
      </c>
      <c r="E8140" s="1" t="s">
        <v>10229</v>
      </c>
      <c r="F8140" s="1" t="s">
        <v>32206</v>
      </c>
      <c r="G8140" s="14">
        <v>91600640466</v>
      </c>
      <c r="H8140" s="1" t="s">
        <v>8</v>
      </c>
      <c r="I8140" s="1" t="s">
        <v>41</v>
      </c>
      <c r="J8140" s="1" t="s">
        <v>34</v>
      </c>
      <c r="K8140" s="3" t="s">
        <v>42</v>
      </c>
      <c r="L8140" s="1" t="s">
        <v>34</v>
      </c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1"/>
      <c r="AA8140" s="1" t="s">
        <v>16</v>
      </c>
      <c r="AB8140" s="3" t="s">
        <v>12</v>
      </c>
      <c r="AC8140" s="23" t="s">
        <v>37802</v>
      </c>
      <c r="AD8140" s="23" t="s">
        <v>38316</v>
      </c>
      <c r="AE8140" t="s">
        <v>35409</v>
      </c>
    </row>
    <row r="8141" spans="1:31" ht="14.25" customHeight="1">
      <c r="A8141" s="1">
        <v>8140</v>
      </c>
      <c r="B8141" s="9" t="s">
        <v>6</v>
      </c>
      <c r="C8141" s="1" t="s">
        <v>10240</v>
      </c>
      <c r="D8141" s="1" t="s">
        <v>463</v>
      </c>
      <c r="E8141" s="1" t="s">
        <v>362</v>
      </c>
      <c r="F8141" s="1" t="s">
        <v>25834</v>
      </c>
      <c r="G8141" s="14">
        <v>919919044</v>
      </c>
      <c r="H8141" s="1" t="s">
        <v>15</v>
      </c>
      <c r="I8141" s="1" t="s">
        <v>41</v>
      </c>
      <c r="J8141" s="1" t="s">
        <v>34</v>
      </c>
      <c r="K8141" s="3" t="s">
        <v>17</v>
      </c>
      <c r="L8141" s="1" t="s">
        <v>34</v>
      </c>
      <c r="M8141" s="4" t="s">
        <v>42</v>
      </c>
      <c r="N8141" s="3" t="str">
        <f>J8141</f>
        <v>[50-85 Lacs]</v>
      </c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1"/>
      <c r="AA8141" s="1" t="s">
        <v>16</v>
      </c>
      <c r="AB8141" s="3" t="s">
        <v>12</v>
      </c>
      <c r="AC8141" s="23" t="s">
        <v>37802</v>
      </c>
      <c r="AD8141" s="23" t="s">
        <v>45461</v>
      </c>
      <c r="AE8141" t="s">
        <v>35394</v>
      </c>
    </row>
    <row r="8142" spans="1:31" ht="14.25" customHeight="1">
      <c r="A8142" s="1">
        <v>8141</v>
      </c>
      <c r="B8142" s="1" t="s">
        <v>54</v>
      </c>
      <c r="C8142" s="1" t="s">
        <v>10241</v>
      </c>
      <c r="D8142" s="1" t="s">
        <v>8510</v>
      </c>
      <c r="E8142" s="1" t="s">
        <v>87</v>
      </c>
      <c r="F8142" s="1" t="s">
        <v>34345</v>
      </c>
      <c r="G8142" s="14">
        <v>919041904400</v>
      </c>
      <c r="H8142" s="1" t="s">
        <v>20</v>
      </c>
      <c r="I8142" s="1" t="s">
        <v>41</v>
      </c>
      <c r="J8142" s="1" t="s">
        <v>34</v>
      </c>
      <c r="K8142" s="3" t="s">
        <v>42</v>
      </c>
      <c r="L8142" s="1" t="s">
        <v>34</v>
      </c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1"/>
      <c r="AA8142" s="1" t="s">
        <v>16</v>
      </c>
      <c r="AB8142" s="3" t="s">
        <v>12</v>
      </c>
      <c r="AC8142" s="23" t="s">
        <v>37802</v>
      </c>
      <c r="AD8142" s="23" t="s">
        <v>45462</v>
      </c>
      <c r="AE8142" t="s">
        <v>35394</v>
      </c>
    </row>
    <row r="8143" spans="1:31" ht="14.25" customHeight="1">
      <c r="A8143" s="1">
        <v>8142</v>
      </c>
      <c r="B8143" s="9" t="s">
        <v>6</v>
      </c>
      <c r="C8143" s="1" t="s">
        <v>10242</v>
      </c>
      <c r="D8143" s="1" t="s">
        <v>1821</v>
      </c>
      <c r="E8143" s="1" t="s">
        <v>558</v>
      </c>
      <c r="F8143" s="1" t="s">
        <v>25835</v>
      </c>
      <c r="G8143" s="14">
        <v>91994000946</v>
      </c>
      <c r="H8143" s="1" t="s">
        <v>8</v>
      </c>
      <c r="I8143" s="1" t="s">
        <v>9</v>
      </c>
      <c r="J8143" s="1" t="s">
        <v>34</v>
      </c>
      <c r="K8143" s="3" t="s">
        <v>63</v>
      </c>
      <c r="L8143" s="1" t="s">
        <v>34</v>
      </c>
      <c r="M8143" s="3" t="s">
        <v>213</v>
      </c>
      <c r="N8143" s="3" t="str">
        <f>J8143</f>
        <v>[50-85 Lacs]</v>
      </c>
      <c r="O8143" s="3" t="s">
        <v>17</v>
      </c>
      <c r="P8143" s="3" t="s">
        <v>34</v>
      </c>
      <c r="Q8143" s="3" t="s">
        <v>42</v>
      </c>
      <c r="R8143" s="3" t="s">
        <v>34</v>
      </c>
      <c r="S8143" s="3" t="s">
        <v>27</v>
      </c>
      <c r="T8143" s="3" t="s">
        <v>34</v>
      </c>
      <c r="U8143" s="3" t="s">
        <v>117</v>
      </c>
      <c r="V8143" s="3" t="s">
        <v>34</v>
      </c>
      <c r="W8143" s="3" t="s">
        <v>178</v>
      </c>
      <c r="X8143" s="3" t="s">
        <v>34</v>
      </c>
      <c r="Y8143" s="3" t="s">
        <v>171</v>
      </c>
      <c r="Z8143" s="1" t="s">
        <v>34</v>
      </c>
      <c r="AA8143" s="1" t="s">
        <v>16</v>
      </c>
      <c r="AB8143" s="3" t="s">
        <v>12</v>
      </c>
      <c r="AC8143" s="23" t="s">
        <v>37802</v>
      </c>
      <c r="AD8143" s="23" t="s">
        <v>45463</v>
      </c>
      <c r="AE8143" t="s">
        <v>35399</v>
      </c>
    </row>
    <row r="8144" spans="1:31" ht="14.25" customHeight="1">
      <c r="A8144" s="1">
        <v>8143</v>
      </c>
      <c r="B8144" s="1" t="s">
        <v>54</v>
      </c>
      <c r="C8144" s="1" t="s">
        <v>10243</v>
      </c>
      <c r="D8144" s="1" t="s">
        <v>332</v>
      </c>
      <c r="E8144" s="1" t="s">
        <v>1725</v>
      </c>
      <c r="F8144" s="1" t="s">
        <v>20934</v>
      </c>
      <c r="G8144" s="14">
        <v>91994609666</v>
      </c>
      <c r="H8144" s="1" t="s">
        <v>37</v>
      </c>
      <c r="I8144" s="1" t="s">
        <v>41</v>
      </c>
      <c r="J8144" s="1" t="s">
        <v>34</v>
      </c>
      <c r="K8144" s="3" t="s">
        <v>42</v>
      </c>
      <c r="L8144" s="1" t="s">
        <v>34</v>
      </c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1"/>
      <c r="AA8144" s="1" t="s">
        <v>16</v>
      </c>
      <c r="AB8144" s="3" t="s">
        <v>12</v>
      </c>
      <c r="AC8144" s="23" t="s">
        <v>37802</v>
      </c>
      <c r="AD8144" s="23" t="s">
        <v>45464</v>
      </c>
      <c r="AE8144" t="s">
        <v>35410</v>
      </c>
    </row>
    <row r="8145" spans="1:31" ht="14.25" customHeight="1">
      <c r="A8145" s="1">
        <v>8144</v>
      </c>
      <c r="B8145" s="1" t="s">
        <v>54</v>
      </c>
      <c r="C8145" s="1" t="s">
        <v>10250</v>
      </c>
      <c r="D8145" s="1" t="s">
        <v>18434</v>
      </c>
      <c r="E8145" s="1" t="s">
        <v>18435</v>
      </c>
      <c r="F8145" s="1" t="s">
        <v>10251</v>
      </c>
      <c r="G8145" s="14">
        <v>9194444909</v>
      </c>
      <c r="H8145" s="1" t="s">
        <v>20</v>
      </c>
      <c r="I8145" s="1" t="s">
        <v>9</v>
      </c>
      <c r="J8145" s="1" t="s">
        <v>34</v>
      </c>
      <c r="K8145" s="3" t="s">
        <v>17</v>
      </c>
      <c r="L8145" s="1" t="s">
        <v>34</v>
      </c>
      <c r="M8145" s="4" t="s">
        <v>42</v>
      </c>
      <c r="N8145" s="3" t="str">
        <f>J8145</f>
        <v>[50-85 Lacs]</v>
      </c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1"/>
      <c r="AA8145" s="1" t="s">
        <v>16</v>
      </c>
      <c r="AB8145" s="3" t="s">
        <v>12</v>
      </c>
      <c r="AC8145" s="23" t="s">
        <v>37802</v>
      </c>
      <c r="AD8145" s="23" t="s">
        <v>45465</v>
      </c>
      <c r="AE8145" t="s">
        <v>35399</v>
      </c>
    </row>
    <row r="8146" spans="1:31" ht="14.25" customHeight="1">
      <c r="A8146" s="1">
        <v>8145</v>
      </c>
      <c r="B8146" s="9" t="s">
        <v>6</v>
      </c>
      <c r="C8146" s="1" t="s">
        <v>10262</v>
      </c>
      <c r="D8146" s="1" t="s">
        <v>986</v>
      </c>
      <c r="E8146" s="1" t="s">
        <v>10263</v>
      </c>
      <c r="F8146" s="1" t="s">
        <v>25843</v>
      </c>
      <c r="G8146" s="14">
        <v>919944640</v>
      </c>
      <c r="H8146" s="1" t="s">
        <v>8</v>
      </c>
      <c r="I8146" s="1" t="s">
        <v>41</v>
      </c>
      <c r="J8146" s="1" t="s">
        <v>34</v>
      </c>
      <c r="K8146" s="3" t="s">
        <v>42</v>
      </c>
      <c r="L8146" s="1" t="s">
        <v>34</v>
      </c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1"/>
      <c r="AA8146" s="1" t="s">
        <v>16</v>
      </c>
      <c r="AB8146" s="3" t="s">
        <v>12</v>
      </c>
      <c r="AC8146" s="23" t="s">
        <v>37802</v>
      </c>
      <c r="AD8146" s="23" t="s">
        <v>43530</v>
      </c>
      <c r="AE8146" t="s">
        <v>35410</v>
      </c>
    </row>
    <row r="8147" spans="1:31" ht="14.25" customHeight="1">
      <c r="A8147" s="1">
        <v>8146</v>
      </c>
      <c r="B8147" s="1" t="s">
        <v>54</v>
      </c>
      <c r="C8147" s="1" t="s">
        <v>10277</v>
      </c>
      <c r="D8147" s="1" t="s">
        <v>7495</v>
      </c>
      <c r="E8147" s="1" t="s">
        <v>139</v>
      </c>
      <c r="F8147" s="1" t="s">
        <v>25848</v>
      </c>
      <c r="G8147" s="14">
        <v>919994069969</v>
      </c>
      <c r="H8147" s="1" t="s">
        <v>20</v>
      </c>
      <c r="I8147" s="1" t="s">
        <v>62</v>
      </c>
      <c r="J8147" s="1" t="s">
        <v>34</v>
      </c>
      <c r="K8147" s="3" t="s">
        <v>42</v>
      </c>
      <c r="L8147" s="1" t="s">
        <v>34</v>
      </c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1"/>
      <c r="AA8147" s="1" t="s">
        <v>16</v>
      </c>
      <c r="AB8147" s="3" t="s">
        <v>12</v>
      </c>
      <c r="AC8147" s="23" t="s">
        <v>37802</v>
      </c>
      <c r="AD8147" s="23" t="s">
        <v>45466</v>
      </c>
      <c r="AE8147" t="s">
        <v>35394</v>
      </c>
    </row>
    <row r="8148" spans="1:31" ht="14.25" customHeight="1">
      <c r="A8148" s="1">
        <v>8147</v>
      </c>
      <c r="B8148" s="1" t="s">
        <v>54</v>
      </c>
      <c r="C8148" s="1" t="s">
        <v>10283</v>
      </c>
      <c r="D8148" s="1" t="s">
        <v>36</v>
      </c>
      <c r="E8148" s="1" t="s">
        <v>102</v>
      </c>
      <c r="F8148" s="1" t="s">
        <v>25850</v>
      </c>
      <c r="G8148" s="14">
        <v>9199046440</v>
      </c>
      <c r="H8148" s="1" t="s">
        <v>8</v>
      </c>
      <c r="I8148" s="1" t="s">
        <v>41</v>
      </c>
      <c r="J8148" s="1" t="s">
        <v>34</v>
      </c>
      <c r="K8148" s="3" t="s">
        <v>17</v>
      </c>
      <c r="L8148" s="1" t="s">
        <v>34</v>
      </c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1"/>
      <c r="AA8148" s="1" t="s">
        <v>11</v>
      </c>
      <c r="AB8148" s="3" t="s">
        <v>56</v>
      </c>
      <c r="AC8148" s="23" t="s">
        <v>37802</v>
      </c>
      <c r="AD8148" s="23" t="s">
        <v>45467</v>
      </c>
      <c r="AE8148" t="s">
        <v>35410</v>
      </c>
    </row>
    <row r="8149" spans="1:31" ht="14.25" customHeight="1">
      <c r="A8149" s="1">
        <v>8148</v>
      </c>
      <c r="B8149" s="1" t="s">
        <v>54</v>
      </c>
      <c r="C8149" s="1" t="s">
        <v>10286</v>
      </c>
      <c r="D8149" s="1" t="s">
        <v>10287</v>
      </c>
      <c r="E8149" s="1" t="s">
        <v>2030</v>
      </c>
      <c r="F8149" s="1" t="s">
        <v>25852</v>
      </c>
      <c r="G8149" s="14">
        <v>91944940694</v>
      </c>
      <c r="H8149" s="1" t="s">
        <v>8</v>
      </c>
      <c r="I8149" s="1" t="s">
        <v>41</v>
      </c>
      <c r="J8149" s="1" t="s">
        <v>34</v>
      </c>
      <c r="K8149" s="3" t="s">
        <v>42</v>
      </c>
      <c r="L8149" s="1" t="s">
        <v>34</v>
      </c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1"/>
      <c r="AA8149" s="1" t="s">
        <v>16</v>
      </c>
      <c r="AB8149" s="3" t="s">
        <v>12</v>
      </c>
      <c r="AC8149" s="23" t="s">
        <v>37802</v>
      </c>
      <c r="AD8149" s="23" t="s">
        <v>45468</v>
      </c>
      <c r="AE8149" t="s">
        <v>35394</v>
      </c>
    </row>
    <row r="8150" spans="1:31" ht="14.25" customHeight="1">
      <c r="A8150" s="1">
        <v>8149</v>
      </c>
      <c r="B8150" s="1" t="s">
        <v>54</v>
      </c>
      <c r="C8150" s="1" t="s">
        <v>10289</v>
      </c>
      <c r="D8150" s="1" t="s">
        <v>10290</v>
      </c>
      <c r="E8150" s="1" t="s">
        <v>139</v>
      </c>
      <c r="F8150" s="1" t="s">
        <v>25854</v>
      </c>
      <c r="G8150" s="14">
        <v>919944041</v>
      </c>
      <c r="H8150" s="1" t="s">
        <v>20</v>
      </c>
      <c r="I8150" s="1" t="s">
        <v>41</v>
      </c>
      <c r="J8150" s="1" t="s">
        <v>34</v>
      </c>
      <c r="K8150" s="3" t="s">
        <v>42</v>
      </c>
      <c r="L8150" s="1" t="s">
        <v>34</v>
      </c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1"/>
      <c r="AA8150" s="1" t="s">
        <v>16</v>
      </c>
      <c r="AB8150" s="3" t="s">
        <v>12</v>
      </c>
      <c r="AC8150" s="23" t="s">
        <v>37802</v>
      </c>
      <c r="AD8150" s="23" t="s">
        <v>45469</v>
      </c>
      <c r="AE8150" t="s">
        <v>35394</v>
      </c>
    </row>
    <row r="8151" spans="1:31" ht="14.25" customHeight="1">
      <c r="A8151" s="1">
        <v>8150</v>
      </c>
      <c r="B8151" s="1" t="s">
        <v>54</v>
      </c>
      <c r="C8151" s="1" t="s">
        <v>10297</v>
      </c>
      <c r="D8151" s="1" t="s">
        <v>1501</v>
      </c>
      <c r="E8151" s="1" t="s">
        <v>1558</v>
      </c>
      <c r="F8151" s="1" t="s">
        <v>10298</v>
      </c>
      <c r="G8151" s="14">
        <v>919614990049</v>
      </c>
      <c r="H8151" s="1" t="s">
        <v>8</v>
      </c>
      <c r="I8151" s="1" t="s">
        <v>41</v>
      </c>
      <c r="J8151" s="1" t="s">
        <v>34</v>
      </c>
      <c r="K8151" s="3" t="s">
        <v>17</v>
      </c>
      <c r="L8151" s="1" t="s">
        <v>34</v>
      </c>
      <c r="M8151" s="4" t="s">
        <v>42</v>
      </c>
      <c r="N8151" s="3" t="str">
        <f t="shared" ref="N8151:N8153" si="291">J8151</f>
        <v>[50-85 Lacs]</v>
      </c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1"/>
      <c r="AA8151" s="1" t="s">
        <v>16</v>
      </c>
      <c r="AB8151" s="3" t="s">
        <v>12</v>
      </c>
      <c r="AC8151" s="23" t="s">
        <v>37802</v>
      </c>
      <c r="AD8151" s="23" t="s">
        <v>45470</v>
      </c>
      <c r="AE8151" t="s">
        <v>35410</v>
      </c>
    </row>
    <row r="8152" spans="1:31" ht="14.25" customHeight="1">
      <c r="A8152" s="1">
        <v>8151</v>
      </c>
      <c r="B8152" s="1" t="s">
        <v>54</v>
      </c>
      <c r="C8152" s="1" t="s">
        <v>10299</v>
      </c>
      <c r="D8152" s="1" t="s">
        <v>961</v>
      </c>
      <c r="E8152" s="1" t="s">
        <v>10300</v>
      </c>
      <c r="F8152" s="1" t="s">
        <v>25859</v>
      </c>
      <c r="G8152" s="14">
        <v>919049404406</v>
      </c>
      <c r="H8152" s="1" t="s">
        <v>20</v>
      </c>
      <c r="I8152" s="1" t="s">
        <v>41</v>
      </c>
      <c r="J8152" s="1" t="s">
        <v>34</v>
      </c>
      <c r="K8152" s="3" t="s">
        <v>17</v>
      </c>
      <c r="L8152" s="1" t="s">
        <v>34</v>
      </c>
      <c r="M8152" s="4" t="s">
        <v>42</v>
      </c>
      <c r="N8152" s="3" t="str">
        <f t="shared" si="291"/>
        <v>[50-85 Lacs]</v>
      </c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1"/>
      <c r="AA8152" s="1" t="s">
        <v>16</v>
      </c>
      <c r="AB8152" s="3" t="s">
        <v>12</v>
      </c>
      <c r="AC8152" s="23" t="s">
        <v>37802</v>
      </c>
      <c r="AD8152" s="23" t="s">
        <v>45471</v>
      </c>
      <c r="AE8152" t="s">
        <v>35410</v>
      </c>
    </row>
    <row r="8153" spans="1:31" ht="14.25" customHeight="1">
      <c r="A8153" s="1">
        <v>8152</v>
      </c>
      <c r="B8153" s="1" t="s">
        <v>54</v>
      </c>
      <c r="C8153" s="1" t="s">
        <v>10306</v>
      </c>
      <c r="D8153" s="1" t="s">
        <v>1968</v>
      </c>
      <c r="E8153" s="1" t="s">
        <v>40</v>
      </c>
      <c r="F8153" s="1" t="s">
        <v>25864</v>
      </c>
      <c r="G8153" s="14">
        <v>919644441414</v>
      </c>
      <c r="H8153" s="1" t="s">
        <v>8</v>
      </c>
      <c r="I8153" s="1" t="s">
        <v>62</v>
      </c>
      <c r="J8153" s="1" t="s">
        <v>34</v>
      </c>
      <c r="K8153" s="3" t="s">
        <v>17</v>
      </c>
      <c r="L8153" s="1" t="s">
        <v>34</v>
      </c>
      <c r="M8153" s="4" t="s">
        <v>42</v>
      </c>
      <c r="N8153" s="3" t="str">
        <f t="shared" si="291"/>
        <v>[50-85 Lacs]</v>
      </c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1"/>
      <c r="AA8153" s="1" t="s">
        <v>16</v>
      </c>
      <c r="AB8153" s="3" t="s">
        <v>12</v>
      </c>
      <c r="AC8153" s="23" t="s">
        <v>37802</v>
      </c>
      <c r="AD8153" s="23" t="s">
        <v>45472</v>
      </c>
      <c r="AE8153" t="s">
        <v>35394</v>
      </c>
    </row>
    <row r="8154" spans="1:31" ht="14.25" customHeight="1">
      <c r="A8154" s="1">
        <v>8153</v>
      </c>
      <c r="B8154" s="1" t="s">
        <v>54</v>
      </c>
      <c r="C8154" s="1" t="s">
        <v>10314</v>
      </c>
      <c r="D8154" s="1" t="s">
        <v>35916</v>
      </c>
      <c r="E8154" s="1" t="s">
        <v>36748</v>
      </c>
      <c r="F8154" s="1" t="s">
        <v>25868</v>
      </c>
      <c r="G8154" s="14">
        <v>91909914644</v>
      </c>
      <c r="H8154" s="1" t="s">
        <v>15</v>
      </c>
      <c r="I8154" s="1" t="s">
        <v>33</v>
      </c>
      <c r="J8154" s="1" t="s">
        <v>34</v>
      </c>
      <c r="K8154" s="3" t="s">
        <v>17</v>
      </c>
      <c r="L8154" s="1" t="s">
        <v>34</v>
      </c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1"/>
      <c r="AA8154" s="1" t="s">
        <v>16</v>
      </c>
      <c r="AB8154" s="3" t="s">
        <v>12</v>
      </c>
      <c r="AC8154" s="23" t="s">
        <v>37802</v>
      </c>
      <c r="AD8154" s="23" t="s">
        <v>45473</v>
      </c>
      <c r="AE8154" t="s">
        <v>35409</v>
      </c>
    </row>
    <row r="8155" spans="1:31" ht="14.25" customHeight="1">
      <c r="A8155" s="1">
        <v>8154</v>
      </c>
      <c r="B8155" s="9" t="s">
        <v>6</v>
      </c>
      <c r="C8155" s="1" t="s">
        <v>10320</v>
      </c>
      <c r="D8155" s="1" t="s">
        <v>10321</v>
      </c>
      <c r="E8155" s="1" t="s">
        <v>84</v>
      </c>
      <c r="F8155" s="1" t="s">
        <v>32215</v>
      </c>
      <c r="G8155" s="14">
        <v>91949444140</v>
      </c>
      <c r="H8155" s="1" t="s">
        <v>8</v>
      </c>
      <c r="I8155" s="1" t="s">
        <v>41</v>
      </c>
      <c r="J8155" s="1" t="s">
        <v>34</v>
      </c>
      <c r="K8155" s="3" t="s">
        <v>42</v>
      </c>
      <c r="L8155" s="1" t="s">
        <v>34</v>
      </c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1"/>
      <c r="AA8155" s="1" t="s">
        <v>16</v>
      </c>
      <c r="AB8155" s="3" t="s">
        <v>12</v>
      </c>
      <c r="AC8155" s="23" t="s">
        <v>37802</v>
      </c>
      <c r="AD8155" s="23" t="s">
        <v>45474</v>
      </c>
      <c r="AE8155" t="s">
        <v>35410</v>
      </c>
    </row>
    <row r="8156" spans="1:31" ht="14.25" customHeight="1">
      <c r="A8156" s="1">
        <v>8155</v>
      </c>
      <c r="B8156" s="1" t="s">
        <v>54</v>
      </c>
      <c r="C8156" s="1" t="s">
        <v>10331</v>
      </c>
      <c r="D8156" s="1" t="s">
        <v>486</v>
      </c>
      <c r="E8156" s="1" t="s">
        <v>37074</v>
      </c>
      <c r="F8156" s="1" t="s">
        <v>25874</v>
      </c>
      <c r="G8156" s="14">
        <v>919946164966</v>
      </c>
      <c r="H8156" s="1" t="s">
        <v>8</v>
      </c>
      <c r="I8156" s="1" t="s">
        <v>9</v>
      </c>
      <c r="J8156" s="1" t="s">
        <v>34</v>
      </c>
      <c r="K8156" s="3" t="s">
        <v>17</v>
      </c>
      <c r="L8156" s="1" t="s">
        <v>34</v>
      </c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1"/>
      <c r="AA8156" s="1" t="s">
        <v>11</v>
      </c>
      <c r="AB8156" s="3" t="s">
        <v>56</v>
      </c>
      <c r="AC8156" s="23" t="s">
        <v>37802</v>
      </c>
      <c r="AD8156" s="23" t="s">
        <v>45475</v>
      </c>
      <c r="AE8156" t="s">
        <v>35399</v>
      </c>
    </row>
    <row r="8157" spans="1:31" ht="14.25" customHeight="1">
      <c r="A8157" s="1">
        <v>8156</v>
      </c>
      <c r="B8157" s="1" t="s">
        <v>54</v>
      </c>
      <c r="C8157" s="1" t="s">
        <v>10344</v>
      </c>
      <c r="D8157" s="1" t="s">
        <v>1132</v>
      </c>
      <c r="E8157" s="1" t="s">
        <v>758</v>
      </c>
      <c r="F8157" s="1" t="s">
        <v>32217</v>
      </c>
      <c r="G8157" s="14">
        <v>919446949964</v>
      </c>
      <c r="H8157" s="1" t="s">
        <v>8</v>
      </c>
      <c r="I8157" s="1" t="s">
        <v>37779</v>
      </c>
      <c r="J8157" s="1" t="s">
        <v>34</v>
      </c>
      <c r="K8157" s="3" t="s">
        <v>17</v>
      </c>
      <c r="L8157" s="1" t="s">
        <v>34</v>
      </c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1"/>
      <c r="AA8157" s="1" t="s">
        <v>11</v>
      </c>
      <c r="AB8157" s="3" t="s">
        <v>538</v>
      </c>
      <c r="AC8157" s="23" t="s">
        <v>37802</v>
      </c>
      <c r="AD8157" s="23" t="s">
        <v>41416</v>
      </c>
      <c r="AE8157" t="s">
        <v>35409</v>
      </c>
    </row>
    <row r="8158" spans="1:31" ht="14.25" customHeight="1">
      <c r="A8158" s="1">
        <v>8157</v>
      </c>
      <c r="B8158" s="9" t="s">
        <v>6</v>
      </c>
      <c r="C8158" s="1" t="s">
        <v>10354</v>
      </c>
      <c r="D8158" s="1" t="s">
        <v>7062</v>
      </c>
      <c r="E8158" s="1" t="s">
        <v>84</v>
      </c>
      <c r="F8158" s="1" t="s">
        <v>25883</v>
      </c>
      <c r="G8158" s="14">
        <v>91461166496</v>
      </c>
      <c r="H8158" s="1" t="s">
        <v>15</v>
      </c>
      <c r="I8158" s="1" t="s">
        <v>9</v>
      </c>
      <c r="J8158" s="1" t="s">
        <v>34</v>
      </c>
      <c r="K8158" s="3" t="s">
        <v>17</v>
      </c>
      <c r="L8158" s="1" t="s">
        <v>34</v>
      </c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1"/>
      <c r="AA8158" s="1" t="s">
        <v>16</v>
      </c>
      <c r="AB8158" s="3" t="s">
        <v>12</v>
      </c>
      <c r="AC8158" s="23" t="s">
        <v>37802</v>
      </c>
      <c r="AD8158" s="23" t="s">
        <v>45476</v>
      </c>
      <c r="AE8158" t="s">
        <v>35409</v>
      </c>
    </row>
    <row r="8159" spans="1:31" ht="14.25" customHeight="1">
      <c r="A8159" s="1">
        <v>8158</v>
      </c>
      <c r="B8159" s="1" t="s">
        <v>54</v>
      </c>
      <c r="C8159" s="1" t="s">
        <v>10361</v>
      </c>
      <c r="D8159" s="1" t="s">
        <v>162</v>
      </c>
      <c r="E8159" s="1" t="s">
        <v>141</v>
      </c>
      <c r="F8159" s="1" t="s">
        <v>32218</v>
      </c>
      <c r="G8159" s="14">
        <v>919994904</v>
      </c>
      <c r="H8159" s="1" t="s">
        <v>37</v>
      </c>
      <c r="I8159" s="1" t="s">
        <v>41</v>
      </c>
      <c r="J8159" s="1" t="s">
        <v>34</v>
      </c>
      <c r="K8159" s="3" t="s">
        <v>42</v>
      </c>
      <c r="L8159" s="1" t="s">
        <v>34</v>
      </c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1"/>
      <c r="AA8159" s="1" t="s">
        <v>16</v>
      </c>
      <c r="AB8159" s="3" t="s">
        <v>12</v>
      </c>
      <c r="AC8159" s="23" t="s">
        <v>37802</v>
      </c>
      <c r="AD8159" s="23" t="s">
        <v>45477</v>
      </c>
      <c r="AE8159" t="s">
        <v>35399</v>
      </c>
    </row>
    <row r="8160" spans="1:31" ht="14.25" customHeight="1">
      <c r="A8160" s="1">
        <v>8159</v>
      </c>
      <c r="B8160" s="1" t="s">
        <v>54</v>
      </c>
      <c r="C8160" s="1" t="s">
        <v>10363</v>
      </c>
      <c r="D8160" s="1" t="s">
        <v>350</v>
      </c>
      <c r="E8160" s="1" t="s">
        <v>139</v>
      </c>
      <c r="F8160" s="1" t="s">
        <v>34363</v>
      </c>
      <c r="G8160" s="14">
        <v>91944699491</v>
      </c>
      <c r="H8160" s="1" t="s">
        <v>20</v>
      </c>
      <c r="I8160" s="1" t="s">
        <v>9</v>
      </c>
      <c r="J8160" s="1" t="s">
        <v>34</v>
      </c>
      <c r="K8160" s="3" t="s">
        <v>17</v>
      </c>
      <c r="L8160" s="1" t="s">
        <v>34</v>
      </c>
      <c r="M8160" s="4" t="s">
        <v>42</v>
      </c>
      <c r="N8160" s="3" t="str">
        <f>J8160</f>
        <v>[50-85 Lacs]</v>
      </c>
      <c r="O8160" s="3" t="s">
        <v>171</v>
      </c>
      <c r="P8160" s="3" t="s">
        <v>34</v>
      </c>
      <c r="Q8160" s="3"/>
      <c r="R8160" s="3"/>
      <c r="S8160" s="3"/>
      <c r="T8160" s="3"/>
      <c r="U8160" s="3"/>
      <c r="V8160" s="3"/>
      <c r="W8160" s="3"/>
      <c r="X8160" s="3"/>
      <c r="Y8160" s="3"/>
      <c r="Z8160" s="1"/>
      <c r="AA8160" s="1" t="s">
        <v>16</v>
      </c>
      <c r="AB8160" s="3" t="s">
        <v>12</v>
      </c>
      <c r="AC8160" s="23" t="s">
        <v>37802</v>
      </c>
      <c r="AD8160" s="23" t="s">
        <v>44821</v>
      </c>
      <c r="AE8160" t="s">
        <v>35409</v>
      </c>
    </row>
    <row r="8161" spans="1:31" ht="14.25" customHeight="1">
      <c r="A8161" s="1">
        <v>8160</v>
      </c>
      <c r="B8161" s="9" t="s">
        <v>6</v>
      </c>
      <c r="C8161" s="1" t="s">
        <v>10368</v>
      </c>
      <c r="D8161" s="1" t="s">
        <v>2205</v>
      </c>
      <c r="E8161" s="1" t="s">
        <v>29</v>
      </c>
      <c r="F8161" s="1" t="s">
        <v>25888</v>
      </c>
      <c r="G8161" s="14">
        <v>919041099</v>
      </c>
      <c r="H8161" s="1" t="s">
        <v>8</v>
      </c>
      <c r="I8161" s="1" t="s">
        <v>41</v>
      </c>
      <c r="J8161" s="1" t="s">
        <v>34</v>
      </c>
      <c r="K8161" s="3" t="s">
        <v>17</v>
      </c>
      <c r="L8161" s="1" t="s">
        <v>34</v>
      </c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1"/>
      <c r="AA8161" s="1" t="s">
        <v>16</v>
      </c>
      <c r="AB8161" s="3" t="s">
        <v>12</v>
      </c>
      <c r="AC8161" s="23" t="s">
        <v>37802</v>
      </c>
      <c r="AD8161" s="23" t="s">
        <v>45478</v>
      </c>
      <c r="AE8161" t="s">
        <v>35409</v>
      </c>
    </row>
    <row r="8162" spans="1:31" ht="14.25" customHeight="1">
      <c r="A8162" s="1">
        <v>8161</v>
      </c>
      <c r="B8162" s="9" t="s">
        <v>6</v>
      </c>
      <c r="C8162" s="1" t="s">
        <v>10369</v>
      </c>
      <c r="D8162" s="1" t="s">
        <v>10370</v>
      </c>
      <c r="E8162" s="1" t="s">
        <v>10371</v>
      </c>
      <c r="F8162" s="1" t="s">
        <v>25889</v>
      </c>
      <c r="G8162" s="14">
        <v>91994144604</v>
      </c>
      <c r="H8162" s="1" t="s">
        <v>132</v>
      </c>
      <c r="I8162" s="1" t="s">
        <v>9</v>
      </c>
      <c r="J8162" s="1" t="s">
        <v>34</v>
      </c>
      <c r="K8162" s="3" t="s">
        <v>17</v>
      </c>
      <c r="L8162" s="1" t="s">
        <v>34</v>
      </c>
      <c r="M8162" s="4" t="s">
        <v>42</v>
      </c>
      <c r="N8162" s="3" t="str">
        <f t="shared" ref="N8162:N8163" si="292">J8162</f>
        <v>[50-85 Lacs]</v>
      </c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1"/>
      <c r="AA8162" s="1" t="s">
        <v>16</v>
      </c>
      <c r="AB8162" s="3" t="s">
        <v>12</v>
      </c>
      <c r="AC8162" s="23" t="s">
        <v>37802</v>
      </c>
      <c r="AD8162" s="23" t="s">
        <v>45479</v>
      </c>
      <c r="AE8162" t="s">
        <v>35409</v>
      </c>
    </row>
    <row r="8163" spans="1:31" ht="14.25" customHeight="1">
      <c r="A8163" s="1">
        <v>8162</v>
      </c>
      <c r="B8163" s="1" t="s">
        <v>54</v>
      </c>
      <c r="C8163" s="1" t="s">
        <v>10375</v>
      </c>
      <c r="D8163" s="1" t="s">
        <v>35917</v>
      </c>
      <c r="E8163" s="1" t="s">
        <v>487</v>
      </c>
      <c r="F8163" s="1" t="s">
        <v>25892</v>
      </c>
      <c r="G8163" s="14">
        <v>9194969969</v>
      </c>
      <c r="H8163" s="1" t="s">
        <v>20</v>
      </c>
      <c r="I8163" s="1" t="s">
        <v>33</v>
      </c>
      <c r="J8163" s="1" t="s">
        <v>34</v>
      </c>
      <c r="K8163" s="3" t="s">
        <v>63</v>
      </c>
      <c r="L8163" s="1" t="s">
        <v>34</v>
      </c>
      <c r="M8163" s="3" t="s">
        <v>213</v>
      </c>
      <c r="N8163" s="3" t="str">
        <f t="shared" si="292"/>
        <v>[50-85 Lacs]</v>
      </c>
      <c r="O8163" s="3" t="s">
        <v>17</v>
      </c>
      <c r="P8163" s="3" t="s">
        <v>34</v>
      </c>
      <c r="Q8163" s="3" t="s">
        <v>42</v>
      </c>
      <c r="R8163" s="3" t="s">
        <v>34</v>
      </c>
      <c r="S8163" s="3" t="s">
        <v>27</v>
      </c>
      <c r="T8163" s="3" t="s">
        <v>34</v>
      </c>
      <c r="U8163" s="3" t="s">
        <v>117</v>
      </c>
      <c r="V8163" s="3" t="s">
        <v>34</v>
      </c>
      <c r="W8163" s="3" t="s">
        <v>178</v>
      </c>
      <c r="X8163" s="3" t="s">
        <v>34</v>
      </c>
      <c r="Y8163" s="3" t="s">
        <v>171</v>
      </c>
      <c r="Z8163" s="1" t="s">
        <v>34</v>
      </c>
      <c r="AA8163" s="1" t="s">
        <v>16</v>
      </c>
      <c r="AB8163" s="3" t="s">
        <v>12</v>
      </c>
      <c r="AC8163" s="23" t="s">
        <v>37802</v>
      </c>
      <c r="AD8163" s="23" t="s">
        <v>45480</v>
      </c>
      <c r="AE8163" t="s">
        <v>35399</v>
      </c>
    </row>
    <row r="8164" spans="1:31" ht="14.25" customHeight="1">
      <c r="A8164" s="1">
        <v>8163</v>
      </c>
      <c r="B8164" s="9" t="s">
        <v>6</v>
      </c>
      <c r="C8164" s="1" t="s">
        <v>10376</v>
      </c>
      <c r="D8164" s="1" t="s">
        <v>151</v>
      </c>
      <c r="E8164" s="1" t="s">
        <v>131</v>
      </c>
      <c r="F8164" s="1" t="s">
        <v>10377</v>
      </c>
      <c r="G8164" s="14">
        <v>91400449911</v>
      </c>
      <c r="H8164" s="1" t="s">
        <v>8</v>
      </c>
      <c r="I8164" s="1" t="s">
        <v>62</v>
      </c>
      <c r="J8164" s="1" t="s">
        <v>34</v>
      </c>
      <c r="K8164" s="3" t="s">
        <v>42</v>
      </c>
      <c r="L8164" s="1" t="s">
        <v>34</v>
      </c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1"/>
      <c r="AA8164" s="1" t="s">
        <v>16</v>
      </c>
      <c r="AB8164" s="3" t="s">
        <v>12</v>
      </c>
      <c r="AC8164" s="23" t="s">
        <v>37802</v>
      </c>
      <c r="AD8164" s="23" t="s">
        <v>45481</v>
      </c>
      <c r="AE8164" t="s">
        <v>35410</v>
      </c>
    </row>
    <row r="8165" spans="1:31" ht="14.25" customHeight="1">
      <c r="A8165" s="1">
        <v>8164</v>
      </c>
      <c r="B8165" s="9" t="s">
        <v>6</v>
      </c>
      <c r="C8165" s="1" t="s">
        <v>10385</v>
      </c>
      <c r="D8165" s="1" t="s">
        <v>1821</v>
      </c>
      <c r="E8165" s="1" t="s">
        <v>5056</v>
      </c>
      <c r="F8165" s="1" t="s">
        <v>25895</v>
      </c>
      <c r="G8165" s="14">
        <v>91944104440</v>
      </c>
      <c r="H8165" s="1" t="s">
        <v>20</v>
      </c>
      <c r="I8165" s="1" t="s">
        <v>9</v>
      </c>
      <c r="J8165" s="1" t="s">
        <v>34</v>
      </c>
      <c r="K8165" s="3" t="s">
        <v>17</v>
      </c>
      <c r="L8165" s="1" t="s">
        <v>34</v>
      </c>
      <c r="M8165" s="4" t="s">
        <v>42</v>
      </c>
      <c r="N8165" s="3" t="str">
        <f>J8165</f>
        <v>[50-85 Lacs]</v>
      </c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1"/>
      <c r="AA8165" s="1" t="s">
        <v>16</v>
      </c>
      <c r="AB8165" s="3" t="s">
        <v>12</v>
      </c>
      <c r="AC8165" s="23" t="s">
        <v>37802</v>
      </c>
      <c r="AD8165" s="23" t="s">
        <v>45482</v>
      </c>
      <c r="AE8165" t="s">
        <v>35394</v>
      </c>
    </row>
    <row r="8166" spans="1:31" ht="14.25" customHeight="1">
      <c r="A8166" s="1">
        <v>8165</v>
      </c>
      <c r="B8166" s="9" t="s">
        <v>6</v>
      </c>
      <c r="C8166" s="1" t="s">
        <v>10390</v>
      </c>
      <c r="D8166" s="1" t="s">
        <v>10391</v>
      </c>
      <c r="E8166" s="1" t="s">
        <v>217</v>
      </c>
      <c r="F8166" s="1" t="s">
        <v>32222</v>
      </c>
      <c r="G8166" s="14">
        <v>919610941066</v>
      </c>
      <c r="H8166" s="1" t="s">
        <v>8</v>
      </c>
      <c r="I8166" s="1" t="s">
        <v>41</v>
      </c>
      <c r="J8166" s="1" t="s">
        <v>34</v>
      </c>
      <c r="K8166" s="3" t="s">
        <v>42</v>
      </c>
      <c r="L8166" s="1" t="s">
        <v>34</v>
      </c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1"/>
      <c r="AA8166" s="1" t="s">
        <v>16</v>
      </c>
      <c r="AB8166" s="3" t="s">
        <v>12</v>
      </c>
      <c r="AC8166" s="23" t="s">
        <v>37802</v>
      </c>
      <c r="AD8166" s="23" t="s">
        <v>43542</v>
      </c>
      <c r="AE8166" t="s">
        <v>35409</v>
      </c>
    </row>
    <row r="8167" spans="1:31" ht="14.25" customHeight="1">
      <c r="A8167" s="1">
        <v>8166</v>
      </c>
      <c r="B8167" s="1" t="s">
        <v>10396</v>
      </c>
      <c r="C8167" s="22" t="s">
        <v>37778</v>
      </c>
      <c r="D8167" s="1" t="s">
        <v>2577</v>
      </c>
      <c r="E8167" s="1" t="s">
        <v>12335</v>
      </c>
      <c r="F8167" s="1" t="s">
        <v>25910</v>
      </c>
      <c r="G8167" s="14">
        <v>914449044419</v>
      </c>
      <c r="H8167" s="1" t="s">
        <v>8</v>
      </c>
      <c r="I8167" s="1" t="s">
        <v>62</v>
      </c>
      <c r="J8167" s="1" t="s">
        <v>34</v>
      </c>
      <c r="K8167" s="3" t="s">
        <v>17</v>
      </c>
      <c r="L8167" s="1" t="s">
        <v>34</v>
      </c>
      <c r="M8167" s="4" t="s">
        <v>42</v>
      </c>
      <c r="N8167" s="3" t="str">
        <f>J8167</f>
        <v>[50-85 Lacs]</v>
      </c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1"/>
      <c r="AA8167" s="1" t="s">
        <v>16</v>
      </c>
      <c r="AB8167" s="3" t="s">
        <v>12</v>
      </c>
      <c r="AC8167" s="23" t="s">
        <v>37802</v>
      </c>
      <c r="AD8167" s="23" t="s">
        <v>45483</v>
      </c>
      <c r="AE8167" t="s">
        <v>35410</v>
      </c>
    </row>
    <row r="8168" spans="1:31" ht="14.25" customHeight="1">
      <c r="A8168" s="1">
        <v>8167</v>
      </c>
      <c r="B8168" s="1" t="s">
        <v>10396</v>
      </c>
      <c r="C8168" s="1" t="s">
        <v>10417</v>
      </c>
      <c r="D8168" s="1" t="s">
        <v>2724</v>
      </c>
      <c r="E8168" s="1" t="s">
        <v>6300</v>
      </c>
      <c r="F8168" s="1" t="s">
        <v>25913</v>
      </c>
      <c r="G8168" s="14">
        <v>919494904046</v>
      </c>
      <c r="H8168" s="1" t="s">
        <v>8</v>
      </c>
      <c r="I8168" s="1" t="s">
        <v>41</v>
      </c>
      <c r="J8168" s="1" t="s">
        <v>34</v>
      </c>
      <c r="K8168" s="3" t="s">
        <v>42</v>
      </c>
      <c r="L8168" s="1" t="s">
        <v>34</v>
      </c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1"/>
      <c r="AA8168" s="1" t="s">
        <v>16</v>
      </c>
      <c r="AB8168" s="3" t="s">
        <v>12</v>
      </c>
      <c r="AC8168" s="23" t="s">
        <v>37802</v>
      </c>
      <c r="AD8168" s="23" t="s">
        <v>45484</v>
      </c>
      <c r="AE8168" t="s">
        <v>35410</v>
      </c>
    </row>
    <row r="8169" spans="1:31" ht="14.25" customHeight="1">
      <c r="A8169" s="1">
        <v>8168</v>
      </c>
      <c r="B8169" s="1" t="s">
        <v>10396</v>
      </c>
      <c r="C8169" s="22" t="s">
        <v>37778</v>
      </c>
      <c r="D8169" s="1" t="s">
        <v>35918</v>
      </c>
      <c r="E8169" s="1" t="s">
        <v>1311</v>
      </c>
      <c r="F8169" s="1" t="s">
        <v>32225</v>
      </c>
      <c r="G8169" s="14">
        <v>9144001494</v>
      </c>
      <c r="H8169" s="1" t="s">
        <v>20</v>
      </c>
      <c r="I8169" s="1" t="s">
        <v>9</v>
      </c>
      <c r="J8169" s="1" t="s">
        <v>34</v>
      </c>
      <c r="K8169" s="3" t="s">
        <v>17</v>
      </c>
      <c r="L8169" s="1" t="s">
        <v>34</v>
      </c>
      <c r="M8169" s="4" t="s">
        <v>42</v>
      </c>
      <c r="N8169" s="3" t="str">
        <f>J8169</f>
        <v>[50-85 Lacs]</v>
      </c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1"/>
      <c r="AA8169" s="1" t="s">
        <v>16</v>
      </c>
      <c r="AB8169" s="3" t="s">
        <v>12</v>
      </c>
      <c r="AC8169" s="23" t="s">
        <v>37802</v>
      </c>
      <c r="AD8169" s="23" t="s">
        <v>40123</v>
      </c>
      <c r="AE8169" t="s">
        <v>35399</v>
      </c>
    </row>
    <row r="8170" spans="1:31" ht="14.25" customHeight="1">
      <c r="A8170" s="1">
        <v>8169</v>
      </c>
      <c r="B8170" s="1" t="s">
        <v>10396</v>
      </c>
      <c r="C8170" s="22" t="s">
        <v>37778</v>
      </c>
      <c r="D8170" s="1" t="s">
        <v>371</v>
      </c>
      <c r="E8170" s="1" t="s">
        <v>553</v>
      </c>
      <c r="F8170" s="1" t="s">
        <v>10441</v>
      </c>
      <c r="G8170" s="14">
        <v>91949400440</v>
      </c>
      <c r="H8170" s="1" t="s">
        <v>20</v>
      </c>
      <c r="I8170" s="1" t="s">
        <v>9</v>
      </c>
      <c r="J8170" s="1" t="s">
        <v>34</v>
      </c>
      <c r="K8170" s="3" t="s">
        <v>42</v>
      </c>
      <c r="L8170" s="1" t="s">
        <v>34</v>
      </c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1"/>
      <c r="AA8170" s="1" t="s">
        <v>16</v>
      </c>
      <c r="AB8170" s="3" t="s">
        <v>12</v>
      </c>
      <c r="AC8170" s="23" t="s">
        <v>37802</v>
      </c>
      <c r="AD8170" s="23" t="s">
        <v>45485</v>
      </c>
      <c r="AE8170" t="s">
        <v>35410</v>
      </c>
    </row>
    <row r="8171" spans="1:31" ht="14.25" customHeight="1">
      <c r="A8171" s="1">
        <v>8170</v>
      </c>
      <c r="B8171" s="9" t="s">
        <v>6</v>
      </c>
      <c r="C8171" s="1" t="s">
        <v>10445</v>
      </c>
      <c r="D8171" s="1" t="s">
        <v>605</v>
      </c>
      <c r="E8171" s="1" t="s">
        <v>1548</v>
      </c>
      <c r="F8171" s="1" t="s">
        <v>32227</v>
      </c>
      <c r="G8171" s="14">
        <v>91940010440</v>
      </c>
      <c r="H8171" s="1" t="s">
        <v>37</v>
      </c>
      <c r="I8171" s="1" t="s">
        <v>9</v>
      </c>
      <c r="J8171" s="1" t="s">
        <v>34</v>
      </c>
      <c r="K8171" s="3" t="s">
        <v>17</v>
      </c>
      <c r="L8171" s="1" t="s">
        <v>34</v>
      </c>
      <c r="M8171" s="4" t="s">
        <v>42</v>
      </c>
      <c r="N8171" s="3" t="str">
        <f>J8171</f>
        <v>[50-85 Lacs]</v>
      </c>
      <c r="O8171" s="3" t="s">
        <v>27</v>
      </c>
      <c r="P8171" s="3" t="s">
        <v>34</v>
      </c>
      <c r="Q8171" s="3"/>
      <c r="R8171" s="3"/>
      <c r="S8171" s="3"/>
      <c r="T8171" s="3"/>
      <c r="U8171" s="3"/>
      <c r="V8171" s="3"/>
      <c r="W8171" s="3"/>
      <c r="X8171" s="3"/>
      <c r="Y8171" s="3"/>
      <c r="Z8171" s="1"/>
      <c r="AA8171" s="1" t="s">
        <v>16</v>
      </c>
      <c r="AB8171" s="3" t="s">
        <v>12</v>
      </c>
      <c r="AC8171" s="23" t="s">
        <v>37802</v>
      </c>
      <c r="AD8171" s="23" t="s">
        <v>45486</v>
      </c>
      <c r="AE8171" t="s">
        <v>35410</v>
      </c>
    </row>
    <row r="8172" spans="1:31" ht="14.25" customHeight="1">
      <c r="A8172" s="1">
        <v>8171</v>
      </c>
      <c r="B8172" s="1" t="s">
        <v>10396</v>
      </c>
      <c r="C8172" s="22" t="s">
        <v>37778</v>
      </c>
      <c r="D8172" s="1" t="s">
        <v>1263</v>
      </c>
      <c r="E8172" s="1" t="s">
        <v>90</v>
      </c>
      <c r="F8172" s="1" t="s">
        <v>25926</v>
      </c>
      <c r="G8172" s="14">
        <v>914000646646</v>
      </c>
      <c r="H8172" s="1" t="s">
        <v>8</v>
      </c>
      <c r="I8172" s="1" t="s">
        <v>41</v>
      </c>
      <c r="J8172" s="1" t="s">
        <v>34</v>
      </c>
      <c r="K8172" s="3" t="s">
        <v>42</v>
      </c>
      <c r="L8172" s="1" t="s">
        <v>34</v>
      </c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1"/>
      <c r="AA8172" s="1" t="s">
        <v>16</v>
      </c>
      <c r="AB8172" s="3" t="s">
        <v>12</v>
      </c>
      <c r="AC8172" s="23" t="s">
        <v>37802</v>
      </c>
      <c r="AD8172" s="23" t="s">
        <v>45487</v>
      </c>
      <c r="AE8172" t="s">
        <v>35409</v>
      </c>
    </row>
    <row r="8173" spans="1:31" ht="14.25" customHeight="1">
      <c r="A8173" s="1">
        <v>8172</v>
      </c>
      <c r="B8173" s="9" t="s">
        <v>6</v>
      </c>
      <c r="C8173" s="1" t="s">
        <v>10462</v>
      </c>
      <c r="D8173" s="1" t="s">
        <v>2027</v>
      </c>
      <c r="E8173" s="1" t="s">
        <v>785</v>
      </c>
      <c r="F8173" s="1" t="s">
        <v>25928</v>
      </c>
      <c r="G8173" s="14">
        <v>91999499919</v>
      </c>
      <c r="H8173" s="1" t="s">
        <v>37</v>
      </c>
      <c r="I8173" s="1" t="s">
        <v>41</v>
      </c>
      <c r="J8173" s="1" t="s">
        <v>34</v>
      </c>
      <c r="K8173" s="3" t="s">
        <v>42</v>
      </c>
      <c r="L8173" s="1" t="s">
        <v>34</v>
      </c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1"/>
      <c r="AA8173" s="1" t="s">
        <v>16</v>
      </c>
      <c r="AB8173" s="3" t="s">
        <v>12</v>
      </c>
      <c r="AC8173" s="23" t="s">
        <v>37802</v>
      </c>
      <c r="AD8173" s="23" t="s">
        <v>45488</v>
      </c>
      <c r="AE8173" t="s">
        <v>35394</v>
      </c>
    </row>
    <row r="8174" spans="1:31" ht="14.25" customHeight="1">
      <c r="A8174" s="1">
        <v>8173</v>
      </c>
      <c r="B8174" s="1" t="s">
        <v>10396</v>
      </c>
      <c r="C8174" s="22" t="s">
        <v>37778</v>
      </c>
      <c r="D8174" s="1" t="s">
        <v>9954</v>
      </c>
      <c r="E8174" s="1" t="s">
        <v>78</v>
      </c>
      <c r="F8174" s="1" t="s">
        <v>25929</v>
      </c>
      <c r="G8174" s="14">
        <v>91991941999</v>
      </c>
      <c r="H8174" s="1" t="s">
        <v>20</v>
      </c>
      <c r="I8174" s="1" t="s">
        <v>9</v>
      </c>
      <c r="J8174" s="1" t="s">
        <v>34</v>
      </c>
      <c r="K8174" s="3" t="s">
        <v>42</v>
      </c>
      <c r="L8174" s="1" t="s">
        <v>34</v>
      </c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1"/>
      <c r="AA8174" s="1" t="s">
        <v>16</v>
      </c>
      <c r="AB8174" s="3" t="s">
        <v>12</v>
      </c>
      <c r="AC8174" s="23" t="s">
        <v>37802</v>
      </c>
      <c r="AD8174" s="23" t="s">
        <v>45489</v>
      </c>
      <c r="AE8174" t="s">
        <v>35399</v>
      </c>
    </row>
    <row r="8175" spans="1:31" ht="14.25" customHeight="1">
      <c r="A8175" s="1">
        <v>8174</v>
      </c>
      <c r="B8175" s="1" t="s">
        <v>10396</v>
      </c>
      <c r="C8175" s="22" t="s">
        <v>37778</v>
      </c>
      <c r="D8175" s="1" t="s">
        <v>951</v>
      </c>
      <c r="E8175" s="1" t="s">
        <v>40</v>
      </c>
      <c r="F8175" s="1" t="s">
        <v>25933</v>
      </c>
      <c r="G8175" s="14">
        <v>91990911669</v>
      </c>
      <c r="H8175" s="1" t="s">
        <v>8</v>
      </c>
      <c r="I8175" s="1" t="s">
        <v>41</v>
      </c>
      <c r="J8175" s="1" t="s">
        <v>34</v>
      </c>
      <c r="K8175" s="3" t="s">
        <v>63</v>
      </c>
      <c r="L8175" s="1" t="s">
        <v>34</v>
      </c>
      <c r="M8175" s="3" t="s">
        <v>213</v>
      </c>
      <c r="N8175" s="3" t="str">
        <f t="shared" ref="N8175:N8176" si="293">J8175</f>
        <v>[50-85 Lacs]</v>
      </c>
      <c r="O8175" s="3" t="s">
        <v>17</v>
      </c>
      <c r="P8175" s="3" t="s">
        <v>34</v>
      </c>
      <c r="Q8175" s="3" t="s">
        <v>42</v>
      </c>
      <c r="R8175" s="3" t="s">
        <v>34</v>
      </c>
      <c r="S8175" s="3" t="s">
        <v>27</v>
      </c>
      <c r="T8175" s="3" t="s">
        <v>34</v>
      </c>
      <c r="U8175" s="3" t="s">
        <v>117</v>
      </c>
      <c r="V8175" s="3" t="s">
        <v>34</v>
      </c>
      <c r="W8175" s="3" t="s">
        <v>178</v>
      </c>
      <c r="X8175" s="3" t="s">
        <v>34</v>
      </c>
      <c r="Y8175" s="3" t="s">
        <v>171</v>
      </c>
      <c r="Z8175" s="1" t="s">
        <v>34</v>
      </c>
      <c r="AA8175" s="1" t="s">
        <v>16</v>
      </c>
      <c r="AB8175" s="3" t="s">
        <v>12</v>
      </c>
      <c r="AC8175" s="23" t="s">
        <v>37802</v>
      </c>
      <c r="AD8175" s="23" t="s">
        <v>45490</v>
      </c>
      <c r="AE8175" t="s">
        <v>35399</v>
      </c>
    </row>
    <row r="8176" spans="1:31" ht="14.25" customHeight="1">
      <c r="A8176" s="1">
        <v>8175</v>
      </c>
      <c r="B8176" s="9" t="s">
        <v>6</v>
      </c>
      <c r="C8176" s="1" t="s">
        <v>10476</v>
      </c>
      <c r="D8176" s="1" t="s">
        <v>4203</v>
      </c>
      <c r="E8176" s="1" t="s">
        <v>270</v>
      </c>
      <c r="F8176" s="1" t="s">
        <v>25937</v>
      </c>
      <c r="G8176" s="14">
        <v>9144999119</v>
      </c>
      <c r="H8176" s="1" t="s">
        <v>15</v>
      </c>
      <c r="I8176" s="1" t="s">
        <v>41</v>
      </c>
      <c r="J8176" s="1" t="s">
        <v>34</v>
      </c>
      <c r="K8176" s="3" t="s">
        <v>17</v>
      </c>
      <c r="L8176" s="1" t="s">
        <v>34</v>
      </c>
      <c r="M8176" s="4" t="s">
        <v>42</v>
      </c>
      <c r="N8176" s="3" t="str">
        <f t="shared" si="293"/>
        <v>[50-85 Lacs]</v>
      </c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1"/>
      <c r="AA8176" s="1" t="s">
        <v>16</v>
      </c>
      <c r="AB8176" s="3" t="s">
        <v>12</v>
      </c>
      <c r="AC8176" s="23" t="s">
        <v>37802</v>
      </c>
      <c r="AD8176" s="23" t="s">
        <v>45491</v>
      </c>
      <c r="AE8176" t="s">
        <v>35409</v>
      </c>
    </row>
    <row r="8177" spans="1:31" ht="14.25" customHeight="1">
      <c r="A8177" s="1">
        <v>8176</v>
      </c>
      <c r="B8177" s="1" t="s">
        <v>10396</v>
      </c>
      <c r="C8177" s="1" t="s">
        <v>10484</v>
      </c>
      <c r="D8177" s="1" t="s">
        <v>35919</v>
      </c>
      <c r="E8177" s="1" t="s">
        <v>84</v>
      </c>
      <c r="F8177" s="1" t="s">
        <v>32235</v>
      </c>
      <c r="G8177" s="14">
        <v>9194166190</v>
      </c>
      <c r="H8177" s="1" t="s">
        <v>8</v>
      </c>
      <c r="I8177" s="1" t="s">
        <v>9</v>
      </c>
      <c r="J8177" s="1" t="s">
        <v>34</v>
      </c>
      <c r="K8177" s="3" t="s">
        <v>17</v>
      </c>
      <c r="L8177" s="1" t="s">
        <v>34</v>
      </c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1"/>
      <c r="AA8177" s="1" t="s">
        <v>11</v>
      </c>
      <c r="AB8177" s="3" t="s">
        <v>56</v>
      </c>
      <c r="AC8177" s="23" t="s">
        <v>37802</v>
      </c>
      <c r="AD8177" s="23" t="s">
        <v>45492</v>
      </c>
      <c r="AE8177" t="s">
        <v>35410</v>
      </c>
    </row>
    <row r="8178" spans="1:31" ht="14.25" customHeight="1">
      <c r="A8178" s="1">
        <v>8177</v>
      </c>
      <c r="B8178" s="1" t="s">
        <v>10396</v>
      </c>
      <c r="C8178" s="1" t="s">
        <v>10490</v>
      </c>
      <c r="D8178" s="1" t="s">
        <v>10491</v>
      </c>
      <c r="E8178" s="1" t="s">
        <v>1488</v>
      </c>
      <c r="F8178" s="1" t="s">
        <v>25946</v>
      </c>
      <c r="G8178" s="14">
        <v>91069640694</v>
      </c>
      <c r="H8178" s="1" t="s">
        <v>20</v>
      </c>
      <c r="I8178" s="1" t="s">
        <v>41</v>
      </c>
      <c r="J8178" s="1" t="s">
        <v>34</v>
      </c>
      <c r="K8178" s="3" t="s">
        <v>42</v>
      </c>
      <c r="L8178" s="1" t="s">
        <v>34</v>
      </c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1"/>
      <c r="AA8178" s="1" t="s">
        <v>16</v>
      </c>
      <c r="AB8178" s="3" t="s">
        <v>12</v>
      </c>
      <c r="AC8178" s="23" t="s">
        <v>37802</v>
      </c>
      <c r="AD8178" s="23" t="s">
        <v>45493</v>
      </c>
      <c r="AE8178" t="s">
        <v>35394</v>
      </c>
    </row>
    <row r="8179" spans="1:31" ht="14.25" customHeight="1">
      <c r="A8179" s="1">
        <v>8178</v>
      </c>
      <c r="B8179" s="1" t="s">
        <v>10396</v>
      </c>
      <c r="C8179" s="22" t="s">
        <v>37778</v>
      </c>
      <c r="D8179" s="1" t="s">
        <v>522</v>
      </c>
      <c r="E8179" s="1" t="s">
        <v>558</v>
      </c>
      <c r="F8179" s="1" t="s">
        <v>25952</v>
      </c>
      <c r="G8179" s="14">
        <v>919096469966</v>
      </c>
      <c r="H8179" s="1" t="s">
        <v>8</v>
      </c>
      <c r="I8179" s="1" t="s">
        <v>41</v>
      </c>
      <c r="J8179" s="1" t="s">
        <v>34</v>
      </c>
      <c r="K8179" s="3" t="s">
        <v>17</v>
      </c>
      <c r="L8179" s="1" t="s">
        <v>34</v>
      </c>
      <c r="M8179" s="4" t="s">
        <v>42</v>
      </c>
      <c r="N8179" s="3" t="str">
        <f>J8179</f>
        <v>[50-85 Lacs]</v>
      </c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1"/>
      <c r="AA8179" s="1" t="s">
        <v>16</v>
      </c>
      <c r="AB8179" s="3" t="s">
        <v>12</v>
      </c>
      <c r="AC8179" s="23" t="s">
        <v>37802</v>
      </c>
      <c r="AD8179" s="23" t="s">
        <v>45494</v>
      </c>
      <c r="AE8179" t="s">
        <v>35394</v>
      </c>
    </row>
    <row r="8180" spans="1:31" ht="14.25" customHeight="1">
      <c r="A8180" s="1">
        <v>8179</v>
      </c>
      <c r="B8180" s="1" t="s">
        <v>10396</v>
      </c>
      <c r="C8180" s="1" t="s">
        <v>10520</v>
      </c>
      <c r="D8180" s="1" t="s">
        <v>10521</v>
      </c>
      <c r="E8180" s="1" t="s">
        <v>5573</v>
      </c>
      <c r="F8180" s="1" t="s">
        <v>34380</v>
      </c>
      <c r="G8180" s="14">
        <v>9199944940</v>
      </c>
      <c r="H8180" s="1" t="s">
        <v>20</v>
      </c>
      <c r="I8180" s="1" t="s">
        <v>62</v>
      </c>
      <c r="J8180" s="1" t="s">
        <v>34</v>
      </c>
      <c r="K8180" s="3" t="s">
        <v>42</v>
      </c>
      <c r="L8180" s="1" t="s">
        <v>34</v>
      </c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1"/>
      <c r="AA8180" s="1" t="s">
        <v>16</v>
      </c>
      <c r="AB8180" s="3" t="s">
        <v>12</v>
      </c>
      <c r="AC8180" s="23" t="s">
        <v>37802</v>
      </c>
      <c r="AD8180" s="23" t="s">
        <v>40335</v>
      </c>
      <c r="AE8180" t="s">
        <v>35410</v>
      </c>
    </row>
    <row r="8181" spans="1:31" ht="14.25" customHeight="1">
      <c r="A8181" s="1">
        <v>8180</v>
      </c>
      <c r="B8181" s="1" t="s">
        <v>10396</v>
      </c>
      <c r="C8181" s="1" t="s">
        <v>10522</v>
      </c>
      <c r="D8181" s="1" t="s">
        <v>6801</v>
      </c>
      <c r="E8181" s="1" t="s">
        <v>40</v>
      </c>
      <c r="F8181" s="1" t="s">
        <v>25962</v>
      </c>
      <c r="G8181" s="14">
        <v>91949449094</v>
      </c>
      <c r="H8181" s="1" t="s">
        <v>8</v>
      </c>
      <c r="I8181" s="1" t="s">
        <v>9</v>
      </c>
      <c r="J8181" s="1" t="s">
        <v>34</v>
      </c>
      <c r="K8181" s="3" t="s">
        <v>63</v>
      </c>
      <c r="L8181" s="1" t="s">
        <v>34</v>
      </c>
      <c r="M8181" s="3" t="s">
        <v>213</v>
      </c>
      <c r="N8181" s="3" t="str">
        <f t="shared" ref="N8181:N8184" si="294">J8181</f>
        <v>[50-85 Lacs]</v>
      </c>
      <c r="O8181" s="3" t="s">
        <v>17</v>
      </c>
      <c r="P8181" s="3" t="s">
        <v>34</v>
      </c>
      <c r="Q8181" s="3" t="s">
        <v>42</v>
      </c>
      <c r="R8181" s="3" t="s">
        <v>34</v>
      </c>
      <c r="S8181" s="3" t="s">
        <v>27</v>
      </c>
      <c r="T8181" s="3" t="s">
        <v>34</v>
      </c>
      <c r="U8181" s="3" t="s">
        <v>117</v>
      </c>
      <c r="V8181" s="3" t="s">
        <v>34</v>
      </c>
      <c r="W8181" s="3" t="s">
        <v>178</v>
      </c>
      <c r="X8181" s="3" t="s">
        <v>34</v>
      </c>
      <c r="Y8181" s="3" t="s">
        <v>171</v>
      </c>
      <c r="Z8181" s="1" t="s">
        <v>34</v>
      </c>
      <c r="AA8181" s="1" t="s">
        <v>16</v>
      </c>
      <c r="AB8181" s="3" t="s">
        <v>12</v>
      </c>
      <c r="AC8181" s="23" t="s">
        <v>37802</v>
      </c>
      <c r="AD8181" s="23" t="s">
        <v>45495</v>
      </c>
      <c r="AE8181" t="s">
        <v>35394</v>
      </c>
    </row>
    <row r="8182" spans="1:31" ht="14.25" customHeight="1">
      <c r="A8182" s="1">
        <v>8181</v>
      </c>
      <c r="B8182" s="1" t="s">
        <v>10396</v>
      </c>
      <c r="C8182" s="22" t="s">
        <v>37778</v>
      </c>
      <c r="D8182" s="1" t="s">
        <v>3616</v>
      </c>
      <c r="E8182" s="1" t="s">
        <v>2564</v>
      </c>
      <c r="F8182" s="1" t="s">
        <v>25963</v>
      </c>
      <c r="G8182" s="14">
        <v>91994496061</v>
      </c>
      <c r="H8182" s="1" t="s">
        <v>8</v>
      </c>
      <c r="I8182" s="1" t="s">
        <v>9</v>
      </c>
      <c r="J8182" s="1" t="s">
        <v>34</v>
      </c>
      <c r="K8182" s="3" t="s">
        <v>63</v>
      </c>
      <c r="L8182" s="1" t="s">
        <v>34</v>
      </c>
      <c r="M8182" s="3" t="s">
        <v>213</v>
      </c>
      <c r="N8182" s="3" t="str">
        <f t="shared" si="294"/>
        <v>[50-85 Lacs]</v>
      </c>
      <c r="O8182" s="3" t="s">
        <v>17</v>
      </c>
      <c r="P8182" s="3" t="s">
        <v>34</v>
      </c>
      <c r="Q8182" s="3" t="s">
        <v>42</v>
      </c>
      <c r="R8182" s="3" t="s">
        <v>34</v>
      </c>
      <c r="S8182" s="3" t="s">
        <v>27</v>
      </c>
      <c r="T8182" s="3" t="s">
        <v>34</v>
      </c>
      <c r="U8182" s="3" t="s">
        <v>117</v>
      </c>
      <c r="V8182" s="3" t="s">
        <v>34</v>
      </c>
      <c r="W8182" s="3" t="s">
        <v>178</v>
      </c>
      <c r="X8182" s="3" t="s">
        <v>34</v>
      </c>
      <c r="Y8182" s="3" t="s">
        <v>171</v>
      </c>
      <c r="Z8182" s="1" t="s">
        <v>34</v>
      </c>
      <c r="AA8182" s="1" t="s">
        <v>16</v>
      </c>
      <c r="AB8182" s="3" t="s">
        <v>12</v>
      </c>
      <c r="AC8182" s="23" t="s">
        <v>37802</v>
      </c>
      <c r="AD8182" s="23" t="s">
        <v>45496</v>
      </c>
      <c r="AE8182" t="s">
        <v>35394</v>
      </c>
    </row>
    <row r="8183" spans="1:31" ht="14.25" customHeight="1">
      <c r="A8183" s="1">
        <v>8182</v>
      </c>
      <c r="B8183" s="9" t="s">
        <v>6</v>
      </c>
      <c r="C8183" s="1" t="s">
        <v>10529</v>
      </c>
      <c r="D8183" s="1" t="s">
        <v>1506</v>
      </c>
      <c r="E8183" s="1" t="s">
        <v>87</v>
      </c>
      <c r="F8183" s="1" t="s">
        <v>34382</v>
      </c>
      <c r="G8183" s="14">
        <v>919099601404</v>
      </c>
      <c r="H8183" s="1" t="s">
        <v>20</v>
      </c>
      <c r="I8183" s="1" t="s">
        <v>41</v>
      </c>
      <c r="J8183" s="1" t="s">
        <v>34</v>
      </c>
      <c r="K8183" s="3" t="s">
        <v>213</v>
      </c>
      <c r="L8183" s="1" t="s">
        <v>34</v>
      </c>
      <c r="M8183" s="4" t="s">
        <v>17</v>
      </c>
      <c r="N8183" s="3" t="str">
        <f t="shared" si="294"/>
        <v>[50-85 Lacs]</v>
      </c>
      <c r="O8183" s="4" t="s">
        <v>47347</v>
      </c>
      <c r="P8183" s="3" t="s">
        <v>34</v>
      </c>
      <c r="Q8183" s="3"/>
      <c r="R8183" s="3"/>
      <c r="S8183" s="3"/>
      <c r="T8183" s="3"/>
      <c r="U8183" s="3"/>
      <c r="V8183" s="3"/>
      <c r="W8183" s="3"/>
      <c r="X8183" s="3"/>
      <c r="Y8183" s="3"/>
      <c r="Z8183" s="1"/>
      <c r="AA8183" s="1" t="s">
        <v>16</v>
      </c>
      <c r="AB8183" s="3" t="s">
        <v>12</v>
      </c>
      <c r="AC8183" s="23" t="s">
        <v>37802</v>
      </c>
      <c r="AD8183" s="23" t="s">
        <v>41085</v>
      </c>
      <c r="AE8183" t="s">
        <v>35409</v>
      </c>
    </row>
    <row r="8184" spans="1:31" ht="14.25" customHeight="1">
      <c r="A8184" s="1">
        <v>8183</v>
      </c>
      <c r="B8184" s="9" t="s">
        <v>6</v>
      </c>
      <c r="C8184" s="1" t="s">
        <v>10540</v>
      </c>
      <c r="D8184" s="1" t="s">
        <v>642</v>
      </c>
      <c r="E8184" s="1" t="s">
        <v>746</v>
      </c>
      <c r="F8184" s="1" t="s">
        <v>34386</v>
      </c>
      <c r="G8184" s="14">
        <v>916964464666</v>
      </c>
      <c r="H8184" s="1" t="s">
        <v>8</v>
      </c>
      <c r="I8184" s="1" t="s">
        <v>41</v>
      </c>
      <c r="J8184" s="1" t="s">
        <v>34</v>
      </c>
      <c r="K8184" s="3" t="s">
        <v>17</v>
      </c>
      <c r="L8184" s="1" t="s">
        <v>34</v>
      </c>
      <c r="M8184" s="4" t="s">
        <v>42</v>
      </c>
      <c r="N8184" s="3" t="str">
        <f t="shared" si="294"/>
        <v>[50-85 Lacs]</v>
      </c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1"/>
      <c r="AA8184" s="1" t="s">
        <v>16</v>
      </c>
      <c r="AB8184" s="3" t="s">
        <v>12</v>
      </c>
      <c r="AC8184" s="23" t="s">
        <v>37802</v>
      </c>
      <c r="AD8184" s="23" t="s">
        <v>45497</v>
      </c>
      <c r="AE8184" t="s">
        <v>35394</v>
      </c>
    </row>
    <row r="8185" spans="1:31" ht="14.25" customHeight="1">
      <c r="A8185" s="1">
        <v>8184</v>
      </c>
      <c r="B8185" s="9" t="s">
        <v>6</v>
      </c>
      <c r="C8185" s="1" t="s">
        <v>10542</v>
      </c>
      <c r="D8185" s="1" t="s">
        <v>6312</v>
      </c>
      <c r="E8185" s="1" t="s">
        <v>10186</v>
      </c>
      <c r="F8185" s="1" t="s">
        <v>25968</v>
      </c>
      <c r="G8185" s="14">
        <v>919909664994</v>
      </c>
      <c r="H8185" s="1" t="s">
        <v>20</v>
      </c>
      <c r="I8185" s="1" t="s">
        <v>33</v>
      </c>
      <c r="J8185" s="1" t="s">
        <v>34</v>
      </c>
      <c r="K8185" s="3" t="s">
        <v>171</v>
      </c>
      <c r="L8185" s="1" t="s">
        <v>34</v>
      </c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1"/>
      <c r="AA8185" s="1" t="s">
        <v>16</v>
      </c>
      <c r="AB8185" s="3" t="s">
        <v>12</v>
      </c>
      <c r="AC8185" s="23" t="s">
        <v>37802</v>
      </c>
      <c r="AD8185" s="23" t="s">
        <v>45498</v>
      </c>
      <c r="AE8185" t="s">
        <v>35399</v>
      </c>
    </row>
    <row r="8186" spans="1:31" ht="14.25" customHeight="1">
      <c r="A8186" s="1">
        <v>8185</v>
      </c>
      <c r="B8186" s="9" t="s">
        <v>6</v>
      </c>
      <c r="C8186" s="1" t="s">
        <v>10555</v>
      </c>
      <c r="D8186" s="1" t="s">
        <v>10556</v>
      </c>
      <c r="E8186" s="1" t="s">
        <v>139</v>
      </c>
      <c r="F8186" s="1" t="s">
        <v>34387</v>
      </c>
      <c r="G8186" s="14">
        <v>91949094601</v>
      </c>
      <c r="H8186" s="1" t="s">
        <v>20</v>
      </c>
      <c r="I8186" s="1" t="s">
        <v>9</v>
      </c>
      <c r="J8186" s="1" t="s">
        <v>34</v>
      </c>
      <c r="K8186" s="3" t="s">
        <v>42</v>
      </c>
      <c r="L8186" s="1" t="s">
        <v>34</v>
      </c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1"/>
      <c r="AA8186" s="1" t="s">
        <v>16</v>
      </c>
      <c r="AB8186" s="3" t="s">
        <v>12</v>
      </c>
      <c r="AC8186" s="23" t="s">
        <v>37802</v>
      </c>
      <c r="AD8186" s="23" t="s">
        <v>45499</v>
      </c>
      <c r="AE8186" t="s">
        <v>35410</v>
      </c>
    </row>
    <row r="8187" spans="1:31" ht="14.25" customHeight="1">
      <c r="A8187" s="1">
        <v>8186</v>
      </c>
      <c r="B8187" s="1" t="s">
        <v>10396</v>
      </c>
      <c r="C8187" s="1" t="s">
        <v>10557</v>
      </c>
      <c r="D8187" s="1" t="s">
        <v>3513</v>
      </c>
      <c r="E8187" s="1" t="s">
        <v>2782</v>
      </c>
      <c r="F8187" s="1" t="s">
        <v>25973</v>
      </c>
      <c r="G8187" s="14">
        <v>91994641440</v>
      </c>
      <c r="H8187" s="1" t="s">
        <v>20</v>
      </c>
      <c r="I8187" s="1" t="s">
        <v>9</v>
      </c>
      <c r="J8187" s="1" t="s">
        <v>34</v>
      </c>
      <c r="K8187" s="3" t="s">
        <v>42</v>
      </c>
      <c r="L8187" s="1" t="s">
        <v>34</v>
      </c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1"/>
      <c r="AA8187" s="1" t="s">
        <v>16</v>
      </c>
      <c r="AB8187" s="3" t="s">
        <v>12</v>
      </c>
      <c r="AC8187" s="23" t="s">
        <v>37802</v>
      </c>
      <c r="AD8187" s="23" t="s">
        <v>45500</v>
      </c>
      <c r="AE8187" t="s">
        <v>35399</v>
      </c>
    </row>
    <row r="8188" spans="1:31" ht="14.25" customHeight="1">
      <c r="A8188" s="1">
        <v>8187</v>
      </c>
      <c r="B8188" s="1" t="s">
        <v>10396</v>
      </c>
      <c r="C8188" s="22" t="s">
        <v>37778</v>
      </c>
      <c r="D8188" s="1" t="s">
        <v>6801</v>
      </c>
      <c r="E8188" s="1" t="s">
        <v>87</v>
      </c>
      <c r="F8188" s="1" t="s">
        <v>34392</v>
      </c>
      <c r="G8188" s="14">
        <v>91944404969</v>
      </c>
      <c r="H8188" s="1" t="s">
        <v>20</v>
      </c>
      <c r="I8188" s="1" t="s">
        <v>9</v>
      </c>
      <c r="J8188" s="1" t="s">
        <v>34</v>
      </c>
      <c r="K8188" s="3" t="s">
        <v>42</v>
      </c>
      <c r="L8188" s="1" t="s">
        <v>34</v>
      </c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1"/>
      <c r="AA8188" s="1" t="s">
        <v>16</v>
      </c>
      <c r="AB8188" s="3" t="s">
        <v>12</v>
      </c>
      <c r="AC8188" s="23" t="s">
        <v>37802</v>
      </c>
      <c r="AD8188" s="23" t="s">
        <v>45501</v>
      </c>
      <c r="AE8188" t="s">
        <v>35409</v>
      </c>
    </row>
    <row r="8189" spans="1:31" ht="14.25" customHeight="1">
      <c r="A8189" s="1">
        <v>8188</v>
      </c>
      <c r="B8189" s="9" t="s">
        <v>6</v>
      </c>
      <c r="C8189" s="1" t="s">
        <v>10605</v>
      </c>
      <c r="D8189" s="1" t="s">
        <v>4023</v>
      </c>
      <c r="E8189" s="1" t="s">
        <v>1311</v>
      </c>
      <c r="F8189" s="1" t="s">
        <v>25994</v>
      </c>
      <c r="G8189" s="14">
        <v>91696464494</v>
      </c>
      <c r="H8189" s="1" t="s">
        <v>8</v>
      </c>
      <c r="I8189" s="1" t="s">
        <v>62</v>
      </c>
      <c r="J8189" s="1" t="s">
        <v>34</v>
      </c>
      <c r="K8189" s="3" t="s">
        <v>63</v>
      </c>
      <c r="L8189" s="1" t="s">
        <v>34</v>
      </c>
      <c r="M8189" s="3" t="s">
        <v>213</v>
      </c>
      <c r="N8189" s="3" t="str">
        <f t="shared" ref="N8189:N8190" si="295">J8189</f>
        <v>[50-85 Lacs]</v>
      </c>
      <c r="O8189" s="3" t="s">
        <v>17</v>
      </c>
      <c r="P8189" s="3" t="s">
        <v>34</v>
      </c>
      <c r="Q8189" s="3" t="s">
        <v>42</v>
      </c>
      <c r="R8189" s="3" t="s">
        <v>34</v>
      </c>
      <c r="S8189" s="3" t="s">
        <v>27</v>
      </c>
      <c r="T8189" s="3" t="s">
        <v>34</v>
      </c>
      <c r="U8189" s="3" t="s">
        <v>117</v>
      </c>
      <c r="V8189" s="3" t="s">
        <v>34</v>
      </c>
      <c r="W8189" s="3" t="s">
        <v>178</v>
      </c>
      <c r="X8189" s="3" t="s">
        <v>34</v>
      </c>
      <c r="Y8189" s="3" t="s">
        <v>171</v>
      </c>
      <c r="Z8189" s="1" t="s">
        <v>34</v>
      </c>
      <c r="AA8189" s="1" t="s">
        <v>16</v>
      </c>
      <c r="AB8189" s="3" t="s">
        <v>12</v>
      </c>
      <c r="AC8189" s="23" t="s">
        <v>37802</v>
      </c>
      <c r="AD8189" s="23" t="s">
        <v>45502</v>
      </c>
      <c r="AE8189" t="s">
        <v>35394</v>
      </c>
    </row>
    <row r="8190" spans="1:31" ht="14.25" customHeight="1">
      <c r="A8190" s="1">
        <v>8189</v>
      </c>
      <c r="B8190" s="9" t="s">
        <v>6</v>
      </c>
      <c r="C8190" s="1" t="s">
        <v>10612</v>
      </c>
      <c r="D8190" s="1" t="s">
        <v>502</v>
      </c>
      <c r="E8190" s="1" t="s">
        <v>29</v>
      </c>
      <c r="F8190" s="1" t="s">
        <v>25999</v>
      </c>
      <c r="G8190" s="14">
        <v>91990444440</v>
      </c>
      <c r="H8190" s="1" t="s">
        <v>15</v>
      </c>
      <c r="I8190" s="1" t="s">
        <v>41</v>
      </c>
      <c r="J8190" s="1" t="s">
        <v>34</v>
      </c>
      <c r="K8190" s="3" t="s">
        <v>42</v>
      </c>
      <c r="L8190" s="1" t="s">
        <v>34</v>
      </c>
      <c r="M8190" s="3" t="s">
        <v>27</v>
      </c>
      <c r="N8190" s="3" t="str">
        <f t="shared" si="295"/>
        <v>[50-85 Lacs]</v>
      </c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1"/>
      <c r="AA8190" s="1" t="s">
        <v>16</v>
      </c>
      <c r="AB8190" s="3" t="s">
        <v>12</v>
      </c>
      <c r="AC8190" s="23" t="s">
        <v>37802</v>
      </c>
      <c r="AD8190" s="23" t="s">
        <v>43022</v>
      </c>
      <c r="AE8190" t="s">
        <v>35394</v>
      </c>
    </row>
    <row r="8191" spans="1:31" ht="14.25" customHeight="1">
      <c r="A8191" s="1">
        <v>8190</v>
      </c>
      <c r="B8191" s="1" t="s">
        <v>10396</v>
      </c>
      <c r="C8191" s="1" t="s">
        <v>10614</v>
      </c>
      <c r="D8191" s="1" t="s">
        <v>9365</v>
      </c>
      <c r="E8191" s="1" t="s">
        <v>40</v>
      </c>
      <c r="F8191" s="1" t="s">
        <v>26001</v>
      </c>
      <c r="G8191" s="14">
        <v>9196941144</v>
      </c>
      <c r="H8191" s="1" t="s">
        <v>20</v>
      </c>
      <c r="I8191" s="1" t="s">
        <v>9</v>
      </c>
      <c r="J8191" s="1" t="s">
        <v>34</v>
      </c>
      <c r="K8191" s="3" t="s">
        <v>17</v>
      </c>
      <c r="L8191" s="1" t="s">
        <v>34</v>
      </c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1"/>
      <c r="AA8191" s="1" t="s">
        <v>11</v>
      </c>
      <c r="AB8191" s="3" t="s">
        <v>538</v>
      </c>
      <c r="AC8191" s="23" t="s">
        <v>37802</v>
      </c>
      <c r="AD8191" s="23" t="s">
        <v>45503</v>
      </c>
      <c r="AE8191" t="s">
        <v>35410</v>
      </c>
    </row>
    <row r="8192" spans="1:31" ht="14.25" customHeight="1">
      <c r="A8192" s="1">
        <v>8191</v>
      </c>
      <c r="B8192" s="1" t="s">
        <v>10396</v>
      </c>
      <c r="C8192" s="22" t="s">
        <v>37778</v>
      </c>
      <c r="D8192" s="1" t="s">
        <v>92</v>
      </c>
      <c r="E8192" s="1" t="s">
        <v>40</v>
      </c>
      <c r="F8192" s="1" t="s">
        <v>26002</v>
      </c>
      <c r="G8192" s="14">
        <v>91949499696</v>
      </c>
      <c r="H8192" s="1" t="s">
        <v>15</v>
      </c>
      <c r="I8192" s="1" t="s">
        <v>33</v>
      </c>
      <c r="J8192" s="1" t="s">
        <v>34</v>
      </c>
      <c r="K8192" s="3" t="s">
        <v>42</v>
      </c>
      <c r="L8192" s="1" t="s">
        <v>34</v>
      </c>
      <c r="M8192" s="3" t="s">
        <v>171</v>
      </c>
      <c r="N8192" s="3" t="str">
        <f>J8192</f>
        <v>[50-85 Lacs]</v>
      </c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1"/>
      <c r="AA8192" s="1" t="s">
        <v>16</v>
      </c>
      <c r="AB8192" s="3" t="s">
        <v>12</v>
      </c>
      <c r="AC8192" s="23" t="s">
        <v>37802</v>
      </c>
      <c r="AD8192" s="23" t="s">
        <v>45504</v>
      </c>
      <c r="AE8192" t="s">
        <v>35394</v>
      </c>
    </row>
    <row r="8193" spans="1:31" ht="14.25" customHeight="1">
      <c r="A8193" s="1">
        <v>8192</v>
      </c>
      <c r="B8193" s="9" t="s">
        <v>6</v>
      </c>
      <c r="C8193" s="1" t="s">
        <v>10619</v>
      </c>
      <c r="D8193" s="1" t="s">
        <v>10620</v>
      </c>
      <c r="E8193" s="1" t="s">
        <v>5721</v>
      </c>
      <c r="F8193" s="1" t="s">
        <v>26006</v>
      </c>
      <c r="G8193" s="14">
        <v>91996944449</v>
      </c>
      <c r="H8193" s="1" t="s">
        <v>20</v>
      </c>
      <c r="I8193" s="1" t="s">
        <v>41</v>
      </c>
      <c r="J8193" s="1" t="s">
        <v>34</v>
      </c>
      <c r="K8193" s="3" t="s">
        <v>17</v>
      </c>
      <c r="L8193" s="1" t="s">
        <v>34</v>
      </c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1"/>
      <c r="AA8193" s="1" t="s">
        <v>16</v>
      </c>
      <c r="AB8193" s="3" t="s">
        <v>12</v>
      </c>
      <c r="AC8193" s="23" t="s">
        <v>37802</v>
      </c>
      <c r="AD8193" s="23" t="s">
        <v>45505</v>
      </c>
      <c r="AE8193" t="s">
        <v>35394</v>
      </c>
    </row>
    <row r="8194" spans="1:31" ht="14.25" customHeight="1">
      <c r="A8194" s="1">
        <v>8193</v>
      </c>
      <c r="B8194" s="9" t="s">
        <v>6</v>
      </c>
      <c r="C8194" s="1" t="s">
        <v>10622</v>
      </c>
      <c r="D8194" s="1" t="s">
        <v>2352</v>
      </c>
      <c r="E8194" s="1" t="s">
        <v>10623</v>
      </c>
      <c r="F8194" s="1" t="s">
        <v>26008</v>
      </c>
      <c r="G8194" s="14">
        <v>9160009141</v>
      </c>
      <c r="H8194" s="1" t="s">
        <v>37</v>
      </c>
      <c r="I8194" s="1" t="s">
        <v>41</v>
      </c>
      <c r="J8194" s="1" t="s">
        <v>34</v>
      </c>
      <c r="K8194" s="3" t="s">
        <v>42</v>
      </c>
      <c r="L8194" s="1" t="s">
        <v>34</v>
      </c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1"/>
      <c r="AA8194" s="1" t="s">
        <v>16</v>
      </c>
      <c r="AB8194" s="3" t="s">
        <v>12</v>
      </c>
      <c r="AC8194" s="23" t="s">
        <v>37802</v>
      </c>
      <c r="AD8194" s="23" t="s">
        <v>45506</v>
      </c>
      <c r="AE8194" t="s">
        <v>35409</v>
      </c>
    </row>
    <row r="8195" spans="1:31" ht="14.25" customHeight="1">
      <c r="A8195" s="1">
        <v>8194</v>
      </c>
      <c r="B8195" s="1" t="s">
        <v>10396</v>
      </c>
      <c r="C8195" s="1" t="s">
        <v>10633</v>
      </c>
      <c r="D8195" s="1" t="s">
        <v>35920</v>
      </c>
      <c r="E8195" s="1" t="s">
        <v>84</v>
      </c>
      <c r="F8195" s="1" t="s">
        <v>26012</v>
      </c>
      <c r="G8195" s="14">
        <v>9196996469</v>
      </c>
      <c r="H8195" s="1" t="s">
        <v>20</v>
      </c>
      <c r="I8195" s="1" t="s">
        <v>33</v>
      </c>
      <c r="J8195" s="1" t="s">
        <v>34</v>
      </c>
      <c r="K8195" s="3" t="s">
        <v>17</v>
      </c>
      <c r="L8195" s="1" t="s">
        <v>34</v>
      </c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1"/>
      <c r="AA8195" s="1" t="s">
        <v>11</v>
      </c>
      <c r="AB8195" s="3" t="s">
        <v>56</v>
      </c>
      <c r="AC8195" s="23" t="s">
        <v>37802</v>
      </c>
      <c r="AD8195" s="23" t="s">
        <v>45507</v>
      </c>
      <c r="AE8195" t="s">
        <v>35399</v>
      </c>
    </row>
    <row r="8196" spans="1:31" ht="14.25" customHeight="1">
      <c r="A8196" s="1">
        <v>8195</v>
      </c>
      <c r="B8196" s="1" t="s">
        <v>10396</v>
      </c>
      <c r="C8196" s="22" t="s">
        <v>37778</v>
      </c>
      <c r="D8196" s="1" t="s">
        <v>35921</v>
      </c>
      <c r="E8196" s="1" t="s">
        <v>3162</v>
      </c>
      <c r="F8196" s="1" t="s">
        <v>26025</v>
      </c>
      <c r="G8196" s="14">
        <v>914401946960</v>
      </c>
      <c r="H8196" s="1" t="s">
        <v>15</v>
      </c>
      <c r="I8196" s="1" t="s">
        <v>9</v>
      </c>
      <c r="J8196" s="1" t="s">
        <v>34</v>
      </c>
      <c r="K8196" s="3" t="s">
        <v>63</v>
      </c>
      <c r="L8196" s="1" t="s">
        <v>34</v>
      </c>
      <c r="M8196" s="3" t="s">
        <v>213</v>
      </c>
      <c r="N8196" s="3" t="str">
        <f>J8196</f>
        <v>[50-85 Lacs]</v>
      </c>
      <c r="O8196" s="3" t="s">
        <v>17</v>
      </c>
      <c r="P8196" s="3" t="s">
        <v>34</v>
      </c>
      <c r="Q8196" s="3" t="s">
        <v>42</v>
      </c>
      <c r="R8196" s="3" t="s">
        <v>34</v>
      </c>
      <c r="S8196" s="3" t="s">
        <v>27</v>
      </c>
      <c r="T8196" s="3" t="s">
        <v>34</v>
      </c>
      <c r="U8196" s="3" t="s">
        <v>117</v>
      </c>
      <c r="V8196" s="3" t="s">
        <v>34</v>
      </c>
      <c r="W8196" s="3" t="s">
        <v>178</v>
      </c>
      <c r="X8196" s="3" t="s">
        <v>34</v>
      </c>
      <c r="Y8196" s="3" t="s">
        <v>171</v>
      </c>
      <c r="Z8196" s="1" t="s">
        <v>34</v>
      </c>
      <c r="AA8196" s="1" t="s">
        <v>16</v>
      </c>
      <c r="AB8196" s="3" t="s">
        <v>12</v>
      </c>
      <c r="AC8196" s="23" t="s">
        <v>37802</v>
      </c>
      <c r="AD8196" s="23" t="s">
        <v>45508</v>
      </c>
      <c r="AE8196" t="s">
        <v>35410</v>
      </c>
    </row>
    <row r="8197" spans="1:31" ht="14.25" customHeight="1">
      <c r="A8197" s="1">
        <v>8196</v>
      </c>
      <c r="B8197" s="1" t="s">
        <v>10396</v>
      </c>
      <c r="C8197" s="22" t="s">
        <v>37778</v>
      </c>
      <c r="D8197" s="1" t="s">
        <v>35922</v>
      </c>
      <c r="E8197" s="1" t="s">
        <v>328</v>
      </c>
      <c r="F8197" s="1" t="s">
        <v>32254</v>
      </c>
      <c r="G8197" s="14">
        <v>9199614444</v>
      </c>
      <c r="H8197" s="1" t="s">
        <v>15</v>
      </c>
      <c r="I8197" s="1" t="s">
        <v>9</v>
      </c>
      <c r="J8197" s="1" t="s">
        <v>34</v>
      </c>
      <c r="K8197" s="3" t="s">
        <v>42</v>
      </c>
      <c r="L8197" s="1" t="s">
        <v>34</v>
      </c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1"/>
      <c r="AA8197" s="1" t="s">
        <v>16</v>
      </c>
      <c r="AB8197" s="3" t="s">
        <v>12</v>
      </c>
      <c r="AC8197" s="23" t="s">
        <v>37802</v>
      </c>
      <c r="AD8197" s="23" t="s">
        <v>45509</v>
      </c>
      <c r="AE8197" t="s">
        <v>35394</v>
      </c>
    </row>
    <row r="8198" spans="1:31" ht="14.25" customHeight="1">
      <c r="A8198" s="1">
        <v>8197</v>
      </c>
      <c r="B8198" s="1" t="s">
        <v>10396</v>
      </c>
      <c r="C8198" s="22" t="s">
        <v>37778</v>
      </c>
      <c r="D8198" s="1" t="s">
        <v>446</v>
      </c>
      <c r="E8198" s="1" t="s">
        <v>131</v>
      </c>
      <c r="F8198" s="1" t="s">
        <v>26026</v>
      </c>
      <c r="G8198" s="14">
        <v>9194666441</v>
      </c>
      <c r="H8198" s="1" t="s">
        <v>20</v>
      </c>
      <c r="I8198" s="1" t="s">
        <v>41</v>
      </c>
      <c r="J8198" s="1" t="s">
        <v>34</v>
      </c>
      <c r="K8198" s="3" t="s">
        <v>17</v>
      </c>
      <c r="L8198" s="1" t="s">
        <v>34</v>
      </c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1"/>
      <c r="AA8198" s="1" t="s">
        <v>16</v>
      </c>
      <c r="AB8198" s="3" t="s">
        <v>12</v>
      </c>
      <c r="AC8198" s="23" t="s">
        <v>37802</v>
      </c>
      <c r="AD8198" s="23" t="s">
        <v>45510</v>
      </c>
      <c r="AE8198" t="s">
        <v>35409</v>
      </c>
    </row>
    <row r="8199" spans="1:31" ht="14.25" customHeight="1">
      <c r="A8199" s="1">
        <v>8198</v>
      </c>
      <c r="B8199" s="1" t="s">
        <v>10396</v>
      </c>
      <c r="C8199" s="22" t="s">
        <v>37778</v>
      </c>
      <c r="D8199" s="1" t="s">
        <v>1263</v>
      </c>
      <c r="E8199" s="1" t="s">
        <v>362</v>
      </c>
      <c r="F8199" s="1" t="s">
        <v>26033</v>
      </c>
      <c r="G8199" s="14">
        <v>919664964999</v>
      </c>
      <c r="H8199" s="1" t="s">
        <v>8</v>
      </c>
      <c r="I8199" s="1" t="s">
        <v>41</v>
      </c>
      <c r="J8199" s="1" t="s">
        <v>34</v>
      </c>
      <c r="K8199" s="3" t="s">
        <v>42</v>
      </c>
      <c r="L8199" s="1" t="s">
        <v>34</v>
      </c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1"/>
      <c r="AA8199" s="1" t="s">
        <v>16</v>
      </c>
      <c r="AB8199" s="3" t="s">
        <v>12</v>
      </c>
      <c r="AC8199" s="23" t="s">
        <v>37802</v>
      </c>
      <c r="AD8199" s="23" t="s">
        <v>45511</v>
      </c>
      <c r="AE8199" t="s">
        <v>35409</v>
      </c>
    </row>
    <row r="8200" spans="1:31" ht="14.25" customHeight="1">
      <c r="A8200" s="1">
        <v>8199</v>
      </c>
      <c r="B8200" s="1" t="s">
        <v>10396</v>
      </c>
      <c r="C8200" s="1" t="s">
        <v>10666</v>
      </c>
      <c r="D8200" s="1" t="s">
        <v>52</v>
      </c>
      <c r="E8200" s="1" t="s">
        <v>487</v>
      </c>
      <c r="F8200" s="1" t="s">
        <v>26035</v>
      </c>
      <c r="G8200" s="14">
        <v>919919449164</v>
      </c>
      <c r="H8200" s="1" t="s">
        <v>37</v>
      </c>
      <c r="I8200" s="1" t="s">
        <v>33</v>
      </c>
      <c r="J8200" s="1" t="s">
        <v>34</v>
      </c>
      <c r="K8200" s="3" t="s">
        <v>42</v>
      </c>
      <c r="L8200" s="1" t="s">
        <v>34</v>
      </c>
      <c r="M8200" s="3" t="s">
        <v>27</v>
      </c>
      <c r="N8200" s="3" t="str">
        <f>J8200</f>
        <v>[50-85 Lacs]</v>
      </c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1"/>
      <c r="AA8200" s="1" t="s">
        <v>16</v>
      </c>
      <c r="AB8200" s="3" t="s">
        <v>12</v>
      </c>
      <c r="AC8200" s="23" t="s">
        <v>37802</v>
      </c>
      <c r="AD8200" s="23" t="s">
        <v>45512</v>
      </c>
      <c r="AE8200" t="s">
        <v>35410</v>
      </c>
    </row>
    <row r="8201" spans="1:31" ht="14.25" customHeight="1">
      <c r="A8201" s="1">
        <v>8200</v>
      </c>
      <c r="B8201" s="9" t="s">
        <v>6</v>
      </c>
      <c r="C8201" s="1" t="s">
        <v>10673</v>
      </c>
      <c r="D8201" s="1" t="s">
        <v>10674</v>
      </c>
      <c r="E8201" s="1" t="s">
        <v>10675</v>
      </c>
      <c r="F8201" s="1" t="s">
        <v>26039</v>
      </c>
      <c r="G8201" s="14">
        <v>916961916900</v>
      </c>
      <c r="H8201" s="1" t="s">
        <v>132</v>
      </c>
      <c r="I8201" s="1" t="s">
        <v>41</v>
      </c>
      <c r="J8201" s="1" t="s">
        <v>34</v>
      </c>
      <c r="K8201" s="3" t="s">
        <v>42</v>
      </c>
      <c r="L8201" s="1" t="s">
        <v>34</v>
      </c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1"/>
      <c r="AA8201" s="1" t="s">
        <v>16</v>
      </c>
      <c r="AB8201" s="3" t="s">
        <v>12</v>
      </c>
      <c r="AC8201" s="23" t="s">
        <v>37802</v>
      </c>
      <c r="AD8201" s="23" t="s">
        <v>40543</v>
      </c>
      <c r="AE8201" t="s">
        <v>35399</v>
      </c>
    </row>
    <row r="8202" spans="1:31" ht="14.25" customHeight="1">
      <c r="A8202" s="1">
        <v>8201</v>
      </c>
      <c r="B8202" s="9" t="s">
        <v>6</v>
      </c>
      <c r="C8202" s="1" t="s">
        <v>10678</v>
      </c>
      <c r="D8202" s="1" t="s">
        <v>400</v>
      </c>
      <c r="E8202" s="1" t="s">
        <v>10679</v>
      </c>
      <c r="F8202" s="1" t="s">
        <v>26042</v>
      </c>
      <c r="G8202" s="14">
        <v>91910699199</v>
      </c>
      <c r="H8202" s="1" t="s">
        <v>8</v>
      </c>
      <c r="I8202" s="1" t="s">
        <v>62</v>
      </c>
      <c r="J8202" s="1" t="s">
        <v>34</v>
      </c>
      <c r="K8202" s="3" t="s">
        <v>63</v>
      </c>
      <c r="L8202" s="1" t="s">
        <v>34</v>
      </c>
      <c r="M8202" s="3" t="s">
        <v>213</v>
      </c>
      <c r="N8202" s="3" t="str">
        <f>J8202</f>
        <v>[50-85 Lacs]</v>
      </c>
      <c r="O8202" s="3" t="s">
        <v>17</v>
      </c>
      <c r="P8202" s="3" t="s">
        <v>34</v>
      </c>
      <c r="Q8202" s="3" t="s">
        <v>42</v>
      </c>
      <c r="R8202" s="3" t="s">
        <v>34</v>
      </c>
      <c r="S8202" s="3" t="s">
        <v>27</v>
      </c>
      <c r="T8202" s="3" t="s">
        <v>34</v>
      </c>
      <c r="U8202" s="3" t="s">
        <v>117</v>
      </c>
      <c r="V8202" s="3" t="s">
        <v>34</v>
      </c>
      <c r="W8202" s="3" t="s">
        <v>178</v>
      </c>
      <c r="X8202" s="3" t="s">
        <v>34</v>
      </c>
      <c r="Y8202" s="3" t="s">
        <v>171</v>
      </c>
      <c r="Z8202" s="1" t="s">
        <v>34</v>
      </c>
      <c r="AA8202" s="1" t="s">
        <v>16</v>
      </c>
      <c r="AB8202" s="3" t="s">
        <v>12</v>
      </c>
      <c r="AC8202" s="23" t="s">
        <v>37802</v>
      </c>
      <c r="AD8202" s="23" t="s">
        <v>45513</v>
      </c>
      <c r="AE8202" t="s">
        <v>35410</v>
      </c>
    </row>
    <row r="8203" spans="1:31" ht="14.25" customHeight="1">
      <c r="A8203" s="1">
        <v>8202</v>
      </c>
      <c r="B8203" s="9" t="s">
        <v>6</v>
      </c>
      <c r="C8203" s="1" t="s">
        <v>10686</v>
      </c>
      <c r="D8203" s="1" t="s">
        <v>10687</v>
      </c>
      <c r="E8203" s="1" t="s">
        <v>1577</v>
      </c>
      <c r="F8203" s="1" t="s">
        <v>26045</v>
      </c>
      <c r="G8203" s="14">
        <v>919444044</v>
      </c>
      <c r="H8203" s="1" t="s">
        <v>8</v>
      </c>
      <c r="I8203" s="1" t="s">
        <v>9</v>
      </c>
      <c r="J8203" s="1" t="s">
        <v>34</v>
      </c>
      <c r="K8203" s="3" t="s">
        <v>42</v>
      </c>
      <c r="L8203" s="1" t="s">
        <v>34</v>
      </c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1"/>
      <c r="AA8203" s="1" t="s">
        <v>16</v>
      </c>
      <c r="AB8203" s="3" t="s">
        <v>12</v>
      </c>
      <c r="AC8203" s="23" t="s">
        <v>37802</v>
      </c>
      <c r="AD8203" s="23" t="s">
        <v>45514</v>
      </c>
      <c r="AE8203" t="s">
        <v>35394</v>
      </c>
    </row>
    <row r="8204" spans="1:31" ht="14.25" customHeight="1">
      <c r="A8204" s="1">
        <v>8203</v>
      </c>
      <c r="B8204" s="1" t="s">
        <v>10396</v>
      </c>
      <c r="C8204" s="1" t="s">
        <v>10693</v>
      </c>
      <c r="D8204" s="1" t="s">
        <v>1625</v>
      </c>
      <c r="E8204" s="1" t="s">
        <v>40</v>
      </c>
      <c r="F8204" s="1" t="s">
        <v>26047</v>
      </c>
      <c r="G8204" s="14">
        <v>91949446064</v>
      </c>
      <c r="H8204" s="1" t="s">
        <v>8</v>
      </c>
      <c r="I8204" s="1" t="s">
        <v>41</v>
      </c>
      <c r="J8204" s="1" t="s">
        <v>34</v>
      </c>
      <c r="K8204" s="3" t="s">
        <v>17</v>
      </c>
      <c r="L8204" s="1" t="s">
        <v>34</v>
      </c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1"/>
      <c r="AA8204" s="1" t="s">
        <v>16</v>
      </c>
      <c r="AB8204" s="3" t="s">
        <v>12</v>
      </c>
      <c r="AC8204" s="23" t="s">
        <v>37802</v>
      </c>
      <c r="AD8204" s="23" t="s">
        <v>45515</v>
      </c>
      <c r="AE8204" t="s">
        <v>35394</v>
      </c>
    </row>
    <row r="8205" spans="1:31" ht="14.25" customHeight="1">
      <c r="A8205" s="1">
        <v>8204</v>
      </c>
      <c r="B8205" s="1" t="s">
        <v>10396</v>
      </c>
      <c r="C8205" s="22" t="s">
        <v>37778</v>
      </c>
      <c r="D8205" s="1" t="s">
        <v>1994</v>
      </c>
      <c r="E8205" s="1" t="s">
        <v>36565</v>
      </c>
      <c r="F8205" s="1" t="s">
        <v>26051</v>
      </c>
      <c r="G8205" s="14">
        <v>919940099196</v>
      </c>
      <c r="H8205" s="1" t="s">
        <v>20</v>
      </c>
      <c r="I8205" s="1" t="s">
        <v>41</v>
      </c>
      <c r="J8205" s="1" t="s">
        <v>34</v>
      </c>
      <c r="K8205" s="3" t="s">
        <v>63</v>
      </c>
      <c r="L8205" s="1" t="s">
        <v>34</v>
      </c>
      <c r="M8205" s="3" t="s">
        <v>213</v>
      </c>
      <c r="N8205" s="3" t="str">
        <f>J8205</f>
        <v>[50-85 Lacs]</v>
      </c>
      <c r="O8205" s="3" t="s">
        <v>17</v>
      </c>
      <c r="P8205" s="3" t="s">
        <v>34</v>
      </c>
      <c r="Q8205" s="3" t="s">
        <v>42</v>
      </c>
      <c r="R8205" s="3" t="s">
        <v>34</v>
      </c>
      <c r="S8205" s="3" t="s">
        <v>27</v>
      </c>
      <c r="T8205" s="3" t="s">
        <v>34</v>
      </c>
      <c r="U8205" s="3" t="s">
        <v>117</v>
      </c>
      <c r="V8205" s="3" t="s">
        <v>34</v>
      </c>
      <c r="W8205" s="3" t="s">
        <v>178</v>
      </c>
      <c r="X8205" s="3" t="s">
        <v>34</v>
      </c>
      <c r="Y8205" s="3" t="s">
        <v>171</v>
      </c>
      <c r="Z8205" s="1" t="s">
        <v>34</v>
      </c>
      <c r="AA8205" s="1" t="s">
        <v>16</v>
      </c>
      <c r="AB8205" s="3" t="s">
        <v>12</v>
      </c>
      <c r="AC8205" s="23" t="s">
        <v>37802</v>
      </c>
      <c r="AD8205" s="23" t="s">
        <v>45516</v>
      </c>
      <c r="AE8205" t="s">
        <v>35410</v>
      </c>
    </row>
    <row r="8206" spans="1:31" ht="14.25" customHeight="1">
      <c r="A8206" s="1">
        <v>8205</v>
      </c>
      <c r="B8206" s="1" t="s">
        <v>10396</v>
      </c>
      <c r="C8206" s="1" t="s">
        <v>10705</v>
      </c>
      <c r="D8206" s="1" t="s">
        <v>546</v>
      </c>
      <c r="E8206" s="1" t="s">
        <v>73</v>
      </c>
      <c r="F8206" s="1" t="s">
        <v>26054</v>
      </c>
      <c r="G8206" s="14">
        <v>91914911691</v>
      </c>
      <c r="H8206" s="1" t="s">
        <v>8</v>
      </c>
      <c r="I8206" s="1" t="s">
        <v>41</v>
      </c>
      <c r="J8206" s="1" t="s">
        <v>34</v>
      </c>
      <c r="K8206" s="3" t="s">
        <v>17</v>
      </c>
      <c r="L8206" s="1" t="s">
        <v>34</v>
      </c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1"/>
      <c r="AA8206" s="1" t="s">
        <v>11</v>
      </c>
      <c r="AB8206" s="3" t="s">
        <v>13</v>
      </c>
      <c r="AC8206" s="23" t="s">
        <v>37802</v>
      </c>
      <c r="AD8206" s="23" t="s">
        <v>45517</v>
      </c>
      <c r="AE8206" t="s">
        <v>35399</v>
      </c>
    </row>
    <row r="8207" spans="1:31" ht="14.25" customHeight="1">
      <c r="A8207" s="1">
        <v>8206</v>
      </c>
      <c r="B8207" s="1" t="s">
        <v>10396</v>
      </c>
      <c r="C8207" s="22" t="s">
        <v>37778</v>
      </c>
      <c r="D8207" s="1" t="s">
        <v>965</v>
      </c>
      <c r="E8207" s="1" t="s">
        <v>40</v>
      </c>
      <c r="F8207" s="1" t="s">
        <v>34404</v>
      </c>
      <c r="G8207" s="14">
        <v>91964661090</v>
      </c>
      <c r="H8207" s="1" t="s">
        <v>20</v>
      </c>
      <c r="I8207" s="1" t="s">
        <v>62</v>
      </c>
      <c r="J8207" s="1" t="s">
        <v>34</v>
      </c>
      <c r="K8207" s="3" t="s">
        <v>27</v>
      </c>
      <c r="L8207" s="1" t="s">
        <v>34</v>
      </c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1"/>
      <c r="AA8207" s="1" t="s">
        <v>16</v>
      </c>
      <c r="AB8207" s="3" t="s">
        <v>12</v>
      </c>
      <c r="AC8207" s="23" t="s">
        <v>37802</v>
      </c>
      <c r="AD8207" s="23" t="s">
        <v>45518</v>
      </c>
      <c r="AE8207" t="s">
        <v>35409</v>
      </c>
    </row>
    <row r="8208" spans="1:31" ht="14.25" customHeight="1">
      <c r="A8208" s="1">
        <v>8207</v>
      </c>
      <c r="B8208" s="9" t="s">
        <v>6</v>
      </c>
      <c r="C8208" s="1" t="s">
        <v>10733</v>
      </c>
      <c r="D8208" s="1" t="s">
        <v>126</v>
      </c>
      <c r="E8208" s="1" t="s">
        <v>10734</v>
      </c>
      <c r="F8208" s="1" t="s">
        <v>26069</v>
      </c>
      <c r="G8208" s="14">
        <v>919601004941</v>
      </c>
      <c r="H8208" s="1" t="s">
        <v>15</v>
      </c>
      <c r="I8208" s="1" t="s">
        <v>41</v>
      </c>
      <c r="J8208" s="1" t="s">
        <v>34</v>
      </c>
      <c r="K8208" s="3" t="s">
        <v>17</v>
      </c>
      <c r="L8208" s="1" t="s">
        <v>34</v>
      </c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1"/>
      <c r="AA8208" s="1" t="s">
        <v>16</v>
      </c>
      <c r="AB8208" s="3" t="s">
        <v>12</v>
      </c>
      <c r="AC8208" s="23" t="s">
        <v>37802</v>
      </c>
      <c r="AD8208" s="23" t="s">
        <v>45519</v>
      </c>
      <c r="AE8208" t="s">
        <v>35410</v>
      </c>
    </row>
    <row r="8209" spans="1:31" ht="14.25" customHeight="1">
      <c r="A8209" s="1">
        <v>8208</v>
      </c>
      <c r="B8209" s="1" t="s">
        <v>10396</v>
      </c>
      <c r="C8209" s="22" t="s">
        <v>37778</v>
      </c>
      <c r="D8209" s="1" t="s">
        <v>35923</v>
      </c>
      <c r="E8209" s="1" t="s">
        <v>139</v>
      </c>
      <c r="F8209" s="1" t="s">
        <v>26072</v>
      </c>
      <c r="G8209" s="14">
        <v>91994644649</v>
      </c>
      <c r="H8209" s="1" t="s">
        <v>20</v>
      </c>
      <c r="I8209" s="1" t="s">
        <v>62</v>
      </c>
      <c r="J8209" s="1" t="s">
        <v>34</v>
      </c>
      <c r="K8209" s="3" t="s">
        <v>42</v>
      </c>
      <c r="L8209" s="1" t="s">
        <v>34</v>
      </c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1"/>
      <c r="AA8209" s="1" t="s">
        <v>16</v>
      </c>
      <c r="AB8209" s="3" t="s">
        <v>12</v>
      </c>
      <c r="AC8209" s="23" t="s">
        <v>37802</v>
      </c>
      <c r="AD8209" s="23" t="s">
        <v>40355</v>
      </c>
      <c r="AE8209" t="s">
        <v>35399</v>
      </c>
    </row>
    <row r="8210" spans="1:31" ht="14.25" customHeight="1">
      <c r="A8210" s="1">
        <v>8209</v>
      </c>
      <c r="B8210" s="1" t="s">
        <v>10396</v>
      </c>
      <c r="C8210" s="1" t="s">
        <v>10740</v>
      </c>
      <c r="D8210" s="1" t="s">
        <v>10741</v>
      </c>
      <c r="E8210" s="1" t="s">
        <v>1797</v>
      </c>
      <c r="F8210" s="1" t="s">
        <v>26074</v>
      </c>
      <c r="G8210" s="14">
        <v>9194460160</v>
      </c>
      <c r="H8210" s="1" t="s">
        <v>8</v>
      </c>
      <c r="I8210" s="1" t="s">
        <v>9</v>
      </c>
      <c r="J8210" s="1" t="s">
        <v>34</v>
      </c>
      <c r="K8210" s="3" t="s">
        <v>178</v>
      </c>
      <c r="L8210" s="1" t="s">
        <v>34</v>
      </c>
      <c r="M8210" s="3" t="s">
        <v>171</v>
      </c>
      <c r="N8210" s="3" t="str">
        <f>J8210</f>
        <v>[50-85 Lacs]</v>
      </c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1"/>
      <c r="AA8210" s="1" t="s">
        <v>16</v>
      </c>
      <c r="AB8210" s="3" t="s">
        <v>12</v>
      </c>
      <c r="AC8210" s="23" t="s">
        <v>37802</v>
      </c>
      <c r="AD8210" s="23" t="s">
        <v>45520</v>
      </c>
      <c r="AE8210" t="s">
        <v>35394</v>
      </c>
    </row>
    <row r="8211" spans="1:31" ht="14.25" customHeight="1">
      <c r="A8211" s="1">
        <v>8210</v>
      </c>
      <c r="B8211" s="9" t="s">
        <v>6</v>
      </c>
      <c r="C8211" s="1" t="s">
        <v>10743</v>
      </c>
      <c r="D8211" s="1" t="s">
        <v>911</v>
      </c>
      <c r="E8211" s="1" t="s">
        <v>10744</v>
      </c>
      <c r="F8211" s="1" t="s">
        <v>26076</v>
      </c>
      <c r="G8211" s="14">
        <v>914494446161</v>
      </c>
      <c r="H8211" s="1" t="s">
        <v>20</v>
      </c>
      <c r="I8211" s="1" t="s">
        <v>41</v>
      </c>
      <c r="J8211" s="1" t="s">
        <v>34</v>
      </c>
      <c r="K8211" s="3" t="s">
        <v>42</v>
      </c>
      <c r="L8211" s="1" t="s">
        <v>34</v>
      </c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1"/>
      <c r="AA8211" s="1" t="s">
        <v>16</v>
      </c>
      <c r="AB8211" s="3" t="s">
        <v>12</v>
      </c>
      <c r="AC8211" s="23" t="s">
        <v>37802</v>
      </c>
      <c r="AD8211" s="23" t="s">
        <v>44288</v>
      </c>
      <c r="AE8211" t="s">
        <v>35409</v>
      </c>
    </row>
    <row r="8212" spans="1:31" ht="14.25" customHeight="1">
      <c r="A8212" s="1">
        <v>8211</v>
      </c>
      <c r="B8212" s="1" t="s">
        <v>10396</v>
      </c>
      <c r="C8212" s="22" t="s">
        <v>37778</v>
      </c>
      <c r="D8212" s="1" t="s">
        <v>1305</v>
      </c>
      <c r="E8212" s="1" t="s">
        <v>139</v>
      </c>
      <c r="F8212" s="1" t="s">
        <v>26080</v>
      </c>
      <c r="G8212" s="14">
        <v>919099996446</v>
      </c>
      <c r="H8212" s="1" t="s">
        <v>15</v>
      </c>
      <c r="I8212" s="1" t="s">
        <v>9</v>
      </c>
      <c r="J8212" s="1" t="s">
        <v>34</v>
      </c>
      <c r="K8212" s="3" t="s">
        <v>27</v>
      </c>
      <c r="L8212" s="1" t="s">
        <v>34</v>
      </c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1"/>
      <c r="AA8212" s="1" t="s">
        <v>16</v>
      </c>
      <c r="AB8212" s="3" t="s">
        <v>12</v>
      </c>
      <c r="AC8212" s="23" t="s">
        <v>37802</v>
      </c>
      <c r="AD8212" s="23" t="s">
        <v>45521</v>
      </c>
      <c r="AE8212" t="s">
        <v>35410</v>
      </c>
    </row>
    <row r="8213" spans="1:31" ht="14.25" customHeight="1">
      <c r="A8213" s="1">
        <v>8212</v>
      </c>
      <c r="B8213" s="1" t="s">
        <v>10396</v>
      </c>
      <c r="C8213" s="22" t="s">
        <v>37778</v>
      </c>
      <c r="D8213" s="1" t="s">
        <v>386</v>
      </c>
      <c r="E8213" s="1" t="s">
        <v>824</v>
      </c>
      <c r="F8213" s="1" t="s">
        <v>32265</v>
      </c>
      <c r="G8213" s="14">
        <v>91600044444</v>
      </c>
      <c r="H8213" s="1" t="s">
        <v>20</v>
      </c>
      <c r="I8213" s="1" t="s">
        <v>9</v>
      </c>
      <c r="J8213" s="1" t="s">
        <v>34</v>
      </c>
      <c r="K8213" s="3" t="s">
        <v>63</v>
      </c>
      <c r="L8213" s="1" t="s">
        <v>34</v>
      </c>
      <c r="M8213" s="3" t="s">
        <v>213</v>
      </c>
      <c r="N8213" s="3" t="str">
        <f>J8213</f>
        <v>[50-85 Lacs]</v>
      </c>
      <c r="O8213" s="3" t="s">
        <v>17</v>
      </c>
      <c r="P8213" s="3" t="s">
        <v>34</v>
      </c>
      <c r="Q8213" s="3" t="s">
        <v>42</v>
      </c>
      <c r="R8213" s="3" t="s">
        <v>34</v>
      </c>
      <c r="S8213" s="3" t="s">
        <v>27</v>
      </c>
      <c r="T8213" s="3" t="s">
        <v>34</v>
      </c>
      <c r="U8213" s="3" t="s">
        <v>117</v>
      </c>
      <c r="V8213" s="3" t="s">
        <v>34</v>
      </c>
      <c r="W8213" s="3" t="s">
        <v>178</v>
      </c>
      <c r="X8213" s="3" t="s">
        <v>34</v>
      </c>
      <c r="Y8213" s="3" t="s">
        <v>171</v>
      </c>
      <c r="Z8213" s="1" t="s">
        <v>34</v>
      </c>
      <c r="AA8213" s="1" t="s">
        <v>16</v>
      </c>
      <c r="AB8213" s="3" t="s">
        <v>12</v>
      </c>
      <c r="AC8213" s="23" t="s">
        <v>37802</v>
      </c>
      <c r="AD8213" s="23" t="s">
        <v>45522</v>
      </c>
      <c r="AE8213" t="s">
        <v>35409</v>
      </c>
    </row>
    <row r="8214" spans="1:31" ht="14.25" customHeight="1">
      <c r="A8214" s="1">
        <v>8213</v>
      </c>
      <c r="B8214" s="9" t="s">
        <v>6</v>
      </c>
      <c r="C8214" s="1" t="s">
        <v>10778</v>
      </c>
      <c r="D8214" s="1" t="s">
        <v>2263</v>
      </c>
      <c r="E8214" s="1" t="s">
        <v>40</v>
      </c>
      <c r="F8214" s="1" t="s">
        <v>26096</v>
      </c>
      <c r="G8214" s="14">
        <v>919149919</v>
      </c>
      <c r="H8214" s="1" t="s">
        <v>15</v>
      </c>
      <c r="I8214" s="1" t="s">
        <v>9</v>
      </c>
      <c r="J8214" s="1" t="s">
        <v>34</v>
      </c>
      <c r="K8214" s="3" t="s">
        <v>42</v>
      </c>
      <c r="L8214" s="1" t="s">
        <v>34</v>
      </c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1"/>
      <c r="AA8214" s="1" t="s">
        <v>16</v>
      </c>
      <c r="AB8214" s="3" t="s">
        <v>12</v>
      </c>
      <c r="AC8214" s="23" t="s">
        <v>37802</v>
      </c>
      <c r="AD8214" s="23" t="s">
        <v>40152</v>
      </c>
      <c r="AE8214" t="s">
        <v>35409</v>
      </c>
    </row>
    <row r="8215" spans="1:31" ht="14.25" customHeight="1">
      <c r="A8215" s="1">
        <v>8214</v>
      </c>
      <c r="B8215" s="1" t="s">
        <v>10396</v>
      </c>
      <c r="C8215" s="22" t="s">
        <v>37778</v>
      </c>
      <c r="D8215" s="1" t="s">
        <v>3222</v>
      </c>
      <c r="E8215" s="1" t="s">
        <v>2084</v>
      </c>
      <c r="F8215" s="1" t="s">
        <v>26099</v>
      </c>
      <c r="G8215" s="14">
        <v>9146901469</v>
      </c>
      <c r="H8215" s="1" t="s">
        <v>20</v>
      </c>
      <c r="I8215" s="1" t="s">
        <v>62</v>
      </c>
      <c r="J8215" s="1" t="s">
        <v>34</v>
      </c>
      <c r="K8215" s="3" t="s">
        <v>42</v>
      </c>
      <c r="L8215" s="1" t="s">
        <v>34</v>
      </c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1"/>
      <c r="AA8215" s="1" t="s">
        <v>16</v>
      </c>
      <c r="AB8215" s="3" t="s">
        <v>12</v>
      </c>
      <c r="AC8215" s="23" t="s">
        <v>37802</v>
      </c>
      <c r="AD8215" s="23" t="s">
        <v>45523</v>
      </c>
      <c r="AE8215" t="s">
        <v>35409</v>
      </c>
    </row>
    <row r="8216" spans="1:31" ht="14.25" customHeight="1">
      <c r="A8216" s="1">
        <v>8215</v>
      </c>
      <c r="B8216" s="1" t="s">
        <v>10396</v>
      </c>
      <c r="C8216" s="22" t="s">
        <v>37778</v>
      </c>
      <c r="D8216" s="1" t="s">
        <v>361</v>
      </c>
      <c r="E8216" s="1" t="s">
        <v>40</v>
      </c>
      <c r="F8216" s="1" t="s">
        <v>34410</v>
      </c>
      <c r="G8216" s="14">
        <v>91949496464</v>
      </c>
      <c r="H8216" s="1" t="s">
        <v>8</v>
      </c>
      <c r="I8216" s="1" t="s">
        <v>9</v>
      </c>
      <c r="J8216" s="1" t="s">
        <v>34</v>
      </c>
      <c r="K8216" s="3" t="s">
        <v>42</v>
      </c>
      <c r="L8216" s="1" t="s">
        <v>34</v>
      </c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1"/>
      <c r="AA8216" s="1" t="s">
        <v>16</v>
      </c>
      <c r="AB8216" s="3" t="s">
        <v>12</v>
      </c>
      <c r="AC8216" s="23" t="s">
        <v>37802</v>
      </c>
      <c r="AD8216" s="23" t="s">
        <v>45524</v>
      </c>
      <c r="AE8216" t="s">
        <v>35409</v>
      </c>
    </row>
    <row r="8217" spans="1:31" ht="14.25" customHeight="1">
      <c r="A8217" s="1">
        <v>8216</v>
      </c>
      <c r="B8217" s="1" t="s">
        <v>10396</v>
      </c>
      <c r="C8217" s="1" t="s">
        <v>10786</v>
      </c>
      <c r="D8217" s="1" t="s">
        <v>1111</v>
      </c>
      <c r="E8217" s="1" t="s">
        <v>40</v>
      </c>
      <c r="F8217" s="1" t="s">
        <v>26102</v>
      </c>
      <c r="G8217" s="14">
        <v>919994441149</v>
      </c>
      <c r="H8217" s="1" t="s">
        <v>20</v>
      </c>
      <c r="I8217" s="1" t="s">
        <v>41</v>
      </c>
      <c r="J8217" s="1" t="s">
        <v>34</v>
      </c>
      <c r="K8217" s="3" t="s">
        <v>42</v>
      </c>
      <c r="L8217" s="1" t="s">
        <v>34</v>
      </c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1"/>
      <c r="AA8217" s="1" t="s">
        <v>16</v>
      </c>
      <c r="AB8217" s="3" t="s">
        <v>12</v>
      </c>
      <c r="AC8217" s="23" t="s">
        <v>37802</v>
      </c>
      <c r="AD8217" s="23" t="s">
        <v>45525</v>
      </c>
      <c r="AE8217" t="s">
        <v>35410</v>
      </c>
    </row>
    <row r="8218" spans="1:31" ht="14.25" customHeight="1">
      <c r="A8218" s="1">
        <v>8217</v>
      </c>
      <c r="B8218" s="1" t="s">
        <v>10396</v>
      </c>
      <c r="C8218" s="22" t="s">
        <v>37778</v>
      </c>
      <c r="D8218" s="1" t="s">
        <v>1968</v>
      </c>
      <c r="E8218" s="1" t="s">
        <v>5861</v>
      </c>
      <c r="F8218" s="1" t="s">
        <v>26104</v>
      </c>
      <c r="G8218" s="14">
        <v>914144490604</v>
      </c>
      <c r="H8218" s="1" t="s">
        <v>15</v>
      </c>
      <c r="I8218" s="1" t="s">
        <v>9</v>
      </c>
      <c r="J8218" s="1" t="s">
        <v>34</v>
      </c>
      <c r="K8218" s="3" t="s">
        <v>42</v>
      </c>
      <c r="L8218" s="1" t="s">
        <v>34</v>
      </c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1"/>
      <c r="AA8218" s="1" t="s">
        <v>16</v>
      </c>
      <c r="AB8218" s="3" t="s">
        <v>12</v>
      </c>
      <c r="AC8218" s="23" t="s">
        <v>37802</v>
      </c>
      <c r="AD8218" s="23" t="s">
        <v>45526</v>
      </c>
      <c r="AE8218" t="s">
        <v>35394</v>
      </c>
    </row>
    <row r="8219" spans="1:31" ht="14.25" customHeight="1">
      <c r="A8219" s="1">
        <v>8218</v>
      </c>
      <c r="B8219" s="1" t="s">
        <v>10396</v>
      </c>
      <c r="C8219" s="1" t="s">
        <v>10790</v>
      </c>
      <c r="D8219" s="1" t="s">
        <v>3129</v>
      </c>
      <c r="E8219" s="1" t="s">
        <v>139</v>
      </c>
      <c r="F8219" s="1" t="s">
        <v>32269</v>
      </c>
      <c r="G8219" s="14">
        <v>919464949</v>
      </c>
      <c r="H8219" s="1" t="s">
        <v>37</v>
      </c>
      <c r="I8219" s="1" t="s">
        <v>9</v>
      </c>
      <c r="J8219" s="1" t="s">
        <v>34</v>
      </c>
      <c r="K8219" s="3" t="s">
        <v>42</v>
      </c>
      <c r="L8219" s="1" t="s">
        <v>34</v>
      </c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1"/>
      <c r="AA8219" s="1" t="s">
        <v>16</v>
      </c>
      <c r="AB8219" s="3" t="s">
        <v>12</v>
      </c>
      <c r="AC8219" s="23" t="s">
        <v>37802</v>
      </c>
      <c r="AD8219" s="23" t="s">
        <v>45527</v>
      </c>
      <c r="AE8219" t="s">
        <v>35399</v>
      </c>
    </row>
    <row r="8220" spans="1:31" ht="14.25" customHeight="1">
      <c r="A8220" s="1">
        <v>8219</v>
      </c>
      <c r="B8220" s="9" t="s">
        <v>6</v>
      </c>
      <c r="C8220" s="1" t="s">
        <v>10799</v>
      </c>
      <c r="D8220" s="1" t="s">
        <v>10800</v>
      </c>
      <c r="E8220" s="1" t="s">
        <v>78</v>
      </c>
      <c r="F8220" s="1" t="s">
        <v>26112</v>
      </c>
      <c r="G8220" s="14">
        <v>91446411996</v>
      </c>
      <c r="H8220" s="1" t="s">
        <v>15</v>
      </c>
      <c r="I8220" s="1" t="s">
        <v>41</v>
      </c>
      <c r="J8220" s="1" t="s">
        <v>34</v>
      </c>
      <c r="K8220" s="3" t="s">
        <v>17</v>
      </c>
      <c r="L8220" s="1" t="s">
        <v>34</v>
      </c>
      <c r="M8220" s="4" t="s">
        <v>42</v>
      </c>
      <c r="N8220" s="3" t="str">
        <f>J8220</f>
        <v>[50-85 Lacs]</v>
      </c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1"/>
      <c r="AA8220" s="1" t="s">
        <v>16</v>
      </c>
      <c r="AB8220" s="3" t="s">
        <v>12</v>
      </c>
      <c r="AC8220" s="23" t="s">
        <v>37802</v>
      </c>
      <c r="AD8220" s="23" t="s">
        <v>45528</v>
      </c>
      <c r="AE8220" t="s">
        <v>35409</v>
      </c>
    </row>
    <row r="8221" spans="1:31" ht="14.25" customHeight="1">
      <c r="A8221" s="1">
        <v>8220</v>
      </c>
      <c r="B8221" s="9" t="s">
        <v>6</v>
      </c>
      <c r="C8221" s="1" t="s">
        <v>10803</v>
      </c>
      <c r="D8221" s="1" t="s">
        <v>1250</v>
      </c>
      <c r="E8221" s="1" t="s">
        <v>351</v>
      </c>
      <c r="F8221" s="1" t="s">
        <v>26115</v>
      </c>
      <c r="G8221" s="14">
        <v>9191494066</v>
      </c>
      <c r="H8221" s="1" t="s">
        <v>37</v>
      </c>
      <c r="I8221" s="1" t="s">
        <v>9</v>
      </c>
      <c r="J8221" s="1" t="s">
        <v>34</v>
      </c>
      <c r="K8221" s="3" t="s">
        <v>42</v>
      </c>
      <c r="L8221" s="1" t="s">
        <v>34</v>
      </c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1"/>
      <c r="AA8221" s="1" t="s">
        <v>16</v>
      </c>
      <c r="AB8221" s="3" t="s">
        <v>12</v>
      </c>
      <c r="AC8221" s="23" t="s">
        <v>37802</v>
      </c>
      <c r="AD8221" s="23" t="s">
        <v>41444</v>
      </c>
      <c r="AE8221" t="s">
        <v>35410</v>
      </c>
    </row>
    <row r="8222" spans="1:31" ht="14.25" customHeight="1">
      <c r="A8222" s="1">
        <v>8221</v>
      </c>
      <c r="B8222" s="1" t="s">
        <v>10396</v>
      </c>
      <c r="C8222" s="1" t="s">
        <v>10807</v>
      </c>
      <c r="D8222" s="1" t="s">
        <v>35924</v>
      </c>
      <c r="E8222" s="1" t="s">
        <v>11011</v>
      </c>
      <c r="F8222" s="1" t="s">
        <v>26118</v>
      </c>
      <c r="G8222" s="14">
        <v>91949669941</v>
      </c>
      <c r="H8222" s="1" t="s">
        <v>20</v>
      </c>
      <c r="I8222" s="1" t="s">
        <v>9</v>
      </c>
      <c r="J8222" s="1" t="s">
        <v>34</v>
      </c>
      <c r="K8222" s="3" t="s">
        <v>171</v>
      </c>
      <c r="L8222" s="1" t="s">
        <v>34</v>
      </c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1"/>
      <c r="AA8222" s="1" t="s">
        <v>16</v>
      </c>
      <c r="AB8222" s="3" t="s">
        <v>12</v>
      </c>
      <c r="AC8222" s="23" t="s">
        <v>37802</v>
      </c>
      <c r="AD8222" s="23" t="s">
        <v>43581</v>
      </c>
      <c r="AE8222" t="s">
        <v>35394</v>
      </c>
    </row>
    <row r="8223" spans="1:31" ht="14.25" customHeight="1">
      <c r="A8223" s="1">
        <v>8222</v>
      </c>
      <c r="B8223" s="1" t="s">
        <v>10396</v>
      </c>
      <c r="C8223" s="22" t="s">
        <v>37778</v>
      </c>
      <c r="D8223" s="1" t="s">
        <v>5602</v>
      </c>
      <c r="E8223" s="1" t="s">
        <v>37075</v>
      </c>
      <c r="F8223" s="1" t="s">
        <v>34413</v>
      </c>
      <c r="G8223" s="14">
        <v>91446696646</v>
      </c>
      <c r="H8223" s="1" t="s">
        <v>20</v>
      </c>
      <c r="I8223" s="1" t="s">
        <v>9</v>
      </c>
      <c r="J8223" s="1" t="s">
        <v>34</v>
      </c>
      <c r="K8223" s="3" t="s">
        <v>17</v>
      </c>
      <c r="L8223" s="1" t="s">
        <v>34</v>
      </c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1"/>
      <c r="AA8223" s="1" t="s">
        <v>16</v>
      </c>
      <c r="AB8223" s="3" t="s">
        <v>12</v>
      </c>
      <c r="AC8223" s="23" t="s">
        <v>37802</v>
      </c>
      <c r="AD8223" s="23" t="s">
        <v>41733</v>
      </c>
      <c r="AE8223" t="s">
        <v>35409</v>
      </c>
    </row>
    <row r="8224" spans="1:31" ht="14.25" customHeight="1">
      <c r="A8224" s="1">
        <v>8223</v>
      </c>
      <c r="B8224" s="9" t="s">
        <v>6</v>
      </c>
      <c r="C8224" s="1" t="s">
        <v>10825</v>
      </c>
      <c r="D8224" s="1" t="s">
        <v>4823</v>
      </c>
      <c r="E8224" s="1" t="s">
        <v>139</v>
      </c>
      <c r="F8224" s="1" t="s">
        <v>26127</v>
      </c>
      <c r="G8224" s="14">
        <v>91444909644</v>
      </c>
      <c r="H8224" s="1" t="s">
        <v>15</v>
      </c>
      <c r="I8224" s="1" t="s">
        <v>41</v>
      </c>
      <c r="J8224" s="1" t="s">
        <v>34</v>
      </c>
      <c r="K8224" s="3" t="s">
        <v>17</v>
      </c>
      <c r="L8224" s="1" t="s">
        <v>34</v>
      </c>
      <c r="M8224" s="4" t="s">
        <v>42</v>
      </c>
      <c r="N8224" s="3" t="str">
        <f>J8224</f>
        <v>[50-85 Lacs]</v>
      </c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1"/>
      <c r="AA8224" s="1" t="s">
        <v>16</v>
      </c>
      <c r="AB8224" s="3" t="s">
        <v>12</v>
      </c>
      <c r="AC8224" s="23" t="s">
        <v>37802</v>
      </c>
      <c r="AD8224" s="23" t="s">
        <v>45529</v>
      </c>
      <c r="AE8224" t="s">
        <v>35409</v>
      </c>
    </row>
    <row r="8225" spans="1:31" ht="14.25" customHeight="1">
      <c r="A8225" s="1">
        <v>8224</v>
      </c>
      <c r="B8225" s="1" t="s">
        <v>10396</v>
      </c>
      <c r="C8225" s="1" t="s">
        <v>10826</v>
      </c>
      <c r="D8225" s="1" t="s">
        <v>873</v>
      </c>
      <c r="E8225" s="1" t="s">
        <v>139</v>
      </c>
      <c r="F8225" s="1" t="s">
        <v>32272</v>
      </c>
      <c r="G8225" s="14">
        <v>919946964611</v>
      </c>
      <c r="H8225" s="1" t="s">
        <v>20</v>
      </c>
      <c r="I8225" s="1" t="s">
        <v>9</v>
      </c>
      <c r="J8225" s="1" t="s">
        <v>34</v>
      </c>
      <c r="K8225" s="3" t="s">
        <v>42</v>
      </c>
      <c r="L8225" s="1" t="s">
        <v>34</v>
      </c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1"/>
      <c r="AA8225" s="1" t="s">
        <v>16</v>
      </c>
      <c r="AB8225" s="3" t="s">
        <v>12</v>
      </c>
      <c r="AC8225" s="23" t="s">
        <v>37802</v>
      </c>
      <c r="AD8225" s="23" t="s">
        <v>43821</v>
      </c>
      <c r="AE8225" t="s">
        <v>35399</v>
      </c>
    </row>
    <row r="8226" spans="1:31" ht="14.25" customHeight="1">
      <c r="A8226" s="1">
        <v>8225</v>
      </c>
      <c r="B8226" s="1" t="s">
        <v>10396</v>
      </c>
      <c r="C8226" s="1" t="s">
        <v>10829</v>
      </c>
      <c r="D8226" s="1" t="s">
        <v>873</v>
      </c>
      <c r="E8226" s="1" t="s">
        <v>40</v>
      </c>
      <c r="F8226" s="1" t="s">
        <v>26130</v>
      </c>
      <c r="G8226" s="14">
        <v>9194046696</v>
      </c>
      <c r="H8226" s="1" t="s">
        <v>8</v>
      </c>
      <c r="I8226" s="1" t="s">
        <v>62</v>
      </c>
      <c r="J8226" s="1" t="s">
        <v>34</v>
      </c>
      <c r="K8226" s="3" t="s">
        <v>17</v>
      </c>
      <c r="L8226" s="1" t="s">
        <v>34</v>
      </c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1"/>
      <c r="AA8226" s="1" t="s">
        <v>11</v>
      </c>
      <c r="AB8226" s="3" t="s">
        <v>56</v>
      </c>
      <c r="AC8226" s="23" t="s">
        <v>37802</v>
      </c>
      <c r="AD8226" s="23" t="s">
        <v>45530</v>
      </c>
      <c r="AE8226" t="s">
        <v>35399</v>
      </c>
    </row>
    <row r="8227" spans="1:31" ht="14.25" customHeight="1">
      <c r="A8227" s="1">
        <v>8226</v>
      </c>
      <c r="B8227" s="1" t="s">
        <v>10396</v>
      </c>
      <c r="C8227" s="1" t="s">
        <v>10837</v>
      </c>
      <c r="D8227" s="1" t="s">
        <v>1111</v>
      </c>
      <c r="E8227" s="1" t="s">
        <v>8973</v>
      </c>
      <c r="F8227" s="1" t="s">
        <v>26135</v>
      </c>
      <c r="G8227" s="14">
        <v>91946464414</v>
      </c>
      <c r="H8227" s="1" t="s">
        <v>8</v>
      </c>
      <c r="I8227" s="1" t="s">
        <v>41</v>
      </c>
      <c r="J8227" s="1" t="s">
        <v>34</v>
      </c>
      <c r="K8227" s="3" t="s">
        <v>17</v>
      </c>
      <c r="L8227" s="1" t="s">
        <v>34</v>
      </c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1"/>
      <c r="AA8227" s="1" t="s">
        <v>16</v>
      </c>
      <c r="AB8227" s="3" t="s">
        <v>12</v>
      </c>
      <c r="AC8227" s="23" t="s">
        <v>37802</v>
      </c>
      <c r="AD8227" s="23" t="s">
        <v>40414</v>
      </c>
      <c r="AE8227" t="s">
        <v>35399</v>
      </c>
    </row>
    <row r="8228" spans="1:31" ht="14.25" customHeight="1">
      <c r="A8228" s="1">
        <v>8227</v>
      </c>
      <c r="B8228" s="1" t="s">
        <v>10396</v>
      </c>
      <c r="C8228" s="1" t="s">
        <v>10838</v>
      </c>
      <c r="D8228" s="1" t="s">
        <v>6932</v>
      </c>
      <c r="E8228" s="1" t="s">
        <v>4643</v>
      </c>
      <c r="F8228" s="1" t="s">
        <v>34415</v>
      </c>
      <c r="G8228" s="14">
        <v>919614010449</v>
      </c>
      <c r="H8228" s="1" t="s">
        <v>20</v>
      </c>
      <c r="I8228" s="1" t="s">
        <v>41</v>
      </c>
      <c r="J8228" s="1" t="s">
        <v>34</v>
      </c>
      <c r="K8228" s="3" t="s">
        <v>17</v>
      </c>
      <c r="L8228" s="1" t="s">
        <v>34</v>
      </c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1"/>
      <c r="AA8228" s="1" t="s">
        <v>11</v>
      </c>
      <c r="AB8228" s="3" t="s">
        <v>56</v>
      </c>
      <c r="AC8228" s="23" t="s">
        <v>37802</v>
      </c>
      <c r="AD8228" s="23" t="s">
        <v>45531</v>
      </c>
      <c r="AE8228" t="s">
        <v>35394</v>
      </c>
    </row>
    <row r="8229" spans="1:31" ht="14.25" customHeight="1">
      <c r="A8229" s="1">
        <v>8228</v>
      </c>
      <c r="B8229" s="1" t="s">
        <v>10396</v>
      </c>
      <c r="C8229" s="1" t="s">
        <v>10843</v>
      </c>
      <c r="D8229" s="1" t="s">
        <v>1010</v>
      </c>
      <c r="E8229" s="1" t="s">
        <v>10844</v>
      </c>
      <c r="F8229" s="1" t="s">
        <v>26137</v>
      </c>
      <c r="G8229" s="14">
        <v>91944600441</v>
      </c>
      <c r="H8229" s="1" t="s">
        <v>20</v>
      </c>
      <c r="I8229" s="1" t="s">
        <v>9</v>
      </c>
      <c r="J8229" s="1" t="s">
        <v>34</v>
      </c>
      <c r="K8229" s="3" t="s">
        <v>17</v>
      </c>
      <c r="L8229" s="1" t="s">
        <v>34</v>
      </c>
      <c r="M8229" s="4" t="s">
        <v>42</v>
      </c>
      <c r="N8229" s="3" t="str">
        <f t="shared" ref="N8229:N8230" si="296">J8229</f>
        <v>[50-85 Lacs]</v>
      </c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1"/>
      <c r="AA8229" s="1" t="s">
        <v>16</v>
      </c>
      <c r="AB8229" s="3" t="s">
        <v>12</v>
      </c>
      <c r="AC8229" s="23" t="s">
        <v>37802</v>
      </c>
      <c r="AD8229" s="23" t="s">
        <v>45532</v>
      </c>
      <c r="AE8229" t="s">
        <v>35410</v>
      </c>
    </row>
    <row r="8230" spans="1:31" ht="14.25" customHeight="1">
      <c r="A8230" s="1">
        <v>8229</v>
      </c>
      <c r="B8230" s="1" t="s">
        <v>10396</v>
      </c>
      <c r="C8230" s="22" t="s">
        <v>37778</v>
      </c>
      <c r="D8230" s="1" t="s">
        <v>35925</v>
      </c>
      <c r="E8230" s="1" t="s">
        <v>37076</v>
      </c>
      <c r="F8230" s="1" t="s">
        <v>26143</v>
      </c>
      <c r="G8230" s="14">
        <v>91469040400</v>
      </c>
      <c r="H8230" s="1" t="s">
        <v>20</v>
      </c>
      <c r="I8230" s="1" t="s">
        <v>41</v>
      </c>
      <c r="J8230" s="1" t="s">
        <v>34</v>
      </c>
      <c r="K8230" s="3" t="s">
        <v>17</v>
      </c>
      <c r="L8230" s="1" t="s">
        <v>34</v>
      </c>
      <c r="M8230" s="4" t="s">
        <v>42</v>
      </c>
      <c r="N8230" s="3" t="str">
        <f t="shared" si="296"/>
        <v>[50-85 Lacs]</v>
      </c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1"/>
      <c r="AA8230" s="1" t="s">
        <v>16</v>
      </c>
      <c r="AB8230" s="3" t="s">
        <v>12</v>
      </c>
      <c r="AC8230" s="23" t="s">
        <v>37802</v>
      </c>
      <c r="AD8230" s="23" t="s">
        <v>45533</v>
      </c>
      <c r="AE8230" t="s">
        <v>35399</v>
      </c>
    </row>
    <row r="8231" spans="1:31" ht="14.25" customHeight="1">
      <c r="A8231" s="1">
        <v>8230</v>
      </c>
      <c r="B8231" s="1" t="s">
        <v>10396</v>
      </c>
      <c r="C8231" s="1" t="s">
        <v>10861</v>
      </c>
      <c r="D8231" s="1" t="s">
        <v>1867</v>
      </c>
      <c r="E8231" s="1" t="s">
        <v>37077</v>
      </c>
      <c r="F8231" s="1" t="s">
        <v>26147</v>
      </c>
      <c r="G8231" s="14">
        <v>91949406991</v>
      </c>
      <c r="H8231" s="1" t="s">
        <v>8</v>
      </c>
      <c r="I8231" s="1" t="s">
        <v>41</v>
      </c>
      <c r="J8231" s="1" t="s">
        <v>34</v>
      </c>
      <c r="K8231" s="3" t="s">
        <v>17</v>
      </c>
      <c r="L8231" s="1" t="s">
        <v>34</v>
      </c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1"/>
      <c r="AA8231" s="1" t="s">
        <v>16</v>
      </c>
      <c r="AB8231" s="3" t="s">
        <v>12</v>
      </c>
      <c r="AC8231" s="23" t="s">
        <v>37802</v>
      </c>
      <c r="AD8231" s="23" t="s">
        <v>45534</v>
      </c>
      <c r="AE8231" t="s">
        <v>35410</v>
      </c>
    </row>
    <row r="8232" spans="1:31" ht="14.25" customHeight="1">
      <c r="A8232" s="1">
        <v>8231</v>
      </c>
      <c r="B8232" s="1" t="s">
        <v>10396</v>
      </c>
      <c r="C8232" s="22" t="s">
        <v>37778</v>
      </c>
      <c r="D8232" s="1" t="s">
        <v>998</v>
      </c>
      <c r="E8232" s="1" t="s">
        <v>90</v>
      </c>
      <c r="F8232" s="1" t="s">
        <v>26149</v>
      </c>
      <c r="G8232" s="14">
        <v>919909166649</v>
      </c>
      <c r="H8232" s="1" t="s">
        <v>20</v>
      </c>
      <c r="I8232" s="1" t="s">
        <v>41</v>
      </c>
      <c r="J8232" s="1" t="s">
        <v>34</v>
      </c>
      <c r="K8232" s="3" t="s">
        <v>42</v>
      </c>
      <c r="L8232" s="1" t="s">
        <v>34</v>
      </c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1"/>
      <c r="AA8232" s="1" t="s">
        <v>16</v>
      </c>
      <c r="AB8232" s="3" t="s">
        <v>12</v>
      </c>
      <c r="AC8232" s="23" t="s">
        <v>37802</v>
      </c>
      <c r="AD8232" s="23" t="s">
        <v>40428</v>
      </c>
      <c r="AE8232" t="s">
        <v>35409</v>
      </c>
    </row>
    <row r="8233" spans="1:31" ht="14.25" customHeight="1">
      <c r="A8233" s="1">
        <v>8232</v>
      </c>
      <c r="B8233" s="1" t="s">
        <v>10396</v>
      </c>
      <c r="C8233" s="1" t="s">
        <v>10880</v>
      </c>
      <c r="D8233" s="1" t="s">
        <v>120</v>
      </c>
      <c r="E8233" s="1" t="s">
        <v>10881</v>
      </c>
      <c r="F8233" s="1" t="s">
        <v>32281</v>
      </c>
      <c r="G8233" s="14">
        <v>914444991491</v>
      </c>
      <c r="H8233" s="1" t="s">
        <v>20</v>
      </c>
      <c r="I8233" s="1" t="s">
        <v>9</v>
      </c>
      <c r="J8233" s="1" t="s">
        <v>34</v>
      </c>
      <c r="K8233" s="3" t="s">
        <v>42</v>
      </c>
      <c r="L8233" s="1" t="s">
        <v>34</v>
      </c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1"/>
      <c r="AA8233" s="1" t="s">
        <v>16</v>
      </c>
      <c r="AB8233" s="3" t="s">
        <v>12</v>
      </c>
      <c r="AC8233" s="23" t="s">
        <v>37802</v>
      </c>
      <c r="AD8233" s="23" t="s">
        <v>45535</v>
      </c>
      <c r="AE8233" t="s">
        <v>35394</v>
      </c>
    </row>
    <row r="8234" spans="1:31" ht="14.25" customHeight="1">
      <c r="A8234" s="1">
        <v>8233</v>
      </c>
      <c r="B8234" s="1" t="s">
        <v>10396</v>
      </c>
      <c r="C8234" s="22" t="s">
        <v>37778</v>
      </c>
      <c r="D8234" s="1" t="s">
        <v>4300</v>
      </c>
      <c r="E8234" s="1" t="s">
        <v>410</v>
      </c>
      <c r="F8234" s="1" t="s">
        <v>26169</v>
      </c>
      <c r="G8234" s="14">
        <v>91600441499</v>
      </c>
      <c r="H8234" s="1" t="s">
        <v>20</v>
      </c>
      <c r="I8234" s="1" t="s">
        <v>41</v>
      </c>
      <c r="J8234" s="1" t="s">
        <v>34</v>
      </c>
      <c r="K8234" s="3" t="s">
        <v>42</v>
      </c>
      <c r="L8234" s="1" t="s">
        <v>34</v>
      </c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1"/>
      <c r="AA8234" s="1" t="s">
        <v>16</v>
      </c>
      <c r="AB8234" s="3" t="s">
        <v>12</v>
      </c>
      <c r="AC8234" s="23" t="s">
        <v>37802</v>
      </c>
      <c r="AD8234" s="23" t="s">
        <v>45536</v>
      </c>
      <c r="AE8234" t="s">
        <v>35399</v>
      </c>
    </row>
    <row r="8235" spans="1:31" ht="14.25" customHeight="1">
      <c r="A8235" s="1">
        <v>8234</v>
      </c>
      <c r="B8235" s="1" t="s">
        <v>10396</v>
      </c>
      <c r="C8235" s="22" t="s">
        <v>37778</v>
      </c>
      <c r="D8235" s="1" t="s">
        <v>1092</v>
      </c>
      <c r="E8235" s="1" t="s">
        <v>37078</v>
      </c>
      <c r="F8235" s="1" t="s">
        <v>26171</v>
      </c>
      <c r="G8235" s="14">
        <v>914144444416</v>
      </c>
      <c r="H8235" s="1" t="s">
        <v>8</v>
      </c>
      <c r="I8235" s="1" t="s">
        <v>9</v>
      </c>
      <c r="J8235" s="1" t="s">
        <v>34</v>
      </c>
      <c r="K8235" s="3" t="s">
        <v>17</v>
      </c>
      <c r="L8235" s="1" t="s">
        <v>34</v>
      </c>
      <c r="M8235" s="4" t="s">
        <v>42</v>
      </c>
      <c r="N8235" s="3" t="str">
        <f>J8235</f>
        <v>[50-85 Lacs]</v>
      </c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1"/>
      <c r="AA8235" s="1" t="s">
        <v>16</v>
      </c>
      <c r="AB8235" s="3" t="s">
        <v>12</v>
      </c>
      <c r="AC8235" s="23" t="s">
        <v>37802</v>
      </c>
      <c r="AD8235" s="23" t="s">
        <v>45537</v>
      </c>
      <c r="AE8235" t="s">
        <v>35394</v>
      </c>
    </row>
    <row r="8236" spans="1:31" ht="14.25" customHeight="1">
      <c r="A8236" s="1">
        <v>8235</v>
      </c>
      <c r="B8236" s="1" t="s">
        <v>10396</v>
      </c>
      <c r="C8236" s="22" t="s">
        <v>37778</v>
      </c>
      <c r="D8236" s="1" t="s">
        <v>555</v>
      </c>
      <c r="E8236" s="1" t="s">
        <v>40</v>
      </c>
      <c r="F8236" s="1" t="s">
        <v>34418</v>
      </c>
      <c r="G8236" s="14">
        <v>919919666494</v>
      </c>
      <c r="H8236" s="1" t="s">
        <v>8</v>
      </c>
      <c r="I8236" s="1" t="s">
        <v>41</v>
      </c>
      <c r="J8236" s="1" t="s">
        <v>34</v>
      </c>
      <c r="K8236" s="3" t="s">
        <v>42</v>
      </c>
      <c r="L8236" s="1" t="s">
        <v>34</v>
      </c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1"/>
      <c r="AA8236" s="1" t="s">
        <v>16</v>
      </c>
      <c r="AB8236" s="3" t="s">
        <v>12</v>
      </c>
      <c r="AC8236" s="23" t="s">
        <v>37802</v>
      </c>
      <c r="AD8236" s="23" t="s">
        <v>45538</v>
      </c>
      <c r="AE8236" t="s">
        <v>35394</v>
      </c>
    </row>
    <row r="8237" spans="1:31" ht="14.25" customHeight="1">
      <c r="A8237" s="1">
        <v>8236</v>
      </c>
      <c r="B8237" s="1" t="s">
        <v>10396</v>
      </c>
      <c r="C8237" s="22" t="s">
        <v>37778</v>
      </c>
      <c r="D8237" s="1" t="s">
        <v>1518</v>
      </c>
      <c r="E8237" s="1" t="s">
        <v>1797</v>
      </c>
      <c r="F8237" s="1" t="s">
        <v>32284</v>
      </c>
      <c r="G8237" s="14">
        <v>91464046</v>
      </c>
      <c r="H8237" s="1" t="s">
        <v>8</v>
      </c>
      <c r="I8237" s="1" t="s">
        <v>41</v>
      </c>
      <c r="J8237" s="1" t="s">
        <v>34</v>
      </c>
      <c r="K8237" s="3" t="s">
        <v>42</v>
      </c>
      <c r="L8237" s="1" t="s">
        <v>34</v>
      </c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1"/>
      <c r="AA8237" s="1" t="s">
        <v>16</v>
      </c>
      <c r="AB8237" s="3" t="s">
        <v>12</v>
      </c>
      <c r="AC8237" s="23" t="s">
        <v>37802</v>
      </c>
      <c r="AD8237" s="23" t="s">
        <v>45539</v>
      </c>
      <c r="AE8237" t="s">
        <v>35399</v>
      </c>
    </row>
    <row r="8238" spans="1:31" ht="14.25" customHeight="1">
      <c r="A8238" s="1">
        <v>8237</v>
      </c>
      <c r="B8238" s="9" t="s">
        <v>6</v>
      </c>
      <c r="C8238" s="1" t="s">
        <v>10915</v>
      </c>
      <c r="D8238" s="1" t="s">
        <v>3176</v>
      </c>
      <c r="E8238" s="1" t="s">
        <v>10916</v>
      </c>
      <c r="F8238" s="1" t="s">
        <v>34421</v>
      </c>
      <c r="G8238" s="14">
        <v>91494004499</v>
      </c>
      <c r="H8238" s="1" t="s">
        <v>15</v>
      </c>
      <c r="I8238" s="1" t="s">
        <v>41</v>
      </c>
      <c r="J8238" s="1" t="s">
        <v>34</v>
      </c>
      <c r="K8238" s="3" t="s">
        <v>42</v>
      </c>
      <c r="L8238" s="1" t="s">
        <v>34</v>
      </c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1"/>
      <c r="AA8238" s="1" t="s">
        <v>16</v>
      </c>
      <c r="AB8238" s="3" t="s">
        <v>12</v>
      </c>
      <c r="AC8238" s="23" t="s">
        <v>37802</v>
      </c>
      <c r="AD8238" s="23" t="s">
        <v>45540</v>
      </c>
      <c r="AE8238" t="s">
        <v>35410</v>
      </c>
    </row>
    <row r="8239" spans="1:31" ht="14.25" customHeight="1">
      <c r="A8239" s="1">
        <v>8238</v>
      </c>
      <c r="B8239" s="1" t="s">
        <v>10396</v>
      </c>
      <c r="C8239" s="1" t="s">
        <v>10917</v>
      </c>
      <c r="D8239" s="1" t="s">
        <v>1025</v>
      </c>
      <c r="E8239" s="1" t="s">
        <v>139</v>
      </c>
      <c r="F8239" s="1" t="s">
        <v>10918</v>
      </c>
      <c r="G8239" s="14">
        <v>9199196440</v>
      </c>
      <c r="H8239" s="1" t="s">
        <v>20</v>
      </c>
      <c r="I8239" s="1" t="s">
        <v>9</v>
      </c>
      <c r="J8239" s="1" t="s">
        <v>34</v>
      </c>
      <c r="K8239" s="3" t="s">
        <v>42</v>
      </c>
      <c r="L8239" s="1" t="s">
        <v>34</v>
      </c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1"/>
      <c r="AA8239" s="1" t="s">
        <v>16</v>
      </c>
      <c r="AB8239" s="3" t="s">
        <v>12</v>
      </c>
      <c r="AC8239" s="23" t="s">
        <v>37802</v>
      </c>
      <c r="AD8239" s="23" t="s">
        <v>45541</v>
      </c>
      <c r="AE8239" t="s">
        <v>35399</v>
      </c>
    </row>
    <row r="8240" spans="1:31" ht="14.25" customHeight="1">
      <c r="A8240" s="1">
        <v>8239</v>
      </c>
      <c r="B8240" s="1" t="s">
        <v>10396</v>
      </c>
      <c r="C8240" s="22" t="s">
        <v>37778</v>
      </c>
      <c r="D8240" s="1" t="s">
        <v>5084</v>
      </c>
      <c r="E8240" s="1" t="s">
        <v>37079</v>
      </c>
      <c r="F8240" s="1" t="s">
        <v>26177</v>
      </c>
      <c r="G8240" s="14">
        <v>914141969</v>
      </c>
      <c r="H8240" s="1" t="s">
        <v>20</v>
      </c>
      <c r="I8240" s="1" t="s">
        <v>37779</v>
      </c>
      <c r="J8240" s="1" t="s">
        <v>34</v>
      </c>
      <c r="K8240" s="3" t="s">
        <v>17</v>
      </c>
      <c r="L8240" s="1" t="s">
        <v>34</v>
      </c>
      <c r="M8240" s="4" t="s">
        <v>42</v>
      </c>
      <c r="N8240" s="3" t="str">
        <f t="shared" ref="N8240:N8242" si="297">J8240</f>
        <v>[50-85 Lacs]</v>
      </c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1"/>
      <c r="AA8240" s="1" t="s">
        <v>16</v>
      </c>
      <c r="AB8240" s="3" t="s">
        <v>12</v>
      </c>
      <c r="AC8240" s="23" t="s">
        <v>37802</v>
      </c>
      <c r="AD8240" s="23" t="s">
        <v>45542</v>
      </c>
      <c r="AE8240" t="s">
        <v>35399</v>
      </c>
    </row>
    <row r="8241" spans="1:31" ht="14.25" customHeight="1">
      <c r="A8241" s="1">
        <v>8240</v>
      </c>
      <c r="B8241" s="1" t="s">
        <v>10396</v>
      </c>
      <c r="C8241" s="1" t="s">
        <v>10921</v>
      </c>
      <c r="D8241" s="1" t="s">
        <v>1160</v>
      </c>
      <c r="E8241" s="1" t="s">
        <v>14128</v>
      </c>
      <c r="F8241" s="1" t="s">
        <v>34422</v>
      </c>
      <c r="G8241" s="14">
        <v>916691449</v>
      </c>
      <c r="H8241" s="1" t="s">
        <v>8</v>
      </c>
      <c r="I8241" s="1" t="s">
        <v>37779</v>
      </c>
      <c r="J8241" s="1" t="s">
        <v>34</v>
      </c>
      <c r="K8241" s="3" t="s">
        <v>17</v>
      </c>
      <c r="L8241" s="1" t="s">
        <v>34</v>
      </c>
      <c r="M8241" s="4" t="s">
        <v>42</v>
      </c>
      <c r="N8241" s="3" t="str">
        <f t="shared" si="297"/>
        <v>[50-85 Lacs]</v>
      </c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1"/>
      <c r="AA8241" s="1" t="s">
        <v>16</v>
      </c>
      <c r="AB8241" s="3" t="s">
        <v>12</v>
      </c>
      <c r="AC8241" s="23" t="s">
        <v>37802</v>
      </c>
      <c r="AD8241" s="23" t="s">
        <v>45543</v>
      </c>
      <c r="AE8241" t="s">
        <v>35409</v>
      </c>
    </row>
    <row r="8242" spans="1:31" ht="14.25" customHeight="1">
      <c r="A8242" s="1">
        <v>8241</v>
      </c>
      <c r="B8242" s="1" t="s">
        <v>10396</v>
      </c>
      <c r="C8242" s="22" t="s">
        <v>37778</v>
      </c>
      <c r="D8242" s="1" t="s">
        <v>1636</v>
      </c>
      <c r="E8242" s="1" t="s">
        <v>495</v>
      </c>
      <c r="F8242" s="1" t="s">
        <v>26181</v>
      </c>
      <c r="G8242" s="14">
        <v>914494990694</v>
      </c>
      <c r="H8242" s="1" t="s">
        <v>20</v>
      </c>
      <c r="I8242" s="1" t="s">
        <v>62</v>
      </c>
      <c r="J8242" s="1" t="s">
        <v>34</v>
      </c>
      <c r="K8242" s="3" t="s">
        <v>17</v>
      </c>
      <c r="L8242" s="1" t="s">
        <v>34</v>
      </c>
      <c r="M8242" s="4" t="s">
        <v>42</v>
      </c>
      <c r="N8242" s="3" t="str">
        <f t="shared" si="297"/>
        <v>[50-85 Lacs]</v>
      </c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1"/>
      <c r="AA8242" s="1" t="s">
        <v>16</v>
      </c>
      <c r="AB8242" s="3" t="s">
        <v>12</v>
      </c>
      <c r="AC8242" s="23" t="s">
        <v>37802</v>
      </c>
      <c r="AD8242" s="23" t="s">
        <v>40369</v>
      </c>
      <c r="AE8242" t="s">
        <v>35409</v>
      </c>
    </row>
    <row r="8243" spans="1:31" ht="14.25" customHeight="1">
      <c r="A8243" s="1">
        <v>8242</v>
      </c>
      <c r="B8243" s="1" t="s">
        <v>10396</v>
      </c>
      <c r="C8243" s="22" t="s">
        <v>37778</v>
      </c>
      <c r="D8243" s="1" t="s">
        <v>486</v>
      </c>
      <c r="E8243" s="1" t="s">
        <v>40</v>
      </c>
      <c r="F8243" s="1" t="s">
        <v>26183</v>
      </c>
      <c r="G8243" s="14">
        <v>919909664661</v>
      </c>
      <c r="H8243" s="1" t="s">
        <v>20</v>
      </c>
      <c r="I8243" s="1" t="s">
        <v>41</v>
      </c>
      <c r="J8243" s="1" t="s">
        <v>34</v>
      </c>
      <c r="K8243" s="3" t="s">
        <v>17</v>
      </c>
      <c r="L8243" s="1" t="s">
        <v>34</v>
      </c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1"/>
      <c r="AA8243" s="1" t="s">
        <v>11</v>
      </c>
      <c r="AB8243" s="3" t="s">
        <v>56</v>
      </c>
      <c r="AC8243" s="23" t="s">
        <v>37802</v>
      </c>
      <c r="AD8243" s="23" t="s">
        <v>45544</v>
      </c>
      <c r="AE8243" t="s">
        <v>35410</v>
      </c>
    </row>
    <row r="8244" spans="1:31" ht="14.25" customHeight="1">
      <c r="A8244" s="1">
        <v>8243</v>
      </c>
      <c r="B8244" s="1" t="s">
        <v>10396</v>
      </c>
      <c r="C8244" s="1" t="s">
        <v>10938</v>
      </c>
      <c r="D8244" s="1" t="s">
        <v>1243</v>
      </c>
      <c r="E8244" s="1" t="s">
        <v>16045</v>
      </c>
      <c r="F8244" s="1" t="s">
        <v>26184</v>
      </c>
      <c r="G8244" s="14">
        <v>91994449411</v>
      </c>
      <c r="H8244" s="1" t="s">
        <v>20</v>
      </c>
      <c r="I8244" s="1" t="s">
        <v>41</v>
      </c>
      <c r="J8244" s="1" t="s">
        <v>34</v>
      </c>
      <c r="K8244" s="3" t="s">
        <v>17</v>
      </c>
      <c r="L8244" s="1" t="s">
        <v>34</v>
      </c>
      <c r="M8244" s="4" t="s">
        <v>42</v>
      </c>
      <c r="N8244" s="3" t="str">
        <f>J8244</f>
        <v>[50-85 Lacs]</v>
      </c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1"/>
      <c r="AA8244" s="1" t="s">
        <v>16</v>
      </c>
      <c r="AB8244" s="3" t="s">
        <v>12</v>
      </c>
      <c r="AC8244" s="23" t="s">
        <v>37802</v>
      </c>
      <c r="AD8244" s="23" t="s">
        <v>45545</v>
      </c>
      <c r="AE8244" t="s">
        <v>35399</v>
      </c>
    </row>
    <row r="8245" spans="1:31" ht="14.25" customHeight="1">
      <c r="A8245" s="1">
        <v>8244</v>
      </c>
      <c r="B8245" s="1" t="s">
        <v>10396</v>
      </c>
      <c r="C8245" s="1" t="s">
        <v>10944</v>
      </c>
      <c r="D8245" s="1" t="s">
        <v>3616</v>
      </c>
      <c r="E8245" s="1" t="s">
        <v>13328</v>
      </c>
      <c r="F8245" s="1" t="s">
        <v>26188</v>
      </c>
      <c r="G8245" s="14">
        <v>91949449414</v>
      </c>
      <c r="H8245" s="1" t="s">
        <v>8</v>
      </c>
      <c r="I8245" s="1" t="s">
        <v>9</v>
      </c>
      <c r="J8245" s="1" t="s">
        <v>34</v>
      </c>
      <c r="K8245" s="3" t="s">
        <v>42</v>
      </c>
      <c r="L8245" s="1" t="s">
        <v>34</v>
      </c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1"/>
      <c r="AA8245" s="1" t="s">
        <v>16</v>
      </c>
      <c r="AB8245" s="3" t="s">
        <v>12</v>
      </c>
      <c r="AC8245" s="23" t="s">
        <v>37802</v>
      </c>
      <c r="AD8245" s="23" t="s">
        <v>45546</v>
      </c>
      <c r="AE8245" t="s">
        <v>35409</v>
      </c>
    </row>
    <row r="8246" spans="1:31" ht="14.25" customHeight="1">
      <c r="A8246" s="1">
        <v>8245</v>
      </c>
      <c r="B8246" s="9" t="s">
        <v>6</v>
      </c>
      <c r="C8246" s="1" t="s">
        <v>10945</v>
      </c>
      <c r="D8246" s="1" t="s">
        <v>58</v>
      </c>
      <c r="E8246" s="1" t="s">
        <v>10946</v>
      </c>
      <c r="F8246" s="1" t="s">
        <v>32288</v>
      </c>
      <c r="G8246" s="14">
        <v>916644444</v>
      </c>
      <c r="H8246" s="1" t="s">
        <v>15</v>
      </c>
      <c r="I8246" s="1" t="s">
        <v>41</v>
      </c>
      <c r="J8246" s="1" t="s">
        <v>34</v>
      </c>
      <c r="K8246" s="3" t="s">
        <v>42</v>
      </c>
      <c r="L8246" s="1" t="s">
        <v>34</v>
      </c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1"/>
      <c r="AA8246" s="1" t="s">
        <v>16</v>
      </c>
      <c r="AB8246" s="3" t="s">
        <v>12</v>
      </c>
      <c r="AC8246" s="23" t="s">
        <v>37802</v>
      </c>
      <c r="AD8246" s="23" t="s">
        <v>45547</v>
      </c>
      <c r="AE8246" t="s">
        <v>35399</v>
      </c>
    </row>
    <row r="8247" spans="1:31" ht="14.25" customHeight="1">
      <c r="A8247" s="1">
        <v>8246</v>
      </c>
      <c r="B8247" s="1" t="s">
        <v>10396</v>
      </c>
      <c r="C8247" s="1" t="s">
        <v>10947</v>
      </c>
      <c r="D8247" s="1" t="s">
        <v>11292</v>
      </c>
      <c r="E8247" s="1" t="s">
        <v>37080</v>
      </c>
      <c r="F8247" s="1" t="s">
        <v>32289</v>
      </c>
      <c r="G8247" s="14">
        <v>919996419</v>
      </c>
      <c r="H8247" s="1" t="s">
        <v>20</v>
      </c>
      <c r="I8247" s="1" t="s">
        <v>62</v>
      </c>
      <c r="J8247" s="1" t="s">
        <v>34</v>
      </c>
      <c r="K8247" s="3" t="s">
        <v>42</v>
      </c>
      <c r="L8247" s="1" t="s">
        <v>34</v>
      </c>
      <c r="M8247" s="3" t="s">
        <v>27</v>
      </c>
      <c r="N8247" s="3" t="str">
        <f>J8247</f>
        <v>[50-85 Lacs]</v>
      </c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1"/>
      <c r="AA8247" s="1" t="s">
        <v>16</v>
      </c>
      <c r="AB8247" s="3" t="s">
        <v>12</v>
      </c>
      <c r="AC8247" s="23" t="s">
        <v>37802</v>
      </c>
      <c r="AD8247" s="23" t="s">
        <v>45548</v>
      </c>
      <c r="AE8247" t="s">
        <v>35409</v>
      </c>
    </row>
    <row r="8248" spans="1:31" ht="14.25" customHeight="1">
      <c r="A8248" s="1">
        <v>8247</v>
      </c>
      <c r="B8248" s="1" t="s">
        <v>10396</v>
      </c>
      <c r="C8248" s="22" t="s">
        <v>37778</v>
      </c>
      <c r="D8248" s="1" t="s">
        <v>9528</v>
      </c>
      <c r="E8248" s="1" t="s">
        <v>6283</v>
      </c>
      <c r="F8248" s="1" t="s">
        <v>26196</v>
      </c>
      <c r="G8248" s="14">
        <v>91946644690</v>
      </c>
      <c r="H8248" s="1" t="s">
        <v>20</v>
      </c>
      <c r="I8248" s="1" t="s">
        <v>41</v>
      </c>
      <c r="J8248" s="1" t="s">
        <v>34</v>
      </c>
      <c r="K8248" s="3" t="s">
        <v>42</v>
      </c>
      <c r="L8248" s="1" t="s">
        <v>34</v>
      </c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1"/>
      <c r="AA8248" s="1" t="s">
        <v>16</v>
      </c>
      <c r="AB8248" s="3" t="s">
        <v>12</v>
      </c>
      <c r="AC8248" s="23" t="s">
        <v>37802</v>
      </c>
      <c r="AD8248" s="23" t="s">
        <v>45549</v>
      </c>
      <c r="AE8248" t="s">
        <v>35409</v>
      </c>
    </row>
    <row r="8249" spans="1:31" ht="14.25" customHeight="1">
      <c r="A8249" s="1">
        <v>8248</v>
      </c>
      <c r="B8249" s="1" t="s">
        <v>10396</v>
      </c>
      <c r="C8249" s="22" t="s">
        <v>37778</v>
      </c>
      <c r="D8249" s="1" t="s">
        <v>1681</v>
      </c>
      <c r="E8249" s="1" t="s">
        <v>40</v>
      </c>
      <c r="F8249" s="1" t="s">
        <v>26199</v>
      </c>
      <c r="G8249" s="14">
        <v>919994460919</v>
      </c>
      <c r="H8249" s="1" t="s">
        <v>8</v>
      </c>
      <c r="I8249" s="1" t="s">
        <v>41</v>
      </c>
      <c r="J8249" s="1" t="s">
        <v>34</v>
      </c>
      <c r="K8249" s="3" t="s">
        <v>42</v>
      </c>
      <c r="L8249" s="1" t="s">
        <v>34</v>
      </c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1"/>
      <c r="AA8249" s="1" t="s">
        <v>16</v>
      </c>
      <c r="AB8249" s="3" t="s">
        <v>12</v>
      </c>
      <c r="AC8249" s="23" t="s">
        <v>37802</v>
      </c>
      <c r="AD8249" s="23" t="s">
        <v>45550</v>
      </c>
      <c r="AE8249" t="s">
        <v>35394</v>
      </c>
    </row>
    <row r="8250" spans="1:31" ht="14.25" customHeight="1">
      <c r="A8250" s="1">
        <v>8249</v>
      </c>
      <c r="B8250" s="1" t="s">
        <v>10396</v>
      </c>
      <c r="C8250" s="22" t="s">
        <v>37778</v>
      </c>
      <c r="D8250" s="1" t="s">
        <v>35911</v>
      </c>
      <c r="E8250" s="1" t="s">
        <v>139</v>
      </c>
      <c r="F8250" s="1" t="s">
        <v>26201</v>
      </c>
      <c r="G8250" s="14">
        <v>919994941</v>
      </c>
      <c r="H8250" s="1" t="s">
        <v>20</v>
      </c>
      <c r="I8250" s="1" t="s">
        <v>41</v>
      </c>
      <c r="J8250" s="1" t="s">
        <v>34</v>
      </c>
      <c r="K8250" s="3" t="s">
        <v>42</v>
      </c>
      <c r="L8250" s="1" t="s">
        <v>34</v>
      </c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1"/>
      <c r="AA8250" s="1" t="s">
        <v>16</v>
      </c>
      <c r="AB8250" s="3" t="s">
        <v>12</v>
      </c>
      <c r="AC8250" s="23" t="s">
        <v>37802</v>
      </c>
      <c r="AD8250" s="23" t="s">
        <v>45551</v>
      </c>
      <c r="AE8250" t="s">
        <v>35394</v>
      </c>
    </row>
    <row r="8251" spans="1:31" ht="14.25" customHeight="1">
      <c r="A8251" s="1">
        <v>8250</v>
      </c>
      <c r="B8251" s="1" t="s">
        <v>10396</v>
      </c>
      <c r="C8251" s="22" t="s">
        <v>37778</v>
      </c>
      <c r="D8251" s="1" t="s">
        <v>371</v>
      </c>
      <c r="E8251" s="1" t="s">
        <v>774</v>
      </c>
      <c r="F8251" s="1" t="s">
        <v>10969</v>
      </c>
      <c r="G8251" s="14">
        <v>9101616149</v>
      </c>
      <c r="H8251" s="1" t="s">
        <v>20</v>
      </c>
      <c r="I8251" s="1" t="s">
        <v>41</v>
      </c>
      <c r="J8251" s="1" t="s">
        <v>34</v>
      </c>
      <c r="K8251" s="3" t="s">
        <v>42</v>
      </c>
      <c r="L8251" s="1" t="s">
        <v>34</v>
      </c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1"/>
      <c r="AA8251" s="1" t="s">
        <v>16</v>
      </c>
      <c r="AB8251" s="3" t="s">
        <v>12</v>
      </c>
      <c r="AC8251" s="23" t="s">
        <v>37802</v>
      </c>
      <c r="AD8251" s="23" t="s">
        <v>45552</v>
      </c>
      <c r="AE8251" t="s">
        <v>35394</v>
      </c>
    </row>
    <row r="8252" spans="1:31" ht="14.25" customHeight="1">
      <c r="A8252" s="1">
        <v>8251</v>
      </c>
      <c r="B8252" s="1" t="s">
        <v>10396</v>
      </c>
      <c r="C8252" s="22" t="s">
        <v>37778</v>
      </c>
      <c r="D8252" s="1" t="s">
        <v>3940</v>
      </c>
      <c r="E8252" s="1" t="s">
        <v>40</v>
      </c>
      <c r="F8252" s="1" t="s">
        <v>32290</v>
      </c>
      <c r="G8252" s="14">
        <v>91696944066</v>
      </c>
      <c r="H8252" s="1" t="s">
        <v>20</v>
      </c>
      <c r="I8252" s="1" t="s">
        <v>41</v>
      </c>
      <c r="J8252" s="1" t="s">
        <v>34</v>
      </c>
      <c r="K8252" s="3" t="s">
        <v>42</v>
      </c>
      <c r="L8252" s="1" t="s">
        <v>34</v>
      </c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1"/>
      <c r="AA8252" s="1" t="s">
        <v>16</v>
      </c>
      <c r="AB8252" s="3" t="s">
        <v>12</v>
      </c>
      <c r="AC8252" s="23" t="s">
        <v>37802</v>
      </c>
      <c r="AD8252" s="23" t="s">
        <v>45553</v>
      </c>
      <c r="AE8252" t="s">
        <v>35399</v>
      </c>
    </row>
    <row r="8253" spans="1:31" ht="14.25" customHeight="1">
      <c r="A8253" s="1">
        <v>8252</v>
      </c>
      <c r="B8253" s="1" t="s">
        <v>10396</v>
      </c>
      <c r="C8253" s="1" t="s">
        <v>10974</v>
      </c>
      <c r="D8253" s="1" t="s">
        <v>18619</v>
      </c>
      <c r="E8253" s="1" t="s">
        <v>11788</v>
      </c>
      <c r="F8253" s="1" t="s">
        <v>34427</v>
      </c>
      <c r="G8253" s="14">
        <v>9191416144</v>
      </c>
      <c r="H8253" s="1" t="s">
        <v>20</v>
      </c>
      <c r="I8253" s="1" t="s">
        <v>9</v>
      </c>
      <c r="J8253" s="1" t="s">
        <v>34</v>
      </c>
      <c r="K8253" s="3" t="s">
        <v>42</v>
      </c>
      <c r="L8253" s="1" t="s">
        <v>34</v>
      </c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1"/>
      <c r="AA8253" s="1" t="s">
        <v>16</v>
      </c>
      <c r="AB8253" s="3" t="s">
        <v>12</v>
      </c>
      <c r="AC8253" s="23" t="s">
        <v>37802</v>
      </c>
      <c r="AD8253" s="23" t="s">
        <v>45554</v>
      </c>
      <c r="AE8253" t="s">
        <v>35410</v>
      </c>
    </row>
    <row r="8254" spans="1:31" ht="14.25" customHeight="1">
      <c r="A8254" s="1">
        <v>8253</v>
      </c>
      <c r="B8254" s="1" t="s">
        <v>10396</v>
      </c>
      <c r="C8254" s="1" t="s">
        <v>10979</v>
      </c>
      <c r="D8254" s="1" t="s">
        <v>89</v>
      </c>
      <c r="E8254" s="1" t="s">
        <v>40</v>
      </c>
      <c r="F8254" s="1" t="s">
        <v>26207</v>
      </c>
      <c r="G8254" s="14">
        <v>919994449996</v>
      </c>
      <c r="H8254" s="1" t="s">
        <v>15</v>
      </c>
      <c r="I8254" s="1" t="s">
        <v>9</v>
      </c>
      <c r="J8254" s="1" t="s">
        <v>34</v>
      </c>
      <c r="K8254" s="3" t="s">
        <v>42</v>
      </c>
      <c r="L8254" s="1" t="s">
        <v>34</v>
      </c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1"/>
      <c r="AA8254" s="1" t="s">
        <v>16</v>
      </c>
      <c r="AB8254" s="3" t="s">
        <v>12</v>
      </c>
      <c r="AC8254" s="23" t="s">
        <v>37802</v>
      </c>
      <c r="AD8254" s="23" t="s">
        <v>45555</v>
      </c>
      <c r="AE8254" t="s">
        <v>35410</v>
      </c>
    </row>
    <row r="8255" spans="1:31" ht="14.25" customHeight="1">
      <c r="A8255" s="1">
        <v>8254</v>
      </c>
      <c r="B8255" s="9" t="s">
        <v>6</v>
      </c>
      <c r="C8255" s="1" t="s">
        <v>10981</v>
      </c>
      <c r="D8255" s="1" t="s">
        <v>841</v>
      </c>
      <c r="E8255" s="1" t="s">
        <v>37081</v>
      </c>
      <c r="F8255" s="1" t="s">
        <v>26209</v>
      </c>
      <c r="G8255" s="14">
        <v>919916916</v>
      </c>
      <c r="H8255" s="1" t="s">
        <v>15</v>
      </c>
      <c r="I8255" s="1" t="s">
        <v>9</v>
      </c>
      <c r="J8255" s="1" t="s">
        <v>34</v>
      </c>
      <c r="K8255" s="3" t="s">
        <v>42</v>
      </c>
      <c r="L8255" s="1" t="s">
        <v>34</v>
      </c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1"/>
      <c r="AA8255" s="1" t="s">
        <v>16</v>
      </c>
      <c r="AB8255" s="3" t="s">
        <v>12</v>
      </c>
      <c r="AC8255" s="23" t="s">
        <v>37802</v>
      </c>
      <c r="AD8255" s="23" t="s">
        <v>45556</v>
      </c>
      <c r="AE8255" t="s">
        <v>35394</v>
      </c>
    </row>
    <row r="8256" spans="1:31" ht="14.25" customHeight="1">
      <c r="A8256" s="1">
        <v>8255</v>
      </c>
      <c r="B8256" s="9" t="s">
        <v>6</v>
      </c>
      <c r="C8256" s="1" t="s">
        <v>10987</v>
      </c>
      <c r="D8256" s="1" t="s">
        <v>1302</v>
      </c>
      <c r="E8256" s="1" t="s">
        <v>9562</v>
      </c>
      <c r="F8256" s="1" t="s">
        <v>32293</v>
      </c>
      <c r="G8256" s="14">
        <v>919600</v>
      </c>
      <c r="H8256" s="1" t="s">
        <v>8</v>
      </c>
      <c r="I8256" s="1" t="s">
        <v>9</v>
      </c>
      <c r="J8256" s="1" t="s">
        <v>34</v>
      </c>
      <c r="K8256" s="3" t="s">
        <v>17</v>
      </c>
      <c r="L8256" s="1" t="s">
        <v>34</v>
      </c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1"/>
      <c r="AA8256" s="1" t="s">
        <v>16</v>
      </c>
      <c r="AB8256" s="3" t="s">
        <v>12</v>
      </c>
      <c r="AC8256" s="23" t="s">
        <v>37802</v>
      </c>
      <c r="AD8256" s="23" t="s">
        <v>45557</v>
      </c>
      <c r="AE8256" t="s">
        <v>35399</v>
      </c>
    </row>
    <row r="8257" spans="1:31" ht="14.25" customHeight="1">
      <c r="A8257" s="1">
        <v>8256</v>
      </c>
      <c r="B8257" s="1" t="s">
        <v>10396</v>
      </c>
      <c r="C8257" s="1" t="s">
        <v>10989</v>
      </c>
      <c r="D8257" s="1" t="s">
        <v>2046</v>
      </c>
      <c r="E8257" s="1" t="s">
        <v>328</v>
      </c>
      <c r="F8257" s="1" t="s">
        <v>32294</v>
      </c>
      <c r="G8257" s="14">
        <v>919944096410</v>
      </c>
      <c r="H8257" s="1" t="s">
        <v>8</v>
      </c>
      <c r="I8257" s="1" t="s">
        <v>41</v>
      </c>
      <c r="J8257" s="1" t="s">
        <v>34</v>
      </c>
      <c r="K8257" s="3" t="s">
        <v>17</v>
      </c>
      <c r="L8257" s="1" t="s">
        <v>34</v>
      </c>
      <c r="M8257" s="4" t="s">
        <v>42</v>
      </c>
      <c r="N8257" s="3" t="str">
        <f t="shared" ref="N8257:N8258" si="298">J8257</f>
        <v>[50-85 Lacs]</v>
      </c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1"/>
      <c r="AA8257" s="1" t="s">
        <v>16</v>
      </c>
      <c r="AB8257" s="3" t="s">
        <v>12</v>
      </c>
      <c r="AC8257" s="23" t="s">
        <v>37802</v>
      </c>
      <c r="AD8257" s="23" t="s">
        <v>45558</v>
      </c>
      <c r="AE8257" t="s">
        <v>35399</v>
      </c>
    </row>
    <row r="8258" spans="1:31" ht="14.25" customHeight="1">
      <c r="A8258" s="1">
        <v>8257</v>
      </c>
      <c r="B8258" s="9" t="s">
        <v>6</v>
      </c>
      <c r="C8258" s="1" t="s">
        <v>10992</v>
      </c>
      <c r="D8258" s="1" t="s">
        <v>2140</v>
      </c>
      <c r="E8258" s="1" t="s">
        <v>553</v>
      </c>
      <c r="F8258" s="1" t="s">
        <v>26212</v>
      </c>
      <c r="G8258" s="14">
        <v>914141066909</v>
      </c>
      <c r="H8258" s="1" t="s">
        <v>15</v>
      </c>
      <c r="I8258" s="1" t="s">
        <v>41</v>
      </c>
      <c r="J8258" s="1" t="s">
        <v>34</v>
      </c>
      <c r="K8258" s="3" t="s">
        <v>178</v>
      </c>
      <c r="L8258" s="1" t="s">
        <v>34</v>
      </c>
      <c r="M8258" s="3" t="s">
        <v>171</v>
      </c>
      <c r="N8258" s="3" t="str">
        <f t="shared" si="298"/>
        <v>[50-85 Lacs]</v>
      </c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1"/>
      <c r="AA8258" s="1" t="s">
        <v>16</v>
      </c>
      <c r="AB8258" s="3" t="s">
        <v>12</v>
      </c>
      <c r="AC8258" s="23" t="s">
        <v>37802</v>
      </c>
      <c r="AD8258" s="23" t="s">
        <v>45559</v>
      </c>
      <c r="AE8258" t="s">
        <v>35394</v>
      </c>
    </row>
    <row r="8259" spans="1:31" ht="14.25" customHeight="1">
      <c r="A8259" s="1">
        <v>8258</v>
      </c>
      <c r="B8259" s="9" t="s">
        <v>6</v>
      </c>
      <c r="C8259" s="1" t="s">
        <v>11008</v>
      </c>
      <c r="D8259" s="1" t="s">
        <v>371</v>
      </c>
      <c r="E8259" s="1" t="s">
        <v>139</v>
      </c>
      <c r="F8259" s="1" t="s">
        <v>32296</v>
      </c>
      <c r="G8259" s="14">
        <v>91944466640</v>
      </c>
      <c r="H8259" s="1" t="s">
        <v>8</v>
      </c>
      <c r="I8259" s="1" t="s">
        <v>33</v>
      </c>
      <c r="J8259" s="1" t="s">
        <v>34</v>
      </c>
      <c r="K8259" s="3" t="s">
        <v>42</v>
      </c>
      <c r="L8259" s="1" t="s">
        <v>34</v>
      </c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1"/>
      <c r="AA8259" s="1" t="s">
        <v>16</v>
      </c>
      <c r="AB8259" s="3" t="s">
        <v>12</v>
      </c>
      <c r="AC8259" s="23" t="s">
        <v>37802</v>
      </c>
      <c r="AD8259" s="23" t="s">
        <v>45560</v>
      </c>
      <c r="AE8259" t="s">
        <v>35410</v>
      </c>
    </row>
    <row r="8260" spans="1:31" ht="14.25" customHeight="1">
      <c r="A8260" s="1">
        <v>8259</v>
      </c>
      <c r="B8260" s="9" t="s">
        <v>6</v>
      </c>
      <c r="C8260" s="1" t="s">
        <v>11009</v>
      </c>
      <c r="D8260" s="1" t="s">
        <v>1305</v>
      </c>
      <c r="E8260" s="1" t="s">
        <v>558</v>
      </c>
      <c r="F8260" s="1" t="s">
        <v>26224</v>
      </c>
      <c r="G8260" s="14">
        <v>9196469990</v>
      </c>
      <c r="H8260" s="1" t="s">
        <v>8</v>
      </c>
      <c r="I8260" s="1" t="s">
        <v>41</v>
      </c>
      <c r="J8260" s="1" t="s">
        <v>34</v>
      </c>
      <c r="K8260" s="3" t="s">
        <v>42</v>
      </c>
      <c r="L8260" s="1" t="s">
        <v>34</v>
      </c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1"/>
      <c r="AA8260" s="1" t="s">
        <v>16</v>
      </c>
      <c r="AB8260" s="3" t="s">
        <v>12</v>
      </c>
      <c r="AC8260" s="23" t="s">
        <v>37802</v>
      </c>
      <c r="AD8260" s="23" t="s">
        <v>45561</v>
      </c>
      <c r="AE8260" t="s">
        <v>35399</v>
      </c>
    </row>
    <row r="8261" spans="1:31" ht="14.25" customHeight="1">
      <c r="A8261" s="1">
        <v>8260</v>
      </c>
      <c r="B8261" s="9" t="s">
        <v>6</v>
      </c>
      <c r="C8261" s="1" t="s">
        <v>11010</v>
      </c>
      <c r="D8261" s="1" t="s">
        <v>162</v>
      </c>
      <c r="E8261" s="1" t="s">
        <v>11011</v>
      </c>
      <c r="F8261" s="1" t="s">
        <v>32297</v>
      </c>
      <c r="G8261" s="14">
        <v>91400040046</v>
      </c>
      <c r="H8261" s="1" t="s">
        <v>15</v>
      </c>
      <c r="I8261" s="1" t="s">
        <v>41</v>
      </c>
      <c r="J8261" s="1" t="s">
        <v>34</v>
      </c>
      <c r="K8261" s="3" t="s">
        <v>17</v>
      </c>
      <c r="L8261" s="1" t="s">
        <v>34</v>
      </c>
      <c r="M8261" s="4" t="s">
        <v>42</v>
      </c>
      <c r="N8261" s="3" t="str">
        <f>J8261</f>
        <v>[50-85 Lacs]</v>
      </c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1"/>
      <c r="AA8261" s="1" t="s">
        <v>16</v>
      </c>
      <c r="AB8261" s="3" t="s">
        <v>12</v>
      </c>
      <c r="AC8261" s="23" t="s">
        <v>37802</v>
      </c>
      <c r="AD8261" s="23" t="s">
        <v>45562</v>
      </c>
      <c r="AE8261" t="s">
        <v>35399</v>
      </c>
    </row>
    <row r="8262" spans="1:31" ht="14.25" customHeight="1">
      <c r="A8262" s="1">
        <v>8261</v>
      </c>
      <c r="B8262" s="9" t="s">
        <v>6</v>
      </c>
      <c r="C8262" s="1" t="s">
        <v>11022</v>
      </c>
      <c r="D8262" s="1" t="s">
        <v>52</v>
      </c>
      <c r="E8262" s="1" t="s">
        <v>1411</v>
      </c>
      <c r="F8262" s="1" t="s">
        <v>32300</v>
      </c>
      <c r="G8262" s="14">
        <v>914466049999</v>
      </c>
      <c r="H8262" s="1" t="s">
        <v>15</v>
      </c>
      <c r="I8262" s="1" t="s">
        <v>9</v>
      </c>
      <c r="J8262" s="1" t="s">
        <v>34</v>
      </c>
      <c r="K8262" s="3" t="s">
        <v>17</v>
      </c>
      <c r="L8262" s="1" t="s">
        <v>34</v>
      </c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1"/>
      <c r="AA8262" s="1" t="s">
        <v>11</v>
      </c>
      <c r="AB8262" s="3" t="s">
        <v>56</v>
      </c>
      <c r="AC8262" s="23" t="s">
        <v>37802</v>
      </c>
      <c r="AD8262" s="23" t="s">
        <v>43607</v>
      </c>
      <c r="AE8262" t="s">
        <v>35410</v>
      </c>
    </row>
    <row r="8263" spans="1:31" ht="14.25" customHeight="1">
      <c r="A8263" s="1">
        <v>8262</v>
      </c>
      <c r="B8263" s="9" t="s">
        <v>6</v>
      </c>
      <c r="C8263" s="1" t="s">
        <v>11027</v>
      </c>
      <c r="D8263" s="1" t="s">
        <v>7832</v>
      </c>
      <c r="E8263" s="1" t="s">
        <v>37082</v>
      </c>
      <c r="F8263" s="1" t="s">
        <v>26233</v>
      </c>
      <c r="G8263" s="14">
        <v>919494640644</v>
      </c>
      <c r="H8263" s="1" t="s">
        <v>8</v>
      </c>
      <c r="I8263" s="1" t="s">
        <v>62</v>
      </c>
      <c r="J8263" s="1" t="s">
        <v>34</v>
      </c>
      <c r="K8263" s="3" t="s">
        <v>17</v>
      </c>
      <c r="L8263" s="1" t="s">
        <v>34</v>
      </c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1"/>
      <c r="AA8263" s="1" t="s">
        <v>16</v>
      </c>
      <c r="AB8263" s="3" t="s">
        <v>12</v>
      </c>
      <c r="AC8263" s="23" t="s">
        <v>37802</v>
      </c>
      <c r="AD8263" s="23" t="s">
        <v>45563</v>
      </c>
      <c r="AE8263" t="s">
        <v>35394</v>
      </c>
    </row>
    <row r="8264" spans="1:31" ht="14.25" customHeight="1">
      <c r="A8264" s="1">
        <v>8263</v>
      </c>
      <c r="B8264" s="9" t="s">
        <v>6</v>
      </c>
      <c r="C8264" s="1" t="s">
        <v>11028</v>
      </c>
      <c r="D8264" s="1" t="s">
        <v>11029</v>
      </c>
      <c r="E8264" s="1" t="s">
        <v>11030</v>
      </c>
      <c r="F8264" s="1" t="s">
        <v>26234</v>
      </c>
      <c r="G8264" s="14">
        <v>91949964669</v>
      </c>
      <c r="H8264" s="1" t="s">
        <v>8</v>
      </c>
      <c r="I8264" s="1" t="s">
        <v>41</v>
      </c>
      <c r="J8264" s="1" t="s">
        <v>34</v>
      </c>
      <c r="K8264" s="3" t="s">
        <v>42</v>
      </c>
      <c r="L8264" s="1" t="s">
        <v>34</v>
      </c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1"/>
      <c r="AA8264" s="1" t="s">
        <v>16</v>
      </c>
      <c r="AB8264" s="3" t="s">
        <v>12</v>
      </c>
      <c r="AC8264" s="23" t="s">
        <v>37802</v>
      </c>
      <c r="AD8264" s="23" t="s">
        <v>45564</v>
      </c>
      <c r="AE8264" t="s">
        <v>35409</v>
      </c>
    </row>
    <row r="8265" spans="1:31" ht="14.25" customHeight="1">
      <c r="A8265" s="1">
        <v>8264</v>
      </c>
      <c r="B8265" s="9" t="s">
        <v>6</v>
      </c>
      <c r="C8265" s="1" t="s">
        <v>11032</v>
      </c>
      <c r="D8265" s="1" t="s">
        <v>223</v>
      </c>
      <c r="E8265" s="1" t="s">
        <v>11033</v>
      </c>
      <c r="F8265" s="1" t="s">
        <v>26236</v>
      </c>
      <c r="G8265" s="14">
        <v>919099669999</v>
      </c>
      <c r="H8265" s="1" t="s">
        <v>8</v>
      </c>
      <c r="I8265" s="1" t="s">
        <v>9</v>
      </c>
      <c r="J8265" s="1" t="s">
        <v>34</v>
      </c>
      <c r="K8265" s="3" t="s">
        <v>17</v>
      </c>
      <c r="L8265" s="1" t="s">
        <v>34</v>
      </c>
      <c r="M8265" s="4" t="s">
        <v>42</v>
      </c>
      <c r="N8265" s="3" t="str">
        <f>J8265</f>
        <v>[50-85 Lacs]</v>
      </c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1"/>
      <c r="AA8265" s="1" t="s">
        <v>16</v>
      </c>
      <c r="AB8265" s="3" t="s">
        <v>12</v>
      </c>
      <c r="AC8265" s="23" t="s">
        <v>37802</v>
      </c>
      <c r="AD8265" s="23" t="s">
        <v>45565</v>
      </c>
      <c r="AE8265" t="s">
        <v>35394</v>
      </c>
    </row>
    <row r="8266" spans="1:31" ht="14.25" customHeight="1">
      <c r="A8266" s="1">
        <v>8265</v>
      </c>
      <c r="B8266" s="9" t="s">
        <v>6</v>
      </c>
      <c r="C8266" s="1" t="s">
        <v>11038</v>
      </c>
      <c r="D8266" s="1" t="s">
        <v>1015</v>
      </c>
      <c r="E8266" s="1" t="s">
        <v>11039</v>
      </c>
      <c r="F8266" s="1" t="s">
        <v>26238</v>
      </c>
      <c r="G8266" s="14">
        <v>91944614041</v>
      </c>
      <c r="H8266" s="1" t="s">
        <v>15</v>
      </c>
      <c r="I8266" s="1" t="s">
        <v>9</v>
      </c>
      <c r="J8266" s="1" t="s">
        <v>34</v>
      </c>
      <c r="K8266" s="3" t="s">
        <v>171</v>
      </c>
      <c r="L8266" s="1" t="s">
        <v>34</v>
      </c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1"/>
      <c r="AA8266" s="1" t="s">
        <v>16</v>
      </c>
      <c r="AB8266" s="3" t="s">
        <v>12</v>
      </c>
      <c r="AC8266" s="23" t="s">
        <v>37802</v>
      </c>
      <c r="AD8266" s="23" t="s">
        <v>45566</v>
      </c>
      <c r="AE8266" t="s">
        <v>35410</v>
      </c>
    </row>
    <row r="8267" spans="1:31" ht="14.25" customHeight="1">
      <c r="A8267" s="1">
        <v>8266</v>
      </c>
      <c r="B8267" s="9" t="s">
        <v>6</v>
      </c>
      <c r="C8267" s="1" t="s">
        <v>11049</v>
      </c>
      <c r="D8267" s="1" t="s">
        <v>11050</v>
      </c>
      <c r="E8267" s="1" t="s">
        <v>40</v>
      </c>
      <c r="F8267" s="1" t="s">
        <v>32301</v>
      </c>
      <c r="G8267" s="14">
        <v>91999449644</v>
      </c>
      <c r="H8267" s="1" t="s">
        <v>132</v>
      </c>
      <c r="I8267" s="1" t="s">
        <v>41</v>
      </c>
      <c r="J8267" s="1" t="s">
        <v>34</v>
      </c>
      <c r="K8267" s="3" t="s">
        <v>17</v>
      </c>
      <c r="L8267" s="1" t="s">
        <v>34</v>
      </c>
      <c r="M8267" s="4" t="s">
        <v>42</v>
      </c>
      <c r="N8267" s="3" t="str">
        <f t="shared" ref="N8267:N8268" si="299">J8267</f>
        <v>[50-85 Lacs]</v>
      </c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1"/>
      <c r="AA8267" s="1" t="s">
        <v>16</v>
      </c>
      <c r="AB8267" s="3" t="s">
        <v>12</v>
      </c>
      <c r="AC8267" s="23" t="s">
        <v>37802</v>
      </c>
      <c r="AD8267" s="23" t="s">
        <v>45567</v>
      </c>
      <c r="AE8267" t="s">
        <v>35399</v>
      </c>
    </row>
    <row r="8268" spans="1:31" ht="14.25" customHeight="1">
      <c r="A8268" s="1">
        <v>8267</v>
      </c>
      <c r="B8268" s="9" t="s">
        <v>6</v>
      </c>
      <c r="C8268" s="1" t="s">
        <v>11064</v>
      </c>
      <c r="D8268" s="1" t="s">
        <v>699</v>
      </c>
      <c r="E8268" s="1" t="s">
        <v>40</v>
      </c>
      <c r="F8268" s="1" t="s">
        <v>11065</v>
      </c>
      <c r="G8268" s="14">
        <v>91994461114</v>
      </c>
      <c r="H8268" s="1" t="s">
        <v>37</v>
      </c>
      <c r="I8268" s="1" t="s">
        <v>41</v>
      </c>
      <c r="J8268" s="1" t="s">
        <v>34</v>
      </c>
      <c r="K8268" s="3" t="s">
        <v>17</v>
      </c>
      <c r="L8268" s="1" t="s">
        <v>34</v>
      </c>
      <c r="M8268" s="4" t="s">
        <v>42</v>
      </c>
      <c r="N8268" s="3" t="str">
        <f t="shared" si="299"/>
        <v>[50-85 Lacs]</v>
      </c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1"/>
      <c r="AA8268" s="1" t="s">
        <v>16</v>
      </c>
      <c r="AB8268" s="3" t="s">
        <v>12</v>
      </c>
      <c r="AC8268" s="23" t="s">
        <v>37803</v>
      </c>
      <c r="AD8268" s="23" t="s">
        <v>45568</v>
      </c>
      <c r="AE8268" t="s">
        <v>35410</v>
      </c>
    </row>
    <row r="8269" spans="1:31" ht="14.25" customHeight="1">
      <c r="A8269" s="1">
        <v>8268</v>
      </c>
      <c r="B8269" s="9" t="s">
        <v>6</v>
      </c>
      <c r="C8269" s="1" t="s">
        <v>11077</v>
      </c>
      <c r="D8269" s="1" t="s">
        <v>11078</v>
      </c>
      <c r="E8269" s="1" t="s">
        <v>32</v>
      </c>
      <c r="F8269" s="1" t="s">
        <v>26256</v>
      </c>
      <c r="G8269" s="14">
        <v>91999191404</v>
      </c>
      <c r="H8269" s="1" t="s">
        <v>15</v>
      </c>
      <c r="I8269" s="1" t="s">
        <v>33</v>
      </c>
      <c r="J8269" s="1" t="s">
        <v>34</v>
      </c>
      <c r="K8269" s="3" t="s">
        <v>42</v>
      </c>
      <c r="L8269" s="1" t="s">
        <v>34</v>
      </c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1"/>
      <c r="AA8269" s="1" t="s">
        <v>16</v>
      </c>
      <c r="AB8269" s="3" t="s">
        <v>12</v>
      </c>
      <c r="AC8269" s="23" t="s">
        <v>37803</v>
      </c>
      <c r="AD8269" s="23" t="s">
        <v>45569</v>
      </c>
      <c r="AE8269" t="s">
        <v>35394</v>
      </c>
    </row>
    <row r="8270" spans="1:31" ht="14.25" customHeight="1">
      <c r="A8270" s="1">
        <v>8269</v>
      </c>
      <c r="B8270" s="9" t="s">
        <v>6</v>
      </c>
      <c r="C8270" s="1" t="s">
        <v>11086</v>
      </c>
      <c r="D8270" s="1" t="s">
        <v>3404</v>
      </c>
      <c r="E8270" s="1" t="s">
        <v>139</v>
      </c>
      <c r="F8270" s="1" t="s">
        <v>26260</v>
      </c>
      <c r="G8270" s="14">
        <v>919016044644</v>
      </c>
      <c r="H8270" s="1" t="s">
        <v>20</v>
      </c>
      <c r="I8270" s="1" t="s">
        <v>41</v>
      </c>
      <c r="J8270" s="1" t="s">
        <v>34</v>
      </c>
      <c r="K8270" s="3" t="s">
        <v>17</v>
      </c>
      <c r="L8270" s="1" t="s">
        <v>34</v>
      </c>
      <c r="M8270" s="4" t="s">
        <v>42</v>
      </c>
      <c r="N8270" s="3" t="str">
        <f>J8270</f>
        <v>[50-85 Lacs]</v>
      </c>
      <c r="O8270" s="3" t="s">
        <v>47349</v>
      </c>
      <c r="P8270" s="3" t="s">
        <v>34</v>
      </c>
      <c r="Q8270" s="3"/>
      <c r="R8270" s="3"/>
      <c r="S8270" s="3"/>
      <c r="T8270" s="3"/>
      <c r="U8270" s="3"/>
      <c r="V8270" s="3"/>
      <c r="W8270" s="3"/>
      <c r="X8270" s="3"/>
      <c r="Y8270" s="3"/>
      <c r="Z8270" s="1"/>
      <c r="AA8270" s="1" t="s">
        <v>16</v>
      </c>
      <c r="AB8270" s="3" t="s">
        <v>12</v>
      </c>
      <c r="AC8270" s="23" t="s">
        <v>37803</v>
      </c>
      <c r="AD8270" s="23" t="s">
        <v>45570</v>
      </c>
      <c r="AE8270" t="s">
        <v>35409</v>
      </c>
    </row>
    <row r="8271" spans="1:31" ht="14.25" customHeight="1">
      <c r="A8271" s="1">
        <v>8270</v>
      </c>
      <c r="B8271" s="9" t="s">
        <v>6</v>
      </c>
      <c r="C8271" s="1" t="s">
        <v>11087</v>
      </c>
      <c r="D8271" s="1" t="s">
        <v>526</v>
      </c>
      <c r="E8271" s="1" t="s">
        <v>11088</v>
      </c>
      <c r="F8271" s="1" t="s">
        <v>32304</v>
      </c>
      <c r="G8271" s="14">
        <v>914409469</v>
      </c>
      <c r="H8271" s="1" t="s">
        <v>37</v>
      </c>
      <c r="I8271" s="1" t="s">
        <v>62</v>
      </c>
      <c r="J8271" s="1" t="s">
        <v>34</v>
      </c>
      <c r="K8271" s="3" t="s">
        <v>42</v>
      </c>
      <c r="L8271" s="1" t="s">
        <v>34</v>
      </c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1"/>
      <c r="AA8271" s="1" t="s">
        <v>16</v>
      </c>
      <c r="AB8271" s="3" t="s">
        <v>12</v>
      </c>
      <c r="AC8271" s="23" t="s">
        <v>37803</v>
      </c>
      <c r="AD8271" s="23" t="s">
        <v>45571</v>
      </c>
      <c r="AE8271" t="s">
        <v>35410</v>
      </c>
    </row>
    <row r="8272" spans="1:31" ht="14.25" customHeight="1">
      <c r="A8272" s="1">
        <v>8271</v>
      </c>
      <c r="B8272" s="9" t="s">
        <v>6</v>
      </c>
      <c r="C8272" s="1" t="s">
        <v>11104</v>
      </c>
      <c r="D8272" s="1" t="s">
        <v>58</v>
      </c>
      <c r="E8272" s="1" t="s">
        <v>40</v>
      </c>
      <c r="F8272" s="1" t="s">
        <v>26269</v>
      </c>
      <c r="G8272" s="14">
        <v>91446691044</v>
      </c>
      <c r="H8272" s="1" t="s">
        <v>20</v>
      </c>
      <c r="I8272" s="1" t="s">
        <v>41</v>
      </c>
      <c r="J8272" s="1" t="s">
        <v>34</v>
      </c>
      <c r="K8272" s="3" t="s">
        <v>17</v>
      </c>
      <c r="L8272" s="1" t="s">
        <v>34</v>
      </c>
      <c r="M8272" s="4" t="s">
        <v>42</v>
      </c>
      <c r="N8272" s="3" t="str">
        <f>J8272</f>
        <v>[50-85 Lacs]</v>
      </c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1"/>
      <c r="AA8272" s="1" t="s">
        <v>16</v>
      </c>
      <c r="AB8272" s="3" t="s">
        <v>12</v>
      </c>
      <c r="AC8272" s="23" t="s">
        <v>37803</v>
      </c>
      <c r="AD8272" s="23" t="s">
        <v>45572</v>
      </c>
      <c r="AE8272" t="s">
        <v>35410</v>
      </c>
    </row>
    <row r="8273" spans="1:31" ht="14.25" customHeight="1">
      <c r="A8273" s="1">
        <v>8272</v>
      </c>
      <c r="B8273" s="9" t="s">
        <v>6</v>
      </c>
      <c r="C8273" s="1" t="s">
        <v>11106</v>
      </c>
      <c r="D8273" s="1" t="s">
        <v>3851</v>
      </c>
      <c r="E8273" s="1" t="s">
        <v>11107</v>
      </c>
      <c r="F8273" s="1" t="s">
        <v>34438</v>
      </c>
      <c r="G8273" s="14">
        <v>91446691094</v>
      </c>
      <c r="H8273" s="1" t="s">
        <v>20</v>
      </c>
      <c r="I8273" s="1" t="s">
        <v>41</v>
      </c>
      <c r="J8273" s="1" t="s">
        <v>34</v>
      </c>
      <c r="K8273" s="3" t="s">
        <v>42</v>
      </c>
      <c r="L8273" s="1" t="s">
        <v>34</v>
      </c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1"/>
      <c r="AA8273" s="1" t="s">
        <v>16</v>
      </c>
      <c r="AB8273" s="3" t="s">
        <v>12</v>
      </c>
      <c r="AC8273" s="23" t="s">
        <v>37803</v>
      </c>
      <c r="AD8273" s="23" t="s">
        <v>45573</v>
      </c>
      <c r="AE8273" t="s">
        <v>35410</v>
      </c>
    </row>
    <row r="8274" spans="1:31" ht="14.25" customHeight="1">
      <c r="A8274" s="1">
        <v>8273</v>
      </c>
      <c r="B8274" s="9" t="s">
        <v>6</v>
      </c>
      <c r="C8274" s="1" t="s">
        <v>11108</v>
      </c>
      <c r="D8274" s="1" t="s">
        <v>11109</v>
      </c>
      <c r="E8274" s="1" t="s">
        <v>11110</v>
      </c>
      <c r="F8274" s="1" t="s">
        <v>26271</v>
      </c>
      <c r="G8274" s="14">
        <v>91949649</v>
      </c>
      <c r="H8274" s="1" t="s">
        <v>8</v>
      </c>
      <c r="I8274" s="1" t="s">
        <v>33</v>
      </c>
      <c r="J8274" s="1" t="s">
        <v>34</v>
      </c>
      <c r="K8274" s="3" t="s">
        <v>63</v>
      </c>
      <c r="L8274" s="1" t="s">
        <v>34</v>
      </c>
      <c r="M8274" s="3" t="s">
        <v>213</v>
      </c>
      <c r="N8274" s="3" t="str">
        <f>J8274</f>
        <v>[50-85 Lacs]</v>
      </c>
      <c r="O8274" s="3" t="s">
        <v>17</v>
      </c>
      <c r="P8274" s="3" t="s">
        <v>34</v>
      </c>
      <c r="Q8274" s="3" t="s">
        <v>42</v>
      </c>
      <c r="R8274" s="3" t="s">
        <v>34</v>
      </c>
      <c r="S8274" s="3" t="s">
        <v>27</v>
      </c>
      <c r="T8274" s="3" t="s">
        <v>34</v>
      </c>
      <c r="U8274" s="3" t="s">
        <v>117</v>
      </c>
      <c r="V8274" s="3" t="s">
        <v>34</v>
      </c>
      <c r="W8274" s="3" t="s">
        <v>178</v>
      </c>
      <c r="X8274" s="3" t="s">
        <v>34</v>
      </c>
      <c r="Y8274" s="3" t="s">
        <v>171</v>
      </c>
      <c r="Z8274" s="1" t="s">
        <v>34</v>
      </c>
      <c r="AA8274" s="1" t="s">
        <v>16</v>
      </c>
      <c r="AB8274" s="3" t="s">
        <v>12</v>
      </c>
      <c r="AC8274" s="23" t="s">
        <v>37803</v>
      </c>
      <c r="AD8274" s="23" t="s">
        <v>38743</v>
      </c>
      <c r="AE8274" t="s">
        <v>35410</v>
      </c>
    </row>
    <row r="8275" spans="1:31" ht="14.25" customHeight="1">
      <c r="A8275" s="1">
        <v>8274</v>
      </c>
      <c r="B8275" s="9" t="s">
        <v>6</v>
      </c>
      <c r="C8275" s="1" t="s">
        <v>11120</v>
      </c>
      <c r="D8275" s="1" t="s">
        <v>1136</v>
      </c>
      <c r="E8275" s="1" t="s">
        <v>80</v>
      </c>
      <c r="F8275" s="1" t="s">
        <v>26278</v>
      </c>
      <c r="G8275" s="14">
        <v>914449411696</v>
      </c>
      <c r="H8275" s="1" t="s">
        <v>132</v>
      </c>
      <c r="I8275" s="1" t="s">
        <v>62</v>
      </c>
      <c r="J8275" s="1" t="s">
        <v>34</v>
      </c>
      <c r="K8275" s="3" t="s">
        <v>42</v>
      </c>
      <c r="L8275" s="1" t="s">
        <v>34</v>
      </c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1"/>
      <c r="AA8275" s="1" t="s">
        <v>16</v>
      </c>
      <c r="AB8275" s="3" t="s">
        <v>12</v>
      </c>
      <c r="AC8275" s="23" t="s">
        <v>37803</v>
      </c>
      <c r="AD8275" s="23" t="s">
        <v>45574</v>
      </c>
      <c r="AE8275" t="s">
        <v>35394</v>
      </c>
    </row>
    <row r="8276" spans="1:31" ht="14.25" customHeight="1">
      <c r="A8276" s="1">
        <v>8275</v>
      </c>
      <c r="B8276" s="9" t="s">
        <v>6</v>
      </c>
      <c r="C8276" s="1" t="s">
        <v>11132</v>
      </c>
      <c r="D8276" s="1" t="s">
        <v>3722</v>
      </c>
      <c r="E8276" s="1" t="s">
        <v>11133</v>
      </c>
      <c r="F8276" s="1" t="s">
        <v>26285</v>
      </c>
      <c r="G8276" s="14">
        <v>91</v>
      </c>
      <c r="H8276" s="1" t="s">
        <v>8</v>
      </c>
      <c r="I8276" s="1" t="s">
        <v>41</v>
      </c>
      <c r="J8276" s="1" t="s">
        <v>34</v>
      </c>
      <c r="K8276" s="3" t="s">
        <v>42</v>
      </c>
      <c r="L8276" s="1" t="s">
        <v>34</v>
      </c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1"/>
      <c r="AA8276" s="1" t="s">
        <v>16</v>
      </c>
      <c r="AB8276" s="3" t="s">
        <v>12</v>
      </c>
      <c r="AC8276" s="23" t="s">
        <v>37803</v>
      </c>
      <c r="AD8276" s="23" t="s">
        <v>45575</v>
      </c>
      <c r="AE8276" t="s">
        <v>35409</v>
      </c>
    </row>
    <row r="8277" spans="1:31" ht="14.25" customHeight="1">
      <c r="A8277" s="1">
        <v>8276</v>
      </c>
      <c r="B8277" s="9" t="s">
        <v>6</v>
      </c>
      <c r="C8277" s="1" t="s">
        <v>11152</v>
      </c>
      <c r="D8277" s="1" t="s">
        <v>1302</v>
      </c>
      <c r="E8277" s="1" t="s">
        <v>11153</v>
      </c>
      <c r="F8277" s="1" t="s">
        <v>32310</v>
      </c>
      <c r="G8277" s="14">
        <v>9194661046</v>
      </c>
      <c r="H8277" s="1" t="s">
        <v>8</v>
      </c>
      <c r="I8277" s="1" t="s">
        <v>9</v>
      </c>
      <c r="J8277" s="1" t="s">
        <v>34</v>
      </c>
      <c r="K8277" s="3" t="s">
        <v>42</v>
      </c>
      <c r="L8277" s="1" t="s">
        <v>34</v>
      </c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1"/>
      <c r="AA8277" s="1" t="s">
        <v>16</v>
      </c>
      <c r="AB8277" s="3" t="s">
        <v>12</v>
      </c>
      <c r="AC8277" s="23" t="s">
        <v>37803</v>
      </c>
      <c r="AD8277" s="23" t="s">
        <v>45576</v>
      </c>
      <c r="AE8277" t="s">
        <v>35394</v>
      </c>
    </row>
    <row r="8278" spans="1:31" ht="14.25" customHeight="1">
      <c r="A8278" s="1">
        <v>8277</v>
      </c>
      <c r="B8278" s="1" t="s">
        <v>10396</v>
      </c>
      <c r="C8278" s="1" t="s">
        <v>11157</v>
      </c>
      <c r="D8278" s="1" t="s">
        <v>2412</v>
      </c>
      <c r="E8278" s="1" t="s">
        <v>2871</v>
      </c>
      <c r="F8278" s="1" t="s">
        <v>26294</v>
      </c>
      <c r="G8278" s="14">
        <v>9196400916</v>
      </c>
      <c r="H8278" s="1" t="s">
        <v>8</v>
      </c>
      <c r="I8278" s="1" t="s">
        <v>62</v>
      </c>
      <c r="J8278" s="1" t="s">
        <v>34</v>
      </c>
      <c r="K8278" s="3" t="s">
        <v>42</v>
      </c>
      <c r="L8278" s="1" t="s">
        <v>34</v>
      </c>
      <c r="M8278" s="3" t="s">
        <v>27</v>
      </c>
      <c r="N8278" s="3" t="str">
        <f>J8278</f>
        <v>[50-85 Lacs]</v>
      </c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1"/>
      <c r="AA8278" s="1" t="s">
        <v>16</v>
      </c>
      <c r="AB8278" s="3" t="s">
        <v>12</v>
      </c>
      <c r="AC8278" s="23" t="s">
        <v>37803</v>
      </c>
      <c r="AD8278" s="23" t="s">
        <v>45577</v>
      </c>
      <c r="AE8278" t="s">
        <v>35399</v>
      </c>
    </row>
    <row r="8279" spans="1:31" ht="14.25" customHeight="1">
      <c r="A8279" s="1">
        <v>8278</v>
      </c>
      <c r="B8279" s="9" t="s">
        <v>6</v>
      </c>
      <c r="C8279" s="1" t="s">
        <v>11161</v>
      </c>
      <c r="D8279" s="1" t="s">
        <v>1046</v>
      </c>
      <c r="E8279" s="1" t="s">
        <v>849</v>
      </c>
      <c r="F8279" s="1" t="s">
        <v>34443</v>
      </c>
      <c r="G8279" s="14">
        <v>9160096464</v>
      </c>
      <c r="H8279" s="1" t="s">
        <v>46</v>
      </c>
      <c r="I8279" s="1" t="s">
        <v>41</v>
      </c>
      <c r="J8279" s="1" t="s">
        <v>34</v>
      </c>
      <c r="K8279" s="3" t="s">
        <v>42</v>
      </c>
      <c r="L8279" s="1" t="s">
        <v>34</v>
      </c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1"/>
      <c r="AA8279" s="1" t="s">
        <v>16</v>
      </c>
      <c r="AB8279" s="3" t="s">
        <v>12</v>
      </c>
      <c r="AC8279" s="23" t="s">
        <v>37803</v>
      </c>
      <c r="AD8279" s="23" t="s">
        <v>45578</v>
      </c>
      <c r="AE8279" t="s">
        <v>35410</v>
      </c>
    </row>
    <row r="8280" spans="1:31" ht="14.25" customHeight="1">
      <c r="A8280" s="1">
        <v>8279</v>
      </c>
      <c r="B8280" s="9" t="s">
        <v>6</v>
      </c>
      <c r="C8280" s="1" t="s">
        <v>11166</v>
      </c>
      <c r="D8280" s="1" t="s">
        <v>11167</v>
      </c>
      <c r="E8280" s="1" t="s">
        <v>11168</v>
      </c>
      <c r="F8280" s="1" t="s">
        <v>26301</v>
      </c>
      <c r="G8280" s="14">
        <v>919944964141</v>
      </c>
      <c r="H8280" s="1" t="s">
        <v>15</v>
      </c>
      <c r="I8280" s="1" t="s">
        <v>9</v>
      </c>
      <c r="J8280" s="1" t="s">
        <v>34</v>
      </c>
      <c r="K8280" s="3" t="s">
        <v>42</v>
      </c>
      <c r="L8280" s="1" t="s">
        <v>34</v>
      </c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1"/>
      <c r="AA8280" s="1" t="s">
        <v>16</v>
      </c>
      <c r="AB8280" s="3" t="s">
        <v>12</v>
      </c>
      <c r="AC8280" s="23" t="s">
        <v>37803</v>
      </c>
      <c r="AD8280" s="23" t="s">
        <v>45579</v>
      </c>
      <c r="AE8280" t="s">
        <v>35410</v>
      </c>
    </row>
    <row r="8281" spans="1:31" ht="14.25" customHeight="1">
      <c r="A8281" s="1">
        <v>8280</v>
      </c>
      <c r="B8281" s="1" t="s">
        <v>10396</v>
      </c>
      <c r="C8281" s="1" t="s">
        <v>11169</v>
      </c>
      <c r="D8281" s="1" t="s">
        <v>4823</v>
      </c>
      <c r="E8281" s="1" t="s">
        <v>139</v>
      </c>
      <c r="F8281" s="1" t="s">
        <v>26302</v>
      </c>
      <c r="G8281" s="14">
        <v>91944914999</v>
      </c>
      <c r="H8281" s="1" t="s">
        <v>20</v>
      </c>
      <c r="I8281" s="1" t="s">
        <v>41</v>
      </c>
      <c r="J8281" s="1" t="s">
        <v>34</v>
      </c>
      <c r="K8281" s="3" t="s">
        <v>17</v>
      </c>
      <c r="L8281" s="1" t="s">
        <v>34</v>
      </c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1"/>
      <c r="AA8281" s="1" t="s">
        <v>16</v>
      </c>
      <c r="AB8281" s="3" t="s">
        <v>12</v>
      </c>
      <c r="AC8281" s="23" t="s">
        <v>37803</v>
      </c>
      <c r="AD8281" s="23" t="s">
        <v>45580</v>
      </c>
      <c r="AE8281" t="s">
        <v>35410</v>
      </c>
    </row>
    <row r="8282" spans="1:31" ht="14.25" customHeight="1">
      <c r="A8282" s="1">
        <v>8281</v>
      </c>
      <c r="B8282" s="1" t="s">
        <v>10396</v>
      </c>
      <c r="C8282" s="1" t="s">
        <v>11185</v>
      </c>
      <c r="D8282" s="1" t="s">
        <v>35696</v>
      </c>
      <c r="E8282" s="1" t="s">
        <v>84</v>
      </c>
      <c r="F8282" s="1" t="s">
        <v>34445</v>
      </c>
      <c r="G8282" s="14">
        <v>914494604916</v>
      </c>
      <c r="H8282" s="1" t="s">
        <v>20</v>
      </c>
      <c r="I8282" s="1" t="s">
        <v>62</v>
      </c>
      <c r="J8282" s="1" t="s">
        <v>34</v>
      </c>
      <c r="K8282" s="3" t="s">
        <v>17</v>
      </c>
      <c r="L8282" s="1" t="s">
        <v>34</v>
      </c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1"/>
      <c r="AA8282" s="1" t="s">
        <v>16</v>
      </c>
      <c r="AB8282" s="3" t="s">
        <v>12</v>
      </c>
      <c r="AC8282" s="23" t="s">
        <v>37803</v>
      </c>
      <c r="AD8282" s="23" t="s">
        <v>45581</v>
      </c>
      <c r="AE8282" t="s">
        <v>35394</v>
      </c>
    </row>
    <row r="8283" spans="1:31" ht="14.25" customHeight="1">
      <c r="A8283" s="1">
        <v>8282</v>
      </c>
      <c r="B8283" s="1" t="s">
        <v>10396</v>
      </c>
      <c r="C8283" s="1" t="s">
        <v>11201</v>
      </c>
      <c r="D8283" s="1" t="s">
        <v>35450</v>
      </c>
      <c r="E8283" s="1" t="s">
        <v>139</v>
      </c>
      <c r="F8283" s="1" t="s">
        <v>26317</v>
      </c>
      <c r="G8283" s="14">
        <v>91964444640</v>
      </c>
      <c r="H8283" s="1" t="s">
        <v>8</v>
      </c>
      <c r="I8283" s="1" t="s">
        <v>9</v>
      </c>
      <c r="J8283" s="1" t="s">
        <v>34</v>
      </c>
      <c r="K8283" s="3" t="s">
        <v>17</v>
      </c>
      <c r="L8283" s="1" t="s">
        <v>34</v>
      </c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1"/>
      <c r="AA8283" s="1" t="s">
        <v>16</v>
      </c>
      <c r="AB8283" s="3" t="s">
        <v>12</v>
      </c>
      <c r="AC8283" s="23" t="s">
        <v>37803</v>
      </c>
      <c r="AD8283" s="23" t="s">
        <v>45582</v>
      </c>
      <c r="AE8283" t="s">
        <v>35394</v>
      </c>
    </row>
    <row r="8284" spans="1:31" ht="14.25" customHeight="1">
      <c r="A8284" s="1">
        <v>8283</v>
      </c>
      <c r="B8284" s="9" t="s">
        <v>6</v>
      </c>
      <c r="C8284" s="1" t="s">
        <v>11210</v>
      </c>
      <c r="D8284" s="1" t="s">
        <v>11211</v>
      </c>
      <c r="E8284" s="1" t="s">
        <v>724</v>
      </c>
      <c r="F8284" s="1" t="s">
        <v>20937</v>
      </c>
      <c r="G8284" s="14">
        <v>9194644444</v>
      </c>
      <c r="H8284" s="1" t="s">
        <v>15</v>
      </c>
      <c r="I8284" s="1" t="s">
        <v>41</v>
      </c>
      <c r="J8284" s="1" t="s">
        <v>34</v>
      </c>
      <c r="K8284" s="3" t="s">
        <v>42</v>
      </c>
      <c r="L8284" s="1" t="s">
        <v>34</v>
      </c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1"/>
      <c r="AA8284" s="1" t="s">
        <v>16</v>
      </c>
      <c r="AB8284" s="3" t="s">
        <v>12</v>
      </c>
      <c r="AC8284" s="23" t="s">
        <v>37803</v>
      </c>
      <c r="AD8284" s="23" t="s">
        <v>45583</v>
      </c>
      <c r="AE8284" t="s">
        <v>35399</v>
      </c>
    </row>
    <row r="8285" spans="1:31" ht="14.25" customHeight="1">
      <c r="A8285" s="1">
        <v>8284</v>
      </c>
      <c r="B8285" s="1" t="s">
        <v>10396</v>
      </c>
      <c r="C8285" s="1" t="s">
        <v>11212</v>
      </c>
      <c r="D8285" s="1" t="s">
        <v>9991</v>
      </c>
      <c r="E8285" s="1" t="s">
        <v>881</v>
      </c>
      <c r="F8285" s="1" t="s">
        <v>26322</v>
      </c>
      <c r="G8285" s="14">
        <v>919909904496</v>
      </c>
      <c r="H8285" s="1" t="s">
        <v>15</v>
      </c>
      <c r="I8285" s="1" t="s">
        <v>62</v>
      </c>
      <c r="J8285" s="1" t="s">
        <v>34</v>
      </c>
      <c r="K8285" s="3" t="s">
        <v>27</v>
      </c>
      <c r="L8285" s="1" t="s">
        <v>34</v>
      </c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1"/>
      <c r="AA8285" s="1" t="s">
        <v>16</v>
      </c>
      <c r="AB8285" s="3" t="s">
        <v>12</v>
      </c>
      <c r="AC8285" s="23" t="s">
        <v>37803</v>
      </c>
      <c r="AD8285" s="23" t="s">
        <v>45584</v>
      </c>
      <c r="AE8285" t="s">
        <v>35409</v>
      </c>
    </row>
    <row r="8286" spans="1:31" ht="14.25" customHeight="1">
      <c r="A8286" s="1">
        <v>8285</v>
      </c>
      <c r="B8286" s="1" t="s">
        <v>10396</v>
      </c>
      <c r="C8286" s="1" t="s">
        <v>11217</v>
      </c>
      <c r="D8286" s="1" t="s">
        <v>230</v>
      </c>
      <c r="E8286" s="1" t="s">
        <v>328</v>
      </c>
      <c r="F8286" s="1" t="s">
        <v>26324</v>
      </c>
      <c r="G8286" s="14">
        <v>91949444149</v>
      </c>
      <c r="H8286" s="1" t="s">
        <v>8</v>
      </c>
      <c r="I8286" s="1" t="s">
        <v>62</v>
      </c>
      <c r="J8286" s="1" t="s">
        <v>34</v>
      </c>
      <c r="K8286" s="3" t="s">
        <v>42</v>
      </c>
      <c r="L8286" s="1" t="s">
        <v>34</v>
      </c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1"/>
      <c r="AA8286" s="1" t="s">
        <v>16</v>
      </c>
      <c r="AB8286" s="3" t="s">
        <v>12</v>
      </c>
      <c r="AC8286" s="23" t="s">
        <v>37803</v>
      </c>
      <c r="AD8286" s="23" t="s">
        <v>45585</v>
      </c>
      <c r="AE8286" t="s">
        <v>35410</v>
      </c>
    </row>
    <row r="8287" spans="1:31" ht="14.25" customHeight="1">
      <c r="A8287" s="1">
        <v>8286</v>
      </c>
      <c r="B8287" s="1" t="s">
        <v>10396</v>
      </c>
      <c r="C8287" s="1" t="s">
        <v>11219</v>
      </c>
      <c r="D8287" s="1" t="s">
        <v>699</v>
      </c>
      <c r="E8287" s="1" t="s">
        <v>2561</v>
      </c>
      <c r="F8287" s="1" t="s">
        <v>32319</v>
      </c>
      <c r="G8287" s="14">
        <v>919016661044</v>
      </c>
      <c r="H8287" s="1" t="s">
        <v>15</v>
      </c>
      <c r="I8287" s="1" t="s">
        <v>41</v>
      </c>
      <c r="J8287" s="1" t="s">
        <v>34</v>
      </c>
      <c r="K8287" s="3" t="s">
        <v>17</v>
      </c>
      <c r="L8287" s="1" t="s">
        <v>34</v>
      </c>
      <c r="M8287" s="4" t="s">
        <v>42</v>
      </c>
      <c r="N8287" s="3" t="str">
        <f>J8287</f>
        <v>[50-85 Lacs]</v>
      </c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1"/>
      <c r="AA8287" s="1" t="s">
        <v>16</v>
      </c>
      <c r="AB8287" s="3" t="s">
        <v>12</v>
      </c>
      <c r="AC8287" s="23" t="s">
        <v>37803</v>
      </c>
      <c r="AD8287" s="23" t="s">
        <v>45586</v>
      </c>
      <c r="AE8287" t="s">
        <v>35409</v>
      </c>
    </row>
    <row r="8288" spans="1:31" ht="14.25" customHeight="1">
      <c r="A8288" s="1">
        <v>8287</v>
      </c>
      <c r="B8288" s="1" t="s">
        <v>10396</v>
      </c>
      <c r="C8288" s="1" t="s">
        <v>11225</v>
      </c>
      <c r="D8288" s="1" t="s">
        <v>400</v>
      </c>
      <c r="E8288" s="1" t="s">
        <v>1219</v>
      </c>
      <c r="F8288" s="1" t="s">
        <v>26328</v>
      </c>
      <c r="G8288" s="14">
        <v>919944419661</v>
      </c>
      <c r="H8288" s="1" t="s">
        <v>15</v>
      </c>
      <c r="I8288" s="1" t="s">
        <v>9</v>
      </c>
      <c r="J8288" s="1" t="s">
        <v>34</v>
      </c>
      <c r="K8288" s="3" t="s">
        <v>17</v>
      </c>
      <c r="L8288" s="1" t="s">
        <v>34</v>
      </c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1"/>
      <c r="AA8288" s="1" t="s">
        <v>11</v>
      </c>
      <c r="AB8288" s="3" t="s">
        <v>321</v>
      </c>
      <c r="AC8288" s="23" t="s">
        <v>37803</v>
      </c>
      <c r="AD8288" s="23" t="s">
        <v>45587</v>
      </c>
      <c r="AE8288" t="s">
        <v>35409</v>
      </c>
    </row>
    <row r="8289" spans="1:31" ht="14.25" customHeight="1">
      <c r="A8289" s="1">
        <v>8288</v>
      </c>
      <c r="B8289" s="9" t="s">
        <v>6</v>
      </c>
      <c r="C8289" s="1" t="s">
        <v>11232</v>
      </c>
      <c r="D8289" s="1" t="s">
        <v>1867</v>
      </c>
      <c r="E8289" s="1" t="s">
        <v>881</v>
      </c>
      <c r="F8289" s="1" t="s">
        <v>26332</v>
      </c>
      <c r="G8289" s="14">
        <v>919946096099</v>
      </c>
      <c r="H8289" s="1" t="s">
        <v>8</v>
      </c>
      <c r="I8289" s="1" t="s">
        <v>41</v>
      </c>
      <c r="J8289" s="1" t="s">
        <v>34</v>
      </c>
      <c r="K8289" s="3" t="s">
        <v>17</v>
      </c>
      <c r="L8289" s="1" t="s">
        <v>34</v>
      </c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1"/>
      <c r="AA8289" s="1" t="s">
        <v>16</v>
      </c>
      <c r="AB8289" s="3" t="s">
        <v>12</v>
      </c>
      <c r="AC8289" s="23" t="s">
        <v>37803</v>
      </c>
      <c r="AD8289" s="23" t="s">
        <v>45588</v>
      </c>
      <c r="AE8289" t="s">
        <v>35409</v>
      </c>
    </row>
    <row r="8290" spans="1:31" ht="14.25" customHeight="1">
      <c r="A8290" s="1">
        <v>8289</v>
      </c>
      <c r="B8290" s="1" t="s">
        <v>10396</v>
      </c>
      <c r="C8290" s="1" t="s">
        <v>11243</v>
      </c>
      <c r="D8290" s="1" t="s">
        <v>35926</v>
      </c>
      <c r="E8290" s="1" t="s">
        <v>3937</v>
      </c>
      <c r="F8290" s="1" t="s">
        <v>34453</v>
      </c>
      <c r="G8290" s="14">
        <v>91949469494</v>
      </c>
      <c r="H8290" s="1" t="s">
        <v>8</v>
      </c>
      <c r="I8290" s="1" t="s">
        <v>41</v>
      </c>
      <c r="J8290" s="1" t="s">
        <v>34</v>
      </c>
      <c r="K8290" s="3" t="s">
        <v>42</v>
      </c>
      <c r="L8290" s="1" t="s">
        <v>34</v>
      </c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1"/>
      <c r="AA8290" s="1" t="s">
        <v>16</v>
      </c>
      <c r="AB8290" s="3" t="s">
        <v>12</v>
      </c>
      <c r="AC8290" s="23" t="s">
        <v>37803</v>
      </c>
      <c r="AD8290" s="23" t="s">
        <v>45589</v>
      </c>
      <c r="AE8290" t="s">
        <v>35394</v>
      </c>
    </row>
    <row r="8291" spans="1:31" ht="14.25" customHeight="1">
      <c r="A8291" s="1">
        <v>8290</v>
      </c>
      <c r="B8291" s="1" t="s">
        <v>10396</v>
      </c>
      <c r="C8291" s="1" t="s">
        <v>11246</v>
      </c>
      <c r="D8291" s="1" t="s">
        <v>1970</v>
      </c>
      <c r="E8291" s="1" t="s">
        <v>139</v>
      </c>
      <c r="F8291" s="1" t="s">
        <v>26339</v>
      </c>
      <c r="G8291" s="14">
        <v>91999494949</v>
      </c>
      <c r="H8291" s="1" t="s">
        <v>20</v>
      </c>
      <c r="I8291" s="1" t="s">
        <v>37779</v>
      </c>
      <c r="J8291" s="1" t="s">
        <v>34</v>
      </c>
      <c r="K8291" s="3" t="s">
        <v>17</v>
      </c>
      <c r="L8291" s="1" t="s">
        <v>34</v>
      </c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1"/>
      <c r="AA8291" s="1" t="s">
        <v>11</v>
      </c>
      <c r="AB8291" s="3" t="s">
        <v>321</v>
      </c>
      <c r="AC8291" s="23" t="s">
        <v>37803</v>
      </c>
      <c r="AD8291" s="23" t="s">
        <v>45590</v>
      </c>
      <c r="AE8291" t="s">
        <v>35394</v>
      </c>
    </row>
    <row r="8292" spans="1:31" ht="14.25" customHeight="1">
      <c r="A8292" s="1">
        <v>8291</v>
      </c>
      <c r="B8292" s="1" t="s">
        <v>10396</v>
      </c>
      <c r="C8292" s="1" t="s">
        <v>11252</v>
      </c>
      <c r="D8292" s="1" t="s">
        <v>11985</v>
      </c>
      <c r="E8292" s="1" t="s">
        <v>3937</v>
      </c>
      <c r="F8292" s="1" t="s">
        <v>26343</v>
      </c>
      <c r="G8292" s="14">
        <v>91994909640</v>
      </c>
      <c r="H8292" s="1" t="s">
        <v>20</v>
      </c>
      <c r="I8292" s="1" t="s">
        <v>41</v>
      </c>
      <c r="J8292" s="1" t="s">
        <v>34</v>
      </c>
      <c r="K8292" s="3" t="s">
        <v>42</v>
      </c>
      <c r="L8292" s="1" t="s">
        <v>34</v>
      </c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1"/>
      <c r="AA8292" s="1" t="s">
        <v>16</v>
      </c>
      <c r="AB8292" s="3" t="s">
        <v>12</v>
      </c>
      <c r="AC8292" s="23" t="s">
        <v>37803</v>
      </c>
      <c r="AD8292" s="23" t="s">
        <v>42628</v>
      </c>
      <c r="AE8292" t="s">
        <v>35410</v>
      </c>
    </row>
    <row r="8293" spans="1:31" ht="14.25" customHeight="1">
      <c r="A8293" s="1">
        <v>8292</v>
      </c>
      <c r="B8293" s="9" t="s">
        <v>6</v>
      </c>
      <c r="C8293" s="1" t="s">
        <v>11254</v>
      </c>
      <c r="D8293" s="1" t="s">
        <v>11255</v>
      </c>
      <c r="E8293" s="1" t="s">
        <v>73</v>
      </c>
      <c r="F8293" s="1" t="s">
        <v>34455</v>
      </c>
      <c r="G8293" s="14">
        <v>919099040161</v>
      </c>
      <c r="H8293" s="1" t="s">
        <v>15</v>
      </c>
      <c r="I8293" s="1" t="s">
        <v>41</v>
      </c>
      <c r="J8293" s="1" t="s">
        <v>34</v>
      </c>
      <c r="K8293" s="3" t="s">
        <v>42</v>
      </c>
      <c r="L8293" s="1" t="s">
        <v>34</v>
      </c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1"/>
      <c r="AA8293" s="1" t="s">
        <v>16</v>
      </c>
      <c r="AB8293" s="3" t="s">
        <v>12</v>
      </c>
      <c r="AC8293" s="23" t="s">
        <v>37803</v>
      </c>
      <c r="AD8293" s="23" t="s">
        <v>45591</v>
      </c>
      <c r="AE8293" t="s">
        <v>35410</v>
      </c>
    </row>
    <row r="8294" spans="1:31" ht="14.25" customHeight="1">
      <c r="A8294" s="1">
        <v>8293</v>
      </c>
      <c r="B8294" s="1" t="s">
        <v>10396</v>
      </c>
      <c r="C8294" s="1" t="s">
        <v>11261</v>
      </c>
      <c r="D8294" s="1" t="s">
        <v>6978</v>
      </c>
      <c r="E8294" s="1" t="s">
        <v>4694</v>
      </c>
      <c r="F8294" s="1" t="s">
        <v>26346</v>
      </c>
      <c r="G8294" s="14">
        <v>919949900</v>
      </c>
      <c r="H8294" s="1" t="s">
        <v>20</v>
      </c>
      <c r="I8294" s="1" t="s">
        <v>9</v>
      </c>
      <c r="J8294" s="1" t="s">
        <v>34</v>
      </c>
      <c r="K8294" s="3" t="s">
        <v>42</v>
      </c>
      <c r="L8294" s="1" t="s">
        <v>34</v>
      </c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1"/>
      <c r="AA8294" s="1" t="s">
        <v>16</v>
      </c>
      <c r="AB8294" s="3" t="s">
        <v>12</v>
      </c>
      <c r="AC8294" s="23" t="s">
        <v>37803</v>
      </c>
      <c r="AD8294" s="23" t="s">
        <v>45592</v>
      </c>
      <c r="AE8294" t="s">
        <v>35409</v>
      </c>
    </row>
    <row r="8295" spans="1:31" ht="14.25" customHeight="1">
      <c r="A8295" s="1">
        <v>8294</v>
      </c>
      <c r="B8295" s="1" t="s">
        <v>10396</v>
      </c>
      <c r="C8295" s="1" t="s">
        <v>11263</v>
      </c>
      <c r="D8295" s="1" t="s">
        <v>2076</v>
      </c>
      <c r="E8295" s="1" t="s">
        <v>152</v>
      </c>
      <c r="F8295" s="1" t="s">
        <v>26348</v>
      </c>
      <c r="G8295" s="14">
        <v>919444041404</v>
      </c>
      <c r="H8295" s="1" t="s">
        <v>20</v>
      </c>
      <c r="I8295" s="1" t="s">
        <v>9</v>
      </c>
      <c r="J8295" s="1" t="s">
        <v>34</v>
      </c>
      <c r="K8295" s="3" t="s">
        <v>27</v>
      </c>
      <c r="L8295" s="1" t="s">
        <v>34</v>
      </c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1"/>
      <c r="AA8295" s="1" t="s">
        <v>16</v>
      </c>
      <c r="AB8295" s="3" t="s">
        <v>12</v>
      </c>
      <c r="AC8295" s="23" t="s">
        <v>37803</v>
      </c>
      <c r="AD8295" s="23" t="s">
        <v>45593</v>
      </c>
      <c r="AE8295" t="s">
        <v>35399</v>
      </c>
    </row>
    <row r="8296" spans="1:31" ht="14.25" customHeight="1">
      <c r="A8296" s="1">
        <v>8295</v>
      </c>
      <c r="B8296" s="1" t="s">
        <v>10396</v>
      </c>
      <c r="C8296" s="1" t="s">
        <v>11268</v>
      </c>
      <c r="D8296" s="1" t="s">
        <v>35927</v>
      </c>
      <c r="E8296" s="1" t="s">
        <v>7892</v>
      </c>
      <c r="F8296" s="1" t="s">
        <v>26352</v>
      </c>
      <c r="G8296" s="14">
        <v>91496944914</v>
      </c>
      <c r="H8296" s="1" t="s">
        <v>8</v>
      </c>
      <c r="I8296" s="1" t="s">
        <v>62</v>
      </c>
      <c r="J8296" s="1" t="s">
        <v>34</v>
      </c>
      <c r="K8296" s="3" t="s">
        <v>63</v>
      </c>
      <c r="L8296" s="1" t="s">
        <v>34</v>
      </c>
      <c r="M8296" s="3" t="s">
        <v>213</v>
      </c>
      <c r="N8296" s="3" t="str">
        <f t="shared" ref="N8296:N8297" si="300">J8296</f>
        <v>[50-85 Lacs]</v>
      </c>
      <c r="O8296" s="3" t="s">
        <v>17</v>
      </c>
      <c r="P8296" s="3" t="s">
        <v>34</v>
      </c>
      <c r="Q8296" s="3" t="s">
        <v>42</v>
      </c>
      <c r="R8296" s="3" t="s">
        <v>34</v>
      </c>
      <c r="S8296" s="3" t="s">
        <v>27</v>
      </c>
      <c r="T8296" s="3" t="s">
        <v>34</v>
      </c>
      <c r="U8296" s="3" t="s">
        <v>117</v>
      </c>
      <c r="V8296" s="3" t="s">
        <v>34</v>
      </c>
      <c r="W8296" s="3" t="s">
        <v>178</v>
      </c>
      <c r="X8296" s="3" t="s">
        <v>34</v>
      </c>
      <c r="Y8296" s="3" t="s">
        <v>171</v>
      </c>
      <c r="Z8296" s="1" t="s">
        <v>34</v>
      </c>
      <c r="AA8296" s="1" t="s">
        <v>16</v>
      </c>
      <c r="AB8296" s="3" t="s">
        <v>12</v>
      </c>
      <c r="AC8296" s="23" t="s">
        <v>37803</v>
      </c>
      <c r="AD8296" s="23" t="s">
        <v>45594</v>
      </c>
      <c r="AE8296" t="s">
        <v>35410</v>
      </c>
    </row>
    <row r="8297" spans="1:31" ht="14.25" customHeight="1">
      <c r="A8297" s="1">
        <v>8296</v>
      </c>
      <c r="B8297" s="9" t="s">
        <v>6</v>
      </c>
      <c r="C8297" s="1" t="s">
        <v>11296</v>
      </c>
      <c r="D8297" s="1" t="s">
        <v>2890</v>
      </c>
      <c r="E8297" s="1" t="s">
        <v>139</v>
      </c>
      <c r="F8297" s="1" t="s">
        <v>26363</v>
      </c>
      <c r="G8297" s="14">
        <v>91944964669</v>
      </c>
      <c r="H8297" s="1" t="s">
        <v>8</v>
      </c>
      <c r="I8297" s="1" t="s">
        <v>41</v>
      </c>
      <c r="J8297" s="1" t="s">
        <v>34</v>
      </c>
      <c r="K8297" s="3" t="s">
        <v>17</v>
      </c>
      <c r="L8297" s="1" t="s">
        <v>34</v>
      </c>
      <c r="M8297" s="4" t="s">
        <v>42</v>
      </c>
      <c r="N8297" s="3" t="str">
        <f t="shared" si="300"/>
        <v>[50-85 Lacs]</v>
      </c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1"/>
      <c r="AA8297" s="1" t="s">
        <v>16</v>
      </c>
      <c r="AB8297" s="3" t="s">
        <v>12</v>
      </c>
      <c r="AC8297" s="23" t="s">
        <v>37803</v>
      </c>
      <c r="AD8297" s="23" t="s">
        <v>45595</v>
      </c>
      <c r="AE8297" t="s">
        <v>35410</v>
      </c>
    </row>
    <row r="8298" spans="1:31" ht="14.25" customHeight="1">
      <c r="A8298" s="1">
        <v>8297</v>
      </c>
      <c r="B8298" s="1" t="s">
        <v>10396</v>
      </c>
      <c r="C8298" s="1" t="s">
        <v>11328</v>
      </c>
      <c r="D8298" s="1" t="s">
        <v>10290</v>
      </c>
      <c r="E8298" s="1" t="s">
        <v>78</v>
      </c>
      <c r="F8298" s="1" t="s">
        <v>26382</v>
      </c>
      <c r="G8298" s="14">
        <v>919944490499</v>
      </c>
      <c r="H8298" s="1" t="s">
        <v>8</v>
      </c>
      <c r="I8298" s="1" t="s">
        <v>62</v>
      </c>
      <c r="J8298" s="1" t="s">
        <v>34</v>
      </c>
      <c r="K8298" s="3" t="s">
        <v>42</v>
      </c>
      <c r="L8298" s="1" t="s">
        <v>34</v>
      </c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1"/>
      <c r="AA8298" s="1" t="s">
        <v>16</v>
      </c>
      <c r="AB8298" s="3" t="s">
        <v>12</v>
      </c>
      <c r="AC8298" s="23" t="s">
        <v>37803</v>
      </c>
      <c r="AD8298" s="23" t="s">
        <v>45596</v>
      </c>
      <c r="AE8298" t="s">
        <v>35410</v>
      </c>
    </row>
    <row r="8299" spans="1:31" ht="14.25" customHeight="1">
      <c r="A8299" s="1">
        <v>8298</v>
      </c>
      <c r="B8299" s="9" t="s">
        <v>6</v>
      </c>
      <c r="C8299" s="1" t="s">
        <v>11333</v>
      </c>
      <c r="D8299" s="1" t="s">
        <v>951</v>
      </c>
      <c r="E8299" s="1" t="s">
        <v>1909</v>
      </c>
      <c r="F8299" s="1" t="s">
        <v>34465</v>
      </c>
      <c r="G8299" s="14">
        <v>919444606141</v>
      </c>
      <c r="H8299" s="1" t="s">
        <v>37</v>
      </c>
      <c r="I8299" s="1" t="s">
        <v>9</v>
      </c>
      <c r="J8299" s="1" t="s">
        <v>34</v>
      </c>
      <c r="K8299" s="3" t="s">
        <v>42</v>
      </c>
      <c r="L8299" s="1" t="s">
        <v>34</v>
      </c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1"/>
      <c r="AA8299" s="1" t="s">
        <v>16</v>
      </c>
      <c r="AB8299" s="3" t="s">
        <v>12</v>
      </c>
      <c r="AC8299" s="23" t="s">
        <v>37803</v>
      </c>
      <c r="AD8299" s="23" t="s">
        <v>40741</v>
      </c>
      <c r="AE8299" t="s">
        <v>35409</v>
      </c>
    </row>
    <row r="8300" spans="1:31" ht="14.25" customHeight="1">
      <c r="A8300" s="1">
        <v>8299</v>
      </c>
      <c r="B8300" s="1" t="s">
        <v>10396</v>
      </c>
      <c r="C8300" s="1" t="s">
        <v>11334</v>
      </c>
      <c r="D8300" s="1" t="s">
        <v>961</v>
      </c>
      <c r="E8300" s="1" t="s">
        <v>11335</v>
      </c>
      <c r="F8300" s="1" t="s">
        <v>26384</v>
      </c>
      <c r="G8300" s="14">
        <v>914940004099</v>
      </c>
      <c r="H8300" s="1" t="s">
        <v>8</v>
      </c>
      <c r="I8300" s="1" t="s">
        <v>41</v>
      </c>
      <c r="J8300" s="1" t="s">
        <v>34</v>
      </c>
      <c r="K8300" s="3" t="s">
        <v>42</v>
      </c>
      <c r="L8300" s="1" t="s">
        <v>34</v>
      </c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1"/>
      <c r="AA8300" s="1" t="s">
        <v>16</v>
      </c>
      <c r="AB8300" s="3" t="s">
        <v>12</v>
      </c>
      <c r="AC8300" s="23" t="s">
        <v>37803</v>
      </c>
      <c r="AD8300" s="23" t="s">
        <v>38784</v>
      </c>
      <c r="AE8300" t="s">
        <v>35394</v>
      </c>
    </row>
    <row r="8301" spans="1:31" ht="14.25" customHeight="1">
      <c r="A8301" s="1">
        <v>8300</v>
      </c>
      <c r="B8301" s="1" t="s">
        <v>10396</v>
      </c>
      <c r="C8301" s="1" t="s">
        <v>11341</v>
      </c>
      <c r="D8301" s="1" t="s">
        <v>39</v>
      </c>
      <c r="E8301" s="1" t="s">
        <v>351</v>
      </c>
      <c r="F8301" s="1" t="s">
        <v>26387</v>
      </c>
      <c r="G8301" s="14">
        <v>91994644964</v>
      </c>
      <c r="H8301" s="1" t="s">
        <v>15</v>
      </c>
      <c r="I8301" s="1" t="s">
        <v>9</v>
      </c>
      <c r="J8301" s="1" t="s">
        <v>34</v>
      </c>
      <c r="K8301" s="3" t="s">
        <v>17</v>
      </c>
      <c r="L8301" s="1" t="s">
        <v>34</v>
      </c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1"/>
      <c r="AA8301" s="1" t="s">
        <v>11</v>
      </c>
      <c r="AB8301" s="3" t="s">
        <v>13</v>
      </c>
      <c r="AC8301" s="23" t="s">
        <v>37803</v>
      </c>
      <c r="AD8301" s="23" t="s">
        <v>45597</v>
      </c>
      <c r="AE8301" t="s">
        <v>35394</v>
      </c>
    </row>
    <row r="8302" spans="1:31" ht="14.25" customHeight="1">
      <c r="A8302" s="1">
        <v>8301</v>
      </c>
      <c r="B8302" s="1" t="s">
        <v>10396</v>
      </c>
      <c r="C8302" s="1" t="s">
        <v>11359</v>
      </c>
      <c r="D8302" s="1" t="s">
        <v>1968</v>
      </c>
      <c r="E8302" s="1" t="s">
        <v>495</v>
      </c>
      <c r="F8302" s="1" t="s">
        <v>26396</v>
      </c>
      <c r="G8302" s="14">
        <v>9194499066</v>
      </c>
      <c r="H8302" s="1" t="s">
        <v>8</v>
      </c>
      <c r="I8302" s="1" t="s">
        <v>41</v>
      </c>
      <c r="J8302" s="1" t="s">
        <v>34</v>
      </c>
      <c r="K8302" s="3" t="s">
        <v>42</v>
      </c>
      <c r="L8302" s="1" t="s">
        <v>34</v>
      </c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1"/>
      <c r="AA8302" s="1" t="s">
        <v>16</v>
      </c>
      <c r="AB8302" s="3" t="s">
        <v>12</v>
      </c>
      <c r="AC8302" s="23" t="s">
        <v>37803</v>
      </c>
      <c r="AD8302" s="23" t="s">
        <v>45598</v>
      </c>
      <c r="AE8302" t="s">
        <v>35399</v>
      </c>
    </row>
    <row r="8303" spans="1:31" ht="14.25" customHeight="1">
      <c r="A8303" s="1">
        <v>8302</v>
      </c>
      <c r="B8303" s="1" t="s">
        <v>10396</v>
      </c>
      <c r="C8303" s="1" t="s">
        <v>11364</v>
      </c>
      <c r="D8303" s="1" t="s">
        <v>1160</v>
      </c>
      <c r="E8303" s="1" t="s">
        <v>230</v>
      </c>
      <c r="F8303" s="1" t="s">
        <v>26401</v>
      </c>
      <c r="G8303" s="14">
        <v>91496446946</v>
      </c>
      <c r="H8303" s="1" t="s">
        <v>20</v>
      </c>
      <c r="I8303" s="1" t="s">
        <v>41</v>
      </c>
      <c r="J8303" s="1" t="s">
        <v>34</v>
      </c>
      <c r="K8303" s="3" t="s">
        <v>42</v>
      </c>
      <c r="L8303" s="1" t="s">
        <v>34</v>
      </c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1"/>
      <c r="AA8303" s="1" t="s">
        <v>16</v>
      </c>
      <c r="AB8303" s="3" t="s">
        <v>12</v>
      </c>
      <c r="AC8303" s="23" t="s">
        <v>37803</v>
      </c>
      <c r="AD8303" s="23" t="s">
        <v>45599</v>
      </c>
      <c r="AE8303" t="s">
        <v>35394</v>
      </c>
    </row>
    <row r="8304" spans="1:31" ht="14.25" customHeight="1">
      <c r="A8304" s="1">
        <v>8303</v>
      </c>
      <c r="B8304" s="1" t="s">
        <v>10396</v>
      </c>
      <c r="C8304" s="1" t="s">
        <v>11365</v>
      </c>
      <c r="D8304" s="1" t="s">
        <v>332</v>
      </c>
      <c r="E8304" s="1" t="s">
        <v>8773</v>
      </c>
      <c r="F8304" s="1" t="s">
        <v>11366</v>
      </c>
      <c r="G8304" s="14">
        <v>914446914644</v>
      </c>
      <c r="H8304" s="1" t="s">
        <v>8</v>
      </c>
      <c r="I8304" s="1" t="s">
        <v>41</v>
      </c>
      <c r="J8304" s="1" t="s">
        <v>34</v>
      </c>
      <c r="K8304" s="3" t="s">
        <v>42</v>
      </c>
      <c r="L8304" s="1" t="s">
        <v>34</v>
      </c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1"/>
      <c r="AA8304" s="1" t="s">
        <v>16</v>
      </c>
      <c r="AB8304" s="3" t="s">
        <v>12</v>
      </c>
      <c r="AC8304" s="23" t="s">
        <v>37803</v>
      </c>
      <c r="AD8304" s="23" t="s">
        <v>45600</v>
      </c>
      <c r="AE8304" t="s">
        <v>35399</v>
      </c>
    </row>
    <row r="8305" spans="1:31" ht="14.25" customHeight="1">
      <c r="A8305" s="1">
        <v>8304</v>
      </c>
      <c r="B8305" s="9" t="s">
        <v>6</v>
      </c>
      <c r="C8305" s="1" t="s">
        <v>11367</v>
      </c>
      <c r="D8305" s="1" t="s">
        <v>1136</v>
      </c>
      <c r="E8305" s="1" t="s">
        <v>10517</v>
      </c>
      <c r="F8305" s="1" t="s">
        <v>26402</v>
      </c>
      <c r="G8305" s="14">
        <v>91949490444</v>
      </c>
      <c r="H8305" s="1" t="s">
        <v>132</v>
      </c>
      <c r="I8305" s="1" t="s">
        <v>41</v>
      </c>
      <c r="J8305" s="1" t="s">
        <v>34</v>
      </c>
      <c r="K8305" s="3" t="s">
        <v>17</v>
      </c>
      <c r="L8305" s="1" t="s">
        <v>34</v>
      </c>
      <c r="M8305" s="4" t="s">
        <v>42</v>
      </c>
      <c r="N8305" s="3" t="str">
        <f>J8305</f>
        <v>[50-85 Lacs]</v>
      </c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1"/>
      <c r="AA8305" s="1" t="s">
        <v>16</v>
      </c>
      <c r="AB8305" s="3" t="s">
        <v>12</v>
      </c>
      <c r="AC8305" s="23" t="s">
        <v>37803</v>
      </c>
      <c r="AD8305" s="23" t="s">
        <v>45601</v>
      </c>
      <c r="AE8305" t="s">
        <v>35394</v>
      </c>
    </row>
    <row r="8306" spans="1:31" ht="14.25" customHeight="1">
      <c r="A8306" s="1">
        <v>8305</v>
      </c>
      <c r="B8306" s="9" t="s">
        <v>6</v>
      </c>
      <c r="C8306" s="1" t="s">
        <v>11369</v>
      </c>
      <c r="D8306" s="1" t="s">
        <v>522</v>
      </c>
      <c r="E8306" s="1" t="s">
        <v>152</v>
      </c>
      <c r="F8306" s="1" t="s">
        <v>26403</v>
      </c>
      <c r="G8306" s="14">
        <v>91016409444</v>
      </c>
      <c r="H8306" s="1" t="s">
        <v>8</v>
      </c>
      <c r="I8306" s="1" t="s">
        <v>9</v>
      </c>
      <c r="J8306" s="1" t="s">
        <v>34</v>
      </c>
      <c r="K8306" s="3" t="s">
        <v>17</v>
      </c>
      <c r="L8306" s="1" t="s">
        <v>34</v>
      </c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1"/>
      <c r="AA8306" s="1" t="s">
        <v>11</v>
      </c>
      <c r="AB8306" s="3" t="s">
        <v>13</v>
      </c>
      <c r="AC8306" s="23" t="s">
        <v>37803</v>
      </c>
      <c r="AD8306" s="23" t="s">
        <v>45602</v>
      </c>
      <c r="AE8306" t="s">
        <v>35409</v>
      </c>
    </row>
    <row r="8307" spans="1:31" ht="14.25" customHeight="1">
      <c r="A8307" s="1">
        <v>8306</v>
      </c>
      <c r="B8307" s="1" t="s">
        <v>10396</v>
      </c>
      <c r="C8307" s="1" t="s">
        <v>11374</v>
      </c>
      <c r="D8307" s="1" t="s">
        <v>1010</v>
      </c>
      <c r="E8307" s="1" t="s">
        <v>1527</v>
      </c>
      <c r="F8307" s="1" t="s">
        <v>26404</v>
      </c>
      <c r="G8307" s="14">
        <v>91944664499</v>
      </c>
      <c r="H8307" s="1" t="s">
        <v>8</v>
      </c>
      <c r="I8307" s="1" t="s">
        <v>9</v>
      </c>
      <c r="J8307" s="1" t="s">
        <v>34</v>
      </c>
      <c r="K8307" s="3" t="s">
        <v>17</v>
      </c>
      <c r="L8307" s="1" t="s">
        <v>34</v>
      </c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1"/>
      <c r="AA8307" s="1" t="s">
        <v>11</v>
      </c>
      <c r="AB8307" s="3" t="s">
        <v>13</v>
      </c>
      <c r="AC8307" s="23" t="s">
        <v>37803</v>
      </c>
      <c r="AD8307" s="23" t="s">
        <v>45603</v>
      </c>
      <c r="AE8307" t="s">
        <v>35410</v>
      </c>
    </row>
    <row r="8308" spans="1:31" ht="14.25" customHeight="1">
      <c r="A8308" s="1">
        <v>8307</v>
      </c>
      <c r="B8308" s="1" t="s">
        <v>10396</v>
      </c>
      <c r="C8308" s="1" t="s">
        <v>11389</v>
      </c>
      <c r="D8308" s="1" t="s">
        <v>35928</v>
      </c>
      <c r="E8308" s="1" t="s">
        <v>36595</v>
      </c>
      <c r="F8308" s="1" t="s">
        <v>34473</v>
      </c>
      <c r="G8308" s="14">
        <v>91400099990</v>
      </c>
      <c r="H8308" s="1" t="s">
        <v>15</v>
      </c>
      <c r="I8308" s="1" t="s">
        <v>41</v>
      </c>
      <c r="J8308" s="1" t="s">
        <v>34</v>
      </c>
      <c r="K8308" s="3" t="s">
        <v>42</v>
      </c>
      <c r="L8308" s="1" t="s">
        <v>34</v>
      </c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1"/>
      <c r="AA8308" s="1" t="s">
        <v>16</v>
      </c>
      <c r="AB8308" s="3" t="s">
        <v>12</v>
      </c>
      <c r="AC8308" s="23" t="s">
        <v>37803</v>
      </c>
      <c r="AD8308" s="23" t="s">
        <v>41179</v>
      </c>
      <c r="AE8308" t="s">
        <v>35409</v>
      </c>
    </row>
    <row r="8309" spans="1:31" ht="14.25" customHeight="1">
      <c r="A8309" s="1">
        <v>8308</v>
      </c>
      <c r="B8309" s="1" t="s">
        <v>10396</v>
      </c>
      <c r="C8309" s="1" t="s">
        <v>11402</v>
      </c>
      <c r="D8309" s="1" t="s">
        <v>494</v>
      </c>
      <c r="E8309" s="1" t="s">
        <v>5698</v>
      </c>
      <c r="F8309" s="1" t="s">
        <v>26416</v>
      </c>
      <c r="G8309" s="14">
        <v>919099664646</v>
      </c>
      <c r="H8309" s="1" t="s">
        <v>8</v>
      </c>
      <c r="I8309" s="1" t="s">
        <v>9</v>
      </c>
      <c r="J8309" s="1" t="s">
        <v>34</v>
      </c>
      <c r="K8309" s="3" t="s">
        <v>17</v>
      </c>
      <c r="L8309" s="1" t="s">
        <v>34</v>
      </c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1"/>
      <c r="AA8309" s="1" t="s">
        <v>11</v>
      </c>
      <c r="AB8309" s="3" t="s">
        <v>56</v>
      </c>
      <c r="AC8309" s="23" t="s">
        <v>37803</v>
      </c>
      <c r="AD8309" s="23" t="s">
        <v>45604</v>
      </c>
      <c r="AE8309" t="s">
        <v>35394</v>
      </c>
    </row>
    <row r="8310" spans="1:31" ht="14.25" customHeight="1">
      <c r="A8310" s="1">
        <v>8309</v>
      </c>
      <c r="B8310" s="1" t="s">
        <v>10396</v>
      </c>
      <c r="C8310" s="1" t="s">
        <v>11407</v>
      </c>
      <c r="D8310" s="1" t="s">
        <v>35929</v>
      </c>
      <c r="E8310" s="1" t="s">
        <v>37083</v>
      </c>
      <c r="F8310" s="1" t="s">
        <v>26420</v>
      </c>
      <c r="G8310" s="14">
        <v>919496110</v>
      </c>
      <c r="H8310" s="1" t="s">
        <v>15</v>
      </c>
      <c r="I8310" s="1" t="s">
        <v>33</v>
      </c>
      <c r="J8310" s="1" t="s">
        <v>34</v>
      </c>
      <c r="K8310" s="3" t="s">
        <v>17</v>
      </c>
      <c r="L8310" s="1" t="s">
        <v>34</v>
      </c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1"/>
      <c r="AA8310" s="1" t="s">
        <v>11</v>
      </c>
      <c r="AB8310" s="3" t="s">
        <v>274</v>
      </c>
      <c r="AC8310" s="23" t="s">
        <v>37803</v>
      </c>
      <c r="AD8310" s="23" t="s">
        <v>45605</v>
      </c>
      <c r="AE8310" t="s">
        <v>35399</v>
      </c>
    </row>
    <row r="8311" spans="1:31" ht="14.25" customHeight="1">
      <c r="A8311" s="1">
        <v>8310</v>
      </c>
      <c r="B8311" s="1" t="s">
        <v>10396</v>
      </c>
      <c r="C8311" s="1" t="s">
        <v>11410</v>
      </c>
      <c r="D8311" s="1" t="s">
        <v>35930</v>
      </c>
      <c r="E8311" s="1" t="s">
        <v>40</v>
      </c>
      <c r="F8311" s="1" t="s">
        <v>26423</v>
      </c>
      <c r="G8311" s="14">
        <v>91944609499</v>
      </c>
      <c r="H8311" s="1" t="s">
        <v>8</v>
      </c>
      <c r="I8311" s="1" t="s">
        <v>9</v>
      </c>
      <c r="J8311" s="1" t="s">
        <v>34</v>
      </c>
      <c r="K8311" s="3" t="s">
        <v>42</v>
      </c>
      <c r="L8311" s="1" t="s">
        <v>34</v>
      </c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1"/>
      <c r="AA8311" s="1" t="s">
        <v>16</v>
      </c>
      <c r="AB8311" s="3" t="s">
        <v>12</v>
      </c>
      <c r="AC8311" s="23" t="s">
        <v>37803</v>
      </c>
      <c r="AD8311" s="23" t="s">
        <v>45606</v>
      </c>
      <c r="AE8311" t="s">
        <v>35409</v>
      </c>
    </row>
    <row r="8312" spans="1:31" ht="14.25" customHeight="1">
      <c r="A8312" s="1">
        <v>8311</v>
      </c>
      <c r="B8312" s="9" t="s">
        <v>6</v>
      </c>
      <c r="C8312" s="1" t="s">
        <v>11419</v>
      </c>
      <c r="D8312" s="1" t="s">
        <v>11420</v>
      </c>
      <c r="E8312" s="1" t="s">
        <v>11421</v>
      </c>
      <c r="F8312" s="1" t="s">
        <v>26429</v>
      </c>
      <c r="G8312" s="14">
        <v>914000694001</v>
      </c>
      <c r="H8312" s="1" t="s">
        <v>8</v>
      </c>
      <c r="I8312" s="1" t="s">
        <v>62</v>
      </c>
      <c r="J8312" s="1" t="s">
        <v>34</v>
      </c>
      <c r="K8312" s="3" t="s">
        <v>17</v>
      </c>
      <c r="L8312" s="1" t="s">
        <v>34</v>
      </c>
      <c r="M8312" s="4" t="s">
        <v>42</v>
      </c>
      <c r="N8312" s="3" t="str">
        <f>J8312</f>
        <v>[50-85 Lacs]</v>
      </c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1"/>
      <c r="AA8312" s="1" t="s">
        <v>16</v>
      </c>
      <c r="AB8312" s="3" t="s">
        <v>12</v>
      </c>
      <c r="AC8312" s="23" t="s">
        <v>37803</v>
      </c>
      <c r="AD8312" s="23" t="s">
        <v>43186</v>
      </c>
      <c r="AE8312" t="s">
        <v>35399</v>
      </c>
    </row>
    <row r="8313" spans="1:31" ht="14.25" customHeight="1">
      <c r="A8313" s="1">
        <v>8312</v>
      </c>
      <c r="B8313" s="9" t="s">
        <v>6</v>
      </c>
      <c r="C8313" s="1" t="s">
        <v>11435</v>
      </c>
      <c r="D8313" s="1" t="s">
        <v>3658</v>
      </c>
      <c r="E8313" s="1" t="s">
        <v>139</v>
      </c>
      <c r="F8313" s="1" t="s">
        <v>32336</v>
      </c>
      <c r="G8313" s="14">
        <v>91994444441</v>
      </c>
      <c r="H8313" s="1" t="s">
        <v>8</v>
      </c>
      <c r="I8313" s="1" t="s">
        <v>9</v>
      </c>
      <c r="J8313" s="1" t="s">
        <v>34</v>
      </c>
      <c r="K8313" s="3" t="s">
        <v>17</v>
      </c>
      <c r="L8313" s="1" t="s">
        <v>34</v>
      </c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1"/>
      <c r="AA8313" s="1" t="s">
        <v>16</v>
      </c>
      <c r="AB8313" s="3" t="s">
        <v>12</v>
      </c>
      <c r="AC8313" s="23" t="s">
        <v>37803</v>
      </c>
      <c r="AD8313" s="23" t="s">
        <v>45607</v>
      </c>
      <c r="AE8313" t="s">
        <v>35409</v>
      </c>
    </row>
    <row r="8314" spans="1:31" ht="14.25" customHeight="1">
      <c r="A8314" s="1">
        <v>8313</v>
      </c>
      <c r="B8314" s="1" t="s">
        <v>10396</v>
      </c>
      <c r="C8314" s="1" t="s">
        <v>11457</v>
      </c>
      <c r="D8314" s="1" t="s">
        <v>386</v>
      </c>
      <c r="E8314" s="1" t="s">
        <v>40</v>
      </c>
      <c r="F8314" s="1" t="s">
        <v>26444</v>
      </c>
      <c r="G8314" s="14">
        <v>919444409941</v>
      </c>
      <c r="H8314" s="1" t="s">
        <v>20</v>
      </c>
      <c r="I8314" s="1" t="s">
        <v>9</v>
      </c>
      <c r="J8314" s="1" t="s">
        <v>34</v>
      </c>
      <c r="K8314" s="3" t="s">
        <v>27</v>
      </c>
      <c r="L8314" s="1" t="s">
        <v>34</v>
      </c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1"/>
      <c r="AA8314" s="1" t="s">
        <v>16</v>
      </c>
      <c r="AB8314" s="3" t="s">
        <v>12</v>
      </c>
      <c r="AC8314" s="23" t="s">
        <v>37803</v>
      </c>
      <c r="AD8314" s="23" t="s">
        <v>45608</v>
      </c>
      <c r="AE8314" t="s">
        <v>35410</v>
      </c>
    </row>
    <row r="8315" spans="1:31" ht="14.25" customHeight="1">
      <c r="A8315" s="1">
        <v>8314</v>
      </c>
      <c r="B8315" s="1" t="s">
        <v>10396</v>
      </c>
      <c r="C8315" s="1" t="s">
        <v>11468</v>
      </c>
      <c r="D8315" s="1" t="s">
        <v>3176</v>
      </c>
      <c r="E8315" s="1" t="s">
        <v>724</v>
      </c>
      <c r="F8315" s="1" t="s">
        <v>26449</v>
      </c>
      <c r="G8315" s="14">
        <v>9194464916</v>
      </c>
      <c r="H8315" s="1" t="s">
        <v>20</v>
      </c>
      <c r="I8315" s="1" t="s">
        <v>9</v>
      </c>
      <c r="J8315" s="1" t="s">
        <v>34</v>
      </c>
      <c r="K8315" s="3" t="s">
        <v>17</v>
      </c>
      <c r="L8315" s="1" t="s">
        <v>34</v>
      </c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1"/>
      <c r="AA8315" s="1" t="s">
        <v>11</v>
      </c>
      <c r="AB8315" s="3" t="s">
        <v>56</v>
      </c>
      <c r="AC8315" s="23" t="s">
        <v>37803</v>
      </c>
      <c r="AD8315" s="23" t="s">
        <v>45609</v>
      </c>
      <c r="AE8315" t="s">
        <v>35399</v>
      </c>
    </row>
    <row r="8316" spans="1:31" ht="14.25" customHeight="1">
      <c r="A8316" s="1">
        <v>8315</v>
      </c>
      <c r="B8316" s="1" t="s">
        <v>10396</v>
      </c>
      <c r="C8316" s="1" t="s">
        <v>11474</v>
      </c>
      <c r="D8316" s="1" t="s">
        <v>11475</v>
      </c>
      <c r="E8316" s="1" t="s">
        <v>11476</v>
      </c>
      <c r="F8316" s="1" t="s">
        <v>26453</v>
      </c>
      <c r="G8316" s="14">
        <v>9194449460</v>
      </c>
      <c r="H8316" s="1" t="s">
        <v>20</v>
      </c>
      <c r="I8316" s="1" t="s">
        <v>33</v>
      </c>
      <c r="J8316" s="1" t="s">
        <v>34</v>
      </c>
      <c r="K8316" s="3" t="s">
        <v>42</v>
      </c>
      <c r="L8316" s="1" t="s">
        <v>34</v>
      </c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1"/>
      <c r="AA8316" s="1" t="s">
        <v>16</v>
      </c>
      <c r="AB8316" s="3" t="s">
        <v>12</v>
      </c>
      <c r="AC8316" s="23" t="s">
        <v>37803</v>
      </c>
      <c r="AD8316" s="23" t="s">
        <v>43210</v>
      </c>
      <c r="AE8316" t="s">
        <v>35410</v>
      </c>
    </row>
    <row r="8317" spans="1:31" ht="14.25" customHeight="1">
      <c r="A8317" s="1">
        <v>8316</v>
      </c>
      <c r="B8317" s="1" t="s">
        <v>10396</v>
      </c>
      <c r="C8317" s="1" t="s">
        <v>11496</v>
      </c>
      <c r="D8317" s="1" t="s">
        <v>280</v>
      </c>
      <c r="E8317" s="1" t="s">
        <v>37084</v>
      </c>
      <c r="F8317" s="1" t="s">
        <v>26460</v>
      </c>
      <c r="G8317" s="14">
        <v>91949494100</v>
      </c>
      <c r="H8317" s="1" t="s">
        <v>20</v>
      </c>
      <c r="I8317" s="1" t="s">
        <v>9</v>
      </c>
      <c r="J8317" s="1" t="s">
        <v>34</v>
      </c>
      <c r="K8317" s="3" t="s">
        <v>42</v>
      </c>
      <c r="L8317" s="1" t="s">
        <v>34</v>
      </c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1"/>
      <c r="AA8317" s="1" t="s">
        <v>16</v>
      </c>
      <c r="AB8317" s="3" t="s">
        <v>12</v>
      </c>
      <c r="AC8317" s="23" t="s">
        <v>37803</v>
      </c>
      <c r="AD8317" s="23" t="s">
        <v>45610</v>
      </c>
      <c r="AE8317" t="s">
        <v>35409</v>
      </c>
    </row>
    <row r="8318" spans="1:31" ht="14.25" customHeight="1">
      <c r="A8318" s="1">
        <v>8317</v>
      </c>
      <c r="B8318" s="1" t="s">
        <v>10396</v>
      </c>
      <c r="C8318" s="1" t="s">
        <v>11510</v>
      </c>
      <c r="D8318" s="1" t="s">
        <v>1394</v>
      </c>
      <c r="E8318" s="1" t="s">
        <v>16160</v>
      </c>
      <c r="F8318" s="1" t="s">
        <v>26469</v>
      </c>
      <c r="G8318" s="14">
        <v>91999444091</v>
      </c>
      <c r="H8318" s="1" t="s">
        <v>20</v>
      </c>
      <c r="I8318" s="1" t="s">
        <v>41</v>
      </c>
      <c r="J8318" s="1" t="s">
        <v>34</v>
      </c>
      <c r="K8318" s="3" t="s">
        <v>42</v>
      </c>
      <c r="L8318" s="1" t="s">
        <v>34</v>
      </c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1"/>
      <c r="AA8318" s="1" t="s">
        <v>16</v>
      </c>
      <c r="AB8318" s="3" t="s">
        <v>12</v>
      </c>
      <c r="AC8318" s="23" t="s">
        <v>37803</v>
      </c>
      <c r="AD8318" s="23" t="s">
        <v>45611</v>
      </c>
      <c r="AE8318" t="s">
        <v>35410</v>
      </c>
    </row>
    <row r="8319" spans="1:31" ht="14.25" customHeight="1">
      <c r="A8319" s="1">
        <v>8318</v>
      </c>
      <c r="B8319" s="1" t="s">
        <v>10396</v>
      </c>
      <c r="C8319" s="1" t="s">
        <v>11515</v>
      </c>
      <c r="D8319" s="1" t="s">
        <v>11516</v>
      </c>
      <c r="E8319" s="1" t="s">
        <v>84</v>
      </c>
      <c r="F8319" s="1" t="s">
        <v>26472</v>
      </c>
      <c r="G8319" s="14">
        <v>919444104449</v>
      </c>
      <c r="H8319" s="1" t="s">
        <v>20</v>
      </c>
      <c r="I8319" s="1" t="s">
        <v>9</v>
      </c>
      <c r="J8319" s="1" t="s">
        <v>34</v>
      </c>
      <c r="K8319" s="3" t="s">
        <v>42</v>
      </c>
      <c r="L8319" s="1" t="s">
        <v>34</v>
      </c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1"/>
      <c r="AA8319" s="1" t="s">
        <v>16</v>
      </c>
      <c r="AB8319" s="3" t="s">
        <v>12</v>
      </c>
      <c r="AC8319" s="23" t="s">
        <v>37803</v>
      </c>
      <c r="AD8319" s="23" t="s">
        <v>41210</v>
      </c>
      <c r="AE8319" t="s">
        <v>35394</v>
      </c>
    </row>
    <row r="8320" spans="1:31" ht="14.25" customHeight="1">
      <c r="A8320" s="1">
        <v>8319</v>
      </c>
      <c r="B8320" s="1" t="s">
        <v>10396</v>
      </c>
      <c r="C8320" s="1" t="s">
        <v>11518</v>
      </c>
      <c r="D8320" s="1" t="s">
        <v>9199</v>
      </c>
      <c r="E8320" s="1" t="s">
        <v>87</v>
      </c>
      <c r="F8320" s="1" t="s">
        <v>32345</v>
      </c>
      <c r="G8320" s="14">
        <v>919646494900</v>
      </c>
      <c r="H8320" s="1" t="s">
        <v>20</v>
      </c>
      <c r="I8320" s="1" t="s">
        <v>9</v>
      </c>
      <c r="J8320" s="1" t="s">
        <v>34</v>
      </c>
      <c r="K8320" s="3" t="s">
        <v>42</v>
      </c>
      <c r="L8320" s="1" t="s">
        <v>34</v>
      </c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1"/>
      <c r="AA8320" s="1" t="s">
        <v>16</v>
      </c>
      <c r="AB8320" s="3" t="s">
        <v>12</v>
      </c>
      <c r="AC8320" s="23" t="s">
        <v>37803</v>
      </c>
      <c r="AD8320" s="23" t="s">
        <v>40507</v>
      </c>
      <c r="AE8320" t="s">
        <v>35394</v>
      </c>
    </row>
    <row r="8321" spans="1:31" ht="14.25" customHeight="1">
      <c r="A8321" s="1">
        <v>8320</v>
      </c>
      <c r="B8321" s="9" t="s">
        <v>6</v>
      </c>
      <c r="C8321" s="1" t="s">
        <v>11541</v>
      </c>
      <c r="D8321" s="1" t="s">
        <v>723</v>
      </c>
      <c r="E8321" s="1" t="s">
        <v>774</v>
      </c>
      <c r="F8321" s="1" t="s">
        <v>26485</v>
      </c>
      <c r="G8321" s="14">
        <v>91999144466</v>
      </c>
      <c r="H8321" s="1" t="s">
        <v>8</v>
      </c>
      <c r="I8321" s="1" t="s">
        <v>41</v>
      </c>
      <c r="J8321" s="1" t="s">
        <v>34</v>
      </c>
      <c r="K8321" s="3" t="s">
        <v>17</v>
      </c>
      <c r="L8321" s="1" t="s">
        <v>34</v>
      </c>
      <c r="M8321" s="4" t="s">
        <v>42</v>
      </c>
      <c r="N8321" s="3" t="str">
        <f>J8321</f>
        <v>[50-85 Lacs]</v>
      </c>
      <c r="O8321" s="3" t="s">
        <v>27</v>
      </c>
      <c r="P8321" s="3" t="s">
        <v>34</v>
      </c>
      <c r="Q8321" s="3"/>
      <c r="R8321" s="3"/>
      <c r="S8321" s="3"/>
      <c r="T8321" s="3"/>
      <c r="U8321" s="3"/>
      <c r="V8321" s="3"/>
      <c r="W8321" s="3"/>
      <c r="X8321" s="3"/>
      <c r="Y8321" s="3"/>
      <c r="Z8321" s="1"/>
      <c r="AA8321" s="1" t="s">
        <v>16</v>
      </c>
      <c r="AB8321" s="3" t="s">
        <v>12</v>
      </c>
      <c r="AC8321" s="23" t="s">
        <v>37803</v>
      </c>
      <c r="AD8321" s="23" t="s">
        <v>45612</v>
      </c>
      <c r="AE8321" t="s">
        <v>35394</v>
      </c>
    </row>
    <row r="8322" spans="1:31" ht="14.25" customHeight="1">
      <c r="A8322" s="1">
        <v>8321</v>
      </c>
      <c r="B8322" s="9" t="s">
        <v>6</v>
      </c>
      <c r="C8322" s="1" t="s">
        <v>11549</v>
      </c>
      <c r="D8322" s="1" t="s">
        <v>162</v>
      </c>
      <c r="E8322" s="1" t="s">
        <v>2992</v>
      </c>
      <c r="F8322" s="1" t="s">
        <v>32348</v>
      </c>
      <c r="G8322" s="14">
        <v>919464499</v>
      </c>
      <c r="H8322" s="1" t="s">
        <v>15</v>
      </c>
      <c r="I8322" s="1" t="s">
        <v>62</v>
      </c>
      <c r="J8322" s="1" t="s">
        <v>34</v>
      </c>
      <c r="K8322" s="3" t="s">
        <v>42</v>
      </c>
      <c r="L8322" s="1" t="s">
        <v>34</v>
      </c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1"/>
      <c r="AA8322" s="1" t="s">
        <v>16</v>
      </c>
      <c r="AB8322" s="3" t="s">
        <v>12</v>
      </c>
      <c r="AC8322" s="23" t="s">
        <v>37803</v>
      </c>
      <c r="AD8322" s="23" t="s">
        <v>45613</v>
      </c>
      <c r="AE8322" t="s">
        <v>35399</v>
      </c>
    </row>
    <row r="8323" spans="1:31" ht="14.25" customHeight="1">
      <c r="A8323" s="1">
        <v>8322</v>
      </c>
      <c r="B8323" s="1" t="s">
        <v>10396</v>
      </c>
      <c r="C8323" s="1" t="s">
        <v>11567</v>
      </c>
      <c r="D8323" s="1" t="s">
        <v>1207</v>
      </c>
      <c r="E8323" s="1" t="s">
        <v>102</v>
      </c>
      <c r="F8323" s="1" t="s">
        <v>11568</v>
      </c>
      <c r="G8323" s="14">
        <v>91996906400</v>
      </c>
      <c r="H8323" s="1" t="s">
        <v>20</v>
      </c>
      <c r="I8323" s="1" t="s">
        <v>62</v>
      </c>
      <c r="J8323" s="1" t="s">
        <v>34</v>
      </c>
      <c r="K8323" s="3" t="s">
        <v>17</v>
      </c>
      <c r="L8323" s="1" t="s">
        <v>34</v>
      </c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1"/>
      <c r="AA8323" s="1" t="s">
        <v>11</v>
      </c>
      <c r="AB8323" s="3" t="s">
        <v>56</v>
      </c>
      <c r="AC8323" s="23" t="s">
        <v>37803</v>
      </c>
      <c r="AD8323" s="23" t="s">
        <v>45614</v>
      </c>
      <c r="AE8323" t="s">
        <v>35410</v>
      </c>
    </row>
    <row r="8324" spans="1:31" ht="14.25" customHeight="1">
      <c r="A8324" s="1">
        <v>8323</v>
      </c>
      <c r="B8324" s="1" t="s">
        <v>10396</v>
      </c>
      <c r="C8324" s="1" t="s">
        <v>11574</v>
      </c>
      <c r="D8324" s="1" t="s">
        <v>4175</v>
      </c>
      <c r="E8324" s="1" t="s">
        <v>19</v>
      </c>
      <c r="F8324" s="1" t="s">
        <v>34494</v>
      </c>
      <c r="G8324" s="14">
        <v>91944460069</v>
      </c>
      <c r="H8324" s="1" t="s">
        <v>20</v>
      </c>
      <c r="I8324" s="1" t="s">
        <v>33</v>
      </c>
      <c r="J8324" s="1" t="s">
        <v>34</v>
      </c>
      <c r="K8324" s="3" t="s">
        <v>42</v>
      </c>
      <c r="L8324" s="1" t="s">
        <v>34</v>
      </c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1"/>
      <c r="AA8324" s="1" t="s">
        <v>16</v>
      </c>
      <c r="AB8324" s="3" t="s">
        <v>12</v>
      </c>
      <c r="AC8324" s="23" t="s">
        <v>37803</v>
      </c>
      <c r="AD8324" s="23" t="s">
        <v>45615</v>
      </c>
      <c r="AE8324" t="s">
        <v>35399</v>
      </c>
    </row>
    <row r="8325" spans="1:31" ht="14.25" customHeight="1">
      <c r="A8325" s="1">
        <v>8324</v>
      </c>
      <c r="B8325" s="1" t="s">
        <v>10396</v>
      </c>
      <c r="C8325" s="1" t="s">
        <v>11577</v>
      </c>
      <c r="D8325" s="1" t="s">
        <v>9087</v>
      </c>
      <c r="E8325" s="1" t="s">
        <v>3492</v>
      </c>
      <c r="F8325" s="1" t="s">
        <v>26500</v>
      </c>
      <c r="G8325" s="14">
        <v>919494144411</v>
      </c>
      <c r="H8325" s="1" t="s">
        <v>20</v>
      </c>
      <c r="I8325" s="1" t="s">
        <v>9</v>
      </c>
      <c r="J8325" s="1" t="s">
        <v>34</v>
      </c>
      <c r="K8325" s="3" t="s">
        <v>42</v>
      </c>
      <c r="L8325" s="1" t="s">
        <v>34</v>
      </c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1"/>
      <c r="AA8325" s="1" t="s">
        <v>16</v>
      </c>
      <c r="AB8325" s="3" t="s">
        <v>12</v>
      </c>
      <c r="AC8325" s="23" t="s">
        <v>37803</v>
      </c>
      <c r="AD8325" s="23" t="s">
        <v>45616</v>
      </c>
      <c r="AE8325" t="s">
        <v>35410</v>
      </c>
    </row>
    <row r="8326" spans="1:31" ht="14.25" customHeight="1">
      <c r="A8326" s="1">
        <v>8325</v>
      </c>
      <c r="B8326" s="9" t="s">
        <v>6</v>
      </c>
      <c r="C8326" s="1" t="s">
        <v>11580</v>
      </c>
      <c r="D8326" s="1" t="s">
        <v>35931</v>
      </c>
      <c r="E8326" s="1" t="s">
        <v>37085</v>
      </c>
      <c r="F8326" s="1" t="s">
        <v>34496</v>
      </c>
      <c r="G8326" s="14">
        <v>91991411101</v>
      </c>
      <c r="H8326" s="1" t="s">
        <v>15</v>
      </c>
      <c r="I8326" s="1" t="s">
        <v>41</v>
      </c>
      <c r="J8326" s="1" t="s">
        <v>34</v>
      </c>
      <c r="K8326" s="3" t="s">
        <v>42</v>
      </c>
      <c r="L8326" s="1" t="s">
        <v>34</v>
      </c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1"/>
      <c r="AA8326" s="1" t="s">
        <v>16</v>
      </c>
      <c r="AB8326" s="3" t="s">
        <v>12</v>
      </c>
      <c r="AC8326" s="23" t="s">
        <v>37803</v>
      </c>
      <c r="AD8326" s="23" t="s">
        <v>45617</v>
      </c>
      <c r="AE8326" t="s">
        <v>35399</v>
      </c>
    </row>
    <row r="8327" spans="1:31" ht="14.25" customHeight="1">
      <c r="A8327" s="1">
        <v>8326</v>
      </c>
      <c r="B8327" s="1" t="s">
        <v>10396</v>
      </c>
      <c r="C8327" s="1" t="s">
        <v>11581</v>
      </c>
      <c r="D8327" s="1" t="s">
        <v>3658</v>
      </c>
      <c r="E8327" s="1" t="s">
        <v>217</v>
      </c>
      <c r="F8327" s="1" t="s">
        <v>26502</v>
      </c>
      <c r="G8327" s="14">
        <v>914494646</v>
      </c>
      <c r="H8327" s="1" t="s">
        <v>8</v>
      </c>
      <c r="I8327" s="1" t="s">
        <v>62</v>
      </c>
      <c r="J8327" s="1" t="s">
        <v>34</v>
      </c>
      <c r="K8327" s="3" t="s">
        <v>42</v>
      </c>
      <c r="L8327" s="1" t="s">
        <v>34</v>
      </c>
      <c r="M8327" s="3" t="s">
        <v>27</v>
      </c>
      <c r="N8327" s="3" t="str">
        <f>J8327</f>
        <v>[50-85 Lacs]</v>
      </c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1"/>
      <c r="AA8327" s="1" t="s">
        <v>16</v>
      </c>
      <c r="AB8327" s="3" t="s">
        <v>12</v>
      </c>
      <c r="AC8327" s="23" t="s">
        <v>37803</v>
      </c>
      <c r="AD8327" s="23" t="s">
        <v>45618</v>
      </c>
      <c r="AE8327" t="s">
        <v>35409</v>
      </c>
    </row>
    <row r="8328" spans="1:31" ht="14.25" customHeight="1">
      <c r="A8328" s="1">
        <v>8327</v>
      </c>
      <c r="B8328" s="1" t="s">
        <v>10396</v>
      </c>
      <c r="C8328" s="1" t="s">
        <v>11588</v>
      </c>
      <c r="D8328" s="1" t="s">
        <v>8406</v>
      </c>
      <c r="E8328" s="1" t="s">
        <v>139</v>
      </c>
      <c r="F8328" s="1" t="s">
        <v>26504</v>
      </c>
      <c r="G8328" s="14">
        <v>91944409410</v>
      </c>
      <c r="H8328" s="1" t="s">
        <v>8</v>
      </c>
      <c r="I8328" s="1" t="s">
        <v>9</v>
      </c>
      <c r="J8328" s="1" t="s">
        <v>34</v>
      </c>
      <c r="K8328" s="3" t="s">
        <v>17</v>
      </c>
      <c r="L8328" s="1" t="s">
        <v>34</v>
      </c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1"/>
      <c r="AA8328" s="1" t="s">
        <v>11</v>
      </c>
      <c r="AB8328" s="3" t="s">
        <v>56</v>
      </c>
      <c r="AC8328" s="23" t="s">
        <v>37803</v>
      </c>
      <c r="AD8328" s="23" t="s">
        <v>45619</v>
      </c>
      <c r="AE8328" t="s">
        <v>35399</v>
      </c>
    </row>
    <row r="8329" spans="1:31" ht="14.25" customHeight="1">
      <c r="A8329" s="1">
        <v>8328</v>
      </c>
      <c r="B8329" s="1" t="s">
        <v>10396</v>
      </c>
      <c r="C8329" s="1" t="s">
        <v>11589</v>
      </c>
      <c r="D8329" s="1" t="s">
        <v>522</v>
      </c>
      <c r="E8329" s="1" t="s">
        <v>326</v>
      </c>
      <c r="F8329" s="1" t="s">
        <v>26505</v>
      </c>
      <c r="G8329" s="14">
        <v>916944040</v>
      </c>
      <c r="H8329" s="1" t="s">
        <v>20</v>
      </c>
      <c r="I8329" s="1" t="s">
        <v>9</v>
      </c>
      <c r="J8329" s="1" t="s">
        <v>34</v>
      </c>
      <c r="K8329" s="3" t="s">
        <v>42</v>
      </c>
      <c r="L8329" s="1" t="s">
        <v>34</v>
      </c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1"/>
      <c r="AA8329" s="1" t="s">
        <v>16</v>
      </c>
      <c r="AB8329" s="3" t="s">
        <v>12</v>
      </c>
      <c r="AC8329" s="23" t="s">
        <v>37803</v>
      </c>
      <c r="AD8329" s="23" t="s">
        <v>45620</v>
      </c>
      <c r="AE8329" t="s">
        <v>35394</v>
      </c>
    </row>
    <row r="8330" spans="1:31" ht="14.25" customHeight="1">
      <c r="A8330" s="1">
        <v>8329</v>
      </c>
      <c r="B8330" s="1" t="s">
        <v>10396</v>
      </c>
      <c r="C8330" s="1" t="s">
        <v>11603</v>
      </c>
      <c r="D8330" s="1" t="s">
        <v>11604</v>
      </c>
      <c r="E8330" s="1" t="s">
        <v>139</v>
      </c>
      <c r="F8330" s="1" t="s">
        <v>26512</v>
      </c>
      <c r="G8330" s="14">
        <v>91964401469</v>
      </c>
      <c r="H8330" s="1" t="s">
        <v>8</v>
      </c>
      <c r="I8330" s="1" t="s">
        <v>41</v>
      </c>
      <c r="J8330" s="1" t="s">
        <v>34</v>
      </c>
      <c r="K8330" s="3" t="s">
        <v>42</v>
      </c>
      <c r="L8330" s="1" t="s">
        <v>34</v>
      </c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1"/>
      <c r="AA8330" s="1" t="s">
        <v>16</v>
      </c>
      <c r="AB8330" s="3" t="s">
        <v>12</v>
      </c>
      <c r="AC8330" s="23" t="s">
        <v>37803</v>
      </c>
      <c r="AD8330" s="23" t="s">
        <v>45621</v>
      </c>
      <c r="AE8330" t="s">
        <v>35394</v>
      </c>
    </row>
    <row r="8331" spans="1:31" ht="14.25" customHeight="1">
      <c r="A8331" s="1">
        <v>8330</v>
      </c>
      <c r="B8331" s="1" t="s">
        <v>10396</v>
      </c>
      <c r="C8331" s="1" t="s">
        <v>11612</v>
      </c>
      <c r="D8331" s="1" t="s">
        <v>11613</v>
      </c>
      <c r="E8331" s="1" t="s">
        <v>3089</v>
      </c>
      <c r="F8331" s="1" t="s">
        <v>32356</v>
      </c>
      <c r="G8331" s="14">
        <v>919601494916</v>
      </c>
      <c r="H8331" s="1" t="s">
        <v>20</v>
      </c>
      <c r="I8331" s="1" t="s">
        <v>9</v>
      </c>
      <c r="J8331" s="1" t="s">
        <v>34</v>
      </c>
      <c r="K8331" s="3" t="s">
        <v>17</v>
      </c>
      <c r="L8331" s="1" t="s">
        <v>34</v>
      </c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1"/>
      <c r="AA8331" s="1" t="s">
        <v>16</v>
      </c>
      <c r="AB8331" s="3" t="s">
        <v>12</v>
      </c>
      <c r="AC8331" s="23" t="s">
        <v>37803</v>
      </c>
      <c r="AD8331" s="23" t="s">
        <v>43243</v>
      </c>
      <c r="AE8331" t="s">
        <v>35410</v>
      </c>
    </row>
    <row r="8332" spans="1:31" ht="14.25" customHeight="1">
      <c r="A8332" s="1">
        <v>8331</v>
      </c>
      <c r="B8332" s="9" t="s">
        <v>6</v>
      </c>
      <c r="C8332" s="1" t="s">
        <v>11615</v>
      </c>
      <c r="D8332" s="1" t="s">
        <v>1240</v>
      </c>
      <c r="E8332" s="1" t="s">
        <v>40</v>
      </c>
      <c r="F8332" s="1" t="s">
        <v>26519</v>
      </c>
      <c r="G8332" s="14">
        <v>9144044614</v>
      </c>
      <c r="H8332" s="1" t="s">
        <v>20</v>
      </c>
      <c r="I8332" s="1" t="s">
        <v>9</v>
      </c>
      <c r="J8332" s="1" t="s">
        <v>34</v>
      </c>
      <c r="K8332" s="3" t="s">
        <v>171</v>
      </c>
      <c r="L8332" s="1" t="s">
        <v>34</v>
      </c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1"/>
      <c r="AA8332" s="1" t="s">
        <v>16</v>
      </c>
      <c r="AB8332" s="3" t="s">
        <v>12</v>
      </c>
      <c r="AC8332" s="23" t="s">
        <v>37803</v>
      </c>
      <c r="AD8332" s="23" t="s">
        <v>45622</v>
      </c>
      <c r="AE8332" t="s">
        <v>35410</v>
      </c>
    </row>
    <row r="8333" spans="1:31" ht="14.25" customHeight="1">
      <c r="A8333" s="1">
        <v>8332</v>
      </c>
      <c r="B8333" s="1" t="s">
        <v>10396</v>
      </c>
      <c r="C8333" s="1" t="s">
        <v>11624</v>
      </c>
      <c r="D8333" s="1" t="s">
        <v>1356</v>
      </c>
      <c r="E8333" s="1" t="s">
        <v>37086</v>
      </c>
      <c r="F8333" s="1" t="s">
        <v>26523</v>
      </c>
      <c r="G8333" s="14">
        <v>91494000960</v>
      </c>
      <c r="H8333" s="1" t="s">
        <v>20</v>
      </c>
      <c r="I8333" s="1" t="s">
        <v>9</v>
      </c>
      <c r="J8333" s="1" t="s">
        <v>34</v>
      </c>
      <c r="K8333" s="3" t="s">
        <v>63</v>
      </c>
      <c r="L8333" s="1" t="s">
        <v>34</v>
      </c>
      <c r="M8333" s="3" t="s">
        <v>213</v>
      </c>
      <c r="N8333" s="3" t="str">
        <f t="shared" ref="N8333:N8334" si="301">J8333</f>
        <v>[50-85 Lacs]</v>
      </c>
      <c r="O8333" s="3" t="s">
        <v>17</v>
      </c>
      <c r="P8333" s="3" t="s">
        <v>34</v>
      </c>
      <c r="Q8333" s="3" t="s">
        <v>42</v>
      </c>
      <c r="R8333" s="3" t="s">
        <v>34</v>
      </c>
      <c r="S8333" s="3" t="s">
        <v>27</v>
      </c>
      <c r="T8333" s="3" t="s">
        <v>34</v>
      </c>
      <c r="U8333" s="3" t="s">
        <v>117</v>
      </c>
      <c r="V8333" s="3" t="s">
        <v>34</v>
      </c>
      <c r="W8333" s="3" t="s">
        <v>178</v>
      </c>
      <c r="X8333" s="3" t="s">
        <v>34</v>
      </c>
      <c r="Y8333" s="3" t="s">
        <v>171</v>
      </c>
      <c r="Z8333" s="1" t="s">
        <v>34</v>
      </c>
      <c r="AA8333" s="1" t="s">
        <v>16</v>
      </c>
      <c r="AB8333" s="3" t="s">
        <v>12</v>
      </c>
      <c r="AC8333" s="23" t="s">
        <v>37803</v>
      </c>
      <c r="AD8333" s="23" t="s">
        <v>45623</v>
      </c>
      <c r="AE8333" t="s">
        <v>35410</v>
      </c>
    </row>
    <row r="8334" spans="1:31" ht="14.25" customHeight="1">
      <c r="A8334" s="1">
        <v>8333</v>
      </c>
      <c r="B8334" s="9" t="s">
        <v>6</v>
      </c>
      <c r="C8334" s="1" t="s">
        <v>11625</v>
      </c>
      <c r="D8334" s="1" t="s">
        <v>1018</v>
      </c>
      <c r="E8334" s="1" t="s">
        <v>11626</v>
      </c>
      <c r="F8334" s="1" t="s">
        <v>26524</v>
      </c>
      <c r="G8334" s="14">
        <v>91964614494</v>
      </c>
      <c r="H8334" s="1" t="s">
        <v>15</v>
      </c>
      <c r="I8334" s="1" t="s">
        <v>41</v>
      </c>
      <c r="J8334" s="1" t="s">
        <v>34</v>
      </c>
      <c r="K8334" s="3" t="s">
        <v>17</v>
      </c>
      <c r="L8334" s="1" t="s">
        <v>34</v>
      </c>
      <c r="M8334" s="4" t="s">
        <v>42</v>
      </c>
      <c r="N8334" s="3" t="str">
        <f t="shared" si="301"/>
        <v>[50-85 Lacs]</v>
      </c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1"/>
      <c r="AA8334" s="1" t="s">
        <v>16</v>
      </c>
      <c r="AB8334" s="3" t="s">
        <v>12</v>
      </c>
      <c r="AC8334" s="23" t="s">
        <v>37803</v>
      </c>
      <c r="AD8334" s="23" t="s">
        <v>45624</v>
      </c>
      <c r="AE8334" t="s">
        <v>35394</v>
      </c>
    </row>
    <row r="8335" spans="1:31" ht="14.25" customHeight="1">
      <c r="A8335" s="1">
        <v>8334</v>
      </c>
      <c r="B8335" s="9" t="s">
        <v>6</v>
      </c>
      <c r="C8335" s="1" t="s">
        <v>11629</v>
      </c>
      <c r="D8335" s="1" t="s">
        <v>1356</v>
      </c>
      <c r="E8335" s="1" t="s">
        <v>3591</v>
      </c>
      <c r="F8335" s="1" t="s">
        <v>26526</v>
      </c>
      <c r="G8335" s="14">
        <v>914940044191</v>
      </c>
      <c r="H8335" s="1" t="s">
        <v>8</v>
      </c>
      <c r="I8335" s="1" t="s">
        <v>9</v>
      </c>
      <c r="J8335" s="1" t="s">
        <v>34</v>
      </c>
      <c r="K8335" s="3" t="s">
        <v>17</v>
      </c>
      <c r="L8335" s="1" t="s">
        <v>34</v>
      </c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1"/>
      <c r="AA8335" s="1" t="s">
        <v>16</v>
      </c>
      <c r="AB8335" s="3" t="s">
        <v>12</v>
      </c>
      <c r="AC8335" s="23" t="s">
        <v>37803</v>
      </c>
      <c r="AD8335" s="23" t="s">
        <v>45625</v>
      </c>
      <c r="AE8335" t="s">
        <v>35394</v>
      </c>
    </row>
    <row r="8336" spans="1:31" ht="14.25" customHeight="1">
      <c r="A8336" s="1">
        <v>8335</v>
      </c>
      <c r="B8336" s="1" t="s">
        <v>10396</v>
      </c>
      <c r="C8336" s="1" t="s">
        <v>11630</v>
      </c>
      <c r="D8336" s="1" t="s">
        <v>11631</v>
      </c>
      <c r="E8336" s="1" t="s">
        <v>2836</v>
      </c>
      <c r="F8336" s="1" t="s">
        <v>26527</v>
      </c>
      <c r="G8336" s="14">
        <v>9194949969</v>
      </c>
      <c r="H8336" s="1" t="s">
        <v>20</v>
      </c>
      <c r="I8336" s="1" t="s">
        <v>62</v>
      </c>
      <c r="J8336" s="1" t="s">
        <v>34</v>
      </c>
      <c r="K8336" s="3" t="s">
        <v>42</v>
      </c>
      <c r="L8336" s="1" t="s">
        <v>34</v>
      </c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1"/>
      <c r="AA8336" s="1" t="s">
        <v>16</v>
      </c>
      <c r="AB8336" s="3" t="s">
        <v>12</v>
      </c>
      <c r="AC8336" s="23" t="s">
        <v>37803</v>
      </c>
      <c r="AD8336" s="23" t="s">
        <v>45626</v>
      </c>
      <c r="AE8336" t="s">
        <v>35399</v>
      </c>
    </row>
    <row r="8337" spans="1:31" ht="14.25" customHeight="1">
      <c r="A8337" s="1">
        <v>8336</v>
      </c>
      <c r="B8337" s="9" t="s">
        <v>6</v>
      </c>
      <c r="C8337" s="1" t="s">
        <v>11650</v>
      </c>
      <c r="D8337" s="1" t="s">
        <v>11651</v>
      </c>
      <c r="E8337" s="1" t="s">
        <v>40</v>
      </c>
      <c r="F8337" s="1" t="s">
        <v>26538</v>
      </c>
      <c r="G8337" s="14">
        <v>9199909964</v>
      </c>
      <c r="H8337" s="1" t="s">
        <v>8</v>
      </c>
      <c r="I8337" s="1" t="s">
        <v>62</v>
      </c>
      <c r="J8337" s="1" t="s">
        <v>34</v>
      </c>
      <c r="K8337" s="3" t="s">
        <v>17</v>
      </c>
      <c r="L8337" s="1" t="s">
        <v>34</v>
      </c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1"/>
      <c r="AA8337" s="1" t="s">
        <v>16</v>
      </c>
      <c r="AB8337" s="3" t="s">
        <v>12</v>
      </c>
      <c r="AC8337" s="23" t="s">
        <v>37803</v>
      </c>
      <c r="AD8337" s="23" t="s">
        <v>40223</v>
      </c>
      <c r="AE8337" t="s">
        <v>35399</v>
      </c>
    </row>
    <row r="8338" spans="1:31" ht="14.25" customHeight="1">
      <c r="A8338" s="1">
        <v>8337</v>
      </c>
      <c r="B8338" s="1" t="s">
        <v>10396</v>
      </c>
      <c r="C8338" s="1" t="s">
        <v>11662</v>
      </c>
      <c r="D8338" s="1" t="s">
        <v>35932</v>
      </c>
      <c r="E8338" s="1" t="s">
        <v>40</v>
      </c>
      <c r="F8338" s="1" t="s">
        <v>26544</v>
      </c>
      <c r="G8338" s="14">
        <v>9144440941</v>
      </c>
      <c r="H8338" s="1" t="s">
        <v>20</v>
      </c>
      <c r="I8338" s="1" t="s">
        <v>9</v>
      </c>
      <c r="J8338" s="1" t="s">
        <v>34</v>
      </c>
      <c r="K8338" s="3" t="s">
        <v>63</v>
      </c>
      <c r="L8338" s="1" t="s">
        <v>34</v>
      </c>
      <c r="M8338" s="3" t="s">
        <v>213</v>
      </c>
      <c r="N8338" s="3" t="str">
        <f>J8338</f>
        <v>[50-85 Lacs]</v>
      </c>
      <c r="O8338" s="3" t="s">
        <v>17</v>
      </c>
      <c r="P8338" s="3" t="s">
        <v>34</v>
      </c>
      <c r="Q8338" s="3" t="s">
        <v>42</v>
      </c>
      <c r="R8338" s="3" t="s">
        <v>34</v>
      </c>
      <c r="S8338" s="3" t="s">
        <v>27</v>
      </c>
      <c r="T8338" s="3" t="s">
        <v>34</v>
      </c>
      <c r="U8338" s="3" t="s">
        <v>117</v>
      </c>
      <c r="V8338" s="3" t="s">
        <v>34</v>
      </c>
      <c r="W8338" s="3" t="s">
        <v>178</v>
      </c>
      <c r="X8338" s="3" t="s">
        <v>34</v>
      </c>
      <c r="Y8338" s="3" t="s">
        <v>171</v>
      </c>
      <c r="Z8338" s="1" t="s">
        <v>34</v>
      </c>
      <c r="AA8338" s="1" t="s">
        <v>16</v>
      </c>
      <c r="AB8338" s="3" t="s">
        <v>12</v>
      </c>
      <c r="AC8338" s="23" t="s">
        <v>37803</v>
      </c>
      <c r="AD8338" s="23" t="s">
        <v>45627</v>
      </c>
      <c r="AE8338" t="s">
        <v>35394</v>
      </c>
    </row>
    <row r="8339" spans="1:31" ht="14.25" customHeight="1">
      <c r="A8339" s="1">
        <v>8338</v>
      </c>
      <c r="B8339" s="1" t="s">
        <v>10396</v>
      </c>
      <c r="C8339" s="1" t="s">
        <v>11663</v>
      </c>
      <c r="D8339" s="1" t="s">
        <v>10575</v>
      </c>
      <c r="E8339" s="1" t="s">
        <v>534</v>
      </c>
      <c r="F8339" s="1" t="s">
        <v>32363</v>
      </c>
      <c r="G8339" s="14">
        <v>916969066419</v>
      </c>
      <c r="H8339" s="1" t="s">
        <v>20</v>
      </c>
      <c r="I8339" s="1" t="s">
        <v>9</v>
      </c>
      <c r="J8339" s="1" t="s">
        <v>34</v>
      </c>
      <c r="K8339" s="3" t="s">
        <v>42</v>
      </c>
      <c r="L8339" s="1" t="s">
        <v>34</v>
      </c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1"/>
      <c r="AA8339" s="1" t="s">
        <v>16</v>
      </c>
      <c r="AB8339" s="3" t="s">
        <v>12</v>
      </c>
      <c r="AC8339" s="23" t="s">
        <v>37803</v>
      </c>
      <c r="AD8339" s="23" t="s">
        <v>45628</v>
      </c>
      <c r="AE8339" t="s">
        <v>35409</v>
      </c>
    </row>
    <row r="8340" spans="1:31" ht="14.25" customHeight="1">
      <c r="A8340" s="1">
        <v>8339</v>
      </c>
      <c r="B8340" s="1" t="s">
        <v>10396</v>
      </c>
      <c r="C8340" s="1" t="s">
        <v>11674</v>
      </c>
      <c r="D8340" s="1" t="s">
        <v>162</v>
      </c>
      <c r="E8340" s="1" t="s">
        <v>40</v>
      </c>
      <c r="F8340" s="1" t="s">
        <v>32364</v>
      </c>
      <c r="G8340" s="14">
        <v>919404694949</v>
      </c>
      <c r="H8340" s="1" t="s">
        <v>20</v>
      </c>
      <c r="I8340" s="1" t="s">
        <v>9</v>
      </c>
      <c r="J8340" s="1" t="s">
        <v>34</v>
      </c>
      <c r="K8340" s="3" t="s">
        <v>42</v>
      </c>
      <c r="L8340" s="1" t="s">
        <v>34</v>
      </c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1"/>
      <c r="AA8340" s="1" t="s">
        <v>16</v>
      </c>
      <c r="AB8340" s="3" t="s">
        <v>12</v>
      </c>
      <c r="AC8340" s="23" t="s">
        <v>37803</v>
      </c>
      <c r="AD8340" s="23" t="s">
        <v>44483</v>
      </c>
      <c r="AE8340" t="s">
        <v>35409</v>
      </c>
    </row>
    <row r="8341" spans="1:31" ht="14.25" customHeight="1">
      <c r="A8341" s="1">
        <v>8340</v>
      </c>
      <c r="B8341" s="1" t="s">
        <v>10396</v>
      </c>
      <c r="C8341" s="1" t="s">
        <v>11675</v>
      </c>
      <c r="D8341" s="1" t="s">
        <v>11676</v>
      </c>
      <c r="E8341" s="1" t="s">
        <v>1469</v>
      </c>
      <c r="F8341" s="1" t="s">
        <v>11677</v>
      </c>
      <c r="G8341" s="14">
        <v>91949406446</v>
      </c>
      <c r="H8341" s="1" t="s">
        <v>8</v>
      </c>
      <c r="I8341" s="1" t="s">
        <v>9</v>
      </c>
      <c r="J8341" s="1" t="s">
        <v>34</v>
      </c>
      <c r="K8341" s="3" t="s">
        <v>27</v>
      </c>
      <c r="L8341" s="1" t="s">
        <v>34</v>
      </c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1"/>
      <c r="AA8341" s="1" t="s">
        <v>16</v>
      </c>
      <c r="AB8341" s="3" t="s">
        <v>12</v>
      </c>
      <c r="AC8341" s="23" t="s">
        <v>37803</v>
      </c>
      <c r="AD8341" s="23" t="s">
        <v>45629</v>
      </c>
      <c r="AE8341" t="s">
        <v>35410</v>
      </c>
    </row>
    <row r="8342" spans="1:31" ht="14.25" customHeight="1">
      <c r="A8342" s="1">
        <v>8341</v>
      </c>
      <c r="B8342" s="1" t="s">
        <v>10396</v>
      </c>
      <c r="C8342" s="1" t="s">
        <v>11678</v>
      </c>
      <c r="D8342" s="1" t="s">
        <v>11679</v>
      </c>
      <c r="E8342" s="1" t="s">
        <v>986</v>
      </c>
      <c r="F8342" s="1" t="s">
        <v>26550</v>
      </c>
      <c r="G8342" s="14">
        <v>914940699944</v>
      </c>
      <c r="H8342" s="1" t="s">
        <v>37</v>
      </c>
      <c r="I8342" s="1" t="s">
        <v>62</v>
      </c>
      <c r="J8342" s="1" t="s">
        <v>34</v>
      </c>
      <c r="K8342" s="3" t="s">
        <v>42</v>
      </c>
      <c r="L8342" s="1" t="s">
        <v>34</v>
      </c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1"/>
      <c r="AA8342" s="1" t="s">
        <v>16</v>
      </c>
      <c r="AB8342" s="3" t="s">
        <v>12</v>
      </c>
      <c r="AC8342" s="23" t="s">
        <v>37803</v>
      </c>
      <c r="AD8342" s="23" t="s">
        <v>45630</v>
      </c>
      <c r="AE8342" t="s">
        <v>35399</v>
      </c>
    </row>
    <row r="8343" spans="1:31" ht="14.25" customHeight="1">
      <c r="A8343" s="1">
        <v>8342</v>
      </c>
      <c r="B8343" s="1" t="s">
        <v>10396</v>
      </c>
      <c r="C8343" s="1" t="s">
        <v>11682</v>
      </c>
      <c r="D8343" s="1" t="s">
        <v>208</v>
      </c>
      <c r="E8343" s="1" t="s">
        <v>495</v>
      </c>
      <c r="F8343" s="1" t="s">
        <v>26553</v>
      </c>
      <c r="G8343" s="14">
        <v>914141401616</v>
      </c>
      <c r="H8343" s="1" t="s">
        <v>15</v>
      </c>
      <c r="I8343" s="1" t="s">
        <v>9</v>
      </c>
      <c r="J8343" s="1" t="s">
        <v>34</v>
      </c>
      <c r="K8343" s="3" t="s">
        <v>42</v>
      </c>
      <c r="L8343" s="1" t="s">
        <v>34</v>
      </c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1"/>
      <c r="AA8343" s="1" t="s">
        <v>16</v>
      </c>
      <c r="AB8343" s="3" t="s">
        <v>12</v>
      </c>
      <c r="AC8343" s="23" t="s">
        <v>37803</v>
      </c>
      <c r="AD8343" s="23" t="s">
        <v>45631</v>
      </c>
      <c r="AE8343" t="s">
        <v>35410</v>
      </c>
    </row>
    <row r="8344" spans="1:31" ht="14.25" customHeight="1">
      <c r="A8344" s="1">
        <v>8343</v>
      </c>
      <c r="B8344" s="1" t="s">
        <v>10396</v>
      </c>
      <c r="C8344" s="1" t="s">
        <v>11690</v>
      </c>
      <c r="D8344" s="1" t="s">
        <v>11691</v>
      </c>
      <c r="E8344" s="1" t="s">
        <v>11692</v>
      </c>
      <c r="F8344" s="1" t="s">
        <v>26558</v>
      </c>
      <c r="G8344" s="14">
        <v>919696604911</v>
      </c>
      <c r="H8344" s="1" t="s">
        <v>20</v>
      </c>
      <c r="I8344" s="1" t="s">
        <v>41</v>
      </c>
      <c r="J8344" s="1" t="s">
        <v>34</v>
      </c>
      <c r="K8344" s="3" t="s">
        <v>42</v>
      </c>
      <c r="L8344" s="1" t="s">
        <v>34</v>
      </c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1"/>
      <c r="AA8344" s="1" t="s">
        <v>16</v>
      </c>
      <c r="AB8344" s="3" t="s">
        <v>12</v>
      </c>
      <c r="AC8344" s="23" t="s">
        <v>37803</v>
      </c>
      <c r="AD8344" s="23" t="s">
        <v>45632</v>
      </c>
      <c r="AE8344" t="s">
        <v>35410</v>
      </c>
    </row>
    <row r="8345" spans="1:31" ht="14.25" customHeight="1">
      <c r="A8345" s="1">
        <v>8344</v>
      </c>
      <c r="B8345" s="1" t="s">
        <v>10396</v>
      </c>
      <c r="C8345" s="1" t="s">
        <v>11697</v>
      </c>
      <c r="D8345" s="1" t="s">
        <v>1799</v>
      </c>
      <c r="E8345" s="1" t="s">
        <v>37087</v>
      </c>
      <c r="F8345" s="1" t="s">
        <v>26562</v>
      </c>
      <c r="G8345" s="14">
        <v>9199416094</v>
      </c>
      <c r="H8345" s="1" t="s">
        <v>8</v>
      </c>
      <c r="I8345" s="1" t="s">
        <v>41</v>
      </c>
      <c r="J8345" s="1" t="s">
        <v>34</v>
      </c>
      <c r="K8345" s="3" t="s">
        <v>17</v>
      </c>
      <c r="L8345" s="1" t="s">
        <v>34</v>
      </c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1"/>
      <c r="AA8345" s="1" t="s">
        <v>16</v>
      </c>
      <c r="AB8345" s="3" t="s">
        <v>12</v>
      </c>
      <c r="AC8345" s="23" t="s">
        <v>37803</v>
      </c>
      <c r="AD8345" s="23" t="s">
        <v>43264</v>
      </c>
      <c r="AE8345" t="s">
        <v>35399</v>
      </c>
    </row>
    <row r="8346" spans="1:31" ht="14.25" customHeight="1">
      <c r="A8346" s="1">
        <v>8345</v>
      </c>
      <c r="B8346" s="1" t="s">
        <v>10396</v>
      </c>
      <c r="C8346" s="1" t="s">
        <v>11704</v>
      </c>
      <c r="D8346" s="1" t="s">
        <v>734</v>
      </c>
      <c r="E8346" s="1" t="s">
        <v>40</v>
      </c>
      <c r="F8346" s="1" t="s">
        <v>26567</v>
      </c>
      <c r="G8346" s="14">
        <v>91964690004</v>
      </c>
      <c r="H8346" s="1" t="s">
        <v>20</v>
      </c>
      <c r="I8346" s="1" t="s">
        <v>41</v>
      </c>
      <c r="J8346" s="1" t="s">
        <v>34</v>
      </c>
      <c r="K8346" s="3" t="s">
        <v>42</v>
      </c>
      <c r="L8346" s="1" t="s">
        <v>34</v>
      </c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1"/>
      <c r="AA8346" s="1" t="s">
        <v>16</v>
      </c>
      <c r="AB8346" s="3" t="s">
        <v>12</v>
      </c>
      <c r="AC8346" s="23" t="s">
        <v>37803</v>
      </c>
      <c r="AD8346" s="23" t="s">
        <v>45633</v>
      </c>
      <c r="AE8346" t="s">
        <v>35399</v>
      </c>
    </row>
    <row r="8347" spans="1:31" ht="14.25" customHeight="1">
      <c r="A8347" s="1">
        <v>8346</v>
      </c>
      <c r="B8347" s="1" t="s">
        <v>10396</v>
      </c>
      <c r="C8347" s="1" t="s">
        <v>11705</v>
      </c>
      <c r="D8347" s="1" t="s">
        <v>494</v>
      </c>
      <c r="E8347" s="1" t="s">
        <v>139</v>
      </c>
      <c r="F8347" s="1" t="s">
        <v>26568</v>
      </c>
      <c r="G8347" s="14">
        <v>919909999416</v>
      </c>
      <c r="H8347" s="1" t="s">
        <v>37</v>
      </c>
      <c r="I8347" s="1" t="s">
        <v>41</v>
      </c>
      <c r="J8347" s="1" t="s">
        <v>34</v>
      </c>
      <c r="K8347" s="3" t="s">
        <v>42</v>
      </c>
      <c r="L8347" s="1" t="s">
        <v>34</v>
      </c>
      <c r="M8347" s="3" t="s">
        <v>27</v>
      </c>
      <c r="N8347" s="3" t="str">
        <f t="shared" ref="N8347:N8348" si="302">J8347</f>
        <v>[50-85 Lacs]</v>
      </c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1"/>
      <c r="AA8347" s="1" t="s">
        <v>16</v>
      </c>
      <c r="AB8347" s="3" t="s">
        <v>12</v>
      </c>
      <c r="AC8347" s="23" t="s">
        <v>37803</v>
      </c>
      <c r="AD8347" s="23" t="s">
        <v>38523</v>
      </c>
      <c r="AE8347" t="s">
        <v>35399</v>
      </c>
    </row>
    <row r="8348" spans="1:31" ht="14.25" customHeight="1">
      <c r="A8348" s="1">
        <v>8347</v>
      </c>
      <c r="B8348" s="1" t="s">
        <v>10396</v>
      </c>
      <c r="C8348" s="1" t="s">
        <v>11736</v>
      </c>
      <c r="D8348" s="1" t="s">
        <v>35933</v>
      </c>
      <c r="E8348" s="1" t="s">
        <v>714</v>
      </c>
      <c r="F8348" s="1" t="s">
        <v>26582</v>
      </c>
      <c r="G8348" s="14">
        <v>9191494996</v>
      </c>
      <c r="H8348" s="1" t="s">
        <v>20</v>
      </c>
      <c r="I8348" s="1" t="s">
        <v>33</v>
      </c>
      <c r="J8348" s="1" t="s">
        <v>34</v>
      </c>
      <c r="K8348" s="3" t="s">
        <v>213</v>
      </c>
      <c r="L8348" s="1" t="s">
        <v>34</v>
      </c>
      <c r="M8348" s="4" t="s">
        <v>17</v>
      </c>
      <c r="N8348" s="3" t="str">
        <f t="shared" si="302"/>
        <v>[50-85 Lacs]</v>
      </c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1"/>
      <c r="AA8348" s="1" t="s">
        <v>16</v>
      </c>
      <c r="AB8348" s="3" t="s">
        <v>12</v>
      </c>
      <c r="AC8348" s="23" t="s">
        <v>37803</v>
      </c>
      <c r="AD8348" s="23" t="s">
        <v>45634</v>
      </c>
      <c r="AE8348" t="s">
        <v>35399</v>
      </c>
    </row>
    <row r="8349" spans="1:31" ht="14.25" customHeight="1">
      <c r="A8349" s="1">
        <v>8348</v>
      </c>
      <c r="B8349" s="1" t="s">
        <v>10396</v>
      </c>
      <c r="C8349" s="1" t="s">
        <v>11749</v>
      </c>
      <c r="D8349" s="1" t="s">
        <v>359</v>
      </c>
      <c r="E8349" s="1" t="s">
        <v>18745</v>
      </c>
      <c r="F8349" s="1" t="s">
        <v>26590</v>
      </c>
      <c r="G8349" s="14">
        <v>914460649669</v>
      </c>
      <c r="H8349" s="1" t="s">
        <v>8</v>
      </c>
      <c r="I8349" s="1" t="s">
        <v>41</v>
      </c>
      <c r="J8349" s="1" t="s">
        <v>34</v>
      </c>
      <c r="K8349" s="3" t="s">
        <v>42</v>
      </c>
      <c r="L8349" s="1" t="s">
        <v>34</v>
      </c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1"/>
      <c r="AA8349" s="1" t="s">
        <v>16</v>
      </c>
      <c r="AB8349" s="3" t="s">
        <v>12</v>
      </c>
      <c r="AC8349" s="23" t="s">
        <v>37803</v>
      </c>
      <c r="AD8349" s="23" t="s">
        <v>45635</v>
      </c>
      <c r="AE8349" t="s">
        <v>35394</v>
      </c>
    </row>
    <row r="8350" spans="1:31" ht="14.25" customHeight="1">
      <c r="A8350" s="1">
        <v>8349</v>
      </c>
      <c r="B8350" s="1" t="s">
        <v>10396</v>
      </c>
      <c r="C8350" s="1" t="s">
        <v>11756</v>
      </c>
      <c r="D8350" s="1" t="s">
        <v>2359</v>
      </c>
      <c r="E8350" s="1" t="s">
        <v>73</v>
      </c>
      <c r="F8350" s="1" t="s">
        <v>26595</v>
      </c>
      <c r="G8350" s="14">
        <v>91416604144</v>
      </c>
      <c r="H8350" s="1" t="s">
        <v>15</v>
      </c>
      <c r="I8350" s="1" t="s">
        <v>9</v>
      </c>
      <c r="J8350" s="1" t="s">
        <v>34</v>
      </c>
      <c r="K8350" s="3" t="s">
        <v>213</v>
      </c>
      <c r="L8350" s="1" t="s">
        <v>34</v>
      </c>
      <c r="M8350" s="4" t="s">
        <v>17</v>
      </c>
      <c r="N8350" s="3" t="str">
        <f>J8350</f>
        <v>[50-85 Lacs]</v>
      </c>
      <c r="O8350" s="4" t="s">
        <v>47347</v>
      </c>
      <c r="P8350" s="3" t="s">
        <v>34</v>
      </c>
      <c r="Q8350" s="3"/>
      <c r="R8350" s="3"/>
      <c r="S8350" s="3"/>
      <c r="T8350" s="3"/>
      <c r="U8350" s="3"/>
      <c r="V8350" s="3"/>
      <c r="W8350" s="3"/>
      <c r="X8350" s="3"/>
      <c r="Y8350" s="3"/>
      <c r="Z8350" s="1"/>
      <c r="AA8350" s="1" t="s">
        <v>16</v>
      </c>
      <c r="AB8350" s="3" t="s">
        <v>12</v>
      </c>
      <c r="AC8350" s="23" t="s">
        <v>37803</v>
      </c>
      <c r="AD8350" s="23" t="s">
        <v>45636</v>
      </c>
      <c r="AE8350" t="s">
        <v>35410</v>
      </c>
    </row>
    <row r="8351" spans="1:31" ht="14.25" customHeight="1">
      <c r="A8351" s="1">
        <v>8350</v>
      </c>
      <c r="B8351" s="1" t="s">
        <v>10396</v>
      </c>
      <c r="C8351" s="1" t="s">
        <v>11760</v>
      </c>
      <c r="D8351" s="1" t="s">
        <v>4095</v>
      </c>
      <c r="E8351" s="1" t="s">
        <v>78</v>
      </c>
      <c r="F8351" s="1" t="s">
        <v>32371</v>
      </c>
      <c r="G8351" s="14">
        <v>91909996049</v>
      </c>
      <c r="H8351" s="1" t="s">
        <v>37</v>
      </c>
      <c r="I8351" s="1" t="s">
        <v>41</v>
      </c>
      <c r="J8351" s="1" t="s">
        <v>34</v>
      </c>
      <c r="K8351" s="3" t="s">
        <v>42</v>
      </c>
      <c r="L8351" s="1" t="s">
        <v>34</v>
      </c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1"/>
      <c r="AA8351" s="1" t="s">
        <v>16</v>
      </c>
      <c r="AB8351" s="3" t="s">
        <v>12</v>
      </c>
      <c r="AC8351" s="23" t="s">
        <v>37803</v>
      </c>
      <c r="AD8351" s="23" t="s">
        <v>45637</v>
      </c>
      <c r="AE8351" t="s">
        <v>35409</v>
      </c>
    </row>
    <row r="8352" spans="1:31" ht="14.25" customHeight="1">
      <c r="A8352" s="1">
        <v>8351</v>
      </c>
      <c r="B8352" s="1" t="s">
        <v>10396</v>
      </c>
      <c r="C8352" s="1" t="s">
        <v>11766</v>
      </c>
      <c r="D8352" s="1" t="s">
        <v>526</v>
      </c>
      <c r="E8352" s="1" t="s">
        <v>37088</v>
      </c>
      <c r="F8352" s="1" t="s">
        <v>26598</v>
      </c>
      <c r="G8352" s="14">
        <v>919664964416</v>
      </c>
      <c r="H8352" s="1" t="s">
        <v>15</v>
      </c>
      <c r="I8352" s="1" t="s">
        <v>9</v>
      </c>
      <c r="J8352" s="1" t="s">
        <v>34</v>
      </c>
      <c r="K8352" s="3" t="s">
        <v>42</v>
      </c>
      <c r="L8352" s="1" t="s">
        <v>34</v>
      </c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1"/>
      <c r="AA8352" s="1" t="s">
        <v>16</v>
      </c>
      <c r="AB8352" s="3" t="s">
        <v>12</v>
      </c>
      <c r="AC8352" s="23" t="s">
        <v>37803</v>
      </c>
      <c r="AD8352" s="23" t="s">
        <v>40234</v>
      </c>
      <c r="AE8352" t="s">
        <v>35410</v>
      </c>
    </row>
    <row r="8353" spans="1:31" ht="14.25" customHeight="1">
      <c r="A8353" s="1">
        <v>8352</v>
      </c>
      <c r="B8353" s="1" t="s">
        <v>10396</v>
      </c>
      <c r="C8353" s="1" t="s">
        <v>11774</v>
      </c>
      <c r="D8353" s="1" t="s">
        <v>230</v>
      </c>
      <c r="E8353" s="1" t="s">
        <v>3063</v>
      </c>
      <c r="F8353" s="1" t="s">
        <v>26603</v>
      </c>
      <c r="G8353" s="14">
        <v>916969660</v>
      </c>
      <c r="H8353" s="1" t="s">
        <v>8</v>
      </c>
      <c r="I8353" s="1" t="s">
        <v>62</v>
      </c>
      <c r="J8353" s="1" t="s">
        <v>34</v>
      </c>
      <c r="K8353" s="3" t="s">
        <v>17</v>
      </c>
      <c r="L8353" s="1" t="s">
        <v>34</v>
      </c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1"/>
      <c r="AA8353" s="1" t="s">
        <v>11</v>
      </c>
      <c r="AB8353" s="3" t="s">
        <v>56</v>
      </c>
      <c r="AC8353" s="23" t="s">
        <v>37803</v>
      </c>
      <c r="AD8353" s="23" t="s">
        <v>43681</v>
      </c>
      <c r="AE8353" t="s">
        <v>35394</v>
      </c>
    </row>
    <row r="8354" spans="1:31" ht="14.25" customHeight="1">
      <c r="A8354" s="1">
        <v>8353</v>
      </c>
      <c r="B8354" s="9" t="s">
        <v>6</v>
      </c>
      <c r="C8354" s="1" t="s">
        <v>11779</v>
      </c>
      <c r="D8354" s="1" t="s">
        <v>11780</v>
      </c>
      <c r="E8354" s="1" t="s">
        <v>40</v>
      </c>
      <c r="F8354" s="1" t="s">
        <v>26607</v>
      </c>
      <c r="G8354" s="14">
        <v>9166604406</v>
      </c>
      <c r="H8354" s="1" t="s">
        <v>20</v>
      </c>
      <c r="I8354" s="1" t="s">
        <v>62</v>
      </c>
      <c r="J8354" s="1" t="s">
        <v>34</v>
      </c>
      <c r="K8354" s="3" t="s">
        <v>42</v>
      </c>
      <c r="L8354" s="1" t="s">
        <v>34</v>
      </c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1"/>
      <c r="AA8354" s="1" t="s">
        <v>16</v>
      </c>
      <c r="AB8354" s="3" t="s">
        <v>12</v>
      </c>
      <c r="AC8354" s="23" t="s">
        <v>37803</v>
      </c>
      <c r="AD8354" s="23" t="s">
        <v>45638</v>
      </c>
      <c r="AE8354" t="s">
        <v>35410</v>
      </c>
    </row>
    <row r="8355" spans="1:31" ht="14.25" customHeight="1">
      <c r="A8355" s="1">
        <v>8354</v>
      </c>
      <c r="B8355" s="1" t="s">
        <v>10396</v>
      </c>
      <c r="C8355" s="1" t="s">
        <v>11791</v>
      </c>
      <c r="D8355" s="1" t="s">
        <v>35466</v>
      </c>
      <c r="E8355" s="1" t="s">
        <v>139</v>
      </c>
      <c r="F8355" s="1" t="s">
        <v>26612</v>
      </c>
      <c r="G8355" s="14">
        <v>919944644</v>
      </c>
      <c r="H8355" s="1" t="s">
        <v>8</v>
      </c>
      <c r="I8355" s="1" t="s">
        <v>62</v>
      </c>
      <c r="J8355" s="1" t="s">
        <v>34</v>
      </c>
      <c r="K8355" s="3" t="s">
        <v>42</v>
      </c>
      <c r="L8355" s="1" t="s">
        <v>34</v>
      </c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1"/>
      <c r="AA8355" s="1" t="s">
        <v>16</v>
      </c>
      <c r="AB8355" s="3" t="s">
        <v>12</v>
      </c>
      <c r="AC8355" s="23" t="s">
        <v>37803</v>
      </c>
      <c r="AD8355" s="23" t="s">
        <v>45639</v>
      </c>
      <c r="AE8355" t="s">
        <v>35394</v>
      </c>
    </row>
    <row r="8356" spans="1:31" ht="14.25" customHeight="1">
      <c r="A8356" s="1">
        <v>8355</v>
      </c>
      <c r="B8356" s="9" t="s">
        <v>6</v>
      </c>
      <c r="C8356" s="1" t="s">
        <v>11792</v>
      </c>
      <c r="D8356" s="1" t="s">
        <v>11793</v>
      </c>
      <c r="E8356" s="1" t="s">
        <v>37089</v>
      </c>
      <c r="F8356" s="1" t="s">
        <v>26613</v>
      </c>
      <c r="G8356" s="14">
        <v>91944669004</v>
      </c>
      <c r="H8356" s="1" t="s">
        <v>20</v>
      </c>
      <c r="I8356" s="1" t="s">
        <v>9</v>
      </c>
      <c r="J8356" s="1" t="s">
        <v>34</v>
      </c>
      <c r="K8356" s="3" t="s">
        <v>17</v>
      </c>
      <c r="L8356" s="1" t="s">
        <v>34</v>
      </c>
      <c r="M8356" s="4" t="s">
        <v>42</v>
      </c>
      <c r="N8356" s="3" t="str">
        <f>J8356</f>
        <v>[50-85 Lacs]</v>
      </c>
      <c r="O8356" s="3" t="s">
        <v>27</v>
      </c>
      <c r="P8356" s="3" t="s">
        <v>34</v>
      </c>
      <c r="Q8356" s="3" t="s">
        <v>178</v>
      </c>
      <c r="R8356" s="3" t="s">
        <v>34</v>
      </c>
      <c r="S8356" s="3"/>
      <c r="T8356" s="3"/>
      <c r="U8356" s="3"/>
      <c r="V8356" s="3"/>
      <c r="W8356" s="3"/>
      <c r="X8356" s="3"/>
      <c r="Y8356" s="3"/>
      <c r="Z8356" s="1"/>
      <c r="AA8356" s="1" t="s">
        <v>16</v>
      </c>
      <c r="AB8356" s="3" t="s">
        <v>12</v>
      </c>
      <c r="AC8356" s="23" t="s">
        <v>37803</v>
      </c>
      <c r="AD8356" s="23" t="s">
        <v>45640</v>
      </c>
      <c r="AE8356" t="s">
        <v>35410</v>
      </c>
    </row>
    <row r="8357" spans="1:31" ht="14.25" customHeight="1">
      <c r="A8357" s="1">
        <v>8356</v>
      </c>
      <c r="B8357" s="1" t="s">
        <v>10396</v>
      </c>
      <c r="C8357" s="1" t="s">
        <v>11798</v>
      </c>
      <c r="D8357" s="1" t="s">
        <v>12551</v>
      </c>
      <c r="E8357" s="1" t="s">
        <v>139</v>
      </c>
      <c r="F8357" s="1" t="s">
        <v>11799</v>
      </c>
      <c r="G8357" s="14">
        <v>9199409664</v>
      </c>
      <c r="H8357" s="1" t="s">
        <v>8</v>
      </c>
      <c r="I8357" s="1" t="s">
        <v>9</v>
      </c>
      <c r="J8357" s="1" t="s">
        <v>34</v>
      </c>
      <c r="K8357" s="3" t="s">
        <v>17</v>
      </c>
      <c r="L8357" s="1" t="s">
        <v>34</v>
      </c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1"/>
      <c r="AA8357" s="1" t="s">
        <v>16</v>
      </c>
      <c r="AB8357" s="3" t="s">
        <v>12</v>
      </c>
      <c r="AC8357" s="23" t="s">
        <v>37803</v>
      </c>
      <c r="AD8357" s="23" t="s">
        <v>45641</v>
      </c>
      <c r="AE8357" t="s">
        <v>35394</v>
      </c>
    </row>
    <row r="8358" spans="1:31" ht="14.25" customHeight="1">
      <c r="A8358" s="1">
        <v>8357</v>
      </c>
      <c r="B8358" s="1" t="s">
        <v>10396</v>
      </c>
      <c r="C8358" s="1" t="s">
        <v>11802</v>
      </c>
      <c r="D8358" s="1" t="s">
        <v>2442</v>
      </c>
      <c r="E8358" s="1" t="s">
        <v>93</v>
      </c>
      <c r="F8358" s="1" t="s">
        <v>11803</v>
      </c>
      <c r="G8358" s="14">
        <v>919419499949</v>
      </c>
      <c r="H8358" s="1" t="s">
        <v>15</v>
      </c>
      <c r="I8358" s="1" t="s">
        <v>62</v>
      </c>
      <c r="J8358" s="1" t="s">
        <v>34</v>
      </c>
      <c r="K8358" s="3" t="s">
        <v>17</v>
      </c>
      <c r="L8358" s="1" t="s">
        <v>34</v>
      </c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1"/>
      <c r="AA8358" s="1" t="s">
        <v>16</v>
      </c>
      <c r="AB8358" s="3" t="s">
        <v>12</v>
      </c>
      <c r="AC8358" s="23" t="s">
        <v>37803</v>
      </c>
      <c r="AD8358" s="23" t="s">
        <v>45642</v>
      </c>
      <c r="AE8358" t="s">
        <v>35409</v>
      </c>
    </row>
    <row r="8359" spans="1:31" ht="14.25" customHeight="1">
      <c r="A8359" s="1">
        <v>8358</v>
      </c>
      <c r="B8359" s="1" t="s">
        <v>10396</v>
      </c>
      <c r="C8359" s="1" t="s">
        <v>11832</v>
      </c>
      <c r="D8359" s="1" t="s">
        <v>723</v>
      </c>
      <c r="E8359" s="1" t="s">
        <v>40</v>
      </c>
      <c r="F8359" s="1" t="s">
        <v>26628</v>
      </c>
      <c r="G8359" s="14">
        <v>9194466100</v>
      </c>
      <c r="H8359" s="1" t="s">
        <v>20</v>
      </c>
      <c r="I8359" s="1" t="s">
        <v>9</v>
      </c>
      <c r="J8359" s="1" t="s">
        <v>34</v>
      </c>
      <c r="K8359" s="3" t="s">
        <v>17</v>
      </c>
      <c r="L8359" s="1" t="s">
        <v>34</v>
      </c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1"/>
      <c r="AA8359" s="1" t="s">
        <v>11</v>
      </c>
      <c r="AB8359" s="3" t="s">
        <v>13</v>
      </c>
      <c r="AC8359" s="23" t="s">
        <v>37803</v>
      </c>
      <c r="AD8359" s="23" t="s">
        <v>45643</v>
      </c>
      <c r="AE8359" t="s">
        <v>35410</v>
      </c>
    </row>
    <row r="8360" spans="1:31" ht="14.25" customHeight="1">
      <c r="A8360" s="1">
        <v>8359</v>
      </c>
      <c r="B8360" s="1" t="s">
        <v>10396</v>
      </c>
      <c r="C8360" s="1" t="s">
        <v>11835</v>
      </c>
      <c r="D8360" s="1" t="s">
        <v>65</v>
      </c>
      <c r="E8360" s="1" t="s">
        <v>553</v>
      </c>
      <c r="F8360" s="1" t="s">
        <v>26631</v>
      </c>
      <c r="G8360" s="14">
        <v>9140100064</v>
      </c>
      <c r="H8360" s="1" t="s">
        <v>15</v>
      </c>
      <c r="I8360" s="1" t="s">
        <v>41</v>
      </c>
      <c r="J8360" s="1" t="s">
        <v>34</v>
      </c>
      <c r="K8360" s="3" t="s">
        <v>42</v>
      </c>
      <c r="L8360" s="1" t="s">
        <v>34</v>
      </c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1"/>
      <c r="AA8360" s="1" t="s">
        <v>16</v>
      </c>
      <c r="AB8360" s="3" t="s">
        <v>12</v>
      </c>
      <c r="AC8360" s="23" t="s">
        <v>37803</v>
      </c>
      <c r="AD8360" s="23" t="s">
        <v>45184</v>
      </c>
      <c r="AE8360" t="s">
        <v>35394</v>
      </c>
    </row>
    <row r="8361" spans="1:31" ht="14.25" customHeight="1">
      <c r="A8361" s="1">
        <v>8360</v>
      </c>
      <c r="B8361" s="1" t="s">
        <v>10396</v>
      </c>
      <c r="C8361" s="1" t="s">
        <v>11847</v>
      </c>
      <c r="D8361" s="1" t="s">
        <v>2046</v>
      </c>
      <c r="E8361" s="1" t="s">
        <v>139</v>
      </c>
      <c r="F8361" s="1" t="s">
        <v>26637</v>
      </c>
      <c r="G8361" s="14">
        <v>919446990644</v>
      </c>
      <c r="H8361" s="1" t="s">
        <v>20</v>
      </c>
      <c r="I8361" s="1" t="s">
        <v>62</v>
      </c>
      <c r="J8361" s="1" t="s">
        <v>34</v>
      </c>
      <c r="K8361" s="3" t="s">
        <v>17</v>
      </c>
      <c r="L8361" s="1" t="s">
        <v>34</v>
      </c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1"/>
      <c r="AA8361" s="1" t="s">
        <v>16</v>
      </c>
      <c r="AB8361" s="3" t="s">
        <v>12</v>
      </c>
      <c r="AC8361" s="23" t="s">
        <v>37803</v>
      </c>
      <c r="AD8361" s="23" t="s">
        <v>45644</v>
      </c>
      <c r="AE8361" t="s">
        <v>35394</v>
      </c>
    </row>
    <row r="8362" spans="1:31" ht="14.25" customHeight="1">
      <c r="A8362" s="1">
        <v>8361</v>
      </c>
      <c r="B8362" s="9" t="s">
        <v>6</v>
      </c>
      <c r="C8362" s="1" t="s">
        <v>11855</v>
      </c>
      <c r="D8362" s="1" t="s">
        <v>2901</v>
      </c>
      <c r="E8362" s="1" t="s">
        <v>40</v>
      </c>
      <c r="F8362" s="1" t="s">
        <v>26642</v>
      </c>
      <c r="G8362" s="14">
        <v>91696960066</v>
      </c>
      <c r="H8362" s="1" t="s">
        <v>132</v>
      </c>
      <c r="I8362" s="1" t="s">
        <v>62</v>
      </c>
      <c r="J8362" s="1" t="s">
        <v>34</v>
      </c>
      <c r="K8362" s="3" t="s">
        <v>42</v>
      </c>
      <c r="L8362" s="1" t="s">
        <v>34</v>
      </c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1"/>
      <c r="AA8362" s="1" t="s">
        <v>16</v>
      </c>
      <c r="AB8362" s="3" t="s">
        <v>12</v>
      </c>
      <c r="AC8362" s="23" t="s">
        <v>37803</v>
      </c>
      <c r="AD8362" s="23" t="s">
        <v>40245</v>
      </c>
      <c r="AE8362" t="s">
        <v>35399</v>
      </c>
    </row>
    <row r="8363" spans="1:31" ht="14.25" customHeight="1">
      <c r="A8363" s="1">
        <v>8362</v>
      </c>
      <c r="B8363" s="9" t="s">
        <v>6</v>
      </c>
      <c r="C8363" s="1" t="s">
        <v>11857</v>
      </c>
      <c r="D8363" s="1" t="s">
        <v>359</v>
      </c>
      <c r="E8363" s="1" t="s">
        <v>487</v>
      </c>
      <c r="F8363" s="1" t="s">
        <v>26644</v>
      </c>
      <c r="G8363" s="14">
        <v>9101649460</v>
      </c>
      <c r="H8363" s="1" t="s">
        <v>15</v>
      </c>
      <c r="I8363" s="1" t="s">
        <v>62</v>
      </c>
      <c r="J8363" s="1" t="s">
        <v>34</v>
      </c>
      <c r="K8363" s="3" t="s">
        <v>17</v>
      </c>
      <c r="L8363" s="1" t="s">
        <v>34</v>
      </c>
      <c r="M8363" s="4" t="s">
        <v>42</v>
      </c>
      <c r="N8363" s="3" t="str">
        <f>J8363</f>
        <v>[50-85 Lacs]</v>
      </c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1"/>
      <c r="AA8363" s="1" t="s">
        <v>16</v>
      </c>
      <c r="AB8363" s="3" t="s">
        <v>12</v>
      </c>
      <c r="AC8363" s="23" t="s">
        <v>37803</v>
      </c>
      <c r="AD8363" s="23" t="s">
        <v>45645</v>
      </c>
      <c r="AE8363" t="s">
        <v>35409</v>
      </c>
    </row>
    <row r="8364" spans="1:31" ht="14.25" customHeight="1">
      <c r="A8364" s="1">
        <v>8363</v>
      </c>
      <c r="B8364" s="1" t="s">
        <v>10396</v>
      </c>
      <c r="C8364" s="1" t="s">
        <v>11865</v>
      </c>
      <c r="D8364" s="1" t="s">
        <v>1015</v>
      </c>
      <c r="E8364" s="1" t="s">
        <v>40</v>
      </c>
      <c r="F8364" s="1" t="s">
        <v>26648</v>
      </c>
      <c r="G8364" s="14">
        <v>919916666909</v>
      </c>
      <c r="H8364" s="1" t="s">
        <v>15</v>
      </c>
      <c r="I8364" s="1" t="s">
        <v>9</v>
      </c>
      <c r="J8364" s="1" t="s">
        <v>34</v>
      </c>
      <c r="K8364" s="3" t="s">
        <v>42</v>
      </c>
      <c r="L8364" s="1" t="s">
        <v>34</v>
      </c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1"/>
      <c r="AA8364" s="1" t="s">
        <v>16</v>
      </c>
      <c r="AB8364" s="3" t="s">
        <v>12</v>
      </c>
      <c r="AC8364" s="23" t="s">
        <v>37803</v>
      </c>
      <c r="AD8364" s="23" t="s">
        <v>45646</v>
      </c>
      <c r="AE8364" t="s">
        <v>35394</v>
      </c>
    </row>
    <row r="8365" spans="1:31" ht="14.25" customHeight="1">
      <c r="A8365" s="1">
        <v>8364</v>
      </c>
      <c r="B8365" s="1" t="s">
        <v>10396</v>
      </c>
      <c r="C8365" s="1" t="s">
        <v>11874</v>
      </c>
      <c r="D8365" s="1" t="s">
        <v>683</v>
      </c>
      <c r="E8365" s="1" t="s">
        <v>37090</v>
      </c>
      <c r="F8365" s="1" t="s">
        <v>34518</v>
      </c>
      <c r="G8365" s="14">
        <v>919664414644</v>
      </c>
      <c r="H8365" s="1" t="s">
        <v>8</v>
      </c>
      <c r="I8365" s="1" t="s">
        <v>41</v>
      </c>
      <c r="J8365" s="1" t="s">
        <v>34</v>
      </c>
      <c r="K8365" s="3" t="s">
        <v>27</v>
      </c>
      <c r="L8365" s="1" t="s">
        <v>34</v>
      </c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1"/>
      <c r="AA8365" s="1" t="s">
        <v>16</v>
      </c>
      <c r="AB8365" s="3" t="s">
        <v>12</v>
      </c>
      <c r="AC8365" s="23" t="s">
        <v>37803</v>
      </c>
      <c r="AD8365" s="23" t="s">
        <v>45647</v>
      </c>
      <c r="AE8365" t="s">
        <v>35409</v>
      </c>
    </row>
    <row r="8366" spans="1:31" ht="14.25" customHeight="1">
      <c r="A8366" s="1">
        <v>8365</v>
      </c>
      <c r="B8366" s="1" t="s">
        <v>10396</v>
      </c>
      <c r="C8366" s="1" t="s">
        <v>11875</v>
      </c>
      <c r="D8366" s="1" t="s">
        <v>2359</v>
      </c>
      <c r="E8366" s="1" t="s">
        <v>152</v>
      </c>
      <c r="F8366" s="1" t="s">
        <v>26653</v>
      </c>
      <c r="G8366" s="14">
        <v>91446664</v>
      </c>
      <c r="H8366" s="1" t="s">
        <v>20</v>
      </c>
      <c r="I8366" s="1" t="s">
        <v>9</v>
      </c>
      <c r="J8366" s="1" t="s">
        <v>34</v>
      </c>
      <c r="K8366" s="3" t="s">
        <v>17</v>
      </c>
      <c r="L8366" s="1" t="s">
        <v>34</v>
      </c>
      <c r="M8366" s="4" t="s">
        <v>42</v>
      </c>
      <c r="N8366" s="3" t="str">
        <f>J8366</f>
        <v>[50-85 Lacs]</v>
      </c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1"/>
      <c r="AA8366" s="1" t="s">
        <v>16</v>
      </c>
      <c r="AB8366" s="3" t="s">
        <v>12</v>
      </c>
      <c r="AC8366" s="23" t="s">
        <v>37803</v>
      </c>
      <c r="AD8366" s="23" t="s">
        <v>45648</v>
      </c>
      <c r="AE8366" t="s">
        <v>35409</v>
      </c>
    </row>
    <row r="8367" spans="1:31" ht="14.25" customHeight="1">
      <c r="A8367" s="1">
        <v>8366</v>
      </c>
      <c r="B8367" s="9" t="s">
        <v>6</v>
      </c>
      <c r="C8367" s="1" t="s">
        <v>11891</v>
      </c>
      <c r="D8367" s="1" t="s">
        <v>18577</v>
      </c>
      <c r="E8367" s="1" t="s">
        <v>11892</v>
      </c>
      <c r="F8367" s="1" t="s">
        <v>26659</v>
      </c>
      <c r="G8367" s="14">
        <v>91046100404</v>
      </c>
      <c r="H8367" s="1" t="s">
        <v>8</v>
      </c>
      <c r="I8367" s="1" t="s">
        <v>62</v>
      </c>
      <c r="J8367" s="1" t="s">
        <v>34</v>
      </c>
      <c r="K8367" s="3" t="s">
        <v>42</v>
      </c>
      <c r="L8367" s="1" t="s">
        <v>34</v>
      </c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1"/>
      <c r="AA8367" s="1" t="s">
        <v>16</v>
      </c>
      <c r="AB8367" s="3" t="s">
        <v>12</v>
      </c>
      <c r="AC8367" s="23" t="s">
        <v>37803</v>
      </c>
      <c r="AD8367" s="23" t="s">
        <v>44541</v>
      </c>
      <c r="AE8367" t="s">
        <v>35394</v>
      </c>
    </row>
    <row r="8368" spans="1:31" ht="14.25" customHeight="1">
      <c r="A8368" s="1">
        <v>8367</v>
      </c>
      <c r="B8368" s="9" t="s">
        <v>6</v>
      </c>
      <c r="C8368" s="1" t="s">
        <v>11909</v>
      </c>
      <c r="D8368" s="1" t="s">
        <v>11910</v>
      </c>
      <c r="E8368" s="1" t="s">
        <v>3937</v>
      </c>
      <c r="F8368" s="1" t="s">
        <v>26669</v>
      </c>
      <c r="G8368" s="14">
        <v>9199194914</v>
      </c>
      <c r="H8368" s="1" t="s">
        <v>8</v>
      </c>
      <c r="I8368" s="1" t="s">
        <v>9</v>
      </c>
      <c r="J8368" s="1" t="s">
        <v>34</v>
      </c>
      <c r="K8368" s="3" t="s">
        <v>17</v>
      </c>
      <c r="L8368" s="1" t="s">
        <v>34</v>
      </c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1"/>
      <c r="AA8368" s="1" t="s">
        <v>16</v>
      </c>
      <c r="AB8368" s="3" t="s">
        <v>12</v>
      </c>
      <c r="AC8368" s="23" t="s">
        <v>37803</v>
      </c>
      <c r="AD8368" s="23" t="s">
        <v>45649</v>
      </c>
      <c r="AE8368" t="s">
        <v>35394</v>
      </c>
    </row>
    <row r="8369" spans="1:31" ht="14.25" customHeight="1">
      <c r="A8369" s="1">
        <v>8368</v>
      </c>
      <c r="B8369" s="9" t="s">
        <v>6</v>
      </c>
      <c r="C8369" s="1" t="s">
        <v>11916</v>
      </c>
      <c r="D8369" s="1" t="s">
        <v>11917</v>
      </c>
      <c r="E8369" s="1" t="s">
        <v>139</v>
      </c>
      <c r="F8369" s="1" t="s">
        <v>26672</v>
      </c>
      <c r="G8369" s="14">
        <v>9101664999</v>
      </c>
      <c r="H8369" s="1" t="s">
        <v>8</v>
      </c>
      <c r="I8369" s="1" t="s">
        <v>41</v>
      </c>
      <c r="J8369" s="1" t="s">
        <v>34</v>
      </c>
      <c r="K8369" s="3" t="s">
        <v>17</v>
      </c>
      <c r="L8369" s="1" t="s">
        <v>34</v>
      </c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1"/>
      <c r="AA8369" s="1" t="s">
        <v>11</v>
      </c>
      <c r="AB8369" s="3" t="s">
        <v>13</v>
      </c>
      <c r="AC8369" s="23" t="s">
        <v>37803</v>
      </c>
      <c r="AD8369" s="23" t="s">
        <v>38321</v>
      </c>
      <c r="AE8369" t="s">
        <v>35399</v>
      </c>
    </row>
    <row r="8370" spans="1:31" ht="14.25" customHeight="1">
      <c r="A8370" s="1">
        <v>8369</v>
      </c>
      <c r="B8370" s="1" t="s">
        <v>10396</v>
      </c>
      <c r="C8370" s="1" t="s">
        <v>11918</v>
      </c>
      <c r="D8370" s="1" t="s">
        <v>5078</v>
      </c>
      <c r="E8370" s="1" t="s">
        <v>139</v>
      </c>
      <c r="F8370" s="1" t="s">
        <v>26673</v>
      </c>
      <c r="G8370" s="14">
        <v>919096106</v>
      </c>
      <c r="H8370" s="1" t="s">
        <v>8</v>
      </c>
      <c r="I8370" s="1" t="s">
        <v>107</v>
      </c>
      <c r="J8370" s="1" t="s">
        <v>34</v>
      </c>
      <c r="K8370" s="3" t="s">
        <v>17</v>
      </c>
      <c r="L8370" s="1" t="s">
        <v>34</v>
      </c>
      <c r="M8370" s="4" t="s">
        <v>42</v>
      </c>
      <c r="N8370" s="3" t="str">
        <f>J8370</f>
        <v>[50-85 Lacs]</v>
      </c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1"/>
      <c r="AA8370" s="1" t="s">
        <v>16</v>
      </c>
      <c r="AB8370" s="3" t="s">
        <v>12</v>
      </c>
      <c r="AC8370" s="23" t="s">
        <v>37803</v>
      </c>
      <c r="AD8370" s="23" t="s">
        <v>45650</v>
      </c>
      <c r="AE8370" t="s">
        <v>35410</v>
      </c>
    </row>
    <row r="8371" spans="1:31" ht="14.25" customHeight="1">
      <c r="A8371" s="1">
        <v>8370</v>
      </c>
      <c r="B8371" s="1" t="s">
        <v>10396</v>
      </c>
      <c r="C8371" s="1" t="s">
        <v>11924</v>
      </c>
      <c r="D8371" s="1" t="s">
        <v>11859</v>
      </c>
      <c r="E8371" s="1" t="s">
        <v>139</v>
      </c>
      <c r="F8371" s="1" t="s">
        <v>32386</v>
      </c>
      <c r="G8371" s="14">
        <v>916604660</v>
      </c>
      <c r="H8371" s="1" t="s">
        <v>20</v>
      </c>
      <c r="I8371" s="1" t="s">
        <v>62</v>
      </c>
      <c r="J8371" s="1" t="s">
        <v>34</v>
      </c>
      <c r="K8371" s="3" t="s">
        <v>17</v>
      </c>
      <c r="L8371" s="1" t="s">
        <v>34</v>
      </c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1"/>
      <c r="AA8371" s="1" t="s">
        <v>16</v>
      </c>
      <c r="AB8371" s="3" t="s">
        <v>12</v>
      </c>
      <c r="AC8371" s="23" t="s">
        <v>37803</v>
      </c>
      <c r="AD8371" s="23" t="s">
        <v>45651</v>
      </c>
      <c r="AE8371" t="s">
        <v>35399</v>
      </c>
    </row>
    <row r="8372" spans="1:31" ht="14.25" customHeight="1">
      <c r="A8372" s="1">
        <v>8371</v>
      </c>
      <c r="B8372" s="1" t="s">
        <v>10396</v>
      </c>
      <c r="C8372" s="1" t="s">
        <v>11926</v>
      </c>
      <c r="D8372" s="1" t="s">
        <v>1160</v>
      </c>
      <c r="E8372" s="1" t="s">
        <v>2904</v>
      </c>
      <c r="F8372" s="1" t="s">
        <v>26677</v>
      </c>
      <c r="G8372" s="14">
        <v>9199949499</v>
      </c>
      <c r="H8372" s="1" t="s">
        <v>20</v>
      </c>
      <c r="I8372" s="1" t="s">
        <v>41</v>
      </c>
      <c r="J8372" s="1" t="s">
        <v>34</v>
      </c>
      <c r="K8372" s="3" t="s">
        <v>42</v>
      </c>
      <c r="L8372" s="1" t="s">
        <v>34</v>
      </c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1"/>
      <c r="AA8372" s="1" t="s">
        <v>16</v>
      </c>
      <c r="AB8372" s="3" t="s">
        <v>12</v>
      </c>
      <c r="AC8372" s="23" t="s">
        <v>37803</v>
      </c>
      <c r="AD8372" s="23" t="s">
        <v>45652</v>
      </c>
      <c r="AE8372" t="s">
        <v>35409</v>
      </c>
    </row>
    <row r="8373" spans="1:31" ht="14.25" customHeight="1">
      <c r="A8373" s="1">
        <v>8372</v>
      </c>
      <c r="B8373" s="1" t="s">
        <v>10396</v>
      </c>
      <c r="C8373" s="1" t="s">
        <v>11947</v>
      </c>
      <c r="D8373" s="1" t="s">
        <v>2128</v>
      </c>
      <c r="E8373" s="1" t="s">
        <v>40</v>
      </c>
      <c r="F8373" s="1" t="s">
        <v>32390</v>
      </c>
      <c r="G8373" s="14">
        <v>91994696144</v>
      </c>
      <c r="H8373" s="1" t="s">
        <v>20</v>
      </c>
      <c r="I8373" s="1" t="s">
        <v>62</v>
      </c>
      <c r="J8373" s="1" t="s">
        <v>34</v>
      </c>
      <c r="K8373" s="3" t="s">
        <v>42</v>
      </c>
      <c r="L8373" s="1" t="s">
        <v>34</v>
      </c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1"/>
      <c r="AA8373" s="1" t="s">
        <v>16</v>
      </c>
      <c r="AB8373" s="3" t="s">
        <v>12</v>
      </c>
      <c r="AC8373" s="23" t="s">
        <v>37803</v>
      </c>
      <c r="AD8373" s="23" t="s">
        <v>41846</v>
      </c>
      <c r="AE8373" t="s">
        <v>35409</v>
      </c>
    </row>
    <row r="8374" spans="1:31" ht="14.25" customHeight="1">
      <c r="A8374" s="1">
        <v>8373</v>
      </c>
      <c r="B8374" s="1" t="s">
        <v>10396</v>
      </c>
      <c r="C8374" s="1" t="s">
        <v>11952</v>
      </c>
      <c r="D8374" s="1" t="s">
        <v>1857</v>
      </c>
      <c r="E8374" s="1" t="s">
        <v>1306</v>
      </c>
      <c r="F8374" s="1" t="s">
        <v>34524</v>
      </c>
      <c r="G8374" s="14">
        <v>919444491646</v>
      </c>
      <c r="H8374" s="1" t="s">
        <v>8</v>
      </c>
      <c r="I8374" s="1" t="s">
        <v>62</v>
      </c>
      <c r="J8374" s="1" t="s">
        <v>34</v>
      </c>
      <c r="K8374" s="3" t="s">
        <v>17</v>
      </c>
      <c r="L8374" s="1" t="s">
        <v>34</v>
      </c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1"/>
      <c r="AA8374" s="1" t="s">
        <v>16</v>
      </c>
      <c r="AB8374" s="3" t="s">
        <v>12</v>
      </c>
      <c r="AC8374" s="23" t="s">
        <v>37803</v>
      </c>
      <c r="AD8374" s="23" t="s">
        <v>45212</v>
      </c>
      <c r="AE8374" t="s">
        <v>35409</v>
      </c>
    </row>
    <row r="8375" spans="1:31" ht="14.25" customHeight="1">
      <c r="A8375" s="1">
        <v>8374</v>
      </c>
      <c r="B8375" s="1" t="s">
        <v>10396</v>
      </c>
      <c r="C8375" s="1" t="s">
        <v>11958</v>
      </c>
      <c r="D8375" s="1" t="s">
        <v>2888</v>
      </c>
      <c r="E8375" s="1" t="s">
        <v>40</v>
      </c>
      <c r="F8375" s="1" t="s">
        <v>26689</v>
      </c>
      <c r="G8375" s="14">
        <v>919664941441</v>
      </c>
      <c r="H8375" s="1" t="s">
        <v>15</v>
      </c>
      <c r="I8375" s="1" t="s">
        <v>9</v>
      </c>
      <c r="J8375" s="1" t="s">
        <v>34</v>
      </c>
      <c r="K8375" s="3" t="s">
        <v>42</v>
      </c>
      <c r="L8375" s="1" t="s">
        <v>34</v>
      </c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1"/>
      <c r="AA8375" s="1" t="s">
        <v>16</v>
      </c>
      <c r="AB8375" s="3" t="s">
        <v>12</v>
      </c>
      <c r="AC8375" s="23" t="s">
        <v>37803</v>
      </c>
      <c r="AD8375" s="23" t="s">
        <v>41737</v>
      </c>
      <c r="AE8375" t="s">
        <v>35399</v>
      </c>
    </row>
    <row r="8376" spans="1:31" ht="14.25" customHeight="1">
      <c r="A8376" s="1">
        <v>8375</v>
      </c>
      <c r="B8376" s="1" t="s">
        <v>10396</v>
      </c>
      <c r="C8376" s="1" t="s">
        <v>11963</v>
      </c>
      <c r="D8376" s="1" t="s">
        <v>951</v>
      </c>
      <c r="E8376" s="1" t="s">
        <v>11915</v>
      </c>
      <c r="F8376" s="1" t="s">
        <v>26693</v>
      </c>
      <c r="G8376" s="14">
        <v>91944669446</v>
      </c>
      <c r="H8376" s="1" t="s">
        <v>20</v>
      </c>
      <c r="I8376" s="1" t="s">
        <v>41</v>
      </c>
      <c r="J8376" s="1" t="s">
        <v>34</v>
      </c>
      <c r="K8376" s="3" t="s">
        <v>17</v>
      </c>
      <c r="L8376" s="1" t="s">
        <v>34</v>
      </c>
      <c r="M8376" s="4" t="s">
        <v>42</v>
      </c>
      <c r="N8376" s="3" t="str">
        <f>J8376</f>
        <v>[50-85 Lacs]</v>
      </c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1"/>
      <c r="AA8376" s="1" t="s">
        <v>16</v>
      </c>
      <c r="AB8376" s="3" t="s">
        <v>12</v>
      </c>
      <c r="AC8376" s="23" t="s">
        <v>37803</v>
      </c>
      <c r="AD8376" s="23" t="s">
        <v>45653</v>
      </c>
      <c r="AE8376" t="s">
        <v>35394</v>
      </c>
    </row>
    <row r="8377" spans="1:31" ht="14.25" customHeight="1">
      <c r="A8377" s="1">
        <v>8376</v>
      </c>
      <c r="B8377" s="9" t="s">
        <v>6</v>
      </c>
      <c r="C8377" s="1" t="s">
        <v>11966</v>
      </c>
      <c r="D8377" s="1" t="s">
        <v>3041</v>
      </c>
      <c r="E8377" s="1" t="s">
        <v>2431</v>
      </c>
      <c r="F8377" s="1" t="s">
        <v>32392</v>
      </c>
      <c r="G8377" s="14" t="s">
        <v>11967</v>
      </c>
      <c r="H8377" s="1" t="s">
        <v>8</v>
      </c>
      <c r="I8377" s="1" t="s">
        <v>9</v>
      </c>
      <c r="J8377" s="1" t="s">
        <v>34</v>
      </c>
      <c r="K8377" s="3" t="s">
        <v>42</v>
      </c>
      <c r="L8377" s="1" t="s">
        <v>34</v>
      </c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1"/>
      <c r="AA8377" s="1" t="s">
        <v>16</v>
      </c>
      <c r="AB8377" s="3" t="s">
        <v>12</v>
      </c>
      <c r="AC8377" s="23" t="s">
        <v>37803</v>
      </c>
      <c r="AD8377" s="23" t="s">
        <v>45654</v>
      </c>
      <c r="AE8377" t="s">
        <v>35399</v>
      </c>
    </row>
    <row r="8378" spans="1:31" ht="14.25" customHeight="1">
      <c r="A8378" s="1">
        <v>8377</v>
      </c>
      <c r="B8378" s="1" t="s">
        <v>10396</v>
      </c>
      <c r="C8378" s="1" t="s">
        <v>11968</v>
      </c>
      <c r="D8378" s="1" t="s">
        <v>2162</v>
      </c>
      <c r="E8378" s="1" t="s">
        <v>37091</v>
      </c>
      <c r="F8378" s="1" t="s">
        <v>26695</v>
      </c>
      <c r="G8378" s="14">
        <v>9144604144</v>
      </c>
      <c r="H8378" s="1" t="s">
        <v>20</v>
      </c>
      <c r="I8378" s="1" t="s">
        <v>41</v>
      </c>
      <c r="J8378" s="1" t="s">
        <v>34</v>
      </c>
      <c r="K8378" s="3" t="s">
        <v>17</v>
      </c>
      <c r="L8378" s="1" t="s">
        <v>34</v>
      </c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1"/>
      <c r="AA8378" s="1" t="s">
        <v>16</v>
      </c>
      <c r="AB8378" s="3" t="s">
        <v>12</v>
      </c>
      <c r="AC8378" s="23" t="s">
        <v>37803</v>
      </c>
      <c r="AD8378" s="23" t="s">
        <v>45655</v>
      </c>
      <c r="AE8378" t="s">
        <v>35399</v>
      </c>
    </row>
    <row r="8379" spans="1:31" ht="14.25" customHeight="1">
      <c r="A8379" s="1">
        <v>8378</v>
      </c>
      <c r="B8379" s="1" t="s">
        <v>10396</v>
      </c>
      <c r="C8379" s="1" t="s">
        <v>11969</v>
      </c>
      <c r="D8379" s="1" t="s">
        <v>546</v>
      </c>
      <c r="E8379" s="1" t="s">
        <v>40</v>
      </c>
      <c r="F8379" s="1" t="s">
        <v>26696</v>
      </c>
      <c r="G8379" s="14">
        <v>919446044404</v>
      </c>
      <c r="H8379" s="1" t="s">
        <v>8</v>
      </c>
      <c r="I8379" s="1" t="s">
        <v>62</v>
      </c>
      <c r="J8379" s="1" t="s">
        <v>34</v>
      </c>
      <c r="K8379" s="3" t="s">
        <v>27</v>
      </c>
      <c r="L8379" s="1" t="s">
        <v>34</v>
      </c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1"/>
      <c r="AA8379" s="1" t="s">
        <v>16</v>
      </c>
      <c r="AB8379" s="3" t="s">
        <v>12</v>
      </c>
      <c r="AC8379" s="23" t="s">
        <v>37803</v>
      </c>
      <c r="AD8379" s="23" t="s">
        <v>45655</v>
      </c>
      <c r="AE8379" t="s">
        <v>35410</v>
      </c>
    </row>
    <row r="8380" spans="1:31" ht="14.25" customHeight="1">
      <c r="A8380" s="1">
        <v>8379</v>
      </c>
      <c r="B8380" s="9" t="s">
        <v>6</v>
      </c>
      <c r="C8380" s="1" t="s">
        <v>11976</v>
      </c>
      <c r="D8380" s="1" t="s">
        <v>1046</v>
      </c>
      <c r="E8380" s="1" t="s">
        <v>40</v>
      </c>
      <c r="F8380" s="1" t="s">
        <v>26703</v>
      </c>
      <c r="G8380" s="14">
        <v>9196140099</v>
      </c>
      <c r="H8380" s="1" t="s">
        <v>8</v>
      </c>
      <c r="I8380" s="1" t="s">
        <v>62</v>
      </c>
      <c r="J8380" s="1" t="s">
        <v>34</v>
      </c>
      <c r="K8380" s="3" t="s">
        <v>42</v>
      </c>
      <c r="L8380" s="1" t="s">
        <v>34</v>
      </c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1"/>
      <c r="AA8380" s="1" t="s">
        <v>16</v>
      </c>
      <c r="AB8380" s="3" t="s">
        <v>12</v>
      </c>
      <c r="AC8380" s="23" t="s">
        <v>37803</v>
      </c>
      <c r="AD8380" s="23" t="s">
        <v>45656</v>
      </c>
      <c r="AE8380" t="s">
        <v>35399</v>
      </c>
    </row>
    <row r="8381" spans="1:31" ht="14.25" customHeight="1">
      <c r="A8381" s="1">
        <v>8380</v>
      </c>
      <c r="B8381" s="9" t="s">
        <v>6</v>
      </c>
      <c r="C8381" s="1" t="s">
        <v>11991</v>
      </c>
      <c r="D8381" s="1" t="s">
        <v>557</v>
      </c>
      <c r="E8381" s="1" t="s">
        <v>2291</v>
      </c>
      <c r="F8381" s="1" t="s">
        <v>34528</v>
      </c>
      <c r="G8381" s="14">
        <v>91944404461</v>
      </c>
      <c r="H8381" s="1" t="s">
        <v>20</v>
      </c>
      <c r="I8381" s="1" t="s">
        <v>9</v>
      </c>
      <c r="J8381" s="1" t="s">
        <v>34</v>
      </c>
      <c r="K8381" s="3" t="s">
        <v>63</v>
      </c>
      <c r="L8381" s="1" t="s">
        <v>34</v>
      </c>
      <c r="M8381" s="3" t="s">
        <v>213</v>
      </c>
      <c r="N8381" s="3" t="str">
        <f t="shared" ref="N8381:N8382" si="303">J8381</f>
        <v>[50-85 Lacs]</v>
      </c>
      <c r="O8381" s="3" t="s">
        <v>17</v>
      </c>
      <c r="P8381" s="3" t="s">
        <v>34</v>
      </c>
      <c r="Q8381" s="3" t="s">
        <v>42</v>
      </c>
      <c r="R8381" s="3" t="s">
        <v>34</v>
      </c>
      <c r="S8381" s="3" t="s">
        <v>27</v>
      </c>
      <c r="T8381" s="3" t="s">
        <v>34</v>
      </c>
      <c r="U8381" s="3" t="s">
        <v>117</v>
      </c>
      <c r="V8381" s="3" t="s">
        <v>34</v>
      </c>
      <c r="W8381" s="3" t="s">
        <v>178</v>
      </c>
      <c r="X8381" s="3" t="s">
        <v>34</v>
      </c>
      <c r="Y8381" s="3" t="s">
        <v>171</v>
      </c>
      <c r="Z8381" s="1" t="s">
        <v>34</v>
      </c>
      <c r="AA8381" s="1" t="s">
        <v>16</v>
      </c>
      <c r="AB8381" s="3" t="s">
        <v>12</v>
      </c>
      <c r="AC8381" s="23" t="s">
        <v>37803</v>
      </c>
      <c r="AD8381" s="23" t="s">
        <v>45657</v>
      </c>
      <c r="AE8381" t="s">
        <v>35394</v>
      </c>
    </row>
    <row r="8382" spans="1:31" ht="14.25" customHeight="1">
      <c r="A8382" s="1">
        <v>8381</v>
      </c>
      <c r="B8382" s="1" t="s">
        <v>10396</v>
      </c>
      <c r="C8382" s="1" t="s">
        <v>12000</v>
      </c>
      <c r="D8382" s="1" t="s">
        <v>1952</v>
      </c>
      <c r="E8382" s="1" t="s">
        <v>36839</v>
      </c>
      <c r="F8382" s="1" t="s">
        <v>26710</v>
      </c>
      <c r="G8382" s="14">
        <v>919610496966</v>
      </c>
      <c r="H8382" s="1" t="s">
        <v>8</v>
      </c>
      <c r="I8382" s="1" t="s">
        <v>41</v>
      </c>
      <c r="J8382" s="1" t="s">
        <v>34</v>
      </c>
      <c r="K8382" s="3" t="s">
        <v>42</v>
      </c>
      <c r="L8382" s="1" t="s">
        <v>34</v>
      </c>
      <c r="M8382" s="3" t="s">
        <v>27</v>
      </c>
      <c r="N8382" s="3" t="str">
        <f t="shared" si="303"/>
        <v>[50-85 Lacs]</v>
      </c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1"/>
      <c r="AA8382" s="1" t="s">
        <v>16</v>
      </c>
      <c r="AB8382" s="3" t="s">
        <v>12</v>
      </c>
      <c r="AC8382" s="23" t="s">
        <v>37803</v>
      </c>
      <c r="AD8382" s="23" t="s">
        <v>45658</v>
      </c>
      <c r="AE8382" t="s">
        <v>35410</v>
      </c>
    </row>
    <row r="8383" spans="1:31" ht="14.25" customHeight="1">
      <c r="A8383" s="1">
        <v>8382</v>
      </c>
      <c r="B8383" s="9" t="s">
        <v>6</v>
      </c>
      <c r="C8383" s="1" t="s">
        <v>12001</v>
      </c>
      <c r="D8383" s="1" t="s">
        <v>1410</v>
      </c>
      <c r="E8383" s="1" t="s">
        <v>4809</v>
      </c>
      <c r="F8383" s="1" t="s">
        <v>26711</v>
      </c>
      <c r="G8383" s="14">
        <v>91600004004</v>
      </c>
      <c r="H8383" s="1" t="s">
        <v>20</v>
      </c>
      <c r="I8383" s="1" t="s">
        <v>9</v>
      </c>
      <c r="J8383" s="1" t="s">
        <v>34</v>
      </c>
      <c r="K8383" s="3" t="s">
        <v>17</v>
      </c>
      <c r="L8383" s="1" t="s">
        <v>34</v>
      </c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1"/>
      <c r="AA8383" s="1" t="s">
        <v>11</v>
      </c>
      <c r="AB8383" s="3" t="s">
        <v>56</v>
      </c>
      <c r="AC8383" s="23" t="s">
        <v>37803</v>
      </c>
      <c r="AD8383" s="23" t="s">
        <v>40519</v>
      </c>
      <c r="AE8383" t="s">
        <v>35410</v>
      </c>
    </row>
    <row r="8384" spans="1:31" ht="14.25" customHeight="1">
      <c r="A8384" s="1">
        <v>8383</v>
      </c>
      <c r="B8384" s="1" t="s">
        <v>10396</v>
      </c>
      <c r="C8384" s="1" t="s">
        <v>12008</v>
      </c>
      <c r="D8384" s="1" t="s">
        <v>35934</v>
      </c>
      <c r="E8384" s="1" t="s">
        <v>37092</v>
      </c>
      <c r="F8384" s="1" t="s">
        <v>26715</v>
      </c>
      <c r="G8384" s="14">
        <v>919944416441</v>
      </c>
      <c r="H8384" s="1" t="s">
        <v>8</v>
      </c>
      <c r="I8384" s="1" t="s">
        <v>62</v>
      </c>
      <c r="J8384" s="1" t="s">
        <v>34</v>
      </c>
      <c r="K8384" s="3" t="s">
        <v>42</v>
      </c>
      <c r="L8384" s="1" t="s">
        <v>34</v>
      </c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1"/>
      <c r="AA8384" s="1" t="s">
        <v>16</v>
      </c>
      <c r="AB8384" s="3" t="s">
        <v>12</v>
      </c>
      <c r="AC8384" s="23" t="s">
        <v>37803</v>
      </c>
      <c r="AD8384" s="23" t="s">
        <v>42516</v>
      </c>
      <c r="AE8384" t="s">
        <v>35399</v>
      </c>
    </row>
    <row r="8385" spans="1:31" ht="14.25" customHeight="1">
      <c r="A8385" s="1">
        <v>8384</v>
      </c>
      <c r="B8385" s="1" t="s">
        <v>10396</v>
      </c>
      <c r="C8385" s="1" t="s">
        <v>12013</v>
      </c>
      <c r="D8385" s="1" t="s">
        <v>12014</v>
      </c>
      <c r="E8385" s="1" t="s">
        <v>19</v>
      </c>
      <c r="F8385" s="1" t="s">
        <v>34529</v>
      </c>
      <c r="G8385" s="14">
        <v>91949464664</v>
      </c>
      <c r="H8385" s="1" t="s">
        <v>15</v>
      </c>
      <c r="I8385" s="1" t="s">
        <v>9</v>
      </c>
      <c r="J8385" s="1" t="s">
        <v>34</v>
      </c>
      <c r="K8385" s="3" t="s">
        <v>17</v>
      </c>
      <c r="L8385" s="1" t="s">
        <v>34</v>
      </c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1"/>
      <c r="AA8385" s="1" t="s">
        <v>11</v>
      </c>
      <c r="AB8385" s="3" t="s">
        <v>13</v>
      </c>
      <c r="AC8385" s="23" t="s">
        <v>37803</v>
      </c>
      <c r="AD8385" s="23" t="s">
        <v>45659</v>
      </c>
      <c r="AE8385" t="s">
        <v>35399</v>
      </c>
    </row>
    <row r="8386" spans="1:31" ht="14.25" customHeight="1">
      <c r="A8386" s="1">
        <v>8385</v>
      </c>
      <c r="B8386" s="1" t="s">
        <v>10396</v>
      </c>
      <c r="C8386" s="1" t="s">
        <v>12021</v>
      </c>
      <c r="D8386" s="1" t="s">
        <v>1394</v>
      </c>
      <c r="E8386" s="1" t="s">
        <v>1034</v>
      </c>
      <c r="F8386" s="1" t="s">
        <v>26720</v>
      </c>
      <c r="G8386" s="14">
        <v>91414149904</v>
      </c>
      <c r="H8386" s="1" t="s">
        <v>8</v>
      </c>
      <c r="I8386" s="1" t="s">
        <v>62</v>
      </c>
      <c r="J8386" s="1" t="s">
        <v>34</v>
      </c>
      <c r="K8386" s="3" t="s">
        <v>42</v>
      </c>
      <c r="L8386" s="1" t="s">
        <v>34</v>
      </c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1"/>
      <c r="AA8386" s="1" t="s">
        <v>16</v>
      </c>
      <c r="AB8386" s="3" t="s">
        <v>12</v>
      </c>
      <c r="AC8386" s="23" t="s">
        <v>37803</v>
      </c>
      <c r="AD8386" s="23" t="s">
        <v>45660</v>
      </c>
      <c r="AE8386" t="s">
        <v>35409</v>
      </c>
    </row>
    <row r="8387" spans="1:31" ht="14.25" customHeight="1">
      <c r="A8387" s="1">
        <v>8386</v>
      </c>
      <c r="B8387" s="9" t="s">
        <v>6</v>
      </c>
      <c r="C8387" s="1" t="s">
        <v>12023</v>
      </c>
      <c r="D8387" s="1" t="s">
        <v>494</v>
      </c>
      <c r="E8387" s="1" t="s">
        <v>12024</v>
      </c>
      <c r="F8387" s="1" t="s">
        <v>26722</v>
      </c>
      <c r="G8387" s="14">
        <v>914441401</v>
      </c>
      <c r="H8387" s="1" t="s">
        <v>20</v>
      </c>
      <c r="I8387" s="1" t="s">
        <v>41</v>
      </c>
      <c r="J8387" s="1" t="s">
        <v>34</v>
      </c>
      <c r="K8387" s="3" t="s">
        <v>17</v>
      </c>
      <c r="L8387" s="1" t="s">
        <v>34</v>
      </c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1"/>
      <c r="AA8387" s="1" t="s">
        <v>16</v>
      </c>
      <c r="AB8387" s="3" t="s">
        <v>12</v>
      </c>
      <c r="AC8387" s="23" t="s">
        <v>37803</v>
      </c>
      <c r="AD8387" s="23" t="s">
        <v>44575</v>
      </c>
      <c r="AE8387" t="s">
        <v>35410</v>
      </c>
    </row>
    <row r="8388" spans="1:31" ht="14.25" customHeight="1">
      <c r="A8388" s="1">
        <v>8387</v>
      </c>
      <c r="B8388" s="1" t="s">
        <v>10396</v>
      </c>
      <c r="C8388" s="1" t="s">
        <v>12028</v>
      </c>
      <c r="D8388" s="1" t="s">
        <v>854</v>
      </c>
      <c r="E8388" s="1" t="s">
        <v>40</v>
      </c>
      <c r="F8388" s="1" t="s">
        <v>26725</v>
      </c>
      <c r="G8388" s="14">
        <v>919919490914</v>
      </c>
      <c r="H8388" s="1" t="s">
        <v>20</v>
      </c>
      <c r="I8388" s="1" t="s">
        <v>62</v>
      </c>
      <c r="J8388" s="1" t="s">
        <v>34</v>
      </c>
      <c r="K8388" s="3" t="s">
        <v>42</v>
      </c>
      <c r="L8388" s="1" t="s">
        <v>34</v>
      </c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1"/>
      <c r="AA8388" s="1" t="s">
        <v>16</v>
      </c>
      <c r="AB8388" s="3" t="s">
        <v>12</v>
      </c>
      <c r="AC8388" s="23" t="s">
        <v>37803</v>
      </c>
      <c r="AD8388" s="23" t="s">
        <v>45661</v>
      </c>
      <c r="AE8388" t="s">
        <v>35394</v>
      </c>
    </row>
    <row r="8389" spans="1:31" ht="14.25" customHeight="1">
      <c r="A8389" s="1">
        <v>8388</v>
      </c>
      <c r="B8389" s="9" t="s">
        <v>6</v>
      </c>
      <c r="C8389" s="1" t="s">
        <v>12033</v>
      </c>
      <c r="D8389" s="1" t="s">
        <v>7601</v>
      </c>
      <c r="E8389" s="1" t="s">
        <v>12034</v>
      </c>
      <c r="F8389" s="1" t="s">
        <v>26727</v>
      </c>
      <c r="G8389" s="14">
        <v>919664640449</v>
      </c>
      <c r="H8389" s="1" t="s">
        <v>8</v>
      </c>
      <c r="I8389" s="1" t="s">
        <v>62</v>
      </c>
      <c r="J8389" s="1" t="s">
        <v>34</v>
      </c>
      <c r="K8389" s="3" t="s">
        <v>42</v>
      </c>
      <c r="L8389" s="1" t="s">
        <v>34</v>
      </c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1"/>
      <c r="AA8389" s="1" t="s">
        <v>16</v>
      </c>
      <c r="AB8389" s="3" t="s">
        <v>12</v>
      </c>
      <c r="AC8389" s="23" t="s">
        <v>37803</v>
      </c>
      <c r="AD8389" s="23" t="s">
        <v>45662</v>
      </c>
      <c r="AE8389" t="s">
        <v>35394</v>
      </c>
    </row>
    <row r="8390" spans="1:31" ht="14.25" customHeight="1">
      <c r="A8390" s="1">
        <v>8389</v>
      </c>
      <c r="B8390" s="1" t="s">
        <v>10396</v>
      </c>
      <c r="C8390" s="1" t="s">
        <v>12047</v>
      </c>
      <c r="D8390" s="1" t="s">
        <v>7768</v>
      </c>
      <c r="E8390" s="1" t="s">
        <v>824</v>
      </c>
      <c r="F8390" s="1" t="s">
        <v>32403</v>
      </c>
      <c r="G8390" s="14">
        <v>914466600499</v>
      </c>
      <c r="H8390" s="1" t="s">
        <v>15</v>
      </c>
      <c r="I8390" s="1" t="s">
        <v>62</v>
      </c>
      <c r="J8390" s="1" t="s">
        <v>34</v>
      </c>
      <c r="K8390" s="3" t="s">
        <v>17</v>
      </c>
      <c r="L8390" s="1" t="s">
        <v>34</v>
      </c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1"/>
      <c r="AA8390" s="1" t="s">
        <v>16</v>
      </c>
      <c r="AB8390" s="3" t="s">
        <v>12</v>
      </c>
      <c r="AC8390" s="23" t="s">
        <v>37803</v>
      </c>
      <c r="AD8390" s="23" t="s">
        <v>45663</v>
      </c>
      <c r="AE8390" t="s">
        <v>35410</v>
      </c>
    </row>
    <row r="8391" spans="1:31" ht="14.25" customHeight="1">
      <c r="A8391" s="1">
        <v>8390</v>
      </c>
      <c r="B8391" s="9" t="s">
        <v>6</v>
      </c>
      <c r="C8391" s="1" t="s">
        <v>12056</v>
      </c>
      <c r="D8391" s="1" t="s">
        <v>787</v>
      </c>
      <c r="E8391" s="1" t="s">
        <v>328</v>
      </c>
      <c r="F8391" s="1" t="s">
        <v>26739</v>
      </c>
      <c r="G8391" s="14">
        <v>914141441166</v>
      </c>
      <c r="H8391" s="1" t="s">
        <v>8</v>
      </c>
      <c r="I8391" s="1" t="s">
        <v>62</v>
      </c>
      <c r="J8391" s="1" t="s">
        <v>34</v>
      </c>
      <c r="K8391" s="3" t="s">
        <v>42</v>
      </c>
      <c r="L8391" s="1" t="s">
        <v>34</v>
      </c>
      <c r="M8391" s="3" t="s">
        <v>47344</v>
      </c>
      <c r="N8391" s="3" t="str">
        <f>J8391</f>
        <v>[50-85 Lacs]</v>
      </c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1"/>
      <c r="AA8391" s="1" t="s">
        <v>16</v>
      </c>
      <c r="AB8391" s="3" t="s">
        <v>12</v>
      </c>
      <c r="AC8391" s="23" t="s">
        <v>37803</v>
      </c>
      <c r="AD8391" s="23" t="s">
        <v>45664</v>
      </c>
      <c r="AE8391" t="s">
        <v>35399</v>
      </c>
    </row>
    <row r="8392" spans="1:31" ht="14.25" customHeight="1">
      <c r="A8392" s="1">
        <v>8391</v>
      </c>
      <c r="B8392" s="9" t="s">
        <v>6</v>
      </c>
      <c r="C8392" s="1" t="s">
        <v>12067</v>
      </c>
      <c r="D8392" s="1" t="s">
        <v>12046</v>
      </c>
      <c r="E8392" s="1" t="s">
        <v>553</v>
      </c>
      <c r="F8392" s="1" t="s">
        <v>32404</v>
      </c>
      <c r="G8392" s="14">
        <v>919664604464</v>
      </c>
      <c r="H8392" s="1" t="s">
        <v>15</v>
      </c>
      <c r="I8392" s="1" t="s">
        <v>41</v>
      </c>
      <c r="J8392" s="1" t="s">
        <v>34</v>
      </c>
      <c r="K8392" s="3" t="s">
        <v>17</v>
      </c>
      <c r="L8392" s="1" t="s">
        <v>34</v>
      </c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1"/>
      <c r="AA8392" s="1" t="s">
        <v>16</v>
      </c>
      <c r="AB8392" s="3" t="s">
        <v>12</v>
      </c>
      <c r="AC8392" s="23" t="s">
        <v>37803</v>
      </c>
      <c r="AD8392" s="23" t="s">
        <v>45665</v>
      </c>
      <c r="AE8392" t="s">
        <v>35394</v>
      </c>
    </row>
    <row r="8393" spans="1:31" ht="14.25" customHeight="1">
      <c r="A8393" s="1">
        <v>8392</v>
      </c>
      <c r="B8393" s="1" t="s">
        <v>10396</v>
      </c>
      <c r="C8393" s="1" t="s">
        <v>12072</v>
      </c>
      <c r="D8393" s="1" t="s">
        <v>35935</v>
      </c>
      <c r="E8393" s="1" t="s">
        <v>40</v>
      </c>
      <c r="F8393" s="1" t="s">
        <v>32405</v>
      </c>
      <c r="G8393" s="14">
        <v>91696961649</v>
      </c>
      <c r="H8393" s="1" t="s">
        <v>8</v>
      </c>
      <c r="I8393" s="1" t="s">
        <v>9</v>
      </c>
      <c r="J8393" s="1" t="s">
        <v>34</v>
      </c>
      <c r="K8393" s="3" t="s">
        <v>17</v>
      </c>
      <c r="L8393" s="1" t="s">
        <v>34</v>
      </c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1"/>
      <c r="AA8393" s="1" t="s">
        <v>16</v>
      </c>
      <c r="AB8393" s="3" t="s">
        <v>12</v>
      </c>
      <c r="AC8393" s="23" t="s">
        <v>37803</v>
      </c>
      <c r="AD8393" s="23" t="s">
        <v>45666</v>
      </c>
      <c r="AE8393" t="s">
        <v>35410</v>
      </c>
    </row>
    <row r="8394" spans="1:31" ht="14.25" customHeight="1">
      <c r="A8394" s="1">
        <v>8393</v>
      </c>
      <c r="B8394" s="9" t="s">
        <v>6</v>
      </c>
      <c r="C8394" s="1" t="s">
        <v>12077</v>
      </c>
      <c r="D8394" s="1" t="s">
        <v>2412</v>
      </c>
      <c r="E8394" s="1" t="s">
        <v>40</v>
      </c>
      <c r="F8394" s="1" t="s">
        <v>26751</v>
      </c>
      <c r="G8394" s="14">
        <v>91944904146</v>
      </c>
      <c r="H8394" s="1" t="s">
        <v>8</v>
      </c>
      <c r="I8394" s="1" t="s">
        <v>62</v>
      </c>
      <c r="J8394" s="1" t="s">
        <v>34</v>
      </c>
      <c r="K8394" s="3" t="s">
        <v>17</v>
      </c>
      <c r="L8394" s="1" t="s">
        <v>34</v>
      </c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1"/>
      <c r="AA8394" s="1" t="s">
        <v>16</v>
      </c>
      <c r="AB8394" s="3" t="s">
        <v>12</v>
      </c>
      <c r="AC8394" s="23" t="s">
        <v>37803</v>
      </c>
      <c r="AD8394" s="23" t="s">
        <v>45667</v>
      </c>
      <c r="AE8394" t="s">
        <v>35394</v>
      </c>
    </row>
    <row r="8395" spans="1:31" ht="14.25" customHeight="1">
      <c r="A8395" s="1">
        <v>8394</v>
      </c>
      <c r="B8395" s="9" t="s">
        <v>6</v>
      </c>
      <c r="C8395" s="1" t="s">
        <v>12085</v>
      </c>
      <c r="D8395" s="1" t="s">
        <v>2002</v>
      </c>
      <c r="E8395" s="1" t="s">
        <v>1047</v>
      </c>
      <c r="F8395" s="1" t="s">
        <v>26756</v>
      </c>
      <c r="G8395" s="14">
        <v>91944046491</v>
      </c>
      <c r="H8395" s="1" t="s">
        <v>20</v>
      </c>
      <c r="I8395" s="1" t="s">
        <v>41</v>
      </c>
      <c r="J8395" s="1" t="s">
        <v>34</v>
      </c>
      <c r="K8395" s="3" t="s">
        <v>42</v>
      </c>
      <c r="L8395" s="1" t="s">
        <v>34</v>
      </c>
      <c r="M8395" s="3" t="s">
        <v>27</v>
      </c>
      <c r="N8395" s="3" t="str">
        <f>J8395</f>
        <v>[50-85 Lacs]</v>
      </c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1"/>
      <c r="AA8395" s="1" t="s">
        <v>16</v>
      </c>
      <c r="AB8395" s="3" t="s">
        <v>12</v>
      </c>
      <c r="AC8395" s="23" t="s">
        <v>37803</v>
      </c>
      <c r="AD8395" s="23" t="s">
        <v>45668</v>
      </c>
      <c r="AE8395" t="s">
        <v>35394</v>
      </c>
    </row>
    <row r="8396" spans="1:31" ht="14.25" customHeight="1">
      <c r="A8396" s="1">
        <v>8395</v>
      </c>
      <c r="B8396" s="1" t="s">
        <v>10396</v>
      </c>
      <c r="C8396" s="1" t="s">
        <v>12117</v>
      </c>
      <c r="D8396" s="1" t="s">
        <v>1010</v>
      </c>
      <c r="E8396" s="1" t="s">
        <v>362</v>
      </c>
      <c r="F8396" s="1" t="s">
        <v>34537</v>
      </c>
      <c r="G8396" s="14">
        <v>919909964</v>
      </c>
      <c r="H8396" s="1" t="s">
        <v>20</v>
      </c>
      <c r="I8396" s="1" t="s">
        <v>41</v>
      </c>
      <c r="J8396" s="1" t="s">
        <v>34</v>
      </c>
      <c r="K8396" s="3" t="s">
        <v>17</v>
      </c>
      <c r="L8396" s="1" t="s">
        <v>34</v>
      </c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1"/>
      <c r="AA8396" s="1" t="s">
        <v>16</v>
      </c>
      <c r="AB8396" s="3" t="s">
        <v>12</v>
      </c>
      <c r="AC8396" s="23" t="s">
        <v>37803</v>
      </c>
      <c r="AD8396" s="23" t="s">
        <v>44607</v>
      </c>
      <c r="AE8396" t="s">
        <v>35410</v>
      </c>
    </row>
    <row r="8397" spans="1:31" ht="14.25" customHeight="1">
      <c r="A8397" s="1">
        <v>8396</v>
      </c>
      <c r="B8397" s="1" t="s">
        <v>10396</v>
      </c>
      <c r="C8397" s="1" t="s">
        <v>12120</v>
      </c>
      <c r="D8397" s="1" t="s">
        <v>1775</v>
      </c>
      <c r="E8397" s="1" t="s">
        <v>1180</v>
      </c>
      <c r="F8397" s="1" t="s">
        <v>26774</v>
      </c>
      <c r="G8397" s="14">
        <v>91016499996</v>
      </c>
      <c r="H8397" s="1" t="s">
        <v>15</v>
      </c>
      <c r="I8397" s="1" t="s">
        <v>62</v>
      </c>
      <c r="J8397" s="1" t="s">
        <v>34</v>
      </c>
      <c r="K8397" s="3" t="s">
        <v>17</v>
      </c>
      <c r="L8397" s="1" t="s">
        <v>34</v>
      </c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1"/>
      <c r="AA8397" s="1" t="s">
        <v>11</v>
      </c>
      <c r="AB8397" s="3" t="s">
        <v>56</v>
      </c>
      <c r="AC8397" s="23" t="s">
        <v>37803</v>
      </c>
      <c r="AD8397" s="23" t="s">
        <v>45669</v>
      </c>
      <c r="AE8397" t="s">
        <v>35399</v>
      </c>
    </row>
    <row r="8398" spans="1:31" ht="14.25" customHeight="1">
      <c r="A8398" s="1">
        <v>8397</v>
      </c>
      <c r="B8398" s="1" t="s">
        <v>10396</v>
      </c>
      <c r="C8398" s="1" t="s">
        <v>12121</v>
      </c>
      <c r="D8398" s="1" t="s">
        <v>407</v>
      </c>
      <c r="E8398" s="1" t="s">
        <v>13436</v>
      </c>
      <c r="F8398" s="1" t="s">
        <v>34538</v>
      </c>
      <c r="G8398" s="14">
        <v>919619446461</v>
      </c>
      <c r="H8398" s="1" t="s">
        <v>8</v>
      </c>
      <c r="I8398" s="1" t="s">
        <v>41</v>
      </c>
      <c r="J8398" s="1" t="s">
        <v>34</v>
      </c>
      <c r="K8398" s="3" t="s">
        <v>42</v>
      </c>
      <c r="L8398" s="1" t="s">
        <v>34</v>
      </c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1"/>
      <c r="AA8398" s="1" t="s">
        <v>16</v>
      </c>
      <c r="AB8398" s="3" t="s">
        <v>12</v>
      </c>
      <c r="AC8398" s="23" t="s">
        <v>37803</v>
      </c>
      <c r="AD8398" s="23" t="s">
        <v>44167</v>
      </c>
      <c r="AE8398" t="s">
        <v>35394</v>
      </c>
    </row>
    <row r="8399" spans="1:31" ht="14.25" customHeight="1">
      <c r="A8399" s="1">
        <v>8398</v>
      </c>
      <c r="B8399" s="9" t="s">
        <v>6</v>
      </c>
      <c r="C8399" s="1" t="s">
        <v>12122</v>
      </c>
      <c r="D8399" s="1" t="s">
        <v>1250</v>
      </c>
      <c r="E8399" s="1" t="s">
        <v>12123</v>
      </c>
      <c r="F8399" s="1" t="s">
        <v>26775</v>
      </c>
      <c r="G8399" s="14">
        <v>919946014999</v>
      </c>
      <c r="H8399" s="1" t="s">
        <v>20</v>
      </c>
      <c r="I8399" s="1" t="s">
        <v>9</v>
      </c>
      <c r="J8399" s="1" t="s">
        <v>34</v>
      </c>
      <c r="K8399" s="3" t="s">
        <v>42</v>
      </c>
      <c r="L8399" s="1" t="s">
        <v>34</v>
      </c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1"/>
      <c r="AA8399" s="1" t="s">
        <v>16</v>
      </c>
      <c r="AB8399" s="3" t="s">
        <v>12</v>
      </c>
      <c r="AC8399" s="23" t="s">
        <v>37803</v>
      </c>
      <c r="AD8399" s="23" t="s">
        <v>45670</v>
      </c>
      <c r="AE8399" t="s">
        <v>35410</v>
      </c>
    </row>
    <row r="8400" spans="1:31" ht="14.25" customHeight="1">
      <c r="A8400" s="1">
        <v>8399</v>
      </c>
      <c r="B8400" s="1" t="s">
        <v>10396</v>
      </c>
      <c r="C8400" s="1" t="s">
        <v>12127</v>
      </c>
      <c r="D8400" s="1" t="s">
        <v>58</v>
      </c>
      <c r="E8400" s="1" t="s">
        <v>1180</v>
      </c>
      <c r="F8400" s="1" t="s">
        <v>26777</v>
      </c>
      <c r="G8400" s="14">
        <v>914466044401</v>
      </c>
      <c r="H8400" s="1" t="s">
        <v>8</v>
      </c>
      <c r="I8400" s="1" t="s">
        <v>9</v>
      </c>
      <c r="J8400" s="1" t="s">
        <v>34</v>
      </c>
      <c r="K8400" s="3" t="s">
        <v>42</v>
      </c>
      <c r="L8400" s="1" t="s">
        <v>34</v>
      </c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1"/>
      <c r="AA8400" s="1" t="s">
        <v>16</v>
      </c>
      <c r="AB8400" s="3" t="s">
        <v>12</v>
      </c>
      <c r="AC8400" s="23" t="s">
        <v>37803</v>
      </c>
      <c r="AD8400" s="23" t="s">
        <v>45671</v>
      </c>
      <c r="AE8400" t="s">
        <v>35409</v>
      </c>
    </row>
    <row r="8401" spans="1:31" ht="14.25" customHeight="1">
      <c r="A8401" s="1">
        <v>8400</v>
      </c>
      <c r="B8401" s="1" t="s">
        <v>10396</v>
      </c>
      <c r="C8401" s="1" t="s">
        <v>12128</v>
      </c>
      <c r="D8401" s="1" t="s">
        <v>35936</v>
      </c>
      <c r="E8401" s="1" t="s">
        <v>5299</v>
      </c>
      <c r="F8401" s="1" t="s">
        <v>26778</v>
      </c>
      <c r="G8401" s="14">
        <v>914401644944</v>
      </c>
      <c r="H8401" s="1" t="s">
        <v>20</v>
      </c>
      <c r="I8401" s="1" t="s">
        <v>9</v>
      </c>
      <c r="J8401" s="1" t="s">
        <v>34</v>
      </c>
      <c r="K8401" s="3" t="s">
        <v>17</v>
      </c>
      <c r="L8401" s="1" t="s">
        <v>34</v>
      </c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1"/>
      <c r="AA8401" s="1" t="s">
        <v>16</v>
      </c>
      <c r="AB8401" s="3" t="s">
        <v>12</v>
      </c>
      <c r="AC8401" s="23" t="s">
        <v>37803</v>
      </c>
      <c r="AD8401" s="23" t="s">
        <v>45672</v>
      </c>
      <c r="AE8401" t="s">
        <v>35399</v>
      </c>
    </row>
    <row r="8402" spans="1:31" ht="14.25" customHeight="1">
      <c r="A8402" s="1">
        <v>8401</v>
      </c>
      <c r="B8402" s="9" t="s">
        <v>6</v>
      </c>
      <c r="C8402" s="1" t="s">
        <v>12130</v>
      </c>
      <c r="D8402" s="1" t="s">
        <v>359</v>
      </c>
      <c r="E8402" s="1" t="s">
        <v>495</v>
      </c>
      <c r="F8402" s="1" t="s">
        <v>26779</v>
      </c>
      <c r="G8402" s="14">
        <v>919610644464</v>
      </c>
      <c r="H8402" s="1" t="s">
        <v>37</v>
      </c>
      <c r="I8402" s="1" t="s">
        <v>9</v>
      </c>
      <c r="J8402" s="1" t="s">
        <v>34</v>
      </c>
      <c r="K8402" s="3" t="s">
        <v>17</v>
      </c>
      <c r="L8402" s="1" t="s">
        <v>34</v>
      </c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1"/>
      <c r="AA8402" s="1" t="s">
        <v>16</v>
      </c>
      <c r="AB8402" s="3" t="s">
        <v>12</v>
      </c>
      <c r="AC8402" s="23" t="s">
        <v>37803</v>
      </c>
      <c r="AD8402" s="23" t="s">
        <v>44029</v>
      </c>
      <c r="AE8402" t="s">
        <v>35410</v>
      </c>
    </row>
    <row r="8403" spans="1:31" ht="14.25" customHeight="1">
      <c r="A8403" s="1">
        <v>8402</v>
      </c>
      <c r="B8403" s="1" t="s">
        <v>10396</v>
      </c>
      <c r="C8403" s="1" t="s">
        <v>12136</v>
      </c>
      <c r="D8403" s="1" t="s">
        <v>35937</v>
      </c>
      <c r="E8403" s="1" t="s">
        <v>139</v>
      </c>
      <c r="F8403" s="1" t="s">
        <v>12137</v>
      </c>
      <c r="G8403" s="14">
        <v>91944499194</v>
      </c>
      <c r="H8403" s="1" t="s">
        <v>20</v>
      </c>
      <c r="I8403" s="1" t="s">
        <v>62</v>
      </c>
      <c r="J8403" s="1" t="s">
        <v>34</v>
      </c>
      <c r="K8403" s="3" t="s">
        <v>42</v>
      </c>
      <c r="L8403" s="1" t="s">
        <v>34</v>
      </c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1"/>
      <c r="AA8403" s="1" t="s">
        <v>16</v>
      </c>
      <c r="AB8403" s="3" t="s">
        <v>12</v>
      </c>
      <c r="AC8403" s="23" t="s">
        <v>37803</v>
      </c>
      <c r="AD8403" s="23" t="s">
        <v>40590</v>
      </c>
      <c r="AE8403" t="s">
        <v>35410</v>
      </c>
    </row>
    <row r="8404" spans="1:31" ht="14.25" customHeight="1">
      <c r="A8404" s="1">
        <v>8403</v>
      </c>
      <c r="B8404" s="1" t="s">
        <v>10396</v>
      </c>
      <c r="C8404" s="1" t="s">
        <v>12144</v>
      </c>
      <c r="D8404" s="1" t="s">
        <v>58</v>
      </c>
      <c r="E8404" s="1" t="s">
        <v>40</v>
      </c>
      <c r="F8404" s="1" t="s">
        <v>26788</v>
      </c>
      <c r="G8404" s="14">
        <v>91414419419</v>
      </c>
      <c r="H8404" s="1" t="s">
        <v>8</v>
      </c>
      <c r="I8404" s="1" t="s">
        <v>9</v>
      </c>
      <c r="J8404" s="1" t="s">
        <v>34</v>
      </c>
      <c r="K8404" s="3" t="s">
        <v>42</v>
      </c>
      <c r="L8404" s="1" t="s">
        <v>34</v>
      </c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1"/>
      <c r="AA8404" s="1" t="s">
        <v>16</v>
      </c>
      <c r="AB8404" s="3" t="s">
        <v>12</v>
      </c>
      <c r="AC8404" s="23" t="s">
        <v>37803</v>
      </c>
      <c r="AD8404" s="23" t="s">
        <v>45673</v>
      </c>
      <c r="AE8404" t="s">
        <v>35394</v>
      </c>
    </row>
    <row r="8405" spans="1:31" ht="14.25" customHeight="1">
      <c r="A8405" s="1">
        <v>8404</v>
      </c>
      <c r="B8405" s="1" t="s">
        <v>10396</v>
      </c>
      <c r="C8405" s="1" t="s">
        <v>12153</v>
      </c>
      <c r="D8405" s="1" t="s">
        <v>12154</v>
      </c>
      <c r="E8405" s="1" t="s">
        <v>12155</v>
      </c>
      <c r="F8405" s="1" t="s">
        <v>26794</v>
      </c>
      <c r="G8405" s="14">
        <v>919444041946</v>
      </c>
      <c r="H8405" s="1" t="s">
        <v>20</v>
      </c>
      <c r="I8405" s="1" t="s">
        <v>9</v>
      </c>
      <c r="J8405" s="1" t="s">
        <v>34</v>
      </c>
      <c r="K8405" s="3" t="s">
        <v>42</v>
      </c>
      <c r="L8405" s="1" t="s">
        <v>34</v>
      </c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1"/>
      <c r="AA8405" s="1" t="s">
        <v>16</v>
      </c>
      <c r="AB8405" s="3" t="s">
        <v>12</v>
      </c>
      <c r="AC8405" s="23" t="s">
        <v>37803</v>
      </c>
      <c r="AD8405" s="23" t="s">
        <v>41304</v>
      </c>
      <c r="AE8405" t="s">
        <v>35394</v>
      </c>
    </row>
    <row r="8406" spans="1:31" ht="14.25" customHeight="1">
      <c r="A8406" s="1">
        <v>8405</v>
      </c>
      <c r="B8406" s="1" t="s">
        <v>10396</v>
      </c>
      <c r="C8406" s="1" t="s">
        <v>12158</v>
      </c>
      <c r="D8406" s="1" t="s">
        <v>967</v>
      </c>
      <c r="E8406" s="1" t="s">
        <v>16043</v>
      </c>
      <c r="F8406" s="1" t="s">
        <v>34543</v>
      </c>
      <c r="G8406" s="14">
        <v>91944611409</v>
      </c>
      <c r="H8406" s="1" t="s">
        <v>8</v>
      </c>
      <c r="I8406" s="1" t="s">
        <v>9</v>
      </c>
      <c r="J8406" s="1" t="s">
        <v>34</v>
      </c>
      <c r="K8406" s="3" t="s">
        <v>17</v>
      </c>
      <c r="L8406" s="1" t="s">
        <v>34</v>
      </c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1"/>
      <c r="AA8406" s="1" t="s">
        <v>16</v>
      </c>
      <c r="AB8406" s="3" t="s">
        <v>12</v>
      </c>
      <c r="AC8406" s="23" t="s">
        <v>37803</v>
      </c>
      <c r="AD8406" s="23" t="s">
        <v>45674</v>
      </c>
      <c r="AE8406" t="s">
        <v>35394</v>
      </c>
    </row>
    <row r="8407" spans="1:31" ht="14.25" customHeight="1">
      <c r="A8407" s="1">
        <v>8406</v>
      </c>
      <c r="B8407" s="1" t="s">
        <v>10396</v>
      </c>
      <c r="C8407" s="1" t="s">
        <v>12160</v>
      </c>
      <c r="D8407" s="1" t="s">
        <v>359</v>
      </c>
      <c r="E8407" s="1" t="s">
        <v>5517</v>
      </c>
      <c r="F8407" s="1" t="s">
        <v>26796</v>
      </c>
      <c r="G8407" s="14">
        <v>919646490914</v>
      </c>
      <c r="H8407" s="1" t="s">
        <v>8</v>
      </c>
      <c r="I8407" s="1" t="s">
        <v>9</v>
      </c>
      <c r="J8407" s="1" t="s">
        <v>34</v>
      </c>
      <c r="K8407" s="3" t="s">
        <v>27</v>
      </c>
      <c r="L8407" s="1" t="s">
        <v>34</v>
      </c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1"/>
      <c r="AA8407" s="1" t="s">
        <v>16</v>
      </c>
      <c r="AB8407" s="3" t="s">
        <v>12</v>
      </c>
      <c r="AC8407" s="23" t="s">
        <v>37803</v>
      </c>
      <c r="AD8407" s="23" t="s">
        <v>45675</v>
      </c>
      <c r="AE8407" t="s">
        <v>35399</v>
      </c>
    </row>
    <row r="8408" spans="1:31" ht="14.25" customHeight="1">
      <c r="A8408" s="1">
        <v>8407</v>
      </c>
      <c r="B8408" s="1" t="s">
        <v>10396</v>
      </c>
      <c r="C8408" s="1" t="s">
        <v>12167</v>
      </c>
      <c r="D8408" s="1" t="s">
        <v>12168</v>
      </c>
      <c r="E8408" s="1" t="s">
        <v>362</v>
      </c>
      <c r="F8408" s="1" t="s">
        <v>26802</v>
      </c>
      <c r="G8408" s="14">
        <v>9196444949</v>
      </c>
      <c r="H8408" s="1" t="s">
        <v>8</v>
      </c>
      <c r="I8408" s="1" t="s">
        <v>9</v>
      </c>
      <c r="J8408" s="1" t="s">
        <v>34</v>
      </c>
      <c r="K8408" s="3" t="s">
        <v>42</v>
      </c>
      <c r="L8408" s="1" t="s">
        <v>34</v>
      </c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1"/>
      <c r="AA8408" s="1" t="s">
        <v>16</v>
      </c>
      <c r="AB8408" s="3" t="s">
        <v>12</v>
      </c>
      <c r="AC8408" s="23" t="s">
        <v>37803</v>
      </c>
      <c r="AD8408" s="23" t="s">
        <v>38580</v>
      </c>
      <c r="AE8408" t="s">
        <v>35409</v>
      </c>
    </row>
    <row r="8409" spans="1:31" ht="14.25" customHeight="1">
      <c r="A8409" s="1">
        <v>8408</v>
      </c>
      <c r="B8409" s="1" t="s">
        <v>10396</v>
      </c>
      <c r="C8409" s="1" t="s">
        <v>12177</v>
      </c>
      <c r="D8409" s="1" t="s">
        <v>1305</v>
      </c>
      <c r="E8409" s="1" t="s">
        <v>14129</v>
      </c>
      <c r="F8409" s="1" t="s">
        <v>26805</v>
      </c>
      <c r="G8409" s="14">
        <v>919149444</v>
      </c>
      <c r="H8409" s="1" t="s">
        <v>15</v>
      </c>
      <c r="I8409" s="1" t="s">
        <v>41</v>
      </c>
      <c r="J8409" s="1" t="s">
        <v>34</v>
      </c>
      <c r="K8409" s="3" t="s">
        <v>17</v>
      </c>
      <c r="L8409" s="1" t="s">
        <v>34</v>
      </c>
      <c r="M8409" s="4" t="s">
        <v>42</v>
      </c>
      <c r="N8409" s="3" t="str">
        <f>J8409</f>
        <v>[50-85 Lacs]</v>
      </c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1"/>
      <c r="AA8409" s="1" t="s">
        <v>16</v>
      </c>
      <c r="AB8409" s="3" t="s">
        <v>12</v>
      </c>
      <c r="AC8409" s="23" t="s">
        <v>37803</v>
      </c>
      <c r="AD8409" s="23" t="s">
        <v>45676</v>
      </c>
      <c r="AE8409" t="s">
        <v>35399</v>
      </c>
    </row>
    <row r="8410" spans="1:31" ht="14.25" customHeight="1">
      <c r="A8410" s="1">
        <v>8409</v>
      </c>
      <c r="B8410" s="1" t="s">
        <v>10396</v>
      </c>
      <c r="C8410" s="1" t="s">
        <v>12178</v>
      </c>
      <c r="D8410" s="1" t="s">
        <v>620</v>
      </c>
      <c r="E8410" s="1" t="s">
        <v>78</v>
      </c>
      <c r="F8410" s="1" t="s">
        <v>32411</v>
      </c>
      <c r="G8410" s="14">
        <v>91949099606</v>
      </c>
      <c r="H8410" s="1" t="s">
        <v>20</v>
      </c>
      <c r="I8410" s="1" t="s">
        <v>62</v>
      </c>
      <c r="J8410" s="1" t="s">
        <v>34</v>
      </c>
      <c r="K8410" s="3" t="s">
        <v>27</v>
      </c>
      <c r="L8410" s="1" t="s">
        <v>34</v>
      </c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1"/>
      <c r="AA8410" s="1" t="s">
        <v>16</v>
      </c>
      <c r="AB8410" s="3" t="s">
        <v>12</v>
      </c>
      <c r="AC8410" s="23" t="s">
        <v>37803</v>
      </c>
      <c r="AD8410" s="23" t="s">
        <v>45677</v>
      </c>
      <c r="AE8410" t="s">
        <v>35394</v>
      </c>
    </row>
    <row r="8411" spans="1:31" ht="14.25" customHeight="1">
      <c r="A8411" s="1">
        <v>8410</v>
      </c>
      <c r="B8411" s="1" t="s">
        <v>10396</v>
      </c>
      <c r="C8411" s="1" t="s">
        <v>12189</v>
      </c>
      <c r="D8411" s="1" t="s">
        <v>908</v>
      </c>
      <c r="E8411" s="1" t="s">
        <v>5933</v>
      </c>
      <c r="F8411" s="1" t="s">
        <v>26809</v>
      </c>
      <c r="G8411" s="14">
        <v>9194901411</v>
      </c>
      <c r="H8411" s="1" t="s">
        <v>20</v>
      </c>
      <c r="I8411" s="1" t="s">
        <v>62</v>
      </c>
      <c r="J8411" s="1" t="s">
        <v>34</v>
      </c>
      <c r="K8411" s="3" t="s">
        <v>42</v>
      </c>
      <c r="L8411" s="1" t="s">
        <v>34</v>
      </c>
      <c r="M8411" s="3" t="s">
        <v>27</v>
      </c>
      <c r="N8411" s="3" t="str">
        <f>J8411</f>
        <v>[50-85 Lacs]</v>
      </c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1"/>
      <c r="AA8411" s="1" t="s">
        <v>16</v>
      </c>
      <c r="AB8411" s="3" t="s">
        <v>12</v>
      </c>
      <c r="AC8411" s="23" t="s">
        <v>37803</v>
      </c>
      <c r="AD8411" s="23" t="s">
        <v>41639</v>
      </c>
      <c r="AE8411" t="s">
        <v>35410</v>
      </c>
    </row>
    <row r="8412" spans="1:31" ht="14.25" customHeight="1">
      <c r="A8412" s="1">
        <v>8411</v>
      </c>
      <c r="B8412" s="1" t="s">
        <v>10396</v>
      </c>
      <c r="C8412" s="1" t="s">
        <v>12194</v>
      </c>
      <c r="D8412" s="1" t="s">
        <v>1678</v>
      </c>
      <c r="E8412" s="1" t="s">
        <v>40</v>
      </c>
      <c r="F8412" s="1" t="s">
        <v>26812</v>
      </c>
      <c r="G8412" s="14">
        <v>9194411694</v>
      </c>
      <c r="H8412" s="1" t="s">
        <v>8</v>
      </c>
      <c r="I8412" s="1" t="s">
        <v>9</v>
      </c>
      <c r="J8412" s="1" t="s">
        <v>34</v>
      </c>
      <c r="K8412" s="3" t="s">
        <v>42</v>
      </c>
      <c r="L8412" s="1" t="s">
        <v>34</v>
      </c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1"/>
      <c r="AA8412" s="1" t="s">
        <v>16</v>
      </c>
      <c r="AB8412" s="3" t="s">
        <v>12</v>
      </c>
      <c r="AC8412" s="23" t="s">
        <v>37803</v>
      </c>
      <c r="AD8412" s="23" t="s">
        <v>45678</v>
      </c>
      <c r="AE8412" t="s">
        <v>35399</v>
      </c>
    </row>
    <row r="8413" spans="1:31" ht="14.25" customHeight="1">
      <c r="A8413" s="1">
        <v>8412</v>
      </c>
      <c r="B8413" s="9" t="s">
        <v>6</v>
      </c>
      <c r="C8413" s="1" t="s">
        <v>12195</v>
      </c>
      <c r="D8413" s="1" t="s">
        <v>1263</v>
      </c>
      <c r="E8413" s="1" t="s">
        <v>139</v>
      </c>
      <c r="F8413" s="1" t="s">
        <v>34546</v>
      </c>
      <c r="G8413" s="14">
        <v>9196104444</v>
      </c>
      <c r="H8413" s="1" t="s">
        <v>37</v>
      </c>
      <c r="I8413" s="1" t="s">
        <v>41</v>
      </c>
      <c r="J8413" s="1" t="s">
        <v>34</v>
      </c>
      <c r="K8413" s="3" t="s">
        <v>17</v>
      </c>
      <c r="L8413" s="1" t="s">
        <v>34</v>
      </c>
      <c r="M8413" s="4" t="s">
        <v>42</v>
      </c>
      <c r="N8413" s="3" t="str">
        <f>J8413</f>
        <v>[50-85 Lacs]</v>
      </c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1"/>
      <c r="AA8413" s="1" t="s">
        <v>16</v>
      </c>
      <c r="AB8413" s="3" t="s">
        <v>12</v>
      </c>
      <c r="AC8413" s="23" t="s">
        <v>37803</v>
      </c>
      <c r="AD8413" s="23" t="s">
        <v>41863</v>
      </c>
      <c r="AE8413" t="s">
        <v>35409</v>
      </c>
    </row>
    <row r="8414" spans="1:31" ht="14.25" customHeight="1">
      <c r="A8414" s="1">
        <v>8413</v>
      </c>
      <c r="B8414" s="1" t="s">
        <v>10396</v>
      </c>
      <c r="C8414" s="1" t="s">
        <v>12198</v>
      </c>
      <c r="D8414" s="1" t="s">
        <v>1209</v>
      </c>
      <c r="E8414" s="1" t="s">
        <v>37093</v>
      </c>
      <c r="F8414" s="1" t="s">
        <v>26813</v>
      </c>
      <c r="G8414" s="14">
        <v>919446941960</v>
      </c>
      <c r="H8414" s="1" t="s">
        <v>20</v>
      </c>
      <c r="I8414" s="1" t="s">
        <v>62</v>
      </c>
      <c r="J8414" s="1" t="s">
        <v>34</v>
      </c>
      <c r="K8414" s="3" t="s">
        <v>42</v>
      </c>
      <c r="L8414" s="1" t="s">
        <v>34</v>
      </c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1"/>
      <c r="AA8414" s="1" t="s">
        <v>16</v>
      </c>
      <c r="AB8414" s="3" t="s">
        <v>12</v>
      </c>
      <c r="AC8414" s="23" t="s">
        <v>37803</v>
      </c>
      <c r="AD8414" s="23" t="s">
        <v>45679</v>
      </c>
      <c r="AE8414" t="s">
        <v>35409</v>
      </c>
    </row>
    <row r="8415" spans="1:31" ht="14.25" customHeight="1">
      <c r="A8415" s="1">
        <v>8414</v>
      </c>
      <c r="B8415" s="1" t="s">
        <v>10396</v>
      </c>
      <c r="C8415" s="1" t="s">
        <v>12211</v>
      </c>
      <c r="D8415" s="1" t="s">
        <v>230</v>
      </c>
      <c r="E8415" s="1" t="s">
        <v>37094</v>
      </c>
      <c r="F8415" s="1" t="s">
        <v>26823</v>
      </c>
      <c r="G8415" s="14">
        <v>914169004044</v>
      </c>
      <c r="H8415" s="1" t="s">
        <v>8</v>
      </c>
      <c r="I8415" s="1" t="s">
        <v>62</v>
      </c>
      <c r="J8415" s="1" t="s">
        <v>34</v>
      </c>
      <c r="K8415" s="3" t="s">
        <v>42</v>
      </c>
      <c r="L8415" s="1" t="s">
        <v>34</v>
      </c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1"/>
      <c r="AA8415" s="1" t="s">
        <v>16</v>
      </c>
      <c r="AB8415" s="3" t="s">
        <v>12</v>
      </c>
      <c r="AC8415" s="23" t="s">
        <v>37803</v>
      </c>
      <c r="AD8415" s="23" t="s">
        <v>45680</v>
      </c>
      <c r="AE8415" t="s">
        <v>35399</v>
      </c>
    </row>
    <row r="8416" spans="1:31" ht="14.25" customHeight="1">
      <c r="A8416" s="1">
        <v>8415</v>
      </c>
      <c r="B8416" s="1" t="s">
        <v>10396</v>
      </c>
      <c r="C8416" s="1" t="s">
        <v>12217</v>
      </c>
      <c r="D8416" s="1" t="s">
        <v>280</v>
      </c>
      <c r="E8416" s="1" t="s">
        <v>139</v>
      </c>
      <c r="F8416" s="1" t="s">
        <v>26828</v>
      </c>
      <c r="G8416" s="14">
        <v>919444464094</v>
      </c>
      <c r="H8416" s="1" t="s">
        <v>20</v>
      </c>
      <c r="I8416" s="1" t="s">
        <v>9</v>
      </c>
      <c r="J8416" s="1" t="s">
        <v>34</v>
      </c>
      <c r="K8416" s="3" t="s">
        <v>42</v>
      </c>
      <c r="L8416" s="1" t="s">
        <v>34</v>
      </c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1"/>
      <c r="AA8416" s="1" t="s">
        <v>16</v>
      </c>
      <c r="AB8416" s="3" t="s">
        <v>12</v>
      </c>
      <c r="AC8416" s="23" t="s">
        <v>37803</v>
      </c>
      <c r="AD8416" s="23" t="s">
        <v>45681</v>
      </c>
      <c r="AE8416" t="s">
        <v>35409</v>
      </c>
    </row>
    <row r="8417" spans="1:31" ht="14.25" customHeight="1">
      <c r="A8417" s="1">
        <v>8416</v>
      </c>
      <c r="B8417" s="1" t="s">
        <v>10396</v>
      </c>
      <c r="C8417" s="1" t="s">
        <v>12218</v>
      </c>
      <c r="D8417" s="1" t="s">
        <v>37618</v>
      </c>
      <c r="E8417" s="1" t="s">
        <v>37095</v>
      </c>
      <c r="F8417" s="1" t="s">
        <v>26829</v>
      </c>
      <c r="G8417" s="14">
        <v>91444941044</v>
      </c>
      <c r="H8417" s="1" t="s">
        <v>20</v>
      </c>
      <c r="I8417" s="1" t="s">
        <v>62</v>
      </c>
      <c r="J8417" s="1" t="s">
        <v>34</v>
      </c>
      <c r="K8417" s="3" t="s">
        <v>117</v>
      </c>
      <c r="L8417" s="1" t="s">
        <v>34</v>
      </c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1"/>
      <c r="AA8417" s="1" t="s">
        <v>16</v>
      </c>
      <c r="AB8417" s="3" t="s">
        <v>12</v>
      </c>
      <c r="AC8417" s="23" t="s">
        <v>37803</v>
      </c>
      <c r="AD8417" s="23" t="s">
        <v>45681</v>
      </c>
      <c r="AE8417" t="s">
        <v>35410</v>
      </c>
    </row>
    <row r="8418" spans="1:31" ht="14.25" customHeight="1">
      <c r="A8418" s="1">
        <v>8417</v>
      </c>
      <c r="B8418" s="9" t="s">
        <v>6</v>
      </c>
      <c r="C8418" s="1" t="s">
        <v>12231</v>
      </c>
      <c r="D8418" s="1" t="s">
        <v>2173</v>
      </c>
      <c r="E8418" s="1" t="s">
        <v>40</v>
      </c>
      <c r="F8418" s="1" t="s">
        <v>32417</v>
      </c>
      <c r="G8418" s="14">
        <v>919494116464</v>
      </c>
      <c r="H8418" s="1" t="s">
        <v>8</v>
      </c>
      <c r="I8418" s="1" t="s">
        <v>9</v>
      </c>
      <c r="J8418" s="1" t="s">
        <v>34</v>
      </c>
      <c r="K8418" s="3" t="s">
        <v>63</v>
      </c>
      <c r="L8418" s="1" t="s">
        <v>34</v>
      </c>
      <c r="M8418" s="3" t="s">
        <v>213</v>
      </c>
      <c r="N8418" s="3" t="str">
        <f t="shared" ref="N8418:N8420" si="304">J8418</f>
        <v>[50-85 Lacs]</v>
      </c>
      <c r="O8418" s="3" t="s">
        <v>17</v>
      </c>
      <c r="P8418" s="3" t="s">
        <v>34</v>
      </c>
      <c r="Q8418" s="3" t="s">
        <v>42</v>
      </c>
      <c r="R8418" s="3" t="s">
        <v>34</v>
      </c>
      <c r="S8418" s="3" t="s">
        <v>27</v>
      </c>
      <c r="T8418" s="3" t="s">
        <v>34</v>
      </c>
      <c r="U8418" s="3" t="s">
        <v>117</v>
      </c>
      <c r="V8418" s="3" t="s">
        <v>34</v>
      </c>
      <c r="W8418" s="3" t="s">
        <v>178</v>
      </c>
      <c r="X8418" s="3" t="s">
        <v>34</v>
      </c>
      <c r="Y8418" s="3" t="s">
        <v>171</v>
      </c>
      <c r="Z8418" s="1" t="s">
        <v>34</v>
      </c>
      <c r="AA8418" s="1" t="s">
        <v>16</v>
      </c>
      <c r="AB8418" s="3" t="s">
        <v>12</v>
      </c>
      <c r="AC8418" s="23" t="s">
        <v>37803</v>
      </c>
      <c r="AD8418" s="23" t="s">
        <v>45682</v>
      </c>
      <c r="AE8418" t="s">
        <v>35409</v>
      </c>
    </row>
    <row r="8419" spans="1:31" ht="14.25" customHeight="1">
      <c r="A8419" s="1">
        <v>8418</v>
      </c>
      <c r="B8419" s="1" t="s">
        <v>10396</v>
      </c>
      <c r="C8419" s="1" t="s">
        <v>12240</v>
      </c>
      <c r="D8419" s="1" t="s">
        <v>8360</v>
      </c>
      <c r="E8419" s="1" t="s">
        <v>7508</v>
      </c>
      <c r="F8419" s="1" t="s">
        <v>32418</v>
      </c>
      <c r="G8419" s="14">
        <v>9196949094</v>
      </c>
      <c r="H8419" s="1" t="s">
        <v>8</v>
      </c>
      <c r="I8419" s="1" t="s">
        <v>41</v>
      </c>
      <c r="J8419" s="1" t="s">
        <v>34</v>
      </c>
      <c r="K8419" s="3" t="s">
        <v>63</v>
      </c>
      <c r="L8419" s="1" t="s">
        <v>34</v>
      </c>
      <c r="M8419" s="3" t="s">
        <v>213</v>
      </c>
      <c r="N8419" s="3" t="str">
        <f t="shared" si="304"/>
        <v>[50-85 Lacs]</v>
      </c>
      <c r="O8419" s="3" t="s">
        <v>17</v>
      </c>
      <c r="P8419" s="3" t="s">
        <v>34</v>
      </c>
      <c r="Q8419" s="3" t="s">
        <v>42</v>
      </c>
      <c r="R8419" s="3" t="s">
        <v>34</v>
      </c>
      <c r="S8419" s="3" t="s">
        <v>27</v>
      </c>
      <c r="T8419" s="3" t="s">
        <v>34</v>
      </c>
      <c r="U8419" s="3" t="s">
        <v>117</v>
      </c>
      <c r="V8419" s="3" t="s">
        <v>34</v>
      </c>
      <c r="W8419" s="3" t="s">
        <v>178</v>
      </c>
      <c r="X8419" s="3" t="s">
        <v>34</v>
      </c>
      <c r="Y8419" s="3" t="s">
        <v>171</v>
      </c>
      <c r="Z8419" s="1" t="s">
        <v>34</v>
      </c>
      <c r="AA8419" s="1" t="s">
        <v>16</v>
      </c>
      <c r="AB8419" s="3" t="s">
        <v>12</v>
      </c>
      <c r="AC8419" s="23" t="s">
        <v>37803</v>
      </c>
      <c r="AD8419" s="23" t="s">
        <v>45683</v>
      </c>
      <c r="AE8419" t="s">
        <v>35410</v>
      </c>
    </row>
    <row r="8420" spans="1:31" ht="14.25" customHeight="1">
      <c r="A8420" s="1">
        <v>8419</v>
      </c>
      <c r="B8420" s="1" t="s">
        <v>10396</v>
      </c>
      <c r="C8420" s="1" t="s">
        <v>12250</v>
      </c>
      <c r="D8420" s="1" t="s">
        <v>318</v>
      </c>
      <c r="E8420" s="1" t="s">
        <v>16188</v>
      </c>
      <c r="F8420" s="1" t="s">
        <v>26843</v>
      </c>
      <c r="G8420" s="14">
        <v>91400040494</v>
      </c>
      <c r="H8420" s="1" t="s">
        <v>8</v>
      </c>
      <c r="I8420" s="1" t="s">
        <v>41</v>
      </c>
      <c r="J8420" s="1" t="s">
        <v>34</v>
      </c>
      <c r="K8420" s="3" t="s">
        <v>17</v>
      </c>
      <c r="L8420" s="1" t="s">
        <v>34</v>
      </c>
      <c r="M8420" s="4" t="s">
        <v>42</v>
      </c>
      <c r="N8420" s="3" t="str">
        <f t="shared" si="304"/>
        <v>[50-85 Lacs]</v>
      </c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1"/>
      <c r="AA8420" s="1" t="s">
        <v>16</v>
      </c>
      <c r="AB8420" s="3" t="s">
        <v>12</v>
      </c>
      <c r="AC8420" s="23" t="s">
        <v>37803</v>
      </c>
      <c r="AD8420" s="23" t="s">
        <v>45684</v>
      </c>
      <c r="AE8420" t="s">
        <v>35410</v>
      </c>
    </row>
    <row r="8421" spans="1:31" ht="14.25" customHeight="1">
      <c r="A8421" s="1">
        <v>8420</v>
      </c>
      <c r="B8421" s="9" t="s">
        <v>6</v>
      </c>
      <c r="C8421" s="1" t="s">
        <v>12263</v>
      </c>
      <c r="D8421" s="1" t="s">
        <v>1015</v>
      </c>
      <c r="E8421" s="1" t="s">
        <v>40</v>
      </c>
      <c r="F8421" s="1" t="s">
        <v>32421</v>
      </c>
      <c r="G8421" s="14">
        <v>91440046946</v>
      </c>
      <c r="H8421" s="1" t="s">
        <v>15</v>
      </c>
      <c r="I8421" s="1" t="s">
        <v>9</v>
      </c>
      <c r="J8421" s="1" t="s">
        <v>34</v>
      </c>
      <c r="K8421" s="3" t="s">
        <v>17</v>
      </c>
      <c r="L8421" s="1" t="s">
        <v>34</v>
      </c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1"/>
      <c r="AA8421" s="1" t="s">
        <v>11</v>
      </c>
      <c r="AB8421" s="3" t="s">
        <v>13</v>
      </c>
      <c r="AC8421" s="23" t="s">
        <v>37803</v>
      </c>
      <c r="AD8421" s="23" t="s">
        <v>45685</v>
      </c>
      <c r="AE8421" t="s">
        <v>35399</v>
      </c>
    </row>
    <row r="8422" spans="1:31" ht="14.25" customHeight="1">
      <c r="A8422" s="1">
        <v>8421</v>
      </c>
      <c r="B8422" s="9" t="s">
        <v>6</v>
      </c>
      <c r="C8422" s="1" t="s">
        <v>12264</v>
      </c>
      <c r="D8422" s="1" t="s">
        <v>3851</v>
      </c>
      <c r="E8422" s="1" t="s">
        <v>40</v>
      </c>
      <c r="F8422" s="1" t="s">
        <v>34554</v>
      </c>
      <c r="G8422" s="14">
        <v>919494410000</v>
      </c>
      <c r="H8422" s="1" t="s">
        <v>8</v>
      </c>
      <c r="I8422" s="1" t="s">
        <v>62</v>
      </c>
      <c r="J8422" s="1" t="s">
        <v>34</v>
      </c>
      <c r="K8422" s="3" t="s">
        <v>42</v>
      </c>
      <c r="L8422" s="1" t="s">
        <v>34</v>
      </c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1"/>
      <c r="AA8422" s="1" t="s">
        <v>16</v>
      </c>
      <c r="AB8422" s="3" t="s">
        <v>12</v>
      </c>
      <c r="AC8422" s="23" t="s">
        <v>37803</v>
      </c>
      <c r="AD8422" s="23" t="s">
        <v>45686</v>
      </c>
      <c r="AE8422" t="s">
        <v>35409</v>
      </c>
    </row>
    <row r="8423" spans="1:31" ht="14.25" customHeight="1">
      <c r="A8423" s="1">
        <v>8422</v>
      </c>
      <c r="B8423" s="1" t="s">
        <v>10396</v>
      </c>
      <c r="C8423" s="1" t="s">
        <v>12266</v>
      </c>
      <c r="D8423" s="1" t="s">
        <v>526</v>
      </c>
      <c r="E8423" s="1" t="s">
        <v>4184</v>
      </c>
      <c r="F8423" s="1" t="s">
        <v>26850</v>
      </c>
      <c r="G8423" s="14">
        <v>916961169696</v>
      </c>
      <c r="H8423" s="1" t="s">
        <v>20</v>
      </c>
      <c r="I8423" s="1" t="s">
        <v>41</v>
      </c>
      <c r="J8423" s="1" t="s">
        <v>34</v>
      </c>
      <c r="K8423" s="3" t="s">
        <v>17</v>
      </c>
      <c r="L8423" s="1" t="s">
        <v>34</v>
      </c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1"/>
      <c r="AA8423" s="1" t="s">
        <v>16</v>
      </c>
      <c r="AB8423" s="3" t="s">
        <v>12</v>
      </c>
      <c r="AC8423" s="23" t="s">
        <v>37803</v>
      </c>
      <c r="AD8423" s="23" t="s">
        <v>41869</v>
      </c>
      <c r="AE8423" t="s">
        <v>35399</v>
      </c>
    </row>
    <row r="8424" spans="1:31" ht="14.25" customHeight="1">
      <c r="A8424" s="1">
        <v>8423</v>
      </c>
      <c r="B8424" s="1" t="s">
        <v>10396</v>
      </c>
      <c r="C8424" s="1" t="s">
        <v>12269</v>
      </c>
      <c r="D8424" s="1" t="s">
        <v>1305</v>
      </c>
      <c r="E8424" s="1" t="s">
        <v>7718</v>
      </c>
      <c r="F8424" s="1" t="s">
        <v>26853</v>
      </c>
      <c r="G8424" s="14">
        <v>919644661644</v>
      </c>
      <c r="H8424" s="1" t="s">
        <v>15</v>
      </c>
      <c r="I8424" s="1" t="s">
        <v>41</v>
      </c>
      <c r="J8424" s="1" t="s">
        <v>34</v>
      </c>
      <c r="K8424" s="3" t="s">
        <v>17</v>
      </c>
      <c r="L8424" s="1" t="s">
        <v>34</v>
      </c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1"/>
      <c r="AA8424" s="1" t="s">
        <v>16</v>
      </c>
      <c r="AB8424" s="3" t="s">
        <v>12</v>
      </c>
      <c r="AC8424" s="23" t="s">
        <v>37803</v>
      </c>
      <c r="AD8424" s="23" t="s">
        <v>45687</v>
      </c>
      <c r="AE8424" t="s">
        <v>35394</v>
      </c>
    </row>
    <row r="8425" spans="1:31" ht="14.25" customHeight="1">
      <c r="A8425" s="1">
        <v>8424</v>
      </c>
      <c r="B8425" s="1" t="s">
        <v>10396</v>
      </c>
      <c r="C8425" s="1" t="s">
        <v>12271</v>
      </c>
      <c r="D8425" s="1" t="s">
        <v>1096</v>
      </c>
      <c r="E8425" s="1" t="s">
        <v>40</v>
      </c>
      <c r="F8425" s="1" t="s">
        <v>26855</v>
      </c>
      <c r="G8425" s="14">
        <v>919449444941</v>
      </c>
      <c r="H8425" s="1" t="s">
        <v>20</v>
      </c>
      <c r="I8425" s="1" t="s">
        <v>9</v>
      </c>
      <c r="J8425" s="1" t="s">
        <v>34</v>
      </c>
      <c r="K8425" s="3" t="s">
        <v>42</v>
      </c>
      <c r="L8425" s="1" t="s">
        <v>34</v>
      </c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1"/>
      <c r="AA8425" s="1" t="s">
        <v>16</v>
      </c>
      <c r="AB8425" s="3" t="s">
        <v>12</v>
      </c>
      <c r="AC8425" s="23" t="s">
        <v>37803</v>
      </c>
      <c r="AD8425" s="23" t="s">
        <v>44646</v>
      </c>
      <c r="AE8425" t="s">
        <v>35394</v>
      </c>
    </row>
    <row r="8426" spans="1:31" ht="14.25" customHeight="1">
      <c r="A8426" s="1">
        <v>8425</v>
      </c>
      <c r="B8426" s="1" t="s">
        <v>10396</v>
      </c>
      <c r="C8426" s="1" t="s">
        <v>12274</v>
      </c>
      <c r="D8426" s="1" t="s">
        <v>1457</v>
      </c>
      <c r="E8426" s="1" t="s">
        <v>287</v>
      </c>
      <c r="F8426" s="1" t="s">
        <v>32422</v>
      </c>
      <c r="G8426" s="14">
        <v>919664444949</v>
      </c>
      <c r="H8426" s="1" t="s">
        <v>20</v>
      </c>
      <c r="I8426" s="1" t="s">
        <v>9</v>
      </c>
      <c r="J8426" s="1" t="s">
        <v>34</v>
      </c>
      <c r="K8426" s="3" t="s">
        <v>63</v>
      </c>
      <c r="L8426" s="1" t="s">
        <v>34</v>
      </c>
      <c r="M8426" s="3" t="s">
        <v>213</v>
      </c>
      <c r="N8426" s="3" t="str">
        <f>J8426</f>
        <v>[50-85 Lacs]</v>
      </c>
      <c r="O8426" s="3" t="s">
        <v>17</v>
      </c>
      <c r="P8426" s="3" t="s">
        <v>34</v>
      </c>
      <c r="Q8426" s="3" t="s">
        <v>42</v>
      </c>
      <c r="R8426" s="3" t="s">
        <v>34</v>
      </c>
      <c r="S8426" s="3" t="s">
        <v>27</v>
      </c>
      <c r="T8426" s="3" t="s">
        <v>34</v>
      </c>
      <c r="U8426" s="3" t="s">
        <v>117</v>
      </c>
      <c r="V8426" s="3" t="s">
        <v>34</v>
      </c>
      <c r="W8426" s="3" t="s">
        <v>178</v>
      </c>
      <c r="X8426" s="3" t="s">
        <v>34</v>
      </c>
      <c r="Y8426" s="3" t="s">
        <v>171</v>
      </c>
      <c r="Z8426" s="1" t="s">
        <v>34</v>
      </c>
      <c r="AA8426" s="1" t="s">
        <v>16</v>
      </c>
      <c r="AB8426" s="3" t="s">
        <v>12</v>
      </c>
      <c r="AC8426" s="23" t="s">
        <v>37803</v>
      </c>
      <c r="AD8426" s="23" t="s">
        <v>41646</v>
      </c>
      <c r="AE8426" t="s">
        <v>35394</v>
      </c>
    </row>
    <row r="8427" spans="1:31" ht="14.25" customHeight="1">
      <c r="A8427" s="1">
        <v>8426</v>
      </c>
      <c r="B8427" s="9" t="s">
        <v>6</v>
      </c>
      <c r="C8427" s="1" t="s">
        <v>12276</v>
      </c>
      <c r="D8427" s="1" t="s">
        <v>1207</v>
      </c>
      <c r="E8427" s="1" t="s">
        <v>774</v>
      </c>
      <c r="F8427" s="1" t="s">
        <v>26858</v>
      </c>
      <c r="G8427" s="14">
        <v>91949941491</v>
      </c>
      <c r="H8427" s="1" t="s">
        <v>132</v>
      </c>
      <c r="I8427" s="1" t="s">
        <v>62</v>
      </c>
      <c r="J8427" s="1" t="s">
        <v>34</v>
      </c>
      <c r="K8427" s="3" t="s">
        <v>42</v>
      </c>
      <c r="L8427" s="1" t="s">
        <v>34</v>
      </c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1"/>
      <c r="AA8427" s="1" t="s">
        <v>16</v>
      </c>
      <c r="AB8427" s="3" t="s">
        <v>12</v>
      </c>
      <c r="AC8427" s="23" t="s">
        <v>37803</v>
      </c>
      <c r="AD8427" s="23" t="s">
        <v>42855</v>
      </c>
      <c r="AE8427" t="s">
        <v>35394</v>
      </c>
    </row>
    <row r="8428" spans="1:31" ht="14.25" customHeight="1">
      <c r="A8428" s="1">
        <v>8427</v>
      </c>
      <c r="B8428" s="9" t="s">
        <v>6</v>
      </c>
      <c r="C8428" s="1" t="s">
        <v>12281</v>
      </c>
      <c r="D8428" s="1" t="s">
        <v>10675</v>
      </c>
      <c r="E8428" s="1" t="s">
        <v>12282</v>
      </c>
      <c r="F8428" s="1" t="s">
        <v>26863</v>
      </c>
      <c r="G8428" s="14">
        <v>910444016</v>
      </c>
      <c r="H8428" s="1" t="s">
        <v>15</v>
      </c>
      <c r="I8428" s="1" t="s">
        <v>41</v>
      </c>
      <c r="J8428" s="1" t="s">
        <v>34</v>
      </c>
      <c r="K8428" s="3" t="s">
        <v>42</v>
      </c>
      <c r="L8428" s="1" t="s">
        <v>34</v>
      </c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1"/>
      <c r="AA8428" s="1" t="s">
        <v>16</v>
      </c>
      <c r="AB8428" s="3" t="s">
        <v>12</v>
      </c>
      <c r="AC8428" s="23" t="s">
        <v>37803</v>
      </c>
      <c r="AD8428" s="23" t="s">
        <v>39592</v>
      </c>
      <c r="AE8428" t="s">
        <v>35394</v>
      </c>
    </row>
    <row r="8429" spans="1:31" ht="14.25" customHeight="1">
      <c r="A8429" s="1">
        <v>8428</v>
      </c>
      <c r="B8429" s="9" t="s">
        <v>6</v>
      </c>
      <c r="C8429" s="1" t="s">
        <v>12291</v>
      </c>
      <c r="D8429" s="1" t="s">
        <v>12292</v>
      </c>
      <c r="E8429" s="1" t="s">
        <v>3405</v>
      </c>
      <c r="F8429" s="1" t="s">
        <v>32425</v>
      </c>
      <c r="G8429" s="14">
        <v>919099000499</v>
      </c>
      <c r="H8429" s="1" t="s">
        <v>20</v>
      </c>
      <c r="I8429" s="1" t="s">
        <v>9</v>
      </c>
      <c r="J8429" s="1" t="s">
        <v>34</v>
      </c>
      <c r="K8429" s="3" t="s">
        <v>17</v>
      </c>
      <c r="L8429" s="1" t="s">
        <v>34</v>
      </c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1"/>
      <c r="AA8429" s="1" t="s">
        <v>11</v>
      </c>
      <c r="AB8429" s="3" t="s">
        <v>56</v>
      </c>
      <c r="AC8429" s="23" t="s">
        <v>37803</v>
      </c>
      <c r="AD8429" s="23" t="s">
        <v>45688</v>
      </c>
      <c r="AE8429" t="s">
        <v>35410</v>
      </c>
    </row>
    <row r="8430" spans="1:31" ht="14.25" customHeight="1">
      <c r="A8430" s="1">
        <v>8429</v>
      </c>
      <c r="B8430" s="1" t="s">
        <v>10396</v>
      </c>
      <c r="C8430" s="1" t="s">
        <v>12293</v>
      </c>
      <c r="D8430" s="1" t="s">
        <v>12294</v>
      </c>
      <c r="E8430" s="1" t="s">
        <v>12295</v>
      </c>
      <c r="F8430" s="1" t="s">
        <v>32426</v>
      </c>
      <c r="G8430" s="14">
        <v>919994494444</v>
      </c>
      <c r="H8430" s="1" t="s">
        <v>46</v>
      </c>
      <c r="I8430" s="1" t="s">
        <v>62</v>
      </c>
      <c r="J8430" s="1" t="s">
        <v>34</v>
      </c>
      <c r="K8430" s="3" t="s">
        <v>42</v>
      </c>
      <c r="L8430" s="1" t="s">
        <v>34</v>
      </c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1"/>
      <c r="AA8430" s="1" t="s">
        <v>16</v>
      </c>
      <c r="AB8430" s="3" t="s">
        <v>12</v>
      </c>
      <c r="AC8430" s="23" t="s">
        <v>37803</v>
      </c>
      <c r="AD8430" s="23" t="s">
        <v>45689</v>
      </c>
      <c r="AE8430" t="s">
        <v>35410</v>
      </c>
    </row>
    <row r="8431" spans="1:31" ht="14.25" customHeight="1">
      <c r="A8431" s="1">
        <v>8430</v>
      </c>
      <c r="B8431" s="9" t="s">
        <v>6</v>
      </c>
      <c r="C8431" s="1" t="s">
        <v>12302</v>
      </c>
      <c r="D8431" s="1" t="s">
        <v>9810</v>
      </c>
      <c r="E8431" s="1" t="s">
        <v>139</v>
      </c>
      <c r="F8431" s="1" t="s">
        <v>26870</v>
      </c>
      <c r="G8431" s="14">
        <v>919444014644</v>
      </c>
      <c r="H8431" s="1" t="s">
        <v>20</v>
      </c>
      <c r="I8431" s="1" t="s">
        <v>33</v>
      </c>
      <c r="J8431" s="1" t="s">
        <v>34</v>
      </c>
      <c r="K8431" s="3" t="s">
        <v>17</v>
      </c>
      <c r="L8431" s="1" t="s">
        <v>34</v>
      </c>
      <c r="M8431" s="4" t="s">
        <v>42</v>
      </c>
      <c r="N8431" s="3" t="str">
        <f t="shared" ref="N8431:N8432" si="305">J8431</f>
        <v>[50-85 Lacs]</v>
      </c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1"/>
      <c r="AA8431" s="1" t="s">
        <v>16</v>
      </c>
      <c r="AB8431" s="3" t="s">
        <v>12</v>
      </c>
      <c r="AC8431" s="23" t="s">
        <v>37803</v>
      </c>
      <c r="AD8431" s="23" t="s">
        <v>39154</v>
      </c>
      <c r="AE8431" t="s">
        <v>35399</v>
      </c>
    </row>
    <row r="8432" spans="1:31" ht="14.25" customHeight="1">
      <c r="A8432" s="1">
        <v>8431</v>
      </c>
      <c r="B8432" s="1" t="s">
        <v>10396</v>
      </c>
      <c r="C8432" s="1" t="s">
        <v>12307</v>
      </c>
      <c r="D8432" s="1" t="s">
        <v>1950</v>
      </c>
      <c r="E8432" s="1" t="s">
        <v>1725</v>
      </c>
      <c r="F8432" s="1" t="s">
        <v>34556</v>
      </c>
      <c r="G8432" s="14">
        <v>919446960604</v>
      </c>
      <c r="H8432" s="1" t="s">
        <v>20</v>
      </c>
      <c r="I8432" s="1" t="s">
        <v>33</v>
      </c>
      <c r="J8432" s="1" t="s">
        <v>34</v>
      </c>
      <c r="K8432" s="3" t="s">
        <v>42</v>
      </c>
      <c r="L8432" s="1" t="s">
        <v>34</v>
      </c>
      <c r="M8432" s="3" t="s">
        <v>27</v>
      </c>
      <c r="N8432" s="3" t="str">
        <f t="shared" si="305"/>
        <v>[50-85 Lacs]</v>
      </c>
      <c r="O8432" s="3" t="s">
        <v>117</v>
      </c>
      <c r="P8432" s="3" t="s">
        <v>34</v>
      </c>
      <c r="Q8432" s="3"/>
      <c r="R8432" s="3"/>
      <c r="S8432" s="3"/>
      <c r="T8432" s="3"/>
      <c r="U8432" s="3"/>
      <c r="V8432" s="3"/>
      <c r="W8432" s="3"/>
      <c r="X8432" s="3"/>
      <c r="Y8432" s="3"/>
      <c r="Z8432" s="1"/>
      <c r="AA8432" s="1" t="s">
        <v>16</v>
      </c>
      <c r="AB8432" s="3" t="s">
        <v>12</v>
      </c>
      <c r="AC8432" s="23" t="s">
        <v>37803</v>
      </c>
      <c r="AD8432" s="23" t="s">
        <v>39155</v>
      </c>
      <c r="AE8432" t="s">
        <v>35394</v>
      </c>
    </row>
    <row r="8433" spans="1:31" ht="14.25" customHeight="1">
      <c r="A8433" s="1">
        <v>8432</v>
      </c>
      <c r="B8433" s="1" t="s">
        <v>10396</v>
      </c>
      <c r="C8433" s="1" t="s">
        <v>12313</v>
      </c>
      <c r="D8433" s="1" t="s">
        <v>2921</v>
      </c>
      <c r="E8433" s="1" t="s">
        <v>78</v>
      </c>
      <c r="F8433" s="1" t="s">
        <v>26875</v>
      </c>
      <c r="G8433" s="14">
        <v>91949999194</v>
      </c>
      <c r="H8433" s="1" t="s">
        <v>20</v>
      </c>
      <c r="I8433" s="1" t="s">
        <v>9</v>
      </c>
      <c r="J8433" s="1" t="s">
        <v>34</v>
      </c>
      <c r="K8433" s="3" t="s">
        <v>17</v>
      </c>
      <c r="L8433" s="1" t="s">
        <v>34</v>
      </c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1"/>
      <c r="AA8433" s="1" t="s">
        <v>11</v>
      </c>
      <c r="AB8433" s="3" t="s">
        <v>321</v>
      </c>
      <c r="AC8433" s="23" t="s">
        <v>37803</v>
      </c>
      <c r="AD8433" s="23" t="s">
        <v>45690</v>
      </c>
      <c r="AE8433" t="s">
        <v>35410</v>
      </c>
    </row>
    <row r="8434" spans="1:31" ht="14.25" customHeight="1">
      <c r="A8434" s="1">
        <v>8433</v>
      </c>
      <c r="B8434" s="1" t="s">
        <v>10396</v>
      </c>
      <c r="C8434" s="1" t="s">
        <v>12317</v>
      </c>
      <c r="D8434" s="1" t="s">
        <v>1111</v>
      </c>
      <c r="E8434" s="1" t="s">
        <v>1034</v>
      </c>
      <c r="F8434" s="1" t="s">
        <v>26877</v>
      </c>
      <c r="G8434" s="14">
        <v>9191069661</v>
      </c>
      <c r="H8434" s="1" t="s">
        <v>20</v>
      </c>
      <c r="I8434" s="1" t="s">
        <v>9</v>
      </c>
      <c r="J8434" s="1" t="s">
        <v>34</v>
      </c>
      <c r="K8434" s="3" t="s">
        <v>63</v>
      </c>
      <c r="L8434" s="1" t="s">
        <v>34</v>
      </c>
      <c r="M8434" s="3" t="s">
        <v>213</v>
      </c>
      <c r="N8434" s="3" t="str">
        <f>J8434</f>
        <v>[50-85 Lacs]</v>
      </c>
      <c r="O8434" s="3" t="s">
        <v>17</v>
      </c>
      <c r="P8434" s="3" t="s">
        <v>34</v>
      </c>
      <c r="Q8434" s="3" t="s">
        <v>42</v>
      </c>
      <c r="R8434" s="3" t="s">
        <v>34</v>
      </c>
      <c r="S8434" s="3" t="s">
        <v>27</v>
      </c>
      <c r="T8434" s="3" t="s">
        <v>34</v>
      </c>
      <c r="U8434" s="3" t="s">
        <v>117</v>
      </c>
      <c r="V8434" s="3" t="s">
        <v>34</v>
      </c>
      <c r="W8434" s="3" t="s">
        <v>178</v>
      </c>
      <c r="X8434" s="3" t="s">
        <v>34</v>
      </c>
      <c r="Y8434" s="3" t="s">
        <v>171</v>
      </c>
      <c r="Z8434" s="1" t="s">
        <v>34</v>
      </c>
      <c r="AA8434" s="1" t="s">
        <v>16</v>
      </c>
      <c r="AB8434" s="3" t="s">
        <v>12</v>
      </c>
      <c r="AC8434" s="23" t="s">
        <v>37803</v>
      </c>
      <c r="AD8434" s="23" t="s">
        <v>45691</v>
      </c>
      <c r="AE8434" t="s">
        <v>35399</v>
      </c>
    </row>
    <row r="8435" spans="1:31" ht="14.25" customHeight="1">
      <c r="A8435" s="1">
        <v>8434</v>
      </c>
      <c r="B8435" s="9" t="s">
        <v>6</v>
      </c>
      <c r="C8435" s="1" t="s">
        <v>12319</v>
      </c>
      <c r="D8435" s="1" t="s">
        <v>52</v>
      </c>
      <c r="E8435" s="1" t="s">
        <v>447</v>
      </c>
      <c r="F8435" s="1" t="s">
        <v>26879</v>
      </c>
      <c r="G8435" s="14">
        <v>914964164404</v>
      </c>
      <c r="H8435" s="1" t="s">
        <v>8</v>
      </c>
      <c r="I8435" s="1" t="s">
        <v>41</v>
      </c>
      <c r="J8435" s="1" t="s">
        <v>34</v>
      </c>
      <c r="K8435" s="3" t="s">
        <v>42</v>
      </c>
      <c r="L8435" s="1" t="s">
        <v>34</v>
      </c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1"/>
      <c r="AA8435" s="1" t="s">
        <v>16</v>
      </c>
      <c r="AB8435" s="3" t="s">
        <v>12</v>
      </c>
      <c r="AC8435" s="23" t="s">
        <v>37803</v>
      </c>
      <c r="AD8435" s="23" t="s">
        <v>44281</v>
      </c>
      <c r="AE8435" t="s">
        <v>35410</v>
      </c>
    </row>
    <row r="8436" spans="1:31" ht="14.25" customHeight="1">
      <c r="A8436" s="1">
        <v>8435</v>
      </c>
      <c r="B8436" s="1" t="s">
        <v>10396</v>
      </c>
      <c r="C8436" s="1" t="s">
        <v>12326</v>
      </c>
      <c r="D8436" s="1" t="s">
        <v>35938</v>
      </c>
      <c r="E8436" s="1" t="s">
        <v>36655</v>
      </c>
      <c r="F8436" s="1" t="s">
        <v>26885</v>
      </c>
      <c r="G8436" s="14">
        <v>91600094994</v>
      </c>
      <c r="H8436" s="1" t="s">
        <v>8</v>
      </c>
      <c r="I8436" s="1" t="s">
        <v>37779</v>
      </c>
      <c r="J8436" s="1" t="s">
        <v>34</v>
      </c>
      <c r="K8436" s="3" t="s">
        <v>17</v>
      </c>
      <c r="L8436" s="1" t="s">
        <v>34</v>
      </c>
      <c r="M8436" s="4" t="s">
        <v>42</v>
      </c>
      <c r="N8436" s="3" t="str">
        <f>J8436</f>
        <v>[50-85 Lacs]</v>
      </c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1"/>
      <c r="AA8436" s="1" t="s">
        <v>16</v>
      </c>
      <c r="AB8436" s="3" t="s">
        <v>12</v>
      </c>
      <c r="AC8436" s="23" t="s">
        <v>37803</v>
      </c>
      <c r="AD8436" s="23" t="s">
        <v>45692</v>
      </c>
      <c r="AE8436" t="s">
        <v>35394</v>
      </c>
    </row>
    <row r="8437" spans="1:31" ht="14.25" customHeight="1">
      <c r="A8437" s="1">
        <v>8436</v>
      </c>
      <c r="B8437" s="1" t="s">
        <v>10396</v>
      </c>
      <c r="C8437" s="1" t="s">
        <v>12327</v>
      </c>
      <c r="D8437" s="1" t="s">
        <v>35939</v>
      </c>
      <c r="E8437" s="1" t="s">
        <v>5827</v>
      </c>
      <c r="F8437" s="1" t="s">
        <v>34557</v>
      </c>
      <c r="G8437" s="14">
        <v>914400696449</v>
      </c>
      <c r="H8437" s="1" t="s">
        <v>8</v>
      </c>
      <c r="I8437" s="1" t="s">
        <v>62</v>
      </c>
      <c r="J8437" s="1" t="s">
        <v>34</v>
      </c>
      <c r="K8437" s="3" t="s">
        <v>42</v>
      </c>
      <c r="L8437" s="1" t="s">
        <v>34</v>
      </c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1"/>
      <c r="AA8437" s="1" t="s">
        <v>16</v>
      </c>
      <c r="AB8437" s="3" t="s">
        <v>12</v>
      </c>
      <c r="AC8437" s="23" t="s">
        <v>37803</v>
      </c>
      <c r="AD8437" s="23" t="s">
        <v>45693</v>
      </c>
      <c r="AE8437" t="s">
        <v>35410</v>
      </c>
    </row>
    <row r="8438" spans="1:31" ht="14.25" customHeight="1">
      <c r="A8438" s="1">
        <v>8437</v>
      </c>
      <c r="B8438" s="1" t="s">
        <v>10396</v>
      </c>
      <c r="C8438" s="1" t="s">
        <v>12328</v>
      </c>
      <c r="D8438" s="1" t="s">
        <v>35940</v>
      </c>
      <c r="E8438" s="1" t="s">
        <v>1725</v>
      </c>
      <c r="F8438" s="1" t="s">
        <v>26886</v>
      </c>
      <c r="G8438" s="14">
        <v>91961096991</v>
      </c>
      <c r="H8438" s="1" t="s">
        <v>8</v>
      </c>
      <c r="I8438" s="1" t="s">
        <v>62</v>
      </c>
      <c r="J8438" s="1" t="s">
        <v>34</v>
      </c>
      <c r="K8438" s="3" t="s">
        <v>27</v>
      </c>
      <c r="L8438" s="1" t="s">
        <v>34</v>
      </c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1"/>
      <c r="AA8438" s="1" t="s">
        <v>16</v>
      </c>
      <c r="AB8438" s="3" t="s">
        <v>12</v>
      </c>
      <c r="AC8438" s="23" t="s">
        <v>37803</v>
      </c>
      <c r="AD8438" s="23" t="s">
        <v>45694</v>
      </c>
      <c r="AE8438" t="s">
        <v>35409</v>
      </c>
    </row>
    <row r="8439" spans="1:31" ht="14.25" customHeight="1">
      <c r="A8439" s="1">
        <v>8438</v>
      </c>
      <c r="B8439" s="9" t="s">
        <v>6</v>
      </c>
      <c r="C8439" s="1" t="s">
        <v>12332</v>
      </c>
      <c r="D8439" s="1" t="s">
        <v>39</v>
      </c>
      <c r="E8439" s="1" t="s">
        <v>40</v>
      </c>
      <c r="F8439" s="1" t="s">
        <v>26889</v>
      </c>
      <c r="G8439" s="14">
        <v>91991916049</v>
      </c>
      <c r="H8439" s="1" t="s">
        <v>8</v>
      </c>
      <c r="I8439" s="1" t="s">
        <v>41</v>
      </c>
      <c r="J8439" s="1" t="s">
        <v>34</v>
      </c>
      <c r="K8439" s="3" t="s">
        <v>17</v>
      </c>
      <c r="L8439" s="1" t="s">
        <v>34</v>
      </c>
      <c r="M8439" s="4" t="s">
        <v>42</v>
      </c>
      <c r="N8439" s="3" t="str">
        <f>J8439</f>
        <v>[50-85 Lacs]</v>
      </c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1"/>
      <c r="AA8439" s="1" t="s">
        <v>16</v>
      </c>
      <c r="AB8439" s="3" t="s">
        <v>12</v>
      </c>
      <c r="AC8439" s="23" t="s">
        <v>37803</v>
      </c>
      <c r="AD8439" s="23" t="s">
        <v>45695</v>
      </c>
      <c r="AE8439" t="s">
        <v>35409</v>
      </c>
    </row>
    <row r="8440" spans="1:31" ht="14.25" customHeight="1">
      <c r="A8440" s="1">
        <v>8439</v>
      </c>
      <c r="B8440" s="9" t="s">
        <v>6</v>
      </c>
      <c r="C8440" s="1" t="s">
        <v>12336</v>
      </c>
      <c r="D8440" s="1" t="s">
        <v>3317</v>
      </c>
      <c r="E8440" s="1" t="s">
        <v>87</v>
      </c>
      <c r="F8440" s="1" t="s">
        <v>34558</v>
      </c>
      <c r="G8440" s="14">
        <v>91994001949</v>
      </c>
      <c r="H8440" s="1" t="s">
        <v>8</v>
      </c>
      <c r="I8440" s="1" t="s">
        <v>9</v>
      </c>
      <c r="J8440" s="1" t="s">
        <v>34</v>
      </c>
      <c r="K8440" s="3" t="s">
        <v>17</v>
      </c>
      <c r="L8440" s="1" t="s">
        <v>34</v>
      </c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1"/>
      <c r="AA8440" s="1" t="s">
        <v>11</v>
      </c>
      <c r="AB8440" s="3" t="s">
        <v>56</v>
      </c>
      <c r="AC8440" s="23" t="s">
        <v>37803</v>
      </c>
      <c r="AD8440" s="23" t="s">
        <v>45696</v>
      </c>
      <c r="AE8440" t="s">
        <v>35410</v>
      </c>
    </row>
    <row r="8441" spans="1:31" ht="14.25" customHeight="1">
      <c r="A8441" s="1">
        <v>8440</v>
      </c>
      <c r="B8441" s="1" t="s">
        <v>10396</v>
      </c>
      <c r="C8441" s="1" t="s">
        <v>12341</v>
      </c>
      <c r="D8441" s="1" t="s">
        <v>12342</v>
      </c>
      <c r="E8441" s="1" t="s">
        <v>37096</v>
      </c>
      <c r="F8441" s="1" t="s">
        <v>26894</v>
      </c>
      <c r="G8441" s="14">
        <v>916969610440</v>
      </c>
      <c r="H8441" s="1" t="s">
        <v>8</v>
      </c>
      <c r="I8441" s="1" t="s">
        <v>9</v>
      </c>
      <c r="J8441" s="1" t="s">
        <v>34</v>
      </c>
      <c r="K8441" s="3" t="s">
        <v>17</v>
      </c>
      <c r="L8441" s="1" t="s">
        <v>34</v>
      </c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1"/>
      <c r="AA8441" s="1" t="s">
        <v>16</v>
      </c>
      <c r="AB8441" s="3" t="s">
        <v>12</v>
      </c>
      <c r="AC8441" s="23" t="s">
        <v>37803</v>
      </c>
      <c r="AD8441" s="23" t="s">
        <v>45697</v>
      </c>
      <c r="AE8441" t="s">
        <v>35394</v>
      </c>
    </row>
    <row r="8442" spans="1:31" ht="14.25" customHeight="1">
      <c r="A8442" s="1">
        <v>8441</v>
      </c>
      <c r="B8442" s="1" t="s">
        <v>10396</v>
      </c>
      <c r="C8442" s="1" t="s">
        <v>12343</v>
      </c>
      <c r="D8442" s="1" t="s">
        <v>35941</v>
      </c>
      <c r="E8442" s="1" t="s">
        <v>141</v>
      </c>
      <c r="F8442" s="1" t="s">
        <v>26895</v>
      </c>
      <c r="G8442" s="14">
        <v>91914116144</v>
      </c>
      <c r="H8442" s="1" t="s">
        <v>8</v>
      </c>
      <c r="I8442" s="1" t="s">
        <v>33</v>
      </c>
      <c r="J8442" s="1" t="s">
        <v>34</v>
      </c>
      <c r="K8442" s="3" t="s">
        <v>17</v>
      </c>
      <c r="L8442" s="1" t="s">
        <v>34</v>
      </c>
      <c r="M8442" s="4" t="s">
        <v>42</v>
      </c>
      <c r="N8442" s="3" t="str">
        <f>J8442</f>
        <v>[50-85 Lacs]</v>
      </c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1"/>
      <c r="AA8442" s="1" t="s">
        <v>16</v>
      </c>
      <c r="AB8442" s="3" t="s">
        <v>12</v>
      </c>
      <c r="AC8442" s="23" t="s">
        <v>37803</v>
      </c>
      <c r="AD8442" s="23" t="s">
        <v>45698</v>
      </c>
      <c r="AE8442" t="s">
        <v>35394</v>
      </c>
    </row>
    <row r="8443" spans="1:31" ht="14.25" customHeight="1">
      <c r="A8443" s="1">
        <v>8442</v>
      </c>
      <c r="B8443" s="9" t="s">
        <v>6</v>
      </c>
      <c r="C8443" s="1" t="s">
        <v>12348</v>
      </c>
      <c r="D8443" s="1" t="s">
        <v>12349</v>
      </c>
      <c r="E8443" s="1" t="s">
        <v>12350</v>
      </c>
      <c r="F8443" s="1" t="s">
        <v>12351</v>
      </c>
      <c r="G8443" s="14">
        <v>91909966666</v>
      </c>
      <c r="H8443" s="1" t="s">
        <v>8</v>
      </c>
      <c r="I8443" s="1" t="s">
        <v>41</v>
      </c>
      <c r="J8443" s="1" t="s">
        <v>34</v>
      </c>
      <c r="K8443" s="3" t="s">
        <v>42</v>
      </c>
      <c r="L8443" s="1" t="s">
        <v>34</v>
      </c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1"/>
      <c r="AA8443" s="1" t="s">
        <v>16</v>
      </c>
      <c r="AB8443" s="3" t="s">
        <v>12</v>
      </c>
      <c r="AC8443" s="23" t="s">
        <v>37803</v>
      </c>
      <c r="AD8443" s="23" t="s">
        <v>45699</v>
      </c>
      <c r="AE8443" t="s">
        <v>35399</v>
      </c>
    </row>
    <row r="8444" spans="1:31" ht="14.25" customHeight="1">
      <c r="A8444" s="1">
        <v>8443</v>
      </c>
      <c r="B8444" s="1" t="s">
        <v>10396</v>
      </c>
      <c r="C8444" s="1" t="s">
        <v>12360</v>
      </c>
      <c r="D8444" s="1" t="s">
        <v>7366</v>
      </c>
      <c r="E8444" s="1" t="s">
        <v>506</v>
      </c>
      <c r="F8444" s="1" t="s">
        <v>26902</v>
      </c>
      <c r="G8444" s="14">
        <v>919099994440</v>
      </c>
      <c r="H8444" s="1" t="s">
        <v>8</v>
      </c>
      <c r="I8444" s="1" t="s">
        <v>62</v>
      </c>
      <c r="J8444" s="1" t="s">
        <v>34</v>
      </c>
      <c r="K8444" s="3" t="s">
        <v>17</v>
      </c>
      <c r="L8444" s="1" t="s">
        <v>34</v>
      </c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1"/>
      <c r="AA8444" s="1" t="s">
        <v>16</v>
      </c>
      <c r="AB8444" s="3" t="s">
        <v>12</v>
      </c>
      <c r="AC8444" s="23" t="s">
        <v>37803</v>
      </c>
      <c r="AD8444" s="23" t="s">
        <v>45700</v>
      </c>
      <c r="AE8444" t="s">
        <v>35409</v>
      </c>
    </row>
    <row r="8445" spans="1:31" ht="14.25" customHeight="1">
      <c r="A8445" s="1">
        <v>8444</v>
      </c>
      <c r="B8445" s="9" t="s">
        <v>6</v>
      </c>
      <c r="C8445" s="1" t="s">
        <v>12367</v>
      </c>
      <c r="D8445" s="1" t="s">
        <v>2359</v>
      </c>
      <c r="E8445" s="1" t="s">
        <v>1725</v>
      </c>
      <c r="F8445" s="1" t="s">
        <v>26908</v>
      </c>
      <c r="G8445" s="14">
        <v>91949444644</v>
      </c>
      <c r="H8445" s="1" t="s">
        <v>8</v>
      </c>
      <c r="I8445" s="1" t="s">
        <v>9</v>
      </c>
      <c r="J8445" s="1" t="s">
        <v>34</v>
      </c>
      <c r="K8445" s="3" t="s">
        <v>63</v>
      </c>
      <c r="L8445" s="1" t="s">
        <v>34</v>
      </c>
      <c r="M8445" s="3" t="s">
        <v>213</v>
      </c>
      <c r="N8445" s="3" t="str">
        <f>J8445</f>
        <v>[50-85 Lacs]</v>
      </c>
      <c r="O8445" s="3" t="s">
        <v>17</v>
      </c>
      <c r="P8445" s="3" t="s">
        <v>34</v>
      </c>
      <c r="Q8445" s="3" t="s">
        <v>42</v>
      </c>
      <c r="R8445" s="3" t="s">
        <v>34</v>
      </c>
      <c r="S8445" s="3" t="s">
        <v>27</v>
      </c>
      <c r="T8445" s="3" t="s">
        <v>34</v>
      </c>
      <c r="U8445" s="3" t="s">
        <v>117</v>
      </c>
      <c r="V8445" s="3" t="s">
        <v>34</v>
      </c>
      <c r="W8445" s="3" t="s">
        <v>178</v>
      </c>
      <c r="X8445" s="3" t="s">
        <v>34</v>
      </c>
      <c r="Y8445" s="3" t="s">
        <v>171</v>
      </c>
      <c r="Z8445" s="1" t="s">
        <v>34</v>
      </c>
      <c r="AA8445" s="1" t="s">
        <v>16</v>
      </c>
      <c r="AB8445" s="3" t="s">
        <v>12</v>
      </c>
      <c r="AC8445" s="23" t="s">
        <v>37803</v>
      </c>
      <c r="AD8445" s="23" t="s">
        <v>45701</v>
      </c>
      <c r="AE8445" t="s">
        <v>35394</v>
      </c>
    </row>
    <row r="8446" spans="1:31" ht="14.25" customHeight="1">
      <c r="A8446" s="1">
        <v>8445</v>
      </c>
      <c r="B8446" s="1" t="s">
        <v>10396</v>
      </c>
      <c r="C8446" s="1" t="s">
        <v>12372</v>
      </c>
      <c r="D8446" s="1" t="s">
        <v>344</v>
      </c>
      <c r="E8446" s="1" t="s">
        <v>73</v>
      </c>
      <c r="F8446" s="1" t="s">
        <v>34560</v>
      </c>
      <c r="G8446" s="14">
        <v>919466494640</v>
      </c>
      <c r="H8446" s="1" t="s">
        <v>8</v>
      </c>
      <c r="I8446" s="1" t="s">
        <v>62</v>
      </c>
      <c r="J8446" s="1" t="s">
        <v>34</v>
      </c>
      <c r="K8446" s="3" t="s">
        <v>17</v>
      </c>
      <c r="L8446" s="1" t="s">
        <v>34</v>
      </c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1"/>
      <c r="AA8446" s="1" t="s">
        <v>16</v>
      </c>
      <c r="AB8446" s="3" t="s">
        <v>12</v>
      </c>
      <c r="AC8446" s="23" t="s">
        <v>37803</v>
      </c>
      <c r="AD8446" s="23" t="s">
        <v>45702</v>
      </c>
      <c r="AE8446" t="s">
        <v>35410</v>
      </c>
    </row>
    <row r="8447" spans="1:31" ht="14.25" customHeight="1">
      <c r="A8447" s="1">
        <v>8446</v>
      </c>
      <c r="B8447" s="1" t="s">
        <v>10396</v>
      </c>
      <c r="C8447" s="1" t="s">
        <v>12378</v>
      </c>
      <c r="D8447" s="1" t="s">
        <v>72</v>
      </c>
      <c r="E8447" s="1" t="s">
        <v>774</v>
      </c>
      <c r="F8447" s="1" t="s">
        <v>26914</v>
      </c>
      <c r="G8447" s="14">
        <v>919016904440</v>
      </c>
      <c r="H8447" s="1" t="s">
        <v>20</v>
      </c>
      <c r="I8447" s="1" t="s">
        <v>41</v>
      </c>
      <c r="J8447" s="1" t="s">
        <v>34</v>
      </c>
      <c r="K8447" s="3" t="s">
        <v>42</v>
      </c>
      <c r="L8447" s="1" t="s">
        <v>34</v>
      </c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1"/>
      <c r="AA8447" s="1" t="s">
        <v>16</v>
      </c>
      <c r="AB8447" s="3" t="s">
        <v>12</v>
      </c>
      <c r="AC8447" s="23" t="s">
        <v>37803</v>
      </c>
      <c r="AD8447" s="23" t="s">
        <v>45703</v>
      </c>
      <c r="AE8447" t="s">
        <v>35394</v>
      </c>
    </row>
    <row r="8448" spans="1:31" ht="14.25" customHeight="1">
      <c r="A8448" s="1">
        <v>8447</v>
      </c>
      <c r="B8448" s="1" t="s">
        <v>10396</v>
      </c>
      <c r="C8448" s="1" t="s">
        <v>12381</v>
      </c>
      <c r="D8448" s="1" t="s">
        <v>16391</v>
      </c>
      <c r="E8448" s="1" t="s">
        <v>37097</v>
      </c>
      <c r="F8448" s="1" t="s">
        <v>26916</v>
      </c>
      <c r="G8448" s="14">
        <v>91494449649</v>
      </c>
      <c r="H8448" s="1" t="s">
        <v>132</v>
      </c>
      <c r="I8448" s="1" t="s">
        <v>62</v>
      </c>
      <c r="J8448" s="1" t="s">
        <v>34</v>
      </c>
      <c r="K8448" s="3" t="s">
        <v>17</v>
      </c>
      <c r="L8448" s="1" t="s">
        <v>34</v>
      </c>
      <c r="M8448" s="4" t="s">
        <v>42</v>
      </c>
      <c r="N8448" s="3" t="str">
        <f>J8448</f>
        <v>[50-85 Lacs]</v>
      </c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1"/>
      <c r="AA8448" s="1" t="s">
        <v>16</v>
      </c>
      <c r="AB8448" s="3" t="s">
        <v>12</v>
      </c>
      <c r="AC8448" s="23" t="s">
        <v>37803</v>
      </c>
      <c r="AD8448" s="23" t="s">
        <v>45704</v>
      </c>
      <c r="AE8448" t="s">
        <v>35394</v>
      </c>
    </row>
    <row r="8449" spans="1:31" ht="14.25" customHeight="1">
      <c r="A8449" s="1">
        <v>8448</v>
      </c>
      <c r="B8449" s="1" t="s">
        <v>10396</v>
      </c>
      <c r="C8449" s="1" t="s">
        <v>12382</v>
      </c>
      <c r="D8449" s="1" t="s">
        <v>12383</v>
      </c>
      <c r="E8449" s="1" t="s">
        <v>37098</v>
      </c>
      <c r="F8449" s="1" t="s">
        <v>26917</v>
      </c>
      <c r="G8449" s="14">
        <v>919444614640</v>
      </c>
      <c r="H8449" s="1" t="s">
        <v>20</v>
      </c>
      <c r="I8449" s="1" t="s">
        <v>9</v>
      </c>
      <c r="J8449" s="1" t="s">
        <v>34</v>
      </c>
      <c r="K8449" s="3" t="s">
        <v>17</v>
      </c>
      <c r="L8449" s="1" t="s">
        <v>34</v>
      </c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1"/>
      <c r="AA8449" s="1" t="s">
        <v>11</v>
      </c>
      <c r="AB8449" s="3" t="s">
        <v>13</v>
      </c>
      <c r="AC8449" s="23" t="s">
        <v>37803</v>
      </c>
      <c r="AD8449" s="23" t="s">
        <v>45705</v>
      </c>
      <c r="AE8449" t="s">
        <v>35409</v>
      </c>
    </row>
    <row r="8450" spans="1:31" ht="14.25" customHeight="1">
      <c r="A8450" s="1">
        <v>8449</v>
      </c>
      <c r="B8450" s="1" t="s">
        <v>10396</v>
      </c>
      <c r="C8450" s="1" t="s">
        <v>12394</v>
      </c>
      <c r="D8450" s="1" t="s">
        <v>10092</v>
      </c>
      <c r="E8450" s="1" t="s">
        <v>480</v>
      </c>
      <c r="F8450" s="1" t="s">
        <v>26921</v>
      </c>
      <c r="G8450" s="14">
        <v>919444699661</v>
      </c>
      <c r="H8450" s="1" t="s">
        <v>20</v>
      </c>
      <c r="I8450" s="1" t="s">
        <v>41</v>
      </c>
      <c r="J8450" s="1" t="s">
        <v>34</v>
      </c>
      <c r="K8450" s="3" t="s">
        <v>17</v>
      </c>
      <c r="L8450" s="1" t="s">
        <v>34</v>
      </c>
      <c r="M8450" s="4" t="s">
        <v>42</v>
      </c>
      <c r="N8450" s="3" t="str">
        <f t="shared" ref="N8450:N8451" si="306">J8450</f>
        <v>[50-85 Lacs]</v>
      </c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1"/>
      <c r="AA8450" s="1" t="s">
        <v>16</v>
      </c>
      <c r="AB8450" s="3" t="s">
        <v>12</v>
      </c>
      <c r="AC8450" s="23" t="s">
        <v>37803</v>
      </c>
      <c r="AD8450" s="23" t="s">
        <v>45706</v>
      </c>
      <c r="AE8450" t="s">
        <v>35410</v>
      </c>
    </row>
    <row r="8451" spans="1:31" ht="14.25" customHeight="1">
      <c r="A8451" s="1">
        <v>8450</v>
      </c>
      <c r="B8451" s="1" t="s">
        <v>10396</v>
      </c>
      <c r="C8451" s="1" t="s">
        <v>12408</v>
      </c>
      <c r="D8451" s="1" t="s">
        <v>92</v>
      </c>
      <c r="E8451" s="1" t="s">
        <v>351</v>
      </c>
      <c r="F8451" s="1" t="s">
        <v>26931</v>
      </c>
      <c r="G8451" s="14">
        <v>91944464064</v>
      </c>
      <c r="H8451" s="1" t="s">
        <v>20</v>
      </c>
      <c r="I8451" s="1" t="s">
        <v>62</v>
      </c>
      <c r="J8451" s="1" t="s">
        <v>34</v>
      </c>
      <c r="K8451" s="3" t="s">
        <v>42</v>
      </c>
      <c r="L8451" s="1" t="s">
        <v>34</v>
      </c>
      <c r="M8451" s="3" t="s">
        <v>27</v>
      </c>
      <c r="N8451" s="3" t="str">
        <f t="shared" si="306"/>
        <v>[50-85 Lacs]</v>
      </c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1"/>
      <c r="AA8451" s="1" t="s">
        <v>16</v>
      </c>
      <c r="AB8451" s="3" t="s">
        <v>12</v>
      </c>
      <c r="AC8451" s="23" t="s">
        <v>37803</v>
      </c>
      <c r="AD8451" s="23" t="s">
        <v>45707</v>
      </c>
      <c r="AE8451" t="s">
        <v>35409</v>
      </c>
    </row>
    <row r="8452" spans="1:31" ht="14.25" customHeight="1">
      <c r="A8452" s="1">
        <v>8451</v>
      </c>
      <c r="B8452" s="1" t="s">
        <v>10396</v>
      </c>
      <c r="C8452" s="1" t="s">
        <v>12415</v>
      </c>
      <c r="D8452" s="1" t="s">
        <v>35942</v>
      </c>
      <c r="E8452" s="1" t="s">
        <v>1548</v>
      </c>
      <c r="F8452" s="1" t="s">
        <v>12416</v>
      </c>
      <c r="G8452" s="14">
        <v>919640491444</v>
      </c>
      <c r="H8452" s="1" t="s">
        <v>20</v>
      </c>
      <c r="I8452" s="1" t="s">
        <v>41</v>
      </c>
      <c r="J8452" s="1" t="s">
        <v>34</v>
      </c>
      <c r="K8452" s="3" t="s">
        <v>42</v>
      </c>
      <c r="L8452" s="1" t="s">
        <v>34</v>
      </c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1"/>
      <c r="AA8452" s="1" t="s">
        <v>16</v>
      </c>
      <c r="AB8452" s="3" t="s">
        <v>12</v>
      </c>
      <c r="AC8452" s="23" t="s">
        <v>37803</v>
      </c>
      <c r="AD8452" s="23" t="s">
        <v>38953</v>
      </c>
      <c r="AE8452" t="s">
        <v>35409</v>
      </c>
    </row>
    <row r="8453" spans="1:31" ht="14.25" customHeight="1">
      <c r="A8453" s="1">
        <v>8452</v>
      </c>
      <c r="B8453" s="1" t="s">
        <v>10396</v>
      </c>
      <c r="C8453" s="1" t="s">
        <v>12418</v>
      </c>
      <c r="D8453" s="1" t="s">
        <v>35943</v>
      </c>
      <c r="E8453" s="1" t="s">
        <v>16077</v>
      </c>
      <c r="F8453" s="1" t="s">
        <v>32436</v>
      </c>
      <c r="G8453" s="14">
        <v>91416094144</v>
      </c>
      <c r="H8453" s="1" t="s">
        <v>15</v>
      </c>
      <c r="I8453" s="1" t="s">
        <v>41</v>
      </c>
      <c r="J8453" s="1" t="s">
        <v>34</v>
      </c>
      <c r="K8453" s="3" t="s">
        <v>42</v>
      </c>
      <c r="L8453" s="1" t="s">
        <v>34</v>
      </c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1"/>
      <c r="AA8453" s="1" t="s">
        <v>16</v>
      </c>
      <c r="AB8453" s="3" t="s">
        <v>12</v>
      </c>
      <c r="AC8453" s="23" t="s">
        <v>37803</v>
      </c>
      <c r="AD8453" s="23" t="s">
        <v>45708</v>
      </c>
      <c r="AE8453" t="s">
        <v>35410</v>
      </c>
    </row>
    <row r="8454" spans="1:31" ht="14.25" customHeight="1">
      <c r="A8454" s="1">
        <v>8453</v>
      </c>
      <c r="B8454" s="1" t="s">
        <v>10396</v>
      </c>
      <c r="C8454" s="1" t="s">
        <v>12419</v>
      </c>
      <c r="D8454" s="1" t="s">
        <v>1636</v>
      </c>
      <c r="E8454" s="1" t="s">
        <v>3260</v>
      </c>
      <c r="F8454" s="1" t="s">
        <v>26937</v>
      </c>
      <c r="G8454" s="14">
        <v>9191414614</v>
      </c>
      <c r="H8454" s="1" t="s">
        <v>15</v>
      </c>
      <c r="I8454" s="1" t="s">
        <v>41</v>
      </c>
      <c r="J8454" s="1" t="s">
        <v>34</v>
      </c>
      <c r="K8454" s="3" t="s">
        <v>42</v>
      </c>
      <c r="L8454" s="1" t="s">
        <v>34</v>
      </c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1"/>
      <c r="AA8454" s="1" t="s">
        <v>16</v>
      </c>
      <c r="AB8454" s="3" t="s">
        <v>12</v>
      </c>
      <c r="AC8454" s="23" t="s">
        <v>37803</v>
      </c>
      <c r="AD8454" s="23" t="s">
        <v>45709</v>
      </c>
      <c r="AE8454" t="s">
        <v>35410</v>
      </c>
    </row>
    <row r="8455" spans="1:31" ht="14.25" customHeight="1">
      <c r="A8455" s="1">
        <v>8454</v>
      </c>
      <c r="B8455" s="9" t="s">
        <v>6</v>
      </c>
      <c r="C8455" s="1" t="s">
        <v>12422</v>
      </c>
      <c r="D8455" s="1" t="s">
        <v>526</v>
      </c>
      <c r="E8455" s="1" t="s">
        <v>12423</v>
      </c>
      <c r="F8455" s="1" t="s">
        <v>34563</v>
      </c>
      <c r="G8455" s="14">
        <v>9196019099</v>
      </c>
      <c r="H8455" s="1" t="s">
        <v>20</v>
      </c>
      <c r="I8455" s="1" t="s">
        <v>41</v>
      </c>
      <c r="J8455" s="1" t="s">
        <v>34</v>
      </c>
      <c r="K8455" s="3" t="s">
        <v>213</v>
      </c>
      <c r="L8455" s="1" t="s">
        <v>34</v>
      </c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1"/>
      <c r="AA8455" s="1" t="s">
        <v>16</v>
      </c>
      <c r="AB8455" s="3" t="s">
        <v>12</v>
      </c>
      <c r="AC8455" s="23" t="s">
        <v>37803</v>
      </c>
      <c r="AD8455" s="23" t="s">
        <v>45710</v>
      </c>
      <c r="AE8455" t="s">
        <v>35399</v>
      </c>
    </row>
    <row r="8456" spans="1:31" ht="14.25" customHeight="1">
      <c r="A8456" s="1">
        <v>8455</v>
      </c>
      <c r="B8456" s="1" t="s">
        <v>10396</v>
      </c>
      <c r="C8456" s="1" t="s">
        <v>12431</v>
      </c>
      <c r="D8456" s="1" t="s">
        <v>7236</v>
      </c>
      <c r="E8456" s="1" t="s">
        <v>724</v>
      </c>
      <c r="F8456" s="1" t="s">
        <v>26942</v>
      </c>
      <c r="G8456" s="14">
        <v>91400094460</v>
      </c>
      <c r="H8456" s="1" t="s">
        <v>8</v>
      </c>
      <c r="I8456" s="1" t="s">
        <v>9</v>
      </c>
      <c r="J8456" s="1" t="s">
        <v>34</v>
      </c>
      <c r="K8456" s="3" t="s">
        <v>17</v>
      </c>
      <c r="L8456" s="1" t="s">
        <v>34</v>
      </c>
      <c r="M8456" s="3" t="s">
        <v>171</v>
      </c>
      <c r="N8456" s="3" t="str">
        <f>J8456</f>
        <v>[50-85 Lacs]</v>
      </c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1"/>
      <c r="AA8456" s="1" t="s">
        <v>16</v>
      </c>
      <c r="AB8456" s="3" t="s">
        <v>12</v>
      </c>
      <c r="AC8456" s="23" t="s">
        <v>37803</v>
      </c>
      <c r="AD8456" s="23" t="s">
        <v>45711</v>
      </c>
      <c r="AE8456" t="s">
        <v>35394</v>
      </c>
    </row>
    <row r="8457" spans="1:31" ht="14.25" customHeight="1">
      <c r="A8457" s="1">
        <v>8456</v>
      </c>
      <c r="B8457" s="1" t="s">
        <v>10396</v>
      </c>
      <c r="C8457" s="1" t="s">
        <v>12448</v>
      </c>
      <c r="D8457" s="1" t="s">
        <v>12449</v>
      </c>
      <c r="E8457" s="1" t="s">
        <v>12450</v>
      </c>
      <c r="F8457" s="1" t="s">
        <v>34564</v>
      </c>
      <c r="G8457" s="14">
        <v>91444690464</v>
      </c>
      <c r="H8457" s="1" t="s">
        <v>20</v>
      </c>
      <c r="I8457" s="1" t="s">
        <v>41</v>
      </c>
      <c r="J8457" s="1" t="s">
        <v>34</v>
      </c>
      <c r="K8457" s="3" t="s">
        <v>17</v>
      </c>
      <c r="L8457" s="1" t="s">
        <v>34</v>
      </c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1"/>
      <c r="AA8457" s="1" t="s">
        <v>16</v>
      </c>
      <c r="AB8457" s="3" t="s">
        <v>12</v>
      </c>
      <c r="AC8457" s="23" t="s">
        <v>37803</v>
      </c>
      <c r="AD8457" s="23" t="s">
        <v>45712</v>
      </c>
      <c r="AE8457" t="s">
        <v>35409</v>
      </c>
    </row>
    <row r="8458" spans="1:31" ht="14.25" customHeight="1">
      <c r="A8458" s="1">
        <v>8457</v>
      </c>
      <c r="B8458" s="9" t="s">
        <v>6</v>
      </c>
      <c r="C8458" s="1" t="s">
        <v>12462</v>
      </c>
      <c r="D8458" s="1" t="s">
        <v>37633</v>
      </c>
      <c r="E8458" s="1" t="s">
        <v>1488</v>
      </c>
      <c r="F8458" s="1" t="s">
        <v>34566</v>
      </c>
      <c r="G8458" s="14">
        <v>914466640046</v>
      </c>
      <c r="H8458" s="1" t="s">
        <v>8</v>
      </c>
      <c r="I8458" s="1" t="s">
        <v>62</v>
      </c>
      <c r="J8458" s="1" t="s">
        <v>34</v>
      </c>
      <c r="K8458" s="3" t="s">
        <v>17</v>
      </c>
      <c r="L8458" s="1" t="s">
        <v>34</v>
      </c>
      <c r="M8458" s="4" t="s">
        <v>42</v>
      </c>
      <c r="N8458" s="3" t="str">
        <f t="shared" ref="N8458:N8459" si="307">J8458</f>
        <v>[50-85 Lacs]</v>
      </c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1"/>
      <c r="AA8458" s="1" t="s">
        <v>16</v>
      </c>
      <c r="AB8458" s="3" t="s">
        <v>12</v>
      </c>
      <c r="AC8458" s="23" t="s">
        <v>37803</v>
      </c>
      <c r="AD8458" s="23" t="s">
        <v>40022</v>
      </c>
      <c r="AE8458" t="s">
        <v>35409</v>
      </c>
    </row>
    <row r="8459" spans="1:31" ht="14.25" customHeight="1">
      <c r="A8459" s="1">
        <v>8458</v>
      </c>
      <c r="B8459" s="1" t="s">
        <v>10396</v>
      </c>
      <c r="C8459" s="1" t="s">
        <v>12465</v>
      </c>
      <c r="D8459" s="1" t="s">
        <v>727</v>
      </c>
      <c r="E8459" s="1" t="s">
        <v>2947</v>
      </c>
      <c r="F8459" s="1" t="s">
        <v>32444</v>
      </c>
      <c r="G8459" s="14">
        <v>919944000466</v>
      </c>
      <c r="H8459" s="1" t="s">
        <v>20</v>
      </c>
      <c r="I8459" s="1" t="s">
        <v>62</v>
      </c>
      <c r="J8459" s="1" t="s">
        <v>34</v>
      </c>
      <c r="K8459" s="3" t="s">
        <v>17</v>
      </c>
      <c r="L8459" s="1" t="s">
        <v>34</v>
      </c>
      <c r="M8459" s="4" t="s">
        <v>42</v>
      </c>
      <c r="N8459" s="3" t="str">
        <f t="shared" si="307"/>
        <v>[50-85 Lacs]</v>
      </c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1"/>
      <c r="AA8459" s="1" t="s">
        <v>16</v>
      </c>
      <c r="AB8459" s="3" t="s">
        <v>12</v>
      </c>
      <c r="AC8459" s="23" t="s">
        <v>37803</v>
      </c>
      <c r="AD8459" s="23" t="s">
        <v>38340</v>
      </c>
      <c r="AE8459" t="s">
        <v>35399</v>
      </c>
    </row>
    <row r="8460" spans="1:31" ht="14.25" customHeight="1">
      <c r="A8460" s="1">
        <v>8459</v>
      </c>
      <c r="B8460" s="1" t="s">
        <v>10396</v>
      </c>
      <c r="C8460" s="1" t="s">
        <v>12466</v>
      </c>
      <c r="D8460" s="1" t="s">
        <v>605</v>
      </c>
      <c r="E8460" s="1" t="s">
        <v>7990</v>
      </c>
      <c r="F8460" s="1" t="s">
        <v>32445</v>
      </c>
      <c r="G8460" s="14">
        <v>91961401144</v>
      </c>
      <c r="H8460" s="1" t="s">
        <v>20</v>
      </c>
      <c r="I8460" s="1" t="s">
        <v>62</v>
      </c>
      <c r="J8460" s="1" t="s">
        <v>34</v>
      </c>
      <c r="K8460" s="3" t="s">
        <v>17</v>
      </c>
      <c r="L8460" s="1" t="s">
        <v>34</v>
      </c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1"/>
      <c r="AA8460" s="1" t="s">
        <v>16</v>
      </c>
      <c r="AB8460" s="3" t="s">
        <v>12</v>
      </c>
      <c r="AC8460" s="23" t="s">
        <v>37803</v>
      </c>
      <c r="AD8460" s="23" t="s">
        <v>45713</v>
      </c>
      <c r="AE8460" t="s">
        <v>35394</v>
      </c>
    </row>
    <row r="8461" spans="1:31" ht="14.25" customHeight="1">
      <c r="A8461" s="1">
        <v>8460</v>
      </c>
      <c r="B8461" s="1" t="s">
        <v>10396</v>
      </c>
      <c r="C8461" s="1" t="s">
        <v>12470</v>
      </c>
      <c r="D8461" s="1" t="s">
        <v>12471</v>
      </c>
      <c r="E8461" s="1" t="s">
        <v>139</v>
      </c>
      <c r="F8461" s="1" t="s">
        <v>26960</v>
      </c>
      <c r="G8461" s="14">
        <v>91499069</v>
      </c>
      <c r="H8461" s="1" t="s">
        <v>8</v>
      </c>
      <c r="I8461" s="1" t="s">
        <v>41</v>
      </c>
      <c r="J8461" s="1" t="s">
        <v>34</v>
      </c>
      <c r="K8461" s="3" t="s">
        <v>17</v>
      </c>
      <c r="L8461" s="1" t="s">
        <v>34</v>
      </c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1"/>
      <c r="AA8461" s="1" t="s">
        <v>16</v>
      </c>
      <c r="AB8461" s="3" t="s">
        <v>12</v>
      </c>
      <c r="AC8461" s="23" t="s">
        <v>37803</v>
      </c>
      <c r="AD8461" s="23" t="s">
        <v>45714</v>
      </c>
      <c r="AE8461" t="s">
        <v>35409</v>
      </c>
    </row>
    <row r="8462" spans="1:31" ht="14.25" customHeight="1">
      <c r="A8462" s="1">
        <v>8461</v>
      </c>
      <c r="B8462" s="9" t="s">
        <v>6</v>
      </c>
      <c r="C8462" s="1" t="s">
        <v>12484</v>
      </c>
      <c r="D8462" s="1" t="s">
        <v>1506</v>
      </c>
      <c r="E8462" s="1" t="s">
        <v>1180</v>
      </c>
      <c r="F8462" s="1" t="s">
        <v>34567</v>
      </c>
      <c r="G8462" s="14">
        <v>9199069646</v>
      </c>
      <c r="H8462" s="1" t="s">
        <v>8</v>
      </c>
      <c r="I8462" s="1" t="s">
        <v>33</v>
      </c>
      <c r="J8462" s="1" t="s">
        <v>34</v>
      </c>
      <c r="K8462" s="3" t="s">
        <v>17</v>
      </c>
      <c r="L8462" s="1" t="s">
        <v>34</v>
      </c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1"/>
      <c r="AA8462" s="1" t="s">
        <v>16</v>
      </c>
      <c r="AB8462" s="3" t="s">
        <v>12</v>
      </c>
      <c r="AC8462" s="23" t="s">
        <v>37803</v>
      </c>
      <c r="AD8462" s="23" t="s">
        <v>45715</v>
      </c>
      <c r="AE8462" t="s">
        <v>35394</v>
      </c>
    </row>
    <row r="8463" spans="1:31" ht="14.25" customHeight="1">
      <c r="A8463" s="1">
        <v>8462</v>
      </c>
      <c r="B8463" s="1" t="s">
        <v>10396</v>
      </c>
      <c r="C8463" s="1" t="s">
        <v>12487</v>
      </c>
      <c r="D8463" s="1" t="s">
        <v>1625</v>
      </c>
      <c r="E8463" s="1" t="s">
        <v>37099</v>
      </c>
      <c r="F8463" s="1" t="s">
        <v>26966</v>
      </c>
      <c r="G8463" s="14">
        <v>919610149499</v>
      </c>
      <c r="H8463" s="1" t="s">
        <v>8</v>
      </c>
      <c r="I8463" s="1" t="s">
        <v>62</v>
      </c>
      <c r="J8463" s="1" t="s">
        <v>34</v>
      </c>
      <c r="K8463" s="3" t="s">
        <v>17</v>
      </c>
      <c r="L8463" s="1" t="s">
        <v>34</v>
      </c>
      <c r="M8463" s="4" t="s">
        <v>42</v>
      </c>
      <c r="N8463" s="3" t="str">
        <f>J8463</f>
        <v>[50-85 Lacs]</v>
      </c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1"/>
      <c r="AA8463" s="1" t="s">
        <v>16</v>
      </c>
      <c r="AB8463" s="3" t="s">
        <v>12</v>
      </c>
      <c r="AC8463" s="23" t="s">
        <v>37803</v>
      </c>
      <c r="AD8463" s="23" t="s">
        <v>45716</v>
      </c>
      <c r="AE8463" t="s">
        <v>35410</v>
      </c>
    </row>
    <row r="8464" spans="1:31" ht="14.25" customHeight="1">
      <c r="A8464" s="1">
        <v>8463</v>
      </c>
      <c r="B8464" s="1" t="s">
        <v>10396</v>
      </c>
      <c r="C8464" s="1" t="s">
        <v>12488</v>
      </c>
      <c r="D8464" s="1" t="s">
        <v>12489</v>
      </c>
      <c r="E8464" s="1" t="s">
        <v>724</v>
      </c>
      <c r="F8464" s="1" t="s">
        <v>26967</v>
      </c>
      <c r="G8464" s="14">
        <v>91990969496</v>
      </c>
      <c r="H8464" s="1" t="s">
        <v>20</v>
      </c>
      <c r="I8464" s="1" t="s">
        <v>41</v>
      </c>
      <c r="J8464" s="1" t="s">
        <v>34</v>
      </c>
      <c r="K8464" s="3" t="s">
        <v>17</v>
      </c>
      <c r="L8464" s="1" t="s">
        <v>34</v>
      </c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1"/>
      <c r="AA8464" s="1" t="s">
        <v>16</v>
      </c>
      <c r="AB8464" s="3" t="s">
        <v>12</v>
      </c>
      <c r="AC8464" s="23" t="s">
        <v>37803</v>
      </c>
      <c r="AD8464" s="23" t="s">
        <v>44692</v>
      </c>
      <c r="AE8464" t="s">
        <v>35410</v>
      </c>
    </row>
    <row r="8465" spans="1:31" ht="14.25" customHeight="1">
      <c r="A8465" s="1">
        <v>8464</v>
      </c>
      <c r="B8465" s="1" t="s">
        <v>10396</v>
      </c>
      <c r="C8465" s="1" t="s">
        <v>12490</v>
      </c>
      <c r="D8465" s="1" t="s">
        <v>3689</v>
      </c>
      <c r="E8465" s="1" t="s">
        <v>3933</v>
      </c>
      <c r="F8465" s="1" t="s">
        <v>32450</v>
      </c>
      <c r="G8465" s="14">
        <v>9199499166</v>
      </c>
      <c r="H8465" s="1" t="s">
        <v>20</v>
      </c>
      <c r="I8465" s="1" t="s">
        <v>41</v>
      </c>
      <c r="J8465" s="1" t="s">
        <v>34</v>
      </c>
      <c r="K8465" s="3" t="s">
        <v>17</v>
      </c>
      <c r="L8465" s="1" t="s">
        <v>34</v>
      </c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1"/>
      <c r="AA8465" s="1" t="s">
        <v>11</v>
      </c>
      <c r="AB8465" s="3" t="s">
        <v>56</v>
      </c>
      <c r="AC8465" s="23" t="s">
        <v>37803</v>
      </c>
      <c r="AD8465" s="23" t="s">
        <v>45717</v>
      </c>
      <c r="AE8465" t="s">
        <v>35410</v>
      </c>
    </row>
    <row r="8466" spans="1:31" ht="14.25" customHeight="1">
      <c r="A8466" s="1">
        <v>8465</v>
      </c>
      <c r="B8466" s="1" t="s">
        <v>10396</v>
      </c>
      <c r="C8466" s="1" t="s">
        <v>12508</v>
      </c>
      <c r="D8466" s="1" t="s">
        <v>12509</v>
      </c>
      <c r="E8466" s="1" t="s">
        <v>40</v>
      </c>
      <c r="F8466" s="1" t="s">
        <v>26975</v>
      </c>
      <c r="G8466" s="14">
        <v>91999409066</v>
      </c>
      <c r="H8466" s="1" t="s">
        <v>20</v>
      </c>
      <c r="I8466" s="1" t="s">
        <v>9</v>
      </c>
      <c r="J8466" s="1" t="s">
        <v>34</v>
      </c>
      <c r="K8466" s="3" t="s">
        <v>17</v>
      </c>
      <c r="L8466" s="1" t="s">
        <v>34</v>
      </c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1"/>
      <c r="AA8466" s="1" t="s">
        <v>11</v>
      </c>
      <c r="AB8466" s="3" t="s">
        <v>13</v>
      </c>
      <c r="AC8466" s="23" t="s">
        <v>37803</v>
      </c>
      <c r="AD8466" s="23" t="s">
        <v>42523</v>
      </c>
      <c r="AE8466" t="s">
        <v>35409</v>
      </c>
    </row>
    <row r="8467" spans="1:31" ht="14.25" customHeight="1">
      <c r="A8467" s="1">
        <v>8466</v>
      </c>
      <c r="B8467" s="1" t="s">
        <v>10396</v>
      </c>
      <c r="C8467" s="1" t="s">
        <v>12510</v>
      </c>
      <c r="D8467" s="1" t="s">
        <v>4047</v>
      </c>
      <c r="E8467" s="1" t="s">
        <v>40</v>
      </c>
      <c r="F8467" s="1" t="s">
        <v>26976</v>
      </c>
      <c r="G8467" s="14">
        <v>9144449444</v>
      </c>
      <c r="H8467" s="1" t="s">
        <v>8</v>
      </c>
      <c r="I8467" s="1" t="s">
        <v>9</v>
      </c>
      <c r="J8467" s="1" t="s">
        <v>34</v>
      </c>
      <c r="K8467" s="3" t="s">
        <v>63</v>
      </c>
      <c r="L8467" s="1" t="s">
        <v>34</v>
      </c>
      <c r="M8467" s="3" t="s">
        <v>213</v>
      </c>
      <c r="N8467" s="3" t="str">
        <f>J8467</f>
        <v>[50-85 Lacs]</v>
      </c>
      <c r="O8467" s="3" t="s">
        <v>17</v>
      </c>
      <c r="P8467" s="3" t="s">
        <v>34</v>
      </c>
      <c r="Q8467" s="3" t="s">
        <v>42</v>
      </c>
      <c r="R8467" s="3" t="s">
        <v>34</v>
      </c>
      <c r="S8467" s="3" t="s">
        <v>27</v>
      </c>
      <c r="T8467" s="3" t="s">
        <v>34</v>
      </c>
      <c r="U8467" s="3" t="s">
        <v>117</v>
      </c>
      <c r="V8467" s="3" t="s">
        <v>34</v>
      </c>
      <c r="W8467" s="3" t="s">
        <v>178</v>
      </c>
      <c r="X8467" s="3" t="s">
        <v>34</v>
      </c>
      <c r="Y8467" s="3" t="s">
        <v>171</v>
      </c>
      <c r="Z8467" s="1" t="s">
        <v>34</v>
      </c>
      <c r="AA8467" s="1" t="s">
        <v>16</v>
      </c>
      <c r="AB8467" s="3" t="s">
        <v>12</v>
      </c>
      <c r="AC8467" s="23" t="s">
        <v>37803</v>
      </c>
      <c r="AD8467" s="23" t="s">
        <v>39614</v>
      </c>
      <c r="AE8467" t="s">
        <v>35394</v>
      </c>
    </row>
    <row r="8468" spans="1:31" ht="14.25" customHeight="1">
      <c r="A8468" s="1">
        <v>8467</v>
      </c>
      <c r="B8468" s="1" t="s">
        <v>10396</v>
      </c>
      <c r="C8468" s="1" t="s">
        <v>12519</v>
      </c>
      <c r="D8468" s="1" t="s">
        <v>12520</v>
      </c>
      <c r="E8468" s="1" t="s">
        <v>40</v>
      </c>
      <c r="F8468" s="1" t="s">
        <v>34569</v>
      </c>
      <c r="G8468" s="14">
        <v>91969444444</v>
      </c>
      <c r="H8468" s="1" t="s">
        <v>20</v>
      </c>
      <c r="I8468" s="1" t="s">
        <v>9</v>
      </c>
      <c r="J8468" s="1" t="s">
        <v>34</v>
      </c>
      <c r="K8468" s="3" t="s">
        <v>42</v>
      </c>
      <c r="L8468" s="1" t="s">
        <v>34</v>
      </c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1"/>
      <c r="AA8468" s="1" t="s">
        <v>16</v>
      </c>
      <c r="AB8468" s="3" t="s">
        <v>12</v>
      </c>
      <c r="AC8468" s="23" t="s">
        <v>37803</v>
      </c>
      <c r="AD8468" s="23" t="s">
        <v>45718</v>
      </c>
      <c r="AE8468" t="s">
        <v>35410</v>
      </c>
    </row>
    <row r="8469" spans="1:31" ht="14.25" customHeight="1">
      <c r="A8469" s="1">
        <v>8468</v>
      </c>
      <c r="B8469" s="1" t="s">
        <v>10396</v>
      </c>
      <c r="C8469" s="1" t="s">
        <v>12526</v>
      </c>
      <c r="D8469" s="1" t="s">
        <v>12527</v>
      </c>
      <c r="E8469" s="1" t="s">
        <v>40</v>
      </c>
      <c r="F8469" s="1" t="s">
        <v>12528</v>
      </c>
      <c r="G8469" s="14">
        <v>919099910</v>
      </c>
      <c r="H8469" s="1" t="s">
        <v>8</v>
      </c>
      <c r="I8469" s="1" t="s">
        <v>9</v>
      </c>
      <c r="J8469" s="1" t="s">
        <v>34</v>
      </c>
      <c r="K8469" s="3" t="s">
        <v>17</v>
      </c>
      <c r="L8469" s="1" t="s">
        <v>34</v>
      </c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1"/>
      <c r="AA8469" s="1" t="s">
        <v>11</v>
      </c>
      <c r="AB8469" s="3" t="s">
        <v>13</v>
      </c>
      <c r="AC8469" s="23" t="s">
        <v>37803</v>
      </c>
      <c r="AD8469" s="23" t="s">
        <v>45719</v>
      </c>
      <c r="AE8469" t="s">
        <v>35394</v>
      </c>
    </row>
    <row r="8470" spans="1:31" ht="14.25" customHeight="1">
      <c r="A8470" s="1">
        <v>8469</v>
      </c>
      <c r="B8470" s="1" t="s">
        <v>10396</v>
      </c>
      <c r="C8470" s="1" t="s">
        <v>12533</v>
      </c>
      <c r="D8470" s="1" t="s">
        <v>5708</v>
      </c>
      <c r="E8470" s="1" t="s">
        <v>12534</v>
      </c>
      <c r="F8470" s="1" t="s">
        <v>26981</v>
      </c>
      <c r="G8470" s="14">
        <v>91946444</v>
      </c>
      <c r="H8470" s="1" t="s">
        <v>8</v>
      </c>
      <c r="I8470" s="1" t="s">
        <v>9</v>
      </c>
      <c r="J8470" s="1" t="s">
        <v>34</v>
      </c>
      <c r="K8470" s="3" t="s">
        <v>17</v>
      </c>
      <c r="L8470" s="1" t="s">
        <v>34</v>
      </c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1"/>
      <c r="AA8470" s="1" t="s">
        <v>16</v>
      </c>
      <c r="AB8470" s="3" t="s">
        <v>12</v>
      </c>
      <c r="AC8470" s="23" t="s">
        <v>37803</v>
      </c>
      <c r="AD8470" s="23" t="s">
        <v>45720</v>
      </c>
      <c r="AE8470" t="s">
        <v>35409</v>
      </c>
    </row>
    <row r="8471" spans="1:31" ht="14.25" customHeight="1">
      <c r="A8471" s="1">
        <v>8470</v>
      </c>
      <c r="B8471" s="1" t="s">
        <v>10396</v>
      </c>
      <c r="C8471" s="1" t="s">
        <v>12535</v>
      </c>
      <c r="D8471" s="1" t="s">
        <v>2627</v>
      </c>
      <c r="E8471" s="1" t="s">
        <v>159</v>
      </c>
      <c r="F8471" s="1" t="s">
        <v>26982</v>
      </c>
      <c r="G8471" s="14">
        <v>91946914646</v>
      </c>
      <c r="H8471" s="1" t="s">
        <v>20</v>
      </c>
      <c r="I8471" s="1" t="s">
        <v>62</v>
      </c>
      <c r="J8471" s="1" t="s">
        <v>34</v>
      </c>
      <c r="K8471" s="3" t="s">
        <v>42</v>
      </c>
      <c r="L8471" s="1" t="s">
        <v>34</v>
      </c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1"/>
      <c r="AA8471" s="1" t="s">
        <v>16</v>
      </c>
      <c r="AB8471" s="3" t="s">
        <v>12</v>
      </c>
      <c r="AC8471" s="23" t="s">
        <v>37803</v>
      </c>
      <c r="AD8471" s="23" t="s">
        <v>45721</v>
      </c>
      <c r="AE8471" t="s">
        <v>35394</v>
      </c>
    </row>
    <row r="8472" spans="1:31" ht="14.25" customHeight="1">
      <c r="A8472" s="1">
        <v>8471</v>
      </c>
      <c r="B8472" s="1" t="s">
        <v>10396</v>
      </c>
      <c r="C8472" s="1" t="s">
        <v>12538</v>
      </c>
      <c r="D8472" s="1" t="s">
        <v>5013</v>
      </c>
      <c r="E8472" s="1" t="s">
        <v>774</v>
      </c>
      <c r="F8472" s="1" t="s">
        <v>26985</v>
      </c>
      <c r="G8472" s="14">
        <v>91964446444</v>
      </c>
      <c r="H8472" s="1" t="s">
        <v>8</v>
      </c>
      <c r="I8472" s="1" t="s">
        <v>62</v>
      </c>
      <c r="J8472" s="1" t="s">
        <v>34</v>
      </c>
      <c r="K8472" s="3" t="s">
        <v>63</v>
      </c>
      <c r="L8472" s="1" t="s">
        <v>34</v>
      </c>
      <c r="M8472" s="3" t="s">
        <v>213</v>
      </c>
      <c r="N8472" s="3" t="str">
        <f t="shared" ref="N8472:N8474" si="308">J8472</f>
        <v>[50-85 Lacs]</v>
      </c>
      <c r="O8472" s="3" t="s">
        <v>17</v>
      </c>
      <c r="P8472" s="3" t="s">
        <v>34</v>
      </c>
      <c r="Q8472" s="3" t="s">
        <v>42</v>
      </c>
      <c r="R8472" s="3" t="s">
        <v>34</v>
      </c>
      <c r="S8472" s="3" t="s">
        <v>27</v>
      </c>
      <c r="T8472" s="3" t="s">
        <v>34</v>
      </c>
      <c r="U8472" s="3" t="s">
        <v>117</v>
      </c>
      <c r="V8472" s="3" t="s">
        <v>34</v>
      </c>
      <c r="W8472" s="3" t="s">
        <v>178</v>
      </c>
      <c r="X8472" s="3" t="s">
        <v>34</v>
      </c>
      <c r="Y8472" s="3" t="s">
        <v>171</v>
      </c>
      <c r="Z8472" s="1" t="s">
        <v>34</v>
      </c>
      <c r="AA8472" s="1" t="s">
        <v>16</v>
      </c>
      <c r="AB8472" s="3" t="s">
        <v>12</v>
      </c>
      <c r="AC8472" s="23" t="s">
        <v>37803</v>
      </c>
      <c r="AD8472" s="23" t="s">
        <v>45722</v>
      </c>
      <c r="AE8472" t="s">
        <v>35410</v>
      </c>
    </row>
    <row r="8473" spans="1:31" ht="14.25" customHeight="1">
      <c r="A8473" s="1">
        <v>8472</v>
      </c>
      <c r="B8473" s="1" t="s">
        <v>10396</v>
      </c>
      <c r="C8473" s="1" t="s">
        <v>12539</v>
      </c>
      <c r="D8473" s="1" t="s">
        <v>911</v>
      </c>
      <c r="E8473" s="1" t="s">
        <v>4583</v>
      </c>
      <c r="F8473" s="1" t="s">
        <v>34571</v>
      </c>
      <c r="G8473" s="14">
        <v>919444999404</v>
      </c>
      <c r="H8473" s="1" t="s">
        <v>20</v>
      </c>
      <c r="I8473" s="1" t="s">
        <v>41</v>
      </c>
      <c r="J8473" s="1" t="s">
        <v>34</v>
      </c>
      <c r="K8473" s="3" t="s">
        <v>17</v>
      </c>
      <c r="L8473" s="1" t="s">
        <v>34</v>
      </c>
      <c r="M8473" s="4" t="s">
        <v>42</v>
      </c>
      <c r="N8473" s="3" t="str">
        <f t="shared" si="308"/>
        <v>[50-85 Lacs]</v>
      </c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1"/>
      <c r="AA8473" s="1" t="s">
        <v>16</v>
      </c>
      <c r="AB8473" s="3" t="s">
        <v>12</v>
      </c>
      <c r="AC8473" s="23" t="s">
        <v>37803</v>
      </c>
      <c r="AD8473" s="23" t="s">
        <v>45723</v>
      </c>
      <c r="AE8473" t="s">
        <v>35410</v>
      </c>
    </row>
    <row r="8474" spans="1:31" ht="14.25" customHeight="1">
      <c r="A8474" s="1">
        <v>8473</v>
      </c>
      <c r="B8474" s="1" t="s">
        <v>10396</v>
      </c>
      <c r="C8474" s="1" t="s">
        <v>12542</v>
      </c>
      <c r="D8474" s="1" t="s">
        <v>12543</v>
      </c>
      <c r="E8474" s="1" t="s">
        <v>3749</v>
      </c>
      <c r="F8474" s="1" t="s">
        <v>26988</v>
      </c>
      <c r="G8474" s="14">
        <v>919610144414</v>
      </c>
      <c r="H8474" s="1" t="s">
        <v>20</v>
      </c>
      <c r="I8474" s="1" t="s">
        <v>41</v>
      </c>
      <c r="J8474" s="1" t="s">
        <v>34</v>
      </c>
      <c r="K8474" s="3" t="s">
        <v>17</v>
      </c>
      <c r="L8474" s="1" t="s">
        <v>34</v>
      </c>
      <c r="M8474" s="4" t="s">
        <v>42</v>
      </c>
      <c r="N8474" s="3" t="str">
        <f t="shared" si="308"/>
        <v>[50-85 Lacs]</v>
      </c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1"/>
      <c r="AA8474" s="1" t="s">
        <v>16</v>
      </c>
      <c r="AB8474" s="3" t="s">
        <v>12</v>
      </c>
      <c r="AC8474" s="23" t="s">
        <v>37803</v>
      </c>
      <c r="AD8474" s="23" t="s">
        <v>42099</v>
      </c>
      <c r="AE8474" t="s">
        <v>35410</v>
      </c>
    </row>
    <row r="8475" spans="1:31" ht="14.25" customHeight="1">
      <c r="A8475" s="1">
        <v>8474</v>
      </c>
      <c r="B8475" s="1" t="s">
        <v>10396</v>
      </c>
      <c r="C8475" s="1" t="s">
        <v>12548</v>
      </c>
      <c r="D8475" s="1" t="s">
        <v>3344</v>
      </c>
      <c r="E8475" s="1" t="s">
        <v>11153</v>
      </c>
      <c r="F8475" s="1" t="s">
        <v>32457</v>
      </c>
      <c r="G8475" s="14">
        <v>919446640600</v>
      </c>
      <c r="H8475" s="1" t="s">
        <v>20</v>
      </c>
      <c r="I8475" s="1" t="s">
        <v>62</v>
      </c>
      <c r="J8475" s="1" t="s">
        <v>34</v>
      </c>
      <c r="K8475" s="3" t="s">
        <v>17</v>
      </c>
      <c r="L8475" s="1" t="s">
        <v>34</v>
      </c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1"/>
      <c r="AA8475" s="1" t="s">
        <v>16</v>
      </c>
      <c r="AB8475" s="3" t="s">
        <v>12</v>
      </c>
      <c r="AC8475" s="23" t="s">
        <v>37803</v>
      </c>
      <c r="AD8475" s="23" t="s">
        <v>45724</v>
      </c>
      <c r="AE8475" t="s">
        <v>35409</v>
      </c>
    </row>
    <row r="8476" spans="1:31" ht="14.25" customHeight="1">
      <c r="A8476" s="1">
        <v>8475</v>
      </c>
      <c r="B8476" s="1" t="s">
        <v>10396</v>
      </c>
      <c r="C8476" s="1" t="s">
        <v>12558</v>
      </c>
      <c r="D8476" s="1" t="s">
        <v>11844</v>
      </c>
      <c r="E8476" s="1" t="s">
        <v>87</v>
      </c>
      <c r="F8476" s="1" t="s">
        <v>26991</v>
      </c>
      <c r="G8476" s="14">
        <v>919404664444</v>
      </c>
      <c r="H8476" s="1" t="s">
        <v>15</v>
      </c>
      <c r="I8476" s="1" t="s">
        <v>41</v>
      </c>
      <c r="J8476" s="1" t="s">
        <v>34</v>
      </c>
      <c r="K8476" s="3" t="s">
        <v>178</v>
      </c>
      <c r="L8476" s="1" t="s">
        <v>34</v>
      </c>
      <c r="M8476" s="3" t="s">
        <v>171</v>
      </c>
      <c r="N8476" s="3" t="str">
        <f>J8476</f>
        <v>[50-85 Lacs]</v>
      </c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1"/>
      <c r="AA8476" s="1" t="s">
        <v>16</v>
      </c>
      <c r="AB8476" s="3" t="s">
        <v>12</v>
      </c>
      <c r="AC8476" s="23" t="s">
        <v>37803</v>
      </c>
      <c r="AD8476" s="23" t="s">
        <v>45725</v>
      </c>
      <c r="AE8476" t="s">
        <v>35399</v>
      </c>
    </row>
    <row r="8477" spans="1:31" ht="14.25" customHeight="1">
      <c r="A8477" s="1">
        <v>8476</v>
      </c>
      <c r="B8477" s="1" t="s">
        <v>10396</v>
      </c>
      <c r="C8477" s="1" t="s">
        <v>12560</v>
      </c>
      <c r="D8477" s="1" t="s">
        <v>1160</v>
      </c>
      <c r="E8477" s="1" t="s">
        <v>824</v>
      </c>
      <c r="F8477" s="1" t="s">
        <v>32460</v>
      </c>
      <c r="G8477" s="14">
        <v>91994904996</v>
      </c>
      <c r="H8477" s="1" t="s">
        <v>20</v>
      </c>
      <c r="I8477" s="1" t="s">
        <v>9</v>
      </c>
      <c r="J8477" s="1" t="s">
        <v>34</v>
      </c>
      <c r="K8477" s="3" t="s">
        <v>17</v>
      </c>
      <c r="L8477" s="1" t="s">
        <v>34</v>
      </c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1"/>
      <c r="AA8477" s="1" t="s">
        <v>11</v>
      </c>
      <c r="AB8477" s="3" t="s">
        <v>56</v>
      </c>
      <c r="AC8477" s="23" t="s">
        <v>37803</v>
      </c>
      <c r="AD8477" s="23" t="s">
        <v>41764</v>
      </c>
      <c r="AE8477" t="s">
        <v>35399</v>
      </c>
    </row>
    <row r="8478" spans="1:31" ht="14.25" customHeight="1">
      <c r="A8478" s="1">
        <v>8477</v>
      </c>
      <c r="B8478" s="1" t="s">
        <v>10396</v>
      </c>
      <c r="C8478" s="1" t="s">
        <v>12563</v>
      </c>
      <c r="D8478" s="1" t="s">
        <v>620</v>
      </c>
      <c r="E8478" s="1" t="s">
        <v>10887</v>
      </c>
      <c r="F8478" s="1" t="s">
        <v>26995</v>
      </c>
      <c r="G8478" s="14">
        <v>9104994619</v>
      </c>
      <c r="H8478" s="1" t="s">
        <v>8</v>
      </c>
      <c r="I8478" s="1" t="s">
        <v>9</v>
      </c>
      <c r="J8478" s="1" t="s">
        <v>34</v>
      </c>
      <c r="K8478" s="3" t="s">
        <v>17</v>
      </c>
      <c r="L8478" s="1" t="s">
        <v>34</v>
      </c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1"/>
      <c r="AA8478" s="1" t="s">
        <v>11</v>
      </c>
      <c r="AB8478" s="3" t="s">
        <v>13</v>
      </c>
      <c r="AC8478" s="23" t="s">
        <v>37803</v>
      </c>
      <c r="AD8478" s="23" t="s">
        <v>45726</v>
      </c>
      <c r="AE8478" t="s">
        <v>35409</v>
      </c>
    </row>
    <row r="8479" spans="1:31" ht="14.25" customHeight="1">
      <c r="A8479" s="1">
        <v>8478</v>
      </c>
      <c r="B8479" s="1" t="s">
        <v>10396</v>
      </c>
      <c r="C8479" s="1" t="s">
        <v>12568</v>
      </c>
      <c r="D8479" s="1" t="s">
        <v>846</v>
      </c>
      <c r="E8479" s="1" t="s">
        <v>78</v>
      </c>
      <c r="F8479" s="1" t="s">
        <v>26999</v>
      </c>
      <c r="G8479" s="14">
        <v>91949611040</v>
      </c>
      <c r="H8479" s="1" t="s">
        <v>8</v>
      </c>
      <c r="I8479" s="1" t="s">
        <v>41</v>
      </c>
      <c r="J8479" s="1" t="s">
        <v>34</v>
      </c>
      <c r="K8479" s="3" t="s">
        <v>63</v>
      </c>
      <c r="L8479" s="1" t="s">
        <v>34</v>
      </c>
      <c r="M8479" s="3" t="s">
        <v>213</v>
      </c>
      <c r="N8479" s="3" t="str">
        <f t="shared" ref="N8479:N8480" si="309">J8479</f>
        <v>[50-85 Lacs]</v>
      </c>
      <c r="O8479" s="3" t="s">
        <v>17</v>
      </c>
      <c r="P8479" s="3" t="s">
        <v>34</v>
      </c>
      <c r="Q8479" s="3" t="s">
        <v>42</v>
      </c>
      <c r="R8479" s="3" t="s">
        <v>34</v>
      </c>
      <c r="S8479" s="3" t="s">
        <v>27</v>
      </c>
      <c r="T8479" s="3" t="s">
        <v>34</v>
      </c>
      <c r="U8479" s="3" t="s">
        <v>117</v>
      </c>
      <c r="V8479" s="3" t="s">
        <v>34</v>
      </c>
      <c r="W8479" s="3" t="s">
        <v>178</v>
      </c>
      <c r="X8479" s="3" t="s">
        <v>34</v>
      </c>
      <c r="Y8479" s="3" t="s">
        <v>171</v>
      </c>
      <c r="Z8479" s="1" t="s">
        <v>34</v>
      </c>
      <c r="AA8479" s="1" t="s">
        <v>16</v>
      </c>
      <c r="AB8479" s="3" t="s">
        <v>12</v>
      </c>
      <c r="AC8479" s="23" t="s">
        <v>37803</v>
      </c>
      <c r="AD8479" s="23" t="s">
        <v>40985</v>
      </c>
      <c r="AE8479" t="s">
        <v>35394</v>
      </c>
    </row>
    <row r="8480" spans="1:31" ht="14.25" customHeight="1">
      <c r="A8480" s="1">
        <v>8479</v>
      </c>
      <c r="B8480" s="1" t="s">
        <v>10396</v>
      </c>
      <c r="C8480" s="1" t="s">
        <v>12580</v>
      </c>
      <c r="D8480" s="1" t="s">
        <v>16145</v>
      </c>
      <c r="E8480" s="1" t="s">
        <v>139</v>
      </c>
      <c r="F8480" s="1" t="s">
        <v>27008</v>
      </c>
      <c r="G8480" s="14">
        <v>91961091964</v>
      </c>
      <c r="H8480" s="1" t="s">
        <v>8</v>
      </c>
      <c r="I8480" s="1" t="s">
        <v>33</v>
      </c>
      <c r="J8480" s="1" t="s">
        <v>34</v>
      </c>
      <c r="K8480" s="3" t="s">
        <v>63</v>
      </c>
      <c r="L8480" s="1" t="s">
        <v>34</v>
      </c>
      <c r="M8480" s="3" t="s">
        <v>213</v>
      </c>
      <c r="N8480" s="3" t="str">
        <f t="shared" si="309"/>
        <v>[50-85 Lacs]</v>
      </c>
      <c r="O8480" s="3" t="s">
        <v>17</v>
      </c>
      <c r="P8480" s="3" t="s">
        <v>34</v>
      </c>
      <c r="Q8480" s="3" t="s">
        <v>42</v>
      </c>
      <c r="R8480" s="3" t="s">
        <v>34</v>
      </c>
      <c r="S8480" s="3" t="s">
        <v>27</v>
      </c>
      <c r="T8480" s="3" t="s">
        <v>34</v>
      </c>
      <c r="U8480" s="3" t="s">
        <v>117</v>
      </c>
      <c r="V8480" s="3" t="s">
        <v>34</v>
      </c>
      <c r="W8480" s="3" t="s">
        <v>178</v>
      </c>
      <c r="X8480" s="3" t="s">
        <v>34</v>
      </c>
      <c r="Y8480" s="3" t="s">
        <v>171</v>
      </c>
      <c r="Z8480" s="1" t="s">
        <v>34</v>
      </c>
      <c r="AA8480" s="1" t="s">
        <v>16</v>
      </c>
      <c r="AB8480" s="3" t="s">
        <v>12</v>
      </c>
      <c r="AC8480" s="23" t="s">
        <v>37803</v>
      </c>
      <c r="AD8480" s="23" t="s">
        <v>45727</v>
      </c>
      <c r="AE8480" t="s">
        <v>35409</v>
      </c>
    </row>
    <row r="8481" spans="1:31" ht="14.25" customHeight="1">
      <c r="A8481" s="1">
        <v>8480</v>
      </c>
      <c r="B8481" s="9" t="s">
        <v>6</v>
      </c>
      <c r="C8481" s="1" t="s">
        <v>12584</v>
      </c>
      <c r="D8481" s="1" t="s">
        <v>263</v>
      </c>
      <c r="E8481" s="1" t="s">
        <v>12585</v>
      </c>
      <c r="F8481" s="1" t="s">
        <v>27011</v>
      </c>
      <c r="G8481" s="14">
        <v>919644444</v>
      </c>
      <c r="H8481" s="1" t="s">
        <v>8</v>
      </c>
      <c r="I8481" s="1" t="s">
        <v>62</v>
      </c>
      <c r="J8481" s="1" t="s">
        <v>34</v>
      </c>
      <c r="K8481" s="3" t="s">
        <v>17</v>
      </c>
      <c r="L8481" s="1" t="s">
        <v>34</v>
      </c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1"/>
      <c r="AA8481" s="1" t="s">
        <v>11</v>
      </c>
      <c r="AB8481" s="3" t="s">
        <v>13</v>
      </c>
      <c r="AC8481" s="23" t="s">
        <v>37803</v>
      </c>
      <c r="AD8481" s="23" t="s">
        <v>45728</v>
      </c>
      <c r="AE8481" t="s">
        <v>35394</v>
      </c>
    </row>
    <row r="8482" spans="1:31" ht="14.25" customHeight="1">
      <c r="A8482" s="1">
        <v>8481</v>
      </c>
      <c r="B8482" s="1" t="s">
        <v>10396</v>
      </c>
      <c r="C8482" s="1" t="s">
        <v>12590</v>
      </c>
      <c r="D8482" s="1" t="s">
        <v>1994</v>
      </c>
      <c r="E8482" s="1" t="s">
        <v>328</v>
      </c>
      <c r="F8482" s="1" t="s">
        <v>27013</v>
      </c>
      <c r="G8482" s="14">
        <v>91991916449</v>
      </c>
      <c r="H8482" s="1" t="s">
        <v>8</v>
      </c>
      <c r="I8482" s="1" t="s">
        <v>9</v>
      </c>
      <c r="J8482" s="1" t="s">
        <v>34</v>
      </c>
      <c r="K8482" s="3" t="s">
        <v>42</v>
      </c>
      <c r="L8482" s="1" t="s">
        <v>34</v>
      </c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1"/>
      <c r="AA8482" s="1" t="s">
        <v>16</v>
      </c>
      <c r="AB8482" s="3" t="s">
        <v>12</v>
      </c>
      <c r="AC8482" s="23" t="s">
        <v>37803</v>
      </c>
      <c r="AD8482" s="23" t="s">
        <v>45729</v>
      </c>
      <c r="AE8482" t="s">
        <v>35409</v>
      </c>
    </row>
    <row r="8483" spans="1:31" ht="14.25" customHeight="1">
      <c r="A8483" s="1">
        <v>8482</v>
      </c>
      <c r="B8483" s="9" t="s">
        <v>6</v>
      </c>
      <c r="C8483" s="1" t="s">
        <v>12591</v>
      </c>
      <c r="D8483" s="1" t="s">
        <v>1506</v>
      </c>
      <c r="E8483" s="1" t="s">
        <v>495</v>
      </c>
      <c r="F8483" s="1" t="s">
        <v>34573</v>
      </c>
      <c r="G8483" s="14">
        <v>91994041449</v>
      </c>
      <c r="H8483" s="1" t="s">
        <v>8</v>
      </c>
      <c r="I8483" s="1" t="s">
        <v>9</v>
      </c>
      <c r="J8483" s="1" t="s">
        <v>34</v>
      </c>
      <c r="K8483" s="3" t="s">
        <v>42</v>
      </c>
      <c r="L8483" s="1" t="s">
        <v>34</v>
      </c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1"/>
      <c r="AA8483" s="1" t="s">
        <v>16</v>
      </c>
      <c r="AB8483" s="3" t="s">
        <v>12</v>
      </c>
      <c r="AC8483" s="23" t="s">
        <v>37803</v>
      </c>
      <c r="AD8483" s="23" t="s">
        <v>45730</v>
      </c>
      <c r="AE8483" t="s">
        <v>35394</v>
      </c>
    </row>
    <row r="8484" spans="1:31" ht="14.25" customHeight="1">
      <c r="A8484" s="1">
        <v>8483</v>
      </c>
      <c r="B8484" s="1" t="s">
        <v>10396</v>
      </c>
      <c r="C8484" s="1" t="s">
        <v>12600</v>
      </c>
      <c r="D8484" s="1" t="s">
        <v>601</v>
      </c>
      <c r="E8484" s="1" t="s">
        <v>40</v>
      </c>
      <c r="F8484" s="1" t="s">
        <v>27016</v>
      </c>
      <c r="G8484" s="14">
        <v>91944449694</v>
      </c>
      <c r="H8484" s="1" t="s">
        <v>15</v>
      </c>
      <c r="I8484" s="1" t="s">
        <v>9</v>
      </c>
      <c r="J8484" s="1" t="s">
        <v>34</v>
      </c>
      <c r="K8484" s="3" t="s">
        <v>42</v>
      </c>
      <c r="L8484" s="1" t="s">
        <v>34</v>
      </c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1"/>
      <c r="AA8484" s="1" t="s">
        <v>16</v>
      </c>
      <c r="AB8484" s="3" t="s">
        <v>12</v>
      </c>
      <c r="AC8484" s="23" t="s">
        <v>37803</v>
      </c>
      <c r="AD8484" s="23" t="s">
        <v>45731</v>
      </c>
      <c r="AE8484" t="s">
        <v>35410</v>
      </c>
    </row>
    <row r="8485" spans="1:31" ht="14.25" customHeight="1">
      <c r="A8485" s="1">
        <v>8484</v>
      </c>
      <c r="B8485" s="1" t="s">
        <v>10396</v>
      </c>
      <c r="C8485" s="1" t="s">
        <v>12602</v>
      </c>
      <c r="D8485" s="1" t="s">
        <v>2921</v>
      </c>
      <c r="E8485" s="1" t="s">
        <v>3302</v>
      </c>
      <c r="F8485" s="1" t="s">
        <v>27017</v>
      </c>
      <c r="G8485" s="14">
        <v>91994446496</v>
      </c>
      <c r="H8485" s="1" t="s">
        <v>8</v>
      </c>
      <c r="I8485" s="1" t="s">
        <v>41</v>
      </c>
      <c r="J8485" s="1" t="s">
        <v>34</v>
      </c>
      <c r="K8485" s="3" t="s">
        <v>17</v>
      </c>
      <c r="L8485" s="1" t="s">
        <v>34</v>
      </c>
      <c r="M8485" s="4" t="s">
        <v>42</v>
      </c>
      <c r="N8485" s="3" t="str">
        <f>J8485</f>
        <v>[50-85 Lacs]</v>
      </c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1"/>
      <c r="AA8485" s="1" t="s">
        <v>16</v>
      </c>
      <c r="AB8485" s="3" t="s">
        <v>12</v>
      </c>
      <c r="AC8485" s="23" t="s">
        <v>37803</v>
      </c>
      <c r="AD8485" s="23" t="s">
        <v>45732</v>
      </c>
      <c r="AE8485" t="s">
        <v>35409</v>
      </c>
    </row>
    <row r="8486" spans="1:31" ht="14.25" customHeight="1">
      <c r="A8486" s="1">
        <v>8485</v>
      </c>
      <c r="B8486" s="1" t="s">
        <v>10396</v>
      </c>
      <c r="C8486" s="1" t="s">
        <v>12610</v>
      </c>
      <c r="D8486" s="1" t="s">
        <v>12611</v>
      </c>
      <c r="E8486" s="1" t="s">
        <v>12612</v>
      </c>
      <c r="F8486" s="1" t="s">
        <v>27023</v>
      </c>
      <c r="G8486" s="14">
        <v>9194466064</v>
      </c>
      <c r="H8486" s="1" t="s">
        <v>8</v>
      </c>
      <c r="I8486" s="1" t="s">
        <v>41</v>
      </c>
      <c r="J8486" s="1" t="s">
        <v>34</v>
      </c>
      <c r="K8486" s="3" t="s">
        <v>17</v>
      </c>
      <c r="L8486" s="1" t="s">
        <v>34</v>
      </c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1"/>
      <c r="AA8486" s="1" t="s">
        <v>16</v>
      </c>
      <c r="AB8486" s="3" t="s">
        <v>12</v>
      </c>
      <c r="AC8486" s="23" t="s">
        <v>37803</v>
      </c>
      <c r="AD8486" s="23" t="s">
        <v>45733</v>
      </c>
      <c r="AE8486" t="s">
        <v>35394</v>
      </c>
    </row>
    <row r="8487" spans="1:31" ht="14.25" customHeight="1">
      <c r="A8487" s="1">
        <v>8486</v>
      </c>
      <c r="B8487" s="1" t="s">
        <v>10396</v>
      </c>
      <c r="C8487" s="1" t="s">
        <v>12615</v>
      </c>
      <c r="D8487" s="1" t="s">
        <v>2985</v>
      </c>
      <c r="E8487" s="1" t="s">
        <v>18363</v>
      </c>
      <c r="F8487" s="1" t="s">
        <v>27025</v>
      </c>
      <c r="G8487" s="14">
        <v>9166101</v>
      </c>
      <c r="H8487" s="1" t="s">
        <v>8</v>
      </c>
      <c r="I8487" s="1" t="s">
        <v>41</v>
      </c>
      <c r="J8487" s="1" t="s">
        <v>34</v>
      </c>
      <c r="K8487" s="3" t="s">
        <v>42</v>
      </c>
      <c r="L8487" s="1" t="s">
        <v>34</v>
      </c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1"/>
      <c r="AA8487" s="1" t="s">
        <v>16</v>
      </c>
      <c r="AB8487" s="3" t="s">
        <v>12</v>
      </c>
      <c r="AC8487" s="23" t="s">
        <v>37803</v>
      </c>
      <c r="AD8487" s="23" t="s">
        <v>45734</v>
      </c>
      <c r="AE8487" t="s">
        <v>35409</v>
      </c>
    </row>
    <row r="8488" spans="1:31" ht="14.25" customHeight="1">
      <c r="A8488" s="1">
        <v>8487</v>
      </c>
      <c r="B8488" s="1" t="s">
        <v>10396</v>
      </c>
      <c r="C8488" s="1" t="s">
        <v>12621</v>
      </c>
      <c r="D8488" s="1" t="s">
        <v>18440</v>
      </c>
      <c r="E8488" s="1" t="s">
        <v>410</v>
      </c>
      <c r="F8488" s="1" t="s">
        <v>27031</v>
      </c>
      <c r="G8488" s="14">
        <v>91994601466</v>
      </c>
      <c r="H8488" s="1" t="s">
        <v>8</v>
      </c>
      <c r="I8488" s="1" t="s">
        <v>9</v>
      </c>
      <c r="J8488" s="1" t="s">
        <v>34</v>
      </c>
      <c r="K8488" s="3" t="s">
        <v>17</v>
      </c>
      <c r="L8488" s="1" t="s">
        <v>34</v>
      </c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1"/>
      <c r="AA8488" s="1" t="s">
        <v>16</v>
      </c>
      <c r="AB8488" s="3" t="s">
        <v>12</v>
      </c>
      <c r="AC8488" s="23" t="s">
        <v>37803</v>
      </c>
      <c r="AD8488" s="23" t="s">
        <v>45735</v>
      </c>
      <c r="AE8488" t="s">
        <v>35409</v>
      </c>
    </row>
    <row r="8489" spans="1:31" ht="14.25" customHeight="1">
      <c r="A8489" s="1">
        <v>8488</v>
      </c>
      <c r="B8489" s="1" t="s">
        <v>10396</v>
      </c>
      <c r="C8489" s="1" t="s">
        <v>12623</v>
      </c>
      <c r="D8489" s="1" t="s">
        <v>2402</v>
      </c>
      <c r="E8489" s="1" t="s">
        <v>506</v>
      </c>
      <c r="F8489" s="1" t="s">
        <v>27032</v>
      </c>
      <c r="G8489" s="14">
        <v>919446006464</v>
      </c>
      <c r="H8489" s="1" t="s">
        <v>15</v>
      </c>
      <c r="I8489" s="1" t="s">
        <v>9</v>
      </c>
      <c r="J8489" s="1" t="s">
        <v>34</v>
      </c>
      <c r="K8489" s="3" t="s">
        <v>17</v>
      </c>
      <c r="L8489" s="1" t="s">
        <v>34</v>
      </c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1"/>
      <c r="AA8489" s="1" t="s">
        <v>11</v>
      </c>
      <c r="AB8489" s="3" t="s">
        <v>13</v>
      </c>
      <c r="AC8489" s="23" t="s">
        <v>37803</v>
      </c>
      <c r="AD8489" s="23" t="s">
        <v>45736</v>
      </c>
      <c r="AE8489" t="s">
        <v>35394</v>
      </c>
    </row>
    <row r="8490" spans="1:31" ht="14.25" customHeight="1">
      <c r="A8490" s="1">
        <v>8489</v>
      </c>
      <c r="B8490" s="9" t="s">
        <v>6</v>
      </c>
      <c r="C8490" s="1" t="s">
        <v>12624</v>
      </c>
      <c r="D8490" s="1" t="s">
        <v>12625</v>
      </c>
      <c r="E8490" s="1" t="s">
        <v>141</v>
      </c>
      <c r="F8490" s="1" t="s">
        <v>27033</v>
      </c>
      <c r="G8490" s="14">
        <v>9194469604</v>
      </c>
      <c r="H8490" s="1" t="s">
        <v>15</v>
      </c>
      <c r="I8490" s="1" t="s">
        <v>41</v>
      </c>
      <c r="J8490" s="1" t="s">
        <v>34</v>
      </c>
      <c r="K8490" s="3" t="s">
        <v>42</v>
      </c>
      <c r="L8490" s="1" t="s">
        <v>34</v>
      </c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1"/>
      <c r="AA8490" s="1" t="s">
        <v>16</v>
      </c>
      <c r="AB8490" s="3" t="s">
        <v>12</v>
      </c>
      <c r="AC8490" s="23" t="s">
        <v>37803</v>
      </c>
      <c r="AD8490" s="23" t="s">
        <v>45737</v>
      </c>
      <c r="AE8490" t="s">
        <v>35410</v>
      </c>
    </row>
    <row r="8491" spans="1:31" ht="14.25" customHeight="1">
      <c r="A8491" s="1">
        <v>8490</v>
      </c>
      <c r="B8491" s="9" t="s">
        <v>6</v>
      </c>
      <c r="C8491" s="1" t="s">
        <v>12633</v>
      </c>
      <c r="D8491" s="1" t="s">
        <v>965</v>
      </c>
      <c r="E8491" s="1" t="s">
        <v>12634</v>
      </c>
      <c r="F8491" s="1" t="s">
        <v>34577</v>
      </c>
      <c r="G8491" s="14">
        <v>91964699601</v>
      </c>
      <c r="H8491" s="1" t="s">
        <v>37</v>
      </c>
      <c r="I8491" s="1" t="s">
        <v>41</v>
      </c>
      <c r="J8491" s="1" t="s">
        <v>34</v>
      </c>
      <c r="K8491" s="3" t="s">
        <v>17</v>
      </c>
      <c r="L8491" s="1" t="s">
        <v>34</v>
      </c>
      <c r="M8491" s="4" t="s">
        <v>42</v>
      </c>
      <c r="N8491" s="3" t="str">
        <f>J8491</f>
        <v>[50-85 Lacs]</v>
      </c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1"/>
      <c r="AA8491" s="1" t="s">
        <v>16</v>
      </c>
      <c r="AB8491" s="3" t="s">
        <v>12</v>
      </c>
      <c r="AC8491" s="23" t="s">
        <v>37803</v>
      </c>
      <c r="AD8491" s="23" t="s">
        <v>45738</v>
      </c>
      <c r="AE8491" t="s">
        <v>35410</v>
      </c>
    </row>
    <row r="8492" spans="1:31" ht="14.25" customHeight="1">
      <c r="A8492" s="1">
        <v>8491</v>
      </c>
      <c r="B8492" s="1" t="s">
        <v>10396</v>
      </c>
      <c r="C8492" s="1" t="s">
        <v>12637</v>
      </c>
      <c r="D8492" s="1" t="s">
        <v>58</v>
      </c>
      <c r="E8492" s="1" t="s">
        <v>495</v>
      </c>
      <c r="F8492" s="1" t="s">
        <v>27038</v>
      </c>
      <c r="G8492" s="14">
        <v>91494416666</v>
      </c>
      <c r="H8492" s="1" t="s">
        <v>20</v>
      </c>
      <c r="I8492" s="1" t="s">
        <v>9</v>
      </c>
      <c r="J8492" s="1" t="s">
        <v>34</v>
      </c>
      <c r="K8492" s="3" t="s">
        <v>17</v>
      </c>
      <c r="L8492" s="1" t="s">
        <v>34</v>
      </c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1"/>
      <c r="AA8492" s="1" t="s">
        <v>16</v>
      </c>
      <c r="AB8492" s="3" t="s">
        <v>12</v>
      </c>
      <c r="AC8492" s="23" t="s">
        <v>37803</v>
      </c>
      <c r="AD8492" s="23" t="s">
        <v>45739</v>
      </c>
      <c r="AE8492" t="s">
        <v>35410</v>
      </c>
    </row>
    <row r="8493" spans="1:31" ht="14.25" customHeight="1">
      <c r="A8493" s="1">
        <v>8492</v>
      </c>
      <c r="B8493" s="9" t="s">
        <v>6</v>
      </c>
      <c r="C8493" s="1" t="s">
        <v>12641</v>
      </c>
      <c r="D8493" s="1" t="s">
        <v>841</v>
      </c>
      <c r="E8493" s="1" t="s">
        <v>1558</v>
      </c>
      <c r="F8493" s="1" t="s">
        <v>27042</v>
      </c>
      <c r="G8493" s="14">
        <v>919994441661</v>
      </c>
      <c r="H8493" s="1" t="s">
        <v>8</v>
      </c>
      <c r="I8493" s="1" t="s">
        <v>41</v>
      </c>
      <c r="J8493" s="1" t="s">
        <v>34</v>
      </c>
      <c r="K8493" s="3" t="s">
        <v>42</v>
      </c>
      <c r="L8493" s="1" t="s">
        <v>34</v>
      </c>
      <c r="M8493" s="3" t="s">
        <v>178</v>
      </c>
      <c r="N8493" s="3" t="str">
        <f t="shared" ref="N8493:N8494" si="310">J8493</f>
        <v>[50-85 Lacs]</v>
      </c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1"/>
      <c r="AA8493" s="1" t="s">
        <v>16</v>
      </c>
      <c r="AB8493" s="3" t="s">
        <v>12</v>
      </c>
      <c r="AC8493" s="23" t="s">
        <v>37803</v>
      </c>
      <c r="AD8493" s="23" t="s">
        <v>41002</v>
      </c>
      <c r="AE8493" t="s">
        <v>35410</v>
      </c>
    </row>
    <row r="8494" spans="1:31" ht="14.25" customHeight="1">
      <c r="A8494" s="1">
        <v>8493</v>
      </c>
      <c r="B8494" s="1" t="s">
        <v>10396</v>
      </c>
      <c r="C8494" s="1" t="s">
        <v>12642</v>
      </c>
      <c r="D8494" s="1" t="s">
        <v>3524</v>
      </c>
      <c r="E8494" s="1" t="s">
        <v>139</v>
      </c>
      <c r="F8494" s="1" t="s">
        <v>27043</v>
      </c>
      <c r="G8494" s="14">
        <v>914466410046</v>
      </c>
      <c r="H8494" s="1" t="s">
        <v>15</v>
      </c>
      <c r="I8494" s="1" t="s">
        <v>9</v>
      </c>
      <c r="J8494" s="1" t="s">
        <v>34</v>
      </c>
      <c r="K8494" s="3" t="s">
        <v>63</v>
      </c>
      <c r="L8494" s="1" t="s">
        <v>34</v>
      </c>
      <c r="M8494" s="3" t="s">
        <v>213</v>
      </c>
      <c r="N8494" s="3" t="str">
        <f t="shared" si="310"/>
        <v>[50-85 Lacs]</v>
      </c>
      <c r="O8494" s="3" t="s">
        <v>17</v>
      </c>
      <c r="P8494" s="3" t="s">
        <v>34</v>
      </c>
      <c r="Q8494" s="3" t="s">
        <v>42</v>
      </c>
      <c r="R8494" s="3" t="s">
        <v>34</v>
      </c>
      <c r="S8494" s="3" t="s">
        <v>27</v>
      </c>
      <c r="T8494" s="3" t="s">
        <v>34</v>
      </c>
      <c r="U8494" s="3" t="s">
        <v>117</v>
      </c>
      <c r="V8494" s="3" t="s">
        <v>34</v>
      </c>
      <c r="W8494" s="3" t="s">
        <v>178</v>
      </c>
      <c r="X8494" s="3" t="s">
        <v>34</v>
      </c>
      <c r="Y8494" s="3" t="s">
        <v>171</v>
      </c>
      <c r="Z8494" s="1" t="s">
        <v>34</v>
      </c>
      <c r="AA8494" s="1" t="s">
        <v>16</v>
      </c>
      <c r="AB8494" s="3" t="s">
        <v>12</v>
      </c>
      <c r="AC8494" s="23" t="s">
        <v>37803</v>
      </c>
      <c r="AD8494" s="23" t="s">
        <v>45740</v>
      </c>
      <c r="AE8494" t="s">
        <v>35410</v>
      </c>
    </row>
    <row r="8495" spans="1:31" ht="14.25" customHeight="1">
      <c r="A8495" s="1">
        <v>8494</v>
      </c>
      <c r="B8495" s="9" t="s">
        <v>6</v>
      </c>
      <c r="C8495" s="1" t="s">
        <v>12653</v>
      </c>
      <c r="D8495" s="1" t="s">
        <v>4539</v>
      </c>
      <c r="E8495" s="1" t="s">
        <v>1180</v>
      </c>
      <c r="F8495" s="1" t="s">
        <v>34580</v>
      </c>
      <c r="G8495" s="14">
        <v>914000964064</v>
      </c>
      <c r="H8495" s="1" t="s">
        <v>20</v>
      </c>
      <c r="I8495" s="1" t="s">
        <v>41</v>
      </c>
      <c r="J8495" s="1" t="s">
        <v>34</v>
      </c>
      <c r="K8495" s="3" t="s">
        <v>42</v>
      </c>
      <c r="L8495" s="1" t="s">
        <v>34</v>
      </c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1"/>
      <c r="AA8495" s="1" t="s">
        <v>16</v>
      </c>
      <c r="AB8495" s="3" t="s">
        <v>12</v>
      </c>
      <c r="AC8495" s="23" t="s">
        <v>37803</v>
      </c>
      <c r="AD8495" s="23" t="s">
        <v>43762</v>
      </c>
      <c r="AE8495" t="s">
        <v>35410</v>
      </c>
    </row>
    <row r="8496" spans="1:31" ht="14.25" customHeight="1">
      <c r="A8496" s="1">
        <v>8495</v>
      </c>
      <c r="B8496" s="1" t="s">
        <v>10396</v>
      </c>
      <c r="C8496" s="1" t="s">
        <v>12661</v>
      </c>
      <c r="D8496" s="1" t="s">
        <v>58</v>
      </c>
      <c r="E8496" s="1" t="s">
        <v>139</v>
      </c>
      <c r="F8496" s="1" t="s">
        <v>27052</v>
      </c>
      <c r="G8496" s="14">
        <v>91944914994</v>
      </c>
      <c r="H8496" s="1" t="s">
        <v>20</v>
      </c>
      <c r="I8496" s="1" t="s">
        <v>37779</v>
      </c>
      <c r="J8496" s="1" t="s">
        <v>34</v>
      </c>
      <c r="K8496" s="3" t="s">
        <v>42</v>
      </c>
      <c r="L8496" s="1" t="s">
        <v>34</v>
      </c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1"/>
      <c r="AA8496" s="1" t="s">
        <v>16</v>
      </c>
      <c r="AB8496" s="3" t="s">
        <v>12</v>
      </c>
      <c r="AC8496" s="23" t="s">
        <v>37803</v>
      </c>
      <c r="AD8496" s="23" t="s">
        <v>45741</v>
      </c>
      <c r="AE8496" t="s">
        <v>35409</v>
      </c>
    </row>
    <row r="8497" spans="1:31" ht="14.25" customHeight="1">
      <c r="A8497" s="1">
        <v>8496</v>
      </c>
      <c r="B8497" s="1" t="s">
        <v>10396</v>
      </c>
      <c r="C8497" s="1" t="s">
        <v>12663</v>
      </c>
      <c r="D8497" s="1" t="s">
        <v>6978</v>
      </c>
      <c r="E8497" s="1" t="s">
        <v>1631</v>
      </c>
      <c r="F8497" s="1" t="s">
        <v>32469</v>
      </c>
      <c r="G8497" s="14">
        <v>919944914944</v>
      </c>
      <c r="H8497" s="1" t="s">
        <v>8</v>
      </c>
      <c r="I8497" s="1" t="s">
        <v>41</v>
      </c>
      <c r="J8497" s="1" t="s">
        <v>34</v>
      </c>
      <c r="K8497" s="3" t="s">
        <v>42</v>
      </c>
      <c r="L8497" s="1" t="s">
        <v>34</v>
      </c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1"/>
      <c r="AA8497" s="1" t="s">
        <v>16</v>
      </c>
      <c r="AB8497" s="3" t="s">
        <v>12</v>
      </c>
      <c r="AC8497" s="23" t="s">
        <v>37803</v>
      </c>
      <c r="AD8497" s="23" t="s">
        <v>45742</v>
      </c>
      <c r="AE8497" t="s">
        <v>35409</v>
      </c>
    </row>
    <row r="8498" spans="1:31" ht="14.25" customHeight="1">
      <c r="A8498" s="1">
        <v>8497</v>
      </c>
      <c r="B8498" s="1" t="s">
        <v>10396</v>
      </c>
      <c r="C8498" s="1" t="s">
        <v>12667</v>
      </c>
      <c r="D8498" s="1" t="s">
        <v>5309</v>
      </c>
      <c r="E8498" s="1" t="s">
        <v>7865</v>
      </c>
      <c r="F8498" s="1" t="s">
        <v>27055</v>
      </c>
      <c r="G8498" s="14">
        <v>91909994440</v>
      </c>
      <c r="H8498" s="1" t="s">
        <v>20</v>
      </c>
      <c r="I8498" s="1" t="s">
        <v>41</v>
      </c>
      <c r="J8498" s="1" t="s">
        <v>34</v>
      </c>
      <c r="K8498" s="3" t="s">
        <v>42</v>
      </c>
      <c r="L8498" s="1" t="s">
        <v>34</v>
      </c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1"/>
      <c r="AA8498" s="1" t="s">
        <v>16</v>
      </c>
      <c r="AB8498" s="3" t="s">
        <v>12</v>
      </c>
      <c r="AC8498" s="23" t="s">
        <v>37803</v>
      </c>
      <c r="AD8498" s="23" t="s">
        <v>45743</v>
      </c>
      <c r="AE8498" t="s">
        <v>35409</v>
      </c>
    </row>
    <row r="8499" spans="1:31" ht="14.25" customHeight="1">
      <c r="A8499" s="1">
        <v>8498</v>
      </c>
      <c r="B8499" s="1" t="s">
        <v>10396</v>
      </c>
      <c r="C8499" s="1" t="s">
        <v>12668</v>
      </c>
      <c r="D8499" s="1" t="s">
        <v>39</v>
      </c>
      <c r="E8499" s="1" t="s">
        <v>29</v>
      </c>
      <c r="F8499" s="1" t="s">
        <v>27056</v>
      </c>
      <c r="G8499" s="14">
        <v>91990964914</v>
      </c>
      <c r="H8499" s="1" t="s">
        <v>20</v>
      </c>
      <c r="I8499" s="1" t="s">
        <v>9</v>
      </c>
      <c r="J8499" s="1" t="s">
        <v>34</v>
      </c>
      <c r="K8499" s="3" t="s">
        <v>42</v>
      </c>
      <c r="L8499" s="1" t="s">
        <v>34</v>
      </c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1"/>
      <c r="AA8499" s="1" t="s">
        <v>16</v>
      </c>
      <c r="AB8499" s="3" t="s">
        <v>12</v>
      </c>
      <c r="AC8499" s="23" t="s">
        <v>37803</v>
      </c>
      <c r="AD8499" s="23" t="s">
        <v>42110</v>
      </c>
      <c r="AE8499" t="s">
        <v>35410</v>
      </c>
    </row>
    <row r="8500" spans="1:31" ht="14.25" customHeight="1">
      <c r="A8500" s="1">
        <v>8499</v>
      </c>
      <c r="B8500" s="1" t="s">
        <v>10396</v>
      </c>
      <c r="C8500" s="1" t="s">
        <v>12669</v>
      </c>
      <c r="D8500" s="1" t="s">
        <v>4597</v>
      </c>
      <c r="E8500" s="1" t="s">
        <v>1972</v>
      </c>
      <c r="F8500" s="1" t="s">
        <v>27057</v>
      </c>
      <c r="G8500" s="14">
        <v>91600410649</v>
      </c>
      <c r="H8500" s="1" t="s">
        <v>8</v>
      </c>
      <c r="I8500" s="1" t="s">
        <v>9</v>
      </c>
      <c r="J8500" s="1" t="s">
        <v>34</v>
      </c>
      <c r="K8500" s="3" t="s">
        <v>42</v>
      </c>
      <c r="L8500" s="1" t="s">
        <v>34</v>
      </c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1"/>
      <c r="AA8500" s="1" t="s">
        <v>16</v>
      </c>
      <c r="AB8500" s="3" t="s">
        <v>12</v>
      </c>
      <c r="AC8500" s="23" t="s">
        <v>37803</v>
      </c>
      <c r="AD8500" s="23" t="s">
        <v>45744</v>
      </c>
      <c r="AE8500" t="s">
        <v>35394</v>
      </c>
    </row>
    <row r="8501" spans="1:31" ht="14.25" customHeight="1">
      <c r="A8501" s="1">
        <v>8500</v>
      </c>
      <c r="B8501" s="1" t="s">
        <v>10396</v>
      </c>
      <c r="C8501" s="1" t="s">
        <v>12673</v>
      </c>
      <c r="D8501" s="1" t="s">
        <v>9419</v>
      </c>
      <c r="E8501" s="1" t="s">
        <v>3656</v>
      </c>
      <c r="F8501" s="1" t="s">
        <v>27060</v>
      </c>
      <c r="G8501" s="14">
        <v>916694014</v>
      </c>
      <c r="H8501" s="1" t="s">
        <v>8</v>
      </c>
      <c r="I8501" s="1" t="s">
        <v>41</v>
      </c>
      <c r="J8501" s="1" t="s">
        <v>34</v>
      </c>
      <c r="K8501" s="3" t="s">
        <v>42</v>
      </c>
      <c r="L8501" s="1" t="s">
        <v>34</v>
      </c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1"/>
      <c r="AA8501" s="1" t="s">
        <v>16</v>
      </c>
      <c r="AB8501" s="3" t="s">
        <v>12</v>
      </c>
      <c r="AC8501" s="23" t="s">
        <v>37803</v>
      </c>
      <c r="AD8501" s="23" t="s">
        <v>45745</v>
      </c>
      <c r="AE8501" t="s">
        <v>35394</v>
      </c>
    </row>
    <row r="8502" spans="1:31" ht="14.25" customHeight="1">
      <c r="A8502" s="1">
        <v>8501</v>
      </c>
      <c r="B8502" s="1" t="s">
        <v>10396</v>
      </c>
      <c r="C8502" s="1" t="s">
        <v>12674</v>
      </c>
      <c r="D8502" s="1" t="s">
        <v>35944</v>
      </c>
      <c r="E8502" s="1" t="s">
        <v>37100</v>
      </c>
      <c r="F8502" s="1" t="s">
        <v>27061</v>
      </c>
      <c r="G8502" s="14">
        <v>914000444106</v>
      </c>
      <c r="H8502" s="1" t="s">
        <v>8</v>
      </c>
      <c r="I8502" s="1" t="s">
        <v>9</v>
      </c>
      <c r="J8502" s="1" t="s">
        <v>34</v>
      </c>
      <c r="K8502" s="3" t="s">
        <v>42</v>
      </c>
      <c r="L8502" s="1" t="s">
        <v>34</v>
      </c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1"/>
      <c r="AA8502" s="1" t="s">
        <v>16</v>
      </c>
      <c r="AB8502" s="3" t="s">
        <v>12</v>
      </c>
      <c r="AC8502" s="23" t="s">
        <v>37803</v>
      </c>
      <c r="AD8502" s="23" t="s">
        <v>45746</v>
      </c>
      <c r="AE8502" t="s">
        <v>35409</v>
      </c>
    </row>
    <row r="8503" spans="1:31" ht="14.25" customHeight="1">
      <c r="A8503" s="1">
        <v>8502</v>
      </c>
      <c r="B8503" s="1" t="s">
        <v>10396</v>
      </c>
      <c r="C8503" s="1" t="s">
        <v>12676</v>
      </c>
      <c r="D8503" s="1" t="s">
        <v>6283</v>
      </c>
      <c r="E8503" s="1" t="s">
        <v>255</v>
      </c>
      <c r="F8503" s="1" t="s">
        <v>27063</v>
      </c>
      <c r="G8503" s="14">
        <v>910161490</v>
      </c>
      <c r="H8503" s="1" t="s">
        <v>20</v>
      </c>
      <c r="I8503" s="1" t="s">
        <v>9</v>
      </c>
      <c r="J8503" s="1" t="s">
        <v>34</v>
      </c>
      <c r="K8503" s="3" t="s">
        <v>42</v>
      </c>
      <c r="L8503" s="1" t="s">
        <v>34</v>
      </c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1"/>
      <c r="AA8503" s="1" t="s">
        <v>16</v>
      </c>
      <c r="AB8503" s="3" t="s">
        <v>12</v>
      </c>
      <c r="AC8503" s="23" t="s">
        <v>37803</v>
      </c>
      <c r="AD8503" s="23" t="s">
        <v>45747</v>
      </c>
      <c r="AE8503" t="s">
        <v>35409</v>
      </c>
    </row>
    <row r="8504" spans="1:31" ht="14.25" customHeight="1">
      <c r="A8504" s="1">
        <v>8503</v>
      </c>
      <c r="B8504" s="1" t="s">
        <v>10396</v>
      </c>
      <c r="C8504" s="1" t="s">
        <v>12677</v>
      </c>
      <c r="D8504" s="1" t="s">
        <v>773</v>
      </c>
      <c r="E8504" s="1" t="s">
        <v>217</v>
      </c>
      <c r="F8504" s="1" t="s">
        <v>32470</v>
      </c>
      <c r="G8504" s="14">
        <v>91946696410</v>
      </c>
      <c r="H8504" s="1" t="s">
        <v>20</v>
      </c>
      <c r="I8504" s="1" t="s">
        <v>41</v>
      </c>
      <c r="J8504" s="1" t="s">
        <v>34</v>
      </c>
      <c r="K8504" s="3" t="s">
        <v>17</v>
      </c>
      <c r="L8504" s="1" t="s">
        <v>34</v>
      </c>
      <c r="M8504" s="4" t="s">
        <v>42</v>
      </c>
      <c r="N8504" s="3" t="str">
        <f>J8504</f>
        <v>[50-85 Lacs]</v>
      </c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1"/>
      <c r="AA8504" s="1" t="s">
        <v>16</v>
      </c>
      <c r="AB8504" s="3" t="s">
        <v>12</v>
      </c>
      <c r="AC8504" s="23" t="s">
        <v>37803</v>
      </c>
      <c r="AD8504" s="23" t="s">
        <v>45748</v>
      </c>
      <c r="AE8504" t="s">
        <v>35409</v>
      </c>
    </row>
    <row r="8505" spans="1:31" ht="14.25" customHeight="1">
      <c r="A8505" s="1">
        <v>8504</v>
      </c>
      <c r="B8505" s="1" t="s">
        <v>10396</v>
      </c>
      <c r="C8505" s="1" t="s">
        <v>12683</v>
      </c>
      <c r="D8505" s="1" t="s">
        <v>31</v>
      </c>
      <c r="E8505" s="1" t="s">
        <v>714</v>
      </c>
      <c r="F8505" s="1" t="s">
        <v>34582</v>
      </c>
      <c r="G8505" s="14">
        <v>9199404961</v>
      </c>
      <c r="H8505" s="1" t="s">
        <v>8</v>
      </c>
      <c r="I8505" s="1" t="s">
        <v>41</v>
      </c>
      <c r="J8505" s="1" t="s">
        <v>34</v>
      </c>
      <c r="K8505" s="3" t="s">
        <v>17</v>
      </c>
      <c r="L8505" s="1" t="s">
        <v>34</v>
      </c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1"/>
      <c r="AA8505" s="1" t="s">
        <v>16</v>
      </c>
      <c r="AB8505" s="3" t="s">
        <v>12</v>
      </c>
      <c r="AC8505" s="23" t="s">
        <v>37803</v>
      </c>
      <c r="AD8505" s="23" t="s">
        <v>42338</v>
      </c>
      <c r="AE8505" t="s">
        <v>35410</v>
      </c>
    </row>
    <row r="8506" spans="1:31" ht="14.25" customHeight="1">
      <c r="A8506" s="1">
        <v>8505</v>
      </c>
      <c r="B8506" s="1" t="s">
        <v>10396</v>
      </c>
      <c r="C8506" s="1" t="s">
        <v>12684</v>
      </c>
      <c r="D8506" s="1" t="s">
        <v>3658</v>
      </c>
      <c r="E8506" s="1" t="s">
        <v>40</v>
      </c>
      <c r="F8506" s="1" t="s">
        <v>27068</v>
      </c>
      <c r="G8506" s="14">
        <v>91600446604</v>
      </c>
      <c r="H8506" s="1" t="s">
        <v>20</v>
      </c>
      <c r="I8506" s="1" t="s">
        <v>9</v>
      </c>
      <c r="J8506" s="1" t="s">
        <v>34</v>
      </c>
      <c r="K8506" s="3" t="s">
        <v>17</v>
      </c>
      <c r="L8506" s="1" t="s">
        <v>34</v>
      </c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1"/>
      <c r="AA8506" s="1" t="s">
        <v>11</v>
      </c>
      <c r="AB8506" s="3" t="s">
        <v>13</v>
      </c>
      <c r="AC8506" s="23" t="s">
        <v>37803</v>
      </c>
      <c r="AD8506" s="23" t="s">
        <v>45749</v>
      </c>
      <c r="AE8506" t="s">
        <v>35409</v>
      </c>
    </row>
    <row r="8507" spans="1:31" ht="14.25" customHeight="1">
      <c r="A8507" s="1">
        <v>8506</v>
      </c>
      <c r="B8507" s="1" t="s">
        <v>10396</v>
      </c>
      <c r="C8507" s="1" t="s">
        <v>12704</v>
      </c>
      <c r="D8507" s="1" t="s">
        <v>12705</v>
      </c>
      <c r="E8507" s="1" t="s">
        <v>410</v>
      </c>
      <c r="F8507" s="1" t="s">
        <v>34585</v>
      </c>
      <c r="G8507" s="14">
        <v>919494410969</v>
      </c>
      <c r="H8507" s="1" t="s">
        <v>8</v>
      </c>
      <c r="I8507" s="1" t="s">
        <v>62</v>
      </c>
      <c r="J8507" s="1" t="s">
        <v>34</v>
      </c>
      <c r="K8507" s="3" t="s">
        <v>17</v>
      </c>
      <c r="L8507" s="1" t="s">
        <v>34</v>
      </c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1"/>
      <c r="AA8507" s="1" t="s">
        <v>11</v>
      </c>
      <c r="AB8507" s="3" t="s">
        <v>56</v>
      </c>
      <c r="AC8507" s="23" t="s">
        <v>37803</v>
      </c>
      <c r="AD8507" s="23" t="s">
        <v>45750</v>
      </c>
      <c r="AE8507" t="s">
        <v>35410</v>
      </c>
    </row>
    <row r="8508" spans="1:31" ht="14.25" customHeight="1">
      <c r="A8508" s="1">
        <v>8507</v>
      </c>
      <c r="B8508" s="1" t="s">
        <v>10396</v>
      </c>
      <c r="C8508" s="1" t="s">
        <v>12707</v>
      </c>
      <c r="D8508" s="1" t="s">
        <v>386</v>
      </c>
      <c r="E8508" s="1" t="s">
        <v>12708</v>
      </c>
      <c r="F8508" s="1" t="s">
        <v>27080</v>
      </c>
      <c r="G8508" s="14">
        <v>914444694</v>
      </c>
      <c r="H8508" s="1" t="s">
        <v>20</v>
      </c>
      <c r="I8508" s="1" t="s">
        <v>9</v>
      </c>
      <c r="J8508" s="1" t="s">
        <v>34</v>
      </c>
      <c r="K8508" s="3" t="s">
        <v>17</v>
      </c>
      <c r="L8508" s="1" t="s">
        <v>34</v>
      </c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1"/>
      <c r="AA8508" s="1" t="s">
        <v>11</v>
      </c>
      <c r="AB8508" s="3" t="s">
        <v>56</v>
      </c>
      <c r="AC8508" s="23" t="s">
        <v>37803</v>
      </c>
      <c r="AD8508" s="23" t="s">
        <v>45751</v>
      </c>
      <c r="AE8508" t="s">
        <v>35410</v>
      </c>
    </row>
    <row r="8509" spans="1:31" ht="14.25" customHeight="1">
      <c r="A8509" s="1">
        <v>8508</v>
      </c>
      <c r="B8509" s="1" t="s">
        <v>10396</v>
      </c>
      <c r="C8509" s="1" t="s">
        <v>12733</v>
      </c>
      <c r="D8509" s="1" t="s">
        <v>8290</v>
      </c>
      <c r="E8509" s="1" t="s">
        <v>11905</v>
      </c>
      <c r="F8509" s="1" t="s">
        <v>27091</v>
      </c>
      <c r="G8509" s="14">
        <v>91964649999</v>
      </c>
      <c r="H8509" s="1" t="s">
        <v>20</v>
      </c>
      <c r="I8509" s="1" t="s">
        <v>9</v>
      </c>
      <c r="J8509" s="1" t="s">
        <v>34</v>
      </c>
      <c r="K8509" s="3" t="s">
        <v>17</v>
      </c>
      <c r="L8509" s="1" t="s">
        <v>34</v>
      </c>
      <c r="M8509" s="4" t="s">
        <v>42</v>
      </c>
      <c r="N8509" s="3" t="str">
        <f>J8509</f>
        <v>[50-85 Lacs]</v>
      </c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1"/>
      <c r="AA8509" s="1" t="s">
        <v>16</v>
      </c>
      <c r="AB8509" s="3" t="s">
        <v>12</v>
      </c>
      <c r="AC8509" s="23" t="s">
        <v>37803</v>
      </c>
      <c r="AD8509" s="23" t="s">
        <v>45752</v>
      </c>
      <c r="AE8509" t="s">
        <v>35409</v>
      </c>
    </row>
    <row r="8510" spans="1:31" ht="14.25" customHeight="1">
      <c r="A8510" s="1">
        <v>8509</v>
      </c>
      <c r="B8510" s="1" t="s">
        <v>10396</v>
      </c>
      <c r="C8510" s="1" t="s">
        <v>12742</v>
      </c>
      <c r="D8510" s="1" t="s">
        <v>16037</v>
      </c>
      <c r="E8510" s="1" t="s">
        <v>37086</v>
      </c>
      <c r="F8510" s="1" t="s">
        <v>27098</v>
      </c>
      <c r="G8510" s="14">
        <v>9194469096</v>
      </c>
      <c r="H8510" s="1" t="s">
        <v>8</v>
      </c>
      <c r="I8510" s="1" t="s">
        <v>9</v>
      </c>
      <c r="J8510" s="1" t="s">
        <v>34</v>
      </c>
      <c r="K8510" s="3" t="s">
        <v>17</v>
      </c>
      <c r="L8510" s="1" t="s">
        <v>34</v>
      </c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1"/>
      <c r="AA8510" s="1" t="s">
        <v>16</v>
      </c>
      <c r="AB8510" s="3" t="s">
        <v>12</v>
      </c>
      <c r="AC8510" s="23" t="s">
        <v>37803</v>
      </c>
      <c r="AD8510" s="23" t="s">
        <v>45753</v>
      </c>
      <c r="AE8510" t="s">
        <v>35410</v>
      </c>
    </row>
    <row r="8511" spans="1:31" ht="14.25" customHeight="1">
      <c r="A8511" s="1">
        <v>8510</v>
      </c>
      <c r="B8511" s="1" t="s">
        <v>10396</v>
      </c>
      <c r="C8511" s="1" t="s">
        <v>12745</v>
      </c>
      <c r="D8511" s="1" t="s">
        <v>873</v>
      </c>
      <c r="E8511" s="1" t="s">
        <v>255</v>
      </c>
      <c r="F8511" s="1" t="s">
        <v>27100</v>
      </c>
      <c r="G8511" s="14">
        <v>9199646104</v>
      </c>
      <c r="H8511" s="1" t="s">
        <v>8</v>
      </c>
      <c r="I8511" s="1" t="s">
        <v>9</v>
      </c>
      <c r="J8511" s="1" t="s">
        <v>34</v>
      </c>
      <c r="K8511" s="3" t="s">
        <v>42</v>
      </c>
      <c r="L8511" s="1" t="s">
        <v>34</v>
      </c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1"/>
      <c r="AA8511" s="1" t="s">
        <v>16</v>
      </c>
      <c r="AB8511" s="3" t="s">
        <v>12</v>
      </c>
      <c r="AC8511" s="23" t="s">
        <v>37803</v>
      </c>
      <c r="AD8511" s="23" t="s">
        <v>45754</v>
      </c>
      <c r="AE8511" t="s">
        <v>35409</v>
      </c>
    </row>
    <row r="8512" spans="1:31" ht="14.25" customHeight="1">
      <c r="A8512" s="1">
        <v>8511</v>
      </c>
      <c r="B8512" s="1" t="s">
        <v>10396</v>
      </c>
      <c r="C8512" s="1" t="s">
        <v>12746</v>
      </c>
      <c r="D8512" s="1" t="s">
        <v>2921</v>
      </c>
      <c r="E8512" s="1" t="s">
        <v>36928</v>
      </c>
      <c r="F8512" s="1" t="s">
        <v>27101</v>
      </c>
      <c r="G8512" s="14">
        <v>914444444410</v>
      </c>
      <c r="H8512" s="1" t="s">
        <v>20</v>
      </c>
      <c r="I8512" s="1" t="s">
        <v>41</v>
      </c>
      <c r="J8512" s="1" t="s">
        <v>34</v>
      </c>
      <c r="K8512" s="3" t="s">
        <v>17</v>
      </c>
      <c r="L8512" s="1" t="s">
        <v>34</v>
      </c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1"/>
      <c r="AA8512" s="1" t="s">
        <v>16</v>
      </c>
      <c r="AB8512" s="3" t="s">
        <v>12</v>
      </c>
      <c r="AC8512" s="23" t="s">
        <v>37803</v>
      </c>
      <c r="AD8512" s="23" t="s">
        <v>45755</v>
      </c>
      <c r="AE8512" t="s">
        <v>35409</v>
      </c>
    </row>
    <row r="8513" spans="1:31" ht="14.25" customHeight="1">
      <c r="A8513" s="1">
        <v>8512</v>
      </c>
      <c r="B8513" s="1" t="s">
        <v>10396</v>
      </c>
      <c r="C8513" s="1" t="s">
        <v>10397</v>
      </c>
      <c r="D8513" s="1" t="s">
        <v>986</v>
      </c>
      <c r="E8513" s="1" t="s">
        <v>9388</v>
      </c>
      <c r="F8513" s="1" t="s">
        <v>27103</v>
      </c>
      <c r="G8513" s="14">
        <v>919946900416</v>
      </c>
      <c r="H8513" s="1" t="s">
        <v>20</v>
      </c>
      <c r="I8513" s="1" t="s">
        <v>41</v>
      </c>
      <c r="J8513" s="1" t="s">
        <v>34</v>
      </c>
      <c r="K8513" s="3" t="s">
        <v>17</v>
      </c>
      <c r="L8513" s="1" t="s">
        <v>34</v>
      </c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1"/>
      <c r="AA8513" s="1" t="s">
        <v>16</v>
      </c>
      <c r="AB8513" s="3" t="s">
        <v>12</v>
      </c>
      <c r="AC8513" s="23" t="s">
        <v>37803</v>
      </c>
      <c r="AD8513" s="23" t="s">
        <v>45756</v>
      </c>
      <c r="AE8513" t="s">
        <v>35409</v>
      </c>
    </row>
    <row r="8514" spans="1:31" ht="14.25" customHeight="1">
      <c r="A8514" s="1">
        <v>8513</v>
      </c>
      <c r="B8514" s="1" t="s">
        <v>10396</v>
      </c>
      <c r="C8514" s="1" t="s">
        <v>12756</v>
      </c>
      <c r="D8514" s="1" t="s">
        <v>1605</v>
      </c>
      <c r="E8514" s="1" t="s">
        <v>255</v>
      </c>
      <c r="F8514" s="1" t="s">
        <v>27106</v>
      </c>
      <c r="G8514" s="14">
        <v>91944114414</v>
      </c>
      <c r="H8514" s="1" t="s">
        <v>20</v>
      </c>
      <c r="I8514" s="1" t="s">
        <v>9</v>
      </c>
      <c r="J8514" s="1" t="s">
        <v>34</v>
      </c>
      <c r="K8514" s="3" t="s">
        <v>42</v>
      </c>
      <c r="L8514" s="1" t="s">
        <v>34</v>
      </c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1"/>
      <c r="AA8514" s="1" t="s">
        <v>16</v>
      </c>
      <c r="AB8514" s="3" t="s">
        <v>12</v>
      </c>
      <c r="AC8514" s="23" t="s">
        <v>37803</v>
      </c>
      <c r="AD8514" s="23" t="s">
        <v>45757</v>
      </c>
      <c r="AE8514" t="s">
        <v>35399</v>
      </c>
    </row>
    <row r="8515" spans="1:31" ht="14.25" customHeight="1">
      <c r="A8515" s="1">
        <v>8514</v>
      </c>
      <c r="B8515" s="1" t="s">
        <v>10396</v>
      </c>
      <c r="C8515" s="1" t="s">
        <v>10429</v>
      </c>
      <c r="D8515" s="1" t="s">
        <v>3055</v>
      </c>
      <c r="E8515" s="1" t="s">
        <v>32</v>
      </c>
      <c r="F8515" s="1" t="s">
        <v>27116</v>
      </c>
      <c r="G8515" s="14">
        <v>919460600</v>
      </c>
      <c r="H8515" s="1" t="s">
        <v>20</v>
      </c>
      <c r="I8515" s="1" t="s">
        <v>9</v>
      </c>
      <c r="J8515" s="1" t="s">
        <v>34</v>
      </c>
      <c r="K8515" s="3" t="s">
        <v>17</v>
      </c>
      <c r="L8515" s="1" t="s">
        <v>34</v>
      </c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1"/>
      <c r="AA8515" s="1" t="s">
        <v>11</v>
      </c>
      <c r="AB8515" s="3" t="s">
        <v>13</v>
      </c>
      <c r="AC8515" s="23" t="s">
        <v>37803</v>
      </c>
      <c r="AD8515" s="23" t="s">
        <v>45758</v>
      </c>
      <c r="AE8515" t="s">
        <v>35409</v>
      </c>
    </row>
    <row r="8516" spans="1:31" ht="14.25" customHeight="1">
      <c r="A8516" s="1">
        <v>8515</v>
      </c>
      <c r="B8516" s="1" t="s">
        <v>10396</v>
      </c>
      <c r="C8516" s="22" t="s">
        <v>37778</v>
      </c>
      <c r="D8516" s="1" t="s">
        <v>3952</v>
      </c>
      <c r="E8516" s="1" t="s">
        <v>139</v>
      </c>
      <c r="F8516" s="1" t="s">
        <v>32483</v>
      </c>
      <c r="G8516" s="14">
        <v>919494000044</v>
      </c>
      <c r="H8516" s="1" t="s">
        <v>8</v>
      </c>
      <c r="I8516" s="1" t="s">
        <v>9</v>
      </c>
      <c r="J8516" s="1" t="s">
        <v>34</v>
      </c>
      <c r="K8516" s="3" t="s">
        <v>42</v>
      </c>
      <c r="L8516" s="1" t="s">
        <v>34</v>
      </c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1"/>
      <c r="AA8516" s="1" t="s">
        <v>16</v>
      </c>
      <c r="AB8516" s="3" t="s">
        <v>12</v>
      </c>
      <c r="AC8516" s="23" t="s">
        <v>37803</v>
      </c>
      <c r="AD8516" s="23" t="s">
        <v>38464</v>
      </c>
      <c r="AE8516" t="s">
        <v>35394</v>
      </c>
    </row>
    <row r="8517" spans="1:31" ht="14.25" customHeight="1">
      <c r="A8517" s="1">
        <v>8516</v>
      </c>
      <c r="B8517" s="1" t="s">
        <v>10396</v>
      </c>
      <c r="C8517" s="22" t="s">
        <v>37778</v>
      </c>
      <c r="D8517" s="1" t="s">
        <v>2428</v>
      </c>
      <c r="E8517" s="1" t="s">
        <v>40</v>
      </c>
      <c r="F8517" s="1" t="s">
        <v>32487</v>
      </c>
      <c r="G8517" s="14">
        <v>9191994691</v>
      </c>
      <c r="H8517" s="1" t="s">
        <v>8</v>
      </c>
      <c r="I8517" s="1" t="s">
        <v>33</v>
      </c>
      <c r="J8517" s="1" t="s">
        <v>34</v>
      </c>
      <c r="K8517" s="3" t="s">
        <v>42</v>
      </c>
      <c r="L8517" s="1" t="s">
        <v>34</v>
      </c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1"/>
      <c r="AA8517" s="1" t="s">
        <v>16</v>
      </c>
      <c r="AB8517" s="3" t="s">
        <v>12</v>
      </c>
      <c r="AC8517" s="23" t="s">
        <v>37803</v>
      </c>
      <c r="AD8517" s="23" t="s">
        <v>45759</v>
      </c>
      <c r="AE8517" t="s">
        <v>35410</v>
      </c>
    </row>
    <row r="8518" spans="1:31" ht="14.25" customHeight="1">
      <c r="A8518" s="1">
        <v>8517</v>
      </c>
      <c r="B8518" s="9" t="s">
        <v>6</v>
      </c>
      <c r="C8518" s="1" t="s">
        <v>12770</v>
      </c>
      <c r="D8518" s="1" t="s">
        <v>2671</v>
      </c>
      <c r="E8518" s="1" t="s">
        <v>597</v>
      </c>
      <c r="F8518" s="1" t="s">
        <v>27124</v>
      </c>
      <c r="G8518" s="14">
        <v>91964409491</v>
      </c>
      <c r="H8518" s="1" t="s">
        <v>132</v>
      </c>
      <c r="I8518" s="1" t="s">
        <v>62</v>
      </c>
      <c r="J8518" s="1" t="s">
        <v>34</v>
      </c>
      <c r="K8518" s="3" t="s">
        <v>42</v>
      </c>
      <c r="L8518" s="1" t="s">
        <v>34</v>
      </c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1"/>
      <c r="AA8518" s="1" t="s">
        <v>16</v>
      </c>
      <c r="AB8518" s="3" t="s">
        <v>12</v>
      </c>
      <c r="AC8518" s="23" t="s">
        <v>37803</v>
      </c>
      <c r="AD8518" s="23" t="s">
        <v>45760</v>
      </c>
      <c r="AE8518" t="s">
        <v>35394</v>
      </c>
    </row>
    <row r="8519" spans="1:31" ht="14.25" customHeight="1">
      <c r="A8519" s="1">
        <v>8518</v>
      </c>
      <c r="B8519" s="9" t="s">
        <v>6</v>
      </c>
      <c r="C8519" s="1" t="s">
        <v>12772</v>
      </c>
      <c r="D8519" s="1" t="s">
        <v>12773</v>
      </c>
      <c r="E8519" s="1" t="s">
        <v>447</v>
      </c>
      <c r="F8519" s="1" t="s">
        <v>12774</v>
      </c>
      <c r="G8519" s="14">
        <v>91446614946</v>
      </c>
      <c r="H8519" s="1" t="s">
        <v>8</v>
      </c>
      <c r="I8519" s="1" t="s">
        <v>41</v>
      </c>
      <c r="J8519" s="1" t="s">
        <v>34</v>
      </c>
      <c r="K8519" s="3" t="s">
        <v>42</v>
      </c>
      <c r="L8519" s="1" t="s">
        <v>34</v>
      </c>
      <c r="M8519" s="3" t="s">
        <v>178</v>
      </c>
      <c r="N8519" s="3" t="str">
        <f>J8519</f>
        <v>[50-85 Lacs]</v>
      </c>
      <c r="O8519" s="3" t="s">
        <v>171</v>
      </c>
      <c r="P8519" s="3" t="s">
        <v>34</v>
      </c>
      <c r="Q8519" s="3"/>
      <c r="R8519" s="3"/>
      <c r="S8519" s="3"/>
      <c r="T8519" s="3"/>
      <c r="U8519" s="3"/>
      <c r="V8519" s="3"/>
      <c r="W8519" s="3"/>
      <c r="X8519" s="3"/>
      <c r="Y8519" s="3"/>
      <c r="Z8519" s="1"/>
      <c r="AA8519" s="1" t="s">
        <v>16</v>
      </c>
      <c r="AB8519" s="3" t="s">
        <v>12</v>
      </c>
      <c r="AC8519" s="23" t="s">
        <v>37803</v>
      </c>
      <c r="AD8519" s="23" t="s">
        <v>45761</v>
      </c>
      <c r="AE8519" t="s">
        <v>35399</v>
      </c>
    </row>
    <row r="8520" spans="1:31" ht="14.25" customHeight="1">
      <c r="A8520" s="1">
        <v>8519</v>
      </c>
      <c r="B8520" s="9" t="s">
        <v>6</v>
      </c>
      <c r="C8520" s="1" t="s">
        <v>12777</v>
      </c>
      <c r="D8520" s="1" t="s">
        <v>58</v>
      </c>
      <c r="E8520" s="1" t="s">
        <v>217</v>
      </c>
      <c r="F8520" s="1" t="s">
        <v>32488</v>
      </c>
      <c r="G8520" s="14">
        <v>91949491406</v>
      </c>
      <c r="H8520" s="1" t="s">
        <v>8</v>
      </c>
      <c r="I8520" s="1" t="s">
        <v>41</v>
      </c>
      <c r="J8520" s="1" t="s">
        <v>34</v>
      </c>
      <c r="K8520" s="3" t="s">
        <v>42</v>
      </c>
      <c r="L8520" s="1" t="s">
        <v>34</v>
      </c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1"/>
      <c r="AA8520" s="1" t="s">
        <v>16</v>
      </c>
      <c r="AB8520" s="3" t="s">
        <v>12</v>
      </c>
      <c r="AC8520" s="23" t="s">
        <v>37803</v>
      </c>
      <c r="AD8520" s="23" t="s">
        <v>45762</v>
      </c>
      <c r="AE8520" t="s">
        <v>35399</v>
      </c>
    </row>
    <row r="8521" spans="1:31" ht="14.25" customHeight="1">
      <c r="A8521" s="1">
        <v>8520</v>
      </c>
      <c r="B8521" s="1" t="s">
        <v>10396</v>
      </c>
      <c r="C8521" s="22" t="s">
        <v>37778</v>
      </c>
      <c r="D8521" s="1" t="s">
        <v>965</v>
      </c>
      <c r="E8521" s="1" t="s">
        <v>37101</v>
      </c>
      <c r="F8521" s="1" t="s">
        <v>32491</v>
      </c>
      <c r="G8521" s="14">
        <v>919446911666</v>
      </c>
      <c r="H8521" s="1" t="s">
        <v>20</v>
      </c>
      <c r="I8521" s="1" t="s">
        <v>33</v>
      </c>
      <c r="J8521" s="1" t="s">
        <v>34</v>
      </c>
      <c r="K8521" s="3" t="s">
        <v>17</v>
      </c>
      <c r="L8521" s="1" t="s">
        <v>34</v>
      </c>
      <c r="M8521" s="4" t="s">
        <v>42</v>
      </c>
      <c r="N8521" s="3" t="str">
        <f>J8521</f>
        <v>[50-85 Lacs]</v>
      </c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1"/>
      <c r="AA8521" s="1" t="s">
        <v>16</v>
      </c>
      <c r="AB8521" s="3" t="s">
        <v>12</v>
      </c>
      <c r="AC8521" s="23" t="s">
        <v>37803</v>
      </c>
      <c r="AD8521" s="23" t="s">
        <v>42596</v>
      </c>
      <c r="AE8521" t="s">
        <v>35394</v>
      </c>
    </row>
    <row r="8522" spans="1:31" ht="14.25" customHeight="1">
      <c r="A8522" s="1">
        <v>8521</v>
      </c>
      <c r="B8522" s="1" t="s">
        <v>10396</v>
      </c>
      <c r="C8522" s="22" t="s">
        <v>37778</v>
      </c>
      <c r="D8522" s="1" t="s">
        <v>35945</v>
      </c>
      <c r="E8522" s="1" t="s">
        <v>1725</v>
      </c>
      <c r="F8522" s="1" t="s">
        <v>27135</v>
      </c>
      <c r="G8522" s="14">
        <v>9199190040</v>
      </c>
      <c r="H8522" s="1" t="s">
        <v>8</v>
      </c>
      <c r="I8522" s="1" t="s">
        <v>62</v>
      </c>
      <c r="J8522" s="1" t="s">
        <v>34</v>
      </c>
      <c r="K8522" s="3" t="s">
        <v>42</v>
      </c>
      <c r="L8522" s="1" t="s">
        <v>34</v>
      </c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1"/>
      <c r="AA8522" s="1" t="s">
        <v>16</v>
      </c>
      <c r="AB8522" s="3" t="s">
        <v>12</v>
      </c>
      <c r="AC8522" s="23" t="s">
        <v>37803</v>
      </c>
      <c r="AD8522" s="23" t="s">
        <v>45763</v>
      </c>
      <c r="AE8522" t="s">
        <v>35410</v>
      </c>
    </row>
    <row r="8523" spans="1:31" ht="14.25" customHeight="1">
      <c r="A8523" s="1">
        <v>8522</v>
      </c>
      <c r="B8523" s="1" t="s">
        <v>10396</v>
      </c>
      <c r="C8523" s="22" t="s">
        <v>37778</v>
      </c>
      <c r="D8523" s="1" t="s">
        <v>7685</v>
      </c>
      <c r="E8523" s="1" t="s">
        <v>3492</v>
      </c>
      <c r="F8523" s="1" t="s">
        <v>12788</v>
      </c>
      <c r="G8523" s="14">
        <v>91949449049</v>
      </c>
      <c r="H8523" s="1" t="s">
        <v>15</v>
      </c>
      <c r="I8523" s="1" t="s">
        <v>41</v>
      </c>
      <c r="J8523" s="1" t="s">
        <v>34</v>
      </c>
      <c r="K8523" s="3" t="s">
        <v>42</v>
      </c>
      <c r="L8523" s="1" t="s">
        <v>34</v>
      </c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1"/>
      <c r="AA8523" s="1" t="s">
        <v>16</v>
      </c>
      <c r="AB8523" s="3" t="s">
        <v>12</v>
      </c>
      <c r="AC8523" s="23" t="s">
        <v>37803</v>
      </c>
      <c r="AD8523" s="23" t="s">
        <v>45764</v>
      </c>
      <c r="AE8523" t="s">
        <v>35410</v>
      </c>
    </row>
    <row r="8524" spans="1:31" ht="14.25" customHeight="1">
      <c r="A8524" s="1">
        <v>8523</v>
      </c>
      <c r="B8524" s="1" t="s">
        <v>10396</v>
      </c>
      <c r="C8524" s="22" t="s">
        <v>37778</v>
      </c>
      <c r="D8524" s="1" t="s">
        <v>727</v>
      </c>
      <c r="E8524" s="1" t="s">
        <v>36827</v>
      </c>
      <c r="F8524" s="1" t="s">
        <v>27137</v>
      </c>
      <c r="G8524" s="14">
        <v>91494404949</v>
      </c>
      <c r="H8524" s="1" t="s">
        <v>20</v>
      </c>
      <c r="I8524" s="1" t="s">
        <v>9</v>
      </c>
      <c r="J8524" s="1" t="s">
        <v>34</v>
      </c>
      <c r="K8524" s="3" t="s">
        <v>42</v>
      </c>
      <c r="L8524" s="1" t="s">
        <v>34</v>
      </c>
      <c r="M8524" s="3" t="s">
        <v>27</v>
      </c>
      <c r="N8524" s="3" t="str">
        <f>J8524</f>
        <v>[50-85 Lacs]</v>
      </c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1"/>
      <c r="AA8524" s="1" t="s">
        <v>16</v>
      </c>
      <c r="AB8524" s="3" t="s">
        <v>12</v>
      </c>
      <c r="AC8524" s="23" t="s">
        <v>37803</v>
      </c>
      <c r="AD8524" s="23" t="s">
        <v>45765</v>
      </c>
      <c r="AE8524" t="s">
        <v>35394</v>
      </c>
    </row>
    <row r="8525" spans="1:31" ht="14.25" customHeight="1">
      <c r="A8525" s="1">
        <v>8524</v>
      </c>
      <c r="B8525" s="9" t="s">
        <v>6</v>
      </c>
      <c r="C8525" s="1" t="s">
        <v>12792</v>
      </c>
      <c r="D8525" s="1" t="s">
        <v>223</v>
      </c>
      <c r="E8525" s="1" t="s">
        <v>37102</v>
      </c>
      <c r="F8525" s="1" t="s">
        <v>27142</v>
      </c>
      <c r="G8525" s="14">
        <v>91440099699</v>
      </c>
      <c r="H8525" s="1" t="s">
        <v>15</v>
      </c>
      <c r="I8525" s="1" t="s">
        <v>62</v>
      </c>
      <c r="J8525" s="1" t="s">
        <v>34</v>
      </c>
      <c r="K8525" s="3" t="s">
        <v>42</v>
      </c>
      <c r="L8525" s="1" t="s">
        <v>34</v>
      </c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1"/>
      <c r="AA8525" s="1" t="s">
        <v>16</v>
      </c>
      <c r="AB8525" s="3" t="s">
        <v>12</v>
      </c>
      <c r="AC8525" s="23" t="s">
        <v>37803</v>
      </c>
      <c r="AD8525" s="23" t="s">
        <v>45766</v>
      </c>
      <c r="AE8525" t="s">
        <v>35399</v>
      </c>
    </row>
    <row r="8526" spans="1:31" ht="14.25" customHeight="1">
      <c r="A8526" s="1">
        <v>8525</v>
      </c>
      <c r="B8526" s="1" t="s">
        <v>10396</v>
      </c>
      <c r="C8526" s="22" t="s">
        <v>37778</v>
      </c>
      <c r="D8526" s="1" t="s">
        <v>2880</v>
      </c>
      <c r="E8526" s="1" t="s">
        <v>774</v>
      </c>
      <c r="F8526" s="1" t="s">
        <v>27146</v>
      </c>
      <c r="G8526" s="14">
        <v>919601601414</v>
      </c>
      <c r="H8526" s="1" t="s">
        <v>37</v>
      </c>
      <c r="I8526" s="1" t="s">
        <v>9</v>
      </c>
      <c r="J8526" s="1" t="s">
        <v>34</v>
      </c>
      <c r="K8526" s="3" t="s">
        <v>17</v>
      </c>
      <c r="L8526" s="1" t="s">
        <v>34</v>
      </c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1"/>
      <c r="AA8526" s="1" t="s">
        <v>11</v>
      </c>
      <c r="AB8526" s="3" t="s">
        <v>13</v>
      </c>
      <c r="AC8526" s="23" t="s">
        <v>37803</v>
      </c>
      <c r="AD8526" s="23" t="s">
        <v>45767</v>
      </c>
      <c r="AE8526" t="s">
        <v>35409</v>
      </c>
    </row>
    <row r="8527" spans="1:31" ht="14.25" customHeight="1">
      <c r="A8527" s="1">
        <v>8526</v>
      </c>
      <c r="B8527" s="1" t="s">
        <v>10396</v>
      </c>
      <c r="C8527" s="22" t="s">
        <v>37778</v>
      </c>
      <c r="D8527" s="1" t="s">
        <v>359</v>
      </c>
      <c r="E8527" s="1" t="s">
        <v>40</v>
      </c>
      <c r="F8527" s="1" t="s">
        <v>27147</v>
      </c>
      <c r="G8527" s="14">
        <v>914466940604</v>
      </c>
      <c r="H8527" s="1" t="s">
        <v>8</v>
      </c>
      <c r="I8527" s="1" t="s">
        <v>9</v>
      </c>
      <c r="J8527" s="1" t="s">
        <v>34</v>
      </c>
      <c r="K8527" s="3" t="s">
        <v>42</v>
      </c>
      <c r="L8527" s="1" t="s">
        <v>34</v>
      </c>
      <c r="M8527" s="3" t="s">
        <v>27</v>
      </c>
      <c r="N8527" s="3" t="str">
        <f>J8527</f>
        <v>[50-85 Lacs]</v>
      </c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1"/>
      <c r="AA8527" s="1" t="s">
        <v>16</v>
      </c>
      <c r="AB8527" s="3" t="s">
        <v>12</v>
      </c>
      <c r="AC8527" s="23" t="s">
        <v>37803</v>
      </c>
      <c r="AD8527" s="23" t="s">
        <v>45768</v>
      </c>
      <c r="AE8527" t="s">
        <v>35409</v>
      </c>
    </row>
    <row r="8528" spans="1:31" ht="14.25" customHeight="1">
      <c r="A8528" s="1">
        <v>8527</v>
      </c>
      <c r="B8528" s="1" t="s">
        <v>10396</v>
      </c>
      <c r="C8528" s="1" t="s">
        <v>10519</v>
      </c>
      <c r="D8528" s="1" t="s">
        <v>1008</v>
      </c>
      <c r="E8528" s="1" t="s">
        <v>37103</v>
      </c>
      <c r="F8528" s="1" t="s">
        <v>27148</v>
      </c>
      <c r="G8528" s="14">
        <v>91949111994</v>
      </c>
      <c r="H8528" s="1" t="s">
        <v>20</v>
      </c>
      <c r="I8528" s="1" t="s">
        <v>41</v>
      </c>
      <c r="J8528" s="1" t="s">
        <v>34</v>
      </c>
      <c r="K8528" s="3" t="s">
        <v>42</v>
      </c>
      <c r="L8528" s="1" t="s">
        <v>34</v>
      </c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1"/>
      <c r="AA8528" s="1" t="s">
        <v>16</v>
      </c>
      <c r="AB8528" s="3" t="s">
        <v>12</v>
      </c>
      <c r="AC8528" s="23" t="s">
        <v>37803</v>
      </c>
      <c r="AD8528" s="23" t="s">
        <v>45769</v>
      </c>
      <c r="AE8528" t="s">
        <v>35409</v>
      </c>
    </row>
    <row r="8529" spans="1:31" ht="14.25" customHeight="1">
      <c r="A8529" s="1">
        <v>8528</v>
      </c>
      <c r="B8529" s="1" t="s">
        <v>10396</v>
      </c>
      <c r="C8529" s="22" t="s">
        <v>37778</v>
      </c>
      <c r="D8529" s="1" t="s">
        <v>3356</v>
      </c>
      <c r="E8529" s="1" t="s">
        <v>37104</v>
      </c>
      <c r="F8529" s="1" t="s">
        <v>32492</v>
      </c>
      <c r="G8529" s="14">
        <v>9144094194</v>
      </c>
      <c r="H8529" s="1" t="s">
        <v>15</v>
      </c>
      <c r="I8529" s="1" t="s">
        <v>41</v>
      </c>
      <c r="J8529" s="1" t="s">
        <v>34</v>
      </c>
      <c r="K8529" s="3" t="s">
        <v>17</v>
      </c>
      <c r="L8529" s="1" t="s">
        <v>34</v>
      </c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1"/>
      <c r="AA8529" s="1" t="s">
        <v>16</v>
      </c>
      <c r="AB8529" s="3" t="s">
        <v>12</v>
      </c>
      <c r="AC8529" s="23" t="s">
        <v>37803</v>
      </c>
      <c r="AD8529" s="23" t="s">
        <v>45770</v>
      </c>
      <c r="AE8529" t="s">
        <v>35409</v>
      </c>
    </row>
    <row r="8530" spans="1:31" ht="14.25" customHeight="1">
      <c r="A8530" s="1">
        <v>8529</v>
      </c>
      <c r="B8530" s="1" t="s">
        <v>10396</v>
      </c>
      <c r="C8530" s="1" t="s">
        <v>10526</v>
      </c>
      <c r="D8530" s="1" t="s">
        <v>2442</v>
      </c>
      <c r="E8530" s="1" t="s">
        <v>362</v>
      </c>
      <c r="F8530" s="1" t="s">
        <v>27151</v>
      </c>
      <c r="G8530" s="14">
        <v>91944904496</v>
      </c>
      <c r="H8530" s="1" t="s">
        <v>20</v>
      </c>
      <c r="I8530" s="1" t="s">
        <v>41</v>
      </c>
      <c r="J8530" s="1" t="s">
        <v>34</v>
      </c>
      <c r="K8530" s="3" t="s">
        <v>17</v>
      </c>
      <c r="L8530" s="1" t="s">
        <v>34</v>
      </c>
      <c r="M8530" s="4" t="s">
        <v>42</v>
      </c>
      <c r="N8530" s="3" t="str">
        <f t="shared" ref="N8530:N8531" si="311">J8530</f>
        <v>[50-85 Lacs]</v>
      </c>
      <c r="O8530" s="3" t="s">
        <v>47349</v>
      </c>
      <c r="P8530" s="3" t="s">
        <v>34</v>
      </c>
      <c r="Q8530" s="3"/>
      <c r="R8530" s="3"/>
      <c r="S8530" s="3"/>
      <c r="T8530" s="3"/>
      <c r="U8530" s="3"/>
      <c r="V8530" s="3"/>
      <c r="W8530" s="3"/>
      <c r="X8530" s="3"/>
      <c r="Y8530" s="3"/>
      <c r="Z8530" s="1"/>
      <c r="AA8530" s="1" t="s">
        <v>16</v>
      </c>
      <c r="AB8530" s="3" t="s">
        <v>12</v>
      </c>
      <c r="AC8530" s="23" t="s">
        <v>37803</v>
      </c>
      <c r="AD8530" s="23" t="s">
        <v>45771</v>
      </c>
      <c r="AE8530" t="s">
        <v>35410</v>
      </c>
    </row>
    <row r="8531" spans="1:31" ht="14.25" customHeight="1">
      <c r="A8531" s="1">
        <v>8530</v>
      </c>
      <c r="B8531" s="1" t="s">
        <v>10396</v>
      </c>
      <c r="C8531" s="1" t="s">
        <v>12797</v>
      </c>
      <c r="D8531" s="1" t="s">
        <v>841</v>
      </c>
      <c r="E8531" s="1" t="s">
        <v>774</v>
      </c>
      <c r="F8531" s="1" t="s">
        <v>27153</v>
      </c>
      <c r="G8531" s="14">
        <v>914490401944</v>
      </c>
      <c r="H8531" s="1" t="s">
        <v>20</v>
      </c>
      <c r="I8531" s="1" t="s">
        <v>41</v>
      </c>
      <c r="J8531" s="1" t="s">
        <v>34</v>
      </c>
      <c r="K8531" s="3" t="s">
        <v>17</v>
      </c>
      <c r="L8531" s="1" t="s">
        <v>34</v>
      </c>
      <c r="M8531" s="4" t="s">
        <v>42</v>
      </c>
      <c r="N8531" s="3" t="str">
        <f t="shared" si="311"/>
        <v>[50-85 Lacs]</v>
      </c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1"/>
      <c r="AA8531" s="1" t="s">
        <v>16</v>
      </c>
      <c r="AB8531" s="3" t="s">
        <v>12</v>
      </c>
      <c r="AC8531" s="23" t="s">
        <v>37803</v>
      </c>
      <c r="AD8531" s="23" t="s">
        <v>45772</v>
      </c>
      <c r="AE8531" t="s">
        <v>35399</v>
      </c>
    </row>
    <row r="8532" spans="1:31" ht="14.25" customHeight="1">
      <c r="A8532" s="1">
        <v>8531</v>
      </c>
      <c r="B8532" s="1" t="s">
        <v>10396</v>
      </c>
      <c r="C8532" s="22" t="s">
        <v>37778</v>
      </c>
      <c r="D8532" s="1" t="s">
        <v>1305</v>
      </c>
      <c r="E8532" s="1" t="s">
        <v>73</v>
      </c>
      <c r="F8532" s="1" t="s">
        <v>27158</v>
      </c>
      <c r="G8532" s="14">
        <v>91944946664</v>
      </c>
      <c r="H8532" s="1" t="s">
        <v>8</v>
      </c>
      <c r="I8532" s="1" t="s">
        <v>9</v>
      </c>
      <c r="J8532" s="1" t="s">
        <v>34</v>
      </c>
      <c r="K8532" s="3" t="s">
        <v>17</v>
      </c>
      <c r="L8532" s="1" t="s">
        <v>34</v>
      </c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1"/>
      <c r="AA8532" s="1" t="s">
        <v>11</v>
      </c>
      <c r="AB8532" s="3" t="s">
        <v>56</v>
      </c>
      <c r="AC8532" s="23" t="s">
        <v>37803</v>
      </c>
      <c r="AD8532" s="23" t="s">
        <v>45773</v>
      </c>
      <c r="AE8532" t="s">
        <v>35409</v>
      </c>
    </row>
    <row r="8533" spans="1:31" ht="14.25" customHeight="1">
      <c r="A8533" s="1">
        <v>8532</v>
      </c>
      <c r="B8533" s="1" t="s">
        <v>10396</v>
      </c>
      <c r="C8533" s="22" t="s">
        <v>37778</v>
      </c>
      <c r="D8533" s="1" t="s">
        <v>12802</v>
      </c>
      <c r="E8533" s="1" t="s">
        <v>2250</v>
      </c>
      <c r="F8533" s="1" t="s">
        <v>32496</v>
      </c>
      <c r="G8533" s="14">
        <v>919016446464</v>
      </c>
      <c r="H8533" s="1" t="s">
        <v>8</v>
      </c>
      <c r="I8533" s="1" t="s">
        <v>9</v>
      </c>
      <c r="J8533" s="1" t="s">
        <v>34</v>
      </c>
      <c r="K8533" s="3" t="s">
        <v>17</v>
      </c>
      <c r="L8533" s="1" t="s">
        <v>34</v>
      </c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1"/>
      <c r="AA8533" s="1" t="s">
        <v>11</v>
      </c>
      <c r="AB8533" s="3" t="s">
        <v>13</v>
      </c>
      <c r="AC8533" s="23" t="s">
        <v>37803</v>
      </c>
      <c r="AD8533" s="23" t="s">
        <v>45774</v>
      </c>
      <c r="AE8533" t="s">
        <v>35399</v>
      </c>
    </row>
    <row r="8534" spans="1:31" ht="14.25" customHeight="1">
      <c r="A8534" s="1">
        <v>8533</v>
      </c>
      <c r="B8534" s="1" t="s">
        <v>10396</v>
      </c>
      <c r="C8534" s="1" t="s">
        <v>10552</v>
      </c>
      <c r="D8534" s="1" t="s">
        <v>463</v>
      </c>
      <c r="E8534" s="1" t="s">
        <v>87</v>
      </c>
      <c r="F8534" s="1" t="s">
        <v>34596</v>
      </c>
      <c r="G8534" s="14">
        <v>91944649496</v>
      </c>
      <c r="H8534" s="1" t="s">
        <v>8</v>
      </c>
      <c r="I8534" s="1" t="s">
        <v>9</v>
      </c>
      <c r="J8534" s="1" t="s">
        <v>34</v>
      </c>
      <c r="K8534" s="3" t="s">
        <v>17</v>
      </c>
      <c r="L8534" s="1" t="s">
        <v>34</v>
      </c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1"/>
      <c r="AA8534" s="1" t="s">
        <v>11</v>
      </c>
      <c r="AB8534" s="3" t="s">
        <v>586</v>
      </c>
      <c r="AC8534" s="23" t="s">
        <v>37803</v>
      </c>
      <c r="AD8534" s="23" t="s">
        <v>45775</v>
      </c>
      <c r="AE8534" t="s">
        <v>35409</v>
      </c>
    </row>
    <row r="8535" spans="1:31" ht="14.25" customHeight="1">
      <c r="A8535" s="1">
        <v>8534</v>
      </c>
      <c r="B8535" s="1" t="s">
        <v>10396</v>
      </c>
      <c r="C8535" s="22" t="s">
        <v>37778</v>
      </c>
      <c r="D8535" s="1" t="s">
        <v>1857</v>
      </c>
      <c r="E8535" s="1" t="s">
        <v>6300</v>
      </c>
      <c r="F8535" s="1" t="s">
        <v>27163</v>
      </c>
      <c r="G8535" s="14">
        <v>9196649449</v>
      </c>
      <c r="H8535" s="1" t="s">
        <v>20</v>
      </c>
      <c r="I8535" s="1" t="s">
        <v>62</v>
      </c>
      <c r="J8535" s="1" t="s">
        <v>34</v>
      </c>
      <c r="K8535" s="3" t="s">
        <v>42</v>
      </c>
      <c r="L8535" s="1" t="s">
        <v>34</v>
      </c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1"/>
      <c r="AA8535" s="1" t="s">
        <v>16</v>
      </c>
      <c r="AB8535" s="3" t="s">
        <v>12</v>
      </c>
      <c r="AC8535" s="23" t="s">
        <v>37803</v>
      </c>
      <c r="AD8535" s="23" t="s">
        <v>45776</v>
      </c>
      <c r="AE8535" t="s">
        <v>35394</v>
      </c>
    </row>
    <row r="8536" spans="1:31" ht="14.25" customHeight="1">
      <c r="A8536" s="1">
        <v>8535</v>
      </c>
      <c r="B8536" s="1" t="s">
        <v>10396</v>
      </c>
      <c r="C8536" s="1" t="s">
        <v>10558</v>
      </c>
      <c r="D8536" s="1" t="s">
        <v>12810</v>
      </c>
      <c r="E8536" s="1" t="s">
        <v>93</v>
      </c>
      <c r="F8536" s="1" t="s">
        <v>32498</v>
      </c>
      <c r="G8536" s="14">
        <v>919099909944</v>
      </c>
      <c r="H8536" s="1" t="s">
        <v>20</v>
      </c>
      <c r="I8536" s="1" t="s">
        <v>41</v>
      </c>
      <c r="J8536" s="1" t="s">
        <v>34</v>
      </c>
      <c r="K8536" s="3" t="s">
        <v>42</v>
      </c>
      <c r="L8536" s="1" t="s">
        <v>34</v>
      </c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1"/>
      <c r="AA8536" s="1" t="s">
        <v>16</v>
      </c>
      <c r="AB8536" s="3" t="s">
        <v>12</v>
      </c>
      <c r="AC8536" s="23" t="s">
        <v>37803</v>
      </c>
      <c r="AD8536" s="23" t="s">
        <v>45777</v>
      </c>
      <c r="AE8536" t="s">
        <v>35409</v>
      </c>
    </row>
    <row r="8537" spans="1:31" ht="14.25" customHeight="1">
      <c r="A8537" s="1">
        <v>8536</v>
      </c>
      <c r="B8537" s="1" t="s">
        <v>10396</v>
      </c>
      <c r="C8537" s="1" t="s">
        <v>10579</v>
      </c>
      <c r="D8537" s="1" t="s">
        <v>3417</v>
      </c>
      <c r="E8537" s="1" t="s">
        <v>102</v>
      </c>
      <c r="F8537" s="1" t="s">
        <v>27172</v>
      </c>
      <c r="G8537" s="14">
        <v>914940914040</v>
      </c>
      <c r="H8537" s="1" t="s">
        <v>20</v>
      </c>
      <c r="I8537" s="1" t="s">
        <v>41</v>
      </c>
      <c r="J8537" s="1" t="s">
        <v>34</v>
      </c>
      <c r="K8537" s="3" t="s">
        <v>42</v>
      </c>
      <c r="L8537" s="1" t="s">
        <v>34</v>
      </c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1"/>
      <c r="AA8537" s="1" t="s">
        <v>16</v>
      </c>
      <c r="AB8537" s="3" t="s">
        <v>12</v>
      </c>
      <c r="AC8537" s="23" t="s">
        <v>37803</v>
      </c>
      <c r="AD8537" s="23" t="s">
        <v>45778</v>
      </c>
      <c r="AE8537" t="s">
        <v>35399</v>
      </c>
    </row>
    <row r="8538" spans="1:31" ht="14.25" customHeight="1">
      <c r="A8538" s="1">
        <v>8537</v>
      </c>
      <c r="B8538" s="1" t="s">
        <v>10396</v>
      </c>
      <c r="C8538" s="22" t="s">
        <v>37778</v>
      </c>
      <c r="D8538" s="1" t="s">
        <v>3140</v>
      </c>
      <c r="E8538" s="1" t="s">
        <v>37105</v>
      </c>
      <c r="F8538" s="1" t="s">
        <v>27173</v>
      </c>
      <c r="G8538" s="14">
        <v>919946046641</v>
      </c>
      <c r="H8538" s="1" t="s">
        <v>20</v>
      </c>
      <c r="I8538" s="1" t="s">
        <v>41</v>
      </c>
      <c r="J8538" s="1" t="s">
        <v>34</v>
      </c>
      <c r="K8538" s="3" t="s">
        <v>17</v>
      </c>
      <c r="L8538" s="1" t="s">
        <v>34</v>
      </c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1"/>
      <c r="AA8538" s="1" t="s">
        <v>11</v>
      </c>
      <c r="AB8538" s="3" t="s">
        <v>586</v>
      </c>
      <c r="AC8538" s="23" t="s">
        <v>37803</v>
      </c>
      <c r="AD8538" s="23" t="s">
        <v>38663</v>
      </c>
      <c r="AE8538" t="s">
        <v>35399</v>
      </c>
    </row>
    <row r="8539" spans="1:31" ht="14.25" customHeight="1">
      <c r="A8539" s="1">
        <v>8538</v>
      </c>
      <c r="B8539" s="1" t="s">
        <v>10396</v>
      </c>
      <c r="C8539" s="22" t="s">
        <v>37778</v>
      </c>
      <c r="D8539" s="1" t="s">
        <v>1447</v>
      </c>
      <c r="E8539" s="1" t="s">
        <v>40</v>
      </c>
      <c r="F8539" s="1" t="s">
        <v>27175</v>
      </c>
      <c r="G8539" s="14">
        <v>91990996469</v>
      </c>
      <c r="H8539" s="1" t="s">
        <v>8</v>
      </c>
      <c r="I8539" s="1" t="s">
        <v>9</v>
      </c>
      <c r="J8539" s="1" t="s">
        <v>34</v>
      </c>
      <c r="K8539" s="3" t="s">
        <v>17</v>
      </c>
      <c r="L8539" s="1" t="s">
        <v>34</v>
      </c>
      <c r="M8539" s="4" t="s">
        <v>42</v>
      </c>
      <c r="N8539" s="3" t="str">
        <f>J8539</f>
        <v>[50-85 Lacs]</v>
      </c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1"/>
      <c r="AA8539" s="1" t="s">
        <v>16</v>
      </c>
      <c r="AB8539" s="3" t="s">
        <v>12</v>
      </c>
      <c r="AC8539" s="23" t="s">
        <v>37803</v>
      </c>
      <c r="AD8539" s="23" t="s">
        <v>45779</v>
      </c>
      <c r="AE8539" t="s">
        <v>35409</v>
      </c>
    </row>
    <row r="8540" spans="1:31" ht="14.25" customHeight="1">
      <c r="A8540" s="1">
        <v>8539</v>
      </c>
      <c r="B8540" s="1" t="s">
        <v>10396</v>
      </c>
      <c r="C8540" s="22" t="s">
        <v>37778</v>
      </c>
      <c r="D8540" s="1" t="s">
        <v>1111</v>
      </c>
      <c r="E8540" s="1" t="s">
        <v>680</v>
      </c>
      <c r="F8540" s="1" t="s">
        <v>34601</v>
      </c>
      <c r="G8540" s="14">
        <v>919494169419</v>
      </c>
      <c r="H8540" s="1" t="s">
        <v>20</v>
      </c>
      <c r="I8540" s="1" t="s">
        <v>9</v>
      </c>
      <c r="J8540" s="1" t="s">
        <v>34</v>
      </c>
      <c r="K8540" s="3" t="s">
        <v>178</v>
      </c>
      <c r="L8540" s="1" t="s">
        <v>34</v>
      </c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1"/>
      <c r="AA8540" s="1" t="s">
        <v>16</v>
      </c>
      <c r="AB8540" s="3" t="s">
        <v>12</v>
      </c>
      <c r="AC8540" s="23" t="s">
        <v>37803</v>
      </c>
      <c r="AD8540" s="23" t="s">
        <v>45780</v>
      </c>
      <c r="AE8540" t="s">
        <v>35410</v>
      </c>
    </row>
    <row r="8541" spans="1:31" ht="14.25" customHeight="1">
      <c r="A8541" s="1">
        <v>8540</v>
      </c>
      <c r="B8541" s="1" t="s">
        <v>10396</v>
      </c>
      <c r="C8541" s="22" t="s">
        <v>37778</v>
      </c>
      <c r="D8541" s="1" t="s">
        <v>967</v>
      </c>
      <c r="E8541" s="1" t="s">
        <v>9143</v>
      </c>
      <c r="F8541" s="1" t="s">
        <v>27181</v>
      </c>
      <c r="G8541" s="14">
        <v>91990996446</v>
      </c>
      <c r="H8541" s="1" t="s">
        <v>20</v>
      </c>
      <c r="I8541" s="1" t="s">
        <v>41</v>
      </c>
      <c r="J8541" s="1" t="s">
        <v>34</v>
      </c>
      <c r="K8541" s="3" t="s">
        <v>17</v>
      </c>
      <c r="L8541" s="1" t="s">
        <v>34</v>
      </c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1"/>
      <c r="AA8541" s="1" t="s">
        <v>16</v>
      </c>
      <c r="AB8541" s="3" t="s">
        <v>12</v>
      </c>
      <c r="AC8541" s="23" t="s">
        <v>37803</v>
      </c>
      <c r="AD8541" s="23" t="s">
        <v>45781</v>
      </c>
      <c r="AE8541" t="s">
        <v>35399</v>
      </c>
    </row>
    <row r="8542" spans="1:31" ht="14.25" customHeight="1">
      <c r="A8542" s="1">
        <v>8541</v>
      </c>
      <c r="B8542" s="9" t="s">
        <v>6</v>
      </c>
      <c r="C8542" s="1" t="s">
        <v>12818</v>
      </c>
      <c r="D8542" s="1" t="s">
        <v>658</v>
      </c>
      <c r="E8542" s="1" t="s">
        <v>3162</v>
      </c>
      <c r="F8542" s="1" t="s">
        <v>27184</v>
      </c>
      <c r="G8542" s="14">
        <v>919444101694</v>
      </c>
      <c r="H8542" s="1" t="s">
        <v>8</v>
      </c>
      <c r="I8542" s="1" t="s">
        <v>9</v>
      </c>
      <c r="J8542" s="1" t="s">
        <v>34</v>
      </c>
      <c r="K8542" s="3" t="s">
        <v>42</v>
      </c>
      <c r="L8542" s="1" t="s">
        <v>34</v>
      </c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1"/>
      <c r="AA8542" s="1" t="s">
        <v>11</v>
      </c>
      <c r="AB8542" s="3" t="s">
        <v>538</v>
      </c>
      <c r="AC8542" s="23" t="s">
        <v>37803</v>
      </c>
      <c r="AD8542" s="23" t="s">
        <v>45782</v>
      </c>
      <c r="AE8542" t="s">
        <v>35399</v>
      </c>
    </row>
    <row r="8543" spans="1:31" ht="14.25" customHeight="1">
      <c r="A8543" s="1">
        <v>8542</v>
      </c>
      <c r="B8543" s="1" t="s">
        <v>10396</v>
      </c>
      <c r="C8543" s="1" t="s">
        <v>10610</v>
      </c>
      <c r="D8543" s="1" t="s">
        <v>1032</v>
      </c>
      <c r="E8543" s="1" t="s">
        <v>3959</v>
      </c>
      <c r="F8543" s="1" t="s">
        <v>32501</v>
      </c>
      <c r="G8543" s="14">
        <v>919146994</v>
      </c>
      <c r="H8543" s="1" t="s">
        <v>20</v>
      </c>
      <c r="I8543" s="1" t="s">
        <v>33</v>
      </c>
      <c r="J8543" s="1" t="s">
        <v>34</v>
      </c>
      <c r="K8543" s="3" t="s">
        <v>42</v>
      </c>
      <c r="L8543" s="1" t="s">
        <v>34</v>
      </c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1"/>
      <c r="AA8543" s="1" t="s">
        <v>16</v>
      </c>
      <c r="AB8543" s="3" t="s">
        <v>12</v>
      </c>
      <c r="AC8543" s="23" t="s">
        <v>37803</v>
      </c>
      <c r="AD8543" s="23" t="s">
        <v>45783</v>
      </c>
      <c r="AE8543" t="s">
        <v>35409</v>
      </c>
    </row>
    <row r="8544" spans="1:31" ht="14.25" customHeight="1">
      <c r="A8544" s="1">
        <v>8543</v>
      </c>
      <c r="B8544" s="1" t="s">
        <v>10396</v>
      </c>
      <c r="C8544" s="22" t="s">
        <v>37778</v>
      </c>
      <c r="D8544" s="1" t="s">
        <v>2060</v>
      </c>
      <c r="E8544" s="1" t="s">
        <v>87</v>
      </c>
      <c r="F8544" s="1" t="s">
        <v>34603</v>
      </c>
      <c r="G8544" s="14">
        <v>91944419160</v>
      </c>
      <c r="H8544" s="1" t="s">
        <v>20</v>
      </c>
      <c r="I8544" s="1" t="s">
        <v>41</v>
      </c>
      <c r="J8544" s="1" t="s">
        <v>34</v>
      </c>
      <c r="K8544" s="3" t="s">
        <v>42</v>
      </c>
      <c r="L8544" s="1" t="s">
        <v>34</v>
      </c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1"/>
      <c r="AA8544" s="1" t="s">
        <v>16</v>
      </c>
      <c r="AB8544" s="3" t="s">
        <v>12</v>
      </c>
      <c r="AC8544" s="23" t="s">
        <v>37803</v>
      </c>
      <c r="AD8544" s="23" t="s">
        <v>45784</v>
      </c>
      <c r="AE8544" t="s">
        <v>35394</v>
      </c>
    </row>
    <row r="8545" spans="1:31" ht="14.25" customHeight="1">
      <c r="A8545" s="1">
        <v>8544</v>
      </c>
      <c r="B8545" s="1" t="s">
        <v>10396</v>
      </c>
      <c r="C8545" s="22" t="s">
        <v>37778</v>
      </c>
      <c r="D8545" s="1" t="s">
        <v>336</v>
      </c>
      <c r="E8545" s="1" t="s">
        <v>37106</v>
      </c>
      <c r="F8545" s="1" t="s">
        <v>27196</v>
      </c>
      <c r="G8545" s="14">
        <v>919099041</v>
      </c>
      <c r="H8545" s="1" t="s">
        <v>37</v>
      </c>
      <c r="I8545" s="1" t="s">
        <v>41</v>
      </c>
      <c r="J8545" s="1" t="s">
        <v>34</v>
      </c>
      <c r="K8545" s="3" t="s">
        <v>17</v>
      </c>
      <c r="L8545" s="1" t="s">
        <v>34</v>
      </c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1"/>
      <c r="AA8545" s="1" t="s">
        <v>16</v>
      </c>
      <c r="AB8545" s="3" t="s">
        <v>12</v>
      </c>
      <c r="AC8545" s="23" t="s">
        <v>37803</v>
      </c>
      <c r="AD8545" s="23" t="s">
        <v>45785</v>
      </c>
      <c r="AE8545" t="s">
        <v>35399</v>
      </c>
    </row>
    <row r="8546" spans="1:31" ht="14.25" customHeight="1">
      <c r="A8546" s="1">
        <v>8545</v>
      </c>
      <c r="B8546" s="1" t="s">
        <v>10396</v>
      </c>
      <c r="C8546" s="22" t="s">
        <v>37778</v>
      </c>
      <c r="D8546" s="1" t="s">
        <v>486</v>
      </c>
      <c r="E8546" s="1" t="s">
        <v>1725</v>
      </c>
      <c r="F8546" s="1" t="s">
        <v>27198</v>
      </c>
      <c r="G8546" s="14">
        <v>91944490440</v>
      </c>
      <c r="H8546" s="1" t="s">
        <v>8</v>
      </c>
      <c r="I8546" s="1" t="s">
        <v>41</v>
      </c>
      <c r="J8546" s="1" t="s">
        <v>34</v>
      </c>
      <c r="K8546" s="3" t="s">
        <v>42</v>
      </c>
      <c r="L8546" s="1" t="s">
        <v>34</v>
      </c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1"/>
      <c r="AA8546" s="1" t="s">
        <v>16</v>
      </c>
      <c r="AB8546" s="3" t="s">
        <v>12</v>
      </c>
      <c r="AC8546" s="23" t="s">
        <v>37803</v>
      </c>
      <c r="AD8546" s="23" t="s">
        <v>45786</v>
      </c>
      <c r="AE8546" t="s">
        <v>35399</v>
      </c>
    </row>
    <row r="8547" spans="1:31" ht="14.25" customHeight="1">
      <c r="A8547" s="1">
        <v>8546</v>
      </c>
      <c r="B8547" s="1" t="s">
        <v>10396</v>
      </c>
      <c r="C8547" s="22" t="s">
        <v>37778</v>
      </c>
      <c r="D8547" s="1" t="s">
        <v>1305</v>
      </c>
      <c r="E8547" s="1" t="s">
        <v>746</v>
      </c>
      <c r="F8547" s="1" t="s">
        <v>34606</v>
      </c>
      <c r="G8547" s="14">
        <v>9199404964</v>
      </c>
      <c r="H8547" s="1" t="s">
        <v>8</v>
      </c>
      <c r="I8547" s="1" t="s">
        <v>9</v>
      </c>
      <c r="J8547" s="1" t="s">
        <v>34</v>
      </c>
      <c r="K8547" s="3" t="s">
        <v>17</v>
      </c>
      <c r="L8547" s="1" t="s">
        <v>34</v>
      </c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1"/>
      <c r="AA8547" s="1" t="s">
        <v>11</v>
      </c>
      <c r="AB8547" s="3" t="s">
        <v>13</v>
      </c>
      <c r="AC8547" s="23" t="s">
        <v>37803</v>
      </c>
      <c r="AD8547" s="23" t="s">
        <v>45787</v>
      </c>
      <c r="AE8547" t="s">
        <v>35409</v>
      </c>
    </row>
    <row r="8548" spans="1:31" ht="14.25" customHeight="1">
      <c r="A8548" s="1">
        <v>8547</v>
      </c>
      <c r="B8548" s="9" t="s">
        <v>6</v>
      </c>
      <c r="C8548" s="1" t="s">
        <v>12831</v>
      </c>
      <c r="D8548" s="1" t="s">
        <v>2317</v>
      </c>
      <c r="E8548" s="1" t="s">
        <v>324</v>
      </c>
      <c r="F8548" s="1" t="s">
        <v>27205</v>
      </c>
      <c r="G8548" s="14">
        <v>91449446946</v>
      </c>
      <c r="H8548" s="1" t="s">
        <v>15</v>
      </c>
      <c r="I8548" s="1" t="s">
        <v>9</v>
      </c>
      <c r="J8548" s="1" t="s">
        <v>34</v>
      </c>
      <c r="K8548" s="3" t="s">
        <v>42</v>
      </c>
      <c r="L8548" s="1" t="s">
        <v>34</v>
      </c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1"/>
      <c r="AA8548" s="1" t="s">
        <v>16</v>
      </c>
      <c r="AB8548" s="3" t="s">
        <v>12</v>
      </c>
      <c r="AC8548" s="23" t="s">
        <v>37803</v>
      </c>
      <c r="AD8548" s="23" t="s">
        <v>45788</v>
      </c>
      <c r="AE8548" t="s">
        <v>35394</v>
      </c>
    </row>
    <row r="8549" spans="1:31" ht="14.25" customHeight="1">
      <c r="A8549" s="1">
        <v>8548</v>
      </c>
      <c r="B8549" s="1" t="s">
        <v>10396</v>
      </c>
      <c r="C8549" s="22" t="s">
        <v>37778</v>
      </c>
      <c r="D8549" s="1" t="s">
        <v>35946</v>
      </c>
      <c r="E8549" s="1" t="s">
        <v>2004</v>
      </c>
      <c r="F8549" s="1" t="s">
        <v>32513</v>
      </c>
      <c r="G8549" s="14">
        <v>91449941169</v>
      </c>
      <c r="H8549" s="1" t="s">
        <v>20</v>
      </c>
      <c r="I8549" s="1" t="s">
        <v>9</v>
      </c>
      <c r="J8549" s="1" t="s">
        <v>34</v>
      </c>
      <c r="K8549" s="3" t="s">
        <v>42</v>
      </c>
      <c r="L8549" s="1" t="s">
        <v>34</v>
      </c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1"/>
      <c r="AA8549" s="1" t="s">
        <v>16</v>
      </c>
      <c r="AB8549" s="3" t="s">
        <v>12</v>
      </c>
      <c r="AC8549" s="23" t="s">
        <v>37803</v>
      </c>
      <c r="AD8549" s="23" t="s">
        <v>45789</v>
      </c>
      <c r="AE8549" t="s">
        <v>35410</v>
      </c>
    </row>
    <row r="8550" spans="1:31" ht="14.25" customHeight="1">
      <c r="A8550" s="1">
        <v>8549</v>
      </c>
      <c r="B8550" s="1" t="s">
        <v>10396</v>
      </c>
      <c r="C8550" s="22" t="s">
        <v>37778</v>
      </c>
      <c r="D8550" s="1" t="s">
        <v>12840</v>
      </c>
      <c r="E8550" s="1" t="s">
        <v>40</v>
      </c>
      <c r="F8550" s="1" t="s">
        <v>27218</v>
      </c>
      <c r="G8550" s="14">
        <v>91600664609</v>
      </c>
      <c r="H8550" s="1" t="s">
        <v>20</v>
      </c>
      <c r="I8550" s="1" t="s">
        <v>9</v>
      </c>
      <c r="J8550" s="1" t="s">
        <v>34</v>
      </c>
      <c r="K8550" s="3" t="s">
        <v>17</v>
      </c>
      <c r="L8550" s="1" t="s">
        <v>34</v>
      </c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1"/>
      <c r="AA8550" s="1" t="s">
        <v>11</v>
      </c>
      <c r="AB8550" s="3" t="s">
        <v>13</v>
      </c>
      <c r="AC8550" s="23" t="s">
        <v>37803</v>
      </c>
      <c r="AD8550" s="23" t="s">
        <v>45790</v>
      </c>
      <c r="AE8550" t="s">
        <v>35394</v>
      </c>
    </row>
    <row r="8551" spans="1:31" ht="14.25" customHeight="1">
      <c r="A8551" s="1">
        <v>8550</v>
      </c>
      <c r="B8551" s="1" t="s">
        <v>10396</v>
      </c>
      <c r="C8551" s="22" t="s">
        <v>37778</v>
      </c>
      <c r="D8551" s="1" t="s">
        <v>1605</v>
      </c>
      <c r="E8551" s="1" t="s">
        <v>141</v>
      </c>
      <c r="F8551" s="1" t="s">
        <v>27221</v>
      </c>
      <c r="G8551" s="14">
        <v>914449494</v>
      </c>
      <c r="H8551" s="1" t="s">
        <v>8</v>
      </c>
      <c r="I8551" s="1" t="s">
        <v>41</v>
      </c>
      <c r="J8551" s="1" t="s">
        <v>34</v>
      </c>
      <c r="K8551" s="3" t="s">
        <v>213</v>
      </c>
      <c r="L8551" s="1" t="s">
        <v>34</v>
      </c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1"/>
      <c r="AA8551" s="1" t="s">
        <v>16</v>
      </c>
      <c r="AB8551" s="3" t="s">
        <v>12</v>
      </c>
      <c r="AC8551" s="23" t="s">
        <v>37803</v>
      </c>
      <c r="AD8551" s="23" t="s">
        <v>40122</v>
      </c>
      <c r="AE8551" t="s">
        <v>35409</v>
      </c>
    </row>
    <row r="8552" spans="1:31" ht="14.25" customHeight="1">
      <c r="A8552" s="1">
        <v>8551</v>
      </c>
      <c r="B8552" s="1" t="s">
        <v>10396</v>
      </c>
      <c r="C8552" s="22" t="s">
        <v>37778</v>
      </c>
      <c r="D8552" s="1" t="s">
        <v>35947</v>
      </c>
      <c r="E8552" s="1" t="s">
        <v>16161</v>
      </c>
      <c r="F8552" s="1" t="s">
        <v>27223</v>
      </c>
      <c r="G8552" s="14">
        <v>9199464644</v>
      </c>
      <c r="H8552" s="1" t="s">
        <v>20</v>
      </c>
      <c r="I8552" s="1" t="s">
        <v>62</v>
      </c>
      <c r="J8552" s="1" t="s">
        <v>34</v>
      </c>
      <c r="K8552" s="3" t="s">
        <v>63</v>
      </c>
      <c r="L8552" s="1" t="s">
        <v>34</v>
      </c>
      <c r="M8552" s="3" t="s">
        <v>213</v>
      </c>
      <c r="N8552" s="3" t="str">
        <f>J8552</f>
        <v>[50-85 Lacs]</v>
      </c>
      <c r="O8552" s="3" t="s">
        <v>17</v>
      </c>
      <c r="P8552" s="3" t="s">
        <v>34</v>
      </c>
      <c r="Q8552" s="3" t="s">
        <v>42</v>
      </c>
      <c r="R8552" s="3" t="s">
        <v>34</v>
      </c>
      <c r="S8552" s="3" t="s">
        <v>27</v>
      </c>
      <c r="T8552" s="3" t="s">
        <v>34</v>
      </c>
      <c r="U8552" s="3" t="s">
        <v>117</v>
      </c>
      <c r="V8552" s="3" t="s">
        <v>34</v>
      </c>
      <c r="W8552" s="3" t="s">
        <v>178</v>
      </c>
      <c r="X8552" s="3" t="s">
        <v>34</v>
      </c>
      <c r="Y8552" s="3" t="s">
        <v>171</v>
      </c>
      <c r="Z8552" s="1" t="s">
        <v>34</v>
      </c>
      <c r="AA8552" s="1" t="s">
        <v>16</v>
      </c>
      <c r="AB8552" s="3" t="s">
        <v>12</v>
      </c>
      <c r="AC8552" s="23" t="s">
        <v>37803</v>
      </c>
      <c r="AD8552" s="23" t="s">
        <v>45791</v>
      </c>
      <c r="AE8552" t="s">
        <v>35409</v>
      </c>
    </row>
    <row r="8553" spans="1:31" ht="14.25" customHeight="1">
      <c r="A8553" s="1">
        <v>8552</v>
      </c>
      <c r="B8553" s="9" t="s">
        <v>6</v>
      </c>
      <c r="C8553" s="1" t="s">
        <v>12849</v>
      </c>
      <c r="D8553" s="1" t="s">
        <v>2233</v>
      </c>
      <c r="E8553" s="1" t="s">
        <v>514</v>
      </c>
      <c r="F8553" s="1" t="s">
        <v>32515</v>
      </c>
      <c r="G8553" s="14">
        <v>9190990619</v>
      </c>
      <c r="H8553" s="1" t="s">
        <v>8</v>
      </c>
      <c r="I8553" s="1" t="s">
        <v>37779</v>
      </c>
      <c r="J8553" s="1" t="s">
        <v>34</v>
      </c>
      <c r="K8553" s="3" t="s">
        <v>17</v>
      </c>
      <c r="L8553" s="1" t="s">
        <v>34</v>
      </c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1"/>
      <c r="AA8553" s="1" t="s">
        <v>11</v>
      </c>
      <c r="AB8553" s="3" t="s">
        <v>538</v>
      </c>
      <c r="AC8553" s="23" t="s">
        <v>37803</v>
      </c>
      <c r="AD8553" s="23" t="s">
        <v>45792</v>
      </c>
      <c r="AE8553" t="s">
        <v>35394</v>
      </c>
    </row>
    <row r="8554" spans="1:31" ht="14.25" customHeight="1">
      <c r="A8554" s="1">
        <v>8553</v>
      </c>
      <c r="B8554" s="9" t="s">
        <v>6</v>
      </c>
      <c r="C8554" s="1" t="s">
        <v>12852</v>
      </c>
      <c r="D8554" s="1" t="s">
        <v>176</v>
      </c>
      <c r="E8554" s="1" t="s">
        <v>1694</v>
      </c>
      <c r="F8554" s="1" t="s">
        <v>27226</v>
      </c>
      <c r="G8554" s="14">
        <v>919099094464</v>
      </c>
      <c r="H8554" s="1" t="s">
        <v>8</v>
      </c>
      <c r="I8554" s="1" t="s">
        <v>62</v>
      </c>
      <c r="J8554" s="1" t="s">
        <v>34</v>
      </c>
      <c r="K8554" s="3" t="s">
        <v>63</v>
      </c>
      <c r="L8554" s="1" t="s">
        <v>34</v>
      </c>
      <c r="M8554" s="3" t="s">
        <v>213</v>
      </c>
      <c r="N8554" s="3" t="str">
        <f>J8554</f>
        <v>[50-85 Lacs]</v>
      </c>
      <c r="O8554" s="3" t="s">
        <v>17</v>
      </c>
      <c r="P8554" s="3" t="s">
        <v>34</v>
      </c>
      <c r="Q8554" s="3" t="s">
        <v>42</v>
      </c>
      <c r="R8554" s="3" t="s">
        <v>34</v>
      </c>
      <c r="S8554" s="3" t="s">
        <v>27</v>
      </c>
      <c r="T8554" s="3" t="s">
        <v>34</v>
      </c>
      <c r="U8554" s="3" t="s">
        <v>117</v>
      </c>
      <c r="V8554" s="3" t="s">
        <v>34</v>
      </c>
      <c r="W8554" s="3" t="s">
        <v>178</v>
      </c>
      <c r="X8554" s="3" t="s">
        <v>34</v>
      </c>
      <c r="Y8554" s="3" t="s">
        <v>171</v>
      </c>
      <c r="Z8554" s="1" t="s">
        <v>34</v>
      </c>
      <c r="AA8554" s="1" t="s">
        <v>16</v>
      </c>
      <c r="AB8554" s="3" t="s">
        <v>12</v>
      </c>
      <c r="AC8554" s="23" t="s">
        <v>37803</v>
      </c>
      <c r="AD8554" s="23" t="s">
        <v>45793</v>
      </c>
      <c r="AE8554" t="s">
        <v>35409</v>
      </c>
    </row>
    <row r="8555" spans="1:31" ht="14.25" customHeight="1">
      <c r="A8555" s="1">
        <v>8554</v>
      </c>
      <c r="B8555" s="1" t="s">
        <v>10396</v>
      </c>
      <c r="C8555" s="1" t="s">
        <v>10716</v>
      </c>
      <c r="D8555" s="1" t="s">
        <v>917</v>
      </c>
      <c r="E8555" s="1" t="s">
        <v>3154</v>
      </c>
      <c r="F8555" s="1" t="s">
        <v>27228</v>
      </c>
      <c r="G8555" s="14">
        <v>914401449191</v>
      </c>
      <c r="H8555" s="1" t="s">
        <v>8</v>
      </c>
      <c r="I8555" s="1" t="s">
        <v>62</v>
      </c>
      <c r="J8555" s="1" t="s">
        <v>34</v>
      </c>
      <c r="K8555" s="3" t="s">
        <v>17</v>
      </c>
      <c r="L8555" s="1" t="s">
        <v>34</v>
      </c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1"/>
      <c r="AA8555" s="1" t="s">
        <v>16</v>
      </c>
      <c r="AB8555" s="3" t="s">
        <v>12</v>
      </c>
      <c r="AC8555" s="23" t="s">
        <v>37803</v>
      </c>
      <c r="AD8555" s="23" t="s">
        <v>45794</v>
      </c>
      <c r="AE8555" t="s">
        <v>35394</v>
      </c>
    </row>
    <row r="8556" spans="1:31" ht="14.25" customHeight="1">
      <c r="A8556" s="1">
        <v>8555</v>
      </c>
      <c r="B8556" s="1" t="s">
        <v>10396</v>
      </c>
      <c r="C8556" s="1" t="s">
        <v>10718</v>
      </c>
      <c r="D8556" s="1" t="s">
        <v>4123</v>
      </c>
      <c r="E8556" s="1" t="s">
        <v>558</v>
      </c>
      <c r="F8556" s="1" t="s">
        <v>12854</v>
      </c>
      <c r="G8556" s="14">
        <v>919610449960</v>
      </c>
      <c r="H8556" s="1" t="s">
        <v>8</v>
      </c>
      <c r="I8556" s="1" t="s">
        <v>62</v>
      </c>
      <c r="J8556" s="1" t="s">
        <v>34</v>
      </c>
      <c r="K8556" s="3" t="s">
        <v>42</v>
      </c>
      <c r="L8556" s="1" t="s">
        <v>34</v>
      </c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1"/>
      <c r="AA8556" s="1" t="s">
        <v>16</v>
      </c>
      <c r="AB8556" s="3" t="s">
        <v>12</v>
      </c>
      <c r="AC8556" s="23" t="s">
        <v>37803</v>
      </c>
      <c r="AD8556" s="23" t="s">
        <v>45795</v>
      </c>
      <c r="AE8556" t="s">
        <v>35409</v>
      </c>
    </row>
    <row r="8557" spans="1:31" ht="14.25" customHeight="1">
      <c r="A8557" s="1">
        <v>8556</v>
      </c>
      <c r="B8557" s="9" t="s">
        <v>6</v>
      </c>
      <c r="C8557" s="1" t="s">
        <v>12858</v>
      </c>
      <c r="D8557" s="1" t="s">
        <v>58</v>
      </c>
      <c r="E8557" s="1" t="s">
        <v>410</v>
      </c>
      <c r="F8557" s="1" t="s">
        <v>27230</v>
      </c>
      <c r="G8557" s="14">
        <v>914940996969</v>
      </c>
      <c r="H8557" s="1" t="s">
        <v>8</v>
      </c>
      <c r="I8557" s="1" t="s">
        <v>41</v>
      </c>
      <c r="J8557" s="1" t="s">
        <v>34</v>
      </c>
      <c r="K8557" s="3" t="s">
        <v>17</v>
      </c>
      <c r="L8557" s="1" t="s">
        <v>34</v>
      </c>
      <c r="M8557" s="4" t="s">
        <v>42</v>
      </c>
      <c r="N8557" s="3" t="str">
        <f t="shared" ref="N8557:N8558" si="312">J8557</f>
        <v>[50-85 Lacs]</v>
      </c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1"/>
      <c r="AA8557" s="1" t="s">
        <v>16</v>
      </c>
      <c r="AB8557" s="3" t="s">
        <v>12</v>
      </c>
      <c r="AC8557" s="23" t="s">
        <v>37803</v>
      </c>
      <c r="AD8557" s="23" t="s">
        <v>45796</v>
      </c>
      <c r="AE8557" t="s">
        <v>35394</v>
      </c>
    </row>
    <row r="8558" spans="1:31" ht="14.25" customHeight="1">
      <c r="A8558" s="1">
        <v>8557</v>
      </c>
      <c r="B8558" s="9" t="s">
        <v>6</v>
      </c>
      <c r="C8558" s="1" t="s">
        <v>12859</v>
      </c>
      <c r="D8558" s="1" t="s">
        <v>2135</v>
      </c>
      <c r="E8558" s="1" t="s">
        <v>12860</v>
      </c>
      <c r="F8558" s="1" t="s">
        <v>27231</v>
      </c>
      <c r="G8558" s="14">
        <v>91904906144</v>
      </c>
      <c r="H8558" s="1" t="s">
        <v>8</v>
      </c>
      <c r="I8558" s="1" t="s">
        <v>9</v>
      </c>
      <c r="J8558" s="1" t="s">
        <v>34</v>
      </c>
      <c r="K8558" s="3" t="s">
        <v>63</v>
      </c>
      <c r="L8558" s="1" t="s">
        <v>34</v>
      </c>
      <c r="M8558" s="3" t="s">
        <v>213</v>
      </c>
      <c r="N8558" s="3" t="str">
        <f t="shared" si="312"/>
        <v>[50-85 Lacs]</v>
      </c>
      <c r="O8558" s="3" t="s">
        <v>17</v>
      </c>
      <c r="P8558" s="3" t="s">
        <v>34</v>
      </c>
      <c r="Q8558" s="3" t="s">
        <v>42</v>
      </c>
      <c r="R8558" s="3" t="s">
        <v>34</v>
      </c>
      <c r="S8558" s="3" t="s">
        <v>27</v>
      </c>
      <c r="T8558" s="3" t="s">
        <v>34</v>
      </c>
      <c r="U8558" s="3" t="s">
        <v>117</v>
      </c>
      <c r="V8558" s="3" t="s">
        <v>34</v>
      </c>
      <c r="W8558" s="3" t="s">
        <v>178</v>
      </c>
      <c r="X8558" s="3" t="s">
        <v>34</v>
      </c>
      <c r="Y8558" s="3" t="s">
        <v>171</v>
      </c>
      <c r="Z8558" s="1" t="s">
        <v>34</v>
      </c>
      <c r="AA8558" s="1" t="s">
        <v>16</v>
      </c>
      <c r="AB8558" s="3" t="s">
        <v>12</v>
      </c>
      <c r="AC8558" s="23" t="s">
        <v>37803</v>
      </c>
      <c r="AD8558" s="23" t="s">
        <v>45797</v>
      </c>
      <c r="AE8558" t="s">
        <v>35409</v>
      </c>
    </row>
    <row r="8559" spans="1:31" ht="14.25" customHeight="1">
      <c r="A8559" s="1">
        <v>8558</v>
      </c>
      <c r="B8559" s="1" t="s">
        <v>10396</v>
      </c>
      <c r="C8559" s="22" t="s">
        <v>37778</v>
      </c>
      <c r="D8559" s="1" t="s">
        <v>386</v>
      </c>
      <c r="E8559" s="1" t="s">
        <v>40</v>
      </c>
      <c r="F8559" s="1" t="s">
        <v>12865</v>
      </c>
      <c r="G8559" s="14">
        <v>919444446499</v>
      </c>
      <c r="H8559" s="1" t="s">
        <v>8</v>
      </c>
      <c r="I8559" s="1" t="s">
        <v>9</v>
      </c>
      <c r="J8559" s="1" t="s">
        <v>34</v>
      </c>
      <c r="K8559" s="3" t="s">
        <v>213</v>
      </c>
      <c r="L8559" s="1" t="s">
        <v>34</v>
      </c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1"/>
      <c r="AA8559" s="1" t="s">
        <v>16</v>
      </c>
      <c r="AB8559" s="3" t="s">
        <v>12</v>
      </c>
      <c r="AC8559" s="23" t="s">
        <v>37803</v>
      </c>
      <c r="AD8559" s="23" t="s">
        <v>45798</v>
      </c>
      <c r="AE8559" t="s">
        <v>35409</v>
      </c>
    </row>
    <row r="8560" spans="1:31" ht="14.25" customHeight="1">
      <c r="A8560" s="1">
        <v>8559</v>
      </c>
      <c r="B8560" s="1" t="s">
        <v>10396</v>
      </c>
      <c r="C8560" s="1" t="s">
        <v>10736</v>
      </c>
      <c r="D8560" s="1" t="s">
        <v>723</v>
      </c>
      <c r="E8560" s="1" t="s">
        <v>37107</v>
      </c>
      <c r="F8560" s="1" t="s">
        <v>27235</v>
      </c>
      <c r="G8560" s="14">
        <v>919494099</v>
      </c>
      <c r="H8560" s="1" t="s">
        <v>8</v>
      </c>
      <c r="I8560" s="1" t="s">
        <v>33</v>
      </c>
      <c r="J8560" s="1" t="s">
        <v>34</v>
      </c>
      <c r="K8560" s="3" t="s">
        <v>17</v>
      </c>
      <c r="L8560" s="1" t="s">
        <v>34</v>
      </c>
      <c r="M8560" s="4" t="s">
        <v>42</v>
      </c>
      <c r="N8560" s="3" t="str">
        <f>J8560</f>
        <v>[50-85 Lacs]</v>
      </c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1"/>
      <c r="AA8560" s="1" t="s">
        <v>16</v>
      </c>
      <c r="AB8560" s="3" t="s">
        <v>12</v>
      </c>
      <c r="AC8560" s="23" t="s">
        <v>37803</v>
      </c>
      <c r="AD8560" s="23" t="s">
        <v>45799</v>
      </c>
      <c r="AE8560" t="s">
        <v>35399</v>
      </c>
    </row>
    <row r="8561" spans="1:31" ht="14.25" customHeight="1">
      <c r="A8561" s="1">
        <v>8560</v>
      </c>
      <c r="B8561" s="9" t="s">
        <v>6</v>
      </c>
      <c r="C8561" s="1" t="s">
        <v>12872</v>
      </c>
      <c r="D8561" s="1" t="s">
        <v>1160</v>
      </c>
      <c r="E8561" s="1" t="s">
        <v>1034</v>
      </c>
      <c r="F8561" s="1" t="s">
        <v>27239</v>
      </c>
      <c r="G8561" s="14">
        <v>91944999491</v>
      </c>
      <c r="H8561" s="1" t="s">
        <v>8</v>
      </c>
      <c r="I8561" s="1" t="s">
        <v>41</v>
      </c>
      <c r="J8561" s="1" t="s">
        <v>34</v>
      </c>
      <c r="K8561" s="3" t="s">
        <v>42</v>
      </c>
      <c r="L8561" s="1" t="s">
        <v>34</v>
      </c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1"/>
      <c r="AA8561" s="1" t="s">
        <v>16</v>
      </c>
      <c r="AB8561" s="3" t="s">
        <v>12</v>
      </c>
      <c r="AC8561" s="23" t="s">
        <v>37803</v>
      </c>
      <c r="AD8561" s="23" t="s">
        <v>45800</v>
      </c>
      <c r="AE8561" t="s">
        <v>35399</v>
      </c>
    </row>
    <row r="8562" spans="1:31" ht="14.25" customHeight="1">
      <c r="A8562" s="1">
        <v>8561</v>
      </c>
      <c r="B8562" s="9" t="s">
        <v>6</v>
      </c>
      <c r="C8562" s="1" t="s">
        <v>12873</v>
      </c>
      <c r="D8562" s="1" t="s">
        <v>1799</v>
      </c>
      <c r="E8562" s="1" t="s">
        <v>12874</v>
      </c>
      <c r="F8562" s="1" t="s">
        <v>27240</v>
      </c>
      <c r="G8562" s="14">
        <v>919664499906</v>
      </c>
      <c r="H8562" s="1" t="s">
        <v>8</v>
      </c>
      <c r="I8562" s="1" t="s">
        <v>41</v>
      </c>
      <c r="J8562" s="1" t="s">
        <v>34</v>
      </c>
      <c r="K8562" s="3" t="s">
        <v>17</v>
      </c>
      <c r="L8562" s="1" t="s">
        <v>34</v>
      </c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1"/>
      <c r="AA8562" s="1" t="s">
        <v>16</v>
      </c>
      <c r="AB8562" s="3" t="s">
        <v>12</v>
      </c>
      <c r="AC8562" s="23" t="s">
        <v>37803</v>
      </c>
      <c r="AD8562" s="23" t="s">
        <v>43554</v>
      </c>
      <c r="AE8562" t="s">
        <v>35410</v>
      </c>
    </row>
    <row r="8563" spans="1:31" ht="14.25" customHeight="1">
      <c r="A8563" s="1">
        <v>8562</v>
      </c>
      <c r="B8563" s="9" t="s">
        <v>6</v>
      </c>
      <c r="C8563" s="1" t="s">
        <v>12878</v>
      </c>
      <c r="D8563" s="1" t="s">
        <v>2162</v>
      </c>
      <c r="E8563" s="1" t="s">
        <v>7865</v>
      </c>
      <c r="F8563" s="1" t="s">
        <v>27247</v>
      </c>
      <c r="G8563" s="14">
        <v>91914664044</v>
      </c>
      <c r="H8563" s="1" t="s">
        <v>8</v>
      </c>
      <c r="I8563" s="1" t="s">
        <v>41</v>
      </c>
      <c r="J8563" s="1" t="s">
        <v>34</v>
      </c>
      <c r="K8563" s="3" t="s">
        <v>42</v>
      </c>
      <c r="L8563" s="1" t="s">
        <v>34</v>
      </c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1"/>
      <c r="AA8563" s="1" t="s">
        <v>16</v>
      </c>
      <c r="AB8563" s="3" t="s">
        <v>12</v>
      </c>
      <c r="AC8563" s="23" t="s">
        <v>37803</v>
      </c>
      <c r="AD8563" s="23" t="s">
        <v>45801</v>
      </c>
      <c r="AE8563" t="s">
        <v>35409</v>
      </c>
    </row>
    <row r="8564" spans="1:31" ht="14.25" customHeight="1">
      <c r="A8564" s="1">
        <v>8563</v>
      </c>
      <c r="B8564" s="9" t="s">
        <v>6</v>
      </c>
      <c r="C8564" s="1" t="s">
        <v>12881</v>
      </c>
      <c r="D8564" s="1" t="s">
        <v>12882</v>
      </c>
      <c r="E8564" s="1" t="s">
        <v>12883</v>
      </c>
      <c r="F8564" s="1" t="s">
        <v>12884</v>
      </c>
      <c r="G8564" s="14">
        <v>91016996604</v>
      </c>
      <c r="H8564" s="1" t="s">
        <v>8</v>
      </c>
      <c r="I8564" s="1" t="s">
        <v>41</v>
      </c>
      <c r="J8564" s="1" t="s">
        <v>34</v>
      </c>
      <c r="K8564" s="3" t="s">
        <v>17</v>
      </c>
      <c r="L8564" s="1" t="s">
        <v>34</v>
      </c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1"/>
      <c r="AA8564" s="1" t="s">
        <v>11</v>
      </c>
      <c r="AB8564" s="3" t="s">
        <v>56</v>
      </c>
      <c r="AC8564" s="23" t="s">
        <v>37803</v>
      </c>
      <c r="AD8564" s="23" t="s">
        <v>45802</v>
      </c>
      <c r="AE8564" t="s">
        <v>35410</v>
      </c>
    </row>
    <row r="8565" spans="1:31" ht="14.25" customHeight="1">
      <c r="A8565" s="1">
        <v>8564</v>
      </c>
      <c r="B8565" s="1" t="s">
        <v>10396</v>
      </c>
      <c r="C8565" s="1" t="s">
        <v>10755</v>
      </c>
      <c r="D8565" s="1" t="s">
        <v>39</v>
      </c>
      <c r="E8565" s="1" t="s">
        <v>1180</v>
      </c>
      <c r="F8565" s="1" t="s">
        <v>27252</v>
      </c>
      <c r="G8565" s="14">
        <v>914906449494</v>
      </c>
      <c r="H8565" s="1" t="s">
        <v>8</v>
      </c>
      <c r="I8565" s="1" t="s">
        <v>37779</v>
      </c>
      <c r="J8565" s="1" t="s">
        <v>34</v>
      </c>
      <c r="K8565" s="3" t="s">
        <v>42</v>
      </c>
      <c r="L8565" s="1" t="s">
        <v>34</v>
      </c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1"/>
      <c r="AA8565" s="1" t="s">
        <v>16</v>
      </c>
      <c r="AB8565" s="3" t="s">
        <v>12</v>
      </c>
      <c r="AC8565" s="23" t="s">
        <v>37803</v>
      </c>
      <c r="AD8565" s="23" t="s">
        <v>45803</v>
      </c>
      <c r="AE8565" t="s">
        <v>35394</v>
      </c>
    </row>
    <row r="8566" spans="1:31" ht="14.25" customHeight="1">
      <c r="A8566" s="1">
        <v>8565</v>
      </c>
      <c r="B8566" s="1" t="s">
        <v>10396</v>
      </c>
      <c r="C8566" s="22" t="s">
        <v>37778</v>
      </c>
      <c r="D8566" s="1" t="s">
        <v>773</v>
      </c>
      <c r="E8566" s="1" t="s">
        <v>40</v>
      </c>
      <c r="F8566" s="1" t="s">
        <v>34616</v>
      </c>
      <c r="G8566" s="14">
        <v>91944044444</v>
      </c>
      <c r="H8566" s="1" t="s">
        <v>20</v>
      </c>
      <c r="I8566" s="1" t="s">
        <v>9</v>
      </c>
      <c r="J8566" s="1" t="s">
        <v>34</v>
      </c>
      <c r="K8566" s="3" t="s">
        <v>17</v>
      </c>
      <c r="L8566" s="1" t="s">
        <v>34</v>
      </c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1"/>
      <c r="AA8566" s="1" t="s">
        <v>11</v>
      </c>
      <c r="AB8566" s="3" t="s">
        <v>13</v>
      </c>
      <c r="AC8566" s="23" t="s">
        <v>37803</v>
      </c>
      <c r="AD8566" s="23" t="s">
        <v>43558</v>
      </c>
      <c r="AE8566" t="s">
        <v>35409</v>
      </c>
    </row>
    <row r="8567" spans="1:31" ht="14.25" customHeight="1">
      <c r="A8567" s="1">
        <v>8566</v>
      </c>
      <c r="B8567" s="9" t="s">
        <v>6</v>
      </c>
      <c r="C8567" s="1" t="s">
        <v>12890</v>
      </c>
      <c r="D8567" s="1" t="s">
        <v>37773</v>
      </c>
      <c r="E8567" s="1" t="s">
        <v>139</v>
      </c>
      <c r="F8567" s="1" t="s">
        <v>27253</v>
      </c>
      <c r="G8567" s="14">
        <v>91919941444</v>
      </c>
      <c r="H8567" s="1" t="s">
        <v>15</v>
      </c>
      <c r="I8567" s="1" t="s">
        <v>41</v>
      </c>
      <c r="J8567" s="1" t="s">
        <v>34</v>
      </c>
      <c r="K8567" s="3" t="s">
        <v>17</v>
      </c>
      <c r="L8567" s="1" t="s">
        <v>34</v>
      </c>
      <c r="M8567" s="4" t="s">
        <v>42</v>
      </c>
      <c r="N8567" s="3" t="str">
        <f>J8567</f>
        <v>[50-85 Lacs]</v>
      </c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1"/>
      <c r="AA8567" s="1" t="s">
        <v>16</v>
      </c>
      <c r="AB8567" s="3" t="s">
        <v>12</v>
      </c>
      <c r="AC8567" s="23" t="s">
        <v>37803</v>
      </c>
      <c r="AD8567" s="23" t="s">
        <v>45804</v>
      </c>
      <c r="AE8567" t="s">
        <v>35394</v>
      </c>
    </row>
    <row r="8568" spans="1:31" ht="14.25" customHeight="1">
      <c r="A8568" s="1">
        <v>8567</v>
      </c>
      <c r="B8568" s="9" t="s">
        <v>6</v>
      </c>
      <c r="C8568" s="1" t="s">
        <v>12895</v>
      </c>
      <c r="D8568" s="1" t="s">
        <v>2317</v>
      </c>
      <c r="E8568" s="1" t="s">
        <v>40</v>
      </c>
      <c r="F8568" s="1" t="s">
        <v>12896</v>
      </c>
      <c r="G8568" s="14">
        <v>919644004149</v>
      </c>
      <c r="H8568" s="1" t="s">
        <v>15</v>
      </c>
      <c r="I8568" s="1" t="s">
        <v>41</v>
      </c>
      <c r="J8568" s="1" t="s">
        <v>34</v>
      </c>
      <c r="K8568" s="3" t="s">
        <v>17</v>
      </c>
      <c r="L8568" s="1" t="s">
        <v>34</v>
      </c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1"/>
      <c r="AA8568" s="1" t="s">
        <v>16</v>
      </c>
      <c r="AB8568" s="3" t="s">
        <v>12</v>
      </c>
      <c r="AC8568" s="23" t="s">
        <v>37803</v>
      </c>
      <c r="AD8568" s="23" t="s">
        <v>39050</v>
      </c>
      <c r="AE8568" t="s">
        <v>35394</v>
      </c>
    </row>
    <row r="8569" spans="1:31" ht="14.25" customHeight="1">
      <c r="A8569" s="1">
        <v>8568</v>
      </c>
      <c r="B8569" s="9" t="s">
        <v>6</v>
      </c>
      <c r="C8569" s="1" t="s">
        <v>12900</v>
      </c>
      <c r="D8569" s="1" t="s">
        <v>3356</v>
      </c>
      <c r="E8569" s="1" t="s">
        <v>774</v>
      </c>
      <c r="F8569" s="1" t="s">
        <v>32522</v>
      </c>
      <c r="G8569" s="14">
        <v>91946644466</v>
      </c>
      <c r="H8569" s="1" t="s">
        <v>20</v>
      </c>
      <c r="I8569" s="1" t="s">
        <v>41</v>
      </c>
      <c r="J8569" s="1" t="s">
        <v>34</v>
      </c>
      <c r="K8569" s="3" t="s">
        <v>17</v>
      </c>
      <c r="L8569" s="1" t="s">
        <v>34</v>
      </c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1"/>
      <c r="AA8569" s="1" t="s">
        <v>16</v>
      </c>
      <c r="AB8569" s="3" t="s">
        <v>12</v>
      </c>
      <c r="AC8569" s="23" t="s">
        <v>37803</v>
      </c>
      <c r="AD8569" s="23" t="s">
        <v>41428</v>
      </c>
      <c r="AE8569" t="s">
        <v>35409</v>
      </c>
    </row>
    <row r="8570" spans="1:31" ht="14.25" customHeight="1">
      <c r="A8570" s="1">
        <v>8569</v>
      </c>
      <c r="B8570" s="9" t="s">
        <v>6</v>
      </c>
      <c r="C8570" s="1" t="s">
        <v>12910</v>
      </c>
      <c r="D8570" s="1" t="s">
        <v>361</v>
      </c>
      <c r="E8570" s="1" t="s">
        <v>362</v>
      </c>
      <c r="F8570" s="1" t="s">
        <v>34620</v>
      </c>
      <c r="G8570" s="14">
        <v>9169166409</v>
      </c>
      <c r="H8570" s="1" t="s">
        <v>8</v>
      </c>
      <c r="I8570" s="1" t="s">
        <v>41</v>
      </c>
      <c r="J8570" s="1" t="s">
        <v>34</v>
      </c>
      <c r="K8570" s="3" t="s">
        <v>17</v>
      </c>
      <c r="L8570" s="1" t="s">
        <v>34</v>
      </c>
      <c r="M8570" s="4" t="s">
        <v>42</v>
      </c>
      <c r="N8570" s="3" t="str">
        <f t="shared" ref="N8570:N8571" si="313">J8570</f>
        <v>[50-85 Lacs]</v>
      </c>
      <c r="O8570" s="3" t="s">
        <v>47349</v>
      </c>
      <c r="P8570" s="3" t="s">
        <v>34</v>
      </c>
      <c r="Q8570" s="3"/>
      <c r="R8570" s="3"/>
      <c r="S8570" s="3"/>
      <c r="T8570" s="3"/>
      <c r="U8570" s="3"/>
      <c r="V8570" s="3"/>
      <c r="W8570" s="3"/>
      <c r="X8570" s="3"/>
      <c r="Y8570" s="3"/>
      <c r="Z8570" s="1"/>
      <c r="AA8570" s="1" t="s">
        <v>16</v>
      </c>
      <c r="AB8570" s="3" t="s">
        <v>12</v>
      </c>
      <c r="AC8570" s="23" t="s">
        <v>37803</v>
      </c>
      <c r="AD8570" s="23" t="s">
        <v>45805</v>
      </c>
      <c r="AE8570" t="s">
        <v>35409</v>
      </c>
    </row>
    <row r="8571" spans="1:31" ht="14.25" customHeight="1">
      <c r="A8571" s="1">
        <v>8570</v>
      </c>
      <c r="B8571" s="9" t="s">
        <v>6</v>
      </c>
      <c r="C8571" s="1" t="s">
        <v>12911</v>
      </c>
      <c r="D8571" s="1" t="s">
        <v>12912</v>
      </c>
      <c r="E8571" s="1" t="s">
        <v>12913</v>
      </c>
      <c r="F8571" s="1" t="s">
        <v>27267</v>
      </c>
      <c r="G8571" s="14">
        <v>91944600961</v>
      </c>
      <c r="H8571" s="1" t="s">
        <v>8</v>
      </c>
      <c r="I8571" s="1" t="s">
        <v>9</v>
      </c>
      <c r="J8571" s="1" t="s">
        <v>34</v>
      </c>
      <c r="K8571" s="3" t="s">
        <v>63</v>
      </c>
      <c r="L8571" s="1" t="s">
        <v>34</v>
      </c>
      <c r="M8571" s="3" t="s">
        <v>213</v>
      </c>
      <c r="N8571" s="3" t="str">
        <f t="shared" si="313"/>
        <v>[50-85 Lacs]</v>
      </c>
      <c r="O8571" s="3" t="s">
        <v>17</v>
      </c>
      <c r="P8571" s="3" t="s">
        <v>34</v>
      </c>
      <c r="Q8571" s="3" t="s">
        <v>42</v>
      </c>
      <c r="R8571" s="3" t="s">
        <v>34</v>
      </c>
      <c r="S8571" s="3" t="s">
        <v>27</v>
      </c>
      <c r="T8571" s="3" t="s">
        <v>34</v>
      </c>
      <c r="U8571" s="3" t="s">
        <v>117</v>
      </c>
      <c r="V8571" s="3" t="s">
        <v>34</v>
      </c>
      <c r="W8571" s="3" t="s">
        <v>178</v>
      </c>
      <c r="X8571" s="3" t="s">
        <v>34</v>
      </c>
      <c r="Y8571" s="3" t="s">
        <v>171</v>
      </c>
      <c r="Z8571" s="1" t="s">
        <v>34</v>
      </c>
      <c r="AA8571" s="1" t="s">
        <v>16</v>
      </c>
      <c r="AB8571" s="3" t="s">
        <v>538</v>
      </c>
      <c r="AC8571" s="23" t="s">
        <v>37803</v>
      </c>
      <c r="AD8571" s="23" t="s">
        <v>38680</v>
      </c>
      <c r="AE8571" t="s">
        <v>35399</v>
      </c>
    </row>
    <row r="8572" spans="1:31" ht="14.25" customHeight="1">
      <c r="A8572" s="1">
        <v>8571</v>
      </c>
      <c r="B8572" s="9" t="s">
        <v>6</v>
      </c>
      <c r="C8572" s="1" t="s">
        <v>12918</v>
      </c>
      <c r="D8572" s="1" t="s">
        <v>52</v>
      </c>
      <c r="E8572" s="1" t="s">
        <v>3207</v>
      </c>
      <c r="F8572" s="1" t="s">
        <v>27269</v>
      </c>
      <c r="G8572" s="14">
        <v>91961006140</v>
      </c>
      <c r="H8572" s="1" t="s">
        <v>8</v>
      </c>
      <c r="I8572" s="1" t="s">
        <v>33</v>
      </c>
      <c r="J8572" s="1" t="s">
        <v>34</v>
      </c>
      <c r="K8572" s="3" t="s">
        <v>42</v>
      </c>
      <c r="L8572" s="1" t="s">
        <v>34</v>
      </c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1"/>
      <c r="AA8572" s="1" t="s">
        <v>16</v>
      </c>
      <c r="AB8572" s="3" t="s">
        <v>12</v>
      </c>
      <c r="AC8572" s="23" t="s">
        <v>37803</v>
      </c>
      <c r="AD8572" s="23" t="s">
        <v>45806</v>
      </c>
      <c r="AE8572" t="s">
        <v>35410</v>
      </c>
    </row>
    <row r="8573" spans="1:31" ht="14.25" customHeight="1">
      <c r="A8573" s="1">
        <v>8572</v>
      </c>
      <c r="B8573" s="9" t="s">
        <v>6</v>
      </c>
      <c r="C8573" s="1" t="s">
        <v>12926</v>
      </c>
      <c r="D8573" s="1" t="s">
        <v>6290</v>
      </c>
      <c r="E8573" s="1" t="s">
        <v>40</v>
      </c>
      <c r="F8573" s="1" t="s">
        <v>27274</v>
      </c>
      <c r="G8573" s="14">
        <v>919944949414</v>
      </c>
      <c r="H8573" s="1" t="s">
        <v>15</v>
      </c>
      <c r="I8573" s="1" t="s">
        <v>62</v>
      </c>
      <c r="J8573" s="1" t="s">
        <v>34</v>
      </c>
      <c r="K8573" s="3" t="s">
        <v>42</v>
      </c>
      <c r="L8573" s="1" t="s">
        <v>34</v>
      </c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1"/>
      <c r="AA8573" s="1" t="s">
        <v>16</v>
      </c>
      <c r="AB8573" s="3" t="s">
        <v>12</v>
      </c>
      <c r="AC8573" s="23" t="s">
        <v>37803</v>
      </c>
      <c r="AD8573" s="23" t="s">
        <v>45807</v>
      </c>
      <c r="AE8573" t="s">
        <v>35409</v>
      </c>
    </row>
    <row r="8574" spans="1:31" ht="14.25" customHeight="1">
      <c r="A8574" s="1">
        <v>8573</v>
      </c>
      <c r="B8574" s="1" t="s">
        <v>10396</v>
      </c>
      <c r="C8574" s="22" t="s">
        <v>37778</v>
      </c>
      <c r="D8574" s="1" t="s">
        <v>3385</v>
      </c>
      <c r="E8574" s="1" t="s">
        <v>328</v>
      </c>
      <c r="F8574" s="1" t="s">
        <v>34622</v>
      </c>
      <c r="G8574" s="14">
        <v>919444016499</v>
      </c>
      <c r="H8574" s="1" t="s">
        <v>20</v>
      </c>
      <c r="I8574" s="1" t="s">
        <v>9</v>
      </c>
      <c r="J8574" s="1" t="s">
        <v>34</v>
      </c>
      <c r="K8574" s="3" t="s">
        <v>17</v>
      </c>
      <c r="L8574" s="1" t="s">
        <v>34</v>
      </c>
      <c r="M8574" s="4" t="s">
        <v>42</v>
      </c>
      <c r="N8574" s="3" t="str">
        <f>J8574</f>
        <v>[50-85 Lacs]</v>
      </c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1"/>
      <c r="AA8574" s="1" t="s">
        <v>16</v>
      </c>
      <c r="AB8574" s="3" t="s">
        <v>12</v>
      </c>
      <c r="AC8574" s="23" t="s">
        <v>37803</v>
      </c>
      <c r="AD8574" s="23" t="s">
        <v>45808</v>
      </c>
      <c r="AE8574" t="s">
        <v>35399</v>
      </c>
    </row>
    <row r="8575" spans="1:31" ht="14.25" customHeight="1">
      <c r="A8575" s="1">
        <v>8574</v>
      </c>
      <c r="B8575" s="9" t="s">
        <v>6</v>
      </c>
      <c r="C8575" s="1" t="s">
        <v>12933</v>
      </c>
      <c r="D8575" s="1" t="s">
        <v>151</v>
      </c>
      <c r="E8575" s="1" t="s">
        <v>788</v>
      </c>
      <c r="F8575" s="1" t="s">
        <v>12934</v>
      </c>
      <c r="G8575" s="14">
        <v>919494109499</v>
      </c>
      <c r="H8575" s="1" t="s">
        <v>20</v>
      </c>
      <c r="I8575" s="1" t="s">
        <v>9</v>
      </c>
      <c r="J8575" s="1" t="s">
        <v>34</v>
      </c>
      <c r="K8575" s="3" t="s">
        <v>42</v>
      </c>
      <c r="L8575" s="1" t="s">
        <v>34</v>
      </c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1"/>
      <c r="AA8575" s="1" t="s">
        <v>16</v>
      </c>
      <c r="AB8575" s="3" t="s">
        <v>12</v>
      </c>
      <c r="AC8575" s="23" t="s">
        <v>37803</v>
      </c>
      <c r="AD8575" s="23" t="s">
        <v>45809</v>
      </c>
      <c r="AE8575" t="s">
        <v>35394</v>
      </c>
    </row>
    <row r="8576" spans="1:31" ht="14.25" customHeight="1">
      <c r="A8576" s="1">
        <v>8575</v>
      </c>
      <c r="B8576" s="9" t="s">
        <v>6</v>
      </c>
      <c r="C8576" s="1" t="s">
        <v>12939</v>
      </c>
      <c r="D8576" s="1" t="s">
        <v>2167</v>
      </c>
      <c r="E8576" s="1" t="s">
        <v>12940</v>
      </c>
      <c r="F8576" s="1" t="s">
        <v>32528</v>
      </c>
      <c r="G8576" s="14">
        <v>91499041</v>
      </c>
      <c r="H8576" s="1" t="s">
        <v>8</v>
      </c>
      <c r="I8576" s="1" t="s">
        <v>41</v>
      </c>
      <c r="J8576" s="1" t="s">
        <v>34</v>
      </c>
      <c r="K8576" s="3" t="s">
        <v>42</v>
      </c>
      <c r="L8576" s="1" t="s">
        <v>34</v>
      </c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1"/>
      <c r="AA8576" s="1" t="s">
        <v>16</v>
      </c>
      <c r="AB8576" s="3" t="s">
        <v>12</v>
      </c>
      <c r="AC8576" s="23" t="s">
        <v>37803</v>
      </c>
      <c r="AD8576" s="23" t="s">
        <v>45810</v>
      </c>
      <c r="AE8576" t="s">
        <v>35399</v>
      </c>
    </row>
    <row r="8577" spans="1:31" ht="14.25" customHeight="1">
      <c r="A8577" s="1">
        <v>8576</v>
      </c>
      <c r="B8577" s="9" t="s">
        <v>6</v>
      </c>
      <c r="C8577" s="1" t="s">
        <v>12946</v>
      </c>
      <c r="D8577" s="1" t="s">
        <v>35948</v>
      </c>
      <c r="E8577" s="1" t="s">
        <v>37108</v>
      </c>
      <c r="F8577" s="1" t="s">
        <v>27282</v>
      </c>
      <c r="G8577" s="14">
        <v>91906419449</v>
      </c>
      <c r="H8577" s="1" t="s">
        <v>20</v>
      </c>
      <c r="I8577" s="1" t="s">
        <v>62</v>
      </c>
      <c r="J8577" s="1" t="s">
        <v>34</v>
      </c>
      <c r="K8577" s="3" t="s">
        <v>17</v>
      </c>
      <c r="L8577" s="1" t="s">
        <v>34</v>
      </c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1"/>
      <c r="AA8577" s="1" t="s">
        <v>16</v>
      </c>
      <c r="AB8577" s="3" t="s">
        <v>12</v>
      </c>
      <c r="AC8577" s="23" t="s">
        <v>37803</v>
      </c>
      <c r="AD8577" s="23" t="s">
        <v>45811</v>
      </c>
      <c r="AE8577" t="s">
        <v>35399</v>
      </c>
    </row>
    <row r="8578" spans="1:31" ht="14.25" customHeight="1">
      <c r="A8578" s="1">
        <v>8577</v>
      </c>
      <c r="B8578" s="9" t="s">
        <v>6</v>
      </c>
      <c r="C8578" s="1" t="s">
        <v>12952</v>
      </c>
      <c r="D8578" s="1" t="s">
        <v>35949</v>
      </c>
      <c r="E8578" s="1" t="s">
        <v>12951</v>
      </c>
      <c r="F8578" s="1" t="s">
        <v>27286</v>
      </c>
      <c r="G8578" s="14">
        <v>91969614969</v>
      </c>
      <c r="H8578" s="1" t="s">
        <v>20</v>
      </c>
      <c r="I8578" s="1" t="s">
        <v>9</v>
      </c>
      <c r="J8578" s="1" t="s">
        <v>34</v>
      </c>
      <c r="K8578" s="3" t="s">
        <v>42</v>
      </c>
      <c r="L8578" s="1" t="s">
        <v>34</v>
      </c>
      <c r="M8578" s="3" t="s">
        <v>27</v>
      </c>
      <c r="N8578" s="3" t="str">
        <f>J8578</f>
        <v>[50-85 Lacs]</v>
      </c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1"/>
      <c r="AA8578" s="1" t="s">
        <v>16</v>
      </c>
      <c r="AB8578" s="3" t="s">
        <v>12</v>
      </c>
      <c r="AC8578" s="23" t="s">
        <v>37803</v>
      </c>
      <c r="AD8578" s="23" t="s">
        <v>45812</v>
      </c>
      <c r="AE8578" t="s">
        <v>35410</v>
      </c>
    </row>
    <row r="8579" spans="1:31" ht="14.25" customHeight="1">
      <c r="A8579" s="1">
        <v>8578</v>
      </c>
      <c r="B8579" s="9" t="s">
        <v>6</v>
      </c>
      <c r="C8579" s="1" t="s">
        <v>12955</v>
      </c>
      <c r="D8579" s="1" t="s">
        <v>72</v>
      </c>
      <c r="E8579" s="1" t="s">
        <v>1577</v>
      </c>
      <c r="F8579" s="1" t="s">
        <v>27290</v>
      </c>
      <c r="G8579" s="14">
        <v>919494061166</v>
      </c>
      <c r="H8579" s="1" t="s">
        <v>20</v>
      </c>
      <c r="I8579" s="1" t="s">
        <v>62</v>
      </c>
      <c r="J8579" s="1" t="s">
        <v>34</v>
      </c>
      <c r="K8579" s="3" t="s">
        <v>42</v>
      </c>
      <c r="L8579" s="1" t="s">
        <v>34</v>
      </c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1"/>
      <c r="AA8579" s="1" t="s">
        <v>16</v>
      </c>
      <c r="AB8579" s="3" t="s">
        <v>12</v>
      </c>
      <c r="AC8579" s="23" t="s">
        <v>37803</v>
      </c>
      <c r="AD8579" s="23" t="s">
        <v>45813</v>
      </c>
      <c r="AE8579" t="s">
        <v>35410</v>
      </c>
    </row>
    <row r="8580" spans="1:31" ht="14.25" customHeight="1">
      <c r="A8580" s="1">
        <v>8579</v>
      </c>
      <c r="B8580" s="1" t="s">
        <v>10396</v>
      </c>
      <c r="C8580" s="22" t="s">
        <v>37778</v>
      </c>
      <c r="D8580" s="1" t="s">
        <v>12960</v>
      </c>
      <c r="E8580" s="1" t="s">
        <v>139</v>
      </c>
      <c r="F8580" s="1" t="s">
        <v>32532</v>
      </c>
      <c r="G8580" s="14">
        <v>919444644649</v>
      </c>
      <c r="H8580" s="1" t="s">
        <v>20</v>
      </c>
      <c r="I8580" s="1" t="s">
        <v>41</v>
      </c>
      <c r="J8580" s="1" t="s">
        <v>34</v>
      </c>
      <c r="K8580" s="3" t="s">
        <v>42</v>
      </c>
      <c r="L8580" s="1" t="s">
        <v>34</v>
      </c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1"/>
      <c r="AA8580" s="1" t="s">
        <v>16</v>
      </c>
      <c r="AB8580" s="3" t="s">
        <v>12</v>
      </c>
      <c r="AC8580" s="23" t="s">
        <v>37803</v>
      </c>
      <c r="AD8580" s="23" t="s">
        <v>45814</v>
      </c>
      <c r="AE8580" t="s">
        <v>35409</v>
      </c>
    </row>
    <row r="8581" spans="1:31" ht="14.25" customHeight="1">
      <c r="A8581" s="1">
        <v>8580</v>
      </c>
      <c r="B8581" s="9" t="s">
        <v>6</v>
      </c>
      <c r="C8581" s="1" t="s">
        <v>12976</v>
      </c>
      <c r="D8581" s="1" t="s">
        <v>494</v>
      </c>
      <c r="E8581" s="1" t="s">
        <v>40</v>
      </c>
      <c r="F8581" s="1" t="s">
        <v>27301</v>
      </c>
      <c r="G8581" s="14">
        <v>919494949494</v>
      </c>
      <c r="H8581" s="1" t="s">
        <v>15</v>
      </c>
      <c r="I8581" s="1" t="s">
        <v>9</v>
      </c>
      <c r="J8581" s="1" t="s">
        <v>34</v>
      </c>
      <c r="K8581" s="3" t="s">
        <v>27</v>
      </c>
      <c r="L8581" s="1" t="s">
        <v>34</v>
      </c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1"/>
      <c r="AA8581" s="1" t="s">
        <v>16</v>
      </c>
      <c r="AB8581" s="3" t="s">
        <v>12</v>
      </c>
      <c r="AC8581" s="23" t="s">
        <v>37803</v>
      </c>
      <c r="AD8581" s="23" t="s">
        <v>43816</v>
      </c>
      <c r="AE8581" t="s">
        <v>35410</v>
      </c>
    </row>
    <row r="8582" spans="1:31" ht="14.25" customHeight="1">
      <c r="A8582" s="1">
        <v>8581</v>
      </c>
      <c r="B8582" s="9" t="s">
        <v>6</v>
      </c>
      <c r="C8582" s="1" t="s">
        <v>12979</v>
      </c>
      <c r="D8582" s="1" t="s">
        <v>557</v>
      </c>
      <c r="E8582" s="1" t="s">
        <v>1481</v>
      </c>
      <c r="F8582" s="1" t="s">
        <v>12980</v>
      </c>
      <c r="G8582" s="14">
        <v>9199949461</v>
      </c>
      <c r="H8582" s="1" t="s">
        <v>20</v>
      </c>
      <c r="I8582" s="1" t="s">
        <v>62</v>
      </c>
      <c r="J8582" s="1" t="s">
        <v>34</v>
      </c>
      <c r="K8582" s="3" t="s">
        <v>17</v>
      </c>
      <c r="L8582" s="1" t="s">
        <v>34</v>
      </c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1"/>
      <c r="AA8582" s="1" t="s">
        <v>11</v>
      </c>
      <c r="AB8582" s="3" t="s">
        <v>56</v>
      </c>
      <c r="AC8582" s="23" t="s">
        <v>37803</v>
      </c>
      <c r="AD8582" s="23" t="s">
        <v>45815</v>
      </c>
      <c r="AE8582" t="s">
        <v>35394</v>
      </c>
    </row>
    <row r="8583" spans="1:31" ht="14.25" customHeight="1">
      <c r="A8583" s="1">
        <v>8582</v>
      </c>
      <c r="B8583" s="9" t="s">
        <v>6</v>
      </c>
      <c r="C8583" s="1" t="s">
        <v>12994</v>
      </c>
      <c r="D8583" s="1" t="s">
        <v>286</v>
      </c>
      <c r="E8583" s="1" t="s">
        <v>139</v>
      </c>
      <c r="F8583" s="1" t="s">
        <v>27310</v>
      </c>
      <c r="G8583" s="14">
        <v>919999664</v>
      </c>
      <c r="H8583" s="1" t="s">
        <v>20</v>
      </c>
      <c r="I8583" s="1" t="s">
        <v>9</v>
      </c>
      <c r="J8583" s="1" t="s">
        <v>34</v>
      </c>
      <c r="K8583" s="3" t="s">
        <v>17</v>
      </c>
      <c r="L8583" s="1" t="s">
        <v>34</v>
      </c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1"/>
      <c r="AA8583" s="1" t="s">
        <v>16</v>
      </c>
      <c r="AB8583" s="3" t="s">
        <v>12</v>
      </c>
      <c r="AC8583" s="23" t="s">
        <v>37803</v>
      </c>
      <c r="AD8583" s="23" t="s">
        <v>45816</v>
      </c>
      <c r="AE8583" t="s">
        <v>35394</v>
      </c>
    </row>
    <row r="8584" spans="1:31" ht="14.25" customHeight="1">
      <c r="A8584" s="1">
        <v>8583</v>
      </c>
      <c r="B8584" s="9" t="s">
        <v>6</v>
      </c>
      <c r="C8584" s="1" t="s">
        <v>13001</v>
      </c>
      <c r="D8584" s="1" t="s">
        <v>2359</v>
      </c>
      <c r="E8584" s="1" t="s">
        <v>37109</v>
      </c>
      <c r="F8584" s="1" t="s">
        <v>27318</v>
      </c>
      <c r="G8584" s="14">
        <v>914449641496</v>
      </c>
      <c r="H8584" s="1" t="s">
        <v>20</v>
      </c>
      <c r="I8584" s="1" t="s">
        <v>9</v>
      </c>
      <c r="J8584" s="1" t="s">
        <v>34</v>
      </c>
      <c r="K8584" s="3" t="s">
        <v>17</v>
      </c>
      <c r="L8584" s="1" t="s">
        <v>34</v>
      </c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1"/>
      <c r="AA8584" s="1" t="s">
        <v>16</v>
      </c>
      <c r="AB8584" s="3" t="s">
        <v>12</v>
      </c>
      <c r="AC8584" s="23" t="s">
        <v>37803</v>
      </c>
      <c r="AD8584" s="23" t="s">
        <v>39768</v>
      </c>
      <c r="AE8584" t="s">
        <v>35399</v>
      </c>
    </row>
    <row r="8585" spans="1:31" ht="14.25" customHeight="1">
      <c r="A8585" s="1">
        <v>8584</v>
      </c>
      <c r="B8585" s="1" t="s">
        <v>10396</v>
      </c>
      <c r="C8585" s="22" t="s">
        <v>37778</v>
      </c>
      <c r="D8585" s="1" t="s">
        <v>1410</v>
      </c>
      <c r="E8585" s="1" t="s">
        <v>90</v>
      </c>
      <c r="F8585" s="1" t="s">
        <v>27319</v>
      </c>
      <c r="G8585" s="14">
        <v>9146114664</v>
      </c>
      <c r="H8585" s="1" t="s">
        <v>8</v>
      </c>
      <c r="I8585" s="1" t="s">
        <v>62</v>
      </c>
      <c r="J8585" s="1" t="s">
        <v>34</v>
      </c>
      <c r="K8585" s="3" t="s">
        <v>42</v>
      </c>
      <c r="L8585" s="1" t="s">
        <v>34</v>
      </c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1"/>
      <c r="AA8585" s="1" t="s">
        <v>16</v>
      </c>
      <c r="AB8585" s="3" t="s">
        <v>12</v>
      </c>
      <c r="AC8585" s="23" t="s">
        <v>37803</v>
      </c>
      <c r="AD8585" s="23" t="s">
        <v>44908</v>
      </c>
      <c r="AE8585" t="s">
        <v>35394</v>
      </c>
    </row>
    <row r="8586" spans="1:31" ht="14.25" customHeight="1">
      <c r="A8586" s="1">
        <v>8585</v>
      </c>
      <c r="B8586" s="9" t="s">
        <v>6</v>
      </c>
      <c r="C8586" s="1" t="s">
        <v>13010</v>
      </c>
      <c r="D8586" s="1" t="s">
        <v>3417</v>
      </c>
      <c r="E8586" s="1" t="s">
        <v>19</v>
      </c>
      <c r="F8586" s="1" t="s">
        <v>27326</v>
      </c>
      <c r="G8586" s="14">
        <v>91990900964</v>
      </c>
      <c r="H8586" s="1" t="s">
        <v>37</v>
      </c>
      <c r="I8586" s="1" t="s">
        <v>62</v>
      </c>
      <c r="J8586" s="1" t="s">
        <v>34</v>
      </c>
      <c r="K8586" s="3" t="s">
        <v>42</v>
      </c>
      <c r="L8586" s="1" t="s">
        <v>34</v>
      </c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1"/>
      <c r="AA8586" s="1" t="s">
        <v>16</v>
      </c>
      <c r="AB8586" s="3" t="s">
        <v>12</v>
      </c>
      <c r="AC8586" s="23" t="s">
        <v>37803</v>
      </c>
      <c r="AD8586" s="23" t="s">
        <v>45817</v>
      </c>
      <c r="AE8586" t="s">
        <v>35394</v>
      </c>
    </row>
    <row r="8587" spans="1:31" ht="14.25" customHeight="1">
      <c r="A8587" s="1">
        <v>8586</v>
      </c>
      <c r="B8587" s="9" t="s">
        <v>6</v>
      </c>
      <c r="C8587" s="1" t="s">
        <v>13013</v>
      </c>
      <c r="D8587" s="1" t="s">
        <v>44</v>
      </c>
      <c r="E8587" s="1" t="s">
        <v>746</v>
      </c>
      <c r="F8587" s="1" t="s">
        <v>34640</v>
      </c>
      <c r="G8587" s="14">
        <v>919446904</v>
      </c>
      <c r="H8587" s="1" t="s">
        <v>20</v>
      </c>
      <c r="I8587" s="1" t="s">
        <v>62</v>
      </c>
      <c r="J8587" s="1" t="s">
        <v>34</v>
      </c>
      <c r="K8587" s="3" t="s">
        <v>17</v>
      </c>
      <c r="L8587" s="1" t="s">
        <v>34</v>
      </c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1"/>
      <c r="AA8587" s="1" t="s">
        <v>11</v>
      </c>
      <c r="AB8587" s="3" t="s">
        <v>538</v>
      </c>
      <c r="AC8587" s="23" t="s">
        <v>37803</v>
      </c>
      <c r="AD8587" s="23" t="s">
        <v>45818</v>
      </c>
      <c r="AE8587" t="s">
        <v>35394</v>
      </c>
    </row>
    <row r="8588" spans="1:31" ht="14.25" customHeight="1">
      <c r="A8588" s="1">
        <v>8587</v>
      </c>
      <c r="B8588" s="1" t="s">
        <v>10396</v>
      </c>
      <c r="C8588" s="22" t="s">
        <v>37778</v>
      </c>
      <c r="D8588" s="1" t="s">
        <v>35950</v>
      </c>
      <c r="E8588" s="1" t="s">
        <v>93</v>
      </c>
      <c r="F8588" s="1" t="s">
        <v>27330</v>
      </c>
      <c r="G8588" s="14">
        <v>919494094644</v>
      </c>
      <c r="H8588" s="1" t="s">
        <v>20</v>
      </c>
      <c r="I8588" s="1" t="s">
        <v>37779</v>
      </c>
      <c r="J8588" s="1" t="s">
        <v>34</v>
      </c>
      <c r="K8588" s="3" t="s">
        <v>42</v>
      </c>
      <c r="L8588" s="1" t="s">
        <v>34</v>
      </c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1"/>
      <c r="AA8588" s="1" t="s">
        <v>16</v>
      </c>
      <c r="AB8588" s="3" t="s">
        <v>12</v>
      </c>
      <c r="AC8588" s="23" t="s">
        <v>37803</v>
      </c>
      <c r="AD8588" s="23" t="s">
        <v>45819</v>
      </c>
      <c r="AE8588" t="s">
        <v>35410</v>
      </c>
    </row>
    <row r="8589" spans="1:31" ht="14.25" customHeight="1">
      <c r="A8589" s="1">
        <v>8588</v>
      </c>
      <c r="B8589" s="1" t="s">
        <v>10396</v>
      </c>
      <c r="C8589" s="22" t="s">
        <v>37778</v>
      </c>
      <c r="D8589" s="1" t="s">
        <v>332</v>
      </c>
      <c r="E8589" s="1" t="s">
        <v>3959</v>
      </c>
      <c r="F8589" s="1" t="s">
        <v>27332</v>
      </c>
      <c r="G8589" s="14">
        <v>914940610941</v>
      </c>
      <c r="H8589" s="1" t="s">
        <v>20</v>
      </c>
      <c r="I8589" s="1" t="s">
        <v>41</v>
      </c>
      <c r="J8589" s="1" t="s">
        <v>34</v>
      </c>
      <c r="K8589" s="3" t="s">
        <v>42</v>
      </c>
      <c r="L8589" s="1" t="s">
        <v>34</v>
      </c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1"/>
      <c r="AA8589" s="1" t="s">
        <v>16</v>
      </c>
      <c r="AB8589" s="3" t="s">
        <v>12</v>
      </c>
      <c r="AC8589" s="23" t="s">
        <v>37803</v>
      </c>
      <c r="AD8589" s="23" t="s">
        <v>45820</v>
      </c>
      <c r="AE8589" t="s">
        <v>35409</v>
      </c>
    </row>
    <row r="8590" spans="1:31" ht="14.25" customHeight="1">
      <c r="A8590" s="1">
        <v>8589</v>
      </c>
      <c r="B8590" s="1" t="s">
        <v>10396</v>
      </c>
      <c r="C8590" s="1" t="s">
        <v>10873</v>
      </c>
      <c r="D8590" s="1" t="s">
        <v>998</v>
      </c>
      <c r="E8590" s="1" t="s">
        <v>1121</v>
      </c>
      <c r="F8590" s="1" t="s">
        <v>32546</v>
      </c>
      <c r="G8590" s="14">
        <v>919946006444</v>
      </c>
      <c r="H8590" s="1" t="s">
        <v>8</v>
      </c>
      <c r="I8590" s="1" t="s">
        <v>9</v>
      </c>
      <c r="J8590" s="1" t="s">
        <v>34</v>
      </c>
      <c r="K8590" s="3" t="s">
        <v>17</v>
      </c>
      <c r="L8590" s="1" t="s">
        <v>34</v>
      </c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1"/>
      <c r="AA8590" s="1" t="s">
        <v>11</v>
      </c>
      <c r="AB8590" s="3" t="s">
        <v>56</v>
      </c>
      <c r="AC8590" s="23" t="s">
        <v>37803</v>
      </c>
      <c r="AD8590" s="23" t="s">
        <v>45821</v>
      </c>
      <c r="AE8590" t="s">
        <v>35410</v>
      </c>
    </row>
    <row r="8591" spans="1:31" ht="14.25" customHeight="1">
      <c r="A8591" s="1">
        <v>8590</v>
      </c>
      <c r="B8591" s="1" t="s">
        <v>10396</v>
      </c>
      <c r="C8591" s="1" t="s">
        <v>10877</v>
      </c>
      <c r="D8591" s="1" t="s">
        <v>13027</v>
      </c>
      <c r="E8591" s="1" t="s">
        <v>19</v>
      </c>
      <c r="F8591" s="1" t="s">
        <v>27342</v>
      </c>
      <c r="G8591" s="14">
        <v>91946694444</v>
      </c>
      <c r="H8591" s="1" t="s">
        <v>20</v>
      </c>
      <c r="I8591" s="1" t="s">
        <v>41</v>
      </c>
      <c r="J8591" s="1" t="s">
        <v>34</v>
      </c>
      <c r="K8591" s="3" t="s">
        <v>17</v>
      </c>
      <c r="L8591" s="1" t="s">
        <v>34</v>
      </c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1"/>
      <c r="AA8591" s="1" t="s">
        <v>11</v>
      </c>
      <c r="AB8591" s="3" t="s">
        <v>13</v>
      </c>
      <c r="AC8591" s="23" t="s">
        <v>37803</v>
      </c>
      <c r="AD8591" s="23" t="s">
        <v>45822</v>
      </c>
      <c r="AE8591" t="s">
        <v>35399</v>
      </c>
    </row>
    <row r="8592" spans="1:31" ht="14.25" customHeight="1">
      <c r="A8592" s="1">
        <v>8591</v>
      </c>
      <c r="B8592" s="9" t="s">
        <v>6</v>
      </c>
      <c r="C8592" s="1" t="s">
        <v>13030</v>
      </c>
      <c r="D8592" s="1" t="s">
        <v>9531</v>
      </c>
      <c r="E8592" s="1" t="s">
        <v>19</v>
      </c>
      <c r="F8592" s="1" t="s">
        <v>34642</v>
      </c>
      <c r="G8592" s="14">
        <v>91996469469</v>
      </c>
      <c r="H8592" s="1" t="s">
        <v>20</v>
      </c>
      <c r="I8592" s="1" t="s">
        <v>62</v>
      </c>
      <c r="J8592" s="1" t="s">
        <v>34</v>
      </c>
      <c r="K8592" s="3" t="s">
        <v>17</v>
      </c>
      <c r="L8592" s="1" t="s">
        <v>34</v>
      </c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1"/>
      <c r="AA8592" s="1" t="s">
        <v>16</v>
      </c>
      <c r="AB8592" s="3" t="s">
        <v>12</v>
      </c>
      <c r="AC8592" s="23" t="s">
        <v>37803</v>
      </c>
      <c r="AD8592" s="23" t="s">
        <v>45823</v>
      </c>
      <c r="AE8592" t="s">
        <v>35410</v>
      </c>
    </row>
    <row r="8593" spans="1:31" ht="14.25" customHeight="1">
      <c r="A8593" s="1">
        <v>8592</v>
      </c>
      <c r="B8593" s="1" t="s">
        <v>10396</v>
      </c>
      <c r="C8593" s="22" t="s">
        <v>37778</v>
      </c>
      <c r="D8593" s="1" t="s">
        <v>35951</v>
      </c>
      <c r="E8593" s="1" t="s">
        <v>724</v>
      </c>
      <c r="F8593" s="1" t="s">
        <v>27345</v>
      </c>
      <c r="G8593" s="14">
        <v>91904649419</v>
      </c>
      <c r="H8593" s="1" t="s">
        <v>20</v>
      </c>
      <c r="I8593" s="1" t="s">
        <v>37779</v>
      </c>
      <c r="J8593" s="1" t="s">
        <v>34</v>
      </c>
      <c r="K8593" s="3" t="s">
        <v>17</v>
      </c>
      <c r="L8593" s="1" t="s">
        <v>34</v>
      </c>
      <c r="M8593" s="4" t="s">
        <v>42</v>
      </c>
      <c r="N8593" s="3" t="str">
        <f>J8593</f>
        <v>[50-85 Lacs]</v>
      </c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1"/>
      <c r="AA8593" s="1" t="s">
        <v>16</v>
      </c>
      <c r="AB8593" s="3" t="s">
        <v>12</v>
      </c>
      <c r="AC8593" s="23" t="s">
        <v>37803</v>
      </c>
      <c r="AD8593" s="23" t="s">
        <v>45824</v>
      </c>
      <c r="AE8593" t="s">
        <v>35409</v>
      </c>
    </row>
    <row r="8594" spans="1:31" ht="14.25" customHeight="1">
      <c r="A8594" s="1">
        <v>8593</v>
      </c>
      <c r="B8594" s="9" t="s">
        <v>6</v>
      </c>
      <c r="C8594" s="1" t="s">
        <v>13039</v>
      </c>
      <c r="D8594" s="1" t="s">
        <v>734</v>
      </c>
      <c r="E8594" s="1" t="s">
        <v>9573</v>
      </c>
      <c r="F8594" s="1" t="s">
        <v>32547</v>
      </c>
      <c r="G8594" s="14">
        <v>9194409999</v>
      </c>
      <c r="H8594" s="1" t="s">
        <v>8</v>
      </c>
      <c r="I8594" s="1" t="s">
        <v>62</v>
      </c>
      <c r="J8594" s="1" t="s">
        <v>34</v>
      </c>
      <c r="K8594" s="3" t="s">
        <v>42</v>
      </c>
      <c r="L8594" s="1" t="s">
        <v>34</v>
      </c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1"/>
      <c r="AA8594" s="1" t="s">
        <v>16</v>
      </c>
      <c r="AB8594" s="3" t="s">
        <v>12</v>
      </c>
      <c r="AC8594" s="23" t="s">
        <v>37803</v>
      </c>
      <c r="AD8594" s="23" t="s">
        <v>45825</v>
      </c>
      <c r="AE8594" t="s">
        <v>35394</v>
      </c>
    </row>
    <row r="8595" spans="1:31" ht="14.25" customHeight="1">
      <c r="A8595" s="1">
        <v>8594</v>
      </c>
      <c r="B8595" s="1" t="s">
        <v>10396</v>
      </c>
      <c r="C8595" s="22" t="s">
        <v>37778</v>
      </c>
      <c r="D8595" s="1" t="s">
        <v>5854</v>
      </c>
      <c r="E8595" s="1" t="s">
        <v>40</v>
      </c>
      <c r="F8595" s="1" t="s">
        <v>32548</v>
      </c>
      <c r="G8595" s="14">
        <v>919664966449</v>
      </c>
      <c r="H8595" s="1" t="s">
        <v>20</v>
      </c>
      <c r="I8595" s="1" t="s">
        <v>9</v>
      </c>
      <c r="J8595" s="1" t="s">
        <v>34</v>
      </c>
      <c r="K8595" s="3" t="s">
        <v>17</v>
      </c>
      <c r="L8595" s="1" t="s">
        <v>34</v>
      </c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1"/>
      <c r="AA8595" s="1" t="s">
        <v>16</v>
      </c>
      <c r="AB8595" s="3" t="s">
        <v>12</v>
      </c>
      <c r="AC8595" s="23" t="s">
        <v>37803</v>
      </c>
      <c r="AD8595" s="23" t="s">
        <v>45826</v>
      </c>
      <c r="AE8595" t="s">
        <v>35394</v>
      </c>
    </row>
    <row r="8596" spans="1:31" ht="14.25" customHeight="1">
      <c r="A8596" s="1">
        <v>8595</v>
      </c>
      <c r="B8596" s="9" t="s">
        <v>6</v>
      </c>
      <c r="C8596" s="1" t="s">
        <v>13044</v>
      </c>
      <c r="D8596" s="1" t="s">
        <v>13045</v>
      </c>
      <c r="E8596" s="1" t="s">
        <v>13046</v>
      </c>
      <c r="F8596" s="1" t="s">
        <v>32549</v>
      </c>
      <c r="G8596" s="14">
        <v>91946441441</v>
      </c>
      <c r="H8596" s="1" t="s">
        <v>8</v>
      </c>
      <c r="I8596" s="1" t="s">
        <v>9</v>
      </c>
      <c r="J8596" s="1" t="s">
        <v>34</v>
      </c>
      <c r="K8596" s="3" t="s">
        <v>17</v>
      </c>
      <c r="L8596" s="1" t="s">
        <v>34</v>
      </c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1"/>
      <c r="AA8596" s="1" t="s">
        <v>16</v>
      </c>
      <c r="AB8596" s="3" t="s">
        <v>12</v>
      </c>
      <c r="AC8596" s="23" t="s">
        <v>37803</v>
      </c>
      <c r="AD8596" s="23" t="s">
        <v>45827</v>
      </c>
      <c r="AE8596" t="s">
        <v>35410</v>
      </c>
    </row>
    <row r="8597" spans="1:31" ht="14.25" customHeight="1">
      <c r="A8597" s="1">
        <v>8596</v>
      </c>
      <c r="B8597" s="1" t="s">
        <v>10396</v>
      </c>
      <c r="C8597" s="22" t="s">
        <v>37778</v>
      </c>
      <c r="D8597" s="1" t="s">
        <v>3930</v>
      </c>
      <c r="E8597" s="1" t="s">
        <v>78</v>
      </c>
      <c r="F8597" s="1" t="s">
        <v>32550</v>
      </c>
      <c r="G8597" s="14">
        <v>91416944406</v>
      </c>
      <c r="H8597" s="1" t="s">
        <v>20</v>
      </c>
      <c r="I8597" s="1" t="s">
        <v>37779</v>
      </c>
      <c r="J8597" s="1" t="s">
        <v>34</v>
      </c>
      <c r="K8597" s="3" t="s">
        <v>17</v>
      </c>
      <c r="L8597" s="1" t="s">
        <v>34</v>
      </c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1"/>
      <c r="AA8597" s="1" t="s">
        <v>16</v>
      </c>
      <c r="AB8597" s="3" t="s">
        <v>12</v>
      </c>
      <c r="AC8597" s="23" t="s">
        <v>37803</v>
      </c>
      <c r="AD8597" s="23" t="s">
        <v>42243</v>
      </c>
      <c r="AE8597" t="s">
        <v>35399</v>
      </c>
    </row>
    <row r="8598" spans="1:31" ht="14.25" customHeight="1">
      <c r="A8598" s="1">
        <v>8597</v>
      </c>
      <c r="B8598" s="1" t="s">
        <v>10396</v>
      </c>
      <c r="C8598" s="1" t="s">
        <v>10902</v>
      </c>
      <c r="D8598" s="1" t="s">
        <v>505</v>
      </c>
      <c r="E8598" s="1" t="s">
        <v>139</v>
      </c>
      <c r="F8598" s="1" t="s">
        <v>27363</v>
      </c>
      <c r="G8598" s="14">
        <v>91994696</v>
      </c>
      <c r="H8598" s="1" t="s">
        <v>15</v>
      </c>
      <c r="I8598" s="1" t="s">
        <v>9</v>
      </c>
      <c r="J8598" s="1" t="s">
        <v>34</v>
      </c>
      <c r="K8598" s="3" t="s">
        <v>17</v>
      </c>
      <c r="L8598" s="1" t="s">
        <v>34</v>
      </c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1"/>
      <c r="AA8598" s="1" t="s">
        <v>11</v>
      </c>
      <c r="AB8598" s="3" t="s">
        <v>13</v>
      </c>
      <c r="AC8598" s="23" t="s">
        <v>37803</v>
      </c>
      <c r="AD8598" s="23" t="s">
        <v>45828</v>
      </c>
      <c r="AE8598" t="s">
        <v>35399</v>
      </c>
    </row>
    <row r="8599" spans="1:31" ht="14.25" customHeight="1">
      <c r="A8599" s="1">
        <v>8598</v>
      </c>
      <c r="B8599" s="9" t="s">
        <v>6</v>
      </c>
      <c r="C8599" s="1" t="s">
        <v>13059</v>
      </c>
      <c r="D8599" s="1" t="s">
        <v>359</v>
      </c>
      <c r="E8599" s="1" t="s">
        <v>102</v>
      </c>
      <c r="F8599" s="1" t="s">
        <v>27367</v>
      </c>
      <c r="G8599" s="14">
        <v>9160010946</v>
      </c>
      <c r="H8599" s="1" t="s">
        <v>20</v>
      </c>
      <c r="I8599" s="1" t="s">
        <v>41</v>
      </c>
      <c r="J8599" s="1" t="s">
        <v>34</v>
      </c>
      <c r="K8599" s="3" t="s">
        <v>42</v>
      </c>
      <c r="L8599" s="1" t="s">
        <v>34</v>
      </c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1"/>
      <c r="AA8599" s="1" t="s">
        <v>16</v>
      </c>
      <c r="AB8599" s="3" t="s">
        <v>12</v>
      </c>
      <c r="AC8599" s="23" t="s">
        <v>37803</v>
      </c>
      <c r="AD8599" s="23" t="s">
        <v>40493</v>
      </c>
      <c r="AE8599" t="s">
        <v>35410</v>
      </c>
    </row>
    <row r="8600" spans="1:31" ht="14.25" customHeight="1">
      <c r="A8600" s="1">
        <v>8599</v>
      </c>
      <c r="B8600" s="1" t="s">
        <v>10396</v>
      </c>
      <c r="C8600" s="22" t="s">
        <v>37778</v>
      </c>
      <c r="D8600" s="1" t="s">
        <v>280</v>
      </c>
      <c r="E8600" s="1" t="s">
        <v>788</v>
      </c>
      <c r="F8600" s="1" t="s">
        <v>27371</v>
      </c>
      <c r="G8600" s="14">
        <v>91446649699</v>
      </c>
      <c r="H8600" s="1" t="s">
        <v>8</v>
      </c>
      <c r="I8600" s="1" t="s">
        <v>41</v>
      </c>
      <c r="J8600" s="1" t="s">
        <v>34</v>
      </c>
      <c r="K8600" s="3" t="s">
        <v>17</v>
      </c>
      <c r="L8600" s="1" t="s">
        <v>34</v>
      </c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1"/>
      <c r="AA8600" s="1" t="s">
        <v>16</v>
      </c>
      <c r="AB8600" s="3" t="s">
        <v>12</v>
      </c>
      <c r="AC8600" s="23" t="s">
        <v>37803</v>
      </c>
      <c r="AD8600" s="23" t="s">
        <v>45829</v>
      </c>
      <c r="AE8600" t="s">
        <v>35399</v>
      </c>
    </row>
    <row r="8601" spans="1:31" ht="14.25" customHeight="1">
      <c r="A8601" s="1">
        <v>8600</v>
      </c>
      <c r="B8601" s="9" t="s">
        <v>6</v>
      </c>
      <c r="C8601" s="1" t="s">
        <v>13065</v>
      </c>
      <c r="D8601" s="1" t="s">
        <v>1501</v>
      </c>
      <c r="E8601" s="1" t="s">
        <v>13066</v>
      </c>
      <c r="F8601" s="1" t="s">
        <v>27372</v>
      </c>
      <c r="G8601" s="14">
        <v>91016916914</v>
      </c>
      <c r="H8601" s="1" t="s">
        <v>8</v>
      </c>
      <c r="I8601" s="1" t="s">
        <v>41</v>
      </c>
      <c r="J8601" s="1" t="s">
        <v>34</v>
      </c>
      <c r="K8601" s="3" t="s">
        <v>42</v>
      </c>
      <c r="L8601" s="1" t="s">
        <v>34</v>
      </c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1"/>
      <c r="AA8601" s="1" t="s">
        <v>16</v>
      </c>
      <c r="AB8601" s="3" t="s">
        <v>12</v>
      </c>
      <c r="AC8601" s="23" t="s">
        <v>37803</v>
      </c>
      <c r="AD8601" s="23" t="s">
        <v>45830</v>
      </c>
      <c r="AE8601" t="s">
        <v>35399</v>
      </c>
    </row>
    <row r="8602" spans="1:31" ht="14.25" customHeight="1">
      <c r="A8602" s="1">
        <v>8601</v>
      </c>
      <c r="B8602" s="1" t="s">
        <v>10396</v>
      </c>
      <c r="C8602" s="22" t="s">
        <v>37778</v>
      </c>
      <c r="D8602" s="1" t="s">
        <v>336</v>
      </c>
      <c r="E8602" s="1" t="s">
        <v>362</v>
      </c>
      <c r="F8602" s="1" t="s">
        <v>27373</v>
      </c>
      <c r="G8602" s="14">
        <v>914466061044</v>
      </c>
      <c r="H8602" s="1" t="s">
        <v>20</v>
      </c>
      <c r="I8602" s="1" t="s">
        <v>9</v>
      </c>
      <c r="J8602" s="1" t="s">
        <v>34</v>
      </c>
      <c r="K8602" s="3" t="s">
        <v>27</v>
      </c>
      <c r="L8602" s="1" t="s">
        <v>34</v>
      </c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1"/>
      <c r="AA8602" s="1" t="s">
        <v>16</v>
      </c>
      <c r="AB8602" s="3" t="s">
        <v>12</v>
      </c>
      <c r="AC8602" s="23" t="s">
        <v>37803</v>
      </c>
      <c r="AD8602" s="23" t="s">
        <v>45831</v>
      </c>
      <c r="AE8602" t="s">
        <v>35394</v>
      </c>
    </row>
    <row r="8603" spans="1:31" ht="14.25" customHeight="1">
      <c r="A8603" s="1">
        <v>8602</v>
      </c>
      <c r="B8603" s="9" t="s">
        <v>6</v>
      </c>
      <c r="C8603" s="1" t="s">
        <v>13095</v>
      </c>
      <c r="D8603" s="1" t="s">
        <v>1010</v>
      </c>
      <c r="E8603" s="1" t="s">
        <v>78</v>
      </c>
      <c r="F8603" s="1" t="s">
        <v>34649</v>
      </c>
      <c r="G8603" s="14">
        <v>91400000669</v>
      </c>
      <c r="H8603" s="1" t="s">
        <v>8</v>
      </c>
      <c r="I8603" s="1" t="s">
        <v>41</v>
      </c>
      <c r="J8603" s="1" t="s">
        <v>34</v>
      </c>
      <c r="K8603" s="3" t="s">
        <v>42</v>
      </c>
      <c r="L8603" s="1" t="s">
        <v>34</v>
      </c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1"/>
      <c r="AA8603" s="1" t="s">
        <v>16</v>
      </c>
      <c r="AB8603" s="3" t="s">
        <v>12</v>
      </c>
      <c r="AC8603" s="23" t="s">
        <v>37803</v>
      </c>
      <c r="AD8603" s="23" t="s">
        <v>45832</v>
      </c>
      <c r="AE8603" t="s">
        <v>35409</v>
      </c>
    </row>
    <row r="8604" spans="1:31" ht="14.25" customHeight="1">
      <c r="A8604" s="1">
        <v>8603</v>
      </c>
      <c r="B8604" s="1" t="s">
        <v>10396</v>
      </c>
      <c r="C8604" s="22" t="s">
        <v>37778</v>
      </c>
      <c r="D8604" s="1" t="s">
        <v>35952</v>
      </c>
      <c r="E8604" s="1" t="s">
        <v>84</v>
      </c>
      <c r="F8604" s="1" t="s">
        <v>13105</v>
      </c>
      <c r="G8604" s="14">
        <v>919614011409</v>
      </c>
      <c r="H8604" s="1" t="s">
        <v>132</v>
      </c>
      <c r="I8604" s="1" t="s">
        <v>41</v>
      </c>
      <c r="J8604" s="1" t="s">
        <v>34</v>
      </c>
      <c r="K8604" s="3" t="s">
        <v>17</v>
      </c>
      <c r="L8604" s="1" t="s">
        <v>34</v>
      </c>
      <c r="M8604" s="4" t="s">
        <v>42</v>
      </c>
      <c r="N8604" s="3" t="str">
        <f>J8604</f>
        <v>[50-85 Lacs]</v>
      </c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1"/>
      <c r="AA8604" s="1" t="s">
        <v>16</v>
      </c>
      <c r="AB8604" s="3" t="s">
        <v>12</v>
      </c>
      <c r="AC8604" s="23" t="s">
        <v>37803</v>
      </c>
      <c r="AD8604" s="23" t="s">
        <v>45833</v>
      </c>
      <c r="AE8604" t="s">
        <v>35410</v>
      </c>
    </row>
    <row r="8605" spans="1:31" ht="14.25" customHeight="1">
      <c r="A8605" s="1">
        <v>8604</v>
      </c>
      <c r="B8605" s="9" t="s">
        <v>6</v>
      </c>
      <c r="C8605" s="1" t="s">
        <v>13107</v>
      </c>
      <c r="D8605" s="1" t="s">
        <v>2600</v>
      </c>
      <c r="E8605" s="1" t="s">
        <v>40</v>
      </c>
      <c r="F8605" s="1" t="s">
        <v>27397</v>
      </c>
      <c r="G8605" s="14">
        <v>9199061041</v>
      </c>
      <c r="H8605" s="1" t="s">
        <v>8</v>
      </c>
      <c r="I8605" s="1" t="s">
        <v>41</v>
      </c>
      <c r="J8605" s="1" t="s">
        <v>34</v>
      </c>
      <c r="K8605" s="3" t="s">
        <v>42</v>
      </c>
      <c r="L8605" s="1" t="s">
        <v>34</v>
      </c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1"/>
      <c r="AA8605" s="1" t="s">
        <v>16</v>
      </c>
      <c r="AB8605" s="3" t="s">
        <v>12</v>
      </c>
      <c r="AC8605" s="23" t="s">
        <v>37803</v>
      </c>
      <c r="AD8605" s="23" t="s">
        <v>45834</v>
      </c>
      <c r="AE8605" t="s">
        <v>35394</v>
      </c>
    </row>
    <row r="8606" spans="1:31" ht="14.25" customHeight="1">
      <c r="A8606" s="1">
        <v>8605</v>
      </c>
      <c r="B8606" s="9" t="s">
        <v>6</v>
      </c>
      <c r="C8606" s="1" t="s">
        <v>13108</v>
      </c>
      <c r="D8606" s="1" t="s">
        <v>13035</v>
      </c>
      <c r="E8606" s="1" t="s">
        <v>40</v>
      </c>
      <c r="F8606" s="1" t="s">
        <v>34650</v>
      </c>
      <c r="G8606" s="14">
        <v>91994644964</v>
      </c>
      <c r="H8606" s="1" t="s">
        <v>15</v>
      </c>
      <c r="I8606" s="1" t="s">
        <v>62</v>
      </c>
      <c r="J8606" s="1" t="s">
        <v>34</v>
      </c>
      <c r="K8606" s="3" t="s">
        <v>17</v>
      </c>
      <c r="L8606" s="1" t="s">
        <v>34</v>
      </c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1"/>
      <c r="AA8606" s="1" t="s">
        <v>11</v>
      </c>
      <c r="AB8606" s="3" t="s">
        <v>13</v>
      </c>
      <c r="AC8606" s="23" t="s">
        <v>37803</v>
      </c>
      <c r="AD8606" s="23" t="s">
        <v>45835</v>
      </c>
      <c r="AE8606" t="s">
        <v>35409</v>
      </c>
    </row>
    <row r="8607" spans="1:31" ht="14.25" customHeight="1">
      <c r="A8607" s="1">
        <v>8606</v>
      </c>
      <c r="B8607" s="1" t="s">
        <v>10396</v>
      </c>
      <c r="C8607" s="1" t="s">
        <v>10922</v>
      </c>
      <c r="D8607" s="1" t="s">
        <v>723</v>
      </c>
      <c r="E8607" s="1" t="s">
        <v>553</v>
      </c>
      <c r="F8607" s="1" t="s">
        <v>27398</v>
      </c>
      <c r="G8607" s="14">
        <v>919446066069</v>
      </c>
      <c r="H8607" s="1" t="s">
        <v>20</v>
      </c>
      <c r="I8607" s="1" t="s">
        <v>9</v>
      </c>
      <c r="J8607" s="1" t="s">
        <v>34</v>
      </c>
      <c r="K8607" s="3" t="s">
        <v>42</v>
      </c>
      <c r="L8607" s="1" t="s">
        <v>34</v>
      </c>
      <c r="M8607" s="3" t="s">
        <v>27</v>
      </c>
      <c r="N8607" s="3" t="str">
        <f>J8607</f>
        <v>[50-85 Lacs]</v>
      </c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1"/>
      <c r="AA8607" s="1" t="s">
        <v>16</v>
      </c>
      <c r="AB8607" s="3" t="s">
        <v>12</v>
      </c>
      <c r="AC8607" s="23" t="s">
        <v>37803</v>
      </c>
      <c r="AD8607" s="23" t="s">
        <v>45836</v>
      </c>
      <c r="AE8607" t="s">
        <v>35409</v>
      </c>
    </row>
    <row r="8608" spans="1:31" ht="14.25" customHeight="1">
      <c r="A8608" s="1">
        <v>8607</v>
      </c>
      <c r="B8608" s="1" t="s">
        <v>10396</v>
      </c>
      <c r="C8608" s="1" t="s">
        <v>10924</v>
      </c>
      <c r="D8608" s="1" t="s">
        <v>35953</v>
      </c>
      <c r="E8608" s="1" t="s">
        <v>221</v>
      </c>
      <c r="F8608" s="1" t="s">
        <v>34651</v>
      </c>
      <c r="G8608" s="14">
        <v>91990994914</v>
      </c>
      <c r="H8608" s="1" t="s">
        <v>20</v>
      </c>
      <c r="I8608" s="1" t="s">
        <v>62</v>
      </c>
      <c r="J8608" s="1" t="s">
        <v>34</v>
      </c>
      <c r="K8608" s="3" t="s">
        <v>17</v>
      </c>
      <c r="L8608" s="1" t="s">
        <v>34</v>
      </c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1"/>
      <c r="AA8608" s="1" t="s">
        <v>11</v>
      </c>
      <c r="AB8608" s="3" t="s">
        <v>13</v>
      </c>
      <c r="AC8608" s="23" t="s">
        <v>37803</v>
      </c>
      <c r="AD8608" s="23" t="s">
        <v>45837</v>
      </c>
      <c r="AE8608" t="s">
        <v>35409</v>
      </c>
    </row>
    <row r="8609" spans="1:31" ht="14.25" customHeight="1">
      <c r="A8609" s="1">
        <v>8608</v>
      </c>
      <c r="B8609" s="9" t="s">
        <v>6</v>
      </c>
      <c r="C8609" s="1" t="s">
        <v>13120</v>
      </c>
      <c r="D8609" s="1" t="s">
        <v>5827</v>
      </c>
      <c r="E8609" s="1" t="s">
        <v>37110</v>
      </c>
      <c r="F8609" s="1" t="s">
        <v>27405</v>
      </c>
      <c r="G8609" s="14">
        <v>91440061611</v>
      </c>
      <c r="H8609" s="1" t="s">
        <v>15</v>
      </c>
      <c r="I8609" s="1" t="s">
        <v>9</v>
      </c>
      <c r="J8609" s="1" t="s">
        <v>34</v>
      </c>
      <c r="K8609" s="3" t="s">
        <v>17</v>
      </c>
      <c r="L8609" s="1" t="s">
        <v>34</v>
      </c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1"/>
      <c r="AA8609" s="1" t="s">
        <v>11</v>
      </c>
      <c r="AB8609" s="3" t="s">
        <v>56</v>
      </c>
      <c r="AC8609" s="23" t="s">
        <v>37803</v>
      </c>
      <c r="AD8609" s="23" t="s">
        <v>45838</v>
      </c>
      <c r="AE8609" t="s">
        <v>35409</v>
      </c>
    </row>
    <row r="8610" spans="1:31" ht="14.25" customHeight="1">
      <c r="A8610" s="1">
        <v>8609</v>
      </c>
      <c r="B8610" s="9" t="s">
        <v>6</v>
      </c>
      <c r="C8610" s="1" t="s">
        <v>13121</v>
      </c>
      <c r="D8610" s="1" t="s">
        <v>4095</v>
      </c>
      <c r="E8610" s="1" t="s">
        <v>255</v>
      </c>
      <c r="F8610" s="1" t="s">
        <v>27406</v>
      </c>
      <c r="G8610" s="14">
        <v>914446616146</v>
      </c>
      <c r="H8610" s="1" t="s">
        <v>8</v>
      </c>
      <c r="I8610" s="1" t="s">
        <v>41</v>
      </c>
      <c r="J8610" s="1" t="s">
        <v>34</v>
      </c>
      <c r="K8610" s="3" t="s">
        <v>63</v>
      </c>
      <c r="L8610" s="1" t="s">
        <v>34</v>
      </c>
      <c r="M8610" s="3" t="s">
        <v>213</v>
      </c>
      <c r="N8610" s="3" t="str">
        <f t="shared" ref="N8610:N8611" si="314">J8610</f>
        <v>[50-85 Lacs]</v>
      </c>
      <c r="O8610" s="3" t="s">
        <v>17</v>
      </c>
      <c r="P8610" s="3" t="s">
        <v>34</v>
      </c>
      <c r="Q8610" s="3" t="s">
        <v>171</v>
      </c>
      <c r="R8610" s="3" t="s">
        <v>34</v>
      </c>
      <c r="S8610" s="3"/>
      <c r="T8610" s="3"/>
      <c r="U8610" s="3"/>
      <c r="V8610" s="3"/>
      <c r="W8610" s="3"/>
      <c r="X8610" s="3"/>
      <c r="Y8610" s="3"/>
      <c r="Z8610" s="1"/>
      <c r="AA8610" s="1" t="s">
        <v>16</v>
      </c>
      <c r="AB8610" s="3" t="s">
        <v>12</v>
      </c>
      <c r="AC8610" s="23" t="s">
        <v>37803</v>
      </c>
      <c r="AD8610" s="23" t="s">
        <v>45838</v>
      </c>
      <c r="AE8610" t="s">
        <v>35410</v>
      </c>
    </row>
    <row r="8611" spans="1:31" ht="14.25" customHeight="1">
      <c r="A8611" s="1">
        <v>8610</v>
      </c>
      <c r="B8611" s="9" t="s">
        <v>6</v>
      </c>
      <c r="C8611" s="1" t="s">
        <v>13128</v>
      </c>
      <c r="D8611" s="1" t="s">
        <v>13129</v>
      </c>
      <c r="E8611" s="1" t="s">
        <v>40</v>
      </c>
      <c r="F8611" s="1" t="s">
        <v>27417</v>
      </c>
      <c r="G8611" s="14">
        <v>91946466</v>
      </c>
      <c r="H8611" s="1" t="s">
        <v>20</v>
      </c>
      <c r="I8611" s="1" t="s">
        <v>62</v>
      </c>
      <c r="J8611" s="1" t="s">
        <v>34</v>
      </c>
      <c r="K8611" s="3" t="s">
        <v>17</v>
      </c>
      <c r="L8611" s="1" t="s">
        <v>34</v>
      </c>
      <c r="M8611" s="4" t="s">
        <v>42</v>
      </c>
      <c r="N8611" s="3" t="str">
        <f t="shared" si="314"/>
        <v>[50-85 Lacs]</v>
      </c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1"/>
      <c r="AA8611" s="1" t="s">
        <v>16</v>
      </c>
      <c r="AB8611" s="3" t="s">
        <v>12</v>
      </c>
      <c r="AC8611" s="23" t="s">
        <v>37803</v>
      </c>
      <c r="AD8611" s="23" t="s">
        <v>45839</v>
      </c>
      <c r="AE8611" t="s">
        <v>35409</v>
      </c>
    </row>
    <row r="8612" spans="1:31" ht="14.25" customHeight="1">
      <c r="A8612" s="1">
        <v>8611</v>
      </c>
      <c r="B8612" s="9" t="s">
        <v>6</v>
      </c>
      <c r="C8612" s="1" t="s">
        <v>13130</v>
      </c>
      <c r="D8612" s="1" t="s">
        <v>1799</v>
      </c>
      <c r="E8612" s="1" t="s">
        <v>78</v>
      </c>
      <c r="F8612" s="1" t="s">
        <v>27418</v>
      </c>
      <c r="G8612" s="14">
        <v>91949414000</v>
      </c>
      <c r="H8612" s="1" t="s">
        <v>20</v>
      </c>
      <c r="I8612" s="1" t="s">
        <v>62</v>
      </c>
      <c r="J8612" s="1" t="s">
        <v>34</v>
      </c>
      <c r="K8612" s="3" t="s">
        <v>17</v>
      </c>
      <c r="L8612" s="1" t="s">
        <v>34</v>
      </c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1"/>
      <c r="AA8612" s="1" t="s">
        <v>11</v>
      </c>
      <c r="AB8612" s="3" t="s">
        <v>538</v>
      </c>
      <c r="AC8612" s="23" t="s">
        <v>37803</v>
      </c>
      <c r="AD8612" s="23" t="s">
        <v>45551</v>
      </c>
      <c r="AE8612" t="s">
        <v>35409</v>
      </c>
    </row>
    <row r="8613" spans="1:31" ht="14.25" customHeight="1">
      <c r="A8613" s="1">
        <v>8612</v>
      </c>
      <c r="B8613" s="9" t="s">
        <v>6</v>
      </c>
      <c r="C8613" s="1" t="s">
        <v>13131</v>
      </c>
      <c r="D8613" s="1" t="s">
        <v>9495</v>
      </c>
      <c r="E8613" s="1" t="s">
        <v>362</v>
      </c>
      <c r="F8613" s="1" t="s">
        <v>27419</v>
      </c>
      <c r="G8613" s="14">
        <v>919446044444</v>
      </c>
      <c r="H8613" s="1" t="s">
        <v>46</v>
      </c>
      <c r="I8613" s="1" t="s">
        <v>62</v>
      </c>
      <c r="J8613" s="1" t="s">
        <v>34</v>
      </c>
      <c r="K8613" s="3" t="s">
        <v>42</v>
      </c>
      <c r="L8613" s="1" t="s">
        <v>34</v>
      </c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1"/>
      <c r="AA8613" s="1" t="s">
        <v>16</v>
      </c>
      <c r="AB8613" s="3" t="s">
        <v>12</v>
      </c>
      <c r="AC8613" s="23" t="s">
        <v>37803</v>
      </c>
      <c r="AD8613" s="23" t="s">
        <v>45840</v>
      </c>
      <c r="AE8613" t="s">
        <v>35410</v>
      </c>
    </row>
    <row r="8614" spans="1:31" ht="14.25" customHeight="1">
      <c r="A8614" s="1">
        <v>8613</v>
      </c>
      <c r="B8614" s="1" t="s">
        <v>10396</v>
      </c>
      <c r="C8614" s="22" t="s">
        <v>37778</v>
      </c>
      <c r="D8614" s="1" t="s">
        <v>35954</v>
      </c>
      <c r="E8614" s="1" t="s">
        <v>2902</v>
      </c>
      <c r="F8614" s="1" t="s">
        <v>20946</v>
      </c>
      <c r="G8614" s="14">
        <v>919614010416</v>
      </c>
      <c r="H8614" s="1" t="s">
        <v>8</v>
      </c>
      <c r="I8614" s="1" t="s">
        <v>9</v>
      </c>
      <c r="J8614" s="1" t="s">
        <v>34</v>
      </c>
      <c r="K8614" s="3" t="s">
        <v>42</v>
      </c>
      <c r="L8614" s="1" t="s">
        <v>34</v>
      </c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1"/>
      <c r="AA8614" s="1" t="s">
        <v>16</v>
      </c>
      <c r="AB8614" s="3" t="s">
        <v>12</v>
      </c>
      <c r="AC8614" s="23" t="s">
        <v>37803</v>
      </c>
      <c r="AD8614" s="23" t="s">
        <v>45841</v>
      </c>
      <c r="AE8614" t="s">
        <v>35399</v>
      </c>
    </row>
    <row r="8615" spans="1:31" ht="14.25" customHeight="1">
      <c r="A8615" s="1">
        <v>8614</v>
      </c>
      <c r="B8615" s="9" t="s">
        <v>6</v>
      </c>
      <c r="C8615" s="1" t="s">
        <v>13162</v>
      </c>
      <c r="D8615" s="1" t="s">
        <v>13163</v>
      </c>
      <c r="E8615" s="1" t="s">
        <v>724</v>
      </c>
      <c r="F8615" s="1" t="s">
        <v>27426</v>
      </c>
      <c r="G8615" s="14">
        <v>91446649449</v>
      </c>
      <c r="H8615" s="1" t="s">
        <v>20</v>
      </c>
      <c r="I8615" s="1" t="s">
        <v>9</v>
      </c>
      <c r="J8615" s="1" t="s">
        <v>34</v>
      </c>
      <c r="K8615" s="3" t="s">
        <v>17</v>
      </c>
      <c r="L8615" s="1" t="s">
        <v>34</v>
      </c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1"/>
      <c r="AA8615" s="1" t="s">
        <v>16</v>
      </c>
      <c r="AB8615" s="3" t="s">
        <v>12</v>
      </c>
      <c r="AC8615" s="23" t="s">
        <v>37803</v>
      </c>
      <c r="AD8615" s="23" t="s">
        <v>45842</v>
      </c>
      <c r="AE8615" t="s">
        <v>35409</v>
      </c>
    </row>
    <row r="8616" spans="1:31" ht="14.25" customHeight="1">
      <c r="A8616" s="1">
        <v>8615</v>
      </c>
      <c r="B8616" s="1" t="s">
        <v>10396</v>
      </c>
      <c r="C8616" s="22" t="s">
        <v>37778</v>
      </c>
      <c r="D8616" s="1" t="s">
        <v>1846</v>
      </c>
      <c r="E8616" s="1" t="s">
        <v>78</v>
      </c>
      <c r="F8616" s="1" t="s">
        <v>32569</v>
      </c>
      <c r="G8616" s="14">
        <v>91446949191</v>
      </c>
      <c r="H8616" s="1" t="s">
        <v>20</v>
      </c>
      <c r="I8616" s="1" t="s">
        <v>62</v>
      </c>
      <c r="J8616" s="1" t="s">
        <v>34</v>
      </c>
      <c r="K8616" s="3" t="s">
        <v>17</v>
      </c>
      <c r="L8616" s="1" t="s">
        <v>34</v>
      </c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1"/>
      <c r="AA8616" s="1" t="s">
        <v>16</v>
      </c>
      <c r="AB8616" s="3" t="s">
        <v>12</v>
      </c>
      <c r="AC8616" s="23" t="s">
        <v>37803</v>
      </c>
      <c r="AD8616" s="23" t="s">
        <v>45843</v>
      </c>
      <c r="AE8616" t="s">
        <v>35410</v>
      </c>
    </row>
    <row r="8617" spans="1:31" ht="14.25" customHeight="1">
      <c r="A8617" s="1">
        <v>8616</v>
      </c>
      <c r="B8617" s="9" t="s">
        <v>6</v>
      </c>
      <c r="C8617" s="1" t="s">
        <v>13187</v>
      </c>
      <c r="D8617" s="1" t="s">
        <v>230</v>
      </c>
      <c r="E8617" s="1" t="s">
        <v>5536</v>
      </c>
      <c r="F8617" s="1" t="s">
        <v>34660</v>
      </c>
      <c r="G8617" s="14">
        <v>919446946916</v>
      </c>
      <c r="H8617" s="1" t="s">
        <v>46</v>
      </c>
      <c r="I8617" s="1" t="s">
        <v>9</v>
      </c>
      <c r="J8617" s="1" t="s">
        <v>34</v>
      </c>
      <c r="K8617" s="3" t="s">
        <v>42</v>
      </c>
      <c r="L8617" s="1" t="s">
        <v>34</v>
      </c>
      <c r="M8617" s="3" t="s">
        <v>27</v>
      </c>
      <c r="N8617" s="3" t="str">
        <f>J8617</f>
        <v>[50-85 Lacs]</v>
      </c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1"/>
      <c r="AA8617" s="1" t="s">
        <v>16</v>
      </c>
      <c r="AB8617" s="3" t="s">
        <v>12</v>
      </c>
      <c r="AC8617" s="23" t="s">
        <v>37803</v>
      </c>
      <c r="AD8617" s="23" t="s">
        <v>45844</v>
      </c>
      <c r="AE8617" t="s">
        <v>35399</v>
      </c>
    </row>
    <row r="8618" spans="1:31" ht="14.25" customHeight="1">
      <c r="A8618" s="1">
        <v>8617</v>
      </c>
      <c r="B8618" s="9" t="s">
        <v>6</v>
      </c>
      <c r="C8618" s="1" t="s">
        <v>13188</v>
      </c>
      <c r="D8618" s="1" t="s">
        <v>1447</v>
      </c>
      <c r="E8618" s="1" t="s">
        <v>19</v>
      </c>
      <c r="F8618" s="1" t="s">
        <v>27437</v>
      </c>
      <c r="G8618" s="14">
        <v>916964941669</v>
      </c>
      <c r="H8618" s="1" t="s">
        <v>37</v>
      </c>
      <c r="I8618" s="1" t="s">
        <v>41</v>
      </c>
      <c r="J8618" s="1" t="s">
        <v>34</v>
      </c>
      <c r="K8618" s="3" t="s">
        <v>42</v>
      </c>
      <c r="L8618" s="1" t="s">
        <v>34</v>
      </c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1"/>
      <c r="AA8618" s="1" t="s">
        <v>16</v>
      </c>
      <c r="AB8618" s="3" t="s">
        <v>12</v>
      </c>
      <c r="AC8618" s="23" t="s">
        <v>37803</v>
      </c>
      <c r="AD8618" s="23" t="s">
        <v>45845</v>
      </c>
      <c r="AE8618" t="s">
        <v>35394</v>
      </c>
    </row>
    <row r="8619" spans="1:31" ht="14.25" customHeight="1">
      <c r="A8619" s="1">
        <v>8618</v>
      </c>
      <c r="B8619" s="9" t="s">
        <v>6</v>
      </c>
      <c r="C8619" s="1" t="s">
        <v>13192</v>
      </c>
      <c r="D8619" s="1" t="s">
        <v>230</v>
      </c>
      <c r="E8619" s="1" t="s">
        <v>5536</v>
      </c>
      <c r="F8619" s="1" t="s">
        <v>34661</v>
      </c>
      <c r="G8619" s="14">
        <v>914000416</v>
      </c>
      <c r="H8619" s="1" t="s">
        <v>8</v>
      </c>
      <c r="I8619" s="1" t="s">
        <v>9</v>
      </c>
      <c r="J8619" s="1" t="s">
        <v>34</v>
      </c>
      <c r="K8619" s="3" t="s">
        <v>42</v>
      </c>
      <c r="L8619" s="1" t="s">
        <v>34</v>
      </c>
      <c r="M8619" s="3" t="s">
        <v>27</v>
      </c>
      <c r="N8619" s="3" t="str">
        <f>J8619</f>
        <v>[50-85 Lacs]</v>
      </c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1"/>
      <c r="AA8619" s="1" t="s">
        <v>16</v>
      </c>
      <c r="AB8619" s="3" t="s">
        <v>12</v>
      </c>
      <c r="AC8619" s="23" t="s">
        <v>37803</v>
      </c>
      <c r="AD8619" s="23" t="s">
        <v>42366</v>
      </c>
      <c r="AE8619" t="s">
        <v>35410</v>
      </c>
    </row>
    <row r="8620" spans="1:31" ht="14.25" customHeight="1">
      <c r="A8620" s="1">
        <v>8619</v>
      </c>
      <c r="B8620" s="9" t="s">
        <v>6</v>
      </c>
      <c r="C8620" s="1" t="s">
        <v>13194</v>
      </c>
      <c r="D8620" s="1" t="s">
        <v>1015</v>
      </c>
      <c r="E8620" s="1" t="s">
        <v>84</v>
      </c>
      <c r="F8620" s="1" t="s">
        <v>27441</v>
      </c>
      <c r="G8620" s="14">
        <v>91600046940</v>
      </c>
      <c r="H8620" s="1" t="s">
        <v>15</v>
      </c>
      <c r="I8620" s="1" t="s">
        <v>62</v>
      </c>
      <c r="J8620" s="1" t="s">
        <v>34</v>
      </c>
      <c r="K8620" s="3" t="s">
        <v>17</v>
      </c>
      <c r="L8620" s="1" t="s">
        <v>34</v>
      </c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1"/>
      <c r="AA8620" s="1" t="s">
        <v>11</v>
      </c>
      <c r="AB8620" s="3" t="s">
        <v>13</v>
      </c>
      <c r="AC8620" s="23" t="s">
        <v>37803</v>
      </c>
      <c r="AD8620" s="23" t="s">
        <v>45846</v>
      </c>
      <c r="AE8620" t="s">
        <v>35410</v>
      </c>
    </row>
    <row r="8621" spans="1:31" ht="14.25" customHeight="1">
      <c r="A8621" s="1">
        <v>8620</v>
      </c>
      <c r="B8621" s="9" t="s">
        <v>6</v>
      </c>
      <c r="C8621" s="1" t="s">
        <v>13208</v>
      </c>
      <c r="D8621" s="1" t="s">
        <v>636</v>
      </c>
      <c r="E8621" s="1" t="s">
        <v>40</v>
      </c>
      <c r="F8621" s="1" t="s">
        <v>32575</v>
      </c>
      <c r="G8621" s="14">
        <v>919099140096</v>
      </c>
      <c r="H8621" s="1" t="s">
        <v>8</v>
      </c>
      <c r="I8621" s="1" t="s">
        <v>62</v>
      </c>
      <c r="J8621" s="1" t="s">
        <v>34</v>
      </c>
      <c r="K8621" s="3" t="s">
        <v>27</v>
      </c>
      <c r="L8621" s="1" t="s">
        <v>34</v>
      </c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1"/>
      <c r="AA8621" s="1" t="s">
        <v>16</v>
      </c>
      <c r="AB8621" s="3" t="s">
        <v>12</v>
      </c>
      <c r="AC8621" s="23" t="s">
        <v>37803</v>
      </c>
      <c r="AD8621" s="23" t="s">
        <v>45847</v>
      </c>
      <c r="AE8621" t="s">
        <v>35410</v>
      </c>
    </row>
    <row r="8622" spans="1:31" ht="14.25" customHeight="1">
      <c r="A8622" s="1">
        <v>8621</v>
      </c>
      <c r="B8622" s="9" t="s">
        <v>6</v>
      </c>
      <c r="C8622" s="1" t="s">
        <v>13210</v>
      </c>
      <c r="D8622" s="1" t="s">
        <v>2488</v>
      </c>
      <c r="E8622" s="1" t="s">
        <v>798</v>
      </c>
      <c r="F8622" s="1" t="s">
        <v>27446</v>
      </c>
      <c r="G8622" s="14">
        <v>919946010664</v>
      </c>
      <c r="H8622" s="1" t="s">
        <v>8</v>
      </c>
      <c r="I8622" s="1" t="s">
        <v>41</v>
      </c>
      <c r="J8622" s="1" t="s">
        <v>34</v>
      </c>
      <c r="K8622" s="3" t="s">
        <v>42</v>
      </c>
      <c r="L8622" s="1" t="s">
        <v>34</v>
      </c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1"/>
      <c r="AA8622" s="1" t="s">
        <v>16</v>
      </c>
      <c r="AB8622" s="3" t="s">
        <v>12</v>
      </c>
      <c r="AC8622" s="23" t="s">
        <v>37803</v>
      </c>
      <c r="AD8622" s="23" t="s">
        <v>45848</v>
      </c>
      <c r="AE8622" t="s">
        <v>35410</v>
      </c>
    </row>
    <row r="8623" spans="1:31" ht="14.25" customHeight="1">
      <c r="A8623" s="1">
        <v>8622</v>
      </c>
      <c r="B8623" s="9" t="s">
        <v>6</v>
      </c>
      <c r="C8623" s="1" t="s">
        <v>13229</v>
      </c>
      <c r="D8623" s="1" t="s">
        <v>2414</v>
      </c>
      <c r="E8623" s="1" t="s">
        <v>558</v>
      </c>
      <c r="F8623" s="1" t="s">
        <v>27459</v>
      </c>
      <c r="G8623" s="14">
        <v>9101640614</v>
      </c>
      <c r="H8623" s="1" t="s">
        <v>15</v>
      </c>
      <c r="I8623" s="1" t="s">
        <v>41</v>
      </c>
      <c r="J8623" s="1" t="s">
        <v>34</v>
      </c>
      <c r="K8623" s="3" t="s">
        <v>42</v>
      </c>
      <c r="L8623" s="1" t="s">
        <v>34</v>
      </c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1"/>
      <c r="AA8623" s="1" t="s">
        <v>16</v>
      </c>
      <c r="AB8623" s="3" t="s">
        <v>12</v>
      </c>
      <c r="AC8623" s="23" t="s">
        <v>37803</v>
      </c>
      <c r="AD8623" s="23" t="s">
        <v>45849</v>
      </c>
      <c r="AE8623" t="s">
        <v>35394</v>
      </c>
    </row>
    <row r="8624" spans="1:31" ht="14.25" customHeight="1">
      <c r="A8624" s="1">
        <v>8623</v>
      </c>
      <c r="B8624" s="9" t="s">
        <v>6</v>
      </c>
      <c r="C8624" s="1" t="s">
        <v>13237</v>
      </c>
      <c r="D8624" s="1" t="s">
        <v>2414</v>
      </c>
      <c r="E8624" s="1" t="s">
        <v>558</v>
      </c>
      <c r="F8624" s="1" t="s">
        <v>27463</v>
      </c>
      <c r="G8624" s="14">
        <v>9101440614</v>
      </c>
      <c r="H8624" s="1" t="s">
        <v>8</v>
      </c>
      <c r="I8624" s="1" t="s">
        <v>41</v>
      </c>
      <c r="J8624" s="1" t="s">
        <v>34</v>
      </c>
      <c r="K8624" s="3" t="s">
        <v>42</v>
      </c>
      <c r="L8624" s="1" t="s">
        <v>34</v>
      </c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1"/>
      <c r="AA8624" s="1" t="s">
        <v>16</v>
      </c>
      <c r="AB8624" s="3" t="s">
        <v>12</v>
      </c>
      <c r="AC8624" s="23" t="s">
        <v>37803</v>
      </c>
      <c r="AD8624" s="23" t="s">
        <v>45850</v>
      </c>
      <c r="AE8624" t="s">
        <v>35410</v>
      </c>
    </row>
    <row r="8625" spans="1:31" ht="14.25" customHeight="1">
      <c r="A8625" s="1">
        <v>8624</v>
      </c>
      <c r="B8625" s="9" t="s">
        <v>6</v>
      </c>
      <c r="C8625" s="1" t="s">
        <v>13242</v>
      </c>
      <c r="D8625" s="1" t="s">
        <v>536</v>
      </c>
      <c r="E8625" s="1" t="s">
        <v>40</v>
      </c>
      <c r="F8625" s="1" t="s">
        <v>27467</v>
      </c>
      <c r="G8625" s="14">
        <v>919444964696</v>
      </c>
      <c r="H8625" s="1" t="s">
        <v>37</v>
      </c>
      <c r="I8625" s="1" t="s">
        <v>9</v>
      </c>
      <c r="J8625" s="1" t="s">
        <v>34</v>
      </c>
      <c r="K8625" s="3" t="s">
        <v>42</v>
      </c>
      <c r="L8625" s="1" t="s">
        <v>34</v>
      </c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1"/>
      <c r="AA8625" s="1" t="s">
        <v>16</v>
      </c>
      <c r="AB8625" s="3" t="s">
        <v>12</v>
      </c>
      <c r="AC8625" s="23" t="s">
        <v>37803</v>
      </c>
      <c r="AD8625" s="23" t="s">
        <v>45851</v>
      </c>
      <c r="AE8625" t="s">
        <v>35394</v>
      </c>
    </row>
    <row r="8626" spans="1:31" ht="14.25" customHeight="1">
      <c r="A8626" s="1">
        <v>8625</v>
      </c>
      <c r="B8626" s="9" t="s">
        <v>6</v>
      </c>
      <c r="C8626" s="1" t="s">
        <v>13254</v>
      </c>
      <c r="D8626" s="1" t="s">
        <v>723</v>
      </c>
      <c r="E8626" s="1" t="s">
        <v>13255</v>
      </c>
      <c r="F8626" s="1" t="s">
        <v>27476</v>
      </c>
      <c r="G8626" s="14">
        <v>919444090644</v>
      </c>
      <c r="H8626" s="1" t="s">
        <v>15</v>
      </c>
      <c r="I8626" s="1" t="s">
        <v>9</v>
      </c>
      <c r="J8626" s="1" t="s">
        <v>34</v>
      </c>
      <c r="K8626" s="3" t="s">
        <v>27</v>
      </c>
      <c r="L8626" s="1" t="s">
        <v>34</v>
      </c>
      <c r="M8626" s="3" t="s">
        <v>178</v>
      </c>
      <c r="N8626" s="3" t="str">
        <f>J8626</f>
        <v>[50-85 Lacs]</v>
      </c>
      <c r="O8626" s="3" t="s">
        <v>171</v>
      </c>
      <c r="P8626" s="3" t="s">
        <v>34</v>
      </c>
      <c r="Q8626" s="3"/>
      <c r="R8626" s="3"/>
      <c r="S8626" s="3"/>
      <c r="T8626" s="3"/>
      <c r="U8626" s="3"/>
      <c r="V8626" s="3"/>
      <c r="W8626" s="3"/>
      <c r="X8626" s="3"/>
      <c r="Y8626" s="3"/>
      <c r="Z8626" s="1"/>
      <c r="AA8626" s="1" t="s">
        <v>16</v>
      </c>
      <c r="AB8626" s="3" t="s">
        <v>12</v>
      </c>
      <c r="AC8626" s="23" t="s">
        <v>37803</v>
      </c>
      <c r="AD8626" s="23" t="s">
        <v>45852</v>
      </c>
      <c r="AE8626" t="s">
        <v>35399</v>
      </c>
    </row>
    <row r="8627" spans="1:31" ht="14.25" customHeight="1">
      <c r="A8627" s="1">
        <v>8626</v>
      </c>
      <c r="B8627" s="9" t="s">
        <v>6</v>
      </c>
      <c r="C8627" s="1" t="s">
        <v>13256</v>
      </c>
      <c r="D8627" s="1" t="s">
        <v>1305</v>
      </c>
      <c r="E8627" s="1" t="s">
        <v>758</v>
      </c>
      <c r="F8627" s="1" t="s">
        <v>27477</v>
      </c>
      <c r="G8627" s="14">
        <v>919909019116</v>
      </c>
      <c r="H8627" s="1" t="s">
        <v>15</v>
      </c>
      <c r="I8627" s="1" t="s">
        <v>41</v>
      </c>
      <c r="J8627" s="1" t="s">
        <v>34</v>
      </c>
      <c r="K8627" s="3" t="s">
        <v>17</v>
      </c>
      <c r="L8627" s="1" t="s">
        <v>34</v>
      </c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1"/>
      <c r="AA8627" s="1" t="s">
        <v>11</v>
      </c>
      <c r="AB8627" s="3" t="s">
        <v>538</v>
      </c>
      <c r="AC8627" s="23" t="s">
        <v>37803</v>
      </c>
      <c r="AD8627" s="23" t="s">
        <v>45853</v>
      </c>
      <c r="AE8627" t="s">
        <v>35409</v>
      </c>
    </row>
    <row r="8628" spans="1:31" ht="14.25" customHeight="1">
      <c r="A8628" s="1">
        <v>8627</v>
      </c>
      <c r="B8628" s="9" t="s">
        <v>6</v>
      </c>
      <c r="C8628" s="1" t="s">
        <v>13260</v>
      </c>
      <c r="D8628" s="1" t="s">
        <v>332</v>
      </c>
      <c r="E8628" s="1" t="s">
        <v>7990</v>
      </c>
      <c r="F8628" s="1" t="s">
        <v>32579</v>
      </c>
      <c r="G8628" s="14">
        <v>919494444496</v>
      </c>
      <c r="H8628" s="1" t="s">
        <v>15</v>
      </c>
      <c r="I8628" s="1" t="s">
        <v>9</v>
      </c>
      <c r="J8628" s="1" t="s">
        <v>34</v>
      </c>
      <c r="K8628" s="3" t="s">
        <v>17</v>
      </c>
      <c r="L8628" s="1" t="s">
        <v>34</v>
      </c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1"/>
      <c r="AA8628" s="1" t="s">
        <v>11</v>
      </c>
      <c r="AB8628" s="3" t="s">
        <v>13</v>
      </c>
      <c r="AC8628" s="23" t="s">
        <v>37803</v>
      </c>
      <c r="AD8628" s="23" t="s">
        <v>45854</v>
      </c>
      <c r="AE8628" t="s">
        <v>35409</v>
      </c>
    </row>
    <row r="8629" spans="1:31" ht="14.25" customHeight="1">
      <c r="A8629" s="1">
        <v>8628</v>
      </c>
      <c r="B8629" s="9" t="s">
        <v>6</v>
      </c>
      <c r="C8629" s="1" t="s">
        <v>13263</v>
      </c>
      <c r="D8629" s="1" t="s">
        <v>40</v>
      </c>
      <c r="E8629" s="1" t="s">
        <v>2263</v>
      </c>
      <c r="F8629" s="1" t="s">
        <v>27480</v>
      </c>
      <c r="G8629" s="14">
        <v>919444441409</v>
      </c>
      <c r="H8629" s="1" t="s">
        <v>15</v>
      </c>
      <c r="I8629" s="1" t="s">
        <v>9</v>
      </c>
      <c r="J8629" s="1" t="s">
        <v>34</v>
      </c>
      <c r="K8629" s="3" t="s">
        <v>17</v>
      </c>
      <c r="L8629" s="1" t="s">
        <v>34</v>
      </c>
      <c r="M8629" s="4" t="s">
        <v>42</v>
      </c>
      <c r="N8629" s="3" t="str">
        <f>J8629</f>
        <v>[50-85 Lacs]</v>
      </c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1"/>
      <c r="AA8629" s="1" t="s">
        <v>16</v>
      </c>
      <c r="AB8629" s="3" t="s">
        <v>12</v>
      </c>
      <c r="AC8629" s="23" t="s">
        <v>37803</v>
      </c>
      <c r="AD8629" s="23" t="s">
        <v>45855</v>
      </c>
      <c r="AE8629" t="s">
        <v>35394</v>
      </c>
    </row>
    <row r="8630" spans="1:31" ht="14.25" customHeight="1">
      <c r="A8630" s="1">
        <v>8629</v>
      </c>
      <c r="B8630" s="9" t="s">
        <v>6</v>
      </c>
      <c r="C8630" s="1" t="s">
        <v>13264</v>
      </c>
      <c r="D8630" s="1" t="s">
        <v>13265</v>
      </c>
      <c r="E8630" s="1" t="s">
        <v>13266</v>
      </c>
      <c r="F8630" s="1" t="s">
        <v>27481</v>
      </c>
      <c r="G8630" s="14">
        <v>9194444111</v>
      </c>
      <c r="H8630" s="1" t="s">
        <v>37</v>
      </c>
      <c r="I8630" s="1" t="s">
        <v>62</v>
      </c>
      <c r="J8630" s="1" t="s">
        <v>34</v>
      </c>
      <c r="K8630" s="3" t="s">
        <v>42</v>
      </c>
      <c r="L8630" s="1" t="s">
        <v>34</v>
      </c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1"/>
      <c r="AA8630" s="1" t="s">
        <v>16</v>
      </c>
      <c r="AB8630" s="3" t="s">
        <v>12</v>
      </c>
      <c r="AC8630" s="23" t="s">
        <v>37803</v>
      </c>
      <c r="AD8630" s="23" t="s">
        <v>45856</v>
      </c>
      <c r="AE8630" t="s">
        <v>35410</v>
      </c>
    </row>
    <row r="8631" spans="1:31" ht="14.25" customHeight="1">
      <c r="A8631" s="1">
        <v>8630</v>
      </c>
      <c r="B8631" s="9" t="s">
        <v>6</v>
      </c>
      <c r="C8631" s="1" t="s">
        <v>13270</v>
      </c>
      <c r="D8631" s="1" t="s">
        <v>2527</v>
      </c>
      <c r="E8631" s="1" t="s">
        <v>13271</v>
      </c>
      <c r="F8631" s="1" t="s">
        <v>34671</v>
      </c>
      <c r="G8631" s="14">
        <v>9104496660</v>
      </c>
      <c r="H8631" s="1" t="s">
        <v>37</v>
      </c>
      <c r="I8631" s="1" t="s">
        <v>41</v>
      </c>
      <c r="J8631" s="1" t="s">
        <v>34</v>
      </c>
      <c r="K8631" s="3" t="s">
        <v>42</v>
      </c>
      <c r="L8631" s="1" t="s">
        <v>34</v>
      </c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1"/>
      <c r="AA8631" s="1" t="s">
        <v>16</v>
      </c>
      <c r="AB8631" s="3" t="s">
        <v>12</v>
      </c>
      <c r="AC8631" s="23" t="s">
        <v>37804</v>
      </c>
      <c r="AD8631" s="23" t="s">
        <v>45857</v>
      </c>
      <c r="AE8631" t="s">
        <v>35409</v>
      </c>
    </row>
    <row r="8632" spans="1:31" ht="14.25" customHeight="1">
      <c r="A8632" s="1">
        <v>8631</v>
      </c>
      <c r="B8632" s="9" t="s">
        <v>6</v>
      </c>
      <c r="C8632" s="1" t="s">
        <v>13276</v>
      </c>
      <c r="D8632" s="1" t="s">
        <v>1010</v>
      </c>
      <c r="E8632" s="1" t="s">
        <v>1889</v>
      </c>
      <c r="F8632" s="1" t="s">
        <v>34672</v>
      </c>
      <c r="G8632" s="14">
        <v>9190996004</v>
      </c>
      <c r="H8632" s="1" t="s">
        <v>8</v>
      </c>
      <c r="I8632" s="1" t="s">
        <v>37779</v>
      </c>
      <c r="J8632" s="1" t="s">
        <v>34</v>
      </c>
      <c r="K8632" s="3" t="s">
        <v>17</v>
      </c>
      <c r="L8632" s="1" t="s">
        <v>34</v>
      </c>
      <c r="M8632" s="4" t="s">
        <v>42</v>
      </c>
      <c r="N8632" s="3" t="str">
        <f t="shared" ref="N8632:N8633" si="315">J8632</f>
        <v>[50-85 Lacs]</v>
      </c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1"/>
      <c r="AA8632" s="1" t="s">
        <v>16</v>
      </c>
      <c r="AB8632" s="3" t="s">
        <v>12</v>
      </c>
      <c r="AC8632" s="23" t="s">
        <v>37804</v>
      </c>
      <c r="AD8632" s="23" t="s">
        <v>45858</v>
      </c>
      <c r="AE8632" t="s">
        <v>35399</v>
      </c>
    </row>
    <row r="8633" spans="1:31" ht="14.25" customHeight="1">
      <c r="A8633" s="1">
        <v>8632</v>
      </c>
      <c r="B8633" s="9" t="s">
        <v>6</v>
      </c>
      <c r="C8633" s="1" t="s">
        <v>13281</v>
      </c>
      <c r="D8633" s="1" t="s">
        <v>4712</v>
      </c>
      <c r="E8633" s="1" t="s">
        <v>13282</v>
      </c>
      <c r="F8633" s="1" t="s">
        <v>27484</v>
      </c>
      <c r="G8633" s="14">
        <v>91949669994</v>
      </c>
      <c r="H8633" s="1" t="s">
        <v>8</v>
      </c>
      <c r="I8633" s="1" t="s">
        <v>41</v>
      </c>
      <c r="J8633" s="1" t="s">
        <v>34</v>
      </c>
      <c r="K8633" s="3" t="s">
        <v>63</v>
      </c>
      <c r="L8633" s="1" t="s">
        <v>34</v>
      </c>
      <c r="M8633" s="3" t="s">
        <v>213</v>
      </c>
      <c r="N8633" s="3" t="str">
        <f t="shared" si="315"/>
        <v>[50-85 Lacs]</v>
      </c>
      <c r="O8633" s="3" t="s">
        <v>17</v>
      </c>
      <c r="P8633" s="3" t="s">
        <v>34</v>
      </c>
      <c r="Q8633" s="3" t="s">
        <v>42</v>
      </c>
      <c r="R8633" s="3" t="s">
        <v>34</v>
      </c>
      <c r="S8633" s="3" t="s">
        <v>27</v>
      </c>
      <c r="T8633" s="3" t="s">
        <v>34</v>
      </c>
      <c r="U8633" s="3" t="s">
        <v>117</v>
      </c>
      <c r="V8633" s="3" t="s">
        <v>34</v>
      </c>
      <c r="W8633" s="3" t="s">
        <v>178</v>
      </c>
      <c r="X8633" s="3" t="s">
        <v>34</v>
      </c>
      <c r="Y8633" s="3" t="s">
        <v>171</v>
      </c>
      <c r="Z8633" s="1" t="s">
        <v>34</v>
      </c>
      <c r="AA8633" s="1" t="s">
        <v>16</v>
      </c>
      <c r="AB8633" s="3" t="s">
        <v>12</v>
      </c>
      <c r="AC8633" s="23" t="s">
        <v>37804</v>
      </c>
      <c r="AD8633" s="23" t="s">
        <v>45859</v>
      </c>
      <c r="AE8633" t="s">
        <v>35409</v>
      </c>
    </row>
    <row r="8634" spans="1:31" ht="14.25" customHeight="1">
      <c r="A8634" s="1">
        <v>8633</v>
      </c>
      <c r="B8634" s="9" t="s">
        <v>6</v>
      </c>
      <c r="C8634" s="1" t="s">
        <v>13285</v>
      </c>
      <c r="D8634" s="1" t="s">
        <v>986</v>
      </c>
      <c r="E8634" s="1" t="s">
        <v>13286</v>
      </c>
      <c r="F8634" s="1" t="s">
        <v>27486</v>
      </c>
      <c r="G8634" s="14">
        <v>91440164904</v>
      </c>
      <c r="H8634" s="1" t="s">
        <v>20</v>
      </c>
      <c r="I8634" s="1" t="s">
        <v>62</v>
      </c>
      <c r="J8634" s="1" t="s">
        <v>34</v>
      </c>
      <c r="K8634" s="3" t="s">
        <v>42</v>
      </c>
      <c r="L8634" s="1" t="s">
        <v>34</v>
      </c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1"/>
      <c r="AA8634" s="1" t="s">
        <v>16</v>
      </c>
      <c r="AB8634" s="3" t="s">
        <v>12</v>
      </c>
      <c r="AC8634" s="23" t="s">
        <v>37804</v>
      </c>
      <c r="AD8634" s="23" t="s">
        <v>45860</v>
      </c>
      <c r="AE8634" t="s">
        <v>35399</v>
      </c>
    </row>
    <row r="8635" spans="1:31" ht="14.25" customHeight="1">
      <c r="A8635" s="1">
        <v>8634</v>
      </c>
      <c r="B8635" s="9" t="s">
        <v>6</v>
      </c>
      <c r="C8635" s="1" t="s">
        <v>13292</v>
      </c>
      <c r="D8635" s="1" t="s">
        <v>791</v>
      </c>
      <c r="E8635" s="1" t="s">
        <v>495</v>
      </c>
      <c r="F8635" s="1" t="s">
        <v>34674</v>
      </c>
      <c r="G8635" s="14">
        <v>9199099946</v>
      </c>
      <c r="H8635" s="1" t="s">
        <v>8</v>
      </c>
      <c r="I8635" s="1" t="s">
        <v>41</v>
      </c>
      <c r="J8635" s="1" t="s">
        <v>34</v>
      </c>
      <c r="K8635" s="3" t="s">
        <v>17</v>
      </c>
      <c r="L8635" s="1" t="s">
        <v>34</v>
      </c>
      <c r="M8635" s="4" t="s">
        <v>42</v>
      </c>
      <c r="N8635" s="3" t="str">
        <f t="shared" ref="N8635:N8637" si="316">J8635</f>
        <v>[50-85 Lacs]</v>
      </c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1"/>
      <c r="AA8635" s="1" t="s">
        <v>16</v>
      </c>
      <c r="AB8635" s="3" t="s">
        <v>12</v>
      </c>
      <c r="AC8635" s="23" t="s">
        <v>37804</v>
      </c>
      <c r="AD8635" s="23" t="s">
        <v>45861</v>
      </c>
      <c r="AE8635" t="s">
        <v>35394</v>
      </c>
    </row>
    <row r="8636" spans="1:31" ht="14.25" customHeight="1">
      <c r="A8636" s="1">
        <v>8635</v>
      </c>
      <c r="B8636" s="9" t="s">
        <v>6</v>
      </c>
      <c r="C8636" s="1" t="s">
        <v>13294</v>
      </c>
      <c r="D8636" s="1" t="s">
        <v>2724</v>
      </c>
      <c r="E8636" s="1" t="s">
        <v>1527</v>
      </c>
      <c r="F8636" s="1" t="s">
        <v>27490</v>
      </c>
      <c r="G8636" s="14">
        <v>9149409909</v>
      </c>
      <c r="H8636" s="1" t="s">
        <v>15</v>
      </c>
      <c r="I8636" s="1" t="s">
        <v>41</v>
      </c>
      <c r="J8636" s="1" t="s">
        <v>34</v>
      </c>
      <c r="K8636" s="3" t="s">
        <v>42</v>
      </c>
      <c r="L8636" s="1" t="s">
        <v>34</v>
      </c>
      <c r="M8636" s="3" t="s">
        <v>27</v>
      </c>
      <c r="N8636" s="3" t="str">
        <f t="shared" si="316"/>
        <v>[50-85 Lacs]</v>
      </c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1"/>
      <c r="AA8636" s="1" t="s">
        <v>16</v>
      </c>
      <c r="AB8636" s="3" t="s">
        <v>12</v>
      </c>
      <c r="AC8636" s="23" t="s">
        <v>37804</v>
      </c>
      <c r="AD8636" s="23" t="s">
        <v>45862</v>
      </c>
      <c r="AE8636" t="s">
        <v>35399</v>
      </c>
    </row>
    <row r="8637" spans="1:31" ht="14.25" customHeight="1">
      <c r="A8637" s="1">
        <v>8636</v>
      </c>
      <c r="B8637" s="9" t="s">
        <v>6</v>
      </c>
      <c r="C8637" s="1" t="s">
        <v>13299</v>
      </c>
      <c r="D8637" s="1" t="s">
        <v>2880</v>
      </c>
      <c r="E8637" s="1" t="s">
        <v>13300</v>
      </c>
      <c r="F8637" s="1" t="s">
        <v>27493</v>
      </c>
      <c r="G8637" s="14">
        <v>91946461416</v>
      </c>
      <c r="H8637" s="1" t="s">
        <v>15</v>
      </c>
      <c r="I8637" s="1" t="s">
        <v>9</v>
      </c>
      <c r="J8637" s="1" t="s">
        <v>34</v>
      </c>
      <c r="K8637" s="3" t="s">
        <v>42</v>
      </c>
      <c r="L8637" s="1" t="s">
        <v>34</v>
      </c>
      <c r="M8637" s="3" t="s">
        <v>178</v>
      </c>
      <c r="N8637" s="3" t="str">
        <f t="shared" si="316"/>
        <v>[50-85 Lacs]</v>
      </c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1"/>
      <c r="AA8637" s="1" t="s">
        <v>16</v>
      </c>
      <c r="AB8637" s="3" t="s">
        <v>274</v>
      </c>
      <c r="AC8637" s="23" t="s">
        <v>37804</v>
      </c>
      <c r="AD8637" s="23" t="s">
        <v>45863</v>
      </c>
      <c r="AE8637" t="s">
        <v>35410</v>
      </c>
    </row>
    <row r="8638" spans="1:31" ht="14.25" customHeight="1">
      <c r="A8638" s="1">
        <v>8637</v>
      </c>
      <c r="B8638" s="9" t="s">
        <v>6</v>
      </c>
      <c r="C8638" s="1" t="s">
        <v>13302</v>
      </c>
      <c r="D8638" s="1" t="s">
        <v>13303</v>
      </c>
      <c r="E8638" s="1" t="s">
        <v>13304</v>
      </c>
      <c r="F8638" s="1" t="s">
        <v>27495</v>
      </c>
      <c r="G8638" s="14">
        <v>91949464446</v>
      </c>
      <c r="H8638" s="1" t="s">
        <v>20</v>
      </c>
      <c r="I8638" s="1" t="s">
        <v>41</v>
      </c>
      <c r="J8638" s="1" t="s">
        <v>34</v>
      </c>
      <c r="K8638" s="3" t="s">
        <v>42</v>
      </c>
      <c r="L8638" s="1" t="s">
        <v>34</v>
      </c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1"/>
      <c r="AA8638" s="1" t="s">
        <v>16</v>
      </c>
      <c r="AB8638" s="3" t="s">
        <v>12</v>
      </c>
      <c r="AC8638" s="23" t="s">
        <v>37804</v>
      </c>
      <c r="AD8638" s="23" t="s">
        <v>45864</v>
      </c>
      <c r="AE8638" t="s">
        <v>35399</v>
      </c>
    </row>
    <row r="8639" spans="1:31" ht="14.25" customHeight="1">
      <c r="A8639" s="1">
        <v>8638</v>
      </c>
      <c r="B8639" s="9" t="s">
        <v>6</v>
      </c>
      <c r="C8639" s="1" t="s">
        <v>13306</v>
      </c>
      <c r="D8639" s="1" t="s">
        <v>699</v>
      </c>
      <c r="E8639" s="1" t="s">
        <v>90</v>
      </c>
      <c r="F8639" s="1" t="s">
        <v>27496</v>
      </c>
      <c r="G8639" s="14">
        <v>919404444499</v>
      </c>
      <c r="H8639" s="1" t="s">
        <v>15</v>
      </c>
      <c r="I8639" s="1" t="s">
        <v>41</v>
      </c>
      <c r="J8639" s="1" t="s">
        <v>34</v>
      </c>
      <c r="K8639" s="3" t="s">
        <v>42</v>
      </c>
      <c r="L8639" s="1" t="s">
        <v>34</v>
      </c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1"/>
      <c r="AA8639" s="1" t="s">
        <v>16</v>
      </c>
      <c r="AB8639" s="3" t="s">
        <v>12</v>
      </c>
      <c r="AC8639" s="23" t="s">
        <v>37804</v>
      </c>
      <c r="AD8639" s="23" t="s">
        <v>45865</v>
      </c>
      <c r="AE8639" t="s">
        <v>35399</v>
      </c>
    </row>
    <row r="8640" spans="1:31" ht="14.25" customHeight="1">
      <c r="A8640" s="1">
        <v>8639</v>
      </c>
      <c r="B8640" s="9" t="s">
        <v>6</v>
      </c>
      <c r="C8640" s="1" t="s">
        <v>13307</v>
      </c>
      <c r="D8640" s="1" t="s">
        <v>773</v>
      </c>
      <c r="E8640" s="1" t="s">
        <v>1047</v>
      </c>
      <c r="F8640" s="1" t="s">
        <v>27497</v>
      </c>
      <c r="G8640" s="14">
        <v>919099911991</v>
      </c>
      <c r="H8640" s="1" t="s">
        <v>8</v>
      </c>
      <c r="I8640" s="1" t="s">
        <v>41</v>
      </c>
      <c r="J8640" s="1" t="s">
        <v>34</v>
      </c>
      <c r="K8640" s="3" t="s">
        <v>17</v>
      </c>
      <c r="L8640" s="1" t="s">
        <v>34</v>
      </c>
      <c r="M8640" s="4" t="s">
        <v>42</v>
      </c>
      <c r="N8640" s="3" t="str">
        <f>J8640</f>
        <v>[50-85 Lacs]</v>
      </c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1"/>
      <c r="AA8640" s="1" t="s">
        <v>16</v>
      </c>
      <c r="AB8640" s="3" t="s">
        <v>12</v>
      </c>
      <c r="AC8640" s="23" t="s">
        <v>37804</v>
      </c>
      <c r="AD8640" s="23" t="s">
        <v>45866</v>
      </c>
      <c r="AE8640" t="s">
        <v>35394</v>
      </c>
    </row>
    <row r="8641" spans="1:31" ht="14.25" customHeight="1">
      <c r="A8641" s="1">
        <v>8640</v>
      </c>
      <c r="B8641" s="9" t="s">
        <v>6</v>
      </c>
      <c r="C8641" s="1" t="s">
        <v>13319</v>
      </c>
      <c r="D8641" s="1" t="s">
        <v>6801</v>
      </c>
      <c r="E8641" s="1" t="s">
        <v>774</v>
      </c>
      <c r="F8641" s="1" t="s">
        <v>27503</v>
      </c>
      <c r="G8641" s="14">
        <v>91944664404</v>
      </c>
      <c r="H8641" s="1" t="s">
        <v>20</v>
      </c>
      <c r="I8641" s="1" t="s">
        <v>41</v>
      </c>
      <c r="J8641" s="1" t="s">
        <v>34</v>
      </c>
      <c r="K8641" s="3" t="s">
        <v>17</v>
      </c>
      <c r="L8641" s="1" t="s">
        <v>34</v>
      </c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1"/>
      <c r="AA8641" s="1" t="s">
        <v>11</v>
      </c>
      <c r="AB8641" s="3" t="s">
        <v>56</v>
      </c>
      <c r="AC8641" s="23" t="s">
        <v>37804</v>
      </c>
      <c r="AD8641" s="23" t="s">
        <v>45867</v>
      </c>
      <c r="AE8641" t="s">
        <v>35409</v>
      </c>
    </row>
    <row r="8642" spans="1:31" ht="14.25" customHeight="1">
      <c r="A8642" s="1">
        <v>8641</v>
      </c>
      <c r="B8642" s="9" t="s">
        <v>6</v>
      </c>
      <c r="C8642" s="1" t="s">
        <v>13327</v>
      </c>
      <c r="D8642" s="1" t="s">
        <v>2957</v>
      </c>
      <c r="E8642" s="1" t="s">
        <v>13328</v>
      </c>
      <c r="F8642" s="1" t="s">
        <v>34678</v>
      </c>
      <c r="G8642" s="14">
        <v>91696666014</v>
      </c>
      <c r="H8642" s="1" t="s">
        <v>37</v>
      </c>
      <c r="I8642" s="1" t="s">
        <v>62</v>
      </c>
      <c r="J8642" s="1" t="s">
        <v>34</v>
      </c>
      <c r="K8642" s="3" t="s">
        <v>63</v>
      </c>
      <c r="L8642" s="1" t="s">
        <v>34</v>
      </c>
      <c r="M8642" s="3" t="s">
        <v>213</v>
      </c>
      <c r="N8642" s="3" t="str">
        <f t="shared" ref="N8642:N8643" si="317">J8642</f>
        <v>[50-85 Lacs]</v>
      </c>
      <c r="O8642" s="3" t="s">
        <v>17</v>
      </c>
      <c r="P8642" s="3" t="s">
        <v>34</v>
      </c>
      <c r="Q8642" s="3" t="s">
        <v>42</v>
      </c>
      <c r="R8642" s="3" t="s">
        <v>34</v>
      </c>
      <c r="S8642" s="3" t="s">
        <v>27</v>
      </c>
      <c r="T8642" s="3" t="s">
        <v>34</v>
      </c>
      <c r="U8642" s="3" t="s">
        <v>117</v>
      </c>
      <c r="V8642" s="3" t="s">
        <v>34</v>
      </c>
      <c r="W8642" s="3" t="s">
        <v>178</v>
      </c>
      <c r="X8642" s="3" t="s">
        <v>34</v>
      </c>
      <c r="Y8642" s="3" t="s">
        <v>171</v>
      </c>
      <c r="Z8642" s="1" t="s">
        <v>34</v>
      </c>
      <c r="AA8642" s="1" t="s">
        <v>16</v>
      </c>
      <c r="AB8642" s="3" t="s">
        <v>12</v>
      </c>
      <c r="AC8642" s="23" t="s">
        <v>37804</v>
      </c>
      <c r="AD8642" s="23" t="s">
        <v>45868</v>
      </c>
      <c r="AE8642" t="s">
        <v>35410</v>
      </c>
    </row>
    <row r="8643" spans="1:31" ht="14.25" customHeight="1">
      <c r="A8643" s="1">
        <v>8642</v>
      </c>
      <c r="B8643" s="9" t="s">
        <v>6</v>
      </c>
      <c r="C8643" s="1" t="s">
        <v>13335</v>
      </c>
      <c r="D8643" s="1" t="s">
        <v>1025</v>
      </c>
      <c r="E8643" s="1" t="s">
        <v>13336</v>
      </c>
      <c r="F8643" s="1" t="s">
        <v>32588</v>
      </c>
      <c r="G8643" s="14">
        <v>919946004496</v>
      </c>
      <c r="H8643" s="1" t="s">
        <v>20</v>
      </c>
      <c r="I8643" s="1" t="s">
        <v>41</v>
      </c>
      <c r="J8643" s="1" t="s">
        <v>34</v>
      </c>
      <c r="K8643" s="3" t="s">
        <v>17</v>
      </c>
      <c r="L8643" s="1" t="s">
        <v>34</v>
      </c>
      <c r="M8643" s="4" t="s">
        <v>42</v>
      </c>
      <c r="N8643" s="3" t="str">
        <f t="shared" si="317"/>
        <v>[50-85 Lacs]</v>
      </c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1"/>
      <c r="AA8643" s="1" t="s">
        <v>16</v>
      </c>
      <c r="AB8643" s="3" t="s">
        <v>12</v>
      </c>
      <c r="AC8643" s="23" t="s">
        <v>37804</v>
      </c>
      <c r="AD8643" s="23" t="s">
        <v>45869</v>
      </c>
      <c r="AE8643" t="s">
        <v>35394</v>
      </c>
    </row>
    <row r="8644" spans="1:31" ht="14.25" customHeight="1">
      <c r="A8644" s="1">
        <v>8643</v>
      </c>
      <c r="B8644" s="9" t="s">
        <v>6</v>
      </c>
      <c r="C8644" s="1" t="s">
        <v>13349</v>
      </c>
      <c r="D8644" s="1" t="s">
        <v>1015</v>
      </c>
      <c r="E8644" s="1" t="s">
        <v>40</v>
      </c>
      <c r="F8644" s="1" t="s">
        <v>27514</v>
      </c>
      <c r="G8644" s="14">
        <v>91994946469</v>
      </c>
      <c r="H8644" s="1" t="s">
        <v>8</v>
      </c>
      <c r="I8644" s="1" t="s">
        <v>9</v>
      </c>
      <c r="J8644" s="1" t="s">
        <v>34</v>
      </c>
      <c r="K8644" s="3" t="s">
        <v>17</v>
      </c>
      <c r="L8644" s="1" t="s">
        <v>34</v>
      </c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1"/>
      <c r="AA8644" s="1" t="s">
        <v>11</v>
      </c>
      <c r="AB8644" s="3" t="s">
        <v>274</v>
      </c>
      <c r="AC8644" s="23" t="s">
        <v>37804</v>
      </c>
      <c r="AD8644" s="23" t="s">
        <v>45870</v>
      </c>
      <c r="AE8644" t="s">
        <v>35399</v>
      </c>
    </row>
    <row r="8645" spans="1:31" ht="14.25" customHeight="1">
      <c r="A8645" s="1">
        <v>8644</v>
      </c>
      <c r="B8645" s="9" t="s">
        <v>6</v>
      </c>
      <c r="C8645" s="1" t="s">
        <v>13364</v>
      </c>
      <c r="D8645" s="1" t="s">
        <v>9794</v>
      </c>
      <c r="E8645" s="1" t="s">
        <v>13365</v>
      </c>
      <c r="F8645" s="1" t="s">
        <v>32589</v>
      </c>
      <c r="G8645" s="14">
        <v>914444944460</v>
      </c>
      <c r="H8645" s="1" t="s">
        <v>8</v>
      </c>
      <c r="I8645" s="1" t="s">
        <v>41</v>
      </c>
      <c r="J8645" s="1" t="s">
        <v>34</v>
      </c>
      <c r="K8645" s="3" t="s">
        <v>17</v>
      </c>
      <c r="L8645" s="1" t="s">
        <v>34</v>
      </c>
      <c r="M8645" s="4" t="s">
        <v>42</v>
      </c>
      <c r="N8645" s="3" t="str">
        <f t="shared" ref="N8645:N8646" si="318">J8645</f>
        <v>[50-85 Lacs]</v>
      </c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1"/>
      <c r="AA8645" s="1" t="s">
        <v>16</v>
      </c>
      <c r="AB8645" s="3" t="s">
        <v>12</v>
      </c>
      <c r="AC8645" s="23" t="s">
        <v>37804</v>
      </c>
      <c r="AD8645" s="23" t="s">
        <v>45871</v>
      </c>
      <c r="AE8645" t="s">
        <v>35394</v>
      </c>
    </row>
    <row r="8646" spans="1:31" ht="14.25" customHeight="1">
      <c r="A8646" s="1">
        <v>8645</v>
      </c>
      <c r="B8646" s="9" t="s">
        <v>6</v>
      </c>
      <c r="C8646" s="1" t="s">
        <v>13369</v>
      </c>
      <c r="D8646" s="1" t="s">
        <v>35955</v>
      </c>
      <c r="E8646" s="1" t="s">
        <v>1839</v>
      </c>
      <c r="F8646" s="1" t="s">
        <v>32590</v>
      </c>
      <c r="G8646" s="14">
        <v>91944649499</v>
      </c>
      <c r="H8646" s="1" t="s">
        <v>8</v>
      </c>
      <c r="I8646" s="1" t="s">
        <v>41</v>
      </c>
      <c r="J8646" s="1" t="s">
        <v>34</v>
      </c>
      <c r="K8646" s="3" t="s">
        <v>17</v>
      </c>
      <c r="L8646" s="1" t="s">
        <v>34</v>
      </c>
      <c r="M8646" s="4" t="s">
        <v>42</v>
      </c>
      <c r="N8646" s="3" t="str">
        <f t="shared" si="318"/>
        <v>[50-85 Lacs]</v>
      </c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1"/>
      <c r="AA8646" s="1" t="s">
        <v>16</v>
      </c>
      <c r="AB8646" s="3" t="s">
        <v>12</v>
      </c>
      <c r="AC8646" s="23" t="s">
        <v>37804</v>
      </c>
      <c r="AD8646" s="23" t="s">
        <v>45872</v>
      </c>
      <c r="AE8646" t="s">
        <v>35394</v>
      </c>
    </row>
    <row r="8647" spans="1:31" ht="14.25" customHeight="1">
      <c r="A8647" s="1">
        <v>8646</v>
      </c>
      <c r="B8647" s="9" t="s">
        <v>6</v>
      </c>
      <c r="C8647" s="1" t="s">
        <v>13379</v>
      </c>
      <c r="D8647" s="1" t="s">
        <v>151</v>
      </c>
      <c r="E8647" s="1" t="s">
        <v>7606</v>
      </c>
      <c r="F8647" s="1" t="s">
        <v>27531</v>
      </c>
      <c r="G8647" s="14">
        <v>919449160991</v>
      </c>
      <c r="H8647" s="1" t="s">
        <v>20</v>
      </c>
      <c r="I8647" s="1" t="s">
        <v>41</v>
      </c>
      <c r="J8647" s="1" t="s">
        <v>34</v>
      </c>
      <c r="K8647" s="3" t="s">
        <v>17</v>
      </c>
      <c r="L8647" s="1" t="s">
        <v>34</v>
      </c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1"/>
      <c r="AA8647" s="1" t="s">
        <v>11</v>
      </c>
      <c r="AB8647" s="3" t="s">
        <v>13</v>
      </c>
      <c r="AC8647" s="23" t="s">
        <v>37804</v>
      </c>
      <c r="AD8647" s="23" t="s">
        <v>45873</v>
      </c>
      <c r="AE8647" t="s">
        <v>35394</v>
      </c>
    </row>
    <row r="8648" spans="1:31" ht="14.25" customHeight="1">
      <c r="A8648" s="1">
        <v>8647</v>
      </c>
      <c r="B8648" s="9" t="s">
        <v>6</v>
      </c>
      <c r="C8648" s="1" t="s">
        <v>13385</v>
      </c>
      <c r="D8648" s="1" t="s">
        <v>1421</v>
      </c>
      <c r="E8648" s="1" t="s">
        <v>78</v>
      </c>
      <c r="F8648" s="1" t="s">
        <v>27533</v>
      </c>
      <c r="G8648" s="14">
        <v>91696960114</v>
      </c>
      <c r="H8648" s="1" t="s">
        <v>132</v>
      </c>
      <c r="I8648" s="1" t="s">
        <v>41</v>
      </c>
      <c r="J8648" s="1" t="s">
        <v>34</v>
      </c>
      <c r="K8648" s="3" t="s">
        <v>17</v>
      </c>
      <c r="L8648" s="1" t="s">
        <v>34</v>
      </c>
      <c r="M8648" s="4" t="s">
        <v>42</v>
      </c>
      <c r="N8648" s="3" t="str">
        <f>J8648</f>
        <v>[50-85 Lacs]</v>
      </c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1"/>
      <c r="AA8648" s="1" t="s">
        <v>16</v>
      </c>
      <c r="AB8648" s="3" t="s">
        <v>12</v>
      </c>
      <c r="AC8648" s="23" t="s">
        <v>37804</v>
      </c>
      <c r="AD8648" s="23" t="s">
        <v>45874</v>
      </c>
      <c r="AE8648" t="s">
        <v>35409</v>
      </c>
    </row>
    <row r="8649" spans="1:31" ht="14.25" customHeight="1">
      <c r="A8649" s="1">
        <v>8648</v>
      </c>
      <c r="B8649" s="9" t="s">
        <v>6</v>
      </c>
      <c r="C8649" s="1" t="s">
        <v>13395</v>
      </c>
      <c r="D8649" s="1" t="s">
        <v>1231</v>
      </c>
      <c r="E8649" s="1" t="s">
        <v>8638</v>
      </c>
      <c r="F8649" s="1" t="s">
        <v>27537</v>
      </c>
      <c r="G8649" s="14">
        <v>919994419494</v>
      </c>
      <c r="H8649" s="1" t="s">
        <v>8</v>
      </c>
      <c r="I8649" s="1" t="s">
        <v>9</v>
      </c>
      <c r="J8649" s="1" t="s">
        <v>34</v>
      </c>
      <c r="K8649" s="3" t="s">
        <v>17</v>
      </c>
      <c r="L8649" s="1" t="s">
        <v>34</v>
      </c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1"/>
      <c r="AA8649" s="1" t="s">
        <v>16</v>
      </c>
      <c r="AB8649" s="3" t="s">
        <v>12</v>
      </c>
      <c r="AC8649" s="23" t="s">
        <v>37804</v>
      </c>
      <c r="AD8649" s="23" t="s">
        <v>45875</v>
      </c>
      <c r="AE8649" t="s">
        <v>35409</v>
      </c>
    </row>
    <row r="8650" spans="1:31" ht="14.25" customHeight="1">
      <c r="A8650" s="1">
        <v>8649</v>
      </c>
      <c r="B8650" s="9" t="s">
        <v>6</v>
      </c>
      <c r="C8650" s="1" t="s">
        <v>13409</v>
      </c>
      <c r="D8650" s="1" t="s">
        <v>784</v>
      </c>
      <c r="E8650" s="1" t="s">
        <v>90</v>
      </c>
      <c r="F8650" s="1" t="s">
        <v>32597</v>
      </c>
      <c r="G8650" s="14">
        <v>9144969404</v>
      </c>
      <c r="H8650" s="1" t="s">
        <v>8</v>
      </c>
      <c r="I8650" s="1" t="s">
        <v>9</v>
      </c>
      <c r="J8650" s="1" t="s">
        <v>34</v>
      </c>
      <c r="K8650" s="3" t="s">
        <v>42</v>
      </c>
      <c r="L8650" s="1" t="s">
        <v>34</v>
      </c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1"/>
      <c r="AA8650" s="1" t="s">
        <v>16</v>
      </c>
      <c r="AB8650" s="3" t="s">
        <v>12</v>
      </c>
      <c r="AC8650" s="23" t="s">
        <v>37804</v>
      </c>
      <c r="AD8650" s="23" t="s">
        <v>45876</v>
      </c>
      <c r="AE8650" t="s">
        <v>35410</v>
      </c>
    </row>
    <row r="8651" spans="1:31" ht="14.25" customHeight="1">
      <c r="A8651" s="1">
        <v>8650</v>
      </c>
      <c r="B8651" s="9" t="s">
        <v>6</v>
      </c>
      <c r="C8651" s="1" t="s">
        <v>13410</v>
      </c>
      <c r="D8651" s="1" t="s">
        <v>13411</v>
      </c>
      <c r="E8651" s="1" t="s">
        <v>13412</v>
      </c>
      <c r="F8651" s="1" t="s">
        <v>27544</v>
      </c>
      <c r="G8651" s="14">
        <v>91914949944</v>
      </c>
      <c r="H8651" s="1" t="s">
        <v>8</v>
      </c>
      <c r="I8651" s="1" t="s">
        <v>62</v>
      </c>
      <c r="J8651" s="1" t="s">
        <v>34</v>
      </c>
      <c r="K8651" s="3" t="s">
        <v>17</v>
      </c>
      <c r="L8651" s="1" t="s">
        <v>34</v>
      </c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1"/>
      <c r="AA8651" s="1" t="s">
        <v>11</v>
      </c>
      <c r="AB8651" s="3" t="s">
        <v>538</v>
      </c>
      <c r="AC8651" s="23" t="s">
        <v>37804</v>
      </c>
      <c r="AD8651" s="23" t="s">
        <v>45877</v>
      </c>
      <c r="AE8651" t="s">
        <v>35410</v>
      </c>
    </row>
    <row r="8652" spans="1:31" ht="14.25" customHeight="1">
      <c r="A8652" s="1">
        <v>8651</v>
      </c>
      <c r="B8652" s="9" t="s">
        <v>6</v>
      </c>
      <c r="C8652" s="1" t="s">
        <v>13421</v>
      </c>
      <c r="D8652" s="1" t="s">
        <v>371</v>
      </c>
      <c r="E8652" s="1" t="s">
        <v>90</v>
      </c>
      <c r="F8652" s="1" t="s">
        <v>27548</v>
      </c>
      <c r="G8652" s="14">
        <v>9194944609</v>
      </c>
      <c r="H8652" s="1" t="s">
        <v>20</v>
      </c>
      <c r="I8652" s="1" t="s">
        <v>62</v>
      </c>
      <c r="J8652" s="1" t="s">
        <v>34</v>
      </c>
      <c r="K8652" s="3" t="s">
        <v>42</v>
      </c>
      <c r="L8652" s="1" t="s">
        <v>34</v>
      </c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1"/>
      <c r="AA8652" s="1" t="s">
        <v>16</v>
      </c>
      <c r="AB8652" s="3" t="s">
        <v>12</v>
      </c>
      <c r="AC8652" s="23" t="s">
        <v>37804</v>
      </c>
      <c r="AD8652" s="23" t="s">
        <v>45878</v>
      </c>
      <c r="AE8652" t="s">
        <v>35394</v>
      </c>
    </row>
    <row r="8653" spans="1:31" ht="14.25" customHeight="1">
      <c r="A8653" s="1">
        <v>8652</v>
      </c>
      <c r="B8653" s="9" t="s">
        <v>6</v>
      </c>
      <c r="C8653" s="1" t="s">
        <v>13435</v>
      </c>
      <c r="D8653" s="1" t="s">
        <v>2714</v>
      </c>
      <c r="E8653" s="1" t="s">
        <v>13436</v>
      </c>
      <c r="F8653" s="1" t="s">
        <v>34687</v>
      </c>
      <c r="G8653" s="14">
        <v>91964606144</v>
      </c>
      <c r="H8653" s="1" t="s">
        <v>15</v>
      </c>
      <c r="I8653" s="1" t="s">
        <v>41</v>
      </c>
      <c r="J8653" s="1" t="s">
        <v>34</v>
      </c>
      <c r="K8653" s="3" t="s">
        <v>17</v>
      </c>
      <c r="L8653" s="1" t="s">
        <v>34</v>
      </c>
      <c r="M8653" s="4" t="s">
        <v>42</v>
      </c>
      <c r="N8653" s="3" t="str">
        <f>J8653</f>
        <v>[50-85 Lacs]</v>
      </c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1"/>
      <c r="AA8653" s="1" t="s">
        <v>16</v>
      </c>
      <c r="AB8653" s="3" t="s">
        <v>12</v>
      </c>
      <c r="AC8653" s="23" t="s">
        <v>37804</v>
      </c>
      <c r="AD8653" s="23" t="s">
        <v>45879</v>
      </c>
      <c r="AE8653" t="s">
        <v>35399</v>
      </c>
    </row>
    <row r="8654" spans="1:31" ht="14.25" customHeight="1">
      <c r="A8654" s="1">
        <v>8653</v>
      </c>
      <c r="B8654" s="9" t="s">
        <v>6</v>
      </c>
      <c r="C8654" s="1" t="s">
        <v>13451</v>
      </c>
      <c r="D8654" s="1" t="s">
        <v>13452</v>
      </c>
      <c r="E8654" s="1" t="s">
        <v>2084</v>
      </c>
      <c r="F8654" s="1" t="s">
        <v>32604</v>
      </c>
      <c r="G8654" s="14">
        <v>919449914</v>
      </c>
      <c r="H8654" s="1" t="s">
        <v>15</v>
      </c>
      <c r="I8654" s="1" t="s">
        <v>41</v>
      </c>
      <c r="J8654" s="1" t="s">
        <v>34</v>
      </c>
      <c r="K8654" s="3" t="s">
        <v>42</v>
      </c>
      <c r="L8654" s="1" t="s">
        <v>34</v>
      </c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1"/>
      <c r="AA8654" s="1" t="s">
        <v>16</v>
      </c>
      <c r="AB8654" s="3" t="s">
        <v>12</v>
      </c>
      <c r="AC8654" s="23" t="s">
        <v>37804</v>
      </c>
      <c r="AD8654" s="23" t="s">
        <v>45880</v>
      </c>
      <c r="AE8654" t="s">
        <v>35409</v>
      </c>
    </row>
    <row r="8655" spans="1:31" ht="14.25" customHeight="1">
      <c r="A8655" s="1">
        <v>8654</v>
      </c>
      <c r="B8655" s="9" t="s">
        <v>6</v>
      </c>
      <c r="C8655" s="1" t="s">
        <v>13466</v>
      </c>
      <c r="D8655" s="1" t="s">
        <v>773</v>
      </c>
      <c r="E8655" s="1" t="s">
        <v>3405</v>
      </c>
      <c r="F8655" s="1" t="s">
        <v>32607</v>
      </c>
      <c r="G8655" s="14">
        <v>9104944049</v>
      </c>
      <c r="H8655" s="1" t="s">
        <v>15</v>
      </c>
      <c r="I8655" s="1" t="s">
        <v>41</v>
      </c>
      <c r="J8655" s="1" t="s">
        <v>34</v>
      </c>
      <c r="K8655" s="3" t="s">
        <v>17</v>
      </c>
      <c r="L8655" s="1" t="s">
        <v>34</v>
      </c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1"/>
      <c r="AA8655" s="1" t="s">
        <v>16</v>
      </c>
      <c r="AB8655" s="3" t="s">
        <v>12</v>
      </c>
      <c r="AC8655" s="23" t="s">
        <v>37804</v>
      </c>
      <c r="AD8655" s="23" t="s">
        <v>45881</v>
      </c>
      <c r="AE8655" t="s">
        <v>35410</v>
      </c>
    </row>
    <row r="8656" spans="1:31" ht="14.25" customHeight="1">
      <c r="A8656" s="1">
        <v>8655</v>
      </c>
      <c r="B8656" s="9" t="s">
        <v>6</v>
      </c>
      <c r="C8656" s="1" t="s">
        <v>13486</v>
      </c>
      <c r="D8656" s="1" t="s">
        <v>636</v>
      </c>
      <c r="E8656" s="1" t="s">
        <v>139</v>
      </c>
      <c r="F8656" s="1" t="s">
        <v>27574</v>
      </c>
      <c r="G8656" s="14">
        <v>9194440464</v>
      </c>
      <c r="H8656" s="1" t="s">
        <v>15</v>
      </c>
      <c r="I8656" s="1" t="s">
        <v>41</v>
      </c>
      <c r="J8656" s="1" t="s">
        <v>34</v>
      </c>
      <c r="K8656" s="3" t="s">
        <v>17</v>
      </c>
      <c r="L8656" s="1" t="s">
        <v>34</v>
      </c>
      <c r="M8656" s="4" t="s">
        <v>42</v>
      </c>
      <c r="N8656" s="3" t="str">
        <f t="shared" ref="N8656:N8657" si="319">J8656</f>
        <v>[50-85 Lacs]</v>
      </c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1"/>
      <c r="AA8656" s="1" t="s">
        <v>16</v>
      </c>
      <c r="AB8656" s="3" t="s">
        <v>12</v>
      </c>
      <c r="AC8656" s="23" t="s">
        <v>37804</v>
      </c>
      <c r="AD8656" s="23" t="s">
        <v>45882</v>
      </c>
      <c r="AE8656" t="s">
        <v>35409</v>
      </c>
    </row>
    <row r="8657" spans="1:31" ht="14.25" customHeight="1">
      <c r="A8657" s="1">
        <v>8656</v>
      </c>
      <c r="B8657" s="9" t="s">
        <v>6</v>
      </c>
      <c r="C8657" s="1" t="s">
        <v>13487</v>
      </c>
      <c r="D8657" s="1" t="s">
        <v>1111</v>
      </c>
      <c r="E8657" s="1" t="s">
        <v>2062</v>
      </c>
      <c r="F8657" s="1" t="s">
        <v>27575</v>
      </c>
      <c r="G8657" s="14">
        <v>919944696460</v>
      </c>
      <c r="H8657" s="1" t="s">
        <v>15</v>
      </c>
      <c r="I8657" s="1" t="s">
        <v>41</v>
      </c>
      <c r="J8657" s="1" t="s">
        <v>34</v>
      </c>
      <c r="K8657" s="3" t="s">
        <v>17</v>
      </c>
      <c r="L8657" s="1" t="s">
        <v>34</v>
      </c>
      <c r="M8657" s="4" t="s">
        <v>42</v>
      </c>
      <c r="N8657" s="3" t="str">
        <f t="shared" si="319"/>
        <v>[50-85 Lacs]</v>
      </c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1"/>
      <c r="AA8657" s="1" t="s">
        <v>16</v>
      </c>
      <c r="AB8657" s="3" t="s">
        <v>12</v>
      </c>
      <c r="AC8657" s="23" t="s">
        <v>37804</v>
      </c>
      <c r="AD8657" s="23" t="s">
        <v>45883</v>
      </c>
      <c r="AE8657" t="s">
        <v>35399</v>
      </c>
    </row>
    <row r="8658" spans="1:31" ht="14.25" customHeight="1">
      <c r="A8658" s="1">
        <v>8657</v>
      </c>
      <c r="B8658" s="9" t="s">
        <v>6</v>
      </c>
      <c r="C8658" s="1" t="s">
        <v>13499</v>
      </c>
      <c r="D8658" s="1" t="s">
        <v>13500</v>
      </c>
      <c r="E8658" s="1" t="s">
        <v>824</v>
      </c>
      <c r="F8658" s="1" t="s">
        <v>32611</v>
      </c>
      <c r="G8658" s="14">
        <v>914144944449</v>
      </c>
      <c r="H8658" s="1" t="s">
        <v>46</v>
      </c>
      <c r="I8658" s="1" t="s">
        <v>41</v>
      </c>
      <c r="J8658" s="1" t="s">
        <v>34</v>
      </c>
      <c r="K8658" s="3" t="s">
        <v>17</v>
      </c>
      <c r="L8658" s="1" t="s">
        <v>34</v>
      </c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1"/>
      <c r="AA8658" s="1" t="s">
        <v>16</v>
      </c>
      <c r="AB8658" s="3" t="s">
        <v>12</v>
      </c>
      <c r="AC8658" s="23" t="s">
        <v>37805</v>
      </c>
      <c r="AD8658" s="23" t="s">
        <v>45884</v>
      </c>
      <c r="AE8658" t="s">
        <v>35409</v>
      </c>
    </row>
    <row r="8659" spans="1:31" ht="14.25" customHeight="1">
      <c r="A8659" s="1">
        <v>8658</v>
      </c>
      <c r="B8659" s="9" t="s">
        <v>6</v>
      </c>
      <c r="C8659" s="1" t="s">
        <v>13504</v>
      </c>
      <c r="D8659" s="1" t="s">
        <v>6471</v>
      </c>
      <c r="E8659" s="1" t="s">
        <v>5299</v>
      </c>
      <c r="F8659" s="1" t="s">
        <v>27585</v>
      </c>
      <c r="G8659" s="14">
        <v>919494960409</v>
      </c>
      <c r="H8659" s="1" t="s">
        <v>8</v>
      </c>
      <c r="I8659" s="1" t="s">
        <v>41</v>
      </c>
      <c r="J8659" s="1" t="s">
        <v>34</v>
      </c>
      <c r="K8659" s="3" t="s">
        <v>17</v>
      </c>
      <c r="L8659" s="1" t="s">
        <v>34</v>
      </c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1"/>
      <c r="AA8659" s="1" t="s">
        <v>16</v>
      </c>
      <c r="AB8659" s="3" t="s">
        <v>12</v>
      </c>
      <c r="AC8659" s="23" t="s">
        <v>37805</v>
      </c>
      <c r="AD8659" s="23" t="s">
        <v>45885</v>
      </c>
      <c r="AE8659" t="s">
        <v>35394</v>
      </c>
    </row>
    <row r="8660" spans="1:31" ht="14.25" customHeight="1">
      <c r="A8660" s="1">
        <v>8659</v>
      </c>
      <c r="B8660" s="9" t="s">
        <v>6</v>
      </c>
      <c r="C8660" s="1" t="s">
        <v>13509</v>
      </c>
      <c r="D8660" s="1" t="s">
        <v>8457</v>
      </c>
      <c r="E8660" s="1" t="s">
        <v>3359</v>
      </c>
      <c r="F8660" s="1" t="s">
        <v>27588</v>
      </c>
      <c r="G8660" s="14">
        <v>91944914911</v>
      </c>
      <c r="H8660" s="1" t="s">
        <v>8</v>
      </c>
      <c r="I8660" s="1" t="s">
        <v>9</v>
      </c>
      <c r="J8660" s="1" t="s">
        <v>34</v>
      </c>
      <c r="K8660" s="3" t="s">
        <v>17</v>
      </c>
      <c r="L8660" s="1" t="s">
        <v>34</v>
      </c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1"/>
      <c r="AA8660" s="1" t="s">
        <v>11</v>
      </c>
      <c r="AB8660" s="3" t="s">
        <v>13</v>
      </c>
      <c r="AC8660" s="23" t="s">
        <v>37805</v>
      </c>
      <c r="AD8660" s="23" t="s">
        <v>45886</v>
      </c>
      <c r="AE8660" t="s">
        <v>35409</v>
      </c>
    </row>
    <row r="8661" spans="1:31" ht="14.25" customHeight="1">
      <c r="A8661" s="1">
        <v>8660</v>
      </c>
      <c r="B8661" s="9" t="s">
        <v>6</v>
      </c>
      <c r="C8661" s="1" t="s">
        <v>13517</v>
      </c>
      <c r="D8661" s="1" t="s">
        <v>13518</v>
      </c>
      <c r="E8661" s="1" t="s">
        <v>3207</v>
      </c>
      <c r="F8661" s="1" t="s">
        <v>32613</v>
      </c>
      <c r="G8661" s="14">
        <v>91944644440</v>
      </c>
      <c r="H8661" s="1" t="s">
        <v>8</v>
      </c>
      <c r="I8661" s="1" t="s">
        <v>41</v>
      </c>
      <c r="J8661" s="1" t="s">
        <v>34</v>
      </c>
      <c r="K8661" s="3" t="s">
        <v>42</v>
      </c>
      <c r="L8661" s="1" t="s">
        <v>34</v>
      </c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1"/>
      <c r="AA8661" s="1" t="s">
        <v>16</v>
      </c>
      <c r="AB8661" s="3" t="s">
        <v>12</v>
      </c>
      <c r="AC8661" s="23" t="s">
        <v>37805</v>
      </c>
      <c r="AD8661" s="23" t="s">
        <v>45887</v>
      </c>
      <c r="AE8661" t="s">
        <v>35410</v>
      </c>
    </row>
    <row r="8662" spans="1:31" ht="14.25" customHeight="1">
      <c r="A8662" s="1">
        <v>8661</v>
      </c>
      <c r="B8662" s="9" t="s">
        <v>6</v>
      </c>
      <c r="C8662" s="1" t="s">
        <v>13530</v>
      </c>
      <c r="D8662" s="1" t="s">
        <v>1573</v>
      </c>
      <c r="E8662" s="1" t="s">
        <v>90</v>
      </c>
      <c r="F8662" s="1" t="s">
        <v>13531</v>
      </c>
      <c r="G8662" s="14">
        <v>919446000199</v>
      </c>
      <c r="H8662" s="1" t="s">
        <v>8</v>
      </c>
      <c r="I8662" s="1" t="s">
        <v>41</v>
      </c>
      <c r="J8662" s="1" t="s">
        <v>34</v>
      </c>
      <c r="K8662" s="3" t="s">
        <v>27</v>
      </c>
      <c r="L8662" s="1" t="s">
        <v>34</v>
      </c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1"/>
      <c r="AA8662" s="1" t="s">
        <v>16</v>
      </c>
      <c r="AB8662" s="3" t="s">
        <v>12</v>
      </c>
      <c r="AC8662" s="23" t="s">
        <v>37805</v>
      </c>
      <c r="AD8662" s="23" t="s">
        <v>45888</v>
      </c>
      <c r="AE8662" t="s">
        <v>35394</v>
      </c>
    </row>
    <row r="8663" spans="1:31" ht="14.25" customHeight="1">
      <c r="A8663" s="1">
        <v>8662</v>
      </c>
      <c r="B8663" s="9" t="s">
        <v>6</v>
      </c>
      <c r="C8663" s="1" t="s">
        <v>13533</v>
      </c>
      <c r="D8663" s="1" t="s">
        <v>1025</v>
      </c>
      <c r="E8663" s="1" t="s">
        <v>7721</v>
      </c>
      <c r="F8663" s="1" t="s">
        <v>34693</v>
      </c>
      <c r="G8663" s="14">
        <v>91944666004</v>
      </c>
      <c r="H8663" s="1" t="s">
        <v>15</v>
      </c>
      <c r="I8663" s="1" t="s">
        <v>9</v>
      </c>
      <c r="J8663" s="1" t="s">
        <v>34</v>
      </c>
      <c r="K8663" s="3" t="s">
        <v>178</v>
      </c>
      <c r="L8663" s="1" t="s">
        <v>34</v>
      </c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1"/>
      <c r="AA8663" s="1" t="s">
        <v>16</v>
      </c>
      <c r="AB8663" s="3" t="s">
        <v>12</v>
      </c>
      <c r="AC8663" s="23" t="s">
        <v>37805</v>
      </c>
      <c r="AD8663" s="23" t="s">
        <v>45889</v>
      </c>
      <c r="AE8663" t="s">
        <v>35394</v>
      </c>
    </row>
    <row r="8664" spans="1:31" ht="14.25" customHeight="1">
      <c r="A8664" s="1">
        <v>8663</v>
      </c>
      <c r="B8664" s="9" t="s">
        <v>6</v>
      </c>
      <c r="C8664" s="1" t="s">
        <v>13560</v>
      </c>
      <c r="D8664" s="1" t="s">
        <v>830</v>
      </c>
      <c r="E8664" s="1" t="s">
        <v>3339</v>
      </c>
      <c r="F8664" s="1" t="s">
        <v>32619</v>
      </c>
      <c r="G8664" s="14">
        <v>914696440044</v>
      </c>
      <c r="H8664" s="1" t="s">
        <v>8</v>
      </c>
      <c r="I8664" s="1" t="s">
        <v>62</v>
      </c>
      <c r="J8664" s="1" t="s">
        <v>34</v>
      </c>
      <c r="K8664" s="3" t="s">
        <v>17</v>
      </c>
      <c r="L8664" s="1" t="s">
        <v>34</v>
      </c>
      <c r="M8664" s="4" t="s">
        <v>42</v>
      </c>
      <c r="N8664" s="3" t="str">
        <f>J8664</f>
        <v>[50-85 Lacs]</v>
      </c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1"/>
      <c r="AA8664" s="1" t="s">
        <v>16</v>
      </c>
      <c r="AB8664" s="3" t="s">
        <v>12</v>
      </c>
      <c r="AC8664" s="23" t="s">
        <v>37805</v>
      </c>
      <c r="AD8664" s="23" t="s">
        <v>45890</v>
      </c>
      <c r="AE8664" t="s">
        <v>35399</v>
      </c>
    </row>
    <row r="8665" spans="1:31" ht="14.25" customHeight="1">
      <c r="A8665" s="1">
        <v>8664</v>
      </c>
      <c r="B8665" s="9" t="s">
        <v>6</v>
      </c>
      <c r="C8665" s="1" t="s">
        <v>13590</v>
      </c>
      <c r="D8665" s="1" t="s">
        <v>361</v>
      </c>
      <c r="E8665" s="1" t="s">
        <v>480</v>
      </c>
      <c r="F8665" s="1" t="s">
        <v>34702</v>
      </c>
      <c r="G8665" s="14">
        <v>9194990064</v>
      </c>
      <c r="H8665" s="1" t="s">
        <v>37</v>
      </c>
      <c r="I8665" s="1" t="s">
        <v>41</v>
      </c>
      <c r="J8665" s="1" t="s">
        <v>34</v>
      </c>
      <c r="K8665" s="3" t="s">
        <v>17</v>
      </c>
      <c r="L8665" s="1" t="s">
        <v>34</v>
      </c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1"/>
      <c r="AA8665" s="1" t="s">
        <v>11</v>
      </c>
      <c r="AB8665" s="3" t="s">
        <v>56</v>
      </c>
      <c r="AC8665" s="23" t="s">
        <v>37805</v>
      </c>
      <c r="AD8665" s="23" t="s">
        <v>45891</v>
      </c>
      <c r="AE8665" t="s">
        <v>35399</v>
      </c>
    </row>
    <row r="8666" spans="1:31" ht="14.25" customHeight="1">
      <c r="A8666" s="1">
        <v>8665</v>
      </c>
      <c r="B8666" s="9" t="s">
        <v>6</v>
      </c>
      <c r="C8666" s="1" t="s">
        <v>13596</v>
      </c>
      <c r="D8666" s="1" t="s">
        <v>8006</v>
      </c>
      <c r="E8666" s="1" t="s">
        <v>255</v>
      </c>
      <c r="F8666" s="1" t="s">
        <v>34703</v>
      </c>
      <c r="G8666" s="14">
        <v>9194919006</v>
      </c>
      <c r="H8666" s="1" t="s">
        <v>15</v>
      </c>
      <c r="I8666" s="1" t="s">
        <v>62</v>
      </c>
      <c r="J8666" s="1" t="s">
        <v>34</v>
      </c>
      <c r="K8666" s="3" t="s">
        <v>171</v>
      </c>
      <c r="L8666" s="1" t="s">
        <v>34</v>
      </c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1"/>
      <c r="AA8666" s="1" t="s">
        <v>16</v>
      </c>
      <c r="AB8666" s="3"/>
      <c r="AC8666" s="23" t="s">
        <v>37805</v>
      </c>
      <c r="AD8666" s="23" t="s">
        <v>45892</v>
      </c>
      <c r="AE8666" t="s">
        <v>35394</v>
      </c>
    </row>
    <row r="8667" spans="1:31" ht="14.25" customHeight="1">
      <c r="A8667" s="1">
        <v>8666</v>
      </c>
      <c r="B8667" s="9" t="s">
        <v>6</v>
      </c>
      <c r="C8667" s="1" t="s">
        <v>13597</v>
      </c>
      <c r="D8667" s="1" t="s">
        <v>13598</v>
      </c>
      <c r="E8667" s="1" t="s">
        <v>4709</v>
      </c>
      <c r="F8667" s="1" t="s">
        <v>32622</v>
      </c>
      <c r="G8667" s="14">
        <v>91914699646</v>
      </c>
      <c r="H8667" s="1" t="s">
        <v>8</v>
      </c>
      <c r="I8667" s="1" t="s">
        <v>62</v>
      </c>
      <c r="J8667" s="1" t="s">
        <v>34</v>
      </c>
      <c r="K8667" s="3" t="s">
        <v>17</v>
      </c>
      <c r="L8667" s="1" t="s">
        <v>34</v>
      </c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1"/>
      <c r="AA8667" s="1" t="s">
        <v>11</v>
      </c>
      <c r="AB8667" s="3" t="s">
        <v>274</v>
      </c>
      <c r="AC8667" s="23" t="s">
        <v>37805</v>
      </c>
      <c r="AD8667" s="23" t="s">
        <v>45440</v>
      </c>
      <c r="AE8667" t="s">
        <v>35399</v>
      </c>
    </row>
    <row r="8668" spans="1:31" ht="14.25" customHeight="1">
      <c r="A8668" s="1">
        <v>8667</v>
      </c>
      <c r="B8668" s="9" t="s">
        <v>6</v>
      </c>
      <c r="C8668" s="1" t="s">
        <v>13604</v>
      </c>
      <c r="D8668" s="1" t="s">
        <v>13605</v>
      </c>
      <c r="E8668" s="1" t="s">
        <v>1047</v>
      </c>
      <c r="F8668" s="1" t="s">
        <v>27626</v>
      </c>
      <c r="G8668" s="14">
        <v>919610041449</v>
      </c>
      <c r="H8668" s="1" t="s">
        <v>8</v>
      </c>
      <c r="I8668" s="1" t="s">
        <v>62</v>
      </c>
      <c r="J8668" s="1" t="s">
        <v>34</v>
      </c>
      <c r="K8668" s="3" t="s">
        <v>42</v>
      </c>
      <c r="L8668" s="1" t="s">
        <v>34</v>
      </c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1"/>
      <c r="AA8668" s="1" t="s">
        <v>16</v>
      </c>
      <c r="AB8668" s="3" t="s">
        <v>12</v>
      </c>
      <c r="AC8668" s="23" t="s">
        <v>37805</v>
      </c>
      <c r="AD8668" s="23" t="s">
        <v>44867</v>
      </c>
      <c r="AE8668" t="s">
        <v>35394</v>
      </c>
    </row>
    <row r="8669" spans="1:31" ht="14.25" customHeight="1">
      <c r="A8669" s="1">
        <v>8668</v>
      </c>
      <c r="B8669" s="9" t="s">
        <v>6</v>
      </c>
      <c r="C8669" s="1" t="s">
        <v>13611</v>
      </c>
      <c r="D8669" s="1" t="s">
        <v>1457</v>
      </c>
      <c r="E8669" s="1" t="s">
        <v>87</v>
      </c>
      <c r="F8669" s="1" t="s">
        <v>34706</v>
      </c>
      <c r="G8669" s="14">
        <v>9196969106</v>
      </c>
      <c r="H8669" s="1" t="s">
        <v>8</v>
      </c>
      <c r="I8669" s="1" t="s">
        <v>9</v>
      </c>
      <c r="J8669" s="1" t="s">
        <v>34</v>
      </c>
      <c r="K8669" s="3" t="s">
        <v>17</v>
      </c>
      <c r="L8669" s="1" t="s">
        <v>34</v>
      </c>
      <c r="M8669" s="4" t="s">
        <v>42</v>
      </c>
      <c r="N8669" s="3" t="str">
        <f t="shared" ref="N8669:N8670" si="320">J8669</f>
        <v>[50-85 Lacs]</v>
      </c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1"/>
      <c r="AA8669" s="1" t="s">
        <v>16</v>
      </c>
      <c r="AB8669" s="3" t="s">
        <v>538</v>
      </c>
      <c r="AC8669" s="23" t="s">
        <v>37805</v>
      </c>
      <c r="AD8669" s="23" t="s">
        <v>45893</v>
      </c>
      <c r="AE8669" t="s">
        <v>35410</v>
      </c>
    </row>
    <row r="8670" spans="1:31" ht="14.25" customHeight="1">
      <c r="A8670" s="1">
        <v>8669</v>
      </c>
      <c r="B8670" s="9" t="s">
        <v>6</v>
      </c>
      <c r="C8670" s="1" t="s">
        <v>13643</v>
      </c>
      <c r="D8670" s="1" t="s">
        <v>1008</v>
      </c>
      <c r="E8670" s="1" t="s">
        <v>774</v>
      </c>
      <c r="F8670" s="1" t="s">
        <v>34710</v>
      </c>
      <c r="G8670" s="14">
        <v>91944041414</v>
      </c>
      <c r="H8670" s="1" t="s">
        <v>15</v>
      </c>
      <c r="I8670" s="1" t="s">
        <v>41</v>
      </c>
      <c r="J8670" s="1" t="s">
        <v>34</v>
      </c>
      <c r="K8670" s="3" t="s">
        <v>42</v>
      </c>
      <c r="L8670" s="1" t="s">
        <v>34</v>
      </c>
      <c r="M8670" s="3" t="s">
        <v>178</v>
      </c>
      <c r="N8670" s="3" t="str">
        <f t="shared" si="320"/>
        <v>[50-85 Lacs]</v>
      </c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1"/>
      <c r="AA8670" s="1" t="s">
        <v>16</v>
      </c>
      <c r="AB8670" s="3" t="s">
        <v>12</v>
      </c>
      <c r="AC8670" s="23" t="s">
        <v>37806</v>
      </c>
      <c r="AD8670" s="23" t="s">
        <v>45894</v>
      </c>
      <c r="AE8670" t="s">
        <v>35409</v>
      </c>
    </row>
    <row r="8671" spans="1:31" ht="14.25" customHeight="1">
      <c r="A8671" s="1">
        <v>8670</v>
      </c>
      <c r="B8671" s="9" t="s">
        <v>6</v>
      </c>
      <c r="C8671" s="1" t="s">
        <v>13662</v>
      </c>
      <c r="D8671" s="1" t="s">
        <v>926</v>
      </c>
      <c r="E8671" s="1" t="s">
        <v>12297</v>
      </c>
      <c r="F8671" s="1" t="s">
        <v>27652</v>
      </c>
      <c r="G8671" s="14">
        <v>919446494</v>
      </c>
      <c r="H8671" s="1" t="s">
        <v>8</v>
      </c>
      <c r="I8671" s="1" t="s">
        <v>33</v>
      </c>
      <c r="J8671" s="1" t="s">
        <v>34</v>
      </c>
      <c r="K8671" s="3" t="s">
        <v>42</v>
      </c>
      <c r="L8671" s="1" t="s">
        <v>34</v>
      </c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1"/>
      <c r="AA8671" s="1" t="s">
        <v>16</v>
      </c>
      <c r="AB8671" s="3" t="s">
        <v>12</v>
      </c>
      <c r="AC8671" s="23" t="s">
        <v>37806</v>
      </c>
      <c r="AD8671" s="23" t="s">
        <v>45895</v>
      </c>
      <c r="AE8671" t="s">
        <v>35410</v>
      </c>
    </row>
    <row r="8672" spans="1:31" ht="14.25" customHeight="1">
      <c r="A8672" s="1">
        <v>8671</v>
      </c>
      <c r="B8672" s="9" t="s">
        <v>6</v>
      </c>
      <c r="C8672" s="1" t="s">
        <v>13664</v>
      </c>
      <c r="D8672" s="1" t="s">
        <v>13665</v>
      </c>
      <c r="E8672" s="1" t="s">
        <v>13666</v>
      </c>
      <c r="F8672" s="1" t="s">
        <v>13667</v>
      </c>
      <c r="G8672" s="14">
        <v>91449446644</v>
      </c>
      <c r="H8672" s="1" t="s">
        <v>15</v>
      </c>
      <c r="I8672" s="1" t="s">
        <v>41</v>
      </c>
      <c r="J8672" s="1" t="s">
        <v>34</v>
      </c>
      <c r="K8672" s="3" t="s">
        <v>17</v>
      </c>
      <c r="L8672" s="1" t="s">
        <v>34</v>
      </c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1"/>
      <c r="AA8672" s="1" t="s">
        <v>16</v>
      </c>
      <c r="AB8672" s="3" t="s">
        <v>12</v>
      </c>
      <c r="AC8672" s="23" t="s">
        <v>37806</v>
      </c>
      <c r="AD8672" s="23" t="s">
        <v>45896</v>
      </c>
      <c r="AE8672" t="s">
        <v>35394</v>
      </c>
    </row>
    <row r="8673" spans="1:31" ht="14.25" customHeight="1">
      <c r="A8673" s="1">
        <v>8672</v>
      </c>
      <c r="B8673" s="9" t="s">
        <v>6</v>
      </c>
      <c r="C8673" s="1" t="s">
        <v>13668</v>
      </c>
      <c r="D8673" s="1" t="s">
        <v>120</v>
      </c>
      <c r="E8673" s="1" t="s">
        <v>13669</v>
      </c>
      <c r="F8673" s="1" t="s">
        <v>27654</v>
      </c>
      <c r="G8673" s="14">
        <v>9194941491</v>
      </c>
      <c r="H8673" s="1" t="s">
        <v>15</v>
      </c>
      <c r="I8673" s="1" t="s">
        <v>41</v>
      </c>
      <c r="J8673" s="1" t="s">
        <v>34</v>
      </c>
      <c r="K8673" s="3" t="s">
        <v>17</v>
      </c>
      <c r="L8673" s="1" t="s">
        <v>34</v>
      </c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1"/>
      <c r="AA8673" s="1" t="s">
        <v>16</v>
      </c>
      <c r="AB8673" s="3" t="s">
        <v>12</v>
      </c>
      <c r="AC8673" s="23" t="s">
        <v>37806</v>
      </c>
      <c r="AD8673" s="23" t="s">
        <v>45897</v>
      </c>
      <c r="AE8673" t="s">
        <v>35399</v>
      </c>
    </row>
    <row r="8674" spans="1:31" ht="14.25" customHeight="1">
      <c r="A8674" s="1">
        <v>8673</v>
      </c>
      <c r="B8674" s="9" t="s">
        <v>6</v>
      </c>
      <c r="C8674" s="1" t="s">
        <v>13670</v>
      </c>
      <c r="D8674" s="1" t="s">
        <v>13671</v>
      </c>
      <c r="E8674" s="1" t="s">
        <v>13223</v>
      </c>
      <c r="F8674" s="1" t="s">
        <v>27655</v>
      </c>
      <c r="G8674" s="14">
        <v>91016049199</v>
      </c>
      <c r="H8674" s="1" t="s">
        <v>8</v>
      </c>
      <c r="I8674" s="1" t="s">
        <v>62</v>
      </c>
      <c r="J8674" s="1" t="s">
        <v>34</v>
      </c>
      <c r="K8674" s="3" t="s">
        <v>42</v>
      </c>
      <c r="L8674" s="1" t="s">
        <v>34</v>
      </c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1"/>
      <c r="AA8674" s="1" t="s">
        <v>16</v>
      </c>
      <c r="AB8674" s="3" t="s">
        <v>12</v>
      </c>
      <c r="AC8674" s="23" t="s">
        <v>37806</v>
      </c>
      <c r="AD8674" s="23" t="s">
        <v>45898</v>
      </c>
      <c r="AE8674" t="s">
        <v>35410</v>
      </c>
    </row>
    <row r="8675" spans="1:31" ht="14.25" customHeight="1">
      <c r="A8675" s="1">
        <v>8674</v>
      </c>
      <c r="B8675" s="9" t="s">
        <v>6</v>
      </c>
      <c r="C8675" s="1" t="s">
        <v>13674</v>
      </c>
      <c r="D8675" s="1" t="s">
        <v>1775</v>
      </c>
      <c r="E8675" s="1" t="s">
        <v>139</v>
      </c>
      <c r="F8675" s="1" t="s">
        <v>27656</v>
      </c>
      <c r="G8675" s="14">
        <v>919099141196</v>
      </c>
      <c r="H8675" s="1" t="s">
        <v>8</v>
      </c>
      <c r="I8675" s="1" t="s">
        <v>9</v>
      </c>
      <c r="J8675" s="1" t="s">
        <v>34</v>
      </c>
      <c r="K8675" s="3" t="s">
        <v>171</v>
      </c>
      <c r="L8675" s="1" t="s">
        <v>34</v>
      </c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1"/>
      <c r="AA8675" s="1" t="s">
        <v>16</v>
      </c>
      <c r="AB8675" s="3" t="s">
        <v>12</v>
      </c>
      <c r="AC8675" s="23" t="s">
        <v>37806</v>
      </c>
      <c r="AD8675" s="23" t="s">
        <v>45899</v>
      </c>
      <c r="AE8675" t="s">
        <v>35409</v>
      </c>
    </row>
    <row r="8676" spans="1:31" ht="14.25" customHeight="1">
      <c r="A8676" s="1">
        <v>8675</v>
      </c>
      <c r="B8676" s="9" t="s">
        <v>6</v>
      </c>
      <c r="C8676" s="1" t="s">
        <v>13684</v>
      </c>
      <c r="D8676" s="1" t="s">
        <v>120</v>
      </c>
      <c r="E8676" s="1" t="s">
        <v>19</v>
      </c>
      <c r="F8676" s="1" t="s">
        <v>27660</v>
      </c>
      <c r="G8676" s="14">
        <v>9164190910</v>
      </c>
      <c r="H8676" s="1" t="s">
        <v>8</v>
      </c>
      <c r="I8676" s="1" t="s">
        <v>62</v>
      </c>
      <c r="J8676" s="1" t="s">
        <v>34</v>
      </c>
      <c r="K8676" s="3" t="s">
        <v>17</v>
      </c>
      <c r="L8676" s="1" t="s">
        <v>34</v>
      </c>
      <c r="M8676" s="4" t="s">
        <v>42</v>
      </c>
      <c r="N8676" s="3" t="str">
        <f>J8676</f>
        <v>[50-85 Lacs]</v>
      </c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1"/>
      <c r="AA8676" s="1" t="s">
        <v>16</v>
      </c>
      <c r="AB8676" s="3" t="s">
        <v>12</v>
      </c>
      <c r="AC8676" s="23" t="s">
        <v>37806</v>
      </c>
      <c r="AD8676" s="23" t="s">
        <v>45900</v>
      </c>
      <c r="AE8676" t="s">
        <v>35394</v>
      </c>
    </row>
    <row r="8677" spans="1:31" ht="14.25" customHeight="1">
      <c r="A8677" s="1">
        <v>8676</v>
      </c>
      <c r="B8677" s="9" t="s">
        <v>6</v>
      </c>
      <c r="C8677" s="1" t="s">
        <v>13706</v>
      </c>
      <c r="D8677" s="1" t="s">
        <v>1046</v>
      </c>
      <c r="E8677" s="1" t="s">
        <v>1047</v>
      </c>
      <c r="F8677" s="1" t="s">
        <v>27668</v>
      </c>
      <c r="G8677" s="14">
        <v>9194949499</v>
      </c>
      <c r="H8677" s="1" t="s">
        <v>8</v>
      </c>
      <c r="I8677" s="1" t="s">
        <v>41</v>
      </c>
      <c r="J8677" s="1" t="s">
        <v>34</v>
      </c>
      <c r="K8677" s="3" t="s">
        <v>42</v>
      </c>
      <c r="L8677" s="1" t="s">
        <v>34</v>
      </c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1"/>
      <c r="AA8677" s="1" t="s">
        <v>16</v>
      </c>
      <c r="AB8677" s="3" t="s">
        <v>12</v>
      </c>
      <c r="AC8677" s="23" t="s">
        <v>37806</v>
      </c>
      <c r="AD8677" s="23" t="s">
        <v>45901</v>
      </c>
      <c r="AE8677" t="s">
        <v>35399</v>
      </c>
    </row>
    <row r="8678" spans="1:31" ht="14.25" customHeight="1">
      <c r="A8678" s="1">
        <v>8677</v>
      </c>
      <c r="B8678" s="9" t="s">
        <v>6</v>
      </c>
      <c r="C8678" s="1" t="s">
        <v>13709</v>
      </c>
      <c r="D8678" s="1" t="s">
        <v>3457</v>
      </c>
      <c r="E8678" s="1" t="s">
        <v>774</v>
      </c>
      <c r="F8678" s="1" t="s">
        <v>32636</v>
      </c>
      <c r="G8678" s="14">
        <v>919610996464</v>
      </c>
      <c r="H8678" s="1" t="s">
        <v>8</v>
      </c>
      <c r="I8678" s="1" t="s">
        <v>9</v>
      </c>
      <c r="J8678" s="1" t="s">
        <v>34</v>
      </c>
      <c r="K8678" s="3" t="s">
        <v>17</v>
      </c>
      <c r="L8678" s="1" t="s">
        <v>34</v>
      </c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1"/>
      <c r="AA8678" s="1" t="s">
        <v>11</v>
      </c>
      <c r="AB8678" s="3" t="s">
        <v>13</v>
      </c>
      <c r="AC8678" s="23" t="s">
        <v>37806</v>
      </c>
      <c r="AD8678" s="23" t="s">
        <v>45902</v>
      </c>
      <c r="AE8678" t="s">
        <v>35409</v>
      </c>
    </row>
    <row r="8679" spans="1:31" ht="14.25" customHeight="1">
      <c r="A8679" s="1">
        <v>8678</v>
      </c>
      <c r="B8679" s="9" t="s">
        <v>6</v>
      </c>
      <c r="C8679" s="1" t="s">
        <v>13710</v>
      </c>
      <c r="D8679" s="1" t="s">
        <v>318</v>
      </c>
      <c r="E8679" s="1" t="s">
        <v>40</v>
      </c>
      <c r="F8679" s="1" t="s">
        <v>27669</v>
      </c>
      <c r="G8679" s="14">
        <v>9191466644</v>
      </c>
      <c r="H8679" s="1" t="s">
        <v>37</v>
      </c>
      <c r="I8679" s="1" t="s">
        <v>62</v>
      </c>
      <c r="J8679" s="1" t="s">
        <v>34</v>
      </c>
      <c r="K8679" s="3" t="s">
        <v>42</v>
      </c>
      <c r="L8679" s="1" t="s">
        <v>34</v>
      </c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1"/>
      <c r="AA8679" s="1" t="s">
        <v>16</v>
      </c>
      <c r="AB8679" s="3" t="s">
        <v>12</v>
      </c>
      <c r="AC8679" s="23" t="s">
        <v>37806</v>
      </c>
      <c r="AD8679" s="23" t="s">
        <v>45903</v>
      </c>
      <c r="AE8679" t="s">
        <v>35399</v>
      </c>
    </row>
    <row r="8680" spans="1:31" ht="14.25" customHeight="1">
      <c r="A8680" s="1">
        <v>8679</v>
      </c>
      <c r="B8680" s="9" t="s">
        <v>6</v>
      </c>
      <c r="C8680" s="1" t="s">
        <v>13719</v>
      </c>
      <c r="D8680" s="1" t="s">
        <v>13720</v>
      </c>
      <c r="E8680" s="1" t="s">
        <v>13721</v>
      </c>
      <c r="F8680" s="1" t="s">
        <v>13722</v>
      </c>
      <c r="G8680" s="14">
        <v>91990444944</v>
      </c>
      <c r="H8680" s="1" t="s">
        <v>15</v>
      </c>
      <c r="I8680" s="1" t="s">
        <v>62</v>
      </c>
      <c r="J8680" s="1" t="s">
        <v>34</v>
      </c>
      <c r="K8680" s="3" t="s">
        <v>42</v>
      </c>
      <c r="L8680" s="1" t="s">
        <v>34</v>
      </c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1"/>
      <c r="AA8680" s="1" t="s">
        <v>16</v>
      </c>
      <c r="AB8680" s="3" t="s">
        <v>12</v>
      </c>
      <c r="AC8680" s="23" t="s">
        <v>37807</v>
      </c>
      <c r="AD8680" s="23" t="s">
        <v>45904</v>
      </c>
      <c r="AE8680" t="s">
        <v>35409</v>
      </c>
    </row>
    <row r="8681" spans="1:31" ht="14.25" customHeight="1">
      <c r="A8681" s="1">
        <v>8680</v>
      </c>
      <c r="B8681" s="9" t="s">
        <v>6</v>
      </c>
      <c r="C8681" s="1" t="s">
        <v>13729</v>
      </c>
      <c r="D8681" s="1" t="s">
        <v>13730</v>
      </c>
      <c r="E8681" s="1" t="s">
        <v>1725</v>
      </c>
      <c r="F8681" s="1" t="s">
        <v>32639</v>
      </c>
      <c r="G8681" s="14">
        <v>9191496640</v>
      </c>
      <c r="H8681" s="1" t="s">
        <v>8</v>
      </c>
      <c r="I8681" s="1" t="s">
        <v>62</v>
      </c>
      <c r="J8681" s="1" t="s">
        <v>34</v>
      </c>
      <c r="K8681" s="3" t="s">
        <v>42</v>
      </c>
      <c r="L8681" s="1" t="s">
        <v>34</v>
      </c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1"/>
      <c r="AA8681" s="1" t="s">
        <v>16</v>
      </c>
      <c r="AB8681" s="3" t="s">
        <v>12</v>
      </c>
      <c r="AC8681" s="23" t="s">
        <v>37807</v>
      </c>
      <c r="AD8681" s="23" t="s">
        <v>45905</v>
      </c>
      <c r="AE8681" t="s">
        <v>35394</v>
      </c>
    </row>
    <row r="8682" spans="1:31" ht="14.25" customHeight="1">
      <c r="A8682" s="1">
        <v>8681</v>
      </c>
      <c r="B8682" s="9" t="s">
        <v>6</v>
      </c>
      <c r="C8682" s="1" t="s">
        <v>13734</v>
      </c>
      <c r="D8682" s="1" t="s">
        <v>4123</v>
      </c>
      <c r="E8682" s="1" t="s">
        <v>139</v>
      </c>
      <c r="F8682" s="1" t="s">
        <v>27679</v>
      </c>
      <c r="G8682" s="14">
        <v>9194460494</v>
      </c>
      <c r="H8682" s="1" t="s">
        <v>15</v>
      </c>
      <c r="I8682" s="1" t="s">
        <v>62</v>
      </c>
      <c r="J8682" s="1" t="s">
        <v>34</v>
      </c>
      <c r="K8682" s="3" t="s">
        <v>171</v>
      </c>
      <c r="L8682" s="1" t="s">
        <v>34</v>
      </c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1"/>
      <c r="AA8682" s="1" t="s">
        <v>16</v>
      </c>
      <c r="AB8682" s="3" t="s">
        <v>12</v>
      </c>
      <c r="AC8682" s="23" t="s">
        <v>37807</v>
      </c>
      <c r="AD8682" s="23" t="s">
        <v>45906</v>
      </c>
      <c r="AE8682" t="s">
        <v>35399</v>
      </c>
    </row>
    <row r="8683" spans="1:31" ht="14.25" customHeight="1">
      <c r="A8683" s="1">
        <v>8682</v>
      </c>
      <c r="B8683" s="9" t="s">
        <v>6</v>
      </c>
      <c r="C8683" s="1" t="s">
        <v>13756</v>
      </c>
      <c r="D8683" s="1" t="s">
        <v>35696</v>
      </c>
      <c r="E8683" s="1" t="s">
        <v>37111</v>
      </c>
      <c r="F8683" s="1" t="s">
        <v>34717</v>
      </c>
      <c r="G8683" s="14">
        <v>91949994006</v>
      </c>
      <c r="H8683" s="1" t="s">
        <v>20</v>
      </c>
      <c r="I8683" s="1" t="s">
        <v>9</v>
      </c>
      <c r="J8683" s="1" t="s">
        <v>34</v>
      </c>
      <c r="K8683" s="3" t="s">
        <v>17</v>
      </c>
      <c r="L8683" s="1" t="s">
        <v>34</v>
      </c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1"/>
      <c r="AA8683" s="1" t="s">
        <v>11</v>
      </c>
      <c r="AB8683" s="3" t="s">
        <v>538</v>
      </c>
      <c r="AC8683" s="23" t="s">
        <v>37807</v>
      </c>
      <c r="AD8683" s="23" t="s">
        <v>45907</v>
      </c>
      <c r="AE8683" t="s">
        <v>35394</v>
      </c>
    </row>
    <row r="8684" spans="1:31" ht="14.25" customHeight="1">
      <c r="A8684" s="1">
        <v>8683</v>
      </c>
      <c r="B8684" s="9" t="s">
        <v>6</v>
      </c>
      <c r="C8684" s="1" t="s">
        <v>13757</v>
      </c>
      <c r="D8684" s="1" t="s">
        <v>1518</v>
      </c>
      <c r="E8684" s="1" t="s">
        <v>1097</v>
      </c>
      <c r="F8684" s="1" t="s">
        <v>27691</v>
      </c>
      <c r="G8684" s="14">
        <v>914940004440</v>
      </c>
      <c r="H8684" s="1" t="s">
        <v>8</v>
      </c>
      <c r="I8684" s="1" t="s">
        <v>41</v>
      </c>
      <c r="J8684" s="1" t="s">
        <v>34</v>
      </c>
      <c r="K8684" s="3" t="s">
        <v>42</v>
      </c>
      <c r="L8684" s="1" t="s">
        <v>34</v>
      </c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1"/>
      <c r="AA8684" s="1" t="s">
        <v>16</v>
      </c>
      <c r="AB8684" s="3" t="s">
        <v>12</v>
      </c>
      <c r="AC8684" s="23" t="s">
        <v>37807</v>
      </c>
      <c r="AD8684" s="23" t="s">
        <v>45908</v>
      </c>
      <c r="AE8684" t="s">
        <v>35394</v>
      </c>
    </row>
    <row r="8685" spans="1:31" ht="14.25" customHeight="1">
      <c r="A8685" s="1">
        <v>8684</v>
      </c>
      <c r="B8685" s="9" t="s">
        <v>6</v>
      </c>
      <c r="C8685" s="1" t="s">
        <v>13765</v>
      </c>
      <c r="D8685" s="1" t="s">
        <v>2442</v>
      </c>
      <c r="E8685" s="1" t="s">
        <v>139</v>
      </c>
      <c r="F8685" s="1" t="s">
        <v>32646</v>
      </c>
      <c r="G8685" s="14">
        <v>91994441090</v>
      </c>
      <c r="H8685" s="1" t="s">
        <v>15</v>
      </c>
      <c r="I8685" s="1" t="s">
        <v>41</v>
      </c>
      <c r="J8685" s="1" t="s">
        <v>34</v>
      </c>
      <c r="K8685" s="3" t="s">
        <v>17</v>
      </c>
      <c r="L8685" s="1" t="s">
        <v>34</v>
      </c>
      <c r="M8685" s="4" t="s">
        <v>42</v>
      </c>
      <c r="N8685" s="3" t="str">
        <f t="shared" ref="N8685:N8686" si="321">J8685</f>
        <v>[50-85 Lacs]</v>
      </c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1"/>
      <c r="AA8685" s="1" t="s">
        <v>16</v>
      </c>
      <c r="AB8685" s="3" t="s">
        <v>12</v>
      </c>
      <c r="AC8685" s="23" t="s">
        <v>37807</v>
      </c>
      <c r="AD8685" s="23" t="s">
        <v>45161</v>
      </c>
      <c r="AE8685" t="s">
        <v>35410</v>
      </c>
    </row>
    <row r="8686" spans="1:31" ht="14.25" customHeight="1">
      <c r="A8686" s="1">
        <v>8685</v>
      </c>
      <c r="B8686" s="9" t="s">
        <v>6</v>
      </c>
      <c r="C8686" s="1" t="s">
        <v>13766</v>
      </c>
      <c r="D8686" s="1" t="s">
        <v>13767</v>
      </c>
      <c r="E8686" s="1" t="s">
        <v>13768</v>
      </c>
      <c r="F8686" s="1" t="s">
        <v>34718</v>
      </c>
      <c r="G8686" s="14">
        <v>91964699494</v>
      </c>
      <c r="H8686" s="1" t="s">
        <v>15</v>
      </c>
      <c r="I8686" s="1" t="s">
        <v>9</v>
      </c>
      <c r="J8686" s="1" t="s">
        <v>34</v>
      </c>
      <c r="K8686" s="3" t="s">
        <v>63</v>
      </c>
      <c r="L8686" s="1" t="s">
        <v>34</v>
      </c>
      <c r="M8686" s="3" t="s">
        <v>213</v>
      </c>
      <c r="N8686" s="3" t="str">
        <f t="shared" si="321"/>
        <v>[50-85 Lacs]</v>
      </c>
      <c r="O8686" s="3" t="s">
        <v>17</v>
      </c>
      <c r="P8686" s="3" t="s">
        <v>34</v>
      </c>
      <c r="Q8686" s="3" t="s">
        <v>42</v>
      </c>
      <c r="R8686" s="3" t="s">
        <v>34</v>
      </c>
      <c r="S8686" s="3" t="s">
        <v>27</v>
      </c>
      <c r="T8686" s="3" t="s">
        <v>34</v>
      </c>
      <c r="U8686" s="3" t="s">
        <v>117</v>
      </c>
      <c r="V8686" s="3" t="s">
        <v>34</v>
      </c>
      <c r="W8686" s="3" t="s">
        <v>178</v>
      </c>
      <c r="X8686" s="3" t="s">
        <v>34</v>
      </c>
      <c r="Y8686" s="3" t="s">
        <v>171</v>
      </c>
      <c r="Z8686" s="1" t="s">
        <v>34</v>
      </c>
      <c r="AA8686" s="1" t="s">
        <v>16</v>
      </c>
      <c r="AB8686" s="3" t="s">
        <v>12</v>
      </c>
      <c r="AC8686" s="23" t="s">
        <v>37807</v>
      </c>
      <c r="AD8686" s="23" t="s">
        <v>40902</v>
      </c>
      <c r="AE8686" t="s">
        <v>35410</v>
      </c>
    </row>
    <row r="8687" spans="1:31" ht="14.25" customHeight="1">
      <c r="A8687" s="1">
        <v>8686</v>
      </c>
      <c r="B8687" s="9" t="s">
        <v>6</v>
      </c>
      <c r="C8687" s="1" t="s">
        <v>13811</v>
      </c>
      <c r="D8687" s="1" t="s">
        <v>13812</v>
      </c>
      <c r="E8687" s="1" t="s">
        <v>2705</v>
      </c>
      <c r="F8687" s="1" t="s">
        <v>27711</v>
      </c>
      <c r="G8687" s="14">
        <v>914400466146</v>
      </c>
      <c r="H8687" s="1" t="s">
        <v>37</v>
      </c>
      <c r="I8687" s="1" t="s">
        <v>9</v>
      </c>
      <c r="J8687" s="1" t="s">
        <v>34</v>
      </c>
      <c r="K8687" s="3" t="s">
        <v>17</v>
      </c>
      <c r="L8687" s="1" t="s">
        <v>34</v>
      </c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1"/>
      <c r="AA8687" s="1" t="s">
        <v>16</v>
      </c>
      <c r="AB8687" s="3" t="s">
        <v>12</v>
      </c>
      <c r="AC8687" s="23" t="s">
        <v>37808</v>
      </c>
      <c r="AD8687" s="23" t="s">
        <v>45909</v>
      </c>
      <c r="AE8687" t="s">
        <v>35394</v>
      </c>
    </row>
    <row r="8688" spans="1:31" ht="14.25" customHeight="1">
      <c r="A8688" s="1">
        <v>8687</v>
      </c>
      <c r="B8688" s="9" t="s">
        <v>6</v>
      </c>
      <c r="C8688" s="1" t="s">
        <v>13814</v>
      </c>
      <c r="D8688" s="1" t="s">
        <v>3469</v>
      </c>
      <c r="E8688" s="1" t="s">
        <v>139</v>
      </c>
      <c r="F8688" s="1" t="s">
        <v>13815</v>
      </c>
      <c r="G8688" s="14">
        <v>919446096999</v>
      </c>
      <c r="H8688" s="1" t="s">
        <v>15</v>
      </c>
      <c r="I8688" s="1" t="s">
        <v>62</v>
      </c>
      <c r="J8688" s="1" t="s">
        <v>34</v>
      </c>
      <c r="K8688" s="3" t="s">
        <v>42</v>
      </c>
      <c r="L8688" s="1" t="s">
        <v>34</v>
      </c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1"/>
      <c r="AA8688" s="1" t="s">
        <v>16</v>
      </c>
      <c r="AB8688" s="3" t="s">
        <v>12</v>
      </c>
      <c r="AC8688" s="23" t="s">
        <v>37808</v>
      </c>
      <c r="AD8688" s="23" t="s">
        <v>45910</v>
      </c>
      <c r="AE8688" t="s">
        <v>35410</v>
      </c>
    </row>
    <row r="8689" spans="1:31" ht="14.25" customHeight="1">
      <c r="A8689" s="1">
        <v>8688</v>
      </c>
      <c r="B8689" s="9" t="s">
        <v>6</v>
      </c>
      <c r="C8689" s="1" t="s">
        <v>13819</v>
      </c>
      <c r="D8689" s="1" t="s">
        <v>382</v>
      </c>
      <c r="E8689" s="1" t="s">
        <v>1797</v>
      </c>
      <c r="F8689" s="1" t="s">
        <v>32655</v>
      </c>
      <c r="G8689" s="14">
        <v>91994444149</v>
      </c>
      <c r="H8689" s="1" t="s">
        <v>15</v>
      </c>
      <c r="I8689" s="1" t="s">
        <v>9</v>
      </c>
      <c r="J8689" s="1" t="s">
        <v>34</v>
      </c>
      <c r="K8689" s="3" t="s">
        <v>17</v>
      </c>
      <c r="L8689" s="1" t="s">
        <v>34</v>
      </c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1"/>
      <c r="AA8689" s="1" t="s">
        <v>11</v>
      </c>
      <c r="AB8689" s="3" t="s">
        <v>13</v>
      </c>
      <c r="AC8689" s="23" t="s">
        <v>37808</v>
      </c>
      <c r="AD8689" s="23" t="s">
        <v>45911</v>
      </c>
      <c r="AE8689" t="s">
        <v>35394</v>
      </c>
    </row>
    <row r="8690" spans="1:31" ht="14.25" customHeight="1">
      <c r="A8690" s="1">
        <v>8689</v>
      </c>
      <c r="B8690" s="9" t="s">
        <v>6</v>
      </c>
      <c r="C8690" s="1" t="s">
        <v>13824</v>
      </c>
      <c r="D8690" s="1" t="s">
        <v>58</v>
      </c>
      <c r="E8690" s="1" t="s">
        <v>1311</v>
      </c>
      <c r="F8690" s="1" t="s">
        <v>27716</v>
      </c>
      <c r="G8690" s="14">
        <v>914160946944</v>
      </c>
      <c r="H8690" s="1" t="s">
        <v>20</v>
      </c>
      <c r="I8690" s="1" t="s">
        <v>41</v>
      </c>
      <c r="J8690" s="1" t="s">
        <v>34</v>
      </c>
      <c r="K8690" s="3" t="s">
        <v>17</v>
      </c>
      <c r="L8690" s="1" t="s">
        <v>34</v>
      </c>
      <c r="M8690" s="4" t="s">
        <v>42</v>
      </c>
      <c r="N8690" s="3" t="str">
        <f>J8690</f>
        <v>[50-85 Lacs]</v>
      </c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1"/>
      <c r="AA8690" s="1" t="s">
        <v>16</v>
      </c>
      <c r="AB8690" s="3" t="s">
        <v>12</v>
      </c>
      <c r="AC8690" s="23" t="s">
        <v>37808</v>
      </c>
      <c r="AD8690" s="23" t="s">
        <v>45912</v>
      </c>
      <c r="AE8690" t="s">
        <v>35410</v>
      </c>
    </row>
    <row r="8691" spans="1:31" ht="14.25" customHeight="1">
      <c r="A8691" s="1">
        <v>8690</v>
      </c>
      <c r="B8691" s="9" t="s">
        <v>6</v>
      </c>
      <c r="C8691" s="1" t="s">
        <v>13848</v>
      </c>
      <c r="D8691" s="1" t="s">
        <v>4070</v>
      </c>
      <c r="E8691" s="1" t="s">
        <v>8804</v>
      </c>
      <c r="F8691" s="1" t="s">
        <v>27729</v>
      </c>
      <c r="G8691" s="14">
        <v>919016141164</v>
      </c>
      <c r="H8691" s="1" t="s">
        <v>8</v>
      </c>
      <c r="I8691" s="1" t="s">
        <v>41</v>
      </c>
      <c r="J8691" s="1" t="s">
        <v>34</v>
      </c>
      <c r="K8691" s="3" t="s">
        <v>17</v>
      </c>
      <c r="L8691" s="1" t="s">
        <v>34</v>
      </c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1"/>
      <c r="AA8691" s="1" t="s">
        <v>11</v>
      </c>
      <c r="AB8691" s="3" t="s">
        <v>538</v>
      </c>
      <c r="AC8691" s="23" t="s">
        <v>37808</v>
      </c>
      <c r="AD8691" s="23" t="s">
        <v>45913</v>
      </c>
      <c r="AE8691" t="s">
        <v>35394</v>
      </c>
    </row>
    <row r="8692" spans="1:31" ht="14.25" customHeight="1">
      <c r="A8692" s="1">
        <v>8691</v>
      </c>
      <c r="B8692" s="9" t="s">
        <v>6</v>
      </c>
      <c r="C8692" s="1" t="s">
        <v>13852</v>
      </c>
      <c r="D8692" s="1" t="s">
        <v>568</v>
      </c>
      <c r="E8692" s="1" t="s">
        <v>410</v>
      </c>
      <c r="F8692" s="1" t="s">
        <v>27732</v>
      </c>
      <c r="G8692" s="14">
        <v>914160961499</v>
      </c>
      <c r="H8692" s="1" t="s">
        <v>20</v>
      </c>
      <c r="I8692" s="1" t="s">
        <v>41</v>
      </c>
      <c r="J8692" s="1" t="s">
        <v>34</v>
      </c>
      <c r="K8692" s="3" t="s">
        <v>42</v>
      </c>
      <c r="L8692" s="1" t="s">
        <v>34</v>
      </c>
      <c r="M8692" s="3" t="s">
        <v>178</v>
      </c>
      <c r="N8692" s="3" t="str">
        <f>J8692</f>
        <v>[50-85 Lacs]</v>
      </c>
      <c r="O8692" s="3" t="s">
        <v>171</v>
      </c>
      <c r="P8692" s="3" t="s">
        <v>34</v>
      </c>
      <c r="Q8692" s="3"/>
      <c r="R8692" s="3"/>
      <c r="S8692" s="3"/>
      <c r="T8692" s="3"/>
      <c r="U8692" s="3"/>
      <c r="V8692" s="3"/>
      <c r="W8692" s="3"/>
      <c r="X8692" s="3"/>
      <c r="Y8692" s="3"/>
      <c r="Z8692" s="1"/>
      <c r="AA8692" s="1" t="s">
        <v>16</v>
      </c>
      <c r="AB8692" s="3" t="s">
        <v>12</v>
      </c>
      <c r="AC8692" s="23" t="s">
        <v>37790</v>
      </c>
      <c r="AD8692" s="23" t="s">
        <v>45914</v>
      </c>
      <c r="AE8692" t="s">
        <v>35399</v>
      </c>
    </row>
    <row r="8693" spans="1:31" ht="14.25" customHeight="1">
      <c r="A8693" s="1">
        <v>8692</v>
      </c>
      <c r="B8693" s="9" t="s">
        <v>6</v>
      </c>
      <c r="C8693" s="1" t="s">
        <v>13864</v>
      </c>
      <c r="D8693" s="1" t="s">
        <v>1909</v>
      </c>
      <c r="E8693" s="1" t="s">
        <v>546</v>
      </c>
      <c r="F8693" s="1" t="s">
        <v>27738</v>
      </c>
      <c r="G8693" s="14">
        <v>91994499949</v>
      </c>
      <c r="H8693" s="1" t="s">
        <v>15</v>
      </c>
      <c r="I8693" s="1" t="s">
        <v>41</v>
      </c>
      <c r="J8693" s="1" t="s">
        <v>34</v>
      </c>
      <c r="K8693" s="3" t="s">
        <v>17</v>
      </c>
      <c r="L8693" s="1" t="s">
        <v>34</v>
      </c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1"/>
      <c r="AA8693" s="1" t="s">
        <v>16</v>
      </c>
      <c r="AB8693" s="3" t="s">
        <v>12</v>
      </c>
      <c r="AC8693" s="23" t="s">
        <v>37790</v>
      </c>
      <c r="AD8693" s="23" t="s">
        <v>45915</v>
      </c>
      <c r="AE8693" t="s">
        <v>35399</v>
      </c>
    </row>
    <row r="8694" spans="1:31" ht="14.25" customHeight="1">
      <c r="A8694" s="1">
        <v>8693</v>
      </c>
      <c r="B8694" s="9" t="s">
        <v>6</v>
      </c>
      <c r="C8694" s="1" t="s">
        <v>13867</v>
      </c>
      <c r="D8694" s="1" t="s">
        <v>4324</v>
      </c>
      <c r="E8694" s="1" t="s">
        <v>40</v>
      </c>
      <c r="F8694" s="1" t="s">
        <v>27741</v>
      </c>
      <c r="G8694" s="14">
        <v>9199409411</v>
      </c>
      <c r="H8694" s="1" t="s">
        <v>37</v>
      </c>
      <c r="I8694" s="1" t="s">
        <v>9</v>
      </c>
      <c r="J8694" s="1" t="s">
        <v>34</v>
      </c>
      <c r="K8694" s="3" t="s">
        <v>17</v>
      </c>
      <c r="L8694" s="1" t="s">
        <v>34</v>
      </c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1"/>
      <c r="AA8694" s="1" t="s">
        <v>11</v>
      </c>
      <c r="AB8694" s="3" t="s">
        <v>13</v>
      </c>
      <c r="AC8694" s="23" t="s">
        <v>37790</v>
      </c>
      <c r="AD8694" s="23" t="s">
        <v>45916</v>
      </c>
      <c r="AE8694" t="s">
        <v>35394</v>
      </c>
    </row>
    <row r="8695" spans="1:31" ht="14.25" customHeight="1">
      <c r="A8695" s="1">
        <v>8694</v>
      </c>
      <c r="B8695" s="9" t="s">
        <v>6</v>
      </c>
      <c r="C8695" s="1" t="s">
        <v>13877</v>
      </c>
      <c r="D8695" s="1" t="s">
        <v>463</v>
      </c>
      <c r="E8695" s="1" t="s">
        <v>4809</v>
      </c>
      <c r="F8695" s="1" t="s">
        <v>27746</v>
      </c>
      <c r="G8695" s="14">
        <v>91949466644</v>
      </c>
      <c r="H8695" s="1" t="s">
        <v>15</v>
      </c>
      <c r="I8695" s="1" t="s">
        <v>41</v>
      </c>
      <c r="J8695" s="1" t="s">
        <v>34</v>
      </c>
      <c r="K8695" s="3" t="s">
        <v>17</v>
      </c>
      <c r="L8695" s="1" t="s">
        <v>34</v>
      </c>
      <c r="M8695" s="4" t="s">
        <v>42</v>
      </c>
      <c r="N8695" s="3" t="str">
        <f t="shared" ref="N8695:N8696" si="322">J8695</f>
        <v>[50-85 Lacs]</v>
      </c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1"/>
      <c r="AA8695" s="1" t="s">
        <v>16</v>
      </c>
      <c r="AB8695" s="3" t="s">
        <v>12</v>
      </c>
      <c r="AC8695" s="23" t="s">
        <v>37790</v>
      </c>
      <c r="AD8695" s="23" t="s">
        <v>45917</v>
      </c>
      <c r="AE8695" t="s">
        <v>35410</v>
      </c>
    </row>
    <row r="8696" spans="1:31" ht="14.25" customHeight="1">
      <c r="A8696" s="1">
        <v>8695</v>
      </c>
      <c r="B8696" s="9" t="s">
        <v>6</v>
      </c>
      <c r="C8696" s="1" t="s">
        <v>13887</v>
      </c>
      <c r="D8696" s="1" t="s">
        <v>92</v>
      </c>
      <c r="E8696" s="1" t="s">
        <v>3089</v>
      </c>
      <c r="F8696" s="1" t="s">
        <v>27751</v>
      </c>
      <c r="G8696" s="14">
        <v>9104190664</v>
      </c>
      <c r="H8696" s="1" t="s">
        <v>15</v>
      </c>
      <c r="I8696" s="1" t="s">
        <v>41</v>
      </c>
      <c r="J8696" s="1" t="s">
        <v>34</v>
      </c>
      <c r="K8696" s="3" t="s">
        <v>17</v>
      </c>
      <c r="L8696" s="1" t="s">
        <v>34</v>
      </c>
      <c r="M8696" s="4" t="s">
        <v>42</v>
      </c>
      <c r="N8696" s="3" t="str">
        <f t="shared" si="322"/>
        <v>[50-85 Lacs]</v>
      </c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1"/>
      <c r="AA8696" s="1" t="s">
        <v>16</v>
      </c>
      <c r="AB8696" s="3" t="s">
        <v>12</v>
      </c>
      <c r="AC8696" s="23" t="s">
        <v>37790</v>
      </c>
      <c r="AD8696" s="23" t="s">
        <v>45918</v>
      </c>
      <c r="AE8696" t="s">
        <v>35409</v>
      </c>
    </row>
    <row r="8697" spans="1:31" ht="14.25" customHeight="1">
      <c r="A8697" s="1">
        <v>8696</v>
      </c>
      <c r="B8697" s="9" t="s">
        <v>6</v>
      </c>
      <c r="C8697" s="1" t="s">
        <v>13899</v>
      </c>
      <c r="D8697" s="1" t="s">
        <v>1857</v>
      </c>
      <c r="E8697" s="1" t="s">
        <v>40</v>
      </c>
      <c r="F8697" s="1" t="s">
        <v>27756</v>
      </c>
      <c r="G8697" s="14">
        <v>91994996646</v>
      </c>
      <c r="H8697" s="1" t="s">
        <v>15</v>
      </c>
      <c r="I8697" s="1" t="s">
        <v>9</v>
      </c>
      <c r="J8697" s="1" t="s">
        <v>34</v>
      </c>
      <c r="K8697" s="3" t="s">
        <v>42</v>
      </c>
      <c r="L8697" s="1" t="s">
        <v>34</v>
      </c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1"/>
      <c r="AA8697" s="1" t="s">
        <v>16</v>
      </c>
      <c r="AB8697" s="3" t="s">
        <v>12</v>
      </c>
      <c r="AC8697" s="23" t="s">
        <v>37790</v>
      </c>
      <c r="AD8697" s="23" t="s">
        <v>45919</v>
      </c>
      <c r="AE8697" t="s">
        <v>35409</v>
      </c>
    </row>
    <row r="8698" spans="1:31" ht="14.25" customHeight="1">
      <c r="A8698" s="1">
        <v>8697</v>
      </c>
      <c r="B8698" s="9" t="s">
        <v>6</v>
      </c>
      <c r="C8698" s="1" t="s">
        <v>13900</v>
      </c>
      <c r="D8698" s="1" t="s">
        <v>13086</v>
      </c>
      <c r="E8698" s="1" t="s">
        <v>40</v>
      </c>
      <c r="F8698" s="1" t="s">
        <v>27757</v>
      </c>
      <c r="G8698" s="14">
        <v>91944694166</v>
      </c>
      <c r="H8698" s="1" t="s">
        <v>132</v>
      </c>
      <c r="I8698" s="1" t="s">
        <v>9</v>
      </c>
      <c r="J8698" s="1" t="s">
        <v>34</v>
      </c>
      <c r="K8698" s="3" t="s">
        <v>17</v>
      </c>
      <c r="L8698" s="1" t="s">
        <v>34</v>
      </c>
      <c r="M8698" s="4" t="s">
        <v>42</v>
      </c>
      <c r="N8698" s="3" t="str">
        <f>J8698</f>
        <v>[50-85 Lacs]</v>
      </c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1"/>
      <c r="AA8698" s="1" t="s">
        <v>16</v>
      </c>
      <c r="AB8698" s="3" t="s">
        <v>12</v>
      </c>
      <c r="AC8698" s="23" t="s">
        <v>37790</v>
      </c>
      <c r="AD8698" s="23" t="s">
        <v>45920</v>
      </c>
      <c r="AE8698" t="s">
        <v>35394</v>
      </c>
    </row>
    <row r="8699" spans="1:31" ht="14.25" customHeight="1">
      <c r="A8699" s="1">
        <v>8698</v>
      </c>
      <c r="B8699" s="9" t="s">
        <v>6</v>
      </c>
      <c r="C8699" s="1" t="s">
        <v>13904</v>
      </c>
      <c r="D8699" s="1" t="s">
        <v>1821</v>
      </c>
      <c r="E8699" s="1" t="s">
        <v>999</v>
      </c>
      <c r="F8699" s="1" t="s">
        <v>27761</v>
      </c>
      <c r="G8699" s="14">
        <v>919494666999</v>
      </c>
      <c r="H8699" s="1" t="s">
        <v>15</v>
      </c>
      <c r="I8699" s="1" t="s">
        <v>33</v>
      </c>
      <c r="J8699" s="1" t="s">
        <v>34</v>
      </c>
      <c r="K8699" s="3" t="s">
        <v>42</v>
      </c>
      <c r="L8699" s="1" t="s">
        <v>34</v>
      </c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1"/>
      <c r="AA8699" s="1" t="s">
        <v>16</v>
      </c>
      <c r="AB8699" s="3" t="s">
        <v>12</v>
      </c>
      <c r="AC8699" s="23" t="s">
        <v>37791</v>
      </c>
      <c r="AD8699" s="23" t="s">
        <v>45921</v>
      </c>
      <c r="AE8699" t="s">
        <v>35409</v>
      </c>
    </row>
    <row r="8700" spans="1:31" ht="14.25" customHeight="1">
      <c r="A8700" s="1">
        <v>8699</v>
      </c>
      <c r="B8700" s="9" t="s">
        <v>6</v>
      </c>
      <c r="C8700" s="1" t="s">
        <v>13905</v>
      </c>
      <c r="D8700" s="1" t="s">
        <v>1302</v>
      </c>
      <c r="E8700" s="1" t="s">
        <v>40</v>
      </c>
      <c r="F8700" s="1" t="s">
        <v>32663</v>
      </c>
      <c r="G8700" s="14">
        <v>919499041</v>
      </c>
      <c r="H8700" s="1" t="s">
        <v>8</v>
      </c>
      <c r="I8700" s="1" t="s">
        <v>41</v>
      </c>
      <c r="J8700" s="1" t="s">
        <v>34</v>
      </c>
      <c r="K8700" s="3" t="s">
        <v>42</v>
      </c>
      <c r="L8700" s="1" t="s">
        <v>34</v>
      </c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1"/>
      <c r="AA8700" s="1" t="s">
        <v>16</v>
      </c>
      <c r="AB8700" s="3" t="s">
        <v>12</v>
      </c>
      <c r="AC8700" s="23" t="s">
        <v>37791</v>
      </c>
      <c r="AD8700" s="23" t="s">
        <v>45922</v>
      </c>
      <c r="AE8700" t="s">
        <v>35399</v>
      </c>
    </row>
    <row r="8701" spans="1:31" ht="14.25" customHeight="1">
      <c r="A8701" s="1">
        <v>8700</v>
      </c>
      <c r="B8701" s="9" t="s">
        <v>6</v>
      </c>
      <c r="C8701" s="1" t="s">
        <v>13909</v>
      </c>
      <c r="D8701" s="1" t="s">
        <v>873</v>
      </c>
      <c r="E8701" s="1" t="s">
        <v>13910</v>
      </c>
      <c r="F8701" s="1" t="s">
        <v>34730</v>
      </c>
      <c r="G8701" s="14">
        <v>91041901691</v>
      </c>
      <c r="H8701" s="1" t="s">
        <v>8</v>
      </c>
      <c r="I8701" s="1" t="s">
        <v>41</v>
      </c>
      <c r="J8701" s="1" t="s">
        <v>34</v>
      </c>
      <c r="K8701" s="3" t="s">
        <v>17</v>
      </c>
      <c r="L8701" s="1" t="s">
        <v>34</v>
      </c>
      <c r="M8701" s="4" t="s">
        <v>42</v>
      </c>
      <c r="N8701" s="3" t="str">
        <f t="shared" ref="N8701:N8702" si="323">J8701</f>
        <v>[50-85 Lacs]</v>
      </c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1"/>
      <c r="AA8701" s="1" t="s">
        <v>16</v>
      </c>
      <c r="AB8701" s="3" t="s">
        <v>12</v>
      </c>
      <c r="AC8701" s="23" t="s">
        <v>37791</v>
      </c>
      <c r="AD8701" s="23" t="s">
        <v>45923</v>
      </c>
      <c r="AE8701" t="s">
        <v>35399</v>
      </c>
    </row>
    <row r="8702" spans="1:31" ht="14.25" customHeight="1">
      <c r="A8702" s="1">
        <v>8701</v>
      </c>
      <c r="B8702" s="9" t="s">
        <v>6</v>
      </c>
      <c r="C8702" s="1" t="s">
        <v>13912</v>
      </c>
      <c r="D8702" s="1" t="s">
        <v>1678</v>
      </c>
      <c r="E8702" s="1" t="s">
        <v>13913</v>
      </c>
      <c r="F8702" s="1" t="s">
        <v>27764</v>
      </c>
      <c r="G8702" s="14">
        <v>9144946464</v>
      </c>
      <c r="H8702" s="1" t="s">
        <v>8</v>
      </c>
      <c r="I8702" s="1" t="s">
        <v>41</v>
      </c>
      <c r="J8702" s="1" t="s">
        <v>34</v>
      </c>
      <c r="K8702" s="3" t="s">
        <v>17</v>
      </c>
      <c r="L8702" s="1" t="s">
        <v>34</v>
      </c>
      <c r="M8702" s="4" t="s">
        <v>42</v>
      </c>
      <c r="N8702" s="3" t="str">
        <f t="shared" si="323"/>
        <v>[50-85 Lacs]</v>
      </c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1"/>
      <c r="AA8702" s="1" t="s">
        <v>16</v>
      </c>
      <c r="AB8702" s="3" t="s">
        <v>12</v>
      </c>
      <c r="AC8702" s="23" t="s">
        <v>37791</v>
      </c>
      <c r="AD8702" s="23" t="s">
        <v>45924</v>
      </c>
      <c r="AE8702" t="s">
        <v>35394</v>
      </c>
    </row>
    <row r="8703" spans="1:31" ht="14.25" customHeight="1">
      <c r="A8703" s="1">
        <v>8702</v>
      </c>
      <c r="B8703" s="9" t="s">
        <v>6</v>
      </c>
      <c r="C8703" s="1" t="s">
        <v>13928</v>
      </c>
      <c r="D8703" s="1" t="s">
        <v>486</v>
      </c>
      <c r="E8703" s="1" t="s">
        <v>40</v>
      </c>
      <c r="F8703" s="1" t="s">
        <v>32667</v>
      </c>
      <c r="G8703" s="14">
        <v>91990496041</v>
      </c>
      <c r="H8703" s="1" t="s">
        <v>15</v>
      </c>
      <c r="I8703" s="1" t="s">
        <v>9</v>
      </c>
      <c r="J8703" s="1" t="s">
        <v>34</v>
      </c>
      <c r="K8703" s="3" t="s">
        <v>42</v>
      </c>
      <c r="L8703" s="1" t="s">
        <v>34</v>
      </c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1"/>
      <c r="AA8703" s="1" t="s">
        <v>16</v>
      </c>
      <c r="AB8703" s="3" t="s">
        <v>12</v>
      </c>
      <c r="AC8703" s="23" t="s">
        <v>37791</v>
      </c>
      <c r="AD8703" s="23" t="s">
        <v>45925</v>
      </c>
      <c r="AE8703" t="s">
        <v>35410</v>
      </c>
    </row>
    <row r="8704" spans="1:31" ht="14.25" customHeight="1">
      <c r="A8704" s="1">
        <v>8703</v>
      </c>
      <c r="B8704" s="9" t="s">
        <v>6</v>
      </c>
      <c r="C8704" s="1" t="s">
        <v>13951</v>
      </c>
      <c r="D8704" s="1" t="s">
        <v>2505</v>
      </c>
      <c r="E8704" s="1" t="s">
        <v>447</v>
      </c>
      <c r="F8704" s="1" t="s">
        <v>13952</v>
      </c>
      <c r="G8704" s="14">
        <v>91944410609</v>
      </c>
      <c r="H8704" s="1" t="s">
        <v>8</v>
      </c>
      <c r="I8704" s="1" t="s">
        <v>62</v>
      </c>
      <c r="J8704" s="1" t="s">
        <v>34</v>
      </c>
      <c r="K8704" s="3" t="s">
        <v>17</v>
      </c>
      <c r="L8704" s="1" t="s">
        <v>34</v>
      </c>
      <c r="M8704" s="4" t="s">
        <v>42</v>
      </c>
      <c r="N8704" s="3" t="str">
        <f>J8704</f>
        <v>[50-85 Lacs]</v>
      </c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1"/>
      <c r="AA8704" s="1" t="s">
        <v>16</v>
      </c>
      <c r="AB8704" s="3" t="s">
        <v>12</v>
      </c>
      <c r="AC8704" s="23" t="s">
        <v>37791</v>
      </c>
      <c r="AD8704" s="23" t="s">
        <v>45926</v>
      </c>
      <c r="AE8704" t="s">
        <v>35410</v>
      </c>
    </row>
    <row r="8705" spans="1:31" ht="14.25" customHeight="1">
      <c r="A8705" s="1">
        <v>8704</v>
      </c>
      <c r="B8705" s="9" t="s">
        <v>6</v>
      </c>
      <c r="C8705" s="1" t="s">
        <v>13970</v>
      </c>
      <c r="D8705" s="1" t="s">
        <v>1857</v>
      </c>
      <c r="E8705" s="1" t="s">
        <v>13971</v>
      </c>
      <c r="F8705" s="1" t="s">
        <v>32673</v>
      </c>
      <c r="G8705" s="14">
        <v>919494444449</v>
      </c>
      <c r="H8705" s="1" t="s">
        <v>15</v>
      </c>
      <c r="I8705" s="1" t="s">
        <v>62</v>
      </c>
      <c r="J8705" s="1" t="s">
        <v>34</v>
      </c>
      <c r="K8705" s="3" t="s">
        <v>42</v>
      </c>
      <c r="L8705" s="1" t="s">
        <v>34</v>
      </c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1"/>
      <c r="AA8705" s="1" t="s">
        <v>16</v>
      </c>
      <c r="AB8705" s="3" t="s">
        <v>12</v>
      </c>
      <c r="AC8705" s="23" t="s">
        <v>37796</v>
      </c>
      <c r="AD8705" s="23" t="s">
        <v>45927</v>
      </c>
      <c r="AE8705" t="s">
        <v>35399</v>
      </c>
    </row>
    <row r="8706" spans="1:31" ht="14.25" customHeight="1">
      <c r="A8706" s="1">
        <v>8705</v>
      </c>
      <c r="B8706" s="9" t="s">
        <v>6</v>
      </c>
      <c r="C8706" s="1" t="s">
        <v>13975</v>
      </c>
      <c r="D8706" s="1" t="s">
        <v>3326</v>
      </c>
      <c r="E8706" s="1" t="s">
        <v>87</v>
      </c>
      <c r="F8706" s="1" t="s">
        <v>34735</v>
      </c>
      <c r="G8706" s="14">
        <v>914940910409</v>
      </c>
      <c r="H8706" s="1" t="s">
        <v>15</v>
      </c>
      <c r="I8706" s="1" t="s">
        <v>41</v>
      </c>
      <c r="J8706" s="1" t="s">
        <v>34</v>
      </c>
      <c r="K8706" s="3" t="s">
        <v>42</v>
      </c>
      <c r="L8706" s="1" t="s">
        <v>34</v>
      </c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1"/>
      <c r="AA8706" s="1" t="s">
        <v>16</v>
      </c>
      <c r="AB8706" s="3" t="s">
        <v>12</v>
      </c>
      <c r="AC8706" s="23" t="s">
        <v>37796</v>
      </c>
      <c r="AD8706" s="23" t="s">
        <v>45928</v>
      </c>
      <c r="AE8706" t="s">
        <v>35410</v>
      </c>
    </row>
    <row r="8707" spans="1:31" ht="14.25" customHeight="1">
      <c r="A8707" s="1">
        <v>8706</v>
      </c>
      <c r="B8707" s="9" t="s">
        <v>6</v>
      </c>
      <c r="C8707" s="1" t="s">
        <v>13996</v>
      </c>
      <c r="D8707" s="1" t="s">
        <v>13997</v>
      </c>
      <c r="E8707" s="1" t="s">
        <v>78</v>
      </c>
      <c r="F8707" s="1" t="s">
        <v>27806</v>
      </c>
      <c r="G8707" s="14">
        <v>91940961119</v>
      </c>
      <c r="H8707" s="1" t="s">
        <v>132</v>
      </c>
      <c r="I8707" s="1" t="s">
        <v>9</v>
      </c>
      <c r="J8707" s="1" t="s">
        <v>34</v>
      </c>
      <c r="K8707" s="3" t="s">
        <v>42</v>
      </c>
      <c r="L8707" s="1" t="s">
        <v>34</v>
      </c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1"/>
      <c r="AA8707" s="1" t="s">
        <v>16</v>
      </c>
      <c r="AB8707" s="3" t="s">
        <v>12</v>
      </c>
      <c r="AC8707" s="23" t="s">
        <v>37796</v>
      </c>
      <c r="AD8707" s="23" t="s">
        <v>45929</v>
      </c>
      <c r="AE8707" t="s">
        <v>35399</v>
      </c>
    </row>
    <row r="8708" spans="1:31" ht="14.25" customHeight="1">
      <c r="A8708" s="1">
        <v>8707</v>
      </c>
      <c r="B8708" s="9" t="s">
        <v>6</v>
      </c>
      <c r="C8708" s="1" t="s">
        <v>14008</v>
      </c>
      <c r="D8708" s="1" t="s">
        <v>1248</v>
      </c>
      <c r="E8708" s="1" t="s">
        <v>14009</v>
      </c>
      <c r="F8708" s="1" t="s">
        <v>27813</v>
      </c>
      <c r="G8708" s="14">
        <v>919909961164</v>
      </c>
      <c r="H8708" s="1" t="s">
        <v>37</v>
      </c>
      <c r="I8708" s="1" t="s">
        <v>41</v>
      </c>
      <c r="J8708" s="1" t="s">
        <v>34</v>
      </c>
      <c r="K8708" s="3" t="s">
        <v>42</v>
      </c>
      <c r="L8708" s="1" t="s">
        <v>34</v>
      </c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1"/>
      <c r="AA8708" s="1" t="s">
        <v>16</v>
      </c>
      <c r="AB8708" s="3" t="s">
        <v>12</v>
      </c>
      <c r="AC8708" s="23" t="s">
        <v>37788</v>
      </c>
      <c r="AD8708" s="23" t="s">
        <v>45930</v>
      </c>
      <c r="AE8708" t="s">
        <v>35409</v>
      </c>
    </row>
    <row r="8709" spans="1:31" ht="14.25" customHeight="1">
      <c r="A8709" s="1">
        <v>8708</v>
      </c>
      <c r="B8709" s="9" t="s">
        <v>6</v>
      </c>
      <c r="C8709" s="1" t="s">
        <v>14010</v>
      </c>
      <c r="D8709" s="1" t="s">
        <v>546</v>
      </c>
      <c r="E8709" s="1" t="s">
        <v>14011</v>
      </c>
      <c r="F8709" s="1" t="s">
        <v>14012</v>
      </c>
      <c r="G8709" s="14">
        <v>91909994009</v>
      </c>
      <c r="H8709" s="1" t="s">
        <v>20</v>
      </c>
      <c r="I8709" s="1" t="s">
        <v>41</v>
      </c>
      <c r="J8709" s="1" t="s">
        <v>34</v>
      </c>
      <c r="K8709" s="3" t="s">
        <v>17</v>
      </c>
      <c r="L8709" s="1" t="s">
        <v>34</v>
      </c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1"/>
      <c r="AA8709" s="1" t="s">
        <v>16</v>
      </c>
      <c r="AB8709" s="3" t="s">
        <v>12</v>
      </c>
      <c r="AC8709" s="23" t="s">
        <v>37788</v>
      </c>
      <c r="AD8709" s="23" t="s">
        <v>45931</v>
      </c>
      <c r="AE8709" t="s">
        <v>35410</v>
      </c>
    </row>
    <row r="8710" spans="1:31" ht="14.25" customHeight="1">
      <c r="A8710" s="1">
        <v>8709</v>
      </c>
      <c r="B8710" s="9" t="s">
        <v>6</v>
      </c>
      <c r="C8710" s="1" t="s">
        <v>14034</v>
      </c>
      <c r="D8710" s="1" t="s">
        <v>1846</v>
      </c>
      <c r="E8710" s="1" t="s">
        <v>78</v>
      </c>
      <c r="F8710" s="1" t="s">
        <v>27818</v>
      </c>
      <c r="G8710" s="14">
        <v>91446949191</v>
      </c>
      <c r="H8710" s="1" t="s">
        <v>8</v>
      </c>
      <c r="I8710" s="1" t="s">
        <v>41</v>
      </c>
      <c r="J8710" s="1" t="s">
        <v>34</v>
      </c>
      <c r="K8710" s="3" t="s">
        <v>17</v>
      </c>
      <c r="L8710" s="1" t="s">
        <v>34</v>
      </c>
      <c r="M8710" s="4" t="s">
        <v>42</v>
      </c>
      <c r="N8710" s="3" t="str">
        <f>J8710</f>
        <v>[50-85 Lacs]</v>
      </c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1"/>
      <c r="AA8710" s="1" t="s">
        <v>16</v>
      </c>
      <c r="AB8710" s="3" t="s">
        <v>12</v>
      </c>
      <c r="AC8710" s="23" t="s">
        <v>37809</v>
      </c>
      <c r="AD8710" s="23" t="s">
        <v>38548</v>
      </c>
      <c r="AE8710" t="s">
        <v>35410</v>
      </c>
    </row>
    <row r="8711" spans="1:31" ht="14.25" customHeight="1">
      <c r="A8711" s="1">
        <v>8710</v>
      </c>
      <c r="B8711" s="1" t="s">
        <v>54</v>
      </c>
      <c r="C8711" s="1" t="s">
        <v>2097</v>
      </c>
      <c r="D8711" s="1" t="s">
        <v>5708</v>
      </c>
      <c r="E8711" s="1" t="s">
        <v>1972</v>
      </c>
      <c r="F8711" s="1" t="s">
        <v>33579</v>
      </c>
      <c r="G8711" s="14">
        <v>919440199</v>
      </c>
      <c r="H8711" s="1" t="s">
        <v>15</v>
      </c>
      <c r="I8711" s="1" t="s">
        <v>33</v>
      </c>
      <c r="J8711" s="1" t="s">
        <v>47294</v>
      </c>
      <c r="K8711" s="3" t="s">
        <v>63</v>
      </c>
      <c r="L8711" s="1" t="s">
        <v>70</v>
      </c>
      <c r="M8711" s="3" t="s">
        <v>213</v>
      </c>
      <c r="N8711" s="3" t="s">
        <v>47340</v>
      </c>
      <c r="O8711" s="3" t="s">
        <v>17</v>
      </c>
      <c r="P8711" s="3" t="s">
        <v>47294</v>
      </c>
      <c r="Q8711" s="3" t="s">
        <v>42</v>
      </c>
      <c r="R8711" s="3" t="s">
        <v>47294</v>
      </c>
      <c r="S8711" s="3" t="s">
        <v>27</v>
      </c>
      <c r="T8711" s="3" t="s">
        <v>47294</v>
      </c>
      <c r="U8711" s="3" t="s">
        <v>117</v>
      </c>
      <c r="V8711" s="3" t="s">
        <v>47294</v>
      </c>
      <c r="W8711" s="3" t="s">
        <v>178</v>
      </c>
      <c r="X8711" s="3" t="s">
        <v>47294</v>
      </c>
      <c r="Y8711" s="3" t="s">
        <v>171</v>
      </c>
      <c r="Z8711" s="1" t="s">
        <v>47294</v>
      </c>
      <c r="AA8711" s="1" t="s">
        <v>16</v>
      </c>
      <c r="AB8711" s="3" t="s">
        <v>12</v>
      </c>
      <c r="AC8711" s="23" t="s">
        <v>37801</v>
      </c>
      <c r="AD8711" s="23" t="s">
        <v>39921</v>
      </c>
      <c r="AE8711" t="s">
        <v>35409</v>
      </c>
    </row>
    <row r="8712" spans="1:31" ht="14.25" customHeight="1">
      <c r="A8712" s="1">
        <v>8711</v>
      </c>
      <c r="B8712" s="1" t="s">
        <v>10396</v>
      </c>
      <c r="C8712" s="1" t="s">
        <v>11231</v>
      </c>
      <c r="D8712" s="1" t="s">
        <v>1689</v>
      </c>
      <c r="E8712" s="1" t="s">
        <v>141</v>
      </c>
      <c r="F8712" s="1" t="s">
        <v>26331</v>
      </c>
      <c r="G8712" s="14">
        <v>91946944494</v>
      </c>
      <c r="H8712" s="1" t="s">
        <v>37</v>
      </c>
      <c r="I8712" s="1" t="s">
        <v>41</v>
      </c>
      <c r="J8712" s="1" t="s">
        <v>47294</v>
      </c>
      <c r="K8712" s="3" t="s">
        <v>17</v>
      </c>
      <c r="L8712" s="1" t="s">
        <v>70</v>
      </c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1"/>
      <c r="AA8712" s="1" t="s">
        <v>16</v>
      </c>
      <c r="AB8712" s="3" t="s">
        <v>12</v>
      </c>
      <c r="AC8712" s="23" t="s">
        <v>37803</v>
      </c>
      <c r="AD8712" s="23" t="s">
        <v>45932</v>
      </c>
      <c r="AE8712" t="s">
        <v>35409</v>
      </c>
    </row>
    <row r="8713" spans="1:31" ht="14.25" customHeight="1">
      <c r="A8713" s="1">
        <v>8712</v>
      </c>
      <c r="B8713" s="9" t="s">
        <v>6</v>
      </c>
      <c r="C8713" s="1" t="s">
        <v>9704</v>
      </c>
      <c r="D8713" s="1" t="s">
        <v>1410</v>
      </c>
      <c r="E8713" s="1" t="s">
        <v>1311</v>
      </c>
      <c r="F8713" s="1" t="s">
        <v>32150</v>
      </c>
      <c r="G8713" s="14">
        <v>916966049144</v>
      </c>
      <c r="H8713" s="1" t="s">
        <v>8</v>
      </c>
      <c r="I8713" s="1" t="s">
        <v>41</v>
      </c>
      <c r="J8713" s="1" t="s">
        <v>47310</v>
      </c>
      <c r="K8713" s="3" t="s">
        <v>42</v>
      </c>
      <c r="L8713" s="1" t="s">
        <v>70</v>
      </c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1"/>
      <c r="AA8713" s="1" t="s">
        <v>16</v>
      </c>
      <c r="AB8713" s="3" t="s">
        <v>12</v>
      </c>
      <c r="AC8713" s="23" t="s">
        <v>37802</v>
      </c>
      <c r="AD8713" s="23" t="s">
        <v>45933</v>
      </c>
      <c r="AE8713" t="s">
        <v>35410</v>
      </c>
    </row>
    <row r="8714" spans="1:31" ht="14.25" customHeight="1">
      <c r="A8714" s="1">
        <v>8713</v>
      </c>
      <c r="B8714" s="1" t="s">
        <v>10396</v>
      </c>
      <c r="C8714" s="1" t="s">
        <v>11698</v>
      </c>
      <c r="D8714" s="1" t="s">
        <v>58</v>
      </c>
      <c r="E8714" s="1" t="s">
        <v>139</v>
      </c>
      <c r="F8714" s="1" t="s">
        <v>26563</v>
      </c>
      <c r="G8714" s="14">
        <v>91906646</v>
      </c>
      <c r="H8714" s="1" t="s">
        <v>20</v>
      </c>
      <c r="I8714" s="1" t="s">
        <v>9</v>
      </c>
      <c r="J8714" s="1" t="s">
        <v>47310</v>
      </c>
      <c r="K8714" s="3" t="s">
        <v>63</v>
      </c>
      <c r="L8714" s="1" t="s">
        <v>70</v>
      </c>
      <c r="M8714" s="3" t="s">
        <v>213</v>
      </c>
      <c r="N8714" s="3" t="s">
        <v>47339</v>
      </c>
      <c r="O8714" s="3" t="s">
        <v>17</v>
      </c>
      <c r="P8714" s="3" t="s">
        <v>47350</v>
      </c>
      <c r="Q8714" s="3" t="s">
        <v>42</v>
      </c>
      <c r="R8714" s="3" t="s">
        <v>47310</v>
      </c>
      <c r="S8714" s="3" t="s">
        <v>27</v>
      </c>
      <c r="T8714" s="3" t="s">
        <v>47310</v>
      </c>
      <c r="U8714" s="3" t="s">
        <v>117</v>
      </c>
      <c r="V8714" s="3" t="s">
        <v>47310</v>
      </c>
      <c r="W8714" s="3" t="s">
        <v>178</v>
      </c>
      <c r="X8714" s="3" t="s">
        <v>47310</v>
      </c>
      <c r="Y8714" s="3" t="s">
        <v>171</v>
      </c>
      <c r="Z8714" s="1" t="s">
        <v>47310</v>
      </c>
      <c r="AA8714" s="1" t="s">
        <v>16</v>
      </c>
      <c r="AB8714" s="3" t="s">
        <v>12</v>
      </c>
      <c r="AC8714" s="23" t="s">
        <v>37803</v>
      </c>
      <c r="AD8714" s="23" t="s">
        <v>45934</v>
      </c>
      <c r="AE8714" t="s">
        <v>35410</v>
      </c>
    </row>
    <row r="8715" spans="1:31" ht="14.25" customHeight="1">
      <c r="A8715" s="1">
        <v>8714</v>
      </c>
      <c r="B8715" s="1" t="s">
        <v>54</v>
      </c>
      <c r="C8715" s="1" t="s">
        <v>1171</v>
      </c>
      <c r="D8715" s="1" t="s">
        <v>3675</v>
      </c>
      <c r="E8715" s="1" t="s">
        <v>40</v>
      </c>
      <c r="F8715" s="1" t="s">
        <v>21476</v>
      </c>
      <c r="G8715" s="14">
        <v>919446690016</v>
      </c>
      <c r="H8715" s="1" t="s">
        <v>8</v>
      </c>
      <c r="I8715" s="1" t="s">
        <v>9</v>
      </c>
      <c r="J8715" s="1" t="s">
        <v>47310</v>
      </c>
      <c r="K8715" s="3" t="s">
        <v>27</v>
      </c>
      <c r="L8715" s="1" t="s">
        <v>70</v>
      </c>
      <c r="M8715" s="3" t="s">
        <v>47344</v>
      </c>
      <c r="N8715" s="3" t="s">
        <v>47339</v>
      </c>
      <c r="O8715" s="3" t="s">
        <v>171</v>
      </c>
      <c r="P8715" s="3" t="s">
        <v>47310</v>
      </c>
      <c r="Q8715" s="3"/>
      <c r="R8715" s="3"/>
      <c r="S8715" s="3"/>
      <c r="T8715" s="3"/>
      <c r="U8715" s="3"/>
      <c r="V8715" s="3"/>
      <c r="W8715" s="3"/>
      <c r="X8715" s="3"/>
      <c r="Y8715" s="3"/>
      <c r="Z8715" s="1"/>
      <c r="AA8715" s="1" t="s">
        <v>16</v>
      </c>
      <c r="AB8715" s="3" t="s">
        <v>12</v>
      </c>
      <c r="AC8715" s="23" t="s">
        <v>37801</v>
      </c>
      <c r="AD8715" s="23" t="s">
        <v>40828</v>
      </c>
      <c r="AE8715" t="s">
        <v>35394</v>
      </c>
    </row>
    <row r="8716" spans="1:31" ht="14.25" customHeight="1">
      <c r="A8716" s="1">
        <v>8715</v>
      </c>
      <c r="B8716" s="9" t="s">
        <v>6</v>
      </c>
      <c r="C8716" s="1" t="s">
        <v>2305</v>
      </c>
      <c r="D8716" s="1" t="s">
        <v>502</v>
      </c>
      <c r="E8716" s="1" t="s">
        <v>1034</v>
      </c>
      <c r="F8716" s="1" t="s">
        <v>21944</v>
      </c>
      <c r="G8716" s="14">
        <v>919099444404</v>
      </c>
      <c r="H8716" s="1" t="s">
        <v>15</v>
      </c>
      <c r="I8716" s="1" t="s">
        <v>62</v>
      </c>
      <c r="J8716" s="1" t="s">
        <v>47310</v>
      </c>
      <c r="K8716" s="3" t="s">
        <v>178</v>
      </c>
      <c r="L8716" s="1" t="s">
        <v>70</v>
      </c>
      <c r="M8716" s="3" t="s">
        <v>171</v>
      </c>
      <c r="N8716" s="3" t="s">
        <v>47339</v>
      </c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1"/>
      <c r="AA8716" s="1" t="s">
        <v>16</v>
      </c>
      <c r="AB8716" s="3" t="s">
        <v>12</v>
      </c>
      <c r="AC8716" s="23" t="s">
        <v>37801</v>
      </c>
      <c r="AD8716" s="23" t="s">
        <v>41285</v>
      </c>
      <c r="AE8716" t="s">
        <v>35409</v>
      </c>
    </row>
    <row r="8717" spans="1:31" ht="14.25" customHeight="1">
      <c r="A8717" s="1">
        <v>8716</v>
      </c>
      <c r="B8717" s="1" t="s">
        <v>54</v>
      </c>
      <c r="C8717" s="1" t="s">
        <v>10060</v>
      </c>
      <c r="D8717" s="1" t="s">
        <v>873</v>
      </c>
      <c r="E8717" s="1" t="s">
        <v>87</v>
      </c>
      <c r="F8717" s="1" t="s">
        <v>34329</v>
      </c>
      <c r="G8717" s="14">
        <v>91994000404</v>
      </c>
      <c r="H8717" s="1" t="s">
        <v>20</v>
      </c>
      <c r="I8717" s="1" t="s">
        <v>9</v>
      </c>
      <c r="J8717" s="1" t="s">
        <v>47310</v>
      </c>
      <c r="K8717" s="3" t="s">
        <v>63</v>
      </c>
      <c r="L8717" s="1" t="s">
        <v>70</v>
      </c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1"/>
      <c r="AA8717" s="1" t="s">
        <v>16</v>
      </c>
      <c r="AB8717" s="3" t="s">
        <v>12</v>
      </c>
      <c r="AC8717" s="23" t="s">
        <v>37802</v>
      </c>
      <c r="AD8717" s="23" t="s">
        <v>45935</v>
      </c>
      <c r="AE8717" t="s">
        <v>35409</v>
      </c>
    </row>
    <row r="8718" spans="1:31" ht="14.25" customHeight="1">
      <c r="A8718" s="1">
        <v>8717</v>
      </c>
      <c r="B8718" s="1" t="s">
        <v>10396</v>
      </c>
      <c r="C8718" s="1" t="s">
        <v>12507</v>
      </c>
      <c r="D8718" s="1" t="s">
        <v>1518</v>
      </c>
      <c r="E8718" s="1" t="s">
        <v>2103</v>
      </c>
      <c r="F8718" s="1" t="s">
        <v>26974</v>
      </c>
      <c r="G8718" s="14">
        <v>91964444414</v>
      </c>
      <c r="H8718" s="1" t="s">
        <v>8</v>
      </c>
      <c r="I8718" s="1" t="s">
        <v>9</v>
      </c>
      <c r="J8718" s="1" t="s">
        <v>47310</v>
      </c>
      <c r="K8718" s="3" t="s">
        <v>42</v>
      </c>
      <c r="L8718" s="1" t="s">
        <v>70</v>
      </c>
      <c r="M8718" s="3" t="s">
        <v>27</v>
      </c>
      <c r="N8718" s="3" t="s">
        <v>47341</v>
      </c>
      <c r="O8718" s="3" t="s">
        <v>47349</v>
      </c>
      <c r="P8718" s="3" t="s">
        <v>24</v>
      </c>
      <c r="Q8718" s="3" t="s">
        <v>171</v>
      </c>
      <c r="R8718" s="3" t="s">
        <v>47310</v>
      </c>
      <c r="S8718" s="3"/>
      <c r="T8718" s="3"/>
      <c r="U8718" s="3"/>
      <c r="V8718" s="3"/>
      <c r="W8718" s="3"/>
      <c r="X8718" s="3"/>
      <c r="Y8718" s="3"/>
      <c r="Z8718" s="1"/>
      <c r="AA8718" s="1" t="s">
        <v>16</v>
      </c>
      <c r="AB8718" s="3" t="s">
        <v>12</v>
      </c>
      <c r="AC8718" s="23" t="s">
        <v>37803</v>
      </c>
      <c r="AD8718" s="23" t="s">
        <v>45936</v>
      </c>
      <c r="AE8718" t="s">
        <v>35409</v>
      </c>
    </row>
    <row r="8719" spans="1:31" ht="14.25" customHeight="1">
      <c r="A8719" s="1">
        <v>8718</v>
      </c>
      <c r="B8719" s="9" t="s">
        <v>6</v>
      </c>
      <c r="C8719" s="1" t="s">
        <v>6530</v>
      </c>
      <c r="D8719" s="1" t="s">
        <v>2140</v>
      </c>
      <c r="E8719" s="1" t="s">
        <v>19</v>
      </c>
      <c r="F8719" s="1" t="s">
        <v>24038</v>
      </c>
      <c r="G8719" s="14">
        <v>914401914999</v>
      </c>
      <c r="H8719" s="1" t="s">
        <v>8</v>
      </c>
      <c r="I8719" s="1" t="s">
        <v>9</v>
      </c>
      <c r="J8719" s="1" t="s">
        <v>47295</v>
      </c>
      <c r="K8719" s="3" t="s">
        <v>42</v>
      </c>
      <c r="L8719" s="1" t="s">
        <v>70</v>
      </c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1"/>
      <c r="AA8719" s="1" t="s">
        <v>16</v>
      </c>
      <c r="AB8719" s="3" t="s">
        <v>538</v>
      </c>
      <c r="AC8719" s="23" t="s">
        <v>37802</v>
      </c>
      <c r="AD8719" s="23" t="s">
        <v>45937</v>
      </c>
      <c r="AE8719" t="s">
        <v>35410</v>
      </c>
    </row>
    <row r="8720" spans="1:31" ht="14.25" customHeight="1">
      <c r="A8720" s="1">
        <v>8719</v>
      </c>
      <c r="B8720" s="1" t="s">
        <v>10396</v>
      </c>
      <c r="C8720" s="1" t="s">
        <v>12083</v>
      </c>
      <c r="D8720" s="1" t="s">
        <v>16069</v>
      </c>
      <c r="E8720" s="1" t="s">
        <v>16077</v>
      </c>
      <c r="F8720" s="1" t="s">
        <v>26754</v>
      </c>
      <c r="G8720" s="14">
        <v>919104640464</v>
      </c>
      <c r="H8720" s="1" t="s">
        <v>8</v>
      </c>
      <c r="I8720" s="1" t="s">
        <v>9</v>
      </c>
      <c r="J8720" s="1" t="s">
        <v>47295</v>
      </c>
      <c r="K8720" s="3" t="s">
        <v>63</v>
      </c>
      <c r="L8720" s="1" t="s">
        <v>70</v>
      </c>
      <c r="M8720" s="3" t="s">
        <v>213</v>
      </c>
      <c r="N8720" s="3" t="s">
        <v>47341</v>
      </c>
      <c r="O8720" s="3" t="s">
        <v>17</v>
      </c>
      <c r="P8720" s="3" t="s">
        <v>47350</v>
      </c>
      <c r="Q8720" s="3" t="s">
        <v>42</v>
      </c>
      <c r="R8720" s="3" t="s">
        <v>24</v>
      </c>
      <c r="S8720" s="3" t="s">
        <v>27</v>
      </c>
      <c r="T8720" s="3" t="s">
        <v>34</v>
      </c>
      <c r="U8720" s="3" t="s">
        <v>117</v>
      </c>
      <c r="V8720" s="3" t="s">
        <v>47325</v>
      </c>
      <c r="W8720" s="3" t="s">
        <v>178</v>
      </c>
      <c r="X8720" s="3" t="s">
        <v>10</v>
      </c>
      <c r="Y8720" s="3" t="s">
        <v>171</v>
      </c>
      <c r="Z8720" s="1" t="s">
        <v>10</v>
      </c>
      <c r="AA8720" s="1" t="s">
        <v>16</v>
      </c>
      <c r="AB8720" s="3" t="s">
        <v>12</v>
      </c>
      <c r="AC8720" s="23" t="s">
        <v>37803</v>
      </c>
      <c r="AD8720" s="23" t="s">
        <v>41509</v>
      </c>
      <c r="AE8720" t="s">
        <v>35410</v>
      </c>
    </row>
    <row r="8721" spans="1:31" ht="14.25" customHeight="1">
      <c r="A8721" s="1">
        <v>8720</v>
      </c>
      <c r="B8721" s="9" t="s">
        <v>6</v>
      </c>
      <c r="C8721" s="1" t="s">
        <v>2351</v>
      </c>
      <c r="D8721" s="1" t="s">
        <v>2352</v>
      </c>
      <c r="E8721" s="1" t="s">
        <v>40</v>
      </c>
      <c r="F8721" s="1" t="s">
        <v>21963</v>
      </c>
      <c r="G8721" s="14">
        <v>919946911144</v>
      </c>
      <c r="H8721" s="1" t="s">
        <v>8</v>
      </c>
      <c r="I8721" s="1" t="s">
        <v>62</v>
      </c>
      <c r="J8721" s="1" t="s">
        <v>47298</v>
      </c>
      <c r="K8721" s="3" t="s">
        <v>17</v>
      </c>
      <c r="L8721" s="1" t="s">
        <v>70</v>
      </c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1"/>
      <c r="AA8721" s="1" t="s">
        <v>11</v>
      </c>
      <c r="AB8721" s="3" t="s">
        <v>538</v>
      </c>
      <c r="AC8721" s="23" t="s">
        <v>37801</v>
      </c>
      <c r="AD8721" s="23" t="s">
        <v>45938</v>
      </c>
      <c r="AE8721" t="s">
        <v>35409</v>
      </c>
    </row>
    <row r="8722" spans="1:31" ht="14.25" customHeight="1">
      <c r="A8722" s="1">
        <v>8721</v>
      </c>
      <c r="B8722" s="1" t="s">
        <v>54</v>
      </c>
      <c r="C8722" s="1" t="s">
        <v>1288</v>
      </c>
      <c r="D8722" s="1" t="s">
        <v>917</v>
      </c>
      <c r="E8722" s="1" t="s">
        <v>255</v>
      </c>
      <c r="F8722" s="1" t="s">
        <v>21523</v>
      </c>
      <c r="G8722" s="14">
        <v>919941944</v>
      </c>
      <c r="H8722" s="1" t="s">
        <v>20</v>
      </c>
      <c r="I8722" s="1" t="s">
        <v>9</v>
      </c>
      <c r="J8722" s="1" t="s">
        <v>47310</v>
      </c>
      <c r="K8722" s="3" t="s">
        <v>27</v>
      </c>
      <c r="L8722" s="1" t="s">
        <v>70</v>
      </c>
      <c r="M8722" s="3" t="s">
        <v>47344</v>
      </c>
      <c r="N8722" s="3" t="s">
        <v>47341</v>
      </c>
      <c r="O8722" s="3" t="s">
        <v>47349</v>
      </c>
      <c r="P8722" s="3" t="s">
        <v>47350</v>
      </c>
      <c r="Q8722" s="3" t="s">
        <v>171</v>
      </c>
      <c r="R8722" s="3" t="s">
        <v>24</v>
      </c>
      <c r="S8722" s="3"/>
      <c r="T8722" s="3"/>
      <c r="U8722" s="3"/>
      <c r="V8722" s="3"/>
      <c r="W8722" s="3"/>
      <c r="X8722" s="3"/>
      <c r="Y8722" s="3"/>
      <c r="Z8722" s="1"/>
      <c r="AA8722" s="1" t="s">
        <v>16</v>
      </c>
      <c r="AB8722" s="3" t="s">
        <v>12</v>
      </c>
      <c r="AC8722" s="23" t="s">
        <v>37801</v>
      </c>
      <c r="AD8722" s="23" t="s">
        <v>45939</v>
      </c>
      <c r="AE8722" t="s">
        <v>35394</v>
      </c>
    </row>
    <row r="8723" spans="1:31" ht="14.25" customHeight="1">
      <c r="A8723" s="1">
        <v>8722</v>
      </c>
      <c r="B8723" s="1" t="s">
        <v>54</v>
      </c>
      <c r="C8723" s="1" t="s">
        <v>1843</v>
      </c>
      <c r="D8723" s="1" t="s">
        <v>773</v>
      </c>
      <c r="E8723" s="1" t="s">
        <v>32</v>
      </c>
      <c r="F8723" s="1" t="s">
        <v>21752</v>
      </c>
      <c r="G8723" s="14">
        <v>91946649444</v>
      </c>
      <c r="H8723" s="1" t="s">
        <v>20</v>
      </c>
      <c r="I8723" s="1" t="s">
        <v>9</v>
      </c>
      <c r="J8723" s="1" t="s">
        <v>47310</v>
      </c>
      <c r="K8723" s="3" t="s">
        <v>17</v>
      </c>
      <c r="L8723" s="1" t="s">
        <v>70</v>
      </c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1"/>
      <c r="AA8723" s="1" t="s">
        <v>11</v>
      </c>
      <c r="AB8723" s="3" t="s">
        <v>538</v>
      </c>
      <c r="AC8723" s="23" t="s">
        <v>37801</v>
      </c>
      <c r="AD8723" s="23" t="s">
        <v>45940</v>
      </c>
      <c r="AE8723" t="s">
        <v>35399</v>
      </c>
    </row>
    <row r="8724" spans="1:31" ht="14.25" customHeight="1">
      <c r="A8724" s="1">
        <v>8723</v>
      </c>
      <c r="B8724" s="9" t="s">
        <v>6</v>
      </c>
      <c r="C8724" s="1" t="s">
        <v>3101</v>
      </c>
      <c r="D8724" s="1" t="s">
        <v>526</v>
      </c>
      <c r="E8724" s="1" t="s">
        <v>40</v>
      </c>
      <c r="F8724" s="1" t="s">
        <v>31415</v>
      </c>
      <c r="G8724" s="14">
        <v>919444096916</v>
      </c>
      <c r="H8724" s="1" t="s">
        <v>20</v>
      </c>
      <c r="I8724" s="1" t="s">
        <v>9</v>
      </c>
      <c r="J8724" s="1" t="s">
        <v>47310</v>
      </c>
      <c r="K8724" s="3" t="s">
        <v>42</v>
      </c>
      <c r="L8724" s="1" t="s">
        <v>70</v>
      </c>
      <c r="M8724" s="3" t="s">
        <v>27</v>
      </c>
      <c r="N8724" s="3" t="s">
        <v>47341</v>
      </c>
      <c r="O8724" s="3" t="s">
        <v>47349</v>
      </c>
      <c r="P8724" s="3" t="s">
        <v>47350</v>
      </c>
      <c r="Q8724" s="3"/>
      <c r="R8724" s="3"/>
      <c r="S8724" s="3"/>
      <c r="T8724" s="3"/>
      <c r="U8724" s="3"/>
      <c r="V8724" s="3"/>
      <c r="W8724" s="3"/>
      <c r="X8724" s="3"/>
      <c r="Y8724" s="3"/>
      <c r="Z8724" s="1"/>
      <c r="AA8724" s="1" t="s">
        <v>16</v>
      </c>
      <c r="AB8724" s="3" t="s">
        <v>12</v>
      </c>
      <c r="AC8724" s="23" t="s">
        <v>37801</v>
      </c>
      <c r="AD8724" s="23" t="s">
        <v>45941</v>
      </c>
      <c r="AE8724" t="s">
        <v>35410</v>
      </c>
    </row>
    <row r="8725" spans="1:31" ht="14.25" customHeight="1">
      <c r="A8725" s="1">
        <v>8724</v>
      </c>
      <c r="B8725" s="1" t="s">
        <v>54</v>
      </c>
      <c r="C8725" s="1" t="s">
        <v>4971</v>
      </c>
      <c r="D8725" s="1" t="s">
        <v>1010</v>
      </c>
      <c r="E8725" s="1" t="s">
        <v>90</v>
      </c>
      <c r="F8725" s="1" t="s">
        <v>33854</v>
      </c>
      <c r="G8725" s="14">
        <v>919494996616</v>
      </c>
      <c r="H8725" s="1" t="s">
        <v>8</v>
      </c>
      <c r="I8725" s="1" t="s">
        <v>9</v>
      </c>
      <c r="J8725" s="1" t="s">
        <v>47310</v>
      </c>
      <c r="K8725" s="3" t="s">
        <v>42</v>
      </c>
      <c r="L8725" s="1" t="s">
        <v>70</v>
      </c>
      <c r="M8725" s="3" t="s">
        <v>27</v>
      </c>
      <c r="N8725" s="3" t="s">
        <v>47341</v>
      </c>
      <c r="O8725" s="3" t="s">
        <v>117</v>
      </c>
      <c r="P8725" s="3" t="s">
        <v>47350</v>
      </c>
      <c r="Q8725" s="3"/>
      <c r="R8725" s="3"/>
      <c r="S8725" s="3"/>
      <c r="T8725" s="3"/>
      <c r="U8725" s="3"/>
      <c r="V8725" s="3"/>
      <c r="W8725" s="3"/>
      <c r="X8725" s="3"/>
      <c r="Y8725" s="3"/>
      <c r="Z8725" s="1"/>
      <c r="AA8725" s="1" t="s">
        <v>16</v>
      </c>
      <c r="AB8725" s="3" t="s">
        <v>12</v>
      </c>
      <c r="AC8725" s="23" t="s">
        <v>37801</v>
      </c>
      <c r="AD8725" s="23" t="s">
        <v>45942</v>
      </c>
      <c r="AE8725" t="s">
        <v>35409</v>
      </c>
    </row>
    <row r="8726" spans="1:31" ht="14.25" customHeight="1">
      <c r="A8726" s="1">
        <v>8725</v>
      </c>
      <c r="B8726" s="9" t="s">
        <v>6</v>
      </c>
      <c r="C8726" s="1" t="s">
        <v>5645</v>
      </c>
      <c r="D8726" s="1" t="s">
        <v>3041</v>
      </c>
      <c r="E8726" s="1" t="s">
        <v>495</v>
      </c>
      <c r="F8726" s="1" t="s">
        <v>23606</v>
      </c>
      <c r="G8726" s="14">
        <v>91944649600</v>
      </c>
      <c r="H8726" s="1" t="s">
        <v>8</v>
      </c>
      <c r="I8726" s="1" t="s">
        <v>62</v>
      </c>
      <c r="J8726" s="1" t="s">
        <v>47310</v>
      </c>
      <c r="K8726" s="3" t="s">
        <v>17</v>
      </c>
      <c r="L8726" s="1" t="s">
        <v>70</v>
      </c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1"/>
      <c r="AA8726" s="1" t="s">
        <v>11</v>
      </c>
      <c r="AB8726" s="3" t="s">
        <v>538</v>
      </c>
      <c r="AC8726" s="23" t="s">
        <v>37801</v>
      </c>
      <c r="AD8726" s="23" t="s">
        <v>45943</v>
      </c>
      <c r="AE8726" t="s">
        <v>35399</v>
      </c>
    </row>
    <row r="8727" spans="1:31" ht="14.25" customHeight="1">
      <c r="A8727" s="1">
        <v>8726</v>
      </c>
      <c r="B8727" s="9" t="s">
        <v>6</v>
      </c>
      <c r="C8727" s="1" t="s">
        <v>5651</v>
      </c>
      <c r="D8727" s="1" t="s">
        <v>5652</v>
      </c>
      <c r="E8727" s="1" t="s">
        <v>495</v>
      </c>
      <c r="F8727" s="1" t="s">
        <v>23609</v>
      </c>
      <c r="G8727" s="14">
        <v>914940194949</v>
      </c>
      <c r="H8727" s="1" t="s">
        <v>8</v>
      </c>
      <c r="I8727" s="1" t="s">
        <v>62</v>
      </c>
      <c r="J8727" s="1" t="s">
        <v>47310</v>
      </c>
      <c r="K8727" s="3" t="s">
        <v>178</v>
      </c>
      <c r="L8727" s="1" t="s">
        <v>70</v>
      </c>
      <c r="M8727" s="3" t="s">
        <v>171</v>
      </c>
      <c r="N8727" s="3" t="s">
        <v>47341</v>
      </c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1"/>
      <c r="AA8727" s="1" t="s">
        <v>16</v>
      </c>
      <c r="AB8727" s="3" t="s">
        <v>12</v>
      </c>
      <c r="AC8727" s="23" t="s">
        <v>37801</v>
      </c>
      <c r="AD8727" s="23" t="s">
        <v>45944</v>
      </c>
      <c r="AE8727" t="s">
        <v>35394</v>
      </c>
    </row>
    <row r="8728" spans="1:31" ht="14.25" customHeight="1">
      <c r="A8728" s="1">
        <v>8727</v>
      </c>
      <c r="B8728" s="9" t="s">
        <v>6</v>
      </c>
      <c r="C8728" s="1" t="s">
        <v>5730</v>
      </c>
      <c r="D8728" s="1" t="s">
        <v>5731</v>
      </c>
      <c r="E8728" s="1" t="s">
        <v>139</v>
      </c>
      <c r="F8728" s="1" t="s">
        <v>23638</v>
      </c>
      <c r="G8728" s="14">
        <v>9104110900</v>
      </c>
      <c r="H8728" s="1" t="s">
        <v>20</v>
      </c>
      <c r="I8728" s="1" t="s">
        <v>62</v>
      </c>
      <c r="J8728" s="1" t="s">
        <v>47310</v>
      </c>
      <c r="K8728" s="3" t="s">
        <v>17</v>
      </c>
      <c r="L8728" s="1" t="s">
        <v>70</v>
      </c>
      <c r="M8728" s="4" t="s">
        <v>42</v>
      </c>
      <c r="N8728" s="3" t="s">
        <v>47341</v>
      </c>
      <c r="O8728" s="3" t="s">
        <v>27</v>
      </c>
      <c r="P8728" s="3" t="s">
        <v>47350</v>
      </c>
      <c r="Q8728" s="3"/>
      <c r="R8728" s="3"/>
      <c r="S8728" s="3"/>
      <c r="T8728" s="3"/>
      <c r="U8728" s="3"/>
      <c r="V8728" s="3"/>
      <c r="W8728" s="3"/>
      <c r="X8728" s="3"/>
      <c r="Y8728" s="3"/>
      <c r="Z8728" s="1"/>
      <c r="AA8728" s="1" t="s">
        <v>16</v>
      </c>
      <c r="AB8728" s="3" t="s">
        <v>12</v>
      </c>
      <c r="AC8728" s="23" t="s">
        <v>37801</v>
      </c>
      <c r="AD8728" s="23" t="s">
        <v>45945</v>
      </c>
      <c r="AE8728" t="s">
        <v>35409</v>
      </c>
    </row>
    <row r="8729" spans="1:31" ht="14.25" customHeight="1">
      <c r="A8729" s="1">
        <v>8728</v>
      </c>
      <c r="B8729" s="9" t="s">
        <v>6</v>
      </c>
      <c r="C8729" s="1" t="s">
        <v>5863</v>
      </c>
      <c r="D8729" s="1" t="s">
        <v>2890</v>
      </c>
      <c r="E8729" s="1" t="s">
        <v>5864</v>
      </c>
      <c r="F8729" s="1" t="s">
        <v>23689</v>
      </c>
      <c r="G8729" s="14">
        <v>919494006460</v>
      </c>
      <c r="H8729" s="1" t="s">
        <v>15</v>
      </c>
      <c r="I8729" s="1" t="s">
        <v>41</v>
      </c>
      <c r="J8729" s="1" t="s">
        <v>47310</v>
      </c>
      <c r="K8729" s="3" t="s">
        <v>42</v>
      </c>
      <c r="L8729" s="1" t="s">
        <v>70</v>
      </c>
      <c r="M8729" s="3" t="s">
        <v>27</v>
      </c>
      <c r="N8729" s="3" t="s">
        <v>47341</v>
      </c>
      <c r="O8729" s="3" t="s">
        <v>117</v>
      </c>
      <c r="P8729" s="3" t="s">
        <v>47350</v>
      </c>
      <c r="Q8729" s="3" t="s">
        <v>178</v>
      </c>
      <c r="R8729" s="3" t="s">
        <v>24</v>
      </c>
      <c r="S8729" s="3" t="s">
        <v>171</v>
      </c>
      <c r="T8729" s="3" t="s">
        <v>47310</v>
      </c>
      <c r="U8729" s="3"/>
      <c r="V8729" s="3"/>
      <c r="W8729" s="3"/>
      <c r="X8729" s="3"/>
      <c r="Y8729" s="3"/>
      <c r="Z8729" s="1"/>
      <c r="AA8729" s="1" t="s">
        <v>16</v>
      </c>
      <c r="AB8729" s="3" t="s">
        <v>12</v>
      </c>
      <c r="AC8729" s="23" t="s">
        <v>37802</v>
      </c>
      <c r="AD8729" s="23" t="s">
        <v>45946</v>
      </c>
      <c r="AE8729" t="s">
        <v>35399</v>
      </c>
    </row>
    <row r="8730" spans="1:31" ht="14.25" customHeight="1">
      <c r="A8730" s="1">
        <v>8729</v>
      </c>
      <c r="B8730" s="9" t="s">
        <v>6</v>
      </c>
      <c r="C8730" s="1" t="s">
        <v>7487</v>
      </c>
      <c r="D8730" s="1" t="s">
        <v>7488</v>
      </c>
      <c r="E8730" s="1" t="s">
        <v>131</v>
      </c>
      <c r="F8730" s="1" t="s">
        <v>34105</v>
      </c>
      <c r="G8730" s="14">
        <v>9101644114</v>
      </c>
      <c r="H8730" s="1" t="s">
        <v>8</v>
      </c>
      <c r="I8730" s="1" t="s">
        <v>9</v>
      </c>
      <c r="J8730" s="1" t="s">
        <v>47310</v>
      </c>
      <c r="K8730" s="3" t="s">
        <v>42</v>
      </c>
      <c r="L8730" s="1" t="s">
        <v>70</v>
      </c>
      <c r="M8730" s="3" t="s">
        <v>27</v>
      </c>
      <c r="N8730" s="3" t="s">
        <v>47341</v>
      </c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1"/>
      <c r="AA8730" s="1" t="s">
        <v>16</v>
      </c>
      <c r="AB8730" s="3" t="s">
        <v>12</v>
      </c>
      <c r="AC8730" s="23" t="s">
        <v>37802</v>
      </c>
      <c r="AD8730" s="23" t="s">
        <v>38859</v>
      </c>
      <c r="AE8730" t="s">
        <v>35394</v>
      </c>
    </row>
    <row r="8731" spans="1:31" ht="14.25" customHeight="1">
      <c r="A8731" s="1">
        <v>8730</v>
      </c>
      <c r="B8731" s="1" t="s">
        <v>54</v>
      </c>
      <c r="C8731" s="1" t="s">
        <v>10166</v>
      </c>
      <c r="D8731" s="1" t="s">
        <v>39</v>
      </c>
      <c r="E8731" s="1" t="s">
        <v>139</v>
      </c>
      <c r="F8731" s="1" t="s">
        <v>25802</v>
      </c>
      <c r="G8731" s="14">
        <v>9140446469</v>
      </c>
      <c r="H8731" s="1" t="s">
        <v>15</v>
      </c>
      <c r="I8731" s="1" t="s">
        <v>9</v>
      </c>
      <c r="J8731" s="1" t="s">
        <v>47310</v>
      </c>
      <c r="K8731" s="3" t="s">
        <v>63</v>
      </c>
      <c r="L8731" s="1" t="s">
        <v>70</v>
      </c>
      <c r="M8731" s="3" t="s">
        <v>213</v>
      </c>
      <c r="N8731" s="3" t="s">
        <v>47341</v>
      </c>
      <c r="O8731" s="3" t="s">
        <v>17</v>
      </c>
      <c r="P8731" s="3" t="s">
        <v>47350</v>
      </c>
      <c r="Q8731" s="3" t="s">
        <v>42</v>
      </c>
      <c r="R8731" s="3" t="s">
        <v>24</v>
      </c>
      <c r="S8731" s="3" t="s">
        <v>27</v>
      </c>
      <c r="T8731" s="3" t="s">
        <v>47310</v>
      </c>
      <c r="U8731" s="3" t="s">
        <v>117</v>
      </c>
      <c r="V8731" s="3" t="s">
        <v>47310</v>
      </c>
      <c r="W8731" s="3" t="s">
        <v>178</v>
      </c>
      <c r="X8731" s="3" t="s">
        <v>47310</v>
      </c>
      <c r="Y8731" s="3" t="s">
        <v>171</v>
      </c>
      <c r="Z8731" s="1" t="s">
        <v>47310</v>
      </c>
      <c r="AA8731" s="1" t="s">
        <v>16</v>
      </c>
      <c r="AB8731" s="3" t="s">
        <v>12</v>
      </c>
      <c r="AC8731" s="23" t="s">
        <v>37802</v>
      </c>
      <c r="AD8731" s="23" t="s">
        <v>39029</v>
      </c>
      <c r="AE8731" t="s">
        <v>35410</v>
      </c>
    </row>
    <row r="8732" spans="1:31" ht="14.25" customHeight="1">
      <c r="A8732" s="1">
        <v>8731</v>
      </c>
      <c r="B8732" s="9" t="s">
        <v>6</v>
      </c>
      <c r="C8732" s="1" t="s">
        <v>10329</v>
      </c>
      <c r="D8732" s="1" t="s">
        <v>318</v>
      </c>
      <c r="E8732" s="1" t="s">
        <v>10330</v>
      </c>
      <c r="F8732" s="1" t="s">
        <v>25873</v>
      </c>
      <c r="G8732" s="14">
        <v>9194446</v>
      </c>
      <c r="H8732" s="1" t="s">
        <v>8</v>
      </c>
      <c r="I8732" s="1" t="s">
        <v>9</v>
      </c>
      <c r="J8732" s="1" t="s">
        <v>47310</v>
      </c>
      <c r="K8732" s="3" t="s">
        <v>42</v>
      </c>
      <c r="L8732" s="1" t="s">
        <v>70</v>
      </c>
      <c r="M8732" s="3" t="s">
        <v>27</v>
      </c>
      <c r="N8732" s="3" t="s">
        <v>47341</v>
      </c>
      <c r="O8732" s="3" t="s">
        <v>117</v>
      </c>
      <c r="P8732" s="3" t="s">
        <v>47350</v>
      </c>
      <c r="Q8732" s="3" t="s">
        <v>178</v>
      </c>
      <c r="R8732" s="3" t="s">
        <v>24</v>
      </c>
      <c r="S8732" s="3"/>
      <c r="T8732" s="3"/>
      <c r="U8732" s="3"/>
      <c r="V8732" s="3"/>
      <c r="W8732" s="3"/>
      <c r="X8732" s="3"/>
      <c r="Y8732" s="3"/>
      <c r="Z8732" s="1"/>
      <c r="AA8732" s="1" t="s">
        <v>16</v>
      </c>
      <c r="AB8732" s="3" t="s">
        <v>12</v>
      </c>
      <c r="AC8732" s="23" t="s">
        <v>37802</v>
      </c>
      <c r="AD8732" s="23" t="s">
        <v>45782</v>
      </c>
      <c r="AE8732" t="s">
        <v>35399</v>
      </c>
    </row>
    <row r="8733" spans="1:31" ht="14.25" customHeight="1">
      <c r="A8733" s="1">
        <v>8732</v>
      </c>
      <c r="B8733" s="9" t="s">
        <v>6</v>
      </c>
      <c r="C8733" s="1" t="s">
        <v>10972</v>
      </c>
      <c r="D8733" s="1" t="s">
        <v>10963</v>
      </c>
      <c r="E8733" s="1" t="s">
        <v>29</v>
      </c>
      <c r="F8733" s="1" t="s">
        <v>32291</v>
      </c>
      <c r="G8733" s="14">
        <v>914449640496</v>
      </c>
      <c r="H8733" s="1" t="s">
        <v>8</v>
      </c>
      <c r="I8733" s="1" t="s">
        <v>41</v>
      </c>
      <c r="J8733" s="1" t="s">
        <v>47310</v>
      </c>
      <c r="K8733" s="3" t="s">
        <v>17</v>
      </c>
      <c r="L8733" s="1" t="s">
        <v>70</v>
      </c>
      <c r="M8733" s="4" t="s">
        <v>42</v>
      </c>
      <c r="N8733" s="3" t="s">
        <v>47341</v>
      </c>
      <c r="O8733" s="3" t="s">
        <v>27</v>
      </c>
      <c r="P8733" s="3" t="s">
        <v>47350</v>
      </c>
      <c r="Q8733" s="3" t="s">
        <v>47344</v>
      </c>
      <c r="R8733" s="3" t="s">
        <v>24</v>
      </c>
      <c r="S8733" s="3" t="s">
        <v>178</v>
      </c>
      <c r="T8733" s="3" t="s">
        <v>47310</v>
      </c>
      <c r="U8733" s="3" t="s">
        <v>171</v>
      </c>
      <c r="V8733" s="3" t="s">
        <v>47310</v>
      </c>
      <c r="W8733" s="3"/>
      <c r="X8733" s="3"/>
      <c r="Y8733" s="3"/>
      <c r="Z8733" s="1"/>
      <c r="AA8733" s="1" t="s">
        <v>16</v>
      </c>
      <c r="AB8733" s="3" t="s">
        <v>12</v>
      </c>
      <c r="AC8733" s="23" t="s">
        <v>37802</v>
      </c>
      <c r="AD8733" s="23" t="s">
        <v>45947</v>
      </c>
      <c r="AE8733" t="s">
        <v>35409</v>
      </c>
    </row>
    <row r="8734" spans="1:31" ht="14.25" customHeight="1">
      <c r="A8734" s="1">
        <v>8733</v>
      </c>
      <c r="B8734" s="9" t="s">
        <v>6</v>
      </c>
      <c r="C8734" s="1" t="s">
        <v>11117</v>
      </c>
      <c r="D8734" s="1" t="s">
        <v>58</v>
      </c>
      <c r="E8734" s="1" t="s">
        <v>40</v>
      </c>
      <c r="F8734" s="1" t="s">
        <v>26276</v>
      </c>
      <c r="G8734" s="14">
        <v>9194669494</v>
      </c>
      <c r="H8734" s="1" t="s">
        <v>15</v>
      </c>
      <c r="I8734" s="1" t="s">
        <v>9</v>
      </c>
      <c r="J8734" s="1" t="s">
        <v>47310</v>
      </c>
      <c r="K8734" s="3" t="s">
        <v>17</v>
      </c>
      <c r="L8734" s="1" t="s">
        <v>70</v>
      </c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1"/>
      <c r="AA8734" s="1" t="s">
        <v>11</v>
      </c>
      <c r="AB8734" s="3" t="s">
        <v>13</v>
      </c>
      <c r="AC8734" s="23" t="s">
        <v>37803</v>
      </c>
      <c r="AD8734" s="23" t="s">
        <v>45948</v>
      </c>
      <c r="AE8734" t="s">
        <v>35394</v>
      </c>
    </row>
    <row r="8735" spans="1:31" ht="14.25" customHeight="1">
      <c r="A8735" s="1">
        <v>8734</v>
      </c>
      <c r="B8735" s="9" t="s">
        <v>6</v>
      </c>
      <c r="C8735" s="1" t="s">
        <v>11831</v>
      </c>
      <c r="D8735" s="1" t="s">
        <v>683</v>
      </c>
      <c r="E8735" s="1" t="s">
        <v>5433</v>
      </c>
      <c r="F8735" s="1" t="s">
        <v>26627</v>
      </c>
      <c r="G8735" s="14">
        <v>919099090444</v>
      </c>
      <c r="H8735" s="1" t="s">
        <v>15</v>
      </c>
      <c r="I8735" s="1" t="s">
        <v>9</v>
      </c>
      <c r="J8735" s="1" t="s">
        <v>47310</v>
      </c>
      <c r="K8735" s="3" t="s">
        <v>63</v>
      </c>
      <c r="L8735" s="1" t="s">
        <v>70</v>
      </c>
      <c r="M8735" s="3" t="s">
        <v>213</v>
      </c>
      <c r="N8735" s="3" t="s">
        <v>47341</v>
      </c>
      <c r="O8735" s="3" t="s">
        <v>17</v>
      </c>
      <c r="P8735" s="3" t="s">
        <v>47350</v>
      </c>
      <c r="Q8735" s="3" t="s">
        <v>42</v>
      </c>
      <c r="R8735" s="3" t="s">
        <v>24</v>
      </c>
      <c r="S8735" s="3" t="s">
        <v>27</v>
      </c>
      <c r="T8735" s="3" t="s">
        <v>47310</v>
      </c>
      <c r="U8735" s="3" t="s">
        <v>117</v>
      </c>
      <c r="V8735" s="3" t="s">
        <v>47310</v>
      </c>
      <c r="W8735" s="3" t="s">
        <v>178</v>
      </c>
      <c r="X8735" s="3" t="s">
        <v>47310</v>
      </c>
      <c r="Y8735" s="3" t="s">
        <v>171</v>
      </c>
      <c r="Z8735" s="1" t="s">
        <v>47310</v>
      </c>
      <c r="AA8735" s="1" t="s">
        <v>16</v>
      </c>
      <c r="AB8735" s="3" t="s">
        <v>12</v>
      </c>
      <c r="AC8735" s="23" t="s">
        <v>37803</v>
      </c>
      <c r="AD8735" s="23" t="s">
        <v>45949</v>
      </c>
      <c r="AE8735" t="s">
        <v>35410</v>
      </c>
    </row>
    <row r="8736" spans="1:31" ht="14.25" customHeight="1">
      <c r="A8736" s="1">
        <v>8735</v>
      </c>
      <c r="B8736" s="9" t="s">
        <v>6</v>
      </c>
      <c r="C8736" s="1" t="s">
        <v>13308</v>
      </c>
      <c r="D8736" s="1" t="s">
        <v>9386</v>
      </c>
      <c r="E8736" s="1" t="s">
        <v>40</v>
      </c>
      <c r="F8736" s="1" t="s">
        <v>27498</v>
      </c>
      <c r="G8736" s="14">
        <v>91600066</v>
      </c>
      <c r="H8736" s="1" t="s">
        <v>15</v>
      </c>
      <c r="I8736" s="1" t="s">
        <v>41</v>
      </c>
      <c r="J8736" s="1" t="s">
        <v>47310</v>
      </c>
      <c r="K8736" s="3" t="s">
        <v>27</v>
      </c>
      <c r="L8736" s="1" t="s">
        <v>70</v>
      </c>
      <c r="M8736" s="3" t="s">
        <v>47344</v>
      </c>
      <c r="N8736" s="3" t="s">
        <v>47341</v>
      </c>
      <c r="O8736" s="3" t="s">
        <v>47349</v>
      </c>
      <c r="P8736" s="3" t="s">
        <v>47350</v>
      </c>
      <c r="Q8736" s="3"/>
      <c r="R8736" s="3"/>
      <c r="S8736" s="3"/>
      <c r="T8736" s="3"/>
      <c r="U8736" s="3"/>
      <c r="V8736" s="3"/>
      <c r="W8736" s="3"/>
      <c r="X8736" s="3"/>
      <c r="Y8736" s="3"/>
      <c r="Z8736" s="1"/>
      <c r="AA8736" s="1" t="s">
        <v>16</v>
      </c>
      <c r="AB8736" s="3" t="s">
        <v>12</v>
      </c>
      <c r="AC8736" s="23" t="s">
        <v>37804</v>
      </c>
      <c r="AD8736" s="23" t="s">
        <v>45950</v>
      </c>
      <c r="AE8736" t="s">
        <v>35410</v>
      </c>
    </row>
    <row r="8737" spans="1:31" ht="14.25" customHeight="1">
      <c r="A8737" s="1">
        <v>8736</v>
      </c>
      <c r="B8737" s="9" t="s">
        <v>6</v>
      </c>
      <c r="C8737" s="1" t="s">
        <v>13541</v>
      </c>
      <c r="D8737" s="1" t="s">
        <v>40</v>
      </c>
      <c r="E8737" s="1" t="s">
        <v>13542</v>
      </c>
      <c r="F8737" s="1" t="s">
        <v>27599</v>
      </c>
      <c r="G8737" s="14">
        <v>91949000044</v>
      </c>
      <c r="H8737" s="1" t="s">
        <v>8</v>
      </c>
      <c r="I8737" s="1" t="s">
        <v>9</v>
      </c>
      <c r="J8737" s="1" t="s">
        <v>47310</v>
      </c>
      <c r="K8737" s="3" t="s">
        <v>63</v>
      </c>
      <c r="L8737" s="1" t="s">
        <v>70</v>
      </c>
      <c r="M8737" s="3" t="s">
        <v>213</v>
      </c>
      <c r="N8737" s="3" t="s">
        <v>47341</v>
      </c>
      <c r="O8737" s="3" t="s">
        <v>17</v>
      </c>
      <c r="P8737" s="3" t="s">
        <v>47350</v>
      </c>
      <c r="Q8737" s="3" t="s">
        <v>42</v>
      </c>
      <c r="R8737" s="3" t="s">
        <v>24</v>
      </c>
      <c r="S8737" s="3" t="s">
        <v>27</v>
      </c>
      <c r="T8737" s="3" t="s">
        <v>47310</v>
      </c>
      <c r="U8737" s="3" t="s">
        <v>117</v>
      </c>
      <c r="V8737" s="3" t="s">
        <v>47310</v>
      </c>
      <c r="W8737" s="3" t="s">
        <v>178</v>
      </c>
      <c r="X8737" s="3" t="s">
        <v>47310</v>
      </c>
      <c r="Y8737" s="3" t="s">
        <v>171</v>
      </c>
      <c r="Z8737" s="1" t="s">
        <v>47310</v>
      </c>
      <c r="AA8737" s="1" t="s">
        <v>16</v>
      </c>
      <c r="AB8737" s="3" t="s">
        <v>12</v>
      </c>
      <c r="AC8737" s="23" t="s">
        <v>37805</v>
      </c>
      <c r="AD8737" s="23" t="s">
        <v>45951</v>
      </c>
      <c r="AE8737" t="s">
        <v>35394</v>
      </c>
    </row>
    <row r="8738" spans="1:31" ht="14.25" customHeight="1">
      <c r="A8738" s="1">
        <v>8737</v>
      </c>
      <c r="B8738" s="9" t="s">
        <v>6</v>
      </c>
      <c r="C8738" s="1" t="s">
        <v>1223</v>
      </c>
      <c r="D8738" s="1" t="s">
        <v>1224</v>
      </c>
      <c r="E8738" s="1" t="s">
        <v>1225</v>
      </c>
      <c r="F8738" s="1" t="s">
        <v>31225</v>
      </c>
      <c r="G8738" s="14">
        <v>91444999446</v>
      </c>
      <c r="H8738" s="1" t="s">
        <v>8</v>
      </c>
      <c r="I8738" s="1" t="s">
        <v>62</v>
      </c>
      <c r="J8738" s="1" t="s">
        <v>47298</v>
      </c>
      <c r="K8738" s="3" t="s">
        <v>42</v>
      </c>
      <c r="L8738" s="1" t="s">
        <v>70</v>
      </c>
      <c r="M8738" s="3" t="s">
        <v>27</v>
      </c>
      <c r="N8738" s="3" t="s">
        <v>47341</v>
      </c>
      <c r="O8738" s="3" t="s">
        <v>47349</v>
      </c>
      <c r="P8738" s="3" t="s">
        <v>47350</v>
      </c>
      <c r="Q8738" s="3"/>
      <c r="R8738" s="3"/>
      <c r="S8738" s="3"/>
      <c r="T8738" s="3"/>
      <c r="U8738" s="3"/>
      <c r="V8738" s="3"/>
      <c r="W8738" s="3"/>
      <c r="X8738" s="3"/>
      <c r="Y8738" s="3"/>
      <c r="Z8738" s="1"/>
      <c r="AA8738" s="1" t="s">
        <v>16</v>
      </c>
      <c r="AB8738" s="3" t="s">
        <v>12</v>
      </c>
      <c r="AC8738" s="23" t="s">
        <v>37801</v>
      </c>
      <c r="AD8738" s="23" t="s">
        <v>45952</v>
      </c>
      <c r="AE8738" t="s">
        <v>35399</v>
      </c>
    </row>
    <row r="8739" spans="1:31" ht="14.25" customHeight="1">
      <c r="A8739" s="1">
        <v>8738</v>
      </c>
      <c r="B8739" s="9" t="s">
        <v>6</v>
      </c>
      <c r="C8739" s="1" t="s">
        <v>7504</v>
      </c>
      <c r="D8739" s="1" t="s">
        <v>1311</v>
      </c>
      <c r="E8739" s="1" t="s">
        <v>7505</v>
      </c>
      <c r="F8739" s="1" t="s">
        <v>31891</v>
      </c>
      <c r="G8739" s="14">
        <v>91960140</v>
      </c>
      <c r="H8739" s="1" t="s">
        <v>8</v>
      </c>
      <c r="I8739" s="1" t="s">
        <v>9</v>
      </c>
      <c r="J8739" s="1" t="s">
        <v>47298</v>
      </c>
      <c r="K8739" s="3" t="s">
        <v>17</v>
      </c>
      <c r="L8739" s="1" t="s">
        <v>70</v>
      </c>
      <c r="M8739" s="4" t="s">
        <v>42</v>
      </c>
      <c r="N8739" s="3" t="s">
        <v>47341</v>
      </c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1"/>
      <c r="AA8739" s="1" t="s">
        <v>16</v>
      </c>
      <c r="AB8739" s="3" t="s">
        <v>12</v>
      </c>
      <c r="AC8739" s="23" t="s">
        <v>37802</v>
      </c>
      <c r="AD8739" s="23" t="s">
        <v>41836</v>
      </c>
      <c r="AE8739" t="s">
        <v>35394</v>
      </c>
    </row>
    <row r="8740" spans="1:31" ht="14.25" customHeight="1">
      <c r="A8740" s="1">
        <v>8739</v>
      </c>
      <c r="B8740" s="9" t="s">
        <v>6</v>
      </c>
      <c r="C8740" s="1" t="s">
        <v>8732</v>
      </c>
      <c r="D8740" s="1" t="s">
        <v>873</v>
      </c>
      <c r="E8740" s="1" t="s">
        <v>90</v>
      </c>
      <c r="F8740" s="1" t="s">
        <v>25080</v>
      </c>
      <c r="G8740" s="14">
        <v>919446649464</v>
      </c>
      <c r="H8740" s="1" t="s">
        <v>15</v>
      </c>
      <c r="I8740" s="1" t="s">
        <v>9</v>
      </c>
      <c r="J8740" s="1" t="s">
        <v>47298</v>
      </c>
      <c r="K8740" s="3" t="s">
        <v>42</v>
      </c>
      <c r="L8740" s="1" t="s">
        <v>70</v>
      </c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1"/>
      <c r="AA8740" s="1" t="s">
        <v>16</v>
      </c>
      <c r="AB8740" s="3" t="s">
        <v>12</v>
      </c>
      <c r="AC8740" s="23" t="s">
        <v>37802</v>
      </c>
      <c r="AD8740" s="23" t="s">
        <v>45953</v>
      </c>
      <c r="AE8740" t="s">
        <v>35399</v>
      </c>
    </row>
    <row r="8741" spans="1:31" ht="14.25" customHeight="1">
      <c r="A8741" s="1">
        <v>8740</v>
      </c>
      <c r="B8741" s="9" t="s">
        <v>6</v>
      </c>
      <c r="C8741" s="1" t="s">
        <v>11097</v>
      </c>
      <c r="D8741" s="1" t="s">
        <v>5731</v>
      </c>
      <c r="E8741" s="1" t="s">
        <v>139</v>
      </c>
      <c r="F8741" s="1" t="s">
        <v>26265</v>
      </c>
      <c r="G8741" s="14">
        <v>9144669660</v>
      </c>
      <c r="H8741" s="1" t="s">
        <v>20</v>
      </c>
      <c r="I8741" s="1" t="s">
        <v>62</v>
      </c>
      <c r="J8741" s="1" t="s">
        <v>47298</v>
      </c>
      <c r="K8741" s="3" t="s">
        <v>27</v>
      </c>
      <c r="L8741" s="1" t="s">
        <v>70</v>
      </c>
      <c r="M8741" s="3" t="s">
        <v>47344</v>
      </c>
      <c r="N8741" s="3" t="s">
        <v>47341</v>
      </c>
      <c r="O8741" s="3" t="s">
        <v>47349</v>
      </c>
      <c r="P8741" s="3" t="s">
        <v>47350</v>
      </c>
      <c r="Q8741" s="3"/>
      <c r="R8741" s="3"/>
      <c r="S8741" s="3"/>
      <c r="T8741" s="3"/>
      <c r="U8741" s="3"/>
      <c r="V8741" s="3"/>
      <c r="W8741" s="3"/>
      <c r="X8741" s="3"/>
      <c r="Y8741" s="3"/>
      <c r="Z8741" s="1"/>
      <c r="AA8741" s="1" t="s">
        <v>16</v>
      </c>
      <c r="AB8741" s="3" t="s">
        <v>12</v>
      </c>
      <c r="AC8741" s="23" t="s">
        <v>37803</v>
      </c>
      <c r="AD8741" s="23" t="s">
        <v>45954</v>
      </c>
      <c r="AE8741" t="s">
        <v>35410</v>
      </c>
    </row>
    <row r="8742" spans="1:31" ht="14.25" customHeight="1">
      <c r="A8742" s="1">
        <v>8741</v>
      </c>
      <c r="B8742" s="9" t="s">
        <v>6</v>
      </c>
      <c r="C8742" s="1" t="s">
        <v>150</v>
      </c>
      <c r="D8742" s="1" t="s">
        <v>151</v>
      </c>
      <c r="E8742" s="1" t="s">
        <v>152</v>
      </c>
      <c r="F8742" s="1" t="s">
        <v>21026</v>
      </c>
      <c r="G8742" s="14">
        <v>9190999191</v>
      </c>
      <c r="H8742" s="1" t="s">
        <v>8</v>
      </c>
      <c r="I8742" s="1" t="s">
        <v>41</v>
      </c>
      <c r="J8742" s="1" t="s">
        <v>47310</v>
      </c>
      <c r="K8742" s="3" t="s">
        <v>42</v>
      </c>
      <c r="L8742" s="1" t="s">
        <v>70</v>
      </c>
      <c r="M8742" s="3" t="s">
        <v>27</v>
      </c>
      <c r="N8742" s="3" t="s">
        <v>47341</v>
      </c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1"/>
      <c r="AA8742" s="1" t="s">
        <v>16</v>
      </c>
      <c r="AB8742" s="3" t="s">
        <v>12</v>
      </c>
      <c r="AC8742" s="23" t="s">
        <v>37801</v>
      </c>
      <c r="AD8742" s="23" t="s">
        <v>45955</v>
      </c>
      <c r="AE8742" t="s">
        <v>35410</v>
      </c>
    </row>
    <row r="8743" spans="1:31" ht="14.25" customHeight="1">
      <c r="A8743" s="1">
        <v>8742</v>
      </c>
      <c r="B8743" s="1" t="s">
        <v>54</v>
      </c>
      <c r="C8743" s="1" t="s">
        <v>665</v>
      </c>
      <c r="D8743" s="1" t="s">
        <v>7303</v>
      </c>
      <c r="E8743" s="1" t="s">
        <v>558</v>
      </c>
      <c r="F8743" s="1" t="s">
        <v>21261</v>
      </c>
      <c r="G8743" s="14">
        <v>91414441694</v>
      </c>
      <c r="H8743" s="1" t="s">
        <v>132</v>
      </c>
      <c r="I8743" s="1" t="s">
        <v>9</v>
      </c>
      <c r="J8743" s="1" t="s">
        <v>47310</v>
      </c>
      <c r="K8743" s="3" t="s">
        <v>27</v>
      </c>
      <c r="L8743" s="1" t="s">
        <v>70</v>
      </c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1"/>
      <c r="AA8743" s="1" t="s">
        <v>16</v>
      </c>
      <c r="AB8743" s="3" t="s">
        <v>12</v>
      </c>
      <c r="AC8743" s="23" t="s">
        <v>37801</v>
      </c>
      <c r="AD8743" s="23" t="s">
        <v>45956</v>
      </c>
      <c r="AE8743" t="s">
        <v>35394</v>
      </c>
    </row>
    <row r="8744" spans="1:31" ht="14.25" customHeight="1">
      <c r="A8744" s="1">
        <v>8743</v>
      </c>
      <c r="B8744" s="9" t="s">
        <v>6</v>
      </c>
      <c r="C8744" s="1" t="s">
        <v>2246</v>
      </c>
      <c r="D8744" s="1" t="s">
        <v>699</v>
      </c>
      <c r="E8744" s="1" t="s">
        <v>40</v>
      </c>
      <c r="F8744" s="1" t="s">
        <v>21919</v>
      </c>
      <c r="G8744" s="14">
        <v>919146904</v>
      </c>
      <c r="H8744" s="1" t="s">
        <v>8</v>
      </c>
      <c r="I8744" s="1" t="s">
        <v>9</v>
      </c>
      <c r="J8744" s="1" t="s">
        <v>47310</v>
      </c>
      <c r="K8744" s="3" t="s">
        <v>42</v>
      </c>
      <c r="L8744" s="1" t="s">
        <v>70</v>
      </c>
      <c r="M8744" s="3" t="s">
        <v>27</v>
      </c>
      <c r="N8744" s="3" t="s">
        <v>47341</v>
      </c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1"/>
      <c r="AA8744" s="1" t="s">
        <v>16</v>
      </c>
      <c r="AB8744" s="3" t="s">
        <v>12</v>
      </c>
      <c r="AC8744" s="23" t="s">
        <v>37801</v>
      </c>
      <c r="AD8744" s="23" t="s">
        <v>43692</v>
      </c>
      <c r="AE8744" t="s">
        <v>35394</v>
      </c>
    </row>
    <row r="8745" spans="1:31" ht="14.25" customHeight="1">
      <c r="A8745" s="1">
        <v>8744</v>
      </c>
      <c r="B8745" s="9" t="s">
        <v>6</v>
      </c>
      <c r="C8745" s="1" t="s">
        <v>2761</v>
      </c>
      <c r="D8745" s="1" t="s">
        <v>2762</v>
      </c>
      <c r="E8745" s="1" t="s">
        <v>447</v>
      </c>
      <c r="F8745" s="1" t="s">
        <v>22153</v>
      </c>
      <c r="G8745" s="14">
        <v>91919046049</v>
      </c>
      <c r="H8745" s="1" t="s">
        <v>15</v>
      </c>
      <c r="I8745" s="1" t="s">
        <v>62</v>
      </c>
      <c r="J8745" s="1" t="s">
        <v>47310</v>
      </c>
      <c r="K8745" s="3" t="s">
        <v>42</v>
      </c>
      <c r="L8745" s="1" t="s">
        <v>70</v>
      </c>
      <c r="M8745" s="3" t="s">
        <v>27</v>
      </c>
      <c r="N8745" s="3" t="s">
        <v>47341</v>
      </c>
      <c r="O8745" s="3" t="s">
        <v>117</v>
      </c>
      <c r="P8745" s="3" t="s">
        <v>47350</v>
      </c>
      <c r="Q8745" s="3" t="s">
        <v>178</v>
      </c>
      <c r="R8745" s="3" t="s">
        <v>47310</v>
      </c>
      <c r="S8745" s="3" t="s">
        <v>171</v>
      </c>
      <c r="T8745" s="3" t="s">
        <v>47310</v>
      </c>
      <c r="U8745" s="3"/>
      <c r="V8745" s="3"/>
      <c r="W8745" s="3"/>
      <c r="X8745" s="3"/>
      <c r="Y8745" s="3"/>
      <c r="Z8745" s="1"/>
      <c r="AA8745" s="1" t="s">
        <v>16</v>
      </c>
      <c r="AB8745" s="3" t="s">
        <v>12</v>
      </c>
      <c r="AC8745" s="23" t="s">
        <v>37801</v>
      </c>
      <c r="AD8745" s="23" t="s">
        <v>45957</v>
      </c>
      <c r="AE8745" t="s">
        <v>35394</v>
      </c>
    </row>
    <row r="8746" spans="1:31" ht="14.25" customHeight="1">
      <c r="A8746" s="1">
        <v>8745</v>
      </c>
      <c r="B8746" s="9" t="s">
        <v>6</v>
      </c>
      <c r="C8746" s="1" t="s">
        <v>2788</v>
      </c>
      <c r="D8746" s="1" t="s">
        <v>391</v>
      </c>
      <c r="E8746" s="1" t="s">
        <v>487</v>
      </c>
      <c r="F8746" s="1" t="s">
        <v>22168</v>
      </c>
      <c r="G8746" s="14">
        <v>919499696</v>
      </c>
      <c r="H8746" s="1" t="s">
        <v>15</v>
      </c>
      <c r="I8746" s="1" t="s">
        <v>62</v>
      </c>
      <c r="J8746" s="1" t="s">
        <v>47310</v>
      </c>
      <c r="K8746" s="3" t="s">
        <v>17</v>
      </c>
      <c r="L8746" s="1" t="s">
        <v>70</v>
      </c>
      <c r="M8746" s="4" t="s">
        <v>42</v>
      </c>
      <c r="N8746" s="3" t="s">
        <v>47341</v>
      </c>
      <c r="O8746" s="3" t="s">
        <v>27</v>
      </c>
      <c r="P8746" s="3" t="s">
        <v>47350</v>
      </c>
      <c r="Q8746" s="3"/>
      <c r="R8746" s="3"/>
      <c r="S8746" s="3"/>
      <c r="T8746" s="3"/>
      <c r="U8746" s="3"/>
      <c r="V8746" s="3"/>
      <c r="W8746" s="3"/>
      <c r="X8746" s="3"/>
      <c r="Y8746" s="3"/>
      <c r="Z8746" s="1"/>
      <c r="AA8746" s="1" t="s">
        <v>16</v>
      </c>
      <c r="AB8746" s="3" t="s">
        <v>12</v>
      </c>
      <c r="AC8746" s="23" t="s">
        <v>37801</v>
      </c>
      <c r="AD8746" s="23" t="s">
        <v>45958</v>
      </c>
      <c r="AE8746" t="s">
        <v>35394</v>
      </c>
    </row>
    <row r="8747" spans="1:31" ht="14.25" customHeight="1">
      <c r="A8747" s="1">
        <v>8746</v>
      </c>
      <c r="B8747" s="9" t="s">
        <v>6</v>
      </c>
      <c r="C8747" s="1" t="s">
        <v>2876</v>
      </c>
      <c r="D8747" s="1" t="s">
        <v>361</v>
      </c>
      <c r="E8747" s="1" t="s">
        <v>40</v>
      </c>
      <c r="F8747" s="1" t="s">
        <v>33643</v>
      </c>
      <c r="G8747" s="14">
        <v>914460619191</v>
      </c>
      <c r="H8747" s="1" t="s">
        <v>15</v>
      </c>
      <c r="I8747" s="1" t="s">
        <v>9</v>
      </c>
      <c r="J8747" s="1" t="s">
        <v>47310</v>
      </c>
      <c r="K8747" s="3" t="s">
        <v>42</v>
      </c>
      <c r="L8747" s="1" t="s">
        <v>70</v>
      </c>
      <c r="M8747" s="3" t="s">
        <v>27</v>
      </c>
      <c r="N8747" s="3" t="s">
        <v>47341</v>
      </c>
      <c r="O8747" s="3" t="s">
        <v>47349</v>
      </c>
      <c r="P8747" s="3" t="s">
        <v>47350</v>
      </c>
      <c r="Q8747" s="3"/>
      <c r="R8747" s="3"/>
      <c r="S8747" s="3"/>
      <c r="T8747" s="3"/>
      <c r="U8747" s="3"/>
      <c r="V8747" s="3"/>
      <c r="W8747" s="3"/>
      <c r="X8747" s="3"/>
      <c r="Y8747" s="3"/>
      <c r="Z8747" s="1"/>
      <c r="AA8747" s="1" t="s">
        <v>16</v>
      </c>
      <c r="AB8747" s="3" t="s">
        <v>12</v>
      </c>
      <c r="AC8747" s="23" t="s">
        <v>37801</v>
      </c>
      <c r="AD8747" s="23" t="s">
        <v>45959</v>
      </c>
      <c r="AE8747" t="s">
        <v>35394</v>
      </c>
    </row>
    <row r="8748" spans="1:31" ht="14.25" customHeight="1">
      <c r="A8748" s="1">
        <v>8747</v>
      </c>
      <c r="B8748" s="1" t="s">
        <v>54</v>
      </c>
      <c r="C8748" s="1" t="s">
        <v>2891</v>
      </c>
      <c r="D8748" s="1" t="s">
        <v>579</v>
      </c>
      <c r="E8748" s="1" t="s">
        <v>37112</v>
      </c>
      <c r="F8748" s="1" t="s">
        <v>22225</v>
      </c>
      <c r="G8748" s="14">
        <v>916604466</v>
      </c>
      <c r="H8748" s="1" t="s">
        <v>8</v>
      </c>
      <c r="I8748" s="1" t="s">
        <v>9</v>
      </c>
      <c r="J8748" s="1" t="s">
        <v>47310</v>
      </c>
      <c r="K8748" s="3" t="s">
        <v>42</v>
      </c>
      <c r="L8748" s="1" t="s">
        <v>70</v>
      </c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1"/>
      <c r="AA8748" s="1" t="s">
        <v>16</v>
      </c>
      <c r="AB8748" s="3" t="s">
        <v>12</v>
      </c>
      <c r="AC8748" s="23" t="s">
        <v>37801</v>
      </c>
      <c r="AD8748" s="23" t="s">
        <v>41324</v>
      </c>
      <c r="AE8748" t="s">
        <v>35399</v>
      </c>
    </row>
    <row r="8749" spans="1:31" ht="14.25" customHeight="1">
      <c r="A8749" s="1">
        <v>8748</v>
      </c>
      <c r="B8749" s="1" t="s">
        <v>54</v>
      </c>
      <c r="C8749" s="1" t="s">
        <v>2995</v>
      </c>
      <c r="D8749" s="1" t="s">
        <v>9342</v>
      </c>
      <c r="E8749" s="1" t="s">
        <v>37055</v>
      </c>
      <c r="F8749" s="1" t="s">
        <v>31405</v>
      </c>
      <c r="G8749" s="14">
        <v>91994444649</v>
      </c>
      <c r="H8749" s="1" t="s">
        <v>8</v>
      </c>
      <c r="I8749" s="1" t="s">
        <v>9</v>
      </c>
      <c r="J8749" s="1" t="s">
        <v>47310</v>
      </c>
      <c r="K8749" s="3" t="s">
        <v>42</v>
      </c>
      <c r="L8749" s="1" t="s">
        <v>70</v>
      </c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1"/>
      <c r="AA8749" s="1" t="s">
        <v>16</v>
      </c>
      <c r="AB8749" s="3" t="s">
        <v>12</v>
      </c>
      <c r="AC8749" s="23" t="s">
        <v>37801</v>
      </c>
      <c r="AD8749" s="23" t="s">
        <v>45687</v>
      </c>
      <c r="AE8749" t="s">
        <v>35394</v>
      </c>
    </row>
    <row r="8750" spans="1:31" ht="14.25" customHeight="1">
      <c r="A8750" s="1">
        <v>8749</v>
      </c>
      <c r="B8750" s="9" t="s">
        <v>6</v>
      </c>
      <c r="C8750" s="1" t="s">
        <v>4177</v>
      </c>
      <c r="D8750" s="1" t="s">
        <v>4178</v>
      </c>
      <c r="E8750" s="1" t="s">
        <v>4179</v>
      </c>
      <c r="F8750" s="1" t="s">
        <v>31533</v>
      </c>
      <c r="G8750" s="14">
        <v>91944946616</v>
      </c>
      <c r="H8750" s="1" t="s">
        <v>8</v>
      </c>
      <c r="I8750" s="1" t="s">
        <v>41</v>
      </c>
      <c r="J8750" s="1" t="s">
        <v>47310</v>
      </c>
      <c r="K8750" s="3" t="s">
        <v>42</v>
      </c>
      <c r="L8750" s="1" t="s">
        <v>70</v>
      </c>
      <c r="M8750" s="3" t="s">
        <v>27</v>
      </c>
      <c r="N8750" s="3" t="s">
        <v>47341</v>
      </c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1"/>
      <c r="AA8750" s="1" t="s">
        <v>16</v>
      </c>
      <c r="AB8750" s="3" t="s">
        <v>12</v>
      </c>
      <c r="AC8750" s="23" t="s">
        <v>37801</v>
      </c>
      <c r="AD8750" s="23" t="s">
        <v>45960</v>
      </c>
      <c r="AE8750" t="s">
        <v>35394</v>
      </c>
    </row>
    <row r="8751" spans="1:31" ht="14.25" customHeight="1">
      <c r="A8751" s="1">
        <v>8750</v>
      </c>
      <c r="B8751" s="9" t="s">
        <v>6</v>
      </c>
      <c r="C8751" s="1" t="s">
        <v>4513</v>
      </c>
      <c r="D8751" s="1" t="s">
        <v>2921</v>
      </c>
      <c r="E8751" s="1" t="s">
        <v>40</v>
      </c>
      <c r="F8751" s="1" t="s">
        <v>23023</v>
      </c>
      <c r="G8751" s="14">
        <v>9199099940</v>
      </c>
      <c r="H8751" s="1" t="s">
        <v>8</v>
      </c>
      <c r="I8751" s="1" t="s">
        <v>9</v>
      </c>
      <c r="J8751" s="1" t="s">
        <v>47310</v>
      </c>
      <c r="K8751" s="3" t="s">
        <v>17</v>
      </c>
      <c r="L8751" s="1" t="s">
        <v>70</v>
      </c>
      <c r="M8751" s="4" t="s">
        <v>42</v>
      </c>
      <c r="N8751" s="3" t="s">
        <v>47341</v>
      </c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1"/>
      <c r="AA8751" s="1" t="s">
        <v>16</v>
      </c>
      <c r="AB8751" s="3" t="s">
        <v>12</v>
      </c>
      <c r="AC8751" s="23" t="s">
        <v>37801</v>
      </c>
      <c r="AD8751" s="23" t="s">
        <v>45961</v>
      </c>
      <c r="AE8751" t="s">
        <v>35399</v>
      </c>
    </row>
    <row r="8752" spans="1:31" ht="14.25" customHeight="1">
      <c r="A8752" s="1">
        <v>8751</v>
      </c>
      <c r="B8752" s="1" t="s">
        <v>54</v>
      </c>
      <c r="C8752" s="1" t="s">
        <v>5265</v>
      </c>
      <c r="D8752" s="1" t="s">
        <v>1079</v>
      </c>
      <c r="E8752" s="1" t="s">
        <v>139</v>
      </c>
      <c r="F8752" s="1" t="s">
        <v>23407</v>
      </c>
      <c r="G8752" s="14">
        <v>919909999149</v>
      </c>
      <c r="H8752" s="1" t="s">
        <v>8</v>
      </c>
      <c r="I8752" s="1" t="s">
        <v>9</v>
      </c>
      <c r="J8752" s="1" t="s">
        <v>47310</v>
      </c>
      <c r="K8752" s="3" t="s">
        <v>17</v>
      </c>
      <c r="L8752" s="1" t="s">
        <v>70</v>
      </c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1"/>
      <c r="AA8752" s="1" t="s">
        <v>11</v>
      </c>
      <c r="AB8752" s="3" t="s">
        <v>586</v>
      </c>
      <c r="AC8752" s="23" t="s">
        <v>37801</v>
      </c>
      <c r="AD8752" s="23" t="s">
        <v>45962</v>
      </c>
      <c r="AE8752" t="s">
        <v>35394</v>
      </c>
    </row>
    <row r="8753" spans="1:31" ht="14.25" customHeight="1">
      <c r="A8753" s="1">
        <v>8752</v>
      </c>
      <c r="B8753" s="9" t="s">
        <v>6</v>
      </c>
      <c r="C8753" s="1" t="s">
        <v>5520</v>
      </c>
      <c r="D8753" s="1" t="s">
        <v>1250</v>
      </c>
      <c r="E8753" s="1" t="s">
        <v>4906</v>
      </c>
      <c r="F8753" s="1" t="s">
        <v>23539</v>
      </c>
      <c r="G8753" s="14">
        <v>919944400966</v>
      </c>
      <c r="H8753" s="1" t="s">
        <v>132</v>
      </c>
      <c r="I8753" s="1" t="s">
        <v>62</v>
      </c>
      <c r="J8753" s="1" t="s">
        <v>47310</v>
      </c>
      <c r="K8753" s="3" t="s">
        <v>42</v>
      </c>
      <c r="L8753" s="1" t="s">
        <v>70</v>
      </c>
      <c r="M8753" s="3" t="s">
        <v>27</v>
      </c>
      <c r="N8753" s="3" t="s">
        <v>47341</v>
      </c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1"/>
      <c r="AA8753" s="1" t="s">
        <v>16</v>
      </c>
      <c r="AB8753" s="3" t="s">
        <v>12</v>
      </c>
      <c r="AC8753" s="23" t="s">
        <v>37801</v>
      </c>
      <c r="AD8753" s="23" t="s">
        <v>45963</v>
      </c>
      <c r="AE8753" t="s">
        <v>35410</v>
      </c>
    </row>
    <row r="8754" spans="1:31" ht="14.25" customHeight="1">
      <c r="A8754" s="1">
        <v>8753</v>
      </c>
      <c r="B8754" s="9" t="s">
        <v>6</v>
      </c>
      <c r="C8754" s="1" t="s">
        <v>6172</v>
      </c>
      <c r="D8754" s="1" t="s">
        <v>627</v>
      </c>
      <c r="E8754" s="1" t="s">
        <v>40</v>
      </c>
      <c r="F8754" s="1" t="s">
        <v>23844</v>
      </c>
      <c r="G8754" s="14">
        <v>919949144</v>
      </c>
      <c r="H8754" s="1" t="s">
        <v>15</v>
      </c>
      <c r="I8754" s="1" t="s">
        <v>9</v>
      </c>
      <c r="J8754" s="1" t="s">
        <v>47310</v>
      </c>
      <c r="K8754" s="3" t="s">
        <v>63</v>
      </c>
      <c r="L8754" s="1" t="s">
        <v>70</v>
      </c>
      <c r="M8754" s="3" t="s">
        <v>213</v>
      </c>
      <c r="N8754" s="3" t="s">
        <v>47341</v>
      </c>
      <c r="O8754" s="3" t="s">
        <v>17</v>
      </c>
      <c r="P8754" s="3" t="s">
        <v>47350</v>
      </c>
      <c r="Q8754" s="3" t="s">
        <v>42</v>
      </c>
      <c r="R8754" s="3" t="s">
        <v>47310</v>
      </c>
      <c r="S8754" s="3" t="s">
        <v>27</v>
      </c>
      <c r="T8754" s="3" t="s">
        <v>47310</v>
      </c>
      <c r="U8754" s="3" t="s">
        <v>117</v>
      </c>
      <c r="V8754" s="3" t="s">
        <v>47310</v>
      </c>
      <c r="W8754" s="3" t="s">
        <v>178</v>
      </c>
      <c r="X8754" s="3" t="s">
        <v>47310</v>
      </c>
      <c r="Y8754" s="3" t="s">
        <v>171</v>
      </c>
      <c r="Z8754" s="1" t="s">
        <v>47310</v>
      </c>
      <c r="AA8754" s="1" t="s">
        <v>16</v>
      </c>
      <c r="AB8754" s="3" t="s">
        <v>12</v>
      </c>
      <c r="AC8754" s="23" t="s">
        <v>37802</v>
      </c>
      <c r="AD8754" s="23" t="s">
        <v>45964</v>
      </c>
      <c r="AE8754" t="s">
        <v>35410</v>
      </c>
    </row>
    <row r="8755" spans="1:31" ht="14.25" customHeight="1">
      <c r="A8755" s="1">
        <v>8754</v>
      </c>
      <c r="B8755" s="1" t="s">
        <v>54</v>
      </c>
      <c r="C8755" s="1" t="s">
        <v>6207</v>
      </c>
      <c r="D8755" s="1" t="s">
        <v>841</v>
      </c>
      <c r="E8755" s="1" t="s">
        <v>2597</v>
      </c>
      <c r="F8755" s="1" t="s">
        <v>23866</v>
      </c>
      <c r="G8755" s="14">
        <v>919016944496</v>
      </c>
      <c r="H8755" s="1" t="s">
        <v>20</v>
      </c>
      <c r="I8755" s="1" t="s">
        <v>62</v>
      </c>
      <c r="J8755" s="1" t="s">
        <v>47310</v>
      </c>
      <c r="K8755" s="3" t="s">
        <v>42</v>
      </c>
      <c r="L8755" s="1" t="s">
        <v>70</v>
      </c>
      <c r="M8755" s="3" t="s">
        <v>27</v>
      </c>
      <c r="N8755" s="3" t="s">
        <v>47341</v>
      </c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1"/>
      <c r="AA8755" s="1" t="s">
        <v>16</v>
      </c>
      <c r="AB8755" s="3" t="s">
        <v>12</v>
      </c>
      <c r="AC8755" s="23" t="s">
        <v>37802</v>
      </c>
      <c r="AD8755" s="23" t="s">
        <v>45965</v>
      </c>
      <c r="AE8755" t="s">
        <v>35409</v>
      </c>
    </row>
    <row r="8756" spans="1:31" ht="14.25" customHeight="1">
      <c r="A8756" s="1">
        <v>8755</v>
      </c>
      <c r="B8756" s="1" t="s">
        <v>54</v>
      </c>
      <c r="C8756" s="1" t="s">
        <v>6413</v>
      </c>
      <c r="D8756" s="1" t="s">
        <v>2135</v>
      </c>
      <c r="E8756" s="1" t="s">
        <v>40</v>
      </c>
      <c r="F8756" s="1" t="s">
        <v>23974</v>
      </c>
      <c r="G8756" s="14">
        <v>91949494199</v>
      </c>
      <c r="H8756" s="1" t="s">
        <v>8</v>
      </c>
      <c r="I8756" s="1" t="s">
        <v>9</v>
      </c>
      <c r="J8756" s="1" t="s">
        <v>47310</v>
      </c>
      <c r="K8756" s="3" t="s">
        <v>42</v>
      </c>
      <c r="L8756" s="1" t="s">
        <v>70</v>
      </c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1"/>
      <c r="AA8756" s="1" t="s">
        <v>16</v>
      </c>
      <c r="AB8756" s="3" t="s">
        <v>12</v>
      </c>
      <c r="AC8756" s="23" t="s">
        <v>37802</v>
      </c>
      <c r="AD8756" s="23" t="s">
        <v>45966</v>
      </c>
      <c r="AE8756" t="s">
        <v>35409</v>
      </c>
    </row>
    <row r="8757" spans="1:31" ht="14.25" customHeight="1">
      <c r="A8757" s="1">
        <v>8756</v>
      </c>
      <c r="B8757" s="1" t="s">
        <v>54</v>
      </c>
      <c r="C8757" s="1" t="s">
        <v>7683</v>
      </c>
      <c r="D8757" s="1" t="s">
        <v>1160</v>
      </c>
      <c r="E8757" s="1" t="s">
        <v>37113</v>
      </c>
      <c r="F8757" s="1" t="s">
        <v>24584</v>
      </c>
      <c r="G8757" s="14">
        <v>91699901</v>
      </c>
      <c r="H8757" s="1" t="s">
        <v>15</v>
      </c>
      <c r="I8757" s="1" t="s">
        <v>9</v>
      </c>
      <c r="J8757" s="1" t="s">
        <v>47310</v>
      </c>
      <c r="K8757" s="3" t="s">
        <v>17</v>
      </c>
      <c r="L8757" s="1" t="s">
        <v>70</v>
      </c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1"/>
      <c r="AA8757" s="1" t="s">
        <v>11</v>
      </c>
      <c r="AB8757" s="3" t="s">
        <v>538</v>
      </c>
      <c r="AC8757" s="23" t="s">
        <v>37802</v>
      </c>
      <c r="AD8757" s="23" t="s">
        <v>45967</v>
      </c>
      <c r="AE8757" t="s">
        <v>35409</v>
      </c>
    </row>
    <row r="8758" spans="1:31" ht="14.25" customHeight="1">
      <c r="A8758" s="1">
        <v>8757</v>
      </c>
      <c r="B8758" s="9" t="s">
        <v>6</v>
      </c>
      <c r="C8758" s="1" t="s">
        <v>7877</v>
      </c>
      <c r="D8758" s="1" t="s">
        <v>7878</v>
      </c>
      <c r="E8758" s="1" t="s">
        <v>1558</v>
      </c>
      <c r="F8758" s="1" t="s">
        <v>24679</v>
      </c>
      <c r="G8758" s="14">
        <v>919194446</v>
      </c>
      <c r="H8758" s="1" t="s">
        <v>15</v>
      </c>
      <c r="I8758" s="1" t="s">
        <v>9</v>
      </c>
      <c r="J8758" s="1" t="s">
        <v>47310</v>
      </c>
      <c r="K8758" s="3" t="s">
        <v>42</v>
      </c>
      <c r="L8758" s="1" t="s">
        <v>70</v>
      </c>
      <c r="M8758" s="3" t="s">
        <v>27</v>
      </c>
      <c r="N8758" s="3" t="s">
        <v>47341</v>
      </c>
      <c r="O8758" s="3" t="s">
        <v>117</v>
      </c>
      <c r="P8758" s="3" t="s">
        <v>47350</v>
      </c>
      <c r="Q8758" s="3" t="s">
        <v>178</v>
      </c>
      <c r="R8758" s="3" t="s">
        <v>47310</v>
      </c>
      <c r="S8758" s="3" t="s">
        <v>171</v>
      </c>
      <c r="T8758" s="3" t="s">
        <v>47310</v>
      </c>
      <c r="U8758" s="3"/>
      <c r="V8758" s="3"/>
      <c r="W8758" s="3"/>
      <c r="X8758" s="3"/>
      <c r="Y8758" s="3"/>
      <c r="Z8758" s="1"/>
      <c r="AA8758" s="1" t="s">
        <v>16</v>
      </c>
      <c r="AB8758" s="3" t="s">
        <v>12</v>
      </c>
      <c r="AC8758" s="23" t="s">
        <v>37802</v>
      </c>
      <c r="AD8758" s="23" t="s">
        <v>45968</v>
      </c>
      <c r="AE8758" t="s">
        <v>35394</v>
      </c>
    </row>
    <row r="8759" spans="1:31" ht="14.25" customHeight="1">
      <c r="A8759" s="1">
        <v>8758</v>
      </c>
      <c r="B8759" s="9" t="s">
        <v>6</v>
      </c>
      <c r="C8759" s="1" t="s">
        <v>7943</v>
      </c>
      <c r="D8759" s="1" t="s">
        <v>1686</v>
      </c>
      <c r="E8759" s="1" t="s">
        <v>798</v>
      </c>
      <c r="F8759" s="1" t="s">
        <v>24709</v>
      </c>
      <c r="G8759" s="14">
        <v>919944616614</v>
      </c>
      <c r="H8759" s="1" t="s">
        <v>8</v>
      </c>
      <c r="I8759" s="1" t="s">
        <v>9</v>
      </c>
      <c r="J8759" s="1" t="s">
        <v>47310</v>
      </c>
      <c r="K8759" s="3" t="s">
        <v>63</v>
      </c>
      <c r="L8759" s="1" t="s">
        <v>70</v>
      </c>
      <c r="M8759" s="3" t="s">
        <v>213</v>
      </c>
      <c r="N8759" s="3" t="s">
        <v>47341</v>
      </c>
      <c r="O8759" s="3" t="s">
        <v>17</v>
      </c>
      <c r="P8759" s="3" t="s">
        <v>47350</v>
      </c>
      <c r="Q8759" s="3" t="s">
        <v>42</v>
      </c>
      <c r="R8759" s="3" t="s">
        <v>47310</v>
      </c>
      <c r="S8759" s="3" t="s">
        <v>27</v>
      </c>
      <c r="T8759" s="3" t="s">
        <v>47310</v>
      </c>
      <c r="U8759" s="3" t="s">
        <v>117</v>
      </c>
      <c r="V8759" s="3" t="s">
        <v>47310</v>
      </c>
      <c r="W8759" s="3" t="s">
        <v>178</v>
      </c>
      <c r="X8759" s="3" t="s">
        <v>47310</v>
      </c>
      <c r="Y8759" s="3" t="s">
        <v>171</v>
      </c>
      <c r="Z8759" s="1" t="s">
        <v>47310</v>
      </c>
      <c r="AA8759" s="1" t="s">
        <v>16</v>
      </c>
      <c r="AB8759" s="3" t="s">
        <v>12</v>
      </c>
      <c r="AC8759" s="23" t="s">
        <v>37802</v>
      </c>
      <c r="AD8759" s="23" t="s">
        <v>45969</v>
      </c>
      <c r="AE8759" t="s">
        <v>35410</v>
      </c>
    </row>
    <row r="8760" spans="1:31" ht="14.25" customHeight="1">
      <c r="A8760" s="1">
        <v>8759</v>
      </c>
      <c r="B8760" s="9" t="s">
        <v>6</v>
      </c>
      <c r="C8760" s="1" t="s">
        <v>7970</v>
      </c>
      <c r="D8760" s="1" t="s">
        <v>1010</v>
      </c>
      <c r="E8760" s="1" t="s">
        <v>40</v>
      </c>
      <c r="F8760" s="1" t="s">
        <v>34146</v>
      </c>
      <c r="G8760" s="14">
        <v>919664169</v>
      </c>
      <c r="H8760" s="1" t="s">
        <v>15</v>
      </c>
      <c r="I8760" s="1" t="s">
        <v>9</v>
      </c>
      <c r="J8760" s="1" t="s">
        <v>47310</v>
      </c>
      <c r="K8760" s="3" t="s">
        <v>42</v>
      </c>
      <c r="L8760" s="1" t="s">
        <v>70</v>
      </c>
      <c r="M8760" s="3" t="s">
        <v>27</v>
      </c>
      <c r="N8760" s="3" t="s">
        <v>47341</v>
      </c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1"/>
      <c r="AA8760" s="1" t="s">
        <v>16</v>
      </c>
      <c r="AB8760" s="3" t="s">
        <v>12</v>
      </c>
      <c r="AC8760" s="23" t="s">
        <v>37802</v>
      </c>
      <c r="AD8760" s="23" t="s">
        <v>45970</v>
      </c>
      <c r="AE8760" t="s">
        <v>35399</v>
      </c>
    </row>
    <row r="8761" spans="1:31" ht="14.25" customHeight="1">
      <c r="A8761" s="1">
        <v>8760</v>
      </c>
      <c r="B8761" s="9" t="s">
        <v>6</v>
      </c>
      <c r="C8761" s="1" t="s">
        <v>8185</v>
      </c>
      <c r="D8761" s="1" t="s">
        <v>35956</v>
      </c>
      <c r="E8761" s="1" t="s">
        <v>40</v>
      </c>
      <c r="F8761" s="1" t="s">
        <v>24826</v>
      </c>
      <c r="G8761" s="14">
        <v>91949466</v>
      </c>
      <c r="H8761" s="1" t="s">
        <v>8</v>
      </c>
      <c r="I8761" s="1" t="s">
        <v>9</v>
      </c>
      <c r="J8761" s="1" t="s">
        <v>47310</v>
      </c>
      <c r="K8761" s="3" t="s">
        <v>42</v>
      </c>
      <c r="L8761" s="1" t="s">
        <v>70</v>
      </c>
      <c r="M8761" s="3" t="s">
        <v>27</v>
      </c>
      <c r="N8761" s="3" t="s">
        <v>47341</v>
      </c>
      <c r="O8761" s="3" t="s">
        <v>47349</v>
      </c>
      <c r="P8761" s="3" t="s">
        <v>47350</v>
      </c>
      <c r="Q8761" s="3" t="s">
        <v>171</v>
      </c>
      <c r="R8761" s="3" t="s">
        <v>47310</v>
      </c>
      <c r="S8761" s="3"/>
      <c r="T8761" s="3"/>
      <c r="U8761" s="3"/>
      <c r="V8761" s="3"/>
      <c r="W8761" s="3"/>
      <c r="X8761" s="3"/>
      <c r="Y8761" s="3"/>
      <c r="Z8761" s="1"/>
      <c r="AA8761" s="1" t="s">
        <v>16</v>
      </c>
      <c r="AB8761" s="3" t="s">
        <v>12</v>
      </c>
      <c r="AC8761" s="23" t="s">
        <v>37802</v>
      </c>
      <c r="AD8761" s="23" t="s">
        <v>45228</v>
      </c>
      <c r="AE8761" t="s">
        <v>35399</v>
      </c>
    </row>
    <row r="8762" spans="1:31" ht="14.25" customHeight="1">
      <c r="A8762" s="1">
        <v>8761</v>
      </c>
      <c r="B8762" s="1" t="s">
        <v>54</v>
      </c>
      <c r="C8762" s="1" t="s">
        <v>8593</v>
      </c>
      <c r="D8762" s="1" t="s">
        <v>536</v>
      </c>
      <c r="E8762" s="1" t="s">
        <v>558</v>
      </c>
      <c r="F8762" s="1" t="s">
        <v>8594</v>
      </c>
      <c r="G8762" s="14">
        <v>919419944600</v>
      </c>
      <c r="H8762" s="1" t="s">
        <v>20</v>
      </c>
      <c r="I8762" s="1" t="s">
        <v>9</v>
      </c>
      <c r="J8762" s="1" t="s">
        <v>47310</v>
      </c>
      <c r="K8762" s="3" t="s">
        <v>63</v>
      </c>
      <c r="L8762" s="1" t="s">
        <v>70</v>
      </c>
      <c r="M8762" s="3" t="s">
        <v>213</v>
      </c>
      <c r="N8762" s="3" t="s">
        <v>47341</v>
      </c>
      <c r="O8762" s="3" t="s">
        <v>17</v>
      </c>
      <c r="P8762" s="3" t="s">
        <v>47350</v>
      </c>
      <c r="Q8762" s="3" t="s">
        <v>42</v>
      </c>
      <c r="R8762" s="3" t="s">
        <v>47310</v>
      </c>
      <c r="S8762" s="3" t="s">
        <v>27</v>
      </c>
      <c r="T8762" s="3" t="s">
        <v>47310</v>
      </c>
      <c r="U8762" s="3" t="s">
        <v>117</v>
      </c>
      <c r="V8762" s="3" t="s">
        <v>47310</v>
      </c>
      <c r="W8762" s="3" t="s">
        <v>178</v>
      </c>
      <c r="X8762" s="3" t="s">
        <v>47310</v>
      </c>
      <c r="Y8762" s="3" t="s">
        <v>171</v>
      </c>
      <c r="Z8762" s="1" t="s">
        <v>47310</v>
      </c>
      <c r="AA8762" s="1" t="s">
        <v>16</v>
      </c>
      <c r="AB8762" s="3" t="s">
        <v>12</v>
      </c>
      <c r="AC8762" s="23" t="s">
        <v>37802</v>
      </c>
      <c r="AD8762" s="23" t="s">
        <v>45971</v>
      </c>
      <c r="AE8762" t="s">
        <v>35410</v>
      </c>
    </row>
    <row r="8763" spans="1:31" ht="14.25" customHeight="1">
      <c r="A8763" s="1">
        <v>8762</v>
      </c>
      <c r="B8763" s="1" t="s">
        <v>54</v>
      </c>
      <c r="C8763" s="1" t="s">
        <v>8771</v>
      </c>
      <c r="D8763" s="1" t="s">
        <v>463</v>
      </c>
      <c r="E8763" s="1" t="s">
        <v>724</v>
      </c>
      <c r="F8763" s="1" t="s">
        <v>25102</v>
      </c>
      <c r="G8763" s="14">
        <v>9141990464</v>
      </c>
      <c r="H8763" s="1" t="s">
        <v>20</v>
      </c>
      <c r="I8763" s="1" t="s">
        <v>9</v>
      </c>
      <c r="J8763" s="1" t="s">
        <v>47310</v>
      </c>
      <c r="K8763" s="3" t="s">
        <v>63</v>
      </c>
      <c r="L8763" s="1" t="s">
        <v>70</v>
      </c>
      <c r="M8763" s="3" t="s">
        <v>213</v>
      </c>
      <c r="N8763" s="3" t="s">
        <v>47341</v>
      </c>
      <c r="O8763" s="3" t="s">
        <v>17</v>
      </c>
      <c r="P8763" s="3" t="s">
        <v>47350</v>
      </c>
      <c r="Q8763" s="3" t="s">
        <v>42</v>
      </c>
      <c r="R8763" s="3" t="s">
        <v>47310</v>
      </c>
      <c r="S8763" s="3" t="s">
        <v>27</v>
      </c>
      <c r="T8763" s="3" t="s">
        <v>47310</v>
      </c>
      <c r="U8763" s="3" t="s">
        <v>117</v>
      </c>
      <c r="V8763" s="3" t="s">
        <v>47310</v>
      </c>
      <c r="W8763" s="3" t="s">
        <v>178</v>
      </c>
      <c r="X8763" s="3" t="s">
        <v>47310</v>
      </c>
      <c r="Y8763" s="3" t="s">
        <v>171</v>
      </c>
      <c r="Z8763" s="1" t="s">
        <v>47310</v>
      </c>
      <c r="AA8763" s="1" t="s">
        <v>16</v>
      </c>
      <c r="AB8763" s="3" t="s">
        <v>12</v>
      </c>
      <c r="AC8763" s="23" t="s">
        <v>37802</v>
      </c>
      <c r="AD8763" s="23" t="s">
        <v>39580</v>
      </c>
      <c r="AE8763" t="s">
        <v>35399</v>
      </c>
    </row>
    <row r="8764" spans="1:31" ht="14.25" customHeight="1">
      <c r="A8764" s="1">
        <v>8763</v>
      </c>
      <c r="B8764" s="1" t="s">
        <v>54</v>
      </c>
      <c r="C8764" s="1" t="s">
        <v>8877</v>
      </c>
      <c r="D8764" s="1" t="s">
        <v>35957</v>
      </c>
      <c r="E8764" s="1" t="s">
        <v>37114</v>
      </c>
      <c r="F8764" s="1" t="s">
        <v>34229</v>
      </c>
      <c r="G8764" s="14">
        <v>919944994444</v>
      </c>
      <c r="H8764" s="1" t="s">
        <v>20</v>
      </c>
      <c r="I8764" s="1" t="s">
        <v>9</v>
      </c>
      <c r="J8764" s="1" t="s">
        <v>47310</v>
      </c>
      <c r="K8764" s="3" t="s">
        <v>42</v>
      </c>
      <c r="L8764" s="1" t="s">
        <v>70</v>
      </c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1"/>
      <c r="AA8764" s="1" t="s">
        <v>16</v>
      </c>
      <c r="AB8764" s="3" t="s">
        <v>12</v>
      </c>
      <c r="AC8764" s="23" t="s">
        <v>37802</v>
      </c>
      <c r="AD8764" s="23" t="s">
        <v>41742</v>
      </c>
      <c r="AE8764" t="s">
        <v>35409</v>
      </c>
    </row>
    <row r="8765" spans="1:31" ht="14.25" customHeight="1">
      <c r="A8765" s="1">
        <v>8764</v>
      </c>
      <c r="B8765" s="1" t="s">
        <v>54</v>
      </c>
      <c r="C8765" s="1" t="s">
        <v>9397</v>
      </c>
      <c r="D8765" s="1" t="s">
        <v>280</v>
      </c>
      <c r="E8765" s="1" t="s">
        <v>139</v>
      </c>
      <c r="F8765" s="1" t="s">
        <v>9398</v>
      </c>
      <c r="G8765" s="14">
        <v>919446014446</v>
      </c>
      <c r="H8765" s="1" t="s">
        <v>8</v>
      </c>
      <c r="I8765" s="1" t="s">
        <v>9</v>
      </c>
      <c r="J8765" s="1" t="s">
        <v>47310</v>
      </c>
      <c r="K8765" s="3" t="s">
        <v>63</v>
      </c>
      <c r="L8765" s="1" t="s">
        <v>70</v>
      </c>
      <c r="M8765" s="3" t="s">
        <v>213</v>
      </c>
      <c r="N8765" s="3" t="s">
        <v>47341</v>
      </c>
      <c r="O8765" s="3" t="s">
        <v>17</v>
      </c>
      <c r="P8765" s="3" t="s">
        <v>47350</v>
      </c>
      <c r="Q8765" s="3" t="s">
        <v>42</v>
      </c>
      <c r="R8765" s="3" t="s">
        <v>47310</v>
      </c>
      <c r="S8765" s="3" t="s">
        <v>27</v>
      </c>
      <c r="T8765" s="3" t="s">
        <v>47310</v>
      </c>
      <c r="U8765" s="3" t="s">
        <v>117</v>
      </c>
      <c r="V8765" s="3" t="s">
        <v>47310</v>
      </c>
      <c r="W8765" s="3" t="s">
        <v>178</v>
      </c>
      <c r="X8765" s="3" t="s">
        <v>47310</v>
      </c>
      <c r="Y8765" s="3" t="s">
        <v>171</v>
      </c>
      <c r="Z8765" s="1" t="s">
        <v>47310</v>
      </c>
      <c r="AA8765" s="1" t="s">
        <v>16</v>
      </c>
      <c r="AB8765" s="3" t="s">
        <v>12</v>
      </c>
      <c r="AC8765" s="23" t="s">
        <v>37802</v>
      </c>
      <c r="AD8765" s="23" t="s">
        <v>45972</v>
      </c>
      <c r="AE8765" t="s">
        <v>35410</v>
      </c>
    </row>
    <row r="8766" spans="1:31" ht="14.25" customHeight="1">
      <c r="A8766" s="1">
        <v>8765</v>
      </c>
      <c r="B8766" s="1" t="s">
        <v>10396</v>
      </c>
      <c r="C8766" s="1" t="s">
        <v>11900</v>
      </c>
      <c r="D8766" s="1" t="s">
        <v>2162</v>
      </c>
      <c r="E8766" s="1" t="s">
        <v>11901</v>
      </c>
      <c r="F8766" s="1" t="s">
        <v>26664</v>
      </c>
      <c r="G8766" s="14">
        <v>9194449116</v>
      </c>
      <c r="H8766" s="1" t="s">
        <v>8</v>
      </c>
      <c r="I8766" s="1" t="s">
        <v>62</v>
      </c>
      <c r="J8766" s="1" t="s">
        <v>47310</v>
      </c>
      <c r="K8766" s="3" t="s">
        <v>17</v>
      </c>
      <c r="L8766" s="1" t="s">
        <v>70</v>
      </c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1"/>
      <c r="AA8766" s="1" t="s">
        <v>11</v>
      </c>
      <c r="AB8766" s="3" t="s">
        <v>13</v>
      </c>
      <c r="AC8766" s="23" t="s">
        <v>37803</v>
      </c>
      <c r="AD8766" s="23" t="s">
        <v>45973</v>
      </c>
      <c r="AE8766" t="s">
        <v>35394</v>
      </c>
    </row>
    <row r="8767" spans="1:31" ht="14.25" customHeight="1">
      <c r="A8767" s="1">
        <v>8766</v>
      </c>
      <c r="B8767" s="1" t="s">
        <v>10396</v>
      </c>
      <c r="C8767" s="1" t="s">
        <v>12355</v>
      </c>
      <c r="D8767" s="1" t="s">
        <v>13809</v>
      </c>
      <c r="E8767" s="1" t="s">
        <v>16108</v>
      </c>
      <c r="F8767" s="1" t="s">
        <v>26900</v>
      </c>
      <c r="G8767" s="14">
        <v>91944601169</v>
      </c>
      <c r="H8767" s="1" t="s">
        <v>20</v>
      </c>
      <c r="I8767" s="1" t="s">
        <v>9</v>
      </c>
      <c r="J8767" s="1" t="s">
        <v>47310</v>
      </c>
      <c r="K8767" s="3" t="s">
        <v>17</v>
      </c>
      <c r="L8767" s="1" t="s">
        <v>70</v>
      </c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1"/>
      <c r="AA8767" s="1" t="s">
        <v>11</v>
      </c>
      <c r="AB8767" s="3" t="s">
        <v>321</v>
      </c>
      <c r="AC8767" s="23" t="s">
        <v>37803</v>
      </c>
      <c r="AD8767" s="23" t="s">
        <v>45974</v>
      </c>
      <c r="AE8767" t="s">
        <v>35399</v>
      </c>
    </row>
    <row r="8768" spans="1:31" ht="14.25" customHeight="1">
      <c r="A8768" s="1">
        <v>8767</v>
      </c>
      <c r="B8768" s="1" t="s">
        <v>10396</v>
      </c>
      <c r="C8768" s="1" t="s">
        <v>10568</v>
      </c>
      <c r="D8768" s="1" t="s">
        <v>1010</v>
      </c>
      <c r="E8768" s="1" t="s">
        <v>410</v>
      </c>
      <c r="F8768" s="1" t="s">
        <v>34598</v>
      </c>
      <c r="G8768" s="14">
        <v>91944964411</v>
      </c>
      <c r="H8768" s="1" t="s">
        <v>20</v>
      </c>
      <c r="I8768" s="1" t="s">
        <v>41</v>
      </c>
      <c r="J8768" s="1" t="s">
        <v>47310</v>
      </c>
      <c r="K8768" s="3" t="s">
        <v>42</v>
      </c>
      <c r="L8768" s="1" t="s">
        <v>70</v>
      </c>
      <c r="M8768" s="3" t="s">
        <v>178</v>
      </c>
      <c r="N8768" s="3" t="s">
        <v>47341</v>
      </c>
      <c r="O8768" s="3" t="s">
        <v>171</v>
      </c>
      <c r="P8768" s="3" t="s">
        <v>47350</v>
      </c>
      <c r="Q8768" s="3"/>
      <c r="R8768" s="3"/>
      <c r="S8768" s="3"/>
      <c r="T8768" s="3"/>
      <c r="U8768" s="3"/>
      <c r="V8768" s="3"/>
      <c r="W8768" s="3"/>
      <c r="X8768" s="3"/>
      <c r="Y8768" s="3"/>
      <c r="Z8768" s="1"/>
      <c r="AA8768" s="1" t="s">
        <v>16</v>
      </c>
      <c r="AB8768" s="3" t="s">
        <v>12</v>
      </c>
      <c r="AC8768" s="23" t="s">
        <v>37803</v>
      </c>
      <c r="AD8768" s="23" t="s">
        <v>41564</v>
      </c>
      <c r="AE8768" t="s">
        <v>35409</v>
      </c>
    </row>
    <row r="8769" spans="1:31" ht="14.25" customHeight="1">
      <c r="A8769" s="1">
        <v>8768</v>
      </c>
      <c r="B8769" s="9" t="s">
        <v>6</v>
      </c>
      <c r="C8769" s="1" t="s">
        <v>13430</v>
      </c>
      <c r="D8769" s="1" t="s">
        <v>13431</v>
      </c>
      <c r="E8769" s="1" t="s">
        <v>4709</v>
      </c>
      <c r="F8769" s="1" t="s">
        <v>32599</v>
      </c>
      <c r="G8769" s="14">
        <v>919969019949</v>
      </c>
      <c r="H8769" s="1" t="s">
        <v>132</v>
      </c>
      <c r="I8769" s="1" t="s">
        <v>41</v>
      </c>
      <c r="J8769" s="1" t="s">
        <v>47310</v>
      </c>
      <c r="K8769" s="3" t="s">
        <v>42</v>
      </c>
      <c r="L8769" s="1" t="s">
        <v>70</v>
      </c>
      <c r="M8769" s="3" t="s">
        <v>27</v>
      </c>
      <c r="N8769" s="3" t="s">
        <v>47341</v>
      </c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1"/>
      <c r="AA8769" s="1" t="s">
        <v>16</v>
      </c>
      <c r="AB8769" s="3" t="s">
        <v>12</v>
      </c>
      <c r="AC8769" s="23" t="s">
        <v>37804</v>
      </c>
      <c r="AD8769" s="23" t="s">
        <v>45975</v>
      </c>
      <c r="AE8769" t="s">
        <v>35410</v>
      </c>
    </row>
    <row r="8770" spans="1:31" ht="14.25" customHeight="1">
      <c r="A8770" s="1">
        <v>8769</v>
      </c>
      <c r="B8770" s="9" t="s">
        <v>6</v>
      </c>
      <c r="C8770" s="1" t="s">
        <v>6089</v>
      </c>
      <c r="D8770" s="1" t="s">
        <v>52</v>
      </c>
      <c r="E8770" s="1" t="s">
        <v>6090</v>
      </c>
      <c r="F8770" s="1" t="s">
        <v>23795</v>
      </c>
      <c r="G8770" s="14">
        <v>9144904449</v>
      </c>
      <c r="H8770" s="1" t="s">
        <v>8</v>
      </c>
      <c r="I8770" s="1" t="s">
        <v>9</v>
      </c>
      <c r="J8770" s="1" t="s">
        <v>47295</v>
      </c>
      <c r="K8770" s="3" t="s">
        <v>17</v>
      </c>
      <c r="L8770" s="1" t="s">
        <v>70</v>
      </c>
      <c r="M8770" s="4" t="s">
        <v>42</v>
      </c>
      <c r="N8770" s="3" t="s">
        <v>47341</v>
      </c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1"/>
      <c r="AA8770" s="1" t="s">
        <v>16</v>
      </c>
      <c r="AB8770" s="3" t="s">
        <v>12</v>
      </c>
      <c r="AC8770" s="23" t="s">
        <v>37802</v>
      </c>
      <c r="AD8770" s="23" t="s">
        <v>45976</v>
      </c>
      <c r="AE8770" t="s">
        <v>35399</v>
      </c>
    </row>
    <row r="8771" spans="1:31" ht="14.25" customHeight="1">
      <c r="A8771" s="1">
        <v>8770</v>
      </c>
      <c r="B8771" s="9" t="s">
        <v>6</v>
      </c>
      <c r="C8771" s="1" t="s">
        <v>7056</v>
      </c>
      <c r="D8771" s="1" t="s">
        <v>5289</v>
      </c>
      <c r="E8771" s="1" t="s">
        <v>758</v>
      </c>
      <c r="F8771" s="1" t="s">
        <v>31841</v>
      </c>
      <c r="G8771" s="14">
        <v>914444944916</v>
      </c>
      <c r="H8771" s="1" t="s">
        <v>20</v>
      </c>
      <c r="I8771" s="1" t="s">
        <v>9</v>
      </c>
      <c r="J8771" s="1" t="s">
        <v>47298</v>
      </c>
      <c r="K8771" s="3" t="s">
        <v>42</v>
      </c>
      <c r="L8771" s="1" t="s">
        <v>70</v>
      </c>
      <c r="M8771" s="3" t="s">
        <v>27</v>
      </c>
      <c r="N8771" s="3" t="s">
        <v>47341</v>
      </c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1"/>
      <c r="AA8771" s="1" t="s">
        <v>16</v>
      </c>
      <c r="AB8771" s="3" t="s">
        <v>12</v>
      </c>
      <c r="AC8771" s="23" t="s">
        <v>37802</v>
      </c>
      <c r="AD8771" s="23" t="s">
        <v>45977</v>
      </c>
      <c r="AE8771" t="s">
        <v>35410</v>
      </c>
    </row>
    <row r="8772" spans="1:31" ht="14.25" customHeight="1">
      <c r="A8772" s="1">
        <v>8771</v>
      </c>
      <c r="B8772" s="9" t="s">
        <v>6</v>
      </c>
      <c r="C8772" s="1" t="s">
        <v>7081</v>
      </c>
      <c r="D8772" s="1" t="s">
        <v>1394</v>
      </c>
      <c r="E8772" s="1" t="s">
        <v>5207</v>
      </c>
      <c r="F8772" s="1" t="s">
        <v>24301</v>
      </c>
      <c r="G8772" s="14">
        <v>9160066494</v>
      </c>
      <c r="H8772" s="1" t="s">
        <v>8</v>
      </c>
      <c r="I8772" s="1" t="s">
        <v>62</v>
      </c>
      <c r="J8772" s="1" t="s">
        <v>47298</v>
      </c>
      <c r="K8772" s="3" t="s">
        <v>27</v>
      </c>
      <c r="L8772" s="1" t="s">
        <v>70</v>
      </c>
      <c r="M8772" s="3" t="s">
        <v>178</v>
      </c>
      <c r="N8772" s="3" t="s">
        <v>47341</v>
      </c>
      <c r="O8772" s="3" t="s">
        <v>171</v>
      </c>
      <c r="P8772" s="3" t="s">
        <v>34</v>
      </c>
      <c r="Q8772" s="3"/>
      <c r="R8772" s="3"/>
      <c r="S8772" s="3"/>
      <c r="T8772" s="3"/>
      <c r="U8772" s="3"/>
      <c r="V8772" s="3"/>
      <c r="W8772" s="3"/>
      <c r="X8772" s="3"/>
      <c r="Y8772" s="3"/>
      <c r="Z8772" s="1"/>
      <c r="AA8772" s="1" t="s">
        <v>16</v>
      </c>
      <c r="AB8772" s="3" t="s">
        <v>12</v>
      </c>
      <c r="AC8772" s="23" t="s">
        <v>37802</v>
      </c>
      <c r="AD8772" s="23" t="s">
        <v>45113</v>
      </c>
      <c r="AE8772" t="s">
        <v>35409</v>
      </c>
    </row>
    <row r="8773" spans="1:31" ht="14.25" customHeight="1">
      <c r="A8773" s="1">
        <v>8772</v>
      </c>
      <c r="B8773" s="9" t="s">
        <v>6</v>
      </c>
      <c r="C8773" s="1" t="s">
        <v>3291</v>
      </c>
      <c r="D8773" s="1" t="s">
        <v>2359</v>
      </c>
      <c r="E8773" s="1" t="s">
        <v>1972</v>
      </c>
      <c r="F8773" s="1" t="s">
        <v>22422</v>
      </c>
      <c r="G8773" s="14">
        <v>914644469</v>
      </c>
      <c r="H8773" s="1" t="s">
        <v>8</v>
      </c>
      <c r="I8773" s="1" t="s">
        <v>9</v>
      </c>
      <c r="J8773" s="1" t="s">
        <v>47295</v>
      </c>
      <c r="K8773" s="3" t="s">
        <v>17</v>
      </c>
      <c r="L8773" s="1" t="s">
        <v>70</v>
      </c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1"/>
      <c r="AA8773" s="1" t="s">
        <v>11</v>
      </c>
      <c r="AB8773" s="3" t="s">
        <v>538</v>
      </c>
      <c r="AC8773" s="23" t="s">
        <v>37801</v>
      </c>
      <c r="AD8773" s="23" t="s">
        <v>45978</v>
      </c>
      <c r="AE8773" t="s">
        <v>35409</v>
      </c>
    </row>
    <row r="8774" spans="1:31" ht="14.25" customHeight="1">
      <c r="A8774" s="1">
        <v>8773</v>
      </c>
      <c r="B8774" s="9" t="s">
        <v>6</v>
      </c>
      <c r="C8774" s="1" t="s">
        <v>792</v>
      </c>
      <c r="D8774" s="1" t="s">
        <v>793</v>
      </c>
      <c r="E8774" s="1" t="s">
        <v>139</v>
      </c>
      <c r="F8774" s="1" t="s">
        <v>21324</v>
      </c>
      <c r="G8774" s="14">
        <v>9101609449</v>
      </c>
      <c r="H8774" s="1" t="s">
        <v>20</v>
      </c>
      <c r="I8774" s="1" t="s">
        <v>41</v>
      </c>
      <c r="J8774" s="1" t="s">
        <v>47293</v>
      </c>
      <c r="K8774" s="3" t="s">
        <v>27</v>
      </c>
      <c r="L8774" s="1" t="s">
        <v>70</v>
      </c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1"/>
      <c r="AA8774" s="1" t="s">
        <v>16</v>
      </c>
      <c r="AB8774" s="3" t="s">
        <v>12</v>
      </c>
      <c r="AC8774" s="23" t="s">
        <v>37801</v>
      </c>
      <c r="AD8774" s="23" t="s">
        <v>43185</v>
      </c>
      <c r="AE8774" t="s">
        <v>35399</v>
      </c>
    </row>
    <row r="8775" spans="1:31" ht="14.25" customHeight="1">
      <c r="A8775" s="1">
        <v>8774</v>
      </c>
      <c r="B8775" s="9" t="s">
        <v>6</v>
      </c>
      <c r="C8775" s="1" t="s">
        <v>219</v>
      </c>
      <c r="D8775" s="1" t="s">
        <v>220</v>
      </c>
      <c r="E8775" s="1" t="s">
        <v>221</v>
      </c>
      <c r="F8775" s="1" t="s">
        <v>33394</v>
      </c>
      <c r="G8775" s="14">
        <v>919919419646</v>
      </c>
      <c r="H8775" s="1" t="s">
        <v>132</v>
      </c>
      <c r="I8775" s="1" t="s">
        <v>41</v>
      </c>
      <c r="J8775" s="1" t="s">
        <v>47311</v>
      </c>
      <c r="K8775" s="3" t="s">
        <v>42</v>
      </c>
      <c r="L8775" s="1" t="s">
        <v>70</v>
      </c>
      <c r="M8775" s="3" t="s">
        <v>27</v>
      </c>
      <c r="N8775" s="3" t="s">
        <v>47341</v>
      </c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1"/>
      <c r="AA8775" s="1" t="s">
        <v>16</v>
      </c>
      <c r="AB8775" s="3" t="s">
        <v>12</v>
      </c>
      <c r="AC8775" s="23" t="s">
        <v>37801</v>
      </c>
      <c r="AD8775" s="23" t="s">
        <v>45979</v>
      </c>
      <c r="AE8775" t="s">
        <v>35399</v>
      </c>
    </row>
    <row r="8776" spans="1:31" ht="14.25" customHeight="1">
      <c r="A8776" s="1">
        <v>8775</v>
      </c>
      <c r="B8776" s="9" t="s">
        <v>6</v>
      </c>
      <c r="C8776" s="1" t="s">
        <v>2673</v>
      </c>
      <c r="D8776" s="1" t="s">
        <v>557</v>
      </c>
      <c r="E8776" s="1" t="s">
        <v>495</v>
      </c>
      <c r="F8776" s="1" t="s">
        <v>22113</v>
      </c>
      <c r="G8776" s="14">
        <v>9199446404</v>
      </c>
      <c r="H8776" s="1" t="s">
        <v>132</v>
      </c>
      <c r="I8776" s="1" t="s">
        <v>41</v>
      </c>
      <c r="J8776" s="1" t="s">
        <v>47311</v>
      </c>
      <c r="K8776" s="3" t="s">
        <v>42</v>
      </c>
      <c r="L8776" s="1" t="s">
        <v>70</v>
      </c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1"/>
      <c r="AA8776" s="1" t="s">
        <v>16</v>
      </c>
      <c r="AB8776" s="3" t="s">
        <v>12</v>
      </c>
      <c r="AC8776" s="23" t="s">
        <v>37801</v>
      </c>
      <c r="AD8776" s="23" t="s">
        <v>38924</v>
      </c>
      <c r="AE8776" t="s">
        <v>35410</v>
      </c>
    </row>
    <row r="8777" spans="1:31" ht="14.25" customHeight="1">
      <c r="A8777" s="1">
        <v>8776</v>
      </c>
      <c r="B8777" s="9" t="s">
        <v>6</v>
      </c>
      <c r="C8777" s="1" t="s">
        <v>4279</v>
      </c>
      <c r="D8777" s="1" t="s">
        <v>951</v>
      </c>
      <c r="E8777" s="1" t="s">
        <v>362</v>
      </c>
      <c r="F8777" s="1" t="s">
        <v>4280</v>
      </c>
      <c r="G8777" s="14">
        <v>919494094646</v>
      </c>
      <c r="H8777" s="1" t="s">
        <v>20</v>
      </c>
      <c r="I8777" s="1" t="s">
        <v>41</v>
      </c>
      <c r="J8777" s="1" t="s">
        <v>47311</v>
      </c>
      <c r="K8777" s="3" t="s">
        <v>42</v>
      </c>
      <c r="L8777" s="1" t="s">
        <v>70</v>
      </c>
      <c r="M8777" s="3" t="s">
        <v>27</v>
      </c>
      <c r="N8777" s="3" t="s">
        <v>47341</v>
      </c>
      <c r="O8777" s="3" t="s">
        <v>47349</v>
      </c>
      <c r="P8777" s="3" t="s">
        <v>34</v>
      </c>
      <c r="Q8777" s="3" t="s">
        <v>171</v>
      </c>
      <c r="R8777" s="3" t="s">
        <v>47311</v>
      </c>
      <c r="S8777" s="3"/>
      <c r="T8777" s="3"/>
      <c r="U8777" s="3"/>
      <c r="V8777" s="3"/>
      <c r="W8777" s="3"/>
      <c r="X8777" s="3"/>
      <c r="Y8777" s="3"/>
      <c r="Z8777" s="1"/>
      <c r="AA8777" s="1" t="s">
        <v>16</v>
      </c>
      <c r="AB8777" s="3" t="s">
        <v>12</v>
      </c>
      <c r="AC8777" s="23" t="s">
        <v>37801</v>
      </c>
      <c r="AD8777" s="23" t="s">
        <v>39687</v>
      </c>
      <c r="AE8777" t="s">
        <v>35394</v>
      </c>
    </row>
    <row r="8778" spans="1:31" ht="14.25" customHeight="1">
      <c r="A8778" s="1">
        <v>8777</v>
      </c>
      <c r="B8778" s="9" t="s">
        <v>6</v>
      </c>
      <c r="C8778" s="1" t="s">
        <v>6316</v>
      </c>
      <c r="D8778" s="1" t="s">
        <v>636</v>
      </c>
      <c r="E8778" s="1" t="s">
        <v>78</v>
      </c>
      <c r="F8778" s="1" t="s">
        <v>23919</v>
      </c>
      <c r="G8778" s="14">
        <v>914140140464</v>
      </c>
      <c r="H8778" s="1" t="s">
        <v>15</v>
      </c>
      <c r="I8778" s="1" t="s">
        <v>41</v>
      </c>
      <c r="J8778" s="1" t="s">
        <v>47311</v>
      </c>
      <c r="K8778" s="3" t="s">
        <v>42</v>
      </c>
      <c r="L8778" s="1" t="s">
        <v>70</v>
      </c>
      <c r="M8778" s="3" t="s">
        <v>27</v>
      </c>
      <c r="N8778" s="3" t="s">
        <v>47341</v>
      </c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1"/>
      <c r="AA8778" s="1" t="s">
        <v>16</v>
      </c>
      <c r="AB8778" s="3" t="s">
        <v>12</v>
      </c>
      <c r="AC8778" s="23" t="s">
        <v>37802</v>
      </c>
      <c r="AD8778" s="23" t="s">
        <v>43635</v>
      </c>
      <c r="AE8778" t="s">
        <v>35399</v>
      </c>
    </row>
    <row r="8779" spans="1:31" ht="14.25" customHeight="1">
      <c r="A8779" s="1">
        <v>8778</v>
      </c>
      <c r="B8779" s="1" t="s">
        <v>54</v>
      </c>
      <c r="C8779" s="1" t="s">
        <v>6637</v>
      </c>
      <c r="D8779" s="1" t="s">
        <v>35958</v>
      </c>
      <c r="E8779" s="1" t="s">
        <v>9433</v>
      </c>
      <c r="F8779" s="1" t="s">
        <v>34010</v>
      </c>
      <c r="G8779" s="14">
        <v>91994011440</v>
      </c>
      <c r="H8779" s="1" t="s">
        <v>20</v>
      </c>
      <c r="I8779" s="1" t="s">
        <v>9</v>
      </c>
      <c r="J8779" s="1" t="s">
        <v>47311</v>
      </c>
      <c r="K8779" s="3" t="s">
        <v>63</v>
      </c>
      <c r="L8779" s="1" t="s">
        <v>70</v>
      </c>
      <c r="M8779" s="3" t="s">
        <v>213</v>
      </c>
      <c r="N8779" s="3" t="s">
        <v>47341</v>
      </c>
      <c r="O8779" s="3" t="s">
        <v>17</v>
      </c>
      <c r="P8779" s="3" t="s">
        <v>34</v>
      </c>
      <c r="Q8779" s="3" t="s">
        <v>42</v>
      </c>
      <c r="R8779" s="3" t="s">
        <v>47311</v>
      </c>
      <c r="S8779" s="3" t="s">
        <v>27</v>
      </c>
      <c r="T8779" s="3" t="s">
        <v>47311</v>
      </c>
      <c r="U8779" s="3" t="s">
        <v>117</v>
      </c>
      <c r="V8779" s="3" t="s">
        <v>47311</v>
      </c>
      <c r="W8779" s="3" t="s">
        <v>178</v>
      </c>
      <c r="X8779" s="3" t="s">
        <v>47311</v>
      </c>
      <c r="Y8779" s="3" t="s">
        <v>171</v>
      </c>
      <c r="Z8779" s="1" t="s">
        <v>47311</v>
      </c>
      <c r="AA8779" s="1" t="s">
        <v>16</v>
      </c>
      <c r="AB8779" s="3" t="s">
        <v>12</v>
      </c>
      <c r="AC8779" s="23" t="s">
        <v>37802</v>
      </c>
      <c r="AD8779" s="23" t="s">
        <v>40802</v>
      </c>
      <c r="AE8779" t="s">
        <v>35394</v>
      </c>
    </row>
    <row r="8780" spans="1:31" ht="14.25" customHeight="1">
      <c r="A8780" s="1">
        <v>8779</v>
      </c>
      <c r="B8780" s="9" t="s">
        <v>6</v>
      </c>
      <c r="C8780" s="1" t="s">
        <v>6986</v>
      </c>
      <c r="D8780" s="1" t="s">
        <v>6987</v>
      </c>
      <c r="E8780" s="1" t="s">
        <v>558</v>
      </c>
      <c r="F8780" s="1" t="s">
        <v>34055</v>
      </c>
      <c r="G8780" s="14">
        <v>91966060660</v>
      </c>
      <c r="H8780" s="1" t="s">
        <v>15</v>
      </c>
      <c r="I8780" s="1" t="s">
        <v>9</v>
      </c>
      <c r="J8780" s="1" t="s">
        <v>47311</v>
      </c>
      <c r="K8780" s="3" t="s">
        <v>42</v>
      </c>
      <c r="L8780" s="1" t="s">
        <v>70</v>
      </c>
      <c r="M8780" s="3" t="s">
        <v>27</v>
      </c>
      <c r="N8780" s="3" t="s">
        <v>47341</v>
      </c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1"/>
      <c r="AA8780" s="1" t="s">
        <v>16</v>
      </c>
      <c r="AB8780" s="3" t="s">
        <v>12</v>
      </c>
      <c r="AC8780" s="23" t="s">
        <v>37802</v>
      </c>
      <c r="AD8780" s="23" t="s">
        <v>45980</v>
      </c>
      <c r="AE8780" t="s">
        <v>35410</v>
      </c>
    </row>
    <row r="8781" spans="1:31" ht="14.25" customHeight="1">
      <c r="A8781" s="1">
        <v>8780</v>
      </c>
      <c r="B8781" s="9" t="s">
        <v>6</v>
      </c>
      <c r="C8781" s="1" t="s">
        <v>7207</v>
      </c>
      <c r="D8781" s="1" t="s">
        <v>7019</v>
      </c>
      <c r="E8781" s="1" t="s">
        <v>1015</v>
      </c>
      <c r="F8781" s="1" t="s">
        <v>24359</v>
      </c>
      <c r="G8781" s="14">
        <v>919909699</v>
      </c>
      <c r="H8781" s="1" t="s">
        <v>15</v>
      </c>
      <c r="I8781" s="1" t="s">
        <v>62</v>
      </c>
      <c r="J8781" s="1" t="s">
        <v>47311</v>
      </c>
      <c r="K8781" s="3" t="s">
        <v>17</v>
      </c>
      <c r="L8781" s="1" t="s">
        <v>70</v>
      </c>
      <c r="M8781" s="4" t="s">
        <v>42</v>
      </c>
      <c r="N8781" s="3" t="s">
        <v>47341</v>
      </c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1"/>
      <c r="AA8781" s="1" t="s">
        <v>16</v>
      </c>
      <c r="AB8781" s="3" t="s">
        <v>12</v>
      </c>
      <c r="AC8781" s="23" t="s">
        <v>37802</v>
      </c>
      <c r="AD8781" s="23" t="s">
        <v>45981</v>
      </c>
      <c r="AE8781" t="s">
        <v>35394</v>
      </c>
    </row>
    <row r="8782" spans="1:31" ht="14.25" customHeight="1">
      <c r="A8782" s="1">
        <v>8781</v>
      </c>
      <c r="B8782" s="9" t="s">
        <v>6</v>
      </c>
      <c r="C8782" s="1" t="s">
        <v>10596</v>
      </c>
      <c r="D8782" s="1" t="s">
        <v>3071</v>
      </c>
      <c r="E8782" s="1" t="s">
        <v>40</v>
      </c>
      <c r="F8782" s="1" t="s">
        <v>25991</v>
      </c>
      <c r="G8782" s="14">
        <v>919904949944</v>
      </c>
      <c r="H8782" s="1" t="s">
        <v>8</v>
      </c>
      <c r="I8782" s="1" t="s">
        <v>62</v>
      </c>
      <c r="J8782" s="1" t="s">
        <v>47311</v>
      </c>
      <c r="K8782" s="3" t="s">
        <v>17</v>
      </c>
      <c r="L8782" s="1" t="s">
        <v>70</v>
      </c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1"/>
      <c r="AA8782" s="1" t="s">
        <v>11</v>
      </c>
      <c r="AB8782" s="3" t="s">
        <v>56</v>
      </c>
      <c r="AC8782" s="23" t="s">
        <v>37802</v>
      </c>
      <c r="AD8782" s="23" t="s">
        <v>45982</v>
      </c>
      <c r="AE8782" t="s">
        <v>35410</v>
      </c>
    </row>
    <row r="8783" spans="1:31" ht="14.25" customHeight="1">
      <c r="A8783" s="1">
        <v>8782</v>
      </c>
      <c r="B8783" s="9" t="s">
        <v>6</v>
      </c>
      <c r="C8783" s="1" t="s">
        <v>10927</v>
      </c>
      <c r="D8783" s="1" t="s">
        <v>522</v>
      </c>
      <c r="E8783" s="1" t="s">
        <v>5870</v>
      </c>
      <c r="F8783" s="1" t="s">
        <v>26180</v>
      </c>
      <c r="G8783" s="14">
        <v>919449411496</v>
      </c>
      <c r="H8783" s="1" t="s">
        <v>15</v>
      </c>
      <c r="I8783" s="1" t="s">
        <v>62</v>
      </c>
      <c r="J8783" s="1" t="s">
        <v>47311</v>
      </c>
      <c r="K8783" s="3" t="s">
        <v>178</v>
      </c>
      <c r="L8783" s="1" t="s">
        <v>70</v>
      </c>
      <c r="M8783" s="3" t="s">
        <v>171</v>
      </c>
      <c r="N8783" s="3" t="s">
        <v>47341</v>
      </c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1"/>
      <c r="AA8783" s="1" t="s">
        <v>16</v>
      </c>
      <c r="AB8783" s="3" t="s">
        <v>12</v>
      </c>
      <c r="AC8783" s="23" t="s">
        <v>37802</v>
      </c>
      <c r="AD8783" s="23" t="s">
        <v>45983</v>
      </c>
      <c r="AE8783" t="s">
        <v>35409</v>
      </c>
    </row>
    <row r="8784" spans="1:31" ht="14.25" customHeight="1">
      <c r="A8784" s="1">
        <v>8783</v>
      </c>
      <c r="B8784" s="9" t="s">
        <v>6</v>
      </c>
      <c r="C8784" s="1" t="s">
        <v>11105</v>
      </c>
      <c r="D8784" s="1" t="s">
        <v>359</v>
      </c>
      <c r="E8784" s="1" t="s">
        <v>40</v>
      </c>
      <c r="F8784" s="1" t="s">
        <v>26270</v>
      </c>
      <c r="G8784" s="14">
        <v>9194991414</v>
      </c>
      <c r="H8784" s="1" t="s">
        <v>37</v>
      </c>
      <c r="I8784" s="1" t="s">
        <v>41</v>
      </c>
      <c r="J8784" s="1" t="s">
        <v>47311</v>
      </c>
      <c r="K8784" s="3" t="s">
        <v>42</v>
      </c>
      <c r="L8784" s="1" t="s">
        <v>70</v>
      </c>
      <c r="M8784" s="3" t="s">
        <v>27</v>
      </c>
      <c r="N8784" s="3" t="s">
        <v>47341</v>
      </c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1"/>
      <c r="AA8784" s="1" t="s">
        <v>16</v>
      </c>
      <c r="AB8784" s="3" t="s">
        <v>12</v>
      </c>
      <c r="AC8784" s="23" t="s">
        <v>37803</v>
      </c>
      <c r="AD8784" s="23" t="s">
        <v>45984</v>
      </c>
      <c r="AE8784" t="s">
        <v>35410</v>
      </c>
    </row>
    <row r="8785" spans="1:31" ht="14.25" customHeight="1">
      <c r="A8785" s="1">
        <v>8784</v>
      </c>
      <c r="B8785" s="9" t="s">
        <v>6</v>
      </c>
      <c r="C8785" s="1" t="s">
        <v>11849</v>
      </c>
      <c r="D8785" s="1" t="s">
        <v>505</v>
      </c>
      <c r="E8785" s="1" t="s">
        <v>11850</v>
      </c>
      <c r="F8785" s="1" t="s">
        <v>34515</v>
      </c>
      <c r="G8785" s="14">
        <v>91644404464</v>
      </c>
      <c r="H8785" s="1" t="s">
        <v>15</v>
      </c>
      <c r="I8785" s="1" t="s">
        <v>9</v>
      </c>
      <c r="J8785" s="1" t="s">
        <v>47311</v>
      </c>
      <c r="K8785" s="3" t="s">
        <v>63</v>
      </c>
      <c r="L8785" s="1" t="s">
        <v>70</v>
      </c>
      <c r="M8785" s="3" t="s">
        <v>213</v>
      </c>
      <c r="N8785" s="3" t="s">
        <v>47341</v>
      </c>
      <c r="O8785" s="3" t="s">
        <v>17</v>
      </c>
      <c r="P8785" s="3" t="s">
        <v>34</v>
      </c>
      <c r="Q8785" s="3" t="s">
        <v>42</v>
      </c>
      <c r="R8785" s="3" t="s">
        <v>47311</v>
      </c>
      <c r="S8785" s="3" t="s">
        <v>27</v>
      </c>
      <c r="T8785" s="3" t="s">
        <v>47311</v>
      </c>
      <c r="U8785" s="3" t="s">
        <v>117</v>
      </c>
      <c r="V8785" s="3" t="s">
        <v>47311</v>
      </c>
      <c r="W8785" s="3" t="s">
        <v>178</v>
      </c>
      <c r="X8785" s="3" t="s">
        <v>47311</v>
      </c>
      <c r="Y8785" s="3" t="s">
        <v>171</v>
      </c>
      <c r="Z8785" s="1" t="s">
        <v>47311</v>
      </c>
      <c r="AA8785" s="1" t="s">
        <v>16</v>
      </c>
      <c r="AB8785" s="3" t="s">
        <v>12</v>
      </c>
      <c r="AC8785" s="23" t="s">
        <v>37803</v>
      </c>
      <c r="AD8785" s="23" t="s">
        <v>45985</v>
      </c>
      <c r="AE8785" t="s">
        <v>35399</v>
      </c>
    </row>
    <row r="8786" spans="1:31" ht="14.25" customHeight="1">
      <c r="A8786" s="1">
        <v>8785</v>
      </c>
      <c r="B8786" s="9" t="s">
        <v>6</v>
      </c>
      <c r="C8786" s="1" t="s">
        <v>12762</v>
      </c>
      <c r="D8786" s="1" t="s">
        <v>12763</v>
      </c>
      <c r="E8786" s="1" t="s">
        <v>12764</v>
      </c>
      <c r="F8786" s="1" t="s">
        <v>27119</v>
      </c>
      <c r="G8786" s="14">
        <v>91994661146</v>
      </c>
      <c r="H8786" s="1" t="s">
        <v>37</v>
      </c>
      <c r="I8786" s="1" t="s">
        <v>62</v>
      </c>
      <c r="J8786" s="1" t="s">
        <v>47311</v>
      </c>
      <c r="K8786" s="3" t="s">
        <v>17</v>
      </c>
      <c r="L8786" s="1" t="s">
        <v>70</v>
      </c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1"/>
      <c r="AA8786" s="1" t="s">
        <v>11</v>
      </c>
      <c r="AB8786" s="3" t="s">
        <v>538</v>
      </c>
      <c r="AC8786" s="23" t="s">
        <v>37803</v>
      </c>
      <c r="AD8786" s="23" t="s">
        <v>45986</v>
      </c>
      <c r="AE8786" t="s">
        <v>35394</v>
      </c>
    </row>
    <row r="8787" spans="1:31" ht="14.25" customHeight="1">
      <c r="A8787" s="1">
        <v>8786</v>
      </c>
      <c r="B8787" s="9" t="s">
        <v>6</v>
      </c>
      <c r="C8787" s="1" t="s">
        <v>13172</v>
      </c>
      <c r="D8787" s="1" t="s">
        <v>1010</v>
      </c>
      <c r="E8787" s="1" t="s">
        <v>1382</v>
      </c>
      <c r="F8787" s="1" t="s">
        <v>34658</v>
      </c>
      <c r="G8787" s="14">
        <v>919446064046</v>
      </c>
      <c r="H8787" s="1" t="s">
        <v>15</v>
      </c>
      <c r="I8787" s="1" t="s">
        <v>62</v>
      </c>
      <c r="J8787" s="1" t="s">
        <v>47311</v>
      </c>
      <c r="K8787" s="3" t="s">
        <v>178</v>
      </c>
      <c r="L8787" s="1" t="s">
        <v>70</v>
      </c>
      <c r="M8787" s="3" t="s">
        <v>171</v>
      </c>
      <c r="N8787" s="3" t="s">
        <v>47341</v>
      </c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1"/>
      <c r="AA8787" s="1" t="s">
        <v>16</v>
      </c>
      <c r="AB8787" s="3" t="s">
        <v>12</v>
      </c>
      <c r="AC8787" s="23" t="s">
        <v>37803</v>
      </c>
      <c r="AD8787" s="23" t="s">
        <v>45987</v>
      </c>
      <c r="AE8787" t="s">
        <v>35394</v>
      </c>
    </row>
    <row r="8788" spans="1:31" ht="14.25" customHeight="1">
      <c r="A8788" s="1">
        <v>8787</v>
      </c>
      <c r="B8788" s="9" t="s">
        <v>6</v>
      </c>
      <c r="C8788" s="1" t="s">
        <v>35</v>
      </c>
      <c r="D8788" s="1" t="s">
        <v>36</v>
      </c>
      <c r="E8788" s="1" t="s">
        <v>19</v>
      </c>
      <c r="F8788" s="1" t="s">
        <v>20986</v>
      </c>
      <c r="G8788" s="14">
        <v>91949419191</v>
      </c>
      <c r="H8788" s="1" t="s">
        <v>37</v>
      </c>
      <c r="I8788" s="1" t="s">
        <v>9</v>
      </c>
      <c r="J8788" s="1" t="s">
        <v>47312</v>
      </c>
      <c r="K8788" s="3" t="s">
        <v>178</v>
      </c>
      <c r="L8788" s="1" t="s">
        <v>70</v>
      </c>
      <c r="M8788" s="3" t="s">
        <v>171</v>
      </c>
      <c r="N8788" s="3" t="s">
        <v>47341</v>
      </c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1"/>
      <c r="AA8788" s="1" t="s">
        <v>16</v>
      </c>
      <c r="AB8788" s="3" t="s">
        <v>12</v>
      </c>
      <c r="AC8788" s="23" t="s">
        <v>37801</v>
      </c>
      <c r="AD8788" s="23" t="s">
        <v>45988</v>
      </c>
      <c r="AE8788" t="s">
        <v>35410</v>
      </c>
    </row>
    <row r="8789" spans="1:31" ht="14.25" customHeight="1">
      <c r="A8789" s="1">
        <v>8788</v>
      </c>
      <c r="B8789" s="1" t="s">
        <v>54</v>
      </c>
      <c r="C8789" s="1" t="s">
        <v>143</v>
      </c>
      <c r="D8789" s="1" t="s">
        <v>16290</v>
      </c>
      <c r="E8789" s="1" t="s">
        <v>102</v>
      </c>
      <c r="F8789" s="1" t="s">
        <v>33383</v>
      </c>
      <c r="G8789" s="14">
        <v>919909910944</v>
      </c>
      <c r="H8789" s="1" t="s">
        <v>8</v>
      </c>
      <c r="I8789" s="1" t="s">
        <v>41</v>
      </c>
      <c r="J8789" s="1" t="s">
        <v>47312</v>
      </c>
      <c r="K8789" s="3" t="s">
        <v>42</v>
      </c>
      <c r="L8789" s="1" t="s">
        <v>70</v>
      </c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1"/>
      <c r="AA8789" s="1" t="s">
        <v>16</v>
      </c>
      <c r="AB8789" s="3" t="s">
        <v>12</v>
      </c>
      <c r="AC8789" s="23" t="s">
        <v>37801</v>
      </c>
      <c r="AD8789" s="23" t="s">
        <v>45989</v>
      </c>
      <c r="AE8789" t="s">
        <v>35394</v>
      </c>
    </row>
    <row r="8790" spans="1:31" ht="14.25" customHeight="1">
      <c r="A8790" s="1">
        <v>8789</v>
      </c>
      <c r="B8790" s="1" t="s">
        <v>54</v>
      </c>
      <c r="C8790" s="1" t="s">
        <v>155</v>
      </c>
      <c r="D8790" s="1" t="s">
        <v>3954</v>
      </c>
      <c r="E8790" s="1" t="s">
        <v>7718</v>
      </c>
      <c r="F8790" s="1" t="s">
        <v>21028</v>
      </c>
      <c r="G8790" s="14">
        <v>919946019491</v>
      </c>
      <c r="H8790" s="1" t="s">
        <v>8</v>
      </c>
      <c r="I8790" s="1" t="s">
        <v>41</v>
      </c>
      <c r="J8790" s="1" t="s">
        <v>47312</v>
      </c>
      <c r="K8790" s="3" t="s">
        <v>42</v>
      </c>
      <c r="L8790" s="1" t="s">
        <v>70</v>
      </c>
      <c r="M8790" s="3" t="s">
        <v>27</v>
      </c>
      <c r="N8790" s="3" t="s">
        <v>47341</v>
      </c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1"/>
      <c r="AA8790" s="1" t="s">
        <v>16</v>
      </c>
      <c r="AB8790" s="3" t="s">
        <v>12</v>
      </c>
      <c r="AC8790" s="23" t="s">
        <v>37801</v>
      </c>
      <c r="AD8790" s="23" t="s">
        <v>45990</v>
      </c>
      <c r="AE8790" t="s">
        <v>35399</v>
      </c>
    </row>
    <row r="8791" spans="1:31" ht="14.25" customHeight="1">
      <c r="A8791" s="1">
        <v>8790</v>
      </c>
      <c r="B8791" s="1" t="s">
        <v>54</v>
      </c>
      <c r="C8791" s="1" t="s">
        <v>169</v>
      </c>
      <c r="D8791" s="1" t="s">
        <v>857</v>
      </c>
      <c r="E8791" s="1" t="s">
        <v>40</v>
      </c>
      <c r="F8791" s="1" t="s">
        <v>21034</v>
      </c>
      <c r="G8791" s="14">
        <v>919106960119</v>
      </c>
      <c r="H8791" s="1" t="s">
        <v>8</v>
      </c>
      <c r="I8791" s="1" t="s">
        <v>9</v>
      </c>
      <c r="J8791" s="1" t="s">
        <v>47312</v>
      </c>
      <c r="K8791" s="3" t="s">
        <v>63</v>
      </c>
      <c r="L8791" s="1" t="s">
        <v>70</v>
      </c>
      <c r="M8791" s="3" t="s">
        <v>213</v>
      </c>
      <c r="N8791" s="3" t="s">
        <v>47341</v>
      </c>
      <c r="O8791" s="3" t="s">
        <v>17</v>
      </c>
      <c r="P8791" s="3" t="s">
        <v>47312</v>
      </c>
      <c r="Q8791" s="3" t="s">
        <v>42</v>
      </c>
      <c r="R8791" s="3" t="s">
        <v>47312</v>
      </c>
      <c r="S8791" s="3" t="s">
        <v>27</v>
      </c>
      <c r="T8791" s="3" t="s">
        <v>47312</v>
      </c>
      <c r="U8791" s="3" t="s">
        <v>117</v>
      </c>
      <c r="V8791" s="3" t="s">
        <v>47312</v>
      </c>
      <c r="W8791" s="3" t="s">
        <v>178</v>
      </c>
      <c r="X8791" s="3" t="s">
        <v>47312</v>
      </c>
      <c r="Y8791" s="3" t="s">
        <v>171</v>
      </c>
      <c r="Z8791" s="1" t="s">
        <v>47312</v>
      </c>
      <c r="AA8791" s="1" t="s">
        <v>16</v>
      </c>
      <c r="AB8791" s="3" t="s">
        <v>12</v>
      </c>
      <c r="AC8791" s="23" t="s">
        <v>37801</v>
      </c>
      <c r="AD8791" s="23" t="s">
        <v>45991</v>
      </c>
      <c r="AE8791" t="s">
        <v>35399</v>
      </c>
    </row>
    <row r="8792" spans="1:31" ht="14.25" customHeight="1">
      <c r="A8792" s="1">
        <v>8791</v>
      </c>
      <c r="B8792" s="9" t="s">
        <v>6</v>
      </c>
      <c r="C8792" s="1" t="s">
        <v>269</v>
      </c>
      <c r="D8792" s="1" t="s">
        <v>36440</v>
      </c>
      <c r="E8792" s="1" t="s">
        <v>270</v>
      </c>
      <c r="F8792" s="1" t="s">
        <v>21083</v>
      </c>
      <c r="G8792" s="14">
        <v>91999441469</v>
      </c>
      <c r="H8792" s="1" t="s">
        <v>15</v>
      </c>
      <c r="I8792" s="1" t="s">
        <v>41</v>
      </c>
      <c r="J8792" s="1" t="s">
        <v>47312</v>
      </c>
      <c r="K8792" s="3" t="s">
        <v>17</v>
      </c>
      <c r="L8792" s="1" t="s">
        <v>70</v>
      </c>
      <c r="M8792" s="4" t="s">
        <v>42</v>
      </c>
      <c r="N8792" s="3" t="s">
        <v>47341</v>
      </c>
      <c r="O8792" s="3" t="s">
        <v>47349</v>
      </c>
      <c r="P8792" s="3" t="s">
        <v>47312</v>
      </c>
      <c r="Q8792" s="3"/>
      <c r="R8792" s="3"/>
      <c r="S8792" s="3"/>
      <c r="T8792" s="3"/>
      <c r="U8792" s="3"/>
      <c r="V8792" s="3"/>
      <c r="W8792" s="3"/>
      <c r="X8792" s="3"/>
      <c r="Y8792" s="3"/>
      <c r="Z8792" s="1"/>
      <c r="AA8792" s="1" t="s">
        <v>16</v>
      </c>
      <c r="AB8792" s="3" t="s">
        <v>12</v>
      </c>
      <c r="AC8792" s="23" t="s">
        <v>37801</v>
      </c>
      <c r="AD8792" s="23" t="s">
        <v>45992</v>
      </c>
      <c r="AE8792" t="s">
        <v>35409</v>
      </c>
    </row>
    <row r="8793" spans="1:31" ht="14.25" customHeight="1">
      <c r="A8793" s="1">
        <v>8792</v>
      </c>
      <c r="B8793" s="1" t="s">
        <v>54</v>
      </c>
      <c r="C8793" s="1" t="s">
        <v>484</v>
      </c>
      <c r="D8793" s="1" t="s">
        <v>1010</v>
      </c>
      <c r="E8793" s="1" t="s">
        <v>40</v>
      </c>
      <c r="F8793" s="1" t="s">
        <v>33414</v>
      </c>
      <c r="G8793" s="14">
        <v>9194964496</v>
      </c>
      <c r="H8793" s="1" t="s">
        <v>8</v>
      </c>
      <c r="I8793" s="1" t="s">
        <v>9</v>
      </c>
      <c r="J8793" s="1" t="s">
        <v>47312</v>
      </c>
      <c r="K8793" s="3" t="s">
        <v>42</v>
      </c>
      <c r="L8793" s="1" t="s">
        <v>70</v>
      </c>
      <c r="M8793" s="3" t="s">
        <v>27</v>
      </c>
      <c r="N8793" s="3" t="s">
        <v>47341</v>
      </c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1"/>
      <c r="AA8793" s="1" t="s">
        <v>16</v>
      </c>
      <c r="AB8793" s="3" t="s">
        <v>12</v>
      </c>
      <c r="AC8793" s="23" t="s">
        <v>37801</v>
      </c>
      <c r="AD8793" s="23" t="s">
        <v>45993</v>
      </c>
      <c r="AE8793" t="s">
        <v>35409</v>
      </c>
    </row>
    <row r="8794" spans="1:31" ht="14.25" customHeight="1">
      <c r="A8794" s="1">
        <v>8793</v>
      </c>
      <c r="B8794" s="1" t="s">
        <v>54</v>
      </c>
      <c r="C8794" s="1" t="s">
        <v>509</v>
      </c>
      <c r="D8794" s="1" t="s">
        <v>734</v>
      </c>
      <c r="E8794" s="1" t="s">
        <v>159</v>
      </c>
      <c r="F8794" s="1" t="s">
        <v>21197</v>
      </c>
      <c r="G8794" s="14">
        <v>91944444</v>
      </c>
      <c r="H8794" s="1" t="s">
        <v>8</v>
      </c>
      <c r="I8794" s="1" t="s">
        <v>9</v>
      </c>
      <c r="J8794" s="1" t="s">
        <v>47312</v>
      </c>
      <c r="K8794" s="3" t="s">
        <v>27</v>
      </c>
      <c r="L8794" s="1" t="s">
        <v>70</v>
      </c>
      <c r="M8794" s="3" t="s">
        <v>178</v>
      </c>
      <c r="N8794" s="3" t="s">
        <v>47341</v>
      </c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1"/>
      <c r="AA8794" s="1" t="s">
        <v>16</v>
      </c>
      <c r="AB8794" s="3" t="s">
        <v>12</v>
      </c>
      <c r="AC8794" s="23" t="s">
        <v>37801</v>
      </c>
      <c r="AD8794" s="23" t="s">
        <v>43158</v>
      </c>
      <c r="AE8794" t="s">
        <v>35410</v>
      </c>
    </row>
    <row r="8795" spans="1:31" ht="14.25" customHeight="1">
      <c r="A8795" s="1">
        <v>8794</v>
      </c>
      <c r="B8795" s="1" t="s">
        <v>54</v>
      </c>
      <c r="C8795" s="1" t="s">
        <v>511</v>
      </c>
      <c r="D8795" s="1" t="s">
        <v>35959</v>
      </c>
      <c r="E8795" s="1" t="s">
        <v>40</v>
      </c>
      <c r="F8795" s="1" t="s">
        <v>21199</v>
      </c>
      <c r="G8795" s="14">
        <v>91499464464</v>
      </c>
      <c r="H8795" s="1" t="s">
        <v>15</v>
      </c>
      <c r="I8795" s="1" t="s">
        <v>41</v>
      </c>
      <c r="J8795" s="1" t="s">
        <v>47312</v>
      </c>
      <c r="K8795" s="3" t="s">
        <v>27</v>
      </c>
      <c r="L8795" s="1" t="s">
        <v>70</v>
      </c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1"/>
      <c r="AA8795" s="1" t="s">
        <v>16</v>
      </c>
      <c r="AB8795" s="3" t="s">
        <v>12</v>
      </c>
      <c r="AC8795" s="23" t="s">
        <v>37801</v>
      </c>
      <c r="AD8795" s="23" t="s">
        <v>45994</v>
      </c>
      <c r="AE8795" t="s">
        <v>35410</v>
      </c>
    </row>
    <row r="8796" spans="1:31" ht="14.25" customHeight="1">
      <c r="A8796" s="1">
        <v>8795</v>
      </c>
      <c r="B8796" s="1" t="s">
        <v>54</v>
      </c>
      <c r="C8796" s="1" t="s">
        <v>580</v>
      </c>
      <c r="D8796" s="1" t="s">
        <v>4955</v>
      </c>
      <c r="E8796" s="1" t="s">
        <v>4386</v>
      </c>
      <c r="F8796" s="1" t="s">
        <v>31143</v>
      </c>
      <c r="G8796" s="14">
        <v>919664666919</v>
      </c>
      <c r="H8796" s="1" t="s">
        <v>20</v>
      </c>
      <c r="I8796" s="1" t="s">
        <v>62</v>
      </c>
      <c r="J8796" s="1" t="s">
        <v>47312</v>
      </c>
      <c r="K8796" s="3" t="s">
        <v>42</v>
      </c>
      <c r="L8796" s="1" t="s">
        <v>70</v>
      </c>
      <c r="M8796" s="3" t="s">
        <v>27</v>
      </c>
      <c r="N8796" s="3" t="s">
        <v>47341</v>
      </c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1"/>
      <c r="AA8796" s="1" t="s">
        <v>16</v>
      </c>
      <c r="AB8796" s="3" t="s">
        <v>12</v>
      </c>
      <c r="AC8796" s="23" t="s">
        <v>37801</v>
      </c>
      <c r="AD8796" s="23" t="s">
        <v>45995</v>
      </c>
      <c r="AE8796" t="s">
        <v>35394</v>
      </c>
    </row>
    <row r="8797" spans="1:31" ht="14.25" customHeight="1">
      <c r="A8797" s="1">
        <v>8796</v>
      </c>
      <c r="B8797" s="1" t="s">
        <v>54</v>
      </c>
      <c r="C8797" s="1" t="s">
        <v>767</v>
      </c>
      <c r="D8797" s="1" t="s">
        <v>35960</v>
      </c>
      <c r="E8797" s="1" t="s">
        <v>87</v>
      </c>
      <c r="F8797" s="1" t="s">
        <v>31165</v>
      </c>
      <c r="G8797" s="14">
        <v>91416014144</v>
      </c>
      <c r="H8797" s="1" t="s">
        <v>37</v>
      </c>
      <c r="I8797" s="1" t="s">
        <v>107</v>
      </c>
      <c r="J8797" s="1" t="s">
        <v>47312</v>
      </c>
      <c r="K8797" s="3" t="s">
        <v>17</v>
      </c>
      <c r="L8797" s="1" t="s">
        <v>70</v>
      </c>
      <c r="M8797" s="4" t="s">
        <v>42</v>
      </c>
      <c r="N8797" s="3" t="s">
        <v>47341</v>
      </c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1"/>
      <c r="AA8797" s="1" t="s">
        <v>16</v>
      </c>
      <c r="AB8797" s="3" t="s">
        <v>12</v>
      </c>
      <c r="AC8797" s="23" t="s">
        <v>37801</v>
      </c>
      <c r="AD8797" s="23" t="s">
        <v>45996</v>
      </c>
      <c r="AE8797" t="s">
        <v>35394</v>
      </c>
    </row>
    <row r="8798" spans="1:31" ht="14.25" customHeight="1">
      <c r="A8798" s="1">
        <v>8797</v>
      </c>
      <c r="B8798" s="1" t="s">
        <v>54</v>
      </c>
      <c r="C8798" s="1" t="s">
        <v>789</v>
      </c>
      <c r="D8798" s="1" t="s">
        <v>3658</v>
      </c>
      <c r="E8798" s="1" t="s">
        <v>37115</v>
      </c>
      <c r="F8798" s="1" t="s">
        <v>21323</v>
      </c>
      <c r="G8798" s="14">
        <v>91966469646</v>
      </c>
      <c r="H8798" s="1" t="s">
        <v>20</v>
      </c>
      <c r="I8798" s="1" t="s">
        <v>62</v>
      </c>
      <c r="J8798" s="1" t="s">
        <v>47312</v>
      </c>
      <c r="K8798" s="3" t="s">
        <v>17</v>
      </c>
      <c r="L8798" s="1" t="s">
        <v>70</v>
      </c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1"/>
      <c r="AA8798" s="1" t="s">
        <v>16</v>
      </c>
      <c r="AB8798" s="3" t="s">
        <v>12</v>
      </c>
      <c r="AC8798" s="23" t="s">
        <v>37801</v>
      </c>
      <c r="AD8798" s="23" t="s">
        <v>44409</v>
      </c>
      <c r="AE8798" t="s">
        <v>35410</v>
      </c>
    </row>
    <row r="8799" spans="1:31" ht="14.25" customHeight="1">
      <c r="A8799" s="1">
        <v>8798</v>
      </c>
      <c r="B8799" s="1" t="s">
        <v>54</v>
      </c>
      <c r="C8799" s="1" t="s">
        <v>972</v>
      </c>
      <c r="D8799" s="1" t="s">
        <v>3041</v>
      </c>
      <c r="E8799" s="1" t="s">
        <v>139</v>
      </c>
      <c r="F8799" s="1" t="s">
        <v>21398</v>
      </c>
      <c r="G8799" s="14">
        <v>91440006644</v>
      </c>
      <c r="H8799" s="1" t="s">
        <v>8</v>
      </c>
      <c r="I8799" s="1" t="s">
        <v>9</v>
      </c>
      <c r="J8799" s="1" t="s">
        <v>47312</v>
      </c>
      <c r="K8799" s="3" t="s">
        <v>42</v>
      </c>
      <c r="L8799" s="1" t="s">
        <v>70</v>
      </c>
      <c r="M8799" s="3" t="s">
        <v>178</v>
      </c>
      <c r="N8799" s="3" t="s">
        <v>47341</v>
      </c>
      <c r="O8799" s="3" t="s">
        <v>171</v>
      </c>
      <c r="P8799" s="3" t="s">
        <v>47312</v>
      </c>
      <c r="Q8799" s="3"/>
      <c r="R8799" s="3"/>
      <c r="S8799" s="3"/>
      <c r="T8799" s="3"/>
      <c r="U8799" s="3"/>
      <c r="V8799" s="3"/>
      <c r="W8799" s="3"/>
      <c r="X8799" s="3"/>
      <c r="Y8799" s="3"/>
      <c r="Z8799" s="1"/>
      <c r="AA8799" s="1" t="s">
        <v>16</v>
      </c>
      <c r="AB8799" s="3" t="s">
        <v>12</v>
      </c>
      <c r="AC8799" s="23" t="s">
        <v>37801</v>
      </c>
      <c r="AD8799" s="23" t="s">
        <v>45997</v>
      </c>
      <c r="AE8799" t="s">
        <v>35410</v>
      </c>
    </row>
    <row r="8800" spans="1:31" ht="14.25" customHeight="1">
      <c r="A8800" s="1">
        <v>8799</v>
      </c>
      <c r="B8800" s="1" t="s">
        <v>54</v>
      </c>
      <c r="C8800" s="1" t="s">
        <v>1057</v>
      </c>
      <c r="D8800" s="1" t="s">
        <v>557</v>
      </c>
      <c r="E8800" s="1" t="s">
        <v>10607</v>
      </c>
      <c r="F8800" s="1" t="s">
        <v>1058</v>
      </c>
      <c r="G8800" s="14">
        <v>91696494046</v>
      </c>
      <c r="H8800" s="1" t="s">
        <v>20</v>
      </c>
      <c r="I8800" s="1" t="s">
        <v>41</v>
      </c>
      <c r="J8800" s="1" t="s">
        <v>47312</v>
      </c>
      <c r="K8800" s="3" t="s">
        <v>42</v>
      </c>
      <c r="L8800" s="1" t="s">
        <v>70</v>
      </c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1"/>
      <c r="AA8800" s="1" t="s">
        <v>16</v>
      </c>
      <c r="AB8800" s="3" t="s">
        <v>12</v>
      </c>
      <c r="AC8800" s="23" t="s">
        <v>37801</v>
      </c>
      <c r="AD8800" s="23" t="s">
        <v>45998</v>
      </c>
      <c r="AE8800" t="s">
        <v>35399</v>
      </c>
    </row>
    <row r="8801" spans="1:31" ht="14.25" customHeight="1">
      <c r="A8801" s="1">
        <v>8800</v>
      </c>
      <c r="B8801" s="1" t="s">
        <v>54</v>
      </c>
      <c r="C8801" s="1" t="s">
        <v>1060</v>
      </c>
      <c r="D8801" s="1" t="s">
        <v>1839</v>
      </c>
      <c r="E8801" s="1" t="s">
        <v>746</v>
      </c>
      <c r="F8801" s="1" t="s">
        <v>21436</v>
      </c>
      <c r="G8801" s="14">
        <v>919694444</v>
      </c>
      <c r="H8801" s="1" t="s">
        <v>20</v>
      </c>
      <c r="I8801" s="1" t="s">
        <v>9</v>
      </c>
      <c r="J8801" s="1" t="s">
        <v>47312</v>
      </c>
      <c r="K8801" s="3" t="s">
        <v>42</v>
      </c>
      <c r="L8801" s="1" t="s">
        <v>70</v>
      </c>
      <c r="M8801" s="3" t="s">
        <v>27</v>
      </c>
      <c r="N8801" s="3" t="s">
        <v>47341</v>
      </c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1"/>
      <c r="AA8801" s="1" t="s">
        <v>16</v>
      </c>
      <c r="AB8801" s="3" t="s">
        <v>12</v>
      </c>
      <c r="AC8801" s="23" t="s">
        <v>37801</v>
      </c>
      <c r="AD8801" s="23" t="s">
        <v>45999</v>
      </c>
      <c r="AE8801" t="s">
        <v>35409</v>
      </c>
    </row>
    <row r="8802" spans="1:31" ht="14.25" customHeight="1">
      <c r="A8802" s="1">
        <v>8801</v>
      </c>
      <c r="B8802" s="1" t="s">
        <v>54</v>
      </c>
      <c r="C8802" s="1" t="s">
        <v>1063</v>
      </c>
      <c r="D8802" s="1" t="s">
        <v>6306</v>
      </c>
      <c r="E8802" s="1" t="s">
        <v>66</v>
      </c>
      <c r="F8802" s="1" t="s">
        <v>1064</v>
      </c>
      <c r="G8802" s="14">
        <v>9196649664</v>
      </c>
      <c r="H8802" s="1" t="s">
        <v>8</v>
      </c>
      <c r="I8802" s="1" t="s">
        <v>9</v>
      </c>
      <c r="J8802" s="1" t="s">
        <v>47312</v>
      </c>
      <c r="K8802" s="3" t="s">
        <v>42</v>
      </c>
      <c r="L8802" s="1" t="s">
        <v>70</v>
      </c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1"/>
      <c r="AA8802" s="1" t="s">
        <v>16</v>
      </c>
      <c r="AB8802" s="3" t="s">
        <v>12</v>
      </c>
      <c r="AC8802" s="23" t="s">
        <v>37801</v>
      </c>
      <c r="AD8802" s="23" t="s">
        <v>46000</v>
      </c>
      <c r="AE8802" t="s">
        <v>35394</v>
      </c>
    </row>
    <row r="8803" spans="1:31" ht="14.25" customHeight="1">
      <c r="A8803" s="1">
        <v>8802</v>
      </c>
      <c r="B8803" s="1" t="s">
        <v>54</v>
      </c>
      <c r="C8803" s="1" t="s">
        <v>1067</v>
      </c>
      <c r="D8803" s="1" t="s">
        <v>1160</v>
      </c>
      <c r="E8803" s="1" t="s">
        <v>1725</v>
      </c>
      <c r="F8803" s="1" t="s">
        <v>21438</v>
      </c>
      <c r="G8803" s="14">
        <v>914611149649</v>
      </c>
      <c r="H8803" s="1" t="s">
        <v>8</v>
      </c>
      <c r="I8803" s="1" t="s">
        <v>33</v>
      </c>
      <c r="J8803" s="1" t="s">
        <v>47312</v>
      </c>
      <c r="K8803" s="3" t="s">
        <v>42</v>
      </c>
      <c r="L8803" s="1" t="s">
        <v>70</v>
      </c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1"/>
      <c r="AA8803" s="1" t="s">
        <v>16</v>
      </c>
      <c r="AB8803" s="3" t="s">
        <v>12</v>
      </c>
      <c r="AC8803" s="23" t="s">
        <v>37801</v>
      </c>
      <c r="AD8803" s="23" t="s">
        <v>46001</v>
      </c>
      <c r="AE8803" t="s">
        <v>35394</v>
      </c>
    </row>
    <row r="8804" spans="1:31" ht="14.25" customHeight="1">
      <c r="A8804" s="1">
        <v>8803</v>
      </c>
      <c r="B8804" s="1" t="s">
        <v>54</v>
      </c>
      <c r="C8804" s="1" t="s">
        <v>1085</v>
      </c>
      <c r="D8804" s="1" t="s">
        <v>5770</v>
      </c>
      <c r="E8804" s="1" t="s">
        <v>447</v>
      </c>
      <c r="F8804" s="1" t="s">
        <v>31202</v>
      </c>
      <c r="G8804" s="14">
        <v>919199944444</v>
      </c>
      <c r="H8804" s="1" t="s">
        <v>37</v>
      </c>
      <c r="I8804" s="1" t="s">
        <v>9</v>
      </c>
      <c r="J8804" s="1" t="s">
        <v>47312</v>
      </c>
      <c r="K8804" s="3" t="s">
        <v>63</v>
      </c>
      <c r="L8804" s="1" t="s">
        <v>70</v>
      </c>
      <c r="M8804" s="3" t="s">
        <v>213</v>
      </c>
      <c r="N8804" s="3" t="s">
        <v>47341</v>
      </c>
      <c r="O8804" s="3" t="s">
        <v>17</v>
      </c>
      <c r="P8804" s="3" t="s">
        <v>47312</v>
      </c>
      <c r="Q8804" s="3" t="s">
        <v>42</v>
      </c>
      <c r="R8804" s="3" t="s">
        <v>47312</v>
      </c>
      <c r="S8804" s="3" t="s">
        <v>27</v>
      </c>
      <c r="T8804" s="3" t="s">
        <v>47312</v>
      </c>
      <c r="U8804" s="3" t="s">
        <v>117</v>
      </c>
      <c r="V8804" s="3" t="s">
        <v>47312</v>
      </c>
      <c r="W8804" s="3" t="s">
        <v>178</v>
      </c>
      <c r="X8804" s="3" t="s">
        <v>47312</v>
      </c>
      <c r="Y8804" s="3" t="s">
        <v>171</v>
      </c>
      <c r="Z8804" s="1" t="s">
        <v>47312</v>
      </c>
      <c r="AA8804" s="1" t="s">
        <v>16</v>
      </c>
      <c r="AB8804" s="3" t="s">
        <v>12</v>
      </c>
      <c r="AC8804" s="23" t="s">
        <v>37801</v>
      </c>
      <c r="AD8804" s="23" t="s">
        <v>46002</v>
      </c>
      <c r="AE8804" t="s">
        <v>35409</v>
      </c>
    </row>
    <row r="8805" spans="1:31" ht="14.25" customHeight="1">
      <c r="A8805" s="1">
        <v>8804</v>
      </c>
      <c r="B8805" s="1" t="s">
        <v>54</v>
      </c>
      <c r="C8805" s="1" t="s">
        <v>1166</v>
      </c>
      <c r="D8805" s="1" t="s">
        <v>151</v>
      </c>
      <c r="E8805" s="1" t="s">
        <v>139</v>
      </c>
      <c r="F8805" s="1" t="s">
        <v>21472</v>
      </c>
      <c r="G8805" s="14">
        <v>914141969114</v>
      </c>
      <c r="H8805" s="1" t="s">
        <v>8</v>
      </c>
      <c r="I8805" s="1" t="s">
        <v>9</v>
      </c>
      <c r="J8805" s="1" t="s">
        <v>47312</v>
      </c>
      <c r="K8805" s="3" t="s">
        <v>42</v>
      </c>
      <c r="L8805" s="1" t="s">
        <v>70</v>
      </c>
      <c r="M8805" s="3" t="s">
        <v>27</v>
      </c>
      <c r="N8805" s="3" t="s">
        <v>47341</v>
      </c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1"/>
      <c r="AA8805" s="1" t="s">
        <v>16</v>
      </c>
      <c r="AB8805" s="3" t="s">
        <v>12</v>
      </c>
      <c r="AC8805" s="23" t="s">
        <v>37801</v>
      </c>
      <c r="AD8805" s="23" t="s">
        <v>44457</v>
      </c>
      <c r="AE8805" t="s">
        <v>35409</v>
      </c>
    </row>
    <row r="8806" spans="1:31" ht="14.25" customHeight="1">
      <c r="A8806" s="1">
        <v>8805</v>
      </c>
      <c r="B8806" s="1" t="s">
        <v>54</v>
      </c>
      <c r="C8806" s="1" t="s">
        <v>1189</v>
      </c>
      <c r="D8806" s="1" t="s">
        <v>494</v>
      </c>
      <c r="E8806" s="1" t="s">
        <v>40</v>
      </c>
      <c r="F8806" s="1" t="s">
        <v>21484</v>
      </c>
      <c r="G8806" s="14">
        <v>91909960606</v>
      </c>
      <c r="H8806" s="1" t="s">
        <v>15</v>
      </c>
      <c r="I8806" s="1" t="s">
        <v>9</v>
      </c>
      <c r="J8806" s="1" t="s">
        <v>47312</v>
      </c>
      <c r="K8806" s="3" t="s">
        <v>178</v>
      </c>
      <c r="L8806" s="1" t="s">
        <v>70</v>
      </c>
      <c r="M8806" s="3" t="s">
        <v>171</v>
      </c>
      <c r="N8806" s="3" t="s">
        <v>47341</v>
      </c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1"/>
      <c r="AA8806" s="1" t="s">
        <v>16</v>
      </c>
      <c r="AB8806" s="3" t="s">
        <v>12</v>
      </c>
      <c r="AC8806" s="23" t="s">
        <v>37801</v>
      </c>
      <c r="AD8806" s="23" t="s">
        <v>46003</v>
      </c>
      <c r="AE8806" t="s">
        <v>35394</v>
      </c>
    </row>
    <row r="8807" spans="1:31" ht="14.25" customHeight="1">
      <c r="A8807" s="1">
        <v>8806</v>
      </c>
      <c r="B8807" s="1" t="s">
        <v>54</v>
      </c>
      <c r="C8807" s="1" t="s">
        <v>1200</v>
      </c>
      <c r="D8807" s="1" t="s">
        <v>610</v>
      </c>
      <c r="E8807" s="1" t="s">
        <v>40</v>
      </c>
      <c r="F8807" s="1" t="s">
        <v>31222</v>
      </c>
      <c r="G8807" s="14">
        <v>9194609400</v>
      </c>
      <c r="H8807" s="1" t="s">
        <v>20</v>
      </c>
      <c r="I8807" s="1" t="s">
        <v>41</v>
      </c>
      <c r="J8807" s="1" t="s">
        <v>47312</v>
      </c>
      <c r="K8807" s="3" t="s">
        <v>63</v>
      </c>
      <c r="L8807" s="1" t="s">
        <v>70</v>
      </c>
      <c r="M8807" s="3" t="s">
        <v>213</v>
      </c>
      <c r="N8807" s="3" t="s">
        <v>47341</v>
      </c>
      <c r="O8807" s="3" t="s">
        <v>17</v>
      </c>
      <c r="P8807" s="3" t="s">
        <v>47312</v>
      </c>
      <c r="Q8807" s="3" t="s">
        <v>42</v>
      </c>
      <c r="R8807" s="3" t="s">
        <v>47312</v>
      </c>
      <c r="S8807" s="3" t="s">
        <v>27</v>
      </c>
      <c r="T8807" s="3" t="s">
        <v>47312</v>
      </c>
      <c r="U8807" s="3" t="s">
        <v>117</v>
      </c>
      <c r="V8807" s="3" t="s">
        <v>47312</v>
      </c>
      <c r="W8807" s="3" t="s">
        <v>178</v>
      </c>
      <c r="X8807" s="3" t="s">
        <v>47312</v>
      </c>
      <c r="Y8807" s="3" t="s">
        <v>171</v>
      </c>
      <c r="Z8807" s="1" t="s">
        <v>47312</v>
      </c>
      <c r="AA8807" s="1" t="s">
        <v>16</v>
      </c>
      <c r="AB8807" s="3" t="s">
        <v>12</v>
      </c>
      <c r="AC8807" s="23" t="s">
        <v>37801</v>
      </c>
      <c r="AD8807" s="23" t="s">
        <v>46004</v>
      </c>
      <c r="AE8807" t="s">
        <v>35410</v>
      </c>
    </row>
    <row r="8808" spans="1:31" ht="14.25" customHeight="1">
      <c r="A8808" s="1">
        <v>8807</v>
      </c>
      <c r="B8808" s="9" t="s">
        <v>6</v>
      </c>
      <c r="C8808" s="1" t="s">
        <v>1440</v>
      </c>
      <c r="D8808" s="1" t="s">
        <v>1441</v>
      </c>
      <c r="E8808" s="1" t="s">
        <v>40</v>
      </c>
      <c r="F8808" s="1" t="s">
        <v>21584</v>
      </c>
      <c r="G8808" s="14">
        <v>91940916141</v>
      </c>
      <c r="H8808" s="1" t="s">
        <v>8</v>
      </c>
      <c r="I8808" s="1" t="s">
        <v>41</v>
      </c>
      <c r="J8808" s="1" t="s">
        <v>47312</v>
      </c>
      <c r="K8808" s="3" t="s">
        <v>17</v>
      </c>
      <c r="L8808" s="1" t="s">
        <v>70</v>
      </c>
      <c r="M8808" s="4" t="s">
        <v>42</v>
      </c>
      <c r="N8808" s="3" t="s">
        <v>47341</v>
      </c>
      <c r="O8808" s="3" t="s">
        <v>47349</v>
      </c>
      <c r="P8808" s="3" t="s">
        <v>47312</v>
      </c>
      <c r="Q8808" s="3"/>
      <c r="R8808" s="3"/>
      <c r="S8808" s="3"/>
      <c r="T8808" s="3"/>
      <c r="U8808" s="3"/>
      <c r="V8808" s="3"/>
      <c r="W8808" s="3"/>
      <c r="X8808" s="3"/>
      <c r="Y8808" s="3"/>
      <c r="Z8808" s="1"/>
      <c r="AA8808" s="1" t="s">
        <v>16</v>
      </c>
      <c r="AB8808" s="3" t="s">
        <v>12</v>
      </c>
      <c r="AC8808" s="23" t="s">
        <v>37801</v>
      </c>
      <c r="AD8808" s="23" t="s">
        <v>46005</v>
      </c>
      <c r="AE8808" t="s">
        <v>35399</v>
      </c>
    </row>
    <row r="8809" spans="1:31" ht="14.25" customHeight="1">
      <c r="A8809" s="1">
        <v>8808</v>
      </c>
      <c r="B8809" s="9" t="s">
        <v>6</v>
      </c>
      <c r="C8809" s="1" t="s">
        <v>1588</v>
      </c>
      <c r="D8809" s="1" t="s">
        <v>917</v>
      </c>
      <c r="E8809" s="1" t="s">
        <v>102</v>
      </c>
      <c r="F8809" s="1" t="s">
        <v>21649</v>
      </c>
      <c r="G8809" s="14">
        <v>919499491</v>
      </c>
      <c r="H8809" s="1" t="s">
        <v>8</v>
      </c>
      <c r="I8809" s="1" t="s">
        <v>41</v>
      </c>
      <c r="J8809" s="1" t="s">
        <v>47312</v>
      </c>
      <c r="K8809" s="3" t="s">
        <v>42</v>
      </c>
      <c r="L8809" s="1" t="s">
        <v>70</v>
      </c>
      <c r="M8809" s="3" t="s">
        <v>27</v>
      </c>
      <c r="N8809" s="3" t="s">
        <v>47341</v>
      </c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1"/>
      <c r="AA8809" s="1" t="s">
        <v>16</v>
      </c>
      <c r="AB8809" s="3" t="s">
        <v>12</v>
      </c>
      <c r="AC8809" s="23" t="s">
        <v>37801</v>
      </c>
      <c r="AD8809" s="23" t="s">
        <v>46006</v>
      </c>
      <c r="AE8809" t="s">
        <v>35409</v>
      </c>
    </row>
    <row r="8810" spans="1:31" ht="14.25" customHeight="1">
      <c r="A8810" s="1">
        <v>8809</v>
      </c>
      <c r="B8810" s="9" t="s">
        <v>6</v>
      </c>
      <c r="C8810" s="1" t="s">
        <v>1650</v>
      </c>
      <c r="D8810" s="1" t="s">
        <v>518</v>
      </c>
      <c r="E8810" s="1" t="s">
        <v>1676</v>
      </c>
      <c r="F8810" s="1" t="s">
        <v>21678</v>
      </c>
      <c r="G8810" s="14">
        <v>91994449190</v>
      </c>
      <c r="H8810" s="1" t="s">
        <v>8</v>
      </c>
      <c r="I8810" s="1" t="s">
        <v>41</v>
      </c>
      <c r="J8810" s="1" t="s">
        <v>47312</v>
      </c>
      <c r="K8810" s="3" t="s">
        <v>42</v>
      </c>
      <c r="L8810" s="1" t="s">
        <v>70</v>
      </c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1"/>
      <c r="AA8810" s="1" t="s">
        <v>16</v>
      </c>
      <c r="AB8810" s="3" t="s">
        <v>12</v>
      </c>
      <c r="AC8810" s="23" t="s">
        <v>37801</v>
      </c>
      <c r="AD8810" s="23" t="s">
        <v>42034</v>
      </c>
      <c r="AE8810" t="s">
        <v>35410</v>
      </c>
    </row>
    <row r="8811" spans="1:31" ht="14.25" customHeight="1">
      <c r="A8811" s="1">
        <v>8810</v>
      </c>
      <c r="B8811" s="1" t="s">
        <v>54</v>
      </c>
      <c r="C8811" s="1" t="s">
        <v>1791</v>
      </c>
      <c r="D8811" s="1" t="s">
        <v>359</v>
      </c>
      <c r="E8811" s="1" t="s">
        <v>139</v>
      </c>
      <c r="F8811" s="1" t="s">
        <v>21730</v>
      </c>
      <c r="G8811" s="14">
        <v>9191066644</v>
      </c>
      <c r="H8811" s="1" t="s">
        <v>20</v>
      </c>
      <c r="I8811" s="1" t="s">
        <v>9</v>
      </c>
      <c r="J8811" s="1" t="s">
        <v>47312</v>
      </c>
      <c r="K8811" s="3" t="s">
        <v>27</v>
      </c>
      <c r="L8811" s="1" t="s">
        <v>70</v>
      </c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1"/>
      <c r="AA8811" s="1" t="s">
        <v>16</v>
      </c>
      <c r="AB8811" s="3" t="s">
        <v>12</v>
      </c>
      <c r="AC8811" s="23" t="s">
        <v>37801</v>
      </c>
      <c r="AD8811" s="23" t="s">
        <v>46007</v>
      </c>
      <c r="AE8811" t="s">
        <v>35394</v>
      </c>
    </row>
    <row r="8812" spans="1:31" ht="14.25" customHeight="1">
      <c r="A8812" s="1">
        <v>8811</v>
      </c>
      <c r="B8812" s="1" t="s">
        <v>54</v>
      </c>
      <c r="C8812" s="1" t="s">
        <v>1792</v>
      </c>
      <c r="D8812" s="1" t="s">
        <v>1302</v>
      </c>
      <c r="E8812" s="1" t="s">
        <v>40</v>
      </c>
      <c r="F8812" s="1" t="s">
        <v>21731</v>
      </c>
      <c r="G8812" s="14">
        <v>919446060064</v>
      </c>
      <c r="H8812" s="1" t="s">
        <v>20</v>
      </c>
      <c r="I8812" s="1" t="s">
        <v>9</v>
      </c>
      <c r="J8812" s="1" t="s">
        <v>47312</v>
      </c>
      <c r="K8812" s="3" t="s">
        <v>171</v>
      </c>
      <c r="L8812" s="1" t="s">
        <v>70</v>
      </c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1"/>
      <c r="AA8812" s="1" t="s">
        <v>16</v>
      </c>
      <c r="AB8812" s="3" t="s">
        <v>12</v>
      </c>
      <c r="AC8812" s="23" t="s">
        <v>37801</v>
      </c>
      <c r="AD8812" s="23" t="s">
        <v>39526</v>
      </c>
      <c r="AE8812" t="s">
        <v>35394</v>
      </c>
    </row>
    <row r="8813" spans="1:31" ht="14.25" customHeight="1">
      <c r="A8813" s="1">
        <v>8812</v>
      </c>
      <c r="B8813" s="9" t="s">
        <v>6</v>
      </c>
      <c r="C8813" s="1" t="s">
        <v>1794</v>
      </c>
      <c r="D8813" s="1" t="s">
        <v>359</v>
      </c>
      <c r="E8813" s="1" t="s">
        <v>1577</v>
      </c>
      <c r="F8813" s="1" t="s">
        <v>21732</v>
      </c>
      <c r="G8813" s="14">
        <v>91909964909</v>
      </c>
      <c r="H8813" s="1" t="s">
        <v>15</v>
      </c>
      <c r="I8813" s="1" t="s">
        <v>41</v>
      </c>
      <c r="J8813" s="1" t="s">
        <v>47312</v>
      </c>
      <c r="K8813" s="3" t="s">
        <v>42</v>
      </c>
      <c r="L8813" s="1" t="s">
        <v>70</v>
      </c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1"/>
      <c r="AA8813" s="1" t="s">
        <v>16</v>
      </c>
      <c r="AB8813" s="3" t="s">
        <v>12</v>
      </c>
      <c r="AC8813" s="23" t="s">
        <v>37801</v>
      </c>
      <c r="AD8813" s="23" t="s">
        <v>46008</v>
      </c>
      <c r="AE8813" t="s">
        <v>35410</v>
      </c>
    </row>
    <row r="8814" spans="1:31" ht="14.25" customHeight="1">
      <c r="A8814" s="1">
        <v>8813</v>
      </c>
      <c r="B8814" s="9" t="s">
        <v>6</v>
      </c>
      <c r="C8814" s="1" t="s">
        <v>1886</v>
      </c>
      <c r="D8814" s="1" t="s">
        <v>1010</v>
      </c>
      <c r="E8814" s="1" t="s">
        <v>1306</v>
      </c>
      <c r="F8814" s="1" t="s">
        <v>33559</v>
      </c>
      <c r="G8814" s="14">
        <v>91446046044</v>
      </c>
      <c r="H8814" s="1" t="s">
        <v>8</v>
      </c>
      <c r="I8814" s="1" t="s">
        <v>9</v>
      </c>
      <c r="J8814" s="1" t="s">
        <v>47312</v>
      </c>
      <c r="K8814" s="3" t="s">
        <v>42</v>
      </c>
      <c r="L8814" s="1" t="s">
        <v>70</v>
      </c>
      <c r="M8814" s="3" t="s">
        <v>27</v>
      </c>
      <c r="N8814" s="3" t="s">
        <v>47341</v>
      </c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1"/>
      <c r="AA8814" s="1" t="s">
        <v>16</v>
      </c>
      <c r="AB8814" s="3" t="s">
        <v>12</v>
      </c>
      <c r="AC8814" s="23" t="s">
        <v>37801</v>
      </c>
      <c r="AD8814" s="23" t="s">
        <v>46009</v>
      </c>
      <c r="AE8814" t="s">
        <v>35409</v>
      </c>
    </row>
    <row r="8815" spans="1:31" ht="14.25" customHeight="1">
      <c r="A8815" s="1">
        <v>8814</v>
      </c>
      <c r="B8815" s="1" t="s">
        <v>54</v>
      </c>
      <c r="C8815" s="1" t="s">
        <v>1890</v>
      </c>
      <c r="D8815" s="1" t="s">
        <v>536</v>
      </c>
      <c r="E8815" s="1" t="s">
        <v>40</v>
      </c>
      <c r="F8815" s="1" t="s">
        <v>21773</v>
      </c>
      <c r="G8815" s="14">
        <v>9199460014</v>
      </c>
      <c r="H8815" s="1" t="s">
        <v>15</v>
      </c>
      <c r="I8815" s="1" t="s">
        <v>41</v>
      </c>
      <c r="J8815" s="1" t="s">
        <v>47312</v>
      </c>
      <c r="K8815" s="3" t="s">
        <v>42</v>
      </c>
      <c r="L8815" s="1" t="s">
        <v>70</v>
      </c>
      <c r="M8815" s="3" t="s">
        <v>27</v>
      </c>
      <c r="N8815" s="3" t="s">
        <v>47341</v>
      </c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1"/>
      <c r="AA8815" s="1" t="s">
        <v>16</v>
      </c>
      <c r="AB8815" s="3" t="s">
        <v>12</v>
      </c>
      <c r="AC8815" s="23" t="s">
        <v>37801</v>
      </c>
      <c r="AD8815" s="23" t="s">
        <v>46010</v>
      </c>
      <c r="AE8815" t="s">
        <v>35410</v>
      </c>
    </row>
    <row r="8816" spans="1:31" ht="14.25" customHeight="1">
      <c r="A8816" s="1">
        <v>8815</v>
      </c>
      <c r="B8816" s="1" t="s">
        <v>54</v>
      </c>
      <c r="C8816" s="1" t="s">
        <v>1921</v>
      </c>
      <c r="D8816" s="1" t="s">
        <v>386</v>
      </c>
      <c r="E8816" s="1" t="s">
        <v>139</v>
      </c>
      <c r="F8816" s="1" t="s">
        <v>31299</v>
      </c>
      <c r="G8816" s="14">
        <v>919444416090</v>
      </c>
      <c r="H8816" s="1" t="s">
        <v>20</v>
      </c>
      <c r="I8816" s="1" t="s">
        <v>62</v>
      </c>
      <c r="J8816" s="1" t="s">
        <v>47312</v>
      </c>
      <c r="K8816" s="3" t="s">
        <v>17</v>
      </c>
      <c r="L8816" s="1" t="s">
        <v>70</v>
      </c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1"/>
      <c r="AA8816" s="1" t="s">
        <v>11</v>
      </c>
      <c r="AB8816" s="3" t="s">
        <v>13</v>
      </c>
      <c r="AC8816" s="23" t="s">
        <v>37801</v>
      </c>
      <c r="AD8816" s="23" t="s">
        <v>38540</v>
      </c>
      <c r="AE8816" t="s">
        <v>35394</v>
      </c>
    </row>
    <row r="8817" spans="1:31" ht="14.25" customHeight="1">
      <c r="A8817" s="1">
        <v>8816</v>
      </c>
      <c r="B8817" s="9" t="s">
        <v>6</v>
      </c>
      <c r="C8817" s="1" t="s">
        <v>2124</v>
      </c>
      <c r="D8817" s="1" t="s">
        <v>2125</v>
      </c>
      <c r="E8817" s="1" t="s">
        <v>447</v>
      </c>
      <c r="F8817" s="1" t="s">
        <v>2126</v>
      </c>
      <c r="G8817" s="14">
        <v>9191496694</v>
      </c>
      <c r="H8817" s="1" t="s">
        <v>8</v>
      </c>
      <c r="I8817" s="1" t="s">
        <v>9</v>
      </c>
      <c r="J8817" s="1" t="s">
        <v>47312</v>
      </c>
      <c r="K8817" s="3" t="s">
        <v>42</v>
      </c>
      <c r="L8817" s="1" t="s">
        <v>70</v>
      </c>
      <c r="M8817" s="3" t="s">
        <v>27</v>
      </c>
      <c r="N8817" s="3" t="s">
        <v>47341</v>
      </c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1"/>
      <c r="AA8817" s="1" t="s">
        <v>16</v>
      </c>
      <c r="AB8817" s="3" t="s">
        <v>12</v>
      </c>
      <c r="AC8817" s="23" t="s">
        <v>37801</v>
      </c>
      <c r="AD8817" s="23" t="s">
        <v>46011</v>
      </c>
      <c r="AE8817" t="s">
        <v>35410</v>
      </c>
    </row>
    <row r="8818" spans="1:31" ht="14.25" customHeight="1">
      <c r="A8818" s="1">
        <v>8817</v>
      </c>
      <c r="B8818" s="9" t="s">
        <v>6</v>
      </c>
      <c r="C8818" s="1" t="s">
        <v>2181</v>
      </c>
      <c r="D8818" s="1" t="s">
        <v>2182</v>
      </c>
      <c r="E8818" s="1" t="s">
        <v>2183</v>
      </c>
      <c r="F8818" s="1" t="s">
        <v>21897</v>
      </c>
      <c r="G8818" s="14">
        <v>919646466914</v>
      </c>
      <c r="H8818" s="1" t="s">
        <v>20</v>
      </c>
      <c r="I8818" s="1" t="s">
        <v>9</v>
      </c>
      <c r="J8818" s="1" t="s">
        <v>47312</v>
      </c>
      <c r="K8818" s="3" t="s">
        <v>42</v>
      </c>
      <c r="L8818" s="1" t="s">
        <v>70</v>
      </c>
      <c r="M8818" s="3" t="s">
        <v>27</v>
      </c>
      <c r="N8818" s="3" t="s">
        <v>47341</v>
      </c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1"/>
      <c r="AA8818" s="1" t="s">
        <v>16</v>
      </c>
      <c r="AB8818" s="3" t="s">
        <v>12</v>
      </c>
      <c r="AC8818" s="23" t="s">
        <v>37801</v>
      </c>
      <c r="AD8818" s="23" t="s">
        <v>46012</v>
      </c>
      <c r="AE8818" t="s">
        <v>35409</v>
      </c>
    </row>
    <row r="8819" spans="1:31" ht="14.25" customHeight="1">
      <c r="A8819" s="1">
        <v>8818</v>
      </c>
      <c r="B8819" s="9" t="s">
        <v>6</v>
      </c>
      <c r="C8819" s="1" t="s">
        <v>2201</v>
      </c>
      <c r="D8819" s="1" t="s">
        <v>2202</v>
      </c>
      <c r="E8819" s="1" t="s">
        <v>724</v>
      </c>
      <c r="F8819" s="1" t="s">
        <v>21903</v>
      </c>
      <c r="G8819" s="14">
        <v>91994464066</v>
      </c>
      <c r="H8819" s="1" t="s">
        <v>15</v>
      </c>
      <c r="I8819" s="1" t="s">
        <v>9</v>
      </c>
      <c r="J8819" s="1" t="s">
        <v>47312</v>
      </c>
      <c r="K8819" s="3" t="s">
        <v>42</v>
      </c>
      <c r="L8819" s="1" t="s">
        <v>70</v>
      </c>
      <c r="M8819" s="3" t="s">
        <v>27</v>
      </c>
      <c r="N8819" s="3" t="s">
        <v>47341</v>
      </c>
      <c r="O8819" s="3" t="s">
        <v>117</v>
      </c>
      <c r="P8819" s="3" t="s">
        <v>47312</v>
      </c>
      <c r="Q8819" s="3"/>
      <c r="R8819" s="3"/>
      <c r="S8819" s="3"/>
      <c r="T8819" s="3"/>
      <c r="U8819" s="3"/>
      <c r="V8819" s="3"/>
      <c r="W8819" s="3"/>
      <c r="X8819" s="3"/>
      <c r="Y8819" s="3"/>
      <c r="Z8819" s="1"/>
      <c r="AA8819" s="1" t="s">
        <v>16</v>
      </c>
      <c r="AB8819" s="3" t="s">
        <v>12</v>
      </c>
      <c r="AC8819" s="23" t="s">
        <v>37801</v>
      </c>
      <c r="AD8819" s="23" t="s">
        <v>39385</v>
      </c>
      <c r="AE8819" t="s">
        <v>35409</v>
      </c>
    </row>
    <row r="8820" spans="1:31" ht="14.25" customHeight="1">
      <c r="A8820" s="1">
        <v>8819</v>
      </c>
      <c r="B8820" s="9" t="s">
        <v>6</v>
      </c>
      <c r="C8820" s="1" t="s">
        <v>2296</v>
      </c>
      <c r="D8820" s="1" t="s">
        <v>2297</v>
      </c>
      <c r="E8820" s="1" t="s">
        <v>308</v>
      </c>
      <c r="F8820" s="1" t="s">
        <v>21941</v>
      </c>
      <c r="G8820" s="14">
        <v>910016046</v>
      </c>
      <c r="H8820" s="1" t="s">
        <v>15</v>
      </c>
      <c r="I8820" s="1" t="s">
        <v>9</v>
      </c>
      <c r="J8820" s="1" t="s">
        <v>47312</v>
      </c>
      <c r="K8820" s="3" t="s">
        <v>17</v>
      </c>
      <c r="L8820" s="1" t="s">
        <v>70</v>
      </c>
      <c r="M8820" s="4" t="s">
        <v>42</v>
      </c>
      <c r="N8820" s="3" t="s">
        <v>47341</v>
      </c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1"/>
      <c r="AA8820" s="1" t="s">
        <v>16</v>
      </c>
      <c r="AB8820" s="3" t="s">
        <v>12</v>
      </c>
      <c r="AC8820" s="23" t="s">
        <v>37801</v>
      </c>
      <c r="AD8820" s="23" t="s">
        <v>42794</v>
      </c>
      <c r="AE8820" t="s">
        <v>35394</v>
      </c>
    </row>
    <row r="8821" spans="1:31" ht="14.25" customHeight="1">
      <c r="A8821" s="1">
        <v>8820</v>
      </c>
      <c r="B8821" s="1" t="s">
        <v>54</v>
      </c>
      <c r="C8821" s="1" t="s">
        <v>2331</v>
      </c>
      <c r="D8821" s="1" t="s">
        <v>2332</v>
      </c>
      <c r="E8821" s="1" t="s">
        <v>2333</v>
      </c>
      <c r="F8821" s="1" t="s">
        <v>33598</v>
      </c>
      <c r="G8821" s="14">
        <v>91944416144</v>
      </c>
      <c r="H8821" s="1" t="s">
        <v>8</v>
      </c>
      <c r="I8821" s="1" t="s">
        <v>9</v>
      </c>
      <c r="J8821" s="1" t="s">
        <v>47312</v>
      </c>
      <c r="K8821" s="3" t="s">
        <v>42</v>
      </c>
      <c r="L8821" s="1" t="s">
        <v>70</v>
      </c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1"/>
      <c r="AA8821" s="1" t="s">
        <v>16</v>
      </c>
      <c r="AB8821" s="3" t="s">
        <v>12</v>
      </c>
      <c r="AC8821" s="23" t="s">
        <v>37801</v>
      </c>
      <c r="AD8821" s="23" t="s">
        <v>39939</v>
      </c>
      <c r="AE8821" t="s">
        <v>35410</v>
      </c>
    </row>
    <row r="8822" spans="1:31" ht="14.25" customHeight="1">
      <c r="A8822" s="1">
        <v>8821</v>
      </c>
      <c r="B8822" s="9" t="s">
        <v>6</v>
      </c>
      <c r="C8822" s="1" t="s">
        <v>2358</v>
      </c>
      <c r="D8822" s="1" t="s">
        <v>1354</v>
      </c>
      <c r="E8822" s="1" t="s">
        <v>2359</v>
      </c>
      <c r="F8822" s="1" t="s">
        <v>21968</v>
      </c>
      <c r="G8822" s="14">
        <v>91944644141</v>
      </c>
      <c r="H8822" s="1" t="s">
        <v>15</v>
      </c>
      <c r="I8822" s="1" t="s">
        <v>62</v>
      </c>
      <c r="J8822" s="1" t="s">
        <v>47312</v>
      </c>
      <c r="K8822" s="3" t="s">
        <v>42</v>
      </c>
      <c r="L8822" s="1" t="s">
        <v>70</v>
      </c>
      <c r="M8822" s="3" t="s">
        <v>27</v>
      </c>
      <c r="N8822" s="3" t="s">
        <v>47341</v>
      </c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1"/>
      <c r="AA8822" s="1" t="s">
        <v>16</v>
      </c>
      <c r="AB8822" s="3" t="s">
        <v>12</v>
      </c>
      <c r="AC8822" s="23" t="s">
        <v>37801</v>
      </c>
      <c r="AD8822" s="23" t="s">
        <v>46013</v>
      </c>
      <c r="AE8822" t="s">
        <v>35399</v>
      </c>
    </row>
    <row r="8823" spans="1:31" ht="14.25" customHeight="1">
      <c r="A8823" s="1">
        <v>8822</v>
      </c>
      <c r="B8823" s="1" t="s">
        <v>54</v>
      </c>
      <c r="C8823" s="1" t="s">
        <v>2513</v>
      </c>
      <c r="D8823" s="1" t="s">
        <v>336</v>
      </c>
      <c r="E8823" s="1" t="s">
        <v>37116</v>
      </c>
      <c r="F8823" s="1" t="s">
        <v>31360</v>
      </c>
      <c r="G8823" s="14">
        <v>91994004004</v>
      </c>
      <c r="H8823" s="1" t="s">
        <v>8</v>
      </c>
      <c r="I8823" s="1" t="s">
        <v>9</v>
      </c>
      <c r="J8823" s="1" t="s">
        <v>47312</v>
      </c>
      <c r="K8823" s="3" t="s">
        <v>27</v>
      </c>
      <c r="L8823" s="1" t="s">
        <v>70</v>
      </c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1"/>
      <c r="AA8823" s="1" t="s">
        <v>16</v>
      </c>
      <c r="AB8823" s="3" t="s">
        <v>12</v>
      </c>
      <c r="AC8823" s="23" t="s">
        <v>37801</v>
      </c>
      <c r="AD8823" s="23" t="s">
        <v>46014</v>
      </c>
      <c r="AE8823" t="s">
        <v>35409</v>
      </c>
    </row>
    <row r="8824" spans="1:31" ht="14.25" customHeight="1">
      <c r="A8824" s="1">
        <v>8823</v>
      </c>
      <c r="B8824" s="9" t="s">
        <v>6</v>
      </c>
      <c r="C8824" s="1" t="s">
        <v>2643</v>
      </c>
      <c r="D8824" s="1" t="s">
        <v>65</v>
      </c>
      <c r="E8824" s="1" t="s">
        <v>1083</v>
      </c>
      <c r="F8824" s="1" t="s">
        <v>31372</v>
      </c>
      <c r="G8824" s="14">
        <v>919449046444</v>
      </c>
      <c r="H8824" s="1" t="s">
        <v>15</v>
      </c>
      <c r="I8824" s="1" t="s">
        <v>9</v>
      </c>
      <c r="J8824" s="1" t="s">
        <v>47312</v>
      </c>
      <c r="K8824" s="3" t="s">
        <v>17</v>
      </c>
      <c r="L8824" s="1" t="s">
        <v>70</v>
      </c>
      <c r="M8824" s="4" t="s">
        <v>42</v>
      </c>
      <c r="N8824" s="3" t="s">
        <v>47341</v>
      </c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1"/>
      <c r="AA8824" s="1" t="s">
        <v>16</v>
      </c>
      <c r="AB8824" s="3" t="s">
        <v>12</v>
      </c>
      <c r="AC8824" s="23" t="s">
        <v>37801</v>
      </c>
      <c r="AD8824" s="23" t="s">
        <v>46015</v>
      </c>
      <c r="AE8824" t="s">
        <v>35394</v>
      </c>
    </row>
    <row r="8825" spans="1:31" ht="14.25" customHeight="1">
      <c r="A8825" s="1">
        <v>8824</v>
      </c>
      <c r="B8825" s="1" t="s">
        <v>54</v>
      </c>
      <c r="C8825" s="1" t="s">
        <v>2691</v>
      </c>
      <c r="D8825" s="1" t="s">
        <v>1136</v>
      </c>
      <c r="E8825" s="1" t="s">
        <v>40</v>
      </c>
      <c r="F8825" s="1" t="s">
        <v>22121</v>
      </c>
      <c r="G8825" s="14">
        <v>919946446116</v>
      </c>
      <c r="H8825" s="1" t="s">
        <v>15</v>
      </c>
      <c r="I8825" s="1" t="s">
        <v>41</v>
      </c>
      <c r="J8825" s="1" t="s">
        <v>47312</v>
      </c>
      <c r="K8825" s="3" t="s">
        <v>42</v>
      </c>
      <c r="L8825" s="1" t="s">
        <v>70</v>
      </c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1"/>
      <c r="AA8825" s="1" t="s">
        <v>16</v>
      </c>
      <c r="AB8825" s="3" t="s">
        <v>12</v>
      </c>
      <c r="AC8825" s="23" t="s">
        <v>37801</v>
      </c>
      <c r="AD8825" s="23" t="s">
        <v>46016</v>
      </c>
      <c r="AE8825" t="s">
        <v>35394</v>
      </c>
    </row>
    <row r="8826" spans="1:31" ht="14.25" customHeight="1">
      <c r="A8826" s="1">
        <v>8825</v>
      </c>
      <c r="B8826" s="1" t="s">
        <v>54</v>
      </c>
      <c r="C8826" s="1" t="s">
        <v>2825</v>
      </c>
      <c r="D8826" s="1" t="s">
        <v>4123</v>
      </c>
      <c r="E8826" s="1" t="s">
        <v>2826</v>
      </c>
      <c r="F8826" s="1" t="s">
        <v>22189</v>
      </c>
      <c r="G8826" s="14">
        <v>9194644164</v>
      </c>
      <c r="H8826" s="1" t="s">
        <v>20</v>
      </c>
      <c r="I8826" s="1" t="s">
        <v>9</v>
      </c>
      <c r="J8826" s="1" t="s">
        <v>47312</v>
      </c>
      <c r="K8826" s="3" t="s">
        <v>42</v>
      </c>
      <c r="L8826" s="1" t="s">
        <v>70</v>
      </c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1"/>
      <c r="AA8826" s="1" t="s">
        <v>16</v>
      </c>
      <c r="AB8826" s="3" t="s">
        <v>12</v>
      </c>
      <c r="AC8826" s="23" t="s">
        <v>37801</v>
      </c>
      <c r="AD8826" s="23" t="s">
        <v>46017</v>
      </c>
      <c r="AE8826" t="s">
        <v>35410</v>
      </c>
    </row>
    <row r="8827" spans="1:31" ht="14.25" customHeight="1">
      <c r="A8827" s="1">
        <v>8826</v>
      </c>
      <c r="B8827" s="9" t="s">
        <v>6</v>
      </c>
      <c r="C8827" s="1" t="s">
        <v>2906</v>
      </c>
      <c r="D8827" s="1" t="s">
        <v>2907</v>
      </c>
      <c r="E8827" s="1" t="s">
        <v>2908</v>
      </c>
      <c r="F8827" s="1" t="s">
        <v>33645</v>
      </c>
      <c r="G8827" s="14">
        <v>91949406404</v>
      </c>
      <c r="H8827" s="1" t="s">
        <v>15</v>
      </c>
      <c r="I8827" s="1" t="s">
        <v>62</v>
      </c>
      <c r="J8827" s="1" t="s">
        <v>47312</v>
      </c>
      <c r="K8827" s="3" t="s">
        <v>42</v>
      </c>
      <c r="L8827" s="1" t="s">
        <v>70</v>
      </c>
      <c r="M8827" s="3" t="s">
        <v>27</v>
      </c>
      <c r="N8827" s="3" t="s">
        <v>47341</v>
      </c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1"/>
      <c r="AA8827" s="1" t="s">
        <v>16</v>
      </c>
      <c r="AB8827" s="3" t="s">
        <v>12</v>
      </c>
      <c r="AC8827" s="23" t="s">
        <v>37801</v>
      </c>
      <c r="AD8827" s="23" t="s">
        <v>46018</v>
      </c>
      <c r="AE8827" t="s">
        <v>35394</v>
      </c>
    </row>
    <row r="8828" spans="1:31" ht="14.25" customHeight="1">
      <c r="A8828" s="1">
        <v>8827</v>
      </c>
      <c r="B8828" s="1" t="s">
        <v>54</v>
      </c>
      <c r="C8828" s="1" t="s">
        <v>2965</v>
      </c>
      <c r="D8828" s="1" t="s">
        <v>2966</v>
      </c>
      <c r="E8828" s="1" t="s">
        <v>40</v>
      </c>
      <c r="F8828" s="1" t="s">
        <v>22256</v>
      </c>
      <c r="G8828" s="14">
        <v>91994004464</v>
      </c>
      <c r="H8828" s="1" t="s">
        <v>8</v>
      </c>
      <c r="I8828" s="1" t="s">
        <v>62</v>
      </c>
      <c r="J8828" s="1" t="s">
        <v>47312</v>
      </c>
      <c r="K8828" s="3" t="s">
        <v>42</v>
      </c>
      <c r="L8828" s="1" t="s">
        <v>70</v>
      </c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1"/>
      <c r="AA8828" s="1" t="s">
        <v>16</v>
      </c>
      <c r="AB8828" s="3" t="s">
        <v>12</v>
      </c>
      <c r="AC8828" s="23" t="s">
        <v>37801</v>
      </c>
      <c r="AD8828" s="23" t="s">
        <v>46019</v>
      </c>
      <c r="AE8828" t="s">
        <v>35409</v>
      </c>
    </row>
    <row r="8829" spans="1:31" ht="14.25" customHeight="1">
      <c r="A8829" s="1">
        <v>8828</v>
      </c>
      <c r="B8829" s="1" t="s">
        <v>54</v>
      </c>
      <c r="C8829" s="1" t="s">
        <v>3145</v>
      </c>
      <c r="D8829" s="1" t="s">
        <v>1576</v>
      </c>
      <c r="E8829" s="1" t="s">
        <v>506</v>
      </c>
      <c r="F8829" s="1" t="s">
        <v>31417</v>
      </c>
      <c r="G8829" s="14">
        <v>919446644441</v>
      </c>
      <c r="H8829" s="1" t="s">
        <v>15</v>
      </c>
      <c r="I8829" s="1" t="s">
        <v>41</v>
      </c>
      <c r="J8829" s="1" t="s">
        <v>47312</v>
      </c>
      <c r="K8829" s="3" t="s">
        <v>42</v>
      </c>
      <c r="L8829" s="1" t="s">
        <v>70</v>
      </c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1"/>
      <c r="AA8829" s="1" t="s">
        <v>16</v>
      </c>
      <c r="AB8829" s="3" t="s">
        <v>12</v>
      </c>
      <c r="AC8829" s="23" t="s">
        <v>37801</v>
      </c>
      <c r="AD8829" s="23" t="s">
        <v>46020</v>
      </c>
      <c r="AE8829" t="s">
        <v>35409</v>
      </c>
    </row>
    <row r="8830" spans="1:31" ht="14.25" customHeight="1">
      <c r="A8830" s="1">
        <v>8829</v>
      </c>
      <c r="B8830" s="1" t="s">
        <v>54</v>
      </c>
      <c r="C8830" s="1" t="s">
        <v>3147</v>
      </c>
      <c r="D8830" s="1" t="s">
        <v>13374</v>
      </c>
      <c r="E8830" s="1" t="s">
        <v>3691</v>
      </c>
      <c r="F8830" s="1" t="s">
        <v>22349</v>
      </c>
      <c r="G8830" s="14">
        <v>919094494444</v>
      </c>
      <c r="H8830" s="1" t="s">
        <v>37</v>
      </c>
      <c r="I8830" s="1" t="s">
        <v>9</v>
      </c>
      <c r="J8830" s="1" t="s">
        <v>47312</v>
      </c>
      <c r="K8830" s="3" t="s">
        <v>63</v>
      </c>
      <c r="L8830" s="1" t="s">
        <v>70</v>
      </c>
      <c r="M8830" s="3" t="s">
        <v>213</v>
      </c>
      <c r="N8830" s="3" t="s">
        <v>47341</v>
      </c>
      <c r="O8830" s="3" t="s">
        <v>17</v>
      </c>
      <c r="P8830" s="3" t="s">
        <v>47312</v>
      </c>
      <c r="Q8830" s="3" t="s">
        <v>42</v>
      </c>
      <c r="R8830" s="3" t="s">
        <v>47312</v>
      </c>
      <c r="S8830" s="3" t="s">
        <v>27</v>
      </c>
      <c r="T8830" s="3" t="s">
        <v>47312</v>
      </c>
      <c r="U8830" s="3" t="s">
        <v>117</v>
      </c>
      <c r="V8830" s="3" t="s">
        <v>47312</v>
      </c>
      <c r="W8830" s="3" t="s">
        <v>178</v>
      </c>
      <c r="X8830" s="3" t="s">
        <v>47312</v>
      </c>
      <c r="Y8830" s="3" t="s">
        <v>171</v>
      </c>
      <c r="Z8830" s="1" t="s">
        <v>47312</v>
      </c>
      <c r="AA8830" s="1" t="s">
        <v>16</v>
      </c>
      <c r="AB8830" s="3" t="s">
        <v>12</v>
      </c>
      <c r="AC8830" s="23" t="s">
        <v>37801</v>
      </c>
      <c r="AD8830" s="23" t="s">
        <v>42195</v>
      </c>
      <c r="AE8830" t="s">
        <v>35394</v>
      </c>
    </row>
    <row r="8831" spans="1:31" ht="14.25" customHeight="1">
      <c r="A8831" s="1">
        <v>8830</v>
      </c>
      <c r="B8831" s="9" t="s">
        <v>6</v>
      </c>
      <c r="C8831" s="1" t="s">
        <v>3158</v>
      </c>
      <c r="D8831" s="1" t="s">
        <v>3159</v>
      </c>
      <c r="E8831" s="1" t="s">
        <v>1725</v>
      </c>
      <c r="F8831" s="1" t="s">
        <v>22355</v>
      </c>
      <c r="G8831" s="14">
        <v>9196644694</v>
      </c>
      <c r="H8831" s="1" t="s">
        <v>15</v>
      </c>
      <c r="I8831" s="1" t="s">
        <v>62</v>
      </c>
      <c r="J8831" s="1" t="s">
        <v>47312</v>
      </c>
      <c r="K8831" s="3" t="s">
        <v>42</v>
      </c>
      <c r="L8831" s="1" t="s">
        <v>70</v>
      </c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1"/>
      <c r="AA8831" s="1" t="s">
        <v>16</v>
      </c>
      <c r="AB8831" s="3" t="s">
        <v>12</v>
      </c>
      <c r="AC8831" s="23" t="s">
        <v>37801</v>
      </c>
      <c r="AD8831" s="23" t="s">
        <v>46021</v>
      </c>
      <c r="AE8831" t="s">
        <v>35410</v>
      </c>
    </row>
    <row r="8832" spans="1:31" ht="14.25" customHeight="1">
      <c r="A8832" s="1">
        <v>8831</v>
      </c>
      <c r="B8832" s="1" t="s">
        <v>54</v>
      </c>
      <c r="C8832" s="1" t="s">
        <v>3243</v>
      </c>
      <c r="D8832" s="1" t="s">
        <v>494</v>
      </c>
      <c r="E8832" s="1" t="s">
        <v>40</v>
      </c>
      <c r="F8832" s="1" t="s">
        <v>22400</v>
      </c>
      <c r="G8832" s="14">
        <v>914140446196</v>
      </c>
      <c r="H8832" s="1" t="s">
        <v>20</v>
      </c>
      <c r="I8832" s="1" t="s">
        <v>41</v>
      </c>
      <c r="J8832" s="1" t="s">
        <v>47312</v>
      </c>
      <c r="K8832" s="3" t="s">
        <v>17</v>
      </c>
      <c r="L8832" s="1" t="s">
        <v>70</v>
      </c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1"/>
      <c r="AA8832" s="1" t="s">
        <v>11</v>
      </c>
      <c r="AB8832" s="3" t="s">
        <v>13</v>
      </c>
      <c r="AC8832" s="23" t="s">
        <v>37801</v>
      </c>
      <c r="AD8832" s="23" t="s">
        <v>46022</v>
      </c>
      <c r="AE8832" t="s">
        <v>35399</v>
      </c>
    </row>
    <row r="8833" spans="1:31" ht="14.25" customHeight="1">
      <c r="A8833" s="1">
        <v>8832</v>
      </c>
      <c r="B8833" s="9" t="s">
        <v>6</v>
      </c>
      <c r="C8833" s="1" t="s">
        <v>3246</v>
      </c>
      <c r="D8833" s="1" t="s">
        <v>2639</v>
      </c>
      <c r="E8833" s="1" t="s">
        <v>824</v>
      </c>
      <c r="F8833" s="1" t="s">
        <v>33672</v>
      </c>
      <c r="G8833" s="14">
        <v>91994649964</v>
      </c>
      <c r="H8833" s="1" t="s">
        <v>8</v>
      </c>
      <c r="I8833" s="1" t="s">
        <v>41</v>
      </c>
      <c r="J8833" s="1" t="s">
        <v>47312</v>
      </c>
      <c r="K8833" s="3" t="s">
        <v>42</v>
      </c>
      <c r="L8833" s="1" t="s">
        <v>70</v>
      </c>
      <c r="M8833" s="3" t="s">
        <v>27</v>
      </c>
      <c r="N8833" s="3" t="s">
        <v>47341</v>
      </c>
      <c r="O8833" s="3" t="s">
        <v>47349</v>
      </c>
      <c r="P8833" s="3" t="s">
        <v>47312</v>
      </c>
      <c r="Q8833" s="3"/>
      <c r="R8833" s="3"/>
      <c r="S8833" s="3"/>
      <c r="T8833" s="3"/>
      <c r="U8833" s="3"/>
      <c r="V8833" s="3"/>
      <c r="W8833" s="3"/>
      <c r="X8833" s="3"/>
      <c r="Y8833" s="3"/>
      <c r="Z8833" s="1"/>
      <c r="AA8833" s="1" t="s">
        <v>16</v>
      </c>
      <c r="AB8833" s="3" t="s">
        <v>12</v>
      </c>
      <c r="AC8833" s="23" t="s">
        <v>37801</v>
      </c>
      <c r="AD8833" s="23" t="s">
        <v>46023</v>
      </c>
      <c r="AE8833" t="s">
        <v>35409</v>
      </c>
    </row>
    <row r="8834" spans="1:31" ht="14.25" customHeight="1">
      <c r="A8834" s="1">
        <v>8833</v>
      </c>
      <c r="B8834" s="1" t="s">
        <v>54</v>
      </c>
      <c r="C8834" s="1" t="s">
        <v>3337</v>
      </c>
      <c r="D8834" s="1" t="s">
        <v>1394</v>
      </c>
      <c r="E8834" s="1" t="s">
        <v>37117</v>
      </c>
      <c r="F8834" s="1" t="s">
        <v>22450</v>
      </c>
      <c r="G8834" s="14">
        <v>919446414044</v>
      </c>
      <c r="H8834" s="1" t="s">
        <v>15</v>
      </c>
      <c r="I8834" s="1" t="s">
        <v>9</v>
      </c>
      <c r="J8834" s="1" t="s">
        <v>47312</v>
      </c>
      <c r="K8834" s="3" t="s">
        <v>42</v>
      </c>
      <c r="L8834" s="1" t="s">
        <v>70</v>
      </c>
      <c r="M8834" s="3" t="s">
        <v>27</v>
      </c>
      <c r="N8834" s="3" t="s">
        <v>47341</v>
      </c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1"/>
      <c r="AA8834" s="1" t="s">
        <v>16</v>
      </c>
      <c r="AB8834" s="3" t="s">
        <v>12</v>
      </c>
      <c r="AC8834" s="23" t="s">
        <v>37801</v>
      </c>
      <c r="AD8834" s="23" t="s">
        <v>46024</v>
      </c>
      <c r="AE8834" t="s">
        <v>35394</v>
      </c>
    </row>
    <row r="8835" spans="1:31" ht="14.25" customHeight="1">
      <c r="A8835" s="1">
        <v>8834</v>
      </c>
      <c r="B8835" s="1" t="s">
        <v>54</v>
      </c>
      <c r="C8835" s="1" t="s">
        <v>3348</v>
      </c>
      <c r="D8835" s="1" t="s">
        <v>2046</v>
      </c>
      <c r="E8835" s="1" t="s">
        <v>37118</v>
      </c>
      <c r="F8835" s="1" t="s">
        <v>22454</v>
      </c>
      <c r="G8835" s="14">
        <v>91949000416</v>
      </c>
      <c r="H8835" s="1" t="s">
        <v>15</v>
      </c>
      <c r="I8835" s="1" t="s">
        <v>9</v>
      </c>
      <c r="J8835" s="1" t="s">
        <v>47312</v>
      </c>
      <c r="K8835" s="3" t="s">
        <v>63</v>
      </c>
      <c r="L8835" s="1" t="s">
        <v>70</v>
      </c>
      <c r="M8835" s="3" t="s">
        <v>213</v>
      </c>
      <c r="N8835" s="3" t="s">
        <v>47341</v>
      </c>
      <c r="O8835" s="3" t="s">
        <v>17</v>
      </c>
      <c r="P8835" s="3" t="s">
        <v>47312</v>
      </c>
      <c r="Q8835" s="3" t="s">
        <v>42</v>
      </c>
      <c r="R8835" s="3" t="s">
        <v>47312</v>
      </c>
      <c r="S8835" s="3" t="s">
        <v>27</v>
      </c>
      <c r="T8835" s="3" t="s">
        <v>47312</v>
      </c>
      <c r="U8835" s="3" t="s">
        <v>117</v>
      </c>
      <c r="V8835" s="3" t="s">
        <v>47312</v>
      </c>
      <c r="W8835" s="3" t="s">
        <v>178</v>
      </c>
      <c r="X8835" s="3" t="s">
        <v>47312</v>
      </c>
      <c r="Y8835" s="3" t="s">
        <v>171</v>
      </c>
      <c r="Z8835" s="1" t="s">
        <v>47312</v>
      </c>
      <c r="AA8835" s="1" t="s">
        <v>16</v>
      </c>
      <c r="AB8835" s="3" t="s">
        <v>12</v>
      </c>
      <c r="AC8835" s="23" t="s">
        <v>37801</v>
      </c>
      <c r="AD8835" s="23" t="s">
        <v>46025</v>
      </c>
      <c r="AE8835" t="s">
        <v>35399</v>
      </c>
    </row>
    <row r="8836" spans="1:31" ht="14.25" customHeight="1">
      <c r="A8836" s="1">
        <v>8835</v>
      </c>
      <c r="B8836" s="1" t="s">
        <v>54</v>
      </c>
      <c r="C8836" s="1" t="s">
        <v>3387</v>
      </c>
      <c r="D8836" s="1" t="s">
        <v>1250</v>
      </c>
      <c r="E8836" s="1" t="s">
        <v>87</v>
      </c>
      <c r="F8836" s="1" t="s">
        <v>33690</v>
      </c>
      <c r="G8836" s="14">
        <v>919444416664</v>
      </c>
      <c r="H8836" s="1" t="s">
        <v>15</v>
      </c>
      <c r="I8836" s="1" t="s">
        <v>62</v>
      </c>
      <c r="J8836" s="1" t="s">
        <v>47312</v>
      </c>
      <c r="K8836" s="3" t="s">
        <v>27</v>
      </c>
      <c r="L8836" s="1" t="s">
        <v>70</v>
      </c>
      <c r="M8836" s="3" t="s">
        <v>47344</v>
      </c>
      <c r="N8836" s="3" t="s">
        <v>47341</v>
      </c>
      <c r="O8836" s="3" t="s">
        <v>47349</v>
      </c>
      <c r="P8836" s="3" t="s">
        <v>47312</v>
      </c>
      <c r="Q8836" s="3"/>
      <c r="R8836" s="3"/>
      <c r="S8836" s="3"/>
      <c r="T8836" s="3"/>
      <c r="U8836" s="3"/>
      <c r="V8836" s="3"/>
      <c r="W8836" s="3"/>
      <c r="X8836" s="3"/>
      <c r="Y8836" s="3"/>
      <c r="Z8836" s="1"/>
      <c r="AA8836" s="1" t="s">
        <v>16</v>
      </c>
      <c r="AB8836" s="3" t="s">
        <v>12</v>
      </c>
      <c r="AC8836" s="23" t="s">
        <v>37801</v>
      </c>
      <c r="AD8836" s="23" t="s">
        <v>46026</v>
      </c>
      <c r="AE8836" t="s">
        <v>35409</v>
      </c>
    </row>
    <row r="8837" spans="1:31" ht="14.25" customHeight="1">
      <c r="A8837" s="1">
        <v>8836</v>
      </c>
      <c r="B8837" s="1" t="s">
        <v>54</v>
      </c>
      <c r="C8837" s="1" t="s">
        <v>3525</v>
      </c>
      <c r="D8837" s="1" t="s">
        <v>386</v>
      </c>
      <c r="E8837" s="1" t="s">
        <v>139</v>
      </c>
      <c r="F8837" s="1" t="s">
        <v>22537</v>
      </c>
      <c r="G8837" s="14">
        <v>919946191901</v>
      </c>
      <c r="H8837" s="1" t="s">
        <v>20</v>
      </c>
      <c r="I8837" s="1" t="s">
        <v>9</v>
      </c>
      <c r="J8837" s="1" t="s">
        <v>47312</v>
      </c>
      <c r="K8837" s="3" t="s">
        <v>42</v>
      </c>
      <c r="L8837" s="1" t="s">
        <v>70</v>
      </c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1"/>
      <c r="AA8837" s="1" t="s">
        <v>16</v>
      </c>
      <c r="AB8837" s="3" t="s">
        <v>12</v>
      </c>
      <c r="AC8837" s="23" t="s">
        <v>37801</v>
      </c>
      <c r="AD8837" s="23" t="s">
        <v>43888</v>
      </c>
      <c r="AE8837" t="s">
        <v>35399</v>
      </c>
    </row>
    <row r="8838" spans="1:31" ht="14.25" customHeight="1">
      <c r="A8838" s="1">
        <v>8837</v>
      </c>
      <c r="B8838" s="9" t="s">
        <v>6</v>
      </c>
      <c r="C8838" s="1" t="s">
        <v>3728</v>
      </c>
      <c r="D8838" s="1" t="s">
        <v>36271</v>
      </c>
      <c r="E8838" s="1" t="s">
        <v>19</v>
      </c>
      <c r="F8838" s="1" t="s">
        <v>22641</v>
      </c>
      <c r="G8838" s="14">
        <v>91944661949</v>
      </c>
      <c r="H8838" s="1" t="s">
        <v>20</v>
      </c>
      <c r="I8838" s="1" t="s">
        <v>9</v>
      </c>
      <c r="J8838" s="1" t="s">
        <v>47312</v>
      </c>
      <c r="K8838" s="3" t="s">
        <v>42</v>
      </c>
      <c r="L8838" s="1" t="s">
        <v>70</v>
      </c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1"/>
      <c r="AA8838" s="1" t="s">
        <v>16</v>
      </c>
      <c r="AB8838" s="3" t="s">
        <v>12</v>
      </c>
      <c r="AC8838" s="23" t="s">
        <v>37801</v>
      </c>
      <c r="AD8838" s="23" t="s">
        <v>46027</v>
      </c>
      <c r="AE8838" t="s">
        <v>35394</v>
      </c>
    </row>
    <row r="8839" spans="1:31" ht="14.25" customHeight="1">
      <c r="A8839" s="1">
        <v>8838</v>
      </c>
      <c r="B8839" s="9" t="s">
        <v>6</v>
      </c>
      <c r="C8839" s="1" t="s">
        <v>3858</v>
      </c>
      <c r="D8839" s="1" t="s">
        <v>3859</v>
      </c>
      <c r="E8839" s="1" t="s">
        <v>3860</v>
      </c>
      <c r="F8839" s="1" t="s">
        <v>22707</v>
      </c>
      <c r="G8839" s="14">
        <v>9146496400</v>
      </c>
      <c r="H8839" s="1" t="s">
        <v>37</v>
      </c>
      <c r="I8839" s="1" t="s">
        <v>9</v>
      </c>
      <c r="J8839" s="1" t="s">
        <v>47312</v>
      </c>
      <c r="K8839" s="3" t="s">
        <v>42</v>
      </c>
      <c r="L8839" s="1" t="s">
        <v>70</v>
      </c>
      <c r="M8839" s="3" t="s">
        <v>27</v>
      </c>
      <c r="N8839" s="3" t="s">
        <v>47341</v>
      </c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1"/>
      <c r="AA8839" s="1" t="s">
        <v>16</v>
      </c>
      <c r="AB8839" s="3" t="s">
        <v>12</v>
      </c>
      <c r="AC8839" s="23" t="s">
        <v>37801</v>
      </c>
      <c r="AD8839" s="23" t="s">
        <v>46028</v>
      </c>
      <c r="AE8839" t="s">
        <v>35410</v>
      </c>
    </row>
    <row r="8840" spans="1:31" ht="14.25" customHeight="1">
      <c r="A8840" s="1">
        <v>8839</v>
      </c>
      <c r="B8840" s="1" t="s">
        <v>54</v>
      </c>
      <c r="C8840" s="1" t="s">
        <v>3973</v>
      </c>
      <c r="D8840" s="1" t="s">
        <v>48</v>
      </c>
      <c r="E8840" s="1" t="s">
        <v>2475</v>
      </c>
      <c r="F8840" s="1" t="s">
        <v>3974</v>
      </c>
      <c r="G8840" s="14">
        <v>910464604944</v>
      </c>
      <c r="H8840" s="1" t="s">
        <v>20</v>
      </c>
      <c r="I8840" s="1" t="s">
        <v>41</v>
      </c>
      <c r="J8840" s="1" t="s">
        <v>47312</v>
      </c>
      <c r="K8840" s="3" t="s">
        <v>17</v>
      </c>
      <c r="L8840" s="1" t="s">
        <v>70</v>
      </c>
      <c r="M8840" s="4" t="s">
        <v>42</v>
      </c>
      <c r="N8840" s="3" t="s">
        <v>47341</v>
      </c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1"/>
      <c r="AA8840" s="1" t="s">
        <v>16</v>
      </c>
      <c r="AB8840" s="3" t="s">
        <v>12</v>
      </c>
      <c r="AC8840" s="23" t="s">
        <v>37801</v>
      </c>
      <c r="AD8840" s="23" t="s">
        <v>46029</v>
      </c>
      <c r="AE8840" t="s">
        <v>35409</v>
      </c>
    </row>
    <row r="8841" spans="1:31" ht="14.25" customHeight="1">
      <c r="A8841" s="1">
        <v>8840</v>
      </c>
      <c r="B8841" s="9" t="s">
        <v>6</v>
      </c>
      <c r="C8841" s="1" t="s">
        <v>4009</v>
      </c>
      <c r="D8841" s="1" t="s">
        <v>371</v>
      </c>
      <c r="E8841" s="1" t="s">
        <v>4010</v>
      </c>
      <c r="F8841" s="1" t="s">
        <v>22780</v>
      </c>
      <c r="G8841" s="14">
        <v>919994144461</v>
      </c>
      <c r="H8841" s="1" t="s">
        <v>15</v>
      </c>
      <c r="I8841" s="1" t="s">
        <v>9</v>
      </c>
      <c r="J8841" s="1" t="s">
        <v>47312</v>
      </c>
      <c r="K8841" s="3" t="s">
        <v>42</v>
      </c>
      <c r="L8841" s="1" t="s">
        <v>70</v>
      </c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1"/>
      <c r="AA8841" s="1" t="s">
        <v>16</v>
      </c>
      <c r="AB8841" s="3" t="s">
        <v>12</v>
      </c>
      <c r="AC8841" s="23" t="s">
        <v>37801</v>
      </c>
      <c r="AD8841" s="23" t="s">
        <v>42945</v>
      </c>
      <c r="AE8841" t="s">
        <v>35410</v>
      </c>
    </row>
    <row r="8842" spans="1:31" ht="14.25" customHeight="1">
      <c r="A8842" s="1">
        <v>8841</v>
      </c>
      <c r="B8842" s="1" t="s">
        <v>54</v>
      </c>
      <c r="C8842" s="1" t="s">
        <v>4087</v>
      </c>
      <c r="D8842" s="1" t="s">
        <v>2263</v>
      </c>
      <c r="E8842" s="1" t="s">
        <v>758</v>
      </c>
      <c r="F8842" s="1" t="s">
        <v>31524</v>
      </c>
      <c r="G8842" s="14">
        <v>9194444666</v>
      </c>
      <c r="H8842" s="1" t="s">
        <v>20</v>
      </c>
      <c r="I8842" s="1" t="s">
        <v>62</v>
      </c>
      <c r="J8842" s="1" t="s">
        <v>47312</v>
      </c>
      <c r="K8842" s="3" t="s">
        <v>42</v>
      </c>
      <c r="L8842" s="1" t="s">
        <v>70</v>
      </c>
      <c r="M8842" s="3" t="s">
        <v>27</v>
      </c>
      <c r="N8842" s="3" t="s">
        <v>47341</v>
      </c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1"/>
      <c r="AA8842" s="1" t="s">
        <v>16</v>
      </c>
      <c r="AB8842" s="3" t="s">
        <v>12</v>
      </c>
      <c r="AC8842" s="23" t="s">
        <v>37801</v>
      </c>
      <c r="AD8842" s="23" t="s">
        <v>46030</v>
      </c>
      <c r="AE8842" t="s">
        <v>35394</v>
      </c>
    </row>
    <row r="8843" spans="1:31" ht="14.25" customHeight="1">
      <c r="A8843" s="1">
        <v>8842</v>
      </c>
      <c r="B8843" s="1" t="s">
        <v>54</v>
      </c>
      <c r="C8843" s="1" t="s">
        <v>4199</v>
      </c>
      <c r="D8843" s="1" t="s">
        <v>35540</v>
      </c>
      <c r="E8843" s="1" t="s">
        <v>40</v>
      </c>
      <c r="F8843" s="1" t="s">
        <v>22868</v>
      </c>
      <c r="G8843" s="14">
        <v>91944440066</v>
      </c>
      <c r="H8843" s="1" t="s">
        <v>20</v>
      </c>
      <c r="I8843" s="1" t="s">
        <v>9</v>
      </c>
      <c r="J8843" s="1" t="s">
        <v>47312</v>
      </c>
      <c r="K8843" s="3" t="s">
        <v>17</v>
      </c>
      <c r="L8843" s="1" t="s">
        <v>70</v>
      </c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1"/>
      <c r="AA8843" s="1" t="s">
        <v>11</v>
      </c>
      <c r="AB8843" s="3" t="s">
        <v>56</v>
      </c>
      <c r="AC8843" s="23" t="s">
        <v>37801</v>
      </c>
      <c r="AD8843" s="23" t="s">
        <v>46031</v>
      </c>
      <c r="AE8843" t="s">
        <v>35410</v>
      </c>
    </row>
    <row r="8844" spans="1:31" ht="14.25" customHeight="1">
      <c r="A8844" s="1">
        <v>8843</v>
      </c>
      <c r="B8844" s="9" t="s">
        <v>6</v>
      </c>
      <c r="C8844" s="1" t="s">
        <v>4220</v>
      </c>
      <c r="D8844" s="1" t="s">
        <v>359</v>
      </c>
      <c r="E8844" s="1" t="s">
        <v>162</v>
      </c>
      <c r="F8844" s="1" t="s">
        <v>31541</v>
      </c>
      <c r="G8844" s="14">
        <v>9144490966</v>
      </c>
      <c r="H8844" s="1" t="s">
        <v>15</v>
      </c>
      <c r="I8844" s="1" t="s">
        <v>9</v>
      </c>
      <c r="J8844" s="1" t="s">
        <v>47312</v>
      </c>
      <c r="K8844" s="3" t="s">
        <v>42</v>
      </c>
      <c r="L8844" s="1" t="s">
        <v>70</v>
      </c>
      <c r="M8844" s="3" t="s">
        <v>27</v>
      </c>
      <c r="N8844" s="3" t="s">
        <v>47341</v>
      </c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1"/>
      <c r="AA8844" s="1" t="s">
        <v>16</v>
      </c>
      <c r="AB8844" s="3" t="s">
        <v>12</v>
      </c>
      <c r="AC8844" s="23" t="s">
        <v>37801</v>
      </c>
      <c r="AD8844" s="23" t="s">
        <v>46032</v>
      </c>
      <c r="AE8844" t="s">
        <v>35399</v>
      </c>
    </row>
    <row r="8845" spans="1:31" ht="14.25" customHeight="1">
      <c r="A8845" s="1">
        <v>8844</v>
      </c>
      <c r="B8845" s="1" t="s">
        <v>54</v>
      </c>
      <c r="C8845" s="1" t="s">
        <v>4316</v>
      </c>
      <c r="D8845" s="1" t="s">
        <v>1263</v>
      </c>
      <c r="E8845" s="1" t="s">
        <v>1606</v>
      </c>
      <c r="F8845" s="1" t="s">
        <v>22921</v>
      </c>
      <c r="G8845" s="14">
        <v>919016944496</v>
      </c>
      <c r="H8845" s="1" t="s">
        <v>8</v>
      </c>
      <c r="I8845" s="1" t="s">
        <v>41</v>
      </c>
      <c r="J8845" s="1" t="s">
        <v>47312</v>
      </c>
      <c r="K8845" s="3" t="s">
        <v>42</v>
      </c>
      <c r="L8845" s="1" t="s">
        <v>70</v>
      </c>
      <c r="M8845" s="3" t="s">
        <v>27</v>
      </c>
      <c r="N8845" s="3" t="s">
        <v>47341</v>
      </c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1"/>
      <c r="AA8845" s="1" t="s">
        <v>16</v>
      </c>
      <c r="AB8845" s="3" t="s">
        <v>12</v>
      </c>
      <c r="AC8845" s="23" t="s">
        <v>37801</v>
      </c>
      <c r="AD8845" s="23" t="s">
        <v>46033</v>
      </c>
      <c r="AE8845" t="s">
        <v>35399</v>
      </c>
    </row>
    <row r="8846" spans="1:31" ht="14.25" customHeight="1">
      <c r="A8846" s="1">
        <v>8845</v>
      </c>
      <c r="B8846" s="1" t="s">
        <v>54</v>
      </c>
      <c r="C8846" s="1" t="s">
        <v>4361</v>
      </c>
      <c r="D8846" s="1" t="s">
        <v>2046</v>
      </c>
      <c r="E8846" s="1" t="s">
        <v>264</v>
      </c>
      <c r="F8846" s="1" t="s">
        <v>22946</v>
      </c>
      <c r="G8846" s="14">
        <v>91964609606</v>
      </c>
      <c r="H8846" s="1" t="s">
        <v>15</v>
      </c>
      <c r="I8846" s="1" t="s">
        <v>62</v>
      </c>
      <c r="J8846" s="1" t="s">
        <v>47312</v>
      </c>
      <c r="K8846" s="3" t="s">
        <v>63</v>
      </c>
      <c r="L8846" s="1" t="s">
        <v>70</v>
      </c>
      <c r="M8846" s="3" t="s">
        <v>213</v>
      </c>
      <c r="N8846" s="3" t="s">
        <v>47341</v>
      </c>
      <c r="O8846" s="3" t="s">
        <v>17</v>
      </c>
      <c r="P8846" s="3" t="s">
        <v>47312</v>
      </c>
      <c r="Q8846" s="3" t="s">
        <v>42</v>
      </c>
      <c r="R8846" s="3" t="s">
        <v>47312</v>
      </c>
      <c r="S8846" s="3" t="s">
        <v>27</v>
      </c>
      <c r="T8846" s="3" t="s">
        <v>47312</v>
      </c>
      <c r="U8846" s="3" t="s">
        <v>117</v>
      </c>
      <c r="V8846" s="3" t="s">
        <v>47312</v>
      </c>
      <c r="W8846" s="3" t="s">
        <v>178</v>
      </c>
      <c r="X8846" s="3" t="s">
        <v>47312</v>
      </c>
      <c r="Y8846" s="3" t="s">
        <v>171</v>
      </c>
      <c r="Z8846" s="1" t="s">
        <v>47312</v>
      </c>
      <c r="AA8846" s="1" t="s">
        <v>16</v>
      </c>
      <c r="AB8846" s="3" t="s">
        <v>12</v>
      </c>
      <c r="AC8846" s="23" t="s">
        <v>37801</v>
      </c>
      <c r="AD8846" s="23" t="s">
        <v>46034</v>
      </c>
      <c r="AE8846" t="s">
        <v>35410</v>
      </c>
    </row>
    <row r="8847" spans="1:31" ht="14.25" customHeight="1">
      <c r="A8847" s="1">
        <v>8846</v>
      </c>
      <c r="B8847" s="9" t="s">
        <v>6</v>
      </c>
      <c r="C8847" s="1" t="s">
        <v>4385</v>
      </c>
      <c r="D8847" s="1" t="s">
        <v>1888</v>
      </c>
      <c r="E8847" s="1" t="s">
        <v>4386</v>
      </c>
      <c r="F8847" s="1" t="s">
        <v>33788</v>
      </c>
      <c r="G8847" s="14">
        <v>919496969</v>
      </c>
      <c r="H8847" s="1" t="s">
        <v>8</v>
      </c>
      <c r="I8847" s="1" t="s">
        <v>41</v>
      </c>
      <c r="J8847" s="1" t="s">
        <v>47312</v>
      </c>
      <c r="K8847" s="3" t="s">
        <v>42</v>
      </c>
      <c r="L8847" s="1" t="s">
        <v>70</v>
      </c>
      <c r="M8847" s="3" t="s">
        <v>27</v>
      </c>
      <c r="N8847" s="3" t="s">
        <v>47341</v>
      </c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1"/>
      <c r="AA8847" s="1" t="s">
        <v>16</v>
      </c>
      <c r="AB8847" s="3" t="s">
        <v>12</v>
      </c>
      <c r="AC8847" s="23" t="s">
        <v>37801</v>
      </c>
      <c r="AD8847" s="23" t="s">
        <v>46035</v>
      </c>
      <c r="AE8847" t="s">
        <v>35410</v>
      </c>
    </row>
    <row r="8848" spans="1:31" ht="14.25" customHeight="1">
      <c r="A8848" s="1">
        <v>8847</v>
      </c>
      <c r="B8848" s="1" t="s">
        <v>54</v>
      </c>
      <c r="C8848" s="1" t="s">
        <v>4456</v>
      </c>
      <c r="D8848" s="1" t="s">
        <v>2162</v>
      </c>
      <c r="E8848" s="1" t="s">
        <v>680</v>
      </c>
      <c r="F8848" s="1" t="s">
        <v>23000</v>
      </c>
      <c r="G8848" s="14">
        <v>919994144491</v>
      </c>
      <c r="H8848" s="1" t="s">
        <v>20</v>
      </c>
      <c r="I8848" s="1" t="s">
        <v>9</v>
      </c>
      <c r="J8848" s="1" t="s">
        <v>47312</v>
      </c>
      <c r="K8848" s="3" t="s">
        <v>17</v>
      </c>
      <c r="L8848" s="1" t="s">
        <v>70</v>
      </c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1"/>
      <c r="AA8848" s="1" t="s">
        <v>11</v>
      </c>
      <c r="AB8848" s="3" t="s">
        <v>538</v>
      </c>
      <c r="AC8848" s="23" t="s">
        <v>37801</v>
      </c>
      <c r="AD8848" s="23" t="s">
        <v>46036</v>
      </c>
      <c r="AE8848" t="s">
        <v>35410</v>
      </c>
    </row>
    <row r="8849" spans="1:31" ht="14.25" customHeight="1">
      <c r="A8849" s="1">
        <v>8848</v>
      </c>
      <c r="B8849" s="1" t="s">
        <v>54</v>
      </c>
      <c r="C8849" s="1" t="s">
        <v>4544</v>
      </c>
      <c r="D8849" s="1" t="s">
        <v>1046</v>
      </c>
      <c r="E8849" s="1" t="s">
        <v>1865</v>
      </c>
      <c r="F8849" s="1" t="s">
        <v>23036</v>
      </c>
      <c r="G8849" s="14">
        <v>914611460941</v>
      </c>
      <c r="H8849" s="1" t="s">
        <v>20</v>
      </c>
      <c r="I8849" s="1" t="s">
        <v>9</v>
      </c>
      <c r="J8849" s="1" t="s">
        <v>47312</v>
      </c>
      <c r="K8849" s="3" t="s">
        <v>42</v>
      </c>
      <c r="L8849" s="1" t="s">
        <v>70</v>
      </c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1"/>
      <c r="AA8849" s="1" t="s">
        <v>16</v>
      </c>
      <c r="AB8849" s="3" t="s">
        <v>12</v>
      </c>
      <c r="AC8849" s="23" t="s">
        <v>37801</v>
      </c>
      <c r="AD8849" s="23" t="s">
        <v>46037</v>
      </c>
      <c r="AE8849" t="s">
        <v>35409</v>
      </c>
    </row>
    <row r="8850" spans="1:31" ht="14.25" customHeight="1">
      <c r="A8850" s="1">
        <v>8849</v>
      </c>
      <c r="B8850" s="9" t="s">
        <v>6</v>
      </c>
      <c r="C8850" s="1" t="s">
        <v>4547</v>
      </c>
      <c r="D8850" s="1" t="s">
        <v>4548</v>
      </c>
      <c r="E8850" s="1" t="s">
        <v>4549</v>
      </c>
      <c r="F8850" s="1" t="s">
        <v>23039</v>
      </c>
      <c r="G8850" s="14">
        <v>9199614406</v>
      </c>
      <c r="H8850" s="1" t="s">
        <v>20</v>
      </c>
      <c r="I8850" s="1" t="s">
        <v>9</v>
      </c>
      <c r="J8850" s="1" t="s">
        <v>47312</v>
      </c>
      <c r="K8850" s="3" t="s">
        <v>17</v>
      </c>
      <c r="L8850" s="1" t="s">
        <v>70</v>
      </c>
      <c r="M8850" s="4" t="s">
        <v>42</v>
      </c>
      <c r="N8850" s="3" t="s">
        <v>47341</v>
      </c>
      <c r="O8850" s="3" t="s">
        <v>27</v>
      </c>
      <c r="P8850" s="3" t="s">
        <v>47312</v>
      </c>
      <c r="Q8850" s="3" t="s">
        <v>47344</v>
      </c>
      <c r="R8850" s="3" t="s">
        <v>47312</v>
      </c>
      <c r="S8850" s="3"/>
      <c r="T8850" s="3"/>
      <c r="U8850" s="3"/>
      <c r="V8850" s="3"/>
      <c r="W8850" s="3"/>
      <c r="X8850" s="3"/>
      <c r="Y8850" s="3"/>
      <c r="Z8850" s="1"/>
      <c r="AA8850" s="1" t="s">
        <v>16</v>
      </c>
      <c r="AB8850" s="3" t="s">
        <v>12</v>
      </c>
      <c r="AC8850" s="23" t="s">
        <v>37801</v>
      </c>
      <c r="AD8850" s="23" t="s">
        <v>46038</v>
      </c>
      <c r="AE8850" t="s">
        <v>35410</v>
      </c>
    </row>
    <row r="8851" spans="1:31" ht="14.25" customHeight="1">
      <c r="A8851" s="1">
        <v>8850</v>
      </c>
      <c r="B8851" s="1" t="s">
        <v>54</v>
      </c>
      <c r="C8851" s="1" t="s">
        <v>4573</v>
      </c>
      <c r="D8851" s="1" t="s">
        <v>2588</v>
      </c>
      <c r="E8851" s="1" t="s">
        <v>2881</v>
      </c>
      <c r="F8851" s="1" t="s">
        <v>23056</v>
      </c>
      <c r="G8851" s="14">
        <v>914940444946</v>
      </c>
      <c r="H8851" s="1" t="s">
        <v>15</v>
      </c>
      <c r="I8851" s="1" t="s">
        <v>62</v>
      </c>
      <c r="J8851" s="1" t="s">
        <v>47312</v>
      </c>
      <c r="K8851" s="3" t="s">
        <v>42</v>
      </c>
      <c r="L8851" s="1" t="s">
        <v>70</v>
      </c>
      <c r="M8851" s="3" t="s">
        <v>27</v>
      </c>
      <c r="N8851" s="3" t="s">
        <v>47341</v>
      </c>
      <c r="O8851" s="3" t="s">
        <v>47349</v>
      </c>
      <c r="P8851" s="3" t="s">
        <v>47312</v>
      </c>
      <c r="Q8851" s="3"/>
      <c r="R8851" s="3"/>
      <c r="S8851" s="3"/>
      <c r="T8851" s="3"/>
      <c r="U8851" s="3"/>
      <c r="V8851" s="3"/>
      <c r="W8851" s="3"/>
      <c r="X8851" s="3"/>
      <c r="Y8851" s="3"/>
      <c r="Z8851" s="1"/>
      <c r="AA8851" s="1" t="s">
        <v>16</v>
      </c>
      <c r="AB8851" s="3" t="s">
        <v>12</v>
      </c>
      <c r="AC8851" s="23" t="s">
        <v>37801</v>
      </c>
      <c r="AD8851" s="23" t="s">
        <v>43790</v>
      </c>
      <c r="AE8851" t="s">
        <v>35409</v>
      </c>
    </row>
    <row r="8852" spans="1:31" ht="14.25" customHeight="1">
      <c r="A8852" s="1">
        <v>8851</v>
      </c>
      <c r="B8852" s="9" t="s">
        <v>6</v>
      </c>
      <c r="C8852" s="1" t="s">
        <v>4576</v>
      </c>
      <c r="D8852" s="1" t="s">
        <v>4577</v>
      </c>
      <c r="E8852" s="1" t="s">
        <v>255</v>
      </c>
      <c r="F8852" s="1" t="s">
        <v>23059</v>
      </c>
      <c r="G8852" s="14">
        <v>9194646901</v>
      </c>
      <c r="H8852" s="1" t="s">
        <v>8</v>
      </c>
      <c r="I8852" s="1" t="s">
        <v>107</v>
      </c>
      <c r="J8852" s="1" t="s">
        <v>47312</v>
      </c>
      <c r="K8852" s="3" t="s">
        <v>42</v>
      </c>
      <c r="L8852" s="1" t="s">
        <v>70</v>
      </c>
      <c r="M8852" s="3" t="s">
        <v>27</v>
      </c>
      <c r="N8852" s="3" t="s">
        <v>47341</v>
      </c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1"/>
      <c r="AA8852" s="1" t="s">
        <v>16</v>
      </c>
      <c r="AB8852" s="3" t="s">
        <v>12</v>
      </c>
      <c r="AC8852" s="23" t="s">
        <v>37801</v>
      </c>
      <c r="AD8852" s="23" t="s">
        <v>45783</v>
      </c>
      <c r="AE8852" t="s">
        <v>35394</v>
      </c>
    </row>
    <row r="8853" spans="1:31" ht="14.25" customHeight="1">
      <c r="A8853" s="1">
        <v>8852</v>
      </c>
      <c r="B8853" s="1" t="s">
        <v>54</v>
      </c>
      <c r="C8853" s="1" t="s">
        <v>4605</v>
      </c>
      <c r="D8853" s="1" t="s">
        <v>9594</v>
      </c>
      <c r="E8853" s="1" t="s">
        <v>37119</v>
      </c>
      <c r="F8853" s="1" t="s">
        <v>23071</v>
      </c>
      <c r="G8853" s="14">
        <v>91994404440</v>
      </c>
      <c r="H8853" s="1" t="s">
        <v>15</v>
      </c>
      <c r="I8853" s="1" t="s">
        <v>9</v>
      </c>
      <c r="J8853" s="1" t="s">
        <v>47312</v>
      </c>
      <c r="K8853" s="3" t="s">
        <v>42</v>
      </c>
      <c r="L8853" s="1" t="s">
        <v>70</v>
      </c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1"/>
      <c r="AA8853" s="1" t="s">
        <v>16</v>
      </c>
      <c r="AB8853" s="3" t="s">
        <v>12</v>
      </c>
      <c r="AC8853" s="23" t="s">
        <v>37801</v>
      </c>
      <c r="AD8853" s="23" t="s">
        <v>46039</v>
      </c>
      <c r="AE8853" t="s">
        <v>35409</v>
      </c>
    </row>
    <row r="8854" spans="1:31" ht="14.25" customHeight="1">
      <c r="A8854" s="1">
        <v>8853</v>
      </c>
      <c r="B8854" s="9" t="s">
        <v>6</v>
      </c>
      <c r="C8854" s="1" t="s">
        <v>4680</v>
      </c>
      <c r="D8854" s="1" t="s">
        <v>1250</v>
      </c>
      <c r="E8854" s="1" t="s">
        <v>324</v>
      </c>
      <c r="F8854" s="1" t="s">
        <v>23111</v>
      </c>
      <c r="G8854" s="14">
        <v>9194464414</v>
      </c>
      <c r="H8854" s="1" t="s">
        <v>20</v>
      </c>
      <c r="I8854" s="1" t="s">
        <v>33</v>
      </c>
      <c r="J8854" s="1" t="s">
        <v>47312</v>
      </c>
      <c r="K8854" s="3" t="s">
        <v>42</v>
      </c>
      <c r="L8854" s="1" t="s">
        <v>70</v>
      </c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1"/>
      <c r="AA8854" s="1" t="s">
        <v>16</v>
      </c>
      <c r="AB8854" s="3" t="s">
        <v>12</v>
      </c>
      <c r="AC8854" s="23" t="s">
        <v>37801</v>
      </c>
      <c r="AD8854" s="23" t="s">
        <v>46040</v>
      </c>
      <c r="AE8854" t="s">
        <v>35409</v>
      </c>
    </row>
    <row r="8855" spans="1:31" ht="14.25" customHeight="1">
      <c r="A8855" s="1">
        <v>8854</v>
      </c>
      <c r="B8855" s="9" t="s">
        <v>6</v>
      </c>
      <c r="C8855" s="1" t="s">
        <v>4691</v>
      </c>
      <c r="D8855" s="1" t="s">
        <v>2688</v>
      </c>
      <c r="E8855" s="1" t="s">
        <v>4692</v>
      </c>
      <c r="F8855" s="1" t="s">
        <v>23117</v>
      </c>
      <c r="G8855" s="14">
        <v>9199441941</v>
      </c>
      <c r="H8855" s="1" t="s">
        <v>8</v>
      </c>
      <c r="I8855" s="1" t="s">
        <v>9</v>
      </c>
      <c r="J8855" s="1" t="s">
        <v>47312</v>
      </c>
      <c r="K8855" s="3" t="s">
        <v>17</v>
      </c>
      <c r="L8855" s="1" t="s">
        <v>70</v>
      </c>
      <c r="M8855" s="4" t="s">
        <v>42</v>
      </c>
      <c r="N8855" s="3" t="s">
        <v>47341</v>
      </c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1"/>
      <c r="AA8855" s="1" t="s">
        <v>16</v>
      </c>
      <c r="AB8855" s="3" t="s">
        <v>12</v>
      </c>
      <c r="AC8855" s="23" t="s">
        <v>37801</v>
      </c>
      <c r="AD8855" s="23" t="s">
        <v>46041</v>
      </c>
      <c r="AE8855" t="s">
        <v>35394</v>
      </c>
    </row>
    <row r="8856" spans="1:31" ht="14.25" customHeight="1">
      <c r="A8856" s="1">
        <v>8855</v>
      </c>
      <c r="B8856" s="9" t="s">
        <v>6</v>
      </c>
      <c r="C8856" s="1" t="s">
        <v>4758</v>
      </c>
      <c r="D8856" s="1" t="s">
        <v>4759</v>
      </c>
      <c r="E8856" s="1" t="s">
        <v>40</v>
      </c>
      <c r="F8856" s="1" t="s">
        <v>23146</v>
      </c>
      <c r="G8856" s="14">
        <v>919919490014</v>
      </c>
      <c r="H8856" s="1" t="s">
        <v>8</v>
      </c>
      <c r="I8856" s="1" t="s">
        <v>9</v>
      </c>
      <c r="J8856" s="1" t="s">
        <v>47312</v>
      </c>
      <c r="K8856" s="3" t="s">
        <v>17</v>
      </c>
      <c r="L8856" s="1" t="s">
        <v>70</v>
      </c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1"/>
      <c r="AA8856" s="1" t="s">
        <v>11</v>
      </c>
      <c r="AB8856" s="3" t="s">
        <v>538</v>
      </c>
      <c r="AC8856" s="23" t="s">
        <v>37801</v>
      </c>
      <c r="AD8856" s="23" t="s">
        <v>46042</v>
      </c>
      <c r="AE8856" t="s">
        <v>35409</v>
      </c>
    </row>
    <row r="8857" spans="1:31" ht="14.25" customHeight="1">
      <c r="A8857" s="1">
        <v>8856</v>
      </c>
      <c r="B8857" s="9" t="s">
        <v>6</v>
      </c>
      <c r="C8857" s="1" t="s">
        <v>4786</v>
      </c>
      <c r="D8857" s="1" t="s">
        <v>1839</v>
      </c>
      <c r="E8857" s="1" t="s">
        <v>40</v>
      </c>
      <c r="F8857" s="1" t="s">
        <v>23162</v>
      </c>
      <c r="G8857" s="14">
        <v>9199444404</v>
      </c>
      <c r="H8857" s="1" t="s">
        <v>20</v>
      </c>
      <c r="I8857" s="1" t="s">
        <v>41</v>
      </c>
      <c r="J8857" s="1" t="s">
        <v>47312</v>
      </c>
      <c r="K8857" s="3" t="s">
        <v>42</v>
      </c>
      <c r="L8857" s="1" t="s">
        <v>70</v>
      </c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1"/>
      <c r="AA8857" s="1" t="s">
        <v>16</v>
      </c>
      <c r="AB8857" s="3" t="s">
        <v>12</v>
      </c>
      <c r="AC8857" s="23" t="s">
        <v>37801</v>
      </c>
      <c r="AD8857" s="23" t="s">
        <v>46043</v>
      </c>
      <c r="AE8857" t="s">
        <v>35410</v>
      </c>
    </row>
    <row r="8858" spans="1:31" ht="14.25" customHeight="1">
      <c r="A8858" s="1">
        <v>8857</v>
      </c>
      <c r="B8858" s="9" t="s">
        <v>6</v>
      </c>
      <c r="C8858" s="1" t="s">
        <v>4837</v>
      </c>
      <c r="D8858" s="1" t="s">
        <v>1779</v>
      </c>
      <c r="E8858" s="1" t="s">
        <v>4838</v>
      </c>
      <c r="F8858" s="1" t="s">
        <v>23184</v>
      </c>
      <c r="G8858" s="14">
        <v>919404499064</v>
      </c>
      <c r="H8858" s="1" t="s">
        <v>46</v>
      </c>
      <c r="I8858" s="1" t="s">
        <v>9</v>
      </c>
      <c r="J8858" s="1" t="s">
        <v>47312</v>
      </c>
      <c r="K8858" s="3" t="s">
        <v>42</v>
      </c>
      <c r="L8858" s="1" t="s">
        <v>70</v>
      </c>
      <c r="M8858" s="3" t="s">
        <v>178</v>
      </c>
      <c r="N8858" s="3" t="s">
        <v>47341</v>
      </c>
      <c r="O8858" s="3" t="s">
        <v>171</v>
      </c>
      <c r="P8858" s="3" t="s">
        <v>47312</v>
      </c>
      <c r="Q8858" s="3"/>
      <c r="R8858" s="3"/>
      <c r="S8858" s="3"/>
      <c r="T8858" s="3"/>
      <c r="U8858" s="3"/>
      <c r="V8858" s="3"/>
      <c r="W8858" s="3"/>
      <c r="X8858" s="3"/>
      <c r="Y8858" s="3"/>
      <c r="Z8858" s="1"/>
      <c r="AA8858" s="1" t="s">
        <v>16</v>
      </c>
      <c r="AB8858" s="3" t="s">
        <v>12</v>
      </c>
      <c r="AC8858" s="23" t="s">
        <v>37801</v>
      </c>
      <c r="AD8858" s="23" t="s">
        <v>46044</v>
      </c>
      <c r="AE8858" t="s">
        <v>35394</v>
      </c>
    </row>
    <row r="8859" spans="1:31" ht="14.25" customHeight="1">
      <c r="A8859" s="1">
        <v>8858</v>
      </c>
      <c r="B8859" s="1" t="s">
        <v>54</v>
      </c>
      <c r="C8859" s="1" t="s">
        <v>4879</v>
      </c>
      <c r="D8859" s="1" t="s">
        <v>72</v>
      </c>
      <c r="E8859" s="1" t="s">
        <v>139</v>
      </c>
      <c r="F8859" s="1" t="s">
        <v>23205</v>
      </c>
      <c r="G8859" s="14">
        <v>9199090944</v>
      </c>
      <c r="H8859" s="1" t="s">
        <v>15</v>
      </c>
      <c r="I8859" s="1" t="s">
        <v>41</v>
      </c>
      <c r="J8859" s="1" t="s">
        <v>47312</v>
      </c>
      <c r="K8859" s="3" t="s">
        <v>42</v>
      </c>
      <c r="L8859" s="1" t="s">
        <v>70</v>
      </c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1"/>
      <c r="AA8859" s="1" t="s">
        <v>16</v>
      </c>
      <c r="AB8859" s="3" t="s">
        <v>12</v>
      </c>
      <c r="AC8859" s="23" t="s">
        <v>37801</v>
      </c>
      <c r="AD8859" s="23" t="s">
        <v>44853</v>
      </c>
      <c r="AE8859" t="s">
        <v>35409</v>
      </c>
    </row>
    <row r="8860" spans="1:31" ht="14.25" customHeight="1">
      <c r="A8860" s="1">
        <v>8859</v>
      </c>
      <c r="B8860" s="1" t="s">
        <v>54</v>
      </c>
      <c r="C8860" s="1" t="s">
        <v>5098</v>
      </c>
      <c r="D8860" s="1" t="s">
        <v>1305</v>
      </c>
      <c r="E8860" s="1" t="s">
        <v>139</v>
      </c>
      <c r="F8860" s="1" t="s">
        <v>33868</v>
      </c>
      <c r="G8860" s="14">
        <v>919446609944</v>
      </c>
      <c r="H8860" s="1" t="s">
        <v>8</v>
      </c>
      <c r="I8860" s="1" t="s">
        <v>9</v>
      </c>
      <c r="J8860" s="1" t="s">
        <v>47312</v>
      </c>
      <c r="K8860" s="3" t="s">
        <v>42</v>
      </c>
      <c r="L8860" s="1" t="s">
        <v>70</v>
      </c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1"/>
      <c r="AA8860" s="1" t="s">
        <v>16</v>
      </c>
      <c r="AB8860" s="3" t="s">
        <v>12</v>
      </c>
      <c r="AC8860" s="23" t="s">
        <v>37801</v>
      </c>
      <c r="AD8860" s="23" t="s">
        <v>46045</v>
      </c>
      <c r="AE8860" t="s">
        <v>35394</v>
      </c>
    </row>
    <row r="8861" spans="1:31" ht="14.25" customHeight="1">
      <c r="A8861" s="1">
        <v>8860</v>
      </c>
      <c r="B8861" s="9" t="s">
        <v>6</v>
      </c>
      <c r="C8861" s="1" t="s">
        <v>5151</v>
      </c>
      <c r="D8861" s="1" t="s">
        <v>5152</v>
      </c>
      <c r="E8861" s="1" t="s">
        <v>3207</v>
      </c>
      <c r="F8861" s="1" t="s">
        <v>5153</v>
      </c>
      <c r="G8861" s="14">
        <v>9146441404</v>
      </c>
      <c r="H8861" s="1" t="s">
        <v>8</v>
      </c>
      <c r="I8861" s="1" t="s">
        <v>9</v>
      </c>
      <c r="J8861" s="1" t="s">
        <v>47312</v>
      </c>
      <c r="K8861" s="3" t="s">
        <v>63</v>
      </c>
      <c r="L8861" s="1" t="s">
        <v>70</v>
      </c>
      <c r="M8861" s="3" t="s">
        <v>213</v>
      </c>
      <c r="N8861" s="3" t="s">
        <v>47341</v>
      </c>
      <c r="O8861" s="3" t="s">
        <v>17</v>
      </c>
      <c r="P8861" s="3" t="s">
        <v>47312</v>
      </c>
      <c r="Q8861" s="3" t="s">
        <v>42</v>
      </c>
      <c r="R8861" s="3" t="s">
        <v>47312</v>
      </c>
      <c r="S8861" s="3" t="s">
        <v>27</v>
      </c>
      <c r="T8861" s="3" t="s">
        <v>47312</v>
      </c>
      <c r="U8861" s="3" t="s">
        <v>117</v>
      </c>
      <c r="V8861" s="3" t="s">
        <v>47312</v>
      </c>
      <c r="W8861" s="3" t="s">
        <v>178</v>
      </c>
      <c r="X8861" s="3" t="s">
        <v>47312</v>
      </c>
      <c r="Y8861" s="3" t="s">
        <v>171</v>
      </c>
      <c r="Z8861" s="1" t="s">
        <v>47312</v>
      </c>
      <c r="AA8861" s="1" t="s">
        <v>16</v>
      </c>
      <c r="AB8861" s="3" t="s">
        <v>12</v>
      </c>
      <c r="AC8861" s="23" t="s">
        <v>37801</v>
      </c>
      <c r="AD8861" s="23" t="s">
        <v>38257</v>
      </c>
      <c r="AE8861" t="s">
        <v>35394</v>
      </c>
    </row>
    <row r="8862" spans="1:31" ht="14.25" customHeight="1">
      <c r="A8862" s="1">
        <v>8861</v>
      </c>
      <c r="B8862" s="9" t="s">
        <v>6</v>
      </c>
      <c r="C8862" s="1" t="s">
        <v>5260</v>
      </c>
      <c r="D8862" s="1" t="s">
        <v>5235</v>
      </c>
      <c r="E8862" s="1" t="s">
        <v>84</v>
      </c>
      <c r="F8862" s="1" t="s">
        <v>33888</v>
      </c>
      <c r="G8862" s="14">
        <v>914611114</v>
      </c>
      <c r="H8862" s="1" t="s">
        <v>8</v>
      </c>
      <c r="I8862" s="1" t="s">
        <v>9</v>
      </c>
      <c r="J8862" s="1" t="s">
        <v>47312</v>
      </c>
      <c r="K8862" s="3" t="s">
        <v>42</v>
      </c>
      <c r="L8862" s="1" t="s">
        <v>70</v>
      </c>
      <c r="M8862" s="3" t="s">
        <v>27</v>
      </c>
      <c r="N8862" s="3" t="s">
        <v>47341</v>
      </c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1"/>
      <c r="AA8862" s="1" t="s">
        <v>16</v>
      </c>
      <c r="AB8862" s="3" t="s">
        <v>12</v>
      </c>
      <c r="AC8862" s="23" t="s">
        <v>37801</v>
      </c>
      <c r="AD8862" s="23" t="s">
        <v>46046</v>
      </c>
      <c r="AE8862" t="s">
        <v>35410</v>
      </c>
    </row>
    <row r="8863" spans="1:31" ht="14.25" customHeight="1">
      <c r="A8863" s="1">
        <v>8862</v>
      </c>
      <c r="B8863" s="9" t="s">
        <v>6</v>
      </c>
      <c r="C8863" s="1" t="s">
        <v>5263</v>
      </c>
      <c r="D8863" s="1" t="s">
        <v>36515</v>
      </c>
      <c r="E8863" s="1" t="s">
        <v>5264</v>
      </c>
      <c r="F8863" s="1" t="s">
        <v>23406</v>
      </c>
      <c r="G8863" s="14">
        <v>91949999414</v>
      </c>
      <c r="H8863" s="1" t="s">
        <v>15</v>
      </c>
      <c r="I8863" s="1" t="s">
        <v>62</v>
      </c>
      <c r="J8863" s="1" t="s">
        <v>47312</v>
      </c>
      <c r="K8863" s="3" t="s">
        <v>42</v>
      </c>
      <c r="L8863" s="1" t="s">
        <v>70</v>
      </c>
      <c r="M8863" s="3" t="s">
        <v>27</v>
      </c>
      <c r="N8863" s="3" t="s">
        <v>47341</v>
      </c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1"/>
      <c r="AA8863" s="1" t="s">
        <v>16</v>
      </c>
      <c r="AB8863" s="3" t="s">
        <v>12</v>
      </c>
      <c r="AC8863" s="23" t="s">
        <v>37801</v>
      </c>
      <c r="AD8863" s="23" t="s">
        <v>46047</v>
      </c>
      <c r="AE8863" t="s">
        <v>35399</v>
      </c>
    </row>
    <row r="8864" spans="1:31" ht="14.25" customHeight="1">
      <c r="A8864" s="1">
        <v>8863</v>
      </c>
      <c r="B8864" s="1" t="s">
        <v>54</v>
      </c>
      <c r="C8864" s="1" t="s">
        <v>5278</v>
      </c>
      <c r="D8864" s="1" t="s">
        <v>5279</v>
      </c>
      <c r="E8864" s="1" t="s">
        <v>19</v>
      </c>
      <c r="F8864" s="1" t="s">
        <v>20909</v>
      </c>
      <c r="G8864" s="14">
        <v>9199949644</v>
      </c>
      <c r="H8864" s="1" t="s">
        <v>8</v>
      </c>
      <c r="I8864" s="1" t="s">
        <v>9</v>
      </c>
      <c r="J8864" s="1" t="s">
        <v>47312</v>
      </c>
      <c r="K8864" s="3" t="s">
        <v>171</v>
      </c>
      <c r="L8864" s="1" t="s">
        <v>70</v>
      </c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1"/>
      <c r="AA8864" s="1" t="s">
        <v>16</v>
      </c>
      <c r="AB8864" s="3" t="s">
        <v>12</v>
      </c>
      <c r="AC8864" s="23" t="s">
        <v>37801</v>
      </c>
      <c r="AD8864" s="23" t="s">
        <v>46048</v>
      </c>
      <c r="AE8864" t="s">
        <v>35409</v>
      </c>
    </row>
    <row r="8865" spans="1:31" ht="14.25" customHeight="1">
      <c r="A8865" s="1">
        <v>8864</v>
      </c>
      <c r="B8865" s="9" t="s">
        <v>6</v>
      </c>
      <c r="C8865" s="1" t="s">
        <v>5316</v>
      </c>
      <c r="D8865" s="1" t="s">
        <v>2205</v>
      </c>
      <c r="E8865" s="1" t="s">
        <v>37120</v>
      </c>
      <c r="F8865" s="1" t="s">
        <v>33892</v>
      </c>
      <c r="G8865" s="14">
        <v>91940446</v>
      </c>
      <c r="H8865" s="1" t="s">
        <v>15</v>
      </c>
      <c r="I8865" s="1" t="s">
        <v>41</v>
      </c>
      <c r="J8865" s="1" t="s">
        <v>47312</v>
      </c>
      <c r="K8865" s="3" t="s">
        <v>42</v>
      </c>
      <c r="L8865" s="1" t="s">
        <v>70</v>
      </c>
      <c r="M8865" s="3" t="s">
        <v>27</v>
      </c>
      <c r="N8865" s="3" t="s">
        <v>47341</v>
      </c>
      <c r="O8865" s="3" t="s">
        <v>47349</v>
      </c>
      <c r="P8865" s="3" t="s">
        <v>47312</v>
      </c>
      <c r="Q8865" s="3" t="s">
        <v>171</v>
      </c>
      <c r="R8865" s="3" t="s">
        <v>47312</v>
      </c>
      <c r="S8865" s="3"/>
      <c r="T8865" s="3"/>
      <c r="U8865" s="3"/>
      <c r="V8865" s="3"/>
      <c r="W8865" s="3"/>
      <c r="X8865" s="3"/>
      <c r="Y8865" s="3"/>
      <c r="Z8865" s="1"/>
      <c r="AA8865" s="1" t="s">
        <v>16</v>
      </c>
      <c r="AB8865" s="3" t="s">
        <v>12</v>
      </c>
      <c r="AC8865" s="23" t="s">
        <v>37801</v>
      </c>
      <c r="AD8865" s="23" t="s">
        <v>46049</v>
      </c>
      <c r="AE8865" t="s">
        <v>35410</v>
      </c>
    </row>
    <row r="8866" spans="1:31" ht="14.25" customHeight="1">
      <c r="A8866" s="1">
        <v>8865</v>
      </c>
      <c r="B8866" s="1" t="s">
        <v>54</v>
      </c>
      <c r="C8866" s="1" t="s">
        <v>5318</v>
      </c>
      <c r="D8866" s="1" t="s">
        <v>36441</v>
      </c>
      <c r="E8866" s="1" t="s">
        <v>1577</v>
      </c>
      <c r="F8866" s="1" t="s">
        <v>23434</v>
      </c>
      <c r="G8866" s="14">
        <v>91994604909</v>
      </c>
      <c r="H8866" s="1" t="s">
        <v>37</v>
      </c>
      <c r="I8866" s="1" t="s">
        <v>9</v>
      </c>
      <c r="J8866" s="1" t="s">
        <v>47312</v>
      </c>
      <c r="K8866" s="3" t="s">
        <v>42</v>
      </c>
      <c r="L8866" s="1" t="s">
        <v>70</v>
      </c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1"/>
      <c r="AA8866" s="1" t="s">
        <v>16</v>
      </c>
      <c r="AB8866" s="3" t="s">
        <v>12</v>
      </c>
      <c r="AC8866" s="23" t="s">
        <v>37801</v>
      </c>
      <c r="AD8866" s="23" t="s">
        <v>46050</v>
      </c>
      <c r="AE8866" t="s">
        <v>35410</v>
      </c>
    </row>
    <row r="8867" spans="1:31" ht="14.25" customHeight="1">
      <c r="A8867" s="1">
        <v>8866</v>
      </c>
      <c r="B8867" s="1" t="s">
        <v>54</v>
      </c>
      <c r="C8867" s="1" t="s">
        <v>5334</v>
      </c>
      <c r="D8867" s="1" t="s">
        <v>31</v>
      </c>
      <c r="E8867" s="1" t="s">
        <v>40</v>
      </c>
      <c r="F8867" s="1" t="s">
        <v>23442</v>
      </c>
      <c r="G8867" s="14">
        <v>919446161669</v>
      </c>
      <c r="H8867" s="1" t="s">
        <v>20</v>
      </c>
      <c r="I8867" s="1" t="s">
        <v>62</v>
      </c>
      <c r="J8867" s="1" t="s">
        <v>47312</v>
      </c>
      <c r="K8867" s="3" t="s">
        <v>42</v>
      </c>
      <c r="L8867" s="1" t="s">
        <v>70</v>
      </c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1"/>
      <c r="AA8867" s="1" t="s">
        <v>16</v>
      </c>
      <c r="AB8867" s="3" t="s">
        <v>12</v>
      </c>
      <c r="AC8867" s="23" t="s">
        <v>37801</v>
      </c>
      <c r="AD8867" s="23" t="s">
        <v>46051</v>
      </c>
      <c r="AE8867" t="s">
        <v>35399</v>
      </c>
    </row>
    <row r="8868" spans="1:31" ht="14.25" customHeight="1">
      <c r="A8868" s="1">
        <v>8867</v>
      </c>
      <c r="B8868" s="9" t="s">
        <v>6</v>
      </c>
      <c r="C8868" s="1" t="s">
        <v>5363</v>
      </c>
      <c r="D8868" s="1" t="s">
        <v>230</v>
      </c>
      <c r="E8868" s="1" t="s">
        <v>40</v>
      </c>
      <c r="F8868" s="1" t="s">
        <v>33897</v>
      </c>
      <c r="G8868" s="14">
        <v>919444600900</v>
      </c>
      <c r="H8868" s="1" t="s">
        <v>20</v>
      </c>
      <c r="I8868" s="1" t="s">
        <v>9</v>
      </c>
      <c r="J8868" s="1" t="s">
        <v>47312</v>
      </c>
      <c r="K8868" s="3" t="s">
        <v>63</v>
      </c>
      <c r="L8868" s="1" t="s">
        <v>70</v>
      </c>
      <c r="M8868" s="3" t="s">
        <v>213</v>
      </c>
      <c r="N8868" s="3" t="s">
        <v>47341</v>
      </c>
      <c r="O8868" s="3" t="s">
        <v>17</v>
      </c>
      <c r="P8868" s="3" t="s">
        <v>47312</v>
      </c>
      <c r="Q8868" s="3" t="s">
        <v>42</v>
      </c>
      <c r="R8868" s="3" t="s">
        <v>47312</v>
      </c>
      <c r="S8868" s="3" t="s">
        <v>27</v>
      </c>
      <c r="T8868" s="3" t="s">
        <v>47312</v>
      </c>
      <c r="U8868" s="3" t="s">
        <v>117</v>
      </c>
      <c r="V8868" s="3" t="s">
        <v>47312</v>
      </c>
      <c r="W8868" s="3" t="s">
        <v>178</v>
      </c>
      <c r="X8868" s="3" t="s">
        <v>47312</v>
      </c>
      <c r="Y8868" s="3" t="s">
        <v>171</v>
      </c>
      <c r="Z8868" s="1" t="s">
        <v>47312</v>
      </c>
      <c r="AA8868" s="1" t="s">
        <v>16</v>
      </c>
      <c r="AB8868" s="3" t="s">
        <v>12</v>
      </c>
      <c r="AC8868" s="23" t="s">
        <v>37801</v>
      </c>
      <c r="AD8868" s="23" t="s">
        <v>40158</v>
      </c>
      <c r="AE8868" t="s">
        <v>35394</v>
      </c>
    </row>
    <row r="8869" spans="1:31" ht="14.25" customHeight="1">
      <c r="A8869" s="1">
        <v>8868</v>
      </c>
      <c r="B8869" s="1" t="s">
        <v>54</v>
      </c>
      <c r="C8869" s="1" t="s">
        <v>5380</v>
      </c>
      <c r="D8869" s="1" t="s">
        <v>1429</v>
      </c>
      <c r="E8869" s="1" t="s">
        <v>40</v>
      </c>
      <c r="F8869" s="1" t="s">
        <v>23469</v>
      </c>
      <c r="G8869" s="14">
        <v>91999961496</v>
      </c>
      <c r="H8869" s="1" t="s">
        <v>8</v>
      </c>
      <c r="I8869" s="1" t="s">
        <v>41</v>
      </c>
      <c r="J8869" s="1" t="s">
        <v>47312</v>
      </c>
      <c r="K8869" s="3" t="s">
        <v>42</v>
      </c>
      <c r="L8869" s="1" t="s">
        <v>70</v>
      </c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1"/>
      <c r="AA8869" s="1" t="s">
        <v>16</v>
      </c>
      <c r="AB8869" s="3" t="s">
        <v>12</v>
      </c>
      <c r="AC8869" s="23" t="s">
        <v>37801</v>
      </c>
      <c r="AD8869" s="23" t="s">
        <v>46052</v>
      </c>
      <c r="AE8869" t="s">
        <v>35399</v>
      </c>
    </row>
    <row r="8870" spans="1:31" ht="14.25" customHeight="1">
      <c r="A8870" s="1">
        <v>8869</v>
      </c>
      <c r="B8870" s="1" t="s">
        <v>54</v>
      </c>
      <c r="C8870" s="1" t="s">
        <v>5450</v>
      </c>
      <c r="D8870" s="1" t="s">
        <v>5451</v>
      </c>
      <c r="E8870" s="1" t="s">
        <v>32</v>
      </c>
      <c r="F8870" s="1" t="s">
        <v>23507</v>
      </c>
      <c r="G8870" s="14">
        <v>91999444449</v>
      </c>
      <c r="H8870" s="1" t="s">
        <v>20</v>
      </c>
      <c r="I8870" s="1" t="s">
        <v>9</v>
      </c>
      <c r="J8870" s="1" t="s">
        <v>47312</v>
      </c>
      <c r="K8870" s="3" t="s">
        <v>17</v>
      </c>
      <c r="L8870" s="1" t="s">
        <v>70</v>
      </c>
      <c r="M8870" s="4" t="s">
        <v>42</v>
      </c>
      <c r="N8870" s="3" t="s">
        <v>47341</v>
      </c>
      <c r="O8870" s="3" t="s">
        <v>27</v>
      </c>
      <c r="P8870" s="3" t="s">
        <v>47312</v>
      </c>
      <c r="Q8870" s="3"/>
      <c r="R8870" s="3"/>
      <c r="S8870" s="3"/>
      <c r="T8870" s="3"/>
      <c r="U8870" s="3"/>
      <c r="V8870" s="3"/>
      <c r="W8870" s="3"/>
      <c r="X8870" s="3"/>
      <c r="Y8870" s="3"/>
      <c r="Z8870" s="1"/>
      <c r="AA8870" s="1" t="s">
        <v>16</v>
      </c>
      <c r="AB8870" s="3" t="s">
        <v>12</v>
      </c>
      <c r="AC8870" s="23" t="s">
        <v>37801</v>
      </c>
      <c r="AD8870" s="23" t="s">
        <v>40169</v>
      </c>
      <c r="AE8870" t="s">
        <v>35399</v>
      </c>
    </row>
    <row r="8871" spans="1:31" ht="14.25" customHeight="1">
      <c r="A8871" s="1">
        <v>8870</v>
      </c>
      <c r="B8871" s="9" t="s">
        <v>6</v>
      </c>
      <c r="C8871" s="1" t="s">
        <v>5491</v>
      </c>
      <c r="D8871" s="1" t="s">
        <v>2317</v>
      </c>
      <c r="E8871" s="1" t="s">
        <v>217</v>
      </c>
      <c r="F8871" s="1" t="s">
        <v>31664</v>
      </c>
      <c r="G8871" s="14">
        <v>919994414440</v>
      </c>
      <c r="H8871" s="1" t="s">
        <v>8</v>
      </c>
      <c r="I8871" s="1" t="s">
        <v>9</v>
      </c>
      <c r="J8871" s="1" t="s">
        <v>47312</v>
      </c>
      <c r="K8871" s="3" t="s">
        <v>17</v>
      </c>
      <c r="L8871" s="1" t="s">
        <v>70</v>
      </c>
      <c r="M8871" s="4" t="s">
        <v>42</v>
      </c>
      <c r="N8871" s="3" t="s">
        <v>47341</v>
      </c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1"/>
      <c r="AA8871" s="1" t="s">
        <v>16</v>
      </c>
      <c r="AB8871" s="3" t="s">
        <v>12</v>
      </c>
      <c r="AC8871" s="23" t="s">
        <v>37801</v>
      </c>
      <c r="AD8871" s="23" t="s">
        <v>46053</v>
      </c>
      <c r="AE8871" t="s">
        <v>35409</v>
      </c>
    </row>
    <row r="8872" spans="1:31" ht="14.25" customHeight="1">
      <c r="A8872" s="1">
        <v>8871</v>
      </c>
      <c r="B8872" s="1" t="s">
        <v>54</v>
      </c>
      <c r="C8872" s="1" t="s">
        <v>5527</v>
      </c>
      <c r="D8872" s="1" t="s">
        <v>546</v>
      </c>
      <c r="E8872" s="1" t="s">
        <v>328</v>
      </c>
      <c r="F8872" s="1" t="s">
        <v>33910</v>
      </c>
      <c r="G8872" s="14">
        <v>9194660444</v>
      </c>
      <c r="H8872" s="1" t="s">
        <v>20</v>
      </c>
      <c r="I8872" s="1" t="s">
        <v>9</v>
      </c>
      <c r="J8872" s="1" t="s">
        <v>47312</v>
      </c>
      <c r="K8872" s="3" t="s">
        <v>42</v>
      </c>
      <c r="L8872" s="1" t="s">
        <v>70</v>
      </c>
      <c r="M8872" s="3" t="s">
        <v>27</v>
      </c>
      <c r="N8872" s="3" t="s">
        <v>47341</v>
      </c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1"/>
      <c r="AA8872" s="1" t="s">
        <v>16</v>
      </c>
      <c r="AB8872" s="3" t="s">
        <v>12</v>
      </c>
      <c r="AC8872" s="23" t="s">
        <v>37801</v>
      </c>
      <c r="AD8872" s="23" t="s">
        <v>46054</v>
      </c>
      <c r="AE8872" t="s">
        <v>35409</v>
      </c>
    </row>
    <row r="8873" spans="1:31" ht="14.25" customHeight="1">
      <c r="A8873" s="1">
        <v>8872</v>
      </c>
      <c r="B8873" s="1" t="s">
        <v>54</v>
      </c>
      <c r="C8873" s="1" t="s">
        <v>5558</v>
      </c>
      <c r="D8873" s="1" t="s">
        <v>35572</v>
      </c>
      <c r="E8873" s="1" t="s">
        <v>724</v>
      </c>
      <c r="F8873" s="1" t="s">
        <v>33914</v>
      </c>
      <c r="G8873" s="14">
        <v>91994444464</v>
      </c>
      <c r="H8873" s="1" t="s">
        <v>20</v>
      </c>
      <c r="I8873" s="1" t="s">
        <v>33</v>
      </c>
      <c r="J8873" s="1" t="s">
        <v>47312</v>
      </c>
      <c r="K8873" s="3" t="s">
        <v>42</v>
      </c>
      <c r="L8873" s="1" t="s">
        <v>70</v>
      </c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1"/>
      <c r="AA8873" s="1" t="s">
        <v>16</v>
      </c>
      <c r="AB8873" s="3" t="s">
        <v>12</v>
      </c>
      <c r="AC8873" s="23" t="s">
        <v>37801</v>
      </c>
      <c r="AD8873" s="23" t="s">
        <v>46055</v>
      </c>
      <c r="AE8873" t="s">
        <v>35399</v>
      </c>
    </row>
    <row r="8874" spans="1:31" ht="14.25" customHeight="1">
      <c r="A8874" s="1">
        <v>8873</v>
      </c>
      <c r="B8874" s="1" t="s">
        <v>54</v>
      </c>
      <c r="C8874" s="1" t="s">
        <v>5574</v>
      </c>
      <c r="D8874" s="1" t="s">
        <v>1120</v>
      </c>
      <c r="E8874" s="1" t="s">
        <v>255</v>
      </c>
      <c r="F8874" s="1" t="s">
        <v>33916</v>
      </c>
      <c r="G8874" s="14">
        <v>9194446961</v>
      </c>
      <c r="H8874" s="1" t="s">
        <v>20</v>
      </c>
      <c r="I8874" s="1" t="s">
        <v>9</v>
      </c>
      <c r="J8874" s="1" t="s">
        <v>47312</v>
      </c>
      <c r="K8874" s="3" t="s">
        <v>63</v>
      </c>
      <c r="L8874" s="1" t="s">
        <v>70</v>
      </c>
      <c r="M8874" s="3" t="s">
        <v>213</v>
      </c>
      <c r="N8874" s="3" t="s">
        <v>47341</v>
      </c>
      <c r="O8874" s="3" t="s">
        <v>17</v>
      </c>
      <c r="P8874" s="3" t="s">
        <v>47312</v>
      </c>
      <c r="Q8874" s="3" t="s">
        <v>42</v>
      </c>
      <c r="R8874" s="3" t="s">
        <v>47312</v>
      </c>
      <c r="S8874" s="3" t="s">
        <v>27</v>
      </c>
      <c r="T8874" s="3" t="s">
        <v>47312</v>
      </c>
      <c r="U8874" s="3" t="s">
        <v>117</v>
      </c>
      <c r="V8874" s="3" t="s">
        <v>47312</v>
      </c>
      <c r="W8874" s="3" t="s">
        <v>178</v>
      </c>
      <c r="X8874" s="3" t="s">
        <v>47312</v>
      </c>
      <c r="Y8874" s="3" t="s">
        <v>171</v>
      </c>
      <c r="Z8874" s="1" t="s">
        <v>47312</v>
      </c>
      <c r="AA8874" s="1" t="s">
        <v>16</v>
      </c>
      <c r="AB8874" s="3" t="s">
        <v>12</v>
      </c>
      <c r="AC8874" s="23" t="s">
        <v>37801</v>
      </c>
      <c r="AD8874" s="23" t="s">
        <v>46056</v>
      </c>
      <c r="AE8874" t="s">
        <v>35394</v>
      </c>
    </row>
    <row r="8875" spans="1:31" ht="14.25" customHeight="1">
      <c r="A8875" s="1">
        <v>8874</v>
      </c>
      <c r="B8875" s="9" t="s">
        <v>6</v>
      </c>
      <c r="C8875" s="1" t="s">
        <v>5643</v>
      </c>
      <c r="D8875" s="1" t="s">
        <v>5644</v>
      </c>
      <c r="E8875" s="1" t="s">
        <v>40</v>
      </c>
      <c r="F8875" s="1" t="s">
        <v>23605</v>
      </c>
      <c r="G8875" s="14">
        <v>91966444416</v>
      </c>
      <c r="H8875" s="1" t="s">
        <v>15</v>
      </c>
      <c r="I8875" s="1" t="s">
        <v>37779</v>
      </c>
      <c r="J8875" s="1" t="s">
        <v>47312</v>
      </c>
      <c r="K8875" s="3" t="s">
        <v>17</v>
      </c>
      <c r="L8875" s="1" t="s">
        <v>70</v>
      </c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1"/>
      <c r="AA8875" s="1" t="s">
        <v>11</v>
      </c>
      <c r="AB8875" s="3" t="s">
        <v>538</v>
      </c>
      <c r="AC8875" s="23" t="s">
        <v>37801</v>
      </c>
      <c r="AD8875" s="23" t="s">
        <v>46057</v>
      </c>
      <c r="AE8875" t="s">
        <v>35409</v>
      </c>
    </row>
    <row r="8876" spans="1:31" ht="14.25" customHeight="1">
      <c r="A8876" s="1">
        <v>8875</v>
      </c>
      <c r="B8876" s="9" t="s">
        <v>6</v>
      </c>
      <c r="C8876" s="1" t="s">
        <v>5984</v>
      </c>
      <c r="D8876" s="1" t="s">
        <v>1008</v>
      </c>
      <c r="E8876" s="1" t="s">
        <v>5985</v>
      </c>
      <c r="F8876" s="1" t="s">
        <v>33952</v>
      </c>
      <c r="G8876" s="14">
        <v>914499916</v>
      </c>
      <c r="H8876" s="1" t="s">
        <v>15</v>
      </c>
      <c r="I8876" s="1" t="s">
        <v>41</v>
      </c>
      <c r="J8876" s="1" t="s">
        <v>47312</v>
      </c>
      <c r="K8876" s="3" t="s">
        <v>42</v>
      </c>
      <c r="L8876" s="1" t="s">
        <v>70</v>
      </c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1"/>
      <c r="AA8876" s="1" t="s">
        <v>16</v>
      </c>
      <c r="AB8876" s="3" t="s">
        <v>12</v>
      </c>
      <c r="AC8876" s="23" t="s">
        <v>37802</v>
      </c>
      <c r="AD8876" s="23" t="s">
        <v>46058</v>
      </c>
      <c r="AE8876" t="s">
        <v>35409</v>
      </c>
    </row>
    <row r="8877" spans="1:31" ht="14.25" customHeight="1">
      <c r="A8877" s="1">
        <v>8876</v>
      </c>
      <c r="B8877" s="9" t="s">
        <v>6</v>
      </c>
      <c r="C8877" s="1" t="s">
        <v>6095</v>
      </c>
      <c r="D8877" s="1" t="s">
        <v>1263</v>
      </c>
      <c r="E8877" s="1" t="s">
        <v>6096</v>
      </c>
      <c r="F8877" s="1" t="s">
        <v>23799</v>
      </c>
      <c r="G8877" s="14">
        <v>9194449696</v>
      </c>
      <c r="H8877" s="1" t="s">
        <v>8</v>
      </c>
      <c r="I8877" s="1" t="s">
        <v>41</v>
      </c>
      <c r="J8877" s="1" t="s">
        <v>47312</v>
      </c>
      <c r="K8877" s="3" t="s">
        <v>42</v>
      </c>
      <c r="L8877" s="1" t="s">
        <v>70</v>
      </c>
      <c r="M8877" s="3" t="s">
        <v>27</v>
      </c>
      <c r="N8877" s="3" t="s">
        <v>47341</v>
      </c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1"/>
      <c r="AA8877" s="1" t="s">
        <v>16</v>
      </c>
      <c r="AB8877" s="3" t="s">
        <v>12</v>
      </c>
      <c r="AC8877" s="23" t="s">
        <v>37802</v>
      </c>
      <c r="AD8877" s="23" t="s">
        <v>46059</v>
      </c>
      <c r="AE8877" t="s">
        <v>35410</v>
      </c>
    </row>
    <row r="8878" spans="1:31" ht="14.25" customHeight="1">
      <c r="A8878" s="1">
        <v>8877</v>
      </c>
      <c r="B8878" s="1" t="s">
        <v>54</v>
      </c>
      <c r="C8878" s="1" t="s">
        <v>6178</v>
      </c>
      <c r="D8878" s="1" t="s">
        <v>2266</v>
      </c>
      <c r="E8878" s="1" t="s">
        <v>724</v>
      </c>
      <c r="F8878" s="1" t="s">
        <v>23847</v>
      </c>
      <c r="G8878" s="14">
        <v>9196946669</v>
      </c>
      <c r="H8878" s="1" t="s">
        <v>20</v>
      </c>
      <c r="I8878" s="1" t="s">
        <v>41</v>
      </c>
      <c r="J8878" s="1" t="s">
        <v>47312</v>
      </c>
      <c r="K8878" s="3" t="s">
        <v>63</v>
      </c>
      <c r="L8878" s="1" t="s">
        <v>70</v>
      </c>
      <c r="M8878" s="3" t="s">
        <v>213</v>
      </c>
      <c r="N8878" s="3" t="s">
        <v>47341</v>
      </c>
      <c r="O8878" s="3" t="s">
        <v>17</v>
      </c>
      <c r="P8878" s="3" t="s">
        <v>47312</v>
      </c>
      <c r="Q8878" s="3" t="s">
        <v>42</v>
      </c>
      <c r="R8878" s="3" t="s">
        <v>47312</v>
      </c>
      <c r="S8878" s="3" t="s">
        <v>27</v>
      </c>
      <c r="T8878" s="3" t="s">
        <v>47312</v>
      </c>
      <c r="U8878" s="3" t="s">
        <v>117</v>
      </c>
      <c r="V8878" s="3" t="s">
        <v>47312</v>
      </c>
      <c r="W8878" s="3" t="s">
        <v>178</v>
      </c>
      <c r="X8878" s="3" t="s">
        <v>47312</v>
      </c>
      <c r="Y8878" s="3" t="s">
        <v>171</v>
      </c>
      <c r="Z8878" s="1" t="s">
        <v>47312</v>
      </c>
      <c r="AA8878" s="1" t="s">
        <v>16</v>
      </c>
      <c r="AB8878" s="3" t="s">
        <v>12</v>
      </c>
      <c r="AC8878" s="23" t="s">
        <v>37802</v>
      </c>
      <c r="AD8878" s="23" t="s">
        <v>43628</v>
      </c>
      <c r="AE8878" t="s">
        <v>35409</v>
      </c>
    </row>
    <row r="8879" spans="1:31" ht="14.25" customHeight="1">
      <c r="A8879" s="1">
        <v>8878</v>
      </c>
      <c r="B8879" s="1" t="s">
        <v>54</v>
      </c>
      <c r="C8879" s="1" t="s">
        <v>6251</v>
      </c>
      <c r="D8879" s="1" t="s">
        <v>6252</v>
      </c>
      <c r="E8879" s="1" t="s">
        <v>6253</v>
      </c>
      <c r="F8879" s="1" t="s">
        <v>31755</v>
      </c>
      <c r="G8879" s="14">
        <v>91944661494</v>
      </c>
      <c r="H8879" s="1" t="s">
        <v>8</v>
      </c>
      <c r="I8879" s="1" t="s">
        <v>41</v>
      </c>
      <c r="J8879" s="1" t="s">
        <v>47312</v>
      </c>
      <c r="K8879" s="3" t="s">
        <v>42</v>
      </c>
      <c r="L8879" s="1" t="s">
        <v>70</v>
      </c>
      <c r="M8879" s="3" t="s">
        <v>171</v>
      </c>
      <c r="N8879" s="3" t="s">
        <v>47341</v>
      </c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1"/>
      <c r="AA8879" s="1" t="s">
        <v>16</v>
      </c>
      <c r="AB8879" s="3" t="s">
        <v>12</v>
      </c>
      <c r="AC8879" s="23" t="s">
        <v>37802</v>
      </c>
      <c r="AD8879" s="23" t="s">
        <v>46060</v>
      </c>
      <c r="AE8879" t="s">
        <v>35394</v>
      </c>
    </row>
    <row r="8880" spans="1:31" ht="14.25" customHeight="1">
      <c r="A8880" s="1">
        <v>8879</v>
      </c>
      <c r="B8880" s="1" t="s">
        <v>54</v>
      </c>
      <c r="C8880" s="1" t="s">
        <v>6451</v>
      </c>
      <c r="D8880" s="1" t="s">
        <v>536</v>
      </c>
      <c r="E8880" s="1" t="s">
        <v>4709</v>
      </c>
      <c r="F8880" s="1" t="s">
        <v>31775</v>
      </c>
      <c r="G8880" s="14">
        <v>9194469464</v>
      </c>
      <c r="H8880" s="1" t="s">
        <v>8</v>
      </c>
      <c r="I8880" s="1" t="s">
        <v>9</v>
      </c>
      <c r="J8880" s="1" t="s">
        <v>47312</v>
      </c>
      <c r="K8880" s="3" t="s">
        <v>42</v>
      </c>
      <c r="L8880" s="1" t="s">
        <v>70</v>
      </c>
      <c r="M8880" s="3" t="s">
        <v>27</v>
      </c>
      <c r="N8880" s="3" t="s">
        <v>47341</v>
      </c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1"/>
      <c r="AA8880" s="1" t="s">
        <v>16</v>
      </c>
      <c r="AB8880" s="3" t="s">
        <v>12</v>
      </c>
      <c r="AC8880" s="23" t="s">
        <v>37802</v>
      </c>
      <c r="AD8880" s="23" t="s">
        <v>39827</v>
      </c>
      <c r="AE8880" t="s">
        <v>35409</v>
      </c>
    </row>
    <row r="8881" spans="1:31" ht="14.25" customHeight="1">
      <c r="A8881" s="1">
        <v>8880</v>
      </c>
      <c r="B8881" s="1" t="s">
        <v>54</v>
      </c>
      <c r="C8881" s="1" t="s">
        <v>6460</v>
      </c>
      <c r="D8881" s="1" t="s">
        <v>35961</v>
      </c>
      <c r="E8881" s="1" t="s">
        <v>37121</v>
      </c>
      <c r="F8881" s="1" t="s">
        <v>23998</v>
      </c>
      <c r="G8881" s="14">
        <v>919446114906</v>
      </c>
      <c r="H8881" s="1" t="s">
        <v>20</v>
      </c>
      <c r="I8881" s="1" t="s">
        <v>9</v>
      </c>
      <c r="J8881" s="1" t="s">
        <v>47312</v>
      </c>
      <c r="K8881" s="3" t="s">
        <v>117</v>
      </c>
      <c r="L8881" s="1" t="s">
        <v>70</v>
      </c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1"/>
      <c r="AA8881" s="1" t="s">
        <v>16</v>
      </c>
      <c r="AB8881" s="3" t="s">
        <v>12</v>
      </c>
      <c r="AC8881" s="23" t="s">
        <v>37802</v>
      </c>
      <c r="AD8881" s="23" t="s">
        <v>38788</v>
      </c>
      <c r="AE8881" t="s">
        <v>35410</v>
      </c>
    </row>
    <row r="8882" spans="1:31" ht="14.25" customHeight="1">
      <c r="A8882" s="1">
        <v>8881</v>
      </c>
      <c r="B8882" s="1" t="s">
        <v>54</v>
      </c>
      <c r="C8882" s="1" t="s">
        <v>6511</v>
      </c>
      <c r="D8882" s="1" t="s">
        <v>1821</v>
      </c>
      <c r="E8882" s="1" t="s">
        <v>29</v>
      </c>
      <c r="F8882" s="1" t="s">
        <v>24024</v>
      </c>
      <c r="G8882" s="14">
        <v>919494696101</v>
      </c>
      <c r="H8882" s="1" t="s">
        <v>15</v>
      </c>
      <c r="I8882" s="1" t="s">
        <v>41</v>
      </c>
      <c r="J8882" s="1" t="s">
        <v>47312</v>
      </c>
      <c r="K8882" s="3" t="s">
        <v>63</v>
      </c>
      <c r="L8882" s="1" t="s">
        <v>70</v>
      </c>
      <c r="M8882" s="3" t="s">
        <v>213</v>
      </c>
      <c r="N8882" s="3" t="s">
        <v>47341</v>
      </c>
      <c r="O8882" s="3" t="s">
        <v>17</v>
      </c>
      <c r="P8882" s="3" t="s">
        <v>47312</v>
      </c>
      <c r="Q8882" s="3" t="s">
        <v>42</v>
      </c>
      <c r="R8882" s="3" t="s">
        <v>47312</v>
      </c>
      <c r="S8882" s="3"/>
      <c r="T8882" s="3"/>
      <c r="U8882" s="3"/>
      <c r="V8882" s="3"/>
      <c r="W8882" s="3"/>
      <c r="X8882" s="3"/>
      <c r="Y8882" s="3"/>
      <c r="Z8882" s="1"/>
      <c r="AA8882" s="1" t="s">
        <v>16</v>
      </c>
      <c r="AB8882" s="3" t="s">
        <v>12</v>
      </c>
      <c r="AC8882" s="23" t="s">
        <v>37802</v>
      </c>
      <c r="AD8882" s="23" t="s">
        <v>42675</v>
      </c>
      <c r="AE8882" t="s">
        <v>35409</v>
      </c>
    </row>
    <row r="8883" spans="1:31" ht="14.25" customHeight="1">
      <c r="A8883" s="1">
        <v>8882</v>
      </c>
      <c r="B8883" s="1" t="s">
        <v>54</v>
      </c>
      <c r="C8883" s="1" t="s">
        <v>6572</v>
      </c>
      <c r="D8883" s="1" t="s">
        <v>959</v>
      </c>
      <c r="E8883" s="1" t="s">
        <v>40</v>
      </c>
      <c r="F8883" s="1" t="s">
        <v>6573</v>
      </c>
      <c r="G8883" s="14">
        <v>919444464961</v>
      </c>
      <c r="H8883" s="1" t="s">
        <v>8</v>
      </c>
      <c r="I8883" s="1" t="s">
        <v>41</v>
      </c>
      <c r="J8883" s="1" t="s">
        <v>47312</v>
      </c>
      <c r="K8883" s="3" t="s">
        <v>27</v>
      </c>
      <c r="L8883" s="1" t="s">
        <v>70</v>
      </c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1"/>
      <c r="AA8883" s="1" t="s">
        <v>16</v>
      </c>
      <c r="AB8883" s="3" t="s">
        <v>12</v>
      </c>
      <c r="AC8883" s="23" t="s">
        <v>37802</v>
      </c>
      <c r="AD8883" s="23" t="s">
        <v>46061</v>
      </c>
      <c r="AE8883" t="s">
        <v>35394</v>
      </c>
    </row>
    <row r="8884" spans="1:31" ht="14.25" customHeight="1">
      <c r="A8884" s="1">
        <v>8883</v>
      </c>
      <c r="B8884" s="1" t="s">
        <v>54</v>
      </c>
      <c r="C8884" s="1" t="s">
        <v>6708</v>
      </c>
      <c r="D8884" s="1" t="s">
        <v>16069</v>
      </c>
      <c r="E8884" s="1" t="s">
        <v>287</v>
      </c>
      <c r="F8884" s="1" t="s">
        <v>34017</v>
      </c>
      <c r="G8884" s="14">
        <v>919494069490</v>
      </c>
      <c r="H8884" s="1" t="s">
        <v>8</v>
      </c>
      <c r="I8884" s="1" t="s">
        <v>9</v>
      </c>
      <c r="J8884" s="1" t="s">
        <v>47312</v>
      </c>
      <c r="K8884" s="3" t="s">
        <v>42</v>
      </c>
      <c r="L8884" s="1" t="s">
        <v>70</v>
      </c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1"/>
      <c r="AA8884" s="1" t="s">
        <v>16</v>
      </c>
      <c r="AB8884" s="3" t="s">
        <v>12</v>
      </c>
      <c r="AC8884" s="23" t="s">
        <v>37802</v>
      </c>
      <c r="AD8884" s="23" t="s">
        <v>46062</v>
      </c>
      <c r="AE8884" t="s">
        <v>35394</v>
      </c>
    </row>
    <row r="8885" spans="1:31" ht="14.25" customHeight="1">
      <c r="A8885" s="1">
        <v>8884</v>
      </c>
      <c r="B8885" s="1" t="s">
        <v>54</v>
      </c>
      <c r="C8885" s="1" t="s">
        <v>6749</v>
      </c>
      <c r="D8885" s="1" t="s">
        <v>3706</v>
      </c>
      <c r="E8885" s="1" t="s">
        <v>8776</v>
      </c>
      <c r="F8885" s="1" t="s">
        <v>34026</v>
      </c>
      <c r="G8885" s="14">
        <v>91999494461</v>
      </c>
      <c r="H8885" s="1" t="s">
        <v>15</v>
      </c>
      <c r="I8885" s="1" t="s">
        <v>9</v>
      </c>
      <c r="J8885" s="1" t="s">
        <v>47312</v>
      </c>
      <c r="K8885" s="3" t="s">
        <v>42</v>
      </c>
      <c r="L8885" s="1" t="s">
        <v>70</v>
      </c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1"/>
      <c r="AA8885" s="1" t="s">
        <v>16</v>
      </c>
      <c r="AB8885" s="3" t="s">
        <v>12</v>
      </c>
      <c r="AC8885" s="23" t="s">
        <v>37802</v>
      </c>
      <c r="AD8885" s="23" t="s">
        <v>46063</v>
      </c>
      <c r="AE8885" t="s">
        <v>35409</v>
      </c>
    </row>
    <row r="8886" spans="1:31" ht="14.25" customHeight="1">
      <c r="A8886" s="1">
        <v>8885</v>
      </c>
      <c r="B8886" s="9" t="s">
        <v>6</v>
      </c>
      <c r="C8886" s="1" t="s">
        <v>6784</v>
      </c>
      <c r="D8886" s="1" t="s">
        <v>6785</v>
      </c>
      <c r="E8886" s="1" t="s">
        <v>139</v>
      </c>
      <c r="F8886" s="1" t="s">
        <v>6786</v>
      </c>
      <c r="G8886" s="14">
        <v>914460494464</v>
      </c>
      <c r="H8886" s="1" t="s">
        <v>15</v>
      </c>
      <c r="I8886" s="1" t="s">
        <v>41</v>
      </c>
      <c r="J8886" s="1" t="s">
        <v>47312</v>
      </c>
      <c r="K8886" s="3" t="s">
        <v>42</v>
      </c>
      <c r="L8886" s="1" t="s">
        <v>70</v>
      </c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1"/>
      <c r="AA8886" s="1" t="s">
        <v>16</v>
      </c>
      <c r="AB8886" s="3" t="s">
        <v>12</v>
      </c>
      <c r="AC8886" s="23" t="s">
        <v>37802</v>
      </c>
      <c r="AD8886" s="23" t="s">
        <v>42574</v>
      </c>
      <c r="AE8886" t="s">
        <v>35410</v>
      </c>
    </row>
    <row r="8887" spans="1:31" ht="14.25" customHeight="1">
      <c r="A8887" s="1">
        <v>8886</v>
      </c>
      <c r="B8887" s="9" t="s">
        <v>6</v>
      </c>
      <c r="C8887" s="1" t="s">
        <v>6874</v>
      </c>
      <c r="D8887" s="1" t="s">
        <v>494</v>
      </c>
      <c r="E8887" s="1" t="s">
        <v>5511</v>
      </c>
      <c r="F8887" s="1" t="s">
        <v>24194</v>
      </c>
      <c r="G8887" s="14">
        <v>919099414444</v>
      </c>
      <c r="H8887" s="1" t="s">
        <v>8</v>
      </c>
      <c r="I8887" s="1" t="s">
        <v>41</v>
      </c>
      <c r="J8887" s="1" t="s">
        <v>47312</v>
      </c>
      <c r="K8887" s="3" t="s">
        <v>17</v>
      </c>
      <c r="L8887" s="1" t="s">
        <v>70</v>
      </c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1"/>
      <c r="AA8887" s="1" t="s">
        <v>11</v>
      </c>
      <c r="AB8887" s="3" t="s">
        <v>538</v>
      </c>
      <c r="AC8887" s="23" t="s">
        <v>37802</v>
      </c>
      <c r="AD8887" s="23" t="s">
        <v>46064</v>
      </c>
      <c r="AE8887" t="s">
        <v>35409</v>
      </c>
    </row>
    <row r="8888" spans="1:31" ht="14.25" customHeight="1">
      <c r="A8888" s="1">
        <v>8887</v>
      </c>
      <c r="B8888" s="9" t="s">
        <v>6</v>
      </c>
      <c r="C8888" s="1" t="s">
        <v>6953</v>
      </c>
      <c r="D8888" s="1" t="s">
        <v>35962</v>
      </c>
      <c r="E8888" s="1" t="s">
        <v>506</v>
      </c>
      <c r="F8888" s="1" t="s">
        <v>24236</v>
      </c>
      <c r="G8888" s="14">
        <v>91994406440</v>
      </c>
      <c r="H8888" s="1" t="s">
        <v>8</v>
      </c>
      <c r="I8888" s="1" t="s">
        <v>107</v>
      </c>
      <c r="J8888" s="1" t="s">
        <v>47312</v>
      </c>
      <c r="K8888" s="3" t="s">
        <v>42</v>
      </c>
      <c r="L8888" s="1" t="s">
        <v>70</v>
      </c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1"/>
      <c r="AA8888" s="1" t="s">
        <v>16</v>
      </c>
      <c r="AB8888" s="3" t="s">
        <v>12</v>
      </c>
      <c r="AC8888" s="23" t="s">
        <v>37802</v>
      </c>
      <c r="AD8888" s="23" t="s">
        <v>46065</v>
      </c>
      <c r="AE8888" t="s">
        <v>35409</v>
      </c>
    </row>
    <row r="8889" spans="1:31" ht="14.25" customHeight="1">
      <c r="A8889" s="1">
        <v>8888</v>
      </c>
      <c r="B8889" s="1" t="s">
        <v>54</v>
      </c>
      <c r="C8889" s="1" t="s">
        <v>6969</v>
      </c>
      <c r="D8889" s="1" t="s">
        <v>1305</v>
      </c>
      <c r="E8889" s="1" t="s">
        <v>93</v>
      </c>
      <c r="F8889" s="1" t="s">
        <v>24246</v>
      </c>
      <c r="G8889" s="14">
        <v>9196404966</v>
      </c>
      <c r="H8889" s="1" t="s">
        <v>8</v>
      </c>
      <c r="I8889" s="1" t="s">
        <v>41</v>
      </c>
      <c r="J8889" s="1" t="s">
        <v>47312</v>
      </c>
      <c r="K8889" s="3" t="s">
        <v>42</v>
      </c>
      <c r="L8889" s="1" t="s">
        <v>70</v>
      </c>
      <c r="M8889" s="3" t="s">
        <v>27</v>
      </c>
      <c r="N8889" s="3" t="s">
        <v>47341</v>
      </c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1"/>
      <c r="AA8889" s="1" t="s">
        <v>16</v>
      </c>
      <c r="AB8889" s="3" t="s">
        <v>12</v>
      </c>
      <c r="AC8889" s="23" t="s">
        <v>37802</v>
      </c>
      <c r="AD8889" s="23" t="s">
        <v>46066</v>
      </c>
      <c r="AE8889" t="s">
        <v>35410</v>
      </c>
    </row>
    <row r="8890" spans="1:31" ht="14.25" customHeight="1">
      <c r="A8890" s="1">
        <v>8889</v>
      </c>
      <c r="B8890" s="1" t="s">
        <v>54</v>
      </c>
      <c r="C8890" s="1" t="s">
        <v>7179</v>
      </c>
      <c r="D8890" s="1" t="s">
        <v>1803</v>
      </c>
      <c r="E8890" s="1" t="s">
        <v>139</v>
      </c>
      <c r="F8890" s="1" t="s">
        <v>24347</v>
      </c>
      <c r="G8890" s="14">
        <v>91906449464</v>
      </c>
      <c r="H8890" s="1" t="s">
        <v>8</v>
      </c>
      <c r="I8890" s="1" t="s">
        <v>9</v>
      </c>
      <c r="J8890" s="1" t="s">
        <v>47312</v>
      </c>
      <c r="K8890" s="3" t="s">
        <v>42</v>
      </c>
      <c r="L8890" s="1" t="s">
        <v>70</v>
      </c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1"/>
      <c r="AA8890" s="1" t="s">
        <v>16</v>
      </c>
      <c r="AB8890" s="3" t="s">
        <v>12</v>
      </c>
      <c r="AC8890" s="23" t="s">
        <v>37802</v>
      </c>
      <c r="AD8890" s="23" t="s">
        <v>46067</v>
      </c>
      <c r="AE8890" t="s">
        <v>35394</v>
      </c>
    </row>
    <row r="8891" spans="1:31" ht="14.25" customHeight="1">
      <c r="A8891" s="1">
        <v>8890</v>
      </c>
      <c r="B8891" s="1" t="s">
        <v>54</v>
      </c>
      <c r="C8891" s="1" t="s">
        <v>7180</v>
      </c>
      <c r="D8891" s="1" t="s">
        <v>35963</v>
      </c>
      <c r="E8891" s="1" t="s">
        <v>35963</v>
      </c>
      <c r="F8891" s="1" t="s">
        <v>34078</v>
      </c>
      <c r="G8891" s="14">
        <v>91069644144</v>
      </c>
      <c r="H8891" s="1" t="s">
        <v>20</v>
      </c>
      <c r="I8891" s="1" t="s">
        <v>41</v>
      </c>
      <c r="J8891" s="1" t="s">
        <v>47312</v>
      </c>
      <c r="K8891" s="3" t="s">
        <v>17</v>
      </c>
      <c r="L8891" s="1" t="s">
        <v>70</v>
      </c>
      <c r="M8891" s="4" t="s">
        <v>42</v>
      </c>
      <c r="N8891" s="3" t="s">
        <v>47341</v>
      </c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1"/>
      <c r="AA8891" s="1" t="s">
        <v>16</v>
      </c>
      <c r="AB8891" s="3" t="s">
        <v>12</v>
      </c>
      <c r="AC8891" s="23" t="s">
        <v>37802</v>
      </c>
      <c r="AD8891" s="23" t="s">
        <v>44153</v>
      </c>
      <c r="AE8891" t="s">
        <v>35394</v>
      </c>
    </row>
    <row r="8892" spans="1:31" ht="14.25" customHeight="1">
      <c r="A8892" s="1">
        <v>8891</v>
      </c>
      <c r="B8892" s="1" t="s">
        <v>54</v>
      </c>
      <c r="C8892" s="1" t="s">
        <v>7214</v>
      </c>
      <c r="D8892" s="1" t="s">
        <v>1015</v>
      </c>
      <c r="E8892" s="1" t="s">
        <v>139</v>
      </c>
      <c r="F8892" s="1" t="s">
        <v>24363</v>
      </c>
      <c r="G8892" s="14">
        <v>91949414949</v>
      </c>
      <c r="H8892" s="1" t="s">
        <v>20</v>
      </c>
      <c r="I8892" s="1" t="s">
        <v>9</v>
      </c>
      <c r="J8892" s="1" t="s">
        <v>47312</v>
      </c>
      <c r="K8892" s="3" t="s">
        <v>27</v>
      </c>
      <c r="L8892" s="1" t="s">
        <v>70</v>
      </c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1"/>
      <c r="AA8892" s="1" t="s">
        <v>16</v>
      </c>
      <c r="AB8892" s="3" t="s">
        <v>12</v>
      </c>
      <c r="AC8892" s="23" t="s">
        <v>37802</v>
      </c>
      <c r="AD8892" s="23" t="s">
        <v>46068</v>
      </c>
      <c r="AE8892" t="s">
        <v>35399</v>
      </c>
    </row>
    <row r="8893" spans="1:31" ht="14.25" customHeight="1">
      <c r="A8893" s="1">
        <v>8892</v>
      </c>
      <c r="B8893" s="9" t="s">
        <v>6</v>
      </c>
      <c r="C8893" s="1" t="s">
        <v>7363</v>
      </c>
      <c r="D8893" s="1" t="s">
        <v>306</v>
      </c>
      <c r="E8893" s="1" t="s">
        <v>999</v>
      </c>
      <c r="F8893" s="1" t="s">
        <v>24437</v>
      </c>
      <c r="G8893" s="14">
        <v>91944014694</v>
      </c>
      <c r="H8893" s="1" t="s">
        <v>132</v>
      </c>
      <c r="I8893" s="1" t="s">
        <v>41</v>
      </c>
      <c r="J8893" s="1" t="s">
        <v>47312</v>
      </c>
      <c r="K8893" s="3" t="s">
        <v>117</v>
      </c>
      <c r="L8893" s="1" t="s">
        <v>70</v>
      </c>
      <c r="M8893" s="3" t="s">
        <v>178</v>
      </c>
      <c r="N8893" s="3" t="s">
        <v>47341</v>
      </c>
      <c r="O8893" s="3" t="s">
        <v>171</v>
      </c>
      <c r="P8893" s="3" t="s">
        <v>47312</v>
      </c>
      <c r="Q8893" s="3"/>
      <c r="R8893" s="3"/>
      <c r="S8893" s="3"/>
      <c r="T8893" s="3"/>
      <c r="U8893" s="3"/>
      <c r="V8893" s="3"/>
      <c r="W8893" s="3"/>
      <c r="X8893" s="3"/>
      <c r="Y8893" s="3"/>
      <c r="Z8893" s="1"/>
      <c r="AA8893" s="1" t="s">
        <v>16</v>
      </c>
      <c r="AB8893" s="3" t="s">
        <v>12</v>
      </c>
      <c r="AC8893" s="23" t="s">
        <v>37802</v>
      </c>
      <c r="AD8893" s="23" t="s">
        <v>46069</v>
      </c>
      <c r="AE8893" t="s">
        <v>35409</v>
      </c>
    </row>
    <row r="8894" spans="1:31" ht="14.25" customHeight="1">
      <c r="A8894" s="1">
        <v>8893</v>
      </c>
      <c r="B8894" s="1" t="s">
        <v>54</v>
      </c>
      <c r="C8894" s="1" t="s">
        <v>7378</v>
      </c>
      <c r="D8894" s="1" t="s">
        <v>2169</v>
      </c>
      <c r="E8894" s="1" t="s">
        <v>139</v>
      </c>
      <c r="F8894" s="1" t="s">
        <v>24445</v>
      </c>
      <c r="G8894" s="14">
        <v>919446060494</v>
      </c>
      <c r="H8894" s="1" t="s">
        <v>8</v>
      </c>
      <c r="I8894" s="1" t="s">
        <v>9</v>
      </c>
      <c r="J8894" s="1" t="s">
        <v>47312</v>
      </c>
      <c r="K8894" s="3" t="s">
        <v>42</v>
      </c>
      <c r="L8894" s="1" t="s">
        <v>70</v>
      </c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1"/>
      <c r="AA8894" s="1" t="s">
        <v>16</v>
      </c>
      <c r="AB8894" s="3" t="s">
        <v>12</v>
      </c>
      <c r="AC8894" s="23" t="s">
        <v>37802</v>
      </c>
      <c r="AD8894" s="23" t="s">
        <v>46070</v>
      </c>
      <c r="AE8894" t="s">
        <v>35409</v>
      </c>
    </row>
    <row r="8895" spans="1:31" ht="14.25" customHeight="1">
      <c r="A8895" s="1">
        <v>8894</v>
      </c>
      <c r="B8895" s="9" t="s">
        <v>6</v>
      </c>
      <c r="C8895" s="1" t="s">
        <v>7446</v>
      </c>
      <c r="D8895" s="1" t="s">
        <v>1263</v>
      </c>
      <c r="E8895" s="1" t="s">
        <v>139</v>
      </c>
      <c r="F8895" s="1" t="s">
        <v>24486</v>
      </c>
      <c r="G8895" s="14">
        <v>919160600044</v>
      </c>
      <c r="H8895" s="1" t="s">
        <v>20</v>
      </c>
      <c r="I8895" s="1" t="s">
        <v>41</v>
      </c>
      <c r="J8895" s="1" t="s">
        <v>47312</v>
      </c>
      <c r="K8895" s="3" t="s">
        <v>42</v>
      </c>
      <c r="L8895" s="1" t="s">
        <v>70</v>
      </c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1"/>
      <c r="AA8895" s="1" t="s">
        <v>16</v>
      </c>
      <c r="AB8895" s="3" t="s">
        <v>12</v>
      </c>
      <c r="AC8895" s="23" t="s">
        <v>37802</v>
      </c>
      <c r="AD8895" s="23" t="s">
        <v>45142</v>
      </c>
      <c r="AE8895" t="s">
        <v>35399</v>
      </c>
    </row>
    <row r="8896" spans="1:31" ht="14.25" customHeight="1">
      <c r="A8896" s="1">
        <v>8895</v>
      </c>
      <c r="B8896" s="1" t="s">
        <v>54</v>
      </c>
      <c r="C8896" s="1" t="s">
        <v>7453</v>
      </c>
      <c r="D8896" s="1" t="s">
        <v>1305</v>
      </c>
      <c r="E8896" s="1" t="s">
        <v>18487</v>
      </c>
      <c r="F8896" s="1" t="s">
        <v>24490</v>
      </c>
      <c r="G8896" s="14">
        <v>91949499600</v>
      </c>
      <c r="H8896" s="1" t="s">
        <v>8</v>
      </c>
      <c r="I8896" s="1" t="s">
        <v>9</v>
      </c>
      <c r="J8896" s="1" t="s">
        <v>47312</v>
      </c>
      <c r="K8896" s="3" t="s">
        <v>17</v>
      </c>
      <c r="L8896" s="1" t="s">
        <v>70</v>
      </c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1"/>
      <c r="AA8896" s="1" t="s">
        <v>11</v>
      </c>
      <c r="AB8896" s="3" t="s">
        <v>56</v>
      </c>
      <c r="AC8896" s="23" t="s">
        <v>37802</v>
      </c>
      <c r="AD8896" s="23" t="s">
        <v>46071</v>
      </c>
      <c r="AE8896" t="s">
        <v>35410</v>
      </c>
    </row>
    <row r="8897" spans="1:31" ht="14.25" customHeight="1">
      <c r="A8897" s="1">
        <v>8896</v>
      </c>
      <c r="B8897" s="1" t="s">
        <v>54</v>
      </c>
      <c r="C8897" s="1" t="s">
        <v>7568</v>
      </c>
      <c r="D8897" s="1" t="s">
        <v>1222</v>
      </c>
      <c r="E8897" s="1" t="s">
        <v>16118</v>
      </c>
      <c r="F8897" s="1" t="s">
        <v>24547</v>
      </c>
      <c r="G8897" s="14">
        <v>91944064099</v>
      </c>
      <c r="H8897" s="1" t="s">
        <v>20</v>
      </c>
      <c r="I8897" s="1" t="s">
        <v>9</v>
      </c>
      <c r="J8897" s="1" t="s">
        <v>47312</v>
      </c>
      <c r="K8897" s="3" t="s">
        <v>17</v>
      </c>
      <c r="L8897" s="1" t="s">
        <v>70</v>
      </c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1"/>
      <c r="AA8897" s="1" t="s">
        <v>11</v>
      </c>
      <c r="AB8897" s="3" t="s">
        <v>274</v>
      </c>
      <c r="AC8897" s="23" t="s">
        <v>37802</v>
      </c>
      <c r="AD8897" s="23" t="s">
        <v>46072</v>
      </c>
      <c r="AE8897" t="s">
        <v>35399</v>
      </c>
    </row>
    <row r="8898" spans="1:31" ht="14.25" customHeight="1">
      <c r="A8898" s="1">
        <v>8897</v>
      </c>
      <c r="B8898" s="9" t="s">
        <v>6</v>
      </c>
      <c r="C8898" s="1" t="s">
        <v>7590</v>
      </c>
      <c r="D8898" s="1" t="s">
        <v>3475</v>
      </c>
      <c r="E8898" s="1" t="s">
        <v>7591</v>
      </c>
      <c r="F8898" s="1" t="s">
        <v>34113</v>
      </c>
      <c r="G8898" s="14">
        <v>919446006641</v>
      </c>
      <c r="H8898" s="1" t="s">
        <v>37</v>
      </c>
      <c r="I8898" s="1" t="s">
        <v>41</v>
      </c>
      <c r="J8898" s="1" t="s">
        <v>47312</v>
      </c>
      <c r="K8898" s="3" t="s">
        <v>63</v>
      </c>
      <c r="L8898" s="1" t="s">
        <v>70</v>
      </c>
      <c r="M8898" s="3" t="s">
        <v>213</v>
      </c>
      <c r="N8898" s="3" t="s">
        <v>47341</v>
      </c>
      <c r="O8898" s="3" t="s">
        <v>17</v>
      </c>
      <c r="P8898" s="3" t="s">
        <v>47312</v>
      </c>
      <c r="Q8898" s="3" t="s">
        <v>42</v>
      </c>
      <c r="R8898" s="3" t="s">
        <v>47312</v>
      </c>
      <c r="S8898" s="3" t="s">
        <v>27</v>
      </c>
      <c r="T8898" s="3" t="s">
        <v>47312</v>
      </c>
      <c r="U8898" s="3" t="s">
        <v>117</v>
      </c>
      <c r="V8898" s="3" t="s">
        <v>47312</v>
      </c>
      <c r="W8898" s="3" t="s">
        <v>178</v>
      </c>
      <c r="X8898" s="3" t="s">
        <v>47312</v>
      </c>
      <c r="Y8898" s="3" t="s">
        <v>171</v>
      </c>
      <c r="Z8898" s="1" t="s">
        <v>47312</v>
      </c>
      <c r="AA8898" s="1" t="s">
        <v>16</v>
      </c>
      <c r="AB8898" s="3" t="s">
        <v>12</v>
      </c>
      <c r="AC8898" s="23" t="s">
        <v>37802</v>
      </c>
      <c r="AD8898" s="23" t="s">
        <v>46073</v>
      </c>
      <c r="AE8898" t="s">
        <v>35399</v>
      </c>
    </row>
    <row r="8899" spans="1:31" ht="14.25" customHeight="1">
      <c r="A8899" s="1">
        <v>8898</v>
      </c>
      <c r="B8899" s="1" t="s">
        <v>54</v>
      </c>
      <c r="C8899" s="1" t="s">
        <v>7714</v>
      </c>
      <c r="D8899" s="1" t="s">
        <v>2921</v>
      </c>
      <c r="E8899" s="1" t="s">
        <v>506</v>
      </c>
      <c r="F8899" s="1" t="s">
        <v>24599</v>
      </c>
      <c r="G8899" s="14">
        <v>91910661199</v>
      </c>
      <c r="H8899" s="1" t="s">
        <v>20</v>
      </c>
      <c r="I8899" s="1" t="s">
        <v>9</v>
      </c>
      <c r="J8899" s="1" t="s">
        <v>47312</v>
      </c>
      <c r="K8899" s="3" t="s">
        <v>17</v>
      </c>
      <c r="L8899" s="1" t="s">
        <v>70</v>
      </c>
      <c r="M8899" s="4" t="s">
        <v>42</v>
      </c>
      <c r="N8899" s="3" t="s">
        <v>47341</v>
      </c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1"/>
      <c r="AA8899" s="1" t="s">
        <v>16</v>
      </c>
      <c r="AB8899" s="3" t="s">
        <v>12</v>
      </c>
      <c r="AC8899" s="23" t="s">
        <v>37802</v>
      </c>
      <c r="AD8899" s="23" t="s">
        <v>46074</v>
      </c>
      <c r="AE8899" t="s">
        <v>35394</v>
      </c>
    </row>
    <row r="8900" spans="1:31" ht="14.25" customHeight="1">
      <c r="A8900" s="1">
        <v>8899</v>
      </c>
      <c r="B8900" s="1" t="s">
        <v>54</v>
      </c>
      <c r="C8900" s="1" t="s">
        <v>7733</v>
      </c>
      <c r="D8900" s="1" t="s">
        <v>5708</v>
      </c>
      <c r="E8900" s="1" t="s">
        <v>724</v>
      </c>
      <c r="F8900" s="1" t="s">
        <v>24607</v>
      </c>
      <c r="G8900" s="14">
        <v>91944609046</v>
      </c>
      <c r="H8900" s="1" t="s">
        <v>20</v>
      </c>
      <c r="I8900" s="1" t="s">
        <v>33</v>
      </c>
      <c r="J8900" s="1" t="s">
        <v>47312</v>
      </c>
      <c r="K8900" s="3" t="s">
        <v>171</v>
      </c>
      <c r="L8900" s="1" t="s">
        <v>70</v>
      </c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1"/>
      <c r="AA8900" s="1" t="s">
        <v>16</v>
      </c>
      <c r="AB8900" s="3" t="s">
        <v>12</v>
      </c>
      <c r="AC8900" s="23" t="s">
        <v>37802</v>
      </c>
      <c r="AD8900" s="23" t="s">
        <v>46075</v>
      </c>
      <c r="AE8900" t="s">
        <v>35410</v>
      </c>
    </row>
    <row r="8901" spans="1:31" ht="14.25" customHeight="1">
      <c r="A8901" s="1">
        <v>8900</v>
      </c>
      <c r="B8901" s="9" t="s">
        <v>6</v>
      </c>
      <c r="C8901" s="1" t="s">
        <v>8034</v>
      </c>
      <c r="D8901" s="1" t="s">
        <v>5279</v>
      </c>
      <c r="E8901" s="1" t="s">
        <v>87</v>
      </c>
      <c r="F8901" s="1" t="s">
        <v>34153</v>
      </c>
      <c r="G8901" s="14">
        <v>9194461140</v>
      </c>
      <c r="H8901" s="1" t="s">
        <v>8</v>
      </c>
      <c r="I8901" s="1" t="s">
        <v>9</v>
      </c>
      <c r="J8901" s="1" t="s">
        <v>47312</v>
      </c>
      <c r="K8901" s="3" t="s">
        <v>42</v>
      </c>
      <c r="L8901" s="1" t="s">
        <v>70</v>
      </c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1"/>
      <c r="AA8901" s="1" t="s">
        <v>16</v>
      </c>
      <c r="AB8901" s="3" t="s">
        <v>12</v>
      </c>
      <c r="AC8901" s="23" t="s">
        <v>37802</v>
      </c>
      <c r="AD8901" s="23" t="s">
        <v>43689</v>
      </c>
      <c r="AE8901" t="s">
        <v>35409</v>
      </c>
    </row>
    <row r="8902" spans="1:31" ht="14.25" customHeight="1">
      <c r="A8902" s="1">
        <v>8901</v>
      </c>
      <c r="B8902" s="1" t="s">
        <v>54</v>
      </c>
      <c r="C8902" s="1" t="s">
        <v>8064</v>
      </c>
      <c r="D8902" s="1" t="s">
        <v>35744</v>
      </c>
      <c r="E8902" s="1" t="s">
        <v>37122</v>
      </c>
      <c r="F8902" s="1" t="s">
        <v>24766</v>
      </c>
      <c r="G8902" s="14">
        <v>91914049649</v>
      </c>
      <c r="H8902" s="1" t="s">
        <v>20</v>
      </c>
      <c r="I8902" s="1" t="s">
        <v>9</v>
      </c>
      <c r="J8902" s="1" t="s">
        <v>47312</v>
      </c>
      <c r="K8902" s="3" t="s">
        <v>63</v>
      </c>
      <c r="L8902" s="1" t="s">
        <v>70</v>
      </c>
      <c r="M8902" s="3" t="s">
        <v>213</v>
      </c>
      <c r="N8902" s="3" t="s">
        <v>47341</v>
      </c>
      <c r="O8902" s="3" t="s">
        <v>17</v>
      </c>
      <c r="P8902" s="3" t="s">
        <v>47312</v>
      </c>
      <c r="Q8902" s="3" t="s">
        <v>42</v>
      </c>
      <c r="R8902" s="3" t="s">
        <v>47312</v>
      </c>
      <c r="S8902" s="3" t="s">
        <v>27</v>
      </c>
      <c r="T8902" s="3" t="s">
        <v>47312</v>
      </c>
      <c r="U8902" s="3" t="s">
        <v>117</v>
      </c>
      <c r="V8902" s="3" t="s">
        <v>47312</v>
      </c>
      <c r="W8902" s="3" t="s">
        <v>178</v>
      </c>
      <c r="X8902" s="3" t="s">
        <v>47312</v>
      </c>
      <c r="Y8902" s="3" t="s">
        <v>171</v>
      </c>
      <c r="Z8902" s="1" t="s">
        <v>47312</v>
      </c>
      <c r="AA8902" s="1" t="s">
        <v>16</v>
      </c>
      <c r="AB8902" s="3" t="s">
        <v>12</v>
      </c>
      <c r="AC8902" s="23" t="s">
        <v>37802</v>
      </c>
      <c r="AD8902" s="23" t="s">
        <v>45654</v>
      </c>
      <c r="AE8902" t="s">
        <v>35409</v>
      </c>
    </row>
    <row r="8903" spans="1:31" ht="14.25" customHeight="1">
      <c r="A8903" s="1">
        <v>8902</v>
      </c>
      <c r="B8903" s="1" t="s">
        <v>54</v>
      </c>
      <c r="C8903" s="1" t="s">
        <v>8124</v>
      </c>
      <c r="D8903" s="1" t="s">
        <v>1209</v>
      </c>
      <c r="E8903" s="1" t="s">
        <v>37123</v>
      </c>
      <c r="F8903" s="1" t="s">
        <v>24797</v>
      </c>
      <c r="G8903" s="14">
        <v>919944094440</v>
      </c>
      <c r="H8903" s="1" t="s">
        <v>20</v>
      </c>
      <c r="I8903" s="1" t="s">
        <v>62</v>
      </c>
      <c r="J8903" s="1" t="s">
        <v>47312</v>
      </c>
      <c r="K8903" s="3" t="s">
        <v>42</v>
      </c>
      <c r="L8903" s="1" t="s">
        <v>70</v>
      </c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1"/>
      <c r="AA8903" s="1" t="s">
        <v>16</v>
      </c>
      <c r="AB8903" s="3" t="s">
        <v>12</v>
      </c>
      <c r="AC8903" s="23" t="s">
        <v>37802</v>
      </c>
      <c r="AD8903" s="23" t="s">
        <v>46076</v>
      </c>
      <c r="AE8903" t="s">
        <v>35394</v>
      </c>
    </row>
    <row r="8904" spans="1:31" ht="14.25" customHeight="1">
      <c r="A8904" s="1">
        <v>8903</v>
      </c>
      <c r="B8904" s="9" t="s">
        <v>6</v>
      </c>
      <c r="C8904" s="1" t="s">
        <v>8166</v>
      </c>
      <c r="D8904" s="1" t="s">
        <v>40</v>
      </c>
      <c r="E8904" s="1" t="s">
        <v>37124</v>
      </c>
      <c r="F8904" s="1" t="s">
        <v>24820</v>
      </c>
      <c r="G8904" s="14">
        <v>919444614</v>
      </c>
      <c r="H8904" s="1" t="s">
        <v>37</v>
      </c>
      <c r="I8904" s="1" t="s">
        <v>9</v>
      </c>
      <c r="J8904" s="1" t="s">
        <v>47312</v>
      </c>
      <c r="K8904" s="3" t="s">
        <v>42</v>
      </c>
      <c r="L8904" s="1" t="s">
        <v>70</v>
      </c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1"/>
      <c r="AA8904" s="1" t="s">
        <v>16</v>
      </c>
      <c r="AB8904" s="3" t="s">
        <v>12</v>
      </c>
      <c r="AC8904" s="23" t="s">
        <v>37802</v>
      </c>
      <c r="AD8904" s="23" t="s">
        <v>46077</v>
      </c>
      <c r="AE8904" t="s">
        <v>35410</v>
      </c>
    </row>
    <row r="8905" spans="1:31" ht="14.25" customHeight="1">
      <c r="A8905" s="1">
        <v>8904</v>
      </c>
      <c r="B8905" s="1" t="s">
        <v>54</v>
      </c>
      <c r="C8905" s="1" t="s">
        <v>8198</v>
      </c>
      <c r="D8905" s="1" t="s">
        <v>16119</v>
      </c>
      <c r="E8905" s="1" t="s">
        <v>37125</v>
      </c>
      <c r="F8905" s="1" t="s">
        <v>31973</v>
      </c>
      <c r="G8905" s="14">
        <v>91946006494</v>
      </c>
      <c r="H8905" s="1" t="s">
        <v>20</v>
      </c>
      <c r="I8905" s="1" t="s">
        <v>41</v>
      </c>
      <c r="J8905" s="1" t="s">
        <v>47312</v>
      </c>
      <c r="K8905" s="3" t="s">
        <v>63</v>
      </c>
      <c r="L8905" s="1" t="s">
        <v>70</v>
      </c>
      <c r="M8905" s="3" t="s">
        <v>213</v>
      </c>
      <c r="N8905" s="3" t="s">
        <v>47341</v>
      </c>
      <c r="O8905" s="3" t="s">
        <v>17</v>
      </c>
      <c r="P8905" s="3" t="s">
        <v>47312</v>
      </c>
      <c r="Q8905" s="3" t="s">
        <v>42</v>
      </c>
      <c r="R8905" s="3" t="s">
        <v>47312</v>
      </c>
      <c r="S8905" s="3" t="s">
        <v>27</v>
      </c>
      <c r="T8905" s="3" t="s">
        <v>47312</v>
      </c>
      <c r="U8905" s="3" t="s">
        <v>117</v>
      </c>
      <c r="V8905" s="3" t="s">
        <v>47312</v>
      </c>
      <c r="W8905" s="3" t="s">
        <v>178</v>
      </c>
      <c r="X8905" s="3" t="s">
        <v>47312</v>
      </c>
      <c r="Y8905" s="3" t="s">
        <v>171</v>
      </c>
      <c r="Z8905" s="1" t="s">
        <v>47312</v>
      </c>
      <c r="AA8905" s="1" t="s">
        <v>16</v>
      </c>
      <c r="AB8905" s="3" t="s">
        <v>12</v>
      </c>
      <c r="AC8905" s="23" t="s">
        <v>37802</v>
      </c>
      <c r="AD8905" s="23" t="s">
        <v>46078</v>
      </c>
      <c r="AE8905" t="s">
        <v>35409</v>
      </c>
    </row>
    <row r="8906" spans="1:31" ht="14.25" customHeight="1">
      <c r="A8906" s="1">
        <v>8905</v>
      </c>
      <c r="B8906" s="1" t="s">
        <v>54</v>
      </c>
      <c r="C8906" s="1" t="s">
        <v>8307</v>
      </c>
      <c r="D8906" s="1" t="s">
        <v>6143</v>
      </c>
      <c r="E8906" s="1" t="s">
        <v>4311</v>
      </c>
      <c r="F8906" s="1" t="s">
        <v>24881</v>
      </c>
      <c r="G8906" s="14">
        <v>91990449149</v>
      </c>
      <c r="H8906" s="1" t="s">
        <v>8</v>
      </c>
      <c r="I8906" s="1" t="s">
        <v>41</v>
      </c>
      <c r="J8906" s="1" t="s">
        <v>47312</v>
      </c>
      <c r="K8906" s="3" t="s">
        <v>42</v>
      </c>
      <c r="L8906" s="1" t="s">
        <v>70</v>
      </c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1"/>
      <c r="AA8906" s="1" t="s">
        <v>16</v>
      </c>
      <c r="AB8906" s="3" t="s">
        <v>12</v>
      </c>
      <c r="AC8906" s="23" t="s">
        <v>37802</v>
      </c>
      <c r="AD8906" s="23" t="s">
        <v>46079</v>
      </c>
      <c r="AE8906" t="s">
        <v>35410</v>
      </c>
    </row>
    <row r="8907" spans="1:31" ht="14.25" customHeight="1">
      <c r="A8907" s="1">
        <v>8906</v>
      </c>
      <c r="B8907" s="1" t="s">
        <v>54</v>
      </c>
      <c r="C8907" s="1" t="s">
        <v>8336</v>
      </c>
      <c r="D8907" s="1" t="s">
        <v>2266</v>
      </c>
      <c r="E8907" s="1" t="s">
        <v>37126</v>
      </c>
      <c r="F8907" s="1" t="s">
        <v>31994</v>
      </c>
      <c r="G8907" s="14">
        <v>91416094994</v>
      </c>
      <c r="H8907" s="1" t="s">
        <v>8</v>
      </c>
      <c r="I8907" s="1" t="s">
        <v>62</v>
      </c>
      <c r="J8907" s="1" t="s">
        <v>47312</v>
      </c>
      <c r="K8907" s="3" t="s">
        <v>42</v>
      </c>
      <c r="L8907" s="1" t="s">
        <v>70</v>
      </c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1"/>
      <c r="AA8907" s="1" t="s">
        <v>16</v>
      </c>
      <c r="AB8907" s="3" t="s">
        <v>12</v>
      </c>
      <c r="AC8907" s="23" t="s">
        <v>37802</v>
      </c>
      <c r="AD8907" s="23" t="s">
        <v>46080</v>
      </c>
      <c r="AE8907" t="s">
        <v>35410</v>
      </c>
    </row>
    <row r="8908" spans="1:31" ht="14.25" customHeight="1">
      <c r="A8908" s="1">
        <v>8907</v>
      </c>
      <c r="B8908" s="9" t="s">
        <v>6</v>
      </c>
      <c r="C8908" s="1" t="s">
        <v>8370</v>
      </c>
      <c r="D8908" s="1" t="s">
        <v>959</v>
      </c>
      <c r="E8908" s="1" t="s">
        <v>724</v>
      </c>
      <c r="F8908" s="1" t="s">
        <v>24908</v>
      </c>
      <c r="G8908" s="14">
        <v>914166090149</v>
      </c>
      <c r="H8908" s="1" t="s">
        <v>8</v>
      </c>
      <c r="I8908" s="1" t="s">
        <v>41</v>
      </c>
      <c r="J8908" s="1" t="s">
        <v>47312</v>
      </c>
      <c r="K8908" s="3" t="s">
        <v>42</v>
      </c>
      <c r="L8908" s="1" t="s">
        <v>70</v>
      </c>
      <c r="M8908" s="3" t="s">
        <v>27</v>
      </c>
      <c r="N8908" s="3" t="s">
        <v>47341</v>
      </c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1"/>
      <c r="AA8908" s="1" t="s">
        <v>16</v>
      </c>
      <c r="AB8908" s="3" t="s">
        <v>12</v>
      </c>
      <c r="AC8908" s="23" t="s">
        <v>37802</v>
      </c>
      <c r="AD8908" s="23" t="s">
        <v>46081</v>
      </c>
      <c r="AE8908" t="s">
        <v>35394</v>
      </c>
    </row>
    <row r="8909" spans="1:31" ht="14.25" customHeight="1">
      <c r="A8909" s="1">
        <v>8908</v>
      </c>
      <c r="B8909" s="9" t="s">
        <v>6</v>
      </c>
      <c r="C8909" s="1" t="s">
        <v>8374</v>
      </c>
      <c r="D8909" s="1" t="s">
        <v>1410</v>
      </c>
      <c r="E8909" s="1" t="s">
        <v>8375</v>
      </c>
      <c r="F8909" s="1" t="s">
        <v>31998</v>
      </c>
      <c r="G8909" s="14">
        <v>9190999991</v>
      </c>
      <c r="H8909" s="1" t="s">
        <v>37</v>
      </c>
      <c r="I8909" s="1" t="s">
        <v>9</v>
      </c>
      <c r="J8909" s="1" t="s">
        <v>47312</v>
      </c>
      <c r="K8909" s="3" t="s">
        <v>42</v>
      </c>
      <c r="L8909" s="1" t="s">
        <v>70</v>
      </c>
      <c r="M8909" s="3" t="s">
        <v>27</v>
      </c>
      <c r="N8909" s="3" t="s">
        <v>47341</v>
      </c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1"/>
      <c r="AA8909" s="1" t="s">
        <v>16</v>
      </c>
      <c r="AB8909" s="3" t="s">
        <v>12</v>
      </c>
      <c r="AC8909" s="23" t="s">
        <v>37802</v>
      </c>
      <c r="AD8909" s="23" t="s">
        <v>46082</v>
      </c>
      <c r="AE8909" t="s">
        <v>35399</v>
      </c>
    </row>
    <row r="8910" spans="1:31" ht="14.25" customHeight="1">
      <c r="A8910" s="1">
        <v>8909</v>
      </c>
      <c r="B8910" s="9" t="s">
        <v>6</v>
      </c>
      <c r="C8910" s="1" t="s">
        <v>8668</v>
      </c>
      <c r="D8910" s="1" t="s">
        <v>4527</v>
      </c>
      <c r="E8910" s="1" t="s">
        <v>2714</v>
      </c>
      <c r="F8910" s="1" t="s">
        <v>32035</v>
      </c>
      <c r="G8910" s="14">
        <v>91946644604</v>
      </c>
      <c r="H8910" s="1" t="s">
        <v>37</v>
      </c>
      <c r="I8910" s="1" t="s">
        <v>62</v>
      </c>
      <c r="J8910" s="1" t="s">
        <v>47312</v>
      </c>
      <c r="K8910" s="3" t="s">
        <v>42</v>
      </c>
      <c r="L8910" s="1" t="s">
        <v>70</v>
      </c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1"/>
      <c r="AA8910" s="1" t="s">
        <v>16</v>
      </c>
      <c r="AB8910" s="3" t="s">
        <v>12</v>
      </c>
      <c r="AC8910" s="23" t="s">
        <v>37802</v>
      </c>
      <c r="AD8910" s="23" t="s">
        <v>38928</v>
      </c>
      <c r="AE8910" t="s">
        <v>35410</v>
      </c>
    </row>
    <row r="8911" spans="1:31" ht="14.25" customHeight="1">
      <c r="A8911" s="1">
        <v>8910</v>
      </c>
      <c r="B8911" s="9" t="s">
        <v>6</v>
      </c>
      <c r="C8911" s="1" t="s">
        <v>8682</v>
      </c>
      <c r="D8911" s="1" t="s">
        <v>255</v>
      </c>
      <c r="E8911" s="1" t="s">
        <v>8683</v>
      </c>
      <c r="F8911" s="1" t="s">
        <v>25054</v>
      </c>
      <c r="G8911" s="14">
        <v>919909011046</v>
      </c>
      <c r="H8911" s="1" t="s">
        <v>15</v>
      </c>
      <c r="I8911" s="1" t="s">
        <v>41</v>
      </c>
      <c r="J8911" s="1" t="s">
        <v>47312</v>
      </c>
      <c r="K8911" s="3" t="s">
        <v>42</v>
      </c>
      <c r="L8911" s="1" t="s">
        <v>70</v>
      </c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1"/>
      <c r="AA8911" s="1" t="s">
        <v>16</v>
      </c>
      <c r="AB8911" s="3" t="s">
        <v>12</v>
      </c>
      <c r="AC8911" s="23" t="s">
        <v>37802</v>
      </c>
      <c r="AD8911" s="23" t="s">
        <v>46083</v>
      </c>
      <c r="AE8911" t="s">
        <v>35409</v>
      </c>
    </row>
    <row r="8912" spans="1:31" ht="14.25" customHeight="1">
      <c r="A8912" s="1">
        <v>8911</v>
      </c>
      <c r="B8912" s="1" t="s">
        <v>54</v>
      </c>
      <c r="C8912" s="1" t="s">
        <v>8838</v>
      </c>
      <c r="D8912" s="1" t="s">
        <v>959</v>
      </c>
      <c r="E8912" s="1" t="s">
        <v>746</v>
      </c>
      <c r="F8912" s="1" t="s">
        <v>34224</v>
      </c>
      <c r="G8912" s="14">
        <v>914906041046</v>
      </c>
      <c r="H8912" s="1" t="s">
        <v>15</v>
      </c>
      <c r="I8912" s="1" t="s">
        <v>9</v>
      </c>
      <c r="J8912" s="1" t="s">
        <v>47312</v>
      </c>
      <c r="K8912" s="3" t="s">
        <v>63</v>
      </c>
      <c r="L8912" s="1" t="s">
        <v>70</v>
      </c>
      <c r="M8912" s="3" t="s">
        <v>213</v>
      </c>
      <c r="N8912" s="3" t="s">
        <v>47341</v>
      </c>
      <c r="O8912" s="3" t="s">
        <v>17</v>
      </c>
      <c r="P8912" s="3" t="s">
        <v>47312</v>
      </c>
      <c r="Q8912" s="3" t="s">
        <v>42</v>
      </c>
      <c r="R8912" s="3" t="s">
        <v>47312</v>
      </c>
      <c r="S8912" s="3" t="s">
        <v>27</v>
      </c>
      <c r="T8912" s="3" t="s">
        <v>47312</v>
      </c>
      <c r="U8912" s="3" t="s">
        <v>117</v>
      </c>
      <c r="V8912" s="3" t="s">
        <v>47312</v>
      </c>
      <c r="W8912" s="3" t="s">
        <v>178</v>
      </c>
      <c r="X8912" s="3" t="s">
        <v>47312</v>
      </c>
      <c r="Y8912" s="3" t="s">
        <v>171</v>
      </c>
      <c r="Z8912" s="1" t="s">
        <v>47312</v>
      </c>
      <c r="AA8912" s="1" t="s">
        <v>16</v>
      </c>
      <c r="AB8912" s="3" t="s">
        <v>12</v>
      </c>
      <c r="AC8912" s="23" t="s">
        <v>37802</v>
      </c>
      <c r="AD8912" s="23" t="s">
        <v>39983</v>
      </c>
      <c r="AE8912" t="s">
        <v>35399</v>
      </c>
    </row>
    <row r="8913" spans="1:31" ht="14.25" customHeight="1">
      <c r="A8913" s="1">
        <v>8912</v>
      </c>
      <c r="B8913" s="9" t="s">
        <v>6</v>
      </c>
      <c r="C8913" s="1" t="s">
        <v>9014</v>
      </c>
      <c r="D8913" s="1" t="s">
        <v>998</v>
      </c>
      <c r="E8913" s="1" t="s">
        <v>9015</v>
      </c>
      <c r="F8913" s="1" t="s">
        <v>32068</v>
      </c>
      <c r="G8913" s="14">
        <v>91910669964</v>
      </c>
      <c r="H8913" s="1" t="s">
        <v>20</v>
      </c>
      <c r="I8913" s="1" t="s">
        <v>62</v>
      </c>
      <c r="J8913" s="1" t="s">
        <v>47312</v>
      </c>
      <c r="K8913" s="3" t="s">
        <v>42</v>
      </c>
      <c r="L8913" s="1" t="s">
        <v>70</v>
      </c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1"/>
      <c r="AA8913" s="1" t="s">
        <v>16</v>
      </c>
      <c r="AB8913" s="3" t="s">
        <v>12</v>
      </c>
      <c r="AC8913" s="23" t="s">
        <v>37802</v>
      </c>
      <c r="AD8913" s="23" t="s">
        <v>46084</v>
      </c>
      <c r="AE8913" t="s">
        <v>35399</v>
      </c>
    </row>
    <row r="8914" spans="1:31" ht="14.25" customHeight="1">
      <c r="A8914" s="1">
        <v>8913</v>
      </c>
      <c r="B8914" s="1" t="s">
        <v>54</v>
      </c>
      <c r="C8914" s="1" t="s">
        <v>9097</v>
      </c>
      <c r="D8914" s="1" t="s">
        <v>1457</v>
      </c>
      <c r="E8914" s="1" t="s">
        <v>139</v>
      </c>
      <c r="F8914" s="1" t="s">
        <v>32082</v>
      </c>
      <c r="G8914" s="14">
        <v>919446440440</v>
      </c>
      <c r="H8914" s="1" t="s">
        <v>20</v>
      </c>
      <c r="I8914" s="1" t="s">
        <v>9</v>
      </c>
      <c r="J8914" s="1" t="s">
        <v>47312</v>
      </c>
      <c r="K8914" s="3" t="s">
        <v>63</v>
      </c>
      <c r="L8914" s="1" t="s">
        <v>70</v>
      </c>
      <c r="M8914" s="3" t="s">
        <v>213</v>
      </c>
      <c r="N8914" s="3" t="s">
        <v>47341</v>
      </c>
      <c r="O8914" s="3" t="s">
        <v>17</v>
      </c>
      <c r="P8914" s="3" t="s">
        <v>47312</v>
      </c>
      <c r="Q8914" s="3" t="s">
        <v>42</v>
      </c>
      <c r="R8914" s="3" t="s">
        <v>47312</v>
      </c>
      <c r="S8914" s="3" t="s">
        <v>27</v>
      </c>
      <c r="T8914" s="3" t="s">
        <v>47312</v>
      </c>
      <c r="U8914" s="3" t="s">
        <v>117</v>
      </c>
      <c r="V8914" s="3" t="s">
        <v>47312</v>
      </c>
      <c r="W8914" s="3" t="s">
        <v>178</v>
      </c>
      <c r="X8914" s="3" t="s">
        <v>47312</v>
      </c>
      <c r="Y8914" s="3" t="s">
        <v>171</v>
      </c>
      <c r="Z8914" s="1" t="s">
        <v>47312</v>
      </c>
      <c r="AA8914" s="1" t="s">
        <v>16</v>
      </c>
      <c r="AB8914" s="3" t="s">
        <v>12</v>
      </c>
      <c r="AC8914" s="23" t="s">
        <v>37802</v>
      </c>
      <c r="AD8914" s="23" t="s">
        <v>46085</v>
      </c>
      <c r="AE8914" t="s">
        <v>35399</v>
      </c>
    </row>
    <row r="8915" spans="1:31" ht="14.25" customHeight="1">
      <c r="A8915" s="1">
        <v>8914</v>
      </c>
      <c r="B8915" s="1" t="s">
        <v>54</v>
      </c>
      <c r="C8915" s="1" t="s">
        <v>9108</v>
      </c>
      <c r="D8915" s="1" t="s">
        <v>1861</v>
      </c>
      <c r="E8915" s="1" t="s">
        <v>139</v>
      </c>
      <c r="F8915" s="1" t="s">
        <v>9109</v>
      </c>
      <c r="G8915" s="14">
        <v>919446049919</v>
      </c>
      <c r="H8915" s="1" t="s">
        <v>20</v>
      </c>
      <c r="I8915" s="1" t="s">
        <v>9</v>
      </c>
      <c r="J8915" s="1" t="s">
        <v>47312</v>
      </c>
      <c r="K8915" s="3" t="s">
        <v>42</v>
      </c>
      <c r="L8915" s="1" t="s">
        <v>70</v>
      </c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1"/>
      <c r="AA8915" s="1" t="s">
        <v>16</v>
      </c>
      <c r="AB8915" s="3" t="s">
        <v>12</v>
      </c>
      <c r="AC8915" s="23" t="s">
        <v>37802</v>
      </c>
      <c r="AD8915" s="23" t="s">
        <v>46086</v>
      </c>
      <c r="AE8915" t="s">
        <v>35399</v>
      </c>
    </row>
    <row r="8916" spans="1:31" ht="14.25" customHeight="1">
      <c r="A8916" s="1">
        <v>8915</v>
      </c>
      <c r="B8916" s="1" t="s">
        <v>54</v>
      </c>
      <c r="C8916" s="1" t="s">
        <v>9138</v>
      </c>
      <c r="D8916" s="1" t="s">
        <v>6306</v>
      </c>
      <c r="E8916" s="1" t="s">
        <v>5628</v>
      </c>
      <c r="F8916" s="1" t="s">
        <v>25289</v>
      </c>
      <c r="G8916" s="14" t="s">
        <v>9139</v>
      </c>
      <c r="H8916" s="1" t="s">
        <v>8</v>
      </c>
      <c r="I8916" s="1" t="s">
        <v>9</v>
      </c>
      <c r="J8916" s="1" t="s">
        <v>47312</v>
      </c>
      <c r="K8916" s="3" t="s">
        <v>63</v>
      </c>
      <c r="L8916" s="1" t="s">
        <v>70</v>
      </c>
      <c r="M8916" s="3" t="s">
        <v>213</v>
      </c>
      <c r="N8916" s="3" t="s">
        <v>47341</v>
      </c>
      <c r="O8916" s="3" t="s">
        <v>17</v>
      </c>
      <c r="P8916" s="3" t="s">
        <v>47312</v>
      </c>
      <c r="Q8916" s="3" t="s">
        <v>42</v>
      </c>
      <c r="R8916" s="3" t="s">
        <v>47312</v>
      </c>
      <c r="S8916" s="3" t="s">
        <v>27</v>
      </c>
      <c r="T8916" s="3" t="s">
        <v>47312</v>
      </c>
      <c r="U8916" s="3" t="s">
        <v>117</v>
      </c>
      <c r="V8916" s="3" t="s">
        <v>47312</v>
      </c>
      <c r="W8916" s="3" t="s">
        <v>178</v>
      </c>
      <c r="X8916" s="3" t="s">
        <v>47312</v>
      </c>
      <c r="Y8916" s="3" t="s">
        <v>171</v>
      </c>
      <c r="Z8916" s="1" t="s">
        <v>47312</v>
      </c>
      <c r="AA8916" s="1" t="s">
        <v>16</v>
      </c>
      <c r="AB8916" s="3" t="s">
        <v>12</v>
      </c>
      <c r="AC8916" s="23" t="s">
        <v>37802</v>
      </c>
      <c r="AD8916" s="23" t="s">
        <v>41710</v>
      </c>
      <c r="AE8916" t="s">
        <v>35409</v>
      </c>
    </row>
    <row r="8917" spans="1:31" ht="14.25" customHeight="1">
      <c r="A8917" s="1">
        <v>8916</v>
      </c>
      <c r="B8917" s="9" t="s">
        <v>6</v>
      </c>
      <c r="C8917" s="1" t="s">
        <v>9179</v>
      </c>
      <c r="D8917" s="1" t="s">
        <v>65</v>
      </c>
      <c r="E8917" s="1" t="s">
        <v>139</v>
      </c>
      <c r="F8917" s="1" t="s">
        <v>25310</v>
      </c>
      <c r="G8917" s="14">
        <v>919494904444</v>
      </c>
      <c r="H8917" s="1" t="s">
        <v>8</v>
      </c>
      <c r="I8917" s="1" t="s">
        <v>9</v>
      </c>
      <c r="J8917" s="1" t="s">
        <v>47312</v>
      </c>
      <c r="K8917" s="3" t="s">
        <v>42</v>
      </c>
      <c r="L8917" s="1" t="s">
        <v>70</v>
      </c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1"/>
      <c r="AA8917" s="1" t="s">
        <v>16</v>
      </c>
      <c r="AB8917" s="3" t="s">
        <v>12</v>
      </c>
      <c r="AC8917" s="23" t="s">
        <v>37802</v>
      </c>
      <c r="AD8917" s="23" t="s">
        <v>46087</v>
      </c>
      <c r="AE8917" t="s">
        <v>35394</v>
      </c>
    </row>
    <row r="8918" spans="1:31" ht="14.25" customHeight="1">
      <c r="A8918" s="1">
        <v>8917</v>
      </c>
      <c r="B8918" s="1" t="s">
        <v>54</v>
      </c>
      <c r="C8918" s="1" t="s">
        <v>9195</v>
      </c>
      <c r="D8918" s="1" t="s">
        <v>463</v>
      </c>
      <c r="E8918" s="1" t="s">
        <v>1047</v>
      </c>
      <c r="F8918" s="1" t="s">
        <v>25320</v>
      </c>
      <c r="G8918" s="14">
        <v>9194416194</v>
      </c>
      <c r="H8918" s="1" t="s">
        <v>20</v>
      </c>
      <c r="I8918" s="1" t="s">
        <v>9</v>
      </c>
      <c r="J8918" s="1" t="s">
        <v>47312</v>
      </c>
      <c r="K8918" s="3" t="s">
        <v>63</v>
      </c>
      <c r="L8918" s="1" t="s">
        <v>70</v>
      </c>
      <c r="M8918" s="3" t="s">
        <v>213</v>
      </c>
      <c r="N8918" s="3" t="s">
        <v>47341</v>
      </c>
      <c r="O8918" s="3" t="s">
        <v>17</v>
      </c>
      <c r="P8918" s="3" t="s">
        <v>47312</v>
      </c>
      <c r="Q8918" s="3" t="s">
        <v>42</v>
      </c>
      <c r="R8918" s="3" t="s">
        <v>47312</v>
      </c>
      <c r="S8918" s="3" t="s">
        <v>27</v>
      </c>
      <c r="T8918" s="3" t="s">
        <v>47312</v>
      </c>
      <c r="U8918" s="3" t="s">
        <v>117</v>
      </c>
      <c r="V8918" s="3" t="s">
        <v>47312</v>
      </c>
      <c r="W8918" s="3" t="s">
        <v>178</v>
      </c>
      <c r="X8918" s="3" t="s">
        <v>47312</v>
      </c>
      <c r="Y8918" s="3" t="s">
        <v>171</v>
      </c>
      <c r="Z8918" s="1" t="s">
        <v>47312</v>
      </c>
      <c r="AA8918" s="1" t="s">
        <v>16</v>
      </c>
      <c r="AB8918" s="3" t="s">
        <v>12</v>
      </c>
      <c r="AC8918" s="23" t="s">
        <v>37802</v>
      </c>
      <c r="AD8918" s="23" t="s">
        <v>46088</v>
      </c>
      <c r="AE8918" t="s">
        <v>35409</v>
      </c>
    </row>
    <row r="8919" spans="1:31" ht="14.25" customHeight="1">
      <c r="A8919" s="1">
        <v>8918</v>
      </c>
      <c r="B8919" s="9" t="s">
        <v>6</v>
      </c>
      <c r="C8919" s="1" t="s">
        <v>9216</v>
      </c>
      <c r="D8919" s="1" t="s">
        <v>318</v>
      </c>
      <c r="E8919" s="1" t="s">
        <v>40</v>
      </c>
      <c r="F8919" s="1" t="s">
        <v>25333</v>
      </c>
      <c r="G8919" s="14">
        <v>919446161446</v>
      </c>
      <c r="H8919" s="1" t="s">
        <v>132</v>
      </c>
      <c r="I8919" s="1" t="s">
        <v>9</v>
      </c>
      <c r="J8919" s="1" t="s">
        <v>47312</v>
      </c>
      <c r="K8919" s="3" t="s">
        <v>63</v>
      </c>
      <c r="L8919" s="1" t="s">
        <v>70</v>
      </c>
      <c r="M8919" s="3" t="s">
        <v>213</v>
      </c>
      <c r="N8919" s="3" t="s">
        <v>47341</v>
      </c>
      <c r="O8919" s="3" t="s">
        <v>17</v>
      </c>
      <c r="P8919" s="3" t="s">
        <v>47312</v>
      </c>
      <c r="Q8919" s="3" t="s">
        <v>42</v>
      </c>
      <c r="R8919" s="3" t="s">
        <v>47312</v>
      </c>
      <c r="S8919" s="3" t="s">
        <v>27</v>
      </c>
      <c r="T8919" s="3" t="s">
        <v>47312</v>
      </c>
      <c r="U8919" s="3" t="s">
        <v>117</v>
      </c>
      <c r="V8919" s="3" t="s">
        <v>47312</v>
      </c>
      <c r="W8919" s="3" t="s">
        <v>178</v>
      </c>
      <c r="X8919" s="3" t="s">
        <v>47312</v>
      </c>
      <c r="Y8919" s="3" t="s">
        <v>171</v>
      </c>
      <c r="Z8919" s="1" t="s">
        <v>47312</v>
      </c>
      <c r="AA8919" s="1" t="s">
        <v>16</v>
      </c>
      <c r="AB8919" s="3" t="s">
        <v>12</v>
      </c>
      <c r="AC8919" s="23" t="s">
        <v>37802</v>
      </c>
      <c r="AD8919" s="23" t="s">
        <v>45356</v>
      </c>
      <c r="AE8919" t="s">
        <v>35394</v>
      </c>
    </row>
    <row r="8920" spans="1:31" ht="14.25" customHeight="1">
      <c r="A8920" s="1">
        <v>8919</v>
      </c>
      <c r="B8920" s="1" t="s">
        <v>54</v>
      </c>
      <c r="C8920" s="1" t="s">
        <v>9241</v>
      </c>
      <c r="D8920" s="1" t="s">
        <v>873</v>
      </c>
      <c r="E8920" s="1" t="s">
        <v>9242</v>
      </c>
      <c r="F8920" s="1" t="s">
        <v>25348</v>
      </c>
      <c r="G8920" s="14">
        <v>919199199</v>
      </c>
      <c r="H8920" s="1" t="s">
        <v>8</v>
      </c>
      <c r="I8920" s="1" t="s">
        <v>9</v>
      </c>
      <c r="J8920" s="1" t="s">
        <v>47312</v>
      </c>
      <c r="K8920" s="3" t="s">
        <v>42</v>
      </c>
      <c r="L8920" s="1" t="s">
        <v>70</v>
      </c>
      <c r="M8920" s="3" t="s">
        <v>27</v>
      </c>
      <c r="N8920" s="3" t="s">
        <v>47341</v>
      </c>
      <c r="O8920" s="3" t="s">
        <v>117</v>
      </c>
      <c r="P8920" s="3" t="s">
        <v>47312</v>
      </c>
      <c r="Q8920" s="3" t="s">
        <v>178</v>
      </c>
      <c r="R8920" s="3" t="s">
        <v>47312</v>
      </c>
      <c r="S8920" s="3"/>
      <c r="T8920" s="3"/>
      <c r="U8920" s="3"/>
      <c r="V8920" s="3"/>
      <c r="W8920" s="3"/>
      <c r="X8920" s="3"/>
      <c r="Y8920" s="3"/>
      <c r="Z8920" s="1"/>
      <c r="AA8920" s="1" t="s">
        <v>16</v>
      </c>
      <c r="AB8920" s="3" t="s">
        <v>12</v>
      </c>
      <c r="AC8920" s="23" t="s">
        <v>37802</v>
      </c>
      <c r="AD8920" s="23" t="s">
        <v>46089</v>
      </c>
      <c r="AE8920" t="s">
        <v>35394</v>
      </c>
    </row>
    <row r="8921" spans="1:31" ht="14.25" customHeight="1">
      <c r="A8921" s="1">
        <v>8920</v>
      </c>
      <c r="B8921" s="1" t="s">
        <v>54</v>
      </c>
      <c r="C8921" s="1" t="s">
        <v>9345</v>
      </c>
      <c r="D8921" s="1" t="s">
        <v>2464</v>
      </c>
      <c r="E8921" s="1" t="s">
        <v>2227</v>
      </c>
      <c r="F8921" s="1" t="s">
        <v>34260</v>
      </c>
      <c r="G8921" s="14">
        <v>919099966</v>
      </c>
      <c r="H8921" s="1" t="s">
        <v>8</v>
      </c>
      <c r="I8921" s="1" t="s">
        <v>9</v>
      </c>
      <c r="J8921" s="1" t="s">
        <v>47312</v>
      </c>
      <c r="K8921" s="3" t="s">
        <v>63</v>
      </c>
      <c r="L8921" s="1" t="s">
        <v>70</v>
      </c>
      <c r="M8921" s="3" t="s">
        <v>213</v>
      </c>
      <c r="N8921" s="3" t="s">
        <v>47341</v>
      </c>
      <c r="O8921" s="3" t="s">
        <v>17</v>
      </c>
      <c r="P8921" s="3" t="s">
        <v>47312</v>
      </c>
      <c r="Q8921" s="3" t="s">
        <v>42</v>
      </c>
      <c r="R8921" s="3" t="s">
        <v>47312</v>
      </c>
      <c r="S8921" s="3" t="s">
        <v>27</v>
      </c>
      <c r="T8921" s="3" t="s">
        <v>47312</v>
      </c>
      <c r="U8921" s="3" t="s">
        <v>117</v>
      </c>
      <c r="V8921" s="3" t="s">
        <v>47312</v>
      </c>
      <c r="W8921" s="3" t="s">
        <v>178</v>
      </c>
      <c r="X8921" s="3" t="s">
        <v>47312</v>
      </c>
      <c r="Y8921" s="3" t="s">
        <v>171</v>
      </c>
      <c r="Z8921" s="1" t="s">
        <v>47312</v>
      </c>
      <c r="AA8921" s="1" t="s">
        <v>16</v>
      </c>
      <c r="AB8921" s="3" t="s">
        <v>12</v>
      </c>
      <c r="AC8921" s="23" t="s">
        <v>37802</v>
      </c>
      <c r="AD8921" s="23" t="s">
        <v>46090</v>
      </c>
      <c r="AE8921" t="s">
        <v>35409</v>
      </c>
    </row>
    <row r="8922" spans="1:31" ht="14.25" customHeight="1">
      <c r="A8922" s="1">
        <v>8921</v>
      </c>
      <c r="B8922" s="9" t="s">
        <v>6</v>
      </c>
      <c r="C8922" s="1" t="s">
        <v>9415</v>
      </c>
      <c r="D8922" s="1" t="s">
        <v>1576</v>
      </c>
      <c r="E8922" s="1" t="s">
        <v>9416</v>
      </c>
      <c r="F8922" s="1" t="s">
        <v>25432</v>
      </c>
      <c r="G8922" s="14">
        <v>91961064444</v>
      </c>
      <c r="H8922" s="1" t="s">
        <v>15</v>
      </c>
      <c r="I8922" s="1" t="s">
        <v>9</v>
      </c>
      <c r="J8922" s="1" t="s">
        <v>47312</v>
      </c>
      <c r="K8922" s="3" t="s">
        <v>42</v>
      </c>
      <c r="L8922" s="1" t="s">
        <v>70</v>
      </c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1"/>
      <c r="AA8922" s="1" t="s">
        <v>16</v>
      </c>
      <c r="AB8922" s="3" t="s">
        <v>12</v>
      </c>
      <c r="AC8922" s="23" t="s">
        <v>37802</v>
      </c>
      <c r="AD8922" s="23" t="s">
        <v>46091</v>
      </c>
      <c r="AE8922" t="s">
        <v>35409</v>
      </c>
    </row>
    <row r="8923" spans="1:31" ht="14.25" customHeight="1">
      <c r="A8923" s="1">
        <v>8922</v>
      </c>
      <c r="B8923" s="1" t="s">
        <v>54</v>
      </c>
      <c r="C8923" s="1" t="s">
        <v>9418</v>
      </c>
      <c r="D8923" s="1" t="s">
        <v>9419</v>
      </c>
      <c r="E8923" s="1" t="s">
        <v>78</v>
      </c>
      <c r="F8923" s="1" t="s">
        <v>32110</v>
      </c>
      <c r="G8923" s="14">
        <v>91904904499</v>
      </c>
      <c r="H8923" s="1" t="s">
        <v>15</v>
      </c>
      <c r="I8923" s="1" t="s">
        <v>9</v>
      </c>
      <c r="J8923" s="1" t="s">
        <v>47312</v>
      </c>
      <c r="K8923" s="3" t="s">
        <v>17</v>
      </c>
      <c r="L8923" s="1" t="s">
        <v>70</v>
      </c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1"/>
      <c r="AA8923" s="1" t="s">
        <v>11</v>
      </c>
      <c r="AB8923" s="3" t="s">
        <v>321</v>
      </c>
      <c r="AC8923" s="23" t="s">
        <v>37802</v>
      </c>
      <c r="AD8923" s="23" t="s">
        <v>41789</v>
      </c>
      <c r="AE8923" t="s">
        <v>35399</v>
      </c>
    </row>
    <row r="8924" spans="1:31" ht="14.25" customHeight="1">
      <c r="A8924" s="1">
        <v>8923</v>
      </c>
      <c r="B8924" s="1" t="s">
        <v>54</v>
      </c>
      <c r="C8924" s="1" t="s">
        <v>9447</v>
      </c>
      <c r="D8924" s="1" t="s">
        <v>9448</v>
      </c>
      <c r="E8924" s="1" t="s">
        <v>2908</v>
      </c>
      <c r="F8924" s="1" t="s">
        <v>34273</v>
      </c>
      <c r="G8924" s="14">
        <v>919444119969</v>
      </c>
      <c r="H8924" s="1" t="s">
        <v>8</v>
      </c>
      <c r="I8924" s="1" t="s">
        <v>9</v>
      </c>
      <c r="J8924" s="1" t="s">
        <v>47312</v>
      </c>
      <c r="K8924" s="3" t="s">
        <v>42</v>
      </c>
      <c r="L8924" s="1" t="s">
        <v>70</v>
      </c>
      <c r="M8924" s="3" t="s">
        <v>27</v>
      </c>
      <c r="N8924" s="3" t="s">
        <v>47341</v>
      </c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1"/>
      <c r="AA8924" s="1" t="s">
        <v>16</v>
      </c>
      <c r="AB8924" s="3" t="s">
        <v>12</v>
      </c>
      <c r="AC8924" s="23" t="s">
        <v>37802</v>
      </c>
      <c r="AD8924" s="23" t="s">
        <v>46092</v>
      </c>
      <c r="AE8924" t="s">
        <v>35399</v>
      </c>
    </row>
    <row r="8925" spans="1:31" ht="14.25" customHeight="1">
      <c r="A8925" s="1">
        <v>8924</v>
      </c>
      <c r="B8925" s="9" t="s">
        <v>6</v>
      </c>
      <c r="C8925" s="1" t="s">
        <v>9642</v>
      </c>
      <c r="D8925" s="1" t="s">
        <v>176</v>
      </c>
      <c r="E8925" s="1" t="s">
        <v>102</v>
      </c>
      <c r="F8925" s="1" t="s">
        <v>25531</v>
      </c>
      <c r="G8925" s="14">
        <v>91494996004</v>
      </c>
      <c r="H8925" s="1" t="s">
        <v>15</v>
      </c>
      <c r="I8925" s="1" t="s">
        <v>9</v>
      </c>
      <c r="J8925" s="1" t="s">
        <v>47312</v>
      </c>
      <c r="K8925" s="3" t="s">
        <v>27</v>
      </c>
      <c r="L8925" s="1" t="s">
        <v>70</v>
      </c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1"/>
      <c r="AA8925" s="1" t="s">
        <v>16</v>
      </c>
      <c r="AB8925" s="3" t="s">
        <v>12</v>
      </c>
      <c r="AC8925" s="23" t="s">
        <v>37802</v>
      </c>
      <c r="AD8925" s="23" t="s">
        <v>46093</v>
      </c>
      <c r="AE8925" t="s">
        <v>35394</v>
      </c>
    </row>
    <row r="8926" spans="1:31" ht="14.25" customHeight="1">
      <c r="A8926" s="1">
        <v>8925</v>
      </c>
      <c r="B8926" s="1" t="s">
        <v>54</v>
      </c>
      <c r="C8926" s="1" t="s">
        <v>9680</v>
      </c>
      <c r="D8926" s="1" t="s">
        <v>3129</v>
      </c>
      <c r="E8926" s="1" t="s">
        <v>2689</v>
      </c>
      <c r="F8926" s="1" t="s">
        <v>9681</v>
      </c>
      <c r="G8926" s="14">
        <v>914940691699</v>
      </c>
      <c r="H8926" s="1" t="s">
        <v>15</v>
      </c>
      <c r="I8926" s="1" t="s">
        <v>9</v>
      </c>
      <c r="J8926" s="1" t="s">
        <v>47312</v>
      </c>
      <c r="K8926" s="3" t="s">
        <v>63</v>
      </c>
      <c r="L8926" s="1" t="s">
        <v>70</v>
      </c>
      <c r="M8926" s="3" t="s">
        <v>213</v>
      </c>
      <c r="N8926" s="3" t="s">
        <v>47341</v>
      </c>
      <c r="O8926" s="3" t="s">
        <v>17</v>
      </c>
      <c r="P8926" s="3" t="s">
        <v>47312</v>
      </c>
      <c r="Q8926" s="3" t="s">
        <v>42</v>
      </c>
      <c r="R8926" s="3" t="s">
        <v>47312</v>
      </c>
      <c r="S8926" s="3" t="s">
        <v>27</v>
      </c>
      <c r="T8926" s="3" t="s">
        <v>47312</v>
      </c>
      <c r="U8926" s="3" t="s">
        <v>117</v>
      </c>
      <c r="V8926" s="3" t="s">
        <v>47312</v>
      </c>
      <c r="W8926" s="3" t="s">
        <v>178</v>
      </c>
      <c r="X8926" s="3" t="s">
        <v>47312</v>
      </c>
      <c r="Y8926" s="3" t="s">
        <v>171</v>
      </c>
      <c r="Z8926" s="1" t="s">
        <v>47312</v>
      </c>
      <c r="AA8926" s="1" t="s">
        <v>16</v>
      </c>
      <c r="AB8926" s="3" t="s">
        <v>12</v>
      </c>
      <c r="AC8926" s="23" t="s">
        <v>37802</v>
      </c>
      <c r="AD8926" s="23" t="s">
        <v>46094</v>
      </c>
      <c r="AE8926" t="s">
        <v>35410</v>
      </c>
    </row>
    <row r="8927" spans="1:31" ht="14.25" customHeight="1">
      <c r="A8927" s="1">
        <v>8926</v>
      </c>
      <c r="B8927" s="1" t="s">
        <v>54</v>
      </c>
      <c r="C8927" s="1" t="s">
        <v>9720</v>
      </c>
      <c r="D8927" s="1" t="s">
        <v>1302</v>
      </c>
      <c r="E8927" s="1" t="s">
        <v>1251</v>
      </c>
      <c r="F8927" s="1" t="s">
        <v>25567</v>
      </c>
      <c r="G8927" s="14">
        <v>91404496666</v>
      </c>
      <c r="H8927" s="1" t="s">
        <v>20</v>
      </c>
      <c r="I8927" s="1" t="s">
        <v>9</v>
      </c>
      <c r="J8927" s="1" t="s">
        <v>47312</v>
      </c>
      <c r="K8927" s="3" t="s">
        <v>63</v>
      </c>
      <c r="L8927" s="1" t="s">
        <v>70</v>
      </c>
      <c r="M8927" s="3" t="s">
        <v>213</v>
      </c>
      <c r="N8927" s="3" t="s">
        <v>47341</v>
      </c>
      <c r="O8927" s="3" t="s">
        <v>17</v>
      </c>
      <c r="P8927" s="3" t="s">
        <v>47312</v>
      </c>
      <c r="Q8927" s="3" t="s">
        <v>42</v>
      </c>
      <c r="R8927" s="3" t="s">
        <v>47312</v>
      </c>
      <c r="S8927" s="3" t="s">
        <v>27</v>
      </c>
      <c r="T8927" s="3" t="s">
        <v>47312</v>
      </c>
      <c r="U8927" s="3" t="s">
        <v>117</v>
      </c>
      <c r="V8927" s="3" t="s">
        <v>47312</v>
      </c>
      <c r="W8927" s="3" t="s">
        <v>178</v>
      </c>
      <c r="X8927" s="3" t="s">
        <v>47312</v>
      </c>
      <c r="Y8927" s="3" t="s">
        <v>171</v>
      </c>
      <c r="Z8927" s="1" t="s">
        <v>47312</v>
      </c>
      <c r="AA8927" s="1" t="s">
        <v>16</v>
      </c>
      <c r="AB8927" s="3" t="s">
        <v>12</v>
      </c>
      <c r="AC8927" s="23" t="s">
        <v>37802</v>
      </c>
      <c r="AD8927" s="23" t="s">
        <v>46095</v>
      </c>
      <c r="AE8927" t="s">
        <v>35399</v>
      </c>
    </row>
    <row r="8928" spans="1:31" ht="14.25" customHeight="1">
      <c r="A8928" s="1">
        <v>8927</v>
      </c>
      <c r="B8928" s="1" t="s">
        <v>54</v>
      </c>
      <c r="C8928" s="1" t="s">
        <v>9918</v>
      </c>
      <c r="D8928" s="1" t="s">
        <v>400</v>
      </c>
      <c r="E8928" s="1" t="s">
        <v>37127</v>
      </c>
      <c r="F8928" s="1" t="s">
        <v>25675</v>
      </c>
      <c r="G8928" s="14">
        <v>919664464949</v>
      </c>
      <c r="H8928" s="1" t="s">
        <v>20</v>
      </c>
      <c r="I8928" s="1" t="s">
        <v>41</v>
      </c>
      <c r="J8928" s="1" t="s">
        <v>47312</v>
      </c>
      <c r="K8928" s="3" t="s">
        <v>42</v>
      </c>
      <c r="L8928" s="1" t="s">
        <v>70</v>
      </c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1"/>
      <c r="AA8928" s="1" t="s">
        <v>16</v>
      </c>
      <c r="AB8928" s="3" t="s">
        <v>12</v>
      </c>
      <c r="AC8928" s="23" t="s">
        <v>37802</v>
      </c>
      <c r="AD8928" s="23" t="s">
        <v>46096</v>
      </c>
      <c r="AE8928" t="s">
        <v>35409</v>
      </c>
    </row>
    <row r="8929" spans="1:31" ht="14.25" customHeight="1">
      <c r="A8929" s="1">
        <v>8928</v>
      </c>
      <c r="B8929" s="1" t="s">
        <v>54</v>
      </c>
      <c r="C8929" s="1" t="s">
        <v>9936</v>
      </c>
      <c r="D8929" s="1" t="s">
        <v>959</v>
      </c>
      <c r="E8929" s="1" t="s">
        <v>5403</v>
      </c>
      <c r="F8929" s="1" t="s">
        <v>25683</v>
      </c>
      <c r="G8929" s="14">
        <v>919644910400</v>
      </c>
      <c r="H8929" s="1" t="s">
        <v>8</v>
      </c>
      <c r="I8929" s="1" t="s">
        <v>9</v>
      </c>
      <c r="J8929" s="1" t="s">
        <v>47312</v>
      </c>
      <c r="K8929" s="3" t="s">
        <v>63</v>
      </c>
      <c r="L8929" s="1" t="s">
        <v>70</v>
      </c>
      <c r="M8929" s="3" t="s">
        <v>213</v>
      </c>
      <c r="N8929" s="3" t="s">
        <v>47341</v>
      </c>
      <c r="O8929" s="3" t="s">
        <v>17</v>
      </c>
      <c r="P8929" s="3" t="s">
        <v>47312</v>
      </c>
      <c r="Q8929" s="3" t="s">
        <v>42</v>
      </c>
      <c r="R8929" s="3" t="s">
        <v>47312</v>
      </c>
      <c r="S8929" s="3" t="s">
        <v>27</v>
      </c>
      <c r="T8929" s="3" t="s">
        <v>47312</v>
      </c>
      <c r="U8929" s="3" t="s">
        <v>117</v>
      </c>
      <c r="V8929" s="3" t="s">
        <v>47312</v>
      </c>
      <c r="W8929" s="3" t="s">
        <v>178</v>
      </c>
      <c r="X8929" s="3" t="s">
        <v>47312</v>
      </c>
      <c r="Y8929" s="3" t="s">
        <v>171</v>
      </c>
      <c r="Z8929" s="1" t="s">
        <v>47312</v>
      </c>
      <c r="AA8929" s="1" t="s">
        <v>16</v>
      </c>
      <c r="AB8929" s="3" t="s">
        <v>12</v>
      </c>
      <c r="AC8929" s="23" t="s">
        <v>37802</v>
      </c>
      <c r="AD8929" s="23" t="s">
        <v>46097</v>
      </c>
      <c r="AE8929" t="s">
        <v>35409</v>
      </c>
    </row>
    <row r="8930" spans="1:31" ht="14.25" customHeight="1">
      <c r="A8930" s="1">
        <v>8929</v>
      </c>
      <c r="B8930" s="9" t="s">
        <v>6</v>
      </c>
      <c r="C8930" s="1" t="s">
        <v>9937</v>
      </c>
      <c r="D8930" s="1" t="s">
        <v>3533</v>
      </c>
      <c r="E8930" s="1" t="s">
        <v>3476</v>
      </c>
      <c r="F8930" s="1" t="s">
        <v>34315</v>
      </c>
      <c r="G8930" s="14">
        <v>91914999994</v>
      </c>
      <c r="H8930" s="1" t="s">
        <v>46</v>
      </c>
      <c r="I8930" s="1" t="s">
        <v>41</v>
      </c>
      <c r="J8930" s="1" t="s">
        <v>47312</v>
      </c>
      <c r="K8930" s="3" t="s">
        <v>42</v>
      </c>
      <c r="L8930" s="1" t="s">
        <v>70</v>
      </c>
      <c r="M8930" s="3" t="s">
        <v>27</v>
      </c>
      <c r="N8930" s="3" t="s">
        <v>47341</v>
      </c>
      <c r="O8930" s="3" t="s">
        <v>47349</v>
      </c>
      <c r="P8930" s="3" t="s">
        <v>47312</v>
      </c>
      <c r="Q8930" s="3"/>
      <c r="R8930" s="3"/>
      <c r="S8930" s="3"/>
      <c r="T8930" s="3"/>
      <c r="U8930" s="3"/>
      <c r="V8930" s="3"/>
      <c r="W8930" s="3"/>
      <c r="X8930" s="3"/>
      <c r="Y8930" s="3"/>
      <c r="Z8930" s="1"/>
      <c r="AA8930" s="1" t="s">
        <v>16</v>
      </c>
      <c r="AB8930" s="3" t="s">
        <v>12</v>
      </c>
      <c r="AC8930" s="23" t="s">
        <v>37802</v>
      </c>
      <c r="AD8930" s="23" t="s">
        <v>46098</v>
      </c>
      <c r="AE8930" t="s">
        <v>35394</v>
      </c>
    </row>
    <row r="8931" spans="1:31" ht="14.25" customHeight="1">
      <c r="A8931" s="1">
        <v>8930</v>
      </c>
      <c r="B8931" s="1" t="s">
        <v>54</v>
      </c>
      <c r="C8931" s="1" t="s">
        <v>10076</v>
      </c>
      <c r="D8931" s="1" t="s">
        <v>230</v>
      </c>
      <c r="E8931" s="1" t="s">
        <v>2947</v>
      </c>
      <c r="F8931" s="1" t="s">
        <v>32191</v>
      </c>
      <c r="G8931" s="14">
        <v>91944044069</v>
      </c>
      <c r="H8931" s="1" t="s">
        <v>8</v>
      </c>
      <c r="I8931" s="1" t="s">
        <v>41</v>
      </c>
      <c r="J8931" s="1" t="s">
        <v>47312</v>
      </c>
      <c r="K8931" s="3" t="s">
        <v>63</v>
      </c>
      <c r="L8931" s="1" t="s">
        <v>70</v>
      </c>
      <c r="M8931" s="3" t="s">
        <v>213</v>
      </c>
      <c r="N8931" s="3" t="s">
        <v>47341</v>
      </c>
      <c r="O8931" s="3" t="s">
        <v>17</v>
      </c>
      <c r="P8931" s="3" t="s">
        <v>47312</v>
      </c>
      <c r="Q8931" s="3" t="s">
        <v>42</v>
      </c>
      <c r="R8931" s="3" t="s">
        <v>47312</v>
      </c>
      <c r="S8931" s="3" t="s">
        <v>27</v>
      </c>
      <c r="T8931" s="3" t="s">
        <v>47312</v>
      </c>
      <c r="U8931" s="3" t="s">
        <v>117</v>
      </c>
      <c r="V8931" s="3" t="s">
        <v>47312</v>
      </c>
      <c r="W8931" s="3" t="s">
        <v>178</v>
      </c>
      <c r="X8931" s="3" t="s">
        <v>47312</v>
      </c>
      <c r="Y8931" s="3" t="s">
        <v>171</v>
      </c>
      <c r="Z8931" s="1" t="s">
        <v>47312</v>
      </c>
      <c r="AA8931" s="1" t="s">
        <v>16</v>
      </c>
      <c r="AB8931" s="3" t="s">
        <v>12</v>
      </c>
      <c r="AC8931" s="23" t="s">
        <v>37802</v>
      </c>
      <c r="AD8931" s="23" t="s">
        <v>39193</v>
      </c>
      <c r="AE8931" t="s">
        <v>35410</v>
      </c>
    </row>
    <row r="8932" spans="1:31" ht="14.25" customHeight="1">
      <c r="A8932" s="1">
        <v>8931</v>
      </c>
      <c r="B8932" s="9" t="s">
        <v>6</v>
      </c>
      <c r="C8932" s="1" t="s">
        <v>10099</v>
      </c>
      <c r="D8932" s="1" t="s">
        <v>620</v>
      </c>
      <c r="E8932" s="1" t="s">
        <v>93</v>
      </c>
      <c r="F8932" s="1" t="s">
        <v>25768</v>
      </c>
      <c r="G8932" s="14">
        <v>9199904466</v>
      </c>
      <c r="H8932" s="1" t="s">
        <v>20</v>
      </c>
      <c r="I8932" s="1" t="s">
        <v>41</v>
      </c>
      <c r="J8932" s="1" t="s">
        <v>47312</v>
      </c>
      <c r="K8932" s="3" t="s">
        <v>42</v>
      </c>
      <c r="L8932" s="1" t="s">
        <v>70</v>
      </c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1"/>
      <c r="AA8932" s="1" t="s">
        <v>16</v>
      </c>
      <c r="AB8932" s="3" t="s">
        <v>12</v>
      </c>
      <c r="AC8932" s="23" t="s">
        <v>37802</v>
      </c>
      <c r="AD8932" s="23" t="s">
        <v>39396</v>
      </c>
      <c r="AE8932" t="s">
        <v>35409</v>
      </c>
    </row>
    <row r="8933" spans="1:31" ht="14.25" customHeight="1">
      <c r="A8933" s="1">
        <v>8932</v>
      </c>
      <c r="B8933" s="1" t="s">
        <v>54</v>
      </c>
      <c r="C8933" s="1" t="s">
        <v>10138</v>
      </c>
      <c r="D8933" s="1" t="s">
        <v>8239</v>
      </c>
      <c r="E8933" s="1" t="s">
        <v>37128</v>
      </c>
      <c r="F8933" s="1" t="s">
        <v>25785</v>
      </c>
      <c r="G8933" s="14">
        <v>91944604961</v>
      </c>
      <c r="H8933" s="1" t="s">
        <v>8</v>
      </c>
      <c r="I8933" s="1" t="s">
        <v>9</v>
      </c>
      <c r="J8933" s="1" t="s">
        <v>47312</v>
      </c>
      <c r="K8933" s="3" t="s">
        <v>63</v>
      </c>
      <c r="L8933" s="1" t="s">
        <v>70</v>
      </c>
      <c r="M8933" s="3" t="s">
        <v>213</v>
      </c>
      <c r="N8933" s="3" t="s">
        <v>47341</v>
      </c>
      <c r="O8933" s="3" t="s">
        <v>17</v>
      </c>
      <c r="P8933" s="3" t="s">
        <v>47312</v>
      </c>
      <c r="Q8933" s="3" t="s">
        <v>42</v>
      </c>
      <c r="R8933" s="3" t="s">
        <v>47312</v>
      </c>
      <c r="S8933" s="3" t="s">
        <v>27</v>
      </c>
      <c r="T8933" s="3" t="s">
        <v>47312</v>
      </c>
      <c r="U8933" s="3" t="s">
        <v>117</v>
      </c>
      <c r="V8933" s="3" t="s">
        <v>47312</v>
      </c>
      <c r="W8933" s="3" t="s">
        <v>178</v>
      </c>
      <c r="X8933" s="3" t="s">
        <v>47312</v>
      </c>
      <c r="Y8933" s="3" t="s">
        <v>171</v>
      </c>
      <c r="Z8933" s="1" t="s">
        <v>47312</v>
      </c>
      <c r="AA8933" s="1" t="s">
        <v>16</v>
      </c>
      <c r="AB8933" s="3" t="s">
        <v>12</v>
      </c>
      <c r="AC8933" s="23" t="s">
        <v>37802</v>
      </c>
      <c r="AD8933" s="23" t="s">
        <v>41560</v>
      </c>
      <c r="AE8933" t="s">
        <v>35399</v>
      </c>
    </row>
    <row r="8934" spans="1:31" ht="14.25" customHeight="1">
      <c r="A8934" s="1">
        <v>8933</v>
      </c>
      <c r="B8934" s="1" t="s">
        <v>54</v>
      </c>
      <c r="C8934" s="1" t="s">
        <v>10187</v>
      </c>
      <c r="D8934" s="1" t="s">
        <v>9748</v>
      </c>
      <c r="E8934" s="1" t="s">
        <v>93</v>
      </c>
      <c r="F8934" s="1" t="s">
        <v>25816</v>
      </c>
      <c r="G8934" s="14">
        <v>91969469190</v>
      </c>
      <c r="H8934" s="1" t="s">
        <v>8</v>
      </c>
      <c r="I8934" s="1" t="s">
        <v>9</v>
      </c>
      <c r="J8934" s="1" t="s">
        <v>47312</v>
      </c>
      <c r="K8934" s="3" t="s">
        <v>17</v>
      </c>
      <c r="L8934" s="1" t="s">
        <v>70</v>
      </c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1"/>
      <c r="AA8934" s="1" t="s">
        <v>11</v>
      </c>
      <c r="AB8934" s="3" t="s">
        <v>13</v>
      </c>
      <c r="AC8934" s="23" t="s">
        <v>37802</v>
      </c>
      <c r="AD8934" s="23" t="s">
        <v>46099</v>
      </c>
      <c r="AE8934" t="s">
        <v>35394</v>
      </c>
    </row>
    <row r="8935" spans="1:31" ht="14.25" customHeight="1">
      <c r="A8935" s="1">
        <v>8934</v>
      </c>
      <c r="B8935" s="1" t="s">
        <v>54</v>
      </c>
      <c r="C8935" s="1" t="s">
        <v>10231</v>
      </c>
      <c r="D8935" s="1" t="s">
        <v>1625</v>
      </c>
      <c r="E8935" s="1" t="s">
        <v>724</v>
      </c>
      <c r="F8935" s="1" t="s">
        <v>10232</v>
      </c>
      <c r="G8935" s="14">
        <v>9194944966</v>
      </c>
      <c r="H8935" s="1" t="s">
        <v>20</v>
      </c>
      <c r="I8935" s="1" t="s">
        <v>62</v>
      </c>
      <c r="J8935" s="1" t="s">
        <v>47312</v>
      </c>
      <c r="K8935" s="3" t="s">
        <v>42</v>
      </c>
      <c r="L8935" s="1" t="s">
        <v>70</v>
      </c>
      <c r="M8935" s="3" t="s">
        <v>27</v>
      </c>
      <c r="N8935" s="3" t="s">
        <v>47341</v>
      </c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1"/>
      <c r="AA8935" s="1" t="s">
        <v>16</v>
      </c>
      <c r="AB8935" s="3" t="s">
        <v>12</v>
      </c>
      <c r="AC8935" s="23" t="s">
        <v>37802</v>
      </c>
      <c r="AD8935" s="23" t="s">
        <v>46100</v>
      </c>
      <c r="AE8935" t="s">
        <v>35394</v>
      </c>
    </row>
    <row r="8936" spans="1:31" ht="14.25" customHeight="1">
      <c r="A8936" s="1">
        <v>8935</v>
      </c>
      <c r="B8936" s="1" t="s">
        <v>54</v>
      </c>
      <c r="C8936" s="1" t="s">
        <v>10236</v>
      </c>
      <c r="D8936" s="1" t="s">
        <v>1160</v>
      </c>
      <c r="E8936" s="1" t="s">
        <v>37129</v>
      </c>
      <c r="F8936" s="1" t="s">
        <v>32208</v>
      </c>
      <c r="G8936" s="14">
        <v>9166160969</v>
      </c>
      <c r="H8936" s="1" t="s">
        <v>15</v>
      </c>
      <c r="I8936" s="1" t="s">
        <v>9</v>
      </c>
      <c r="J8936" s="1" t="s">
        <v>47312</v>
      </c>
      <c r="K8936" s="3" t="s">
        <v>63</v>
      </c>
      <c r="L8936" s="1" t="s">
        <v>70</v>
      </c>
      <c r="M8936" s="3" t="s">
        <v>213</v>
      </c>
      <c r="N8936" s="3" t="s">
        <v>47341</v>
      </c>
      <c r="O8936" s="3" t="s">
        <v>17</v>
      </c>
      <c r="P8936" s="3" t="s">
        <v>47312</v>
      </c>
      <c r="Q8936" s="3" t="s">
        <v>42</v>
      </c>
      <c r="R8936" s="3" t="s">
        <v>47312</v>
      </c>
      <c r="S8936" s="3" t="s">
        <v>27</v>
      </c>
      <c r="T8936" s="3" t="s">
        <v>47312</v>
      </c>
      <c r="U8936" s="3" t="s">
        <v>117</v>
      </c>
      <c r="V8936" s="3" t="s">
        <v>47312</v>
      </c>
      <c r="W8936" s="3" t="s">
        <v>178</v>
      </c>
      <c r="X8936" s="3" t="s">
        <v>47312</v>
      </c>
      <c r="Y8936" s="3" t="s">
        <v>171</v>
      </c>
      <c r="Z8936" s="1" t="s">
        <v>47312</v>
      </c>
      <c r="AA8936" s="1" t="s">
        <v>16</v>
      </c>
      <c r="AB8936" s="3" t="s">
        <v>12</v>
      </c>
      <c r="AC8936" s="23" t="s">
        <v>37802</v>
      </c>
      <c r="AD8936" s="23" t="s">
        <v>40730</v>
      </c>
      <c r="AE8936" t="s">
        <v>35394</v>
      </c>
    </row>
    <row r="8937" spans="1:31" ht="14.25" customHeight="1">
      <c r="A8937" s="1">
        <v>8936</v>
      </c>
      <c r="B8937" s="1" t="s">
        <v>54</v>
      </c>
      <c r="C8937" s="1" t="s">
        <v>10254</v>
      </c>
      <c r="D8937" s="1" t="s">
        <v>361</v>
      </c>
      <c r="E8937" s="1" t="s">
        <v>13921</v>
      </c>
      <c r="F8937" s="1" t="s">
        <v>34347</v>
      </c>
      <c r="G8937" s="14">
        <v>91941144</v>
      </c>
      <c r="H8937" s="1" t="s">
        <v>20</v>
      </c>
      <c r="I8937" s="1" t="s">
        <v>41</v>
      </c>
      <c r="J8937" s="1" t="s">
        <v>47312</v>
      </c>
      <c r="K8937" s="3" t="s">
        <v>42</v>
      </c>
      <c r="L8937" s="1" t="s">
        <v>70</v>
      </c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1"/>
      <c r="AA8937" s="1" t="s">
        <v>16</v>
      </c>
      <c r="AB8937" s="3" t="s">
        <v>12</v>
      </c>
      <c r="AC8937" s="23" t="s">
        <v>37802</v>
      </c>
      <c r="AD8937" s="23" t="s">
        <v>46101</v>
      </c>
      <c r="AE8937" t="s">
        <v>35410</v>
      </c>
    </row>
    <row r="8938" spans="1:31" ht="14.25" customHeight="1">
      <c r="A8938" s="1">
        <v>8937</v>
      </c>
      <c r="B8938" s="1" t="s">
        <v>54</v>
      </c>
      <c r="C8938" s="1" t="s">
        <v>10259</v>
      </c>
      <c r="D8938" s="1" t="s">
        <v>35964</v>
      </c>
      <c r="E8938" s="1" t="s">
        <v>774</v>
      </c>
      <c r="F8938" s="1" t="s">
        <v>10260</v>
      </c>
      <c r="G8938" s="14">
        <v>919446041999</v>
      </c>
      <c r="H8938" s="1" t="s">
        <v>20</v>
      </c>
      <c r="I8938" s="1" t="s">
        <v>62</v>
      </c>
      <c r="J8938" s="1" t="s">
        <v>47312</v>
      </c>
      <c r="K8938" s="3" t="s">
        <v>63</v>
      </c>
      <c r="L8938" s="1" t="s">
        <v>70</v>
      </c>
      <c r="M8938" s="3" t="s">
        <v>213</v>
      </c>
      <c r="N8938" s="3" t="s">
        <v>47341</v>
      </c>
      <c r="O8938" s="3" t="s">
        <v>17</v>
      </c>
      <c r="P8938" s="3" t="s">
        <v>47312</v>
      </c>
      <c r="Q8938" s="3" t="s">
        <v>42</v>
      </c>
      <c r="R8938" s="3" t="s">
        <v>47312</v>
      </c>
      <c r="S8938" s="3" t="s">
        <v>27</v>
      </c>
      <c r="T8938" s="3" t="s">
        <v>47312</v>
      </c>
      <c r="U8938" s="3" t="s">
        <v>117</v>
      </c>
      <c r="V8938" s="3" t="s">
        <v>47312</v>
      </c>
      <c r="W8938" s="3" t="s">
        <v>178</v>
      </c>
      <c r="X8938" s="3" t="s">
        <v>47312</v>
      </c>
      <c r="Y8938" s="3" t="s">
        <v>171</v>
      </c>
      <c r="Z8938" s="1" t="s">
        <v>47312</v>
      </c>
      <c r="AA8938" s="1" t="s">
        <v>16</v>
      </c>
      <c r="AB8938" s="3" t="s">
        <v>12</v>
      </c>
      <c r="AC8938" s="23" t="s">
        <v>37802</v>
      </c>
      <c r="AD8938" s="23" t="s">
        <v>42983</v>
      </c>
      <c r="AE8938" t="s">
        <v>35409</v>
      </c>
    </row>
    <row r="8939" spans="1:31" ht="14.25" customHeight="1">
      <c r="A8939" s="1">
        <v>8938</v>
      </c>
      <c r="B8939" s="1" t="s">
        <v>54</v>
      </c>
      <c r="C8939" s="1" t="s">
        <v>10274</v>
      </c>
      <c r="D8939" s="1" t="s">
        <v>2572</v>
      </c>
      <c r="E8939" s="1" t="s">
        <v>139</v>
      </c>
      <c r="F8939" s="1" t="s">
        <v>10275</v>
      </c>
      <c r="G8939" s="14">
        <v>919444060406</v>
      </c>
      <c r="H8939" s="1" t="s">
        <v>20</v>
      </c>
      <c r="I8939" s="1" t="s">
        <v>9</v>
      </c>
      <c r="J8939" s="1" t="s">
        <v>47312</v>
      </c>
      <c r="K8939" s="3" t="s">
        <v>42</v>
      </c>
      <c r="L8939" s="1" t="s">
        <v>70</v>
      </c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1"/>
      <c r="AA8939" s="1" t="s">
        <v>16</v>
      </c>
      <c r="AB8939" s="3" t="s">
        <v>12</v>
      </c>
      <c r="AC8939" s="23" t="s">
        <v>37802</v>
      </c>
      <c r="AD8939" s="23" t="s">
        <v>46102</v>
      </c>
      <c r="AE8939" t="s">
        <v>35399</v>
      </c>
    </row>
    <row r="8940" spans="1:31" ht="14.25" customHeight="1">
      <c r="A8940" s="1">
        <v>8939</v>
      </c>
      <c r="B8940" s="9" t="s">
        <v>6</v>
      </c>
      <c r="C8940" s="1" t="s">
        <v>10307</v>
      </c>
      <c r="D8940" s="1" t="s">
        <v>6801</v>
      </c>
      <c r="E8940" s="1" t="s">
        <v>3260</v>
      </c>
      <c r="F8940" s="1" t="s">
        <v>25865</v>
      </c>
      <c r="G8940" s="14">
        <v>919496040</v>
      </c>
      <c r="H8940" s="1" t="s">
        <v>8</v>
      </c>
      <c r="I8940" s="1" t="s">
        <v>41</v>
      </c>
      <c r="J8940" s="1" t="s">
        <v>47312</v>
      </c>
      <c r="K8940" s="3" t="s">
        <v>42</v>
      </c>
      <c r="L8940" s="1" t="s">
        <v>70</v>
      </c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1"/>
      <c r="AA8940" s="1" t="s">
        <v>16</v>
      </c>
      <c r="AB8940" s="3" t="s">
        <v>12</v>
      </c>
      <c r="AC8940" s="23" t="s">
        <v>37802</v>
      </c>
      <c r="AD8940" s="23" t="s">
        <v>46103</v>
      </c>
      <c r="AE8940" t="s">
        <v>35410</v>
      </c>
    </row>
    <row r="8941" spans="1:31" ht="14.25" customHeight="1">
      <c r="A8941" s="1">
        <v>8940</v>
      </c>
      <c r="B8941" s="1" t="s">
        <v>54</v>
      </c>
      <c r="C8941" s="1" t="s">
        <v>10315</v>
      </c>
      <c r="D8941" s="1" t="s">
        <v>350</v>
      </c>
      <c r="E8941" s="1" t="s">
        <v>139</v>
      </c>
      <c r="F8941" s="1" t="s">
        <v>34350</v>
      </c>
      <c r="G8941" s="14">
        <v>919446014419</v>
      </c>
      <c r="H8941" s="1" t="s">
        <v>8</v>
      </c>
      <c r="I8941" s="1" t="s">
        <v>9</v>
      </c>
      <c r="J8941" s="1" t="s">
        <v>47312</v>
      </c>
      <c r="K8941" s="3" t="s">
        <v>178</v>
      </c>
      <c r="L8941" s="1" t="s">
        <v>70</v>
      </c>
      <c r="M8941" s="3" t="s">
        <v>171</v>
      </c>
      <c r="N8941" s="3" t="s">
        <v>47341</v>
      </c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1"/>
      <c r="AA8941" s="1" t="s">
        <v>16</v>
      </c>
      <c r="AB8941" s="3" t="s">
        <v>12</v>
      </c>
      <c r="AC8941" s="23" t="s">
        <v>37802</v>
      </c>
      <c r="AD8941" s="23" t="s">
        <v>41067</v>
      </c>
      <c r="AE8941" t="s">
        <v>35410</v>
      </c>
    </row>
    <row r="8942" spans="1:31" ht="14.25" customHeight="1">
      <c r="A8942" s="1">
        <v>8941</v>
      </c>
      <c r="B8942" s="1" t="s">
        <v>54</v>
      </c>
      <c r="C8942" s="1" t="s">
        <v>10387</v>
      </c>
      <c r="D8942" s="1" t="s">
        <v>10388</v>
      </c>
      <c r="E8942" s="1" t="s">
        <v>487</v>
      </c>
      <c r="F8942" s="1" t="s">
        <v>25897</v>
      </c>
      <c r="G8942" s="14">
        <v>919446666196</v>
      </c>
      <c r="H8942" s="1" t="s">
        <v>20</v>
      </c>
      <c r="I8942" s="1" t="s">
        <v>9</v>
      </c>
      <c r="J8942" s="1" t="s">
        <v>47312</v>
      </c>
      <c r="K8942" s="3" t="s">
        <v>42</v>
      </c>
      <c r="L8942" s="1" t="s">
        <v>70</v>
      </c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1"/>
      <c r="AA8942" s="1" t="s">
        <v>16</v>
      </c>
      <c r="AB8942" s="3" t="s">
        <v>12</v>
      </c>
      <c r="AC8942" s="23" t="s">
        <v>37802</v>
      </c>
      <c r="AD8942" s="23" t="s">
        <v>43542</v>
      </c>
      <c r="AE8942" t="s">
        <v>35399</v>
      </c>
    </row>
    <row r="8943" spans="1:31" ht="14.25" customHeight="1">
      <c r="A8943" s="1">
        <v>8942</v>
      </c>
      <c r="B8943" s="1" t="s">
        <v>10396</v>
      </c>
      <c r="C8943" s="22" t="s">
        <v>37778</v>
      </c>
      <c r="D8943" s="1" t="s">
        <v>35965</v>
      </c>
      <c r="E8943" s="1" t="s">
        <v>37130</v>
      </c>
      <c r="F8943" s="1" t="s">
        <v>32239</v>
      </c>
      <c r="G8943" s="14">
        <v>91140444</v>
      </c>
      <c r="H8943" s="1" t="s">
        <v>20</v>
      </c>
      <c r="I8943" s="1" t="s">
        <v>9</v>
      </c>
      <c r="J8943" s="1" t="s">
        <v>47312</v>
      </c>
      <c r="K8943" s="3" t="s">
        <v>42</v>
      </c>
      <c r="L8943" s="1" t="s">
        <v>70</v>
      </c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1"/>
      <c r="AA8943" s="1" t="s">
        <v>16</v>
      </c>
      <c r="AB8943" s="3" t="s">
        <v>12</v>
      </c>
      <c r="AC8943" s="23" t="s">
        <v>37802</v>
      </c>
      <c r="AD8943" s="23" t="s">
        <v>46104</v>
      </c>
      <c r="AE8943" t="s">
        <v>35409</v>
      </c>
    </row>
    <row r="8944" spans="1:31" ht="14.25" customHeight="1">
      <c r="A8944" s="1">
        <v>8943</v>
      </c>
      <c r="B8944" s="1" t="s">
        <v>10396</v>
      </c>
      <c r="C8944" s="22" t="s">
        <v>37778</v>
      </c>
      <c r="D8944" s="1" t="s">
        <v>359</v>
      </c>
      <c r="E8944" s="1" t="s">
        <v>1577</v>
      </c>
      <c r="F8944" s="1" t="s">
        <v>25974</v>
      </c>
      <c r="G8944" s="14">
        <v>91406446444</v>
      </c>
      <c r="H8944" s="1" t="s">
        <v>20</v>
      </c>
      <c r="I8944" s="1" t="s">
        <v>37779</v>
      </c>
      <c r="J8944" s="1" t="s">
        <v>47312</v>
      </c>
      <c r="K8944" s="3" t="s">
        <v>17</v>
      </c>
      <c r="L8944" s="1" t="s">
        <v>70</v>
      </c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1"/>
      <c r="AA8944" s="1" t="s">
        <v>11</v>
      </c>
      <c r="AB8944" s="3" t="s">
        <v>13</v>
      </c>
      <c r="AC8944" s="23" t="s">
        <v>37802</v>
      </c>
      <c r="AD8944" s="23" t="s">
        <v>46105</v>
      </c>
      <c r="AE8944" t="s">
        <v>35394</v>
      </c>
    </row>
    <row r="8945" spans="1:31" ht="14.25" customHeight="1">
      <c r="A8945" s="1">
        <v>8944</v>
      </c>
      <c r="B8945" s="1" t="s">
        <v>10396</v>
      </c>
      <c r="C8945" s="22" t="s">
        <v>37778</v>
      </c>
      <c r="D8945" s="1" t="s">
        <v>555</v>
      </c>
      <c r="E8945" s="1" t="s">
        <v>37131</v>
      </c>
      <c r="F8945" s="1" t="s">
        <v>25975</v>
      </c>
      <c r="G8945" s="14">
        <v>91400041169</v>
      </c>
      <c r="H8945" s="1" t="s">
        <v>20</v>
      </c>
      <c r="I8945" s="1" t="s">
        <v>9</v>
      </c>
      <c r="J8945" s="1" t="s">
        <v>47312</v>
      </c>
      <c r="K8945" s="3" t="s">
        <v>63</v>
      </c>
      <c r="L8945" s="1" t="s">
        <v>70</v>
      </c>
      <c r="M8945" s="3" t="s">
        <v>213</v>
      </c>
      <c r="N8945" s="3" t="s">
        <v>47341</v>
      </c>
      <c r="O8945" s="3" t="s">
        <v>17</v>
      </c>
      <c r="P8945" s="3" t="s">
        <v>47312</v>
      </c>
      <c r="Q8945" s="3" t="s">
        <v>42</v>
      </c>
      <c r="R8945" s="3" t="s">
        <v>47312</v>
      </c>
      <c r="S8945" s="3" t="s">
        <v>27</v>
      </c>
      <c r="T8945" s="3" t="s">
        <v>47312</v>
      </c>
      <c r="U8945" s="3" t="s">
        <v>117</v>
      </c>
      <c r="V8945" s="3" t="s">
        <v>47312</v>
      </c>
      <c r="W8945" s="3" t="s">
        <v>178</v>
      </c>
      <c r="X8945" s="3" t="s">
        <v>47312</v>
      </c>
      <c r="Y8945" s="3" t="s">
        <v>171</v>
      </c>
      <c r="Z8945" s="1" t="s">
        <v>47312</v>
      </c>
      <c r="AA8945" s="1" t="s">
        <v>16</v>
      </c>
      <c r="AB8945" s="3" t="s">
        <v>12</v>
      </c>
      <c r="AC8945" s="23" t="s">
        <v>37802</v>
      </c>
      <c r="AD8945" s="23" t="s">
        <v>46106</v>
      </c>
      <c r="AE8945" t="s">
        <v>35409</v>
      </c>
    </row>
    <row r="8946" spans="1:31" ht="14.25" customHeight="1">
      <c r="A8946" s="1">
        <v>8945</v>
      </c>
      <c r="B8946" s="1" t="s">
        <v>10396</v>
      </c>
      <c r="C8946" s="22" t="s">
        <v>37778</v>
      </c>
      <c r="D8946" s="1" t="s">
        <v>2530</v>
      </c>
      <c r="E8946" s="1" t="s">
        <v>287</v>
      </c>
      <c r="F8946" s="1" t="s">
        <v>32249</v>
      </c>
      <c r="G8946" s="14">
        <v>91494941494</v>
      </c>
      <c r="H8946" s="1" t="s">
        <v>20</v>
      </c>
      <c r="I8946" s="1" t="s">
        <v>9</v>
      </c>
      <c r="J8946" s="1" t="s">
        <v>47312</v>
      </c>
      <c r="K8946" s="3" t="s">
        <v>63</v>
      </c>
      <c r="L8946" s="1" t="s">
        <v>70</v>
      </c>
      <c r="M8946" s="3" t="s">
        <v>213</v>
      </c>
      <c r="N8946" s="3" t="s">
        <v>47341</v>
      </c>
      <c r="O8946" s="3" t="s">
        <v>17</v>
      </c>
      <c r="P8946" s="3" t="s">
        <v>47312</v>
      </c>
      <c r="Q8946" s="3" t="s">
        <v>42</v>
      </c>
      <c r="R8946" s="3" t="s">
        <v>47312</v>
      </c>
      <c r="S8946" s="3" t="s">
        <v>27</v>
      </c>
      <c r="T8946" s="3" t="s">
        <v>47312</v>
      </c>
      <c r="U8946" s="3" t="s">
        <v>117</v>
      </c>
      <c r="V8946" s="3" t="s">
        <v>47312</v>
      </c>
      <c r="W8946" s="3" t="s">
        <v>178</v>
      </c>
      <c r="X8946" s="3" t="s">
        <v>47312</v>
      </c>
      <c r="Y8946" s="3" t="s">
        <v>171</v>
      </c>
      <c r="Z8946" s="1" t="s">
        <v>47312</v>
      </c>
      <c r="AA8946" s="1" t="s">
        <v>16</v>
      </c>
      <c r="AB8946" s="3" t="s">
        <v>12</v>
      </c>
      <c r="AC8946" s="23" t="s">
        <v>37802</v>
      </c>
      <c r="AD8946" s="23" t="s">
        <v>46107</v>
      </c>
      <c r="AE8946" t="s">
        <v>35399</v>
      </c>
    </row>
    <row r="8947" spans="1:31" ht="14.25" customHeight="1">
      <c r="A8947" s="1">
        <v>8946</v>
      </c>
      <c r="B8947" s="9" t="s">
        <v>6</v>
      </c>
      <c r="C8947" s="1" t="s">
        <v>10624</v>
      </c>
      <c r="D8947" s="1" t="s">
        <v>10625</v>
      </c>
      <c r="E8947" s="1" t="s">
        <v>40</v>
      </c>
      <c r="F8947" s="1" t="s">
        <v>26009</v>
      </c>
      <c r="G8947" s="14">
        <v>91696199990</v>
      </c>
      <c r="H8947" s="1" t="s">
        <v>8</v>
      </c>
      <c r="I8947" s="1" t="s">
        <v>62</v>
      </c>
      <c r="J8947" s="1" t="s">
        <v>47312</v>
      </c>
      <c r="K8947" s="3" t="s">
        <v>42</v>
      </c>
      <c r="L8947" s="1" t="s">
        <v>70</v>
      </c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1"/>
      <c r="AA8947" s="1" t="s">
        <v>16</v>
      </c>
      <c r="AB8947" s="3" t="s">
        <v>12</v>
      </c>
      <c r="AC8947" s="23" t="s">
        <v>37802</v>
      </c>
      <c r="AD8947" s="23" t="s">
        <v>41942</v>
      </c>
      <c r="AE8947" t="s">
        <v>35399</v>
      </c>
    </row>
    <row r="8948" spans="1:31" ht="14.25" customHeight="1">
      <c r="A8948" s="1">
        <v>8947</v>
      </c>
      <c r="B8948" s="9" t="s">
        <v>6</v>
      </c>
      <c r="C8948" s="1" t="s">
        <v>10660</v>
      </c>
      <c r="D8948" s="1" t="s">
        <v>557</v>
      </c>
      <c r="E8948" s="1" t="s">
        <v>5517</v>
      </c>
      <c r="F8948" s="1" t="s">
        <v>26030</v>
      </c>
      <c r="G8948" s="14">
        <v>91990441996</v>
      </c>
      <c r="H8948" s="1" t="s">
        <v>37</v>
      </c>
      <c r="I8948" s="1" t="s">
        <v>41</v>
      </c>
      <c r="J8948" s="1" t="s">
        <v>47312</v>
      </c>
      <c r="K8948" s="3" t="s">
        <v>42</v>
      </c>
      <c r="L8948" s="1" t="s">
        <v>70</v>
      </c>
      <c r="M8948" s="3" t="s">
        <v>27</v>
      </c>
      <c r="N8948" s="3" t="s">
        <v>47341</v>
      </c>
      <c r="O8948" s="3" t="s">
        <v>47349</v>
      </c>
      <c r="P8948" s="3" t="s">
        <v>47312</v>
      </c>
      <c r="Q8948" s="3"/>
      <c r="R8948" s="3"/>
      <c r="S8948" s="3"/>
      <c r="T8948" s="3"/>
      <c r="U8948" s="3"/>
      <c r="V8948" s="3"/>
      <c r="W8948" s="3"/>
      <c r="X8948" s="3"/>
      <c r="Y8948" s="3"/>
      <c r="Z8948" s="1"/>
      <c r="AA8948" s="1" t="s">
        <v>16</v>
      </c>
      <c r="AB8948" s="3" t="s">
        <v>12</v>
      </c>
      <c r="AC8948" s="23" t="s">
        <v>37802</v>
      </c>
      <c r="AD8948" s="23" t="s">
        <v>39333</v>
      </c>
      <c r="AE8948" t="s">
        <v>35410</v>
      </c>
    </row>
    <row r="8949" spans="1:31" ht="14.25" customHeight="1">
      <c r="A8949" s="1">
        <v>8948</v>
      </c>
      <c r="B8949" s="9" t="s">
        <v>6</v>
      </c>
      <c r="C8949" s="1" t="s">
        <v>10721</v>
      </c>
      <c r="D8949" s="1" t="s">
        <v>1155</v>
      </c>
      <c r="E8949" s="1" t="s">
        <v>139</v>
      </c>
      <c r="F8949" s="1" t="s">
        <v>32260</v>
      </c>
      <c r="G8949" s="14">
        <v>91904141666</v>
      </c>
      <c r="H8949" s="1" t="s">
        <v>8</v>
      </c>
      <c r="I8949" s="1" t="s">
        <v>9</v>
      </c>
      <c r="J8949" s="1" t="s">
        <v>47312</v>
      </c>
      <c r="K8949" s="3" t="s">
        <v>42</v>
      </c>
      <c r="L8949" s="1" t="s">
        <v>70</v>
      </c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1"/>
      <c r="AA8949" s="1" t="s">
        <v>16</v>
      </c>
      <c r="AB8949" s="3" t="s">
        <v>12</v>
      </c>
      <c r="AC8949" s="23" t="s">
        <v>37802</v>
      </c>
      <c r="AD8949" s="23" t="s">
        <v>46108</v>
      </c>
      <c r="AE8949" t="s">
        <v>35394</v>
      </c>
    </row>
    <row r="8950" spans="1:31" ht="14.25" customHeight="1">
      <c r="A8950" s="1">
        <v>8949</v>
      </c>
      <c r="B8950" s="1" t="s">
        <v>10396</v>
      </c>
      <c r="C8950" s="22" t="s">
        <v>37778</v>
      </c>
      <c r="D8950" s="1" t="s">
        <v>3301</v>
      </c>
      <c r="E8950" s="1" t="s">
        <v>326</v>
      </c>
      <c r="F8950" s="1" t="s">
        <v>32275</v>
      </c>
      <c r="G8950" s="14">
        <v>919016944466</v>
      </c>
      <c r="H8950" s="1" t="s">
        <v>37</v>
      </c>
      <c r="I8950" s="1" t="s">
        <v>41</v>
      </c>
      <c r="J8950" s="1" t="s">
        <v>47312</v>
      </c>
      <c r="K8950" s="3" t="s">
        <v>42</v>
      </c>
      <c r="L8950" s="1" t="s">
        <v>70</v>
      </c>
      <c r="M8950" s="3" t="s">
        <v>27</v>
      </c>
      <c r="N8950" s="3" t="s">
        <v>47341</v>
      </c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1"/>
      <c r="AA8950" s="1" t="s">
        <v>16</v>
      </c>
      <c r="AB8950" s="3" t="s">
        <v>12</v>
      </c>
      <c r="AC8950" s="23" t="s">
        <v>37802</v>
      </c>
      <c r="AD8950" s="23" t="s">
        <v>46109</v>
      </c>
      <c r="AE8950" t="s">
        <v>35394</v>
      </c>
    </row>
    <row r="8951" spans="1:31" ht="14.25" customHeight="1">
      <c r="A8951" s="1">
        <v>8950</v>
      </c>
      <c r="B8951" s="1" t="s">
        <v>10396</v>
      </c>
      <c r="C8951" s="22" t="s">
        <v>37778</v>
      </c>
      <c r="D8951" s="1" t="s">
        <v>230</v>
      </c>
      <c r="E8951" s="1" t="s">
        <v>255</v>
      </c>
      <c r="F8951" s="1" t="s">
        <v>26145</v>
      </c>
      <c r="G8951" s="14">
        <v>919909499669</v>
      </c>
      <c r="H8951" s="1" t="s">
        <v>20</v>
      </c>
      <c r="I8951" s="1" t="s">
        <v>9</v>
      </c>
      <c r="J8951" s="1" t="s">
        <v>47312</v>
      </c>
      <c r="K8951" s="3" t="s">
        <v>42</v>
      </c>
      <c r="L8951" s="1" t="s">
        <v>70</v>
      </c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1"/>
      <c r="AA8951" s="1" t="s">
        <v>16</v>
      </c>
      <c r="AB8951" s="3" t="s">
        <v>12</v>
      </c>
      <c r="AC8951" s="23" t="s">
        <v>37802</v>
      </c>
      <c r="AD8951" s="23" t="s">
        <v>41117</v>
      </c>
      <c r="AE8951" t="s">
        <v>35399</v>
      </c>
    </row>
    <row r="8952" spans="1:31" ht="14.25" customHeight="1">
      <c r="A8952" s="1">
        <v>8951</v>
      </c>
      <c r="B8952" s="1" t="s">
        <v>10396</v>
      </c>
      <c r="C8952" s="22" t="s">
        <v>37778</v>
      </c>
      <c r="D8952" s="1" t="s">
        <v>2140</v>
      </c>
      <c r="E8952" s="1" t="s">
        <v>40</v>
      </c>
      <c r="F8952" s="1" t="s">
        <v>10879</v>
      </c>
      <c r="G8952" s="14">
        <v>919946440409</v>
      </c>
      <c r="H8952" s="1" t="s">
        <v>20</v>
      </c>
      <c r="I8952" s="1" t="s">
        <v>9</v>
      </c>
      <c r="J8952" s="1" t="s">
        <v>47312</v>
      </c>
      <c r="K8952" s="3" t="s">
        <v>27</v>
      </c>
      <c r="L8952" s="1" t="s">
        <v>70</v>
      </c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1"/>
      <c r="AA8952" s="1" t="s">
        <v>16</v>
      </c>
      <c r="AB8952" s="3" t="s">
        <v>12</v>
      </c>
      <c r="AC8952" s="23" t="s">
        <v>37802</v>
      </c>
      <c r="AD8952" s="23" t="s">
        <v>46110</v>
      </c>
      <c r="AE8952" t="s">
        <v>35409</v>
      </c>
    </row>
    <row r="8953" spans="1:31" ht="14.25" customHeight="1">
      <c r="A8953" s="1">
        <v>8952</v>
      </c>
      <c r="B8953" s="1" t="s">
        <v>10396</v>
      </c>
      <c r="C8953" s="1" t="s">
        <v>11204</v>
      </c>
      <c r="D8953" s="1" t="s">
        <v>11514</v>
      </c>
      <c r="E8953" s="1" t="s">
        <v>680</v>
      </c>
      <c r="F8953" s="1" t="s">
        <v>26320</v>
      </c>
      <c r="G8953" s="14">
        <v>914466666906</v>
      </c>
      <c r="H8953" s="1" t="s">
        <v>8</v>
      </c>
      <c r="I8953" s="1" t="s">
        <v>41</v>
      </c>
      <c r="J8953" s="1" t="s">
        <v>47312</v>
      </c>
      <c r="K8953" s="3" t="s">
        <v>42</v>
      </c>
      <c r="L8953" s="1" t="s">
        <v>70</v>
      </c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1"/>
      <c r="AA8953" s="1" t="s">
        <v>16</v>
      </c>
      <c r="AB8953" s="3" t="s">
        <v>12</v>
      </c>
      <c r="AC8953" s="23" t="s">
        <v>37803</v>
      </c>
      <c r="AD8953" s="23" t="s">
        <v>46111</v>
      </c>
      <c r="AE8953" t="s">
        <v>35394</v>
      </c>
    </row>
    <row r="8954" spans="1:31" ht="14.25" customHeight="1">
      <c r="A8954" s="1">
        <v>8953</v>
      </c>
      <c r="B8954" s="9" t="s">
        <v>6</v>
      </c>
      <c r="C8954" s="1" t="s">
        <v>11222</v>
      </c>
      <c r="D8954" s="1" t="s">
        <v>344</v>
      </c>
      <c r="E8954" s="1" t="s">
        <v>159</v>
      </c>
      <c r="F8954" s="1" t="s">
        <v>26326</v>
      </c>
      <c r="G8954" s="14">
        <v>9199146964</v>
      </c>
      <c r="H8954" s="1" t="s">
        <v>132</v>
      </c>
      <c r="I8954" s="1" t="s">
        <v>62</v>
      </c>
      <c r="J8954" s="1" t="s">
        <v>47312</v>
      </c>
      <c r="K8954" s="3" t="s">
        <v>42</v>
      </c>
      <c r="L8954" s="1" t="s">
        <v>70</v>
      </c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1"/>
      <c r="AA8954" s="1" t="s">
        <v>16</v>
      </c>
      <c r="AB8954" s="3" t="s">
        <v>12</v>
      </c>
      <c r="AC8954" s="23" t="s">
        <v>37803</v>
      </c>
      <c r="AD8954" s="23" t="s">
        <v>46112</v>
      </c>
      <c r="AE8954" t="s">
        <v>35409</v>
      </c>
    </row>
    <row r="8955" spans="1:31" ht="14.25" customHeight="1">
      <c r="A8955" s="1">
        <v>8954</v>
      </c>
      <c r="B8955" s="1" t="s">
        <v>10396</v>
      </c>
      <c r="C8955" s="1" t="s">
        <v>11325</v>
      </c>
      <c r="D8955" s="1" t="s">
        <v>2205</v>
      </c>
      <c r="E8955" s="1" t="s">
        <v>506</v>
      </c>
      <c r="F8955" s="1" t="s">
        <v>26380</v>
      </c>
      <c r="G8955" s="14">
        <v>919099499466</v>
      </c>
      <c r="H8955" s="1" t="s">
        <v>8</v>
      </c>
      <c r="I8955" s="1" t="s">
        <v>41</v>
      </c>
      <c r="J8955" s="1" t="s">
        <v>47312</v>
      </c>
      <c r="K8955" s="3" t="s">
        <v>17</v>
      </c>
      <c r="L8955" s="1" t="s">
        <v>70</v>
      </c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1"/>
      <c r="AA8955" s="1" t="s">
        <v>11</v>
      </c>
      <c r="AB8955" s="3" t="s">
        <v>13</v>
      </c>
      <c r="AC8955" s="23" t="s">
        <v>37803</v>
      </c>
      <c r="AD8955" s="23" t="s">
        <v>46113</v>
      </c>
      <c r="AE8955" t="s">
        <v>35399</v>
      </c>
    </row>
    <row r="8956" spans="1:31" ht="14.25" customHeight="1">
      <c r="A8956" s="1">
        <v>8955</v>
      </c>
      <c r="B8956" s="1" t="s">
        <v>10396</v>
      </c>
      <c r="C8956" s="1" t="s">
        <v>11361</v>
      </c>
      <c r="D8956" s="1" t="s">
        <v>2266</v>
      </c>
      <c r="E8956" s="1" t="s">
        <v>999</v>
      </c>
      <c r="F8956" s="1" t="s">
        <v>26398</v>
      </c>
      <c r="G8956" s="14">
        <v>91914914444</v>
      </c>
      <c r="H8956" s="1" t="s">
        <v>8</v>
      </c>
      <c r="I8956" s="1" t="s">
        <v>9</v>
      </c>
      <c r="J8956" s="1" t="s">
        <v>47312</v>
      </c>
      <c r="K8956" s="3" t="s">
        <v>63</v>
      </c>
      <c r="L8956" s="1" t="s">
        <v>70</v>
      </c>
      <c r="M8956" s="3" t="s">
        <v>213</v>
      </c>
      <c r="N8956" s="3" t="s">
        <v>47341</v>
      </c>
      <c r="O8956" s="3" t="s">
        <v>17</v>
      </c>
      <c r="P8956" s="3" t="s">
        <v>47312</v>
      </c>
      <c r="Q8956" s="3" t="s">
        <v>42</v>
      </c>
      <c r="R8956" s="3" t="s">
        <v>47312</v>
      </c>
      <c r="S8956" s="3" t="s">
        <v>27</v>
      </c>
      <c r="T8956" s="3" t="s">
        <v>47312</v>
      </c>
      <c r="U8956" s="3" t="s">
        <v>117</v>
      </c>
      <c r="V8956" s="3" t="s">
        <v>47312</v>
      </c>
      <c r="W8956" s="3" t="s">
        <v>178</v>
      </c>
      <c r="X8956" s="3" t="s">
        <v>47312</v>
      </c>
      <c r="Y8956" s="3" t="s">
        <v>171</v>
      </c>
      <c r="Z8956" s="1" t="s">
        <v>47312</v>
      </c>
      <c r="AA8956" s="1" t="s">
        <v>16</v>
      </c>
      <c r="AB8956" s="3" t="s">
        <v>12</v>
      </c>
      <c r="AC8956" s="23" t="s">
        <v>37803</v>
      </c>
      <c r="AD8956" s="23" t="s">
        <v>46114</v>
      </c>
      <c r="AE8956" t="s">
        <v>35409</v>
      </c>
    </row>
    <row r="8957" spans="1:31" ht="14.25" customHeight="1">
      <c r="A8957" s="1">
        <v>8956</v>
      </c>
      <c r="B8957" s="9" t="s">
        <v>6</v>
      </c>
      <c r="C8957" s="1" t="s">
        <v>11399</v>
      </c>
      <c r="D8957" s="1" t="s">
        <v>223</v>
      </c>
      <c r="E8957" s="1" t="s">
        <v>2782</v>
      </c>
      <c r="F8957" s="1" t="s">
        <v>32334</v>
      </c>
      <c r="G8957" s="14">
        <v>914466499990</v>
      </c>
      <c r="H8957" s="1" t="s">
        <v>37</v>
      </c>
      <c r="I8957" s="1" t="s">
        <v>41</v>
      </c>
      <c r="J8957" s="1" t="s">
        <v>47312</v>
      </c>
      <c r="K8957" s="3" t="s">
        <v>27</v>
      </c>
      <c r="L8957" s="1" t="s">
        <v>70</v>
      </c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1"/>
      <c r="AA8957" s="1" t="s">
        <v>16</v>
      </c>
      <c r="AB8957" s="3" t="s">
        <v>12</v>
      </c>
      <c r="AC8957" s="23" t="s">
        <v>37803</v>
      </c>
      <c r="AD8957" s="23" t="s">
        <v>46115</v>
      </c>
      <c r="AE8957" t="s">
        <v>35399</v>
      </c>
    </row>
    <row r="8958" spans="1:31" ht="14.25" customHeight="1">
      <c r="A8958" s="1">
        <v>8957</v>
      </c>
      <c r="B8958" s="1" t="s">
        <v>10396</v>
      </c>
      <c r="C8958" s="1" t="s">
        <v>11539</v>
      </c>
      <c r="D8958" s="1" t="s">
        <v>4850</v>
      </c>
      <c r="E8958" s="1" t="s">
        <v>40</v>
      </c>
      <c r="F8958" s="1" t="s">
        <v>26483</v>
      </c>
      <c r="G8958" s="14">
        <v>914141494</v>
      </c>
      <c r="H8958" s="1" t="s">
        <v>20</v>
      </c>
      <c r="I8958" s="1" t="s">
        <v>9</v>
      </c>
      <c r="J8958" s="1" t="s">
        <v>47312</v>
      </c>
      <c r="K8958" s="3" t="s">
        <v>42</v>
      </c>
      <c r="L8958" s="1" t="s">
        <v>70</v>
      </c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1"/>
      <c r="AA8958" s="1" t="s">
        <v>16</v>
      </c>
      <c r="AB8958" s="3" t="s">
        <v>12</v>
      </c>
      <c r="AC8958" s="23" t="s">
        <v>37803</v>
      </c>
      <c r="AD8958" s="23" t="s">
        <v>43229</v>
      </c>
      <c r="AE8958" t="s">
        <v>35394</v>
      </c>
    </row>
    <row r="8959" spans="1:31" ht="14.25" customHeight="1">
      <c r="A8959" s="1">
        <v>8958</v>
      </c>
      <c r="B8959" s="1" t="s">
        <v>10396</v>
      </c>
      <c r="C8959" s="1" t="s">
        <v>11594</v>
      </c>
      <c r="D8959" s="1" t="s">
        <v>35966</v>
      </c>
      <c r="E8959" s="1" t="s">
        <v>881</v>
      </c>
      <c r="F8959" s="1" t="s">
        <v>11595</v>
      </c>
      <c r="G8959" s="14">
        <v>914940491914</v>
      </c>
      <c r="H8959" s="1" t="s">
        <v>8</v>
      </c>
      <c r="I8959" s="1" t="s">
        <v>9</v>
      </c>
      <c r="J8959" s="1" t="s">
        <v>47312</v>
      </c>
      <c r="K8959" s="3" t="s">
        <v>42</v>
      </c>
      <c r="L8959" s="1" t="s">
        <v>70</v>
      </c>
      <c r="M8959" s="3" t="s">
        <v>178</v>
      </c>
      <c r="N8959" s="3" t="s">
        <v>47341</v>
      </c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1"/>
      <c r="AA8959" s="1" t="s">
        <v>16</v>
      </c>
      <c r="AB8959" s="3" t="s">
        <v>12</v>
      </c>
      <c r="AC8959" s="23" t="s">
        <v>37803</v>
      </c>
      <c r="AD8959" s="23" t="s">
        <v>46116</v>
      </c>
      <c r="AE8959" t="s">
        <v>35410</v>
      </c>
    </row>
    <row r="8960" spans="1:31" ht="14.25" customHeight="1">
      <c r="A8960" s="1">
        <v>8959</v>
      </c>
      <c r="B8960" s="1" t="s">
        <v>10396</v>
      </c>
      <c r="C8960" s="1" t="s">
        <v>11607</v>
      </c>
      <c r="D8960" s="1" t="s">
        <v>35967</v>
      </c>
      <c r="E8960" s="1" t="s">
        <v>40</v>
      </c>
      <c r="F8960" s="1" t="s">
        <v>26514</v>
      </c>
      <c r="G8960" s="14">
        <v>91944600066</v>
      </c>
      <c r="H8960" s="1" t="s">
        <v>20</v>
      </c>
      <c r="I8960" s="1" t="s">
        <v>9</v>
      </c>
      <c r="J8960" s="1" t="s">
        <v>47312</v>
      </c>
      <c r="K8960" s="3" t="s">
        <v>17</v>
      </c>
      <c r="L8960" s="1" t="s">
        <v>70</v>
      </c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1"/>
      <c r="AA8960" s="1" t="s">
        <v>11</v>
      </c>
      <c r="AB8960" s="3" t="s">
        <v>13</v>
      </c>
      <c r="AC8960" s="23" t="s">
        <v>37803</v>
      </c>
      <c r="AD8960" s="23" t="s">
        <v>38516</v>
      </c>
      <c r="AE8960" t="s">
        <v>35399</v>
      </c>
    </row>
    <row r="8961" spans="1:31" ht="14.25" customHeight="1">
      <c r="A8961" s="1">
        <v>8960</v>
      </c>
      <c r="B8961" s="1" t="s">
        <v>10396</v>
      </c>
      <c r="C8961" s="1" t="s">
        <v>11696</v>
      </c>
      <c r="D8961" s="1" t="s">
        <v>1302</v>
      </c>
      <c r="E8961" s="1" t="s">
        <v>2597</v>
      </c>
      <c r="F8961" s="1" t="s">
        <v>32366</v>
      </c>
      <c r="G8961" s="14">
        <v>9199490400</v>
      </c>
      <c r="H8961" s="1" t="s">
        <v>20</v>
      </c>
      <c r="I8961" s="1" t="s">
        <v>9</v>
      </c>
      <c r="J8961" s="1" t="s">
        <v>47312</v>
      </c>
      <c r="K8961" s="3" t="s">
        <v>63</v>
      </c>
      <c r="L8961" s="1" t="s">
        <v>70</v>
      </c>
      <c r="M8961" s="3" t="s">
        <v>213</v>
      </c>
      <c r="N8961" s="3" t="s">
        <v>47341</v>
      </c>
      <c r="O8961" s="3" t="s">
        <v>17</v>
      </c>
      <c r="P8961" s="3" t="s">
        <v>47312</v>
      </c>
      <c r="Q8961" s="3" t="s">
        <v>42</v>
      </c>
      <c r="R8961" s="3" t="s">
        <v>47312</v>
      </c>
      <c r="S8961" s="3" t="s">
        <v>27</v>
      </c>
      <c r="T8961" s="3" t="s">
        <v>47312</v>
      </c>
      <c r="U8961" s="3" t="s">
        <v>117</v>
      </c>
      <c r="V8961" s="3" t="s">
        <v>47312</v>
      </c>
      <c r="W8961" s="3" t="s">
        <v>178</v>
      </c>
      <c r="X8961" s="3" t="s">
        <v>47312</v>
      </c>
      <c r="Y8961" s="3" t="s">
        <v>171</v>
      </c>
      <c r="Z8961" s="1" t="s">
        <v>47312</v>
      </c>
      <c r="AA8961" s="1" t="s">
        <v>16</v>
      </c>
      <c r="AB8961" s="3" t="s">
        <v>12</v>
      </c>
      <c r="AC8961" s="23" t="s">
        <v>37803</v>
      </c>
      <c r="AD8961" s="23" t="s">
        <v>46117</v>
      </c>
      <c r="AE8961" t="s">
        <v>35399</v>
      </c>
    </row>
    <row r="8962" spans="1:31" ht="14.25" customHeight="1">
      <c r="A8962" s="1">
        <v>8961</v>
      </c>
      <c r="B8962" s="9" t="s">
        <v>6</v>
      </c>
      <c r="C8962" s="1" t="s">
        <v>11716</v>
      </c>
      <c r="D8962" s="1" t="s">
        <v>9781</v>
      </c>
      <c r="E8962" s="1" t="s">
        <v>255</v>
      </c>
      <c r="F8962" s="1" t="s">
        <v>34505</v>
      </c>
      <c r="G8962" s="14">
        <v>91969409400</v>
      </c>
      <c r="H8962" s="1" t="s">
        <v>8</v>
      </c>
      <c r="I8962" s="1" t="s">
        <v>41</v>
      </c>
      <c r="J8962" s="1" t="s">
        <v>47312</v>
      </c>
      <c r="K8962" s="3" t="s">
        <v>42</v>
      </c>
      <c r="L8962" s="1" t="s">
        <v>70</v>
      </c>
      <c r="M8962" s="3" t="s">
        <v>178</v>
      </c>
      <c r="N8962" s="3" t="s">
        <v>47341</v>
      </c>
      <c r="O8962" s="3" t="s">
        <v>171</v>
      </c>
      <c r="P8962" s="3" t="s">
        <v>47312</v>
      </c>
      <c r="Q8962" s="3"/>
      <c r="R8962" s="3"/>
      <c r="S8962" s="3"/>
      <c r="T8962" s="3"/>
      <c r="U8962" s="3"/>
      <c r="V8962" s="3"/>
      <c r="W8962" s="3"/>
      <c r="X8962" s="3"/>
      <c r="Y8962" s="3"/>
      <c r="Z8962" s="1"/>
      <c r="AA8962" s="1" t="s">
        <v>16</v>
      </c>
      <c r="AB8962" s="3" t="s">
        <v>12</v>
      </c>
      <c r="AC8962" s="23" t="s">
        <v>37803</v>
      </c>
      <c r="AD8962" s="23" t="s">
        <v>46118</v>
      </c>
      <c r="AE8962" t="s">
        <v>35410</v>
      </c>
    </row>
    <row r="8963" spans="1:31" ht="14.25" customHeight="1">
      <c r="A8963" s="1">
        <v>8962</v>
      </c>
      <c r="B8963" s="1" t="s">
        <v>10396</v>
      </c>
      <c r="C8963" s="1" t="s">
        <v>11748</v>
      </c>
      <c r="D8963" s="1" t="s">
        <v>35968</v>
      </c>
      <c r="E8963" s="1" t="s">
        <v>139</v>
      </c>
      <c r="F8963" s="1" t="s">
        <v>26589</v>
      </c>
      <c r="G8963" s="14">
        <v>91949466664</v>
      </c>
      <c r="H8963" s="1" t="s">
        <v>20</v>
      </c>
      <c r="I8963" s="1" t="s">
        <v>9</v>
      </c>
      <c r="J8963" s="1" t="s">
        <v>47312</v>
      </c>
      <c r="K8963" s="3" t="s">
        <v>17</v>
      </c>
      <c r="L8963" s="1" t="s">
        <v>70</v>
      </c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1"/>
      <c r="AA8963" s="1" t="s">
        <v>11</v>
      </c>
      <c r="AB8963" s="3" t="s">
        <v>56</v>
      </c>
      <c r="AC8963" s="23" t="s">
        <v>37803</v>
      </c>
      <c r="AD8963" s="23" t="s">
        <v>46119</v>
      </c>
      <c r="AE8963" t="s">
        <v>35399</v>
      </c>
    </row>
    <row r="8964" spans="1:31" ht="14.25" customHeight="1">
      <c r="A8964" s="1">
        <v>8963</v>
      </c>
      <c r="B8964" s="1" t="s">
        <v>10396</v>
      </c>
      <c r="C8964" s="1" t="s">
        <v>11853</v>
      </c>
      <c r="D8964" s="1" t="s">
        <v>336</v>
      </c>
      <c r="E8964" s="1" t="s">
        <v>1725</v>
      </c>
      <c r="F8964" s="1" t="s">
        <v>26641</v>
      </c>
      <c r="G8964" s="14">
        <v>919446464690</v>
      </c>
      <c r="H8964" s="1" t="s">
        <v>20</v>
      </c>
      <c r="I8964" s="1" t="s">
        <v>9</v>
      </c>
      <c r="J8964" s="1" t="s">
        <v>47312</v>
      </c>
      <c r="K8964" s="3" t="s">
        <v>63</v>
      </c>
      <c r="L8964" s="1" t="s">
        <v>70</v>
      </c>
      <c r="M8964" s="3" t="s">
        <v>213</v>
      </c>
      <c r="N8964" s="3" t="s">
        <v>47341</v>
      </c>
      <c r="O8964" s="3" t="s">
        <v>17</v>
      </c>
      <c r="P8964" s="3" t="s">
        <v>47312</v>
      </c>
      <c r="Q8964" s="3" t="s">
        <v>42</v>
      </c>
      <c r="R8964" s="3" t="s">
        <v>47312</v>
      </c>
      <c r="S8964" s="3" t="s">
        <v>27</v>
      </c>
      <c r="T8964" s="3" t="s">
        <v>47312</v>
      </c>
      <c r="U8964" s="3" t="s">
        <v>117</v>
      </c>
      <c r="V8964" s="3" t="s">
        <v>47312</v>
      </c>
      <c r="W8964" s="3" t="s">
        <v>178</v>
      </c>
      <c r="X8964" s="3" t="s">
        <v>47312</v>
      </c>
      <c r="Y8964" s="3" t="s">
        <v>171</v>
      </c>
      <c r="Z8964" s="1" t="s">
        <v>47312</v>
      </c>
      <c r="AA8964" s="1" t="s">
        <v>16</v>
      </c>
      <c r="AB8964" s="3" t="s">
        <v>12</v>
      </c>
      <c r="AC8964" s="23" t="s">
        <v>37803</v>
      </c>
      <c r="AD8964" s="23" t="s">
        <v>46120</v>
      </c>
      <c r="AE8964" t="s">
        <v>35399</v>
      </c>
    </row>
    <row r="8965" spans="1:31" ht="14.25" customHeight="1">
      <c r="A8965" s="1">
        <v>8964</v>
      </c>
      <c r="B8965" s="9" t="s">
        <v>6</v>
      </c>
      <c r="C8965" s="1" t="s">
        <v>12373</v>
      </c>
      <c r="D8965" s="1" t="s">
        <v>1867</v>
      </c>
      <c r="E8965" s="1" t="s">
        <v>2618</v>
      </c>
      <c r="F8965" s="1" t="s">
        <v>34561</v>
      </c>
      <c r="G8965" s="14">
        <v>919444044099</v>
      </c>
      <c r="H8965" s="1" t="s">
        <v>20</v>
      </c>
      <c r="I8965" s="1" t="s">
        <v>9</v>
      </c>
      <c r="J8965" s="1" t="s">
        <v>47312</v>
      </c>
      <c r="K8965" s="3" t="s">
        <v>17</v>
      </c>
      <c r="L8965" s="1" t="s">
        <v>70</v>
      </c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1"/>
      <c r="AA8965" s="1" t="s">
        <v>11</v>
      </c>
      <c r="AB8965" s="3" t="s">
        <v>56</v>
      </c>
      <c r="AC8965" s="23" t="s">
        <v>37803</v>
      </c>
      <c r="AD8965" s="23" t="s">
        <v>46121</v>
      </c>
      <c r="AE8965" t="s">
        <v>35409</v>
      </c>
    </row>
    <row r="8966" spans="1:31" ht="14.25" customHeight="1">
      <c r="A8966" s="1">
        <v>8965</v>
      </c>
      <c r="B8966" s="9" t="s">
        <v>6</v>
      </c>
      <c r="C8966" s="1" t="s">
        <v>12541</v>
      </c>
      <c r="D8966" s="1" t="s">
        <v>1160</v>
      </c>
      <c r="E8966" s="1" t="s">
        <v>558</v>
      </c>
      <c r="F8966" s="1" t="s">
        <v>26987</v>
      </c>
      <c r="G8966" s="14">
        <v>914940949964</v>
      </c>
      <c r="H8966" s="1" t="s">
        <v>15</v>
      </c>
      <c r="I8966" s="1" t="s">
        <v>9</v>
      </c>
      <c r="J8966" s="1" t="s">
        <v>47312</v>
      </c>
      <c r="K8966" s="3" t="s">
        <v>42</v>
      </c>
      <c r="L8966" s="1" t="s">
        <v>70</v>
      </c>
      <c r="M8966" s="3" t="s">
        <v>27</v>
      </c>
      <c r="N8966" s="3" t="s">
        <v>47341</v>
      </c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1"/>
      <c r="AA8966" s="1" t="s">
        <v>16</v>
      </c>
      <c r="AB8966" s="3" t="s">
        <v>12</v>
      </c>
      <c r="AC8966" s="23" t="s">
        <v>37803</v>
      </c>
      <c r="AD8966" s="23" t="s">
        <v>46122</v>
      </c>
      <c r="AE8966" t="s">
        <v>35399</v>
      </c>
    </row>
    <row r="8967" spans="1:31" ht="14.25" customHeight="1">
      <c r="A8967" s="1">
        <v>8966</v>
      </c>
      <c r="B8967" s="1" t="s">
        <v>10396</v>
      </c>
      <c r="C8967" s="1" t="s">
        <v>12636</v>
      </c>
      <c r="D8967" s="1" t="s">
        <v>6026</v>
      </c>
      <c r="E8967" s="1" t="s">
        <v>7296</v>
      </c>
      <c r="F8967" s="1" t="s">
        <v>34578</v>
      </c>
      <c r="G8967" s="14">
        <v>91961044946</v>
      </c>
      <c r="H8967" s="1" t="s">
        <v>15</v>
      </c>
      <c r="I8967" s="1" t="s">
        <v>9</v>
      </c>
      <c r="J8967" s="1" t="s">
        <v>47312</v>
      </c>
      <c r="K8967" s="3" t="s">
        <v>17</v>
      </c>
      <c r="L8967" s="1" t="s">
        <v>70</v>
      </c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1"/>
      <c r="AA8967" s="1" t="s">
        <v>11</v>
      </c>
      <c r="AB8967" s="3" t="s">
        <v>321</v>
      </c>
      <c r="AC8967" s="23" t="s">
        <v>37803</v>
      </c>
      <c r="AD8967" s="23" t="s">
        <v>46123</v>
      </c>
      <c r="AE8967" t="s">
        <v>35410</v>
      </c>
    </row>
    <row r="8968" spans="1:31" ht="14.25" customHeight="1">
      <c r="A8968" s="1">
        <v>8967</v>
      </c>
      <c r="B8968" s="1" t="s">
        <v>10396</v>
      </c>
      <c r="C8968" s="1" t="s">
        <v>12670</v>
      </c>
      <c r="D8968" s="1" t="s">
        <v>699</v>
      </c>
      <c r="E8968" s="1" t="s">
        <v>2163</v>
      </c>
      <c r="F8968" s="1" t="s">
        <v>27058</v>
      </c>
      <c r="G8968" s="14">
        <v>919444069060</v>
      </c>
      <c r="H8968" s="1" t="s">
        <v>20</v>
      </c>
      <c r="I8968" s="1" t="s">
        <v>9</v>
      </c>
      <c r="J8968" s="1" t="s">
        <v>47312</v>
      </c>
      <c r="K8968" s="3" t="s">
        <v>17</v>
      </c>
      <c r="L8968" s="1" t="s">
        <v>70</v>
      </c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1"/>
      <c r="AA8968" s="1" t="s">
        <v>11</v>
      </c>
      <c r="AB8968" s="3" t="s">
        <v>56</v>
      </c>
      <c r="AC8968" s="23" t="s">
        <v>37803</v>
      </c>
      <c r="AD8968" s="23" t="s">
        <v>46124</v>
      </c>
      <c r="AE8968" t="s">
        <v>35394</v>
      </c>
    </row>
    <row r="8969" spans="1:31" ht="14.25" customHeight="1">
      <c r="A8969" s="1">
        <v>8968</v>
      </c>
      <c r="B8969" s="9" t="s">
        <v>6</v>
      </c>
      <c r="C8969" s="1" t="s">
        <v>12694</v>
      </c>
      <c r="D8969" s="1" t="s">
        <v>12695</v>
      </c>
      <c r="E8969" s="1" t="s">
        <v>6198</v>
      </c>
      <c r="F8969" s="1" t="s">
        <v>32472</v>
      </c>
      <c r="G8969" s="14">
        <v>919994496694</v>
      </c>
      <c r="H8969" s="1" t="s">
        <v>132</v>
      </c>
      <c r="I8969" s="1" t="s">
        <v>62</v>
      </c>
      <c r="J8969" s="1" t="s">
        <v>47312</v>
      </c>
      <c r="K8969" s="3" t="s">
        <v>42</v>
      </c>
      <c r="L8969" s="1" t="s">
        <v>70</v>
      </c>
      <c r="M8969" s="3" t="s">
        <v>178</v>
      </c>
      <c r="N8969" s="3" t="s">
        <v>47341</v>
      </c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1"/>
      <c r="AA8969" s="1" t="s">
        <v>16</v>
      </c>
      <c r="AB8969" s="3" t="s">
        <v>12</v>
      </c>
      <c r="AC8969" s="23" t="s">
        <v>37803</v>
      </c>
      <c r="AD8969" s="23" t="s">
        <v>46125</v>
      </c>
      <c r="AE8969" t="s">
        <v>35399</v>
      </c>
    </row>
    <row r="8970" spans="1:31" ht="14.25" customHeight="1">
      <c r="A8970" s="1">
        <v>8969</v>
      </c>
      <c r="B8970" s="1" t="s">
        <v>10396</v>
      </c>
      <c r="C8970" s="1" t="s">
        <v>10469</v>
      </c>
      <c r="D8970" s="1" t="s">
        <v>1994</v>
      </c>
      <c r="E8970" s="1" t="s">
        <v>37132</v>
      </c>
      <c r="F8970" s="1" t="s">
        <v>34591</v>
      </c>
      <c r="G8970" s="14">
        <v>919494069066</v>
      </c>
      <c r="H8970" s="1" t="s">
        <v>20</v>
      </c>
      <c r="I8970" s="1" t="s">
        <v>9</v>
      </c>
      <c r="J8970" s="1" t="s">
        <v>47312</v>
      </c>
      <c r="K8970" s="3" t="s">
        <v>63</v>
      </c>
      <c r="L8970" s="1" t="s">
        <v>70</v>
      </c>
      <c r="M8970" s="3" t="s">
        <v>213</v>
      </c>
      <c r="N8970" s="3" t="s">
        <v>47341</v>
      </c>
      <c r="O8970" s="3" t="s">
        <v>17</v>
      </c>
      <c r="P8970" s="3" t="s">
        <v>47312</v>
      </c>
      <c r="Q8970" s="3" t="s">
        <v>42</v>
      </c>
      <c r="R8970" s="3" t="s">
        <v>47312</v>
      </c>
      <c r="S8970" s="3" t="s">
        <v>27</v>
      </c>
      <c r="T8970" s="3" t="s">
        <v>47312</v>
      </c>
      <c r="U8970" s="3" t="s">
        <v>117</v>
      </c>
      <c r="V8970" s="3" t="s">
        <v>47312</v>
      </c>
      <c r="W8970" s="3" t="s">
        <v>178</v>
      </c>
      <c r="X8970" s="3" t="s">
        <v>47312</v>
      </c>
      <c r="Y8970" s="3" t="s">
        <v>171</v>
      </c>
      <c r="Z8970" s="1" t="s">
        <v>47312</v>
      </c>
      <c r="AA8970" s="1" t="s">
        <v>16</v>
      </c>
      <c r="AB8970" s="3" t="s">
        <v>12</v>
      </c>
      <c r="AC8970" s="23" t="s">
        <v>37803</v>
      </c>
      <c r="AD8970" s="23" t="s">
        <v>46126</v>
      </c>
      <c r="AE8970" t="s">
        <v>35409</v>
      </c>
    </row>
    <row r="8971" spans="1:31" ht="14.25" customHeight="1">
      <c r="A8971" s="1">
        <v>8970</v>
      </c>
      <c r="B8971" s="9" t="s">
        <v>6</v>
      </c>
      <c r="C8971" s="1" t="s">
        <v>12812</v>
      </c>
      <c r="D8971" s="1" t="s">
        <v>2542</v>
      </c>
      <c r="E8971" s="1" t="s">
        <v>87</v>
      </c>
      <c r="F8971" s="1" t="s">
        <v>34599</v>
      </c>
      <c r="G8971" s="14">
        <v>91016644994</v>
      </c>
      <c r="H8971" s="1" t="s">
        <v>37</v>
      </c>
      <c r="I8971" s="1" t="s">
        <v>41</v>
      </c>
      <c r="J8971" s="1" t="s">
        <v>47312</v>
      </c>
      <c r="K8971" s="3" t="s">
        <v>42</v>
      </c>
      <c r="L8971" s="1" t="s">
        <v>70</v>
      </c>
      <c r="M8971" s="3" t="s">
        <v>27</v>
      </c>
      <c r="N8971" s="3" t="s">
        <v>47341</v>
      </c>
      <c r="O8971" s="3" t="s">
        <v>47349</v>
      </c>
      <c r="P8971" s="3" t="s">
        <v>47312</v>
      </c>
      <c r="Q8971" s="3"/>
      <c r="R8971" s="3"/>
      <c r="S8971" s="3"/>
      <c r="T8971" s="3"/>
      <c r="U8971" s="3"/>
      <c r="V8971" s="3"/>
      <c r="W8971" s="3"/>
      <c r="X8971" s="3"/>
      <c r="Y8971" s="3"/>
      <c r="Z8971" s="1"/>
      <c r="AA8971" s="1" t="s">
        <v>16</v>
      </c>
      <c r="AB8971" s="3" t="s">
        <v>12</v>
      </c>
      <c r="AC8971" s="23" t="s">
        <v>37803</v>
      </c>
      <c r="AD8971" s="23" t="s">
        <v>42130</v>
      </c>
      <c r="AE8971" t="s">
        <v>35409</v>
      </c>
    </row>
    <row r="8972" spans="1:31" ht="14.25" customHeight="1">
      <c r="A8972" s="1">
        <v>8971</v>
      </c>
      <c r="B8972" s="9" t="s">
        <v>6</v>
      </c>
      <c r="C8972" s="1" t="s">
        <v>12869</v>
      </c>
      <c r="D8972" s="1" t="s">
        <v>12870</v>
      </c>
      <c r="E8972" s="1" t="s">
        <v>12871</v>
      </c>
      <c r="F8972" s="1" t="s">
        <v>27238</v>
      </c>
      <c r="G8972" s="14">
        <v>91949400901</v>
      </c>
      <c r="H8972" s="1" t="s">
        <v>20</v>
      </c>
      <c r="I8972" s="1" t="s">
        <v>9</v>
      </c>
      <c r="J8972" s="1" t="s">
        <v>47312</v>
      </c>
      <c r="K8972" s="3" t="s">
        <v>42</v>
      </c>
      <c r="L8972" s="1" t="s">
        <v>70</v>
      </c>
      <c r="M8972" s="3" t="s">
        <v>27</v>
      </c>
      <c r="N8972" s="3" t="s">
        <v>47341</v>
      </c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1"/>
      <c r="AA8972" s="1" t="s">
        <v>16</v>
      </c>
      <c r="AB8972" s="3" t="s">
        <v>12</v>
      </c>
      <c r="AC8972" s="23" t="s">
        <v>37803</v>
      </c>
      <c r="AD8972" s="23" t="s">
        <v>43801</v>
      </c>
      <c r="AE8972" t="s">
        <v>35399</v>
      </c>
    </row>
    <row r="8973" spans="1:31" ht="14.25" customHeight="1">
      <c r="A8973" s="1">
        <v>8972</v>
      </c>
      <c r="B8973" s="1" t="s">
        <v>10396</v>
      </c>
      <c r="C8973" s="22" t="s">
        <v>37778</v>
      </c>
      <c r="D8973" s="1" t="s">
        <v>5328</v>
      </c>
      <c r="E8973" s="1" t="s">
        <v>881</v>
      </c>
      <c r="F8973" s="1" t="s">
        <v>12877</v>
      </c>
      <c r="G8973" s="14">
        <v>919944144949</v>
      </c>
      <c r="H8973" s="1" t="s">
        <v>132</v>
      </c>
      <c r="I8973" s="1" t="s">
        <v>37779</v>
      </c>
      <c r="J8973" s="1" t="s">
        <v>47312</v>
      </c>
      <c r="K8973" s="3" t="s">
        <v>63</v>
      </c>
      <c r="L8973" s="1" t="s">
        <v>70</v>
      </c>
      <c r="M8973" s="3" t="s">
        <v>213</v>
      </c>
      <c r="N8973" s="3" t="s">
        <v>47341</v>
      </c>
      <c r="O8973" s="3" t="s">
        <v>17</v>
      </c>
      <c r="P8973" s="3" t="s">
        <v>47312</v>
      </c>
      <c r="Q8973" s="3" t="s">
        <v>42</v>
      </c>
      <c r="R8973" s="3" t="s">
        <v>47312</v>
      </c>
      <c r="S8973" s="3" t="s">
        <v>27</v>
      </c>
      <c r="T8973" s="3" t="s">
        <v>47312</v>
      </c>
      <c r="U8973" s="3" t="s">
        <v>117</v>
      </c>
      <c r="V8973" s="3" t="s">
        <v>47312</v>
      </c>
      <c r="W8973" s="3" t="s">
        <v>178</v>
      </c>
      <c r="X8973" s="3" t="s">
        <v>47312</v>
      </c>
      <c r="Y8973" s="3" t="s">
        <v>171</v>
      </c>
      <c r="Z8973" s="1" t="s">
        <v>47312</v>
      </c>
      <c r="AA8973" s="1" t="s">
        <v>16</v>
      </c>
      <c r="AB8973" s="3" t="s">
        <v>12</v>
      </c>
      <c r="AC8973" s="23" t="s">
        <v>37803</v>
      </c>
      <c r="AD8973" s="23" t="s">
        <v>46127</v>
      </c>
      <c r="AE8973" t="s">
        <v>35399</v>
      </c>
    </row>
    <row r="8974" spans="1:31" ht="14.25" customHeight="1">
      <c r="A8974" s="1">
        <v>8973</v>
      </c>
      <c r="B8974" s="1" t="s">
        <v>10396</v>
      </c>
      <c r="C8974" s="22" t="s">
        <v>37778</v>
      </c>
      <c r="D8974" s="1" t="s">
        <v>3465</v>
      </c>
      <c r="E8974" s="1" t="s">
        <v>16466</v>
      </c>
      <c r="F8974" s="1" t="s">
        <v>27294</v>
      </c>
      <c r="G8974" s="14">
        <v>91949496666</v>
      </c>
      <c r="H8974" s="1" t="s">
        <v>132</v>
      </c>
      <c r="I8974" s="1" t="s">
        <v>9</v>
      </c>
      <c r="J8974" s="1" t="s">
        <v>47312</v>
      </c>
      <c r="K8974" s="3" t="s">
        <v>17</v>
      </c>
      <c r="L8974" s="1" t="s">
        <v>70</v>
      </c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1"/>
      <c r="AA8974" s="1" t="s">
        <v>11</v>
      </c>
      <c r="AB8974" s="3" t="s">
        <v>13</v>
      </c>
      <c r="AC8974" s="23" t="s">
        <v>37803</v>
      </c>
      <c r="AD8974" s="23" t="s">
        <v>46128</v>
      </c>
      <c r="AE8974" t="s">
        <v>35394</v>
      </c>
    </row>
    <row r="8975" spans="1:31" ht="14.25" customHeight="1">
      <c r="A8975" s="1">
        <v>8974</v>
      </c>
      <c r="B8975" s="1" t="s">
        <v>10396</v>
      </c>
      <c r="C8975" s="1" t="s">
        <v>12977</v>
      </c>
      <c r="D8975" s="1" t="s">
        <v>39</v>
      </c>
      <c r="E8975" s="1" t="s">
        <v>785</v>
      </c>
      <c r="F8975" s="1" t="s">
        <v>32536</v>
      </c>
      <c r="G8975" s="14">
        <v>91994600490</v>
      </c>
      <c r="H8975" s="1" t="s">
        <v>37</v>
      </c>
      <c r="I8975" s="1" t="s">
        <v>9</v>
      </c>
      <c r="J8975" s="1" t="s">
        <v>47312</v>
      </c>
      <c r="K8975" s="3" t="s">
        <v>63</v>
      </c>
      <c r="L8975" s="1" t="s">
        <v>70</v>
      </c>
      <c r="M8975" s="3" t="s">
        <v>213</v>
      </c>
      <c r="N8975" s="3" t="s">
        <v>47341</v>
      </c>
      <c r="O8975" s="3" t="s">
        <v>17</v>
      </c>
      <c r="P8975" s="3" t="s">
        <v>47312</v>
      </c>
      <c r="Q8975" s="3" t="s">
        <v>42</v>
      </c>
      <c r="R8975" s="3" t="s">
        <v>47312</v>
      </c>
      <c r="S8975" s="3" t="s">
        <v>27</v>
      </c>
      <c r="T8975" s="3" t="s">
        <v>47312</v>
      </c>
      <c r="U8975" s="3" t="s">
        <v>117</v>
      </c>
      <c r="V8975" s="3" t="s">
        <v>47312</v>
      </c>
      <c r="W8975" s="3" t="s">
        <v>178</v>
      </c>
      <c r="X8975" s="3" t="s">
        <v>47312</v>
      </c>
      <c r="Y8975" s="3" t="s">
        <v>171</v>
      </c>
      <c r="Z8975" s="1" t="s">
        <v>47312</v>
      </c>
      <c r="AA8975" s="1" t="s">
        <v>16</v>
      </c>
      <c r="AB8975" s="3" t="s">
        <v>538</v>
      </c>
      <c r="AC8975" s="23" t="s">
        <v>37803</v>
      </c>
      <c r="AD8975" s="23" t="s">
        <v>38698</v>
      </c>
      <c r="AE8975" t="s">
        <v>35409</v>
      </c>
    </row>
    <row r="8976" spans="1:31" ht="14.25" customHeight="1">
      <c r="A8976" s="1">
        <v>8975</v>
      </c>
      <c r="B8976" s="9" t="s">
        <v>6</v>
      </c>
      <c r="C8976" s="1" t="s">
        <v>13112</v>
      </c>
      <c r="D8976" s="1" t="s">
        <v>39</v>
      </c>
      <c r="E8976" s="1" t="s">
        <v>3492</v>
      </c>
      <c r="F8976" s="1" t="s">
        <v>27399</v>
      </c>
      <c r="G8976" s="14">
        <v>919444606966</v>
      </c>
      <c r="H8976" s="1" t="s">
        <v>8</v>
      </c>
      <c r="I8976" s="1" t="s">
        <v>9</v>
      </c>
      <c r="J8976" s="1" t="s">
        <v>47312</v>
      </c>
      <c r="K8976" s="3" t="s">
        <v>42</v>
      </c>
      <c r="L8976" s="1" t="s">
        <v>70</v>
      </c>
      <c r="M8976" s="3" t="s">
        <v>27</v>
      </c>
      <c r="N8976" s="3" t="s">
        <v>47341</v>
      </c>
      <c r="O8976" s="3" t="s">
        <v>47349</v>
      </c>
      <c r="P8976" s="3" t="s">
        <v>47312</v>
      </c>
      <c r="Q8976" s="3"/>
      <c r="R8976" s="3"/>
      <c r="S8976" s="3"/>
      <c r="T8976" s="3"/>
      <c r="U8976" s="3"/>
      <c r="V8976" s="3"/>
      <c r="W8976" s="3"/>
      <c r="X8976" s="3"/>
      <c r="Y8976" s="3"/>
      <c r="Z8976" s="1"/>
      <c r="AA8976" s="1" t="s">
        <v>16</v>
      </c>
      <c r="AB8976" s="3" t="s">
        <v>12</v>
      </c>
      <c r="AC8976" s="23" t="s">
        <v>37803</v>
      </c>
      <c r="AD8976" s="23" t="s">
        <v>46129</v>
      </c>
      <c r="AE8976" t="s">
        <v>35409</v>
      </c>
    </row>
    <row r="8977" spans="1:31" ht="14.25" customHeight="1">
      <c r="A8977" s="1">
        <v>8976</v>
      </c>
      <c r="B8977" s="9" t="s">
        <v>6</v>
      </c>
      <c r="C8977" s="1" t="s">
        <v>13230</v>
      </c>
      <c r="D8977" s="1" t="s">
        <v>13231</v>
      </c>
      <c r="E8977" s="1" t="s">
        <v>4771</v>
      </c>
      <c r="F8977" s="1" t="s">
        <v>27460</v>
      </c>
      <c r="G8977" s="14">
        <v>9144066069</v>
      </c>
      <c r="H8977" s="1" t="s">
        <v>20</v>
      </c>
      <c r="I8977" s="1" t="s">
        <v>62</v>
      </c>
      <c r="J8977" s="1" t="s">
        <v>47312</v>
      </c>
      <c r="K8977" s="3" t="s">
        <v>42</v>
      </c>
      <c r="L8977" s="1" t="s">
        <v>70</v>
      </c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1"/>
      <c r="AA8977" s="1" t="s">
        <v>16</v>
      </c>
      <c r="AB8977" s="3" t="s">
        <v>12</v>
      </c>
      <c r="AC8977" s="23" t="s">
        <v>37803</v>
      </c>
      <c r="AD8977" s="23" t="s">
        <v>46130</v>
      </c>
      <c r="AE8977" t="s">
        <v>35394</v>
      </c>
    </row>
    <row r="8978" spans="1:31" ht="14.25" customHeight="1">
      <c r="A8978" s="1">
        <v>8977</v>
      </c>
      <c r="B8978" s="9" t="s">
        <v>6</v>
      </c>
      <c r="C8978" s="1" t="s">
        <v>13232</v>
      </c>
      <c r="D8978" s="1" t="s">
        <v>9495</v>
      </c>
      <c r="E8978" s="1" t="s">
        <v>774</v>
      </c>
      <c r="F8978" s="1" t="s">
        <v>27461</v>
      </c>
      <c r="G8978" s="14">
        <v>919099964414</v>
      </c>
      <c r="H8978" s="1" t="s">
        <v>8</v>
      </c>
      <c r="I8978" s="1" t="s">
        <v>41</v>
      </c>
      <c r="J8978" s="1" t="s">
        <v>47312</v>
      </c>
      <c r="K8978" s="3" t="s">
        <v>42</v>
      </c>
      <c r="L8978" s="1" t="s">
        <v>70</v>
      </c>
      <c r="M8978" s="3" t="s">
        <v>27</v>
      </c>
      <c r="N8978" s="3" t="s">
        <v>47341</v>
      </c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1"/>
      <c r="AA8978" s="1" t="s">
        <v>16</v>
      </c>
      <c r="AB8978" s="3" t="s">
        <v>12</v>
      </c>
      <c r="AC8978" s="23" t="s">
        <v>37803</v>
      </c>
      <c r="AD8978" s="23" t="s">
        <v>46131</v>
      </c>
      <c r="AE8978" t="s">
        <v>35410</v>
      </c>
    </row>
    <row r="8979" spans="1:31" ht="14.25" customHeight="1">
      <c r="A8979" s="1">
        <v>8978</v>
      </c>
      <c r="B8979" s="9" t="s">
        <v>6</v>
      </c>
      <c r="C8979" s="1" t="s">
        <v>13247</v>
      </c>
      <c r="D8979" s="1" t="s">
        <v>286</v>
      </c>
      <c r="E8979" s="1" t="s">
        <v>1180</v>
      </c>
      <c r="F8979" s="1" t="s">
        <v>27470</v>
      </c>
      <c r="G8979" s="14">
        <v>9190999466</v>
      </c>
      <c r="H8979" s="1" t="s">
        <v>15</v>
      </c>
      <c r="I8979" s="1" t="s">
        <v>41</v>
      </c>
      <c r="J8979" s="1" t="s">
        <v>47312</v>
      </c>
      <c r="K8979" s="3" t="s">
        <v>17</v>
      </c>
      <c r="L8979" s="1" t="s">
        <v>70</v>
      </c>
      <c r="M8979" s="4" t="s">
        <v>42</v>
      </c>
      <c r="N8979" s="3" t="s">
        <v>47341</v>
      </c>
      <c r="O8979" s="3" t="s">
        <v>47349</v>
      </c>
      <c r="P8979" s="3" t="s">
        <v>47312</v>
      </c>
      <c r="Q8979" s="3" t="s">
        <v>171</v>
      </c>
      <c r="R8979" s="3" t="s">
        <v>47312</v>
      </c>
      <c r="S8979" s="3"/>
      <c r="T8979" s="3"/>
      <c r="U8979" s="3"/>
      <c r="V8979" s="3"/>
      <c r="W8979" s="3"/>
      <c r="X8979" s="3"/>
      <c r="Y8979" s="3"/>
      <c r="Z8979" s="1"/>
      <c r="AA8979" s="1" t="s">
        <v>16</v>
      </c>
      <c r="AB8979" s="3" t="s">
        <v>538</v>
      </c>
      <c r="AC8979" s="23" t="s">
        <v>37803</v>
      </c>
      <c r="AD8979" s="23" t="s">
        <v>46132</v>
      </c>
      <c r="AE8979" t="s">
        <v>35399</v>
      </c>
    </row>
    <row r="8980" spans="1:31" ht="14.25" customHeight="1">
      <c r="A8980" s="1">
        <v>8979</v>
      </c>
      <c r="B8980" s="9" t="s">
        <v>6</v>
      </c>
      <c r="C8980" s="1" t="s">
        <v>13599</v>
      </c>
      <c r="D8980" s="1" t="s">
        <v>784</v>
      </c>
      <c r="E8980" s="1" t="s">
        <v>139</v>
      </c>
      <c r="F8980" s="1" t="s">
        <v>27624</v>
      </c>
      <c r="G8980" s="14">
        <v>9194461601</v>
      </c>
      <c r="H8980" s="1" t="s">
        <v>46</v>
      </c>
      <c r="I8980" s="1" t="s">
        <v>41</v>
      </c>
      <c r="J8980" s="1" t="s">
        <v>47312</v>
      </c>
      <c r="K8980" s="3" t="s">
        <v>42</v>
      </c>
      <c r="L8980" s="1" t="s">
        <v>70</v>
      </c>
      <c r="M8980" s="3" t="s">
        <v>27</v>
      </c>
      <c r="N8980" s="3" t="s">
        <v>47341</v>
      </c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1"/>
      <c r="AA8980" s="1" t="s">
        <v>16</v>
      </c>
      <c r="AB8980" s="3" t="s">
        <v>12</v>
      </c>
      <c r="AC8980" s="23" t="s">
        <v>37805</v>
      </c>
      <c r="AD8980" s="23" t="s">
        <v>46133</v>
      </c>
      <c r="AE8980" t="s">
        <v>35399</v>
      </c>
    </row>
    <row r="8981" spans="1:31" ht="14.25" customHeight="1">
      <c r="A8981" s="1">
        <v>8980</v>
      </c>
      <c r="B8981" s="9" t="s">
        <v>6</v>
      </c>
      <c r="C8981" s="1" t="s">
        <v>13639</v>
      </c>
      <c r="D8981" s="1" t="s">
        <v>6785</v>
      </c>
      <c r="E8981" s="1" t="s">
        <v>40</v>
      </c>
      <c r="F8981" s="1" t="s">
        <v>27637</v>
      </c>
      <c r="G8981" s="14">
        <v>91446641494</v>
      </c>
      <c r="H8981" s="1" t="s">
        <v>37</v>
      </c>
      <c r="I8981" s="1" t="s">
        <v>9</v>
      </c>
      <c r="J8981" s="1" t="s">
        <v>47312</v>
      </c>
      <c r="K8981" s="3" t="s">
        <v>42</v>
      </c>
      <c r="L8981" s="1" t="s">
        <v>70</v>
      </c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1"/>
      <c r="AA8981" s="1" t="s">
        <v>16</v>
      </c>
      <c r="AB8981" s="3" t="s">
        <v>12</v>
      </c>
      <c r="AC8981" s="23" t="s">
        <v>37806</v>
      </c>
      <c r="AD8981" s="23" t="s">
        <v>46134</v>
      </c>
      <c r="AE8981" t="s">
        <v>35410</v>
      </c>
    </row>
    <row r="8982" spans="1:31" ht="14.25" customHeight="1">
      <c r="A8982" s="1">
        <v>8981</v>
      </c>
      <c r="B8982" s="9" t="s">
        <v>6</v>
      </c>
      <c r="C8982" s="1" t="s">
        <v>13640</v>
      </c>
      <c r="D8982" s="1" t="s">
        <v>951</v>
      </c>
      <c r="E8982" s="1" t="s">
        <v>487</v>
      </c>
      <c r="F8982" s="1" t="s">
        <v>27638</v>
      </c>
      <c r="G8982" s="14">
        <v>919099169069</v>
      </c>
      <c r="H8982" s="1" t="s">
        <v>20</v>
      </c>
      <c r="I8982" s="1" t="s">
        <v>41</v>
      </c>
      <c r="J8982" s="1" t="s">
        <v>47312</v>
      </c>
      <c r="K8982" s="3" t="s">
        <v>42</v>
      </c>
      <c r="L8982" s="1" t="s">
        <v>70</v>
      </c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1"/>
      <c r="AA8982" s="1" t="s">
        <v>16</v>
      </c>
      <c r="AB8982" s="3" t="s">
        <v>12</v>
      </c>
      <c r="AC8982" s="23" t="s">
        <v>37806</v>
      </c>
      <c r="AD8982" s="23" t="s">
        <v>46135</v>
      </c>
      <c r="AE8982" t="s">
        <v>35409</v>
      </c>
    </row>
    <row r="8983" spans="1:31" ht="14.25" customHeight="1">
      <c r="A8983" s="1">
        <v>8982</v>
      </c>
      <c r="B8983" s="9" t="s">
        <v>6</v>
      </c>
      <c r="C8983" s="1" t="s">
        <v>13659</v>
      </c>
      <c r="D8983" s="1" t="s">
        <v>1136</v>
      </c>
      <c r="E8983" s="1" t="s">
        <v>73</v>
      </c>
      <c r="F8983" s="1" t="s">
        <v>27650</v>
      </c>
      <c r="G8983" s="14">
        <v>914611466964</v>
      </c>
      <c r="H8983" s="1" t="s">
        <v>15</v>
      </c>
      <c r="I8983" s="1" t="s">
        <v>62</v>
      </c>
      <c r="J8983" s="1" t="s">
        <v>47312</v>
      </c>
      <c r="K8983" s="3" t="s">
        <v>27</v>
      </c>
      <c r="L8983" s="1" t="s">
        <v>70</v>
      </c>
      <c r="M8983" s="3" t="s">
        <v>178</v>
      </c>
      <c r="N8983" s="3" t="s">
        <v>47341</v>
      </c>
      <c r="O8983" s="3" t="s">
        <v>171</v>
      </c>
      <c r="P8983" s="3" t="s">
        <v>47312</v>
      </c>
      <c r="Q8983" s="3"/>
      <c r="R8983" s="3"/>
      <c r="S8983" s="3"/>
      <c r="T8983" s="3"/>
      <c r="U8983" s="3"/>
      <c r="V8983" s="3"/>
      <c r="W8983" s="3"/>
      <c r="X8983" s="3"/>
      <c r="Y8983" s="3"/>
      <c r="Z8983" s="1"/>
      <c r="AA8983" s="1" t="s">
        <v>16</v>
      </c>
      <c r="AB8983" s="3" t="s">
        <v>12</v>
      </c>
      <c r="AC8983" s="23" t="s">
        <v>37806</v>
      </c>
      <c r="AD8983" s="23" t="s">
        <v>46136</v>
      </c>
      <c r="AE8983" t="s">
        <v>35394</v>
      </c>
    </row>
    <row r="8984" spans="1:31" ht="14.25" customHeight="1">
      <c r="A8984" s="1">
        <v>8983</v>
      </c>
      <c r="B8984" s="9" t="s">
        <v>6</v>
      </c>
      <c r="C8984" s="1" t="s">
        <v>13903</v>
      </c>
      <c r="D8984" s="1" t="s">
        <v>2428</v>
      </c>
      <c r="E8984" s="1" t="s">
        <v>141</v>
      </c>
      <c r="F8984" s="1" t="s">
        <v>27760</v>
      </c>
      <c r="G8984" s="14">
        <v>919446464669</v>
      </c>
      <c r="H8984" s="1" t="s">
        <v>8</v>
      </c>
      <c r="I8984" s="1" t="s">
        <v>9</v>
      </c>
      <c r="J8984" s="1" t="s">
        <v>47312</v>
      </c>
      <c r="K8984" s="3" t="s">
        <v>42</v>
      </c>
      <c r="L8984" s="1" t="s">
        <v>70</v>
      </c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1"/>
      <c r="AA8984" s="1" t="s">
        <v>16</v>
      </c>
      <c r="AB8984" s="3" t="s">
        <v>12</v>
      </c>
      <c r="AC8984" s="23" t="s">
        <v>37791</v>
      </c>
      <c r="AD8984" s="23" t="s">
        <v>46137</v>
      </c>
      <c r="AE8984" t="s">
        <v>35410</v>
      </c>
    </row>
    <row r="8985" spans="1:31" ht="14.25" customHeight="1">
      <c r="A8985" s="1">
        <v>8984</v>
      </c>
      <c r="B8985" s="9" t="s">
        <v>6</v>
      </c>
      <c r="C8985" s="1" t="s">
        <v>13906</v>
      </c>
      <c r="D8985" s="1" t="s">
        <v>361</v>
      </c>
      <c r="E8985" s="1" t="s">
        <v>139</v>
      </c>
      <c r="F8985" s="1" t="s">
        <v>34729</v>
      </c>
      <c r="G8985" s="14">
        <v>91944464641</v>
      </c>
      <c r="H8985" s="1" t="s">
        <v>15</v>
      </c>
      <c r="I8985" s="1" t="s">
        <v>9</v>
      </c>
      <c r="J8985" s="1" t="s">
        <v>47312</v>
      </c>
      <c r="K8985" s="3" t="s">
        <v>42</v>
      </c>
      <c r="L8985" s="1" t="s">
        <v>70</v>
      </c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1"/>
      <c r="AA8985" s="1" t="s">
        <v>16</v>
      </c>
      <c r="AB8985" s="3" t="s">
        <v>12</v>
      </c>
      <c r="AC8985" s="23" t="s">
        <v>37791</v>
      </c>
      <c r="AD8985" s="23" t="s">
        <v>46138</v>
      </c>
      <c r="AE8985" t="s">
        <v>35409</v>
      </c>
    </row>
    <row r="8986" spans="1:31" ht="14.25" customHeight="1">
      <c r="A8986" s="1">
        <v>8985</v>
      </c>
      <c r="B8986" s="1" t="s">
        <v>10396</v>
      </c>
      <c r="C8986" s="1" t="s">
        <v>11439</v>
      </c>
      <c r="D8986" s="1" t="s">
        <v>3859</v>
      </c>
      <c r="E8986" s="1" t="s">
        <v>139</v>
      </c>
      <c r="F8986" s="1" t="s">
        <v>26438</v>
      </c>
      <c r="G8986" s="14">
        <v>91949414499</v>
      </c>
      <c r="H8986" s="1" t="s">
        <v>20</v>
      </c>
      <c r="I8986" s="1" t="s">
        <v>9</v>
      </c>
      <c r="J8986" s="1" t="s">
        <v>47310</v>
      </c>
      <c r="K8986" s="3" t="s">
        <v>63</v>
      </c>
      <c r="L8986" s="1" t="s">
        <v>70</v>
      </c>
      <c r="M8986" s="3" t="s">
        <v>213</v>
      </c>
      <c r="N8986" s="3" t="s">
        <v>47342</v>
      </c>
      <c r="O8986" s="3" t="s">
        <v>17</v>
      </c>
      <c r="P8986" s="3" t="s">
        <v>24</v>
      </c>
      <c r="Q8986" s="3" t="s">
        <v>42</v>
      </c>
      <c r="R8986" s="3" t="s">
        <v>50</v>
      </c>
      <c r="S8986" s="3" t="s">
        <v>27</v>
      </c>
      <c r="T8986" s="3" t="s">
        <v>47310</v>
      </c>
      <c r="U8986" s="3" t="s">
        <v>117</v>
      </c>
      <c r="V8986" s="3" t="s">
        <v>47310</v>
      </c>
      <c r="W8986" s="3" t="s">
        <v>178</v>
      </c>
      <c r="X8986" s="3" t="s">
        <v>47310</v>
      </c>
      <c r="Y8986" s="3" t="s">
        <v>171</v>
      </c>
      <c r="Z8986" s="1" t="s">
        <v>47310</v>
      </c>
      <c r="AA8986" s="1" t="s">
        <v>16</v>
      </c>
      <c r="AB8986" s="3" t="s">
        <v>12</v>
      </c>
      <c r="AC8986" s="23" t="s">
        <v>37803</v>
      </c>
      <c r="AD8986" s="23" t="s">
        <v>46139</v>
      </c>
      <c r="AE8986" t="s">
        <v>35399</v>
      </c>
    </row>
    <row r="8987" spans="1:31" ht="14.25" customHeight="1">
      <c r="A8987" s="1">
        <v>8986</v>
      </c>
      <c r="B8987" s="1" t="s">
        <v>10396</v>
      </c>
      <c r="C8987" s="1" t="s">
        <v>11903</v>
      </c>
      <c r="D8987" s="1" t="s">
        <v>16391</v>
      </c>
      <c r="E8987" s="1" t="s">
        <v>37133</v>
      </c>
      <c r="F8987" s="1" t="s">
        <v>34519</v>
      </c>
      <c r="G8987" s="14">
        <v>91696460644</v>
      </c>
      <c r="H8987" s="1" t="s">
        <v>46</v>
      </c>
      <c r="I8987" s="1" t="s">
        <v>9</v>
      </c>
      <c r="J8987" s="1" t="s">
        <v>47310</v>
      </c>
      <c r="K8987" s="3" t="s">
        <v>63</v>
      </c>
      <c r="L8987" s="1" t="s">
        <v>70</v>
      </c>
      <c r="M8987" s="3" t="s">
        <v>213</v>
      </c>
      <c r="N8987" s="3" t="s">
        <v>47342</v>
      </c>
      <c r="O8987" s="3" t="s">
        <v>17</v>
      </c>
      <c r="P8987" s="3" t="s">
        <v>24</v>
      </c>
      <c r="Q8987" s="3" t="s">
        <v>42</v>
      </c>
      <c r="R8987" s="3" t="s">
        <v>50</v>
      </c>
      <c r="S8987" s="3" t="s">
        <v>27</v>
      </c>
      <c r="T8987" s="3" t="s">
        <v>47310</v>
      </c>
      <c r="U8987" s="3" t="s">
        <v>117</v>
      </c>
      <c r="V8987" s="3" t="s">
        <v>47310</v>
      </c>
      <c r="W8987" s="3" t="s">
        <v>178</v>
      </c>
      <c r="X8987" s="3" t="s">
        <v>47310</v>
      </c>
      <c r="Y8987" s="3" t="s">
        <v>171</v>
      </c>
      <c r="Z8987" s="1" t="s">
        <v>47310</v>
      </c>
      <c r="AA8987" s="1" t="s">
        <v>16</v>
      </c>
      <c r="AB8987" s="3" t="s">
        <v>12</v>
      </c>
      <c r="AC8987" s="23" t="s">
        <v>37803</v>
      </c>
      <c r="AD8987" s="23" t="s">
        <v>46140</v>
      </c>
      <c r="AE8987" t="s">
        <v>35410</v>
      </c>
    </row>
    <row r="8988" spans="1:31" ht="14.25" customHeight="1">
      <c r="A8988" s="1">
        <v>8987</v>
      </c>
      <c r="B8988" s="1" t="s">
        <v>10396</v>
      </c>
      <c r="C8988" s="1" t="s">
        <v>11823</v>
      </c>
      <c r="D8988" s="1" t="s">
        <v>2880</v>
      </c>
      <c r="E8988" s="1" t="s">
        <v>10263</v>
      </c>
      <c r="F8988" s="1" t="s">
        <v>32379</v>
      </c>
      <c r="G8988" s="14">
        <v>919614099990</v>
      </c>
      <c r="H8988" s="1" t="s">
        <v>46</v>
      </c>
      <c r="I8988" s="1" t="s">
        <v>9</v>
      </c>
      <c r="J8988" s="1" t="s">
        <v>47310</v>
      </c>
      <c r="K8988" s="3" t="s">
        <v>63</v>
      </c>
      <c r="L8988" s="1" t="s">
        <v>70</v>
      </c>
      <c r="M8988" s="3" t="s">
        <v>213</v>
      </c>
      <c r="N8988" s="3" t="s">
        <v>47342</v>
      </c>
      <c r="O8988" s="3" t="s">
        <v>17</v>
      </c>
      <c r="P8988" s="3" t="s">
        <v>50</v>
      </c>
      <c r="Q8988" s="3" t="s">
        <v>42</v>
      </c>
      <c r="R8988" s="3" t="s">
        <v>24</v>
      </c>
      <c r="S8988" s="3" t="s">
        <v>27</v>
      </c>
      <c r="T8988" s="3" t="s">
        <v>47310</v>
      </c>
      <c r="U8988" s="3" t="s">
        <v>117</v>
      </c>
      <c r="V8988" s="3" t="s">
        <v>47310</v>
      </c>
      <c r="W8988" s="3" t="s">
        <v>178</v>
      </c>
      <c r="X8988" s="3" t="s">
        <v>47310</v>
      </c>
      <c r="Y8988" s="3" t="s">
        <v>171</v>
      </c>
      <c r="Z8988" s="1" t="s">
        <v>47310</v>
      </c>
      <c r="AA8988" s="1" t="s">
        <v>16</v>
      </c>
      <c r="AB8988" s="3" t="s">
        <v>12</v>
      </c>
      <c r="AC8988" s="23" t="s">
        <v>37803</v>
      </c>
      <c r="AD8988" s="23" t="s">
        <v>46141</v>
      </c>
      <c r="AE8988" t="s">
        <v>35409</v>
      </c>
    </row>
    <row r="8989" spans="1:31" ht="14.25" customHeight="1">
      <c r="A8989" s="1">
        <v>8988</v>
      </c>
      <c r="B8989" s="1" t="s">
        <v>54</v>
      </c>
      <c r="C8989" s="1" t="s">
        <v>210</v>
      </c>
      <c r="D8989" s="1" t="s">
        <v>2921</v>
      </c>
      <c r="E8989" s="1" t="s">
        <v>139</v>
      </c>
      <c r="F8989" s="1" t="s">
        <v>33392</v>
      </c>
      <c r="G8989" s="14">
        <v>91944609646</v>
      </c>
      <c r="H8989" s="1" t="s">
        <v>8</v>
      </c>
      <c r="I8989" s="1" t="s">
        <v>62</v>
      </c>
      <c r="J8989" s="1" t="s">
        <v>47310</v>
      </c>
      <c r="K8989" s="3" t="s">
        <v>27</v>
      </c>
      <c r="L8989" s="1" t="s">
        <v>70</v>
      </c>
      <c r="M8989" s="3" t="s">
        <v>47344</v>
      </c>
      <c r="N8989" s="3" t="s">
        <v>47342</v>
      </c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1"/>
      <c r="AA8989" s="1" t="s">
        <v>16</v>
      </c>
      <c r="AB8989" s="3" t="s">
        <v>12</v>
      </c>
      <c r="AC8989" s="23" t="s">
        <v>37801</v>
      </c>
      <c r="AD8989" s="23" t="s">
        <v>46142</v>
      </c>
      <c r="AE8989" t="s">
        <v>35399</v>
      </c>
    </row>
    <row r="8990" spans="1:31" ht="14.25" customHeight="1">
      <c r="A8990" s="1">
        <v>8989</v>
      </c>
      <c r="B8990" s="1" t="s">
        <v>54</v>
      </c>
      <c r="C8990" s="1" t="s">
        <v>8112</v>
      </c>
      <c r="D8990" s="1" t="s">
        <v>1636</v>
      </c>
      <c r="E8990" s="1" t="s">
        <v>9031</v>
      </c>
      <c r="F8990" s="1" t="s">
        <v>24792</v>
      </c>
      <c r="G8990" s="14">
        <v>91944404946</v>
      </c>
      <c r="H8990" s="1" t="s">
        <v>20</v>
      </c>
      <c r="I8990" s="1" t="s">
        <v>9</v>
      </c>
      <c r="J8990" s="1" t="s">
        <v>47310</v>
      </c>
      <c r="K8990" s="3" t="s">
        <v>42</v>
      </c>
      <c r="L8990" s="1" t="s">
        <v>70</v>
      </c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1"/>
      <c r="AA8990" s="1" t="s">
        <v>16</v>
      </c>
      <c r="AB8990" s="3" t="s">
        <v>12</v>
      </c>
      <c r="AC8990" s="23" t="s">
        <v>37802</v>
      </c>
      <c r="AD8990" s="23" t="s">
        <v>43324</v>
      </c>
      <c r="AE8990" t="s">
        <v>35399</v>
      </c>
    </row>
    <row r="8991" spans="1:31" ht="14.25" customHeight="1">
      <c r="A8991" s="1">
        <v>8990</v>
      </c>
      <c r="B8991" s="9" t="s">
        <v>6</v>
      </c>
      <c r="C8991" s="1" t="s">
        <v>5867</v>
      </c>
      <c r="D8991" s="1" t="s">
        <v>386</v>
      </c>
      <c r="E8991" s="1" t="s">
        <v>5868</v>
      </c>
      <c r="F8991" s="1" t="s">
        <v>31700</v>
      </c>
      <c r="G8991" s="14">
        <v>914144496096</v>
      </c>
      <c r="H8991" s="1" t="s">
        <v>20</v>
      </c>
      <c r="I8991" s="1" t="s">
        <v>9</v>
      </c>
      <c r="J8991" s="1" t="s">
        <v>47294</v>
      </c>
      <c r="K8991" s="3" t="s">
        <v>17</v>
      </c>
      <c r="L8991" s="1" t="s">
        <v>70</v>
      </c>
      <c r="M8991" s="4" t="s">
        <v>42</v>
      </c>
      <c r="N8991" s="3" t="s">
        <v>47325</v>
      </c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1"/>
      <c r="AA8991" s="1" t="s">
        <v>16</v>
      </c>
      <c r="AB8991" s="3" t="s">
        <v>12</v>
      </c>
      <c r="AC8991" s="23" t="s">
        <v>37802</v>
      </c>
      <c r="AD8991" s="23" t="s">
        <v>46143</v>
      </c>
      <c r="AE8991" t="s">
        <v>35409</v>
      </c>
    </row>
    <row r="8992" spans="1:31" ht="14.25" customHeight="1">
      <c r="A8992" s="1">
        <v>8991</v>
      </c>
      <c r="B8992" s="1" t="s">
        <v>54</v>
      </c>
      <c r="C8992" s="1" t="s">
        <v>2795</v>
      </c>
      <c r="D8992" s="1" t="s">
        <v>9748</v>
      </c>
      <c r="E8992" s="1" t="s">
        <v>487</v>
      </c>
      <c r="F8992" s="1" t="s">
        <v>22172</v>
      </c>
      <c r="G8992" s="14">
        <v>91994404614</v>
      </c>
      <c r="H8992" s="1" t="s">
        <v>15</v>
      </c>
      <c r="I8992" s="1" t="s">
        <v>33</v>
      </c>
      <c r="J8992" s="1" t="s">
        <v>47294</v>
      </c>
      <c r="K8992" s="3" t="s">
        <v>42</v>
      </c>
      <c r="L8992" s="1" t="s">
        <v>70</v>
      </c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1"/>
      <c r="AA8992" s="1" t="s">
        <v>16</v>
      </c>
      <c r="AB8992" s="3" t="s">
        <v>12</v>
      </c>
      <c r="AC8992" s="23" t="s">
        <v>37801</v>
      </c>
      <c r="AD8992" s="23" t="s">
        <v>46144</v>
      </c>
      <c r="AE8992" t="s">
        <v>35399</v>
      </c>
    </row>
    <row r="8993" spans="1:31" ht="14.25" customHeight="1">
      <c r="A8993" s="1">
        <v>8992</v>
      </c>
      <c r="B8993" s="1" t="s">
        <v>54</v>
      </c>
      <c r="C8993" s="1" t="s">
        <v>3482</v>
      </c>
      <c r="D8993" s="1" t="s">
        <v>230</v>
      </c>
      <c r="E8993" s="1" t="s">
        <v>270</v>
      </c>
      <c r="F8993" s="1" t="s">
        <v>22517</v>
      </c>
      <c r="G8993" s="14">
        <v>919446444464</v>
      </c>
      <c r="H8993" s="1" t="s">
        <v>15</v>
      </c>
      <c r="I8993" s="1" t="s">
        <v>9</v>
      </c>
      <c r="J8993" s="1" t="s">
        <v>47294</v>
      </c>
      <c r="K8993" s="3" t="s">
        <v>17</v>
      </c>
      <c r="L8993" s="1" t="s">
        <v>70</v>
      </c>
      <c r="M8993" s="4" t="s">
        <v>42</v>
      </c>
      <c r="N8993" s="3" t="s">
        <v>47325</v>
      </c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1"/>
      <c r="AA8993" s="1" t="s">
        <v>16</v>
      </c>
      <c r="AB8993" s="3" t="s">
        <v>12</v>
      </c>
      <c r="AC8993" s="23" t="s">
        <v>37801</v>
      </c>
      <c r="AD8993" s="23" t="s">
        <v>46145</v>
      </c>
      <c r="AE8993" t="s">
        <v>35410</v>
      </c>
    </row>
    <row r="8994" spans="1:31" ht="14.25" customHeight="1">
      <c r="A8994" s="1">
        <v>8993</v>
      </c>
      <c r="B8994" s="9" t="s">
        <v>6</v>
      </c>
      <c r="C8994" s="1" t="s">
        <v>7073</v>
      </c>
      <c r="D8994" s="1" t="s">
        <v>5041</v>
      </c>
      <c r="E8994" s="1" t="s">
        <v>774</v>
      </c>
      <c r="F8994" s="1" t="s">
        <v>24296</v>
      </c>
      <c r="G8994" s="14">
        <v>91494941644</v>
      </c>
      <c r="H8994" s="1" t="s">
        <v>8</v>
      </c>
      <c r="I8994" s="1" t="s">
        <v>41</v>
      </c>
      <c r="J8994" s="1" t="s">
        <v>47294</v>
      </c>
      <c r="K8994" s="3" t="s">
        <v>17</v>
      </c>
      <c r="L8994" s="1" t="s">
        <v>70</v>
      </c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1"/>
      <c r="AA8994" s="1" t="s">
        <v>16</v>
      </c>
      <c r="AB8994" s="3" t="s">
        <v>12</v>
      </c>
      <c r="AC8994" s="23" t="s">
        <v>37802</v>
      </c>
      <c r="AD8994" s="23" t="s">
        <v>46146</v>
      </c>
      <c r="AE8994" t="s">
        <v>35410</v>
      </c>
    </row>
    <row r="8995" spans="1:31" ht="14.25" customHeight="1">
      <c r="A8995" s="1">
        <v>8994</v>
      </c>
      <c r="B8995" s="9" t="s">
        <v>6</v>
      </c>
      <c r="C8995" s="1" t="s">
        <v>4641</v>
      </c>
      <c r="D8995" s="1" t="s">
        <v>1111</v>
      </c>
      <c r="E8995" s="1" t="s">
        <v>40</v>
      </c>
      <c r="F8995" s="1" t="s">
        <v>23091</v>
      </c>
      <c r="G8995" s="14">
        <v>9194440919</v>
      </c>
      <c r="H8995" s="1" t="s">
        <v>15</v>
      </c>
      <c r="I8995" s="1" t="s">
        <v>62</v>
      </c>
      <c r="J8995" s="1" t="s">
        <v>47294</v>
      </c>
      <c r="K8995" s="3" t="s">
        <v>17</v>
      </c>
      <c r="L8995" s="1" t="s">
        <v>70</v>
      </c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1"/>
      <c r="AA8995" s="1" t="s">
        <v>11</v>
      </c>
      <c r="AB8995" s="3" t="s">
        <v>13</v>
      </c>
      <c r="AC8995" s="23" t="s">
        <v>37801</v>
      </c>
      <c r="AD8995" s="23" t="s">
        <v>46147</v>
      </c>
      <c r="AE8995" t="s">
        <v>35410</v>
      </c>
    </row>
    <row r="8996" spans="1:31" ht="14.25" customHeight="1">
      <c r="A8996" s="1">
        <v>8995</v>
      </c>
      <c r="B8996" s="9" t="s">
        <v>6</v>
      </c>
      <c r="C8996" s="1" t="s">
        <v>5912</v>
      </c>
      <c r="D8996" s="1" t="s">
        <v>3952</v>
      </c>
      <c r="E8996" s="1" t="s">
        <v>217</v>
      </c>
      <c r="F8996" s="1" t="s">
        <v>31708</v>
      </c>
      <c r="G8996" s="14">
        <v>91994994444</v>
      </c>
      <c r="H8996" s="1" t="s">
        <v>8</v>
      </c>
      <c r="I8996" s="1" t="s">
        <v>9</v>
      </c>
      <c r="J8996" s="1" t="s">
        <v>47294</v>
      </c>
      <c r="K8996" s="3" t="s">
        <v>17</v>
      </c>
      <c r="L8996" s="1" t="s">
        <v>70</v>
      </c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1"/>
      <c r="AA8996" s="1" t="s">
        <v>11</v>
      </c>
      <c r="AB8996" s="3" t="s">
        <v>13</v>
      </c>
      <c r="AC8996" s="23" t="s">
        <v>37802</v>
      </c>
      <c r="AD8996" s="23" t="s">
        <v>46148</v>
      </c>
      <c r="AE8996" t="s">
        <v>35394</v>
      </c>
    </row>
    <row r="8997" spans="1:31" ht="14.25" customHeight="1">
      <c r="A8997" s="1">
        <v>8996</v>
      </c>
      <c r="B8997" s="9" t="s">
        <v>6</v>
      </c>
      <c r="C8997" s="1" t="s">
        <v>10380</v>
      </c>
      <c r="D8997" s="1" t="s">
        <v>1720</v>
      </c>
      <c r="E8997" s="1" t="s">
        <v>255</v>
      </c>
      <c r="F8997" s="1" t="s">
        <v>25894</v>
      </c>
      <c r="G8997" s="14">
        <v>9199491946</v>
      </c>
      <c r="H8997" s="1" t="s">
        <v>8</v>
      </c>
      <c r="I8997" s="1" t="s">
        <v>9</v>
      </c>
      <c r="J8997" s="1" t="s">
        <v>47294</v>
      </c>
      <c r="K8997" s="3" t="s">
        <v>63</v>
      </c>
      <c r="L8997" s="1" t="s">
        <v>70</v>
      </c>
      <c r="M8997" s="3" t="s">
        <v>213</v>
      </c>
      <c r="N8997" s="3" t="s">
        <v>47325</v>
      </c>
      <c r="O8997" s="3" t="s">
        <v>17</v>
      </c>
      <c r="P8997" s="3" t="s">
        <v>47294</v>
      </c>
      <c r="Q8997" s="3" t="s">
        <v>42</v>
      </c>
      <c r="R8997" s="3" t="s">
        <v>47294</v>
      </c>
      <c r="S8997" s="3" t="s">
        <v>27</v>
      </c>
      <c r="T8997" s="3" t="s">
        <v>47294</v>
      </c>
      <c r="U8997" s="3" t="s">
        <v>117</v>
      </c>
      <c r="V8997" s="3" t="s">
        <v>47294</v>
      </c>
      <c r="W8997" s="3" t="s">
        <v>178</v>
      </c>
      <c r="X8997" s="3" t="s">
        <v>47294</v>
      </c>
      <c r="Y8997" s="3" t="s">
        <v>171</v>
      </c>
      <c r="Z8997" s="1" t="s">
        <v>47294</v>
      </c>
      <c r="AA8997" s="1" t="s">
        <v>16</v>
      </c>
      <c r="AB8997" s="3" t="s">
        <v>12</v>
      </c>
      <c r="AC8997" s="23" t="s">
        <v>37802</v>
      </c>
      <c r="AD8997" s="23" t="s">
        <v>45785</v>
      </c>
      <c r="AE8997" t="s">
        <v>35394</v>
      </c>
    </row>
    <row r="8998" spans="1:31" ht="14.25" customHeight="1">
      <c r="A8998" s="1">
        <v>8997</v>
      </c>
      <c r="B8998" s="1" t="s">
        <v>10396</v>
      </c>
      <c r="C8998" s="22" t="s">
        <v>37778</v>
      </c>
      <c r="D8998" s="1" t="s">
        <v>35509</v>
      </c>
      <c r="E8998" s="1" t="s">
        <v>724</v>
      </c>
      <c r="F8998" s="1" t="s">
        <v>27138</v>
      </c>
      <c r="G8998" s="14">
        <v>914940694991</v>
      </c>
      <c r="H8998" s="1" t="s">
        <v>20</v>
      </c>
      <c r="I8998" s="1" t="s">
        <v>37779</v>
      </c>
      <c r="J8998" s="1" t="s">
        <v>47294</v>
      </c>
      <c r="K8998" s="3" t="s">
        <v>42</v>
      </c>
      <c r="L8998" s="1" t="s">
        <v>70</v>
      </c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1"/>
      <c r="AA8998" s="1" t="s">
        <v>16</v>
      </c>
      <c r="AB8998" s="3" t="s">
        <v>12</v>
      </c>
      <c r="AC8998" s="23" t="s">
        <v>37803</v>
      </c>
      <c r="AD8998" s="23" t="s">
        <v>46149</v>
      </c>
      <c r="AE8998" t="s">
        <v>35409</v>
      </c>
    </row>
    <row r="8999" spans="1:31" ht="14.25" customHeight="1">
      <c r="A8999" s="1">
        <v>8998</v>
      </c>
      <c r="B8999" s="9" t="s">
        <v>6</v>
      </c>
      <c r="C8999" s="1" t="s">
        <v>13083</v>
      </c>
      <c r="D8999" s="1" t="s">
        <v>3417</v>
      </c>
      <c r="E8999" s="1" t="s">
        <v>774</v>
      </c>
      <c r="F8999" s="1" t="s">
        <v>32555</v>
      </c>
      <c r="G8999" s="14">
        <v>919446444904</v>
      </c>
      <c r="H8999" s="1" t="s">
        <v>8</v>
      </c>
      <c r="I8999" s="1" t="s">
        <v>9</v>
      </c>
      <c r="J8999" s="1" t="s">
        <v>47294</v>
      </c>
      <c r="K8999" s="3" t="s">
        <v>17</v>
      </c>
      <c r="L8999" s="1" t="s">
        <v>70</v>
      </c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1"/>
      <c r="AA8999" s="1" t="s">
        <v>11</v>
      </c>
      <c r="AB8999" s="3" t="s">
        <v>586</v>
      </c>
      <c r="AC8999" s="23" t="s">
        <v>37803</v>
      </c>
      <c r="AD8999" s="23" t="s">
        <v>43964</v>
      </c>
      <c r="AE8999" t="s">
        <v>35410</v>
      </c>
    </row>
    <row r="9000" spans="1:31" ht="14.25" customHeight="1">
      <c r="A9000" s="1">
        <v>8999</v>
      </c>
      <c r="B9000" s="9" t="s">
        <v>6</v>
      </c>
      <c r="C9000" s="1" t="s">
        <v>6719</v>
      </c>
      <c r="D9000" s="1" t="s">
        <v>6720</v>
      </c>
      <c r="E9000" s="1" t="s">
        <v>139</v>
      </c>
      <c r="F9000" s="1" t="s">
        <v>34020</v>
      </c>
      <c r="G9000" s="14">
        <v>919404691066</v>
      </c>
      <c r="H9000" s="1" t="s">
        <v>8</v>
      </c>
      <c r="I9000" s="1" t="s">
        <v>9</v>
      </c>
      <c r="J9000" s="1" t="s">
        <v>47298</v>
      </c>
      <c r="K9000" s="3" t="s">
        <v>42</v>
      </c>
      <c r="L9000" s="1" t="s">
        <v>70</v>
      </c>
      <c r="M9000" s="3" t="s">
        <v>27</v>
      </c>
      <c r="N9000" s="3" t="s">
        <v>34</v>
      </c>
      <c r="O9000" s="3" t="s">
        <v>117</v>
      </c>
      <c r="P9000" s="3" t="s">
        <v>50</v>
      </c>
      <c r="Q9000" s="3" t="s">
        <v>178</v>
      </c>
      <c r="R9000" s="3" t="s">
        <v>47351</v>
      </c>
      <c r="S9000" s="3" t="s">
        <v>171</v>
      </c>
      <c r="T9000" s="3" t="s">
        <v>47298</v>
      </c>
      <c r="U9000" s="3"/>
      <c r="V9000" s="3"/>
      <c r="W9000" s="3"/>
      <c r="X9000" s="3"/>
      <c r="Y9000" s="3"/>
      <c r="Z9000" s="1"/>
      <c r="AA9000" s="1" t="s">
        <v>16</v>
      </c>
      <c r="AB9000" s="3" t="s">
        <v>12</v>
      </c>
      <c r="AC9000" s="23" t="s">
        <v>37802</v>
      </c>
      <c r="AD9000" s="23" t="s">
        <v>46150</v>
      </c>
      <c r="AE9000" t="s">
        <v>35399</v>
      </c>
    </row>
    <row r="9001" spans="1:31" ht="14.25" customHeight="1">
      <c r="A9001" s="1">
        <v>9000</v>
      </c>
      <c r="B9001" s="9" t="s">
        <v>6</v>
      </c>
      <c r="C9001" s="1" t="s">
        <v>3048</v>
      </c>
      <c r="D9001" s="1" t="s">
        <v>40</v>
      </c>
      <c r="E9001" s="1" t="s">
        <v>37134</v>
      </c>
      <c r="F9001" s="1" t="s">
        <v>22296</v>
      </c>
      <c r="G9001" s="14">
        <v>914400646161</v>
      </c>
      <c r="H9001" s="1" t="s">
        <v>20</v>
      </c>
      <c r="I9001" s="1" t="s">
        <v>9</v>
      </c>
      <c r="J9001" s="1" t="s">
        <v>47311</v>
      </c>
      <c r="K9001" s="3" t="s">
        <v>42</v>
      </c>
      <c r="L9001" s="1" t="s">
        <v>70</v>
      </c>
      <c r="M9001" s="3" t="s">
        <v>27</v>
      </c>
      <c r="N9001" s="3" t="s">
        <v>34</v>
      </c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1"/>
      <c r="AA9001" s="1" t="s">
        <v>16</v>
      </c>
      <c r="AB9001" s="3" t="s">
        <v>12</v>
      </c>
      <c r="AC9001" s="23" t="s">
        <v>37801</v>
      </c>
      <c r="AD9001" s="23" t="s">
        <v>42856</v>
      </c>
      <c r="AE9001" t="s">
        <v>35394</v>
      </c>
    </row>
    <row r="9002" spans="1:31" ht="14.25" customHeight="1">
      <c r="A9002" s="1">
        <v>9001</v>
      </c>
      <c r="B9002" s="9" t="s">
        <v>6</v>
      </c>
      <c r="C9002" s="1" t="s">
        <v>3068</v>
      </c>
      <c r="D9002" s="1" t="s">
        <v>3069</v>
      </c>
      <c r="E9002" s="1" t="s">
        <v>40</v>
      </c>
      <c r="F9002" s="1" t="s">
        <v>22308</v>
      </c>
      <c r="G9002" s="14">
        <v>91946669494</v>
      </c>
      <c r="H9002" s="1" t="s">
        <v>8</v>
      </c>
      <c r="I9002" s="1" t="s">
        <v>9</v>
      </c>
      <c r="J9002" s="1" t="s">
        <v>47311</v>
      </c>
      <c r="K9002" s="3" t="s">
        <v>42</v>
      </c>
      <c r="L9002" s="1" t="s">
        <v>70</v>
      </c>
      <c r="M9002" s="3" t="s">
        <v>27</v>
      </c>
      <c r="N9002" s="3" t="s">
        <v>34</v>
      </c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1"/>
      <c r="AA9002" s="1" t="s">
        <v>16</v>
      </c>
      <c r="AB9002" s="3" t="s">
        <v>12</v>
      </c>
      <c r="AC9002" s="23" t="s">
        <v>37801</v>
      </c>
      <c r="AD9002" s="23" t="s">
        <v>46151</v>
      </c>
      <c r="AE9002" t="s">
        <v>35410</v>
      </c>
    </row>
    <row r="9003" spans="1:31" ht="14.25" customHeight="1">
      <c r="A9003" s="1">
        <v>9002</v>
      </c>
      <c r="B9003" s="9" t="s">
        <v>6</v>
      </c>
      <c r="C9003" s="1" t="s">
        <v>5280</v>
      </c>
      <c r="D9003" s="1" t="s">
        <v>5281</v>
      </c>
      <c r="E9003" s="1" t="s">
        <v>19</v>
      </c>
      <c r="F9003" s="1" t="s">
        <v>23415</v>
      </c>
      <c r="G9003" s="14">
        <v>919449906699</v>
      </c>
      <c r="H9003" s="1" t="s">
        <v>8</v>
      </c>
      <c r="I9003" s="1" t="s">
        <v>41</v>
      </c>
      <c r="J9003" s="1" t="s">
        <v>47311</v>
      </c>
      <c r="K9003" s="3" t="s">
        <v>17</v>
      </c>
      <c r="L9003" s="1" t="s">
        <v>70</v>
      </c>
      <c r="M9003" s="4" t="s">
        <v>42</v>
      </c>
      <c r="N9003" s="3" t="s">
        <v>34</v>
      </c>
      <c r="O9003" s="3" t="s">
        <v>27</v>
      </c>
      <c r="P9003" s="3" t="s">
        <v>50</v>
      </c>
      <c r="Q9003" s="3"/>
      <c r="R9003" s="3"/>
      <c r="S9003" s="3"/>
      <c r="T9003" s="3"/>
      <c r="U9003" s="3"/>
      <c r="V9003" s="3"/>
      <c r="W9003" s="3"/>
      <c r="X9003" s="3"/>
      <c r="Y9003" s="3"/>
      <c r="Z9003" s="1"/>
      <c r="AA9003" s="1" t="s">
        <v>16</v>
      </c>
      <c r="AB9003" s="3" t="s">
        <v>12</v>
      </c>
      <c r="AC9003" s="23" t="s">
        <v>37801</v>
      </c>
      <c r="AD9003" s="23" t="s">
        <v>46152</v>
      </c>
      <c r="AE9003" t="s">
        <v>35409</v>
      </c>
    </row>
    <row r="9004" spans="1:31" ht="14.25" customHeight="1">
      <c r="A9004" s="1">
        <v>9003</v>
      </c>
      <c r="B9004" s="9" t="s">
        <v>6</v>
      </c>
      <c r="C9004" s="1" t="s">
        <v>5496</v>
      </c>
      <c r="D9004" s="1" t="s">
        <v>1322</v>
      </c>
      <c r="E9004" s="1" t="s">
        <v>328</v>
      </c>
      <c r="F9004" s="1" t="s">
        <v>23529</v>
      </c>
      <c r="G9004" s="14">
        <v>91944449400</v>
      </c>
      <c r="H9004" s="1" t="s">
        <v>15</v>
      </c>
      <c r="I9004" s="1" t="s">
        <v>9</v>
      </c>
      <c r="J9004" s="1" t="s">
        <v>47311</v>
      </c>
      <c r="K9004" s="3" t="s">
        <v>17</v>
      </c>
      <c r="L9004" s="1" t="s">
        <v>70</v>
      </c>
      <c r="M9004" s="4" t="s">
        <v>42</v>
      </c>
      <c r="N9004" s="3" t="s">
        <v>34</v>
      </c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1"/>
      <c r="AA9004" s="1" t="s">
        <v>16</v>
      </c>
      <c r="AB9004" s="3" t="s">
        <v>12</v>
      </c>
      <c r="AC9004" s="23" t="s">
        <v>37801</v>
      </c>
      <c r="AD9004" s="23" t="s">
        <v>46153</v>
      </c>
      <c r="AE9004" t="s">
        <v>35394</v>
      </c>
    </row>
    <row r="9005" spans="1:31" ht="14.25" customHeight="1">
      <c r="A9005" s="1">
        <v>9004</v>
      </c>
      <c r="B9005" s="9" t="s">
        <v>6</v>
      </c>
      <c r="C9005" s="1" t="s">
        <v>6077</v>
      </c>
      <c r="D9005" s="1" t="s">
        <v>6078</v>
      </c>
      <c r="E9005" s="1" t="s">
        <v>1725</v>
      </c>
      <c r="F9005" s="1" t="s">
        <v>31730</v>
      </c>
      <c r="G9005" s="14">
        <v>919696190966</v>
      </c>
      <c r="H9005" s="1" t="s">
        <v>15</v>
      </c>
      <c r="I9005" s="1" t="s">
        <v>41</v>
      </c>
      <c r="J9005" s="1" t="s">
        <v>47311</v>
      </c>
      <c r="K9005" s="3" t="s">
        <v>42</v>
      </c>
      <c r="L9005" s="1" t="s">
        <v>70</v>
      </c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1"/>
      <c r="AA9005" s="1" t="s">
        <v>16</v>
      </c>
      <c r="AB9005" s="3" t="s">
        <v>12</v>
      </c>
      <c r="AC9005" s="23" t="s">
        <v>37802</v>
      </c>
      <c r="AD9005" s="23" t="s">
        <v>46154</v>
      </c>
      <c r="AE9005" t="s">
        <v>35410</v>
      </c>
    </row>
    <row r="9006" spans="1:31" ht="14.25" customHeight="1">
      <c r="A9006" s="1">
        <v>9005</v>
      </c>
      <c r="B9006" s="9" t="s">
        <v>6</v>
      </c>
      <c r="C9006" s="1" t="s">
        <v>6357</v>
      </c>
      <c r="D9006" s="1" t="s">
        <v>1807</v>
      </c>
      <c r="E9006" s="1" t="s">
        <v>6358</v>
      </c>
      <c r="F9006" s="1" t="s">
        <v>23942</v>
      </c>
      <c r="G9006" s="14">
        <v>919444919940</v>
      </c>
      <c r="H9006" s="1" t="s">
        <v>15</v>
      </c>
      <c r="I9006" s="1" t="s">
        <v>41</v>
      </c>
      <c r="J9006" s="1" t="s">
        <v>47311</v>
      </c>
      <c r="K9006" s="3" t="s">
        <v>42</v>
      </c>
      <c r="L9006" s="1" t="s">
        <v>70</v>
      </c>
      <c r="M9006" s="3" t="s">
        <v>27</v>
      </c>
      <c r="N9006" s="3" t="s">
        <v>34</v>
      </c>
      <c r="O9006" s="3" t="s">
        <v>47349</v>
      </c>
      <c r="P9006" s="3" t="s">
        <v>50</v>
      </c>
      <c r="Q9006" s="3"/>
      <c r="R9006" s="3"/>
      <c r="S9006" s="3"/>
      <c r="T9006" s="3"/>
      <c r="U9006" s="3"/>
      <c r="V9006" s="3"/>
      <c r="W9006" s="3"/>
      <c r="X9006" s="3"/>
      <c r="Y9006" s="3"/>
      <c r="Z9006" s="1"/>
      <c r="AA9006" s="1" t="s">
        <v>16</v>
      </c>
      <c r="AB9006" s="3" t="s">
        <v>12</v>
      </c>
      <c r="AC9006" s="23" t="s">
        <v>37802</v>
      </c>
      <c r="AD9006" s="23" t="s">
        <v>46155</v>
      </c>
      <c r="AE9006" t="s">
        <v>35409</v>
      </c>
    </row>
    <row r="9007" spans="1:31" ht="14.25" customHeight="1">
      <c r="A9007" s="1">
        <v>9006</v>
      </c>
      <c r="B9007" s="1" t="s">
        <v>54</v>
      </c>
      <c r="C9007" s="1" t="s">
        <v>6372</v>
      </c>
      <c r="D9007" s="1" t="s">
        <v>386</v>
      </c>
      <c r="E9007" s="1" t="s">
        <v>746</v>
      </c>
      <c r="F9007" s="1" t="s">
        <v>33985</v>
      </c>
      <c r="G9007" s="14">
        <v>919494406010</v>
      </c>
      <c r="H9007" s="1" t="s">
        <v>15</v>
      </c>
      <c r="I9007" s="1" t="s">
        <v>62</v>
      </c>
      <c r="J9007" s="1" t="s">
        <v>47311</v>
      </c>
      <c r="K9007" s="3" t="s">
        <v>171</v>
      </c>
      <c r="L9007" s="1" t="s">
        <v>70</v>
      </c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1"/>
      <c r="AA9007" s="1" t="s">
        <v>16</v>
      </c>
      <c r="AB9007" s="3" t="s">
        <v>12</v>
      </c>
      <c r="AC9007" s="23" t="s">
        <v>37802</v>
      </c>
      <c r="AD9007" s="23" t="s">
        <v>46156</v>
      </c>
      <c r="AE9007" t="s">
        <v>35399</v>
      </c>
    </row>
    <row r="9008" spans="1:31" ht="14.25" customHeight="1">
      <c r="A9008" s="1">
        <v>9007</v>
      </c>
      <c r="B9008" s="9" t="s">
        <v>6</v>
      </c>
      <c r="C9008" s="1" t="s">
        <v>7083</v>
      </c>
      <c r="D9008" s="1" t="s">
        <v>7084</v>
      </c>
      <c r="E9008" s="1" t="s">
        <v>351</v>
      </c>
      <c r="F9008" s="1" t="s">
        <v>31845</v>
      </c>
      <c r="G9008" s="14">
        <v>919601900949</v>
      </c>
      <c r="H9008" s="1" t="s">
        <v>20</v>
      </c>
      <c r="I9008" s="1" t="s">
        <v>41</v>
      </c>
      <c r="J9008" s="1" t="s">
        <v>47311</v>
      </c>
      <c r="K9008" s="3" t="s">
        <v>17</v>
      </c>
      <c r="L9008" s="1" t="s">
        <v>70</v>
      </c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1"/>
      <c r="AA9008" s="1" t="s">
        <v>11</v>
      </c>
      <c r="AB9008" s="3" t="s">
        <v>586</v>
      </c>
      <c r="AC9008" s="23" t="s">
        <v>37802</v>
      </c>
      <c r="AD9008" s="23" t="s">
        <v>46157</v>
      </c>
      <c r="AE9008" t="s">
        <v>35409</v>
      </c>
    </row>
    <row r="9009" spans="1:31" ht="14.25" customHeight="1">
      <c r="A9009" s="1">
        <v>9008</v>
      </c>
      <c r="B9009" s="9" t="s">
        <v>6</v>
      </c>
      <c r="C9009" s="1" t="s">
        <v>8071</v>
      </c>
      <c r="D9009" s="1" t="s">
        <v>4417</v>
      </c>
      <c r="E9009" s="1" t="s">
        <v>53</v>
      </c>
      <c r="F9009" s="1" t="s">
        <v>24770</v>
      </c>
      <c r="G9009" s="14">
        <v>919191466441</v>
      </c>
      <c r="H9009" s="1" t="s">
        <v>8</v>
      </c>
      <c r="I9009" s="1" t="s">
        <v>41</v>
      </c>
      <c r="J9009" s="1" t="s">
        <v>47311</v>
      </c>
      <c r="K9009" s="3" t="s">
        <v>17</v>
      </c>
      <c r="L9009" s="1" t="s">
        <v>70</v>
      </c>
      <c r="M9009" s="4" t="s">
        <v>42</v>
      </c>
      <c r="N9009" s="3" t="s">
        <v>34</v>
      </c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1"/>
      <c r="AA9009" s="1" t="s">
        <v>16</v>
      </c>
      <c r="AB9009" s="3" t="s">
        <v>12</v>
      </c>
      <c r="AC9009" s="23" t="s">
        <v>37802</v>
      </c>
      <c r="AD9009" s="23" t="s">
        <v>46158</v>
      </c>
      <c r="AE9009" t="s">
        <v>35409</v>
      </c>
    </row>
    <row r="9010" spans="1:31" ht="14.25" customHeight="1">
      <c r="A9010" s="1">
        <v>9009</v>
      </c>
      <c r="B9010" s="9" t="s">
        <v>6</v>
      </c>
      <c r="C9010" s="1" t="s">
        <v>8355</v>
      </c>
      <c r="D9010" s="1" t="s">
        <v>967</v>
      </c>
      <c r="E9010" s="1" t="s">
        <v>714</v>
      </c>
      <c r="F9010" s="1" t="s">
        <v>34179</v>
      </c>
      <c r="G9010" s="14">
        <v>91400696960</v>
      </c>
      <c r="H9010" s="1" t="s">
        <v>8</v>
      </c>
      <c r="I9010" s="1" t="s">
        <v>9</v>
      </c>
      <c r="J9010" s="1" t="s">
        <v>47311</v>
      </c>
      <c r="K9010" s="3" t="s">
        <v>17</v>
      </c>
      <c r="L9010" s="1" t="s">
        <v>70</v>
      </c>
      <c r="M9010" s="4" t="s">
        <v>42</v>
      </c>
      <c r="N9010" s="3" t="s">
        <v>34</v>
      </c>
      <c r="O9010" s="3" t="s">
        <v>27</v>
      </c>
      <c r="P9010" s="3" t="s">
        <v>50</v>
      </c>
      <c r="Q9010" s="3"/>
      <c r="R9010" s="3"/>
      <c r="S9010" s="3"/>
      <c r="T9010" s="3"/>
      <c r="U9010" s="3"/>
      <c r="V9010" s="3"/>
      <c r="W9010" s="3"/>
      <c r="X9010" s="3"/>
      <c r="Y9010" s="3"/>
      <c r="Z9010" s="1"/>
      <c r="AA9010" s="1" t="s">
        <v>16</v>
      </c>
      <c r="AB9010" s="3" t="s">
        <v>12</v>
      </c>
      <c r="AC9010" s="23" t="s">
        <v>37802</v>
      </c>
      <c r="AD9010" s="23" t="s">
        <v>39946</v>
      </c>
      <c r="AE9010" t="s">
        <v>35394</v>
      </c>
    </row>
    <row r="9011" spans="1:31" ht="14.25" customHeight="1">
      <c r="A9011" s="1">
        <v>9010</v>
      </c>
      <c r="B9011" s="9" t="s">
        <v>6</v>
      </c>
      <c r="C9011" s="1" t="s">
        <v>10335</v>
      </c>
      <c r="D9011" s="1" t="s">
        <v>522</v>
      </c>
      <c r="E9011" s="1" t="s">
        <v>10336</v>
      </c>
      <c r="F9011" s="1" t="s">
        <v>32216</v>
      </c>
      <c r="G9011" s="14">
        <v>919909969646</v>
      </c>
      <c r="H9011" s="1" t="s">
        <v>132</v>
      </c>
      <c r="I9011" s="1" t="s">
        <v>9</v>
      </c>
      <c r="J9011" s="1" t="s">
        <v>47311</v>
      </c>
      <c r="K9011" s="3" t="s">
        <v>63</v>
      </c>
      <c r="L9011" s="1" t="s">
        <v>70</v>
      </c>
      <c r="M9011" s="3" t="s">
        <v>213</v>
      </c>
      <c r="N9011" s="3" t="s">
        <v>34</v>
      </c>
      <c r="O9011" s="3" t="s">
        <v>17</v>
      </c>
      <c r="P9011" s="3" t="s">
        <v>50</v>
      </c>
      <c r="Q9011" s="3" t="s">
        <v>42</v>
      </c>
      <c r="R9011" s="3" t="s">
        <v>47311</v>
      </c>
      <c r="S9011" s="3" t="s">
        <v>27</v>
      </c>
      <c r="T9011" s="3" t="s">
        <v>47311</v>
      </c>
      <c r="U9011" s="3" t="s">
        <v>117</v>
      </c>
      <c r="V9011" s="3" t="s">
        <v>47311</v>
      </c>
      <c r="W9011" s="3" t="s">
        <v>178</v>
      </c>
      <c r="X9011" s="3" t="s">
        <v>47311</v>
      </c>
      <c r="Y9011" s="3" t="s">
        <v>171</v>
      </c>
      <c r="Z9011" s="1" t="s">
        <v>47311</v>
      </c>
      <c r="AA9011" s="1" t="s">
        <v>16</v>
      </c>
      <c r="AB9011" s="3" t="s">
        <v>12</v>
      </c>
      <c r="AC9011" s="23" t="s">
        <v>37802</v>
      </c>
      <c r="AD9011" s="23" t="s">
        <v>46159</v>
      </c>
      <c r="AE9011" t="s">
        <v>35409</v>
      </c>
    </row>
    <row r="9012" spans="1:31" ht="14.25" customHeight="1">
      <c r="A9012" s="1">
        <v>9011</v>
      </c>
      <c r="B9012" s="9" t="s">
        <v>6</v>
      </c>
      <c r="C9012" s="1" t="s">
        <v>11693</v>
      </c>
      <c r="D9012" s="1" t="s">
        <v>359</v>
      </c>
      <c r="E9012" s="1" t="s">
        <v>40</v>
      </c>
      <c r="F9012" s="1" t="s">
        <v>26559</v>
      </c>
      <c r="G9012" s="14">
        <v>91994061410</v>
      </c>
      <c r="H9012" s="1" t="s">
        <v>8</v>
      </c>
      <c r="I9012" s="1" t="s">
        <v>33</v>
      </c>
      <c r="J9012" s="1" t="s">
        <v>47311</v>
      </c>
      <c r="K9012" s="3" t="s">
        <v>42</v>
      </c>
      <c r="L9012" s="1" t="s">
        <v>70</v>
      </c>
      <c r="M9012" s="3" t="s">
        <v>27</v>
      </c>
      <c r="N9012" s="3" t="s">
        <v>34</v>
      </c>
      <c r="O9012" s="3" t="s">
        <v>117</v>
      </c>
      <c r="P9012" s="3" t="s">
        <v>50</v>
      </c>
      <c r="Q9012" s="3"/>
      <c r="R9012" s="3"/>
      <c r="S9012" s="3"/>
      <c r="T9012" s="3"/>
      <c r="U9012" s="3"/>
      <c r="V9012" s="3"/>
      <c r="W9012" s="3"/>
      <c r="X9012" s="3"/>
      <c r="Y9012" s="3"/>
      <c r="Z9012" s="1"/>
      <c r="AA9012" s="1" t="s">
        <v>16</v>
      </c>
      <c r="AB9012" s="3" t="s">
        <v>12</v>
      </c>
      <c r="AC9012" s="23" t="s">
        <v>37803</v>
      </c>
      <c r="AD9012" s="23" t="s">
        <v>46160</v>
      </c>
      <c r="AE9012" t="s">
        <v>35409</v>
      </c>
    </row>
    <row r="9013" spans="1:31" ht="14.25" customHeight="1">
      <c r="A9013" s="1">
        <v>9012</v>
      </c>
      <c r="B9013" s="1" t="s">
        <v>10396</v>
      </c>
      <c r="C9013" s="1" t="s">
        <v>11740</v>
      </c>
      <c r="D9013" s="1" t="s">
        <v>65</v>
      </c>
      <c r="E9013" s="1" t="s">
        <v>40</v>
      </c>
      <c r="F9013" s="1" t="s">
        <v>26585</v>
      </c>
      <c r="G9013" s="14">
        <v>914906996640</v>
      </c>
      <c r="H9013" s="1" t="s">
        <v>20</v>
      </c>
      <c r="I9013" s="1" t="s">
        <v>9</v>
      </c>
      <c r="J9013" s="1" t="s">
        <v>47311</v>
      </c>
      <c r="K9013" s="3" t="s">
        <v>42</v>
      </c>
      <c r="L9013" s="1" t="s">
        <v>70</v>
      </c>
      <c r="M9013" s="3" t="s">
        <v>27</v>
      </c>
      <c r="N9013" s="3" t="s">
        <v>34</v>
      </c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1"/>
      <c r="AA9013" s="1" t="s">
        <v>16</v>
      </c>
      <c r="AB9013" s="3" t="s">
        <v>12</v>
      </c>
      <c r="AC9013" s="23" t="s">
        <v>37803</v>
      </c>
      <c r="AD9013" s="23" t="s">
        <v>46161</v>
      </c>
      <c r="AE9013" t="s">
        <v>35399</v>
      </c>
    </row>
    <row r="9014" spans="1:31" ht="14.25" customHeight="1">
      <c r="A9014" s="1">
        <v>9013</v>
      </c>
      <c r="B9014" s="9" t="s">
        <v>6</v>
      </c>
      <c r="C9014" s="1" t="s">
        <v>12778</v>
      </c>
      <c r="D9014" s="1" t="s">
        <v>223</v>
      </c>
      <c r="E9014" s="1" t="s">
        <v>40</v>
      </c>
      <c r="F9014" s="1" t="s">
        <v>27131</v>
      </c>
      <c r="G9014" s="14">
        <v>9194499499</v>
      </c>
      <c r="H9014" s="1" t="s">
        <v>15</v>
      </c>
      <c r="I9014" s="1" t="s">
        <v>9</v>
      </c>
      <c r="J9014" s="1" t="s">
        <v>47311</v>
      </c>
      <c r="K9014" s="3" t="s">
        <v>42</v>
      </c>
      <c r="L9014" s="1" t="s">
        <v>70</v>
      </c>
      <c r="M9014" s="3" t="s">
        <v>27</v>
      </c>
      <c r="N9014" s="3" t="s">
        <v>34</v>
      </c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1"/>
      <c r="AA9014" s="1" t="s">
        <v>16</v>
      </c>
      <c r="AB9014" s="3" t="s">
        <v>12</v>
      </c>
      <c r="AC9014" s="23" t="s">
        <v>37803</v>
      </c>
      <c r="AD9014" s="23" t="s">
        <v>46162</v>
      </c>
      <c r="AE9014" t="s">
        <v>35394</v>
      </c>
    </row>
    <row r="9015" spans="1:31" ht="14.25" customHeight="1">
      <c r="A9015" s="1">
        <v>9014</v>
      </c>
      <c r="B9015" s="9" t="s">
        <v>6</v>
      </c>
      <c r="C9015" s="1" t="s">
        <v>12966</v>
      </c>
      <c r="D9015" s="1" t="s">
        <v>494</v>
      </c>
      <c r="E9015" s="1" t="s">
        <v>40</v>
      </c>
      <c r="F9015" s="1" t="s">
        <v>27295</v>
      </c>
      <c r="G9015" s="14">
        <v>9140644644</v>
      </c>
      <c r="H9015" s="1" t="s">
        <v>37</v>
      </c>
      <c r="I9015" s="1" t="s">
        <v>41</v>
      </c>
      <c r="J9015" s="1" t="s">
        <v>47311</v>
      </c>
      <c r="K9015" s="3" t="s">
        <v>17</v>
      </c>
      <c r="L9015" s="1" t="s">
        <v>70</v>
      </c>
      <c r="M9015" s="4" t="s">
        <v>42</v>
      </c>
      <c r="N9015" s="3" t="s">
        <v>34</v>
      </c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1"/>
      <c r="AA9015" s="1" t="s">
        <v>16</v>
      </c>
      <c r="AB9015" s="3" t="s">
        <v>12</v>
      </c>
      <c r="AC9015" s="23" t="s">
        <v>37803</v>
      </c>
      <c r="AD9015" s="23" t="s">
        <v>46163</v>
      </c>
      <c r="AE9015" t="s">
        <v>35399</v>
      </c>
    </row>
    <row r="9016" spans="1:31" ht="14.25" customHeight="1">
      <c r="A9016" s="1">
        <v>9015</v>
      </c>
      <c r="B9016" s="9" t="s">
        <v>6</v>
      </c>
      <c r="C9016" s="1" t="s">
        <v>13579</v>
      </c>
      <c r="D9016" s="1" t="s">
        <v>13580</v>
      </c>
      <c r="E9016" s="1" t="s">
        <v>9698</v>
      </c>
      <c r="F9016" s="1" t="s">
        <v>27615</v>
      </c>
      <c r="G9016" s="14">
        <v>914466446666</v>
      </c>
      <c r="H9016" s="1" t="s">
        <v>15</v>
      </c>
      <c r="I9016" s="1" t="s">
        <v>41</v>
      </c>
      <c r="J9016" s="1" t="s">
        <v>47311</v>
      </c>
      <c r="K9016" s="3" t="s">
        <v>17</v>
      </c>
      <c r="L9016" s="1" t="s">
        <v>70</v>
      </c>
      <c r="M9016" s="4" t="s">
        <v>42</v>
      </c>
      <c r="N9016" s="3" t="s">
        <v>34</v>
      </c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1"/>
      <c r="AA9016" s="1" t="s">
        <v>16</v>
      </c>
      <c r="AB9016" s="3" t="s">
        <v>12</v>
      </c>
      <c r="AC9016" s="23" t="s">
        <v>37805</v>
      </c>
      <c r="AD9016" s="23" t="s">
        <v>46164</v>
      </c>
      <c r="AE9016" t="s">
        <v>35409</v>
      </c>
    </row>
    <row r="9017" spans="1:31" ht="14.25" customHeight="1">
      <c r="A9017" s="1">
        <v>9016</v>
      </c>
      <c r="B9017" s="9" t="s">
        <v>6</v>
      </c>
      <c r="C9017" s="1" t="s">
        <v>13938</v>
      </c>
      <c r="D9017" s="1" t="s">
        <v>4095</v>
      </c>
      <c r="E9017" s="1" t="s">
        <v>362</v>
      </c>
      <c r="F9017" s="1" t="s">
        <v>27776</v>
      </c>
      <c r="G9017" s="14">
        <v>914906044166</v>
      </c>
      <c r="H9017" s="1" t="s">
        <v>37</v>
      </c>
      <c r="I9017" s="1" t="s">
        <v>41</v>
      </c>
      <c r="J9017" s="1" t="s">
        <v>47311</v>
      </c>
      <c r="K9017" s="3" t="s">
        <v>42</v>
      </c>
      <c r="L9017" s="1" t="s">
        <v>70</v>
      </c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1"/>
      <c r="AA9017" s="1" t="s">
        <v>16</v>
      </c>
      <c r="AB9017" s="3" t="s">
        <v>12</v>
      </c>
      <c r="AC9017" s="23" t="s">
        <v>37791</v>
      </c>
      <c r="AD9017" s="23" t="s">
        <v>42058</v>
      </c>
      <c r="AE9017" t="s">
        <v>35410</v>
      </c>
    </row>
    <row r="9018" spans="1:31" ht="14.25" customHeight="1">
      <c r="A9018" s="1">
        <v>9017</v>
      </c>
      <c r="B9018" s="9" t="s">
        <v>6</v>
      </c>
      <c r="C9018" s="1" t="s">
        <v>869</v>
      </c>
      <c r="D9018" s="1" t="s">
        <v>734</v>
      </c>
      <c r="E9018" s="1" t="s">
        <v>1797</v>
      </c>
      <c r="F9018" s="1" t="s">
        <v>31179</v>
      </c>
      <c r="G9018" s="14">
        <v>919466994664</v>
      </c>
      <c r="H9018" s="1" t="s">
        <v>8</v>
      </c>
      <c r="I9018" s="1" t="s">
        <v>9</v>
      </c>
      <c r="J9018" s="1" t="s">
        <v>47293</v>
      </c>
      <c r="K9018" s="3" t="s">
        <v>17</v>
      </c>
      <c r="L9018" s="1" t="s">
        <v>70</v>
      </c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1"/>
      <c r="AA9018" s="1" t="s">
        <v>11</v>
      </c>
      <c r="AB9018" s="3" t="s">
        <v>538</v>
      </c>
      <c r="AC9018" s="23" t="s">
        <v>37801</v>
      </c>
      <c r="AD9018" s="23" t="s">
        <v>46165</v>
      </c>
      <c r="AE9018" t="s">
        <v>35394</v>
      </c>
    </row>
    <row r="9019" spans="1:31" ht="14.25" customHeight="1">
      <c r="A9019" s="1">
        <v>9018</v>
      </c>
      <c r="B9019" s="9" t="s">
        <v>6</v>
      </c>
      <c r="C9019" s="1" t="s">
        <v>1135</v>
      </c>
      <c r="D9019" s="1" t="s">
        <v>1136</v>
      </c>
      <c r="E9019" s="1" t="s">
        <v>1137</v>
      </c>
      <c r="F9019" s="1" t="s">
        <v>21462</v>
      </c>
      <c r="G9019" s="14">
        <v>91944646196</v>
      </c>
      <c r="H9019" s="1" t="s">
        <v>15</v>
      </c>
      <c r="I9019" s="1" t="s">
        <v>9</v>
      </c>
      <c r="J9019" s="1" t="s">
        <v>47294</v>
      </c>
      <c r="K9019" s="3" t="s">
        <v>17</v>
      </c>
      <c r="L9019" s="1" t="s">
        <v>70</v>
      </c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1"/>
      <c r="AA9019" s="1" t="s">
        <v>11</v>
      </c>
      <c r="AB9019" s="3" t="s">
        <v>274</v>
      </c>
      <c r="AC9019" s="23" t="s">
        <v>37801</v>
      </c>
      <c r="AD9019" s="23" t="s">
        <v>46166</v>
      </c>
      <c r="AE9019" t="s">
        <v>35410</v>
      </c>
    </row>
    <row r="9020" spans="1:31" ht="14.25" customHeight="1">
      <c r="A9020" s="1">
        <v>9019</v>
      </c>
      <c r="B9020" s="1" t="s">
        <v>54</v>
      </c>
      <c r="C9020" s="1" t="s">
        <v>4754</v>
      </c>
      <c r="D9020" s="1" t="s">
        <v>3952</v>
      </c>
      <c r="E9020" s="1" t="s">
        <v>139</v>
      </c>
      <c r="F9020" s="1" t="s">
        <v>31594</v>
      </c>
      <c r="G9020" s="14">
        <v>9164469141</v>
      </c>
      <c r="H9020" s="1" t="s">
        <v>20</v>
      </c>
      <c r="I9020" s="1" t="s">
        <v>9</v>
      </c>
      <c r="J9020" s="1" t="s">
        <v>47294</v>
      </c>
      <c r="K9020" s="3" t="s">
        <v>42</v>
      </c>
      <c r="L9020" s="1" t="s">
        <v>70</v>
      </c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1"/>
      <c r="AA9020" s="1" t="s">
        <v>16</v>
      </c>
      <c r="AB9020" s="3" t="s">
        <v>12</v>
      </c>
      <c r="AC9020" s="23" t="s">
        <v>37801</v>
      </c>
      <c r="AD9020" s="23" t="s">
        <v>46167</v>
      </c>
      <c r="AE9020" t="s">
        <v>35410</v>
      </c>
    </row>
    <row r="9021" spans="1:31" ht="14.25" customHeight="1">
      <c r="A9021" s="1">
        <v>9020</v>
      </c>
      <c r="B9021" s="9" t="s">
        <v>6</v>
      </c>
      <c r="C9021" s="1" t="s">
        <v>5817</v>
      </c>
      <c r="D9021" s="1" t="s">
        <v>5818</v>
      </c>
      <c r="E9021" s="1" t="s">
        <v>5819</v>
      </c>
      <c r="F9021" s="1" t="s">
        <v>23669</v>
      </c>
      <c r="G9021" s="14">
        <v>91946194</v>
      </c>
      <c r="H9021" s="1" t="s">
        <v>37</v>
      </c>
      <c r="I9021" s="1" t="s">
        <v>41</v>
      </c>
      <c r="J9021" s="1" t="s">
        <v>47294</v>
      </c>
      <c r="K9021" s="3" t="s">
        <v>42</v>
      </c>
      <c r="L9021" s="1" t="s">
        <v>70</v>
      </c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1"/>
      <c r="AA9021" s="1" t="s">
        <v>16</v>
      </c>
      <c r="AB9021" s="3" t="s">
        <v>12</v>
      </c>
      <c r="AC9021" s="23" t="s">
        <v>37802</v>
      </c>
      <c r="AD9021" s="23" t="s">
        <v>46168</v>
      </c>
      <c r="AE9021" t="s">
        <v>35399</v>
      </c>
    </row>
    <row r="9022" spans="1:31" ht="14.25" customHeight="1">
      <c r="A9022" s="1">
        <v>9021</v>
      </c>
      <c r="B9022" s="1" t="s">
        <v>54</v>
      </c>
      <c r="C9022" s="1" t="s">
        <v>9882</v>
      </c>
      <c r="D9022" s="1" t="s">
        <v>773</v>
      </c>
      <c r="E9022" s="1" t="s">
        <v>558</v>
      </c>
      <c r="F9022" s="1" t="s">
        <v>25655</v>
      </c>
      <c r="G9022" s="14">
        <v>91960146111</v>
      </c>
      <c r="H9022" s="1" t="s">
        <v>15</v>
      </c>
      <c r="I9022" s="1" t="s">
        <v>9</v>
      </c>
      <c r="J9022" s="1" t="s">
        <v>47294</v>
      </c>
      <c r="K9022" s="3" t="s">
        <v>17</v>
      </c>
      <c r="L9022" s="1" t="s">
        <v>70</v>
      </c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1"/>
      <c r="AA9022" s="1" t="s">
        <v>11</v>
      </c>
      <c r="AB9022" s="3" t="s">
        <v>13</v>
      </c>
      <c r="AC9022" s="23" t="s">
        <v>37802</v>
      </c>
      <c r="AD9022" s="23" t="s">
        <v>46169</v>
      </c>
      <c r="AE9022" t="s">
        <v>35409</v>
      </c>
    </row>
    <row r="9023" spans="1:31" ht="14.25" customHeight="1">
      <c r="A9023" s="1">
        <v>9022</v>
      </c>
      <c r="B9023" s="1" t="s">
        <v>54</v>
      </c>
      <c r="C9023" s="1" t="s">
        <v>10123</v>
      </c>
      <c r="D9023" s="1" t="s">
        <v>1348</v>
      </c>
      <c r="E9023" s="1" t="s">
        <v>774</v>
      </c>
      <c r="F9023" s="1" t="s">
        <v>10124</v>
      </c>
      <c r="G9023" s="14">
        <v>91944446649</v>
      </c>
      <c r="H9023" s="1" t="s">
        <v>8</v>
      </c>
      <c r="I9023" s="1" t="s">
        <v>41</v>
      </c>
      <c r="J9023" s="1" t="s">
        <v>47294</v>
      </c>
      <c r="K9023" s="3" t="s">
        <v>17</v>
      </c>
      <c r="L9023" s="1" t="s">
        <v>70</v>
      </c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1"/>
      <c r="AA9023" s="1" t="s">
        <v>11</v>
      </c>
      <c r="AB9023" s="3" t="s">
        <v>538</v>
      </c>
      <c r="AC9023" s="23" t="s">
        <v>37802</v>
      </c>
      <c r="AD9023" s="23" t="s">
        <v>46170</v>
      </c>
      <c r="AE9023" t="s">
        <v>35410</v>
      </c>
    </row>
    <row r="9024" spans="1:31" ht="14.25" customHeight="1">
      <c r="A9024" s="1">
        <v>9023</v>
      </c>
      <c r="B9024" s="1" t="s">
        <v>10396</v>
      </c>
      <c r="C9024" s="1" t="s">
        <v>11627</v>
      </c>
      <c r="D9024" s="1" t="s">
        <v>11628</v>
      </c>
      <c r="E9024" s="1" t="s">
        <v>19</v>
      </c>
      <c r="F9024" s="1" t="s">
        <v>26525</v>
      </c>
      <c r="G9024" s="14">
        <v>91944660964</v>
      </c>
      <c r="H9024" s="1" t="s">
        <v>8</v>
      </c>
      <c r="I9024" s="1" t="s">
        <v>9</v>
      </c>
      <c r="J9024" s="1" t="s">
        <v>47294</v>
      </c>
      <c r="K9024" s="3" t="s">
        <v>42</v>
      </c>
      <c r="L9024" s="1" t="s">
        <v>70</v>
      </c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1"/>
      <c r="AA9024" s="1" t="s">
        <v>16</v>
      </c>
      <c r="AB9024" s="3" t="s">
        <v>12</v>
      </c>
      <c r="AC9024" s="23" t="s">
        <v>37803</v>
      </c>
      <c r="AD9024" s="23" t="s">
        <v>42719</v>
      </c>
      <c r="AE9024" t="s">
        <v>35409</v>
      </c>
    </row>
    <row r="9025" spans="1:31" ht="14.25" customHeight="1">
      <c r="A9025" s="1">
        <v>9024</v>
      </c>
      <c r="B9025" s="9" t="s">
        <v>6</v>
      </c>
      <c r="C9025" s="1" t="s">
        <v>13570</v>
      </c>
      <c r="D9025" s="1" t="s">
        <v>4955</v>
      </c>
      <c r="E9025" s="1" t="s">
        <v>1311</v>
      </c>
      <c r="F9025" s="1" t="s">
        <v>27612</v>
      </c>
      <c r="G9025" s="14">
        <v>914611640141</v>
      </c>
      <c r="H9025" s="1" t="s">
        <v>8</v>
      </c>
      <c r="I9025" s="1" t="s">
        <v>9</v>
      </c>
      <c r="J9025" s="1" t="s">
        <v>47294</v>
      </c>
      <c r="K9025" s="3" t="s">
        <v>63</v>
      </c>
      <c r="L9025" s="1" t="s">
        <v>70</v>
      </c>
      <c r="M9025" s="3" t="s">
        <v>213</v>
      </c>
      <c r="N9025" s="3" t="s">
        <v>34</v>
      </c>
      <c r="O9025" s="3" t="s">
        <v>17</v>
      </c>
      <c r="P9025" s="3" t="s">
        <v>47325</v>
      </c>
      <c r="Q9025" s="3" t="s">
        <v>42</v>
      </c>
      <c r="R9025" s="3" t="s">
        <v>10</v>
      </c>
      <c r="S9025" s="3" t="s">
        <v>27</v>
      </c>
      <c r="T9025" s="3" t="s">
        <v>47294</v>
      </c>
      <c r="U9025" s="3" t="s">
        <v>117</v>
      </c>
      <c r="V9025" s="3" t="s">
        <v>47294</v>
      </c>
      <c r="W9025" s="3" t="s">
        <v>178</v>
      </c>
      <c r="X9025" s="3" t="s">
        <v>47294</v>
      </c>
      <c r="Y9025" s="3" t="s">
        <v>171</v>
      </c>
      <c r="Z9025" s="1" t="s">
        <v>47294</v>
      </c>
      <c r="AA9025" s="1" t="s">
        <v>16</v>
      </c>
      <c r="AB9025" s="3" t="s">
        <v>12</v>
      </c>
      <c r="AC9025" s="23" t="s">
        <v>37805</v>
      </c>
      <c r="AD9025" s="23" t="s">
        <v>46171</v>
      </c>
      <c r="AE9025" t="s">
        <v>35399</v>
      </c>
    </row>
    <row r="9026" spans="1:31" ht="14.25" customHeight="1">
      <c r="A9026" s="1">
        <v>9025</v>
      </c>
      <c r="B9026" s="9" t="s">
        <v>6</v>
      </c>
      <c r="C9026" s="1" t="s">
        <v>13650</v>
      </c>
      <c r="D9026" s="1" t="s">
        <v>526</v>
      </c>
      <c r="E9026" s="1" t="s">
        <v>13651</v>
      </c>
      <c r="F9026" s="1" t="s">
        <v>27644</v>
      </c>
      <c r="G9026" s="14">
        <v>919669461619</v>
      </c>
      <c r="H9026" s="1" t="s">
        <v>8</v>
      </c>
      <c r="I9026" s="1" t="s">
        <v>41</v>
      </c>
      <c r="J9026" s="1" t="s">
        <v>47294</v>
      </c>
      <c r="K9026" s="3" t="s">
        <v>17</v>
      </c>
      <c r="L9026" s="1" t="s">
        <v>70</v>
      </c>
      <c r="M9026" s="4" t="s">
        <v>42</v>
      </c>
      <c r="N9026" s="3" t="s">
        <v>34</v>
      </c>
      <c r="O9026" s="3" t="s">
        <v>27</v>
      </c>
      <c r="P9026" s="3" t="s">
        <v>47325</v>
      </c>
      <c r="Q9026" s="3"/>
      <c r="R9026" s="3"/>
      <c r="S9026" s="3"/>
      <c r="T9026" s="3"/>
      <c r="U9026" s="3"/>
      <c r="V9026" s="3"/>
      <c r="W9026" s="3"/>
      <c r="X9026" s="3"/>
      <c r="Y9026" s="3"/>
      <c r="Z9026" s="1"/>
      <c r="AA9026" s="1" t="s">
        <v>16</v>
      </c>
      <c r="AB9026" s="3" t="s">
        <v>12</v>
      </c>
      <c r="AC9026" s="23" t="s">
        <v>37806</v>
      </c>
      <c r="AD9026" s="23" t="s">
        <v>46172</v>
      </c>
      <c r="AE9026" t="s">
        <v>35399</v>
      </c>
    </row>
    <row r="9027" spans="1:31" ht="14.25" customHeight="1">
      <c r="A9027" s="1">
        <v>9026</v>
      </c>
      <c r="B9027" s="1" t="s">
        <v>54</v>
      </c>
      <c r="C9027" s="1" t="s">
        <v>2482</v>
      </c>
      <c r="D9027" s="1" t="s">
        <v>35969</v>
      </c>
      <c r="E9027" s="1" t="s">
        <v>37038</v>
      </c>
      <c r="F9027" s="1" t="s">
        <v>31358</v>
      </c>
      <c r="G9027" s="14">
        <v>914146994606</v>
      </c>
      <c r="H9027" s="1" t="s">
        <v>20</v>
      </c>
      <c r="I9027" s="1" t="s">
        <v>41</v>
      </c>
      <c r="J9027" s="1" t="s">
        <v>47293</v>
      </c>
      <c r="K9027" s="3" t="s">
        <v>42</v>
      </c>
      <c r="L9027" s="1" t="s">
        <v>70</v>
      </c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1"/>
      <c r="AA9027" s="1" t="s">
        <v>16</v>
      </c>
      <c r="AB9027" s="3" t="s">
        <v>12</v>
      </c>
      <c r="AC9027" s="23" t="s">
        <v>37801</v>
      </c>
      <c r="AD9027" s="23" t="s">
        <v>46173</v>
      </c>
      <c r="AE9027" t="s">
        <v>35409</v>
      </c>
    </row>
    <row r="9028" spans="1:31" ht="14.25" customHeight="1">
      <c r="A9028" s="1">
        <v>9027</v>
      </c>
      <c r="B9028" s="9" t="s">
        <v>6</v>
      </c>
      <c r="C9028" s="1" t="s">
        <v>5707</v>
      </c>
      <c r="D9028" s="1" t="s">
        <v>5708</v>
      </c>
      <c r="E9028" s="1" t="s">
        <v>3814</v>
      </c>
      <c r="F9028" s="1" t="s">
        <v>23627</v>
      </c>
      <c r="G9028" s="14">
        <v>919444101040</v>
      </c>
      <c r="H9028" s="1" t="s">
        <v>8</v>
      </c>
      <c r="I9028" s="1" t="s">
        <v>41</v>
      </c>
      <c r="J9028" s="1" t="s">
        <v>47293</v>
      </c>
      <c r="K9028" s="3" t="s">
        <v>17</v>
      </c>
      <c r="L9028" s="1" t="s">
        <v>70</v>
      </c>
      <c r="M9028" s="3" t="s">
        <v>178</v>
      </c>
      <c r="N9028" s="3" t="s">
        <v>34</v>
      </c>
      <c r="O9028" s="3" t="s">
        <v>171</v>
      </c>
      <c r="P9028" s="3" t="s">
        <v>47325</v>
      </c>
      <c r="Q9028" s="3"/>
      <c r="R9028" s="3"/>
      <c r="S9028" s="3"/>
      <c r="T9028" s="3"/>
      <c r="U9028" s="3"/>
      <c r="V9028" s="3"/>
      <c r="W9028" s="3"/>
      <c r="X9028" s="3"/>
      <c r="Y9028" s="3"/>
      <c r="Z9028" s="1"/>
      <c r="AA9028" s="1" t="s">
        <v>16</v>
      </c>
      <c r="AB9028" s="3" t="s">
        <v>12</v>
      </c>
      <c r="AC9028" s="23" t="s">
        <v>37801</v>
      </c>
      <c r="AD9028" s="23" t="s">
        <v>46174</v>
      </c>
      <c r="AE9028" t="s">
        <v>35409</v>
      </c>
    </row>
    <row r="9029" spans="1:31" ht="14.25" customHeight="1">
      <c r="A9029" s="1">
        <v>9028</v>
      </c>
      <c r="B9029" s="9" t="s">
        <v>6</v>
      </c>
      <c r="C9029" s="1" t="s">
        <v>5441</v>
      </c>
      <c r="D9029" s="1" t="s">
        <v>5442</v>
      </c>
      <c r="E9029" s="1" t="s">
        <v>139</v>
      </c>
      <c r="F9029" s="1" t="s">
        <v>23503</v>
      </c>
      <c r="G9029" s="14">
        <v>91461111060</v>
      </c>
      <c r="H9029" s="1" t="s">
        <v>20</v>
      </c>
      <c r="I9029" s="1" t="s">
        <v>9</v>
      </c>
      <c r="J9029" s="1" t="s">
        <v>47294</v>
      </c>
      <c r="K9029" s="3" t="s">
        <v>17</v>
      </c>
      <c r="L9029" s="1" t="s">
        <v>70</v>
      </c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1"/>
      <c r="AA9029" s="1" t="s">
        <v>11</v>
      </c>
      <c r="AB9029" s="3" t="s">
        <v>13</v>
      </c>
      <c r="AC9029" s="23" t="s">
        <v>37801</v>
      </c>
      <c r="AD9029" s="23" t="s">
        <v>43064</v>
      </c>
      <c r="AE9029" t="s">
        <v>35410</v>
      </c>
    </row>
    <row r="9030" spans="1:31" ht="14.25" customHeight="1">
      <c r="A9030" s="1">
        <v>9029</v>
      </c>
      <c r="B9030" s="9" t="s">
        <v>6</v>
      </c>
      <c r="C9030" s="1" t="s">
        <v>5666</v>
      </c>
      <c r="D9030" s="1" t="s">
        <v>4959</v>
      </c>
      <c r="E9030" s="1" t="s">
        <v>5667</v>
      </c>
      <c r="F9030" s="1" t="s">
        <v>31681</v>
      </c>
      <c r="G9030" s="14">
        <v>91444444</v>
      </c>
      <c r="H9030" s="1" t="s">
        <v>20</v>
      </c>
      <c r="I9030" s="1" t="s">
        <v>62</v>
      </c>
      <c r="J9030" s="1" t="s">
        <v>47294</v>
      </c>
      <c r="K9030" s="3" t="s">
        <v>63</v>
      </c>
      <c r="L9030" s="1" t="s">
        <v>70</v>
      </c>
      <c r="M9030" s="3" t="s">
        <v>213</v>
      </c>
      <c r="N9030" s="3" t="s">
        <v>34</v>
      </c>
      <c r="O9030" s="3" t="s">
        <v>17</v>
      </c>
      <c r="P9030" s="3" t="s">
        <v>47325</v>
      </c>
      <c r="Q9030" s="3" t="s">
        <v>42</v>
      </c>
      <c r="R9030" s="3" t="s">
        <v>47294</v>
      </c>
      <c r="S9030" s="3" t="s">
        <v>27</v>
      </c>
      <c r="T9030" s="3" t="s">
        <v>47294</v>
      </c>
      <c r="U9030" s="3" t="s">
        <v>117</v>
      </c>
      <c r="V9030" s="3" t="s">
        <v>47294</v>
      </c>
      <c r="W9030" s="3" t="s">
        <v>178</v>
      </c>
      <c r="X9030" s="3" t="s">
        <v>47294</v>
      </c>
      <c r="Y9030" s="3" t="s">
        <v>171</v>
      </c>
      <c r="Z9030" s="1" t="s">
        <v>47294</v>
      </c>
      <c r="AA9030" s="1" t="s">
        <v>16</v>
      </c>
      <c r="AB9030" s="3" t="s">
        <v>12</v>
      </c>
      <c r="AC9030" s="23" t="s">
        <v>37801</v>
      </c>
      <c r="AD9030" s="23" t="s">
        <v>46175</v>
      </c>
      <c r="AE9030" t="s">
        <v>35409</v>
      </c>
    </row>
    <row r="9031" spans="1:31" ht="14.25" customHeight="1">
      <c r="A9031" s="1">
        <v>9030</v>
      </c>
      <c r="B9031" s="9" t="s">
        <v>6</v>
      </c>
      <c r="C9031" s="1" t="s">
        <v>6272</v>
      </c>
      <c r="D9031" s="1" t="s">
        <v>9810</v>
      </c>
      <c r="E9031" s="1" t="s">
        <v>270</v>
      </c>
      <c r="F9031" s="1" t="s">
        <v>23897</v>
      </c>
      <c r="G9031" s="14">
        <v>91949466969</v>
      </c>
      <c r="H9031" s="1" t="s">
        <v>8</v>
      </c>
      <c r="I9031" s="1" t="s">
        <v>62</v>
      </c>
      <c r="J9031" s="1" t="s">
        <v>47294</v>
      </c>
      <c r="K9031" s="3" t="s">
        <v>42</v>
      </c>
      <c r="L9031" s="1" t="s">
        <v>70</v>
      </c>
      <c r="M9031" s="3" t="s">
        <v>178</v>
      </c>
      <c r="N9031" s="3" t="s">
        <v>34</v>
      </c>
      <c r="O9031" s="3" t="s">
        <v>171</v>
      </c>
      <c r="P9031" s="3" t="s">
        <v>47325</v>
      </c>
      <c r="Q9031" s="3"/>
      <c r="R9031" s="3"/>
      <c r="S9031" s="3"/>
      <c r="T9031" s="3"/>
      <c r="U9031" s="3"/>
      <c r="V9031" s="3"/>
      <c r="W9031" s="3"/>
      <c r="X9031" s="3"/>
      <c r="Y9031" s="3"/>
      <c r="Z9031" s="1"/>
      <c r="AA9031" s="1" t="s">
        <v>16</v>
      </c>
      <c r="AB9031" s="3" t="s">
        <v>12</v>
      </c>
      <c r="AC9031" s="23" t="s">
        <v>37802</v>
      </c>
      <c r="AD9031" s="23" t="s">
        <v>46176</v>
      </c>
      <c r="AE9031" t="s">
        <v>35394</v>
      </c>
    </row>
    <row r="9032" spans="1:31" ht="14.25" customHeight="1">
      <c r="A9032" s="1">
        <v>9031</v>
      </c>
      <c r="B9032" s="9" t="s">
        <v>6</v>
      </c>
      <c r="C9032" s="1" t="s">
        <v>6286</v>
      </c>
      <c r="D9032" s="1" t="s">
        <v>773</v>
      </c>
      <c r="E9032" s="1" t="s">
        <v>506</v>
      </c>
      <c r="F9032" s="1" t="s">
        <v>23904</v>
      </c>
      <c r="G9032" s="14">
        <v>9194449449</v>
      </c>
      <c r="H9032" s="1" t="s">
        <v>15</v>
      </c>
      <c r="I9032" s="1" t="s">
        <v>9</v>
      </c>
      <c r="J9032" s="1" t="s">
        <v>47294</v>
      </c>
      <c r="K9032" s="3" t="s">
        <v>178</v>
      </c>
      <c r="L9032" s="1" t="s">
        <v>70</v>
      </c>
      <c r="M9032" s="3" t="s">
        <v>171</v>
      </c>
      <c r="N9032" s="3" t="s">
        <v>34</v>
      </c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1"/>
      <c r="AA9032" s="1" t="s">
        <v>16</v>
      </c>
      <c r="AB9032" s="3" t="s">
        <v>12</v>
      </c>
      <c r="AC9032" s="23" t="s">
        <v>37802</v>
      </c>
      <c r="AD9032" s="23" t="s">
        <v>46177</v>
      </c>
      <c r="AE9032" t="s">
        <v>35394</v>
      </c>
    </row>
    <row r="9033" spans="1:31" ht="14.25" customHeight="1">
      <c r="A9033" s="1">
        <v>9032</v>
      </c>
      <c r="B9033" s="1" t="s">
        <v>54</v>
      </c>
      <c r="C9033" s="1" t="s">
        <v>9514</v>
      </c>
      <c r="D9033" s="1" t="s">
        <v>3018</v>
      </c>
      <c r="E9033" s="1" t="s">
        <v>5517</v>
      </c>
      <c r="F9033" s="1" t="s">
        <v>34282</v>
      </c>
      <c r="G9033" s="14">
        <v>91944404440</v>
      </c>
      <c r="H9033" s="1" t="s">
        <v>15</v>
      </c>
      <c r="I9033" s="1" t="s">
        <v>41</v>
      </c>
      <c r="J9033" s="1" t="s">
        <v>47294</v>
      </c>
      <c r="K9033" s="3" t="s">
        <v>42</v>
      </c>
      <c r="L9033" s="1" t="s">
        <v>70</v>
      </c>
      <c r="M9033" s="3" t="s">
        <v>178</v>
      </c>
      <c r="N9033" s="3" t="s">
        <v>34</v>
      </c>
      <c r="O9033" s="3" t="s">
        <v>171</v>
      </c>
      <c r="P9033" s="3" t="s">
        <v>47325</v>
      </c>
      <c r="Q9033" s="3"/>
      <c r="R9033" s="3"/>
      <c r="S9033" s="3"/>
      <c r="T9033" s="3"/>
      <c r="U9033" s="3"/>
      <c r="V9033" s="3"/>
      <c r="W9033" s="3"/>
      <c r="X9033" s="3"/>
      <c r="Y9033" s="3"/>
      <c r="Z9033" s="1"/>
      <c r="AA9033" s="1" t="s">
        <v>16</v>
      </c>
      <c r="AB9033" s="3" t="s">
        <v>12</v>
      </c>
      <c r="AC9033" s="23" t="s">
        <v>37802</v>
      </c>
      <c r="AD9033" s="23" t="s">
        <v>46178</v>
      </c>
      <c r="AE9033" t="s">
        <v>35410</v>
      </c>
    </row>
    <row r="9034" spans="1:31" ht="14.25" customHeight="1">
      <c r="A9034" s="1">
        <v>9033</v>
      </c>
      <c r="B9034" s="9" t="s">
        <v>6</v>
      </c>
      <c r="C9034" s="1" t="s">
        <v>11024</v>
      </c>
      <c r="D9034" s="1" t="s">
        <v>11025</v>
      </c>
      <c r="E9034" s="1" t="s">
        <v>11026</v>
      </c>
      <c r="F9034" s="1" t="s">
        <v>26232</v>
      </c>
      <c r="G9034" s="14">
        <v>919909964444</v>
      </c>
      <c r="H9034" s="1" t="s">
        <v>8</v>
      </c>
      <c r="I9034" s="1" t="s">
        <v>41</v>
      </c>
      <c r="J9034" s="1" t="s">
        <v>47294</v>
      </c>
      <c r="K9034" s="3" t="s">
        <v>42</v>
      </c>
      <c r="L9034" s="1" t="s">
        <v>70</v>
      </c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1"/>
      <c r="AA9034" s="1" t="s">
        <v>16</v>
      </c>
      <c r="AB9034" s="3" t="s">
        <v>12</v>
      </c>
      <c r="AC9034" s="23" t="s">
        <v>37802</v>
      </c>
      <c r="AD9034" s="23" t="s">
        <v>46179</v>
      </c>
      <c r="AE9034" t="s">
        <v>35394</v>
      </c>
    </row>
    <row r="9035" spans="1:31" ht="14.25" customHeight="1">
      <c r="A9035" s="1">
        <v>9034</v>
      </c>
      <c r="B9035" s="9" t="s">
        <v>6</v>
      </c>
      <c r="C9035" s="1" t="s">
        <v>11998</v>
      </c>
      <c r="D9035" s="1" t="s">
        <v>1689</v>
      </c>
      <c r="E9035" s="1" t="s">
        <v>952</v>
      </c>
      <c r="F9035" s="1" t="s">
        <v>11999</v>
      </c>
      <c r="G9035" s="14">
        <v>91991946644</v>
      </c>
      <c r="H9035" s="1" t="s">
        <v>20</v>
      </c>
      <c r="I9035" s="1" t="s">
        <v>41</v>
      </c>
      <c r="J9035" s="1" t="s">
        <v>47294</v>
      </c>
      <c r="K9035" s="3" t="s">
        <v>63</v>
      </c>
      <c r="L9035" s="1" t="s">
        <v>70</v>
      </c>
      <c r="M9035" s="3" t="s">
        <v>213</v>
      </c>
      <c r="N9035" s="3" t="s">
        <v>34</v>
      </c>
      <c r="O9035" s="3" t="s">
        <v>17</v>
      </c>
      <c r="P9035" s="3" t="s">
        <v>47325</v>
      </c>
      <c r="Q9035" s="3" t="s">
        <v>42</v>
      </c>
      <c r="R9035" s="3" t="s">
        <v>47294</v>
      </c>
      <c r="S9035" s="3" t="s">
        <v>27</v>
      </c>
      <c r="T9035" s="3" t="s">
        <v>47294</v>
      </c>
      <c r="U9035" s="3" t="s">
        <v>117</v>
      </c>
      <c r="V9035" s="3" t="s">
        <v>47294</v>
      </c>
      <c r="W9035" s="3" t="s">
        <v>178</v>
      </c>
      <c r="X9035" s="3" t="s">
        <v>47294</v>
      </c>
      <c r="Y9035" s="3" t="s">
        <v>171</v>
      </c>
      <c r="Z9035" s="1" t="s">
        <v>47294</v>
      </c>
      <c r="AA9035" s="1" t="s">
        <v>16</v>
      </c>
      <c r="AB9035" s="3" t="s">
        <v>12</v>
      </c>
      <c r="AC9035" s="23" t="s">
        <v>37803</v>
      </c>
      <c r="AD9035" s="23" t="s">
        <v>46180</v>
      </c>
      <c r="AE9035" t="s">
        <v>35399</v>
      </c>
    </row>
    <row r="9036" spans="1:31" ht="14.25" customHeight="1">
      <c r="A9036" s="1">
        <v>9035</v>
      </c>
      <c r="B9036" s="9" t="s">
        <v>6</v>
      </c>
      <c r="C9036" s="1" t="s">
        <v>13063</v>
      </c>
      <c r="D9036" s="1" t="s">
        <v>494</v>
      </c>
      <c r="E9036" s="1" t="s">
        <v>4762</v>
      </c>
      <c r="F9036" s="1" t="s">
        <v>27369</v>
      </c>
      <c r="G9036" s="14">
        <v>91944664414</v>
      </c>
      <c r="H9036" s="1" t="s">
        <v>8</v>
      </c>
      <c r="I9036" s="1" t="s">
        <v>41</v>
      </c>
      <c r="J9036" s="1" t="s">
        <v>47294</v>
      </c>
      <c r="K9036" s="3" t="s">
        <v>17</v>
      </c>
      <c r="L9036" s="1" t="s">
        <v>70</v>
      </c>
      <c r="M9036" s="4" t="s">
        <v>42</v>
      </c>
      <c r="N9036" s="3" t="s">
        <v>34</v>
      </c>
      <c r="O9036" s="3" t="s">
        <v>27</v>
      </c>
      <c r="P9036" s="3" t="s">
        <v>47325</v>
      </c>
      <c r="Q9036" s="3"/>
      <c r="R9036" s="3"/>
      <c r="S9036" s="3"/>
      <c r="T9036" s="3"/>
      <c r="U9036" s="3"/>
      <c r="V9036" s="3"/>
      <c r="W9036" s="3"/>
      <c r="X9036" s="3"/>
      <c r="Y9036" s="3"/>
      <c r="Z9036" s="1"/>
      <c r="AA9036" s="1" t="s">
        <v>16</v>
      </c>
      <c r="AB9036" s="3" t="s">
        <v>12</v>
      </c>
      <c r="AC9036" s="23" t="s">
        <v>37803</v>
      </c>
      <c r="AD9036" s="23" t="s">
        <v>41734</v>
      </c>
      <c r="AE9036" t="s">
        <v>35399</v>
      </c>
    </row>
    <row r="9037" spans="1:31" ht="14.25" customHeight="1">
      <c r="A9037" s="1">
        <v>9036</v>
      </c>
      <c r="B9037" s="9" t="s">
        <v>6</v>
      </c>
      <c r="C9037" s="1" t="s">
        <v>13318</v>
      </c>
      <c r="D9037" s="1" t="s">
        <v>361</v>
      </c>
      <c r="E9037" s="1" t="s">
        <v>328</v>
      </c>
      <c r="F9037" s="1" t="s">
        <v>34676</v>
      </c>
      <c r="G9037" s="14">
        <v>91949044961</v>
      </c>
      <c r="H9037" s="1" t="s">
        <v>15</v>
      </c>
      <c r="I9037" s="1" t="s">
        <v>41</v>
      </c>
      <c r="J9037" s="1" t="s">
        <v>47294</v>
      </c>
      <c r="K9037" s="3" t="s">
        <v>17</v>
      </c>
      <c r="L9037" s="1" t="s">
        <v>70</v>
      </c>
      <c r="M9037" s="4" t="s">
        <v>42</v>
      </c>
      <c r="N9037" s="3" t="s">
        <v>34</v>
      </c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1"/>
      <c r="AA9037" s="1" t="s">
        <v>16</v>
      </c>
      <c r="AB9037" s="3" t="s">
        <v>12</v>
      </c>
      <c r="AC9037" s="23" t="s">
        <v>37804</v>
      </c>
      <c r="AD9037" s="23" t="s">
        <v>46181</v>
      </c>
      <c r="AE9037" t="s">
        <v>35410</v>
      </c>
    </row>
    <row r="9038" spans="1:31" ht="14.25" customHeight="1">
      <c r="A9038" s="1">
        <v>9037</v>
      </c>
      <c r="B9038" s="9" t="s">
        <v>6</v>
      </c>
      <c r="C9038" s="1" t="s">
        <v>13540</v>
      </c>
      <c r="D9038" s="1" t="s">
        <v>4679</v>
      </c>
      <c r="E9038" s="1" t="s">
        <v>3814</v>
      </c>
      <c r="F9038" s="1" t="s">
        <v>27598</v>
      </c>
      <c r="G9038" s="14">
        <v>91446010004</v>
      </c>
      <c r="H9038" s="1" t="s">
        <v>15</v>
      </c>
      <c r="I9038" s="1" t="s">
        <v>62</v>
      </c>
      <c r="J9038" s="1" t="s">
        <v>47294</v>
      </c>
      <c r="K9038" s="3" t="s">
        <v>17</v>
      </c>
      <c r="L9038" s="1" t="s">
        <v>70</v>
      </c>
      <c r="M9038" s="4" t="s">
        <v>42</v>
      </c>
      <c r="N9038" s="3" t="s">
        <v>34</v>
      </c>
      <c r="O9038" s="3" t="s">
        <v>27</v>
      </c>
      <c r="P9038" s="3" t="s">
        <v>47325</v>
      </c>
      <c r="Q9038" s="3" t="s">
        <v>178</v>
      </c>
      <c r="R9038" s="3" t="s">
        <v>47294</v>
      </c>
      <c r="S9038" s="3"/>
      <c r="T9038" s="3"/>
      <c r="U9038" s="3"/>
      <c r="V9038" s="3"/>
      <c r="W9038" s="3"/>
      <c r="X9038" s="3"/>
      <c r="Y9038" s="3"/>
      <c r="Z9038" s="1"/>
      <c r="AA9038" s="1" t="s">
        <v>16</v>
      </c>
      <c r="AB9038" s="3" t="s">
        <v>12</v>
      </c>
      <c r="AC9038" s="23" t="s">
        <v>37805</v>
      </c>
      <c r="AD9038" s="23" t="s">
        <v>46182</v>
      </c>
      <c r="AE9038" t="s">
        <v>35399</v>
      </c>
    </row>
    <row r="9039" spans="1:31" ht="14.25" customHeight="1">
      <c r="A9039" s="1">
        <v>9038</v>
      </c>
      <c r="B9039" s="9" t="s">
        <v>6</v>
      </c>
      <c r="C9039" s="1" t="s">
        <v>13660</v>
      </c>
      <c r="D9039" s="1" t="s">
        <v>13661</v>
      </c>
      <c r="E9039" s="1" t="s">
        <v>40</v>
      </c>
      <c r="F9039" s="1" t="s">
        <v>27651</v>
      </c>
      <c r="G9039" s="14">
        <v>919944464694</v>
      </c>
      <c r="H9039" s="1" t="s">
        <v>20</v>
      </c>
      <c r="I9039" s="1" t="s">
        <v>9</v>
      </c>
      <c r="J9039" s="1" t="s">
        <v>47294</v>
      </c>
      <c r="K9039" s="3" t="s">
        <v>17</v>
      </c>
      <c r="L9039" s="1" t="s">
        <v>70</v>
      </c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1"/>
      <c r="AA9039" s="1" t="s">
        <v>11</v>
      </c>
      <c r="AB9039" s="3" t="s">
        <v>586</v>
      </c>
      <c r="AC9039" s="23" t="s">
        <v>37806</v>
      </c>
      <c r="AD9039" s="23" t="s">
        <v>46183</v>
      </c>
      <c r="AE9039" t="s">
        <v>35399</v>
      </c>
    </row>
    <row r="9040" spans="1:31" ht="14.25" customHeight="1">
      <c r="A9040" s="1">
        <v>9039</v>
      </c>
      <c r="B9040" s="1" t="s">
        <v>54</v>
      </c>
      <c r="C9040" s="1" t="s">
        <v>686</v>
      </c>
      <c r="D9040" s="1" t="s">
        <v>36516</v>
      </c>
      <c r="E9040" s="1" t="s">
        <v>2808</v>
      </c>
      <c r="F9040" s="1" t="s">
        <v>21273</v>
      </c>
      <c r="G9040" s="14">
        <v>919446444449</v>
      </c>
      <c r="H9040" s="1" t="s">
        <v>132</v>
      </c>
      <c r="I9040" s="1" t="s">
        <v>33</v>
      </c>
      <c r="J9040" s="1" t="s">
        <v>70</v>
      </c>
      <c r="K9040" s="3" t="s">
        <v>42</v>
      </c>
      <c r="L9040" s="1" t="s">
        <v>70</v>
      </c>
      <c r="M9040" s="3" t="s">
        <v>27</v>
      </c>
      <c r="N9040" s="3" t="s">
        <v>34</v>
      </c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1"/>
      <c r="AA9040" s="1" t="s">
        <v>16</v>
      </c>
      <c r="AB9040" s="3" t="s">
        <v>12</v>
      </c>
      <c r="AC9040" s="23" t="s">
        <v>37801</v>
      </c>
      <c r="AD9040" s="23" t="s">
        <v>46184</v>
      </c>
      <c r="AE9040" t="s">
        <v>35399</v>
      </c>
    </row>
    <row r="9041" spans="1:31" ht="14.25" customHeight="1">
      <c r="A9041" s="1">
        <v>9040</v>
      </c>
      <c r="B9041" s="1" t="s">
        <v>54</v>
      </c>
      <c r="C9041" s="1" t="s">
        <v>779</v>
      </c>
      <c r="D9041" s="1" t="s">
        <v>35865</v>
      </c>
      <c r="E9041" s="1" t="s">
        <v>495</v>
      </c>
      <c r="F9041" s="1" t="s">
        <v>21318</v>
      </c>
      <c r="G9041" s="14">
        <v>91049694606</v>
      </c>
      <c r="H9041" s="1" t="s">
        <v>8</v>
      </c>
      <c r="I9041" s="1" t="s">
        <v>9</v>
      </c>
      <c r="J9041" s="1" t="s">
        <v>70</v>
      </c>
      <c r="K9041" s="3" t="s">
        <v>42</v>
      </c>
      <c r="L9041" s="1" t="s">
        <v>70</v>
      </c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1"/>
      <c r="AA9041" s="1" t="s">
        <v>16</v>
      </c>
      <c r="AB9041" s="3" t="s">
        <v>12</v>
      </c>
      <c r="AC9041" s="23" t="s">
        <v>37801</v>
      </c>
      <c r="AD9041" s="23" t="s">
        <v>46185</v>
      </c>
      <c r="AE9041" t="s">
        <v>35394</v>
      </c>
    </row>
    <row r="9042" spans="1:31" ht="14.25" customHeight="1">
      <c r="A9042" s="1">
        <v>9041</v>
      </c>
      <c r="B9042" s="1" t="s">
        <v>54</v>
      </c>
      <c r="C9042" s="1" t="s">
        <v>835</v>
      </c>
      <c r="D9042" s="1" t="s">
        <v>2671</v>
      </c>
      <c r="E9042" s="1" t="s">
        <v>487</v>
      </c>
      <c r="F9042" s="1" t="s">
        <v>31173</v>
      </c>
      <c r="G9042" s="14">
        <v>91406440400</v>
      </c>
      <c r="H9042" s="1" t="s">
        <v>8</v>
      </c>
      <c r="I9042" s="1" t="s">
        <v>41</v>
      </c>
      <c r="J9042" s="1" t="s">
        <v>70</v>
      </c>
      <c r="K9042" s="3" t="s">
        <v>17</v>
      </c>
      <c r="L9042" s="1" t="s">
        <v>70</v>
      </c>
      <c r="M9042" s="4" t="s">
        <v>42</v>
      </c>
      <c r="N9042" s="3" t="s">
        <v>34</v>
      </c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1"/>
      <c r="AA9042" s="1" t="s">
        <v>16</v>
      </c>
      <c r="AB9042" s="3" t="s">
        <v>12</v>
      </c>
      <c r="AC9042" s="23" t="s">
        <v>37801</v>
      </c>
      <c r="AD9042" s="23" t="s">
        <v>43648</v>
      </c>
      <c r="AE9042" t="s">
        <v>35399</v>
      </c>
    </row>
    <row r="9043" spans="1:31" ht="14.25" customHeight="1">
      <c r="A9043" s="1">
        <v>9042</v>
      </c>
      <c r="B9043" s="9" t="s">
        <v>6</v>
      </c>
      <c r="C9043" s="1" t="s">
        <v>853</v>
      </c>
      <c r="D9043" s="1" t="s">
        <v>854</v>
      </c>
      <c r="E9043" s="1" t="s">
        <v>855</v>
      </c>
      <c r="F9043" s="1" t="s">
        <v>21351</v>
      </c>
      <c r="G9043" s="14">
        <v>9194964649</v>
      </c>
      <c r="H9043" s="1" t="s">
        <v>15</v>
      </c>
      <c r="I9043" s="1" t="s">
        <v>62</v>
      </c>
      <c r="J9043" s="1" t="s">
        <v>70</v>
      </c>
      <c r="K9043" s="3" t="s">
        <v>42</v>
      </c>
      <c r="L9043" s="1" t="s">
        <v>70</v>
      </c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1"/>
      <c r="AA9043" s="1" t="s">
        <v>16</v>
      </c>
      <c r="AB9043" s="3" t="s">
        <v>12</v>
      </c>
      <c r="AC9043" s="23" t="s">
        <v>37801</v>
      </c>
      <c r="AD9043" s="23" t="s">
        <v>46139</v>
      </c>
      <c r="AE9043" t="s">
        <v>35399</v>
      </c>
    </row>
    <row r="9044" spans="1:31" ht="14.25" customHeight="1">
      <c r="A9044" s="1">
        <v>9043</v>
      </c>
      <c r="B9044" s="9" t="s">
        <v>6</v>
      </c>
      <c r="C9044" s="1" t="s">
        <v>916</v>
      </c>
      <c r="D9044" s="1" t="s">
        <v>917</v>
      </c>
      <c r="E9044" s="1" t="s">
        <v>918</v>
      </c>
      <c r="F9044" s="1" t="s">
        <v>21375</v>
      </c>
      <c r="G9044" s="14">
        <v>919404004944</v>
      </c>
      <c r="H9044" s="1" t="s">
        <v>8</v>
      </c>
      <c r="I9044" s="1" t="s">
        <v>41</v>
      </c>
      <c r="J9044" s="1" t="s">
        <v>70</v>
      </c>
      <c r="K9044" s="3" t="s">
        <v>42</v>
      </c>
      <c r="L9044" s="1" t="s">
        <v>70</v>
      </c>
      <c r="M9044" s="3" t="s">
        <v>27</v>
      </c>
      <c r="N9044" s="3" t="s">
        <v>34</v>
      </c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1"/>
      <c r="AA9044" s="1" t="s">
        <v>16</v>
      </c>
      <c r="AB9044" s="3" t="s">
        <v>12</v>
      </c>
      <c r="AC9044" s="23" t="s">
        <v>37801</v>
      </c>
      <c r="AD9044" s="23" t="s">
        <v>46186</v>
      </c>
      <c r="AE9044" t="s">
        <v>35399</v>
      </c>
    </row>
    <row r="9045" spans="1:31" ht="14.25" customHeight="1">
      <c r="A9045" s="1">
        <v>9044</v>
      </c>
      <c r="B9045" s="9" t="s">
        <v>6</v>
      </c>
      <c r="C9045" s="1" t="s">
        <v>1181</v>
      </c>
      <c r="D9045" s="1" t="s">
        <v>1182</v>
      </c>
      <c r="E9045" s="1" t="s">
        <v>881</v>
      </c>
      <c r="F9045" s="1" t="s">
        <v>31220</v>
      </c>
      <c r="G9045" s="14">
        <v>916964606069</v>
      </c>
      <c r="H9045" s="1" t="s">
        <v>37</v>
      </c>
      <c r="I9045" s="1" t="s">
        <v>62</v>
      </c>
      <c r="J9045" s="1" t="s">
        <v>70</v>
      </c>
      <c r="K9045" s="3" t="s">
        <v>42</v>
      </c>
      <c r="L9045" s="1" t="s">
        <v>70</v>
      </c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1"/>
      <c r="AA9045" s="1" t="s">
        <v>16</v>
      </c>
      <c r="AB9045" s="3" t="s">
        <v>12</v>
      </c>
      <c r="AC9045" s="23" t="s">
        <v>37801</v>
      </c>
      <c r="AD9045" s="23" t="s">
        <v>42706</v>
      </c>
      <c r="AE9045" t="s">
        <v>35410</v>
      </c>
    </row>
    <row r="9046" spans="1:31" ht="14.25" customHeight="1">
      <c r="A9046" s="1">
        <v>9045</v>
      </c>
      <c r="B9046" s="1" t="s">
        <v>54</v>
      </c>
      <c r="C9046" s="1" t="s">
        <v>1201</v>
      </c>
      <c r="D9046" s="1" t="s">
        <v>11844</v>
      </c>
      <c r="E9046" s="1" t="s">
        <v>824</v>
      </c>
      <c r="F9046" s="1" t="s">
        <v>31223</v>
      </c>
      <c r="G9046" s="14">
        <v>91049641669</v>
      </c>
      <c r="H9046" s="1" t="s">
        <v>8</v>
      </c>
      <c r="I9046" s="1" t="s">
        <v>41</v>
      </c>
      <c r="J9046" s="1" t="s">
        <v>70</v>
      </c>
      <c r="K9046" s="3" t="s">
        <v>42</v>
      </c>
      <c r="L9046" s="1" t="s">
        <v>70</v>
      </c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1"/>
      <c r="AA9046" s="1" t="s">
        <v>16</v>
      </c>
      <c r="AB9046" s="3" t="s">
        <v>12</v>
      </c>
      <c r="AC9046" s="23" t="s">
        <v>37801</v>
      </c>
      <c r="AD9046" s="23" t="s">
        <v>46187</v>
      </c>
      <c r="AE9046" t="s">
        <v>35410</v>
      </c>
    </row>
    <row r="9047" spans="1:31" ht="14.25" customHeight="1">
      <c r="A9047" s="1">
        <v>9046</v>
      </c>
      <c r="B9047" s="1" t="s">
        <v>54</v>
      </c>
      <c r="C9047" s="1" t="s">
        <v>1315</v>
      </c>
      <c r="D9047" s="1" t="s">
        <v>1092</v>
      </c>
      <c r="E9047" s="1" t="s">
        <v>139</v>
      </c>
      <c r="F9047" s="1" t="s">
        <v>21535</v>
      </c>
      <c r="G9047" s="14">
        <v>919446044446</v>
      </c>
      <c r="H9047" s="1" t="s">
        <v>20</v>
      </c>
      <c r="I9047" s="1" t="s">
        <v>62</v>
      </c>
      <c r="J9047" s="1" t="s">
        <v>70</v>
      </c>
      <c r="K9047" s="3" t="s">
        <v>171</v>
      </c>
      <c r="L9047" s="1" t="s">
        <v>70</v>
      </c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1"/>
      <c r="AA9047" s="1" t="s">
        <v>16</v>
      </c>
      <c r="AB9047" s="3" t="s">
        <v>12</v>
      </c>
      <c r="AC9047" s="23" t="s">
        <v>37801</v>
      </c>
      <c r="AD9047" s="23" t="s">
        <v>43243</v>
      </c>
      <c r="AE9047" t="s">
        <v>35394</v>
      </c>
    </row>
    <row r="9048" spans="1:31" ht="14.25" customHeight="1">
      <c r="A9048" s="1">
        <v>9047</v>
      </c>
      <c r="B9048" s="9" t="s">
        <v>6</v>
      </c>
      <c r="C9048" s="1" t="s">
        <v>1389</v>
      </c>
      <c r="D9048" s="1" t="s">
        <v>1390</v>
      </c>
      <c r="E9048" s="1" t="s">
        <v>1391</v>
      </c>
      <c r="F9048" s="1" t="s">
        <v>31248</v>
      </c>
      <c r="G9048" s="14">
        <v>919194199499</v>
      </c>
      <c r="H9048" s="1" t="s">
        <v>15</v>
      </c>
      <c r="I9048" s="1" t="s">
        <v>9</v>
      </c>
      <c r="J9048" s="1" t="s">
        <v>70</v>
      </c>
      <c r="K9048" s="3" t="s">
        <v>42</v>
      </c>
      <c r="L9048" s="1" t="s">
        <v>70</v>
      </c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1"/>
      <c r="AA9048" s="1" t="s">
        <v>16</v>
      </c>
      <c r="AB9048" s="3" t="s">
        <v>12</v>
      </c>
      <c r="AC9048" s="23" t="s">
        <v>37801</v>
      </c>
      <c r="AD9048" s="23" t="s">
        <v>46188</v>
      </c>
      <c r="AE9048" t="s">
        <v>35409</v>
      </c>
    </row>
    <row r="9049" spans="1:31" ht="14.25" customHeight="1">
      <c r="A9049" s="1">
        <v>9048</v>
      </c>
      <c r="B9049" s="9" t="s">
        <v>6</v>
      </c>
      <c r="C9049" s="1" t="s">
        <v>1420</v>
      </c>
      <c r="D9049" s="1" t="s">
        <v>1421</v>
      </c>
      <c r="E9049" s="1" t="s">
        <v>78</v>
      </c>
      <c r="F9049" s="1" t="s">
        <v>21576</v>
      </c>
      <c r="G9049" s="14">
        <v>916949949</v>
      </c>
      <c r="H9049" s="1" t="s">
        <v>20</v>
      </c>
      <c r="I9049" s="1" t="s">
        <v>41</v>
      </c>
      <c r="J9049" s="1" t="s">
        <v>70</v>
      </c>
      <c r="K9049" s="3" t="s">
        <v>17</v>
      </c>
      <c r="L9049" s="1" t="s">
        <v>70</v>
      </c>
      <c r="M9049" s="4" t="s">
        <v>42</v>
      </c>
      <c r="N9049" s="3" t="s">
        <v>34</v>
      </c>
      <c r="O9049" s="3" t="s">
        <v>27</v>
      </c>
      <c r="P9049" s="3" t="s">
        <v>70</v>
      </c>
      <c r="Q9049" s="3"/>
      <c r="R9049" s="3"/>
      <c r="S9049" s="3"/>
      <c r="T9049" s="3"/>
      <c r="U9049" s="3"/>
      <c r="V9049" s="3"/>
      <c r="W9049" s="3"/>
      <c r="X9049" s="3"/>
      <c r="Y9049" s="3"/>
      <c r="Z9049" s="1"/>
      <c r="AA9049" s="1" t="s">
        <v>16</v>
      </c>
      <c r="AB9049" s="3" t="s">
        <v>12</v>
      </c>
      <c r="AC9049" s="23" t="s">
        <v>37801</v>
      </c>
      <c r="AD9049" s="23" t="s">
        <v>46189</v>
      </c>
      <c r="AE9049" t="s">
        <v>35399</v>
      </c>
    </row>
    <row r="9050" spans="1:31" ht="14.25" customHeight="1">
      <c r="A9050" s="1">
        <v>9049</v>
      </c>
      <c r="B9050" s="1" t="s">
        <v>54</v>
      </c>
      <c r="C9050" s="1" t="s">
        <v>1515</v>
      </c>
      <c r="D9050" s="1" t="s">
        <v>1516</v>
      </c>
      <c r="E9050" s="1" t="s">
        <v>53</v>
      </c>
      <c r="F9050" s="1" t="s">
        <v>21618</v>
      </c>
      <c r="G9050" s="14">
        <v>91406604404</v>
      </c>
      <c r="H9050" s="1" t="s">
        <v>37</v>
      </c>
      <c r="I9050" s="1" t="s">
        <v>41</v>
      </c>
      <c r="J9050" s="1" t="s">
        <v>70</v>
      </c>
      <c r="K9050" s="3" t="s">
        <v>42</v>
      </c>
      <c r="L9050" s="1" t="s">
        <v>70</v>
      </c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1"/>
      <c r="AA9050" s="1" t="s">
        <v>16</v>
      </c>
      <c r="AB9050" s="3" t="s">
        <v>12</v>
      </c>
      <c r="AC9050" s="23" t="s">
        <v>37801</v>
      </c>
      <c r="AD9050" s="23" t="s">
        <v>43925</v>
      </c>
      <c r="AE9050" t="s">
        <v>35410</v>
      </c>
    </row>
    <row r="9051" spans="1:31" ht="14.25" customHeight="1">
      <c r="A9051" s="1">
        <v>9050</v>
      </c>
      <c r="B9051" s="9" t="s">
        <v>6</v>
      </c>
      <c r="C9051" s="1" t="s">
        <v>1654</v>
      </c>
      <c r="D9051" s="1" t="s">
        <v>1066</v>
      </c>
      <c r="E9051" s="1" t="s">
        <v>1655</v>
      </c>
      <c r="F9051" s="1" t="s">
        <v>33535</v>
      </c>
      <c r="G9051" s="14">
        <v>91446044116</v>
      </c>
      <c r="H9051" s="1" t="s">
        <v>20</v>
      </c>
      <c r="I9051" s="1" t="s">
        <v>37779</v>
      </c>
      <c r="J9051" s="1" t="s">
        <v>70</v>
      </c>
      <c r="K9051" s="3" t="s">
        <v>17</v>
      </c>
      <c r="L9051" s="1" t="s">
        <v>70</v>
      </c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1"/>
      <c r="AA9051" s="1" t="s">
        <v>11</v>
      </c>
      <c r="AB9051" s="3" t="s">
        <v>538</v>
      </c>
      <c r="AC9051" s="23" t="s">
        <v>37801</v>
      </c>
      <c r="AD9051" s="23" t="s">
        <v>39520</v>
      </c>
      <c r="AE9051" t="s">
        <v>35409</v>
      </c>
    </row>
    <row r="9052" spans="1:31" ht="14.25" customHeight="1">
      <c r="A9052" s="1">
        <v>9051</v>
      </c>
      <c r="B9052" s="9" t="s">
        <v>6</v>
      </c>
      <c r="C9052" s="1" t="s">
        <v>2034</v>
      </c>
      <c r="D9052" s="1" t="s">
        <v>93</v>
      </c>
      <c r="E9052" s="1" t="s">
        <v>1343</v>
      </c>
      <c r="F9052" s="1" t="s">
        <v>21839</v>
      </c>
      <c r="G9052" s="14">
        <v>91969066444</v>
      </c>
      <c r="H9052" s="1" t="s">
        <v>20</v>
      </c>
      <c r="I9052" s="1" t="s">
        <v>41</v>
      </c>
      <c r="J9052" s="1" t="s">
        <v>70</v>
      </c>
      <c r="K9052" s="3" t="s">
        <v>42</v>
      </c>
      <c r="L9052" s="1" t="s">
        <v>70</v>
      </c>
      <c r="M9052" s="3" t="s">
        <v>27</v>
      </c>
      <c r="N9052" s="3" t="s">
        <v>34</v>
      </c>
      <c r="O9052" s="3" t="s">
        <v>47349</v>
      </c>
      <c r="P9052" s="3" t="s">
        <v>70</v>
      </c>
      <c r="Q9052" s="3" t="s">
        <v>171</v>
      </c>
      <c r="R9052" s="3" t="s">
        <v>70</v>
      </c>
      <c r="S9052" s="3"/>
      <c r="T9052" s="3"/>
      <c r="U9052" s="3"/>
      <c r="V9052" s="3"/>
      <c r="W9052" s="3"/>
      <c r="X9052" s="3"/>
      <c r="Y9052" s="3"/>
      <c r="Z9052" s="1"/>
      <c r="AA9052" s="1" t="s">
        <v>16</v>
      </c>
      <c r="AB9052" s="3" t="s">
        <v>12</v>
      </c>
      <c r="AC9052" s="23" t="s">
        <v>37801</v>
      </c>
      <c r="AD9052" s="23" t="s">
        <v>46190</v>
      </c>
      <c r="AE9052" t="s">
        <v>35410</v>
      </c>
    </row>
    <row r="9053" spans="1:31" ht="14.25" customHeight="1">
      <c r="A9053" s="1">
        <v>9052</v>
      </c>
      <c r="B9053" s="1" t="s">
        <v>54</v>
      </c>
      <c r="C9053" s="1" t="s">
        <v>2108</v>
      </c>
      <c r="D9053" s="1" t="s">
        <v>2724</v>
      </c>
      <c r="E9053" s="1" t="s">
        <v>37135</v>
      </c>
      <c r="F9053" s="1" t="s">
        <v>21869</v>
      </c>
      <c r="G9053" s="14">
        <v>9144444699</v>
      </c>
      <c r="H9053" s="1" t="s">
        <v>20</v>
      </c>
      <c r="I9053" s="1" t="s">
        <v>33</v>
      </c>
      <c r="J9053" s="1" t="s">
        <v>70</v>
      </c>
      <c r="K9053" s="3" t="s">
        <v>63</v>
      </c>
      <c r="L9053" s="1" t="s">
        <v>70</v>
      </c>
      <c r="M9053" s="3" t="s">
        <v>213</v>
      </c>
      <c r="N9053" s="3" t="s">
        <v>34</v>
      </c>
      <c r="O9053" s="3" t="s">
        <v>17</v>
      </c>
      <c r="P9053" s="3" t="s">
        <v>70</v>
      </c>
      <c r="Q9053" s="3" t="s">
        <v>42</v>
      </c>
      <c r="R9053" s="3" t="s">
        <v>70</v>
      </c>
      <c r="S9053" s="3" t="s">
        <v>27</v>
      </c>
      <c r="T9053" s="3" t="s">
        <v>70</v>
      </c>
      <c r="U9053" s="3" t="s">
        <v>117</v>
      </c>
      <c r="V9053" s="3" t="s">
        <v>70</v>
      </c>
      <c r="W9053" s="3" t="s">
        <v>178</v>
      </c>
      <c r="X9053" s="3" t="s">
        <v>70</v>
      </c>
      <c r="Y9053" s="3" t="s">
        <v>171</v>
      </c>
      <c r="Z9053" s="1" t="s">
        <v>70</v>
      </c>
      <c r="AA9053" s="1" t="s">
        <v>16</v>
      </c>
      <c r="AB9053" s="3" t="s">
        <v>12</v>
      </c>
      <c r="AC9053" s="23" t="s">
        <v>37801</v>
      </c>
      <c r="AD9053" s="23" t="s">
        <v>46191</v>
      </c>
      <c r="AE9053" t="s">
        <v>35409</v>
      </c>
    </row>
    <row r="9054" spans="1:31" ht="14.25" customHeight="1">
      <c r="A9054" s="1">
        <v>9053</v>
      </c>
      <c r="B9054" s="9" t="s">
        <v>6</v>
      </c>
      <c r="C9054" s="1" t="s">
        <v>2243</v>
      </c>
      <c r="D9054" s="1" t="s">
        <v>1576</v>
      </c>
      <c r="E9054" s="1" t="s">
        <v>2244</v>
      </c>
      <c r="F9054" s="1" t="s">
        <v>31334</v>
      </c>
      <c r="G9054" s="14">
        <v>91000644444</v>
      </c>
      <c r="H9054" s="1" t="s">
        <v>8</v>
      </c>
      <c r="I9054" s="1" t="s">
        <v>41</v>
      </c>
      <c r="J9054" s="1" t="s">
        <v>70</v>
      </c>
      <c r="K9054" s="3" t="s">
        <v>42</v>
      </c>
      <c r="L9054" s="1" t="s">
        <v>70</v>
      </c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1"/>
      <c r="AA9054" s="1" t="s">
        <v>16</v>
      </c>
      <c r="AB9054" s="3" t="s">
        <v>12</v>
      </c>
      <c r="AC9054" s="23" t="s">
        <v>37801</v>
      </c>
      <c r="AD9054" s="23" t="s">
        <v>41849</v>
      </c>
      <c r="AE9054" t="s">
        <v>35394</v>
      </c>
    </row>
    <row r="9055" spans="1:31" ht="14.25" customHeight="1">
      <c r="A9055" s="1">
        <v>9054</v>
      </c>
      <c r="B9055" s="1" t="s">
        <v>54</v>
      </c>
      <c r="C9055" s="1" t="s">
        <v>2347</v>
      </c>
      <c r="D9055" s="1" t="s">
        <v>2925</v>
      </c>
      <c r="E9055" s="1" t="s">
        <v>37136</v>
      </c>
      <c r="F9055" s="1" t="s">
        <v>33600</v>
      </c>
      <c r="G9055" s="14">
        <v>9194449640</v>
      </c>
      <c r="H9055" s="1" t="s">
        <v>20</v>
      </c>
      <c r="I9055" s="1" t="s">
        <v>62</v>
      </c>
      <c r="J9055" s="1" t="s">
        <v>70</v>
      </c>
      <c r="K9055" s="3" t="s">
        <v>63</v>
      </c>
      <c r="L9055" s="1" t="s">
        <v>70</v>
      </c>
      <c r="M9055" s="3" t="s">
        <v>213</v>
      </c>
      <c r="N9055" s="3" t="s">
        <v>34</v>
      </c>
      <c r="O9055" s="3" t="s">
        <v>17</v>
      </c>
      <c r="P9055" s="3" t="s">
        <v>70</v>
      </c>
      <c r="Q9055" s="3" t="s">
        <v>42</v>
      </c>
      <c r="R9055" s="3" t="s">
        <v>70</v>
      </c>
      <c r="S9055" s="3" t="s">
        <v>27</v>
      </c>
      <c r="T9055" s="3" t="s">
        <v>70</v>
      </c>
      <c r="U9055" s="3" t="s">
        <v>117</v>
      </c>
      <c r="V9055" s="3" t="s">
        <v>70</v>
      </c>
      <c r="W9055" s="3" t="s">
        <v>178</v>
      </c>
      <c r="X9055" s="3" t="s">
        <v>70</v>
      </c>
      <c r="Y9055" s="3" t="s">
        <v>171</v>
      </c>
      <c r="Z9055" s="1" t="s">
        <v>70</v>
      </c>
      <c r="AA9055" s="1" t="s">
        <v>16</v>
      </c>
      <c r="AB9055" s="3" t="s">
        <v>12</v>
      </c>
      <c r="AC9055" s="23" t="s">
        <v>37801</v>
      </c>
      <c r="AD9055" s="23" t="s">
        <v>46192</v>
      </c>
      <c r="AE9055" t="s">
        <v>35399</v>
      </c>
    </row>
    <row r="9056" spans="1:31" ht="14.25" customHeight="1">
      <c r="A9056" s="1">
        <v>9055</v>
      </c>
      <c r="B9056" s="9" t="s">
        <v>6</v>
      </c>
      <c r="C9056" s="1" t="s">
        <v>2376</v>
      </c>
      <c r="D9056" s="1" t="s">
        <v>727</v>
      </c>
      <c r="E9056" s="1" t="s">
        <v>2377</v>
      </c>
      <c r="F9056" s="1" t="s">
        <v>33602</v>
      </c>
      <c r="G9056" s="14">
        <v>91966466409</v>
      </c>
      <c r="H9056" s="1" t="s">
        <v>15</v>
      </c>
      <c r="I9056" s="1" t="s">
        <v>41</v>
      </c>
      <c r="J9056" s="1" t="s">
        <v>70</v>
      </c>
      <c r="K9056" s="3" t="s">
        <v>42</v>
      </c>
      <c r="L9056" s="1" t="s">
        <v>70</v>
      </c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1"/>
      <c r="AA9056" s="1" t="s">
        <v>16</v>
      </c>
      <c r="AB9056" s="3" t="s">
        <v>12</v>
      </c>
      <c r="AC9056" s="23" t="s">
        <v>37801</v>
      </c>
      <c r="AD9056" s="23" t="s">
        <v>46193</v>
      </c>
      <c r="AE9056" t="s">
        <v>35410</v>
      </c>
    </row>
    <row r="9057" spans="1:31" ht="14.25" customHeight="1">
      <c r="A9057" s="1">
        <v>9056</v>
      </c>
      <c r="B9057" s="1" t="s">
        <v>54</v>
      </c>
      <c r="C9057" s="1" t="s">
        <v>2462</v>
      </c>
      <c r="D9057" s="1" t="s">
        <v>318</v>
      </c>
      <c r="E9057" s="1" t="s">
        <v>93</v>
      </c>
      <c r="F9057" s="1" t="s">
        <v>22015</v>
      </c>
      <c r="G9057" s="14">
        <v>919446994444</v>
      </c>
      <c r="H9057" s="1" t="s">
        <v>20</v>
      </c>
      <c r="I9057" s="1" t="s">
        <v>9</v>
      </c>
      <c r="J9057" s="1" t="s">
        <v>70</v>
      </c>
      <c r="K9057" s="3" t="s">
        <v>42</v>
      </c>
      <c r="L9057" s="1" t="s">
        <v>70</v>
      </c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1"/>
      <c r="AA9057" s="1" t="s">
        <v>16</v>
      </c>
      <c r="AB9057" s="3" t="s">
        <v>12</v>
      </c>
      <c r="AC9057" s="23" t="s">
        <v>37801</v>
      </c>
      <c r="AD9057" s="23" t="s">
        <v>46194</v>
      </c>
      <c r="AE9057" t="s">
        <v>35399</v>
      </c>
    </row>
    <row r="9058" spans="1:31" ht="14.25" customHeight="1">
      <c r="A9058" s="1">
        <v>9057</v>
      </c>
      <c r="B9058" s="9" t="s">
        <v>6</v>
      </c>
      <c r="C9058" s="1" t="s">
        <v>2514</v>
      </c>
      <c r="D9058" s="1" t="s">
        <v>502</v>
      </c>
      <c r="E9058" s="1" t="s">
        <v>78</v>
      </c>
      <c r="F9058" s="1" t="s">
        <v>22037</v>
      </c>
      <c r="G9058" s="14">
        <v>91944664646</v>
      </c>
      <c r="H9058" s="1" t="s">
        <v>15</v>
      </c>
      <c r="I9058" s="1" t="s">
        <v>9</v>
      </c>
      <c r="J9058" s="1" t="s">
        <v>70</v>
      </c>
      <c r="K9058" s="3" t="s">
        <v>42</v>
      </c>
      <c r="L9058" s="1" t="s">
        <v>70</v>
      </c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1"/>
      <c r="AA9058" s="1" t="s">
        <v>16</v>
      </c>
      <c r="AB9058" s="3" t="s">
        <v>12</v>
      </c>
      <c r="AC9058" s="23" t="s">
        <v>37801</v>
      </c>
      <c r="AD9058" s="23" t="s">
        <v>39301</v>
      </c>
      <c r="AE9058" t="s">
        <v>35399</v>
      </c>
    </row>
    <row r="9059" spans="1:31" ht="14.25" customHeight="1">
      <c r="A9059" s="1">
        <v>9058</v>
      </c>
      <c r="B9059" s="1" t="s">
        <v>54</v>
      </c>
      <c r="C9059" s="1" t="s">
        <v>2669</v>
      </c>
      <c r="D9059" s="1" t="s">
        <v>344</v>
      </c>
      <c r="E9059" s="1" t="s">
        <v>881</v>
      </c>
      <c r="F9059" s="1" t="s">
        <v>22110</v>
      </c>
      <c r="G9059" s="14">
        <v>919919440601</v>
      </c>
      <c r="H9059" s="1" t="s">
        <v>8</v>
      </c>
      <c r="I9059" s="1" t="s">
        <v>41</v>
      </c>
      <c r="J9059" s="1" t="s">
        <v>70</v>
      </c>
      <c r="K9059" s="3" t="s">
        <v>63</v>
      </c>
      <c r="L9059" s="1" t="s">
        <v>70</v>
      </c>
      <c r="M9059" s="3" t="s">
        <v>213</v>
      </c>
      <c r="N9059" s="3" t="s">
        <v>34</v>
      </c>
      <c r="O9059" s="3" t="s">
        <v>17</v>
      </c>
      <c r="P9059" s="3" t="s">
        <v>70</v>
      </c>
      <c r="Q9059" s="3" t="s">
        <v>42</v>
      </c>
      <c r="R9059" s="3" t="s">
        <v>70</v>
      </c>
      <c r="S9059" s="3" t="s">
        <v>27</v>
      </c>
      <c r="T9059" s="3" t="s">
        <v>70</v>
      </c>
      <c r="U9059" s="3" t="s">
        <v>117</v>
      </c>
      <c r="V9059" s="3" t="s">
        <v>70</v>
      </c>
      <c r="W9059" s="3" t="s">
        <v>178</v>
      </c>
      <c r="X9059" s="3" t="s">
        <v>70</v>
      </c>
      <c r="Y9059" s="3" t="s">
        <v>171</v>
      </c>
      <c r="Z9059" s="1" t="s">
        <v>70</v>
      </c>
      <c r="AA9059" s="1" t="s">
        <v>16</v>
      </c>
      <c r="AB9059" s="3" t="s">
        <v>12</v>
      </c>
      <c r="AC9059" s="23" t="s">
        <v>37801</v>
      </c>
      <c r="AD9059" s="23" t="s">
        <v>46195</v>
      </c>
      <c r="AE9059" t="s">
        <v>35394</v>
      </c>
    </row>
    <row r="9060" spans="1:31" ht="14.25" customHeight="1">
      <c r="A9060" s="1">
        <v>9059</v>
      </c>
      <c r="B9060" s="9" t="s">
        <v>6</v>
      </c>
      <c r="C9060" s="1" t="s">
        <v>2678</v>
      </c>
      <c r="D9060" s="1" t="s">
        <v>230</v>
      </c>
      <c r="E9060" s="1" t="s">
        <v>774</v>
      </c>
      <c r="F9060" s="1" t="s">
        <v>22116</v>
      </c>
      <c r="G9060" s="14">
        <v>919491964949</v>
      </c>
      <c r="H9060" s="1" t="s">
        <v>15</v>
      </c>
      <c r="I9060" s="1" t="s">
        <v>33</v>
      </c>
      <c r="J9060" s="1" t="s">
        <v>70</v>
      </c>
      <c r="K9060" s="3" t="s">
        <v>17</v>
      </c>
      <c r="L9060" s="1" t="s">
        <v>70</v>
      </c>
      <c r="M9060" s="4" t="s">
        <v>42</v>
      </c>
      <c r="N9060" s="3" t="s">
        <v>34</v>
      </c>
      <c r="O9060" s="3" t="s">
        <v>27</v>
      </c>
      <c r="P9060" s="3" t="s">
        <v>70</v>
      </c>
      <c r="Q9060" s="3" t="s">
        <v>47344</v>
      </c>
      <c r="R9060" s="3" t="s">
        <v>70</v>
      </c>
      <c r="S9060" s="3" t="s">
        <v>178</v>
      </c>
      <c r="T9060" s="3" t="s">
        <v>70</v>
      </c>
      <c r="U9060" s="3"/>
      <c r="V9060" s="3"/>
      <c r="W9060" s="3"/>
      <c r="X9060" s="3"/>
      <c r="Y9060" s="3"/>
      <c r="Z9060" s="1"/>
      <c r="AA9060" s="1" t="s">
        <v>16</v>
      </c>
      <c r="AB9060" s="3" t="s">
        <v>12</v>
      </c>
      <c r="AC9060" s="23" t="s">
        <v>37801</v>
      </c>
      <c r="AD9060" s="23" t="s">
        <v>41304</v>
      </c>
      <c r="AE9060" t="s">
        <v>35399</v>
      </c>
    </row>
    <row r="9061" spans="1:31" ht="14.25" customHeight="1">
      <c r="A9061" s="1">
        <v>9060</v>
      </c>
      <c r="B9061" s="1" t="s">
        <v>54</v>
      </c>
      <c r="C9061" s="1" t="s">
        <v>2854</v>
      </c>
      <c r="D9061" s="1" t="s">
        <v>522</v>
      </c>
      <c r="E9061" s="1" t="s">
        <v>11883</v>
      </c>
      <c r="F9061" s="1" t="s">
        <v>22206</v>
      </c>
      <c r="G9061" s="14">
        <v>919904046660</v>
      </c>
      <c r="H9061" s="1" t="s">
        <v>8</v>
      </c>
      <c r="I9061" s="1" t="s">
        <v>41</v>
      </c>
      <c r="J9061" s="1" t="s">
        <v>70</v>
      </c>
      <c r="K9061" s="3" t="s">
        <v>42</v>
      </c>
      <c r="L9061" s="1" t="s">
        <v>70</v>
      </c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1"/>
      <c r="AA9061" s="1" t="s">
        <v>16</v>
      </c>
      <c r="AB9061" s="3" t="s">
        <v>12</v>
      </c>
      <c r="AC9061" s="23" t="s">
        <v>37801</v>
      </c>
      <c r="AD9061" s="23" t="s">
        <v>46196</v>
      </c>
      <c r="AE9061" t="s">
        <v>35409</v>
      </c>
    </row>
    <row r="9062" spans="1:31" ht="14.25" customHeight="1">
      <c r="A9062" s="1">
        <v>9061</v>
      </c>
      <c r="B9062" s="9" t="s">
        <v>6</v>
      </c>
      <c r="C9062" s="1" t="s">
        <v>2896</v>
      </c>
      <c r="D9062" s="1" t="s">
        <v>486</v>
      </c>
      <c r="E9062" s="1" t="s">
        <v>487</v>
      </c>
      <c r="F9062" s="1" t="s">
        <v>22227</v>
      </c>
      <c r="G9062" s="14">
        <v>9190169990</v>
      </c>
      <c r="H9062" s="1" t="s">
        <v>37</v>
      </c>
      <c r="I9062" s="1" t="s">
        <v>62</v>
      </c>
      <c r="J9062" s="1" t="s">
        <v>70</v>
      </c>
      <c r="K9062" s="3" t="s">
        <v>42</v>
      </c>
      <c r="L9062" s="1" t="s">
        <v>70</v>
      </c>
      <c r="M9062" s="3" t="s">
        <v>178</v>
      </c>
      <c r="N9062" s="3" t="s">
        <v>34</v>
      </c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1"/>
      <c r="AA9062" s="1" t="s">
        <v>16</v>
      </c>
      <c r="AB9062" s="3" t="s">
        <v>12</v>
      </c>
      <c r="AC9062" s="23" t="s">
        <v>37801</v>
      </c>
      <c r="AD9062" s="23" t="s">
        <v>46197</v>
      </c>
      <c r="AE9062" t="s">
        <v>35410</v>
      </c>
    </row>
    <row r="9063" spans="1:31" ht="14.25" customHeight="1">
      <c r="A9063" s="1">
        <v>9062</v>
      </c>
      <c r="B9063" s="1" t="s">
        <v>54</v>
      </c>
      <c r="C9063" s="1" t="s">
        <v>2909</v>
      </c>
      <c r="D9063" s="1" t="s">
        <v>1799</v>
      </c>
      <c r="E9063" s="1" t="s">
        <v>1180</v>
      </c>
      <c r="F9063" s="1" t="s">
        <v>22233</v>
      </c>
      <c r="G9063" s="14">
        <v>914461964646</v>
      </c>
      <c r="H9063" s="1" t="s">
        <v>8</v>
      </c>
      <c r="I9063" s="1" t="s">
        <v>62</v>
      </c>
      <c r="J9063" s="1" t="s">
        <v>70</v>
      </c>
      <c r="K9063" s="3" t="s">
        <v>42</v>
      </c>
      <c r="L9063" s="1" t="s">
        <v>70</v>
      </c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1"/>
      <c r="AA9063" s="1" t="s">
        <v>16</v>
      </c>
      <c r="AB9063" s="3" t="s">
        <v>12</v>
      </c>
      <c r="AC9063" s="23" t="s">
        <v>37801</v>
      </c>
      <c r="AD9063" s="23" t="s">
        <v>38583</v>
      </c>
      <c r="AE9063" t="s">
        <v>35399</v>
      </c>
    </row>
    <row r="9064" spans="1:31" ht="14.25" customHeight="1">
      <c r="A9064" s="1">
        <v>9063</v>
      </c>
      <c r="B9064" s="1" t="s">
        <v>54</v>
      </c>
      <c r="C9064" s="1" t="s">
        <v>2928</v>
      </c>
      <c r="D9064" s="1" t="s">
        <v>937</v>
      </c>
      <c r="E9064" s="1" t="s">
        <v>447</v>
      </c>
      <c r="F9064" s="1" t="s">
        <v>22241</v>
      </c>
      <c r="G9064" s="14">
        <v>91044141490</v>
      </c>
      <c r="H9064" s="1" t="s">
        <v>20</v>
      </c>
      <c r="I9064" s="1" t="s">
        <v>62</v>
      </c>
      <c r="J9064" s="1" t="s">
        <v>70</v>
      </c>
      <c r="K9064" s="3" t="s">
        <v>63</v>
      </c>
      <c r="L9064" s="1" t="s">
        <v>70</v>
      </c>
      <c r="M9064" s="3" t="s">
        <v>213</v>
      </c>
      <c r="N9064" s="3" t="s">
        <v>34</v>
      </c>
      <c r="O9064" s="3" t="s">
        <v>17</v>
      </c>
      <c r="P9064" s="3" t="s">
        <v>70</v>
      </c>
      <c r="Q9064" s="3" t="s">
        <v>42</v>
      </c>
      <c r="R9064" s="3" t="s">
        <v>70</v>
      </c>
      <c r="S9064" s="3" t="s">
        <v>27</v>
      </c>
      <c r="T9064" s="3" t="s">
        <v>70</v>
      </c>
      <c r="U9064" s="3" t="s">
        <v>117</v>
      </c>
      <c r="V9064" s="3" t="s">
        <v>70</v>
      </c>
      <c r="W9064" s="3" t="s">
        <v>178</v>
      </c>
      <c r="X9064" s="3" t="s">
        <v>70</v>
      </c>
      <c r="Y9064" s="3" t="s">
        <v>171</v>
      </c>
      <c r="Z9064" s="1" t="s">
        <v>70</v>
      </c>
      <c r="AA9064" s="1" t="s">
        <v>16</v>
      </c>
      <c r="AB9064" s="3" t="s">
        <v>12</v>
      </c>
      <c r="AC9064" s="23" t="s">
        <v>37801</v>
      </c>
      <c r="AD9064" s="23" t="s">
        <v>44639</v>
      </c>
      <c r="AE9064" t="s">
        <v>35409</v>
      </c>
    </row>
    <row r="9065" spans="1:31" ht="14.25" customHeight="1">
      <c r="A9065" s="1">
        <v>9064</v>
      </c>
      <c r="B9065" s="9" t="s">
        <v>6</v>
      </c>
      <c r="C9065" s="1" t="s">
        <v>2952</v>
      </c>
      <c r="D9065" s="1" t="s">
        <v>704</v>
      </c>
      <c r="E9065" s="1" t="s">
        <v>255</v>
      </c>
      <c r="F9065" s="1" t="s">
        <v>22251</v>
      </c>
      <c r="G9065" s="14">
        <v>9140006106</v>
      </c>
      <c r="H9065" s="1" t="s">
        <v>20</v>
      </c>
      <c r="I9065" s="1" t="s">
        <v>62</v>
      </c>
      <c r="J9065" s="1" t="s">
        <v>70</v>
      </c>
      <c r="K9065" s="3" t="s">
        <v>42</v>
      </c>
      <c r="L9065" s="1" t="s">
        <v>70</v>
      </c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1"/>
      <c r="AA9065" s="1" t="s">
        <v>16</v>
      </c>
      <c r="AB9065" s="3" t="s">
        <v>12</v>
      </c>
      <c r="AC9065" s="23" t="s">
        <v>37801</v>
      </c>
      <c r="AD9065" s="23" t="s">
        <v>46198</v>
      </c>
      <c r="AE9065" t="s">
        <v>35399</v>
      </c>
    </row>
    <row r="9066" spans="1:31" ht="14.25" customHeight="1">
      <c r="A9066" s="1">
        <v>9065</v>
      </c>
      <c r="B9066" s="9" t="s">
        <v>6</v>
      </c>
      <c r="C9066" s="1" t="s">
        <v>3212</v>
      </c>
      <c r="D9066" s="1" t="s">
        <v>386</v>
      </c>
      <c r="E9066" s="1" t="s">
        <v>40</v>
      </c>
      <c r="F9066" s="1" t="s">
        <v>22379</v>
      </c>
      <c r="G9066" s="14">
        <v>9166096906</v>
      </c>
      <c r="H9066" s="1" t="s">
        <v>37</v>
      </c>
      <c r="I9066" s="1" t="s">
        <v>41</v>
      </c>
      <c r="J9066" s="1" t="s">
        <v>70</v>
      </c>
      <c r="K9066" s="3" t="s">
        <v>178</v>
      </c>
      <c r="L9066" s="1" t="s">
        <v>70</v>
      </c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1"/>
      <c r="AA9066" s="1" t="s">
        <v>16</v>
      </c>
      <c r="AB9066" s="3" t="s">
        <v>12</v>
      </c>
      <c r="AC9066" s="23" t="s">
        <v>37801</v>
      </c>
      <c r="AD9066" s="23" t="s">
        <v>46199</v>
      </c>
      <c r="AE9066" t="s">
        <v>35409</v>
      </c>
    </row>
    <row r="9067" spans="1:31" ht="14.25" customHeight="1">
      <c r="A9067" s="1">
        <v>9066</v>
      </c>
      <c r="B9067" s="1" t="s">
        <v>54</v>
      </c>
      <c r="C9067" s="1" t="s">
        <v>3225</v>
      </c>
      <c r="D9067" s="1" t="s">
        <v>6754</v>
      </c>
      <c r="E9067" s="1" t="s">
        <v>139</v>
      </c>
      <c r="F9067" s="1" t="s">
        <v>22389</v>
      </c>
      <c r="G9067" s="14">
        <v>91949044409</v>
      </c>
      <c r="H9067" s="1" t="s">
        <v>8</v>
      </c>
      <c r="I9067" s="1" t="s">
        <v>41</v>
      </c>
      <c r="J9067" s="1" t="s">
        <v>70</v>
      </c>
      <c r="K9067" s="3" t="s">
        <v>42</v>
      </c>
      <c r="L9067" s="1" t="s">
        <v>70</v>
      </c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1"/>
      <c r="AA9067" s="1" t="s">
        <v>16</v>
      </c>
      <c r="AB9067" s="3" t="s">
        <v>12</v>
      </c>
      <c r="AC9067" s="23" t="s">
        <v>37801</v>
      </c>
      <c r="AD9067" s="23" t="s">
        <v>46200</v>
      </c>
      <c r="AE9067" t="s">
        <v>35409</v>
      </c>
    </row>
    <row r="9068" spans="1:31" ht="14.25" customHeight="1">
      <c r="A9068" s="1">
        <v>9067</v>
      </c>
      <c r="B9068" s="1" t="s">
        <v>54</v>
      </c>
      <c r="C9068" s="1" t="s">
        <v>3320</v>
      </c>
      <c r="D9068" s="1" t="s">
        <v>35800</v>
      </c>
      <c r="E9068" s="1" t="s">
        <v>40</v>
      </c>
      <c r="F9068" s="1" t="s">
        <v>22440</v>
      </c>
      <c r="G9068" s="14">
        <v>91949444669</v>
      </c>
      <c r="H9068" s="1" t="s">
        <v>8</v>
      </c>
      <c r="I9068" s="1" t="s">
        <v>41</v>
      </c>
      <c r="J9068" s="1" t="s">
        <v>70</v>
      </c>
      <c r="K9068" s="3" t="s">
        <v>17</v>
      </c>
      <c r="L9068" s="1" t="s">
        <v>70</v>
      </c>
      <c r="M9068" s="4" t="s">
        <v>42</v>
      </c>
      <c r="N9068" s="3" t="s">
        <v>34</v>
      </c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1"/>
      <c r="AA9068" s="1" t="s">
        <v>16</v>
      </c>
      <c r="AB9068" s="3" t="s">
        <v>12</v>
      </c>
      <c r="AC9068" s="23" t="s">
        <v>37801</v>
      </c>
      <c r="AD9068" s="23" t="s">
        <v>43736</v>
      </c>
      <c r="AE9068" t="s">
        <v>35394</v>
      </c>
    </row>
    <row r="9069" spans="1:31" ht="14.25" customHeight="1">
      <c r="A9069" s="1">
        <v>9068</v>
      </c>
      <c r="B9069" s="1" t="s">
        <v>54</v>
      </c>
      <c r="C9069" s="1" t="s">
        <v>3329</v>
      </c>
      <c r="D9069" s="1" t="s">
        <v>2317</v>
      </c>
      <c r="E9069" s="1" t="s">
        <v>139</v>
      </c>
      <c r="F9069" s="1" t="s">
        <v>22445</v>
      </c>
      <c r="G9069" s="14">
        <v>919404066666</v>
      </c>
      <c r="H9069" s="1" t="s">
        <v>8</v>
      </c>
      <c r="I9069" s="1" t="s">
        <v>9</v>
      </c>
      <c r="J9069" s="1" t="s">
        <v>70</v>
      </c>
      <c r="K9069" s="3" t="s">
        <v>17</v>
      </c>
      <c r="L9069" s="1" t="s">
        <v>70</v>
      </c>
      <c r="M9069" s="4" t="s">
        <v>42</v>
      </c>
      <c r="N9069" s="3" t="s">
        <v>34</v>
      </c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1"/>
      <c r="AA9069" s="1" t="s">
        <v>16</v>
      </c>
      <c r="AB9069" s="3" t="s">
        <v>12</v>
      </c>
      <c r="AC9069" s="23" t="s">
        <v>37801</v>
      </c>
      <c r="AD9069" s="23" t="s">
        <v>38962</v>
      </c>
      <c r="AE9069" t="s">
        <v>35394</v>
      </c>
    </row>
    <row r="9070" spans="1:31" ht="14.25" customHeight="1">
      <c r="A9070" s="1">
        <v>9069</v>
      </c>
      <c r="B9070" s="9" t="s">
        <v>6</v>
      </c>
      <c r="C9070" s="1" t="s">
        <v>3997</v>
      </c>
      <c r="D9070" s="1" t="s">
        <v>35970</v>
      </c>
      <c r="E9070" s="1" t="s">
        <v>1558</v>
      </c>
      <c r="F9070" s="1" t="s">
        <v>22773</v>
      </c>
      <c r="G9070" s="14">
        <v>914999019</v>
      </c>
      <c r="H9070" s="1" t="s">
        <v>20</v>
      </c>
      <c r="I9070" s="1" t="s">
        <v>62</v>
      </c>
      <c r="J9070" s="1" t="s">
        <v>70</v>
      </c>
      <c r="K9070" s="3" t="s">
        <v>17</v>
      </c>
      <c r="L9070" s="1" t="s">
        <v>70</v>
      </c>
      <c r="M9070" s="4" t="s">
        <v>42</v>
      </c>
      <c r="N9070" s="3" t="s">
        <v>34</v>
      </c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1"/>
      <c r="AA9070" s="1" t="s">
        <v>16</v>
      </c>
      <c r="AB9070" s="3" t="s">
        <v>12</v>
      </c>
      <c r="AC9070" s="23" t="s">
        <v>37801</v>
      </c>
      <c r="AD9070" s="23" t="s">
        <v>46201</v>
      </c>
      <c r="AE9070" t="s">
        <v>35394</v>
      </c>
    </row>
    <row r="9071" spans="1:31" ht="14.25" customHeight="1">
      <c r="A9071" s="1">
        <v>9070</v>
      </c>
      <c r="B9071" s="1" t="s">
        <v>54</v>
      </c>
      <c r="C9071" s="1" t="s">
        <v>4252</v>
      </c>
      <c r="D9071" s="1" t="s">
        <v>386</v>
      </c>
      <c r="E9071" s="1" t="s">
        <v>139</v>
      </c>
      <c r="F9071" s="1" t="s">
        <v>22890</v>
      </c>
      <c r="G9071" s="14">
        <v>9146446949</v>
      </c>
      <c r="H9071" s="1" t="s">
        <v>8</v>
      </c>
      <c r="I9071" s="1" t="s">
        <v>62</v>
      </c>
      <c r="J9071" s="1" t="s">
        <v>70</v>
      </c>
      <c r="K9071" s="3" t="s">
        <v>42</v>
      </c>
      <c r="L9071" s="1" t="s">
        <v>70</v>
      </c>
      <c r="M9071" s="3" t="s">
        <v>27</v>
      </c>
      <c r="N9071" s="3" t="s">
        <v>34</v>
      </c>
      <c r="O9071" s="3" t="s">
        <v>47349</v>
      </c>
      <c r="P9071" s="3" t="s">
        <v>70</v>
      </c>
      <c r="Q9071" s="3"/>
      <c r="R9071" s="3"/>
      <c r="S9071" s="3"/>
      <c r="T9071" s="3"/>
      <c r="U9071" s="3"/>
      <c r="V9071" s="3"/>
      <c r="W9071" s="3"/>
      <c r="X9071" s="3"/>
      <c r="Y9071" s="3"/>
      <c r="Z9071" s="1"/>
      <c r="AA9071" s="1" t="s">
        <v>16</v>
      </c>
      <c r="AB9071" s="3" t="s">
        <v>12</v>
      </c>
      <c r="AC9071" s="23" t="s">
        <v>37801</v>
      </c>
      <c r="AD9071" s="23" t="s">
        <v>46202</v>
      </c>
      <c r="AE9071" t="s">
        <v>35394</v>
      </c>
    </row>
    <row r="9072" spans="1:31" ht="14.25" customHeight="1">
      <c r="A9072" s="1">
        <v>9071</v>
      </c>
      <c r="B9072" s="9" t="s">
        <v>6</v>
      </c>
      <c r="C9072" s="1" t="s">
        <v>4268</v>
      </c>
      <c r="D9072" s="1" t="s">
        <v>1506</v>
      </c>
      <c r="E9072" s="1" t="s">
        <v>139</v>
      </c>
      <c r="F9072" s="1" t="s">
        <v>22898</v>
      </c>
      <c r="G9072" s="14">
        <v>9140661464</v>
      </c>
      <c r="H9072" s="1" t="s">
        <v>15</v>
      </c>
      <c r="I9072" s="1" t="s">
        <v>62</v>
      </c>
      <c r="J9072" s="1" t="s">
        <v>70</v>
      </c>
      <c r="K9072" s="3" t="s">
        <v>42</v>
      </c>
      <c r="L9072" s="1" t="s">
        <v>70</v>
      </c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1"/>
      <c r="AA9072" s="1" t="s">
        <v>16</v>
      </c>
      <c r="AB9072" s="3" t="s">
        <v>12</v>
      </c>
      <c r="AC9072" s="23" t="s">
        <v>37801</v>
      </c>
      <c r="AD9072" s="23" t="s">
        <v>46203</v>
      </c>
      <c r="AE9072" t="s">
        <v>35409</v>
      </c>
    </row>
    <row r="9073" spans="1:31" ht="14.25" customHeight="1">
      <c r="A9073" s="1">
        <v>9072</v>
      </c>
      <c r="B9073" s="1" t="s">
        <v>54</v>
      </c>
      <c r="C9073" s="1" t="s">
        <v>4569</v>
      </c>
      <c r="D9073" s="1" t="s">
        <v>522</v>
      </c>
      <c r="E9073" s="1" t="s">
        <v>93</v>
      </c>
      <c r="F9073" s="1" t="s">
        <v>23052</v>
      </c>
      <c r="G9073" s="14">
        <v>91446664960</v>
      </c>
      <c r="H9073" s="1" t="s">
        <v>20</v>
      </c>
      <c r="I9073" s="1" t="s">
        <v>62</v>
      </c>
      <c r="J9073" s="1" t="s">
        <v>70</v>
      </c>
      <c r="K9073" s="3" t="s">
        <v>42</v>
      </c>
      <c r="L9073" s="1" t="s">
        <v>70</v>
      </c>
      <c r="M9073" s="3" t="s">
        <v>27</v>
      </c>
      <c r="N9073" s="3" t="s">
        <v>34</v>
      </c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1"/>
      <c r="AA9073" s="1" t="s">
        <v>16</v>
      </c>
      <c r="AB9073" s="3" t="s">
        <v>12</v>
      </c>
      <c r="AC9073" s="23" t="s">
        <v>37801</v>
      </c>
      <c r="AD9073" s="23" t="s">
        <v>46204</v>
      </c>
      <c r="AE9073" t="s">
        <v>35409</v>
      </c>
    </row>
    <row r="9074" spans="1:31" ht="14.25" customHeight="1">
      <c r="A9074" s="1">
        <v>9073</v>
      </c>
      <c r="B9074" s="1" t="s">
        <v>54</v>
      </c>
      <c r="C9074" s="1" t="s">
        <v>4598</v>
      </c>
      <c r="D9074" s="1" t="s">
        <v>92</v>
      </c>
      <c r="E9074" s="1" t="s">
        <v>37137</v>
      </c>
      <c r="F9074" s="1" t="s">
        <v>31578</v>
      </c>
      <c r="G9074" s="14">
        <v>91944164990</v>
      </c>
      <c r="H9074" s="1" t="s">
        <v>20</v>
      </c>
      <c r="I9074" s="1" t="s">
        <v>62</v>
      </c>
      <c r="J9074" s="1" t="s">
        <v>70</v>
      </c>
      <c r="K9074" s="3" t="s">
        <v>42</v>
      </c>
      <c r="L9074" s="1" t="s">
        <v>70</v>
      </c>
      <c r="M9074" s="3" t="s">
        <v>27</v>
      </c>
      <c r="N9074" s="3" t="s">
        <v>34</v>
      </c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1"/>
      <c r="AA9074" s="1" t="s">
        <v>16</v>
      </c>
      <c r="AB9074" s="3" t="s">
        <v>12</v>
      </c>
      <c r="AC9074" s="23" t="s">
        <v>37801</v>
      </c>
      <c r="AD9074" s="23" t="s">
        <v>46205</v>
      </c>
      <c r="AE9074" t="s">
        <v>35409</v>
      </c>
    </row>
    <row r="9075" spans="1:31" ht="14.25" customHeight="1">
      <c r="A9075" s="1">
        <v>9074</v>
      </c>
      <c r="B9075" s="1" t="s">
        <v>54</v>
      </c>
      <c r="C9075" s="1" t="s">
        <v>4804</v>
      </c>
      <c r="D9075" s="1" t="s">
        <v>683</v>
      </c>
      <c r="E9075" s="1" t="s">
        <v>40</v>
      </c>
      <c r="F9075" s="1" t="s">
        <v>23169</v>
      </c>
      <c r="G9075" s="14">
        <v>9199090046</v>
      </c>
      <c r="H9075" s="1" t="s">
        <v>8</v>
      </c>
      <c r="I9075" s="1" t="s">
        <v>9</v>
      </c>
      <c r="J9075" s="1" t="s">
        <v>70</v>
      </c>
      <c r="K9075" s="3" t="s">
        <v>63</v>
      </c>
      <c r="L9075" s="1" t="s">
        <v>70</v>
      </c>
      <c r="M9075" s="3" t="s">
        <v>213</v>
      </c>
      <c r="N9075" s="3" t="s">
        <v>34</v>
      </c>
      <c r="O9075" s="3" t="s">
        <v>17</v>
      </c>
      <c r="P9075" s="3" t="s">
        <v>70</v>
      </c>
      <c r="Q9075" s="3" t="s">
        <v>42</v>
      </c>
      <c r="R9075" s="3" t="s">
        <v>70</v>
      </c>
      <c r="S9075" s="3" t="s">
        <v>27</v>
      </c>
      <c r="T9075" s="3" t="s">
        <v>70</v>
      </c>
      <c r="U9075" s="3" t="s">
        <v>117</v>
      </c>
      <c r="V9075" s="3" t="s">
        <v>70</v>
      </c>
      <c r="W9075" s="3" t="s">
        <v>178</v>
      </c>
      <c r="X9075" s="3" t="s">
        <v>70</v>
      </c>
      <c r="Y9075" s="3" t="s">
        <v>171</v>
      </c>
      <c r="Z9075" s="1" t="s">
        <v>70</v>
      </c>
      <c r="AA9075" s="1" t="s">
        <v>16</v>
      </c>
      <c r="AB9075" s="3" t="s">
        <v>12</v>
      </c>
      <c r="AC9075" s="23" t="s">
        <v>37801</v>
      </c>
      <c r="AD9075" s="23" t="s">
        <v>46206</v>
      </c>
      <c r="AE9075" t="s">
        <v>35394</v>
      </c>
    </row>
    <row r="9076" spans="1:31" ht="14.25" customHeight="1">
      <c r="A9076" s="1">
        <v>9075</v>
      </c>
      <c r="B9076" s="9" t="s">
        <v>6</v>
      </c>
      <c r="C9076" s="1" t="s">
        <v>4829</v>
      </c>
      <c r="D9076" s="1" t="s">
        <v>3940</v>
      </c>
      <c r="E9076" s="1" t="s">
        <v>40</v>
      </c>
      <c r="F9076" s="1" t="s">
        <v>23180</v>
      </c>
      <c r="G9076" s="14">
        <v>919946446</v>
      </c>
      <c r="H9076" s="1" t="s">
        <v>8</v>
      </c>
      <c r="I9076" s="1" t="s">
        <v>41</v>
      </c>
      <c r="J9076" s="1" t="s">
        <v>70</v>
      </c>
      <c r="K9076" s="3" t="s">
        <v>17</v>
      </c>
      <c r="L9076" s="1" t="s">
        <v>70</v>
      </c>
      <c r="M9076" s="4" t="s">
        <v>42</v>
      </c>
      <c r="N9076" s="3" t="s">
        <v>34</v>
      </c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1"/>
      <c r="AA9076" s="1" t="s">
        <v>16</v>
      </c>
      <c r="AB9076" s="3" t="s">
        <v>12</v>
      </c>
      <c r="AC9076" s="23" t="s">
        <v>37801</v>
      </c>
      <c r="AD9076" s="23" t="s">
        <v>46207</v>
      </c>
      <c r="AE9076" t="s">
        <v>35394</v>
      </c>
    </row>
    <row r="9077" spans="1:31" ht="14.25" customHeight="1">
      <c r="A9077" s="1">
        <v>9076</v>
      </c>
      <c r="B9077" s="9" t="s">
        <v>6</v>
      </c>
      <c r="C9077" s="1" t="s">
        <v>4844</v>
      </c>
      <c r="D9077" s="1" t="s">
        <v>3326</v>
      </c>
      <c r="E9077" s="1" t="s">
        <v>131</v>
      </c>
      <c r="F9077" s="1" t="s">
        <v>33838</v>
      </c>
      <c r="G9077" s="14">
        <v>9196641194</v>
      </c>
      <c r="H9077" s="1" t="s">
        <v>8</v>
      </c>
      <c r="I9077" s="1" t="s">
        <v>62</v>
      </c>
      <c r="J9077" s="1" t="s">
        <v>70</v>
      </c>
      <c r="K9077" s="3" t="s">
        <v>42</v>
      </c>
      <c r="L9077" s="1" t="s">
        <v>70</v>
      </c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1"/>
      <c r="AA9077" s="1" t="s">
        <v>16</v>
      </c>
      <c r="AB9077" s="3" t="s">
        <v>12</v>
      </c>
      <c r="AC9077" s="23" t="s">
        <v>37801</v>
      </c>
      <c r="AD9077" s="23" t="s">
        <v>46208</v>
      </c>
      <c r="AE9077" t="s">
        <v>35410</v>
      </c>
    </row>
    <row r="9078" spans="1:31" ht="14.25" customHeight="1">
      <c r="A9078" s="1">
        <v>9077</v>
      </c>
      <c r="B9078" s="1" t="s">
        <v>54</v>
      </c>
      <c r="C9078" s="1" t="s">
        <v>5043</v>
      </c>
      <c r="D9078" s="1" t="s">
        <v>16265</v>
      </c>
      <c r="E9078" s="1" t="s">
        <v>37138</v>
      </c>
      <c r="F9078" s="1" t="s">
        <v>23284</v>
      </c>
      <c r="G9078" s="14">
        <v>91944999490</v>
      </c>
      <c r="H9078" s="1" t="s">
        <v>8</v>
      </c>
      <c r="I9078" s="1" t="s">
        <v>9</v>
      </c>
      <c r="J9078" s="1" t="s">
        <v>70</v>
      </c>
      <c r="K9078" s="3" t="s">
        <v>17</v>
      </c>
      <c r="L9078" s="1" t="s">
        <v>70</v>
      </c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1"/>
      <c r="AA9078" s="1" t="s">
        <v>11</v>
      </c>
      <c r="AB9078" s="3" t="s">
        <v>13</v>
      </c>
      <c r="AC9078" s="23" t="s">
        <v>37801</v>
      </c>
      <c r="AD9078" s="23" t="s">
        <v>46209</v>
      </c>
      <c r="AE9078" t="s">
        <v>35410</v>
      </c>
    </row>
    <row r="9079" spans="1:31" ht="14.25" customHeight="1">
      <c r="A9079" s="1">
        <v>9078</v>
      </c>
      <c r="B9079" s="9" t="s">
        <v>6</v>
      </c>
      <c r="C9079" s="1" t="s">
        <v>5169</v>
      </c>
      <c r="D9079" s="1" t="s">
        <v>522</v>
      </c>
      <c r="E9079" s="1" t="s">
        <v>40</v>
      </c>
      <c r="F9079" s="1" t="s">
        <v>23353</v>
      </c>
      <c r="G9079" s="14">
        <v>919444046644</v>
      </c>
      <c r="H9079" s="1" t="s">
        <v>20</v>
      </c>
      <c r="I9079" s="1" t="s">
        <v>9</v>
      </c>
      <c r="J9079" s="1" t="s">
        <v>70</v>
      </c>
      <c r="K9079" s="3" t="s">
        <v>42</v>
      </c>
      <c r="L9079" s="1" t="s">
        <v>70</v>
      </c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1"/>
      <c r="AA9079" s="1" t="s">
        <v>16</v>
      </c>
      <c r="AB9079" s="3" t="s">
        <v>12</v>
      </c>
      <c r="AC9079" s="23" t="s">
        <v>37801</v>
      </c>
      <c r="AD9079" s="23" t="s">
        <v>43040</v>
      </c>
      <c r="AE9079" t="s">
        <v>35410</v>
      </c>
    </row>
    <row r="9080" spans="1:31" ht="14.25" customHeight="1">
      <c r="A9080" s="1">
        <v>9079</v>
      </c>
      <c r="B9080" s="1" t="s">
        <v>54</v>
      </c>
      <c r="C9080" s="1" t="s">
        <v>5362</v>
      </c>
      <c r="D9080" s="1" t="s">
        <v>36331</v>
      </c>
      <c r="E9080" s="1" t="s">
        <v>139</v>
      </c>
      <c r="F9080" s="1" t="s">
        <v>33896</v>
      </c>
      <c r="G9080" s="14">
        <v>91994616119</v>
      </c>
      <c r="H9080" s="1" t="s">
        <v>8</v>
      </c>
      <c r="I9080" s="1" t="s">
        <v>41</v>
      </c>
      <c r="J9080" s="1" t="s">
        <v>70</v>
      </c>
      <c r="K9080" s="3" t="s">
        <v>17</v>
      </c>
      <c r="L9080" s="1" t="s">
        <v>70</v>
      </c>
      <c r="M9080" s="4" t="s">
        <v>42</v>
      </c>
      <c r="N9080" s="3" t="s">
        <v>34</v>
      </c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1"/>
      <c r="AA9080" s="1" t="s">
        <v>16</v>
      </c>
      <c r="AB9080" s="3" t="s">
        <v>12</v>
      </c>
      <c r="AC9080" s="23" t="s">
        <v>37801</v>
      </c>
      <c r="AD9080" s="23" t="s">
        <v>46210</v>
      </c>
      <c r="AE9080" t="s">
        <v>35409</v>
      </c>
    </row>
    <row r="9081" spans="1:31" ht="14.25" customHeight="1">
      <c r="A9081" s="1">
        <v>9080</v>
      </c>
      <c r="B9081" s="1" t="s">
        <v>54</v>
      </c>
      <c r="C9081" s="1" t="s">
        <v>5476</v>
      </c>
      <c r="D9081" s="1" t="s">
        <v>1888</v>
      </c>
      <c r="E9081" s="1" t="s">
        <v>37139</v>
      </c>
      <c r="F9081" s="1" t="s">
        <v>33904</v>
      </c>
      <c r="G9081" s="14">
        <v>919994416</v>
      </c>
      <c r="H9081" s="1" t="s">
        <v>15</v>
      </c>
      <c r="I9081" s="1" t="s">
        <v>41</v>
      </c>
      <c r="J9081" s="1" t="s">
        <v>70</v>
      </c>
      <c r="K9081" s="3" t="s">
        <v>42</v>
      </c>
      <c r="L9081" s="1" t="s">
        <v>70</v>
      </c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1"/>
      <c r="AA9081" s="1" t="s">
        <v>16</v>
      </c>
      <c r="AB9081" s="3" t="s">
        <v>12</v>
      </c>
      <c r="AC9081" s="23" t="s">
        <v>37801</v>
      </c>
      <c r="AD9081" s="23" t="s">
        <v>46211</v>
      </c>
      <c r="AE9081" t="s">
        <v>35399</v>
      </c>
    </row>
    <row r="9082" spans="1:31" ht="14.25" customHeight="1">
      <c r="A9082" s="1">
        <v>9081</v>
      </c>
      <c r="B9082" s="1" t="s">
        <v>54</v>
      </c>
      <c r="C9082" s="1" t="s">
        <v>5559</v>
      </c>
      <c r="D9082" s="1" t="s">
        <v>446</v>
      </c>
      <c r="E9082" s="1" t="s">
        <v>37140</v>
      </c>
      <c r="F9082" s="1" t="s">
        <v>23560</v>
      </c>
      <c r="G9082" s="14">
        <v>91414144444</v>
      </c>
      <c r="H9082" s="1" t="s">
        <v>8</v>
      </c>
      <c r="I9082" s="1" t="s">
        <v>37779</v>
      </c>
      <c r="J9082" s="1" t="s">
        <v>70</v>
      </c>
      <c r="K9082" s="3" t="s">
        <v>17</v>
      </c>
      <c r="L9082" s="1" t="s">
        <v>70</v>
      </c>
      <c r="M9082" s="4" t="s">
        <v>42</v>
      </c>
      <c r="N9082" s="3" t="s">
        <v>34</v>
      </c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1"/>
      <c r="AA9082" s="1" t="s">
        <v>16</v>
      </c>
      <c r="AB9082" s="3" t="s">
        <v>12</v>
      </c>
      <c r="AC9082" s="23" t="s">
        <v>37801</v>
      </c>
      <c r="AD9082" s="23" t="s">
        <v>41124</v>
      </c>
      <c r="AE9082" t="s">
        <v>35399</v>
      </c>
    </row>
    <row r="9083" spans="1:31" ht="14.25" customHeight="1">
      <c r="A9083" s="1">
        <v>9082</v>
      </c>
      <c r="B9083" s="9" t="s">
        <v>6</v>
      </c>
      <c r="C9083" s="1" t="s">
        <v>5563</v>
      </c>
      <c r="D9083" s="1" t="s">
        <v>5564</v>
      </c>
      <c r="E9083" s="1" t="s">
        <v>5565</v>
      </c>
      <c r="F9083" s="1" t="s">
        <v>23563</v>
      </c>
      <c r="G9083" s="14">
        <v>919494166194</v>
      </c>
      <c r="H9083" s="1" t="s">
        <v>15</v>
      </c>
      <c r="I9083" s="1" t="s">
        <v>41</v>
      </c>
      <c r="J9083" s="1" t="s">
        <v>70</v>
      </c>
      <c r="K9083" s="3" t="s">
        <v>17</v>
      </c>
      <c r="L9083" s="1" t="s">
        <v>70</v>
      </c>
      <c r="M9083" s="4" t="s">
        <v>42</v>
      </c>
      <c r="N9083" s="3" t="s">
        <v>34</v>
      </c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1"/>
      <c r="AA9083" s="1" t="s">
        <v>16</v>
      </c>
      <c r="AB9083" s="3" t="s">
        <v>12</v>
      </c>
      <c r="AC9083" s="23" t="s">
        <v>37801</v>
      </c>
      <c r="AD9083" s="23" t="s">
        <v>46212</v>
      </c>
      <c r="AE9083" t="s">
        <v>35409</v>
      </c>
    </row>
    <row r="9084" spans="1:31" ht="14.25" customHeight="1">
      <c r="A9084" s="1">
        <v>9083</v>
      </c>
      <c r="B9084" s="9" t="s">
        <v>6</v>
      </c>
      <c r="C9084" s="1" t="s">
        <v>5601</v>
      </c>
      <c r="D9084" s="1" t="s">
        <v>5602</v>
      </c>
      <c r="E9084" s="1" t="s">
        <v>139</v>
      </c>
      <c r="F9084" s="1" t="s">
        <v>23580</v>
      </c>
      <c r="G9084" s="14">
        <v>91016406104</v>
      </c>
      <c r="H9084" s="1" t="s">
        <v>15</v>
      </c>
      <c r="I9084" s="1" t="s">
        <v>41</v>
      </c>
      <c r="J9084" s="1" t="s">
        <v>70</v>
      </c>
      <c r="K9084" s="3" t="s">
        <v>42</v>
      </c>
      <c r="L9084" s="1" t="s">
        <v>70</v>
      </c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1"/>
      <c r="AA9084" s="1" t="s">
        <v>16</v>
      </c>
      <c r="AB9084" s="3" t="s">
        <v>12</v>
      </c>
      <c r="AC9084" s="23" t="s">
        <v>37801</v>
      </c>
      <c r="AD9084" s="23" t="s">
        <v>46213</v>
      </c>
      <c r="AE9084" t="s">
        <v>35399</v>
      </c>
    </row>
    <row r="9085" spans="1:31" ht="14.25" customHeight="1">
      <c r="A9085" s="1">
        <v>9084</v>
      </c>
      <c r="B9085" s="9" t="s">
        <v>6</v>
      </c>
      <c r="C9085" s="1" t="s">
        <v>5760</v>
      </c>
      <c r="D9085" s="1" t="s">
        <v>967</v>
      </c>
      <c r="E9085" s="1" t="s">
        <v>1430</v>
      </c>
      <c r="F9085" s="1" t="s">
        <v>33932</v>
      </c>
      <c r="G9085" s="14">
        <v>96660666491</v>
      </c>
      <c r="H9085" s="1" t="s">
        <v>8</v>
      </c>
      <c r="I9085" s="1" t="s">
        <v>41</v>
      </c>
      <c r="J9085" s="1" t="s">
        <v>70</v>
      </c>
      <c r="K9085" s="3" t="s">
        <v>42</v>
      </c>
      <c r="L9085" s="1" t="s">
        <v>70</v>
      </c>
      <c r="M9085" s="3" t="s">
        <v>27</v>
      </c>
      <c r="N9085" s="3" t="s">
        <v>34</v>
      </c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1"/>
      <c r="AA9085" s="1" t="s">
        <v>16</v>
      </c>
      <c r="AB9085" s="3" t="s">
        <v>12</v>
      </c>
      <c r="AC9085" s="23" t="s">
        <v>37802</v>
      </c>
      <c r="AD9085" s="23" t="s">
        <v>46214</v>
      </c>
      <c r="AE9085" t="s">
        <v>35394</v>
      </c>
    </row>
    <row r="9086" spans="1:31" ht="14.25" customHeight="1">
      <c r="A9086" s="1">
        <v>9085</v>
      </c>
      <c r="B9086" s="9" t="s">
        <v>6</v>
      </c>
      <c r="C9086" s="1" t="s">
        <v>5769</v>
      </c>
      <c r="D9086" s="1" t="s">
        <v>5770</v>
      </c>
      <c r="E9086" s="1" t="s">
        <v>487</v>
      </c>
      <c r="F9086" s="1" t="s">
        <v>23654</v>
      </c>
      <c r="G9086" s="14">
        <v>919099966466</v>
      </c>
      <c r="H9086" s="1" t="s">
        <v>132</v>
      </c>
      <c r="I9086" s="1" t="s">
        <v>41</v>
      </c>
      <c r="J9086" s="1" t="s">
        <v>70</v>
      </c>
      <c r="K9086" s="3" t="s">
        <v>42</v>
      </c>
      <c r="L9086" s="1" t="s">
        <v>70</v>
      </c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1"/>
      <c r="AA9086" s="1" t="s">
        <v>16</v>
      </c>
      <c r="AB9086" s="3" t="s">
        <v>12</v>
      </c>
      <c r="AC9086" s="23" t="s">
        <v>37802</v>
      </c>
      <c r="AD9086" s="23" t="s">
        <v>46215</v>
      </c>
      <c r="AE9086" t="s">
        <v>35409</v>
      </c>
    </row>
    <row r="9087" spans="1:31" ht="14.25" customHeight="1">
      <c r="A9087" s="1">
        <v>9086</v>
      </c>
      <c r="B9087" s="9" t="s">
        <v>6</v>
      </c>
      <c r="C9087" s="1" t="s">
        <v>5777</v>
      </c>
      <c r="D9087" s="1" t="s">
        <v>2106</v>
      </c>
      <c r="E9087" s="1" t="s">
        <v>5778</v>
      </c>
      <c r="F9087" s="1" t="s">
        <v>23658</v>
      </c>
      <c r="G9087" s="14">
        <v>919946041466</v>
      </c>
      <c r="H9087" s="1" t="s">
        <v>8</v>
      </c>
      <c r="I9087" s="1" t="s">
        <v>9</v>
      </c>
      <c r="J9087" s="1" t="s">
        <v>70</v>
      </c>
      <c r="K9087" s="3" t="s">
        <v>17</v>
      </c>
      <c r="L9087" s="1" t="s">
        <v>70</v>
      </c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1"/>
      <c r="AA9087" s="1" t="s">
        <v>11</v>
      </c>
      <c r="AB9087" s="3" t="s">
        <v>13</v>
      </c>
      <c r="AC9087" s="23" t="s">
        <v>37802</v>
      </c>
      <c r="AD9087" s="23" t="s">
        <v>46216</v>
      </c>
      <c r="AE9087" t="s">
        <v>35410</v>
      </c>
    </row>
    <row r="9088" spans="1:31" ht="14.25" customHeight="1">
      <c r="A9088" s="1">
        <v>9087</v>
      </c>
      <c r="B9088" s="9" t="s">
        <v>6</v>
      </c>
      <c r="C9088" s="1" t="s">
        <v>6024</v>
      </c>
      <c r="D9088" s="1" t="s">
        <v>1867</v>
      </c>
      <c r="E9088" s="1" t="s">
        <v>139</v>
      </c>
      <c r="F9088" s="1" t="s">
        <v>33955</v>
      </c>
      <c r="G9088" s="14">
        <v>9190990496</v>
      </c>
      <c r="H9088" s="1" t="s">
        <v>37</v>
      </c>
      <c r="I9088" s="1" t="s">
        <v>41</v>
      </c>
      <c r="J9088" s="1" t="s">
        <v>70</v>
      </c>
      <c r="K9088" s="3" t="s">
        <v>42</v>
      </c>
      <c r="L9088" s="1" t="s">
        <v>70</v>
      </c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1"/>
      <c r="AA9088" s="1" t="s">
        <v>16</v>
      </c>
      <c r="AB9088" s="3" t="s">
        <v>12</v>
      </c>
      <c r="AC9088" s="23" t="s">
        <v>37802</v>
      </c>
      <c r="AD9088" s="23" t="s">
        <v>46217</v>
      </c>
      <c r="AE9088" t="s">
        <v>35409</v>
      </c>
    </row>
    <row r="9089" spans="1:31" ht="14.25" customHeight="1">
      <c r="A9089" s="1">
        <v>9088</v>
      </c>
      <c r="B9089" s="9" t="s">
        <v>6</v>
      </c>
      <c r="C9089" s="1" t="s">
        <v>6031</v>
      </c>
      <c r="D9089" s="1" t="s">
        <v>1209</v>
      </c>
      <c r="E9089" s="1" t="s">
        <v>6032</v>
      </c>
      <c r="F9089" s="1" t="s">
        <v>23767</v>
      </c>
      <c r="G9089" s="14">
        <v>91446016044</v>
      </c>
      <c r="H9089" s="1" t="s">
        <v>20</v>
      </c>
      <c r="I9089" s="1" t="s">
        <v>41</v>
      </c>
      <c r="J9089" s="1" t="s">
        <v>70</v>
      </c>
      <c r="K9089" s="3" t="s">
        <v>17</v>
      </c>
      <c r="L9089" s="1" t="s">
        <v>70</v>
      </c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1"/>
      <c r="AA9089" s="1" t="s">
        <v>16</v>
      </c>
      <c r="AB9089" s="3" t="s">
        <v>12</v>
      </c>
      <c r="AC9089" s="23" t="s">
        <v>37802</v>
      </c>
      <c r="AD9089" s="23" t="s">
        <v>41147</v>
      </c>
      <c r="AE9089" t="s">
        <v>35399</v>
      </c>
    </row>
    <row r="9090" spans="1:31" ht="14.25" customHeight="1">
      <c r="A9090" s="1">
        <v>9089</v>
      </c>
      <c r="B9090" s="9" t="s">
        <v>6</v>
      </c>
      <c r="C9090" s="1" t="s">
        <v>6055</v>
      </c>
      <c r="D9090" s="1" t="s">
        <v>86</v>
      </c>
      <c r="E9090" s="1" t="s">
        <v>881</v>
      </c>
      <c r="F9090" s="1" t="s">
        <v>23780</v>
      </c>
      <c r="G9090" s="14">
        <v>914140490149</v>
      </c>
      <c r="H9090" s="1" t="s">
        <v>37</v>
      </c>
      <c r="I9090" s="1" t="s">
        <v>41</v>
      </c>
      <c r="J9090" s="1" t="s">
        <v>70</v>
      </c>
      <c r="K9090" s="3" t="s">
        <v>42</v>
      </c>
      <c r="L9090" s="1" t="s">
        <v>70</v>
      </c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1"/>
      <c r="AA9090" s="1" t="s">
        <v>16</v>
      </c>
      <c r="AB9090" s="3" t="s">
        <v>12</v>
      </c>
      <c r="AC9090" s="23" t="s">
        <v>37802</v>
      </c>
      <c r="AD9090" s="23" t="s">
        <v>46218</v>
      </c>
      <c r="AE9090" t="s">
        <v>35409</v>
      </c>
    </row>
    <row r="9091" spans="1:31" ht="14.25" customHeight="1">
      <c r="A9091" s="1">
        <v>9090</v>
      </c>
      <c r="B9091" s="1" t="s">
        <v>54</v>
      </c>
      <c r="C9091" s="1" t="s">
        <v>6191</v>
      </c>
      <c r="D9091" s="1" t="s">
        <v>486</v>
      </c>
      <c r="E9091" s="1" t="s">
        <v>40</v>
      </c>
      <c r="F9091" s="1" t="s">
        <v>31746</v>
      </c>
      <c r="G9091" s="14">
        <v>916969909604</v>
      </c>
      <c r="H9091" s="1" t="s">
        <v>8</v>
      </c>
      <c r="I9091" s="1" t="s">
        <v>62</v>
      </c>
      <c r="J9091" s="1" t="s">
        <v>70</v>
      </c>
      <c r="K9091" s="3" t="s">
        <v>42</v>
      </c>
      <c r="L9091" s="1" t="s">
        <v>70</v>
      </c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1"/>
      <c r="AA9091" s="1" t="s">
        <v>16</v>
      </c>
      <c r="AB9091" s="3" t="s">
        <v>12</v>
      </c>
      <c r="AC9091" s="23" t="s">
        <v>37802</v>
      </c>
      <c r="AD9091" s="23" t="s">
        <v>46219</v>
      </c>
      <c r="AE9091" t="s">
        <v>35394</v>
      </c>
    </row>
    <row r="9092" spans="1:31" ht="14.25" customHeight="1">
      <c r="A9092" s="1">
        <v>9091</v>
      </c>
      <c r="B9092" s="1" t="s">
        <v>54</v>
      </c>
      <c r="C9092" s="1" t="s">
        <v>6268</v>
      </c>
      <c r="D9092" s="1" t="s">
        <v>3301</v>
      </c>
      <c r="E9092" s="1" t="s">
        <v>37141</v>
      </c>
      <c r="F9092" s="1" t="s">
        <v>23893</v>
      </c>
      <c r="G9092" s="14">
        <v>919491414649</v>
      </c>
      <c r="H9092" s="1" t="s">
        <v>20</v>
      </c>
      <c r="I9092" s="1" t="s">
        <v>41</v>
      </c>
      <c r="J9092" s="1" t="s">
        <v>70</v>
      </c>
      <c r="K9092" s="3" t="s">
        <v>42</v>
      </c>
      <c r="L9092" s="1" t="s">
        <v>70</v>
      </c>
      <c r="M9092" s="3" t="s">
        <v>27</v>
      </c>
      <c r="N9092" s="3" t="s">
        <v>34</v>
      </c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1"/>
      <c r="AA9092" s="1" t="s">
        <v>16</v>
      </c>
      <c r="AB9092" s="3" t="s">
        <v>12</v>
      </c>
      <c r="AC9092" s="23" t="s">
        <v>37802</v>
      </c>
      <c r="AD9092" s="23" t="s">
        <v>46220</v>
      </c>
      <c r="AE9092" t="s">
        <v>35409</v>
      </c>
    </row>
    <row r="9093" spans="1:31" ht="14.25" customHeight="1">
      <c r="A9093" s="1">
        <v>9092</v>
      </c>
      <c r="B9093" s="1" t="s">
        <v>54</v>
      </c>
      <c r="C9093" s="1" t="s">
        <v>6390</v>
      </c>
      <c r="D9093" s="1" t="s">
        <v>223</v>
      </c>
      <c r="E9093" s="1" t="s">
        <v>37142</v>
      </c>
      <c r="F9093" s="1" t="s">
        <v>23959</v>
      </c>
      <c r="G9093" s="14">
        <v>91949444006</v>
      </c>
      <c r="H9093" s="1" t="s">
        <v>8</v>
      </c>
      <c r="I9093" s="1" t="s">
        <v>41</v>
      </c>
      <c r="J9093" s="1" t="s">
        <v>70</v>
      </c>
      <c r="K9093" s="3" t="s">
        <v>42</v>
      </c>
      <c r="L9093" s="1" t="s">
        <v>70</v>
      </c>
      <c r="M9093" s="3" t="s">
        <v>27</v>
      </c>
      <c r="N9093" s="3" t="s">
        <v>34</v>
      </c>
      <c r="O9093" s="3" t="s">
        <v>47349</v>
      </c>
      <c r="P9093" s="3" t="s">
        <v>70</v>
      </c>
      <c r="Q9093" s="3"/>
      <c r="R9093" s="3"/>
      <c r="S9093" s="3"/>
      <c r="T9093" s="3"/>
      <c r="U9093" s="3"/>
      <c r="V9093" s="3"/>
      <c r="W9093" s="3"/>
      <c r="X9093" s="3"/>
      <c r="Y9093" s="3"/>
      <c r="Z9093" s="1"/>
      <c r="AA9093" s="1" t="s">
        <v>16</v>
      </c>
      <c r="AB9093" s="3" t="s">
        <v>12</v>
      </c>
      <c r="AC9093" s="23" t="s">
        <v>37802</v>
      </c>
      <c r="AD9093" s="23" t="s">
        <v>46221</v>
      </c>
      <c r="AE9093" t="s">
        <v>35394</v>
      </c>
    </row>
    <row r="9094" spans="1:31" ht="14.25" customHeight="1">
      <c r="A9094" s="1">
        <v>9093</v>
      </c>
      <c r="B9094" s="9" t="s">
        <v>6</v>
      </c>
      <c r="C9094" s="1" t="s">
        <v>6718</v>
      </c>
      <c r="D9094" s="1" t="s">
        <v>1821</v>
      </c>
      <c r="E9094" s="1" t="s">
        <v>40</v>
      </c>
      <c r="F9094" s="1" t="s">
        <v>24129</v>
      </c>
      <c r="G9094" s="14">
        <v>9199406964</v>
      </c>
      <c r="H9094" s="1" t="s">
        <v>20</v>
      </c>
      <c r="I9094" s="1" t="s">
        <v>9</v>
      </c>
      <c r="J9094" s="1" t="s">
        <v>70</v>
      </c>
      <c r="K9094" s="3" t="s">
        <v>42</v>
      </c>
      <c r="L9094" s="1" t="s">
        <v>70</v>
      </c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1"/>
      <c r="AA9094" s="1" t="s">
        <v>16</v>
      </c>
      <c r="AB9094" s="3" t="s">
        <v>12</v>
      </c>
      <c r="AC9094" s="23" t="s">
        <v>37802</v>
      </c>
      <c r="AD9094" s="23" t="s">
        <v>46222</v>
      </c>
      <c r="AE9094" t="s">
        <v>35410</v>
      </c>
    </row>
    <row r="9095" spans="1:31" ht="14.25" customHeight="1">
      <c r="A9095" s="1">
        <v>9094</v>
      </c>
      <c r="B9095" s="9" t="s">
        <v>6</v>
      </c>
      <c r="C9095" s="1" t="s">
        <v>6796</v>
      </c>
      <c r="D9095" s="1" t="s">
        <v>6797</v>
      </c>
      <c r="E9095" s="1" t="s">
        <v>6798</v>
      </c>
      <c r="F9095" s="1" t="s">
        <v>6799</v>
      </c>
      <c r="G9095" s="14">
        <v>919909046049</v>
      </c>
      <c r="H9095" s="1" t="s">
        <v>15</v>
      </c>
      <c r="I9095" s="1" t="s">
        <v>9</v>
      </c>
      <c r="J9095" s="1" t="s">
        <v>70</v>
      </c>
      <c r="K9095" s="3" t="s">
        <v>27</v>
      </c>
      <c r="L9095" s="1" t="s">
        <v>70</v>
      </c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1"/>
      <c r="AA9095" s="1" t="s">
        <v>16</v>
      </c>
      <c r="AB9095" s="3" t="s">
        <v>12</v>
      </c>
      <c r="AC9095" s="23" t="s">
        <v>37802</v>
      </c>
      <c r="AD9095" s="23" t="s">
        <v>39846</v>
      </c>
      <c r="AE9095" t="s">
        <v>35410</v>
      </c>
    </row>
    <row r="9096" spans="1:31" ht="14.25" customHeight="1">
      <c r="A9096" s="1">
        <v>9095</v>
      </c>
      <c r="B9096" s="1" t="s">
        <v>54</v>
      </c>
      <c r="C9096" s="1" t="s">
        <v>6806</v>
      </c>
      <c r="D9096" s="1" t="s">
        <v>35971</v>
      </c>
      <c r="E9096" s="1" t="s">
        <v>881</v>
      </c>
      <c r="F9096" s="1" t="s">
        <v>24166</v>
      </c>
      <c r="G9096" s="14">
        <v>919946169666</v>
      </c>
      <c r="H9096" s="1" t="s">
        <v>132</v>
      </c>
      <c r="I9096" s="1" t="s">
        <v>41</v>
      </c>
      <c r="J9096" s="1" t="s">
        <v>70</v>
      </c>
      <c r="K9096" s="3" t="s">
        <v>63</v>
      </c>
      <c r="L9096" s="1" t="s">
        <v>70</v>
      </c>
      <c r="M9096" s="3" t="s">
        <v>213</v>
      </c>
      <c r="N9096" s="3" t="s">
        <v>34</v>
      </c>
      <c r="O9096" s="3" t="s">
        <v>17</v>
      </c>
      <c r="P9096" s="3" t="s">
        <v>70</v>
      </c>
      <c r="Q9096" s="3" t="s">
        <v>42</v>
      </c>
      <c r="R9096" s="3" t="s">
        <v>70</v>
      </c>
      <c r="S9096" s="3" t="s">
        <v>27</v>
      </c>
      <c r="T9096" s="3" t="s">
        <v>70</v>
      </c>
      <c r="U9096" s="3" t="s">
        <v>117</v>
      </c>
      <c r="V9096" s="3" t="s">
        <v>70</v>
      </c>
      <c r="W9096" s="3" t="s">
        <v>178</v>
      </c>
      <c r="X9096" s="3" t="s">
        <v>70</v>
      </c>
      <c r="Y9096" s="3" t="s">
        <v>171</v>
      </c>
      <c r="Z9096" s="1" t="s">
        <v>70</v>
      </c>
      <c r="AA9096" s="1" t="s">
        <v>16</v>
      </c>
      <c r="AB9096" s="3" t="s">
        <v>12</v>
      </c>
      <c r="AC9096" s="23" t="s">
        <v>37802</v>
      </c>
      <c r="AD9096" s="23" t="s">
        <v>46223</v>
      </c>
      <c r="AE9096" t="s">
        <v>35394</v>
      </c>
    </row>
    <row r="9097" spans="1:31" ht="14.25" customHeight="1">
      <c r="A9097" s="1">
        <v>9096</v>
      </c>
      <c r="B9097" s="1" t="s">
        <v>54</v>
      </c>
      <c r="C9097" s="1" t="s">
        <v>6984</v>
      </c>
      <c r="D9097" s="1" t="s">
        <v>35972</v>
      </c>
      <c r="E9097" s="1" t="s">
        <v>6710</v>
      </c>
      <c r="F9097" s="1" t="s">
        <v>24255</v>
      </c>
      <c r="G9097" s="14">
        <v>91994496401</v>
      </c>
      <c r="H9097" s="1" t="s">
        <v>8</v>
      </c>
      <c r="I9097" s="1" t="s">
        <v>9</v>
      </c>
      <c r="J9097" s="1" t="s">
        <v>70</v>
      </c>
      <c r="K9097" s="3" t="s">
        <v>171</v>
      </c>
      <c r="L9097" s="1" t="s">
        <v>70</v>
      </c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1"/>
      <c r="AA9097" s="1" t="s">
        <v>16</v>
      </c>
      <c r="AB9097" s="3" t="s">
        <v>12</v>
      </c>
      <c r="AC9097" s="23" t="s">
        <v>37802</v>
      </c>
      <c r="AD9097" s="23" t="s">
        <v>46224</v>
      </c>
      <c r="AE9097" t="s">
        <v>35409</v>
      </c>
    </row>
    <row r="9098" spans="1:31" ht="14.25" customHeight="1">
      <c r="A9098" s="1">
        <v>9097</v>
      </c>
      <c r="B9098" s="9" t="s">
        <v>6</v>
      </c>
      <c r="C9098" s="1" t="s">
        <v>7064</v>
      </c>
      <c r="D9098" s="1" t="s">
        <v>3356</v>
      </c>
      <c r="E9098" s="1" t="s">
        <v>141</v>
      </c>
      <c r="F9098" s="1" t="s">
        <v>31844</v>
      </c>
      <c r="G9098" s="14">
        <v>919099696964</v>
      </c>
      <c r="H9098" s="1" t="s">
        <v>8</v>
      </c>
      <c r="I9098" s="1" t="s">
        <v>62</v>
      </c>
      <c r="J9098" s="1" t="s">
        <v>70</v>
      </c>
      <c r="K9098" s="3" t="s">
        <v>17</v>
      </c>
      <c r="L9098" s="1" t="s">
        <v>70</v>
      </c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1"/>
      <c r="AA9098" s="1" t="s">
        <v>16</v>
      </c>
      <c r="AB9098" s="3" t="s">
        <v>12</v>
      </c>
      <c r="AC9098" s="23" t="s">
        <v>37802</v>
      </c>
      <c r="AD9098" s="23" t="s">
        <v>46225</v>
      </c>
      <c r="AE9098" t="s">
        <v>35409</v>
      </c>
    </row>
    <row r="9099" spans="1:31" ht="14.25" customHeight="1">
      <c r="A9099" s="1">
        <v>9098</v>
      </c>
      <c r="B9099" s="9" t="s">
        <v>6</v>
      </c>
      <c r="C9099" s="1" t="s">
        <v>7337</v>
      </c>
      <c r="D9099" s="1" t="s">
        <v>7338</v>
      </c>
      <c r="E9099" s="1" t="s">
        <v>139</v>
      </c>
      <c r="F9099" s="1" t="s">
        <v>24423</v>
      </c>
      <c r="G9099" s="14">
        <v>919446014619</v>
      </c>
      <c r="H9099" s="1" t="s">
        <v>8</v>
      </c>
      <c r="I9099" s="1" t="s">
        <v>9</v>
      </c>
      <c r="J9099" s="1" t="s">
        <v>70</v>
      </c>
      <c r="K9099" s="3" t="s">
        <v>171</v>
      </c>
      <c r="L9099" s="1" t="s">
        <v>70</v>
      </c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1"/>
      <c r="AA9099" s="1" t="s">
        <v>16</v>
      </c>
      <c r="AB9099" s="3" t="s">
        <v>12</v>
      </c>
      <c r="AC9099" s="23" t="s">
        <v>37802</v>
      </c>
      <c r="AD9099" s="23" t="s">
        <v>46226</v>
      </c>
      <c r="AE9099" t="s">
        <v>35409</v>
      </c>
    </row>
    <row r="9100" spans="1:31" ht="14.25" customHeight="1">
      <c r="A9100" s="1">
        <v>9099</v>
      </c>
      <c r="B9100" s="9" t="s">
        <v>6</v>
      </c>
      <c r="C9100" s="1" t="s">
        <v>7388</v>
      </c>
      <c r="D9100" s="1" t="s">
        <v>7389</v>
      </c>
      <c r="E9100" s="1" t="s">
        <v>159</v>
      </c>
      <c r="F9100" s="1" t="s">
        <v>24453</v>
      </c>
      <c r="G9100" s="14">
        <v>9196104964</v>
      </c>
      <c r="H9100" s="1" t="s">
        <v>8</v>
      </c>
      <c r="I9100" s="1" t="s">
        <v>41</v>
      </c>
      <c r="J9100" s="1" t="s">
        <v>70</v>
      </c>
      <c r="K9100" s="3" t="s">
        <v>17</v>
      </c>
      <c r="L9100" s="1" t="s">
        <v>70</v>
      </c>
      <c r="M9100" s="4" t="s">
        <v>42</v>
      </c>
      <c r="N9100" s="3" t="s">
        <v>34</v>
      </c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1"/>
      <c r="AA9100" s="1" t="s">
        <v>16</v>
      </c>
      <c r="AB9100" s="3" t="s">
        <v>12</v>
      </c>
      <c r="AC9100" s="23" t="s">
        <v>37802</v>
      </c>
      <c r="AD9100" s="23" t="s">
        <v>46227</v>
      </c>
      <c r="AE9100" t="s">
        <v>35394</v>
      </c>
    </row>
    <row r="9101" spans="1:31" ht="14.25" customHeight="1">
      <c r="A9101" s="1">
        <v>9100</v>
      </c>
      <c r="B9101" s="9" t="s">
        <v>6</v>
      </c>
      <c r="C9101" s="1" t="s">
        <v>7702</v>
      </c>
      <c r="D9101" s="1" t="s">
        <v>39</v>
      </c>
      <c r="E9101" s="1" t="s">
        <v>362</v>
      </c>
      <c r="F9101" s="1" t="s">
        <v>24593</v>
      </c>
      <c r="G9101" s="14">
        <v>91444901960</v>
      </c>
      <c r="H9101" s="1" t="s">
        <v>8</v>
      </c>
      <c r="I9101" s="1" t="s">
        <v>41</v>
      </c>
      <c r="J9101" s="1" t="s">
        <v>70</v>
      </c>
      <c r="K9101" s="3" t="s">
        <v>42</v>
      </c>
      <c r="L9101" s="1" t="s">
        <v>70</v>
      </c>
      <c r="M9101" s="3" t="s">
        <v>178</v>
      </c>
      <c r="N9101" s="3" t="s">
        <v>34</v>
      </c>
      <c r="O9101" s="3" t="s">
        <v>171</v>
      </c>
      <c r="P9101" s="3" t="s">
        <v>70</v>
      </c>
      <c r="Q9101" s="3"/>
      <c r="R9101" s="3"/>
      <c r="S9101" s="3"/>
      <c r="T9101" s="3"/>
      <c r="U9101" s="3"/>
      <c r="V9101" s="3"/>
      <c r="W9101" s="3"/>
      <c r="X9101" s="3"/>
      <c r="Y9101" s="3"/>
      <c r="Z9101" s="1"/>
      <c r="AA9101" s="1" t="s">
        <v>16</v>
      </c>
      <c r="AB9101" s="3" t="s">
        <v>12</v>
      </c>
      <c r="AC9101" s="23" t="s">
        <v>37802</v>
      </c>
      <c r="AD9101" s="23" t="s">
        <v>44518</v>
      </c>
      <c r="AE9101" t="s">
        <v>35399</v>
      </c>
    </row>
    <row r="9102" spans="1:31" ht="14.25" customHeight="1">
      <c r="A9102" s="1">
        <v>9101</v>
      </c>
      <c r="B9102" s="1" t="s">
        <v>54</v>
      </c>
      <c r="C9102" s="1" t="s">
        <v>7828</v>
      </c>
      <c r="D9102" s="1" t="s">
        <v>5556</v>
      </c>
      <c r="E9102" s="1" t="s">
        <v>506</v>
      </c>
      <c r="F9102" s="1" t="s">
        <v>31926</v>
      </c>
      <c r="G9102" s="14">
        <v>91949600444</v>
      </c>
      <c r="H9102" s="1" t="s">
        <v>8</v>
      </c>
      <c r="I9102" s="1" t="s">
        <v>9</v>
      </c>
      <c r="J9102" s="1" t="s">
        <v>70</v>
      </c>
      <c r="K9102" s="3" t="s">
        <v>17</v>
      </c>
      <c r="L9102" s="1" t="s">
        <v>70</v>
      </c>
      <c r="M9102" s="4" t="s">
        <v>42</v>
      </c>
      <c r="N9102" s="3" t="s">
        <v>34</v>
      </c>
      <c r="O9102" s="3" t="s">
        <v>27</v>
      </c>
      <c r="P9102" s="3" t="s">
        <v>70</v>
      </c>
      <c r="Q9102" s="3"/>
      <c r="R9102" s="3"/>
      <c r="S9102" s="3"/>
      <c r="T9102" s="3"/>
      <c r="U9102" s="3"/>
      <c r="V9102" s="3"/>
      <c r="W9102" s="3"/>
      <c r="X9102" s="3"/>
      <c r="Y9102" s="3"/>
      <c r="Z9102" s="1"/>
      <c r="AA9102" s="1" t="s">
        <v>16</v>
      </c>
      <c r="AB9102" s="3" t="s">
        <v>12</v>
      </c>
      <c r="AC9102" s="23" t="s">
        <v>37802</v>
      </c>
      <c r="AD9102" s="23" t="s">
        <v>44112</v>
      </c>
      <c r="AE9102" t="s">
        <v>35399</v>
      </c>
    </row>
    <row r="9103" spans="1:31" ht="14.25" customHeight="1">
      <c r="A9103" s="1">
        <v>9102</v>
      </c>
      <c r="B9103" s="1" t="s">
        <v>54</v>
      </c>
      <c r="C9103" s="1" t="s">
        <v>8031</v>
      </c>
      <c r="D9103" s="1" t="s">
        <v>2671</v>
      </c>
      <c r="E9103" s="1" t="s">
        <v>37143</v>
      </c>
      <c r="F9103" s="1" t="s">
        <v>34152</v>
      </c>
      <c r="G9103" s="14">
        <v>919664696966</v>
      </c>
      <c r="H9103" s="1" t="s">
        <v>20</v>
      </c>
      <c r="I9103" s="1" t="s">
        <v>41</v>
      </c>
      <c r="J9103" s="1" t="s">
        <v>70</v>
      </c>
      <c r="K9103" s="3" t="s">
        <v>17</v>
      </c>
      <c r="L9103" s="1" t="s">
        <v>70</v>
      </c>
      <c r="M9103" s="4" t="s">
        <v>42</v>
      </c>
      <c r="N9103" s="3" t="s">
        <v>34</v>
      </c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1"/>
      <c r="AA9103" s="1" t="s">
        <v>16</v>
      </c>
      <c r="AB9103" s="3" t="s">
        <v>12</v>
      </c>
      <c r="AC9103" s="23" t="s">
        <v>37802</v>
      </c>
      <c r="AD9103" s="23" t="s">
        <v>40894</v>
      </c>
      <c r="AE9103" t="s">
        <v>35410</v>
      </c>
    </row>
    <row r="9104" spans="1:31" ht="14.25" customHeight="1">
      <c r="A9104" s="1">
        <v>9103</v>
      </c>
      <c r="B9104" s="9" t="s">
        <v>6</v>
      </c>
      <c r="C9104" s="1" t="s">
        <v>8038</v>
      </c>
      <c r="D9104" s="1" t="s">
        <v>951</v>
      </c>
      <c r="E9104" s="1" t="s">
        <v>1676</v>
      </c>
      <c r="F9104" s="1" t="s">
        <v>24754</v>
      </c>
      <c r="G9104" s="14">
        <v>91969446460</v>
      </c>
      <c r="H9104" s="1" t="s">
        <v>15</v>
      </c>
      <c r="I9104" s="1" t="s">
        <v>62</v>
      </c>
      <c r="J9104" s="1" t="s">
        <v>70</v>
      </c>
      <c r="K9104" s="3" t="s">
        <v>42</v>
      </c>
      <c r="L9104" s="1" t="s">
        <v>70</v>
      </c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1"/>
      <c r="AA9104" s="1" t="s">
        <v>16</v>
      </c>
      <c r="AB9104" s="3" t="s">
        <v>12</v>
      </c>
      <c r="AC9104" s="23" t="s">
        <v>37802</v>
      </c>
      <c r="AD9104" s="23" t="s">
        <v>46228</v>
      </c>
      <c r="AE9104" t="s">
        <v>35409</v>
      </c>
    </row>
    <row r="9105" spans="1:31" ht="14.25" customHeight="1">
      <c r="A9105" s="1">
        <v>9104</v>
      </c>
      <c r="B9105" s="9" t="s">
        <v>6</v>
      </c>
      <c r="C9105" s="1" t="s">
        <v>8061</v>
      </c>
      <c r="D9105" s="1" t="s">
        <v>463</v>
      </c>
      <c r="E9105" s="1" t="s">
        <v>8062</v>
      </c>
      <c r="F9105" s="1" t="s">
        <v>8063</v>
      </c>
      <c r="G9105" s="14">
        <v>919610446494</v>
      </c>
      <c r="H9105" s="1" t="s">
        <v>8</v>
      </c>
      <c r="I9105" s="1" t="s">
        <v>41</v>
      </c>
      <c r="J9105" s="1" t="s">
        <v>70</v>
      </c>
      <c r="K9105" s="3" t="s">
        <v>17</v>
      </c>
      <c r="L9105" s="1" t="s">
        <v>70</v>
      </c>
      <c r="M9105" s="4" t="s">
        <v>42</v>
      </c>
      <c r="N9105" s="3" t="s">
        <v>34</v>
      </c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1"/>
      <c r="AA9105" s="1" t="s">
        <v>16</v>
      </c>
      <c r="AB9105" s="3" t="s">
        <v>12</v>
      </c>
      <c r="AC9105" s="23" t="s">
        <v>37802</v>
      </c>
      <c r="AD9105" s="23" t="s">
        <v>45653</v>
      </c>
      <c r="AE9105" t="s">
        <v>35399</v>
      </c>
    </row>
    <row r="9106" spans="1:31" ht="14.25" customHeight="1">
      <c r="A9106" s="1">
        <v>9105</v>
      </c>
      <c r="B9106" s="9" t="s">
        <v>6</v>
      </c>
      <c r="C9106" s="1" t="s">
        <v>8209</v>
      </c>
      <c r="D9106" s="1" t="s">
        <v>3404</v>
      </c>
      <c r="E9106" s="1" t="s">
        <v>487</v>
      </c>
      <c r="F9106" s="1" t="s">
        <v>24838</v>
      </c>
      <c r="G9106" s="14">
        <v>919444644404</v>
      </c>
      <c r="H9106" s="1" t="s">
        <v>8</v>
      </c>
      <c r="I9106" s="1" t="s">
        <v>41</v>
      </c>
      <c r="J9106" s="1" t="s">
        <v>70</v>
      </c>
      <c r="K9106" s="3" t="s">
        <v>42</v>
      </c>
      <c r="L9106" s="1" t="s">
        <v>70</v>
      </c>
      <c r="M9106" s="3" t="s">
        <v>27</v>
      </c>
      <c r="N9106" s="3" t="s">
        <v>34</v>
      </c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1"/>
      <c r="AA9106" s="1" t="s">
        <v>16</v>
      </c>
      <c r="AB9106" s="3" t="s">
        <v>12</v>
      </c>
      <c r="AC9106" s="23" t="s">
        <v>37802</v>
      </c>
      <c r="AD9106" s="23" t="s">
        <v>46229</v>
      </c>
      <c r="AE9106" t="s">
        <v>35410</v>
      </c>
    </row>
    <row r="9107" spans="1:31" ht="14.25" customHeight="1">
      <c r="A9107" s="1">
        <v>9106</v>
      </c>
      <c r="B9107" s="9" t="s">
        <v>6</v>
      </c>
      <c r="C9107" s="1" t="s">
        <v>8316</v>
      </c>
      <c r="D9107" s="1" t="s">
        <v>35973</v>
      </c>
      <c r="E9107" s="1" t="s">
        <v>255</v>
      </c>
      <c r="F9107" s="1" t="s">
        <v>24885</v>
      </c>
      <c r="G9107" s="14">
        <v>9144409949</v>
      </c>
      <c r="H9107" s="1" t="s">
        <v>15</v>
      </c>
      <c r="I9107" s="1" t="s">
        <v>9</v>
      </c>
      <c r="J9107" s="1" t="s">
        <v>70</v>
      </c>
      <c r="K9107" s="3" t="s">
        <v>42</v>
      </c>
      <c r="L9107" s="1" t="s">
        <v>70</v>
      </c>
      <c r="M9107" s="3" t="s">
        <v>27</v>
      </c>
      <c r="N9107" s="3" t="s">
        <v>34</v>
      </c>
      <c r="O9107" s="3" t="s">
        <v>117</v>
      </c>
      <c r="P9107" s="3" t="s">
        <v>70</v>
      </c>
      <c r="Q9107" s="3" t="s">
        <v>178</v>
      </c>
      <c r="R9107" s="3" t="s">
        <v>70</v>
      </c>
      <c r="S9107" s="3" t="s">
        <v>171</v>
      </c>
      <c r="T9107" s="3" t="s">
        <v>70</v>
      </c>
      <c r="U9107" s="3"/>
      <c r="V9107" s="3"/>
      <c r="W9107" s="3"/>
      <c r="X9107" s="3"/>
      <c r="Y9107" s="3"/>
      <c r="Z9107" s="1"/>
      <c r="AA9107" s="1" t="s">
        <v>16</v>
      </c>
      <c r="AB9107" s="3" t="s">
        <v>12</v>
      </c>
      <c r="AC9107" s="23" t="s">
        <v>37802</v>
      </c>
      <c r="AD9107" s="23" t="s">
        <v>46230</v>
      </c>
      <c r="AE9107" t="s">
        <v>35409</v>
      </c>
    </row>
    <row r="9108" spans="1:31" ht="14.25" customHeight="1">
      <c r="A9108" s="1">
        <v>9107</v>
      </c>
      <c r="B9108" s="9" t="s">
        <v>6</v>
      </c>
      <c r="C9108" s="1" t="s">
        <v>8545</v>
      </c>
      <c r="D9108" s="1" t="s">
        <v>105</v>
      </c>
      <c r="E9108" s="1" t="s">
        <v>8546</v>
      </c>
      <c r="F9108" s="1" t="s">
        <v>25000</v>
      </c>
      <c r="G9108" s="14">
        <v>914446406466</v>
      </c>
      <c r="H9108" s="1" t="s">
        <v>8</v>
      </c>
      <c r="I9108" s="1" t="s">
        <v>41</v>
      </c>
      <c r="J9108" s="1" t="s">
        <v>70</v>
      </c>
      <c r="K9108" s="3" t="s">
        <v>42</v>
      </c>
      <c r="L9108" s="1" t="s">
        <v>70</v>
      </c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1"/>
      <c r="AA9108" s="1" t="s">
        <v>16</v>
      </c>
      <c r="AB9108" s="3" t="s">
        <v>12</v>
      </c>
      <c r="AC9108" s="23" t="s">
        <v>37802</v>
      </c>
      <c r="AD9108" s="23" t="s">
        <v>44613</v>
      </c>
      <c r="AE9108" t="s">
        <v>35399</v>
      </c>
    </row>
    <row r="9109" spans="1:31" ht="14.25" customHeight="1">
      <c r="A9109" s="1">
        <v>9108</v>
      </c>
      <c r="B9109" s="1" t="s">
        <v>54</v>
      </c>
      <c r="C9109" s="1" t="s">
        <v>8848</v>
      </c>
      <c r="D9109" s="1" t="s">
        <v>35974</v>
      </c>
      <c r="E9109" s="1" t="s">
        <v>351</v>
      </c>
      <c r="F9109" s="1" t="s">
        <v>25144</v>
      </c>
      <c r="G9109" s="14">
        <v>9199190166</v>
      </c>
      <c r="H9109" s="1" t="s">
        <v>20</v>
      </c>
      <c r="I9109" s="1" t="s">
        <v>33</v>
      </c>
      <c r="J9109" s="1" t="s">
        <v>70</v>
      </c>
      <c r="K9109" s="3" t="s">
        <v>42</v>
      </c>
      <c r="L9109" s="1" t="s">
        <v>70</v>
      </c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1"/>
      <c r="AA9109" s="1" t="s">
        <v>16</v>
      </c>
      <c r="AB9109" s="3" t="s">
        <v>12</v>
      </c>
      <c r="AC9109" s="23" t="s">
        <v>37802</v>
      </c>
      <c r="AD9109" s="23" t="s">
        <v>39985</v>
      </c>
      <c r="AE9109" t="s">
        <v>35399</v>
      </c>
    </row>
    <row r="9110" spans="1:31" ht="14.25" customHeight="1">
      <c r="A9110" s="1">
        <v>9109</v>
      </c>
      <c r="B9110" s="9" t="s">
        <v>6</v>
      </c>
      <c r="C9110" s="1" t="s">
        <v>9016</v>
      </c>
      <c r="D9110" s="1" t="s">
        <v>1263</v>
      </c>
      <c r="E9110" s="1" t="s">
        <v>9017</v>
      </c>
      <c r="F9110" s="1" t="s">
        <v>25233</v>
      </c>
      <c r="G9110" s="14">
        <v>919446640009</v>
      </c>
      <c r="H9110" s="1" t="s">
        <v>20</v>
      </c>
      <c r="I9110" s="1" t="s">
        <v>41</v>
      </c>
      <c r="J9110" s="1" t="s">
        <v>70</v>
      </c>
      <c r="K9110" s="3" t="s">
        <v>63</v>
      </c>
      <c r="L9110" s="1" t="s">
        <v>70</v>
      </c>
      <c r="M9110" s="3" t="s">
        <v>213</v>
      </c>
      <c r="N9110" s="3" t="s">
        <v>34</v>
      </c>
      <c r="O9110" s="3" t="s">
        <v>17</v>
      </c>
      <c r="P9110" s="3" t="s">
        <v>70</v>
      </c>
      <c r="Q9110" s="3" t="s">
        <v>42</v>
      </c>
      <c r="R9110" s="3" t="s">
        <v>70</v>
      </c>
      <c r="S9110" s="3" t="s">
        <v>27</v>
      </c>
      <c r="T9110" s="3" t="s">
        <v>70</v>
      </c>
      <c r="U9110" s="3" t="s">
        <v>117</v>
      </c>
      <c r="V9110" s="3" t="s">
        <v>70</v>
      </c>
      <c r="W9110" s="3" t="s">
        <v>178</v>
      </c>
      <c r="X9110" s="3" t="s">
        <v>70</v>
      </c>
      <c r="Y9110" s="3" t="s">
        <v>171</v>
      </c>
      <c r="Z9110" s="1" t="s">
        <v>70</v>
      </c>
      <c r="AA9110" s="1" t="s">
        <v>16</v>
      </c>
      <c r="AB9110" s="3" t="s">
        <v>12</v>
      </c>
      <c r="AC9110" s="23" t="s">
        <v>37802</v>
      </c>
      <c r="AD9110" s="23" t="s">
        <v>46231</v>
      </c>
      <c r="AE9110" t="s">
        <v>35399</v>
      </c>
    </row>
    <row r="9111" spans="1:31" ht="14.25" customHeight="1">
      <c r="A9111" s="1">
        <v>9110</v>
      </c>
      <c r="B9111" s="1" t="s">
        <v>54</v>
      </c>
      <c r="C9111" s="1" t="s">
        <v>9092</v>
      </c>
      <c r="D9111" s="1" t="s">
        <v>2542</v>
      </c>
      <c r="E9111" s="1" t="s">
        <v>9093</v>
      </c>
      <c r="F9111" s="1" t="s">
        <v>25269</v>
      </c>
      <c r="G9111" s="14">
        <v>919909004146</v>
      </c>
      <c r="H9111" s="1" t="s">
        <v>20</v>
      </c>
      <c r="I9111" s="1" t="s">
        <v>62</v>
      </c>
      <c r="J9111" s="1" t="s">
        <v>70</v>
      </c>
      <c r="K9111" s="3" t="s">
        <v>42</v>
      </c>
      <c r="L9111" s="1" t="s">
        <v>70</v>
      </c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1"/>
      <c r="AA9111" s="1" t="s">
        <v>16</v>
      </c>
      <c r="AB9111" s="3" t="s">
        <v>12</v>
      </c>
      <c r="AC9111" s="23" t="s">
        <v>37802</v>
      </c>
      <c r="AD9111" s="23" t="s">
        <v>44175</v>
      </c>
      <c r="AE9111" t="s">
        <v>35394</v>
      </c>
    </row>
    <row r="9112" spans="1:31" ht="14.25" customHeight="1">
      <c r="A9112" s="1">
        <v>9111</v>
      </c>
      <c r="B9112" s="1" t="s">
        <v>54</v>
      </c>
      <c r="C9112" s="1" t="s">
        <v>9348</v>
      </c>
      <c r="D9112" s="1" t="s">
        <v>6541</v>
      </c>
      <c r="E9112" s="1" t="s">
        <v>724</v>
      </c>
      <c r="F9112" s="1" t="s">
        <v>34261</v>
      </c>
      <c r="G9112" s="14">
        <v>919614900661</v>
      </c>
      <c r="H9112" s="1" t="s">
        <v>8</v>
      </c>
      <c r="I9112" s="1" t="s">
        <v>41</v>
      </c>
      <c r="J9112" s="1" t="s">
        <v>70</v>
      </c>
      <c r="K9112" s="3" t="s">
        <v>42</v>
      </c>
      <c r="L9112" s="1" t="s">
        <v>70</v>
      </c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1"/>
      <c r="AA9112" s="1" t="s">
        <v>16</v>
      </c>
      <c r="AB9112" s="3" t="s">
        <v>12</v>
      </c>
      <c r="AC9112" s="23" t="s">
        <v>37802</v>
      </c>
      <c r="AD9112" s="23" t="s">
        <v>46232</v>
      </c>
      <c r="AE9112" t="s">
        <v>35409</v>
      </c>
    </row>
    <row r="9113" spans="1:31" ht="14.25" customHeight="1">
      <c r="A9113" s="1">
        <v>9112</v>
      </c>
      <c r="B9113" s="1" t="s">
        <v>54</v>
      </c>
      <c r="C9113" s="1" t="s">
        <v>9402</v>
      </c>
      <c r="D9113" s="1" t="s">
        <v>601</v>
      </c>
      <c r="E9113" s="1" t="s">
        <v>495</v>
      </c>
      <c r="F9113" s="1" t="s">
        <v>25426</v>
      </c>
      <c r="G9113" s="14">
        <v>9194944466</v>
      </c>
      <c r="H9113" s="1" t="s">
        <v>20</v>
      </c>
      <c r="I9113" s="1" t="s">
        <v>41</v>
      </c>
      <c r="J9113" s="1" t="s">
        <v>70</v>
      </c>
      <c r="K9113" s="3" t="s">
        <v>42</v>
      </c>
      <c r="L9113" s="1" t="s">
        <v>70</v>
      </c>
      <c r="M9113" s="3" t="s">
        <v>178</v>
      </c>
      <c r="N9113" s="3" t="s">
        <v>34</v>
      </c>
      <c r="O9113" s="3" t="s">
        <v>171</v>
      </c>
      <c r="P9113" s="3" t="s">
        <v>70</v>
      </c>
      <c r="Q9113" s="3"/>
      <c r="R9113" s="3"/>
      <c r="S9113" s="3"/>
      <c r="T9113" s="3"/>
      <c r="U9113" s="3"/>
      <c r="V9113" s="3"/>
      <c r="W9113" s="3"/>
      <c r="X9113" s="3"/>
      <c r="Y9113" s="3"/>
      <c r="Z9113" s="1"/>
      <c r="AA9113" s="1" t="s">
        <v>16</v>
      </c>
      <c r="AB9113" s="3" t="s">
        <v>12</v>
      </c>
      <c r="AC9113" s="23" t="s">
        <v>37802</v>
      </c>
      <c r="AD9113" s="23" t="s">
        <v>46233</v>
      </c>
      <c r="AE9113" t="s">
        <v>35399</v>
      </c>
    </row>
    <row r="9114" spans="1:31" ht="14.25" customHeight="1">
      <c r="A9114" s="1">
        <v>9113</v>
      </c>
      <c r="B9114" s="1" t="s">
        <v>54</v>
      </c>
      <c r="C9114" s="1" t="s">
        <v>10216</v>
      </c>
      <c r="D9114" s="1" t="s">
        <v>1576</v>
      </c>
      <c r="E9114" s="1" t="s">
        <v>7361</v>
      </c>
      <c r="F9114" s="1" t="s">
        <v>32204</v>
      </c>
      <c r="G9114" s="14">
        <v>9191490044</v>
      </c>
      <c r="H9114" s="1" t="s">
        <v>20</v>
      </c>
      <c r="I9114" s="1" t="s">
        <v>9</v>
      </c>
      <c r="J9114" s="1" t="s">
        <v>70</v>
      </c>
      <c r="K9114" s="3" t="s">
        <v>42</v>
      </c>
      <c r="L9114" s="1" t="s">
        <v>70</v>
      </c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1"/>
      <c r="AA9114" s="1" t="s">
        <v>16</v>
      </c>
      <c r="AB9114" s="3" t="s">
        <v>12</v>
      </c>
      <c r="AC9114" s="23" t="s">
        <v>37802</v>
      </c>
      <c r="AD9114" s="23" t="s">
        <v>46234</v>
      </c>
      <c r="AE9114" t="s">
        <v>35410</v>
      </c>
    </row>
    <row r="9115" spans="1:31" ht="14.25" customHeight="1">
      <c r="A9115" s="1">
        <v>9114</v>
      </c>
      <c r="B9115" s="9" t="s">
        <v>6</v>
      </c>
      <c r="C9115" s="1" t="s">
        <v>10279</v>
      </c>
      <c r="D9115" s="1" t="s">
        <v>951</v>
      </c>
      <c r="E9115" s="1" t="s">
        <v>19</v>
      </c>
      <c r="F9115" s="1" t="s">
        <v>10280</v>
      </c>
      <c r="G9115" s="14">
        <v>919444601960</v>
      </c>
      <c r="H9115" s="1" t="s">
        <v>15</v>
      </c>
      <c r="I9115" s="1" t="s">
        <v>41</v>
      </c>
      <c r="J9115" s="1" t="s">
        <v>70</v>
      </c>
      <c r="K9115" s="3" t="s">
        <v>42</v>
      </c>
      <c r="L9115" s="1" t="s">
        <v>70</v>
      </c>
      <c r="M9115" s="3" t="s">
        <v>178</v>
      </c>
      <c r="N9115" s="3" t="s">
        <v>34</v>
      </c>
      <c r="O9115" s="3" t="s">
        <v>171</v>
      </c>
      <c r="P9115" s="3" t="s">
        <v>70</v>
      </c>
      <c r="Q9115" s="3"/>
      <c r="R9115" s="3"/>
      <c r="S9115" s="3"/>
      <c r="T9115" s="3"/>
      <c r="U9115" s="3"/>
      <c r="V9115" s="3"/>
      <c r="W9115" s="3"/>
      <c r="X9115" s="3"/>
      <c r="Y9115" s="3"/>
      <c r="Z9115" s="1"/>
      <c r="AA9115" s="1" t="s">
        <v>16</v>
      </c>
      <c r="AB9115" s="3" t="s">
        <v>12</v>
      </c>
      <c r="AC9115" s="23" t="s">
        <v>37802</v>
      </c>
      <c r="AD9115" s="23" t="s">
        <v>46235</v>
      </c>
      <c r="AE9115" t="s">
        <v>35410</v>
      </c>
    </row>
    <row r="9116" spans="1:31" ht="14.25" customHeight="1">
      <c r="A9116" s="1">
        <v>9115</v>
      </c>
      <c r="B9116" s="1" t="s">
        <v>10396</v>
      </c>
      <c r="C9116" s="22" t="s">
        <v>37778</v>
      </c>
      <c r="D9116" s="1" t="s">
        <v>1547</v>
      </c>
      <c r="E9116" s="1" t="s">
        <v>102</v>
      </c>
      <c r="F9116" s="1" t="s">
        <v>25900</v>
      </c>
      <c r="G9116" s="14">
        <v>91994409444</v>
      </c>
      <c r="H9116" s="1" t="s">
        <v>20</v>
      </c>
      <c r="I9116" s="1" t="s">
        <v>62</v>
      </c>
      <c r="J9116" s="1" t="s">
        <v>70</v>
      </c>
      <c r="K9116" s="3" t="s">
        <v>63</v>
      </c>
      <c r="L9116" s="1" t="s">
        <v>70</v>
      </c>
      <c r="M9116" s="3" t="s">
        <v>213</v>
      </c>
      <c r="N9116" s="3" t="s">
        <v>34</v>
      </c>
      <c r="O9116" s="3" t="s">
        <v>17</v>
      </c>
      <c r="P9116" s="3" t="s">
        <v>70</v>
      </c>
      <c r="Q9116" s="3" t="s">
        <v>42</v>
      </c>
      <c r="R9116" s="3" t="s">
        <v>70</v>
      </c>
      <c r="S9116" s="3" t="s">
        <v>27</v>
      </c>
      <c r="T9116" s="3" t="s">
        <v>70</v>
      </c>
      <c r="U9116" s="3" t="s">
        <v>117</v>
      </c>
      <c r="V9116" s="3" t="s">
        <v>70</v>
      </c>
      <c r="W9116" s="3" t="s">
        <v>178</v>
      </c>
      <c r="X9116" s="3" t="s">
        <v>70</v>
      </c>
      <c r="Y9116" s="3" t="s">
        <v>171</v>
      </c>
      <c r="Z9116" s="1" t="s">
        <v>70</v>
      </c>
      <c r="AA9116" s="1" t="s">
        <v>16</v>
      </c>
      <c r="AB9116" s="3" t="s">
        <v>12</v>
      </c>
      <c r="AC9116" s="23" t="s">
        <v>37802</v>
      </c>
      <c r="AD9116" s="23" t="s">
        <v>46236</v>
      </c>
      <c r="AE9116" t="s">
        <v>35410</v>
      </c>
    </row>
    <row r="9117" spans="1:31" ht="14.25" customHeight="1">
      <c r="A9117" s="1">
        <v>9116</v>
      </c>
      <c r="B9117" s="9" t="s">
        <v>6</v>
      </c>
      <c r="C9117" s="1" t="s">
        <v>10480</v>
      </c>
      <c r="D9117" s="1" t="s">
        <v>1538</v>
      </c>
      <c r="E9117" s="1" t="s">
        <v>87</v>
      </c>
      <c r="F9117" s="1" t="s">
        <v>34378</v>
      </c>
      <c r="G9117" s="14">
        <v>91994444949</v>
      </c>
      <c r="H9117" s="1" t="s">
        <v>15</v>
      </c>
      <c r="I9117" s="1" t="s">
        <v>62</v>
      </c>
      <c r="J9117" s="1" t="s">
        <v>70</v>
      </c>
      <c r="K9117" s="3" t="s">
        <v>42</v>
      </c>
      <c r="L9117" s="1" t="s">
        <v>70</v>
      </c>
      <c r="M9117" s="3" t="s">
        <v>27</v>
      </c>
      <c r="N9117" s="3" t="s">
        <v>34</v>
      </c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1"/>
      <c r="AA9117" s="1" t="s">
        <v>16</v>
      </c>
      <c r="AB9117" s="3" t="s">
        <v>12</v>
      </c>
      <c r="AC9117" s="23" t="s">
        <v>37802</v>
      </c>
      <c r="AD9117" s="23" t="s">
        <v>43993</v>
      </c>
      <c r="AE9117" t="s">
        <v>35409</v>
      </c>
    </row>
    <row r="9118" spans="1:31" ht="14.25" customHeight="1">
      <c r="A9118" s="1">
        <v>9117</v>
      </c>
      <c r="B9118" s="1" t="s">
        <v>10396</v>
      </c>
      <c r="C9118" s="22" t="s">
        <v>37778</v>
      </c>
      <c r="D9118" s="1" t="s">
        <v>263</v>
      </c>
      <c r="E9118" s="1" t="s">
        <v>40</v>
      </c>
      <c r="F9118" s="1" t="s">
        <v>26004</v>
      </c>
      <c r="G9118" s="14">
        <v>914141494990</v>
      </c>
      <c r="H9118" s="1" t="s">
        <v>8</v>
      </c>
      <c r="I9118" s="1" t="s">
        <v>9</v>
      </c>
      <c r="J9118" s="1" t="s">
        <v>70</v>
      </c>
      <c r="K9118" s="3" t="s">
        <v>63</v>
      </c>
      <c r="L9118" s="1" t="s">
        <v>70</v>
      </c>
      <c r="M9118" s="3" t="s">
        <v>213</v>
      </c>
      <c r="N9118" s="3" t="s">
        <v>34</v>
      </c>
      <c r="O9118" s="3" t="s">
        <v>17</v>
      </c>
      <c r="P9118" s="3" t="s">
        <v>70</v>
      </c>
      <c r="Q9118" s="3" t="s">
        <v>42</v>
      </c>
      <c r="R9118" s="3" t="s">
        <v>70</v>
      </c>
      <c r="S9118" s="3" t="s">
        <v>27</v>
      </c>
      <c r="T9118" s="3" t="s">
        <v>70</v>
      </c>
      <c r="U9118" s="3" t="s">
        <v>117</v>
      </c>
      <c r="V9118" s="3" t="s">
        <v>70</v>
      </c>
      <c r="W9118" s="3" t="s">
        <v>178</v>
      </c>
      <c r="X9118" s="3" t="s">
        <v>70</v>
      </c>
      <c r="Y9118" s="3" t="s">
        <v>171</v>
      </c>
      <c r="Z9118" s="1" t="s">
        <v>70</v>
      </c>
      <c r="AA9118" s="1" t="s">
        <v>16</v>
      </c>
      <c r="AB9118" s="3" t="s">
        <v>12</v>
      </c>
      <c r="AC9118" s="23" t="s">
        <v>37802</v>
      </c>
      <c r="AD9118" s="23" t="s">
        <v>46237</v>
      </c>
      <c r="AE9118" t="s">
        <v>35409</v>
      </c>
    </row>
    <row r="9119" spans="1:31" ht="14.25" customHeight="1">
      <c r="A9119" s="1">
        <v>9118</v>
      </c>
      <c r="B9119" s="1" t="s">
        <v>10396</v>
      </c>
      <c r="C9119" s="22" t="s">
        <v>37778</v>
      </c>
      <c r="D9119" s="1" t="s">
        <v>2027</v>
      </c>
      <c r="E9119" s="1" t="s">
        <v>102</v>
      </c>
      <c r="F9119" s="1" t="s">
        <v>32250</v>
      </c>
      <c r="G9119" s="14">
        <v>91944044440</v>
      </c>
      <c r="H9119" s="1" t="s">
        <v>8</v>
      </c>
      <c r="I9119" s="1" t="s">
        <v>9</v>
      </c>
      <c r="J9119" s="1" t="s">
        <v>70</v>
      </c>
      <c r="K9119" s="3" t="s">
        <v>63</v>
      </c>
      <c r="L9119" s="1" t="s">
        <v>70</v>
      </c>
      <c r="M9119" s="3" t="s">
        <v>213</v>
      </c>
      <c r="N9119" s="3" t="s">
        <v>34</v>
      </c>
      <c r="O9119" s="3" t="s">
        <v>17</v>
      </c>
      <c r="P9119" s="3" t="s">
        <v>70</v>
      </c>
      <c r="Q9119" s="3" t="s">
        <v>42</v>
      </c>
      <c r="R9119" s="3" t="s">
        <v>70</v>
      </c>
      <c r="S9119" s="3" t="s">
        <v>27</v>
      </c>
      <c r="T9119" s="3" t="s">
        <v>70</v>
      </c>
      <c r="U9119" s="3" t="s">
        <v>117</v>
      </c>
      <c r="V9119" s="3" t="s">
        <v>70</v>
      </c>
      <c r="W9119" s="3" t="s">
        <v>178</v>
      </c>
      <c r="X9119" s="3" t="s">
        <v>70</v>
      </c>
      <c r="Y9119" s="3" t="s">
        <v>171</v>
      </c>
      <c r="Z9119" s="1" t="s">
        <v>70</v>
      </c>
      <c r="AA9119" s="1" t="s">
        <v>16</v>
      </c>
      <c r="AB9119" s="3" t="s">
        <v>12</v>
      </c>
      <c r="AC9119" s="23" t="s">
        <v>37802</v>
      </c>
      <c r="AD9119" s="23" t="s">
        <v>46238</v>
      </c>
      <c r="AE9119" t="s">
        <v>35410</v>
      </c>
    </row>
    <row r="9120" spans="1:31" ht="14.25" customHeight="1">
      <c r="A9120" s="1">
        <v>9119</v>
      </c>
      <c r="B9120" s="9" t="s">
        <v>6</v>
      </c>
      <c r="C9120" s="1" t="s">
        <v>10724</v>
      </c>
      <c r="D9120" s="1" t="s">
        <v>2542</v>
      </c>
      <c r="E9120" s="1" t="s">
        <v>410</v>
      </c>
      <c r="F9120" s="1" t="s">
        <v>26064</v>
      </c>
      <c r="G9120" s="14">
        <v>91909940004</v>
      </c>
      <c r="H9120" s="1" t="s">
        <v>15</v>
      </c>
      <c r="I9120" s="1" t="s">
        <v>41</v>
      </c>
      <c r="J9120" s="1" t="s">
        <v>70</v>
      </c>
      <c r="K9120" s="3" t="s">
        <v>42</v>
      </c>
      <c r="L9120" s="1" t="s">
        <v>70</v>
      </c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1"/>
      <c r="AA9120" s="1" t="s">
        <v>16</v>
      </c>
      <c r="AB9120" s="3" t="s">
        <v>12</v>
      </c>
      <c r="AC9120" s="23" t="s">
        <v>37802</v>
      </c>
      <c r="AD9120" s="23" t="s">
        <v>46239</v>
      </c>
      <c r="AE9120" t="s">
        <v>35394</v>
      </c>
    </row>
    <row r="9121" spans="1:31" ht="14.25" customHeight="1">
      <c r="A9121" s="1">
        <v>9120</v>
      </c>
      <c r="B9121" s="9" t="s">
        <v>6</v>
      </c>
      <c r="C9121" s="1" t="s">
        <v>10842</v>
      </c>
      <c r="D9121" s="1" t="s">
        <v>2472</v>
      </c>
      <c r="E9121" s="1" t="s">
        <v>264</v>
      </c>
      <c r="F9121" s="1" t="s">
        <v>32277</v>
      </c>
      <c r="G9121" s="14">
        <v>91949441699</v>
      </c>
      <c r="H9121" s="1" t="s">
        <v>8</v>
      </c>
      <c r="I9121" s="1" t="s">
        <v>62</v>
      </c>
      <c r="J9121" s="1" t="s">
        <v>70</v>
      </c>
      <c r="K9121" s="3" t="s">
        <v>178</v>
      </c>
      <c r="L9121" s="1" t="s">
        <v>70</v>
      </c>
      <c r="M9121" s="3" t="s">
        <v>171</v>
      </c>
      <c r="N9121" s="3" t="s">
        <v>34</v>
      </c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1"/>
      <c r="AA9121" s="1" t="s">
        <v>16</v>
      </c>
      <c r="AB9121" s="3" t="s">
        <v>12</v>
      </c>
      <c r="AC9121" s="23" t="s">
        <v>37802</v>
      </c>
      <c r="AD9121" s="23" t="s">
        <v>46240</v>
      </c>
      <c r="AE9121" t="s">
        <v>35409</v>
      </c>
    </row>
    <row r="9122" spans="1:31" ht="14.25" customHeight="1">
      <c r="A9122" s="1">
        <v>9121</v>
      </c>
      <c r="B9122" s="9" t="s">
        <v>6</v>
      </c>
      <c r="C9122" s="1" t="s">
        <v>11007</v>
      </c>
      <c r="D9122" s="1" t="s">
        <v>965</v>
      </c>
      <c r="E9122" s="1" t="s">
        <v>40</v>
      </c>
      <c r="F9122" s="1" t="s">
        <v>26223</v>
      </c>
      <c r="G9122" s="14">
        <v>91944604606</v>
      </c>
      <c r="H9122" s="1" t="s">
        <v>8</v>
      </c>
      <c r="I9122" s="1" t="s">
        <v>41</v>
      </c>
      <c r="J9122" s="1" t="s">
        <v>70</v>
      </c>
      <c r="K9122" s="3" t="s">
        <v>17</v>
      </c>
      <c r="L9122" s="1" t="s">
        <v>70</v>
      </c>
      <c r="M9122" s="4" t="s">
        <v>42</v>
      </c>
      <c r="N9122" s="3" t="s">
        <v>34</v>
      </c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1"/>
      <c r="AA9122" s="1" t="s">
        <v>16</v>
      </c>
      <c r="AB9122" s="3" t="s">
        <v>12</v>
      </c>
      <c r="AC9122" s="23" t="s">
        <v>37802</v>
      </c>
      <c r="AD9122" s="23" t="s">
        <v>46241</v>
      </c>
      <c r="AE9122" t="s">
        <v>35394</v>
      </c>
    </row>
    <row r="9123" spans="1:31" ht="14.25" customHeight="1">
      <c r="A9123" s="1">
        <v>9122</v>
      </c>
      <c r="B9123" s="9" t="s">
        <v>6</v>
      </c>
      <c r="C9123" s="1" t="s">
        <v>11193</v>
      </c>
      <c r="D9123" s="1" t="s">
        <v>37620</v>
      </c>
      <c r="E9123" s="1" t="s">
        <v>11194</v>
      </c>
      <c r="F9123" s="1" t="s">
        <v>26313</v>
      </c>
      <c r="G9123" s="14">
        <v>919446144969</v>
      </c>
      <c r="H9123" s="1" t="s">
        <v>8</v>
      </c>
      <c r="I9123" s="1" t="s">
        <v>33</v>
      </c>
      <c r="J9123" s="1" t="s">
        <v>70</v>
      </c>
      <c r="K9123" s="3" t="s">
        <v>42</v>
      </c>
      <c r="L9123" s="1" t="s">
        <v>70</v>
      </c>
      <c r="M9123" s="3" t="s">
        <v>178</v>
      </c>
      <c r="N9123" s="3" t="s">
        <v>34</v>
      </c>
      <c r="O9123" s="3" t="s">
        <v>171</v>
      </c>
      <c r="P9123" s="3" t="s">
        <v>70</v>
      </c>
      <c r="Q9123" s="3"/>
      <c r="R9123" s="3"/>
      <c r="S9123" s="3"/>
      <c r="T9123" s="3"/>
      <c r="U9123" s="3"/>
      <c r="V9123" s="3"/>
      <c r="W9123" s="3"/>
      <c r="X9123" s="3"/>
      <c r="Y9123" s="3"/>
      <c r="Z9123" s="1"/>
      <c r="AA9123" s="1" t="s">
        <v>16</v>
      </c>
      <c r="AB9123" s="3" t="s">
        <v>12</v>
      </c>
      <c r="AC9123" s="23" t="s">
        <v>37803</v>
      </c>
      <c r="AD9123" s="23" t="s">
        <v>46242</v>
      </c>
      <c r="AE9123" t="s">
        <v>35399</v>
      </c>
    </row>
    <row r="9124" spans="1:31" ht="14.25" customHeight="1">
      <c r="A9124" s="1">
        <v>9123</v>
      </c>
      <c r="B9124" s="1" t="s">
        <v>10396</v>
      </c>
      <c r="C9124" s="1" t="s">
        <v>11226</v>
      </c>
      <c r="D9124" s="1" t="s">
        <v>11227</v>
      </c>
      <c r="E9124" s="1" t="s">
        <v>1558</v>
      </c>
      <c r="F9124" s="1" t="s">
        <v>26329</v>
      </c>
      <c r="G9124" s="14">
        <v>91966414444</v>
      </c>
      <c r="H9124" s="1" t="s">
        <v>8</v>
      </c>
      <c r="I9124" s="1" t="s">
        <v>62</v>
      </c>
      <c r="J9124" s="1" t="s">
        <v>70</v>
      </c>
      <c r="K9124" s="3" t="s">
        <v>42</v>
      </c>
      <c r="L9124" s="1" t="s">
        <v>70</v>
      </c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1"/>
      <c r="AA9124" s="1" t="s">
        <v>16</v>
      </c>
      <c r="AB9124" s="3" t="s">
        <v>12</v>
      </c>
      <c r="AC9124" s="23" t="s">
        <v>37803</v>
      </c>
      <c r="AD9124" s="23" t="s">
        <v>46243</v>
      </c>
      <c r="AE9124" t="s">
        <v>35410</v>
      </c>
    </row>
    <row r="9125" spans="1:31" ht="14.25" customHeight="1">
      <c r="A9125" s="1">
        <v>9124</v>
      </c>
      <c r="B9125" s="9" t="s">
        <v>6</v>
      </c>
      <c r="C9125" s="1" t="s">
        <v>11318</v>
      </c>
      <c r="D9125" s="1" t="s">
        <v>7062</v>
      </c>
      <c r="E9125" s="1" t="s">
        <v>40</v>
      </c>
      <c r="F9125" s="1" t="s">
        <v>26376</v>
      </c>
      <c r="G9125" s="14">
        <v>91949490999</v>
      </c>
      <c r="H9125" s="1" t="s">
        <v>20</v>
      </c>
      <c r="I9125" s="1" t="s">
        <v>41</v>
      </c>
      <c r="J9125" s="1" t="s">
        <v>70</v>
      </c>
      <c r="K9125" s="3" t="s">
        <v>63</v>
      </c>
      <c r="L9125" s="1" t="s">
        <v>70</v>
      </c>
      <c r="M9125" s="4" t="s">
        <v>17</v>
      </c>
      <c r="N9125" s="3" t="s">
        <v>34</v>
      </c>
      <c r="O9125" s="4" t="s">
        <v>47347</v>
      </c>
      <c r="P9125" s="3" t="s">
        <v>70</v>
      </c>
      <c r="Q9125" s="3"/>
      <c r="R9125" s="3"/>
      <c r="S9125" s="3"/>
      <c r="T9125" s="3"/>
      <c r="U9125" s="3"/>
      <c r="V9125" s="3"/>
      <c r="W9125" s="3"/>
      <c r="X9125" s="3"/>
      <c r="Y9125" s="3"/>
      <c r="Z9125" s="1"/>
      <c r="AA9125" s="1" t="s">
        <v>16</v>
      </c>
      <c r="AB9125" s="3" t="s">
        <v>12</v>
      </c>
      <c r="AC9125" s="23" t="s">
        <v>37803</v>
      </c>
      <c r="AD9125" s="23" t="s">
        <v>46244</v>
      </c>
      <c r="AE9125" t="s">
        <v>35399</v>
      </c>
    </row>
    <row r="9126" spans="1:31" ht="14.25" customHeight="1">
      <c r="A9126" s="1">
        <v>9125</v>
      </c>
      <c r="B9126" s="1" t="s">
        <v>10396</v>
      </c>
      <c r="C9126" s="1" t="s">
        <v>11463</v>
      </c>
      <c r="D9126" s="1" t="s">
        <v>11464</v>
      </c>
      <c r="E9126" s="1" t="s">
        <v>139</v>
      </c>
      <c r="F9126" s="1" t="s">
        <v>26447</v>
      </c>
      <c r="G9126" s="14">
        <v>9116010644</v>
      </c>
      <c r="H9126" s="1" t="s">
        <v>20</v>
      </c>
      <c r="I9126" s="1" t="s">
        <v>41</v>
      </c>
      <c r="J9126" s="1" t="s">
        <v>70</v>
      </c>
      <c r="K9126" s="3" t="s">
        <v>42</v>
      </c>
      <c r="L9126" s="1" t="s">
        <v>70</v>
      </c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1"/>
      <c r="AA9126" s="1" t="s">
        <v>16</v>
      </c>
      <c r="AB9126" s="3" t="s">
        <v>12</v>
      </c>
      <c r="AC9126" s="23" t="s">
        <v>37803</v>
      </c>
      <c r="AD9126" s="23" t="s">
        <v>46245</v>
      </c>
      <c r="AE9126" t="s">
        <v>35409</v>
      </c>
    </row>
    <row r="9127" spans="1:31" ht="14.25" customHeight="1">
      <c r="A9127" s="1">
        <v>9126</v>
      </c>
      <c r="B9127" s="1" t="s">
        <v>10396</v>
      </c>
      <c r="C9127" s="1" t="s">
        <v>11619</v>
      </c>
      <c r="D9127" s="1" t="s">
        <v>432</v>
      </c>
      <c r="E9127" s="1" t="s">
        <v>131</v>
      </c>
      <c r="F9127" s="1" t="s">
        <v>26520</v>
      </c>
      <c r="G9127" s="14">
        <v>9194464966</v>
      </c>
      <c r="H9127" s="1" t="s">
        <v>15</v>
      </c>
      <c r="I9127" s="1" t="s">
        <v>62</v>
      </c>
      <c r="J9127" s="1" t="s">
        <v>70</v>
      </c>
      <c r="K9127" s="3" t="s">
        <v>117</v>
      </c>
      <c r="L9127" s="1" t="s">
        <v>70</v>
      </c>
      <c r="M9127" s="3" t="s">
        <v>178</v>
      </c>
      <c r="N9127" s="3" t="s">
        <v>34</v>
      </c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1"/>
      <c r="AA9127" s="1" t="s">
        <v>16</v>
      </c>
      <c r="AB9127" s="3" t="s">
        <v>12</v>
      </c>
      <c r="AC9127" s="23" t="s">
        <v>37803</v>
      </c>
      <c r="AD9127" s="23" t="s">
        <v>42511</v>
      </c>
      <c r="AE9127" t="s">
        <v>35410</v>
      </c>
    </row>
    <row r="9128" spans="1:31" ht="14.25" customHeight="1">
      <c r="A9128" s="1">
        <v>9127</v>
      </c>
      <c r="B9128" s="9" t="s">
        <v>6</v>
      </c>
      <c r="C9128" s="1" t="s">
        <v>11922</v>
      </c>
      <c r="D9128" s="1" t="s">
        <v>151</v>
      </c>
      <c r="E9128" s="1" t="s">
        <v>255</v>
      </c>
      <c r="F9128" s="1" t="s">
        <v>26674</v>
      </c>
      <c r="G9128" s="14">
        <v>91461119944</v>
      </c>
      <c r="H9128" s="1" t="s">
        <v>20</v>
      </c>
      <c r="I9128" s="1" t="s">
        <v>41</v>
      </c>
      <c r="J9128" s="1" t="s">
        <v>70</v>
      </c>
      <c r="K9128" s="3" t="s">
        <v>42</v>
      </c>
      <c r="L9128" s="1" t="s">
        <v>70</v>
      </c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1"/>
      <c r="AA9128" s="1" t="s">
        <v>16</v>
      </c>
      <c r="AB9128" s="3" t="s">
        <v>12</v>
      </c>
      <c r="AC9128" s="23" t="s">
        <v>37803</v>
      </c>
      <c r="AD9128" s="23" t="s">
        <v>46246</v>
      </c>
      <c r="AE9128" t="s">
        <v>35409</v>
      </c>
    </row>
    <row r="9129" spans="1:31" ht="14.25" customHeight="1">
      <c r="A9129" s="1">
        <v>9128</v>
      </c>
      <c r="B9129" s="9" t="s">
        <v>6</v>
      </c>
      <c r="C9129" s="1" t="s">
        <v>11979</v>
      </c>
      <c r="D9129" s="1" t="s">
        <v>2588</v>
      </c>
      <c r="E9129" s="1" t="s">
        <v>362</v>
      </c>
      <c r="F9129" s="1" t="s">
        <v>34526</v>
      </c>
      <c r="G9129" s="14">
        <v>919646499911</v>
      </c>
      <c r="H9129" s="1" t="s">
        <v>15</v>
      </c>
      <c r="I9129" s="1" t="s">
        <v>41</v>
      </c>
      <c r="J9129" s="1" t="s">
        <v>70</v>
      </c>
      <c r="K9129" s="3" t="s">
        <v>42</v>
      </c>
      <c r="L9129" s="1" t="s">
        <v>70</v>
      </c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1"/>
      <c r="AA9129" s="1" t="s">
        <v>16</v>
      </c>
      <c r="AB9129" s="3" t="s">
        <v>12</v>
      </c>
      <c r="AC9129" s="23" t="s">
        <v>37803</v>
      </c>
      <c r="AD9129" s="23" t="s">
        <v>46247</v>
      </c>
      <c r="AE9129" t="s">
        <v>35394</v>
      </c>
    </row>
    <row r="9130" spans="1:31" ht="14.25" customHeight="1">
      <c r="A9130" s="1">
        <v>9129</v>
      </c>
      <c r="B9130" s="9" t="s">
        <v>6</v>
      </c>
      <c r="C9130" s="1" t="s">
        <v>12040</v>
      </c>
      <c r="D9130" s="1" t="s">
        <v>12041</v>
      </c>
      <c r="E9130" s="1" t="s">
        <v>73</v>
      </c>
      <c r="F9130" s="1" t="s">
        <v>26730</v>
      </c>
      <c r="G9130" s="14">
        <v>91949049</v>
      </c>
      <c r="H9130" s="1" t="s">
        <v>15</v>
      </c>
      <c r="I9130" s="1" t="s">
        <v>33</v>
      </c>
      <c r="J9130" s="1" t="s">
        <v>70</v>
      </c>
      <c r="K9130" s="3" t="s">
        <v>42</v>
      </c>
      <c r="L9130" s="1" t="s">
        <v>70</v>
      </c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1"/>
      <c r="AA9130" s="1" t="s">
        <v>16</v>
      </c>
      <c r="AB9130" s="3" t="s">
        <v>12</v>
      </c>
      <c r="AC9130" s="23" t="s">
        <v>37803</v>
      </c>
      <c r="AD9130" s="23" t="s">
        <v>39555</v>
      </c>
      <c r="AE9130" t="s">
        <v>35399</v>
      </c>
    </row>
    <row r="9131" spans="1:31" ht="14.25" customHeight="1">
      <c r="A9131" s="1">
        <v>9130</v>
      </c>
      <c r="B9131" s="1" t="s">
        <v>10396</v>
      </c>
      <c r="C9131" s="1" t="s">
        <v>12099</v>
      </c>
      <c r="D9131" s="1" t="s">
        <v>391</v>
      </c>
      <c r="E9131" s="1" t="s">
        <v>139</v>
      </c>
      <c r="F9131" s="1" t="s">
        <v>26762</v>
      </c>
      <c r="G9131" s="14">
        <v>91944404049</v>
      </c>
      <c r="H9131" s="1" t="s">
        <v>20</v>
      </c>
      <c r="I9131" s="1" t="s">
        <v>9</v>
      </c>
      <c r="J9131" s="1" t="s">
        <v>70</v>
      </c>
      <c r="K9131" s="3" t="s">
        <v>42</v>
      </c>
      <c r="L9131" s="1" t="s">
        <v>70</v>
      </c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1"/>
      <c r="AA9131" s="1" t="s">
        <v>16</v>
      </c>
      <c r="AB9131" s="3" t="s">
        <v>12</v>
      </c>
      <c r="AC9131" s="23" t="s">
        <v>37803</v>
      </c>
      <c r="AD9131" s="23" t="s">
        <v>45268</v>
      </c>
      <c r="AE9131" t="s">
        <v>35394</v>
      </c>
    </row>
    <row r="9132" spans="1:31" ht="14.25" customHeight="1">
      <c r="A9132" s="1">
        <v>9131</v>
      </c>
      <c r="B9132" s="1" t="s">
        <v>10396</v>
      </c>
      <c r="C9132" s="1" t="s">
        <v>12437</v>
      </c>
      <c r="D9132" s="1" t="s">
        <v>4095</v>
      </c>
      <c r="E9132" s="1" t="s">
        <v>1542</v>
      </c>
      <c r="F9132" s="1" t="s">
        <v>26946</v>
      </c>
      <c r="G9132" s="14">
        <v>919646664</v>
      </c>
      <c r="H9132" s="1" t="s">
        <v>20</v>
      </c>
      <c r="I9132" s="1" t="s">
        <v>41</v>
      </c>
      <c r="J9132" s="1" t="s">
        <v>70</v>
      </c>
      <c r="K9132" s="3" t="s">
        <v>17</v>
      </c>
      <c r="L9132" s="1" t="s">
        <v>70</v>
      </c>
      <c r="M9132" s="4" t="s">
        <v>42</v>
      </c>
      <c r="N9132" s="3" t="s">
        <v>34</v>
      </c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1"/>
      <c r="AA9132" s="1" t="s">
        <v>16</v>
      </c>
      <c r="AB9132" s="3" t="s">
        <v>12</v>
      </c>
      <c r="AC9132" s="23" t="s">
        <v>37803</v>
      </c>
      <c r="AD9132" s="23" t="s">
        <v>46248</v>
      </c>
      <c r="AE9132" t="s">
        <v>35399</v>
      </c>
    </row>
    <row r="9133" spans="1:31" ht="14.25" customHeight="1">
      <c r="A9133" s="1">
        <v>9132</v>
      </c>
      <c r="B9133" s="9" t="s">
        <v>6</v>
      </c>
      <c r="C9133" s="1" t="s">
        <v>13197</v>
      </c>
      <c r="D9133" s="1" t="s">
        <v>951</v>
      </c>
      <c r="E9133" s="1" t="s">
        <v>90</v>
      </c>
      <c r="F9133" s="1" t="s">
        <v>27443</v>
      </c>
      <c r="G9133" s="14">
        <v>919494014449</v>
      </c>
      <c r="H9133" s="1" t="s">
        <v>15</v>
      </c>
      <c r="I9133" s="1" t="s">
        <v>62</v>
      </c>
      <c r="J9133" s="1" t="s">
        <v>70</v>
      </c>
      <c r="K9133" s="3" t="s">
        <v>42</v>
      </c>
      <c r="L9133" s="1" t="s">
        <v>70</v>
      </c>
      <c r="M9133" s="3" t="s">
        <v>27</v>
      </c>
      <c r="N9133" s="3" t="s">
        <v>34</v>
      </c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1"/>
      <c r="AA9133" s="1" t="s">
        <v>16</v>
      </c>
      <c r="AB9133" s="3" t="s">
        <v>12</v>
      </c>
      <c r="AC9133" s="23" t="s">
        <v>37803</v>
      </c>
      <c r="AD9133" s="23" t="s">
        <v>46249</v>
      </c>
      <c r="AE9133" t="s">
        <v>35409</v>
      </c>
    </row>
    <row r="9134" spans="1:31" ht="14.25" customHeight="1">
      <c r="A9134" s="1">
        <v>9133</v>
      </c>
      <c r="B9134" s="9" t="s">
        <v>6</v>
      </c>
      <c r="C9134" s="1" t="s">
        <v>13257</v>
      </c>
      <c r="D9134" s="1" t="s">
        <v>5708</v>
      </c>
      <c r="E9134" s="1" t="s">
        <v>40</v>
      </c>
      <c r="F9134" s="1" t="s">
        <v>34670</v>
      </c>
      <c r="G9134" s="14">
        <v>9164949414</v>
      </c>
      <c r="H9134" s="1" t="s">
        <v>15</v>
      </c>
      <c r="I9134" s="1" t="s">
        <v>9</v>
      </c>
      <c r="J9134" s="1" t="s">
        <v>70</v>
      </c>
      <c r="K9134" s="3" t="s">
        <v>42</v>
      </c>
      <c r="L9134" s="1" t="s">
        <v>70</v>
      </c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1"/>
      <c r="AA9134" s="1" t="s">
        <v>16</v>
      </c>
      <c r="AB9134" s="3" t="s">
        <v>12</v>
      </c>
      <c r="AC9134" s="23" t="s">
        <v>37803</v>
      </c>
      <c r="AD9134" s="23" t="s">
        <v>43853</v>
      </c>
      <c r="AE9134" t="s">
        <v>35410</v>
      </c>
    </row>
    <row r="9135" spans="1:31" ht="14.25" customHeight="1">
      <c r="A9135" s="1">
        <v>9134</v>
      </c>
      <c r="B9135" s="9" t="s">
        <v>6</v>
      </c>
      <c r="C9135" s="1" t="s">
        <v>13565</v>
      </c>
      <c r="D9135" s="1" t="s">
        <v>2002</v>
      </c>
      <c r="E9135" s="1" t="s">
        <v>13566</v>
      </c>
      <c r="F9135" s="1" t="s">
        <v>27609</v>
      </c>
      <c r="G9135" s="14">
        <v>919449141949</v>
      </c>
      <c r="H9135" s="1" t="s">
        <v>15</v>
      </c>
      <c r="I9135" s="1" t="s">
        <v>41</v>
      </c>
      <c r="J9135" s="1" t="s">
        <v>70</v>
      </c>
      <c r="K9135" s="3" t="s">
        <v>17</v>
      </c>
      <c r="L9135" s="1" t="s">
        <v>70</v>
      </c>
      <c r="M9135" s="4" t="s">
        <v>42</v>
      </c>
      <c r="N9135" s="3" t="s">
        <v>34</v>
      </c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1"/>
      <c r="AA9135" s="1" t="s">
        <v>16</v>
      </c>
      <c r="AB9135" s="3" t="s">
        <v>12</v>
      </c>
      <c r="AC9135" s="23" t="s">
        <v>37805</v>
      </c>
      <c r="AD9135" s="23" t="s">
        <v>41672</v>
      </c>
      <c r="AE9135" t="s">
        <v>35394</v>
      </c>
    </row>
    <row r="9136" spans="1:31" ht="14.25" customHeight="1">
      <c r="A9136" s="1">
        <v>9135</v>
      </c>
      <c r="B9136" s="9" t="s">
        <v>6</v>
      </c>
      <c r="C9136" s="1" t="s">
        <v>13685</v>
      </c>
      <c r="D9136" s="1" t="s">
        <v>13686</v>
      </c>
      <c r="E9136" s="1" t="s">
        <v>333</v>
      </c>
      <c r="F9136" s="1" t="s">
        <v>34713</v>
      </c>
      <c r="G9136" s="14">
        <v>9196944499</v>
      </c>
      <c r="H9136" s="1" t="s">
        <v>8</v>
      </c>
      <c r="I9136" s="1" t="s">
        <v>41</v>
      </c>
      <c r="J9136" s="1" t="s">
        <v>70</v>
      </c>
      <c r="K9136" s="3" t="s">
        <v>42</v>
      </c>
      <c r="L9136" s="1" t="s">
        <v>70</v>
      </c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1"/>
      <c r="AA9136" s="1" t="s">
        <v>16</v>
      </c>
      <c r="AB9136" s="3" t="s">
        <v>12</v>
      </c>
      <c r="AC9136" s="23" t="s">
        <v>37806</v>
      </c>
      <c r="AD9136" s="23" t="s">
        <v>43721</v>
      </c>
      <c r="AE9136" t="s">
        <v>35394</v>
      </c>
    </row>
    <row r="9137" spans="1:31" ht="14.25" customHeight="1">
      <c r="A9137" s="1">
        <v>9136</v>
      </c>
      <c r="B9137" s="9" t="s">
        <v>6</v>
      </c>
      <c r="C9137" s="1" t="s">
        <v>13827</v>
      </c>
      <c r="D9137" s="1" t="s">
        <v>5346</v>
      </c>
      <c r="E9137" s="1" t="s">
        <v>139</v>
      </c>
      <c r="F9137" s="1" t="s">
        <v>27718</v>
      </c>
      <c r="G9137" s="14">
        <v>9194944999</v>
      </c>
      <c r="H9137" s="1" t="s">
        <v>8</v>
      </c>
      <c r="I9137" s="1" t="s">
        <v>9</v>
      </c>
      <c r="J9137" s="1" t="s">
        <v>70</v>
      </c>
      <c r="K9137" s="3" t="s">
        <v>17</v>
      </c>
      <c r="L9137" s="1" t="s">
        <v>70</v>
      </c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1"/>
      <c r="AA9137" s="1" t="s">
        <v>11</v>
      </c>
      <c r="AB9137" s="3" t="s">
        <v>56</v>
      </c>
      <c r="AC9137" s="23" t="s">
        <v>37808</v>
      </c>
      <c r="AD9137" s="23" t="s">
        <v>39326</v>
      </c>
      <c r="AE9137" t="s">
        <v>35409</v>
      </c>
    </row>
    <row r="9138" spans="1:31" ht="14.25" customHeight="1">
      <c r="A9138" s="1">
        <v>9137</v>
      </c>
      <c r="B9138" s="9" t="s">
        <v>6</v>
      </c>
      <c r="C9138" s="1" t="s">
        <v>13976</v>
      </c>
      <c r="D9138" s="1" t="s">
        <v>2317</v>
      </c>
      <c r="E9138" s="1" t="s">
        <v>84</v>
      </c>
      <c r="F9138" s="1" t="s">
        <v>32674</v>
      </c>
      <c r="G9138" s="14">
        <v>914449616</v>
      </c>
      <c r="H9138" s="1" t="s">
        <v>15</v>
      </c>
      <c r="I9138" s="1" t="s">
        <v>41</v>
      </c>
      <c r="J9138" s="1" t="s">
        <v>70</v>
      </c>
      <c r="K9138" s="3" t="s">
        <v>17</v>
      </c>
      <c r="L9138" s="1" t="s">
        <v>70</v>
      </c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1"/>
      <c r="AA9138" s="1" t="s">
        <v>11</v>
      </c>
      <c r="AB9138" s="3" t="s">
        <v>274</v>
      </c>
      <c r="AC9138" s="23" t="s">
        <v>37796</v>
      </c>
      <c r="AD9138" s="23" t="s">
        <v>46250</v>
      </c>
      <c r="AE9138" t="s">
        <v>35399</v>
      </c>
    </row>
    <row r="9139" spans="1:31" ht="14.25" customHeight="1">
      <c r="A9139" s="1">
        <v>9138</v>
      </c>
      <c r="B9139" s="1" t="s">
        <v>54</v>
      </c>
      <c r="C9139" s="1" t="s">
        <v>69</v>
      </c>
      <c r="D9139" s="1" t="s">
        <v>11844</v>
      </c>
      <c r="E9139" s="1" t="s">
        <v>78</v>
      </c>
      <c r="F9139" s="1" t="s">
        <v>20994</v>
      </c>
      <c r="G9139" s="14">
        <v>914940040464</v>
      </c>
      <c r="H9139" s="1" t="s">
        <v>8</v>
      </c>
      <c r="I9139" s="1" t="s">
        <v>62</v>
      </c>
      <c r="J9139" s="1" t="s">
        <v>70</v>
      </c>
      <c r="K9139" s="3" t="s">
        <v>42</v>
      </c>
      <c r="L9139" s="1" t="s">
        <v>70</v>
      </c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1"/>
      <c r="AA9139" s="1" t="s">
        <v>16</v>
      </c>
      <c r="AB9139" s="3" t="s">
        <v>12</v>
      </c>
      <c r="AC9139" s="23" t="s">
        <v>37801</v>
      </c>
      <c r="AD9139" s="23" t="s">
        <v>46251</v>
      </c>
      <c r="AE9139" t="s">
        <v>35409</v>
      </c>
    </row>
    <row r="9140" spans="1:31" ht="14.25" customHeight="1">
      <c r="A9140" s="1">
        <v>9139</v>
      </c>
      <c r="B9140" s="1" t="s">
        <v>54</v>
      </c>
      <c r="C9140" s="1" t="s">
        <v>81</v>
      </c>
      <c r="D9140" s="1" t="s">
        <v>3411</v>
      </c>
      <c r="E9140" s="1" t="s">
        <v>328</v>
      </c>
      <c r="F9140" s="1" t="s">
        <v>31096</v>
      </c>
      <c r="G9140" s="14">
        <v>919444466906</v>
      </c>
      <c r="H9140" s="1" t="s">
        <v>15</v>
      </c>
      <c r="I9140" s="1" t="s">
        <v>9</v>
      </c>
      <c r="J9140" s="1" t="s">
        <v>70</v>
      </c>
      <c r="K9140" s="3" t="s">
        <v>42</v>
      </c>
      <c r="L9140" s="1" t="s">
        <v>70</v>
      </c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1"/>
      <c r="AA9140" s="1" t="s">
        <v>16</v>
      </c>
      <c r="AB9140" s="3" t="s">
        <v>12</v>
      </c>
      <c r="AC9140" s="23" t="s">
        <v>37801</v>
      </c>
      <c r="AD9140" s="23" t="s">
        <v>46252</v>
      </c>
      <c r="AE9140" t="s">
        <v>35409</v>
      </c>
    </row>
    <row r="9141" spans="1:31" ht="14.25" customHeight="1">
      <c r="A9141" s="1">
        <v>9140</v>
      </c>
      <c r="B9141" s="1" t="s">
        <v>54</v>
      </c>
      <c r="C9141" s="1" t="s">
        <v>119</v>
      </c>
      <c r="D9141" s="1" t="s">
        <v>120</v>
      </c>
      <c r="E9141" s="1" t="s">
        <v>121</v>
      </c>
      <c r="F9141" s="1" t="s">
        <v>31099</v>
      </c>
      <c r="G9141" s="14">
        <v>919016466666</v>
      </c>
      <c r="H9141" s="1" t="s">
        <v>15</v>
      </c>
      <c r="I9141" s="1" t="s">
        <v>41</v>
      </c>
      <c r="J9141" s="1" t="s">
        <v>70</v>
      </c>
      <c r="K9141" s="3" t="s">
        <v>42</v>
      </c>
      <c r="L9141" s="1" t="s">
        <v>70</v>
      </c>
      <c r="M9141" s="3" t="s">
        <v>27</v>
      </c>
      <c r="N9141" s="3" t="s">
        <v>70</v>
      </c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1"/>
      <c r="AA9141" s="1" t="s">
        <v>16</v>
      </c>
      <c r="AB9141" s="3" t="s">
        <v>12</v>
      </c>
      <c r="AC9141" s="23" t="s">
        <v>37801</v>
      </c>
      <c r="AD9141" s="23" t="s">
        <v>46253</v>
      </c>
      <c r="AE9141" t="s">
        <v>35399</v>
      </c>
    </row>
    <row r="9142" spans="1:31" ht="14.25" customHeight="1">
      <c r="A9142" s="1">
        <v>9141</v>
      </c>
      <c r="B9142" s="1" t="s">
        <v>54</v>
      </c>
      <c r="C9142" s="1" t="s">
        <v>124</v>
      </c>
      <c r="D9142" s="1" t="s">
        <v>1452</v>
      </c>
      <c r="E9142" s="1" t="s">
        <v>10048</v>
      </c>
      <c r="F9142" s="1" t="s">
        <v>33381</v>
      </c>
      <c r="G9142" s="14">
        <v>91041694446</v>
      </c>
      <c r="H9142" s="1" t="s">
        <v>20</v>
      </c>
      <c r="I9142" s="1" t="s">
        <v>9</v>
      </c>
      <c r="J9142" s="1" t="s">
        <v>70</v>
      </c>
      <c r="K9142" s="3" t="s">
        <v>42</v>
      </c>
      <c r="L9142" s="1" t="s">
        <v>70</v>
      </c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1"/>
      <c r="AA9142" s="1" t="s">
        <v>16</v>
      </c>
      <c r="AB9142" s="3" t="s">
        <v>12</v>
      </c>
      <c r="AC9142" s="23" t="s">
        <v>37801</v>
      </c>
      <c r="AD9142" s="23" t="s">
        <v>46254</v>
      </c>
      <c r="AE9142" t="s">
        <v>35410</v>
      </c>
    </row>
    <row r="9143" spans="1:31" ht="14.25" customHeight="1">
      <c r="A9143" s="1">
        <v>9142</v>
      </c>
      <c r="B9143" s="1" t="s">
        <v>54</v>
      </c>
      <c r="C9143" s="1" t="s">
        <v>133</v>
      </c>
      <c r="D9143" s="1" t="s">
        <v>7601</v>
      </c>
      <c r="E9143" s="1" t="s">
        <v>37144</v>
      </c>
      <c r="F9143" s="1" t="s">
        <v>21017</v>
      </c>
      <c r="G9143" s="14">
        <v>919614646444</v>
      </c>
      <c r="H9143" s="1" t="s">
        <v>20</v>
      </c>
      <c r="I9143" s="1" t="s">
        <v>9</v>
      </c>
      <c r="J9143" s="1" t="s">
        <v>70</v>
      </c>
      <c r="K9143" s="3" t="s">
        <v>17</v>
      </c>
      <c r="L9143" s="1" t="s">
        <v>70</v>
      </c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1"/>
      <c r="AA9143" s="1" t="s">
        <v>16</v>
      </c>
      <c r="AB9143" s="3" t="s">
        <v>12</v>
      </c>
      <c r="AC9143" s="23" t="s">
        <v>37801</v>
      </c>
      <c r="AD9143" s="23" t="s">
        <v>46255</v>
      </c>
      <c r="AE9143" t="s">
        <v>35394</v>
      </c>
    </row>
    <row r="9144" spans="1:31" ht="14.25" customHeight="1">
      <c r="A9144" s="1">
        <v>9143</v>
      </c>
      <c r="B9144" s="1" t="s">
        <v>54</v>
      </c>
      <c r="C9144" s="1" t="s">
        <v>134</v>
      </c>
      <c r="D9144" s="1" t="s">
        <v>35975</v>
      </c>
      <c r="E9144" s="1" t="s">
        <v>2947</v>
      </c>
      <c r="F9144" s="1" t="s">
        <v>31100</v>
      </c>
      <c r="G9144" s="14">
        <v>919444490416</v>
      </c>
      <c r="H9144" s="1" t="s">
        <v>8</v>
      </c>
      <c r="I9144" s="1" t="s">
        <v>9</v>
      </c>
      <c r="J9144" s="1" t="s">
        <v>70</v>
      </c>
      <c r="K9144" s="3" t="s">
        <v>42</v>
      </c>
      <c r="L9144" s="1" t="s">
        <v>70</v>
      </c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1"/>
      <c r="AA9144" s="1" t="s">
        <v>16</v>
      </c>
      <c r="AB9144" s="3" t="s">
        <v>12</v>
      </c>
      <c r="AC9144" s="23" t="s">
        <v>37801</v>
      </c>
      <c r="AD9144" s="23" t="s">
        <v>46256</v>
      </c>
      <c r="AE9144" t="s">
        <v>35410</v>
      </c>
    </row>
    <row r="9145" spans="1:31" ht="14.25" customHeight="1">
      <c r="A9145" s="1">
        <v>9144</v>
      </c>
      <c r="B9145" s="1" t="s">
        <v>54</v>
      </c>
      <c r="C9145" s="1" t="s">
        <v>136</v>
      </c>
      <c r="D9145" s="1" t="s">
        <v>280</v>
      </c>
      <c r="E9145" s="1" t="s">
        <v>78</v>
      </c>
      <c r="F9145" s="1" t="s">
        <v>21019</v>
      </c>
      <c r="G9145" s="14">
        <v>91696904964</v>
      </c>
      <c r="H9145" s="1" t="s">
        <v>15</v>
      </c>
      <c r="I9145" s="1" t="s">
        <v>41</v>
      </c>
      <c r="J9145" s="1" t="s">
        <v>70</v>
      </c>
      <c r="K9145" s="3" t="s">
        <v>17</v>
      </c>
      <c r="L9145" s="1" t="s">
        <v>70</v>
      </c>
      <c r="M9145" s="4" t="s">
        <v>42</v>
      </c>
      <c r="N9145" s="3" t="s">
        <v>70</v>
      </c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1"/>
      <c r="AA9145" s="1" t="s">
        <v>16</v>
      </c>
      <c r="AB9145" s="3" t="s">
        <v>12</v>
      </c>
      <c r="AC9145" s="23" t="s">
        <v>37801</v>
      </c>
      <c r="AD9145" s="23" t="s">
        <v>46257</v>
      </c>
      <c r="AE9145" t="s">
        <v>35394</v>
      </c>
    </row>
    <row r="9146" spans="1:31" ht="14.25" customHeight="1">
      <c r="A9146" s="1">
        <v>9145</v>
      </c>
      <c r="B9146" s="1" t="s">
        <v>54</v>
      </c>
      <c r="C9146" s="1" t="s">
        <v>144</v>
      </c>
      <c r="D9146" s="1" t="s">
        <v>4852</v>
      </c>
      <c r="E9146" s="1" t="s">
        <v>53</v>
      </c>
      <c r="F9146" s="1" t="s">
        <v>21022</v>
      </c>
      <c r="G9146" s="14">
        <v>914611669414</v>
      </c>
      <c r="H9146" s="1" t="s">
        <v>15</v>
      </c>
      <c r="I9146" s="1" t="s">
        <v>41</v>
      </c>
      <c r="J9146" s="1" t="s">
        <v>70</v>
      </c>
      <c r="K9146" s="3" t="s">
        <v>42</v>
      </c>
      <c r="L9146" s="1" t="s">
        <v>70</v>
      </c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1"/>
      <c r="AA9146" s="1" t="s">
        <v>16</v>
      </c>
      <c r="AB9146" s="3" t="s">
        <v>12</v>
      </c>
      <c r="AC9146" s="23" t="s">
        <v>37801</v>
      </c>
      <c r="AD9146" s="23" t="s">
        <v>46258</v>
      </c>
      <c r="AE9146" t="s">
        <v>35410</v>
      </c>
    </row>
    <row r="9147" spans="1:31" ht="14.25" customHeight="1">
      <c r="A9147" s="1">
        <v>9146</v>
      </c>
      <c r="B9147" s="1" t="s">
        <v>54</v>
      </c>
      <c r="C9147" s="1" t="s">
        <v>145</v>
      </c>
      <c r="D9147" s="1" t="s">
        <v>146</v>
      </c>
      <c r="E9147" s="1" t="s">
        <v>147</v>
      </c>
      <c r="F9147" s="1" t="s">
        <v>21023</v>
      </c>
      <c r="G9147" s="14">
        <v>914000641149</v>
      </c>
      <c r="H9147" s="1" t="s">
        <v>20</v>
      </c>
      <c r="I9147" s="1" t="s">
        <v>9</v>
      </c>
      <c r="J9147" s="1" t="s">
        <v>70</v>
      </c>
      <c r="K9147" s="3" t="s">
        <v>42</v>
      </c>
      <c r="L9147" s="1" t="s">
        <v>70</v>
      </c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1"/>
      <c r="AA9147" s="1" t="s">
        <v>16</v>
      </c>
      <c r="AB9147" s="3" t="s">
        <v>12</v>
      </c>
      <c r="AC9147" s="23" t="s">
        <v>37801</v>
      </c>
      <c r="AD9147" s="23" t="s">
        <v>46259</v>
      </c>
      <c r="AE9147" t="s">
        <v>35399</v>
      </c>
    </row>
    <row r="9148" spans="1:31" ht="14.25" customHeight="1">
      <c r="A9148" s="1">
        <v>9147</v>
      </c>
      <c r="B9148" s="1" t="s">
        <v>54</v>
      </c>
      <c r="C9148" s="1" t="s">
        <v>149</v>
      </c>
      <c r="D9148" s="1" t="s">
        <v>1410</v>
      </c>
      <c r="E9148" s="1" t="s">
        <v>2534</v>
      </c>
      <c r="F9148" s="1" t="s">
        <v>21025</v>
      </c>
      <c r="G9148" s="14">
        <v>91946164040</v>
      </c>
      <c r="H9148" s="1" t="s">
        <v>8</v>
      </c>
      <c r="I9148" s="1" t="s">
        <v>9</v>
      </c>
      <c r="J9148" s="1" t="s">
        <v>70</v>
      </c>
      <c r="K9148" s="3" t="s">
        <v>42</v>
      </c>
      <c r="L9148" s="1" t="s">
        <v>70</v>
      </c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1"/>
      <c r="AA9148" s="1" t="s">
        <v>16</v>
      </c>
      <c r="AB9148" s="3" t="s">
        <v>12</v>
      </c>
      <c r="AC9148" s="23" t="s">
        <v>37801</v>
      </c>
      <c r="AD9148" s="23" t="s">
        <v>46260</v>
      </c>
      <c r="AE9148" t="s">
        <v>35410</v>
      </c>
    </row>
    <row r="9149" spans="1:31" ht="14.25" customHeight="1">
      <c r="A9149" s="1">
        <v>9148</v>
      </c>
      <c r="B9149" s="1" t="s">
        <v>54</v>
      </c>
      <c r="C9149" s="1" t="s">
        <v>154</v>
      </c>
      <c r="D9149" s="1" t="s">
        <v>361</v>
      </c>
      <c r="E9149" s="1" t="s">
        <v>534</v>
      </c>
      <c r="F9149" s="1" t="s">
        <v>33384</v>
      </c>
      <c r="G9149" s="14">
        <v>91949160400</v>
      </c>
      <c r="H9149" s="1" t="s">
        <v>8</v>
      </c>
      <c r="I9149" s="1" t="s">
        <v>41</v>
      </c>
      <c r="J9149" s="1" t="s">
        <v>70</v>
      </c>
      <c r="K9149" s="3" t="s">
        <v>42</v>
      </c>
      <c r="L9149" s="1" t="s">
        <v>70</v>
      </c>
      <c r="M9149" s="3" t="s">
        <v>27</v>
      </c>
      <c r="N9149" s="3" t="s">
        <v>70</v>
      </c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1"/>
      <c r="AA9149" s="1" t="s">
        <v>16</v>
      </c>
      <c r="AB9149" s="3" t="s">
        <v>12</v>
      </c>
      <c r="AC9149" s="23" t="s">
        <v>37801</v>
      </c>
      <c r="AD9149" s="23" t="s">
        <v>46261</v>
      </c>
      <c r="AE9149" t="s">
        <v>35394</v>
      </c>
    </row>
    <row r="9150" spans="1:31" ht="14.25" customHeight="1">
      <c r="A9150" s="1">
        <v>9149</v>
      </c>
      <c r="B9150" s="1" t="s">
        <v>54</v>
      </c>
      <c r="C9150" s="1" t="s">
        <v>156</v>
      </c>
      <c r="D9150" s="1" t="s">
        <v>10159</v>
      </c>
      <c r="E9150" s="1" t="s">
        <v>2668</v>
      </c>
      <c r="F9150" s="1" t="s">
        <v>21029</v>
      </c>
      <c r="G9150" s="14">
        <v>9190990096</v>
      </c>
      <c r="H9150" s="1" t="s">
        <v>8</v>
      </c>
      <c r="I9150" s="1" t="s">
        <v>9</v>
      </c>
      <c r="J9150" s="1" t="s">
        <v>70</v>
      </c>
      <c r="K9150" s="3" t="s">
        <v>42</v>
      </c>
      <c r="L9150" s="1" t="s">
        <v>70</v>
      </c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1"/>
      <c r="AA9150" s="1" t="s">
        <v>16</v>
      </c>
      <c r="AB9150" s="3" t="s">
        <v>12</v>
      </c>
      <c r="AC9150" s="23" t="s">
        <v>37801</v>
      </c>
      <c r="AD9150" s="23" t="s">
        <v>46262</v>
      </c>
      <c r="AE9150" t="s">
        <v>35409</v>
      </c>
    </row>
    <row r="9151" spans="1:31" ht="14.25" customHeight="1">
      <c r="A9151" s="1">
        <v>9150</v>
      </c>
      <c r="B9151" s="1" t="s">
        <v>54</v>
      </c>
      <c r="C9151" s="1" t="s">
        <v>160</v>
      </c>
      <c r="D9151" s="1" t="s">
        <v>1015</v>
      </c>
      <c r="E9151" s="1" t="s">
        <v>37145</v>
      </c>
      <c r="F9151" s="1" t="s">
        <v>21031</v>
      </c>
      <c r="G9151" s="14">
        <v>914000446001</v>
      </c>
      <c r="H9151" s="1" t="s">
        <v>8</v>
      </c>
      <c r="I9151" s="1" t="s">
        <v>62</v>
      </c>
      <c r="J9151" s="1" t="s">
        <v>70</v>
      </c>
      <c r="K9151" s="3" t="s">
        <v>17</v>
      </c>
      <c r="L9151" s="1" t="s">
        <v>70</v>
      </c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1"/>
      <c r="AA9151" s="1" t="s">
        <v>11</v>
      </c>
      <c r="AB9151" s="3" t="s">
        <v>13</v>
      </c>
      <c r="AC9151" s="23" t="s">
        <v>37801</v>
      </c>
      <c r="AD9151" s="23" t="s">
        <v>46263</v>
      </c>
      <c r="AE9151" t="s">
        <v>35394</v>
      </c>
    </row>
    <row r="9152" spans="1:31" ht="14.25" customHeight="1">
      <c r="A9152" s="1">
        <v>9151</v>
      </c>
      <c r="B9152" s="1" t="s">
        <v>54</v>
      </c>
      <c r="C9152" s="1" t="s">
        <v>166</v>
      </c>
      <c r="D9152" s="1" t="s">
        <v>1010</v>
      </c>
      <c r="E9152" s="1" t="s">
        <v>224</v>
      </c>
      <c r="F9152" s="1" t="s">
        <v>33385</v>
      </c>
      <c r="G9152" s="14">
        <v>91906449061</v>
      </c>
      <c r="H9152" s="1" t="s">
        <v>8</v>
      </c>
      <c r="I9152" s="1" t="s">
        <v>9</v>
      </c>
      <c r="J9152" s="1" t="s">
        <v>70</v>
      </c>
      <c r="K9152" s="3" t="s">
        <v>42</v>
      </c>
      <c r="L9152" s="1" t="s">
        <v>70</v>
      </c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1"/>
      <c r="AA9152" s="1" t="s">
        <v>16</v>
      </c>
      <c r="AB9152" s="3" t="s">
        <v>12</v>
      </c>
      <c r="AC9152" s="23" t="s">
        <v>37801</v>
      </c>
      <c r="AD9152" s="23" t="s">
        <v>46264</v>
      </c>
      <c r="AE9152" t="s">
        <v>35394</v>
      </c>
    </row>
    <row r="9153" spans="1:31" ht="14.25" customHeight="1">
      <c r="A9153" s="1">
        <v>9152</v>
      </c>
      <c r="B9153" s="1" t="s">
        <v>54</v>
      </c>
      <c r="C9153" s="1" t="s">
        <v>167</v>
      </c>
      <c r="D9153" s="1" t="s">
        <v>4417</v>
      </c>
      <c r="E9153" s="1" t="s">
        <v>40</v>
      </c>
      <c r="F9153" s="1" t="s">
        <v>21032</v>
      </c>
      <c r="G9153" s="14">
        <v>919446499441</v>
      </c>
      <c r="H9153" s="1" t="s">
        <v>8</v>
      </c>
      <c r="I9153" s="1" t="s">
        <v>9</v>
      </c>
      <c r="J9153" s="1" t="s">
        <v>70</v>
      </c>
      <c r="K9153" s="3" t="s">
        <v>42</v>
      </c>
      <c r="L9153" s="1" t="s">
        <v>70</v>
      </c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1"/>
      <c r="AA9153" s="1" t="s">
        <v>16</v>
      </c>
      <c r="AB9153" s="3" t="s">
        <v>12</v>
      </c>
      <c r="AC9153" s="23" t="s">
        <v>37801</v>
      </c>
      <c r="AD9153" s="23" t="s">
        <v>38431</v>
      </c>
      <c r="AE9153" t="s">
        <v>35394</v>
      </c>
    </row>
    <row r="9154" spans="1:31" ht="14.25" customHeight="1">
      <c r="A9154" s="1">
        <v>9153</v>
      </c>
      <c r="B9154" s="1" t="s">
        <v>54</v>
      </c>
      <c r="C9154" s="1" t="s">
        <v>168</v>
      </c>
      <c r="D9154" s="1" t="s">
        <v>1952</v>
      </c>
      <c r="E9154" s="1" t="s">
        <v>139</v>
      </c>
      <c r="F9154" s="1" t="s">
        <v>21033</v>
      </c>
      <c r="G9154" s="14">
        <v>9196444466</v>
      </c>
      <c r="H9154" s="1" t="s">
        <v>20</v>
      </c>
      <c r="I9154" s="1" t="s">
        <v>41</v>
      </c>
      <c r="J9154" s="1" t="s">
        <v>70</v>
      </c>
      <c r="K9154" s="3" t="s">
        <v>42</v>
      </c>
      <c r="L9154" s="1" t="s">
        <v>70</v>
      </c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1"/>
      <c r="AA9154" s="1" t="s">
        <v>16</v>
      </c>
      <c r="AB9154" s="3" t="s">
        <v>12</v>
      </c>
      <c r="AC9154" s="23" t="s">
        <v>37801</v>
      </c>
      <c r="AD9154" s="23" t="s">
        <v>45991</v>
      </c>
      <c r="AE9154" t="s">
        <v>35409</v>
      </c>
    </row>
    <row r="9155" spans="1:31" ht="14.25" customHeight="1">
      <c r="A9155" s="1">
        <v>9154</v>
      </c>
      <c r="B9155" s="1" t="s">
        <v>54</v>
      </c>
      <c r="C9155" s="1" t="s">
        <v>174</v>
      </c>
      <c r="D9155" s="1" t="s">
        <v>39</v>
      </c>
      <c r="E9155" s="1" t="s">
        <v>5721</v>
      </c>
      <c r="F9155" s="1" t="s">
        <v>33387</v>
      </c>
      <c r="G9155" s="14">
        <v>91946649419</v>
      </c>
      <c r="H9155" s="1" t="s">
        <v>8</v>
      </c>
      <c r="I9155" s="1" t="s">
        <v>9</v>
      </c>
      <c r="J9155" s="1" t="s">
        <v>70</v>
      </c>
      <c r="K9155" s="3" t="s">
        <v>42</v>
      </c>
      <c r="L9155" s="1" t="s">
        <v>70</v>
      </c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1"/>
      <c r="AA9155" s="1" t="s">
        <v>16</v>
      </c>
      <c r="AB9155" s="3" t="s">
        <v>12</v>
      </c>
      <c r="AC9155" s="23" t="s">
        <v>37801</v>
      </c>
      <c r="AD9155" s="23" t="s">
        <v>46265</v>
      </c>
      <c r="AE9155" t="s">
        <v>35409</v>
      </c>
    </row>
    <row r="9156" spans="1:31" ht="14.25" customHeight="1">
      <c r="A9156" s="1">
        <v>9155</v>
      </c>
      <c r="B9156" s="1" t="s">
        <v>54</v>
      </c>
      <c r="C9156" s="1" t="s">
        <v>189</v>
      </c>
      <c r="D9156" s="1" t="s">
        <v>5480</v>
      </c>
      <c r="E9156" s="1" t="s">
        <v>1411</v>
      </c>
      <c r="F9156" s="1" t="s">
        <v>33388</v>
      </c>
      <c r="G9156" s="14">
        <v>919446449969</v>
      </c>
      <c r="H9156" s="1" t="s">
        <v>8</v>
      </c>
      <c r="I9156" s="1" t="s">
        <v>9</v>
      </c>
      <c r="J9156" s="1" t="s">
        <v>70</v>
      </c>
      <c r="K9156" s="3" t="s">
        <v>27</v>
      </c>
      <c r="L9156" s="1" t="s">
        <v>70</v>
      </c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1"/>
      <c r="AA9156" s="1" t="s">
        <v>16</v>
      </c>
      <c r="AB9156" s="3" t="s">
        <v>12</v>
      </c>
      <c r="AC9156" s="23" t="s">
        <v>37801</v>
      </c>
      <c r="AD9156" s="23" t="s">
        <v>46266</v>
      </c>
      <c r="AE9156" t="s">
        <v>35394</v>
      </c>
    </row>
    <row r="9157" spans="1:31" ht="14.25" customHeight="1">
      <c r="A9157" s="1">
        <v>9156</v>
      </c>
      <c r="B9157" s="1" t="s">
        <v>54</v>
      </c>
      <c r="C9157" s="1" t="s">
        <v>190</v>
      </c>
      <c r="D9157" s="1" t="s">
        <v>3613</v>
      </c>
      <c r="E9157" s="1" t="s">
        <v>4694</v>
      </c>
      <c r="F9157" s="1" t="s">
        <v>21042</v>
      </c>
      <c r="G9157" s="14">
        <v>919491696669</v>
      </c>
      <c r="H9157" s="1" t="s">
        <v>37</v>
      </c>
      <c r="I9157" s="1" t="s">
        <v>41</v>
      </c>
      <c r="J9157" s="1" t="s">
        <v>70</v>
      </c>
      <c r="K9157" s="3" t="s">
        <v>42</v>
      </c>
      <c r="L9157" s="1" t="s">
        <v>70</v>
      </c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1"/>
      <c r="AA9157" s="1" t="s">
        <v>16</v>
      </c>
      <c r="AB9157" s="3" t="s">
        <v>12</v>
      </c>
      <c r="AC9157" s="23" t="s">
        <v>37801</v>
      </c>
      <c r="AD9157" s="23" t="s">
        <v>46267</v>
      </c>
      <c r="AE9157" t="s">
        <v>35409</v>
      </c>
    </row>
    <row r="9158" spans="1:31" ht="14.25" customHeight="1">
      <c r="A9158" s="1">
        <v>9157</v>
      </c>
      <c r="B9158" s="1" t="s">
        <v>54</v>
      </c>
      <c r="C9158" s="1" t="s">
        <v>193</v>
      </c>
      <c r="D9158" s="1" t="s">
        <v>773</v>
      </c>
      <c r="E9158" s="1" t="s">
        <v>139</v>
      </c>
      <c r="F9158" s="1" t="s">
        <v>21044</v>
      </c>
      <c r="G9158" s="14">
        <v>919601694904</v>
      </c>
      <c r="H9158" s="1" t="s">
        <v>8</v>
      </c>
      <c r="I9158" s="1" t="s">
        <v>41</v>
      </c>
      <c r="J9158" s="1" t="s">
        <v>70</v>
      </c>
      <c r="K9158" s="3" t="s">
        <v>42</v>
      </c>
      <c r="L9158" s="1" t="s">
        <v>70</v>
      </c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1"/>
      <c r="AA9158" s="1" t="s">
        <v>16</v>
      </c>
      <c r="AB9158" s="3" t="s">
        <v>12</v>
      </c>
      <c r="AC9158" s="23" t="s">
        <v>37801</v>
      </c>
      <c r="AD9158" s="23" t="s">
        <v>46268</v>
      </c>
      <c r="AE9158" t="s">
        <v>35409</v>
      </c>
    </row>
    <row r="9159" spans="1:31" ht="14.25" customHeight="1">
      <c r="A9159" s="1">
        <v>9158</v>
      </c>
      <c r="B9159" s="1" t="s">
        <v>54</v>
      </c>
      <c r="C9159" s="1" t="s">
        <v>194</v>
      </c>
      <c r="D9159" s="1" t="s">
        <v>58</v>
      </c>
      <c r="E9159" s="1" t="s">
        <v>37146</v>
      </c>
      <c r="F9159" s="1" t="s">
        <v>31104</v>
      </c>
      <c r="G9159" s="14">
        <v>91446609666</v>
      </c>
      <c r="H9159" s="1" t="s">
        <v>15</v>
      </c>
      <c r="I9159" s="1" t="s">
        <v>41</v>
      </c>
      <c r="J9159" s="1" t="s">
        <v>70</v>
      </c>
      <c r="K9159" s="3" t="s">
        <v>42</v>
      </c>
      <c r="L9159" s="1" t="s">
        <v>70</v>
      </c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1"/>
      <c r="AA9159" s="1" t="s">
        <v>16</v>
      </c>
      <c r="AB9159" s="3" t="s">
        <v>12</v>
      </c>
      <c r="AC9159" s="23" t="s">
        <v>37801</v>
      </c>
      <c r="AD9159" s="23" t="s">
        <v>46269</v>
      </c>
      <c r="AE9159" t="s">
        <v>35394</v>
      </c>
    </row>
    <row r="9160" spans="1:31" ht="14.25" customHeight="1">
      <c r="A9160" s="1">
        <v>9159</v>
      </c>
      <c r="B9160" s="1" t="s">
        <v>54</v>
      </c>
      <c r="C9160" s="1" t="s">
        <v>202</v>
      </c>
      <c r="D9160" s="1" t="s">
        <v>683</v>
      </c>
      <c r="E9160" s="1" t="s">
        <v>40</v>
      </c>
      <c r="F9160" s="1" t="s">
        <v>31105</v>
      </c>
      <c r="G9160" s="14">
        <v>919099999946</v>
      </c>
      <c r="H9160" s="1" t="s">
        <v>8</v>
      </c>
      <c r="I9160" s="1" t="s">
        <v>9</v>
      </c>
      <c r="J9160" s="1" t="s">
        <v>70</v>
      </c>
      <c r="K9160" s="3" t="s">
        <v>42</v>
      </c>
      <c r="L9160" s="1" t="s">
        <v>70</v>
      </c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1"/>
      <c r="AA9160" s="1" t="s">
        <v>16</v>
      </c>
      <c r="AB9160" s="3" t="s">
        <v>12</v>
      </c>
      <c r="AC9160" s="23" t="s">
        <v>37801</v>
      </c>
      <c r="AD9160" s="23" t="s">
        <v>46270</v>
      </c>
      <c r="AE9160" t="s">
        <v>35399</v>
      </c>
    </row>
    <row r="9161" spans="1:31" ht="14.25" customHeight="1">
      <c r="A9161" s="1">
        <v>9160</v>
      </c>
      <c r="B9161" s="1" t="s">
        <v>54</v>
      </c>
      <c r="C9161" s="1" t="s">
        <v>214</v>
      </c>
      <c r="D9161" s="1" t="s">
        <v>2383</v>
      </c>
      <c r="E9161" s="1" t="s">
        <v>3162</v>
      </c>
      <c r="F9161" s="1" t="s">
        <v>31107</v>
      </c>
      <c r="G9161" s="14">
        <v>91600400966</v>
      </c>
      <c r="H9161" s="1" t="s">
        <v>8</v>
      </c>
      <c r="I9161" s="1" t="s">
        <v>9</v>
      </c>
      <c r="J9161" s="1" t="s">
        <v>70</v>
      </c>
      <c r="K9161" s="3" t="s">
        <v>42</v>
      </c>
      <c r="L9161" s="1" t="s">
        <v>70</v>
      </c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1"/>
      <c r="AA9161" s="1" t="s">
        <v>16</v>
      </c>
      <c r="AB9161" s="3" t="s">
        <v>12</v>
      </c>
      <c r="AC9161" s="23" t="s">
        <v>37801</v>
      </c>
      <c r="AD9161" s="23" t="s">
        <v>46271</v>
      </c>
      <c r="AE9161" t="s">
        <v>35409</v>
      </c>
    </row>
    <row r="9162" spans="1:31" ht="14.25" customHeight="1">
      <c r="A9162" s="1">
        <v>9161</v>
      </c>
      <c r="B9162" s="1" t="s">
        <v>54</v>
      </c>
      <c r="C9162" s="1" t="s">
        <v>228</v>
      </c>
      <c r="D9162" s="1" t="s">
        <v>437</v>
      </c>
      <c r="E9162" s="1" t="s">
        <v>2431</v>
      </c>
      <c r="F9162" s="1" t="s">
        <v>33395</v>
      </c>
      <c r="G9162" s="14">
        <v>91944404416</v>
      </c>
      <c r="H9162" s="1" t="s">
        <v>8</v>
      </c>
      <c r="I9162" s="1" t="s">
        <v>9</v>
      </c>
      <c r="J9162" s="1" t="s">
        <v>70</v>
      </c>
      <c r="K9162" s="3" t="s">
        <v>42</v>
      </c>
      <c r="L9162" s="1" t="s">
        <v>70</v>
      </c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1"/>
      <c r="AA9162" s="1" t="s">
        <v>16</v>
      </c>
      <c r="AB9162" s="3" t="s">
        <v>12</v>
      </c>
      <c r="AC9162" s="23" t="s">
        <v>37801</v>
      </c>
      <c r="AD9162" s="23" t="s">
        <v>46272</v>
      </c>
      <c r="AE9162" t="s">
        <v>35399</v>
      </c>
    </row>
    <row r="9163" spans="1:31" ht="14.25" customHeight="1">
      <c r="A9163" s="1">
        <v>9162</v>
      </c>
      <c r="B9163" s="1" t="s">
        <v>54</v>
      </c>
      <c r="C9163" s="1" t="s">
        <v>237</v>
      </c>
      <c r="D9163" s="1" t="s">
        <v>230</v>
      </c>
      <c r="E9163" s="1" t="s">
        <v>328</v>
      </c>
      <c r="F9163" s="1" t="s">
        <v>21063</v>
      </c>
      <c r="G9163" s="14">
        <v>91494444046</v>
      </c>
      <c r="H9163" s="1" t="s">
        <v>8</v>
      </c>
      <c r="I9163" s="1" t="s">
        <v>37779</v>
      </c>
      <c r="J9163" s="1" t="s">
        <v>70</v>
      </c>
      <c r="K9163" s="3" t="s">
        <v>42</v>
      </c>
      <c r="L9163" s="1" t="s">
        <v>70</v>
      </c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1"/>
      <c r="AA9163" s="1" t="s">
        <v>16</v>
      </c>
      <c r="AB9163" s="3" t="s">
        <v>12</v>
      </c>
      <c r="AC9163" s="23" t="s">
        <v>37801</v>
      </c>
      <c r="AD9163" s="23" t="s">
        <v>46273</v>
      </c>
      <c r="AE9163" t="s">
        <v>35409</v>
      </c>
    </row>
    <row r="9164" spans="1:31" ht="14.25" customHeight="1">
      <c r="A9164" s="1">
        <v>9163</v>
      </c>
      <c r="B9164" s="1" t="s">
        <v>54</v>
      </c>
      <c r="C9164" s="1" t="s">
        <v>245</v>
      </c>
      <c r="D9164" s="1" t="s">
        <v>1015</v>
      </c>
      <c r="E9164" s="1" t="s">
        <v>255</v>
      </c>
      <c r="F9164" s="1" t="s">
        <v>21069</v>
      </c>
      <c r="G9164" s="14">
        <v>9199440064</v>
      </c>
      <c r="H9164" s="1" t="s">
        <v>8</v>
      </c>
      <c r="I9164" s="1" t="s">
        <v>9</v>
      </c>
      <c r="J9164" s="1" t="s">
        <v>70</v>
      </c>
      <c r="K9164" s="3" t="s">
        <v>42</v>
      </c>
      <c r="L9164" s="1" t="s">
        <v>70</v>
      </c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1"/>
      <c r="AA9164" s="1" t="s">
        <v>16</v>
      </c>
      <c r="AB9164" s="3" t="s">
        <v>12</v>
      </c>
      <c r="AC9164" s="23" t="s">
        <v>37801</v>
      </c>
      <c r="AD9164" s="23" t="s">
        <v>46274</v>
      </c>
      <c r="AE9164" t="s">
        <v>35399</v>
      </c>
    </row>
    <row r="9165" spans="1:31" ht="14.25" customHeight="1">
      <c r="A9165" s="1">
        <v>9164</v>
      </c>
      <c r="B9165" s="1" t="s">
        <v>54</v>
      </c>
      <c r="C9165" s="1" t="s">
        <v>252</v>
      </c>
      <c r="D9165" s="1" t="s">
        <v>36180</v>
      </c>
      <c r="E9165" s="1" t="s">
        <v>1047</v>
      </c>
      <c r="F9165" s="1" t="s">
        <v>21075</v>
      </c>
      <c r="G9165" s="14">
        <v>9191061419</v>
      </c>
      <c r="H9165" s="1" t="s">
        <v>8</v>
      </c>
      <c r="I9165" s="1" t="s">
        <v>9</v>
      </c>
      <c r="J9165" s="1" t="s">
        <v>70</v>
      </c>
      <c r="K9165" s="3" t="s">
        <v>17</v>
      </c>
      <c r="L9165" s="1" t="s">
        <v>70</v>
      </c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1"/>
      <c r="AA9165" s="1" t="s">
        <v>16</v>
      </c>
      <c r="AB9165" s="3" t="s">
        <v>12</v>
      </c>
      <c r="AC9165" s="23" t="s">
        <v>37801</v>
      </c>
      <c r="AD9165" s="23" t="s">
        <v>46243</v>
      </c>
      <c r="AE9165" t="s">
        <v>35410</v>
      </c>
    </row>
    <row r="9166" spans="1:31" ht="14.25" customHeight="1">
      <c r="A9166" s="1">
        <v>9165</v>
      </c>
      <c r="B9166" s="1" t="s">
        <v>54</v>
      </c>
      <c r="C9166" s="1" t="s">
        <v>257</v>
      </c>
      <c r="D9166" s="1" t="s">
        <v>4000</v>
      </c>
      <c r="E9166" s="1" t="s">
        <v>1306</v>
      </c>
      <c r="F9166" s="1" t="s">
        <v>21077</v>
      </c>
      <c r="G9166" s="14">
        <v>919444496999</v>
      </c>
      <c r="H9166" s="1" t="s">
        <v>20</v>
      </c>
      <c r="I9166" s="1" t="s">
        <v>41</v>
      </c>
      <c r="J9166" s="1" t="s">
        <v>70</v>
      </c>
      <c r="K9166" s="3" t="s">
        <v>42</v>
      </c>
      <c r="L9166" s="1" t="s">
        <v>70</v>
      </c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1"/>
      <c r="AA9166" s="1" t="s">
        <v>16</v>
      </c>
      <c r="AB9166" s="3" t="s">
        <v>12</v>
      </c>
      <c r="AC9166" s="23" t="s">
        <v>37801</v>
      </c>
      <c r="AD9166" s="23" t="s">
        <v>46275</v>
      </c>
      <c r="AE9166" t="s">
        <v>35410</v>
      </c>
    </row>
    <row r="9167" spans="1:31" ht="14.25" customHeight="1">
      <c r="A9167" s="1">
        <v>9166</v>
      </c>
      <c r="B9167" s="1" t="s">
        <v>54</v>
      </c>
      <c r="C9167" s="1" t="s">
        <v>277</v>
      </c>
      <c r="D9167" s="1" t="s">
        <v>1836</v>
      </c>
      <c r="E9167" s="1" t="s">
        <v>37147</v>
      </c>
      <c r="F9167" s="1" t="s">
        <v>21085</v>
      </c>
      <c r="G9167" s="14">
        <v>91994610069</v>
      </c>
      <c r="H9167" s="1" t="s">
        <v>8</v>
      </c>
      <c r="I9167" s="1" t="s">
        <v>41</v>
      </c>
      <c r="J9167" s="1" t="s">
        <v>70</v>
      </c>
      <c r="K9167" s="3" t="s">
        <v>42</v>
      </c>
      <c r="L9167" s="1" t="s">
        <v>70</v>
      </c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1"/>
      <c r="AA9167" s="1" t="s">
        <v>16</v>
      </c>
      <c r="AB9167" s="3" t="s">
        <v>12</v>
      </c>
      <c r="AC9167" s="23" t="s">
        <v>37801</v>
      </c>
      <c r="AD9167" s="23" t="s">
        <v>46276</v>
      </c>
      <c r="AE9167" t="s">
        <v>35399</v>
      </c>
    </row>
    <row r="9168" spans="1:31" ht="14.25" customHeight="1">
      <c r="A9168" s="1">
        <v>9167</v>
      </c>
      <c r="B9168" s="1" t="s">
        <v>54</v>
      </c>
      <c r="C9168" s="1" t="s">
        <v>278</v>
      </c>
      <c r="D9168" s="1" t="s">
        <v>1010</v>
      </c>
      <c r="E9168" s="1" t="s">
        <v>1019</v>
      </c>
      <c r="F9168" s="1" t="s">
        <v>33399</v>
      </c>
      <c r="G9168" s="14">
        <v>91994646191</v>
      </c>
      <c r="H9168" s="1" t="s">
        <v>15</v>
      </c>
      <c r="I9168" s="1" t="s">
        <v>9</v>
      </c>
      <c r="J9168" s="1" t="s">
        <v>70</v>
      </c>
      <c r="K9168" s="3" t="s">
        <v>42</v>
      </c>
      <c r="L9168" s="1" t="s">
        <v>70</v>
      </c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1"/>
      <c r="AA9168" s="1" t="s">
        <v>16</v>
      </c>
      <c r="AB9168" s="3" t="s">
        <v>12</v>
      </c>
      <c r="AC9168" s="23" t="s">
        <v>37801</v>
      </c>
      <c r="AD9168" s="23" t="s">
        <v>43954</v>
      </c>
      <c r="AE9168" t="s">
        <v>35394</v>
      </c>
    </row>
    <row r="9169" spans="1:31" ht="14.25" customHeight="1">
      <c r="A9169" s="1">
        <v>9168</v>
      </c>
      <c r="B9169" s="9" t="s">
        <v>6</v>
      </c>
      <c r="C9169" s="1" t="s">
        <v>279</v>
      </c>
      <c r="D9169" s="1" t="s">
        <v>280</v>
      </c>
      <c r="E9169" s="1" t="s">
        <v>281</v>
      </c>
      <c r="F9169" s="1" t="s">
        <v>21086</v>
      </c>
      <c r="G9169" s="14">
        <v>91994444149</v>
      </c>
      <c r="H9169" s="1" t="s">
        <v>37</v>
      </c>
      <c r="I9169" s="1" t="s">
        <v>41</v>
      </c>
      <c r="J9169" s="1" t="s">
        <v>70</v>
      </c>
      <c r="K9169" s="3" t="s">
        <v>42</v>
      </c>
      <c r="L9169" s="1" t="s">
        <v>70</v>
      </c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1"/>
      <c r="AA9169" s="1" t="s">
        <v>16</v>
      </c>
      <c r="AB9169" s="3" t="s">
        <v>12</v>
      </c>
      <c r="AC9169" s="23" t="s">
        <v>37801</v>
      </c>
      <c r="AD9169" s="23" t="s">
        <v>46277</v>
      </c>
      <c r="AE9169" t="s">
        <v>35399</v>
      </c>
    </row>
    <row r="9170" spans="1:31" ht="14.25" customHeight="1">
      <c r="A9170" s="1">
        <v>9169</v>
      </c>
      <c r="B9170" s="1" t="s">
        <v>54</v>
      </c>
      <c r="C9170" s="1" t="s">
        <v>282</v>
      </c>
      <c r="D9170" s="1" t="s">
        <v>522</v>
      </c>
      <c r="E9170" s="1" t="s">
        <v>11723</v>
      </c>
      <c r="F9170" s="1" t="s">
        <v>21087</v>
      </c>
      <c r="G9170" s="14">
        <v>919946000949</v>
      </c>
      <c r="H9170" s="1" t="s">
        <v>20</v>
      </c>
      <c r="I9170" s="1" t="s">
        <v>9</v>
      </c>
      <c r="J9170" s="1" t="s">
        <v>70</v>
      </c>
      <c r="K9170" s="3" t="s">
        <v>63</v>
      </c>
      <c r="L9170" s="1" t="s">
        <v>70</v>
      </c>
      <c r="M9170" s="3" t="s">
        <v>213</v>
      </c>
      <c r="N9170" s="3" t="s">
        <v>70</v>
      </c>
      <c r="O9170" s="3" t="s">
        <v>17</v>
      </c>
      <c r="P9170" s="3" t="s">
        <v>70</v>
      </c>
      <c r="Q9170" s="3" t="s">
        <v>42</v>
      </c>
      <c r="R9170" s="3" t="s">
        <v>70</v>
      </c>
      <c r="S9170" s="3" t="s">
        <v>27</v>
      </c>
      <c r="T9170" s="3" t="s">
        <v>70</v>
      </c>
      <c r="U9170" s="3" t="s">
        <v>117</v>
      </c>
      <c r="V9170" s="3" t="s">
        <v>70</v>
      </c>
      <c r="W9170" s="3" t="s">
        <v>178</v>
      </c>
      <c r="X9170" s="3" t="s">
        <v>70</v>
      </c>
      <c r="Y9170" s="3" t="s">
        <v>171</v>
      </c>
      <c r="Z9170" s="1" t="s">
        <v>70</v>
      </c>
      <c r="AA9170" s="1" t="s">
        <v>16</v>
      </c>
      <c r="AB9170" s="3" t="s">
        <v>12</v>
      </c>
      <c r="AC9170" s="23" t="s">
        <v>37801</v>
      </c>
      <c r="AD9170" s="23" t="s">
        <v>46278</v>
      </c>
      <c r="AE9170" t="s">
        <v>35409</v>
      </c>
    </row>
    <row r="9171" spans="1:31" ht="14.25" customHeight="1">
      <c r="A9171" s="1">
        <v>9170</v>
      </c>
      <c r="B9171" s="1" t="s">
        <v>54</v>
      </c>
      <c r="C9171" s="1" t="s">
        <v>290</v>
      </c>
      <c r="D9171" s="1" t="s">
        <v>4959</v>
      </c>
      <c r="E9171" s="1" t="s">
        <v>1725</v>
      </c>
      <c r="F9171" s="1" t="s">
        <v>21091</v>
      </c>
      <c r="G9171" s="14">
        <v>91994404664</v>
      </c>
      <c r="H9171" s="1" t="s">
        <v>20</v>
      </c>
      <c r="I9171" s="1" t="s">
        <v>9</v>
      </c>
      <c r="J9171" s="1" t="s">
        <v>70</v>
      </c>
      <c r="K9171" s="3" t="s">
        <v>42</v>
      </c>
      <c r="L9171" s="1" t="s">
        <v>70</v>
      </c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1"/>
      <c r="AA9171" s="1" t="s">
        <v>16</v>
      </c>
      <c r="AB9171" s="3" t="s">
        <v>12</v>
      </c>
      <c r="AC9171" s="23" t="s">
        <v>37801</v>
      </c>
      <c r="AD9171" s="23" t="s">
        <v>46279</v>
      </c>
      <c r="AE9171" t="s">
        <v>35399</v>
      </c>
    </row>
    <row r="9172" spans="1:31" ht="14.25" customHeight="1">
      <c r="A9172" s="1">
        <v>9171</v>
      </c>
      <c r="B9172" s="9" t="s">
        <v>6</v>
      </c>
      <c r="C9172" s="1" t="s">
        <v>291</v>
      </c>
      <c r="D9172" s="1" t="s">
        <v>12471</v>
      </c>
      <c r="E9172" s="1" t="s">
        <v>139</v>
      </c>
      <c r="F9172" s="1" t="s">
        <v>21092</v>
      </c>
      <c r="G9172" s="14">
        <v>919464460</v>
      </c>
      <c r="H9172" s="1" t="s">
        <v>8</v>
      </c>
      <c r="I9172" s="1" t="s">
        <v>9</v>
      </c>
      <c r="J9172" s="1" t="s">
        <v>70</v>
      </c>
      <c r="K9172" s="3" t="s">
        <v>42</v>
      </c>
      <c r="L9172" s="1" t="s">
        <v>70</v>
      </c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1"/>
      <c r="AA9172" s="1" t="s">
        <v>16</v>
      </c>
      <c r="AB9172" s="3" t="s">
        <v>12</v>
      </c>
      <c r="AC9172" s="23" t="s">
        <v>37801</v>
      </c>
      <c r="AD9172" s="23" t="s">
        <v>46280</v>
      </c>
      <c r="AE9172" t="s">
        <v>35410</v>
      </c>
    </row>
    <row r="9173" spans="1:31" ht="14.25" customHeight="1">
      <c r="A9173" s="1">
        <v>9172</v>
      </c>
      <c r="B9173" s="1" t="s">
        <v>54</v>
      </c>
      <c r="C9173" s="1" t="s">
        <v>300</v>
      </c>
      <c r="D9173" s="1" t="s">
        <v>2352</v>
      </c>
      <c r="E9173" s="1" t="s">
        <v>1506</v>
      </c>
      <c r="F9173" s="1" t="s">
        <v>33401</v>
      </c>
      <c r="G9173" s="14">
        <v>914611940449</v>
      </c>
      <c r="H9173" s="1" t="s">
        <v>8</v>
      </c>
      <c r="I9173" s="1" t="s">
        <v>9</v>
      </c>
      <c r="J9173" s="1" t="s">
        <v>70</v>
      </c>
      <c r="K9173" s="3" t="s">
        <v>42</v>
      </c>
      <c r="L9173" s="1" t="s">
        <v>70</v>
      </c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1"/>
      <c r="AA9173" s="1" t="s">
        <v>16</v>
      </c>
      <c r="AB9173" s="3" t="s">
        <v>12</v>
      </c>
      <c r="AC9173" s="23" t="s">
        <v>37801</v>
      </c>
      <c r="AD9173" s="23" t="s">
        <v>46281</v>
      </c>
      <c r="AE9173" t="s">
        <v>35410</v>
      </c>
    </row>
    <row r="9174" spans="1:31" ht="14.25" customHeight="1">
      <c r="A9174" s="1">
        <v>9173</v>
      </c>
      <c r="B9174" s="1" t="s">
        <v>54</v>
      </c>
      <c r="C9174" s="1" t="s">
        <v>311</v>
      </c>
      <c r="D9174" s="1" t="s">
        <v>1305</v>
      </c>
      <c r="E9174" s="1" t="s">
        <v>788</v>
      </c>
      <c r="F9174" s="1" t="s">
        <v>312</v>
      </c>
      <c r="G9174" s="14">
        <v>9199440040</v>
      </c>
      <c r="H9174" s="1" t="s">
        <v>8</v>
      </c>
      <c r="I9174" s="1" t="s">
        <v>9</v>
      </c>
      <c r="J9174" s="1" t="s">
        <v>70</v>
      </c>
      <c r="K9174" s="3" t="s">
        <v>42</v>
      </c>
      <c r="L9174" s="1" t="s">
        <v>70</v>
      </c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1"/>
      <c r="AA9174" s="1" t="s">
        <v>16</v>
      </c>
      <c r="AB9174" s="3" t="s">
        <v>12</v>
      </c>
      <c r="AC9174" s="23" t="s">
        <v>37801</v>
      </c>
      <c r="AD9174" s="23" t="s">
        <v>46282</v>
      </c>
      <c r="AE9174" t="s">
        <v>35394</v>
      </c>
    </row>
    <row r="9175" spans="1:31" ht="14.25" customHeight="1">
      <c r="A9175" s="1">
        <v>9174</v>
      </c>
      <c r="B9175" s="1" t="s">
        <v>54</v>
      </c>
      <c r="C9175" s="1" t="s">
        <v>313</v>
      </c>
      <c r="D9175" s="1" t="s">
        <v>917</v>
      </c>
      <c r="E9175" s="1" t="s">
        <v>3632</v>
      </c>
      <c r="F9175" s="1" t="s">
        <v>33402</v>
      </c>
      <c r="G9175" s="14">
        <v>91969160141</v>
      </c>
      <c r="H9175" s="1" t="s">
        <v>8</v>
      </c>
      <c r="I9175" s="1" t="s">
        <v>41</v>
      </c>
      <c r="J9175" s="1" t="s">
        <v>70</v>
      </c>
      <c r="K9175" s="3" t="s">
        <v>42</v>
      </c>
      <c r="L9175" s="1" t="s">
        <v>70</v>
      </c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1"/>
      <c r="AA9175" s="1" t="s">
        <v>16</v>
      </c>
      <c r="AB9175" s="3" t="s">
        <v>12</v>
      </c>
      <c r="AC9175" s="23" t="s">
        <v>37801</v>
      </c>
      <c r="AD9175" s="23" t="s">
        <v>46283</v>
      </c>
      <c r="AE9175" t="s">
        <v>35394</v>
      </c>
    </row>
    <row r="9176" spans="1:31" ht="14.25" customHeight="1">
      <c r="A9176" s="1">
        <v>9175</v>
      </c>
      <c r="B9176" s="1" t="s">
        <v>54</v>
      </c>
      <c r="C9176" s="1" t="s">
        <v>314</v>
      </c>
      <c r="D9176" s="1" t="s">
        <v>36517</v>
      </c>
      <c r="E9176" s="1" t="s">
        <v>152</v>
      </c>
      <c r="F9176" s="1" t="s">
        <v>21104</v>
      </c>
      <c r="G9176" s="14">
        <v>91944440111</v>
      </c>
      <c r="H9176" s="1" t="s">
        <v>15</v>
      </c>
      <c r="I9176" s="1" t="s">
        <v>41</v>
      </c>
      <c r="J9176" s="1" t="s">
        <v>70</v>
      </c>
      <c r="K9176" s="3" t="s">
        <v>42</v>
      </c>
      <c r="L9176" s="1" t="s">
        <v>70</v>
      </c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1"/>
      <c r="AA9176" s="1" t="s">
        <v>16</v>
      </c>
      <c r="AB9176" s="3" t="s">
        <v>12</v>
      </c>
      <c r="AC9176" s="23" t="s">
        <v>37801</v>
      </c>
      <c r="AD9176" s="23" t="s">
        <v>46284</v>
      </c>
      <c r="AE9176" t="s">
        <v>35399</v>
      </c>
    </row>
    <row r="9177" spans="1:31" ht="14.25" customHeight="1">
      <c r="A9177" s="1">
        <v>9176</v>
      </c>
      <c r="B9177" s="9" t="s">
        <v>6</v>
      </c>
      <c r="C9177" s="1" t="s">
        <v>335</v>
      </c>
      <c r="D9177" s="1" t="s">
        <v>336</v>
      </c>
      <c r="E9177" s="1" t="s">
        <v>152</v>
      </c>
      <c r="F9177" s="1" t="s">
        <v>21115</v>
      </c>
      <c r="G9177" s="14">
        <v>919444444919</v>
      </c>
      <c r="H9177" s="1" t="s">
        <v>8</v>
      </c>
      <c r="I9177" s="1" t="s">
        <v>41</v>
      </c>
      <c r="J9177" s="1" t="s">
        <v>70</v>
      </c>
      <c r="K9177" s="3" t="s">
        <v>42</v>
      </c>
      <c r="L9177" s="1" t="s">
        <v>70</v>
      </c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1"/>
      <c r="AA9177" s="1" t="s">
        <v>16</v>
      </c>
      <c r="AB9177" s="3" t="s">
        <v>12</v>
      </c>
      <c r="AC9177" s="23" t="s">
        <v>37801</v>
      </c>
      <c r="AD9177" s="23" t="s">
        <v>46285</v>
      </c>
      <c r="AE9177" t="s">
        <v>35394</v>
      </c>
    </row>
    <row r="9178" spans="1:31" ht="14.25" customHeight="1">
      <c r="A9178" s="1">
        <v>9177</v>
      </c>
      <c r="B9178" s="1" t="s">
        <v>54</v>
      </c>
      <c r="C9178" s="1" t="s">
        <v>348</v>
      </c>
      <c r="D9178" s="1" t="s">
        <v>557</v>
      </c>
      <c r="E9178" s="1" t="s">
        <v>37148</v>
      </c>
      <c r="F9178" s="1" t="s">
        <v>21121</v>
      </c>
      <c r="G9178" s="14">
        <v>91964100909</v>
      </c>
      <c r="H9178" s="1" t="s">
        <v>20</v>
      </c>
      <c r="I9178" s="1" t="s">
        <v>9</v>
      </c>
      <c r="J9178" s="1" t="s">
        <v>70</v>
      </c>
      <c r="K9178" s="3" t="s">
        <v>42</v>
      </c>
      <c r="L9178" s="1" t="s">
        <v>70</v>
      </c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1"/>
      <c r="AA9178" s="1" t="s">
        <v>16</v>
      </c>
      <c r="AB9178" s="3" t="s">
        <v>12</v>
      </c>
      <c r="AC9178" s="23" t="s">
        <v>37801</v>
      </c>
      <c r="AD9178" s="23" t="s">
        <v>42629</v>
      </c>
      <c r="AE9178" t="s">
        <v>35394</v>
      </c>
    </row>
    <row r="9179" spans="1:31" ht="14.25" customHeight="1">
      <c r="A9179" s="1">
        <v>9178</v>
      </c>
      <c r="B9179" s="1" t="s">
        <v>54</v>
      </c>
      <c r="C9179" s="1" t="s">
        <v>354</v>
      </c>
      <c r="D9179" s="1" t="s">
        <v>1799</v>
      </c>
      <c r="E9179" s="1" t="s">
        <v>2947</v>
      </c>
      <c r="F9179" s="1" t="s">
        <v>21124</v>
      </c>
      <c r="G9179" s="14">
        <v>91914946666</v>
      </c>
      <c r="H9179" s="1" t="s">
        <v>15</v>
      </c>
      <c r="I9179" s="1" t="s">
        <v>9</v>
      </c>
      <c r="J9179" s="1" t="s">
        <v>70</v>
      </c>
      <c r="K9179" s="3" t="s">
        <v>42</v>
      </c>
      <c r="L9179" s="1" t="s">
        <v>70</v>
      </c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1"/>
      <c r="AA9179" s="1" t="s">
        <v>16</v>
      </c>
      <c r="AB9179" s="3" t="s">
        <v>12</v>
      </c>
      <c r="AC9179" s="23" t="s">
        <v>37801</v>
      </c>
      <c r="AD9179" s="23" t="s">
        <v>46286</v>
      </c>
      <c r="AE9179" t="s">
        <v>35394</v>
      </c>
    </row>
    <row r="9180" spans="1:31" ht="14.25" customHeight="1">
      <c r="A9180" s="1">
        <v>9179</v>
      </c>
      <c r="B9180" s="1" t="s">
        <v>54</v>
      </c>
      <c r="C9180" s="1" t="s">
        <v>363</v>
      </c>
      <c r="D9180" s="1" t="s">
        <v>1952</v>
      </c>
      <c r="E9180" s="1" t="s">
        <v>37037</v>
      </c>
      <c r="F9180" s="1" t="s">
        <v>364</v>
      </c>
      <c r="G9180" s="14">
        <v>919644446444</v>
      </c>
      <c r="H9180" s="1" t="s">
        <v>8</v>
      </c>
      <c r="I9180" s="1" t="s">
        <v>41</v>
      </c>
      <c r="J9180" s="1" t="s">
        <v>70</v>
      </c>
      <c r="K9180" s="3" t="s">
        <v>42</v>
      </c>
      <c r="L9180" s="1" t="s">
        <v>70</v>
      </c>
      <c r="M9180" s="3" t="s">
        <v>27</v>
      </c>
      <c r="N9180" s="3" t="s">
        <v>70</v>
      </c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1"/>
      <c r="AA9180" s="1" t="s">
        <v>16</v>
      </c>
      <c r="AB9180" s="3" t="s">
        <v>12</v>
      </c>
      <c r="AC9180" s="23" t="s">
        <v>37801</v>
      </c>
      <c r="AD9180" s="23" t="s">
        <v>46287</v>
      </c>
      <c r="AE9180" t="s">
        <v>35399</v>
      </c>
    </row>
    <row r="9181" spans="1:31" ht="14.25" customHeight="1">
      <c r="A9181" s="1">
        <v>9180</v>
      </c>
      <c r="B9181" s="1" t="s">
        <v>54</v>
      </c>
      <c r="C9181" s="1" t="s">
        <v>365</v>
      </c>
      <c r="D9181" s="1" t="s">
        <v>1222</v>
      </c>
      <c r="E9181" s="1" t="s">
        <v>3211</v>
      </c>
      <c r="F9181" s="1" t="s">
        <v>21129</v>
      </c>
      <c r="G9181" s="14">
        <v>91914664100</v>
      </c>
      <c r="H9181" s="1" t="s">
        <v>8</v>
      </c>
      <c r="I9181" s="1" t="s">
        <v>41</v>
      </c>
      <c r="J9181" s="1" t="s">
        <v>70</v>
      </c>
      <c r="K9181" s="3" t="s">
        <v>42</v>
      </c>
      <c r="L9181" s="1" t="s">
        <v>70</v>
      </c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1"/>
      <c r="AA9181" s="1" t="s">
        <v>16</v>
      </c>
      <c r="AB9181" s="3" t="s">
        <v>12</v>
      </c>
      <c r="AC9181" s="23" t="s">
        <v>37801</v>
      </c>
      <c r="AD9181" s="23" t="s">
        <v>46288</v>
      </c>
      <c r="AE9181" t="s">
        <v>35409</v>
      </c>
    </row>
    <row r="9182" spans="1:31" ht="14.25" customHeight="1">
      <c r="A9182" s="1">
        <v>9181</v>
      </c>
      <c r="B9182" s="9" t="s">
        <v>6</v>
      </c>
      <c r="C9182" s="1" t="s">
        <v>370</v>
      </c>
      <c r="D9182" s="1" t="s">
        <v>371</v>
      </c>
      <c r="E9182" s="1" t="s">
        <v>372</v>
      </c>
      <c r="F9182" s="1" t="s">
        <v>31120</v>
      </c>
      <c r="G9182" s="14">
        <v>914400149166</v>
      </c>
      <c r="H9182" s="1" t="s">
        <v>8</v>
      </c>
      <c r="I9182" s="1" t="s">
        <v>62</v>
      </c>
      <c r="J9182" s="1" t="s">
        <v>70</v>
      </c>
      <c r="K9182" s="3" t="s">
        <v>42</v>
      </c>
      <c r="L9182" s="1" t="s">
        <v>70</v>
      </c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1"/>
      <c r="AA9182" s="1" t="s">
        <v>16</v>
      </c>
      <c r="AB9182" s="3" t="s">
        <v>12</v>
      </c>
      <c r="AC9182" s="23" t="s">
        <v>37801</v>
      </c>
      <c r="AD9182" s="23" t="s">
        <v>46289</v>
      </c>
      <c r="AE9182" t="s">
        <v>35409</v>
      </c>
    </row>
    <row r="9183" spans="1:31" ht="14.25" customHeight="1">
      <c r="A9183" s="1">
        <v>9182</v>
      </c>
      <c r="B9183" s="9" t="s">
        <v>6</v>
      </c>
      <c r="C9183" s="1" t="s">
        <v>374</v>
      </c>
      <c r="D9183" s="1" t="s">
        <v>375</v>
      </c>
      <c r="E9183" s="1" t="s">
        <v>376</v>
      </c>
      <c r="F9183" s="1" t="s">
        <v>21131</v>
      </c>
      <c r="G9183" s="14">
        <v>914460666141</v>
      </c>
      <c r="H9183" s="1" t="s">
        <v>8</v>
      </c>
      <c r="I9183" s="1" t="s">
        <v>62</v>
      </c>
      <c r="J9183" s="1" t="s">
        <v>70</v>
      </c>
      <c r="K9183" s="3" t="s">
        <v>42</v>
      </c>
      <c r="L9183" s="1" t="s">
        <v>70</v>
      </c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1"/>
      <c r="AA9183" s="1" t="s">
        <v>16</v>
      </c>
      <c r="AB9183" s="3" t="s">
        <v>12</v>
      </c>
      <c r="AC9183" s="23" t="s">
        <v>37801</v>
      </c>
      <c r="AD9183" s="23" t="s">
        <v>46290</v>
      </c>
      <c r="AE9183" t="s">
        <v>35409</v>
      </c>
    </row>
    <row r="9184" spans="1:31" ht="14.25" customHeight="1">
      <c r="A9184" s="1">
        <v>9183</v>
      </c>
      <c r="B9184" s="1" t="s">
        <v>54</v>
      </c>
      <c r="C9184" s="1" t="s">
        <v>377</v>
      </c>
      <c r="D9184" s="1" t="s">
        <v>120</v>
      </c>
      <c r="E9184" s="1" t="s">
        <v>40</v>
      </c>
      <c r="F9184" s="1" t="s">
        <v>21132</v>
      </c>
      <c r="G9184" s="14">
        <v>914166990994</v>
      </c>
      <c r="H9184" s="1" t="s">
        <v>8</v>
      </c>
      <c r="I9184" s="1" t="s">
        <v>41</v>
      </c>
      <c r="J9184" s="1" t="s">
        <v>70</v>
      </c>
      <c r="K9184" s="3" t="s">
        <v>42</v>
      </c>
      <c r="L9184" s="1" t="s">
        <v>70</v>
      </c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1"/>
      <c r="AA9184" s="1" t="s">
        <v>16</v>
      </c>
      <c r="AB9184" s="3" t="s">
        <v>12</v>
      </c>
      <c r="AC9184" s="23" t="s">
        <v>37801</v>
      </c>
      <c r="AD9184" s="23" t="s">
        <v>46291</v>
      </c>
      <c r="AE9184" t="s">
        <v>35409</v>
      </c>
    </row>
    <row r="9185" spans="1:31" ht="14.25" customHeight="1">
      <c r="A9185" s="1">
        <v>9184</v>
      </c>
      <c r="B9185" s="1" t="s">
        <v>54</v>
      </c>
      <c r="C9185" s="1" t="s">
        <v>389</v>
      </c>
      <c r="D9185" s="1" t="s">
        <v>873</v>
      </c>
      <c r="E9185" s="1" t="s">
        <v>447</v>
      </c>
      <c r="F9185" s="1" t="s">
        <v>21138</v>
      </c>
      <c r="G9185" s="14">
        <v>9190694000</v>
      </c>
      <c r="H9185" s="1" t="s">
        <v>15</v>
      </c>
      <c r="I9185" s="1" t="s">
        <v>41</v>
      </c>
      <c r="J9185" s="1" t="s">
        <v>70</v>
      </c>
      <c r="K9185" s="3" t="s">
        <v>42</v>
      </c>
      <c r="L9185" s="1" t="s">
        <v>70</v>
      </c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1"/>
      <c r="AA9185" s="1" t="s">
        <v>16</v>
      </c>
      <c r="AB9185" s="3" t="s">
        <v>12</v>
      </c>
      <c r="AC9185" s="23" t="s">
        <v>37801</v>
      </c>
      <c r="AD9185" s="23" t="s">
        <v>46292</v>
      </c>
      <c r="AE9185" t="s">
        <v>35399</v>
      </c>
    </row>
    <row r="9186" spans="1:31" ht="14.25" customHeight="1">
      <c r="A9186" s="1">
        <v>9185</v>
      </c>
      <c r="B9186" s="1" t="s">
        <v>54</v>
      </c>
      <c r="C9186" s="1" t="s">
        <v>392</v>
      </c>
      <c r="D9186" s="1" t="s">
        <v>2169</v>
      </c>
      <c r="E9186" s="1" t="s">
        <v>73</v>
      </c>
      <c r="F9186" s="1" t="s">
        <v>21140</v>
      </c>
      <c r="G9186" s="14">
        <v>919099914441</v>
      </c>
      <c r="H9186" s="1" t="s">
        <v>15</v>
      </c>
      <c r="I9186" s="1" t="s">
        <v>37779</v>
      </c>
      <c r="J9186" s="1" t="s">
        <v>70</v>
      </c>
      <c r="K9186" s="3" t="s">
        <v>17</v>
      </c>
      <c r="L9186" s="1" t="s">
        <v>70</v>
      </c>
      <c r="M9186" s="4" t="s">
        <v>42</v>
      </c>
      <c r="N9186" s="3" t="s">
        <v>70</v>
      </c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1"/>
      <c r="AA9186" s="1" t="s">
        <v>16</v>
      </c>
      <c r="AB9186" s="3" t="s">
        <v>12</v>
      </c>
      <c r="AC9186" s="23" t="s">
        <v>37801</v>
      </c>
      <c r="AD9186" s="23" t="s">
        <v>41159</v>
      </c>
      <c r="AE9186" t="s">
        <v>35394</v>
      </c>
    </row>
    <row r="9187" spans="1:31" ht="14.25" customHeight="1">
      <c r="A9187" s="1">
        <v>9186</v>
      </c>
      <c r="B9187" s="1" t="s">
        <v>54</v>
      </c>
      <c r="C9187" s="1" t="s">
        <v>393</v>
      </c>
      <c r="D9187" s="1" t="s">
        <v>2921</v>
      </c>
      <c r="E9187" s="1" t="s">
        <v>3933</v>
      </c>
      <c r="F9187" s="1" t="s">
        <v>21141</v>
      </c>
      <c r="G9187" s="14">
        <v>919664440</v>
      </c>
      <c r="H9187" s="1" t="s">
        <v>8</v>
      </c>
      <c r="I9187" s="1" t="s">
        <v>41</v>
      </c>
      <c r="J9187" s="1" t="s">
        <v>70</v>
      </c>
      <c r="K9187" s="3" t="s">
        <v>42</v>
      </c>
      <c r="L9187" s="1" t="s">
        <v>70</v>
      </c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1"/>
      <c r="AA9187" s="1" t="s">
        <v>16</v>
      </c>
      <c r="AB9187" s="3" t="s">
        <v>12</v>
      </c>
      <c r="AC9187" s="23" t="s">
        <v>37801</v>
      </c>
      <c r="AD9187" s="23" t="s">
        <v>46293</v>
      </c>
      <c r="AE9187" t="s">
        <v>35409</v>
      </c>
    </row>
    <row r="9188" spans="1:31" ht="14.25" customHeight="1">
      <c r="A9188" s="1">
        <v>9187</v>
      </c>
      <c r="B9188" s="9" t="s">
        <v>6</v>
      </c>
      <c r="C9188" s="1" t="s">
        <v>418</v>
      </c>
      <c r="D9188" s="1" t="s">
        <v>419</v>
      </c>
      <c r="E9188" s="1" t="s">
        <v>139</v>
      </c>
      <c r="F9188" s="1" t="s">
        <v>21156</v>
      </c>
      <c r="G9188" s="14">
        <v>914400964494</v>
      </c>
      <c r="H9188" s="1" t="s">
        <v>15</v>
      </c>
      <c r="I9188" s="1" t="s">
        <v>9</v>
      </c>
      <c r="J9188" s="1" t="s">
        <v>70</v>
      </c>
      <c r="K9188" s="3" t="s">
        <v>42</v>
      </c>
      <c r="L9188" s="1" t="s">
        <v>70</v>
      </c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1"/>
      <c r="AA9188" s="1" t="s">
        <v>16</v>
      </c>
      <c r="AB9188" s="3" t="s">
        <v>12</v>
      </c>
      <c r="AC9188" s="23" t="s">
        <v>37801</v>
      </c>
      <c r="AD9188" s="23" t="s">
        <v>39815</v>
      </c>
      <c r="AE9188" t="s">
        <v>35409</v>
      </c>
    </row>
    <row r="9189" spans="1:31" ht="14.25" customHeight="1">
      <c r="A9189" s="1">
        <v>9188</v>
      </c>
      <c r="B9189" s="1" t="s">
        <v>54</v>
      </c>
      <c r="C9189" s="1" t="s">
        <v>439</v>
      </c>
      <c r="D9189" s="1" t="s">
        <v>6283</v>
      </c>
      <c r="E9189" s="1" t="s">
        <v>139</v>
      </c>
      <c r="F9189" s="1" t="s">
        <v>21165</v>
      </c>
      <c r="G9189" s="14">
        <v>919946691004</v>
      </c>
      <c r="H9189" s="1" t="s">
        <v>15</v>
      </c>
      <c r="I9189" s="1" t="s">
        <v>107</v>
      </c>
      <c r="J9189" s="1" t="s">
        <v>70</v>
      </c>
      <c r="K9189" s="3" t="s">
        <v>17</v>
      </c>
      <c r="L9189" s="1" t="s">
        <v>70</v>
      </c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1"/>
      <c r="AA9189" s="1" t="s">
        <v>16</v>
      </c>
      <c r="AB9189" s="3" t="s">
        <v>12</v>
      </c>
      <c r="AC9189" s="23" t="s">
        <v>37801</v>
      </c>
      <c r="AD9189" s="23" t="s">
        <v>46294</v>
      </c>
      <c r="AE9189" t="s">
        <v>35409</v>
      </c>
    </row>
    <row r="9190" spans="1:31" ht="14.25" customHeight="1">
      <c r="A9190" s="1">
        <v>9189</v>
      </c>
      <c r="B9190" s="1" t="s">
        <v>54</v>
      </c>
      <c r="C9190" s="1" t="s">
        <v>442</v>
      </c>
      <c r="D9190" s="1" t="s">
        <v>557</v>
      </c>
      <c r="E9190" s="1" t="s">
        <v>558</v>
      </c>
      <c r="F9190" s="1" t="s">
        <v>21168</v>
      </c>
      <c r="G9190" s="14">
        <v>919444440664</v>
      </c>
      <c r="H9190" s="1" t="s">
        <v>8</v>
      </c>
      <c r="I9190" s="1" t="s">
        <v>9</v>
      </c>
      <c r="J9190" s="1" t="s">
        <v>70</v>
      </c>
      <c r="K9190" s="3" t="s">
        <v>42</v>
      </c>
      <c r="L9190" s="1" t="s">
        <v>70</v>
      </c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1"/>
      <c r="AA9190" s="1" t="s">
        <v>16</v>
      </c>
      <c r="AB9190" s="3" t="s">
        <v>12</v>
      </c>
      <c r="AC9190" s="23" t="s">
        <v>37801</v>
      </c>
      <c r="AD9190" s="23" t="s">
        <v>46295</v>
      </c>
      <c r="AE9190" t="s">
        <v>35394</v>
      </c>
    </row>
    <row r="9191" spans="1:31" ht="14.25" customHeight="1">
      <c r="A9191" s="1">
        <v>9190</v>
      </c>
      <c r="B9191" s="1" t="s">
        <v>54</v>
      </c>
      <c r="C9191" s="1" t="s">
        <v>443</v>
      </c>
      <c r="D9191" s="1" t="s">
        <v>526</v>
      </c>
      <c r="E9191" s="1" t="s">
        <v>824</v>
      </c>
      <c r="F9191" s="1" t="s">
        <v>31129</v>
      </c>
      <c r="G9191" s="14">
        <v>91909966444</v>
      </c>
      <c r="H9191" s="1" t="s">
        <v>8</v>
      </c>
      <c r="I9191" s="1" t="s">
        <v>41</v>
      </c>
      <c r="J9191" s="1" t="s">
        <v>70</v>
      </c>
      <c r="K9191" s="3" t="s">
        <v>63</v>
      </c>
      <c r="L9191" s="1" t="s">
        <v>70</v>
      </c>
      <c r="M9191" s="3" t="s">
        <v>213</v>
      </c>
      <c r="N9191" s="3" t="s">
        <v>70</v>
      </c>
      <c r="O9191" s="3" t="s">
        <v>17</v>
      </c>
      <c r="P9191" s="3" t="s">
        <v>70</v>
      </c>
      <c r="Q9191" s="3" t="s">
        <v>42</v>
      </c>
      <c r="R9191" s="3" t="s">
        <v>70</v>
      </c>
      <c r="S9191" s="3" t="s">
        <v>27</v>
      </c>
      <c r="T9191" s="3" t="s">
        <v>70</v>
      </c>
      <c r="U9191" s="3" t="s">
        <v>117</v>
      </c>
      <c r="V9191" s="3" t="s">
        <v>70</v>
      </c>
      <c r="W9191" s="3" t="s">
        <v>178</v>
      </c>
      <c r="X9191" s="3" t="s">
        <v>70</v>
      </c>
      <c r="Y9191" s="3" t="s">
        <v>171</v>
      </c>
      <c r="Z9191" s="1" t="s">
        <v>70</v>
      </c>
      <c r="AA9191" s="1" t="s">
        <v>16</v>
      </c>
      <c r="AB9191" s="3" t="s">
        <v>12</v>
      </c>
      <c r="AC9191" s="23" t="s">
        <v>37801</v>
      </c>
      <c r="AD9191" s="23" t="s">
        <v>46296</v>
      </c>
      <c r="AE9191" t="s">
        <v>35409</v>
      </c>
    </row>
    <row r="9192" spans="1:31" ht="14.25" customHeight="1">
      <c r="A9192" s="1">
        <v>9191</v>
      </c>
      <c r="B9192" s="1" t="s">
        <v>54</v>
      </c>
      <c r="C9192" s="1" t="s">
        <v>455</v>
      </c>
      <c r="D9192" s="1" t="s">
        <v>1968</v>
      </c>
      <c r="E9192" s="1" t="s">
        <v>824</v>
      </c>
      <c r="F9192" s="1" t="s">
        <v>31132</v>
      </c>
      <c r="G9192" s="14">
        <v>91449941441</v>
      </c>
      <c r="H9192" s="1" t="s">
        <v>15</v>
      </c>
      <c r="I9192" s="1" t="s">
        <v>9</v>
      </c>
      <c r="J9192" s="1" t="s">
        <v>70</v>
      </c>
      <c r="K9192" s="3" t="s">
        <v>42</v>
      </c>
      <c r="L9192" s="1" t="s">
        <v>70</v>
      </c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1"/>
      <c r="AA9192" s="1" t="s">
        <v>16</v>
      </c>
      <c r="AB9192" s="3" t="s">
        <v>12</v>
      </c>
      <c r="AC9192" s="23" t="s">
        <v>37801</v>
      </c>
      <c r="AD9192" s="23" t="s">
        <v>46297</v>
      </c>
      <c r="AE9192" t="s">
        <v>35409</v>
      </c>
    </row>
    <row r="9193" spans="1:31" ht="14.25" customHeight="1">
      <c r="A9193" s="1">
        <v>9192</v>
      </c>
      <c r="B9193" s="1" t="s">
        <v>54</v>
      </c>
      <c r="C9193" s="1" t="s">
        <v>456</v>
      </c>
      <c r="D9193" s="1" t="s">
        <v>35976</v>
      </c>
      <c r="E9193" s="1" t="s">
        <v>824</v>
      </c>
      <c r="F9193" s="1" t="s">
        <v>21175</v>
      </c>
      <c r="G9193" s="14">
        <v>91999699614</v>
      </c>
      <c r="H9193" s="1" t="s">
        <v>8</v>
      </c>
      <c r="I9193" s="1" t="s">
        <v>107</v>
      </c>
      <c r="J9193" s="1" t="s">
        <v>70</v>
      </c>
      <c r="K9193" s="3" t="s">
        <v>17</v>
      </c>
      <c r="L9193" s="1" t="s">
        <v>70</v>
      </c>
      <c r="M9193" s="4" t="s">
        <v>42</v>
      </c>
      <c r="N9193" s="3" t="s">
        <v>70</v>
      </c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1"/>
      <c r="AA9193" s="1" t="s">
        <v>16</v>
      </c>
      <c r="AB9193" s="3" t="s">
        <v>12</v>
      </c>
      <c r="AC9193" s="23" t="s">
        <v>37801</v>
      </c>
      <c r="AD9193" s="23" t="s">
        <v>46298</v>
      </c>
      <c r="AE9193" t="s">
        <v>35409</v>
      </c>
    </row>
    <row r="9194" spans="1:31" ht="14.25" customHeight="1">
      <c r="A9194" s="1">
        <v>9193</v>
      </c>
      <c r="B9194" s="1" t="s">
        <v>54</v>
      </c>
      <c r="C9194" s="1" t="s">
        <v>473</v>
      </c>
      <c r="D9194" s="1" t="s">
        <v>2609</v>
      </c>
      <c r="E9194" s="1" t="s">
        <v>139</v>
      </c>
      <c r="F9194" s="1" t="s">
        <v>21182</v>
      </c>
      <c r="G9194" s="14">
        <v>919944449</v>
      </c>
      <c r="H9194" s="1" t="s">
        <v>20</v>
      </c>
      <c r="I9194" s="1" t="s">
        <v>33</v>
      </c>
      <c r="J9194" s="1" t="s">
        <v>70</v>
      </c>
      <c r="K9194" s="3" t="s">
        <v>42</v>
      </c>
      <c r="L9194" s="1" t="s">
        <v>70</v>
      </c>
      <c r="M9194" s="3" t="s">
        <v>27</v>
      </c>
      <c r="N9194" s="3" t="s">
        <v>70</v>
      </c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1"/>
      <c r="AA9194" s="1" t="s">
        <v>16</v>
      </c>
      <c r="AB9194" s="3" t="s">
        <v>12</v>
      </c>
      <c r="AC9194" s="23" t="s">
        <v>37801</v>
      </c>
      <c r="AD9194" s="23" t="s">
        <v>46299</v>
      </c>
      <c r="AE9194" t="s">
        <v>35394</v>
      </c>
    </row>
    <row r="9195" spans="1:31" ht="14.25" customHeight="1">
      <c r="A9195" s="1">
        <v>9194</v>
      </c>
      <c r="B9195" s="1" t="s">
        <v>54</v>
      </c>
      <c r="C9195" s="1" t="s">
        <v>490</v>
      </c>
      <c r="D9195" s="1" t="s">
        <v>1305</v>
      </c>
      <c r="E9195" s="1" t="s">
        <v>7558</v>
      </c>
      <c r="F9195" s="1" t="s">
        <v>33415</v>
      </c>
      <c r="G9195" s="14">
        <v>9144964464</v>
      </c>
      <c r="H9195" s="1" t="s">
        <v>20</v>
      </c>
      <c r="I9195" s="1" t="s">
        <v>37779</v>
      </c>
      <c r="J9195" s="1" t="s">
        <v>70</v>
      </c>
      <c r="K9195" s="3" t="s">
        <v>42</v>
      </c>
      <c r="L9195" s="1" t="s">
        <v>70</v>
      </c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1"/>
      <c r="AA9195" s="1" t="s">
        <v>16</v>
      </c>
      <c r="AB9195" s="3" t="s">
        <v>12</v>
      </c>
      <c r="AC9195" s="23" t="s">
        <v>37801</v>
      </c>
      <c r="AD9195" s="23" t="s">
        <v>42168</v>
      </c>
      <c r="AE9195" t="s">
        <v>35409</v>
      </c>
    </row>
    <row r="9196" spans="1:31" ht="14.25" customHeight="1">
      <c r="A9196" s="1">
        <v>9195</v>
      </c>
      <c r="B9196" s="1" t="s">
        <v>54</v>
      </c>
      <c r="C9196" s="1" t="s">
        <v>500</v>
      </c>
      <c r="D9196" s="1" t="s">
        <v>3859</v>
      </c>
      <c r="E9196" s="1" t="s">
        <v>5025</v>
      </c>
      <c r="F9196" s="1" t="s">
        <v>31137</v>
      </c>
      <c r="G9196" s="14">
        <v>9199609911</v>
      </c>
      <c r="H9196" s="1" t="s">
        <v>20</v>
      </c>
      <c r="I9196" s="1" t="s">
        <v>9</v>
      </c>
      <c r="J9196" s="1" t="s">
        <v>70</v>
      </c>
      <c r="K9196" s="3" t="s">
        <v>42</v>
      </c>
      <c r="L9196" s="1" t="s">
        <v>70</v>
      </c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1"/>
      <c r="AA9196" s="1" t="s">
        <v>16</v>
      </c>
      <c r="AB9196" s="3" t="s">
        <v>12</v>
      </c>
      <c r="AC9196" s="23" t="s">
        <v>37801</v>
      </c>
      <c r="AD9196" s="23" t="s">
        <v>38442</v>
      </c>
      <c r="AE9196" t="s">
        <v>35409</v>
      </c>
    </row>
    <row r="9197" spans="1:31" ht="14.25" customHeight="1">
      <c r="A9197" s="1">
        <v>9196</v>
      </c>
      <c r="B9197" s="1" t="s">
        <v>54</v>
      </c>
      <c r="C9197" s="1" t="s">
        <v>512</v>
      </c>
      <c r="D9197" s="1" t="s">
        <v>35977</v>
      </c>
      <c r="E9197" s="1" t="s">
        <v>37149</v>
      </c>
      <c r="F9197" s="1" t="s">
        <v>21200</v>
      </c>
      <c r="G9197" s="14">
        <v>919444901149</v>
      </c>
      <c r="H9197" s="1" t="s">
        <v>8</v>
      </c>
      <c r="I9197" s="1" t="s">
        <v>41</v>
      </c>
      <c r="J9197" s="1" t="s">
        <v>70</v>
      </c>
      <c r="K9197" s="3" t="s">
        <v>42</v>
      </c>
      <c r="L9197" s="1" t="s">
        <v>70</v>
      </c>
      <c r="M9197" s="3" t="s">
        <v>27</v>
      </c>
      <c r="N9197" s="3" t="s">
        <v>70</v>
      </c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1"/>
      <c r="AA9197" s="1" t="s">
        <v>16</v>
      </c>
      <c r="AB9197" s="3" t="s">
        <v>12</v>
      </c>
      <c r="AC9197" s="23" t="s">
        <v>37801</v>
      </c>
      <c r="AD9197" s="23" t="s">
        <v>45994</v>
      </c>
      <c r="AE9197" t="s">
        <v>35394</v>
      </c>
    </row>
    <row r="9198" spans="1:31" ht="14.25" customHeight="1">
      <c r="A9198" s="1">
        <v>9197</v>
      </c>
      <c r="B9198" s="1" t="s">
        <v>54</v>
      </c>
      <c r="C9198" s="1" t="s">
        <v>515</v>
      </c>
      <c r="D9198" s="1" t="s">
        <v>5723</v>
      </c>
      <c r="E9198" s="1" t="s">
        <v>37150</v>
      </c>
      <c r="F9198" s="1" t="s">
        <v>33418</v>
      </c>
      <c r="G9198" s="14">
        <v>9199440664</v>
      </c>
      <c r="H9198" s="1" t="s">
        <v>8</v>
      </c>
      <c r="I9198" s="1" t="s">
        <v>37779</v>
      </c>
      <c r="J9198" s="1" t="s">
        <v>70</v>
      </c>
      <c r="K9198" s="3" t="s">
        <v>42</v>
      </c>
      <c r="L9198" s="1" t="s">
        <v>70</v>
      </c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1"/>
      <c r="AA9198" s="1" t="s">
        <v>16</v>
      </c>
      <c r="AB9198" s="3" t="s">
        <v>12</v>
      </c>
      <c r="AC9198" s="23" t="s">
        <v>37801</v>
      </c>
      <c r="AD9198" s="23" t="s">
        <v>46300</v>
      </c>
      <c r="AE9198" t="s">
        <v>35410</v>
      </c>
    </row>
    <row r="9199" spans="1:31" ht="14.25" customHeight="1">
      <c r="A9199" s="1">
        <v>9198</v>
      </c>
      <c r="B9199" s="1" t="s">
        <v>54</v>
      </c>
      <c r="C9199" s="1" t="s">
        <v>529</v>
      </c>
      <c r="D9199" s="1" t="s">
        <v>1263</v>
      </c>
      <c r="E9199" s="1" t="s">
        <v>798</v>
      </c>
      <c r="F9199" s="1" t="s">
        <v>21208</v>
      </c>
      <c r="G9199" s="14">
        <v>919444446604</v>
      </c>
      <c r="H9199" s="1" t="s">
        <v>20</v>
      </c>
      <c r="I9199" s="1" t="s">
        <v>9</v>
      </c>
      <c r="J9199" s="1" t="s">
        <v>70</v>
      </c>
      <c r="K9199" s="3" t="s">
        <v>42</v>
      </c>
      <c r="L9199" s="1" t="s">
        <v>70</v>
      </c>
      <c r="M9199" s="3" t="s">
        <v>27</v>
      </c>
      <c r="N9199" s="3" t="s">
        <v>70</v>
      </c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1"/>
      <c r="AA9199" s="1" t="s">
        <v>16</v>
      </c>
      <c r="AB9199" s="3" t="s">
        <v>12</v>
      </c>
      <c r="AC9199" s="23" t="s">
        <v>37801</v>
      </c>
      <c r="AD9199" s="23" t="s">
        <v>46301</v>
      </c>
      <c r="AE9199" t="s">
        <v>35409</v>
      </c>
    </row>
    <row r="9200" spans="1:31" ht="14.25" customHeight="1">
      <c r="A9200" s="1">
        <v>9199</v>
      </c>
      <c r="B9200" s="1" t="s">
        <v>54</v>
      </c>
      <c r="C9200" s="1" t="s">
        <v>539</v>
      </c>
      <c r="D9200" s="1" t="s">
        <v>437</v>
      </c>
      <c r="E9200" s="1" t="s">
        <v>102</v>
      </c>
      <c r="F9200" s="1" t="s">
        <v>33421</v>
      </c>
      <c r="G9200" s="14">
        <v>919994444664</v>
      </c>
      <c r="H9200" s="1" t="s">
        <v>8</v>
      </c>
      <c r="I9200" s="1" t="s">
        <v>41</v>
      </c>
      <c r="J9200" s="1" t="s">
        <v>70</v>
      </c>
      <c r="K9200" s="3" t="s">
        <v>42</v>
      </c>
      <c r="L9200" s="1" t="s">
        <v>70</v>
      </c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1"/>
      <c r="AA9200" s="1" t="s">
        <v>16</v>
      </c>
      <c r="AB9200" s="3" t="s">
        <v>12</v>
      </c>
      <c r="AC9200" s="23" t="s">
        <v>37801</v>
      </c>
      <c r="AD9200" s="23" t="s">
        <v>46302</v>
      </c>
      <c r="AE9200" t="s">
        <v>35409</v>
      </c>
    </row>
    <row r="9201" spans="1:31" ht="14.25" customHeight="1">
      <c r="A9201" s="1">
        <v>9200</v>
      </c>
      <c r="B9201" s="1" t="s">
        <v>54</v>
      </c>
      <c r="C9201" s="1" t="s">
        <v>540</v>
      </c>
      <c r="D9201" s="1" t="s">
        <v>37634</v>
      </c>
      <c r="E9201" s="1" t="s">
        <v>5472</v>
      </c>
      <c r="F9201" s="1" t="s">
        <v>33422</v>
      </c>
      <c r="G9201" s="14">
        <v>91696646144</v>
      </c>
      <c r="H9201" s="1" t="s">
        <v>8</v>
      </c>
      <c r="I9201" s="1" t="s">
        <v>9</v>
      </c>
      <c r="J9201" s="1" t="s">
        <v>70</v>
      </c>
      <c r="K9201" s="3" t="s">
        <v>27</v>
      </c>
      <c r="L9201" s="1" t="s">
        <v>70</v>
      </c>
      <c r="M9201" s="3" t="s">
        <v>47344</v>
      </c>
      <c r="N9201" s="3" t="s">
        <v>70</v>
      </c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1"/>
      <c r="AA9201" s="1" t="s">
        <v>16</v>
      </c>
      <c r="AB9201" s="3" t="s">
        <v>12</v>
      </c>
      <c r="AC9201" s="23" t="s">
        <v>37801</v>
      </c>
      <c r="AD9201" s="23" t="s">
        <v>42654</v>
      </c>
      <c r="AE9201" t="s">
        <v>35409</v>
      </c>
    </row>
    <row r="9202" spans="1:31" ht="14.25" customHeight="1">
      <c r="A9202" s="1">
        <v>9201</v>
      </c>
      <c r="B9202" s="1" t="s">
        <v>54</v>
      </c>
      <c r="C9202" s="1" t="s">
        <v>550</v>
      </c>
      <c r="D9202" s="1" t="s">
        <v>35535</v>
      </c>
      <c r="E9202" s="1" t="s">
        <v>9031</v>
      </c>
      <c r="F9202" s="1" t="s">
        <v>21216</v>
      </c>
      <c r="G9202" s="14">
        <v>91964404909</v>
      </c>
      <c r="H9202" s="1" t="s">
        <v>20</v>
      </c>
      <c r="I9202" s="1" t="s">
        <v>9</v>
      </c>
      <c r="J9202" s="1" t="s">
        <v>70</v>
      </c>
      <c r="K9202" s="3" t="s">
        <v>42</v>
      </c>
      <c r="L9202" s="1" t="s">
        <v>70</v>
      </c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1"/>
      <c r="AA9202" s="1" t="s">
        <v>16</v>
      </c>
      <c r="AB9202" s="3" t="s">
        <v>12</v>
      </c>
      <c r="AC9202" s="23" t="s">
        <v>37801</v>
      </c>
      <c r="AD9202" s="23" t="s">
        <v>46303</v>
      </c>
      <c r="AE9202" t="s">
        <v>35410</v>
      </c>
    </row>
    <row r="9203" spans="1:31" ht="14.25" customHeight="1">
      <c r="A9203" s="1">
        <v>9202</v>
      </c>
      <c r="B9203" s="9" t="s">
        <v>6</v>
      </c>
      <c r="C9203" s="1" t="s">
        <v>552</v>
      </c>
      <c r="D9203" s="1" t="s">
        <v>486</v>
      </c>
      <c r="E9203" s="1" t="s">
        <v>553</v>
      </c>
      <c r="F9203" s="1" t="s">
        <v>21218</v>
      </c>
      <c r="G9203" s="14">
        <v>919444040964</v>
      </c>
      <c r="H9203" s="1" t="s">
        <v>15</v>
      </c>
      <c r="I9203" s="1" t="s">
        <v>9</v>
      </c>
      <c r="J9203" s="1" t="s">
        <v>70</v>
      </c>
      <c r="K9203" s="3" t="s">
        <v>42</v>
      </c>
      <c r="L9203" s="1" t="s">
        <v>70</v>
      </c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1"/>
      <c r="AA9203" s="1" t="s">
        <v>16</v>
      </c>
      <c r="AB9203" s="3" t="s">
        <v>12</v>
      </c>
      <c r="AC9203" s="23" t="s">
        <v>37801</v>
      </c>
      <c r="AD9203" s="23" t="s">
        <v>46303</v>
      </c>
      <c r="AE9203" t="s">
        <v>35410</v>
      </c>
    </row>
    <row r="9204" spans="1:31" ht="14.25" customHeight="1">
      <c r="A9204" s="1">
        <v>9203</v>
      </c>
      <c r="B9204" s="9" t="s">
        <v>6</v>
      </c>
      <c r="C9204" s="1" t="s">
        <v>554</v>
      </c>
      <c r="D9204" s="1" t="s">
        <v>555</v>
      </c>
      <c r="E9204" s="1" t="s">
        <v>40</v>
      </c>
      <c r="F9204" s="1" t="s">
        <v>21219</v>
      </c>
      <c r="G9204" s="14">
        <v>919664944949</v>
      </c>
      <c r="H9204" s="1" t="s">
        <v>20</v>
      </c>
      <c r="I9204" s="1" t="s">
        <v>37779</v>
      </c>
      <c r="J9204" s="1" t="s">
        <v>70</v>
      </c>
      <c r="K9204" s="3" t="s">
        <v>42</v>
      </c>
      <c r="L9204" s="1" t="s">
        <v>70</v>
      </c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1"/>
      <c r="AA9204" s="1" t="s">
        <v>16</v>
      </c>
      <c r="AB9204" s="3" t="s">
        <v>12</v>
      </c>
      <c r="AC9204" s="23" t="s">
        <v>37801</v>
      </c>
      <c r="AD9204" s="23" t="s">
        <v>46304</v>
      </c>
      <c r="AE9204" t="s">
        <v>35394</v>
      </c>
    </row>
    <row r="9205" spans="1:31" ht="14.25" customHeight="1">
      <c r="A9205" s="1">
        <v>9204</v>
      </c>
      <c r="B9205" s="9" t="s">
        <v>6</v>
      </c>
      <c r="C9205" s="1" t="s">
        <v>560</v>
      </c>
      <c r="D9205" s="1" t="s">
        <v>561</v>
      </c>
      <c r="E9205" s="1" t="s">
        <v>562</v>
      </c>
      <c r="F9205" s="1" t="s">
        <v>563</v>
      </c>
      <c r="G9205" s="14">
        <v>9194966044</v>
      </c>
      <c r="H9205" s="1" t="s">
        <v>15</v>
      </c>
      <c r="I9205" s="1" t="s">
        <v>41</v>
      </c>
      <c r="J9205" s="1" t="s">
        <v>70</v>
      </c>
      <c r="K9205" s="3" t="s">
        <v>42</v>
      </c>
      <c r="L9205" s="1" t="s">
        <v>70</v>
      </c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1"/>
      <c r="AA9205" s="1" t="s">
        <v>16</v>
      </c>
      <c r="AB9205" s="3" t="s">
        <v>12</v>
      </c>
      <c r="AC9205" s="23" t="s">
        <v>37801</v>
      </c>
      <c r="AD9205" s="23" t="s">
        <v>46305</v>
      </c>
      <c r="AE9205" t="s">
        <v>35410</v>
      </c>
    </row>
    <row r="9206" spans="1:31" ht="14.25" customHeight="1">
      <c r="A9206" s="1">
        <v>9205</v>
      </c>
      <c r="B9206" s="1" t="s">
        <v>54</v>
      </c>
      <c r="C9206" s="1" t="s">
        <v>566</v>
      </c>
      <c r="D9206" s="1" t="s">
        <v>35978</v>
      </c>
      <c r="E9206" s="1" t="s">
        <v>2937</v>
      </c>
      <c r="F9206" s="1" t="s">
        <v>31142</v>
      </c>
      <c r="G9206" s="14">
        <v>919404419</v>
      </c>
      <c r="H9206" s="1" t="s">
        <v>37</v>
      </c>
      <c r="I9206" s="1" t="s">
        <v>9</v>
      </c>
      <c r="J9206" s="1" t="s">
        <v>70</v>
      </c>
      <c r="K9206" s="3" t="s">
        <v>42</v>
      </c>
      <c r="L9206" s="1" t="s">
        <v>70</v>
      </c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1"/>
      <c r="AA9206" s="1" t="s">
        <v>16</v>
      </c>
      <c r="AB9206" s="3" t="s">
        <v>12</v>
      </c>
      <c r="AC9206" s="23" t="s">
        <v>37801</v>
      </c>
      <c r="AD9206" s="23" t="s">
        <v>46306</v>
      </c>
      <c r="AE9206" t="s">
        <v>35394</v>
      </c>
    </row>
    <row r="9207" spans="1:31" ht="14.25" customHeight="1">
      <c r="A9207" s="1">
        <v>9206</v>
      </c>
      <c r="B9207" s="1" t="s">
        <v>54</v>
      </c>
      <c r="C9207" s="1" t="s">
        <v>572</v>
      </c>
      <c r="D9207" s="1" t="s">
        <v>841</v>
      </c>
      <c r="E9207" s="1" t="s">
        <v>506</v>
      </c>
      <c r="F9207" s="1" t="s">
        <v>21225</v>
      </c>
      <c r="G9207" s="14">
        <v>9199091194</v>
      </c>
      <c r="H9207" s="1" t="s">
        <v>132</v>
      </c>
      <c r="I9207" s="1" t="s">
        <v>41</v>
      </c>
      <c r="J9207" s="1" t="s">
        <v>70</v>
      </c>
      <c r="K9207" s="3" t="s">
        <v>42</v>
      </c>
      <c r="L9207" s="1" t="s">
        <v>70</v>
      </c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1"/>
      <c r="AA9207" s="1" t="s">
        <v>16</v>
      </c>
      <c r="AB9207" s="3" t="s">
        <v>12</v>
      </c>
      <c r="AC9207" s="23" t="s">
        <v>37801</v>
      </c>
      <c r="AD9207" s="23" t="s">
        <v>46307</v>
      </c>
      <c r="AE9207" t="s">
        <v>35409</v>
      </c>
    </row>
    <row r="9208" spans="1:31" ht="14.25" customHeight="1">
      <c r="A9208" s="1">
        <v>9207</v>
      </c>
      <c r="B9208" s="9" t="s">
        <v>6</v>
      </c>
      <c r="C9208" s="1" t="s">
        <v>582</v>
      </c>
      <c r="D9208" s="1" t="s">
        <v>48</v>
      </c>
      <c r="E9208" s="1" t="s">
        <v>583</v>
      </c>
      <c r="F9208" s="1" t="s">
        <v>21229</v>
      </c>
      <c r="G9208" s="14">
        <v>919494990</v>
      </c>
      <c r="H9208" s="1" t="s">
        <v>15</v>
      </c>
      <c r="I9208" s="1" t="s">
        <v>62</v>
      </c>
      <c r="J9208" s="1" t="s">
        <v>70</v>
      </c>
      <c r="K9208" s="3" t="s">
        <v>42</v>
      </c>
      <c r="L9208" s="1" t="s">
        <v>70</v>
      </c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1"/>
      <c r="AA9208" s="1" t="s">
        <v>16</v>
      </c>
      <c r="AB9208" s="3" t="s">
        <v>12</v>
      </c>
      <c r="AC9208" s="23" t="s">
        <v>37801</v>
      </c>
      <c r="AD9208" s="23" t="s">
        <v>46308</v>
      </c>
      <c r="AE9208" t="s">
        <v>35394</v>
      </c>
    </row>
    <row r="9209" spans="1:31" ht="14.25" customHeight="1">
      <c r="A9209" s="1">
        <v>9208</v>
      </c>
      <c r="B9209" s="9" t="s">
        <v>6</v>
      </c>
      <c r="C9209" s="1" t="s">
        <v>585</v>
      </c>
      <c r="D9209" s="1" t="s">
        <v>486</v>
      </c>
      <c r="E9209" s="1" t="s">
        <v>90</v>
      </c>
      <c r="F9209" s="1" t="s">
        <v>21231</v>
      </c>
      <c r="G9209" s="14">
        <v>91440160944</v>
      </c>
      <c r="H9209" s="1" t="s">
        <v>15</v>
      </c>
      <c r="I9209" s="1" t="s">
        <v>41</v>
      </c>
      <c r="J9209" s="1" t="s">
        <v>70</v>
      </c>
      <c r="K9209" s="3" t="s">
        <v>17</v>
      </c>
      <c r="L9209" s="1" t="s">
        <v>70</v>
      </c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1"/>
      <c r="AA9209" s="1" t="s">
        <v>11</v>
      </c>
      <c r="AB9209" s="3" t="s">
        <v>586</v>
      </c>
      <c r="AC9209" s="23" t="s">
        <v>37801</v>
      </c>
      <c r="AD9209" s="23" t="s">
        <v>46309</v>
      </c>
      <c r="AE9209" t="s">
        <v>35410</v>
      </c>
    </row>
    <row r="9210" spans="1:31" ht="14.25" customHeight="1">
      <c r="A9210" s="1">
        <v>9209</v>
      </c>
      <c r="B9210" s="9" t="s">
        <v>6</v>
      </c>
      <c r="C9210" s="1" t="s">
        <v>587</v>
      </c>
      <c r="D9210" s="1" t="s">
        <v>92</v>
      </c>
      <c r="E9210" s="1" t="s">
        <v>588</v>
      </c>
      <c r="F9210" s="1" t="s">
        <v>21232</v>
      </c>
      <c r="G9210" s="14">
        <v>919104064164</v>
      </c>
      <c r="H9210" s="1" t="s">
        <v>15</v>
      </c>
      <c r="I9210" s="1" t="s">
        <v>9</v>
      </c>
      <c r="J9210" s="1" t="s">
        <v>70</v>
      </c>
      <c r="K9210" s="3" t="s">
        <v>42</v>
      </c>
      <c r="L9210" s="1" t="s">
        <v>70</v>
      </c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1"/>
      <c r="AA9210" s="1" t="s">
        <v>16</v>
      </c>
      <c r="AB9210" s="3" t="s">
        <v>12</v>
      </c>
      <c r="AC9210" s="23" t="s">
        <v>37801</v>
      </c>
      <c r="AD9210" s="23" t="s">
        <v>46310</v>
      </c>
      <c r="AE9210" t="s">
        <v>35410</v>
      </c>
    </row>
    <row r="9211" spans="1:31" ht="14.25" customHeight="1">
      <c r="A9211" s="1">
        <v>9210</v>
      </c>
      <c r="B9211" s="1" t="s">
        <v>54</v>
      </c>
      <c r="C9211" s="1" t="s">
        <v>590</v>
      </c>
      <c r="D9211" s="1" t="s">
        <v>951</v>
      </c>
      <c r="E9211" s="1" t="s">
        <v>217</v>
      </c>
      <c r="F9211" s="1" t="s">
        <v>31144</v>
      </c>
      <c r="G9211" s="14">
        <v>91999496464</v>
      </c>
      <c r="H9211" s="1" t="s">
        <v>8</v>
      </c>
      <c r="I9211" s="1" t="s">
        <v>41</v>
      </c>
      <c r="J9211" s="1" t="s">
        <v>70</v>
      </c>
      <c r="K9211" s="3" t="s">
        <v>42</v>
      </c>
      <c r="L9211" s="1" t="s">
        <v>70</v>
      </c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1"/>
      <c r="AA9211" s="1" t="s">
        <v>16</v>
      </c>
      <c r="AB9211" s="3" t="s">
        <v>12</v>
      </c>
      <c r="AC9211" s="23" t="s">
        <v>37801</v>
      </c>
      <c r="AD9211" s="23" t="s">
        <v>46311</v>
      </c>
      <c r="AE9211" t="s">
        <v>35409</v>
      </c>
    </row>
    <row r="9212" spans="1:31" ht="14.25" customHeight="1">
      <c r="A9212" s="1">
        <v>9211</v>
      </c>
      <c r="B9212" s="1" t="s">
        <v>54</v>
      </c>
      <c r="C9212" s="1" t="s">
        <v>595</v>
      </c>
      <c r="D9212" s="1" t="s">
        <v>35979</v>
      </c>
      <c r="E9212" s="1" t="s">
        <v>724</v>
      </c>
      <c r="F9212" s="1" t="s">
        <v>33426</v>
      </c>
      <c r="G9212" s="14">
        <v>919446644469</v>
      </c>
      <c r="H9212" s="1" t="s">
        <v>15</v>
      </c>
      <c r="I9212" s="1" t="s">
        <v>9</v>
      </c>
      <c r="J9212" s="1" t="s">
        <v>70</v>
      </c>
      <c r="K9212" s="3" t="s">
        <v>178</v>
      </c>
      <c r="L9212" s="1" t="s">
        <v>70</v>
      </c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1"/>
      <c r="AA9212" s="1" t="s">
        <v>16</v>
      </c>
      <c r="AB9212" s="3" t="s">
        <v>12</v>
      </c>
      <c r="AC9212" s="23" t="s">
        <v>37801</v>
      </c>
      <c r="AD9212" s="23" t="s">
        <v>46312</v>
      </c>
      <c r="AE9212" t="s">
        <v>35410</v>
      </c>
    </row>
    <row r="9213" spans="1:31" ht="14.25" customHeight="1">
      <c r="A9213" s="1">
        <v>9212</v>
      </c>
      <c r="B9213" s="1" t="s">
        <v>54</v>
      </c>
      <c r="C9213" s="1" t="s">
        <v>606</v>
      </c>
      <c r="D9213" s="1" t="s">
        <v>2849</v>
      </c>
      <c r="E9213" s="1" t="s">
        <v>19</v>
      </c>
      <c r="F9213" s="1" t="s">
        <v>21240</v>
      </c>
      <c r="G9213" s="14">
        <v>9199466690</v>
      </c>
      <c r="H9213" s="1" t="s">
        <v>8</v>
      </c>
      <c r="I9213" s="1" t="s">
        <v>9</v>
      </c>
      <c r="J9213" s="1" t="s">
        <v>70</v>
      </c>
      <c r="K9213" s="3" t="s">
        <v>42</v>
      </c>
      <c r="L9213" s="1" t="s">
        <v>70</v>
      </c>
      <c r="M9213" s="3" t="s">
        <v>27</v>
      </c>
      <c r="N9213" s="3" t="s">
        <v>70</v>
      </c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1"/>
      <c r="AA9213" s="1" t="s">
        <v>16</v>
      </c>
      <c r="AB9213" s="3" t="s">
        <v>12</v>
      </c>
      <c r="AC9213" s="23" t="s">
        <v>37801</v>
      </c>
      <c r="AD9213" s="23" t="s">
        <v>46313</v>
      </c>
      <c r="AE9213" t="s">
        <v>35409</v>
      </c>
    </row>
    <row r="9214" spans="1:31" ht="14.25" customHeight="1">
      <c r="A9214" s="1">
        <v>9213</v>
      </c>
      <c r="B9214" s="1" t="s">
        <v>54</v>
      </c>
      <c r="C9214" s="1" t="s">
        <v>607</v>
      </c>
      <c r="D9214" s="1" t="s">
        <v>1160</v>
      </c>
      <c r="E9214" s="1" t="s">
        <v>824</v>
      </c>
      <c r="F9214" s="1" t="s">
        <v>21241</v>
      </c>
      <c r="G9214" s="14">
        <v>919446016994</v>
      </c>
      <c r="H9214" s="1" t="s">
        <v>20</v>
      </c>
      <c r="I9214" s="1" t="s">
        <v>62</v>
      </c>
      <c r="J9214" s="1" t="s">
        <v>70</v>
      </c>
      <c r="K9214" s="3" t="s">
        <v>17</v>
      </c>
      <c r="L9214" s="1" t="s">
        <v>70</v>
      </c>
      <c r="M9214" s="4" t="s">
        <v>42</v>
      </c>
      <c r="N9214" s="3" t="s">
        <v>70</v>
      </c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1"/>
      <c r="AA9214" s="1" t="s">
        <v>16</v>
      </c>
      <c r="AB9214" s="3" t="s">
        <v>12</v>
      </c>
      <c r="AC9214" s="23" t="s">
        <v>37801</v>
      </c>
      <c r="AD9214" s="23" t="s">
        <v>46314</v>
      </c>
      <c r="AE9214" t="s">
        <v>35409</v>
      </c>
    </row>
    <row r="9215" spans="1:31" ht="14.25" customHeight="1">
      <c r="A9215" s="1">
        <v>9214</v>
      </c>
      <c r="B9215" s="1" t="s">
        <v>54</v>
      </c>
      <c r="C9215" s="1" t="s">
        <v>629</v>
      </c>
      <c r="D9215" s="1" t="s">
        <v>65</v>
      </c>
      <c r="E9215" s="1" t="s">
        <v>40</v>
      </c>
      <c r="F9215" s="1" t="s">
        <v>21247</v>
      </c>
      <c r="G9215" s="14">
        <v>919646040</v>
      </c>
      <c r="H9215" s="1" t="s">
        <v>15</v>
      </c>
      <c r="I9215" s="1" t="s">
        <v>9</v>
      </c>
      <c r="J9215" s="1" t="s">
        <v>70</v>
      </c>
      <c r="K9215" s="3" t="s">
        <v>42</v>
      </c>
      <c r="L9215" s="1" t="s">
        <v>70</v>
      </c>
      <c r="M9215" s="3" t="s">
        <v>27</v>
      </c>
      <c r="N9215" s="3" t="s">
        <v>70</v>
      </c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1"/>
      <c r="AA9215" s="1" t="s">
        <v>16</v>
      </c>
      <c r="AB9215" s="3" t="s">
        <v>12</v>
      </c>
      <c r="AC9215" s="23" t="s">
        <v>37801</v>
      </c>
      <c r="AD9215" s="23" t="s">
        <v>46315</v>
      </c>
      <c r="AE9215" t="s">
        <v>35409</v>
      </c>
    </row>
    <row r="9216" spans="1:31" ht="14.25" customHeight="1">
      <c r="A9216" s="1">
        <v>9215</v>
      </c>
      <c r="B9216" s="1" t="s">
        <v>54</v>
      </c>
      <c r="C9216" s="1" t="s">
        <v>644</v>
      </c>
      <c r="D9216" s="1" t="s">
        <v>1305</v>
      </c>
      <c r="E9216" s="1" t="s">
        <v>37151</v>
      </c>
      <c r="F9216" s="1" t="s">
        <v>21253</v>
      </c>
      <c r="G9216" s="14">
        <v>91940069106</v>
      </c>
      <c r="H9216" s="1" t="s">
        <v>20</v>
      </c>
      <c r="I9216" s="1" t="s">
        <v>9</v>
      </c>
      <c r="J9216" s="1" t="s">
        <v>70</v>
      </c>
      <c r="K9216" s="3" t="s">
        <v>42</v>
      </c>
      <c r="L9216" s="1" t="s">
        <v>70</v>
      </c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1"/>
      <c r="AA9216" s="1" t="s">
        <v>16</v>
      </c>
      <c r="AB9216" s="3" t="s">
        <v>12</v>
      </c>
      <c r="AC9216" s="23" t="s">
        <v>37801</v>
      </c>
      <c r="AD9216" s="23" t="s">
        <v>46316</v>
      </c>
      <c r="AE9216" t="s">
        <v>35410</v>
      </c>
    </row>
    <row r="9217" spans="1:31" ht="14.25" customHeight="1">
      <c r="A9217" s="1">
        <v>9216</v>
      </c>
      <c r="B9217" s="1" t="s">
        <v>54</v>
      </c>
      <c r="C9217" s="1" t="s">
        <v>668</v>
      </c>
      <c r="D9217" s="1" t="s">
        <v>672</v>
      </c>
      <c r="E9217" s="1" t="s">
        <v>7373</v>
      </c>
      <c r="F9217" s="1" t="s">
        <v>21262</v>
      </c>
      <c r="G9217" s="14">
        <v>919446906690</v>
      </c>
      <c r="H9217" s="1" t="s">
        <v>8</v>
      </c>
      <c r="I9217" s="1" t="s">
        <v>37779</v>
      </c>
      <c r="J9217" s="1" t="s">
        <v>70</v>
      </c>
      <c r="K9217" s="3" t="s">
        <v>17</v>
      </c>
      <c r="L9217" s="1" t="s">
        <v>70</v>
      </c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1"/>
      <c r="AA9217" s="1" t="s">
        <v>11</v>
      </c>
      <c r="AB9217" s="3" t="s">
        <v>13</v>
      </c>
      <c r="AC9217" s="23" t="s">
        <v>37801</v>
      </c>
      <c r="AD9217" s="23" t="s">
        <v>46317</v>
      </c>
      <c r="AE9217" t="s">
        <v>35399</v>
      </c>
    </row>
    <row r="9218" spans="1:31" ht="14.25" customHeight="1">
      <c r="A9218" s="1">
        <v>9217</v>
      </c>
      <c r="B9218" s="9" t="s">
        <v>6</v>
      </c>
      <c r="C9218" s="1" t="s">
        <v>669</v>
      </c>
      <c r="D9218" s="1" t="s">
        <v>89</v>
      </c>
      <c r="E9218" s="1" t="s">
        <v>40</v>
      </c>
      <c r="F9218" s="1" t="s">
        <v>21263</v>
      </c>
      <c r="G9218" s="14">
        <v>914400441901</v>
      </c>
      <c r="H9218" s="1" t="s">
        <v>15</v>
      </c>
      <c r="I9218" s="1" t="s">
        <v>9</v>
      </c>
      <c r="J9218" s="1" t="s">
        <v>70</v>
      </c>
      <c r="K9218" s="3" t="s">
        <v>27</v>
      </c>
      <c r="L9218" s="1" t="s">
        <v>70</v>
      </c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1"/>
      <c r="AA9218" s="1" t="s">
        <v>16</v>
      </c>
      <c r="AB9218" s="3" t="s">
        <v>12</v>
      </c>
      <c r="AC9218" s="23" t="s">
        <v>37801</v>
      </c>
      <c r="AD9218" s="23" t="s">
        <v>46318</v>
      </c>
      <c r="AE9218" t="s">
        <v>35399</v>
      </c>
    </row>
    <row r="9219" spans="1:31" ht="14.25" customHeight="1">
      <c r="A9219" s="1">
        <v>9218</v>
      </c>
      <c r="B9219" s="1" t="s">
        <v>54</v>
      </c>
      <c r="C9219" s="1" t="s">
        <v>670</v>
      </c>
      <c r="D9219" s="1" t="s">
        <v>1720</v>
      </c>
      <c r="E9219" s="1" t="s">
        <v>362</v>
      </c>
      <c r="F9219" s="1" t="s">
        <v>21264</v>
      </c>
      <c r="G9219" s="14">
        <v>9194994164</v>
      </c>
      <c r="H9219" s="1" t="s">
        <v>8</v>
      </c>
      <c r="I9219" s="1" t="s">
        <v>41</v>
      </c>
      <c r="J9219" s="1" t="s">
        <v>70</v>
      </c>
      <c r="K9219" s="3" t="s">
        <v>42</v>
      </c>
      <c r="L9219" s="1" t="s">
        <v>70</v>
      </c>
      <c r="M9219" s="3" t="s">
        <v>27</v>
      </c>
      <c r="N9219" s="3" t="s">
        <v>70</v>
      </c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1"/>
      <c r="AA9219" s="1" t="s">
        <v>16</v>
      </c>
      <c r="AB9219" s="3" t="s">
        <v>12</v>
      </c>
      <c r="AC9219" s="23" t="s">
        <v>37801</v>
      </c>
      <c r="AD9219" s="23" t="s">
        <v>46319</v>
      </c>
      <c r="AE9219" t="s">
        <v>35394</v>
      </c>
    </row>
    <row r="9220" spans="1:31" ht="14.25" customHeight="1">
      <c r="A9220" s="1">
        <v>9219</v>
      </c>
      <c r="B9220" s="1" t="s">
        <v>54</v>
      </c>
      <c r="C9220" s="1" t="s">
        <v>681</v>
      </c>
      <c r="D9220" s="1" t="s">
        <v>35652</v>
      </c>
      <c r="E9220" s="1" t="s">
        <v>3405</v>
      </c>
      <c r="F9220" s="1" t="s">
        <v>31156</v>
      </c>
      <c r="G9220" s="14">
        <v>919446094916</v>
      </c>
      <c r="H9220" s="1" t="s">
        <v>20</v>
      </c>
      <c r="I9220" s="1" t="s">
        <v>41</v>
      </c>
      <c r="J9220" s="1" t="s">
        <v>70</v>
      </c>
      <c r="K9220" s="3" t="s">
        <v>27</v>
      </c>
      <c r="L9220" s="1" t="s">
        <v>70</v>
      </c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1"/>
      <c r="AA9220" s="1" t="s">
        <v>16</v>
      </c>
      <c r="AB9220" s="3" t="s">
        <v>12</v>
      </c>
      <c r="AC9220" s="23" t="s">
        <v>37801</v>
      </c>
      <c r="AD9220" s="23" t="s">
        <v>38280</v>
      </c>
      <c r="AE9220" t="s">
        <v>35409</v>
      </c>
    </row>
    <row r="9221" spans="1:31" ht="14.25" customHeight="1">
      <c r="A9221" s="1">
        <v>9220</v>
      </c>
      <c r="B9221" s="1" t="s">
        <v>54</v>
      </c>
      <c r="C9221" s="1" t="s">
        <v>684</v>
      </c>
      <c r="D9221" s="1" t="s">
        <v>72</v>
      </c>
      <c r="E9221" s="1" t="s">
        <v>40</v>
      </c>
      <c r="F9221" s="1" t="s">
        <v>21271</v>
      </c>
      <c r="G9221" s="14">
        <v>919446496461</v>
      </c>
      <c r="H9221" s="1" t="s">
        <v>8</v>
      </c>
      <c r="I9221" s="1" t="s">
        <v>41</v>
      </c>
      <c r="J9221" s="1" t="s">
        <v>70</v>
      </c>
      <c r="K9221" s="3" t="s">
        <v>42</v>
      </c>
      <c r="L9221" s="1" t="s">
        <v>70</v>
      </c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1"/>
      <c r="AA9221" s="1" t="s">
        <v>16</v>
      </c>
      <c r="AB9221" s="3" t="s">
        <v>12</v>
      </c>
      <c r="AC9221" s="23" t="s">
        <v>37801</v>
      </c>
      <c r="AD9221" s="23" t="s">
        <v>46320</v>
      </c>
      <c r="AE9221" t="s">
        <v>35394</v>
      </c>
    </row>
    <row r="9222" spans="1:31" ht="14.25" customHeight="1">
      <c r="A9222" s="1">
        <v>9221</v>
      </c>
      <c r="B9222" s="1" t="s">
        <v>54</v>
      </c>
      <c r="C9222" s="1" t="s">
        <v>694</v>
      </c>
      <c r="D9222" s="1" t="s">
        <v>1175</v>
      </c>
      <c r="E9222" s="1" t="s">
        <v>139</v>
      </c>
      <c r="F9222" s="1" t="s">
        <v>21277</v>
      </c>
      <c r="G9222" s="14">
        <v>9194909491</v>
      </c>
      <c r="H9222" s="1" t="s">
        <v>20</v>
      </c>
      <c r="I9222" s="1" t="s">
        <v>33</v>
      </c>
      <c r="J9222" s="1" t="s">
        <v>70</v>
      </c>
      <c r="K9222" s="3" t="s">
        <v>17</v>
      </c>
      <c r="L9222" s="1" t="s">
        <v>70</v>
      </c>
      <c r="M9222" s="4" t="s">
        <v>42</v>
      </c>
      <c r="N9222" s="3" t="s">
        <v>70</v>
      </c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1"/>
      <c r="AA9222" s="1" t="s">
        <v>16</v>
      </c>
      <c r="AB9222" s="3" t="s">
        <v>12</v>
      </c>
      <c r="AC9222" s="23" t="s">
        <v>37801</v>
      </c>
      <c r="AD9222" s="23" t="s">
        <v>46321</v>
      </c>
      <c r="AE9222" t="s">
        <v>35409</v>
      </c>
    </row>
    <row r="9223" spans="1:31" ht="14.25" customHeight="1">
      <c r="A9223" s="1">
        <v>9222</v>
      </c>
      <c r="B9223" s="1" t="s">
        <v>54</v>
      </c>
      <c r="C9223" s="1" t="s">
        <v>696</v>
      </c>
      <c r="D9223" s="1" t="s">
        <v>336</v>
      </c>
      <c r="E9223" s="1" t="s">
        <v>19</v>
      </c>
      <c r="F9223" s="1" t="s">
        <v>21279</v>
      </c>
      <c r="G9223" s="14">
        <v>91944404616</v>
      </c>
      <c r="H9223" s="1" t="s">
        <v>15</v>
      </c>
      <c r="I9223" s="1" t="s">
        <v>9</v>
      </c>
      <c r="J9223" s="1" t="s">
        <v>70</v>
      </c>
      <c r="K9223" s="3" t="s">
        <v>63</v>
      </c>
      <c r="L9223" s="1" t="s">
        <v>70</v>
      </c>
      <c r="M9223" s="3" t="s">
        <v>213</v>
      </c>
      <c r="N9223" s="3" t="s">
        <v>70</v>
      </c>
      <c r="O9223" s="3" t="s">
        <v>17</v>
      </c>
      <c r="P9223" s="3" t="s">
        <v>70</v>
      </c>
      <c r="Q9223" s="3" t="s">
        <v>42</v>
      </c>
      <c r="R9223" s="3" t="s">
        <v>70</v>
      </c>
      <c r="S9223" s="3" t="s">
        <v>27</v>
      </c>
      <c r="T9223" s="3" t="s">
        <v>70</v>
      </c>
      <c r="U9223" s="3" t="s">
        <v>117</v>
      </c>
      <c r="V9223" s="3" t="s">
        <v>70</v>
      </c>
      <c r="W9223" s="3" t="s">
        <v>178</v>
      </c>
      <c r="X9223" s="3" t="s">
        <v>70</v>
      </c>
      <c r="Y9223" s="3" t="s">
        <v>171</v>
      </c>
      <c r="Z9223" s="1" t="s">
        <v>70</v>
      </c>
      <c r="AA9223" s="1" t="s">
        <v>16</v>
      </c>
      <c r="AB9223" s="3" t="s">
        <v>12</v>
      </c>
      <c r="AC9223" s="23" t="s">
        <v>37801</v>
      </c>
      <c r="AD9223" s="23" t="s">
        <v>46322</v>
      </c>
      <c r="AE9223" t="s">
        <v>35394</v>
      </c>
    </row>
    <row r="9224" spans="1:31" ht="14.25" customHeight="1">
      <c r="A9224" s="1">
        <v>9223</v>
      </c>
      <c r="B9224" s="9" t="s">
        <v>6</v>
      </c>
      <c r="C9224" s="1" t="s">
        <v>703</v>
      </c>
      <c r="D9224" s="1" t="s">
        <v>704</v>
      </c>
      <c r="E9224" s="1" t="s">
        <v>705</v>
      </c>
      <c r="F9224" s="1" t="s">
        <v>21283</v>
      </c>
      <c r="G9224" s="14">
        <v>9199949406</v>
      </c>
      <c r="H9224" s="1" t="s">
        <v>8</v>
      </c>
      <c r="I9224" s="1" t="s">
        <v>9</v>
      </c>
      <c r="J9224" s="1" t="s">
        <v>70</v>
      </c>
      <c r="K9224" s="3" t="s">
        <v>17</v>
      </c>
      <c r="L9224" s="1" t="s">
        <v>70</v>
      </c>
      <c r="M9224" s="4" t="s">
        <v>42</v>
      </c>
      <c r="N9224" s="3" t="s">
        <v>70</v>
      </c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1"/>
      <c r="AA9224" s="1" t="s">
        <v>16</v>
      </c>
      <c r="AB9224" s="3" t="s">
        <v>12</v>
      </c>
      <c r="AC9224" s="23" t="s">
        <v>37801</v>
      </c>
      <c r="AD9224" s="23" t="s">
        <v>46323</v>
      </c>
      <c r="AE9224" t="s">
        <v>35394</v>
      </c>
    </row>
    <row r="9225" spans="1:31" ht="14.25" customHeight="1">
      <c r="A9225" s="1">
        <v>9224</v>
      </c>
      <c r="B9225" s="1" t="s">
        <v>54</v>
      </c>
      <c r="C9225" s="1" t="s">
        <v>709</v>
      </c>
      <c r="D9225" s="1" t="s">
        <v>1678</v>
      </c>
      <c r="E9225" s="1" t="s">
        <v>447</v>
      </c>
      <c r="F9225" s="1" t="s">
        <v>21285</v>
      </c>
      <c r="G9225" s="14">
        <v>919444044406</v>
      </c>
      <c r="H9225" s="1" t="s">
        <v>8</v>
      </c>
      <c r="I9225" s="1" t="s">
        <v>62</v>
      </c>
      <c r="J9225" s="1" t="s">
        <v>70</v>
      </c>
      <c r="K9225" s="3" t="s">
        <v>27</v>
      </c>
      <c r="L9225" s="1" t="s">
        <v>70</v>
      </c>
      <c r="M9225" s="3" t="s">
        <v>47344</v>
      </c>
      <c r="N9225" s="3" t="s">
        <v>70</v>
      </c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1"/>
      <c r="AA9225" s="1" t="s">
        <v>16</v>
      </c>
      <c r="AB9225" s="3" t="s">
        <v>12</v>
      </c>
      <c r="AC9225" s="23" t="s">
        <v>37801</v>
      </c>
      <c r="AD9225" s="23" t="s">
        <v>46324</v>
      </c>
      <c r="AE9225" t="s">
        <v>35409</v>
      </c>
    </row>
    <row r="9226" spans="1:31" ht="14.25" customHeight="1">
      <c r="A9226" s="1">
        <v>9225</v>
      </c>
      <c r="B9226" s="1" t="s">
        <v>54</v>
      </c>
      <c r="C9226" s="1" t="s">
        <v>718</v>
      </c>
      <c r="D9226" s="1" t="s">
        <v>773</v>
      </c>
      <c r="E9226" s="1" t="s">
        <v>90</v>
      </c>
      <c r="F9226" s="1" t="s">
        <v>21289</v>
      </c>
      <c r="G9226" s="14">
        <v>91469009000</v>
      </c>
      <c r="H9226" s="1" t="s">
        <v>20</v>
      </c>
      <c r="I9226" s="1" t="s">
        <v>41</v>
      </c>
      <c r="J9226" s="1" t="s">
        <v>70</v>
      </c>
      <c r="K9226" s="3" t="s">
        <v>42</v>
      </c>
      <c r="L9226" s="1" t="s">
        <v>70</v>
      </c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1"/>
      <c r="AA9226" s="1" t="s">
        <v>16</v>
      </c>
      <c r="AB9226" s="3" t="s">
        <v>12</v>
      </c>
      <c r="AC9226" s="23" t="s">
        <v>37801</v>
      </c>
      <c r="AD9226" s="23" t="s">
        <v>46325</v>
      </c>
      <c r="AE9226" t="s">
        <v>35410</v>
      </c>
    </row>
    <row r="9227" spans="1:31" ht="14.25" customHeight="1">
      <c r="A9227" s="1">
        <v>9226</v>
      </c>
      <c r="B9227" s="9" t="s">
        <v>6</v>
      </c>
      <c r="C9227" s="1" t="s">
        <v>726</v>
      </c>
      <c r="D9227" s="1" t="s">
        <v>727</v>
      </c>
      <c r="E9227" s="1" t="s">
        <v>40</v>
      </c>
      <c r="F9227" s="1" t="s">
        <v>21295</v>
      </c>
      <c r="G9227" s="14">
        <v>919106604441</v>
      </c>
      <c r="H9227" s="1" t="s">
        <v>15</v>
      </c>
      <c r="I9227" s="1" t="s">
        <v>62</v>
      </c>
      <c r="J9227" s="1" t="s">
        <v>70</v>
      </c>
      <c r="K9227" s="3" t="s">
        <v>42</v>
      </c>
      <c r="L9227" s="1" t="s">
        <v>70</v>
      </c>
      <c r="M9227" s="3" t="s">
        <v>27</v>
      </c>
      <c r="N9227" s="3" t="s">
        <v>70</v>
      </c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1"/>
      <c r="AA9227" s="1" t="s">
        <v>16</v>
      </c>
      <c r="AB9227" s="3" t="s">
        <v>12</v>
      </c>
      <c r="AC9227" s="23" t="s">
        <v>37801</v>
      </c>
      <c r="AD9227" s="23" t="s">
        <v>46326</v>
      </c>
      <c r="AE9227" t="s">
        <v>35394</v>
      </c>
    </row>
    <row r="9228" spans="1:31" ht="14.25" customHeight="1">
      <c r="A9228" s="1">
        <v>9227</v>
      </c>
      <c r="B9228" s="1" t="s">
        <v>54</v>
      </c>
      <c r="C9228" s="1" t="s">
        <v>731</v>
      </c>
      <c r="D9228" s="1" t="s">
        <v>2250</v>
      </c>
      <c r="E9228" s="1" t="s">
        <v>40</v>
      </c>
      <c r="F9228" s="1" t="s">
        <v>31161</v>
      </c>
      <c r="G9228" s="14">
        <v>919446044644</v>
      </c>
      <c r="H9228" s="1" t="s">
        <v>37</v>
      </c>
      <c r="I9228" s="1" t="s">
        <v>9</v>
      </c>
      <c r="J9228" s="1" t="s">
        <v>70</v>
      </c>
      <c r="K9228" s="3" t="s">
        <v>42</v>
      </c>
      <c r="L9228" s="1" t="s">
        <v>70</v>
      </c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1"/>
      <c r="AA9228" s="1" t="s">
        <v>16</v>
      </c>
      <c r="AB9228" s="3" t="s">
        <v>12</v>
      </c>
      <c r="AC9228" s="23" t="s">
        <v>37801</v>
      </c>
      <c r="AD9228" s="23" t="s">
        <v>46327</v>
      </c>
      <c r="AE9228" t="s">
        <v>35409</v>
      </c>
    </row>
    <row r="9229" spans="1:31" ht="14.25" customHeight="1">
      <c r="A9229" s="1">
        <v>9228</v>
      </c>
      <c r="B9229" s="1" t="s">
        <v>54</v>
      </c>
      <c r="C9229" s="1" t="s">
        <v>741</v>
      </c>
      <c r="D9229" s="1" t="s">
        <v>375</v>
      </c>
      <c r="E9229" s="1" t="s">
        <v>724</v>
      </c>
      <c r="F9229" s="1" t="s">
        <v>21300</v>
      </c>
      <c r="G9229" s="14">
        <v>910169944</v>
      </c>
      <c r="H9229" s="1" t="s">
        <v>37</v>
      </c>
      <c r="I9229" s="1" t="s">
        <v>9</v>
      </c>
      <c r="J9229" s="1" t="s">
        <v>70</v>
      </c>
      <c r="K9229" s="3" t="s">
        <v>42</v>
      </c>
      <c r="L9229" s="1" t="s">
        <v>70</v>
      </c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1"/>
      <c r="AA9229" s="1" t="s">
        <v>16</v>
      </c>
      <c r="AB9229" s="3" t="s">
        <v>12</v>
      </c>
      <c r="AC9229" s="23" t="s">
        <v>37801</v>
      </c>
      <c r="AD9229" s="23" t="s">
        <v>46328</v>
      </c>
      <c r="AE9229" t="s">
        <v>35410</v>
      </c>
    </row>
    <row r="9230" spans="1:31" ht="14.25" customHeight="1">
      <c r="A9230" s="1">
        <v>9229</v>
      </c>
      <c r="B9230" s="1" t="s">
        <v>54</v>
      </c>
      <c r="C9230" s="1" t="s">
        <v>751</v>
      </c>
      <c r="D9230" s="1" t="s">
        <v>8403</v>
      </c>
      <c r="E9230" s="1" t="s">
        <v>139</v>
      </c>
      <c r="F9230" s="1" t="s">
        <v>21303</v>
      </c>
      <c r="G9230" s="14">
        <v>91964464400</v>
      </c>
      <c r="H9230" s="1" t="s">
        <v>8</v>
      </c>
      <c r="I9230" s="1" t="s">
        <v>62</v>
      </c>
      <c r="J9230" s="1" t="s">
        <v>70</v>
      </c>
      <c r="K9230" s="3" t="s">
        <v>42</v>
      </c>
      <c r="L9230" s="1" t="s">
        <v>70</v>
      </c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1"/>
      <c r="AA9230" s="1" t="s">
        <v>16</v>
      </c>
      <c r="AB9230" s="3" t="s">
        <v>12</v>
      </c>
      <c r="AC9230" s="23" t="s">
        <v>37801</v>
      </c>
      <c r="AD9230" s="23" t="s">
        <v>46329</v>
      </c>
      <c r="AE9230" t="s">
        <v>35409</v>
      </c>
    </row>
    <row r="9231" spans="1:31" ht="14.25" customHeight="1">
      <c r="A9231" s="1">
        <v>9230</v>
      </c>
      <c r="B9231" s="1" t="s">
        <v>54</v>
      </c>
      <c r="C9231" s="1" t="s">
        <v>761</v>
      </c>
      <c r="D9231" s="1" t="s">
        <v>2135</v>
      </c>
      <c r="E9231" s="1" t="s">
        <v>32</v>
      </c>
      <c r="F9231" s="1" t="s">
        <v>21309</v>
      </c>
      <c r="G9231" s="14">
        <v>919914990</v>
      </c>
      <c r="H9231" s="1" t="s">
        <v>8</v>
      </c>
      <c r="I9231" s="1" t="s">
        <v>9</v>
      </c>
      <c r="J9231" s="1" t="s">
        <v>70</v>
      </c>
      <c r="K9231" s="3" t="s">
        <v>42</v>
      </c>
      <c r="L9231" s="1" t="s">
        <v>70</v>
      </c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1"/>
      <c r="AA9231" s="1" t="s">
        <v>16</v>
      </c>
      <c r="AB9231" s="3" t="s">
        <v>12</v>
      </c>
      <c r="AC9231" s="23" t="s">
        <v>37801</v>
      </c>
      <c r="AD9231" s="23" t="s">
        <v>46330</v>
      </c>
      <c r="AE9231" t="s">
        <v>35399</v>
      </c>
    </row>
    <row r="9232" spans="1:31" ht="14.25" customHeight="1">
      <c r="A9232" s="1">
        <v>9231</v>
      </c>
      <c r="B9232" s="1" t="s">
        <v>54</v>
      </c>
      <c r="C9232" s="1" t="s">
        <v>768</v>
      </c>
      <c r="D9232" s="1" t="s">
        <v>36533</v>
      </c>
      <c r="E9232" s="1" t="s">
        <v>534</v>
      </c>
      <c r="F9232" s="1" t="s">
        <v>31166</v>
      </c>
      <c r="G9232" s="14">
        <v>91049441696</v>
      </c>
      <c r="H9232" s="1" t="s">
        <v>8</v>
      </c>
      <c r="I9232" s="1" t="s">
        <v>9</v>
      </c>
      <c r="J9232" s="1" t="s">
        <v>70</v>
      </c>
      <c r="K9232" s="3" t="s">
        <v>42</v>
      </c>
      <c r="L9232" s="1" t="s">
        <v>70</v>
      </c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1"/>
      <c r="AA9232" s="1" t="s">
        <v>16</v>
      </c>
      <c r="AB9232" s="3" t="s">
        <v>12</v>
      </c>
      <c r="AC9232" s="23" t="s">
        <v>37801</v>
      </c>
      <c r="AD9232" s="23" t="s">
        <v>46331</v>
      </c>
      <c r="AE9232" t="s">
        <v>35410</v>
      </c>
    </row>
    <row r="9233" spans="1:31" ht="14.25" customHeight="1">
      <c r="A9233" s="1">
        <v>9232</v>
      </c>
      <c r="B9233" s="1" t="s">
        <v>54</v>
      </c>
      <c r="C9233" s="1" t="s">
        <v>771</v>
      </c>
      <c r="D9233" s="1" t="s">
        <v>36518</v>
      </c>
      <c r="E9233" s="1" t="s">
        <v>8773</v>
      </c>
      <c r="F9233" s="1" t="s">
        <v>21314</v>
      </c>
      <c r="G9233" s="14">
        <v>91016490106</v>
      </c>
      <c r="H9233" s="1" t="s">
        <v>8</v>
      </c>
      <c r="I9233" s="1" t="s">
        <v>41</v>
      </c>
      <c r="J9233" s="1" t="s">
        <v>70</v>
      </c>
      <c r="K9233" s="3" t="s">
        <v>42</v>
      </c>
      <c r="L9233" s="1" t="s">
        <v>70</v>
      </c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1"/>
      <c r="AA9233" s="1" t="s">
        <v>16</v>
      </c>
      <c r="AB9233" s="3" t="s">
        <v>12</v>
      </c>
      <c r="AC9233" s="23" t="s">
        <v>37801</v>
      </c>
      <c r="AD9233" s="23" t="s">
        <v>46332</v>
      </c>
      <c r="AE9233" t="s">
        <v>35394</v>
      </c>
    </row>
    <row r="9234" spans="1:31" ht="14.25" customHeight="1">
      <c r="A9234" s="1">
        <v>9233</v>
      </c>
      <c r="B9234" s="1" t="s">
        <v>54</v>
      </c>
      <c r="C9234" s="1" t="s">
        <v>782</v>
      </c>
      <c r="D9234" s="1" t="s">
        <v>5770</v>
      </c>
      <c r="E9234" s="1" t="s">
        <v>13429</v>
      </c>
      <c r="F9234" s="1" t="s">
        <v>21320</v>
      </c>
      <c r="G9234" s="14">
        <v>919601694966</v>
      </c>
      <c r="H9234" s="1" t="s">
        <v>8</v>
      </c>
      <c r="I9234" s="1" t="s">
        <v>9</v>
      </c>
      <c r="J9234" s="1" t="s">
        <v>70</v>
      </c>
      <c r="K9234" s="3" t="s">
        <v>42</v>
      </c>
      <c r="L9234" s="1" t="s">
        <v>70</v>
      </c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1"/>
      <c r="AA9234" s="1" t="s">
        <v>16</v>
      </c>
      <c r="AB9234" s="3" t="s">
        <v>12</v>
      </c>
      <c r="AC9234" s="23" t="s">
        <v>37801</v>
      </c>
      <c r="AD9234" s="23" t="s">
        <v>46333</v>
      </c>
      <c r="AE9234" t="s">
        <v>35399</v>
      </c>
    </row>
    <row r="9235" spans="1:31" ht="14.25" customHeight="1">
      <c r="A9235" s="1">
        <v>9234</v>
      </c>
      <c r="B9235" s="1" t="s">
        <v>54</v>
      </c>
      <c r="C9235" s="1" t="s">
        <v>801</v>
      </c>
      <c r="D9235" s="1" t="s">
        <v>2169</v>
      </c>
      <c r="E9235" s="1" t="s">
        <v>40</v>
      </c>
      <c r="F9235" s="1" t="s">
        <v>21327</v>
      </c>
      <c r="G9235" s="14">
        <v>919446444460</v>
      </c>
      <c r="H9235" s="1" t="s">
        <v>20</v>
      </c>
      <c r="I9235" s="1" t="s">
        <v>37779</v>
      </c>
      <c r="J9235" s="1" t="s">
        <v>70</v>
      </c>
      <c r="K9235" s="3" t="s">
        <v>42</v>
      </c>
      <c r="L9235" s="1" t="s">
        <v>70</v>
      </c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1"/>
      <c r="AA9235" s="1" t="s">
        <v>16</v>
      </c>
      <c r="AB9235" s="3" t="s">
        <v>12</v>
      </c>
      <c r="AC9235" s="23" t="s">
        <v>37801</v>
      </c>
      <c r="AD9235" s="23" t="s">
        <v>46334</v>
      </c>
      <c r="AE9235" t="s">
        <v>35394</v>
      </c>
    </row>
    <row r="9236" spans="1:31" ht="14.25" customHeight="1">
      <c r="A9236" s="1">
        <v>9235</v>
      </c>
      <c r="B9236" s="9" t="s">
        <v>6</v>
      </c>
      <c r="C9236" s="1" t="s">
        <v>803</v>
      </c>
      <c r="D9236" s="1" t="s">
        <v>804</v>
      </c>
      <c r="E9236" s="1" t="s">
        <v>805</v>
      </c>
      <c r="F9236" s="1" t="s">
        <v>31168</v>
      </c>
      <c r="G9236" s="14">
        <v>91944419464</v>
      </c>
      <c r="H9236" s="1" t="s">
        <v>8</v>
      </c>
      <c r="I9236" s="1" t="s">
        <v>41</v>
      </c>
      <c r="J9236" s="1" t="s">
        <v>70</v>
      </c>
      <c r="K9236" s="3" t="s">
        <v>42</v>
      </c>
      <c r="L9236" s="1" t="s">
        <v>70</v>
      </c>
      <c r="M9236" s="3" t="s">
        <v>178</v>
      </c>
      <c r="N9236" s="3" t="s">
        <v>70</v>
      </c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1"/>
      <c r="AA9236" s="1" t="s">
        <v>16</v>
      </c>
      <c r="AB9236" s="3" t="s">
        <v>12</v>
      </c>
      <c r="AC9236" s="23" t="s">
        <v>37801</v>
      </c>
      <c r="AD9236" s="23" t="s">
        <v>46335</v>
      </c>
      <c r="AE9236" t="s">
        <v>35399</v>
      </c>
    </row>
    <row r="9237" spans="1:31" ht="14.25" customHeight="1">
      <c r="A9237" s="1">
        <v>9236</v>
      </c>
      <c r="B9237" s="1" t="s">
        <v>54</v>
      </c>
      <c r="C9237" s="1" t="s">
        <v>816</v>
      </c>
      <c r="D9237" s="1" t="s">
        <v>151</v>
      </c>
      <c r="E9237" s="1" t="s">
        <v>16045</v>
      </c>
      <c r="F9237" s="1" t="s">
        <v>21334</v>
      </c>
      <c r="G9237" s="14">
        <v>91944664940</v>
      </c>
      <c r="H9237" s="1" t="s">
        <v>8</v>
      </c>
      <c r="I9237" s="1" t="s">
        <v>9</v>
      </c>
      <c r="J9237" s="1" t="s">
        <v>70</v>
      </c>
      <c r="K9237" s="3" t="s">
        <v>42</v>
      </c>
      <c r="L9237" s="1" t="s">
        <v>70</v>
      </c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1"/>
      <c r="AA9237" s="1" t="s">
        <v>16</v>
      </c>
      <c r="AB9237" s="3" t="s">
        <v>12</v>
      </c>
      <c r="AC9237" s="23" t="s">
        <v>37801</v>
      </c>
      <c r="AD9237" s="23" t="s">
        <v>46336</v>
      </c>
      <c r="AE9237" t="s">
        <v>35399</v>
      </c>
    </row>
    <row r="9238" spans="1:31" ht="14.25" customHeight="1">
      <c r="A9238" s="1">
        <v>9237</v>
      </c>
      <c r="B9238" s="1" t="s">
        <v>54</v>
      </c>
      <c r="C9238" s="1" t="s">
        <v>843</v>
      </c>
      <c r="D9238" s="1" t="s">
        <v>1617</v>
      </c>
      <c r="E9238" s="1" t="s">
        <v>7865</v>
      </c>
      <c r="F9238" s="1" t="s">
        <v>21347</v>
      </c>
      <c r="G9238" s="14">
        <v>9194466440</v>
      </c>
      <c r="H9238" s="1" t="s">
        <v>15</v>
      </c>
      <c r="I9238" s="1" t="s">
        <v>41</v>
      </c>
      <c r="J9238" s="1" t="s">
        <v>70</v>
      </c>
      <c r="K9238" s="3" t="s">
        <v>42</v>
      </c>
      <c r="L9238" s="1" t="s">
        <v>70</v>
      </c>
      <c r="M9238" s="3" t="s">
        <v>27</v>
      </c>
      <c r="N9238" s="3" t="s">
        <v>70</v>
      </c>
      <c r="O9238" s="3" t="s">
        <v>171</v>
      </c>
      <c r="P9238" s="3" t="s">
        <v>70</v>
      </c>
      <c r="Q9238" s="3"/>
      <c r="R9238" s="3"/>
      <c r="S9238" s="3"/>
      <c r="T9238" s="3"/>
      <c r="U9238" s="3"/>
      <c r="V9238" s="3"/>
      <c r="W9238" s="3"/>
      <c r="X9238" s="3"/>
      <c r="Y9238" s="3"/>
      <c r="Z9238" s="1"/>
      <c r="AA9238" s="1" t="s">
        <v>16</v>
      </c>
      <c r="AB9238" s="3" t="s">
        <v>12</v>
      </c>
      <c r="AC9238" s="23" t="s">
        <v>37801</v>
      </c>
      <c r="AD9238" s="23" t="s">
        <v>46337</v>
      </c>
      <c r="AE9238" t="s">
        <v>35394</v>
      </c>
    </row>
    <row r="9239" spans="1:31" ht="14.25" customHeight="1">
      <c r="A9239" s="1">
        <v>9238</v>
      </c>
      <c r="B9239" s="9" t="s">
        <v>6</v>
      </c>
      <c r="C9239" s="1" t="s">
        <v>850</v>
      </c>
      <c r="D9239" s="1" t="s">
        <v>851</v>
      </c>
      <c r="E9239" s="1" t="s">
        <v>487</v>
      </c>
      <c r="F9239" s="1" t="s">
        <v>21349</v>
      </c>
      <c r="G9239" s="14">
        <v>91414494090</v>
      </c>
      <c r="H9239" s="1" t="s">
        <v>8</v>
      </c>
      <c r="I9239" s="1" t="s">
        <v>41</v>
      </c>
      <c r="J9239" s="1" t="s">
        <v>70</v>
      </c>
      <c r="K9239" s="3" t="s">
        <v>17</v>
      </c>
      <c r="L9239" s="1" t="s">
        <v>70</v>
      </c>
      <c r="M9239" s="4" t="s">
        <v>42</v>
      </c>
      <c r="N9239" s="3" t="s">
        <v>70</v>
      </c>
      <c r="O9239" s="3" t="s">
        <v>47349</v>
      </c>
      <c r="P9239" s="3" t="s">
        <v>70</v>
      </c>
      <c r="Q9239" s="3"/>
      <c r="R9239" s="3"/>
      <c r="S9239" s="3"/>
      <c r="T9239" s="3"/>
      <c r="U9239" s="3"/>
      <c r="V9239" s="3"/>
      <c r="W9239" s="3"/>
      <c r="X9239" s="3"/>
      <c r="Y9239" s="3"/>
      <c r="Z9239" s="1"/>
      <c r="AA9239" s="1" t="s">
        <v>16</v>
      </c>
      <c r="AB9239" s="3" t="s">
        <v>12</v>
      </c>
      <c r="AC9239" s="23" t="s">
        <v>37801</v>
      </c>
      <c r="AD9239" s="23" t="s">
        <v>46338</v>
      </c>
      <c r="AE9239" t="s">
        <v>35409</v>
      </c>
    </row>
    <row r="9240" spans="1:31" ht="14.25" customHeight="1">
      <c r="A9240" s="1">
        <v>9239</v>
      </c>
      <c r="B9240" s="1" t="s">
        <v>54</v>
      </c>
      <c r="C9240" s="1" t="s">
        <v>852</v>
      </c>
      <c r="D9240" s="1" t="s">
        <v>1839</v>
      </c>
      <c r="E9240" s="1" t="s">
        <v>37152</v>
      </c>
      <c r="F9240" s="1" t="s">
        <v>21350</v>
      </c>
      <c r="G9240" s="14">
        <v>91944909964</v>
      </c>
      <c r="H9240" s="1" t="s">
        <v>8</v>
      </c>
      <c r="I9240" s="1" t="s">
        <v>41</v>
      </c>
      <c r="J9240" s="1" t="s">
        <v>70</v>
      </c>
      <c r="K9240" s="3" t="s">
        <v>42</v>
      </c>
      <c r="L9240" s="1" t="s">
        <v>70</v>
      </c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1"/>
      <c r="AA9240" s="1" t="s">
        <v>16</v>
      </c>
      <c r="AB9240" s="3" t="s">
        <v>12</v>
      </c>
      <c r="AC9240" s="23" t="s">
        <v>37801</v>
      </c>
      <c r="AD9240" s="23" t="s">
        <v>46139</v>
      </c>
      <c r="AE9240" t="s">
        <v>35409</v>
      </c>
    </row>
    <row r="9241" spans="1:31" ht="14.25" customHeight="1">
      <c r="A9241" s="1">
        <v>9240</v>
      </c>
      <c r="B9241" s="9" t="s">
        <v>6</v>
      </c>
      <c r="C9241" s="1" t="s">
        <v>886</v>
      </c>
      <c r="D9241" s="1" t="s">
        <v>1673</v>
      </c>
      <c r="E9241" s="1" t="s">
        <v>887</v>
      </c>
      <c r="F9241" s="1" t="s">
        <v>21363</v>
      </c>
      <c r="G9241" s="14">
        <v>919919041669</v>
      </c>
      <c r="H9241" s="1" t="s">
        <v>132</v>
      </c>
      <c r="I9241" s="1" t="s">
        <v>62</v>
      </c>
      <c r="J9241" s="1" t="s">
        <v>70</v>
      </c>
      <c r="K9241" s="3" t="s">
        <v>171</v>
      </c>
      <c r="L9241" s="1" t="s">
        <v>70</v>
      </c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1"/>
      <c r="AA9241" s="1" t="s">
        <v>16</v>
      </c>
      <c r="AB9241" s="3" t="s">
        <v>12</v>
      </c>
      <c r="AC9241" s="23" t="s">
        <v>37801</v>
      </c>
      <c r="AD9241" s="23" t="s">
        <v>46339</v>
      </c>
      <c r="AE9241" t="s">
        <v>35410</v>
      </c>
    </row>
    <row r="9242" spans="1:31" ht="14.25" customHeight="1">
      <c r="A9242" s="1">
        <v>9241</v>
      </c>
      <c r="B9242" s="1" t="s">
        <v>54</v>
      </c>
      <c r="C9242" s="1" t="s">
        <v>899</v>
      </c>
      <c r="D9242" s="1" t="s">
        <v>546</v>
      </c>
      <c r="E9242" s="1" t="s">
        <v>40</v>
      </c>
      <c r="F9242" s="1" t="s">
        <v>21369</v>
      </c>
      <c r="G9242" s="14">
        <v>91944464669</v>
      </c>
      <c r="H9242" s="1" t="s">
        <v>8</v>
      </c>
      <c r="I9242" s="1" t="s">
        <v>9</v>
      </c>
      <c r="J9242" s="1" t="s">
        <v>70</v>
      </c>
      <c r="K9242" s="3" t="s">
        <v>27</v>
      </c>
      <c r="L9242" s="1" t="s">
        <v>70</v>
      </c>
      <c r="M9242" s="3" t="s">
        <v>47344</v>
      </c>
      <c r="N9242" s="3" t="s">
        <v>70</v>
      </c>
      <c r="O9242" s="3" t="s">
        <v>47349</v>
      </c>
      <c r="P9242" s="3" t="s">
        <v>70</v>
      </c>
      <c r="Q9242" s="3"/>
      <c r="R9242" s="3"/>
      <c r="S9242" s="3"/>
      <c r="T9242" s="3"/>
      <c r="U9242" s="3"/>
      <c r="V9242" s="3"/>
      <c r="W9242" s="3"/>
      <c r="X9242" s="3"/>
      <c r="Y9242" s="3"/>
      <c r="Z9242" s="1"/>
      <c r="AA9242" s="1" t="s">
        <v>16</v>
      </c>
      <c r="AB9242" s="3" t="s">
        <v>12</v>
      </c>
      <c r="AC9242" s="23" t="s">
        <v>37801</v>
      </c>
      <c r="AD9242" s="23" t="s">
        <v>46340</v>
      </c>
      <c r="AE9242" t="s">
        <v>35394</v>
      </c>
    </row>
    <row r="9243" spans="1:31" ht="14.25" customHeight="1">
      <c r="A9243" s="1">
        <v>9242</v>
      </c>
      <c r="B9243" s="1" t="s">
        <v>54</v>
      </c>
      <c r="C9243" s="1" t="s">
        <v>901</v>
      </c>
      <c r="D9243" s="1" t="s">
        <v>5488</v>
      </c>
      <c r="E9243" s="1" t="s">
        <v>1727</v>
      </c>
      <c r="F9243" s="1" t="s">
        <v>21370</v>
      </c>
      <c r="G9243" s="14">
        <v>919099066194</v>
      </c>
      <c r="H9243" s="1" t="s">
        <v>8</v>
      </c>
      <c r="I9243" s="1" t="s">
        <v>9</v>
      </c>
      <c r="J9243" s="1" t="s">
        <v>70</v>
      </c>
      <c r="K9243" s="3" t="s">
        <v>42</v>
      </c>
      <c r="L9243" s="1" t="s">
        <v>70</v>
      </c>
      <c r="M9243" s="3" t="s">
        <v>178</v>
      </c>
      <c r="N9243" s="3" t="s">
        <v>70</v>
      </c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1"/>
      <c r="AA9243" s="1" t="s">
        <v>16</v>
      </c>
      <c r="AB9243" s="3" t="s">
        <v>12</v>
      </c>
      <c r="AC9243" s="23" t="s">
        <v>37801</v>
      </c>
      <c r="AD9243" s="23" t="s">
        <v>46341</v>
      </c>
      <c r="AE9243" t="s">
        <v>35410</v>
      </c>
    </row>
    <row r="9244" spans="1:31" ht="14.25" customHeight="1">
      <c r="A9244" s="1">
        <v>9243</v>
      </c>
      <c r="B9244" s="1" t="s">
        <v>54</v>
      </c>
      <c r="C9244" s="1" t="s">
        <v>904</v>
      </c>
      <c r="D9244" s="1" t="s">
        <v>8612</v>
      </c>
      <c r="E9244" s="1" t="s">
        <v>447</v>
      </c>
      <c r="F9244" s="1" t="s">
        <v>21371</v>
      </c>
      <c r="G9244" s="14">
        <v>91944414699</v>
      </c>
      <c r="H9244" s="1" t="s">
        <v>37</v>
      </c>
      <c r="I9244" s="1" t="s">
        <v>9</v>
      </c>
      <c r="J9244" s="1" t="s">
        <v>70</v>
      </c>
      <c r="K9244" s="3" t="s">
        <v>42</v>
      </c>
      <c r="L9244" s="1" t="s">
        <v>70</v>
      </c>
      <c r="M9244" s="3" t="s">
        <v>47344</v>
      </c>
      <c r="N9244" s="3" t="s">
        <v>70</v>
      </c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1"/>
      <c r="AA9244" s="1" t="s">
        <v>16</v>
      </c>
      <c r="AB9244" s="3" t="s">
        <v>12</v>
      </c>
      <c r="AC9244" s="23" t="s">
        <v>37801</v>
      </c>
      <c r="AD9244" s="23" t="s">
        <v>46342</v>
      </c>
      <c r="AE9244" t="s">
        <v>35410</v>
      </c>
    </row>
    <row r="9245" spans="1:31" ht="14.25" customHeight="1">
      <c r="A9245" s="1">
        <v>9244</v>
      </c>
      <c r="B9245" s="9" t="s">
        <v>6</v>
      </c>
      <c r="C9245" s="1" t="s">
        <v>907</v>
      </c>
      <c r="D9245" s="1" t="s">
        <v>908</v>
      </c>
      <c r="E9245" s="1" t="s">
        <v>909</v>
      </c>
      <c r="F9245" s="1" t="s">
        <v>21373</v>
      </c>
      <c r="G9245" s="14">
        <v>919494449</v>
      </c>
      <c r="H9245" s="1" t="s">
        <v>8</v>
      </c>
      <c r="I9245" s="1" t="s">
        <v>41</v>
      </c>
      <c r="J9245" s="1" t="s">
        <v>70</v>
      </c>
      <c r="K9245" s="3" t="s">
        <v>42</v>
      </c>
      <c r="L9245" s="1" t="s">
        <v>70</v>
      </c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1"/>
      <c r="AA9245" s="1" t="s">
        <v>16</v>
      </c>
      <c r="AB9245" s="3" t="s">
        <v>12</v>
      </c>
      <c r="AC9245" s="23" t="s">
        <v>37801</v>
      </c>
      <c r="AD9245" s="23" t="s">
        <v>46343</v>
      </c>
      <c r="AE9245" t="s">
        <v>35409</v>
      </c>
    </row>
    <row r="9246" spans="1:31" ht="14.25" customHeight="1">
      <c r="A9246" s="1">
        <v>9245</v>
      </c>
      <c r="B9246" s="9" t="s">
        <v>6</v>
      </c>
      <c r="C9246" s="1" t="s">
        <v>910</v>
      </c>
      <c r="D9246" s="1" t="s">
        <v>911</v>
      </c>
      <c r="E9246" s="1" t="s">
        <v>40</v>
      </c>
      <c r="F9246" s="1" t="s">
        <v>33465</v>
      </c>
      <c r="G9246" s="14">
        <v>9194966666</v>
      </c>
      <c r="H9246" s="1" t="s">
        <v>20</v>
      </c>
      <c r="I9246" s="1" t="s">
        <v>62</v>
      </c>
      <c r="J9246" s="1" t="s">
        <v>70</v>
      </c>
      <c r="K9246" s="3" t="s">
        <v>42</v>
      </c>
      <c r="L9246" s="1" t="s">
        <v>70</v>
      </c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1"/>
      <c r="AA9246" s="1" t="s">
        <v>16</v>
      </c>
      <c r="AB9246" s="3" t="s">
        <v>12</v>
      </c>
      <c r="AC9246" s="23" t="s">
        <v>37801</v>
      </c>
      <c r="AD9246" s="23" t="s">
        <v>46344</v>
      </c>
      <c r="AE9246" t="s">
        <v>35409</v>
      </c>
    </row>
    <row r="9247" spans="1:31" ht="14.25" customHeight="1">
      <c r="A9247" s="1">
        <v>9246</v>
      </c>
      <c r="B9247" s="1" t="s">
        <v>54</v>
      </c>
      <c r="C9247" s="1" t="s">
        <v>922</v>
      </c>
      <c r="D9247" s="1" t="s">
        <v>35980</v>
      </c>
      <c r="E9247" s="1" t="s">
        <v>553</v>
      </c>
      <c r="F9247" s="1" t="s">
        <v>21377</v>
      </c>
      <c r="G9247" s="14">
        <v>919106460640</v>
      </c>
      <c r="H9247" s="1" t="s">
        <v>20</v>
      </c>
      <c r="I9247" s="1" t="s">
        <v>62</v>
      </c>
      <c r="J9247" s="1" t="s">
        <v>70</v>
      </c>
      <c r="K9247" s="3" t="s">
        <v>63</v>
      </c>
      <c r="L9247" s="1" t="s">
        <v>70</v>
      </c>
      <c r="M9247" s="3" t="s">
        <v>213</v>
      </c>
      <c r="N9247" s="3" t="s">
        <v>70</v>
      </c>
      <c r="O9247" s="3" t="s">
        <v>17</v>
      </c>
      <c r="P9247" s="3" t="s">
        <v>70</v>
      </c>
      <c r="Q9247" s="3" t="s">
        <v>42</v>
      </c>
      <c r="R9247" s="3" t="s">
        <v>70</v>
      </c>
      <c r="S9247" s="3" t="s">
        <v>27</v>
      </c>
      <c r="T9247" s="3" t="s">
        <v>70</v>
      </c>
      <c r="U9247" s="3" t="s">
        <v>117</v>
      </c>
      <c r="V9247" s="3" t="s">
        <v>70</v>
      </c>
      <c r="W9247" s="3" t="s">
        <v>178</v>
      </c>
      <c r="X9247" s="3" t="s">
        <v>70</v>
      </c>
      <c r="Y9247" s="3" t="s">
        <v>171</v>
      </c>
      <c r="Z9247" s="1" t="s">
        <v>70</v>
      </c>
      <c r="AA9247" s="1" t="s">
        <v>16</v>
      </c>
      <c r="AB9247" s="3" t="s">
        <v>12</v>
      </c>
      <c r="AC9247" s="23" t="s">
        <v>37801</v>
      </c>
      <c r="AD9247" s="23" t="s">
        <v>46345</v>
      </c>
      <c r="AE9247" t="s">
        <v>35399</v>
      </c>
    </row>
    <row r="9248" spans="1:31" ht="14.25" customHeight="1">
      <c r="A9248" s="1">
        <v>9247</v>
      </c>
      <c r="B9248" s="9" t="s">
        <v>6</v>
      </c>
      <c r="C9248" s="1" t="s">
        <v>925</v>
      </c>
      <c r="D9248" s="1" t="s">
        <v>926</v>
      </c>
      <c r="E9248" s="1" t="s">
        <v>487</v>
      </c>
      <c r="F9248" s="1" t="s">
        <v>21380</v>
      </c>
      <c r="G9248" s="14">
        <v>919494444440</v>
      </c>
      <c r="H9248" s="1" t="s">
        <v>15</v>
      </c>
      <c r="I9248" s="1" t="s">
        <v>33</v>
      </c>
      <c r="J9248" s="1" t="s">
        <v>70</v>
      </c>
      <c r="K9248" s="3" t="s">
        <v>42</v>
      </c>
      <c r="L9248" s="1" t="s">
        <v>70</v>
      </c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1"/>
      <c r="AA9248" s="1" t="s">
        <v>16</v>
      </c>
      <c r="AB9248" s="3" t="s">
        <v>12</v>
      </c>
      <c r="AC9248" s="23" t="s">
        <v>37801</v>
      </c>
      <c r="AD9248" s="23" t="s">
        <v>46346</v>
      </c>
      <c r="AE9248" t="s">
        <v>35399</v>
      </c>
    </row>
    <row r="9249" spans="1:31" ht="14.25" customHeight="1">
      <c r="A9249" s="1">
        <v>9248</v>
      </c>
      <c r="B9249" s="1" t="s">
        <v>54</v>
      </c>
      <c r="C9249" s="1" t="s">
        <v>932</v>
      </c>
      <c r="D9249" s="1" t="s">
        <v>2505</v>
      </c>
      <c r="E9249" s="1" t="s">
        <v>93</v>
      </c>
      <c r="F9249" s="1" t="s">
        <v>21383</v>
      </c>
      <c r="G9249" s="14">
        <v>9199444911</v>
      </c>
      <c r="H9249" s="1" t="s">
        <v>15</v>
      </c>
      <c r="I9249" s="1" t="s">
        <v>41</v>
      </c>
      <c r="J9249" s="1" t="s">
        <v>70</v>
      </c>
      <c r="K9249" s="3" t="s">
        <v>42</v>
      </c>
      <c r="L9249" s="1" t="s">
        <v>70</v>
      </c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1"/>
      <c r="AA9249" s="1" t="s">
        <v>16</v>
      </c>
      <c r="AB9249" s="3" t="s">
        <v>12</v>
      </c>
      <c r="AC9249" s="23" t="s">
        <v>37801</v>
      </c>
      <c r="AD9249" s="23" t="s">
        <v>46347</v>
      </c>
      <c r="AE9249" t="s">
        <v>35410</v>
      </c>
    </row>
    <row r="9250" spans="1:31" ht="14.25" customHeight="1">
      <c r="A9250" s="1">
        <v>9249</v>
      </c>
      <c r="B9250" s="1" t="s">
        <v>54</v>
      </c>
      <c r="C9250" s="1" t="s">
        <v>947</v>
      </c>
      <c r="D9250" s="1" t="s">
        <v>1994</v>
      </c>
      <c r="E9250" s="1" t="s">
        <v>308</v>
      </c>
      <c r="F9250" s="1" t="s">
        <v>33470</v>
      </c>
      <c r="G9250" s="14">
        <v>9194900449</v>
      </c>
      <c r="H9250" s="1" t="s">
        <v>15</v>
      </c>
      <c r="I9250" s="1" t="s">
        <v>41</v>
      </c>
      <c r="J9250" s="1" t="s">
        <v>70</v>
      </c>
      <c r="K9250" s="3" t="s">
        <v>42</v>
      </c>
      <c r="L9250" s="1" t="s">
        <v>70</v>
      </c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1"/>
      <c r="AA9250" s="1" t="s">
        <v>16</v>
      </c>
      <c r="AB9250" s="3" t="s">
        <v>12</v>
      </c>
      <c r="AC9250" s="23" t="s">
        <v>37801</v>
      </c>
      <c r="AD9250" s="23" t="s">
        <v>46348</v>
      </c>
      <c r="AE9250" t="s">
        <v>35399</v>
      </c>
    </row>
    <row r="9251" spans="1:31" ht="14.25" customHeight="1">
      <c r="A9251" s="1">
        <v>9250</v>
      </c>
      <c r="B9251" s="1" t="s">
        <v>54</v>
      </c>
      <c r="C9251" s="1" t="s">
        <v>948</v>
      </c>
      <c r="D9251" s="1" t="s">
        <v>1410</v>
      </c>
      <c r="E9251" s="1" t="s">
        <v>139</v>
      </c>
      <c r="F9251" s="1" t="s">
        <v>21388</v>
      </c>
      <c r="G9251" s="14">
        <v>919444014401</v>
      </c>
      <c r="H9251" s="1" t="s">
        <v>20</v>
      </c>
      <c r="I9251" s="1" t="s">
        <v>9</v>
      </c>
      <c r="J9251" s="1" t="s">
        <v>70</v>
      </c>
      <c r="K9251" s="3" t="s">
        <v>27</v>
      </c>
      <c r="L9251" s="1" t="s">
        <v>70</v>
      </c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1"/>
      <c r="AA9251" s="1" t="s">
        <v>16</v>
      </c>
      <c r="AB9251" s="3" t="s">
        <v>12</v>
      </c>
      <c r="AC9251" s="23" t="s">
        <v>37801</v>
      </c>
      <c r="AD9251" s="23" t="s">
        <v>46349</v>
      </c>
      <c r="AE9251" t="s">
        <v>35399</v>
      </c>
    </row>
    <row r="9252" spans="1:31" ht="14.25" customHeight="1">
      <c r="A9252" s="1">
        <v>9251</v>
      </c>
      <c r="B9252" s="9" t="s">
        <v>6</v>
      </c>
      <c r="C9252" s="1" t="s">
        <v>954</v>
      </c>
      <c r="D9252" s="1" t="s">
        <v>917</v>
      </c>
      <c r="E9252" s="1" t="s">
        <v>255</v>
      </c>
      <c r="F9252" s="1" t="s">
        <v>21390</v>
      </c>
      <c r="G9252" s="14">
        <v>9194941441</v>
      </c>
      <c r="H9252" s="1" t="s">
        <v>15</v>
      </c>
      <c r="I9252" s="1" t="s">
        <v>9</v>
      </c>
      <c r="J9252" s="1" t="s">
        <v>70</v>
      </c>
      <c r="K9252" s="3" t="s">
        <v>42</v>
      </c>
      <c r="L9252" s="1" t="s">
        <v>70</v>
      </c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1"/>
      <c r="AA9252" s="1" t="s">
        <v>16</v>
      </c>
      <c r="AB9252" s="3" t="s">
        <v>12</v>
      </c>
      <c r="AC9252" s="23" t="s">
        <v>37801</v>
      </c>
      <c r="AD9252" s="23" t="s">
        <v>46350</v>
      </c>
      <c r="AE9252" t="s">
        <v>35410</v>
      </c>
    </row>
    <row r="9253" spans="1:31" ht="14.25" customHeight="1">
      <c r="A9253" s="1">
        <v>9252</v>
      </c>
      <c r="B9253" s="1" t="s">
        <v>54</v>
      </c>
      <c r="C9253" s="1" t="s">
        <v>980</v>
      </c>
      <c r="D9253" s="1" t="s">
        <v>151</v>
      </c>
      <c r="E9253" s="1" t="s">
        <v>87</v>
      </c>
      <c r="F9253" s="1" t="s">
        <v>33474</v>
      </c>
      <c r="G9253" s="14">
        <v>91694004614</v>
      </c>
      <c r="H9253" s="1" t="s">
        <v>8</v>
      </c>
      <c r="I9253" s="1" t="s">
        <v>9</v>
      </c>
      <c r="J9253" s="1" t="s">
        <v>70</v>
      </c>
      <c r="K9253" s="3" t="s">
        <v>42</v>
      </c>
      <c r="L9253" s="1" t="s">
        <v>70</v>
      </c>
      <c r="M9253" s="3" t="s">
        <v>27</v>
      </c>
      <c r="N9253" s="3" t="s">
        <v>70</v>
      </c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1"/>
      <c r="AA9253" s="1" t="s">
        <v>16</v>
      </c>
      <c r="AB9253" s="3" t="s">
        <v>12</v>
      </c>
      <c r="AC9253" s="23" t="s">
        <v>37801</v>
      </c>
      <c r="AD9253" s="23" t="s">
        <v>46351</v>
      </c>
      <c r="AE9253" t="s">
        <v>35399</v>
      </c>
    </row>
    <row r="9254" spans="1:31" ht="14.25" customHeight="1">
      <c r="A9254" s="1">
        <v>9253</v>
      </c>
      <c r="B9254" s="1" t="s">
        <v>54</v>
      </c>
      <c r="C9254" s="1" t="s">
        <v>984</v>
      </c>
      <c r="D9254" s="1" t="s">
        <v>727</v>
      </c>
      <c r="E9254" s="1" t="s">
        <v>139</v>
      </c>
      <c r="F9254" s="1" t="s">
        <v>21404</v>
      </c>
      <c r="G9254" s="14">
        <v>91914944404</v>
      </c>
      <c r="H9254" s="1" t="s">
        <v>8</v>
      </c>
      <c r="I9254" s="1" t="s">
        <v>62</v>
      </c>
      <c r="J9254" s="1" t="s">
        <v>70</v>
      </c>
      <c r="K9254" s="3" t="s">
        <v>42</v>
      </c>
      <c r="L9254" s="1" t="s">
        <v>70</v>
      </c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1"/>
      <c r="AA9254" s="1" t="s">
        <v>16</v>
      </c>
      <c r="AB9254" s="3" t="s">
        <v>12</v>
      </c>
      <c r="AC9254" s="23" t="s">
        <v>37801</v>
      </c>
      <c r="AD9254" s="23" t="s">
        <v>46352</v>
      </c>
      <c r="AE9254" t="s">
        <v>35410</v>
      </c>
    </row>
    <row r="9255" spans="1:31" ht="14.25" customHeight="1">
      <c r="A9255" s="1">
        <v>9254</v>
      </c>
      <c r="B9255" s="1" t="s">
        <v>54</v>
      </c>
      <c r="C9255" s="1" t="s">
        <v>991</v>
      </c>
      <c r="D9255" s="1" t="s">
        <v>263</v>
      </c>
      <c r="E9255" s="1" t="s">
        <v>328</v>
      </c>
      <c r="F9255" s="1" t="s">
        <v>21408</v>
      </c>
      <c r="G9255" s="14">
        <v>919919441914</v>
      </c>
      <c r="H9255" s="1" t="s">
        <v>8</v>
      </c>
      <c r="I9255" s="1" t="s">
        <v>9</v>
      </c>
      <c r="J9255" s="1" t="s">
        <v>70</v>
      </c>
      <c r="K9255" s="3" t="s">
        <v>42</v>
      </c>
      <c r="L9255" s="1" t="s">
        <v>70</v>
      </c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1"/>
      <c r="AA9255" s="1" t="s">
        <v>16</v>
      </c>
      <c r="AB9255" s="3" t="s">
        <v>12</v>
      </c>
      <c r="AC9255" s="23" t="s">
        <v>37801</v>
      </c>
      <c r="AD9255" s="23" t="s">
        <v>46353</v>
      </c>
      <c r="AE9255" t="s">
        <v>35409</v>
      </c>
    </row>
    <row r="9256" spans="1:31" ht="14.25" customHeight="1">
      <c r="A9256" s="1">
        <v>9255</v>
      </c>
      <c r="B9256" s="1" t="s">
        <v>54</v>
      </c>
      <c r="C9256" s="1" t="s">
        <v>1005</v>
      </c>
      <c r="D9256" s="1" t="s">
        <v>1567</v>
      </c>
      <c r="E9256" s="1" t="s">
        <v>141</v>
      </c>
      <c r="F9256" s="1" t="s">
        <v>21416</v>
      </c>
      <c r="G9256" s="14">
        <v>919446969601</v>
      </c>
      <c r="H9256" s="1" t="s">
        <v>20</v>
      </c>
      <c r="I9256" s="1" t="s">
        <v>37779</v>
      </c>
      <c r="J9256" s="1" t="s">
        <v>70</v>
      </c>
      <c r="K9256" s="3" t="s">
        <v>42</v>
      </c>
      <c r="L9256" s="1" t="s">
        <v>70</v>
      </c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1"/>
      <c r="AA9256" s="1" t="s">
        <v>16</v>
      </c>
      <c r="AB9256" s="3" t="s">
        <v>12</v>
      </c>
      <c r="AC9256" s="23" t="s">
        <v>37801</v>
      </c>
      <c r="AD9256" s="23" t="s">
        <v>38504</v>
      </c>
      <c r="AE9256" t="s">
        <v>35394</v>
      </c>
    </row>
    <row r="9257" spans="1:31" ht="14.25" customHeight="1">
      <c r="A9257" s="1">
        <v>9256</v>
      </c>
      <c r="B9257" s="1" t="s">
        <v>54</v>
      </c>
      <c r="C9257" s="1" t="s">
        <v>1036</v>
      </c>
      <c r="D9257" s="1" t="s">
        <v>35981</v>
      </c>
      <c r="E9257" s="1" t="s">
        <v>40</v>
      </c>
      <c r="F9257" s="1" t="s">
        <v>21424</v>
      </c>
      <c r="G9257" s="14">
        <v>919411946</v>
      </c>
      <c r="H9257" s="1" t="s">
        <v>20</v>
      </c>
      <c r="I9257" s="1" t="s">
        <v>9</v>
      </c>
      <c r="J9257" s="1" t="s">
        <v>70</v>
      </c>
      <c r="K9257" s="3" t="s">
        <v>42</v>
      </c>
      <c r="L9257" s="1" t="s">
        <v>70</v>
      </c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1"/>
      <c r="AA9257" s="1" t="s">
        <v>16</v>
      </c>
      <c r="AB9257" s="3" t="s">
        <v>12</v>
      </c>
      <c r="AC9257" s="23" t="s">
        <v>37801</v>
      </c>
      <c r="AD9257" s="23" t="s">
        <v>46354</v>
      </c>
      <c r="AE9257" t="s">
        <v>35409</v>
      </c>
    </row>
    <row r="9258" spans="1:31" ht="14.25" customHeight="1">
      <c r="A9258" s="1">
        <v>9257</v>
      </c>
      <c r="B9258" s="9" t="s">
        <v>6</v>
      </c>
      <c r="C9258" s="1" t="s">
        <v>1061</v>
      </c>
      <c r="D9258" s="1" t="s">
        <v>1062</v>
      </c>
      <c r="E9258" s="1" t="s">
        <v>788</v>
      </c>
      <c r="F9258" s="1" t="s">
        <v>21437</v>
      </c>
      <c r="G9258" s="14">
        <v>919446964061</v>
      </c>
      <c r="H9258" s="1" t="s">
        <v>15</v>
      </c>
      <c r="I9258" s="1" t="s">
        <v>9</v>
      </c>
      <c r="J9258" s="1" t="s">
        <v>70</v>
      </c>
      <c r="K9258" s="3" t="s">
        <v>27</v>
      </c>
      <c r="L9258" s="1" t="s">
        <v>70</v>
      </c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1"/>
      <c r="AA9258" s="1" t="s">
        <v>16</v>
      </c>
      <c r="AB9258" s="3" t="s">
        <v>12</v>
      </c>
      <c r="AC9258" s="23" t="s">
        <v>37801</v>
      </c>
      <c r="AD9258" s="23" t="s">
        <v>46355</v>
      </c>
      <c r="AE9258" t="s">
        <v>35394</v>
      </c>
    </row>
    <row r="9259" spans="1:31" ht="14.25" customHeight="1">
      <c r="A9259" s="1">
        <v>9258</v>
      </c>
      <c r="B9259" s="1" t="s">
        <v>54</v>
      </c>
      <c r="C9259" s="1" t="s">
        <v>1069</v>
      </c>
      <c r="D9259" s="1" t="s">
        <v>18630</v>
      </c>
      <c r="E9259" s="1" t="s">
        <v>2881</v>
      </c>
      <c r="F9259" s="1" t="s">
        <v>33482</v>
      </c>
      <c r="G9259" s="14">
        <v>91944949449</v>
      </c>
      <c r="H9259" s="1" t="s">
        <v>20</v>
      </c>
      <c r="I9259" s="1" t="s">
        <v>9</v>
      </c>
      <c r="J9259" s="1" t="s">
        <v>70</v>
      </c>
      <c r="K9259" s="3" t="s">
        <v>17</v>
      </c>
      <c r="L9259" s="1" t="s">
        <v>70</v>
      </c>
      <c r="M9259" s="4" t="s">
        <v>42</v>
      </c>
      <c r="N9259" s="3" t="s">
        <v>70</v>
      </c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1"/>
      <c r="AA9259" s="1" t="s">
        <v>16</v>
      </c>
      <c r="AB9259" s="3" t="s">
        <v>12</v>
      </c>
      <c r="AC9259" s="23" t="s">
        <v>37801</v>
      </c>
      <c r="AD9259" s="23" t="s">
        <v>46356</v>
      </c>
      <c r="AE9259" t="s">
        <v>35399</v>
      </c>
    </row>
    <row r="9260" spans="1:31" ht="14.25" customHeight="1">
      <c r="A9260" s="1">
        <v>9259</v>
      </c>
      <c r="B9260" s="1" t="s">
        <v>54</v>
      </c>
      <c r="C9260" s="1" t="s">
        <v>1070</v>
      </c>
      <c r="D9260" s="1" t="s">
        <v>2530</v>
      </c>
      <c r="E9260" s="1" t="s">
        <v>139</v>
      </c>
      <c r="F9260" s="1" t="s">
        <v>21440</v>
      </c>
      <c r="G9260" s="14">
        <v>91944961044</v>
      </c>
      <c r="H9260" s="1" t="s">
        <v>8</v>
      </c>
      <c r="I9260" s="1" t="s">
        <v>9</v>
      </c>
      <c r="J9260" s="1" t="s">
        <v>70</v>
      </c>
      <c r="K9260" s="3" t="s">
        <v>42</v>
      </c>
      <c r="L9260" s="1" t="s">
        <v>70</v>
      </c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1"/>
      <c r="AA9260" s="1" t="s">
        <v>16</v>
      </c>
      <c r="AB9260" s="3" t="s">
        <v>12</v>
      </c>
      <c r="AC9260" s="23" t="s">
        <v>37801</v>
      </c>
      <c r="AD9260" s="23" t="s">
        <v>46357</v>
      </c>
      <c r="AE9260" t="s">
        <v>35410</v>
      </c>
    </row>
    <row r="9261" spans="1:31" ht="14.25" customHeight="1">
      <c r="A9261" s="1">
        <v>9260</v>
      </c>
      <c r="B9261" s="1" t="s">
        <v>54</v>
      </c>
      <c r="C9261" s="1" t="s">
        <v>1086</v>
      </c>
      <c r="D9261" s="1" t="s">
        <v>5854</v>
      </c>
      <c r="E9261" s="1" t="s">
        <v>270</v>
      </c>
      <c r="F9261" s="1" t="s">
        <v>21445</v>
      </c>
      <c r="G9261" s="14">
        <v>919446449600</v>
      </c>
      <c r="H9261" s="1" t="s">
        <v>8</v>
      </c>
      <c r="I9261" s="1" t="s">
        <v>41</v>
      </c>
      <c r="J9261" s="1" t="s">
        <v>70</v>
      </c>
      <c r="K9261" s="3" t="s">
        <v>42</v>
      </c>
      <c r="L9261" s="1" t="s">
        <v>70</v>
      </c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1"/>
      <c r="AA9261" s="1" t="s">
        <v>16</v>
      </c>
      <c r="AB9261" s="3" t="s">
        <v>12</v>
      </c>
      <c r="AC9261" s="23" t="s">
        <v>37801</v>
      </c>
      <c r="AD9261" s="23" t="s">
        <v>46358</v>
      </c>
      <c r="AE9261" t="s">
        <v>35399</v>
      </c>
    </row>
    <row r="9262" spans="1:31" ht="14.25" customHeight="1">
      <c r="A9262" s="1">
        <v>9261</v>
      </c>
      <c r="B9262" s="1" t="s">
        <v>54</v>
      </c>
      <c r="C9262" s="1" t="s">
        <v>1087</v>
      </c>
      <c r="D9262" s="1" t="s">
        <v>35982</v>
      </c>
      <c r="E9262" s="1" t="s">
        <v>40</v>
      </c>
      <c r="F9262" s="1" t="s">
        <v>21446</v>
      </c>
      <c r="G9262" s="14">
        <v>919446496946</v>
      </c>
      <c r="H9262" s="1" t="s">
        <v>8</v>
      </c>
      <c r="I9262" s="1" t="s">
        <v>9</v>
      </c>
      <c r="J9262" s="1" t="s">
        <v>70</v>
      </c>
      <c r="K9262" s="3" t="s">
        <v>42</v>
      </c>
      <c r="L9262" s="1" t="s">
        <v>70</v>
      </c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1"/>
      <c r="AA9262" s="1" t="s">
        <v>16</v>
      </c>
      <c r="AB9262" s="3" t="s">
        <v>12</v>
      </c>
      <c r="AC9262" s="23" t="s">
        <v>37801</v>
      </c>
      <c r="AD9262" s="23" t="s">
        <v>46359</v>
      </c>
      <c r="AE9262" t="s">
        <v>35410</v>
      </c>
    </row>
    <row r="9263" spans="1:31" ht="14.25" customHeight="1">
      <c r="A9263" s="1">
        <v>9262</v>
      </c>
      <c r="B9263" s="9" t="s">
        <v>6</v>
      </c>
      <c r="C9263" s="1" t="s">
        <v>1089</v>
      </c>
      <c r="D9263" s="1" t="s">
        <v>1090</v>
      </c>
      <c r="E9263" s="1" t="s">
        <v>376</v>
      </c>
      <c r="F9263" s="1" t="s">
        <v>21447</v>
      </c>
      <c r="G9263" s="14">
        <v>914469966644</v>
      </c>
      <c r="H9263" s="1" t="s">
        <v>37</v>
      </c>
      <c r="I9263" s="1" t="s">
        <v>9</v>
      </c>
      <c r="J9263" s="1" t="s">
        <v>70</v>
      </c>
      <c r="K9263" s="3" t="s">
        <v>63</v>
      </c>
      <c r="L9263" s="1" t="s">
        <v>70</v>
      </c>
      <c r="M9263" s="3" t="s">
        <v>213</v>
      </c>
      <c r="N9263" s="3" t="s">
        <v>70</v>
      </c>
      <c r="O9263" s="3" t="s">
        <v>17</v>
      </c>
      <c r="P9263" s="3" t="s">
        <v>70</v>
      </c>
      <c r="Q9263" s="3" t="s">
        <v>42</v>
      </c>
      <c r="R9263" s="3" t="s">
        <v>70</v>
      </c>
      <c r="S9263" s="3" t="s">
        <v>27</v>
      </c>
      <c r="T9263" s="3" t="s">
        <v>70</v>
      </c>
      <c r="U9263" s="3" t="s">
        <v>117</v>
      </c>
      <c r="V9263" s="3" t="s">
        <v>70</v>
      </c>
      <c r="W9263" s="3" t="s">
        <v>178</v>
      </c>
      <c r="X9263" s="3" t="s">
        <v>70</v>
      </c>
      <c r="Y9263" s="3" t="s">
        <v>171</v>
      </c>
      <c r="Z9263" s="1" t="s">
        <v>70</v>
      </c>
      <c r="AA9263" s="1" t="s">
        <v>16</v>
      </c>
      <c r="AB9263" s="3" t="s">
        <v>12</v>
      </c>
      <c r="AC9263" s="23" t="s">
        <v>37801</v>
      </c>
      <c r="AD9263" s="23" t="s">
        <v>39381</v>
      </c>
      <c r="AE9263" t="s">
        <v>35394</v>
      </c>
    </row>
    <row r="9264" spans="1:31" ht="14.25" customHeight="1">
      <c r="A9264" s="1">
        <v>9263</v>
      </c>
      <c r="B9264" s="9" t="s">
        <v>6</v>
      </c>
      <c r="C9264" s="1" t="s">
        <v>1095</v>
      </c>
      <c r="D9264" s="1" t="s">
        <v>1096</v>
      </c>
      <c r="E9264" s="1" t="s">
        <v>1097</v>
      </c>
      <c r="F9264" s="1" t="s">
        <v>21450</v>
      </c>
      <c r="G9264" s="14">
        <v>914940949946</v>
      </c>
      <c r="H9264" s="1" t="s">
        <v>8</v>
      </c>
      <c r="I9264" s="1" t="s">
        <v>9</v>
      </c>
      <c r="J9264" s="1" t="s">
        <v>70</v>
      </c>
      <c r="K9264" s="3" t="s">
        <v>42</v>
      </c>
      <c r="L9264" s="1" t="s">
        <v>70</v>
      </c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1"/>
      <c r="AA9264" s="1" t="s">
        <v>16</v>
      </c>
      <c r="AB9264" s="3" t="s">
        <v>12</v>
      </c>
      <c r="AC9264" s="23" t="s">
        <v>37801</v>
      </c>
      <c r="AD9264" s="23" t="s">
        <v>42703</v>
      </c>
      <c r="AE9264" t="s">
        <v>35409</v>
      </c>
    </row>
    <row r="9265" spans="1:31" ht="14.25" customHeight="1">
      <c r="A9265" s="1">
        <v>9264</v>
      </c>
      <c r="B9265" s="1" t="s">
        <v>54</v>
      </c>
      <c r="C9265" s="1" t="s">
        <v>1098</v>
      </c>
      <c r="D9265" s="1" t="s">
        <v>11078</v>
      </c>
      <c r="E9265" s="1" t="s">
        <v>2843</v>
      </c>
      <c r="F9265" s="1" t="s">
        <v>21451</v>
      </c>
      <c r="G9265" s="14">
        <v>91949699149</v>
      </c>
      <c r="H9265" s="1" t="s">
        <v>20</v>
      </c>
      <c r="I9265" s="1" t="s">
        <v>41</v>
      </c>
      <c r="J9265" s="1" t="s">
        <v>70</v>
      </c>
      <c r="K9265" s="3" t="s">
        <v>42</v>
      </c>
      <c r="L9265" s="1" t="s">
        <v>70</v>
      </c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1"/>
      <c r="AA9265" s="1" t="s">
        <v>16</v>
      </c>
      <c r="AB9265" s="3" t="s">
        <v>12</v>
      </c>
      <c r="AC9265" s="23" t="s">
        <v>37801</v>
      </c>
      <c r="AD9265" s="23" t="s">
        <v>46360</v>
      </c>
      <c r="AE9265" t="s">
        <v>35410</v>
      </c>
    </row>
    <row r="9266" spans="1:31" ht="14.25" customHeight="1">
      <c r="A9266" s="1">
        <v>9265</v>
      </c>
      <c r="B9266" s="1" t="s">
        <v>54</v>
      </c>
      <c r="C9266" s="1" t="s">
        <v>1100</v>
      </c>
      <c r="D9266" s="1" t="s">
        <v>2724</v>
      </c>
      <c r="E9266" s="1" t="s">
        <v>774</v>
      </c>
      <c r="F9266" s="1" t="s">
        <v>21453</v>
      </c>
      <c r="G9266" s="14">
        <v>9149446464</v>
      </c>
      <c r="H9266" s="1" t="s">
        <v>20</v>
      </c>
      <c r="I9266" s="1" t="s">
        <v>41</v>
      </c>
      <c r="J9266" s="1" t="s">
        <v>70</v>
      </c>
      <c r="K9266" s="3" t="s">
        <v>42</v>
      </c>
      <c r="L9266" s="1" t="s">
        <v>70</v>
      </c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1"/>
      <c r="AA9266" s="1" t="s">
        <v>16</v>
      </c>
      <c r="AB9266" s="3" t="s">
        <v>12</v>
      </c>
      <c r="AC9266" s="23" t="s">
        <v>37801</v>
      </c>
      <c r="AD9266" s="23" t="s">
        <v>46361</v>
      </c>
      <c r="AE9266" t="s">
        <v>35409</v>
      </c>
    </row>
    <row r="9267" spans="1:31" ht="14.25" customHeight="1">
      <c r="A9267" s="1">
        <v>9266</v>
      </c>
      <c r="B9267" s="1" t="s">
        <v>54</v>
      </c>
      <c r="C9267" s="1" t="s">
        <v>1107</v>
      </c>
      <c r="D9267" s="1" t="s">
        <v>1447</v>
      </c>
      <c r="E9267" s="1" t="s">
        <v>255</v>
      </c>
      <c r="F9267" s="1" t="s">
        <v>21454</v>
      </c>
      <c r="G9267" s="14">
        <v>91406649009</v>
      </c>
      <c r="H9267" s="1" t="s">
        <v>8</v>
      </c>
      <c r="I9267" s="1" t="s">
        <v>9</v>
      </c>
      <c r="J9267" s="1" t="s">
        <v>70</v>
      </c>
      <c r="K9267" s="3" t="s">
        <v>42</v>
      </c>
      <c r="L9267" s="1" t="s">
        <v>70</v>
      </c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1"/>
      <c r="AA9267" s="1" t="s">
        <v>16</v>
      </c>
      <c r="AB9267" s="3" t="s">
        <v>12</v>
      </c>
      <c r="AC9267" s="23" t="s">
        <v>37801</v>
      </c>
      <c r="AD9267" s="23" t="s">
        <v>46362</v>
      </c>
      <c r="AE9267" t="s">
        <v>35410</v>
      </c>
    </row>
    <row r="9268" spans="1:31" ht="14.25" customHeight="1">
      <c r="A9268" s="1">
        <v>9267</v>
      </c>
      <c r="B9268" s="1" t="s">
        <v>54</v>
      </c>
      <c r="C9268" s="1" t="s">
        <v>1113</v>
      </c>
      <c r="D9268" s="1" t="s">
        <v>1678</v>
      </c>
      <c r="E9268" s="1" t="s">
        <v>1251</v>
      </c>
      <c r="F9268" s="1" t="s">
        <v>33485</v>
      </c>
      <c r="G9268" s="14">
        <v>919446044969</v>
      </c>
      <c r="H9268" s="1" t="s">
        <v>8</v>
      </c>
      <c r="I9268" s="1" t="s">
        <v>9</v>
      </c>
      <c r="J9268" s="1" t="s">
        <v>70</v>
      </c>
      <c r="K9268" s="3" t="s">
        <v>17</v>
      </c>
      <c r="L9268" s="1" t="s">
        <v>70</v>
      </c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1"/>
      <c r="AA9268" s="1" t="s">
        <v>11</v>
      </c>
      <c r="AB9268" s="3" t="s">
        <v>56</v>
      </c>
      <c r="AC9268" s="23" t="s">
        <v>37801</v>
      </c>
      <c r="AD9268" s="23" t="s">
        <v>46224</v>
      </c>
      <c r="AE9268" t="s">
        <v>35409</v>
      </c>
    </row>
    <row r="9269" spans="1:31" ht="14.25" customHeight="1">
      <c r="A9269" s="1">
        <v>9268</v>
      </c>
      <c r="B9269" s="1" t="s">
        <v>54</v>
      </c>
      <c r="C9269" s="1" t="s">
        <v>1134</v>
      </c>
      <c r="D9269" s="1" t="s">
        <v>35983</v>
      </c>
      <c r="E9269" s="1" t="s">
        <v>2980</v>
      </c>
      <c r="F9269" s="1" t="s">
        <v>31212</v>
      </c>
      <c r="G9269" s="14">
        <v>914000646196</v>
      </c>
      <c r="H9269" s="1" t="s">
        <v>8</v>
      </c>
      <c r="I9269" s="1" t="s">
        <v>9</v>
      </c>
      <c r="J9269" s="1" t="s">
        <v>70</v>
      </c>
      <c r="K9269" s="3" t="s">
        <v>42</v>
      </c>
      <c r="L9269" s="1" t="s">
        <v>70</v>
      </c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1"/>
      <c r="AA9269" s="1" t="s">
        <v>16</v>
      </c>
      <c r="AB9269" s="3" t="s">
        <v>12</v>
      </c>
      <c r="AC9269" s="23" t="s">
        <v>37801</v>
      </c>
      <c r="AD9269" s="23" t="s">
        <v>40825</v>
      </c>
      <c r="AE9269" t="s">
        <v>35410</v>
      </c>
    </row>
    <row r="9270" spans="1:31" ht="14.25" customHeight="1">
      <c r="A9270" s="1">
        <v>9269</v>
      </c>
      <c r="B9270" s="9" t="s">
        <v>6</v>
      </c>
      <c r="C9270" s="1" t="s">
        <v>1140</v>
      </c>
      <c r="D9270" s="1" t="s">
        <v>35450</v>
      </c>
      <c r="E9270" s="1" t="s">
        <v>673</v>
      </c>
      <c r="F9270" s="1" t="s">
        <v>21464</v>
      </c>
      <c r="G9270" s="14">
        <v>9194441414</v>
      </c>
      <c r="H9270" s="1" t="s">
        <v>8</v>
      </c>
      <c r="I9270" s="1" t="s">
        <v>9</v>
      </c>
      <c r="J9270" s="1" t="s">
        <v>70</v>
      </c>
      <c r="K9270" s="3" t="s">
        <v>17</v>
      </c>
      <c r="L9270" s="1" t="s">
        <v>70</v>
      </c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1"/>
      <c r="AA9270" s="1" t="s">
        <v>11</v>
      </c>
      <c r="AB9270" s="3" t="s">
        <v>56</v>
      </c>
      <c r="AC9270" s="23" t="s">
        <v>37801</v>
      </c>
      <c r="AD9270" s="23" t="s">
        <v>46363</v>
      </c>
      <c r="AE9270" t="s">
        <v>35399</v>
      </c>
    </row>
    <row r="9271" spans="1:31" ht="14.25" customHeight="1">
      <c r="A9271" s="1">
        <v>9270</v>
      </c>
      <c r="B9271" s="1" t="s">
        <v>54</v>
      </c>
      <c r="C9271" s="1" t="s">
        <v>1142</v>
      </c>
      <c r="D9271" s="1" t="s">
        <v>35572</v>
      </c>
      <c r="E9271" s="1" t="s">
        <v>12940</v>
      </c>
      <c r="F9271" s="1" t="s">
        <v>31213</v>
      </c>
      <c r="G9271" s="14">
        <v>914400990060</v>
      </c>
      <c r="H9271" s="1" t="s">
        <v>8</v>
      </c>
      <c r="I9271" s="1" t="s">
        <v>9</v>
      </c>
      <c r="J9271" s="1" t="s">
        <v>70</v>
      </c>
      <c r="K9271" s="3" t="s">
        <v>42</v>
      </c>
      <c r="L9271" s="1" t="s">
        <v>70</v>
      </c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1"/>
      <c r="AA9271" s="1" t="s">
        <v>16</v>
      </c>
      <c r="AB9271" s="3" t="s">
        <v>12</v>
      </c>
      <c r="AC9271" s="23" t="s">
        <v>37801</v>
      </c>
      <c r="AD9271" s="23" t="s">
        <v>46364</v>
      </c>
      <c r="AE9271" t="s">
        <v>35409</v>
      </c>
    </row>
    <row r="9272" spans="1:31" ht="14.25" customHeight="1">
      <c r="A9272" s="1">
        <v>9271</v>
      </c>
      <c r="B9272" s="1" t="s">
        <v>54</v>
      </c>
      <c r="C9272" s="1" t="s">
        <v>1164</v>
      </c>
      <c r="D9272" s="1" t="s">
        <v>2064</v>
      </c>
      <c r="E9272" s="1" t="s">
        <v>6939</v>
      </c>
      <c r="F9272" s="1" t="s">
        <v>33491</v>
      </c>
      <c r="G9272" s="14">
        <v>9194491991</v>
      </c>
      <c r="H9272" s="1" t="s">
        <v>20</v>
      </c>
      <c r="I9272" s="1" t="s">
        <v>9</v>
      </c>
      <c r="J9272" s="1" t="s">
        <v>70</v>
      </c>
      <c r="K9272" s="3" t="s">
        <v>42</v>
      </c>
      <c r="L9272" s="1" t="s">
        <v>70</v>
      </c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1"/>
      <c r="AA9272" s="1" t="s">
        <v>16</v>
      </c>
      <c r="AB9272" s="3" t="s">
        <v>12</v>
      </c>
      <c r="AC9272" s="23" t="s">
        <v>37801</v>
      </c>
      <c r="AD9272" s="23" t="s">
        <v>41825</v>
      </c>
      <c r="AE9272" t="s">
        <v>35399</v>
      </c>
    </row>
    <row r="9273" spans="1:31" ht="14.25" customHeight="1">
      <c r="A9273" s="1">
        <v>9272</v>
      </c>
      <c r="B9273" s="9" t="s">
        <v>6</v>
      </c>
      <c r="C9273" s="1" t="s">
        <v>1178</v>
      </c>
      <c r="D9273" s="1" t="s">
        <v>1179</v>
      </c>
      <c r="E9273" s="1" t="s">
        <v>1180</v>
      </c>
      <c r="F9273" s="1" t="s">
        <v>21480</v>
      </c>
      <c r="G9273" s="14">
        <v>919444944400</v>
      </c>
      <c r="H9273" s="1" t="s">
        <v>15</v>
      </c>
      <c r="I9273" s="1" t="s">
        <v>62</v>
      </c>
      <c r="J9273" s="1" t="s">
        <v>70</v>
      </c>
      <c r="K9273" s="3" t="s">
        <v>42</v>
      </c>
      <c r="L9273" s="1" t="s">
        <v>70</v>
      </c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1"/>
      <c r="AA9273" s="1" t="s">
        <v>16</v>
      </c>
      <c r="AB9273" s="3" t="s">
        <v>12</v>
      </c>
      <c r="AC9273" s="23" t="s">
        <v>37801</v>
      </c>
      <c r="AD9273" s="23" t="s">
        <v>39487</v>
      </c>
      <c r="AE9273" t="s">
        <v>35394</v>
      </c>
    </row>
    <row r="9274" spans="1:31" ht="14.25" customHeight="1">
      <c r="A9274" s="1">
        <v>9273</v>
      </c>
      <c r="B9274" s="1" t="s">
        <v>54</v>
      </c>
      <c r="C9274" s="1" t="s">
        <v>1205</v>
      </c>
      <c r="D9274" s="1" t="s">
        <v>1046</v>
      </c>
      <c r="E9274" s="1" t="s">
        <v>40</v>
      </c>
      <c r="F9274" s="1" t="s">
        <v>21491</v>
      </c>
      <c r="G9274" s="14">
        <v>919494649944</v>
      </c>
      <c r="H9274" s="1" t="s">
        <v>8</v>
      </c>
      <c r="I9274" s="1" t="s">
        <v>9</v>
      </c>
      <c r="J9274" s="1" t="s">
        <v>70</v>
      </c>
      <c r="K9274" s="3" t="s">
        <v>42</v>
      </c>
      <c r="L9274" s="1" t="s">
        <v>70</v>
      </c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1"/>
      <c r="AA9274" s="1" t="s">
        <v>16</v>
      </c>
      <c r="AB9274" s="3" t="s">
        <v>12</v>
      </c>
      <c r="AC9274" s="23" t="s">
        <v>37801</v>
      </c>
      <c r="AD9274" s="23" t="s">
        <v>46365</v>
      </c>
      <c r="AE9274" t="s">
        <v>35410</v>
      </c>
    </row>
    <row r="9275" spans="1:31" ht="14.25" customHeight="1">
      <c r="A9275" s="1">
        <v>9274</v>
      </c>
      <c r="B9275" s="9" t="s">
        <v>6</v>
      </c>
      <c r="C9275" s="1" t="s">
        <v>1221</v>
      </c>
      <c r="D9275" s="1" t="s">
        <v>1222</v>
      </c>
      <c r="E9275" s="1" t="s">
        <v>788</v>
      </c>
      <c r="F9275" s="1" t="s">
        <v>21497</v>
      </c>
      <c r="G9275" s="14">
        <v>91994604149</v>
      </c>
      <c r="H9275" s="1" t="s">
        <v>37</v>
      </c>
      <c r="I9275" s="1" t="s">
        <v>41</v>
      </c>
      <c r="J9275" s="1" t="s">
        <v>70</v>
      </c>
      <c r="K9275" s="3" t="s">
        <v>17</v>
      </c>
      <c r="L9275" s="1" t="s">
        <v>70</v>
      </c>
      <c r="M9275" s="4" t="s">
        <v>42</v>
      </c>
      <c r="N9275" s="3" t="s">
        <v>70</v>
      </c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1"/>
      <c r="AA9275" s="1" t="s">
        <v>16</v>
      </c>
      <c r="AB9275" s="3" t="s">
        <v>12</v>
      </c>
      <c r="AC9275" s="23" t="s">
        <v>37801</v>
      </c>
      <c r="AD9275" s="23" t="s">
        <v>46366</v>
      </c>
      <c r="AE9275" t="s">
        <v>35410</v>
      </c>
    </row>
    <row r="9276" spans="1:31" ht="14.25" customHeight="1">
      <c r="A9276" s="1">
        <v>9275</v>
      </c>
      <c r="B9276" s="1" t="s">
        <v>54</v>
      </c>
      <c r="C9276" s="1" t="s">
        <v>1232</v>
      </c>
      <c r="D9276" s="1" t="s">
        <v>8406</v>
      </c>
      <c r="E9276" s="1" t="s">
        <v>40</v>
      </c>
      <c r="F9276" s="1" t="s">
        <v>31227</v>
      </c>
      <c r="G9276" s="14">
        <v>9164409146</v>
      </c>
      <c r="H9276" s="1" t="s">
        <v>20</v>
      </c>
      <c r="I9276" s="1" t="s">
        <v>41</v>
      </c>
      <c r="J9276" s="1" t="s">
        <v>70</v>
      </c>
      <c r="K9276" s="3" t="s">
        <v>42</v>
      </c>
      <c r="L9276" s="1" t="s">
        <v>70</v>
      </c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1"/>
      <c r="AA9276" s="1" t="s">
        <v>16</v>
      </c>
      <c r="AB9276" s="3" t="s">
        <v>12</v>
      </c>
      <c r="AC9276" s="23" t="s">
        <v>37801</v>
      </c>
      <c r="AD9276" s="23" t="s">
        <v>46367</v>
      </c>
      <c r="AE9276" t="s">
        <v>35394</v>
      </c>
    </row>
    <row r="9277" spans="1:31" ht="14.25" customHeight="1">
      <c r="A9277" s="1">
        <v>9276</v>
      </c>
      <c r="B9277" s="1" t="s">
        <v>54</v>
      </c>
      <c r="C9277" s="1" t="s">
        <v>1236</v>
      </c>
      <c r="D9277" s="1" t="s">
        <v>1302</v>
      </c>
      <c r="E9277" s="1" t="s">
        <v>40</v>
      </c>
      <c r="F9277" s="1" t="s">
        <v>31228</v>
      </c>
      <c r="G9277" s="14">
        <v>919944490640</v>
      </c>
      <c r="H9277" s="1" t="s">
        <v>8</v>
      </c>
      <c r="I9277" s="1" t="s">
        <v>9</v>
      </c>
      <c r="J9277" s="1" t="s">
        <v>70</v>
      </c>
      <c r="K9277" s="3" t="s">
        <v>42</v>
      </c>
      <c r="L9277" s="1" t="s">
        <v>70</v>
      </c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1"/>
      <c r="AA9277" s="1" t="s">
        <v>16</v>
      </c>
      <c r="AB9277" s="3" t="s">
        <v>12</v>
      </c>
      <c r="AC9277" s="23" t="s">
        <v>37801</v>
      </c>
      <c r="AD9277" s="23" t="s">
        <v>46368</v>
      </c>
      <c r="AE9277" t="s">
        <v>35399</v>
      </c>
    </row>
    <row r="9278" spans="1:31" ht="14.25" customHeight="1">
      <c r="A9278" s="1">
        <v>9277</v>
      </c>
      <c r="B9278" s="1" t="s">
        <v>54</v>
      </c>
      <c r="C9278" s="1" t="s">
        <v>1238</v>
      </c>
      <c r="D9278" s="1" t="s">
        <v>2317</v>
      </c>
      <c r="E9278" s="1" t="s">
        <v>78</v>
      </c>
      <c r="F9278" s="1" t="s">
        <v>21503</v>
      </c>
      <c r="G9278" s="14">
        <v>914449449946</v>
      </c>
      <c r="H9278" s="1" t="s">
        <v>8</v>
      </c>
      <c r="I9278" s="1" t="s">
        <v>41</v>
      </c>
      <c r="J9278" s="1" t="s">
        <v>70</v>
      </c>
      <c r="K9278" s="3" t="s">
        <v>42</v>
      </c>
      <c r="L9278" s="1" t="s">
        <v>70</v>
      </c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1"/>
      <c r="AA9278" s="1" t="s">
        <v>16</v>
      </c>
      <c r="AB9278" s="3" t="s">
        <v>12</v>
      </c>
      <c r="AC9278" s="23" t="s">
        <v>37801</v>
      </c>
      <c r="AD9278" s="23" t="s">
        <v>46369</v>
      </c>
      <c r="AE9278" t="s">
        <v>35394</v>
      </c>
    </row>
    <row r="9279" spans="1:31" ht="14.25" customHeight="1">
      <c r="A9279" s="1">
        <v>9278</v>
      </c>
      <c r="B9279" s="9" t="s">
        <v>6</v>
      </c>
      <c r="C9279" s="1" t="s">
        <v>1239</v>
      </c>
      <c r="D9279" s="1" t="s">
        <v>1240</v>
      </c>
      <c r="E9279" s="1" t="s">
        <v>952</v>
      </c>
      <c r="F9279" s="1" t="s">
        <v>33495</v>
      </c>
      <c r="G9279" s="14">
        <v>919946199960</v>
      </c>
      <c r="H9279" s="1" t="s">
        <v>15</v>
      </c>
      <c r="I9279" s="1" t="s">
        <v>9</v>
      </c>
      <c r="J9279" s="1" t="s">
        <v>70</v>
      </c>
      <c r="K9279" s="3" t="s">
        <v>42</v>
      </c>
      <c r="L9279" s="1" t="s">
        <v>70</v>
      </c>
      <c r="M9279" s="3" t="s">
        <v>27</v>
      </c>
      <c r="N9279" s="3" t="s">
        <v>70</v>
      </c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1"/>
      <c r="AA9279" s="1" t="s">
        <v>16</v>
      </c>
      <c r="AB9279" s="3" t="s">
        <v>12</v>
      </c>
      <c r="AC9279" s="23" t="s">
        <v>37801</v>
      </c>
      <c r="AD9279" s="23" t="s">
        <v>46370</v>
      </c>
      <c r="AE9279" t="s">
        <v>35399</v>
      </c>
    </row>
    <row r="9280" spans="1:31" ht="14.25" customHeight="1">
      <c r="A9280" s="1">
        <v>9279</v>
      </c>
      <c r="B9280" s="1" t="s">
        <v>54</v>
      </c>
      <c r="C9280" s="1" t="s">
        <v>1241</v>
      </c>
      <c r="D9280" s="1" t="s">
        <v>2140</v>
      </c>
      <c r="E9280" s="1" t="s">
        <v>40</v>
      </c>
      <c r="F9280" s="1" t="s">
        <v>31229</v>
      </c>
      <c r="G9280" s="14">
        <v>91994446940</v>
      </c>
      <c r="H9280" s="1" t="s">
        <v>8</v>
      </c>
      <c r="I9280" s="1" t="s">
        <v>41</v>
      </c>
      <c r="J9280" s="1" t="s">
        <v>70</v>
      </c>
      <c r="K9280" s="3" t="s">
        <v>42</v>
      </c>
      <c r="L9280" s="1" t="s">
        <v>70</v>
      </c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1"/>
      <c r="AA9280" s="1" t="s">
        <v>16</v>
      </c>
      <c r="AB9280" s="3" t="s">
        <v>12</v>
      </c>
      <c r="AC9280" s="23" t="s">
        <v>37801</v>
      </c>
      <c r="AD9280" s="23" t="s">
        <v>46371</v>
      </c>
      <c r="AE9280" t="s">
        <v>35394</v>
      </c>
    </row>
    <row r="9281" spans="1:31" ht="14.25" customHeight="1">
      <c r="A9281" s="1">
        <v>9280</v>
      </c>
      <c r="B9281" s="1" t="s">
        <v>54</v>
      </c>
      <c r="C9281" s="1" t="s">
        <v>1246</v>
      </c>
      <c r="D9281" s="1" t="s">
        <v>12284</v>
      </c>
      <c r="E9281" s="1" t="s">
        <v>217</v>
      </c>
      <c r="F9281" s="1" t="s">
        <v>31230</v>
      </c>
      <c r="G9281" s="14">
        <v>914940646400</v>
      </c>
      <c r="H9281" s="1" t="s">
        <v>15</v>
      </c>
      <c r="I9281" s="1" t="s">
        <v>9</v>
      </c>
      <c r="J9281" s="1" t="s">
        <v>70</v>
      </c>
      <c r="K9281" s="3" t="s">
        <v>17</v>
      </c>
      <c r="L9281" s="1" t="s">
        <v>70</v>
      </c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1"/>
      <c r="AA9281" s="1" t="s">
        <v>11</v>
      </c>
      <c r="AB9281" s="3" t="s">
        <v>56</v>
      </c>
      <c r="AC9281" s="23" t="s">
        <v>37801</v>
      </c>
      <c r="AD9281" s="23" t="s">
        <v>44464</v>
      </c>
      <c r="AE9281" t="s">
        <v>35409</v>
      </c>
    </row>
    <row r="9282" spans="1:31" ht="14.25" customHeight="1">
      <c r="A9282" s="1">
        <v>9281</v>
      </c>
      <c r="B9282" s="1" t="s">
        <v>54</v>
      </c>
      <c r="C9282" s="1" t="s">
        <v>1249</v>
      </c>
      <c r="D9282" s="1" t="s">
        <v>1250</v>
      </c>
      <c r="E9282" s="1" t="s">
        <v>1251</v>
      </c>
      <c r="F9282" s="1" t="s">
        <v>21506</v>
      </c>
      <c r="G9282" s="14">
        <v>91909994446</v>
      </c>
      <c r="H9282" s="1" t="s">
        <v>37</v>
      </c>
      <c r="I9282" s="1" t="s">
        <v>41</v>
      </c>
      <c r="J9282" s="1" t="s">
        <v>70</v>
      </c>
      <c r="K9282" s="3" t="s">
        <v>17</v>
      </c>
      <c r="L9282" s="1" t="s">
        <v>70</v>
      </c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1"/>
      <c r="AA9282" s="1" t="s">
        <v>11</v>
      </c>
      <c r="AB9282" s="3" t="s">
        <v>56</v>
      </c>
      <c r="AC9282" s="23" t="s">
        <v>37801</v>
      </c>
      <c r="AD9282" s="23" t="s">
        <v>46372</v>
      </c>
      <c r="AE9282" t="s">
        <v>35409</v>
      </c>
    </row>
    <row r="9283" spans="1:31" ht="14.25" customHeight="1">
      <c r="A9283" s="1">
        <v>9282</v>
      </c>
      <c r="B9283" s="1" t="s">
        <v>54</v>
      </c>
      <c r="C9283" s="1" t="s">
        <v>1257</v>
      </c>
      <c r="D9283" s="1" t="s">
        <v>10248</v>
      </c>
      <c r="E9283" s="1" t="s">
        <v>37153</v>
      </c>
      <c r="F9283" s="1" t="s">
        <v>21510</v>
      </c>
      <c r="G9283" s="14">
        <v>9199449996</v>
      </c>
      <c r="H9283" s="1" t="s">
        <v>37</v>
      </c>
      <c r="I9283" s="1" t="s">
        <v>9</v>
      </c>
      <c r="J9283" s="1" t="s">
        <v>70</v>
      </c>
      <c r="K9283" s="3" t="s">
        <v>27</v>
      </c>
      <c r="L9283" s="1" t="s">
        <v>70</v>
      </c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1"/>
      <c r="AA9283" s="1" t="s">
        <v>16</v>
      </c>
      <c r="AB9283" s="3" t="s">
        <v>12</v>
      </c>
      <c r="AC9283" s="23" t="s">
        <v>37801</v>
      </c>
      <c r="AD9283" s="23" t="s">
        <v>41745</v>
      </c>
      <c r="AE9283" t="s">
        <v>35394</v>
      </c>
    </row>
    <row r="9284" spans="1:31" ht="14.25" customHeight="1">
      <c r="A9284" s="1">
        <v>9283</v>
      </c>
      <c r="B9284" s="1" t="s">
        <v>54</v>
      </c>
      <c r="C9284" s="1" t="s">
        <v>1276</v>
      </c>
      <c r="D9284" s="1" t="s">
        <v>35984</v>
      </c>
      <c r="E9284" s="1" t="s">
        <v>19</v>
      </c>
      <c r="F9284" s="1" t="s">
        <v>21518</v>
      </c>
      <c r="G9284" s="14">
        <v>919444666644</v>
      </c>
      <c r="H9284" s="1" t="s">
        <v>15</v>
      </c>
      <c r="I9284" s="1" t="s">
        <v>9</v>
      </c>
      <c r="J9284" s="1" t="s">
        <v>70</v>
      </c>
      <c r="K9284" s="3" t="s">
        <v>42</v>
      </c>
      <c r="L9284" s="1" t="s">
        <v>70</v>
      </c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1"/>
      <c r="AA9284" s="1" t="s">
        <v>16</v>
      </c>
      <c r="AB9284" s="3" t="s">
        <v>12</v>
      </c>
      <c r="AC9284" s="23" t="s">
        <v>37801</v>
      </c>
      <c r="AD9284" s="23" t="s">
        <v>46373</v>
      </c>
      <c r="AE9284" t="s">
        <v>35394</v>
      </c>
    </row>
    <row r="9285" spans="1:31" ht="14.25" customHeight="1">
      <c r="A9285" s="1">
        <v>9284</v>
      </c>
      <c r="B9285" s="1" t="s">
        <v>54</v>
      </c>
      <c r="C9285" s="1" t="s">
        <v>1289</v>
      </c>
      <c r="D9285" s="1" t="s">
        <v>1348</v>
      </c>
      <c r="E9285" s="1" t="s">
        <v>224</v>
      </c>
      <c r="F9285" s="1" t="s">
        <v>33501</v>
      </c>
      <c r="G9285" s="14">
        <v>91909960414</v>
      </c>
      <c r="H9285" s="1" t="s">
        <v>8</v>
      </c>
      <c r="I9285" s="1" t="s">
        <v>41</v>
      </c>
      <c r="J9285" s="1" t="s">
        <v>70</v>
      </c>
      <c r="K9285" s="3" t="s">
        <v>17</v>
      </c>
      <c r="L9285" s="1" t="s">
        <v>70</v>
      </c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1"/>
      <c r="AA9285" s="1" t="s">
        <v>16</v>
      </c>
      <c r="AB9285" s="3" t="s">
        <v>12</v>
      </c>
      <c r="AC9285" s="23" t="s">
        <v>37801</v>
      </c>
      <c r="AD9285" s="23" t="s">
        <v>39494</v>
      </c>
      <c r="AE9285" t="s">
        <v>35399</v>
      </c>
    </row>
    <row r="9286" spans="1:31" ht="14.25" customHeight="1">
      <c r="A9286" s="1">
        <v>9285</v>
      </c>
      <c r="B9286" s="1" t="s">
        <v>54</v>
      </c>
      <c r="C9286" s="1" t="s">
        <v>1295</v>
      </c>
      <c r="D9286" s="1" t="s">
        <v>16068</v>
      </c>
      <c r="E9286" s="1" t="s">
        <v>139</v>
      </c>
      <c r="F9286" s="1" t="s">
        <v>21526</v>
      </c>
      <c r="G9286" s="14">
        <v>919919640444</v>
      </c>
      <c r="H9286" s="1" t="s">
        <v>8</v>
      </c>
      <c r="I9286" s="1" t="s">
        <v>41</v>
      </c>
      <c r="J9286" s="1" t="s">
        <v>70</v>
      </c>
      <c r="K9286" s="3" t="s">
        <v>42</v>
      </c>
      <c r="L9286" s="1" t="s">
        <v>70</v>
      </c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1"/>
      <c r="AA9286" s="1" t="s">
        <v>16</v>
      </c>
      <c r="AB9286" s="3" t="s">
        <v>12</v>
      </c>
      <c r="AC9286" s="23" t="s">
        <v>37801</v>
      </c>
      <c r="AD9286" s="23" t="s">
        <v>41230</v>
      </c>
      <c r="AE9286" t="s">
        <v>35394</v>
      </c>
    </row>
    <row r="9287" spans="1:31" ht="14.25" customHeight="1">
      <c r="A9287" s="1">
        <v>9286</v>
      </c>
      <c r="B9287" s="9" t="s">
        <v>6</v>
      </c>
      <c r="C9287" s="1" t="s">
        <v>1304</v>
      </c>
      <c r="D9287" s="1" t="s">
        <v>1305</v>
      </c>
      <c r="E9287" s="1" t="s">
        <v>1306</v>
      </c>
      <c r="F9287" s="1" t="s">
        <v>21529</v>
      </c>
      <c r="G9287" s="14">
        <v>9166646664</v>
      </c>
      <c r="H9287" s="1" t="s">
        <v>20</v>
      </c>
      <c r="I9287" s="1" t="s">
        <v>9</v>
      </c>
      <c r="J9287" s="1" t="s">
        <v>70</v>
      </c>
      <c r="K9287" s="3" t="s">
        <v>42</v>
      </c>
      <c r="L9287" s="1" t="s">
        <v>70</v>
      </c>
      <c r="M9287" s="3" t="s">
        <v>27</v>
      </c>
      <c r="N9287" s="3" t="s">
        <v>70</v>
      </c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1"/>
      <c r="AA9287" s="1" t="s">
        <v>16</v>
      </c>
      <c r="AB9287" s="3" t="s">
        <v>12</v>
      </c>
      <c r="AC9287" s="23" t="s">
        <v>37801</v>
      </c>
      <c r="AD9287" s="23" t="s">
        <v>46374</v>
      </c>
      <c r="AE9287" t="s">
        <v>35394</v>
      </c>
    </row>
    <row r="9288" spans="1:31" ht="14.25" customHeight="1">
      <c r="A9288" s="1">
        <v>9287</v>
      </c>
      <c r="B9288" s="1" t="s">
        <v>54</v>
      </c>
      <c r="C9288" s="1" t="s">
        <v>1323</v>
      </c>
      <c r="D9288" s="1" t="s">
        <v>6824</v>
      </c>
      <c r="E9288" s="1" t="s">
        <v>139</v>
      </c>
      <c r="F9288" s="1" t="s">
        <v>21539</v>
      </c>
      <c r="G9288" s="14">
        <v>919664946441</v>
      </c>
      <c r="H9288" s="1" t="s">
        <v>15</v>
      </c>
      <c r="I9288" s="1" t="s">
        <v>9</v>
      </c>
      <c r="J9288" s="1" t="s">
        <v>70</v>
      </c>
      <c r="K9288" s="3" t="s">
        <v>42</v>
      </c>
      <c r="L9288" s="1" t="s">
        <v>70</v>
      </c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1"/>
      <c r="AA9288" s="1" t="s">
        <v>16</v>
      </c>
      <c r="AB9288" s="3" t="s">
        <v>12</v>
      </c>
      <c r="AC9288" s="23" t="s">
        <v>37801</v>
      </c>
      <c r="AD9288" s="23" t="s">
        <v>42406</v>
      </c>
      <c r="AE9288" t="s">
        <v>35399</v>
      </c>
    </row>
    <row r="9289" spans="1:31" ht="14.25" customHeight="1">
      <c r="A9289" s="1">
        <v>9288</v>
      </c>
      <c r="B9289" s="1" t="s">
        <v>54</v>
      </c>
      <c r="C9289" s="1" t="s">
        <v>1326</v>
      </c>
      <c r="D9289" s="1" t="s">
        <v>2667</v>
      </c>
      <c r="E9289" s="1" t="s">
        <v>12338</v>
      </c>
      <c r="F9289" s="1" t="s">
        <v>21540</v>
      </c>
      <c r="G9289" s="14">
        <v>919446044466</v>
      </c>
      <c r="H9289" s="1" t="s">
        <v>15</v>
      </c>
      <c r="I9289" s="1" t="s">
        <v>9</v>
      </c>
      <c r="J9289" s="1" t="s">
        <v>70</v>
      </c>
      <c r="K9289" s="3" t="s">
        <v>63</v>
      </c>
      <c r="L9289" s="1" t="s">
        <v>70</v>
      </c>
      <c r="M9289" s="3" t="s">
        <v>213</v>
      </c>
      <c r="N9289" s="3" t="s">
        <v>70</v>
      </c>
      <c r="O9289" s="3" t="s">
        <v>17</v>
      </c>
      <c r="P9289" s="3" t="s">
        <v>70</v>
      </c>
      <c r="Q9289" s="3" t="s">
        <v>42</v>
      </c>
      <c r="R9289" s="3" t="s">
        <v>70</v>
      </c>
      <c r="S9289" s="3" t="s">
        <v>27</v>
      </c>
      <c r="T9289" s="3" t="s">
        <v>70</v>
      </c>
      <c r="U9289" s="3" t="s">
        <v>117</v>
      </c>
      <c r="V9289" s="3" t="s">
        <v>70</v>
      </c>
      <c r="W9289" s="3" t="s">
        <v>178</v>
      </c>
      <c r="X9289" s="3" t="s">
        <v>70</v>
      </c>
      <c r="Y9289" s="3" t="s">
        <v>171</v>
      </c>
      <c r="Z9289" s="1" t="s">
        <v>70</v>
      </c>
      <c r="AA9289" s="1" t="s">
        <v>16</v>
      </c>
      <c r="AB9289" s="3" t="s">
        <v>12</v>
      </c>
      <c r="AC9289" s="23" t="s">
        <v>37801</v>
      </c>
      <c r="AD9289" s="23" t="s">
        <v>46375</v>
      </c>
      <c r="AE9289" t="s">
        <v>35394</v>
      </c>
    </row>
    <row r="9290" spans="1:31" ht="14.25" customHeight="1">
      <c r="A9290" s="1">
        <v>9289</v>
      </c>
      <c r="B9290" s="9" t="s">
        <v>6</v>
      </c>
      <c r="C9290" s="1" t="s">
        <v>1342</v>
      </c>
      <c r="D9290" s="1" t="s">
        <v>1343</v>
      </c>
      <c r="E9290" s="1" t="s">
        <v>78</v>
      </c>
      <c r="F9290" s="1" t="s">
        <v>21548</v>
      </c>
      <c r="G9290" s="14">
        <v>919446164666</v>
      </c>
      <c r="H9290" s="1" t="s">
        <v>20</v>
      </c>
      <c r="I9290" s="1" t="s">
        <v>9</v>
      </c>
      <c r="J9290" s="1" t="s">
        <v>70</v>
      </c>
      <c r="K9290" s="3" t="s">
        <v>117</v>
      </c>
      <c r="L9290" s="1" t="s">
        <v>70</v>
      </c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1"/>
      <c r="AA9290" s="1" t="s">
        <v>16</v>
      </c>
      <c r="AB9290" s="3" t="s">
        <v>12</v>
      </c>
      <c r="AC9290" s="23" t="s">
        <v>37801</v>
      </c>
      <c r="AD9290" s="23" t="s">
        <v>44471</v>
      </c>
      <c r="AE9290" t="s">
        <v>35410</v>
      </c>
    </row>
    <row r="9291" spans="1:31" ht="14.25" customHeight="1">
      <c r="A9291" s="1">
        <v>9290</v>
      </c>
      <c r="B9291" s="1" t="s">
        <v>54</v>
      </c>
      <c r="C9291" s="1" t="s">
        <v>1352</v>
      </c>
      <c r="D9291" s="1" t="s">
        <v>546</v>
      </c>
      <c r="E9291" s="1" t="s">
        <v>534</v>
      </c>
      <c r="F9291" s="1" t="s">
        <v>31240</v>
      </c>
      <c r="G9291" s="14">
        <v>919944666666</v>
      </c>
      <c r="H9291" s="1" t="s">
        <v>8</v>
      </c>
      <c r="I9291" s="1" t="s">
        <v>9</v>
      </c>
      <c r="J9291" s="1" t="s">
        <v>70</v>
      </c>
      <c r="K9291" s="3" t="s">
        <v>42</v>
      </c>
      <c r="L9291" s="1" t="s">
        <v>70</v>
      </c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1"/>
      <c r="AA9291" s="1" t="s">
        <v>16</v>
      </c>
      <c r="AB9291" s="3" t="s">
        <v>12</v>
      </c>
      <c r="AC9291" s="23" t="s">
        <v>37801</v>
      </c>
      <c r="AD9291" s="23" t="s">
        <v>45626</v>
      </c>
      <c r="AE9291" t="s">
        <v>35410</v>
      </c>
    </row>
    <row r="9292" spans="1:31" ht="14.25" customHeight="1">
      <c r="A9292" s="1">
        <v>9291</v>
      </c>
      <c r="B9292" s="9" t="s">
        <v>6</v>
      </c>
      <c r="C9292" s="1" t="s">
        <v>1353</v>
      </c>
      <c r="D9292" s="1" t="s">
        <v>1354</v>
      </c>
      <c r="E9292" s="1" t="s">
        <v>139</v>
      </c>
      <c r="F9292" s="1" t="s">
        <v>21554</v>
      </c>
      <c r="G9292" s="14">
        <v>919994644</v>
      </c>
      <c r="H9292" s="1" t="s">
        <v>8</v>
      </c>
      <c r="I9292" s="1" t="s">
        <v>41</v>
      </c>
      <c r="J9292" s="1" t="s">
        <v>70</v>
      </c>
      <c r="K9292" s="3" t="s">
        <v>27</v>
      </c>
      <c r="L9292" s="1" t="s">
        <v>70</v>
      </c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1"/>
      <c r="AA9292" s="1" t="s">
        <v>16</v>
      </c>
      <c r="AB9292" s="3" t="s">
        <v>12</v>
      </c>
      <c r="AC9292" s="23" t="s">
        <v>37801</v>
      </c>
      <c r="AD9292" s="23" t="s">
        <v>41487</v>
      </c>
      <c r="AE9292" t="s">
        <v>35409</v>
      </c>
    </row>
    <row r="9293" spans="1:31" ht="14.25" customHeight="1">
      <c r="A9293" s="1">
        <v>9292</v>
      </c>
      <c r="B9293" s="9" t="s">
        <v>6</v>
      </c>
      <c r="C9293" s="1" t="s">
        <v>1355</v>
      </c>
      <c r="D9293" s="1" t="s">
        <v>1356</v>
      </c>
      <c r="E9293" s="1" t="s">
        <v>1357</v>
      </c>
      <c r="F9293" s="1" t="s">
        <v>1358</v>
      </c>
      <c r="G9293" s="14">
        <v>919099094646</v>
      </c>
      <c r="H9293" s="1" t="s">
        <v>132</v>
      </c>
      <c r="I9293" s="1" t="s">
        <v>41</v>
      </c>
      <c r="J9293" s="1" t="s">
        <v>70</v>
      </c>
      <c r="K9293" s="3" t="s">
        <v>42</v>
      </c>
      <c r="L9293" s="1" t="s">
        <v>70</v>
      </c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1"/>
      <c r="AA9293" s="1" t="s">
        <v>16</v>
      </c>
      <c r="AB9293" s="3" t="s">
        <v>12</v>
      </c>
      <c r="AC9293" s="23" t="s">
        <v>37801</v>
      </c>
      <c r="AD9293" s="23" t="s">
        <v>43669</v>
      </c>
      <c r="AE9293" t="s">
        <v>35410</v>
      </c>
    </row>
    <row r="9294" spans="1:31" ht="14.25" customHeight="1">
      <c r="A9294" s="1">
        <v>9293</v>
      </c>
      <c r="B9294" s="1" t="s">
        <v>54</v>
      </c>
      <c r="C9294" s="1" t="s">
        <v>1375</v>
      </c>
      <c r="D9294" s="1" t="s">
        <v>52</v>
      </c>
      <c r="E9294" s="1" t="s">
        <v>16242</v>
      </c>
      <c r="F9294" s="1" t="s">
        <v>21562</v>
      </c>
      <c r="G9294" s="14">
        <v>919444496444</v>
      </c>
      <c r="H9294" s="1" t="s">
        <v>37</v>
      </c>
      <c r="I9294" s="1" t="s">
        <v>41</v>
      </c>
      <c r="J9294" s="1" t="s">
        <v>70</v>
      </c>
      <c r="K9294" s="3" t="s">
        <v>42</v>
      </c>
      <c r="L9294" s="1" t="s">
        <v>70</v>
      </c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1"/>
      <c r="AA9294" s="1" t="s">
        <v>16</v>
      </c>
      <c r="AB9294" s="3" t="s">
        <v>12</v>
      </c>
      <c r="AC9294" s="23" t="s">
        <v>37801</v>
      </c>
      <c r="AD9294" s="23" t="s">
        <v>39868</v>
      </c>
      <c r="AE9294" t="s">
        <v>35409</v>
      </c>
    </row>
    <row r="9295" spans="1:31" ht="14.25" customHeight="1">
      <c r="A9295" s="1">
        <v>9294</v>
      </c>
      <c r="B9295" s="9" t="s">
        <v>6</v>
      </c>
      <c r="C9295" s="1" t="s">
        <v>1378</v>
      </c>
      <c r="D9295" s="1" t="s">
        <v>36442</v>
      </c>
      <c r="E9295" s="1" t="s">
        <v>93</v>
      </c>
      <c r="F9295" s="1" t="s">
        <v>21563</v>
      </c>
      <c r="G9295" s="14">
        <v>914940464019</v>
      </c>
      <c r="H9295" s="1" t="s">
        <v>20</v>
      </c>
      <c r="I9295" s="1" t="s">
        <v>62</v>
      </c>
      <c r="J9295" s="1" t="s">
        <v>70</v>
      </c>
      <c r="K9295" s="3" t="s">
        <v>17</v>
      </c>
      <c r="L9295" s="1" t="s">
        <v>70</v>
      </c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1"/>
      <c r="AA9295" s="1" t="s">
        <v>11</v>
      </c>
      <c r="AB9295" s="3" t="s">
        <v>56</v>
      </c>
      <c r="AC9295" s="23" t="s">
        <v>37801</v>
      </c>
      <c r="AD9295" s="23" t="s">
        <v>42379</v>
      </c>
      <c r="AE9295" t="s">
        <v>35399</v>
      </c>
    </row>
    <row r="9296" spans="1:31" ht="14.25" customHeight="1">
      <c r="A9296" s="1">
        <v>9295</v>
      </c>
      <c r="B9296" s="9" t="s">
        <v>6</v>
      </c>
      <c r="C9296" s="1" t="s">
        <v>1392</v>
      </c>
      <c r="D9296" s="1" t="s">
        <v>1025</v>
      </c>
      <c r="E9296" s="1" t="s">
        <v>495</v>
      </c>
      <c r="F9296" s="1" t="s">
        <v>31249</v>
      </c>
      <c r="G9296" s="14">
        <v>91944666666</v>
      </c>
      <c r="H9296" s="1" t="s">
        <v>8</v>
      </c>
      <c r="I9296" s="1" t="s">
        <v>33</v>
      </c>
      <c r="J9296" s="1" t="s">
        <v>70</v>
      </c>
      <c r="K9296" s="3" t="s">
        <v>63</v>
      </c>
      <c r="L9296" s="1" t="s">
        <v>70</v>
      </c>
      <c r="M9296" s="3" t="s">
        <v>213</v>
      </c>
      <c r="N9296" s="3" t="s">
        <v>70</v>
      </c>
      <c r="O9296" s="3" t="s">
        <v>17</v>
      </c>
      <c r="P9296" s="3" t="s">
        <v>70</v>
      </c>
      <c r="Q9296" s="3" t="s">
        <v>42</v>
      </c>
      <c r="R9296" s="3" t="s">
        <v>70</v>
      </c>
      <c r="S9296" s="3" t="s">
        <v>27</v>
      </c>
      <c r="T9296" s="3" t="s">
        <v>70</v>
      </c>
      <c r="U9296" s="3" t="s">
        <v>117</v>
      </c>
      <c r="V9296" s="3" t="s">
        <v>70</v>
      </c>
      <c r="W9296" s="3" t="s">
        <v>178</v>
      </c>
      <c r="X9296" s="3" t="s">
        <v>70</v>
      </c>
      <c r="Y9296" s="3" t="s">
        <v>171</v>
      </c>
      <c r="Z9296" s="1" t="s">
        <v>70</v>
      </c>
      <c r="AA9296" s="1" t="s">
        <v>16</v>
      </c>
      <c r="AB9296" s="3" t="s">
        <v>12</v>
      </c>
      <c r="AC9296" s="23" t="s">
        <v>37801</v>
      </c>
      <c r="AD9296" s="23" t="s">
        <v>46376</v>
      </c>
      <c r="AE9296" t="s">
        <v>35399</v>
      </c>
    </row>
    <row r="9297" spans="1:31" ht="14.25" customHeight="1">
      <c r="A9297" s="1">
        <v>9296</v>
      </c>
      <c r="B9297" s="1" t="s">
        <v>54</v>
      </c>
      <c r="C9297" s="1" t="s">
        <v>1398</v>
      </c>
      <c r="D9297" s="1" t="s">
        <v>3722</v>
      </c>
      <c r="E9297" s="1" t="s">
        <v>139</v>
      </c>
      <c r="F9297" s="1" t="s">
        <v>21570</v>
      </c>
      <c r="G9297" s="14">
        <v>919946090906</v>
      </c>
      <c r="H9297" s="1" t="s">
        <v>20</v>
      </c>
      <c r="I9297" s="1" t="s">
        <v>9</v>
      </c>
      <c r="J9297" s="1" t="s">
        <v>70</v>
      </c>
      <c r="K9297" s="3" t="s">
        <v>42</v>
      </c>
      <c r="L9297" s="1" t="s">
        <v>70</v>
      </c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1"/>
      <c r="AA9297" s="1" t="s">
        <v>16</v>
      </c>
      <c r="AB9297" s="3" t="s">
        <v>12</v>
      </c>
      <c r="AC9297" s="23" t="s">
        <v>37801</v>
      </c>
      <c r="AD9297" s="23" t="s">
        <v>46377</v>
      </c>
      <c r="AE9297" t="s">
        <v>35409</v>
      </c>
    </row>
    <row r="9298" spans="1:31" ht="14.25" customHeight="1">
      <c r="A9298" s="1">
        <v>9297</v>
      </c>
      <c r="B9298" s="1" t="s">
        <v>54</v>
      </c>
      <c r="C9298" s="1" t="s">
        <v>1401</v>
      </c>
      <c r="D9298" s="1" t="s">
        <v>1402</v>
      </c>
      <c r="E9298" s="1" t="s">
        <v>1403</v>
      </c>
      <c r="F9298" s="1" t="s">
        <v>21571</v>
      </c>
      <c r="G9298" s="14">
        <v>91944099440</v>
      </c>
      <c r="H9298" s="1" t="s">
        <v>8</v>
      </c>
      <c r="I9298" s="1" t="s">
        <v>41</v>
      </c>
      <c r="J9298" s="1" t="s">
        <v>70</v>
      </c>
      <c r="K9298" s="3" t="s">
        <v>42</v>
      </c>
      <c r="L9298" s="1" t="s">
        <v>70</v>
      </c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1"/>
      <c r="AA9298" s="1" t="s">
        <v>16</v>
      </c>
      <c r="AB9298" s="3" t="s">
        <v>12</v>
      </c>
      <c r="AC9298" s="23" t="s">
        <v>37801</v>
      </c>
      <c r="AD9298" s="23" t="s">
        <v>46378</v>
      </c>
      <c r="AE9298" t="s">
        <v>35399</v>
      </c>
    </row>
    <row r="9299" spans="1:31" ht="14.25" customHeight="1">
      <c r="A9299" s="1">
        <v>9298</v>
      </c>
      <c r="B9299" s="9" t="s">
        <v>6</v>
      </c>
      <c r="C9299" s="1" t="s">
        <v>1413</v>
      </c>
      <c r="D9299" s="1" t="s">
        <v>1414</v>
      </c>
      <c r="E9299" s="1" t="s">
        <v>362</v>
      </c>
      <c r="F9299" s="1" t="s">
        <v>21572</v>
      </c>
      <c r="G9299" s="14">
        <v>91999946964</v>
      </c>
      <c r="H9299" s="1" t="s">
        <v>15</v>
      </c>
      <c r="I9299" s="1" t="s">
        <v>41</v>
      </c>
      <c r="J9299" s="1" t="s">
        <v>70</v>
      </c>
      <c r="K9299" s="3" t="s">
        <v>42</v>
      </c>
      <c r="L9299" s="1" t="s">
        <v>70</v>
      </c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1"/>
      <c r="AA9299" s="1" t="s">
        <v>16</v>
      </c>
      <c r="AB9299" s="3" t="s">
        <v>12</v>
      </c>
      <c r="AC9299" s="23" t="s">
        <v>37801</v>
      </c>
      <c r="AD9299" s="23" t="s">
        <v>46379</v>
      </c>
      <c r="AE9299" t="s">
        <v>35399</v>
      </c>
    </row>
    <row r="9300" spans="1:31" ht="14.25" customHeight="1">
      <c r="A9300" s="1">
        <v>9299</v>
      </c>
      <c r="B9300" s="1" t="s">
        <v>54</v>
      </c>
      <c r="C9300" s="1" t="s">
        <v>1418</v>
      </c>
      <c r="D9300" s="1" t="s">
        <v>35985</v>
      </c>
      <c r="E9300" s="1" t="s">
        <v>139</v>
      </c>
      <c r="F9300" s="1" t="s">
        <v>33509</v>
      </c>
      <c r="G9300" s="14">
        <v>916964966491</v>
      </c>
      <c r="H9300" s="1" t="s">
        <v>20</v>
      </c>
      <c r="I9300" s="1" t="s">
        <v>37779</v>
      </c>
      <c r="J9300" s="1" t="s">
        <v>70</v>
      </c>
      <c r="K9300" s="3" t="s">
        <v>63</v>
      </c>
      <c r="L9300" s="1" t="s">
        <v>70</v>
      </c>
      <c r="M9300" s="3" t="s">
        <v>213</v>
      </c>
      <c r="N9300" s="3" t="s">
        <v>70</v>
      </c>
      <c r="O9300" s="3" t="s">
        <v>17</v>
      </c>
      <c r="P9300" s="3" t="s">
        <v>70</v>
      </c>
      <c r="Q9300" s="3" t="s">
        <v>42</v>
      </c>
      <c r="R9300" s="3" t="s">
        <v>70</v>
      </c>
      <c r="S9300" s="3" t="s">
        <v>27</v>
      </c>
      <c r="T9300" s="3" t="s">
        <v>70</v>
      </c>
      <c r="U9300" s="3" t="s">
        <v>117</v>
      </c>
      <c r="V9300" s="3" t="s">
        <v>70</v>
      </c>
      <c r="W9300" s="3" t="s">
        <v>178</v>
      </c>
      <c r="X9300" s="3" t="s">
        <v>70</v>
      </c>
      <c r="Y9300" s="3" t="s">
        <v>171</v>
      </c>
      <c r="Z9300" s="1" t="s">
        <v>70</v>
      </c>
      <c r="AA9300" s="1" t="s">
        <v>16</v>
      </c>
      <c r="AB9300" s="3" t="s">
        <v>12</v>
      </c>
      <c r="AC9300" s="23" t="s">
        <v>37801</v>
      </c>
      <c r="AD9300" s="23" t="s">
        <v>46380</v>
      </c>
      <c r="AE9300" t="s">
        <v>35409</v>
      </c>
    </row>
    <row r="9301" spans="1:31" ht="14.25" customHeight="1">
      <c r="A9301" s="1">
        <v>9300</v>
      </c>
      <c r="B9301" s="1" t="s">
        <v>54</v>
      </c>
      <c r="C9301" s="1" t="s">
        <v>1424</v>
      </c>
      <c r="D9301" s="1" t="s">
        <v>1839</v>
      </c>
      <c r="E9301" s="1" t="s">
        <v>16118</v>
      </c>
      <c r="F9301" s="1" t="s">
        <v>1425</v>
      </c>
      <c r="G9301" s="14">
        <v>914111911</v>
      </c>
      <c r="H9301" s="1" t="s">
        <v>37</v>
      </c>
      <c r="I9301" s="1" t="s">
        <v>9</v>
      </c>
      <c r="J9301" s="1" t="s">
        <v>70</v>
      </c>
      <c r="K9301" s="3" t="s">
        <v>178</v>
      </c>
      <c r="L9301" s="1" t="s">
        <v>70</v>
      </c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1"/>
      <c r="AA9301" s="1" t="s">
        <v>16</v>
      </c>
      <c r="AB9301" s="3" t="s">
        <v>12</v>
      </c>
      <c r="AC9301" s="23" t="s">
        <v>37801</v>
      </c>
      <c r="AD9301" s="23" t="s">
        <v>45628</v>
      </c>
      <c r="AE9301" t="s">
        <v>35410</v>
      </c>
    </row>
    <row r="9302" spans="1:31" ht="14.25" customHeight="1">
      <c r="A9302" s="1">
        <v>9301</v>
      </c>
      <c r="B9302" s="9" t="s">
        <v>6</v>
      </c>
      <c r="C9302" s="1" t="s">
        <v>1428</v>
      </c>
      <c r="D9302" s="1" t="s">
        <v>1429</v>
      </c>
      <c r="E9302" s="1" t="s">
        <v>1430</v>
      </c>
      <c r="F9302" s="1" t="s">
        <v>33511</v>
      </c>
      <c r="G9302" s="14">
        <v>91444414446</v>
      </c>
      <c r="H9302" s="1" t="s">
        <v>20</v>
      </c>
      <c r="I9302" s="1" t="s">
        <v>9</v>
      </c>
      <c r="J9302" s="1" t="s">
        <v>70</v>
      </c>
      <c r="K9302" s="3" t="s">
        <v>17</v>
      </c>
      <c r="L9302" s="1" t="s">
        <v>70</v>
      </c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1"/>
      <c r="AA9302" s="1" t="s">
        <v>11</v>
      </c>
      <c r="AB9302" s="3" t="s">
        <v>56</v>
      </c>
      <c r="AC9302" s="23" t="s">
        <v>37801</v>
      </c>
      <c r="AD9302" s="23" t="s">
        <v>46381</v>
      </c>
      <c r="AE9302" t="s">
        <v>35409</v>
      </c>
    </row>
    <row r="9303" spans="1:31" ht="14.25" customHeight="1">
      <c r="A9303" s="1">
        <v>9302</v>
      </c>
      <c r="B9303" s="9" t="s">
        <v>6</v>
      </c>
      <c r="C9303" s="1" t="s">
        <v>1437</v>
      </c>
      <c r="D9303" s="1" t="s">
        <v>1438</v>
      </c>
      <c r="E9303" s="1" t="s">
        <v>139</v>
      </c>
      <c r="F9303" s="1" t="s">
        <v>21582</v>
      </c>
      <c r="G9303" s="14">
        <v>919946604400</v>
      </c>
      <c r="H9303" s="1" t="s">
        <v>20</v>
      </c>
      <c r="I9303" s="1" t="s">
        <v>9</v>
      </c>
      <c r="J9303" s="1" t="s">
        <v>70</v>
      </c>
      <c r="K9303" s="3" t="s">
        <v>42</v>
      </c>
      <c r="L9303" s="1" t="s">
        <v>70</v>
      </c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1"/>
      <c r="AA9303" s="1" t="s">
        <v>16</v>
      </c>
      <c r="AB9303" s="3" t="s">
        <v>12</v>
      </c>
      <c r="AC9303" s="23" t="s">
        <v>37801</v>
      </c>
      <c r="AD9303" s="23" t="s">
        <v>46382</v>
      </c>
      <c r="AE9303" t="s">
        <v>35410</v>
      </c>
    </row>
    <row r="9304" spans="1:31" ht="14.25" customHeight="1">
      <c r="A9304" s="1">
        <v>9303</v>
      </c>
      <c r="B9304" s="1" t="s">
        <v>54</v>
      </c>
      <c r="C9304" s="1" t="s">
        <v>1445</v>
      </c>
      <c r="D9304" s="1" t="s">
        <v>672</v>
      </c>
      <c r="E9304" s="1" t="s">
        <v>558</v>
      </c>
      <c r="F9304" s="1" t="s">
        <v>21588</v>
      </c>
      <c r="G9304" s="14">
        <v>919940664004</v>
      </c>
      <c r="H9304" s="1" t="s">
        <v>20</v>
      </c>
      <c r="I9304" s="1" t="s">
        <v>62</v>
      </c>
      <c r="J9304" s="1" t="s">
        <v>70</v>
      </c>
      <c r="K9304" s="3" t="s">
        <v>42</v>
      </c>
      <c r="L9304" s="1" t="s">
        <v>70</v>
      </c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1"/>
      <c r="AA9304" s="1" t="s">
        <v>16</v>
      </c>
      <c r="AB9304" s="3" t="s">
        <v>12</v>
      </c>
      <c r="AC9304" s="23" t="s">
        <v>37801</v>
      </c>
      <c r="AD9304" s="23" t="s">
        <v>46383</v>
      </c>
      <c r="AE9304" t="s">
        <v>35410</v>
      </c>
    </row>
    <row r="9305" spans="1:31" ht="14.25" customHeight="1">
      <c r="A9305" s="1">
        <v>9304</v>
      </c>
      <c r="B9305" s="1" t="s">
        <v>54</v>
      </c>
      <c r="C9305" s="1" t="s">
        <v>1446</v>
      </c>
      <c r="D9305" s="1" t="s">
        <v>1447</v>
      </c>
      <c r="E9305" s="1" t="s">
        <v>87</v>
      </c>
      <c r="F9305" s="1" t="s">
        <v>33513</v>
      </c>
      <c r="G9305" s="14">
        <v>914469490464</v>
      </c>
      <c r="H9305" s="1" t="s">
        <v>15</v>
      </c>
      <c r="I9305" s="1" t="s">
        <v>41</v>
      </c>
      <c r="J9305" s="1" t="s">
        <v>70</v>
      </c>
      <c r="K9305" s="3" t="s">
        <v>42</v>
      </c>
      <c r="L9305" s="1" t="s">
        <v>70</v>
      </c>
      <c r="M9305" s="3" t="s">
        <v>27</v>
      </c>
      <c r="N9305" s="3" t="s">
        <v>70</v>
      </c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1"/>
      <c r="AA9305" s="1" t="s">
        <v>16</v>
      </c>
      <c r="AB9305" s="3" t="s">
        <v>12</v>
      </c>
      <c r="AC9305" s="23" t="s">
        <v>37801</v>
      </c>
      <c r="AD9305" s="23" t="s">
        <v>42558</v>
      </c>
      <c r="AE9305" t="s">
        <v>35409</v>
      </c>
    </row>
    <row r="9306" spans="1:31" ht="14.25" customHeight="1">
      <c r="A9306" s="1">
        <v>9305</v>
      </c>
      <c r="B9306" s="1" t="s">
        <v>54</v>
      </c>
      <c r="C9306" s="1" t="s">
        <v>1462</v>
      </c>
      <c r="D9306" s="1" t="s">
        <v>1224</v>
      </c>
      <c r="E9306" s="1" t="s">
        <v>37154</v>
      </c>
      <c r="F9306" s="1" t="s">
        <v>31252</v>
      </c>
      <c r="G9306" s="14">
        <v>91961069941</v>
      </c>
      <c r="H9306" s="1" t="s">
        <v>8</v>
      </c>
      <c r="I9306" s="1" t="s">
        <v>9</v>
      </c>
      <c r="J9306" s="1" t="s">
        <v>70</v>
      </c>
      <c r="K9306" s="3" t="s">
        <v>42</v>
      </c>
      <c r="L9306" s="1" t="s">
        <v>70</v>
      </c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1"/>
      <c r="AA9306" s="1" t="s">
        <v>16</v>
      </c>
      <c r="AB9306" s="3" t="s">
        <v>12</v>
      </c>
      <c r="AC9306" s="23" t="s">
        <v>37801</v>
      </c>
      <c r="AD9306" s="23" t="s">
        <v>46384</v>
      </c>
      <c r="AE9306" t="s">
        <v>35410</v>
      </c>
    </row>
    <row r="9307" spans="1:31" ht="14.25" customHeight="1">
      <c r="A9307" s="1">
        <v>9306</v>
      </c>
      <c r="B9307" s="1" t="s">
        <v>54</v>
      </c>
      <c r="C9307" s="1" t="s">
        <v>1466</v>
      </c>
      <c r="D9307" s="1" t="s">
        <v>1008</v>
      </c>
      <c r="E9307" s="1" t="s">
        <v>40</v>
      </c>
      <c r="F9307" s="1" t="s">
        <v>21599</v>
      </c>
      <c r="G9307" s="14">
        <v>91946966069</v>
      </c>
      <c r="H9307" s="1" t="s">
        <v>37</v>
      </c>
      <c r="I9307" s="1" t="s">
        <v>62</v>
      </c>
      <c r="J9307" s="1" t="s">
        <v>70</v>
      </c>
      <c r="K9307" s="3" t="s">
        <v>42</v>
      </c>
      <c r="L9307" s="1" t="s">
        <v>70</v>
      </c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1"/>
      <c r="AA9307" s="1" t="s">
        <v>16</v>
      </c>
      <c r="AB9307" s="3" t="s">
        <v>12</v>
      </c>
      <c r="AC9307" s="23" t="s">
        <v>37801</v>
      </c>
      <c r="AD9307" s="23" t="s">
        <v>46385</v>
      </c>
      <c r="AE9307" t="s">
        <v>35399</v>
      </c>
    </row>
    <row r="9308" spans="1:31" ht="14.25" customHeight="1">
      <c r="A9308" s="1">
        <v>9307</v>
      </c>
      <c r="B9308" s="1" t="s">
        <v>54</v>
      </c>
      <c r="C9308" s="1" t="s">
        <v>1475</v>
      </c>
      <c r="D9308" s="1" t="s">
        <v>1476</v>
      </c>
      <c r="E9308" s="1" t="s">
        <v>558</v>
      </c>
      <c r="F9308" s="1" t="s">
        <v>21603</v>
      </c>
      <c r="G9308" s="14">
        <v>9199149466</v>
      </c>
      <c r="H9308" s="1" t="s">
        <v>8</v>
      </c>
      <c r="I9308" s="1" t="s">
        <v>41</v>
      </c>
      <c r="J9308" s="1" t="s">
        <v>70</v>
      </c>
      <c r="K9308" s="3" t="s">
        <v>42</v>
      </c>
      <c r="L9308" s="1" t="s">
        <v>70</v>
      </c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1"/>
      <c r="AA9308" s="1" t="s">
        <v>16</v>
      </c>
      <c r="AB9308" s="3" t="s">
        <v>12</v>
      </c>
      <c r="AC9308" s="23" t="s">
        <v>37801</v>
      </c>
      <c r="AD9308" s="23" t="s">
        <v>46386</v>
      </c>
      <c r="AE9308" t="s">
        <v>35410</v>
      </c>
    </row>
    <row r="9309" spans="1:31" ht="14.25" customHeight="1">
      <c r="A9309" s="1">
        <v>9308</v>
      </c>
      <c r="B9309" s="1" t="s">
        <v>54</v>
      </c>
      <c r="C9309" s="1" t="s">
        <v>1492</v>
      </c>
      <c r="D9309" s="1" t="s">
        <v>72</v>
      </c>
      <c r="E9309" s="1" t="s">
        <v>40</v>
      </c>
      <c r="F9309" s="1" t="s">
        <v>21610</v>
      </c>
      <c r="G9309" s="14">
        <v>919909914944</v>
      </c>
      <c r="H9309" s="1" t="s">
        <v>20</v>
      </c>
      <c r="I9309" s="1" t="s">
        <v>9</v>
      </c>
      <c r="J9309" s="1" t="s">
        <v>70</v>
      </c>
      <c r="K9309" s="3" t="s">
        <v>63</v>
      </c>
      <c r="L9309" s="1" t="s">
        <v>70</v>
      </c>
      <c r="M9309" s="3" t="s">
        <v>213</v>
      </c>
      <c r="N9309" s="3" t="s">
        <v>70</v>
      </c>
      <c r="O9309" s="3" t="s">
        <v>17</v>
      </c>
      <c r="P9309" s="3" t="s">
        <v>70</v>
      </c>
      <c r="Q9309" s="3" t="s">
        <v>42</v>
      </c>
      <c r="R9309" s="3" t="s">
        <v>70</v>
      </c>
      <c r="S9309" s="3" t="s">
        <v>27</v>
      </c>
      <c r="T9309" s="3" t="s">
        <v>70</v>
      </c>
      <c r="U9309" s="3" t="s">
        <v>117</v>
      </c>
      <c r="V9309" s="3" t="s">
        <v>70</v>
      </c>
      <c r="W9309" s="3" t="s">
        <v>178</v>
      </c>
      <c r="X9309" s="3" t="s">
        <v>70</v>
      </c>
      <c r="Y9309" s="3" t="s">
        <v>171</v>
      </c>
      <c r="Z9309" s="1" t="s">
        <v>70</v>
      </c>
      <c r="AA9309" s="1" t="s">
        <v>16</v>
      </c>
      <c r="AB9309" s="3" t="s">
        <v>12</v>
      </c>
      <c r="AC9309" s="23" t="s">
        <v>37801</v>
      </c>
      <c r="AD9309" s="23" t="s">
        <v>46387</v>
      </c>
      <c r="AE9309" t="s">
        <v>35409</v>
      </c>
    </row>
    <row r="9310" spans="1:31" ht="14.25" customHeight="1">
      <c r="A9310" s="1">
        <v>9309</v>
      </c>
      <c r="B9310" s="9" t="s">
        <v>6</v>
      </c>
      <c r="C9310" s="1" t="s">
        <v>1493</v>
      </c>
      <c r="D9310" s="1" t="s">
        <v>1305</v>
      </c>
      <c r="E9310" s="1" t="s">
        <v>93</v>
      </c>
      <c r="F9310" s="1" t="s">
        <v>21611</v>
      </c>
      <c r="G9310" s="14">
        <v>91600196</v>
      </c>
      <c r="H9310" s="1" t="s">
        <v>8</v>
      </c>
      <c r="I9310" s="1" t="s">
        <v>9</v>
      </c>
      <c r="J9310" s="1" t="s">
        <v>70</v>
      </c>
      <c r="K9310" s="3" t="s">
        <v>17</v>
      </c>
      <c r="L9310" s="1" t="s">
        <v>70</v>
      </c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1"/>
      <c r="AA9310" s="1" t="s">
        <v>11</v>
      </c>
      <c r="AB9310" s="3" t="s">
        <v>321</v>
      </c>
      <c r="AC9310" s="23" t="s">
        <v>37801</v>
      </c>
      <c r="AD9310" s="23" t="s">
        <v>46388</v>
      </c>
      <c r="AE9310" t="s">
        <v>35410</v>
      </c>
    </row>
    <row r="9311" spans="1:31" ht="14.25" customHeight="1">
      <c r="A9311" s="1">
        <v>9310</v>
      </c>
      <c r="B9311" s="9" t="s">
        <v>6</v>
      </c>
      <c r="C9311" s="1" t="s">
        <v>1500</v>
      </c>
      <c r="D9311" s="1" t="s">
        <v>1501</v>
      </c>
      <c r="E9311" s="1" t="s">
        <v>93</v>
      </c>
      <c r="F9311" s="1" t="s">
        <v>1502</v>
      </c>
      <c r="G9311" s="14">
        <v>91999966</v>
      </c>
      <c r="H9311" s="1" t="s">
        <v>20</v>
      </c>
      <c r="I9311" s="1" t="s">
        <v>62</v>
      </c>
      <c r="J9311" s="1" t="s">
        <v>70</v>
      </c>
      <c r="K9311" s="3" t="s">
        <v>42</v>
      </c>
      <c r="L9311" s="1" t="s">
        <v>70</v>
      </c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1"/>
      <c r="AA9311" s="1" t="s">
        <v>16</v>
      </c>
      <c r="AB9311" s="3" t="s">
        <v>12</v>
      </c>
      <c r="AC9311" s="23" t="s">
        <v>37801</v>
      </c>
      <c r="AD9311" s="23" t="s">
        <v>46389</v>
      </c>
      <c r="AE9311" t="s">
        <v>35409</v>
      </c>
    </row>
    <row r="9312" spans="1:31" ht="14.25" customHeight="1">
      <c r="A9312" s="1">
        <v>9311</v>
      </c>
      <c r="B9312" s="9" t="s">
        <v>6</v>
      </c>
      <c r="C9312" s="1" t="s">
        <v>1517</v>
      </c>
      <c r="D9312" s="1" t="s">
        <v>1518</v>
      </c>
      <c r="E9312" s="1" t="s">
        <v>1519</v>
      </c>
      <c r="F9312" s="1" t="s">
        <v>21619</v>
      </c>
      <c r="G9312" s="14">
        <v>919946460664</v>
      </c>
      <c r="H9312" s="1" t="s">
        <v>20</v>
      </c>
      <c r="I9312" s="1" t="s">
        <v>9</v>
      </c>
      <c r="J9312" s="1" t="s">
        <v>70</v>
      </c>
      <c r="K9312" s="3" t="s">
        <v>42</v>
      </c>
      <c r="L9312" s="1" t="s">
        <v>70</v>
      </c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1"/>
      <c r="AA9312" s="1" t="s">
        <v>16</v>
      </c>
      <c r="AB9312" s="3" t="s">
        <v>12</v>
      </c>
      <c r="AC9312" s="23" t="s">
        <v>37801</v>
      </c>
      <c r="AD9312" s="23" t="s">
        <v>40226</v>
      </c>
      <c r="AE9312" t="s">
        <v>35394</v>
      </c>
    </row>
    <row r="9313" spans="1:31" ht="14.25" customHeight="1">
      <c r="A9313" s="1">
        <v>9312</v>
      </c>
      <c r="B9313" s="9" t="s">
        <v>6</v>
      </c>
      <c r="C9313" s="1" t="s">
        <v>1524</v>
      </c>
      <c r="D9313" s="1" t="s">
        <v>1459</v>
      </c>
      <c r="E9313" s="1" t="s">
        <v>553</v>
      </c>
      <c r="F9313" s="1" t="s">
        <v>21621</v>
      </c>
      <c r="G9313" s="14">
        <v>9199049449</v>
      </c>
      <c r="H9313" s="1" t="s">
        <v>8</v>
      </c>
      <c r="I9313" s="1" t="s">
        <v>62</v>
      </c>
      <c r="J9313" s="1" t="s">
        <v>70</v>
      </c>
      <c r="K9313" s="3" t="s">
        <v>178</v>
      </c>
      <c r="L9313" s="1" t="s">
        <v>70</v>
      </c>
      <c r="M9313" s="3" t="s">
        <v>171</v>
      </c>
      <c r="N9313" s="3" t="s">
        <v>70</v>
      </c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1"/>
      <c r="AA9313" s="1" t="s">
        <v>16</v>
      </c>
      <c r="AB9313" s="3" t="s">
        <v>12</v>
      </c>
      <c r="AC9313" s="23" t="s">
        <v>37801</v>
      </c>
      <c r="AD9313" s="23" t="s">
        <v>46390</v>
      </c>
      <c r="AE9313" t="s">
        <v>35409</v>
      </c>
    </row>
    <row r="9314" spans="1:31" ht="14.25" customHeight="1">
      <c r="A9314" s="1">
        <v>9313</v>
      </c>
      <c r="B9314" s="1" t="s">
        <v>54</v>
      </c>
      <c r="C9314" s="1" t="s">
        <v>1528</v>
      </c>
      <c r="D9314" s="1" t="s">
        <v>1775</v>
      </c>
      <c r="E9314" s="1" t="s">
        <v>40</v>
      </c>
      <c r="F9314" s="1" t="s">
        <v>21624</v>
      </c>
      <c r="G9314" s="14">
        <v>91961094161</v>
      </c>
      <c r="H9314" s="1" t="s">
        <v>8</v>
      </c>
      <c r="I9314" s="1" t="s">
        <v>41</v>
      </c>
      <c r="J9314" s="1" t="s">
        <v>70</v>
      </c>
      <c r="K9314" s="3" t="s">
        <v>42</v>
      </c>
      <c r="L9314" s="1" t="s">
        <v>70</v>
      </c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1"/>
      <c r="AA9314" s="1" t="s">
        <v>16</v>
      </c>
      <c r="AB9314" s="3" t="s">
        <v>12</v>
      </c>
      <c r="AC9314" s="23" t="s">
        <v>37801</v>
      </c>
      <c r="AD9314" s="23" t="s">
        <v>43677</v>
      </c>
      <c r="AE9314" t="s">
        <v>35410</v>
      </c>
    </row>
    <row r="9315" spans="1:31" ht="14.25" customHeight="1">
      <c r="A9315" s="1">
        <v>9314</v>
      </c>
      <c r="B9315" s="1" t="s">
        <v>54</v>
      </c>
      <c r="C9315" s="1" t="s">
        <v>1529</v>
      </c>
      <c r="D9315" s="1" t="s">
        <v>1008</v>
      </c>
      <c r="E9315" s="1" t="s">
        <v>40</v>
      </c>
      <c r="F9315" s="1" t="s">
        <v>31256</v>
      </c>
      <c r="G9315" s="14">
        <v>919946019904</v>
      </c>
      <c r="H9315" s="1" t="s">
        <v>8</v>
      </c>
      <c r="I9315" s="1" t="s">
        <v>37779</v>
      </c>
      <c r="J9315" s="1" t="s">
        <v>70</v>
      </c>
      <c r="K9315" s="3" t="s">
        <v>63</v>
      </c>
      <c r="L9315" s="1" t="s">
        <v>70</v>
      </c>
      <c r="M9315" s="3" t="s">
        <v>213</v>
      </c>
      <c r="N9315" s="3" t="s">
        <v>70</v>
      </c>
      <c r="O9315" s="3" t="s">
        <v>17</v>
      </c>
      <c r="P9315" s="3" t="s">
        <v>70</v>
      </c>
      <c r="Q9315" s="3" t="s">
        <v>42</v>
      </c>
      <c r="R9315" s="3" t="s">
        <v>70</v>
      </c>
      <c r="S9315" s="3" t="s">
        <v>27</v>
      </c>
      <c r="T9315" s="3" t="s">
        <v>70</v>
      </c>
      <c r="U9315" s="3" t="s">
        <v>117</v>
      </c>
      <c r="V9315" s="3" t="s">
        <v>70</v>
      </c>
      <c r="W9315" s="3" t="s">
        <v>178</v>
      </c>
      <c r="X9315" s="3" t="s">
        <v>70</v>
      </c>
      <c r="Y9315" s="3" t="s">
        <v>171</v>
      </c>
      <c r="Z9315" s="1" t="s">
        <v>70</v>
      </c>
      <c r="AA9315" s="1" t="s">
        <v>16</v>
      </c>
      <c r="AB9315" s="3" t="s">
        <v>12</v>
      </c>
      <c r="AC9315" s="23" t="s">
        <v>37801</v>
      </c>
      <c r="AD9315" s="23" t="s">
        <v>44491</v>
      </c>
      <c r="AE9315" t="s">
        <v>35399</v>
      </c>
    </row>
    <row r="9316" spans="1:31" ht="14.25" customHeight="1">
      <c r="A9316" s="1">
        <v>9315</v>
      </c>
      <c r="B9316" s="1" t="s">
        <v>54</v>
      </c>
      <c r="C9316" s="1" t="s">
        <v>1536</v>
      </c>
      <c r="D9316" s="1" t="s">
        <v>526</v>
      </c>
      <c r="E9316" s="1" t="s">
        <v>558</v>
      </c>
      <c r="F9316" s="1" t="s">
        <v>21628</v>
      </c>
      <c r="G9316" s="14">
        <v>919449046969</v>
      </c>
      <c r="H9316" s="1" t="s">
        <v>20</v>
      </c>
      <c r="I9316" s="1" t="s">
        <v>9</v>
      </c>
      <c r="J9316" s="1" t="s">
        <v>70</v>
      </c>
      <c r="K9316" s="3" t="s">
        <v>17</v>
      </c>
      <c r="L9316" s="1" t="s">
        <v>70</v>
      </c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1"/>
      <c r="AA9316" s="1" t="s">
        <v>11</v>
      </c>
      <c r="AB9316" s="3" t="s">
        <v>321</v>
      </c>
      <c r="AC9316" s="23" t="s">
        <v>37801</v>
      </c>
      <c r="AD9316" s="23" t="s">
        <v>46391</v>
      </c>
      <c r="AE9316" t="s">
        <v>35409</v>
      </c>
    </row>
    <row r="9317" spans="1:31" ht="14.25" customHeight="1">
      <c r="A9317" s="1">
        <v>9316</v>
      </c>
      <c r="B9317" s="1" t="s">
        <v>54</v>
      </c>
      <c r="C9317" s="1" t="s">
        <v>1540</v>
      </c>
      <c r="D9317" s="1" t="s">
        <v>1055</v>
      </c>
      <c r="E9317" s="1" t="s">
        <v>746</v>
      </c>
      <c r="F9317" s="1" t="s">
        <v>33521</v>
      </c>
      <c r="G9317" s="14">
        <v>9199496690</v>
      </c>
      <c r="H9317" s="1" t="s">
        <v>15</v>
      </c>
      <c r="I9317" s="1" t="s">
        <v>62</v>
      </c>
      <c r="J9317" s="1" t="s">
        <v>70</v>
      </c>
      <c r="K9317" s="3" t="s">
        <v>42</v>
      </c>
      <c r="L9317" s="1" t="s">
        <v>70</v>
      </c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1"/>
      <c r="AA9317" s="1" t="s">
        <v>16</v>
      </c>
      <c r="AB9317" s="3" t="s">
        <v>12</v>
      </c>
      <c r="AC9317" s="23" t="s">
        <v>37801</v>
      </c>
      <c r="AD9317" s="23" t="s">
        <v>46392</v>
      </c>
      <c r="AE9317" t="s">
        <v>35399</v>
      </c>
    </row>
    <row r="9318" spans="1:31" ht="14.25" customHeight="1">
      <c r="A9318" s="1">
        <v>9317</v>
      </c>
      <c r="B9318" s="1" t="s">
        <v>54</v>
      </c>
      <c r="C9318" s="1" t="s">
        <v>1555</v>
      </c>
      <c r="D9318" s="1" t="s">
        <v>1447</v>
      </c>
      <c r="E9318" s="1" t="s">
        <v>9584</v>
      </c>
      <c r="F9318" s="1" t="s">
        <v>21636</v>
      </c>
      <c r="G9318" s="14">
        <v>9160694464</v>
      </c>
      <c r="H9318" s="1" t="s">
        <v>37</v>
      </c>
      <c r="I9318" s="1" t="s">
        <v>41</v>
      </c>
      <c r="J9318" s="1" t="s">
        <v>70</v>
      </c>
      <c r="K9318" s="3" t="s">
        <v>17</v>
      </c>
      <c r="L9318" s="1" t="s">
        <v>70</v>
      </c>
      <c r="M9318" s="4" t="s">
        <v>42</v>
      </c>
      <c r="N9318" s="3" t="s">
        <v>70</v>
      </c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1"/>
      <c r="AA9318" s="1" t="s">
        <v>16</v>
      </c>
      <c r="AB9318" s="3" t="s">
        <v>12</v>
      </c>
      <c r="AC9318" s="23" t="s">
        <v>37801</v>
      </c>
      <c r="AD9318" s="23" t="s">
        <v>46393</v>
      </c>
      <c r="AE9318" t="s">
        <v>35399</v>
      </c>
    </row>
    <row r="9319" spans="1:31" ht="14.25" customHeight="1">
      <c r="A9319" s="1">
        <v>9318</v>
      </c>
      <c r="B9319" s="1" t="s">
        <v>54</v>
      </c>
      <c r="C9319" s="1" t="s">
        <v>1557</v>
      </c>
      <c r="D9319" s="1" t="s">
        <v>683</v>
      </c>
      <c r="E9319" s="1" t="s">
        <v>1558</v>
      </c>
      <c r="F9319" s="1" t="s">
        <v>21638</v>
      </c>
      <c r="G9319" s="14">
        <v>919946946660</v>
      </c>
      <c r="H9319" s="1" t="s">
        <v>8</v>
      </c>
      <c r="I9319" s="1" t="s">
        <v>41</v>
      </c>
      <c r="J9319" s="1" t="s">
        <v>70</v>
      </c>
      <c r="K9319" s="3" t="s">
        <v>42</v>
      </c>
      <c r="L9319" s="1" t="s">
        <v>70</v>
      </c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1"/>
      <c r="AA9319" s="1" t="s">
        <v>16</v>
      </c>
      <c r="AB9319" s="3" t="s">
        <v>12</v>
      </c>
      <c r="AC9319" s="23" t="s">
        <v>37801</v>
      </c>
      <c r="AD9319" s="23" t="s">
        <v>46394</v>
      </c>
      <c r="AE9319" t="s">
        <v>35394</v>
      </c>
    </row>
    <row r="9320" spans="1:31" ht="14.25" customHeight="1">
      <c r="A9320" s="1">
        <v>9319</v>
      </c>
      <c r="B9320" s="9" t="s">
        <v>6</v>
      </c>
      <c r="C9320" s="1" t="s">
        <v>1562</v>
      </c>
      <c r="D9320" s="1" t="s">
        <v>494</v>
      </c>
      <c r="E9320" s="1" t="s">
        <v>40</v>
      </c>
      <c r="F9320" s="1" t="s">
        <v>21639</v>
      </c>
      <c r="G9320" s="14">
        <v>91414409400</v>
      </c>
      <c r="H9320" s="1" t="s">
        <v>15</v>
      </c>
      <c r="I9320" s="1" t="s">
        <v>9</v>
      </c>
      <c r="J9320" s="1" t="s">
        <v>70</v>
      </c>
      <c r="K9320" s="3" t="s">
        <v>42</v>
      </c>
      <c r="L9320" s="1" t="s">
        <v>70</v>
      </c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1"/>
      <c r="AA9320" s="1" t="s">
        <v>16</v>
      </c>
      <c r="AB9320" s="3" t="s">
        <v>12</v>
      </c>
      <c r="AC9320" s="23" t="s">
        <v>37801</v>
      </c>
      <c r="AD9320" s="23" t="s">
        <v>42431</v>
      </c>
      <c r="AE9320" t="s">
        <v>35410</v>
      </c>
    </row>
    <row r="9321" spans="1:31" ht="14.25" customHeight="1">
      <c r="A9321" s="1">
        <v>9320</v>
      </c>
      <c r="B9321" s="1" t="s">
        <v>54</v>
      </c>
      <c r="C9321" s="1" t="s">
        <v>1572</v>
      </c>
      <c r="D9321" s="1" t="s">
        <v>1573</v>
      </c>
      <c r="E9321" s="1" t="s">
        <v>255</v>
      </c>
      <c r="F9321" s="1" t="s">
        <v>21642</v>
      </c>
      <c r="G9321" s="14">
        <v>91999494019</v>
      </c>
      <c r="H9321" s="1" t="s">
        <v>8</v>
      </c>
      <c r="I9321" s="1" t="s">
        <v>9</v>
      </c>
      <c r="J9321" s="1" t="s">
        <v>70</v>
      </c>
      <c r="K9321" s="3" t="s">
        <v>17</v>
      </c>
      <c r="L9321" s="1" t="s">
        <v>70</v>
      </c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1"/>
      <c r="AA9321" s="1" t="s">
        <v>11</v>
      </c>
      <c r="AB9321" s="3" t="s">
        <v>13</v>
      </c>
      <c r="AC9321" s="23" t="s">
        <v>37801</v>
      </c>
      <c r="AD9321" s="23" t="s">
        <v>45143</v>
      </c>
      <c r="AE9321" t="s">
        <v>35410</v>
      </c>
    </row>
    <row r="9322" spans="1:31" ht="14.25" customHeight="1">
      <c r="A9322" s="1">
        <v>9321</v>
      </c>
      <c r="B9322" s="1" t="s">
        <v>54</v>
      </c>
      <c r="C9322" s="1" t="s">
        <v>1589</v>
      </c>
      <c r="D9322" s="1" t="s">
        <v>486</v>
      </c>
      <c r="E9322" s="1" t="s">
        <v>410</v>
      </c>
      <c r="F9322" s="1" t="s">
        <v>21650</v>
      </c>
      <c r="G9322" s="14">
        <v>919494464916</v>
      </c>
      <c r="H9322" s="1" t="s">
        <v>20</v>
      </c>
      <c r="I9322" s="1" t="s">
        <v>41</v>
      </c>
      <c r="J9322" s="1" t="s">
        <v>70</v>
      </c>
      <c r="K9322" s="3" t="s">
        <v>42</v>
      </c>
      <c r="L9322" s="1" t="s">
        <v>70</v>
      </c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1"/>
      <c r="AA9322" s="1" t="s">
        <v>16</v>
      </c>
      <c r="AB9322" s="3" t="s">
        <v>12</v>
      </c>
      <c r="AC9322" s="23" t="s">
        <v>37801</v>
      </c>
      <c r="AD9322" s="23" t="s">
        <v>39116</v>
      </c>
      <c r="AE9322" t="s">
        <v>35394</v>
      </c>
    </row>
    <row r="9323" spans="1:31" ht="14.25" customHeight="1">
      <c r="A9323" s="1">
        <v>9322</v>
      </c>
      <c r="B9323" s="9" t="s">
        <v>6</v>
      </c>
      <c r="C9323" s="1" t="s">
        <v>1602</v>
      </c>
      <c r="D9323" s="1" t="s">
        <v>1603</v>
      </c>
      <c r="E9323" s="1" t="s">
        <v>788</v>
      </c>
      <c r="F9323" s="1" t="s">
        <v>21655</v>
      </c>
      <c r="G9323" s="14">
        <v>919466446144</v>
      </c>
      <c r="H9323" s="1" t="s">
        <v>15</v>
      </c>
      <c r="I9323" s="1" t="s">
        <v>41</v>
      </c>
      <c r="J9323" s="1" t="s">
        <v>70</v>
      </c>
      <c r="K9323" s="3" t="s">
        <v>63</v>
      </c>
      <c r="L9323" s="1" t="s">
        <v>70</v>
      </c>
      <c r="M9323" s="3" t="s">
        <v>213</v>
      </c>
      <c r="N9323" s="3" t="s">
        <v>70</v>
      </c>
      <c r="O9323" s="3" t="s">
        <v>17</v>
      </c>
      <c r="P9323" s="3" t="s">
        <v>70</v>
      </c>
      <c r="Q9323" s="3" t="s">
        <v>42</v>
      </c>
      <c r="R9323" s="3" t="s">
        <v>70</v>
      </c>
      <c r="S9323" s="3" t="s">
        <v>27</v>
      </c>
      <c r="T9323" s="3" t="s">
        <v>70</v>
      </c>
      <c r="U9323" s="3" t="s">
        <v>117</v>
      </c>
      <c r="V9323" s="3" t="s">
        <v>70</v>
      </c>
      <c r="W9323" s="3" t="s">
        <v>178</v>
      </c>
      <c r="X9323" s="3" t="s">
        <v>70</v>
      </c>
      <c r="Y9323" s="3" t="s">
        <v>171</v>
      </c>
      <c r="Z9323" s="1" t="s">
        <v>70</v>
      </c>
      <c r="AA9323" s="1" t="s">
        <v>16</v>
      </c>
      <c r="AB9323" s="3" t="s">
        <v>12</v>
      </c>
      <c r="AC9323" s="23" t="s">
        <v>37801</v>
      </c>
      <c r="AD9323" s="23" t="s">
        <v>46395</v>
      </c>
      <c r="AE9323" t="s">
        <v>35410</v>
      </c>
    </row>
    <row r="9324" spans="1:31" ht="14.25" customHeight="1">
      <c r="A9324" s="1">
        <v>9323</v>
      </c>
      <c r="B9324" s="1" t="s">
        <v>54</v>
      </c>
      <c r="C9324" s="1" t="s">
        <v>1613</v>
      </c>
      <c r="D9324" s="1" t="s">
        <v>35986</v>
      </c>
      <c r="E9324" s="1" t="s">
        <v>5827</v>
      </c>
      <c r="F9324" s="1" t="s">
        <v>21658</v>
      </c>
      <c r="G9324" s="14">
        <v>9196440466</v>
      </c>
      <c r="H9324" s="1" t="s">
        <v>20</v>
      </c>
      <c r="I9324" s="1" t="s">
        <v>62</v>
      </c>
      <c r="J9324" s="1" t="s">
        <v>70</v>
      </c>
      <c r="K9324" s="3" t="s">
        <v>63</v>
      </c>
      <c r="L9324" s="1" t="s">
        <v>70</v>
      </c>
      <c r="M9324" s="3" t="s">
        <v>213</v>
      </c>
      <c r="N9324" s="3" t="s">
        <v>70</v>
      </c>
      <c r="O9324" s="3" t="s">
        <v>17</v>
      </c>
      <c r="P9324" s="3" t="s">
        <v>70</v>
      </c>
      <c r="Q9324" s="3" t="s">
        <v>42</v>
      </c>
      <c r="R9324" s="3" t="s">
        <v>70</v>
      </c>
      <c r="S9324" s="3" t="s">
        <v>27</v>
      </c>
      <c r="T9324" s="3" t="s">
        <v>70</v>
      </c>
      <c r="U9324" s="3" t="s">
        <v>117</v>
      </c>
      <c r="V9324" s="3" t="s">
        <v>70</v>
      </c>
      <c r="W9324" s="3" t="s">
        <v>178</v>
      </c>
      <c r="X9324" s="3" t="s">
        <v>70</v>
      </c>
      <c r="Y9324" s="3" t="s">
        <v>171</v>
      </c>
      <c r="Z9324" s="1" t="s">
        <v>70</v>
      </c>
      <c r="AA9324" s="1" t="s">
        <v>11</v>
      </c>
      <c r="AB9324" s="3" t="s">
        <v>274</v>
      </c>
      <c r="AC9324" s="23" t="s">
        <v>37801</v>
      </c>
      <c r="AD9324" s="23" t="s">
        <v>46396</v>
      </c>
      <c r="AE9324" t="s">
        <v>35410</v>
      </c>
    </row>
    <row r="9325" spans="1:31" ht="14.25" customHeight="1">
      <c r="A9325" s="1">
        <v>9324</v>
      </c>
      <c r="B9325" s="1" t="s">
        <v>54</v>
      </c>
      <c r="C9325" s="1" t="s">
        <v>1618</v>
      </c>
      <c r="D9325" s="1" t="s">
        <v>344</v>
      </c>
      <c r="E9325" s="1" t="s">
        <v>10133</v>
      </c>
      <c r="F9325" s="1" t="s">
        <v>33531</v>
      </c>
      <c r="G9325" s="14">
        <v>919099066499</v>
      </c>
      <c r="H9325" s="1" t="s">
        <v>8</v>
      </c>
      <c r="I9325" s="1" t="s">
        <v>9</v>
      </c>
      <c r="J9325" s="1" t="s">
        <v>70</v>
      </c>
      <c r="K9325" s="3" t="s">
        <v>42</v>
      </c>
      <c r="L9325" s="1" t="s">
        <v>70</v>
      </c>
      <c r="M9325" s="3" t="s">
        <v>27</v>
      </c>
      <c r="N9325" s="3" t="s">
        <v>70</v>
      </c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1"/>
      <c r="AA9325" s="1" t="s">
        <v>16</v>
      </c>
      <c r="AB9325" s="3" t="s">
        <v>12</v>
      </c>
      <c r="AC9325" s="23" t="s">
        <v>37801</v>
      </c>
      <c r="AD9325" s="23" t="s">
        <v>46397</v>
      </c>
      <c r="AE9325" t="s">
        <v>35394</v>
      </c>
    </row>
    <row r="9326" spans="1:31" ht="14.25" customHeight="1">
      <c r="A9326" s="1">
        <v>9325</v>
      </c>
      <c r="B9326" s="1" t="s">
        <v>54</v>
      </c>
      <c r="C9326" s="1" t="s">
        <v>1641</v>
      </c>
      <c r="D9326" s="1" t="s">
        <v>1305</v>
      </c>
      <c r="E9326" s="1" t="s">
        <v>40</v>
      </c>
      <c r="F9326" s="1" t="s">
        <v>21673</v>
      </c>
      <c r="G9326" s="14">
        <v>91440461464</v>
      </c>
      <c r="H9326" s="1" t="s">
        <v>20</v>
      </c>
      <c r="I9326" s="1" t="s">
        <v>41</v>
      </c>
      <c r="J9326" s="1" t="s">
        <v>70</v>
      </c>
      <c r="K9326" s="3" t="s">
        <v>42</v>
      </c>
      <c r="L9326" s="1" t="s">
        <v>70</v>
      </c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1"/>
      <c r="AA9326" s="1" t="s">
        <v>16</v>
      </c>
      <c r="AB9326" s="3" t="s">
        <v>12</v>
      </c>
      <c r="AC9326" s="23" t="s">
        <v>37801</v>
      </c>
      <c r="AD9326" s="23" t="s">
        <v>46398</v>
      </c>
      <c r="AE9326" t="s">
        <v>35410</v>
      </c>
    </row>
    <row r="9327" spans="1:31" ht="14.25" customHeight="1">
      <c r="A9327" s="1">
        <v>9326</v>
      </c>
      <c r="B9327" s="1" t="s">
        <v>54</v>
      </c>
      <c r="C9327" s="1" t="s">
        <v>1642</v>
      </c>
      <c r="D9327" s="1" t="s">
        <v>35987</v>
      </c>
      <c r="E9327" s="1" t="s">
        <v>40</v>
      </c>
      <c r="F9327" s="1" t="s">
        <v>21674</v>
      </c>
      <c r="G9327" s="14">
        <v>914460499449</v>
      </c>
      <c r="H9327" s="1" t="s">
        <v>20</v>
      </c>
      <c r="I9327" s="1" t="s">
        <v>62</v>
      </c>
      <c r="J9327" s="1" t="s">
        <v>70</v>
      </c>
      <c r="K9327" s="3" t="s">
        <v>63</v>
      </c>
      <c r="L9327" s="1" t="s">
        <v>70</v>
      </c>
      <c r="M9327" s="3" t="s">
        <v>213</v>
      </c>
      <c r="N9327" s="3" t="s">
        <v>70</v>
      </c>
      <c r="O9327" s="3" t="s">
        <v>17</v>
      </c>
      <c r="P9327" s="3" t="s">
        <v>70</v>
      </c>
      <c r="Q9327" s="3" t="s">
        <v>42</v>
      </c>
      <c r="R9327" s="3" t="s">
        <v>70</v>
      </c>
      <c r="S9327" s="3" t="s">
        <v>27</v>
      </c>
      <c r="T9327" s="3" t="s">
        <v>70</v>
      </c>
      <c r="U9327" s="3" t="s">
        <v>117</v>
      </c>
      <c r="V9327" s="3" t="s">
        <v>70</v>
      </c>
      <c r="W9327" s="3" t="s">
        <v>178</v>
      </c>
      <c r="X9327" s="3" t="s">
        <v>70</v>
      </c>
      <c r="Y9327" s="3" t="s">
        <v>171</v>
      </c>
      <c r="Z9327" s="1" t="s">
        <v>70</v>
      </c>
      <c r="AA9327" s="1" t="s">
        <v>16</v>
      </c>
      <c r="AB9327" s="3" t="s">
        <v>12</v>
      </c>
      <c r="AC9327" s="23" t="s">
        <v>37801</v>
      </c>
      <c r="AD9327" s="23" t="s">
        <v>46399</v>
      </c>
      <c r="AE9327" t="s">
        <v>35409</v>
      </c>
    </row>
    <row r="9328" spans="1:31" ht="14.25" customHeight="1">
      <c r="A9328" s="1">
        <v>9327</v>
      </c>
      <c r="B9328" s="1" t="s">
        <v>54</v>
      </c>
      <c r="C9328" s="1" t="s">
        <v>1643</v>
      </c>
      <c r="D9328" s="1" t="s">
        <v>3259</v>
      </c>
      <c r="E9328" s="1" t="s">
        <v>87</v>
      </c>
      <c r="F9328" s="1" t="s">
        <v>33534</v>
      </c>
      <c r="G9328" s="14">
        <v>91016619416</v>
      </c>
      <c r="H9328" s="1" t="s">
        <v>8</v>
      </c>
      <c r="I9328" s="1" t="s">
        <v>62</v>
      </c>
      <c r="J9328" s="1" t="s">
        <v>70</v>
      </c>
      <c r="K9328" s="3" t="s">
        <v>42</v>
      </c>
      <c r="L9328" s="1" t="s">
        <v>70</v>
      </c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1"/>
      <c r="AA9328" s="1" t="s">
        <v>16</v>
      </c>
      <c r="AB9328" s="3" t="s">
        <v>12</v>
      </c>
      <c r="AC9328" s="23" t="s">
        <v>37801</v>
      </c>
      <c r="AD9328" s="23" t="s">
        <v>42745</v>
      </c>
      <c r="AE9328" t="s">
        <v>35410</v>
      </c>
    </row>
    <row r="9329" spans="1:31" ht="14.25" customHeight="1">
      <c r="A9329" s="1">
        <v>9328</v>
      </c>
      <c r="B9329" s="1" t="s">
        <v>54</v>
      </c>
      <c r="C9329" s="1" t="s">
        <v>1646</v>
      </c>
      <c r="D9329" s="1" t="s">
        <v>36077</v>
      </c>
      <c r="E9329" s="1" t="s">
        <v>139</v>
      </c>
      <c r="F9329" s="1" t="s">
        <v>21677</v>
      </c>
      <c r="G9329" s="14">
        <v>91949404964</v>
      </c>
      <c r="H9329" s="1" t="s">
        <v>20</v>
      </c>
      <c r="I9329" s="1" t="s">
        <v>62</v>
      </c>
      <c r="J9329" s="1" t="s">
        <v>70</v>
      </c>
      <c r="K9329" s="3" t="s">
        <v>42</v>
      </c>
      <c r="L9329" s="1" t="s">
        <v>70</v>
      </c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1"/>
      <c r="AA9329" s="1" t="s">
        <v>16</v>
      </c>
      <c r="AB9329" s="3" t="s">
        <v>12</v>
      </c>
      <c r="AC9329" s="23" t="s">
        <v>37801</v>
      </c>
      <c r="AD9329" s="23" t="s">
        <v>44503</v>
      </c>
      <c r="AE9329" t="s">
        <v>35409</v>
      </c>
    </row>
    <row r="9330" spans="1:31" ht="14.25" customHeight="1">
      <c r="A9330" s="1">
        <v>9329</v>
      </c>
      <c r="B9330" s="1" t="s">
        <v>54</v>
      </c>
      <c r="C9330" s="1" t="s">
        <v>1662</v>
      </c>
      <c r="D9330" s="1" t="s">
        <v>1663</v>
      </c>
      <c r="E9330" s="1" t="s">
        <v>1664</v>
      </c>
      <c r="F9330" s="1" t="s">
        <v>1665</v>
      </c>
      <c r="G9330" s="14">
        <v>91944694164</v>
      </c>
      <c r="H9330" s="1" t="s">
        <v>8</v>
      </c>
      <c r="I9330" s="1" t="s">
        <v>41</v>
      </c>
      <c r="J9330" s="1" t="s">
        <v>70</v>
      </c>
      <c r="K9330" s="3" t="s">
        <v>42</v>
      </c>
      <c r="L9330" s="1" t="s">
        <v>70</v>
      </c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1"/>
      <c r="AA9330" s="1" t="s">
        <v>16</v>
      </c>
      <c r="AB9330" s="3" t="s">
        <v>12</v>
      </c>
      <c r="AC9330" s="23" t="s">
        <v>37801</v>
      </c>
      <c r="AD9330" s="23" t="s">
        <v>46400</v>
      </c>
      <c r="AE9330" t="s">
        <v>35409</v>
      </c>
    </row>
    <row r="9331" spans="1:31" ht="14.25" customHeight="1">
      <c r="A9331" s="1">
        <v>9330</v>
      </c>
      <c r="B9331" s="9" t="s">
        <v>6</v>
      </c>
      <c r="C9331" s="1" t="s">
        <v>1672</v>
      </c>
      <c r="D9331" s="1" t="s">
        <v>1673</v>
      </c>
      <c r="E9331" s="1" t="s">
        <v>84</v>
      </c>
      <c r="F9331" s="1" t="s">
        <v>33536</v>
      </c>
      <c r="G9331" s="14">
        <v>919444496494</v>
      </c>
      <c r="H9331" s="1" t="s">
        <v>8</v>
      </c>
      <c r="I9331" s="1" t="s">
        <v>9</v>
      </c>
      <c r="J9331" s="1" t="s">
        <v>70</v>
      </c>
      <c r="K9331" s="3" t="s">
        <v>17</v>
      </c>
      <c r="L9331" s="1" t="s">
        <v>70</v>
      </c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1"/>
      <c r="AA9331" s="1" t="s">
        <v>16</v>
      </c>
      <c r="AB9331" s="3" t="s">
        <v>12</v>
      </c>
      <c r="AC9331" s="23" t="s">
        <v>37801</v>
      </c>
      <c r="AD9331" s="23" t="s">
        <v>46401</v>
      </c>
      <c r="AE9331" t="s">
        <v>35410</v>
      </c>
    </row>
    <row r="9332" spans="1:31" ht="14.25" customHeight="1">
      <c r="A9332" s="1">
        <v>9331</v>
      </c>
      <c r="B9332" s="1" t="s">
        <v>54</v>
      </c>
      <c r="C9332" s="1" t="s">
        <v>1714</v>
      </c>
      <c r="D9332" s="1" t="s">
        <v>2901</v>
      </c>
      <c r="E9332" s="1" t="s">
        <v>40</v>
      </c>
      <c r="F9332" s="1" t="s">
        <v>33541</v>
      </c>
      <c r="G9332" s="14">
        <v>919446604666</v>
      </c>
      <c r="H9332" s="1" t="s">
        <v>8</v>
      </c>
      <c r="I9332" s="1" t="s">
        <v>9</v>
      </c>
      <c r="J9332" s="1" t="s">
        <v>70</v>
      </c>
      <c r="K9332" s="3" t="s">
        <v>63</v>
      </c>
      <c r="L9332" s="1" t="s">
        <v>70</v>
      </c>
      <c r="M9332" s="3" t="s">
        <v>213</v>
      </c>
      <c r="N9332" s="3" t="s">
        <v>70</v>
      </c>
      <c r="O9332" s="3" t="s">
        <v>17</v>
      </c>
      <c r="P9332" s="3" t="s">
        <v>70</v>
      </c>
      <c r="Q9332" s="3" t="s">
        <v>42</v>
      </c>
      <c r="R9332" s="3" t="s">
        <v>70</v>
      </c>
      <c r="S9332" s="3" t="s">
        <v>27</v>
      </c>
      <c r="T9332" s="3" t="s">
        <v>70</v>
      </c>
      <c r="U9332" s="3" t="s">
        <v>117</v>
      </c>
      <c r="V9332" s="3" t="s">
        <v>70</v>
      </c>
      <c r="W9332" s="3" t="s">
        <v>178</v>
      </c>
      <c r="X9332" s="3" t="s">
        <v>70</v>
      </c>
      <c r="Y9332" s="3" t="s">
        <v>171</v>
      </c>
      <c r="Z9332" s="1" t="s">
        <v>70</v>
      </c>
      <c r="AA9332" s="1" t="s">
        <v>16</v>
      </c>
      <c r="AB9332" s="3" t="s">
        <v>12</v>
      </c>
      <c r="AC9332" s="23" t="s">
        <v>37801</v>
      </c>
      <c r="AD9332" s="23" t="s">
        <v>41838</v>
      </c>
      <c r="AE9332" t="s">
        <v>35394</v>
      </c>
    </row>
    <row r="9333" spans="1:31" ht="14.25" customHeight="1">
      <c r="A9333" s="1">
        <v>9332</v>
      </c>
      <c r="B9333" s="1" t="s">
        <v>54</v>
      </c>
      <c r="C9333" s="1" t="s">
        <v>1734</v>
      </c>
      <c r="D9333" s="1" t="s">
        <v>36519</v>
      </c>
      <c r="E9333" s="1" t="s">
        <v>40</v>
      </c>
      <c r="F9333" s="1" t="s">
        <v>21703</v>
      </c>
      <c r="G9333" s="14">
        <v>91996009</v>
      </c>
      <c r="H9333" s="1" t="s">
        <v>8</v>
      </c>
      <c r="I9333" s="1" t="s">
        <v>9</v>
      </c>
      <c r="J9333" s="1" t="s">
        <v>70</v>
      </c>
      <c r="K9333" s="3" t="s">
        <v>42</v>
      </c>
      <c r="L9333" s="1" t="s">
        <v>70</v>
      </c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1"/>
      <c r="AA9333" s="1" t="s">
        <v>16</v>
      </c>
      <c r="AB9333" s="3" t="s">
        <v>12</v>
      </c>
      <c r="AC9333" s="23" t="s">
        <v>37801</v>
      </c>
      <c r="AD9333" s="23" t="s">
        <v>46402</v>
      </c>
      <c r="AE9333" t="s">
        <v>35409</v>
      </c>
    </row>
    <row r="9334" spans="1:31" ht="14.25" customHeight="1">
      <c r="A9334" s="1">
        <v>9333</v>
      </c>
      <c r="B9334" s="1" t="s">
        <v>54</v>
      </c>
      <c r="C9334" s="1" t="s">
        <v>1748</v>
      </c>
      <c r="D9334" s="1" t="s">
        <v>1410</v>
      </c>
      <c r="E9334" s="1" t="s">
        <v>746</v>
      </c>
      <c r="F9334" s="1" t="s">
        <v>33545</v>
      </c>
      <c r="G9334" s="14">
        <v>914000440940</v>
      </c>
      <c r="H9334" s="1" t="s">
        <v>15</v>
      </c>
      <c r="I9334" s="1" t="s">
        <v>62</v>
      </c>
      <c r="J9334" s="1" t="s">
        <v>70</v>
      </c>
      <c r="K9334" s="3" t="s">
        <v>42</v>
      </c>
      <c r="L9334" s="1" t="s">
        <v>70</v>
      </c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1"/>
      <c r="AA9334" s="1" t="s">
        <v>16</v>
      </c>
      <c r="AB9334" s="3" t="s">
        <v>12</v>
      </c>
      <c r="AC9334" s="23" t="s">
        <v>37801</v>
      </c>
      <c r="AD9334" s="23" t="s">
        <v>38424</v>
      </c>
      <c r="AE9334" t="s">
        <v>35410</v>
      </c>
    </row>
    <row r="9335" spans="1:31" ht="14.25" customHeight="1">
      <c r="A9335" s="1">
        <v>9334</v>
      </c>
      <c r="B9335" s="1" t="s">
        <v>54</v>
      </c>
      <c r="C9335" s="1" t="s">
        <v>1753</v>
      </c>
      <c r="D9335" s="1" t="s">
        <v>35988</v>
      </c>
      <c r="E9335" s="1" t="s">
        <v>221</v>
      </c>
      <c r="F9335" s="1" t="s">
        <v>31278</v>
      </c>
      <c r="G9335" s="14">
        <v>91944699969</v>
      </c>
      <c r="H9335" s="1" t="s">
        <v>8</v>
      </c>
      <c r="I9335" s="1" t="s">
        <v>62</v>
      </c>
      <c r="J9335" s="1" t="s">
        <v>70</v>
      </c>
      <c r="K9335" s="3" t="s">
        <v>42</v>
      </c>
      <c r="L9335" s="1" t="s">
        <v>70</v>
      </c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1"/>
      <c r="AA9335" s="1" t="s">
        <v>16</v>
      </c>
      <c r="AB9335" s="3" t="s">
        <v>12</v>
      </c>
      <c r="AC9335" s="23" t="s">
        <v>37801</v>
      </c>
      <c r="AD9335" s="23" t="s">
        <v>46403</v>
      </c>
      <c r="AE9335" t="s">
        <v>35410</v>
      </c>
    </row>
    <row r="9336" spans="1:31" ht="14.25" customHeight="1">
      <c r="A9336" s="1">
        <v>9335</v>
      </c>
      <c r="B9336" s="9" t="s">
        <v>6</v>
      </c>
      <c r="C9336" s="1" t="s">
        <v>1754</v>
      </c>
      <c r="D9336" s="1" t="s">
        <v>92</v>
      </c>
      <c r="E9336" s="1" t="s">
        <v>724</v>
      </c>
      <c r="F9336" s="1" t="s">
        <v>21711</v>
      </c>
      <c r="G9336" s="14">
        <v>9199094499</v>
      </c>
      <c r="H9336" s="1" t="s">
        <v>15</v>
      </c>
      <c r="I9336" s="1" t="s">
        <v>9</v>
      </c>
      <c r="J9336" s="1" t="s">
        <v>70</v>
      </c>
      <c r="K9336" s="3" t="s">
        <v>17</v>
      </c>
      <c r="L9336" s="1" t="s">
        <v>70</v>
      </c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1"/>
      <c r="AA9336" s="1" t="s">
        <v>11</v>
      </c>
      <c r="AB9336" s="3" t="s">
        <v>321</v>
      </c>
      <c r="AC9336" s="23" t="s">
        <v>37801</v>
      </c>
      <c r="AD9336" s="23" t="s">
        <v>46404</v>
      </c>
      <c r="AE9336" t="s">
        <v>35394</v>
      </c>
    </row>
    <row r="9337" spans="1:31" ht="14.25" customHeight="1">
      <c r="A9337" s="1">
        <v>9336</v>
      </c>
      <c r="B9337" s="9" t="s">
        <v>6</v>
      </c>
      <c r="C9337" s="1" t="s">
        <v>1763</v>
      </c>
      <c r="D9337" s="1" t="s">
        <v>120</v>
      </c>
      <c r="E9337" s="1" t="s">
        <v>1764</v>
      </c>
      <c r="F9337" s="1" t="s">
        <v>21716</v>
      </c>
      <c r="G9337" s="14">
        <v>9106940969</v>
      </c>
      <c r="H9337" s="1" t="s">
        <v>15</v>
      </c>
      <c r="I9337" s="1" t="s">
        <v>62</v>
      </c>
      <c r="J9337" s="1" t="s">
        <v>70</v>
      </c>
      <c r="K9337" s="3" t="s">
        <v>42</v>
      </c>
      <c r="L9337" s="1" t="s">
        <v>70</v>
      </c>
      <c r="M9337" s="3" t="s">
        <v>27</v>
      </c>
      <c r="N9337" s="3" t="s">
        <v>70</v>
      </c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1"/>
      <c r="AA9337" s="1" t="s">
        <v>16</v>
      </c>
      <c r="AB9337" s="3" t="s">
        <v>12</v>
      </c>
      <c r="AC9337" s="23" t="s">
        <v>37801</v>
      </c>
      <c r="AD9337" s="23" t="s">
        <v>46405</v>
      </c>
      <c r="AE9337" t="s">
        <v>35410</v>
      </c>
    </row>
    <row r="9338" spans="1:31" ht="14.25" customHeight="1">
      <c r="A9338" s="1">
        <v>9337</v>
      </c>
      <c r="B9338" s="9" t="s">
        <v>6</v>
      </c>
      <c r="C9338" s="1" t="s">
        <v>1781</v>
      </c>
      <c r="D9338" s="1" t="s">
        <v>1605</v>
      </c>
      <c r="E9338" s="1" t="s">
        <v>1782</v>
      </c>
      <c r="F9338" s="1" t="s">
        <v>33550</v>
      </c>
      <c r="G9338" s="14">
        <v>91944694646</v>
      </c>
      <c r="H9338" s="1" t="s">
        <v>8</v>
      </c>
      <c r="I9338" s="1" t="s">
        <v>9</v>
      </c>
      <c r="J9338" s="1" t="s">
        <v>70</v>
      </c>
      <c r="K9338" s="3" t="s">
        <v>17</v>
      </c>
      <c r="L9338" s="1" t="s">
        <v>70</v>
      </c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1"/>
      <c r="AA9338" s="1" t="s">
        <v>11</v>
      </c>
      <c r="AB9338" s="3" t="s">
        <v>56</v>
      </c>
      <c r="AC9338" s="23" t="s">
        <v>37801</v>
      </c>
      <c r="AD9338" s="23" t="s">
        <v>46406</v>
      </c>
      <c r="AE9338" t="s">
        <v>35409</v>
      </c>
    </row>
    <row r="9339" spans="1:31" ht="14.25" customHeight="1">
      <c r="A9339" s="1">
        <v>9338</v>
      </c>
      <c r="B9339" s="1" t="s">
        <v>54</v>
      </c>
      <c r="C9339" s="1" t="s">
        <v>1815</v>
      </c>
      <c r="D9339" s="1" t="s">
        <v>793</v>
      </c>
      <c r="E9339" s="1" t="s">
        <v>40</v>
      </c>
      <c r="F9339" s="1" t="s">
        <v>21741</v>
      </c>
      <c r="G9339" s="14">
        <v>91944400444</v>
      </c>
      <c r="H9339" s="1" t="s">
        <v>15</v>
      </c>
      <c r="I9339" s="1" t="s">
        <v>41</v>
      </c>
      <c r="J9339" s="1" t="s">
        <v>70</v>
      </c>
      <c r="K9339" s="3" t="s">
        <v>63</v>
      </c>
      <c r="L9339" s="1" t="s">
        <v>70</v>
      </c>
      <c r="M9339" s="3" t="s">
        <v>213</v>
      </c>
      <c r="N9339" s="3" t="s">
        <v>70</v>
      </c>
      <c r="O9339" s="3" t="s">
        <v>17</v>
      </c>
      <c r="P9339" s="3" t="s">
        <v>70</v>
      </c>
      <c r="Q9339" s="3" t="s">
        <v>42</v>
      </c>
      <c r="R9339" s="3" t="s">
        <v>70</v>
      </c>
      <c r="S9339" s="3" t="s">
        <v>27</v>
      </c>
      <c r="T9339" s="3" t="s">
        <v>70</v>
      </c>
      <c r="U9339" s="3" t="s">
        <v>117</v>
      </c>
      <c r="V9339" s="3" t="s">
        <v>70</v>
      </c>
      <c r="W9339" s="3" t="s">
        <v>178</v>
      </c>
      <c r="X9339" s="3" t="s">
        <v>70</v>
      </c>
      <c r="Y9339" s="3" t="s">
        <v>171</v>
      </c>
      <c r="Z9339" s="1" t="s">
        <v>70</v>
      </c>
      <c r="AA9339" s="1" t="s">
        <v>16</v>
      </c>
      <c r="AB9339" s="3" t="s">
        <v>12</v>
      </c>
      <c r="AC9339" s="23" t="s">
        <v>37801</v>
      </c>
      <c r="AD9339" s="23" t="s">
        <v>46407</v>
      </c>
      <c r="AE9339" t="s">
        <v>35409</v>
      </c>
    </row>
    <row r="9340" spans="1:31" ht="14.25" customHeight="1">
      <c r="A9340" s="1">
        <v>9339</v>
      </c>
      <c r="B9340" s="9" t="s">
        <v>6</v>
      </c>
      <c r="C9340" s="1" t="s">
        <v>1860</v>
      </c>
      <c r="D9340" s="1" t="s">
        <v>1861</v>
      </c>
      <c r="E9340" s="1" t="s">
        <v>139</v>
      </c>
      <c r="F9340" s="1" t="s">
        <v>21762</v>
      </c>
      <c r="G9340" s="14">
        <v>91910614164</v>
      </c>
      <c r="H9340" s="1" t="s">
        <v>15</v>
      </c>
      <c r="I9340" s="1" t="s">
        <v>9</v>
      </c>
      <c r="J9340" s="1" t="s">
        <v>70</v>
      </c>
      <c r="K9340" s="3" t="s">
        <v>17</v>
      </c>
      <c r="L9340" s="1" t="s">
        <v>70</v>
      </c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1"/>
      <c r="AA9340" s="1" t="s">
        <v>11</v>
      </c>
      <c r="AB9340" s="3" t="s">
        <v>321</v>
      </c>
      <c r="AC9340" s="23" t="s">
        <v>37801</v>
      </c>
      <c r="AD9340" s="23" t="s">
        <v>46408</v>
      </c>
      <c r="AE9340" t="s">
        <v>35409</v>
      </c>
    </row>
    <row r="9341" spans="1:31" ht="14.25" customHeight="1">
      <c r="A9341" s="1">
        <v>9340</v>
      </c>
      <c r="B9341" s="1" t="s">
        <v>54</v>
      </c>
      <c r="C9341" s="1" t="s">
        <v>1895</v>
      </c>
      <c r="D9341" s="1" t="s">
        <v>1801</v>
      </c>
      <c r="E9341" s="1" t="s">
        <v>37155</v>
      </c>
      <c r="F9341" s="1" t="s">
        <v>21776</v>
      </c>
      <c r="G9341" s="14">
        <v>9194696694</v>
      </c>
      <c r="H9341" s="1" t="s">
        <v>8</v>
      </c>
      <c r="I9341" s="1" t="s">
        <v>62</v>
      </c>
      <c r="J9341" s="1" t="s">
        <v>70</v>
      </c>
      <c r="K9341" s="3" t="s">
        <v>171</v>
      </c>
      <c r="L9341" s="1" t="s">
        <v>70</v>
      </c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1"/>
      <c r="AA9341" s="1" t="s">
        <v>16</v>
      </c>
      <c r="AB9341" s="3" t="s">
        <v>12</v>
      </c>
      <c r="AC9341" s="23" t="s">
        <v>37801</v>
      </c>
      <c r="AD9341" s="23" t="s">
        <v>46409</v>
      </c>
      <c r="AE9341" t="s">
        <v>35394</v>
      </c>
    </row>
    <row r="9342" spans="1:31" ht="14.25" customHeight="1">
      <c r="A9342" s="1">
        <v>9341</v>
      </c>
      <c r="B9342" s="9" t="s">
        <v>6</v>
      </c>
      <c r="C9342" s="1" t="s">
        <v>1900</v>
      </c>
      <c r="D9342" s="1" t="s">
        <v>1901</v>
      </c>
      <c r="E9342" s="1" t="s">
        <v>1902</v>
      </c>
      <c r="F9342" s="1" t="s">
        <v>21779</v>
      </c>
      <c r="G9342" s="14">
        <v>9191969940</v>
      </c>
      <c r="H9342" s="1" t="s">
        <v>8</v>
      </c>
      <c r="I9342" s="1" t="s">
        <v>9</v>
      </c>
      <c r="J9342" s="1" t="s">
        <v>70</v>
      </c>
      <c r="K9342" s="3" t="s">
        <v>17</v>
      </c>
      <c r="L9342" s="1" t="s">
        <v>70</v>
      </c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1"/>
      <c r="AA9342" s="1" t="s">
        <v>11</v>
      </c>
      <c r="AB9342" s="3" t="s">
        <v>13</v>
      </c>
      <c r="AC9342" s="23" t="s">
        <v>37801</v>
      </c>
      <c r="AD9342" s="23" t="s">
        <v>44112</v>
      </c>
      <c r="AE9342" t="s">
        <v>35409</v>
      </c>
    </row>
    <row r="9343" spans="1:31" ht="14.25" customHeight="1">
      <c r="A9343" s="1">
        <v>9342</v>
      </c>
      <c r="B9343" s="9" t="s">
        <v>6</v>
      </c>
      <c r="C9343" s="1" t="s">
        <v>1913</v>
      </c>
      <c r="D9343" s="1" t="s">
        <v>522</v>
      </c>
      <c r="E9343" s="1" t="s">
        <v>87</v>
      </c>
      <c r="F9343" s="1" t="s">
        <v>33562</v>
      </c>
      <c r="G9343" s="14">
        <v>9194466944</v>
      </c>
      <c r="H9343" s="1" t="s">
        <v>15</v>
      </c>
      <c r="I9343" s="1" t="s">
        <v>41</v>
      </c>
      <c r="J9343" s="1" t="s">
        <v>70</v>
      </c>
      <c r="K9343" s="3" t="s">
        <v>42</v>
      </c>
      <c r="L9343" s="1" t="s">
        <v>70</v>
      </c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1"/>
      <c r="AA9343" s="1" t="s">
        <v>16</v>
      </c>
      <c r="AB9343" s="3" t="s">
        <v>12</v>
      </c>
      <c r="AC9343" s="23" t="s">
        <v>37801</v>
      </c>
      <c r="AD9343" s="23" t="s">
        <v>46410</v>
      </c>
      <c r="AE9343" t="s">
        <v>35394</v>
      </c>
    </row>
    <row r="9344" spans="1:31" ht="14.25" customHeight="1">
      <c r="A9344" s="1">
        <v>9343</v>
      </c>
      <c r="B9344" s="1" t="s">
        <v>54</v>
      </c>
      <c r="C9344" s="1" t="s">
        <v>1915</v>
      </c>
      <c r="D9344" s="1" t="s">
        <v>1603</v>
      </c>
      <c r="E9344" s="1" t="s">
        <v>1916</v>
      </c>
      <c r="F9344" s="1" t="s">
        <v>21785</v>
      </c>
      <c r="G9344" s="14">
        <v>919099019660</v>
      </c>
      <c r="H9344" s="1" t="s">
        <v>20</v>
      </c>
      <c r="I9344" s="1" t="s">
        <v>62</v>
      </c>
      <c r="J9344" s="1" t="s">
        <v>70</v>
      </c>
      <c r="K9344" s="3" t="s">
        <v>42</v>
      </c>
      <c r="L9344" s="1" t="s">
        <v>70</v>
      </c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1"/>
      <c r="AA9344" s="1" t="s">
        <v>16</v>
      </c>
      <c r="AB9344" s="3" t="s">
        <v>12</v>
      </c>
      <c r="AC9344" s="23" t="s">
        <v>37801</v>
      </c>
      <c r="AD9344" s="23" t="s">
        <v>46411</v>
      </c>
      <c r="AE9344" t="s">
        <v>35399</v>
      </c>
    </row>
    <row r="9345" spans="1:31" ht="14.25" customHeight="1">
      <c r="A9345" s="1">
        <v>9344</v>
      </c>
      <c r="B9345" s="1" t="s">
        <v>54</v>
      </c>
      <c r="C9345" s="1" t="s">
        <v>1917</v>
      </c>
      <c r="D9345" s="1" t="s">
        <v>1867</v>
      </c>
      <c r="E9345" s="1" t="s">
        <v>40</v>
      </c>
      <c r="F9345" s="1" t="s">
        <v>33563</v>
      </c>
      <c r="G9345" s="14">
        <v>9194440661</v>
      </c>
      <c r="H9345" s="1" t="s">
        <v>8</v>
      </c>
      <c r="I9345" s="1" t="s">
        <v>33</v>
      </c>
      <c r="J9345" s="1" t="s">
        <v>70</v>
      </c>
      <c r="K9345" s="3" t="s">
        <v>42</v>
      </c>
      <c r="L9345" s="1" t="s">
        <v>70</v>
      </c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1"/>
      <c r="AA9345" s="1" t="s">
        <v>16</v>
      </c>
      <c r="AB9345" s="3" t="s">
        <v>12</v>
      </c>
      <c r="AC9345" s="23" t="s">
        <v>37801</v>
      </c>
      <c r="AD9345" s="23" t="s">
        <v>42190</v>
      </c>
      <c r="AE9345" t="s">
        <v>35410</v>
      </c>
    </row>
    <row r="9346" spans="1:31" ht="14.25" customHeight="1">
      <c r="A9346" s="1">
        <v>9345</v>
      </c>
      <c r="B9346" s="1" t="s">
        <v>54</v>
      </c>
      <c r="C9346" s="1" t="s">
        <v>1923</v>
      </c>
      <c r="D9346" s="1" t="s">
        <v>35989</v>
      </c>
      <c r="E9346" s="1" t="s">
        <v>447</v>
      </c>
      <c r="F9346" s="1" t="s">
        <v>21788</v>
      </c>
      <c r="G9346" s="14">
        <v>91416100001</v>
      </c>
      <c r="H9346" s="1" t="s">
        <v>8</v>
      </c>
      <c r="I9346" s="1" t="s">
        <v>41</v>
      </c>
      <c r="J9346" s="1" t="s">
        <v>70</v>
      </c>
      <c r="K9346" s="3" t="s">
        <v>27</v>
      </c>
      <c r="L9346" s="1" t="s">
        <v>70</v>
      </c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1"/>
      <c r="AA9346" s="1" t="s">
        <v>16</v>
      </c>
      <c r="AB9346" s="3" t="s">
        <v>12</v>
      </c>
      <c r="AC9346" s="23" t="s">
        <v>37801</v>
      </c>
      <c r="AD9346" s="23" t="s">
        <v>46412</v>
      </c>
      <c r="AE9346" t="s">
        <v>35410</v>
      </c>
    </row>
    <row r="9347" spans="1:31" ht="14.25" customHeight="1">
      <c r="A9347" s="1">
        <v>9346</v>
      </c>
      <c r="B9347" s="9" t="s">
        <v>6</v>
      </c>
      <c r="C9347" s="1" t="s">
        <v>1924</v>
      </c>
      <c r="D9347" s="1" t="s">
        <v>1925</v>
      </c>
      <c r="E9347" s="1" t="s">
        <v>1926</v>
      </c>
      <c r="F9347" s="1" t="s">
        <v>21789</v>
      </c>
      <c r="G9347" s="14">
        <v>91949441604</v>
      </c>
      <c r="H9347" s="1" t="s">
        <v>8</v>
      </c>
      <c r="I9347" s="1" t="s">
        <v>9</v>
      </c>
      <c r="J9347" s="1" t="s">
        <v>70</v>
      </c>
      <c r="K9347" s="3" t="s">
        <v>42</v>
      </c>
      <c r="L9347" s="1" t="s">
        <v>70</v>
      </c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1"/>
      <c r="AA9347" s="1" t="s">
        <v>16</v>
      </c>
      <c r="AB9347" s="3" t="s">
        <v>12</v>
      </c>
      <c r="AC9347" s="23" t="s">
        <v>37801</v>
      </c>
      <c r="AD9347" s="23" t="s">
        <v>38880</v>
      </c>
      <c r="AE9347" t="s">
        <v>35410</v>
      </c>
    </row>
    <row r="9348" spans="1:31" ht="14.25" customHeight="1">
      <c r="A9348" s="1">
        <v>9347</v>
      </c>
      <c r="B9348" s="1" t="s">
        <v>54</v>
      </c>
      <c r="C9348" s="1" t="s">
        <v>1954</v>
      </c>
      <c r="D9348" s="1" t="s">
        <v>9288</v>
      </c>
      <c r="E9348" s="1" t="s">
        <v>139</v>
      </c>
      <c r="F9348" s="1" t="s">
        <v>1955</v>
      </c>
      <c r="G9348" s="14">
        <v>914166000944</v>
      </c>
      <c r="H9348" s="1" t="s">
        <v>15</v>
      </c>
      <c r="I9348" s="1" t="s">
        <v>62</v>
      </c>
      <c r="J9348" s="1" t="s">
        <v>70</v>
      </c>
      <c r="K9348" s="3" t="s">
        <v>17</v>
      </c>
      <c r="L9348" s="1" t="s">
        <v>70</v>
      </c>
      <c r="M9348" s="4" t="s">
        <v>42</v>
      </c>
      <c r="N9348" s="3" t="s">
        <v>70</v>
      </c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1"/>
      <c r="AA9348" s="1" t="s">
        <v>16</v>
      </c>
      <c r="AB9348" s="3" t="s">
        <v>12</v>
      </c>
      <c r="AC9348" s="23" t="s">
        <v>37801</v>
      </c>
      <c r="AD9348" s="23" t="s">
        <v>38390</v>
      </c>
      <c r="AE9348" t="s">
        <v>35410</v>
      </c>
    </row>
    <row r="9349" spans="1:31" ht="14.25" customHeight="1">
      <c r="A9349" s="1">
        <v>9348</v>
      </c>
      <c r="B9349" s="1" t="s">
        <v>54</v>
      </c>
      <c r="C9349" s="1" t="s">
        <v>1978</v>
      </c>
      <c r="D9349" s="1" t="s">
        <v>1994</v>
      </c>
      <c r="E9349" s="1" t="s">
        <v>774</v>
      </c>
      <c r="F9349" s="1" t="s">
        <v>21815</v>
      </c>
      <c r="G9349" s="14">
        <v>919961640</v>
      </c>
      <c r="H9349" s="1" t="s">
        <v>15</v>
      </c>
      <c r="I9349" s="1" t="s">
        <v>41</v>
      </c>
      <c r="J9349" s="1" t="s">
        <v>70</v>
      </c>
      <c r="K9349" s="3" t="s">
        <v>42</v>
      </c>
      <c r="L9349" s="1" t="s">
        <v>70</v>
      </c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1"/>
      <c r="AA9349" s="1" t="s">
        <v>16</v>
      </c>
      <c r="AB9349" s="3" t="s">
        <v>12</v>
      </c>
      <c r="AC9349" s="23" t="s">
        <v>37801</v>
      </c>
      <c r="AD9349" s="23" t="s">
        <v>46413</v>
      </c>
      <c r="AE9349" t="s">
        <v>35394</v>
      </c>
    </row>
    <row r="9350" spans="1:31" ht="14.25" customHeight="1">
      <c r="A9350" s="1">
        <v>9349</v>
      </c>
      <c r="B9350" s="1" t="s">
        <v>54</v>
      </c>
      <c r="C9350" s="1" t="s">
        <v>1979</v>
      </c>
      <c r="D9350" s="1" t="s">
        <v>1994</v>
      </c>
      <c r="E9350" s="1" t="s">
        <v>40</v>
      </c>
      <c r="F9350" s="1" t="s">
        <v>33567</v>
      </c>
      <c r="G9350" s="14">
        <v>9194909049</v>
      </c>
      <c r="H9350" s="1" t="s">
        <v>8</v>
      </c>
      <c r="I9350" s="1" t="s">
        <v>9</v>
      </c>
      <c r="J9350" s="1" t="s">
        <v>70</v>
      </c>
      <c r="K9350" s="3" t="s">
        <v>17</v>
      </c>
      <c r="L9350" s="1" t="s">
        <v>70</v>
      </c>
      <c r="M9350" s="4" t="s">
        <v>42</v>
      </c>
      <c r="N9350" s="3" t="s">
        <v>70</v>
      </c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1"/>
      <c r="AA9350" s="1" t="s">
        <v>16</v>
      </c>
      <c r="AB9350" s="3" t="s">
        <v>12</v>
      </c>
      <c r="AC9350" s="23" t="s">
        <v>37801</v>
      </c>
      <c r="AD9350" s="23" t="s">
        <v>40884</v>
      </c>
      <c r="AE9350" t="s">
        <v>35399</v>
      </c>
    </row>
    <row r="9351" spans="1:31" ht="14.25" customHeight="1">
      <c r="A9351" s="1">
        <v>9350</v>
      </c>
      <c r="B9351" s="1" t="s">
        <v>54</v>
      </c>
      <c r="C9351" s="1" t="s">
        <v>1980</v>
      </c>
      <c r="D9351" s="1" t="s">
        <v>323</v>
      </c>
      <c r="E9351" s="1" t="s">
        <v>139</v>
      </c>
      <c r="F9351" s="1" t="s">
        <v>33568</v>
      </c>
      <c r="G9351" s="14">
        <v>919446400441</v>
      </c>
      <c r="H9351" s="1" t="s">
        <v>8</v>
      </c>
      <c r="I9351" s="1" t="s">
        <v>9</v>
      </c>
      <c r="J9351" s="1" t="s">
        <v>70</v>
      </c>
      <c r="K9351" s="3" t="s">
        <v>42</v>
      </c>
      <c r="L9351" s="1" t="s">
        <v>70</v>
      </c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1"/>
      <c r="AA9351" s="1" t="s">
        <v>16</v>
      </c>
      <c r="AB9351" s="3" t="s">
        <v>12</v>
      </c>
      <c r="AC9351" s="23" t="s">
        <v>37801</v>
      </c>
      <c r="AD9351" s="23" t="s">
        <v>46414</v>
      </c>
      <c r="AE9351" t="s">
        <v>35410</v>
      </c>
    </row>
    <row r="9352" spans="1:31" ht="14.25" customHeight="1">
      <c r="A9352" s="1">
        <v>9351</v>
      </c>
      <c r="B9352" s="9" t="s">
        <v>6</v>
      </c>
      <c r="C9352" s="1" t="s">
        <v>1995</v>
      </c>
      <c r="D9352" s="1" t="s">
        <v>37635</v>
      </c>
      <c r="E9352" s="1" t="s">
        <v>1996</v>
      </c>
      <c r="F9352" s="1" t="s">
        <v>21821</v>
      </c>
      <c r="G9352" s="14">
        <v>9144449946</v>
      </c>
      <c r="H9352" s="1" t="s">
        <v>15</v>
      </c>
      <c r="I9352" s="1" t="s">
        <v>9</v>
      </c>
      <c r="J9352" s="1" t="s">
        <v>70</v>
      </c>
      <c r="K9352" s="3" t="s">
        <v>42</v>
      </c>
      <c r="L9352" s="1" t="s">
        <v>70</v>
      </c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1"/>
      <c r="AA9352" s="1" t="s">
        <v>16</v>
      </c>
      <c r="AB9352" s="3" t="s">
        <v>12</v>
      </c>
      <c r="AC9352" s="23" t="s">
        <v>37801</v>
      </c>
      <c r="AD9352" s="23" t="s">
        <v>46415</v>
      </c>
      <c r="AE9352" t="s">
        <v>35394</v>
      </c>
    </row>
    <row r="9353" spans="1:31" ht="14.25" customHeight="1">
      <c r="A9353" s="1">
        <v>9352</v>
      </c>
      <c r="B9353" s="9" t="s">
        <v>6</v>
      </c>
      <c r="C9353" s="1" t="s">
        <v>1998</v>
      </c>
      <c r="D9353" s="1" t="s">
        <v>937</v>
      </c>
      <c r="E9353" s="1" t="s">
        <v>328</v>
      </c>
      <c r="F9353" s="1" t="s">
        <v>21823</v>
      </c>
      <c r="G9353" s="14">
        <v>91990441064</v>
      </c>
      <c r="H9353" s="1" t="s">
        <v>8</v>
      </c>
      <c r="I9353" s="1" t="s">
        <v>9</v>
      </c>
      <c r="J9353" s="1" t="s">
        <v>70</v>
      </c>
      <c r="K9353" s="3" t="s">
        <v>27</v>
      </c>
      <c r="L9353" s="1" t="s">
        <v>70</v>
      </c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1"/>
      <c r="AA9353" s="1" t="s">
        <v>16</v>
      </c>
      <c r="AB9353" s="3" t="s">
        <v>12</v>
      </c>
      <c r="AC9353" s="23" t="s">
        <v>37801</v>
      </c>
      <c r="AD9353" s="23" t="s">
        <v>41499</v>
      </c>
      <c r="AE9353" t="s">
        <v>35409</v>
      </c>
    </row>
    <row r="9354" spans="1:31" ht="14.25" customHeight="1">
      <c r="A9354" s="1">
        <v>9353</v>
      </c>
      <c r="B9354" s="1" t="s">
        <v>54</v>
      </c>
      <c r="C9354" s="1" t="s">
        <v>2001</v>
      </c>
      <c r="D9354" s="1" t="s">
        <v>2002</v>
      </c>
      <c r="E9354" s="1" t="s">
        <v>78</v>
      </c>
      <c r="F9354" s="1" t="s">
        <v>21824</v>
      </c>
      <c r="G9354" s="14">
        <v>919644990040</v>
      </c>
      <c r="H9354" s="1" t="s">
        <v>46</v>
      </c>
      <c r="I9354" s="1" t="s">
        <v>62</v>
      </c>
      <c r="J9354" s="1" t="s">
        <v>70</v>
      </c>
      <c r="K9354" s="3" t="s">
        <v>42</v>
      </c>
      <c r="L9354" s="1" t="s">
        <v>70</v>
      </c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1"/>
      <c r="AA9354" s="1" t="s">
        <v>16</v>
      </c>
      <c r="AB9354" s="3" t="s">
        <v>12</v>
      </c>
      <c r="AC9354" s="23" t="s">
        <v>37801</v>
      </c>
      <c r="AD9354" s="23" t="s">
        <v>46416</v>
      </c>
      <c r="AE9354" t="s">
        <v>35394</v>
      </c>
    </row>
    <row r="9355" spans="1:31" ht="14.25" customHeight="1">
      <c r="A9355" s="1">
        <v>9354</v>
      </c>
      <c r="B9355" s="9" t="s">
        <v>6</v>
      </c>
      <c r="C9355" s="1" t="s">
        <v>2011</v>
      </c>
      <c r="D9355" s="1" t="s">
        <v>1015</v>
      </c>
      <c r="E9355" s="1" t="s">
        <v>2012</v>
      </c>
      <c r="F9355" s="1" t="s">
        <v>21829</v>
      </c>
      <c r="G9355" s="14">
        <v>914466610691</v>
      </c>
      <c r="H9355" s="1" t="s">
        <v>8</v>
      </c>
      <c r="I9355" s="1" t="s">
        <v>41</v>
      </c>
      <c r="J9355" s="1" t="s">
        <v>70</v>
      </c>
      <c r="K9355" s="3" t="s">
        <v>42</v>
      </c>
      <c r="L9355" s="1" t="s">
        <v>70</v>
      </c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1"/>
      <c r="AA9355" s="1" t="s">
        <v>16</v>
      </c>
      <c r="AB9355" s="3" t="s">
        <v>12</v>
      </c>
      <c r="AC9355" s="23" t="s">
        <v>37801</v>
      </c>
      <c r="AD9355" s="23" t="s">
        <v>46417</v>
      </c>
      <c r="AE9355" t="s">
        <v>35394</v>
      </c>
    </row>
    <row r="9356" spans="1:31" ht="14.25" customHeight="1">
      <c r="A9356" s="1">
        <v>9355</v>
      </c>
      <c r="B9356" s="9" t="s">
        <v>6</v>
      </c>
      <c r="C9356" s="1" t="s">
        <v>2013</v>
      </c>
      <c r="D9356" s="1" t="s">
        <v>636</v>
      </c>
      <c r="E9356" s="1" t="s">
        <v>139</v>
      </c>
      <c r="F9356" s="1" t="s">
        <v>21830</v>
      </c>
      <c r="G9356" s="14">
        <v>919994146991</v>
      </c>
      <c r="H9356" s="1" t="s">
        <v>15</v>
      </c>
      <c r="I9356" s="1" t="s">
        <v>62</v>
      </c>
      <c r="J9356" s="1" t="s">
        <v>70</v>
      </c>
      <c r="K9356" s="3" t="s">
        <v>27</v>
      </c>
      <c r="L9356" s="1" t="s">
        <v>70</v>
      </c>
      <c r="M9356" s="3" t="s">
        <v>47344</v>
      </c>
      <c r="N9356" s="3" t="s">
        <v>70</v>
      </c>
      <c r="O9356" s="3" t="s">
        <v>47349</v>
      </c>
      <c r="P9356" s="3" t="s">
        <v>70</v>
      </c>
      <c r="Q9356" s="3"/>
      <c r="R9356" s="3"/>
      <c r="S9356" s="3"/>
      <c r="T9356" s="3"/>
      <c r="U9356" s="3"/>
      <c r="V9356" s="3"/>
      <c r="W9356" s="3"/>
      <c r="X9356" s="3"/>
      <c r="Y9356" s="3"/>
      <c r="Z9356" s="1"/>
      <c r="AA9356" s="1" t="s">
        <v>16</v>
      </c>
      <c r="AB9356" s="3" t="s">
        <v>12</v>
      </c>
      <c r="AC9356" s="23" t="s">
        <v>37801</v>
      </c>
      <c r="AD9356" s="23" t="s">
        <v>46418</v>
      </c>
      <c r="AE9356" t="s">
        <v>35399</v>
      </c>
    </row>
    <row r="9357" spans="1:31" ht="14.25" customHeight="1">
      <c r="A9357" s="1">
        <v>9356</v>
      </c>
      <c r="B9357" s="9" t="s">
        <v>6</v>
      </c>
      <c r="C9357" s="1" t="s">
        <v>2018</v>
      </c>
      <c r="D9357" s="1" t="s">
        <v>2019</v>
      </c>
      <c r="E9357" s="1" t="s">
        <v>73</v>
      </c>
      <c r="F9357" s="1" t="s">
        <v>21834</v>
      </c>
      <c r="G9357" s="14">
        <v>91999444996</v>
      </c>
      <c r="H9357" s="1" t="s">
        <v>8</v>
      </c>
      <c r="I9357" s="1" t="s">
        <v>62</v>
      </c>
      <c r="J9357" s="1" t="s">
        <v>70</v>
      </c>
      <c r="K9357" s="3" t="s">
        <v>42</v>
      </c>
      <c r="L9357" s="1" t="s">
        <v>70</v>
      </c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1"/>
      <c r="AA9357" s="1" t="s">
        <v>16</v>
      </c>
      <c r="AB9357" s="3" t="s">
        <v>12</v>
      </c>
      <c r="AC9357" s="23" t="s">
        <v>37801</v>
      </c>
      <c r="AD9357" s="23" t="s">
        <v>46419</v>
      </c>
      <c r="AE9357" t="s">
        <v>35410</v>
      </c>
    </row>
    <row r="9358" spans="1:31" ht="14.25" customHeight="1">
      <c r="A9358" s="1">
        <v>9357</v>
      </c>
      <c r="B9358" s="9" t="s">
        <v>6</v>
      </c>
      <c r="C9358" s="1" t="s">
        <v>2020</v>
      </c>
      <c r="D9358" s="1" t="s">
        <v>943</v>
      </c>
      <c r="E9358" s="1" t="s">
        <v>40</v>
      </c>
      <c r="F9358" s="1" t="s">
        <v>21835</v>
      </c>
      <c r="G9358" s="14">
        <v>914169449446</v>
      </c>
      <c r="H9358" s="1" t="s">
        <v>15</v>
      </c>
      <c r="I9358" s="1" t="s">
        <v>62</v>
      </c>
      <c r="J9358" s="1" t="s">
        <v>70</v>
      </c>
      <c r="K9358" s="3" t="s">
        <v>42</v>
      </c>
      <c r="L9358" s="1" t="s">
        <v>70</v>
      </c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1"/>
      <c r="AA9358" s="1" t="s">
        <v>16</v>
      </c>
      <c r="AB9358" s="3" t="s">
        <v>12</v>
      </c>
      <c r="AC9358" s="23" t="s">
        <v>37801</v>
      </c>
      <c r="AD9358" s="23" t="s">
        <v>46420</v>
      </c>
      <c r="AE9358" t="s">
        <v>35409</v>
      </c>
    </row>
    <row r="9359" spans="1:31" ht="14.25" customHeight="1">
      <c r="A9359" s="1">
        <v>9358</v>
      </c>
      <c r="B9359" s="9" t="s">
        <v>6</v>
      </c>
      <c r="C9359" s="1" t="s">
        <v>2021</v>
      </c>
      <c r="D9359" s="1" t="s">
        <v>460</v>
      </c>
      <c r="E9359" s="1" t="s">
        <v>87</v>
      </c>
      <c r="F9359" s="1" t="s">
        <v>33572</v>
      </c>
      <c r="G9359" s="14">
        <v>9104449019</v>
      </c>
      <c r="H9359" s="1" t="s">
        <v>8</v>
      </c>
      <c r="I9359" s="1" t="s">
        <v>41</v>
      </c>
      <c r="J9359" s="1" t="s">
        <v>70</v>
      </c>
      <c r="K9359" s="3" t="s">
        <v>42</v>
      </c>
      <c r="L9359" s="1" t="s">
        <v>70</v>
      </c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1"/>
      <c r="AA9359" s="1" t="s">
        <v>16</v>
      </c>
      <c r="AB9359" s="3" t="s">
        <v>12</v>
      </c>
      <c r="AC9359" s="23" t="s">
        <v>37801</v>
      </c>
      <c r="AD9359" s="23" t="s">
        <v>46421</v>
      </c>
      <c r="AE9359" t="s">
        <v>35399</v>
      </c>
    </row>
    <row r="9360" spans="1:31" ht="14.25" customHeight="1">
      <c r="A9360" s="1">
        <v>9359</v>
      </c>
      <c r="B9360" s="1" t="s">
        <v>54</v>
      </c>
      <c r="C9360" s="1" t="s">
        <v>2023</v>
      </c>
      <c r="D9360" s="1" t="s">
        <v>1689</v>
      </c>
      <c r="E9360" s="1" t="s">
        <v>447</v>
      </c>
      <c r="F9360" s="1" t="s">
        <v>21836</v>
      </c>
      <c r="G9360" s="14">
        <v>91400041090</v>
      </c>
      <c r="H9360" s="1" t="s">
        <v>20</v>
      </c>
      <c r="I9360" s="1" t="s">
        <v>9</v>
      </c>
      <c r="J9360" s="1" t="s">
        <v>70</v>
      </c>
      <c r="K9360" s="3" t="s">
        <v>42</v>
      </c>
      <c r="L9360" s="1" t="s">
        <v>70</v>
      </c>
      <c r="M9360" s="3" t="s">
        <v>178</v>
      </c>
      <c r="N9360" s="3" t="s">
        <v>70</v>
      </c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1"/>
      <c r="AA9360" s="1" t="s">
        <v>16</v>
      </c>
      <c r="AB9360" s="3" t="s">
        <v>12</v>
      </c>
      <c r="AC9360" s="23" t="s">
        <v>37801</v>
      </c>
      <c r="AD9360" s="23" t="s">
        <v>46422</v>
      </c>
      <c r="AE9360" t="s">
        <v>35394</v>
      </c>
    </row>
    <row r="9361" spans="1:31" ht="14.25" customHeight="1">
      <c r="A9361" s="1">
        <v>9360</v>
      </c>
      <c r="B9361" s="1" t="s">
        <v>54</v>
      </c>
      <c r="C9361" s="1" t="s">
        <v>2024</v>
      </c>
      <c r="D9361" s="1" t="s">
        <v>1302</v>
      </c>
      <c r="E9361" s="1" t="s">
        <v>139</v>
      </c>
      <c r="F9361" s="1" t="s">
        <v>21837</v>
      </c>
      <c r="G9361" s="14">
        <v>91406644006</v>
      </c>
      <c r="H9361" s="1" t="s">
        <v>20</v>
      </c>
      <c r="I9361" s="1" t="s">
        <v>62</v>
      </c>
      <c r="J9361" s="1" t="s">
        <v>70</v>
      </c>
      <c r="K9361" s="3" t="s">
        <v>42</v>
      </c>
      <c r="L9361" s="1" t="s">
        <v>70</v>
      </c>
      <c r="M9361" s="3" t="s">
        <v>27</v>
      </c>
      <c r="N9361" s="3" t="s">
        <v>70</v>
      </c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1"/>
      <c r="AA9361" s="1" t="s">
        <v>16</v>
      </c>
      <c r="AB9361" s="3" t="s">
        <v>12</v>
      </c>
      <c r="AC9361" s="23" t="s">
        <v>37801</v>
      </c>
      <c r="AD9361" s="23" t="s">
        <v>46423</v>
      </c>
      <c r="AE9361" t="s">
        <v>35410</v>
      </c>
    </row>
    <row r="9362" spans="1:31" ht="14.25" customHeight="1">
      <c r="A9362" s="1">
        <v>9361</v>
      </c>
      <c r="B9362" s="9" t="s">
        <v>6</v>
      </c>
      <c r="C9362" s="1" t="s">
        <v>2029</v>
      </c>
      <c r="D9362" s="1" t="s">
        <v>734</v>
      </c>
      <c r="E9362" s="1" t="s">
        <v>2030</v>
      </c>
      <c r="F9362" s="1" t="s">
        <v>2031</v>
      </c>
      <c r="G9362" s="14">
        <v>9196444496</v>
      </c>
      <c r="H9362" s="1" t="s">
        <v>20</v>
      </c>
      <c r="I9362" s="1" t="s">
        <v>9</v>
      </c>
      <c r="J9362" s="1" t="s">
        <v>70</v>
      </c>
      <c r="K9362" s="3" t="s">
        <v>42</v>
      </c>
      <c r="L9362" s="1" t="s">
        <v>70</v>
      </c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1"/>
      <c r="AA9362" s="1" t="s">
        <v>16</v>
      </c>
      <c r="AB9362" s="3" t="s">
        <v>12</v>
      </c>
      <c r="AC9362" s="23" t="s">
        <v>37801</v>
      </c>
      <c r="AD9362" s="23" t="s">
        <v>46424</v>
      </c>
      <c r="AE9362" t="s">
        <v>35409</v>
      </c>
    </row>
    <row r="9363" spans="1:31" ht="14.25" customHeight="1">
      <c r="A9363" s="1">
        <v>9362</v>
      </c>
      <c r="B9363" s="9" t="s">
        <v>6</v>
      </c>
      <c r="C9363" s="1" t="s">
        <v>2032</v>
      </c>
      <c r="D9363" s="1" t="s">
        <v>526</v>
      </c>
      <c r="E9363" s="1" t="s">
        <v>2033</v>
      </c>
      <c r="F9363" s="1" t="s">
        <v>31306</v>
      </c>
      <c r="G9363" s="14">
        <v>919446446609</v>
      </c>
      <c r="H9363" s="1" t="s">
        <v>8</v>
      </c>
      <c r="I9363" s="1" t="s">
        <v>9</v>
      </c>
      <c r="J9363" s="1" t="s">
        <v>70</v>
      </c>
      <c r="K9363" s="3" t="s">
        <v>42</v>
      </c>
      <c r="L9363" s="1" t="s">
        <v>70</v>
      </c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1"/>
      <c r="AA9363" s="1" t="s">
        <v>16</v>
      </c>
      <c r="AB9363" s="3" t="s">
        <v>12</v>
      </c>
      <c r="AC9363" s="23" t="s">
        <v>37801</v>
      </c>
      <c r="AD9363" s="23" t="s">
        <v>46190</v>
      </c>
      <c r="AE9363" t="s">
        <v>35410</v>
      </c>
    </row>
    <row r="9364" spans="1:31" ht="14.25" customHeight="1">
      <c r="A9364" s="1">
        <v>9363</v>
      </c>
      <c r="B9364" s="1" t="s">
        <v>54</v>
      </c>
      <c r="C9364" s="1" t="s">
        <v>2044</v>
      </c>
      <c r="D9364" s="1" t="s">
        <v>336</v>
      </c>
      <c r="E9364" s="1" t="s">
        <v>217</v>
      </c>
      <c r="F9364" s="1" t="s">
        <v>31309</v>
      </c>
      <c r="G9364" s="14">
        <v>919999666</v>
      </c>
      <c r="H9364" s="1" t="s">
        <v>8</v>
      </c>
      <c r="I9364" s="1" t="s">
        <v>9</v>
      </c>
      <c r="J9364" s="1" t="s">
        <v>70</v>
      </c>
      <c r="K9364" s="3" t="s">
        <v>42</v>
      </c>
      <c r="L9364" s="1" t="s">
        <v>70</v>
      </c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1"/>
      <c r="AA9364" s="1" t="s">
        <v>16</v>
      </c>
      <c r="AB9364" s="3" t="s">
        <v>12</v>
      </c>
      <c r="AC9364" s="23" t="s">
        <v>37801</v>
      </c>
      <c r="AD9364" s="23" t="s">
        <v>46425</v>
      </c>
      <c r="AE9364" t="s">
        <v>35399</v>
      </c>
    </row>
    <row r="9365" spans="1:31" ht="14.25" customHeight="1">
      <c r="A9365" s="1">
        <v>9364</v>
      </c>
      <c r="B9365" s="1" t="s">
        <v>54</v>
      </c>
      <c r="C9365" s="1" t="s">
        <v>2055</v>
      </c>
      <c r="D9365" s="1" t="s">
        <v>318</v>
      </c>
      <c r="E9365" s="1" t="s">
        <v>37156</v>
      </c>
      <c r="F9365" s="1" t="s">
        <v>21848</v>
      </c>
      <c r="G9365" s="14">
        <v>91600066146</v>
      </c>
      <c r="H9365" s="1" t="s">
        <v>8</v>
      </c>
      <c r="I9365" s="1" t="s">
        <v>41</v>
      </c>
      <c r="J9365" s="1" t="s">
        <v>70</v>
      </c>
      <c r="K9365" s="3" t="s">
        <v>42</v>
      </c>
      <c r="L9365" s="1" t="s">
        <v>70</v>
      </c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1"/>
      <c r="AA9365" s="1" t="s">
        <v>16</v>
      </c>
      <c r="AB9365" s="3" t="s">
        <v>12</v>
      </c>
      <c r="AC9365" s="23" t="s">
        <v>37801</v>
      </c>
      <c r="AD9365" s="23" t="s">
        <v>43310</v>
      </c>
      <c r="AE9365" t="s">
        <v>35399</v>
      </c>
    </row>
    <row r="9366" spans="1:31" ht="14.25" customHeight="1">
      <c r="A9366" s="1">
        <v>9365</v>
      </c>
      <c r="B9366" s="9" t="s">
        <v>6</v>
      </c>
      <c r="C9366" s="1" t="s">
        <v>2056</v>
      </c>
      <c r="D9366" s="1" t="s">
        <v>2057</v>
      </c>
      <c r="E9366" s="1" t="s">
        <v>40</v>
      </c>
      <c r="F9366" s="1" t="s">
        <v>21849</v>
      </c>
      <c r="G9366" s="14">
        <v>91914499466</v>
      </c>
      <c r="H9366" s="1" t="s">
        <v>20</v>
      </c>
      <c r="I9366" s="1" t="s">
        <v>9</v>
      </c>
      <c r="J9366" s="1" t="s">
        <v>70</v>
      </c>
      <c r="K9366" s="3" t="s">
        <v>42</v>
      </c>
      <c r="L9366" s="1" t="s">
        <v>70</v>
      </c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1"/>
      <c r="AA9366" s="1" t="s">
        <v>16</v>
      </c>
      <c r="AB9366" s="3" t="s">
        <v>12</v>
      </c>
      <c r="AC9366" s="23" t="s">
        <v>37801</v>
      </c>
      <c r="AD9366" s="23" t="s">
        <v>46426</v>
      </c>
      <c r="AE9366" t="s">
        <v>35394</v>
      </c>
    </row>
    <row r="9367" spans="1:31" ht="14.25" customHeight="1">
      <c r="A9367" s="1">
        <v>9366</v>
      </c>
      <c r="B9367" s="9" t="s">
        <v>6</v>
      </c>
      <c r="C9367" s="1" t="s">
        <v>2074</v>
      </c>
      <c r="D9367" s="1" t="s">
        <v>683</v>
      </c>
      <c r="E9367" s="1" t="s">
        <v>139</v>
      </c>
      <c r="F9367" s="1" t="s">
        <v>21857</v>
      </c>
      <c r="G9367" s="14">
        <v>91644090440</v>
      </c>
      <c r="H9367" s="1" t="s">
        <v>20</v>
      </c>
      <c r="I9367" s="1" t="s">
        <v>9</v>
      </c>
      <c r="J9367" s="1" t="s">
        <v>70</v>
      </c>
      <c r="K9367" s="3" t="s">
        <v>178</v>
      </c>
      <c r="L9367" s="1" t="s">
        <v>70</v>
      </c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1"/>
      <c r="AA9367" s="1" t="s">
        <v>16</v>
      </c>
      <c r="AB9367" s="3" t="s">
        <v>12</v>
      </c>
      <c r="AC9367" s="23" t="s">
        <v>37801</v>
      </c>
      <c r="AD9367" s="23" t="s">
        <v>46427</v>
      </c>
      <c r="AE9367" t="s">
        <v>35409</v>
      </c>
    </row>
    <row r="9368" spans="1:31" ht="14.25" customHeight="1">
      <c r="A9368" s="1">
        <v>9367</v>
      </c>
      <c r="B9368" s="9" t="s">
        <v>6</v>
      </c>
      <c r="C9368" s="1" t="s">
        <v>2077</v>
      </c>
      <c r="D9368" s="1" t="s">
        <v>5073</v>
      </c>
      <c r="E9368" s="1" t="s">
        <v>40</v>
      </c>
      <c r="F9368" s="1" t="s">
        <v>21858</v>
      </c>
      <c r="G9368" s="14">
        <v>919601469944</v>
      </c>
      <c r="H9368" s="1" t="s">
        <v>8</v>
      </c>
      <c r="I9368" s="1" t="s">
        <v>9</v>
      </c>
      <c r="J9368" s="1" t="s">
        <v>70</v>
      </c>
      <c r="K9368" s="3" t="s">
        <v>17</v>
      </c>
      <c r="L9368" s="1" t="s">
        <v>70</v>
      </c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1"/>
      <c r="AA9368" s="1" t="s">
        <v>16</v>
      </c>
      <c r="AB9368" s="3" t="s">
        <v>12</v>
      </c>
      <c r="AC9368" s="23" t="s">
        <v>37801</v>
      </c>
      <c r="AD9368" s="23" t="s">
        <v>40891</v>
      </c>
      <c r="AE9368" t="s">
        <v>35410</v>
      </c>
    </row>
    <row r="9369" spans="1:31" ht="14.25" customHeight="1">
      <c r="A9369" s="1">
        <v>9368</v>
      </c>
      <c r="B9369" s="1" t="s">
        <v>54</v>
      </c>
      <c r="C9369" s="1" t="s">
        <v>2082</v>
      </c>
      <c r="D9369" s="1" t="s">
        <v>1836</v>
      </c>
      <c r="E9369" s="1" t="s">
        <v>410</v>
      </c>
      <c r="F9369" s="1" t="s">
        <v>31312</v>
      </c>
      <c r="G9369" s="14">
        <v>914160641990</v>
      </c>
      <c r="H9369" s="1" t="s">
        <v>20</v>
      </c>
      <c r="I9369" s="1" t="s">
        <v>62</v>
      </c>
      <c r="J9369" s="1" t="s">
        <v>70</v>
      </c>
      <c r="K9369" s="3" t="s">
        <v>178</v>
      </c>
      <c r="L9369" s="1" t="s">
        <v>70</v>
      </c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1"/>
      <c r="AA9369" s="1" t="s">
        <v>16</v>
      </c>
      <c r="AB9369" s="3" t="s">
        <v>12</v>
      </c>
      <c r="AC9369" s="23" t="s">
        <v>37801</v>
      </c>
      <c r="AD9369" s="23" t="s">
        <v>46428</v>
      </c>
      <c r="AE9369" t="s">
        <v>35410</v>
      </c>
    </row>
    <row r="9370" spans="1:31" ht="14.25" customHeight="1">
      <c r="A9370" s="1">
        <v>9369</v>
      </c>
      <c r="B9370" s="9" t="s">
        <v>6</v>
      </c>
      <c r="C9370" s="1" t="s">
        <v>2098</v>
      </c>
      <c r="D9370" s="1" t="s">
        <v>1222</v>
      </c>
      <c r="E9370" s="1" t="s">
        <v>2099</v>
      </c>
      <c r="F9370" s="1" t="s">
        <v>21866</v>
      </c>
      <c r="G9370" s="14">
        <v>91944604909</v>
      </c>
      <c r="H9370" s="1" t="s">
        <v>8</v>
      </c>
      <c r="I9370" s="1" t="s">
        <v>41</v>
      </c>
      <c r="J9370" s="1" t="s">
        <v>70</v>
      </c>
      <c r="K9370" s="3" t="s">
        <v>42</v>
      </c>
      <c r="L9370" s="1" t="s">
        <v>70</v>
      </c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1"/>
      <c r="AA9370" s="1" t="s">
        <v>16</v>
      </c>
      <c r="AB9370" s="3" t="s">
        <v>12</v>
      </c>
      <c r="AC9370" s="23" t="s">
        <v>37801</v>
      </c>
      <c r="AD9370" s="23" t="s">
        <v>40251</v>
      </c>
      <c r="AE9370" t="s">
        <v>35394</v>
      </c>
    </row>
    <row r="9371" spans="1:31" ht="14.25" customHeight="1">
      <c r="A9371" s="1">
        <v>9370</v>
      </c>
      <c r="B9371" s="1" t="s">
        <v>54</v>
      </c>
      <c r="C9371" s="1" t="s">
        <v>2102</v>
      </c>
      <c r="D9371" s="1" t="s">
        <v>1250</v>
      </c>
      <c r="E9371" s="1" t="s">
        <v>2103</v>
      </c>
      <c r="F9371" s="1" t="s">
        <v>21867</v>
      </c>
      <c r="G9371" s="14">
        <v>919446640401</v>
      </c>
      <c r="H9371" s="1" t="s">
        <v>15</v>
      </c>
      <c r="I9371" s="1" t="s">
        <v>62</v>
      </c>
      <c r="J9371" s="1" t="s">
        <v>70</v>
      </c>
      <c r="K9371" s="3" t="s">
        <v>42</v>
      </c>
      <c r="L9371" s="1" t="s">
        <v>70</v>
      </c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1"/>
      <c r="AA9371" s="1" t="s">
        <v>16</v>
      </c>
      <c r="AB9371" s="3" t="s">
        <v>12</v>
      </c>
      <c r="AC9371" s="23" t="s">
        <v>37801</v>
      </c>
      <c r="AD9371" s="23" t="s">
        <v>46429</v>
      </c>
      <c r="AE9371" t="s">
        <v>35394</v>
      </c>
    </row>
    <row r="9372" spans="1:31" ht="14.25" customHeight="1">
      <c r="A9372" s="1">
        <v>9371</v>
      </c>
      <c r="B9372" s="1" t="s">
        <v>54</v>
      </c>
      <c r="C9372" s="1" t="s">
        <v>2122</v>
      </c>
      <c r="D9372" s="1" t="s">
        <v>65</v>
      </c>
      <c r="E9372" s="1" t="s">
        <v>139</v>
      </c>
      <c r="F9372" s="1" t="s">
        <v>21879</v>
      </c>
      <c r="G9372" s="14">
        <v>919494146416</v>
      </c>
      <c r="H9372" s="1" t="s">
        <v>20</v>
      </c>
      <c r="I9372" s="1" t="s">
        <v>62</v>
      </c>
      <c r="J9372" s="1" t="s">
        <v>70</v>
      </c>
      <c r="K9372" s="3" t="s">
        <v>42</v>
      </c>
      <c r="L9372" s="1" t="s">
        <v>70</v>
      </c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1"/>
      <c r="AA9372" s="1" t="s">
        <v>16</v>
      </c>
      <c r="AB9372" s="3" t="s">
        <v>12</v>
      </c>
      <c r="AC9372" s="23" t="s">
        <v>37801</v>
      </c>
      <c r="AD9372" s="23" t="s">
        <v>46430</v>
      </c>
      <c r="AE9372" t="s">
        <v>35399</v>
      </c>
    </row>
    <row r="9373" spans="1:31" ht="14.25" customHeight="1">
      <c r="A9373" s="1">
        <v>9372</v>
      </c>
      <c r="B9373" s="1" t="s">
        <v>54</v>
      </c>
      <c r="C9373" s="1" t="s">
        <v>2139</v>
      </c>
      <c r="D9373" s="1" t="s">
        <v>2140</v>
      </c>
      <c r="E9373" s="1" t="s">
        <v>2141</v>
      </c>
      <c r="F9373" s="1" t="s">
        <v>21884</v>
      </c>
      <c r="G9373" s="14">
        <v>9194444409</v>
      </c>
      <c r="H9373" s="1" t="s">
        <v>20</v>
      </c>
      <c r="I9373" s="1" t="s">
        <v>62</v>
      </c>
      <c r="J9373" s="1" t="s">
        <v>70</v>
      </c>
      <c r="K9373" s="3" t="s">
        <v>42</v>
      </c>
      <c r="L9373" s="1" t="s">
        <v>70</v>
      </c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1"/>
      <c r="AA9373" s="1" t="s">
        <v>16</v>
      </c>
      <c r="AB9373" s="3" t="s">
        <v>12</v>
      </c>
      <c r="AC9373" s="23" t="s">
        <v>37801</v>
      </c>
      <c r="AD9373" s="23" t="s">
        <v>46431</v>
      </c>
      <c r="AE9373" t="s">
        <v>35410</v>
      </c>
    </row>
    <row r="9374" spans="1:31" ht="14.25" customHeight="1">
      <c r="A9374" s="1">
        <v>9373</v>
      </c>
      <c r="B9374" s="1" t="s">
        <v>54</v>
      </c>
      <c r="C9374" s="1" t="s">
        <v>2147</v>
      </c>
      <c r="D9374" s="1" t="s">
        <v>35990</v>
      </c>
      <c r="E9374" s="1" t="s">
        <v>36595</v>
      </c>
      <c r="F9374" s="1" t="s">
        <v>33583</v>
      </c>
      <c r="G9374" s="14">
        <v>914400949644</v>
      </c>
      <c r="H9374" s="1" t="s">
        <v>20</v>
      </c>
      <c r="I9374" s="1" t="s">
        <v>41</v>
      </c>
      <c r="J9374" s="1" t="s">
        <v>70</v>
      </c>
      <c r="K9374" s="3" t="s">
        <v>42</v>
      </c>
      <c r="L9374" s="1" t="s">
        <v>70</v>
      </c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1"/>
      <c r="AA9374" s="1" t="s">
        <v>16</v>
      </c>
      <c r="AB9374" s="3" t="s">
        <v>12</v>
      </c>
      <c r="AC9374" s="23" t="s">
        <v>37801</v>
      </c>
      <c r="AD9374" s="23" t="s">
        <v>46432</v>
      </c>
      <c r="AE9374" t="s">
        <v>35394</v>
      </c>
    </row>
    <row r="9375" spans="1:31" ht="14.25" customHeight="1">
      <c r="A9375" s="1">
        <v>9374</v>
      </c>
      <c r="B9375" s="9" t="s">
        <v>6</v>
      </c>
      <c r="C9375" s="1" t="s">
        <v>2149</v>
      </c>
      <c r="D9375" s="1" t="s">
        <v>2150</v>
      </c>
      <c r="E9375" s="1" t="s">
        <v>1311</v>
      </c>
      <c r="F9375" s="1" t="s">
        <v>21887</v>
      </c>
      <c r="G9375" s="14">
        <v>914460491949</v>
      </c>
      <c r="H9375" s="1" t="s">
        <v>8</v>
      </c>
      <c r="I9375" s="1" t="s">
        <v>9</v>
      </c>
      <c r="J9375" s="1" t="s">
        <v>70</v>
      </c>
      <c r="K9375" s="3" t="s">
        <v>17</v>
      </c>
      <c r="L9375" s="1" t="s">
        <v>70</v>
      </c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1"/>
      <c r="AA9375" s="1" t="s">
        <v>16</v>
      </c>
      <c r="AB9375" s="3" t="s">
        <v>12</v>
      </c>
      <c r="AC9375" s="23" t="s">
        <v>37801</v>
      </c>
      <c r="AD9375" s="23" t="s">
        <v>44561</v>
      </c>
      <c r="AE9375" t="s">
        <v>35409</v>
      </c>
    </row>
    <row r="9376" spans="1:31" ht="14.25" customHeight="1">
      <c r="A9376" s="1">
        <v>9375</v>
      </c>
      <c r="B9376" s="1" t="s">
        <v>54</v>
      </c>
      <c r="C9376" s="1" t="s">
        <v>2159</v>
      </c>
      <c r="D9376" s="1" t="s">
        <v>2160</v>
      </c>
      <c r="E9376" s="1" t="s">
        <v>139</v>
      </c>
      <c r="F9376" s="1" t="s">
        <v>21891</v>
      </c>
      <c r="G9376" s="14">
        <v>919099964606</v>
      </c>
      <c r="H9376" s="1" t="s">
        <v>8</v>
      </c>
      <c r="I9376" s="1" t="s">
        <v>9</v>
      </c>
      <c r="J9376" s="1" t="s">
        <v>70</v>
      </c>
      <c r="K9376" s="3" t="s">
        <v>63</v>
      </c>
      <c r="L9376" s="1" t="s">
        <v>70</v>
      </c>
      <c r="M9376" s="3" t="s">
        <v>213</v>
      </c>
      <c r="N9376" s="3" t="s">
        <v>70</v>
      </c>
      <c r="O9376" s="3" t="s">
        <v>17</v>
      </c>
      <c r="P9376" s="3" t="s">
        <v>70</v>
      </c>
      <c r="Q9376" s="3" t="s">
        <v>42</v>
      </c>
      <c r="R9376" s="3" t="s">
        <v>70</v>
      </c>
      <c r="S9376" s="3" t="s">
        <v>27</v>
      </c>
      <c r="T9376" s="3" t="s">
        <v>70</v>
      </c>
      <c r="U9376" s="3" t="s">
        <v>117</v>
      </c>
      <c r="V9376" s="3" t="s">
        <v>70</v>
      </c>
      <c r="W9376" s="3" t="s">
        <v>178</v>
      </c>
      <c r="X9376" s="3" t="s">
        <v>70</v>
      </c>
      <c r="Y9376" s="3" t="s">
        <v>171</v>
      </c>
      <c r="Z9376" s="1" t="s">
        <v>70</v>
      </c>
      <c r="AA9376" s="1" t="s">
        <v>16</v>
      </c>
      <c r="AB9376" s="3" t="s">
        <v>12</v>
      </c>
      <c r="AC9376" s="23" t="s">
        <v>37801</v>
      </c>
      <c r="AD9376" s="23" t="s">
        <v>46433</v>
      </c>
      <c r="AE9376" t="s">
        <v>35394</v>
      </c>
    </row>
    <row r="9377" spans="1:31" ht="14.25" customHeight="1">
      <c r="A9377" s="1">
        <v>9376</v>
      </c>
      <c r="B9377" s="1" t="s">
        <v>54</v>
      </c>
      <c r="C9377" s="1" t="s">
        <v>2175</v>
      </c>
      <c r="D9377" s="1" t="s">
        <v>3071</v>
      </c>
      <c r="E9377" s="1" t="s">
        <v>553</v>
      </c>
      <c r="F9377" s="1" t="s">
        <v>31324</v>
      </c>
      <c r="G9377" s="14">
        <v>919909046496</v>
      </c>
      <c r="H9377" s="1" t="s">
        <v>37</v>
      </c>
      <c r="I9377" s="1" t="s">
        <v>9</v>
      </c>
      <c r="J9377" s="1" t="s">
        <v>70</v>
      </c>
      <c r="K9377" s="3" t="s">
        <v>27</v>
      </c>
      <c r="L9377" s="1" t="s">
        <v>70</v>
      </c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1"/>
      <c r="AA9377" s="1" t="s">
        <v>16</v>
      </c>
      <c r="AB9377" s="3" t="s">
        <v>12</v>
      </c>
      <c r="AC9377" s="23" t="s">
        <v>37801</v>
      </c>
      <c r="AD9377" s="23" t="s">
        <v>38285</v>
      </c>
      <c r="AE9377" t="s">
        <v>35410</v>
      </c>
    </row>
    <row r="9378" spans="1:31" ht="14.25" customHeight="1">
      <c r="A9378" s="1">
        <v>9377</v>
      </c>
      <c r="B9378" s="9" t="s">
        <v>6</v>
      </c>
      <c r="C9378" s="1" t="s">
        <v>2176</v>
      </c>
      <c r="D9378" s="1" t="s">
        <v>35907</v>
      </c>
      <c r="E9378" s="1" t="s">
        <v>84</v>
      </c>
      <c r="F9378" s="1" t="s">
        <v>31325</v>
      </c>
      <c r="G9378" s="14">
        <v>91949961699</v>
      </c>
      <c r="H9378" s="1" t="s">
        <v>8</v>
      </c>
      <c r="I9378" s="1" t="s">
        <v>9</v>
      </c>
      <c r="J9378" s="1" t="s">
        <v>70</v>
      </c>
      <c r="K9378" s="3" t="s">
        <v>42</v>
      </c>
      <c r="L9378" s="1" t="s">
        <v>70</v>
      </c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1"/>
      <c r="AA9378" s="1" t="s">
        <v>16</v>
      </c>
      <c r="AB9378" s="3" t="s">
        <v>12</v>
      </c>
      <c r="AC9378" s="23" t="s">
        <v>37801</v>
      </c>
      <c r="AD9378" s="23" t="s">
        <v>40898</v>
      </c>
      <c r="AE9378" t="s">
        <v>35409</v>
      </c>
    </row>
    <row r="9379" spans="1:31" ht="14.25" customHeight="1">
      <c r="A9379" s="1">
        <v>9378</v>
      </c>
      <c r="B9379" s="9" t="s">
        <v>6</v>
      </c>
      <c r="C9379" s="1" t="s">
        <v>2188</v>
      </c>
      <c r="D9379" s="1" t="s">
        <v>2189</v>
      </c>
      <c r="E9379" s="1" t="s">
        <v>2190</v>
      </c>
      <c r="F9379" s="1" t="s">
        <v>21899</v>
      </c>
      <c r="G9379" s="14">
        <v>91494014494</v>
      </c>
      <c r="H9379" s="1" t="s">
        <v>8</v>
      </c>
      <c r="I9379" s="1" t="s">
        <v>9</v>
      </c>
      <c r="J9379" s="1" t="s">
        <v>70</v>
      </c>
      <c r="K9379" s="3" t="s">
        <v>17</v>
      </c>
      <c r="L9379" s="1" t="s">
        <v>70</v>
      </c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1"/>
      <c r="AA9379" s="1" t="s">
        <v>11</v>
      </c>
      <c r="AB9379" s="3" t="s">
        <v>13</v>
      </c>
      <c r="AC9379" s="23" t="s">
        <v>37801</v>
      </c>
      <c r="AD9379" s="23" t="s">
        <v>39544</v>
      </c>
      <c r="AE9379" t="s">
        <v>35394</v>
      </c>
    </row>
    <row r="9380" spans="1:31" ht="14.25" customHeight="1">
      <c r="A9380" s="1">
        <v>9379</v>
      </c>
      <c r="B9380" s="1" t="s">
        <v>54</v>
      </c>
      <c r="C9380" s="1" t="s">
        <v>2203</v>
      </c>
      <c r="D9380" s="1" t="s">
        <v>1148</v>
      </c>
      <c r="E9380" s="1" t="s">
        <v>90</v>
      </c>
      <c r="F9380" s="1" t="s">
        <v>21904</v>
      </c>
      <c r="G9380" s="14">
        <v>91944496419</v>
      </c>
      <c r="H9380" s="1" t="s">
        <v>15</v>
      </c>
      <c r="I9380" s="1" t="s">
        <v>9</v>
      </c>
      <c r="J9380" s="1" t="s">
        <v>70</v>
      </c>
      <c r="K9380" s="3" t="s">
        <v>42</v>
      </c>
      <c r="L9380" s="1" t="s">
        <v>70</v>
      </c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1"/>
      <c r="AA9380" s="1" t="s">
        <v>16</v>
      </c>
      <c r="AB9380" s="3" t="s">
        <v>12</v>
      </c>
      <c r="AC9380" s="23" t="s">
        <v>37801</v>
      </c>
      <c r="AD9380" s="23" t="s">
        <v>46434</v>
      </c>
      <c r="AE9380" t="s">
        <v>35399</v>
      </c>
    </row>
    <row r="9381" spans="1:31" ht="14.25" customHeight="1">
      <c r="A9381" s="1">
        <v>9380</v>
      </c>
      <c r="B9381" s="9" t="s">
        <v>6</v>
      </c>
      <c r="C9381" s="1" t="s">
        <v>2204</v>
      </c>
      <c r="D9381" s="1" t="s">
        <v>2205</v>
      </c>
      <c r="E9381" s="1" t="s">
        <v>881</v>
      </c>
      <c r="F9381" s="1" t="s">
        <v>21905</v>
      </c>
      <c r="G9381" s="14">
        <v>91044149404</v>
      </c>
      <c r="H9381" s="1" t="s">
        <v>8</v>
      </c>
      <c r="I9381" s="1" t="s">
        <v>41</v>
      </c>
      <c r="J9381" s="1" t="s">
        <v>70</v>
      </c>
      <c r="K9381" s="3" t="s">
        <v>42</v>
      </c>
      <c r="L9381" s="1" t="s">
        <v>70</v>
      </c>
      <c r="M9381" s="3" t="s">
        <v>27</v>
      </c>
      <c r="N9381" s="3" t="s">
        <v>70</v>
      </c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1"/>
      <c r="AA9381" s="1" t="s">
        <v>16</v>
      </c>
      <c r="AB9381" s="3" t="s">
        <v>12</v>
      </c>
      <c r="AC9381" s="23" t="s">
        <v>37801</v>
      </c>
      <c r="AD9381" s="23" t="s">
        <v>46435</v>
      </c>
      <c r="AE9381" t="s">
        <v>35399</v>
      </c>
    </row>
    <row r="9382" spans="1:31" ht="14.25" customHeight="1">
      <c r="A9382" s="1">
        <v>9381</v>
      </c>
      <c r="B9382" s="1" t="s">
        <v>54</v>
      </c>
      <c r="C9382" s="1" t="s">
        <v>2208</v>
      </c>
      <c r="D9382" s="1" t="s">
        <v>998</v>
      </c>
      <c r="E9382" s="1" t="s">
        <v>2209</v>
      </c>
      <c r="F9382" s="1" t="s">
        <v>21907</v>
      </c>
      <c r="G9382" s="14">
        <v>914446991</v>
      </c>
      <c r="H9382" s="1" t="s">
        <v>15</v>
      </c>
      <c r="I9382" s="1" t="s">
        <v>9</v>
      </c>
      <c r="J9382" s="1" t="s">
        <v>70</v>
      </c>
      <c r="K9382" s="3" t="s">
        <v>42</v>
      </c>
      <c r="L9382" s="1" t="s">
        <v>70</v>
      </c>
      <c r="M9382" s="3" t="s">
        <v>27</v>
      </c>
      <c r="N9382" s="3" t="s">
        <v>70</v>
      </c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1"/>
      <c r="AA9382" s="1" t="s">
        <v>16</v>
      </c>
      <c r="AB9382" s="3" t="s">
        <v>12</v>
      </c>
      <c r="AC9382" s="23" t="s">
        <v>37801</v>
      </c>
      <c r="AD9382" s="23" t="s">
        <v>46436</v>
      </c>
      <c r="AE9382" t="s">
        <v>35394</v>
      </c>
    </row>
    <row r="9383" spans="1:31" ht="14.25" customHeight="1">
      <c r="A9383" s="1">
        <v>9382</v>
      </c>
      <c r="B9383" s="9" t="s">
        <v>6</v>
      </c>
      <c r="C9383" s="1" t="s">
        <v>2213</v>
      </c>
      <c r="D9383" s="1" t="s">
        <v>35758</v>
      </c>
      <c r="E9383" s="1" t="s">
        <v>447</v>
      </c>
      <c r="F9383" s="1" t="s">
        <v>21909</v>
      </c>
      <c r="G9383" s="14">
        <v>919419666164</v>
      </c>
      <c r="H9383" s="1" t="s">
        <v>8</v>
      </c>
      <c r="I9383" s="1" t="s">
        <v>41</v>
      </c>
      <c r="J9383" s="1" t="s">
        <v>70</v>
      </c>
      <c r="K9383" s="3" t="s">
        <v>42</v>
      </c>
      <c r="L9383" s="1" t="s">
        <v>70</v>
      </c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1"/>
      <c r="AA9383" s="1" t="s">
        <v>16</v>
      </c>
      <c r="AB9383" s="3" t="s">
        <v>12</v>
      </c>
      <c r="AC9383" s="23" t="s">
        <v>37801</v>
      </c>
      <c r="AD9383" s="23" t="s">
        <v>42784</v>
      </c>
      <c r="AE9383" t="s">
        <v>35410</v>
      </c>
    </row>
    <row r="9384" spans="1:31" ht="14.25" customHeight="1">
      <c r="A9384" s="1">
        <v>9383</v>
      </c>
      <c r="B9384" s="9" t="s">
        <v>6</v>
      </c>
      <c r="C9384" s="1" t="s">
        <v>2214</v>
      </c>
      <c r="D9384" s="1" t="s">
        <v>1305</v>
      </c>
      <c r="E9384" s="1" t="s">
        <v>2215</v>
      </c>
      <c r="F9384" s="1" t="s">
        <v>21910</v>
      </c>
      <c r="G9384" s="14">
        <v>919446444199</v>
      </c>
      <c r="H9384" s="1" t="s">
        <v>8</v>
      </c>
      <c r="I9384" s="1" t="s">
        <v>9</v>
      </c>
      <c r="J9384" s="1" t="s">
        <v>70</v>
      </c>
      <c r="K9384" s="3" t="s">
        <v>42</v>
      </c>
      <c r="L9384" s="1" t="s">
        <v>70</v>
      </c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1"/>
      <c r="AA9384" s="1" t="s">
        <v>16</v>
      </c>
      <c r="AB9384" s="3" t="s">
        <v>12</v>
      </c>
      <c r="AC9384" s="23" t="s">
        <v>37801</v>
      </c>
      <c r="AD9384" s="23" t="s">
        <v>43325</v>
      </c>
      <c r="AE9384" t="s">
        <v>35399</v>
      </c>
    </row>
    <row r="9385" spans="1:31" ht="14.25" customHeight="1">
      <c r="A9385" s="1">
        <v>9384</v>
      </c>
      <c r="B9385" s="9" t="s">
        <v>6</v>
      </c>
      <c r="C9385" s="1" t="s">
        <v>2216</v>
      </c>
      <c r="D9385" s="1" t="s">
        <v>557</v>
      </c>
      <c r="E9385" s="1" t="s">
        <v>1577</v>
      </c>
      <c r="F9385" s="1" t="s">
        <v>31328</v>
      </c>
      <c r="G9385" s="14">
        <v>9199460144</v>
      </c>
      <c r="H9385" s="1" t="s">
        <v>8</v>
      </c>
      <c r="I9385" s="1" t="s">
        <v>62</v>
      </c>
      <c r="J9385" s="1" t="s">
        <v>70</v>
      </c>
      <c r="K9385" s="3" t="s">
        <v>27</v>
      </c>
      <c r="L9385" s="1" t="s">
        <v>70</v>
      </c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1"/>
      <c r="AA9385" s="1" t="s">
        <v>16</v>
      </c>
      <c r="AB9385" s="3" t="s">
        <v>12</v>
      </c>
      <c r="AC9385" s="23" t="s">
        <v>37801</v>
      </c>
      <c r="AD9385" s="23" t="s">
        <v>46437</v>
      </c>
      <c r="AE9385" t="s">
        <v>35399</v>
      </c>
    </row>
    <row r="9386" spans="1:31" ht="14.25" customHeight="1">
      <c r="A9386" s="1">
        <v>9385</v>
      </c>
      <c r="B9386" s="1" t="s">
        <v>54</v>
      </c>
      <c r="C9386" s="1" t="s">
        <v>2228</v>
      </c>
      <c r="D9386" s="1" t="s">
        <v>39</v>
      </c>
      <c r="E9386" s="1" t="s">
        <v>680</v>
      </c>
      <c r="F9386" s="1" t="s">
        <v>21913</v>
      </c>
      <c r="G9386" s="14">
        <v>919946446496</v>
      </c>
      <c r="H9386" s="1" t="s">
        <v>8</v>
      </c>
      <c r="I9386" s="1" t="s">
        <v>9</v>
      </c>
      <c r="J9386" s="1" t="s">
        <v>70</v>
      </c>
      <c r="K9386" s="3" t="s">
        <v>27</v>
      </c>
      <c r="L9386" s="1" t="s">
        <v>70</v>
      </c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1"/>
      <c r="AA9386" s="1" t="s">
        <v>16</v>
      </c>
      <c r="AB9386" s="3" t="s">
        <v>12</v>
      </c>
      <c r="AC9386" s="23" t="s">
        <v>37801</v>
      </c>
      <c r="AD9386" s="23" t="s">
        <v>46438</v>
      </c>
      <c r="AE9386" t="s">
        <v>35394</v>
      </c>
    </row>
    <row r="9387" spans="1:31" ht="14.25" customHeight="1">
      <c r="A9387" s="1">
        <v>9386</v>
      </c>
      <c r="B9387" s="1" t="s">
        <v>54</v>
      </c>
      <c r="C9387" s="1" t="s">
        <v>2231</v>
      </c>
      <c r="D9387" s="1" t="s">
        <v>35991</v>
      </c>
      <c r="E9387" s="1" t="s">
        <v>362</v>
      </c>
      <c r="F9387" s="1" t="s">
        <v>33589</v>
      </c>
      <c r="G9387" s="14">
        <v>919494449660</v>
      </c>
      <c r="H9387" s="1" t="s">
        <v>8</v>
      </c>
      <c r="I9387" s="1" t="s">
        <v>41</v>
      </c>
      <c r="J9387" s="1" t="s">
        <v>70</v>
      </c>
      <c r="K9387" s="3" t="s">
        <v>42</v>
      </c>
      <c r="L9387" s="1" t="s">
        <v>70</v>
      </c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1"/>
      <c r="AA9387" s="1" t="s">
        <v>16</v>
      </c>
      <c r="AB9387" s="3" t="s">
        <v>12</v>
      </c>
      <c r="AC9387" s="23" t="s">
        <v>37801</v>
      </c>
      <c r="AD9387" s="23" t="s">
        <v>46439</v>
      </c>
      <c r="AE9387" t="s">
        <v>35410</v>
      </c>
    </row>
    <row r="9388" spans="1:31" ht="14.25" customHeight="1">
      <c r="A9388" s="1">
        <v>9387</v>
      </c>
      <c r="B9388" s="1" t="s">
        <v>54</v>
      </c>
      <c r="C9388" s="1" t="s">
        <v>2234</v>
      </c>
      <c r="D9388" s="1" t="s">
        <v>1302</v>
      </c>
      <c r="E9388" s="1" t="s">
        <v>2235</v>
      </c>
      <c r="F9388" s="1" t="s">
        <v>31331</v>
      </c>
      <c r="G9388" s="14">
        <v>9194444419</v>
      </c>
      <c r="H9388" s="1" t="s">
        <v>15</v>
      </c>
      <c r="I9388" s="1" t="s">
        <v>9</v>
      </c>
      <c r="J9388" s="1" t="s">
        <v>70</v>
      </c>
      <c r="K9388" s="3" t="s">
        <v>17</v>
      </c>
      <c r="L9388" s="1" t="s">
        <v>70</v>
      </c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1"/>
      <c r="AA9388" s="1" t="s">
        <v>11</v>
      </c>
      <c r="AB9388" s="3" t="s">
        <v>13</v>
      </c>
      <c r="AC9388" s="23" t="s">
        <v>37801</v>
      </c>
      <c r="AD9388" s="23" t="s">
        <v>46440</v>
      </c>
      <c r="AE9388" t="s">
        <v>35409</v>
      </c>
    </row>
    <row r="9389" spans="1:31" ht="14.25" customHeight="1">
      <c r="A9389" s="1">
        <v>9388</v>
      </c>
      <c r="B9389" s="1" t="s">
        <v>54</v>
      </c>
      <c r="C9389" s="1" t="s">
        <v>2253</v>
      </c>
      <c r="D9389" s="1" t="s">
        <v>2254</v>
      </c>
      <c r="E9389" s="1" t="s">
        <v>881</v>
      </c>
      <c r="F9389" s="1" t="s">
        <v>2255</v>
      </c>
      <c r="G9389" s="14">
        <v>919494419961</v>
      </c>
      <c r="H9389" s="1" t="s">
        <v>15</v>
      </c>
      <c r="I9389" s="1" t="s">
        <v>9</v>
      </c>
      <c r="J9389" s="1" t="s">
        <v>70</v>
      </c>
      <c r="K9389" s="3" t="s">
        <v>42</v>
      </c>
      <c r="L9389" s="1" t="s">
        <v>70</v>
      </c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1"/>
      <c r="AA9389" s="1" t="s">
        <v>16</v>
      </c>
      <c r="AB9389" s="3" t="s">
        <v>12</v>
      </c>
      <c r="AC9389" s="23" t="s">
        <v>37801</v>
      </c>
      <c r="AD9389" s="23" t="s">
        <v>46441</v>
      </c>
      <c r="AE9389" t="s">
        <v>35409</v>
      </c>
    </row>
    <row r="9390" spans="1:31" ht="14.25" customHeight="1">
      <c r="A9390" s="1">
        <v>9389</v>
      </c>
      <c r="B9390" s="9" t="s">
        <v>6</v>
      </c>
      <c r="C9390" s="1" t="s">
        <v>2258</v>
      </c>
      <c r="D9390" s="1" t="s">
        <v>2259</v>
      </c>
      <c r="E9390" s="1" t="s">
        <v>1244</v>
      </c>
      <c r="F9390" s="1" t="s">
        <v>21925</v>
      </c>
      <c r="G9390" s="14">
        <v>91990900446</v>
      </c>
      <c r="H9390" s="1" t="s">
        <v>20</v>
      </c>
      <c r="I9390" s="1" t="s">
        <v>9</v>
      </c>
      <c r="J9390" s="1" t="s">
        <v>70</v>
      </c>
      <c r="K9390" s="3" t="s">
        <v>42</v>
      </c>
      <c r="L9390" s="1" t="s">
        <v>70</v>
      </c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1"/>
      <c r="AA9390" s="1" t="s">
        <v>16</v>
      </c>
      <c r="AB9390" s="3" t="s">
        <v>12</v>
      </c>
      <c r="AC9390" s="23" t="s">
        <v>37801</v>
      </c>
      <c r="AD9390" s="23" t="s">
        <v>46442</v>
      </c>
      <c r="AE9390" t="s">
        <v>35394</v>
      </c>
    </row>
    <row r="9391" spans="1:31" ht="14.25" customHeight="1">
      <c r="A9391" s="1">
        <v>9390</v>
      </c>
      <c r="B9391" s="1" t="s">
        <v>54</v>
      </c>
      <c r="C9391" s="1" t="s">
        <v>2269</v>
      </c>
      <c r="D9391" s="1" t="s">
        <v>1250</v>
      </c>
      <c r="E9391" s="1" t="s">
        <v>37157</v>
      </c>
      <c r="F9391" s="1" t="s">
        <v>21930</v>
      </c>
      <c r="G9391" s="14">
        <v>91994644994</v>
      </c>
      <c r="H9391" s="1" t="s">
        <v>8</v>
      </c>
      <c r="I9391" s="1" t="s">
        <v>62</v>
      </c>
      <c r="J9391" s="1" t="s">
        <v>70</v>
      </c>
      <c r="K9391" s="3" t="s">
        <v>17</v>
      </c>
      <c r="L9391" s="1" t="s">
        <v>70</v>
      </c>
      <c r="M9391" s="4" t="s">
        <v>42</v>
      </c>
      <c r="N9391" s="3" t="s">
        <v>70</v>
      </c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1"/>
      <c r="AA9391" s="1" t="s">
        <v>16</v>
      </c>
      <c r="AB9391" s="3" t="s">
        <v>12</v>
      </c>
      <c r="AC9391" s="23" t="s">
        <v>37801</v>
      </c>
      <c r="AD9391" s="23" t="s">
        <v>46443</v>
      </c>
      <c r="AE9391" t="s">
        <v>35410</v>
      </c>
    </row>
    <row r="9392" spans="1:31" ht="14.25" customHeight="1">
      <c r="A9392" s="1">
        <v>9391</v>
      </c>
      <c r="B9392" s="9" t="s">
        <v>6</v>
      </c>
      <c r="C9392" s="1" t="s">
        <v>2303</v>
      </c>
      <c r="D9392" s="1" t="s">
        <v>2304</v>
      </c>
      <c r="E9392" s="1" t="s">
        <v>139</v>
      </c>
      <c r="F9392" s="1" t="s">
        <v>21943</v>
      </c>
      <c r="G9392" s="14">
        <v>91904116460</v>
      </c>
      <c r="H9392" s="1" t="s">
        <v>8</v>
      </c>
      <c r="I9392" s="1" t="s">
        <v>9</v>
      </c>
      <c r="J9392" s="1" t="s">
        <v>70</v>
      </c>
      <c r="K9392" s="3" t="s">
        <v>42</v>
      </c>
      <c r="L9392" s="1" t="s">
        <v>70</v>
      </c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1"/>
      <c r="AA9392" s="1" t="s">
        <v>16</v>
      </c>
      <c r="AB9392" s="3" t="s">
        <v>12</v>
      </c>
      <c r="AC9392" s="23" t="s">
        <v>37801</v>
      </c>
      <c r="AD9392" s="23" t="s">
        <v>46444</v>
      </c>
      <c r="AE9392" t="s">
        <v>35409</v>
      </c>
    </row>
    <row r="9393" spans="1:31" ht="14.25" customHeight="1">
      <c r="A9393" s="1">
        <v>9392</v>
      </c>
      <c r="B9393" s="9" t="s">
        <v>6</v>
      </c>
      <c r="C9393" s="1" t="s">
        <v>2374</v>
      </c>
      <c r="D9393" s="1" t="s">
        <v>1243</v>
      </c>
      <c r="E9393" s="1" t="s">
        <v>2375</v>
      </c>
      <c r="F9393" s="1" t="s">
        <v>21977</v>
      </c>
      <c r="G9393" s="14">
        <v>9144101696</v>
      </c>
      <c r="H9393" s="1" t="s">
        <v>15</v>
      </c>
      <c r="I9393" s="1" t="s">
        <v>41</v>
      </c>
      <c r="J9393" s="1" t="s">
        <v>70</v>
      </c>
      <c r="K9393" s="3" t="s">
        <v>42</v>
      </c>
      <c r="L9393" s="1" t="s">
        <v>70</v>
      </c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1"/>
      <c r="AA9393" s="1" t="s">
        <v>16</v>
      </c>
      <c r="AB9393" s="3" t="s">
        <v>12</v>
      </c>
      <c r="AC9393" s="23" t="s">
        <v>37801</v>
      </c>
      <c r="AD9393" s="23" t="s">
        <v>46193</v>
      </c>
      <c r="AE9393" t="s">
        <v>35399</v>
      </c>
    </row>
    <row r="9394" spans="1:31" ht="14.25" customHeight="1">
      <c r="A9394" s="1">
        <v>9393</v>
      </c>
      <c r="B9394" s="1" t="s">
        <v>54</v>
      </c>
      <c r="C9394" s="1" t="s">
        <v>2401</v>
      </c>
      <c r="D9394" s="1" t="s">
        <v>2402</v>
      </c>
      <c r="E9394" s="1" t="s">
        <v>2403</v>
      </c>
      <c r="F9394" s="1" t="s">
        <v>21986</v>
      </c>
      <c r="G9394" s="14">
        <v>9199991611</v>
      </c>
      <c r="H9394" s="1" t="s">
        <v>20</v>
      </c>
      <c r="I9394" s="1" t="s">
        <v>41</v>
      </c>
      <c r="J9394" s="1" t="s">
        <v>70</v>
      </c>
      <c r="K9394" s="3" t="s">
        <v>63</v>
      </c>
      <c r="L9394" s="1" t="s">
        <v>70</v>
      </c>
      <c r="M9394" s="3" t="s">
        <v>213</v>
      </c>
      <c r="N9394" s="3" t="s">
        <v>70</v>
      </c>
      <c r="O9394" s="3" t="s">
        <v>17</v>
      </c>
      <c r="P9394" s="3" t="s">
        <v>70</v>
      </c>
      <c r="Q9394" s="3" t="s">
        <v>42</v>
      </c>
      <c r="R9394" s="3" t="s">
        <v>70</v>
      </c>
      <c r="S9394" s="3" t="s">
        <v>27</v>
      </c>
      <c r="T9394" s="3" t="s">
        <v>70</v>
      </c>
      <c r="U9394" s="3" t="s">
        <v>117</v>
      </c>
      <c r="V9394" s="3" t="s">
        <v>70</v>
      </c>
      <c r="W9394" s="3" t="s">
        <v>178</v>
      </c>
      <c r="X9394" s="3" t="s">
        <v>70</v>
      </c>
      <c r="Y9394" s="3" t="s">
        <v>171</v>
      </c>
      <c r="Z9394" s="1" t="s">
        <v>70</v>
      </c>
      <c r="AA9394" s="1" t="s">
        <v>16</v>
      </c>
      <c r="AB9394" s="3" t="s">
        <v>12</v>
      </c>
      <c r="AC9394" s="23" t="s">
        <v>37801</v>
      </c>
      <c r="AD9394" s="23" t="s">
        <v>42802</v>
      </c>
      <c r="AE9394" t="s">
        <v>35394</v>
      </c>
    </row>
    <row r="9395" spans="1:31" ht="14.25" customHeight="1">
      <c r="A9395" s="1">
        <v>9394</v>
      </c>
      <c r="B9395" s="9" t="s">
        <v>6</v>
      </c>
      <c r="C9395" s="1" t="s">
        <v>2422</v>
      </c>
      <c r="D9395" s="1" t="s">
        <v>2423</v>
      </c>
      <c r="E9395" s="1" t="s">
        <v>1972</v>
      </c>
      <c r="F9395" s="1" t="s">
        <v>21995</v>
      </c>
      <c r="G9395" s="14">
        <v>91400096</v>
      </c>
      <c r="H9395" s="1" t="s">
        <v>20</v>
      </c>
      <c r="I9395" s="1" t="s">
        <v>62</v>
      </c>
      <c r="J9395" s="1" t="s">
        <v>70</v>
      </c>
      <c r="K9395" s="3" t="s">
        <v>42</v>
      </c>
      <c r="L9395" s="1" t="s">
        <v>70</v>
      </c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1"/>
      <c r="AA9395" s="1" t="s">
        <v>16</v>
      </c>
      <c r="AB9395" s="3" t="s">
        <v>12</v>
      </c>
      <c r="AC9395" s="23" t="s">
        <v>37801</v>
      </c>
      <c r="AD9395" s="23" t="s">
        <v>38310</v>
      </c>
      <c r="AE9395" t="s">
        <v>35394</v>
      </c>
    </row>
    <row r="9396" spans="1:31" ht="14.25" customHeight="1">
      <c r="A9396" s="1">
        <v>9395</v>
      </c>
      <c r="B9396" s="1" t="s">
        <v>54</v>
      </c>
      <c r="C9396" s="1" t="s">
        <v>2439</v>
      </c>
      <c r="D9396" s="1" t="s">
        <v>2440</v>
      </c>
      <c r="E9396" s="1" t="s">
        <v>2106</v>
      </c>
      <c r="F9396" s="1" t="s">
        <v>22004</v>
      </c>
      <c r="G9396" s="14">
        <v>91041041466</v>
      </c>
      <c r="H9396" s="1" t="s">
        <v>15</v>
      </c>
      <c r="I9396" s="1" t="s">
        <v>62</v>
      </c>
      <c r="J9396" s="1" t="s">
        <v>70</v>
      </c>
      <c r="K9396" s="3" t="s">
        <v>42</v>
      </c>
      <c r="L9396" s="1" t="s">
        <v>70</v>
      </c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1"/>
      <c r="AA9396" s="1" t="s">
        <v>16</v>
      </c>
      <c r="AB9396" s="3" t="s">
        <v>12</v>
      </c>
      <c r="AC9396" s="23" t="s">
        <v>37801</v>
      </c>
      <c r="AD9396" s="23" t="s">
        <v>39558</v>
      </c>
      <c r="AE9396" t="s">
        <v>35394</v>
      </c>
    </row>
    <row r="9397" spans="1:31" ht="14.25" customHeight="1">
      <c r="A9397" s="1">
        <v>9396</v>
      </c>
      <c r="B9397" s="1" t="s">
        <v>54</v>
      </c>
      <c r="C9397" s="1" t="s">
        <v>2452</v>
      </c>
      <c r="D9397" s="1" t="s">
        <v>1354</v>
      </c>
      <c r="E9397" s="1" t="s">
        <v>40</v>
      </c>
      <c r="F9397" s="1" t="s">
        <v>22009</v>
      </c>
      <c r="G9397" s="14">
        <v>91946404446</v>
      </c>
      <c r="H9397" s="1" t="s">
        <v>20</v>
      </c>
      <c r="I9397" s="1" t="s">
        <v>62</v>
      </c>
      <c r="J9397" s="1" t="s">
        <v>70</v>
      </c>
      <c r="K9397" s="3" t="s">
        <v>42</v>
      </c>
      <c r="L9397" s="1" t="s">
        <v>70</v>
      </c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1"/>
      <c r="AA9397" s="1" t="s">
        <v>16</v>
      </c>
      <c r="AB9397" s="3" t="s">
        <v>12</v>
      </c>
      <c r="AC9397" s="23" t="s">
        <v>37801</v>
      </c>
      <c r="AD9397" s="23" t="s">
        <v>46445</v>
      </c>
      <c r="AE9397" t="s">
        <v>35410</v>
      </c>
    </row>
    <row r="9398" spans="1:31" ht="14.25" customHeight="1">
      <c r="A9398" s="1">
        <v>9397</v>
      </c>
      <c r="B9398" s="9" t="s">
        <v>6</v>
      </c>
      <c r="C9398" s="1" t="s">
        <v>2466</v>
      </c>
      <c r="D9398" s="1" t="s">
        <v>2467</v>
      </c>
      <c r="E9398" s="1" t="s">
        <v>141</v>
      </c>
      <c r="F9398" s="1" t="s">
        <v>2468</v>
      </c>
      <c r="G9398" s="14">
        <v>919644044044</v>
      </c>
      <c r="H9398" s="1" t="s">
        <v>15</v>
      </c>
      <c r="I9398" s="1" t="s">
        <v>9</v>
      </c>
      <c r="J9398" s="1" t="s">
        <v>70</v>
      </c>
      <c r="K9398" s="3" t="s">
        <v>17</v>
      </c>
      <c r="L9398" s="1" t="s">
        <v>70</v>
      </c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1"/>
      <c r="AA9398" s="1" t="s">
        <v>11</v>
      </c>
      <c r="AB9398" s="3" t="s">
        <v>13</v>
      </c>
      <c r="AC9398" s="23" t="s">
        <v>37801</v>
      </c>
      <c r="AD9398" s="23" t="s">
        <v>46446</v>
      </c>
      <c r="AE9398" t="s">
        <v>35399</v>
      </c>
    </row>
    <row r="9399" spans="1:31" ht="14.25" customHeight="1">
      <c r="A9399" s="1">
        <v>9398</v>
      </c>
      <c r="B9399" s="1" t="s">
        <v>54</v>
      </c>
      <c r="C9399" s="1" t="s">
        <v>2476</v>
      </c>
      <c r="D9399" s="1" t="s">
        <v>359</v>
      </c>
      <c r="E9399" s="1" t="s">
        <v>447</v>
      </c>
      <c r="F9399" s="1" t="s">
        <v>22021</v>
      </c>
      <c r="G9399" s="14">
        <v>91999446909</v>
      </c>
      <c r="H9399" s="1" t="s">
        <v>8</v>
      </c>
      <c r="I9399" s="1" t="s">
        <v>9</v>
      </c>
      <c r="J9399" s="1" t="s">
        <v>70</v>
      </c>
      <c r="K9399" s="3" t="s">
        <v>27</v>
      </c>
      <c r="L9399" s="1" t="s">
        <v>70</v>
      </c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1"/>
      <c r="AA9399" s="1" t="s">
        <v>16</v>
      </c>
      <c r="AB9399" s="3" t="s">
        <v>12</v>
      </c>
      <c r="AC9399" s="23" t="s">
        <v>37801</v>
      </c>
      <c r="AD9399" s="23" t="s">
        <v>45665</v>
      </c>
      <c r="AE9399" t="s">
        <v>35410</v>
      </c>
    </row>
    <row r="9400" spans="1:31" ht="14.25" customHeight="1">
      <c r="A9400" s="1">
        <v>9399</v>
      </c>
      <c r="B9400" s="1" t="s">
        <v>54</v>
      </c>
      <c r="C9400" s="1" t="s">
        <v>2477</v>
      </c>
      <c r="D9400" s="1" t="s">
        <v>185</v>
      </c>
      <c r="E9400" s="1" t="s">
        <v>139</v>
      </c>
      <c r="F9400" s="1" t="s">
        <v>33613</v>
      </c>
      <c r="G9400" s="14">
        <v>91994669411</v>
      </c>
      <c r="H9400" s="1" t="s">
        <v>8</v>
      </c>
      <c r="I9400" s="1" t="s">
        <v>9</v>
      </c>
      <c r="J9400" s="1" t="s">
        <v>70</v>
      </c>
      <c r="K9400" s="3" t="s">
        <v>63</v>
      </c>
      <c r="L9400" s="1" t="s">
        <v>70</v>
      </c>
      <c r="M9400" s="3" t="s">
        <v>213</v>
      </c>
      <c r="N9400" s="3" t="s">
        <v>70</v>
      </c>
      <c r="O9400" s="3" t="s">
        <v>17</v>
      </c>
      <c r="P9400" s="3" t="s">
        <v>70</v>
      </c>
      <c r="Q9400" s="3" t="s">
        <v>42</v>
      </c>
      <c r="R9400" s="3" t="s">
        <v>70</v>
      </c>
      <c r="S9400" s="3" t="s">
        <v>27</v>
      </c>
      <c r="T9400" s="3" t="s">
        <v>70</v>
      </c>
      <c r="U9400" s="3" t="s">
        <v>117</v>
      </c>
      <c r="V9400" s="3" t="s">
        <v>70</v>
      </c>
      <c r="W9400" s="3" t="s">
        <v>178</v>
      </c>
      <c r="X9400" s="3" t="s">
        <v>70</v>
      </c>
      <c r="Y9400" s="3" t="s">
        <v>171</v>
      </c>
      <c r="Z9400" s="1" t="s">
        <v>70</v>
      </c>
      <c r="AA9400" s="1" t="s">
        <v>16</v>
      </c>
      <c r="AB9400" s="3" t="s">
        <v>12</v>
      </c>
      <c r="AC9400" s="23" t="s">
        <v>37801</v>
      </c>
      <c r="AD9400" s="23" t="s">
        <v>46447</v>
      </c>
      <c r="AE9400" t="s">
        <v>35399</v>
      </c>
    </row>
    <row r="9401" spans="1:31" ht="14.25" customHeight="1">
      <c r="A9401" s="1">
        <v>9400</v>
      </c>
      <c r="B9401" s="9" t="s">
        <v>6</v>
      </c>
      <c r="C9401" s="1" t="s">
        <v>2478</v>
      </c>
      <c r="D9401" s="1" t="s">
        <v>967</v>
      </c>
      <c r="E9401" s="1" t="s">
        <v>2030</v>
      </c>
      <c r="F9401" s="1" t="s">
        <v>33614</v>
      </c>
      <c r="G9401" s="14">
        <v>919446119049</v>
      </c>
      <c r="H9401" s="1" t="s">
        <v>8</v>
      </c>
      <c r="I9401" s="1" t="s">
        <v>9</v>
      </c>
      <c r="J9401" s="1" t="s">
        <v>70</v>
      </c>
      <c r="K9401" s="3" t="s">
        <v>42</v>
      </c>
      <c r="L9401" s="1" t="s">
        <v>70</v>
      </c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1"/>
      <c r="AA9401" s="1" t="s">
        <v>16</v>
      </c>
      <c r="AB9401" s="3" t="s">
        <v>12</v>
      </c>
      <c r="AC9401" s="23" t="s">
        <v>37801</v>
      </c>
      <c r="AD9401" s="23" t="s">
        <v>46447</v>
      </c>
      <c r="AE9401" t="s">
        <v>35410</v>
      </c>
    </row>
    <row r="9402" spans="1:31" ht="14.25" customHeight="1">
      <c r="A9402" s="1">
        <v>9401</v>
      </c>
      <c r="B9402" s="1" t="s">
        <v>54</v>
      </c>
      <c r="C9402" s="1" t="s">
        <v>2497</v>
      </c>
      <c r="D9402" s="1" t="s">
        <v>463</v>
      </c>
      <c r="E9402" s="1" t="s">
        <v>40</v>
      </c>
      <c r="F9402" s="1" t="s">
        <v>22029</v>
      </c>
      <c r="G9402" s="14">
        <v>914444444944</v>
      </c>
      <c r="H9402" s="1" t="s">
        <v>20</v>
      </c>
      <c r="I9402" s="1" t="s">
        <v>41</v>
      </c>
      <c r="J9402" s="1" t="s">
        <v>70</v>
      </c>
      <c r="K9402" s="3" t="s">
        <v>42</v>
      </c>
      <c r="L9402" s="1" t="s">
        <v>70</v>
      </c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1"/>
      <c r="AA9402" s="1" t="s">
        <v>16</v>
      </c>
      <c r="AB9402" s="3" t="s">
        <v>12</v>
      </c>
      <c r="AC9402" s="23" t="s">
        <v>37801</v>
      </c>
      <c r="AD9402" s="23" t="s">
        <v>39954</v>
      </c>
      <c r="AE9402" t="s">
        <v>35399</v>
      </c>
    </row>
    <row r="9403" spans="1:31" ht="14.25" customHeight="1">
      <c r="A9403" s="1">
        <v>9402</v>
      </c>
      <c r="B9403" s="1" t="s">
        <v>54</v>
      </c>
      <c r="C9403" s="1" t="s">
        <v>2501</v>
      </c>
      <c r="D9403" s="1" t="s">
        <v>2714</v>
      </c>
      <c r="E9403" s="1" t="s">
        <v>102</v>
      </c>
      <c r="F9403" s="1" t="s">
        <v>22032</v>
      </c>
      <c r="G9403" s="14">
        <v>91909991446</v>
      </c>
      <c r="H9403" s="1" t="s">
        <v>20</v>
      </c>
      <c r="I9403" s="1" t="s">
        <v>41</v>
      </c>
      <c r="J9403" s="1" t="s">
        <v>70</v>
      </c>
      <c r="K9403" s="3" t="s">
        <v>42</v>
      </c>
      <c r="L9403" s="1" t="s">
        <v>70</v>
      </c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1"/>
      <c r="AA9403" s="1" t="s">
        <v>16</v>
      </c>
      <c r="AB9403" s="3" t="s">
        <v>12</v>
      </c>
      <c r="AC9403" s="23" t="s">
        <v>37801</v>
      </c>
      <c r="AD9403" s="23" t="s">
        <v>46448</v>
      </c>
      <c r="AE9403" t="s">
        <v>35394</v>
      </c>
    </row>
    <row r="9404" spans="1:31" ht="14.25" customHeight="1">
      <c r="A9404" s="1">
        <v>9403</v>
      </c>
      <c r="B9404" s="9" t="s">
        <v>6</v>
      </c>
      <c r="C9404" s="1" t="s">
        <v>2551</v>
      </c>
      <c r="D9404" s="1" t="s">
        <v>1940</v>
      </c>
      <c r="E9404" s="1" t="s">
        <v>724</v>
      </c>
      <c r="F9404" s="1" t="s">
        <v>2552</v>
      </c>
      <c r="G9404" s="14">
        <v>919494499416</v>
      </c>
      <c r="H9404" s="1" t="s">
        <v>8</v>
      </c>
      <c r="I9404" s="1" t="s">
        <v>9</v>
      </c>
      <c r="J9404" s="1" t="s">
        <v>70</v>
      </c>
      <c r="K9404" s="3" t="s">
        <v>17</v>
      </c>
      <c r="L9404" s="1" t="s">
        <v>70</v>
      </c>
      <c r="M9404" s="4" t="s">
        <v>42</v>
      </c>
      <c r="N9404" s="3" t="s">
        <v>70</v>
      </c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1"/>
      <c r="AA9404" s="1" t="s">
        <v>16</v>
      </c>
      <c r="AB9404" s="3" t="s">
        <v>12</v>
      </c>
      <c r="AC9404" s="23" t="s">
        <v>37801</v>
      </c>
      <c r="AD9404" s="23" t="s">
        <v>46449</v>
      </c>
      <c r="AE9404" t="s">
        <v>35399</v>
      </c>
    </row>
    <row r="9405" spans="1:31" ht="14.25" customHeight="1">
      <c r="A9405" s="1">
        <v>9404</v>
      </c>
      <c r="B9405" s="1" t="s">
        <v>54</v>
      </c>
      <c r="C9405" s="1" t="s">
        <v>2581</v>
      </c>
      <c r="D9405" s="1" t="s">
        <v>704</v>
      </c>
      <c r="E9405" s="1" t="s">
        <v>1180</v>
      </c>
      <c r="F9405" s="1" t="s">
        <v>22069</v>
      </c>
      <c r="G9405" s="14">
        <v>9140900900</v>
      </c>
      <c r="H9405" s="1" t="s">
        <v>20</v>
      </c>
      <c r="I9405" s="1" t="s">
        <v>62</v>
      </c>
      <c r="J9405" s="1" t="s">
        <v>70</v>
      </c>
      <c r="K9405" s="3" t="s">
        <v>42</v>
      </c>
      <c r="L9405" s="1" t="s">
        <v>70</v>
      </c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1"/>
      <c r="AA9405" s="1" t="s">
        <v>16</v>
      </c>
      <c r="AB9405" s="3" t="s">
        <v>12</v>
      </c>
      <c r="AC9405" s="23" t="s">
        <v>37801</v>
      </c>
      <c r="AD9405" s="23" t="s">
        <v>46450</v>
      </c>
      <c r="AE9405" t="s">
        <v>35409</v>
      </c>
    </row>
    <row r="9406" spans="1:31" ht="14.25" customHeight="1">
      <c r="A9406" s="1">
        <v>9405</v>
      </c>
      <c r="B9406" s="1" t="s">
        <v>54</v>
      </c>
      <c r="C9406" s="1" t="s">
        <v>2583</v>
      </c>
      <c r="D9406" s="1" t="s">
        <v>2488</v>
      </c>
      <c r="E9406" s="1" t="s">
        <v>2062</v>
      </c>
      <c r="F9406" s="1" t="s">
        <v>22070</v>
      </c>
      <c r="G9406" s="14">
        <v>919016404404</v>
      </c>
      <c r="H9406" s="1" t="s">
        <v>132</v>
      </c>
      <c r="I9406" s="1" t="s">
        <v>9</v>
      </c>
      <c r="J9406" s="1" t="s">
        <v>70</v>
      </c>
      <c r="K9406" s="3" t="s">
        <v>17</v>
      </c>
      <c r="L9406" s="1" t="s">
        <v>70</v>
      </c>
      <c r="M9406" s="4" t="s">
        <v>42</v>
      </c>
      <c r="N9406" s="3" t="s">
        <v>70</v>
      </c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1"/>
      <c r="AA9406" s="1" t="s">
        <v>16</v>
      </c>
      <c r="AB9406" s="3" t="s">
        <v>12</v>
      </c>
      <c r="AC9406" s="23" t="s">
        <v>37801</v>
      </c>
      <c r="AD9406" s="23" t="s">
        <v>46451</v>
      </c>
      <c r="AE9406" t="s">
        <v>35399</v>
      </c>
    </row>
    <row r="9407" spans="1:31" ht="14.25" customHeight="1">
      <c r="A9407" s="1">
        <v>9406</v>
      </c>
      <c r="B9407" s="9" t="s">
        <v>6</v>
      </c>
      <c r="C9407" s="1" t="s">
        <v>2594</v>
      </c>
      <c r="D9407" s="1" t="s">
        <v>151</v>
      </c>
      <c r="E9407" s="1" t="s">
        <v>139</v>
      </c>
      <c r="F9407" s="1" t="s">
        <v>22077</v>
      </c>
      <c r="G9407" s="14">
        <v>919446064694</v>
      </c>
      <c r="H9407" s="1" t="s">
        <v>20</v>
      </c>
      <c r="I9407" s="1" t="s">
        <v>9</v>
      </c>
      <c r="J9407" s="1" t="s">
        <v>70</v>
      </c>
      <c r="K9407" s="3" t="s">
        <v>42</v>
      </c>
      <c r="L9407" s="1" t="s">
        <v>70</v>
      </c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1"/>
      <c r="AA9407" s="1" t="s">
        <v>16</v>
      </c>
      <c r="AB9407" s="3" t="s">
        <v>12</v>
      </c>
      <c r="AC9407" s="23" t="s">
        <v>37801</v>
      </c>
      <c r="AD9407" s="23" t="s">
        <v>45670</v>
      </c>
      <c r="AE9407" t="s">
        <v>35399</v>
      </c>
    </row>
    <row r="9408" spans="1:31" ht="14.25" customHeight="1">
      <c r="A9408" s="1">
        <v>9407</v>
      </c>
      <c r="B9408" s="1" t="s">
        <v>54</v>
      </c>
      <c r="C9408" s="1" t="s">
        <v>2637</v>
      </c>
      <c r="D9408" s="1" t="s">
        <v>1547</v>
      </c>
      <c r="E9408" s="1" t="s">
        <v>328</v>
      </c>
      <c r="F9408" s="1" t="s">
        <v>20893</v>
      </c>
      <c r="G9408" s="14">
        <v>9104601466</v>
      </c>
      <c r="H9408" s="1" t="s">
        <v>8</v>
      </c>
      <c r="I9408" s="1" t="s">
        <v>41</v>
      </c>
      <c r="J9408" s="1" t="s">
        <v>70</v>
      </c>
      <c r="K9408" s="3" t="s">
        <v>17</v>
      </c>
      <c r="L9408" s="1" t="s">
        <v>70</v>
      </c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1"/>
      <c r="AA9408" s="1" t="s">
        <v>11</v>
      </c>
      <c r="AB9408" s="3" t="s">
        <v>56</v>
      </c>
      <c r="AC9408" s="23" t="s">
        <v>37801</v>
      </c>
      <c r="AD9408" s="23" t="s">
        <v>39387</v>
      </c>
      <c r="AE9408" t="s">
        <v>35409</v>
      </c>
    </row>
    <row r="9409" spans="1:31" ht="14.25" customHeight="1">
      <c r="A9409" s="1">
        <v>9408</v>
      </c>
      <c r="B9409" s="9" t="s">
        <v>6</v>
      </c>
      <c r="C9409" s="1" t="s">
        <v>2653</v>
      </c>
      <c r="D9409" s="1" t="s">
        <v>2654</v>
      </c>
      <c r="E9409" s="1" t="s">
        <v>2655</v>
      </c>
      <c r="F9409" s="1" t="s">
        <v>33628</v>
      </c>
      <c r="G9409" s="14">
        <v>91919040404</v>
      </c>
      <c r="H9409" s="1" t="s">
        <v>20</v>
      </c>
      <c r="I9409" s="1" t="s">
        <v>9</v>
      </c>
      <c r="J9409" s="1" t="s">
        <v>70</v>
      </c>
      <c r="K9409" s="3" t="s">
        <v>42</v>
      </c>
      <c r="L9409" s="1" t="s">
        <v>70</v>
      </c>
      <c r="M9409" s="3" t="s">
        <v>27</v>
      </c>
      <c r="N9409" s="3" t="s">
        <v>70</v>
      </c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1"/>
      <c r="AA9409" s="1" t="s">
        <v>16</v>
      </c>
      <c r="AB9409" s="3" t="s">
        <v>12</v>
      </c>
      <c r="AC9409" s="23" t="s">
        <v>37801</v>
      </c>
      <c r="AD9409" s="23" t="s">
        <v>46452</v>
      </c>
      <c r="AE9409" t="s">
        <v>35394</v>
      </c>
    </row>
    <row r="9410" spans="1:31" ht="14.25" customHeight="1">
      <c r="A9410" s="1">
        <v>9409</v>
      </c>
      <c r="B9410" s="1" t="s">
        <v>54</v>
      </c>
      <c r="C9410" s="1" t="s">
        <v>2666</v>
      </c>
      <c r="D9410" s="1" t="s">
        <v>2667</v>
      </c>
      <c r="E9410" s="1" t="s">
        <v>2668</v>
      </c>
      <c r="F9410" s="1" t="s">
        <v>22109</v>
      </c>
      <c r="G9410" s="14">
        <v>919664966464</v>
      </c>
      <c r="H9410" s="1" t="s">
        <v>15</v>
      </c>
      <c r="I9410" s="1" t="s">
        <v>9</v>
      </c>
      <c r="J9410" s="1" t="s">
        <v>70</v>
      </c>
      <c r="K9410" s="3" t="s">
        <v>42</v>
      </c>
      <c r="L9410" s="1" t="s">
        <v>70</v>
      </c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1"/>
      <c r="AA9410" s="1" t="s">
        <v>16</v>
      </c>
      <c r="AB9410" s="3" t="s">
        <v>12</v>
      </c>
      <c r="AC9410" s="23" t="s">
        <v>37801</v>
      </c>
      <c r="AD9410" s="23" t="s">
        <v>46453</v>
      </c>
      <c r="AE9410" t="s">
        <v>35410</v>
      </c>
    </row>
    <row r="9411" spans="1:31" ht="14.25" customHeight="1">
      <c r="A9411" s="1">
        <v>9410</v>
      </c>
      <c r="B9411" s="1" t="s">
        <v>54</v>
      </c>
      <c r="C9411" s="1" t="s">
        <v>2685</v>
      </c>
      <c r="D9411" s="1" t="s">
        <v>627</v>
      </c>
      <c r="E9411" s="1" t="s">
        <v>40</v>
      </c>
      <c r="F9411" s="1" t="s">
        <v>22119</v>
      </c>
      <c r="G9411" s="14">
        <v>9196469941</v>
      </c>
      <c r="H9411" s="1" t="s">
        <v>15</v>
      </c>
      <c r="I9411" s="1" t="s">
        <v>41</v>
      </c>
      <c r="J9411" s="1" t="s">
        <v>70</v>
      </c>
      <c r="K9411" s="3" t="s">
        <v>42</v>
      </c>
      <c r="L9411" s="1" t="s">
        <v>70</v>
      </c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1"/>
      <c r="AA9411" s="1" t="s">
        <v>16</v>
      </c>
      <c r="AB9411" s="3" t="s">
        <v>12</v>
      </c>
      <c r="AC9411" s="23" t="s">
        <v>37801</v>
      </c>
      <c r="AD9411" s="23" t="s">
        <v>46454</v>
      </c>
      <c r="AE9411" t="s">
        <v>35409</v>
      </c>
    </row>
    <row r="9412" spans="1:31" ht="14.25" customHeight="1">
      <c r="A9412" s="1">
        <v>9411</v>
      </c>
      <c r="B9412" s="9" t="s">
        <v>6</v>
      </c>
      <c r="C9412" s="1" t="s">
        <v>2686</v>
      </c>
      <c r="D9412" s="1" t="s">
        <v>1457</v>
      </c>
      <c r="E9412" s="1" t="s">
        <v>217</v>
      </c>
      <c r="F9412" s="1" t="s">
        <v>31377</v>
      </c>
      <c r="G9412" s="14">
        <v>9199690644</v>
      </c>
      <c r="H9412" s="1" t="s">
        <v>8</v>
      </c>
      <c r="I9412" s="1" t="s">
        <v>9</v>
      </c>
      <c r="J9412" s="1" t="s">
        <v>70</v>
      </c>
      <c r="K9412" s="3" t="s">
        <v>27</v>
      </c>
      <c r="L9412" s="1" t="s">
        <v>70</v>
      </c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1"/>
      <c r="AA9412" s="1" t="s">
        <v>16</v>
      </c>
      <c r="AB9412" s="3" t="s">
        <v>12</v>
      </c>
      <c r="AC9412" s="23" t="s">
        <v>37801</v>
      </c>
      <c r="AD9412" s="23" t="s">
        <v>46454</v>
      </c>
      <c r="AE9412" t="s">
        <v>35399</v>
      </c>
    </row>
    <row r="9413" spans="1:31" ht="14.25" customHeight="1">
      <c r="A9413" s="1">
        <v>9412</v>
      </c>
      <c r="B9413" s="1" t="s">
        <v>54</v>
      </c>
      <c r="C9413" s="1" t="s">
        <v>2687</v>
      </c>
      <c r="D9413" s="1" t="s">
        <v>2688</v>
      </c>
      <c r="E9413" s="1" t="s">
        <v>2689</v>
      </c>
      <c r="F9413" s="1" t="s">
        <v>31378</v>
      </c>
      <c r="G9413" s="14">
        <v>91994449466</v>
      </c>
      <c r="H9413" s="1" t="s">
        <v>132</v>
      </c>
      <c r="I9413" s="1" t="s">
        <v>9</v>
      </c>
      <c r="J9413" s="1" t="s">
        <v>70</v>
      </c>
      <c r="K9413" s="3" t="s">
        <v>17</v>
      </c>
      <c r="L9413" s="1" t="s">
        <v>70</v>
      </c>
      <c r="M9413" s="4" t="s">
        <v>42</v>
      </c>
      <c r="N9413" s="3" t="s">
        <v>70</v>
      </c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1"/>
      <c r="AA9413" s="1" t="s">
        <v>16</v>
      </c>
      <c r="AB9413" s="3" t="s">
        <v>12</v>
      </c>
      <c r="AC9413" s="23" t="s">
        <v>37801</v>
      </c>
      <c r="AD9413" s="23" t="s">
        <v>39346</v>
      </c>
      <c r="AE9413" t="s">
        <v>35409</v>
      </c>
    </row>
    <row r="9414" spans="1:31" ht="14.25" customHeight="1">
      <c r="A9414" s="1">
        <v>9413</v>
      </c>
      <c r="B9414" s="1" t="s">
        <v>54</v>
      </c>
      <c r="C9414" s="1" t="s">
        <v>2690</v>
      </c>
      <c r="D9414" s="1" t="s">
        <v>1799</v>
      </c>
      <c r="E9414" s="1" t="s">
        <v>73</v>
      </c>
      <c r="F9414" s="1" t="s">
        <v>22120</v>
      </c>
      <c r="G9414" s="14">
        <v>9199044164</v>
      </c>
      <c r="H9414" s="1" t="s">
        <v>15</v>
      </c>
      <c r="I9414" s="1" t="s">
        <v>9</v>
      </c>
      <c r="J9414" s="1" t="s">
        <v>70</v>
      </c>
      <c r="K9414" s="3" t="s">
        <v>42</v>
      </c>
      <c r="L9414" s="1" t="s">
        <v>70</v>
      </c>
      <c r="M9414" s="3" t="s">
        <v>27</v>
      </c>
      <c r="N9414" s="3" t="s">
        <v>70</v>
      </c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1"/>
      <c r="AA9414" s="1" t="s">
        <v>16</v>
      </c>
      <c r="AB9414" s="3" t="s">
        <v>12</v>
      </c>
      <c r="AC9414" s="23" t="s">
        <v>37801</v>
      </c>
      <c r="AD9414" s="23" t="s">
        <v>43360</v>
      </c>
      <c r="AE9414" t="s">
        <v>35409</v>
      </c>
    </row>
    <row r="9415" spans="1:31" ht="14.25" customHeight="1">
      <c r="A9415" s="1">
        <v>9414</v>
      </c>
      <c r="B9415" s="9" t="s">
        <v>6</v>
      </c>
      <c r="C9415" s="1" t="s">
        <v>2693</v>
      </c>
      <c r="D9415" s="1" t="s">
        <v>2694</v>
      </c>
      <c r="E9415" s="1" t="s">
        <v>40</v>
      </c>
      <c r="F9415" s="1" t="s">
        <v>22122</v>
      </c>
      <c r="G9415" s="14">
        <v>91999406669</v>
      </c>
      <c r="H9415" s="1" t="s">
        <v>15</v>
      </c>
      <c r="I9415" s="1" t="s">
        <v>9</v>
      </c>
      <c r="J9415" s="1" t="s">
        <v>70</v>
      </c>
      <c r="K9415" s="3" t="s">
        <v>17</v>
      </c>
      <c r="L9415" s="1" t="s">
        <v>70</v>
      </c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1"/>
      <c r="AA9415" s="1" t="s">
        <v>11</v>
      </c>
      <c r="AB9415" s="3" t="s">
        <v>13</v>
      </c>
      <c r="AC9415" s="23" t="s">
        <v>37801</v>
      </c>
      <c r="AD9415" s="23" t="s">
        <v>43362</v>
      </c>
      <c r="AE9415" t="s">
        <v>35409</v>
      </c>
    </row>
    <row r="9416" spans="1:31" ht="14.25" customHeight="1">
      <c r="A9416" s="1">
        <v>9415</v>
      </c>
      <c r="B9416" s="9" t="s">
        <v>6</v>
      </c>
      <c r="C9416" s="1" t="s">
        <v>2701</v>
      </c>
      <c r="D9416" s="1" t="s">
        <v>2702</v>
      </c>
      <c r="E9416" s="1" t="s">
        <v>139</v>
      </c>
      <c r="F9416" s="1" t="s">
        <v>22128</v>
      </c>
      <c r="G9416" s="14">
        <v>919614441010</v>
      </c>
      <c r="H9416" s="1" t="s">
        <v>8</v>
      </c>
      <c r="I9416" s="1" t="s">
        <v>9</v>
      </c>
      <c r="J9416" s="1" t="s">
        <v>70</v>
      </c>
      <c r="K9416" s="3" t="s">
        <v>42</v>
      </c>
      <c r="L9416" s="1" t="s">
        <v>70</v>
      </c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1"/>
      <c r="AA9416" s="1" t="s">
        <v>16</v>
      </c>
      <c r="AB9416" s="3" t="s">
        <v>12</v>
      </c>
      <c r="AC9416" s="23" t="s">
        <v>37801</v>
      </c>
      <c r="AD9416" s="23" t="s">
        <v>45287</v>
      </c>
      <c r="AE9416" t="s">
        <v>35410</v>
      </c>
    </row>
    <row r="9417" spans="1:31" ht="14.25" customHeight="1">
      <c r="A9417" s="1">
        <v>9416</v>
      </c>
      <c r="B9417" s="9" t="s">
        <v>6</v>
      </c>
      <c r="C9417" s="1" t="s">
        <v>2751</v>
      </c>
      <c r="D9417" s="1" t="s">
        <v>139</v>
      </c>
      <c r="E9417" s="1" t="s">
        <v>2752</v>
      </c>
      <c r="F9417" s="1" t="s">
        <v>22148</v>
      </c>
      <c r="G9417" s="14">
        <v>914144499040</v>
      </c>
      <c r="H9417" s="1" t="s">
        <v>15</v>
      </c>
      <c r="I9417" s="1" t="s">
        <v>107</v>
      </c>
      <c r="J9417" s="1" t="s">
        <v>70</v>
      </c>
      <c r="K9417" s="3" t="s">
        <v>17</v>
      </c>
      <c r="L9417" s="1" t="s">
        <v>70</v>
      </c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1"/>
      <c r="AA9417" s="1" t="s">
        <v>11</v>
      </c>
      <c r="AB9417" s="3" t="s">
        <v>538</v>
      </c>
      <c r="AC9417" s="23" t="s">
        <v>37801</v>
      </c>
      <c r="AD9417" s="23" t="s">
        <v>46455</v>
      </c>
      <c r="AE9417" t="s">
        <v>35394</v>
      </c>
    </row>
    <row r="9418" spans="1:31" ht="14.25" customHeight="1">
      <c r="A9418" s="1">
        <v>9417</v>
      </c>
      <c r="B9418" s="9" t="s">
        <v>6</v>
      </c>
      <c r="C9418" s="1" t="s">
        <v>2767</v>
      </c>
      <c r="D9418" s="1" t="s">
        <v>636</v>
      </c>
      <c r="E9418" s="1" t="s">
        <v>217</v>
      </c>
      <c r="F9418" s="1" t="s">
        <v>31382</v>
      </c>
      <c r="G9418" s="14">
        <v>9104944441</v>
      </c>
      <c r="H9418" s="1" t="s">
        <v>8</v>
      </c>
      <c r="I9418" s="1" t="s">
        <v>41</v>
      </c>
      <c r="J9418" s="1" t="s">
        <v>70</v>
      </c>
      <c r="K9418" s="3" t="s">
        <v>42</v>
      </c>
      <c r="L9418" s="1" t="s">
        <v>70</v>
      </c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1"/>
      <c r="AA9418" s="1" t="s">
        <v>16</v>
      </c>
      <c r="AB9418" s="3" t="s">
        <v>12</v>
      </c>
      <c r="AC9418" s="23" t="s">
        <v>37801</v>
      </c>
      <c r="AD9418" s="23" t="s">
        <v>46456</v>
      </c>
      <c r="AE9418" t="s">
        <v>35394</v>
      </c>
    </row>
    <row r="9419" spans="1:31" ht="14.25" customHeight="1">
      <c r="A9419" s="1">
        <v>9418</v>
      </c>
      <c r="B9419" s="1" t="s">
        <v>54</v>
      </c>
      <c r="C9419" s="1" t="s">
        <v>2773</v>
      </c>
      <c r="D9419" s="1" t="s">
        <v>36017</v>
      </c>
      <c r="E9419" s="1" t="s">
        <v>788</v>
      </c>
      <c r="F9419" s="1" t="s">
        <v>2774</v>
      </c>
      <c r="G9419" s="14">
        <v>91494661496</v>
      </c>
      <c r="H9419" s="1" t="s">
        <v>8</v>
      </c>
      <c r="I9419" s="1" t="s">
        <v>9</v>
      </c>
      <c r="J9419" s="1" t="s">
        <v>70</v>
      </c>
      <c r="K9419" s="3" t="s">
        <v>17</v>
      </c>
      <c r="L9419" s="1" t="s">
        <v>70</v>
      </c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1"/>
      <c r="AA9419" s="1" t="s">
        <v>11</v>
      </c>
      <c r="AB9419" s="3" t="s">
        <v>13</v>
      </c>
      <c r="AC9419" s="23" t="s">
        <v>37801</v>
      </c>
      <c r="AD9419" s="23" t="s">
        <v>46457</v>
      </c>
      <c r="AE9419" t="s">
        <v>35409</v>
      </c>
    </row>
    <row r="9420" spans="1:31" ht="14.25" customHeight="1">
      <c r="A9420" s="1">
        <v>9419</v>
      </c>
      <c r="B9420" s="1" t="s">
        <v>54</v>
      </c>
      <c r="C9420" s="1" t="s">
        <v>2778</v>
      </c>
      <c r="D9420" s="1" t="s">
        <v>1010</v>
      </c>
      <c r="E9420" s="1" t="s">
        <v>558</v>
      </c>
      <c r="F9420" s="1" t="s">
        <v>31383</v>
      </c>
      <c r="G9420" s="14">
        <v>919909496919</v>
      </c>
      <c r="H9420" s="1" t="s">
        <v>20</v>
      </c>
      <c r="I9420" s="1" t="s">
        <v>9</v>
      </c>
      <c r="J9420" s="1" t="s">
        <v>70</v>
      </c>
      <c r="K9420" s="3" t="s">
        <v>42</v>
      </c>
      <c r="L9420" s="1" t="s">
        <v>70</v>
      </c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1"/>
      <c r="AA9420" s="1" t="s">
        <v>16</v>
      </c>
      <c r="AB9420" s="3" t="s">
        <v>12</v>
      </c>
      <c r="AC9420" s="23" t="s">
        <v>37801</v>
      </c>
      <c r="AD9420" s="23" t="s">
        <v>46458</v>
      </c>
      <c r="AE9420" t="s">
        <v>35394</v>
      </c>
    </row>
    <row r="9421" spans="1:31" ht="14.25" customHeight="1">
      <c r="A9421" s="1">
        <v>9420</v>
      </c>
      <c r="B9421" s="1" t="s">
        <v>54</v>
      </c>
      <c r="C9421" s="1" t="s">
        <v>2809</v>
      </c>
      <c r="D9421" s="1" t="s">
        <v>7448</v>
      </c>
      <c r="E9421" s="1" t="s">
        <v>16009</v>
      </c>
      <c r="F9421" s="1" t="s">
        <v>22181</v>
      </c>
      <c r="G9421" s="14">
        <v>9144014946</v>
      </c>
      <c r="H9421" s="1" t="s">
        <v>8</v>
      </c>
      <c r="I9421" s="1" t="s">
        <v>9</v>
      </c>
      <c r="J9421" s="1" t="s">
        <v>70</v>
      </c>
      <c r="K9421" s="3" t="s">
        <v>42</v>
      </c>
      <c r="L9421" s="1" t="s">
        <v>70</v>
      </c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1"/>
      <c r="AA9421" s="1" t="s">
        <v>16</v>
      </c>
      <c r="AB9421" s="3" t="s">
        <v>12</v>
      </c>
      <c r="AC9421" s="23" t="s">
        <v>37801</v>
      </c>
      <c r="AD9421" s="23" t="s">
        <v>44628</v>
      </c>
      <c r="AE9421" t="s">
        <v>35410</v>
      </c>
    </row>
    <row r="9422" spans="1:31" ht="14.25" customHeight="1">
      <c r="A9422" s="1">
        <v>9421</v>
      </c>
      <c r="B9422" s="9" t="s">
        <v>6</v>
      </c>
      <c r="C9422" s="1" t="s">
        <v>2814</v>
      </c>
      <c r="D9422" s="1" t="s">
        <v>2046</v>
      </c>
      <c r="E9422" s="1" t="s">
        <v>73</v>
      </c>
      <c r="F9422" s="1" t="s">
        <v>31386</v>
      </c>
      <c r="G9422" s="14">
        <v>919494604049</v>
      </c>
      <c r="H9422" s="1" t="s">
        <v>37</v>
      </c>
      <c r="I9422" s="1" t="s">
        <v>41</v>
      </c>
      <c r="J9422" s="1" t="s">
        <v>70</v>
      </c>
      <c r="K9422" s="3" t="s">
        <v>42</v>
      </c>
      <c r="L9422" s="1" t="s">
        <v>70</v>
      </c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1"/>
      <c r="AA9422" s="1" t="s">
        <v>16</v>
      </c>
      <c r="AB9422" s="3" t="s">
        <v>12</v>
      </c>
      <c r="AC9422" s="23" t="s">
        <v>37801</v>
      </c>
      <c r="AD9422" s="23" t="s">
        <v>46459</v>
      </c>
      <c r="AE9422" t="s">
        <v>35410</v>
      </c>
    </row>
    <row r="9423" spans="1:31" ht="14.25" customHeight="1">
      <c r="A9423" s="1">
        <v>9422</v>
      </c>
      <c r="B9423" s="1" t="s">
        <v>54</v>
      </c>
      <c r="C9423" s="1" t="s">
        <v>2830</v>
      </c>
      <c r="D9423" s="1" t="s">
        <v>1547</v>
      </c>
      <c r="E9423" s="1" t="s">
        <v>40</v>
      </c>
      <c r="F9423" s="1" t="s">
        <v>22192</v>
      </c>
      <c r="G9423" s="14">
        <v>9194066966</v>
      </c>
      <c r="H9423" s="1" t="s">
        <v>15</v>
      </c>
      <c r="I9423" s="1" t="s">
        <v>62</v>
      </c>
      <c r="J9423" s="1" t="s">
        <v>70</v>
      </c>
      <c r="K9423" s="3" t="s">
        <v>42</v>
      </c>
      <c r="L9423" s="1" t="s">
        <v>70</v>
      </c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1"/>
      <c r="AA9423" s="1" t="s">
        <v>16</v>
      </c>
      <c r="AB9423" s="3" t="s">
        <v>12</v>
      </c>
      <c r="AC9423" s="23" t="s">
        <v>37801</v>
      </c>
      <c r="AD9423" s="23" t="s">
        <v>46460</v>
      </c>
      <c r="AE9423" t="s">
        <v>35409</v>
      </c>
    </row>
    <row r="9424" spans="1:31" ht="14.25" customHeight="1">
      <c r="A9424" s="1">
        <v>9423</v>
      </c>
      <c r="B9424" s="1" t="s">
        <v>54</v>
      </c>
      <c r="C9424" s="1" t="s">
        <v>2832</v>
      </c>
      <c r="D9424" s="1" t="s">
        <v>841</v>
      </c>
      <c r="E9424" s="1" t="s">
        <v>19</v>
      </c>
      <c r="F9424" s="1" t="s">
        <v>22194</v>
      </c>
      <c r="G9424" s="14">
        <v>919944114490</v>
      </c>
      <c r="H9424" s="1" t="s">
        <v>8</v>
      </c>
      <c r="I9424" s="1" t="s">
        <v>41</v>
      </c>
      <c r="J9424" s="1" t="s">
        <v>70</v>
      </c>
      <c r="K9424" s="3" t="s">
        <v>42</v>
      </c>
      <c r="L9424" s="1" t="s">
        <v>70</v>
      </c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1"/>
      <c r="AA9424" s="1" t="s">
        <v>16</v>
      </c>
      <c r="AB9424" s="3" t="s">
        <v>12</v>
      </c>
      <c r="AC9424" s="23" t="s">
        <v>37801</v>
      </c>
      <c r="AD9424" s="23" t="s">
        <v>46461</v>
      </c>
      <c r="AE9424" t="s">
        <v>35410</v>
      </c>
    </row>
    <row r="9425" spans="1:31" ht="14.25" customHeight="1">
      <c r="A9425" s="1">
        <v>9424</v>
      </c>
      <c r="B9425" s="1" t="s">
        <v>54</v>
      </c>
      <c r="C9425" s="1" t="s">
        <v>2837</v>
      </c>
      <c r="D9425" s="1" t="s">
        <v>2128</v>
      </c>
      <c r="E9425" s="1" t="s">
        <v>2838</v>
      </c>
      <c r="F9425" s="1" t="s">
        <v>22197</v>
      </c>
      <c r="G9425" s="14">
        <v>91949669911</v>
      </c>
      <c r="H9425" s="1" t="s">
        <v>20</v>
      </c>
      <c r="I9425" s="1" t="s">
        <v>62</v>
      </c>
      <c r="J9425" s="1" t="s">
        <v>70</v>
      </c>
      <c r="K9425" s="3" t="s">
        <v>27</v>
      </c>
      <c r="L9425" s="1" t="s">
        <v>70</v>
      </c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1"/>
      <c r="AA9425" s="1" t="s">
        <v>16</v>
      </c>
      <c r="AB9425" s="3" t="s">
        <v>12</v>
      </c>
      <c r="AC9425" s="23" t="s">
        <v>37801</v>
      </c>
      <c r="AD9425" s="23" t="s">
        <v>46462</v>
      </c>
      <c r="AE9425" t="s">
        <v>35399</v>
      </c>
    </row>
    <row r="9426" spans="1:31" ht="14.25" customHeight="1">
      <c r="A9426" s="1">
        <v>9425</v>
      </c>
      <c r="B9426" s="9" t="s">
        <v>6</v>
      </c>
      <c r="C9426" s="1" t="s">
        <v>2897</v>
      </c>
      <c r="D9426" s="1" t="s">
        <v>494</v>
      </c>
      <c r="E9426" s="1" t="s">
        <v>553</v>
      </c>
      <c r="F9426" s="1" t="s">
        <v>22228</v>
      </c>
      <c r="G9426" s="14">
        <v>91944016416</v>
      </c>
      <c r="H9426" s="1" t="s">
        <v>8</v>
      </c>
      <c r="I9426" s="1" t="s">
        <v>9</v>
      </c>
      <c r="J9426" s="1" t="s">
        <v>70</v>
      </c>
      <c r="K9426" s="3" t="s">
        <v>27</v>
      </c>
      <c r="L9426" s="1" t="s">
        <v>70</v>
      </c>
      <c r="M9426" s="3" t="s">
        <v>178</v>
      </c>
      <c r="N9426" s="3" t="s">
        <v>70</v>
      </c>
      <c r="O9426" s="3" t="s">
        <v>171</v>
      </c>
      <c r="P9426" s="3" t="s">
        <v>70</v>
      </c>
      <c r="Q9426" s="3"/>
      <c r="R9426" s="3"/>
      <c r="S9426" s="3"/>
      <c r="T9426" s="3"/>
      <c r="U9426" s="3"/>
      <c r="V9426" s="3"/>
      <c r="W9426" s="3"/>
      <c r="X9426" s="3"/>
      <c r="Y9426" s="3"/>
      <c r="Z9426" s="1"/>
      <c r="AA9426" s="1" t="s">
        <v>16</v>
      </c>
      <c r="AB9426" s="3" t="s">
        <v>12</v>
      </c>
      <c r="AC9426" s="23" t="s">
        <v>37801</v>
      </c>
      <c r="AD9426" s="23" t="s">
        <v>46463</v>
      </c>
      <c r="AE9426" t="s">
        <v>35410</v>
      </c>
    </row>
    <row r="9427" spans="1:31" ht="14.25" customHeight="1">
      <c r="A9427" s="1">
        <v>9426</v>
      </c>
      <c r="B9427" s="1" t="s">
        <v>54</v>
      </c>
      <c r="C9427" s="1" t="s">
        <v>2905</v>
      </c>
      <c r="D9427" s="1" t="s">
        <v>35700</v>
      </c>
      <c r="E9427" s="1" t="s">
        <v>40</v>
      </c>
      <c r="F9427" s="1" t="s">
        <v>22232</v>
      </c>
      <c r="G9427" s="14">
        <v>9146469649</v>
      </c>
      <c r="H9427" s="1" t="s">
        <v>20</v>
      </c>
      <c r="I9427" s="1" t="s">
        <v>33</v>
      </c>
      <c r="J9427" s="1" t="s">
        <v>70</v>
      </c>
      <c r="K9427" s="3" t="s">
        <v>42</v>
      </c>
      <c r="L9427" s="1" t="s">
        <v>70</v>
      </c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1"/>
      <c r="AA9427" s="1" t="s">
        <v>16</v>
      </c>
      <c r="AB9427" s="3" t="s">
        <v>12</v>
      </c>
      <c r="AC9427" s="23" t="s">
        <v>37801</v>
      </c>
      <c r="AD9427" s="23" t="s">
        <v>46464</v>
      </c>
      <c r="AE9427" t="s">
        <v>35399</v>
      </c>
    </row>
    <row r="9428" spans="1:31" ht="14.25" customHeight="1">
      <c r="A9428" s="1">
        <v>9427</v>
      </c>
      <c r="B9428" s="1" t="s">
        <v>54</v>
      </c>
      <c r="C9428" s="1" t="s">
        <v>2914</v>
      </c>
      <c r="D9428" s="1" t="s">
        <v>9594</v>
      </c>
      <c r="E9428" s="1" t="s">
        <v>139</v>
      </c>
      <c r="F9428" s="1" t="s">
        <v>2915</v>
      </c>
      <c r="G9428" s="14">
        <v>91946604</v>
      </c>
      <c r="H9428" s="1" t="s">
        <v>15</v>
      </c>
      <c r="I9428" s="1" t="s">
        <v>41</v>
      </c>
      <c r="J9428" s="1" t="s">
        <v>70</v>
      </c>
      <c r="K9428" s="3" t="s">
        <v>42</v>
      </c>
      <c r="L9428" s="1" t="s">
        <v>70</v>
      </c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1"/>
      <c r="AA9428" s="1" t="s">
        <v>16</v>
      </c>
      <c r="AB9428" s="3" t="s">
        <v>12</v>
      </c>
      <c r="AC9428" s="23" t="s">
        <v>37801</v>
      </c>
      <c r="AD9428" s="23" t="s">
        <v>43375</v>
      </c>
      <c r="AE9428" t="s">
        <v>35399</v>
      </c>
    </row>
    <row r="9429" spans="1:31" ht="14.25" customHeight="1">
      <c r="A9429" s="1">
        <v>9428</v>
      </c>
      <c r="B9429" s="1" t="s">
        <v>54</v>
      </c>
      <c r="C9429" s="1" t="s">
        <v>2919</v>
      </c>
      <c r="D9429" s="1" t="s">
        <v>35902</v>
      </c>
      <c r="E9429" s="1" t="s">
        <v>87</v>
      </c>
      <c r="F9429" s="1" t="s">
        <v>22237</v>
      </c>
      <c r="G9429" s="14">
        <v>919446441414</v>
      </c>
      <c r="H9429" s="1" t="s">
        <v>20</v>
      </c>
      <c r="I9429" s="1" t="s">
        <v>33</v>
      </c>
      <c r="J9429" s="1" t="s">
        <v>70</v>
      </c>
      <c r="K9429" s="3" t="s">
        <v>42</v>
      </c>
      <c r="L9429" s="1" t="s">
        <v>70</v>
      </c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1"/>
      <c r="AA9429" s="1" t="s">
        <v>16</v>
      </c>
      <c r="AB9429" s="3" t="s">
        <v>12</v>
      </c>
      <c r="AC9429" s="23" t="s">
        <v>37801</v>
      </c>
      <c r="AD9429" s="23" t="s">
        <v>46465</v>
      </c>
      <c r="AE9429" t="s">
        <v>35410</v>
      </c>
    </row>
    <row r="9430" spans="1:31" ht="14.25" customHeight="1">
      <c r="A9430" s="1">
        <v>9429</v>
      </c>
      <c r="B9430" s="1" t="s">
        <v>54</v>
      </c>
      <c r="C9430" s="1" t="s">
        <v>2923</v>
      </c>
      <c r="D9430" s="1" t="s">
        <v>35992</v>
      </c>
      <c r="E9430" s="1" t="s">
        <v>40</v>
      </c>
      <c r="F9430" s="1" t="s">
        <v>22239</v>
      </c>
      <c r="G9430" s="14">
        <v>91994640096</v>
      </c>
      <c r="H9430" s="1" t="s">
        <v>132</v>
      </c>
      <c r="I9430" s="1" t="s">
        <v>41</v>
      </c>
      <c r="J9430" s="1" t="s">
        <v>70</v>
      </c>
      <c r="K9430" s="3" t="s">
        <v>17</v>
      </c>
      <c r="L9430" s="1" t="s">
        <v>70</v>
      </c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1"/>
      <c r="AA9430" s="1" t="s">
        <v>11</v>
      </c>
      <c r="AB9430" s="3" t="s">
        <v>13</v>
      </c>
      <c r="AC9430" s="23" t="s">
        <v>37801</v>
      </c>
      <c r="AD9430" s="23" t="s">
        <v>38584</v>
      </c>
      <c r="AE9430" t="s">
        <v>35399</v>
      </c>
    </row>
    <row r="9431" spans="1:31" ht="14.25" customHeight="1">
      <c r="A9431" s="1">
        <v>9430</v>
      </c>
      <c r="B9431" s="1" t="s">
        <v>54</v>
      </c>
      <c r="C9431" s="1" t="s">
        <v>2934</v>
      </c>
      <c r="D9431" s="1" t="s">
        <v>1250</v>
      </c>
      <c r="E9431" s="1" t="s">
        <v>16251</v>
      </c>
      <c r="F9431" s="1" t="s">
        <v>22246</v>
      </c>
      <c r="G9431" s="14">
        <v>9194460944</v>
      </c>
      <c r="H9431" s="1" t="s">
        <v>8</v>
      </c>
      <c r="I9431" s="1" t="s">
        <v>41</v>
      </c>
      <c r="J9431" s="1" t="s">
        <v>70</v>
      </c>
      <c r="K9431" s="3" t="s">
        <v>17</v>
      </c>
      <c r="L9431" s="1" t="s">
        <v>70</v>
      </c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1"/>
      <c r="AA9431" s="1" t="s">
        <v>16</v>
      </c>
      <c r="AB9431" s="3" t="s">
        <v>12</v>
      </c>
      <c r="AC9431" s="23" t="s">
        <v>37801</v>
      </c>
      <c r="AD9431" s="23" t="s">
        <v>46466</v>
      </c>
      <c r="AE9431" t="s">
        <v>35409</v>
      </c>
    </row>
    <row r="9432" spans="1:31" ht="14.25" customHeight="1">
      <c r="A9432" s="1">
        <v>9431</v>
      </c>
      <c r="B9432" s="9" t="s">
        <v>6</v>
      </c>
      <c r="C9432" s="1" t="s">
        <v>2943</v>
      </c>
      <c r="D9432" s="1" t="s">
        <v>52</v>
      </c>
      <c r="E9432" s="1" t="s">
        <v>40</v>
      </c>
      <c r="F9432" s="1" t="s">
        <v>22247</v>
      </c>
      <c r="G9432" s="14">
        <v>914490944</v>
      </c>
      <c r="H9432" s="1" t="s">
        <v>132</v>
      </c>
      <c r="I9432" s="1" t="s">
        <v>62</v>
      </c>
      <c r="J9432" s="1" t="s">
        <v>70</v>
      </c>
      <c r="K9432" s="3" t="s">
        <v>17</v>
      </c>
      <c r="L9432" s="1" t="s">
        <v>70</v>
      </c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1"/>
      <c r="AA9432" s="1" t="s">
        <v>11</v>
      </c>
      <c r="AB9432" s="3" t="s">
        <v>13</v>
      </c>
      <c r="AC9432" s="23" t="s">
        <v>37801</v>
      </c>
      <c r="AD9432" s="23" t="s">
        <v>46467</v>
      </c>
      <c r="AE9432" t="s">
        <v>35410</v>
      </c>
    </row>
    <row r="9433" spans="1:31" ht="14.25" customHeight="1">
      <c r="A9433" s="1">
        <v>9432</v>
      </c>
      <c r="B9433" s="1" t="s">
        <v>54</v>
      </c>
      <c r="C9433" s="1" t="s">
        <v>2953</v>
      </c>
      <c r="D9433" s="1" t="s">
        <v>35993</v>
      </c>
      <c r="E9433" s="1" t="s">
        <v>78</v>
      </c>
      <c r="F9433" s="1" t="s">
        <v>22252</v>
      </c>
      <c r="G9433" s="14">
        <v>91944060449</v>
      </c>
      <c r="H9433" s="1" t="s">
        <v>20</v>
      </c>
      <c r="I9433" s="1" t="s">
        <v>9</v>
      </c>
      <c r="J9433" s="1" t="s">
        <v>70</v>
      </c>
      <c r="K9433" s="3" t="s">
        <v>178</v>
      </c>
      <c r="L9433" s="1" t="s">
        <v>70</v>
      </c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1"/>
      <c r="AA9433" s="1" t="s">
        <v>16</v>
      </c>
      <c r="AB9433" s="3" t="s">
        <v>12</v>
      </c>
      <c r="AC9433" s="23" t="s">
        <v>37801</v>
      </c>
      <c r="AD9433" s="23" t="s">
        <v>46468</v>
      </c>
      <c r="AE9433" t="s">
        <v>35394</v>
      </c>
    </row>
    <row r="9434" spans="1:31" ht="14.25" customHeight="1">
      <c r="A9434" s="1">
        <v>9433</v>
      </c>
      <c r="B9434" s="1" t="s">
        <v>54</v>
      </c>
      <c r="C9434" s="1" t="s">
        <v>2967</v>
      </c>
      <c r="D9434" s="1" t="s">
        <v>522</v>
      </c>
      <c r="E9434" s="1" t="s">
        <v>37158</v>
      </c>
      <c r="F9434" s="1" t="s">
        <v>33650</v>
      </c>
      <c r="G9434" s="14">
        <v>91949469666</v>
      </c>
      <c r="H9434" s="1" t="s">
        <v>8</v>
      </c>
      <c r="I9434" s="1" t="s">
        <v>41</v>
      </c>
      <c r="J9434" s="1" t="s">
        <v>70</v>
      </c>
      <c r="K9434" s="3" t="s">
        <v>42</v>
      </c>
      <c r="L9434" s="1" t="s">
        <v>70</v>
      </c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1"/>
      <c r="AA9434" s="1" t="s">
        <v>16</v>
      </c>
      <c r="AB9434" s="3" t="s">
        <v>12</v>
      </c>
      <c r="AC9434" s="23" t="s">
        <v>37801</v>
      </c>
      <c r="AD9434" s="23" t="s">
        <v>46469</v>
      </c>
      <c r="AE9434" t="s">
        <v>35410</v>
      </c>
    </row>
    <row r="9435" spans="1:31" ht="14.25" customHeight="1">
      <c r="A9435" s="1">
        <v>9434</v>
      </c>
      <c r="B9435" s="1" t="s">
        <v>54</v>
      </c>
      <c r="C9435" s="1" t="s">
        <v>2997</v>
      </c>
      <c r="D9435" s="1" t="s">
        <v>2998</v>
      </c>
      <c r="E9435" s="1" t="s">
        <v>40</v>
      </c>
      <c r="F9435" s="1" t="s">
        <v>22268</v>
      </c>
      <c r="G9435" s="14">
        <v>91414494</v>
      </c>
      <c r="H9435" s="1" t="s">
        <v>15</v>
      </c>
      <c r="I9435" s="1" t="s">
        <v>9</v>
      </c>
      <c r="J9435" s="1" t="s">
        <v>70</v>
      </c>
      <c r="K9435" s="3" t="s">
        <v>17</v>
      </c>
      <c r="L9435" s="1" t="s">
        <v>70</v>
      </c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1"/>
      <c r="AA9435" s="1" t="s">
        <v>11</v>
      </c>
      <c r="AB9435" s="3" t="s">
        <v>321</v>
      </c>
      <c r="AC9435" s="23" t="s">
        <v>37801</v>
      </c>
      <c r="AD9435" s="23" t="s">
        <v>46470</v>
      </c>
      <c r="AE9435" t="s">
        <v>35394</v>
      </c>
    </row>
    <row r="9436" spans="1:31" ht="14.25" customHeight="1">
      <c r="A9436" s="1">
        <v>9435</v>
      </c>
      <c r="B9436" s="9" t="s">
        <v>6</v>
      </c>
      <c r="C9436" s="1" t="s">
        <v>3000</v>
      </c>
      <c r="D9436" s="1" t="s">
        <v>662</v>
      </c>
      <c r="E9436" s="1" t="s">
        <v>255</v>
      </c>
      <c r="F9436" s="1" t="s">
        <v>22270</v>
      </c>
      <c r="G9436" s="14">
        <v>91994901904</v>
      </c>
      <c r="H9436" s="1" t="s">
        <v>15</v>
      </c>
      <c r="I9436" s="1" t="s">
        <v>41</v>
      </c>
      <c r="J9436" s="1" t="s">
        <v>70</v>
      </c>
      <c r="K9436" s="3" t="s">
        <v>42</v>
      </c>
      <c r="L9436" s="1" t="s">
        <v>70</v>
      </c>
      <c r="M9436" s="3" t="s">
        <v>27</v>
      </c>
      <c r="N9436" s="3" t="s">
        <v>70</v>
      </c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1"/>
      <c r="AA9436" s="1" t="s">
        <v>16</v>
      </c>
      <c r="AB9436" s="3" t="s">
        <v>12</v>
      </c>
      <c r="AC9436" s="23" t="s">
        <v>37801</v>
      </c>
      <c r="AD9436" s="23" t="s">
        <v>46471</v>
      </c>
      <c r="AE9436" t="s">
        <v>35410</v>
      </c>
    </row>
    <row r="9437" spans="1:31" ht="14.25" customHeight="1">
      <c r="A9437" s="1">
        <v>9436</v>
      </c>
      <c r="B9437" s="1" t="s">
        <v>54</v>
      </c>
      <c r="C9437" s="1" t="s">
        <v>3001</v>
      </c>
      <c r="D9437" s="1" t="s">
        <v>3002</v>
      </c>
      <c r="E9437" s="1" t="s">
        <v>362</v>
      </c>
      <c r="F9437" s="1" t="s">
        <v>22271</v>
      </c>
      <c r="G9437" s="14">
        <v>91944140609</v>
      </c>
      <c r="H9437" s="1" t="s">
        <v>8</v>
      </c>
      <c r="I9437" s="1" t="s">
        <v>41</v>
      </c>
      <c r="J9437" s="1" t="s">
        <v>70</v>
      </c>
      <c r="K9437" s="3" t="s">
        <v>42</v>
      </c>
      <c r="L9437" s="1" t="s">
        <v>70</v>
      </c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1"/>
      <c r="AA9437" s="1" t="s">
        <v>16</v>
      </c>
      <c r="AB9437" s="3" t="s">
        <v>12</v>
      </c>
      <c r="AC9437" s="23" t="s">
        <v>37801</v>
      </c>
      <c r="AD9437" s="23" t="s">
        <v>46472</v>
      </c>
      <c r="AE9437" t="s">
        <v>35394</v>
      </c>
    </row>
    <row r="9438" spans="1:31" ht="14.25" customHeight="1">
      <c r="A9438" s="1">
        <v>9437</v>
      </c>
      <c r="B9438" s="9" t="s">
        <v>6</v>
      </c>
      <c r="C9438" s="1" t="s">
        <v>3019</v>
      </c>
      <c r="D9438" s="1" t="s">
        <v>1625</v>
      </c>
      <c r="E9438" s="1" t="s">
        <v>139</v>
      </c>
      <c r="F9438" s="1" t="s">
        <v>22278</v>
      </c>
      <c r="G9438" s="14">
        <v>919446104466</v>
      </c>
      <c r="H9438" s="1" t="s">
        <v>20</v>
      </c>
      <c r="I9438" s="1" t="s">
        <v>9</v>
      </c>
      <c r="J9438" s="1" t="s">
        <v>70</v>
      </c>
      <c r="K9438" s="3" t="s">
        <v>17</v>
      </c>
      <c r="L9438" s="1" t="s">
        <v>70</v>
      </c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1"/>
      <c r="AA9438" s="1" t="s">
        <v>11</v>
      </c>
      <c r="AB9438" s="3" t="s">
        <v>321</v>
      </c>
      <c r="AC9438" s="23" t="s">
        <v>37801</v>
      </c>
      <c r="AD9438" s="23" t="s">
        <v>46473</v>
      </c>
      <c r="AE9438" t="s">
        <v>35409</v>
      </c>
    </row>
    <row r="9439" spans="1:31" ht="14.25" customHeight="1">
      <c r="A9439" s="1">
        <v>9438</v>
      </c>
      <c r="B9439" s="1" t="s">
        <v>54</v>
      </c>
      <c r="C9439" s="1" t="s">
        <v>3022</v>
      </c>
      <c r="D9439" s="1" t="s">
        <v>1857</v>
      </c>
      <c r="E9439" s="1" t="s">
        <v>16165</v>
      </c>
      <c r="F9439" s="1" t="s">
        <v>22280</v>
      </c>
      <c r="G9439" s="14">
        <v>91944406441</v>
      </c>
      <c r="H9439" s="1" t="s">
        <v>15</v>
      </c>
      <c r="I9439" s="1" t="s">
        <v>41</v>
      </c>
      <c r="J9439" s="1" t="s">
        <v>70</v>
      </c>
      <c r="K9439" s="3" t="s">
        <v>42</v>
      </c>
      <c r="L9439" s="1" t="s">
        <v>70</v>
      </c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1"/>
      <c r="AA9439" s="1" t="s">
        <v>16</v>
      </c>
      <c r="AB9439" s="3" t="s">
        <v>12</v>
      </c>
      <c r="AC9439" s="23" t="s">
        <v>37801</v>
      </c>
      <c r="AD9439" s="23" t="s">
        <v>46474</v>
      </c>
      <c r="AE9439" t="s">
        <v>35409</v>
      </c>
    </row>
    <row r="9440" spans="1:31" ht="14.25" customHeight="1">
      <c r="A9440" s="1">
        <v>9439</v>
      </c>
      <c r="B9440" s="9" t="s">
        <v>6</v>
      </c>
      <c r="C9440" s="1" t="s">
        <v>3025</v>
      </c>
      <c r="D9440" s="1" t="s">
        <v>126</v>
      </c>
      <c r="E9440" s="1" t="s">
        <v>40</v>
      </c>
      <c r="F9440" s="1" t="s">
        <v>22281</v>
      </c>
      <c r="G9440" s="14">
        <v>91694440001</v>
      </c>
      <c r="H9440" s="1" t="s">
        <v>8</v>
      </c>
      <c r="I9440" s="1" t="s">
        <v>37779</v>
      </c>
      <c r="J9440" s="1" t="s">
        <v>70</v>
      </c>
      <c r="K9440" s="3" t="s">
        <v>42</v>
      </c>
      <c r="L9440" s="1" t="s">
        <v>70</v>
      </c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1"/>
      <c r="AA9440" s="1" t="s">
        <v>16</v>
      </c>
      <c r="AB9440" s="3" t="s">
        <v>12</v>
      </c>
      <c r="AC9440" s="23" t="s">
        <v>37801</v>
      </c>
      <c r="AD9440" s="23" t="s">
        <v>46475</v>
      </c>
      <c r="AE9440" t="s">
        <v>35399</v>
      </c>
    </row>
    <row r="9441" spans="1:31" ht="14.25" customHeight="1">
      <c r="A9441" s="1">
        <v>9440</v>
      </c>
      <c r="B9441" s="1" t="s">
        <v>54</v>
      </c>
      <c r="C9441" s="1" t="s">
        <v>3029</v>
      </c>
      <c r="D9441" s="1" t="s">
        <v>1678</v>
      </c>
      <c r="E9441" s="1" t="s">
        <v>152</v>
      </c>
      <c r="F9441" s="1" t="s">
        <v>22285</v>
      </c>
      <c r="G9441" s="14">
        <v>919446409404</v>
      </c>
      <c r="H9441" s="1" t="s">
        <v>8</v>
      </c>
      <c r="I9441" s="1" t="s">
        <v>41</v>
      </c>
      <c r="J9441" s="1" t="s">
        <v>70</v>
      </c>
      <c r="K9441" s="3" t="s">
        <v>42</v>
      </c>
      <c r="L9441" s="1" t="s">
        <v>70</v>
      </c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1"/>
      <c r="AA9441" s="1" t="s">
        <v>16</v>
      </c>
      <c r="AB9441" s="3" t="s">
        <v>12</v>
      </c>
      <c r="AC9441" s="23" t="s">
        <v>37801</v>
      </c>
      <c r="AD9441" s="23" t="s">
        <v>46476</v>
      </c>
      <c r="AE9441" t="s">
        <v>35409</v>
      </c>
    </row>
    <row r="9442" spans="1:31" ht="14.25" customHeight="1">
      <c r="A9442" s="1">
        <v>9441</v>
      </c>
      <c r="B9442" s="1" t="s">
        <v>54</v>
      </c>
      <c r="C9442" s="1" t="s">
        <v>3032</v>
      </c>
      <c r="D9442" s="1" t="s">
        <v>8743</v>
      </c>
      <c r="E9442" s="1" t="s">
        <v>139</v>
      </c>
      <c r="F9442" s="1" t="s">
        <v>22288</v>
      </c>
      <c r="G9442" s="14">
        <v>919444444669</v>
      </c>
      <c r="H9442" s="1" t="s">
        <v>8</v>
      </c>
      <c r="I9442" s="1" t="s">
        <v>41</v>
      </c>
      <c r="J9442" s="1" t="s">
        <v>70</v>
      </c>
      <c r="K9442" s="3" t="s">
        <v>42</v>
      </c>
      <c r="L9442" s="1" t="s">
        <v>70</v>
      </c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1"/>
      <c r="AA9442" s="1" t="s">
        <v>16</v>
      </c>
      <c r="AB9442" s="3" t="s">
        <v>12</v>
      </c>
      <c r="AC9442" s="23" t="s">
        <v>37801</v>
      </c>
      <c r="AD9442" s="23" t="s">
        <v>46477</v>
      </c>
      <c r="AE9442" t="s">
        <v>35409</v>
      </c>
    </row>
    <row r="9443" spans="1:31" ht="14.25" customHeight="1">
      <c r="A9443" s="1">
        <v>9442</v>
      </c>
      <c r="B9443" s="9" t="s">
        <v>6</v>
      </c>
      <c r="C9443" s="1" t="s">
        <v>3044</v>
      </c>
      <c r="D9443" s="1" t="s">
        <v>3045</v>
      </c>
      <c r="E9443" s="1" t="s">
        <v>139</v>
      </c>
      <c r="F9443" s="1" t="s">
        <v>22294</v>
      </c>
      <c r="G9443" s="14">
        <v>916969949999</v>
      </c>
      <c r="H9443" s="1" t="s">
        <v>8</v>
      </c>
      <c r="I9443" s="1" t="s">
        <v>9</v>
      </c>
      <c r="J9443" s="1" t="s">
        <v>70</v>
      </c>
      <c r="K9443" s="3" t="s">
        <v>17</v>
      </c>
      <c r="L9443" s="1" t="s">
        <v>70</v>
      </c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1"/>
      <c r="AA9443" s="1" t="s">
        <v>11</v>
      </c>
      <c r="AB9443" s="3" t="s">
        <v>13</v>
      </c>
      <c r="AC9443" s="23" t="s">
        <v>37801</v>
      </c>
      <c r="AD9443" s="23" t="s">
        <v>46478</v>
      </c>
      <c r="AE9443" t="s">
        <v>35399</v>
      </c>
    </row>
    <row r="9444" spans="1:31" ht="14.25" customHeight="1">
      <c r="A9444" s="1">
        <v>9443</v>
      </c>
      <c r="B9444" s="1" t="s">
        <v>54</v>
      </c>
      <c r="C9444" s="1" t="s">
        <v>3046</v>
      </c>
      <c r="D9444" s="1" t="s">
        <v>1807</v>
      </c>
      <c r="E9444" s="1" t="s">
        <v>724</v>
      </c>
      <c r="F9444" s="1" t="s">
        <v>22295</v>
      </c>
      <c r="G9444" s="14">
        <v>919664694961</v>
      </c>
      <c r="H9444" s="1" t="s">
        <v>8</v>
      </c>
      <c r="I9444" s="1" t="s">
        <v>9</v>
      </c>
      <c r="J9444" s="1" t="s">
        <v>70</v>
      </c>
      <c r="K9444" s="3" t="s">
        <v>42</v>
      </c>
      <c r="L9444" s="1" t="s">
        <v>70</v>
      </c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1"/>
      <c r="AA9444" s="1" t="s">
        <v>16</v>
      </c>
      <c r="AB9444" s="3" t="s">
        <v>12</v>
      </c>
      <c r="AC9444" s="23" t="s">
        <v>37801</v>
      </c>
      <c r="AD9444" s="23" t="s">
        <v>46479</v>
      </c>
      <c r="AE9444" t="s">
        <v>35409</v>
      </c>
    </row>
    <row r="9445" spans="1:31" ht="14.25" customHeight="1">
      <c r="A9445" s="1">
        <v>9444</v>
      </c>
      <c r="B9445" s="9" t="s">
        <v>6</v>
      </c>
      <c r="C9445" s="1" t="s">
        <v>3070</v>
      </c>
      <c r="D9445" s="1" t="s">
        <v>3071</v>
      </c>
      <c r="E9445" s="1" t="s">
        <v>3072</v>
      </c>
      <c r="F9445" s="1" t="s">
        <v>22309</v>
      </c>
      <c r="G9445" s="14">
        <v>919646411144</v>
      </c>
      <c r="H9445" s="1" t="s">
        <v>132</v>
      </c>
      <c r="I9445" s="1" t="s">
        <v>41</v>
      </c>
      <c r="J9445" s="1" t="s">
        <v>70</v>
      </c>
      <c r="K9445" s="3" t="s">
        <v>42</v>
      </c>
      <c r="L9445" s="1" t="s">
        <v>70</v>
      </c>
      <c r="M9445" s="3" t="s">
        <v>178</v>
      </c>
      <c r="N9445" s="3" t="s">
        <v>70</v>
      </c>
      <c r="O9445" s="3" t="s">
        <v>171</v>
      </c>
      <c r="P9445" s="3" t="s">
        <v>70</v>
      </c>
      <c r="Q9445" s="3"/>
      <c r="R9445" s="3"/>
      <c r="S9445" s="3"/>
      <c r="T9445" s="3"/>
      <c r="U9445" s="3"/>
      <c r="V9445" s="3"/>
      <c r="W9445" s="3"/>
      <c r="X9445" s="3"/>
      <c r="Y9445" s="3"/>
      <c r="Z9445" s="1"/>
      <c r="AA9445" s="1" t="s">
        <v>16</v>
      </c>
      <c r="AB9445" s="3" t="s">
        <v>12</v>
      </c>
      <c r="AC9445" s="23" t="s">
        <v>37801</v>
      </c>
      <c r="AD9445" s="23" t="s">
        <v>46480</v>
      </c>
      <c r="AE9445" t="s">
        <v>35399</v>
      </c>
    </row>
    <row r="9446" spans="1:31" ht="14.25" customHeight="1">
      <c r="A9446" s="1">
        <v>9445</v>
      </c>
      <c r="B9446" s="1" t="s">
        <v>54</v>
      </c>
      <c r="C9446" s="1" t="s">
        <v>3075</v>
      </c>
      <c r="D9446" s="1" t="s">
        <v>1836</v>
      </c>
      <c r="E9446" s="1" t="s">
        <v>558</v>
      </c>
      <c r="F9446" s="1" t="s">
        <v>22311</v>
      </c>
      <c r="G9446" s="14">
        <v>914141004644</v>
      </c>
      <c r="H9446" s="1" t="s">
        <v>20</v>
      </c>
      <c r="I9446" s="1" t="s">
        <v>41</v>
      </c>
      <c r="J9446" s="1" t="s">
        <v>70</v>
      </c>
      <c r="K9446" s="3" t="s">
        <v>42</v>
      </c>
      <c r="L9446" s="1" t="s">
        <v>70</v>
      </c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1"/>
      <c r="AA9446" s="1" t="s">
        <v>16</v>
      </c>
      <c r="AB9446" s="3" t="s">
        <v>12</v>
      </c>
      <c r="AC9446" s="23" t="s">
        <v>37801</v>
      </c>
      <c r="AD9446" s="23" t="s">
        <v>46481</v>
      </c>
      <c r="AE9446" t="s">
        <v>35410</v>
      </c>
    </row>
    <row r="9447" spans="1:31" ht="14.25" customHeight="1">
      <c r="A9447" s="1">
        <v>9446</v>
      </c>
      <c r="B9447" s="9" t="s">
        <v>6</v>
      </c>
      <c r="C9447" s="1" t="s">
        <v>3120</v>
      </c>
      <c r="D9447" s="1" t="s">
        <v>2577</v>
      </c>
      <c r="E9447" s="1" t="s">
        <v>3121</v>
      </c>
      <c r="F9447" s="1" t="s">
        <v>22335</v>
      </c>
      <c r="G9447" s="14">
        <v>919909961096</v>
      </c>
      <c r="H9447" s="1" t="s">
        <v>15</v>
      </c>
      <c r="I9447" s="1" t="s">
        <v>41</v>
      </c>
      <c r="J9447" s="1" t="s">
        <v>70</v>
      </c>
      <c r="K9447" s="3" t="s">
        <v>42</v>
      </c>
      <c r="L9447" s="1" t="s">
        <v>70</v>
      </c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1"/>
      <c r="AA9447" s="1" t="s">
        <v>16</v>
      </c>
      <c r="AB9447" s="3" t="s">
        <v>12</v>
      </c>
      <c r="AC9447" s="23" t="s">
        <v>37801</v>
      </c>
      <c r="AD9447" s="23" t="s">
        <v>46482</v>
      </c>
      <c r="AE9447" t="s">
        <v>35394</v>
      </c>
    </row>
    <row r="9448" spans="1:31" ht="14.25" customHeight="1">
      <c r="A9448" s="1">
        <v>9447</v>
      </c>
      <c r="B9448" s="1" t="s">
        <v>54</v>
      </c>
      <c r="C9448" s="1" t="s">
        <v>3127</v>
      </c>
      <c r="D9448" s="1" t="s">
        <v>555</v>
      </c>
      <c r="E9448" s="1" t="s">
        <v>287</v>
      </c>
      <c r="F9448" s="1" t="s">
        <v>31416</v>
      </c>
      <c r="G9448" s="14">
        <v>9199469190</v>
      </c>
      <c r="H9448" s="1" t="s">
        <v>37</v>
      </c>
      <c r="I9448" s="1" t="s">
        <v>9</v>
      </c>
      <c r="J9448" s="1" t="s">
        <v>70</v>
      </c>
      <c r="K9448" s="3" t="s">
        <v>63</v>
      </c>
      <c r="L9448" s="1" t="s">
        <v>70</v>
      </c>
      <c r="M9448" s="3" t="s">
        <v>213</v>
      </c>
      <c r="N9448" s="3" t="s">
        <v>70</v>
      </c>
      <c r="O9448" s="3" t="s">
        <v>17</v>
      </c>
      <c r="P9448" s="3" t="s">
        <v>70</v>
      </c>
      <c r="Q9448" s="3" t="s">
        <v>42</v>
      </c>
      <c r="R9448" s="3" t="s">
        <v>70</v>
      </c>
      <c r="S9448" s="3" t="s">
        <v>27</v>
      </c>
      <c r="T9448" s="3" t="s">
        <v>70</v>
      </c>
      <c r="U9448" s="3" t="s">
        <v>117</v>
      </c>
      <c r="V9448" s="3" t="s">
        <v>70</v>
      </c>
      <c r="W9448" s="3" t="s">
        <v>178</v>
      </c>
      <c r="X9448" s="3" t="s">
        <v>70</v>
      </c>
      <c r="Y9448" s="3" t="s">
        <v>171</v>
      </c>
      <c r="Z9448" s="1" t="s">
        <v>70</v>
      </c>
      <c r="AA9448" s="1" t="s">
        <v>16</v>
      </c>
      <c r="AB9448" s="3" t="s">
        <v>12</v>
      </c>
      <c r="AC9448" s="23" t="s">
        <v>37801</v>
      </c>
      <c r="AD9448" s="23" t="s">
        <v>46483</v>
      </c>
      <c r="AE9448" t="s">
        <v>35394</v>
      </c>
    </row>
    <row r="9449" spans="1:31" ht="14.25" customHeight="1">
      <c r="A9449" s="1">
        <v>9448</v>
      </c>
      <c r="B9449" s="1" t="s">
        <v>54</v>
      </c>
      <c r="C9449" s="1" t="s">
        <v>3134</v>
      </c>
      <c r="D9449" s="1" t="s">
        <v>16034</v>
      </c>
      <c r="E9449" s="1" t="s">
        <v>5770</v>
      </c>
      <c r="F9449" s="1" t="s">
        <v>22342</v>
      </c>
      <c r="G9449" s="14">
        <v>91990904604</v>
      </c>
      <c r="H9449" s="1" t="s">
        <v>20</v>
      </c>
      <c r="I9449" s="1" t="s">
        <v>41</v>
      </c>
      <c r="J9449" s="1" t="s">
        <v>70</v>
      </c>
      <c r="K9449" s="3" t="s">
        <v>42</v>
      </c>
      <c r="L9449" s="1" t="s">
        <v>70</v>
      </c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1"/>
      <c r="AA9449" s="1" t="s">
        <v>16</v>
      </c>
      <c r="AB9449" s="3" t="s">
        <v>12</v>
      </c>
      <c r="AC9449" s="23" t="s">
        <v>37801</v>
      </c>
      <c r="AD9449" s="23" t="s">
        <v>41616</v>
      </c>
      <c r="AE9449" t="s">
        <v>35399</v>
      </c>
    </row>
    <row r="9450" spans="1:31" ht="14.25" customHeight="1">
      <c r="A9450" s="1">
        <v>9449</v>
      </c>
      <c r="B9450" s="1" t="s">
        <v>54</v>
      </c>
      <c r="C9450" s="1" t="s">
        <v>3139</v>
      </c>
      <c r="D9450" s="1" t="s">
        <v>3140</v>
      </c>
      <c r="E9450" s="1" t="s">
        <v>362</v>
      </c>
      <c r="F9450" s="1" t="s">
        <v>22346</v>
      </c>
      <c r="G9450" s="14">
        <v>919444004460</v>
      </c>
      <c r="H9450" s="1" t="s">
        <v>8</v>
      </c>
      <c r="I9450" s="1" t="s">
        <v>62</v>
      </c>
      <c r="J9450" s="1" t="s">
        <v>70</v>
      </c>
      <c r="K9450" s="3" t="s">
        <v>42</v>
      </c>
      <c r="L9450" s="1" t="s">
        <v>70</v>
      </c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1"/>
      <c r="AA9450" s="1" t="s">
        <v>16</v>
      </c>
      <c r="AB9450" s="3" t="s">
        <v>12</v>
      </c>
      <c r="AC9450" s="23" t="s">
        <v>37801</v>
      </c>
      <c r="AD9450" s="23" t="s">
        <v>46484</v>
      </c>
      <c r="AE9450" t="s">
        <v>35409</v>
      </c>
    </row>
    <row r="9451" spans="1:31" ht="14.25" customHeight="1">
      <c r="A9451" s="1">
        <v>9450</v>
      </c>
      <c r="B9451" s="1" t="s">
        <v>54</v>
      </c>
      <c r="C9451" s="1" t="s">
        <v>3153</v>
      </c>
      <c r="D9451" s="1" t="s">
        <v>911</v>
      </c>
      <c r="E9451" s="1" t="s">
        <v>3154</v>
      </c>
      <c r="F9451" s="1" t="s">
        <v>33660</v>
      </c>
      <c r="G9451" s="14">
        <v>91946004614</v>
      </c>
      <c r="H9451" s="1" t="s">
        <v>20</v>
      </c>
      <c r="I9451" s="1" t="s">
        <v>41</v>
      </c>
      <c r="J9451" s="1" t="s">
        <v>70</v>
      </c>
      <c r="K9451" s="3" t="s">
        <v>17</v>
      </c>
      <c r="L9451" s="1" t="s">
        <v>70</v>
      </c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1"/>
      <c r="AA9451" s="1" t="s">
        <v>11</v>
      </c>
      <c r="AB9451" s="3" t="s">
        <v>274</v>
      </c>
      <c r="AC9451" s="23" t="s">
        <v>37801</v>
      </c>
      <c r="AD9451" s="23" t="s">
        <v>46485</v>
      </c>
      <c r="AE9451" t="s">
        <v>35410</v>
      </c>
    </row>
    <row r="9452" spans="1:31" ht="14.25" customHeight="1">
      <c r="A9452" s="1">
        <v>9451</v>
      </c>
      <c r="B9452" s="1" t="s">
        <v>54</v>
      </c>
      <c r="C9452" s="1" t="s">
        <v>3156</v>
      </c>
      <c r="D9452" s="1" t="s">
        <v>84</v>
      </c>
      <c r="E9452" s="1"/>
      <c r="F9452" s="1" t="s">
        <v>31420</v>
      </c>
      <c r="G9452" s="14">
        <v>91944444404</v>
      </c>
      <c r="H9452" s="1" t="s">
        <v>20</v>
      </c>
      <c r="I9452" s="1" t="s">
        <v>41</v>
      </c>
      <c r="J9452" s="1" t="s">
        <v>70</v>
      </c>
      <c r="K9452" s="3" t="s">
        <v>178</v>
      </c>
      <c r="L9452" s="1" t="s">
        <v>70</v>
      </c>
      <c r="M9452" s="3" t="s">
        <v>171</v>
      </c>
      <c r="N9452" s="3" t="s">
        <v>70</v>
      </c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1"/>
      <c r="AA9452" s="1" t="s">
        <v>16</v>
      </c>
      <c r="AB9452" s="3" t="s">
        <v>12</v>
      </c>
      <c r="AC9452" s="23" t="s">
        <v>37801</v>
      </c>
      <c r="AD9452" s="23" t="s">
        <v>46486</v>
      </c>
      <c r="AE9452" t="s">
        <v>35409</v>
      </c>
    </row>
    <row r="9453" spans="1:31" ht="14.25" customHeight="1">
      <c r="A9453" s="1">
        <v>9452</v>
      </c>
      <c r="B9453" s="1" t="s">
        <v>54</v>
      </c>
      <c r="C9453" s="1" t="s">
        <v>3170</v>
      </c>
      <c r="D9453" s="1" t="s">
        <v>35994</v>
      </c>
      <c r="E9453" s="1" t="s">
        <v>2843</v>
      </c>
      <c r="F9453" s="1" t="s">
        <v>22358</v>
      </c>
      <c r="G9453" s="14">
        <v>91944604909</v>
      </c>
      <c r="H9453" s="1" t="s">
        <v>20</v>
      </c>
      <c r="I9453" s="1" t="s">
        <v>41</v>
      </c>
      <c r="J9453" s="1" t="s">
        <v>70</v>
      </c>
      <c r="K9453" s="3" t="s">
        <v>63</v>
      </c>
      <c r="L9453" s="1" t="s">
        <v>70</v>
      </c>
      <c r="M9453" s="3" t="s">
        <v>213</v>
      </c>
      <c r="N9453" s="3" t="s">
        <v>70</v>
      </c>
      <c r="O9453" s="3" t="s">
        <v>17</v>
      </c>
      <c r="P9453" s="3" t="s">
        <v>70</v>
      </c>
      <c r="Q9453" s="3" t="s">
        <v>42</v>
      </c>
      <c r="R9453" s="3" t="s">
        <v>70</v>
      </c>
      <c r="S9453" s="3" t="s">
        <v>27</v>
      </c>
      <c r="T9453" s="3" t="s">
        <v>70</v>
      </c>
      <c r="U9453" s="3" t="s">
        <v>117</v>
      </c>
      <c r="V9453" s="3" t="s">
        <v>70</v>
      </c>
      <c r="W9453" s="3" t="s">
        <v>178</v>
      </c>
      <c r="X9453" s="3" t="s">
        <v>70</v>
      </c>
      <c r="Y9453" s="3" t="s">
        <v>171</v>
      </c>
      <c r="Z9453" s="1" t="s">
        <v>70</v>
      </c>
      <c r="AA9453" s="1" t="s">
        <v>16</v>
      </c>
      <c r="AB9453" s="3" t="s">
        <v>12</v>
      </c>
      <c r="AC9453" s="23" t="s">
        <v>37801</v>
      </c>
      <c r="AD9453" s="23" t="s">
        <v>46487</v>
      </c>
      <c r="AE9453" t="s">
        <v>35410</v>
      </c>
    </row>
    <row r="9454" spans="1:31" ht="14.25" customHeight="1">
      <c r="A9454" s="1">
        <v>9453</v>
      </c>
      <c r="B9454" s="1" t="s">
        <v>54</v>
      </c>
      <c r="C9454" s="1" t="s">
        <v>3194</v>
      </c>
      <c r="D9454" s="1" t="s">
        <v>350</v>
      </c>
      <c r="E9454" s="1" t="s">
        <v>159</v>
      </c>
      <c r="F9454" s="1" t="s">
        <v>33667</v>
      </c>
      <c r="G9454" s="14">
        <v>91994000446</v>
      </c>
      <c r="H9454" s="1" t="s">
        <v>20</v>
      </c>
      <c r="I9454" s="1" t="s">
        <v>41</v>
      </c>
      <c r="J9454" s="1" t="s">
        <v>70</v>
      </c>
      <c r="K9454" s="3" t="s">
        <v>63</v>
      </c>
      <c r="L9454" s="1" t="s">
        <v>70</v>
      </c>
      <c r="M9454" s="3" t="s">
        <v>213</v>
      </c>
      <c r="N9454" s="3" t="s">
        <v>70</v>
      </c>
      <c r="O9454" s="3" t="s">
        <v>17</v>
      </c>
      <c r="P9454" s="3" t="s">
        <v>70</v>
      </c>
      <c r="Q9454" s="3" t="s">
        <v>42</v>
      </c>
      <c r="R9454" s="3" t="s">
        <v>70</v>
      </c>
      <c r="S9454" s="3" t="s">
        <v>27</v>
      </c>
      <c r="T9454" s="3" t="s">
        <v>70</v>
      </c>
      <c r="U9454" s="3" t="s">
        <v>117</v>
      </c>
      <c r="V9454" s="3" t="s">
        <v>70</v>
      </c>
      <c r="W9454" s="3" t="s">
        <v>178</v>
      </c>
      <c r="X9454" s="3" t="s">
        <v>70</v>
      </c>
      <c r="Y9454" s="3" t="s">
        <v>171</v>
      </c>
      <c r="Z9454" s="1" t="s">
        <v>70</v>
      </c>
      <c r="AA9454" s="1" t="s">
        <v>16</v>
      </c>
      <c r="AB9454" s="3" t="s">
        <v>12</v>
      </c>
      <c r="AC9454" s="23" t="s">
        <v>37801</v>
      </c>
      <c r="AD9454" s="23" t="s">
        <v>46488</v>
      </c>
      <c r="AE9454" t="s">
        <v>35394</v>
      </c>
    </row>
    <row r="9455" spans="1:31" ht="14.25" customHeight="1">
      <c r="A9455" s="1">
        <v>9454</v>
      </c>
      <c r="B9455" s="9" t="s">
        <v>6</v>
      </c>
      <c r="C9455" s="1" t="s">
        <v>3205</v>
      </c>
      <c r="D9455" s="1" t="s">
        <v>1421</v>
      </c>
      <c r="E9455" s="1" t="s">
        <v>19</v>
      </c>
      <c r="F9455" s="1" t="s">
        <v>22374</v>
      </c>
      <c r="G9455" s="14">
        <v>91914466091</v>
      </c>
      <c r="H9455" s="1" t="s">
        <v>20</v>
      </c>
      <c r="I9455" s="1" t="s">
        <v>9</v>
      </c>
      <c r="J9455" s="1" t="s">
        <v>70</v>
      </c>
      <c r="K9455" s="3" t="s">
        <v>42</v>
      </c>
      <c r="L9455" s="1" t="s">
        <v>70</v>
      </c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1"/>
      <c r="AA9455" s="1" t="s">
        <v>16</v>
      </c>
      <c r="AB9455" s="3" t="s">
        <v>12</v>
      </c>
      <c r="AC9455" s="23" t="s">
        <v>37801</v>
      </c>
      <c r="AD9455" s="23" t="s">
        <v>46489</v>
      </c>
      <c r="AE9455" t="s">
        <v>35399</v>
      </c>
    </row>
    <row r="9456" spans="1:31" ht="14.25" customHeight="1">
      <c r="A9456" s="1">
        <v>9455</v>
      </c>
      <c r="B9456" s="1" t="s">
        <v>54</v>
      </c>
      <c r="C9456" s="1" t="s">
        <v>3209</v>
      </c>
      <c r="D9456" s="1" t="s">
        <v>1175</v>
      </c>
      <c r="E9456" s="1" t="s">
        <v>328</v>
      </c>
      <c r="F9456" s="1" t="s">
        <v>22377</v>
      </c>
      <c r="G9456" s="14">
        <v>9194949199</v>
      </c>
      <c r="H9456" s="1" t="s">
        <v>37</v>
      </c>
      <c r="I9456" s="1" t="s">
        <v>9</v>
      </c>
      <c r="J9456" s="1" t="s">
        <v>70</v>
      </c>
      <c r="K9456" s="3" t="s">
        <v>63</v>
      </c>
      <c r="L9456" s="1" t="s">
        <v>70</v>
      </c>
      <c r="M9456" s="3" t="s">
        <v>213</v>
      </c>
      <c r="N9456" s="3" t="s">
        <v>70</v>
      </c>
      <c r="O9456" s="3" t="s">
        <v>17</v>
      </c>
      <c r="P9456" s="3" t="s">
        <v>70</v>
      </c>
      <c r="Q9456" s="3" t="s">
        <v>42</v>
      </c>
      <c r="R9456" s="3" t="s">
        <v>70</v>
      </c>
      <c r="S9456" s="3" t="s">
        <v>27</v>
      </c>
      <c r="T9456" s="3" t="s">
        <v>70</v>
      </c>
      <c r="U9456" s="3" t="s">
        <v>117</v>
      </c>
      <c r="V9456" s="3" t="s">
        <v>70</v>
      </c>
      <c r="W9456" s="3" t="s">
        <v>178</v>
      </c>
      <c r="X9456" s="3" t="s">
        <v>70</v>
      </c>
      <c r="Y9456" s="3" t="s">
        <v>171</v>
      </c>
      <c r="Z9456" s="1" t="s">
        <v>70</v>
      </c>
      <c r="AA9456" s="1" t="s">
        <v>16</v>
      </c>
      <c r="AB9456" s="3" t="s">
        <v>12</v>
      </c>
      <c r="AC9456" s="23" t="s">
        <v>37801</v>
      </c>
      <c r="AD9456" s="23" t="s">
        <v>46490</v>
      </c>
      <c r="AE9456" t="s">
        <v>35394</v>
      </c>
    </row>
    <row r="9457" spans="1:31" ht="14.25" customHeight="1">
      <c r="A9457" s="1">
        <v>9456</v>
      </c>
      <c r="B9457" s="9" t="s">
        <v>6</v>
      </c>
      <c r="C9457" s="1" t="s">
        <v>3210</v>
      </c>
      <c r="D9457" s="1" t="s">
        <v>58</v>
      </c>
      <c r="E9457" s="1" t="s">
        <v>3211</v>
      </c>
      <c r="F9457" s="1" t="s">
        <v>22378</v>
      </c>
      <c r="G9457" s="14">
        <v>91960166166</v>
      </c>
      <c r="H9457" s="1" t="s">
        <v>8</v>
      </c>
      <c r="I9457" s="1" t="s">
        <v>41</v>
      </c>
      <c r="J9457" s="1" t="s">
        <v>70</v>
      </c>
      <c r="K9457" s="3" t="s">
        <v>42</v>
      </c>
      <c r="L9457" s="1" t="s">
        <v>70</v>
      </c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1"/>
      <c r="AA9457" s="1" t="s">
        <v>16</v>
      </c>
      <c r="AB9457" s="3" t="s">
        <v>12</v>
      </c>
      <c r="AC9457" s="23" t="s">
        <v>37801</v>
      </c>
      <c r="AD9457" s="23" t="s">
        <v>46491</v>
      </c>
      <c r="AE9457" t="s">
        <v>35410</v>
      </c>
    </row>
    <row r="9458" spans="1:31" ht="14.25" customHeight="1">
      <c r="A9458" s="1">
        <v>9457</v>
      </c>
      <c r="B9458" s="1" t="s">
        <v>54</v>
      </c>
      <c r="C9458" s="1" t="s">
        <v>3215</v>
      </c>
      <c r="D9458" s="1" t="s">
        <v>280</v>
      </c>
      <c r="E9458" s="1" t="s">
        <v>6915</v>
      </c>
      <c r="F9458" s="1" t="s">
        <v>22381</v>
      </c>
      <c r="G9458" s="14">
        <v>9199044646</v>
      </c>
      <c r="H9458" s="1" t="s">
        <v>15</v>
      </c>
      <c r="I9458" s="1" t="s">
        <v>41</v>
      </c>
      <c r="J9458" s="1" t="s">
        <v>70</v>
      </c>
      <c r="K9458" s="3" t="s">
        <v>42</v>
      </c>
      <c r="L9458" s="1" t="s">
        <v>70</v>
      </c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1"/>
      <c r="AA9458" s="1" t="s">
        <v>16</v>
      </c>
      <c r="AB9458" s="3" t="s">
        <v>12</v>
      </c>
      <c r="AC9458" s="23" t="s">
        <v>37801</v>
      </c>
      <c r="AD9458" s="23" t="s">
        <v>46492</v>
      </c>
      <c r="AE9458" t="s">
        <v>35410</v>
      </c>
    </row>
    <row r="9459" spans="1:31" ht="14.25" customHeight="1">
      <c r="A9459" s="1">
        <v>9458</v>
      </c>
      <c r="B9459" s="1" t="s">
        <v>54</v>
      </c>
      <c r="C9459" s="1" t="s">
        <v>3236</v>
      </c>
      <c r="D9459" s="1" t="s">
        <v>35771</v>
      </c>
      <c r="E9459" s="1" t="s">
        <v>328</v>
      </c>
      <c r="F9459" s="1" t="s">
        <v>22396</v>
      </c>
      <c r="G9459" s="14">
        <v>9199464146</v>
      </c>
      <c r="H9459" s="1" t="s">
        <v>8</v>
      </c>
      <c r="I9459" s="1" t="s">
        <v>33</v>
      </c>
      <c r="J9459" s="1" t="s">
        <v>70</v>
      </c>
      <c r="K9459" s="3" t="s">
        <v>42</v>
      </c>
      <c r="L9459" s="1" t="s">
        <v>70</v>
      </c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1"/>
      <c r="AA9459" s="1" t="s">
        <v>16</v>
      </c>
      <c r="AB9459" s="3" t="s">
        <v>12</v>
      </c>
      <c r="AC9459" s="23" t="s">
        <v>37801</v>
      </c>
      <c r="AD9459" s="23" t="s">
        <v>43406</v>
      </c>
      <c r="AE9459" t="s">
        <v>35409</v>
      </c>
    </row>
    <row r="9460" spans="1:31" ht="14.25" customHeight="1">
      <c r="A9460" s="1">
        <v>9459</v>
      </c>
      <c r="B9460" s="9" t="s">
        <v>6</v>
      </c>
      <c r="C9460" s="1" t="s">
        <v>3264</v>
      </c>
      <c r="D9460" s="1" t="s">
        <v>841</v>
      </c>
      <c r="E9460" s="1" t="s">
        <v>40</v>
      </c>
      <c r="F9460" s="1" t="s">
        <v>22407</v>
      </c>
      <c r="G9460" s="14">
        <v>91940099649</v>
      </c>
      <c r="H9460" s="1" t="s">
        <v>132</v>
      </c>
      <c r="I9460" s="1" t="s">
        <v>62</v>
      </c>
      <c r="J9460" s="1" t="s">
        <v>70</v>
      </c>
      <c r="K9460" s="3" t="s">
        <v>42</v>
      </c>
      <c r="L9460" s="1" t="s">
        <v>70</v>
      </c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1"/>
      <c r="AA9460" s="1" t="s">
        <v>16</v>
      </c>
      <c r="AB9460" s="3" t="s">
        <v>12</v>
      </c>
      <c r="AC9460" s="23" t="s">
        <v>37801</v>
      </c>
      <c r="AD9460" s="23" t="s">
        <v>44671</v>
      </c>
      <c r="AE9460" t="s">
        <v>35394</v>
      </c>
    </row>
    <row r="9461" spans="1:31" ht="14.25" customHeight="1">
      <c r="A9461" s="1">
        <v>9460</v>
      </c>
      <c r="B9461" s="9" t="s">
        <v>6</v>
      </c>
      <c r="C9461" s="1" t="s">
        <v>3265</v>
      </c>
      <c r="D9461" s="1" t="s">
        <v>494</v>
      </c>
      <c r="E9461" s="1" t="s">
        <v>506</v>
      </c>
      <c r="F9461" s="1" t="s">
        <v>22408</v>
      </c>
      <c r="G9461" s="14">
        <v>9144664090</v>
      </c>
      <c r="H9461" s="1" t="s">
        <v>8</v>
      </c>
      <c r="I9461" s="1" t="s">
        <v>41</v>
      </c>
      <c r="J9461" s="1" t="s">
        <v>70</v>
      </c>
      <c r="K9461" s="3" t="s">
        <v>42</v>
      </c>
      <c r="L9461" s="1" t="s">
        <v>70</v>
      </c>
      <c r="M9461" s="3" t="s">
        <v>178</v>
      </c>
      <c r="N9461" s="3" t="s">
        <v>70</v>
      </c>
      <c r="O9461" s="3" t="s">
        <v>171</v>
      </c>
      <c r="P9461" s="3" t="s">
        <v>70</v>
      </c>
      <c r="Q9461" s="3"/>
      <c r="R9461" s="3"/>
      <c r="S9461" s="3"/>
      <c r="T9461" s="3"/>
      <c r="U9461" s="3"/>
      <c r="V9461" s="3"/>
      <c r="W9461" s="3"/>
      <c r="X9461" s="3"/>
      <c r="Y9461" s="3"/>
      <c r="Z9461" s="1"/>
      <c r="AA9461" s="1" t="s">
        <v>16</v>
      </c>
      <c r="AB9461" s="3" t="s">
        <v>12</v>
      </c>
      <c r="AC9461" s="23" t="s">
        <v>37801</v>
      </c>
      <c r="AD9461" s="23" t="s">
        <v>43410</v>
      </c>
      <c r="AE9461" t="s">
        <v>35410</v>
      </c>
    </row>
    <row r="9462" spans="1:31" ht="14.25" customHeight="1">
      <c r="A9462" s="1">
        <v>9461</v>
      </c>
      <c r="B9462" s="1" t="s">
        <v>54</v>
      </c>
      <c r="C9462" s="1" t="s">
        <v>3268</v>
      </c>
      <c r="D9462" s="1" t="s">
        <v>917</v>
      </c>
      <c r="E9462" s="1" t="s">
        <v>35560</v>
      </c>
      <c r="F9462" s="1" t="s">
        <v>22409</v>
      </c>
      <c r="G9462" s="14">
        <v>919496999</v>
      </c>
      <c r="H9462" s="1" t="s">
        <v>8</v>
      </c>
      <c r="I9462" s="1" t="s">
        <v>62</v>
      </c>
      <c r="J9462" s="1" t="s">
        <v>70</v>
      </c>
      <c r="K9462" s="3" t="s">
        <v>27</v>
      </c>
      <c r="L9462" s="1" t="s">
        <v>70</v>
      </c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1"/>
      <c r="AA9462" s="1" t="s">
        <v>16</v>
      </c>
      <c r="AB9462" s="3" t="s">
        <v>12</v>
      </c>
      <c r="AC9462" s="23" t="s">
        <v>37801</v>
      </c>
      <c r="AD9462" s="23" t="s">
        <v>46493</v>
      </c>
      <c r="AE9462" t="s">
        <v>35394</v>
      </c>
    </row>
    <row r="9463" spans="1:31" ht="14.25" customHeight="1">
      <c r="A9463" s="1">
        <v>9462</v>
      </c>
      <c r="B9463" s="1" t="s">
        <v>54</v>
      </c>
      <c r="C9463" s="1" t="s">
        <v>3269</v>
      </c>
      <c r="D9463" s="1" t="s">
        <v>2046</v>
      </c>
      <c r="E9463" s="1" t="s">
        <v>90</v>
      </c>
      <c r="F9463" s="1" t="s">
        <v>31427</v>
      </c>
      <c r="G9463" s="14">
        <v>91994610061</v>
      </c>
      <c r="H9463" s="1" t="s">
        <v>8</v>
      </c>
      <c r="I9463" s="1" t="s">
        <v>9</v>
      </c>
      <c r="J9463" s="1" t="s">
        <v>70</v>
      </c>
      <c r="K9463" s="3" t="s">
        <v>42</v>
      </c>
      <c r="L9463" s="1" t="s">
        <v>70</v>
      </c>
      <c r="M9463" s="3" t="s">
        <v>27</v>
      </c>
      <c r="N9463" s="3" t="s">
        <v>70</v>
      </c>
      <c r="O9463" s="3" t="s">
        <v>117</v>
      </c>
      <c r="P9463" s="3" t="s">
        <v>70</v>
      </c>
      <c r="Q9463" s="3"/>
      <c r="R9463" s="3"/>
      <c r="S9463" s="3"/>
      <c r="T9463" s="3"/>
      <c r="U9463" s="3"/>
      <c r="V9463" s="3"/>
      <c r="W9463" s="3"/>
      <c r="X9463" s="3"/>
      <c r="Y9463" s="3"/>
      <c r="Z9463" s="1"/>
      <c r="AA9463" s="1" t="s">
        <v>16</v>
      </c>
      <c r="AB9463" s="3" t="s">
        <v>12</v>
      </c>
      <c r="AC9463" s="23" t="s">
        <v>37801</v>
      </c>
      <c r="AD9463" s="23" t="s">
        <v>46494</v>
      </c>
      <c r="AE9463" t="s">
        <v>35399</v>
      </c>
    </row>
    <row r="9464" spans="1:31" ht="14.25" customHeight="1">
      <c r="A9464" s="1">
        <v>9463</v>
      </c>
      <c r="B9464" s="1" t="s">
        <v>54</v>
      </c>
      <c r="C9464" s="1" t="s">
        <v>3280</v>
      </c>
      <c r="D9464" s="1" t="s">
        <v>36520</v>
      </c>
      <c r="E9464" s="1" t="s">
        <v>37159</v>
      </c>
      <c r="F9464" s="1" t="s">
        <v>22415</v>
      </c>
      <c r="G9464" s="14">
        <v>9199461960</v>
      </c>
      <c r="H9464" s="1" t="s">
        <v>8</v>
      </c>
      <c r="I9464" s="1" t="s">
        <v>9</v>
      </c>
      <c r="J9464" s="1" t="s">
        <v>70</v>
      </c>
      <c r="K9464" s="3" t="s">
        <v>171</v>
      </c>
      <c r="L9464" s="1" t="s">
        <v>70</v>
      </c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1"/>
      <c r="AA9464" s="1" t="s">
        <v>16</v>
      </c>
      <c r="AB9464" s="3" t="s">
        <v>12</v>
      </c>
      <c r="AC9464" s="23" t="s">
        <v>37801</v>
      </c>
      <c r="AD9464" s="23" t="s">
        <v>46495</v>
      </c>
      <c r="AE9464" t="s">
        <v>35399</v>
      </c>
    </row>
    <row r="9465" spans="1:31" ht="14.25" customHeight="1">
      <c r="A9465" s="1">
        <v>9464</v>
      </c>
      <c r="B9465" s="9" t="s">
        <v>6</v>
      </c>
      <c r="C9465" s="1" t="s">
        <v>3294</v>
      </c>
      <c r="D9465" s="1" t="s">
        <v>359</v>
      </c>
      <c r="E9465" s="1" t="s">
        <v>724</v>
      </c>
      <c r="F9465" s="1" t="s">
        <v>22424</v>
      </c>
      <c r="G9465" s="14">
        <v>9199066644</v>
      </c>
      <c r="H9465" s="1" t="s">
        <v>8</v>
      </c>
      <c r="I9465" s="1" t="s">
        <v>41</v>
      </c>
      <c r="J9465" s="1" t="s">
        <v>70</v>
      </c>
      <c r="K9465" s="3" t="s">
        <v>42</v>
      </c>
      <c r="L9465" s="1" t="s">
        <v>70</v>
      </c>
      <c r="M9465" s="3" t="s">
        <v>178</v>
      </c>
      <c r="N9465" s="3" t="s">
        <v>70</v>
      </c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1"/>
      <c r="AA9465" s="1" t="s">
        <v>16</v>
      </c>
      <c r="AB9465" s="3" t="s">
        <v>12</v>
      </c>
      <c r="AC9465" s="23" t="s">
        <v>37801</v>
      </c>
      <c r="AD9465" s="23" t="s">
        <v>46496</v>
      </c>
      <c r="AE9465" t="s">
        <v>35394</v>
      </c>
    </row>
    <row r="9466" spans="1:31" ht="14.25" customHeight="1">
      <c r="A9466" s="1">
        <v>9465</v>
      </c>
      <c r="B9466" s="1" t="s">
        <v>54</v>
      </c>
      <c r="C9466" s="1" t="s">
        <v>3303</v>
      </c>
      <c r="D9466" s="1" t="s">
        <v>35995</v>
      </c>
      <c r="E9466" s="1" t="s">
        <v>3656</v>
      </c>
      <c r="F9466" s="1" t="s">
        <v>31431</v>
      </c>
      <c r="G9466" s="14">
        <v>919614149949</v>
      </c>
      <c r="H9466" s="1" t="s">
        <v>20</v>
      </c>
      <c r="I9466" s="1" t="s">
        <v>41</v>
      </c>
      <c r="J9466" s="1" t="s">
        <v>70</v>
      </c>
      <c r="K9466" s="3" t="s">
        <v>17</v>
      </c>
      <c r="L9466" s="1" t="s">
        <v>70</v>
      </c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1"/>
      <c r="AA9466" s="1" t="s">
        <v>11</v>
      </c>
      <c r="AB9466" s="3" t="s">
        <v>56</v>
      </c>
      <c r="AC9466" s="23" t="s">
        <v>37801</v>
      </c>
      <c r="AD9466" s="23" t="s">
        <v>46497</v>
      </c>
      <c r="AE9466" t="s">
        <v>35399</v>
      </c>
    </row>
    <row r="9467" spans="1:31" ht="14.25" customHeight="1">
      <c r="A9467" s="1">
        <v>9466</v>
      </c>
      <c r="B9467" s="1" t="s">
        <v>54</v>
      </c>
      <c r="C9467" s="1" t="s">
        <v>3310</v>
      </c>
      <c r="D9467" s="1" t="s">
        <v>3326</v>
      </c>
      <c r="E9467" s="1" t="s">
        <v>40</v>
      </c>
      <c r="F9467" s="1" t="s">
        <v>33683</v>
      </c>
      <c r="G9467" s="14">
        <v>919494199499</v>
      </c>
      <c r="H9467" s="1" t="s">
        <v>8</v>
      </c>
      <c r="I9467" s="1" t="s">
        <v>41</v>
      </c>
      <c r="J9467" s="1" t="s">
        <v>70</v>
      </c>
      <c r="K9467" s="3" t="s">
        <v>17</v>
      </c>
      <c r="L9467" s="1" t="s">
        <v>70</v>
      </c>
      <c r="M9467" s="4" t="s">
        <v>42</v>
      </c>
      <c r="N9467" s="3" t="s">
        <v>70</v>
      </c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1"/>
      <c r="AA9467" s="1" t="s">
        <v>16</v>
      </c>
      <c r="AB9467" s="3" t="s">
        <v>12</v>
      </c>
      <c r="AC9467" s="23" t="s">
        <v>37801</v>
      </c>
      <c r="AD9467" s="23" t="s">
        <v>46498</v>
      </c>
      <c r="AE9467" t="s">
        <v>35409</v>
      </c>
    </row>
    <row r="9468" spans="1:31" ht="14.25" customHeight="1">
      <c r="A9468" s="1">
        <v>9467</v>
      </c>
      <c r="B9468" s="1" t="s">
        <v>54</v>
      </c>
      <c r="C9468" s="1" t="s">
        <v>3324</v>
      </c>
      <c r="D9468" s="1" t="s">
        <v>86</v>
      </c>
      <c r="E9468" s="1" t="s">
        <v>139</v>
      </c>
      <c r="F9468" s="1" t="s">
        <v>22443</v>
      </c>
      <c r="G9468" s="14">
        <v>91949499999</v>
      </c>
      <c r="H9468" s="1" t="s">
        <v>20</v>
      </c>
      <c r="I9468" s="1" t="s">
        <v>62</v>
      </c>
      <c r="J9468" s="1" t="s">
        <v>70</v>
      </c>
      <c r="K9468" s="3" t="s">
        <v>42</v>
      </c>
      <c r="L9468" s="1" t="s">
        <v>70</v>
      </c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1"/>
      <c r="AA9468" s="1" t="s">
        <v>16</v>
      </c>
      <c r="AB9468" s="3" t="s">
        <v>12</v>
      </c>
      <c r="AC9468" s="23" t="s">
        <v>37801</v>
      </c>
      <c r="AD9468" s="23" t="s">
        <v>39422</v>
      </c>
      <c r="AE9468" t="s">
        <v>35399</v>
      </c>
    </row>
    <row r="9469" spans="1:31" ht="14.25" customHeight="1">
      <c r="A9469" s="1">
        <v>9468</v>
      </c>
      <c r="B9469" s="1" t="s">
        <v>54</v>
      </c>
      <c r="C9469" s="1" t="s">
        <v>3332</v>
      </c>
      <c r="D9469" s="1" t="s">
        <v>12509</v>
      </c>
      <c r="E9469" s="1" t="s">
        <v>37160</v>
      </c>
      <c r="F9469" s="1" t="s">
        <v>22447</v>
      </c>
      <c r="G9469" s="14">
        <v>91949649094</v>
      </c>
      <c r="H9469" s="1" t="s">
        <v>20</v>
      </c>
      <c r="I9469" s="1" t="s">
        <v>9</v>
      </c>
      <c r="J9469" s="1" t="s">
        <v>70</v>
      </c>
      <c r="K9469" s="3" t="s">
        <v>42</v>
      </c>
      <c r="L9469" s="1" t="s">
        <v>70</v>
      </c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1"/>
      <c r="AA9469" s="1" t="s">
        <v>16</v>
      </c>
      <c r="AB9469" s="3" t="s">
        <v>12</v>
      </c>
      <c r="AC9469" s="23" t="s">
        <v>37801</v>
      </c>
      <c r="AD9469" s="23" t="s">
        <v>46499</v>
      </c>
      <c r="AE9469" t="s">
        <v>35394</v>
      </c>
    </row>
    <row r="9470" spans="1:31" ht="14.25" customHeight="1">
      <c r="A9470" s="1">
        <v>9469</v>
      </c>
      <c r="B9470" s="1" t="s">
        <v>54</v>
      </c>
      <c r="C9470" s="1" t="s">
        <v>3334</v>
      </c>
      <c r="D9470" s="1" t="s">
        <v>951</v>
      </c>
      <c r="E9470" s="1" t="s">
        <v>40</v>
      </c>
      <c r="F9470" s="1" t="s">
        <v>31435</v>
      </c>
      <c r="G9470" s="14">
        <v>914494949446</v>
      </c>
      <c r="H9470" s="1" t="s">
        <v>20</v>
      </c>
      <c r="I9470" s="1" t="s">
        <v>41</v>
      </c>
      <c r="J9470" s="1" t="s">
        <v>70</v>
      </c>
      <c r="K9470" s="3" t="s">
        <v>42</v>
      </c>
      <c r="L9470" s="1" t="s">
        <v>70</v>
      </c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1"/>
      <c r="AA9470" s="1" t="s">
        <v>16</v>
      </c>
      <c r="AB9470" s="3" t="s">
        <v>12</v>
      </c>
      <c r="AC9470" s="23" t="s">
        <v>37801</v>
      </c>
      <c r="AD9470" s="23" t="s">
        <v>45346</v>
      </c>
      <c r="AE9470" t="s">
        <v>35410</v>
      </c>
    </row>
    <row r="9471" spans="1:31" ht="14.25" customHeight="1">
      <c r="A9471" s="1">
        <v>9470</v>
      </c>
      <c r="B9471" s="1" t="s">
        <v>54</v>
      </c>
      <c r="C9471" s="1" t="s">
        <v>3350</v>
      </c>
      <c r="D9471" s="1" t="s">
        <v>723</v>
      </c>
      <c r="E9471" s="1" t="s">
        <v>328</v>
      </c>
      <c r="F9471" s="1" t="s">
        <v>22456</v>
      </c>
      <c r="G9471" s="14">
        <v>9196641444</v>
      </c>
      <c r="H9471" s="1" t="s">
        <v>20</v>
      </c>
      <c r="I9471" s="1" t="s">
        <v>9</v>
      </c>
      <c r="J9471" s="1" t="s">
        <v>70</v>
      </c>
      <c r="K9471" s="3" t="s">
        <v>17</v>
      </c>
      <c r="L9471" s="1" t="s">
        <v>70</v>
      </c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1"/>
      <c r="AA9471" s="1" t="s">
        <v>11</v>
      </c>
      <c r="AB9471" s="3" t="s">
        <v>56</v>
      </c>
      <c r="AC9471" s="23" t="s">
        <v>37801</v>
      </c>
      <c r="AD9471" s="23" t="s">
        <v>46500</v>
      </c>
      <c r="AE9471" t="s">
        <v>35409</v>
      </c>
    </row>
    <row r="9472" spans="1:31" ht="14.25" customHeight="1">
      <c r="A9472" s="1">
        <v>9471</v>
      </c>
      <c r="B9472" s="1" t="s">
        <v>54</v>
      </c>
      <c r="C9472" s="1" t="s">
        <v>3354</v>
      </c>
      <c r="D9472" s="1" t="s">
        <v>371</v>
      </c>
      <c r="E9472" s="1" t="s">
        <v>2961</v>
      </c>
      <c r="F9472" s="1" t="s">
        <v>22459</v>
      </c>
      <c r="G9472" s="14">
        <v>91944609094</v>
      </c>
      <c r="H9472" s="1" t="s">
        <v>20</v>
      </c>
      <c r="I9472" s="1" t="s">
        <v>9</v>
      </c>
      <c r="J9472" s="1" t="s">
        <v>70</v>
      </c>
      <c r="K9472" s="3" t="s">
        <v>42</v>
      </c>
      <c r="L9472" s="1" t="s">
        <v>70</v>
      </c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1"/>
      <c r="AA9472" s="1" t="s">
        <v>16</v>
      </c>
      <c r="AB9472" s="3" t="s">
        <v>12</v>
      </c>
      <c r="AC9472" s="23" t="s">
        <v>37801</v>
      </c>
      <c r="AD9472" s="23" t="s">
        <v>45349</v>
      </c>
      <c r="AE9472" t="s">
        <v>35410</v>
      </c>
    </row>
    <row r="9473" spans="1:31" ht="14.25" customHeight="1">
      <c r="A9473" s="1">
        <v>9472</v>
      </c>
      <c r="B9473" s="9" t="s">
        <v>6</v>
      </c>
      <c r="C9473" s="1" t="s">
        <v>3358</v>
      </c>
      <c r="D9473" s="1" t="s">
        <v>1994</v>
      </c>
      <c r="E9473" s="1" t="s">
        <v>3359</v>
      </c>
      <c r="F9473" s="1" t="s">
        <v>31437</v>
      </c>
      <c r="G9473" s="14">
        <v>919909046069</v>
      </c>
      <c r="H9473" s="1" t="s">
        <v>20</v>
      </c>
      <c r="I9473" s="1" t="s">
        <v>41</v>
      </c>
      <c r="J9473" s="1" t="s">
        <v>70</v>
      </c>
      <c r="K9473" s="3" t="s">
        <v>42</v>
      </c>
      <c r="L9473" s="1" t="s">
        <v>70</v>
      </c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1"/>
      <c r="AA9473" s="1" t="s">
        <v>16</v>
      </c>
      <c r="AB9473" s="3" t="s">
        <v>12</v>
      </c>
      <c r="AC9473" s="23" t="s">
        <v>37801</v>
      </c>
      <c r="AD9473" s="23" t="s">
        <v>40022</v>
      </c>
      <c r="AE9473" t="s">
        <v>35394</v>
      </c>
    </row>
    <row r="9474" spans="1:31" ht="14.25" customHeight="1">
      <c r="A9474" s="1">
        <v>9473</v>
      </c>
      <c r="B9474" s="1" t="s">
        <v>54</v>
      </c>
      <c r="C9474" s="1" t="s">
        <v>3368</v>
      </c>
      <c r="D9474" s="1" t="s">
        <v>2577</v>
      </c>
      <c r="E9474" s="1" t="s">
        <v>3369</v>
      </c>
      <c r="F9474" s="1" t="s">
        <v>22466</v>
      </c>
      <c r="G9474" s="14">
        <v>91914449961</v>
      </c>
      <c r="H9474" s="1" t="s">
        <v>15</v>
      </c>
      <c r="I9474" s="1" t="s">
        <v>9</v>
      </c>
      <c r="J9474" s="1" t="s">
        <v>70</v>
      </c>
      <c r="K9474" s="3" t="s">
        <v>27</v>
      </c>
      <c r="L9474" s="1" t="s">
        <v>70</v>
      </c>
      <c r="M9474" s="3" t="s">
        <v>47344</v>
      </c>
      <c r="N9474" s="3" t="s">
        <v>70</v>
      </c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1"/>
      <c r="AA9474" s="1" t="s">
        <v>16</v>
      </c>
      <c r="AB9474" s="3" t="s">
        <v>12</v>
      </c>
      <c r="AC9474" s="23" t="s">
        <v>37801</v>
      </c>
      <c r="AD9474" s="23" t="s">
        <v>46501</v>
      </c>
      <c r="AE9474" t="s">
        <v>35409</v>
      </c>
    </row>
    <row r="9475" spans="1:31" ht="14.25" customHeight="1">
      <c r="A9475" s="1">
        <v>9474</v>
      </c>
      <c r="B9475" s="1" t="s">
        <v>54</v>
      </c>
      <c r="C9475" s="1" t="s">
        <v>3388</v>
      </c>
      <c r="D9475" s="1" t="s">
        <v>1356</v>
      </c>
      <c r="E9475" s="1" t="s">
        <v>11250</v>
      </c>
      <c r="F9475" s="1" t="s">
        <v>31439</v>
      </c>
      <c r="G9475" s="14">
        <v>9199406911</v>
      </c>
      <c r="H9475" s="1" t="s">
        <v>20</v>
      </c>
      <c r="I9475" s="1" t="s">
        <v>37779</v>
      </c>
      <c r="J9475" s="1" t="s">
        <v>70</v>
      </c>
      <c r="K9475" s="3" t="s">
        <v>63</v>
      </c>
      <c r="L9475" s="1" t="s">
        <v>70</v>
      </c>
      <c r="M9475" s="3" t="s">
        <v>213</v>
      </c>
      <c r="N9475" s="3" t="s">
        <v>70</v>
      </c>
      <c r="O9475" s="3" t="s">
        <v>17</v>
      </c>
      <c r="P9475" s="3" t="s">
        <v>70</v>
      </c>
      <c r="Q9475" s="3" t="s">
        <v>42</v>
      </c>
      <c r="R9475" s="3" t="s">
        <v>70</v>
      </c>
      <c r="S9475" s="3" t="s">
        <v>27</v>
      </c>
      <c r="T9475" s="3" t="s">
        <v>70</v>
      </c>
      <c r="U9475" s="3" t="s">
        <v>117</v>
      </c>
      <c r="V9475" s="3" t="s">
        <v>70</v>
      </c>
      <c r="W9475" s="3" t="s">
        <v>178</v>
      </c>
      <c r="X9475" s="3" t="s">
        <v>70</v>
      </c>
      <c r="Y9475" s="3" t="s">
        <v>171</v>
      </c>
      <c r="Z9475" s="1" t="s">
        <v>70</v>
      </c>
      <c r="AA9475" s="1" t="s">
        <v>16</v>
      </c>
      <c r="AB9475" s="3" t="s">
        <v>12</v>
      </c>
      <c r="AC9475" s="23" t="s">
        <v>37801</v>
      </c>
      <c r="AD9475" s="23" t="s">
        <v>46502</v>
      </c>
      <c r="AE9475" t="s">
        <v>35409</v>
      </c>
    </row>
    <row r="9476" spans="1:31" ht="14.25" customHeight="1">
      <c r="A9476" s="1">
        <v>9475</v>
      </c>
      <c r="B9476" s="9" t="s">
        <v>6</v>
      </c>
      <c r="C9476" s="1" t="s">
        <v>3390</v>
      </c>
      <c r="D9476" s="1" t="s">
        <v>318</v>
      </c>
      <c r="E9476" s="1" t="s">
        <v>3391</v>
      </c>
      <c r="F9476" s="1" t="s">
        <v>22477</v>
      </c>
      <c r="G9476" s="14">
        <v>91944449</v>
      </c>
      <c r="H9476" s="1" t="s">
        <v>15</v>
      </c>
      <c r="I9476" s="1" t="s">
        <v>9</v>
      </c>
      <c r="J9476" s="1" t="s">
        <v>70</v>
      </c>
      <c r="K9476" s="3" t="s">
        <v>17</v>
      </c>
      <c r="L9476" s="1" t="s">
        <v>70</v>
      </c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1"/>
      <c r="AA9476" s="1" t="s">
        <v>11</v>
      </c>
      <c r="AB9476" s="3" t="s">
        <v>13</v>
      </c>
      <c r="AC9476" s="23" t="s">
        <v>37801</v>
      </c>
      <c r="AD9476" s="23" t="s">
        <v>46503</v>
      </c>
      <c r="AE9476" t="s">
        <v>35394</v>
      </c>
    </row>
    <row r="9477" spans="1:31" ht="14.25" customHeight="1">
      <c r="A9477" s="1">
        <v>9476</v>
      </c>
      <c r="B9477" s="1" t="s">
        <v>54</v>
      </c>
      <c r="C9477" s="1" t="s">
        <v>3402</v>
      </c>
      <c r="D9477" s="1" t="s">
        <v>1286</v>
      </c>
      <c r="E9477" s="1" t="s">
        <v>217</v>
      </c>
      <c r="F9477" s="1" t="s">
        <v>31443</v>
      </c>
      <c r="G9477" s="14">
        <v>9101691494</v>
      </c>
      <c r="H9477" s="1" t="s">
        <v>15</v>
      </c>
      <c r="I9477" s="1" t="s">
        <v>9</v>
      </c>
      <c r="J9477" s="1" t="s">
        <v>70</v>
      </c>
      <c r="K9477" s="3" t="s">
        <v>42</v>
      </c>
      <c r="L9477" s="1" t="s">
        <v>70</v>
      </c>
      <c r="M9477" s="3" t="s">
        <v>27</v>
      </c>
      <c r="N9477" s="3" t="s">
        <v>70</v>
      </c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1"/>
      <c r="AA9477" s="1" t="s">
        <v>16</v>
      </c>
      <c r="AB9477" s="3" t="s">
        <v>12</v>
      </c>
      <c r="AC9477" s="23" t="s">
        <v>37801</v>
      </c>
      <c r="AD9477" s="23" t="s">
        <v>46504</v>
      </c>
      <c r="AE9477" t="s">
        <v>35399</v>
      </c>
    </row>
    <row r="9478" spans="1:31" ht="14.25" customHeight="1">
      <c r="A9478" s="1">
        <v>9477</v>
      </c>
      <c r="B9478" s="1" t="s">
        <v>54</v>
      </c>
      <c r="C9478" s="1" t="s">
        <v>3424</v>
      </c>
      <c r="D9478" s="1" t="s">
        <v>4112</v>
      </c>
      <c r="E9478" s="1" t="s">
        <v>40</v>
      </c>
      <c r="F9478" s="1" t="s">
        <v>31446</v>
      </c>
      <c r="G9478" s="14">
        <v>914441140</v>
      </c>
      <c r="H9478" s="1" t="s">
        <v>20</v>
      </c>
      <c r="I9478" s="1" t="s">
        <v>41</v>
      </c>
      <c r="J9478" s="1" t="s">
        <v>70</v>
      </c>
      <c r="K9478" s="3" t="s">
        <v>42</v>
      </c>
      <c r="L9478" s="1" t="s">
        <v>70</v>
      </c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1"/>
      <c r="AA9478" s="1" t="s">
        <v>16</v>
      </c>
      <c r="AB9478" s="3" t="s">
        <v>12</v>
      </c>
      <c r="AC9478" s="23" t="s">
        <v>37801</v>
      </c>
      <c r="AD9478" s="23" t="s">
        <v>42888</v>
      </c>
      <c r="AE9478" t="s">
        <v>35409</v>
      </c>
    </row>
    <row r="9479" spans="1:31" ht="14.25" customHeight="1">
      <c r="A9479" s="1">
        <v>9478</v>
      </c>
      <c r="B9479" s="1" t="s">
        <v>54</v>
      </c>
      <c r="C9479" s="1" t="s">
        <v>3425</v>
      </c>
      <c r="D9479" s="1" t="s">
        <v>1836</v>
      </c>
      <c r="E9479" s="1" t="s">
        <v>487</v>
      </c>
      <c r="F9479" s="1" t="s">
        <v>31447</v>
      </c>
      <c r="G9479" s="14">
        <v>919494694164</v>
      </c>
      <c r="H9479" s="1" t="s">
        <v>37</v>
      </c>
      <c r="I9479" s="1" t="s">
        <v>41</v>
      </c>
      <c r="J9479" s="1" t="s">
        <v>70</v>
      </c>
      <c r="K9479" s="3" t="s">
        <v>17</v>
      </c>
      <c r="L9479" s="1" t="s">
        <v>70</v>
      </c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1"/>
      <c r="AA9479" s="1" t="s">
        <v>11</v>
      </c>
      <c r="AB9479" s="3" t="s">
        <v>56</v>
      </c>
      <c r="AC9479" s="23" t="s">
        <v>37801</v>
      </c>
      <c r="AD9479" s="23" t="s">
        <v>46505</v>
      </c>
      <c r="AE9479" t="s">
        <v>35399</v>
      </c>
    </row>
    <row r="9480" spans="1:31" ht="14.25" customHeight="1">
      <c r="A9480" s="1">
        <v>9479</v>
      </c>
      <c r="B9480" s="9" t="s">
        <v>6</v>
      </c>
      <c r="C9480" s="1" t="s">
        <v>3429</v>
      </c>
      <c r="D9480" s="1" t="s">
        <v>35902</v>
      </c>
      <c r="E9480" s="1" t="s">
        <v>2060</v>
      </c>
      <c r="F9480" s="1" t="s">
        <v>22492</v>
      </c>
      <c r="G9480" s="14">
        <v>919446169146</v>
      </c>
      <c r="H9480" s="1" t="s">
        <v>8</v>
      </c>
      <c r="I9480" s="1" t="s">
        <v>9</v>
      </c>
      <c r="J9480" s="1" t="s">
        <v>70</v>
      </c>
      <c r="K9480" s="3" t="s">
        <v>42</v>
      </c>
      <c r="L9480" s="1" t="s">
        <v>70</v>
      </c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1"/>
      <c r="AA9480" s="1" t="s">
        <v>16</v>
      </c>
      <c r="AB9480" s="3" t="s">
        <v>12</v>
      </c>
      <c r="AC9480" s="23" t="s">
        <v>37801</v>
      </c>
      <c r="AD9480" s="23" t="s">
        <v>46506</v>
      </c>
      <c r="AE9480" t="s">
        <v>35410</v>
      </c>
    </row>
    <row r="9481" spans="1:31" ht="14.25" customHeight="1">
      <c r="A9481" s="1">
        <v>9480</v>
      </c>
      <c r="B9481" s="9" t="s">
        <v>6</v>
      </c>
      <c r="C9481" s="1" t="s">
        <v>3430</v>
      </c>
      <c r="D9481" s="1" t="s">
        <v>3431</v>
      </c>
      <c r="E9481" s="1" t="s">
        <v>3432</v>
      </c>
      <c r="F9481" s="1" t="s">
        <v>22493</v>
      </c>
      <c r="G9481" s="14">
        <v>9169461410</v>
      </c>
      <c r="H9481" s="1" t="s">
        <v>8</v>
      </c>
      <c r="I9481" s="1" t="s">
        <v>33</v>
      </c>
      <c r="J9481" s="1" t="s">
        <v>70</v>
      </c>
      <c r="K9481" s="3" t="s">
        <v>42</v>
      </c>
      <c r="L9481" s="1" t="s">
        <v>70</v>
      </c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1"/>
      <c r="AA9481" s="1" t="s">
        <v>16</v>
      </c>
      <c r="AB9481" s="3" t="s">
        <v>12</v>
      </c>
      <c r="AC9481" s="23" t="s">
        <v>37801</v>
      </c>
      <c r="AD9481" s="23" t="s">
        <v>46507</v>
      </c>
      <c r="AE9481" t="s">
        <v>35410</v>
      </c>
    </row>
    <row r="9482" spans="1:31" ht="14.25" customHeight="1">
      <c r="A9482" s="1">
        <v>9481</v>
      </c>
      <c r="B9482" s="1" t="s">
        <v>54</v>
      </c>
      <c r="C9482" s="1" t="s">
        <v>3433</v>
      </c>
      <c r="D9482" s="1" t="s">
        <v>2359</v>
      </c>
      <c r="E9482" s="1" t="s">
        <v>90</v>
      </c>
      <c r="F9482" s="1" t="s">
        <v>22494</v>
      </c>
      <c r="G9482" s="14">
        <v>919944446444</v>
      </c>
      <c r="H9482" s="1" t="s">
        <v>8</v>
      </c>
      <c r="I9482" s="1" t="s">
        <v>9</v>
      </c>
      <c r="J9482" s="1" t="s">
        <v>70</v>
      </c>
      <c r="K9482" s="3" t="s">
        <v>42</v>
      </c>
      <c r="L9482" s="1" t="s">
        <v>70</v>
      </c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1"/>
      <c r="AA9482" s="1" t="s">
        <v>16</v>
      </c>
      <c r="AB9482" s="3" t="s">
        <v>12</v>
      </c>
      <c r="AC9482" s="23" t="s">
        <v>37801</v>
      </c>
      <c r="AD9482" s="23" t="s">
        <v>40297</v>
      </c>
      <c r="AE9482" t="s">
        <v>35410</v>
      </c>
    </row>
    <row r="9483" spans="1:31" ht="14.25" customHeight="1">
      <c r="A9483" s="1">
        <v>9482</v>
      </c>
      <c r="B9483" s="1" t="s">
        <v>54</v>
      </c>
      <c r="C9483" s="1" t="s">
        <v>3448</v>
      </c>
      <c r="D9483" s="1" t="s">
        <v>568</v>
      </c>
      <c r="E9483" s="1" t="s">
        <v>139</v>
      </c>
      <c r="F9483" s="1" t="s">
        <v>22502</v>
      </c>
      <c r="G9483" s="14">
        <v>91440449166</v>
      </c>
      <c r="H9483" s="1" t="s">
        <v>8</v>
      </c>
      <c r="I9483" s="1" t="s">
        <v>107</v>
      </c>
      <c r="J9483" s="1" t="s">
        <v>70</v>
      </c>
      <c r="K9483" s="3" t="s">
        <v>17</v>
      </c>
      <c r="L9483" s="1" t="s">
        <v>70</v>
      </c>
      <c r="M9483" s="4" t="s">
        <v>42</v>
      </c>
      <c r="N9483" s="3" t="s">
        <v>70</v>
      </c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1"/>
      <c r="AA9483" s="1" t="s">
        <v>16</v>
      </c>
      <c r="AB9483" s="3" t="s">
        <v>12</v>
      </c>
      <c r="AC9483" s="23" t="s">
        <v>37801</v>
      </c>
      <c r="AD9483" s="23" t="s">
        <v>46508</v>
      </c>
      <c r="AE9483" t="s">
        <v>35410</v>
      </c>
    </row>
    <row r="9484" spans="1:31" ht="14.25" customHeight="1">
      <c r="A9484" s="1">
        <v>9483</v>
      </c>
      <c r="B9484" s="1" t="s">
        <v>54</v>
      </c>
      <c r="C9484" s="1" t="s">
        <v>3455</v>
      </c>
      <c r="D9484" s="1" t="s">
        <v>522</v>
      </c>
      <c r="E9484" s="1" t="s">
        <v>3431</v>
      </c>
      <c r="F9484" s="1" t="s">
        <v>22507</v>
      </c>
      <c r="G9484" s="14">
        <v>9101644490</v>
      </c>
      <c r="H9484" s="1" t="s">
        <v>8</v>
      </c>
      <c r="I9484" s="1" t="s">
        <v>41</v>
      </c>
      <c r="J9484" s="1" t="s">
        <v>70</v>
      </c>
      <c r="K9484" s="3" t="s">
        <v>42</v>
      </c>
      <c r="L9484" s="1" t="s">
        <v>70</v>
      </c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1"/>
      <c r="AA9484" s="1" t="s">
        <v>16</v>
      </c>
      <c r="AB9484" s="3" t="s">
        <v>12</v>
      </c>
      <c r="AC9484" s="23" t="s">
        <v>37801</v>
      </c>
      <c r="AD9484" s="23" t="s">
        <v>46509</v>
      </c>
      <c r="AE9484" t="s">
        <v>35394</v>
      </c>
    </row>
    <row r="9485" spans="1:31" ht="14.25" customHeight="1">
      <c r="A9485" s="1">
        <v>9484</v>
      </c>
      <c r="B9485" s="1" t="s">
        <v>54</v>
      </c>
      <c r="C9485" s="1" t="s">
        <v>3459</v>
      </c>
      <c r="D9485" s="1" t="s">
        <v>3562</v>
      </c>
      <c r="E9485" s="1" t="s">
        <v>37161</v>
      </c>
      <c r="F9485" s="1" t="s">
        <v>31453</v>
      </c>
      <c r="G9485" s="14">
        <v>919414944</v>
      </c>
      <c r="H9485" s="1" t="s">
        <v>20</v>
      </c>
      <c r="I9485" s="1" t="s">
        <v>9</v>
      </c>
      <c r="J9485" s="1" t="s">
        <v>70</v>
      </c>
      <c r="K9485" s="3" t="s">
        <v>27</v>
      </c>
      <c r="L9485" s="1" t="s">
        <v>70</v>
      </c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1"/>
      <c r="AA9485" s="1" t="s">
        <v>16</v>
      </c>
      <c r="AB9485" s="3" t="s">
        <v>12</v>
      </c>
      <c r="AC9485" s="23" t="s">
        <v>37801</v>
      </c>
      <c r="AD9485" s="23" t="s">
        <v>40979</v>
      </c>
      <c r="AE9485" t="s">
        <v>35399</v>
      </c>
    </row>
    <row r="9486" spans="1:31" ht="14.25" customHeight="1">
      <c r="A9486" s="1">
        <v>9485</v>
      </c>
      <c r="B9486" s="1" t="s">
        <v>54</v>
      </c>
      <c r="C9486" s="1" t="s">
        <v>3461</v>
      </c>
      <c r="D9486" s="1" t="s">
        <v>359</v>
      </c>
      <c r="E9486" s="1" t="s">
        <v>3462</v>
      </c>
      <c r="F9486" s="1" t="s">
        <v>20898</v>
      </c>
      <c r="G9486" s="14">
        <v>919494990694</v>
      </c>
      <c r="H9486" s="1" t="s">
        <v>8</v>
      </c>
      <c r="I9486" s="1" t="s">
        <v>62</v>
      </c>
      <c r="J9486" s="1" t="s">
        <v>70</v>
      </c>
      <c r="K9486" s="3" t="s">
        <v>17</v>
      </c>
      <c r="L9486" s="1" t="s">
        <v>70</v>
      </c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1"/>
      <c r="AA9486" s="1" t="s">
        <v>16</v>
      </c>
      <c r="AB9486" s="3" t="s">
        <v>12</v>
      </c>
      <c r="AC9486" s="23" t="s">
        <v>37801</v>
      </c>
      <c r="AD9486" s="23" t="s">
        <v>46510</v>
      </c>
      <c r="AE9486" t="s">
        <v>35399</v>
      </c>
    </row>
    <row r="9487" spans="1:31" ht="14.25" customHeight="1">
      <c r="A9487" s="1">
        <v>9486</v>
      </c>
      <c r="B9487" s="1" t="s">
        <v>54</v>
      </c>
      <c r="C9487" s="1" t="s">
        <v>3464</v>
      </c>
      <c r="D9487" s="1" t="s">
        <v>3465</v>
      </c>
      <c r="E9487" s="1" t="s">
        <v>3466</v>
      </c>
      <c r="F9487" s="1" t="s">
        <v>22511</v>
      </c>
      <c r="G9487" s="14">
        <v>914144694969</v>
      </c>
      <c r="H9487" s="1" t="s">
        <v>15</v>
      </c>
      <c r="I9487" s="1" t="s">
        <v>9</v>
      </c>
      <c r="J9487" s="1" t="s">
        <v>70</v>
      </c>
      <c r="K9487" s="3" t="s">
        <v>42</v>
      </c>
      <c r="L9487" s="1" t="s">
        <v>70</v>
      </c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1"/>
      <c r="AA9487" s="1" t="s">
        <v>16</v>
      </c>
      <c r="AB9487" s="3" t="s">
        <v>12</v>
      </c>
      <c r="AC9487" s="23" t="s">
        <v>37801</v>
      </c>
      <c r="AD9487" s="23" t="s">
        <v>46511</v>
      </c>
      <c r="AE9487" t="s">
        <v>35409</v>
      </c>
    </row>
    <row r="9488" spans="1:31" ht="14.25" customHeight="1">
      <c r="A9488" s="1">
        <v>9487</v>
      </c>
      <c r="B9488" s="1" t="s">
        <v>54</v>
      </c>
      <c r="C9488" s="1" t="s">
        <v>3467</v>
      </c>
      <c r="D9488" s="1" t="s">
        <v>841</v>
      </c>
      <c r="E9488" s="1" t="s">
        <v>2947</v>
      </c>
      <c r="F9488" s="1" t="s">
        <v>22512</v>
      </c>
      <c r="G9488" s="14">
        <v>919909496466</v>
      </c>
      <c r="H9488" s="1" t="s">
        <v>20</v>
      </c>
      <c r="I9488" s="1" t="s">
        <v>41</v>
      </c>
      <c r="J9488" s="1" t="s">
        <v>70</v>
      </c>
      <c r="K9488" s="3" t="s">
        <v>42</v>
      </c>
      <c r="L9488" s="1" t="s">
        <v>70</v>
      </c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1"/>
      <c r="AA9488" s="1" t="s">
        <v>16</v>
      </c>
      <c r="AB9488" s="3" t="s">
        <v>12</v>
      </c>
      <c r="AC9488" s="23" t="s">
        <v>37801</v>
      </c>
      <c r="AD9488" s="23" t="s">
        <v>46512</v>
      </c>
      <c r="AE9488" t="s">
        <v>35399</v>
      </c>
    </row>
    <row r="9489" spans="1:31" ht="14.25" customHeight="1">
      <c r="A9489" s="1">
        <v>9488</v>
      </c>
      <c r="B9489" s="1" t="s">
        <v>54</v>
      </c>
      <c r="C9489" s="1" t="s">
        <v>3483</v>
      </c>
      <c r="D9489" s="1" t="s">
        <v>1250</v>
      </c>
      <c r="E9489" s="1" t="s">
        <v>553</v>
      </c>
      <c r="F9489" s="1" t="s">
        <v>22518</v>
      </c>
      <c r="G9489" s="14">
        <v>91914944114</v>
      </c>
      <c r="H9489" s="1" t="s">
        <v>20</v>
      </c>
      <c r="I9489" s="1" t="s">
        <v>9</v>
      </c>
      <c r="J9489" s="1" t="s">
        <v>70</v>
      </c>
      <c r="K9489" s="3" t="s">
        <v>63</v>
      </c>
      <c r="L9489" s="1" t="s">
        <v>70</v>
      </c>
      <c r="M9489" s="3" t="s">
        <v>213</v>
      </c>
      <c r="N9489" s="3" t="s">
        <v>70</v>
      </c>
      <c r="O9489" s="3" t="s">
        <v>17</v>
      </c>
      <c r="P9489" s="3" t="s">
        <v>70</v>
      </c>
      <c r="Q9489" s="3" t="s">
        <v>42</v>
      </c>
      <c r="R9489" s="3" t="s">
        <v>70</v>
      </c>
      <c r="S9489" s="3" t="s">
        <v>27</v>
      </c>
      <c r="T9489" s="3" t="s">
        <v>70</v>
      </c>
      <c r="U9489" s="3" t="s">
        <v>117</v>
      </c>
      <c r="V9489" s="3" t="s">
        <v>70</v>
      </c>
      <c r="W9489" s="3" t="s">
        <v>178</v>
      </c>
      <c r="X9489" s="3" t="s">
        <v>70</v>
      </c>
      <c r="Y9489" s="3" t="s">
        <v>171</v>
      </c>
      <c r="Z9489" s="1" t="s">
        <v>70</v>
      </c>
      <c r="AA9489" s="1" t="s">
        <v>16</v>
      </c>
      <c r="AB9489" s="3" t="s">
        <v>12</v>
      </c>
      <c r="AC9489" s="23" t="s">
        <v>37801</v>
      </c>
      <c r="AD9489" s="23" t="s">
        <v>46145</v>
      </c>
      <c r="AE9489" t="s">
        <v>35394</v>
      </c>
    </row>
    <row r="9490" spans="1:31" ht="14.25" customHeight="1">
      <c r="A9490" s="1">
        <v>9489</v>
      </c>
      <c r="B9490" s="1" t="s">
        <v>54</v>
      </c>
      <c r="C9490" s="1" t="s">
        <v>3487</v>
      </c>
      <c r="D9490" s="1" t="s">
        <v>35450</v>
      </c>
      <c r="E9490" s="1" t="s">
        <v>2734</v>
      </c>
      <c r="F9490" s="1" t="s">
        <v>22520</v>
      </c>
      <c r="G9490" s="14">
        <v>919444460041</v>
      </c>
      <c r="H9490" s="1" t="s">
        <v>8</v>
      </c>
      <c r="I9490" s="1" t="s">
        <v>9</v>
      </c>
      <c r="J9490" s="1" t="s">
        <v>70</v>
      </c>
      <c r="K9490" s="3" t="s">
        <v>42</v>
      </c>
      <c r="L9490" s="1" t="s">
        <v>70</v>
      </c>
      <c r="M9490" s="3" t="s">
        <v>27</v>
      </c>
      <c r="N9490" s="3" t="s">
        <v>70</v>
      </c>
      <c r="O9490" s="3" t="s">
        <v>47349</v>
      </c>
      <c r="P9490" s="3" t="s">
        <v>70</v>
      </c>
      <c r="Q9490" s="3" t="s">
        <v>171</v>
      </c>
      <c r="R9490" s="3" t="s">
        <v>70</v>
      </c>
      <c r="S9490" s="3"/>
      <c r="T9490" s="3"/>
      <c r="U9490" s="3"/>
      <c r="V9490" s="3"/>
      <c r="W9490" s="3"/>
      <c r="X9490" s="3"/>
      <c r="Y9490" s="3"/>
      <c r="Z9490" s="1"/>
      <c r="AA9490" s="1" t="s">
        <v>16</v>
      </c>
      <c r="AB9490" s="3" t="s">
        <v>12</v>
      </c>
      <c r="AC9490" s="23" t="s">
        <v>37801</v>
      </c>
      <c r="AD9490" s="23" t="s">
        <v>46513</v>
      </c>
      <c r="AE9490" t="s">
        <v>35409</v>
      </c>
    </row>
    <row r="9491" spans="1:31" ht="14.25" customHeight="1">
      <c r="A9491" s="1">
        <v>9490</v>
      </c>
      <c r="B9491" s="1" t="s">
        <v>54</v>
      </c>
      <c r="C9491" s="1" t="s">
        <v>3491</v>
      </c>
      <c r="D9491" s="1" t="s">
        <v>1151</v>
      </c>
      <c r="E9491" s="1" t="s">
        <v>3492</v>
      </c>
      <c r="F9491" s="1" t="s">
        <v>22523</v>
      </c>
      <c r="G9491" s="14">
        <v>91944066606</v>
      </c>
      <c r="H9491" s="1" t="s">
        <v>8</v>
      </c>
      <c r="I9491" s="1" t="s">
        <v>9</v>
      </c>
      <c r="J9491" s="1" t="s">
        <v>70</v>
      </c>
      <c r="K9491" s="3" t="s">
        <v>63</v>
      </c>
      <c r="L9491" s="1" t="s">
        <v>70</v>
      </c>
      <c r="M9491" s="3" t="s">
        <v>213</v>
      </c>
      <c r="N9491" s="3" t="s">
        <v>70</v>
      </c>
      <c r="O9491" s="3" t="s">
        <v>17</v>
      </c>
      <c r="P9491" s="3" t="s">
        <v>70</v>
      </c>
      <c r="Q9491" s="3" t="s">
        <v>42</v>
      </c>
      <c r="R9491" s="3" t="s">
        <v>70</v>
      </c>
      <c r="S9491" s="3" t="s">
        <v>27</v>
      </c>
      <c r="T9491" s="3" t="s">
        <v>70</v>
      </c>
      <c r="U9491" s="3" t="s">
        <v>117</v>
      </c>
      <c r="V9491" s="3" t="s">
        <v>70</v>
      </c>
      <c r="W9491" s="3" t="s">
        <v>178</v>
      </c>
      <c r="X9491" s="3" t="s">
        <v>70</v>
      </c>
      <c r="Y9491" s="3" t="s">
        <v>171</v>
      </c>
      <c r="Z9491" s="1" t="s">
        <v>70</v>
      </c>
      <c r="AA9491" s="1" t="s">
        <v>16</v>
      </c>
      <c r="AB9491" s="3" t="s">
        <v>12</v>
      </c>
      <c r="AC9491" s="23" t="s">
        <v>37801</v>
      </c>
      <c r="AD9491" s="23" t="s">
        <v>46514</v>
      </c>
      <c r="AE9491" t="s">
        <v>35409</v>
      </c>
    </row>
    <row r="9492" spans="1:31" ht="14.25" customHeight="1">
      <c r="A9492" s="1">
        <v>9491</v>
      </c>
      <c r="B9492" s="1" t="s">
        <v>54</v>
      </c>
      <c r="C9492" s="1" t="s">
        <v>3505</v>
      </c>
      <c r="D9492" s="1" t="s">
        <v>723</v>
      </c>
      <c r="E9492" s="1" t="s">
        <v>842</v>
      </c>
      <c r="F9492" s="1" t="s">
        <v>22526</v>
      </c>
      <c r="G9492" s="14">
        <v>91944661404</v>
      </c>
      <c r="H9492" s="1" t="s">
        <v>8</v>
      </c>
      <c r="I9492" s="1" t="s">
        <v>9</v>
      </c>
      <c r="J9492" s="1" t="s">
        <v>70</v>
      </c>
      <c r="K9492" s="3" t="s">
        <v>63</v>
      </c>
      <c r="L9492" s="1" t="s">
        <v>70</v>
      </c>
      <c r="M9492" s="3" t="s">
        <v>213</v>
      </c>
      <c r="N9492" s="3" t="s">
        <v>70</v>
      </c>
      <c r="O9492" s="3" t="s">
        <v>17</v>
      </c>
      <c r="P9492" s="3" t="s">
        <v>70</v>
      </c>
      <c r="Q9492" s="3" t="s">
        <v>42</v>
      </c>
      <c r="R9492" s="3" t="s">
        <v>70</v>
      </c>
      <c r="S9492" s="3" t="s">
        <v>27</v>
      </c>
      <c r="T9492" s="3" t="s">
        <v>70</v>
      </c>
      <c r="U9492" s="3" t="s">
        <v>117</v>
      </c>
      <c r="V9492" s="3" t="s">
        <v>70</v>
      </c>
      <c r="W9492" s="3" t="s">
        <v>178</v>
      </c>
      <c r="X9492" s="3" t="s">
        <v>70</v>
      </c>
      <c r="Y9492" s="3" t="s">
        <v>171</v>
      </c>
      <c r="Z9492" s="1" t="s">
        <v>70</v>
      </c>
      <c r="AA9492" s="1" t="s">
        <v>16</v>
      </c>
      <c r="AB9492" s="3" t="s">
        <v>12</v>
      </c>
      <c r="AC9492" s="23" t="s">
        <v>37801</v>
      </c>
      <c r="AD9492" s="23" t="s">
        <v>46515</v>
      </c>
      <c r="AE9492" t="s">
        <v>35409</v>
      </c>
    </row>
    <row r="9493" spans="1:31" ht="14.25" customHeight="1">
      <c r="A9493" s="1">
        <v>9492</v>
      </c>
      <c r="B9493" s="9" t="s">
        <v>6</v>
      </c>
      <c r="C9493" s="1" t="s">
        <v>3523</v>
      </c>
      <c r="D9493" s="1" t="s">
        <v>3524</v>
      </c>
      <c r="E9493" s="1" t="s">
        <v>139</v>
      </c>
      <c r="F9493" s="1" t="s">
        <v>22536</v>
      </c>
      <c r="G9493" s="14">
        <v>919404099044</v>
      </c>
      <c r="H9493" s="1" t="s">
        <v>20</v>
      </c>
      <c r="I9493" s="1" t="s">
        <v>9</v>
      </c>
      <c r="J9493" s="1" t="s">
        <v>70</v>
      </c>
      <c r="K9493" s="3" t="s">
        <v>42</v>
      </c>
      <c r="L9493" s="1" t="s">
        <v>70</v>
      </c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1"/>
      <c r="AA9493" s="1" t="s">
        <v>16</v>
      </c>
      <c r="AB9493" s="3" t="s">
        <v>12</v>
      </c>
      <c r="AC9493" s="23" t="s">
        <v>37801</v>
      </c>
      <c r="AD9493" s="23" t="s">
        <v>46516</v>
      </c>
      <c r="AE9493" t="s">
        <v>35394</v>
      </c>
    </row>
    <row r="9494" spans="1:31" ht="14.25" customHeight="1">
      <c r="A9494" s="1">
        <v>9493</v>
      </c>
      <c r="B9494" s="1" t="s">
        <v>54</v>
      </c>
      <c r="C9494" s="1" t="s">
        <v>3526</v>
      </c>
      <c r="D9494" s="1" t="s">
        <v>1567</v>
      </c>
      <c r="E9494" s="1" t="s">
        <v>881</v>
      </c>
      <c r="F9494" s="1" t="s">
        <v>33705</v>
      </c>
      <c r="G9494" s="14">
        <v>919444419619</v>
      </c>
      <c r="H9494" s="1" t="s">
        <v>8</v>
      </c>
      <c r="I9494" s="1" t="s">
        <v>41</v>
      </c>
      <c r="J9494" s="1" t="s">
        <v>70</v>
      </c>
      <c r="K9494" s="3" t="s">
        <v>42</v>
      </c>
      <c r="L9494" s="1" t="s">
        <v>70</v>
      </c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1"/>
      <c r="AA9494" s="1" t="s">
        <v>16</v>
      </c>
      <c r="AB9494" s="3" t="s">
        <v>12</v>
      </c>
      <c r="AC9494" s="23" t="s">
        <v>37801</v>
      </c>
      <c r="AD9494" s="23" t="s">
        <v>46517</v>
      </c>
      <c r="AE9494" t="s">
        <v>35409</v>
      </c>
    </row>
    <row r="9495" spans="1:31" ht="14.25" customHeight="1">
      <c r="A9495" s="1">
        <v>9494</v>
      </c>
      <c r="B9495" s="1" t="s">
        <v>54</v>
      </c>
      <c r="C9495" s="1" t="s">
        <v>3535</v>
      </c>
      <c r="D9495" s="1" t="s">
        <v>220</v>
      </c>
      <c r="E9495" s="1" t="s">
        <v>724</v>
      </c>
      <c r="F9495" s="1" t="s">
        <v>22543</v>
      </c>
      <c r="G9495" s="14">
        <v>919446496446</v>
      </c>
      <c r="H9495" s="1" t="s">
        <v>20</v>
      </c>
      <c r="I9495" s="1" t="s">
        <v>62</v>
      </c>
      <c r="J9495" s="1" t="s">
        <v>70</v>
      </c>
      <c r="K9495" s="3" t="s">
        <v>42</v>
      </c>
      <c r="L9495" s="1" t="s">
        <v>70</v>
      </c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1"/>
      <c r="AA9495" s="1" t="s">
        <v>16</v>
      </c>
      <c r="AB9495" s="3" t="s">
        <v>12</v>
      </c>
      <c r="AC9495" s="23" t="s">
        <v>37801</v>
      </c>
      <c r="AD9495" s="23" t="s">
        <v>46518</v>
      </c>
      <c r="AE9495" t="s">
        <v>35399</v>
      </c>
    </row>
    <row r="9496" spans="1:31" ht="14.25" customHeight="1">
      <c r="A9496" s="1">
        <v>9495</v>
      </c>
      <c r="B9496" s="1" t="s">
        <v>54</v>
      </c>
      <c r="C9496" s="1" t="s">
        <v>3548</v>
      </c>
      <c r="D9496" s="1" t="s">
        <v>502</v>
      </c>
      <c r="E9496" s="1" t="s">
        <v>264</v>
      </c>
      <c r="F9496" s="1" t="s">
        <v>31461</v>
      </c>
      <c r="G9496" s="14">
        <v>919909964490</v>
      </c>
      <c r="H9496" s="1" t="s">
        <v>20</v>
      </c>
      <c r="I9496" s="1" t="s">
        <v>9</v>
      </c>
      <c r="J9496" s="1" t="s">
        <v>70</v>
      </c>
      <c r="K9496" s="3" t="s">
        <v>17</v>
      </c>
      <c r="L9496" s="1" t="s">
        <v>70</v>
      </c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1"/>
      <c r="AA9496" s="1" t="s">
        <v>11</v>
      </c>
      <c r="AB9496" s="3" t="s">
        <v>321</v>
      </c>
      <c r="AC9496" s="23" t="s">
        <v>37801</v>
      </c>
      <c r="AD9496" s="23" t="s">
        <v>46519</v>
      </c>
      <c r="AE9496" t="s">
        <v>35399</v>
      </c>
    </row>
    <row r="9497" spans="1:31" ht="14.25" customHeight="1">
      <c r="A9497" s="1">
        <v>9496</v>
      </c>
      <c r="B9497" s="1" t="s">
        <v>54</v>
      </c>
      <c r="C9497" s="1" t="s">
        <v>3553</v>
      </c>
      <c r="D9497" s="1" t="s">
        <v>12899</v>
      </c>
      <c r="E9497" s="1" t="s">
        <v>139</v>
      </c>
      <c r="F9497" s="1" t="s">
        <v>22553</v>
      </c>
      <c r="G9497" s="14">
        <v>91994499490</v>
      </c>
      <c r="H9497" s="1" t="s">
        <v>8</v>
      </c>
      <c r="I9497" s="1" t="s">
        <v>41</v>
      </c>
      <c r="J9497" s="1" t="s">
        <v>70</v>
      </c>
      <c r="K9497" s="3" t="s">
        <v>42</v>
      </c>
      <c r="L9497" s="1" t="s">
        <v>70</v>
      </c>
      <c r="M9497" s="3" t="s">
        <v>178</v>
      </c>
      <c r="N9497" s="3" t="s">
        <v>70</v>
      </c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1"/>
      <c r="AA9497" s="1" t="s">
        <v>16</v>
      </c>
      <c r="AB9497" s="3" t="s">
        <v>12</v>
      </c>
      <c r="AC9497" s="23" t="s">
        <v>37801</v>
      </c>
      <c r="AD9497" s="23" t="s">
        <v>44714</v>
      </c>
      <c r="AE9497" t="s">
        <v>35399</v>
      </c>
    </row>
    <row r="9498" spans="1:31" ht="14.25" customHeight="1">
      <c r="A9498" s="1">
        <v>9497</v>
      </c>
      <c r="B9498" s="9" t="s">
        <v>6</v>
      </c>
      <c r="C9498" s="1" t="s">
        <v>3557</v>
      </c>
      <c r="D9498" s="1" t="s">
        <v>3558</v>
      </c>
      <c r="E9498" s="1" t="s">
        <v>3559</v>
      </c>
      <c r="F9498" s="1" t="s">
        <v>22555</v>
      </c>
      <c r="G9498" s="14">
        <v>914160996096</v>
      </c>
      <c r="H9498" s="1" t="s">
        <v>8</v>
      </c>
      <c r="I9498" s="1" t="s">
        <v>62</v>
      </c>
      <c r="J9498" s="1" t="s">
        <v>70</v>
      </c>
      <c r="K9498" s="3" t="s">
        <v>42</v>
      </c>
      <c r="L9498" s="1" t="s">
        <v>70</v>
      </c>
      <c r="M9498" s="3" t="s">
        <v>27</v>
      </c>
      <c r="N9498" s="3" t="s">
        <v>70</v>
      </c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1"/>
      <c r="AA9498" s="1" t="s">
        <v>16</v>
      </c>
      <c r="AB9498" s="3" t="s">
        <v>12</v>
      </c>
      <c r="AC9498" s="23" t="s">
        <v>37801</v>
      </c>
      <c r="AD9498" s="23" t="s">
        <v>46520</v>
      </c>
      <c r="AE9498" t="s">
        <v>35409</v>
      </c>
    </row>
    <row r="9499" spans="1:31" ht="14.25" customHeight="1">
      <c r="A9499" s="1">
        <v>9498</v>
      </c>
      <c r="B9499" s="1" t="s">
        <v>54</v>
      </c>
      <c r="C9499" s="1" t="s">
        <v>3563</v>
      </c>
      <c r="D9499" s="1" t="s">
        <v>546</v>
      </c>
      <c r="E9499" s="1" t="s">
        <v>139</v>
      </c>
      <c r="F9499" s="1" t="s">
        <v>3564</v>
      </c>
      <c r="G9499" s="14">
        <v>919940406</v>
      </c>
      <c r="H9499" s="1" t="s">
        <v>20</v>
      </c>
      <c r="I9499" s="1" t="s">
        <v>41</v>
      </c>
      <c r="J9499" s="1" t="s">
        <v>70</v>
      </c>
      <c r="K9499" s="3" t="s">
        <v>42</v>
      </c>
      <c r="L9499" s="1" t="s">
        <v>70</v>
      </c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1"/>
      <c r="AA9499" s="1" t="s">
        <v>16</v>
      </c>
      <c r="AB9499" s="3" t="s">
        <v>12</v>
      </c>
      <c r="AC9499" s="23" t="s">
        <v>37801</v>
      </c>
      <c r="AD9499" s="23" t="s">
        <v>46521</v>
      </c>
      <c r="AE9499" t="s">
        <v>35394</v>
      </c>
    </row>
    <row r="9500" spans="1:31" ht="14.25" customHeight="1">
      <c r="A9500" s="1">
        <v>9499</v>
      </c>
      <c r="B9500" s="1" t="s">
        <v>54</v>
      </c>
      <c r="C9500" s="1" t="s">
        <v>3566</v>
      </c>
      <c r="D9500" s="1" t="s">
        <v>526</v>
      </c>
      <c r="E9500" s="1" t="s">
        <v>264</v>
      </c>
      <c r="F9500" s="1" t="s">
        <v>22557</v>
      </c>
      <c r="G9500" s="14">
        <v>919949469</v>
      </c>
      <c r="H9500" s="1" t="s">
        <v>20</v>
      </c>
      <c r="I9500" s="1" t="s">
        <v>9</v>
      </c>
      <c r="J9500" s="1" t="s">
        <v>70</v>
      </c>
      <c r="K9500" s="3" t="s">
        <v>42</v>
      </c>
      <c r="L9500" s="1" t="s">
        <v>70</v>
      </c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1"/>
      <c r="AA9500" s="1" t="s">
        <v>16</v>
      </c>
      <c r="AB9500" s="3" t="s">
        <v>12</v>
      </c>
      <c r="AC9500" s="23" t="s">
        <v>37801</v>
      </c>
      <c r="AD9500" s="23" t="s">
        <v>41880</v>
      </c>
      <c r="AE9500" t="s">
        <v>35409</v>
      </c>
    </row>
    <row r="9501" spans="1:31" ht="14.25" customHeight="1">
      <c r="A9501" s="1">
        <v>9500</v>
      </c>
      <c r="B9501" s="1" t="s">
        <v>54</v>
      </c>
      <c r="C9501" s="1" t="s">
        <v>3608</v>
      </c>
      <c r="D9501" s="1" t="s">
        <v>2128</v>
      </c>
      <c r="E9501" s="1" t="s">
        <v>680</v>
      </c>
      <c r="F9501" s="1" t="s">
        <v>22578</v>
      </c>
      <c r="G9501" s="14">
        <v>91440160444</v>
      </c>
      <c r="H9501" s="1" t="s">
        <v>37</v>
      </c>
      <c r="I9501" s="1" t="s">
        <v>9</v>
      </c>
      <c r="J9501" s="1" t="s">
        <v>70</v>
      </c>
      <c r="K9501" s="3" t="s">
        <v>27</v>
      </c>
      <c r="L9501" s="1" t="s">
        <v>70</v>
      </c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1"/>
      <c r="AA9501" s="1" t="s">
        <v>16</v>
      </c>
      <c r="AB9501" s="3" t="s">
        <v>12</v>
      </c>
      <c r="AC9501" s="23" t="s">
        <v>37801</v>
      </c>
      <c r="AD9501" s="23" t="s">
        <v>40304</v>
      </c>
      <c r="AE9501" t="s">
        <v>35409</v>
      </c>
    </row>
    <row r="9502" spans="1:31" ht="14.25" customHeight="1">
      <c r="A9502" s="1">
        <v>9501</v>
      </c>
      <c r="B9502" s="9" t="s">
        <v>6</v>
      </c>
      <c r="C9502" s="1" t="s">
        <v>3615</v>
      </c>
      <c r="D9502" s="1" t="s">
        <v>3616</v>
      </c>
      <c r="E9502" s="1" t="s">
        <v>3617</v>
      </c>
      <c r="F9502" s="1" t="s">
        <v>22582</v>
      </c>
      <c r="G9502" s="14">
        <v>91414190491</v>
      </c>
      <c r="H9502" s="1" t="s">
        <v>20</v>
      </c>
      <c r="I9502" s="1" t="s">
        <v>9</v>
      </c>
      <c r="J9502" s="1" t="s">
        <v>70</v>
      </c>
      <c r="K9502" s="3" t="s">
        <v>42</v>
      </c>
      <c r="L9502" s="1" t="s">
        <v>70</v>
      </c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1"/>
      <c r="AA9502" s="1" t="s">
        <v>16</v>
      </c>
      <c r="AB9502" s="3" t="s">
        <v>12</v>
      </c>
      <c r="AC9502" s="23" t="s">
        <v>37801</v>
      </c>
      <c r="AD9502" s="23" t="s">
        <v>39632</v>
      </c>
      <c r="AE9502" t="s">
        <v>35410</v>
      </c>
    </row>
    <row r="9503" spans="1:31" ht="14.25" customHeight="1">
      <c r="A9503" s="1">
        <v>9502</v>
      </c>
      <c r="B9503" s="1" t="s">
        <v>54</v>
      </c>
      <c r="C9503" s="1" t="s">
        <v>3624</v>
      </c>
      <c r="D9503" s="1" t="s">
        <v>36443</v>
      </c>
      <c r="E9503" s="1" t="s">
        <v>555</v>
      </c>
      <c r="F9503" s="1" t="s">
        <v>31469</v>
      </c>
      <c r="G9503" s="14">
        <v>919960444</v>
      </c>
      <c r="H9503" s="1" t="s">
        <v>20</v>
      </c>
      <c r="I9503" s="1" t="s">
        <v>33</v>
      </c>
      <c r="J9503" s="1" t="s">
        <v>70</v>
      </c>
      <c r="K9503" s="3" t="s">
        <v>213</v>
      </c>
      <c r="L9503" s="1" t="s">
        <v>70</v>
      </c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1"/>
      <c r="AA9503" s="1" t="s">
        <v>16</v>
      </c>
      <c r="AB9503" s="3" t="s">
        <v>12</v>
      </c>
      <c r="AC9503" s="23" t="s">
        <v>37801</v>
      </c>
      <c r="AD9503" s="23" t="s">
        <v>46522</v>
      </c>
      <c r="AE9503" t="s">
        <v>35409</v>
      </c>
    </row>
    <row r="9504" spans="1:31" ht="14.25" customHeight="1">
      <c r="A9504" s="1">
        <v>9503</v>
      </c>
      <c r="B9504" s="1" t="s">
        <v>54</v>
      </c>
      <c r="C9504" s="1" t="s">
        <v>3634</v>
      </c>
      <c r="D9504" s="1" t="s">
        <v>89</v>
      </c>
      <c r="E9504" s="1" t="s">
        <v>217</v>
      </c>
      <c r="F9504" s="1" t="s">
        <v>31470</v>
      </c>
      <c r="G9504" s="14">
        <v>914611114646</v>
      </c>
      <c r="H9504" s="1" t="s">
        <v>15</v>
      </c>
      <c r="I9504" s="1" t="s">
        <v>9</v>
      </c>
      <c r="J9504" s="1" t="s">
        <v>70</v>
      </c>
      <c r="K9504" s="3" t="s">
        <v>27</v>
      </c>
      <c r="L9504" s="1" t="s">
        <v>70</v>
      </c>
      <c r="M9504" s="3" t="s">
        <v>178</v>
      </c>
      <c r="N9504" s="3" t="s">
        <v>70</v>
      </c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1"/>
      <c r="AA9504" s="1" t="s">
        <v>16</v>
      </c>
      <c r="AB9504" s="3" t="s">
        <v>12</v>
      </c>
      <c r="AC9504" s="23" t="s">
        <v>37801</v>
      </c>
      <c r="AD9504" s="23" t="s">
        <v>46523</v>
      </c>
      <c r="AE9504" t="s">
        <v>35399</v>
      </c>
    </row>
    <row r="9505" spans="1:31" ht="14.25" customHeight="1">
      <c r="A9505" s="1">
        <v>9504</v>
      </c>
      <c r="B9505" s="9" t="s">
        <v>6</v>
      </c>
      <c r="C9505" s="1" t="s">
        <v>3642</v>
      </c>
      <c r="D9505" s="1" t="s">
        <v>3643</v>
      </c>
      <c r="E9505" s="1" t="s">
        <v>3644</v>
      </c>
      <c r="F9505" s="1" t="s">
        <v>22596</v>
      </c>
      <c r="G9505" s="14">
        <v>91016466194</v>
      </c>
      <c r="H9505" s="1" t="s">
        <v>8</v>
      </c>
      <c r="I9505" s="1" t="s">
        <v>41</v>
      </c>
      <c r="J9505" s="1" t="s">
        <v>70</v>
      </c>
      <c r="K9505" s="3" t="s">
        <v>17</v>
      </c>
      <c r="L9505" s="1" t="s">
        <v>70</v>
      </c>
      <c r="M9505" s="4" t="s">
        <v>42</v>
      </c>
      <c r="N9505" s="3" t="s">
        <v>70</v>
      </c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1"/>
      <c r="AA9505" s="1" t="s">
        <v>16</v>
      </c>
      <c r="AB9505" s="3" t="s">
        <v>12</v>
      </c>
      <c r="AC9505" s="23" t="s">
        <v>37801</v>
      </c>
      <c r="AD9505" s="23" t="s">
        <v>46524</v>
      </c>
      <c r="AE9505" t="s">
        <v>35409</v>
      </c>
    </row>
    <row r="9506" spans="1:31" ht="14.25" customHeight="1">
      <c r="A9506" s="1">
        <v>9505</v>
      </c>
      <c r="B9506" s="1" t="s">
        <v>54</v>
      </c>
      <c r="C9506" s="1" t="s">
        <v>3657</v>
      </c>
      <c r="D9506" s="1" t="s">
        <v>3658</v>
      </c>
      <c r="E9506" s="1" t="s">
        <v>746</v>
      </c>
      <c r="F9506" s="1" t="s">
        <v>33714</v>
      </c>
      <c r="G9506" s="14">
        <v>919099066944</v>
      </c>
      <c r="H9506" s="1" t="s">
        <v>15</v>
      </c>
      <c r="I9506" s="1" t="s">
        <v>41</v>
      </c>
      <c r="J9506" s="1" t="s">
        <v>70</v>
      </c>
      <c r="K9506" s="3" t="s">
        <v>42</v>
      </c>
      <c r="L9506" s="1" t="s">
        <v>70</v>
      </c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1"/>
      <c r="AA9506" s="1" t="s">
        <v>16</v>
      </c>
      <c r="AB9506" s="3" t="s">
        <v>12</v>
      </c>
      <c r="AC9506" s="23" t="s">
        <v>37801</v>
      </c>
      <c r="AD9506" s="23" t="s">
        <v>46525</v>
      </c>
      <c r="AE9506" t="s">
        <v>35410</v>
      </c>
    </row>
    <row r="9507" spans="1:31" ht="14.25" customHeight="1">
      <c r="A9507" s="1">
        <v>9506</v>
      </c>
      <c r="B9507" s="1" t="s">
        <v>54</v>
      </c>
      <c r="C9507" s="1" t="s">
        <v>3678</v>
      </c>
      <c r="D9507" s="1" t="s">
        <v>18577</v>
      </c>
      <c r="E9507" s="1" t="s">
        <v>351</v>
      </c>
      <c r="F9507" s="1" t="s">
        <v>31473</v>
      </c>
      <c r="G9507" s="14">
        <v>9194941640</v>
      </c>
      <c r="H9507" s="1" t="s">
        <v>20</v>
      </c>
      <c r="I9507" s="1" t="s">
        <v>9</v>
      </c>
      <c r="J9507" s="1" t="s">
        <v>70</v>
      </c>
      <c r="K9507" s="3" t="s">
        <v>42</v>
      </c>
      <c r="L9507" s="1" t="s">
        <v>70</v>
      </c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1"/>
      <c r="AA9507" s="1" t="s">
        <v>16</v>
      </c>
      <c r="AB9507" s="3" t="s">
        <v>12</v>
      </c>
      <c r="AC9507" s="23" t="s">
        <v>37801</v>
      </c>
      <c r="AD9507" s="23" t="s">
        <v>42913</v>
      </c>
      <c r="AE9507" t="s">
        <v>35410</v>
      </c>
    </row>
    <row r="9508" spans="1:31" ht="14.25" customHeight="1">
      <c r="A9508" s="1">
        <v>9507</v>
      </c>
      <c r="B9508" s="1" t="s">
        <v>54</v>
      </c>
      <c r="C9508" s="1" t="s">
        <v>3680</v>
      </c>
      <c r="D9508" s="1" t="s">
        <v>1968</v>
      </c>
      <c r="E9508" s="1" t="s">
        <v>139</v>
      </c>
      <c r="F9508" s="1" t="s">
        <v>31474</v>
      </c>
      <c r="G9508" s="14">
        <v>91914910166</v>
      </c>
      <c r="H9508" s="1" t="s">
        <v>20</v>
      </c>
      <c r="I9508" s="1" t="s">
        <v>9</v>
      </c>
      <c r="J9508" s="1" t="s">
        <v>70</v>
      </c>
      <c r="K9508" s="3" t="s">
        <v>63</v>
      </c>
      <c r="L9508" s="1" t="s">
        <v>70</v>
      </c>
      <c r="M9508" s="3" t="s">
        <v>213</v>
      </c>
      <c r="N9508" s="3" t="s">
        <v>70</v>
      </c>
      <c r="O9508" s="3" t="s">
        <v>17</v>
      </c>
      <c r="P9508" s="3" t="s">
        <v>70</v>
      </c>
      <c r="Q9508" s="3" t="s">
        <v>42</v>
      </c>
      <c r="R9508" s="3" t="s">
        <v>70</v>
      </c>
      <c r="S9508" s="3" t="s">
        <v>27</v>
      </c>
      <c r="T9508" s="3" t="s">
        <v>70</v>
      </c>
      <c r="U9508" s="3" t="s">
        <v>117</v>
      </c>
      <c r="V9508" s="3" t="s">
        <v>70</v>
      </c>
      <c r="W9508" s="3" t="s">
        <v>178</v>
      </c>
      <c r="X9508" s="3" t="s">
        <v>70</v>
      </c>
      <c r="Y9508" s="3" t="s">
        <v>171</v>
      </c>
      <c r="Z9508" s="1" t="s">
        <v>70</v>
      </c>
      <c r="AA9508" s="1" t="s">
        <v>16</v>
      </c>
      <c r="AB9508" s="3" t="s">
        <v>12</v>
      </c>
      <c r="AC9508" s="23" t="s">
        <v>37801</v>
      </c>
      <c r="AD9508" s="23" t="s">
        <v>46526</v>
      </c>
      <c r="AE9508" t="s">
        <v>35410</v>
      </c>
    </row>
    <row r="9509" spans="1:31" ht="14.25" customHeight="1">
      <c r="A9509" s="1">
        <v>9508</v>
      </c>
      <c r="B9509" s="1" t="s">
        <v>54</v>
      </c>
      <c r="C9509" s="1" t="s">
        <v>3692</v>
      </c>
      <c r="D9509" s="1" t="s">
        <v>486</v>
      </c>
      <c r="E9509" s="1" t="s">
        <v>159</v>
      </c>
      <c r="F9509" s="1" t="s">
        <v>22616</v>
      </c>
      <c r="G9509" s="14">
        <v>91944446649</v>
      </c>
      <c r="H9509" s="1" t="s">
        <v>15</v>
      </c>
      <c r="I9509" s="1" t="s">
        <v>9</v>
      </c>
      <c r="J9509" s="1" t="s">
        <v>70</v>
      </c>
      <c r="K9509" s="3" t="s">
        <v>42</v>
      </c>
      <c r="L9509" s="1" t="s">
        <v>70</v>
      </c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1"/>
      <c r="AA9509" s="1" t="s">
        <v>16</v>
      </c>
      <c r="AB9509" s="3" t="s">
        <v>12</v>
      </c>
      <c r="AC9509" s="23" t="s">
        <v>37801</v>
      </c>
      <c r="AD9509" s="23" t="s">
        <v>46527</v>
      </c>
      <c r="AE9509" t="s">
        <v>35410</v>
      </c>
    </row>
    <row r="9510" spans="1:31" ht="14.25" customHeight="1">
      <c r="A9510" s="1">
        <v>9509</v>
      </c>
      <c r="B9510" s="1" t="s">
        <v>54</v>
      </c>
      <c r="C9510" s="1" t="s">
        <v>3693</v>
      </c>
      <c r="D9510" s="1" t="s">
        <v>36337</v>
      </c>
      <c r="E9510" s="1" t="s">
        <v>139</v>
      </c>
      <c r="F9510" s="1" t="s">
        <v>22617</v>
      </c>
      <c r="G9510" s="14">
        <v>91446949409</v>
      </c>
      <c r="H9510" s="1" t="s">
        <v>8</v>
      </c>
      <c r="I9510" s="1" t="s">
        <v>9</v>
      </c>
      <c r="J9510" s="1" t="s">
        <v>70</v>
      </c>
      <c r="K9510" s="3" t="s">
        <v>42</v>
      </c>
      <c r="L9510" s="1" t="s">
        <v>70</v>
      </c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1"/>
      <c r="AA9510" s="1" t="s">
        <v>16</v>
      </c>
      <c r="AB9510" s="3" t="s">
        <v>12</v>
      </c>
      <c r="AC9510" s="23" t="s">
        <v>37801</v>
      </c>
      <c r="AD9510" s="23" t="s">
        <v>46528</v>
      </c>
      <c r="AE9510" t="s">
        <v>35409</v>
      </c>
    </row>
    <row r="9511" spans="1:31" ht="14.25" customHeight="1">
      <c r="A9511" s="1">
        <v>9510</v>
      </c>
      <c r="B9511" s="1" t="s">
        <v>54</v>
      </c>
      <c r="C9511" s="1" t="s">
        <v>3696</v>
      </c>
      <c r="D9511" s="1" t="s">
        <v>65</v>
      </c>
      <c r="E9511" s="1" t="s">
        <v>362</v>
      </c>
      <c r="F9511" s="1" t="s">
        <v>22620</v>
      </c>
      <c r="G9511" s="14">
        <v>919904101966</v>
      </c>
      <c r="H9511" s="1" t="s">
        <v>20</v>
      </c>
      <c r="I9511" s="1" t="s">
        <v>9</v>
      </c>
      <c r="J9511" s="1" t="s">
        <v>70</v>
      </c>
      <c r="K9511" s="3" t="s">
        <v>117</v>
      </c>
      <c r="L9511" s="1" t="s">
        <v>70</v>
      </c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1"/>
      <c r="AA9511" s="1" t="s">
        <v>16</v>
      </c>
      <c r="AB9511" s="3" t="s">
        <v>12</v>
      </c>
      <c r="AC9511" s="23" t="s">
        <v>37801</v>
      </c>
      <c r="AD9511" s="23" t="s">
        <v>46529</v>
      </c>
      <c r="AE9511" t="s">
        <v>35409</v>
      </c>
    </row>
    <row r="9512" spans="1:31" ht="14.25" customHeight="1">
      <c r="A9512" s="1">
        <v>9511</v>
      </c>
      <c r="B9512" s="9" t="s">
        <v>6</v>
      </c>
      <c r="C9512" s="1" t="s">
        <v>3709</v>
      </c>
      <c r="D9512" s="1" t="s">
        <v>1286</v>
      </c>
      <c r="E9512" s="1" t="s">
        <v>553</v>
      </c>
      <c r="F9512" s="1" t="s">
        <v>22630</v>
      </c>
      <c r="G9512" s="14">
        <v>91964900040</v>
      </c>
      <c r="H9512" s="1" t="s">
        <v>15</v>
      </c>
      <c r="I9512" s="1" t="s">
        <v>62</v>
      </c>
      <c r="J9512" s="1" t="s">
        <v>70</v>
      </c>
      <c r="K9512" s="3" t="s">
        <v>42</v>
      </c>
      <c r="L9512" s="1" t="s">
        <v>70</v>
      </c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1"/>
      <c r="AA9512" s="1" t="s">
        <v>16</v>
      </c>
      <c r="AB9512" s="3" t="s">
        <v>12</v>
      </c>
      <c r="AC9512" s="23" t="s">
        <v>37801</v>
      </c>
      <c r="AD9512" s="23" t="s">
        <v>46530</v>
      </c>
      <c r="AE9512" t="s">
        <v>35410</v>
      </c>
    </row>
    <row r="9513" spans="1:31" ht="14.25" customHeight="1">
      <c r="A9513" s="1">
        <v>9512</v>
      </c>
      <c r="B9513" s="1" t="s">
        <v>54</v>
      </c>
      <c r="C9513" s="1" t="s">
        <v>3715</v>
      </c>
      <c r="D9513" s="1" t="s">
        <v>1160</v>
      </c>
      <c r="E9513" s="1" t="s">
        <v>3716</v>
      </c>
      <c r="F9513" s="1" t="s">
        <v>22632</v>
      </c>
      <c r="G9513" s="14">
        <v>919446969991</v>
      </c>
      <c r="H9513" s="1" t="s">
        <v>20</v>
      </c>
      <c r="I9513" s="1" t="s">
        <v>9</v>
      </c>
      <c r="J9513" s="1" t="s">
        <v>70</v>
      </c>
      <c r="K9513" s="3" t="s">
        <v>42</v>
      </c>
      <c r="L9513" s="1" t="s">
        <v>70</v>
      </c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1"/>
      <c r="AA9513" s="1" t="s">
        <v>16</v>
      </c>
      <c r="AB9513" s="3" t="s">
        <v>12</v>
      </c>
      <c r="AC9513" s="23" t="s">
        <v>37801</v>
      </c>
      <c r="AD9513" s="23" t="s">
        <v>41712</v>
      </c>
      <c r="AE9513" t="s">
        <v>35399</v>
      </c>
    </row>
    <row r="9514" spans="1:31" ht="14.25" customHeight="1">
      <c r="A9514" s="1">
        <v>9513</v>
      </c>
      <c r="B9514" s="9" t="s">
        <v>6</v>
      </c>
      <c r="C9514" s="1" t="s">
        <v>3721</v>
      </c>
      <c r="D9514" s="1" t="s">
        <v>3722</v>
      </c>
      <c r="E9514" s="1" t="s">
        <v>1180</v>
      </c>
      <c r="F9514" s="1" t="s">
        <v>22636</v>
      </c>
      <c r="G9514" s="14">
        <v>919446106</v>
      </c>
      <c r="H9514" s="1" t="s">
        <v>15</v>
      </c>
      <c r="I9514" s="1" t="s">
        <v>9</v>
      </c>
      <c r="J9514" s="1" t="s">
        <v>70</v>
      </c>
      <c r="K9514" s="3" t="s">
        <v>178</v>
      </c>
      <c r="L9514" s="1" t="s">
        <v>70</v>
      </c>
      <c r="M9514" s="3" t="s">
        <v>171</v>
      </c>
      <c r="N9514" s="3" t="s">
        <v>70</v>
      </c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1"/>
      <c r="AA9514" s="1" t="s">
        <v>16</v>
      </c>
      <c r="AB9514" s="3" t="s">
        <v>12</v>
      </c>
      <c r="AC9514" s="23" t="s">
        <v>37801</v>
      </c>
      <c r="AD9514" s="23" t="s">
        <v>46531</v>
      </c>
      <c r="AE9514" t="s">
        <v>35410</v>
      </c>
    </row>
    <row r="9515" spans="1:31" ht="14.25" customHeight="1">
      <c r="A9515" s="1">
        <v>9514</v>
      </c>
      <c r="B9515" s="9" t="s">
        <v>6</v>
      </c>
      <c r="C9515" s="1" t="s">
        <v>3723</v>
      </c>
      <c r="D9515" s="1" t="s">
        <v>40</v>
      </c>
      <c r="E9515" s="1" t="s">
        <v>3071</v>
      </c>
      <c r="F9515" s="1" t="s">
        <v>22637</v>
      </c>
      <c r="G9515" s="14">
        <v>91914664411</v>
      </c>
      <c r="H9515" s="1" t="s">
        <v>8</v>
      </c>
      <c r="I9515" s="1" t="s">
        <v>62</v>
      </c>
      <c r="J9515" s="1" t="s">
        <v>70</v>
      </c>
      <c r="K9515" s="3" t="s">
        <v>42</v>
      </c>
      <c r="L9515" s="1" t="s">
        <v>70</v>
      </c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1"/>
      <c r="AA9515" s="1" t="s">
        <v>16</v>
      </c>
      <c r="AB9515" s="3" t="s">
        <v>12</v>
      </c>
      <c r="AC9515" s="23" t="s">
        <v>37801</v>
      </c>
      <c r="AD9515" s="23" t="s">
        <v>46532</v>
      </c>
      <c r="AE9515" t="s">
        <v>35394</v>
      </c>
    </row>
    <row r="9516" spans="1:31" ht="14.25" customHeight="1">
      <c r="A9516" s="1">
        <v>9515</v>
      </c>
      <c r="B9516" s="9" t="s">
        <v>6</v>
      </c>
      <c r="C9516" s="1" t="s">
        <v>3733</v>
      </c>
      <c r="D9516" s="1" t="s">
        <v>2156</v>
      </c>
      <c r="E9516" s="1" t="s">
        <v>40</v>
      </c>
      <c r="F9516" s="1" t="s">
        <v>31483</v>
      </c>
      <c r="G9516" s="14">
        <v>9199944446</v>
      </c>
      <c r="H9516" s="1" t="s">
        <v>8</v>
      </c>
      <c r="I9516" s="1" t="s">
        <v>41</v>
      </c>
      <c r="J9516" s="1" t="s">
        <v>70</v>
      </c>
      <c r="K9516" s="3" t="s">
        <v>42</v>
      </c>
      <c r="L9516" s="1" t="s">
        <v>70</v>
      </c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1"/>
      <c r="AA9516" s="1" t="s">
        <v>16</v>
      </c>
      <c r="AB9516" s="3" t="s">
        <v>12</v>
      </c>
      <c r="AC9516" s="23" t="s">
        <v>37801</v>
      </c>
      <c r="AD9516" s="23" t="s">
        <v>46533</v>
      </c>
      <c r="AE9516" t="s">
        <v>35394</v>
      </c>
    </row>
    <row r="9517" spans="1:31" ht="14.25" customHeight="1">
      <c r="A9517" s="1">
        <v>9516</v>
      </c>
      <c r="B9517" s="9" t="s">
        <v>6</v>
      </c>
      <c r="C9517" s="1" t="s">
        <v>3753</v>
      </c>
      <c r="D9517" s="1" t="s">
        <v>36444</v>
      </c>
      <c r="E9517" s="1" t="s">
        <v>362</v>
      </c>
      <c r="F9517" s="1" t="s">
        <v>22655</v>
      </c>
      <c r="G9517" s="14">
        <v>91049410494</v>
      </c>
      <c r="H9517" s="1" t="s">
        <v>8</v>
      </c>
      <c r="I9517" s="1" t="s">
        <v>9</v>
      </c>
      <c r="J9517" s="1" t="s">
        <v>70</v>
      </c>
      <c r="K9517" s="3" t="s">
        <v>42</v>
      </c>
      <c r="L9517" s="1" t="s">
        <v>70</v>
      </c>
      <c r="M9517" s="3" t="s">
        <v>27</v>
      </c>
      <c r="N9517" s="3" t="s">
        <v>70</v>
      </c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1"/>
      <c r="AA9517" s="1" t="s">
        <v>16</v>
      </c>
      <c r="AB9517" s="3" t="s">
        <v>12</v>
      </c>
      <c r="AC9517" s="23" t="s">
        <v>37801</v>
      </c>
      <c r="AD9517" s="23" t="s">
        <v>46534</v>
      </c>
      <c r="AE9517" t="s">
        <v>35409</v>
      </c>
    </row>
    <row r="9518" spans="1:31" ht="14.25" customHeight="1">
      <c r="A9518" s="1">
        <v>9517</v>
      </c>
      <c r="B9518" s="1" t="s">
        <v>54</v>
      </c>
      <c r="C9518" s="1" t="s">
        <v>3755</v>
      </c>
      <c r="D9518" s="1" t="s">
        <v>2667</v>
      </c>
      <c r="E9518" s="1" t="s">
        <v>558</v>
      </c>
      <c r="F9518" s="1" t="s">
        <v>22657</v>
      </c>
      <c r="G9518" s="14">
        <v>91944664499</v>
      </c>
      <c r="H9518" s="1" t="s">
        <v>15</v>
      </c>
      <c r="I9518" s="1" t="s">
        <v>9</v>
      </c>
      <c r="J9518" s="1" t="s">
        <v>70</v>
      </c>
      <c r="K9518" s="3" t="s">
        <v>42</v>
      </c>
      <c r="L9518" s="1" t="s">
        <v>70</v>
      </c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1"/>
      <c r="AA9518" s="1" t="s">
        <v>16</v>
      </c>
      <c r="AB9518" s="3" t="s">
        <v>12</v>
      </c>
      <c r="AC9518" s="23" t="s">
        <v>37801</v>
      </c>
      <c r="AD9518" s="23" t="s">
        <v>46535</v>
      </c>
      <c r="AE9518" t="s">
        <v>35409</v>
      </c>
    </row>
    <row r="9519" spans="1:31" ht="14.25" customHeight="1">
      <c r="A9519" s="1">
        <v>9518</v>
      </c>
      <c r="B9519" s="1" t="s">
        <v>54</v>
      </c>
      <c r="C9519" s="1" t="s">
        <v>3759</v>
      </c>
      <c r="D9519" s="1" t="s">
        <v>35996</v>
      </c>
      <c r="E9519" s="1" t="s">
        <v>255</v>
      </c>
      <c r="F9519" s="1" t="s">
        <v>22660</v>
      </c>
      <c r="G9519" s="14">
        <v>91600060446</v>
      </c>
      <c r="H9519" s="1" t="s">
        <v>132</v>
      </c>
      <c r="I9519" s="1" t="s">
        <v>41</v>
      </c>
      <c r="J9519" s="1" t="s">
        <v>70</v>
      </c>
      <c r="K9519" s="3" t="s">
        <v>42</v>
      </c>
      <c r="L9519" s="1" t="s">
        <v>70</v>
      </c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1"/>
      <c r="AA9519" s="1" t="s">
        <v>16</v>
      </c>
      <c r="AB9519" s="3" t="s">
        <v>12</v>
      </c>
      <c r="AC9519" s="23" t="s">
        <v>37801</v>
      </c>
      <c r="AD9519" s="23" t="s">
        <v>45740</v>
      </c>
      <c r="AE9519" t="s">
        <v>35394</v>
      </c>
    </row>
    <row r="9520" spans="1:31" ht="14.25" customHeight="1">
      <c r="A9520" s="1">
        <v>9519</v>
      </c>
      <c r="B9520" s="1" t="s">
        <v>54</v>
      </c>
      <c r="C9520" s="1" t="s">
        <v>3779</v>
      </c>
      <c r="D9520" s="1" t="s">
        <v>3080</v>
      </c>
      <c r="E9520" s="1" t="s">
        <v>1558</v>
      </c>
      <c r="F9520" s="1" t="s">
        <v>22669</v>
      </c>
      <c r="G9520" s="14">
        <v>9191499494</v>
      </c>
      <c r="H9520" s="1" t="s">
        <v>8</v>
      </c>
      <c r="I9520" s="1" t="s">
        <v>9</v>
      </c>
      <c r="J9520" s="1" t="s">
        <v>70</v>
      </c>
      <c r="K9520" s="3" t="s">
        <v>42</v>
      </c>
      <c r="L9520" s="1" t="s">
        <v>70</v>
      </c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1"/>
      <c r="AA9520" s="1" t="s">
        <v>16</v>
      </c>
      <c r="AB9520" s="3" t="s">
        <v>12</v>
      </c>
      <c r="AC9520" s="23" t="s">
        <v>37801</v>
      </c>
      <c r="AD9520" s="23" t="s">
        <v>46536</v>
      </c>
      <c r="AE9520" t="s">
        <v>35399</v>
      </c>
    </row>
    <row r="9521" spans="1:31" ht="14.25" customHeight="1">
      <c r="A9521" s="1">
        <v>9520</v>
      </c>
      <c r="B9521" s="1" t="s">
        <v>54</v>
      </c>
      <c r="C9521" s="1" t="s">
        <v>3781</v>
      </c>
      <c r="D9521" s="1" t="s">
        <v>4668</v>
      </c>
      <c r="E9521" s="1" t="s">
        <v>16240</v>
      </c>
      <c r="F9521" s="1" t="s">
        <v>31487</v>
      </c>
      <c r="G9521" s="14">
        <v>9194466696</v>
      </c>
      <c r="H9521" s="1" t="s">
        <v>8</v>
      </c>
      <c r="I9521" s="1" t="s">
        <v>41</v>
      </c>
      <c r="J9521" s="1" t="s">
        <v>70</v>
      </c>
      <c r="K9521" s="3" t="s">
        <v>63</v>
      </c>
      <c r="L9521" s="1" t="s">
        <v>70</v>
      </c>
      <c r="M9521" s="3" t="s">
        <v>213</v>
      </c>
      <c r="N9521" s="3" t="s">
        <v>70</v>
      </c>
      <c r="O9521" s="3" t="s">
        <v>17</v>
      </c>
      <c r="P9521" s="3" t="s">
        <v>70</v>
      </c>
      <c r="Q9521" s="3" t="s">
        <v>42</v>
      </c>
      <c r="R9521" s="3" t="s">
        <v>70</v>
      </c>
      <c r="S9521" s="3" t="s">
        <v>27</v>
      </c>
      <c r="T9521" s="3" t="s">
        <v>70</v>
      </c>
      <c r="U9521" s="3" t="s">
        <v>117</v>
      </c>
      <c r="V9521" s="3" t="s">
        <v>70</v>
      </c>
      <c r="W9521" s="3" t="s">
        <v>178</v>
      </c>
      <c r="X9521" s="3" t="s">
        <v>70</v>
      </c>
      <c r="Y9521" s="3" t="s">
        <v>171</v>
      </c>
      <c r="Z9521" s="1" t="s">
        <v>70</v>
      </c>
      <c r="AA9521" s="1" t="s">
        <v>16</v>
      </c>
      <c r="AB9521" s="3" t="s">
        <v>12</v>
      </c>
      <c r="AC9521" s="23" t="s">
        <v>37801</v>
      </c>
      <c r="AD9521" s="23" t="s">
        <v>46537</v>
      </c>
      <c r="AE9521" t="s">
        <v>35409</v>
      </c>
    </row>
    <row r="9522" spans="1:31" ht="14.25" customHeight="1">
      <c r="A9522" s="1">
        <v>9521</v>
      </c>
      <c r="B9522" s="9" t="s">
        <v>6</v>
      </c>
      <c r="C9522" s="1" t="s">
        <v>3782</v>
      </c>
      <c r="D9522" s="1" t="s">
        <v>2162</v>
      </c>
      <c r="E9522" s="1" t="s">
        <v>824</v>
      </c>
      <c r="F9522" s="1" t="s">
        <v>31488</v>
      </c>
      <c r="G9522" s="14">
        <v>9191944466961</v>
      </c>
      <c r="H9522" s="1" t="s">
        <v>8</v>
      </c>
      <c r="I9522" s="1" t="s">
        <v>9</v>
      </c>
      <c r="J9522" s="1" t="s">
        <v>70</v>
      </c>
      <c r="K9522" s="3" t="s">
        <v>42</v>
      </c>
      <c r="L9522" s="1" t="s">
        <v>70</v>
      </c>
      <c r="M9522" s="3" t="s">
        <v>27</v>
      </c>
      <c r="N9522" s="3" t="s">
        <v>70</v>
      </c>
      <c r="O9522" s="3" t="s">
        <v>117</v>
      </c>
      <c r="P9522" s="3" t="s">
        <v>70</v>
      </c>
      <c r="Q9522" s="3" t="s">
        <v>178</v>
      </c>
      <c r="R9522" s="3" t="s">
        <v>70</v>
      </c>
      <c r="S9522" s="3"/>
      <c r="T9522" s="3"/>
      <c r="U9522" s="3"/>
      <c r="V9522" s="3"/>
      <c r="W9522" s="3"/>
      <c r="X9522" s="3"/>
      <c r="Y9522" s="3"/>
      <c r="Z9522" s="1"/>
      <c r="AA9522" s="1" t="s">
        <v>16</v>
      </c>
      <c r="AB9522" s="3" t="s">
        <v>12</v>
      </c>
      <c r="AC9522" s="23" t="s">
        <v>37801</v>
      </c>
      <c r="AD9522" s="23" t="s">
        <v>46538</v>
      </c>
      <c r="AE9522" t="s">
        <v>35409</v>
      </c>
    </row>
    <row r="9523" spans="1:31" ht="14.25" customHeight="1">
      <c r="A9523" s="1">
        <v>9522</v>
      </c>
      <c r="B9523" s="1" t="s">
        <v>54</v>
      </c>
      <c r="C9523" s="1" t="s">
        <v>3792</v>
      </c>
      <c r="D9523" s="1" t="s">
        <v>2921</v>
      </c>
      <c r="E9523" s="1" t="s">
        <v>558</v>
      </c>
      <c r="F9523" s="1" t="s">
        <v>22675</v>
      </c>
      <c r="G9523" s="14">
        <v>919960446941</v>
      </c>
      <c r="H9523" s="1" t="s">
        <v>8</v>
      </c>
      <c r="I9523" s="1" t="s">
        <v>41</v>
      </c>
      <c r="J9523" s="1" t="s">
        <v>70</v>
      </c>
      <c r="K9523" s="3" t="s">
        <v>42</v>
      </c>
      <c r="L9523" s="1" t="s">
        <v>70</v>
      </c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1"/>
      <c r="AA9523" s="1" t="s">
        <v>16</v>
      </c>
      <c r="AB9523" s="3" t="s">
        <v>12</v>
      </c>
      <c r="AC9523" s="23" t="s">
        <v>37801</v>
      </c>
      <c r="AD9523" s="23" t="s">
        <v>46539</v>
      </c>
      <c r="AE9523" t="s">
        <v>35409</v>
      </c>
    </row>
    <row r="9524" spans="1:31" ht="14.25" customHeight="1">
      <c r="A9524" s="1">
        <v>9523</v>
      </c>
      <c r="B9524" s="1" t="s">
        <v>54</v>
      </c>
      <c r="C9524" s="1" t="s">
        <v>3831</v>
      </c>
      <c r="D9524" s="1" t="s">
        <v>2776</v>
      </c>
      <c r="E9524" s="1" t="s">
        <v>139</v>
      </c>
      <c r="F9524" s="1" t="s">
        <v>31494</v>
      </c>
      <c r="G9524" s="14">
        <v>91949409409</v>
      </c>
      <c r="H9524" s="1" t="s">
        <v>37</v>
      </c>
      <c r="I9524" s="1" t="s">
        <v>41</v>
      </c>
      <c r="J9524" s="1" t="s">
        <v>70</v>
      </c>
      <c r="K9524" s="3" t="s">
        <v>42</v>
      </c>
      <c r="L9524" s="1" t="s">
        <v>70</v>
      </c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1"/>
      <c r="AA9524" s="1" t="s">
        <v>16</v>
      </c>
      <c r="AB9524" s="3" t="s">
        <v>12</v>
      </c>
      <c r="AC9524" s="23" t="s">
        <v>37801</v>
      </c>
      <c r="AD9524" s="23" t="s">
        <v>38367</v>
      </c>
      <c r="AE9524" t="s">
        <v>35399</v>
      </c>
    </row>
    <row r="9525" spans="1:31" ht="14.25" customHeight="1">
      <c r="A9525" s="1">
        <v>9524</v>
      </c>
      <c r="B9525" s="1" t="s">
        <v>54</v>
      </c>
      <c r="C9525" s="1" t="s">
        <v>3849</v>
      </c>
      <c r="D9525" s="1" t="s">
        <v>35997</v>
      </c>
      <c r="E9525" s="1" t="s">
        <v>40</v>
      </c>
      <c r="F9525" s="1" t="s">
        <v>22706</v>
      </c>
      <c r="G9525" s="14">
        <v>919946044046</v>
      </c>
      <c r="H9525" s="1" t="s">
        <v>8</v>
      </c>
      <c r="I9525" s="1" t="s">
        <v>62</v>
      </c>
      <c r="J9525" s="1" t="s">
        <v>70</v>
      </c>
      <c r="K9525" s="3" t="s">
        <v>42</v>
      </c>
      <c r="L9525" s="1" t="s">
        <v>70</v>
      </c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1"/>
      <c r="AA9525" s="1" t="s">
        <v>16</v>
      </c>
      <c r="AB9525" s="3" t="s">
        <v>12</v>
      </c>
      <c r="AC9525" s="23" t="s">
        <v>37801</v>
      </c>
      <c r="AD9525" s="23" t="s">
        <v>46540</v>
      </c>
      <c r="AE9525" t="s">
        <v>35394</v>
      </c>
    </row>
    <row r="9526" spans="1:31" ht="14.25" customHeight="1">
      <c r="A9526" s="1">
        <v>9525</v>
      </c>
      <c r="B9526" s="9" t="s">
        <v>6</v>
      </c>
      <c r="C9526" s="1" t="s">
        <v>3856</v>
      </c>
      <c r="D9526" s="1" t="s">
        <v>37508</v>
      </c>
      <c r="E9526" s="1" t="s">
        <v>3857</v>
      </c>
      <c r="F9526" s="1" t="s">
        <v>31497</v>
      </c>
      <c r="G9526" s="14">
        <v>919966196</v>
      </c>
      <c r="H9526" s="1" t="s">
        <v>15</v>
      </c>
      <c r="I9526" s="1" t="s">
        <v>9</v>
      </c>
      <c r="J9526" s="1" t="s">
        <v>70</v>
      </c>
      <c r="K9526" s="3" t="s">
        <v>42</v>
      </c>
      <c r="L9526" s="1" t="s">
        <v>70</v>
      </c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1"/>
      <c r="AA9526" s="1" t="s">
        <v>16</v>
      </c>
      <c r="AB9526" s="3" t="s">
        <v>12</v>
      </c>
      <c r="AC9526" s="23" t="s">
        <v>37801</v>
      </c>
      <c r="AD9526" s="23" t="s">
        <v>46541</v>
      </c>
      <c r="AE9526" t="s">
        <v>35399</v>
      </c>
    </row>
    <row r="9527" spans="1:31" ht="14.25" customHeight="1">
      <c r="A9527" s="1">
        <v>9526</v>
      </c>
      <c r="B9527" s="1" t="s">
        <v>54</v>
      </c>
      <c r="C9527" s="1" t="s">
        <v>3865</v>
      </c>
      <c r="D9527" s="1" t="s">
        <v>4290</v>
      </c>
      <c r="E9527" s="1" t="s">
        <v>139</v>
      </c>
      <c r="F9527" s="1" t="s">
        <v>22711</v>
      </c>
      <c r="G9527" s="14">
        <v>919946600461</v>
      </c>
      <c r="H9527" s="1" t="s">
        <v>8</v>
      </c>
      <c r="I9527" s="1" t="s">
        <v>9</v>
      </c>
      <c r="J9527" s="1" t="s">
        <v>70</v>
      </c>
      <c r="K9527" s="3" t="s">
        <v>42</v>
      </c>
      <c r="L9527" s="1" t="s">
        <v>70</v>
      </c>
      <c r="M9527" s="3" t="s">
        <v>27</v>
      </c>
      <c r="N9527" s="3" t="s">
        <v>70</v>
      </c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1"/>
      <c r="AA9527" s="1" t="s">
        <v>16</v>
      </c>
      <c r="AB9527" s="3" t="s">
        <v>12</v>
      </c>
      <c r="AC9527" s="23" t="s">
        <v>37801</v>
      </c>
      <c r="AD9527" s="23" t="s">
        <v>46542</v>
      </c>
      <c r="AE9527" t="s">
        <v>35410</v>
      </c>
    </row>
    <row r="9528" spans="1:31" ht="14.25" customHeight="1">
      <c r="A9528" s="1">
        <v>9527</v>
      </c>
      <c r="B9528" s="1" t="s">
        <v>54</v>
      </c>
      <c r="C9528" s="1" t="s">
        <v>3869</v>
      </c>
      <c r="D9528" s="1" t="s">
        <v>3870</v>
      </c>
      <c r="E9528" s="1" t="s">
        <v>37162</v>
      </c>
      <c r="F9528" s="1" t="s">
        <v>31499</v>
      </c>
      <c r="G9528" s="14">
        <v>91944490044</v>
      </c>
      <c r="H9528" s="1" t="s">
        <v>20</v>
      </c>
      <c r="I9528" s="1" t="s">
        <v>41</v>
      </c>
      <c r="J9528" s="1" t="s">
        <v>70</v>
      </c>
      <c r="K9528" s="3" t="s">
        <v>17</v>
      </c>
      <c r="L9528" s="1" t="s">
        <v>70</v>
      </c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1"/>
      <c r="AA9528" s="1" t="s">
        <v>11</v>
      </c>
      <c r="AB9528" s="3" t="s">
        <v>56</v>
      </c>
      <c r="AC9528" s="23" t="s">
        <v>37801</v>
      </c>
      <c r="AD9528" s="23" t="s">
        <v>40062</v>
      </c>
      <c r="AE9528" t="s">
        <v>35409</v>
      </c>
    </row>
    <row r="9529" spans="1:31" ht="14.25" customHeight="1">
      <c r="A9529" s="1">
        <v>9528</v>
      </c>
      <c r="B9529" s="1" t="s">
        <v>54</v>
      </c>
      <c r="C9529" s="1" t="s">
        <v>3895</v>
      </c>
      <c r="D9529" s="1" t="s">
        <v>3896</v>
      </c>
      <c r="E9529" s="1" t="s">
        <v>495</v>
      </c>
      <c r="F9529" s="1" t="s">
        <v>31505</v>
      </c>
      <c r="G9529" s="14">
        <v>914400646604</v>
      </c>
      <c r="H9529" s="1" t="s">
        <v>15</v>
      </c>
      <c r="I9529" s="1" t="s">
        <v>41</v>
      </c>
      <c r="J9529" s="1" t="s">
        <v>70</v>
      </c>
      <c r="K9529" s="3" t="s">
        <v>178</v>
      </c>
      <c r="L9529" s="1" t="s">
        <v>70</v>
      </c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1"/>
      <c r="AA9529" s="1" t="s">
        <v>16</v>
      </c>
      <c r="AB9529" s="3" t="s">
        <v>12</v>
      </c>
      <c r="AC9529" s="23" t="s">
        <v>37801</v>
      </c>
      <c r="AD9529" s="23" t="s">
        <v>46543</v>
      </c>
      <c r="AE9529" t="s">
        <v>35399</v>
      </c>
    </row>
    <row r="9530" spans="1:31" ht="14.25" customHeight="1">
      <c r="A9530" s="1">
        <v>9529</v>
      </c>
      <c r="B9530" s="1" t="s">
        <v>54</v>
      </c>
      <c r="C9530" s="1" t="s">
        <v>3916</v>
      </c>
      <c r="D9530" s="1" t="s">
        <v>3917</v>
      </c>
      <c r="E9530" s="1" t="s">
        <v>7865</v>
      </c>
      <c r="F9530" s="1" t="s">
        <v>33740</v>
      </c>
      <c r="G9530" s="14">
        <v>916611616</v>
      </c>
      <c r="H9530" s="1" t="s">
        <v>20</v>
      </c>
      <c r="I9530" s="1" t="s">
        <v>62</v>
      </c>
      <c r="J9530" s="1" t="s">
        <v>70</v>
      </c>
      <c r="K9530" s="3" t="s">
        <v>42</v>
      </c>
      <c r="L9530" s="1" t="s">
        <v>70</v>
      </c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1"/>
      <c r="AA9530" s="1" t="s">
        <v>16</v>
      </c>
      <c r="AB9530" s="3" t="s">
        <v>12</v>
      </c>
      <c r="AC9530" s="23" t="s">
        <v>37801</v>
      </c>
      <c r="AD9530" s="23" t="s">
        <v>46544</v>
      </c>
      <c r="AE9530" t="s">
        <v>35394</v>
      </c>
    </row>
    <row r="9531" spans="1:31" ht="14.25" customHeight="1">
      <c r="A9531" s="1">
        <v>9530</v>
      </c>
      <c r="B9531" s="1" t="s">
        <v>54</v>
      </c>
      <c r="C9531" s="1" t="s">
        <v>3922</v>
      </c>
      <c r="D9531" s="1" t="s">
        <v>31</v>
      </c>
      <c r="E9531" s="1" t="s">
        <v>80</v>
      </c>
      <c r="F9531" s="1" t="s">
        <v>22735</v>
      </c>
      <c r="G9531" s="14">
        <v>919946441441</v>
      </c>
      <c r="H9531" s="1" t="s">
        <v>8</v>
      </c>
      <c r="I9531" s="1" t="s">
        <v>41</v>
      </c>
      <c r="J9531" s="1" t="s">
        <v>70</v>
      </c>
      <c r="K9531" s="3" t="s">
        <v>42</v>
      </c>
      <c r="L9531" s="1" t="s">
        <v>70</v>
      </c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1"/>
      <c r="AA9531" s="1" t="s">
        <v>16</v>
      </c>
      <c r="AB9531" s="3" t="s">
        <v>12</v>
      </c>
      <c r="AC9531" s="23" t="s">
        <v>37801</v>
      </c>
      <c r="AD9531" s="23" t="s">
        <v>46545</v>
      </c>
      <c r="AE9531" t="s">
        <v>35410</v>
      </c>
    </row>
    <row r="9532" spans="1:31" ht="14.25" customHeight="1">
      <c r="A9532" s="1">
        <v>9531</v>
      </c>
      <c r="B9532" s="9" t="s">
        <v>6</v>
      </c>
      <c r="C9532" s="1" t="s">
        <v>3936</v>
      </c>
      <c r="D9532" s="1" t="s">
        <v>3066</v>
      </c>
      <c r="E9532" s="1" t="s">
        <v>3937</v>
      </c>
      <c r="F9532" s="1" t="s">
        <v>22742</v>
      </c>
      <c r="G9532" s="14">
        <v>919946409696</v>
      </c>
      <c r="H9532" s="1" t="s">
        <v>8</v>
      </c>
      <c r="I9532" s="1" t="s">
        <v>41</v>
      </c>
      <c r="J9532" s="1" t="s">
        <v>70</v>
      </c>
      <c r="K9532" s="3" t="s">
        <v>17</v>
      </c>
      <c r="L9532" s="1" t="s">
        <v>70</v>
      </c>
      <c r="M9532" s="4" t="s">
        <v>42</v>
      </c>
      <c r="N9532" s="3" t="s">
        <v>70</v>
      </c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1"/>
      <c r="AA9532" s="1" t="s">
        <v>16</v>
      </c>
      <c r="AB9532" s="3" t="s">
        <v>12</v>
      </c>
      <c r="AC9532" s="23" t="s">
        <v>37801</v>
      </c>
      <c r="AD9532" s="23" t="s">
        <v>46546</v>
      </c>
      <c r="AE9532" t="s">
        <v>35410</v>
      </c>
    </row>
    <row r="9533" spans="1:31" ht="14.25" customHeight="1">
      <c r="A9533" s="1">
        <v>9532</v>
      </c>
      <c r="B9533" s="1" t="s">
        <v>54</v>
      </c>
      <c r="C9533" s="1" t="s">
        <v>3939</v>
      </c>
      <c r="D9533" s="1" t="s">
        <v>3940</v>
      </c>
      <c r="E9533" s="1" t="s">
        <v>1306</v>
      </c>
      <c r="F9533" s="1" t="s">
        <v>22743</v>
      </c>
      <c r="G9533" s="14">
        <v>91964400490</v>
      </c>
      <c r="H9533" s="1" t="s">
        <v>8</v>
      </c>
      <c r="I9533" s="1" t="s">
        <v>9</v>
      </c>
      <c r="J9533" s="1" t="s">
        <v>70</v>
      </c>
      <c r="K9533" s="3" t="s">
        <v>42</v>
      </c>
      <c r="L9533" s="1" t="s">
        <v>70</v>
      </c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1"/>
      <c r="AA9533" s="1" t="s">
        <v>16</v>
      </c>
      <c r="AB9533" s="3" t="s">
        <v>12</v>
      </c>
      <c r="AC9533" s="23" t="s">
        <v>37801</v>
      </c>
      <c r="AD9533" s="23" t="s">
        <v>46547</v>
      </c>
      <c r="AE9533" t="s">
        <v>35399</v>
      </c>
    </row>
    <row r="9534" spans="1:31" ht="14.25" customHeight="1">
      <c r="A9534" s="1">
        <v>9533</v>
      </c>
      <c r="B9534" s="1" t="s">
        <v>54</v>
      </c>
      <c r="C9534" s="1" t="s">
        <v>3943</v>
      </c>
      <c r="D9534" s="1" t="s">
        <v>35998</v>
      </c>
      <c r="E9534" s="1" t="s">
        <v>19</v>
      </c>
      <c r="F9534" s="1" t="s">
        <v>22745</v>
      </c>
      <c r="G9534" s="14">
        <v>914141144</v>
      </c>
      <c r="H9534" s="1" t="s">
        <v>20</v>
      </c>
      <c r="I9534" s="1" t="s">
        <v>41</v>
      </c>
      <c r="J9534" s="1" t="s">
        <v>70</v>
      </c>
      <c r="K9534" s="3" t="s">
        <v>63</v>
      </c>
      <c r="L9534" s="1" t="s">
        <v>70</v>
      </c>
      <c r="M9534" s="3" t="s">
        <v>213</v>
      </c>
      <c r="N9534" s="3" t="s">
        <v>70</v>
      </c>
      <c r="O9534" s="3" t="s">
        <v>17</v>
      </c>
      <c r="P9534" s="3" t="s">
        <v>70</v>
      </c>
      <c r="Q9534" s="3" t="s">
        <v>42</v>
      </c>
      <c r="R9534" s="3" t="s">
        <v>70</v>
      </c>
      <c r="S9534" s="3" t="s">
        <v>27</v>
      </c>
      <c r="T9534" s="3" t="s">
        <v>70</v>
      </c>
      <c r="U9534" s="3" t="s">
        <v>117</v>
      </c>
      <c r="V9534" s="3" t="s">
        <v>70</v>
      </c>
      <c r="W9534" s="3" t="s">
        <v>178</v>
      </c>
      <c r="X9534" s="3" t="s">
        <v>70</v>
      </c>
      <c r="Y9534" s="3" t="s">
        <v>171</v>
      </c>
      <c r="Z9534" s="1" t="s">
        <v>70</v>
      </c>
      <c r="AA9534" s="1" t="s">
        <v>16</v>
      </c>
      <c r="AB9534" s="3" t="s">
        <v>12</v>
      </c>
      <c r="AC9534" s="23" t="s">
        <v>37801</v>
      </c>
      <c r="AD9534" s="23" t="s">
        <v>46548</v>
      </c>
      <c r="AE9534" t="s">
        <v>35394</v>
      </c>
    </row>
    <row r="9535" spans="1:31" ht="14.25" customHeight="1">
      <c r="A9535" s="1">
        <v>9534</v>
      </c>
      <c r="B9535" s="1" t="s">
        <v>54</v>
      </c>
      <c r="C9535" s="1" t="s">
        <v>3946</v>
      </c>
      <c r="D9535" s="1" t="s">
        <v>93</v>
      </c>
      <c r="E9535" s="1" t="s">
        <v>37163</v>
      </c>
      <c r="F9535" s="1" t="s">
        <v>22748</v>
      </c>
      <c r="G9535" s="14">
        <v>91944400900</v>
      </c>
      <c r="H9535" s="1" t="s">
        <v>20</v>
      </c>
      <c r="I9535" s="1" t="s">
        <v>9</v>
      </c>
      <c r="J9535" s="1" t="s">
        <v>70</v>
      </c>
      <c r="K9535" s="3" t="s">
        <v>42</v>
      </c>
      <c r="L9535" s="1" t="s">
        <v>70</v>
      </c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1"/>
      <c r="AA9535" s="1" t="s">
        <v>16</v>
      </c>
      <c r="AB9535" s="3" t="s">
        <v>12</v>
      </c>
      <c r="AC9535" s="23" t="s">
        <v>37801</v>
      </c>
      <c r="AD9535" s="23" t="s">
        <v>46549</v>
      </c>
      <c r="AE9535" t="s">
        <v>35410</v>
      </c>
    </row>
    <row r="9536" spans="1:31" ht="14.25" customHeight="1">
      <c r="A9536" s="1">
        <v>9535</v>
      </c>
      <c r="B9536" s="1" t="s">
        <v>54</v>
      </c>
      <c r="C9536" s="1" t="s">
        <v>3955</v>
      </c>
      <c r="D9536" s="1" t="s">
        <v>2162</v>
      </c>
      <c r="E9536" s="1" t="s">
        <v>328</v>
      </c>
      <c r="F9536" s="1" t="s">
        <v>3956</v>
      </c>
      <c r="G9536" s="14">
        <v>914499049191</v>
      </c>
      <c r="H9536" s="1" t="s">
        <v>20</v>
      </c>
      <c r="I9536" s="1" t="s">
        <v>9</v>
      </c>
      <c r="J9536" s="1" t="s">
        <v>70</v>
      </c>
      <c r="K9536" s="3" t="s">
        <v>17</v>
      </c>
      <c r="L9536" s="1" t="s">
        <v>70</v>
      </c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1"/>
      <c r="AA9536" s="1" t="s">
        <v>11</v>
      </c>
      <c r="AB9536" s="3" t="s">
        <v>56</v>
      </c>
      <c r="AC9536" s="23" t="s">
        <v>37801</v>
      </c>
      <c r="AD9536" s="23" t="s">
        <v>38636</v>
      </c>
      <c r="AE9536" t="s">
        <v>35410</v>
      </c>
    </row>
    <row r="9537" spans="1:31" ht="14.25" customHeight="1">
      <c r="A9537" s="1">
        <v>9536</v>
      </c>
      <c r="B9537" s="9" t="s">
        <v>6</v>
      </c>
      <c r="C9537" s="1" t="s">
        <v>3971</v>
      </c>
      <c r="D9537" s="1" t="s">
        <v>3972</v>
      </c>
      <c r="E9537" s="1" t="s">
        <v>1725</v>
      </c>
      <c r="F9537" s="1" t="s">
        <v>22760</v>
      </c>
      <c r="G9537" s="14">
        <v>91949460061</v>
      </c>
      <c r="H9537" s="1" t="s">
        <v>8</v>
      </c>
      <c r="I9537" s="1" t="s">
        <v>9</v>
      </c>
      <c r="J9537" s="1" t="s">
        <v>70</v>
      </c>
      <c r="K9537" s="3" t="s">
        <v>17</v>
      </c>
      <c r="L9537" s="1" t="s">
        <v>70</v>
      </c>
      <c r="M9537" s="4" t="s">
        <v>42</v>
      </c>
      <c r="N9537" s="3" t="s">
        <v>70</v>
      </c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1"/>
      <c r="AA9537" s="1" t="s">
        <v>16</v>
      </c>
      <c r="AB9537" s="3" t="s">
        <v>12</v>
      </c>
      <c r="AC9537" s="23" t="s">
        <v>37801</v>
      </c>
      <c r="AD9537" s="23" t="s">
        <v>46550</v>
      </c>
      <c r="AE9537" t="s">
        <v>35394</v>
      </c>
    </row>
    <row r="9538" spans="1:31" ht="14.25" customHeight="1">
      <c r="A9538" s="1">
        <v>9537</v>
      </c>
      <c r="B9538" s="1" t="s">
        <v>54</v>
      </c>
      <c r="C9538" s="1" t="s">
        <v>3983</v>
      </c>
      <c r="D9538" s="1" t="s">
        <v>14867</v>
      </c>
      <c r="E9538" s="1" t="s">
        <v>102</v>
      </c>
      <c r="F9538" s="1" t="s">
        <v>22765</v>
      </c>
      <c r="G9538" s="14">
        <v>919444446441</v>
      </c>
      <c r="H9538" s="1" t="s">
        <v>20</v>
      </c>
      <c r="I9538" s="1" t="s">
        <v>9</v>
      </c>
      <c r="J9538" s="1" t="s">
        <v>70</v>
      </c>
      <c r="K9538" s="3" t="s">
        <v>27</v>
      </c>
      <c r="L9538" s="1" t="s">
        <v>70</v>
      </c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1"/>
      <c r="AA9538" s="1" t="s">
        <v>16</v>
      </c>
      <c r="AB9538" s="3" t="s">
        <v>12</v>
      </c>
      <c r="AC9538" s="23" t="s">
        <v>37801</v>
      </c>
      <c r="AD9538" s="23" t="s">
        <v>46551</v>
      </c>
      <c r="AE9538" t="s">
        <v>35399</v>
      </c>
    </row>
    <row r="9539" spans="1:31" ht="14.25" customHeight="1">
      <c r="A9539" s="1">
        <v>9538</v>
      </c>
      <c r="B9539" s="9" t="s">
        <v>6</v>
      </c>
      <c r="C9539" s="1" t="s">
        <v>4007</v>
      </c>
      <c r="D9539" s="1" t="s">
        <v>1025</v>
      </c>
      <c r="E9539" s="1" t="s">
        <v>40</v>
      </c>
      <c r="F9539" s="1" t="s">
        <v>22778</v>
      </c>
      <c r="G9539" s="14">
        <v>9194469191</v>
      </c>
      <c r="H9539" s="1" t="s">
        <v>20</v>
      </c>
      <c r="I9539" s="1" t="s">
        <v>9</v>
      </c>
      <c r="J9539" s="1" t="s">
        <v>70</v>
      </c>
      <c r="K9539" s="3" t="s">
        <v>42</v>
      </c>
      <c r="L9539" s="1" t="s">
        <v>70</v>
      </c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1"/>
      <c r="AA9539" s="1" t="s">
        <v>16</v>
      </c>
      <c r="AB9539" s="3" t="s">
        <v>12</v>
      </c>
      <c r="AC9539" s="23" t="s">
        <v>37801</v>
      </c>
      <c r="AD9539" s="23" t="s">
        <v>46552</v>
      </c>
      <c r="AE9539" t="s">
        <v>35399</v>
      </c>
    </row>
    <row r="9540" spans="1:31" ht="14.25" customHeight="1">
      <c r="A9540" s="1">
        <v>9539</v>
      </c>
      <c r="B9540" s="9" t="s">
        <v>6</v>
      </c>
      <c r="C9540" s="1" t="s">
        <v>4015</v>
      </c>
      <c r="D9540" s="1" t="s">
        <v>2140</v>
      </c>
      <c r="E9540" s="1" t="s">
        <v>287</v>
      </c>
      <c r="F9540" s="1" t="s">
        <v>4016</v>
      </c>
      <c r="G9540" s="14">
        <v>91994404969</v>
      </c>
      <c r="H9540" s="1" t="s">
        <v>20</v>
      </c>
      <c r="I9540" s="1" t="s">
        <v>9</v>
      </c>
      <c r="J9540" s="1" t="s">
        <v>70</v>
      </c>
      <c r="K9540" s="3" t="s">
        <v>42</v>
      </c>
      <c r="L9540" s="1" t="s">
        <v>70</v>
      </c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1"/>
      <c r="AA9540" s="1" t="s">
        <v>16</v>
      </c>
      <c r="AB9540" s="3" t="s">
        <v>12</v>
      </c>
      <c r="AC9540" s="23" t="s">
        <v>37801</v>
      </c>
      <c r="AD9540" s="23" t="s">
        <v>46553</v>
      </c>
      <c r="AE9540" t="s">
        <v>35410</v>
      </c>
    </row>
    <row r="9541" spans="1:31" ht="14.25" customHeight="1">
      <c r="A9541" s="1">
        <v>9540</v>
      </c>
      <c r="B9541" s="9" t="s">
        <v>6</v>
      </c>
      <c r="C9541" s="1" t="s">
        <v>4031</v>
      </c>
      <c r="D9541" s="1" t="s">
        <v>4032</v>
      </c>
      <c r="E9541" s="1" t="s">
        <v>4033</v>
      </c>
      <c r="F9541" s="1" t="s">
        <v>22788</v>
      </c>
      <c r="G9541" s="14">
        <v>919446461941</v>
      </c>
      <c r="H9541" s="1" t="s">
        <v>37</v>
      </c>
      <c r="I9541" s="1" t="s">
        <v>107</v>
      </c>
      <c r="J9541" s="1" t="s">
        <v>70</v>
      </c>
      <c r="K9541" s="3" t="s">
        <v>42</v>
      </c>
      <c r="L9541" s="1" t="s">
        <v>70</v>
      </c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1"/>
      <c r="AA9541" s="1" t="s">
        <v>16</v>
      </c>
      <c r="AB9541" s="3" t="s">
        <v>12</v>
      </c>
      <c r="AC9541" s="23" t="s">
        <v>37801</v>
      </c>
      <c r="AD9541" s="23" t="s">
        <v>40693</v>
      </c>
      <c r="AE9541" t="s">
        <v>35399</v>
      </c>
    </row>
    <row r="9542" spans="1:31" ht="14.25" customHeight="1">
      <c r="A9542" s="1">
        <v>9541</v>
      </c>
      <c r="B9542" s="9" t="s">
        <v>6</v>
      </c>
      <c r="C9542" s="1" t="s">
        <v>4041</v>
      </c>
      <c r="D9542" s="1" t="s">
        <v>1010</v>
      </c>
      <c r="E9542" s="1" t="s">
        <v>40</v>
      </c>
      <c r="F9542" s="1" t="s">
        <v>22792</v>
      </c>
      <c r="G9542" s="14">
        <v>914144666446</v>
      </c>
      <c r="H9542" s="1" t="s">
        <v>20</v>
      </c>
      <c r="I9542" s="1" t="s">
        <v>9</v>
      </c>
      <c r="J9542" s="1" t="s">
        <v>70</v>
      </c>
      <c r="K9542" s="3" t="s">
        <v>27</v>
      </c>
      <c r="L9542" s="1" t="s">
        <v>70</v>
      </c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1"/>
      <c r="AA9542" s="1" t="s">
        <v>16</v>
      </c>
      <c r="AB9542" s="3" t="s">
        <v>12</v>
      </c>
      <c r="AC9542" s="23" t="s">
        <v>37801</v>
      </c>
      <c r="AD9542" s="23" t="s">
        <v>46554</v>
      </c>
      <c r="AE9542" t="s">
        <v>35399</v>
      </c>
    </row>
    <row r="9543" spans="1:31" ht="14.25" customHeight="1">
      <c r="A9543" s="1">
        <v>9542</v>
      </c>
      <c r="B9543" s="9" t="s">
        <v>6</v>
      </c>
      <c r="C9543" s="1" t="s">
        <v>4049</v>
      </c>
      <c r="D9543" s="1" t="s">
        <v>3643</v>
      </c>
      <c r="E9543" s="1" t="s">
        <v>40</v>
      </c>
      <c r="F9543" s="1" t="s">
        <v>22796</v>
      </c>
      <c r="G9543" s="14">
        <v>9144499491</v>
      </c>
      <c r="H9543" s="1" t="s">
        <v>8</v>
      </c>
      <c r="I9543" s="1" t="s">
        <v>41</v>
      </c>
      <c r="J9543" s="1" t="s">
        <v>70</v>
      </c>
      <c r="K9543" s="3" t="s">
        <v>17</v>
      </c>
      <c r="L9543" s="1" t="s">
        <v>70</v>
      </c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1"/>
      <c r="AA9543" s="1" t="s">
        <v>11</v>
      </c>
      <c r="AB9543" s="3" t="s">
        <v>56</v>
      </c>
      <c r="AC9543" s="23" t="s">
        <v>37801</v>
      </c>
      <c r="AD9543" s="23" t="s">
        <v>41025</v>
      </c>
      <c r="AE9543" t="s">
        <v>35409</v>
      </c>
    </row>
    <row r="9544" spans="1:31" ht="14.25" customHeight="1">
      <c r="A9544" s="1">
        <v>9543</v>
      </c>
      <c r="B9544" s="9" t="s">
        <v>6</v>
      </c>
      <c r="C9544" s="1" t="s">
        <v>4065</v>
      </c>
      <c r="D9544" s="1" t="s">
        <v>48</v>
      </c>
      <c r="E9544" s="1" t="s">
        <v>724</v>
      </c>
      <c r="F9544" s="1" t="s">
        <v>22805</v>
      </c>
      <c r="G9544" s="14">
        <v>91949644949</v>
      </c>
      <c r="H9544" s="1" t="s">
        <v>37</v>
      </c>
      <c r="I9544" s="1" t="s">
        <v>41</v>
      </c>
      <c r="J9544" s="1" t="s">
        <v>70</v>
      </c>
      <c r="K9544" s="3" t="s">
        <v>42</v>
      </c>
      <c r="L9544" s="1" t="s">
        <v>70</v>
      </c>
      <c r="M9544" s="3" t="s">
        <v>27</v>
      </c>
      <c r="N9544" s="3" t="s">
        <v>70</v>
      </c>
      <c r="O9544" s="3" t="s">
        <v>117</v>
      </c>
      <c r="P9544" s="3" t="s">
        <v>70</v>
      </c>
      <c r="Q9544" s="3"/>
      <c r="R9544" s="3"/>
      <c r="S9544" s="3"/>
      <c r="T9544" s="3"/>
      <c r="U9544" s="3"/>
      <c r="V9544" s="3"/>
      <c r="W9544" s="3"/>
      <c r="X9544" s="3"/>
      <c r="Y9544" s="3"/>
      <c r="Z9544" s="1"/>
      <c r="AA9544" s="1" t="s">
        <v>16</v>
      </c>
      <c r="AB9544" s="3" t="s">
        <v>12</v>
      </c>
      <c r="AC9544" s="23" t="s">
        <v>37801</v>
      </c>
      <c r="AD9544" s="23" t="s">
        <v>42118</v>
      </c>
      <c r="AE9544" t="s">
        <v>35394</v>
      </c>
    </row>
    <row r="9545" spans="1:31" ht="14.25" customHeight="1">
      <c r="A9545" s="1">
        <v>9544</v>
      </c>
      <c r="B9545" s="1" t="s">
        <v>54</v>
      </c>
      <c r="C9545" s="1" t="s">
        <v>4072</v>
      </c>
      <c r="D9545" s="1" t="s">
        <v>14292</v>
      </c>
      <c r="E9545" s="1" t="s">
        <v>40</v>
      </c>
      <c r="F9545" s="1" t="s">
        <v>31522</v>
      </c>
      <c r="G9545" s="14">
        <v>9199491496</v>
      </c>
      <c r="H9545" s="1" t="s">
        <v>20</v>
      </c>
      <c r="I9545" s="1" t="s">
        <v>41</v>
      </c>
      <c r="J9545" s="1" t="s">
        <v>70</v>
      </c>
      <c r="K9545" s="3" t="s">
        <v>178</v>
      </c>
      <c r="L9545" s="1" t="s">
        <v>70</v>
      </c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1"/>
      <c r="AA9545" s="1" t="s">
        <v>16</v>
      </c>
      <c r="AB9545" s="3" t="s">
        <v>12</v>
      </c>
      <c r="AC9545" s="23" t="s">
        <v>37801</v>
      </c>
      <c r="AD9545" s="23" t="s">
        <v>43478</v>
      </c>
      <c r="AE9545" t="s">
        <v>35394</v>
      </c>
    </row>
    <row r="9546" spans="1:31" ht="14.25" customHeight="1">
      <c r="A9546" s="1">
        <v>9545</v>
      </c>
      <c r="B9546" s="9" t="s">
        <v>6</v>
      </c>
      <c r="C9546" s="1" t="s">
        <v>4079</v>
      </c>
      <c r="D9546" s="1" t="s">
        <v>4080</v>
      </c>
      <c r="E9546" s="1" t="s">
        <v>4081</v>
      </c>
      <c r="F9546" s="1" t="s">
        <v>22810</v>
      </c>
      <c r="G9546" s="14">
        <v>91994414449</v>
      </c>
      <c r="H9546" s="1" t="s">
        <v>15</v>
      </c>
      <c r="I9546" s="1" t="s">
        <v>9</v>
      </c>
      <c r="J9546" s="1" t="s">
        <v>70</v>
      </c>
      <c r="K9546" s="3" t="s">
        <v>42</v>
      </c>
      <c r="L9546" s="1" t="s">
        <v>70</v>
      </c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1"/>
      <c r="AA9546" s="1" t="s">
        <v>16</v>
      </c>
      <c r="AB9546" s="3" t="s">
        <v>12</v>
      </c>
      <c r="AC9546" s="23" t="s">
        <v>37801</v>
      </c>
      <c r="AD9546" s="23" t="s">
        <v>46555</v>
      </c>
      <c r="AE9546" t="s">
        <v>35409</v>
      </c>
    </row>
    <row r="9547" spans="1:31" ht="14.25" customHeight="1">
      <c r="A9547" s="1">
        <v>9546</v>
      </c>
      <c r="B9547" s="1" t="s">
        <v>54</v>
      </c>
      <c r="C9547" s="1" t="s">
        <v>4089</v>
      </c>
      <c r="D9547" s="1" t="s">
        <v>841</v>
      </c>
      <c r="E9547" s="1" t="s">
        <v>40</v>
      </c>
      <c r="F9547" s="1" t="s">
        <v>22813</v>
      </c>
      <c r="G9547" s="14">
        <v>91944404696</v>
      </c>
      <c r="H9547" s="1" t="s">
        <v>20</v>
      </c>
      <c r="I9547" s="1" t="s">
        <v>41</v>
      </c>
      <c r="J9547" s="1" t="s">
        <v>70</v>
      </c>
      <c r="K9547" s="3" t="s">
        <v>17</v>
      </c>
      <c r="L9547" s="1" t="s">
        <v>70</v>
      </c>
      <c r="M9547" s="4" t="s">
        <v>42</v>
      </c>
      <c r="N9547" s="3" t="s">
        <v>70</v>
      </c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1"/>
      <c r="AA9547" s="1" t="s">
        <v>16</v>
      </c>
      <c r="AB9547" s="3" t="s">
        <v>12</v>
      </c>
      <c r="AC9547" s="23" t="s">
        <v>37801</v>
      </c>
      <c r="AD9547" s="23" t="s">
        <v>46556</v>
      </c>
      <c r="AE9547" t="s">
        <v>35410</v>
      </c>
    </row>
    <row r="9548" spans="1:31" ht="14.25" customHeight="1">
      <c r="A9548" s="1">
        <v>9547</v>
      </c>
      <c r="B9548" s="9" t="s">
        <v>6</v>
      </c>
      <c r="C9548" s="1" t="s">
        <v>4101</v>
      </c>
      <c r="D9548" s="1" t="s">
        <v>4095</v>
      </c>
      <c r="E9548" s="1" t="s">
        <v>4102</v>
      </c>
      <c r="F9548" s="1" t="s">
        <v>22819</v>
      </c>
      <c r="G9548" s="14">
        <v>91600469644</v>
      </c>
      <c r="H9548" s="1" t="s">
        <v>8</v>
      </c>
      <c r="I9548" s="1" t="s">
        <v>9</v>
      </c>
      <c r="J9548" s="1" t="s">
        <v>70</v>
      </c>
      <c r="K9548" s="3" t="s">
        <v>42</v>
      </c>
      <c r="L9548" s="1" t="s">
        <v>70</v>
      </c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1"/>
      <c r="AA9548" s="1" t="s">
        <v>16</v>
      </c>
      <c r="AB9548" s="3" t="s">
        <v>12</v>
      </c>
      <c r="AC9548" s="23" t="s">
        <v>37801</v>
      </c>
      <c r="AD9548" s="23" t="s">
        <v>46557</v>
      </c>
      <c r="AE9548" t="s">
        <v>35409</v>
      </c>
    </row>
    <row r="9549" spans="1:31" ht="14.25" customHeight="1">
      <c r="A9549" s="1">
        <v>9548</v>
      </c>
      <c r="B9549" s="9" t="s">
        <v>6</v>
      </c>
      <c r="C9549" s="1" t="s">
        <v>4106</v>
      </c>
      <c r="D9549" s="1" t="s">
        <v>704</v>
      </c>
      <c r="E9549" s="1" t="s">
        <v>139</v>
      </c>
      <c r="F9549" s="1" t="s">
        <v>22821</v>
      </c>
      <c r="G9549" s="14">
        <v>914906009999</v>
      </c>
      <c r="H9549" s="1" t="s">
        <v>15</v>
      </c>
      <c r="I9549" s="1" t="s">
        <v>9</v>
      </c>
      <c r="J9549" s="1" t="s">
        <v>70</v>
      </c>
      <c r="K9549" s="3" t="s">
        <v>27</v>
      </c>
      <c r="L9549" s="1" t="s">
        <v>70</v>
      </c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1"/>
      <c r="AA9549" s="1" t="s">
        <v>16</v>
      </c>
      <c r="AB9549" s="3" t="s">
        <v>12</v>
      </c>
      <c r="AC9549" s="23" t="s">
        <v>37801</v>
      </c>
      <c r="AD9549" s="23" t="s">
        <v>46558</v>
      </c>
      <c r="AE9549" t="s">
        <v>35399</v>
      </c>
    </row>
    <row r="9550" spans="1:31" ht="14.25" customHeight="1">
      <c r="A9550" s="1">
        <v>9549</v>
      </c>
      <c r="B9550" s="1" t="s">
        <v>54</v>
      </c>
      <c r="C9550" s="1" t="s">
        <v>4107</v>
      </c>
      <c r="D9550" s="1" t="s">
        <v>791</v>
      </c>
      <c r="E9550" s="1" t="s">
        <v>4986</v>
      </c>
      <c r="F9550" s="1" t="s">
        <v>33758</v>
      </c>
      <c r="G9550" s="14">
        <v>914444066449</v>
      </c>
      <c r="H9550" s="1" t="s">
        <v>8</v>
      </c>
      <c r="I9550" s="1" t="s">
        <v>41</v>
      </c>
      <c r="J9550" s="1" t="s">
        <v>70</v>
      </c>
      <c r="K9550" s="3" t="s">
        <v>42</v>
      </c>
      <c r="L9550" s="1" t="s">
        <v>70</v>
      </c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1"/>
      <c r="AA9550" s="1" t="s">
        <v>16</v>
      </c>
      <c r="AB9550" s="3" t="s">
        <v>12</v>
      </c>
      <c r="AC9550" s="23" t="s">
        <v>37801</v>
      </c>
      <c r="AD9550" s="23" t="s">
        <v>46559</v>
      </c>
      <c r="AE9550" t="s">
        <v>35410</v>
      </c>
    </row>
    <row r="9551" spans="1:31" ht="14.25" customHeight="1">
      <c r="A9551" s="1">
        <v>9550</v>
      </c>
      <c r="B9551" s="1" t="s">
        <v>54</v>
      </c>
      <c r="C9551" s="1" t="s">
        <v>4110</v>
      </c>
      <c r="D9551" s="1" t="s">
        <v>4548</v>
      </c>
      <c r="E9551" s="1" t="s">
        <v>1527</v>
      </c>
      <c r="F9551" s="1" t="s">
        <v>22824</v>
      </c>
      <c r="G9551" s="14">
        <v>919444494964</v>
      </c>
      <c r="H9551" s="1" t="s">
        <v>8</v>
      </c>
      <c r="I9551" s="1" t="s">
        <v>62</v>
      </c>
      <c r="J9551" s="1" t="s">
        <v>70</v>
      </c>
      <c r="K9551" s="3" t="s">
        <v>63</v>
      </c>
      <c r="L9551" s="1" t="s">
        <v>70</v>
      </c>
      <c r="M9551" s="3" t="s">
        <v>213</v>
      </c>
      <c r="N9551" s="3" t="s">
        <v>70</v>
      </c>
      <c r="O9551" s="3" t="s">
        <v>17</v>
      </c>
      <c r="P9551" s="3" t="s">
        <v>70</v>
      </c>
      <c r="Q9551" s="3" t="s">
        <v>42</v>
      </c>
      <c r="R9551" s="3" t="s">
        <v>70</v>
      </c>
      <c r="S9551" s="3" t="s">
        <v>27</v>
      </c>
      <c r="T9551" s="3" t="s">
        <v>70</v>
      </c>
      <c r="U9551" s="3" t="s">
        <v>117</v>
      </c>
      <c r="V9551" s="3" t="s">
        <v>70</v>
      </c>
      <c r="W9551" s="3" t="s">
        <v>178</v>
      </c>
      <c r="X9551" s="3" t="s">
        <v>70</v>
      </c>
      <c r="Y9551" s="3" t="s">
        <v>171</v>
      </c>
      <c r="Z9551" s="1" t="s">
        <v>70</v>
      </c>
      <c r="AA9551" s="1" t="s">
        <v>16</v>
      </c>
      <c r="AB9551" s="3" t="s">
        <v>12</v>
      </c>
      <c r="AC9551" s="23" t="s">
        <v>37801</v>
      </c>
      <c r="AD9551" s="23" t="s">
        <v>46560</v>
      </c>
      <c r="AE9551" t="s">
        <v>35399</v>
      </c>
    </row>
    <row r="9552" spans="1:31" ht="14.25" customHeight="1">
      <c r="A9552" s="1">
        <v>9551</v>
      </c>
      <c r="B9552" s="1" t="s">
        <v>54</v>
      </c>
      <c r="C9552" s="1" t="s">
        <v>4135</v>
      </c>
      <c r="D9552" s="1" t="s">
        <v>39</v>
      </c>
      <c r="E9552" s="1" t="s">
        <v>217</v>
      </c>
      <c r="F9552" s="1" t="s">
        <v>31527</v>
      </c>
      <c r="G9552" s="14">
        <v>919446044096</v>
      </c>
      <c r="H9552" s="1" t="s">
        <v>15</v>
      </c>
      <c r="I9552" s="1" t="s">
        <v>41</v>
      </c>
      <c r="J9552" s="1" t="s">
        <v>70</v>
      </c>
      <c r="K9552" s="3" t="s">
        <v>17</v>
      </c>
      <c r="L9552" s="1" t="s">
        <v>70</v>
      </c>
      <c r="M9552" s="4" t="s">
        <v>42</v>
      </c>
      <c r="N9552" s="3" t="s">
        <v>70</v>
      </c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1"/>
      <c r="AA9552" s="1" t="s">
        <v>16</v>
      </c>
      <c r="AB9552" s="3" t="s">
        <v>12</v>
      </c>
      <c r="AC9552" s="23" t="s">
        <v>37801</v>
      </c>
      <c r="AD9552" s="23" t="s">
        <v>46561</v>
      </c>
      <c r="AE9552" t="s">
        <v>35410</v>
      </c>
    </row>
    <row r="9553" spans="1:31" ht="14.25" customHeight="1">
      <c r="A9553" s="1">
        <v>9552</v>
      </c>
      <c r="B9553" s="1" t="s">
        <v>54</v>
      </c>
      <c r="C9553" s="1" t="s">
        <v>4147</v>
      </c>
      <c r="D9553" s="1" t="s">
        <v>486</v>
      </c>
      <c r="E9553" s="1" t="s">
        <v>37164</v>
      </c>
      <c r="F9553" s="1" t="s">
        <v>22840</v>
      </c>
      <c r="G9553" s="14">
        <v>919944064944</v>
      </c>
      <c r="H9553" s="1" t="s">
        <v>20</v>
      </c>
      <c r="I9553" s="1" t="s">
        <v>9</v>
      </c>
      <c r="J9553" s="1" t="s">
        <v>70</v>
      </c>
      <c r="K9553" s="3" t="s">
        <v>27</v>
      </c>
      <c r="L9553" s="1" t="s">
        <v>70</v>
      </c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1"/>
      <c r="AA9553" s="1" t="s">
        <v>16</v>
      </c>
      <c r="AB9553" s="3" t="s">
        <v>12</v>
      </c>
      <c r="AC9553" s="23" t="s">
        <v>37801</v>
      </c>
      <c r="AD9553" s="23" t="s">
        <v>39677</v>
      </c>
      <c r="AE9553" t="s">
        <v>35410</v>
      </c>
    </row>
    <row r="9554" spans="1:31" ht="14.25" customHeight="1">
      <c r="A9554" s="1">
        <v>9553</v>
      </c>
      <c r="B9554" s="9" t="s">
        <v>6</v>
      </c>
      <c r="C9554" s="1" t="s">
        <v>4155</v>
      </c>
      <c r="D9554" s="1" t="s">
        <v>3356</v>
      </c>
      <c r="E9554" s="1" t="s">
        <v>328</v>
      </c>
      <c r="F9554" s="1" t="s">
        <v>31529</v>
      </c>
      <c r="G9554" s="14">
        <v>91960164644</v>
      </c>
      <c r="H9554" s="1" t="s">
        <v>15</v>
      </c>
      <c r="I9554" s="1" t="s">
        <v>62</v>
      </c>
      <c r="J9554" s="1" t="s">
        <v>70</v>
      </c>
      <c r="K9554" s="3" t="s">
        <v>42</v>
      </c>
      <c r="L9554" s="1" t="s">
        <v>70</v>
      </c>
      <c r="M9554" s="3" t="s">
        <v>178</v>
      </c>
      <c r="N9554" s="3" t="s">
        <v>70</v>
      </c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1"/>
      <c r="AA9554" s="1" t="s">
        <v>16</v>
      </c>
      <c r="AB9554" s="3" t="s">
        <v>12</v>
      </c>
      <c r="AC9554" s="23" t="s">
        <v>37801</v>
      </c>
      <c r="AD9554" s="23" t="s">
        <v>46562</v>
      </c>
      <c r="AE9554" t="s">
        <v>35399</v>
      </c>
    </row>
    <row r="9555" spans="1:31" ht="14.25" customHeight="1">
      <c r="A9555" s="1">
        <v>9554</v>
      </c>
      <c r="B9555" s="1" t="s">
        <v>54</v>
      </c>
      <c r="C9555" s="1" t="s">
        <v>4160</v>
      </c>
      <c r="D9555" s="1" t="s">
        <v>1248</v>
      </c>
      <c r="E9555" s="1" t="s">
        <v>1306</v>
      </c>
      <c r="F9555" s="1" t="s">
        <v>22845</v>
      </c>
      <c r="G9555" s="14">
        <v>919944644044</v>
      </c>
      <c r="H9555" s="1" t="s">
        <v>20</v>
      </c>
      <c r="I9555" s="1" t="s">
        <v>9</v>
      </c>
      <c r="J9555" s="1" t="s">
        <v>70</v>
      </c>
      <c r="K9555" s="3" t="s">
        <v>17</v>
      </c>
      <c r="L9555" s="1" t="s">
        <v>70</v>
      </c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1"/>
      <c r="AA9555" s="1" t="s">
        <v>11</v>
      </c>
      <c r="AB9555" s="3" t="s">
        <v>274</v>
      </c>
      <c r="AC9555" s="23" t="s">
        <v>37801</v>
      </c>
      <c r="AD9555" s="23" t="s">
        <v>46563</v>
      </c>
      <c r="AE9555" t="s">
        <v>35410</v>
      </c>
    </row>
    <row r="9556" spans="1:31" ht="14.25" customHeight="1">
      <c r="A9556" s="1">
        <v>9555</v>
      </c>
      <c r="B9556" s="1" t="s">
        <v>54</v>
      </c>
      <c r="C9556" s="1" t="s">
        <v>4166</v>
      </c>
      <c r="D9556" s="1" t="s">
        <v>622</v>
      </c>
      <c r="E9556" s="1" t="s">
        <v>1306</v>
      </c>
      <c r="F9556" s="1" t="s">
        <v>22848</v>
      </c>
      <c r="G9556" s="14">
        <v>91440004194</v>
      </c>
      <c r="H9556" s="1" t="s">
        <v>20</v>
      </c>
      <c r="I9556" s="1" t="s">
        <v>9</v>
      </c>
      <c r="J9556" s="1" t="s">
        <v>70</v>
      </c>
      <c r="K9556" s="3" t="s">
        <v>42</v>
      </c>
      <c r="L9556" s="1" t="s">
        <v>70</v>
      </c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1"/>
      <c r="AA9556" s="1" t="s">
        <v>16</v>
      </c>
      <c r="AB9556" s="3" t="s">
        <v>12</v>
      </c>
      <c r="AC9556" s="23" t="s">
        <v>37801</v>
      </c>
      <c r="AD9556" s="23" t="s">
        <v>46564</v>
      </c>
      <c r="AE9556" t="s">
        <v>35399</v>
      </c>
    </row>
    <row r="9557" spans="1:31" ht="14.25" customHeight="1">
      <c r="A9557" s="1">
        <v>9556</v>
      </c>
      <c r="B9557" s="1" t="s">
        <v>54</v>
      </c>
      <c r="C9557" s="1" t="s">
        <v>4171</v>
      </c>
      <c r="D9557" s="1" t="s">
        <v>2542</v>
      </c>
      <c r="E9557" s="1" t="s">
        <v>558</v>
      </c>
      <c r="F9557" s="1" t="s">
        <v>22852</v>
      </c>
      <c r="G9557" s="14">
        <v>919994046964</v>
      </c>
      <c r="H9557" s="1" t="s">
        <v>20</v>
      </c>
      <c r="I9557" s="1" t="s">
        <v>62</v>
      </c>
      <c r="J9557" s="1" t="s">
        <v>70</v>
      </c>
      <c r="K9557" s="3" t="s">
        <v>42</v>
      </c>
      <c r="L9557" s="1" t="s">
        <v>70</v>
      </c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1"/>
      <c r="AA9557" s="1" t="s">
        <v>16</v>
      </c>
      <c r="AB9557" s="3" t="s">
        <v>12</v>
      </c>
      <c r="AC9557" s="23" t="s">
        <v>37801</v>
      </c>
      <c r="AD9557" s="23" t="s">
        <v>46565</v>
      </c>
      <c r="AE9557" t="s">
        <v>35394</v>
      </c>
    </row>
    <row r="9558" spans="1:31" ht="14.25" customHeight="1">
      <c r="A9558" s="1">
        <v>9557</v>
      </c>
      <c r="B9558" s="1" t="s">
        <v>54</v>
      </c>
      <c r="C9558" s="1" t="s">
        <v>4189</v>
      </c>
      <c r="D9558" s="1" t="s">
        <v>12495</v>
      </c>
      <c r="E9558" s="1" t="s">
        <v>80</v>
      </c>
      <c r="F9558" s="1" t="s">
        <v>22862</v>
      </c>
      <c r="G9558" s="14">
        <v>919944904696</v>
      </c>
      <c r="H9558" s="1" t="s">
        <v>20</v>
      </c>
      <c r="I9558" s="1" t="s">
        <v>41</v>
      </c>
      <c r="J9558" s="1" t="s">
        <v>70</v>
      </c>
      <c r="K9558" s="3" t="s">
        <v>63</v>
      </c>
      <c r="L9558" s="1" t="s">
        <v>70</v>
      </c>
      <c r="M9558" s="3" t="s">
        <v>213</v>
      </c>
      <c r="N9558" s="3" t="s">
        <v>70</v>
      </c>
      <c r="O9558" s="3" t="s">
        <v>17</v>
      </c>
      <c r="P9558" s="3" t="s">
        <v>70</v>
      </c>
      <c r="Q9558" s="3" t="s">
        <v>42</v>
      </c>
      <c r="R9558" s="3" t="s">
        <v>70</v>
      </c>
      <c r="S9558" s="3" t="s">
        <v>27</v>
      </c>
      <c r="T9558" s="3" t="s">
        <v>70</v>
      </c>
      <c r="U9558" s="3" t="s">
        <v>117</v>
      </c>
      <c r="V9558" s="3" t="s">
        <v>70</v>
      </c>
      <c r="W9558" s="3" t="s">
        <v>178</v>
      </c>
      <c r="X9558" s="3" t="s">
        <v>70</v>
      </c>
      <c r="Y9558" s="3" t="s">
        <v>171</v>
      </c>
      <c r="Z9558" s="1" t="s">
        <v>70</v>
      </c>
      <c r="AA9558" s="1" t="s">
        <v>16</v>
      </c>
      <c r="AB9558" s="3" t="s">
        <v>12</v>
      </c>
      <c r="AC9558" s="23" t="s">
        <v>37801</v>
      </c>
      <c r="AD9558" s="23" t="s">
        <v>46566</v>
      </c>
      <c r="AE9558" t="s">
        <v>35409</v>
      </c>
    </row>
    <row r="9559" spans="1:31" ht="14.25" customHeight="1">
      <c r="A9559" s="1">
        <v>9558</v>
      </c>
      <c r="B9559" s="1" t="s">
        <v>54</v>
      </c>
      <c r="C9559" s="1" t="s">
        <v>4192</v>
      </c>
      <c r="D9559" s="1" t="s">
        <v>2233</v>
      </c>
      <c r="E9559" s="1" t="s">
        <v>40</v>
      </c>
      <c r="F9559" s="1" t="s">
        <v>31534</v>
      </c>
      <c r="G9559" s="14">
        <v>91999004994</v>
      </c>
      <c r="H9559" s="1" t="s">
        <v>20</v>
      </c>
      <c r="I9559" s="1" t="s">
        <v>62</v>
      </c>
      <c r="J9559" s="1" t="s">
        <v>70</v>
      </c>
      <c r="K9559" s="3" t="s">
        <v>42</v>
      </c>
      <c r="L9559" s="1" t="s">
        <v>70</v>
      </c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1"/>
      <c r="AA9559" s="1" t="s">
        <v>16</v>
      </c>
      <c r="AB9559" s="3" t="s">
        <v>12</v>
      </c>
      <c r="AC9559" s="23" t="s">
        <v>37801</v>
      </c>
      <c r="AD9559" s="23" t="s">
        <v>39679</v>
      </c>
      <c r="AE9559" t="s">
        <v>35410</v>
      </c>
    </row>
    <row r="9560" spans="1:31" ht="14.25" customHeight="1">
      <c r="A9560" s="1">
        <v>9559</v>
      </c>
      <c r="B9560" s="9" t="s">
        <v>6</v>
      </c>
      <c r="C9560" s="1" t="s">
        <v>4196</v>
      </c>
      <c r="D9560" s="1" t="s">
        <v>400</v>
      </c>
      <c r="E9560" s="1" t="s">
        <v>139</v>
      </c>
      <c r="F9560" s="1" t="s">
        <v>22867</v>
      </c>
      <c r="G9560" s="14">
        <v>9190160604</v>
      </c>
      <c r="H9560" s="1" t="s">
        <v>20</v>
      </c>
      <c r="I9560" s="1" t="s">
        <v>41</v>
      </c>
      <c r="J9560" s="1" t="s">
        <v>70</v>
      </c>
      <c r="K9560" s="3" t="s">
        <v>42</v>
      </c>
      <c r="L9560" s="1" t="s">
        <v>70</v>
      </c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1"/>
      <c r="AA9560" s="1" t="s">
        <v>16</v>
      </c>
      <c r="AB9560" s="3" t="s">
        <v>12</v>
      </c>
      <c r="AC9560" s="23" t="s">
        <v>37801</v>
      </c>
      <c r="AD9560" s="23" t="s">
        <v>46567</v>
      </c>
      <c r="AE9560" t="s">
        <v>35409</v>
      </c>
    </row>
    <row r="9561" spans="1:31" ht="14.25" customHeight="1">
      <c r="A9561" s="1">
        <v>9560</v>
      </c>
      <c r="B9561" s="1" t="s">
        <v>54</v>
      </c>
      <c r="C9561" s="1" t="s">
        <v>4202</v>
      </c>
      <c r="D9561" s="1" t="s">
        <v>4203</v>
      </c>
      <c r="E9561" s="1" t="s">
        <v>1972</v>
      </c>
      <c r="F9561" s="1" t="s">
        <v>4204</v>
      </c>
      <c r="G9561" s="14">
        <v>919444191</v>
      </c>
      <c r="H9561" s="1" t="s">
        <v>37</v>
      </c>
      <c r="I9561" s="1" t="s">
        <v>41</v>
      </c>
      <c r="J9561" s="1" t="s">
        <v>70</v>
      </c>
      <c r="K9561" s="3" t="s">
        <v>42</v>
      </c>
      <c r="L9561" s="1" t="s">
        <v>70</v>
      </c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1"/>
      <c r="AA9561" s="1" t="s">
        <v>16</v>
      </c>
      <c r="AB9561" s="3" t="s">
        <v>12</v>
      </c>
      <c r="AC9561" s="23" t="s">
        <v>37801</v>
      </c>
      <c r="AD9561" s="23" t="s">
        <v>46568</v>
      </c>
      <c r="AE9561" t="s">
        <v>35399</v>
      </c>
    </row>
    <row r="9562" spans="1:31" ht="14.25" customHeight="1">
      <c r="A9562" s="1">
        <v>9561</v>
      </c>
      <c r="B9562" s="9" t="s">
        <v>6</v>
      </c>
      <c r="C9562" s="1" t="s">
        <v>4210</v>
      </c>
      <c r="D9562" s="1" t="s">
        <v>4211</v>
      </c>
      <c r="E9562" s="1" t="s">
        <v>139</v>
      </c>
      <c r="F9562" s="1" t="s">
        <v>22873</v>
      </c>
      <c r="G9562" s="14">
        <v>919104646919</v>
      </c>
      <c r="H9562" s="1" t="s">
        <v>15</v>
      </c>
      <c r="I9562" s="1" t="s">
        <v>9</v>
      </c>
      <c r="J9562" s="1" t="s">
        <v>70</v>
      </c>
      <c r="K9562" s="3" t="s">
        <v>17</v>
      </c>
      <c r="L9562" s="1" t="s">
        <v>70</v>
      </c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1"/>
      <c r="AA9562" s="1" t="s">
        <v>11</v>
      </c>
      <c r="AB9562" s="3" t="s">
        <v>321</v>
      </c>
      <c r="AC9562" s="23" t="s">
        <v>37801</v>
      </c>
      <c r="AD9562" s="23" t="s">
        <v>46569</v>
      </c>
      <c r="AE9562" t="s">
        <v>35410</v>
      </c>
    </row>
    <row r="9563" spans="1:31" ht="14.25" customHeight="1">
      <c r="A9563" s="1">
        <v>9562</v>
      </c>
      <c r="B9563" s="1" t="s">
        <v>54</v>
      </c>
      <c r="C9563" s="1" t="s">
        <v>4215</v>
      </c>
      <c r="D9563" s="1" t="s">
        <v>2609</v>
      </c>
      <c r="E9563" s="1" t="s">
        <v>9077</v>
      </c>
      <c r="F9563" s="1" t="s">
        <v>31539</v>
      </c>
      <c r="G9563" s="14">
        <v>919946049444</v>
      </c>
      <c r="H9563" s="1" t="s">
        <v>8</v>
      </c>
      <c r="I9563" s="1" t="s">
        <v>9</v>
      </c>
      <c r="J9563" s="1" t="s">
        <v>70</v>
      </c>
      <c r="K9563" s="3" t="s">
        <v>42</v>
      </c>
      <c r="L9563" s="1" t="s">
        <v>70</v>
      </c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1"/>
      <c r="AA9563" s="1" t="s">
        <v>16</v>
      </c>
      <c r="AB9563" s="3" t="s">
        <v>12</v>
      </c>
      <c r="AC9563" s="23" t="s">
        <v>37801</v>
      </c>
      <c r="AD9563" s="23" t="s">
        <v>41908</v>
      </c>
      <c r="AE9563" t="s">
        <v>35410</v>
      </c>
    </row>
    <row r="9564" spans="1:31" ht="14.25" customHeight="1">
      <c r="A9564" s="1">
        <v>9563</v>
      </c>
      <c r="B9564" s="1" t="s">
        <v>54</v>
      </c>
      <c r="C9564" s="1" t="s">
        <v>4228</v>
      </c>
      <c r="D9564" s="1" t="s">
        <v>1132</v>
      </c>
      <c r="E9564" s="1" t="s">
        <v>29</v>
      </c>
      <c r="F9564" s="1" t="s">
        <v>22881</v>
      </c>
      <c r="G9564" s="14">
        <v>9199460949</v>
      </c>
      <c r="H9564" s="1" t="s">
        <v>8</v>
      </c>
      <c r="I9564" s="1" t="s">
        <v>62</v>
      </c>
      <c r="J9564" s="1" t="s">
        <v>70</v>
      </c>
      <c r="K9564" s="3" t="s">
        <v>42</v>
      </c>
      <c r="L9564" s="1" t="s">
        <v>70</v>
      </c>
      <c r="M9564" s="3" t="s">
        <v>27</v>
      </c>
      <c r="N9564" s="3" t="s">
        <v>70</v>
      </c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1"/>
      <c r="AA9564" s="1" t="s">
        <v>16</v>
      </c>
      <c r="AB9564" s="3" t="s">
        <v>12</v>
      </c>
      <c r="AC9564" s="23" t="s">
        <v>37801</v>
      </c>
      <c r="AD9564" s="23" t="s">
        <v>45434</v>
      </c>
      <c r="AE9564" t="s">
        <v>35410</v>
      </c>
    </row>
    <row r="9565" spans="1:31" ht="14.25" customHeight="1">
      <c r="A9565" s="1">
        <v>9564</v>
      </c>
      <c r="B9565" s="1" t="s">
        <v>54</v>
      </c>
      <c r="C9565" s="1" t="s">
        <v>4237</v>
      </c>
      <c r="D9565" s="1" t="s">
        <v>318</v>
      </c>
      <c r="E9565" s="1" t="s">
        <v>37165</v>
      </c>
      <c r="F9565" s="1" t="s">
        <v>22885</v>
      </c>
      <c r="G9565" s="14">
        <v>91410644411</v>
      </c>
      <c r="H9565" s="1" t="s">
        <v>8</v>
      </c>
      <c r="I9565" s="1" t="s">
        <v>41</v>
      </c>
      <c r="J9565" s="1" t="s">
        <v>70</v>
      </c>
      <c r="K9565" s="3" t="s">
        <v>63</v>
      </c>
      <c r="L9565" s="1" t="s">
        <v>70</v>
      </c>
      <c r="M9565" s="3" t="s">
        <v>213</v>
      </c>
      <c r="N9565" s="3" t="s">
        <v>70</v>
      </c>
      <c r="O9565" s="3" t="s">
        <v>17</v>
      </c>
      <c r="P9565" s="3" t="s">
        <v>70</v>
      </c>
      <c r="Q9565" s="3" t="s">
        <v>42</v>
      </c>
      <c r="R9565" s="3" t="s">
        <v>70</v>
      </c>
      <c r="S9565" s="3" t="s">
        <v>27</v>
      </c>
      <c r="T9565" s="3" t="s">
        <v>70</v>
      </c>
      <c r="U9565" s="3" t="s">
        <v>117</v>
      </c>
      <c r="V9565" s="3" t="s">
        <v>70</v>
      </c>
      <c r="W9565" s="3" t="s">
        <v>178</v>
      </c>
      <c r="X9565" s="3" t="s">
        <v>70</v>
      </c>
      <c r="Y9565" s="3" t="s">
        <v>171</v>
      </c>
      <c r="Z9565" s="1" t="s">
        <v>70</v>
      </c>
      <c r="AA9565" s="1" t="s">
        <v>16</v>
      </c>
      <c r="AB9565" s="3" t="s">
        <v>12</v>
      </c>
      <c r="AC9565" s="23" t="s">
        <v>37801</v>
      </c>
      <c r="AD9565" s="23" t="s">
        <v>39682</v>
      </c>
      <c r="AE9565" t="s">
        <v>35410</v>
      </c>
    </row>
    <row r="9566" spans="1:31" ht="14.25" customHeight="1">
      <c r="A9566" s="1">
        <v>9565</v>
      </c>
      <c r="B9566" s="1" t="s">
        <v>54</v>
      </c>
      <c r="C9566" s="1" t="s">
        <v>4245</v>
      </c>
      <c r="D9566" s="1" t="s">
        <v>16025</v>
      </c>
      <c r="E9566" s="1" t="s">
        <v>5641</v>
      </c>
      <c r="F9566" s="1" t="s">
        <v>22888</v>
      </c>
      <c r="G9566" s="14">
        <v>919946466644</v>
      </c>
      <c r="H9566" s="1" t="s">
        <v>20</v>
      </c>
      <c r="I9566" s="1" t="s">
        <v>9</v>
      </c>
      <c r="J9566" s="1" t="s">
        <v>70</v>
      </c>
      <c r="K9566" s="3" t="s">
        <v>42</v>
      </c>
      <c r="L9566" s="1" t="s">
        <v>70</v>
      </c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1"/>
      <c r="AA9566" s="1" t="s">
        <v>16</v>
      </c>
      <c r="AB9566" s="3" t="s">
        <v>12</v>
      </c>
      <c r="AC9566" s="23" t="s">
        <v>37801</v>
      </c>
      <c r="AD9566" s="23" t="s">
        <v>46570</v>
      </c>
      <c r="AE9566" t="s">
        <v>35394</v>
      </c>
    </row>
    <row r="9567" spans="1:31" ht="14.25" customHeight="1">
      <c r="A9567" s="1">
        <v>9566</v>
      </c>
      <c r="B9567" s="9" t="s">
        <v>6</v>
      </c>
      <c r="C9567" s="1" t="s">
        <v>4255</v>
      </c>
      <c r="D9567" s="1" t="s">
        <v>1010</v>
      </c>
      <c r="E9567" s="1" t="s">
        <v>217</v>
      </c>
      <c r="F9567" s="1" t="s">
        <v>33774</v>
      </c>
      <c r="G9567" s="14">
        <v>91944904940</v>
      </c>
      <c r="H9567" s="1" t="s">
        <v>20</v>
      </c>
      <c r="I9567" s="1" t="s">
        <v>41</v>
      </c>
      <c r="J9567" s="1" t="s">
        <v>70</v>
      </c>
      <c r="K9567" s="3" t="s">
        <v>42</v>
      </c>
      <c r="L9567" s="1" t="s">
        <v>70</v>
      </c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1"/>
      <c r="AA9567" s="1" t="s">
        <v>16</v>
      </c>
      <c r="AB9567" s="3" t="s">
        <v>12</v>
      </c>
      <c r="AC9567" s="23" t="s">
        <v>37801</v>
      </c>
      <c r="AD9567" s="23" t="s">
        <v>46571</v>
      </c>
      <c r="AE9567" t="s">
        <v>35399</v>
      </c>
    </row>
    <row r="9568" spans="1:31" ht="14.25" customHeight="1">
      <c r="A9568" s="1">
        <v>9567</v>
      </c>
      <c r="B9568" s="9" t="s">
        <v>6</v>
      </c>
      <c r="C9568" s="1" t="s">
        <v>4273</v>
      </c>
      <c r="D9568" s="1" t="s">
        <v>230</v>
      </c>
      <c r="E9568" s="1" t="s">
        <v>40</v>
      </c>
      <c r="F9568" s="1" t="s">
        <v>22901</v>
      </c>
      <c r="G9568" s="14">
        <v>914449046604</v>
      </c>
      <c r="H9568" s="1" t="s">
        <v>20</v>
      </c>
      <c r="I9568" s="1" t="s">
        <v>9</v>
      </c>
      <c r="J9568" s="1" t="s">
        <v>70</v>
      </c>
      <c r="K9568" s="3" t="s">
        <v>27</v>
      </c>
      <c r="L9568" s="1" t="s">
        <v>70</v>
      </c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1"/>
      <c r="AA9568" s="1" t="s">
        <v>16</v>
      </c>
      <c r="AB9568" s="3" t="s">
        <v>12</v>
      </c>
      <c r="AC9568" s="23" t="s">
        <v>37801</v>
      </c>
      <c r="AD9568" s="23" t="s">
        <v>38467</v>
      </c>
      <c r="AE9568" t="s">
        <v>35394</v>
      </c>
    </row>
    <row r="9569" spans="1:31" ht="14.25" customHeight="1">
      <c r="A9569" s="1">
        <v>9568</v>
      </c>
      <c r="B9569" s="1" t="s">
        <v>54</v>
      </c>
      <c r="C9569" s="1" t="s">
        <v>4292</v>
      </c>
      <c r="D9569" s="1" t="s">
        <v>36445</v>
      </c>
      <c r="E9569" s="1" t="s">
        <v>1180</v>
      </c>
      <c r="F9569" s="1" t="s">
        <v>33780</v>
      </c>
      <c r="G9569" s="14">
        <v>9144609669</v>
      </c>
      <c r="H9569" s="1" t="s">
        <v>20</v>
      </c>
      <c r="I9569" s="1" t="s">
        <v>9</v>
      </c>
      <c r="J9569" s="1" t="s">
        <v>70</v>
      </c>
      <c r="K9569" s="3" t="s">
        <v>17</v>
      </c>
      <c r="L9569" s="1" t="s">
        <v>70</v>
      </c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1"/>
      <c r="AA9569" s="1" t="s">
        <v>11</v>
      </c>
      <c r="AB9569" s="3" t="s">
        <v>56</v>
      </c>
      <c r="AC9569" s="23" t="s">
        <v>37801</v>
      </c>
      <c r="AD9569" s="23" t="s">
        <v>46572</v>
      </c>
      <c r="AE9569" t="s">
        <v>35409</v>
      </c>
    </row>
    <row r="9570" spans="1:31" ht="14.25" customHeight="1">
      <c r="A9570" s="1">
        <v>9569</v>
      </c>
      <c r="B9570" s="1" t="s">
        <v>54</v>
      </c>
      <c r="C9570" s="1" t="s">
        <v>4295</v>
      </c>
      <c r="D9570" s="1" t="s">
        <v>1369</v>
      </c>
      <c r="E9570" s="1" t="s">
        <v>4296</v>
      </c>
      <c r="F9570" s="1" t="s">
        <v>22909</v>
      </c>
      <c r="G9570" s="14">
        <v>91464404499</v>
      </c>
      <c r="H9570" s="1" t="s">
        <v>20</v>
      </c>
      <c r="I9570" s="1" t="s">
        <v>62</v>
      </c>
      <c r="J9570" s="1" t="s">
        <v>70</v>
      </c>
      <c r="K9570" s="3" t="s">
        <v>17</v>
      </c>
      <c r="L9570" s="1" t="s">
        <v>70</v>
      </c>
      <c r="M9570" s="4" t="s">
        <v>42</v>
      </c>
      <c r="N9570" s="3" t="s">
        <v>70</v>
      </c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1"/>
      <c r="AA9570" s="1" t="s">
        <v>16</v>
      </c>
      <c r="AB9570" s="3" t="s">
        <v>12</v>
      </c>
      <c r="AC9570" s="23" t="s">
        <v>37801</v>
      </c>
      <c r="AD9570" s="23" t="s">
        <v>46573</v>
      </c>
      <c r="AE9570" t="s">
        <v>35410</v>
      </c>
    </row>
    <row r="9571" spans="1:31" ht="14.25" customHeight="1">
      <c r="A9571" s="1">
        <v>9570</v>
      </c>
      <c r="B9571" s="9" t="s">
        <v>6</v>
      </c>
      <c r="C9571" s="1" t="s">
        <v>4299</v>
      </c>
      <c r="D9571" s="1" t="s">
        <v>4300</v>
      </c>
      <c r="E9571" s="1" t="s">
        <v>308</v>
      </c>
      <c r="F9571" s="1" t="s">
        <v>22912</v>
      </c>
      <c r="G9571" s="14">
        <v>9141446466</v>
      </c>
      <c r="H9571" s="1" t="s">
        <v>20</v>
      </c>
      <c r="I9571" s="1" t="s">
        <v>41</v>
      </c>
      <c r="J9571" s="1" t="s">
        <v>70</v>
      </c>
      <c r="K9571" s="3" t="s">
        <v>42</v>
      </c>
      <c r="L9571" s="1" t="s">
        <v>70</v>
      </c>
      <c r="M9571" s="3" t="s">
        <v>27</v>
      </c>
      <c r="N9571" s="3" t="s">
        <v>70</v>
      </c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1"/>
      <c r="AA9571" s="1" t="s">
        <v>16</v>
      </c>
      <c r="AB9571" s="3" t="s">
        <v>12</v>
      </c>
      <c r="AC9571" s="23" t="s">
        <v>37801</v>
      </c>
      <c r="AD9571" s="23" t="s">
        <v>40096</v>
      </c>
      <c r="AE9571" t="s">
        <v>35410</v>
      </c>
    </row>
    <row r="9572" spans="1:31" ht="14.25" customHeight="1">
      <c r="A9572" s="1">
        <v>9571</v>
      </c>
      <c r="B9572" s="9" t="s">
        <v>6</v>
      </c>
      <c r="C9572" s="1" t="s">
        <v>4302</v>
      </c>
      <c r="D9572" s="1" t="s">
        <v>1617</v>
      </c>
      <c r="E9572" s="1" t="s">
        <v>40</v>
      </c>
      <c r="F9572" s="1" t="s">
        <v>31548</v>
      </c>
      <c r="G9572" s="14">
        <v>9194969049</v>
      </c>
      <c r="H9572" s="1" t="s">
        <v>15</v>
      </c>
      <c r="I9572" s="1" t="s">
        <v>9</v>
      </c>
      <c r="J9572" s="1" t="s">
        <v>70</v>
      </c>
      <c r="K9572" s="3" t="s">
        <v>42</v>
      </c>
      <c r="L9572" s="1" t="s">
        <v>70</v>
      </c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1"/>
      <c r="AA9572" s="1" t="s">
        <v>16</v>
      </c>
      <c r="AB9572" s="3" t="s">
        <v>12</v>
      </c>
      <c r="AC9572" s="23" t="s">
        <v>37801</v>
      </c>
      <c r="AD9572" s="23" t="s">
        <v>46574</v>
      </c>
      <c r="AE9572" t="s">
        <v>35410</v>
      </c>
    </row>
    <row r="9573" spans="1:31" ht="14.25" customHeight="1">
      <c r="A9573" s="1">
        <v>9572</v>
      </c>
      <c r="B9573" s="9" t="s">
        <v>6</v>
      </c>
      <c r="C9573" s="1" t="s">
        <v>4305</v>
      </c>
      <c r="D9573" s="1" t="s">
        <v>773</v>
      </c>
      <c r="E9573" s="1" t="s">
        <v>19</v>
      </c>
      <c r="F9573" s="1" t="s">
        <v>22915</v>
      </c>
      <c r="G9573" s="14">
        <v>9104114641</v>
      </c>
      <c r="H9573" s="1" t="s">
        <v>20</v>
      </c>
      <c r="I9573" s="1" t="s">
        <v>9</v>
      </c>
      <c r="J9573" s="1" t="s">
        <v>70</v>
      </c>
      <c r="K9573" s="3" t="s">
        <v>42</v>
      </c>
      <c r="L9573" s="1" t="s">
        <v>70</v>
      </c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1"/>
      <c r="AA9573" s="1" t="s">
        <v>16</v>
      </c>
      <c r="AB9573" s="3" t="s">
        <v>12</v>
      </c>
      <c r="AC9573" s="23" t="s">
        <v>37801</v>
      </c>
      <c r="AD9573" s="23" t="s">
        <v>41042</v>
      </c>
      <c r="AE9573" t="s">
        <v>35409</v>
      </c>
    </row>
    <row r="9574" spans="1:31" ht="14.25" customHeight="1">
      <c r="A9574" s="1">
        <v>9573</v>
      </c>
      <c r="B9574" s="1" t="s">
        <v>54</v>
      </c>
      <c r="C9574" s="1" t="s">
        <v>4306</v>
      </c>
      <c r="D9574" s="1" t="s">
        <v>35999</v>
      </c>
      <c r="E9574" s="1" t="s">
        <v>1722</v>
      </c>
      <c r="F9574" s="1" t="s">
        <v>31549</v>
      </c>
      <c r="G9574" s="14">
        <v>919446014940</v>
      </c>
      <c r="H9574" s="1" t="s">
        <v>20</v>
      </c>
      <c r="I9574" s="1" t="s">
        <v>9</v>
      </c>
      <c r="J9574" s="1" t="s">
        <v>70</v>
      </c>
      <c r="K9574" s="3" t="s">
        <v>63</v>
      </c>
      <c r="L9574" s="1" t="s">
        <v>70</v>
      </c>
      <c r="M9574" s="3" t="s">
        <v>213</v>
      </c>
      <c r="N9574" s="3" t="s">
        <v>70</v>
      </c>
      <c r="O9574" s="3" t="s">
        <v>17</v>
      </c>
      <c r="P9574" s="3" t="s">
        <v>70</v>
      </c>
      <c r="Q9574" s="3" t="s">
        <v>42</v>
      </c>
      <c r="R9574" s="3" t="s">
        <v>70</v>
      </c>
      <c r="S9574" s="3" t="s">
        <v>27</v>
      </c>
      <c r="T9574" s="3" t="s">
        <v>70</v>
      </c>
      <c r="U9574" s="3" t="s">
        <v>117</v>
      </c>
      <c r="V9574" s="3" t="s">
        <v>70</v>
      </c>
      <c r="W9574" s="3" t="s">
        <v>178</v>
      </c>
      <c r="X9574" s="3" t="s">
        <v>70</v>
      </c>
      <c r="Y9574" s="3" t="s">
        <v>171</v>
      </c>
      <c r="Z9574" s="1" t="s">
        <v>70</v>
      </c>
      <c r="AA9574" s="1" t="s">
        <v>16</v>
      </c>
      <c r="AB9574" s="3" t="s">
        <v>12</v>
      </c>
      <c r="AC9574" s="23" t="s">
        <v>37801</v>
      </c>
      <c r="AD9574" s="23" t="s">
        <v>46575</v>
      </c>
      <c r="AE9574" t="s">
        <v>35394</v>
      </c>
    </row>
    <row r="9575" spans="1:31" ht="14.25" customHeight="1">
      <c r="A9575" s="1">
        <v>9574</v>
      </c>
      <c r="B9575" s="1" t="s">
        <v>54</v>
      </c>
      <c r="C9575" s="1" t="s">
        <v>4310</v>
      </c>
      <c r="D9575" s="1" t="s">
        <v>1867</v>
      </c>
      <c r="E9575" s="1" t="s">
        <v>4311</v>
      </c>
      <c r="F9575" s="1" t="s">
        <v>22917</v>
      </c>
      <c r="G9575" s="14">
        <v>9160044910</v>
      </c>
      <c r="H9575" s="1" t="s">
        <v>20</v>
      </c>
      <c r="I9575" s="1" t="s">
        <v>41</v>
      </c>
      <c r="J9575" s="1" t="s">
        <v>70</v>
      </c>
      <c r="K9575" s="3" t="s">
        <v>42</v>
      </c>
      <c r="L9575" s="1" t="s">
        <v>70</v>
      </c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1"/>
      <c r="AA9575" s="1" t="s">
        <v>16</v>
      </c>
      <c r="AB9575" s="3" t="s">
        <v>12</v>
      </c>
      <c r="AC9575" s="23" t="s">
        <v>37801</v>
      </c>
      <c r="AD9575" s="23" t="s">
        <v>40097</v>
      </c>
      <c r="AE9575" t="s">
        <v>35410</v>
      </c>
    </row>
    <row r="9576" spans="1:31" ht="14.25" customHeight="1">
      <c r="A9576" s="1">
        <v>9575</v>
      </c>
      <c r="B9576" s="9" t="s">
        <v>6</v>
      </c>
      <c r="C9576" s="1" t="s">
        <v>4319</v>
      </c>
      <c r="D9576" s="1" t="s">
        <v>4320</v>
      </c>
      <c r="E9576" s="1" t="s">
        <v>40</v>
      </c>
      <c r="F9576" s="1" t="s">
        <v>22924</v>
      </c>
      <c r="G9576" s="14">
        <v>919444969414</v>
      </c>
      <c r="H9576" s="1" t="s">
        <v>8</v>
      </c>
      <c r="I9576" s="1" t="s">
        <v>9</v>
      </c>
      <c r="J9576" s="1" t="s">
        <v>70</v>
      </c>
      <c r="K9576" s="3" t="s">
        <v>17</v>
      </c>
      <c r="L9576" s="1" t="s">
        <v>70</v>
      </c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1"/>
      <c r="AA9576" s="1" t="s">
        <v>11</v>
      </c>
      <c r="AB9576" s="3" t="s">
        <v>13</v>
      </c>
      <c r="AC9576" s="23" t="s">
        <v>37801</v>
      </c>
      <c r="AD9576" s="23" t="s">
        <v>46576</v>
      </c>
      <c r="AE9576" t="s">
        <v>35394</v>
      </c>
    </row>
    <row r="9577" spans="1:31" ht="14.25" customHeight="1">
      <c r="A9577" s="1">
        <v>9576</v>
      </c>
      <c r="B9577" s="1" t="s">
        <v>54</v>
      </c>
      <c r="C9577" s="1" t="s">
        <v>4335</v>
      </c>
      <c r="D9577" s="1" t="s">
        <v>937</v>
      </c>
      <c r="E9577" s="1" t="s">
        <v>11793</v>
      </c>
      <c r="F9577" s="1" t="s">
        <v>22931</v>
      </c>
      <c r="G9577" s="14">
        <v>919491696</v>
      </c>
      <c r="H9577" s="1" t="s">
        <v>15</v>
      </c>
      <c r="I9577" s="1" t="s">
        <v>41</v>
      </c>
      <c r="J9577" s="1" t="s">
        <v>70</v>
      </c>
      <c r="K9577" s="3" t="s">
        <v>63</v>
      </c>
      <c r="L9577" s="1" t="s">
        <v>70</v>
      </c>
      <c r="M9577" s="3" t="s">
        <v>213</v>
      </c>
      <c r="N9577" s="3" t="s">
        <v>70</v>
      </c>
      <c r="O9577" s="3" t="s">
        <v>17</v>
      </c>
      <c r="P9577" s="3" t="s">
        <v>70</v>
      </c>
      <c r="Q9577" s="3" t="s">
        <v>42</v>
      </c>
      <c r="R9577" s="3" t="s">
        <v>70</v>
      </c>
      <c r="S9577" s="3" t="s">
        <v>27</v>
      </c>
      <c r="T9577" s="3" t="s">
        <v>70</v>
      </c>
      <c r="U9577" s="3" t="s">
        <v>117</v>
      </c>
      <c r="V9577" s="3" t="s">
        <v>70</v>
      </c>
      <c r="W9577" s="3" t="s">
        <v>178</v>
      </c>
      <c r="X9577" s="3" t="s">
        <v>70</v>
      </c>
      <c r="Y9577" s="3" t="s">
        <v>171</v>
      </c>
      <c r="Z9577" s="1" t="s">
        <v>70</v>
      </c>
      <c r="AA9577" s="1" t="s">
        <v>16</v>
      </c>
      <c r="AB9577" s="3" t="s">
        <v>12</v>
      </c>
      <c r="AC9577" s="23" t="s">
        <v>37801</v>
      </c>
      <c r="AD9577" s="23" t="s">
        <v>42966</v>
      </c>
      <c r="AE9577" t="s">
        <v>35399</v>
      </c>
    </row>
    <row r="9578" spans="1:31" ht="14.25" customHeight="1">
      <c r="A9578" s="1">
        <v>9577</v>
      </c>
      <c r="B9578" s="1" t="s">
        <v>54</v>
      </c>
      <c r="C9578" s="1" t="s">
        <v>4337</v>
      </c>
      <c r="D9578" s="1" t="s">
        <v>1250</v>
      </c>
      <c r="E9578" s="1" t="s">
        <v>1804</v>
      </c>
      <c r="F9578" s="1" t="s">
        <v>22933</v>
      </c>
      <c r="G9578" s="14">
        <v>9199946466</v>
      </c>
      <c r="H9578" s="1" t="s">
        <v>37</v>
      </c>
      <c r="I9578" s="1" t="s">
        <v>41</v>
      </c>
      <c r="J9578" s="1" t="s">
        <v>70</v>
      </c>
      <c r="K9578" s="3" t="s">
        <v>42</v>
      </c>
      <c r="L9578" s="1" t="s">
        <v>70</v>
      </c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1"/>
      <c r="AA9578" s="1" t="s">
        <v>16</v>
      </c>
      <c r="AB9578" s="3" t="s">
        <v>12</v>
      </c>
      <c r="AC9578" s="23" t="s">
        <v>37801</v>
      </c>
      <c r="AD9578" s="23" t="s">
        <v>46577</v>
      </c>
      <c r="AE9578" t="s">
        <v>35409</v>
      </c>
    </row>
    <row r="9579" spans="1:31" ht="14.25" customHeight="1">
      <c r="A9579" s="1">
        <v>9578</v>
      </c>
      <c r="B9579" s="1" t="s">
        <v>54</v>
      </c>
      <c r="C9579" s="1" t="s">
        <v>4350</v>
      </c>
      <c r="D9579" s="1" t="s">
        <v>846</v>
      </c>
      <c r="E9579" s="1" t="s">
        <v>487</v>
      </c>
      <c r="F9579" s="1" t="s">
        <v>22939</v>
      </c>
      <c r="G9579" s="14">
        <v>91941661</v>
      </c>
      <c r="H9579" s="1" t="s">
        <v>20</v>
      </c>
      <c r="I9579" s="1" t="s">
        <v>9</v>
      </c>
      <c r="J9579" s="1" t="s">
        <v>70</v>
      </c>
      <c r="K9579" s="3" t="s">
        <v>42</v>
      </c>
      <c r="L9579" s="1" t="s">
        <v>70</v>
      </c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1"/>
      <c r="AA9579" s="1" t="s">
        <v>16</v>
      </c>
      <c r="AB9579" s="3" t="s">
        <v>12</v>
      </c>
      <c r="AC9579" s="23" t="s">
        <v>37801</v>
      </c>
      <c r="AD9579" s="23" t="s">
        <v>46578</v>
      </c>
      <c r="AE9579" t="s">
        <v>35399</v>
      </c>
    </row>
    <row r="9580" spans="1:31" ht="14.25" customHeight="1">
      <c r="A9580" s="1">
        <v>9579</v>
      </c>
      <c r="B9580" s="1" t="s">
        <v>54</v>
      </c>
      <c r="C9580" s="1" t="s">
        <v>4363</v>
      </c>
      <c r="D9580" s="1" t="s">
        <v>9954</v>
      </c>
      <c r="E9580" s="1" t="s">
        <v>131</v>
      </c>
      <c r="F9580" s="1" t="s">
        <v>22948</v>
      </c>
      <c r="G9580" s="14">
        <v>91946449491</v>
      </c>
      <c r="H9580" s="1" t="s">
        <v>8</v>
      </c>
      <c r="I9580" s="1" t="s">
        <v>62</v>
      </c>
      <c r="J9580" s="1" t="s">
        <v>70</v>
      </c>
      <c r="K9580" s="3" t="s">
        <v>17</v>
      </c>
      <c r="L9580" s="1" t="s">
        <v>70</v>
      </c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1"/>
      <c r="AA9580" s="1" t="s">
        <v>11</v>
      </c>
      <c r="AB9580" s="3" t="s">
        <v>13</v>
      </c>
      <c r="AC9580" s="23" t="s">
        <v>37801</v>
      </c>
      <c r="AD9580" s="23" t="s">
        <v>40105</v>
      </c>
      <c r="AE9580" t="s">
        <v>35409</v>
      </c>
    </row>
    <row r="9581" spans="1:31" ht="14.25" customHeight="1">
      <c r="A9581" s="1">
        <v>9580</v>
      </c>
      <c r="B9581" s="1" t="s">
        <v>54</v>
      </c>
      <c r="C9581" s="1" t="s">
        <v>4376</v>
      </c>
      <c r="D9581" s="1" t="s">
        <v>16414</v>
      </c>
      <c r="E9581" s="1" t="s">
        <v>1608</v>
      </c>
      <c r="F9581" s="1" t="s">
        <v>22958</v>
      </c>
      <c r="G9581" s="14">
        <v>91949046101</v>
      </c>
      <c r="H9581" s="1" t="s">
        <v>15</v>
      </c>
      <c r="I9581" s="1" t="s">
        <v>9</v>
      </c>
      <c r="J9581" s="1" t="s">
        <v>70</v>
      </c>
      <c r="K9581" s="3" t="s">
        <v>17</v>
      </c>
      <c r="L9581" s="1" t="s">
        <v>70</v>
      </c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1"/>
      <c r="AA9581" s="1" t="s">
        <v>11</v>
      </c>
      <c r="AB9581" s="3" t="s">
        <v>56</v>
      </c>
      <c r="AC9581" s="23" t="s">
        <v>37801</v>
      </c>
      <c r="AD9581" s="23" t="s">
        <v>46579</v>
      </c>
      <c r="AE9581" t="s">
        <v>35409</v>
      </c>
    </row>
    <row r="9582" spans="1:31" ht="14.25" customHeight="1">
      <c r="A9582" s="1">
        <v>9581</v>
      </c>
      <c r="B9582" s="9" t="s">
        <v>6</v>
      </c>
      <c r="C9582" s="1" t="s">
        <v>4392</v>
      </c>
      <c r="D9582" s="1" t="s">
        <v>371</v>
      </c>
      <c r="E9582" s="1" t="s">
        <v>40</v>
      </c>
      <c r="F9582" s="1" t="s">
        <v>4393</v>
      </c>
      <c r="G9582" s="14">
        <v>919909994460</v>
      </c>
      <c r="H9582" s="1" t="s">
        <v>15</v>
      </c>
      <c r="I9582" s="1" t="s">
        <v>41</v>
      </c>
      <c r="J9582" s="1" t="s">
        <v>70</v>
      </c>
      <c r="K9582" s="3" t="s">
        <v>42</v>
      </c>
      <c r="L9582" s="1" t="s">
        <v>70</v>
      </c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1"/>
      <c r="AA9582" s="1" t="s">
        <v>16</v>
      </c>
      <c r="AB9582" s="3" t="s">
        <v>12</v>
      </c>
      <c r="AC9582" s="23" t="s">
        <v>37801</v>
      </c>
      <c r="AD9582" s="23" t="s">
        <v>46580</v>
      </c>
      <c r="AE9582" t="s">
        <v>35399</v>
      </c>
    </row>
    <row r="9583" spans="1:31" ht="14.25" customHeight="1">
      <c r="A9583" s="1">
        <v>9582</v>
      </c>
      <c r="B9583" s="1" t="s">
        <v>54</v>
      </c>
      <c r="C9583" s="1" t="s">
        <v>4396</v>
      </c>
      <c r="D9583" s="1" t="s">
        <v>92</v>
      </c>
      <c r="E9583" s="1" t="s">
        <v>558</v>
      </c>
      <c r="F9583" s="1" t="s">
        <v>22965</v>
      </c>
      <c r="G9583" s="14">
        <v>919494094444</v>
      </c>
      <c r="H9583" s="1" t="s">
        <v>8</v>
      </c>
      <c r="I9583" s="1" t="s">
        <v>9</v>
      </c>
      <c r="J9583" s="1" t="s">
        <v>70</v>
      </c>
      <c r="K9583" s="3" t="s">
        <v>42</v>
      </c>
      <c r="L9583" s="1" t="s">
        <v>70</v>
      </c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1"/>
      <c r="AA9583" s="1" t="s">
        <v>16</v>
      </c>
      <c r="AB9583" s="3" t="s">
        <v>12</v>
      </c>
      <c r="AC9583" s="23" t="s">
        <v>37801</v>
      </c>
      <c r="AD9583" s="23" t="s">
        <v>46581</v>
      </c>
      <c r="AE9583" t="s">
        <v>35394</v>
      </c>
    </row>
    <row r="9584" spans="1:31" ht="14.25" customHeight="1">
      <c r="A9584" s="1">
        <v>9583</v>
      </c>
      <c r="B9584" s="1" t="s">
        <v>54</v>
      </c>
      <c r="C9584" s="1" t="s">
        <v>4418</v>
      </c>
      <c r="D9584" s="1" t="s">
        <v>1821</v>
      </c>
      <c r="E9584" s="1" t="s">
        <v>1819</v>
      </c>
      <c r="F9584" s="1" t="s">
        <v>22975</v>
      </c>
      <c r="G9584" s="14">
        <v>919944404</v>
      </c>
      <c r="H9584" s="1" t="s">
        <v>8</v>
      </c>
      <c r="I9584" s="1" t="s">
        <v>9</v>
      </c>
      <c r="J9584" s="1" t="s">
        <v>70</v>
      </c>
      <c r="K9584" s="3" t="s">
        <v>42</v>
      </c>
      <c r="L9584" s="1" t="s">
        <v>70</v>
      </c>
      <c r="M9584" s="3" t="s">
        <v>27</v>
      </c>
      <c r="N9584" s="3" t="s">
        <v>70</v>
      </c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1"/>
      <c r="AA9584" s="1" t="s">
        <v>16</v>
      </c>
      <c r="AB9584" s="3" t="s">
        <v>12</v>
      </c>
      <c r="AC9584" s="23" t="s">
        <v>37801</v>
      </c>
      <c r="AD9584" s="23" t="s">
        <v>42471</v>
      </c>
      <c r="AE9584" t="s">
        <v>35399</v>
      </c>
    </row>
    <row r="9585" spans="1:31" ht="14.25" customHeight="1">
      <c r="A9585" s="1">
        <v>9584</v>
      </c>
      <c r="B9585" s="9" t="s">
        <v>6</v>
      </c>
      <c r="C9585" s="1" t="s">
        <v>4420</v>
      </c>
      <c r="D9585" s="1" t="s">
        <v>1046</v>
      </c>
      <c r="E9585" s="1" t="s">
        <v>78</v>
      </c>
      <c r="F9585" s="1" t="s">
        <v>22977</v>
      </c>
      <c r="G9585" s="14">
        <v>914469064446</v>
      </c>
      <c r="H9585" s="1" t="s">
        <v>15</v>
      </c>
      <c r="I9585" s="1" t="s">
        <v>9</v>
      </c>
      <c r="J9585" s="1" t="s">
        <v>70</v>
      </c>
      <c r="K9585" s="3" t="s">
        <v>42</v>
      </c>
      <c r="L9585" s="1" t="s">
        <v>70</v>
      </c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1"/>
      <c r="AA9585" s="1" t="s">
        <v>16</v>
      </c>
      <c r="AB9585" s="3" t="s">
        <v>12</v>
      </c>
      <c r="AC9585" s="23" t="s">
        <v>37801</v>
      </c>
      <c r="AD9585" s="23" t="s">
        <v>46582</v>
      </c>
      <c r="AE9585" t="s">
        <v>35409</v>
      </c>
    </row>
    <row r="9586" spans="1:31" ht="14.25" customHeight="1">
      <c r="A9586" s="1">
        <v>9585</v>
      </c>
      <c r="B9586" s="1" t="s">
        <v>54</v>
      </c>
      <c r="C9586" s="1" t="s">
        <v>4426</v>
      </c>
      <c r="D9586" s="1" t="s">
        <v>58</v>
      </c>
      <c r="E9586" s="1" t="s">
        <v>37166</v>
      </c>
      <c r="F9586" s="1" t="s">
        <v>22980</v>
      </c>
      <c r="G9586" s="14">
        <v>919999496</v>
      </c>
      <c r="H9586" s="1" t="s">
        <v>8</v>
      </c>
      <c r="I9586" s="1" t="s">
        <v>9</v>
      </c>
      <c r="J9586" s="1" t="s">
        <v>70</v>
      </c>
      <c r="K9586" s="3" t="s">
        <v>42</v>
      </c>
      <c r="L9586" s="1" t="s">
        <v>70</v>
      </c>
      <c r="M9586" s="3" t="s">
        <v>27</v>
      </c>
      <c r="N9586" s="3" t="s">
        <v>70</v>
      </c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1"/>
      <c r="AA9586" s="1" t="s">
        <v>16</v>
      </c>
      <c r="AB9586" s="3" t="s">
        <v>12</v>
      </c>
      <c r="AC9586" s="23" t="s">
        <v>37801</v>
      </c>
      <c r="AD9586" s="23" t="s">
        <v>46583</v>
      </c>
      <c r="AE9586" t="s">
        <v>35399</v>
      </c>
    </row>
    <row r="9587" spans="1:31" ht="14.25" customHeight="1">
      <c r="A9587" s="1">
        <v>9586</v>
      </c>
      <c r="B9587" s="1" t="s">
        <v>54</v>
      </c>
      <c r="C9587" s="1" t="s">
        <v>4428</v>
      </c>
      <c r="D9587" s="1" t="s">
        <v>12176</v>
      </c>
      <c r="E9587" s="1" t="s">
        <v>410</v>
      </c>
      <c r="F9587" s="1" t="s">
        <v>22981</v>
      </c>
      <c r="G9587" s="14">
        <v>9194404441</v>
      </c>
      <c r="H9587" s="1" t="s">
        <v>20</v>
      </c>
      <c r="I9587" s="1" t="s">
        <v>33</v>
      </c>
      <c r="J9587" s="1" t="s">
        <v>70</v>
      </c>
      <c r="K9587" s="3" t="s">
        <v>42</v>
      </c>
      <c r="L9587" s="1" t="s">
        <v>70</v>
      </c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1"/>
      <c r="AA9587" s="1" t="s">
        <v>16</v>
      </c>
      <c r="AB9587" s="3" t="s">
        <v>12</v>
      </c>
      <c r="AC9587" s="23" t="s">
        <v>37801</v>
      </c>
      <c r="AD9587" s="23" t="s">
        <v>42977</v>
      </c>
      <c r="AE9587" t="s">
        <v>35409</v>
      </c>
    </row>
    <row r="9588" spans="1:31" ht="14.25" customHeight="1">
      <c r="A9588" s="1">
        <v>9587</v>
      </c>
      <c r="B9588" s="1" t="s">
        <v>54</v>
      </c>
      <c r="C9588" s="1" t="s">
        <v>4438</v>
      </c>
      <c r="D9588" s="1" t="s">
        <v>2671</v>
      </c>
      <c r="E9588" s="1" t="s">
        <v>40</v>
      </c>
      <c r="F9588" s="1" t="s">
        <v>22986</v>
      </c>
      <c r="G9588" s="14">
        <v>91414414494</v>
      </c>
      <c r="H9588" s="1" t="s">
        <v>20</v>
      </c>
      <c r="I9588" s="1" t="s">
        <v>9</v>
      </c>
      <c r="J9588" s="1" t="s">
        <v>70</v>
      </c>
      <c r="K9588" s="3" t="s">
        <v>42</v>
      </c>
      <c r="L9588" s="1" t="s">
        <v>70</v>
      </c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1"/>
      <c r="AA9588" s="1" t="s">
        <v>16</v>
      </c>
      <c r="AB9588" s="3" t="s">
        <v>12</v>
      </c>
      <c r="AC9588" s="23" t="s">
        <v>37801</v>
      </c>
      <c r="AD9588" s="23" t="s">
        <v>46584</v>
      </c>
      <c r="AE9588" t="s">
        <v>35410</v>
      </c>
    </row>
    <row r="9589" spans="1:31" ht="14.25" customHeight="1">
      <c r="A9589" s="1">
        <v>9588</v>
      </c>
      <c r="B9589" s="1" t="s">
        <v>54</v>
      </c>
      <c r="C9589" s="1" t="s">
        <v>4439</v>
      </c>
      <c r="D9589" s="1" t="s">
        <v>2577</v>
      </c>
      <c r="E9589" s="1" t="s">
        <v>37167</v>
      </c>
      <c r="F9589" s="1" t="s">
        <v>22987</v>
      </c>
      <c r="G9589" s="14">
        <v>91446441616</v>
      </c>
      <c r="H9589" s="1" t="s">
        <v>8</v>
      </c>
      <c r="I9589" s="1" t="s">
        <v>62</v>
      </c>
      <c r="J9589" s="1" t="s">
        <v>70</v>
      </c>
      <c r="K9589" s="3" t="s">
        <v>17</v>
      </c>
      <c r="L9589" s="1" t="s">
        <v>70</v>
      </c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1"/>
      <c r="AA9589" s="1" t="s">
        <v>16</v>
      </c>
      <c r="AB9589" s="3" t="s">
        <v>12</v>
      </c>
      <c r="AC9589" s="23" t="s">
        <v>37801</v>
      </c>
      <c r="AD9589" s="23" t="s">
        <v>46585</v>
      </c>
      <c r="AE9589" t="s">
        <v>35410</v>
      </c>
    </row>
    <row r="9590" spans="1:31" ht="14.25" customHeight="1">
      <c r="A9590" s="1">
        <v>9589</v>
      </c>
      <c r="B9590" s="1" t="s">
        <v>54</v>
      </c>
      <c r="C9590" s="1" t="s">
        <v>4445</v>
      </c>
      <c r="D9590" s="1" t="s">
        <v>672</v>
      </c>
      <c r="E9590" s="1" t="s">
        <v>40</v>
      </c>
      <c r="F9590" s="1" t="s">
        <v>22993</v>
      </c>
      <c r="G9590" s="14">
        <v>919446040990</v>
      </c>
      <c r="H9590" s="1" t="s">
        <v>20</v>
      </c>
      <c r="I9590" s="1" t="s">
        <v>9</v>
      </c>
      <c r="J9590" s="1" t="s">
        <v>70</v>
      </c>
      <c r="K9590" s="3" t="s">
        <v>42</v>
      </c>
      <c r="L9590" s="1" t="s">
        <v>70</v>
      </c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1"/>
      <c r="AA9590" s="1" t="s">
        <v>16</v>
      </c>
      <c r="AB9590" s="3" t="s">
        <v>12</v>
      </c>
      <c r="AC9590" s="23" t="s">
        <v>37801</v>
      </c>
      <c r="AD9590" s="23" t="s">
        <v>46586</v>
      </c>
      <c r="AE9590" t="s">
        <v>35410</v>
      </c>
    </row>
    <row r="9591" spans="1:31" ht="14.25" customHeight="1">
      <c r="A9591" s="1">
        <v>9590</v>
      </c>
      <c r="B9591" s="9" t="s">
        <v>6</v>
      </c>
      <c r="C9591" s="1" t="s">
        <v>4446</v>
      </c>
      <c r="D9591" s="1" t="s">
        <v>36</v>
      </c>
      <c r="E9591" s="1" t="s">
        <v>264</v>
      </c>
      <c r="F9591" s="1" t="s">
        <v>31563</v>
      </c>
      <c r="G9591" s="14">
        <v>919446006199</v>
      </c>
      <c r="H9591" s="1" t="s">
        <v>8</v>
      </c>
      <c r="I9591" s="1" t="s">
        <v>41</v>
      </c>
      <c r="J9591" s="1" t="s">
        <v>70</v>
      </c>
      <c r="K9591" s="3" t="s">
        <v>42</v>
      </c>
      <c r="L9591" s="1" t="s">
        <v>70</v>
      </c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1"/>
      <c r="AA9591" s="1" t="s">
        <v>16</v>
      </c>
      <c r="AB9591" s="3" t="s">
        <v>12</v>
      </c>
      <c r="AC9591" s="23" t="s">
        <v>37801</v>
      </c>
      <c r="AD9591" s="23" t="s">
        <v>46587</v>
      </c>
      <c r="AE9591" t="s">
        <v>35399</v>
      </c>
    </row>
    <row r="9592" spans="1:31" ht="14.25" customHeight="1">
      <c r="A9592" s="1">
        <v>9591</v>
      </c>
      <c r="B9592" s="9" t="s">
        <v>6</v>
      </c>
      <c r="C9592" s="1" t="s">
        <v>4470</v>
      </c>
      <c r="D9592" s="1" t="s">
        <v>4471</v>
      </c>
      <c r="E9592" s="1" t="s">
        <v>824</v>
      </c>
      <c r="F9592" s="1" t="s">
        <v>33798</v>
      </c>
      <c r="G9592" s="14">
        <v>91946064649</v>
      </c>
      <c r="H9592" s="1" t="s">
        <v>8</v>
      </c>
      <c r="I9592" s="1" t="s">
        <v>9</v>
      </c>
      <c r="J9592" s="1" t="s">
        <v>70</v>
      </c>
      <c r="K9592" s="3" t="s">
        <v>17</v>
      </c>
      <c r="L9592" s="1" t="s">
        <v>70</v>
      </c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1"/>
      <c r="AA9592" s="1" t="s">
        <v>11</v>
      </c>
      <c r="AB9592" s="3" t="s">
        <v>56</v>
      </c>
      <c r="AC9592" s="23" t="s">
        <v>37801</v>
      </c>
      <c r="AD9592" s="23" t="s">
        <v>46588</v>
      </c>
      <c r="AE9592" t="s">
        <v>35399</v>
      </c>
    </row>
    <row r="9593" spans="1:31" ht="14.25" customHeight="1">
      <c r="A9593" s="1">
        <v>9592</v>
      </c>
      <c r="B9593" s="1" t="s">
        <v>54</v>
      </c>
      <c r="C9593" s="1" t="s">
        <v>4475</v>
      </c>
      <c r="D9593" s="1" t="s">
        <v>967</v>
      </c>
      <c r="E9593" s="1" t="s">
        <v>37168</v>
      </c>
      <c r="F9593" s="1" t="s">
        <v>33799</v>
      </c>
      <c r="G9593" s="14">
        <v>91964644641</v>
      </c>
      <c r="H9593" s="1" t="s">
        <v>37</v>
      </c>
      <c r="I9593" s="1" t="s">
        <v>41</v>
      </c>
      <c r="J9593" s="1" t="s">
        <v>70</v>
      </c>
      <c r="K9593" s="3" t="s">
        <v>42</v>
      </c>
      <c r="L9593" s="1" t="s">
        <v>70</v>
      </c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1"/>
      <c r="AA9593" s="1" t="s">
        <v>16</v>
      </c>
      <c r="AB9593" s="3" t="s">
        <v>12</v>
      </c>
      <c r="AC9593" s="23" t="s">
        <v>37801</v>
      </c>
      <c r="AD9593" s="23" t="s">
        <v>46589</v>
      </c>
      <c r="AE9593" t="s">
        <v>35399</v>
      </c>
    </row>
    <row r="9594" spans="1:31" ht="14.25" customHeight="1">
      <c r="A9594" s="1">
        <v>9593</v>
      </c>
      <c r="B9594" s="9" t="s">
        <v>6</v>
      </c>
      <c r="C9594" s="1" t="s">
        <v>4479</v>
      </c>
      <c r="D9594" s="1" t="s">
        <v>1799</v>
      </c>
      <c r="E9594" s="1" t="s">
        <v>4480</v>
      </c>
      <c r="F9594" s="1" t="s">
        <v>23008</v>
      </c>
      <c r="G9594" s="14">
        <v>91966496404</v>
      </c>
      <c r="H9594" s="1" t="s">
        <v>8</v>
      </c>
      <c r="I9594" s="1" t="s">
        <v>41</v>
      </c>
      <c r="J9594" s="1" t="s">
        <v>70</v>
      </c>
      <c r="K9594" s="3" t="s">
        <v>42</v>
      </c>
      <c r="L9594" s="1" t="s">
        <v>70</v>
      </c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1"/>
      <c r="AA9594" s="1" t="s">
        <v>16</v>
      </c>
      <c r="AB9594" s="3" t="s">
        <v>12</v>
      </c>
      <c r="AC9594" s="23" t="s">
        <v>37801</v>
      </c>
      <c r="AD9594" s="23" t="s">
        <v>46590</v>
      </c>
      <c r="AE9594" t="s">
        <v>35394</v>
      </c>
    </row>
    <row r="9595" spans="1:31" ht="14.25" customHeight="1">
      <c r="A9595" s="1">
        <v>9594</v>
      </c>
      <c r="B9595" s="1" t="s">
        <v>54</v>
      </c>
      <c r="C9595" s="1" t="s">
        <v>4487</v>
      </c>
      <c r="D9595" s="1" t="s">
        <v>4626</v>
      </c>
      <c r="E9595" s="1" t="s">
        <v>40</v>
      </c>
      <c r="F9595" s="1" t="s">
        <v>4488</v>
      </c>
      <c r="G9595" s="14">
        <v>91994464</v>
      </c>
      <c r="H9595" s="1" t="s">
        <v>8</v>
      </c>
      <c r="I9595" s="1" t="s">
        <v>9</v>
      </c>
      <c r="J9595" s="1" t="s">
        <v>70</v>
      </c>
      <c r="K9595" s="3" t="s">
        <v>171</v>
      </c>
      <c r="L9595" s="1" t="s">
        <v>70</v>
      </c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1"/>
      <c r="AA9595" s="1" t="s">
        <v>16</v>
      </c>
      <c r="AB9595" s="3" t="s">
        <v>12</v>
      </c>
      <c r="AC9595" s="23" t="s">
        <v>37801</v>
      </c>
      <c r="AD9595" s="23" t="s">
        <v>46591</v>
      </c>
      <c r="AE9595" t="s">
        <v>35410</v>
      </c>
    </row>
    <row r="9596" spans="1:31" ht="14.25" customHeight="1">
      <c r="A9596" s="1">
        <v>9595</v>
      </c>
      <c r="B9596" s="9" t="s">
        <v>6</v>
      </c>
      <c r="C9596" s="1" t="s">
        <v>4514</v>
      </c>
      <c r="D9596" s="1" t="s">
        <v>4850</v>
      </c>
      <c r="E9596" s="1" t="s">
        <v>78</v>
      </c>
      <c r="F9596" s="1" t="s">
        <v>23024</v>
      </c>
      <c r="G9596" s="14">
        <v>91449141414</v>
      </c>
      <c r="H9596" s="1" t="s">
        <v>8</v>
      </c>
      <c r="I9596" s="1" t="s">
        <v>62</v>
      </c>
      <c r="J9596" s="1" t="s">
        <v>70</v>
      </c>
      <c r="K9596" s="3" t="s">
        <v>42</v>
      </c>
      <c r="L9596" s="1" t="s">
        <v>70</v>
      </c>
      <c r="M9596" s="3" t="s">
        <v>27</v>
      </c>
      <c r="N9596" s="3" t="s">
        <v>70</v>
      </c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1"/>
      <c r="AA9596" s="1" t="s">
        <v>16</v>
      </c>
      <c r="AB9596" s="3" t="s">
        <v>12</v>
      </c>
      <c r="AC9596" s="23" t="s">
        <v>37801</v>
      </c>
      <c r="AD9596" s="23" t="s">
        <v>46592</v>
      </c>
      <c r="AE9596" t="s">
        <v>35394</v>
      </c>
    </row>
    <row r="9597" spans="1:31" ht="14.25" customHeight="1">
      <c r="A9597" s="1">
        <v>9596</v>
      </c>
      <c r="B9597" s="1" t="s">
        <v>54</v>
      </c>
      <c r="C9597" s="1" t="s">
        <v>4517</v>
      </c>
      <c r="D9597" s="1" t="s">
        <v>1605</v>
      </c>
      <c r="E9597" s="1" t="s">
        <v>93</v>
      </c>
      <c r="F9597" s="1" t="s">
        <v>23027</v>
      </c>
      <c r="G9597" s="14">
        <v>919946196600</v>
      </c>
      <c r="H9597" s="1" t="s">
        <v>15</v>
      </c>
      <c r="I9597" s="1" t="s">
        <v>9</v>
      </c>
      <c r="J9597" s="1" t="s">
        <v>70</v>
      </c>
      <c r="K9597" s="3" t="s">
        <v>42</v>
      </c>
      <c r="L9597" s="1" t="s">
        <v>70</v>
      </c>
      <c r="M9597" s="3" t="s">
        <v>171</v>
      </c>
      <c r="N9597" s="3" t="s">
        <v>70</v>
      </c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1"/>
      <c r="AA9597" s="1" t="s">
        <v>16</v>
      </c>
      <c r="AB9597" s="3" t="s">
        <v>12</v>
      </c>
      <c r="AC9597" s="23" t="s">
        <v>37801</v>
      </c>
      <c r="AD9597" s="23" t="s">
        <v>46593</v>
      </c>
      <c r="AE9597" t="s">
        <v>35410</v>
      </c>
    </row>
    <row r="9598" spans="1:31" ht="14.25" customHeight="1">
      <c r="A9598" s="1">
        <v>9597</v>
      </c>
      <c r="B9598" s="9" t="s">
        <v>6</v>
      </c>
      <c r="C9598" s="1" t="s">
        <v>4575</v>
      </c>
      <c r="D9598" s="1" t="s">
        <v>36000</v>
      </c>
      <c r="E9598" s="1" t="s">
        <v>37169</v>
      </c>
      <c r="F9598" s="1" t="s">
        <v>23058</v>
      </c>
      <c r="G9598" s="14">
        <v>919444490460</v>
      </c>
      <c r="H9598" s="1" t="s">
        <v>37</v>
      </c>
      <c r="I9598" s="1" t="s">
        <v>9</v>
      </c>
      <c r="J9598" s="1" t="s">
        <v>70</v>
      </c>
      <c r="K9598" s="3" t="s">
        <v>42</v>
      </c>
      <c r="L9598" s="1" t="s">
        <v>70</v>
      </c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1"/>
      <c r="AA9598" s="1" t="s">
        <v>16</v>
      </c>
      <c r="AB9598" s="3" t="s">
        <v>12</v>
      </c>
      <c r="AC9598" s="23" t="s">
        <v>37801</v>
      </c>
      <c r="AD9598" s="23" t="s">
        <v>46594</v>
      </c>
      <c r="AE9598" t="s">
        <v>35410</v>
      </c>
    </row>
    <row r="9599" spans="1:31" ht="14.25" customHeight="1">
      <c r="A9599" s="1">
        <v>9598</v>
      </c>
      <c r="B9599" s="9" t="s">
        <v>6</v>
      </c>
      <c r="C9599" s="1" t="s">
        <v>4580</v>
      </c>
      <c r="D9599" s="1" t="s">
        <v>361</v>
      </c>
      <c r="E9599" s="1" t="s">
        <v>4581</v>
      </c>
      <c r="F9599" s="1" t="s">
        <v>33808</v>
      </c>
      <c r="G9599" s="14">
        <v>919444644691</v>
      </c>
      <c r="H9599" s="1" t="s">
        <v>20</v>
      </c>
      <c r="I9599" s="1" t="s">
        <v>9</v>
      </c>
      <c r="J9599" s="1" t="s">
        <v>70</v>
      </c>
      <c r="K9599" s="3" t="s">
        <v>42</v>
      </c>
      <c r="L9599" s="1" t="s">
        <v>70</v>
      </c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1"/>
      <c r="AA9599" s="1" t="s">
        <v>16</v>
      </c>
      <c r="AB9599" s="3" t="s">
        <v>12</v>
      </c>
      <c r="AC9599" s="23" t="s">
        <v>37801</v>
      </c>
      <c r="AD9599" s="23" t="s">
        <v>46595</v>
      </c>
      <c r="AE9599" t="s">
        <v>35410</v>
      </c>
    </row>
    <row r="9600" spans="1:31" ht="14.25" customHeight="1">
      <c r="A9600" s="1">
        <v>9599</v>
      </c>
      <c r="B9600" s="9" t="s">
        <v>6</v>
      </c>
      <c r="C9600" s="1" t="s">
        <v>4588</v>
      </c>
      <c r="D9600" s="1" t="s">
        <v>2890</v>
      </c>
      <c r="E9600" s="1" t="s">
        <v>1577</v>
      </c>
      <c r="F9600" s="1" t="s">
        <v>23065</v>
      </c>
      <c r="G9600" s="14">
        <v>91949414990</v>
      </c>
      <c r="H9600" s="1" t="s">
        <v>15</v>
      </c>
      <c r="I9600" s="1" t="s">
        <v>62</v>
      </c>
      <c r="J9600" s="1" t="s">
        <v>70</v>
      </c>
      <c r="K9600" s="3" t="s">
        <v>42</v>
      </c>
      <c r="L9600" s="1" t="s">
        <v>70</v>
      </c>
      <c r="M9600" s="3" t="s">
        <v>27</v>
      </c>
      <c r="N9600" s="3" t="s">
        <v>70</v>
      </c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1"/>
      <c r="AA9600" s="1" t="s">
        <v>16</v>
      </c>
      <c r="AB9600" s="3" t="s">
        <v>12</v>
      </c>
      <c r="AC9600" s="23" t="s">
        <v>37801</v>
      </c>
      <c r="AD9600" s="23" t="s">
        <v>46596</v>
      </c>
      <c r="AE9600" t="s">
        <v>35394</v>
      </c>
    </row>
    <row r="9601" spans="1:31" ht="14.25" customHeight="1">
      <c r="A9601" s="1">
        <v>9600</v>
      </c>
      <c r="B9601" s="1" t="s">
        <v>54</v>
      </c>
      <c r="C9601" s="1" t="s">
        <v>4590</v>
      </c>
      <c r="D9601" s="1" t="s">
        <v>1010</v>
      </c>
      <c r="E9601" s="1" t="s">
        <v>37170</v>
      </c>
      <c r="F9601" s="1" t="s">
        <v>33809</v>
      </c>
      <c r="G9601" s="14">
        <v>919446949640</v>
      </c>
      <c r="H9601" s="1" t="s">
        <v>20</v>
      </c>
      <c r="I9601" s="1" t="s">
        <v>9</v>
      </c>
      <c r="J9601" s="1" t="s">
        <v>70</v>
      </c>
      <c r="K9601" s="3" t="s">
        <v>17</v>
      </c>
      <c r="L9601" s="1" t="s">
        <v>70</v>
      </c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1"/>
      <c r="AA9601" s="1" t="s">
        <v>11</v>
      </c>
      <c r="AB9601" s="3" t="s">
        <v>56</v>
      </c>
      <c r="AC9601" s="23" t="s">
        <v>37801</v>
      </c>
      <c r="AD9601" s="23" t="s">
        <v>46597</v>
      </c>
      <c r="AE9601" t="s">
        <v>35409</v>
      </c>
    </row>
    <row r="9602" spans="1:31" ht="14.25" customHeight="1">
      <c r="A9602" s="1">
        <v>9601</v>
      </c>
      <c r="B9602" s="1" t="s">
        <v>54</v>
      </c>
      <c r="C9602" s="1" t="s">
        <v>4591</v>
      </c>
      <c r="D9602" s="1" t="s">
        <v>14926</v>
      </c>
      <c r="E9602" s="1" t="s">
        <v>4616</v>
      </c>
      <c r="F9602" s="1" t="s">
        <v>23067</v>
      </c>
      <c r="G9602" s="14">
        <v>919904049469</v>
      </c>
      <c r="H9602" s="1" t="s">
        <v>15</v>
      </c>
      <c r="I9602" s="1" t="s">
        <v>9</v>
      </c>
      <c r="J9602" s="1" t="s">
        <v>70</v>
      </c>
      <c r="K9602" s="3" t="s">
        <v>42</v>
      </c>
      <c r="L9602" s="1" t="s">
        <v>70</v>
      </c>
      <c r="M9602" s="3" t="s">
        <v>27</v>
      </c>
      <c r="N9602" s="3" t="s">
        <v>70</v>
      </c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1"/>
      <c r="AA9602" s="1" t="s">
        <v>16</v>
      </c>
      <c r="AB9602" s="3" t="s">
        <v>12</v>
      </c>
      <c r="AC9602" s="23" t="s">
        <v>37801</v>
      </c>
      <c r="AD9602" s="23" t="s">
        <v>46598</v>
      </c>
      <c r="AE9602" t="s">
        <v>35409</v>
      </c>
    </row>
    <row r="9603" spans="1:31" ht="14.25" customHeight="1">
      <c r="A9603" s="1">
        <v>9602</v>
      </c>
      <c r="B9603" s="9" t="s">
        <v>6</v>
      </c>
      <c r="C9603" s="1" t="s">
        <v>4603</v>
      </c>
      <c r="D9603" s="1" t="s">
        <v>4604</v>
      </c>
      <c r="E9603" s="1" t="s">
        <v>362</v>
      </c>
      <c r="F9603" s="1" t="s">
        <v>31581</v>
      </c>
      <c r="G9603" s="14">
        <v>9199464696</v>
      </c>
      <c r="H9603" s="1" t="s">
        <v>20</v>
      </c>
      <c r="I9603" s="1" t="s">
        <v>62</v>
      </c>
      <c r="J9603" s="1" t="s">
        <v>70</v>
      </c>
      <c r="K9603" s="3" t="s">
        <v>42</v>
      </c>
      <c r="L9603" s="1" t="s">
        <v>70</v>
      </c>
      <c r="M9603" s="3" t="s">
        <v>27</v>
      </c>
      <c r="N9603" s="3" t="s">
        <v>70</v>
      </c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1"/>
      <c r="AA9603" s="1" t="s">
        <v>16</v>
      </c>
      <c r="AB9603" s="3" t="s">
        <v>12</v>
      </c>
      <c r="AC9603" s="23" t="s">
        <v>37801</v>
      </c>
      <c r="AD9603" s="23" t="s">
        <v>46599</v>
      </c>
      <c r="AE9603" t="s">
        <v>35399</v>
      </c>
    </row>
    <row r="9604" spans="1:31" ht="14.25" customHeight="1">
      <c r="A9604" s="1">
        <v>9603</v>
      </c>
      <c r="B9604" s="1" t="s">
        <v>54</v>
      </c>
      <c r="C9604" s="1" t="s">
        <v>4612</v>
      </c>
      <c r="D9604" s="1" t="s">
        <v>72</v>
      </c>
      <c r="E9604" s="1" t="s">
        <v>37171</v>
      </c>
      <c r="F9604" s="1" t="s">
        <v>31582</v>
      </c>
      <c r="G9604" s="14">
        <v>91949666414</v>
      </c>
      <c r="H9604" s="1" t="s">
        <v>20</v>
      </c>
      <c r="I9604" s="1" t="s">
        <v>41</v>
      </c>
      <c r="J9604" s="1" t="s">
        <v>70</v>
      </c>
      <c r="K9604" s="3" t="s">
        <v>17</v>
      </c>
      <c r="L9604" s="1" t="s">
        <v>70</v>
      </c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1"/>
      <c r="AA9604" s="1" t="s">
        <v>16</v>
      </c>
      <c r="AB9604" s="3" t="s">
        <v>12</v>
      </c>
      <c r="AC9604" s="23" t="s">
        <v>37801</v>
      </c>
      <c r="AD9604" s="23" t="s">
        <v>46600</v>
      </c>
      <c r="AE9604" t="s">
        <v>35409</v>
      </c>
    </row>
    <row r="9605" spans="1:31" ht="14.25" customHeight="1">
      <c r="A9605" s="1">
        <v>9604</v>
      </c>
      <c r="B9605" s="1" t="s">
        <v>54</v>
      </c>
      <c r="C9605" s="1" t="s">
        <v>4614</v>
      </c>
      <c r="D9605" s="1" t="s">
        <v>6754</v>
      </c>
      <c r="E9605" s="1" t="s">
        <v>881</v>
      </c>
      <c r="F9605" s="1" t="s">
        <v>23077</v>
      </c>
      <c r="G9605" s="14">
        <v>91990996146</v>
      </c>
      <c r="H9605" s="1" t="s">
        <v>20</v>
      </c>
      <c r="I9605" s="1" t="s">
        <v>41</v>
      </c>
      <c r="J9605" s="1" t="s">
        <v>70</v>
      </c>
      <c r="K9605" s="3" t="s">
        <v>27</v>
      </c>
      <c r="L9605" s="1" t="s">
        <v>70</v>
      </c>
      <c r="M9605" s="3" t="s">
        <v>178</v>
      </c>
      <c r="N9605" s="3" t="s">
        <v>70</v>
      </c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1"/>
      <c r="AA9605" s="1" t="s">
        <v>16</v>
      </c>
      <c r="AB9605" s="3" t="s">
        <v>12</v>
      </c>
      <c r="AC9605" s="23" t="s">
        <v>37801</v>
      </c>
      <c r="AD9605" s="23" t="s">
        <v>45786</v>
      </c>
      <c r="AE9605" t="s">
        <v>35394</v>
      </c>
    </row>
    <row r="9606" spans="1:31" ht="14.25" customHeight="1">
      <c r="A9606" s="1">
        <v>9605</v>
      </c>
      <c r="B9606" s="1" t="s">
        <v>54</v>
      </c>
      <c r="C9606" s="1" t="s">
        <v>4615</v>
      </c>
      <c r="D9606" s="1" t="s">
        <v>2667</v>
      </c>
      <c r="E9606" s="1" t="s">
        <v>4616</v>
      </c>
      <c r="F9606" s="1" t="s">
        <v>23078</v>
      </c>
      <c r="G9606" s="14">
        <v>91944494001</v>
      </c>
      <c r="H9606" s="1" t="s">
        <v>20</v>
      </c>
      <c r="I9606" s="1" t="s">
        <v>9</v>
      </c>
      <c r="J9606" s="1" t="s">
        <v>70</v>
      </c>
      <c r="K9606" s="3" t="s">
        <v>42</v>
      </c>
      <c r="L9606" s="1" t="s">
        <v>70</v>
      </c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1"/>
      <c r="AA9606" s="1" t="s">
        <v>16</v>
      </c>
      <c r="AB9606" s="3" t="s">
        <v>12</v>
      </c>
      <c r="AC9606" s="23" t="s">
        <v>37801</v>
      </c>
      <c r="AD9606" s="23" t="s">
        <v>46601</v>
      </c>
      <c r="AE9606" t="s">
        <v>35399</v>
      </c>
    </row>
    <row r="9607" spans="1:31" ht="14.25" customHeight="1">
      <c r="A9607" s="1">
        <v>9606</v>
      </c>
      <c r="B9607" s="1" t="s">
        <v>54</v>
      </c>
      <c r="C9607" s="1" t="s">
        <v>4634</v>
      </c>
      <c r="D9607" s="1" t="s">
        <v>4635</v>
      </c>
      <c r="E9607" s="1" t="s">
        <v>40</v>
      </c>
      <c r="F9607" s="1" t="s">
        <v>23088</v>
      </c>
      <c r="G9607" s="14">
        <v>91964460944</v>
      </c>
      <c r="H9607" s="1" t="s">
        <v>20</v>
      </c>
      <c r="I9607" s="1" t="s">
        <v>62</v>
      </c>
      <c r="J9607" s="1" t="s">
        <v>70</v>
      </c>
      <c r="K9607" s="3" t="s">
        <v>17</v>
      </c>
      <c r="L9607" s="1" t="s">
        <v>70</v>
      </c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1"/>
      <c r="AA9607" s="1" t="s">
        <v>11</v>
      </c>
      <c r="AB9607" s="3" t="s">
        <v>13</v>
      </c>
      <c r="AC9607" s="23" t="s">
        <v>37801</v>
      </c>
      <c r="AD9607" s="23" t="s">
        <v>46602</v>
      </c>
      <c r="AE9607" t="s">
        <v>35409</v>
      </c>
    </row>
    <row r="9608" spans="1:31" ht="14.25" customHeight="1">
      <c r="A9608" s="1">
        <v>9607</v>
      </c>
      <c r="B9608" s="1" t="s">
        <v>54</v>
      </c>
      <c r="C9608" s="1" t="s">
        <v>4640</v>
      </c>
      <c r="D9608" s="1" t="s">
        <v>1576</v>
      </c>
      <c r="E9608" s="1" t="s">
        <v>1840</v>
      </c>
      <c r="F9608" s="1" t="s">
        <v>31584</v>
      </c>
      <c r="G9608" s="14">
        <v>916961964406</v>
      </c>
      <c r="H9608" s="1" t="s">
        <v>8</v>
      </c>
      <c r="I9608" s="1" t="s">
        <v>41</v>
      </c>
      <c r="J9608" s="1" t="s">
        <v>70</v>
      </c>
      <c r="K9608" s="3" t="s">
        <v>42</v>
      </c>
      <c r="L9608" s="1" t="s">
        <v>70</v>
      </c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1"/>
      <c r="AA9608" s="1" t="s">
        <v>16</v>
      </c>
      <c r="AB9608" s="3" t="s">
        <v>12</v>
      </c>
      <c r="AC9608" s="23" t="s">
        <v>37801</v>
      </c>
      <c r="AD9608" s="23" t="s">
        <v>46603</v>
      </c>
      <c r="AE9608" t="s">
        <v>35409</v>
      </c>
    </row>
    <row r="9609" spans="1:31" ht="14.25" customHeight="1">
      <c r="A9609" s="1">
        <v>9608</v>
      </c>
      <c r="B9609" s="1" t="s">
        <v>54</v>
      </c>
      <c r="C9609" s="1" t="s">
        <v>4647</v>
      </c>
      <c r="D9609" s="1" t="s">
        <v>2873</v>
      </c>
      <c r="E9609" s="1" t="s">
        <v>87</v>
      </c>
      <c r="F9609" s="1" t="s">
        <v>33812</v>
      </c>
      <c r="G9609" s="14">
        <v>919664900999</v>
      </c>
      <c r="H9609" s="1" t="s">
        <v>15</v>
      </c>
      <c r="I9609" s="1" t="s">
        <v>41</v>
      </c>
      <c r="J9609" s="1" t="s">
        <v>70</v>
      </c>
      <c r="K9609" s="3" t="s">
        <v>42</v>
      </c>
      <c r="L9609" s="1" t="s">
        <v>70</v>
      </c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1"/>
      <c r="AA9609" s="1" t="s">
        <v>16</v>
      </c>
      <c r="AB9609" s="3" t="s">
        <v>12</v>
      </c>
      <c r="AC9609" s="23" t="s">
        <v>37801</v>
      </c>
      <c r="AD9609" s="23" t="s">
        <v>46604</v>
      </c>
      <c r="AE9609" t="s">
        <v>35409</v>
      </c>
    </row>
    <row r="9610" spans="1:31" ht="14.25" customHeight="1">
      <c r="A9610" s="1">
        <v>9609</v>
      </c>
      <c r="B9610" s="1" t="s">
        <v>54</v>
      </c>
      <c r="C9610" s="1" t="s">
        <v>4651</v>
      </c>
      <c r="D9610" s="1" t="s">
        <v>1175</v>
      </c>
      <c r="E9610" s="1" t="s">
        <v>37172</v>
      </c>
      <c r="F9610" s="1" t="s">
        <v>33813</v>
      </c>
      <c r="G9610" s="14">
        <v>919900044</v>
      </c>
      <c r="H9610" s="1" t="s">
        <v>20</v>
      </c>
      <c r="I9610" s="1" t="s">
        <v>9</v>
      </c>
      <c r="J9610" s="1" t="s">
        <v>70</v>
      </c>
      <c r="K9610" s="3" t="s">
        <v>63</v>
      </c>
      <c r="L9610" s="1" t="s">
        <v>70</v>
      </c>
      <c r="M9610" s="3" t="s">
        <v>213</v>
      </c>
      <c r="N9610" s="3" t="s">
        <v>70</v>
      </c>
      <c r="O9610" s="3" t="s">
        <v>17</v>
      </c>
      <c r="P9610" s="3" t="s">
        <v>70</v>
      </c>
      <c r="Q9610" s="3" t="s">
        <v>42</v>
      </c>
      <c r="R9610" s="3" t="s">
        <v>70</v>
      </c>
      <c r="S9610" s="3" t="s">
        <v>27</v>
      </c>
      <c r="T9610" s="3" t="s">
        <v>70</v>
      </c>
      <c r="U9610" s="3" t="s">
        <v>117</v>
      </c>
      <c r="V9610" s="3" t="s">
        <v>70</v>
      </c>
      <c r="W9610" s="3" t="s">
        <v>178</v>
      </c>
      <c r="X9610" s="3" t="s">
        <v>70</v>
      </c>
      <c r="Y9610" s="3" t="s">
        <v>171</v>
      </c>
      <c r="Z9610" s="1" t="s">
        <v>70</v>
      </c>
      <c r="AA9610" s="1" t="s">
        <v>16</v>
      </c>
      <c r="AB9610" s="3" t="s">
        <v>12</v>
      </c>
      <c r="AC9610" s="23" t="s">
        <v>37801</v>
      </c>
      <c r="AD9610" s="23" t="s">
        <v>46605</v>
      </c>
      <c r="AE9610" t="s">
        <v>35399</v>
      </c>
    </row>
    <row r="9611" spans="1:31" ht="14.25" customHeight="1">
      <c r="A9611" s="1">
        <v>9610</v>
      </c>
      <c r="B9611" s="1" t="s">
        <v>54</v>
      </c>
      <c r="C9611" s="1" t="s">
        <v>4658</v>
      </c>
      <c r="D9611" s="1" t="s">
        <v>336</v>
      </c>
      <c r="E9611" s="1" t="s">
        <v>553</v>
      </c>
      <c r="F9611" s="1" t="s">
        <v>23097</v>
      </c>
      <c r="G9611" s="14">
        <v>919944611144</v>
      </c>
      <c r="H9611" s="1" t="s">
        <v>20</v>
      </c>
      <c r="I9611" s="1" t="s">
        <v>9</v>
      </c>
      <c r="J9611" s="1" t="s">
        <v>70</v>
      </c>
      <c r="K9611" s="3" t="s">
        <v>42</v>
      </c>
      <c r="L9611" s="1" t="s">
        <v>70</v>
      </c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1"/>
      <c r="AA9611" s="1" t="s">
        <v>16</v>
      </c>
      <c r="AB9611" s="3" t="s">
        <v>12</v>
      </c>
      <c r="AC9611" s="23" t="s">
        <v>37801</v>
      </c>
      <c r="AD9611" s="23" t="s">
        <v>40663</v>
      </c>
      <c r="AE9611" t="s">
        <v>35409</v>
      </c>
    </row>
    <row r="9612" spans="1:31" ht="14.25" customHeight="1">
      <c r="A9612" s="1">
        <v>9611</v>
      </c>
      <c r="B9612" s="1" t="s">
        <v>54</v>
      </c>
      <c r="C9612" s="1" t="s">
        <v>4659</v>
      </c>
      <c r="D9612" s="1" t="s">
        <v>557</v>
      </c>
      <c r="E9612" s="1" t="s">
        <v>139</v>
      </c>
      <c r="F9612" s="1" t="s">
        <v>23098</v>
      </c>
      <c r="G9612" s="14">
        <v>919909946090</v>
      </c>
      <c r="H9612" s="1" t="s">
        <v>20</v>
      </c>
      <c r="I9612" s="1" t="s">
        <v>9</v>
      </c>
      <c r="J9612" s="1" t="s">
        <v>70</v>
      </c>
      <c r="K9612" s="3" t="s">
        <v>42</v>
      </c>
      <c r="L9612" s="1" t="s">
        <v>70</v>
      </c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1"/>
      <c r="AA9612" s="1" t="s">
        <v>16</v>
      </c>
      <c r="AB9612" s="3" t="s">
        <v>12</v>
      </c>
      <c r="AC9612" s="23" t="s">
        <v>37801</v>
      </c>
      <c r="AD9612" s="23" t="s">
        <v>46606</v>
      </c>
      <c r="AE9612" t="s">
        <v>35399</v>
      </c>
    </row>
    <row r="9613" spans="1:31" ht="14.25" customHeight="1">
      <c r="A9613" s="1">
        <v>9612</v>
      </c>
      <c r="B9613" s="1" t="s">
        <v>54</v>
      </c>
      <c r="C9613" s="1" t="s">
        <v>4663</v>
      </c>
      <c r="D9613" s="1" t="s">
        <v>5488</v>
      </c>
      <c r="E9613" s="1" t="s">
        <v>14920</v>
      </c>
      <c r="F9613" s="1" t="s">
        <v>23101</v>
      </c>
      <c r="G9613" s="14">
        <v>919446409409</v>
      </c>
      <c r="H9613" s="1" t="s">
        <v>8</v>
      </c>
      <c r="I9613" s="1" t="s">
        <v>9</v>
      </c>
      <c r="J9613" s="1" t="s">
        <v>70</v>
      </c>
      <c r="K9613" s="3" t="s">
        <v>42</v>
      </c>
      <c r="L9613" s="1" t="s">
        <v>70</v>
      </c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1"/>
      <c r="AA9613" s="1" t="s">
        <v>16</v>
      </c>
      <c r="AB9613" s="3" t="s">
        <v>12</v>
      </c>
      <c r="AC9613" s="23" t="s">
        <v>37801</v>
      </c>
      <c r="AD9613" s="23" t="s">
        <v>46607</v>
      </c>
      <c r="AE9613" t="s">
        <v>35410</v>
      </c>
    </row>
    <row r="9614" spans="1:31" ht="14.25" customHeight="1">
      <c r="A9614" s="1">
        <v>9613</v>
      </c>
      <c r="B9614" s="9" t="s">
        <v>6</v>
      </c>
      <c r="C9614" s="1" t="s">
        <v>4664</v>
      </c>
      <c r="D9614" s="1" t="s">
        <v>4665</v>
      </c>
      <c r="E9614" s="1" t="s">
        <v>4666</v>
      </c>
      <c r="F9614" s="1" t="s">
        <v>23102</v>
      </c>
      <c r="G9614" s="14">
        <v>919946404494</v>
      </c>
      <c r="H9614" s="1" t="s">
        <v>15</v>
      </c>
      <c r="I9614" s="1" t="s">
        <v>9</v>
      </c>
      <c r="J9614" s="1" t="s">
        <v>70</v>
      </c>
      <c r="K9614" s="3" t="s">
        <v>42</v>
      </c>
      <c r="L9614" s="1" t="s">
        <v>70</v>
      </c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1"/>
      <c r="AA9614" s="1" t="s">
        <v>16</v>
      </c>
      <c r="AB9614" s="3" t="s">
        <v>12</v>
      </c>
      <c r="AC9614" s="23" t="s">
        <v>37801</v>
      </c>
      <c r="AD9614" s="23" t="s">
        <v>46608</v>
      </c>
      <c r="AE9614" t="s">
        <v>35399</v>
      </c>
    </row>
    <row r="9615" spans="1:31" ht="14.25" customHeight="1">
      <c r="A9615" s="1">
        <v>9614</v>
      </c>
      <c r="B9615" s="1" t="s">
        <v>54</v>
      </c>
      <c r="C9615" s="1" t="s">
        <v>4667</v>
      </c>
      <c r="D9615" s="1" t="s">
        <v>4668</v>
      </c>
      <c r="E9615" s="1" t="s">
        <v>746</v>
      </c>
      <c r="F9615" s="1" t="s">
        <v>23103</v>
      </c>
      <c r="G9615" s="14">
        <v>9196014046</v>
      </c>
      <c r="H9615" s="1" t="s">
        <v>8</v>
      </c>
      <c r="I9615" s="1" t="s">
        <v>9</v>
      </c>
      <c r="J9615" s="1" t="s">
        <v>70</v>
      </c>
      <c r="K9615" s="3" t="s">
        <v>42</v>
      </c>
      <c r="L9615" s="1" t="s">
        <v>70</v>
      </c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1"/>
      <c r="AA9615" s="1" t="s">
        <v>16</v>
      </c>
      <c r="AB9615" s="3" t="s">
        <v>12</v>
      </c>
      <c r="AC9615" s="23" t="s">
        <v>37801</v>
      </c>
      <c r="AD9615" s="23" t="s">
        <v>42530</v>
      </c>
      <c r="AE9615" t="s">
        <v>35410</v>
      </c>
    </row>
    <row r="9616" spans="1:31" ht="14.25" customHeight="1">
      <c r="A9616" s="1">
        <v>9615</v>
      </c>
      <c r="B9616" s="1" t="s">
        <v>54</v>
      </c>
      <c r="C9616" s="1" t="s">
        <v>4671</v>
      </c>
      <c r="D9616" s="1" t="s">
        <v>723</v>
      </c>
      <c r="E9616" s="1" t="s">
        <v>87</v>
      </c>
      <c r="F9616" s="1" t="s">
        <v>33816</v>
      </c>
      <c r="G9616" s="14">
        <v>919494146664</v>
      </c>
      <c r="H9616" s="1" t="s">
        <v>20</v>
      </c>
      <c r="I9616" s="1" t="s">
        <v>9</v>
      </c>
      <c r="J9616" s="1" t="s">
        <v>70</v>
      </c>
      <c r="K9616" s="3" t="s">
        <v>42</v>
      </c>
      <c r="L9616" s="1" t="s">
        <v>70</v>
      </c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1"/>
      <c r="AA9616" s="1" t="s">
        <v>16</v>
      </c>
      <c r="AB9616" s="3" t="s">
        <v>12</v>
      </c>
      <c r="AC9616" s="23" t="s">
        <v>37801</v>
      </c>
      <c r="AD9616" s="23" t="s">
        <v>46609</v>
      </c>
      <c r="AE9616" t="s">
        <v>35409</v>
      </c>
    </row>
    <row r="9617" spans="1:31" ht="14.25" customHeight="1">
      <c r="A9617" s="1">
        <v>9616</v>
      </c>
      <c r="B9617" s="1" t="s">
        <v>54</v>
      </c>
      <c r="C9617" s="1" t="s">
        <v>4672</v>
      </c>
      <c r="D9617" s="1" t="s">
        <v>1179</v>
      </c>
      <c r="E9617" s="1" t="s">
        <v>139</v>
      </c>
      <c r="F9617" s="1" t="s">
        <v>20906</v>
      </c>
      <c r="G9617" s="14">
        <v>919444010094</v>
      </c>
      <c r="H9617" s="1" t="s">
        <v>8</v>
      </c>
      <c r="I9617" s="1" t="s">
        <v>62</v>
      </c>
      <c r="J9617" s="1" t="s">
        <v>70</v>
      </c>
      <c r="K9617" s="3" t="s">
        <v>27</v>
      </c>
      <c r="L9617" s="1" t="s">
        <v>70</v>
      </c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1"/>
      <c r="AA9617" s="1" t="s">
        <v>16</v>
      </c>
      <c r="AB9617" s="3" t="s">
        <v>12</v>
      </c>
      <c r="AC9617" s="23" t="s">
        <v>37801</v>
      </c>
      <c r="AD9617" s="23" t="s">
        <v>39414</v>
      </c>
      <c r="AE9617" t="s">
        <v>35399</v>
      </c>
    </row>
    <row r="9618" spans="1:31" ht="14.25" customHeight="1">
      <c r="A9618" s="1">
        <v>9617</v>
      </c>
      <c r="B9618" s="9" t="s">
        <v>6</v>
      </c>
      <c r="C9618" s="1" t="s">
        <v>4675</v>
      </c>
      <c r="D9618" s="1" t="s">
        <v>58</v>
      </c>
      <c r="E9618" s="1" t="s">
        <v>139</v>
      </c>
      <c r="F9618" s="1" t="s">
        <v>23107</v>
      </c>
      <c r="G9618" s="14">
        <v>91994490661</v>
      </c>
      <c r="H9618" s="1" t="s">
        <v>15</v>
      </c>
      <c r="I9618" s="1" t="s">
        <v>9</v>
      </c>
      <c r="J9618" s="1" t="s">
        <v>70</v>
      </c>
      <c r="K9618" s="3" t="s">
        <v>17</v>
      </c>
      <c r="L9618" s="1" t="s">
        <v>70</v>
      </c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1"/>
      <c r="AA9618" s="1" t="s">
        <v>11</v>
      </c>
      <c r="AB9618" s="3" t="s">
        <v>538</v>
      </c>
      <c r="AC9618" s="23" t="s">
        <v>37801</v>
      </c>
      <c r="AD9618" s="23" t="s">
        <v>39044</v>
      </c>
      <c r="AE9618" t="s">
        <v>35410</v>
      </c>
    </row>
    <row r="9619" spans="1:31" ht="14.25" customHeight="1">
      <c r="A9619" s="1">
        <v>9618</v>
      </c>
      <c r="B9619" s="1" t="s">
        <v>54</v>
      </c>
      <c r="C9619" s="1" t="s">
        <v>4695</v>
      </c>
      <c r="D9619" s="1" t="s">
        <v>1160</v>
      </c>
      <c r="E9619" s="1" t="s">
        <v>139</v>
      </c>
      <c r="F9619" s="1" t="s">
        <v>4696</v>
      </c>
      <c r="G9619" s="14">
        <v>919946964609</v>
      </c>
      <c r="H9619" s="1" t="s">
        <v>8</v>
      </c>
      <c r="I9619" s="1" t="s">
        <v>41</v>
      </c>
      <c r="J9619" s="1" t="s">
        <v>70</v>
      </c>
      <c r="K9619" s="3" t="s">
        <v>42</v>
      </c>
      <c r="L9619" s="1" t="s">
        <v>70</v>
      </c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1"/>
      <c r="AA9619" s="1" t="s">
        <v>16</v>
      </c>
      <c r="AB9619" s="3" t="s">
        <v>12</v>
      </c>
      <c r="AC9619" s="23" t="s">
        <v>37801</v>
      </c>
      <c r="AD9619" s="23" t="s">
        <v>46610</v>
      </c>
      <c r="AE9619" t="s">
        <v>35399</v>
      </c>
    </row>
    <row r="9620" spans="1:31" ht="14.25" customHeight="1">
      <c r="A9620" s="1">
        <v>9619</v>
      </c>
      <c r="B9620" s="1" t="s">
        <v>54</v>
      </c>
      <c r="C9620" s="1" t="s">
        <v>4716</v>
      </c>
      <c r="D9620" s="1" t="s">
        <v>3404</v>
      </c>
      <c r="E9620" s="1" t="s">
        <v>84</v>
      </c>
      <c r="F9620" s="1" t="s">
        <v>23125</v>
      </c>
      <c r="G9620" s="14">
        <v>91106990</v>
      </c>
      <c r="H9620" s="1" t="s">
        <v>20</v>
      </c>
      <c r="I9620" s="1" t="s">
        <v>41</v>
      </c>
      <c r="J9620" s="1" t="s">
        <v>70</v>
      </c>
      <c r="K9620" s="3" t="s">
        <v>42</v>
      </c>
      <c r="L9620" s="1" t="s">
        <v>70</v>
      </c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1"/>
      <c r="AA9620" s="1" t="s">
        <v>16</v>
      </c>
      <c r="AB9620" s="3" t="s">
        <v>12</v>
      </c>
      <c r="AC9620" s="23" t="s">
        <v>37801</v>
      </c>
      <c r="AD9620" s="23" t="s">
        <v>46611</v>
      </c>
      <c r="AE9620" t="s">
        <v>35410</v>
      </c>
    </row>
    <row r="9621" spans="1:31" ht="14.25" customHeight="1">
      <c r="A9621" s="1">
        <v>9620</v>
      </c>
      <c r="B9621" s="9" t="s">
        <v>6</v>
      </c>
      <c r="C9621" s="1" t="s">
        <v>4729</v>
      </c>
      <c r="D9621" s="1" t="s">
        <v>917</v>
      </c>
      <c r="E9621" s="1" t="s">
        <v>255</v>
      </c>
      <c r="F9621" s="1" t="s">
        <v>23131</v>
      </c>
      <c r="G9621" s="14">
        <v>91946664</v>
      </c>
      <c r="H9621" s="1" t="s">
        <v>8</v>
      </c>
      <c r="I9621" s="1" t="s">
        <v>41</v>
      </c>
      <c r="J9621" s="1" t="s">
        <v>70</v>
      </c>
      <c r="K9621" s="3" t="s">
        <v>42</v>
      </c>
      <c r="L9621" s="1" t="s">
        <v>70</v>
      </c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1"/>
      <c r="AA9621" s="1" t="s">
        <v>16</v>
      </c>
      <c r="AB9621" s="3" t="s">
        <v>12</v>
      </c>
      <c r="AC9621" s="23" t="s">
        <v>37801</v>
      </c>
      <c r="AD9621" s="23" t="s">
        <v>41078</v>
      </c>
      <c r="AE9621" t="s">
        <v>35399</v>
      </c>
    </row>
    <row r="9622" spans="1:31" ht="14.25" customHeight="1">
      <c r="A9622" s="1">
        <v>9621</v>
      </c>
      <c r="B9622" s="9" t="s">
        <v>6</v>
      </c>
      <c r="C9622" s="1" t="s">
        <v>4733</v>
      </c>
      <c r="D9622" s="1" t="s">
        <v>2359</v>
      </c>
      <c r="E9622" s="1" t="s">
        <v>139</v>
      </c>
      <c r="F9622" s="1" t="s">
        <v>23135</v>
      </c>
      <c r="G9622" s="14">
        <v>916449994</v>
      </c>
      <c r="H9622" s="1" t="s">
        <v>20</v>
      </c>
      <c r="I9622" s="1" t="s">
        <v>41</v>
      </c>
      <c r="J9622" s="1" t="s">
        <v>70</v>
      </c>
      <c r="K9622" s="3" t="s">
        <v>17</v>
      </c>
      <c r="L9622" s="1" t="s">
        <v>70</v>
      </c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1"/>
      <c r="AA9622" s="1" t="s">
        <v>16</v>
      </c>
      <c r="AB9622" s="3" t="s">
        <v>12</v>
      </c>
      <c r="AC9622" s="23" t="s">
        <v>37801</v>
      </c>
      <c r="AD9622" s="23" t="s">
        <v>46612</v>
      </c>
      <c r="AE9622" t="s">
        <v>35410</v>
      </c>
    </row>
    <row r="9623" spans="1:31" ht="14.25" customHeight="1">
      <c r="A9623" s="1">
        <v>9622</v>
      </c>
      <c r="B9623" s="9" t="s">
        <v>6</v>
      </c>
      <c r="C9623" s="1" t="s">
        <v>4750</v>
      </c>
      <c r="D9623" s="1" t="s">
        <v>4751</v>
      </c>
      <c r="E9623" s="1" t="s">
        <v>4752</v>
      </c>
      <c r="F9623" s="1" t="s">
        <v>23141</v>
      </c>
      <c r="G9623" s="14">
        <v>919494414494</v>
      </c>
      <c r="H9623" s="1" t="s">
        <v>20</v>
      </c>
      <c r="I9623" s="1" t="s">
        <v>41</v>
      </c>
      <c r="J9623" s="1" t="s">
        <v>70</v>
      </c>
      <c r="K9623" s="3" t="s">
        <v>27</v>
      </c>
      <c r="L9623" s="1" t="s">
        <v>70</v>
      </c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1"/>
      <c r="AA9623" s="1" t="s">
        <v>16</v>
      </c>
      <c r="AB9623" s="3" t="s">
        <v>12</v>
      </c>
      <c r="AC9623" s="23" t="s">
        <v>37801</v>
      </c>
      <c r="AD9623" s="23" t="s">
        <v>46613</v>
      </c>
      <c r="AE9623" t="s">
        <v>35399</v>
      </c>
    </row>
    <row r="9624" spans="1:31" ht="14.25" customHeight="1">
      <c r="A9624" s="1">
        <v>9623</v>
      </c>
      <c r="B9624" s="9" t="s">
        <v>6</v>
      </c>
      <c r="C9624" s="1" t="s">
        <v>4755</v>
      </c>
      <c r="D9624" s="1" t="s">
        <v>230</v>
      </c>
      <c r="E9624" s="1" t="s">
        <v>11209</v>
      </c>
      <c r="F9624" s="1" t="s">
        <v>23143</v>
      </c>
      <c r="G9624" s="14">
        <v>919494669694</v>
      </c>
      <c r="H9624" s="1" t="s">
        <v>15</v>
      </c>
      <c r="I9624" s="1" t="s">
        <v>9</v>
      </c>
      <c r="J9624" s="1" t="s">
        <v>70</v>
      </c>
      <c r="K9624" s="3" t="s">
        <v>42</v>
      </c>
      <c r="L9624" s="1" t="s">
        <v>70</v>
      </c>
      <c r="M9624" s="3" t="s">
        <v>27</v>
      </c>
      <c r="N9624" s="3" t="s">
        <v>70</v>
      </c>
      <c r="O9624" s="3" t="s">
        <v>47349</v>
      </c>
      <c r="P9624" s="3" t="s">
        <v>70</v>
      </c>
      <c r="Q9624" s="3"/>
      <c r="R9624" s="3"/>
      <c r="S9624" s="3"/>
      <c r="T9624" s="3"/>
      <c r="U9624" s="3"/>
      <c r="V9624" s="3"/>
      <c r="W9624" s="3"/>
      <c r="X9624" s="3"/>
      <c r="Y9624" s="3"/>
      <c r="Z9624" s="1"/>
      <c r="AA9624" s="1" t="s">
        <v>16</v>
      </c>
      <c r="AB9624" s="3" t="s">
        <v>12</v>
      </c>
      <c r="AC9624" s="23" t="s">
        <v>37801</v>
      </c>
      <c r="AD9624" s="23" t="s">
        <v>46614</v>
      </c>
      <c r="AE9624" t="s">
        <v>35409</v>
      </c>
    </row>
    <row r="9625" spans="1:31" ht="14.25" customHeight="1">
      <c r="A9625" s="1">
        <v>9624</v>
      </c>
      <c r="B9625" s="9" t="s">
        <v>6</v>
      </c>
      <c r="C9625" s="1" t="s">
        <v>4773</v>
      </c>
      <c r="D9625" s="1" t="s">
        <v>4774</v>
      </c>
      <c r="E9625" s="1" t="s">
        <v>139</v>
      </c>
      <c r="F9625" s="1" t="s">
        <v>23154</v>
      </c>
      <c r="G9625" s="14">
        <v>91949499096</v>
      </c>
      <c r="H9625" s="1" t="s">
        <v>15</v>
      </c>
      <c r="I9625" s="1" t="s">
        <v>62</v>
      </c>
      <c r="J9625" s="1" t="s">
        <v>70</v>
      </c>
      <c r="K9625" s="3" t="s">
        <v>42</v>
      </c>
      <c r="L9625" s="1" t="s">
        <v>70</v>
      </c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1"/>
      <c r="AA9625" s="1" t="s">
        <v>16</v>
      </c>
      <c r="AB9625" s="3" t="s">
        <v>12</v>
      </c>
      <c r="AC9625" s="23" t="s">
        <v>37801</v>
      </c>
      <c r="AD9625" s="23" t="s">
        <v>40126</v>
      </c>
      <c r="AE9625" t="s">
        <v>35409</v>
      </c>
    </row>
    <row r="9626" spans="1:31" ht="14.25" customHeight="1">
      <c r="A9626" s="1">
        <v>9625</v>
      </c>
      <c r="B9626" s="1" t="s">
        <v>54</v>
      </c>
      <c r="C9626" s="1" t="s">
        <v>4787</v>
      </c>
      <c r="D9626" s="1" t="s">
        <v>841</v>
      </c>
      <c r="E9626" s="1" t="s">
        <v>40</v>
      </c>
      <c r="F9626" s="1" t="s">
        <v>23163</v>
      </c>
      <c r="G9626" s="14">
        <v>91994944444</v>
      </c>
      <c r="H9626" s="1" t="s">
        <v>20</v>
      </c>
      <c r="I9626" s="1" t="s">
        <v>9</v>
      </c>
      <c r="J9626" s="1" t="s">
        <v>70</v>
      </c>
      <c r="K9626" s="3" t="s">
        <v>27</v>
      </c>
      <c r="L9626" s="1" t="s">
        <v>70</v>
      </c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1"/>
      <c r="AA9626" s="1" t="s">
        <v>16</v>
      </c>
      <c r="AB9626" s="3" t="s">
        <v>12</v>
      </c>
      <c r="AC9626" s="23" t="s">
        <v>37801</v>
      </c>
      <c r="AD9626" s="23" t="s">
        <v>46615</v>
      </c>
      <c r="AE9626" t="s">
        <v>35410</v>
      </c>
    </row>
    <row r="9627" spans="1:31" ht="14.25" customHeight="1">
      <c r="A9627" s="1">
        <v>9626</v>
      </c>
      <c r="B9627" s="1" t="s">
        <v>54</v>
      </c>
      <c r="C9627" s="1" t="s">
        <v>4788</v>
      </c>
      <c r="D9627" s="1" t="s">
        <v>12724</v>
      </c>
      <c r="E9627" s="1" t="s">
        <v>40</v>
      </c>
      <c r="F9627" s="1" t="s">
        <v>31598</v>
      </c>
      <c r="G9627" s="14">
        <v>9114940414</v>
      </c>
      <c r="H9627" s="1" t="s">
        <v>20</v>
      </c>
      <c r="I9627" s="1" t="s">
        <v>9</v>
      </c>
      <c r="J9627" s="1" t="s">
        <v>70</v>
      </c>
      <c r="K9627" s="3" t="s">
        <v>17</v>
      </c>
      <c r="L9627" s="1" t="s">
        <v>70</v>
      </c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1"/>
      <c r="AA9627" s="1" t="s">
        <v>16</v>
      </c>
      <c r="AB9627" s="3" t="s">
        <v>12</v>
      </c>
      <c r="AC9627" s="23" t="s">
        <v>37801</v>
      </c>
      <c r="AD9627" s="23" t="s">
        <v>46616</v>
      </c>
      <c r="AE9627" t="s">
        <v>35410</v>
      </c>
    </row>
    <row r="9628" spans="1:31" ht="14.25" customHeight="1">
      <c r="A9628" s="1">
        <v>9627</v>
      </c>
      <c r="B9628" s="1" t="s">
        <v>54</v>
      </c>
      <c r="C9628" s="1" t="s">
        <v>4792</v>
      </c>
      <c r="D9628" s="1" t="s">
        <v>36001</v>
      </c>
      <c r="E9628" s="1" t="s">
        <v>37173</v>
      </c>
      <c r="F9628" s="1" t="s">
        <v>23164</v>
      </c>
      <c r="G9628" s="14">
        <v>9194946646</v>
      </c>
      <c r="H9628" s="1" t="s">
        <v>20</v>
      </c>
      <c r="I9628" s="1" t="s">
        <v>41</v>
      </c>
      <c r="J9628" s="1" t="s">
        <v>70</v>
      </c>
      <c r="K9628" s="3" t="s">
        <v>42</v>
      </c>
      <c r="L9628" s="1" t="s">
        <v>70</v>
      </c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1"/>
      <c r="AA9628" s="1" t="s">
        <v>16</v>
      </c>
      <c r="AB9628" s="3" t="s">
        <v>12</v>
      </c>
      <c r="AC9628" s="23" t="s">
        <v>37801</v>
      </c>
      <c r="AD9628" s="23" t="s">
        <v>43008</v>
      </c>
      <c r="AE9628" t="s">
        <v>35410</v>
      </c>
    </row>
    <row r="9629" spans="1:31" ht="14.25" customHeight="1">
      <c r="A9629" s="1">
        <v>9628</v>
      </c>
      <c r="B9629" s="9" t="s">
        <v>6</v>
      </c>
      <c r="C9629" s="1" t="s">
        <v>4802</v>
      </c>
      <c r="D9629" s="1" t="s">
        <v>1394</v>
      </c>
      <c r="E9629" s="1" t="s">
        <v>4803</v>
      </c>
      <c r="F9629" s="1" t="s">
        <v>23168</v>
      </c>
      <c r="G9629" s="14">
        <v>919404600614</v>
      </c>
      <c r="H9629" s="1" t="s">
        <v>8</v>
      </c>
      <c r="I9629" s="1" t="s">
        <v>62</v>
      </c>
      <c r="J9629" s="1" t="s">
        <v>70</v>
      </c>
      <c r="K9629" s="3" t="s">
        <v>42</v>
      </c>
      <c r="L9629" s="1" t="s">
        <v>70</v>
      </c>
      <c r="M9629" s="3" t="s">
        <v>27</v>
      </c>
      <c r="N9629" s="3" t="s">
        <v>70</v>
      </c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1"/>
      <c r="AA9629" s="1" t="s">
        <v>16</v>
      </c>
      <c r="AB9629" s="3" t="s">
        <v>12</v>
      </c>
      <c r="AC9629" s="23" t="s">
        <v>37801</v>
      </c>
      <c r="AD9629" s="23" t="s">
        <v>46206</v>
      </c>
      <c r="AE9629" t="s">
        <v>35409</v>
      </c>
    </row>
    <row r="9630" spans="1:31" ht="14.25" customHeight="1">
      <c r="A9630" s="1">
        <v>9629</v>
      </c>
      <c r="B9630" s="1" t="s">
        <v>54</v>
      </c>
      <c r="C9630" s="1" t="s">
        <v>4806</v>
      </c>
      <c r="D9630" s="1" t="s">
        <v>784</v>
      </c>
      <c r="E9630" s="1" t="s">
        <v>37174</v>
      </c>
      <c r="F9630" s="1" t="s">
        <v>23171</v>
      </c>
      <c r="G9630" s="14">
        <v>919446016161</v>
      </c>
      <c r="H9630" s="1" t="s">
        <v>8</v>
      </c>
      <c r="I9630" s="1" t="s">
        <v>62</v>
      </c>
      <c r="J9630" s="1" t="s">
        <v>70</v>
      </c>
      <c r="K9630" s="3" t="s">
        <v>17</v>
      </c>
      <c r="L9630" s="1" t="s">
        <v>70</v>
      </c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1"/>
      <c r="AA9630" s="1" t="s">
        <v>11</v>
      </c>
      <c r="AB9630" s="3" t="s">
        <v>13</v>
      </c>
      <c r="AC9630" s="23" t="s">
        <v>37801</v>
      </c>
      <c r="AD9630" s="23" t="s">
        <v>46617</v>
      </c>
      <c r="AE9630" t="s">
        <v>35399</v>
      </c>
    </row>
    <row r="9631" spans="1:31" ht="14.25" customHeight="1">
      <c r="A9631" s="1">
        <v>9630</v>
      </c>
      <c r="B9631" s="1" t="s">
        <v>54</v>
      </c>
      <c r="C9631" s="1" t="s">
        <v>4817</v>
      </c>
      <c r="D9631" s="1" t="s">
        <v>36521</v>
      </c>
      <c r="E9631" s="1" t="s">
        <v>40</v>
      </c>
      <c r="F9631" s="1" t="s">
        <v>23176</v>
      </c>
      <c r="G9631" s="14">
        <v>91400090046</v>
      </c>
      <c r="H9631" s="1" t="s">
        <v>20</v>
      </c>
      <c r="I9631" s="1" t="s">
        <v>9</v>
      </c>
      <c r="J9631" s="1" t="s">
        <v>70</v>
      </c>
      <c r="K9631" s="3" t="s">
        <v>171</v>
      </c>
      <c r="L9631" s="1" t="s">
        <v>70</v>
      </c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1"/>
      <c r="AA9631" s="1" t="s">
        <v>16</v>
      </c>
      <c r="AB9631" s="3" t="s">
        <v>12</v>
      </c>
      <c r="AC9631" s="23" t="s">
        <v>37801</v>
      </c>
      <c r="AD9631" s="23" t="s">
        <v>46618</v>
      </c>
      <c r="AE9631" t="s">
        <v>35399</v>
      </c>
    </row>
    <row r="9632" spans="1:31" ht="14.25" customHeight="1">
      <c r="A9632" s="1">
        <v>9631</v>
      </c>
      <c r="B9632" s="1" t="s">
        <v>54</v>
      </c>
      <c r="C9632" s="1" t="s">
        <v>4821</v>
      </c>
      <c r="D9632" s="1" t="s">
        <v>494</v>
      </c>
      <c r="E9632" s="1" t="s">
        <v>1972</v>
      </c>
      <c r="F9632" s="1" t="s">
        <v>31602</v>
      </c>
      <c r="G9632" s="14">
        <v>919099461149</v>
      </c>
      <c r="H9632" s="1" t="s">
        <v>20</v>
      </c>
      <c r="I9632" s="1" t="s">
        <v>9</v>
      </c>
      <c r="J9632" s="1" t="s">
        <v>70</v>
      </c>
      <c r="K9632" s="3" t="s">
        <v>17</v>
      </c>
      <c r="L9632" s="1" t="s">
        <v>70</v>
      </c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1"/>
      <c r="AA9632" s="1" t="s">
        <v>11</v>
      </c>
      <c r="AB9632" s="3" t="s">
        <v>13</v>
      </c>
      <c r="AC9632" s="23" t="s">
        <v>37801</v>
      </c>
      <c r="AD9632" s="23" t="s">
        <v>43010</v>
      </c>
      <c r="AE9632" t="s">
        <v>35394</v>
      </c>
    </row>
    <row r="9633" spans="1:31" ht="14.25" customHeight="1">
      <c r="A9633" s="1">
        <v>9632</v>
      </c>
      <c r="B9633" s="9" t="s">
        <v>6</v>
      </c>
      <c r="C9633" s="1" t="s">
        <v>4830</v>
      </c>
      <c r="D9633" s="1" t="s">
        <v>1867</v>
      </c>
      <c r="E9633" s="1" t="s">
        <v>4831</v>
      </c>
      <c r="F9633" s="1" t="s">
        <v>23181</v>
      </c>
      <c r="G9633" s="14">
        <v>91949616494</v>
      </c>
      <c r="H9633" s="1" t="s">
        <v>15</v>
      </c>
      <c r="I9633" s="1" t="s">
        <v>9</v>
      </c>
      <c r="J9633" s="1" t="s">
        <v>70</v>
      </c>
      <c r="K9633" s="3" t="s">
        <v>42</v>
      </c>
      <c r="L9633" s="1" t="s">
        <v>70</v>
      </c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1"/>
      <c r="AA9633" s="1" t="s">
        <v>16</v>
      </c>
      <c r="AB9633" s="3" t="s">
        <v>12</v>
      </c>
      <c r="AC9633" s="23" t="s">
        <v>37801</v>
      </c>
      <c r="AD9633" s="23" t="s">
        <v>46619</v>
      </c>
      <c r="AE9633" t="s">
        <v>35409</v>
      </c>
    </row>
    <row r="9634" spans="1:31" ht="14.25" customHeight="1">
      <c r="A9634" s="1">
        <v>9633</v>
      </c>
      <c r="B9634" s="9" t="s">
        <v>6</v>
      </c>
      <c r="C9634" s="1" t="s">
        <v>4833</v>
      </c>
      <c r="D9634" s="1" t="s">
        <v>4834</v>
      </c>
      <c r="E9634" s="1" t="s">
        <v>4835</v>
      </c>
      <c r="F9634" s="1" t="s">
        <v>33837</v>
      </c>
      <c r="G9634" s="14">
        <v>91946601916</v>
      </c>
      <c r="H9634" s="1" t="s">
        <v>8</v>
      </c>
      <c r="I9634" s="1" t="s">
        <v>62</v>
      </c>
      <c r="J9634" s="1" t="s">
        <v>70</v>
      </c>
      <c r="K9634" s="3" t="s">
        <v>42</v>
      </c>
      <c r="L9634" s="1" t="s">
        <v>70</v>
      </c>
      <c r="M9634" s="3" t="s">
        <v>27</v>
      </c>
      <c r="N9634" s="3" t="s">
        <v>70</v>
      </c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1"/>
      <c r="AA9634" s="1" t="s">
        <v>16</v>
      </c>
      <c r="AB9634" s="3" t="s">
        <v>12</v>
      </c>
      <c r="AC9634" s="23" t="s">
        <v>37801</v>
      </c>
      <c r="AD9634" s="23" t="s">
        <v>46620</v>
      </c>
      <c r="AE9634" t="s">
        <v>35399</v>
      </c>
    </row>
    <row r="9635" spans="1:31" ht="14.25" customHeight="1">
      <c r="A9635" s="1">
        <v>9634</v>
      </c>
      <c r="B9635" s="1" t="s">
        <v>54</v>
      </c>
      <c r="C9635" s="1" t="s">
        <v>4836</v>
      </c>
      <c r="D9635" s="1" t="s">
        <v>2324</v>
      </c>
      <c r="E9635" s="1" t="s">
        <v>724</v>
      </c>
      <c r="F9635" s="1" t="s">
        <v>23183</v>
      </c>
      <c r="G9635" s="14">
        <v>919446916416</v>
      </c>
      <c r="H9635" s="1" t="s">
        <v>8</v>
      </c>
      <c r="I9635" s="1" t="s">
        <v>9</v>
      </c>
      <c r="J9635" s="1" t="s">
        <v>70</v>
      </c>
      <c r="K9635" s="3" t="s">
        <v>42</v>
      </c>
      <c r="L9635" s="1" t="s">
        <v>70</v>
      </c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1"/>
      <c r="AA9635" s="1" t="s">
        <v>16</v>
      </c>
      <c r="AB9635" s="3" t="s">
        <v>12</v>
      </c>
      <c r="AC9635" s="23" t="s">
        <v>37801</v>
      </c>
      <c r="AD9635" s="23" t="s">
        <v>46044</v>
      </c>
      <c r="AE9635" t="s">
        <v>35410</v>
      </c>
    </row>
    <row r="9636" spans="1:31" ht="14.25" customHeight="1">
      <c r="A9636" s="1">
        <v>9635</v>
      </c>
      <c r="B9636" s="1" t="s">
        <v>54</v>
      </c>
      <c r="C9636" s="1" t="s">
        <v>4848</v>
      </c>
      <c r="D9636" s="1" t="s">
        <v>1678</v>
      </c>
      <c r="E9636" s="1" t="s">
        <v>1577</v>
      </c>
      <c r="F9636" s="1" t="s">
        <v>23191</v>
      </c>
      <c r="G9636" s="14">
        <v>91944019411</v>
      </c>
      <c r="H9636" s="1" t="s">
        <v>15</v>
      </c>
      <c r="I9636" s="1" t="s">
        <v>62</v>
      </c>
      <c r="J9636" s="1" t="s">
        <v>70</v>
      </c>
      <c r="K9636" s="3" t="s">
        <v>42</v>
      </c>
      <c r="L9636" s="1" t="s">
        <v>70</v>
      </c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1"/>
      <c r="AA9636" s="1" t="s">
        <v>16</v>
      </c>
      <c r="AB9636" s="3" t="s">
        <v>12</v>
      </c>
      <c r="AC9636" s="23" t="s">
        <v>37801</v>
      </c>
      <c r="AD9636" s="23" t="s">
        <v>46621</v>
      </c>
      <c r="AE9636" t="s">
        <v>35409</v>
      </c>
    </row>
    <row r="9637" spans="1:31" ht="14.25" customHeight="1">
      <c r="A9637" s="1">
        <v>9636</v>
      </c>
      <c r="B9637" s="9" t="s">
        <v>6</v>
      </c>
      <c r="C9637" s="1" t="s">
        <v>4882</v>
      </c>
      <c r="D9637" s="1" t="s">
        <v>1457</v>
      </c>
      <c r="E9637" s="1" t="s">
        <v>4883</v>
      </c>
      <c r="F9637" s="1" t="s">
        <v>33842</v>
      </c>
      <c r="G9637" s="14">
        <v>91404494499</v>
      </c>
      <c r="H9637" s="1" t="s">
        <v>15</v>
      </c>
      <c r="I9637" s="1" t="s">
        <v>41</v>
      </c>
      <c r="J9637" s="1" t="s">
        <v>70</v>
      </c>
      <c r="K9637" s="3" t="s">
        <v>42</v>
      </c>
      <c r="L9637" s="1" t="s">
        <v>70</v>
      </c>
      <c r="M9637" s="3" t="s">
        <v>27</v>
      </c>
      <c r="N9637" s="3" t="s">
        <v>70</v>
      </c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1"/>
      <c r="AA9637" s="1" t="s">
        <v>16</v>
      </c>
      <c r="AB9637" s="3" t="s">
        <v>12</v>
      </c>
      <c r="AC9637" s="23" t="s">
        <v>37801</v>
      </c>
      <c r="AD9637" s="23" t="s">
        <v>46622</v>
      </c>
      <c r="AE9637" t="s">
        <v>35394</v>
      </c>
    </row>
    <row r="9638" spans="1:31" ht="14.25" customHeight="1">
      <c r="A9638" s="1">
        <v>9637</v>
      </c>
      <c r="B9638" s="9" t="s">
        <v>6</v>
      </c>
      <c r="C9638" s="1" t="s">
        <v>4897</v>
      </c>
      <c r="D9638" s="1" t="s">
        <v>4898</v>
      </c>
      <c r="E9638" s="1" t="s">
        <v>4899</v>
      </c>
      <c r="F9638" s="1" t="s">
        <v>23212</v>
      </c>
      <c r="G9638" s="14">
        <v>919919194494</v>
      </c>
      <c r="H9638" s="1" t="s">
        <v>20</v>
      </c>
      <c r="I9638" s="1" t="s">
        <v>62</v>
      </c>
      <c r="J9638" s="1" t="s">
        <v>70</v>
      </c>
      <c r="K9638" s="3" t="s">
        <v>42</v>
      </c>
      <c r="L9638" s="1" t="s">
        <v>70</v>
      </c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1"/>
      <c r="AA9638" s="1" t="s">
        <v>16</v>
      </c>
      <c r="AB9638" s="3" t="s">
        <v>12</v>
      </c>
      <c r="AC9638" s="23" t="s">
        <v>37801</v>
      </c>
      <c r="AD9638" s="23" t="s">
        <v>46623</v>
      </c>
      <c r="AE9638" t="s">
        <v>35399</v>
      </c>
    </row>
    <row r="9639" spans="1:31" ht="14.25" customHeight="1">
      <c r="A9639" s="1">
        <v>9638</v>
      </c>
      <c r="B9639" s="1" t="s">
        <v>54</v>
      </c>
      <c r="C9639" s="1" t="s">
        <v>4916</v>
      </c>
      <c r="D9639" s="1" t="s">
        <v>1410</v>
      </c>
      <c r="E9639" s="1" t="s">
        <v>37175</v>
      </c>
      <c r="F9639" s="1" t="s">
        <v>23219</v>
      </c>
      <c r="G9639" s="14">
        <v>91969144666</v>
      </c>
      <c r="H9639" s="1" t="s">
        <v>8</v>
      </c>
      <c r="I9639" s="1" t="s">
        <v>9</v>
      </c>
      <c r="J9639" s="1" t="s">
        <v>70</v>
      </c>
      <c r="K9639" s="3" t="s">
        <v>42</v>
      </c>
      <c r="L9639" s="1" t="s">
        <v>70</v>
      </c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1"/>
      <c r="AA9639" s="1" t="s">
        <v>16</v>
      </c>
      <c r="AB9639" s="3" t="s">
        <v>12</v>
      </c>
      <c r="AC9639" s="23" t="s">
        <v>37801</v>
      </c>
      <c r="AD9639" s="23" t="s">
        <v>46624</v>
      </c>
      <c r="AE9639" t="s">
        <v>35410</v>
      </c>
    </row>
    <row r="9640" spans="1:31" ht="14.25" customHeight="1">
      <c r="A9640" s="1">
        <v>9639</v>
      </c>
      <c r="B9640" s="1" t="s">
        <v>54</v>
      </c>
      <c r="C9640" s="1" t="s">
        <v>4917</v>
      </c>
      <c r="D9640" s="1" t="s">
        <v>36002</v>
      </c>
      <c r="E9640" s="1" t="s">
        <v>37176</v>
      </c>
      <c r="F9640" s="1" t="s">
        <v>33847</v>
      </c>
      <c r="G9640" s="14">
        <v>91996169446</v>
      </c>
      <c r="H9640" s="1" t="s">
        <v>8</v>
      </c>
      <c r="I9640" s="1" t="s">
        <v>9</v>
      </c>
      <c r="J9640" s="1" t="s">
        <v>70</v>
      </c>
      <c r="K9640" s="3" t="s">
        <v>42</v>
      </c>
      <c r="L9640" s="1" t="s">
        <v>70</v>
      </c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1"/>
      <c r="AA9640" s="1" t="s">
        <v>16</v>
      </c>
      <c r="AB9640" s="3" t="s">
        <v>12</v>
      </c>
      <c r="AC9640" s="23" t="s">
        <v>37801</v>
      </c>
      <c r="AD9640" s="23" t="s">
        <v>46625</v>
      </c>
      <c r="AE9640" t="s">
        <v>35409</v>
      </c>
    </row>
    <row r="9641" spans="1:31" ht="14.25" customHeight="1">
      <c r="A9641" s="1">
        <v>9640</v>
      </c>
      <c r="B9641" s="1" t="s">
        <v>54</v>
      </c>
      <c r="C9641" s="1" t="s">
        <v>4926</v>
      </c>
      <c r="D9641" s="1" t="s">
        <v>3457</v>
      </c>
      <c r="E9641" s="1" t="s">
        <v>40</v>
      </c>
      <c r="F9641" s="1" t="s">
        <v>33849</v>
      </c>
      <c r="G9641" s="14">
        <v>9199444444</v>
      </c>
      <c r="H9641" s="1" t="s">
        <v>8</v>
      </c>
      <c r="I9641" s="1" t="s">
        <v>33</v>
      </c>
      <c r="J9641" s="1" t="s">
        <v>70</v>
      </c>
      <c r="K9641" s="3" t="s">
        <v>42</v>
      </c>
      <c r="L9641" s="1" t="s">
        <v>70</v>
      </c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1"/>
      <c r="AA9641" s="1" t="s">
        <v>16</v>
      </c>
      <c r="AB9641" s="3" t="s">
        <v>12</v>
      </c>
      <c r="AC9641" s="23" t="s">
        <v>37801</v>
      </c>
      <c r="AD9641" s="23" t="s">
        <v>39739</v>
      </c>
      <c r="AE9641" t="s">
        <v>35409</v>
      </c>
    </row>
    <row r="9642" spans="1:31" ht="14.25" customHeight="1">
      <c r="A9642" s="1">
        <v>9641</v>
      </c>
      <c r="B9642" s="1" t="s">
        <v>54</v>
      </c>
      <c r="C9642" s="1" t="s">
        <v>4928</v>
      </c>
      <c r="D9642" s="1" t="s">
        <v>557</v>
      </c>
      <c r="E9642" s="1" t="s">
        <v>4929</v>
      </c>
      <c r="F9642" s="1" t="s">
        <v>23225</v>
      </c>
      <c r="G9642" s="14">
        <v>91909991949</v>
      </c>
      <c r="H9642" s="1" t="s">
        <v>8</v>
      </c>
      <c r="I9642" s="1" t="s">
        <v>9</v>
      </c>
      <c r="J9642" s="1" t="s">
        <v>70</v>
      </c>
      <c r="K9642" s="3" t="s">
        <v>42</v>
      </c>
      <c r="L9642" s="1" t="s">
        <v>70</v>
      </c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1"/>
      <c r="AA9642" s="1" t="s">
        <v>16</v>
      </c>
      <c r="AB9642" s="3" t="s">
        <v>12</v>
      </c>
      <c r="AC9642" s="23" t="s">
        <v>37801</v>
      </c>
      <c r="AD9642" s="23" t="s">
        <v>46626</v>
      </c>
      <c r="AE9642" t="s">
        <v>35410</v>
      </c>
    </row>
    <row r="9643" spans="1:31" ht="14.25" customHeight="1">
      <c r="A9643" s="1">
        <v>9642</v>
      </c>
      <c r="B9643" s="1" t="s">
        <v>54</v>
      </c>
      <c r="C9643" s="1" t="s">
        <v>4932</v>
      </c>
      <c r="D9643" s="1" t="s">
        <v>1501</v>
      </c>
      <c r="E9643" s="1" t="s">
        <v>11788</v>
      </c>
      <c r="F9643" s="1" t="s">
        <v>31610</v>
      </c>
      <c r="G9643" s="14">
        <v>914466161164</v>
      </c>
      <c r="H9643" s="1" t="s">
        <v>8</v>
      </c>
      <c r="I9643" s="1" t="s">
        <v>41</v>
      </c>
      <c r="J9643" s="1" t="s">
        <v>70</v>
      </c>
      <c r="K9643" s="3" t="s">
        <v>42</v>
      </c>
      <c r="L9643" s="1" t="s">
        <v>70</v>
      </c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1"/>
      <c r="AA9643" s="1" t="s">
        <v>16</v>
      </c>
      <c r="AB9643" s="3" t="s">
        <v>12</v>
      </c>
      <c r="AC9643" s="23" t="s">
        <v>37801</v>
      </c>
      <c r="AD9643" s="23" t="s">
        <v>38679</v>
      </c>
      <c r="AE9643" t="s">
        <v>35410</v>
      </c>
    </row>
    <row r="9644" spans="1:31" ht="14.25" customHeight="1">
      <c r="A9644" s="1">
        <v>9643</v>
      </c>
      <c r="B9644" s="1" t="s">
        <v>54</v>
      </c>
      <c r="C9644" s="1" t="s">
        <v>4937</v>
      </c>
      <c r="D9644" s="1" t="s">
        <v>4417</v>
      </c>
      <c r="E9644" s="1" t="s">
        <v>78</v>
      </c>
      <c r="F9644" s="1" t="s">
        <v>23230</v>
      </c>
      <c r="G9644" s="14">
        <v>919944940164</v>
      </c>
      <c r="H9644" s="1" t="s">
        <v>20</v>
      </c>
      <c r="I9644" s="1" t="s">
        <v>9</v>
      </c>
      <c r="J9644" s="1" t="s">
        <v>70</v>
      </c>
      <c r="K9644" s="3" t="s">
        <v>42</v>
      </c>
      <c r="L9644" s="1" t="s">
        <v>70</v>
      </c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1"/>
      <c r="AA9644" s="1" t="s">
        <v>16</v>
      </c>
      <c r="AB9644" s="3" t="s">
        <v>12</v>
      </c>
      <c r="AC9644" s="23" t="s">
        <v>37801</v>
      </c>
      <c r="AD9644" s="23" t="s">
        <v>46627</v>
      </c>
      <c r="AE9644" t="s">
        <v>35399</v>
      </c>
    </row>
    <row r="9645" spans="1:31" ht="14.25" customHeight="1">
      <c r="A9645" s="1">
        <v>9644</v>
      </c>
      <c r="B9645" s="1" t="s">
        <v>54</v>
      </c>
      <c r="C9645" s="1" t="s">
        <v>4945</v>
      </c>
      <c r="D9645" s="1" t="s">
        <v>4203</v>
      </c>
      <c r="E9645" s="1" t="s">
        <v>16124</v>
      </c>
      <c r="F9645" s="1" t="s">
        <v>23236</v>
      </c>
      <c r="G9645" s="14">
        <v>9149996940</v>
      </c>
      <c r="H9645" s="1" t="s">
        <v>15</v>
      </c>
      <c r="I9645" s="1" t="s">
        <v>41</v>
      </c>
      <c r="J9645" s="1" t="s">
        <v>70</v>
      </c>
      <c r="K9645" s="3" t="s">
        <v>42</v>
      </c>
      <c r="L9645" s="1" t="s">
        <v>70</v>
      </c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1"/>
      <c r="AA9645" s="1" t="s">
        <v>16</v>
      </c>
      <c r="AB9645" s="3" t="s">
        <v>12</v>
      </c>
      <c r="AC9645" s="23" t="s">
        <v>37801</v>
      </c>
      <c r="AD9645" s="23" t="s">
        <v>46628</v>
      </c>
      <c r="AE9645" t="s">
        <v>35394</v>
      </c>
    </row>
    <row r="9646" spans="1:31" ht="14.25" customHeight="1">
      <c r="A9646" s="1">
        <v>9645</v>
      </c>
      <c r="B9646" s="9" t="s">
        <v>6</v>
      </c>
      <c r="C9646" s="1" t="s">
        <v>4950</v>
      </c>
      <c r="D9646" s="1" t="s">
        <v>3457</v>
      </c>
      <c r="E9646" s="1" t="s">
        <v>1097</v>
      </c>
      <c r="F9646" s="1" t="s">
        <v>31611</v>
      </c>
      <c r="G9646" s="14">
        <v>914940949946</v>
      </c>
      <c r="H9646" s="1" t="s">
        <v>20</v>
      </c>
      <c r="I9646" s="1" t="s">
        <v>41</v>
      </c>
      <c r="J9646" s="1" t="s">
        <v>70</v>
      </c>
      <c r="K9646" s="3" t="s">
        <v>42</v>
      </c>
      <c r="L9646" s="1" t="s">
        <v>70</v>
      </c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1"/>
      <c r="AA9646" s="1" t="s">
        <v>16</v>
      </c>
      <c r="AB9646" s="3" t="s">
        <v>12</v>
      </c>
      <c r="AC9646" s="23" t="s">
        <v>37801</v>
      </c>
      <c r="AD9646" s="23" t="s">
        <v>46629</v>
      </c>
      <c r="AE9646" t="s">
        <v>35409</v>
      </c>
    </row>
    <row r="9647" spans="1:31" ht="14.25" customHeight="1">
      <c r="A9647" s="1">
        <v>9646</v>
      </c>
      <c r="B9647" s="1" t="s">
        <v>54</v>
      </c>
      <c r="C9647" s="1" t="s">
        <v>4952</v>
      </c>
      <c r="D9647" s="1" t="s">
        <v>3186</v>
      </c>
      <c r="E9647" s="1" t="s">
        <v>724</v>
      </c>
      <c r="F9647" s="1" t="s">
        <v>23242</v>
      </c>
      <c r="G9647" s="14">
        <v>9160004901</v>
      </c>
      <c r="H9647" s="1" t="s">
        <v>8</v>
      </c>
      <c r="I9647" s="1" t="s">
        <v>41</v>
      </c>
      <c r="J9647" s="1" t="s">
        <v>70</v>
      </c>
      <c r="K9647" s="3" t="s">
        <v>178</v>
      </c>
      <c r="L9647" s="1" t="s">
        <v>70</v>
      </c>
      <c r="M9647" s="3" t="s">
        <v>171</v>
      </c>
      <c r="N9647" s="3" t="s">
        <v>70</v>
      </c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1"/>
      <c r="AA9647" s="1" t="s">
        <v>16</v>
      </c>
      <c r="AB9647" s="3" t="s">
        <v>12</v>
      </c>
      <c r="AC9647" s="23" t="s">
        <v>37801</v>
      </c>
      <c r="AD9647" s="23" t="s">
        <v>46630</v>
      </c>
      <c r="AE9647" t="s">
        <v>35394</v>
      </c>
    </row>
    <row r="9648" spans="1:31" ht="14.25" customHeight="1">
      <c r="A9648" s="1">
        <v>9647</v>
      </c>
      <c r="B9648" s="1" t="s">
        <v>54</v>
      </c>
      <c r="C9648" s="1" t="s">
        <v>4970</v>
      </c>
      <c r="D9648" s="1" t="s">
        <v>911</v>
      </c>
      <c r="E9648" s="1" t="s">
        <v>19</v>
      </c>
      <c r="F9648" s="1" t="s">
        <v>33853</v>
      </c>
      <c r="G9648" s="14">
        <v>919994409944</v>
      </c>
      <c r="H9648" s="1" t="s">
        <v>20</v>
      </c>
      <c r="I9648" s="1" t="s">
        <v>9</v>
      </c>
      <c r="J9648" s="1" t="s">
        <v>70</v>
      </c>
      <c r="K9648" s="3" t="s">
        <v>42</v>
      </c>
      <c r="L9648" s="1" t="s">
        <v>70</v>
      </c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1"/>
      <c r="AA9648" s="1" t="s">
        <v>16</v>
      </c>
      <c r="AB9648" s="3" t="s">
        <v>12</v>
      </c>
      <c r="AC9648" s="23" t="s">
        <v>37801</v>
      </c>
      <c r="AD9648" s="23" t="s">
        <v>46631</v>
      </c>
      <c r="AE9648" t="s">
        <v>35399</v>
      </c>
    </row>
    <row r="9649" spans="1:31" ht="14.25" customHeight="1">
      <c r="A9649" s="1">
        <v>9648</v>
      </c>
      <c r="B9649" s="9" t="s">
        <v>6</v>
      </c>
      <c r="C9649" s="1" t="s">
        <v>4972</v>
      </c>
      <c r="D9649" s="1" t="s">
        <v>35450</v>
      </c>
      <c r="E9649" s="1" t="s">
        <v>4973</v>
      </c>
      <c r="F9649" s="1" t="s">
        <v>23251</v>
      </c>
      <c r="G9649" s="14">
        <v>914140616490</v>
      </c>
      <c r="H9649" s="1" t="s">
        <v>20</v>
      </c>
      <c r="I9649" s="1" t="s">
        <v>62</v>
      </c>
      <c r="J9649" s="1" t="s">
        <v>70</v>
      </c>
      <c r="K9649" s="3" t="s">
        <v>178</v>
      </c>
      <c r="L9649" s="1" t="s">
        <v>70</v>
      </c>
      <c r="M9649" s="3" t="s">
        <v>171</v>
      </c>
      <c r="N9649" s="3" t="s">
        <v>70</v>
      </c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1"/>
      <c r="AA9649" s="1" t="s">
        <v>16</v>
      </c>
      <c r="AB9649" s="3" t="s">
        <v>12</v>
      </c>
      <c r="AC9649" s="23" t="s">
        <v>37801</v>
      </c>
      <c r="AD9649" s="23" t="s">
        <v>46632</v>
      </c>
      <c r="AE9649" t="s">
        <v>35394</v>
      </c>
    </row>
    <row r="9650" spans="1:31" ht="14.25" customHeight="1">
      <c r="A9650" s="1">
        <v>9649</v>
      </c>
      <c r="B9650" s="9" t="s">
        <v>6</v>
      </c>
      <c r="C9650" s="1" t="s">
        <v>4977</v>
      </c>
      <c r="D9650" s="1" t="s">
        <v>407</v>
      </c>
      <c r="E9650" s="1" t="s">
        <v>139</v>
      </c>
      <c r="F9650" s="1" t="s">
        <v>23252</v>
      </c>
      <c r="G9650" s="14">
        <v>91944649104</v>
      </c>
      <c r="H9650" s="1" t="s">
        <v>15</v>
      </c>
      <c r="I9650" s="1" t="s">
        <v>9</v>
      </c>
      <c r="J9650" s="1" t="s">
        <v>70</v>
      </c>
      <c r="K9650" s="3" t="s">
        <v>42</v>
      </c>
      <c r="L9650" s="1" t="s">
        <v>70</v>
      </c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1"/>
      <c r="AA9650" s="1" t="s">
        <v>16</v>
      </c>
      <c r="AB9650" s="3" t="s">
        <v>12</v>
      </c>
      <c r="AC9650" s="23" t="s">
        <v>37801</v>
      </c>
      <c r="AD9650" s="23" t="s">
        <v>46633</v>
      </c>
      <c r="AE9650" t="s">
        <v>35394</v>
      </c>
    </row>
    <row r="9651" spans="1:31" ht="14.25" customHeight="1">
      <c r="A9651" s="1">
        <v>9650</v>
      </c>
      <c r="B9651" s="1" t="s">
        <v>54</v>
      </c>
      <c r="C9651" s="1" t="s">
        <v>4981</v>
      </c>
      <c r="D9651" s="1" t="s">
        <v>36003</v>
      </c>
      <c r="E9651" s="1" t="s">
        <v>37177</v>
      </c>
      <c r="F9651" s="1" t="s">
        <v>23255</v>
      </c>
      <c r="G9651" s="14">
        <v>914499461914</v>
      </c>
      <c r="H9651" s="1" t="s">
        <v>8</v>
      </c>
      <c r="I9651" s="1" t="s">
        <v>41</v>
      </c>
      <c r="J9651" s="1" t="s">
        <v>70</v>
      </c>
      <c r="K9651" s="3" t="s">
        <v>42</v>
      </c>
      <c r="L9651" s="1" t="s">
        <v>70</v>
      </c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1"/>
      <c r="AA9651" s="1" t="s">
        <v>16</v>
      </c>
      <c r="AB9651" s="3" t="s">
        <v>12</v>
      </c>
      <c r="AC9651" s="23" t="s">
        <v>37801</v>
      </c>
      <c r="AD9651" s="23" t="s">
        <v>46634</v>
      </c>
      <c r="AE9651" t="s">
        <v>35409</v>
      </c>
    </row>
    <row r="9652" spans="1:31" ht="14.25" customHeight="1">
      <c r="A9652" s="1">
        <v>9651</v>
      </c>
      <c r="B9652" s="1" t="s">
        <v>54</v>
      </c>
      <c r="C9652" s="1" t="s">
        <v>5026</v>
      </c>
      <c r="D9652" s="1" t="s">
        <v>1476</v>
      </c>
      <c r="E9652" s="1" t="s">
        <v>37178</v>
      </c>
      <c r="F9652" s="1" t="s">
        <v>31619</v>
      </c>
      <c r="G9652" s="14">
        <v>91964696466</v>
      </c>
      <c r="H9652" s="1" t="s">
        <v>15</v>
      </c>
      <c r="I9652" s="1" t="s">
        <v>9</v>
      </c>
      <c r="J9652" s="1" t="s">
        <v>70</v>
      </c>
      <c r="K9652" s="3" t="s">
        <v>42</v>
      </c>
      <c r="L9652" s="1" t="s">
        <v>70</v>
      </c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1"/>
      <c r="AA9652" s="1" t="s">
        <v>16</v>
      </c>
      <c r="AB9652" s="3" t="s">
        <v>12</v>
      </c>
      <c r="AC9652" s="23" t="s">
        <v>37801</v>
      </c>
      <c r="AD9652" s="23" t="s">
        <v>46635</v>
      </c>
      <c r="AE9652" t="s">
        <v>35409</v>
      </c>
    </row>
    <row r="9653" spans="1:31" ht="14.25" customHeight="1">
      <c r="A9653" s="1">
        <v>9652</v>
      </c>
      <c r="B9653" s="1" t="s">
        <v>54</v>
      </c>
      <c r="C9653" s="1" t="s">
        <v>5038</v>
      </c>
      <c r="D9653" s="1" t="s">
        <v>1132</v>
      </c>
      <c r="E9653" s="1" t="s">
        <v>558</v>
      </c>
      <c r="F9653" s="1" t="s">
        <v>23281</v>
      </c>
      <c r="G9653" s="14">
        <v>919994904949</v>
      </c>
      <c r="H9653" s="1" t="s">
        <v>20</v>
      </c>
      <c r="I9653" s="1" t="s">
        <v>41</v>
      </c>
      <c r="J9653" s="1" t="s">
        <v>70</v>
      </c>
      <c r="K9653" s="3" t="s">
        <v>171</v>
      </c>
      <c r="L9653" s="1" t="s">
        <v>70</v>
      </c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1"/>
      <c r="AA9653" s="1" t="s">
        <v>16</v>
      </c>
      <c r="AB9653" s="3" t="s">
        <v>12</v>
      </c>
      <c r="AC9653" s="23" t="s">
        <v>37801</v>
      </c>
      <c r="AD9653" s="23" t="s">
        <v>46636</v>
      </c>
      <c r="AE9653" t="s">
        <v>35394</v>
      </c>
    </row>
    <row r="9654" spans="1:31" ht="14.25" customHeight="1">
      <c r="A9654" s="1">
        <v>9653</v>
      </c>
      <c r="B9654" s="1" t="s">
        <v>54</v>
      </c>
      <c r="C9654" s="1" t="s">
        <v>5053</v>
      </c>
      <c r="D9654" s="1" t="s">
        <v>784</v>
      </c>
      <c r="E9654" s="1" t="s">
        <v>999</v>
      </c>
      <c r="F9654" s="1" t="s">
        <v>23288</v>
      </c>
      <c r="G9654" s="14">
        <v>919446966016</v>
      </c>
      <c r="H9654" s="1" t="s">
        <v>8</v>
      </c>
      <c r="I9654" s="1" t="s">
        <v>41</v>
      </c>
      <c r="J9654" s="1" t="s">
        <v>70</v>
      </c>
      <c r="K9654" s="3" t="s">
        <v>42</v>
      </c>
      <c r="L9654" s="1" t="s">
        <v>70</v>
      </c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1"/>
      <c r="AA9654" s="1" t="s">
        <v>16</v>
      </c>
      <c r="AB9654" s="3" t="s">
        <v>12</v>
      </c>
      <c r="AC9654" s="23" t="s">
        <v>37801</v>
      </c>
      <c r="AD9654" s="23" t="s">
        <v>46637</v>
      </c>
      <c r="AE9654" t="s">
        <v>35410</v>
      </c>
    </row>
    <row r="9655" spans="1:31" ht="14.25" customHeight="1">
      <c r="A9655" s="1">
        <v>9654</v>
      </c>
      <c r="B9655" s="1" t="s">
        <v>54</v>
      </c>
      <c r="C9655" s="1" t="s">
        <v>5057</v>
      </c>
      <c r="D9655" s="1" t="s">
        <v>36004</v>
      </c>
      <c r="E9655" s="1" t="s">
        <v>84</v>
      </c>
      <c r="F9655" s="1" t="s">
        <v>31623</v>
      </c>
      <c r="G9655" s="14">
        <v>919494009916</v>
      </c>
      <c r="H9655" s="1" t="s">
        <v>20</v>
      </c>
      <c r="I9655" s="1" t="s">
        <v>41</v>
      </c>
      <c r="J9655" s="1" t="s">
        <v>70</v>
      </c>
      <c r="K9655" s="3" t="s">
        <v>42</v>
      </c>
      <c r="L9655" s="1" t="s">
        <v>70</v>
      </c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1"/>
      <c r="AA9655" s="1" t="s">
        <v>16</v>
      </c>
      <c r="AB9655" s="3" t="s">
        <v>12</v>
      </c>
      <c r="AC9655" s="23" t="s">
        <v>37801</v>
      </c>
      <c r="AD9655" s="23" t="s">
        <v>46638</v>
      </c>
      <c r="AE9655" t="s">
        <v>35394</v>
      </c>
    </row>
    <row r="9656" spans="1:31" ht="14.25" customHeight="1">
      <c r="A9656" s="1">
        <v>9655</v>
      </c>
      <c r="B9656" s="1" t="s">
        <v>54</v>
      </c>
      <c r="C9656" s="1" t="s">
        <v>5058</v>
      </c>
      <c r="D9656" s="1" t="s">
        <v>557</v>
      </c>
      <c r="E9656" s="1" t="s">
        <v>746</v>
      </c>
      <c r="F9656" s="1" t="s">
        <v>33863</v>
      </c>
      <c r="G9656" s="14">
        <v>91994910666</v>
      </c>
      <c r="H9656" s="1" t="s">
        <v>20</v>
      </c>
      <c r="I9656" s="1" t="s">
        <v>41</v>
      </c>
      <c r="J9656" s="1" t="s">
        <v>70</v>
      </c>
      <c r="K9656" s="3" t="s">
        <v>42</v>
      </c>
      <c r="L9656" s="1" t="s">
        <v>70</v>
      </c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1"/>
      <c r="AA9656" s="1" t="s">
        <v>16</v>
      </c>
      <c r="AB9656" s="3" t="s">
        <v>12</v>
      </c>
      <c r="AC9656" s="23" t="s">
        <v>37801</v>
      </c>
      <c r="AD9656" s="23" t="s">
        <v>46639</v>
      </c>
      <c r="AE9656" t="s">
        <v>35394</v>
      </c>
    </row>
    <row r="9657" spans="1:31" ht="14.25" customHeight="1">
      <c r="A9657" s="1">
        <v>9656</v>
      </c>
      <c r="B9657" s="1" t="s">
        <v>54</v>
      </c>
      <c r="C9657" s="1" t="s">
        <v>5059</v>
      </c>
      <c r="D9657" s="1" t="s">
        <v>14840</v>
      </c>
      <c r="E9657" s="1" t="s">
        <v>131</v>
      </c>
      <c r="F9657" s="1" t="s">
        <v>33864</v>
      </c>
      <c r="G9657" s="14">
        <v>9194661144</v>
      </c>
      <c r="H9657" s="1" t="s">
        <v>37</v>
      </c>
      <c r="I9657" s="1" t="s">
        <v>9</v>
      </c>
      <c r="J9657" s="1" t="s">
        <v>70</v>
      </c>
      <c r="K9657" s="3" t="s">
        <v>17</v>
      </c>
      <c r="L9657" s="1" t="s">
        <v>70</v>
      </c>
      <c r="M9657" s="4" t="s">
        <v>42</v>
      </c>
      <c r="N9657" s="3" t="s">
        <v>70</v>
      </c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1"/>
      <c r="AA9657" s="1" t="s">
        <v>16</v>
      </c>
      <c r="AB9657" s="3" t="s">
        <v>12</v>
      </c>
      <c r="AC9657" s="23" t="s">
        <v>37801</v>
      </c>
      <c r="AD9657" s="23" t="s">
        <v>46640</v>
      </c>
      <c r="AE9657" t="s">
        <v>35409</v>
      </c>
    </row>
    <row r="9658" spans="1:31" ht="14.25" customHeight="1">
      <c r="A9658" s="1">
        <v>9657</v>
      </c>
      <c r="B9658" s="1" t="s">
        <v>54</v>
      </c>
      <c r="C9658" s="1" t="s">
        <v>5080</v>
      </c>
      <c r="D9658" s="1" t="s">
        <v>230</v>
      </c>
      <c r="E9658" s="1" t="s">
        <v>1481</v>
      </c>
      <c r="F9658" s="1" t="s">
        <v>23301</v>
      </c>
      <c r="G9658" s="14">
        <v>919444669496</v>
      </c>
      <c r="H9658" s="1" t="s">
        <v>8</v>
      </c>
      <c r="I9658" s="1" t="s">
        <v>9</v>
      </c>
      <c r="J9658" s="1" t="s">
        <v>70</v>
      </c>
      <c r="K9658" s="3" t="s">
        <v>27</v>
      </c>
      <c r="L9658" s="1" t="s">
        <v>70</v>
      </c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1"/>
      <c r="AA9658" s="1" t="s">
        <v>16</v>
      </c>
      <c r="AB9658" s="3" t="s">
        <v>12</v>
      </c>
      <c r="AC9658" s="23" t="s">
        <v>37801</v>
      </c>
      <c r="AD9658" s="23" t="s">
        <v>39333</v>
      </c>
      <c r="AE9658" t="s">
        <v>35410</v>
      </c>
    </row>
    <row r="9659" spans="1:31" ht="14.25" customHeight="1">
      <c r="A9659" s="1">
        <v>9658</v>
      </c>
      <c r="B9659" s="1" t="s">
        <v>54</v>
      </c>
      <c r="C9659" s="1" t="s">
        <v>5088</v>
      </c>
      <c r="D9659" s="1" t="s">
        <v>35511</v>
      </c>
      <c r="E9659" s="1" t="s">
        <v>139</v>
      </c>
      <c r="F9659" s="1" t="s">
        <v>23306</v>
      </c>
      <c r="G9659" s="14">
        <v>919444969644</v>
      </c>
      <c r="H9659" s="1" t="s">
        <v>8</v>
      </c>
      <c r="I9659" s="1" t="s">
        <v>9</v>
      </c>
      <c r="J9659" s="1" t="s">
        <v>70</v>
      </c>
      <c r="K9659" s="3" t="s">
        <v>42</v>
      </c>
      <c r="L9659" s="1" t="s">
        <v>70</v>
      </c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1"/>
      <c r="AA9659" s="1" t="s">
        <v>16</v>
      </c>
      <c r="AB9659" s="3" t="s">
        <v>12</v>
      </c>
      <c r="AC9659" s="23" t="s">
        <v>37801</v>
      </c>
      <c r="AD9659" s="23" t="s">
        <v>46641</v>
      </c>
      <c r="AE9659" t="s">
        <v>35394</v>
      </c>
    </row>
    <row r="9660" spans="1:31" ht="14.25" customHeight="1">
      <c r="A9660" s="1">
        <v>9659</v>
      </c>
      <c r="B9660" s="1" t="s">
        <v>54</v>
      </c>
      <c r="C9660" s="1" t="s">
        <v>5095</v>
      </c>
      <c r="D9660" s="1" t="s">
        <v>1025</v>
      </c>
      <c r="E9660" s="1" t="s">
        <v>37179</v>
      </c>
      <c r="F9660" s="1" t="s">
        <v>23311</v>
      </c>
      <c r="G9660" s="14">
        <v>91400004144</v>
      </c>
      <c r="H9660" s="1" t="s">
        <v>15</v>
      </c>
      <c r="I9660" s="1" t="s">
        <v>62</v>
      </c>
      <c r="J9660" s="1" t="s">
        <v>70</v>
      </c>
      <c r="K9660" s="3" t="s">
        <v>42</v>
      </c>
      <c r="L9660" s="1" t="s">
        <v>70</v>
      </c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1"/>
      <c r="AA9660" s="1" t="s">
        <v>16</v>
      </c>
      <c r="AB9660" s="3" t="s">
        <v>12</v>
      </c>
      <c r="AC9660" s="23" t="s">
        <v>37801</v>
      </c>
      <c r="AD9660" s="23" t="s">
        <v>46642</v>
      </c>
      <c r="AE9660" t="s">
        <v>35409</v>
      </c>
    </row>
    <row r="9661" spans="1:31" ht="14.25" customHeight="1">
      <c r="A9661" s="1">
        <v>9660</v>
      </c>
      <c r="B9661" s="1" t="s">
        <v>54</v>
      </c>
      <c r="C9661" s="1" t="s">
        <v>5103</v>
      </c>
      <c r="D9661" s="1" t="s">
        <v>463</v>
      </c>
      <c r="E9661" s="1" t="s">
        <v>139</v>
      </c>
      <c r="F9661" s="1" t="s">
        <v>23316</v>
      </c>
      <c r="G9661" s="14">
        <v>919446096691</v>
      </c>
      <c r="H9661" s="1" t="s">
        <v>20</v>
      </c>
      <c r="I9661" s="1" t="s">
        <v>9</v>
      </c>
      <c r="J9661" s="1" t="s">
        <v>70</v>
      </c>
      <c r="K9661" s="3" t="s">
        <v>42</v>
      </c>
      <c r="L9661" s="1" t="s">
        <v>70</v>
      </c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1"/>
      <c r="AA9661" s="1" t="s">
        <v>16</v>
      </c>
      <c r="AB9661" s="3" t="s">
        <v>12</v>
      </c>
      <c r="AC9661" s="23" t="s">
        <v>37801</v>
      </c>
      <c r="AD9661" s="23" t="s">
        <v>42148</v>
      </c>
      <c r="AE9661" t="s">
        <v>35399</v>
      </c>
    </row>
    <row r="9662" spans="1:31" ht="14.25" customHeight="1">
      <c r="A9662" s="1">
        <v>9661</v>
      </c>
      <c r="B9662" s="9" t="s">
        <v>6</v>
      </c>
      <c r="C9662" s="1" t="s">
        <v>5116</v>
      </c>
      <c r="D9662" s="1" t="s">
        <v>2359</v>
      </c>
      <c r="E9662" s="1" t="s">
        <v>40</v>
      </c>
      <c r="F9662" s="1" t="s">
        <v>23323</v>
      </c>
      <c r="G9662" s="14">
        <v>91904946961</v>
      </c>
      <c r="H9662" s="1" t="s">
        <v>8</v>
      </c>
      <c r="I9662" s="1" t="s">
        <v>62</v>
      </c>
      <c r="J9662" s="1" t="s">
        <v>70</v>
      </c>
      <c r="K9662" s="3" t="s">
        <v>42</v>
      </c>
      <c r="L9662" s="1" t="s">
        <v>70</v>
      </c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1"/>
      <c r="AA9662" s="1" t="s">
        <v>16</v>
      </c>
      <c r="AB9662" s="3" t="s">
        <v>12</v>
      </c>
      <c r="AC9662" s="23" t="s">
        <v>37801</v>
      </c>
      <c r="AD9662" s="23" t="s">
        <v>46643</v>
      </c>
      <c r="AE9662" t="s">
        <v>35409</v>
      </c>
    </row>
    <row r="9663" spans="1:31" ht="14.25" customHeight="1">
      <c r="A9663" s="1">
        <v>9662</v>
      </c>
      <c r="B9663" s="9" t="s">
        <v>6</v>
      </c>
      <c r="C9663" s="1" t="s">
        <v>5125</v>
      </c>
      <c r="D9663" s="1" t="s">
        <v>5126</v>
      </c>
      <c r="E9663" s="1" t="s">
        <v>87</v>
      </c>
      <c r="F9663" s="1" t="s">
        <v>33873</v>
      </c>
      <c r="G9663" s="14">
        <v>9199469096</v>
      </c>
      <c r="H9663" s="1" t="s">
        <v>15</v>
      </c>
      <c r="I9663" s="1" t="s">
        <v>41</v>
      </c>
      <c r="J9663" s="1" t="s">
        <v>70</v>
      </c>
      <c r="K9663" s="3" t="s">
        <v>42</v>
      </c>
      <c r="L9663" s="1" t="s">
        <v>70</v>
      </c>
      <c r="M9663" s="3" t="s">
        <v>27</v>
      </c>
      <c r="N9663" s="3" t="s">
        <v>70</v>
      </c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1"/>
      <c r="AA9663" s="1" t="s">
        <v>16</v>
      </c>
      <c r="AB9663" s="3" t="s">
        <v>12</v>
      </c>
      <c r="AC9663" s="23" t="s">
        <v>37801</v>
      </c>
      <c r="AD9663" s="23" t="s">
        <v>46644</v>
      </c>
      <c r="AE9663" t="s">
        <v>35409</v>
      </c>
    </row>
    <row r="9664" spans="1:31" ht="14.25" customHeight="1">
      <c r="A9664" s="1">
        <v>9663</v>
      </c>
      <c r="B9664" s="1" t="s">
        <v>54</v>
      </c>
      <c r="C9664" s="1" t="s">
        <v>5128</v>
      </c>
      <c r="D9664" s="1" t="s">
        <v>36005</v>
      </c>
      <c r="E9664" s="1" t="s">
        <v>84</v>
      </c>
      <c r="F9664" s="1" t="s">
        <v>31630</v>
      </c>
      <c r="G9664" s="14">
        <v>91016906644</v>
      </c>
      <c r="H9664" s="1" t="s">
        <v>8</v>
      </c>
      <c r="I9664" s="1" t="s">
        <v>41</v>
      </c>
      <c r="J9664" s="1" t="s">
        <v>70</v>
      </c>
      <c r="K9664" s="3" t="s">
        <v>42</v>
      </c>
      <c r="L9664" s="1" t="s">
        <v>70</v>
      </c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1"/>
      <c r="AA9664" s="1" t="s">
        <v>16</v>
      </c>
      <c r="AB9664" s="3" t="s">
        <v>12</v>
      </c>
      <c r="AC9664" s="23" t="s">
        <v>37801</v>
      </c>
      <c r="AD9664" s="23" t="s">
        <v>46645</v>
      </c>
      <c r="AE9664" t="s">
        <v>35410</v>
      </c>
    </row>
    <row r="9665" spans="1:31" ht="14.25" customHeight="1">
      <c r="A9665" s="1">
        <v>9664</v>
      </c>
      <c r="B9665" s="1" t="s">
        <v>54</v>
      </c>
      <c r="C9665" s="1" t="s">
        <v>5129</v>
      </c>
      <c r="D9665" s="1" t="s">
        <v>36006</v>
      </c>
      <c r="E9665" s="1" t="s">
        <v>414</v>
      </c>
      <c r="F9665" s="1" t="s">
        <v>23331</v>
      </c>
      <c r="G9665" s="14">
        <v>919494446</v>
      </c>
      <c r="H9665" s="1" t="s">
        <v>20</v>
      </c>
      <c r="I9665" s="1" t="s">
        <v>41</v>
      </c>
      <c r="J9665" s="1" t="s">
        <v>70</v>
      </c>
      <c r="K9665" s="3" t="s">
        <v>17</v>
      </c>
      <c r="L9665" s="1" t="s">
        <v>70</v>
      </c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1"/>
      <c r="AA9665" s="1" t="s">
        <v>16</v>
      </c>
      <c r="AB9665" s="3" t="s">
        <v>12</v>
      </c>
      <c r="AC9665" s="23" t="s">
        <v>37801</v>
      </c>
      <c r="AD9665" s="23" t="s">
        <v>46646</v>
      </c>
      <c r="AE9665" t="s">
        <v>35409</v>
      </c>
    </row>
    <row r="9666" spans="1:31" ht="14.25" customHeight="1">
      <c r="A9666" s="1">
        <v>9665</v>
      </c>
      <c r="B9666" s="9" t="s">
        <v>6</v>
      </c>
      <c r="C9666" s="1" t="s">
        <v>5144</v>
      </c>
      <c r="D9666" s="1" t="s">
        <v>2667</v>
      </c>
      <c r="E9666" s="1" t="s">
        <v>40</v>
      </c>
      <c r="F9666" s="1" t="s">
        <v>23340</v>
      </c>
      <c r="G9666" s="14">
        <v>9194964944</v>
      </c>
      <c r="H9666" s="1" t="s">
        <v>20</v>
      </c>
      <c r="I9666" s="1" t="s">
        <v>41</v>
      </c>
      <c r="J9666" s="1" t="s">
        <v>70</v>
      </c>
      <c r="K9666" s="3" t="s">
        <v>42</v>
      </c>
      <c r="L9666" s="1" t="s">
        <v>70</v>
      </c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1"/>
      <c r="AA9666" s="1" t="s">
        <v>16</v>
      </c>
      <c r="AB9666" s="3" t="s">
        <v>12</v>
      </c>
      <c r="AC9666" s="23" t="s">
        <v>37801</v>
      </c>
      <c r="AD9666" s="23" t="s">
        <v>43037</v>
      </c>
      <c r="AE9666" t="s">
        <v>35409</v>
      </c>
    </row>
    <row r="9667" spans="1:31" ht="14.25" customHeight="1">
      <c r="A9667" s="1">
        <v>9666</v>
      </c>
      <c r="B9667" s="1" t="s">
        <v>54</v>
      </c>
      <c r="C9667" s="1" t="s">
        <v>5155</v>
      </c>
      <c r="D9667" s="1" t="s">
        <v>2652</v>
      </c>
      <c r="E9667" s="1" t="s">
        <v>1219</v>
      </c>
      <c r="F9667" s="1" t="s">
        <v>23345</v>
      </c>
      <c r="G9667" s="14">
        <v>91440044146</v>
      </c>
      <c r="H9667" s="1" t="s">
        <v>8</v>
      </c>
      <c r="I9667" s="1" t="s">
        <v>41</v>
      </c>
      <c r="J9667" s="1" t="s">
        <v>70</v>
      </c>
      <c r="K9667" s="3" t="s">
        <v>42</v>
      </c>
      <c r="L9667" s="1" t="s">
        <v>70</v>
      </c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1"/>
      <c r="AA9667" s="1" t="s">
        <v>16</v>
      </c>
      <c r="AB9667" s="3" t="s">
        <v>12</v>
      </c>
      <c r="AC9667" s="23" t="s">
        <v>37801</v>
      </c>
      <c r="AD9667" s="23" t="s">
        <v>46647</v>
      </c>
      <c r="AE9667" t="s">
        <v>35409</v>
      </c>
    </row>
    <row r="9668" spans="1:31" ht="14.25" customHeight="1">
      <c r="A9668" s="1">
        <v>9667</v>
      </c>
      <c r="B9668" s="1" t="s">
        <v>54</v>
      </c>
      <c r="C9668" s="1" t="s">
        <v>5173</v>
      </c>
      <c r="D9668" s="1" t="s">
        <v>1250</v>
      </c>
      <c r="E9668" s="1" t="s">
        <v>12338</v>
      </c>
      <c r="F9668" s="1" t="s">
        <v>23357</v>
      </c>
      <c r="G9668" s="14">
        <v>9194444444</v>
      </c>
      <c r="H9668" s="1" t="s">
        <v>8</v>
      </c>
      <c r="I9668" s="1" t="s">
        <v>9</v>
      </c>
      <c r="J9668" s="1" t="s">
        <v>70</v>
      </c>
      <c r="K9668" s="3" t="s">
        <v>42</v>
      </c>
      <c r="L9668" s="1" t="s">
        <v>70</v>
      </c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1"/>
      <c r="AA9668" s="1" t="s">
        <v>16</v>
      </c>
      <c r="AB9668" s="3" t="s">
        <v>12</v>
      </c>
      <c r="AC9668" s="23" t="s">
        <v>37801</v>
      </c>
      <c r="AD9668" s="23" t="s">
        <v>46648</v>
      </c>
      <c r="AE9668" t="s">
        <v>35410</v>
      </c>
    </row>
    <row r="9669" spans="1:31" ht="14.25" customHeight="1">
      <c r="A9669" s="1">
        <v>9668</v>
      </c>
      <c r="B9669" s="1" t="s">
        <v>54</v>
      </c>
      <c r="C9669" s="1" t="s">
        <v>5185</v>
      </c>
      <c r="D9669" s="1" t="s">
        <v>432</v>
      </c>
      <c r="E9669" s="1" t="s">
        <v>37180</v>
      </c>
      <c r="F9669" s="1" t="s">
        <v>23364</v>
      </c>
      <c r="G9669" s="14">
        <v>91904469666</v>
      </c>
      <c r="H9669" s="1" t="s">
        <v>8</v>
      </c>
      <c r="I9669" s="1" t="s">
        <v>62</v>
      </c>
      <c r="J9669" s="1" t="s">
        <v>70</v>
      </c>
      <c r="K9669" s="3" t="s">
        <v>17</v>
      </c>
      <c r="L9669" s="1" t="s">
        <v>70</v>
      </c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1"/>
      <c r="AA9669" s="1" t="s">
        <v>11</v>
      </c>
      <c r="AB9669" s="3" t="s">
        <v>56</v>
      </c>
      <c r="AC9669" s="23" t="s">
        <v>37801</v>
      </c>
      <c r="AD9669" s="23" t="s">
        <v>46649</v>
      </c>
      <c r="AE9669" t="s">
        <v>35399</v>
      </c>
    </row>
    <row r="9670" spans="1:31" ht="14.25" customHeight="1">
      <c r="A9670" s="1">
        <v>9669</v>
      </c>
      <c r="B9670" s="1" t="s">
        <v>54</v>
      </c>
      <c r="C9670" s="1" t="s">
        <v>5199</v>
      </c>
      <c r="D9670" s="1" t="s">
        <v>2488</v>
      </c>
      <c r="E9670" s="1" t="s">
        <v>224</v>
      </c>
      <c r="F9670" s="1" t="s">
        <v>33880</v>
      </c>
      <c r="G9670" s="14">
        <v>919099446</v>
      </c>
      <c r="H9670" s="1" t="s">
        <v>8</v>
      </c>
      <c r="I9670" s="1" t="s">
        <v>41</v>
      </c>
      <c r="J9670" s="1" t="s">
        <v>70</v>
      </c>
      <c r="K9670" s="3" t="s">
        <v>42</v>
      </c>
      <c r="L9670" s="1" t="s">
        <v>70</v>
      </c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1"/>
      <c r="AA9670" s="1" t="s">
        <v>16</v>
      </c>
      <c r="AB9670" s="3" t="s">
        <v>12</v>
      </c>
      <c r="AC9670" s="23" t="s">
        <v>37801</v>
      </c>
      <c r="AD9670" s="23" t="s">
        <v>46650</v>
      </c>
      <c r="AE9670" t="s">
        <v>35394</v>
      </c>
    </row>
    <row r="9671" spans="1:31" ht="14.25" customHeight="1">
      <c r="A9671" s="1">
        <v>9670</v>
      </c>
      <c r="B9671" s="1" t="s">
        <v>54</v>
      </c>
      <c r="C9671" s="1" t="s">
        <v>5205</v>
      </c>
      <c r="D9671" s="1" t="s">
        <v>841</v>
      </c>
      <c r="E9671" s="1" t="s">
        <v>2942</v>
      </c>
      <c r="F9671" s="1" t="s">
        <v>33881</v>
      </c>
      <c r="G9671" s="14">
        <v>914906999990</v>
      </c>
      <c r="H9671" s="1" t="s">
        <v>8</v>
      </c>
      <c r="I9671" s="1" t="s">
        <v>9</v>
      </c>
      <c r="J9671" s="1" t="s">
        <v>70</v>
      </c>
      <c r="K9671" s="3" t="s">
        <v>17</v>
      </c>
      <c r="L9671" s="1" t="s">
        <v>70</v>
      </c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1"/>
      <c r="AA9671" s="1" t="s">
        <v>11</v>
      </c>
      <c r="AB9671" s="3" t="s">
        <v>13</v>
      </c>
      <c r="AC9671" s="23" t="s">
        <v>37801</v>
      </c>
      <c r="AD9671" s="23" t="s">
        <v>46651</v>
      </c>
      <c r="AE9671" t="s">
        <v>35399</v>
      </c>
    </row>
    <row r="9672" spans="1:31" ht="14.25" customHeight="1">
      <c r="A9672" s="1">
        <v>9671</v>
      </c>
      <c r="B9672" s="1" t="s">
        <v>54</v>
      </c>
      <c r="C9672" s="1" t="s">
        <v>5226</v>
      </c>
      <c r="D9672" s="1" t="s">
        <v>361</v>
      </c>
      <c r="E9672" s="1" t="s">
        <v>141</v>
      </c>
      <c r="F9672" s="1" t="s">
        <v>33883</v>
      </c>
      <c r="G9672" s="14">
        <v>914140469646</v>
      </c>
      <c r="H9672" s="1" t="s">
        <v>8</v>
      </c>
      <c r="I9672" s="1" t="s">
        <v>41</v>
      </c>
      <c r="J9672" s="1" t="s">
        <v>70</v>
      </c>
      <c r="K9672" s="3" t="s">
        <v>42</v>
      </c>
      <c r="L9672" s="1" t="s">
        <v>70</v>
      </c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1"/>
      <c r="AA9672" s="1" t="s">
        <v>16</v>
      </c>
      <c r="AB9672" s="3" t="s">
        <v>12</v>
      </c>
      <c r="AC9672" s="23" t="s">
        <v>37801</v>
      </c>
      <c r="AD9672" s="23" t="s">
        <v>39228</v>
      </c>
      <c r="AE9672" t="s">
        <v>35409</v>
      </c>
    </row>
    <row r="9673" spans="1:31" ht="14.25" customHeight="1">
      <c r="A9673" s="1">
        <v>9672</v>
      </c>
      <c r="B9673" s="1" t="s">
        <v>54</v>
      </c>
      <c r="C9673" s="1" t="s">
        <v>5227</v>
      </c>
      <c r="D9673" s="1" t="s">
        <v>2572</v>
      </c>
      <c r="E9673" s="1" t="s">
        <v>40</v>
      </c>
      <c r="F9673" s="1" t="s">
        <v>23382</v>
      </c>
      <c r="G9673" s="14">
        <v>91914694</v>
      </c>
      <c r="H9673" s="1" t="s">
        <v>20</v>
      </c>
      <c r="I9673" s="1" t="s">
        <v>41</v>
      </c>
      <c r="J9673" s="1" t="s">
        <v>70</v>
      </c>
      <c r="K9673" s="3" t="s">
        <v>42</v>
      </c>
      <c r="L9673" s="1" t="s">
        <v>70</v>
      </c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1"/>
      <c r="AA9673" s="1" t="s">
        <v>16</v>
      </c>
      <c r="AB9673" s="3" t="s">
        <v>12</v>
      </c>
      <c r="AC9673" s="23" t="s">
        <v>37801</v>
      </c>
      <c r="AD9673" s="23" t="s">
        <v>46652</v>
      </c>
      <c r="AE9673" t="s">
        <v>35399</v>
      </c>
    </row>
    <row r="9674" spans="1:31" ht="14.25" customHeight="1">
      <c r="A9674" s="1">
        <v>9673</v>
      </c>
      <c r="B9674" s="1" t="s">
        <v>54</v>
      </c>
      <c r="C9674" s="1" t="s">
        <v>5229</v>
      </c>
      <c r="D9674" s="1" t="s">
        <v>36007</v>
      </c>
      <c r="E9674" s="1" t="s">
        <v>8098</v>
      </c>
      <c r="F9674" s="1" t="s">
        <v>23384</v>
      </c>
      <c r="G9674" s="14">
        <v>91964449444</v>
      </c>
      <c r="H9674" s="1" t="s">
        <v>8</v>
      </c>
      <c r="I9674" s="1" t="s">
        <v>9</v>
      </c>
      <c r="J9674" s="1" t="s">
        <v>70</v>
      </c>
      <c r="K9674" s="3" t="s">
        <v>42</v>
      </c>
      <c r="L9674" s="1" t="s">
        <v>70</v>
      </c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1"/>
      <c r="AA9674" s="1" t="s">
        <v>16</v>
      </c>
      <c r="AB9674" s="3" t="s">
        <v>12</v>
      </c>
      <c r="AC9674" s="23" t="s">
        <v>37801</v>
      </c>
      <c r="AD9674" s="23" t="s">
        <v>46653</v>
      </c>
      <c r="AE9674" t="s">
        <v>35410</v>
      </c>
    </row>
    <row r="9675" spans="1:31" ht="14.25" customHeight="1">
      <c r="A9675" s="1">
        <v>9674</v>
      </c>
      <c r="B9675" s="1" t="s">
        <v>54</v>
      </c>
      <c r="C9675" s="1" t="s">
        <v>5238</v>
      </c>
      <c r="D9675" s="1" t="s">
        <v>361</v>
      </c>
      <c r="E9675" s="1" t="s">
        <v>5239</v>
      </c>
      <c r="F9675" s="1" t="s">
        <v>33886</v>
      </c>
      <c r="G9675" s="14">
        <v>919994964066</v>
      </c>
      <c r="H9675" s="1" t="s">
        <v>37</v>
      </c>
      <c r="I9675" s="1" t="s">
        <v>9</v>
      </c>
      <c r="J9675" s="1" t="s">
        <v>70</v>
      </c>
      <c r="K9675" s="3" t="s">
        <v>17</v>
      </c>
      <c r="L9675" s="1" t="s">
        <v>70</v>
      </c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1"/>
      <c r="AA9675" s="1" t="s">
        <v>11</v>
      </c>
      <c r="AB9675" s="3" t="s">
        <v>586</v>
      </c>
      <c r="AC9675" s="23" t="s">
        <v>37801</v>
      </c>
      <c r="AD9675" s="23" t="s">
        <v>46654</v>
      </c>
      <c r="AE9675" t="s">
        <v>35399</v>
      </c>
    </row>
    <row r="9676" spans="1:31" ht="14.25" customHeight="1">
      <c r="A9676" s="1">
        <v>9675</v>
      </c>
      <c r="B9676" s="1" t="s">
        <v>54</v>
      </c>
      <c r="C9676" s="1" t="s">
        <v>5257</v>
      </c>
      <c r="D9676" s="1" t="s">
        <v>1209</v>
      </c>
      <c r="E9676" s="1" t="s">
        <v>37181</v>
      </c>
      <c r="F9676" s="1" t="s">
        <v>23401</v>
      </c>
      <c r="G9676" s="14">
        <v>919444914699</v>
      </c>
      <c r="H9676" s="1" t="s">
        <v>20</v>
      </c>
      <c r="I9676" s="1" t="s">
        <v>9</v>
      </c>
      <c r="J9676" s="1" t="s">
        <v>70</v>
      </c>
      <c r="K9676" s="3" t="s">
        <v>42</v>
      </c>
      <c r="L9676" s="1" t="s">
        <v>70</v>
      </c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1"/>
      <c r="AA9676" s="1" t="s">
        <v>16</v>
      </c>
      <c r="AB9676" s="3" t="s">
        <v>12</v>
      </c>
      <c r="AC9676" s="23" t="s">
        <v>37801</v>
      </c>
      <c r="AD9676" s="23" t="s">
        <v>46655</v>
      </c>
      <c r="AE9676" t="s">
        <v>35399</v>
      </c>
    </row>
    <row r="9677" spans="1:31" ht="14.25" customHeight="1">
      <c r="A9677" s="1">
        <v>9676</v>
      </c>
      <c r="B9677" s="1" t="s">
        <v>54</v>
      </c>
      <c r="C9677" s="1" t="s">
        <v>5272</v>
      </c>
      <c r="D9677" s="1" t="s">
        <v>3129</v>
      </c>
      <c r="E9677" s="1" t="s">
        <v>864</v>
      </c>
      <c r="F9677" s="1" t="s">
        <v>31641</v>
      </c>
      <c r="G9677" s="14">
        <v>91446646449</v>
      </c>
      <c r="H9677" s="1" t="s">
        <v>15</v>
      </c>
      <c r="I9677" s="1" t="s">
        <v>41</v>
      </c>
      <c r="J9677" s="1" t="s">
        <v>70</v>
      </c>
      <c r="K9677" s="3" t="s">
        <v>42</v>
      </c>
      <c r="L9677" s="1" t="s">
        <v>70</v>
      </c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1"/>
      <c r="AA9677" s="1" t="s">
        <v>16</v>
      </c>
      <c r="AB9677" s="3" t="s">
        <v>12</v>
      </c>
      <c r="AC9677" s="23" t="s">
        <v>37801</v>
      </c>
      <c r="AD9677" s="23" t="s">
        <v>46656</v>
      </c>
      <c r="AE9677" t="s">
        <v>35410</v>
      </c>
    </row>
    <row r="9678" spans="1:31" ht="14.25" customHeight="1">
      <c r="A9678" s="1">
        <v>9677</v>
      </c>
      <c r="B9678" s="1" t="s">
        <v>54</v>
      </c>
      <c r="C9678" s="1" t="s">
        <v>5285</v>
      </c>
      <c r="D9678" s="1" t="s">
        <v>361</v>
      </c>
      <c r="E9678" s="1" t="s">
        <v>2030</v>
      </c>
      <c r="F9678" s="1" t="s">
        <v>23417</v>
      </c>
      <c r="G9678" s="14">
        <v>914906664969</v>
      </c>
      <c r="H9678" s="1" t="s">
        <v>8</v>
      </c>
      <c r="I9678" s="1" t="s">
        <v>9</v>
      </c>
      <c r="J9678" s="1" t="s">
        <v>70</v>
      </c>
      <c r="K9678" s="3" t="s">
        <v>42</v>
      </c>
      <c r="L9678" s="1" t="s">
        <v>70</v>
      </c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1"/>
      <c r="AA9678" s="1" t="s">
        <v>16</v>
      </c>
      <c r="AB9678" s="3" t="s">
        <v>12</v>
      </c>
      <c r="AC9678" s="23" t="s">
        <v>37801</v>
      </c>
      <c r="AD9678" s="23" t="s">
        <v>46657</v>
      </c>
      <c r="AE9678" t="s">
        <v>35410</v>
      </c>
    </row>
    <row r="9679" spans="1:31" ht="14.25" customHeight="1">
      <c r="A9679" s="1">
        <v>9678</v>
      </c>
      <c r="B9679" s="9" t="s">
        <v>6</v>
      </c>
      <c r="C9679" s="1" t="s">
        <v>5292</v>
      </c>
      <c r="D9679" s="1" t="s">
        <v>1394</v>
      </c>
      <c r="E9679" s="1" t="s">
        <v>5293</v>
      </c>
      <c r="F9679" s="1" t="s">
        <v>23420</v>
      </c>
      <c r="G9679" s="14">
        <v>919601646064</v>
      </c>
      <c r="H9679" s="1" t="s">
        <v>15</v>
      </c>
      <c r="I9679" s="1" t="s">
        <v>41</v>
      </c>
      <c r="J9679" s="1" t="s">
        <v>70</v>
      </c>
      <c r="K9679" s="3" t="s">
        <v>17</v>
      </c>
      <c r="L9679" s="1" t="s">
        <v>70</v>
      </c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1"/>
      <c r="AA9679" s="1" t="s">
        <v>11</v>
      </c>
      <c r="AB9679" s="3" t="s">
        <v>56</v>
      </c>
      <c r="AC9679" s="23" t="s">
        <v>37801</v>
      </c>
      <c r="AD9679" s="23" t="s">
        <v>46658</v>
      </c>
      <c r="AE9679" t="s">
        <v>35410</v>
      </c>
    </row>
    <row r="9680" spans="1:31" ht="14.25" customHeight="1">
      <c r="A9680" s="1">
        <v>9679</v>
      </c>
      <c r="B9680" s="1" t="s">
        <v>54</v>
      </c>
      <c r="C9680" s="1" t="s">
        <v>5306</v>
      </c>
      <c r="D9680" s="1" t="s">
        <v>6752</v>
      </c>
      <c r="E9680" s="1" t="s">
        <v>40</v>
      </c>
      <c r="F9680" s="1" t="s">
        <v>23426</v>
      </c>
      <c r="G9680" s="14">
        <v>919494464</v>
      </c>
      <c r="H9680" s="1" t="s">
        <v>8</v>
      </c>
      <c r="I9680" s="1" t="s">
        <v>37779</v>
      </c>
      <c r="J9680" s="1" t="s">
        <v>70</v>
      </c>
      <c r="K9680" s="3" t="s">
        <v>42</v>
      </c>
      <c r="L9680" s="1" t="s">
        <v>70</v>
      </c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1"/>
      <c r="AA9680" s="1" t="s">
        <v>16</v>
      </c>
      <c r="AB9680" s="3" t="s">
        <v>12</v>
      </c>
      <c r="AC9680" s="23" t="s">
        <v>37801</v>
      </c>
      <c r="AD9680" s="23" t="s">
        <v>46659</v>
      </c>
      <c r="AE9680" t="s">
        <v>35410</v>
      </c>
    </row>
    <row r="9681" spans="1:31" ht="14.25" customHeight="1">
      <c r="A9681" s="1">
        <v>9680</v>
      </c>
      <c r="B9681" s="1" t="s">
        <v>54</v>
      </c>
      <c r="C9681" s="1" t="s">
        <v>5312</v>
      </c>
      <c r="D9681" s="1" t="s">
        <v>1010</v>
      </c>
      <c r="E9681" s="1" t="s">
        <v>40</v>
      </c>
      <c r="F9681" s="1" t="s">
        <v>33891</v>
      </c>
      <c r="G9681" s="14">
        <v>91944104944</v>
      </c>
      <c r="H9681" s="1" t="s">
        <v>20</v>
      </c>
      <c r="I9681" s="1" t="s">
        <v>41</v>
      </c>
      <c r="J9681" s="1" t="s">
        <v>70</v>
      </c>
      <c r="K9681" s="3" t="s">
        <v>17</v>
      </c>
      <c r="L9681" s="1" t="s">
        <v>70</v>
      </c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1"/>
      <c r="AA9681" s="1" t="s">
        <v>11</v>
      </c>
      <c r="AB9681" s="3" t="s">
        <v>538</v>
      </c>
      <c r="AC9681" s="23" t="s">
        <v>37801</v>
      </c>
      <c r="AD9681" s="23" t="s">
        <v>46660</v>
      </c>
      <c r="AE9681" t="s">
        <v>35394</v>
      </c>
    </row>
    <row r="9682" spans="1:31" ht="14.25" customHeight="1">
      <c r="A9682" s="1">
        <v>9681</v>
      </c>
      <c r="B9682" s="1" t="s">
        <v>54</v>
      </c>
      <c r="C9682" s="1" t="s">
        <v>5317</v>
      </c>
      <c r="D9682" s="1" t="s">
        <v>2563</v>
      </c>
      <c r="E9682" s="1" t="s">
        <v>3162</v>
      </c>
      <c r="F9682" s="1" t="s">
        <v>23433</v>
      </c>
      <c r="G9682" s="14">
        <v>91491964646</v>
      </c>
      <c r="H9682" s="1" t="s">
        <v>15</v>
      </c>
      <c r="I9682" s="1" t="s">
        <v>41</v>
      </c>
      <c r="J9682" s="1" t="s">
        <v>70</v>
      </c>
      <c r="K9682" s="3" t="s">
        <v>42</v>
      </c>
      <c r="L9682" s="1" t="s">
        <v>70</v>
      </c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1"/>
      <c r="AA9682" s="1" t="s">
        <v>16</v>
      </c>
      <c r="AB9682" s="3" t="s">
        <v>12</v>
      </c>
      <c r="AC9682" s="23" t="s">
        <v>37801</v>
      </c>
      <c r="AD9682" s="23" t="s">
        <v>46661</v>
      </c>
      <c r="AE9682" t="s">
        <v>35409</v>
      </c>
    </row>
    <row r="9683" spans="1:31" ht="14.25" customHeight="1">
      <c r="A9683" s="1">
        <v>9682</v>
      </c>
      <c r="B9683" s="1" t="s">
        <v>54</v>
      </c>
      <c r="C9683" s="1" t="s">
        <v>5321</v>
      </c>
      <c r="D9683" s="1" t="s">
        <v>35450</v>
      </c>
      <c r="E9683" s="1" t="s">
        <v>328</v>
      </c>
      <c r="F9683" s="1" t="s">
        <v>23435</v>
      </c>
      <c r="G9683" s="14">
        <v>91949914</v>
      </c>
      <c r="H9683" s="1" t="s">
        <v>20</v>
      </c>
      <c r="I9683" s="1" t="s">
        <v>9</v>
      </c>
      <c r="J9683" s="1" t="s">
        <v>70</v>
      </c>
      <c r="K9683" s="3" t="s">
        <v>42</v>
      </c>
      <c r="L9683" s="1" t="s">
        <v>70</v>
      </c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1"/>
      <c r="AA9683" s="1" t="s">
        <v>16</v>
      </c>
      <c r="AB9683" s="3" t="s">
        <v>12</v>
      </c>
      <c r="AC9683" s="23" t="s">
        <v>37801</v>
      </c>
      <c r="AD9683" s="23" t="s">
        <v>46662</v>
      </c>
      <c r="AE9683" t="s">
        <v>35399</v>
      </c>
    </row>
    <row r="9684" spans="1:31" ht="14.25" customHeight="1">
      <c r="A9684" s="1">
        <v>9683</v>
      </c>
      <c r="B9684" s="1" t="s">
        <v>54</v>
      </c>
      <c r="C9684" s="1" t="s">
        <v>5332</v>
      </c>
      <c r="D9684" s="1" t="s">
        <v>3356</v>
      </c>
      <c r="E9684" s="1" t="s">
        <v>139</v>
      </c>
      <c r="F9684" s="1" t="s">
        <v>31649</v>
      </c>
      <c r="G9684" s="14">
        <v>919919966444</v>
      </c>
      <c r="H9684" s="1" t="s">
        <v>20</v>
      </c>
      <c r="I9684" s="1" t="s">
        <v>9</v>
      </c>
      <c r="J9684" s="1" t="s">
        <v>70</v>
      </c>
      <c r="K9684" s="3" t="s">
        <v>42</v>
      </c>
      <c r="L9684" s="1" t="s">
        <v>70</v>
      </c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1"/>
      <c r="AA9684" s="1" t="s">
        <v>16</v>
      </c>
      <c r="AB9684" s="3" t="s">
        <v>12</v>
      </c>
      <c r="AC9684" s="23" t="s">
        <v>37801</v>
      </c>
      <c r="AD9684" s="23" t="s">
        <v>39063</v>
      </c>
      <c r="AE9684" t="s">
        <v>35399</v>
      </c>
    </row>
    <row r="9685" spans="1:31" ht="14.25" customHeight="1">
      <c r="A9685" s="1">
        <v>9684</v>
      </c>
      <c r="B9685" s="9" t="s">
        <v>6</v>
      </c>
      <c r="C9685" s="1" t="s">
        <v>5335</v>
      </c>
      <c r="D9685" s="1" t="s">
        <v>5336</v>
      </c>
      <c r="E9685" s="1" t="s">
        <v>328</v>
      </c>
      <c r="F9685" s="1" t="s">
        <v>23443</v>
      </c>
      <c r="G9685" s="14">
        <v>9194440996</v>
      </c>
      <c r="H9685" s="1" t="s">
        <v>8</v>
      </c>
      <c r="I9685" s="1" t="s">
        <v>41</v>
      </c>
      <c r="J9685" s="1" t="s">
        <v>70</v>
      </c>
      <c r="K9685" s="3" t="s">
        <v>42</v>
      </c>
      <c r="L9685" s="1" t="s">
        <v>70</v>
      </c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1"/>
      <c r="AA9685" s="1" t="s">
        <v>16</v>
      </c>
      <c r="AB9685" s="3" t="s">
        <v>12</v>
      </c>
      <c r="AC9685" s="23" t="s">
        <v>37801</v>
      </c>
      <c r="AD9685" s="23" t="s">
        <v>46663</v>
      </c>
      <c r="AE9685" t="s">
        <v>35409</v>
      </c>
    </row>
    <row r="9686" spans="1:31" ht="14.25" customHeight="1">
      <c r="A9686" s="1">
        <v>9685</v>
      </c>
      <c r="B9686" s="1" t="s">
        <v>54</v>
      </c>
      <c r="C9686" s="1" t="s">
        <v>5338</v>
      </c>
      <c r="D9686" s="1" t="s">
        <v>36522</v>
      </c>
      <c r="E9686" s="1" t="s">
        <v>221</v>
      </c>
      <c r="F9686" s="1" t="s">
        <v>23444</v>
      </c>
      <c r="G9686" s="14">
        <v>91966464466</v>
      </c>
      <c r="H9686" s="1" t="s">
        <v>20</v>
      </c>
      <c r="I9686" s="1" t="s">
        <v>9</v>
      </c>
      <c r="J9686" s="1" t="s">
        <v>70</v>
      </c>
      <c r="K9686" s="3" t="s">
        <v>42</v>
      </c>
      <c r="L9686" s="1" t="s">
        <v>70</v>
      </c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1"/>
      <c r="AA9686" s="1" t="s">
        <v>16</v>
      </c>
      <c r="AB9686" s="3" t="s">
        <v>12</v>
      </c>
      <c r="AC9686" s="23" t="s">
        <v>37801</v>
      </c>
      <c r="AD9686" s="23" t="s">
        <v>46664</v>
      </c>
      <c r="AE9686" t="s">
        <v>35399</v>
      </c>
    </row>
    <row r="9687" spans="1:31" ht="14.25" customHeight="1">
      <c r="A9687" s="1">
        <v>9686</v>
      </c>
      <c r="B9687" s="1" t="s">
        <v>54</v>
      </c>
      <c r="C9687" s="1" t="s">
        <v>5339</v>
      </c>
      <c r="D9687" s="1" t="s">
        <v>1836</v>
      </c>
      <c r="E9687" s="1" t="s">
        <v>328</v>
      </c>
      <c r="F9687" s="1" t="s">
        <v>23445</v>
      </c>
      <c r="G9687" s="14">
        <v>91944609964</v>
      </c>
      <c r="H9687" s="1" t="s">
        <v>8</v>
      </c>
      <c r="I9687" s="1" t="s">
        <v>9</v>
      </c>
      <c r="J9687" s="1" t="s">
        <v>70</v>
      </c>
      <c r="K9687" s="3" t="s">
        <v>42</v>
      </c>
      <c r="L9687" s="1" t="s">
        <v>70</v>
      </c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1"/>
      <c r="AA9687" s="1" t="s">
        <v>16</v>
      </c>
      <c r="AB9687" s="3" t="s">
        <v>12</v>
      </c>
      <c r="AC9687" s="23" t="s">
        <v>37801</v>
      </c>
      <c r="AD9687" s="23" t="s">
        <v>46665</v>
      </c>
      <c r="AE9687" t="s">
        <v>35394</v>
      </c>
    </row>
    <row r="9688" spans="1:31" ht="14.25" customHeight="1">
      <c r="A9688" s="1">
        <v>9687</v>
      </c>
      <c r="B9688" s="1" t="s">
        <v>54</v>
      </c>
      <c r="C9688" s="1" t="s">
        <v>5354</v>
      </c>
      <c r="D9688" s="1" t="s">
        <v>92</v>
      </c>
      <c r="E9688" s="1" t="s">
        <v>139</v>
      </c>
      <c r="F9688" s="1" t="s">
        <v>23456</v>
      </c>
      <c r="G9688" s="14">
        <v>91944440640</v>
      </c>
      <c r="H9688" s="1" t="s">
        <v>20</v>
      </c>
      <c r="I9688" s="1" t="s">
        <v>33</v>
      </c>
      <c r="J9688" s="1" t="s">
        <v>70</v>
      </c>
      <c r="K9688" s="3" t="s">
        <v>17</v>
      </c>
      <c r="L9688" s="1" t="s">
        <v>70</v>
      </c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1"/>
      <c r="AA9688" s="1" t="s">
        <v>16</v>
      </c>
      <c r="AB9688" s="3" t="s">
        <v>12</v>
      </c>
      <c r="AC9688" s="23" t="s">
        <v>37801</v>
      </c>
      <c r="AD9688" s="23" t="s">
        <v>46666</v>
      </c>
      <c r="AE9688" t="s">
        <v>35409</v>
      </c>
    </row>
    <row r="9689" spans="1:31" ht="14.25" customHeight="1">
      <c r="A9689" s="1">
        <v>9688</v>
      </c>
      <c r="B9689" s="1" t="s">
        <v>54</v>
      </c>
      <c r="C9689" s="1" t="s">
        <v>5361</v>
      </c>
      <c r="D9689" s="1" t="s">
        <v>36008</v>
      </c>
      <c r="E9689" s="1" t="s">
        <v>4381</v>
      </c>
      <c r="F9689" s="1" t="s">
        <v>23459</v>
      </c>
      <c r="G9689" s="14">
        <v>919141444</v>
      </c>
      <c r="H9689" s="1" t="s">
        <v>20</v>
      </c>
      <c r="I9689" s="1" t="s">
        <v>62</v>
      </c>
      <c r="J9689" s="1" t="s">
        <v>70</v>
      </c>
      <c r="K9689" s="3" t="s">
        <v>42</v>
      </c>
      <c r="L9689" s="1" t="s">
        <v>70</v>
      </c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1"/>
      <c r="AA9689" s="1" t="s">
        <v>16</v>
      </c>
      <c r="AB9689" s="3" t="s">
        <v>12</v>
      </c>
      <c r="AC9689" s="23" t="s">
        <v>37801</v>
      </c>
      <c r="AD9689" s="23" t="s">
        <v>46667</v>
      </c>
      <c r="AE9689" t="s">
        <v>35394</v>
      </c>
    </row>
    <row r="9690" spans="1:31" ht="14.25" customHeight="1">
      <c r="A9690" s="1">
        <v>9689</v>
      </c>
      <c r="B9690" s="1" t="s">
        <v>54</v>
      </c>
      <c r="C9690" s="1" t="s">
        <v>5368</v>
      </c>
      <c r="D9690" s="1" t="s">
        <v>2359</v>
      </c>
      <c r="E9690" s="1" t="s">
        <v>785</v>
      </c>
      <c r="F9690" s="1" t="s">
        <v>23463</v>
      </c>
      <c r="G9690" s="14">
        <v>919444099949</v>
      </c>
      <c r="H9690" s="1" t="s">
        <v>20</v>
      </c>
      <c r="I9690" s="1" t="s">
        <v>41</v>
      </c>
      <c r="J9690" s="1" t="s">
        <v>70</v>
      </c>
      <c r="K9690" s="3" t="s">
        <v>42</v>
      </c>
      <c r="L9690" s="1" t="s">
        <v>70</v>
      </c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1"/>
      <c r="AA9690" s="1" t="s">
        <v>16</v>
      </c>
      <c r="AB9690" s="3" t="s">
        <v>12</v>
      </c>
      <c r="AC9690" s="23" t="s">
        <v>37801</v>
      </c>
      <c r="AD9690" s="23" t="s">
        <v>46668</v>
      </c>
      <c r="AE9690" t="s">
        <v>35394</v>
      </c>
    </row>
    <row r="9691" spans="1:31" ht="14.25" customHeight="1">
      <c r="A9691" s="1">
        <v>9690</v>
      </c>
      <c r="B9691" s="1" t="s">
        <v>54</v>
      </c>
      <c r="C9691" s="1" t="s">
        <v>5369</v>
      </c>
      <c r="D9691" s="1" t="s">
        <v>18403</v>
      </c>
      <c r="E9691" s="1" t="s">
        <v>40</v>
      </c>
      <c r="F9691" s="1" t="s">
        <v>23464</v>
      </c>
      <c r="G9691" s="14">
        <v>919099044494</v>
      </c>
      <c r="H9691" s="1" t="s">
        <v>20</v>
      </c>
      <c r="I9691" s="1" t="s">
        <v>41</v>
      </c>
      <c r="J9691" s="1" t="s">
        <v>70</v>
      </c>
      <c r="K9691" s="3" t="s">
        <v>42</v>
      </c>
      <c r="L9691" s="1" t="s">
        <v>70</v>
      </c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1"/>
      <c r="AA9691" s="1" t="s">
        <v>16</v>
      </c>
      <c r="AB9691" s="3" t="s">
        <v>12</v>
      </c>
      <c r="AC9691" s="23" t="s">
        <v>37801</v>
      </c>
      <c r="AD9691" s="23" t="s">
        <v>45821</v>
      </c>
      <c r="AE9691" t="s">
        <v>35410</v>
      </c>
    </row>
    <row r="9692" spans="1:31" ht="14.25" customHeight="1">
      <c r="A9692" s="1">
        <v>9691</v>
      </c>
      <c r="B9692" s="1" t="s">
        <v>54</v>
      </c>
      <c r="C9692" s="1" t="s">
        <v>5374</v>
      </c>
      <c r="D9692" s="1" t="s">
        <v>3650</v>
      </c>
      <c r="E9692" s="1" t="s">
        <v>32</v>
      </c>
      <c r="F9692" s="1" t="s">
        <v>23466</v>
      </c>
      <c r="G9692" s="14">
        <v>91949441944</v>
      </c>
      <c r="H9692" s="1" t="s">
        <v>8</v>
      </c>
      <c r="I9692" s="1" t="s">
        <v>9</v>
      </c>
      <c r="J9692" s="1" t="s">
        <v>70</v>
      </c>
      <c r="K9692" s="3" t="s">
        <v>42</v>
      </c>
      <c r="L9692" s="1" t="s">
        <v>70</v>
      </c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1"/>
      <c r="AA9692" s="1" t="s">
        <v>16</v>
      </c>
      <c r="AB9692" s="3" t="s">
        <v>12</v>
      </c>
      <c r="AC9692" s="23" t="s">
        <v>37801</v>
      </c>
      <c r="AD9692" s="23" t="s">
        <v>46669</v>
      </c>
      <c r="AE9692" t="s">
        <v>35394</v>
      </c>
    </row>
    <row r="9693" spans="1:31" ht="14.25" customHeight="1">
      <c r="A9693" s="1">
        <v>9692</v>
      </c>
      <c r="B9693" s="1" t="s">
        <v>54</v>
      </c>
      <c r="C9693" s="1" t="s">
        <v>5384</v>
      </c>
      <c r="D9693" s="1" t="s">
        <v>727</v>
      </c>
      <c r="E9693" s="1" t="s">
        <v>29</v>
      </c>
      <c r="F9693" s="1" t="s">
        <v>23472</v>
      </c>
      <c r="G9693" s="14">
        <v>9190999469660</v>
      </c>
      <c r="H9693" s="1" t="s">
        <v>8</v>
      </c>
      <c r="I9693" s="1" t="s">
        <v>41</v>
      </c>
      <c r="J9693" s="1" t="s">
        <v>70</v>
      </c>
      <c r="K9693" s="3" t="s">
        <v>42</v>
      </c>
      <c r="L9693" s="1" t="s">
        <v>70</v>
      </c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1"/>
      <c r="AA9693" s="1" t="s">
        <v>16</v>
      </c>
      <c r="AB9693" s="3" t="s">
        <v>12</v>
      </c>
      <c r="AC9693" s="23" t="s">
        <v>37801</v>
      </c>
      <c r="AD9693" s="23" t="s">
        <v>46670</v>
      </c>
      <c r="AE9693" t="s">
        <v>35409</v>
      </c>
    </row>
    <row r="9694" spans="1:31" ht="14.25" customHeight="1">
      <c r="A9694" s="1">
        <v>9693</v>
      </c>
      <c r="B9694" s="1" t="s">
        <v>54</v>
      </c>
      <c r="C9694" s="1" t="s">
        <v>5391</v>
      </c>
      <c r="D9694" s="1" t="s">
        <v>2128</v>
      </c>
      <c r="E9694" s="1" t="s">
        <v>40</v>
      </c>
      <c r="F9694" s="1" t="s">
        <v>23477</v>
      </c>
      <c r="G9694" s="14">
        <v>91944666916</v>
      </c>
      <c r="H9694" s="1" t="s">
        <v>20</v>
      </c>
      <c r="I9694" s="1" t="s">
        <v>9</v>
      </c>
      <c r="J9694" s="1" t="s">
        <v>70</v>
      </c>
      <c r="K9694" s="3" t="s">
        <v>42</v>
      </c>
      <c r="L9694" s="1" t="s">
        <v>70</v>
      </c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1"/>
      <c r="AA9694" s="1" t="s">
        <v>16</v>
      </c>
      <c r="AB9694" s="3" t="s">
        <v>12</v>
      </c>
      <c r="AC9694" s="23" t="s">
        <v>37801</v>
      </c>
      <c r="AD9694" s="23" t="s">
        <v>41116</v>
      </c>
      <c r="AE9694" t="s">
        <v>35410</v>
      </c>
    </row>
    <row r="9695" spans="1:31" ht="14.25" customHeight="1">
      <c r="A9695" s="1">
        <v>9694</v>
      </c>
      <c r="B9695" s="1" t="s">
        <v>54</v>
      </c>
      <c r="C9695" s="1" t="s">
        <v>5398</v>
      </c>
      <c r="D9695" s="1" t="s">
        <v>1857</v>
      </c>
      <c r="E9695" s="1" t="s">
        <v>4406</v>
      </c>
      <c r="F9695" s="1" t="s">
        <v>33899</v>
      </c>
      <c r="G9695" s="14">
        <v>91994944469</v>
      </c>
      <c r="H9695" s="1" t="s">
        <v>20</v>
      </c>
      <c r="I9695" s="1" t="s">
        <v>9</v>
      </c>
      <c r="J9695" s="1" t="s">
        <v>70</v>
      </c>
      <c r="K9695" s="3" t="s">
        <v>42</v>
      </c>
      <c r="L9695" s="1" t="s">
        <v>70</v>
      </c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1"/>
      <c r="AA9695" s="1" t="s">
        <v>16</v>
      </c>
      <c r="AB9695" s="3" t="s">
        <v>12</v>
      </c>
      <c r="AC9695" s="23" t="s">
        <v>37801</v>
      </c>
      <c r="AD9695" s="23" t="s">
        <v>46671</v>
      </c>
      <c r="AE9695" t="s">
        <v>35409</v>
      </c>
    </row>
    <row r="9696" spans="1:31" ht="14.25" customHeight="1">
      <c r="A9696" s="1">
        <v>9695</v>
      </c>
      <c r="B9696" s="9" t="s">
        <v>6</v>
      </c>
      <c r="C9696" s="1" t="s">
        <v>5406</v>
      </c>
      <c r="D9696" s="1" t="s">
        <v>5407</v>
      </c>
      <c r="E9696" s="1" t="s">
        <v>40</v>
      </c>
      <c r="F9696" s="1" t="s">
        <v>31655</v>
      </c>
      <c r="G9696" s="14">
        <v>91944694661</v>
      </c>
      <c r="H9696" s="1" t="s">
        <v>46</v>
      </c>
      <c r="I9696" s="1" t="s">
        <v>9</v>
      </c>
      <c r="J9696" s="1" t="s">
        <v>70</v>
      </c>
      <c r="K9696" s="3" t="s">
        <v>171</v>
      </c>
      <c r="L9696" s="1" t="s">
        <v>70</v>
      </c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1"/>
      <c r="AA9696" s="1" t="s">
        <v>16</v>
      </c>
      <c r="AB9696" s="3" t="s">
        <v>12</v>
      </c>
      <c r="AC9696" s="23" t="s">
        <v>37801</v>
      </c>
      <c r="AD9696" s="23" t="s">
        <v>43061</v>
      </c>
      <c r="AE9696" t="s">
        <v>35399</v>
      </c>
    </row>
    <row r="9697" spans="1:31" ht="14.25" customHeight="1">
      <c r="A9697" s="1">
        <v>9696</v>
      </c>
      <c r="B9697" s="1" t="s">
        <v>54</v>
      </c>
      <c r="C9697" s="1" t="s">
        <v>5409</v>
      </c>
      <c r="D9697" s="1" t="s">
        <v>1025</v>
      </c>
      <c r="E9697" s="1" t="s">
        <v>1040</v>
      </c>
      <c r="F9697" s="1" t="s">
        <v>23484</v>
      </c>
      <c r="G9697" s="14">
        <v>919444646164</v>
      </c>
      <c r="H9697" s="1" t="s">
        <v>20</v>
      </c>
      <c r="I9697" s="1" t="s">
        <v>9</v>
      </c>
      <c r="J9697" s="1" t="s">
        <v>70</v>
      </c>
      <c r="K9697" s="3" t="s">
        <v>17</v>
      </c>
      <c r="L9697" s="1" t="s">
        <v>70</v>
      </c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1"/>
      <c r="AA9697" s="1" t="s">
        <v>11</v>
      </c>
      <c r="AB9697" s="3" t="s">
        <v>274</v>
      </c>
      <c r="AC9697" s="23" t="s">
        <v>37801</v>
      </c>
      <c r="AD9697" s="23" t="s">
        <v>39240</v>
      </c>
      <c r="AE9697" t="s">
        <v>35399</v>
      </c>
    </row>
    <row r="9698" spans="1:31" ht="14.25" customHeight="1">
      <c r="A9698" s="1">
        <v>9697</v>
      </c>
      <c r="B9698" s="1" t="s">
        <v>54</v>
      </c>
      <c r="C9698" s="1" t="s">
        <v>5414</v>
      </c>
      <c r="D9698" s="1" t="s">
        <v>92</v>
      </c>
      <c r="E9698" s="1" t="s">
        <v>40</v>
      </c>
      <c r="F9698" s="1" t="s">
        <v>23487</v>
      </c>
      <c r="G9698" s="14">
        <v>919494609006</v>
      </c>
      <c r="H9698" s="1" t="s">
        <v>8</v>
      </c>
      <c r="I9698" s="1" t="s">
        <v>41</v>
      </c>
      <c r="J9698" s="1" t="s">
        <v>70</v>
      </c>
      <c r="K9698" s="3" t="s">
        <v>42</v>
      </c>
      <c r="L9698" s="1" t="s">
        <v>70</v>
      </c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1"/>
      <c r="AA9698" s="1" t="s">
        <v>16</v>
      </c>
      <c r="AB9698" s="3" t="s">
        <v>12</v>
      </c>
      <c r="AC9698" s="23" t="s">
        <v>37801</v>
      </c>
      <c r="AD9698" s="23" t="s">
        <v>46672</v>
      </c>
      <c r="AE9698" t="s">
        <v>35409</v>
      </c>
    </row>
    <row r="9699" spans="1:31" ht="14.25" customHeight="1">
      <c r="A9699" s="1">
        <v>9698</v>
      </c>
      <c r="B9699" s="1" t="s">
        <v>54</v>
      </c>
      <c r="C9699" s="1" t="s">
        <v>5426</v>
      </c>
      <c r="D9699" s="1" t="s">
        <v>486</v>
      </c>
      <c r="E9699" s="1" t="s">
        <v>4344</v>
      </c>
      <c r="F9699" s="1" t="s">
        <v>31658</v>
      </c>
      <c r="G9699" s="14">
        <v>9194960694</v>
      </c>
      <c r="H9699" s="1" t="s">
        <v>20</v>
      </c>
      <c r="I9699" s="1" t="s">
        <v>41</v>
      </c>
      <c r="J9699" s="1" t="s">
        <v>70</v>
      </c>
      <c r="K9699" s="3" t="s">
        <v>42</v>
      </c>
      <c r="L9699" s="1" t="s">
        <v>70</v>
      </c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1"/>
      <c r="AA9699" s="1" t="s">
        <v>16</v>
      </c>
      <c r="AB9699" s="3" t="s">
        <v>12</v>
      </c>
      <c r="AC9699" s="23" t="s">
        <v>37801</v>
      </c>
      <c r="AD9699" s="23" t="s">
        <v>44925</v>
      </c>
      <c r="AE9699" t="s">
        <v>35394</v>
      </c>
    </row>
    <row r="9700" spans="1:31" ht="14.25" customHeight="1">
      <c r="A9700" s="1">
        <v>9699</v>
      </c>
      <c r="B9700" s="1" t="s">
        <v>54</v>
      </c>
      <c r="C9700" s="1" t="s">
        <v>5439</v>
      </c>
      <c r="D9700" s="1" t="s">
        <v>36009</v>
      </c>
      <c r="E9700" s="1" t="s">
        <v>37182</v>
      </c>
      <c r="F9700" s="1" t="s">
        <v>23501</v>
      </c>
      <c r="G9700" s="14">
        <v>9194606969</v>
      </c>
      <c r="H9700" s="1" t="s">
        <v>20</v>
      </c>
      <c r="I9700" s="1" t="s">
        <v>33</v>
      </c>
      <c r="J9700" s="1" t="s">
        <v>70</v>
      </c>
      <c r="K9700" s="3" t="s">
        <v>42</v>
      </c>
      <c r="L9700" s="1" t="s">
        <v>70</v>
      </c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1"/>
      <c r="AA9700" s="1" t="s">
        <v>16</v>
      </c>
      <c r="AB9700" s="3" t="s">
        <v>12</v>
      </c>
      <c r="AC9700" s="23" t="s">
        <v>37801</v>
      </c>
      <c r="AD9700" s="23" t="s">
        <v>46673</v>
      </c>
      <c r="AE9700" t="s">
        <v>35394</v>
      </c>
    </row>
    <row r="9701" spans="1:31" ht="14.25" customHeight="1">
      <c r="A9701" s="1">
        <v>9700</v>
      </c>
      <c r="B9701" s="1" t="s">
        <v>54</v>
      </c>
      <c r="C9701" s="1" t="s">
        <v>5444</v>
      </c>
      <c r="D9701" s="1" t="s">
        <v>36010</v>
      </c>
      <c r="E9701" s="1" t="s">
        <v>1019</v>
      </c>
      <c r="F9701" s="1" t="s">
        <v>23505</v>
      </c>
      <c r="G9701" s="14">
        <v>91600060606</v>
      </c>
      <c r="H9701" s="1" t="s">
        <v>8</v>
      </c>
      <c r="I9701" s="1" t="s">
        <v>41</v>
      </c>
      <c r="J9701" s="1" t="s">
        <v>70</v>
      </c>
      <c r="K9701" s="3" t="s">
        <v>42</v>
      </c>
      <c r="L9701" s="1" t="s">
        <v>70</v>
      </c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1"/>
      <c r="AA9701" s="1" t="s">
        <v>16</v>
      </c>
      <c r="AB9701" s="3" t="s">
        <v>12</v>
      </c>
      <c r="AC9701" s="23" t="s">
        <v>37801</v>
      </c>
      <c r="AD9701" s="23" t="s">
        <v>46674</v>
      </c>
      <c r="AE9701" t="s">
        <v>35394</v>
      </c>
    </row>
    <row r="9702" spans="1:31" ht="14.25" customHeight="1">
      <c r="A9702" s="1">
        <v>9701</v>
      </c>
      <c r="B9702" s="9" t="s">
        <v>6</v>
      </c>
      <c r="C9702" s="1" t="s">
        <v>5471</v>
      </c>
      <c r="D9702" s="1" t="s">
        <v>375</v>
      </c>
      <c r="E9702" s="1" t="s">
        <v>5472</v>
      </c>
      <c r="F9702" s="1" t="s">
        <v>23518</v>
      </c>
      <c r="G9702" s="14">
        <v>9194946044</v>
      </c>
      <c r="H9702" s="1" t="s">
        <v>8</v>
      </c>
      <c r="I9702" s="1" t="s">
        <v>41</v>
      </c>
      <c r="J9702" s="1" t="s">
        <v>70</v>
      </c>
      <c r="K9702" s="3" t="s">
        <v>42</v>
      </c>
      <c r="L9702" s="1" t="s">
        <v>70</v>
      </c>
      <c r="M9702" s="3" t="s">
        <v>27</v>
      </c>
      <c r="N9702" s="3" t="s">
        <v>70</v>
      </c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1"/>
      <c r="AA9702" s="1" t="s">
        <v>16</v>
      </c>
      <c r="AB9702" s="3" t="s">
        <v>12</v>
      </c>
      <c r="AC9702" s="23" t="s">
        <v>37801</v>
      </c>
      <c r="AD9702" s="23" t="s">
        <v>46675</v>
      </c>
      <c r="AE9702" t="s">
        <v>35394</v>
      </c>
    </row>
    <row r="9703" spans="1:31" ht="14.25" customHeight="1">
      <c r="A9703" s="1">
        <v>9702</v>
      </c>
      <c r="B9703" s="1" t="s">
        <v>54</v>
      </c>
      <c r="C9703" s="1" t="s">
        <v>5473</v>
      </c>
      <c r="D9703" s="1" t="s">
        <v>965</v>
      </c>
      <c r="E9703" s="1" t="s">
        <v>40</v>
      </c>
      <c r="F9703" s="1" t="s">
        <v>23519</v>
      </c>
      <c r="G9703" s="14">
        <v>9199646904</v>
      </c>
      <c r="H9703" s="1" t="s">
        <v>8</v>
      </c>
      <c r="I9703" s="1" t="s">
        <v>41</v>
      </c>
      <c r="J9703" s="1" t="s">
        <v>70</v>
      </c>
      <c r="K9703" s="3" t="s">
        <v>42</v>
      </c>
      <c r="L9703" s="1" t="s">
        <v>70</v>
      </c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1"/>
      <c r="AA9703" s="1" t="s">
        <v>16</v>
      </c>
      <c r="AB9703" s="3" t="s">
        <v>12</v>
      </c>
      <c r="AC9703" s="23" t="s">
        <v>37801</v>
      </c>
      <c r="AD9703" s="23" t="s">
        <v>46676</v>
      </c>
      <c r="AE9703" t="s">
        <v>35409</v>
      </c>
    </row>
    <row r="9704" spans="1:31" ht="14.25" customHeight="1">
      <c r="A9704" s="1">
        <v>9703</v>
      </c>
      <c r="B9704" s="1" t="s">
        <v>54</v>
      </c>
      <c r="C9704" s="1" t="s">
        <v>5483</v>
      </c>
      <c r="D9704" s="1" t="s">
        <v>494</v>
      </c>
      <c r="E9704" s="1" t="s">
        <v>40</v>
      </c>
      <c r="F9704" s="1" t="s">
        <v>23526</v>
      </c>
      <c r="G9704" s="14">
        <v>914460144494</v>
      </c>
      <c r="H9704" s="1" t="s">
        <v>15</v>
      </c>
      <c r="I9704" s="1" t="s">
        <v>9</v>
      </c>
      <c r="J9704" s="1" t="s">
        <v>70</v>
      </c>
      <c r="K9704" s="3" t="s">
        <v>42</v>
      </c>
      <c r="L9704" s="1" t="s">
        <v>70</v>
      </c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1"/>
      <c r="AA9704" s="1" t="s">
        <v>16</v>
      </c>
      <c r="AB9704" s="3" t="s">
        <v>12</v>
      </c>
      <c r="AC9704" s="23" t="s">
        <v>37801</v>
      </c>
      <c r="AD9704" s="23" t="s">
        <v>46677</v>
      </c>
      <c r="AE9704" t="s">
        <v>35410</v>
      </c>
    </row>
    <row r="9705" spans="1:31" ht="14.25" customHeight="1">
      <c r="A9705" s="1">
        <v>9704</v>
      </c>
      <c r="B9705" s="1" t="s">
        <v>54</v>
      </c>
      <c r="C9705" s="1" t="s">
        <v>5492</v>
      </c>
      <c r="D9705" s="1" t="s">
        <v>1803</v>
      </c>
      <c r="E9705" s="1" t="s">
        <v>724</v>
      </c>
      <c r="F9705" s="1" t="s">
        <v>5493</v>
      </c>
      <c r="G9705" s="14">
        <v>916641644</v>
      </c>
      <c r="H9705" s="1" t="s">
        <v>20</v>
      </c>
      <c r="I9705" s="1" t="s">
        <v>41</v>
      </c>
      <c r="J9705" s="1" t="s">
        <v>70</v>
      </c>
      <c r="K9705" s="3" t="s">
        <v>42</v>
      </c>
      <c r="L9705" s="1" t="s">
        <v>70</v>
      </c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1"/>
      <c r="AA9705" s="1" t="s">
        <v>16</v>
      </c>
      <c r="AB9705" s="3" t="s">
        <v>12</v>
      </c>
      <c r="AC9705" s="23" t="s">
        <v>37801</v>
      </c>
      <c r="AD9705" s="23" t="s">
        <v>46678</v>
      </c>
      <c r="AE9705" t="s">
        <v>35394</v>
      </c>
    </row>
    <row r="9706" spans="1:31" ht="14.25" customHeight="1">
      <c r="A9706" s="1">
        <v>9705</v>
      </c>
      <c r="B9706" s="1" t="s">
        <v>54</v>
      </c>
      <c r="C9706" s="1" t="s">
        <v>5500</v>
      </c>
      <c r="D9706" s="1" t="s">
        <v>361</v>
      </c>
      <c r="E9706" s="1" t="s">
        <v>221</v>
      </c>
      <c r="F9706" s="1" t="s">
        <v>33908</v>
      </c>
      <c r="G9706" s="14">
        <v>91990694964</v>
      </c>
      <c r="H9706" s="1" t="s">
        <v>20</v>
      </c>
      <c r="I9706" s="1" t="s">
        <v>9</v>
      </c>
      <c r="J9706" s="1" t="s">
        <v>70</v>
      </c>
      <c r="K9706" s="3" t="s">
        <v>42</v>
      </c>
      <c r="L9706" s="1" t="s">
        <v>70</v>
      </c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1"/>
      <c r="AA9706" s="1" t="s">
        <v>16</v>
      </c>
      <c r="AB9706" s="3" t="s">
        <v>12</v>
      </c>
      <c r="AC9706" s="23" t="s">
        <v>37801</v>
      </c>
      <c r="AD9706" s="23" t="s">
        <v>46679</v>
      </c>
      <c r="AE9706" t="s">
        <v>35409</v>
      </c>
    </row>
    <row r="9707" spans="1:31" ht="14.25" customHeight="1">
      <c r="A9707" s="1">
        <v>9706</v>
      </c>
      <c r="B9707" s="1" t="s">
        <v>54</v>
      </c>
      <c r="C9707" s="1" t="s">
        <v>5504</v>
      </c>
      <c r="D9707" s="1" t="s">
        <v>2162</v>
      </c>
      <c r="E9707" s="1" t="s">
        <v>2302</v>
      </c>
      <c r="F9707" s="1" t="s">
        <v>5505</v>
      </c>
      <c r="G9707" s="14">
        <v>91446690444</v>
      </c>
      <c r="H9707" s="1" t="s">
        <v>8</v>
      </c>
      <c r="I9707" s="1" t="s">
        <v>41</v>
      </c>
      <c r="J9707" s="1" t="s">
        <v>70</v>
      </c>
      <c r="K9707" s="3" t="s">
        <v>42</v>
      </c>
      <c r="L9707" s="1" t="s">
        <v>70</v>
      </c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1"/>
      <c r="AA9707" s="1" t="s">
        <v>16</v>
      </c>
      <c r="AB9707" s="3" t="s">
        <v>12</v>
      </c>
      <c r="AC9707" s="23" t="s">
        <v>37801</v>
      </c>
      <c r="AD9707" s="23" t="s">
        <v>46680</v>
      </c>
      <c r="AE9707" t="s">
        <v>35410</v>
      </c>
    </row>
    <row r="9708" spans="1:31" ht="14.25" customHeight="1">
      <c r="A9708" s="1">
        <v>9707</v>
      </c>
      <c r="B9708" s="1" t="s">
        <v>54</v>
      </c>
      <c r="C9708" s="1" t="s">
        <v>5514</v>
      </c>
      <c r="D9708" s="1" t="s">
        <v>2921</v>
      </c>
      <c r="E9708" s="1" t="s">
        <v>37183</v>
      </c>
      <c r="F9708" s="1" t="s">
        <v>23536</v>
      </c>
      <c r="G9708" s="14">
        <v>919961441914</v>
      </c>
      <c r="H9708" s="1" t="s">
        <v>8</v>
      </c>
      <c r="I9708" s="1" t="s">
        <v>62</v>
      </c>
      <c r="J9708" s="1" t="s">
        <v>70</v>
      </c>
      <c r="K9708" s="3" t="s">
        <v>42</v>
      </c>
      <c r="L9708" s="1" t="s">
        <v>70</v>
      </c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1"/>
      <c r="AA9708" s="1" t="s">
        <v>16</v>
      </c>
      <c r="AB9708" s="3" t="s">
        <v>12</v>
      </c>
      <c r="AC9708" s="23" t="s">
        <v>37801</v>
      </c>
      <c r="AD9708" s="23" t="s">
        <v>46681</v>
      </c>
      <c r="AE9708" t="s">
        <v>35394</v>
      </c>
    </row>
    <row r="9709" spans="1:31" ht="14.25" customHeight="1">
      <c r="A9709" s="1">
        <v>9708</v>
      </c>
      <c r="B9709" s="1" t="s">
        <v>54</v>
      </c>
      <c r="C9709" s="1" t="s">
        <v>5518</v>
      </c>
      <c r="D9709" s="1" t="s">
        <v>1160</v>
      </c>
      <c r="E9709" s="1" t="s">
        <v>80</v>
      </c>
      <c r="F9709" s="1" t="s">
        <v>23537</v>
      </c>
      <c r="G9709" s="14">
        <v>91909996600</v>
      </c>
      <c r="H9709" s="1" t="s">
        <v>8</v>
      </c>
      <c r="I9709" s="1" t="s">
        <v>9</v>
      </c>
      <c r="J9709" s="1" t="s">
        <v>70</v>
      </c>
      <c r="K9709" s="3" t="s">
        <v>42</v>
      </c>
      <c r="L9709" s="1" t="s">
        <v>70</v>
      </c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1"/>
      <c r="AA9709" s="1" t="s">
        <v>11</v>
      </c>
      <c r="AB9709" s="3" t="s">
        <v>321</v>
      </c>
      <c r="AC9709" s="23" t="s">
        <v>37801</v>
      </c>
      <c r="AD9709" s="23" t="s">
        <v>46682</v>
      </c>
      <c r="AE9709" t="s">
        <v>35394</v>
      </c>
    </row>
    <row r="9710" spans="1:31" ht="14.25" customHeight="1">
      <c r="A9710" s="1">
        <v>9709</v>
      </c>
      <c r="B9710" s="1" t="s">
        <v>54</v>
      </c>
      <c r="C9710" s="1" t="s">
        <v>5524</v>
      </c>
      <c r="D9710" s="1" t="s">
        <v>1867</v>
      </c>
      <c r="E9710" s="1" t="s">
        <v>73</v>
      </c>
      <c r="F9710" s="1" t="s">
        <v>23541</v>
      </c>
      <c r="G9710" s="14">
        <v>919944994940</v>
      </c>
      <c r="H9710" s="1" t="s">
        <v>8</v>
      </c>
      <c r="I9710" s="1" t="s">
        <v>41</v>
      </c>
      <c r="J9710" s="1" t="s">
        <v>70</v>
      </c>
      <c r="K9710" s="3" t="s">
        <v>42</v>
      </c>
      <c r="L9710" s="1" t="s">
        <v>70</v>
      </c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1"/>
      <c r="AA9710" s="1" t="s">
        <v>16</v>
      </c>
      <c r="AB9710" s="3" t="s">
        <v>12</v>
      </c>
      <c r="AC9710" s="23" t="s">
        <v>37801</v>
      </c>
      <c r="AD9710" s="23" t="s">
        <v>46683</v>
      </c>
      <c r="AE9710" t="s">
        <v>35399</v>
      </c>
    </row>
    <row r="9711" spans="1:31" ht="14.25" customHeight="1">
      <c r="A9711" s="1">
        <v>9710</v>
      </c>
      <c r="B9711" s="1" t="s">
        <v>54</v>
      </c>
      <c r="C9711" s="1" t="s">
        <v>5533</v>
      </c>
      <c r="D9711" s="1" t="s">
        <v>318</v>
      </c>
      <c r="E9711" s="1" t="s">
        <v>680</v>
      </c>
      <c r="F9711" s="1" t="s">
        <v>23547</v>
      </c>
      <c r="G9711" s="14">
        <v>919646411164</v>
      </c>
      <c r="H9711" s="1" t="s">
        <v>20</v>
      </c>
      <c r="I9711" s="1" t="s">
        <v>41</v>
      </c>
      <c r="J9711" s="1" t="s">
        <v>70</v>
      </c>
      <c r="K9711" s="3" t="s">
        <v>42</v>
      </c>
      <c r="L9711" s="1" t="s">
        <v>70</v>
      </c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1"/>
      <c r="AA9711" s="1" t="s">
        <v>16</v>
      </c>
      <c r="AB9711" s="3" t="s">
        <v>12</v>
      </c>
      <c r="AC9711" s="23" t="s">
        <v>37801</v>
      </c>
      <c r="AD9711" s="23" t="s">
        <v>44940</v>
      </c>
      <c r="AE9711" t="s">
        <v>35410</v>
      </c>
    </row>
    <row r="9712" spans="1:31" ht="14.25" customHeight="1">
      <c r="A9712" s="1">
        <v>9711</v>
      </c>
      <c r="B9712" s="9" t="s">
        <v>6</v>
      </c>
      <c r="C9712" s="1" t="s">
        <v>5535</v>
      </c>
      <c r="D9712" s="1" t="s">
        <v>1305</v>
      </c>
      <c r="E9712" s="1" t="s">
        <v>5536</v>
      </c>
      <c r="F9712" s="1" t="s">
        <v>33911</v>
      </c>
      <c r="G9712" s="14">
        <v>919160949000</v>
      </c>
      <c r="H9712" s="1" t="s">
        <v>15</v>
      </c>
      <c r="I9712" s="1" t="s">
        <v>41</v>
      </c>
      <c r="J9712" s="1" t="s">
        <v>70</v>
      </c>
      <c r="K9712" s="3" t="s">
        <v>42</v>
      </c>
      <c r="L9712" s="1" t="s">
        <v>70</v>
      </c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1"/>
      <c r="AA9712" s="1" t="s">
        <v>16</v>
      </c>
      <c r="AB9712" s="3" t="s">
        <v>12</v>
      </c>
      <c r="AC9712" s="23" t="s">
        <v>37801</v>
      </c>
      <c r="AD9712" s="23" t="s">
        <v>46684</v>
      </c>
      <c r="AE9712" t="s">
        <v>35394</v>
      </c>
    </row>
    <row r="9713" spans="1:31" ht="14.25" customHeight="1">
      <c r="A9713" s="1">
        <v>9712</v>
      </c>
      <c r="B9713" s="1" t="s">
        <v>54</v>
      </c>
      <c r="C9713" s="1" t="s">
        <v>5547</v>
      </c>
      <c r="D9713" s="1" t="s">
        <v>1689</v>
      </c>
      <c r="E9713" s="1" t="s">
        <v>328</v>
      </c>
      <c r="F9713" s="1" t="s">
        <v>23552</v>
      </c>
      <c r="G9713" s="14">
        <v>914400999144</v>
      </c>
      <c r="H9713" s="1" t="s">
        <v>8</v>
      </c>
      <c r="I9713" s="1" t="s">
        <v>41</v>
      </c>
      <c r="J9713" s="1" t="s">
        <v>70</v>
      </c>
      <c r="K9713" s="3" t="s">
        <v>17</v>
      </c>
      <c r="L9713" s="1" t="s">
        <v>70</v>
      </c>
      <c r="M9713" s="4" t="s">
        <v>42</v>
      </c>
      <c r="N9713" s="3" t="s">
        <v>70</v>
      </c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1"/>
      <c r="AA9713" s="1" t="s">
        <v>16</v>
      </c>
      <c r="AB9713" s="3" t="s">
        <v>12</v>
      </c>
      <c r="AC9713" s="23" t="s">
        <v>37801</v>
      </c>
      <c r="AD9713" s="23" t="s">
        <v>46685</v>
      </c>
      <c r="AE9713" t="s">
        <v>35394</v>
      </c>
    </row>
    <row r="9714" spans="1:31" ht="14.25" customHeight="1">
      <c r="A9714" s="1">
        <v>9713</v>
      </c>
      <c r="B9714" s="1" t="s">
        <v>54</v>
      </c>
      <c r="C9714" s="1" t="s">
        <v>5548</v>
      </c>
      <c r="D9714" s="1" t="s">
        <v>1032</v>
      </c>
      <c r="E9714" s="1" t="s">
        <v>1111</v>
      </c>
      <c r="F9714" s="1" t="s">
        <v>23553</v>
      </c>
      <c r="G9714" s="14">
        <v>919944964</v>
      </c>
      <c r="H9714" s="1" t="s">
        <v>20</v>
      </c>
      <c r="I9714" s="1" t="s">
        <v>41</v>
      </c>
      <c r="J9714" s="1" t="s">
        <v>70</v>
      </c>
      <c r="K9714" s="3" t="s">
        <v>27</v>
      </c>
      <c r="L9714" s="1" t="s">
        <v>70</v>
      </c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1"/>
      <c r="AA9714" s="1" t="s">
        <v>16</v>
      </c>
      <c r="AB9714" s="3" t="s">
        <v>12</v>
      </c>
      <c r="AC9714" s="23" t="s">
        <v>37801</v>
      </c>
      <c r="AD9714" s="23" t="s">
        <v>46686</v>
      </c>
      <c r="AE9714" t="s">
        <v>35394</v>
      </c>
    </row>
    <row r="9715" spans="1:31" ht="14.25" customHeight="1">
      <c r="A9715" s="1">
        <v>9714</v>
      </c>
      <c r="B9715" s="9" t="s">
        <v>6</v>
      </c>
      <c r="C9715" s="1" t="s">
        <v>5549</v>
      </c>
      <c r="D9715" s="1" t="s">
        <v>1901</v>
      </c>
      <c r="E9715" s="1" t="s">
        <v>49</v>
      </c>
      <c r="F9715" s="1" t="s">
        <v>23554</v>
      </c>
      <c r="G9715" s="14">
        <v>9194464419</v>
      </c>
      <c r="H9715" s="1" t="s">
        <v>8</v>
      </c>
      <c r="I9715" s="1" t="s">
        <v>33</v>
      </c>
      <c r="J9715" s="1" t="s">
        <v>70</v>
      </c>
      <c r="K9715" s="3" t="s">
        <v>42</v>
      </c>
      <c r="L9715" s="1" t="s">
        <v>70</v>
      </c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1"/>
      <c r="AA9715" s="1" t="s">
        <v>16</v>
      </c>
      <c r="AB9715" s="3" t="s">
        <v>12</v>
      </c>
      <c r="AC9715" s="23" t="s">
        <v>37801</v>
      </c>
      <c r="AD9715" s="23" t="s">
        <v>46687</v>
      </c>
      <c r="AE9715" t="s">
        <v>35409</v>
      </c>
    </row>
    <row r="9716" spans="1:31" ht="14.25" customHeight="1">
      <c r="A9716" s="1">
        <v>9715</v>
      </c>
      <c r="B9716" s="9" t="s">
        <v>6</v>
      </c>
      <c r="C9716" s="1" t="s">
        <v>5571</v>
      </c>
      <c r="D9716" s="1" t="s">
        <v>5572</v>
      </c>
      <c r="E9716" s="1" t="s">
        <v>5573</v>
      </c>
      <c r="F9716" s="1" t="s">
        <v>33915</v>
      </c>
      <c r="G9716" s="14">
        <v>9194466101</v>
      </c>
      <c r="H9716" s="1" t="s">
        <v>15</v>
      </c>
      <c r="I9716" s="1" t="s">
        <v>62</v>
      </c>
      <c r="J9716" s="1" t="s">
        <v>70</v>
      </c>
      <c r="K9716" s="3" t="s">
        <v>178</v>
      </c>
      <c r="L9716" s="1" t="s">
        <v>70</v>
      </c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1"/>
      <c r="AA9716" s="1" t="s">
        <v>16</v>
      </c>
      <c r="AB9716" s="3" t="s">
        <v>12</v>
      </c>
      <c r="AC9716" s="23" t="s">
        <v>37801</v>
      </c>
      <c r="AD9716" s="23" t="s">
        <v>46688</v>
      </c>
      <c r="AE9716" t="s">
        <v>35394</v>
      </c>
    </row>
    <row r="9717" spans="1:31" ht="14.25" customHeight="1">
      <c r="A9717" s="1">
        <v>9716</v>
      </c>
      <c r="B9717" s="9" t="s">
        <v>6</v>
      </c>
      <c r="C9717" s="1" t="s">
        <v>5575</v>
      </c>
      <c r="D9717" s="1" t="s">
        <v>773</v>
      </c>
      <c r="E9717" s="1" t="s">
        <v>90</v>
      </c>
      <c r="F9717" s="1" t="s">
        <v>23568</v>
      </c>
      <c r="G9717" s="14">
        <v>9194996409</v>
      </c>
      <c r="H9717" s="1" t="s">
        <v>8</v>
      </c>
      <c r="I9717" s="1" t="s">
        <v>9</v>
      </c>
      <c r="J9717" s="1" t="s">
        <v>70</v>
      </c>
      <c r="K9717" s="3" t="s">
        <v>63</v>
      </c>
      <c r="L9717" s="1" t="s">
        <v>70</v>
      </c>
      <c r="M9717" s="3" t="s">
        <v>213</v>
      </c>
      <c r="N9717" s="3" t="s">
        <v>70</v>
      </c>
      <c r="O9717" s="3" t="s">
        <v>17</v>
      </c>
      <c r="P9717" s="3" t="s">
        <v>70</v>
      </c>
      <c r="Q9717" s="3" t="s">
        <v>42</v>
      </c>
      <c r="R9717" s="3" t="s">
        <v>70</v>
      </c>
      <c r="S9717" s="3" t="s">
        <v>27</v>
      </c>
      <c r="T9717" s="3" t="s">
        <v>70</v>
      </c>
      <c r="U9717" s="3" t="s">
        <v>117</v>
      </c>
      <c r="V9717" s="3" t="s">
        <v>70</v>
      </c>
      <c r="W9717" s="3" t="s">
        <v>178</v>
      </c>
      <c r="X9717" s="3" t="s">
        <v>70</v>
      </c>
      <c r="Y9717" s="3" t="s">
        <v>171</v>
      </c>
      <c r="Z9717" s="1" t="s">
        <v>70</v>
      </c>
      <c r="AA9717" s="1" t="s">
        <v>16</v>
      </c>
      <c r="AB9717" s="3" t="s">
        <v>12</v>
      </c>
      <c r="AC9717" s="23" t="s">
        <v>37801</v>
      </c>
      <c r="AD9717" s="23" t="s">
        <v>46689</v>
      </c>
      <c r="AE9717" t="s">
        <v>35399</v>
      </c>
    </row>
    <row r="9718" spans="1:31" ht="14.25" customHeight="1">
      <c r="A9718" s="1">
        <v>9717</v>
      </c>
      <c r="B9718" s="9" t="s">
        <v>6</v>
      </c>
      <c r="C9718" s="1" t="s">
        <v>5576</v>
      </c>
      <c r="D9718" s="1" t="s">
        <v>5577</v>
      </c>
      <c r="E9718" s="1" t="s">
        <v>5403</v>
      </c>
      <c r="F9718" s="1" t="s">
        <v>23569</v>
      </c>
      <c r="G9718" s="14">
        <v>919099944661</v>
      </c>
      <c r="H9718" s="1" t="s">
        <v>37</v>
      </c>
      <c r="I9718" s="1" t="s">
        <v>41</v>
      </c>
      <c r="J9718" s="1" t="s">
        <v>70</v>
      </c>
      <c r="K9718" s="3" t="s">
        <v>42</v>
      </c>
      <c r="L9718" s="1" t="s">
        <v>70</v>
      </c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1"/>
      <c r="AA9718" s="1" t="s">
        <v>16</v>
      </c>
      <c r="AB9718" s="3" t="s">
        <v>12</v>
      </c>
      <c r="AC9718" s="23" t="s">
        <v>37801</v>
      </c>
      <c r="AD9718" s="23" t="s">
        <v>39335</v>
      </c>
      <c r="AE9718" t="s">
        <v>35394</v>
      </c>
    </row>
    <row r="9719" spans="1:31" ht="14.25" customHeight="1">
      <c r="A9719" s="1">
        <v>9718</v>
      </c>
      <c r="B9719" s="1" t="s">
        <v>54</v>
      </c>
      <c r="C9719" s="1" t="s">
        <v>5608</v>
      </c>
      <c r="D9719" s="1" t="s">
        <v>557</v>
      </c>
      <c r="E9719" s="1" t="s">
        <v>881</v>
      </c>
      <c r="F9719" s="1" t="s">
        <v>23586</v>
      </c>
      <c r="G9719" s="14">
        <v>91411144941</v>
      </c>
      <c r="H9719" s="1" t="s">
        <v>20</v>
      </c>
      <c r="I9719" s="1" t="s">
        <v>9</v>
      </c>
      <c r="J9719" s="1" t="s">
        <v>70</v>
      </c>
      <c r="K9719" s="3" t="s">
        <v>42</v>
      </c>
      <c r="L9719" s="1" t="s">
        <v>70</v>
      </c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1"/>
      <c r="AA9719" s="1" t="s">
        <v>16</v>
      </c>
      <c r="AB9719" s="3" t="s">
        <v>12</v>
      </c>
      <c r="AC9719" s="23" t="s">
        <v>37801</v>
      </c>
      <c r="AD9719" s="23" t="s">
        <v>46690</v>
      </c>
      <c r="AE9719" t="s">
        <v>35409</v>
      </c>
    </row>
    <row r="9720" spans="1:31" ht="14.25" customHeight="1">
      <c r="A9720" s="1">
        <v>9719</v>
      </c>
      <c r="B9720" s="1" t="s">
        <v>54</v>
      </c>
      <c r="C9720" s="1" t="s">
        <v>5620</v>
      </c>
      <c r="D9720" s="1" t="s">
        <v>1046</v>
      </c>
      <c r="E9720" s="1" t="s">
        <v>37184</v>
      </c>
      <c r="F9720" s="1" t="s">
        <v>23591</v>
      </c>
      <c r="G9720" s="14">
        <v>91999490194</v>
      </c>
      <c r="H9720" s="1" t="s">
        <v>20</v>
      </c>
      <c r="I9720" s="1" t="s">
        <v>41</v>
      </c>
      <c r="J9720" s="1" t="s">
        <v>70</v>
      </c>
      <c r="K9720" s="3" t="s">
        <v>42</v>
      </c>
      <c r="L9720" s="1" t="s">
        <v>70</v>
      </c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1"/>
      <c r="AA9720" s="1" t="s">
        <v>16</v>
      </c>
      <c r="AB9720" s="3" t="s">
        <v>12</v>
      </c>
      <c r="AC9720" s="23" t="s">
        <v>37801</v>
      </c>
      <c r="AD9720" s="23" t="s">
        <v>46691</v>
      </c>
      <c r="AE9720" t="s">
        <v>35410</v>
      </c>
    </row>
    <row r="9721" spans="1:31" ht="14.25" customHeight="1">
      <c r="A9721" s="1">
        <v>9720</v>
      </c>
      <c r="B9721" s="1" t="s">
        <v>54</v>
      </c>
      <c r="C9721" s="1" t="s">
        <v>5622</v>
      </c>
      <c r="D9721" s="1" t="s">
        <v>39</v>
      </c>
      <c r="E9721" s="1" t="s">
        <v>90</v>
      </c>
      <c r="F9721" s="1" t="s">
        <v>23593</v>
      </c>
      <c r="G9721" s="14">
        <v>914141909949</v>
      </c>
      <c r="H9721" s="1" t="s">
        <v>20</v>
      </c>
      <c r="I9721" s="1" t="s">
        <v>41</v>
      </c>
      <c r="J9721" s="1" t="s">
        <v>70</v>
      </c>
      <c r="K9721" s="3" t="s">
        <v>42</v>
      </c>
      <c r="L9721" s="1" t="s">
        <v>70</v>
      </c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1"/>
      <c r="AA9721" s="1" t="s">
        <v>16</v>
      </c>
      <c r="AB9721" s="3" t="s">
        <v>12</v>
      </c>
      <c r="AC9721" s="23" t="s">
        <v>37801</v>
      </c>
      <c r="AD9721" s="23" t="s">
        <v>46692</v>
      </c>
      <c r="AE9721" t="s">
        <v>35394</v>
      </c>
    </row>
    <row r="9722" spans="1:31" ht="14.25" customHeight="1">
      <c r="A9722" s="1">
        <v>9721</v>
      </c>
      <c r="B9722" s="1" t="s">
        <v>54</v>
      </c>
      <c r="C9722" s="1" t="s">
        <v>5623</v>
      </c>
      <c r="D9722" s="1" t="s">
        <v>502</v>
      </c>
      <c r="E9722" s="1" t="s">
        <v>40</v>
      </c>
      <c r="F9722" s="1" t="s">
        <v>23594</v>
      </c>
      <c r="G9722" s="14">
        <v>91994466464</v>
      </c>
      <c r="H9722" s="1" t="s">
        <v>20</v>
      </c>
      <c r="I9722" s="1" t="s">
        <v>41</v>
      </c>
      <c r="J9722" s="1" t="s">
        <v>70</v>
      </c>
      <c r="K9722" s="3" t="s">
        <v>42</v>
      </c>
      <c r="L9722" s="1" t="s">
        <v>70</v>
      </c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1"/>
      <c r="AA9722" s="1" t="s">
        <v>16</v>
      </c>
      <c r="AB9722" s="3" t="s">
        <v>12</v>
      </c>
      <c r="AC9722" s="23" t="s">
        <v>37801</v>
      </c>
      <c r="AD9722" s="23" t="s">
        <v>46693</v>
      </c>
      <c r="AE9722" t="s">
        <v>35399</v>
      </c>
    </row>
    <row r="9723" spans="1:31" ht="14.25" customHeight="1">
      <c r="A9723" s="1">
        <v>9722</v>
      </c>
      <c r="B9723" s="1" t="s">
        <v>54</v>
      </c>
      <c r="C9723" s="1" t="s">
        <v>5625</v>
      </c>
      <c r="D9723" s="1" t="s">
        <v>162</v>
      </c>
      <c r="E9723" s="1" t="s">
        <v>36572</v>
      </c>
      <c r="F9723" s="1" t="s">
        <v>31675</v>
      </c>
      <c r="G9723" s="14">
        <v>91400044649</v>
      </c>
      <c r="H9723" s="1" t="s">
        <v>20</v>
      </c>
      <c r="I9723" s="1" t="s">
        <v>41</v>
      </c>
      <c r="J9723" s="1" t="s">
        <v>70</v>
      </c>
      <c r="K9723" s="3" t="s">
        <v>42</v>
      </c>
      <c r="L9723" s="1" t="s">
        <v>70</v>
      </c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1"/>
      <c r="AA9723" s="1" t="s">
        <v>16</v>
      </c>
      <c r="AB9723" s="3" t="s">
        <v>12</v>
      </c>
      <c r="AC9723" s="23" t="s">
        <v>37801</v>
      </c>
      <c r="AD9723" s="23" t="s">
        <v>46694</v>
      </c>
      <c r="AE9723" t="s">
        <v>35394</v>
      </c>
    </row>
    <row r="9724" spans="1:31" ht="14.25" customHeight="1">
      <c r="A9724" s="1">
        <v>9723</v>
      </c>
      <c r="B9724" s="9" t="s">
        <v>6</v>
      </c>
      <c r="C9724" s="1" t="s">
        <v>5629</v>
      </c>
      <c r="D9724" s="1" t="s">
        <v>1354</v>
      </c>
      <c r="E9724" s="1" t="s">
        <v>553</v>
      </c>
      <c r="F9724" s="1" t="s">
        <v>23597</v>
      </c>
      <c r="G9724" s="14">
        <v>919016044146</v>
      </c>
      <c r="H9724" s="1" t="s">
        <v>20</v>
      </c>
      <c r="I9724" s="1" t="s">
        <v>9</v>
      </c>
      <c r="J9724" s="1" t="s">
        <v>70</v>
      </c>
      <c r="K9724" s="3" t="s">
        <v>17</v>
      </c>
      <c r="L9724" s="1" t="s">
        <v>70</v>
      </c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1"/>
      <c r="AA9724" s="1" t="s">
        <v>11</v>
      </c>
      <c r="AB9724" s="3" t="s">
        <v>586</v>
      </c>
      <c r="AC9724" s="23" t="s">
        <v>37801</v>
      </c>
      <c r="AD9724" s="23" t="s">
        <v>46695</v>
      </c>
      <c r="AE9724" t="s">
        <v>35410</v>
      </c>
    </row>
    <row r="9725" spans="1:31" ht="14.25" customHeight="1">
      <c r="A9725" s="1">
        <v>9724</v>
      </c>
      <c r="B9725" s="9" t="s">
        <v>6</v>
      </c>
      <c r="C9725" s="1" t="s">
        <v>5656</v>
      </c>
      <c r="D9725" s="1" t="s">
        <v>3248</v>
      </c>
      <c r="E9725" s="1" t="s">
        <v>5657</v>
      </c>
      <c r="F9725" s="1" t="s">
        <v>5658</v>
      </c>
      <c r="G9725" s="14">
        <v>919444441966</v>
      </c>
      <c r="H9725" s="1" t="s">
        <v>8</v>
      </c>
      <c r="I9725" s="1" t="s">
        <v>41</v>
      </c>
      <c r="J9725" s="1" t="s">
        <v>70</v>
      </c>
      <c r="K9725" s="3" t="s">
        <v>42</v>
      </c>
      <c r="L9725" s="1" t="s">
        <v>70</v>
      </c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1"/>
      <c r="AA9725" s="1" t="s">
        <v>16</v>
      </c>
      <c r="AB9725" s="3" t="s">
        <v>12</v>
      </c>
      <c r="AC9725" s="23" t="s">
        <v>37801</v>
      </c>
      <c r="AD9725" s="23" t="s">
        <v>46696</v>
      </c>
      <c r="AE9725" t="s">
        <v>35409</v>
      </c>
    </row>
    <row r="9726" spans="1:31" ht="14.25" customHeight="1">
      <c r="A9726" s="1">
        <v>9725</v>
      </c>
      <c r="B9726" s="9" t="s">
        <v>6</v>
      </c>
      <c r="C9726" s="1" t="s">
        <v>5688</v>
      </c>
      <c r="D9726" s="1" t="s">
        <v>36011</v>
      </c>
      <c r="E9726" s="1" t="s">
        <v>141</v>
      </c>
      <c r="F9726" s="1" t="s">
        <v>23619</v>
      </c>
      <c r="G9726" s="14">
        <v>916964694944</v>
      </c>
      <c r="H9726" s="1" t="s">
        <v>20</v>
      </c>
      <c r="I9726" s="1" t="s">
        <v>62</v>
      </c>
      <c r="J9726" s="1" t="s">
        <v>70</v>
      </c>
      <c r="K9726" s="3" t="s">
        <v>63</v>
      </c>
      <c r="L9726" s="1" t="s">
        <v>70</v>
      </c>
      <c r="M9726" s="3" t="s">
        <v>213</v>
      </c>
      <c r="N9726" s="3" t="s">
        <v>70</v>
      </c>
      <c r="O9726" s="3" t="s">
        <v>171</v>
      </c>
      <c r="P9726" s="3" t="s">
        <v>70</v>
      </c>
      <c r="Q9726" s="3"/>
      <c r="R9726" s="3"/>
      <c r="S9726" s="3"/>
      <c r="T9726" s="3"/>
      <c r="U9726" s="3"/>
      <c r="V9726" s="3"/>
      <c r="W9726" s="3"/>
      <c r="X9726" s="3"/>
      <c r="Y9726" s="3"/>
      <c r="Z9726" s="1"/>
      <c r="AA9726" s="1" t="s">
        <v>16</v>
      </c>
      <c r="AB9726" s="3" t="s">
        <v>12</v>
      </c>
      <c r="AC9726" s="23" t="s">
        <v>37801</v>
      </c>
      <c r="AD9726" s="23" t="s">
        <v>46697</v>
      </c>
      <c r="AE9726" t="s">
        <v>35409</v>
      </c>
    </row>
    <row r="9727" spans="1:31" ht="14.25" customHeight="1">
      <c r="A9727" s="1">
        <v>9726</v>
      </c>
      <c r="B9727" s="9" t="s">
        <v>6</v>
      </c>
      <c r="C9727" s="1" t="s">
        <v>5726</v>
      </c>
      <c r="D9727" s="1" t="s">
        <v>4417</v>
      </c>
      <c r="E9727" s="1" t="s">
        <v>40</v>
      </c>
      <c r="F9727" s="1" t="s">
        <v>23636</v>
      </c>
      <c r="G9727" s="14">
        <v>91944401041</v>
      </c>
      <c r="H9727" s="1" t="s">
        <v>15</v>
      </c>
      <c r="I9727" s="1" t="s">
        <v>41</v>
      </c>
      <c r="J9727" s="1" t="s">
        <v>70</v>
      </c>
      <c r="K9727" s="3" t="s">
        <v>42</v>
      </c>
      <c r="L9727" s="1" t="s">
        <v>70</v>
      </c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1"/>
      <c r="AA9727" s="1" t="s">
        <v>16</v>
      </c>
      <c r="AB9727" s="3" t="s">
        <v>12</v>
      </c>
      <c r="AC9727" s="23" t="s">
        <v>37801</v>
      </c>
      <c r="AD9727" s="23" t="s">
        <v>46698</v>
      </c>
      <c r="AE9727" t="s">
        <v>35399</v>
      </c>
    </row>
    <row r="9728" spans="1:31" ht="14.25" customHeight="1">
      <c r="A9728" s="1">
        <v>9727</v>
      </c>
      <c r="B9728" s="9" t="s">
        <v>6</v>
      </c>
      <c r="C9728" s="1" t="s">
        <v>5783</v>
      </c>
      <c r="D9728" s="1" t="s">
        <v>5784</v>
      </c>
      <c r="E9728" s="1" t="s">
        <v>558</v>
      </c>
      <c r="F9728" s="1" t="s">
        <v>23660</v>
      </c>
      <c r="G9728" s="14">
        <v>91464449941</v>
      </c>
      <c r="H9728" s="1" t="s">
        <v>8</v>
      </c>
      <c r="I9728" s="1" t="s">
        <v>9</v>
      </c>
      <c r="J9728" s="1" t="s">
        <v>70</v>
      </c>
      <c r="K9728" s="3" t="s">
        <v>42</v>
      </c>
      <c r="L9728" s="1" t="s">
        <v>70</v>
      </c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1"/>
      <c r="AA9728" s="1" t="s">
        <v>16</v>
      </c>
      <c r="AB9728" s="3" t="s">
        <v>12</v>
      </c>
      <c r="AC9728" s="23" t="s">
        <v>37802</v>
      </c>
      <c r="AD9728" s="23" t="s">
        <v>46699</v>
      </c>
      <c r="AE9728" t="s">
        <v>35399</v>
      </c>
    </row>
    <row r="9729" spans="1:31" ht="14.25" customHeight="1">
      <c r="A9729" s="1">
        <v>9728</v>
      </c>
      <c r="B9729" s="9" t="s">
        <v>6</v>
      </c>
      <c r="C9729" s="1" t="s">
        <v>5802</v>
      </c>
      <c r="D9729" s="1" t="s">
        <v>1160</v>
      </c>
      <c r="E9729" s="1" t="s">
        <v>53</v>
      </c>
      <c r="F9729" s="1" t="s">
        <v>5803</v>
      </c>
      <c r="G9729" s="14">
        <v>91944949444</v>
      </c>
      <c r="H9729" s="1" t="s">
        <v>132</v>
      </c>
      <c r="I9729" s="1" t="s">
        <v>9</v>
      </c>
      <c r="J9729" s="1" t="s">
        <v>70</v>
      </c>
      <c r="K9729" s="3" t="s">
        <v>27</v>
      </c>
      <c r="L9729" s="1" t="s">
        <v>70</v>
      </c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1"/>
      <c r="AA9729" s="1" t="s">
        <v>16</v>
      </c>
      <c r="AB9729" s="3" t="s">
        <v>12</v>
      </c>
      <c r="AC9729" s="23" t="s">
        <v>37802</v>
      </c>
      <c r="AD9729" s="23" t="s">
        <v>46700</v>
      </c>
      <c r="AE9729" t="s">
        <v>35399</v>
      </c>
    </row>
    <row r="9730" spans="1:31" ht="14.25" customHeight="1">
      <c r="A9730" s="1">
        <v>9729</v>
      </c>
      <c r="B9730" s="9" t="s">
        <v>6</v>
      </c>
      <c r="C9730" s="1" t="s">
        <v>5820</v>
      </c>
      <c r="D9730" s="1" t="s">
        <v>568</v>
      </c>
      <c r="E9730" s="1" t="s">
        <v>40</v>
      </c>
      <c r="F9730" s="1" t="s">
        <v>23670</v>
      </c>
      <c r="G9730" s="14">
        <v>919446640199</v>
      </c>
      <c r="H9730" s="1" t="s">
        <v>8</v>
      </c>
      <c r="I9730" s="1" t="s">
        <v>9</v>
      </c>
      <c r="J9730" s="1" t="s">
        <v>70</v>
      </c>
      <c r="K9730" s="3" t="s">
        <v>17</v>
      </c>
      <c r="L9730" s="1" t="s">
        <v>70</v>
      </c>
      <c r="M9730" s="4" t="s">
        <v>42</v>
      </c>
      <c r="N9730" s="3" t="s">
        <v>70</v>
      </c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1"/>
      <c r="AA9730" s="1" t="s">
        <v>16</v>
      </c>
      <c r="AB9730" s="3" t="s">
        <v>12</v>
      </c>
      <c r="AC9730" s="23" t="s">
        <v>37802</v>
      </c>
      <c r="AD9730" s="23" t="s">
        <v>46701</v>
      </c>
      <c r="AE9730" t="s">
        <v>35399</v>
      </c>
    </row>
    <row r="9731" spans="1:31" ht="14.25" customHeight="1">
      <c r="A9731" s="1">
        <v>9730</v>
      </c>
      <c r="B9731" s="9" t="s">
        <v>6</v>
      </c>
      <c r="C9731" s="1" t="s">
        <v>5862</v>
      </c>
      <c r="D9731" s="1" t="s">
        <v>2211</v>
      </c>
      <c r="E9731" s="1" t="s">
        <v>40</v>
      </c>
      <c r="F9731" s="1" t="s">
        <v>23688</v>
      </c>
      <c r="G9731" s="14">
        <v>914400694</v>
      </c>
      <c r="H9731" s="1" t="s">
        <v>15</v>
      </c>
      <c r="I9731" s="1" t="s">
        <v>33</v>
      </c>
      <c r="J9731" s="1" t="s">
        <v>70</v>
      </c>
      <c r="K9731" s="3" t="s">
        <v>42</v>
      </c>
      <c r="L9731" s="1" t="s">
        <v>70</v>
      </c>
      <c r="M9731" s="3" t="s">
        <v>178</v>
      </c>
      <c r="N9731" s="3" t="s">
        <v>70</v>
      </c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1"/>
      <c r="AA9731" s="1" t="s">
        <v>16</v>
      </c>
      <c r="AB9731" s="3" t="s">
        <v>12</v>
      </c>
      <c r="AC9731" s="23" t="s">
        <v>37802</v>
      </c>
      <c r="AD9731" s="23" t="s">
        <v>46702</v>
      </c>
      <c r="AE9731" t="s">
        <v>35410</v>
      </c>
    </row>
    <row r="9732" spans="1:31" ht="14.25" customHeight="1">
      <c r="A9732" s="1">
        <v>9731</v>
      </c>
      <c r="B9732" s="1" t="s">
        <v>54</v>
      </c>
      <c r="C9732" s="1" t="s">
        <v>5937</v>
      </c>
      <c r="D9732" s="1" t="s">
        <v>5938</v>
      </c>
      <c r="E9732" s="1" t="s">
        <v>2291</v>
      </c>
      <c r="F9732" s="1" t="s">
        <v>33944</v>
      </c>
      <c r="G9732" s="14">
        <v>9199194999</v>
      </c>
      <c r="H9732" s="1" t="s">
        <v>20</v>
      </c>
      <c r="I9732" s="1" t="s">
        <v>9</v>
      </c>
      <c r="J9732" s="1" t="s">
        <v>70</v>
      </c>
      <c r="K9732" s="3" t="s">
        <v>17</v>
      </c>
      <c r="L9732" s="1" t="s">
        <v>70</v>
      </c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1"/>
      <c r="AA9732" s="1" t="s">
        <v>11</v>
      </c>
      <c r="AB9732" s="3" t="s">
        <v>13</v>
      </c>
      <c r="AC9732" s="23" t="s">
        <v>37802</v>
      </c>
      <c r="AD9732" s="23" t="s">
        <v>46703</v>
      </c>
      <c r="AE9732" t="s">
        <v>35410</v>
      </c>
    </row>
    <row r="9733" spans="1:31" ht="14.25" customHeight="1">
      <c r="A9733" s="1">
        <v>9732</v>
      </c>
      <c r="B9733" s="1" t="s">
        <v>54</v>
      </c>
      <c r="C9733" s="1" t="s">
        <v>5955</v>
      </c>
      <c r="D9733" s="1" t="s">
        <v>1136</v>
      </c>
      <c r="E9733" s="1" t="s">
        <v>36855</v>
      </c>
      <c r="F9733" s="1" t="s">
        <v>23728</v>
      </c>
      <c r="G9733" s="14">
        <v>9199604906</v>
      </c>
      <c r="H9733" s="1" t="s">
        <v>8</v>
      </c>
      <c r="I9733" s="1" t="s">
        <v>41</v>
      </c>
      <c r="J9733" s="1" t="s">
        <v>70</v>
      </c>
      <c r="K9733" s="3" t="s">
        <v>42</v>
      </c>
      <c r="L9733" s="1" t="s">
        <v>70</v>
      </c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1"/>
      <c r="AA9733" s="1" t="s">
        <v>16</v>
      </c>
      <c r="AB9733" s="3" t="s">
        <v>12</v>
      </c>
      <c r="AC9733" s="23" t="s">
        <v>37802</v>
      </c>
      <c r="AD9733" s="23" t="s">
        <v>46704</v>
      </c>
      <c r="AE9733" t="s">
        <v>35409</v>
      </c>
    </row>
    <row r="9734" spans="1:31" ht="14.25" customHeight="1">
      <c r="A9734" s="1">
        <v>9733</v>
      </c>
      <c r="B9734" s="1" t="s">
        <v>54</v>
      </c>
      <c r="C9734" s="1" t="s">
        <v>5956</v>
      </c>
      <c r="D9734" s="1" t="s">
        <v>2530</v>
      </c>
      <c r="E9734" s="1" t="s">
        <v>139</v>
      </c>
      <c r="F9734" s="1" t="s">
        <v>23729</v>
      </c>
      <c r="G9734" s="14">
        <v>91991961419</v>
      </c>
      <c r="H9734" s="1" t="s">
        <v>8</v>
      </c>
      <c r="I9734" s="1" t="s">
        <v>41</v>
      </c>
      <c r="J9734" s="1" t="s">
        <v>70</v>
      </c>
      <c r="K9734" s="3" t="s">
        <v>27</v>
      </c>
      <c r="L9734" s="1" t="s">
        <v>70</v>
      </c>
      <c r="M9734" s="3" t="s">
        <v>178</v>
      </c>
      <c r="N9734" s="3" t="s">
        <v>70</v>
      </c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1"/>
      <c r="AA9734" s="1" t="s">
        <v>16</v>
      </c>
      <c r="AB9734" s="3" t="s">
        <v>12</v>
      </c>
      <c r="AC9734" s="23" t="s">
        <v>37802</v>
      </c>
      <c r="AD9734" s="23" t="s">
        <v>46705</v>
      </c>
      <c r="AE9734" t="s">
        <v>35410</v>
      </c>
    </row>
    <row r="9735" spans="1:31" ht="14.25" customHeight="1">
      <c r="A9735" s="1">
        <v>9734</v>
      </c>
      <c r="B9735" s="1" t="s">
        <v>54</v>
      </c>
      <c r="C9735" s="1" t="s">
        <v>5988</v>
      </c>
      <c r="D9735" s="1" t="s">
        <v>1322</v>
      </c>
      <c r="E9735" s="1" t="s">
        <v>139</v>
      </c>
      <c r="F9735" s="1" t="s">
        <v>23742</v>
      </c>
      <c r="G9735" s="14">
        <v>9194460164</v>
      </c>
      <c r="H9735" s="1" t="s">
        <v>20</v>
      </c>
      <c r="I9735" s="1" t="s">
        <v>9</v>
      </c>
      <c r="J9735" s="1" t="s">
        <v>70</v>
      </c>
      <c r="K9735" s="3" t="s">
        <v>42</v>
      </c>
      <c r="L9735" s="1" t="s">
        <v>70</v>
      </c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1"/>
      <c r="AA9735" s="1" t="s">
        <v>16</v>
      </c>
      <c r="AB9735" s="3" t="s">
        <v>12</v>
      </c>
      <c r="AC9735" s="23" t="s">
        <v>37802</v>
      </c>
      <c r="AD9735" s="23" t="s">
        <v>46706</v>
      </c>
      <c r="AE9735" t="s">
        <v>35409</v>
      </c>
    </row>
    <row r="9736" spans="1:31" ht="14.25" customHeight="1">
      <c r="A9736" s="1">
        <v>9735</v>
      </c>
      <c r="B9736" s="1" t="s">
        <v>54</v>
      </c>
      <c r="C9736" s="1" t="s">
        <v>5990</v>
      </c>
      <c r="D9736" s="1" t="s">
        <v>1136</v>
      </c>
      <c r="E9736" s="1" t="s">
        <v>724</v>
      </c>
      <c r="F9736" s="1" t="s">
        <v>23743</v>
      </c>
      <c r="G9736" s="14">
        <v>919919906449</v>
      </c>
      <c r="H9736" s="1" t="s">
        <v>15</v>
      </c>
      <c r="I9736" s="1" t="s">
        <v>9</v>
      </c>
      <c r="J9736" s="1" t="s">
        <v>70</v>
      </c>
      <c r="K9736" s="3" t="s">
        <v>42</v>
      </c>
      <c r="L9736" s="1" t="s">
        <v>70</v>
      </c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1"/>
      <c r="AA9736" s="1" t="s">
        <v>16</v>
      </c>
      <c r="AB9736" s="3" t="s">
        <v>12</v>
      </c>
      <c r="AC9736" s="23" t="s">
        <v>37802</v>
      </c>
      <c r="AD9736" s="23" t="s">
        <v>46707</v>
      </c>
      <c r="AE9736" t="s">
        <v>35399</v>
      </c>
    </row>
    <row r="9737" spans="1:31" ht="14.25" customHeight="1">
      <c r="A9737" s="1">
        <v>9736</v>
      </c>
      <c r="B9737" s="1" t="s">
        <v>54</v>
      </c>
      <c r="C9737" s="1" t="s">
        <v>5991</v>
      </c>
      <c r="D9737" s="1" t="s">
        <v>6087</v>
      </c>
      <c r="E9737" s="1" t="s">
        <v>7676</v>
      </c>
      <c r="F9737" s="1" t="s">
        <v>31720</v>
      </c>
      <c r="G9737" s="14">
        <v>91946444994</v>
      </c>
      <c r="H9737" s="1" t="s">
        <v>15</v>
      </c>
      <c r="I9737" s="1" t="s">
        <v>41</v>
      </c>
      <c r="J9737" s="1" t="s">
        <v>70</v>
      </c>
      <c r="K9737" s="3" t="s">
        <v>42</v>
      </c>
      <c r="L9737" s="1" t="s">
        <v>70</v>
      </c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1"/>
      <c r="AA9737" s="1" t="s">
        <v>16</v>
      </c>
      <c r="AB9737" s="3" t="s">
        <v>12</v>
      </c>
      <c r="AC9737" s="23" t="s">
        <v>37802</v>
      </c>
      <c r="AD9737" s="23" t="s">
        <v>46708</v>
      </c>
      <c r="AE9737" t="s">
        <v>35410</v>
      </c>
    </row>
    <row r="9738" spans="1:31" ht="14.25" customHeight="1">
      <c r="A9738" s="1">
        <v>9737</v>
      </c>
      <c r="B9738" s="1" t="s">
        <v>54</v>
      </c>
      <c r="C9738" s="1" t="s">
        <v>5993</v>
      </c>
      <c r="D9738" s="1" t="s">
        <v>65</v>
      </c>
      <c r="E9738" s="1" t="s">
        <v>495</v>
      </c>
      <c r="F9738" s="1" t="s">
        <v>33953</v>
      </c>
      <c r="G9738" s="14">
        <v>91944499491</v>
      </c>
      <c r="H9738" s="1" t="s">
        <v>8</v>
      </c>
      <c r="I9738" s="1" t="s">
        <v>41</v>
      </c>
      <c r="J9738" s="1" t="s">
        <v>70</v>
      </c>
      <c r="K9738" s="3" t="s">
        <v>42</v>
      </c>
      <c r="L9738" s="1" t="s">
        <v>70</v>
      </c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1"/>
      <c r="AA9738" s="1" t="s">
        <v>16</v>
      </c>
      <c r="AB9738" s="3" t="s">
        <v>12</v>
      </c>
      <c r="AC9738" s="23" t="s">
        <v>37802</v>
      </c>
      <c r="AD9738" s="23" t="s">
        <v>46709</v>
      </c>
      <c r="AE9738" t="s">
        <v>35410</v>
      </c>
    </row>
    <row r="9739" spans="1:31" ht="14.25" customHeight="1">
      <c r="A9739" s="1">
        <v>9738</v>
      </c>
      <c r="B9739" s="1" t="s">
        <v>54</v>
      </c>
      <c r="C9739" s="1" t="s">
        <v>6002</v>
      </c>
      <c r="D9739" s="1" t="s">
        <v>1025</v>
      </c>
      <c r="E9739" s="1" t="s">
        <v>774</v>
      </c>
      <c r="F9739" s="1" t="s">
        <v>23749</v>
      </c>
      <c r="G9739" s="14">
        <v>9199946616</v>
      </c>
      <c r="H9739" s="1" t="s">
        <v>8</v>
      </c>
      <c r="I9739" s="1" t="s">
        <v>9</v>
      </c>
      <c r="J9739" s="1" t="s">
        <v>70</v>
      </c>
      <c r="K9739" s="3" t="s">
        <v>42</v>
      </c>
      <c r="L9739" s="1" t="s">
        <v>70</v>
      </c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1"/>
      <c r="AA9739" s="1" t="s">
        <v>16</v>
      </c>
      <c r="AB9739" s="3" t="s">
        <v>12</v>
      </c>
      <c r="AC9739" s="23" t="s">
        <v>37802</v>
      </c>
      <c r="AD9739" s="23" t="s">
        <v>46710</v>
      </c>
      <c r="AE9739" t="s">
        <v>35409</v>
      </c>
    </row>
    <row r="9740" spans="1:31" ht="14.25" customHeight="1">
      <c r="A9740" s="1">
        <v>9739</v>
      </c>
      <c r="B9740" s="9" t="s">
        <v>6</v>
      </c>
      <c r="C9740" s="1" t="s">
        <v>6004</v>
      </c>
      <c r="D9740" s="1" t="s">
        <v>280</v>
      </c>
      <c r="E9740" s="1" t="s">
        <v>3656</v>
      </c>
      <c r="F9740" s="1" t="s">
        <v>23750</v>
      </c>
      <c r="G9740" s="14">
        <v>91964999940</v>
      </c>
      <c r="H9740" s="1" t="s">
        <v>20</v>
      </c>
      <c r="I9740" s="1" t="s">
        <v>41</v>
      </c>
      <c r="J9740" s="1" t="s">
        <v>70</v>
      </c>
      <c r="K9740" s="3" t="s">
        <v>17</v>
      </c>
      <c r="L9740" s="1" t="s">
        <v>70</v>
      </c>
      <c r="M9740" s="4" t="s">
        <v>42</v>
      </c>
      <c r="N9740" s="3" t="s">
        <v>70</v>
      </c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1"/>
      <c r="AA9740" s="1" t="s">
        <v>16</v>
      </c>
      <c r="AB9740" s="3" t="s">
        <v>12</v>
      </c>
      <c r="AC9740" s="23" t="s">
        <v>37802</v>
      </c>
      <c r="AD9740" s="23" t="s">
        <v>46711</v>
      </c>
      <c r="AE9740" t="s">
        <v>35410</v>
      </c>
    </row>
    <row r="9741" spans="1:31" ht="14.25" customHeight="1">
      <c r="A9741" s="1">
        <v>9740</v>
      </c>
      <c r="B9741" s="9" t="s">
        <v>6</v>
      </c>
      <c r="C9741" s="1" t="s">
        <v>6019</v>
      </c>
      <c r="D9741" s="1" t="s">
        <v>3071</v>
      </c>
      <c r="E9741" s="1" t="s">
        <v>328</v>
      </c>
      <c r="F9741" s="1" t="s">
        <v>23760</v>
      </c>
      <c r="G9741" s="14">
        <v>919099666469</v>
      </c>
      <c r="H9741" s="1" t="s">
        <v>15</v>
      </c>
      <c r="I9741" s="1" t="s">
        <v>41</v>
      </c>
      <c r="J9741" s="1" t="s">
        <v>70</v>
      </c>
      <c r="K9741" s="3" t="s">
        <v>42</v>
      </c>
      <c r="L9741" s="1" t="s">
        <v>70</v>
      </c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1"/>
      <c r="AA9741" s="1" t="s">
        <v>16</v>
      </c>
      <c r="AB9741" s="3" t="s">
        <v>12</v>
      </c>
      <c r="AC9741" s="23" t="s">
        <v>37802</v>
      </c>
      <c r="AD9741" s="23" t="s">
        <v>46712</v>
      </c>
      <c r="AE9741" t="s">
        <v>35399</v>
      </c>
    </row>
    <row r="9742" spans="1:31" ht="14.25" customHeight="1">
      <c r="A9742" s="1">
        <v>9741</v>
      </c>
      <c r="B9742" s="1" t="s">
        <v>54</v>
      </c>
      <c r="C9742" s="1" t="s">
        <v>6027</v>
      </c>
      <c r="D9742" s="1" t="s">
        <v>65</v>
      </c>
      <c r="E9742" s="1" t="s">
        <v>788</v>
      </c>
      <c r="F9742" s="1" t="s">
        <v>23763</v>
      </c>
      <c r="G9742" s="14">
        <v>91990444694</v>
      </c>
      <c r="H9742" s="1" t="s">
        <v>15</v>
      </c>
      <c r="I9742" s="1" t="s">
        <v>9</v>
      </c>
      <c r="J9742" s="1" t="s">
        <v>70</v>
      </c>
      <c r="K9742" s="3" t="s">
        <v>17</v>
      </c>
      <c r="L9742" s="1" t="s">
        <v>70</v>
      </c>
      <c r="M9742" s="4" t="s">
        <v>42</v>
      </c>
      <c r="N9742" s="3" t="s">
        <v>70</v>
      </c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1"/>
      <c r="AA9742" s="1" t="s">
        <v>16</v>
      </c>
      <c r="AB9742" s="3" t="s">
        <v>12</v>
      </c>
      <c r="AC9742" s="23" t="s">
        <v>37802</v>
      </c>
      <c r="AD9742" s="23" t="s">
        <v>46713</v>
      </c>
      <c r="AE9742" t="s">
        <v>35394</v>
      </c>
    </row>
    <row r="9743" spans="1:31" ht="14.25" customHeight="1">
      <c r="A9743" s="1">
        <v>9742</v>
      </c>
      <c r="B9743" s="1" t="s">
        <v>54</v>
      </c>
      <c r="C9743" s="1" t="s">
        <v>6035</v>
      </c>
      <c r="D9743" s="1" t="s">
        <v>6036</v>
      </c>
      <c r="E9743" s="1" t="s">
        <v>40</v>
      </c>
      <c r="F9743" s="1" t="s">
        <v>6037</v>
      </c>
      <c r="G9743" s="14">
        <v>919946460064</v>
      </c>
      <c r="H9743" s="1" t="s">
        <v>37</v>
      </c>
      <c r="I9743" s="1" t="s">
        <v>41</v>
      </c>
      <c r="J9743" s="1" t="s">
        <v>70</v>
      </c>
      <c r="K9743" s="3" t="s">
        <v>42</v>
      </c>
      <c r="L9743" s="1" t="s">
        <v>70</v>
      </c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1"/>
      <c r="AA9743" s="1" t="s">
        <v>16</v>
      </c>
      <c r="AB9743" s="3" t="s">
        <v>12</v>
      </c>
      <c r="AC9743" s="23" t="s">
        <v>37802</v>
      </c>
      <c r="AD9743" s="23" t="s">
        <v>46714</v>
      </c>
      <c r="AE9743" t="s">
        <v>35409</v>
      </c>
    </row>
    <row r="9744" spans="1:31" ht="14.25" customHeight="1">
      <c r="A9744" s="1">
        <v>9743</v>
      </c>
      <c r="B9744" s="1" t="s">
        <v>54</v>
      </c>
      <c r="C9744" s="1" t="s">
        <v>6039</v>
      </c>
      <c r="D9744" s="1" t="s">
        <v>1576</v>
      </c>
      <c r="E9744" s="1" t="s">
        <v>1577</v>
      </c>
      <c r="F9744" s="1" t="s">
        <v>31724</v>
      </c>
      <c r="G9744" s="14">
        <v>919044606610</v>
      </c>
      <c r="H9744" s="1" t="s">
        <v>46</v>
      </c>
      <c r="I9744" s="1" t="s">
        <v>41</v>
      </c>
      <c r="J9744" s="1" t="s">
        <v>70</v>
      </c>
      <c r="K9744" s="3" t="s">
        <v>42</v>
      </c>
      <c r="L9744" s="1" t="s">
        <v>70</v>
      </c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1"/>
      <c r="AA9744" s="1" t="s">
        <v>16</v>
      </c>
      <c r="AB9744" s="3" t="s">
        <v>12</v>
      </c>
      <c r="AC9744" s="23" t="s">
        <v>37802</v>
      </c>
      <c r="AD9744" s="23" t="s">
        <v>46715</v>
      </c>
      <c r="AE9744" t="s">
        <v>35394</v>
      </c>
    </row>
    <row r="9745" spans="1:31" ht="14.25" customHeight="1">
      <c r="A9745" s="1">
        <v>9744</v>
      </c>
      <c r="B9745" s="9" t="s">
        <v>6</v>
      </c>
      <c r="C9745" s="1" t="s">
        <v>6043</v>
      </c>
      <c r="D9745" s="1" t="s">
        <v>2169</v>
      </c>
      <c r="E9745" s="1" t="s">
        <v>6044</v>
      </c>
      <c r="F9745" s="1" t="s">
        <v>23773</v>
      </c>
      <c r="G9745" s="14">
        <v>9194406466</v>
      </c>
      <c r="H9745" s="1" t="s">
        <v>15</v>
      </c>
      <c r="I9745" s="1" t="s">
        <v>9</v>
      </c>
      <c r="J9745" s="1" t="s">
        <v>70</v>
      </c>
      <c r="K9745" s="3" t="s">
        <v>27</v>
      </c>
      <c r="L9745" s="1" t="s">
        <v>70</v>
      </c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1"/>
      <c r="AA9745" s="1" t="s">
        <v>16</v>
      </c>
      <c r="AB9745" s="3" t="s">
        <v>12</v>
      </c>
      <c r="AC9745" s="23" t="s">
        <v>37802</v>
      </c>
      <c r="AD9745" s="23" t="s">
        <v>46716</v>
      </c>
      <c r="AE9745" t="s">
        <v>35410</v>
      </c>
    </row>
    <row r="9746" spans="1:31" ht="14.25" customHeight="1">
      <c r="A9746" s="1">
        <v>9745</v>
      </c>
      <c r="B9746" s="1" t="s">
        <v>54</v>
      </c>
      <c r="C9746" s="1" t="s">
        <v>6053</v>
      </c>
      <c r="D9746" s="1" t="s">
        <v>1286</v>
      </c>
      <c r="E9746" s="1" t="s">
        <v>37185</v>
      </c>
      <c r="F9746" s="1" t="s">
        <v>23778</v>
      </c>
      <c r="G9746" s="14">
        <v>91994641016</v>
      </c>
      <c r="H9746" s="1" t="s">
        <v>15</v>
      </c>
      <c r="I9746" s="1" t="s">
        <v>41</v>
      </c>
      <c r="J9746" s="1" t="s">
        <v>70</v>
      </c>
      <c r="K9746" s="3" t="s">
        <v>42</v>
      </c>
      <c r="L9746" s="1" t="s">
        <v>70</v>
      </c>
      <c r="M9746" s="3" t="s">
        <v>27</v>
      </c>
      <c r="N9746" s="3" t="s">
        <v>70</v>
      </c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1"/>
      <c r="AA9746" s="1" t="s">
        <v>16</v>
      </c>
      <c r="AB9746" s="3" t="s">
        <v>12</v>
      </c>
      <c r="AC9746" s="23" t="s">
        <v>37802</v>
      </c>
      <c r="AD9746" s="23" t="s">
        <v>46717</v>
      </c>
      <c r="AE9746" t="s">
        <v>35399</v>
      </c>
    </row>
    <row r="9747" spans="1:31" ht="14.25" customHeight="1">
      <c r="A9747" s="1">
        <v>9746</v>
      </c>
      <c r="B9747" s="1" t="s">
        <v>54</v>
      </c>
      <c r="C9747" s="1" t="s">
        <v>6070</v>
      </c>
      <c r="D9747" s="1" t="s">
        <v>36012</v>
      </c>
      <c r="E9747" s="1" t="s">
        <v>9433</v>
      </c>
      <c r="F9747" s="1" t="s">
        <v>23786</v>
      </c>
      <c r="G9747" s="14">
        <v>9194460696</v>
      </c>
      <c r="H9747" s="1" t="s">
        <v>8</v>
      </c>
      <c r="I9747" s="1" t="s">
        <v>9</v>
      </c>
      <c r="J9747" s="1" t="s">
        <v>70</v>
      </c>
      <c r="K9747" s="3" t="s">
        <v>42</v>
      </c>
      <c r="L9747" s="1" t="s">
        <v>70</v>
      </c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1"/>
      <c r="AA9747" s="1" t="s">
        <v>16</v>
      </c>
      <c r="AB9747" s="3" t="s">
        <v>12</v>
      </c>
      <c r="AC9747" s="23" t="s">
        <v>37802</v>
      </c>
      <c r="AD9747" s="23" t="s">
        <v>46718</v>
      </c>
      <c r="AE9747" t="s">
        <v>35399</v>
      </c>
    </row>
    <row r="9748" spans="1:31" ht="14.25" customHeight="1">
      <c r="A9748" s="1">
        <v>9747</v>
      </c>
      <c r="B9748" s="1" t="s">
        <v>54</v>
      </c>
      <c r="C9748" s="1" t="s">
        <v>6075</v>
      </c>
      <c r="D9748" s="1" t="s">
        <v>1625</v>
      </c>
      <c r="E9748" s="1" t="s">
        <v>774</v>
      </c>
      <c r="F9748" s="1" t="s">
        <v>23790</v>
      </c>
      <c r="G9748" s="14">
        <v>9144044111</v>
      </c>
      <c r="H9748" s="1" t="s">
        <v>46</v>
      </c>
      <c r="I9748" s="1" t="s">
        <v>41</v>
      </c>
      <c r="J9748" s="1" t="s">
        <v>70</v>
      </c>
      <c r="K9748" s="3" t="s">
        <v>42</v>
      </c>
      <c r="L9748" s="1" t="s">
        <v>70</v>
      </c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1"/>
      <c r="AA9748" s="1" t="s">
        <v>16</v>
      </c>
      <c r="AB9748" s="3" t="s">
        <v>12</v>
      </c>
      <c r="AC9748" s="23" t="s">
        <v>37802</v>
      </c>
      <c r="AD9748" s="23" t="s">
        <v>46719</v>
      </c>
      <c r="AE9748" t="s">
        <v>35394</v>
      </c>
    </row>
    <row r="9749" spans="1:31" ht="14.25" customHeight="1">
      <c r="A9749" s="1">
        <v>9748</v>
      </c>
      <c r="B9749" s="1" t="s">
        <v>54</v>
      </c>
      <c r="C9749" s="1" t="s">
        <v>6088</v>
      </c>
      <c r="D9749" s="1" t="s">
        <v>350</v>
      </c>
      <c r="E9749" s="1" t="s">
        <v>53</v>
      </c>
      <c r="F9749" s="1" t="s">
        <v>33959</v>
      </c>
      <c r="G9749" s="14">
        <v>91994494494</v>
      </c>
      <c r="H9749" s="1" t="s">
        <v>8</v>
      </c>
      <c r="I9749" s="1" t="s">
        <v>9</v>
      </c>
      <c r="J9749" s="1" t="s">
        <v>70</v>
      </c>
      <c r="K9749" s="3" t="s">
        <v>42</v>
      </c>
      <c r="L9749" s="1" t="s">
        <v>70</v>
      </c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1"/>
      <c r="AA9749" s="1" t="s">
        <v>16</v>
      </c>
      <c r="AB9749" s="3" t="s">
        <v>12</v>
      </c>
      <c r="AC9749" s="23" t="s">
        <v>37802</v>
      </c>
      <c r="AD9749" s="23" t="s">
        <v>46720</v>
      </c>
      <c r="AE9749" t="s">
        <v>35409</v>
      </c>
    </row>
    <row r="9750" spans="1:31" ht="14.25" customHeight="1">
      <c r="A9750" s="1">
        <v>9749</v>
      </c>
      <c r="B9750" s="1" t="s">
        <v>54</v>
      </c>
      <c r="C9750" s="1" t="s">
        <v>6091</v>
      </c>
      <c r="D9750" s="1" t="s">
        <v>1015</v>
      </c>
      <c r="E9750" s="1" t="s">
        <v>4709</v>
      </c>
      <c r="F9750" s="1" t="s">
        <v>31733</v>
      </c>
      <c r="G9750" s="14">
        <v>91949449440</v>
      </c>
      <c r="H9750" s="1" t="s">
        <v>20</v>
      </c>
      <c r="I9750" s="1" t="s">
        <v>9</v>
      </c>
      <c r="J9750" s="1" t="s">
        <v>70</v>
      </c>
      <c r="K9750" s="3" t="s">
        <v>17</v>
      </c>
      <c r="L9750" s="1" t="s">
        <v>70</v>
      </c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1"/>
      <c r="AA9750" s="1" t="s">
        <v>16</v>
      </c>
      <c r="AB9750" s="3" t="s">
        <v>12</v>
      </c>
      <c r="AC9750" s="23" t="s">
        <v>37802</v>
      </c>
      <c r="AD9750" s="23" t="s">
        <v>46721</v>
      </c>
      <c r="AE9750" t="s">
        <v>35399</v>
      </c>
    </row>
    <row r="9751" spans="1:31" ht="14.25" customHeight="1">
      <c r="A9751" s="1">
        <v>9750</v>
      </c>
      <c r="B9751" s="1" t="s">
        <v>54</v>
      </c>
      <c r="C9751" s="1" t="s">
        <v>6105</v>
      </c>
      <c r="D9751" s="1" t="s">
        <v>4095</v>
      </c>
      <c r="E9751" s="1" t="s">
        <v>37186</v>
      </c>
      <c r="F9751" s="1" t="s">
        <v>23804</v>
      </c>
      <c r="G9751" s="14">
        <v>91964141990</v>
      </c>
      <c r="H9751" s="1" t="s">
        <v>20</v>
      </c>
      <c r="I9751" s="1" t="s">
        <v>9</v>
      </c>
      <c r="J9751" s="1" t="s">
        <v>70</v>
      </c>
      <c r="K9751" s="3" t="s">
        <v>42</v>
      </c>
      <c r="L9751" s="1" t="s">
        <v>70</v>
      </c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1"/>
      <c r="AA9751" s="1" t="s">
        <v>16</v>
      </c>
      <c r="AB9751" s="3" t="s">
        <v>12</v>
      </c>
      <c r="AC9751" s="23" t="s">
        <v>37802</v>
      </c>
      <c r="AD9751" s="23" t="s">
        <v>46722</v>
      </c>
      <c r="AE9751" t="s">
        <v>35399</v>
      </c>
    </row>
    <row r="9752" spans="1:31" ht="14.25" customHeight="1">
      <c r="A9752" s="1">
        <v>9751</v>
      </c>
      <c r="B9752" s="9" t="s">
        <v>6</v>
      </c>
      <c r="C9752" s="1" t="s">
        <v>6106</v>
      </c>
      <c r="D9752" s="1" t="s">
        <v>359</v>
      </c>
      <c r="E9752" s="1" t="s">
        <v>6107</v>
      </c>
      <c r="F9752" s="1" t="s">
        <v>33962</v>
      </c>
      <c r="G9752" s="14">
        <v>914906466414</v>
      </c>
      <c r="H9752" s="1" t="s">
        <v>20</v>
      </c>
      <c r="I9752" s="1" t="s">
        <v>41</v>
      </c>
      <c r="J9752" s="1" t="s">
        <v>70</v>
      </c>
      <c r="K9752" s="3" t="s">
        <v>42</v>
      </c>
      <c r="L9752" s="1" t="s">
        <v>70</v>
      </c>
      <c r="M9752" s="3" t="s">
        <v>178</v>
      </c>
      <c r="N9752" s="3" t="s">
        <v>70</v>
      </c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1"/>
      <c r="AA9752" s="1" t="s">
        <v>16</v>
      </c>
      <c r="AB9752" s="3" t="s">
        <v>12</v>
      </c>
      <c r="AC9752" s="23" t="s">
        <v>37802</v>
      </c>
      <c r="AD9752" s="23" t="s">
        <v>46723</v>
      </c>
      <c r="AE9752" t="s">
        <v>35394</v>
      </c>
    </row>
    <row r="9753" spans="1:31" ht="14.25" customHeight="1">
      <c r="A9753" s="1">
        <v>9752</v>
      </c>
      <c r="B9753" s="9" t="s">
        <v>6</v>
      </c>
      <c r="C9753" s="1" t="s">
        <v>6116</v>
      </c>
      <c r="D9753" s="1" t="s">
        <v>230</v>
      </c>
      <c r="E9753" s="1" t="s">
        <v>1631</v>
      </c>
      <c r="F9753" s="1" t="s">
        <v>31736</v>
      </c>
      <c r="G9753" s="14">
        <v>919446446404</v>
      </c>
      <c r="H9753" s="1" t="s">
        <v>15</v>
      </c>
      <c r="I9753" s="1" t="s">
        <v>33</v>
      </c>
      <c r="J9753" s="1" t="s">
        <v>70</v>
      </c>
      <c r="K9753" s="3" t="s">
        <v>42</v>
      </c>
      <c r="L9753" s="1" t="s">
        <v>70</v>
      </c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1"/>
      <c r="AA9753" s="1" t="s">
        <v>16</v>
      </c>
      <c r="AB9753" s="3" t="s">
        <v>12</v>
      </c>
      <c r="AC9753" s="23" t="s">
        <v>37802</v>
      </c>
      <c r="AD9753" s="23" t="s">
        <v>46724</v>
      </c>
      <c r="AE9753" t="s">
        <v>35394</v>
      </c>
    </row>
    <row r="9754" spans="1:31" ht="14.25" customHeight="1">
      <c r="A9754" s="1">
        <v>9753</v>
      </c>
      <c r="B9754" s="1" t="s">
        <v>54</v>
      </c>
      <c r="C9754" s="1" t="s">
        <v>6126</v>
      </c>
      <c r="D9754" s="1" t="s">
        <v>3356</v>
      </c>
      <c r="E9754" s="1" t="s">
        <v>40</v>
      </c>
      <c r="F9754" s="1" t="s">
        <v>31738</v>
      </c>
      <c r="G9754" s="14">
        <v>91969416400</v>
      </c>
      <c r="H9754" s="1" t="s">
        <v>8</v>
      </c>
      <c r="I9754" s="1" t="s">
        <v>9</v>
      </c>
      <c r="J9754" s="1" t="s">
        <v>70</v>
      </c>
      <c r="K9754" s="3" t="s">
        <v>42</v>
      </c>
      <c r="L9754" s="1" t="s">
        <v>70</v>
      </c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1"/>
      <c r="AA9754" s="1" t="s">
        <v>16</v>
      </c>
      <c r="AB9754" s="3" t="s">
        <v>12</v>
      </c>
      <c r="AC9754" s="23" t="s">
        <v>37802</v>
      </c>
      <c r="AD9754" s="23" t="s">
        <v>46725</v>
      </c>
      <c r="AE9754" t="s">
        <v>35410</v>
      </c>
    </row>
    <row r="9755" spans="1:31" ht="14.25" customHeight="1">
      <c r="A9755" s="1">
        <v>9754</v>
      </c>
      <c r="B9755" s="1" t="s">
        <v>54</v>
      </c>
      <c r="C9755" s="1" t="s">
        <v>6137</v>
      </c>
      <c r="D9755" s="1" t="s">
        <v>2890</v>
      </c>
      <c r="E9755" s="1" t="s">
        <v>1214</v>
      </c>
      <c r="F9755" s="1" t="s">
        <v>6138</v>
      </c>
      <c r="G9755" s="14">
        <v>91944600444</v>
      </c>
      <c r="H9755" s="1" t="s">
        <v>15</v>
      </c>
      <c r="I9755" s="1" t="s">
        <v>9</v>
      </c>
      <c r="J9755" s="1" t="s">
        <v>70</v>
      </c>
      <c r="K9755" s="3" t="s">
        <v>17</v>
      </c>
      <c r="L9755" s="1" t="s">
        <v>70</v>
      </c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1"/>
      <c r="AA9755" s="1" t="s">
        <v>16</v>
      </c>
      <c r="AB9755" s="3" t="s">
        <v>12</v>
      </c>
      <c r="AC9755" s="23" t="s">
        <v>37802</v>
      </c>
      <c r="AD9755" s="23" t="s">
        <v>46726</v>
      </c>
      <c r="AE9755" t="s">
        <v>35399</v>
      </c>
    </row>
    <row r="9756" spans="1:31" ht="14.25" customHeight="1">
      <c r="A9756" s="1">
        <v>9755</v>
      </c>
      <c r="B9756" s="1" t="s">
        <v>54</v>
      </c>
      <c r="C9756" s="1" t="s">
        <v>6140</v>
      </c>
      <c r="D9756" s="1" t="s">
        <v>1015</v>
      </c>
      <c r="E9756" s="1" t="s">
        <v>40</v>
      </c>
      <c r="F9756" s="1" t="s">
        <v>23821</v>
      </c>
      <c r="G9756" s="14">
        <v>91969444914</v>
      </c>
      <c r="H9756" s="1" t="s">
        <v>15</v>
      </c>
      <c r="I9756" s="1" t="s">
        <v>41</v>
      </c>
      <c r="J9756" s="1" t="s">
        <v>70</v>
      </c>
      <c r="K9756" s="3" t="s">
        <v>17</v>
      </c>
      <c r="L9756" s="1" t="s">
        <v>70</v>
      </c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1"/>
      <c r="AA9756" s="1" t="s">
        <v>16</v>
      </c>
      <c r="AB9756" s="3" t="s">
        <v>12</v>
      </c>
      <c r="AC9756" s="23" t="s">
        <v>37802</v>
      </c>
      <c r="AD9756" s="23" t="s">
        <v>41155</v>
      </c>
      <c r="AE9756" t="s">
        <v>35409</v>
      </c>
    </row>
    <row r="9757" spans="1:31" ht="14.25" customHeight="1">
      <c r="A9757" s="1">
        <v>9756</v>
      </c>
      <c r="B9757" s="9" t="s">
        <v>6</v>
      </c>
      <c r="C9757" s="1" t="s">
        <v>6148</v>
      </c>
      <c r="D9757" s="1" t="s">
        <v>58</v>
      </c>
      <c r="E9757" s="1" t="s">
        <v>139</v>
      </c>
      <c r="F9757" s="1" t="s">
        <v>23826</v>
      </c>
      <c r="G9757" s="14">
        <v>919904446096</v>
      </c>
      <c r="H9757" s="1" t="s">
        <v>8</v>
      </c>
      <c r="I9757" s="1" t="s">
        <v>41</v>
      </c>
      <c r="J9757" s="1" t="s">
        <v>70</v>
      </c>
      <c r="K9757" s="3" t="s">
        <v>42</v>
      </c>
      <c r="L9757" s="1" t="s">
        <v>70</v>
      </c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1"/>
      <c r="AA9757" s="1" t="s">
        <v>16</v>
      </c>
      <c r="AB9757" s="3" t="s">
        <v>12</v>
      </c>
      <c r="AC9757" s="23" t="s">
        <v>37802</v>
      </c>
      <c r="AD9757" s="23" t="s">
        <v>41658</v>
      </c>
      <c r="AE9757" t="s">
        <v>35394</v>
      </c>
    </row>
    <row r="9758" spans="1:31" ht="14.25" customHeight="1">
      <c r="A9758" s="1">
        <v>9757</v>
      </c>
      <c r="B9758" s="1" t="s">
        <v>54</v>
      </c>
      <c r="C9758" s="1" t="s">
        <v>6151</v>
      </c>
      <c r="D9758" s="1" t="s">
        <v>36013</v>
      </c>
      <c r="E9758" s="1" t="s">
        <v>37187</v>
      </c>
      <c r="F9758" s="1" t="s">
        <v>23829</v>
      </c>
      <c r="G9758" s="14">
        <v>9191499409</v>
      </c>
      <c r="H9758" s="1" t="s">
        <v>8</v>
      </c>
      <c r="I9758" s="1" t="s">
        <v>9</v>
      </c>
      <c r="J9758" s="1" t="s">
        <v>70</v>
      </c>
      <c r="K9758" s="3" t="s">
        <v>42</v>
      </c>
      <c r="L9758" s="1" t="s">
        <v>70</v>
      </c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1"/>
      <c r="AA9758" s="1" t="s">
        <v>16</v>
      </c>
      <c r="AB9758" s="3" t="s">
        <v>12</v>
      </c>
      <c r="AC9758" s="23" t="s">
        <v>37802</v>
      </c>
      <c r="AD9758" s="23" t="s">
        <v>46727</v>
      </c>
      <c r="AE9758" t="s">
        <v>35410</v>
      </c>
    </row>
    <row r="9759" spans="1:31" ht="14.25" customHeight="1">
      <c r="A9759" s="1">
        <v>9758</v>
      </c>
      <c r="B9759" s="1" t="s">
        <v>54</v>
      </c>
      <c r="C9759" s="1" t="s">
        <v>6159</v>
      </c>
      <c r="D9759" s="1" t="s">
        <v>1506</v>
      </c>
      <c r="E9759" s="1" t="s">
        <v>221</v>
      </c>
      <c r="F9759" s="1" t="s">
        <v>23834</v>
      </c>
      <c r="G9759" s="14">
        <v>91949064944</v>
      </c>
      <c r="H9759" s="1" t="s">
        <v>20</v>
      </c>
      <c r="I9759" s="1" t="s">
        <v>9</v>
      </c>
      <c r="J9759" s="1" t="s">
        <v>70</v>
      </c>
      <c r="K9759" s="3" t="s">
        <v>171</v>
      </c>
      <c r="L9759" s="1" t="s">
        <v>70</v>
      </c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1"/>
      <c r="AA9759" s="1" t="s">
        <v>16</v>
      </c>
      <c r="AB9759" s="3" t="s">
        <v>12</v>
      </c>
      <c r="AC9759" s="23" t="s">
        <v>37802</v>
      </c>
      <c r="AD9759" s="23" t="s">
        <v>46728</v>
      </c>
      <c r="AE9759" t="s">
        <v>35399</v>
      </c>
    </row>
    <row r="9760" spans="1:31" ht="14.25" customHeight="1">
      <c r="A9760" s="1">
        <v>9759</v>
      </c>
      <c r="B9760" s="1" t="s">
        <v>54</v>
      </c>
      <c r="C9760" s="1" t="s">
        <v>6166</v>
      </c>
      <c r="D9760" s="1" t="s">
        <v>9023</v>
      </c>
      <c r="E9760" s="1" t="s">
        <v>2359</v>
      </c>
      <c r="F9760" s="1" t="s">
        <v>23839</v>
      </c>
      <c r="G9760" s="14">
        <v>9194494441</v>
      </c>
      <c r="H9760" s="1" t="s">
        <v>8</v>
      </c>
      <c r="I9760" s="1" t="s">
        <v>41</v>
      </c>
      <c r="J9760" s="1" t="s">
        <v>70</v>
      </c>
      <c r="K9760" s="3" t="s">
        <v>17</v>
      </c>
      <c r="L9760" s="1" t="s">
        <v>70</v>
      </c>
      <c r="M9760" s="4" t="s">
        <v>42</v>
      </c>
      <c r="N9760" s="3" t="s">
        <v>70</v>
      </c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1"/>
      <c r="AA9760" s="1" t="s">
        <v>16</v>
      </c>
      <c r="AB9760" s="3" t="s">
        <v>12</v>
      </c>
      <c r="AC9760" s="23" t="s">
        <v>37802</v>
      </c>
      <c r="AD9760" s="23" t="s">
        <v>46729</v>
      </c>
      <c r="AE9760" t="s">
        <v>35410</v>
      </c>
    </row>
    <row r="9761" spans="1:31" ht="14.25" customHeight="1">
      <c r="A9761" s="1">
        <v>9760</v>
      </c>
      <c r="B9761" s="9" t="s">
        <v>6</v>
      </c>
      <c r="C9761" s="1" t="s">
        <v>6177</v>
      </c>
      <c r="D9761" s="1" t="s">
        <v>1506</v>
      </c>
      <c r="E9761" s="1" t="s">
        <v>139</v>
      </c>
      <c r="F9761" s="1" t="s">
        <v>33963</v>
      </c>
      <c r="G9761" s="14">
        <v>91914444469</v>
      </c>
      <c r="H9761" s="1" t="s">
        <v>8</v>
      </c>
      <c r="I9761" s="1" t="s">
        <v>9</v>
      </c>
      <c r="J9761" s="1" t="s">
        <v>70</v>
      </c>
      <c r="K9761" s="3" t="s">
        <v>17</v>
      </c>
      <c r="L9761" s="1" t="s">
        <v>70</v>
      </c>
      <c r="M9761" s="4" t="s">
        <v>42</v>
      </c>
      <c r="N9761" s="3" t="s">
        <v>70</v>
      </c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1"/>
      <c r="AA9761" s="1" t="s">
        <v>16</v>
      </c>
      <c r="AB9761" s="3" t="s">
        <v>12</v>
      </c>
      <c r="AC9761" s="23" t="s">
        <v>37802</v>
      </c>
      <c r="AD9761" s="23" t="s">
        <v>46730</v>
      </c>
      <c r="AE9761" t="s">
        <v>35410</v>
      </c>
    </row>
    <row r="9762" spans="1:31" ht="14.25" customHeight="1">
      <c r="A9762" s="1">
        <v>9761</v>
      </c>
      <c r="B9762" s="1" t="s">
        <v>54</v>
      </c>
      <c r="C9762" s="1" t="s">
        <v>6179</v>
      </c>
      <c r="D9762" s="1" t="s">
        <v>375</v>
      </c>
      <c r="E9762" s="1" t="s">
        <v>37188</v>
      </c>
      <c r="F9762" s="1" t="s">
        <v>23848</v>
      </c>
      <c r="G9762" s="14">
        <v>91914609644</v>
      </c>
      <c r="H9762" s="1" t="s">
        <v>8</v>
      </c>
      <c r="I9762" s="1" t="s">
        <v>9</v>
      </c>
      <c r="J9762" s="1" t="s">
        <v>70</v>
      </c>
      <c r="K9762" s="3" t="s">
        <v>42</v>
      </c>
      <c r="L9762" s="1" t="s">
        <v>70</v>
      </c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1"/>
      <c r="AA9762" s="1" t="s">
        <v>16</v>
      </c>
      <c r="AB9762" s="3" t="s">
        <v>12</v>
      </c>
      <c r="AC9762" s="23" t="s">
        <v>37802</v>
      </c>
      <c r="AD9762" s="23" t="s">
        <v>46731</v>
      </c>
      <c r="AE9762" t="s">
        <v>35394</v>
      </c>
    </row>
    <row r="9763" spans="1:31" ht="14.25" customHeight="1">
      <c r="A9763" s="1">
        <v>9762</v>
      </c>
      <c r="B9763" s="1" t="s">
        <v>54</v>
      </c>
      <c r="C9763" s="1" t="s">
        <v>6181</v>
      </c>
      <c r="D9763" s="1" t="s">
        <v>2317</v>
      </c>
      <c r="E9763" s="1" t="s">
        <v>37189</v>
      </c>
      <c r="F9763" s="1" t="s">
        <v>23850</v>
      </c>
      <c r="G9763" s="14">
        <v>9194141666</v>
      </c>
      <c r="H9763" s="1" t="s">
        <v>20</v>
      </c>
      <c r="I9763" s="1" t="s">
        <v>9</v>
      </c>
      <c r="J9763" s="1" t="s">
        <v>70</v>
      </c>
      <c r="K9763" s="3" t="s">
        <v>42</v>
      </c>
      <c r="L9763" s="1" t="s">
        <v>70</v>
      </c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1"/>
      <c r="AA9763" s="1" t="s">
        <v>16</v>
      </c>
      <c r="AB9763" s="3" t="s">
        <v>12</v>
      </c>
      <c r="AC9763" s="23" t="s">
        <v>37802</v>
      </c>
      <c r="AD9763" s="23" t="s">
        <v>46732</v>
      </c>
      <c r="AE9763" t="s">
        <v>35410</v>
      </c>
    </row>
    <row r="9764" spans="1:31" ht="14.25" customHeight="1">
      <c r="A9764" s="1">
        <v>9763</v>
      </c>
      <c r="B9764" s="1" t="s">
        <v>54</v>
      </c>
      <c r="C9764" s="1" t="s">
        <v>6187</v>
      </c>
      <c r="D9764" s="1" t="s">
        <v>463</v>
      </c>
      <c r="E9764" s="1" t="s">
        <v>40</v>
      </c>
      <c r="F9764" s="1" t="s">
        <v>31745</v>
      </c>
      <c r="G9764" s="14">
        <v>919601604</v>
      </c>
      <c r="H9764" s="1" t="s">
        <v>20</v>
      </c>
      <c r="I9764" s="1" t="s">
        <v>9</v>
      </c>
      <c r="J9764" s="1" t="s">
        <v>70</v>
      </c>
      <c r="K9764" s="3" t="s">
        <v>17</v>
      </c>
      <c r="L9764" s="1" t="s">
        <v>70</v>
      </c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1"/>
      <c r="AA9764" s="1" t="s">
        <v>11</v>
      </c>
      <c r="AB9764" s="3" t="s">
        <v>56</v>
      </c>
      <c r="AC9764" s="23" t="s">
        <v>37802</v>
      </c>
      <c r="AD9764" s="23" t="s">
        <v>46733</v>
      </c>
      <c r="AE9764" t="s">
        <v>35410</v>
      </c>
    </row>
    <row r="9765" spans="1:31" ht="14.25" customHeight="1">
      <c r="A9765" s="1">
        <v>9764</v>
      </c>
      <c r="B9765" s="1" t="s">
        <v>54</v>
      </c>
      <c r="C9765" s="1" t="s">
        <v>6193</v>
      </c>
      <c r="D9765" s="1" t="s">
        <v>286</v>
      </c>
      <c r="E9765" s="1" t="s">
        <v>1953</v>
      </c>
      <c r="F9765" s="1" t="s">
        <v>23856</v>
      </c>
      <c r="G9765" s="14">
        <v>91994600400</v>
      </c>
      <c r="H9765" s="1" t="s">
        <v>8</v>
      </c>
      <c r="I9765" s="1" t="s">
        <v>62</v>
      </c>
      <c r="J9765" s="1" t="s">
        <v>70</v>
      </c>
      <c r="K9765" s="3" t="s">
        <v>17</v>
      </c>
      <c r="L9765" s="1" t="s">
        <v>70</v>
      </c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1"/>
      <c r="AA9765" s="1" t="s">
        <v>16</v>
      </c>
      <c r="AB9765" s="3" t="s">
        <v>12</v>
      </c>
      <c r="AC9765" s="23" t="s">
        <v>37802</v>
      </c>
      <c r="AD9765" s="23" t="s">
        <v>46734</v>
      </c>
      <c r="AE9765" t="s">
        <v>35394</v>
      </c>
    </row>
    <row r="9766" spans="1:31" ht="14.25" customHeight="1">
      <c r="A9766" s="1">
        <v>9765</v>
      </c>
      <c r="B9766" s="1" t="s">
        <v>54</v>
      </c>
      <c r="C9766" s="1" t="s">
        <v>6215</v>
      </c>
      <c r="D9766" s="1" t="s">
        <v>2169</v>
      </c>
      <c r="E9766" s="1" t="s">
        <v>11772</v>
      </c>
      <c r="F9766" s="1" t="s">
        <v>23873</v>
      </c>
      <c r="G9766" s="14">
        <v>914490044644</v>
      </c>
      <c r="H9766" s="1" t="s">
        <v>20</v>
      </c>
      <c r="I9766" s="1" t="s">
        <v>41</v>
      </c>
      <c r="J9766" s="1" t="s">
        <v>70</v>
      </c>
      <c r="K9766" s="3" t="s">
        <v>42</v>
      </c>
      <c r="L9766" s="1" t="s">
        <v>70</v>
      </c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1"/>
      <c r="AA9766" s="1" t="s">
        <v>16</v>
      </c>
      <c r="AB9766" s="3" t="s">
        <v>12</v>
      </c>
      <c r="AC9766" s="23" t="s">
        <v>37802</v>
      </c>
      <c r="AD9766" s="23" t="s">
        <v>46735</v>
      </c>
      <c r="AE9766" t="s">
        <v>35399</v>
      </c>
    </row>
    <row r="9767" spans="1:31" ht="14.25" customHeight="1">
      <c r="A9767" s="1">
        <v>9766</v>
      </c>
      <c r="B9767" s="1" t="s">
        <v>54</v>
      </c>
      <c r="C9767" s="1" t="s">
        <v>6216</v>
      </c>
      <c r="D9767" s="1" t="s">
        <v>2266</v>
      </c>
      <c r="E9767" s="1" t="s">
        <v>139</v>
      </c>
      <c r="F9767" s="1" t="s">
        <v>33965</v>
      </c>
      <c r="G9767" s="14">
        <v>919446944444</v>
      </c>
      <c r="H9767" s="1" t="s">
        <v>20</v>
      </c>
      <c r="I9767" s="1" t="s">
        <v>9</v>
      </c>
      <c r="J9767" s="1" t="s">
        <v>70</v>
      </c>
      <c r="K9767" s="3" t="s">
        <v>42</v>
      </c>
      <c r="L9767" s="1" t="s">
        <v>70</v>
      </c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1"/>
      <c r="AA9767" s="1" t="s">
        <v>16</v>
      </c>
      <c r="AB9767" s="3" t="s">
        <v>12</v>
      </c>
      <c r="AC9767" s="23" t="s">
        <v>37802</v>
      </c>
      <c r="AD9767" s="23" t="s">
        <v>46736</v>
      </c>
      <c r="AE9767" t="s">
        <v>35399</v>
      </c>
    </row>
    <row r="9768" spans="1:31" ht="14.25" customHeight="1">
      <c r="A9768" s="1">
        <v>9767</v>
      </c>
      <c r="B9768" s="1" t="s">
        <v>54</v>
      </c>
      <c r="C9768" s="1" t="s">
        <v>6223</v>
      </c>
      <c r="D9768" s="1" t="s">
        <v>841</v>
      </c>
      <c r="E9768" s="1" t="s">
        <v>724</v>
      </c>
      <c r="F9768" s="1" t="s">
        <v>33966</v>
      </c>
      <c r="G9768" s="14">
        <v>91994194</v>
      </c>
      <c r="H9768" s="1" t="s">
        <v>8</v>
      </c>
      <c r="I9768" s="1" t="s">
        <v>9</v>
      </c>
      <c r="J9768" s="1" t="s">
        <v>70</v>
      </c>
      <c r="K9768" s="3" t="s">
        <v>42</v>
      </c>
      <c r="L9768" s="1" t="s">
        <v>70</v>
      </c>
      <c r="M9768" s="3" t="s">
        <v>178</v>
      </c>
      <c r="N9768" s="3" t="s">
        <v>70</v>
      </c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1"/>
      <c r="AA9768" s="1" t="s">
        <v>16</v>
      </c>
      <c r="AB9768" s="3" t="s">
        <v>12</v>
      </c>
      <c r="AC9768" s="23" t="s">
        <v>37802</v>
      </c>
      <c r="AD9768" s="23" t="s">
        <v>46737</v>
      </c>
      <c r="AE9768" t="s">
        <v>35394</v>
      </c>
    </row>
    <row r="9769" spans="1:31" ht="14.25" customHeight="1">
      <c r="A9769" s="1">
        <v>9768</v>
      </c>
      <c r="B9769" s="1" t="s">
        <v>54</v>
      </c>
      <c r="C9769" s="1" t="s">
        <v>6230</v>
      </c>
      <c r="D9769" s="1" t="s">
        <v>1410</v>
      </c>
      <c r="E9769" s="1" t="s">
        <v>139</v>
      </c>
      <c r="F9769" s="1" t="s">
        <v>23877</v>
      </c>
      <c r="G9769" s="14">
        <v>919446041000</v>
      </c>
      <c r="H9769" s="1" t="s">
        <v>20</v>
      </c>
      <c r="I9769" s="1" t="s">
        <v>9</v>
      </c>
      <c r="J9769" s="1" t="s">
        <v>70</v>
      </c>
      <c r="K9769" s="3" t="s">
        <v>42</v>
      </c>
      <c r="L9769" s="1" t="s">
        <v>70</v>
      </c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1"/>
      <c r="AA9769" s="1" t="s">
        <v>16</v>
      </c>
      <c r="AB9769" s="3" t="s">
        <v>12</v>
      </c>
      <c r="AC9769" s="23" t="s">
        <v>37802</v>
      </c>
      <c r="AD9769" s="23" t="s">
        <v>46738</v>
      </c>
      <c r="AE9769" t="s">
        <v>35410</v>
      </c>
    </row>
    <row r="9770" spans="1:31" ht="14.25" customHeight="1">
      <c r="A9770" s="1">
        <v>9769</v>
      </c>
      <c r="B9770" s="1" t="s">
        <v>54</v>
      </c>
      <c r="C9770" s="1" t="s">
        <v>6243</v>
      </c>
      <c r="D9770" s="1" t="s">
        <v>526</v>
      </c>
      <c r="E9770" s="1" t="s">
        <v>84</v>
      </c>
      <c r="F9770" s="1" t="s">
        <v>33970</v>
      </c>
      <c r="G9770" s="14">
        <v>91909906644</v>
      </c>
      <c r="H9770" s="1" t="s">
        <v>20</v>
      </c>
      <c r="I9770" s="1" t="s">
        <v>9</v>
      </c>
      <c r="J9770" s="1" t="s">
        <v>70</v>
      </c>
      <c r="K9770" s="3" t="s">
        <v>42</v>
      </c>
      <c r="L9770" s="1" t="s">
        <v>70</v>
      </c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1"/>
      <c r="AA9770" s="1" t="s">
        <v>16</v>
      </c>
      <c r="AB9770" s="3" t="s">
        <v>12</v>
      </c>
      <c r="AC9770" s="23" t="s">
        <v>37802</v>
      </c>
      <c r="AD9770" s="23" t="s">
        <v>46739</v>
      </c>
      <c r="AE9770" t="s">
        <v>35394</v>
      </c>
    </row>
    <row r="9771" spans="1:31" ht="14.25" customHeight="1">
      <c r="A9771" s="1">
        <v>9770</v>
      </c>
      <c r="B9771" s="1" t="s">
        <v>54</v>
      </c>
      <c r="C9771" s="1" t="s">
        <v>6258</v>
      </c>
      <c r="D9771" s="1" t="s">
        <v>1250</v>
      </c>
      <c r="E9771" s="1" t="s">
        <v>3546</v>
      </c>
      <c r="F9771" s="1" t="s">
        <v>6259</v>
      </c>
      <c r="G9771" s="14">
        <v>914940610444</v>
      </c>
      <c r="H9771" s="1" t="s">
        <v>8</v>
      </c>
      <c r="I9771" s="1" t="s">
        <v>41</v>
      </c>
      <c r="J9771" s="1" t="s">
        <v>70</v>
      </c>
      <c r="K9771" s="3" t="s">
        <v>17</v>
      </c>
      <c r="L9771" s="1" t="s">
        <v>70</v>
      </c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1"/>
      <c r="AA9771" s="1" t="s">
        <v>16</v>
      </c>
      <c r="AB9771" s="3" t="s">
        <v>12</v>
      </c>
      <c r="AC9771" s="23" t="s">
        <v>37802</v>
      </c>
      <c r="AD9771" s="23" t="s">
        <v>46740</v>
      </c>
      <c r="AE9771" t="s">
        <v>35410</v>
      </c>
    </row>
    <row r="9772" spans="1:31" ht="14.25" customHeight="1">
      <c r="A9772" s="1">
        <v>9771</v>
      </c>
      <c r="B9772" s="1" t="s">
        <v>54</v>
      </c>
      <c r="C9772" s="1" t="s">
        <v>6267</v>
      </c>
      <c r="D9772" s="1" t="s">
        <v>1015</v>
      </c>
      <c r="E9772" s="1" t="s">
        <v>139</v>
      </c>
      <c r="F9772" s="1" t="s">
        <v>23892</v>
      </c>
      <c r="G9772" s="14">
        <v>9194441949</v>
      </c>
      <c r="H9772" s="1" t="s">
        <v>20</v>
      </c>
      <c r="I9772" s="1" t="s">
        <v>9</v>
      </c>
      <c r="J9772" s="1" t="s">
        <v>70</v>
      </c>
      <c r="K9772" s="3" t="s">
        <v>42</v>
      </c>
      <c r="L9772" s="1" t="s">
        <v>70</v>
      </c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1"/>
      <c r="AA9772" s="1" t="s">
        <v>16</v>
      </c>
      <c r="AB9772" s="3" t="s">
        <v>12</v>
      </c>
      <c r="AC9772" s="23" t="s">
        <v>37802</v>
      </c>
      <c r="AD9772" s="23" t="s">
        <v>46741</v>
      </c>
      <c r="AE9772" t="s">
        <v>35399</v>
      </c>
    </row>
    <row r="9773" spans="1:31" ht="14.25" customHeight="1">
      <c r="A9773" s="1">
        <v>9772</v>
      </c>
      <c r="B9773" s="1" t="s">
        <v>54</v>
      </c>
      <c r="C9773" s="1" t="s">
        <v>6270</v>
      </c>
      <c r="D9773" s="1" t="s">
        <v>10391</v>
      </c>
      <c r="E9773" s="1" t="s">
        <v>139</v>
      </c>
      <c r="F9773" s="1" t="s">
        <v>23895</v>
      </c>
      <c r="G9773" s="14">
        <v>91946694664</v>
      </c>
      <c r="H9773" s="1" t="s">
        <v>8</v>
      </c>
      <c r="I9773" s="1" t="s">
        <v>9</v>
      </c>
      <c r="J9773" s="1" t="s">
        <v>70</v>
      </c>
      <c r="K9773" s="3" t="s">
        <v>42</v>
      </c>
      <c r="L9773" s="1" t="s">
        <v>70</v>
      </c>
      <c r="M9773" s="3" t="s">
        <v>27</v>
      </c>
      <c r="N9773" s="3" t="s">
        <v>70</v>
      </c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1"/>
      <c r="AA9773" s="1" t="s">
        <v>16</v>
      </c>
      <c r="AB9773" s="3" t="s">
        <v>12</v>
      </c>
      <c r="AC9773" s="23" t="s">
        <v>37802</v>
      </c>
      <c r="AD9773" s="23" t="s">
        <v>46742</v>
      </c>
      <c r="AE9773" t="s">
        <v>35409</v>
      </c>
    </row>
    <row r="9774" spans="1:31" ht="14.25" customHeight="1">
      <c r="A9774" s="1">
        <v>9773</v>
      </c>
      <c r="B9774" s="1" t="s">
        <v>54</v>
      </c>
      <c r="C9774" s="1" t="s">
        <v>6277</v>
      </c>
      <c r="D9774" s="1" t="s">
        <v>350</v>
      </c>
      <c r="E9774" s="1" t="s">
        <v>2291</v>
      </c>
      <c r="F9774" s="1" t="s">
        <v>33972</v>
      </c>
      <c r="G9774" s="14">
        <v>919909944046</v>
      </c>
      <c r="H9774" s="1" t="s">
        <v>8</v>
      </c>
      <c r="I9774" s="1" t="s">
        <v>9</v>
      </c>
      <c r="J9774" s="1" t="s">
        <v>70</v>
      </c>
      <c r="K9774" s="3" t="s">
        <v>17</v>
      </c>
      <c r="L9774" s="1" t="s">
        <v>70</v>
      </c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1"/>
      <c r="AA9774" s="1" t="s">
        <v>11</v>
      </c>
      <c r="AB9774" s="3" t="s">
        <v>13</v>
      </c>
      <c r="AC9774" s="23" t="s">
        <v>37802</v>
      </c>
      <c r="AD9774" s="23" t="s">
        <v>46743</v>
      </c>
      <c r="AE9774" t="s">
        <v>35409</v>
      </c>
    </row>
    <row r="9775" spans="1:31" ht="14.25" customHeight="1">
      <c r="A9775" s="1">
        <v>9774</v>
      </c>
      <c r="B9775" s="1" t="s">
        <v>54</v>
      </c>
      <c r="C9775" s="1" t="s">
        <v>6279</v>
      </c>
      <c r="D9775" s="1" t="s">
        <v>223</v>
      </c>
      <c r="E9775" s="1" t="s">
        <v>139</v>
      </c>
      <c r="F9775" s="1" t="s">
        <v>23899</v>
      </c>
      <c r="G9775" s="14">
        <v>91944669601</v>
      </c>
      <c r="H9775" s="1" t="s">
        <v>8</v>
      </c>
      <c r="I9775" s="1" t="s">
        <v>41</v>
      </c>
      <c r="J9775" s="1" t="s">
        <v>70</v>
      </c>
      <c r="K9775" s="3" t="s">
        <v>42</v>
      </c>
      <c r="L9775" s="1" t="s">
        <v>70</v>
      </c>
      <c r="M9775" s="3" t="s">
        <v>27</v>
      </c>
      <c r="N9775" s="3" t="s">
        <v>70</v>
      </c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1"/>
      <c r="AA9775" s="1" t="s">
        <v>16</v>
      </c>
      <c r="AB9775" s="3" t="s">
        <v>12</v>
      </c>
      <c r="AC9775" s="23" t="s">
        <v>37802</v>
      </c>
      <c r="AD9775" s="23" t="s">
        <v>46744</v>
      </c>
      <c r="AE9775" t="s">
        <v>35409</v>
      </c>
    </row>
    <row r="9776" spans="1:31" ht="14.25" customHeight="1">
      <c r="A9776" s="1">
        <v>9775</v>
      </c>
      <c r="B9776" s="1" t="s">
        <v>54</v>
      </c>
      <c r="C9776" s="1" t="s">
        <v>6291</v>
      </c>
      <c r="D9776" s="1" t="s">
        <v>1457</v>
      </c>
      <c r="E9776" s="1" t="s">
        <v>37190</v>
      </c>
      <c r="F9776" s="1" t="s">
        <v>23908</v>
      </c>
      <c r="G9776" s="14">
        <v>919904466041</v>
      </c>
      <c r="H9776" s="1" t="s">
        <v>20</v>
      </c>
      <c r="I9776" s="1" t="s">
        <v>41</v>
      </c>
      <c r="J9776" s="1" t="s">
        <v>70</v>
      </c>
      <c r="K9776" s="3" t="s">
        <v>42</v>
      </c>
      <c r="L9776" s="1" t="s">
        <v>70</v>
      </c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1"/>
      <c r="AA9776" s="1" t="s">
        <v>16</v>
      </c>
      <c r="AB9776" s="3" t="s">
        <v>12</v>
      </c>
      <c r="AC9776" s="23" t="s">
        <v>37802</v>
      </c>
      <c r="AD9776" s="23" t="s">
        <v>46745</v>
      </c>
      <c r="AE9776" t="s">
        <v>35394</v>
      </c>
    </row>
    <row r="9777" spans="1:31" ht="14.25" customHeight="1">
      <c r="A9777" s="1">
        <v>9776</v>
      </c>
      <c r="B9777" s="1" t="s">
        <v>54</v>
      </c>
      <c r="C9777" s="1" t="s">
        <v>6298</v>
      </c>
      <c r="D9777" s="1" t="s">
        <v>36014</v>
      </c>
      <c r="E9777" s="1" t="s">
        <v>40</v>
      </c>
      <c r="F9777" s="1" t="s">
        <v>33974</v>
      </c>
      <c r="G9777" s="14">
        <v>91944694604</v>
      </c>
      <c r="H9777" s="1" t="s">
        <v>15</v>
      </c>
      <c r="I9777" s="1" t="s">
        <v>9</v>
      </c>
      <c r="J9777" s="1" t="s">
        <v>70</v>
      </c>
      <c r="K9777" s="3" t="s">
        <v>17</v>
      </c>
      <c r="L9777" s="1" t="s">
        <v>70</v>
      </c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1"/>
      <c r="AA9777" s="1" t="s">
        <v>16</v>
      </c>
      <c r="AB9777" s="3" t="s">
        <v>12</v>
      </c>
      <c r="AC9777" s="23" t="s">
        <v>37802</v>
      </c>
      <c r="AD9777" s="23" t="s">
        <v>46746</v>
      </c>
      <c r="AE9777" t="s">
        <v>35394</v>
      </c>
    </row>
    <row r="9778" spans="1:31" ht="14.25" customHeight="1">
      <c r="A9778" s="1">
        <v>9777</v>
      </c>
      <c r="B9778" s="9" t="s">
        <v>6</v>
      </c>
      <c r="C9778" s="1" t="s">
        <v>6303</v>
      </c>
      <c r="D9778" s="1" t="s">
        <v>6304</v>
      </c>
      <c r="E9778" s="1" t="s">
        <v>2588</v>
      </c>
      <c r="F9778" s="1" t="s">
        <v>23915</v>
      </c>
      <c r="G9778" s="14">
        <v>91994444444</v>
      </c>
      <c r="H9778" s="1" t="s">
        <v>15</v>
      </c>
      <c r="I9778" s="1" t="s">
        <v>9</v>
      </c>
      <c r="J9778" s="1" t="s">
        <v>70</v>
      </c>
      <c r="K9778" s="3" t="s">
        <v>42</v>
      </c>
      <c r="L9778" s="1" t="s">
        <v>70</v>
      </c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1"/>
      <c r="AA9778" s="1" t="s">
        <v>16</v>
      </c>
      <c r="AB9778" s="3" t="s">
        <v>12</v>
      </c>
      <c r="AC9778" s="23" t="s">
        <v>37802</v>
      </c>
      <c r="AD9778" s="23" t="s">
        <v>46747</v>
      </c>
      <c r="AE9778" t="s">
        <v>35399</v>
      </c>
    </row>
    <row r="9779" spans="1:31" ht="14.25" customHeight="1">
      <c r="A9779" s="1">
        <v>9778</v>
      </c>
      <c r="B9779" s="9" t="s">
        <v>6</v>
      </c>
      <c r="C9779" s="1" t="s">
        <v>6317</v>
      </c>
      <c r="D9779" s="1" t="s">
        <v>2171</v>
      </c>
      <c r="E9779" s="1" t="s">
        <v>1972</v>
      </c>
      <c r="F9779" s="1" t="s">
        <v>23920</v>
      </c>
      <c r="G9779" s="14">
        <v>914409111</v>
      </c>
      <c r="H9779" s="1" t="s">
        <v>15</v>
      </c>
      <c r="I9779" s="1" t="s">
        <v>62</v>
      </c>
      <c r="J9779" s="1" t="s">
        <v>70</v>
      </c>
      <c r="K9779" s="3" t="s">
        <v>42</v>
      </c>
      <c r="L9779" s="1" t="s">
        <v>70</v>
      </c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1"/>
      <c r="AA9779" s="1" t="s">
        <v>16</v>
      </c>
      <c r="AB9779" s="3" t="s">
        <v>12</v>
      </c>
      <c r="AC9779" s="23" t="s">
        <v>37802</v>
      </c>
      <c r="AD9779" s="23" t="s">
        <v>46748</v>
      </c>
      <c r="AE9779" t="s">
        <v>35394</v>
      </c>
    </row>
    <row r="9780" spans="1:31" ht="14.25" customHeight="1">
      <c r="A9780" s="1">
        <v>9779</v>
      </c>
      <c r="B9780" s="1" t="s">
        <v>54</v>
      </c>
      <c r="C9780" s="1" t="s">
        <v>6324</v>
      </c>
      <c r="D9780" s="1" t="s">
        <v>804</v>
      </c>
      <c r="E9780" s="1" t="s">
        <v>40</v>
      </c>
      <c r="F9780" s="1" t="s">
        <v>23924</v>
      </c>
      <c r="G9780" s="14">
        <v>91990901944</v>
      </c>
      <c r="H9780" s="1" t="s">
        <v>15</v>
      </c>
      <c r="I9780" s="1" t="s">
        <v>33</v>
      </c>
      <c r="J9780" s="1" t="s">
        <v>70</v>
      </c>
      <c r="K9780" s="3" t="s">
        <v>42</v>
      </c>
      <c r="L9780" s="1" t="s">
        <v>70</v>
      </c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1"/>
      <c r="AA9780" s="1" t="s">
        <v>16</v>
      </c>
      <c r="AB9780" s="3" t="s">
        <v>12</v>
      </c>
      <c r="AC9780" s="23" t="s">
        <v>37802</v>
      </c>
      <c r="AD9780" s="23" t="s">
        <v>46749</v>
      </c>
      <c r="AE9780" t="s">
        <v>35409</v>
      </c>
    </row>
    <row r="9781" spans="1:31" ht="14.25" customHeight="1">
      <c r="A9781" s="1">
        <v>9780</v>
      </c>
      <c r="B9781" s="1" t="s">
        <v>54</v>
      </c>
      <c r="C9781" s="1" t="s">
        <v>6333</v>
      </c>
      <c r="D9781" s="1" t="s">
        <v>937</v>
      </c>
      <c r="E9781" s="1" t="s">
        <v>84</v>
      </c>
      <c r="F9781" s="1" t="s">
        <v>23926</v>
      </c>
      <c r="G9781" s="14">
        <v>91944909106</v>
      </c>
      <c r="H9781" s="1" t="s">
        <v>8</v>
      </c>
      <c r="I9781" s="1" t="s">
        <v>9</v>
      </c>
      <c r="J9781" s="1" t="s">
        <v>70</v>
      </c>
      <c r="K9781" s="3" t="s">
        <v>42</v>
      </c>
      <c r="L9781" s="1" t="s">
        <v>70</v>
      </c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1"/>
      <c r="AA9781" s="1" t="s">
        <v>16</v>
      </c>
      <c r="AB9781" s="3" t="s">
        <v>12</v>
      </c>
      <c r="AC9781" s="23" t="s">
        <v>37802</v>
      </c>
      <c r="AD9781" s="23" t="s">
        <v>46750</v>
      </c>
      <c r="AE9781" t="s">
        <v>35409</v>
      </c>
    </row>
    <row r="9782" spans="1:31" ht="14.25" customHeight="1">
      <c r="A9782" s="1">
        <v>9781</v>
      </c>
      <c r="B9782" s="1" t="s">
        <v>54</v>
      </c>
      <c r="C9782" s="1" t="s">
        <v>6346</v>
      </c>
      <c r="D9782" s="1" t="s">
        <v>683</v>
      </c>
      <c r="E9782" s="1" t="s">
        <v>37191</v>
      </c>
      <c r="F9782" s="1" t="s">
        <v>23935</v>
      </c>
      <c r="G9782" s="14">
        <v>9194449949</v>
      </c>
      <c r="H9782" s="1" t="s">
        <v>20</v>
      </c>
      <c r="I9782" s="1" t="s">
        <v>9</v>
      </c>
      <c r="J9782" s="1" t="s">
        <v>70</v>
      </c>
      <c r="K9782" s="3" t="s">
        <v>42</v>
      </c>
      <c r="L9782" s="1" t="s">
        <v>70</v>
      </c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1"/>
      <c r="AA9782" s="1" t="s">
        <v>16</v>
      </c>
      <c r="AB9782" s="3" t="s">
        <v>12</v>
      </c>
      <c r="AC9782" s="23" t="s">
        <v>37802</v>
      </c>
      <c r="AD9782" s="23" t="s">
        <v>46751</v>
      </c>
      <c r="AE9782" t="s">
        <v>35394</v>
      </c>
    </row>
    <row r="9783" spans="1:31" ht="14.25" customHeight="1">
      <c r="A9783" s="1">
        <v>9782</v>
      </c>
      <c r="B9783" s="1" t="s">
        <v>54</v>
      </c>
      <c r="C9783" s="1" t="s">
        <v>6360</v>
      </c>
      <c r="D9783" s="1" t="s">
        <v>526</v>
      </c>
      <c r="E9783" s="1" t="s">
        <v>264</v>
      </c>
      <c r="F9783" s="1" t="s">
        <v>23944</v>
      </c>
      <c r="G9783" s="14">
        <v>919494494944</v>
      </c>
      <c r="H9783" s="1" t="s">
        <v>20</v>
      </c>
      <c r="I9783" s="1" t="s">
        <v>9</v>
      </c>
      <c r="J9783" s="1" t="s">
        <v>70</v>
      </c>
      <c r="K9783" s="3" t="s">
        <v>171</v>
      </c>
      <c r="L9783" s="1" t="s">
        <v>70</v>
      </c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1"/>
      <c r="AA9783" s="1" t="s">
        <v>16</v>
      </c>
      <c r="AB9783" s="3" t="s">
        <v>12</v>
      </c>
      <c r="AC9783" s="23" t="s">
        <v>37802</v>
      </c>
      <c r="AD9783" s="23" t="s">
        <v>46752</v>
      </c>
      <c r="AE9783" t="s">
        <v>35399</v>
      </c>
    </row>
    <row r="9784" spans="1:31" ht="14.25" customHeight="1">
      <c r="A9784" s="1">
        <v>9783</v>
      </c>
      <c r="B9784" s="1" t="s">
        <v>54</v>
      </c>
      <c r="C9784" s="1" t="s">
        <v>6361</v>
      </c>
      <c r="D9784" s="1" t="s">
        <v>2508</v>
      </c>
      <c r="E9784" s="1" t="s">
        <v>32</v>
      </c>
      <c r="F9784" s="1" t="s">
        <v>23945</v>
      </c>
      <c r="G9784" s="14">
        <v>919099914646</v>
      </c>
      <c r="H9784" s="1" t="s">
        <v>8</v>
      </c>
      <c r="I9784" s="1" t="s">
        <v>41</v>
      </c>
      <c r="J9784" s="1" t="s">
        <v>70</v>
      </c>
      <c r="K9784" s="3" t="s">
        <v>17</v>
      </c>
      <c r="L9784" s="1" t="s">
        <v>70</v>
      </c>
      <c r="M9784" s="4" t="s">
        <v>42</v>
      </c>
      <c r="N9784" s="3" t="s">
        <v>70</v>
      </c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1"/>
      <c r="AA9784" s="1" t="s">
        <v>16</v>
      </c>
      <c r="AB9784" s="3" t="s">
        <v>12</v>
      </c>
      <c r="AC9784" s="23" t="s">
        <v>37802</v>
      </c>
      <c r="AD9784" s="23" t="s">
        <v>46306</v>
      </c>
      <c r="AE9784" t="s">
        <v>35399</v>
      </c>
    </row>
    <row r="9785" spans="1:31" ht="14.25" customHeight="1">
      <c r="A9785" s="1">
        <v>9784</v>
      </c>
      <c r="B9785" s="1" t="s">
        <v>54</v>
      </c>
      <c r="C9785" s="1" t="s">
        <v>6363</v>
      </c>
      <c r="D9785" s="1" t="s">
        <v>1305</v>
      </c>
      <c r="E9785" s="1" t="s">
        <v>1558</v>
      </c>
      <c r="F9785" s="1" t="s">
        <v>33982</v>
      </c>
      <c r="G9785" s="14">
        <v>91949499144</v>
      </c>
      <c r="H9785" s="1" t="s">
        <v>20</v>
      </c>
      <c r="I9785" s="1" t="s">
        <v>41</v>
      </c>
      <c r="J9785" s="1" t="s">
        <v>70</v>
      </c>
      <c r="K9785" s="3" t="s">
        <v>42</v>
      </c>
      <c r="L9785" s="1" t="s">
        <v>70</v>
      </c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1"/>
      <c r="AA9785" s="1" t="s">
        <v>16</v>
      </c>
      <c r="AB9785" s="3" t="s">
        <v>12</v>
      </c>
      <c r="AC9785" s="23" t="s">
        <v>37802</v>
      </c>
      <c r="AD9785" s="23" t="s">
        <v>46753</v>
      </c>
      <c r="AE9785" t="s">
        <v>35410</v>
      </c>
    </row>
    <row r="9786" spans="1:31" ht="14.25" customHeight="1">
      <c r="A9786" s="1">
        <v>9785</v>
      </c>
      <c r="B9786" s="9" t="s">
        <v>6</v>
      </c>
      <c r="C9786" s="1" t="s">
        <v>6374</v>
      </c>
      <c r="D9786" s="1" t="s">
        <v>917</v>
      </c>
      <c r="E9786" s="1" t="s">
        <v>139</v>
      </c>
      <c r="F9786" s="1" t="s">
        <v>23950</v>
      </c>
      <c r="G9786" s="14">
        <v>91440044161</v>
      </c>
      <c r="H9786" s="1" t="s">
        <v>8</v>
      </c>
      <c r="I9786" s="1" t="s">
        <v>62</v>
      </c>
      <c r="J9786" s="1" t="s">
        <v>70</v>
      </c>
      <c r="K9786" s="3" t="s">
        <v>27</v>
      </c>
      <c r="L9786" s="1" t="s">
        <v>70</v>
      </c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1"/>
      <c r="AA9786" s="1" t="s">
        <v>16</v>
      </c>
      <c r="AB9786" s="3" t="s">
        <v>12</v>
      </c>
      <c r="AC9786" s="23" t="s">
        <v>37802</v>
      </c>
      <c r="AD9786" s="23" t="s">
        <v>46754</v>
      </c>
      <c r="AE9786" t="s">
        <v>35394</v>
      </c>
    </row>
    <row r="9787" spans="1:31" ht="14.25" customHeight="1">
      <c r="A9787" s="1">
        <v>9786</v>
      </c>
      <c r="B9787" s="1" t="s">
        <v>54</v>
      </c>
      <c r="C9787" s="1" t="s">
        <v>6377</v>
      </c>
      <c r="D9787" s="1" t="s">
        <v>36015</v>
      </c>
      <c r="E9787" s="1" t="s">
        <v>37192</v>
      </c>
      <c r="F9787" s="1" t="s">
        <v>23953</v>
      </c>
      <c r="G9787" s="14">
        <v>919946000461</v>
      </c>
      <c r="H9787" s="1" t="s">
        <v>20</v>
      </c>
      <c r="I9787" s="1" t="s">
        <v>62</v>
      </c>
      <c r="J9787" s="1" t="s">
        <v>70</v>
      </c>
      <c r="K9787" s="3" t="s">
        <v>63</v>
      </c>
      <c r="L9787" s="1" t="s">
        <v>70</v>
      </c>
      <c r="M9787" s="3" t="s">
        <v>213</v>
      </c>
      <c r="N9787" s="3" t="s">
        <v>70</v>
      </c>
      <c r="O9787" s="3" t="s">
        <v>17</v>
      </c>
      <c r="P9787" s="3" t="s">
        <v>70</v>
      </c>
      <c r="Q9787" s="3" t="s">
        <v>42</v>
      </c>
      <c r="R9787" s="3" t="s">
        <v>70</v>
      </c>
      <c r="S9787" s="3" t="s">
        <v>27</v>
      </c>
      <c r="T9787" s="3" t="s">
        <v>70</v>
      </c>
      <c r="U9787" s="3" t="s">
        <v>117</v>
      </c>
      <c r="V9787" s="3" t="s">
        <v>70</v>
      </c>
      <c r="W9787" s="3" t="s">
        <v>178</v>
      </c>
      <c r="X9787" s="3" t="s">
        <v>70</v>
      </c>
      <c r="Y9787" s="3" t="s">
        <v>171</v>
      </c>
      <c r="Z9787" s="1" t="s">
        <v>70</v>
      </c>
      <c r="AA9787" s="1" t="s">
        <v>16</v>
      </c>
      <c r="AB9787" s="3" t="s">
        <v>12</v>
      </c>
      <c r="AC9787" s="23" t="s">
        <v>37802</v>
      </c>
      <c r="AD9787" s="23" t="s">
        <v>46755</v>
      </c>
      <c r="AE9787" t="s">
        <v>35409</v>
      </c>
    </row>
    <row r="9788" spans="1:31" ht="14.25" customHeight="1">
      <c r="A9788" s="1">
        <v>9787</v>
      </c>
      <c r="B9788" s="1" t="s">
        <v>54</v>
      </c>
      <c r="C9788" s="1" t="s">
        <v>6387</v>
      </c>
      <c r="D9788" s="1" t="s">
        <v>1567</v>
      </c>
      <c r="E9788" s="1" t="s">
        <v>139</v>
      </c>
      <c r="F9788" s="1" t="s">
        <v>23956</v>
      </c>
      <c r="G9788" s="14">
        <v>9191466644</v>
      </c>
      <c r="H9788" s="1" t="s">
        <v>20</v>
      </c>
      <c r="I9788" s="1" t="s">
        <v>62</v>
      </c>
      <c r="J9788" s="1" t="s">
        <v>70</v>
      </c>
      <c r="K9788" s="3" t="s">
        <v>17</v>
      </c>
      <c r="L9788" s="1" t="s">
        <v>70</v>
      </c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1"/>
      <c r="AA9788" s="1" t="s">
        <v>11</v>
      </c>
      <c r="AB9788" s="3" t="s">
        <v>13</v>
      </c>
      <c r="AC9788" s="23" t="s">
        <v>37802</v>
      </c>
      <c r="AD9788" s="23" t="s">
        <v>46756</v>
      </c>
      <c r="AE9788" t="s">
        <v>35409</v>
      </c>
    </row>
    <row r="9789" spans="1:31" ht="14.25" customHeight="1">
      <c r="A9789" s="1">
        <v>9788</v>
      </c>
      <c r="B9789" s="1" t="s">
        <v>54</v>
      </c>
      <c r="C9789" s="1" t="s">
        <v>6402</v>
      </c>
      <c r="D9789" s="1" t="s">
        <v>4095</v>
      </c>
      <c r="E9789" s="1" t="s">
        <v>36636</v>
      </c>
      <c r="F9789" s="1" t="s">
        <v>23967</v>
      </c>
      <c r="G9789" s="14">
        <v>91449449049</v>
      </c>
      <c r="H9789" s="1" t="s">
        <v>20</v>
      </c>
      <c r="I9789" s="1" t="s">
        <v>41</v>
      </c>
      <c r="J9789" s="1" t="s">
        <v>70</v>
      </c>
      <c r="K9789" s="3" t="s">
        <v>17</v>
      </c>
      <c r="L9789" s="1" t="s">
        <v>70</v>
      </c>
      <c r="M9789" s="4" t="s">
        <v>42</v>
      </c>
      <c r="N9789" s="3" t="s">
        <v>70</v>
      </c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1"/>
      <c r="AA9789" s="1" t="s">
        <v>16</v>
      </c>
      <c r="AB9789" s="3" t="s">
        <v>12</v>
      </c>
      <c r="AC9789" s="23" t="s">
        <v>37802</v>
      </c>
      <c r="AD9789" s="23" t="s">
        <v>46757</v>
      </c>
      <c r="AE9789" t="s">
        <v>35399</v>
      </c>
    </row>
    <row r="9790" spans="1:31" ht="14.25" customHeight="1">
      <c r="A9790" s="1">
        <v>9789</v>
      </c>
      <c r="B9790" s="1" t="s">
        <v>54</v>
      </c>
      <c r="C9790" s="1" t="s">
        <v>6403</v>
      </c>
      <c r="D9790" s="1" t="s">
        <v>1617</v>
      </c>
      <c r="E9790" s="1" t="s">
        <v>90</v>
      </c>
      <c r="F9790" s="1" t="s">
        <v>23968</v>
      </c>
      <c r="G9790" s="14">
        <v>919446641066</v>
      </c>
      <c r="H9790" s="1" t="s">
        <v>20</v>
      </c>
      <c r="I9790" s="1" t="s">
        <v>33</v>
      </c>
      <c r="J9790" s="1" t="s">
        <v>70</v>
      </c>
      <c r="K9790" s="3" t="s">
        <v>42</v>
      </c>
      <c r="L9790" s="1" t="s">
        <v>70</v>
      </c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1"/>
      <c r="AA9790" s="1" t="s">
        <v>16</v>
      </c>
      <c r="AB9790" s="3" t="s">
        <v>12</v>
      </c>
      <c r="AC9790" s="23" t="s">
        <v>37802</v>
      </c>
      <c r="AD9790" s="23" t="s">
        <v>46758</v>
      </c>
      <c r="AE9790" t="s">
        <v>35394</v>
      </c>
    </row>
    <row r="9791" spans="1:31" ht="14.25" customHeight="1">
      <c r="A9791" s="1">
        <v>9790</v>
      </c>
      <c r="B9791" s="1" t="s">
        <v>54</v>
      </c>
      <c r="C9791" s="1" t="s">
        <v>6409</v>
      </c>
      <c r="D9791" s="1" t="s">
        <v>1968</v>
      </c>
      <c r="E9791" s="1" t="s">
        <v>4694</v>
      </c>
      <c r="F9791" s="1" t="s">
        <v>31769</v>
      </c>
      <c r="G9791" s="14">
        <v>919944144444</v>
      </c>
      <c r="H9791" s="1" t="s">
        <v>15</v>
      </c>
      <c r="I9791" s="1" t="s">
        <v>9</v>
      </c>
      <c r="J9791" s="1" t="s">
        <v>70</v>
      </c>
      <c r="K9791" s="3" t="s">
        <v>17</v>
      </c>
      <c r="L9791" s="1" t="s">
        <v>70</v>
      </c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1"/>
      <c r="AA9791" s="1" t="s">
        <v>11</v>
      </c>
      <c r="AB9791" s="3" t="s">
        <v>538</v>
      </c>
      <c r="AC9791" s="23" t="s">
        <v>37802</v>
      </c>
      <c r="AD9791" s="23" t="s">
        <v>38491</v>
      </c>
      <c r="AE9791" t="s">
        <v>35409</v>
      </c>
    </row>
    <row r="9792" spans="1:31" ht="14.25" customHeight="1">
      <c r="A9792" s="1">
        <v>9791</v>
      </c>
      <c r="B9792" s="9" t="s">
        <v>6</v>
      </c>
      <c r="C9792" s="1" t="s">
        <v>6419</v>
      </c>
      <c r="D9792" s="1" t="s">
        <v>6420</v>
      </c>
      <c r="E9792" s="1" t="s">
        <v>131</v>
      </c>
      <c r="F9792" s="1" t="s">
        <v>31771</v>
      </c>
      <c r="G9792" s="14">
        <v>919041400499</v>
      </c>
      <c r="H9792" s="1" t="s">
        <v>8</v>
      </c>
      <c r="I9792" s="1" t="s">
        <v>9</v>
      </c>
      <c r="J9792" s="1" t="s">
        <v>70</v>
      </c>
      <c r="K9792" s="3" t="s">
        <v>63</v>
      </c>
      <c r="L9792" s="1" t="s">
        <v>70</v>
      </c>
      <c r="M9792" s="3" t="s">
        <v>213</v>
      </c>
      <c r="N9792" s="3" t="s">
        <v>70</v>
      </c>
      <c r="O9792" s="3" t="s">
        <v>17</v>
      </c>
      <c r="P9792" s="3" t="s">
        <v>70</v>
      </c>
      <c r="Q9792" s="3" t="s">
        <v>42</v>
      </c>
      <c r="R9792" s="3" t="s">
        <v>70</v>
      </c>
      <c r="S9792" s="3" t="s">
        <v>27</v>
      </c>
      <c r="T9792" s="3" t="s">
        <v>70</v>
      </c>
      <c r="U9792" s="3" t="s">
        <v>117</v>
      </c>
      <c r="V9792" s="3" t="s">
        <v>70</v>
      </c>
      <c r="W9792" s="3" t="s">
        <v>178</v>
      </c>
      <c r="X9792" s="3" t="s">
        <v>70</v>
      </c>
      <c r="Y9792" s="3" t="s">
        <v>171</v>
      </c>
      <c r="Z9792" s="1" t="s">
        <v>70</v>
      </c>
      <c r="AA9792" s="1" t="s">
        <v>16</v>
      </c>
      <c r="AB9792" s="3" t="s">
        <v>12</v>
      </c>
      <c r="AC9792" s="23" t="s">
        <v>37802</v>
      </c>
      <c r="AD9792" s="23" t="s">
        <v>46759</v>
      </c>
      <c r="AE9792" t="s">
        <v>35410</v>
      </c>
    </row>
    <row r="9793" spans="1:31" ht="14.25" customHeight="1">
      <c r="A9793" s="1">
        <v>9792</v>
      </c>
      <c r="B9793" s="1" t="s">
        <v>54</v>
      </c>
      <c r="C9793" s="1" t="s">
        <v>6426</v>
      </c>
      <c r="D9793" s="1" t="s">
        <v>1286</v>
      </c>
      <c r="E9793" s="1" t="s">
        <v>558</v>
      </c>
      <c r="F9793" s="1" t="s">
        <v>31773</v>
      </c>
      <c r="G9793" s="14">
        <v>919409494949</v>
      </c>
      <c r="H9793" s="1" t="s">
        <v>37</v>
      </c>
      <c r="I9793" s="1" t="s">
        <v>9</v>
      </c>
      <c r="J9793" s="1" t="s">
        <v>70</v>
      </c>
      <c r="K9793" s="3" t="s">
        <v>42</v>
      </c>
      <c r="L9793" s="1" t="s">
        <v>70</v>
      </c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1"/>
      <c r="AA9793" s="1" t="s">
        <v>16</v>
      </c>
      <c r="AB9793" s="3" t="s">
        <v>12</v>
      </c>
      <c r="AC9793" s="23" t="s">
        <v>37802</v>
      </c>
      <c r="AD9793" s="23" t="s">
        <v>43641</v>
      </c>
      <c r="AE9793" t="s">
        <v>35399</v>
      </c>
    </row>
    <row r="9794" spans="1:31" ht="14.25" customHeight="1">
      <c r="A9794" s="1">
        <v>9793</v>
      </c>
      <c r="B9794" s="1" t="s">
        <v>54</v>
      </c>
      <c r="C9794" s="1" t="s">
        <v>6440</v>
      </c>
      <c r="D9794" s="1" t="s">
        <v>359</v>
      </c>
      <c r="E9794" s="1" t="s">
        <v>40</v>
      </c>
      <c r="F9794" s="1" t="s">
        <v>23986</v>
      </c>
      <c r="G9794" s="14">
        <v>914449141646</v>
      </c>
      <c r="H9794" s="1" t="s">
        <v>20</v>
      </c>
      <c r="I9794" s="1" t="s">
        <v>41</v>
      </c>
      <c r="J9794" s="1" t="s">
        <v>70</v>
      </c>
      <c r="K9794" s="3" t="s">
        <v>42</v>
      </c>
      <c r="L9794" s="1" t="s">
        <v>70</v>
      </c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1"/>
      <c r="AA9794" s="1" t="s">
        <v>16</v>
      </c>
      <c r="AB9794" s="3" t="s">
        <v>12</v>
      </c>
      <c r="AC9794" s="23" t="s">
        <v>37802</v>
      </c>
      <c r="AD9794" s="23" t="s">
        <v>46760</v>
      </c>
      <c r="AE9794" t="s">
        <v>35399</v>
      </c>
    </row>
    <row r="9795" spans="1:31" ht="14.25" customHeight="1">
      <c r="A9795" s="1">
        <v>9794</v>
      </c>
      <c r="B9795" s="1" t="s">
        <v>54</v>
      </c>
      <c r="C9795" s="1" t="s">
        <v>6442</v>
      </c>
      <c r="D9795" s="1" t="s">
        <v>36016</v>
      </c>
      <c r="E9795" s="1" t="s">
        <v>1047</v>
      </c>
      <c r="F9795" s="1" t="s">
        <v>23988</v>
      </c>
      <c r="G9795" s="14">
        <v>919994446404</v>
      </c>
      <c r="H9795" s="1" t="s">
        <v>8</v>
      </c>
      <c r="I9795" s="1" t="s">
        <v>41</v>
      </c>
      <c r="J9795" s="1" t="s">
        <v>70</v>
      </c>
      <c r="K9795" s="3" t="s">
        <v>42</v>
      </c>
      <c r="L9795" s="1" t="s">
        <v>70</v>
      </c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1"/>
      <c r="AA9795" s="1" t="s">
        <v>16</v>
      </c>
      <c r="AB9795" s="3" t="s">
        <v>12</v>
      </c>
      <c r="AC9795" s="23" t="s">
        <v>37802</v>
      </c>
      <c r="AD9795" s="23" t="s">
        <v>46761</v>
      </c>
      <c r="AE9795" t="s">
        <v>35409</v>
      </c>
    </row>
    <row r="9796" spans="1:31" ht="14.25" customHeight="1">
      <c r="A9796" s="1">
        <v>9795</v>
      </c>
      <c r="B9796" s="1" t="s">
        <v>54</v>
      </c>
      <c r="C9796" s="1" t="s">
        <v>6445</v>
      </c>
      <c r="D9796" s="1" t="s">
        <v>1356</v>
      </c>
      <c r="E9796" s="1" t="s">
        <v>495</v>
      </c>
      <c r="F9796" s="1" t="s">
        <v>23991</v>
      </c>
      <c r="G9796" s="14">
        <v>91944646614</v>
      </c>
      <c r="H9796" s="1" t="s">
        <v>20</v>
      </c>
      <c r="I9796" s="1" t="s">
        <v>33</v>
      </c>
      <c r="J9796" s="1" t="s">
        <v>70</v>
      </c>
      <c r="K9796" s="3" t="s">
        <v>42</v>
      </c>
      <c r="L9796" s="1" t="s">
        <v>70</v>
      </c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1"/>
      <c r="AA9796" s="1" t="s">
        <v>16</v>
      </c>
      <c r="AB9796" s="3" t="s">
        <v>12</v>
      </c>
      <c r="AC9796" s="23" t="s">
        <v>37802</v>
      </c>
      <c r="AD9796" s="23" t="s">
        <v>46762</v>
      </c>
      <c r="AE9796" t="s">
        <v>35409</v>
      </c>
    </row>
    <row r="9797" spans="1:31" ht="14.25" customHeight="1">
      <c r="A9797" s="1">
        <v>9796</v>
      </c>
      <c r="B9797" s="1" t="s">
        <v>54</v>
      </c>
      <c r="C9797" s="1" t="s">
        <v>6446</v>
      </c>
      <c r="D9797" s="1" t="s">
        <v>4290</v>
      </c>
      <c r="E9797" s="1" t="s">
        <v>84</v>
      </c>
      <c r="F9797" s="1" t="s">
        <v>33991</v>
      </c>
      <c r="G9797" s="14">
        <v>919446944666</v>
      </c>
      <c r="H9797" s="1" t="s">
        <v>8</v>
      </c>
      <c r="I9797" s="1" t="s">
        <v>33</v>
      </c>
      <c r="J9797" s="1" t="s">
        <v>70</v>
      </c>
      <c r="K9797" s="3" t="s">
        <v>42</v>
      </c>
      <c r="L9797" s="1" t="s">
        <v>70</v>
      </c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1"/>
      <c r="AA9797" s="1" t="s">
        <v>16</v>
      </c>
      <c r="AB9797" s="3" t="s">
        <v>12</v>
      </c>
      <c r="AC9797" s="23" t="s">
        <v>37802</v>
      </c>
      <c r="AD9797" s="23" t="s">
        <v>46763</v>
      </c>
      <c r="AE9797" t="s">
        <v>35394</v>
      </c>
    </row>
    <row r="9798" spans="1:31" ht="14.25" customHeight="1">
      <c r="A9798" s="1">
        <v>9797</v>
      </c>
      <c r="B9798" s="1" t="s">
        <v>54</v>
      </c>
      <c r="C9798" s="1" t="s">
        <v>6447</v>
      </c>
      <c r="D9798" s="1" t="s">
        <v>1263</v>
      </c>
      <c r="E9798" s="1" t="s">
        <v>3167</v>
      </c>
      <c r="F9798" s="1" t="s">
        <v>23992</v>
      </c>
      <c r="G9798" s="14">
        <v>919444414649</v>
      </c>
      <c r="H9798" s="1" t="s">
        <v>15</v>
      </c>
      <c r="I9798" s="1" t="s">
        <v>9</v>
      </c>
      <c r="J9798" s="1" t="s">
        <v>70</v>
      </c>
      <c r="K9798" s="3" t="s">
        <v>42</v>
      </c>
      <c r="L9798" s="1" t="s">
        <v>70</v>
      </c>
      <c r="M9798" s="3" t="s">
        <v>27</v>
      </c>
      <c r="N9798" s="3" t="s">
        <v>70</v>
      </c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1"/>
      <c r="AA9798" s="1" t="s">
        <v>16</v>
      </c>
      <c r="AB9798" s="3" t="s">
        <v>12</v>
      </c>
      <c r="AC9798" s="23" t="s">
        <v>37802</v>
      </c>
      <c r="AD9798" s="23" t="s">
        <v>46764</v>
      </c>
      <c r="AE9798" t="s">
        <v>35410</v>
      </c>
    </row>
    <row r="9799" spans="1:31" ht="14.25" customHeight="1">
      <c r="A9799" s="1">
        <v>9798</v>
      </c>
      <c r="B9799" s="1" t="s">
        <v>54</v>
      </c>
      <c r="C9799" s="1" t="s">
        <v>6448</v>
      </c>
      <c r="D9799" s="1" t="s">
        <v>86</v>
      </c>
      <c r="E9799" s="1" t="s">
        <v>87</v>
      </c>
      <c r="F9799" s="1" t="s">
        <v>33992</v>
      </c>
      <c r="G9799" s="14">
        <v>91946644999</v>
      </c>
      <c r="H9799" s="1" t="s">
        <v>20</v>
      </c>
      <c r="I9799" s="1" t="s">
        <v>9</v>
      </c>
      <c r="J9799" s="1" t="s">
        <v>70</v>
      </c>
      <c r="K9799" s="3" t="s">
        <v>42</v>
      </c>
      <c r="L9799" s="1" t="s">
        <v>70</v>
      </c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1"/>
      <c r="AA9799" s="1" t="s">
        <v>16</v>
      </c>
      <c r="AB9799" s="3" t="s">
        <v>12</v>
      </c>
      <c r="AC9799" s="23" t="s">
        <v>37802</v>
      </c>
      <c r="AD9799" s="23" t="s">
        <v>46765</v>
      </c>
      <c r="AE9799" t="s">
        <v>35410</v>
      </c>
    </row>
    <row r="9800" spans="1:31" ht="14.25" customHeight="1">
      <c r="A9800" s="1">
        <v>9799</v>
      </c>
      <c r="B9800" s="1" t="s">
        <v>54</v>
      </c>
      <c r="C9800" s="1" t="s">
        <v>6459</v>
      </c>
      <c r="D9800" s="1" t="s">
        <v>1155</v>
      </c>
      <c r="E9800" s="1" t="s">
        <v>487</v>
      </c>
      <c r="F9800" s="1" t="s">
        <v>31776</v>
      </c>
      <c r="G9800" s="14">
        <v>91946664440</v>
      </c>
      <c r="H9800" s="1" t="s">
        <v>8</v>
      </c>
      <c r="I9800" s="1" t="s">
        <v>41</v>
      </c>
      <c r="J9800" s="1" t="s">
        <v>70</v>
      </c>
      <c r="K9800" s="3" t="s">
        <v>42</v>
      </c>
      <c r="L9800" s="1" t="s">
        <v>70</v>
      </c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1"/>
      <c r="AA9800" s="1" t="s">
        <v>16</v>
      </c>
      <c r="AB9800" s="3" t="s">
        <v>12</v>
      </c>
      <c r="AC9800" s="23" t="s">
        <v>37802</v>
      </c>
      <c r="AD9800" s="23" t="s">
        <v>46766</v>
      </c>
      <c r="AE9800" t="s">
        <v>35394</v>
      </c>
    </row>
    <row r="9801" spans="1:31" ht="14.25" customHeight="1">
      <c r="A9801" s="1">
        <v>9800</v>
      </c>
      <c r="B9801" s="1" t="s">
        <v>54</v>
      </c>
      <c r="C9801" s="1" t="s">
        <v>6465</v>
      </c>
      <c r="D9801" s="1" t="s">
        <v>6466</v>
      </c>
      <c r="E9801" s="1" t="s">
        <v>410</v>
      </c>
      <c r="F9801" s="1" t="s">
        <v>24001</v>
      </c>
      <c r="G9801" s="14">
        <v>919946006999</v>
      </c>
      <c r="H9801" s="1" t="s">
        <v>20</v>
      </c>
      <c r="I9801" s="1" t="s">
        <v>9</v>
      </c>
      <c r="J9801" s="1" t="s">
        <v>70</v>
      </c>
      <c r="K9801" s="3" t="s">
        <v>42</v>
      </c>
      <c r="L9801" s="1" t="s">
        <v>70</v>
      </c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1"/>
      <c r="AA9801" s="1" t="s">
        <v>16</v>
      </c>
      <c r="AB9801" s="3" t="s">
        <v>12</v>
      </c>
      <c r="AC9801" s="23" t="s">
        <v>37802</v>
      </c>
      <c r="AD9801" s="23" t="s">
        <v>46767</v>
      </c>
      <c r="AE9801" t="s">
        <v>35399</v>
      </c>
    </row>
    <row r="9802" spans="1:31" ht="14.25" customHeight="1">
      <c r="A9802" s="1">
        <v>9801</v>
      </c>
      <c r="B9802" s="1" t="s">
        <v>54</v>
      </c>
      <c r="C9802" s="1" t="s">
        <v>6477</v>
      </c>
      <c r="D9802" s="1" t="s">
        <v>318</v>
      </c>
      <c r="E9802" s="1" t="s">
        <v>1558</v>
      </c>
      <c r="F9802" s="1" t="s">
        <v>24006</v>
      </c>
      <c r="G9802" s="14">
        <v>91999444669</v>
      </c>
      <c r="H9802" s="1" t="s">
        <v>8</v>
      </c>
      <c r="I9802" s="1" t="s">
        <v>41</v>
      </c>
      <c r="J9802" s="1" t="s">
        <v>70</v>
      </c>
      <c r="K9802" s="3" t="s">
        <v>42</v>
      </c>
      <c r="L9802" s="1" t="s">
        <v>70</v>
      </c>
      <c r="M9802" s="3" t="s">
        <v>27</v>
      </c>
      <c r="N9802" s="3" t="s">
        <v>70</v>
      </c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1"/>
      <c r="AA9802" s="1" t="s">
        <v>16</v>
      </c>
      <c r="AB9802" s="3" t="s">
        <v>12</v>
      </c>
      <c r="AC9802" s="23" t="s">
        <v>37802</v>
      </c>
      <c r="AD9802" s="23" t="s">
        <v>46768</v>
      </c>
      <c r="AE9802" t="s">
        <v>35394</v>
      </c>
    </row>
    <row r="9803" spans="1:31" ht="14.25" customHeight="1">
      <c r="A9803" s="1">
        <v>9802</v>
      </c>
      <c r="B9803" s="1" t="s">
        <v>54</v>
      </c>
      <c r="C9803" s="1" t="s">
        <v>6481</v>
      </c>
      <c r="D9803" s="1" t="s">
        <v>1302</v>
      </c>
      <c r="E9803" s="1" t="s">
        <v>78</v>
      </c>
      <c r="F9803" s="1" t="s">
        <v>24010</v>
      </c>
      <c r="G9803" s="14">
        <v>919494646999</v>
      </c>
      <c r="H9803" s="1" t="s">
        <v>8</v>
      </c>
      <c r="I9803" s="1" t="s">
        <v>9</v>
      </c>
      <c r="J9803" s="1" t="s">
        <v>70</v>
      </c>
      <c r="K9803" s="3" t="s">
        <v>42</v>
      </c>
      <c r="L9803" s="1" t="s">
        <v>70</v>
      </c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1"/>
      <c r="AA9803" s="1" t="s">
        <v>16</v>
      </c>
      <c r="AB9803" s="3" t="s">
        <v>12</v>
      </c>
      <c r="AC9803" s="23" t="s">
        <v>37802</v>
      </c>
      <c r="AD9803" s="23" t="s">
        <v>46769</v>
      </c>
      <c r="AE9803" t="s">
        <v>35410</v>
      </c>
    </row>
    <row r="9804" spans="1:31" ht="14.25" customHeight="1">
      <c r="A9804" s="1">
        <v>9803</v>
      </c>
      <c r="B9804" s="9" t="s">
        <v>6</v>
      </c>
      <c r="C9804" s="1" t="s">
        <v>6482</v>
      </c>
      <c r="D9804" s="1" t="s">
        <v>58</v>
      </c>
      <c r="E9804" s="1" t="s">
        <v>2615</v>
      </c>
      <c r="F9804" s="1" t="s">
        <v>24011</v>
      </c>
      <c r="G9804" s="14">
        <v>91990969699</v>
      </c>
      <c r="H9804" s="1" t="s">
        <v>37</v>
      </c>
      <c r="I9804" s="1" t="s">
        <v>62</v>
      </c>
      <c r="J9804" s="1" t="s">
        <v>70</v>
      </c>
      <c r="K9804" s="3" t="s">
        <v>17</v>
      </c>
      <c r="L9804" s="1" t="s">
        <v>70</v>
      </c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1"/>
      <c r="AA9804" s="1" t="s">
        <v>11</v>
      </c>
      <c r="AB9804" s="3" t="s">
        <v>538</v>
      </c>
      <c r="AC9804" s="23" t="s">
        <v>37802</v>
      </c>
      <c r="AD9804" s="23" t="s">
        <v>46770</v>
      </c>
      <c r="AE9804" t="s">
        <v>35399</v>
      </c>
    </row>
    <row r="9805" spans="1:31" ht="14.25" customHeight="1">
      <c r="A9805" s="1">
        <v>9804</v>
      </c>
      <c r="B9805" s="1" t="s">
        <v>54</v>
      </c>
      <c r="C9805" s="1" t="s">
        <v>6495</v>
      </c>
      <c r="D9805" s="1" t="s">
        <v>36017</v>
      </c>
      <c r="E9805" s="1" t="s">
        <v>362</v>
      </c>
      <c r="F9805" s="1" t="s">
        <v>24018</v>
      </c>
      <c r="G9805" s="14">
        <v>91994649696</v>
      </c>
      <c r="H9805" s="1" t="s">
        <v>8</v>
      </c>
      <c r="I9805" s="1" t="s">
        <v>9</v>
      </c>
      <c r="J9805" s="1" t="s">
        <v>70</v>
      </c>
      <c r="K9805" s="3" t="s">
        <v>42</v>
      </c>
      <c r="L9805" s="1" t="s">
        <v>70</v>
      </c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1"/>
      <c r="AA9805" s="1" t="s">
        <v>16</v>
      </c>
      <c r="AB9805" s="3" t="s">
        <v>12</v>
      </c>
      <c r="AC9805" s="23" t="s">
        <v>37802</v>
      </c>
      <c r="AD9805" s="23" t="s">
        <v>46771</v>
      </c>
      <c r="AE9805" t="s">
        <v>35399</v>
      </c>
    </row>
    <row r="9806" spans="1:31" ht="14.25" customHeight="1">
      <c r="A9806" s="1">
        <v>9805</v>
      </c>
      <c r="B9806" s="1" t="s">
        <v>54</v>
      </c>
      <c r="C9806" s="1" t="s">
        <v>6521</v>
      </c>
      <c r="D9806" s="1" t="s">
        <v>12168</v>
      </c>
      <c r="E9806" s="1" t="s">
        <v>724</v>
      </c>
      <c r="F9806" s="1" t="s">
        <v>24030</v>
      </c>
      <c r="G9806" s="14">
        <v>919664619914</v>
      </c>
      <c r="H9806" s="1" t="s">
        <v>15</v>
      </c>
      <c r="I9806" s="1" t="s">
        <v>41</v>
      </c>
      <c r="J9806" s="1" t="s">
        <v>70</v>
      </c>
      <c r="K9806" s="3" t="s">
        <v>42</v>
      </c>
      <c r="L9806" s="1" t="s">
        <v>70</v>
      </c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1"/>
      <c r="AA9806" s="1" t="s">
        <v>16</v>
      </c>
      <c r="AB9806" s="3" t="s">
        <v>12</v>
      </c>
      <c r="AC9806" s="23" t="s">
        <v>37802</v>
      </c>
      <c r="AD9806" s="23" t="s">
        <v>46772</v>
      </c>
      <c r="AE9806" t="s">
        <v>35399</v>
      </c>
    </row>
    <row r="9807" spans="1:31" ht="14.25" customHeight="1">
      <c r="A9807" s="1">
        <v>9806</v>
      </c>
      <c r="B9807" s="1" t="s">
        <v>54</v>
      </c>
      <c r="C9807" s="1" t="s">
        <v>6523</v>
      </c>
      <c r="D9807" s="1" t="s">
        <v>280</v>
      </c>
      <c r="E9807" s="1" t="s">
        <v>139</v>
      </c>
      <c r="F9807" s="1" t="s">
        <v>24032</v>
      </c>
      <c r="G9807" s="14">
        <v>919440691949</v>
      </c>
      <c r="H9807" s="1" t="s">
        <v>20</v>
      </c>
      <c r="I9807" s="1" t="s">
        <v>41</v>
      </c>
      <c r="J9807" s="1" t="s">
        <v>70</v>
      </c>
      <c r="K9807" s="3" t="s">
        <v>42</v>
      </c>
      <c r="L9807" s="1" t="s">
        <v>70</v>
      </c>
      <c r="M9807" s="3" t="s">
        <v>27</v>
      </c>
      <c r="N9807" s="3" t="s">
        <v>70</v>
      </c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1"/>
      <c r="AA9807" s="1" t="s">
        <v>16</v>
      </c>
      <c r="AB9807" s="3" t="s">
        <v>12</v>
      </c>
      <c r="AC9807" s="23" t="s">
        <v>37802</v>
      </c>
      <c r="AD9807" s="23" t="s">
        <v>38459</v>
      </c>
      <c r="AE9807" t="s">
        <v>35394</v>
      </c>
    </row>
    <row r="9808" spans="1:31" ht="14.25" customHeight="1">
      <c r="A9808" s="1">
        <v>9807</v>
      </c>
      <c r="B9808" s="1" t="s">
        <v>54</v>
      </c>
      <c r="C9808" s="1" t="s">
        <v>6534</v>
      </c>
      <c r="D9808" s="1" t="s">
        <v>1631</v>
      </c>
      <c r="E9808" s="1" t="s">
        <v>37193</v>
      </c>
      <c r="F9808" s="1" t="s">
        <v>31787</v>
      </c>
      <c r="G9808" s="14">
        <v>9144699446</v>
      </c>
      <c r="H9808" s="1" t="s">
        <v>8</v>
      </c>
      <c r="I9808" s="1" t="s">
        <v>41</v>
      </c>
      <c r="J9808" s="1" t="s">
        <v>70</v>
      </c>
      <c r="K9808" s="3" t="s">
        <v>42</v>
      </c>
      <c r="L9808" s="1" t="s">
        <v>70</v>
      </c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1"/>
      <c r="AA9808" s="1" t="s">
        <v>16</v>
      </c>
      <c r="AB9808" s="3" t="s">
        <v>12</v>
      </c>
      <c r="AC9808" s="23" t="s">
        <v>37802</v>
      </c>
      <c r="AD9808" s="23" t="s">
        <v>46773</v>
      </c>
      <c r="AE9808" t="s">
        <v>35399</v>
      </c>
    </row>
    <row r="9809" spans="1:31" ht="14.25" customHeight="1">
      <c r="A9809" s="1">
        <v>9808</v>
      </c>
      <c r="B9809" s="1" t="s">
        <v>54</v>
      </c>
      <c r="C9809" s="1" t="s">
        <v>6545</v>
      </c>
      <c r="D9809" s="1" t="s">
        <v>36018</v>
      </c>
      <c r="E9809" s="1" t="s">
        <v>2705</v>
      </c>
      <c r="F9809" s="1" t="s">
        <v>34001</v>
      </c>
      <c r="G9809" s="14">
        <v>919444614604</v>
      </c>
      <c r="H9809" s="1" t="s">
        <v>8</v>
      </c>
      <c r="I9809" s="1" t="s">
        <v>41</v>
      </c>
      <c r="J9809" s="1" t="s">
        <v>70</v>
      </c>
      <c r="K9809" s="3" t="s">
        <v>42</v>
      </c>
      <c r="L9809" s="1" t="s">
        <v>70</v>
      </c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1"/>
      <c r="AA9809" s="1" t="s">
        <v>16</v>
      </c>
      <c r="AB9809" s="3" t="s">
        <v>12</v>
      </c>
      <c r="AC9809" s="23" t="s">
        <v>37802</v>
      </c>
      <c r="AD9809" s="23" t="s">
        <v>46774</v>
      </c>
      <c r="AE9809" t="s">
        <v>35394</v>
      </c>
    </row>
    <row r="9810" spans="1:31" ht="14.25" customHeight="1">
      <c r="A9810" s="1">
        <v>9809</v>
      </c>
      <c r="B9810" s="9" t="s">
        <v>6</v>
      </c>
      <c r="C9810" s="1" t="s">
        <v>6560</v>
      </c>
      <c r="D9810" s="1" t="s">
        <v>36019</v>
      </c>
      <c r="E9810" s="1" t="s">
        <v>6561</v>
      </c>
      <c r="F9810" s="1" t="s">
        <v>24053</v>
      </c>
      <c r="G9810" s="14">
        <v>91969640666</v>
      </c>
      <c r="H9810" s="1" t="s">
        <v>20</v>
      </c>
      <c r="I9810" s="1" t="s">
        <v>62</v>
      </c>
      <c r="J9810" s="1" t="s">
        <v>70</v>
      </c>
      <c r="K9810" s="3" t="s">
        <v>42</v>
      </c>
      <c r="L9810" s="1" t="s">
        <v>70</v>
      </c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1"/>
      <c r="AA9810" s="1" t="s">
        <v>16</v>
      </c>
      <c r="AB9810" s="3" t="s">
        <v>12</v>
      </c>
      <c r="AC9810" s="23" t="s">
        <v>37802</v>
      </c>
      <c r="AD9810" s="23" t="s">
        <v>46775</v>
      </c>
      <c r="AE9810" t="s">
        <v>35394</v>
      </c>
    </row>
    <row r="9811" spans="1:31" ht="14.25" customHeight="1">
      <c r="A9811" s="1">
        <v>9810</v>
      </c>
      <c r="B9811" s="1" t="s">
        <v>54</v>
      </c>
      <c r="C9811" s="1" t="s">
        <v>6574</v>
      </c>
      <c r="D9811" s="1" t="s">
        <v>6575</v>
      </c>
      <c r="E9811" s="1" t="s">
        <v>6576</v>
      </c>
      <c r="F9811" s="1" t="s">
        <v>31792</v>
      </c>
      <c r="G9811" s="14">
        <v>91901664046</v>
      </c>
      <c r="H9811" s="1" t="s">
        <v>20</v>
      </c>
      <c r="I9811" s="1" t="s">
        <v>9</v>
      </c>
      <c r="J9811" s="1" t="s">
        <v>70</v>
      </c>
      <c r="K9811" s="3" t="s">
        <v>63</v>
      </c>
      <c r="L9811" s="1" t="s">
        <v>70</v>
      </c>
      <c r="M9811" s="3" t="s">
        <v>213</v>
      </c>
      <c r="N9811" s="3" t="s">
        <v>70</v>
      </c>
      <c r="O9811" s="3" t="s">
        <v>17</v>
      </c>
      <c r="P9811" s="3" t="s">
        <v>70</v>
      </c>
      <c r="Q9811" s="3" t="s">
        <v>42</v>
      </c>
      <c r="R9811" s="3" t="s">
        <v>70</v>
      </c>
      <c r="S9811" s="3" t="s">
        <v>27</v>
      </c>
      <c r="T9811" s="3" t="s">
        <v>70</v>
      </c>
      <c r="U9811" s="3" t="s">
        <v>117</v>
      </c>
      <c r="V9811" s="3" t="s">
        <v>70</v>
      </c>
      <c r="W9811" s="3" t="s">
        <v>178</v>
      </c>
      <c r="X9811" s="3" t="s">
        <v>70</v>
      </c>
      <c r="Y9811" s="3" t="s">
        <v>171</v>
      </c>
      <c r="Z9811" s="1" t="s">
        <v>70</v>
      </c>
      <c r="AA9811" s="1" t="s">
        <v>16</v>
      </c>
      <c r="AB9811" s="3" t="s">
        <v>12</v>
      </c>
      <c r="AC9811" s="23" t="s">
        <v>37802</v>
      </c>
      <c r="AD9811" s="23" t="s">
        <v>46776</v>
      </c>
      <c r="AE9811" t="s">
        <v>35410</v>
      </c>
    </row>
    <row r="9812" spans="1:31" ht="14.25" customHeight="1">
      <c r="A9812" s="1">
        <v>9811</v>
      </c>
      <c r="B9812" s="9" t="s">
        <v>6</v>
      </c>
      <c r="C9812" s="1" t="s">
        <v>6588</v>
      </c>
      <c r="D9812" s="1" t="s">
        <v>3176</v>
      </c>
      <c r="E9812" s="1" t="s">
        <v>6589</v>
      </c>
      <c r="F9812" s="1" t="s">
        <v>34005</v>
      </c>
      <c r="G9812" s="14">
        <v>91949406949</v>
      </c>
      <c r="H9812" s="1" t="s">
        <v>15</v>
      </c>
      <c r="I9812" s="1" t="s">
        <v>9</v>
      </c>
      <c r="J9812" s="1" t="s">
        <v>70</v>
      </c>
      <c r="K9812" s="3" t="s">
        <v>42</v>
      </c>
      <c r="L9812" s="1" t="s">
        <v>70</v>
      </c>
      <c r="M9812" s="3" t="s">
        <v>27</v>
      </c>
      <c r="N9812" s="3" t="s">
        <v>70</v>
      </c>
      <c r="O9812" s="3" t="s">
        <v>117</v>
      </c>
      <c r="P9812" s="3" t="s">
        <v>70</v>
      </c>
      <c r="Q9812" s="3"/>
      <c r="R9812" s="3"/>
      <c r="S9812" s="3"/>
      <c r="T9812" s="3"/>
      <c r="U9812" s="3"/>
      <c r="V9812" s="3"/>
      <c r="W9812" s="3"/>
      <c r="X9812" s="3"/>
      <c r="Y9812" s="3"/>
      <c r="Z9812" s="1"/>
      <c r="AA9812" s="1" t="s">
        <v>16</v>
      </c>
      <c r="AB9812" s="3" t="s">
        <v>12</v>
      </c>
      <c r="AC9812" s="23" t="s">
        <v>37802</v>
      </c>
      <c r="AD9812" s="23" t="s">
        <v>46777</v>
      </c>
      <c r="AE9812" t="s">
        <v>35399</v>
      </c>
    </row>
    <row r="9813" spans="1:31" ht="14.25" customHeight="1">
      <c r="A9813" s="1">
        <v>9812</v>
      </c>
      <c r="B9813" s="1" t="s">
        <v>54</v>
      </c>
      <c r="C9813" s="1" t="s">
        <v>6594</v>
      </c>
      <c r="D9813" s="1" t="s">
        <v>2169</v>
      </c>
      <c r="E9813" s="1" t="s">
        <v>139</v>
      </c>
      <c r="F9813" s="1" t="s">
        <v>24067</v>
      </c>
      <c r="G9813" s="14">
        <v>919446466644</v>
      </c>
      <c r="H9813" s="1" t="s">
        <v>8</v>
      </c>
      <c r="I9813" s="1" t="s">
        <v>41</v>
      </c>
      <c r="J9813" s="1" t="s">
        <v>70</v>
      </c>
      <c r="K9813" s="3" t="s">
        <v>17</v>
      </c>
      <c r="L9813" s="1" t="s">
        <v>70</v>
      </c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1"/>
      <c r="AA9813" s="1" t="s">
        <v>11</v>
      </c>
      <c r="AB9813" s="3" t="s">
        <v>13</v>
      </c>
      <c r="AC9813" s="23" t="s">
        <v>37802</v>
      </c>
      <c r="AD9813" s="23" t="s">
        <v>38797</v>
      </c>
      <c r="AE9813" t="s">
        <v>35410</v>
      </c>
    </row>
    <row r="9814" spans="1:31" ht="14.25" customHeight="1">
      <c r="A9814" s="1">
        <v>9813</v>
      </c>
      <c r="B9814" s="1" t="s">
        <v>54</v>
      </c>
      <c r="C9814" s="1" t="s">
        <v>6600</v>
      </c>
      <c r="D9814" s="1" t="s">
        <v>1821</v>
      </c>
      <c r="E9814" s="1" t="s">
        <v>746</v>
      </c>
      <c r="F9814" s="1" t="s">
        <v>31794</v>
      </c>
      <c r="G9814" s="14">
        <v>9140006004</v>
      </c>
      <c r="H9814" s="1" t="s">
        <v>8</v>
      </c>
      <c r="I9814" s="1" t="s">
        <v>9</v>
      </c>
      <c r="J9814" s="1" t="s">
        <v>70</v>
      </c>
      <c r="K9814" s="3" t="s">
        <v>42</v>
      </c>
      <c r="L9814" s="1" t="s">
        <v>70</v>
      </c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1"/>
      <c r="AA9814" s="1" t="s">
        <v>16</v>
      </c>
      <c r="AB9814" s="3" t="s">
        <v>12</v>
      </c>
      <c r="AC9814" s="23" t="s">
        <v>37802</v>
      </c>
      <c r="AD9814" s="23" t="s">
        <v>46778</v>
      </c>
      <c r="AE9814" t="s">
        <v>35410</v>
      </c>
    </row>
    <row r="9815" spans="1:31" ht="14.25" customHeight="1">
      <c r="A9815" s="1">
        <v>9814</v>
      </c>
      <c r="B9815" s="9" t="s">
        <v>6</v>
      </c>
      <c r="C9815" s="1" t="s">
        <v>6607</v>
      </c>
      <c r="D9815" s="1" t="s">
        <v>39</v>
      </c>
      <c r="E9815" s="1" t="s">
        <v>1797</v>
      </c>
      <c r="F9815" s="1" t="s">
        <v>6608</v>
      </c>
      <c r="G9815" s="14">
        <v>914646960606</v>
      </c>
      <c r="H9815" s="1" t="s">
        <v>8</v>
      </c>
      <c r="I9815" s="1" t="s">
        <v>41</v>
      </c>
      <c r="J9815" s="1" t="s">
        <v>70</v>
      </c>
      <c r="K9815" s="3" t="s">
        <v>42</v>
      </c>
      <c r="L9815" s="1" t="s">
        <v>70</v>
      </c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1"/>
      <c r="AA9815" s="1" t="s">
        <v>16</v>
      </c>
      <c r="AB9815" s="3" t="s">
        <v>12</v>
      </c>
      <c r="AC9815" s="23" t="s">
        <v>37802</v>
      </c>
      <c r="AD9815" s="23" t="s">
        <v>46779</v>
      </c>
      <c r="AE9815" t="s">
        <v>35394</v>
      </c>
    </row>
    <row r="9816" spans="1:31" ht="14.25" customHeight="1">
      <c r="A9816" s="1">
        <v>9815</v>
      </c>
      <c r="B9816" s="1" t="s">
        <v>54</v>
      </c>
      <c r="C9816" s="1" t="s">
        <v>6621</v>
      </c>
      <c r="D9816" s="1" t="s">
        <v>36020</v>
      </c>
      <c r="E9816" s="1" t="s">
        <v>19</v>
      </c>
      <c r="F9816" s="1" t="s">
        <v>34008</v>
      </c>
      <c r="G9816" s="14">
        <v>919449619004</v>
      </c>
      <c r="H9816" s="1" t="s">
        <v>8</v>
      </c>
      <c r="I9816" s="1" t="s">
        <v>9</v>
      </c>
      <c r="J9816" s="1" t="s">
        <v>70</v>
      </c>
      <c r="K9816" s="3" t="s">
        <v>63</v>
      </c>
      <c r="L9816" s="1" t="s">
        <v>70</v>
      </c>
      <c r="M9816" s="3" t="s">
        <v>213</v>
      </c>
      <c r="N9816" s="3" t="s">
        <v>70</v>
      </c>
      <c r="O9816" s="3" t="s">
        <v>17</v>
      </c>
      <c r="P9816" s="3" t="s">
        <v>70</v>
      </c>
      <c r="Q9816" s="3" t="s">
        <v>42</v>
      </c>
      <c r="R9816" s="3" t="s">
        <v>70</v>
      </c>
      <c r="S9816" s="3" t="s">
        <v>27</v>
      </c>
      <c r="T9816" s="3" t="s">
        <v>70</v>
      </c>
      <c r="U9816" s="3" t="s">
        <v>117</v>
      </c>
      <c r="V9816" s="3" t="s">
        <v>70</v>
      </c>
      <c r="W9816" s="3" t="s">
        <v>178</v>
      </c>
      <c r="X9816" s="3" t="s">
        <v>70</v>
      </c>
      <c r="Y9816" s="3" t="s">
        <v>171</v>
      </c>
      <c r="Z9816" s="1" t="s">
        <v>70</v>
      </c>
      <c r="AA9816" s="1" t="s">
        <v>16</v>
      </c>
      <c r="AB9816" s="3" t="s">
        <v>12</v>
      </c>
      <c r="AC9816" s="23" t="s">
        <v>37802</v>
      </c>
      <c r="AD9816" s="23" t="s">
        <v>44147</v>
      </c>
      <c r="AE9816" t="s">
        <v>35409</v>
      </c>
    </row>
    <row r="9817" spans="1:31" ht="14.25" customHeight="1">
      <c r="A9817" s="1">
        <v>9816</v>
      </c>
      <c r="B9817" s="1" t="s">
        <v>54</v>
      </c>
      <c r="C9817" s="1" t="s">
        <v>6649</v>
      </c>
      <c r="D9817" s="1" t="s">
        <v>1302</v>
      </c>
      <c r="E9817" s="1" t="s">
        <v>3162</v>
      </c>
      <c r="F9817" s="1" t="s">
        <v>34011</v>
      </c>
      <c r="G9817" s="14">
        <v>9104644446</v>
      </c>
      <c r="H9817" s="1" t="s">
        <v>8</v>
      </c>
      <c r="I9817" s="1" t="s">
        <v>62</v>
      </c>
      <c r="J9817" s="1" t="s">
        <v>70</v>
      </c>
      <c r="K9817" s="3" t="s">
        <v>63</v>
      </c>
      <c r="L9817" s="1" t="s">
        <v>70</v>
      </c>
      <c r="M9817" s="3" t="s">
        <v>213</v>
      </c>
      <c r="N9817" s="3" t="s">
        <v>70</v>
      </c>
      <c r="O9817" s="3" t="s">
        <v>17</v>
      </c>
      <c r="P9817" s="3" t="s">
        <v>70</v>
      </c>
      <c r="Q9817" s="3" t="s">
        <v>42</v>
      </c>
      <c r="R9817" s="3" t="s">
        <v>70</v>
      </c>
      <c r="S9817" s="3" t="s">
        <v>27</v>
      </c>
      <c r="T9817" s="3" t="s">
        <v>70</v>
      </c>
      <c r="U9817" s="3" t="s">
        <v>117</v>
      </c>
      <c r="V9817" s="3" t="s">
        <v>70</v>
      </c>
      <c r="W9817" s="3" t="s">
        <v>178</v>
      </c>
      <c r="X9817" s="3" t="s">
        <v>70</v>
      </c>
      <c r="Y9817" s="3" t="s">
        <v>171</v>
      </c>
      <c r="Z9817" s="1" t="s">
        <v>70</v>
      </c>
      <c r="AA9817" s="1" t="s">
        <v>16</v>
      </c>
      <c r="AB9817" s="3" t="s">
        <v>12</v>
      </c>
      <c r="AC9817" s="23" t="s">
        <v>37802</v>
      </c>
      <c r="AD9817" s="23" t="s">
        <v>44415</v>
      </c>
      <c r="AE9817" t="s">
        <v>35399</v>
      </c>
    </row>
    <row r="9818" spans="1:31" ht="14.25" customHeight="1">
      <c r="A9818" s="1">
        <v>9817</v>
      </c>
      <c r="B9818" s="9" t="s">
        <v>6</v>
      </c>
      <c r="C9818" s="1" t="s">
        <v>6661</v>
      </c>
      <c r="D9818" s="1" t="s">
        <v>36</v>
      </c>
      <c r="E9818" s="1" t="s">
        <v>6662</v>
      </c>
      <c r="F9818" s="1" t="s">
        <v>24101</v>
      </c>
      <c r="G9818" s="14">
        <v>919149644</v>
      </c>
      <c r="H9818" s="1" t="s">
        <v>20</v>
      </c>
      <c r="I9818" s="1" t="s">
        <v>41</v>
      </c>
      <c r="J9818" s="1" t="s">
        <v>70</v>
      </c>
      <c r="K9818" s="3" t="s">
        <v>42</v>
      </c>
      <c r="L9818" s="1" t="s">
        <v>70</v>
      </c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1"/>
      <c r="AA9818" s="1" t="s">
        <v>16</v>
      </c>
      <c r="AB9818" s="3" t="s">
        <v>12</v>
      </c>
      <c r="AC9818" s="23" t="s">
        <v>37802</v>
      </c>
      <c r="AD9818" s="23" t="s">
        <v>46780</v>
      </c>
      <c r="AE9818" t="s">
        <v>35410</v>
      </c>
    </row>
    <row r="9819" spans="1:31" ht="14.25" customHeight="1">
      <c r="A9819" s="1">
        <v>9818</v>
      </c>
      <c r="B9819" s="1" t="s">
        <v>54</v>
      </c>
      <c r="C9819" s="1" t="s">
        <v>6688</v>
      </c>
      <c r="D9819" s="1" t="s">
        <v>3301</v>
      </c>
      <c r="E9819" s="1" t="s">
        <v>37194</v>
      </c>
      <c r="F9819" s="1" t="s">
        <v>24115</v>
      </c>
      <c r="G9819" s="14">
        <v>919494600664</v>
      </c>
      <c r="H9819" s="1" t="s">
        <v>8</v>
      </c>
      <c r="I9819" s="1" t="s">
        <v>62</v>
      </c>
      <c r="J9819" s="1" t="s">
        <v>70</v>
      </c>
      <c r="K9819" s="3" t="s">
        <v>42</v>
      </c>
      <c r="L9819" s="1" t="s">
        <v>70</v>
      </c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1"/>
      <c r="AA9819" s="1" t="s">
        <v>16</v>
      </c>
      <c r="AB9819" s="3" t="s">
        <v>12</v>
      </c>
      <c r="AC9819" s="23" t="s">
        <v>37802</v>
      </c>
      <c r="AD9819" s="23" t="s">
        <v>41194</v>
      </c>
      <c r="AE9819" t="s">
        <v>35394</v>
      </c>
    </row>
    <row r="9820" spans="1:31" ht="14.25" customHeight="1">
      <c r="A9820" s="1">
        <v>9819</v>
      </c>
      <c r="B9820" s="9" t="s">
        <v>6</v>
      </c>
      <c r="C9820" s="1" t="s">
        <v>6701</v>
      </c>
      <c r="D9820" s="1" t="s">
        <v>1501</v>
      </c>
      <c r="E9820" s="1" t="s">
        <v>131</v>
      </c>
      <c r="F9820" s="1" t="s">
        <v>24121</v>
      </c>
      <c r="G9820" s="14">
        <v>919944444414</v>
      </c>
      <c r="H9820" s="1" t="s">
        <v>15</v>
      </c>
      <c r="I9820" s="1" t="s">
        <v>41</v>
      </c>
      <c r="J9820" s="1" t="s">
        <v>70</v>
      </c>
      <c r="K9820" s="3" t="s">
        <v>42</v>
      </c>
      <c r="L9820" s="1" t="s">
        <v>70</v>
      </c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1"/>
      <c r="AA9820" s="1" t="s">
        <v>16</v>
      </c>
      <c r="AB9820" s="3" t="s">
        <v>12</v>
      </c>
      <c r="AC9820" s="23" t="s">
        <v>37802</v>
      </c>
      <c r="AD9820" s="23" t="s">
        <v>42688</v>
      </c>
      <c r="AE9820" t="s">
        <v>35399</v>
      </c>
    </row>
    <row r="9821" spans="1:31" ht="14.25" customHeight="1">
      <c r="A9821" s="1">
        <v>9820</v>
      </c>
      <c r="B9821" s="9" t="s">
        <v>6</v>
      </c>
      <c r="C9821" s="1" t="s">
        <v>6714</v>
      </c>
      <c r="D9821" s="1" t="s">
        <v>1675</v>
      </c>
      <c r="E9821" s="1" t="s">
        <v>139</v>
      </c>
      <c r="F9821" s="1" t="s">
        <v>24127</v>
      </c>
      <c r="G9821" s="14">
        <v>91949094660</v>
      </c>
      <c r="H9821" s="1" t="s">
        <v>20</v>
      </c>
      <c r="I9821" s="1" t="s">
        <v>62</v>
      </c>
      <c r="J9821" s="1" t="s">
        <v>70</v>
      </c>
      <c r="K9821" s="3" t="s">
        <v>42</v>
      </c>
      <c r="L9821" s="1" t="s">
        <v>70</v>
      </c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1"/>
      <c r="AA9821" s="1" t="s">
        <v>16</v>
      </c>
      <c r="AB9821" s="3" t="s">
        <v>12</v>
      </c>
      <c r="AC9821" s="23" t="s">
        <v>37802</v>
      </c>
      <c r="AD9821" s="23" t="s">
        <v>46781</v>
      </c>
      <c r="AE9821" t="s">
        <v>35410</v>
      </c>
    </row>
    <row r="9822" spans="1:31" ht="14.25" customHeight="1">
      <c r="A9822" s="1">
        <v>9821</v>
      </c>
      <c r="B9822" s="1" t="s">
        <v>54</v>
      </c>
      <c r="C9822" s="1" t="s">
        <v>6717</v>
      </c>
      <c r="D9822" s="1" t="s">
        <v>35482</v>
      </c>
      <c r="E9822" s="1" t="s">
        <v>139</v>
      </c>
      <c r="F9822" s="1" t="s">
        <v>24128</v>
      </c>
      <c r="G9822" s="14">
        <v>91494146694</v>
      </c>
      <c r="H9822" s="1" t="s">
        <v>20</v>
      </c>
      <c r="I9822" s="1" t="s">
        <v>62</v>
      </c>
      <c r="J9822" s="1" t="s">
        <v>70</v>
      </c>
      <c r="K9822" s="3" t="s">
        <v>17</v>
      </c>
      <c r="L9822" s="1" t="s">
        <v>70</v>
      </c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1"/>
      <c r="AA9822" s="1" t="s">
        <v>11</v>
      </c>
      <c r="AB9822" s="3" t="s">
        <v>321</v>
      </c>
      <c r="AC9822" s="23" t="s">
        <v>37802</v>
      </c>
      <c r="AD9822" s="23" t="s">
        <v>46782</v>
      </c>
      <c r="AE9822" t="s">
        <v>35409</v>
      </c>
    </row>
    <row r="9823" spans="1:31" ht="14.25" customHeight="1">
      <c r="A9823" s="1">
        <v>9822</v>
      </c>
      <c r="B9823" s="1" t="s">
        <v>54</v>
      </c>
      <c r="C9823" s="1" t="s">
        <v>6745</v>
      </c>
      <c r="D9823" s="1" t="s">
        <v>3465</v>
      </c>
      <c r="E9823" s="1" t="s">
        <v>139</v>
      </c>
      <c r="F9823" s="1" t="s">
        <v>24144</v>
      </c>
      <c r="G9823" s="14">
        <v>91944406499</v>
      </c>
      <c r="H9823" s="1" t="s">
        <v>20</v>
      </c>
      <c r="I9823" s="1" t="s">
        <v>9</v>
      </c>
      <c r="J9823" s="1" t="s">
        <v>70</v>
      </c>
      <c r="K9823" s="3" t="s">
        <v>17</v>
      </c>
      <c r="L9823" s="1" t="s">
        <v>70</v>
      </c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1"/>
      <c r="AA9823" s="1" t="s">
        <v>16</v>
      </c>
      <c r="AB9823" s="3" t="s">
        <v>12</v>
      </c>
      <c r="AC9823" s="23" t="s">
        <v>37802</v>
      </c>
      <c r="AD9823" s="23" t="s">
        <v>46783</v>
      </c>
      <c r="AE9823" t="s">
        <v>35394</v>
      </c>
    </row>
    <row r="9824" spans="1:31" ht="14.25" customHeight="1">
      <c r="A9824" s="1">
        <v>9823</v>
      </c>
      <c r="B9824" s="1" t="s">
        <v>54</v>
      </c>
      <c r="C9824" s="1" t="s">
        <v>6746</v>
      </c>
      <c r="D9824" s="1" t="s">
        <v>1111</v>
      </c>
      <c r="E9824" s="1" t="s">
        <v>2141</v>
      </c>
      <c r="F9824" s="1" t="s">
        <v>24145</v>
      </c>
      <c r="G9824" s="14">
        <v>91966469966</v>
      </c>
      <c r="H9824" s="1" t="s">
        <v>20</v>
      </c>
      <c r="I9824" s="1" t="s">
        <v>41</v>
      </c>
      <c r="J9824" s="1" t="s">
        <v>70</v>
      </c>
      <c r="K9824" s="3" t="s">
        <v>42</v>
      </c>
      <c r="L9824" s="1" t="s">
        <v>70</v>
      </c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1"/>
      <c r="AA9824" s="1" t="s">
        <v>16</v>
      </c>
      <c r="AB9824" s="3" t="s">
        <v>12</v>
      </c>
      <c r="AC9824" s="23" t="s">
        <v>37802</v>
      </c>
      <c r="AD9824" s="23" t="s">
        <v>46783</v>
      </c>
      <c r="AE9824" t="s">
        <v>35410</v>
      </c>
    </row>
    <row r="9825" spans="1:31" ht="14.25" customHeight="1">
      <c r="A9825" s="1">
        <v>9824</v>
      </c>
      <c r="B9825" s="9" t="s">
        <v>6</v>
      </c>
      <c r="C9825" s="1" t="s">
        <v>6747</v>
      </c>
      <c r="D9825" s="1" t="s">
        <v>3174</v>
      </c>
      <c r="E9825" s="1" t="s">
        <v>40</v>
      </c>
      <c r="F9825" s="1" t="s">
        <v>34025</v>
      </c>
      <c r="G9825" s="14">
        <v>91946964900</v>
      </c>
      <c r="H9825" s="1" t="s">
        <v>15</v>
      </c>
      <c r="I9825" s="1" t="s">
        <v>9</v>
      </c>
      <c r="J9825" s="1" t="s">
        <v>70</v>
      </c>
      <c r="K9825" s="3" t="s">
        <v>117</v>
      </c>
      <c r="L9825" s="1" t="s">
        <v>70</v>
      </c>
      <c r="M9825" s="3" t="s">
        <v>178</v>
      </c>
      <c r="N9825" s="3" t="s">
        <v>70</v>
      </c>
      <c r="O9825" s="3" t="s">
        <v>171</v>
      </c>
      <c r="P9825" s="3" t="s">
        <v>70</v>
      </c>
      <c r="Q9825" s="3"/>
      <c r="R9825" s="3"/>
      <c r="S9825" s="3"/>
      <c r="T9825" s="3"/>
      <c r="U9825" s="3"/>
      <c r="V9825" s="3"/>
      <c r="W9825" s="3"/>
      <c r="X9825" s="3"/>
      <c r="Y9825" s="3"/>
      <c r="Z9825" s="1"/>
      <c r="AA9825" s="1" t="s">
        <v>16</v>
      </c>
      <c r="AB9825" s="3" t="s">
        <v>12</v>
      </c>
      <c r="AC9825" s="23" t="s">
        <v>37802</v>
      </c>
      <c r="AD9825" s="23" t="s">
        <v>46784</v>
      </c>
      <c r="AE9825" t="s">
        <v>35410</v>
      </c>
    </row>
    <row r="9826" spans="1:31" ht="14.25" customHeight="1">
      <c r="A9826" s="1">
        <v>9825</v>
      </c>
      <c r="B9826" s="1" t="s">
        <v>54</v>
      </c>
      <c r="C9826" s="1" t="s">
        <v>6748</v>
      </c>
      <c r="D9826" s="1" t="s">
        <v>89</v>
      </c>
      <c r="E9826" s="1" t="s">
        <v>37195</v>
      </c>
      <c r="F9826" s="1" t="s">
        <v>24146</v>
      </c>
      <c r="G9826" s="14">
        <v>919446616</v>
      </c>
      <c r="H9826" s="1" t="s">
        <v>8</v>
      </c>
      <c r="I9826" s="1" t="s">
        <v>62</v>
      </c>
      <c r="J9826" s="1" t="s">
        <v>70</v>
      </c>
      <c r="K9826" s="3" t="s">
        <v>42</v>
      </c>
      <c r="L9826" s="1" t="s">
        <v>70</v>
      </c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1"/>
      <c r="AA9826" s="1" t="s">
        <v>16</v>
      </c>
      <c r="AB9826" s="3" t="s">
        <v>12</v>
      </c>
      <c r="AC9826" s="23" t="s">
        <v>37802</v>
      </c>
      <c r="AD9826" s="23" t="s">
        <v>46785</v>
      </c>
      <c r="AE9826" t="s">
        <v>35409</v>
      </c>
    </row>
    <row r="9827" spans="1:31" ht="14.25" customHeight="1">
      <c r="A9827" s="1">
        <v>9826</v>
      </c>
      <c r="B9827" s="1" t="s">
        <v>54</v>
      </c>
      <c r="C9827" s="1" t="s">
        <v>6766</v>
      </c>
      <c r="D9827" s="1" t="s">
        <v>502</v>
      </c>
      <c r="E9827" s="1" t="s">
        <v>6767</v>
      </c>
      <c r="F9827" s="1" t="s">
        <v>31811</v>
      </c>
      <c r="G9827" s="14">
        <v>919946916049</v>
      </c>
      <c r="H9827" s="1" t="s">
        <v>20</v>
      </c>
      <c r="I9827" s="1" t="s">
        <v>9</v>
      </c>
      <c r="J9827" s="1" t="s">
        <v>70</v>
      </c>
      <c r="K9827" s="3" t="s">
        <v>42</v>
      </c>
      <c r="L9827" s="1" t="s">
        <v>70</v>
      </c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1"/>
      <c r="AA9827" s="1" t="s">
        <v>16</v>
      </c>
      <c r="AB9827" s="3" t="s">
        <v>12</v>
      </c>
      <c r="AC9827" s="23" t="s">
        <v>37802</v>
      </c>
      <c r="AD9827" s="23" t="s">
        <v>46786</v>
      </c>
      <c r="AE9827" t="s">
        <v>35399</v>
      </c>
    </row>
    <row r="9828" spans="1:31" ht="14.25" customHeight="1">
      <c r="A9828" s="1">
        <v>9827</v>
      </c>
      <c r="B9828" s="9" t="s">
        <v>6</v>
      </c>
      <c r="C9828" s="1" t="s">
        <v>6768</v>
      </c>
      <c r="D9828" s="1" t="s">
        <v>6769</v>
      </c>
      <c r="E9828" s="1" t="s">
        <v>952</v>
      </c>
      <c r="F9828" s="1" t="s">
        <v>24152</v>
      </c>
      <c r="G9828" s="14">
        <v>919444991199</v>
      </c>
      <c r="H9828" s="1" t="s">
        <v>8</v>
      </c>
      <c r="I9828" s="1" t="s">
        <v>9</v>
      </c>
      <c r="J9828" s="1" t="s">
        <v>70</v>
      </c>
      <c r="K9828" s="3" t="s">
        <v>17</v>
      </c>
      <c r="L9828" s="1" t="s">
        <v>70</v>
      </c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1"/>
      <c r="AA9828" s="1" t="s">
        <v>11</v>
      </c>
      <c r="AB9828" s="3" t="s">
        <v>13</v>
      </c>
      <c r="AC9828" s="23" t="s">
        <v>37802</v>
      </c>
      <c r="AD9828" s="23" t="s">
        <v>46346</v>
      </c>
      <c r="AE9828" t="s">
        <v>35409</v>
      </c>
    </row>
    <row r="9829" spans="1:31" ht="14.25" customHeight="1">
      <c r="A9829" s="1">
        <v>9828</v>
      </c>
      <c r="B9829" s="9" t="s">
        <v>6</v>
      </c>
      <c r="C9829" s="1" t="s">
        <v>6792</v>
      </c>
      <c r="D9829" s="1" t="s">
        <v>3301</v>
      </c>
      <c r="E9829" s="1" t="s">
        <v>40</v>
      </c>
      <c r="F9829" s="1" t="s">
        <v>24161</v>
      </c>
      <c r="G9829" s="14">
        <v>91944441444</v>
      </c>
      <c r="H9829" s="1" t="s">
        <v>8</v>
      </c>
      <c r="I9829" s="1" t="s">
        <v>41</v>
      </c>
      <c r="J9829" s="1" t="s">
        <v>70</v>
      </c>
      <c r="K9829" s="3" t="s">
        <v>17</v>
      </c>
      <c r="L9829" s="1" t="s">
        <v>70</v>
      </c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1"/>
      <c r="AA9829" s="1" t="s">
        <v>11</v>
      </c>
      <c r="AB9829" s="3" t="s">
        <v>538</v>
      </c>
      <c r="AC9829" s="23" t="s">
        <v>37802</v>
      </c>
      <c r="AD9829" s="23" t="s">
        <v>46787</v>
      </c>
      <c r="AE9829" t="s">
        <v>35410</v>
      </c>
    </row>
    <row r="9830" spans="1:31" ht="14.25" customHeight="1">
      <c r="A9830" s="1">
        <v>9829</v>
      </c>
      <c r="B9830" s="9" t="s">
        <v>6</v>
      </c>
      <c r="C9830" s="1" t="s">
        <v>6814</v>
      </c>
      <c r="D9830" s="1" t="s">
        <v>6815</v>
      </c>
      <c r="E9830" s="1" t="s">
        <v>131</v>
      </c>
      <c r="F9830" s="1" t="s">
        <v>24169</v>
      </c>
      <c r="G9830" s="14">
        <v>919446469994</v>
      </c>
      <c r="H9830" s="1" t="s">
        <v>8</v>
      </c>
      <c r="I9830" s="1" t="s">
        <v>9</v>
      </c>
      <c r="J9830" s="1" t="s">
        <v>70</v>
      </c>
      <c r="K9830" s="3" t="s">
        <v>17</v>
      </c>
      <c r="L9830" s="1" t="s">
        <v>70</v>
      </c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1"/>
      <c r="AA9830" s="1" t="s">
        <v>11</v>
      </c>
      <c r="AB9830" s="3" t="s">
        <v>321</v>
      </c>
      <c r="AC9830" s="23" t="s">
        <v>37802</v>
      </c>
      <c r="AD9830" s="23" t="s">
        <v>46788</v>
      </c>
      <c r="AE9830" t="s">
        <v>35409</v>
      </c>
    </row>
    <row r="9831" spans="1:31" ht="14.25" customHeight="1">
      <c r="A9831" s="1">
        <v>9830</v>
      </c>
      <c r="B9831" s="9" t="s">
        <v>6</v>
      </c>
      <c r="C9831" s="1" t="s">
        <v>6818</v>
      </c>
      <c r="D9831" s="1" t="s">
        <v>1305</v>
      </c>
      <c r="E9831" s="1" t="s">
        <v>6819</v>
      </c>
      <c r="F9831" s="1" t="s">
        <v>24171</v>
      </c>
      <c r="G9831" s="14">
        <v>91944699160</v>
      </c>
      <c r="H9831" s="1" t="s">
        <v>8</v>
      </c>
      <c r="I9831" s="1" t="s">
        <v>41</v>
      </c>
      <c r="J9831" s="1" t="s">
        <v>70</v>
      </c>
      <c r="K9831" s="3" t="s">
        <v>42</v>
      </c>
      <c r="L9831" s="1" t="s">
        <v>70</v>
      </c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1"/>
      <c r="AA9831" s="1" t="s">
        <v>16</v>
      </c>
      <c r="AB9831" s="3" t="s">
        <v>12</v>
      </c>
      <c r="AC9831" s="23" t="s">
        <v>37802</v>
      </c>
      <c r="AD9831" s="23" t="s">
        <v>46350</v>
      </c>
      <c r="AE9831" t="s">
        <v>35410</v>
      </c>
    </row>
    <row r="9832" spans="1:31" ht="14.25" customHeight="1">
      <c r="A9832" s="1">
        <v>9831</v>
      </c>
      <c r="B9832" s="1" t="s">
        <v>54</v>
      </c>
      <c r="C9832" s="1" t="s">
        <v>6826</v>
      </c>
      <c r="D9832" s="1" t="s">
        <v>773</v>
      </c>
      <c r="E9832" s="1" t="s">
        <v>139</v>
      </c>
      <c r="F9832" s="1" t="s">
        <v>24174</v>
      </c>
      <c r="G9832" s="14">
        <v>91944916904</v>
      </c>
      <c r="H9832" s="1" t="s">
        <v>15</v>
      </c>
      <c r="I9832" s="1" t="s">
        <v>62</v>
      </c>
      <c r="J9832" s="1" t="s">
        <v>70</v>
      </c>
      <c r="K9832" s="3" t="s">
        <v>42</v>
      </c>
      <c r="L9832" s="1" t="s">
        <v>70</v>
      </c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1"/>
      <c r="AA9832" s="1" t="s">
        <v>16</v>
      </c>
      <c r="AB9832" s="3" t="s">
        <v>12</v>
      </c>
      <c r="AC9832" s="23" t="s">
        <v>37802</v>
      </c>
      <c r="AD9832" s="23" t="s">
        <v>46789</v>
      </c>
      <c r="AE9832" t="s">
        <v>35409</v>
      </c>
    </row>
    <row r="9833" spans="1:31" ht="14.25" customHeight="1">
      <c r="A9833" s="1">
        <v>9832</v>
      </c>
      <c r="B9833" s="9" t="s">
        <v>6</v>
      </c>
      <c r="C9833" s="1" t="s">
        <v>6831</v>
      </c>
      <c r="D9833" s="1" t="s">
        <v>3658</v>
      </c>
      <c r="E9833" s="1" t="s">
        <v>724</v>
      </c>
      <c r="F9833" s="1" t="s">
        <v>24177</v>
      </c>
      <c r="G9833" s="14">
        <v>91964600646</v>
      </c>
      <c r="H9833" s="1" t="s">
        <v>132</v>
      </c>
      <c r="I9833" s="1" t="s">
        <v>41</v>
      </c>
      <c r="J9833" s="1" t="s">
        <v>70</v>
      </c>
      <c r="K9833" s="3" t="s">
        <v>42</v>
      </c>
      <c r="L9833" s="1" t="s">
        <v>70</v>
      </c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1"/>
      <c r="AA9833" s="1" t="s">
        <v>16</v>
      </c>
      <c r="AB9833" s="3" t="s">
        <v>12</v>
      </c>
      <c r="AC9833" s="23" t="s">
        <v>37802</v>
      </c>
      <c r="AD9833" s="23" t="s">
        <v>40814</v>
      </c>
      <c r="AE9833" t="s">
        <v>35399</v>
      </c>
    </row>
    <row r="9834" spans="1:31" ht="14.25" customHeight="1">
      <c r="A9834" s="1">
        <v>9833</v>
      </c>
      <c r="B9834" s="1" t="s">
        <v>54</v>
      </c>
      <c r="C9834" s="1" t="s">
        <v>6834</v>
      </c>
      <c r="D9834" s="1" t="s">
        <v>16212</v>
      </c>
      <c r="E9834" s="1" t="s">
        <v>3260</v>
      </c>
      <c r="F9834" s="1" t="s">
        <v>24178</v>
      </c>
      <c r="G9834" s="14">
        <v>919946109099</v>
      </c>
      <c r="H9834" s="1" t="s">
        <v>8</v>
      </c>
      <c r="I9834" s="1" t="s">
        <v>62</v>
      </c>
      <c r="J9834" s="1" t="s">
        <v>70</v>
      </c>
      <c r="K9834" s="3" t="s">
        <v>42</v>
      </c>
      <c r="L9834" s="1" t="s">
        <v>70</v>
      </c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1"/>
      <c r="AA9834" s="1" t="s">
        <v>16</v>
      </c>
      <c r="AB9834" s="3" t="s">
        <v>12</v>
      </c>
      <c r="AC9834" s="23" t="s">
        <v>37802</v>
      </c>
      <c r="AD9834" s="23" t="s">
        <v>46790</v>
      </c>
      <c r="AE9834" t="s">
        <v>35399</v>
      </c>
    </row>
    <row r="9835" spans="1:31" ht="14.25" customHeight="1">
      <c r="A9835" s="1">
        <v>9834</v>
      </c>
      <c r="B9835" s="1" t="s">
        <v>54</v>
      </c>
      <c r="C9835" s="1" t="s">
        <v>6844</v>
      </c>
      <c r="D9835" s="1" t="s">
        <v>2577</v>
      </c>
      <c r="E9835" s="1" t="s">
        <v>824</v>
      </c>
      <c r="F9835" s="1" t="s">
        <v>24182</v>
      </c>
      <c r="G9835" s="14">
        <v>91449949444</v>
      </c>
      <c r="H9835" s="1" t="s">
        <v>20</v>
      </c>
      <c r="I9835" s="1" t="s">
        <v>41</v>
      </c>
      <c r="J9835" s="1" t="s">
        <v>70</v>
      </c>
      <c r="K9835" s="3" t="s">
        <v>42</v>
      </c>
      <c r="L9835" s="1" t="s">
        <v>70</v>
      </c>
      <c r="M9835" s="3" t="s">
        <v>27</v>
      </c>
      <c r="N9835" s="3" t="s">
        <v>70</v>
      </c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1"/>
      <c r="AA9835" s="1" t="s">
        <v>16</v>
      </c>
      <c r="AB9835" s="3" t="s">
        <v>12</v>
      </c>
      <c r="AC9835" s="23" t="s">
        <v>37802</v>
      </c>
      <c r="AD9835" s="23" t="s">
        <v>46791</v>
      </c>
      <c r="AE9835" t="s">
        <v>35394</v>
      </c>
    </row>
    <row r="9836" spans="1:31" ht="14.25" customHeight="1">
      <c r="A9836" s="1">
        <v>9835</v>
      </c>
      <c r="B9836" s="9" t="s">
        <v>6</v>
      </c>
      <c r="C9836" s="1" t="s">
        <v>6858</v>
      </c>
      <c r="D9836" s="1" t="s">
        <v>400</v>
      </c>
      <c r="E9836" s="1" t="s">
        <v>139</v>
      </c>
      <c r="F9836" s="1" t="s">
        <v>24186</v>
      </c>
      <c r="G9836" s="14">
        <v>9194446411</v>
      </c>
      <c r="H9836" s="1" t="s">
        <v>15</v>
      </c>
      <c r="I9836" s="1" t="s">
        <v>9</v>
      </c>
      <c r="J9836" s="1" t="s">
        <v>70</v>
      </c>
      <c r="K9836" s="3" t="s">
        <v>17</v>
      </c>
      <c r="L9836" s="1" t="s">
        <v>70</v>
      </c>
      <c r="M9836" s="4" t="s">
        <v>42</v>
      </c>
      <c r="N9836" s="3" t="s">
        <v>70</v>
      </c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1"/>
      <c r="AA9836" s="1" t="s">
        <v>16</v>
      </c>
      <c r="AB9836" s="3" t="s">
        <v>12</v>
      </c>
      <c r="AC9836" s="23" t="s">
        <v>37802</v>
      </c>
      <c r="AD9836" s="23" t="s">
        <v>46792</v>
      </c>
      <c r="AE9836" t="s">
        <v>35394</v>
      </c>
    </row>
    <row r="9837" spans="1:31" ht="14.25" customHeight="1">
      <c r="A9837" s="1">
        <v>9836</v>
      </c>
      <c r="B9837" s="1" t="s">
        <v>54</v>
      </c>
      <c r="C9837" s="1" t="s">
        <v>6891</v>
      </c>
      <c r="D9837" s="1" t="s">
        <v>3301</v>
      </c>
      <c r="E9837" s="1" t="s">
        <v>40</v>
      </c>
      <c r="F9837" s="1" t="s">
        <v>24202</v>
      </c>
      <c r="G9837" s="14">
        <v>914144149640</v>
      </c>
      <c r="H9837" s="1" t="s">
        <v>8</v>
      </c>
      <c r="I9837" s="1" t="s">
        <v>41</v>
      </c>
      <c r="J9837" s="1" t="s">
        <v>70</v>
      </c>
      <c r="K9837" s="3" t="s">
        <v>42</v>
      </c>
      <c r="L9837" s="1" t="s">
        <v>70</v>
      </c>
      <c r="M9837" s="3" t="s">
        <v>27</v>
      </c>
      <c r="N9837" s="3" t="s">
        <v>70</v>
      </c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1"/>
      <c r="AA9837" s="1" t="s">
        <v>16</v>
      </c>
      <c r="AB9837" s="3" t="s">
        <v>12</v>
      </c>
      <c r="AC9837" s="23" t="s">
        <v>37802</v>
      </c>
      <c r="AD9837" s="23" t="s">
        <v>39300</v>
      </c>
      <c r="AE9837" t="s">
        <v>35399</v>
      </c>
    </row>
    <row r="9838" spans="1:31" ht="14.25" customHeight="1">
      <c r="A9838" s="1">
        <v>9837</v>
      </c>
      <c r="B9838" s="9" t="s">
        <v>6</v>
      </c>
      <c r="C9838" s="1" t="s">
        <v>6894</v>
      </c>
      <c r="D9838" s="1" t="s">
        <v>3675</v>
      </c>
      <c r="E9838" s="1" t="s">
        <v>40</v>
      </c>
      <c r="F9838" s="1" t="s">
        <v>24204</v>
      </c>
      <c r="G9838" s="14">
        <v>919444010066</v>
      </c>
      <c r="H9838" s="1" t="s">
        <v>20</v>
      </c>
      <c r="I9838" s="1" t="s">
        <v>9</v>
      </c>
      <c r="J9838" s="1" t="s">
        <v>70</v>
      </c>
      <c r="K9838" s="3" t="s">
        <v>42</v>
      </c>
      <c r="L9838" s="1" t="s">
        <v>70</v>
      </c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1"/>
      <c r="AA9838" s="1" t="s">
        <v>16</v>
      </c>
      <c r="AB9838" s="3" t="s">
        <v>12</v>
      </c>
      <c r="AC9838" s="23" t="s">
        <v>37802</v>
      </c>
      <c r="AD9838" s="23" t="s">
        <v>46793</v>
      </c>
      <c r="AE9838" t="s">
        <v>35394</v>
      </c>
    </row>
    <row r="9839" spans="1:31" ht="14.25" customHeight="1">
      <c r="A9839" s="1">
        <v>9838</v>
      </c>
      <c r="B9839" s="9" t="s">
        <v>6</v>
      </c>
      <c r="C9839" s="1" t="s">
        <v>6895</v>
      </c>
      <c r="D9839" s="1" t="s">
        <v>6896</v>
      </c>
      <c r="E9839" s="1" t="s">
        <v>3691</v>
      </c>
      <c r="F9839" s="1" t="s">
        <v>24205</v>
      </c>
      <c r="G9839" s="14">
        <v>919446466464</v>
      </c>
      <c r="H9839" s="1" t="s">
        <v>8</v>
      </c>
      <c r="I9839" s="1" t="s">
        <v>9</v>
      </c>
      <c r="J9839" s="1" t="s">
        <v>70</v>
      </c>
      <c r="K9839" s="3" t="s">
        <v>17</v>
      </c>
      <c r="L9839" s="1" t="s">
        <v>70</v>
      </c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1"/>
      <c r="AA9839" s="1" t="s">
        <v>11</v>
      </c>
      <c r="AB9839" s="3" t="s">
        <v>56</v>
      </c>
      <c r="AC9839" s="23" t="s">
        <v>37802</v>
      </c>
      <c r="AD9839" s="23" t="s">
        <v>46794</v>
      </c>
      <c r="AE9839" t="s">
        <v>35410</v>
      </c>
    </row>
    <row r="9840" spans="1:31" ht="14.25" customHeight="1">
      <c r="A9840" s="1">
        <v>9839</v>
      </c>
      <c r="B9840" s="9" t="s">
        <v>6</v>
      </c>
      <c r="C9840" s="1" t="s">
        <v>6898</v>
      </c>
      <c r="D9840" s="1" t="s">
        <v>359</v>
      </c>
      <c r="E9840" s="1" t="s">
        <v>40</v>
      </c>
      <c r="F9840" s="1" t="s">
        <v>24207</v>
      </c>
      <c r="G9840" s="14">
        <v>9160009064</v>
      </c>
      <c r="H9840" s="1" t="s">
        <v>8</v>
      </c>
      <c r="I9840" s="1" t="s">
        <v>9</v>
      </c>
      <c r="J9840" s="1" t="s">
        <v>70</v>
      </c>
      <c r="K9840" s="3" t="s">
        <v>42</v>
      </c>
      <c r="L9840" s="1" t="s">
        <v>70</v>
      </c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1"/>
      <c r="AA9840" s="1" t="s">
        <v>16</v>
      </c>
      <c r="AB9840" s="3" t="s">
        <v>12</v>
      </c>
      <c r="AC9840" s="23" t="s">
        <v>37802</v>
      </c>
      <c r="AD9840" s="23" t="s">
        <v>46795</v>
      </c>
      <c r="AE9840" t="s">
        <v>35399</v>
      </c>
    </row>
    <row r="9841" spans="1:31" ht="14.25" customHeight="1">
      <c r="A9841" s="1">
        <v>9840</v>
      </c>
      <c r="B9841" s="1" t="s">
        <v>54</v>
      </c>
      <c r="C9841" s="1" t="s">
        <v>6903</v>
      </c>
      <c r="D9841" s="1" t="s">
        <v>6904</v>
      </c>
      <c r="E9841" s="1" t="s">
        <v>139</v>
      </c>
      <c r="F9841" s="1" t="s">
        <v>24208</v>
      </c>
      <c r="G9841" s="14">
        <v>91944694966</v>
      </c>
      <c r="H9841" s="1" t="s">
        <v>132</v>
      </c>
      <c r="I9841" s="1" t="s">
        <v>9</v>
      </c>
      <c r="J9841" s="1" t="s">
        <v>70</v>
      </c>
      <c r="K9841" s="3" t="s">
        <v>42</v>
      </c>
      <c r="L9841" s="1" t="s">
        <v>70</v>
      </c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1"/>
      <c r="AA9841" s="1" t="s">
        <v>16</v>
      </c>
      <c r="AB9841" s="3" t="s">
        <v>12</v>
      </c>
      <c r="AC9841" s="23" t="s">
        <v>37802</v>
      </c>
      <c r="AD9841" s="23" t="s">
        <v>46796</v>
      </c>
      <c r="AE9841" t="s">
        <v>35399</v>
      </c>
    </row>
    <row r="9842" spans="1:31" ht="14.25" customHeight="1">
      <c r="A9842" s="1">
        <v>9841</v>
      </c>
      <c r="B9842" s="9" t="s">
        <v>6</v>
      </c>
      <c r="C9842" s="1" t="s">
        <v>6908</v>
      </c>
      <c r="D9842" s="1" t="s">
        <v>437</v>
      </c>
      <c r="E9842" s="1" t="s">
        <v>37196</v>
      </c>
      <c r="F9842" s="1" t="s">
        <v>24212</v>
      </c>
      <c r="G9842" s="14">
        <v>914466141490</v>
      </c>
      <c r="H9842" s="1" t="s">
        <v>15</v>
      </c>
      <c r="I9842" s="1" t="s">
        <v>62</v>
      </c>
      <c r="J9842" s="1" t="s">
        <v>70</v>
      </c>
      <c r="K9842" s="3" t="s">
        <v>42</v>
      </c>
      <c r="L9842" s="1" t="s">
        <v>70</v>
      </c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1"/>
      <c r="AA9842" s="1" t="s">
        <v>16</v>
      </c>
      <c r="AB9842" s="3" t="s">
        <v>12</v>
      </c>
      <c r="AC9842" s="23" t="s">
        <v>37802</v>
      </c>
      <c r="AD9842" s="23" t="s">
        <v>41209</v>
      </c>
      <c r="AE9842" t="s">
        <v>35410</v>
      </c>
    </row>
    <row r="9843" spans="1:31" ht="14.25" customHeight="1">
      <c r="A9843" s="1">
        <v>9842</v>
      </c>
      <c r="B9843" s="1" t="s">
        <v>54</v>
      </c>
      <c r="C9843" s="1" t="s">
        <v>6917</v>
      </c>
      <c r="D9843" s="1" t="s">
        <v>1207</v>
      </c>
      <c r="E9843" s="1" t="s">
        <v>553</v>
      </c>
      <c r="F9843" s="1" t="s">
        <v>24219</v>
      </c>
      <c r="G9843" s="14">
        <v>91494669999</v>
      </c>
      <c r="H9843" s="1" t="s">
        <v>8</v>
      </c>
      <c r="I9843" s="1" t="s">
        <v>41</v>
      </c>
      <c r="J9843" s="1" t="s">
        <v>70</v>
      </c>
      <c r="K9843" s="3" t="s">
        <v>42</v>
      </c>
      <c r="L9843" s="1" t="s">
        <v>70</v>
      </c>
      <c r="M9843" s="3" t="s">
        <v>27</v>
      </c>
      <c r="N9843" s="3" t="s">
        <v>70</v>
      </c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1"/>
      <c r="AA9843" s="1" t="s">
        <v>16</v>
      </c>
      <c r="AB9843" s="3" t="s">
        <v>12</v>
      </c>
      <c r="AC9843" s="23" t="s">
        <v>37802</v>
      </c>
      <c r="AD9843" s="23" t="s">
        <v>46797</v>
      </c>
      <c r="AE9843" t="s">
        <v>35410</v>
      </c>
    </row>
    <row r="9844" spans="1:31" ht="14.25" customHeight="1">
      <c r="A9844" s="1">
        <v>9843</v>
      </c>
      <c r="B9844" s="9" t="s">
        <v>6</v>
      </c>
      <c r="C9844" s="1" t="s">
        <v>6931</v>
      </c>
      <c r="D9844" s="1" t="s">
        <v>6932</v>
      </c>
      <c r="E9844" s="1" t="s">
        <v>6933</v>
      </c>
      <c r="F9844" s="1" t="s">
        <v>34052</v>
      </c>
      <c r="G9844" s="14">
        <v>919099949440</v>
      </c>
      <c r="H9844" s="1" t="s">
        <v>15</v>
      </c>
      <c r="I9844" s="1" t="s">
        <v>62</v>
      </c>
      <c r="J9844" s="1" t="s">
        <v>70</v>
      </c>
      <c r="K9844" s="3" t="s">
        <v>63</v>
      </c>
      <c r="L9844" s="1" t="s">
        <v>70</v>
      </c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1"/>
      <c r="AA9844" s="1" t="s">
        <v>16</v>
      </c>
      <c r="AB9844" s="3" t="s">
        <v>12</v>
      </c>
      <c r="AC9844" s="23" t="s">
        <v>37802</v>
      </c>
      <c r="AD9844" s="23" t="s">
        <v>46798</v>
      </c>
      <c r="AE9844" t="s">
        <v>35410</v>
      </c>
    </row>
    <row r="9845" spans="1:31" ht="14.25" customHeight="1">
      <c r="A9845" s="1">
        <v>9844</v>
      </c>
      <c r="B9845" s="9" t="s">
        <v>6</v>
      </c>
      <c r="C9845" s="1" t="s">
        <v>6934</v>
      </c>
      <c r="D9845" s="1" t="s">
        <v>959</v>
      </c>
      <c r="E9845" s="1" t="s">
        <v>40</v>
      </c>
      <c r="F9845" s="1" t="s">
        <v>24226</v>
      </c>
      <c r="G9845" s="14">
        <v>91999694046</v>
      </c>
      <c r="H9845" s="1" t="s">
        <v>20</v>
      </c>
      <c r="I9845" s="1" t="s">
        <v>41</v>
      </c>
      <c r="J9845" s="1" t="s">
        <v>70</v>
      </c>
      <c r="K9845" s="3" t="s">
        <v>42</v>
      </c>
      <c r="L9845" s="1" t="s">
        <v>70</v>
      </c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1"/>
      <c r="AA9845" s="1" t="s">
        <v>16</v>
      </c>
      <c r="AB9845" s="3" t="s">
        <v>12</v>
      </c>
      <c r="AC9845" s="23" t="s">
        <v>37802</v>
      </c>
      <c r="AD9845" s="23" t="s">
        <v>43216</v>
      </c>
      <c r="AE9845" t="s">
        <v>35409</v>
      </c>
    </row>
    <row r="9846" spans="1:31" ht="14.25" customHeight="1">
      <c r="A9846" s="1">
        <v>9845</v>
      </c>
      <c r="B9846" s="9" t="s">
        <v>6</v>
      </c>
      <c r="C9846" s="1" t="s">
        <v>6957</v>
      </c>
      <c r="D9846" s="1" t="s">
        <v>5816</v>
      </c>
      <c r="E9846" s="1" t="s">
        <v>255</v>
      </c>
      <c r="F9846" s="1" t="s">
        <v>24239</v>
      </c>
      <c r="G9846" s="14">
        <v>91996006</v>
      </c>
      <c r="H9846" s="1" t="s">
        <v>20</v>
      </c>
      <c r="I9846" s="1" t="s">
        <v>41</v>
      </c>
      <c r="J9846" s="1" t="s">
        <v>70</v>
      </c>
      <c r="K9846" s="3" t="s">
        <v>42</v>
      </c>
      <c r="L9846" s="1" t="s">
        <v>70</v>
      </c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1"/>
      <c r="AA9846" s="1" t="s">
        <v>16</v>
      </c>
      <c r="AB9846" s="3" t="s">
        <v>12</v>
      </c>
      <c r="AC9846" s="23" t="s">
        <v>37802</v>
      </c>
      <c r="AD9846" s="23" t="s">
        <v>38827</v>
      </c>
      <c r="AE9846" t="s">
        <v>35410</v>
      </c>
    </row>
    <row r="9847" spans="1:31" ht="14.25" customHeight="1">
      <c r="A9847" s="1">
        <v>9846</v>
      </c>
      <c r="B9847" s="1" t="s">
        <v>54</v>
      </c>
      <c r="C9847" s="1" t="s">
        <v>6958</v>
      </c>
      <c r="D9847" s="1" t="s">
        <v>486</v>
      </c>
      <c r="E9847" s="1" t="s">
        <v>2838</v>
      </c>
      <c r="F9847" s="1" t="s">
        <v>24240</v>
      </c>
      <c r="G9847" s="14">
        <v>91944901904</v>
      </c>
      <c r="H9847" s="1" t="s">
        <v>20</v>
      </c>
      <c r="I9847" s="1" t="s">
        <v>41</v>
      </c>
      <c r="J9847" s="1" t="s">
        <v>70</v>
      </c>
      <c r="K9847" s="3" t="s">
        <v>63</v>
      </c>
      <c r="L9847" s="1" t="s">
        <v>70</v>
      </c>
      <c r="M9847" s="3" t="s">
        <v>213</v>
      </c>
      <c r="N9847" s="3" t="s">
        <v>70</v>
      </c>
      <c r="O9847" s="3" t="s">
        <v>17</v>
      </c>
      <c r="P9847" s="3" t="s">
        <v>70</v>
      </c>
      <c r="Q9847" s="3" t="s">
        <v>42</v>
      </c>
      <c r="R9847" s="3" t="s">
        <v>70</v>
      </c>
      <c r="S9847" s="3" t="s">
        <v>27</v>
      </c>
      <c r="T9847" s="3" t="s">
        <v>70</v>
      </c>
      <c r="U9847" s="3" t="s">
        <v>117</v>
      </c>
      <c r="V9847" s="3" t="s">
        <v>70</v>
      </c>
      <c r="W9847" s="3" t="s">
        <v>178</v>
      </c>
      <c r="X9847" s="3" t="s">
        <v>70</v>
      </c>
      <c r="Y9847" s="3" t="s">
        <v>171</v>
      </c>
      <c r="Z9847" s="1" t="s">
        <v>70</v>
      </c>
      <c r="AA9847" s="1" t="s">
        <v>16</v>
      </c>
      <c r="AB9847" s="3" t="s">
        <v>12</v>
      </c>
      <c r="AC9847" s="23" t="s">
        <v>37802</v>
      </c>
      <c r="AD9847" s="23" t="s">
        <v>42702</v>
      </c>
      <c r="AE9847" t="s">
        <v>35394</v>
      </c>
    </row>
    <row r="9848" spans="1:31" ht="14.25" customHeight="1">
      <c r="A9848" s="1">
        <v>9847</v>
      </c>
      <c r="B9848" s="9" t="s">
        <v>6</v>
      </c>
      <c r="C9848" s="1" t="s">
        <v>6964</v>
      </c>
      <c r="D9848" s="1" t="s">
        <v>14843</v>
      </c>
      <c r="E9848" s="1" t="s">
        <v>1481</v>
      </c>
      <c r="F9848" s="1" t="s">
        <v>24243</v>
      </c>
      <c r="G9848" s="14">
        <v>91949496460</v>
      </c>
      <c r="H9848" s="1" t="s">
        <v>8</v>
      </c>
      <c r="I9848" s="1" t="s">
        <v>33</v>
      </c>
      <c r="J9848" s="1" t="s">
        <v>70</v>
      </c>
      <c r="K9848" s="3" t="s">
        <v>42</v>
      </c>
      <c r="L9848" s="1" t="s">
        <v>70</v>
      </c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1"/>
      <c r="AA9848" s="1" t="s">
        <v>16</v>
      </c>
      <c r="AB9848" s="3" t="s">
        <v>12</v>
      </c>
      <c r="AC9848" s="23" t="s">
        <v>37802</v>
      </c>
      <c r="AD9848" s="23" t="s">
        <v>46799</v>
      </c>
      <c r="AE9848" t="s">
        <v>35410</v>
      </c>
    </row>
    <row r="9849" spans="1:31" ht="14.25" customHeight="1">
      <c r="A9849" s="1">
        <v>9848</v>
      </c>
      <c r="B9849" s="1" t="s">
        <v>54</v>
      </c>
      <c r="C9849" s="1" t="s">
        <v>6985</v>
      </c>
      <c r="D9849" s="1" t="s">
        <v>7989</v>
      </c>
      <c r="E9849" s="1" t="s">
        <v>328</v>
      </c>
      <c r="F9849" s="1" t="s">
        <v>24256</v>
      </c>
      <c r="G9849" s="14">
        <v>9149649160</v>
      </c>
      <c r="H9849" s="1" t="s">
        <v>15</v>
      </c>
      <c r="I9849" s="1" t="s">
        <v>62</v>
      </c>
      <c r="J9849" s="1" t="s">
        <v>70</v>
      </c>
      <c r="K9849" s="3" t="s">
        <v>42</v>
      </c>
      <c r="L9849" s="1" t="s">
        <v>70</v>
      </c>
      <c r="M9849" s="3" t="s">
        <v>27</v>
      </c>
      <c r="N9849" s="3" t="s">
        <v>70</v>
      </c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1"/>
      <c r="AA9849" s="1" t="s">
        <v>16</v>
      </c>
      <c r="AB9849" s="3" t="s">
        <v>12</v>
      </c>
      <c r="AC9849" s="23" t="s">
        <v>37802</v>
      </c>
      <c r="AD9849" s="23" t="s">
        <v>46800</v>
      </c>
      <c r="AE9849" t="s">
        <v>35409</v>
      </c>
    </row>
    <row r="9850" spans="1:31" ht="14.25" customHeight="1">
      <c r="A9850" s="1">
        <v>9849</v>
      </c>
      <c r="B9850" s="9" t="s">
        <v>6</v>
      </c>
      <c r="C9850" s="1" t="s">
        <v>6989</v>
      </c>
      <c r="D9850" s="1" t="s">
        <v>72</v>
      </c>
      <c r="E9850" s="1" t="s">
        <v>6990</v>
      </c>
      <c r="F9850" s="1" t="s">
        <v>34056</v>
      </c>
      <c r="G9850" s="14">
        <v>9199991996</v>
      </c>
      <c r="H9850" s="1" t="s">
        <v>15</v>
      </c>
      <c r="I9850" s="1" t="s">
        <v>41</v>
      </c>
      <c r="J9850" s="1" t="s">
        <v>70</v>
      </c>
      <c r="K9850" s="3" t="s">
        <v>42</v>
      </c>
      <c r="L9850" s="1" t="s">
        <v>70</v>
      </c>
      <c r="M9850" s="3" t="s">
        <v>27</v>
      </c>
      <c r="N9850" s="3" t="s">
        <v>70</v>
      </c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1"/>
      <c r="AA9850" s="1" t="s">
        <v>16</v>
      </c>
      <c r="AB9850" s="3" t="s">
        <v>12</v>
      </c>
      <c r="AC9850" s="23" t="s">
        <v>37802</v>
      </c>
      <c r="AD9850" s="23" t="s">
        <v>38212</v>
      </c>
      <c r="AE9850" t="s">
        <v>35394</v>
      </c>
    </row>
    <row r="9851" spans="1:31" ht="14.25" customHeight="1">
      <c r="A9851" s="1">
        <v>9850</v>
      </c>
      <c r="B9851" s="1" t="s">
        <v>54</v>
      </c>
      <c r="C9851" s="1" t="s">
        <v>6996</v>
      </c>
      <c r="D9851" s="1" t="s">
        <v>2505</v>
      </c>
      <c r="E9851" s="1" t="s">
        <v>36697</v>
      </c>
      <c r="F9851" s="1" t="s">
        <v>24261</v>
      </c>
      <c r="G9851" s="14">
        <v>919444000460</v>
      </c>
      <c r="H9851" s="1" t="s">
        <v>20</v>
      </c>
      <c r="I9851" s="1" t="s">
        <v>9</v>
      </c>
      <c r="J9851" s="1" t="s">
        <v>70</v>
      </c>
      <c r="K9851" s="3" t="s">
        <v>42</v>
      </c>
      <c r="L9851" s="1" t="s">
        <v>70</v>
      </c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1"/>
      <c r="AA9851" s="1" t="s">
        <v>16</v>
      </c>
      <c r="AB9851" s="3" t="s">
        <v>12</v>
      </c>
      <c r="AC9851" s="23" t="s">
        <v>37802</v>
      </c>
      <c r="AD9851" s="23" t="s">
        <v>46801</v>
      </c>
      <c r="AE9851" t="s">
        <v>35399</v>
      </c>
    </row>
    <row r="9852" spans="1:31" ht="14.25" customHeight="1">
      <c r="A9852" s="1">
        <v>9851</v>
      </c>
      <c r="B9852" s="1" t="s">
        <v>54</v>
      </c>
      <c r="C9852" s="1" t="s">
        <v>6997</v>
      </c>
      <c r="D9852" s="1" t="s">
        <v>36021</v>
      </c>
      <c r="E9852" s="1" t="s">
        <v>221</v>
      </c>
      <c r="F9852" s="1" t="s">
        <v>34058</v>
      </c>
      <c r="G9852" s="14">
        <v>91949414416</v>
      </c>
      <c r="H9852" s="1" t="s">
        <v>37</v>
      </c>
      <c r="I9852" s="1" t="s">
        <v>41</v>
      </c>
      <c r="J9852" s="1" t="s">
        <v>70</v>
      </c>
      <c r="K9852" s="3" t="s">
        <v>42</v>
      </c>
      <c r="L9852" s="1" t="s">
        <v>70</v>
      </c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1"/>
      <c r="AA9852" s="1" t="s">
        <v>16</v>
      </c>
      <c r="AB9852" s="3" t="s">
        <v>12</v>
      </c>
      <c r="AC9852" s="23" t="s">
        <v>37802</v>
      </c>
      <c r="AD9852" s="23" t="s">
        <v>39109</v>
      </c>
      <c r="AE9852" t="s">
        <v>35394</v>
      </c>
    </row>
    <row r="9853" spans="1:31" ht="14.25" customHeight="1">
      <c r="A9853" s="1">
        <v>9852</v>
      </c>
      <c r="B9853" s="9" t="s">
        <v>6</v>
      </c>
      <c r="C9853" s="1" t="s">
        <v>7017</v>
      </c>
      <c r="D9853" s="1" t="s">
        <v>502</v>
      </c>
      <c r="E9853" s="1" t="s">
        <v>139</v>
      </c>
      <c r="F9853" s="1" t="s">
        <v>31835</v>
      </c>
      <c r="G9853" s="14">
        <v>91994096440</v>
      </c>
      <c r="H9853" s="1" t="s">
        <v>20</v>
      </c>
      <c r="I9853" s="1" t="s">
        <v>62</v>
      </c>
      <c r="J9853" s="1" t="s">
        <v>70</v>
      </c>
      <c r="K9853" s="3" t="s">
        <v>42</v>
      </c>
      <c r="L9853" s="1" t="s">
        <v>70</v>
      </c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1"/>
      <c r="AA9853" s="1" t="s">
        <v>16</v>
      </c>
      <c r="AB9853" s="3" t="s">
        <v>12</v>
      </c>
      <c r="AC9853" s="23" t="s">
        <v>37802</v>
      </c>
      <c r="AD9853" s="23" t="s">
        <v>46802</v>
      </c>
      <c r="AE9853" t="s">
        <v>35394</v>
      </c>
    </row>
    <row r="9854" spans="1:31" ht="14.25" customHeight="1">
      <c r="A9854" s="1">
        <v>9853</v>
      </c>
      <c r="B9854" s="9" t="s">
        <v>6</v>
      </c>
      <c r="C9854" s="1" t="s">
        <v>7018</v>
      </c>
      <c r="D9854" s="1" t="s">
        <v>1263</v>
      </c>
      <c r="E9854" s="1" t="s">
        <v>7019</v>
      </c>
      <c r="F9854" s="1" t="s">
        <v>24274</v>
      </c>
      <c r="G9854" s="14">
        <v>91964944644</v>
      </c>
      <c r="H9854" s="1" t="s">
        <v>20</v>
      </c>
      <c r="I9854" s="1" t="s">
        <v>9</v>
      </c>
      <c r="J9854" s="1" t="s">
        <v>70</v>
      </c>
      <c r="K9854" s="3" t="s">
        <v>42</v>
      </c>
      <c r="L9854" s="1" t="s">
        <v>70</v>
      </c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1"/>
      <c r="AA9854" s="1" t="s">
        <v>16</v>
      </c>
      <c r="AB9854" s="3" t="s">
        <v>12</v>
      </c>
      <c r="AC9854" s="23" t="s">
        <v>37802</v>
      </c>
      <c r="AD9854" s="23" t="s">
        <v>46803</v>
      </c>
      <c r="AE9854" t="s">
        <v>35394</v>
      </c>
    </row>
    <row r="9855" spans="1:31" ht="14.25" customHeight="1">
      <c r="A9855" s="1">
        <v>9854</v>
      </c>
      <c r="B9855" s="1" t="s">
        <v>54</v>
      </c>
      <c r="C9855" s="1" t="s">
        <v>7028</v>
      </c>
      <c r="D9855" s="1" t="s">
        <v>92</v>
      </c>
      <c r="E9855" s="1" t="s">
        <v>37010</v>
      </c>
      <c r="F9855" s="1" t="s">
        <v>31838</v>
      </c>
      <c r="G9855" s="14">
        <v>91944944664</v>
      </c>
      <c r="H9855" s="1" t="s">
        <v>15</v>
      </c>
      <c r="I9855" s="1" t="s">
        <v>9</v>
      </c>
      <c r="J9855" s="1" t="s">
        <v>70</v>
      </c>
      <c r="K9855" s="3" t="s">
        <v>63</v>
      </c>
      <c r="L9855" s="1" t="s">
        <v>70</v>
      </c>
      <c r="M9855" s="3" t="s">
        <v>213</v>
      </c>
      <c r="N9855" s="3" t="s">
        <v>70</v>
      </c>
      <c r="O9855" s="3" t="s">
        <v>17</v>
      </c>
      <c r="P9855" s="3" t="s">
        <v>70</v>
      </c>
      <c r="Q9855" s="3" t="s">
        <v>42</v>
      </c>
      <c r="R9855" s="3" t="s">
        <v>70</v>
      </c>
      <c r="S9855" s="3" t="s">
        <v>27</v>
      </c>
      <c r="T9855" s="3" t="s">
        <v>70</v>
      </c>
      <c r="U9855" s="3" t="s">
        <v>117</v>
      </c>
      <c r="V9855" s="3" t="s">
        <v>70</v>
      </c>
      <c r="W9855" s="3" t="s">
        <v>178</v>
      </c>
      <c r="X9855" s="3" t="s">
        <v>70</v>
      </c>
      <c r="Y9855" s="3" t="s">
        <v>171</v>
      </c>
      <c r="Z9855" s="1" t="s">
        <v>70</v>
      </c>
      <c r="AA9855" s="1" t="s">
        <v>16</v>
      </c>
      <c r="AB9855" s="3" t="s">
        <v>12</v>
      </c>
      <c r="AC9855" s="23" t="s">
        <v>37802</v>
      </c>
      <c r="AD9855" s="23" t="s">
        <v>42256</v>
      </c>
      <c r="AE9855" t="s">
        <v>35410</v>
      </c>
    </row>
    <row r="9856" spans="1:31" ht="14.25" customHeight="1">
      <c r="A9856" s="1">
        <v>9855</v>
      </c>
      <c r="B9856" s="1" t="s">
        <v>54</v>
      </c>
      <c r="C9856" s="1" t="s">
        <v>7030</v>
      </c>
      <c r="D9856" s="1" t="s">
        <v>2998</v>
      </c>
      <c r="E9856" s="1" t="s">
        <v>12874</v>
      </c>
      <c r="F9856" s="1" t="s">
        <v>24279</v>
      </c>
      <c r="G9856" s="14">
        <v>919099104914</v>
      </c>
      <c r="H9856" s="1" t="s">
        <v>37</v>
      </c>
      <c r="I9856" s="1" t="s">
        <v>41</v>
      </c>
      <c r="J9856" s="1" t="s">
        <v>70</v>
      </c>
      <c r="K9856" s="3" t="s">
        <v>42</v>
      </c>
      <c r="L9856" s="1" t="s">
        <v>70</v>
      </c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1"/>
      <c r="AA9856" s="1" t="s">
        <v>16</v>
      </c>
      <c r="AB9856" s="3" t="s">
        <v>12</v>
      </c>
      <c r="AC9856" s="23" t="s">
        <v>37802</v>
      </c>
      <c r="AD9856" s="23" t="s">
        <v>46804</v>
      </c>
      <c r="AE9856" t="s">
        <v>35409</v>
      </c>
    </row>
    <row r="9857" spans="1:31" ht="14.25" customHeight="1">
      <c r="A9857" s="1">
        <v>9856</v>
      </c>
      <c r="B9857" s="1" t="s">
        <v>54</v>
      </c>
      <c r="C9857" s="1" t="s">
        <v>7046</v>
      </c>
      <c r="D9857" s="1" t="s">
        <v>12509</v>
      </c>
      <c r="E9857" s="1" t="s">
        <v>9594</v>
      </c>
      <c r="F9857" s="1" t="s">
        <v>34062</v>
      </c>
      <c r="G9857" s="14">
        <v>91964096694</v>
      </c>
      <c r="H9857" s="1" t="s">
        <v>8</v>
      </c>
      <c r="I9857" s="1" t="s">
        <v>41</v>
      </c>
      <c r="J9857" s="1" t="s">
        <v>70</v>
      </c>
      <c r="K9857" s="3" t="s">
        <v>63</v>
      </c>
      <c r="L9857" s="1" t="s">
        <v>70</v>
      </c>
      <c r="M9857" s="3" t="s">
        <v>213</v>
      </c>
      <c r="N9857" s="3" t="s">
        <v>70</v>
      </c>
      <c r="O9857" s="3" t="s">
        <v>17</v>
      </c>
      <c r="P9857" s="3" t="s">
        <v>70</v>
      </c>
      <c r="Q9857" s="3" t="s">
        <v>42</v>
      </c>
      <c r="R9857" s="3" t="s">
        <v>70</v>
      </c>
      <c r="S9857" s="3" t="s">
        <v>27</v>
      </c>
      <c r="T9857" s="3" t="s">
        <v>70</v>
      </c>
      <c r="U9857" s="3" t="s">
        <v>117</v>
      </c>
      <c r="V9857" s="3" t="s">
        <v>70</v>
      </c>
      <c r="W9857" s="3" t="s">
        <v>178</v>
      </c>
      <c r="X9857" s="3" t="s">
        <v>70</v>
      </c>
      <c r="Y9857" s="3" t="s">
        <v>171</v>
      </c>
      <c r="Z9857" s="1" t="s">
        <v>70</v>
      </c>
      <c r="AA9857" s="1" t="s">
        <v>16</v>
      </c>
      <c r="AB9857" s="3" t="s">
        <v>12</v>
      </c>
      <c r="AC9857" s="23" t="s">
        <v>37802</v>
      </c>
      <c r="AD9857" s="23" t="s">
        <v>46805</v>
      </c>
      <c r="AE9857" t="s">
        <v>35394</v>
      </c>
    </row>
    <row r="9858" spans="1:31" ht="14.25" customHeight="1">
      <c r="A9858" s="1">
        <v>9857</v>
      </c>
      <c r="B9858" s="1" t="s">
        <v>54</v>
      </c>
      <c r="C9858" s="1" t="s">
        <v>7053</v>
      </c>
      <c r="D9858" s="1" t="s">
        <v>16145</v>
      </c>
      <c r="E9858" s="1" t="s">
        <v>40</v>
      </c>
      <c r="F9858" s="1" t="s">
        <v>7054</v>
      </c>
      <c r="G9858" s="14">
        <v>91644441494</v>
      </c>
      <c r="H9858" s="1" t="s">
        <v>8</v>
      </c>
      <c r="I9858" s="1" t="s">
        <v>41</v>
      </c>
      <c r="J9858" s="1" t="s">
        <v>70</v>
      </c>
      <c r="K9858" s="3" t="s">
        <v>17</v>
      </c>
      <c r="L9858" s="1" t="s">
        <v>70</v>
      </c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1"/>
      <c r="AA9858" s="1" t="s">
        <v>11</v>
      </c>
      <c r="AB9858" s="3" t="s">
        <v>538</v>
      </c>
      <c r="AC9858" s="23" t="s">
        <v>37802</v>
      </c>
      <c r="AD9858" s="23" t="s">
        <v>41482</v>
      </c>
      <c r="AE9858" t="s">
        <v>35394</v>
      </c>
    </row>
    <row r="9859" spans="1:31" ht="14.25" customHeight="1">
      <c r="A9859" s="1">
        <v>9858</v>
      </c>
      <c r="B9859" s="1" t="s">
        <v>54</v>
      </c>
      <c r="C9859" s="1" t="s">
        <v>7130</v>
      </c>
      <c r="D9859" s="1" t="s">
        <v>7131</v>
      </c>
      <c r="E9859" s="1" t="s">
        <v>40</v>
      </c>
      <c r="F9859" s="1" t="s">
        <v>31849</v>
      </c>
      <c r="G9859" s="14">
        <v>919494191964</v>
      </c>
      <c r="H9859" s="1" t="s">
        <v>20</v>
      </c>
      <c r="I9859" s="1" t="s">
        <v>9</v>
      </c>
      <c r="J9859" s="1" t="s">
        <v>70</v>
      </c>
      <c r="K9859" s="3" t="s">
        <v>42</v>
      </c>
      <c r="L9859" s="1" t="s">
        <v>70</v>
      </c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1"/>
      <c r="AA9859" s="1" t="s">
        <v>16</v>
      </c>
      <c r="AB9859" s="3" t="s">
        <v>12</v>
      </c>
      <c r="AC9859" s="23" t="s">
        <v>37802</v>
      </c>
      <c r="AD9859" s="23" t="s">
        <v>46806</v>
      </c>
      <c r="AE9859" t="s">
        <v>35410</v>
      </c>
    </row>
    <row r="9860" spans="1:31" ht="14.25" customHeight="1">
      <c r="A9860" s="1">
        <v>9859</v>
      </c>
      <c r="B9860" s="1" t="s">
        <v>54</v>
      </c>
      <c r="C9860" s="1" t="s">
        <v>7137</v>
      </c>
      <c r="D9860" s="1" t="s">
        <v>959</v>
      </c>
      <c r="E9860" s="1" t="s">
        <v>40</v>
      </c>
      <c r="F9860" s="1" t="s">
        <v>24325</v>
      </c>
      <c r="G9860" s="14">
        <v>91400049641</v>
      </c>
      <c r="H9860" s="1" t="s">
        <v>37</v>
      </c>
      <c r="I9860" s="1" t="s">
        <v>37779</v>
      </c>
      <c r="J9860" s="1" t="s">
        <v>70</v>
      </c>
      <c r="K9860" s="3" t="s">
        <v>17</v>
      </c>
      <c r="L9860" s="1" t="s">
        <v>70</v>
      </c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1"/>
      <c r="AA9860" s="1" t="s">
        <v>11</v>
      </c>
      <c r="AB9860" s="3" t="s">
        <v>56</v>
      </c>
      <c r="AC9860" s="23" t="s">
        <v>37802</v>
      </c>
      <c r="AD9860" s="23" t="s">
        <v>46807</v>
      </c>
      <c r="AE9860" t="s">
        <v>35410</v>
      </c>
    </row>
    <row r="9861" spans="1:31" ht="14.25" customHeight="1">
      <c r="A9861" s="1">
        <v>9860</v>
      </c>
      <c r="B9861" s="9" t="s">
        <v>6</v>
      </c>
      <c r="C9861" s="1" t="s">
        <v>7139</v>
      </c>
      <c r="D9861" s="1" t="s">
        <v>773</v>
      </c>
      <c r="E9861" s="1" t="s">
        <v>7140</v>
      </c>
      <c r="F9861" s="1" t="s">
        <v>24327</v>
      </c>
      <c r="G9861" s="14">
        <v>916640114</v>
      </c>
      <c r="H9861" s="1" t="s">
        <v>15</v>
      </c>
      <c r="I9861" s="1" t="s">
        <v>9</v>
      </c>
      <c r="J9861" s="1" t="s">
        <v>70</v>
      </c>
      <c r="K9861" s="3" t="s">
        <v>42</v>
      </c>
      <c r="L9861" s="1" t="s">
        <v>70</v>
      </c>
      <c r="M9861" s="3" t="s">
        <v>27</v>
      </c>
      <c r="N9861" s="3" t="s">
        <v>70</v>
      </c>
      <c r="O9861" s="3" t="s">
        <v>47349</v>
      </c>
      <c r="P9861" s="3" t="s">
        <v>70</v>
      </c>
      <c r="Q9861" s="3"/>
      <c r="R9861" s="3"/>
      <c r="S9861" s="3"/>
      <c r="T9861" s="3"/>
      <c r="U9861" s="3"/>
      <c r="V9861" s="3"/>
      <c r="W9861" s="3"/>
      <c r="X9861" s="3"/>
      <c r="Y9861" s="3"/>
      <c r="Z9861" s="1"/>
      <c r="AA9861" s="1" t="s">
        <v>11</v>
      </c>
      <c r="AB9861" s="3" t="s">
        <v>56</v>
      </c>
      <c r="AC9861" s="23" t="s">
        <v>37802</v>
      </c>
      <c r="AD9861" s="23" t="s">
        <v>46808</v>
      </c>
      <c r="AE9861" t="s">
        <v>35409</v>
      </c>
    </row>
    <row r="9862" spans="1:31" ht="14.25" customHeight="1">
      <c r="A9862" s="1">
        <v>9861</v>
      </c>
      <c r="B9862" s="9" t="s">
        <v>6</v>
      </c>
      <c r="C9862" s="1" t="s">
        <v>7146</v>
      </c>
      <c r="D9862" s="1" t="s">
        <v>1421</v>
      </c>
      <c r="E9862" s="1" t="s">
        <v>553</v>
      </c>
      <c r="F9862" s="1" t="s">
        <v>31852</v>
      </c>
      <c r="G9862" s="14">
        <v>919949601</v>
      </c>
      <c r="H9862" s="1" t="s">
        <v>20</v>
      </c>
      <c r="I9862" s="1" t="s">
        <v>62</v>
      </c>
      <c r="J9862" s="1" t="s">
        <v>70</v>
      </c>
      <c r="K9862" s="3" t="s">
        <v>42</v>
      </c>
      <c r="L9862" s="1" t="s">
        <v>70</v>
      </c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1"/>
      <c r="AA9862" s="1" t="s">
        <v>16</v>
      </c>
      <c r="AB9862" s="3" t="s">
        <v>12</v>
      </c>
      <c r="AC9862" s="23" t="s">
        <v>37802</v>
      </c>
      <c r="AD9862" s="23" t="s">
        <v>46809</v>
      </c>
      <c r="AE9862" t="s">
        <v>35399</v>
      </c>
    </row>
    <row r="9863" spans="1:31" ht="14.25" customHeight="1">
      <c r="A9863" s="1">
        <v>9862</v>
      </c>
      <c r="B9863" s="1" t="s">
        <v>54</v>
      </c>
      <c r="C9863" s="1" t="s">
        <v>7147</v>
      </c>
      <c r="D9863" s="1" t="s">
        <v>65</v>
      </c>
      <c r="E9863" s="1" t="s">
        <v>37197</v>
      </c>
      <c r="F9863" s="1" t="s">
        <v>24332</v>
      </c>
      <c r="G9863" s="14">
        <v>91949404440</v>
      </c>
      <c r="H9863" s="1" t="s">
        <v>8</v>
      </c>
      <c r="I9863" s="1" t="s">
        <v>41</v>
      </c>
      <c r="J9863" s="1" t="s">
        <v>70</v>
      </c>
      <c r="K9863" s="3" t="s">
        <v>42</v>
      </c>
      <c r="L9863" s="1" t="s">
        <v>70</v>
      </c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1"/>
      <c r="AA9863" s="1" t="s">
        <v>16</v>
      </c>
      <c r="AB9863" s="3" t="s">
        <v>12</v>
      </c>
      <c r="AC9863" s="23" t="s">
        <v>37802</v>
      </c>
      <c r="AD9863" s="23" t="s">
        <v>46810</v>
      </c>
      <c r="AE9863" t="s">
        <v>35394</v>
      </c>
    </row>
    <row r="9864" spans="1:31" ht="14.25" customHeight="1">
      <c r="A9864" s="1">
        <v>9863</v>
      </c>
      <c r="B9864" s="9" t="s">
        <v>6</v>
      </c>
      <c r="C9864" s="1" t="s">
        <v>7160</v>
      </c>
      <c r="D9864" s="1" t="s">
        <v>7161</v>
      </c>
      <c r="E9864" s="1" t="s">
        <v>7162</v>
      </c>
      <c r="F9864" s="1" t="s">
        <v>24341</v>
      </c>
      <c r="G9864" s="14">
        <v>91991969604</v>
      </c>
      <c r="H9864" s="1" t="s">
        <v>8</v>
      </c>
      <c r="I9864" s="1" t="s">
        <v>62</v>
      </c>
      <c r="J9864" s="1" t="s">
        <v>70</v>
      </c>
      <c r="K9864" s="3" t="s">
        <v>42</v>
      </c>
      <c r="L9864" s="1" t="s">
        <v>70</v>
      </c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1"/>
      <c r="AA9864" s="1" t="s">
        <v>16</v>
      </c>
      <c r="AB9864" s="3" t="s">
        <v>12</v>
      </c>
      <c r="AC9864" s="23" t="s">
        <v>37802</v>
      </c>
      <c r="AD9864" s="23" t="s">
        <v>39112</v>
      </c>
      <c r="AE9864" t="s">
        <v>35399</v>
      </c>
    </row>
    <row r="9865" spans="1:31" ht="14.25" customHeight="1">
      <c r="A9865" s="1">
        <v>9864</v>
      </c>
      <c r="B9865" s="1" t="s">
        <v>54</v>
      </c>
      <c r="C9865" s="1" t="s">
        <v>7185</v>
      </c>
      <c r="D9865" s="1" t="s">
        <v>1441</v>
      </c>
      <c r="E9865" s="1" t="s">
        <v>3874</v>
      </c>
      <c r="F9865" s="1" t="s">
        <v>31857</v>
      </c>
      <c r="G9865" s="14">
        <v>91966491499</v>
      </c>
      <c r="H9865" s="1" t="s">
        <v>20</v>
      </c>
      <c r="I9865" s="1" t="s">
        <v>41</v>
      </c>
      <c r="J9865" s="1" t="s">
        <v>70</v>
      </c>
      <c r="K9865" s="3" t="s">
        <v>17</v>
      </c>
      <c r="L9865" s="1" t="s">
        <v>70</v>
      </c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1"/>
      <c r="AA9865" s="1" t="s">
        <v>16</v>
      </c>
      <c r="AB9865" s="3" t="s">
        <v>12</v>
      </c>
      <c r="AC9865" s="23" t="s">
        <v>37802</v>
      </c>
      <c r="AD9865" s="23" t="s">
        <v>46811</v>
      </c>
      <c r="AE9865" t="s">
        <v>35410</v>
      </c>
    </row>
    <row r="9866" spans="1:31" ht="14.25" customHeight="1">
      <c r="A9866" s="1">
        <v>9865</v>
      </c>
      <c r="B9866" s="1" t="s">
        <v>54</v>
      </c>
      <c r="C9866" s="1" t="s">
        <v>7202</v>
      </c>
      <c r="D9866" s="1" t="s">
        <v>7685</v>
      </c>
      <c r="E9866" s="1" t="s">
        <v>362</v>
      </c>
      <c r="F9866" s="1" t="s">
        <v>24356</v>
      </c>
      <c r="G9866" s="14">
        <v>919646611906</v>
      </c>
      <c r="H9866" s="1" t="s">
        <v>8</v>
      </c>
      <c r="I9866" s="1" t="s">
        <v>9</v>
      </c>
      <c r="J9866" s="1" t="s">
        <v>70</v>
      </c>
      <c r="K9866" s="3" t="s">
        <v>42</v>
      </c>
      <c r="L9866" s="1" t="s">
        <v>70</v>
      </c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1"/>
      <c r="AA9866" s="1" t="s">
        <v>16</v>
      </c>
      <c r="AB9866" s="3" t="s">
        <v>12</v>
      </c>
      <c r="AC9866" s="23" t="s">
        <v>37802</v>
      </c>
      <c r="AD9866" s="23" t="s">
        <v>46812</v>
      </c>
      <c r="AE9866" t="s">
        <v>35410</v>
      </c>
    </row>
    <row r="9867" spans="1:31" ht="14.25" customHeight="1">
      <c r="A9867" s="1">
        <v>9866</v>
      </c>
      <c r="B9867" s="9" t="s">
        <v>6</v>
      </c>
      <c r="C9867" s="1" t="s">
        <v>7217</v>
      </c>
      <c r="D9867" s="1" t="s">
        <v>7218</v>
      </c>
      <c r="E9867" s="1" t="s">
        <v>534</v>
      </c>
      <c r="F9867" s="1" t="s">
        <v>31861</v>
      </c>
      <c r="G9867" s="14">
        <v>91919644</v>
      </c>
      <c r="H9867" s="1" t="s">
        <v>20</v>
      </c>
      <c r="I9867" s="1" t="s">
        <v>41</v>
      </c>
      <c r="J9867" s="1" t="s">
        <v>70</v>
      </c>
      <c r="K9867" s="3" t="s">
        <v>42</v>
      </c>
      <c r="L9867" s="1" t="s">
        <v>70</v>
      </c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1"/>
      <c r="AA9867" s="1" t="s">
        <v>16</v>
      </c>
      <c r="AB9867" s="3" t="s">
        <v>12</v>
      </c>
      <c r="AC9867" s="23" t="s">
        <v>37802</v>
      </c>
      <c r="AD9867" s="23" t="s">
        <v>46813</v>
      </c>
      <c r="AE9867" t="s">
        <v>35399</v>
      </c>
    </row>
    <row r="9868" spans="1:31" ht="14.25" customHeight="1">
      <c r="A9868" s="1">
        <v>9867</v>
      </c>
      <c r="B9868" s="1" t="s">
        <v>54</v>
      </c>
      <c r="C9868" s="1" t="s">
        <v>7221</v>
      </c>
      <c r="D9868" s="1" t="s">
        <v>6597</v>
      </c>
      <c r="E9868" s="1" t="s">
        <v>506</v>
      </c>
      <c r="F9868" s="1" t="s">
        <v>7222</v>
      </c>
      <c r="G9868" s="14">
        <v>9196141411</v>
      </c>
      <c r="H9868" s="1" t="s">
        <v>8</v>
      </c>
      <c r="I9868" s="1" t="s">
        <v>9</v>
      </c>
      <c r="J9868" s="1" t="s">
        <v>70</v>
      </c>
      <c r="K9868" s="3" t="s">
        <v>17</v>
      </c>
      <c r="L9868" s="1" t="s">
        <v>70</v>
      </c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1"/>
      <c r="AA9868" s="1" t="s">
        <v>11</v>
      </c>
      <c r="AB9868" s="3" t="s">
        <v>56</v>
      </c>
      <c r="AC9868" s="23" t="s">
        <v>37802</v>
      </c>
      <c r="AD9868" s="23" t="s">
        <v>40220</v>
      </c>
      <c r="AE9868" t="s">
        <v>35399</v>
      </c>
    </row>
    <row r="9869" spans="1:31" ht="14.25" customHeight="1">
      <c r="A9869" s="1">
        <v>9868</v>
      </c>
      <c r="B9869" s="1" t="s">
        <v>54</v>
      </c>
      <c r="C9869" s="1" t="s">
        <v>7240</v>
      </c>
      <c r="D9869" s="1" t="s">
        <v>734</v>
      </c>
      <c r="E9869" s="1" t="s">
        <v>139</v>
      </c>
      <c r="F9869" s="1" t="s">
        <v>24371</v>
      </c>
      <c r="G9869" s="14">
        <v>919446044944</v>
      </c>
      <c r="H9869" s="1" t="s">
        <v>8</v>
      </c>
      <c r="I9869" s="1" t="s">
        <v>62</v>
      </c>
      <c r="J9869" s="1" t="s">
        <v>70</v>
      </c>
      <c r="K9869" s="3" t="s">
        <v>42</v>
      </c>
      <c r="L9869" s="1" t="s">
        <v>70</v>
      </c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1"/>
      <c r="AA9869" s="1" t="s">
        <v>16</v>
      </c>
      <c r="AB9869" s="3" t="s">
        <v>12</v>
      </c>
      <c r="AC9869" s="23" t="s">
        <v>37802</v>
      </c>
      <c r="AD9869" s="23" t="s">
        <v>45625</v>
      </c>
      <c r="AE9869" t="s">
        <v>35410</v>
      </c>
    </row>
    <row r="9870" spans="1:31" ht="14.25" customHeight="1">
      <c r="A9870" s="1">
        <v>9869</v>
      </c>
      <c r="B9870" s="9" t="s">
        <v>6</v>
      </c>
      <c r="C9870" s="1" t="s">
        <v>7246</v>
      </c>
      <c r="D9870" s="1" t="s">
        <v>280</v>
      </c>
      <c r="E9870" s="1" t="s">
        <v>139</v>
      </c>
      <c r="F9870" s="1" t="s">
        <v>24375</v>
      </c>
      <c r="G9870" s="14">
        <v>9194440004</v>
      </c>
      <c r="H9870" s="1" t="s">
        <v>8</v>
      </c>
      <c r="I9870" s="1" t="s">
        <v>9</v>
      </c>
      <c r="J9870" s="1" t="s">
        <v>70</v>
      </c>
      <c r="K9870" s="3" t="s">
        <v>42</v>
      </c>
      <c r="L9870" s="1" t="s">
        <v>70</v>
      </c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1"/>
      <c r="AA9870" s="1" t="s">
        <v>16</v>
      </c>
      <c r="AB9870" s="3" t="s">
        <v>12</v>
      </c>
      <c r="AC9870" s="23" t="s">
        <v>37802</v>
      </c>
      <c r="AD9870" s="23" t="s">
        <v>46814</v>
      </c>
      <c r="AE9870" t="s">
        <v>35410</v>
      </c>
    </row>
    <row r="9871" spans="1:31" ht="14.25" customHeight="1">
      <c r="A9871" s="1">
        <v>9870</v>
      </c>
      <c r="B9871" s="9" t="s">
        <v>6</v>
      </c>
      <c r="C9871" s="1" t="s">
        <v>7247</v>
      </c>
      <c r="D9871" s="1" t="s">
        <v>2169</v>
      </c>
      <c r="E9871" s="1" t="s">
        <v>40</v>
      </c>
      <c r="F9871" s="1" t="s">
        <v>24376</v>
      </c>
      <c r="G9871" s="14">
        <v>91444490040</v>
      </c>
      <c r="H9871" s="1" t="s">
        <v>20</v>
      </c>
      <c r="I9871" s="1" t="s">
        <v>62</v>
      </c>
      <c r="J9871" s="1" t="s">
        <v>70</v>
      </c>
      <c r="K9871" s="3" t="s">
        <v>42</v>
      </c>
      <c r="L9871" s="1" t="s">
        <v>70</v>
      </c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1"/>
      <c r="AA9871" s="1" t="s">
        <v>16</v>
      </c>
      <c r="AB9871" s="3" t="s">
        <v>12</v>
      </c>
      <c r="AC9871" s="23" t="s">
        <v>37802</v>
      </c>
      <c r="AD9871" s="23" t="s">
        <v>46815</v>
      </c>
      <c r="AE9871" t="s">
        <v>35410</v>
      </c>
    </row>
    <row r="9872" spans="1:31" ht="14.25" customHeight="1">
      <c r="A9872" s="1">
        <v>9871</v>
      </c>
      <c r="B9872" s="9" t="s">
        <v>6</v>
      </c>
      <c r="C9872" s="1" t="s">
        <v>7255</v>
      </c>
      <c r="D9872" s="1" t="s">
        <v>336</v>
      </c>
      <c r="E9872" s="1" t="s">
        <v>40</v>
      </c>
      <c r="F9872" s="1" t="s">
        <v>24380</v>
      </c>
      <c r="G9872" s="14">
        <v>91944446004</v>
      </c>
      <c r="H9872" s="1" t="s">
        <v>20</v>
      </c>
      <c r="I9872" s="1" t="s">
        <v>41</v>
      </c>
      <c r="J9872" s="1" t="s">
        <v>70</v>
      </c>
      <c r="K9872" s="3" t="s">
        <v>63</v>
      </c>
      <c r="L9872" s="1" t="s">
        <v>70</v>
      </c>
      <c r="M9872" s="3" t="s">
        <v>213</v>
      </c>
      <c r="N9872" s="3" t="s">
        <v>70</v>
      </c>
      <c r="O9872" s="3" t="s">
        <v>17</v>
      </c>
      <c r="P9872" s="3" t="s">
        <v>70</v>
      </c>
      <c r="Q9872" s="3" t="s">
        <v>42</v>
      </c>
      <c r="R9872" s="3" t="s">
        <v>70</v>
      </c>
      <c r="S9872" s="3" t="s">
        <v>27</v>
      </c>
      <c r="T9872" s="3" t="s">
        <v>70</v>
      </c>
      <c r="U9872" s="3" t="s">
        <v>117</v>
      </c>
      <c r="V9872" s="3" t="s">
        <v>70</v>
      </c>
      <c r="W9872" s="3" t="s">
        <v>178</v>
      </c>
      <c r="X9872" s="3" t="s">
        <v>70</v>
      </c>
      <c r="Y9872" s="3" t="s">
        <v>171</v>
      </c>
      <c r="Z9872" s="1" t="s">
        <v>70</v>
      </c>
      <c r="AA9872" s="1" t="s">
        <v>16</v>
      </c>
      <c r="AB9872" s="3" t="s">
        <v>12</v>
      </c>
      <c r="AC9872" s="23" t="s">
        <v>37802</v>
      </c>
      <c r="AD9872" s="23" t="s">
        <v>46816</v>
      </c>
      <c r="AE9872" t="s">
        <v>35409</v>
      </c>
    </row>
    <row r="9873" spans="1:31" ht="14.25" customHeight="1">
      <c r="A9873" s="1">
        <v>9872</v>
      </c>
      <c r="B9873" s="9" t="s">
        <v>6</v>
      </c>
      <c r="C9873" s="1" t="s">
        <v>7262</v>
      </c>
      <c r="D9873" s="1" t="s">
        <v>773</v>
      </c>
      <c r="E9873" s="1" t="s">
        <v>7263</v>
      </c>
      <c r="F9873" s="1" t="s">
        <v>24386</v>
      </c>
      <c r="G9873" s="14">
        <v>91909909666</v>
      </c>
      <c r="H9873" s="1" t="s">
        <v>15</v>
      </c>
      <c r="I9873" s="1" t="s">
        <v>9</v>
      </c>
      <c r="J9873" s="1" t="s">
        <v>70</v>
      </c>
      <c r="K9873" s="3" t="s">
        <v>17</v>
      </c>
      <c r="L9873" s="1" t="s">
        <v>70</v>
      </c>
      <c r="M9873" s="4" t="s">
        <v>42</v>
      </c>
      <c r="N9873" s="3" t="s">
        <v>70</v>
      </c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1"/>
      <c r="AA9873" s="1" t="s">
        <v>16</v>
      </c>
      <c r="AB9873" s="3" t="s">
        <v>538</v>
      </c>
      <c r="AC9873" s="23" t="s">
        <v>37802</v>
      </c>
      <c r="AD9873" s="23" t="s">
        <v>46817</v>
      </c>
      <c r="AE9873" t="s">
        <v>35409</v>
      </c>
    </row>
    <row r="9874" spans="1:31" ht="14.25" customHeight="1">
      <c r="A9874" s="1">
        <v>9873</v>
      </c>
      <c r="B9874" s="1" t="s">
        <v>54</v>
      </c>
      <c r="C9874" s="1" t="s">
        <v>7268</v>
      </c>
      <c r="D9874" s="1" t="s">
        <v>986</v>
      </c>
      <c r="E9874" s="1" t="s">
        <v>2559</v>
      </c>
      <c r="F9874" s="1" t="s">
        <v>24390</v>
      </c>
      <c r="G9874" s="14">
        <v>919664996</v>
      </c>
      <c r="H9874" s="1" t="s">
        <v>20</v>
      </c>
      <c r="I9874" s="1" t="s">
        <v>9</v>
      </c>
      <c r="J9874" s="1" t="s">
        <v>70</v>
      </c>
      <c r="K9874" s="3" t="s">
        <v>42</v>
      </c>
      <c r="L9874" s="1" t="s">
        <v>70</v>
      </c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1"/>
      <c r="AA9874" s="1" t="s">
        <v>16</v>
      </c>
      <c r="AB9874" s="3" t="s">
        <v>12</v>
      </c>
      <c r="AC9874" s="23" t="s">
        <v>37802</v>
      </c>
      <c r="AD9874" s="23" t="s">
        <v>46818</v>
      </c>
      <c r="AE9874" t="s">
        <v>35409</v>
      </c>
    </row>
    <row r="9875" spans="1:31" ht="14.25" customHeight="1">
      <c r="A9875" s="1">
        <v>9874</v>
      </c>
      <c r="B9875" s="1" t="s">
        <v>54</v>
      </c>
      <c r="C9875" s="1" t="s">
        <v>7270</v>
      </c>
      <c r="D9875" s="1" t="s">
        <v>1302</v>
      </c>
      <c r="E9875" s="1" t="s">
        <v>40</v>
      </c>
      <c r="F9875" s="1" t="s">
        <v>24392</v>
      </c>
      <c r="G9875" s="14">
        <v>919446044091</v>
      </c>
      <c r="H9875" s="1" t="s">
        <v>20</v>
      </c>
      <c r="I9875" s="1" t="s">
        <v>9</v>
      </c>
      <c r="J9875" s="1" t="s">
        <v>70</v>
      </c>
      <c r="K9875" s="3" t="s">
        <v>17</v>
      </c>
      <c r="L9875" s="1" t="s">
        <v>70</v>
      </c>
      <c r="M9875" s="4" t="s">
        <v>42</v>
      </c>
      <c r="N9875" s="3" t="s">
        <v>70</v>
      </c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1"/>
      <c r="AA9875" s="1" t="s">
        <v>16</v>
      </c>
      <c r="AB9875" s="3" t="s">
        <v>12</v>
      </c>
      <c r="AC9875" s="23" t="s">
        <v>37802</v>
      </c>
      <c r="AD9875" s="23" t="s">
        <v>46819</v>
      </c>
      <c r="AE9875" t="s">
        <v>35409</v>
      </c>
    </row>
    <row r="9876" spans="1:31" ht="14.25" customHeight="1">
      <c r="A9876" s="1">
        <v>9875</v>
      </c>
      <c r="B9876" s="1" t="s">
        <v>54</v>
      </c>
      <c r="C9876" s="1" t="s">
        <v>7283</v>
      </c>
      <c r="D9876" s="1" t="s">
        <v>1356</v>
      </c>
      <c r="E9876" s="1" t="s">
        <v>37198</v>
      </c>
      <c r="F9876" s="1" t="s">
        <v>24399</v>
      </c>
      <c r="G9876" s="14">
        <v>919444014499</v>
      </c>
      <c r="H9876" s="1" t="s">
        <v>20</v>
      </c>
      <c r="I9876" s="1" t="s">
        <v>9</v>
      </c>
      <c r="J9876" s="1" t="s">
        <v>70</v>
      </c>
      <c r="K9876" s="3" t="s">
        <v>42</v>
      </c>
      <c r="L9876" s="1" t="s">
        <v>70</v>
      </c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1"/>
      <c r="AA9876" s="1" t="s">
        <v>16</v>
      </c>
      <c r="AB9876" s="3" t="s">
        <v>12</v>
      </c>
      <c r="AC9876" s="23" t="s">
        <v>37802</v>
      </c>
      <c r="AD9876" s="23" t="s">
        <v>42722</v>
      </c>
      <c r="AE9876" t="s">
        <v>35399</v>
      </c>
    </row>
    <row r="9877" spans="1:31" ht="14.25" customHeight="1">
      <c r="A9877" s="1">
        <v>9876</v>
      </c>
      <c r="B9877" s="9" t="s">
        <v>6</v>
      </c>
      <c r="C9877" s="1" t="s">
        <v>7284</v>
      </c>
      <c r="D9877" s="1" t="s">
        <v>65</v>
      </c>
      <c r="E9877" s="1" t="s">
        <v>139</v>
      </c>
      <c r="F9877" s="1" t="s">
        <v>24400</v>
      </c>
      <c r="G9877" s="14">
        <v>91944660049</v>
      </c>
      <c r="H9877" s="1" t="s">
        <v>8</v>
      </c>
      <c r="I9877" s="1" t="s">
        <v>41</v>
      </c>
      <c r="J9877" s="1" t="s">
        <v>70</v>
      </c>
      <c r="K9877" s="3" t="s">
        <v>63</v>
      </c>
      <c r="L9877" s="1" t="s">
        <v>70</v>
      </c>
      <c r="M9877" s="3" t="s">
        <v>213</v>
      </c>
      <c r="N9877" s="3" t="s">
        <v>70</v>
      </c>
      <c r="O9877" s="3" t="s">
        <v>17</v>
      </c>
      <c r="P9877" s="3" t="s">
        <v>70</v>
      </c>
      <c r="Q9877" s="3" t="s">
        <v>42</v>
      </c>
      <c r="R9877" s="3" t="s">
        <v>70</v>
      </c>
      <c r="S9877" s="3" t="s">
        <v>27</v>
      </c>
      <c r="T9877" s="3" t="s">
        <v>70</v>
      </c>
      <c r="U9877" s="3" t="s">
        <v>117</v>
      </c>
      <c r="V9877" s="3" t="s">
        <v>70</v>
      </c>
      <c r="W9877" s="3" t="s">
        <v>178</v>
      </c>
      <c r="X9877" s="3" t="s">
        <v>70</v>
      </c>
      <c r="Y9877" s="3" t="s">
        <v>171</v>
      </c>
      <c r="Z9877" s="1" t="s">
        <v>70</v>
      </c>
      <c r="AA9877" s="1" t="s">
        <v>16</v>
      </c>
      <c r="AB9877" s="3" t="s">
        <v>12</v>
      </c>
      <c r="AC9877" s="23" t="s">
        <v>37802</v>
      </c>
      <c r="AD9877" s="23" t="s">
        <v>46820</v>
      </c>
      <c r="AE9877" t="s">
        <v>35409</v>
      </c>
    </row>
    <row r="9878" spans="1:31" ht="14.25" customHeight="1">
      <c r="A9878" s="1">
        <v>9877</v>
      </c>
      <c r="B9878" s="1" t="s">
        <v>54</v>
      </c>
      <c r="C9878" s="1" t="s">
        <v>7308</v>
      </c>
      <c r="D9878" s="1" t="s">
        <v>361</v>
      </c>
      <c r="E9878" s="1" t="s">
        <v>139</v>
      </c>
      <c r="F9878" s="1" t="s">
        <v>24413</v>
      </c>
      <c r="G9878" s="14">
        <v>91994604449</v>
      </c>
      <c r="H9878" s="1" t="s">
        <v>20</v>
      </c>
      <c r="I9878" s="1" t="s">
        <v>9</v>
      </c>
      <c r="J9878" s="1" t="s">
        <v>70</v>
      </c>
      <c r="K9878" s="3" t="s">
        <v>17</v>
      </c>
      <c r="L9878" s="1" t="s">
        <v>70</v>
      </c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1"/>
      <c r="AA9878" s="1" t="s">
        <v>11</v>
      </c>
      <c r="AB9878" s="3" t="s">
        <v>321</v>
      </c>
      <c r="AC9878" s="23" t="s">
        <v>37802</v>
      </c>
      <c r="AD9878" s="23" t="s">
        <v>39341</v>
      </c>
      <c r="AE9878" t="s">
        <v>35409</v>
      </c>
    </row>
    <row r="9879" spans="1:31" ht="14.25" customHeight="1">
      <c r="A9879" s="1">
        <v>9878</v>
      </c>
      <c r="B9879" s="1" t="s">
        <v>54</v>
      </c>
      <c r="C9879" s="1" t="s">
        <v>7316</v>
      </c>
      <c r="D9879" s="1" t="s">
        <v>784</v>
      </c>
      <c r="E9879" s="1" t="s">
        <v>139</v>
      </c>
      <c r="F9879" s="1" t="s">
        <v>24416</v>
      </c>
      <c r="G9879" s="14">
        <v>914401111046</v>
      </c>
      <c r="H9879" s="1" t="s">
        <v>8</v>
      </c>
      <c r="I9879" s="1" t="s">
        <v>9</v>
      </c>
      <c r="J9879" s="1" t="s">
        <v>70</v>
      </c>
      <c r="K9879" s="3" t="s">
        <v>42</v>
      </c>
      <c r="L9879" s="1" t="s">
        <v>70</v>
      </c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1"/>
      <c r="AA9879" s="1" t="s">
        <v>16</v>
      </c>
      <c r="AB9879" s="3" t="s">
        <v>12</v>
      </c>
      <c r="AC9879" s="23" t="s">
        <v>37802</v>
      </c>
      <c r="AD9879" s="23" t="s">
        <v>40844</v>
      </c>
      <c r="AE9879" t="s">
        <v>35399</v>
      </c>
    </row>
    <row r="9880" spans="1:31" ht="14.25" customHeight="1">
      <c r="A9880" s="1">
        <v>9879</v>
      </c>
      <c r="B9880" s="9" t="s">
        <v>6</v>
      </c>
      <c r="C9880" s="1" t="s">
        <v>7319</v>
      </c>
      <c r="D9880" s="1" t="s">
        <v>39</v>
      </c>
      <c r="E9880" s="1" t="s">
        <v>90</v>
      </c>
      <c r="F9880" s="1" t="s">
        <v>23593</v>
      </c>
      <c r="G9880" s="14">
        <v>914141909949</v>
      </c>
      <c r="H9880" s="1" t="s">
        <v>20</v>
      </c>
      <c r="I9880" s="1" t="s">
        <v>41</v>
      </c>
      <c r="J9880" s="1" t="s">
        <v>70</v>
      </c>
      <c r="K9880" s="3" t="s">
        <v>42</v>
      </c>
      <c r="L9880" s="1" t="s">
        <v>70</v>
      </c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1"/>
      <c r="AA9880" s="1" t="s">
        <v>16</v>
      </c>
      <c r="AB9880" s="3" t="s">
        <v>12</v>
      </c>
      <c r="AC9880" s="23" t="s">
        <v>37802</v>
      </c>
      <c r="AD9880" s="23" t="s">
        <v>46821</v>
      </c>
      <c r="AE9880" t="s">
        <v>35410</v>
      </c>
    </row>
    <row r="9881" spans="1:31" ht="14.25" customHeight="1">
      <c r="A9881" s="1">
        <v>9880</v>
      </c>
      <c r="B9881" s="9" t="s">
        <v>6</v>
      </c>
      <c r="C9881" s="1" t="s">
        <v>7324</v>
      </c>
      <c r="D9881" s="1" t="s">
        <v>39</v>
      </c>
      <c r="E9881" s="1" t="s">
        <v>40</v>
      </c>
      <c r="F9881" s="1" t="s">
        <v>24418</v>
      </c>
      <c r="G9881" s="14">
        <v>91999499066</v>
      </c>
      <c r="H9881" s="1" t="s">
        <v>8</v>
      </c>
      <c r="I9881" s="1" t="s">
        <v>9</v>
      </c>
      <c r="J9881" s="1" t="s">
        <v>70</v>
      </c>
      <c r="K9881" s="3" t="s">
        <v>42</v>
      </c>
      <c r="L9881" s="1" t="s">
        <v>70</v>
      </c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1"/>
      <c r="AA9881" s="1" t="s">
        <v>16</v>
      </c>
      <c r="AB9881" s="3" t="s">
        <v>12</v>
      </c>
      <c r="AC9881" s="23" t="s">
        <v>37802</v>
      </c>
      <c r="AD9881" s="23" t="s">
        <v>46822</v>
      </c>
      <c r="AE9881" t="s">
        <v>35394</v>
      </c>
    </row>
    <row r="9882" spans="1:31" ht="14.25" customHeight="1">
      <c r="A9882" s="1">
        <v>9881</v>
      </c>
      <c r="B9882" s="9" t="s">
        <v>6</v>
      </c>
      <c r="C9882" s="1" t="s">
        <v>7331</v>
      </c>
      <c r="D9882" s="1" t="s">
        <v>39</v>
      </c>
      <c r="E9882" s="1" t="s">
        <v>7332</v>
      </c>
      <c r="F9882" s="1" t="s">
        <v>31874</v>
      </c>
      <c r="G9882" s="14">
        <v>91094099694</v>
      </c>
      <c r="H9882" s="1" t="s">
        <v>132</v>
      </c>
      <c r="I9882" s="1" t="s">
        <v>41</v>
      </c>
      <c r="J9882" s="1" t="s">
        <v>70</v>
      </c>
      <c r="K9882" s="3" t="s">
        <v>178</v>
      </c>
      <c r="L9882" s="1" t="s">
        <v>70</v>
      </c>
      <c r="M9882" s="3" t="s">
        <v>171</v>
      </c>
      <c r="N9882" s="3" t="s">
        <v>70</v>
      </c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1"/>
      <c r="AA9882" s="1" t="s">
        <v>16</v>
      </c>
      <c r="AB9882" s="3" t="s">
        <v>12</v>
      </c>
      <c r="AC9882" s="23" t="s">
        <v>37802</v>
      </c>
      <c r="AD9882" s="23" t="s">
        <v>46823</v>
      </c>
      <c r="AE9882" t="s">
        <v>35410</v>
      </c>
    </row>
    <row r="9883" spans="1:31" ht="14.25" customHeight="1">
      <c r="A9883" s="1">
        <v>9882</v>
      </c>
      <c r="B9883" s="9" t="s">
        <v>6</v>
      </c>
      <c r="C9883" s="1" t="s">
        <v>7344</v>
      </c>
      <c r="D9883" s="1" t="s">
        <v>1222</v>
      </c>
      <c r="E9883" s="1" t="s">
        <v>40</v>
      </c>
      <c r="F9883" s="1" t="s">
        <v>24428</v>
      </c>
      <c r="G9883" s="14">
        <v>91990996446</v>
      </c>
      <c r="H9883" s="1" t="s">
        <v>20</v>
      </c>
      <c r="I9883" s="1" t="s">
        <v>9</v>
      </c>
      <c r="J9883" s="1" t="s">
        <v>70</v>
      </c>
      <c r="K9883" s="3" t="s">
        <v>17</v>
      </c>
      <c r="L9883" s="1" t="s">
        <v>70</v>
      </c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1"/>
      <c r="AA9883" s="1" t="s">
        <v>11</v>
      </c>
      <c r="AB9883" s="3" t="s">
        <v>13</v>
      </c>
      <c r="AC9883" s="23" t="s">
        <v>37802</v>
      </c>
      <c r="AD9883" s="23" t="s">
        <v>46824</v>
      </c>
      <c r="AE9883" t="s">
        <v>35394</v>
      </c>
    </row>
    <row r="9884" spans="1:31" ht="14.25" customHeight="1">
      <c r="A9884" s="1">
        <v>9883</v>
      </c>
      <c r="B9884" s="1" t="s">
        <v>54</v>
      </c>
      <c r="C9884" s="1" t="s">
        <v>7346</v>
      </c>
      <c r="D9884" s="1" t="s">
        <v>2046</v>
      </c>
      <c r="E9884" s="1" t="s">
        <v>19</v>
      </c>
      <c r="F9884" s="1" t="s">
        <v>31876</v>
      </c>
      <c r="G9884" s="14">
        <v>91944404666</v>
      </c>
      <c r="H9884" s="1" t="s">
        <v>8</v>
      </c>
      <c r="I9884" s="1" t="s">
        <v>9</v>
      </c>
      <c r="J9884" s="1" t="s">
        <v>70</v>
      </c>
      <c r="K9884" s="3" t="s">
        <v>42</v>
      </c>
      <c r="L9884" s="1" t="s">
        <v>70</v>
      </c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1"/>
      <c r="AA9884" s="1" t="s">
        <v>16</v>
      </c>
      <c r="AB9884" s="3" t="s">
        <v>12</v>
      </c>
      <c r="AC9884" s="23" t="s">
        <v>37802</v>
      </c>
      <c r="AD9884" s="23" t="s">
        <v>44485</v>
      </c>
      <c r="AE9884" t="s">
        <v>35410</v>
      </c>
    </row>
    <row r="9885" spans="1:31" ht="14.25" customHeight="1">
      <c r="A9885" s="1">
        <v>9884</v>
      </c>
      <c r="B9885" s="1" t="s">
        <v>54</v>
      </c>
      <c r="C9885" s="1" t="s">
        <v>7347</v>
      </c>
      <c r="D9885" s="1" t="s">
        <v>35595</v>
      </c>
      <c r="E9885" s="1" t="s">
        <v>37199</v>
      </c>
      <c r="F9885" s="1" t="s">
        <v>24429</v>
      </c>
      <c r="G9885" s="14">
        <v>914466949494</v>
      </c>
      <c r="H9885" s="1" t="s">
        <v>8</v>
      </c>
      <c r="I9885" s="1" t="s">
        <v>62</v>
      </c>
      <c r="J9885" s="1" t="s">
        <v>70</v>
      </c>
      <c r="K9885" s="3" t="s">
        <v>42</v>
      </c>
      <c r="L9885" s="1" t="s">
        <v>70</v>
      </c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1"/>
      <c r="AA9885" s="1" t="s">
        <v>16</v>
      </c>
      <c r="AB9885" s="3" t="s">
        <v>12</v>
      </c>
      <c r="AC9885" s="23" t="s">
        <v>37802</v>
      </c>
      <c r="AD9885" s="23" t="s">
        <v>46825</v>
      </c>
      <c r="AE9885" t="s">
        <v>35409</v>
      </c>
    </row>
    <row r="9886" spans="1:31" ht="14.25" customHeight="1">
      <c r="A9886" s="1">
        <v>9885</v>
      </c>
      <c r="B9886" s="9" t="s">
        <v>6</v>
      </c>
      <c r="C9886" s="1" t="s">
        <v>7358</v>
      </c>
      <c r="D9886" s="1" t="s">
        <v>2027</v>
      </c>
      <c r="E9886" s="1" t="s">
        <v>487</v>
      </c>
      <c r="F9886" s="1" t="s">
        <v>24434</v>
      </c>
      <c r="G9886" s="14">
        <v>9194044614</v>
      </c>
      <c r="H9886" s="1" t="s">
        <v>8</v>
      </c>
      <c r="I9886" s="1" t="s">
        <v>62</v>
      </c>
      <c r="J9886" s="1" t="s">
        <v>70</v>
      </c>
      <c r="K9886" s="3" t="s">
        <v>42</v>
      </c>
      <c r="L9886" s="1" t="s">
        <v>70</v>
      </c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1"/>
      <c r="AA9886" s="1" t="s">
        <v>16</v>
      </c>
      <c r="AB9886" s="3" t="s">
        <v>12</v>
      </c>
      <c r="AC9886" s="23" t="s">
        <v>37802</v>
      </c>
      <c r="AD9886" s="23" t="s">
        <v>46826</v>
      </c>
      <c r="AE9886" t="s">
        <v>35409</v>
      </c>
    </row>
    <row r="9887" spans="1:31" ht="14.25" customHeight="1">
      <c r="A9887" s="1">
        <v>9886</v>
      </c>
      <c r="B9887" s="1" t="s">
        <v>54</v>
      </c>
      <c r="C9887" s="1" t="s">
        <v>7364</v>
      </c>
      <c r="D9887" s="1" t="s">
        <v>3071</v>
      </c>
      <c r="E9887" s="1" t="s">
        <v>139</v>
      </c>
      <c r="F9887" s="1" t="s">
        <v>24438</v>
      </c>
      <c r="G9887" s="14">
        <v>919446900490</v>
      </c>
      <c r="H9887" s="1" t="s">
        <v>15</v>
      </c>
      <c r="I9887" s="1" t="s">
        <v>41</v>
      </c>
      <c r="J9887" s="1" t="s">
        <v>70</v>
      </c>
      <c r="K9887" s="3" t="s">
        <v>42</v>
      </c>
      <c r="L9887" s="1" t="s">
        <v>70</v>
      </c>
      <c r="M9887" s="3" t="s">
        <v>27</v>
      </c>
      <c r="N9887" s="3" t="s">
        <v>70</v>
      </c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1"/>
      <c r="AA9887" s="1" t="s">
        <v>16</v>
      </c>
      <c r="AB9887" s="3" t="s">
        <v>12</v>
      </c>
      <c r="AC9887" s="23" t="s">
        <v>37802</v>
      </c>
      <c r="AD9887" s="23" t="s">
        <v>46827</v>
      </c>
      <c r="AE9887" t="s">
        <v>35409</v>
      </c>
    </row>
    <row r="9888" spans="1:31" ht="14.25" customHeight="1">
      <c r="A9888" s="1">
        <v>9887</v>
      </c>
      <c r="B9888" s="1" t="s">
        <v>54</v>
      </c>
      <c r="C9888" s="1" t="s">
        <v>7376</v>
      </c>
      <c r="D9888" s="1" t="s">
        <v>2921</v>
      </c>
      <c r="E9888" s="1" t="s">
        <v>37200</v>
      </c>
      <c r="F9888" s="1" t="s">
        <v>24444</v>
      </c>
      <c r="G9888" s="14">
        <v>919099644100</v>
      </c>
      <c r="H9888" s="1" t="s">
        <v>20</v>
      </c>
      <c r="I9888" s="1" t="s">
        <v>41</v>
      </c>
      <c r="J9888" s="1" t="s">
        <v>70</v>
      </c>
      <c r="K9888" s="3" t="s">
        <v>42</v>
      </c>
      <c r="L9888" s="1" t="s">
        <v>70</v>
      </c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1"/>
      <c r="AA9888" s="1" t="s">
        <v>16</v>
      </c>
      <c r="AB9888" s="3" t="s">
        <v>12</v>
      </c>
      <c r="AC9888" s="23" t="s">
        <v>37802</v>
      </c>
      <c r="AD9888" s="23" t="s">
        <v>46828</v>
      </c>
      <c r="AE9888" t="s">
        <v>35410</v>
      </c>
    </row>
    <row r="9889" spans="1:31" ht="14.25" customHeight="1">
      <c r="A9889" s="1">
        <v>9888</v>
      </c>
      <c r="B9889" s="9" t="s">
        <v>6</v>
      </c>
      <c r="C9889" s="1" t="s">
        <v>7411</v>
      </c>
      <c r="D9889" s="1" t="s">
        <v>86</v>
      </c>
      <c r="E9889" s="1" t="s">
        <v>40</v>
      </c>
      <c r="F9889" s="1" t="s">
        <v>24467</v>
      </c>
      <c r="G9889" s="14">
        <v>914160691400</v>
      </c>
      <c r="H9889" s="1" t="s">
        <v>8</v>
      </c>
      <c r="I9889" s="1" t="s">
        <v>41</v>
      </c>
      <c r="J9889" s="1" t="s">
        <v>70</v>
      </c>
      <c r="K9889" s="3" t="s">
        <v>27</v>
      </c>
      <c r="L9889" s="1" t="s">
        <v>70</v>
      </c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1"/>
      <c r="AA9889" s="1" t="s">
        <v>16</v>
      </c>
      <c r="AB9889" s="3" t="s">
        <v>12</v>
      </c>
      <c r="AC9889" s="23" t="s">
        <v>37802</v>
      </c>
      <c r="AD9889" s="23" t="s">
        <v>46391</v>
      </c>
      <c r="AE9889" t="s">
        <v>35409</v>
      </c>
    </row>
    <row r="9890" spans="1:31" ht="14.25" customHeight="1">
      <c r="A9890" s="1">
        <v>9889</v>
      </c>
      <c r="B9890" s="9" t="s">
        <v>6</v>
      </c>
      <c r="C9890" s="1" t="s">
        <v>7417</v>
      </c>
      <c r="D9890" s="1" t="s">
        <v>2709</v>
      </c>
      <c r="E9890" s="1" t="s">
        <v>1953</v>
      </c>
      <c r="F9890" s="1" t="s">
        <v>31880</v>
      </c>
      <c r="G9890" s="14">
        <v>91999444964</v>
      </c>
      <c r="H9890" s="1" t="s">
        <v>20</v>
      </c>
      <c r="I9890" s="1" t="s">
        <v>9</v>
      </c>
      <c r="J9890" s="1" t="s">
        <v>70</v>
      </c>
      <c r="K9890" s="3" t="s">
        <v>17</v>
      </c>
      <c r="L9890" s="1" t="s">
        <v>70</v>
      </c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1"/>
      <c r="AA9890" s="1" t="s">
        <v>11</v>
      </c>
      <c r="AB9890" s="3" t="s">
        <v>13</v>
      </c>
      <c r="AC9890" s="23" t="s">
        <v>37802</v>
      </c>
      <c r="AD9890" s="23" t="s">
        <v>46829</v>
      </c>
      <c r="AE9890" t="s">
        <v>35394</v>
      </c>
    </row>
    <row r="9891" spans="1:31" ht="14.25" customHeight="1">
      <c r="A9891" s="1">
        <v>9890</v>
      </c>
      <c r="B9891" s="1" t="s">
        <v>54</v>
      </c>
      <c r="C9891" s="1" t="s">
        <v>7424</v>
      </c>
      <c r="D9891" s="1" t="s">
        <v>8410</v>
      </c>
      <c r="E9891" s="1" t="s">
        <v>724</v>
      </c>
      <c r="F9891" s="1" t="s">
        <v>34101</v>
      </c>
      <c r="G9891" s="14">
        <v>91949401491</v>
      </c>
      <c r="H9891" s="1" t="s">
        <v>37</v>
      </c>
      <c r="I9891" s="1" t="s">
        <v>9</v>
      </c>
      <c r="J9891" s="1" t="s">
        <v>70</v>
      </c>
      <c r="K9891" s="3" t="s">
        <v>42</v>
      </c>
      <c r="L9891" s="1" t="s">
        <v>70</v>
      </c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1"/>
      <c r="AA9891" s="1" t="s">
        <v>16</v>
      </c>
      <c r="AB9891" s="3" t="s">
        <v>12</v>
      </c>
      <c r="AC9891" s="23" t="s">
        <v>37802</v>
      </c>
      <c r="AD9891" s="23" t="s">
        <v>46830</v>
      </c>
      <c r="AE9891" t="s">
        <v>35399</v>
      </c>
    </row>
    <row r="9892" spans="1:31" ht="14.25" customHeight="1">
      <c r="A9892" s="1">
        <v>9891</v>
      </c>
      <c r="B9892" s="1" t="s">
        <v>54</v>
      </c>
      <c r="C9892" s="1" t="s">
        <v>7431</v>
      </c>
      <c r="D9892" s="1" t="s">
        <v>1617</v>
      </c>
      <c r="E9892" s="1" t="s">
        <v>19</v>
      </c>
      <c r="F9892" s="1" t="s">
        <v>24480</v>
      </c>
      <c r="G9892" s="14">
        <v>919494944099</v>
      </c>
      <c r="H9892" s="1" t="s">
        <v>15</v>
      </c>
      <c r="I9892" s="1" t="s">
        <v>9</v>
      </c>
      <c r="J9892" s="1" t="s">
        <v>70</v>
      </c>
      <c r="K9892" s="3" t="s">
        <v>42</v>
      </c>
      <c r="L9892" s="1" t="s">
        <v>70</v>
      </c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1"/>
      <c r="AA9892" s="1" t="s">
        <v>16</v>
      </c>
      <c r="AB9892" s="3" t="s">
        <v>12</v>
      </c>
      <c r="AC9892" s="23" t="s">
        <v>37802</v>
      </c>
      <c r="AD9892" s="23" t="s">
        <v>46831</v>
      </c>
      <c r="AE9892" t="s">
        <v>35410</v>
      </c>
    </row>
    <row r="9893" spans="1:31" ht="14.25" customHeight="1">
      <c r="A9893" s="1">
        <v>9892</v>
      </c>
      <c r="B9893" s="1" t="s">
        <v>54</v>
      </c>
      <c r="C9893" s="1" t="s">
        <v>7442</v>
      </c>
      <c r="D9893" s="1" t="s">
        <v>35929</v>
      </c>
      <c r="E9893" s="1" t="s">
        <v>40</v>
      </c>
      <c r="F9893" s="1" t="s">
        <v>24484</v>
      </c>
      <c r="G9893" s="14">
        <v>9194469909</v>
      </c>
      <c r="H9893" s="1" t="s">
        <v>20</v>
      </c>
      <c r="I9893" s="1" t="s">
        <v>9</v>
      </c>
      <c r="J9893" s="1" t="s">
        <v>70</v>
      </c>
      <c r="K9893" s="3" t="s">
        <v>42</v>
      </c>
      <c r="L9893" s="1" t="s">
        <v>70</v>
      </c>
      <c r="M9893" s="3" t="s">
        <v>171</v>
      </c>
      <c r="N9893" s="3" t="s">
        <v>70</v>
      </c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1"/>
      <c r="AA9893" s="1" t="s">
        <v>16</v>
      </c>
      <c r="AB9893" s="3" t="s">
        <v>12</v>
      </c>
      <c r="AC9893" s="23" t="s">
        <v>37802</v>
      </c>
      <c r="AD9893" s="23" t="s">
        <v>46832</v>
      </c>
      <c r="AE9893" t="s">
        <v>35409</v>
      </c>
    </row>
    <row r="9894" spans="1:31" ht="14.25" customHeight="1">
      <c r="A9894" s="1">
        <v>9893</v>
      </c>
      <c r="B9894" s="1" t="s">
        <v>54</v>
      </c>
      <c r="C9894" s="1" t="s">
        <v>7464</v>
      </c>
      <c r="D9894" s="1" t="s">
        <v>58</v>
      </c>
      <c r="E9894" s="1" t="s">
        <v>2227</v>
      </c>
      <c r="F9894" s="1" t="s">
        <v>24497</v>
      </c>
      <c r="G9894" s="14">
        <v>919909164444</v>
      </c>
      <c r="H9894" s="1" t="s">
        <v>8</v>
      </c>
      <c r="I9894" s="1" t="s">
        <v>9</v>
      </c>
      <c r="J9894" s="1" t="s">
        <v>70</v>
      </c>
      <c r="K9894" s="3" t="s">
        <v>42</v>
      </c>
      <c r="L9894" s="1" t="s">
        <v>70</v>
      </c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1"/>
      <c r="AA9894" s="1" t="s">
        <v>16</v>
      </c>
      <c r="AB9894" s="3" t="s">
        <v>12</v>
      </c>
      <c r="AC9894" s="23" t="s">
        <v>37802</v>
      </c>
      <c r="AD9894" s="23" t="s">
        <v>46833</v>
      </c>
      <c r="AE9894" t="s">
        <v>35409</v>
      </c>
    </row>
    <row r="9895" spans="1:31" ht="14.25" customHeight="1">
      <c r="A9895" s="1">
        <v>9894</v>
      </c>
      <c r="B9895" s="1" t="s">
        <v>54</v>
      </c>
      <c r="C9895" s="1" t="s">
        <v>7465</v>
      </c>
      <c r="D9895" s="1" t="s">
        <v>58</v>
      </c>
      <c r="E9895" s="1" t="s">
        <v>881</v>
      </c>
      <c r="F9895" s="1" t="s">
        <v>24498</v>
      </c>
      <c r="G9895" s="14">
        <v>9194464444</v>
      </c>
      <c r="H9895" s="1" t="s">
        <v>8</v>
      </c>
      <c r="I9895" s="1" t="s">
        <v>62</v>
      </c>
      <c r="J9895" s="1" t="s">
        <v>70</v>
      </c>
      <c r="K9895" s="3" t="s">
        <v>27</v>
      </c>
      <c r="L9895" s="1" t="s">
        <v>70</v>
      </c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1"/>
      <c r="AA9895" s="1" t="s">
        <v>16</v>
      </c>
      <c r="AB9895" s="3" t="s">
        <v>12</v>
      </c>
      <c r="AC9895" s="23" t="s">
        <v>37802</v>
      </c>
      <c r="AD9895" s="23" t="s">
        <v>46834</v>
      </c>
      <c r="AE9895" t="s">
        <v>35410</v>
      </c>
    </row>
    <row r="9896" spans="1:31" ht="14.25" customHeight="1">
      <c r="A9896" s="1">
        <v>9895</v>
      </c>
      <c r="B9896" s="1" t="s">
        <v>54</v>
      </c>
      <c r="C9896" s="1" t="s">
        <v>7468</v>
      </c>
      <c r="D9896" s="1" t="s">
        <v>3140</v>
      </c>
      <c r="E9896" s="1" t="s">
        <v>3492</v>
      </c>
      <c r="F9896" s="1" t="s">
        <v>24501</v>
      </c>
      <c r="G9896" s="14">
        <v>91909994464</v>
      </c>
      <c r="H9896" s="1" t="s">
        <v>20</v>
      </c>
      <c r="I9896" s="1" t="s">
        <v>9</v>
      </c>
      <c r="J9896" s="1" t="s">
        <v>70</v>
      </c>
      <c r="K9896" s="3" t="s">
        <v>42</v>
      </c>
      <c r="L9896" s="1" t="s">
        <v>70</v>
      </c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1"/>
      <c r="AA9896" s="1" t="s">
        <v>16</v>
      </c>
      <c r="AB9896" s="3" t="s">
        <v>12</v>
      </c>
      <c r="AC9896" s="23" t="s">
        <v>37802</v>
      </c>
      <c r="AD9896" s="23" t="s">
        <v>41491</v>
      </c>
      <c r="AE9896" t="s">
        <v>35409</v>
      </c>
    </row>
    <row r="9897" spans="1:31" ht="14.25" customHeight="1">
      <c r="A9897" s="1">
        <v>9896</v>
      </c>
      <c r="B9897" s="1" t="s">
        <v>54</v>
      </c>
      <c r="C9897" s="1" t="s">
        <v>7477</v>
      </c>
      <c r="D9897" s="1" t="s">
        <v>557</v>
      </c>
      <c r="E9897" s="1" t="s">
        <v>6767</v>
      </c>
      <c r="F9897" s="1" t="s">
        <v>31885</v>
      </c>
      <c r="G9897" s="14">
        <v>919494149969</v>
      </c>
      <c r="H9897" s="1" t="s">
        <v>20</v>
      </c>
      <c r="I9897" s="1" t="s">
        <v>62</v>
      </c>
      <c r="J9897" s="1" t="s">
        <v>70</v>
      </c>
      <c r="K9897" s="3" t="s">
        <v>27</v>
      </c>
      <c r="L9897" s="1" t="s">
        <v>70</v>
      </c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1"/>
      <c r="AA9897" s="1" t="s">
        <v>16</v>
      </c>
      <c r="AB9897" s="3" t="s">
        <v>12</v>
      </c>
      <c r="AC9897" s="23" t="s">
        <v>37802</v>
      </c>
      <c r="AD9897" s="23" t="s">
        <v>42031</v>
      </c>
      <c r="AE9897" t="s">
        <v>35394</v>
      </c>
    </row>
    <row r="9898" spans="1:31" ht="14.25" customHeight="1">
      <c r="A9898" s="1">
        <v>9897</v>
      </c>
      <c r="B9898" s="1" t="s">
        <v>54</v>
      </c>
      <c r="C9898" s="1" t="s">
        <v>7510</v>
      </c>
      <c r="D9898" s="1" t="s">
        <v>4300</v>
      </c>
      <c r="E9898" s="1" t="s">
        <v>487</v>
      </c>
      <c r="F9898" s="1" t="s">
        <v>34108</v>
      </c>
      <c r="G9898" s="14">
        <v>916009994</v>
      </c>
      <c r="H9898" s="1" t="s">
        <v>8</v>
      </c>
      <c r="I9898" s="1" t="s">
        <v>62</v>
      </c>
      <c r="J9898" s="1" t="s">
        <v>70</v>
      </c>
      <c r="K9898" s="3" t="s">
        <v>27</v>
      </c>
      <c r="L9898" s="1" t="s">
        <v>70</v>
      </c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1"/>
      <c r="AA9898" s="1" t="s">
        <v>16</v>
      </c>
      <c r="AB9898" s="3" t="s">
        <v>12</v>
      </c>
      <c r="AC9898" s="23" t="s">
        <v>37802</v>
      </c>
      <c r="AD9898" s="23" t="s">
        <v>46835</v>
      </c>
      <c r="AE9898" t="s">
        <v>35394</v>
      </c>
    </row>
    <row r="9899" spans="1:31" ht="14.25" customHeight="1">
      <c r="A9899" s="1">
        <v>9898</v>
      </c>
      <c r="B9899" s="1" t="s">
        <v>54</v>
      </c>
      <c r="C9899" s="1" t="s">
        <v>7521</v>
      </c>
      <c r="D9899" s="1" t="s">
        <v>35649</v>
      </c>
      <c r="E9899" s="1" t="s">
        <v>13443</v>
      </c>
      <c r="F9899" s="1" t="s">
        <v>24522</v>
      </c>
      <c r="G9899" s="14">
        <v>919099160040</v>
      </c>
      <c r="H9899" s="1" t="s">
        <v>8</v>
      </c>
      <c r="I9899" s="1" t="s">
        <v>9</v>
      </c>
      <c r="J9899" s="1" t="s">
        <v>70</v>
      </c>
      <c r="K9899" s="3" t="s">
        <v>42</v>
      </c>
      <c r="L9899" s="1" t="s">
        <v>70</v>
      </c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1"/>
      <c r="AA9899" s="1" t="s">
        <v>16</v>
      </c>
      <c r="AB9899" s="3" t="s">
        <v>12</v>
      </c>
      <c r="AC9899" s="23" t="s">
        <v>37802</v>
      </c>
      <c r="AD9899" s="23" t="s">
        <v>46836</v>
      </c>
      <c r="AE9899" t="s">
        <v>35410</v>
      </c>
    </row>
    <row r="9900" spans="1:31" ht="14.25" customHeight="1">
      <c r="A9900" s="1">
        <v>9899</v>
      </c>
      <c r="B9900" s="9" t="s">
        <v>6</v>
      </c>
      <c r="C9900" s="1" t="s">
        <v>7525</v>
      </c>
      <c r="D9900" s="1" t="s">
        <v>4408</v>
      </c>
      <c r="E9900" s="1" t="s">
        <v>139</v>
      </c>
      <c r="F9900" s="1" t="s">
        <v>24526</v>
      </c>
      <c r="G9900" s="14">
        <v>91944494104</v>
      </c>
      <c r="H9900" s="1" t="s">
        <v>20</v>
      </c>
      <c r="I9900" s="1" t="s">
        <v>9</v>
      </c>
      <c r="J9900" s="1" t="s">
        <v>70</v>
      </c>
      <c r="K9900" s="3" t="s">
        <v>63</v>
      </c>
      <c r="L9900" s="1" t="s">
        <v>70</v>
      </c>
      <c r="M9900" s="3" t="s">
        <v>213</v>
      </c>
      <c r="N9900" s="3" t="s">
        <v>70</v>
      </c>
      <c r="O9900" s="3" t="s">
        <v>17</v>
      </c>
      <c r="P9900" s="3" t="s">
        <v>70</v>
      </c>
      <c r="Q9900" s="3" t="s">
        <v>42</v>
      </c>
      <c r="R9900" s="3" t="s">
        <v>70</v>
      </c>
      <c r="S9900" s="3" t="s">
        <v>27</v>
      </c>
      <c r="T9900" s="3" t="s">
        <v>70</v>
      </c>
      <c r="U9900" s="3" t="s">
        <v>117</v>
      </c>
      <c r="V9900" s="3" t="s">
        <v>70</v>
      </c>
      <c r="W9900" s="3" t="s">
        <v>178</v>
      </c>
      <c r="X9900" s="3" t="s">
        <v>70</v>
      </c>
      <c r="Y9900" s="3" t="s">
        <v>171</v>
      </c>
      <c r="Z9900" s="1" t="s">
        <v>70</v>
      </c>
      <c r="AA9900" s="1" t="s">
        <v>16</v>
      </c>
      <c r="AB9900" s="3" t="s">
        <v>12</v>
      </c>
      <c r="AC9900" s="23" t="s">
        <v>37802</v>
      </c>
      <c r="AD9900" s="23" t="s">
        <v>46837</v>
      </c>
      <c r="AE9900" t="s">
        <v>35399</v>
      </c>
    </row>
    <row r="9901" spans="1:31" ht="14.25" customHeight="1">
      <c r="A9901" s="1">
        <v>9900</v>
      </c>
      <c r="B9901" s="1" t="s">
        <v>54</v>
      </c>
      <c r="C9901" s="1" t="s">
        <v>7530</v>
      </c>
      <c r="D9901" s="1" t="s">
        <v>4751</v>
      </c>
      <c r="E9901" s="1" t="s">
        <v>37201</v>
      </c>
      <c r="F9901" s="1" t="s">
        <v>24530</v>
      </c>
      <c r="G9901" s="14">
        <v>91440041494</v>
      </c>
      <c r="H9901" s="1" t="s">
        <v>15</v>
      </c>
      <c r="I9901" s="1" t="s">
        <v>33</v>
      </c>
      <c r="J9901" s="1" t="s">
        <v>70</v>
      </c>
      <c r="K9901" s="3" t="s">
        <v>42</v>
      </c>
      <c r="L9901" s="1" t="s">
        <v>70</v>
      </c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1"/>
      <c r="AA9901" s="1" t="s">
        <v>16</v>
      </c>
      <c r="AB9901" s="3" t="s">
        <v>12</v>
      </c>
      <c r="AC9901" s="23" t="s">
        <v>37802</v>
      </c>
      <c r="AD9901" s="23" t="s">
        <v>40856</v>
      </c>
      <c r="AE9901" t="s">
        <v>35409</v>
      </c>
    </row>
    <row r="9902" spans="1:31" ht="14.25" customHeight="1">
      <c r="A9902" s="1">
        <v>9901</v>
      </c>
      <c r="B9902" s="9" t="s">
        <v>6</v>
      </c>
      <c r="C9902" s="1" t="s">
        <v>7542</v>
      </c>
      <c r="D9902" s="1" t="s">
        <v>1675</v>
      </c>
      <c r="E9902" s="1" t="s">
        <v>40</v>
      </c>
      <c r="F9902" s="1" t="s">
        <v>24537</v>
      </c>
      <c r="G9902" s="14">
        <v>91944609469</v>
      </c>
      <c r="H9902" s="1" t="s">
        <v>8</v>
      </c>
      <c r="I9902" s="1" t="s">
        <v>107</v>
      </c>
      <c r="J9902" s="1" t="s">
        <v>70</v>
      </c>
      <c r="K9902" s="3" t="s">
        <v>42</v>
      </c>
      <c r="L9902" s="1" t="s">
        <v>70</v>
      </c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1"/>
      <c r="AA9902" s="1" t="s">
        <v>16</v>
      </c>
      <c r="AB9902" s="3" t="s">
        <v>12</v>
      </c>
      <c r="AC9902" s="23" t="s">
        <v>37802</v>
      </c>
      <c r="AD9902" s="23" t="s">
        <v>46838</v>
      </c>
      <c r="AE9902" t="s">
        <v>35394</v>
      </c>
    </row>
    <row r="9903" spans="1:31" ht="14.25" customHeight="1">
      <c r="A9903" s="1">
        <v>9902</v>
      </c>
      <c r="B9903" s="1" t="s">
        <v>54</v>
      </c>
      <c r="C9903" s="1" t="s">
        <v>7570</v>
      </c>
      <c r="D9903" s="1" t="s">
        <v>1625</v>
      </c>
      <c r="E9903" s="1" t="s">
        <v>40</v>
      </c>
      <c r="F9903" s="1" t="s">
        <v>24548</v>
      </c>
      <c r="G9903" s="14">
        <v>9199969044</v>
      </c>
      <c r="H9903" s="1" t="s">
        <v>37</v>
      </c>
      <c r="I9903" s="1" t="s">
        <v>41</v>
      </c>
      <c r="J9903" s="1" t="s">
        <v>70</v>
      </c>
      <c r="K9903" s="3" t="s">
        <v>17</v>
      </c>
      <c r="L9903" s="1" t="s">
        <v>70</v>
      </c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1"/>
      <c r="AA9903" s="1" t="s">
        <v>16</v>
      </c>
      <c r="AB9903" s="3" t="s">
        <v>12</v>
      </c>
      <c r="AC9903" s="23" t="s">
        <v>37802</v>
      </c>
      <c r="AD9903" s="23" t="s">
        <v>46839</v>
      </c>
      <c r="AE9903" t="s">
        <v>35410</v>
      </c>
    </row>
    <row r="9904" spans="1:31" ht="14.25" customHeight="1">
      <c r="A9904" s="1">
        <v>9903</v>
      </c>
      <c r="B9904" s="9" t="s">
        <v>6</v>
      </c>
      <c r="C9904" s="1" t="s">
        <v>7571</v>
      </c>
      <c r="D9904" s="1" t="s">
        <v>5708</v>
      </c>
      <c r="E9904" s="1" t="s">
        <v>7572</v>
      </c>
      <c r="F9904" s="1" t="s">
        <v>7574</v>
      </c>
      <c r="G9904" s="14" t="s">
        <v>7573</v>
      </c>
      <c r="H9904" s="1" t="s">
        <v>8</v>
      </c>
      <c r="I9904" s="1" t="s">
        <v>9</v>
      </c>
      <c r="J9904" s="1" t="s">
        <v>70</v>
      </c>
      <c r="K9904" s="3" t="s">
        <v>42</v>
      </c>
      <c r="L9904" s="1" t="s">
        <v>70</v>
      </c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1"/>
      <c r="AA9904" s="1" t="s">
        <v>16</v>
      </c>
      <c r="AB9904" s="3" t="s">
        <v>12</v>
      </c>
      <c r="AC9904" s="23" t="s">
        <v>37802</v>
      </c>
      <c r="AD9904" s="23" t="s">
        <v>46840</v>
      </c>
      <c r="AE9904" t="s">
        <v>35409</v>
      </c>
    </row>
    <row r="9905" spans="1:31" ht="14.25" customHeight="1">
      <c r="A9905" s="1">
        <v>9904</v>
      </c>
      <c r="B9905" s="1" t="s">
        <v>54</v>
      </c>
      <c r="C9905" s="1" t="s">
        <v>7580</v>
      </c>
      <c r="D9905" s="1" t="s">
        <v>407</v>
      </c>
      <c r="E9905" s="1" t="s">
        <v>506</v>
      </c>
      <c r="F9905" s="1" t="s">
        <v>24552</v>
      </c>
      <c r="G9905" s="14">
        <v>91919444690</v>
      </c>
      <c r="H9905" s="1" t="s">
        <v>20</v>
      </c>
      <c r="I9905" s="1" t="s">
        <v>9</v>
      </c>
      <c r="J9905" s="1" t="s">
        <v>70</v>
      </c>
      <c r="K9905" s="3" t="s">
        <v>42</v>
      </c>
      <c r="L9905" s="1" t="s">
        <v>70</v>
      </c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1"/>
      <c r="AA9905" s="1" t="s">
        <v>11</v>
      </c>
      <c r="AB9905" s="3" t="s">
        <v>586</v>
      </c>
      <c r="AC9905" s="23" t="s">
        <v>37802</v>
      </c>
      <c r="AD9905" s="23" t="s">
        <v>46841</v>
      </c>
      <c r="AE9905" t="s">
        <v>35410</v>
      </c>
    </row>
    <row r="9906" spans="1:31" ht="14.25" customHeight="1">
      <c r="A9906" s="1">
        <v>9905</v>
      </c>
      <c r="B9906" s="1" t="s">
        <v>54</v>
      </c>
      <c r="C9906" s="1" t="s">
        <v>7597</v>
      </c>
      <c r="D9906" s="1" t="s">
        <v>36022</v>
      </c>
      <c r="E9906" s="1" t="s">
        <v>5870</v>
      </c>
      <c r="F9906" s="1" t="s">
        <v>31901</v>
      </c>
      <c r="G9906" s="14">
        <v>91440146404</v>
      </c>
      <c r="H9906" s="1" t="s">
        <v>20</v>
      </c>
      <c r="I9906" s="1" t="s">
        <v>62</v>
      </c>
      <c r="J9906" s="1" t="s">
        <v>70</v>
      </c>
      <c r="K9906" s="3" t="s">
        <v>42</v>
      </c>
      <c r="L9906" s="1" t="s">
        <v>70</v>
      </c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1"/>
      <c r="AA9906" s="1" t="s">
        <v>16</v>
      </c>
      <c r="AB9906" s="3" t="s">
        <v>12</v>
      </c>
      <c r="AC9906" s="23" t="s">
        <v>37802</v>
      </c>
      <c r="AD9906" s="23" t="s">
        <v>41839</v>
      </c>
      <c r="AE9906" t="s">
        <v>35409</v>
      </c>
    </row>
    <row r="9907" spans="1:31" ht="14.25" customHeight="1">
      <c r="A9907" s="1">
        <v>9906</v>
      </c>
      <c r="B9907" s="9" t="s">
        <v>6</v>
      </c>
      <c r="C9907" s="1" t="s">
        <v>7599</v>
      </c>
      <c r="D9907" s="1" t="s">
        <v>48</v>
      </c>
      <c r="E9907" s="1" t="s">
        <v>40</v>
      </c>
      <c r="F9907" s="1" t="s">
        <v>31902</v>
      </c>
      <c r="G9907" s="14">
        <v>919444991041</v>
      </c>
      <c r="H9907" s="1" t="s">
        <v>15</v>
      </c>
      <c r="I9907" s="1" t="s">
        <v>33</v>
      </c>
      <c r="J9907" s="1" t="s">
        <v>70</v>
      </c>
      <c r="K9907" s="3" t="s">
        <v>42</v>
      </c>
      <c r="L9907" s="1" t="s">
        <v>70</v>
      </c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1"/>
      <c r="AA9907" s="1" t="s">
        <v>16</v>
      </c>
      <c r="AB9907" s="3" t="s">
        <v>12</v>
      </c>
      <c r="AC9907" s="23" t="s">
        <v>37802</v>
      </c>
      <c r="AD9907" s="23" t="s">
        <v>46842</v>
      </c>
      <c r="AE9907" t="s">
        <v>35399</v>
      </c>
    </row>
    <row r="9908" spans="1:31" ht="14.25" customHeight="1">
      <c r="A9908" s="1">
        <v>9907</v>
      </c>
      <c r="B9908" s="9" t="s">
        <v>6</v>
      </c>
      <c r="C9908" s="1" t="s">
        <v>7603</v>
      </c>
      <c r="D9908" s="1" t="s">
        <v>7604</v>
      </c>
      <c r="E9908" s="1" t="s">
        <v>90</v>
      </c>
      <c r="F9908" s="1" t="s">
        <v>34114</v>
      </c>
      <c r="G9908" s="14">
        <v>9196406499</v>
      </c>
      <c r="H9908" s="1" t="s">
        <v>8</v>
      </c>
      <c r="I9908" s="1" t="s">
        <v>9</v>
      </c>
      <c r="J9908" s="1" t="s">
        <v>70</v>
      </c>
      <c r="K9908" s="3" t="s">
        <v>17</v>
      </c>
      <c r="L9908" s="1" t="s">
        <v>70</v>
      </c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1"/>
      <c r="AA9908" s="1" t="s">
        <v>11</v>
      </c>
      <c r="AB9908" s="3" t="s">
        <v>13</v>
      </c>
      <c r="AC9908" s="23" t="s">
        <v>37802</v>
      </c>
      <c r="AD9908" s="23" t="s">
        <v>46843</v>
      </c>
      <c r="AE9908" t="s">
        <v>35399</v>
      </c>
    </row>
    <row r="9909" spans="1:31" ht="14.25" customHeight="1">
      <c r="A9909" s="1">
        <v>9908</v>
      </c>
      <c r="B9909" s="1" t="s">
        <v>54</v>
      </c>
      <c r="C9909" s="1" t="s">
        <v>7614</v>
      </c>
      <c r="D9909" s="1" t="s">
        <v>1132</v>
      </c>
      <c r="E9909" s="1" t="s">
        <v>7615</v>
      </c>
      <c r="F9909" s="1" t="s">
        <v>7616</v>
      </c>
      <c r="G9909" s="14">
        <v>919994644944</v>
      </c>
      <c r="H9909" s="1" t="s">
        <v>20</v>
      </c>
      <c r="I9909" s="1" t="s">
        <v>9</v>
      </c>
      <c r="J9909" s="1" t="s">
        <v>70</v>
      </c>
      <c r="K9909" s="3" t="s">
        <v>42</v>
      </c>
      <c r="L9909" s="1" t="s">
        <v>70</v>
      </c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1"/>
      <c r="AA9909" s="1" t="s">
        <v>16</v>
      </c>
      <c r="AB9909" s="3" t="s">
        <v>12</v>
      </c>
      <c r="AC9909" s="23" t="s">
        <v>37802</v>
      </c>
      <c r="AD9909" s="23" t="s">
        <v>46844</v>
      </c>
      <c r="AE9909" t="s">
        <v>35409</v>
      </c>
    </row>
    <row r="9910" spans="1:31" ht="14.25" customHeight="1">
      <c r="A9910" s="1">
        <v>9909</v>
      </c>
      <c r="B9910" s="1" t="s">
        <v>54</v>
      </c>
      <c r="C9910" s="1" t="s">
        <v>7632</v>
      </c>
      <c r="D9910" s="1" t="s">
        <v>37510</v>
      </c>
      <c r="E9910" s="1" t="s">
        <v>1047</v>
      </c>
      <c r="F9910" s="1" t="s">
        <v>34116</v>
      </c>
      <c r="G9910" s="14">
        <v>91944904946</v>
      </c>
      <c r="H9910" s="1" t="s">
        <v>20</v>
      </c>
      <c r="I9910" s="1" t="s">
        <v>62</v>
      </c>
      <c r="J9910" s="1" t="s">
        <v>70</v>
      </c>
      <c r="K9910" s="3" t="s">
        <v>42</v>
      </c>
      <c r="L9910" s="1" t="s">
        <v>70</v>
      </c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1"/>
      <c r="AA9910" s="1" t="s">
        <v>16</v>
      </c>
      <c r="AB9910" s="3" t="s">
        <v>12</v>
      </c>
      <c r="AC9910" s="23" t="s">
        <v>37802</v>
      </c>
      <c r="AD9910" s="23" t="s">
        <v>40577</v>
      </c>
      <c r="AE9910" t="s">
        <v>35410</v>
      </c>
    </row>
    <row r="9911" spans="1:31" ht="14.25" customHeight="1">
      <c r="A9911" s="1">
        <v>9910</v>
      </c>
      <c r="B9911" s="1" t="s">
        <v>54</v>
      </c>
      <c r="C9911" s="1" t="s">
        <v>7642</v>
      </c>
      <c r="D9911" s="1" t="s">
        <v>89</v>
      </c>
      <c r="E9911" s="1" t="s">
        <v>506</v>
      </c>
      <c r="F9911" s="1" t="s">
        <v>34117</v>
      </c>
      <c r="G9911" s="14">
        <v>91949499194</v>
      </c>
      <c r="H9911" s="1" t="s">
        <v>20</v>
      </c>
      <c r="I9911" s="1" t="s">
        <v>41</v>
      </c>
      <c r="J9911" s="1" t="s">
        <v>70</v>
      </c>
      <c r="K9911" s="3" t="s">
        <v>42</v>
      </c>
      <c r="L9911" s="1" t="s">
        <v>70</v>
      </c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1"/>
      <c r="AA9911" s="1" t="s">
        <v>16</v>
      </c>
      <c r="AB9911" s="3" t="s">
        <v>12</v>
      </c>
      <c r="AC9911" s="23" t="s">
        <v>37802</v>
      </c>
      <c r="AD9911" s="23" t="s">
        <v>46845</v>
      </c>
      <c r="AE9911" t="s">
        <v>35394</v>
      </c>
    </row>
    <row r="9912" spans="1:31" ht="14.25" customHeight="1">
      <c r="A9912" s="1">
        <v>9911</v>
      </c>
      <c r="B9912" s="9" t="s">
        <v>6</v>
      </c>
      <c r="C9912" s="1" t="s">
        <v>7646</v>
      </c>
      <c r="D9912" s="1" t="s">
        <v>1678</v>
      </c>
      <c r="E9912" s="1" t="s">
        <v>328</v>
      </c>
      <c r="F9912" s="1" t="s">
        <v>24568</v>
      </c>
      <c r="G9912" s="14">
        <v>91446696146</v>
      </c>
      <c r="H9912" s="1" t="s">
        <v>20</v>
      </c>
      <c r="I9912" s="1" t="s">
        <v>9</v>
      </c>
      <c r="J9912" s="1" t="s">
        <v>70</v>
      </c>
      <c r="K9912" s="3" t="s">
        <v>17</v>
      </c>
      <c r="L9912" s="1" t="s">
        <v>70</v>
      </c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1"/>
      <c r="AA9912" s="1" t="s">
        <v>16</v>
      </c>
      <c r="AB9912" s="3" t="s">
        <v>12</v>
      </c>
      <c r="AC9912" s="23" t="s">
        <v>37802</v>
      </c>
      <c r="AD9912" s="23" t="s">
        <v>46846</v>
      </c>
      <c r="AE9912" t="s">
        <v>35394</v>
      </c>
    </row>
    <row r="9913" spans="1:31" ht="14.25" customHeight="1">
      <c r="A9913" s="1">
        <v>9912</v>
      </c>
      <c r="B9913" s="1" t="s">
        <v>54</v>
      </c>
      <c r="C9913" s="1" t="s">
        <v>7648</v>
      </c>
      <c r="D9913" s="1" t="s">
        <v>36023</v>
      </c>
      <c r="E9913" s="1" t="s">
        <v>1518</v>
      </c>
      <c r="F9913" s="1" t="s">
        <v>7649</v>
      </c>
      <c r="G9913" s="14">
        <v>914141449994</v>
      </c>
      <c r="H9913" s="1" t="s">
        <v>8</v>
      </c>
      <c r="I9913" s="1" t="s">
        <v>9</v>
      </c>
      <c r="J9913" s="1" t="s">
        <v>70</v>
      </c>
      <c r="K9913" s="3" t="s">
        <v>17</v>
      </c>
      <c r="L9913" s="1" t="s">
        <v>70</v>
      </c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1"/>
      <c r="AA9913" s="1" t="s">
        <v>11</v>
      </c>
      <c r="AB9913" s="3" t="s">
        <v>538</v>
      </c>
      <c r="AC9913" s="23" t="s">
        <v>37802</v>
      </c>
      <c r="AD9913" s="23" t="s">
        <v>46847</v>
      </c>
      <c r="AE9913" t="s">
        <v>35410</v>
      </c>
    </row>
    <row r="9914" spans="1:31" ht="14.25" customHeight="1">
      <c r="A9914" s="1">
        <v>9913</v>
      </c>
      <c r="B9914" s="9" t="s">
        <v>6</v>
      </c>
      <c r="C9914" s="1" t="s">
        <v>7679</v>
      </c>
      <c r="D9914" s="1" t="s">
        <v>437</v>
      </c>
      <c r="E9914" s="1" t="s">
        <v>40</v>
      </c>
      <c r="F9914" s="1" t="s">
        <v>34120</v>
      </c>
      <c r="G9914" s="14">
        <v>914141944444</v>
      </c>
      <c r="H9914" s="1" t="s">
        <v>8</v>
      </c>
      <c r="I9914" s="1" t="s">
        <v>9</v>
      </c>
      <c r="J9914" s="1" t="s">
        <v>70</v>
      </c>
      <c r="K9914" s="3" t="s">
        <v>27</v>
      </c>
      <c r="L9914" s="1" t="s">
        <v>70</v>
      </c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1"/>
      <c r="AA9914" s="1" t="s">
        <v>16</v>
      </c>
      <c r="AB9914" s="3" t="s">
        <v>12</v>
      </c>
      <c r="AC9914" s="23" t="s">
        <v>37802</v>
      </c>
      <c r="AD9914" s="23" t="s">
        <v>46848</v>
      </c>
      <c r="AE9914" t="s">
        <v>35399</v>
      </c>
    </row>
    <row r="9915" spans="1:31" ht="14.25" customHeight="1">
      <c r="A9915" s="1">
        <v>9914</v>
      </c>
      <c r="B9915" s="9" t="s">
        <v>6</v>
      </c>
      <c r="C9915" s="1" t="s">
        <v>7735</v>
      </c>
      <c r="D9915" s="1" t="s">
        <v>557</v>
      </c>
      <c r="E9915" s="1" t="s">
        <v>7736</v>
      </c>
      <c r="F9915" s="1" t="s">
        <v>24609</v>
      </c>
      <c r="G9915" s="14">
        <v>91964446640</v>
      </c>
      <c r="H9915" s="1" t="s">
        <v>8</v>
      </c>
      <c r="I9915" s="1" t="s">
        <v>62</v>
      </c>
      <c r="J9915" s="1" t="s">
        <v>70</v>
      </c>
      <c r="K9915" s="3" t="s">
        <v>27</v>
      </c>
      <c r="L9915" s="1" t="s">
        <v>70</v>
      </c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1"/>
      <c r="AA9915" s="1" t="s">
        <v>16</v>
      </c>
      <c r="AB9915" s="3" t="s">
        <v>12</v>
      </c>
      <c r="AC9915" s="23" t="s">
        <v>37802</v>
      </c>
      <c r="AD9915" s="23" t="s">
        <v>42758</v>
      </c>
      <c r="AE9915" t="s">
        <v>35394</v>
      </c>
    </row>
    <row r="9916" spans="1:31" ht="14.25" customHeight="1">
      <c r="A9916" s="1">
        <v>9915</v>
      </c>
      <c r="B9916" s="1" t="s">
        <v>54</v>
      </c>
      <c r="C9916" s="1" t="s">
        <v>7740</v>
      </c>
      <c r="D9916" s="1" t="s">
        <v>4300</v>
      </c>
      <c r="E9916" s="1" t="s">
        <v>2597</v>
      </c>
      <c r="F9916" s="1" t="s">
        <v>7741</v>
      </c>
      <c r="G9916" s="14">
        <v>919494664014</v>
      </c>
      <c r="H9916" s="1" t="s">
        <v>8</v>
      </c>
      <c r="I9916" s="1" t="s">
        <v>62</v>
      </c>
      <c r="J9916" s="1" t="s">
        <v>70</v>
      </c>
      <c r="K9916" s="3" t="s">
        <v>42</v>
      </c>
      <c r="L9916" s="1" t="s">
        <v>70</v>
      </c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1"/>
      <c r="AA9916" s="1" t="s">
        <v>16</v>
      </c>
      <c r="AB9916" s="3" t="s">
        <v>12</v>
      </c>
      <c r="AC9916" s="23" t="s">
        <v>37802</v>
      </c>
      <c r="AD9916" s="23" t="s">
        <v>44527</v>
      </c>
      <c r="AE9916" t="s">
        <v>35409</v>
      </c>
    </row>
    <row r="9917" spans="1:31" ht="14.25" customHeight="1">
      <c r="A9917" s="1">
        <v>9916</v>
      </c>
      <c r="B9917" s="1" t="s">
        <v>54</v>
      </c>
      <c r="C9917" s="1" t="s">
        <v>7752</v>
      </c>
      <c r="D9917" s="1" t="s">
        <v>36024</v>
      </c>
      <c r="E9917" s="1" t="s">
        <v>141</v>
      </c>
      <c r="F9917" s="1" t="s">
        <v>31914</v>
      </c>
      <c r="G9917" s="14">
        <v>919446466499</v>
      </c>
      <c r="H9917" s="1" t="s">
        <v>8</v>
      </c>
      <c r="I9917" s="1" t="s">
        <v>33</v>
      </c>
      <c r="J9917" s="1" t="s">
        <v>70</v>
      </c>
      <c r="K9917" s="3" t="s">
        <v>42</v>
      </c>
      <c r="L9917" s="1" t="s">
        <v>70</v>
      </c>
      <c r="M9917" s="3" t="s">
        <v>27</v>
      </c>
      <c r="N9917" s="3" t="s">
        <v>70</v>
      </c>
      <c r="O9917" s="3" t="s">
        <v>47349</v>
      </c>
      <c r="P9917" s="3" t="s">
        <v>70</v>
      </c>
      <c r="Q9917" s="3"/>
      <c r="R9917" s="3"/>
      <c r="S9917" s="3"/>
      <c r="T9917" s="3"/>
      <c r="U9917" s="3"/>
      <c r="V9917" s="3"/>
      <c r="W9917" s="3"/>
      <c r="X9917" s="3"/>
      <c r="Y9917" s="3"/>
      <c r="Z9917" s="1"/>
      <c r="AA9917" s="1" t="s">
        <v>16</v>
      </c>
      <c r="AB9917" s="3" t="s">
        <v>12</v>
      </c>
      <c r="AC9917" s="23" t="s">
        <v>37802</v>
      </c>
      <c r="AD9917" s="23" t="s">
        <v>45177</v>
      </c>
      <c r="AE9917" t="s">
        <v>35410</v>
      </c>
    </row>
    <row r="9918" spans="1:31" ht="14.25" customHeight="1">
      <c r="A9918" s="1">
        <v>9917</v>
      </c>
      <c r="B9918" s="9" t="s">
        <v>6</v>
      </c>
      <c r="C9918" s="1" t="s">
        <v>7753</v>
      </c>
      <c r="D9918" s="1" t="s">
        <v>1394</v>
      </c>
      <c r="E9918" s="1" t="s">
        <v>1797</v>
      </c>
      <c r="F9918" s="1" t="s">
        <v>31915</v>
      </c>
      <c r="G9918" s="14">
        <v>9149404444</v>
      </c>
      <c r="H9918" s="1" t="s">
        <v>8</v>
      </c>
      <c r="I9918" s="1" t="s">
        <v>9</v>
      </c>
      <c r="J9918" s="1" t="s">
        <v>70</v>
      </c>
      <c r="K9918" s="3" t="s">
        <v>17</v>
      </c>
      <c r="L9918" s="1" t="s">
        <v>70</v>
      </c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1"/>
      <c r="AA9918" s="1" t="s">
        <v>11</v>
      </c>
      <c r="AB9918" s="3" t="s">
        <v>321</v>
      </c>
      <c r="AC9918" s="23" t="s">
        <v>37802</v>
      </c>
      <c r="AD9918" s="23" t="s">
        <v>45177</v>
      </c>
      <c r="AE9918" t="s">
        <v>35394</v>
      </c>
    </row>
    <row r="9919" spans="1:31" ht="14.25" customHeight="1">
      <c r="A9919" s="1">
        <v>9918</v>
      </c>
      <c r="B9919" s="9" t="s">
        <v>6</v>
      </c>
      <c r="C9919" s="1" t="s">
        <v>7771</v>
      </c>
      <c r="D9919" s="1" t="s">
        <v>2359</v>
      </c>
      <c r="E9919" s="1" t="s">
        <v>7772</v>
      </c>
      <c r="F9919" s="1" t="s">
        <v>24620</v>
      </c>
      <c r="G9919" s="14">
        <v>91440096941</v>
      </c>
      <c r="H9919" s="1" t="s">
        <v>8</v>
      </c>
      <c r="I9919" s="1" t="s">
        <v>41</v>
      </c>
      <c r="J9919" s="1" t="s">
        <v>70</v>
      </c>
      <c r="K9919" s="3" t="s">
        <v>63</v>
      </c>
      <c r="L9919" s="1" t="s">
        <v>70</v>
      </c>
      <c r="M9919" s="3" t="s">
        <v>213</v>
      </c>
      <c r="N9919" s="3" t="s">
        <v>70</v>
      </c>
      <c r="O9919" s="3" t="s">
        <v>17</v>
      </c>
      <c r="P9919" s="3" t="s">
        <v>70</v>
      </c>
      <c r="Q9919" s="3" t="s">
        <v>42</v>
      </c>
      <c r="R9919" s="3" t="s">
        <v>70</v>
      </c>
      <c r="S9919" s="3" t="s">
        <v>27</v>
      </c>
      <c r="T9919" s="3" t="s">
        <v>70</v>
      </c>
      <c r="U9919" s="3" t="s">
        <v>117</v>
      </c>
      <c r="V9919" s="3" t="s">
        <v>70</v>
      </c>
      <c r="W9919" s="3" t="s">
        <v>178</v>
      </c>
      <c r="X9919" s="3" t="s">
        <v>70</v>
      </c>
      <c r="Y9919" s="3" t="s">
        <v>171</v>
      </c>
      <c r="Z9919" s="1" t="s">
        <v>70</v>
      </c>
      <c r="AA9919" s="1" t="s">
        <v>16</v>
      </c>
      <c r="AB9919" s="3" t="s">
        <v>12</v>
      </c>
      <c r="AC9919" s="23" t="s">
        <v>37802</v>
      </c>
      <c r="AD9919" s="23" t="s">
        <v>45940</v>
      </c>
      <c r="AE9919" t="s">
        <v>35399</v>
      </c>
    </row>
    <row r="9920" spans="1:31" ht="14.25" customHeight="1">
      <c r="A9920" s="1">
        <v>9919</v>
      </c>
      <c r="B9920" s="9" t="s">
        <v>6</v>
      </c>
      <c r="C9920" s="1" t="s">
        <v>7775</v>
      </c>
      <c r="D9920" s="1" t="s">
        <v>7776</v>
      </c>
      <c r="E9920" s="1" t="s">
        <v>80</v>
      </c>
      <c r="F9920" s="1" t="s">
        <v>24621</v>
      </c>
      <c r="G9920" s="14">
        <v>91944004116</v>
      </c>
      <c r="H9920" s="1" t="s">
        <v>8</v>
      </c>
      <c r="I9920" s="1" t="s">
        <v>9</v>
      </c>
      <c r="J9920" s="1" t="s">
        <v>70</v>
      </c>
      <c r="K9920" s="3" t="s">
        <v>42</v>
      </c>
      <c r="L9920" s="1" t="s">
        <v>70</v>
      </c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1"/>
      <c r="AA9920" s="1" t="s">
        <v>16</v>
      </c>
      <c r="AB9920" s="3" t="s">
        <v>12</v>
      </c>
      <c r="AC9920" s="23" t="s">
        <v>37802</v>
      </c>
      <c r="AD9920" s="23" t="s">
        <v>46849</v>
      </c>
      <c r="AE9920" t="s">
        <v>35399</v>
      </c>
    </row>
    <row r="9921" spans="1:31" ht="14.25" customHeight="1">
      <c r="A9921" s="1">
        <v>9920</v>
      </c>
      <c r="B9921" s="9" t="s">
        <v>6</v>
      </c>
      <c r="C9921" s="1" t="s">
        <v>7805</v>
      </c>
      <c r="D9921" s="1" t="s">
        <v>4175</v>
      </c>
      <c r="E9921" s="1" t="s">
        <v>7806</v>
      </c>
      <c r="F9921" s="1" t="s">
        <v>34131</v>
      </c>
      <c r="G9921" s="14">
        <v>91944609444</v>
      </c>
      <c r="H9921" s="1" t="s">
        <v>8</v>
      </c>
      <c r="I9921" s="1" t="s">
        <v>9</v>
      </c>
      <c r="J9921" s="1" t="s">
        <v>70</v>
      </c>
      <c r="K9921" s="3" t="s">
        <v>42</v>
      </c>
      <c r="L9921" s="1" t="s">
        <v>70</v>
      </c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1"/>
      <c r="AA9921" s="1" t="s">
        <v>16</v>
      </c>
      <c r="AB9921" s="3" t="s">
        <v>12</v>
      </c>
      <c r="AC9921" s="23" t="s">
        <v>37802</v>
      </c>
      <c r="AD9921" s="23" t="s">
        <v>46850</v>
      </c>
      <c r="AE9921" t="s">
        <v>35410</v>
      </c>
    </row>
    <row r="9922" spans="1:31" ht="14.25" customHeight="1">
      <c r="A9922" s="1">
        <v>9921</v>
      </c>
      <c r="B9922" s="9" t="s">
        <v>6</v>
      </c>
      <c r="C9922" s="1" t="s">
        <v>7811</v>
      </c>
      <c r="D9922" s="1" t="s">
        <v>636</v>
      </c>
      <c r="E9922" s="1" t="s">
        <v>7812</v>
      </c>
      <c r="F9922" s="1" t="s">
        <v>24637</v>
      </c>
      <c r="G9922" s="14">
        <v>91909914961</v>
      </c>
      <c r="H9922" s="1" t="s">
        <v>8</v>
      </c>
      <c r="I9922" s="1" t="s">
        <v>41</v>
      </c>
      <c r="J9922" s="1" t="s">
        <v>70</v>
      </c>
      <c r="K9922" s="3" t="s">
        <v>63</v>
      </c>
      <c r="L9922" s="1" t="s">
        <v>70</v>
      </c>
      <c r="M9922" s="3" t="s">
        <v>213</v>
      </c>
      <c r="N9922" s="3" t="s">
        <v>70</v>
      </c>
      <c r="O9922" s="3" t="s">
        <v>17</v>
      </c>
      <c r="P9922" s="3" t="s">
        <v>70</v>
      </c>
      <c r="Q9922" s="3" t="s">
        <v>42</v>
      </c>
      <c r="R9922" s="3" t="s">
        <v>70</v>
      </c>
      <c r="S9922" s="3" t="s">
        <v>27</v>
      </c>
      <c r="T9922" s="3" t="s">
        <v>70</v>
      </c>
      <c r="U9922" s="3" t="s">
        <v>117</v>
      </c>
      <c r="V9922" s="3" t="s">
        <v>70</v>
      </c>
      <c r="W9922" s="3" t="s">
        <v>178</v>
      </c>
      <c r="X9922" s="3" t="s">
        <v>70</v>
      </c>
      <c r="Y9922" s="3" t="s">
        <v>171</v>
      </c>
      <c r="Z9922" s="1" t="s">
        <v>70</v>
      </c>
      <c r="AA9922" s="1" t="s">
        <v>16</v>
      </c>
      <c r="AB9922" s="3" t="s">
        <v>12</v>
      </c>
      <c r="AC9922" s="23" t="s">
        <v>37802</v>
      </c>
      <c r="AD9922" s="23" t="s">
        <v>40748</v>
      </c>
      <c r="AE9922" t="s">
        <v>35409</v>
      </c>
    </row>
    <row r="9923" spans="1:31" ht="14.25" customHeight="1">
      <c r="A9923" s="1">
        <v>9922</v>
      </c>
      <c r="B9923" s="1" t="s">
        <v>54</v>
      </c>
      <c r="C9923" s="1" t="s">
        <v>7820</v>
      </c>
      <c r="D9923" s="1" t="s">
        <v>3952</v>
      </c>
      <c r="E9923" s="1" t="s">
        <v>78</v>
      </c>
      <c r="F9923" s="1" t="s">
        <v>31925</v>
      </c>
      <c r="G9923" s="14">
        <v>91496994144</v>
      </c>
      <c r="H9923" s="1" t="s">
        <v>8</v>
      </c>
      <c r="I9923" s="1" t="s">
        <v>41</v>
      </c>
      <c r="J9923" s="1" t="s">
        <v>70</v>
      </c>
      <c r="K9923" s="3" t="s">
        <v>42</v>
      </c>
      <c r="L9923" s="1" t="s">
        <v>70</v>
      </c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1"/>
      <c r="AA9923" s="1" t="s">
        <v>16</v>
      </c>
      <c r="AB9923" s="3" t="s">
        <v>12</v>
      </c>
      <c r="AC9923" s="23" t="s">
        <v>37802</v>
      </c>
      <c r="AD9923" s="23" t="s">
        <v>43977</v>
      </c>
      <c r="AE9923" t="s">
        <v>35394</v>
      </c>
    </row>
    <row r="9924" spans="1:31" ht="14.25" customHeight="1">
      <c r="A9924" s="1">
        <v>9923</v>
      </c>
      <c r="B9924" s="1" t="s">
        <v>54</v>
      </c>
      <c r="C9924" s="1" t="s">
        <v>7821</v>
      </c>
      <c r="D9924" s="1" t="s">
        <v>36025</v>
      </c>
      <c r="E9924" s="1" t="s">
        <v>1558</v>
      </c>
      <c r="F9924" s="1" t="s">
        <v>24643</v>
      </c>
      <c r="G9924" s="14">
        <v>914460466669</v>
      </c>
      <c r="H9924" s="1" t="s">
        <v>46</v>
      </c>
      <c r="I9924" s="1" t="s">
        <v>41</v>
      </c>
      <c r="J9924" s="1" t="s">
        <v>70</v>
      </c>
      <c r="K9924" s="3" t="s">
        <v>42</v>
      </c>
      <c r="L9924" s="1" t="s">
        <v>70</v>
      </c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1"/>
      <c r="AA9924" s="1" t="s">
        <v>16</v>
      </c>
      <c r="AB9924" s="3" t="s">
        <v>12</v>
      </c>
      <c r="AC9924" s="23" t="s">
        <v>37802</v>
      </c>
      <c r="AD9924" s="23" t="s">
        <v>46851</v>
      </c>
      <c r="AE9924" t="s">
        <v>35409</v>
      </c>
    </row>
    <row r="9925" spans="1:31" ht="14.25" customHeight="1">
      <c r="A9925" s="1">
        <v>9924</v>
      </c>
      <c r="B9925" s="1" t="s">
        <v>54</v>
      </c>
      <c r="C9925" s="1" t="s">
        <v>7825</v>
      </c>
      <c r="D9925" s="1" t="s">
        <v>1356</v>
      </c>
      <c r="E9925" s="1" t="s">
        <v>480</v>
      </c>
      <c r="F9925" s="1" t="s">
        <v>24647</v>
      </c>
      <c r="G9925" s="14">
        <v>9144944016</v>
      </c>
      <c r="H9925" s="1" t="s">
        <v>8</v>
      </c>
      <c r="I9925" s="1" t="s">
        <v>9</v>
      </c>
      <c r="J9925" s="1" t="s">
        <v>70</v>
      </c>
      <c r="K9925" s="3" t="s">
        <v>42</v>
      </c>
      <c r="L9925" s="1" t="s">
        <v>70</v>
      </c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1"/>
      <c r="AA9925" s="1" t="s">
        <v>16</v>
      </c>
      <c r="AB9925" s="3" t="s">
        <v>12</v>
      </c>
      <c r="AC9925" s="23" t="s">
        <v>37802</v>
      </c>
      <c r="AD9925" s="23" t="s">
        <v>40878</v>
      </c>
      <c r="AE9925" t="s">
        <v>35394</v>
      </c>
    </row>
    <row r="9926" spans="1:31" ht="14.25" customHeight="1">
      <c r="A9926" s="1">
        <v>9925</v>
      </c>
      <c r="B9926" s="9" t="s">
        <v>6</v>
      </c>
      <c r="C9926" s="1" t="s">
        <v>7838</v>
      </c>
      <c r="D9926" s="1" t="s">
        <v>998</v>
      </c>
      <c r="E9926" s="1" t="s">
        <v>40</v>
      </c>
      <c r="F9926" s="1" t="s">
        <v>34134</v>
      </c>
      <c r="G9926" s="14">
        <v>914906491699</v>
      </c>
      <c r="H9926" s="1" t="s">
        <v>8</v>
      </c>
      <c r="I9926" s="1" t="s">
        <v>62</v>
      </c>
      <c r="J9926" s="1" t="s">
        <v>70</v>
      </c>
      <c r="K9926" s="3" t="s">
        <v>42</v>
      </c>
      <c r="L9926" s="1" t="s">
        <v>70</v>
      </c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1"/>
      <c r="AA9926" s="1" t="s">
        <v>16</v>
      </c>
      <c r="AB9926" s="3" t="s">
        <v>12</v>
      </c>
      <c r="AC9926" s="23" t="s">
        <v>37802</v>
      </c>
      <c r="AD9926" s="23" t="s">
        <v>44024</v>
      </c>
      <c r="AE9926" t="s">
        <v>35394</v>
      </c>
    </row>
    <row r="9927" spans="1:31" ht="14.25" customHeight="1">
      <c r="A9927" s="1">
        <v>9926</v>
      </c>
      <c r="B9927" s="1" t="s">
        <v>54</v>
      </c>
      <c r="C9927" s="1" t="s">
        <v>7843</v>
      </c>
      <c r="D9927" s="1" t="s">
        <v>2873</v>
      </c>
      <c r="E9927" s="1" t="s">
        <v>40</v>
      </c>
      <c r="F9927" s="1" t="s">
        <v>24656</v>
      </c>
      <c r="G9927" s="14">
        <v>91949499440</v>
      </c>
      <c r="H9927" s="1" t="s">
        <v>8</v>
      </c>
      <c r="I9927" s="1" t="s">
        <v>41</v>
      </c>
      <c r="J9927" s="1" t="s">
        <v>70</v>
      </c>
      <c r="K9927" s="3" t="s">
        <v>42</v>
      </c>
      <c r="L9927" s="1" t="s">
        <v>70</v>
      </c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1"/>
      <c r="AA9927" s="1" t="s">
        <v>16</v>
      </c>
      <c r="AB9927" s="3" t="s">
        <v>12</v>
      </c>
      <c r="AC9927" s="23" t="s">
        <v>37802</v>
      </c>
      <c r="AD9927" s="23" t="s">
        <v>46852</v>
      </c>
      <c r="AE9927" t="s">
        <v>35399</v>
      </c>
    </row>
    <row r="9928" spans="1:31" ht="14.25" customHeight="1">
      <c r="A9928" s="1">
        <v>9927</v>
      </c>
      <c r="B9928" s="9" t="s">
        <v>6</v>
      </c>
      <c r="C9928" s="1" t="s">
        <v>7844</v>
      </c>
      <c r="D9928" s="1" t="s">
        <v>2921</v>
      </c>
      <c r="E9928" s="1" t="s">
        <v>4709</v>
      </c>
      <c r="F9928" s="1" t="s">
        <v>31928</v>
      </c>
      <c r="G9928" s="14">
        <v>91990994460</v>
      </c>
      <c r="H9928" s="1" t="s">
        <v>37</v>
      </c>
      <c r="I9928" s="1" t="s">
        <v>41</v>
      </c>
      <c r="J9928" s="1" t="s">
        <v>70</v>
      </c>
      <c r="K9928" s="3" t="s">
        <v>213</v>
      </c>
      <c r="L9928" s="1" t="s">
        <v>70</v>
      </c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1"/>
      <c r="AA9928" s="1" t="s">
        <v>16</v>
      </c>
      <c r="AB9928" s="3" t="s">
        <v>12</v>
      </c>
      <c r="AC9928" s="23" t="s">
        <v>37802</v>
      </c>
      <c r="AD9928" s="23" t="s">
        <v>46853</v>
      </c>
      <c r="AE9928" t="s">
        <v>35410</v>
      </c>
    </row>
    <row r="9929" spans="1:31" ht="14.25" customHeight="1">
      <c r="A9929" s="1">
        <v>9928</v>
      </c>
      <c r="B9929" s="1" t="s">
        <v>54</v>
      </c>
      <c r="C9929" s="1" t="s">
        <v>7848</v>
      </c>
      <c r="D9929" s="1" t="s">
        <v>359</v>
      </c>
      <c r="E9929" s="1" t="s">
        <v>7849</v>
      </c>
      <c r="F9929" s="1" t="s">
        <v>31929</v>
      </c>
      <c r="G9929" s="14">
        <v>91994449666</v>
      </c>
      <c r="H9929" s="1" t="s">
        <v>20</v>
      </c>
      <c r="I9929" s="1" t="s">
        <v>9</v>
      </c>
      <c r="J9929" s="1" t="s">
        <v>70</v>
      </c>
      <c r="K9929" s="3" t="s">
        <v>42</v>
      </c>
      <c r="L9929" s="1" t="s">
        <v>70</v>
      </c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1"/>
      <c r="AA9929" s="1" t="s">
        <v>16</v>
      </c>
      <c r="AB9929" s="3" t="s">
        <v>12</v>
      </c>
      <c r="AC9929" s="23" t="s">
        <v>37802</v>
      </c>
      <c r="AD9929" s="23" t="s">
        <v>46854</v>
      </c>
      <c r="AE9929" t="s">
        <v>35410</v>
      </c>
    </row>
    <row r="9930" spans="1:31" ht="14.25" customHeight="1">
      <c r="A9930" s="1">
        <v>9929</v>
      </c>
      <c r="B9930" s="1" t="s">
        <v>54</v>
      </c>
      <c r="C9930" s="1" t="s">
        <v>7852</v>
      </c>
      <c r="D9930" s="1" t="s">
        <v>1897</v>
      </c>
      <c r="E9930" s="1" t="s">
        <v>40</v>
      </c>
      <c r="F9930" s="1" t="s">
        <v>24659</v>
      </c>
      <c r="G9930" s="14">
        <v>91919941909</v>
      </c>
      <c r="H9930" s="1" t="s">
        <v>20</v>
      </c>
      <c r="I9930" s="1" t="s">
        <v>9</v>
      </c>
      <c r="J9930" s="1" t="s">
        <v>70</v>
      </c>
      <c r="K9930" s="3" t="s">
        <v>17</v>
      </c>
      <c r="L9930" s="1" t="s">
        <v>70</v>
      </c>
      <c r="M9930" s="4" t="s">
        <v>42</v>
      </c>
      <c r="N9930" s="3" t="s">
        <v>70</v>
      </c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1"/>
      <c r="AA9930" s="1" t="s">
        <v>16</v>
      </c>
      <c r="AB9930" s="3" t="s">
        <v>12</v>
      </c>
      <c r="AC9930" s="23" t="s">
        <v>37802</v>
      </c>
      <c r="AD9930" s="23" t="s">
        <v>42412</v>
      </c>
      <c r="AE9930" t="s">
        <v>35410</v>
      </c>
    </row>
    <row r="9931" spans="1:31" ht="14.25" customHeight="1">
      <c r="A9931" s="1">
        <v>9930</v>
      </c>
      <c r="B9931" s="1" t="s">
        <v>54</v>
      </c>
      <c r="C9931" s="1" t="s">
        <v>7857</v>
      </c>
      <c r="D9931" s="1" t="s">
        <v>359</v>
      </c>
      <c r="E9931" s="1" t="s">
        <v>131</v>
      </c>
      <c r="F9931" s="1" t="s">
        <v>24661</v>
      </c>
      <c r="G9931" s="14">
        <v>919664010091</v>
      </c>
      <c r="H9931" s="1" t="s">
        <v>15</v>
      </c>
      <c r="I9931" s="1" t="s">
        <v>62</v>
      </c>
      <c r="J9931" s="1" t="s">
        <v>70</v>
      </c>
      <c r="K9931" s="3" t="s">
        <v>17</v>
      </c>
      <c r="L9931" s="1" t="s">
        <v>70</v>
      </c>
      <c r="M9931" s="4" t="s">
        <v>42</v>
      </c>
      <c r="N9931" s="3" t="s">
        <v>70</v>
      </c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1"/>
      <c r="AA9931" s="1" t="s">
        <v>16</v>
      </c>
      <c r="AB9931" s="3" t="s">
        <v>12</v>
      </c>
      <c r="AC9931" s="23" t="s">
        <v>37802</v>
      </c>
      <c r="AD9931" s="23" t="s">
        <v>46855</v>
      </c>
      <c r="AE9931" t="s">
        <v>35399</v>
      </c>
    </row>
    <row r="9932" spans="1:31" ht="14.25" customHeight="1">
      <c r="A9932" s="1">
        <v>9931</v>
      </c>
      <c r="B9932" s="1" t="s">
        <v>54</v>
      </c>
      <c r="C9932" s="1" t="s">
        <v>7858</v>
      </c>
      <c r="D9932" s="1" t="s">
        <v>1354</v>
      </c>
      <c r="E9932" s="1" t="s">
        <v>553</v>
      </c>
      <c r="F9932" s="1" t="s">
        <v>24662</v>
      </c>
      <c r="G9932" s="14">
        <v>91944066944</v>
      </c>
      <c r="H9932" s="1" t="s">
        <v>15</v>
      </c>
      <c r="I9932" s="1" t="s">
        <v>41</v>
      </c>
      <c r="J9932" s="1" t="s">
        <v>70</v>
      </c>
      <c r="K9932" s="3" t="s">
        <v>42</v>
      </c>
      <c r="L9932" s="1" t="s">
        <v>70</v>
      </c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1"/>
      <c r="AA9932" s="1" t="s">
        <v>16</v>
      </c>
      <c r="AB9932" s="3" t="s">
        <v>12</v>
      </c>
      <c r="AC9932" s="23" t="s">
        <v>37802</v>
      </c>
      <c r="AD9932" s="23" t="s">
        <v>46856</v>
      </c>
      <c r="AE9932" t="s">
        <v>35409</v>
      </c>
    </row>
    <row r="9933" spans="1:31" ht="14.25" customHeight="1">
      <c r="A9933" s="1">
        <v>9932</v>
      </c>
      <c r="B9933" s="1" t="s">
        <v>54</v>
      </c>
      <c r="C9933" s="1" t="s">
        <v>7863</v>
      </c>
      <c r="D9933" s="1" t="s">
        <v>36016</v>
      </c>
      <c r="E9933" s="1" t="s">
        <v>1047</v>
      </c>
      <c r="F9933" s="1" t="s">
        <v>24667</v>
      </c>
      <c r="G9933" s="14">
        <v>91440094614</v>
      </c>
      <c r="H9933" s="1" t="s">
        <v>8</v>
      </c>
      <c r="I9933" s="1" t="s">
        <v>9</v>
      </c>
      <c r="J9933" s="1" t="s">
        <v>70</v>
      </c>
      <c r="K9933" s="3" t="s">
        <v>42</v>
      </c>
      <c r="L9933" s="1" t="s">
        <v>70</v>
      </c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1"/>
      <c r="AA9933" s="1" t="s">
        <v>16</v>
      </c>
      <c r="AB9933" s="3" t="s">
        <v>12</v>
      </c>
      <c r="AC9933" s="23" t="s">
        <v>37802</v>
      </c>
      <c r="AD9933" s="23" t="s">
        <v>46857</v>
      </c>
      <c r="AE9933" t="s">
        <v>35410</v>
      </c>
    </row>
    <row r="9934" spans="1:31" ht="14.25" customHeight="1">
      <c r="A9934" s="1">
        <v>9933</v>
      </c>
      <c r="B9934" s="1" t="s">
        <v>54</v>
      </c>
      <c r="C9934" s="1" t="s">
        <v>7868</v>
      </c>
      <c r="D9934" s="1" t="s">
        <v>1678</v>
      </c>
      <c r="E9934" s="1" t="s">
        <v>553</v>
      </c>
      <c r="F9934" s="1" t="s">
        <v>24670</v>
      </c>
      <c r="G9934" s="14">
        <v>919449166961</v>
      </c>
      <c r="H9934" s="1" t="s">
        <v>15</v>
      </c>
      <c r="I9934" s="1" t="s">
        <v>41</v>
      </c>
      <c r="J9934" s="1" t="s">
        <v>70</v>
      </c>
      <c r="K9934" s="3" t="s">
        <v>42</v>
      </c>
      <c r="L9934" s="1" t="s">
        <v>70</v>
      </c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1"/>
      <c r="AA9934" s="1" t="s">
        <v>16</v>
      </c>
      <c r="AB9934" s="3" t="s">
        <v>12</v>
      </c>
      <c r="AC9934" s="23" t="s">
        <v>37802</v>
      </c>
      <c r="AD9934" s="23" t="s">
        <v>44539</v>
      </c>
      <c r="AE9934" t="s">
        <v>35410</v>
      </c>
    </row>
    <row r="9935" spans="1:31" ht="14.25" customHeight="1">
      <c r="A9935" s="1">
        <v>9934</v>
      </c>
      <c r="B9935" s="9" t="s">
        <v>6</v>
      </c>
      <c r="C9935" s="1" t="s">
        <v>7871</v>
      </c>
      <c r="D9935" s="1" t="s">
        <v>409</v>
      </c>
      <c r="E9935" s="1" t="s">
        <v>410</v>
      </c>
      <c r="F9935" s="1" t="s">
        <v>24673</v>
      </c>
      <c r="G9935" s="14">
        <v>91944641096</v>
      </c>
      <c r="H9935" s="1" t="s">
        <v>37</v>
      </c>
      <c r="I9935" s="1" t="s">
        <v>41</v>
      </c>
      <c r="J9935" s="1" t="s">
        <v>70</v>
      </c>
      <c r="K9935" s="3" t="s">
        <v>17</v>
      </c>
      <c r="L9935" s="1" t="s">
        <v>70</v>
      </c>
      <c r="M9935" s="4" t="s">
        <v>42</v>
      </c>
      <c r="N9935" s="3" t="s">
        <v>70</v>
      </c>
      <c r="O9935" s="3" t="s">
        <v>27</v>
      </c>
      <c r="P9935" s="3" t="s">
        <v>70</v>
      </c>
      <c r="Q9935" s="3"/>
      <c r="R9935" s="3"/>
      <c r="S9935" s="3"/>
      <c r="T9935" s="3"/>
      <c r="U9935" s="3"/>
      <c r="V9935" s="3"/>
      <c r="W9935" s="3"/>
      <c r="X9935" s="3"/>
      <c r="Y9935" s="3"/>
      <c r="Z9935" s="1"/>
      <c r="AA9935" s="1" t="s">
        <v>16</v>
      </c>
      <c r="AB9935" s="3" t="s">
        <v>12</v>
      </c>
      <c r="AC9935" s="23" t="s">
        <v>37802</v>
      </c>
      <c r="AD9935" s="23" t="s">
        <v>46858</v>
      </c>
      <c r="AE9935" t="s">
        <v>35409</v>
      </c>
    </row>
    <row r="9936" spans="1:31" ht="14.25" customHeight="1">
      <c r="A9936" s="1">
        <v>9935</v>
      </c>
      <c r="B9936" s="9" t="s">
        <v>6</v>
      </c>
      <c r="C9936" s="1" t="s">
        <v>7879</v>
      </c>
      <c r="D9936" s="1" t="s">
        <v>486</v>
      </c>
      <c r="E9936" s="1" t="s">
        <v>90</v>
      </c>
      <c r="F9936" s="1" t="s">
        <v>24680</v>
      </c>
      <c r="G9936" s="14">
        <v>919946040094</v>
      </c>
      <c r="H9936" s="1" t="s">
        <v>15</v>
      </c>
      <c r="I9936" s="1" t="s">
        <v>37779</v>
      </c>
      <c r="J9936" s="1" t="s">
        <v>70</v>
      </c>
      <c r="K9936" s="3" t="s">
        <v>42</v>
      </c>
      <c r="L9936" s="1" t="s">
        <v>70</v>
      </c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1"/>
      <c r="AA9936" s="1" t="s">
        <v>16</v>
      </c>
      <c r="AB9936" s="3" t="s">
        <v>12</v>
      </c>
      <c r="AC9936" s="23" t="s">
        <v>37802</v>
      </c>
      <c r="AD9936" s="23" t="s">
        <v>46859</v>
      </c>
      <c r="AE9936" t="s">
        <v>35409</v>
      </c>
    </row>
    <row r="9937" spans="1:31" ht="14.25" customHeight="1">
      <c r="A9937" s="1">
        <v>9936</v>
      </c>
      <c r="B9937" s="9" t="s">
        <v>6</v>
      </c>
      <c r="C9937" s="1" t="s">
        <v>7884</v>
      </c>
      <c r="D9937" s="1" t="s">
        <v>1516</v>
      </c>
      <c r="E9937" s="1" t="s">
        <v>40</v>
      </c>
      <c r="F9937" s="1" t="s">
        <v>24683</v>
      </c>
      <c r="G9937" s="14">
        <v>919944499444</v>
      </c>
      <c r="H9937" s="1" t="s">
        <v>8</v>
      </c>
      <c r="I9937" s="1" t="s">
        <v>62</v>
      </c>
      <c r="J9937" s="1" t="s">
        <v>70</v>
      </c>
      <c r="K9937" s="3" t="s">
        <v>42</v>
      </c>
      <c r="L9937" s="1" t="s">
        <v>70</v>
      </c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1"/>
      <c r="AA9937" s="1" t="s">
        <v>16</v>
      </c>
      <c r="AB9937" s="3" t="s">
        <v>12</v>
      </c>
      <c r="AC9937" s="23" t="s">
        <v>37802</v>
      </c>
      <c r="AD9937" s="23" t="s">
        <v>46860</v>
      </c>
      <c r="AE9937" t="s">
        <v>35409</v>
      </c>
    </row>
    <row r="9938" spans="1:31" ht="14.25" customHeight="1">
      <c r="A9938" s="1">
        <v>9937</v>
      </c>
      <c r="B9938" s="9" t="s">
        <v>6</v>
      </c>
      <c r="C9938" s="1" t="s">
        <v>7894</v>
      </c>
      <c r="D9938" s="1" t="s">
        <v>7895</v>
      </c>
      <c r="E9938" s="1" t="s">
        <v>139</v>
      </c>
      <c r="F9938" s="1" t="s">
        <v>24688</v>
      </c>
      <c r="G9938" s="14">
        <v>919664004969</v>
      </c>
      <c r="H9938" s="1" t="s">
        <v>132</v>
      </c>
      <c r="I9938" s="1" t="s">
        <v>41</v>
      </c>
      <c r="J9938" s="1" t="s">
        <v>70</v>
      </c>
      <c r="K9938" s="3" t="s">
        <v>42</v>
      </c>
      <c r="L9938" s="1" t="s">
        <v>70</v>
      </c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1"/>
      <c r="AA9938" s="1" t="s">
        <v>16</v>
      </c>
      <c r="AB9938" s="3" t="s">
        <v>12</v>
      </c>
      <c r="AC9938" s="23" t="s">
        <v>37802</v>
      </c>
      <c r="AD9938" s="23" t="s">
        <v>46861</v>
      </c>
      <c r="AE9938" t="s">
        <v>35399</v>
      </c>
    </row>
    <row r="9939" spans="1:31" ht="14.25" customHeight="1">
      <c r="A9939" s="1">
        <v>9938</v>
      </c>
      <c r="B9939" s="1" t="s">
        <v>54</v>
      </c>
      <c r="C9939" s="1" t="s">
        <v>7914</v>
      </c>
      <c r="D9939" s="1" t="s">
        <v>371</v>
      </c>
      <c r="E9939" s="1" t="s">
        <v>8361</v>
      </c>
      <c r="F9939" s="1" t="s">
        <v>31938</v>
      </c>
      <c r="G9939" s="14">
        <v>919909996906</v>
      </c>
      <c r="H9939" s="1" t="s">
        <v>37</v>
      </c>
      <c r="I9939" s="1" t="s">
        <v>9</v>
      </c>
      <c r="J9939" s="1" t="s">
        <v>70</v>
      </c>
      <c r="K9939" s="3" t="s">
        <v>42</v>
      </c>
      <c r="L9939" s="1" t="s">
        <v>70</v>
      </c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1"/>
      <c r="AA9939" s="1" t="s">
        <v>16</v>
      </c>
      <c r="AB9939" s="3" t="s">
        <v>12</v>
      </c>
      <c r="AC9939" s="23" t="s">
        <v>37802</v>
      </c>
      <c r="AD9939" s="23" t="s">
        <v>39912</v>
      </c>
      <c r="AE9939" t="s">
        <v>35399</v>
      </c>
    </row>
    <row r="9940" spans="1:31" ht="14.25" customHeight="1">
      <c r="A9940" s="1">
        <v>9939</v>
      </c>
      <c r="B9940" s="1" t="s">
        <v>54</v>
      </c>
      <c r="C9940" s="1" t="s">
        <v>7919</v>
      </c>
      <c r="D9940" s="1" t="s">
        <v>1617</v>
      </c>
      <c r="E9940" s="1" t="s">
        <v>40</v>
      </c>
      <c r="F9940" s="1" t="s">
        <v>31939</v>
      </c>
      <c r="G9940" s="14">
        <v>91994004000</v>
      </c>
      <c r="H9940" s="1" t="s">
        <v>15</v>
      </c>
      <c r="I9940" s="1" t="s">
        <v>9</v>
      </c>
      <c r="J9940" s="1" t="s">
        <v>70</v>
      </c>
      <c r="K9940" s="3" t="s">
        <v>42</v>
      </c>
      <c r="L9940" s="1" t="s">
        <v>70</v>
      </c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1"/>
      <c r="AA9940" s="1" t="s">
        <v>16</v>
      </c>
      <c r="AB9940" s="3" t="s">
        <v>12</v>
      </c>
      <c r="AC9940" s="23" t="s">
        <v>37802</v>
      </c>
      <c r="AD9940" s="23" t="s">
        <v>43305</v>
      </c>
      <c r="AE9940" t="s">
        <v>35394</v>
      </c>
    </row>
    <row r="9941" spans="1:31" ht="14.25" customHeight="1">
      <c r="A9941" s="1">
        <v>9940</v>
      </c>
      <c r="B9941" s="9" t="s">
        <v>6</v>
      </c>
      <c r="C9941" s="1" t="s">
        <v>7928</v>
      </c>
      <c r="D9941" s="1" t="s">
        <v>7929</v>
      </c>
      <c r="E9941" s="1" t="s">
        <v>139</v>
      </c>
      <c r="F9941" s="1" t="s">
        <v>24705</v>
      </c>
      <c r="G9941" s="14">
        <v>910969449</v>
      </c>
      <c r="H9941" s="1" t="s">
        <v>37</v>
      </c>
      <c r="I9941" s="1" t="s">
        <v>9</v>
      </c>
      <c r="J9941" s="1" t="s">
        <v>70</v>
      </c>
      <c r="K9941" s="3" t="s">
        <v>27</v>
      </c>
      <c r="L9941" s="1" t="s">
        <v>70</v>
      </c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1"/>
      <c r="AA9941" s="1" t="s">
        <v>16</v>
      </c>
      <c r="AB9941" s="3" t="s">
        <v>12</v>
      </c>
      <c r="AC9941" s="23" t="s">
        <v>37802</v>
      </c>
      <c r="AD9941" s="23" t="s">
        <v>46862</v>
      </c>
      <c r="AE9941" t="s">
        <v>35409</v>
      </c>
    </row>
    <row r="9942" spans="1:31" ht="14.25" customHeight="1">
      <c r="A9942" s="1">
        <v>9941</v>
      </c>
      <c r="B9942" s="1" t="s">
        <v>54</v>
      </c>
      <c r="C9942" s="1" t="s">
        <v>7942</v>
      </c>
      <c r="D9942" s="1" t="s">
        <v>52</v>
      </c>
      <c r="E9942" s="1" t="s">
        <v>90</v>
      </c>
      <c r="F9942" s="1" t="s">
        <v>31943</v>
      </c>
      <c r="G9942" s="14">
        <v>919469494</v>
      </c>
      <c r="H9942" s="1" t="s">
        <v>20</v>
      </c>
      <c r="I9942" s="1" t="s">
        <v>9</v>
      </c>
      <c r="J9942" s="1" t="s">
        <v>70</v>
      </c>
      <c r="K9942" s="3" t="s">
        <v>42</v>
      </c>
      <c r="L9942" s="1" t="s">
        <v>70</v>
      </c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1"/>
      <c r="AA9942" s="1" t="s">
        <v>16</v>
      </c>
      <c r="AB9942" s="3" t="s">
        <v>12</v>
      </c>
      <c r="AC9942" s="23" t="s">
        <v>37802</v>
      </c>
      <c r="AD9942" s="23" t="s">
        <v>45969</v>
      </c>
      <c r="AE9942" t="s">
        <v>35409</v>
      </c>
    </row>
    <row r="9943" spans="1:31" ht="14.25" customHeight="1">
      <c r="A9943" s="1">
        <v>9942</v>
      </c>
      <c r="B9943" s="9" t="s">
        <v>6</v>
      </c>
      <c r="C9943" s="1" t="s">
        <v>7950</v>
      </c>
      <c r="D9943" s="1" t="s">
        <v>7951</v>
      </c>
      <c r="E9943" s="1" t="s">
        <v>221</v>
      </c>
      <c r="F9943" s="1" t="s">
        <v>24711</v>
      </c>
      <c r="G9943" s="14">
        <v>91949940644</v>
      </c>
      <c r="H9943" s="1" t="s">
        <v>8</v>
      </c>
      <c r="I9943" s="1" t="s">
        <v>62</v>
      </c>
      <c r="J9943" s="1" t="s">
        <v>70</v>
      </c>
      <c r="K9943" s="3" t="s">
        <v>42</v>
      </c>
      <c r="L9943" s="1" t="s">
        <v>70</v>
      </c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1"/>
      <c r="AA9943" s="1" t="s">
        <v>16</v>
      </c>
      <c r="AB9943" s="3" t="s">
        <v>12</v>
      </c>
      <c r="AC9943" s="23" t="s">
        <v>37802</v>
      </c>
      <c r="AD9943" s="23" t="s">
        <v>45205</v>
      </c>
      <c r="AE9943" t="s">
        <v>35399</v>
      </c>
    </row>
    <row r="9944" spans="1:31" ht="14.25" customHeight="1">
      <c r="A9944" s="1">
        <v>9943</v>
      </c>
      <c r="B9944" s="1" t="s">
        <v>54</v>
      </c>
      <c r="C9944" s="1" t="s">
        <v>7975</v>
      </c>
      <c r="D9944" s="1" t="s">
        <v>65</v>
      </c>
      <c r="E9944" s="1" t="s">
        <v>1080</v>
      </c>
      <c r="F9944" s="1" t="s">
        <v>31946</v>
      </c>
      <c r="G9944" s="14">
        <v>91446646199</v>
      </c>
      <c r="H9944" s="1" t="s">
        <v>8</v>
      </c>
      <c r="I9944" s="1" t="s">
        <v>41</v>
      </c>
      <c r="J9944" s="1" t="s">
        <v>70</v>
      </c>
      <c r="K9944" s="3" t="s">
        <v>42</v>
      </c>
      <c r="L9944" s="1" t="s">
        <v>70</v>
      </c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1"/>
      <c r="AA9944" s="1" t="s">
        <v>16</v>
      </c>
      <c r="AB9944" s="3" t="s">
        <v>12</v>
      </c>
      <c r="AC9944" s="23" t="s">
        <v>37802</v>
      </c>
      <c r="AD9944" s="23" t="s">
        <v>46863</v>
      </c>
      <c r="AE9944" t="s">
        <v>35394</v>
      </c>
    </row>
    <row r="9945" spans="1:31" ht="14.25" customHeight="1">
      <c r="A9945" s="1">
        <v>9944</v>
      </c>
      <c r="B9945" s="1" t="s">
        <v>54</v>
      </c>
      <c r="C9945" s="1" t="s">
        <v>7988</v>
      </c>
      <c r="D9945" s="1" t="s">
        <v>7989</v>
      </c>
      <c r="E9945" s="1" t="s">
        <v>7990</v>
      </c>
      <c r="F9945" s="1" t="s">
        <v>24730</v>
      </c>
      <c r="G9945" s="14">
        <v>919446449694</v>
      </c>
      <c r="H9945" s="1" t="s">
        <v>15</v>
      </c>
      <c r="I9945" s="1" t="s">
        <v>62</v>
      </c>
      <c r="J9945" s="1" t="s">
        <v>70</v>
      </c>
      <c r="K9945" s="3" t="s">
        <v>42</v>
      </c>
      <c r="L9945" s="1" t="s">
        <v>70</v>
      </c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1"/>
      <c r="AA9945" s="1" t="s">
        <v>16</v>
      </c>
      <c r="AB9945" s="3" t="s">
        <v>12</v>
      </c>
      <c r="AC9945" s="23" t="s">
        <v>37802</v>
      </c>
      <c r="AD9945" s="23" t="s">
        <v>44553</v>
      </c>
      <c r="AE9945" t="s">
        <v>35399</v>
      </c>
    </row>
    <row r="9946" spans="1:31" ht="14.25" customHeight="1">
      <c r="A9946" s="1">
        <v>9945</v>
      </c>
      <c r="B9946" s="1" t="s">
        <v>54</v>
      </c>
      <c r="C9946" s="1" t="s">
        <v>7998</v>
      </c>
      <c r="D9946" s="1" t="s">
        <v>1025</v>
      </c>
      <c r="E9946" s="1" t="s">
        <v>37202</v>
      </c>
      <c r="F9946" s="1" t="s">
        <v>31947</v>
      </c>
      <c r="G9946" s="14">
        <v>9140696494</v>
      </c>
      <c r="H9946" s="1" t="s">
        <v>20</v>
      </c>
      <c r="I9946" s="1" t="s">
        <v>9</v>
      </c>
      <c r="J9946" s="1" t="s">
        <v>70</v>
      </c>
      <c r="K9946" s="3" t="s">
        <v>17</v>
      </c>
      <c r="L9946" s="1" t="s">
        <v>70</v>
      </c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1"/>
      <c r="AA9946" s="1" t="s">
        <v>11</v>
      </c>
      <c r="AB9946" s="3" t="s">
        <v>321</v>
      </c>
      <c r="AC9946" s="23" t="s">
        <v>37802</v>
      </c>
      <c r="AD9946" s="23" t="s">
        <v>46864</v>
      </c>
      <c r="AE9946" t="s">
        <v>35410</v>
      </c>
    </row>
    <row r="9947" spans="1:31" ht="14.25" customHeight="1">
      <c r="A9947" s="1">
        <v>9946</v>
      </c>
      <c r="B9947" s="9" t="s">
        <v>6</v>
      </c>
      <c r="C9947" s="1" t="s">
        <v>8010</v>
      </c>
      <c r="D9947" s="1" t="s">
        <v>446</v>
      </c>
      <c r="E9947" s="1" t="s">
        <v>90</v>
      </c>
      <c r="F9947" s="1" t="s">
        <v>24742</v>
      </c>
      <c r="G9947" s="14">
        <v>91944614</v>
      </c>
      <c r="H9947" s="1" t="s">
        <v>20</v>
      </c>
      <c r="I9947" s="1" t="s">
        <v>41</v>
      </c>
      <c r="J9947" s="1" t="s">
        <v>70</v>
      </c>
      <c r="K9947" s="3" t="s">
        <v>17</v>
      </c>
      <c r="L9947" s="1" t="s">
        <v>70</v>
      </c>
      <c r="M9947" s="4" t="s">
        <v>42</v>
      </c>
      <c r="N9947" s="3" t="s">
        <v>70</v>
      </c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1"/>
      <c r="AA9947" s="1" t="s">
        <v>16</v>
      </c>
      <c r="AB9947" s="3" t="s">
        <v>12</v>
      </c>
      <c r="AC9947" s="23" t="s">
        <v>37802</v>
      </c>
      <c r="AD9947" s="23" t="s">
        <v>46865</v>
      </c>
      <c r="AE9947" t="s">
        <v>35399</v>
      </c>
    </row>
    <row r="9948" spans="1:31" ht="14.25" customHeight="1">
      <c r="A9948" s="1">
        <v>9947</v>
      </c>
      <c r="B9948" s="1" t="s">
        <v>54</v>
      </c>
      <c r="C9948" s="1" t="s">
        <v>8011</v>
      </c>
      <c r="D9948" s="1" t="s">
        <v>8012</v>
      </c>
      <c r="E9948" s="1" t="s">
        <v>1648</v>
      </c>
      <c r="F9948" s="1" t="s">
        <v>31948</v>
      </c>
      <c r="G9948" s="14">
        <v>914000060644</v>
      </c>
      <c r="H9948" s="1" t="s">
        <v>8</v>
      </c>
      <c r="I9948" s="1" t="s">
        <v>9</v>
      </c>
      <c r="J9948" s="1" t="s">
        <v>70</v>
      </c>
      <c r="K9948" s="3" t="s">
        <v>42</v>
      </c>
      <c r="L9948" s="1" t="s">
        <v>70</v>
      </c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1"/>
      <c r="AA9948" s="1" t="s">
        <v>16</v>
      </c>
      <c r="AB9948" s="3" t="s">
        <v>12</v>
      </c>
      <c r="AC9948" s="23" t="s">
        <v>37802</v>
      </c>
      <c r="AD9948" s="23" t="s">
        <v>38276</v>
      </c>
      <c r="AE9948" t="s">
        <v>35410</v>
      </c>
    </row>
    <row r="9949" spans="1:31" ht="14.25" customHeight="1">
      <c r="A9949" s="1">
        <v>9948</v>
      </c>
      <c r="B9949" s="1" t="s">
        <v>54</v>
      </c>
      <c r="C9949" s="1" t="s">
        <v>8017</v>
      </c>
      <c r="D9949" s="1" t="s">
        <v>1175</v>
      </c>
      <c r="E9949" s="1" t="s">
        <v>8776</v>
      </c>
      <c r="F9949" s="1" t="s">
        <v>31951</v>
      </c>
      <c r="G9949" s="14">
        <v>91944060690</v>
      </c>
      <c r="H9949" s="1" t="s">
        <v>37</v>
      </c>
      <c r="I9949" s="1" t="s">
        <v>9</v>
      </c>
      <c r="J9949" s="1" t="s">
        <v>70</v>
      </c>
      <c r="K9949" s="3" t="s">
        <v>63</v>
      </c>
      <c r="L9949" s="1" t="s">
        <v>70</v>
      </c>
      <c r="M9949" s="3" t="s">
        <v>213</v>
      </c>
      <c r="N9949" s="3" t="s">
        <v>70</v>
      </c>
      <c r="O9949" s="3" t="s">
        <v>17</v>
      </c>
      <c r="P9949" s="3" t="s">
        <v>70</v>
      </c>
      <c r="Q9949" s="3" t="s">
        <v>42</v>
      </c>
      <c r="R9949" s="3" t="s">
        <v>70</v>
      </c>
      <c r="S9949" s="3" t="s">
        <v>27</v>
      </c>
      <c r="T9949" s="3" t="s">
        <v>70</v>
      </c>
      <c r="U9949" s="3" t="s">
        <v>117</v>
      </c>
      <c r="V9949" s="3" t="s">
        <v>70</v>
      </c>
      <c r="W9949" s="3" t="s">
        <v>178</v>
      </c>
      <c r="X9949" s="3" t="s">
        <v>70</v>
      </c>
      <c r="Y9949" s="3" t="s">
        <v>171</v>
      </c>
      <c r="Z9949" s="1" t="s">
        <v>70</v>
      </c>
      <c r="AA9949" s="1" t="s">
        <v>16</v>
      </c>
      <c r="AB9949" s="3" t="s">
        <v>12</v>
      </c>
      <c r="AC9949" s="23" t="s">
        <v>37802</v>
      </c>
      <c r="AD9949" s="23" t="s">
        <v>46866</v>
      </c>
      <c r="AE9949" t="s">
        <v>35409</v>
      </c>
    </row>
    <row r="9950" spans="1:31" ht="14.25" customHeight="1">
      <c r="A9950" s="1">
        <v>9949</v>
      </c>
      <c r="B9950" s="1" t="s">
        <v>54</v>
      </c>
      <c r="C9950" s="1" t="s">
        <v>8018</v>
      </c>
      <c r="D9950" s="1" t="s">
        <v>536</v>
      </c>
      <c r="E9950" s="1" t="s">
        <v>4549</v>
      </c>
      <c r="F9950" s="1" t="s">
        <v>24745</v>
      </c>
      <c r="G9950" s="14">
        <v>91600696944</v>
      </c>
      <c r="H9950" s="1" t="s">
        <v>15</v>
      </c>
      <c r="I9950" s="1" t="s">
        <v>62</v>
      </c>
      <c r="J9950" s="1" t="s">
        <v>70</v>
      </c>
      <c r="K9950" s="3" t="s">
        <v>42</v>
      </c>
      <c r="L9950" s="1" t="s">
        <v>70</v>
      </c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1"/>
      <c r="AA9950" s="1" t="s">
        <v>16</v>
      </c>
      <c r="AB9950" s="3" t="s">
        <v>12</v>
      </c>
      <c r="AC9950" s="23" t="s">
        <v>37802</v>
      </c>
      <c r="AD9950" s="23" t="s">
        <v>39921</v>
      </c>
      <c r="AE9950" t="s">
        <v>35409</v>
      </c>
    </row>
    <row r="9951" spans="1:31" ht="14.25" customHeight="1">
      <c r="A9951" s="1">
        <v>9950</v>
      </c>
      <c r="B9951" s="9" t="s">
        <v>6</v>
      </c>
      <c r="C9951" s="1" t="s">
        <v>8028</v>
      </c>
      <c r="D9951" s="1" t="s">
        <v>6382</v>
      </c>
      <c r="E9951" s="1" t="s">
        <v>8029</v>
      </c>
      <c r="F9951" s="1" t="s">
        <v>34151</v>
      </c>
      <c r="G9951" s="14">
        <v>9196466449</v>
      </c>
      <c r="H9951" s="1" t="s">
        <v>20</v>
      </c>
      <c r="I9951" s="1" t="s">
        <v>41</v>
      </c>
      <c r="J9951" s="1" t="s">
        <v>70</v>
      </c>
      <c r="K9951" s="3" t="s">
        <v>17</v>
      </c>
      <c r="L9951" s="1" t="s">
        <v>70</v>
      </c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1"/>
      <c r="AA9951" s="1" t="s">
        <v>11</v>
      </c>
      <c r="AB9951" s="3" t="s">
        <v>56</v>
      </c>
      <c r="AC9951" s="23" t="s">
        <v>37802</v>
      </c>
      <c r="AD9951" s="23" t="s">
        <v>44056</v>
      </c>
      <c r="AE9951" t="s">
        <v>35399</v>
      </c>
    </row>
    <row r="9952" spans="1:31" ht="14.25" customHeight="1">
      <c r="A9952" s="1">
        <v>9951</v>
      </c>
      <c r="B9952" s="1" t="s">
        <v>54</v>
      </c>
      <c r="C9952" s="1" t="s">
        <v>8032</v>
      </c>
      <c r="D9952" s="1" t="s">
        <v>4668</v>
      </c>
      <c r="E9952" s="1" t="s">
        <v>8033</v>
      </c>
      <c r="F9952" s="1" t="s">
        <v>24750</v>
      </c>
      <c r="G9952" s="14">
        <v>9196961444</v>
      </c>
      <c r="H9952" s="1" t="s">
        <v>20</v>
      </c>
      <c r="I9952" s="1" t="s">
        <v>9</v>
      </c>
      <c r="J9952" s="1" t="s">
        <v>70</v>
      </c>
      <c r="K9952" s="3" t="s">
        <v>42</v>
      </c>
      <c r="L9952" s="1" t="s">
        <v>70</v>
      </c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1"/>
      <c r="AA9952" s="1" t="s">
        <v>16</v>
      </c>
      <c r="AB9952" s="3" t="s">
        <v>12</v>
      </c>
      <c r="AC9952" s="23" t="s">
        <v>37802</v>
      </c>
      <c r="AD9952" s="23" t="s">
        <v>46867</v>
      </c>
      <c r="AE9952" t="s">
        <v>35409</v>
      </c>
    </row>
    <row r="9953" spans="1:31" ht="14.25" customHeight="1">
      <c r="A9953" s="1">
        <v>9952</v>
      </c>
      <c r="B9953" s="9" t="s">
        <v>6</v>
      </c>
      <c r="C9953" s="1" t="s">
        <v>8037</v>
      </c>
      <c r="D9953" s="1" t="s">
        <v>5701</v>
      </c>
      <c r="E9953" s="1" t="s">
        <v>1180</v>
      </c>
      <c r="F9953" s="1" t="s">
        <v>24753</v>
      </c>
      <c r="G9953" s="14">
        <v>91969464409</v>
      </c>
      <c r="H9953" s="1" t="s">
        <v>15</v>
      </c>
      <c r="I9953" s="1" t="s">
        <v>41</v>
      </c>
      <c r="J9953" s="1" t="s">
        <v>70</v>
      </c>
      <c r="K9953" s="3" t="s">
        <v>17</v>
      </c>
      <c r="L9953" s="1" t="s">
        <v>70</v>
      </c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1"/>
      <c r="AA9953" s="1" t="s">
        <v>11</v>
      </c>
      <c r="AB9953" s="3" t="s">
        <v>538</v>
      </c>
      <c r="AC9953" s="23" t="s">
        <v>37802</v>
      </c>
      <c r="AD9953" s="23" t="s">
        <v>46868</v>
      </c>
      <c r="AE9953" t="s">
        <v>35410</v>
      </c>
    </row>
    <row r="9954" spans="1:31" ht="14.25" customHeight="1">
      <c r="A9954" s="1">
        <v>9953</v>
      </c>
      <c r="B9954" s="9" t="s">
        <v>6</v>
      </c>
      <c r="C9954" s="1" t="s">
        <v>8054</v>
      </c>
      <c r="D9954" s="1" t="s">
        <v>8055</v>
      </c>
      <c r="E9954" s="1" t="s">
        <v>8056</v>
      </c>
      <c r="F9954" s="1" t="s">
        <v>24762</v>
      </c>
      <c r="G9954" s="14">
        <v>91994644644</v>
      </c>
      <c r="H9954" s="1" t="s">
        <v>20</v>
      </c>
      <c r="I9954" s="1" t="s">
        <v>41</v>
      </c>
      <c r="J9954" s="1" t="s">
        <v>70</v>
      </c>
      <c r="K9954" s="3" t="s">
        <v>42</v>
      </c>
      <c r="L9954" s="1" t="s">
        <v>70</v>
      </c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1"/>
      <c r="AA9954" s="1" t="s">
        <v>16</v>
      </c>
      <c r="AB9954" s="3" t="s">
        <v>12</v>
      </c>
      <c r="AC9954" s="23" t="s">
        <v>37802</v>
      </c>
      <c r="AD9954" s="23" t="s">
        <v>46869</v>
      </c>
      <c r="AE9954" t="s">
        <v>35409</v>
      </c>
    </row>
    <row r="9955" spans="1:31" ht="14.25" customHeight="1">
      <c r="A9955" s="1">
        <v>9954</v>
      </c>
      <c r="B9955" s="1" t="s">
        <v>54</v>
      </c>
      <c r="C9955" s="1" t="s">
        <v>8057</v>
      </c>
      <c r="D9955" s="1" t="s">
        <v>605</v>
      </c>
      <c r="E9955" s="1" t="s">
        <v>410</v>
      </c>
      <c r="F9955" s="1" t="s">
        <v>31959</v>
      </c>
      <c r="G9955" s="14">
        <v>914466446464</v>
      </c>
      <c r="H9955" s="1" t="s">
        <v>20</v>
      </c>
      <c r="I9955" s="1" t="s">
        <v>41</v>
      </c>
      <c r="J9955" s="1" t="s">
        <v>70</v>
      </c>
      <c r="K9955" s="3" t="s">
        <v>42</v>
      </c>
      <c r="L9955" s="1" t="s">
        <v>70</v>
      </c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1"/>
      <c r="AA9955" s="1" t="s">
        <v>16</v>
      </c>
      <c r="AB9955" s="3" t="s">
        <v>12</v>
      </c>
      <c r="AC9955" s="23" t="s">
        <v>37802</v>
      </c>
      <c r="AD9955" s="23" t="s">
        <v>42281</v>
      </c>
      <c r="AE9955" t="s">
        <v>35394</v>
      </c>
    </row>
    <row r="9956" spans="1:31" ht="14.25" customHeight="1">
      <c r="A9956" s="1">
        <v>9955</v>
      </c>
      <c r="B9956" s="1" t="s">
        <v>54</v>
      </c>
      <c r="C9956" s="1" t="s">
        <v>8066</v>
      </c>
      <c r="D9956" s="1" t="s">
        <v>8067</v>
      </c>
      <c r="E9956" s="1" t="s">
        <v>217</v>
      </c>
      <c r="F9956" s="1" t="s">
        <v>31960</v>
      </c>
      <c r="G9956" s="14">
        <v>919446094140</v>
      </c>
      <c r="H9956" s="1" t="s">
        <v>20</v>
      </c>
      <c r="I9956" s="1" t="s">
        <v>41</v>
      </c>
      <c r="J9956" s="1" t="s">
        <v>70</v>
      </c>
      <c r="K9956" s="3" t="s">
        <v>42</v>
      </c>
      <c r="L9956" s="1" t="s">
        <v>70</v>
      </c>
      <c r="M9956" s="3" t="s">
        <v>27</v>
      </c>
      <c r="N9956" s="3" t="s">
        <v>70</v>
      </c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1"/>
      <c r="AA9956" s="1" t="s">
        <v>16</v>
      </c>
      <c r="AB9956" s="3" t="s">
        <v>12</v>
      </c>
      <c r="AC9956" s="23" t="s">
        <v>37802</v>
      </c>
      <c r="AD9956" s="23" t="s">
        <v>46870</v>
      </c>
      <c r="AE9956" t="s">
        <v>35394</v>
      </c>
    </row>
    <row r="9957" spans="1:31" ht="14.25" customHeight="1">
      <c r="A9957" s="1">
        <v>9956</v>
      </c>
      <c r="B9957" s="1" t="s">
        <v>54</v>
      </c>
      <c r="C9957" s="1" t="s">
        <v>8068</v>
      </c>
      <c r="D9957" s="1" t="s">
        <v>2652</v>
      </c>
      <c r="E9957" s="1" t="s">
        <v>37203</v>
      </c>
      <c r="F9957" s="1" t="s">
        <v>24768</v>
      </c>
      <c r="G9957" s="14">
        <v>91960464960</v>
      </c>
      <c r="H9957" s="1" t="s">
        <v>20</v>
      </c>
      <c r="I9957" s="1" t="s">
        <v>41</v>
      </c>
      <c r="J9957" s="1" t="s">
        <v>70</v>
      </c>
      <c r="K9957" s="3" t="s">
        <v>42</v>
      </c>
      <c r="L9957" s="1" t="s">
        <v>70</v>
      </c>
      <c r="M9957" s="3" t="s">
        <v>27</v>
      </c>
      <c r="N9957" s="3" t="s">
        <v>70</v>
      </c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1"/>
      <c r="AA9957" s="1" t="s">
        <v>16</v>
      </c>
      <c r="AB9957" s="3" t="s">
        <v>12</v>
      </c>
      <c r="AC9957" s="23" t="s">
        <v>37802</v>
      </c>
      <c r="AD9957" s="23" t="s">
        <v>46871</v>
      </c>
      <c r="AE9957" t="s">
        <v>35394</v>
      </c>
    </row>
    <row r="9958" spans="1:31" ht="14.25" customHeight="1">
      <c r="A9958" s="1">
        <v>9957</v>
      </c>
      <c r="B9958" s="1" t="s">
        <v>54</v>
      </c>
      <c r="C9958" s="1" t="s">
        <v>8086</v>
      </c>
      <c r="D9958" s="1" t="s">
        <v>1250</v>
      </c>
      <c r="E9958" s="1" t="s">
        <v>102</v>
      </c>
      <c r="F9958" s="1" t="s">
        <v>24780</v>
      </c>
      <c r="G9958" s="14">
        <v>919494606616</v>
      </c>
      <c r="H9958" s="1" t="s">
        <v>20</v>
      </c>
      <c r="I9958" s="1" t="s">
        <v>41</v>
      </c>
      <c r="J9958" s="1" t="s">
        <v>70</v>
      </c>
      <c r="K9958" s="3" t="s">
        <v>17</v>
      </c>
      <c r="L9958" s="1" t="s">
        <v>70</v>
      </c>
      <c r="M9958" s="4" t="s">
        <v>42</v>
      </c>
      <c r="N9958" s="3" t="s">
        <v>70</v>
      </c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1"/>
      <c r="AA9958" s="1" t="s">
        <v>16</v>
      </c>
      <c r="AB9958" s="3" t="s">
        <v>12</v>
      </c>
      <c r="AC9958" s="23" t="s">
        <v>37802</v>
      </c>
      <c r="AD9958" s="23" t="s">
        <v>41644</v>
      </c>
      <c r="AE9958" t="s">
        <v>35410</v>
      </c>
    </row>
    <row r="9959" spans="1:31" ht="14.25" customHeight="1">
      <c r="A9959" s="1">
        <v>9958</v>
      </c>
      <c r="B9959" s="1" t="s">
        <v>54</v>
      </c>
      <c r="C9959" s="1" t="s">
        <v>8093</v>
      </c>
      <c r="D9959" s="1" t="s">
        <v>2027</v>
      </c>
      <c r="E9959" s="1" t="s">
        <v>40</v>
      </c>
      <c r="F9959" s="1" t="s">
        <v>24783</v>
      </c>
      <c r="G9959" s="14">
        <v>919904604</v>
      </c>
      <c r="H9959" s="1" t="s">
        <v>20</v>
      </c>
      <c r="I9959" s="1" t="s">
        <v>33</v>
      </c>
      <c r="J9959" s="1" t="s">
        <v>70</v>
      </c>
      <c r="K9959" s="3" t="s">
        <v>42</v>
      </c>
      <c r="L9959" s="1" t="s">
        <v>70</v>
      </c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1"/>
      <c r="AA9959" s="1" t="s">
        <v>16</v>
      </c>
      <c r="AB9959" s="3" t="s">
        <v>12</v>
      </c>
      <c r="AC9959" s="23" t="s">
        <v>37802</v>
      </c>
      <c r="AD9959" s="23" t="s">
        <v>46872</v>
      </c>
      <c r="AE9959" t="s">
        <v>35410</v>
      </c>
    </row>
    <row r="9960" spans="1:31" ht="14.25" customHeight="1">
      <c r="A9960" s="1">
        <v>9959</v>
      </c>
      <c r="B9960" s="9" t="s">
        <v>6</v>
      </c>
      <c r="C9960" s="1" t="s">
        <v>8111</v>
      </c>
      <c r="D9960" s="1" t="s">
        <v>773</v>
      </c>
      <c r="E9960" s="1" t="s">
        <v>495</v>
      </c>
      <c r="F9960" s="1" t="s">
        <v>24791</v>
      </c>
      <c r="G9960" s="14">
        <v>919946161966</v>
      </c>
      <c r="H9960" s="1" t="s">
        <v>37</v>
      </c>
      <c r="I9960" s="1" t="s">
        <v>9</v>
      </c>
      <c r="J9960" s="1" t="s">
        <v>70</v>
      </c>
      <c r="K9960" s="3" t="s">
        <v>42</v>
      </c>
      <c r="L9960" s="1" t="s">
        <v>70</v>
      </c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1"/>
      <c r="AA9960" s="1" t="s">
        <v>16</v>
      </c>
      <c r="AB9960" s="3" t="s">
        <v>12</v>
      </c>
      <c r="AC9960" s="23" t="s">
        <v>37802</v>
      </c>
      <c r="AD9960" s="23" t="s">
        <v>46873</v>
      </c>
      <c r="AE9960" t="s">
        <v>35394</v>
      </c>
    </row>
    <row r="9961" spans="1:31" ht="14.25" customHeight="1">
      <c r="A9961" s="1">
        <v>9960</v>
      </c>
      <c r="B9961" s="1" t="s">
        <v>54</v>
      </c>
      <c r="C9961" s="1" t="s">
        <v>8114</v>
      </c>
      <c r="D9961" s="1" t="s">
        <v>9991</v>
      </c>
      <c r="E9961" s="1" t="s">
        <v>37204</v>
      </c>
      <c r="F9961" s="1" t="s">
        <v>24794</v>
      </c>
      <c r="G9961" s="14">
        <v>9199001646</v>
      </c>
      <c r="H9961" s="1" t="s">
        <v>8</v>
      </c>
      <c r="I9961" s="1" t="s">
        <v>62</v>
      </c>
      <c r="J9961" s="1" t="s">
        <v>70</v>
      </c>
      <c r="K9961" s="3" t="s">
        <v>42</v>
      </c>
      <c r="L9961" s="1" t="s">
        <v>70</v>
      </c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1"/>
      <c r="AA9961" s="1" t="s">
        <v>16</v>
      </c>
      <c r="AB9961" s="3" t="s">
        <v>12</v>
      </c>
      <c r="AC9961" s="23" t="s">
        <v>37802</v>
      </c>
      <c r="AD9961" s="23" t="s">
        <v>46874</v>
      </c>
      <c r="AE9961" t="s">
        <v>35410</v>
      </c>
    </row>
    <row r="9962" spans="1:31" ht="14.25" customHeight="1">
      <c r="A9962" s="1">
        <v>9961</v>
      </c>
      <c r="B9962" s="1" t="s">
        <v>54</v>
      </c>
      <c r="C9962" s="1" t="s">
        <v>8115</v>
      </c>
      <c r="D9962" s="1" t="s">
        <v>3658</v>
      </c>
      <c r="E9962" s="1" t="s">
        <v>410</v>
      </c>
      <c r="F9962" s="1" t="s">
        <v>24795</v>
      </c>
      <c r="G9962" s="14">
        <v>919446014944</v>
      </c>
      <c r="H9962" s="1" t="s">
        <v>20</v>
      </c>
      <c r="I9962" s="1" t="s">
        <v>9</v>
      </c>
      <c r="J9962" s="1" t="s">
        <v>70</v>
      </c>
      <c r="K9962" s="3" t="s">
        <v>178</v>
      </c>
      <c r="L9962" s="1" t="s">
        <v>70</v>
      </c>
      <c r="M9962" s="3" t="s">
        <v>171</v>
      </c>
      <c r="N9962" s="3" t="s">
        <v>70</v>
      </c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1"/>
      <c r="AA9962" s="1" t="s">
        <v>16</v>
      </c>
      <c r="AB9962" s="3" t="s">
        <v>12</v>
      </c>
      <c r="AC9962" s="23" t="s">
        <v>37802</v>
      </c>
      <c r="AD9962" s="23" t="s">
        <v>46875</v>
      </c>
      <c r="AE9962" t="s">
        <v>35399</v>
      </c>
    </row>
    <row r="9963" spans="1:31" ht="14.25" customHeight="1">
      <c r="A9963" s="1">
        <v>9962</v>
      </c>
      <c r="B9963" s="9" t="s">
        <v>6</v>
      </c>
      <c r="C9963" s="1" t="s">
        <v>8116</v>
      </c>
      <c r="D9963" s="1" t="s">
        <v>2182</v>
      </c>
      <c r="E9963" s="1" t="s">
        <v>8117</v>
      </c>
      <c r="F9963" s="1" t="s">
        <v>31965</v>
      </c>
      <c r="G9963" s="14">
        <v>919446606646</v>
      </c>
      <c r="H9963" s="1" t="s">
        <v>20</v>
      </c>
      <c r="I9963" s="1" t="s">
        <v>9</v>
      </c>
      <c r="J9963" s="1" t="s">
        <v>70</v>
      </c>
      <c r="K9963" s="3" t="s">
        <v>27</v>
      </c>
      <c r="L9963" s="1" t="s">
        <v>70</v>
      </c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1"/>
      <c r="AA9963" s="1" t="s">
        <v>16</v>
      </c>
      <c r="AB9963" s="3" t="s">
        <v>12</v>
      </c>
      <c r="AC9963" s="23" t="s">
        <v>37802</v>
      </c>
      <c r="AD9963" s="23" t="s">
        <v>46876</v>
      </c>
      <c r="AE9963" t="s">
        <v>35399</v>
      </c>
    </row>
    <row r="9964" spans="1:31" ht="14.25" customHeight="1">
      <c r="A9964" s="1">
        <v>9963</v>
      </c>
      <c r="B9964" s="9" t="s">
        <v>6</v>
      </c>
      <c r="C9964" s="1" t="s">
        <v>8125</v>
      </c>
      <c r="D9964" s="1" t="s">
        <v>841</v>
      </c>
      <c r="E9964" s="1" t="s">
        <v>40</v>
      </c>
      <c r="F9964" s="1" t="s">
        <v>24798</v>
      </c>
      <c r="G9964" s="14">
        <v>919449649046</v>
      </c>
      <c r="H9964" s="1" t="s">
        <v>132</v>
      </c>
      <c r="I9964" s="1" t="s">
        <v>9</v>
      </c>
      <c r="J9964" s="1" t="s">
        <v>70</v>
      </c>
      <c r="K9964" s="3" t="s">
        <v>117</v>
      </c>
      <c r="L9964" s="1" t="s">
        <v>70</v>
      </c>
      <c r="M9964" s="3" t="s">
        <v>178</v>
      </c>
      <c r="N9964" s="3" t="s">
        <v>70</v>
      </c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1"/>
      <c r="AA9964" s="1" t="s">
        <v>16</v>
      </c>
      <c r="AB9964" s="3" t="s">
        <v>12</v>
      </c>
      <c r="AC9964" s="23" t="s">
        <v>37802</v>
      </c>
      <c r="AD9964" s="23" t="s">
        <v>46877</v>
      </c>
      <c r="AE9964" t="s">
        <v>35410</v>
      </c>
    </row>
    <row r="9965" spans="1:31" ht="14.25" customHeight="1">
      <c r="A9965" s="1">
        <v>9964</v>
      </c>
      <c r="B9965" s="9" t="s">
        <v>6</v>
      </c>
      <c r="C9965" s="1" t="s">
        <v>8126</v>
      </c>
      <c r="D9965" s="1" t="s">
        <v>2304</v>
      </c>
      <c r="E9965" s="1" t="s">
        <v>139</v>
      </c>
      <c r="F9965" s="1" t="s">
        <v>24799</v>
      </c>
      <c r="G9965" s="14">
        <v>919446969400</v>
      </c>
      <c r="H9965" s="1" t="s">
        <v>8</v>
      </c>
      <c r="I9965" s="1" t="s">
        <v>107</v>
      </c>
      <c r="J9965" s="1" t="s">
        <v>70</v>
      </c>
      <c r="K9965" s="3" t="s">
        <v>27</v>
      </c>
      <c r="L9965" s="1" t="s">
        <v>70</v>
      </c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1"/>
      <c r="AA9965" s="1" t="s">
        <v>16</v>
      </c>
      <c r="AB9965" s="3" t="s">
        <v>12</v>
      </c>
      <c r="AC9965" s="23" t="s">
        <v>37802</v>
      </c>
      <c r="AD9965" s="23" t="s">
        <v>42787</v>
      </c>
      <c r="AE9965" t="s">
        <v>35410</v>
      </c>
    </row>
    <row r="9966" spans="1:31" ht="14.25" customHeight="1">
      <c r="A9966" s="1">
        <v>9965</v>
      </c>
      <c r="B9966" s="9" t="s">
        <v>6</v>
      </c>
      <c r="C9966" s="1" t="s">
        <v>8128</v>
      </c>
      <c r="D9966" s="1" t="s">
        <v>951</v>
      </c>
      <c r="E9966" s="1" t="s">
        <v>40</v>
      </c>
      <c r="F9966" s="1" t="s">
        <v>24801</v>
      </c>
      <c r="G9966" s="14">
        <v>919994444999</v>
      </c>
      <c r="H9966" s="1" t="s">
        <v>15</v>
      </c>
      <c r="I9966" s="1" t="s">
        <v>9</v>
      </c>
      <c r="J9966" s="1" t="s">
        <v>70</v>
      </c>
      <c r="K9966" s="3" t="s">
        <v>17</v>
      </c>
      <c r="L9966" s="1" t="s">
        <v>70</v>
      </c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1"/>
      <c r="AA9966" s="1" t="s">
        <v>16</v>
      </c>
      <c r="AB9966" s="3" t="s">
        <v>12</v>
      </c>
      <c r="AC9966" s="23" t="s">
        <v>37802</v>
      </c>
      <c r="AD9966" s="23" t="s">
        <v>46878</v>
      </c>
      <c r="AE9966" t="s">
        <v>35394</v>
      </c>
    </row>
    <row r="9967" spans="1:31" ht="14.25" customHeight="1">
      <c r="A9967" s="1">
        <v>9966</v>
      </c>
      <c r="B9967" s="1" t="s">
        <v>54</v>
      </c>
      <c r="C9967" s="1" t="s">
        <v>8150</v>
      </c>
      <c r="D9967" s="1" t="s">
        <v>8151</v>
      </c>
      <c r="E9967" s="1" t="s">
        <v>553</v>
      </c>
      <c r="F9967" s="1" t="s">
        <v>34160</v>
      </c>
      <c r="G9967" s="14">
        <v>9194494666</v>
      </c>
      <c r="H9967" s="1" t="s">
        <v>20</v>
      </c>
      <c r="I9967" s="1" t="s">
        <v>33</v>
      </c>
      <c r="J9967" s="1" t="s">
        <v>70</v>
      </c>
      <c r="K9967" s="3" t="s">
        <v>178</v>
      </c>
      <c r="L9967" s="1" t="s">
        <v>70</v>
      </c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1"/>
      <c r="AA9967" s="1" t="s">
        <v>16</v>
      </c>
      <c r="AB9967" s="3" t="s">
        <v>12</v>
      </c>
      <c r="AC9967" s="23" t="s">
        <v>37802</v>
      </c>
      <c r="AD9967" s="23" t="s">
        <v>39132</v>
      </c>
      <c r="AE9967" t="s">
        <v>35409</v>
      </c>
    </row>
    <row r="9968" spans="1:31" ht="14.25" customHeight="1">
      <c r="A9968" s="1">
        <v>9967</v>
      </c>
      <c r="B9968" s="1" t="s">
        <v>54</v>
      </c>
      <c r="C9968" s="1" t="s">
        <v>8155</v>
      </c>
      <c r="D9968" s="1" t="s">
        <v>1661</v>
      </c>
      <c r="E9968" s="1" t="s">
        <v>152</v>
      </c>
      <c r="F9968" s="1" t="s">
        <v>24815</v>
      </c>
      <c r="G9968" s="14">
        <v>9194409441</v>
      </c>
      <c r="H9968" s="1" t="s">
        <v>20</v>
      </c>
      <c r="I9968" s="1" t="s">
        <v>62</v>
      </c>
      <c r="J9968" s="1" t="s">
        <v>70</v>
      </c>
      <c r="K9968" s="3" t="s">
        <v>42</v>
      </c>
      <c r="L9968" s="1" t="s">
        <v>70</v>
      </c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1"/>
      <c r="AA9968" s="1" t="s">
        <v>16</v>
      </c>
      <c r="AB9968" s="3" t="s">
        <v>12</v>
      </c>
      <c r="AC9968" s="23" t="s">
        <v>37802</v>
      </c>
      <c r="AD9968" s="23" t="s">
        <v>46879</v>
      </c>
      <c r="AE9968" t="s">
        <v>35399</v>
      </c>
    </row>
    <row r="9969" spans="1:31" ht="14.25" customHeight="1">
      <c r="A9969" s="1">
        <v>9968</v>
      </c>
      <c r="B9969" s="9" t="s">
        <v>6</v>
      </c>
      <c r="C9969" s="1" t="s">
        <v>8161</v>
      </c>
      <c r="D9969" s="1" t="s">
        <v>2046</v>
      </c>
      <c r="E9969" s="1" t="s">
        <v>264</v>
      </c>
      <c r="F9969" s="1" t="s">
        <v>31968</v>
      </c>
      <c r="G9969" s="14">
        <v>91994044064</v>
      </c>
      <c r="H9969" s="1" t="s">
        <v>37</v>
      </c>
      <c r="I9969" s="1" t="s">
        <v>41</v>
      </c>
      <c r="J9969" s="1" t="s">
        <v>70</v>
      </c>
      <c r="K9969" s="3" t="s">
        <v>42</v>
      </c>
      <c r="L9969" s="1" t="s">
        <v>70</v>
      </c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1"/>
      <c r="AA9969" s="1" t="s">
        <v>16</v>
      </c>
      <c r="AB9969" s="3" t="s">
        <v>12</v>
      </c>
      <c r="AC9969" s="23" t="s">
        <v>37802</v>
      </c>
      <c r="AD9969" s="23" t="s">
        <v>41850</v>
      </c>
      <c r="AE9969" t="s">
        <v>35409</v>
      </c>
    </row>
    <row r="9970" spans="1:31" ht="14.25" customHeight="1">
      <c r="A9970" s="1">
        <v>9969</v>
      </c>
      <c r="B9970" s="1" t="s">
        <v>54</v>
      </c>
      <c r="C9970" s="1" t="s">
        <v>8176</v>
      </c>
      <c r="D9970" s="1" t="s">
        <v>1603</v>
      </c>
      <c r="E9970" s="1" t="s">
        <v>139</v>
      </c>
      <c r="F9970" s="1" t="s">
        <v>34163</v>
      </c>
      <c r="G9970" s="14">
        <v>91944606044</v>
      </c>
      <c r="H9970" s="1" t="s">
        <v>20</v>
      </c>
      <c r="I9970" s="1" t="s">
        <v>9</v>
      </c>
      <c r="J9970" s="1" t="s">
        <v>70</v>
      </c>
      <c r="K9970" s="3" t="s">
        <v>17</v>
      </c>
      <c r="L9970" s="1" t="s">
        <v>70</v>
      </c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1"/>
      <c r="AA9970" s="1" t="s">
        <v>11</v>
      </c>
      <c r="AB9970" s="3" t="s">
        <v>321</v>
      </c>
      <c r="AC9970" s="23" t="s">
        <v>37802</v>
      </c>
      <c r="AD9970" s="23" t="s">
        <v>40904</v>
      </c>
      <c r="AE9970" t="s">
        <v>35409</v>
      </c>
    </row>
    <row r="9971" spans="1:31" ht="14.25" customHeight="1">
      <c r="A9971" s="1">
        <v>9970</v>
      </c>
      <c r="B9971" s="9" t="s">
        <v>6</v>
      </c>
      <c r="C9971" s="1" t="s">
        <v>8199</v>
      </c>
      <c r="D9971" s="1" t="s">
        <v>58</v>
      </c>
      <c r="E9971" s="1" t="s">
        <v>287</v>
      </c>
      <c r="F9971" s="1" t="s">
        <v>24834</v>
      </c>
      <c r="G9971" s="14">
        <v>9194941694</v>
      </c>
      <c r="H9971" s="1" t="s">
        <v>8</v>
      </c>
      <c r="I9971" s="1" t="s">
        <v>41</v>
      </c>
      <c r="J9971" s="1" t="s">
        <v>70</v>
      </c>
      <c r="K9971" s="3" t="s">
        <v>171</v>
      </c>
      <c r="L9971" s="1" t="s">
        <v>70</v>
      </c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1"/>
      <c r="AA9971" s="1" t="s">
        <v>16</v>
      </c>
      <c r="AB9971" s="3" t="s">
        <v>12</v>
      </c>
      <c r="AC9971" s="23" t="s">
        <v>37802</v>
      </c>
      <c r="AD9971" s="23" t="s">
        <v>46880</v>
      </c>
      <c r="AE9971" t="s">
        <v>35394</v>
      </c>
    </row>
    <row r="9972" spans="1:31" ht="14.25" customHeight="1">
      <c r="A9972" s="1">
        <v>9971</v>
      </c>
      <c r="B9972" s="1" t="s">
        <v>54</v>
      </c>
      <c r="C9972" s="1" t="s">
        <v>8203</v>
      </c>
      <c r="D9972" s="1" t="s">
        <v>36007</v>
      </c>
      <c r="E9972" s="1" t="s">
        <v>40</v>
      </c>
      <c r="F9972" s="1" t="s">
        <v>24835</v>
      </c>
      <c r="G9972" s="14">
        <v>91964909499</v>
      </c>
      <c r="H9972" s="1" t="s">
        <v>20</v>
      </c>
      <c r="I9972" s="1" t="s">
        <v>9</v>
      </c>
      <c r="J9972" s="1" t="s">
        <v>70</v>
      </c>
      <c r="K9972" s="3" t="s">
        <v>42</v>
      </c>
      <c r="L9972" s="1" t="s">
        <v>70</v>
      </c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1"/>
      <c r="AA9972" s="1" t="s">
        <v>16</v>
      </c>
      <c r="AB9972" s="3" t="s">
        <v>12</v>
      </c>
      <c r="AC9972" s="23" t="s">
        <v>37802</v>
      </c>
      <c r="AD9972" s="23" t="s">
        <v>41851</v>
      </c>
      <c r="AE9972" t="s">
        <v>35409</v>
      </c>
    </row>
    <row r="9973" spans="1:31" ht="14.25" customHeight="1">
      <c r="A9973" s="1">
        <v>9972</v>
      </c>
      <c r="B9973" s="1" t="s">
        <v>54</v>
      </c>
      <c r="C9973" s="1" t="s">
        <v>8218</v>
      </c>
      <c r="D9973" s="1" t="s">
        <v>39</v>
      </c>
      <c r="E9973" s="1" t="s">
        <v>78</v>
      </c>
      <c r="F9973" s="1" t="s">
        <v>34166</v>
      </c>
      <c r="G9973" s="14">
        <v>914940014144</v>
      </c>
      <c r="H9973" s="1" t="s">
        <v>20</v>
      </c>
      <c r="I9973" s="1" t="s">
        <v>41</v>
      </c>
      <c r="J9973" s="1" t="s">
        <v>70</v>
      </c>
      <c r="K9973" s="3" t="s">
        <v>42</v>
      </c>
      <c r="L9973" s="1" t="s">
        <v>70</v>
      </c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1"/>
      <c r="AA9973" s="1" t="s">
        <v>16</v>
      </c>
      <c r="AB9973" s="3" t="s">
        <v>12</v>
      </c>
      <c r="AC9973" s="23" t="s">
        <v>37802</v>
      </c>
      <c r="AD9973" s="23" t="s">
        <v>45235</v>
      </c>
      <c r="AE9973" t="s">
        <v>35399</v>
      </c>
    </row>
    <row r="9974" spans="1:31" ht="14.25" customHeight="1">
      <c r="A9974" s="1">
        <v>9973</v>
      </c>
      <c r="B9974" s="9" t="s">
        <v>6</v>
      </c>
      <c r="C9974" s="1" t="s">
        <v>8222</v>
      </c>
      <c r="D9974" s="1" t="s">
        <v>8223</v>
      </c>
      <c r="E9974" s="1" t="s">
        <v>8224</v>
      </c>
      <c r="F9974" s="1" t="s">
        <v>34167</v>
      </c>
      <c r="G9974" s="14">
        <v>91491046910</v>
      </c>
      <c r="H9974" s="1" t="s">
        <v>8</v>
      </c>
      <c r="I9974" s="1" t="s">
        <v>62</v>
      </c>
      <c r="J9974" s="1" t="s">
        <v>70</v>
      </c>
      <c r="K9974" s="3" t="s">
        <v>42</v>
      </c>
      <c r="L9974" s="1" t="s">
        <v>70</v>
      </c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1"/>
      <c r="AA9974" s="1" t="s">
        <v>16</v>
      </c>
      <c r="AB9974" s="3" t="s">
        <v>12</v>
      </c>
      <c r="AC9974" s="23" t="s">
        <v>37802</v>
      </c>
      <c r="AD9974" s="23" t="s">
        <v>46881</v>
      </c>
      <c r="AE9974" t="s">
        <v>35409</v>
      </c>
    </row>
    <row r="9975" spans="1:31" ht="14.25" customHeight="1">
      <c r="A9975" s="1">
        <v>9974</v>
      </c>
      <c r="B9975" s="1" t="s">
        <v>54</v>
      </c>
      <c r="C9975" s="1" t="s">
        <v>8228</v>
      </c>
      <c r="D9975" s="1" t="s">
        <v>1209</v>
      </c>
      <c r="E9975" s="1" t="s">
        <v>328</v>
      </c>
      <c r="F9975" s="1" t="s">
        <v>24847</v>
      </c>
      <c r="G9975" s="14">
        <v>919446494944</v>
      </c>
      <c r="H9975" s="1" t="s">
        <v>8</v>
      </c>
      <c r="I9975" s="1" t="s">
        <v>9</v>
      </c>
      <c r="J9975" s="1" t="s">
        <v>70</v>
      </c>
      <c r="K9975" s="3" t="s">
        <v>178</v>
      </c>
      <c r="L9975" s="1" t="s">
        <v>70</v>
      </c>
      <c r="M9975" s="3" t="s">
        <v>171</v>
      </c>
      <c r="N9975" s="3" t="s">
        <v>70</v>
      </c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1"/>
      <c r="AA9975" s="1" t="s">
        <v>16</v>
      </c>
      <c r="AB9975" s="3" t="s">
        <v>12</v>
      </c>
      <c r="AC9975" s="23" t="s">
        <v>37802</v>
      </c>
      <c r="AD9975" s="23" t="s">
        <v>46882</v>
      </c>
      <c r="AE9975" t="s">
        <v>35399</v>
      </c>
    </row>
    <row r="9976" spans="1:31" ht="14.25" customHeight="1">
      <c r="A9976" s="1">
        <v>9975</v>
      </c>
      <c r="B9976" s="1" t="s">
        <v>54</v>
      </c>
      <c r="C9976" s="1" t="s">
        <v>8229</v>
      </c>
      <c r="D9976" s="1" t="s">
        <v>16145</v>
      </c>
      <c r="E9976" s="1" t="s">
        <v>37205</v>
      </c>
      <c r="F9976" s="1" t="s">
        <v>24848</v>
      </c>
      <c r="G9976" s="14">
        <v>919909964464</v>
      </c>
      <c r="H9976" s="1" t="s">
        <v>15</v>
      </c>
      <c r="I9976" s="1" t="s">
        <v>37779</v>
      </c>
      <c r="J9976" s="1" t="s">
        <v>70</v>
      </c>
      <c r="K9976" s="3" t="s">
        <v>42</v>
      </c>
      <c r="L9976" s="1" t="s">
        <v>70</v>
      </c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1"/>
      <c r="AA9976" s="1" t="s">
        <v>16</v>
      </c>
      <c r="AB9976" s="3" t="s">
        <v>12</v>
      </c>
      <c r="AC9976" s="23" t="s">
        <v>37802</v>
      </c>
      <c r="AD9976" s="23" t="s">
        <v>46883</v>
      </c>
      <c r="AE9976" t="s">
        <v>35409</v>
      </c>
    </row>
    <row r="9977" spans="1:31" ht="14.25" customHeight="1">
      <c r="A9977" s="1">
        <v>9976</v>
      </c>
      <c r="B9977" s="9" t="s">
        <v>6</v>
      </c>
      <c r="C9977" s="1" t="s">
        <v>8244</v>
      </c>
      <c r="D9977" s="1" t="s">
        <v>36026</v>
      </c>
      <c r="E9977" s="1" t="s">
        <v>1725</v>
      </c>
      <c r="F9977" s="1" t="s">
        <v>31980</v>
      </c>
      <c r="G9977" s="14">
        <v>919446946641</v>
      </c>
      <c r="H9977" s="1" t="s">
        <v>15</v>
      </c>
      <c r="I9977" s="1" t="s">
        <v>9</v>
      </c>
      <c r="J9977" s="1" t="s">
        <v>70</v>
      </c>
      <c r="K9977" s="3" t="s">
        <v>42</v>
      </c>
      <c r="L9977" s="1" t="s">
        <v>70</v>
      </c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1"/>
      <c r="AA9977" s="1" t="s">
        <v>16</v>
      </c>
      <c r="AB9977" s="3" t="s">
        <v>12</v>
      </c>
      <c r="AC9977" s="23" t="s">
        <v>37802</v>
      </c>
      <c r="AD9977" s="23" t="s">
        <v>46884</v>
      </c>
      <c r="AE9977" t="s">
        <v>35410</v>
      </c>
    </row>
    <row r="9978" spans="1:31" ht="14.25" customHeight="1">
      <c r="A9978" s="1">
        <v>9977</v>
      </c>
      <c r="B9978" s="1" t="s">
        <v>54</v>
      </c>
      <c r="C9978" s="1" t="s">
        <v>8262</v>
      </c>
      <c r="D9978" s="1" t="s">
        <v>2627</v>
      </c>
      <c r="E9978" s="1" t="s">
        <v>40</v>
      </c>
      <c r="F9978" s="1" t="s">
        <v>24861</v>
      </c>
      <c r="G9978" s="14">
        <v>9160000660</v>
      </c>
      <c r="H9978" s="1" t="s">
        <v>37</v>
      </c>
      <c r="I9978" s="1" t="s">
        <v>41</v>
      </c>
      <c r="J9978" s="1" t="s">
        <v>70</v>
      </c>
      <c r="K9978" s="3" t="s">
        <v>42</v>
      </c>
      <c r="L9978" s="1" t="s">
        <v>70</v>
      </c>
      <c r="M9978" s="3" t="s">
        <v>27</v>
      </c>
      <c r="N9978" s="3" t="s">
        <v>70</v>
      </c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1"/>
      <c r="AA9978" s="1" t="s">
        <v>16</v>
      </c>
      <c r="AB9978" s="3" t="s">
        <v>12</v>
      </c>
      <c r="AC9978" s="23" t="s">
        <v>37802</v>
      </c>
      <c r="AD9978" s="23" t="s">
        <v>43337</v>
      </c>
      <c r="AE9978" t="s">
        <v>35394</v>
      </c>
    </row>
    <row r="9979" spans="1:31" ht="14.25" customHeight="1">
      <c r="A9979" s="1">
        <v>9978</v>
      </c>
      <c r="B9979" s="9" t="s">
        <v>6</v>
      </c>
      <c r="C9979" s="1" t="s">
        <v>8271</v>
      </c>
      <c r="D9979" s="1" t="s">
        <v>52</v>
      </c>
      <c r="E9979" s="1" t="s">
        <v>8272</v>
      </c>
      <c r="F9979" s="1" t="s">
        <v>24864</v>
      </c>
      <c r="G9979" s="14">
        <v>9194944949</v>
      </c>
      <c r="H9979" s="1" t="s">
        <v>15</v>
      </c>
      <c r="I9979" s="1" t="s">
        <v>33</v>
      </c>
      <c r="J9979" s="1" t="s">
        <v>70</v>
      </c>
      <c r="K9979" s="3" t="s">
        <v>42</v>
      </c>
      <c r="L9979" s="1" t="s">
        <v>70</v>
      </c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1"/>
      <c r="AA9979" s="1" t="s">
        <v>16</v>
      </c>
      <c r="AB9979" s="3" t="s">
        <v>12</v>
      </c>
      <c r="AC9979" s="23" t="s">
        <v>37802</v>
      </c>
      <c r="AD9979" s="23" t="s">
        <v>46885</v>
      </c>
      <c r="AE9979" t="s">
        <v>35399</v>
      </c>
    </row>
    <row r="9980" spans="1:31" ht="14.25" customHeight="1">
      <c r="A9980" s="1">
        <v>9979</v>
      </c>
      <c r="B9980" s="9" t="s">
        <v>6</v>
      </c>
      <c r="C9980" s="1" t="s">
        <v>8277</v>
      </c>
      <c r="D9980" s="1" t="s">
        <v>8278</v>
      </c>
      <c r="E9980" s="1" t="s">
        <v>255</v>
      </c>
      <c r="F9980" s="1" t="s">
        <v>8279</v>
      </c>
      <c r="G9980" s="14">
        <v>919444664614</v>
      </c>
      <c r="H9980" s="1" t="s">
        <v>20</v>
      </c>
      <c r="I9980" s="1" t="s">
        <v>41</v>
      </c>
      <c r="J9980" s="1" t="s">
        <v>70</v>
      </c>
      <c r="K9980" s="3" t="s">
        <v>42</v>
      </c>
      <c r="L9980" s="1" t="s">
        <v>70</v>
      </c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1"/>
      <c r="AA9980" s="1" t="s">
        <v>16</v>
      </c>
      <c r="AB9980" s="3" t="s">
        <v>12</v>
      </c>
      <c r="AC9980" s="23" t="s">
        <v>37802</v>
      </c>
      <c r="AD9980" s="23" t="s">
        <v>46886</v>
      </c>
      <c r="AE9980" t="s">
        <v>35399</v>
      </c>
    </row>
    <row r="9981" spans="1:31" ht="14.25" customHeight="1">
      <c r="A9981" s="1">
        <v>9980</v>
      </c>
      <c r="B9981" s="9" t="s">
        <v>6</v>
      </c>
      <c r="C9981" s="1" t="s">
        <v>8289</v>
      </c>
      <c r="D9981" s="1" t="s">
        <v>8290</v>
      </c>
      <c r="E9981" s="1" t="s">
        <v>8291</v>
      </c>
      <c r="F9981" s="1" t="s">
        <v>24873</v>
      </c>
      <c r="G9981" s="14">
        <v>919444410694</v>
      </c>
      <c r="H9981" s="1" t="s">
        <v>132</v>
      </c>
      <c r="I9981" s="1" t="s">
        <v>9</v>
      </c>
      <c r="J9981" s="1" t="s">
        <v>70</v>
      </c>
      <c r="K9981" s="3" t="s">
        <v>17</v>
      </c>
      <c r="L9981" s="1" t="s">
        <v>70</v>
      </c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1"/>
      <c r="AA9981" s="1" t="s">
        <v>11</v>
      </c>
      <c r="AB9981" s="3" t="s">
        <v>56</v>
      </c>
      <c r="AC9981" s="23" t="s">
        <v>37802</v>
      </c>
      <c r="AD9981" s="23" t="s">
        <v>46887</v>
      </c>
      <c r="AE9981" t="s">
        <v>35409</v>
      </c>
    </row>
    <row r="9982" spans="1:31" ht="14.25" customHeight="1">
      <c r="A9982" s="1">
        <v>9981</v>
      </c>
      <c r="B9982" s="1" t="s">
        <v>54</v>
      </c>
      <c r="C9982" s="1" t="s">
        <v>8294</v>
      </c>
      <c r="D9982" s="1" t="s">
        <v>1160</v>
      </c>
      <c r="E9982" s="1" t="s">
        <v>141</v>
      </c>
      <c r="F9982" s="1" t="s">
        <v>24874</v>
      </c>
      <c r="G9982" s="14">
        <v>9144666464</v>
      </c>
      <c r="H9982" s="1" t="s">
        <v>8</v>
      </c>
      <c r="I9982" s="1" t="s">
        <v>41</v>
      </c>
      <c r="J9982" s="1" t="s">
        <v>70</v>
      </c>
      <c r="K9982" s="3" t="s">
        <v>42</v>
      </c>
      <c r="L9982" s="1" t="s">
        <v>70</v>
      </c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1"/>
      <c r="AA9982" s="1" t="s">
        <v>16</v>
      </c>
      <c r="AB9982" s="3" t="s">
        <v>12</v>
      </c>
      <c r="AC9982" s="23" t="s">
        <v>37802</v>
      </c>
      <c r="AD9982" s="23" t="s">
        <v>46888</v>
      </c>
      <c r="AE9982" t="s">
        <v>35394</v>
      </c>
    </row>
    <row r="9983" spans="1:31" ht="14.25" customHeight="1">
      <c r="A9983" s="1">
        <v>9982</v>
      </c>
      <c r="B9983" s="1" t="s">
        <v>54</v>
      </c>
      <c r="C9983" s="1" t="s">
        <v>8326</v>
      </c>
      <c r="D9983" s="1" t="s">
        <v>16290</v>
      </c>
      <c r="E9983" s="1" t="s">
        <v>2302</v>
      </c>
      <c r="F9983" s="1" t="s">
        <v>8327</v>
      </c>
      <c r="G9983" s="14">
        <v>914166006001</v>
      </c>
      <c r="H9983" s="1" t="s">
        <v>15</v>
      </c>
      <c r="I9983" s="1" t="s">
        <v>9</v>
      </c>
      <c r="J9983" s="1" t="s">
        <v>70</v>
      </c>
      <c r="K9983" s="3" t="s">
        <v>63</v>
      </c>
      <c r="L9983" s="1" t="s">
        <v>70</v>
      </c>
      <c r="M9983" s="3" t="s">
        <v>213</v>
      </c>
      <c r="N9983" s="3" t="s">
        <v>70</v>
      </c>
      <c r="O9983" s="3" t="s">
        <v>17</v>
      </c>
      <c r="P9983" s="3" t="s">
        <v>70</v>
      </c>
      <c r="Q9983" s="3" t="s">
        <v>42</v>
      </c>
      <c r="R9983" s="3" t="s">
        <v>70</v>
      </c>
      <c r="S9983" s="3" t="s">
        <v>27</v>
      </c>
      <c r="T9983" s="3" t="s">
        <v>70</v>
      </c>
      <c r="U9983" s="3" t="s">
        <v>117</v>
      </c>
      <c r="V9983" s="3" t="s">
        <v>70</v>
      </c>
      <c r="W9983" s="3" t="s">
        <v>178</v>
      </c>
      <c r="X9983" s="3" t="s">
        <v>70</v>
      </c>
      <c r="Y9983" s="3" t="s">
        <v>171</v>
      </c>
      <c r="Z9983" s="1" t="s">
        <v>70</v>
      </c>
      <c r="AA9983" s="1" t="s">
        <v>16</v>
      </c>
      <c r="AB9983" s="3" t="s">
        <v>12</v>
      </c>
      <c r="AC9983" s="23" t="s">
        <v>37802</v>
      </c>
      <c r="AD9983" s="23" t="s">
        <v>38395</v>
      </c>
      <c r="AE9983" t="s">
        <v>35409</v>
      </c>
    </row>
    <row r="9984" spans="1:31" ht="14.25" customHeight="1">
      <c r="A9984" s="1">
        <v>9983</v>
      </c>
      <c r="B9984" s="1" t="s">
        <v>54</v>
      </c>
      <c r="C9984" s="1" t="s">
        <v>8345</v>
      </c>
      <c r="D9984" s="1" t="s">
        <v>36027</v>
      </c>
      <c r="E9984" s="1" t="s">
        <v>40</v>
      </c>
      <c r="F9984" s="1" t="s">
        <v>24897</v>
      </c>
      <c r="G9984" s="14">
        <v>919446944014</v>
      </c>
      <c r="H9984" s="1" t="s">
        <v>8</v>
      </c>
      <c r="I9984" s="1" t="s">
        <v>9</v>
      </c>
      <c r="J9984" s="1" t="s">
        <v>70</v>
      </c>
      <c r="K9984" s="3" t="s">
        <v>17</v>
      </c>
      <c r="L9984" s="1" t="s">
        <v>70</v>
      </c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1"/>
      <c r="AA9984" s="1" t="s">
        <v>16</v>
      </c>
      <c r="AB9984" s="3" t="s">
        <v>12</v>
      </c>
      <c r="AC9984" s="23" t="s">
        <v>37802</v>
      </c>
      <c r="AD9984" s="23" t="s">
        <v>46889</v>
      </c>
      <c r="AE9984" t="s">
        <v>35399</v>
      </c>
    </row>
    <row r="9985" spans="1:31" ht="14.25" customHeight="1">
      <c r="A9985" s="1">
        <v>9984</v>
      </c>
      <c r="B9985" s="9" t="s">
        <v>6</v>
      </c>
      <c r="C9985" s="1" t="s">
        <v>8348</v>
      </c>
      <c r="D9985" s="1" t="s">
        <v>8349</v>
      </c>
      <c r="E9985" s="1" t="s">
        <v>2947</v>
      </c>
      <c r="F9985" s="1" t="s">
        <v>34178</v>
      </c>
      <c r="G9985" s="14">
        <v>9191464444</v>
      </c>
      <c r="H9985" s="1" t="s">
        <v>37</v>
      </c>
      <c r="I9985" s="1" t="s">
        <v>62</v>
      </c>
      <c r="J9985" s="1" t="s">
        <v>70</v>
      </c>
      <c r="K9985" s="3" t="s">
        <v>17</v>
      </c>
      <c r="L9985" s="1" t="s">
        <v>70</v>
      </c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1"/>
      <c r="AA9985" s="1" t="s">
        <v>16</v>
      </c>
      <c r="AB9985" s="3" t="s">
        <v>12</v>
      </c>
      <c r="AC9985" s="23" t="s">
        <v>37802</v>
      </c>
      <c r="AD9985" s="23" t="s">
        <v>46890</v>
      </c>
      <c r="AE9985" t="s">
        <v>35399</v>
      </c>
    </row>
    <row r="9986" spans="1:31" ht="14.25" customHeight="1">
      <c r="A9986" s="1">
        <v>9985</v>
      </c>
      <c r="B9986" s="9" t="s">
        <v>6</v>
      </c>
      <c r="C9986" s="1" t="s">
        <v>8367</v>
      </c>
      <c r="D9986" s="1" t="s">
        <v>4774</v>
      </c>
      <c r="E9986" s="1" t="s">
        <v>788</v>
      </c>
      <c r="F9986" s="1" t="s">
        <v>24907</v>
      </c>
      <c r="G9986" s="14">
        <v>91999466944</v>
      </c>
      <c r="H9986" s="1" t="s">
        <v>15</v>
      </c>
      <c r="I9986" s="1" t="s">
        <v>62</v>
      </c>
      <c r="J9986" s="1" t="s">
        <v>70</v>
      </c>
      <c r="K9986" s="3" t="s">
        <v>42</v>
      </c>
      <c r="L9986" s="1" t="s">
        <v>70</v>
      </c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1"/>
      <c r="AA9986" s="1" t="s">
        <v>16</v>
      </c>
      <c r="AB9986" s="3" t="s">
        <v>12</v>
      </c>
      <c r="AC9986" s="23" t="s">
        <v>37802</v>
      </c>
      <c r="AD9986" s="23" t="s">
        <v>46891</v>
      </c>
      <c r="AE9986" t="s">
        <v>35399</v>
      </c>
    </row>
    <row r="9987" spans="1:31" ht="14.25" customHeight="1">
      <c r="A9987" s="1">
        <v>9986</v>
      </c>
      <c r="B9987" s="1" t="s">
        <v>54</v>
      </c>
      <c r="C9987" s="1" t="s">
        <v>8372</v>
      </c>
      <c r="D9987" s="1" t="s">
        <v>8373</v>
      </c>
      <c r="E9987" s="1" t="s">
        <v>139</v>
      </c>
      <c r="F9987" s="1" t="s">
        <v>24910</v>
      </c>
      <c r="G9987" s="14">
        <v>91449646416</v>
      </c>
      <c r="H9987" s="1" t="s">
        <v>37</v>
      </c>
      <c r="I9987" s="1" t="s">
        <v>41</v>
      </c>
      <c r="J9987" s="1" t="s">
        <v>70</v>
      </c>
      <c r="K9987" s="3" t="s">
        <v>42</v>
      </c>
      <c r="L9987" s="1" t="s">
        <v>70</v>
      </c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1"/>
      <c r="AA9987" s="1" t="s">
        <v>16</v>
      </c>
      <c r="AB9987" s="3" t="s">
        <v>12</v>
      </c>
      <c r="AC9987" s="23" t="s">
        <v>37802</v>
      </c>
      <c r="AD9987" s="23" t="s">
        <v>46892</v>
      </c>
      <c r="AE9987" t="s">
        <v>35410</v>
      </c>
    </row>
    <row r="9988" spans="1:31" ht="14.25" customHeight="1">
      <c r="A9988" s="1">
        <v>9987</v>
      </c>
      <c r="B9988" s="1" t="s">
        <v>54</v>
      </c>
      <c r="C9988" s="1" t="s">
        <v>8398</v>
      </c>
      <c r="D9988" s="1" t="s">
        <v>36</v>
      </c>
      <c r="E9988" s="1" t="s">
        <v>80</v>
      </c>
      <c r="F9988" s="1" t="s">
        <v>24923</v>
      </c>
      <c r="G9988" s="14">
        <v>9199946666</v>
      </c>
      <c r="H9988" s="1" t="s">
        <v>20</v>
      </c>
      <c r="I9988" s="1" t="s">
        <v>9</v>
      </c>
      <c r="J9988" s="1" t="s">
        <v>70</v>
      </c>
      <c r="K9988" s="3" t="s">
        <v>42</v>
      </c>
      <c r="L9988" s="1" t="s">
        <v>70</v>
      </c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1"/>
      <c r="AA9988" s="1" t="s">
        <v>16</v>
      </c>
      <c r="AB9988" s="3" t="s">
        <v>12</v>
      </c>
      <c r="AC9988" s="23" t="s">
        <v>37802</v>
      </c>
      <c r="AD9988" s="23" t="s">
        <v>46893</v>
      </c>
      <c r="AE9988" t="s">
        <v>35409</v>
      </c>
    </row>
    <row r="9989" spans="1:31" ht="14.25" customHeight="1">
      <c r="A9989" s="1">
        <v>9988</v>
      </c>
      <c r="B9989" s="1" t="s">
        <v>54</v>
      </c>
      <c r="C9989" s="1" t="s">
        <v>8408</v>
      </c>
      <c r="D9989" s="1" t="s">
        <v>1291</v>
      </c>
      <c r="E9989" s="1" t="s">
        <v>40</v>
      </c>
      <c r="F9989" s="1" t="s">
        <v>24928</v>
      </c>
      <c r="G9989" s="14">
        <v>9199099449</v>
      </c>
      <c r="H9989" s="1" t="s">
        <v>20</v>
      </c>
      <c r="I9989" s="1" t="s">
        <v>9</v>
      </c>
      <c r="J9989" s="1" t="s">
        <v>70</v>
      </c>
      <c r="K9989" s="3" t="s">
        <v>63</v>
      </c>
      <c r="L9989" s="1" t="s">
        <v>70</v>
      </c>
      <c r="M9989" s="3" t="s">
        <v>213</v>
      </c>
      <c r="N9989" s="3" t="s">
        <v>70</v>
      </c>
      <c r="O9989" s="3" t="s">
        <v>17</v>
      </c>
      <c r="P9989" s="3" t="s">
        <v>70</v>
      </c>
      <c r="Q9989" s="3" t="s">
        <v>42</v>
      </c>
      <c r="R9989" s="3" t="s">
        <v>70</v>
      </c>
      <c r="S9989" s="3" t="s">
        <v>27</v>
      </c>
      <c r="T9989" s="3" t="s">
        <v>70</v>
      </c>
      <c r="U9989" s="3" t="s">
        <v>117</v>
      </c>
      <c r="V9989" s="3" t="s">
        <v>70</v>
      </c>
      <c r="W9989" s="3" t="s">
        <v>178</v>
      </c>
      <c r="X9989" s="3" t="s">
        <v>70</v>
      </c>
      <c r="Y9989" s="3" t="s">
        <v>171</v>
      </c>
      <c r="Z9989" s="1" t="s">
        <v>70</v>
      </c>
      <c r="AA9989" s="1" t="s">
        <v>16</v>
      </c>
      <c r="AB9989" s="3" t="s">
        <v>12</v>
      </c>
      <c r="AC9989" s="23" t="s">
        <v>37802</v>
      </c>
      <c r="AD9989" s="23" t="s">
        <v>46894</v>
      </c>
      <c r="AE9989" t="s">
        <v>35394</v>
      </c>
    </row>
    <row r="9990" spans="1:31" ht="14.25" customHeight="1">
      <c r="A9990" s="1">
        <v>9989</v>
      </c>
      <c r="B9990" s="1" t="s">
        <v>54</v>
      </c>
      <c r="C9990" s="1" t="s">
        <v>8450</v>
      </c>
      <c r="D9990" s="1" t="s">
        <v>36028</v>
      </c>
      <c r="E9990" s="1" t="s">
        <v>36836</v>
      </c>
      <c r="F9990" s="1" t="s">
        <v>24952</v>
      </c>
      <c r="G9990" s="14">
        <v>9194614064</v>
      </c>
      <c r="H9990" s="1" t="s">
        <v>15</v>
      </c>
      <c r="I9990" s="1" t="s">
        <v>41</v>
      </c>
      <c r="J9990" s="1" t="s">
        <v>70</v>
      </c>
      <c r="K9990" s="3" t="s">
        <v>42</v>
      </c>
      <c r="L9990" s="1" t="s">
        <v>70</v>
      </c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1"/>
      <c r="AA9990" s="1" t="s">
        <v>16</v>
      </c>
      <c r="AB9990" s="3" t="s">
        <v>12</v>
      </c>
      <c r="AC9990" s="23" t="s">
        <v>37802</v>
      </c>
      <c r="AD9990" s="23" t="s">
        <v>46895</v>
      </c>
      <c r="AE9990" t="s">
        <v>35394</v>
      </c>
    </row>
    <row r="9991" spans="1:31" ht="14.25" customHeight="1">
      <c r="A9991" s="1">
        <v>9990</v>
      </c>
      <c r="B9991" s="9" t="s">
        <v>6</v>
      </c>
      <c r="C9991" s="1" t="s">
        <v>8462</v>
      </c>
      <c r="D9991" s="1" t="s">
        <v>386</v>
      </c>
      <c r="E9991" s="1" t="s">
        <v>8463</v>
      </c>
      <c r="F9991" s="1" t="s">
        <v>24956</v>
      </c>
      <c r="G9991" s="14">
        <v>9199499094</v>
      </c>
      <c r="H9991" s="1" t="s">
        <v>8</v>
      </c>
      <c r="I9991" s="1" t="s">
        <v>9</v>
      </c>
      <c r="J9991" s="1" t="s">
        <v>70</v>
      </c>
      <c r="K9991" s="3" t="s">
        <v>42</v>
      </c>
      <c r="L9991" s="1" t="s">
        <v>70</v>
      </c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1"/>
      <c r="AA9991" s="1" t="s">
        <v>16</v>
      </c>
      <c r="AB9991" s="3" t="s">
        <v>12</v>
      </c>
      <c r="AC9991" s="23" t="s">
        <v>37802</v>
      </c>
      <c r="AD9991" s="23" t="s">
        <v>41512</v>
      </c>
      <c r="AE9991" t="s">
        <v>35394</v>
      </c>
    </row>
    <row r="9992" spans="1:31" ht="14.25" customHeight="1">
      <c r="A9992" s="1">
        <v>9991</v>
      </c>
      <c r="B9992" s="1" t="s">
        <v>54</v>
      </c>
      <c r="C9992" s="1" t="s">
        <v>8467</v>
      </c>
      <c r="D9992" s="1" t="s">
        <v>2402</v>
      </c>
      <c r="E9992" s="1" t="s">
        <v>1725</v>
      </c>
      <c r="F9992" s="1" t="s">
        <v>24959</v>
      </c>
      <c r="G9992" s="14">
        <v>91944441494</v>
      </c>
      <c r="H9992" s="1" t="s">
        <v>20</v>
      </c>
      <c r="I9992" s="1" t="s">
        <v>9</v>
      </c>
      <c r="J9992" s="1" t="s">
        <v>70</v>
      </c>
      <c r="K9992" s="3" t="s">
        <v>42</v>
      </c>
      <c r="L9992" s="1" t="s">
        <v>70</v>
      </c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1"/>
      <c r="AA9992" s="1" t="s">
        <v>16</v>
      </c>
      <c r="AB9992" s="3" t="s">
        <v>12</v>
      </c>
      <c r="AC9992" s="23" t="s">
        <v>37802</v>
      </c>
      <c r="AD9992" s="23" t="s">
        <v>44599</v>
      </c>
      <c r="AE9992" t="s">
        <v>35394</v>
      </c>
    </row>
    <row r="9993" spans="1:31" ht="14.25" customHeight="1">
      <c r="A9993" s="1">
        <v>9992</v>
      </c>
      <c r="B9993" s="1" t="s">
        <v>54</v>
      </c>
      <c r="C9993" s="1" t="s">
        <v>8473</v>
      </c>
      <c r="D9993" s="1" t="s">
        <v>4417</v>
      </c>
      <c r="E9993" s="1" t="s">
        <v>102</v>
      </c>
      <c r="F9993" s="1" t="s">
        <v>24963</v>
      </c>
      <c r="G9993" s="14">
        <v>919444194401</v>
      </c>
      <c r="H9993" s="1" t="s">
        <v>20</v>
      </c>
      <c r="I9993" s="1" t="s">
        <v>41</v>
      </c>
      <c r="J9993" s="1" t="s">
        <v>70</v>
      </c>
      <c r="K9993" s="3" t="s">
        <v>42</v>
      </c>
      <c r="L9993" s="1" t="s">
        <v>70</v>
      </c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1"/>
      <c r="AA9993" s="1" t="s">
        <v>16</v>
      </c>
      <c r="AB9993" s="3" t="s">
        <v>12</v>
      </c>
      <c r="AC9993" s="23" t="s">
        <v>37802</v>
      </c>
      <c r="AD9993" s="23" t="s">
        <v>44238</v>
      </c>
      <c r="AE9993" t="s">
        <v>35410</v>
      </c>
    </row>
    <row r="9994" spans="1:31" ht="14.25" customHeight="1">
      <c r="A9994" s="1">
        <v>9993</v>
      </c>
      <c r="B9994" s="9" t="s">
        <v>6</v>
      </c>
      <c r="C9994" s="1" t="s">
        <v>8477</v>
      </c>
      <c r="D9994" s="1" t="s">
        <v>683</v>
      </c>
      <c r="E9994" s="1" t="s">
        <v>29</v>
      </c>
      <c r="F9994" s="1" t="s">
        <v>24965</v>
      </c>
      <c r="G9994" s="14">
        <v>9199944441</v>
      </c>
      <c r="H9994" s="1" t="s">
        <v>15</v>
      </c>
      <c r="I9994" s="1" t="s">
        <v>9</v>
      </c>
      <c r="J9994" s="1" t="s">
        <v>70</v>
      </c>
      <c r="K9994" s="3" t="s">
        <v>42</v>
      </c>
      <c r="L9994" s="1" t="s">
        <v>70</v>
      </c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1"/>
      <c r="AA9994" s="1" t="s">
        <v>16</v>
      </c>
      <c r="AB9994" s="3" t="s">
        <v>12</v>
      </c>
      <c r="AC9994" s="23" t="s">
        <v>37802</v>
      </c>
      <c r="AD9994" s="23" t="s">
        <v>46449</v>
      </c>
      <c r="AE9994" t="s">
        <v>35410</v>
      </c>
    </row>
    <row r="9995" spans="1:31" ht="14.25" customHeight="1">
      <c r="A9995" s="1">
        <v>9994</v>
      </c>
      <c r="B9995" s="1" t="s">
        <v>54</v>
      </c>
      <c r="C9995" s="1" t="s">
        <v>8481</v>
      </c>
      <c r="D9995" s="1" t="s">
        <v>812</v>
      </c>
      <c r="E9995" s="1" t="s">
        <v>19</v>
      </c>
      <c r="F9995" s="1" t="s">
        <v>24967</v>
      </c>
      <c r="G9995" s="14">
        <v>91961991910</v>
      </c>
      <c r="H9995" s="1" t="s">
        <v>8</v>
      </c>
      <c r="I9995" s="1" t="s">
        <v>41</v>
      </c>
      <c r="J9995" s="1" t="s">
        <v>70</v>
      </c>
      <c r="K9995" s="3" t="s">
        <v>42</v>
      </c>
      <c r="L9995" s="1" t="s">
        <v>70</v>
      </c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1"/>
      <c r="AA9995" s="1" t="s">
        <v>16</v>
      </c>
      <c r="AB9995" s="3" t="s">
        <v>12</v>
      </c>
      <c r="AC9995" s="23" t="s">
        <v>37802</v>
      </c>
      <c r="AD9995" s="23" t="s">
        <v>46896</v>
      </c>
      <c r="AE9995" t="s">
        <v>35410</v>
      </c>
    </row>
    <row r="9996" spans="1:31" ht="14.25" customHeight="1">
      <c r="A9996" s="1">
        <v>9995</v>
      </c>
      <c r="B9996" s="1" t="s">
        <v>54</v>
      </c>
      <c r="C9996" s="1" t="s">
        <v>8511</v>
      </c>
      <c r="D9996" s="1" t="s">
        <v>4597</v>
      </c>
      <c r="E9996" s="1" t="s">
        <v>37206</v>
      </c>
      <c r="F9996" s="1" t="s">
        <v>32011</v>
      </c>
      <c r="G9996" s="14">
        <v>914469441691</v>
      </c>
      <c r="H9996" s="1" t="s">
        <v>8</v>
      </c>
      <c r="I9996" s="1" t="s">
        <v>9</v>
      </c>
      <c r="J9996" s="1" t="s">
        <v>70</v>
      </c>
      <c r="K9996" s="3" t="s">
        <v>63</v>
      </c>
      <c r="L9996" s="1" t="s">
        <v>70</v>
      </c>
      <c r="M9996" s="3" t="s">
        <v>213</v>
      </c>
      <c r="N9996" s="3" t="s">
        <v>70</v>
      </c>
      <c r="O9996" s="3" t="s">
        <v>17</v>
      </c>
      <c r="P9996" s="3" t="s">
        <v>70</v>
      </c>
      <c r="Q9996" s="3" t="s">
        <v>42</v>
      </c>
      <c r="R9996" s="3" t="s">
        <v>70</v>
      </c>
      <c r="S9996" s="3" t="s">
        <v>27</v>
      </c>
      <c r="T9996" s="3" t="s">
        <v>70</v>
      </c>
      <c r="U9996" s="3" t="s">
        <v>117</v>
      </c>
      <c r="V9996" s="3" t="s">
        <v>70</v>
      </c>
      <c r="W9996" s="3" t="s">
        <v>178</v>
      </c>
      <c r="X9996" s="3" t="s">
        <v>70</v>
      </c>
      <c r="Y9996" s="3" t="s">
        <v>171</v>
      </c>
      <c r="Z9996" s="1" t="s">
        <v>70</v>
      </c>
      <c r="AA9996" s="1" t="s">
        <v>16</v>
      </c>
      <c r="AB9996" s="3" t="s">
        <v>12</v>
      </c>
      <c r="AC9996" s="23" t="s">
        <v>37802</v>
      </c>
      <c r="AD9996" s="23" t="s">
        <v>46897</v>
      </c>
      <c r="AE9996" t="s">
        <v>35409</v>
      </c>
    </row>
    <row r="9997" spans="1:31" ht="14.25" customHeight="1">
      <c r="A9997" s="1">
        <v>9996</v>
      </c>
      <c r="B9997" s="1" t="s">
        <v>54</v>
      </c>
      <c r="C9997" s="1" t="s">
        <v>8516</v>
      </c>
      <c r="D9997" s="1" t="s">
        <v>3940</v>
      </c>
      <c r="E9997" s="1" t="s">
        <v>8517</v>
      </c>
      <c r="F9997" s="1" t="s">
        <v>24984</v>
      </c>
      <c r="G9997" s="14">
        <v>919944044</v>
      </c>
      <c r="H9997" s="1" t="s">
        <v>15</v>
      </c>
      <c r="I9997" s="1" t="s">
        <v>9</v>
      </c>
      <c r="J9997" s="1" t="s">
        <v>70</v>
      </c>
      <c r="K9997" s="3" t="s">
        <v>42</v>
      </c>
      <c r="L9997" s="1" t="s">
        <v>70</v>
      </c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1"/>
      <c r="AA9997" s="1" t="s">
        <v>16</v>
      </c>
      <c r="AB9997" s="3" t="s">
        <v>12</v>
      </c>
      <c r="AC9997" s="23" t="s">
        <v>37802</v>
      </c>
      <c r="AD9997" s="23" t="s">
        <v>43355</v>
      </c>
      <c r="AE9997" t="s">
        <v>35394</v>
      </c>
    </row>
    <row r="9998" spans="1:31" ht="14.25" customHeight="1">
      <c r="A9998" s="1">
        <v>9997</v>
      </c>
      <c r="B9998" s="1" t="s">
        <v>54</v>
      </c>
      <c r="C9998" s="1" t="s">
        <v>8521</v>
      </c>
      <c r="D9998" s="1" t="s">
        <v>3952</v>
      </c>
      <c r="E9998" s="1" t="s">
        <v>40</v>
      </c>
      <c r="F9998" s="1" t="s">
        <v>24987</v>
      </c>
      <c r="G9998" s="14">
        <v>91990999604</v>
      </c>
      <c r="H9998" s="1" t="s">
        <v>20</v>
      </c>
      <c r="I9998" s="1" t="s">
        <v>9</v>
      </c>
      <c r="J9998" s="1" t="s">
        <v>70</v>
      </c>
      <c r="K9998" s="3" t="s">
        <v>17</v>
      </c>
      <c r="L9998" s="1" t="s">
        <v>70</v>
      </c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1"/>
      <c r="AA9998" s="1" t="s">
        <v>16</v>
      </c>
      <c r="AB9998" s="3" t="s">
        <v>12</v>
      </c>
      <c r="AC9998" s="23" t="s">
        <v>37802</v>
      </c>
      <c r="AD9998" s="23" t="s">
        <v>46898</v>
      </c>
      <c r="AE9998" t="s">
        <v>35409</v>
      </c>
    </row>
    <row r="9999" spans="1:31" ht="14.25" customHeight="1">
      <c r="A9999" s="1">
        <v>9998</v>
      </c>
      <c r="B9999" s="9" t="s">
        <v>6</v>
      </c>
      <c r="C9999" s="1" t="s">
        <v>8535</v>
      </c>
      <c r="D9999" s="1" t="s">
        <v>2667</v>
      </c>
      <c r="E9999" s="1" t="s">
        <v>139</v>
      </c>
      <c r="F9999" s="1" t="s">
        <v>24994</v>
      </c>
      <c r="G9999" s="14">
        <v>91944600694</v>
      </c>
      <c r="H9999" s="1" t="s">
        <v>8</v>
      </c>
      <c r="I9999" s="1" t="s">
        <v>33</v>
      </c>
      <c r="J9999" s="1" t="s">
        <v>70</v>
      </c>
      <c r="K9999" s="3" t="s">
        <v>42</v>
      </c>
      <c r="L9999" s="1" t="s">
        <v>70</v>
      </c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1"/>
      <c r="AA9999" s="1" t="s">
        <v>16</v>
      </c>
      <c r="AB9999" s="3" t="s">
        <v>12</v>
      </c>
      <c r="AC9999" s="23" t="s">
        <v>37802</v>
      </c>
      <c r="AD9999" s="23" t="s">
        <v>46899</v>
      </c>
      <c r="AE9999" t="s">
        <v>35394</v>
      </c>
    </row>
    <row r="10000" spans="1:31" ht="14.25" customHeight="1">
      <c r="A10000" s="1">
        <v>9999</v>
      </c>
      <c r="B10000" s="9" t="s">
        <v>6</v>
      </c>
      <c r="C10000" s="1" t="s">
        <v>8541</v>
      </c>
      <c r="D10000" s="1" t="s">
        <v>522</v>
      </c>
      <c r="E10000" s="1" t="s">
        <v>40</v>
      </c>
      <c r="F10000" s="1" t="s">
        <v>24996</v>
      </c>
      <c r="G10000" s="14">
        <v>919444644660</v>
      </c>
      <c r="H10000" s="1" t="s">
        <v>8</v>
      </c>
      <c r="I10000" s="1" t="s">
        <v>41</v>
      </c>
      <c r="J10000" s="1" t="s">
        <v>70</v>
      </c>
      <c r="K10000" s="3" t="s">
        <v>42</v>
      </c>
      <c r="L10000" s="1" t="s">
        <v>70</v>
      </c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1"/>
      <c r="AA10000" s="1" t="s">
        <v>16</v>
      </c>
      <c r="AB10000" s="3" t="s">
        <v>12</v>
      </c>
      <c r="AC10000" s="23" t="s">
        <v>37802</v>
      </c>
      <c r="AD10000" s="23" t="s">
        <v>38921</v>
      </c>
      <c r="AE10000" t="s">
        <v>35394</v>
      </c>
    </row>
    <row r="10001" spans="1:31" ht="14.25" customHeight="1">
      <c r="A10001" s="1">
        <v>10000</v>
      </c>
      <c r="B10001" s="1" t="s">
        <v>54</v>
      </c>
      <c r="C10001" s="1" t="s">
        <v>8543</v>
      </c>
      <c r="D10001" s="1" t="s">
        <v>16341</v>
      </c>
      <c r="E10001" s="1" t="s">
        <v>8489</v>
      </c>
      <c r="F10001" s="1" t="s">
        <v>24998</v>
      </c>
      <c r="G10001" s="14">
        <v>91961044064</v>
      </c>
      <c r="H10001" s="1" t="s">
        <v>15</v>
      </c>
      <c r="I10001" s="1" t="s">
        <v>41</v>
      </c>
      <c r="J10001" s="1" t="s">
        <v>70</v>
      </c>
      <c r="K10001" s="3" t="s">
        <v>42</v>
      </c>
      <c r="L10001" s="1" t="s">
        <v>70</v>
      </c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1"/>
      <c r="AA10001" s="1" t="s">
        <v>16</v>
      </c>
      <c r="AB10001" s="3" t="s">
        <v>12</v>
      </c>
      <c r="AC10001" s="23" t="s">
        <v>37802</v>
      </c>
      <c r="AD10001" s="23" t="s">
        <v>46900</v>
      </c>
      <c r="AE10001" t="s">
        <v>35409</v>
      </c>
    </row>
    <row r="10002" spans="1:31" ht="14.25" customHeight="1">
      <c r="A10002" s="1">
        <v>10001</v>
      </c>
      <c r="B10002" s="1" t="s">
        <v>54</v>
      </c>
      <c r="C10002" s="1" t="s">
        <v>8560</v>
      </c>
      <c r="D10002" s="1" t="s">
        <v>486</v>
      </c>
      <c r="E10002" s="1" t="s">
        <v>5573</v>
      </c>
      <c r="F10002" s="1" t="s">
        <v>8561</v>
      </c>
      <c r="G10002" s="14">
        <v>91949441900</v>
      </c>
      <c r="H10002" s="1" t="s">
        <v>20</v>
      </c>
      <c r="I10002" s="1" t="s">
        <v>9</v>
      </c>
      <c r="J10002" s="1" t="s">
        <v>70</v>
      </c>
      <c r="K10002" s="3" t="s">
        <v>42</v>
      </c>
      <c r="L10002" s="1" t="s">
        <v>70</v>
      </c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1"/>
      <c r="AA10002" s="1" t="s">
        <v>16</v>
      </c>
      <c r="AB10002" s="3" t="s">
        <v>12</v>
      </c>
      <c r="AC10002" s="23" t="s">
        <v>37802</v>
      </c>
      <c r="AD10002" s="23" t="s">
        <v>44070</v>
      </c>
      <c r="AE10002" t="s">
        <v>35409</v>
      </c>
    </row>
    <row r="10003" spans="1:31" ht="14.25" customHeight="1">
      <c r="A10003" s="1">
        <v>10002</v>
      </c>
      <c r="B10003" s="1" t="s">
        <v>54</v>
      </c>
      <c r="C10003" s="1" t="s">
        <v>8591</v>
      </c>
      <c r="D10003" s="1" t="s">
        <v>8592</v>
      </c>
      <c r="E10003" s="1" t="s">
        <v>3179</v>
      </c>
      <c r="F10003" s="1" t="s">
        <v>32025</v>
      </c>
      <c r="G10003" s="14">
        <v>91944649444</v>
      </c>
      <c r="H10003" s="1" t="s">
        <v>8</v>
      </c>
      <c r="I10003" s="1" t="s">
        <v>9</v>
      </c>
      <c r="J10003" s="1" t="s">
        <v>70</v>
      </c>
      <c r="K10003" s="3" t="s">
        <v>27</v>
      </c>
      <c r="L10003" s="1" t="s">
        <v>70</v>
      </c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1"/>
      <c r="AA10003" s="1" t="s">
        <v>16</v>
      </c>
      <c r="AB10003" s="3" t="s">
        <v>12</v>
      </c>
      <c r="AC10003" s="23" t="s">
        <v>37802</v>
      </c>
      <c r="AD10003" s="23" t="s">
        <v>46901</v>
      </c>
      <c r="AE10003" t="s">
        <v>35399</v>
      </c>
    </row>
    <row r="10004" spans="1:31" ht="14.25" customHeight="1">
      <c r="A10004" s="1">
        <v>10003</v>
      </c>
      <c r="B10004" s="1" t="s">
        <v>54</v>
      </c>
      <c r="C10004" s="1" t="s">
        <v>8605</v>
      </c>
      <c r="D10004" s="1" t="s">
        <v>58</v>
      </c>
      <c r="E10004" s="1" t="s">
        <v>16046</v>
      </c>
      <c r="F10004" s="1" t="s">
        <v>34200</v>
      </c>
      <c r="G10004" s="14">
        <v>91046691091</v>
      </c>
      <c r="H10004" s="1" t="s">
        <v>8</v>
      </c>
      <c r="I10004" s="1" t="s">
        <v>9</v>
      </c>
      <c r="J10004" s="1" t="s">
        <v>70</v>
      </c>
      <c r="K10004" s="3" t="s">
        <v>42</v>
      </c>
      <c r="L10004" s="1" t="s">
        <v>70</v>
      </c>
      <c r="M10004" s="3" t="s">
        <v>27</v>
      </c>
      <c r="N10004" s="3" t="s">
        <v>70</v>
      </c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1"/>
      <c r="AA10004" s="1" t="s">
        <v>16</v>
      </c>
      <c r="AB10004" s="3" t="s">
        <v>12</v>
      </c>
      <c r="AC10004" s="23" t="s">
        <v>37802</v>
      </c>
      <c r="AD10004" s="23" t="s">
        <v>41519</v>
      </c>
      <c r="AE10004" t="s">
        <v>35410</v>
      </c>
    </row>
    <row r="10005" spans="1:31" ht="14.25" customHeight="1">
      <c r="A10005" s="1">
        <v>10004</v>
      </c>
      <c r="B10005" s="9" t="s">
        <v>6</v>
      </c>
      <c r="C10005" s="1" t="s">
        <v>8613</v>
      </c>
      <c r="D10005" s="1" t="s">
        <v>2412</v>
      </c>
      <c r="E10005" s="1" t="s">
        <v>8614</v>
      </c>
      <c r="F10005" s="1" t="s">
        <v>25024</v>
      </c>
      <c r="G10005" s="14">
        <v>91946466444</v>
      </c>
      <c r="H10005" s="1" t="s">
        <v>8</v>
      </c>
      <c r="I10005" s="1" t="s">
        <v>9</v>
      </c>
      <c r="J10005" s="1" t="s">
        <v>70</v>
      </c>
      <c r="K10005" s="3" t="s">
        <v>27</v>
      </c>
      <c r="L10005" s="1" t="s">
        <v>70</v>
      </c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1"/>
      <c r="AA10005" s="1" t="s">
        <v>16</v>
      </c>
      <c r="AB10005" s="3" t="s">
        <v>12</v>
      </c>
      <c r="AC10005" s="23" t="s">
        <v>37802</v>
      </c>
      <c r="AD10005" s="23" t="s">
        <v>46902</v>
      </c>
      <c r="AE10005" t="s">
        <v>35394</v>
      </c>
    </row>
    <row r="10006" spans="1:31" ht="14.25" customHeight="1">
      <c r="A10006" s="1">
        <v>10005</v>
      </c>
      <c r="B10006" s="9" t="s">
        <v>6</v>
      </c>
      <c r="C10006" s="1" t="s">
        <v>8640</v>
      </c>
      <c r="D10006" s="1" t="s">
        <v>610</v>
      </c>
      <c r="E10006" s="1" t="s">
        <v>5403</v>
      </c>
      <c r="F10006" s="1" t="s">
        <v>32029</v>
      </c>
      <c r="G10006" s="14">
        <v>919446694444</v>
      </c>
      <c r="H10006" s="1" t="s">
        <v>8</v>
      </c>
      <c r="I10006" s="1" t="s">
        <v>62</v>
      </c>
      <c r="J10006" s="1" t="s">
        <v>70</v>
      </c>
      <c r="K10006" s="3" t="s">
        <v>42</v>
      </c>
      <c r="L10006" s="1" t="s">
        <v>70</v>
      </c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1"/>
      <c r="AA10006" s="1" t="s">
        <v>16</v>
      </c>
      <c r="AB10006" s="3" t="s">
        <v>12</v>
      </c>
      <c r="AC10006" s="23" t="s">
        <v>37802</v>
      </c>
      <c r="AD10006" s="23" t="s">
        <v>43363</v>
      </c>
      <c r="AE10006" t="s">
        <v>35399</v>
      </c>
    </row>
    <row r="10007" spans="1:31" ht="14.25" customHeight="1">
      <c r="A10007" s="1">
        <v>10006</v>
      </c>
      <c r="B10007" s="9" t="s">
        <v>6</v>
      </c>
      <c r="C10007" s="1" t="s">
        <v>8662</v>
      </c>
      <c r="D10007" s="1" t="s">
        <v>1799</v>
      </c>
      <c r="E10007" s="1" t="s">
        <v>139</v>
      </c>
      <c r="F10007" s="1" t="s">
        <v>8663</v>
      </c>
      <c r="G10007" s="14">
        <v>919446466904</v>
      </c>
      <c r="H10007" s="1" t="s">
        <v>37</v>
      </c>
      <c r="I10007" s="1" t="s">
        <v>9</v>
      </c>
      <c r="J10007" s="1" t="s">
        <v>70</v>
      </c>
      <c r="K10007" s="3" t="s">
        <v>171</v>
      </c>
      <c r="L10007" s="1" t="s">
        <v>70</v>
      </c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1"/>
      <c r="AA10007" s="1" t="s">
        <v>16</v>
      </c>
      <c r="AB10007" s="3" t="s">
        <v>12</v>
      </c>
      <c r="AC10007" s="23" t="s">
        <v>37802</v>
      </c>
      <c r="AD10007" s="23" t="s">
        <v>46903</v>
      </c>
      <c r="AE10007" t="s">
        <v>35410</v>
      </c>
    </row>
    <row r="10008" spans="1:31" ht="14.25" customHeight="1">
      <c r="A10008" s="1">
        <v>10007</v>
      </c>
      <c r="B10008" s="1" t="s">
        <v>54</v>
      </c>
      <c r="C10008" s="1" t="s">
        <v>8671</v>
      </c>
      <c r="D10008" s="1" t="s">
        <v>36029</v>
      </c>
      <c r="E10008" s="1" t="s">
        <v>2843</v>
      </c>
      <c r="F10008" s="1" t="s">
        <v>25049</v>
      </c>
      <c r="G10008" s="14">
        <v>919446099649</v>
      </c>
      <c r="H10008" s="1" t="s">
        <v>8</v>
      </c>
      <c r="I10008" s="1" t="s">
        <v>37779</v>
      </c>
      <c r="J10008" s="1" t="s">
        <v>70</v>
      </c>
      <c r="K10008" s="3" t="s">
        <v>17</v>
      </c>
      <c r="L10008" s="1" t="s">
        <v>70</v>
      </c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1"/>
      <c r="AA10008" s="1" t="s">
        <v>11</v>
      </c>
      <c r="AB10008" s="3" t="s">
        <v>13</v>
      </c>
      <c r="AC10008" s="23" t="s">
        <v>37802</v>
      </c>
      <c r="AD10008" s="23" t="s">
        <v>46904</v>
      </c>
      <c r="AE10008" t="s">
        <v>35410</v>
      </c>
    </row>
    <row r="10009" spans="1:31" ht="14.25" customHeight="1">
      <c r="A10009" s="1">
        <v>10008</v>
      </c>
      <c r="B10009" s="1" t="s">
        <v>54</v>
      </c>
      <c r="C10009" s="1" t="s">
        <v>8685</v>
      </c>
      <c r="D10009" s="1" t="s">
        <v>36030</v>
      </c>
      <c r="E10009" s="1" t="s">
        <v>87</v>
      </c>
      <c r="F10009" s="1" t="s">
        <v>25055</v>
      </c>
      <c r="G10009" s="14">
        <v>91964194091</v>
      </c>
      <c r="H10009" s="1" t="s">
        <v>20</v>
      </c>
      <c r="I10009" s="1" t="s">
        <v>62</v>
      </c>
      <c r="J10009" s="1" t="s">
        <v>70</v>
      </c>
      <c r="K10009" s="3" t="s">
        <v>42</v>
      </c>
      <c r="L10009" s="1" t="s">
        <v>70</v>
      </c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1"/>
      <c r="AA10009" s="1" t="s">
        <v>16</v>
      </c>
      <c r="AB10009" s="3" t="s">
        <v>12</v>
      </c>
      <c r="AC10009" s="23" t="s">
        <v>37802</v>
      </c>
      <c r="AD10009" s="23" t="s">
        <v>46905</v>
      </c>
      <c r="AE10009" t="s">
        <v>35394</v>
      </c>
    </row>
    <row r="10010" spans="1:31" ht="14.25" customHeight="1">
      <c r="A10010" s="1">
        <v>10009</v>
      </c>
      <c r="B10010" s="9" t="s">
        <v>6</v>
      </c>
      <c r="C10010" s="1" t="s">
        <v>8686</v>
      </c>
      <c r="D10010" s="1" t="s">
        <v>2652</v>
      </c>
      <c r="E10010" s="1" t="s">
        <v>40</v>
      </c>
      <c r="F10010" s="1" t="s">
        <v>32038</v>
      </c>
      <c r="G10010" s="14">
        <v>919446401416</v>
      </c>
      <c r="H10010" s="1" t="s">
        <v>132</v>
      </c>
      <c r="I10010" s="1" t="s">
        <v>41</v>
      </c>
      <c r="J10010" s="1" t="s">
        <v>70</v>
      </c>
      <c r="K10010" s="3" t="s">
        <v>42</v>
      </c>
      <c r="L10010" s="1" t="s">
        <v>70</v>
      </c>
      <c r="M10010" s="3" t="s">
        <v>178</v>
      </c>
      <c r="N10010" s="3" t="s">
        <v>70</v>
      </c>
      <c r="O10010" s="3" t="s">
        <v>171</v>
      </c>
      <c r="P10010" s="3" t="s">
        <v>70</v>
      </c>
      <c r="Q10010" s="3"/>
      <c r="R10010" s="3"/>
      <c r="S10010" s="3"/>
      <c r="T10010" s="3"/>
      <c r="U10010" s="3"/>
      <c r="V10010" s="3"/>
      <c r="W10010" s="3"/>
      <c r="X10010" s="3"/>
      <c r="Y10010" s="3"/>
      <c r="Z10010" s="1"/>
      <c r="AA10010" s="1" t="s">
        <v>16</v>
      </c>
      <c r="AB10010" s="3" t="s">
        <v>12</v>
      </c>
      <c r="AC10010" s="23" t="s">
        <v>37802</v>
      </c>
      <c r="AD10010" s="23" t="s">
        <v>46906</v>
      </c>
      <c r="AE10010" t="s">
        <v>35399</v>
      </c>
    </row>
    <row r="10011" spans="1:31" ht="14.25" customHeight="1">
      <c r="A10011" s="1">
        <v>10010</v>
      </c>
      <c r="B10011" s="9" t="s">
        <v>6</v>
      </c>
      <c r="C10011" s="1" t="s">
        <v>8689</v>
      </c>
      <c r="D10011" s="1" t="s">
        <v>65</v>
      </c>
      <c r="E10011" s="1" t="s">
        <v>40</v>
      </c>
      <c r="F10011" s="1" t="s">
        <v>25056</v>
      </c>
      <c r="G10011" s="14">
        <v>9194496166</v>
      </c>
      <c r="H10011" s="1" t="s">
        <v>8</v>
      </c>
      <c r="I10011" s="1" t="s">
        <v>41</v>
      </c>
      <c r="J10011" s="1" t="s">
        <v>70</v>
      </c>
      <c r="K10011" s="3" t="s">
        <v>42</v>
      </c>
      <c r="L10011" s="1" t="s">
        <v>70</v>
      </c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1"/>
      <c r="AA10011" s="1" t="s">
        <v>16</v>
      </c>
      <c r="AB10011" s="3" t="s">
        <v>12</v>
      </c>
      <c r="AC10011" s="23" t="s">
        <v>37802</v>
      </c>
      <c r="AD10011" s="23" t="s">
        <v>39147</v>
      </c>
      <c r="AE10011" t="s">
        <v>35394</v>
      </c>
    </row>
    <row r="10012" spans="1:31" ht="14.25" customHeight="1">
      <c r="A10012" s="1">
        <v>10011</v>
      </c>
      <c r="B10012" s="1" t="s">
        <v>54</v>
      </c>
      <c r="C10012" s="1" t="s">
        <v>8693</v>
      </c>
      <c r="D10012" s="1" t="s">
        <v>12294</v>
      </c>
      <c r="E10012" s="1" t="s">
        <v>19</v>
      </c>
      <c r="F10012" s="1" t="s">
        <v>32039</v>
      </c>
      <c r="G10012" s="14">
        <v>9166946094</v>
      </c>
      <c r="H10012" s="1" t="s">
        <v>37</v>
      </c>
      <c r="I10012" s="1" t="s">
        <v>9</v>
      </c>
      <c r="J10012" s="1" t="s">
        <v>70</v>
      </c>
      <c r="K10012" s="3" t="s">
        <v>42</v>
      </c>
      <c r="L10012" s="1" t="s">
        <v>70</v>
      </c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1"/>
      <c r="AA10012" s="1" t="s">
        <v>16</v>
      </c>
      <c r="AB10012" s="3" t="s">
        <v>12</v>
      </c>
      <c r="AC10012" s="23" t="s">
        <v>37802</v>
      </c>
      <c r="AD10012" s="23" t="s">
        <v>46907</v>
      </c>
      <c r="AE10012" t="s">
        <v>35409</v>
      </c>
    </row>
    <row r="10013" spans="1:31" ht="14.25" customHeight="1">
      <c r="A10013" s="1">
        <v>10012</v>
      </c>
      <c r="B10013" s="1" t="s">
        <v>54</v>
      </c>
      <c r="C10013" s="1" t="s">
        <v>8712</v>
      </c>
      <c r="D10013" s="1" t="s">
        <v>39</v>
      </c>
      <c r="E10013" s="1" t="s">
        <v>131</v>
      </c>
      <c r="F10013" s="1" t="s">
        <v>25069</v>
      </c>
      <c r="G10013" s="14">
        <v>9144040444</v>
      </c>
      <c r="H10013" s="1" t="s">
        <v>20</v>
      </c>
      <c r="I10013" s="1" t="s">
        <v>41</v>
      </c>
      <c r="J10013" s="1" t="s">
        <v>70</v>
      </c>
      <c r="K10013" s="3" t="s">
        <v>63</v>
      </c>
      <c r="L10013" s="1" t="s">
        <v>70</v>
      </c>
      <c r="M10013" s="3" t="s">
        <v>213</v>
      </c>
      <c r="N10013" s="3" t="s">
        <v>70</v>
      </c>
      <c r="O10013" s="3" t="s">
        <v>17</v>
      </c>
      <c r="P10013" s="3" t="s">
        <v>70</v>
      </c>
      <c r="Q10013" s="3" t="s">
        <v>42</v>
      </c>
      <c r="R10013" s="3" t="s">
        <v>70</v>
      </c>
      <c r="S10013" s="3" t="s">
        <v>27</v>
      </c>
      <c r="T10013" s="3" t="s">
        <v>70</v>
      </c>
      <c r="U10013" s="3" t="s">
        <v>117</v>
      </c>
      <c r="V10013" s="3" t="s">
        <v>70</v>
      </c>
      <c r="W10013" s="3" t="s">
        <v>178</v>
      </c>
      <c r="X10013" s="3" t="s">
        <v>70</v>
      </c>
      <c r="Y10013" s="3" t="s">
        <v>171</v>
      </c>
      <c r="Z10013" s="1" t="s">
        <v>70</v>
      </c>
      <c r="AA10013" s="1" t="s">
        <v>16</v>
      </c>
      <c r="AB10013" s="3" t="s">
        <v>12</v>
      </c>
      <c r="AC10013" s="23" t="s">
        <v>37802</v>
      </c>
      <c r="AD10013" s="23" t="s">
        <v>46908</v>
      </c>
      <c r="AE10013" t="s">
        <v>35399</v>
      </c>
    </row>
    <row r="10014" spans="1:31" ht="14.25" customHeight="1">
      <c r="A10014" s="1">
        <v>10013</v>
      </c>
      <c r="B10014" s="9" t="s">
        <v>6</v>
      </c>
      <c r="C10014" s="1" t="s">
        <v>8728</v>
      </c>
      <c r="D10014" s="1" t="s">
        <v>1248</v>
      </c>
      <c r="E10014" s="1" t="s">
        <v>1577</v>
      </c>
      <c r="F10014" s="1" t="s">
        <v>25076</v>
      </c>
      <c r="G10014" s="14">
        <v>91944619160</v>
      </c>
      <c r="H10014" s="1" t="s">
        <v>132</v>
      </c>
      <c r="I10014" s="1" t="s">
        <v>41</v>
      </c>
      <c r="J10014" s="1" t="s">
        <v>70</v>
      </c>
      <c r="K10014" s="3" t="s">
        <v>42</v>
      </c>
      <c r="L10014" s="1" t="s">
        <v>70</v>
      </c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1"/>
      <c r="AA10014" s="1" t="s">
        <v>16</v>
      </c>
      <c r="AB10014" s="3" t="s">
        <v>12</v>
      </c>
      <c r="AC10014" s="23" t="s">
        <v>37802</v>
      </c>
      <c r="AD10014" s="23" t="s">
        <v>46909</v>
      </c>
      <c r="AE10014" t="s">
        <v>35409</v>
      </c>
    </row>
    <row r="10015" spans="1:31" ht="14.25" customHeight="1">
      <c r="A10015" s="1">
        <v>10014</v>
      </c>
      <c r="B10015" s="1" t="s">
        <v>54</v>
      </c>
      <c r="C10015" s="1" t="s">
        <v>8730</v>
      </c>
      <c r="D10015" s="1" t="s">
        <v>2880</v>
      </c>
      <c r="E10015" s="1" t="s">
        <v>9214</v>
      </c>
      <c r="F10015" s="1" t="s">
        <v>25078</v>
      </c>
      <c r="G10015" s="14">
        <v>9149064416</v>
      </c>
      <c r="H10015" s="1" t="s">
        <v>8</v>
      </c>
      <c r="I10015" s="1" t="s">
        <v>9</v>
      </c>
      <c r="J10015" s="1" t="s">
        <v>70</v>
      </c>
      <c r="K10015" s="3" t="s">
        <v>17</v>
      </c>
      <c r="L10015" s="1" t="s">
        <v>70</v>
      </c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1"/>
      <c r="AA10015" s="1" t="s">
        <v>11</v>
      </c>
      <c r="AB10015" s="3" t="s">
        <v>56</v>
      </c>
      <c r="AC10015" s="23" t="s">
        <v>37802</v>
      </c>
      <c r="AD10015" s="23" t="s">
        <v>46910</v>
      </c>
      <c r="AE10015" t="s">
        <v>35399</v>
      </c>
    </row>
    <row r="10016" spans="1:31" ht="14.25" customHeight="1">
      <c r="A10016" s="1">
        <v>10015</v>
      </c>
      <c r="B10016" s="9" t="s">
        <v>6</v>
      </c>
      <c r="C10016" s="1" t="s">
        <v>8731</v>
      </c>
      <c r="D10016" s="1" t="s">
        <v>332</v>
      </c>
      <c r="E10016" s="1" t="s">
        <v>2302</v>
      </c>
      <c r="F10016" s="1" t="s">
        <v>25079</v>
      </c>
      <c r="G10016" s="14">
        <v>91909949446</v>
      </c>
      <c r="H10016" s="1" t="s">
        <v>8</v>
      </c>
      <c r="I10016" s="1" t="s">
        <v>41</v>
      </c>
      <c r="J10016" s="1" t="s">
        <v>70</v>
      </c>
      <c r="K10016" s="3" t="s">
        <v>63</v>
      </c>
      <c r="L10016" s="1" t="s">
        <v>70</v>
      </c>
      <c r="M10016" s="3" t="s">
        <v>213</v>
      </c>
      <c r="N10016" s="3" t="s">
        <v>70</v>
      </c>
      <c r="O10016" s="3" t="s">
        <v>17</v>
      </c>
      <c r="P10016" s="3" t="s">
        <v>70</v>
      </c>
      <c r="Q10016" s="3" t="s">
        <v>42</v>
      </c>
      <c r="R10016" s="3" t="s">
        <v>70</v>
      </c>
      <c r="S10016" s="3" t="s">
        <v>27</v>
      </c>
      <c r="T10016" s="3" t="s">
        <v>70</v>
      </c>
      <c r="U10016" s="3" t="s">
        <v>117</v>
      </c>
      <c r="V10016" s="3" t="s">
        <v>70</v>
      </c>
      <c r="W10016" s="3" t="s">
        <v>178</v>
      </c>
      <c r="X10016" s="3" t="s">
        <v>70</v>
      </c>
      <c r="Y10016" s="3" t="s">
        <v>171</v>
      </c>
      <c r="Z10016" s="1" t="s">
        <v>70</v>
      </c>
      <c r="AA10016" s="1" t="s">
        <v>16</v>
      </c>
      <c r="AB10016" s="3" t="s">
        <v>12</v>
      </c>
      <c r="AC10016" s="23" t="s">
        <v>37802</v>
      </c>
      <c r="AD10016" s="23" t="s">
        <v>46910</v>
      </c>
      <c r="AE10016" t="s">
        <v>35410</v>
      </c>
    </row>
    <row r="10017" spans="1:31" ht="14.25" customHeight="1">
      <c r="A10017" s="1">
        <v>10016</v>
      </c>
      <c r="B10017" s="9" t="s">
        <v>6</v>
      </c>
      <c r="C10017" s="1" t="s">
        <v>8735</v>
      </c>
      <c r="D10017" s="1" t="s">
        <v>3248</v>
      </c>
      <c r="E10017" s="1" t="s">
        <v>308</v>
      </c>
      <c r="F10017" s="1" t="s">
        <v>25083</v>
      </c>
      <c r="G10017" s="14">
        <v>919994144964</v>
      </c>
      <c r="H10017" s="1" t="s">
        <v>8</v>
      </c>
      <c r="I10017" s="1" t="s">
        <v>41</v>
      </c>
      <c r="J10017" s="1" t="s">
        <v>70</v>
      </c>
      <c r="K10017" s="3" t="s">
        <v>42</v>
      </c>
      <c r="L10017" s="1" t="s">
        <v>70</v>
      </c>
      <c r="M10017" s="3" t="s">
        <v>27</v>
      </c>
      <c r="N10017" s="3" t="s">
        <v>70</v>
      </c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1"/>
      <c r="AA10017" s="1" t="s">
        <v>16</v>
      </c>
      <c r="AB10017" s="3" t="s">
        <v>12</v>
      </c>
      <c r="AC10017" s="23" t="s">
        <v>37802</v>
      </c>
      <c r="AD10017" s="23" t="s">
        <v>46911</v>
      </c>
      <c r="AE10017" t="s">
        <v>35399</v>
      </c>
    </row>
    <row r="10018" spans="1:31" ht="14.25" customHeight="1">
      <c r="A10018" s="1">
        <v>10017</v>
      </c>
      <c r="B10018" s="1" t="s">
        <v>54</v>
      </c>
      <c r="C10018" s="1" t="s">
        <v>8769</v>
      </c>
      <c r="D10018" s="1" t="s">
        <v>1631</v>
      </c>
      <c r="E10018" s="1" t="s">
        <v>37207</v>
      </c>
      <c r="F10018" s="1" t="s">
        <v>32046</v>
      </c>
      <c r="G10018" s="14">
        <v>919446646944</v>
      </c>
      <c r="H10018" s="1" t="s">
        <v>20</v>
      </c>
      <c r="I10018" s="1" t="s">
        <v>37779</v>
      </c>
      <c r="J10018" s="1" t="s">
        <v>70</v>
      </c>
      <c r="K10018" s="3" t="s">
        <v>63</v>
      </c>
      <c r="L10018" s="1" t="s">
        <v>70</v>
      </c>
      <c r="M10018" s="3" t="s">
        <v>213</v>
      </c>
      <c r="N10018" s="3" t="s">
        <v>70</v>
      </c>
      <c r="O10018" s="3" t="s">
        <v>17</v>
      </c>
      <c r="P10018" s="3" t="s">
        <v>70</v>
      </c>
      <c r="Q10018" s="3" t="s">
        <v>42</v>
      </c>
      <c r="R10018" s="3" t="s">
        <v>70</v>
      </c>
      <c r="S10018" s="3" t="s">
        <v>27</v>
      </c>
      <c r="T10018" s="3" t="s">
        <v>70</v>
      </c>
      <c r="U10018" s="3" t="s">
        <v>117</v>
      </c>
      <c r="V10018" s="3" t="s">
        <v>70</v>
      </c>
      <c r="W10018" s="3" t="s">
        <v>178</v>
      </c>
      <c r="X10018" s="3" t="s">
        <v>70</v>
      </c>
      <c r="Y10018" s="3" t="s">
        <v>171</v>
      </c>
      <c r="Z10018" s="1" t="s">
        <v>70</v>
      </c>
      <c r="AA10018" s="1" t="s">
        <v>16</v>
      </c>
      <c r="AB10018" s="3" t="s">
        <v>12</v>
      </c>
      <c r="AC10018" s="23" t="s">
        <v>37802</v>
      </c>
      <c r="AD10018" s="23" t="s">
        <v>39976</v>
      </c>
      <c r="AE10018" t="s">
        <v>35399</v>
      </c>
    </row>
    <row r="10019" spans="1:31" ht="14.25" customHeight="1">
      <c r="A10019" s="1">
        <v>10018</v>
      </c>
      <c r="B10019" s="1" t="s">
        <v>54</v>
      </c>
      <c r="C10019" s="1" t="s">
        <v>8774</v>
      </c>
      <c r="D10019" s="1" t="s">
        <v>386</v>
      </c>
      <c r="E10019" s="1" t="s">
        <v>746</v>
      </c>
      <c r="F10019" s="1" t="s">
        <v>34215</v>
      </c>
      <c r="G10019" s="14">
        <v>91949440644</v>
      </c>
      <c r="H10019" s="1" t="s">
        <v>37</v>
      </c>
      <c r="I10019" s="1" t="s">
        <v>41</v>
      </c>
      <c r="J10019" s="1" t="s">
        <v>70</v>
      </c>
      <c r="K10019" s="3" t="s">
        <v>42</v>
      </c>
      <c r="L10019" s="1" t="s">
        <v>70</v>
      </c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1"/>
      <c r="AA10019" s="1" t="s">
        <v>16</v>
      </c>
      <c r="AB10019" s="3" t="s">
        <v>12</v>
      </c>
      <c r="AC10019" s="23" t="s">
        <v>37802</v>
      </c>
      <c r="AD10019" s="23" t="s">
        <v>46912</v>
      </c>
      <c r="AE10019" t="s">
        <v>35394</v>
      </c>
    </row>
    <row r="10020" spans="1:31" ht="14.25" customHeight="1">
      <c r="A10020" s="1">
        <v>10019</v>
      </c>
      <c r="B10020" s="1" t="s">
        <v>54</v>
      </c>
      <c r="C10020" s="1" t="s">
        <v>8777</v>
      </c>
      <c r="D10020" s="1" t="s">
        <v>1286</v>
      </c>
      <c r="E10020" s="1" t="s">
        <v>16084</v>
      </c>
      <c r="F10020" s="1" t="s">
        <v>25104</v>
      </c>
      <c r="G10020" s="14">
        <v>919944449449</v>
      </c>
      <c r="H10020" s="1" t="s">
        <v>20</v>
      </c>
      <c r="I10020" s="1" t="s">
        <v>9</v>
      </c>
      <c r="J10020" s="1" t="s">
        <v>70</v>
      </c>
      <c r="K10020" s="3" t="s">
        <v>42</v>
      </c>
      <c r="L10020" s="1" t="s">
        <v>70</v>
      </c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1"/>
      <c r="AA10020" s="1" t="s">
        <v>16</v>
      </c>
      <c r="AB10020" s="3" t="s">
        <v>12</v>
      </c>
      <c r="AC10020" s="23" t="s">
        <v>37802</v>
      </c>
      <c r="AD10020" s="23" t="s">
        <v>46913</v>
      </c>
      <c r="AE10020" t="s">
        <v>35410</v>
      </c>
    </row>
    <row r="10021" spans="1:31" ht="14.25" customHeight="1">
      <c r="A10021" s="1">
        <v>10020</v>
      </c>
      <c r="B10021" s="9" t="s">
        <v>6</v>
      </c>
      <c r="C10021" s="1" t="s">
        <v>8796</v>
      </c>
      <c r="D10021" s="1" t="s">
        <v>1209</v>
      </c>
      <c r="E10021" s="1" t="s">
        <v>999</v>
      </c>
      <c r="F10021" s="1" t="s">
        <v>25111</v>
      </c>
      <c r="G10021" s="14">
        <v>91046090411</v>
      </c>
      <c r="H10021" s="1" t="s">
        <v>8</v>
      </c>
      <c r="I10021" s="1" t="s">
        <v>41</v>
      </c>
      <c r="J10021" s="1" t="s">
        <v>70</v>
      </c>
      <c r="K10021" s="3" t="s">
        <v>178</v>
      </c>
      <c r="L10021" s="1" t="s">
        <v>70</v>
      </c>
      <c r="M10021" s="3" t="s">
        <v>171</v>
      </c>
      <c r="N10021" s="3" t="s">
        <v>70</v>
      </c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1"/>
      <c r="AA10021" s="1" t="s">
        <v>16</v>
      </c>
      <c r="AB10021" s="3" t="s">
        <v>12</v>
      </c>
      <c r="AC10021" s="23" t="s">
        <v>37802</v>
      </c>
      <c r="AD10021" s="23" t="s">
        <v>38242</v>
      </c>
      <c r="AE10021" t="s">
        <v>35399</v>
      </c>
    </row>
    <row r="10022" spans="1:31" ht="14.25" customHeight="1">
      <c r="A10022" s="1">
        <v>10021</v>
      </c>
      <c r="B10022" s="1" t="s">
        <v>54</v>
      </c>
      <c r="C10022" s="1" t="s">
        <v>8800</v>
      </c>
      <c r="D10022" s="1" t="s">
        <v>36031</v>
      </c>
      <c r="E10022" s="1" t="s">
        <v>788</v>
      </c>
      <c r="F10022" s="1" t="s">
        <v>25114</v>
      </c>
      <c r="G10022" s="14">
        <v>91909904604</v>
      </c>
      <c r="H10022" s="1" t="s">
        <v>20</v>
      </c>
      <c r="I10022" s="1" t="s">
        <v>9</v>
      </c>
      <c r="J10022" s="1" t="s">
        <v>70</v>
      </c>
      <c r="K10022" s="3" t="s">
        <v>42</v>
      </c>
      <c r="L10022" s="1" t="s">
        <v>70</v>
      </c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1"/>
      <c r="AA10022" s="1" t="s">
        <v>16</v>
      </c>
      <c r="AB10022" s="3" t="s">
        <v>12</v>
      </c>
      <c r="AC10022" s="23" t="s">
        <v>37802</v>
      </c>
      <c r="AD10022" s="23" t="s">
        <v>46914</v>
      </c>
      <c r="AE10022" t="s">
        <v>35410</v>
      </c>
    </row>
    <row r="10023" spans="1:31" ht="14.25" customHeight="1">
      <c r="A10023" s="1">
        <v>10022</v>
      </c>
      <c r="B10023" s="9" t="s">
        <v>6</v>
      </c>
      <c r="C10023" s="1" t="s">
        <v>8801</v>
      </c>
      <c r="D10023" s="1" t="s">
        <v>2998</v>
      </c>
      <c r="E10023" s="1" t="s">
        <v>73</v>
      </c>
      <c r="F10023" s="1" t="s">
        <v>25115</v>
      </c>
      <c r="G10023" s="14">
        <v>91944999606</v>
      </c>
      <c r="H10023" s="1" t="s">
        <v>15</v>
      </c>
      <c r="I10023" s="1" t="s">
        <v>62</v>
      </c>
      <c r="J10023" s="1" t="s">
        <v>70</v>
      </c>
      <c r="K10023" s="3" t="s">
        <v>17</v>
      </c>
      <c r="L10023" s="1" t="s">
        <v>70</v>
      </c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1"/>
      <c r="AA10023" s="1" t="s">
        <v>11</v>
      </c>
      <c r="AB10023" s="3" t="s">
        <v>13</v>
      </c>
      <c r="AC10023" s="23" t="s">
        <v>37802</v>
      </c>
      <c r="AD10023" s="23" t="s">
        <v>46915</v>
      </c>
      <c r="AE10023" t="s">
        <v>35394</v>
      </c>
    </row>
    <row r="10024" spans="1:31" ht="14.25" customHeight="1">
      <c r="A10024" s="1">
        <v>10023</v>
      </c>
      <c r="B10024" s="9" t="s">
        <v>6</v>
      </c>
      <c r="C10024" s="1" t="s">
        <v>8805</v>
      </c>
      <c r="D10024" s="1" t="s">
        <v>263</v>
      </c>
      <c r="E10024" s="1" t="s">
        <v>1180</v>
      </c>
      <c r="F10024" s="1" t="s">
        <v>25118</v>
      </c>
      <c r="G10024" s="14">
        <v>9191909940101</v>
      </c>
      <c r="H10024" s="1" t="s">
        <v>20</v>
      </c>
      <c r="I10024" s="1" t="s">
        <v>41</v>
      </c>
      <c r="J10024" s="1" t="s">
        <v>70</v>
      </c>
      <c r="K10024" s="3" t="s">
        <v>42</v>
      </c>
      <c r="L10024" s="1" t="s">
        <v>70</v>
      </c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1"/>
      <c r="AA10024" s="1" t="s">
        <v>16</v>
      </c>
      <c r="AB10024" s="3" t="s">
        <v>12</v>
      </c>
      <c r="AC10024" s="23" t="s">
        <v>37802</v>
      </c>
      <c r="AD10024" s="23" t="s">
        <v>40280</v>
      </c>
      <c r="AE10024" t="s">
        <v>35399</v>
      </c>
    </row>
    <row r="10025" spans="1:31" ht="14.25" customHeight="1">
      <c r="A10025" s="1">
        <v>10024</v>
      </c>
      <c r="B10025" s="1" t="s">
        <v>54</v>
      </c>
      <c r="C10025" s="1" t="s">
        <v>8807</v>
      </c>
      <c r="D10025" s="1" t="s">
        <v>36032</v>
      </c>
      <c r="E10025" s="1" t="s">
        <v>8135</v>
      </c>
      <c r="F10025" s="1" t="s">
        <v>25120</v>
      </c>
      <c r="G10025" s="14">
        <v>914466441969</v>
      </c>
      <c r="H10025" s="1" t="s">
        <v>15</v>
      </c>
      <c r="I10025" s="1" t="s">
        <v>41</v>
      </c>
      <c r="J10025" s="1" t="s">
        <v>70</v>
      </c>
      <c r="K10025" s="3" t="s">
        <v>42</v>
      </c>
      <c r="L10025" s="1" t="s">
        <v>70</v>
      </c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1"/>
      <c r="AA10025" s="1" t="s">
        <v>16</v>
      </c>
      <c r="AB10025" s="3" t="s">
        <v>12</v>
      </c>
      <c r="AC10025" s="23" t="s">
        <v>37802</v>
      </c>
      <c r="AD10025" s="23" t="s">
        <v>41706</v>
      </c>
      <c r="AE10025" t="s">
        <v>35410</v>
      </c>
    </row>
    <row r="10026" spans="1:31" ht="14.25" customHeight="1">
      <c r="A10026" s="1">
        <v>10025</v>
      </c>
      <c r="B10026" s="1" t="s">
        <v>54</v>
      </c>
      <c r="C10026" s="1" t="s">
        <v>8825</v>
      </c>
      <c r="D10026" s="1" t="s">
        <v>1968</v>
      </c>
      <c r="E10026" s="1" t="s">
        <v>90</v>
      </c>
      <c r="F10026" s="1" t="s">
        <v>25131</v>
      </c>
      <c r="G10026" s="14">
        <v>919444949</v>
      </c>
      <c r="H10026" s="1" t="s">
        <v>37</v>
      </c>
      <c r="I10026" s="1" t="s">
        <v>41</v>
      </c>
      <c r="J10026" s="1" t="s">
        <v>70</v>
      </c>
      <c r="K10026" s="3" t="s">
        <v>42</v>
      </c>
      <c r="L10026" s="1" t="s">
        <v>70</v>
      </c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1"/>
      <c r="AA10026" s="1" t="s">
        <v>16</v>
      </c>
      <c r="AB10026" s="3" t="s">
        <v>12</v>
      </c>
      <c r="AC10026" s="23" t="s">
        <v>37802</v>
      </c>
      <c r="AD10026" s="23" t="s">
        <v>46916</v>
      </c>
      <c r="AE10026" t="s">
        <v>35399</v>
      </c>
    </row>
    <row r="10027" spans="1:31" ht="14.25" customHeight="1">
      <c r="A10027" s="1">
        <v>10026</v>
      </c>
      <c r="B10027" s="1" t="s">
        <v>54</v>
      </c>
      <c r="C10027" s="1" t="s">
        <v>8858</v>
      </c>
      <c r="D10027" s="1" t="s">
        <v>6302</v>
      </c>
      <c r="E10027" s="1" t="s">
        <v>40</v>
      </c>
      <c r="F10027" s="1" t="s">
        <v>25151</v>
      </c>
      <c r="G10027" s="14">
        <v>919949994</v>
      </c>
      <c r="H10027" s="1" t="s">
        <v>20</v>
      </c>
      <c r="I10027" s="1" t="s">
        <v>9</v>
      </c>
      <c r="J10027" s="1" t="s">
        <v>70</v>
      </c>
      <c r="K10027" s="3" t="s">
        <v>42</v>
      </c>
      <c r="L10027" s="1" t="s">
        <v>70</v>
      </c>
      <c r="M10027" s="3" t="s">
        <v>27</v>
      </c>
      <c r="N10027" s="3" t="s">
        <v>70</v>
      </c>
      <c r="O10027" s="3" t="s">
        <v>47349</v>
      </c>
      <c r="P10027" s="3" t="s">
        <v>70</v>
      </c>
      <c r="Q10027" s="3"/>
      <c r="R10027" s="3"/>
      <c r="S10027" s="3"/>
      <c r="T10027" s="3"/>
      <c r="U10027" s="3"/>
      <c r="V10027" s="3"/>
      <c r="W10027" s="3"/>
      <c r="X10027" s="3"/>
      <c r="Y10027" s="3"/>
      <c r="Z10027" s="1"/>
      <c r="AA10027" s="1" t="s">
        <v>16</v>
      </c>
      <c r="AB10027" s="3" t="s">
        <v>12</v>
      </c>
      <c r="AC10027" s="23" t="s">
        <v>37802</v>
      </c>
      <c r="AD10027" s="23" t="s">
        <v>46917</v>
      </c>
      <c r="AE10027" t="s">
        <v>35394</v>
      </c>
    </row>
    <row r="10028" spans="1:31" ht="14.25" customHeight="1">
      <c r="A10028" s="1">
        <v>10027</v>
      </c>
      <c r="B10028" s="9" t="s">
        <v>6</v>
      </c>
      <c r="C10028" s="1" t="s">
        <v>8859</v>
      </c>
      <c r="D10028" s="1" t="s">
        <v>6824</v>
      </c>
      <c r="E10028" s="1" t="s">
        <v>139</v>
      </c>
      <c r="F10028" s="1" t="s">
        <v>25152</v>
      </c>
      <c r="G10028" s="14">
        <v>919446446</v>
      </c>
      <c r="H10028" s="1" t="s">
        <v>37</v>
      </c>
      <c r="I10028" s="1" t="s">
        <v>9</v>
      </c>
      <c r="J10028" s="1" t="s">
        <v>70</v>
      </c>
      <c r="K10028" s="3" t="s">
        <v>42</v>
      </c>
      <c r="L10028" s="1" t="s">
        <v>70</v>
      </c>
      <c r="M10028" s="3" t="s">
        <v>27</v>
      </c>
      <c r="N10028" s="3" t="s">
        <v>70</v>
      </c>
      <c r="O10028" s="3" t="s">
        <v>47349</v>
      </c>
      <c r="P10028" s="3" t="s">
        <v>70</v>
      </c>
      <c r="Q10028" s="3" t="s">
        <v>171</v>
      </c>
      <c r="R10028" s="3" t="s">
        <v>70</v>
      </c>
      <c r="S10028" s="3"/>
      <c r="T10028" s="3"/>
      <c r="U10028" s="3"/>
      <c r="V10028" s="3"/>
      <c r="W10028" s="3"/>
      <c r="X10028" s="3"/>
      <c r="Y10028" s="3"/>
      <c r="Z10028" s="1"/>
      <c r="AA10028" s="1" t="s">
        <v>16</v>
      </c>
      <c r="AB10028" s="3" t="s">
        <v>12</v>
      </c>
      <c r="AC10028" s="23" t="s">
        <v>37802</v>
      </c>
      <c r="AD10028" s="23" t="s">
        <v>43724</v>
      </c>
      <c r="AE10028" t="s">
        <v>35409</v>
      </c>
    </row>
    <row r="10029" spans="1:31" ht="14.25" customHeight="1">
      <c r="A10029" s="1">
        <v>10028</v>
      </c>
      <c r="B10029" s="1" t="s">
        <v>54</v>
      </c>
      <c r="C10029" s="1" t="s">
        <v>8871</v>
      </c>
      <c r="D10029" s="1" t="s">
        <v>7366</v>
      </c>
      <c r="E10029" s="1" t="s">
        <v>152</v>
      </c>
      <c r="F10029" s="1" t="s">
        <v>25160</v>
      </c>
      <c r="G10029" s="14">
        <v>9199999601</v>
      </c>
      <c r="H10029" s="1" t="s">
        <v>8</v>
      </c>
      <c r="I10029" s="1" t="s">
        <v>62</v>
      </c>
      <c r="J10029" s="1" t="s">
        <v>70</v>
      </c>
      <c r="K10029" s="3" t="s">
        <v>42</v>
      </c>
      <c r="L10029" s="1" t="s">
        <v>70</v>
      </c>
      <c r="M10029" s="3" t="s">
        <v>178</v>
      </c>
      <c r="N10029" s="3" t="s">
        <v>70</v>
      </c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1"/>
      <c r="AA10029" s="1" t="s">
        <v>16</v>
      </c>
      <c r="AB10029" s="3" t="s">
        <v>12</v>
      </c>
      <c r="AC10029" s="23" t="s">
        <v>37802</v>
      </c>
      <c r="AD10029" s="23" t="s">
        <v>46918</v>
      </c>
      <c r="AE10029" t="s">
        <v>35399</v>
      </c>
    </row>
    <row r="10030" spans="1:31" ht="14.25" customHeight="1">
      <c r="A10030" s="1">
        <v>10029</v>
      </c>
      <c r="B10030" s="1" t="s">
        <v>54</v>
      </c>
      <c r="C10030" s="1" t="s">
        <v>8894</v>
      </c>
      <c r="D10030" s="1" t="s">
        <v>361</v>
      </c>
      <c r="E10030" s="1" t="s">
        <v>6625</v>
      </c>
      <c r="F10030" s="1" t="s">
        <v>25169</v>
      </c>
      <c r="G10030" s="14">
        <v>91944600491</v>
      </c>
      <c r="H10030" s="1" t="s">
        <v>15</v>
      </c>
      <c r="I10030" s="1" t="s">
        <v>41</v>
      </c>
      <c r="J10030" s="1" t="s">
        <v>70</v>
      </c>
      <c r="K10030" s="3" t="s">
        <v>63</v>
      </c>
      <c r="L10030" s="1" t="s">
        <v>70</v>
      </c>
      <c r="M10030" s="3" t="s">
        <v>213</v>
      </c>
      <c r="N10030" s="3" t="s">
        <v>70</v>
      </c>
      <c r="O10030" s="3" t="s">
        <v>17</v>
      </c>
      <c r="P10030" s="3" t="s">
        <v>70</v>
      </c>
      <c r="Q10030" s="3" t="s">
        <v>42</v>
      </c>
      <c r="R10030" s="3" t="s">
        <v>70</v>
      </c>
      <c r="S10030" s="3" t="s">
        <v>27</v>
      </c>
      <c r="T10030" s="3" t="s">
        <v>70</v>
      </c>
      <c r="U10030" s="3" t="s">
        <v>117</v>
      </c>
      <c r="V10030" s="3" t="s">
        <v>70</v>
      </c>
      <c r="W10030" s="3" t="s">
        <v>178</v>
      </c>
      <c r="X10030" s="3" t="s">
        <v>70</v>
      </c>
      <c r="Y10030" s="3" t="s">
        <v>171</v>
      </c>
      <c r="Z10030" s="1" t="s">
        <v>70</v>
      </c>
      <c r="AA10030" s="1" t="s">
        <v>16</v>
      </c>
      <c r="AB10030" s="3" t="s">
        <v>12</v>
      </c>
      <c r="AC10030" s="23" t="s">
        <v>37802</v>
      </c>
      <c r="AD10030" s="23" t="s">
        <v>46919</v>
      </c>
      <c r="AE10030" t="s">
        <v>35399</v>
      </c>
    </row>
    <row r="10031" spans="1:31" ht="14.25" customHeight="1">
      <c r="A10031" s="1">
        <v>10030</v>
      </c>
      <c r="B10031" s="1" t="s">
        <v>54</v>
      </c>
      <c r="C10031" s="1" t="s">
        <v>8915</v>
      </c>
      <c r="D10031" s="1" t="s">
        <v>386</v>
      </c>
      <c r="E10031" s="1" t="s">
        <v>410</v>
      </c>
      <c r="F10031" s="1" t="s">
        <v>25179</v>
      </c>
      <c r="G10031" s="14">
        <v>91944444941</v>
      </c>
      <c r="H10031" s="1" t="s">
        <v>37</v>
      </c>
      <c r="I10031" s="1" t="s">
        <v>9</v>
      </c>
      <c r="J10031" s="1" t="s">
        <v>70</v>
      </c>
      <c r="K10031" s="3" t="s">
        <v>42</v>
      </c>
      <c r="L10031" s="1" t="s">
        <v>70</v>
      </c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1"/>
      <c r="AA10031" s="1" t="s">
        <v>16</v>
      </c>
      <c r="AB10031" s="3" t="s">
        <v>12</v>
      </c>
      <c r="AC10031" s="23" t="s">
        <v>37802</v>
      </c>
      <c r="AD10031" s="23" t="s">
        <v>46920</v>
      </c>
      <c r="AE10031" t="s">
        <v>35394</v>
      </c>
    </row>
    <row r="10032" spans="1:31" ht="14.25" customHeight="1">
      <c r="A10032" s="1">
        <v>10031</v>
      </c>
      <c r="B10032" s="1" t="s">
        <v>54</v>
      </c>
      <c r="C10032" s="1" t="s">
        <v>8920</v>
      </c>
      <c r="D10032" s="1" t="s">
        <v>8921</v>
      </c>
      <c r="E10032" s="1" t="s">
        <v>8922</v>
      </c>
      <c r="F10032" s="1" t="s">
        <v>25183</v>
      </c>
      <c r="G10032" s="14">
        <v>919664446964</v>
      </c>
      <c r="H10032" s="1" t="s">
        <v>15</v>
      </c>
      <c r="I10032" s="1" t="s">
        <v>9</v>
      </c>
      <c r="J10032" s="1" t="s">
        <v>70</v>
      </c>
      <c r="K10032" s="3" t="s">
        <v>42</v>
      </c>
      <c r="L10032" s="1" t="s">
        <v>70</v>
      </c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1"/>
      <c r="AA10032" s="1" t="s">
        <v>16</v>
      </c>
      <c r="AB10032" s="3" t="s">
        <v>12</v>
      </c>
      <c r="AC10032" s="23" t="s">
        <v>37802</v>
      </c>
      <c r="AD10032" s="23" t="s">
        <v>46921</v>
      </c>
      <c r="AE10032" t="s">
        <v>35409</v>
      </c>
    </row>
    <row r="10033" spans="1:31" ht="14.25" customHeight="1">
      <c r="A10033" s="1">
        <v>10032</v>
      </c>
      <c r="B10033" s="1" t="s">
        <v>54</v>
      </c>
      <c r="C10033" s="1" t="s">
        <v>8932</v>
      </c>
      <c r="D10033" s="1" t="s">
        <v>36033</v>
      </c>
      <c r="E10033" s="1" t="s">
        <v>37208</v>
      </c>
      <c r="F10033" s="1" t="s">
        <v>32057</v>
      </c>
      <c r="G10033" s="14">
        <v>919494149199</v>
      </c>
      <c r="H10033" s="1" t="s">
        <v>15</v>
      </c>
      <c r="I10033" s="1" t="s">
        <v>9</v>
      </c>
      <c r="J10033" s="1" t="s">
        <v>70</v>
      </c>
      <c r="K10033" s="3" t="s">
        <v>63</v>
      </c>
      <c r="L10033" s="1" t="s">
        <v>70</v>
      </c>
      <c r="M10033" s="3" t="s">
        <v>213</v>
      </c>
      <c r="N10033" s="3" t="s">
        <v>70</v>
      </c>
      <c r="O10033" s="3" t="s">
        <v>17</v>
      </c>
      <c r="P10033" s="3" t="s">
        <v>70</v>
      </c>
      <c r="Q10033" s="3" t="s">
        <v>42</v>
      </c>
      <c r="R10033" s="3" t="s">
        <v>70</v>
      </c>
      <c r="S10033" s="3" t="s">
        <v>27</v>
      </c>
      <c r="T10033" s="3" t="s">
        <v>70</v>
      </c>
      <c r="U10033" s="3" t="s">
        <v>117</v>
      </c>
      <c r="V10033" s="3" t="s">
        <v>70</v>
      </c>
      <c r="W10033" s="3" t="s">
        <v>178</v>
      </c>
      <c r="X10033" s="3" t="s">
        <v>70</v>
      </c>
      <c r="Y10033" s="3" t="s">
        <v>171</v>
      </c>
      <c r="Z10033" s="1" t="s">
        <v>70</v>
      </c>
      <c r="AA10033" s="1" t="s">
        <v>16</v>
      </c>
      <c r="AB10033" s="3" t="s">
        <v>12</v>
      </c>
      <c r="AC10033" s="23" t="s">
        <v>37802</v>
      </c>
      <c r="AD10033" s="23" t="s">
        <v>38591</v>
      </c>
      <c r="AE10033" t="s">
        <v>35409</v>
      </c>
    </row>
    <row r="10034" spans="1:31" ht="14.25" customHeight="1">
      <c r="A10034" s="1">
        <v>10033</v>
      </c>
      <c r="B10034" s="9" t="s">
        <v>6</v>
      </c>
      <c r="C10034" s="1" t="s">
        <v>8937</v>
      </c>
      <c r="D10034" s="1" t="s">
        <v>819</v>
      </c>
      <c r="E10034" s="1" t="s">
        <v>774</v>
      </c>
      <c r="F10034" s="1" t="s">
        <v>25192</v>
      </c>
      <c r="G10034" s="14">
        <v>91990999494</v>
      </c>
      <c r="H10034" s="1" t="s">
        <v>8</v>
      </c>
      <c r="I10034" s="1" t="s">
        <v>41</v>
      </c>
      <c r="J10034" s="1" t="s">
        <v>70</v>
      </c>
      <c r="K10034" s="3" t="s">
        <v>27</v>
      </c>
      <c r="L10034" s="1" t="s">
        <v>70</v>
      </c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1"/>
      <c r="AA10034" s="1" t="s">
        <v>16</v>
      </c>
      <c r="AB10034" s="3" t="s">
        <v>12</v>
      </c>
      <c r="AC10034" s="23" t="s">
        <v>37802</v>
      </c>
      <c r="AD10034" s="23" t="s">
        <v>46922</v>
      </c>
      <c r="AE10034" t="s">
        <v>35399</v>
      </c>
    </row>
    <row r="10035" spans="1:31" ht="14.25" customHeight="1">
      <c r="A10035" s="1">
        <v>10034</v>
      </c>
      <c r="B10035" s="1" t="s">
        <v>54</v>
      </c>
      <c r="C10035" s="1" t="s">
        <v>8942</v>
      </c>
      <c r="D10035" s="1" t="s">
        <v>2162</v>
      </c>
      <c r="E10035" s="1" t="s">
        <v>139</v>
      </c>
      <c r="F10035" s="1" t="s">
        <v>25197</v>
      </c>
      <c r="G10035" s="14">
        <v>9194469999</v>
      </c>
      <c r="H10035" s="1" t="s">
        <v>8</v>
      </c>
      <c r="I10035" s="1" t="s">
        <v>33</v>
      </c>
      <c r="J10035" s="1" t="s">
        <v>70</v>
      </c>
      <c r="K10035" s="3" t="s">
        <v>42</v>
      </c>
      <c r="L10035" s="1" t="s">
        <v>70</v>
      </c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1"/>
      <c r="AA10035" s="1" t="s">
        <v>16</v>
      </c>
      <c r="AB10035" s="3" t="s">
        <v>12</v>
      </c>
      <c r="AC10035" s="23" t="s">
        <v>37802</v>
      </c>
      <c r="AD10035" s="23" t="s">
        <v>46923</v>
      </c>
      <c r="AE10035" t="s">
        <v>35399</v>
      </c>
    </row>
    <row r="10036" spans="1:31" ht="14.25" customHeight="1">
      <c r="A10036" s="1">
        <v>10035</v>
      </c>
      <c r="B10036" s="1" t="s">
        <v>54</v>
      </c>
      <c r="C10036" s="1" t="s">
        <v>8948</v>
      </c>
      <c r="D10036" s="1" t="s">
        <v>8949</v>
      </c>
      <c r="E10036" s="1" t="s">
        <v>724</v>
      </c>
      <c r="F10036" s="1" t="s">
        <v>25201</v>
      </c>
      <c r="G10036" s="14">
        <v>91999466691</v>
      </c>
      <c r="H10036" s="1" t="s">
        <v>15</v>
      </c>
      <c r="I10036" s="1" t="s">
        <v>41</v>
      </c>
      <c r="J10036" s="1" t="s">
        <v>70</v>
      </c>
      <c r="K10036" s="3" t="s">
        <v>178</v>
      </c>
      <c r="L10036" s="1" t="s">
        <v>70</v>
      </c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1"/>
      <c r="AA10036" s="1" t="s">
        <v>16</v>
      </c>
      <c r="AB10036" s="3" t="s">
        <v>12</v>
      </c>
      <c r="AC10036" s="23" t="s">
        <v>37802</v>
      </c>
      <c r="AD10036" s="23" t="s">
        <v>46924</v>
      </c>
      <c r="AE10036" t="s">
        <v>35394</v>
      </c>
    </row>
    <row r="10037" spans="1:31" ht="14.25" customHeight="1">
      <c r="A10037" s="1">
        <v>10036</v>
      </c>
      <c r="B10037" s="9" t="s">
        <v>6</v>
      </c>
      <c r="C10037" s="1" t="s">
        <v>8984</v>
      </c>
      <c r="D10037" s="1" t="s">
        <v>5758</v>
      </c>
      <c r="E10037" s="1" t="s">
        <v>506</v>
      </c>
      <c r="F10037" s="1" t="s">
        <v>25219</v>
      </c>
      <c r="G10037" s="14">
        <v>9194644400</v>
      </c>
      <c r="H10037" s="1" t="s">
        <v>132</v>
      </c>
      <c r="I10037" s="1" t="s">
        <v>41</v>
      </c>
      <c r="J10037" s="1" t="s">
        <v>70</v>
      </c>
      <c r="K10037" s="3" t="s">
        <v>42</v>
      </c>
      <c r="L10037" s="1" t="s">
        <v>70</v>
      </c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1"/>
      <c r="AA10037" s="1" t="s">
        <v>16</v>
      </c>
      <c r="AB10037" s="3" t="s">
        <v>12</v>
      </c>
      <c r="AC10037" s="23" t="s">
        <v>37802</v>
      </c>
      <c r="AD10037" s="23" t="s">
        <v>46925</v>
      </c>
      <c r="AE10037" t="s">
        <v>35394</v>
      </c>
    </row>
    <row r="10038" spans="1:31" ht="14.25" customHeight="1">
      <c r="A10038" s="1">
        <v>10037</v>
      </c>
      <c r="B10038" s="9" t="s">
        <v>6</v>
      </c>
      <c r="C10038" s="1" t="s">
        <v>8986</v>
      </c>
      <c r="D10038" s="1" t="s">
        <v>522</v>
      </c>
      <c r="E10038" s="1" t="s">
        <v>5680</v>
      </c>
      <c r="F10038" s="1" t="s">
        <v>8987</v>
      </c>
      <c r="G10038" s="14">
        <v>919946094469</v>
      </c>
      <c r="H10038" s="1" t="s">
        <v>8</v>
      </c>
      <c r="I10038" s="1" t="s">
        <v>62</v>
      </c>
      <c r="J10038" s="1" t="s">
        <v>70</v>
      </c>
      <c r="K10038" s="3" t="s">
        <v>17</v>
      </c>
      <c r="L10038" s="1" t="s">
        <v>70</v>
      </c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1"/>
      <c r="AA10038" s="1" t="s">
        <v>11</v>
      </c>
      <c r="AB10038" s="3" t="s">
        <v>13</v>
      </c>
      <c r="AC10038" s="23" t="s">
        <v>37802</v>
      </c>
      <c r="AD10038" s="23" t="s">
        <v>46487</v>
      </c>
      <c r="AE10038" t="s">
        <v>35394</v>
      </c>
    </row>
    <row r="10039" spans="1:31" ht="14.25" customHeight="1">
      <c r="A10039" s="1">
        <v>10038</v>
      </c>
      <c r="B10039" s="9" t="s">
        <v>6</v>
      </c>
      <c r="C10039" s="1" t="s">
        <v>9006</v>
      </c>
      <c r="D10039" s="1" t="s">
        <v>9007</v>
      </c>
      <c r="E10039" s="1" t="s">
        <v>3716</v>
      </c>
      <c r="F10039" s="1" t="s">
        <v>25230</v>
      </c>
      <c r="G10039" s="14">
        <v>91914114460</v>
      </c>
      <c r="H10039" s="1" t="s">
        <v>15</v>
      </c>
      <c r="I10039" s="1" t="s">
        <v>9</v>
      </c>
      <c r="J10039" s="1" t="s">
        <v>70</v>
      </c>
      <c r="K10039" s="3" t="s">
        <v>42</v>
      </c>
      <c r="L10039" s="1" t="s">
        <v>70</v>
      </c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1"/>
      <c r="AA10039" s="1" t="s">
        <v>16</v>
      </c>
      <c r="AB10039" s="3" t="s">
        <v>12</v>
      </c>
      <c r="AC10039" s="23" t="s">
        <v>37802</v>
      </c>
      <c r="AD10039" s="23" t="s">
        <v>46926</v>
      </c>
      <c r="AE10039" t="s">
        <v>35394</v>
      </c>
    </row>
    <row r="10040" spans="1:31" ht="14.25" customHeight="1">
      <c r="A10040" s="1">
        <v>10039</v>
      </c>
      <c r="B10040" s="9" t="s">
        <v>6</v>
      </c>
      <c r="C10040" s="1" t="s">
        <v>9010</v>
      </c>
      <c r="D10040" s="1" t="s">
        <v>1867</v>
      </c>
      <c r="E10040" s="1" t="s">
        <v>9011</v>
      </c>
      <c r="F10040" s="1" t="s">
        <v>32067</v>
      </c>
      <c r="G10040" s="14">
        <v>91696966641</v>
      </c>
      <c r="H10040" s="1" t="s">
        <v>15</v>
      </c>
      <c r="I10040" s="1" t="s">
        <v>9</v>
      </c>
      <c r="J10040" s="1" t="s">
        <v>70</v>
      </c>
      <c r="K10040" s="3" t="s">
        <v>42</v>
      </c>
      <c r="L10040" s="1" t="s">
        <v>70</v>
      </c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1"/>
      <c r="AA10040" s="1" t="s">
        <v>16</v>
      </c>
      <c r="AB10040" s="3" t="s">
        <v>12</v>
      </c>
      <c r="AC10040" s="23" t="s">
        <v>37802</v>
      </c>
      <c r="AD10040" s="23" t="s">
        <v>46927</v>
      </c>
      <c r="AE10040" t="s">
        <v>35409</v>
      </c>
    </row>
    <row r="10041" spans="1:31" ht="14.25" customHeight="1">
      <c r="A10041" s="1">
        <v>10040</v>
      </c>
      <c r="B10041" s="1" t="s">
        <v>54</v>
      </c>
      <c r="C10041" s="1" t="s">
        <v>9020</v>
      </c>
      <c r="D10041" s="1" t="s">
        <v>2263</v>
      </c>
      <c r="E10041" s="1" t="s">
        <v>328</v>
      </c>
      <c r="F10041" s="1" t="s">
        <v>25235</v>
      </c>
      <c r="G10041" s="14">
        <v>919444604949</v>
      </c>
      <c r="H10041" s="1" t="s">
        <v>8</v>
      </c>
      <c r="I10041" s="1" t="s">
        <v>9</v>
      </c>
      <c r="J10041" s="1" t="s">
        <v>70</v>
      </c>
      <c r="K10041" s="3" t="s">
        <v>17</v>
      </c>
      <c r="L10041" s="1" t="s">
        <v>70</v>
      </c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1"/>
      <c r="AA10041" s="1" t="s">
        <v>11</v>
      </c>
      <c r="AB10041" s="3" t="s">
        <v>56</v>
      </c>
      <c r="AC10041" s="23" t="s">
        <v>37802</v>
      </c>
      <c r="AD10041" s="23" t="s">
        <v>39376</v>
      </c>
      <c r="AE10041" t="s">
        <v>35394</v>
      </c>
    </row>
    <row r="10042" spans="1:31" ht="14.25" customHeight="1">
      <c r="A10042" s="1">
        <v>10041</v>
      </c>
      <c r="B10042" s="9" t="s">
        <v>6</v>
      </c>
      <c r="C10042" s="1" t="s">
        <v>9052</v>
      </c>
      <c r="D10042" s="1" t="s">
        <v>2739</v>
      </c>
      <c r="E10042" s="1" t="s">
        <v>5517</v>
      </c>
      <c r="F10042" s="1" t="s">
        <v>25250</v>
      </c>
      <c r="G10042" s="14">
        <v>919664444449</v>
      </c>
      <c r="H10042" s="1" t="s">
        <v>15</v>
      </c>
      <c r="I10042" s="1" t="s">
        <v>62</v>
      </c>
      <c r="J10042" s="1" t="s">
        <v>70</v>
      </c>
      <c r="K10042" s="3" t="s">
        <v>42</v>
      </c>
      <c r="L10042" s="1" t="s">
        <v>70</v>
      </c>
      <c r="M10042" s="3" t="s">
        <v>27</v>
      </c>
      <c r="N10042" s="3" t="s">
        <v>70</v>
      </c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1"/>
      <c r="AA10042" s="1" t="s">
        <v>16</v>
      </c>
      <c r="AB10042" s="3" t="s">
        <v>12</v>
      </c>
      <c r="AC10042" s="23" t="s">
        <v>37802</v>
      </c>
      <c r="AD10042" s="23" t="s">
        <v>40013</v>
      </c>
      <c r="AE10042" t="s">
        <v>35394</v>
      </c>
    </row>
    <row r="10043" spans="1:31" ht="14.25" customHeight="1">
      <c r="A10043" s="1">
        <v>10042</v>
      </c>
      <c r="B10043" s="1" t="s">
        <v>54</v>
      </c>
      <c r="C10043" s="1" t="s">
        <v>9073</v>
      </c>
      <c r="D10043" s="1" t="s">
        <v>3515</v>
      </c>
      <c r="E10043" s="1" t="s">
        <v>40</v>
      </c>
      <c r="F10043" s="1" t="s">
        <v>25258</v>
      </c>
      <c r="G10043" s="14">
        <v>919446064444</v>
      </c>
      <c r="H10043" s="1" t="s">
        <v>8</v>
      </c>
      <c r="I10043" s="1" t="s">
        <v>9</v>
      </c>
      <c r="J10043" s="1" t="s">
        <v>70</v>
      </c>
      <c r="K10043" s="3" t="s">
        <v>42</v>
      </c>
      <c r="L10043" s="1" t="s">
        <v>70</v>
      </c>
      <c r="M10043" s="3" t="s">
        <v>27</v>
      </c>
      <c r="N10043" s="3" t="s">
        <v>70</v>
      </c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1"/>
      <c r="AA10043" s="1" t="s">
        <v>16</v>
      </c>
      <c r="AB10043" s="3" t="s">
        <v>12</v>
      </c>
      <c r="AC10043" s="23" t="s">
        <v>37802</v>
      </c>
      <c r="AD10043" s="23" t="s">
        <v>46928</v>
      </c>
      <c r="AE10043" t="s">
        <v>35409</v>
      </c>
    </row>
    <row r="10044" spans="1:31" ht="14.25" customHeight="1">
      <c r="A10044" s="1">
        <v>10043</v>
      </c>
      <c r="B10044" s="1" t="s">
        <v>54</v>
      </c>
      <c r="C10044" s="1" t="s">
        <v>9076</v>
      </c>
      <c r="D10044" s="1" t="s">
        <v>65</v>
      </c>
      <c r="E10044" s="1" t="s">
        <v>9077</v>
      </c>
      <c r="F10044" s="1" t="s">
        <v>32078</v>
      </c>
      <c r="G10044" s="14">
        <v>9140000094</v>
      </c>
      <c r="H10044" s="1" t="s">
        <v>15</v>
      </c>
      <c r="I10044" s="1" t="s">
        <v>9</v>
      </c>
      <c r="J10044" s="1" t="s">
        <v>70</v>
      </c>
      <c r="K10044" s="3" t="s">
        <v>17</v>
      </c>
      <c r="L10044" s="1" t="s">
        <v>70</v>
      </c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1"/>
      <c r="AA10044" s="1" t="s">
        <v>11</v>
      </c>
      <c r="AB10044" s="3" t="s">
        <v>586</v>
      </c>
      <c r="AC10044" s="23" t="s">
        <v>37802</v>
      </c>
      <c r="AD10044" s="23" t="s">
        <v>46929</v>
      </c>
      <c r="AE10044" t="s">
        <v>35410</v>
      </c>
    </row>
    <row r="10045" spans="1:31" ht="14.25" customHeight="1">
      <c r="A10045" s="1">
        <v>10044</v>
      </c>
      <c r="B10045" s="9" t="s">
        <v>6</v>
      </c>
      <c r="C10045" s="1" t="s">
        <v>9081</v>
      </c>
      <c r="D10045" s="1" t="s">
        <v>3658</v>
      </c>
      <c r="E10045" s="1" t="s">
        <v>489</v>
      </c>
      <c r="F10045" s="1" t="s">
        <v>32079</v>
      </c>
      <c r="G10045" s="14">
        <v>91949460961</v>
      </c>
      <c r="H10045" s="1" t="s">
        <v>15</v>
      </c>
      <c r="I10045" s="1" t="s">
        <v>9</v>
      </c>
      <c r="J10045" s="1" t="s">
        <v>70</v>
      </c>
      <c r="K10045" s="3" t="s">
        <v>42</v>
      </c>
      <c r="L10045" s="1" t="s">
        <v>70</v>
      </c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1"/>
      <c r="AA10045" s="1" t="s">
        <v>16</v>
      </c>
      <c r="AB10045" s="3" t="s">
        <v>12</v>
      </c>
      <c r="AC10045" s="23" t="s">
        <v>37802</v>
      </c>
      <c r="AD10045" s="23" t="s">
        <v>40014</v>
      </c>
      <c r="AE10045" t="s">
        <v>35399</v>
      </c>
    </row>
    <row r="10046" spans="1:31" ht="14.25" customHeight="1">
      <c r="A10046" s="1">
        <v>10045</v>
      </c>
      <c r="B10046" s="9" t="s">
        <v>6</v>
      </c>
      <c r="C10046" s="1" t="s">
        <v>9096</v>
      </c>
      <c r="D10046" s="1" t="s">
        <v>804</v>
      </c>
      <c r="E10046" s="1" t="s">
        <v>724</v>
      </c>
      <c r="F10046" s="1" t="s">
        <v>25272</v>
      </c>
      <c r="G10046" s="14">
        <v>91446016464</v>
      </c>
      <c r="H10046" s="1" t="s">
        <v>8</v>
      </c>
      <c r="I10046" s="1" t="s">
        <v>41</v>
      </c>
      <c r="J10046" s="1" t="s">
        <v>70</v>
      </c>
      <c r="K10046" s="3" t="s">
        <v>42</v>
      </c>
      <c r="L10046" s="1" t="s">
        <v>70</v>
      </c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1"/>
      <c r="AA10046" s="1" t="s">
        <v>16</v>
      </c>
      <c r="AB10046" s="3" t="s">
        <v>12</v>
      </c>
      <c r="AC10046" s="23" t="s">
        <v>37802</v>
      </c>
      <c r="AD10046" s="23" t="s">
        <v>46930</v>
      </c>
      <c r="AE10046" t="s">
        <v>35410</v>
      </c>
    </row>
    <row r="10047" spans="1:31" ht="14.25" customHeight="1">
      <c r="A10047" s="1">
        <v>10046</v>
      </c>
      <c r="B10047" s="9" t="s">
        <v>6</v>
      </c>
      <c r="C10047" s="1" t="s">
        <v>9102</v>
      </c>
      <c r="D10047" s="1" t="s">
        <v>9103</v>
      </c>
      <c r="E10047" s="1" t="s">
        <v>308</v>
      </c>
      <c r="F10047" s="1" t="s">
        <v>9104</v>
      </c>
      <c r="G10047" s="14">
        <v>914460604444</v>
      </c>
      <c r="H10047" s="1" t="s">
        <v>15</v>
      </c>
      <c r="I10047" s="1" t="s">
        <v>9</v>
      </c>
      <c r="J10047" s="1" t="s">
        <v>70</v>
      </c>
      <c r="K10047" s="3" t="s">
        <v>17</v>
      </c>
      <c r="L10047" s="1" t="s">
        <v>70</v>
      </c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1"/>
      <c r="AA10047" s="1" t="s">
        <v>11</v>
      </c>
      <c r="AB10047" s="3" t="s">
        <v>13</v>
      </c>
      <c r="AC10047" s="23" t="s">
        <v>37802</v>
      </c>
      <c r="AD10047" s="23" t="s">
        <v>46931</v>
      </c>
      <c r="AE10047" t="s">
        <v>35399</v>
      </c>
    </row>
    <row r="10048" spans="1:31" ht="14.25" customHeight="1">
      <c r="A10048" s="1">
        <v>10047</v>
      </c>
      <c r="B10048" s="9" t="s">
        <v>6</v>
      </c>
      <c r="C10048" s="1" t="s">
        <v>9147</v>
      </c>
      <c r="D10048" s="1" t="s">
        <v>3952</v>
      </c>
      <c r="E10048" s="1" t="s">
        <v>139</v>
      </c>
      <c r="F10048" s="1" t="s">
        <v>25291</v>
      </c>
      <c r="G10048" s="14">
        <v>919446919404</v>
      </c>
      <c r="H10048" s="1" t="s">
        <v>8</v>
      </c>
      <c r="I10048" s="1" t="s">
        <v>9</v>
      </c>
      <c r="J10048" s="1" t="s">
        <v>70</v>
      </c>
      <c r="K10048" s="3" t="s">
        <v>27</v>
      </c>
      <c r="L10048" s="1" t="s">
        <v>70</v>
      </c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1"/>
      <c r="AA10048" s="1" t="s">
        <v>16</v>
      </c>
      <c r="AB10048" s="3" t="s">
        <v>12</v>
      </c>
      <c r="AC10048" s="23" t="s">
        <v>37802</v>
      </c>
      <c r="AD10048" s="23" t="s">
        <v>46932</v>
      </c>
      <c r="AE10048" t="s">
        <v>35394</v>
      </c>
    </row>
    <row r="10049" spans="1:31" ht="14.25" customHeight="1">
      <c r="A10049" s="1">
        <v>10048</v>
      </c>
      <c r="B10049" s="1" t="s">
        <v>54</v>
      </c>
      <c r="C10049" s="1" t="s">
        <v>9163</v>
      </c>
      <c r="D10049" s="1" t="s">
        <v>13221</v>
      </c>
      <c r="E10049" s="1" t="s">
        <v>1214</v>
      </c>
      <c r="F10049" s="1" t="s">
        <v>34246</v>
      </c>
      <c r="G10049" s="14">
        <v>91994064000</v>
      </c>
      <c r="H10049" s="1" t="s">
        <v>132</v>
      </c>
      <c r="I10049" s="1" t="s">
        <v>62</v>
      </c>
      <c r="J10049" s="1" t="s">
        <v>70</v>
      </c>
      <c r="K10049" s="3" t="s">
        <v>42</v>
      </c>
      <c r="L10049" s="1" t="s">
        <v>70</v>
      </c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1"/>
      <c r="AA10049" s="1" t="s">
        <v>16</v>
      </c>
      <c r="AB10049" s="3" t="s">
        <v>12</v>
      </c>
      <c r="AC10049" s="23" t="s">
        <v>37802</v>
      </c>
      <c r="AD10049" s="23" t="s">
        <v>46933</v>
      </c>
      <c r="AE10049" t="s">
        <v>35399</v>
      </c>
    </row>
    <row r="10050" spans="1:31" ht="14.25" customHeight="1">
      <c r="A10050" s="1">
        <v>10049</v>
      </c>
      <c r="B10050" s="1" t="s">
        <v>54</v>
      </c>
      <c r="C10050" s="1" t="s">
        <v>9164</v>
      </c>
      <c r="D10050" s="1" t="s">
        <v>446</v>
      </c>
      <c r="E10050" s="1" t="s">
        <v>680</v>
      </c>
      <c r="F10050" s="1" t="s">
        <v>25298</v>
      </c>
      <c r="G10050" s="14">
        <v>91946160401</v>
      </c>
      <c r="H10050" s="1" t="s">
        <v>20</v>
      </c>
      <c r="I10050" s="1" t="s">
        <v>9</v>
      </c>
      <c r="J10050" s="1" t="s">
        <v>70</v>
      </c>
      <c r="K10050" s="3" t="s">
        <v>42</v>
      </c>
      <c r="L10050" s="1" t="s">
        <v>70</v>
      </c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1"/>
      <c r="AA10050" s="1" t="s">
        <v>16</v>
      </c>
      <c r="AB10050" s="3" t="s">
        <v>12</v>
      </c>
      <c r="AC10050" s="23" t="s">
        <v>37802</v>
      </c>
      <c r="AD10050" s="23" t="s">
        <v>38400</v>
      </c>
      <c r="AE10050" t="s">
        <v>35394</v>
      </c>
    </row>
    <row r="10051" spans="1:31" ht="14.25" customHeight="1">
      <c r="A10051" s="1">
        <v>10050</v>
      </c>
      <c r="B10051" s="1" t="s">
        <v>54</v>
      </c>
      <c r="C10051" s="1" t="s">
        <v>9177</v>
      </c>
      <c r="D10051" s="1" t="s">
        <v>39</v>
      </c>
      <c r="E10051" s="1" t="s">
        <v>495</v>
      </c>
      <c r="F10051" s="1" t="s">
        <v>25308</v>
      </c>
      <c r="G10051" s="14">
        <v>916944664</v>
      </c>
      <c r="H10051" s="1" t="s">
        <v>8</v>
      </c>
      <c r="I10051" s="1" t="s">
        <v>9</v>
      </c>
      <c r="J10051" s="1" t="s">
        <v>70</v>
      </c>
      <c r="K10051" s="3" t="s">
        <v>42</v>
      </c>
      <c r="L10051" s="1" t="s">
        <v>70</v>
      </c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1"/>
      <c r="AA10051" s="1" t="s">
        <v>16</v>
      </c>
      <c r="AB10051" s="3" t="s">
        <v>12</v>
      </c>
      <c r="AC10051" s="23" t="s">
        <v>37802</v>
      </c>
      <c r="AD10051" s="23" t="s">
        <v>46934</v>
      </c>
      <c r="AE10051" t="s">
        <v>35410</v>
      </c>
    </row>
    <row r="10052" spans="1:31" ht="14.25" customHeight="1">
      <c r="A10052" s="1">
        <v>10051</v>
      </c>
      <c r="B10052" s="1" t="s">
        <v>54</v>
      </c>
      <c r="C10052" s="1" t="s">
        <v>9189</v>
      </c>
      <c r="D10052" s="1" t="s">
        <v>36034</v>
      </c>
      <c r="E10052" s="1" t="s">
        <v>139</v>
      </c>
      <c r="F10052" s="1" t="s">
        <v>25315</v>
      </c>
      <c r="G10052" s="14">
        <v>914611644444</v>
      </c>
      <c r="H10052" s="1" t="s">
        <v>15</v>
      </c>
      <c r="I10052" s="1" t="s">
        <v>9</v>
      </c>
      <c r="J10052" s="1" t="s">
        <v>70</v>
      </c>
      <c r="K10052" s="3" t="s">
        <v>42</v>
      </c>
      <c r="L10052" s="1" t="s">
        <v>70</v>
      </c>
      <c r="M10052" s="3" t="s">
        <v>27</v>
      </c>
      <c r="N10052" s="3" t="s">
        <v>70</v>
      </c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1"/>
      <c r="AA10052" s="1" t="s">
        <v>16</v>
      </c>
      <c r="AB10052" s="3" t="s">
        <v>12</v>
      </c>
      <c r="AC10052" s="23" t="s">
        <v>37802</v>
      </c>
      <c r="AD10052" s="23" t="s">
        <v>46935</v>
      </c>
      <c r="AE10052" t="s">
        <v>35409</v>
      </c>
    </row>
    <row r="10053" spans="1:31" ht="14.25" customHeight="1">
      <c r="A10053" s="1">
        <v>10052</v>
      </c>
      <c r="B10053" s="1" t="s">
        <v>54</v>
      </c>
      <c r="C10053" s="1" t="s">
        <v>9190</v>
      </c>
      <c r="D10053" s="1" t="s">
        <v>522</v>
      </c>
      <c r="E10053" s="1" t="s">
        <v>724</v>
      </c>
      <c r="F10053" s="1" t="s">
        <v>25316</v>
      </c>
      <c r="G10053" s="14">
        <v>9194949444</v>
      </c>
      <c r="H10053" s="1" t="s">
        <v>20</v>
      </c>
      <c r="I10053" s="1" t="s">
        <v>9</v>
      </c>
      <c r="J10053" s="1" t="s">
        <v>70</v>
      </c>
      <c r="K10053" s="3" t="s">
        <v>17</v>
      </c>
      <c r="L10053" s="1" t="s">
        <v>70</v>
      </c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1"/>
      <c r="AA10053" s="1" t="s">
        <v>11</v>
      </c>
      <c r="AB10053" s="3" t="s">
        <v>13</v>
      </c>
      <c r="AC10053" s="23" t="s">
        <v>37802</v>
      </c>
      <c r="AD10053" s="23" t="s">
        <v>42363</v>
      </c>
      <c r="AE10053" t="s">
        <v>35410</v>
      </c>
    </row>
    <row r="10054" spans="1:31" ht="14.25" customHeight="1">
      <c r="A10054" s="1">
        <v>10053</v>
      </c>
      <c r="B10054" s="1" t="s">
        <v>54</v>
      </c>
      <c r="C10054" s="1" t="s">
        <v>9205</v>
      </c>
      <c r="D10054" s="1" t="s">
        <v>522</v>
      </c>
      <c r="E10054" s="1" t="s">
        <v>40</v>
      </c>
      <c r="F10054" s="1" t="s">
        <v>25328</v>
      </c>
      <c r="G10054" s="14">
        <v>919446049040</v>
      </c>
      <c r="H10054" s="1" t="s">
        <v>8</v>
      </c>
      <c r="I10054" s="1" t="s">
        <v>9</v>
      </c>
      <c r="J10054" s="1" t="s">
        <v>70</v>
      </c>
      <c r="K10054" s="3" t="s">
        <v>17</v>
      </c>
      <c r="L10054" s="1" t="s">
        <v>70</v>
      </c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1"/>
      <c r="AA10054" s="1" t="s">
        <v>11</v>
      </c>
      <c r="AB10054" s="3" t="s">
        <v>13</v>
      </c>
      <c r="AC10054" s="23" t="s">
        <v>37802</v>
      </c>
      <c r="AD10054" s="23" t="s">
        <v>46936</v>
      </c>
      <c r="AE10054" t="s">
        <v>35410</v>
      </c>
    </row>
    <row r="10055" spans="1:31" ht="14.25" customHeight="1">
      <c r="A10055" s="1">
        <v>10054</v>
      </c>
      <c r="B10055" s="1" t="s">
        <v>54</v>
      </c>
      <c r="C10055" s="1" t="s">
        <v>9234</v>
      </c>
      <c r="D10055" s="1" t="s">
        <v>4061</v>
      </c>
      <c r="E10055" s="1" t="s">
        <v>487</v>
      </c>
      <c r="F10055" s="1" t="s">
        <v>25344</v>
      </c>
      <c r="G10055" s="14">
        <v>91414406406</v>
      </c>
      <c r="H10055" s="1" t="s">
        <v>8</v>
      </c>
      <c r="I10055" s="1" t="s">
        <v>41</v>
      </c>
      <c r="J10055" s="1" t="s">
        <v>70</v>
      </c>
      <c r="K10055" s="3" t="s">
        <v>42</v>
      </c>
      <c r="L10055" s="1" t="s">
        <v>70</v>
      </c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1"/>
      <c r="AA10055" s="1" t="s">
        <v>16</v>
      </c>
      <c r="AB10055" s="3" t="s">
        <v>12</v>
      </c>
      <c r="AC10055" s="23" t="s">
        <v>37802</v>
      </c>
      <c r="AD10055" s="23" t="s">
        <v>46937</v>
      </c>
      <c r="AE10055" t="s">
        <v>35410</v>
      </c>
    </row>
    <row r="10056" spans="1:31" ht="14.25" customHeight="1">
      <c r="A10056" s="1">
        <v>10055</v>
      </c>
      <c r="B10056" s="9" t="s">
        <v>6</v>
      </c>
      <c r="C10056" s="1" t="s">
        <v>9239</v>
      </c>
      <c r="D10056" s="1" t="s">
        <v>1248</v>
      </c>
      <c r="E10056" s="1" t="s">
        <v>78</v>
      </c>
      <c r="F10056" s="1" t="s">
        <v>9240</v>
      </c>
      <c r="G10056" s="14">
        <v>9194914616</v>
      </c>
      <c r="H10056" s="1" t="s">
        <v>20</v>
      </c>
      <c r="I10056" s="1" t="s">
        <v>9</v>
      </c>
      <c r="J10056" s="1" t="s">
        <v>70</v>
      </c>
      <c r="K10056" s="3" t="s">
        <v>63</v>
      </c>
      <c r="L10056" s="1" t="s">
        <v>70</v>
      </c>
      <c r="M10056" s="3" t="s">
        <v>213</v>
      </c>
      <c r="N10056" s="3" t="s">
        <v>70</v>
      </c>
      <c r="O10056" s="3" t="s">
        <v>17</v>
      </c>
      <c r="P10056" s="3" t="s">
        <v>70</v>
      </c>
      <c r="Q10056" s="3" t="s">
        <v>42</v>
      </c>
      <c r="R10056" s="3" t="s">
        <v>70</v>
      </c>
      <c r="S10056" s="3" t="s">
        <v>27</v>
      </c>
      <c r="T10056" s="3" t="s">
        <v>70</v>
      </c>
      <c r="U10056" s="3" t="s">
        <v>117</v>
      </c>
      <c r="V10056" s="3" t="s">
        <v>70</v>
      </c>
      <c r="W10056" s="3" t="s">
        <v>178</v>
      </c>
      <c r="X10056" s="3" t="s">
        <v>70</v>
      </c>
      <c r="Y10056" s="3" t="s">
        <v>171</v>
      </c>
      <c r="Z10056" s="1" t="s">
        <v>70</v>
      </c>
      <c r="AA10056" s="1" t="s">
        <v>16</v>
      </c>
      <c r="AB10056" s="3" t="s">
        <v>12</v>
      </c>
      <c r="AC10056" s="23" t="s">
        <v>37802</v>
      </c>
      <c r="AD10056" s="23" t="s">
        <v>44692</v>
      </c>
      <c r="AE10056" t="s">
        <v>35410</v>
      </c>
    </row>
    <row r="10057" spans="1:31" ht="14.25" customHeight="1">
      <c r="A10057" s="1">
        <v>10056</v>
      </c>
      <c r="B10057" s="1" t="s">
        <v>54</v>
      </c>
      <c r="C10057" s="1" t="s">
        <v>9243</v>
      </c>
      <c r="D10057" s="1" t="s">
        <v>6801</v>
      </c>
      <c r="E10057" s="1" t="s">
        <v>37017</v>
      </c>
      <c r="F10057" s="1" t="s">
        <v>25349</v>
      </c>
      <c r="G10057" s="14">
        <v>9191496604</v>
      </c>
      <c r="H10057" s="1" t="s">
        <v>8</v>
      </c>
      <c r="I10057" s="1" t="s">
        <v>9</v>
      </c>
      <c r="J10057" s="1" t="s">
        <v>70</v>
      </c>
      <c r="K10057" s="3" t="s">
        <v>42</v>
      </c>
      <c r="L10057" s="1" t="s">
        <v>70</v>
      </c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1"/>
      <c r="AA10057" s="1" t="s">
        <v>16</v>
      </c>
      <c r="AB10057" s="3" t="s">
        <v>12</v>
      </c>
      <c r="AC10057" s="23" t="s">
        <v>37802</v>
      </c>
      <c r="AD10057" s="23" t="s">
        <v>46938</v>
      </c>
      <c r="AE10057" t="s">
        <v>35409</v>
      </c>
    </row>
    <row r="10058" spans="1:31" ht="14.25" customHeight="1">
      <c r="A10058" s="1">
        <v>10057</v>
      </c>
      <c r="B10058" s="1" t="s">
        <v>54</v>
      </c>
      <c r="C10058" s="1" t="s">
        <v>9248</v>
      </c>
      <c r="D10058" s="1" t="s">
        <v>18727</v>
      </c>
      <c r="E10058" s="1" t="s">
        <v>40</v>
      </c>
      <c r="F10058" s="1" t="s">
        <v>25352</v>
      </c>
      <c r="G10058" s="14">
        <v>91946409091</v>
      </c>
      <c r="H10058" s="1" t="s">
        <v>20</v>
      </c>
      <c r="I10058" s="1" t="s">
        <v>9</v>
      </c>
      <c r="J10058" s="1" t="s">
        <v>70</v>
      </c>
      <c r="K10058" s="3" t="s">
        <v>42</v>
      </c>
      <c r="L10058" s="1" t="s">
        <v>70</v>
      </c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1"/>
      <c r="AA10058" s="1" t="s">
        <v>16</v>
      </c>
      <c r="AB10058" s="3" t="s">
        <v>12</v>
      </c>
      <c r="AC10058" s="23" t="s">
        <v>37802</v>
      </c>
      <c r="AD10058" s="23" t="s">
        <v>46939</v>
      </c>
      <c r="AE10058" t="s">
        <v>35409</v>
      </c>
    </row>
    <row r="10059" spans="1:31" ht="14.25" customHeight="1">
      <c r="A10059" s="1">
        <v>10058</v>
      </c>
      <c r="B10059" s="1" t="s">
        <v>54</v>
      </c>
      <c r="C10059" s="1" t="s">
        <v>9262</v>
      </c>
      <c r="D10059" s="1" t="s">
        <v>36035</v>
      </c>
      <c r="E10059" s="1" t="s">
        <v>40</v>
      </c>
      <c r="F10059" s="1" t="s">
        <v>25359</v>
      </c>
      <c r="G10059" s="14">
        <v>919444914</v>
      </c>
      <c r="H10059" s="1" t="s">
        <v>20</v>
      </c>
      <c r="I10059" s="1" t="s">
        <v>33</v>
      </c>
      <c r="J10059" s="1" t="s">
        <v>70</v>
      </c>
      <c r="K10059" s="3" t="s">
        <v>17</v>
      </c>
      <c r="L10059" s="1" t="s">
        <v>70</v>
      </c>
      <c r="M10059" s="4" t="s">
        <v>42</v>
      </c>
      <c r="N10059" s="3" t="s">
        <v>70</v>
      </c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1"/>
      <c r="AA10059" s="1" t="s">
        <v>16</v>
      </c>
      <c r="AB10059" s="3" t="s">
        <v>12</v>
      </c>
      <c r="AC10059" s="23" t="s">
        <v>37802</v>
      </c>
      <c r="AD10059" s="23" t="s">
        <v>44696</v>
      </c>
      <c r="AE10059" t="s">
        <v>35409</v>
      </c>
    </row>
    <row r="10060" spans="1:31" ht="14.25" customHeight="1">
      <c r="A10060" s="1">
        <v>10059</v>
      </c>
      <c r="B10060" s="1" t="s">
        <v>54</v>
      </c>
      <c r="C10060" s="1" t="s">
        <v>9273</v>
      </c>
      <c r="D10060" s="1" t="s">
        <v>359</v>
      </c>
      <c r="E10060" s="1" t="s">
        <v>495</v>
      </c>
      <c r="F10060" s="1" t="s">
        <v>25362</v>
      </c>
      <c r="G10060" s="14">
        <v>91416060066</v>
      </c>
      <c r="H10060" s="1" t="s">
        <v>8</v>
      </c>
      <c r="I10060" s="1" t="s">
        <v>41</v>
      </c>
      <c r="J10060" s="1" t="s">
        <v>70</v>
      </c>
      <c r="K10060" s="3" t="s">
        <v>17</v>
      </c>
      <c r="L10060" s="1" t="s">
        <v>70</v>
      </c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1"/>
      <c r="AA10060" s="1" t="s">
        <v>16</v>
      </c>
      <c r="AB10060" s="3" t="s">
        <v>12</v>
      </c>
      <c r="AC10060" s="23" t="s">
        <v>37802</v>
      </c>
      <c r="AD10060" s="23" t="s">
        <v>46940</v>
      </c>
      <c r="AE10060" t="s">
        <v>35409</v>
      </c>
    </row>
    <row r="10061" spans="1:31" ht="14.25" customHeight="1">
      <c r="A10061" s="1">
        <v>10060</v>
      </c>
      <c r="B10061" s="9" t="s">
        <v>6</v>
      </c>
      <c r="C10061" s="1" t="s">
        <v>9274</v>
      </c>
      <c r="D10061" s="1" t="s">
        <v>841</v>
      </c>
      <c r="E10061" s="1" t="s">
        <v>1527</v>
      </c>
      <c r="F10061" s="1" t="s">
        <v>34254</v>
      </c>
      <c r="G10061" s="14">
        <v>919944906</v>
      </c>
      <c r="H10061" s="1" t="s">
        <v>132</v>
      </c>
      <c r="I10061" s="1" t="s">
        <v>41</v>
      </c>
      <c r="J10061" s="1" t="s">
        <v>70</v>
      </c>
      <c r="K10061" s="3" t="s">
        <v>42</v>
      </c>
      <c r="L10061" s="1" t="s">
        <v>70</v>
      </c>
      <c r="M10061" s="3" t="s">
        <v>178</v>
      </c>
      <c r="N10061" s="3" t="s">
        <v>70</v>
      </c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1"/>
      <c r="AA10061" s="1" t="s">
        <v>16</v>
      </c>
      <c r="AB10061" s="3" t="s">
        <v>12</v>
      </c>
      <c r="AC10061" s="23" t="s">
        <v>37802</v>
      </c>
      <c r="AD10061" s="23" t="s">
        <v>46941</v>
      </c>
      <c r="AE10061" t="s">
        <v>35394</v>
      </c>
    </row>
    <row r="10062" spans="1:31" ht="14.25" customHeight="1">
      <c r="A10062" s="1">
        <v>10061</v>
      </c>
      <c r="B10062" s="1" t="s">
        <v>54</v>
      </c>
      <c r="C10062" s="1" t="s">
        <v>9297</v>
      </c>
      <c r="D10062" s="1" t="s">
        <v>58</v>
      </c>
      <c r="E10062" s="1" t="s">
        <v>32</v>
      </c>
      <c r="F10062" s="1" t="s">
        <v>25374</v>
      </c>
      <c r="G10062" s="14">
        <v>91944414409</v>
      </c>
      <c r="H10062" s="1" t="s">
        <v>8</v>
      </c>
      <c r="I10062" s="1" t="s">
        <v>9</v>
      </c>
      <c r="J10062" s="1" t="s">
        <v>70</v>
      </c>
      <c r="K10062" s="3" t="s">
        <v>63</v>
      </c>
      <c r="L10062" s="1" t="s">
        <v>70</v>
      </c>
      <c r="M10062" s="3" t="s">
        <v>213</v>
      </c>
      <c r="N10062" s="3" t="s">
        <v>70</v>
      </c>
      <c r="O10062" s="3" t="s">
        <v>17</v>
      </c>
      <c r="P10062" s="3" t="s">
        <v>70</v>
      </c>
      <c r="Q10062" s="3" t="s">
        <v>42</v>
      </c>
      <c r="R10062" s="3" t="s">
        <v>70</v>
      </c>
      <c r="S10062" s="3" t="s">
        <v>27</v>
      </c>
      <c r="T10062" s="3" t="s">
        <v>70</v>
      </c>
      <c r="U10062" s="3" t="s">
        <v>117</v>
      </c>
      <c r="V10062" s="3" t="s">
        <v>70</v>
      </c>
      <c r="W10062" s="3" t="s">
        <v>178</v>
      </c>
      <c r="X10062" s="3" t="s">
        <v>70</v>
      </c>
      <c r="Y10062" s="3" t="s">
        <v>171</v>
      </c>
      <c r="Z10062" s="1" t="s">
        <v>70</v>
      </c>
      <c r="AA10062" s="1" t="s">
        <v>16</v>
      </c>
      <c r="AB10062" s="3" t="s">
        <v>12</v>
      </c>
      <c r="AC10062" s="23" t="s">
        <v>37802</v>
      </c>
      <c r="AD10062" s="23" t="s">
        <v>46942</v>
      </c>
      <c r="AE10062" t="s">
        <v>35409</v>
      </c>
    </row>
    <row r="10063" spans="1:31" ht="14.25" customHeight="1">
      <c r="A10063" s="1">
        <v>10062</v>
      </c>
      <c r="B10063" s="9" t="s">
        <v>6</v>
      </c>
      <c r="C10063" s="1" t="s">
        <v>9300</v>
      </c>
      <c r="D10063" s="1" t="s">
        <v>1994</v>
      </c>
      <c r="E10063" s="1" t="s">
        <v>1972</v>
      </c>
      <c r="F10063" s="1" t="s">
        <v>34256</v>
      </c>
      <c r="G10063" s="14">
        <v>919446496104</v>
      </c>
      <c r="H10063" s="1" t="s">
        <v>20</v>
      </c>
      <c r="I10063" s="1" t="s">
        <v>41</v>
      </c>
      <c r="J10063" s="1" t="s">
        <v>70</v>
      </c>
      <c r="K10063" s="3" t="s">
        <v>63</v>
      </c>
      <c r="L10063" s="1" t="s">
        <v>70</v>
      </c>
      <c r="M10063" s="3" t="s">
        <v>213</v>
      </c>
      <c r="N10063" s="3" t="s">
        <v>70</v>
      </c>
      <c r="O10063" s="3" t="s">
        <v>17</v>
      </c>
      <c r="P10063" s="3" t="s">
        <v>70</v>
      </c>
      <c r="Q10063" s="3" t="s">
        <v>42</v>
      </c>
      <c r="R10063" s="3" t="s">
        <v>70</v>
      </c>
      <c r="S10063" s="3" t="s">
        <v>27</v>
      </c>
      <c r="T10063" s="3" t="s">
        <v>70</v>
      </c>
      <c r="U10063" s="3" t="s">
        <v>117</v>
      </c>
      <c r="V10063" s="3" t="s">
        <v>70</v>
      </c>
      <c r="W10063" s="3" t="s">
        <v>178</v>
      </c>
      <c r="X10063" s="3" t="s">
        <v>70</v>
      </c>
      <c r="Y10063" s="3" t="s">
        <v>171</v>
      </c>
      <c r="Z10063" s="1" t="s">
        <v>70</v>
      </c>
      <c r="AA10063" s="1" t="s">
        <v>16</v>
      </c>
      <c r="AB10063" s="3" t="s">
        <v>12</v>
      </c>
      <c r="AC10063" s="23" t="s">
        <v>37802</v>
      </c>
      <c r="AD10063" s="23" t="s">
        <v>46943</v>
      </c>
      <c r="AE10063" t="s">
        <v>35409</v>
      </c>
    </row>
    <row r="10064" spans="1:31" ht="14.25" customHeight="1">
      <c r="A10064" s="1">
        <v>10063</v>
      </c>
      <c r="B10064" s="1" t="s">
        <v>54</v>
      </c>
      <c r="C10064" s="1" t="s">
        <v>9314</v>
      </c>
      <c r="D10064" s="1" t="s">
        <v>699</v>
      </c>
      <c r="E10064" s="1" t="s">
        <v>40</v>
      </c>
      <c r="F10064" s="1" t="s">
        <v>25384</v>
      </c>
      <c r="G10064" s="14">
        <v>91969060966</v>
      </c>
      <c r="H10064" s="1" t="s">
        <v>20</v>
      </c>
      <c r="I10064" s="1" t="s">
        <v>9</v>
      </c>
      <c r="J10064" s="1" t="s">
        <v>70</v>
      </c>
      <c r="K10064" s="3" t="s">
        <v>42</v>
      </c>
      <c r="L10064" s="1" t="s">
        <v>70</v>
      </c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1"/>
      <c r="AA10064" s="1" t="s">
        <v>16</v>
      </c>
      <c r="AB10064" s="3" t="s">
        <v>12</v>
      </c>
      <c r="AC10064" s="23" t="s">
        <v>37802</v>
      </c>
      <c r="AD10064" s="23" t="s">
        <v>46944</v>
      </c>
      <c r="AE10064" t="s">
        <v>35399</v>
      </c>
    </row>
    <row r="10065" spans="1:31" ht="14.25" customHeight="1">
      <c r="A10065" s="1">
        <v>10064</v>
      </c>
      <c r="B10065" s="1" t="s">
        <v>54</v>
      </c>
      <c r="C10065" s="1" t="s">
        <v>9322</v>
      </c>
      <c r="D10065" s="1" t="s">
        <v>1779</v>
      </c>
      <c r="E10065" s="1" t="s">
        <v>13768</v>
      </c>
      <c r="F10065" s="1" t="s">
        <v>25387</v>
      </c>
      <c r="G10065" s="14">
        <v>9144091919</v>
      </c>
      <c r="H10065" s="1" t="s">
        <v>8</v>
      </c>
      <c r="I10065" s="1" t="s">
        <v>9</v>
      </c>
      <c r="J10065" s="1" t="s">
        <v>70</v>
      </c>
      <c r="K10065" s="3" t="s">
        <v>42</v>
      </c>
      <c r="L10065" s="1" t="s">
        <v>70</v>
      </c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1"/>
      <c r="AA10065" s="1" t="s">
        <v>16</v>
      </c>
      <c r="AB10065" s="3" t="s">
        <v>12</v>
      </c>
      <c r="AC10065" s="23" t="s">
        <v>37802</v>
      </c>
      <c r="AD10065" s="23" t="s">
        <v>40601</v>
      </c>
      <c r="AE10065" t="s">
        <v>35410</v>
      </c>
    </row>
    <row r="10066" spans="1:31" ht="14.25" customHeight="1">
      <c r="A10066" s="1">
        <v>10065</v>
      </c>
      <c r="B10066" s="9" t="s">
        <v>6</v>
      </c>
      <c r="C10066" s="1" t="s">
        <v>9326</v>
      </c>
      <c r="D10066" s="1" t="s">
        <v>9594</v>
      </c>
      <c r="E10066" s="1" t="s">
        <v>78</v>
      </c>
      <c r="F10066" s="1" t="s">
        <v>25390</v>
      </c>
      <c r="G10066" s="14">
        <v>919446044644</v>
      </c>
      <c r="H10066" s="1" t="s">
        <v>37</v>
      </c>
      <c r="I10066" s="1" t="s">
        <v>9</v>
      </c>
      <c r="J10066" s="1" t="s">
        <v>70</v>
      </c>
      <c r="K10066" s="3" t="s">
        <v>42</v>
      </c>
      <c r="L10066" s="1" t="s">
        <v>70</v>
      </c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1"/>
      <c r="AA10066" s="1" t="s">
        <v>16</v>
      </c>
      <c r="AB10066" s="3" t="s">
        <v>12</v>
      </c>
      <c r="AC10066" s="23" t="s">
        <v>37802</v>
      </c>
      <c r="AD10066" s="23" t="s">
        <v>42098</v>
      </c>
      <c r="AE10066" t="s">
        <v>35410</v>
      </c>
    </row>
    <row r="10067" spans="1:31" ht="14.25" customHeight="1">
      <c r="A10067" s="1">
        <v>10066</v>
      </c>
      <c r="B10067" s="1" t="s">
        <v>54</v>
      </c>
      <c r="C10067" s="1" t="s">
        <v>9338</v>
      </c>
      <c r="D10067" s="1" t="s">
        <v>4679</v>
      </c>
      <c r="E10067" s="1" t="s">
        <v>152</v>
      </c>
      <c r="F10067" s="1" t="s">
        <v>25397</v>
      </c>
      <c r="G10067" s="14">
        <v>914940194619</v>
      </c>
      <c r="H10067" s="1" t="s">
        <v>8</v>
      </c>
      <c r="I10067" s="1" t="s">
        <v>9</v>
      </c>
      <c r="J10067" s="1" t="s">
        <v>70</v>
      </c>
      <c r="K10067" s="3" t="s">
        <v>42</v>
      </c>
      <c r="L10067" s="1" t="s">
        <v>70</v>
      </c>
      <c r="M10067" s="3" t="s">
        <v>27</v>
      </c>
      <c r="N10067" s="3" t="s">
        <v>70</v>
      </c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1"/>
      <c r="AA10067" s="1" t="s">
        <v>16</v>
      </c>
      <c r="AB10067" s="3" t="s">
        <v>12</v>
      </c>
      <c r="AC10067" s="23" t="s">
        <v>37802</v>
      </c>
      <c r="AD10067" s="23" t="s">
        <v>46945</v>
      </c>
      <c r="AE10067" t="s">
        <v>35399</v>
      </c>
    </row>
    <row r="10068" spans="1:31" ht="14.25" customHeight="1">
      <c r="A10068" s="1">
        <v>10067</v>
      </c>
      <c r="B10068" s="1" t="s">
        <v>54</v>
      </c>
      <c r="C10068" s="1" t="s">
        <v>9356</v>
      </c>
      <c r="D10068" s="1" t="s">
        <v>1354</v>
      </c>
      <c r="E10068" s="1" t="s">
        <v>1306</v>
      </c>
      <c r="F10068" s="1" t="s">
        <v>25406</v>
      </c>
      <c r="G10068" s="14">
        <v>91944664494</v>
      </c>
      <c r="H10068" s="1" t="s">
        <v>37</v>
      </c>
      <c r="I10068" s="1" t="s">
        <v>62</v>
      </c>
      <c r="J10068" s="1" t="s">
        <v>70</v>
      </c>
      <c r="K10068" s="3" t="s">
        <v>27</v>
      </c>
      <c r="L10068" s="1" t="s">
        <v>70</v>
      </c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1"/>
      <c r="AA10068" s="1" t="s">
        <v>16</v>
      </c>
      <c r="AB10068" s="3" t="s">
        <v>12</v>
      </c>
      <c r="AC10068" s="23" t="s">
        <v>37802</v>
      </c>
      <c r="AD10068" s="23" t="s">
        <v>46946</v>
      </c>
      <c r="AE10068" t="s">
        <v>35409</v>
      </c>
    </row>
    <row r="10069" spans="1:31" ht="14.25" customHeight="1">
      <c r="A10069" s="1">
        <v>10068</v>
      </c>
      <c r="B10069" s="1" t="s">
        <v>54</v>
      </c>
      <c r="C10069" s="1" t="s">
        <v>9361</v>
      </c>
      <c r="D10069" s="1" t="s">
        <v>575</v>
      </c>
      <c r="E10069" s="1" t="s">
        <v>90</v>
      </c>
      <c r="F10069" s="1" t="s">
        <v>25410</v>
      </c>
      <c r="G10069" s="14">
        <v>919099010406</v>
      </c>
      <c r="H10069" s="1" t="s">
        <v>15</v>
      </c>
      <c r="I10069" s="1" t="s">
        <v>41</v>
      </c>
      <c r="J10069" s="1" t="s">
        <v>70</v>
      </c>
      <c r="K10069" s="3" t="s">
        <v>17</v>
      </c>
      <c r="L10069" s="1" t="s">
        <v>70</v>
      </c>
      <c r="M10069" s="4" t="s">
        <v>42</v>
      </c>
      <c r="N10069" s="3" t="s">
        <v>70</v>
      </c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1"/>
      <c r="AA10069" s="1" t="s">
        <v>16</v>
      </c>
      <c r="AB10069" s="3" t="s">
        <v>12</v>
      </c>
      <c r="AC10069" s="23" t="s">
        <v>37802</v>
      </c>
      <c r="AD10069" s="23" t="s">
        <v>46947</v>
      </c>
      <c r="AE10069" t="s">
        <v>35399</v>
      </c>
    </row>
    <row r="10070" spans="1:31" ht="14.25" customHeight="1">
      <c r="A10070" s="1">
        <v>10069</v>
      </c>
      <c r="B10070" s="9" t="s">
        <v>6</v>
      </c>
      <c r="C10070" s="1" t="s">
        <v>9362</v>
      </c>
      <c r="D10070" s="1" t="s">
        <v>371</v>
      </c>
      <c r="E10070" s="1" t="s">
        <v>73</v>
      </c>
      <c r="F10070" s="1" t="s">
        <v>25411</v>
      </c>
      <c r="G10070" s="14">
        <v>919444046049</v>
      </c>
      <c r="H10070" s="1" t="s">
        <v>8</v>
      </c>
      <c r="I10070" s="1" t="s">
        <v>62</v>
      </c>
      <c r="J10070" s="1" t="s">
        <v>70</v>
      </c>
      <c r="K10070" s="3" t="s">
        <v>42</v>
      </c>
      <c r="L10070" s="1" t="s">
        <v>70</v>
      </c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1"/>
      <c r="AA10070" s="1" t="s">
        <v>16</v>
      </c>
      <c r="AB10070" s="3" t="s">
        <v>12</v>
      </c>
      <c r="AC10070" s="23" t="s">
        <v>37802</v>
      </c>
      <c r="AD10070" s="23" t="s">
        <v>46948</v>
      </c>
      <c r="AE10070" t="s">
        <v>35409</v>
      </c>
    </row>
    <row r="10071" spans="1:31" ht="14.25" customHeight="1">
      <c r="A10071" s="1">
        <v>10070</v>
      </c>
      <c r="B10071" s="1" t="s">
        <v>54</v>
      </c>
      <c r="C10071" s="1" t="s">
        <v>9376</v>
      </c>
      <c r="D10071" s="1" t="s">
        <v>557</v>
      </c>
      <c r="E10071" s="1" t="s">
        <v>5536</v>
      </c>
      <c r="F10071" s="1" t="s">
        <v>9377</v>
      </c>
      <c r="G10071" s="14">
        <v>91969466644</v>
      </c>
      <c r="H10071" s="1" t="s">
        <v>15</v>
      </c>
      <c r="I10071" s="1" t="s">
        <v>9</v>
      </c>
      <c r="J10071" s="1" t="s">
        <v>70</v>
      </c>
      <c r="K10071" s="3" t="s">
        <v>63</v>
      </c>
      <c r="L10071" s="1" t="s">
        <v>70</v>
      </c>
      <c r="M10071" s="3" t="s">
        <v>213</v>
      </c>
      <c r="N10071" s="3" t="s">
        <v>70</v>
      </c>
      <c r="O10071" s="3" t="s">
        <v>17</v>
      </c>
      <c r="P10071" s="3" t="s">
        <v>70</v>
      </c>
      <c r="Q10071" s="3" t="s">
        <v>42</v>
      </c>
      <c r="R10071" s="3" t="s">
        <v>70</v>
      </c>
      <c r="S10071" s="3" t="s">
        <v>27</v>
      </c>
      <c r="T10071" s="3" t="s">
        <v>70</v>
      </c>
      <c r="U10071" s="3" t="s">
        <v>117</v>
      </c>
      <c r="V10071" s="3" t="s">
        <v>70</v>
      </c>
      <c r="W10071" s="3" t="s">
        <v>178</v>
      </c>
      <c r="X10071" s="3" t="s">
        <v>70</v>
      </c>
      <c r="Y10071" s="3" t="s">
        <v>171</v>
      </c>
      <c r="Z10071" s="1" t="s">
        <v>70</v>
      </c>
      <c r="AA10071" s="1" t="s">
        <v>16</v>
      </c>
      <c r="AB10071" s="3" t="s">
        <v>12</v>
      </c>
      <c r="AC10071" s="23" t="s">
        <v>37802</v>
      </c>
      <c r="AD10071" s="23" t="s">
        <v>46949</v>
      </c>
      <c r="AE10071" t="s">
        <v>35410</v>
      </c>
    </row>
    <row r="10072" spans="1:31" ht="14.25" customHeight="1">
      <c r="A10072" s="1">
        <v>10071</v>
      </c>
      <c r="B10072" s="9" t="s">
        <v>6</v>
      </c>
      <c r="C10072" s="1" t="s">
        <v>9385</v>
      </c>
      <c r="D10072" s="1" t="s">
        <v>9386</v>
      </c>
      <c r="E10072" s="1" t="s">
        <v>40</v>
      </c>
      <c r="F10072" s="1" t="s">
        <v>34265</v>
      </c>
      <c r="G10072" s="14">
        <v>919444996096</v>
      </c>
      <c r="H10072" s="1" t="s">
        <v>132</v>
      </c>
      <c r="I10072" s="1" t="s">
        <v>9</v>
      </c>
      <c r="J10072" s="1" t="s">
        <v>70</v>
      </c>
      <c r="K10072" s="3" t="s">
        <v>63</v>
      </c>
      <c r="L10072" s="1" t="s">
        <v>70</v>
      </c>
      <c r="M10072" s="3" t="s">
        <v>213</v>
      </c>
      <c r="N10072" s="3" t="s">
        <v>70</v>
      </c>
      <c r="O10072" s="3" t="s">
        <v>17</v>
      </c>
      <c r="P10072" s="3" t="s">
        <v>70</v>
      </c>
      <c r="Q10072" s="3" t="s">
        <v>42</v>
      </c>
      <c r="R10072" s="3" t="s">
        <v>70</v>
      </c>
      <c r="S10072" s="3" t="s">
        <v>27</v>
      </c>
      <c r="T10072" s="3" t="s">
        <v>70</v>
      </c>
      <c r="U10072" s="3" t="s">
        <v>117</v>
      </c>
      <c r="V10072" s="3" t="s">
        <v>70</v>
      </c>
      <c r="W10072" s="3" t="s">
        <v>178</v>
      </c>
      <c r="X10072" s="3" t="s">
        <v>70</v>
      </c>
      <c r="Y10072" s="3" t="s">
        <v>171</v>
      </c>
      <c r="Z10072" s="1" t="s">
        <v>70</v>
      </c>
      <c r="AA10072" s="1" t="s">
        <v>16</v>
      </c>
      <c r="AB10072" s="3" t="s">
        <v>12</v>
      </c>
      <c r="AC10072" s="23" t="s">
        <v>37802</v>
      </c>
      <c r="AD10072" s="23" t="s">
        <v>46950</v>
      </c>
      <c r="AE10072" t="s">
        <v>35409</v>
      </c>
    </row>
    <row r="10073" spans="1:31" ht="14.25" customHeight="1">
      <c r="A10073" s="1">
        <v>10072</v>
      </c>
      <c r="B10073" s="9" t="s">
        <v>6</v>
      </c>
      <c r="C10073" s="1" t="s">
        <v>9393</v>
      </c>
      <c r="D10073" s="1" t="s">
        <v>999</v>
      </c>
      <c r="E10073" s="1" t="s">
        <v>1302</v>
      </c>
      <c r="F10073" s="1" t="s">
        <v>32107</v>
      </c>
      <c r="G10073" s="14">
        <v>914460404904</v>
      </c>
      <c r="H10073" s="1" t="s">
        <v>20</v>
      </c>
      <c r="I10073" s="1" t="s">
        <v>62</v>
      </c>
      <c r="J10073" s="1" t="s">
        <v>70</v>
      </c>
      <c r="K10073" s="3" t="s">
        <v>42</v>
      </c>
      <c r="L10073" s="1" t="s">
        <v>70</v>
      </c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1"/>
      <c r="AA10073" s="1" t="s">
        <v>16</v>
      </c>
      <c r="AB10073" s="3" t="s">
        <v>12</v>
      </c>
      <c r="AC10073" s="23" t="s">
        <v>37802</v>
      </c>
      <c r="AD10073" s="23" t="s">
        <v>40042</v>
      </c>
      <c r="AE10073" t="s">
        <v>35399</v>
      </c>
    </row>
    <row r="10074" spans="1:31" ht="14.25" customHeight="1">
      <c r="A10074" s="1">
        <v>10073</v>
      </c>
      <c r="B10074" s="1" t="s">
        <v>54</v>
      </c>
      <c r="C10074" s="1" t="s">
        <v>9420</v>
      </c>
      <c r="D10074" s="1" t="s">
        <v>494</v>
      </c>
      <c r="E10074" s="1" t="s">
        <v>37209</v>
      </c>
      <c r="F10074" s="1" t="s">
        <v>32111</v>
      </c>
      <c r="G10074" s="14">
        <v>919444944940</v>
      </c>
      <c r="H10074" s="1" t="s">
        <v>8</v>
      </c>
      <c r="I10074" s="1" t="s">
        <v>9</v>
      </c>
      <c r="J10074" s="1" t="s">
        <v>70</v>
      </c>
      <c r="K10074" s="3" t="s">
        <v>42</v>
      </c>
      <c r="L10074" s="1" t="s">
        <v>70</v>
      </c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1"/>
      <c r="AA10074" s="1" t="s">
        <v>16</v>
      </c>
      <c r="AB10074" s="3" t="s">
        <v>12</v>
      </c>
      <c r="AC10074" s="23" t="s">
        <v>37802</v>
      </c>
      <c r="AD10074" s="23" t="s">
        <v>46951</v>
      </c>
      <c r="AE10074" t="s">
        <v>35409</v>
      </c>
    </row>
    <row r="10075" spans="1:31" ht="14.25" customHeight="1">
      <c r="A10075" s="1">
        <v>10074</v>
      </c>
      <c r="B10075" s="1" t="s">
        <v>54</v>
      </c>
      <c r="C10075" s="1" t="s">
        <v>9425</v>
      </c>
      <c r="D10075" s="1" t="s">
        <v>1348</v>
      </c>
      <c r="E10075" s="1" t="s">
        <v>84</v>
      </c>
      <c r="F10075" s="1" t="s">
        <v>34269</v>
      </c>
      <c r="G10075" s="14">
        <v>919916466096</v>
      </c>
      <c r="H10075" s="1" t="s">
        <v>8</v>
      </c>
      <c r="I10075" s="1" t="s">
        <v>9</v>
      </c>
      <c r="J10075" s="1" t="s">
        <v>70</v>
      </c>
      <c r="K10075" s="3" t="s">
        <v>42</v>
      </c>
      <c r="L10075" s="1" t="s">
        <v>70</v>
      </c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1"/>
      <c r="AA10075" s="1" t="s">
        <v>16</v>
      </c>
      <c r="AB10075" s="3" t="s">
        <v>12</v>
      </c>
      <c r="AC10075" s="23" t="s">
        <v>37802</v>
      </c>
      <c r="AD10075" s="23" t="s">
        <v>38614</v>
      </c>
      <c r="AE10075" t="s">
        <v>35410</v>
      </c>
    </row>
    <row r="10076" spans="1:31" ht="14.25" customHeight="1">
      <c r="A10076" s="1">
        <v>10075</v>
      </c>
      <c r="B10076" s="9" t="s">
        <v>6</v>
      </c>
      <c r="C10076" s="1" t="s">
        <v>9429</v>
      </c>
      <c r="D10076" s="1" t="s">
        <v>9430</v>
      </c>
      <c r="E10076" s="1" t="s">
        <v>19</v>
      </c>
      <c r="F10076" s="1" t="s">
        <v>25436</v>
      </c>
      <c r="G10076" s="14">
        <v>919444046944</v>
      </c>
      <c r="H10076" s="1" t="s">
        <v>8</v>
      </c>
      <c r="I10076" s="1" t="s">
        <v>41</v>
      </c>
      <c r="J10076" s="1" t="s">
        <v>70</v>
      </c>
      <c r="K10076" s="3" t="s">
        <v>27</v>
      </c>
      <c r="L10076" s="1" t="s">
        <v>70</v>
      </c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1"/>
      <c r="AA10076" s="1" t="s">
        <v>16</v>
      </c>
      <c r="AB10076" s="3" t="s">
        <v>12</v>
      </c>
      <c r="AC10076" s="23" t="s">
        <v>37802</v>
      </c>
      <c r="AD10076" s="23" t="s">
        <v>46952</v>
      </c>
      <c r="AE10076" t="s">
        <v>35399</v>
      </c>
    </row>
    <row r="10077" spans="1:31" ht="14.25" customHeight="1">
      <c r="A10077" s="1">
        <v>10076</v>
      </c>
      <c r="B10077" s="9" t="s">
        <v>6</v>
      </c>
      <c r="C10077" s="1" t="s">
        <v>9436</v>
      </c>
      <c r="D10077" s="1" t="s">
        <v>3080</v>
      </c>
      <c r="E10077" s="1" t="s">
        <v>78</v>
      </c>
      <c r="F10077" s="1" t="s">
        <v>25439</v>
      </c>
      <c r="G10077" s="14">
        <v>919444094191</v>
      </c>
      <c r="H10077" s="1" t="s">
        <v>20</v>
      </c>
      <c r="I10077" s="1" t="s">
        <v>9</v>
      </c>
      <c r="J10077" s="1" t="s">
        <v>70</v>
      </c>
      <c r="K10077" s="3" t="s">
        <v>42</v>
      </c>
      <c r="L10077" s="1" t="s">
        <v>70</v>
      </c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1"/>
      <c r="AA10077" s="1" t="s">
        <v>16</v>
      </c>
      <c r="AB10077" s="3" t="s">
        <v>12</v>
      </c>
      <c r="AC10077" s="23" t="s">
        <v>37802</v>
      </c>
      <c r="AD10077" s="23" t="s">
        <v>46953</v>
      </c>
      <c r="AE10077" t="s">
        <v>35410</v>
      </c>
    </row>
    <row r="10078" spans="1:31" ht="14.25" customHeight="1">
      <c r="A10078" s="1">
        <v>10077</v>
      </c>
      <c r="B10078" s="1" t="s">
        <v>54</v>
      </c>
      <c r="C10078" s="1" t="s">
        <v>9437</v>
      </c>
      <c r="D10078" s="1" t="s">
        <v>58</v>
      </c>
      <c r="E10078" s="1" t="s">
        <v>1893</v>
      </c>
      <c r="F10078" s="1" t="s">
        <v>9438</v>
      </c>
      <c r="G10078" s="14">
        <v>919909964444</v>
      </c>
      <c r="H10078" s="1" t="s">
        <v>8</v>
      </c>
      <c r="I10078" s="1" t="s">
        <v>62</v>
      </c>
      <c r="J10078" s="1" t="s">
        <v>70</v>
      </c>
      <c r="K10078" s="3" t="s">
        <v>42</v>
      </c>
      <c r="L10078" s="1" t="s">
        <v>70</v>
      </c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1"/>
      <c r="AA10078" s="1" t="s">
        <v>16</v>
      </c>
      <c r="AB10078" s="3" t="s">
        <v>12</v>
      </c>
      <c r="AC10078" s="23" t="s">
        <v>37802</v>
      </c>
      <c r="AD10078" s="23" t="s">
        <v>43437</v>
      </c>
      <c r="AE10078" t="s">
        <v>35394</v>
      </c>
    </row>
    <row r="10079" spans="1:31" ht="14.25" customHeight="1">
      <c r="A10079" s="1">
        <v>10078</v>
      </c>
      <c r="B10079" s="1" t="s">
        <v>54</v>
      </c>
      <c r="C10079" s="1" t="s">
        <v>9449</v>
      </c>
      <c r="D10079" s="1" t="s">
        <v>1025</v>
      </c>
      <c r="E10079" s="1" t="s">
        <v>37210</v>
      </c>
      <c r="F10079" s="1" t="s">
        <v>25443</v>
      </c>
      <c r="G10079" s="14">
        <v>91999464441</v>
      </c>
      <c r="H10079" s="1" t="s">
        <v>8</v>
      </c>
      <c r="I10079" s="1" t="s">
        <v>41</v>
      </c>
      <c r="J10079" s="1" t="s">
        <v>70</v>
      </c>
      <c r="K10079" s="3" t="s">
        <v>42</v>
      </c>
      <c r="L10079" s="1" t="s">
        <v>70</v>
      </c>
      <c r="M10079" s="3" t="s">
        <v>171</v>
      </c>
      <c r="N10079" s="3" t="s">
        <v>70</v>
      </c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1"/>
      <c r="AA10079" s="1" t="s">
        <v>16</v>
      </c>
      <c r="AB10079" s="3" t="s">
        <v>12</v>
      </c>
      <c r="AC10079" s="23" t="s">
        <v>37802</v>
      </c>
      <c r="AD10079" s="23" t="s">
        <v>46954</v>
      </c>
      <c r="AE10079" t="s">
        <v>35399</v>
      </c>
    </row>
    <row r="10080" spans="1:31" ht="14.25" customHeight="1">
      <c r="A10080" s="1">
        <v>10079</v>
      </c>
      <c r="B10080" s="1" t="s">
        <v>54</v>
      </c>
      <c r="C10080" s="1" t="s">
        <v>9455</v>
      </c>
      <c r="D10080" s="1" t="s">
        <v>557</v>
      </c>
      <c r="E10080" s="1" t="s">
        <v>37211</v>
      </c>
      <c r="F10080" s="1" t="s">
        <v>25446</v>
      </c>
      <c r="G10080" s="14">
        <v>919494944449</v>
      </c>
      <c r="H10080" s="1" t="s">
        <v>20</v>
      </c>
      <c r="I10080" s="1" t="s">
        <v>9</v>
      </c>
      <c r="J10080" s="1" t="s">
        <v>70</v>
      </c>
      <c r="K10080" s="3" t="s">
        <v>42</v>
      </c>
      <c r="L10080" s="1" t="s">
        <v>70</v>
      </c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1"/>
      <c r="AA10080" s="1" t="s">
        <v>16</v>
      </c>
      <c r="AB10080" s="3" t="s">
        <v>12</v>
      </c>
      <c r="AC10080" s="23" t="s">
        <v>37802</v>
      </c>
      <c r="AD10080" s="23" t="s">
        <v>46955</v>
      </c>
      <c r="AE10080" t="s">
        <v>35394</v>
      </c>
    </row>
    <row r="10081" spans="1:31" ht="14.25" customHeight="1">
      <c r="A10081" s="1">
        <v>10080</v>
      </c>
      <c r="B10081" s="1" t="s">
        <v>54</v>
      </c>
      <c r="C10081" s="1" t="s">
        <v>9473</v>
      </c>
      <c r="D10081" s="1" t="s">
        <v>8510</v>
      </c>
      <c r="E10081" s="1" t="s">
        <v>40</v>
      </c>
      <c r="F10081" s="1" t="s">
        <v>25452</v>
      </c>
      <c r="G10081" s="14">
        <v>91041410041</v>
      </c>
      <c r="H10081" s="1" t="s">
        <v>20</v>
      </c>
      <c r="I10081" s="1" t="s">
        <v>9</v>
      </c>
      <c r="J10081" s="1" t="s">
        <v>70</v>
      </c>
      <c r="K10081" s="3" t="s">
        <v>17</v>
      </c>
      <c r="L10081" s="1" t="s">
        <v>70</v>
      </c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1"/>
      <c r="AA10081" s="1" t="s">
        <v>11</v>
      </c>
      <c r="AB10081" s="3" t="s">
        <v>13</v>
      </c>
      <c r="AC10081" s="23" t="s">
        <v>37802</v>
      </c>
      <c r="AD10081" s="23" t="s">
        <v>46956</v>
      </c>
      <c r="AE10081" t="s">
        <v>35399</v>
      </c>
    </row>
    <row r="10082" spans="1:31" ht="14.25" customHeight="1">
      <c r="A10082" s="1">
        <v>10081</v>
      </c>
      <c r="B10082" s="1" t="s">
        <v>54</v>
      </c>
      <c r="C10082" s="1" t="s">
        <v>9488</v>
      </c>
      <c r="D10082" s="1" t="s">
        <v>1631</v>
      </c>
      <c r="E10082" s="1" t="s">
        <v>40</v>
      </c>
      <c r="F10082" s="1" t="s">
        <v>32119</v>
      </c>
      <c r="G10082" s="14">
        <v>919414496</v>
      </c>
      <c r="H10082" s="1" t="s">
        <v>8</v>
      </c>
      <c r="I10082" s="1" t="s">
        <v>9</v>
      </c>
      <c r="J10082" s="1" t="s">
        <v>70</v>
      </c>
      <c r="K10082" s="3" t="s">
        <v>17</v>
      </c>
      <c r="L10082" s="1" t="s">
        <v>70</v>
      </c>
      <c r="M10082" s="4" t="s">
        <v>42</v>
      </c>
      <c r="N10082" s="3" t="s">
        <v>70</v>
      </c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1"/>
      <c r="AA10082" s="1" t="s">
        <v>16</v>
      </c>
      <c r="AB10082" s="3" t="s">
        <v>12</v>
      </c>
      <c r="AC10082" s="23" t="s">
        <v>37802</v>
      </c>
      <c r="AD10082" s="23" t="s">
        <v>46957</v>
      </c>
      <c r="AE10082" t="s">
        <v>35409</v>
      </c>
    </row>
    <row r="10083" spans="1:31" ht="14.25" customHeight="1">
      <c r="A10083" s="1">
        <v>10082</v>
      </c>
      <c r="B10083" s="1" t="s">
        <v>54</v>
      </c>
      <c r="C10083" s="1" t="s">
        <v>9493</v>
      </c>
      <c r="D10083" s="1" t="s">
        <v>37636</v>
      </c>
      <c r="E10083" s="1" t="s">
        <v>1311</v>
      </c>
      <c r="F10083" s="1" t="s">
        <v>32120</v>
      </c>
      <c r="G10083" s="14">
        <v>91944994194</v>
      </c>
      <c r="H10083" s="1" t="s">
        <v>20</v>
      </c>
      <c r="I10083" s="1" t="s">
        <v>9</v>
      </c>
      <c r="J10083" s="1" t="s">
        <v>70</v>
      </c>
      <c r="K10083" s="3" t="s">
        <v>17</v>
      </c>
      <c r="L10083" s="1" t="s">
        <v>70</v>
      </c>
      <c r="M10083" s="4" t="s">
        <v>42</v>
      </c>
      <c r="N10083" s="3" t="s">
        <v>70</v>
      </c>
      <c r="O10083" s="3" t="s">
        <v>47349</v>
      </c>
      <c r="P10083" s="3" t="s">
        <v>70</v>
      </c>
      <c r="Q10083" s="3"/>
      <c r="R10083" s="3"/>
      <c r="S10083" s="3"/>
      <c r="T10083" s="3"/>
      <c r="U10083" s="3"/>
      <c r="V10083" s="3"/>
      <c r="W10083" s="3"/>
      <c r="X10083" s="3"/>
      <c r="Y10083" s="3"/>
      <c r="Z10083" s="1"/>
      <c r="AA10083" s="1" t="s">
        <v>16</v>
      </c>
      <c r="AB10083" s="3" t="s">
        <v>12</v>
      </c>
      <c r="AC10083" s="23" t="s">
        <v>37802</v>
      </c>
      <c r="AD10083" s="23" t="s">
        <v>46958</v>
      </c>
      <c r="AE10083" t="s">
        <v>35399</v>
      </c>
    </row>
    <row r="10084" spans="1:31" ht="14.25" customHeight="1">
      <c r="A10084" s="1">
        <v>10083</v>
      </c>
      <c r="B10084" s="1" t="s">
        <v>54</v>
      </c>
      <c r="C10084" s="1" t="s">
        <v>9511</v>
      </c>
      <c r="D10084" s="1" t="s">
        <v>31</v>
      </c>
      <c r="E10084" s="1" t="s">
        <v>2302</v>
      </c>
      <c r="F10084" s="1" t="s">
        <v>25470</v>
      </c>
      <c r="G10084" s="14">
        <v>91446946449</v>
      </c>
      <c r="H10084" s="1" t="s">
        <v>20</v>
      </c>
      <c r="I10084" s="1" t="s">
        <v>9</v>
      </c>
      <c r="J10084" s="1" t="s">
        <v>70</v>
      </c>
      <c r="K10084" s="3" t="s">
        <v>42</v>
      </c>
      <c r="L10084" s="1" t="s">
        <v>70</v>
      </c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1"/>
      <c r="AA10084" s="1" t="s">
        <v>16</v>
      </c>
      <c r="AB10084" s="3" t="s">
        <v>12</v>
      </c>
      <c r="AC10084" s="23" t="s">
        <v>37802</v>
      </c>
      <c r="AD10084" s="23" t="s">
        <v>46959</v>
      </c>
      <c r="AE10084" t="s">
        <v>35394</v>
      </c>
    </row>
    <row r="10085" spans="1:31" ht="14.25" customHeight="1">
      <c r="A10085" s="1">
        <v>10084</v>
      </c>
      <c r="B10085" s="1" t="s">
        <v>54</v>
      </c>
      <c r="C10085" s="1" t="s">
        <v>9521</v>
      </c>
      <c r="D10085" s="1" t="s">
        <v>359</v>
      </c>
      <c r="E10085" s="1" t="s">
        <v>328</v>
      </c>
      <c r="F10085" s="1" t="s">
        <v>25474</v>
      </c>
      <c r="G10085" s="14">
        <v>9164194109</v>
      </c>
      <c r="H10085" s="1" t="s">
        <v>20</v>
      </c>
      <c r="I10085" s="1" t="s">
        <v>41</v>
      </c>
      <c r="J10085" s="1" t="s">
        <v>70</v>
      </c>
      <c r="K10085" s="3" t="s">
        <v>178</v>
      </c>
      <c r="L10085" s="1" t="s">
        <v>70</v>
      </c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1"/>
      <c r="AA10085" s="1" t="s">
        <v>16</v>
      </c>
      <c r="AB10085" s="3" t="s">
        <v>12</v>
      </c>
      <c r="AC10085" s="23" t="s">
        <v>37802</v>
      </c>
      <c r="AD10085" s="23" t="s">
        <v>46960</v>
      </c>
      <c r="AE10085" t="s">
        <v>35399</v>
      </c>
    </row>
    <row r="10086" spans="1:31" ht="14.25" customHeight="1">
      <c r="A10086" s="1">
        <v>10085</v>
      </c>
      <c r="B10086" s="9" t="s">
        <v>6</v>
      </c>
      <c r="C10086" s="1" t="s">
        <v>9526</v>
      </c>
      <c r="D10086" s="1" t="s">
        <v>1799</v>
      </c>
      <c r="E10086" s="1" t="s">
        <v>255</v>
      </c>
      <c r="F10086" s="1" t="s">
        <v>25476</v>
      </c>
      <c r="G10086" s="14">
        <v>9191900016</v>
      </c>
      <c r="H10086" s="1" t="s">
        <v>37</v>
      </c>
      <c r="I10086" s="1" t="s">
        <v>41</v>
      </c>
      <c r="J10086" s="1" t="s">
        <v>70</v>
      </c>
      <c r="K10086" s="3" t="s">
        <v>63</v>
      </c>
      <c r="L10086" s="1" t="s">
        <v>70</v>
      </c>
      <c r="M10086" s="3" t="s">
        <v>213</v>
      </c>
      <c r="N10086" s="3" t="s">
        <v>70</v>
      </c>
      <c r="O10086" s="3" t="s">
        <v>17</v>
      </c>
      <c r="P10086" s="3" t="s">
        <v>70</v>
      </c>
      <c r="Q10086" s="3" t="s">
        <v>42</v>
      </c>
      <c r="R10086" s="3" t="s">
        <v>70</v>
      </c>
      <c r="S10086" s="3" t="s">
        <v>27</v>
      </c>
      <c r="T10086" s="3" t="s">
        <v>70</v>
      </c>
      <c r="U10086" s="3" t="s">
        <v>117</v>
      </c>
      <c r="V10086" s="3" t="s">
        <v>70</v>
      </c>
      <c r="W10086" s="3" t="s">
        <v>178</v>
      </c>
      <c r="X10086" s="3" t="s">
        <v>70</v>
      </c>
      <c r="Y10086" s="3" t="s">
        <v>171</v>
      </c>
      <c r="Z10086" s="1" t="s">
        <v>70</v>
      </c>
      <c r="AA10086" s="1" t="s">
        <v>16</v>
      </c>
      <c r="AB10086" s="3" t="s">
        <v>12</v>
      </c>
      <c r="AC10086" s="23" t="s">
        <v>37802</v>
      </c>
      <c r="AD10086" s="23" t="s">
        <v>46961</v>
      </c>
      <c r="AE10086" t="s">
        <v>35410</v>
      </c>
    </row>
    <row r="10087" spans="1:31" ht="14.25" customHeight="1">
      <c r="A10087" s="1">
        <v>10086</v>
      </c>
      <c r="B10087" s="1" t="s">
        <v>54</v>
      </c>
      <c r="C10087" s="1" t="s">
        <v>9536</v>
      </c>
      <c r="D10087" s="1" t="s">
        <v>2359</v>
      </c>
      <c r="E10087" s="1" t="s">
        <v>362</v>
      </c>
      <c r="F10087" s="1" t="s">
        <v>25482</v>
      </c>
      <c r="G10087" s="14">
        <v>9194969664</v>
      </c>
      <c r="H10087" s="1" t="s">
        <v>8</v>
      </c>
      <c r="I10087" s="1" t="s">
        <v>9</v>
      </c>
      <c r="J10087" s="1" t="s">
        <v>70</v>
      </c>
      <c r="K10087" s="3" t="s">
        <v>42</v>
      </c>
      <c r="L10087" s="1" t="s">
        <v>70</v>
      </c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1"/>
      <c r="AA10087" s="1" t="s">
        <v>16</v>
      </c>
      <c r="AB10087" s="3" t="s">
        <v>12</v>
      </c>
      <c r="AC10087" s="23" t="s">
        <v>37802</v>
      </c>
      <c r="AD10087" s="23" t="s">
        <v>46962</v>
      </c>
      <c r="AE10087" t="s">
        <v>35410</v>
      </c>
    </row>
    <row r="10088" spans="1:31" ht="14.25" customHeight="1">
      <c r="A10088" s="1">
        <v>10087</v>
      </c>
      <c r="B10088" s="9" t="s">
        <v>6</v>
      </c>
      <c r="C10088" s="1" t="s">
        <v>9543</v>
      </c>
      <c r="D10088" s="1" t="s">
        <v>1518</v>
      </c>
      <c r="E10088" s="1" t="s">
        <v>13328</v>
      </c>
      <c r="F10088" s="1" t="s">
        <v>32125</v>
      </c>
      <c r="G10088" s="14">
        <v>91949499499</v>
      </c>
      <c r="H10088" s="1" t="s">
        <v>8</v>
      </c>
      <c r="I10088" s="1" t="s">
        <v>9</v>
      </c>
      <c r="J10088" s="1" t="s">
        <v>70</v>
      </c>
      <c r="K10088" s="3" t="s">
        <v>42</v>
      </c>
      <c r="L10088" s="1" t="s">
        <v>70</v>
      </c>
      <c r="M10088" s="3" t="s">
        <v>178</v>
      </c>
      <c r="N10088" s="3" t="s">
        <v>70</v>
      </c>
      <c r="O10088" s="3" t="s">
        <v>171</v>
      </c>
      <c r="P10088" s="3" t="s">
        <v>70</v>
      </c>
      <c r="Q10088" s="3"/>
      <c r="R10088" s="3"/>
      <c r="S10088" s="3"/>
      <c r="T10088" s="3"/>
      <c r="U10088" s="3"/>
      <c r="V10088" s="3"/>
      <c r="W10088" s="3"/>
      <c r="X10088" s="3"/>
      <c r="Y10088" s="3"/>
      <c r="Z10088" s="1"/>
      <c r="AA10088" s="1" t="s">
        <v>16</v>
      </c>
      <c r="AB10088" s="3" t="s">
        <v>12</v>
      </c>
      <c r="AC10088" s="23" t="s">
        <v>37802</v>
      </c>
      <c r="AD10088" s="23" t="s">
        <v>46963</v>
      </c>
      <c r="AE10088" t="s">
        <v>35409</v>
      </c>
    </row>
    <row r="10089" spans="1:31" ht="14.25" customHeight="1">
      <c r="A10089" s="1">
        <v>10088</v>
      </c>
      <c r="B10089" s="9" t="s">
        <v>6</v>
      </c>
      <c r="C10089" s="1" t="s">
        <v>9551</v>
      </c>
      <c r="D10089" s="1" t="s">
        <v>1025</v>
      </c>
      <c r="E10089" s="1" t="s">
        <v>487</v>
      </c>
      <c r="F10089" s="1" t="s">
        <v>25487</v>
      </c>
      <c r="G10089" s="14">
        <v>914444496946</v>
      </c>
      <c r="H10089" s="1" t="s">
        <v>20</v>
      </c>
      <c r="I10089" s="1" t="s">
        <v>62</v>
      </c>
      <c r="J10089" s="1" t="s">
        <v>70</v>
      </c>
      <c r="K10089" s="3" t="s">
        <v>42</v>
      </c>
      <c r="L10089" s="1" t="s">
        <v>70</v>
      </c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1"/>
      <c r="AA10089" s="1" t="s">
        <v>16</v>
      </c>
      <c r="AB10089" s="3" t="s">
        <v>12</v>
      </c>
      <c r="AC10089" s="23" t="s">
        <v>37802</v>
      </c>
      <c r="AD10089" s="23" t="s">
        <v>46964</v>
      </c>
      <c r="AE10089" t="s">
        <v>35394</v>
      </c>
    </row>
    <row r="10090" spans="1:31" ht="14.25" customHeight="1">
      <c r="A10090" s="1">
        <v>10089</v>
      </c>
      <c r="B10090" s="1" t="s">
        <v>54</v>
      </c>
      <c r="C10090" s="1" t="s">
        <v>9552</v>
      </c>
      <c r="D10090" s="1" t="s">
        <v>4679</v>
      </c>
      <c r="E10090" s="1" t="s">
        <v>9553</v>
      </c>
      <c r="F10090" s="1" t="s">
        <v>25488</v>
      </c>
      <c r="G10090" s="14">
        <v>919446060469</v>
      </c>
      <c r="H10090" s="1" t="s">
        <v>20</v>
      </c>
      <c r="I10090" s="1" t="s">
        <v>41</v>
      </c>
      <c r="J10090" s="1" t="s">
        <v>70</v>
      </c>
      <c r="K10090" s="3" t="s">
        <v>17</v>
      </c>
      <c r="L10090" s="1" t="s">
        <v>70</v>
      </c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1"/>
      <c r="AA10090" s="1" t="s">
        <v>11</v>
      </c>
      <c r="AB10090" s="3" t="s">
        <v>13</v>
      </c>
      <c r="AC10090" s="23" t="s">
        <v>37802</v>
      </c>
      <c r="AD10090" s="23" t="s">
        <v>46965</v>
      </c>
      <c r="AE10090" t="s">
        <v>35410</v>
      </c>
    </row>
    <row r="10091" spans="1:31" ht="14.25" customHeight="1">
      <c r="A10091" s="1">
        <v>10090</v>
      </c>
      <c r="B10091" s="9" t="s">
        <v>6</v>
      </c>
      <c r="C10091" s="1" t="s">
        <v>9560</v>
      </c>
      <c r="D10091" s="1" t="s">
        <v>89</v>
      </c>
      <c r="E10091" s="1" t="s">
        <v>487</v>
      </c>
      <c r="F10091" s="1" t="s">
        <v>25492</v>
      </c>
      <c r="G10091" s="14">
        <v>919944404641</v>
      </c>
      <c r="H10091" s="1" t="s">
        <v>20</v>
      </c>
      <c r="I10091" s="1" t="s">
        <v>41</v>
      </c>
      <c r="J10091" s="1" t="s">
        <v>70</v>
      </c>
      <c r="K10091" s="3" t="s">
        <v>63</v>
      </c>
      <c r="L10091" s="1" t="s">
        <v>70</v>
      </c>
      <c r="M10091" s="3" t="s">
        <v>213</v>
      </c>
      <c r="N10091" s="3" t="s">
        <v>70</v>
      </c>
      <c r="O10091" s="3" t="s">
        <v>17</v>
      </c>
      <c r="P10091" s="3" t="s">
        <v>70</v>
      </c>
      <c r="Q10091" s="3" t="s">
        <v>42</v>
      </c>
      <c r="R10091" s="3" t="s">
        <v>70</v>
      </c>
      <c r="S10091" s="3" t="s">
        <v>27</v>
      </c>
      <c r="T10091" s="3" t="s">
        <v>70</v>
      </c>
      <c r="U10091" s="3" t="s">
        <v>117</v>
      </c>
      <c r="V10091" s="3" t="s">
        <v>70</v>
      </c>
      <c r="W10091" s="3" t="s">
        <v>178</v>
      </c>
      <c r="X10091" s="3" t="s">
        <v>70</v>
      </c>
      <c r="Y10091" s="3" t="s">
        <v>171</v>
      </c>
      <c r="Z10091" s="1" t="s">
        <v>70</v>
      </c>
      <c r="AA10091" s="1" t="s">
        <v>16</v>
      </c>
      <c r="AB10091" s="3" t="s">
        <v>12</v>
      </c>
      <c r="AC10091" s="23" t="s">
        <v>37802</v>
      </c>
      <c r="AD10091" s="23" t="s">
        <v>38991</v>
      </c>
      <c r="AE10091" t="s">
        <v>35399</v>
      </c>
    </row>
    <row r="10092" spans="1:31" ht="14.25" customHeight="1">
      <c r="A10092" s="1">
        <v>10091</v>
      </c>
      <c r="B10092" s="9" t="s">
        <v>6</v>
      </c>
      <c r="C10092" s="1" t="s">
        <v>9592</v>
      </c>
      <c r="D10092" s="1" t="s">
        <v>1302</v>
      </c>
      <c r="E10092" s="1" t="s">
        <v>40</v>
      </c>
      <c r="F10092" s="1" t="s">
        <v>25510</v>
      </c>
      <c r="G10092" s="14">
        <v>91949669444</v>
      </c>
      <c r="H10092" s="1" t="s">
        <v>20</v>
      </c>
      <c r="I10092" s="1" t="s">
        <v>9</v>
      </c>
      <c r="J10092" s="1" t="s">
        <v>70</v>
      </c>
      <c r="K10092" s="3" t="s">
        <v>42</v>
      </c>
      <c r="L10092" s="1" t="s">
        <v>70</v>
      </c>
      <c r="M10092" s="3" t="s">
        <v>27</v>
      </c>
      <c r="N10092" s="3" t="s">
        <v>70</v>
      </c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1"/>
      <c r="AA10092" s="1" t="s">
        <v>16</v>
      </c>
      <c r="AB10092" s="3" t="s">
        <v>12</v>
      </c>
      <c r="AC10092" s="23" t="s">
        <v>37802</v>
      </c>
      <c r="AD10092" s="23" t="s">
        <v>42916</v>
      </c>
      <c r="AE10092" t="s">
        <v>35410</v>
      </c>
    </row>
    <row r="10093" spans="1:31" ht="14.25" customHeight="1">
      <c r="A10093" s="1">
        <v>10092</v>
      </c>
      <c r="B10093" s="1" t="s">
        <v>54</v>
      </c>
      <c r="C10093" s="1" t="s">
        <v>9604</v>
      </c>
      <c r="D10093" s="1" t="s">
        <v>151</v>
      </c>
      <c r="E10093" s="1" t="s">
        <v>40</v>
      </c>
      <c r="F10093" s="1" t="s">
        <v>25516</v>
      </c>
      <c r="G10093" s="14">
        <v>919494469469</v>
      </c>
      <c r="H10093" s="1" t="s">
        <v>15</v>
      </c>
      <c r="I10093" s="1" t="s">
        <v>62</v>
      </c>
      <c r="J10093" s="1" t="s">
        <v>70</v>
      </c>
      <c r="K10093" s="3" t="s">
        <v>42</v>
      </c>
      <c r="L10093" s="1" t="s">
        <v>70</v>
      </c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1"/>
      <c r="AA10093" s="1" t="s">
        <v>16</v>
      </c>
      <c r="AB10093" s="3" t="s">
        <v>12</v>
      </c>
      <c r="AC10093" s="23" t="s">
        <v>37802</v>
      </c>
      <c r="AD10093" s="23" t="s">
        <v>46966</v>
      </c>
      <c r="AE10093" t="s">
        <v>35399</v>
      </c>
    </row>
    <row r="10094" spans="1:31" ht="14.25" customHeight="1">
      <c r="A10094" s="1">
        <v>10093</v>
      </c>
      <c r="B10094" s="1" t="s">
        <v>54</v>
      </c>
      <c r="C10094" s="1" t="s">
        <v>9614</v>
      </c>
      <c r="D10094" s="1" t="s">
        <v>937</v>
      </c>
      <c r="E10094" s="1" t="s">
        <v>37212</v>
      </c>
      <c r="F10094" s="1" t="s">
        <v>9615</v>
      </c>
      <c r="G10094" s="14">
        <v>91946014419</v>
      </c>
      <c r="H10094" s="1" t="s">
        <v>8</v>
      </c>
      <c r="I10094" s="1" t="s">
        <v>9</v>
      </c>
      <c r="J10094" s="1" t="s">
        <v>70</v>
      </c>
      <c r="K10094" s="3" t="s">
        <v>42</v>
      </c>
      <c r="L10094" s="1" t="s">
        <v>70</v>
      </c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1"/>
      <c r="AA10094" s="1" t="s">
        <v>16</v>
      </c>
      <c r="AB10094" s="3" t="s">
        <v>12</v>
      </c>
      <c r="AC10094" s="23" t="s">
        <v>37802</v>
      </c>
      <c r="AD10094" s="23" t="s">
        <v>46967</v>
      </c>
      <c r="AE10094" t="s">
        <v>35409</v>
      </c>
    </row>
    <row r="10095" spans="1:31" ht="14.25" customHeight="1">
      <c r="A10095" s="1">
        <v>10094</v>
      </c>
      <c r="B10095" s="1" t="s">
        <v>54</v>
      </c>
      <c r="C10095" s="1" t="s">
        <v>9619</v>
      </c>
      <c r="D10095" s="1" t="s">
        <v>804</v>
      </c>
      <c r="E10095" s="1" t="s">
        <v>40</v>
      </c>
      <c r="F10095" s="1" t="s">
        <v>32139</v>
      </c>
      <c r="G10095" s="14">
        <v>919444104969</v>
      </c>
      <c r="H10095" s="1" t="s">
        <v>20</v>
      </c>
      <c r="I10095" s="1" t="s">
        <v>41</v>
      </c>
      <c r="J10095" s="1" t="s">
        <v>70</v>
      </c>
      <c r="K10095" s="3" t="s">
        <v>42</v>
      </c>
      <c r="L10095" s="1" t="s">
        <v>70</v>
      </c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1"/>
      <c r="AA10095" s="1" t="s">
        <v>16</v>
      </c>
      <c r="AB10095" s="3" t="s">
        <v>12</v>
      </c>
      <c r="AC10095" s="23" t="s">
        <v>37802</v>
      </c>
      <c r="AD10095" s="23" t="s">
        <v>46968</v>
      </c>
      <c r="AE10095" t="s">
        <v>35409</v>
      </c>
    </row>
    <row r="10096" spans="1:31" ht="14.25" customHeight="1">
      <c r="A10096" s="1">
        <v>10095</v>
      </c>
      <c r="B10096" s="9" t="s">
        <v>6</v>
      </c>
      <c r="C10096" s="1" t="s">
        <v>9632</v>
      </c>
      <c r="D10096" s="1" t="s">
        <v>2709</v>
      </c>
      <c r="E10096" s="1" t="s">
        <v>40</v>
      </c>
      <c r="F10096" s="1" t="s">
        <v>25526</v>
      </c>
      <c r="G10096" s="14">
        <v>91991940099</v>
      </c>
      <c r="H10096" s="1" t="s">
        <v>8</v>
      </c>
      <c r="I10096" s="1" t="s">
        <v>41</v>
      </c>
      <c r="J10096" s="1" t="s">
        <v>70</v>
      </c>
      <c r="K10096" s="3" t="s">
        <v>42</v>
      </c>
      <c r="L10096" s="1" t="s">
        <v>70</v>
      </c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1"/>
      <c r="AA10096" s="1" t="s">
        <v>16</v>
      </c>
      <c r="AB10096" s="3" t="s">
        <v>12</v>
      </c>
      <c r="AC10096" s="23" t="s">
        <v>37802</v>
      </c>
      <c r="AD10096" s="23" t="s">
        <v>46969</v>
      </c>
      <c r="AE10096" t="s">
        <v>35394</v>
      </c>
    </row>
    <row r="10097" spans="1:31" ht="14.25" customHeight="1">
      <c r="A10097" s="1">
        <v>10096</v>
      </c>
      <c r="B10097" s="1" t="s">
        <v>54</v>
      </c>
      <c r="C10097" s="1" t="s">
        <v>9643</v>
      </c>
      <c r="D10097" s="1" t="s">
        <v>3658</v>
      </c>
      <c r="E10097" s="1" t="s">
        <v>7676</v>
      </c>
      <c r="F10097" s="1" t="s">
        <v>32145</v>
      </c>
      <c r="G10097" s="14">
        <v>91414100011</v>
      </c>
      <c r="H10097" s="1" t="s">
        <v>20</v>
      </c>
      <c r="I10097" s="1" t="s">
        <v>9</v>
      </c>
      <c r="J10097" s="1" t="s">
        <v>70</v>
      </c>
      <c r="K10097" s="3" t="s">
        <v>42</v>
      </c>
      <c r="L10097" s="1" t="s">
        <v>70</v>
      </c>
      <c r="M10097" s="3" t="s">
        <v>27</v>
      </c>
      <c r="N10097" s="3" t="s">
        <v>70</v>
      </c>
      <c r="O10097" s="3" t="s">
        <v>171</v>
      </c>
      <c r="P10097" s="3" t="s">
        <v>70</v>
      </c>
      <c r="Q10097" s="3"/>
      <c r="R10097" s="3"/>
      <c r="S10097" s="3"/>
      <c r="T10097" s="3"/>
      <c r="U10097" s="3"/>
      <c r="V10097" s="3"/>
      <c r="W10097" s="3"/>
      <c r="X10097" s="3"/>
      <c r="Y10097" s="3"/>
      <c r="Z10097" s="1"/>
      <c r="AA10097" s="1" t="s">
        <v>16</v>
      </c>
      <c r="AB10097" s="3" t="s">
        <v>12</v>
      </c>
      <c r="AC10097" s="23" t="s">
        <v>37802</v>
      </c>
      <c r="AD10097" s="23" t="s">
        <v>46093</v>
      </c>
      <c r="AE10097" t="s">
        <v>35394</v>
      </c>
    </row>
    <row r="10098" spans="1:31" ht="14.25" customHeight="1">
      <c r="A10098" s="1">
        <v>10097</v>
      </c>
      <c r="B10098" s="1" t="s">
        <v>54</v>
      </c>
      <c r="C10098" s="1" t="s">
        <v>9650</v>
      </c>
      <c r="D10098" s="1" t="s">
        <v>36036</v>
      </c>
      <c r="E10098" s="1" t="s">
        <v>36845</v>
      </c>
      <c r="F10098" s="1" t="s">
        <v>34292</v>
      </c>
      <c r="G10098" s="14">
        <v>9196460699</v>
      </c>
      <c r="H10098" s="1" t="s">
        <v>20</v>
      </c>
      <c r="I10098" s="1" t="s">
        <v>62</v>
      </c>
      <c r="J10098" s="1" t="s">
        <v>70</v>
      </c>
      <c r="K10098" s="3" t="s">
        <v>17</v>
      </c>
      <c r="L10098" s="1" t="s">
        <v>70</v>
      </c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1"/>
      <c r="AA10098" s="1" t="s">
        <v>11</v>
      </c>
      <c r="AB10098" s="3" t="s">
        <v>13</v>
      </c>
      <c r="AC10098" s="23" t="s">
        <v>37802</v>
      </c>
      <c r="AD10098" s="23" t="s">
        <v>46970</v>
      </c>
      <c r="AE10098" t="s">
        <v>35410</v>
      </c>
    </row>
    <row r="10099" spans="1:31" ht="14.25" customHeight="1">
      <c r="A10099" s="1">
        <v>10098</v>
      </c>
      <c r="B10099" s="9" t="s">
        <v>6</v>
      </c>
      <c r="C10099" s="1" t="s">
        <v>9659</v>
      </c>
      <c r="D10099" s="1" t="s">
        <v>555</v>
      </c>
      <c r="E10099" s="1" t="s">
        <v>2420</v>
      </c>
      <c r="F10099" s="1" t="s">
        <v>25538</v>
      </c>
      <c r="G10099" s="14">
        <v>91944691400</v>
      </c>
      <c r="H10099" s="1" t="s">
        <v>20</v>
      </c>
      <c r="I10099" s="1" t="s">
        <v>33</v>
      </c>
      <c r="J10099" s="1" t="s">
        <v>70</v>
      </c>
      <c r="K10099" s="3" t="s">
        <v>17</v>
      </c>
      <c r="L10099" s="1" t="s">
        <v>70</v>
      </c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1"/>
      <c r="AA10099" s="1" t="s">
        <v>11</v>
      </c>
      <c r="AB10099" s="3" t="s">
        <v>538</v>
      </c>
      <c r="AC10099" s="23" t="s">
        <v>37802</v>
      </c>
      <c r="AD10099" s="23" t="s">
        <v>46971</v>
      </c>
      <c r="AE10099" t="s">
        <v>35399</v>
      </c>
    </row>
    <row r="10100" spans="1:31" ht="14.25" customHeight="1">
      <c r="A10100" s="1">
        <v>10099</v>
      </c>
      <c r="B10100" s="1" t="s">
        <v>54</v>
      </c>
      <c r="C10100" s="1" t="s">
        <v>9662</v>
      </c>
      <c r="D10100" s="1" t="s">
        <v>2890</v>
      </c>
      <c r="E10100" s="1" t="s">
        <v>139</v>
      </c>
      <c r="F10100" s="1" t="s">
        <v>25540</v>
      </c>
      <c r="G10100" s="14">
        <v>919664664641</v>
      </c>
      <c r="H10100" s="1" t="s">
        <v>20</v>
      </c>
      <c r="I10100" s="1" t="s">
        <v>9</v>
      </c>
      <c r="J10100" s="1" t="s">
        <v>70</v>
      </c>
      <c r="K10100" s="3" t="s">
        <v>42</v>
      </c>
      <c r="L10100" s="1" t="s">
        <v>70</v>
      </c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1"/>
      <c r="AA10100" s="1" t="s">
        <v>16</v>
      </c>
      <c r="AB10100" s="3" t="s">
        <v>12</v>
      </c>
      <c r="AC10100" s="23" t="s">
        <v>37802</v>
      </c>
      <c r="AD10100" s="23" t="s">
        <v>46972</v>
      </c>
      <c r="AE10100" t="s">
        <v>35399</v>
      </c>
    </row>
    <row r="10101" spans="1:31" ht="14.25" customHeight="1">
      <c r="A10101" s="1">
        <v>10100</v>
      </c>
      <c r="B10101" s="9" t="s">
        <v>6</v>
      </c>
      <c r="C10101" s="1" t="s">
        <v>9667</v>
      </c>
      <c r="D10101" s="1" t="s">
        <v>52</v>
      </c>
      <c r="E10101" s="1" t="s">
        <v>40</v>
      </c>
      <c r="F10101" s="1" t="s">
        <v>25542</v>
      </c>
      <c r="G10101" s="14">
        <v>9101641449</v>
      </c>
      <c r="H10101" s="1" t="s">
        <v>20</v>
      </c>
      <c r="I10101" s="1" t="s">
        <v>9</v>
      </c>
      <c r="J10101" s="1" t="s">
        <v>70</v>
      </c>
      <c r="K10101" s="3" t="s">
        <v>42</v>
      </c>
      <c r="L10101" s="1" t="s">
        <v>70</v>
      </c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1"/>
      <c r="AA10101" s="1" t="s">
        <v>16</v>
      </c>
      <c r="AB10101" s="3" t="s">
        <v>12</v>
      </c>
      <c r="AC10101" s="23" t="s">
        <v>37802</v>
      </c>
      <c r="AD10101" s="23" t="s">
        <v>46973</v>
      </c>
      <c r="AE10101" t="s">
        <v>35409</v>
      </c>
    </row>
    <row r="10102" spans="1:31" ht="14.25" customHeight="1">
      <c r="A10102" s="1">
        <v>10101</v>
      </c>
      <c r="B10102" s="9" t="s">
        <v>6</v>
      </c>
      <c r="C10102" s="1" t="s">
        <v>9668</v>
      </c>
      <c r="D10102" s="1" t="s">
        <v>2169</v>
      </c>
      <c r="E10102" s="1" t="s">
        <v>19</v>
      </c>
      <c r="F10102" s="1" t="s">
        <v>25543</v>
      </c>
      <c r="G10102" s="14">
        <v>919446040446</v>
      </c>
      <c r="H10102" s="1" t="s">
        <v>20</v>
      </c>
      <c r="I10102" s="1" t="s">
        <v>62</v>
      </c>
      <c r="J10102" s="1" t="s">
        <v>70</v>
      </c>
      <c r="K10102" s="3" t="s">
        <v>42</v>
      </c>
      <c r="L10102" s="1" t="s">
        <v>70</v>
      </c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1"/>
      <c r="AA10102" s="1" t="s">
        <v>16</v>
      </c>
      <c r="AB10102" s="3" t="s">
        <v>12</v>
      </c>
      <c r="AC10102" s="23" t="s">
        <v>37802</v>
      </c>
      <c r="AD10102" s="23" t="s">
        <v>46974</v>
      </c>
      <c r="AE10102" t="s">
        <v>35394</v>
      </c>
    </row>
    <row r="10103" spans="1:31" ht="14.25" customHeight="1">
      <c r="A10103" s="1">
        <v>10102</v>
      </c>
      <c r="B10103" s="9" t="s">
        <v>6</v>
      </c>
      <c r="C10103" s="1" t="s">
        <v>9699</v>
      </c>
      <c r="D10103" s="1" t="s">
        <v>1015</v>
      </c>
      <c r="E10103" s="1" t="s">
        <v>558</v>
      </c>
      <c r="F10103" s="1" t="s">
        <v>25561</v>
      </c>
      <c r="G10103" s="14">
        <v>916969444064</v>
      </c>
      <c r="H10103" s="1" t="s">
        <v>15</v>
      </c>
      <c r="I10103" s="1" t="s">
        <v>41</v>
      </c>
      <c r="J10103" s="1" t="s">
        <v>70</v>
      </c>
      <c r="K10103" s="3" t="s">
        <v>42</v>
      </c>
      <c r="L10103" s="1" t="s">
        <v>70</v>
      </c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1"/>
      <c r="AA10103" s="1" t="s">
        <v>16</v>
      </c>
      <c r="AB10103" s="3" t="s">
        <v>12</v>
      </c>
      <c r="AC10103" s="23" t="s">
        <v>37802</v>
      </c>
      <c r="AD10103" s="23" t="s">
        <v>45413</v>
      </c>
      <c r="AE10103" t="s">
        <v>35399</v>
      </c>
    </row>
    <row r="10104" spans="1:31" ht="14.25" customHeight="1">
      <c r="A10104" s="1">
        <v>10103</v>
      </c>
      <c r="B10104" s="9" t="s">
        <v>6</v>
      </c>
      <c r="C10104" s="1" t="s">
        <v>9708</v>
      </c>
      <c r="D10104" s="1" t="s">
        <v>9709</v>
      </c>
      <c r="E10104" s="1" t="s">
        <v>9710</v>
      </c>
      <c r="F10104" s="1" t="s">
        <v>32151</v>
      </c>
      <c r="G10104" s="14">
        <v>44944499901</v>
      </c>
      <c r="H10104" s="1" t="s">
        <v>20</v>
      </c>
      <c r="I10104" s="1" t="s">
        <v>33</v>
      </c>
      <c r="J10104" s="1" t="s">
        <v>70</v>
      </c>
      <c r="K10104" s="3" t="s">
        <v>42</v>
      </c>
      <c r="L10104" s="1" t="s">
        <v>70</v>
      </c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1"/>
      <c r="AA10104" s="1" t="s">
        <v>16</v>
      </c>
      <c r="AB10104" s="3" t="s">
        <v>12</v>
      </c>
      <c r="AC10104" s="23" t="s">
        <v>37802</v>
      </c>
      <c r="AD10104" s="23" t="s">
        <v>46975</v>
      </c>
      <c r="AE10104" t="s">
        <v>35410</v>
      </c>
    </row>
    <row r="10105" spans="1:31" ht="14.25" customHeight="1">
      <c r="A10105" s="1">
        <v>10104</v>
      </c>
      <c r="B10105" s="9" t="s">
        <v>6</v>
      </c>
      <c r="C10105" s="1" t="s">
        <v>9737</v>
      </c>
      <c r="D10105" s="1" t="s">
        <v>9738</v>
      </c>
      <c r="E10105" s="1" t="s">
        <v>9710</v>
      </c>
      <c r="F10105" s="1" t="s">
        <v>25575</v>
      </c>
      <c r="G10105" s="14">
        <v>449444999440</v>
      </c>
      <c r="H10105" s="1" t="s">
        <v>20</v>
      </c>
      <c r="I10105" s="1" t="s">
        <v>33</v>
      </c>
      <c r="J10105" s="1" t="s">
        <v>70</v>
      </c>
      <c r="K10105" s="3" t="s">
        <v>42</v>
      </c>
      <c r="L10105" s="1" t="s">
        <v>70</v>
      </c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1"/>
      <c r="AA10105" s="1" t="s">
        <v>16</v>
      </c>
      <c r="AB10105" s="3" t="s">
        <v>12</v>
      </c>
      <c r="AC10105" s="23" t="s">
        <v>37802</v>
      </c>
      <c r="AD10105" s="23" t="s">
        <v>46976</v>
      </c>
      <c r="AE10105" t="s">
        <v>35399</v>
      </c>
    </row>
    <row r="10106" spans="1:31" ht="14.25" customHeight="1">
      <c r="A10106" s="1">
        <v>10105</v>
      </c>
      <c r="B10106" s="1" t="s">
        <v>54</v>
      </c>
      <c r="C10106" s="1" t="s">
        <v>9741</v>
      </c>
      <c r="D10106" s="1" t="s">
        <v>1015</v>
      </c>
      <c r="E10106" s="1" t="s">
        <v>139</v>
      </c>
      <c r="F10106" s="1" t="s">
        <v>25576</v>
      </c>
      <c r="G10106" s="14">
        <v>91949446644</v>
      </c>
      <c r="H10106" s="1" t="s">
        <v>8</v>
      </c>
      <c r="I10106" s="1" t="s">
        <v>9</v>
      </c>
      <c r="J10106" s="1" t="s">
        <v>70</v>
      </c>
      <c r="K10106" s="3" t="s">
        <v>171</v>
      </c>
      <c r="L10106" s="1" t="s">
        <v>70</v>
      </c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1"/>
      <c r="AA10106" s="1" t="s">
        <v>16</v>
      </c>
      <c r="AB10106" s="3" t="s">
        <v>12</v>
      </c>
      <c r="AC10106" s="23" t="s">
        <v>37802</v>
      </c>
      <c r="AD10106" s="23" t="s">
        <v>46977</v>
      </c>
      <c r="AE10106" t="s">
        <v>35409</v>
      </c>
    </row>
    <row r="10107" spans="1:31" ht="14.25" customHeight="1">
      <c r="A10107" s="1">
        <v>10106</v>
      </c>
      <c r="B10107" s="1" t="s">
        <v>54</v>
      </c>
      <c r="C10107" s="1" t="s">
        <v>9744</v>
      </c>
      <c r="D10107" s="1" t="s">
        <v>3222</v>
      </c>
      <c r="E10107" s="1" t="s">
        <v>139</v>
      </c>
      <c r="F10107" s="1" t="s">
        <v>25578</v>
      </c>
      <c r="G10107" s="14">
        <v>919946944149</v>
      </c>
      <c r="H10107" s="1" t="s">
        <v>8</v>
      </c>
      <c r="I10107" s="1" t="s">
        <v>41</v>
      </c>
      <c r="J10107" s="1" t="s">
        <v>70</v>
      </c>
      <c r="K10107" s="3" t="s">
        <v>42</v>
      </c>
      <c r="L10107" s="1" t="s">
        <v>70</v>
      </c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1"/>
      <c r="AA10107" s="1" t="s">
        <v>16</v>
      </c>
      <c r="AB10107" s="3" t="s">
        <v>12</v>
      </c>
      <c r="AC10107" s="23" t="s">
        <v>37802</v>
      </c>
      <c r="AD10107" s="23" t="s">
        <v>46978</v>
      </c>
      <c r="AE10107" t="s">
        <v>35409</v>
      </c>
    </row>
    <row r="10108" spans="1:31" ht="14.25" customHeight="1">
      <c r="A10108" s="1">
        <v>10107</v>
      </c>
      <c r="B10108" s="1" t="s">
        <v>54</v>
      </c>
      <c r="C10108" s="1" t="s">
        <v>9751</v>
      </c>
      <c r="D10108" s="1" t="s">
        <v>2169</v>
      </c>
      <c r="E10108" s="1" t="s">
        <v>139</v>
      </c>
      <c r="F10108" s="1" t="s">
        <v>25580</v>
      </c>
      <c r="G10108" s="14">
        <v>91994111441</v>
      </c>
      <c r="H10108" s="1" t="s">
        <v>8</v>
      </c>
      <c r="I10108" s="1" t="s">
        <v>9</v>
      </c>
      <c r="J10108" s="1" t="s">
        <v>70</v>
      </c>
      <c r="K10108" s="3" t="s">
        <v>42</v>
      </c>
      <c r="L10108" s="1" t="s">
        <v>70</v>
      </c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1"/>
      <c r="AA10108" s="1" t="s">
        <v>16</v>
      </c>
      <c r="AB10108" s="3" t="s">
        <v>12</v>
      </c>
      <c r="AC10108" s="23" t="s">
        <v>37802</v>
      </c>
      <c r="AD10108" s="23" t="s">
        <v>46979</v>
      </c>
      <c r="AE10108" t="s">
        <v>35410</v>
      </c>
    </row>
    <row r="10109" spans="1:31" ht="14.25" customHeight="1">
      <c r="A10109" s="1">
        <v>10108</v>
      </c>
      <c r="B10109" s="9" t="s">
        <v>6</v>
      </c>
      <c r="C10109" s="1" t="s">
        <v>9780</v>
      </c>
      <c r="D10109" s="1" t="s">
        <v>9781</v>
      </c>
      <c r="E10109" s="1" t="s">
        <v>40</v>
      </c>
      <c r="F10109" s="1" t="s">
        <v>25597</v>
      </c>
      <c r="G10109" s="14">
        <v>919444044016</v>
      </c>
      <c r="H10109" s="1" t="s">
        <v>8</v>
      </c>
      <c r="I10109" s="1" t="s">
        <v>62</v>
      </c>
      <c r="J10109" s="1" t="s">
        <v>70</v>
      </c>
      <c r="K10109" s="3" t="s">
        <v>63</v>
      </c>
      <c r="L10109" s="1" t="s">
        <v>70</v>
      </c>
      <c r="M10109" s="3" t="s">
        <v>213</v>
      </c>
      <c r="N10109" s="3" t="s">
        <v>70</v>
      </c>
      <c r="O10109" s="3" t="s">
        <v>17</v>
      </c>
      <c r="P10109" s="3" t="s">
        <v>70</v>
      </c>
      <c r="Q10109" s="3" t="s">
        <v>42</v>
      </c>
      <c r="R10109" s="3" t="s">
        <v>70</v>
      </c>
      <c r="S10109" s="3" t="s">
        <v>27</v>
      </c>
      <c r="T10109" s="3" t="s">
        <v>70</v>
      </c>
      <c r="U10109" s="3" t="s">
        <v>117</v>
      </c>
      <c r="V10109" s="3" t="s">
        <v>70</v>
      </c>
      <c r="W10109" s="3" t="s">
        <v>178</v>
      </c>
      <c r="X10109" s="3" t="s">
        <v>70</v>
      </c>
      <c r="Y10109" s="3" t="s">
        <v>171</v>
      </c>
      <c r="Z10109" s="1" t="s">
        <v>70</v>
      </c>
      <c r="AA10109" s="1" t="s">
        <v>16</v>
      </c>
      <c r="AB10109" s="3" t="s">
        <v>12</v>
      </c>
      <c r="AC10109" s="23" t="s">
        <v>37802</v>
      </c>
      <c r="AD10109" s="23" t="s">
        <v>46980</v>
      </c>
      <c r="AE10109" t="s">
        <v>35399</v>
      </c>
    </row>
    <row r="10110" spans="1:31" ht="14.25" customHeight="1">
      <c r="A10110" s="1">
        <v>10109</v>
      </c>
      <c r="B10110" s="1" t="s">
        <v>54</v>
      </c>
      <c r="C10110" s="1" t="s">
        <v>9786</v>
      </c>
      <c r="D10110" s="1" t="s">
        <v>2652</v>
      </c>
      <c r="E10110" s="1" t="s">
        <v>7832</v>
      </c>
      <c r="F10110" s="1" t="s">
        <v>25600</v>
      </c>
      <c r="G10110" s="14">
        <v>91994044004</v>
      </c>
      <c r="H10110" s="1" t="s">
        <v>8</v>
      </c>
      <c r="I10110" s="1" t="s">
        <v>41</v>
      </c>
      <c r="J10110" s="1" t="s">
        <v>70</v>
      </c>
      <c r="K10110" s="3" t="s">
        <v>42</v>
      </c>
      <c r="L10110" s="1" t="s">
        <v>70</v>
      </c>
      <c r="M10110" s="3" t="s">
        <v>27</v>
      </c>
      <c r="N10110" s="3" t="s">
        <v>70</v>
      </c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1"/>
      <c r="AA10110" s="1" t="s">
        <v>16</v>
      </c>
      <c r="AB10110" s="3" t="s">
        <v>12</v>
      </c>
      <c r="AC10110" s="23" t="s">
        <v>37802</v>
      </c>
      <c r="AD10110" s="23" t="s">
        <v>46981</v>
      </c>
      <c r="AE10110" t="s">
        <v>35409</v>
      </c>
    </row>
    <row r="10111" spans="1:31" ht="14.25" customHeight="1">
      <c r="A10111" s="1">
        <v>10110</v>
      </c>
      <c r="B10111" s="1" t="s">
        <v>54</v>
      </c>
      <c r="C10111" s="1" t="s">
        <v>9806</v>
      </c>
      <c r="D10111" s="1" t="s">
        <v>1302</v>
      </c>
      <c r="E10111" s="1" t="s">
        <v>78</v>
      </c>
      <c r="F10111" s="1" t="s">
        <v>32164</v>
      </c>
      <c r="G10111" s="14">
        <v>91919614166</v>
      </c>
      <c r="H10111" s="1" t="s">
        <v>20</v>
      </c>
      <c r="I10111" s="1" t="s">
        <v>9</v>
      </c>
      <c r="J10111" s="1" t="s">
        <v>70</v>
      </c>
      <c r="K10111" s="3" t="s">
        <v>17</v>
      </c>
      <c r="L10111" s="1" t="s">
        <v>70</v>
      </c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1"/>
      <c r="AA10111" s="1" t="s">
        <v>11</v>
      </c>
      <c r="AB10111" s="3" t="s">
        <v>13</v>
      </c>
      <c r="AC10111" s="23" t="s">
        <v>37802</v>
      </c>
      <c r="AD10111" s="23" t="s">
        <v>40071</v>
      </c>
      <c r="AE10111" t="s">
        <v>35399</v>
      </c>
    </row>
    <row r="10112" spans="1:31" ht="14.25" customHeight="1">
      <c r="A10112" s="1">
        <v>10111</v>
      </c>
      <c r="B10112" s="9" t="s">
        <v>6</v>
      </c>
      <c r="C10112" s="1" t="s">
        <v>9822</v>
      </c>
      <c r="D10112" s="1" t="s">
        <v>126</v>
      </c>
      <c r="E10112" s="1" t="s">
        <v>78</v>
      </c>
      <c r="F10112" s="1" t="s">
        <v>25621</v>
      </c>
      <c r="G10112" s="14">
        <v>914494994449</v>
      </c>
      <c r="H10112" s="1" t="s">
        <v>8</v>
      </c>
      <c r="I10112" s="1" t="s">
        <v>9</v>
      </c>
      <c r="J10112" s="1" t="s">
        <v>70</v>
      </c>
      <c r="K10112" s="3" t="s">
        <v>63</v>
      </c>
      <c r="L10112" s="1" t="s">
        <v>70</v>
      </c>
      <c r="M10112" s="3" t="s">
        <v>213</v>
      </c>
      <c r="N10112" s="3" t="s">
        <v>70</v>
      </c>
      <c r="O10112" s="3" t="s">
        <v>17</v>
      </c>
      <c r="P10112" s="3" t="s">
        <v>70</v>
      </c>
      <c r="Q10112" s="3" t="s">
        <v>42</v>
      </c>
      <c r="R10112" s="3" t="s">
        <v>70</v>
      </c>
      <c r="S10112" s="3" t="s">
        <v>27</v>
      </c>
      <c r="T10112" s="3" t="s">
        <v>70</v>
      </c>
      <c r="U10112" s="3" t="s">
        <v>117</v>
      </c>
      <c r="V10112" s="3" t="s">
        <v>70</v>
      </c>
      <c r="W10112" s="3" t="s">
        <v>178</v>
      </c>
      <c r="X10112" s="3" t="s">
        <v>70</v>
      </c>
      <c r="Y10112" s="3" t="s">
        <v>171</v>
      </c>
      <c r="Z10112" s="1" t="s">
        <v>70</v>
      </c>
      <c r="AA10112" s="1" t="s">
        <v>16</v>
      </c>
      <c r="AB10112" s="3" t="s">
        <v>12</v>
      </c>
      <c r="AC10112" s="23" t="s">
        <v>37802</v>
      </c>
      <c r="AD10112" s="23" t="s">
        <v>46982</v>
      </c>
      <c r="AE10112" t="s">
        <v>35409</v>
      </c>
    </row>
    <row r="10113" spans="1:31" ht="14.25" customHeight="1">
      <c r="A10113" s="1">
        <v>10112</v>
      </c>
      <c r="B10113" s="1" t="s">
        <v>54</v>
      </c>
      <c r="C10113" s="1" t="s">
        <v>9832</v>
      </c>
      <c r="D10113" s="1" t="s">
        <v>386</v>
      </c>
      <c r="E10113" s="1" t="s">
        <v>19</v>
      </c>
      <c r="F10113" s="1" t="s">
        <v>25626</v>
      </c>
      <c r="G10113" s="14">
        <v>9199400044</v>
      </c>
      <c r="H10113" s="1" t="s">
        <v>20</v>
      </c>
      <c r="I10113" s="1" t="s">
        <v>62</v>
      </c>
      <c r="J10113" s="1" t="s">
        <v>70</v>
      </c>
      <c r="K10113" s="3" t="s">
        <v>17</v>
      </c>
      <c r="L10113" s="1" t="s">
        <v>70</v>
      </c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1"/>
      <c r="AA10113" s="1" t="s">
        <v>16</v>
      </c>
      <c r="AB10113" s="3" t="s">
        <v>12</v>
      </c>
      <c r="AC10113" s="23" t="s">
        <v>37802</v>
      </c>
      <c r="AD10113" s="23" t="s">
        <v>46983</v>
      </c>
      <c r="AE10113" t="s">
        <v>35399</v>
      </c>
    </row>
    <row r="10114" spans="1:31" ht="14.25" customHeight="1">
      <c r="A10114" s="1">
        <v>10113</v>
      </c>
      <c r="B10114" s="9" t="s">
        <v>6</v>
      </c>
      <c r="C10114" s="1" t="s">
        <v>9852</v>
      </c>
      <c r="D10114" s="1" t="s">
        <v>92</v>
      </c>
      <c r="E10114" s="1" t="s">
        <v>73</v>
      </c>
      <c r="F10114" s="1" t="s">
        <v>25638</v>
      </c>
      <c r="G10114" s="14">
        <v>91990160064</v>
      </c>
      <c r="H10114" s="1" t="s">
        <v>8</v>
      </c>
      <c r="I10114" s="1" t="s">
        <v>9</v>
      </c>
      <c r="J10114" s="1" t="s">
        <v>70</v>
      </c>
      <c r="K10114" s="3" t="s">
        <v>42</v>
      </c>
      <c r="L10114" s="1" t="s">
        <v>70</v>
      </c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1"/>
      <c r="AA10114" s="1" t="s">
        <v>16</v>
      </c>
      <c r="AB10114" s="3" t="s">
        <v>12</v>
      </c>
      <c r="AC10114" s="23" t="s">
        <v>37802</v>
      </c>
      <c r="AD10114" s="23" t="s">
        <v>46984</v>
      </c>
      <c r="AE10114" t="s">
        <v>35394</v>
      </c>
    </row>
    <row r="10115" spans="1:31" ht="14.25" customHeight="1">
      <c r="A10115" s="1">
        <v>10114</v>
      </c>
      <c r="B10115" s="1" t="s">
        <v>54</v>
      </c>
      <c r="C10115" s="1" t="s">
        <v>9861</v>
      </c>
      <c r="D10115" s="1" t="s">
        <v>36037</v>
      </c>
      <c r="E10115" s="1" t="s">
        <v>7718</v>
      </c>
      <c r="F10115" s="1" t="s">
        <v>9862</v>
      </c>
      <c r="G10115" s="14">
        <v>9194909464</v>
      </c>
      <c r="H10115" s="1" t="s">
        <v>15</v>
      </c>
      <c r="I10115" s="1" t="s">
        <v>9</v>
      </c>
      <c r="J10115" s="1" t="s">
        <v>70</v>
      </c>
      <c r="K10115" s="3" t="s">
        <v>27</v>
      </c>
      <c r="L10115" s="1" t="s">
        <v>70</v>
      </c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1"/>
      <c r="AA10115" s="1" t="s">
        <v>16</v>
      </c>
      <c r="AB10115" s="3" t="s">
        <v>12</v>
      </c>
      <c r="AC10115" s="23" t="s">
        <v>37802</v>
      </c>
      <c r="AD10115" s="23" t="s">
        <v>46985</v>
      </c>
      <c r="AE10115" t="s">
        <v>35409</v>
      </c>
    </row>
    <row r="10116" spans="1:31" ht="14.25" customHeight="1">
      <c r="A10116" s="1">
        <v>10115</v>
      </c>
      <c r="B10116" s="9" t="s">
        <v>6</v>
      </c>
      <c r="C10116" s="1" t="s">
        <v>9865</v>
      </c>
      <c r="D10116" s="1" t="s">
        <v>4668</v>
      </c>
      <c r="E10116" s="1" t="s">
        <v>9866</v>
      </c>
      <c r="F10116" s="1" t="s">
        <v>25644</v>
      </c>
      <c r="G10116" s="14">
        <v>91991940694</v>
      </c>
      <c r="H10116" s="1" t="s">
        <v>8</v>
      </c>
      <c r="I10116" s="1" t="s">
        <v>9</v>
      </c>
      <c r="J10116" s="1" t="s">
        <v>70</v>
      </c>
      <c r="K10116" s="3" t="s">
        <v>17</v>
      </c>
      <c r="L10116" s="1" t="s">
        <v>70</v>
      </c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1"/>
      <c r="AA10116" s="1" t="s">
        <v>11</v>
      </c>
      <c r="AB10116" s="3" t="s">
        <v>274</v>
      </c>
      <c r="AC10116" s="23" t="s">
        <v>37802</v>
      </c>
      <c r="AD10116" s="23" t="s">
        <v>46986</v>
      </c>
      <c r="AE10116" t="s">
        <v>35394</v>
      </c>
    </row>
    <row r="10117" spans="1:31" ht="14.25" customHeight="1">
      <c r="A10117" s="1">
        <v>10116</v>
      </c>
      <c r="B10117" s="1" t="s">
        <v>54</v>
      </c>
      <c r="C10117" s="1" t="s">
        <v>9875</v>
      </c>
      <c r="D10117" s="1" t="s">
        <v>3176</v>
      </c>
      <c r="E10117" s="1" t="s">
        <v>19</v>
      </c>
      <c r="F10117" s="1" t="s">
        <v>34311</v>
      </c>
      <c r="G10117" s="14">
        <v>91944446400</v>
      </c>
      <c r="H10117" s="1" t="s">
        <v>15</v>
      </c>
      <c r="I10117" s="1" t="s">
        <v>9</v>
      </c>
      <c r="J10117" s="1" t="s">
        <v>70</v>
      </c>
      <c r="K10117" s="3" t="s">
        <v>42</v>
      </c>
      <c r="L10117" s="1" t="s">
        <v>70</v>
      </c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1"/>
      <c r="AA10117" s="1" t="s">
        <v>16</v>
      </c>
      <c r="AB10117" s="3" t="s">
        <v>12</v>
      </c>
      <c r="AC10117" s="23" t="s">
        <v>37802</v>
      </c>
      <c r="AD10117" s="23" t="s">
        <v>46987</v>
      </c>
      <c r="AE10117" t="s">
        <v>35410</v>
      </c>
    </row>
    <row r="10118" spans="1:31" ht="14.25" customHeight="1">
      <c r="A10118" s="1">
        <v>10117</v>
      </c>
      <c r="B10118" s="1" t="s">
        <v>54</v>
      </c>
      <c r="C10118" s="1" t="s">
        <v>9896</v>
      </c>
      <c r="D10118" s="1" t="s">
        <v>230</v>
      </c>
      <c r="E10118" s="1" t="s">
        <v>40</v>
      </c>
      <c r="F10118" s="1" t="s">
        <v>25663</v>
      </c>
      <c r="G10118" s="14">
        <v>91999464040</v>
      </c>
      <c r="H10118" s="1" t="s">
        <v>20</v>
      </c>
      <c r="I10118" s="1" t="s">
        <v>9</v>
      </c>
      <c r="J10118" s="1" t="s">
        <v>70</v>
      </c>
      <c r="K10118" s="3" t="s">
        <v>27</v>
      </c>
      <c r="L10118" s="1" t="s">
        <v>70</v>
      </c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1"/>
      <c r="AA10118" s="1" t="s">
        <v>16</v>
      </c>
      <c r="AB10118" s="3" t="s">
        <v>12</v>
      </c>
      <c r="AC10118" s="23" t="s">
        <v>37802</v>
      </c>
      <c r="AD10118" s="23" t="s">
        <v>46988</v>
      </c>
      <c r="AE10118" t="s">
        <v>35399</v>
      </c>
    </row>
    <row r="10119" spans="1:31" ht="14.25" customHeight="1">
      <c r="A10119" s="1">
        <v>10118</v>
      </c>
      <c r="B10119" s="1" t="s">
        <v>54</v>
      </c>
      <c r="C10119" s="1" t="s">
        <v>9914</v>
      </c>
      <c r="D10119" s="1" t="s">
        <v>967</v>
      </c>
      <c r="E10119" s="1" t="s">
        <v>221</v>
      </c>
      <c r="F10119" s="1" t="s">
        <v>25672</v>
      </c>
      <c r="G10119" s="14">
        <v>91990944000</v>
      </c>
      <c r="H10119" s="1" t="s">
        <v>8</v>
      </c>
      <c r="I10119" s="1" t="s">
        <v>9</v>
      </c>
      <c r="J10119" s="1" t="s">
        <v>70</v>
      </c>
      <c r="K10119" s="3" t="s">
        <v>42</v>
      </c>
      <c r="L10119" s="1" t="s">
        <v>70</v>
      </c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1"/>
      <c r="AA10119" s="1" t="s">
        <v>16</v>
      </c>
      <c r="AB10119" s="3" t="s">
        <v>12</v>
      </c>
      <c r="AC10119" s="23" t="s">
        <v>37802</v>
      </c>
      <c r="AD10119" s="23" t="s">
        <v>46989</v>
      </c>
      <c r="AE10119" t="s">
        <v>35394</v>
      </c>
    </row>
    <row r="10120" spans="1:31" ht="14.25" customHeight="1">
      <c r="A10120" s="1">
        <v>10119</v>
      </c>
      <c r="B10120" s="1" t="s">
        <v>54</v>
      </c>
      <c r="C10120" s="1" t="s">
        <v>9917</v>
      </c>
      <c r="D10120" s="1" t="s">
        <v>36038</v>
      </c>
      <c r="E10120" s="1" t="s">
        <v>139</v>
      </c>
      <c r="F10120" s="1" t="s">
        <v>25674</v>
      </c>
      <c r="G10120" s="14">
        <v>91909994009</v>
      </c>
      <c r="H10120" s="1" t="s">
        <v>8</v>
      </c>
      <c r="I10120" s="1" t="s">
        <v>9</v>
      </c>
      <c r="J10120" s="1" t="s">
        <v>70</v>
      </c>
      <c r="K10120" s="3" t="s">
        <v>27</v>
      </c>
      <c r="L10120" s="1" t="s">
        <v>70</v>
      </c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1"/>
      <c r="AA10120" s="1" t="s">
        <v>16</v>
      </c>
      <c r="AB10120" s="3" t="s">
        <v>12</v>
      </c>
      <c r="AC10120" s="23" t="s">
        <v>37802</v>
      </c>
      <c r="AD10120" s="23" t="s">
        <v>46990</v>
      </c>
      <c r="AE10120" t="s">
        <v>35399</v>
      </c>
    </row>
    <row r="10121" spans="1:31" ht="14.25" customHeight="1">
      <c r="A10121" s="1">
        <v>10120</v>
      </c>
      <c r="B10121" s="1" t="s">
        <v>54</v>
      </c>
      <c r="C10121" s="1" t="s">
        <v>9928</v>
      </c>
      <c r="D10121" s="1" t="s">
        <v>407</v>
      </c>
      <c r="E10121" s="1" t="s">
        <v>139</v>
      </c>
      <c r="F10121" s="1" t="s">
        <v>25678</v>
      </c>
      <c r="G10121" s="14">
        <v>91994646441</v>
      </c>
      <c r="H10121" s="1" t="s">
        <v>8</v>
      </c>
      <c r="I10121" s="1" t="s">
        <v>9</v>
      </c>
      <c r="J10121" s="1" t="s">
        <v>70</v>
      </c>
      <c r="K10121" s="3" t="s">
        <v>17</v>
      </c>
      <c r="L10121" s="1" t="s">
        <v>70</v>
      </c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1"/>
      <c r="AA10121" s="1" t="s">
        <v>16</v>
      </c>
      <c r="AB10121" s="3" t="s">
        <v>12</v>
      </c>
      <c r="AC10121" s="23" t="s">
        <v>37802</v>
      </c>
      <c r="AD10121" s="23" t="s">
        <v>46991</v>
      </c>
      <c r="AE10121" t="s">
        <v>35410</v>
      </c>
    </row>
    <row r="10122" spans="1:31" ht="14.25" customHeight="1">
      <c r="A10122" s="1">
        <v>10121</v>
      </c>
      <c r="B10122" s="1" t="s">
        <v>54</v>
      </c>
      <c r="C10122" s="1" t="s">
        <v>9939</v>
      </c>
      <c r="D10122" s="1" t="s">
        <v>332</v>
      </c>
      <c r="E10122" s="1" t="s">
        <v>37213</v>
      </c>
      <c r="F10122" s="1" t="s">
        <v>25685</v>
      </c>
      <c r="G10122" s="14">
        <v>9144661444</v>
      </c>
      <c r="H10122" s="1" t="s">
        <v>8</v>
      </c>
      <c r="I10122" s="1" t="s">
        <v>9</v>
      </c>
      <c r="J10122" s="1" t="s">
        <v>70</v>
      </c>
      <c r="K10122" s="3" t="s">
        <v>42</v>
      </c>
      <c r="L10122" s="1" t="s">
        <v>70</v>
      </c>
      <c r="M10122" s="3" t="s">
        <v>27</v>
      </c>
      <c r="N10122" s="3" t="s">
        <v>70</v>
      </c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1"/>
      <c r="AA10122" s="1" t="s">
        <v>16</v>
      </c>
      <c r="AB10122" s="3" t="s">
        <v>12</v>
      </c>
      <c r="AC10122" s="23" t="s">
        <v>37802</v>
      </c>
      <c r="AD10122" s="23" t="s">
        <v>46992</v>
      </c>
      <c r="AE10122" t="s">
        <v>35410</v>
      </c>
    </row>
    <row r="10123" spans="1:31" ht="14.25" customHeight="1">
      <c r="A10123" s="1">
        <v>10122</v>
      </c>
      <c r="B10123" s="1" t="s">
        <v>54</v>
      </c>
      <c r="C10123" s="1" t="s">
        <v>9940</v>
      </c>
      <c r="D10123" s="1" t="s">
        <v>1160</v>
      </c>
      <c r="E10123" s="1" t="s">
        <v>308</v>
      </c>
      <c r="F10123" s="1" t="s">
        <v>9941</v>
      </c>
      <c r="G10123" s="14">
        <v>91949616494</v>
      </c>
      <c r="H10123" s="1" t="s">
        <v>8</v>
      </c>
      <c r="I10123" s="1" t="s">
        <v>9</v>
      </c>
      <c r="J10123" s="1" t="s">
        <v>70</v>
      </c>
      <c r="K10123" s="3" t="s">
        <v>42</v>
      </c>
      <c r="L10123" s="1" t="s">
        <v>70</v>
      </c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1"/>
      <c r="AA10123" s="1" t="s">
        <v>16</v>
      </c>
      <c r="AB10123" s="3" t="s">
        <v>12</v>
      </c>
      <c r="AC10123" s="23" t="s">
        <v>37802</v>
      </c>
      <c r="AD10123" s="23" t="s">
        <v>41648</v>
      </c>
      <c r="AE10123" t="s">
        <v>35409</v>
      </c>
    </row>
    <row r="10124" spans="1:31" ht="14.25" customHeight="1">
      <c r="A10124" s="1">
        <v>10123</v>
      </c>
      <c r="B10124" s="1" t="s">
        <v>54</v>
      </c>
      <c r="C10124" s="1" t="s">
        <v>9964</v>
      </c>
      <c r="D10124" s="1" t="s">
        <v>437</v>
      </c>
      <c r="E10124" s="1" t="s">
        <v>260</v>
      </c>
      <c r="F10124" s="1" t="s">
        <v>25696</v>
      </c>
      <c r="G10124" s="14">
        <v>91444446909</v>
      </c>
      <c r="H10124" s="1" t="s">
        <v>15</v>
      </c>
      <c r="I10124" s="1" t="s">
        <v>9</v>
      </c>
      <c r="J10124" s="1" t="s">
        <v>70</v>
      </c>
      <c r="K10124" s="3" t="s">
        <v>42</v>
      </c>
      <c r="L10124" s="1" t="s">
        <v>70</v>
      </c>
      <c r="M10124" s="3" t="s">
        <v>27</v>
      </c>
      <c r="N10124" s="3" t="s">
        <v>70</v>
      </c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1"/>
      <c r="AA10124" s="1" t="s">
        <v>16</v>
      </c>
      <c r="AB10124" s="3" t="s">
        <v>12</v>
      </c>
      <c r="AC10124" s="23" t="s">
        <v>37802</v>
      </c>
      <c r="AD10124" s="23" t="s">
        <v>46993</v>
      </c>
      <c r="AE10124" t="s">
        <v>35410</v>
      </c>
    </row>
    <row r="10125" spans="1:31" ht="14.25" customHeight="1">
      <c r="A10125" s="1">
        <v>10124</v>
      </c>
      <c r="B10125" s="1" t="s">
        <v>54</v>
      </c>
      <c r="C10125" s="1" t="s">
        <v>10073</v>
      </c>
      <c r="D10125" s="1" t="s">
        <v>672</v>
      </c>
      <c r="E10125" s="1" t="s">
        <v>40</v>
      </c>
      <c r="F10125" s="1" t="s">
        <v>25753</v>
      </c>
      <c r="G10125" s="14">
        <v>919444499096</v>
      </c>
      <c r="H10125" s="1" t="s">
        <v>20</v>
      </c>
      <c r="I10125" s="1" t="s">
        <v>9</v>
      </c>
      <c r="J10125" s="1" t="s">
        <v>70</v>
      </c>
      <c r="K10125" s="3" t="s">
        <v>42</v>
      </c>
      <c r="L10125" s="1" t="s">
        <v>70</v>
      </c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1"/>
      <c r="AA10125" s="1" t="s">
        <v>16</v>
      </c>
      <c r="AB10125" s="3" t="s">
        <v>12</v>
      </c>
      <c r="AC10125" s="23" t="s">
        <v>37802</v>
      </c>
      <c r="AD10125" s="23" t="s">
        <v>46994</v>
      </c>
      <c r="AE10125" t="s">
        <v>35399</v>
      </c>
    </row>
    <row r="10126" spans="1:31" ht="14.25" customHeight="1">
      <c r="A10126" s="1">
        <v>10125</v>
      </c>
      <c r="B10126" s="1" t="s">
        <v>54</v>
      </c>
      <c r="C10126" s="1" t="s">
        <v>10091</v>
      </c>
      <c r="D10126" s="1" t="s">
        <v>10092</v>
      </c>
      <c r="E10126" s="1" t="s">
        <v>553</v>
      </c>
      <c r="F10126" s="1" t="s">
        <v>25764</v>
      </c>
      <c r="G10126" s="14">
        <v>919614490096</v>
      </c>
      <c r="H10126" s="1" t="s">
        <v>20</v>
      </c>
      <c r="I10126" s="1" t="s">
        <v>9</v>
      </c>
      <c r="J10126" s="1" t="s">
        <v>70</v>
      </c>
      <c r="K10126" s="3" t="s">
        <v>42</v>
      </c>
      <c r="L10126" s="1" t="s">
        <v>70</v>
      </c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1"/>
      <c r="AA10126" s="1" t="s">
        <v>16</v>
      </c>
      <c r="AB10126" s="3" t="s">
        <v>12</v>
      </c>
      <c r="AC10126" s="23" t="s">
        <v>37802</v>
      </c>
      <c r="AD10126" s="23" t="s">
        <v>46995</v>
      </c>
      <c r="AE10126" t="s">
        <v>35394</v>
      </c>
    </row>
    <row r="10127" spans="1:31" ht="14.25" customHeight="1">
      <c r="A10127" s="1">
        <v>10126</v>
      </c>
      <c r="B10127" s="9" t="s">
        <v>6</v>
      </c>
      <c r="C10127" s="1" t="s">
        <v>10102</v>
      </c>
      <c r="D10127" s="1" t="s">
        <v>3859</v>
      </c>
      <c r="E10127" s="1" t="s">
        <v>553</v>
      </c>
      <c r="F10127" s="1" t="s">
        <v>25769</v>
      </c>
      <c r="G10127" s="14">
        <v>919944494901</v>
      </c>
      <c r="H10127" s="1" t="s">
        <v>46</v>
      </c>
      <c r="I10127" s="1" t="s">
        <v>41</v>
      </c>
      <c r="J10127" s="1" t="s">
        <v>70</v>
      </c>
      <c r="K10127" s="3" t="s">
        <v>178</v>
      </c>
      <c r="L10127" s="1" t="s">
        <v>70</v>
      </c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1"/>
      <c r="AA10127" s="1" t="s">
        <v>16</v>
      </c>
      <c r="AB10127" s="3" t="s">
        <v>12</v>
      </c>
      <c r="AC10127" s="23" t="s">
        <v>37802</v>
      </c>
      <c r="AD10127" s="23" t="s">
        <v>46996</v>
      </c>
      <c r="AE10127" t="s">
        <v>35399</v>
      </c>
    </row>
    <row r="10128" spans="1:31" ht="14.25" customHeight="1">
      <c r="A10128" s="1">
        <v>10127</v>
      </c>
      <c r="B10128" s="1" t="s">
        <v>54</v>
      </c>
      <c r="C10128" s="1" t="s">
        <v>10106</v>
      </c>
      <c r="D10128" s="1" t="s">
        <v>359</v>
      </c>
      <c r="E10128" s="1" t="s">
        <v>80</v>
      </c>
      <c r="F10128" s="1" t="s">
        <v>25772</v>
      </c>
      <c r="G10128" s="14">
        <v>91049044464</v>
      </c>
      <c r="H10128" s="1" t="s">
        <v>8</v>
      </c>
      <c r="I10128" s="1" t="s">
        <v>41</v>
      </c>
      <c r="J10128" s="1" t="s">
        <v>70</v>
      </c>
      <c r="K10128" s="3" t="s">
        <v>42</v>
      </c>
      <c r="L10128" s="1" t="s">
        <v>70</v>
      </c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1"/>
      <c r="AA10128" s="1" t="s">
        <v>16</v>
      </c>
      <c r="AB10128" s="3" t="s">
        <v>12</v>
      </c>
      <c r="AC10128" s="23" t="s">
        <v>37802</v>
      </c>
      <c r="AD10128" s="23" t="s">
        <v>46997</v>
      </c>
      <c r="AE10128" t="s">
        <v>35410</v>
      </c>
    </row>
    <row r="10129" spans="1:31" ht="14.25" customHeight="1">
      <c r="A10129" s="1">
        <v>10128</v>
      </c>
      <c r="B10129" s="1" t="s">
        <v>54</v>
      </c>
      <c r="C10129" s="1" t="s">
        <v>10114</v>
      </c>
      <c r="D10129" s="1" t="s">
        <v>773</v>
      </c>
      <c r="E10129" s="1" t="s">
        <v>881</v>
      </c>
      <c r="F10129" s="1" t="s">
        <v>25775</v>
      </c>
      <c r="G10129" s="14">
        <v>91409099990</v>
      </c>
      <c r="H10129" s="1" t="s">
        <v>8</v>
      </c>
      <c r="I10129" s="1" t="s">
        <v>9</v>
      </c>
      <c r="J10129" s="1" t="s">
        <v>70</v>
      </c>
      <c r="K10129" s="3" t="s">
        <v>17</v>
      </c>
      <c r="L10129" s="1" t="s">
        <v>70</v>
      </c>
      <c r="M10129" s="4" t="s">
        <v>42</v>
      </c>
      <c r="N10129" s="3" t="s">
        <v>70</v>
      </c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1"/>
      <c r="AA10129" s="1" t="s">
        <v>16</v>
      </c>
      <c r="AB10129" s="3" t="s">
        <v>12</v>
      </c>
      <c r="AC10129" s="23" t="s">
        <v>37802</v>
      </c>
      <c r="AD10129" s="23" t="s">
        <v>46998</v>
      </c>
      <c r="AE10129" t="s">
        <v>35399</v>
      </c>
    </row>
    <row r="10130" spans="1:31" ht="14.25" customHeight="1">
      <c r="A10130" s="1">
        <v>10129</v>
      </c>
      <c r="B10130" s="1" t="s">
        <v>54</v>
      </c>
      <c r="C10130" s="1" t="s">
        <v>10127</v>
      </c>
      <c r="D10130" s="1" t="s">
        <v>120</v>
      </c>
      <c r="E10130" s="1" t="s">
        <v>10128</v>
      </c>
      <c r="F10130" s="1" t="s">
        <v>25780</v>
      </c>
      <c r="G10130" s="14">
        <v>91049044464</v>
      </c>
      <c r="H10130" s="1" t="s">
        <v>46</v>
      </c>
      <c r="I10130" s="1" t="s">
        <v>41</v>
      </c>
      <c r="J10130" s="1" t="s">
        <v>70</v>
      </c>
      <c r="K10130" s="3" t="s">
        <v>42</v>
      </c>
      <c r="L10130" s="1" t="s">
        <v>70</v>
      </c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1"/>
      <c r="AA10130" s="1" t="s">
        <v>16</v>
      </c>
      <c r="AB10130" s="3" t="s">
        <v>12</v>
      </c>
      <c r="AC10130" s="23" t="s">
        <v>37802</v>
      </c>
      <c r="AD10130" s="23" t="s">
        <v>46999</v>
      </c>
      <c r="AE10130" t="s">
        <v>35409</v>
      </c>
    </row>
    <row r="10131" spans="1:31" ht="14.25" customHeight="1">
      <c r="A10131" s="1">
        <v>10130</v>
      </c>
      <c r="B10131" s="1" t="s">
        <v>54</v>
      </c>
      <c r="C10131" s="1" t="s">
        <v>10148</v>
      </c>
      <c r="D10131" s="1" t="s">
        <v>35850</v>
      </c>
      <c r="E10131" s="1" t="s">
        <v>37214</v>
      </c>
      <c r="F10131" s="1" t="s">
        <v>25791</v>
      </c>
      <c r="G10131" s="14">
        <v>91944699099</v>
      </c>
      <c r="H10131" s="1" t="s">
        <v>15</v>
      </c>
      <c r="I10131" s="1" t="s">
        <v>62</v>
      </c>
      <c r="J10131" s="1" t="s">
        <v>70</v>
      </c>
      <c r="K10131" s="3" t="s">
        <v>17</v>
      </c>
      <c r="L10131" s="1" t="s">
        <v>70</v>
      </c>
      <c r="M10131" s="4" t="s">
        <v>42</v>
      </c>
      <c r="N10131" s="3" t="s">
        <v>70</v>
      </c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1"/>
      <c r="AA10131" s="1" t="s">
        <v>16</v>
      </c>
      <c r="AB10131" s="3" t="s">
        <v>12</v>
      </c>
      <c r="AC10131" s="23" t="s">
        <v>37802</v>
      </c>
      <c r="AD10131" s="23" t="s">
        <v>45454</v>
      </c>
      <c r="AE10131" t="s">
        <v>35410</v>
      </c>
    </row>
    <row r="10132" spans="1:31" ht="14.25" customHeight="1">
      <c r="A10132" s="1">
        <v>10131</v>
      </c>
      <c r="B10132" s="9" t="s">
        <v>6</v>
      </c>
      <c r="C10132" s="1" t="s">
        <v>10151</v>
      </c>
      <c r="D10132" s="1" t="s">
        <v>1008</v>
      </c>
      <c r="E10132" s="1" t="s">
        <v>724</v>
      </c>
      <c r="F10132" s="1" t="s">
        <v>34337</v>
      </c>
      <c r="G10132" s="14">
        <v>9194494444</v>
      </c>
      <c r="H10132" s="1" t="s">
        <v>8</v>
      </c>
      <c r="I10132" s="1" t="s">
        <v>62</v>
      </c>
      <c r="J10132" s="1" t="s">
        <v>70</v>
      </c>
      <c r="K10132" s="3" t="s">
        <v>42</v>
      </c>
      <c r="L10132" s="1" t="s">
        <v>70</v>
      </c>
      <c r="M10132" s="3" t="s">
        <v>27</v>
      </c>
      <c r="N10132" s="3" t="s">
        <v>70</v>
      </c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1"/>
      <c r="AA10132" s="1" t="s">
        <v>16</v>
      </c>
      <c r="AB10132" s="3" t="s">
        <v>12</v>
      </c>
      <c r="AC10132" s="23" t="s">
        <v>37802</v>
      </c>
      <c r="AD10132" s="23" t="s">
        <v>42471</v>
      </c>
      <c r="AE10132" t="s">
        <v>35394</v>
      </c>
    </row>
    <row r="10133" spans="1:31" ht="14.25" customHeight="1">
      <c r="A10133" s="1">
        <v>10132</v>
      </c>
      <c r="B10133" s="9" t="s">
        <v>6</v>
      </c>
      <c r="C10133" s="1" t="s">
        <v>10153</v>
      </c>
      <c r="D10133" s="1" t="s">
        <v>505</v>
      </c>
      <c r="E10133" s="1" t="s">
        <v>8773</v>
      </c>
      <c r="F10133" s="1" t="s">
        <v>25793</v>
      </c>
      <c r="G10133" s="14">
        <v>919446440990</v>
      </c>
      <c r="H10133" s="1" t="s">
        <v>15</v>
      </c>
      <c r="I10133" s="1" t="s">
        <v>41</v>
      </c>
      <c r="J10133" s="1" t="s">
        <v>70</v>
      </c>
      <c r="K10133" s="3" t="s">
        <v>42</v>
      </c>
      <c r="L10133" s="1" t="s">
        <v>70</v>
      </c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1"/>
      <c r="AA10133" s="1" t="s">
        <v>16</v>
      </c>
      <c r="AB10133" s="3" t="s">
        <v>12</v>
      </c>
      <c r="AC10133" s="23" t="s">
        <v>37802</v>
      </c>
      <c r="AD10133" s="23" t="s">
        <v>47000</v>
      </c>
      <c r="AE10133" t="s">
        <v>35399</v>
      </c>
    </row>
    <row r="10134" spans="1:31" ht="14.25" customHeight="1">
      <c r="A10134" s="1">
        <v>10133</v>
      </c>
      <c r="B10134" s="9" t="s">
        <v>6</v>
      </c>
      <c r="C10134" s="1" t="s">
        <v>10154</v>
      </c>
      <c r="D10134" s="1" t="s">
        <v>967</v>
      </c>
      <c r="E10134" s="1" t="s">
        <v>362</v>
      </c>
      <c r="F10134" s="1" t="s">
        <v>34338</v>
      </c>
      <c r="G10134" s="14">
        <v>9199946900</v>
      </c>
      <c r="H10134" s="1" t="s">
        <v>8</v>
      </c>
      <c r="I10134" s="1" t="s">
        <v>9</v>
      </c>
      <c r="J10134" s="1" t="s">
        <v>70</v>
      </c>
      <c r="K10134" s="3" t="s">
        <v>42</v>
      </c>
      <c r="L10134" s="1" t="s">
        <v>70</v>
      </c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1"/>
      <c r="AA10134" s="1" t="s">
        <v>16</v>
      </c>
      <c r="AB10134" s="3" t="s">
        <v>12</v>
      </c>
      <c r="AC10134" s="23" t="s">
        <v>37802</v>
      </c>
      <c r="AD10134" s="23" t="s">
        <v>47000</v>
      </c>
      <c r="AE10134" t="s">
        <v>35410</v>
      </c>
    </row>
    <row r="10135" spans="1:31" ht="14.25" customHeight="1">
      <c r="A10135" s="1">
        <v>10134</v>
      </c>
      <c r="B10135" s="1" t="s">
        <v>54</v>
      </c>
      <c r="C10135" s="1" t="s">
        <v>10164</v>
      </c>
      <c r="D10135" s="1" t="s">
        <v>36039</v>
      </c>
      <c r="E10135" s="1" t="s">
        <v>18665</v>
      </c>
      <c r="F10135" s="1" t="s">
        <v>25800</v>
      </c>
      <c r="G10135" s="14">
        <v>9191460444</v>
      </c>
      <c r="H10135" s="1" t="s">
        <v>20</v>
      </c>
      <c r="I10135" s="1" t="s">
        <v>33</v>
      </c>
      <c r="J10135" s="1" t="s">
        <v>70</v>
      </c>
      <c r="K10135" s="3" t="s">
        <v>17</v>
      </c>
      <c r="L10135" s="1" t="s">
        <v>70</v>
      </c>
      <c r="M10135" s="4" t="s">
        <v>42</v>
      </c>
      <c r="N10135" s="3" t="s">
        <v>70</v>
      </c>
      <c r="O10135" s="3" t="s">
        <v>47349</v>
      </c>
      <c r="P10135" s="3" t="s">
        <v>70</v>
      </c>
      <c r="Q10135" s="3"/>
      <c r="R10135" s="3"/>
      <c r="S10135" s="3"/>
      <c r="T10135" s="3"/>
      <c r="U10135" s="3"/>
      <c r="V10135" s="3"/>
      <c r="W10135" s="3"/>
      <c r="X10135" s="3"/>
      <c r="Y10135" s="3"/>
      <c r="Z10135" s="1"/>
      <c r="AA10135" s="1" t="s">
        <v>16</v>
      </c>
      <c r="AB10135" s="3" t="s">
        <v>12</v>
      </c>
      <c r="AC10135" s="23" t="s">
        <v>37802</v>
      </c>
      <c r="AD10135" s="23" t="s">
        <v>47001</v>
      </c>
      <c r="AE10135" t="s">
        <v>35410</v>
      </c>
    </row>
    <row r="10136" spans="1:31" ht="14.25" customHeight="1">
      <c r="A10136" s="1">
        <v>10135</v>
      </c>
      <c r="B10136" s="9" t="s">
        <v>6</v>
      </c>
      <c r="C10136" s="1" t="s">
        <v>10169</v>
      </c>
      <c r="D10136" s="1" t="s">
        <v>2169</v>
      </c>
      <c r="E10136" s="1" t="s">
        <v>774</v>
      </c>
      <c r="F10136" s="1" t="s">
        <v>25804</v>
      </c>
      <c r="G10136" s="14">
        <v>91944640444</v>
      </c>
      <c r="H10136" s="1" t="s">
        <v>8</v>
      </c>
      <c r="I10136" s="1" t="s">
        <v>9</v>
      </c>
      <c r="J10136" s="1" t="s">
        <v>70</v>
      </c>
      <c r="K10136" s="3" t="s">
        <v>17</v>
      </c>
      <c r="L10136" s="1" t="s">
        <v>70</v>
      </c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1"/>
      <c r="AA10136" s="1" t="s">
        <v>11</v>
      </c>
      <c r="AB10136" s="3" t="s">
        <v>56</v>
      </c>
      <c r="AC10136" s="23" t="s">
        <v>37802</v>
      </c>
      <c r="AD10136" s="23" t="s">
        <v>43524</v>
      </c>
      <c r="AE10136" t="s">
        <v>35409</v>
      </c>
    </row>
    <row r="10137" spans="1:31" ht="14.25" customHeight="1">
      <c r="A10137" s="1">
        <v>10136</v>
      </c>
      <c r="B10137" s="1" t="s">
        <v>54</v>
      </c>
      <c r="C10137" s="1" t="s">
        <v>10179</v>
      </c>
      <c r="D10137" s="1" t="s">
        <v>36040</v>
      </c>
      <c r="E10137" s="1" t="s">
        <v>2302</v>
      </c>
      <c r="F10137" s="1" t="s">
        <v>10180</v>
      </c>
      <c r="G10137" s="14">
        <v>914466441914</v>
      </c>
      <c r="H10137" s="1" t="s">
        <v>8</v>
      </c>
      <c r="I10137" s="1" t="s">
        <v>9</v>
      </c>
      <c r="J10137" s="1" t="s">
        <v>70</v>
      </c>
      <c r="K10137" s="3" t="s">
        <v>63</v>
      </c>
      <c r="L10137" s="1" t="s">
        <v>70</v>
      </c>
      <c r="M10137" s="3" t="s">
        <v>213</v>
      </c>
      <c r="N10137" s="3" t="s">
        <v>70</v>
      </c>
      <c r="O10137" s="3" t="s">
        <v>17</v>
      </c>
      <c r="P10137" s="3" t="s">
        <v>70</v>
      </c>
      <c r="Q10137" s="3" t="s">
        <v>42</v>
      </c>
      <c r="R10137" s="3" t="s">
        <v>70</v>
      </c>
      <c r="S10137" s="3" t="s">
        <v>27</v>
      </c>
      <c r="T10137" s="3" t="s">
        <v>70</v>
      </c>
      <c r="U10137" s="3" t="s">
        <v>117</v>
      </c>
      <c r="V10137" s="3" t="s">
        <v>70</v>
      </c>
      <c r="W10137" s="3" t="s">
        <v>178</v>
      </c>
      <c r="X10137" s="3" t="s">
        <v>70</v>
      </c>
      <c r="Y10137" s="3" t="s">
        <v>171</v>
      </c>
      <c r="Z10137" s="1" t="s">
        <v>70</v>
      </c>
      <c r="AA10137" s="1" t="s">
        <v>16</v>
      </c>
      <c r="AB10137" s="3" t="s">
        <v>12</v>
      </c>
      <c r="AC10137" s="23" t="s">
        <v>37802</v>
      </c>
      <c r="AD10137" s="23" t="s">
        <v>47002</v>
      </c>
      <c r="AE10137" t="s">
        <v>35409</v>
      </c>
    </row>
    <row r="10138" spans="1:31" ht="14.25" customHeight="1">
      <c r="A10138" s="1">
        <v>10137</v>
      </c>
      <c r="B10138" s="1" t="s">
        <v>54</v>
      </c>
      <c r="C10138" s="1" t="s">
        <v>10188</v>
      </c>
      <c r="D10138" s="1" t="s">
        <v>3055</v>
      </c>
      <c r="E10138" s="1" t="s">
        <v>724</v>
      </c>
      <c r="F10138" s="1" t="s">
        <v>10189</v>
      </c>
      <c r="G10138" s="14">
        <v>919444149049</v>
      </c>
      <c r="H10138" s="1" t="s">
        <v>8</v>
      </c>
      <c r="I10138" s="1" t="s">
        <v>41</v>
      </c>
      <c r="J10138" s="1" t="s">
        <v>70</v>
      </c>
      <c r="K10138" s="3" t="s">
        <v>42</v>
      </c>
      <c r="L10138" s="1" t="s">
        <v>70</v>
      </c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1"/>
      <c r="AA10138" s="1" t="s">
        <v>16</v>
      </c>
      <c r="AB10138" s="3" t="s">
        <v>12</v>
      </c>
      <c r="AC10138" s="23" t="s">
        <v>37802</v>
      </c>
      <c r="AD10138" s="23" t="s">
        <v>47003</v>
      </c>
      <c r="AE10138" t="s">
        <v>35399</v>
      </c>
    </row>
    <row r="10139" spans="1:31" ht="14.25" customHeight="1">
      <c r="A10139" s="1">
        <v>10138</v>
      </c>
      <c r="B10139" s="1" t="s">
        <v>54</v>
      </c>
      <c r="C10139" s="1" t="s">
        <v>10197</v>
      </c>
      <c r="D10139" s="1" t="s">
        <v>1250</v>
      </c>
      <c r="E10139" s="1" t="s">
        <v>7718</v>
      </c>
      <c r="F10139" s="1" t="s">
        <v>25820</v>
      </c>
      <c r="G10139" s="14">
        <v>919909969410</v>
      </c>
      <c r="H10139" s="1" t="s">
        <v>15</v>
      </c>
      <c r="I10139" s="1" t="s">
        <v>9</v>
      </c>
      <c r="J10139" s="1" t="s">
        <v>70</v>
      </c>
      <c r="K10139" s="3" t="s">
        <v>17</v>
      </c>
      <c r="L10139" s="1" t="s">
        <v>70</v>
      </c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1"/>
      <c r="AA10139" s="1" t="s">
        <v>11</v>
      </c>
      <c r="AB10139" s="3" t="s">
        <v>538</v>
      </c>
      <c r="AC10139" s="23" t="s">
        <v>37802</v>
      </c>
      <c r="AD10139" s="23" t="s">
        <v>47004</v>
      </c>
      <c r="AE10139" t="s">
        <v>35394</v>
      </c>
    </row>
    <row r="10140" spans="1:31" ht="14.25" customHeight="1">
      <c r="A10140" s="1">
        <v>10139</v>
      </c>
      <c r="B10140" s="1" t="s">
        <v>54</v>
      </c>
      <c r="C10140" s="1" t="s">
        <v>10201</v>
      </c>
      <c r="D10140" s="1" t="s">
        <v>2128</v>
      </c>
      <c r="E10140" s="1" t="s">
        <v>40</v>
      </c>
      <c r="F10140" s="1" t="s">
        <v>25821</v>
      </c>
      <c r="G10140" s="14">
        <v>919449099111</v>
      </c>
      <c r="H10140" s="1" t="s">
        <v>20</v>
      </c>
      <c r="I10140" s="1" t="s">
        <v>41</v>
      </c>
      <c r="J10140" s="1" t="s">
        <v>70</v>
      </c>
      <c r="K10140" s="3" t="s">
        <v>213</v>
      </c>
      <c r="L10140" s="1" t="s">
        <v>70</v>
      </c>
      <c r="M10140" s="4" t="s">
        <v>17</v>
      </c>
      <c r="N10140" s="3" t="s">
        <v>70</v>
      </c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1"/>
      <c r="AA10140" s="1" t="s">
        <v>16</v>
      </c>
      <c r="AB10140" s="3" t="s">
        <v>12</v>
      </c>
      <c r="AC10140" s="23" t="s">
        <v>37802</v>
      </c>
      <c r="AD10140" s="23" t="s">
        <v>47005</v>
      </c>
      <c r="AE10140" t="s">
        <v>35394</v>
      </c>
    </row>
    <row r="10141" spans="1:31" ht="14.25" customHeight="1">
      <c r="A10141" s="1">
        <v>10140</v>
      </c>
      <c r="B10141" s="1" t="s">
        <v>54</v>
      </c>
      <c r="C10141" s="1" t="s">
        <v>10214</v>
      </c>
      <c r="D10141" s="1" t="s">
        <v>36041</v>
      </c>
      <c r="E10141" s="1" t="s">
        <v>37215</v>
      </c>
      <c r="F10141" s="1" t="s">
        <v>32203</v>
      </c>
      <c r="G10141" s="14">
        <v>919404900</v>
      </c>
      <c r="H10141" s="1" t="s">
        <v>20</v>
      </c>
      <c r="I10141" s="1" t="s">
        <v>41</v>
      </c>
      <c r="J10141" s="1" t="s">
        <v>70</v>
      </c>
      <c r="K10141" s="3" t="s">
        <v>42</v>
      </c>
      <c r="L10141" s="1" t="s">
        <v>70</v>
      </c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1"/>
      <c r="AA10141" s="1" t="s">
        <v>16</v>
      </c>
      <c r="AB10141" s="3" t="s">
        <v>12</v>
      </c>
      <c r="AC10141" s="23" t="s">
        <v>37802</v>
      </c>
      <c r="AD10141" s="23" t="s">
        <v>40318</v>
      </c>
      <c r="AE10141" t="s">
        <v>35394</v>
      </c>
    </row>
    <row r="10142" spans="1:31" ht="14.25" customHeight="1">
      <c r="A10142" s="1">
        <v>10141</v>
      </c>
      <c r="B10142" s="1" t="s">
        <v>54</v>
      </c>
      <c r="C10142" s="1" t="s">
        <v>10217</v>
      </c>
      <c r="D10142" s="1" t="s">
        <v>259</v>
      </c>
      <c r="E10142" s="1" t="s">
        <v>10218</v>
      </c>
      <c r="F10142" s="1" t="s">
        <v>25827</v>
      </c>
      <c r="G10142" s="14">
        <v>9104946400</v>
      </c>
      <c r="H10142" s="1" t="s">
        <v>20</v>
      </c>
      <c r="I10142" s="1" t="s">
        <v>41</v>
      </c>
      <c r="J10142" s="1" t="s">
        <v>70</v>
      </c>
      <c r="K10142" s="3" t="s">
        <v>42</v>
      </c>
      <c r="L10142" s="1" t="s">
        <v>70</v>
      </c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1"/>
      <c r="AA10142" s="1" t="s">
        <v>16</v>
      </c>
      <c r="AB10142" s="3" t="s">
        <v>12</v>
      </c>
      <c r="AC10142" s="23" t="s">
        <v>37802</v>
      </c>
      <c r="AD10142" s="23" t="s">
        <v>47006</v>
      </c>
      <c r="AE10142" t="s">
        <v>35394</v>
      </c>
    </row>
    <row r="10143" spans="1:31" ht="14.25" customHeight="1">
      <c r="A10143" s="1">
        <v>10142</v>
      </c>
      <c r="B10143" s="1" t="s">
        <v>54</v>
      </c>
      <c r="C10143" s="1" t="s">
        <v>10224</v>
      </c>
      <c r="D10143" s="1" t="s">
        <v>1567</v>
      </c>
      <c r="E10143" s="1" t="s">
        <v>40</v>
      </c>
      <c r="F10143" s="1" t="s">
        <v>25830</v>
      </c>
      <c r="G10143" s="14">
        <v>919601904090</v>
      </c>
      <c r="H10143" s="1" t="s">
        <v>20</v>
      </c>
      <c r="I10143" s="1" t="s">
        <v>9</v>
      </c>
      <c r="J10143" s="1" t="s">
        <v>70</v>
      </c>
      <c r="K10143" s="3" t="s">
        <v>42</v>
      </c>
      <c r="L10143" s="1" t="s">
        <v>70</v>
      </c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1"/>
      <c r="AA10143" s="1" t="s">
        <v>16</v>
      </c>
      <c r="AB10143" s="3" t="s">
        <v>12</v>
      </c>
      <c r="AC10143" s="23" t="s">
        <v>37802</v>
      </c>
      <c r="AD10143" s="23" t="s">
        <v>47007</v>
      </c>
      <c r="AE10143" t="s">
        <v>35410</v>
      </c>
    </row>
    <row r="10144" spans="1:31" ht="14.25" customHeight="1">
      <c r="A10144" s="1">
        <v>10143</v>
      </c>
      <c r="B10144" s="1" t="s">
        <v>54</v>
      </c>
      <c r="C10144" s="1" t="s">
        <v>10244</v>
      </c>
      <c r="D10144" s="1" t="s">
        <v>7040</v>
      </c>
      <c r="E10144" s="1" t="s">
        <v>1019</v>
      </c>
      <c r="F10144" s="1" t="s">
        <v>10245</v>
      </c>
      <c r="G10144" s="14">
        <v>91964696604</v>
      </c>
      <c r="H10144" s="1" t="s">
        <v>8</v>
      </c>
      <c r="I10144" s="1" t="s">
        <v>41</v>
      </c>
      <c r="J10144" s="1" t="s">
        <v>70</v>
      </c>
      <c r="K10144" s="3" t="s">
        <v>17</v>
      </c>
      <c r="L10144" s="1" t="s">
        <v>70</v>
      </c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1"/>
      <c r="AA10144" s="1" t="s">
        <v>11</v>
      </c>
      <c r="AB10144" s="3" t="s">
        <v>538</v>
      </c>
      <c r="AC10144" s="23" t="s">
        <v>37802</v>
      </c>
      <c r="AD10144" s="23" t="s">
        <v>47008</v>
      </c>
      <c r="AE10144" t="s">
        <v>35409</v>
      </c>
    </row>
    <row r="10145" spans="1:31" ht="14.25" customHeight="1">
      <c r="A10145" s="1">
        <v>10144</v>
      </c>
      <c r="B10145" s="1" t="s">
        <v>54</v>
      </c>
      <c r="C10145" s="1" t="s">
        <v>10257</v>
      </c>
      <c r="D10145" s="1" t="s">
        <v>2577</v>
      </c>
      <c r="E10145" s="1" t="s">
        <v>270</v>
      </c>
      <c r="F10145" s="1" t="s">
        <v>25840</v>
      </c>
      <c r="G10145" s="14">
        <v>91919444646</v>
      </c>
      <c r="H10145" s="1" t="s">
        <v>20</v>
      </c>
      <c r="I10145" s="1" t="s">
        <v>9</v>
      </c>
      <c r="J10145" s="1" t="s">
        <v>70</v>
      </c>
      <c r="K10145" s="3" t="s">
        <v>42</v>
      </c>
      <c r="L10145" s="1" t="s">
        <v>70</v>
      </c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1"/>
      <c r="AA10145" s="1" t="s">
        <v>16</v>
      </c>
      <c r="AB10145" s="3" t="s">
        <v>12</v>
      </c>
      <c r="AC10145" s="23" t="s">
        <v>37802</v>
      </c>
      <c r="AD10145" s="23" t="s">
        <v>47009</v>
      </c>
      <c r="AE10145" t="s">
        <v>35409</v>
      </c>
    </row>
    <row r="10146" spans="1:31" ht="14.25" customHeight="1">
      <c r="A10146" s="1">
        <v>10145</v>
      </c>
      <c r="B10146" s="9" t="s">
        <v>6</v>
      </c>
      <c r="C10146" s="1" t="s">
        <v>10270</v>
      </c>
      <c r="D10146" s="1" t="s">
        <v>1305</v>
      </c>
      <c r="E10146" s="1" t="s">
        <v>824</v>
      </c>
      <c r="F10146" s="1" t="s">
        <v>32211</v>
      </c>
      <c r="G10146" s="14">
        <v>91994616160</v>
      </c>
      <c r="H10146" s="1" t="s">
        <v>8</v>
      </c>
      <c r="I10146" s="1" t="s">
        <v>62</v>
      </c>
      <c r="J10146" s="1" t="s">
        <v>70</v>
      </c>
      <c r="K10146" s="3" t="s">
        <v>27</v>
      </c>
      <c r="L10146" s="1" t="s">
        <v>70</v>
      </c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1"/>
      <c r="AA10146" s="1" t="s">
        <v>16</v>
      </c>
      <c r="AB10146" s="3" t="s">
        <v>12</v>
      </c>
      <c r="AC10146" s="23" t="s">
        <v>37802</v>
      </c>
      <c r="AD10146" s="23" t="s">
        <v>47010</v>
      </c>
      <c r="AE10146" t="s">
        <v>35394</v>
      </c>
    </row>
    <row r="10147" spans="1:31" ht="14.25" customHeight="1">
      <c r="A10147" s="1">
        <v>10146</v>
      </c>
      <c r="B10147" s="1" t="s">
        <v>54</v>
      </c>
      <c r="C10147" s="1" t="s">
        <v>10276</v>
      </c>
      <c r="D10147" s="1" t="s">
        <v>359</v>
      </c>
      <c r="E10147" s="1" t="s">
        <v>40</v>
      </c>
      <c r="F10147" s="1" t="s">
        <v>25847</v>
      </c>
      <c r="G10147" s="14">
        <v>914466640419</v>
      </c>
      <c r="H10147" s="1" t="s">
        <v>20</v>
      </c>
      <c r="I10147" s="1" t="s">
        <v>62</v>
      </c>
      <c r="J10147" s="1" t="s">
        <v>70</v>
      </c>
      <c r="K10147" s="3" t="s">
        <v>42</v>
      </c>
      <c r="L10147" s="1" t="s">
        <v>70</v>
      </c>
      <c r="M10147" s="3" t="s">
        <v>27</v>
      </c>
      <c r="N10147" s="3" t="s">
        <v>70</v>
      </c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1"/>
      <c r="AA10147" s="1" t="s">
        <v>16</v>
      </c>
      <c r="AB10147" s="3" t="s">
        <v>12</v>
      </c>
      <c r="AC10147" s="23" t="s">
        <v>37802</v>
      </c>
      <c r="AD10147" s="23" t="s">
        <v>41064</v>
      </c>
      <c r="AE10147" t="s">
        <v>35410</v>
      </c>
    </row>
    <row r="10148" spans="1:31" ht="14.25" customHeight="1">
      <c r="A10148" s="1">
        <v>10147</v>
      </c>
      <c r="B10148" s="1" t="s">
        <v>54</v>
      </c>
      <c r="C10148" s="1" t="s">
        <v>10293</v>
      </c>
      <c r="D10148" s="1" t="s">
        <v>11112</v>
      </c>
      <c r="E10148" s="1" t="s">
        <v>40</v>
      </c>
      <c r="F10148" s="1" t="s">
        <v>25856</v>
      </c>
      <c r="G10148" s="14">
        <v>919904049609</v>
      </c>
      <c r="H10148" s="1" t="s">
        <v>8</v>
      </c>
      <c r="I10148" s="1" t="s">
        <v>9</v>
      </c>
      <c r="J10148" s="1" t="s">
        <v>70</v>
      </c>
      <c r="K10148" s="3" t="s">
        <v>42</v>
      </c>
      <c r="L10148" s="1" t="s">
        <v>70</v>
      </c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1"/>
      <c r="AA10148" s="1" t="s">
        <v>16</v>
      </c>
      <c r="AB10148" s="3" t="s">
        <v>12</v>
      </c>
      <c r="AC10148" s="23" t="s">
        <v>37802</v>
      </c>
      <c r="AD10148" s="23" t="s">
        <v>47011</v>
      </c>
      <c r="AE10148" t="s">
        <v>35399</v>
      </c>
    </row>
    <row r="10149" spans="1:31" ht="14.25" customHeight="1">
      <c r="A10149" s="1">
        <v>10148</v>
      </c>
      <c r="B10149" s="9" t="s">
        <v>6</v>
      </c>
      <c r="C10149" s="1" t="s">
        <v>10317</v>
      </c>
      <c r="D10149" s="1" t="s">
        <v>1547</v>
      </c>
      <c r="E10149" s="1" t="s">
        <v>40</v>
      </c>
      <c r="F10149" s="1" t="s">
        <v>34351</v>
      </c>
      <c r="G10149" s="14">
        <v>914940044444</v>
      </c>
      <c r="H10149" s="1" t="s">
        <v>15</v>
      </c>
      <c r="I10149" s="1" t="s">
        <v>9</v>
      </c>
      <c r="J10149" s="1" t="s">
        <v>70</v>
      </c>
      <c r="K10149" s="3" t="s">
        <v>27</v>
      </c>
      <c r="L10149" s="1" t="s">
        <v>70</v>
      </c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1"/>
      <c r="AA10149" s="1" t="s">
        <v>16</v>
      </c>
      <c r="AB10149" s="3" t="s">
        <v>12</v>
      </c>
      <c r="AC10149" s="23" t="s">
        <v>37802</v>
      </c>
      <c r="AD10149" s="23" t="s">
        <v>38407</v>
      </c>
      <c r="AE10149" t="s">
        <v>35410</v>
      </c>
    </row>
    <row r="10150" spans="1:31" ht="14.25" customHeight="1">
      <c r="A10150" s="1">
        <v>10149</v>
      </c>
      <c r="B10150" s="1" t="s">
        <v>54</v>
      </c>
      <c r="C10150" s="1" t="s">
        <v>10322</v>
      </c>
      <c r="D10150" s="1" t="s">
        <v>2709</v>
      </c>
      <c r="E10150" s="1" t="s">
        <v>774</v>
      </c>
      <c r="F10150" s="1" t="s">
        <v>25872</v>
      </c>
      <c r="G10150" s="14">
        <v>91944614491</v>
      </c>
      <c r="H10150" s="1" t="s">
        <v>20</v>
      </c>
      <c r="I10150" s="1" t="s">
        <v>41</v>
      </c>
      <c r="J10150" s="1" t="s">
        <v>70</v>
      </c>
      <c r="K10150" s="3" t="s">
        <v>42</v>
      </c>
      <c r="L10150" s="1" t="s">
        <v>70</v>
      </c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1"/>
      <c r="AA10150" s="1" t="s">
        <v>16</v>
      </c>
      <c r="AB10150" s="3" t="s">
        <v>12</v>
      </c>
      <c r="AC10150" s="23" t="s">
        <v>37802</v>
      </c>
      <c r="AD10150" s="23" t="s">
        <v>39201</v>
      </c>
      <c r="AE10150" t="s">
        <v>35394</v>
      </c>
    </row>
    <row r="10151" spans="1:31" ht="14.25" customHeight="1">
      <c r="A10151" s="1">
        <v>10150</v>
      </c>
      <c r="B10151" s="1" t="s">
        <v>54</v>
      </c>
      <c r="C10151" s="1" t="s">
        <v>10323</v>
      </c>
      <c r="D10151" s="1" t="s">
        <v>911</v>
      </c>
      <c r="E10151" s="1" t="s">
        <v>40</v>
      </c>
      <c r="F10151" s="1" t="s">
        <v>34352</v>
      </c>
      <c r="G10151" s="14">
        <v>919946449419</v>
      </c>
      <c r="H10151" s="1" t="s">
        <v>20</v>
      </c>
      <c r="I10151" s="1" t="s">
        <v>62</v>
      </c>
      <c r="J10151" s="1" t="s">
        <v>70</v>
      </c>
      <c r="K10151" s="3" t="s">
        <v>17</v>
      </c>
      <c r="L10151" s="1" t="s">
        <v>70</v>
      </c>
      <c r="M10151" s="4" t="s">
        <v>42</v>
      </c>
      <c r="N10151" s="3" t="s">
        <v>70</v>
      </c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1"/>
      <c r="AA10151" s="1" t="s">
        <v>16</v>
      </c>
      <c r="AB10151" s="3" t="s">
        <v>12</v>
      </c>
      <c r="AC10151" s="23" t="s">
        <v>37802</v>
      </c>
      <c r="AD10151" s="23" t="s">
        <v>42392</v>
      </c>
      <c r="AE10151" t="s">
        <v>35410</v>
      </c>
    </row>
    <row r="10152" spans="1:31" ht="14.25" customHeight="1">
      <c r="A10152" s="1">
        <v>10151</v>
      </c>
      <c r="B10152" s="1" t="s">
        <v>54</v>
      </c>
      <c r="C10152" s="1" t="s">
        <v>10338</v>
      </c>
      <c r="D10152" s="1" t="s">
        <v>4203</v>
      </c>
      <c r="E10152" s="1" t="s">
        <v>2947</v>
      </c>
      <c r="F10152" s="1" t="s">
        <v>10339</v>
      </c>
      <c r="G10152" s="14">
        <v>91949446449</v>
      </c>
      <c r="H10152" s="1" t="s">
        <v>8</v>
      </c>
      <c r="I10152" s="1" t="s">
        <v>9</v>
      </c>
      <c r="J10152" s="1" t="s">
        <v>70</v>
      </c>
      <c r="K10152" s="3" t="s">
        <v>17</v>
      </c>
      <c r="L10152" s="1" t="s">
        <v>70</v>
      </c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1"/>
      <c r="AA10152" s="1" t="s">
        <v>11</v>
      </c>
      <c r="AB10152" s="3" t="s">
        <v>586</v>
      </c>
      <c r="AC10152" s="23" t="s">
        <v>37802</v>
      </c>
      <c r="AD10152" s="23" t="s">
        <v>43791</v>
      </c>
      <c r="AE10152" t="s">
        <v>35394</v>
      </c>
    </row>
    <row r="10153" spans="1:31" ht="14.25" customHeight="1">
      <c r="A10153" s="1">
        <v>10152</v>
      </c>
      <c r="B10153" s="9" t="s">
        <v>6</v>
      </c>
      <c r="C10153" s="1" t="s">
        <v>10345</v>
      </c>
      <c r="D10153" s="1" t="s">
        <v>7989</v>
      </c>
      <c r="E10153" s="1" t="s">
        <v>224</v>
      </c>
      <c r="F10153" s="1" t="s">
        <v>34359</v>
      </c>
      <c r="G10153" s="14">
        <v>9199441491</v>
      </c>
      <c r="H10153" s="1" t="s">
        <v>8</v>
      </c>
      <c r="I10153" s="1" t="s">
        <v>62</v>
      </c>
      <c r="J10153" s="1" t="s">
        <v>70</v>
      </c>
      <c r="K10153" s="3" t="s">
        <v>17</v>
      </c>
      <c r="L10153" s="1" t="s">
        <v>70</v>
      </c>
      <c r="M10153" s="4" t="s">
        <v>42</v>
      </c>
      <c r="N10153" s="3" t="s">
        <v>70</v>
      </c>
      <c r="O10153" s="3" t="s">
        <v>27</v>
      </c>
      <c r="P10153" s="3" t="s">
        <v>70</v>
      </c>
      <c r="Q10153" s="3"/>
      <c r="R10153" s="3"/>
      <c r="S10153" s="3"/>
      <c r="T10153" s="3"/>
      <c r="U10153" s="3"/>
      <c r="V10153" s="3"/>
      <c r="W10153" s="3"/>
      <c r="X10153" s="3"/>
      <c r="Y10153" s="3"/>
      <c r="Z10153" s="1"/>
      <c r="AA10153" s="1" t="s">
        <v>16</v>
      </c>
      <c r="AB10153" s="3" t="s">
        <v>12</v>
      </c>
      <c r="AC10153" s="23" t="s">
        <v>37802</v>
      </c>
      <c r="AD10153" s="23" t="s">
        <v>47012</v>
      </c>
      <c r="AE10153" t="s">
        <v>35410</v>
      </c>
    </row>
    <row r="10154" spans="1:31" ht="14.25" customHeight="1">
      <c r="A10154" s="1">
        <v>10153</v>
      </c>
      <c r="B10154" s="9" t="s">
        <v>6</v>
      </c>
      <c r="C10154" s="1" t="s">
        <v>10366</v>
      </c>
      <c r="D10154" s="1" t="s">
        <v>804</v>
      </c>
      <c r="E10154" s="1" t="s">
        <v>487</v>
      </c>
      <c r="F10154" s="1" t="s">
        <v>32219</v>
      </c>
      <c r="G10154" s="14">
        <v>91969466999</v>
      </c>
      <c r="H10154" s="1" t="s">
        <v>20</v>
      </c>
      <c r="I10154" s="1" t="s">
        <v>9</v>
      </c>
      <c r="J10154" s="1" t="s">
        <v>70</v>
      </c>
      <c r="K10154" s="3" t="s">
        <v>42</v>
      </c>
      <c r="L10154" s="1" t="s">
        <v>70</v>
      </c>
      <c r="M10154" s="3" t="s">
        <v>27</v>
      </c>
      <c r="N10154" s="3" t="s">
        <v>70</v>
      </c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1"/>
      <c r="AA10154" s="1" t="s">
        <v>16</v>
      </c>
      <c r="AB10154" s="3" t="s">
        <v>12</v>
      </c>
      <c r="AC10154" s="23" t="s">
        <v>37802</v>
      </c>
      <c r="AD10154" s="23" t="s">
        <v>47013</v>
      </c>
      <c r="AE10154" t="s">
        <v>35409</v>
      </c>
    </row>
    <row r="10155" spans="1:31" ht="14.25" customHeight="1">
      <c r="A10155" s="1">
        <v>10154</v>
      </c>
      <c r="B10155" s="1" t="s">
        <v>54</v>
      </c>
      <c r="C10155" s="1" t="s">
        <v>10367</v>
      </c>
      <c r="D10155" s="1" t="s">
        <v>1994</v>
      </c>
      <c r="E10155" s="1" t="s">
        <v>2705</v>
      </c>
      <c r="F10155" s="1" t="s">
        <v>25887</v>
      </c>
      <c r="G10155" s="14">
        <v>91946600400</v>
      </c>
      <c r="H10155" s="1" t="s">
        <v>8</v>
      </c>
      <c r="I10155" s="1" t="s">
        <v>9</v>
      </c>
      <c r="J10155" s="1" t="s">
        <v>70</v>
      </c>
      <c r="K10155" s="3" t="s">
        <v>42</v>
      </c>
      <c r="L10155" s="1" t="s">
        <v>70</v>
      </c>
      <c r="M10155" s="3" t="s">
        <v>27</v>
      </c>
      <c r="N10155" s="3" t="s">
        <v>70</v>
      </c>
      <c r="O10155" s="3" t="s">
        <v>117</v>
      </c>
      <c r="P10155" s="3" t="s">
        <v>70</v>
      </c>
      <c r="Q10155" s="3"/>
      <c r="R10155" s="3"/>
      <c r="S10155" s="3"/>
      <c r="T10155" s="3"/>
      <c r="U10155" s="3"/>
      <c r="V10155" s="3"/>
      <c r="W10155" s="3"/>
      <c r="X10155" s="3"/>
      <c r="Y10155" s="3"/>
      <c r="Z10155" s="1"/>
      <c r="AA10155" s="1" t="s">
        <v>16</v>
      </c>
      <c r="AB10155" s="3" t="s">
        <v>12</v>
      </c>
      <c r="AC10155" s="23" t="s">
        <v>37802</v>
      </c>
      <c r="AD10155" s="23" t="s">
        <v>47014</v>
      </c>
      <c r="AE10155" t="s">
        <v>35410</v>
      </c>
    </row>
    <row r="10156" spans="1:31" ht="14.25" customHeight="1">
      <c r="A10156" s="1">
        <v>10155</v>
      </c>
      <c r="B10156" s="1" t="s">
        <v>10396</v>
      </c>
      <c r="C10156" s="22" t="s">
        <v>37778</v>
      </c>
      <c r="D10156" s="1" t="s">
        <v>2505</v>
      </c>
      <c r="E10156" s="1" t="s">
        <v>37216</v>
      </c>
      <c r="F10156" s="1" t="s">
        <v>32224</v>
      </c>
      <c r="G10156" s="14">
        <v>91994496449</v>
      </c>
      <c r="H10156" s="1" t="s">
        <v>8</v>
      </c>
      <c r="I10156" s="1" t="s">
        <v>9</v>
      </c>
      <c r="J10156" s="1" t="s">
        <v>70</v>
      </c>
      <c r="K10156" s="3" t="s">
        <v>42</v>
      </c>
      <c r="L10156" s="1" t="s">
        <v>70</v>
      </c>
      <c r="M10156" s="3" t="s">
        <v>27</v>
      </c>
      <c r="N10156" s="3" t="s">
        <v>70</v>
      </c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1"/>
      <c r="AA10156" s="1" t="s">
        <v>16</v>
      </c>
      <c r="AB10156" s="3" t="s">
        <v>12</v>
      </c>
      <c r="AC10156" s="23" t="s">
        <v>37802</v>
      </c>
      <c r="AD10156" s="23" t="s">
        <v>47015</v>
      </c>
      <c r="AE10156" t="s">
        <v>35394</v>
      </c>
    </row>
    <row r="10157" spans="1:31" ht="14.25" customHeight="1">
      <c r="A10157" s="1">
        <v>10156</v>
      </c>
      <c r="B10157" s="9" t="s">
        <v>6</v>
      </c>
      <c r="C10157" s="1" t="s">
        <v>10412</v>
      </c>
      <c r="D10157" s="1" t="s">
        <v>2064</v>
      </c>
      <c r="E10157" s="1" t="s">
        <v>40</v>
      </c>
      <c r="F10157" s="1" t="s">
        <v>25911</v>
      </c>
      <c r="G10157" s="14">
        <v>914494946</v>
      </c>
      <c r="H10157" s="1" t="s">
        <v>15</v>
      </c>
      <c r="I10157" s="1" t="s">
        <v>62</v>
      </c>
      <c r="J10157" s="1" t="s">
        <v>70</v>
      </c>
      <c r="K10157" s="3" t="s">
        <v>17</v>
      </c>
      <c r="L10157" s="1" t="s">
        <v>70</v>
      </c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1"/>
      <c r="AA10157" s="1" t="s">
        <v>11</v>
      </c>
      <c r="AB10157" s="3" t="s">
        <v>538</v>
      </c>
      <c r="AC10157" s="23" t="s">
        <v>37802</v>
      </c>
      <c r="AD10157" s="23" t="s">
        <v>45483</v>
      </c>
      <c r="AE10157" t="s">
        <v>35409</v>
      </c>
    </row>
    <row r="10158" spans="1:31" ht="14.25" customHeight="1">
      <c r="A10158" s="1">
        <v>10157</v>
      </c>
      <c r="B10158" s="1" t="s">
        <v>10396</v>
      </c>
      <c r="C10158" s="22" t="s">
        <v>37778</v>
      </c>
      <c r="D10158" s="1" t="s">
        <v>5770</v>
      </c>
      <c r="E10158" s="1" t="s">
        <v>37217</v>
      </c>
      <c r="F10158" s="1" t="s">
        <v>25914</v>
      </c>
      <c r="G10158" s="14">
        <v>919994441666</v>
      </c>
      <c r="H10158" s="1" t="s">
        <v>20</v>
      </c>
      <c r="I10158" s="1" t="s">
        <v>62</v>
      </c>
      <c r="J10158" s="1" t="s">
        <v>70</v>
      </c>
      <c r="K10158" s="3" t="s">
        <v>27</v>
      </c>
      <c r="L10158" s="1" t="s">
        <v>70</v>
      </c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1"/>
      <c r="AA10158" s="1" t="s">
        <v>16</v>
      </c>
      <c r="AB10158" s="3" t="s">
        <v>12</v>
      </c>
      <c r="AC10158" s="23" t="s">
        <v>37802</v>
      </c>
      <c r="AD10158" s="23" t="s">
        <v>47016</v>
      </c>
      <c r="AE10158" t="s">
        <v>35409</v>
      </c>
    </row>
    <row r="10159" spans="1:31" ht="14.25" customHeight="1">
      <c r="A10159" s="1">
        <v>10158</v>
      </c>
      <c r="B10159" s="1" t="s">
        <v>10396</v>
      </c>
      <c r="C10159" s="22" t="s">
        <v>37778</v>
      </c>
      <c r="D10159" s="1" t="s">
        <v>911</v>
      </c>
      <c r="E10159" s="1" t="s">
        <v>14849</v>
      </c>
      <c r="F10159" s="1" t="s">
        <v>34370</v>
      </c>
      <c r="G10159" s="14">
        <v>91440199446</v>
      </c>
      <c r="H10159" s="1" t="s">
        <v>15</v>
      </c>
      <c r="I10159" s="1" t="s">
        <v>9</v>
      </c>
      <c r="J10159" s="1" t="s">
        <v>70</v>
      </c>
      <c r="K10159" s="3" t="s">
        <v>63</v>
      </c>
      <c r="L10159" s="1" t="s">
        <v>70</v>
      </c>
      <c r="M10159" s="3" t="s">
        <v>213</v>
      </c>
      <c r="N10159" s="3" t="s">
        <v>70</v>
      </c>
      <c r="O10159" s="3" t="s">
        <v>17</v>
      </c>
      <c r="P10159" s="3" t="s">
        <v>70</v>
      </c>
      <c r="Q10159" s="3" t="s">
        <v>42</v>
      </c>
      <c r="R10159" s="3" t="s">
        <v>70</v>
      </c>
      <c r="S10159" s="3" t="s">
        <v>27</v>
      </c>
      <c r="T10159" s="3" t="s">
        <v>70</v>
      </c>
      <c r="U10159" s="3" t="s">
        <v>117</v>
      </c>
      <c r="V10159" s="3" t="s">
        <v>70</v>
      </c>
      <c r="W10159" s="3" t="s">
        <v>178</v>
      </c>
      <c r="X10159" s="3" t="s">
        <v>70</v>
      </c>
      <c r="Y10159" s="3" t="s">
        <v>171</v>
      </c>
      <c r="Z10159" s="1" t="s">
        <v>70</v>
      </c>
      <c r="AA10159" s="1" t="s">
        <v>16</v>
      </c>
      <c r="AB10159" s="3" t="s">
        <v>12</v>
      </c>
      <c r="AC10159" s="23" t="s">
        <v>37802</v>
      </c>
      <c r="AD10159" s="23" t="s">
        <v>47017</v>
      </c>
      <c r="AE10159" t="s">
        <v>35409</v>
      </c>
    </row>
    <row r="10160" spans="1:31" ht="14.25" customHeight="1">
      <c r="A10160" s="1">
        <v>10159</v>
      </c>
      <c r="B10160" s="9" t="s">
        <v>6</v>
      </c>
      <c r="C10160" s="1" t="s">
        <v>10422</v>
      </c>
      <c r="D10160" s="1" t="s">
        <v>10423</v>
      </c>
      <c r="E10160" s="1" t="s">
        <v>40</v>
      </c>
      <c r="F10160" s="1" t="s">
        <v>25915</v>
      </c>
      <c r="G10160" s="14">
        <v>91990496494</v>
      </c>
      <c r="H10160" s="1" t="s">
        <v>37</v>
      </c>
      <c r="I10160" s="1" t="s">
        <v>41</v>
      </c>
      <c r="J10160" s="1" t="s">
        <v>70</v>
      </c>
      <c r="K10160" s="3" t="s">
        <v>42</v>
      </c>
      <c r="L10160" s="1" t="s">
        <v>70</v>
      </c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1"/>
      <c r="AA10160" s="1" t="s">
        <v>16</v>
      </c>
      <c r="AB10160" s="3" t="s">
        <v>12</v>
      </c>
      <c r="AC10160" s="23" t="s">
        <v>37802</v>
      </c>
      <c r="AD10160" s="23" t="s">
        <v>47018</v>
      </c>
      <c r="AE10160" t="s">
        <v>35399</v>
      </c>
    </row>
    <row r="10161" spans="1:31" ht="14.25" customHeight="1">
      <c r="A10161" s="1">
        <v>10160</v>
      </c>
      <c r="B10161" s="1" t="s">
        <v>10396</v>
      </c>
      <c r="C10161" s="22" t="s">
        <v>37778</v>
      </c>
      <c r="D10161" s="1" t="s">
        <v>11183</v>
      </c>
      <c r="E10161" s="1" t="s">
        <v>8098</v>
      </c>
      <c r="F10161" s="1" t="s">
        <v>34372</v>
      </c>
      <c r="G10161" s="14">
        <v>919944006499</v>
      </c>
      <c r="H10161" s="1" t="s">
        <v>15</v>
      </c>
      <c r="I10161" s="1" t="s">
        <v>41</v>
      </c>
      <c r="J10161" s="1" t="s">
        <v>70</v>
      </c>
      <c r="K10161" s="3" t="s">
        <v>42</v>
      </c>
      <c r="L10161" s="1" t="s">
        <v>70</v>
      </c>
      <c r="M10161" s="3" t="s">
        <v>27</v>
      </c>
      <c r="N10161" s="3" t="s">
        <v>70</v>
      </c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1"/>
      <c r="AA10161" s="1" t="s">
        <v>16</v>
      </c>
      <c r="AB10161" s="3" t="s">
        <v>12</v>
      </c>
      <c r="AC10161" s="23" t="s">
        <v>37802</v>
      </c>
      <c r="AD10161" s="23" t="s">
        <v>47019</v>
      </c>
      <c r="AE10161" t="s">
        <v>35394</v>
      </c>
    </row>
    <row r="10162" spans="1:31" ht="14.25" customHeight="1">
      <c r="A10162" s="1">
        <v>10161</v>
      </c>
      <c r="B10162" s="9" t="s">
        <v>6</v>
      </c>
      <c r="C10162" s="1" t="s">
        <v>10433</v>
      </c>
      <c r="D10162" s="1" t="s">
        <v>1836</v>
      </c>
      <c r="E10162" s="1" t="s">
        <v>8799</v>
      </c>
      <c r="F10162" s="1" t="s">
        <v>34374</v>
      </c>
      <c r="G10162" s="14">
        <v>919446044466</v>
      </c>
      <c r="H10162" s="1" t="s">
        <v>20</v>
      </c>
      <c r="I10162" s="1" t="s">
        <v>9</v>
      </c>
      <c r="J10162" s="1" t="s">
        <v>70</v>
      </c>
      <c r="K10162" s="3" t="s">
        <v>42</v>
      </c>
      <c r="L10162" s="1" t="s">
        <v>70</v>
      </c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1"/>
      <c r="AA10162" s="1" t="s">
        <v>16</v>
      </c>
      <c r="AB10162" s="3" t="s">
        <v>12</v>
      </c>
      <c r="AC10162" s="23" t="s">
        <v>37802</v>
      </c>
      <c r="AD10162" s="23" t="s">
        <v>47020</v>
      </c>
      <c r="AE10162" t="s">
        <v>35409</v>
      </c>
    </row>
    <row r="10163" spans="1:31" ht="14.25" customHeight="1">
      <c r="A10163" s="1">
        <v>10162</v>
      </c>
      <c r="B10163" s="1" t="s">
        <v>10396</v>
      </c>
      <c r="C10163" s="1" t="s">
        <v>10447</v>
      </c>
      <c r="D10163" s="1" t="s">
        <v>7910</v>
      </c>
      <c r="E10163" s="1" t="s">
        <v>714</v>
      </c>
      <c r="F10163" s="1" t="s">
        <v>32229</v>
      </c>
      <c r="G10163" s="14">
        <v>914469999</v>
      </c>
      <c r="H10163" s="1" t="s">
        <v>20</v>
      </c>
      <c r="I10163" s="1" t="s">
        <v>9</v>
      </c>
      <c r="J10163" s="1" t="s">
        <v>70</v>
      </c>
      <c r="K10163" s="3" t="s">
        <v>42</v>
      </c>
      <c r="L10163" s="1" t="s">
        <v>70</v>
      </c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1"/>
      <c r="AA10163" s="1" t="s">
        <v>16</v>
      </c>
      <c r="AB10163" s="3" t="s">
        <v>12</v>
      </c>
      <c r="AC10163" s="23" t="s">
        <v>37802</v>
      </c>
      <c r="AD10163" s="23" t="s">
        <v>47021</v>
      </c>
      <c r="AE10163" t="s">
        <v>35399</v>
      </c>
    </row>
    <row r="10164" spans="1:31" ht="14.25" customHeight="1">
      <c r="A10164" s="1">
        <v>10163</v>
      </c>
      <c r="B10164" s="1" t="s">
        <v>10396</v>
      </c>
      <c r="C10164" s="22" t="s">
        <v>37778</v>
      </c>
      <c r="D10164" s="1" t="s">
        <v>10451</v>
      </c>
      <c r="E10164" s="1" t="s">
        <v>19</v>
      </c>
      <c r="F10164" s="1" t="s">
        <v>32230</v>
      </c>
      <c r="G10164" s="14">
        <v>91994604999</v>
      </c>
      <c r="H10164" s="1" t="s">
        <v>37</v>
      </c>
      <c r="I10164" s="1" t="s">
        <v>9</v>
      </c>
      <c r="J10164" s="1" t="s">
        <v>70</v>
      </c>
      <c r="K10164" s="3" t="s">
        <v>63</v>
      </c>
      <c r="L10164" s="1" t="s">
        <v>70</v>
      </c>
      <c r="M10164" s="3" t="s">
        <v>213</v>
      </c>
      <c r="N10164" s="3" t="s">
        <v>70</v>
      </c>
      <c r="O10164" s="3" t="s">
        <v>17</v>
      </c>
      <c r="P10164" s="3" t="s">
        <v>70</v>
      </c>
      <c r="Q10164" s="3" t="s">
        <v>42</v>
      </c>
      <c r="R10164" s="3" t="s">
        <v>70</v>
      </c>
      <c r="S10164" s="3" t="s">
        <v>27</v>
      </c>
      <c r="T10164" s="3" t="s">
        <v>70</v>
      </c>
      <c r="U10164" s="3" t="s">
        <v>117</v>
      </c>
      <c r="V10164" s="3" t="s">
        <v>70</v>
      </c>
      <c r="W10164" s="3" t="s">
        <v>178</v>
      </c>
      <c r="X10164" s="3" t="s">
        <v>70</v>
      </c>
      <c r="Y10164" s="3" t="s">
        <v>171</v>
      </c>
      <c r="Z10164" s="1" t="s">
        <v>70</v>
      </c>
      <c r="AA10164" s="1" t="s">
        <v>16</v>
      </c>
      <c r="AB10164" s="3" t="s">
        <v>12</v>
      </c>
      <c r="AC10164" s="23" t="s">
        <v>37802</v>
      </c>
      <c r="AD10164" s="23" t="s">
        <v>47022</v>
      </c>
      <c r="AE10164" t="s">
        <v>35409</v>
      </c>
    </row>
    <row r="10165" spans="1:31" ht="14.25" customHeight="1">
      <c r="A10165" s="1">
        <v>10164</v>
      </c>
      <c r="B10165" s="1" t="s">
        <v>10396</v>
      </c>
      <c r="C10165" s="22" t="s">
        <v>37778</v>
      </c>
      <c r="D10165" s="1" t="s">
        <v>2394</v>
      </c>
      <c r="E10165" s="1" t="s">
        <v>1488</v>
      </c>
      <c r="F10165" s="1" t="s">
        <v>34377</v>
      </c>
      <c r="G10165" s="14">
        <v>91969419949</v>
      </c>
      <c r="H10165" s="1" t="s">
        <v>8</v>
      </c>
      <c r="I10165" s="1" t="s">
        <v>33</v>
      </c>
      <c r="J10165" s="1" t="s">
        <v>70</v>
      </c>
      <c r="K10165" s="3" t="s">
        <v>42</v>
      </c>
      <c r="L10165" s="1" t="s">
        <v>70</v>
      </c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1"/>
      <c r="AA10165" s="1" t="s">
        <v>16</v>
      </c>
      <c r="AB10165" s="3" t="s">
        <v>12</v>
      </c>
      <c r="AC10165" s="23" t="s">
        <v>37802</v>
      </c>
      <c r="AD10165" s="23" t="s">
        <v>47023</v>
      </c>
      <c r="AE10165" t="s">
        <v>35394</v>
      </c>
    </row>
    <row r="10166" spans="1:31" ht="14.25" customHeight="1">
      <c r="A10166" s="1">
        <v>10165</v>
      </c>
      <c r="B10166" s="9" t="s">
        <v>6</v>
      </c>
      <c r="C10166" s="1" t="s">
        <v>10475</v>
      </c>
      <c r="D10166" s="1" t="s">
        <v>1209</v>
      </c>
      <c r="E10166" s="1" t="s">
        <v>328</v>
      </c>
      <c r="F10166" s="1" t="s">
        <v>25936</v>
      </c>
      <c r="G10166" s="14">
        <v>914401914164</v>
      </c>
      <c r="H10166" s="1" t="s">
        <v>8</v>
      </c>
      <c r="I10166" s="1" t="s">
        <v>9</v>
      </c>
      <c r="J10166" s="1" t="s">
        <v>70</v>
      </c>
      <c r="K10166" s="3" t="s">
        <v>17</v>
      </c>
      <c r="L10166" s="1" t="s">
        <v>70</v>
      </c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1"/>
      <c r="AA10166" s="1" t="s">
        <v>11</v>
      </c>
      <c r="AB10166" s="3" t="s">
        <v>538</v>
      </c>
      <c r="AC10166" s="23" t="s">
        <v>37802</v>
      </c>
      <c r="AD10166" s="23" t="s">
        <v>47024</v>
      </c>
      <c r="AE10166" t="s">
        <v>35399</v>
      </c>
    </row>
    <row r="10167" spans="1:31" ht="14.25" customHeight="1">
      <c r="A10167" s="1">
        <v>10166</v>
      </c>
      <c r="B10167" s="9" t="s">
        <v>6</v>
      </c>
      <c r="C10167" s="1" t="s">
        <v>10499</v>
      </c>
      <c r="D10167" s="1" t="s">
        <v>220</v>
      </c>
      <c r="E10167" s="1" t="s">
        <v>1180</v>
      </c>
      <c r="F10167" s="1" t="s">
        <v>25949</v>
      </c>
      <c r="G10167" s="14">
        <v>914449461991</v>
      </c>
      <c r="H10167" s="1" t="s">
        <v>20</v>
      </c>
      <c r="I10167" s="1" t="s">
        <v>41</v>
      </c>
      <c r="J10167" s="1" t="s">
        <v>70</v>
      </c>
      <c r="K10167" s="3" t="s">
        <v>63</v>
      </c>
      <c r="L10167" s="1" t="s">
        <v>70</v>
      </c>
      <c r="M10167" s="3" t="s">
        <v>213</v>
      </c>
      <c r="N10167" s="3" t="s">
        <v>70</v>
      </c>
      <c r="O10167" s="3" t="s">
        <v>17</v>
      </c>
      <c r="P10167" s="3" t="s">
        <v>70</v>
      </c>
      <c r="Q10167" s="3" t="s">
        <v>42</v>
      </c>
      <c r="R10167" s="3" t="s">
        <v>70</v>
      </c>
      <c r="S10167" s="3" t="s">
        <v>27</v>
      </c>
      <c r="T10167" s="3" t="s">
        <v>70</v>
      </c>
      <c r="U10167" s="3" t="s">
        <v>117</v>
      </c>
      <c r="V10167" s="3" t="s">
        <v>70</v>
      </c>
      <c r="W10167" s="3" t="s">
        <v>178</v>
      </c>
      <c r="X10167" s="3" t="s">
        <v>70</v>
      </c>
      <c r="Y10167" s="3" t="s">
        <v>171</v>
      </c>
      <c r="Z10167" s="1" t="s">
        <v>70</v>
      </c>
      <c r="AA10167" s="1" t="s">
        <v>16</v>
      </c>
      <c r="AB10167" s="3" t="s">
        <v>12</v>
      </c>
      <c r="AC10167" s="23" t="s">
        <v>37802</v>
      </c>
      <c r="AD10167" s="23" t="s">
        <v>42140</v>
      </c>
      <c r="AE10167" t="s">
        <v>35409</v>
      </c>
    </row>
    <row r="10168" spans="1:31" ht="14.25" customHeight="1">
      <c r="A10168" s="1">
        <v>10167</v>
      </c>
      <c r="B10168" s="1" t="s">
        <v>10396</v>
      </c>
      <c r="C10168" s="22" t="s">
        <v>37778</v>
      </c>
      <c r="D10168" s="1" t="s">
        <v>36042</v>
      </c>
      <c r="E10168" s="1" t="s">
        <v>724</v>
      </c>
      <c r="F10168" s="1" t="s">
        <v>25961</v>
      </c>
      <c r="G10168" s="14">
        <v>91940900064</v>
      </c>
      <c r="H10168" s="1" t="s">
        <v>8</v>
      </c>
      <c r="I10168" s="1" t="s">
        <v>41</v>
      </c>
      <c r="J10168" s="1" t="s">
        <v>70</v>
      </c>
      <c r="K10168" s="3" t="s">
        <v>17</v>
      </c>
      <c r="L10168" s="1" t="s">
        <v>70</v>
      </c>
      <c r="M10168" s="4" t="s">
        <v>42</v>
      </c>
      <c r="N10168" s="3" t="s">
        <v>70</v>
      </c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1"/>
      <c r="AA10168" s="1" t="s">
        <v>16</v>
      </c>
      <c r="AB10168" s="3" t="s">
        <v>12</v>
      </c>
      <c r="AC10168" s="23" t="s">
        <v>37802</v>
      </c>
      <c r="AD10168" s="23" t="s">
        <v>44846</v>
      </c>
      <c r="AE10168" t="s">
        <v>35409</v>
      </c>
    </row>
    <row r="10169" spans="1:31" ht="14.25" customHeight="1">
      <c r="A10169" s="1">
        <v>10168</v>
      </c>
      <c r="B10169" s="9" t="s">
        <v>6</v>
      </c>
      <c r="C10169" s="1" t="s">
        <v>10525</v>
      </c>
      <c r="D10169" s="1" t="s">
        <v>1605</v>
      </c>
      <c r="E10169" s="1" t="s">
        <v>40</v>
      </c>
      <c r="F10169" s="1" t="s">
        <v>34381</v>
      </c>
      <c r="G10169" s="14">
        <v>91949149494</v>
      </c>
      <c r="H10169" s="1" t="s">
        <v>20</v>
      </c>
      <c r="I10169" s="1" t="s">
        <v>62</v>
      </c>
      <c r="J10169" s="1" t="s">
        <v>70</v>
      </c>
      <c r="K10169" s="3" t="s">
        <v>27</v>
      </c>
      <c r="L10169" s="1" t="s">
        <v>70</v>
      </c>
      <c r="M10169" s="3" t="s">
        <v>178</v>
      </c>
      <c r="N10169" s="3" t="s">
        <v>70</v>
      </c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1"/>
      <c r="AA10169" s="1" t="s">
        <v>16</v>
      </c>
      <c r="AB10169" s="3" t="s">
        <v>12</v>
      </c>
      <c r="AC10169" s="23" t="s">
        <v>37802</v>
      </c>
      <c r="AD10169" s="23" t="s">
        <v>45801</v>
      </c>
      <c r="AE10169" t="s">
        <v>35394</v>
      </c>
    </row>
    <row r="10170" spans="1:31" ht="14.25" customHeight="1">
      <c r="A10170" s="1">
        <v>10169</v>
      </c>
      <c r="B10170" s="9" t="s">
        <v>6</v>
      </c>
      <c r="C10170" s="1" t="s">
        <v>10532</v>
      </c>
      <c r="D10170" s="1" t="s">
        <v>1010</v>
      </c>
      <c r="E10170" s="1" t="s">
        <v>774</v>
      </c>
      <c r="F10170" s="1" t="s">
        <v>34383</v>
      </c>
      <c r="G10170" s="14">
        <v>914160994616</v>
      </c>
      <c r="H10170" s="1" t="s">
        <v>15</v>
      </c>
      <c r="I10170" s="1" t="s">
        <v>41</v>
      </c>
      <c r="J10170" s="1" t="s">
        <v>70</v>
      </c>
      <c r="K10170" s="3" t="s">
        <v>17</v>
      </c>
      <c r="L10170" s="1" t="s">
        <v>70</v>
      </c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1"/>
      <c r="AA10170" s="1" t="s">
        <v>16</v>
      </c>
      <c r="AB10170" s="3" t="s">
        <v>12</v>
      </c>
      <c r="AC10170" s="23" t="s">
        <v>37802</v>
      </c>
      <c r="AD10170" s="23" t="s">
        <v>43556</v>
      </c>
      <c r="AE10170" t="s">
        <v>35394</v>
      </c>
    </row>
    <row r="10171" spans="1:31" ht="14.25" customHeight="1">
      <c r="A10171" s="1">
        <v>10170</v>
      </c>
      <c r="B10171" s="1" t="s">
        <v>10396</v>
      </c>
      <c r="C10171" s="1" t="s">
        <v>10534</v>
      </c>
      <c r="D10171" s="1" t="s">
        <v>1846</v>
      </c>
      <c r="E10171" s="1" t="s">
        <v>1577</v>
      </c>
      <c r="F10171" s="1" t="s">
        <v>25966</v>
      </c>
      <c r="G10171" s="14">
        <v>91940964096</v>
      </c>
      <c r="H10171" s="1" t="s">
        <v>20</v>
      </c>
      <c r="I10171" s="1" t="s">
        <v>9</v>
      </c>
      <c r="J10171" s="1" t="s">
        <v>70</v>
      </c>
      <c r="K10171" s="3" t="s">
        <v>17</v>
      </c>
      <c r="L10171" s="1" t="s">
        <v>70</v>
      </c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1"/>
      <c r="AA10171" s="1" t="s">
        <v>11</v>
      </c>
      <c r="AB10171" s="3" t="s">
        <v>13</v>
      </c>
      <c r="AC10171" s="23" t="s">
        <v>37802</v>
      </c>
      <c r="AD10171" s="23" t="s">
        <v>47025</v>
      </c>
      <c r="AE10171" t="s">
        <v>35399</v>
      </c>
    </row>
    <row r="10172" spans="1:31" ht="14.25" customHeight="1">
      <c r="A10172" s="1">
        <v>10171</v>
      </c>
      <c r="B10172" s="1" t="s">
        <v>10396</v>
      </c>
      <c r="C10172" s="22" t="s">
        <v>37778</v>
      </c>
      <c r="D10172" s="1" t="s">
        <v>10205</v>
      </c>
      <c r="E10172" s="1" t="s">
        <v>506</v>
      </c>
      <c r="F10172" s="1" t="s">
        <v>10553</v>
      </c>
      <c r="G10172" s="14">
        <v>919099964096</v>
      </c>
      <c r="H10172" s="1" t="s">
        <v>15</v>
      </c>
      <c r="I10172" s="1" t="s">
        <v>9</v>
      </c>
      <c r="J10172" s="1" t="s">
        <v>70</v>
      </c>
      <c r="K10172" s="3" t="s">
        <v>42</v>
      </c>
      <c r="L10172" s="1" t="s">
        <v>70</v>
      </c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1"/>
      <c r="AA10172" s="1" t="s">
        <v>16</v>
      </c>
      <c r="AB10172" s="3" t="s">
        <v>12</v>
      </c>
      <c r="AC10172" s="23" t="s">
        <v>37802</v>
      </c>
      <c r="AD10172" s="23" t="s">
        <v>47026</v>
      </c>
      <c r="AE10172" t="s">
        <v>35399</v>
      </c>
    </row>
    <row r="10173" spans="1:31" ht="14.25" customHeight="1">
      <c r="A10173" s="1">
        <v>10172</v>
      </c>
      <c r="B10173" s="1" t="s">
        <v>10396</v>
      </c>
      <c r="C10173" s="22" t="s">
        <v>37778</v>
      </c>
      <c r="D10173" s="1" t="s">
        <v>400</v>
      </c>
      <c r="E10173" s="1" t="s">
        <v>224</v>
      </c>
      <c r="F10173" s="1" t="s">
        <v>34388</v>
      </c>
      <c r="G10173" s="14">
        <v>91046901611</v>
      </c>
      <c r="H10173" s="1" t="s">
        <v>8</v>
      </c>
      <c r="I10173" s="1" t="s">
        <v>41</v>
      </c>
      <c r="J10173" s="1" t="s">
        <v>70</v>
      </c>
      <c r="K10173" s="3" t="s">
        <v>63</v>
      </c>
      <c r="L10173" s="1" t="s">
        <v>70</v>
      </c>
      <c r="M10173" s="3" t="s">
        <v>213</v>
      </c>
      <c r="N10173" s="3" t="s">
        <v>70</v>
      </c>
      <c r="O10173" s="3" t="s">
        <v>17</v>
      </c>
      <c r="P10173" s="3" t="s">
        <v>70</v>
      </c>
      <c r="Q10173" s="3" t="s">
        <v>42</v>
      </c>
      <c r="R10173" s="3" t="s">
        <v>70</v>
      </c>
      <c r="S10173" s="3" t="s">
        <v>27</v>
      </c>
      <c r="T10173" s="3" t="s">
        <v>70</v>
      </c>
      <c r="U10173" s="3" t="s">
        <v>117</v>
      </c>
      <c r="V10173" s="3" t="s">
        <v>70</v>
      </c>
      <c r="W10173" s="3" t="s">
        <v>178</v>
      </c>
      <c r="X10173" s="3" t="s">
        <v>70</v>
      </c>
      <c r="Y10173" s="3" t="s">
        <v>171</v>
      </c>
      <c r="Z10173" s="1" t="s">
        <v>70</v>
      </c>
      <c r="AA10173" s="1" t="s">
        <v>16</v>
      </c>
      <c r="AB10173" s="3" t="s">
        <v>12</v>
      </c>
      <c r="AC10173" s="23" t="s">
        <v>37802</v>
      </c>
      <c r="AD10173" s="23" t="s">
        <v>47027</v>
      </c>
      <c r="AE10173" t="s">
        <v>35394</v>
      </c>
    </row>
    <row r="10174" spans="1:31" ht="14.25" customHeight="1">
      <c r="A10174" s="1">
        <v>10173</v>
      </c>
      <c r="B10174" s="1" t="s">
        <v>10396</v>
      </c>
      <c r="C10174" s="22" t="s">
        <v>37778</v>
      </c>
      <c r="D10174" s="1" t="s">
        <v>332</v>
      </c>
      <c r="E10174" s="1" t="s">
        <v>139</v>
      </c>
      <c r="F10174" s="1" t="s">
        <v>25981</v>
      </c>
      <c r="G10174" s="14">
        <v>91464066064</v>
      </c>
      <c r="H10174" s="1" t="s">
        <v>8</v>
      </c>
      <c r="I10174" s="1" t="s">
        <v>62</v>
      </c>
      <c r="J10174" s="1" t="s">
        <v>70</v>
      </c>
      <c r="K10174" s="3" t="s">
        <v>42</v>
      </c>
      <c r="L10174" s="1" t="s">
        <v>70</v>
      </c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1"/>
      <c r="AA10174" s="1" t="s">
        <v>16</v>
      </c>
      <c r="AB10174" s="3" t="s">
        <v>12</v>
      </c>
      <c r="AC10174" s="23" t="s">
        <v>37802</v>
      </c>
      <c r="AD10174" s="23" t="s">
        <v>47028</v>
      </c>
      <c r="AE10174" t="s">
        <v>35409</v>
      </c>
    </row>
    <row r="10175" spans="1:31" ht="14.25" customHeight="1">
      <c r="A10175" s="1">
        <v>10174</v>
      </c>
      <c r="B10175" s="1" t="s">
        <v>10396</v>
      </c>
      <c r="C10175" s="22" t="s">
        <v>37778</v>
      </c>
      <c r="D10175" s="1" t="s">
        <v>1010</v>
      </c>
      <c r="E10175" s="1" t="s">
        <v>40</v>
      </c>
      <c r="F10175" s="1" t="s">
        <v>34391</v>
      </c>
      <c r="G10175" s="14">
        <v>9199966616</v>
      </c>
      <c r="H10175" s="1" t="s">
        <v>8</v>
      </c>
      <c r="I10175" s="1" t="s">
        <v>9</v>
      </c>
      <c r="J10175" s="1" t="s">
        <v>70</v>
      </c>
      <c r="K10175" s="3" t="s">
        <v>63</v>
      </c>
      <c r="L10175" s="1" t="s">
        <v>70</v>
      </c>
      <c r="M10175" s="3" t="s">
        <v>213</v>
      </c>
      <c r="N10175" s="3" t="s">
        <v>70</v>
      </c>
      <c r="O10175" s="3" t="s">
        <v>17</v>
      </c>
      <c r="P10175" s="3" t="s">
        <v>70</v>
      </c>
      <c r="Q10175" s="3" t="s">
        <v>42</v>
      </c>
      <c r="R10175" s="3" t="s">
        <v>70</v>
      </c>
      <c r="S10175" s="3" t="s">
        <v>27</v>
      </c>
      <c r="T10175" s="3" t="s">
        <v>70</v>
      </c>
      <c r="U10175" s="3" t="s">
        <v>117</v>
      </c>
      <c r="V10175" s="3" t="s">
        <v>70</v>
      </c>
      <c r="W10175" s="3" t="s">
        <v>178</v>
      </c>
      <c r="X10175" s="3" t="s">
        <v>70</v>
      </c>
      <c r="Y10175" s="3" t="s">
        <v>171</v>
      </c>
      <c r="Z10175" s="1" t="s">
        <v>70</v>
      </c>
      <c r="AA10175" s="1" t="s">
        <v>16</v>
      </c>
      <c r="AB10175" s="3" t="s">
        <v>12</v>
      </c>
      <c r="AC10175" s="23" t="s">
        <v>37802</v>
      </c>
      <c r="AD10175" s="23" t="s">
        <v>47029</v>
      </c>
      <c r="AE10175" t="s">
        <v>35409</v>
      </c>
    </row>
    <row r="10176" spans="1:31" ht="14.25" customHeight="1">
      <c r="A10176" s="1">
        <v>10175</v>
      </c>
      <c r="B10176" s="9" t="s">
        <v>6</v>
      </c>
      <c r="C10176" s="1" t="s">
        <v>10588</v>
      </c>
      <c r="D10176" s="1" t="s">
        <v>58</v>
      </c>
      <c r="E10176" s="1" t="s">
        <v>139</v>
      </c>
      <c r="F10176" s="1" t="s">
        <v>25987</v>
      </c>
      <c r="G10176" s="14">
        <v>914460046444</v>
      </c>
      <c r="H10176" s="1" t="s">
        <v>8</v>
      </c>
      <c r="I10176" s="1" t="s">
        <v>62</v>
      </c>
      <c r="J10176" s="1" t="s">
        <v>70</v>
      </c>
      <c r="K10176" s="3" t="s">
        <v>42</v>
      </c>
      <c r="L10176" s="1" t="s">
        <v>70</v>
      </c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1"/>
      <c r="AA10176" s="1" t="s">
        <v>16</v>
      </c>
      <c r="AB10176" s="3" t="s">
        <v>12</v>
      </c>
      <c r="AC10176" s="23" t="s">
        <v>37802</v>
      </c>
      <c r="AD10176" s="23" t="s">
        <v>47030</v>
      </c>
      <c r="AE10176" t="s">
        <v>35399</v>
      </c>
    </row>
    <row r="10177" spans="1:31" ht="14.25" customHeight="1">
      <c r="A10177" s="1">
        <v>10176</v>
      </c>
      <c r="B10177" s="1" t="s">
        <v>10396</v>
      </c>
      <c r="C10177" s="22" t="s">
        <v>37778</v>
      </c>
      <c r="D10177" s="1" t="s">
        <v>10590</v>
      </c>
      <c r="E10177" s="1" t="s">
        <v>287</v>
      </c>
      <c r="F10177" s="1" t="s">
        <v>32248</v>
      </c>
      <c r="G10177" s="14">
        <v>919610191990</v>
      </c>
      <c r="H10177" s="1" t="s">
        <v>8</v>
      </c>
      <c r="I10177" s="1" t="s">
        <v>9</v>
      </c>
      <c r="J10177" s="1" t="s">
        <v>70</v>
      </c>
      <c r="K10177" s="3" t="s">
        <v>42</v>
      </c>
      <c r="L10177" s="1" t="s">
        <v>70</v>
      </c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1"/>
      <c r="AA10177" s="1" t="s">
        <v>16</v>
      </c>
      <c r="AB10177" s="3" t="s">
        <v>12</v>
      </c>
      <c r="AC10177" s="23" t="s">
        <v>37802</v>
      </c>
      <c r="AD10177" s="23" t="s">
        <v>47031</v>
      </c>
      <c r="AE10177" t="s">
        <v>35410</v>
      </c>
    </row>
    <row r="10178" spans="1:31" ht="14.25" customHeight="1">
      <c r="A10178" s="1">
        <v>10177</v>
      </c>
      <c r="B10178" s="1" t="s">
        <v>10396</v>
      </c>
      <c r="C10178" s="22" t="s">
        <v>37778</v>
      </c>
      <c r="D10178" s="1" t="s">
        <v>10592</v>
      </c>
      <c r="E10178" s="1" t="s">
        <v>19</v>
      </c>
      <c r="F10178" s="1" t="s">
        <v>25988</v>
      </c>
      <c r="G10178" s="14">
        <v>91990944699</v>
      </c>
      <c r="H10178" s="1" t="s">
        <v>20</v>
      </c>
      <c r="I10178" s="1" t="s">
        <v>9</v>
      </c>
      <c r="J10178" s="1" t="s">
        <v>70</v>
      </c>
      <c r="K10178" s="3" t="s">
        <v>42</v>
      </c>
      <c r="L10178" s="1" t="s">
        <v>70</v>
      </c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1"/>
      <c r="AA10178" s="1" t="s">
        <v>16</v>
      </c>
      <c r="AB10178" s="3" t="s">
        <v>12</v>
      </c>
      <c r="AC10178" s="23" t="s">
        <v>37802</v>
      </c>
      <c r="AD10178" s="23" t="s">
        <v>47032</v>
      </c>
      <c r="AE10178" t="s">
        <v>35394</v>
      </c>
    </row>
    <row r="10179" spans="1:31" ht="14.25" customHeight="1">
      <c r="A10179" s="1">
        <v>10178</v>
      </c>
      <c r="B10179" s="9" t="s">
        <v>6</v>
      </c>
      <c r="C10179" s="1" t="s">
        <v>10593</v>
      </c>
      <c r="D10179" s="1" t="s">
        <v>967</v>
      </c>
      <c r="E10179" s="1" t="s">
        <v>4354</v>
      </c>
      <c r="F10179" s="1" t="s">
        <v>34394</v>
      </c>
      <c r="G10179" s="14">
        <v>910169969</v>
      </c>
      <c r="H10179" s="1" t="s">
        <v>8</v>
      </c>
      <c r="I10179" s="1" t="s">
        <v>62</v>
      </c>
      <c r="J10179" s="1" t="s">
        <v>70</v>
      </c>
      <c r="K10179" s="3" t="s">
        <v>17</v>
      </c>
      <c r="L10179" s="1" t="s">
        <v>70</v>
      </c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1"/>
      <c r="AA10179" s="1" t="s">
        <v>11</v>
      </c>
      <c r="AB10179" s="3" t="s">
        <v>13</v>
      </c>
      <c r="AC10179" s="23" t="s">
        <v>37802</v>
      </c>
      <c r="AD10179" s="23" t="s">
        <v>47033</v>
      </c>
      <c r="AE10179" t="s">
        <v>35394</v>
      </c>
    </row>
    <row r="10180" spans="1:31" ht="14.25" customHeight="1">
      <c r="A10180" s="1">
        <v>10179</v>
      </c>
      <c r="B10180" s="9" t="s">
        <v>6</v>
      </c>
      <c r="C10180" s="1" t="s">
        <v>10595</v>
      </c>
      <c r="D10180" s="1" t="s">
        <v>5944</v>
      </c>
      <c r="E10180" s="1" t="s">
        <v>40</v>
      </c>
      <c r="F10180" s="1" t="s">
        <v>25990</v>
      </c>
      <c r="G10180" s="14">
        <v>91949969406</v>
      </c>
      <c r="H10180" s="1" t="s">
        <v>8</v>
      </c>
      <c r="I10180" s="1" t="s">
        <v>9</v>
      </c>
      <c r="J10180" s="1" t="s">
        <v>70</v>
      </c>
      <c r="K10180" s="3" t="s">
        <v>27</v>
      </c>
      <c r="L10180" s="1" t="s">
        <v>70</v>
      </c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1"/>
      <c r="AA10180" s="1" t="s">
        <v>16</v>
      </c>
      <c r="AB10180" s="3" t="s">
        <v>12</v>
      </c>
      <c r="AC10180" s="23" t="s">
        <v>37802</v>
      </c>
      <c r="AD10180" s="23" t="s">
        <v>47034</v>
      </c>
      <c r="AE10180" t="s">
        <v>35409</v>
      </c>
    </row>
    <row r="10181" spans="1:31" ht="14.25" customHeight="1">
      <c r="A10181" s="1">
        <v>10180</v>
      </c>
      <c r="B10181" s="1" t="s">
        <v>10396</v>
      </c>
      <c r="C10181" s="1" t="s">
        <v>10597</v>
      </c>
      <c r="D10181" s="1" t="s">
        <v>502</v>
      </c>
      <c r="E10181" s="1" t="s">
        <v>87</v>
      </c>
      <c r="F10181" s="1" t="s">
        <v>20935</v>
      </c>
      <c r="G10181" s="14">
        <v>91999994911</v>
      </c>
      <c r="H10181" s="1" t="s">
        <v>20</v>
      </c>
      <c r="I10181" s="1" t="s">
        <v>9</v>
      </c>
      <c r="J10181" s="1" t="s">
        <v>70</v>
      </c>
      <c r="K10181" s="3" t="s">
        <v>42</v>
      </c>
      <c r="L10181" s="1" t="s">
        <v>70</v>
      </c>
      <c r="M10181" s="3" t="s">
        <v>27</v>
      </c>
      <c r="N10181" s="3" t="s">
        <v>70</v>
      </c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1"/>
      <c r="AA10181" s="1" t="s">
        <v>16</v>
      </c>
      <c r="AB10181" s="3" t="s">
        <v>12</v>
      </c>
      <c r="AC10181" s="23" t="s">
        <v>37802</v>
      </c>
      <c r="AD10181" s="23" t="s">
        <v>47035</v>
      </c>
      <c r="AE10181" t="s">
        <v>35394</v>
      </c>
    </row>
    <row r="10182" spans="1:31" ht="14.25" customHeight="1">
      <c r="A10182" s="1">
        <v>10181</v>
      </c>
      <c r="B10182" s="1" t="s">
        <v>10396</v>
      </c>
      <c r="C10182" s="22" t="s">
        <v>37778</v>
      </c>
      <c r="D10182" s="1" t="s">
        <v>4417</v>
      </c>
      <c r="E10182" s="1" t="s">
        <v>328</v>
      </c>
      <c r="F10182" s="1" t="s">
        <v>25998</v>
      </c>
      <c r="G10182" s="14">
        <v>919149944</v>
      </c>
      <c r="H10182" s="1" t="s">
        <v>20</v>
      </c>
      <c r="I10182" s="1" t="s">
        <v>62</v>
      </c>
      <c r="J10182" s="1" t="s">
        <v>70</v>
      </c>
      <c r="K10182" s="3" t="s">
        <v>63</v>
      </c>
      <c r="L10182" s="1" t="s">
        <v>70</v>
      </c>
      <c r="M10182" s="3" t="s">
        <v>213</v>
      </c>
      <c r="N10182" s="3" t="s">
        <v>70</v>
      </c>
      <c r="O10182" s="3" t="s">
        <v>17</v>
      </c>
      <c r="P10182" s="3" t="s">
        <v>70</v>
      </c>
      <c r="Q10182" s="3" t="s">
        <v>42</v>
      </c>
      <c r="R10182" s="3" t="s">
        <v>70</v>
      </c>
      <c r="S10182" s="3" t="s">
        <v>27</v>
      </c>
      <c r="T10182" s="3" t="s">
        <v>70</v>
      </c>
      <c r="U10182" s="3" t="s">
        <v>117</v>
      </c>
      <c r="V10182" s="3" t="s">
        <v>70</v>
      </c>
      <c r="W10182" s="3" t="s">
        <v>178</v>
      </c>
      <c r="X10182" s="3" t="s">
        <v>70</v>
      </c>
      <c r="Y10182" s="3" t="s">
        <v>171</v>
      </c>
      <c r="Z10182" s="1" t="s">
        <v>70</v>
      </c>
      <c r="AA10182" s="1" t="s">
        <v>16</v>
      </c>
      <c r="AB10182" s="3" t="s">
        <v>12</v>
      </c>
      <c r="AC10182" s="23" t="s">
        <v>37802</v>
      </c>
      <c r="AD10182" s="23" t="s">
        <v>47036</v>
      </c>
      <c r="AE10182" t="s">
        <v>35394</v>
      </c>
    </row>
    <row r="10183" spans="1:31" ht="14.25" customHeight="1">
      <c r="A10183" s="1">
        <v>10182</v>
      </c>
      <c r="B10183" s="9" t="s">
        <v>6</v>
      </c>
      <c r="C10183" s="1" t="s">
        <v>10611</v>
      </c>
      <c r="D10183" s="1" t="s">
        <v>9528</v>
      </c>
      <c r="E10183" s="1" t="s">
        <v>32</v>
      </c>
      <c r="F10183" s="1" t="s">
        <v>34396</v>
      </c>
      <c r="G10183" s="14">
        <v>9144606146</v>
      </c>
      <c r="H10183" s="1" t="s">
        <v>8</v>
      </c>
      <c r="I10183" s="1" t="s">
        <v>41</v>
      </c>
      <c r="J10183" s="1" t="s">
        <v>70</v>
      </c>
      <c r="K10183" s="3" t="s">
        <v>42</v>
      </c>
      <c r="L10183" s="1" t="s">
        <v>70</v>
      </c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1"/>
      <c r="AA10183" s="1" t="s">
        <v>16</v>
      </c>
      <c r="AB10183" s="3" t="s">
        <v>12</v>
      </c>
      <c r="AC10183" s="23" t="s">
        <v>37802</v>
      </c>
      <c r="AD10183" s="23" t="s">
        <v>47036</v>
      </c>
      <c r="AE10183" t="s">
        <v>35399</v>
      </c>
    </row>
    <row r="10184" spans="1:31" ht="14.25" customHeight="1">
      <c r="A10184" s="1">
        <v>10183</v>
      </c>
      <c r="B10184" s="9" t="s">
        <v>6</v>
      </c>
      <c r="C10184" s="1" t="s">
        <v>10618</v>
      </c>
      <c r="D10184" s="1" t="s">
        <v>36043</v>
      </c>
      <c r="E10184" s="1" t="s">
        <v>328</v>
      </c>
      <c r="F10184" s="1" t="s">
        <v>26005</v>
      </c>
      <c r="G10184" s="14">
        <v>919909944640</v>
      </c>
      <c r="H10184" s="1" t="s">
        <v>8</v>
      </c>
      <c r="I10184" s="1" t="s">
        <v>62</v>
      </c>
      <c r="J10184" s="1" t="s">
        <v>70</v>
      </c>
      <c r="K10184" s="3" t="s">
        <v>17</v>
      </c>
      <c r="L10184" s="1" t="s">
        <v>70</v>
      </c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1"/>
      <c r="AA10184" s="1" t="s">
        <v>11</v>
      </c>
      <c r="AB10184" s="3" t="s">
        <v>990</v>
      </c>
      <c r="AC10184" s="23" t="s">
        <v>37802</v>
      </c>
      <c r="AD10184" s="23" t="s">
        <v>39744</v>
      </c>
      <c r="AE10184" t="s">
        <v>35410</v>
      </c>
    </row>
    <row r="10185" spans="1:31" ht="14.25" customHeight="1">
      <c r="A10185" s="1">
        <v>10184</v>
      </c>
      <c r="B10185" s="1" t="s">
        <v>10396</v>
      </c>
      <c r="C10185" s="1" t="s">
        <v>10621</v>
      </c>
      <c r="D10185" s="1" t="s">
        <v>36044</v>
      </c>
      <c r="E10185" s="1" t="s">
        <v>40</v>
      </c>
      <c r="F10185" s="1" t="s">
        <v>26007</v>
      </c>
      <c r="G10185" s="14">
        <v>919494414606</v>
      </c>
      <c r="H10185" s="1" t="s">
        <v>20</v>
      </c>
      <c r="I10185" s="1" t="s">
        <v>62</v>
      </c>
      <c r="J10185" s="1" t="s">
        <v>70</v>
      </c>
      <c r="K10185" s="3" t="s">
        <v>42</v>
      </c>
      <c r="L10185" s="1" t="s">
        <v>70</v>
      </c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1"/>
      <c r="AA10185" s="1" t="s">
        <v>16</v>
      </c>
      <c r="AB10185" s="3" t="s">
        <v>12</v>
      </c>
      <c r="AC10185" s="23" t="s">
        <v>37802</v>
      </c>
      <c r="AD10185" s="23" t="s">
        <v>47037</v>
      </c>
      <c r="AE10185" t="s">
        <v>35410</v>
      </c>
    </row>
    <row r="10186" spans="1:31" ht="14.25" customHeight="1">
      <c r="A10186" s="1">
        <v>10185</v>
      </c>
      <c r="B10186" s="1" t="s">
        <v>10396</v>
      </c>
      <c r="C10186" s="22" t="s">
        <v>37778</v>
      </c>
      <c r="D10186" s="1" t="s">
        <v>9412</v>
      </c>
      <c r="E10186" s="1" t="s">
        <v>80</v>
      </c>
      <c r="F10186" s="1" t="s">
        <v>26011</v>
      </c>
      <c r="G10186" s="14">
        <v>91949964610</v>
      </c>
      <c r="H10186" s="1" t="s">
        <v>20</v>
      </c>
      <c r="I10186" s="1" t="s">
        <v>41</v>
      </c>
      <c r="J10186" s="1" t="s">
        <v>70</v>
      </c>
      <c r="K10186" s="3" t="s">
        <v>42</v>
      </c>
      <c r="L10186" s="1" t="s">
        <v>70</v>
      </c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1"/>
      <c r="AA10186" s="1" t="s">
        <v>16</v>
      </c>
      <c r="AB10186" s="3" t="s">
        <v>12</v>
      </c>
      <c r="AC10186" s="23" t="s">
        <v>37802</v>
      </c>
      <c r="AD10186" s="23" t="s">
        <v>44868</v>
      </c>
      <c r="AE10186" t="s">
        <v>35394</v>
      </c>
    </row>
    <row r="10187" spans="1:31" ht="14.25" customHeight="1">
      <c r="A10187" s="1">
        <v>10186</v>
      </c>
      <c r="B10187" s="1" t="s">
        <v>10396</v>
      </c>
      <c r="C10187" s="22" t="s">
        <v>37778</v>
      </c>
      <c r="D10187" s="1" t="s">
        <v>35949</v>
      </c>
      <c r="E10187" s="1" t="s">
        <v>40</v>
      </c>
      <c r="F10187" s="1" t="s">
        <v>26015</v>
      </c>
      <c r="G10187" s="14">
        <v>9194900161</v>
      </c>
      <c r="H10187" s="1" t="s">
        <v>20</v>
      </c>
      <c r="I10187" s="1" t="s">
        <v>9</v>
      </c>
      <c r="J10187" s="1" t="s">
        <v>70</v>
      </c>
      <c r="K10187" s="3" t="s">
        <v>42</v>
      </c>
      <c r="L10187" s="1" t="s">
        <v>70</v>
      </c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1"/>
      <c r="AA10187" s="1" t="s">
        <v>16</v>
      </c>
      <c r="AB10187" s="3" t="s">
        <v>12</v>
      </c>
      <c r="AC10187" s="23" t="s">
        <v>37802</v>
      </c>
      <c r="AD10187" s="23" t="s">
        <v>47038</v>
      </c>
      <c r="AE10187" t="s">
        <v>35410</v>
      </c>
    </row>
    <row r="10188" spans="1:31" ht="14.25" customHeight="1">
      <c r="A10188" s="1">
        <v>10187</v>
      </c>
      <c r="B10188" s="1" t="s">
        <v>10396</v>
      </c>
      <c r="C10188" s="22" t="s">
        <v>37778</v>
      </c>
      <c r="D10188" s="1" t="s">
        <v>636</v>
      </c>
      <c r="E10188" s="1" t="s">
        <v>78</v>
      </c>
      <c r="F10188" s="1" t="s">
        <v>26016</v>
      </c>
      <c r="G10188" s="14">
        <v>9144144109</v>
      </c>
      <c r="H10188" s="1" t="s">
        <v>15</v>
      </c>
      <c r="I10188" s="1" t="s">
        <v>9</v>
      </c>
      <c r="J10188" s="1" t="s">
        <v>70</v>
      </c>
      <c r="K10188" s="3" t="s">
        <v>42</v>
      </c>
      <c r="L10188" s="1" t="s">
        <v>70</v>
      </c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1"/>
      <c r="AA10188" s="1" t="s">
        <v>16</v>
      </c>
      <c r="AB10188" s="3" t="s">
        <v>12</v>
      </c>
      <c r="AC10188" s="23" t="s">
        <v>37802</v>
      </c>
      <c r="AD10188" s="23" t="s">
        <v>47039</v>
      </c>
      <c r="AE10188" t="s">
        <v>35399</v>
      </c>
    </row>
    <row r="10189" spans="1:31" ht="14.25" customHeight="1">
      <c r="A10189" s="1">
        <v>10188</v>
      </c>
      <c r="B10189" s="9" t="s">
        <v>6</v>
      </c>
      <c r="C10189" s="1" t="s">
        <v>10644</v>
      </c>
      <c r="D10189" s="1" t="s">
        <v>5602</v>
      </c>
      <c r="E10189" s="1" t="s">
        <v>2103</v>
      </c>
      <c r="F10189" s="1" t="s">
        <v>26021</v>
      </c>
      <c r="G10189" s="14">
        <v>9199060640</v>
      </c>
      <c r="H10189" s="1" t="s">
        <v>15</v>
      </c>
      <c r="I10189" s="1" t="s">
        <v>41</v>
      </c>
      <c r="J10189" s="1" t="s">
        <v>70</v>
      </c>
      <c r="K10189" s="3" t="s">
        <v>42</v>
      </c>
      <c r="L10189" s="1" t="s">
        <v>70</v>
      </c>
      <c r="M10189" s="3" t="s">
        <v>27</v>
      </c>
      <c r="N10189" s="3" t="s">
        <v>70</v>
      </c>
      <c r="O10189" s="3" t="s">
        <v>47349</v>
      </c>
      <c r="P10189" s="3" t="s">
        <v>70</v>
      </c>
      <c r="Q10189" s="3"/>
      <c r="R10189" s="3"/>
      <c r="S10189" s="3"/>
      <c r="T10189" s="3"/>
      <c r="U10189" s="3"/>
      <c r="V10189" s="3"/>
      <c r="W10189" s="3"/>
      <c r="X10189" s="3"/>
      <c r="Y10189" s="3"/>
      <c r="Z10189" s="1"/>
      <c r="AA10189" s="1" t="s">
        <v>16</v>
      </c>
      <c r="AB10189" s="3" t="s">
        <v>12</v>
      </c>
      <c r="AC10189" s="23" t="s">
        <v>37802</v>
      </c>
      <c r="AD10189" s="23" t="s">
        <v>47040</v>
      </c>
      <c r="AE10189" t="s">
        <v>35410</v>
      </c>
    </row>
    <row r="10190" spans="1:31" ht="14.25" customHeight="1">
      <c r="A10190" s="1">
        <v>10189</v>
      </c>
      <c r="B10190" s="1" t="s">
        <v>10396</v>
      </c>
      <c r="C10190" s="1" t="s">
        <v>10646</v>
      </c>
      <c r="D10190" s="1" t="s">
        <v>386</v>
      </c>
      <c r="E10190" s="1" t="s">
        <v>11149</v>
      </c>
      <c r="F10190" s="1" t="s">
        <v>26022</v>
      </c>
      <c r="G10190" s="14">
        <v>919499906</v>
      </c>
      <c r="H10190" s="1" t="s">
        <v>20</v>
      </c>
      <c r="I10190" s="1" t="s">
        <v>9</v>
      </c>
      <c r="J10190" s="1" t="s">
        <v>70</v>
      </c>
      <c r="K10190" s="3" t="s">
        <v>42</v>
      </c>
      <c r="L10190" s="1" t="s">
        <v>70</v>
      </c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1"/>
      <c r="AA10190" s="1" t="s">
        <v>16</v>
      </c>
      <c r="AB10190" s="3" t="s">
        <v>12</v>
      </c>
      <c r="AC10190" s="23" t="s">
        <v>37802</v>
      </c>
      <c r="AD10190" s="23" t="s">
        <v>47041</v>
      </c>
      <c r="AE10190" t="s">
        <v>35394</v>
      </c>
    </row>
    <row r="10191" spans="1:31" ht="14.25" customHeight="1">
      <c r="A10191" s="1">
        <v>10190</v>
      </c>
      <c r="B10191" s="1" t="s">
        <v>10396</v>
      </c>
      <c r="C10191" s="22" t="s">
        <v>37778</v>
      </c>
      <c r="D10191" s="1" t="s">
        <v>36045</v>
      </c>
      <c r="E10191" s="1" t="s">
        <v>328</v>
      </c>
      <c r="F10191" s="1" t="s">
        <v>26027</v>
      </c>
      <c r="G10191" s="14">
        <v>9194449994</v>
      </c>
      <c r="H10191" s="1" t="s">
        <v>20</v>
      </c>
      <c r="I10191" s="1" t="s">
        <v>33</v>
      </c>
      <c r="J10191" s="1" t="s">
        <v>70</v>
      </c>
      <c r="K10191" s="3" t="s">
        <v>42</v>
      </c>
      <c r="L10191" s="1" t="s">
        <v>70</v>
      </c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1"/>
      <c r="AA10191" s="1" t="s">
        <v>16</v>
      </c>
      <c r="AB10191" s="3" t="s">
        <v>12</v>
      </c>
      <c r="AC10191" s="23" t="s">
        <v>37802</v>
      </c>
      <c r="AD10191" s="23" t="s">
        <v>47042</v>
      </c>
      <c r="AE10191" t="s">
        <v>35399</v>
      </c>
    </row>
    <row r="10192" spans="1:31" ht="14.25" customHeight="1">
      <c r="A10192" s="1">
        <v>10191</v>
      </c>
      <c r="B10192" s="1" t="s">
        <v>10396</v>
      </c>
      <c r="C10192" s="22" t="s">
        <v>37778</v>
      </c>
      <c r="D10192" s="1" t="s">
        <v>36046</v>
      </c>
      <c r="E10192" s="1" t="s">
        <v>40</v>
      </c>
      <c r="F10192" s="1" t="s">
        <v>32257</v>
      </c>
      <c r="G10192" s="14">
        <v>919444600490</v>
      </c>
      <c r="H10192" s="1" t="s">
        <v>20</v>
      </c>
      <c r="I10192" s="1" t="s">
        <v>9</v>
      </c>
      <c r="J10192" s="1" t="s">
        <v>70</v>
      </c>
      <c r="K10192" s="3" t="s">
        <v>42</v>
      </c>
      <c r="L10192" s="1" t="s">
        <v>70</v>
      </c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1"/>
      <c r="AA10192" s="1" t="s">
        <v>16</v>
      </c>
      <c r="AB10192" s="3" t="s">
        <v>12</v>
      </c>
      <c r="AC10192" s="23" t="s">
        <v>37802</v>
      </c>
      <c r="AD10192" s="23" t="s">
        <v>47043</v>
      </c>
      <c r="AE10192" t="s">
        <v>35410</v>
      </c>
    </row>
    <row r="10193" spans="1:31" ht="14.25" customHeight="1">
      <c r="A10193" s="1">
        <v>10192</v>
      </c>
      <c r="B10193" s="9" t="s">
        <v>6</v>
      </c>
      <c r="C10193" s="1" t="s">
        <v>10667</v>
      </c>
      <c r="D10193" s="1" t="s">
        <v>636</v>
      </c>
      <c r="E10193" s="1" t="s">
        <v>328</v>
      </c>
      <c r="F10193" s="1" t="s">
        <v>26036</v>
      </c>
      <c r="G10193" s="14">
        <v>91966460961</v>
      </c>
      <c r="H10193" s="1" t="s">
        <v>37</v>
      </c>
      <c r="I10193" s="1" t="s">
        <v>107</v>
      </c>
      <c r="J10193" s="1" t="s">
        <v>70</v>
      </c>
      <c r="K10193" s="3" t="s">
        <v>42</v>
      </c>
      <c r="L10193" s="1" t="s">
        <v>70</v>
      </c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1"/>
      <c r="AA10193" s="1" t="s">
        <v>16</v>
      </c>
      <c r="AB10193" s="3" t="s">
        <v>12</v>
      </c>
      <c r="AC10193" s="23" t="s">
        <v>37802</v>
      </c>
      <c r="AD10193" s="23" t="s">
        <v>47044</v>
      </c>
      <c r="AE10193" t="s">
        <v>35394</v>
      </c>
    </row>
    <row r="10194" spans="1:31" ht="14.25" customHeight="1">
      <c r="A10194" s="1">
        <v>10193</v>
      </c>
      <c r="B10194" s="9" t="s">
        <v>6</v>
      </c>
      <c r="C10194" s="1" t="s">
        <v>10676</v>
      </c>
      <c r="D10194" s="1" t="s">
        <v>1302</v>
      </c>
      <c r="E10194" s="1" t="s">
        <v>1725</v>
      </c>
      <c r="F10194" s="1" t="s">
        <v>26040</v>
      </c>
      <c r="G10194" s="14">
        <v>919446964406</v>
      </c>
      <c r="H10194" s="1" t="s">
        <v>20</v>
      </c>
      <c r="I10194" s="1" t="s">
        <v>41</v>
      </c>
      <c r="J10194" s="1" t="s">
        <v>70</v>
      </c>
      <c r="K10194" s="3" t="s">
        <v>42</v>
      </c>
      <c r="L10194" s="1" t="s">
        <v>70</v>
      </c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1"/>
      <c r="AA10194" s="1" t="s">
        <v>16</v>
      </c>
      <c r="AB10194" s="3" t="s">
        <v>12</v>
      </c>
      <c r="AC10194" s="23" t="s">
        <v>37802</v>
      </c>
      <c r="AD10194" s="23" t="s">
        <v>47045</v>
      </c>
      <c r="AE10194" t="s">
        <v>35399</v>
      </c>
    </row>
    <row r="10195" spans="1:31" ht="14.25" customHeight="1">
      <c r="A10195" s="1">
        <v>10194</v>
      </c>
      <c r="B10195" s="1" t="s">
        <v>10396</v>
      </c>
      <c r="C10195" s="22" t="s">
        <v>37778</v>
      </c>
      <c r="D10195" s="1" t="s">
        <v>386</v>
      </c>
      <c r="E10195" s="1" t="s">
        <v>11093</v>
      </c>
      <c r="F10195" s="1" t="s">
        <v>26050</v>
      </c>
      <c r="G10195" s="14">
        <v>919610409494</v>
      </c>
      <c r="H10195" s="1" t="s">
        <v>20</v>
      </c>
      <c r="I10195" s="1" t="s">
        <v>62</v>
      </c>
      <c r="J10195" s="1" t="s">
        <v>70</v>
      </c>
      <c r="K10195" s="3" t="s">
        <v>42</v>
      </c>
      <c r="L10195" s="1" t="s">
        <v>70</v>
      </c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1"/>
      <c r="AA10195" s="1" t="s">
        <v>16</v>
      </c>
      <c r="AB10195" s="3" t="s">
        <v>12</v>
      </c>
      <c r="AC10195" s="23" t="s">
        <v>37802</v>
      </c>
      <c r="AD10195" s="23" t="s">
        <v>43815</v>
      </c>
      <c r="AE10195" t="s">
        <v>35394</v>
      </c>
    </row>
    <row r="10196" spans="1:31" ht="14.25" customHeight="1">
      <c r="A10196" s="1">
        <v>10195</v>
      </c>
      <c r="B10196" s="1" t="s">
        <v>10396</v>
      </c>
      <c r="C10196" s="22" t="s">
        <v>37778</v>
      </c>
      <c r="D10196" s="1" t="s">
        <v>2505</v>
      </c>
      <c r="E10196" s="1" t="s">
        <v>8287</v>
      </c>
      <c r="F10196" s="1" t="s">
        <v>26052</v>
      </c>
      <c r="G10196" s="14">
        <v>91914994941</v>
      </c>
      <c r="H10196" s="1" t="s">
        <v>20</v>
      </c>
      <c r="I10196" s="1" t="s">
        <v>41</v>
      </c>
      <c r="J10196" s="1" t="s">
        <v>70</v>
      </c>
      <c r="K10196" s="3" t="s">
        <v>42</v>
      </c>
      <c r="L10196" s="1" t="s">
        <v>70</v>
      </c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1"/>
      <c r="AA10196" s="1" t="s">
        <v>16</v>
      </c>
      <c r="AB10196" s="3" t="s">
        <v>12</v>
      </c>
      <c r="AC10196" s="23" t="s">
        <v>37802</v>
      </c>
      <c r="AD10196" s="23" t="s">
        <v>39757</v>
      </c>
      <c r="AE10196" t="s">
        <v>35410</v>
      </c>
    </row>
    <row r="10197" spans="1:31" ht="14.25" customHeight="1">
      <c r="A10197" s="1">
        <v>10196</v>
      </c>
      <c r="B10197" s="1" t="s">
        <v>10396</v>
      </c>
      <c r="C10197" s="22" t="s">
        <v>37778</v>
      </c>
      <c r="D10197" s="1" t="s">
        <v>3562</v>
      </c>
      <c r="E10197" s="1" t="s">
        <v>87</v>
      </c>
      <c r="F10197" s="1" t="s">
        <v>34403</v>
      </c>
      <c r="G10197" s="14">
        <v>919106669944</v>
      </c>
      <c r="H10197" s="1" t="s">
        <v>8</v>
      </c>
      <c r="I10197" s="1" t="s">
        <v>41</v>
      </c>
      <c r="J10197" s="1" t="s">
        <v>70</v>
      </c>
      <c r="K10197" s="3" t="s">
        <v>42</v>
      </c>
      <c r="L10197" s="1" t="s">
        <v>70</v>
      </c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1"/>
      <c r="AA10197" s="1" t="s">
        <v>16</v>
      </c>
      <c r="AB10197" s="3" t="s">
        <v>12</v>
      </c>
      <c r="AC10197" s="23" t="s">
        <v>37802</v>
      </c>
      <c r="AD10197" s="23" t="s">
        <v>47046</v>
      </c>
      <c r="AE10197" t="s">
        <v>35409</v>
      </c>
    </row>
    <row r="10198" spans="1:31" ht="14.25" customHeight="1">
      <c r="A10198" s="1">
        <v>10197</v>
      </c>
      <c r="B10198" s="1" t="s">
        <v>10396</v>
      </c>
      <c r="C10198" s="22" t="s">
        <v>37778</v>
      </c>
      <c r="D10198" s="1" t="s">
        <v>2402</v>
      </c>
      <c r="E10198" s="1" t="s">
        <v>139</v>
      </c>
      <c r="F10198" s="1" t="s">
        <v>10717</v>
      </c>
      <c r="G10198" s="14">
        <v>919446064419</v>
      </c>
      <c r="H10198" s="1" t="s">
        <v>8</v>
      </c>
      <c r="I10198" s="1" t="s">
        <v>9</v>
      </c>
      <c r="J10198" s="1" t="s">
        <v>70</v>
      </c>
      <c r="K10198" s="3" t="s">
        <v>42</v>
      </c>
      <c r="L10198" s="1" t="s">
        <v>70</v>
      </c>
      <c r="M10198" s="3" t="s">
        <v>27</v>
      </c>
      <c r="N10198" s="3" t="s">
        <v>70</v>
      </c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1"/>
      <c r="AA10198" s="1" t="s">
        <v>16</v>
      </c>
      <c r="AB10198" s="3" t="s">
        <v>12</v>
      </c>
      <c r="AC10198" s="23" t="s">
        <v>37802</v>
      </c>
      <c r="AD10198" s="23" t="s">
        <v>47047</v>
      </c>
      <c r="AE10198" t="s">
        <v>35409</v>
      </c>
    </row>
    <row r="10199" spans="1:31" ht="14.25" customHeight="1">
      <c r="A10199" s="1">
        <v>10198</v>
      </c>
      <c r="B10199" s="1" t="s">
        <v>10396</v>
      </c>
      <c r="C10199" s="22" t="s">
        <v>37778</v>
      </c>
      <c r="D10199" s="1" t="s">
        <v>1015</v>
      </c>
      <c r="E10199" s="1" t="s">
        <v>1180</v>
      </c>
      <c r="F10199" s="1" t="s">
        <v>26062</v>
      </c>
      <c r="G10199" s="14">
        <v>91990996409</v>
      </c>
      <c r="H10199" s="1" t="s">
        <v>20</v>
      </c>
      <c r="I10199" s="1" t="s">
        <v>41</v>
      </c>
      <c r="J10199" s="1" t="s">
        <v>70</v>
      </c>
      <c r="K10199" s="3" t="s">
        <v>42</v>
      </c>
      <c r="L10199" s="1" t="s">
        <v>70</v>
      </c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1"/>
      <c r="AA10199" s="1" t="s">
        <v>16</v>
      </c>
      <c r="AB10199" s="3" t="s">
        <v>12</v>
      </c>
      <c r="AC10199" s="23" t="s">
        <v>37802</v>
      </c>
      <c r="AD10199" s="23" t="s">
        <v>47048</v>
      </c>
      <c r="AE10199" t="s">
        <v>35409</v>
      </c>
    </row>
    <row r="10200" spans="1:31" ht="14.25" customHeight="1">
      <c r="A10200" s="1">
        <v>10199</v>
      </c>
      <c r="B10200" s="1" t="s">
        <v>10396</v>
      </c>
      <c r="C10200" s="22" t="s">
        <v>37778</v>
      </c>
      <c r="D10200" s="1" t="s">
        <v>557</v>
      </c>
      <c r="E10200" s="1" t="s">
        <v>15996</v>
      </c>
      <c r="F10200" s="1" t="s">
        <v>10723</v>
      </c>
      <c r="G10200" s="14">
        <v>919444494440</v>
      </c>
      <c r="H10200" s="1" t="s">
        <v>8</v>
      </c>
      <c r="I10200" s="1" t="s">
        <v>41</v>
      </c>
      <c r="J10200" s="1" t="s">
        <v>70</v>
      </c>
      <c r="K10200" s="3" t="s">
        <v>17</v>
      </c>
      <c r="L10200" s="1" t="s">
        <v>70</v>
      </c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1"/>
      <c r="AA10200" s="1" t="s">
        <v>11</v>
      </c>
      <c r="AB10200" s="3" t="s">
        <v>13</v>
      </c>
      <c r="AC10200" s="23" t="s">
        <v>37802</v>
      </c>
      <c r="AD10200" s="23" t="s">
        <v>46239</v>
      </c>
      <c r="AE10200" t="s">
        <v>35409</v>
      </c>
    </row>
    <row r="10201" spans="1:31" ht="14.25" customHeight="1">
      <c r="A10201" s="1">
        <v>10200</v>
      </c>
      <c r="B10201" s="1" t="s">
        <v>10396</v>
      </c>
      <c r="C10201" s="22" t="s">
        <v>37778</v>
      </c>
      <c r="D10201" s="1" t="s">
        <v>1250</v>
      </c>
      <c r="E10201" s="1" t="s">
        <v>328</v>
      </c>
      <c r="F10201" s="1" t="s">
        <v>26068</v>
      </c>
      <c r="G10201" s="14">
        <v>91949446416</v>
      </c>
      <c r="H10201" s="1" t="s">
        <v>8</v>
      </c>
      <c r="I10201" s="1" t="s">
        <v>9</v>
      </c>
      <c r="J10201" s="1" t="s">
        <v>70</v>
      </c>
      <c r="K10201" s="3" t="s">
        <v>17</v>
      </c>
      <c r="L10201" s="1" t="s">
        <v>70</v>
      </c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1"/>
      <c r="AA10201" s="1" t="s">
        <v>11</v>
      </c>
      <c r="AB10201" s="3" t="s">
        <v>56</v>
      </c>
      <c r="AC10201" s="23" t="s">
        <v>37802</v>
      </c>
      <c r="AD10201" s="23" t="s">
        <v>47049</v>
      </c>
      <c r="AE10201" t="s">
        <v>35409</v>
      </c>
    </row>
    <row r="10202" spans="1:31" ht="14.25" customHeight="1">
      <c r="A10202" s="1">
        <v>10201</v>
      </c>
      <c r="B10202" s="1" t="s">
        <v>10396</v>
      </c>
      <c r="C10202" s="22" t="s">
        <v>37778</v>
      </c>
      <c r="D10202" s="1" t="s">
        <v>536</v>
      </c>
      <c r="E10202" s="1" t="s">
        <v>40</v>
      </c>
      <c r="F10202" s="1" t="s">
        <v>26071</v>
      </c>
      <c r="G10202" s="14">
        <v>91944649491</v>
      </c>
      <c r="H10202" s="1" t="s">
        <v>15</v>
      </c>
      <c r="I10202" s="1" t="s">
        <v>33</v>
      </c>
      <c r="J10202" s="1" t="s">
        <v>70</v>
      </c>
      <c r="K10202" s="3" t="s">
        <v>17</v>
      </c>
      <c r="L10202" s="1" t="s">
        <v>70</v>
      </c>
      <c r="M10202" s="4" t="s">
        <v>42</v>
      </c>
      <c r="N10202" s="3" t="s">
        <v>70</v>
      </c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1"/>
      <c r="AA10202" s="1" t="s">
        <v>16</v>
      </c>
      <c r="AB10202" s="3" t="s">
        <v>12</v>
      </c>
      <c r="AC10202" s="23" t="s">
        <v>37802</v>
      </c>
      <c r="AD10202" s="23" t="s">
        <v>47050</v>
      </c>
      <c r="AE10202" t="s">
        <v>35399</v>
      </c>
    </row>
    <row r="10203" spans="1:31" ht="14.25" customHeight="1">
      <c r="A10203" s="1">
        <v>10202</v>
      </c>
      <c r="B10203" s="1" t="s">
        <v>10396</v>
      </c>
      <c r="C10203" s="22" t="s">
        <v>37778</v>
      </c>
      <c r="D10203" s="1" t="s">
        <v>1952</v>
      </c>
      <c r="E10203" s="1" t="s">
        <v>1797</v>
      </c>
      <c r="F10203" s="1" t="s">
        <v>32266</v>
      </c>
      <c r="G10203" s="14">
        <v>919664664</v>
      </c>
      <c r="H10203" s="1" t="s">
        <v>20</v>
      </c>
      <c r="I10203" s="1" t="s">
        <v>9</v>
      </c>
      <c r="J10203" s="1" t="s">
        <v>70</v>
      </c>
      <c r="K10203" s="3" t="s">
        <v>42</v>
      </c>
      <c r="L10203" s="1" t="s">
        <v>70</v>
      </c>
      <c r="M10203" s="3" t="s">
        <v>27</v>
      </c>
      <c r="N10203" s="3" t="s">
        <v>70</v>
      </c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1"/>
      <c r="AA10203" s="1" t="s">
        <v>16</v>
      </c>
      <c r="AB10203" s="3" t="s">
        <v>12</v>
      </c>
      <c r="AC10203" s="23" t="s">
        <v>37802</v>
      </c>
      <c r="AD10203" s="23" t="s">
        <v>47051</v>
      </c>
      <c r="AE10203" t="s">
        <v>35409</v>
      </c>
    </row>
    <row r="10204" spans="1:31" ht="14.25" customHeight="1">
      <c r="A10204" s="1">
        <v>10203</v>
      </c>
      <c r="B10204" s="1" t="s">
        <v>10396</v>
      </c>
      <c r="C10204" s="22" t="s">
        <v>37778</v>
      </c>
      <c r="D10204" s="1" t="s">
        <v>286</v>
      </c>
      <c r="E10204" s="1" t="s">
        <v>40</v>
      </c>
      <c r="F10204" s="1" t="s">
        <v>26084</v>
      </c>
      <c r="G10204" s="14">
        <v>919446060499</v>
      </c>
      <c r="H10204" s="1" t="s">
        <v>8</v>
      </c>
      <c r="I10204" s="1" t="s">
        <v>9</v>
      </c>
      <c r="J10204" s="1" t="s">
        <v>70</v>
      </c>
      <c r="K10204" s="3" t="s">
        <v>17</v>
      </c>
      <c r="L10204" s="1" t="s">
        <v>70</v>
      </c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1"/>
      <c r="AA10204" s="1" t="s">
        <v>11</v>
      </c>
      <c r="AB10204" s="3" t="s">
        <v>13</v>
      </c>
      <c r="AC10204" s="23" t="s">
        <v>37802</v>
      </c>
      <c r="AD10204" s="23" t="s">
        <v>44259</v>
      </c>
      <c r="AE10204" t="s">
        <v>35399</v>
      </c>
    </row>
    <row r="10205" spans="1:31" ht="14.25" customHeight="1">
      <c r="A10205" s="1">
        <v>10204</v>
      </c>
      <c r="B10205" s="9" t="s">
        <v>6</v>
      </c>
      <c r="C10205" s="1" t="s">
        <v>10757</v>
      </c>
      <c r="D10205" s="1" t="s">
        <v>359</v>
      </c>
      <c r="E10205" s="1" t="s">
        <v>3591</v>
      </c>
      <c r="F10205" s="1" t="s">
        <v>26086</v>
      </c>
      <c r="G10205" s="14">
        <v>919946111444</v>
      </c>
      <c r="H10205" s="1" t="s">
        <v>15</v>
      </c>
      <c r="I10205" s="1" t="s">
        <v>41</v>
      </c>
      <c r="J10205" s="1" t="s">
        <v>70</v>
      </c>
      <c r="K10205" s="3" t="s">
        <v>42</v>
      </c>
      <c r="L10205" s="1" t="s">
        <v>70</v>
      </c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1"/>
      <c r="AA10205" s="1" t="s">
        <v>16</v>
      </c>
      <c r="AB10205" s="3" t="s">
        <v>12</v>
      </c>
      <c r="AC10205" s="23" t="s">
        <v>37802</v>
      </c>
      <c r="AD10205" s="23" t="s">
        <v>47052</v>
      </c>
      <c r="AE10205" t="s">
        <v>35399</v>
      </c>
    </row>
    <row r="10206" spans="1:31" ht="14.25" customHeight="1">
      <c r="A10206" s="1">
        <v>10205</v>
      </c>
      <c r="B10206" s="9" t="s">
        <v>6</v>
      </c>
      <c r="C10206" s="1" t="s">
        <v>10758</v>
      </c>
      <c r="D10206" s="1" t="s">
        <v>10759</v>
      </c>
      <c r="E10206" s="1" t="s">
        <v>40</v>
      </c>
      <c r="F10206" s="1" t="s">
        <v>26087</v>
      </c>
      <c r="G10206" s="14">
        <v>9199190166</v>
      </c>
      <c r="H10206" s="1" t="s">
        <v>20</v>
      </c>
      <c r="I10206" s="1" t="s">
        <v>62</v>
      </c>
      <c r="J10206" s="1" t="s">
        <v>70</v>
      </c>
      <c r="K10206" s="3" t="s">
        <v>42</v>
      </c>
      <c r="L10206" s="1" t="s">
        <v>70</v>
      </c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1"/>
      <c r="AA10206" s="1" t="s">
        <v>16</v>
      </c>
      <c r="AB10206" s="3" t="s">
        <v>12</v>
      </c>
      <c r="AC10206" s="23" t="s">
        <v>37802</v>
      </c>
      <c r="AD10206" s="23" t="s">
        <v>47053</v>
      </c>
      <c r="AE10206" t="s">
        <v>35394</v>
      </c>
    </row>
    <row r="10207" spans="1:31" ht="14.25" customHeight="1">
      <c r="A10207" s="1">
        <v>10206</v>
      </c>
      <c r="B10207" s="1" t="s">
        <v>10396</v>
      </c>
      <c r="C10207" s="1" t="s">
        <v>10764</v>
      </c>
      <c r="D10207" s="1" t="s">
        <v>36047</v>
      </c>
      <c r="E10207" s="1" t="s">
        <v>7900</v>
      </c>
      <c r="F10207" s="1" t="s">
        <v>34406</v>
      </c>
      <c r="G10207" s="14">
        <v>919919666444</v>
      </c>
      <c r="H10207" s="1" t="s">
        <v>8</v>
      </c>
      <c r="I10207" s="1" t="s">
        <v>41</v>
      </c>
      <c r="J10207" s="1" t="s">
        <v>70</v>
      </c>
      <c r="K10207" s="3" t="s">
        <v>17</v>
      </c>
      <c r="L10207" s="1" t="s">
        <v>70</v>
      </c>
      <c r="M10207" s="4" t="s">
        <v>42</v>
      </c>
      <c r="N10207" s="3" t="s">
        <v>70</v>
      </c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1"/>
      <c r="AA10207" s="1" t="s">
        <v>16</v>
      </c>
      <c r="AB10207" s="3" t="s">
        <v>12</v>
      </c>
      <c r="AC10207" s="23" t="s">
        <v>37802</v>
      </c>
      <c r="AD10207" s="23" t="s">
        <v>47054</v>
      </c>
      <c r="AE10207" t="s">
        <v>35410</v>
      </c>
    </row>
    <row r="10208" spans="1:31" ht="14.25" customHeight="1">
      <c r="A10208" s="1">
        <v>10207</v>
      </c>
      <c r="B10208" s="1" t="s">
        <v>10396</v>
      </c>
      <c r="C10208" s="22" t="s">
        <v>37778</v>
      </c>
      <c r="D10208" s="1" t="s">
        <v>36048</v>
      </c>
      <c r="E10208" s="1" t="s">
        <v>84</v>
      </c>
      <c r="F10208" s="1" t="s">
        <v>26092</v>
      </c>
      <c r="G10208" s="14">
        <v>91944499146</v>
      </c>
      <c r="H10208" s="1" t="s">
        <v>20</v>
      </c>
      <c r="I10208" s="1" t="s">
        <v>33</v>
      </c>
      <c r="J10208" s="1" t="s">
        <v>70</v>
      </c>
      <c r="K10208" s="3" t="s">
        <v>42</v>
      </c>
      <c r="L10208" s="1" t="s">
        <v>70</v>
      </c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1"/>
      <c r="AA10208" s="1" t="s">
        <v>16</v>
      </c>
      <c r="AB10208" s="3" t="s">
        <v>12</v>
      </c>
      <c r="AC10208" s="23" t="s">
        <v>37802</v>
      </c>
      <c r="AD10208" s="23" t="s">
        <v>47055</v>
      </c>
      <c r="AE10208" t="s">
        <v>35410</v>
      </c>
    </row>
    <row r="10209" spans="1:31" ht="14.25" customHeight="1">
      <c r="A10209" s="1">
        <v>10208</v>
      </c>
      <c r="B10209" s="1" t="s">
        <v>10396</v>
      </c>
      <c r="C10209" s="22" t="s">
        <v>37778</v>
      </c>
      <c r="D10209" s="1" t="s">
        <v>35545</v>
      </c>
      <c r="E10209" s="1" t="s">
        <v>139</v>
      </c>
      <c r="F10209" s="1" t="s">
        <v>26093</v>
      </c>
      <c r="G10209" s="14">
        <v>919149464</v>
      </c>
      <c r="H10209" s="1" t="s">
        <v>20</v>
      </c>
      <c r="I10209" s="1" t="s">
        <v>62</v>
      </c>
      <c r="J10209" s="1" t="s">
        <v>70</v>
      </c>
      <c r="K10209" s="3" t="s">
        <v>42</v>
      </c>
      <c r="L10209" s="1" t="s">
        <v>70</v>
      </c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1"/>
      <c r="AA10209" s="1" t="s">
        <v>16</v>
      </c>
      <c r="AB10209" s="3" t="s">
        <v>12</v>
      </c>
      <c r="AC10209" s="23" t="s">
        <v>37802</v>
      </c>
      <c r="AD10209" s="23" t="s">
        <v>47056</v>
      </c>
      <c r="AE10209" t="s">
        <v>35410</v>
      </c>
    </row>
    <row r="10210" spans="1:31" ht="14.25" customHeight="1">
      <c r="A10210" s="1">
        <v>10209</v>
      </c>
      <c r="B10210" s="1" t="s">
        <v>10396</v>
      </c>
      <c r="C10210" s="22" t="s">
        <v>37778</v>
      </c>
      <c r="D10210" s="1" t="s">
        <v>1015</v>
      </c>
      <c r="E10210" s="1" t="s">
        <v>40</v>
      </c>
      <c r="F10210" s="1" t="s">
        <v>26094</v>
      </c>
      <c r="G10210" s="14">
        <v>91949469491</v>
      </c>
      <c r="H10210" s="1" t="s">
        <v>8</v>
      </c>
      <c r="I10210" s="1" t="s">
        <v>9</v>
      </c>
      <c r="J10210" s="1" t="s">
        <v>70</v>
      </c>
      <c r="K10210" s="3" t="s">
        <v>171</v>
      </c>
      <c r="L10210" s="1" t="s">
        <v>70</v>
      </c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1"/>
      <c r="AA10210" s="1" t="s">
        <v>16</v>
      </c>
      <c r="AB10210" s="3" t="s">
        <v>12</v>
      </c>
      <c r="AC10210" s="23" t="s">
        <v>37802</v>
      </c>
      <c r="AD10210" s="23" t="s">
        <v>47057</v>
      </c>
      <c r="AE10210" t="s">
        <v>35409</v>
      </c>
    </row>
    <row r="10211" spans="1:31" ht="14.25" customHeight="1">
      <c r="A10211" s="1">
        <v>10210</v>
      </c>
      <c r="B10211" s="1" t="s">
        <v>10396</v>
      </c>
      <c r="C10211" s="1" t="s">
        <v>10776</v>
      </c>
      <c r="D10211" s="1" t="s">
        <v>2402</v>
      </c>
      <c r="E10211" s="1" t="s">
        <v>10854</v>
      </c>
      <c r="F10211" s="1" t="s">
        <v>32268</v>
      </c>
      <c r="G10211" s="14">
        <v>916640409</v>
      </c>
      <c r="H10211" s="1" t="s">
        <v>37</v>
      </c>
      <c r="I10211" s="1" t="s">
        <v>9</v>
      </c>
      <c r="J10211" s="1" t="s">
        <v>70</v>
      </c>
      <c r="K10211" s="3" t="s">
        <v>42</v>
      </c>
      <c r="L10211" s="1" t="s">
        <v>70</v>
      </c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1"/>
      <c r="AA10211" s="1" t="s">
        <v>16</v>
      </c>
      <c r="AB10211" s="3" t="s">
        <v>12</v>
      </c>
      <c r="AC10211" s="23" t="s">
        <v>37802</v>
      </c>
      <c r="AD10211" s="23" t="s">
        <v>47058</v>
      </c>
      <c r="AE10211" t="s">
        <v>35394</v>
      </c>
    </row>
    <row r="10212" spans="1:31" ht="14.25" customHeight="1">
      <c r="A10212" s="1">
        <v>10211</v>
      </c>
      <c r="B10212" s="1" t="s">
        <v>10396</v>
      </c>
      <c r="C10212" s="22" t="s">
        <v>37778</v>
      </c>
      <c r="D10212" s="1" t="s">
        <v>386</v>
      </c>
      <c r="E10212" s="1" t="s">
        <v>1909</v>
      </c>
      <c r="F10212" s="1" t="s">
        <v>26101</v>
      </c>
      <c r="G10212" s="14">
        <v>919446464444</v>
      </c>
      <c r="H10212" s="1" t="s">
        <v>20</v>
      </c>
      <c r="I10212" s="1" t="s">
        <v>9</v>
      </c>
      <c r="J10212" s="1" t="s">
        <v>70</v>
      </c>
      <c r="K10212" s="3" t="s">
        <v>42</v>
      </c>
      <c r="L10212" s="1" t="s">
        <v>70</v>
      </c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1"/>
      <c r="AA10212" s="1" t="s">
        <v>16</v>
      </c>
      <c r="AB10212" s="3" t="s">
        <v>12</v>
      </c>
      <c r="AC10212" s="23" t="s">
        <v>37802</v>
      </c>
      <c r="AD10212" s="23" t="s">
        <v>47059</v>
      </c>
      <c r="AE10212" t="s">
        <v>35409</v>
      </c>
    </row>
    <row r="10213" spans="1:31" ht="14.25" customHeight="1">
      <c r="A10213" s="1">
        <v>10212</v>
      </c>
      <c r="B10213" s="1" t="s">
        <v>10396</v>
      </c>
      <c r="C10213" s="22" t="s">
        <v>37778</v>
      </c>
      <c r="D10213" s="1" t="s">
        <v>36049</v>
      </c>
      <c r="E10213" s="1" t="s">
        <v>558</v>
      </c>
      <c r="F10213" s="1" t="s">
        <v>26103</v>
      </c>
      <c r="G10213" s="14">
        <v>91969640044</v>
      </c>
      <c r="H10213" s="1" t="s">
        <v>20</v>
      </c>
      <c r="I10213" s="1" t="s">
        <v>9</v>
      </c>
      <c r="J10213" s="1" t="s">
        <v>70</v>
      </c>
      <c r="K10213" s="3" t="s">
        <v>42</v>
      </c>
      <c r="L10213" s="1" t="s">
        <v>70</v>
      </c>
      <c r="M10213" s="3" t="s">
        <v>27</v>
      </c>
      <c r="N10213" s="3" t="s">
        <v>70</v>
      </c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1"/>
      <c r="AA10213" s="1" t="s">
        <v>16</v>
      </c>
      <c r="AB10213" s="3" t="s">
        <v>12</v>
      </c>
      <c r="AC10213" s="23" t="s">
        <v>37802</v>
      </c>
      <c r="AD10213" s="23" t="s">
        <v>47060</v>
      </c>
      <c r="AE10213" t="s">
        <v>35409</v>
      </c>
    </row>
    <row r="10214" spans="1:31" ht="14.25" customHeight="1">
      <c r="A10214" s="1">
        <v>10213</v>
      </c>
      <c r="B10214" s="1" t="s">
        <v>10396</v>
      </c>
      <c r="C10214" s="22" t="s">
        <v>37778</v>
      </c>
      <c r="D10214" s="1" t="s">
        <v>10556</v>
      </c>
      <c r="E10214" s="1" t="s">
        <v>447</v>
      </c>
      <c r="F10214" s="1" t="s">
        <v>34411</v>
      </c>
      <c r="G10214" s="14">
        <v>919446440944</v>
      </c>
      <c r="H10214" s="1" t="s">
        <v>20</v>
      </c>
      <c r="I10214" s="1" t="s">
        <v>9</v>
      </c>
      <c r="J10214" s="1" t="s">
        <v>70</v>
      </c>
      <c r="K10214" s="3" t="s">
        <v>17</v>
      </c>
      <c r="L10214" s="1" t="s">
        <v>70</v>
      </c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1"/>
      <c r="AA10214" s="1" t="s">
        <v>11</v>
      </c>
      <c r="AB10214" s="3" t="s">
        <v>56</v>
      </c>
      <c r="AC10214" s="23" t="s">
        <v>37802</v>
      </c>
      <c r="AD10214" s="23" t="s">
        <v>47061</v>
      </c>
      <c r="AE10214" t="s">
        <v>35410</v>
      </c>
    </row>
    <row r="10215" spans="1:31" ht="14.25" customHeight="1">
      <c r="A10215" s="1">
        <v>10214</v>
      </c>
      <c r="B10215" s="1" t="s">
        <v>10396</v>
      </c>
      <c r="C10215" s="22" t="s">
        <v>37778</v>
      </c>
      <c r="D10215" s="1" t="s">
        <v>407</v>
      </c>
      <c r="E10215" s="1" t="s">
        <v>328</v>
      </c>
      <c r="F10215" s="1" t="s">
        <v>26106</v>
      </c>
      <c r="G10215" s="14">
        <v>9194444466</v>
      </c>
      <c r="H10215" s="1" t="s">
        <v>8</v>
      </c>
      <c r="I10215" s="1" t="s">
        <v>9</v>
      </c>
      <c r="J10215" s="1" t="s">
        <v>70</v>
      </c>
      <c r="K10215" s="3" t="s">
        <v>17</v>
      </c>
      <c r="L10215" s="1" t="s">
        <v>70</v>
      </c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1"/>
      <c r="AA10215" s="1" t="s">
        <v>11</v>
      </c>
      <c r="AB10215" s="3" t="s">
        <v>56</v>
      </c>
      <c r="AC10215" s="23" t="s">
        <v>37802</v>
      </c>
      <c r="AD10215" s="23" t="s">
        <v>47062</v>
      </c>
      <c r="AE10215" t="s">
        <v>35410</v>
      </c>
    </row>
    <row r="10216" spans="1:31" ht="14.25" customHeight="1">
      <c r="A10216" s="1">
        <v>10215</v>
      </c>
      <c r="B10216" s="1" t="s">
        <v>10396</v>
      </c>
      <c r="C10216" s="22" t="s">
        <v>37778</v>
      </c>
      <c r="D10216" s="1" t="s">
        <v>2921</v>
      </c>
      <c r="E10216" s="1" t="s">
        <v>447</v>
      </c>
      <c r="F10216" s="1" t="s">
        <v>26107</v>
      </c>
      <c r="G10216" s="14">
        <v>91464619104</v>
      </c>
      <c r="H10216" s="1" t="s">
        <v>20</v>
      </c>
      <c r="I10216" s="1" t="s">
        <v>9</v>
      </c>
      <c r="J10216" s="1" t="s">
        <v>70</v>
      </c>
      <c r="K10216" s="3" t="s">
        <v>42</v>
      </c>
      <c r="L10216" s="1" t="s">
        <v>70</v>
      </c>
      <c r="M10216" s="3" t="s">
        <v>27</v>
      </c>
      <c r="N10216" s="3" t="s">
        <v>70</v>
      </c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1"/>
      <c r="AA10216" s="1" t="s">
        <v>16</v>
      </c>
      <c r="AB10216" s="3" t="s">
        <v>12</v>
      </c>
      <c r="AC10216" s="23" t="s">
        <v>37802</v>
      </c>
      <c r="AD10216" s="23" t="s">
        <v>47063</v>
      </c>
      <c r="AE10216" t="s">
        <v>35409</v>
      </c>
    </row>
    <row r="10217" spans="1:31" ht="14.25" customHeight="1">
      <c r="A10217" s="1">
        <v>10216</v>
      </c>
      <c r="B10217" s="1" t="s">
        <v>10396</v>
      </c>
      <c r="C10217" s="22" t="s">
        <v>37778</v>
      </c>
      <c r="D10217" s="1" t="s">
        <v>1501</v>
      </c>
      <c r="E10217" s="1" t="s">
        <v>141</v>
      </c>
      <c r="F10217" s="1" t="s">
        <v>20936</v>
      </c>
      <c r="G10217" s="14">
        <v>9144000644</v>
      </c>
      <c r="H10217" s="1" t="s">
        <v>20</v>
      </c>
      <c r="I10217" s="1" t="s">
        <v>41</v>
      </c>
      <c r="J10217" s="1" t="s">
        <v>70</v>
      </c>
      <c r="K10217" s="3" t="s">
        <v>42</v>
      </c>
      <c r="L10217" s="1" t="s">
        <v>70</v>
      </c>
      <c r="M10217" s="3" t="s">
        <v>27</v>
      </c>
      <c r="N10217" s="3" t="s">
        <v>70</v>
      </c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1"/>
      <c r="AA10217" s="1" t="s">
        <v>16</v>
      </c>
      <c r="AB10217" s="3" t="s">
        <v>12</v>
      </c>
      <c r="AC10217" s="23" t="s">
        <v>37802</v>
      </c>
      <c r="AD10217" s="23" t="s">
        <v>47064</v>
      </c>
      <c r="AE10217" t="s">
        <v>35399</v>
      </c>
    </row>
    <row r="10218" spans="1:31" ht="14.25" customHeight="1">
      <c r="A10218" s="1">
        <v>10217</v>
      </c>
      <c r="B10218" s="1" t="s">
        <v>10396</v>
      </c>
      <c r="C10218" s="22" t="s">
        <v>37778</v>
      </c>
      <c r="D10218" s="1" t="s">
        <v>4774</v>
      </c>
      <c r="E10218" s="1" t="s">
        <v>37218</v>
      </c>
      <c r="F10218" s="1" t="s">
        <v>32270</v>
      </c>
      <c r="G10218" s="14">
        <v>91994606094</v>
      </c>
      <c r="H10218" s="1" t="s">
        <v>37</v>
      </c>
      <c r="I10218" s="1" t="s">
        <v>9</v>
      </c>
      <c r="J10218" s="1" t="s">
        <v>70</v>
      </c>
      <c r="K10218" s="3" t="s">
        <v>27</v>
      </c>
      <c r="L10218" s="1" t="s">
        <v>70</v>
      </c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1"/>
      <c r="AA10218" s="1" t="s">
        <v>16</v>
      </c>
      <c r="AB10218" s="3" t="s">
        <v>12</v>
      </c>
      <c r="AC10218" s="23" t="s">
        <v>37802</v>
      </c>
      <c r="AD10218" s="23" t="s">
        <v>41114</v>
      </c>
      <c r="AE10218" t="s">
        <v>35399</v>
      </c>
    </row>
    <row r="10219" spans="1:31" ht="14.25" customHeight="1">
      <c r="A10219" s="1">
        <v>10218</v>
      </c>
      <c r="B10219" s="1" t="s">
        <v>10396</v>
      </c>
      <c r="C10219" s="22" t="s">
        <v>37778</v>
      </c>
      <c r="D10219" s="1" t="s">
        <v>841</v>
      </c>
      <c r="E10219" s="1" t="s">
        <v>37219</v>
      </c>
      <c r="F10219" s="1" t="s">
        <v>26128</v>
      </c>
      <c r="G10219" s="14">
        <v>91661419</v>
      </c>
      <c r="H10219" s="1" t="s">
        <v>8</v>
      </c>
      <c r="I10219" s="1" t="s">
        <v>9</v>
      </c>
      <c r="J10219" s="1" t="s">
        <v>70</v>
      </c>
      <c r="K10219" s="3" t="s">
        <v>42</v>
      </c>
      <c r="L10219" s="1" t="s">
        <v>70</v>
      </c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1"/>
      <c r="AA10219" s="1" t="s">
        <v>16</v>
      </c>
      <c r="AB10219" s="3" t="s">
        <v>12</v>
      </c>
      <c r="AC10219" s="23" t="s">
        <v>37802</v>
      </c>
      <c r="AD10219" s="23" t="s">
        <v>47065</v>
      </c>
      <c r="AE10219" t="s">
        <v>35410</v>
      </c>
    </row>
    <row r="10220" spans="1:31" ht="14.25" customHeight="1">
      <c r="A10220" s="1">
        <v>10219</v>
      </c>
      <c r="B10220" s="9" t="s">
        <v>6</v>
      </c>
      <c r="C10220" s="1" t="s">
        <v>10852</v>
      </c>
      <c r="D10220" s="1" t="s">
        <v>39</v>
      </c>
      <c r="E10220" s="1" t="s">
        <v>139</v>
      </c>
      <c r="F10220" s="1" t="s">
        <v>26142</v>
      </c>
      <c r="G10220" s="14">
        <v>914060060</v>
      </c>
      <c r="H10220" s="1" t="s">
        <v>37</v>
      </c>
      <c r="I10220" s="1" t="s">
        <v>9</v>
      </c>
      <c r="J10220" s="1" t="s">
        <v>70</v>
      </c>
      <c r="K10220" s="3" t="s">
        <v>42</v>
      </c>
      <c r="L10220" s="1" t="s">
        <v>70</v>
      </c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1"/>
      <c r="AA10220" s="1" t="s">
        <v>16</v>
      </c>
      <c r="AB10220" s="3" t="s">
        <v>12</v>
      </c>
      <c r="AC10220" s="23" t="s">
        <v>37802</v>
      </c>
      <c r="AD10220" s="23" t="s">
        <v>47066</v>
      </c>
      <c r="AE10220" t="s">
        <v>35399</v>
      </c>
    </row>
    <row r="10221" spans="1:31" ht="14.25" customHeight="1">
      <c r="A10221" s="1">
        <v>10220</v>
      </c>
      <c r="B10221" s="9" t="s">
        <v>6</v>
      </c>
      <c r="C10221" s="1" t="s">
        <v>10856</v>
      </c>
      <c r="D10221" s="1" t="s">
        <v>1263</v>
      </c>
      <c r="E10221" s="1" t="s">
        <v>37220</v>
      </c>
      <c r="F10221" s="1" t="s">
        <v>26144</v>
      </c>
      <c r="G10221" s="14">
        <v>919446044609</v>
      </c>
      <c r="H10221" s="1" t="s">
        <v>8</v>
      </c>
      <c r="I10221" s="1" t="s">
        <v>9</v>
      </c>
      <c r="J10221" s="1" t="s">
        <v>70</v>
      </c>
      <c r="K10221" s="3" t="s">
        <v>171</v>
      </c>
      <c r="L10221" s="1" t="s">
        <v>70</v>
      </c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1"/>
      <c r="AA10221" s="1" t="s">
        <v>16</v>
      </c>
      <c r="AB10221" s="3" t="s">
        <v>12</v>
      </c>
      <c r="AC10221" s="23" t="s">
        <v>37802</v>
      </c>
      <c r="AD10221" s="23" t="s">
        <v>47067</v>
      </c>
      <c r="AE10221" t="s">
        <v>35410</v>
      </c>
    </row>
    <row r="10222" spans="1:31" ht="14.25" customHeight="1">
      <c r="A10222" s="1">
        <v>10221</v>
      </c>
      <c r="B10222" s="1" t="s">
        <v>10396</v>
      </c>
      <c r="C10222" s="22" t="s">
        <v>37778</v>
      </c>
      <c r="D10222" s="1" t="s">
        <v>151</v>
      </c>
      <c r="E10222" s="1" t="s">
        <v>37221</v>
      </c>
      <c r="F10222" s="1" t="s">
        <v>10859</v>
      </c>
      <c r="G10222" s="14">
        <v>9194699106</v>
      </c>
      <c r="H10222" s="1" t="s">
        <v>20</v>
      </c>
      <c r="I10222" s="1" t="s">
        <v>41</v>
      </c>
      <c r="J10222" s="1" t="s">
        <v>70</v>
      </c>
      <c r="K10222" s="3" t="s">
        <v>42</v>
      </c>
      <c r="L10222" s="1" t="s">
        <v>70</v>
      </c>
      <c r="M10222" s="3" t="s">
        <v>27</v>
      </c>
      <c r="N10222" s="3" t="s">
        <v>70</v>
      </c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1"/>
      <c r="AA10222" s="1" t="s">
        <v>16</v>
      </c>
      <c r="AB10222" s="3" t="s">
        <v>12</v>
      </c>
      <c r="AC10222" s="23" t="s">
        <v>37802</v>
      </c>
      <c r="AD10222" s="23" t="s">
        <v>47068</v>
      </c>
      <c r="AE10222" t="s">
        <v>35394</v>
      </c>
    </row>
    <row r="10223" spans="1:31" ht="14.25" customHeight="1">
      <c r="A10223" s="1">
        <v>10222</v>
      </c>
      <c r="B10223" s="1" t="s">
        <v>10396</v>
      </c>
      <c r="C10223" s="22" t="s">
        <v>37778</v>
      </c>
      <c r="D10223" s="1" t="s">
        <v>36050</v>
      </c>
      <c r="E10223" s="1" t="s">
        <v>487</v>
      </c>
      <c r="F10223" s="1" t="s">
        <v>26153</v>
      </c>
      <c r="G10223" s="14">
        <v>919446469666</v>
      </c>
      <c r="H10223" s="1" t="s">
        <v>20</v>
      </c>
      <c r="I10223" s="1" t="s">
        <v>41</v>
      </c>
      <c r="J10223" s="1" t="s">
        <v>70</v>
      </c>
      <c r="K10223" s="3" t="s">
        <v>42</v>
      </c>
      <c r="L10223" s="1" t="s">
        <v>70</v>
      </c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1"/>
      <c r="AA10223" s="1" t="s">
        <v>16</v>
      </c>
      <c r="AB10223" s="3" t="s">
        <v>12</v>
      </c>
      <c r="AC10223" s="23" t="s">
        <v>37802</v>
      </c>
      <c r="AD10223" s="23" t="s">
        <v>47069</v>
      </c>
      <c r="AE10223" t="s">
        <v>35399</v>
      </c>
    </row>
    <row r="10224" spans="1:31" ht="14.25" customHeight="1">
      <c r="A10224" s="1">
        <v>10223</v>
      </c>
      <c r="B10224" s="1" t="s">
        <v>10396</v>
      </c>
      <c r="C10224" s="22" t="s">
        <v>37778</v>
      </c>
      <c r="D10224" s="1" t="s">
        <v>223</v>
      </c>
      <c r="E10224" s="1" t="s">
        <v>131</v>
      </c>
      <c r="F10224" s="1" t="s">
        <v>26156</v>
      </c>
      <c r="G10224" s="14">
        <v>91949964444</v>
      </c>
      <c r="H10224" s="1" t="s">
        <v>20</v>
      </c>
      <c r="I10224" s="1" t="s">
        <v>41</v>
      </c>
      <c r="J10224" s="1" t="s">
        <v>70</v>
      </c>
      <c r="K10224" s="3" t="s">
        <v>42</v>
      </c>
      <c r="L10224" s="1" t="s">
        <v>70</v>
      </c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1"/>
      <c r="AA10224" s="1" t="s">
        <v>16</v>
      </c>
      <c r="AB10224" s="3" t="s">
        <v>12</v>
      </c>
      <c r="AC10224" s="23" t="s">
        <v>37802</v>
      </c>
      <c r="AD10224" s="23" t="s">
        <v>46110</v>
      </c>
      <c r="AE10224" t="s">
        <v>35394</v>
      </c>
    </row>
    <row r="10225" spans="1:31" ht="14.25" customHeight="1">
      <c r="A10225" s="1">
        <v>10224</v>
      </c>
      <c r="B10225" s="1" t="s">
        <v>10396</v>
      </c>
      <c r="C10225" s="22" t="s">
        <v>37778</v>
      </c>
      <c r="D10225" s="1" t="s">
        <v>10439</v>
      </c>
      <c r="E10225" s="1" t="s">
        <v>1577</v>
      </c>
      <c r="F10225" s="1" t="s">
        <v>26160</v>
      </c>
      <c r="G10225" s="14">
        <v>91909966969</v>
      </c>
      <c r="H10225" s="1" t="s">
        <v>20</v>
      </c>
      <c r="I10225" s="1" t="s">
        <v>62</v>
      </c>
      <c r="J10225" s="1" t="s">
        <v>70</v>
      </c>
      <c r="K10225" s="3" t="s">
        <v>42</v>
      </c>
      <c r="L10225" s="1" t="s">
        <v>70</v>
      </c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1"/>
      <c r="AA10225" s="1" t="s">
        <v>16</v>
      </c>
      <c r="AB10225" s="3" t="s">
        <v>12</v>
      </c>
      <c r="AC10225" s="23" t="s">
        <v>37802</v>
      </c>
      <c r="AD10225" s="23" t="s">
        <v>47070</v>
      </c>
      <c r="AE10225" t="s">
        <v>35410</v>
      </c>
    </row>
    <row r="10226" spans="1:31" ht="14.25" customHeight="1">
      <c r="A10226" s="1">
        <v>10225</v>
      </c>
      <c r="B10226" s="9" t="s">
        <v>6</v>
      </c>
      <c r="C10226" s="1" t="s">
        <v>10889</v>
      </c>
      <c r="D10226" s="1" t="s">
        <v>3531</v>
      </c>
      <c r="E10226" s="1" t="s">
        <v>40</v>
      </c>
      <c r="F10226" s="1" t="s">
        <v>26161</v>
      </c>
      <c r="G10226" s="14">
        <v>9101644101</v>
      </c>
      <c r="H10226" s="1" t="s">
        <v>8</v>
      </c>
      <c r="I10226" s="1" t="s">
        <v>41</v>
      </c>
      <c r="J10226" s="1" t="s">
        <v>70</v>
      </c>
      <c r="K10226" s="3" t="s">
        <v>42</v>
      </c>
      <c r="L10226" s="1" t="s">
        <v>70</v>
      </c>
      <c r="M10226" s="3" t="s">
        <v>178</v>
      </c>
      <c r="N10226" s="3" t="s">
        <v>70</v>
      </c>
      <c r="O10226" s="3" t="s">
        <v>171</v>
      </c>
      <c r="P10226" s="3" t="s">
        <v>70</v>
      </c>
      <c r="Q10226" s="3"/>
      <c r="R10226" s="3"/>
      <c r="S10226" s="3"/>
      <c r="T10226" s="3"/>
      <c r="U10226" s="3"/>
      <c r="V10226" s="3"/>
      <c r="W10226" s="3"/>
      <c r="X10226" s="3"/>
      <c r="Y10226" s="3"/>
      <c r="Z10226" s="1"/>
      <c r="AA10226" s="1" t="s">
        <v>16</v>
      </c>
      <c r="AB10226" s="3" t="s">
        <v>12</v>
      </c>
      <c r="AC10226" s="23" t="s">
        <v>37802</v>
      </c>
      <c r="AD10226" s="23" t="s">
        <v>47071</v>
      </c>
      <c r="AE10226" t="s">
        <v>35409</v>
      </c>
    </row>
    <row r="10227" spans="1:31" ht="14.25" customHeight="1">
      <c r="A10227" s="1">
        <v>10226</v>
      </c>
      <c r="B10227" s="1" t="s">
        <v>10396</v>
      </c>
      <c r="C10227" s="22" t="s">
        <v>37778</v>
      </c>
      <c r="D10227" s="1" t="s">
        <v>35657</v>
      </c>
      <c r="E10227" s="1" t="s">
        <v>16319</v>
      </c>
      <c r="F10227" s="1" t="s">
        <v>26170</v>
      </c>
      <c r="G10227" s="14">
        <v>91649064996</v>
      </c>
      <c r="H10227" s="1" t="s">
        <v>20</v>
      </c>
      <c r="I10227" s="1" t="s">
        <v>41</v>
      </c>
      <c r="J10227" s="1" t="s">
        <v>70</v>
      </c>
      <c r="K10227" s="3" t="s">
        <v>42</v>
      </c>
      <c r="L10227" s="1" t="s">
        <v>70</v>
      </c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1"/>
      <c r="AA10227" s="1" t="s">
        <v>16</v>
      </c>
      <c r="AB10227" s="3" t="s">
        <v>12</v>
      </c>
      <c r="AC10227" s="23" t="s">
        <v>37802</v>
      </c>
      <c r="AD10227" s="23" t="s">
        <v>47072</v>
      </c>
      <c r="AE10227" t="s">
        <v>35399</v>
      </c>
    </row>
    <row r="10228" spans="1:31" ht="14.25" customHeight="1">
      <c r="A10228" s="1">
        <v>10227</v>
      </c>
      <c r="B10228" s="1" t="s">
        <v>10396</v>
      </c>
      <c r="C10228" s="22" t="s">
        <v>37778</v>
      </c>
      <c r="D10228" s="1" t="s">
        <v>6981</v>
      </c>
      <c r="E10228" s="1" t="s">
        <v>40</v>
      </c>
      <c r="F10228" s="1" t="s">
        <v>34420</v>
      </c>
      <c r="G10228" s="14">
        <v>91944494049</v>
      </c>
      <c r="H10228" s="1" t="s">
        <v>20</v>
      </c>
      <c r="I10228" s="1" t="s">
        <v>62</v>
      </c>
      <c r="J10228" s="1" t="s">
        <v>70</v>
      </c>
      <c r="K10228" s="3" t="s">
        <v>42</v>
      </c>
      <c r="L10228" s="1" t="s">
        <v>70</v>
      </c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1"/>
      <c r="AA10228" s="1" t="s">
        <v>16</v>
      </c>
      <c r="AB10228" s="3" t="s">
        <v>12</v>
      </c>
      <c r="AC10228" s="23" t="s">
        <v>37802</v>
      </c>
      <c r="AD10228" s="23" t="s">
        <v>47073</v>
      </c>
      <c r="AE10228" t="s">
        <v>35394</v>
      </c>
    </row>
    <row r="10229" spans="1:31" ht="14.25" customHeight="1">
      <c r="A10229" s="1">
        <v>10228</v>
      </c>
      <c r="B10229" s="1" t="s">
        <v>10396</v>
      </c>
      <c r="C10229" s="22" t="s">
        <v>37778</v>
      </c>
      <c r="D10229" s="1" t="s">
        <v>546</v>
      </c>
      <c r="E10229" s="1" t="s">
        <v>37222</v>
      </c>
      <c r="F10229" s="1" t="s">
        <v>26178</v>
      </c>
      <c r="G10229" s="14">
        <v>919646446</v>
      </c>
      <c r="H10229" s="1" t="s">
        <v>15</v>
      </c>
      <c r="I10229" s="1" t="s">
        <v>41</v>
      </c>
      <c r="J10229" s="1" t="s">
        <v>70</v>
      </c>
      <c r="K10229" s="3" t="s">
        <v>42</v>
      </c>
      <c r="L10229" s="1" t="s">
        <v>70</v>
      </c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1"/>
      <c r="AA10229" s="1" t="s">
        <v>16</v>
      </c>
      <c r="AB10229" s="3" t="s">
        <v>12</v>
      </c>
      <c r="AC10229" s="23" t="s">
        <v>37802</v>
      </c>
      <c r="AD10229" s="23" t="s">
        <v>47074</v>
      </c>
      <c r="AE10229" t="s">
        <v>35410</v>
      </c>
    </row>
    <row r="10230" spans="1:31" ht="14.25" customHeight="1">
      <c r="A10230" s="1">
        <v>10229</v>
      </c>
      <c r="B10230" s="1" t="s">
        <v>10396</v>
      </c>
      <c r="C10230" s="22" t="s">
        <v>37778</v>
      </c>
      <c r="D10230" s="1" t="s">
        <v>11029</v>
      </c>
      <c r="E10230" s="1" t="s">
        <v>40</v>
      </c>
      <c r="F10230" s="1" t="s">
        <v>26179</v>
      </c>
      <c r="G10230" s="14">
        <v>919446011949</v>
      </c>
      <c r="H10230" s="1" t="s">
        <v>8</v>
      </c>
      <c r="I10230" s="1" t="s">
        <v>62</v>
      </c>
      <c r="J10230" s="1" t="s">
        <v>70</v>
      </c>
      <c r="K10230" s="3" t="s">
        <v>42</v>
      </c>
      <c r="L10230" s="1" t="s">
        <v>70</v>
      </c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1"/>
      <c r="AA10230" s="1" t="s">
        <v>16</v>
      </c>
      <c r="AB10230" s="3" t="s">
        <v>12</v>
      </c>
      <c r="AC10230" s="23" t="s">
        <v>37802</v>
      </c>
      <c r="AD10230" s="23" t="s">
        <v>47075</v>
      </c>
      <c r="AE10230" t="s">
        <v>35410</v>
      </c>
    </row>
    <row r="10231" spans="1:31" ht="14.25" customHeight="1">
      <c r="A10231" s="1">
        <v>10230</v>
      </c>
      <c r="B10231" s="1" t="s">
        <v>10396</v>
      </c>
      <c r="C10231" s="22" t="s">
        <v>37778</v>
      </c>
      <c r="D10231" s="1" t="s">
        <v>10925</v>
      </c>
      <c r="E10231" s="1" t="s">
        <v>5933</v>
      </c>
      <c r="F10231" s="1" t="s">
        <v>10926</v>
      </c>
      <c r="G10231" s="14">
        <v>919446940</v>
      </c>
      <c r="H10231" s="1" t="s">
        <v>8</v>
      </c>
      <c r="I10231" s="1" t="s">
        <v>9</v>
      </c>
      <c r="J10231" s="1" t="s">
        <v>70</v>
      </c>
      <c r="K10231" s="3" t="s">
        <v>42</v>
      </c>
      <c r="L10231" s="1" t="s">
        <v>70</v>
      </c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1"/>
      <c r="AA10231" s="1" t="s">
        <v>16</v>
      </c>
      <c r="AB10231" s="3" t="s">
        <v>12</v>
      </c>
      <c r="AC10231" s="23" t="s">
        <v>37802</v>
      </c>
      <c r="AD10231" s="23" t="s">
        <v>45983</v>
      </c>
      <c r="AE10231" t="s">
        <v>35410</v>
      </c>
    </row>
    <row r="10232" spans="1:31" ht="14.25" customHeight="1">
      <c r="A10232" s="1">
        <v>10231</v>
      </c>
      <c r="B10232" s="1" t="s">
        <v>10396</v>
      </c>
      <c r="C10232" s="22" t="s">
        <v>37778</v>
      </c>
      <c r="D10232" s="1" t="s">
        <v>1015</v>
      </c>
      <c r="E10232" s="1" t="s">
        <v>37223</v>
      </c>
      <c r="F10232" s="1" t="s">
        <v>10936</v>
      </c>
      <c r="G10232" s="14">
        <v>91964644946</v>
      </c>
      <c r="H10232" s="1" t="s">
        <v>8</v>
      </c>
      <c r="I10232" s="1" t="s">
        <v>9</v>
      </c>
      <c r="J10232" s="1" t="s">
        <v>70</v>
      </c>
      <c r="K10232" s="3" t="s">
        <v>17</v>
      </c>
      <c r="L10232" s="1" t="s">
        <v>70</v>
      </c>
      <c r="M10232" s="4" t="s">
        <v>42</v>
      </c>
      <c r="N10232" s="3" t="s">
        <v>70</v>
      </c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1"/>
      <c r="AA10232" s="1" t="s">
        <v>16</v>
      </c>
      <c r="AB10232" s="3" t="s">
        <v>12</v>
      </c>
      <c r="AC10232" s="23" t="s">
        <v>37802</v>
      </c>
      <c r="AD10232" s="23" t="s">
        <v>39788</v>
      </c>
      <c r="AE10232" t="s">
        <v>35409</v>
      </c>
    </row>
    <row r="10233" spans="1:31" ht="14.25" customHeight="1">
      <c r="A10233" s="1">
        <v>10232</v>
      </c>
      <c r="B10233" s="9" t="s">
        <v>6</v>
      </c>
      <c r="C10233" s="1" t="s">
        <v>10940</v>
      </c>
      <c r="D10233" s="1" t="s">
        <v>3041</v>
      </c>
      <c r="E10233" s="1" t="s">
        <v>40</v>
      </c>
      <c r="F10233" s="1" t="s">
        <v>26185</v>
      </c>
      <c r="G10233" s="14">
        <v>9199469444</v>
      </c>
      <c r="H10233" s="1" t="s">
        <v>8</v>
      </c>
      <c r="I10233" s="1" t="s">
        <v>62</v>
      </c>
      <c r="J10233" s="1" t="s">
        <v>70</v>
      </c>
      <c r="K10233" s="3" t="s">
        <v>17</v>
      </c>
      <c r="L10233" s="1" t="s">
        <v>70</v>
      </c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1"/>
      <c r="AA10233" s="1" t="s">
        <v>16</v>
      </c>
      <c r="AB10233" s="3" t="s">
        <v>12</v>
      </c>
      <c r="AC10233" s="23" t="s">
        <v>37802</v>
      </c>
      <c r="AD10233" s="23" t="s">
        <v>47076</v>
      </c>
      <c r="AE10233" t="s">
        <v>35410</v>
      </c>
    </row>
    <row r="10234" spans="1:31" ht="14.25" customHeight="1">
      <c r="A10234" s="1">
        <v>10233</v>
      </c>
      <c r="B10234" s="1" t="s">
        <v>10396</v>
      </c>
      <c r="C10234" s="22" t="s">
        <v>37778</v>
      </c>
      <c r="D10234" s="1" t="s">
        <v>432</v>
      </c>
      <c r="E10234" s="1" t="s">
        <v>139</v>
      </c>
      <c r="F10234" s="1" t="s">
        <v>26186</v>
      </c>
      <c r="G10234" s="14">
        <v>91964614966</v>
      </c>
      <c r="H10234" s="1" t="s">
        <v>8</v>
      </c>
      <c r="I10234" s="1" t="s">
        <v>9</v>
      </c>
      <c r="J10234" s="1" t="s">
        <v>70</v>
      </c>
      <c r="K10234" s="3" t="s">
        <v>17</v>
      </c>
      <c r="L10234" s="1" t="s">
        <v>70</v>
      </c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1"/>
      <c r="AA10234" s="1" t="s">
        <v>11</v>
      </c>
      <c r="AB10234" s="3" t="s">
        <v>56</v>
      </c>
      <c r="AC10234" s="23" t="s">
        <v>37802</v>
      </c>
      <c r="AD10234" s="23" t="s">
        <v>47077</v>
      </c>
      <c r="AE10234" t="s">
        <v>35409</v>
      </c>
    </row>
    <row r="10235" spans="1:31" ht="14.25" customHeight="1">
      <c r="A10235" s="1">
        <v>10234</v>
      </c>
      <c r="B10235" s="1" t="s">
        <v>10396</v>
      </c>
      <c r="C10235" s="22" t="s">
        <v>37778</v>
      </c>
      <c r="D10235" s="1" t="s">
        <v>1928</v>
      </c>
      <c r="E10235" s="1" t="s">
        <v>1819</v>
      </c>
      <c r="F10235" s="1" t="s">
        <v>26192</v>
      </c>
      <c r="G10235" s="14">
        <v>91600094946</v>
      </c>
      <c r="H10235" s="1" t="s">
        <v>20</v>
      </c>
      <c r="I10235" s="1" t="s">
        <v>41</v>
      </c>
      <c r="J10235" s="1" t="s">
        <v>70</v>
      </c>
      <c r="K10235" s="3" t="s">
        <v>42</v>
      </c>
      <c r="L10235" s="1" t="s">
        <v>70</v>
      </c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1"/>
      <c r="AA10235" s="1" t="s">
        <v>16</v>
      </c>
      <c r="AB10235" s="3" t="s">
        <v>12</v>
      </c>
      <c r="AC10235" s="23" t="s">
        <v>37802</v>
      </c>
      <c r="AD10235" s="23" t="s">
        <v>47078</v>
      </c>
      <c r="AE10235" t="s">
        <v>35399</v>
      </c>
    </row>
    <row r="10236" spans="1:31" ht="14.25" customHeight="1">
      <c r="A10236" s="1">
        <v>10235</v>
      </c>
      <c r="B10236" s="9" t="s">
        <v>6</v>
      </c>
      <c r="C10236" s="1" t="s">
        <v>10980</v>
      </c>
      <c r="D10236" s="1" t="s">
        <v>31</v>
      </c>
      <c r="E10236" s="1" t="s">
        <v>6625</v>
      </c>
      <c r="F10236" s="1" t="s">
        <v>26208</v>
      </c>
      <c r="G10236" s="14">
        <v>9194949419</v>
      </c>
      <c r="H10236" s="1" t="s">
        <v>37</v>
      </c>
      <c r="I10236" s="1" t="s">
        <v>41</v>
      </c>
      <c r="J10236" s="1" t="s">
        <v>70</v>
      </c>
      <c r="K10236" s="3" t="s">
        <v>42</v>
      </c>
      <c r="L10236" s="1" t="s">
        <v>70</v>
      </c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1"/>
      <c r="AA10236" s="1" t="s">
        <v>16</v>
      </c>
      <c r="AB10236" s="3" t="s">
        <v>12</v>
      </c>
      <c r="AC10236" s="23" t="s">
        <v>37802</v>
      </c>
      <c r="AD10236" s="23" t="s">
        <v>47079</v>
      </c>
      <c r="AE10236" t="s">
        <v>35410</v>
      </c>
    </row>
    <row r="10237" spans="1:31" ht="14.25" customHeight="1">
      <c r="A10237" s="1">
        <v>10236</v>
      </c>
      <c r="B10237" s="9" t="s">
        <v>6</v>
      </c>
      <c r="C10237" s="1" t="s">
        <v>11013</v>
      </c>
      <c r="D10237" s="1" t="s">
        <v>11014</v>
      </c>
      <c r="E10237" s="1" t="s">
        <v>2961</v>
      </c>
      <c r="F10237" s="1" t="s">
        <v>26225</v>
      </c>
      <c r="G10237" s="14">
        <v>919446044400</v>
      </c>
      <c r="H10237" s="1" t="s">
        <v>15</v>
      </c>
      <c r="I10237" s="1" t="s">
        <v>62</v>
      </c>
      <c r="J10237" s="1" t="s">
        <v>70</v>
      </c>
      <c r="K10237" s="3" t="s">
        <v>42</v>
      </c>
      <c r="L10237" s="1" t="s">
        <v>70</v>
      </c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1"/>
      <c r="AA10237" s="1" t="s">
        <v>16</v>
      </c>
      <c r="AB10237" s="3" t="s">
        <v>12</v>
      </c>
      <c r="AC10237" s="23" t="s">
        <v>37802</v>
      </c>
      <c r="AD10237" s="23" t="s">
        <v>47080</v>
      </c>
      <c r="AE10237" t="s">
        <v>35409</v>
      </c>
    </row>
    <row r="10238" spans="1:31" ht="14.25" customHeight="1">
      <c r="A10238" s="1">
        <v>10237</v>
      </c>
      <c r="B10238" s="9" t="s">
        <v>6</v>
      </c>
      <c r="C10238" s="1" t="s">
        <v>11016</v>
      </c>
      <c r="D10238" s="1" t="s">
        <v>1867</v>
      </c>
      <c r="E10238" s="1" t="s">
        <v>788</v>
      </c>
      <c r="F10238" s="1" t="s">
        <v>26227</v>
      </c>
      <c r="G10238" s="14">
        <v>914000646194</v>
      </c>
      <c r="H10238" s="1" t="s">
        <v>8</v>
      </c>
      <c r="I10238" s="1" t="s">
        <v>9</v>
      </c>
      <c r="J10238" s="1" t="s">
        <v>70</v>
      </c>
      <c r="K10238" s="3" t="s">
        <v>42</v>
      </c>
      <c r="L10238" s="1" t="s">
        <v>70</v>
      </c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1"/>
      <c r="AA10238" s="1" t="s">
        <v>16</v>
      </c>
      <c r="AB10238" s="3" t="s">
        <v>12</v>
      </c>
      <c r="AC10238" s="23" t="s">
        <v>37802</v>
      </c>
      <c r="AD10238" s="23" t="s">
        <v>47081</v>
      </c>
      <c r="AE10238" t="s">
        <v>35399</v>
      </c>
    </row>
    <row r="10239" spans="1:31" ht="14.25" customHeight="1">
      <c r="A10239" s="1">
        <v>10238</v>
      </c>
      <c r="B10239" s="9" t="s">
        <v>6</v>
      </c>
      <c r="C10239" s="1" t="s">
        <v>11017</v>
      </c>
      <c r="D10239" s="1" t="s">
        <v>11018</v>
      </c>
      <c r="E10239" s="1" t="s">
        <v>1019</v>
      </c>
      <c r="F10239" s="1" t="s">
        <v>26228</v>
      </c>
      <c r="G10239" s="14">
        <v>91994491406</v>
      </c>
      <c r="H10239" s="1" t="s">
        <v>15</v>
      </c>
      <c r="I10239" s="1" t="s">
        <v>41</v>
      </c>
      <c r="J10239" s="1" t="s">
        <v>70</v>
      </c>
      <c r="K10239" s="3" t="s">
        <v>42</v>
      </c>
      <c r="L10239" s="1" t="s">
        <v>70</v>
      </c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1"/>
      <c r="AA10239" s="1" t="s">
        <v>16</v>
      </c>
      <c r="AB10239" s="3" t="s">
        <v>12</v>
      </c>
      <c r="AC10239" s="23" t="s">
        <v>37802</v>
      </c>
      <c r="AD10239" s="23" t="s">
        <v>47082</v>
      </c>
      <c r="AE10239" t="s">
        <v>35394</v>
      </c>
    </row>
    <row r="10240" spans="1:31" ht="14.25" customHeight="1">
      <c r="A10240" s="1">
        <v>10239</v>
      </c>
      <c r="B10240" s="9" t="s">
        <v>6</v>
      </c>
      <c r="C10240" s="1" t="s">
        <v>11021</v>
      </c>
      <c r="D10240" s="1" t="s">
        <v>336</v>
      </c>
      <c r="E10240" s="1" t="s">
        <v>40</v>
      </c>
      <c r="F10240" s="1" t="s">
        <v>26230</v>
      </c>
      <c r="G10240" s="14">
        <v>91994044919</v>
      </c>
      <c r="H10240" s="1" t="s">
        <v>8</v>
      </c>
      <c r="I10240" s="1" t="s">
        <v>41</v>
      </c>
      <c r="J10240" s="1" t="s">
        <v>70</v>
      </c>
      <c r="K10240" s="3" t="s">
        <v>42</v>
      </c>
      <c r="L10240" s="1" t="s">
        <v>70</v>
      </c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1"/>
      <c r="AA10240" s="1" t="s">
        <v>16</v>
      </c>
      <c r="AB10240" s="3" t="s">
        <v>12</v>
      </c>
      <c r="AC10240" s="23" t="s">
        <v>37802</v>
      </c>
      <c r="AD10240" s="23" t="s">
        <v>47083</v>
      </c>
      <c r="AE10240" t="s">
        <v>35394</v>
      </c>
    </row>
    <row r="10241" spans="1:31" ht="14.25" customHeight="1">
      <c r="A10241" s="1">
        <v>10240</v>
      </c>
      <c r="B10241" s="9" t="s">
        <v>6</v>
      </c>
      <c r="C10241" s="1" t="s">
        <v>11034</v>
      </c>
      <c r="D10241" s="1" t="s">
        <v>11035</v>
      </c>
      <c r="E10241" s="1" t="s">
        <v>11036</v>
      </c>
      <c r="F10241" s="1" t="s">
        <v>26237</v>
      </c>
      <c r="G10241" s="14">
        <v>919449464</v>
      </c>
      <c r="H10241" s="1" t="s">
        <v>37</v>
      </c>
      <c r="I10241" s="1" t="s">
        <v>9</v>
      </c>
      <c r="J10241" s="1" t="s">
        <v>70</v>
      </c>
      <c r="K10241" s="3" t="s">
        <v>17</v>
      </c>
      <c r="L10241" s="1" t="s">
        <v>70</v>
      </c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1"/>
      <c r="AA10241" s="1" t="s">
        <v>11</v>
      </c>
      <c r="AB10241" s="3" t="s">
        <v>13</v>
      </c>
      <c r="AC10241" s="23" t="s">
        <v>37802</v>
      </c>
      <c r="AD10241" s="23" t="s">
        <v>47084</v>
      </c>
      <c r="AE10241" t="s">
        <v>35410</v>
      </c>
    </row>
    <row r="10242" spans="1:31" ht="14.25" customHeight="1">
      <c r="A10242" s="1">
        <v>10241</v>
      </c>
      <c r="B10242" s="9" t="s">
        <v>6</v>
      </c>
      <c r="C10242" s="1" t="s">
        <v>11147</v>
      </c>
      <c r="D10242" s="1" t="s">
        <v>361</v>
      </c>
      <c r="E10242" s="1" t="s">
        <v>40</v>
      </c>
      <c r="F10242" s="1" t="s">
        <v>34441</v>
      </c>
      <c r="G10242" s="14">
        <v>919494146996</v>
      </c>
      <c r="H10242" s="1" t="s">
        <v>8</v>
      </c>
      <c r="I10242" s="1" t="s">
        <v>9</v>
      </c>
      <c r="J10242" s="1" t="s">
        <v>70</v>
      </c>
      <c r="K10242" s="3" t="s">
        <v>42</v>
      </c>
      <c r="L10242" s="1" t="s">
        <v>70</v>
      </c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1"/>
      <c r="AA10242" s="1" t="s">
        <v>16</v>
      </c>
      <c r="AB10242" s="3" t="s">
        <v>12</v>
      </c>
      <c r="AC10242" s="23" t="s">
        <v>37803</v>
      </c>
      <c r="AD10242" s="23" t="s">
        <v>47085</v>
      </c>
      <c r="AE10242" t="s">
        <v>35409</v>
      </c>
    </row>
    <row r="10243" spans="1:31" ht="14.25" customHeight="1">
      <c r="A10243" s="1">
        <v>10242</v>
      </c>
      <c r="B10243" s="1" t="s">
        <v>10396</v>
      </c>
      <c r="C10243" s="1" t="s">
        <v>11159</v>
      </c>
      <c r="D10243" s="1" t="s">
        <v>36051</v>
      </c>
      <c r="E10243" s="1" t="s">
        <v>558</v>
      </c>
      <c r="F10243" s="1" t="s">
        <v>26295</v>
      </c>
      <c r="G10243" s="14">
        <v>91944946660</v>
      </c>
      <c r="H10243" s="1" t="s">
        <v>8</v>
      </c>
      <c r="I10243" s="1" t="s">
        <v>62</v>
      </c>
      <c r="J10243" s="1" t="s">
        <v>70</v>
      </c>
      <c r="K10243" s="3" t="s">
        <v>42</v>
      </c>
      <c r="L10243" s="1" t="s">
        <v>70</v>
      </c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1"/>
      <c r="AA10243" s="1" t="s">
        <v>16</v>
      </c>
      <c r="AB10243" s="3" t="s">
        <v>12</v>
      </c>
      <c r="AC10243" s="23" t="s">
        <v>37803</v>
      </c>
      <c r="AD10243" s="23" t="s">
        <v>47086</v>
      </c>
      <c r="AE10243" t="s">
        <v>35394</v>
      </c>
    </row>
    <row r="10244" spans="1:31" ht="14.25" customHeight="1">
      <c r="A10244" s="1">
        <v>10243</v>
      </c>
      <c r="B10244" s="1" t="s">
        <v>10396</v>
      </c>
      <c r="C10244" s="1" t="s">
        <v>11163</v>
      </c>
      <c r="D10244" s="1" t="s">
        <v>2542</v>
      </c>
      <c r="E10244" s="1" t="s">
        <v>139</v>
      </c>
      <c r="F10244" s="1" t="s">
        <v>26298</v>
      </c>
      <c r="G10244" s="14">
        <v>919446449944</v>
      </c>
      <c r="H10244" s="1" t="s">
        <v>8</v>
      </c>
      <c r="I10244" s="1" t="s">
        <v>62</v>
      </c>
      <c r="J10244" s="1" t="s">
        <v>70</v>
      </c>
      <c r="K10244" s="3" t="s">
        <v>42</v>
      </c>
      <c r="L10244" s="1" t="s">
        <v>70</v>
      </c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1"/>
      <c r="AA10244" s="1" t="s">
        <v>16</v>
      </c>
      <c r="AB10244" s="3" t="s">
        <v>12</v>
      </c>
      <c r="AC10244" s="23" t="s">
        <v>37803</v>
      </c>
      <c r="AD10244" s="23" t="s">
        <v>47087</v>
      </c>
      <c r="AE10244" t="s">
        <v>35399</v>
      </c>
    </row>
    <row r="10245" spans="1:31" ht="14.25" customHeight="1">
      <c r="A10245" s="1">
        <v>10244</v>
      </c>
      <c r="B10245" s="9" t="s">
        <v>6</v>
      </c>
      <c r="C10245" s="1" t="s">
        <v>11164</v>
      </c>
      <c r="D10245" s="1" t="s">
        <v>951</v>
      </c>
      <c r="E10245" s="1" t="s">
        <v>152</v>
      </c>
      <c r="F10245" s="1" t="s">
        <v>26299</v>
      </c>
      <c r="G10245" s="14">
        <v>9191049104</v>
      </c>
      <c r="H10245" s="1" t="s">
        <v>8</v>
      </c>
      <c r="I10245" s="1" t="s">
        <v>62</v>
      </c>
      <c r="J10245" s="1" t="s">
        <v>70</v>
      </c>
      <c r="K10245" s="3" t="s">
        <v>42</v>
      </c>
      <c r="L10245" s="1" t="s">
        <v>70</v>
      </c>
      <c r="M10245" s="3" t="s">
        <v>27</v>
      </c>
      <c r="N10245" s="3" t="s">
        <v>70</v>
      </c>
      <c r="O10245" s="3" t="s">
        <v>47349</v>
      </c>
      <c r="P10245" s="3" t="s">
        <v>70</v>
      </c>
      <c r="Q10245" s="3"/>
      <c r="R10245" s="3"/>
      <c r="S10245" s="3"/>
      <c r="T10245" s="3"/>
      <c r="U10245" s="3"/>
      <c r="V10245" s="3"/>
      <c r="W10245" s="3"/>
      <c r="X10245" s="3"/>
      <c r="Y10245" s="3"/>
      <c r="Z10245" s="1"/>
      <c r="AA10245" s="1" t="s">
        <v>16</v>
      </c>
      <c r="AB10245" s="3" t="s">
        <v>12</v>
      </c>
      <c r="AC10245" s="23" t="s">
        <v>37803</v>
      </c>
      <c r="AD10245" s="23" t="s">
        <v>43122</v>
      </c>
      <c r="AE10245" t="s">
        <v>35394</v>
      </c>
    </row>
    <row r="10246" spans="1:31" ht="14.25" customHeight="1">
      <c r="A10246" s="1">
        <v>10245</v>
      </c>
      <c r="B10246" s="1" t="s">
        <v>10396</v>
      </c>
      <c r="C10246" s="1" t="s">
        <v>11165</v>
      </c>
      <c r="D10246" s="1" t="s">
        <v>223</v>
      </c>
      <c r="E10246" s="1" t="s">
        <v>37224</v>
      </c>
      <c r="F10246" s="1" t="s">
        <v>26300</v>
      </c>
      <c r="G10246" s="14">
        <v>91949649006</v>
      </c>
      <c r="H10246" s="1" t="s">
        <v>15</v>
      </c>
      <c r="I10246" s="1" t="s">
        <v>41</v>
      </c>
      <c r="J10246" s="1" t="s">
        <v>70</v>
      </c>
      <c r="K10246" s="3" t="s">
        <v>17</v>
      </c>
      <c r="L10246" s="1" t="s">
        <v>70</v>
      </c>
      <c r="M10246" s="4" t="s">
        <v>42</v>
      </c>
      <c r="N10246" s="3" t="s">
        <v>70</v>
      </c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1"/>
      <c r="AA10246" s="1" t="s">
        <v>16</v>
      </c>
      <c r="AB10246" s="3" t="s">
        <v>12</v>
      </c>
      <c r="AC10246" s="23" t="s">
        <v>37803</v>
      </c>
      <c r="AD10246" s="23" t="s">
        <v>47088</v>
      </c>
      <c r="AE10246" t="s">
        <v>35409</v>
      </c>
    </row>
    <row r="10247" spans="1:31" ht="14.25" customHeight="1">
      <c r="A10247" s="1">
        <v>10246</v>
      </c>
      <c r="B10247" s="1" t="s">
        <v>10396</v>
      </c>
      <c r="C10247" s="1" t="s">
        <v>11170</v>
      </c>
      <c r="D10247" s="1" t="s">
        <v>3722</v>
      </c>
      <c r="E10247" s="1" t="s">
        <v>11171</v>
      </c>
      <c r="F10247" s="1" t="s">
        <v>26303</v>
      </c>
      <c r="G10247" s="14">
        <v>914144060444</v>
      </c>
      <c r="H10247" s="1" t="s">
        <v>8</v>
      </c>
      <c r="I10247" s="1" t="s">
        <v>41</v>
      </c>
      <c r="J10247" s="1" t="s">
        <v>70</v>
      </c>
      <c r="K10247" s="3" t="s">
        <v>42</v>
      </c>
      <c r="L10247" s="1" t="s">
        <v>70</v>
      </c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1"/>
      <c r="AA10247" s="1" t="s">
        <v>16</v>
      </c>
      <c r="AB10247" s="3" t="s">
        <v>12</v>
      </c>
      <c r="AC10247" s="23" t="s">
        <v>37803</v>
      </c>
      <c r="AD10247" s="23" t="s">
        <v>47089</v>
      </c>
      <c r="AE10247" t="s">
        <v>35409</v>
      </c>
    </row>
    <row r="10248" spans="1:31" ht="14.25" customHeight="1">
      <c r="A10248" s="1">
        <v>10247</v>
      </c>
      <c r="B10248" s="1" t="s">
        <v>10396</v>
      </c>
      <c r="C10248" s="1" t="s">
        <v>11182</v>
      </c>
      <c r="D10248" s="1" t="s">
        <v>11183</v>
      </c>
      <c r="E10248" s="1" t="s">
        <v>40</v>
      </c>
      <c r="F10248" s="1" t="s">
        <v>26308</v>
      </c>
      <c r="G10248" s="14">
        <v>91440144</v>
      </c>
      <c r="H10248" s="1" t="s">
        <v>20</v>
      </c>
      <c r="I10248" s="1" t="s">
        <v>9</v>
      </c>
      <c r="J10248" s="1" t="s">
        <v>70</v>
      </c>
      <c r="K10248" s="3" t="s">
        <v>42</v>
      </c>
      <c r="L10248" s="1" t="s">
        <v>70</v>
      </c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1"/>
      <c r="AA10248" s="1" t="s">
        <v>16</v>
      </c>
      <c r="AB10248" s="3" t="s">
        <v>12</v>
      </c>
      <c r="AC10248" s="23" t="s">
        <v>37803</v>
      </c>
      <c r="AD10248" s="23" t="s">
        <v>47090</v>
      </c>
      <c r="AE10248" t="s">
        <v>35394</v>
      </c>
    </row>
    <row r="10249" spans="1:31" ht="14.25" customHeight="1">
      <c r="A10249" s="1">
        <v>10248</v>
      </c>
      <c r="B10249" s="9" t="s">
        <v>6</v>
      </c>
      <c r="C10249" s="1" t="s">
        <v>11186</v>
      </c>
      <c r="D10249" s="1" t="s">
        <v>3447</v>
      </c>
      <c r="E10249" s="1" t="s">
        <v>139</v>
      </c>
      <c r="F10249" s="1" t="s">
        <v>26309</v>
      </c>
      <c r="G10249" s="14">
        <v>91901664444</v>
      </c>
      <c r="H10249" s="1" t="s">
        <v>8</v>
      </c>
      <c r="I10249" s="1" t="s">
        <v>9</v>
      </c>
      <c r="J10249" s="1" t="s">
        <v>70</v>
      </c>
      <c r="K10249" s="3" t="s">
        <v>42</v>
      </c>
      <c r="L10249" s="1" t="s">
        <v>70</v>
      </c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1"/>
      <c r="AA10249" s="1" t="s">
        <v>16</v>
      </c>
      <c r="AB10249" s="3" t="s">
        <v>12</v>
      </c>
      <c r="AC10249" s="23" t="s">
        <v>37803</v>
      </c>
      <c r="AD10249" s="23" t="s">
        <v>47091</v>
      </c>
      <c r="AE10249" t="s">
        <v>35399</v>
      </c>
    </row>
    <row r="10250" spans="1:31" ht="14.25" customHeight="1">
      <c r="A10250" s="1">
        <v>10249</v>
      </c>
      <c r="B10250" s="1" t="s">
        <v>10396</v>
      </c>
      <c r="C10250" s="1" t="s">
        <v>11192</v>
      </c>
      <c r="D10250" s="1" t="s">
        <v>579</v>
      </c>
      <c r="E10250" s="1" t="s">
        <v>553</v>
      </c>
      <c r="F10250" s="1" t="s">
        <v>34446</v>
      </c>
      <c r="G10250" s="14">
        <v>919444604649</v>
      </c>
      <c r="H10250" s="1" t="s">
        <v>20</v>
      </c>
      <c r="I10250" s="1" t="s">
        <v>41</v>
      </c>
      <c r="J10250" s="1" t="s">
        <v>70</v>
      </c>
      <c r="K10250" s="3" t="s">
        <v>42</v>
      </c>
      <c r="L10250" s="1" t="s">
        <v>70</v>
      </c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1"/>
      <c r="AA10250" s="1" t="s">
        <v>16</v>
      </c>
      <c r="AB10250" s="3" t="s">
        <v>12</v>
      </c>
      <c r="AC10250" s="23" t="s">
        <v>37803</v>
      </c>
      <c r="AD10250" s="23" t="s">
        <v>47092</v>
      </c>
      <c r="AE10250" t="s">
        <v>35409</v>
      </c>
    </row>
    <row r="10251" spans="1:31" ht="14.25" customHeight="1">
      <c r="A10251" s="1">
        <v>10250</v>
      </c>
      <c r="B10251" s="1" t="s">
        <v>10396</v>
      </c>
      <c r="C10251" s="1" t="s">
        <v>11202</v>
      </c>
      <c r="D10251" s="1" t="s">
        <v>10221</v>
      </c>
      <c r="E10251" s="1" t="s">
        <v>19</v>
      </c>
      <c r="F10251" s="1" t="s">
        <v>26318</v>
      </c>
      <c r="G10251" s="14">
        <v>91944440494</v>
      </c>
      <c r="H10251" s="1" t="s">
        <v>8</v>
      </c>
      <c r="I10251" s="1" t="s">
        <v>41</v>
      </c>
      <c r="J10251" s="1" t="s">
        <v>70</v>
      </c>
      <c r="K10251" s="3" t="s">
        <v>42</v>
      </c>
      <c r="L10251" s="1" t="s">
        <v>70</v>
      </c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1"/>
      <c r="AA10251" s="1" t="s">
        <v>16</v>
      </c>
      <c r="AB10251" s="3" t="s">
        <v>12</v>
      </c>
      <c r="AC10251" s="23" t="s">
        <v>37803</v>
      </c>
      <c r="AD10251" s="23" t="s">
        <v>42609</v>
      </c>
      <c r="AE10251" t="s">
        <v>35410</v>
      </c>
    </row>
    <row r="10252" spans="1:31" ht="14.25" customHeight="1">
      <c r="A10252" s="1">
        <v>10251</v>
      </c>
      <c r="B10252" s="9" t="s">
        <v>6</v>
      </c>
      <c r="C10252" s="1" t="s">
        <v>11203</v>
      </c>
      <c r="D10252" s="1" t="s">
        <v>3675</v>
      </c>
      <c r="E10252" s="1" t="s">
        <v>1019</v>
      </c>
      <c r="F10252" s="1" t="s">
        <v>26319</v>
      </c>
      <c r="G10252" s="14">
        <v>919944</v>
      </c>
      <c r="H10252" s="1" t="s">
        <v>8</v>
      </c>
      <c r="I10252" s="1" t="s">
        <v>41</v>
      </c>
      <c r="J10252" s="1" t="s">
        <v>70</v>
      </c>
      <c r="K10252" s="3" t="s">
        <v>42</v>
      </c>
      <c r="L10252" s="1" t="s">
        <v>70</v>
      </c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1"/>
      <c r="AA10252" s="1" t="s">
        <v>16</v>
      </c>
      <c r="AB10252" s="3" t="s">
        <v>12</v>
      </c>
      <c r="AC10252" s="23" t="s">
        <v>37803</v>
      </c>
      <c r="AD10252" s="23" t="s">
        <v>47093</v>
      </c>
      <c r="AE10252" t="s">
        <v>35394</v>
      </c>
    </row>
    <row r="10253" spans="1:31" ht="14.25" customHeight="1">
      <c r="A10253" s="1">
        <v>10252</v>
      </c>
      <c r="B10253" s="1" t="s">
        <v>10396</v>
      </c>
      <c r="C10253" s="1" t="s">
        <v>11216</v>
      </c>
      <c r="D10253" s="1" t="s">
        <v>263</v>
      </c>
      <c r="E10253" s="1" t="s">
        <v>1180</v>
      </c>
      <c r="F10253" s="1" t="s">
        <v>25118</v>
      </c>
      <c r="G10253" s="14">
        <v>91909940101</v>
      </c>
      <c r="H10253" s="1" t="s">
        <v>20</v>
      </c>
      <c r="I10253" s="1" t="s">
        <v>41</v>
      </c>
      <c r="J10253" s="1" t="s">
        <v>70</v>
      </c>
      <c r="K10253" s="3" t="s">
        <v>42</v>
      </c>
      <c r="L10253" s="1" t="s">
        <v>70</v>
      </c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1"/>
      <c r="AA10253" s="1" t="s">
        <v>16</v>
      </c>
      <c r="AB10253" s="3" t="s">
        <v>12</v>
      </c>
      <c r="AC10253" s="23" t="s">
        <v>37803</v>
      </c>
      <c r="AD10253" s="23" t="s">
        <v>47094</v>
      </c>
      <c r="AE10253" t="s">
        <v>35394</v>
      </c>
    </row>
    <row r="10254" spans="1:31" ht="14.25" customHeight="1">
      <c r="A10254" s="1">
        <v>10253</v>
      </c>
      <c r="B10254" s="1" t="s">
        <v>10396</v>
      </c>
      <c r="C10254" s="1" t="s">
        <v>11221</v>
      </c>
      <c r="D10254" s="1" t="s">
        <v>570</v>
      </c>
      <c r="E10254" s="1" t="s">
        <v>40</v>
      </c>
      <c r="F10254" s="1" t="s">
        <v>26325</v>
      </c>
      <c r="G10254" s="14">
        <v>9199099646491</v>
      </c>
      <c r="H10254" s="1" t="s">
        <v>15</v>
      </c>
      <c r="I10254" s="1" t="s">
        <v>41</v>
      </c>
      <c r="J10254" s="1" t="s">
        <v>70</v>
      </c>
      <c r="K10254" s="3" t="s">
        <v>42</v>
      </c>
      <c r="L10254" s="1" t="s">
        <v>70</v>
      </c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1"/>
      <c r="AA10254" s="1" t="s">
        <v>16</v>
      </c>
      <c r="AB10254" s="3" t="s">
        <v>12</v>
      </c>
      <c r="AC10254" s="23" t="s">
        <v>37803</v>
      </c>
      <c r="AD10254" s="23" t="s">
        <v>47095</v>
      </c>
      <c r="AE10254" t="s">
        <v>35410</v>
      </c>
    </row>
    <row r="10255" spans="1:31" ht="14.25" customHeight="1">
      <c r="A10255" s="1">
        <v>10254</v>
      </c>
      <c r="B10255" s="1" t="s">
        <v>10396</v>
      </c>
      <c r="C10255" s="1" t="s">
        <v>11235</v>
      </c>
      <c r="D10255" s="1" t="s">
        <v>37637</v>
      </c>
      <c r="E10255" s="1" t="s">
        <v>40</v>
      </c>
      <c r="F10255" s="1" t="s">
        <v>26334</v>
      </c>
      <c r="G10255" s="14">
        <v>91910494649</v>
      </c>
      <c r="H10255" s="1" t="s">
        <v>20</v>
      </c>
      <c r="I10255" s="1" t="s">
        <v>9</v>
      </c>
      <c r="J10255" s="1" t="s">
        <v>70</v>
      </c>
      <c r="K10255" s="3" t="s">
        <v>63</v>
      </c>
      <c r="L10255" s="1" t="s">
        <v>70</v>
      </c>
      <c r="M10255" s="3" t="s">
        <v>213</v>
      </c>
      <c r="N10255" s="3" t="s">
        <v>70</v>
      </c>
      <c r="O10255" s="3" t="s">
        <v>17</v>
      </c>
      <c r="P10255" s="3" t="s">
        <v>70</v>
      </c>
      <c r="Q10255" s="3" t="s">
        <v>42</v>
      </c>
      <c r="R10255" s="3" t="s">
        <v>70</v>
      </c>
      <c r="S10255" s="3" t="s">
        <v>27</v>
      </c>
      <c r="T10255" s="3" t="s">
        <v>70</v>
      </c>
      <c r="U10255" s="3" t="s">
        <v>117</v>
      </c>
      <c r="V10255" s="3" t="s">
        <v>70</v>
      </c>
      <c r="W10255" s="3" t="s">
        <v>178</v>
      </c>
      <c r="X10255" s="3" t="s">
        <v>70</v>
      </c>
      <c r="Y10255" s="3" t="s">
        <v>171</v>
      </c>
      <c r="Z10255" s="1" t="s">
        <v>70</v>
      </c>
      <c r="AA10255" s="1" t="s">
        <v>16</v>
      </c>
      <c r="AB10255" s="3" t="s">
        <v>12</v>
      </c>
      <c r="AC10255" s="23" t="s">
        <v>37803</v>
      </c>
      <c r="AD10255" s="23" t="s">
        <v>45010</v>
      </c>
      <c r="AE10255" t="s">
        <v>35409</v>
      </c>
    </row>
    <row r="10256" spans="1:31" ht="14.25" customHeight="1">
      <c r="A10256" s="1">
        <v>10255</v>
      </c>
      <c r="B10256" s="9" t="s">
        <v>6</v>
      </c>
      <c r="C10256" s="1" t="s">
        <v>11241</v>
      </c>
      <c r="D10256" s="1" t="s">
        <v>699</v>
      </c>
      <c r="E10256" s="1" t="s">
        <v>362</v>
      </c>
      <c r="F10256" s="1" t="s">
        <v>26336</v>
      </c>
      <c r="G10256" s="14">
        <v>9194414644</v>
      </c>
      <c r="H10256" s="1" t="s">
        <v>15</v>
      </c>
      <c r="I10256" s="1" t="s">
        <v>62</v>
      </c>
      <c r="J10256" s="1" t="s">
        <v>70</v>
      </c>
      <c r="K10256" s="3" t="s">
        <v>17</v>
      </c>
      <c r="L10256" s="1" t="s">
        <v>70</v>
      </c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1"/>
      <c r="AA10256" s="1" t="s">
        <v>11</v>
      </c>
      <c r="AB10256" s="3" t="s">
        <v>56</v>
      </c>
      <c r="AC10256" s="23" t="s">
        <v>37803</v>
      </c>
      <c r="AD10256" s="23" t="s">
        <v>47096</v>
      </c>
      <c r="AE10256" t="s">
        <v>35410</v>
      </c>
    </row>
    <row r="10257" spans="1:31" ht="14.25" customHeight="1">
      <c r="A10257" s="1">
        <v>10256</v>
      </c>
      <c r="B10257" s="1" t="s">
        <v>10396</v>
      </c>
      <c r="C10257" s="1" t="s">
        <v>11266</v>
      </c>
      <c r="D10257" s="1" t="s">
        <v>2709</v>
      </c>
      <c r="E10257" s="1" t="s">
        <v>36677</v>
      </c>
      <c r="F10257" s="1" t="s">
        <v>26350</v>
      </c>
      <c r="G10257" s="14">
        <v>914444099996</v>
      </c>
      <c r="H10257" s="1" t="s">
        <v>8</v>
      </c>
      <c r="I10257" s="1" t="s">
        <v>41</v>
      </c>
      <c r="J10257" s="1" t="s">
        <v>70</v>
      </c>
      <c r="K10257" s="3" t="s">
        <v>178</v>
      </c>
      <c r="L10257" s="1" t="s">
        <v>70</v>
      </c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1"/>
      <c r="AA10257" s="1" t="s">
        <v>16</v>
      </c>
      <c r="AB10257" s="3" t="s">
        <v>12</v>
      </c>
      <c r="AC10257" s="23" t="s">
        <v>37803</v>
      </c>
      <c r="AD10257" s="23" t="s">
        <v>40192</v>
      </c>
      <c r="AE10257" t="s">
        <v>35409</v>
      </c>
    </row>
    <row r="10258" spans="1:31" ht="14.25" customHeight="1">
      <c r="A10258" s="1">
        <v>10257</v>
      </c>
      <c r="B10258" s="1" t="s">
        <v>10396</v>
      </c>
      <c r="C10258" s="1" t="s">
        <v>11270</v>
      </c>
      <c r="D10258" s="1" t="s">
        <v>1010</v>
      </c>
      <c r="E10258" s="1" t="s">
        <v>40</v>
      </c>
      <c r="F10258" s="1" t="s">
        <v>34456</v>
      </c>
      <c r="G10258" s="14">
        <v>919446446444</v>
      </c>
      <c r="H10258" s="1" t="s">
        <v>8</v>
      </c>
      <c r="I10258" s="1" t="s">
        <v>9</v>
      </c>
      <c r="J10258" s="1" t="s">
        <v>70</v>
      </c>
      <c r="K10258" s="3" t="s">
        <v>63</v>
      </c>
      <c r="L10258" s="1" t="s">
        <v>70</v>
      </c>
      <c r="M10258" s="3" t="s">
        <v>213</v>
      </c>
      <c r="N10258" s="3" t="s">
        <v>70</v>
      </c>
      <c r="O10258" s="3" t="s">
        <v>17</v>
      </c>
      <c r="P10258" s="3" t="s">
        <v>70</v>
      </c>
      <c r="Q10258" s="3" t="s">
        <v>42</v>
      </c>
      <c r="R10258" s="3" t="s">
        <v>70</v>
      </c>
      <c r="S10258" s="3" t="s">
        <v>27</v>
      </c>
      <c r="T10258" s="3" t="s">
        <v>70</v>
      </c>
      <c r="U10258" s="3" t="s">
        <v>117</v>
      </c>
      <c r="V10258" s="3" t="s">
        <v>70</v>
      </c>
      <c r="W10258" s="3" t="s">
        <v>178</v>
      </c>
      <c r="X10258" s="3" t="s">
        <v>70</v>
      </c>
      <c r="Y10258" s="3" t="s">
        <v>171</v>
      </c>
      <c r="Z10258" s="1" t="s">
        <v>70</v>
      </c>
      <c r="AA10258" s="1" t="s">
        <v>16</v>
      </c>
      <c r="AB10258" s="3" t="s">
        <v>12</v>
      </c>
      <c r="AC10258" s="23" t="s">
        <v>37803</v>
      </c>
      <c r="AD10258" s="23" t="s">
        <v>47097</v>
      </c>
      <c r="AE10258" t="s">
        <v>35394</v>
      </c>
    </row>
    <row r="10259" spans="1:31" ht="14.25" customHeight="1">
      <c r="A10259" s="1">
        <v>10258</v>
      </c>
      <c r="B10259" s="1" t="s">
        <v>10396</v>
      </c>
      <c r="C10259" s="1" t="s">
        <v>11274</v>
      </c>
      <c r="D10259" s="1" t="s">
        <v>36052</v>
      </c>
      <c r="E10259" s="1" t="s">
        <v>1909</v>
      </c>
      <c r="F10259" s="1" t="s">
        <v>26354</v>
      </c>
      <c r="G10259" s="14">
        <v>919446046640</v>
      </c>
      <c r="H10259" s="1" t="s">
        <v>8</v>
      </c>
      <c r="I10259" s="1" t="s">
        <v>33</v>
      </c>
      <c r="J10259" s="1" t="s">
        <v>70</v>
      </c>
      <c r="K10259" s="3" t="s">
        <v>63</v>
      </c>
      <c r="L10259" s="1" t="s">
        <v>70</v>
      </c>
      <c r="M10259" s="3" t="s">
        <v>213</v>
      </c>
      <c r="N10259" s="3" t="s">
        <v>70</v>
      </c>
      <c r="O10259" s="3" t="s">
        <v>17</v>
      </c>
      <c r="P10259" s="3" t="s">
        <v>70</v>
      </c>
      <c r="Q10259" s="3" t="s">
        <v>42</v>
      </c>
      <c r="R10259" s="3" t="s">
        <v>70</v>
      </c>
      <c r="S10259" s="3" t="s">
        <v>27</v>
      </c>
      <c r="T10259" s="3" t="s">
        <v>70</v>
      </c>
      <c r="U10259" s="3" t="s">
        <v>117</v>
      </c>
      <c r="V10259" s="3" t="s">
        <v>70</v>
      </c>
      <c r="W10259" s="3" t="s">
        <v>178</v>
      </c>
      <c r="X10259" s="3" t="s">
        <v>70</v>
      </c>
      <c r="Y10259" s="3" t="s">
        <v>171</v>
      </c>
      <c r="Z10259" s="1" t="s">
        <v>70</v>
      </c>
      <c r="AA10259" s="1" t="s">
        <v>16</v>
      </c>
      <c r="AB10259" s="3" t="s">
        <v>12</v>
      </c>
      <c r="AC10259" s="23" t="s">
        <v>37803</v>
      </c>
      <c r="AD10259" s="23" t="s">
        <v>45028</v>
      </c>
      <c r="AE10259" t="s">
        <v>35399</v>
      </c>
    </row>
    <row r="10260" spans="1:31" ht="14.25" customHeight="1">
      <c r="A10260" s="1">
        <v>10259</v>
      </c>
      <c r="B10260" s="9" t="s">
        <v>6</v>
      </c>
      <c r="C10260" s="1" t="s">
        <v>11281</v>
      </c>
      <c r="D10260" s="1" t="s">
        <v>3643</v>
      </c>
      <c r="E10260" s="1" t="s">
        <v>553</v>
      </c>
      <c r="F10260" s="1" t="s">
        <v>26357</v>
      </c>
      <c r="G10260" s="14">
        <v>9194906</v>
      </c>
      <c r="H10260" s="1" t="s">
        <v>37</v>
      </c>
      <c r="I10260" s="1" t="s">
        <v>9</v>
      </c>
      <c r="J10260" s="1" t="s">
        <v>70</v>
      </c>
      <c r="K10260" s="3" t="s">
        <v>17</v>
      </c>
      <c r="L10260" s="1" t="s">
        <v>70</v>
      </c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1"/>
      <c r="AA10260" s="1" t="s">
        <v>11</v>
      </c>
      <c r="AB10260" s="3" t="s">
        <v>13</v>
      </c>
      <c r="AC10260" s="23" t="s">
        <v>37803</v>
      </c>
      <c r="AD10260" s="23" t="s">
        <v>40194</v>
      </c>
      <c r="AE10260" t="s">
        <v>35410</v>
      </c>
    </row>
    <row r="10261" spans="1:31" ht="14.25" customHeight="1">
      <c r="A10261" s="1">
        <v>10260</v>
      </c>
      <c r="B10261" s="9" t="s">
        <v>6</v>
      </c>
      <c r="C10261" s="1" t="s">
        <v>11290</v>
      </c>
      <c r="D10261" s="1" t="s">
        <v>400</v>
      </c>
      <c r="E10261" s="1" t="s">
        <v>139</v>
      </c>
      <c r="F10261" s="1" t="s">
        <v>26360</v>
      </c>
      <c r="G10261" s="14">
        <v>9149444001</v>
      </c>
      <c r="H10261" s="1" t="s">
        <v>20</v>
      </c>
      <c r="I10261" s="1" t="s">
        <v>9</v>
      </c>
      <c r="J10261" s="1" t="s">
        <v>70</v>
      </c>
      <c r="K10261" s="3" t="s">
        <v>17</v>
      </c>
      <c r="L10261" s="1" t="s">
        <v>70</v>
      </c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1"/>
      <c r="AA10261" s="1" t="s">
        <v>11</v>
      </c>
      <c r="AB10261" s="3" t="s">
        <v>321</v>
      </c>
      <c r="AC10261" s="23" t="s">
        <v>37803</v>
      </c>
      <c r="AD10261" s="23" t="s">
        <v>40198</v>
      </c>
      <c r="AE10261" t="s">
        <v>35409</v>
      </c>
    </row>
    <row r="10262" spans="1:31" ht="14.25" customHeight="1">
      <c r="A10262" s="1">
        <v>10261</v>
      </c>
      <c r="B10262" s="1" t="s">
        <v>10396</v>
      </c>
      <c r="C10262" s="1" t="s">
        <v>11300</v>
      </c>
      <c r="D10262" s="1" t="s">
        <v>2173</v>
      </c>
      <c r="E10262" s="1" t="s">
        <v>40</v>
      </c>
      <c r="F10262" s="1" t="s">
        <v>26366</v>
      </c>
      <c r="G10262" s="14">
        <v>91949494496</v>
      </c>
      <c r="H10262" s="1" t="s">
        <v>15</v>
      </c>
      <c r="I10262" s="1" t="s">
        <v>41</v>
      </c>
      <c r="J10262" s="1" t="s">
        <v>70</v>
      </c>
      <c r="K10262" s="3" t="s">
        <v>42</v>
      </c>
      <c r="L10262" s="1" t="s">
        <v>70</v>
      </c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1"/>
      <c r="AA10262" s="1" t="s">
        <v>16</v>
      </c>
      <c r="AB10262" s="3" t="s">
        <v>12</v>
      </c>
      <c r="AC10262" s="23" t="s">
        <v>37803</v>
      </c>
      <c r="AD10262" s="23" t="s">
        <v>47098</v>
      </c>
      <c r="AE10262" t="s">
        <v>35399</v>
      </c>
    </row>
    <row r="10263" spans="1:31" ht="14.25" customHeight="1">
      <c r="A10263" s="1">
        <v>10262</v>
      </c>
      <c r="B10263" s="9" t="s">
        <v>6</v>
      </c>
      <c r="C10263" s="1" t="s">
        <v>11304</v>
      </c>
      <c r="D10263" s="1" t="s">
        <v>36084</v>
      </c>
      <c r="E10263" s="1" t="s">
        <v>1214</v>
      </c>
      <c r="F10263" s="1" t="s">
        <v>26369</v>
      </c>
      <c r="G10263" s="14">
        <v>919494401640</v>
      </c>
      <c r="H10263" s="1" t="s">
        <v>8</v>
      </c>
      <c r="I10263" s="1" t="s">
        <v>9</v>
      </c>
      <c r="J10263" s="1" t="s">
        <v>70</v>
      </c>
      <c r="K10263" s="3" t="s">
        <v>17</v>
      </c>
      <c r="L10263" s="1" t="s">
        <v>70</v>
      </c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1"/>
      <c r="AA10263" s="1" t="s">
        <v>11</v>
      </c>
      <c r="AB10263" s="3" t="s">
        <v>56</v>
      </c>
      <c r="AC10263" s="23" t="s">
        <v>37803</v>
      </c>
      <c r="AD10263" s="23" t="s">
        <v>44358</v>
      </c>
      <c r="AE10263" t="s">
        <v>35399</v>
      </c>
    </row>
    <row r="10264" spans="1:31" ht="14.25" customHeight="1">
      <c r="A10264" s="1">
        <v>10263</v>
      </c>
      <c r="B10264" s="9" t="s">
        <v>6</v>
      </c>
      <c r="C10264" s="1" t="s">
        <v>11307</v>
      </c>
      <c r="D10264" s="1" t="s">
        <v>11308</v>
      </c>
      <c r="E10264" s="1" t="s">
        <v>139</v>
      </c>
      <c r="F10264" s="1" t="s">
        <v>26371</v>
      </c>
      <c r="G10264" s="14">
        <v>919944061496</v>
      </c>
      <c r="H10264" s="1" t="s">
        <v>15</v>
      </c>
      <c r="I10264" s="1" t="s">
        <v>41</v>
      </c>
      <c r="J10264" s="1" t="s">
        <v>70</v>
      </c>
      <c r="K10264" s="3" t="s">
        <v>42</v>
      </c>
      <c r="L10264" s="1" t="s">
        <v>70</v>
      </c>
      <c r="M10264" s="3" t="s">
        <v>47344</v>
      </c>
      <c r="N10264" s="3" t="s">
        <v>70</v>
      </c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1"/>
      <c r="AA10264" s="1" t="s">
        <v>16</v>
      </c>
      <c r="AB10264" s="3" t="s">
        <v>12</v>
      </c>
      <c r="AC10264" s="23" t="s">
        <v>37803</v>
      </c>
      <c r="AD10264" s="23" t="s">
        <v>43634</v>
      </c>
      <c r="AE10264" t="s">
        <v>35409</v>
      </c>
    </row>
    <row r="10265" spans="1:31" ht="14.25" customHeight="1">
      <c r="A10265" s="1">
        <v>10264</v>
      </c>
      <c r="B10265" s="1" t="s">
        <v>10396</v>
      </c>
      <c r="C10265" s="1" t="s">
        <v>11310</v>
      </c>
      <c r="D10265" s="1" t="s">
        <v>223</v>
      </c>
      <c r="E10265" s="1" t="s">
        <v>37225</v>
      </c>
      <c r="F10265" s="1" t="s">
        <v>11311</v>
      </c>
      <c r="G10265" s="14">
        <v>919444014664</v>
      </c>
      <c r="H10265" s="1" t="s">
        <v>8</v>
      </c>
      <c r="I10265" s="1" t="s">
        <v>62</v>
      </c>
      <c r="J10265" s="1" t="s">
        <v>70</v>
      </c>
      <c r="K10265" s="3" t="s">
        <v>42</v>
      </c>
      <c r="L10265" s="1" t="s">
        <v>70</v>
      </c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1"/>
      <c r="AA10265" s="1" t="s">
        <v>16</v>
      </c>
      <c r="AB10265" s="3" t="s">
        <v>12</v>
      </c>
      <c r="AC10265" s="23" t="s">
        <v>37803</v>
      </c>
      <c r="AD10265" s="23" t="s">
        <v>47099</v>
      </c>
      <c r="AE10265" t="s">
        <v>35409</v>
      </c>
    </row>
    <row r="10266" spans="1:31" ht="14.25" customHeight="1">
      <c r="A10266" s="1">
        <v>10265</v>
      </c>
      <c r="B10266" s="1" t="s">
        <v>10396</v>
      </c>
      <c r="C10266" s="1" t="s">
        <v>11319</v>
      </c>
      <c r="D10266" s="1" t="s">
        <v>911</v>
      </c>
      <c r="E10266" s="1" t="s">
        <v>495</v>
      </c>
      <c r="F10266" s="1" t="s">
        <v>34462</v>
      </c>
      <c r="G10266" s="14">
        <v>91914416914</v>
      </c>
      <c r="H10266" s="1" t="s">
        <v>20</v>
      </c>
      <c r="I10266" s="1" t="s">
        <v>33</v>
      </c>
      <c r="J10266" s="1" t="s">
        <v>70</v>
      </c>
      <c r="K10266" s="3" t="s">
        <v>42</v>
      </c>
      <c r="L10266" s="1" t="s">
        <v>70</v>
      </c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1"/>
      <c r="AA10266" s="1" t="s">
        <v>16</v>
      </c>
      <c r="AB10266" s="3" t="s">
        <v>12</v>
      </c>
      <c r="AC10266" s="23" t="s">
        <v>37803</v>
      </c>
      <c r="AD10266" s="23" t="s">
        <v>47100</v>
      </c>
      <c r="AE10266" t="s">
        <v>35399</v>
      </c>
    </row>
    <row r="10267" spans="1:31" ht="14.25" customHeight="1">
      <c r="A10267" s="1">
        <v>10266</v>
      </c>
      <c r="B10267" s="1" t="s">
        <v>10396</v>
      </c>
      <c r="C10267" s="1" t="s">
        <v>11343</v>
      </c>
      <c r="D10267" s="1" t="s">
        <v>1821</v>
      </c>
      <c r="E10267" s="1" t="s">
        <v>11344</v>
      </c>
      <c r="F10267" s="1" t="s">
        <v>26388</v>
      </c>
      <c r="G10267" s="14">
        <v>9194919994</v>
      </c>
      <c r="H10267" s="1" t="s">
        <v>20</v>
      </c>
      <c r="I10267" s="1" t="s">
        <v>9</v>
      </c>
      <c r="J10267" s="1" t="s">
        <v>70</v>
      </c>
      <c r="K10267" s="3" t="s">
        <v>42</v>
      </c>
      <c r="L10267" s="1" t="s">
        <v>70</v>
      </c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1"/>
      <c r="AA10267" s="1" t="s">
        <v>16</v>
      </c>
      <c r="AB10267" s="3" t="s">
        <v>12</v>
      </c>
      <c r="AC10267" s="23" t="s">
        <v>37803</v>
      </c>
      <c r="AD10267" s="23" t="s">
        <v>47101</v>
      </c>
      <c r="AE10267" t="s">
        <v>35409</v>
      </c>
    </row>
    <row r="10268" spans="1:31" ht="14.25" customHeight="1">
      <c r="A10268" s="1">
        <v>10267</v>
      </c>
      <c r="B10268" s="1" t="s">
        <v>10396</v>
      </c>
      <c r="C10268" s="1" t="s">
        <v>11346</v>
      </c>
      <c r="D10268" s="1" t="s">
        <v>773</v>
      </c>
      <c r="E10268" s="1" t="s">
        <v>1655</v>
      </c>
      <c r="F10268" s="1" t="s">
        <v>26390</v>
      </c>
      <c r="G10268" s="14">
        <v>9194914969</v>
      </c>
      <c r="H10268" s="1" t="s">
        <v>8</v>
      </c>
      <c r="I10268" s="1" t="s">
        <v>41</v>
      </c>
      <c r="J10268" s="1" t="s">
        <v>70</v>
      </c>
      <c r="K10268" s="3" t="s">
        <v>17</v>
      </c>
      <c r="L10268" s="1" t="s">
        <v>70</v>
      </c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1"/>
      <c r="AA10268" s="1" t="s">
        <v>11</v>
      </c>
      <c r="AB10268" s="3" t="s">
        <v>13</v>
      </c>
      <c r="AC10268" s="23" t="s">
        <v>37803</v>
      </c>
      <c r="AD10268" s="23" t="s">
        <v>47102</v>
      </c>
      <c r="AE10268" t="s">
        <v>35399</v>
      </c>
    </row>
    <row r="10269" spans="1:31" ht="14.25" customHeight="1">
      <c r="A10269" s="1">
        <v>10268</v>
      </c>
      <c r="B10269" s="1" t="s">
        <v>10396</v>
      </c>
      <c r="C10269" s="1" t="s">
        <v>11371</v>
      </c>
      <c r="D10269" s="1" t="s">
        <v>3457</v>
      </c>
      <c r="E10269" s="1" t="s">
        <v>40</v>
      </c>
      <c r="F10269" s="1" t="s">
        <v>32330</v>
      </c>
      <c r="G10269" s="14">
        <v>91944646146</v>
      </c>
      <c r="H10269" s="1" t="s">
        <v>20</v>
      </c>
      <c r="I10269" s="1" t="s">
        <v>62</v>
      </c>
      <c r="J10269" s="1" t="s">
        <v>70</v>
      </c>
      <c r="K10269" s="3" t="s">
        <v>42</v>
      </c>
      <c r="L10269" s="1" t="s">
        <v>70</v>
      </c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1"/>
      <c r="AA10269" s="1" t="s">
        <v>16</v>
      </c>
      <c r="AB10269" s="3" t="s">
        <v>12</v>
      </c>
      <c r="AC10269" s="23" t="s">
        <v>37803</v>
      </c>
      <c r="AD10269" s="23" t="s">
        <v>47103</v>
      </c>
      <c r="AE10269" t="s">
        <v>35394</v>
      </c>
    </row>
    <row r="10270" spans="1:31" ht="14.25" customHeight="1">
      <c r="A10270" s="1">
        <v>10269</v>
      </c>
      <c r="B10270" s="1" t="s">
        <v>10396</v>
      </c>
      <c r="C10270" s="1" t="s">
        <v>11387</v>
      </c>
      <c r="D10270" s="1" t="s">
        <v>1799</v>
      </c>
      <c r="E10270" s="1" t="s">
        <v>139</v>
      </c>
      <c r="F10270" s="1" t="s">
        <v>26408</v>
      </c>
      <c r="G10270" s="14">
        <v>91949491011</v>
      </c>
      <c r="H10270" s="1" t="s">
        <v>15</v>
      </c>
      <c r="I10270" s="1" t="s">
        <v>41</v>
      </c>
      <c r="J10270" s="1" t="s">
        <v>70</v>
      </c>
      <c r="K10270" s="3" t="s">
        <v>17</v>
      </c>
      <c r="L10270" s="1" t="s">
        <v>70</v>
      </c>
      <c r="M10270" s="4" t="s">
        <v>42</v>
      </c>
      <c r="N10270" s="3" t="s">
        <v>70</v>
      </c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1"/>
      <c r="AA10270" s="1" t="s">
        <v>16</v>
      </c>
      <c r="AB10270" s="3" t="s">
        <v>12</v>
      </c>
      <c r="AC10270" s="23" t="s">
        <v>37803</v>
      </c>
      <c r="AD10270" s="23" t="s">
        <v>47104</v>
      </c>
      <c r="AE10270" t="s">
        <v>35394</v>
      </c>
    </row>
    <row r="10271" spans="1:31" ht="14.25" customHeight="1">
      <c r="A10271" s="1">
        <v>10270</v>
      </c>
      <c r="B10271" s="9" t="s">
        <v>6</v>
      </c>
      <c r="C10271" s="1" t="s">
        <v>11391</v>
      </c>
      <c r="D10271" s="1" t="s">
        <v>502</v>
      </c>
      <c r="E10271" s="1" t="s">
        <v>11392</v>
      </c>
      <c r="F10271" s="1" t="s">
        <v>26411</v>
      </c>
      <c r="G10271" s="14">
        <v>919446041496</v>
      </c>
      <c r="H10271" s="1" t="s">
        <v>20</v>
      </c>
      <c r="I10271" s="1" t="s">
        <v>9</v>
      </c>
      <c r="J10271" s="1" t="s">
        <v>70</v>
      </c>
      <c r="K10271" s="3" t="s">
        <v>17</v>
      </c>
      <c r="L10271" s="1" t="s">
        <v>70</v>
      </c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1"/>
      <c r="AA10271" s="1" t="s">
        <v>11</v>
      </c>
      <c r="AB10271" s="3" t="s">
        <v>321</v>
      </c>
      <c r="AC10271" s="23" t="s">
        <v>37803</v>
      </c>
      <c r="AD10271" s="23" t="s">
        <v>47105</v>
      </c>
      <c r="AE10271" t="s">
        <v>35409</v>
      </c>
    </row>
    <row r="10272" spans="1:31" ht="14.25" customHeight="1">
      <c r="A10272" s="1">
        <v>10271</v>
      </c>
      <c r="B10272" s="9" t="s">
        <v>6</v>
      </c>
      <c r="C10272" s="1" t="s">
        <v>11394</v>
      </c>
      <c r="D10272" s="1" t="s">
        <v>11395</v>
      </c>
      <c r="E10272" s="1" t="s">
        <v>11396</v>
      </c>
      <c r="F10272" s="1" t="s">
        <v>26412</v>
      </c>
      <c r="G10272" s="14">
        <v>919906049</v>
      </c>
      <c r="H10272" s="1" t="s">
        <v>8</v>
      </c>
      <c r="I10272" s="1" t="s">
        <v>9</v>
      </c>
      <c r="J10272" s="1" t="s">
        <v>70</v>
      </c>
      <c r="K10272" s="3" t="s">
        <v>63</v>
      </c>
      <c r="L10272" s="1" t="s">
        <v>70</v>
      </c>
      <c r="M10272" s="3" t="s">
        <v>213</v>
      </c>
      <c r="N10272" s="3" t="s">
        <v>70</v>
      </c>
      <c r="O10272" s="3" t="s">
        <v>17</v>
      </c>
      <c r="P10272" s="3" t="s">
        <v>70</v>
      </c>
      <c r="Q10272" s="3" t="s">
        <v>42</v>
      </c>
      <c r="R10272" s="3" t="s">
        <v>70</v>
      </c>
      <c r="S10272" s="3" t="s">
        <v>27</v>
      </c>
      <c r="T10272" s="3" t="s">
        <v>70</v>
      </c>
      <c r="U10272" s="3" t="s">
        <v>117</v>
      </c>
      <c r="V10272" s="3" t="s">
        <v>70</v>
      </c>
      <c r="W10272" s="3" t="s">
        <v>178</v>
      </c>
      <c r="X10272" s="3" t="s">
        <v>70</v>
      </c>
      <c r="Y10272" s="3" t="s">
        <v>171</v>
      </c>
      <c r="Z10272" s="1" t="s">
        <v>70</v>
      </c>
      <c r="AA10272" s="1" t="s">
        <v>16</v>
      </c>
      <c r="AB10272" s="3" t="s">
        <v>12</v>
      </c>
      <c r="AC10272" s="23" t="s">
        <v>37803</v>
      </c>
      <c r="AD10272" s="23" t="s">
        <v>47106</v>
      </c>
      <c r="AE10272" t="s">
        <v>35409</v>
      </c>
    </row>
    <row r="10273" spans="1:31" ht="14.25" customHeight="1">
      <c r="A10273" s="1">
        <v>10272</v>
      </c>
      <c r="B10273" s="1" t="s">
        <v>10396</v>
      </c>
      <c r="C10273" s="1" t="s">
        <v>11408</v>
      </c>
      <c r="D10273" s="1" t="s">
        <v>683</v>
      </c>
      <c r="E10273" s="1" t="s">
        <v>139</v>
      </c>
      <c r="F10273" s="1" t="s">
        <v>26421</v>
      </c>
      <c r="G10273" s="14">
        <v>9194464016</v>
      </c>
      <c r="H10273" s="1" t="s">
        <v>8</v>
      </c>
      <c r="I10273" s="1" t="s">
        <v>62</v>
      </c>
      <c r="J10273" s="1" t="s">
        <v>70</v>
      </c>
      <c r="K10273" s="3" t="s">
        <v>42</v>
      </c>
      <c r="L10273" s="1" t="s">
        <v>70</v>
      </c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1"/>
      <c r="AA10273" s="1" t="s">
        <v>16</v>
      </c>
      <c r="AB10273" s="3" t="s">
        <v>12</v>
      </c>
      <c r="AC10273" s="23" t="s">
        <v>37803</v>
      </c>
      <c r="AD10273" s="23" t="s">
        <v>40801</v>
      </c>
      <c r="AE10273" t="s">
        <v>35399</v>
      </c>
    </row>
    <row r="10274" spans="1:31" ht="14.25" customHeight="1">
      <c r="A10274" s="1">
        <v>10273</v>
      </c>
      <c r="B10274" s="9" t="s">
        <v>6</v>
      </c>
      <c r="C10274" s="1" t="s">
        <v>11409</v>
      </c>
      <c r="D10274" s="1" t="s">
        <v>7448</v>
      </c>
      <c r="E10274" s="1" t="s">
        <v>5868</v>
      </c>
      <c r="F10274" s="1" t="s">
        <v>26422</v>
      </c>
      <c r="G10274" s="14">
        <v>91910449949</v>
      </c>
      <c r="H10274" s="1" t="s">
        <v>15</v>
      </c>
      <c r="I10274" s="1" t="s">
        <v>41</v>
      </c>
      <c r="J10274" s="1" t="s">
        <v>70</v>
      </c>
      <c r="K10274" s="3" t="s">
        <v>42</v>
      </c>
      <c r="L10274" s="1" t="s">
        <v>70</v>
      </c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1"/>
      <c r="AA10274" s="1" t="s">
        <v>16</v>
      </c>
      <c r="AB10274" s="3" t="s">
        <v>12</v>
      </c>
      <c r="AC10274" s="23" t="s">
        <v>37803</v>
      </c>
      <c r="AD10274" s="23" t="s">
        <v>43181</v>
      </c>
      <c r="AE10274" t="s">
        <v>35399</v>
      </c>
    </row>
    <row r="10275" spans="1:31" ht="14.25" customHeight="1">
      <c r="A10275" s="1">
        <v>10274</v>
      </c>
      <c r="B10275" s="1" t="s">
        <v>10396</v>
      </c>
      <c r="C10275" s="1" t="s">
        <v>11427</v>
      </c>
      <c r="D10275" s="1" t="s">
        <v>784</v>
      </c>
      <c r="E10275" s="1" t="s">
        <v>139</v>
      </c>
      <c r="F10275" s="1" t="s">
        <v>26431</v>
      </c>
      <c r="G10275" s="14">
        <v>9194066610</v>
      </c>
      <c r="H10275" s="1" t="s">
        <v>8</v>
      </c>
      <c r="I10275" s="1" t="s">
        <v>9</v>
      </c>
      <c r="J10275" s="1" t="s">
        <v>70</v>
      </c>
      <c r="K10275" s="3" t="s">
        <v>17</v>
      </c>
      <c r="L10275" s="1" t="s">
        <v>70</v>
      </c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1"/>
      <c r="AA10275" s="1" t="s">
        <v>11</v>
      </c>
      <c r="AB10275" s="3" t="s">
        <v>13</v>
      </c>
      <c r="AC10275" s="23" t="s">
        <v>37803</v>
      </c>
      <c r="AD10275" s="23" t="s">
        <v>47107</v>
      </c>
      <c r="AE10275" t="s">
        <v>35410</v>
      </c>
    </row>
    <row r="10276" spans="1:31" ht="14.25" customHeight="1">
      <c r="A10276" s="1">
        <v>10275</v>
      </c>
      <c r="B10276" s="1" t="s">
        <v>10396</v>
      </c>
      <c r="C10276" s="1" t="s">
        <v>11451</v>
      </c>
      <c r="D10276" s="1" t="s">
        <v>5944</v>
      </c>
      <c r="E10276" s="1" t="s">
        <v>11452</v>
      </c>
      <c r="F10276" s="1" t="s">
        <v>26441</v>
      </c>
      <c r="G10276" s="14">
        <v>919946001464</v>
      </c>
      <c r="H10276" s="1" t="s">
        <v>37</v>
      </c>
      <c r="I10276" s="1" t="s">
        <v>9</v>
      </c>
      <c r="J10276" s="1" t="s">
        <v>70</v>
      </c>
      <c r="K10276" s="3" t="s">
        <v>17</v>
      </c>
      <c r="L10276" s="1" t="s">
        <v>70</v>
      </c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1"/>
      <c r="AA10276" s="1" t="s">
        <v>11</v>
      </c>
      <c r="AB10276" s="3" t="s">
        <v>538</v>
      </c>
      <c r="AC10276" s="23" t="s">
        <v>37803</v>
      </c>
      <c r="AD10276" s="23" t="s">
        <v>47108</v>
      </c>
      <c r="AE10276" t="s">
        <v>35394</v>
      </c>
    </row>
    <row r="10277" spans="1:31" ht="14.25" customHeight="1">
      <c r="A10277" s="1">
        <v>10276</v>
      </c>
      <c r="B10277" s="1" t="s">
        <v>10396</v>
      </c>
      <c r="C10277" s="1" t="s">
        <v>11458</v>
      </c>
      <c r="D10277" s="1" t="s">
        <v>3952</v>
      </c>
      <c r="E10277" s="1" t="s">
        <v>8892</v>
      </c>
      <c r="F10277" s="1" t="s">
        <v>32338</v>
      </c>
      <c r="G10277" s="14">
        <v>919946009146</v>
      </c>
      <c r="H10277" s="1" t="s">
        <v>37</v>
      </c>
      <c r="I10277" s="1" t="s">
        <v>9</v>
      </c>
      <c r="J10277" s="1" t="s">
        <v>70</v>
      </c>
      <c r="K10277" s="3" t="s">
        <v>17</v>
      </c>
      <c r="L10277" s="1" t="s">
        <v>70</v>
      </c>
      <c r="M10277" s="4" t="s">
        <v>42</v>
      </c>
      <c r="N10277" s="3" t="s">
        <v>70</v>
      </c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1"/>
      <c r="AA10277" s="1" t="s">
        <v>16</v>
      </c>
      <c r="AB10277" s="3" t="s">
        <v>12</v>
      </c>
      <c r="AC10277" s="23" t="s">
        <v>37803</v>
      </c>
      <c r="AD10277" s="23" t="s">
        <v>47109</v>
      </c>
      <c r="AE10277" t="s">
        <v>35410</v>
      </c>
    </row>
    <row r="10278" spans="1:31" ht="14.25" customHeight="1">
      <c r="A10278" s="1">
        <v>10277</v>
      </c>
      <c r="B10278" s="1" t="s">
        <v>10396</v>
      </c>
      <c r="C10278" s="1" t="s">
        <v>11459</v>
      </c>
      <c r="D10278" s="1" t="s">
        <v>36053</v>
      </c>
      <c r="E10278" s="1" t="s">
        <v>1180</v>
      </c>
      <c r="F10278" s="1" t="s">
        <v>32339</v>
      </c>
      <c r="G10278" s="14">
        <v>91964144446</v>
      </c>
      <c r="H10278" s="1" t="s">
        <v>20</v>
      </c>
      <c r="I10278" s="1" t="s">
        <v>9</v>
      </c>
      <c r="J10278" s="1" t="s">
        <v>70</v>
      </c>
      <c r="K10278" s="3" t="s">
        <v>42</v>
      </c>
      <c r="L10278" s="1" t="s">
        <v>70</v>
      </c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1"/>
      <c r="AA10278" s="1" t="s">
        <v>16</v>
      </c>
      <c r="AB10278" s="3" t="s">
        <v>12</v>
      </c>
      <c r="AC10278" s="23" t="s">
        <v>37803</v>
      </c>
      <c r="AD10278" s="23" t="s">
        <v>47110</v>
      </c>
      <c r="AE10278" t="s">
        <v>35410</v>
      </c>
    </row>
    <row r="10279" spans="1:31" ht="14.25" customHeight="1">
      <c r="A10279" s="1">
        <v>10278</v>
      </c>
      <c r="B10279" s="1" t="s">
        <v>10396</v>
      </c>
      <c r="C10279" s="1" t="s">
        <v>11471</v>
      </c>
      <c r="D10279" s="1" t="s">
        <v>11472</v>
      </c>
      <c r="E10279" s="1" t="s">
        <v>78</v>
      </c>
      <c r="F10279" s="1" t="s">
        <v>26451</v>
      </c>
      <c r="G10279" s="14">
        <v>916969640914</v>
      </c>
      <c r="H10279" s="1" t="s">
        <v>8</v>
      </c>
      <c r="I10279" s="1" t="s">
        <v>9</v>
      </c>
      <c r="J10279" s="1" t="s">
        <v>70</v>
      </c>
      <c r="K10279" s="3" t="s">
        <v>42</v>
      </c>
      <c r="L10279" s="1" t="s">
        <v>70</v>
      </c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1"/>
      <c r="AA10279" s="1" t="s">
        <v>16</v>
      </c>
      <c r="AB10279" s="3" t="s">
        <v>12</v>
      </c>
      <c r="AC10279" s="23" t="s">
        <v>37803</v>
      </c>
      <c r="AD10279" s="23" t="s">
        <v>47111</v>
      </c>
      <c r="AE10279" t="s">
        <v>35410</v>
      </c>
    </row>
    <row r="10280" spans="1:31" ht="14.25" customHeight="1">
      <c r="A10280" s="1">
        <v>10279</v>
      </c>
      <c r="B10280" s="9" t="s">
        <v>6</v>
      </c>
      <c r="C10280" s="1" t="s">
        <v>11477</v>
      </c>
      <c r="D10280" s="1" t="s">
        <v>36054</v>
      </c>
      <c r="E10280" s="1" t="s">
        <v>36554</v>
      </c>
      <c r="F10280" s="1" t="s">
        <v>11478</v>
      </c>
      <c r="G10280" s="14">
        <v>91600010916</v>
      </c>
      <c r="H10280" s="1" t="s">
        <v>20</v>
      </c>
      <c r="I10280" s="1" t="s">
        <v>62</v>
      </c>
      <c r="J10280" s="1" t="s">
        <v>70</v>
      </c>
      <c r="K10280" s="3" t="s">
        <v>42</v>
      </c>
      <c r="L10280" s="1" t="s">
        <v>70</v>
      </c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1"/>
      <c r="AA10280" s="1" t="s">
        <v>16</v>
      </c>
      <c r="AB10280" s="3" t="s">
        <v>12</v>
      </c>
      <c r="AC10280" s="23" t="s">
        <v>37803</v>
      </c>
      <c r="AD10280" s="23" t="s">
        <v>47112</v>
      </c>
      <c r="AE10280" t="s">
        <v>35399</v>
      </c>
    </row>
    <row r="10281" spans="1:31" ht="14.25" customHeight="1">
      <c r="A10281" s="1">
        <v>10280</v>
      </c>
      <c r="B10281" s="1" t="s">
        <v>10396</v>
      </c>
      <c r="C10281" s="1" t="s">
        <v>11481</v>
      </c>
      <c r="D10281" s="1" t="s">
        <v>2317</v>
      </c>
      <c r="E10281" s="1" t="s">
        <v>11482</v>
      </c>
      <c r="F10281" s="1" t="s">
        <v>26455</v>
      </c>
      <c r="G10281" s="14">
        <v>91944604406</v>
      </c>
      <c r="H10281" s="1" t="s">
        <v>20</v>
      </c>
      <c r="I10281" s="1" t="s">
        <v>9</v>
      </c>
      <c r="J10281" s="1" t="s">
        <v>70</v>
      </c>
      <c r="K10281" s="3" t="s">
        <v>178</v>
      </c>
      <c r="L10281" s="1" t="s">
        <v>70</v>
      </c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1"/>
      <c r="AA10281" s="1" t="s">
        <v>16</v>
      </c>
      <c r="AB10281" s="3" t="s">
        <v>12</v>
      </c>
      <c r="AC10281" s="23" t="s">
        <v>37803</v>
      </c>
      <c r="AD10281" s="23" t="s">
        <v>47113</v>
      </c>
      <c r="AE10281" t="s">
        <v>35409</v>
      </c>
    </row>
    <row r="10282" spans="1:31" ht="14.25" customHeight="1">
      <c r="A10282" s="1">
        <v>10281</v>
      </c>
      <c r="B10282" s="1" t="s">
        <v>10396</v>
      </c>
      <c r="C10282" s="1" t="s">
        <v>11486</v>
      </c>
      <c r="D10282" s="1" t="s">
        <v>3851</v>
      </c>
      <c r="E10282" s="1" t="s">
        <v>2101</v>
      </c>
      <c r="F10282" s="1" t="s">
        <v>34484</v>
      </c>
      <c r="G10282" s="14">
        <v>919444919600</v>
      </c>
      <c r="H10282" s="1" t="s">
        <v>20</v>
      </c>
      <c r="I10282" s="1" t="s">
        <v>9</v>
      </c>
      <c r="J10282" s="1" t="s">
        <v>70</v>
      </c>
      <c r="K10282" s="3" t="s">
        <v>42</v>
      </c>
      <c r="L10282" s="1" t="s">
        <v>70</v>
      </c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1"/>
      <c r="AA10282" s="1" t="s">
        <v>16</v>
      </c>
      <c r="AB10282" s="3" t="s">
        <v>12</v>
      </c>
      <c r="AC10282" s="23" t="s">
        <v>37803</v>
      </c>
      <c r="AD10282" s="23" t="s">
        <v>47114</v>
      </c>
      <c r="AE10282" t="s">
        <v>35399</v>
      </c>
    </row>
    <row r="10283" spans="1:31" ht="14.25" customHeight="1">
      <c r="A10283" s="1">
        <v>10282</v>
      </c>
      <c r="B10283" s="1" t="s">
        <v>10396</v>
      </c>
      <c r="C10283" s="1" t="s">
        <v>11495</v>
      </c>
      <c r="D10283" s="1" t="s">
        <v>1250</v>
      </c>
      <c r="E10283" s="1" t="s">
        <v>40</v>
      </c>
      <c r="F10283" s="1" t="s">
        <v>32341</v>
      </c>
      <c r="G10283" s="14">
        <v>919446406469</v>
      </c>
      <c r="H10283" s="1" t="s">
        <v>20</v>
      </c>
      <c r="I10283" s="1" t="s">
        <v>9</v>
      </c>
      <c r="J10283" s="1" t="s">
        <v>70</v>
      </c>
      <c r="K10283" s="3" t="s">
        <v>171</v>
      </c>
      <c r="L10283" s="1" t="s">
        <v>70</v>
      </c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1"/>
      <c r="AA10283" s="1" t="s">
        <v>16</v>
      </c>
      <c r="AB10283" s="3" t="s">
        <v>12</v>
      </c>
      <c r="AC10283" s="23" t="s">
        <v>37803</v>
      </c>
      <c r="AD10283" s="23" t="s">
        <v>44435</v>
      </c>
      <c r="AE10283" t="s">
        <v>35410</v>
      </c>
    </row>
    <row r="10284" spans="1:31" ht="14.25" customHeight="1">
      <c r="A10284" s="1">
        <v>10283</v>
      </c>
      <c r="B10284" s="9" t="s">
        <v>6</v>
      </c>
      <c r="C10284" s="1" t="s">
        <v>11499</v>
      </c>
      <c r="D10284" s="1" t="s">
        <v>1678</v>
      </c>
      <c r="E10284" s="1" t="s">
        <v>73</v>
      </c>
      <c r="F10284" s="1" t="s">
        <v>26462</v>
      </c>
      <c r="G10284" s="14">
        <v>9194949001</v>
      </c>
      <c r="H10284" s="1" t="s">
        <v>20</v>
      </c>
      <c r="I10284" s="1" t="s">
        <v>41</v>
      </c>
      <c r="J10284" s="1" t="s">
        <v>70</v>
      </c>
      <c r="K10284" s="3" t="s">
        <v>63</v>
      </c>
      <c r="L10284" s="1" t="s">
        <v>70</v>
      </c>
      <c r="M10284" s="3" t="s">
        <v>213</v>
      </c>
      <c r="N10284" s="3" t="s">
        <v>70</v>
      </c>
      <c r="O10284" s="3" t="s">
        <v>17</v>
      </c>
      <c r="P10284" s="3" t="s">
        <v>70</v>
      </c>
      <c r="Q10284" s="3" t="s">
        <v>42</v>
      </c>
      <c r="R10284" s="3" t="s">
        <v>70</v>
      </c>
      <c r="S10284" s="3" t="s">
        <v>27</v>
      </c>
      <c r="T10284" s="3" t="s">
        <v>70</v>
      </c>
      <c r="U10284" s="3" t="s">
        <v>117</v>
      </c>
      <c r="V10284" s="3" t="s">
        <v>70</v>
      </c>
      <c r="W10284" s="3" t="s">
        <v>178</v>
      </c>
      <c r="X10284" s="3" t="s">
        <v>70</v>
      </c>
      <c r="Y10284" s="3" t="s">
        <v>171</v>
      </c>
      <c r="Z10284" s="1" t="s">
        <v>70</v>
      </c>
      <c r="AA10284" s="1" t="s">
        <v>16</v>
      </c>
      <c r="AB10284" s="3" t="s">
        <v>12</v>
      </c>
      <c r="AC10284" s="23" t="s">
        <v>37803</v>
      </c>
      <c r="AD10284" s="23" t="s">
        <v>44268</v>
      </c>
      <c r="AE10284" t="s">
        <v>35394</v>
      </c>
    </row>
    <row r="10285" spans="1:31" ht="14.25" customHeight="1">
      <c r="A10285" s="1">
        <v>10284</v>
      </c>
      <c r="B10285" s="1" t="s">
        <v>10396</v>
      </c>
      <c r="C10285" s="1" t="s">
        <v>11506</v>
      </c>
      <c r="D10285" s="1" t="s">
        <v>1457</v>
      </c>
      <c r="E10285" s="1" t="s">
        <v>37226</v>
      </c>
      <c r="F10285" s="1" t="s">
        <v>26466</v>
      </c>
      <c r="G10285" s="14">
        <v>91994440664</v>
      </c>
      <c r="H10285" s="1" t="s">
        <v>20</v>
      </c>
      <c r="I10285" s="1" t="s">
        <v>41</v>
      </c>
      <c r="J10285" s="1" t="s">
        <v>70</v>
      </c>
      <c r="K10285" s="3" t="s">
        <v>42</v>
      </c>
      <c r="L10285" s="1" t="s">
        <v>70</v>
      </c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1"/>
      <c r="AA10285" s="1" t="s">
        <v>16</v>
      </c>
      <c r="AB10285" s="3" t="s">
        <v>12</v>
      </c>
      <c r="AC10285" s="23" t="s">
        <v>37803</v>
      </c>
      <c r="AD10285" s="23" t="s">
        <v>38261</v>
      </c>
      <c r="AE10285" t="s">
        <v>35394</v>
      </c>
    </row>
    <row r="10286" spans="1:31" ht="14.25" customHeight="1">
      <c r="A10286" s="1">
        <v>10285</v>
      </c>
      <c r="B10286" s="1" t="s">
        <v>10396</v>
      </c>
      <c r="C10286" s="1" t="s">
        <v>11524</v>
      </c>
      <c r="D10286" s="1" t="s">
        <v>2027</v>
      </c>
      <c r="E10286" s="1" t="s">
        <v>11525</v>
      </c>
      <c r="F10286" s="1" t="s">
        <v>11526</v>
      </c>
      <c r="G10286" s="14">
        <v>919444066911</v>
      </c>
      <c r="H10286" s="1" t="s">
        <v>20</v>
      </c>
      <c r="I10286" s="1" t="s">
        <v>9</v>
      </c>
      <c r="J10286" s="1" t="s">
        <v>70</v>
      </c>
      <c r="K10286" s="3" t="s">
        <v>17</v>
      </c>
      <c r="L10286" s="1" t="s">
        <v>70</v>
      </c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1"/>
      <c r="AA10286" s="1" t="s">
        <v>11</v>
      </c>
      <c r="AB10286" s="3" t="s">
        <v>13</v>
      </c>
      <c r="AC10286" s="23" t="s">
        <v>37803</v>
      </c>
      <c r="AD10286" s="23" t="s">
        <v>38510</v>
      </c>
      <c r="AE10286" t="s">
        <v>35410</v>
      </c>
    </row>
    <row r="10287" spans="1:31" ht="14.25" customHeight="1">
      <c r="A10287" s="1">
        <v>10286</v>
      </c>
      <c r="B10287" s="1" t="s">
        <v>10396</v>
      </c>
      <c r="C10287" s="1" t="s">
        <v>11528</v>
      </c>
      <c r="D10287" s="1" t="s">
        <v>1617</v>
      </c>
      <c r="E10287" s="1" t="s">
        <v>78</v>
      </c>
      <c r="F10287" s="1" t="s">
        <v>26475</v>
      </c>
      <c r="G10287" s="14">
        <v>919446606641</v>
      </c>
      <c r="H10287" s="1" t="s">
        <v>20</v>
      </c>
      <c r="I10287" s="1" t="s">
        <v>9</v>
      </c>
      <c r="J10287" s="1" t="s">
        <v>70</v>
      </c>
      <c r="K10287" s="3" t="s">
        <v>42</v>
      </c>
      <c r="L10287" s="1" t="s">
        <v>70</v>
      </c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1"/>
      <c r="AA10287" s="1" t="s">
        <v>16</v>
      </c>
      <c r="AB10287" s="3" t="s">
        <v>12</v>
      </c>
      <c r="AC10287" s="23" t="s">
        <v>37803</v>
      </c>
      <c r="AD10287" s="23" t="s">
        <v>47115</v>
      </c>
      <c r="AE10287" t="s">
        <v>35410</v>
      </c>
    </row>
    <row r="10288" spans="1:31" ht="14.25" customHeight="1">
      <c r="A10288" s="1">
        <v>10287</v>
      </c>
      <c r="B10288" s="1" t="s">
        <v>10396</v>
      </c>
      <c r="C10288" s="1" t="s">
        <v>11532</v>
      </c>
      <c r="D10288" s="1" t="s">
        <v>2609</v>
      </c>
      <c r="E10288" s="1" t="s">
        <v>40</v>
      </c>
      <c r="F10288" s="1" t="s">
        <v>26478</v>
      </c>
      <c r="G10288" s="14">
        <v>914144064649</v>
      </c>
      <c r="H10288" s="1" t="s">
        <v>20</v>
      </c>
      <c r="I10288" s="1" t="s">
        <v>62</v>
      </c>
      <c r="J10288" s="1" t="s">
        <v>70</v>
      </c>
      <c r="K10288" s="3" t="s">
        <v>17</v>
      </c>
      <c r="L10288" s="1" t="s">
        <v>70</v>
      </c>
      <c r="M10288" s="4" t="s">
        <v>42</v>
      </c>
      <c r="N10288" s="3" t="s">
        <v>70</v>
      </c>
      <c r="O10288" s="3" t="s">
        <v>47349</v>
      </c>
      <c r="P10288" s="3" t="s">
        <v>70</v>
      </c>
      <c r="Q10288" s="3"/>
      <c r="R10288" s="3"/>
      <c r="S10288" s="3"/>
      <c r="T10288" s="3"/>
      <c r="U10288" s="3"/>
      <c r="V10288" s="3"/>
      <c r="W10288" s="3"/>
      <c r="X10288" s="3"/>
      <c r="Y10288" s="3"/>
      <c r="Z10288" s="1"/>
      <c r="AA10288" s="1" t="s">
        <v>16</v>
      </c>
      <c r="AB10288" s="3" t="s">
        <v>12</v>
      </c>
      <c r="AC10288" s="23" t="s">
        <v>37803</v>
      </c>
      <c r="AD10288" s="23" t="s">
        <v>47116</v>
      </c>
      <c r="AE10288" t="s">
        <v>35399</v>
      </c>
    </row>
    <row r="10289" spans="1:31" ht="14.25" customHeight="1">
      <c r="A10289" s="1">
        <v>10288</v>
      </c>
      <c r="B10289" s="1" t="s">
        <v>10396</v>
      </c>
      <c r="C10289" s="1" t="s">
        <v>11534</v>
      </c>
      <c r="D10289" s="1" t="s">
        <v>11535</v>
      </c>
      <c r="E10289" s="1" t="s">
        <v>3167</v>
      </c>
      <c r="F10289" s="1" t="s">
        <v>26480</v>
      </c>
      <c r="G10289" s="14">
        <v>91949461604</v>
      </c>
      <c r="H10289" s="1" t="s">
        <v>20</v>
      </c>
      <c r="I10289" s="1" t="s">
        <v>62</v>
      </c>
      <c r="J10289" s="1" t="s">
        <v>70</v>
      </c>
      <c r="K10289" s="3" t="s">
        <v>42</v>
      </c>
      <c r="L10289" s="1" t="s">
        <v>70</v>
      </c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1"/>
      <c r="AA10289" s="1" t="s">
        <v>16</v>
      </c>
      <c r="AB10289" s="3" t="s">
        <v>12</v>
      </c>
      <c r="AC10289" s="23" t="s">
        <v>37803</v>
      </c>
      <c r="AD10289" s="23" t="s">
        <v>43659</v>
      </c>
      <c r="AE10289" t="s">
        <v>35399</v>
      </c>
    </row>
    <row r="10290" spans="1:31" ht="14.25" customHeight="1">
      <c r="A10290" s="1">
        <v>10289</v>
      </c>
      <c r="B10290" s="1" t="s">
        <v>10396</v>
      </c>
      <c r="C10290" s="1" t="s">
        <v>11538</v>
      </c>
      <c r="D10290" s="1" t="s">
        <v>58</v>
      </c>
      <c r="E10290" s="1" t="s">
        <v>139</v>
      </c>
      <c r="F10290" s="1" t="s">
        <v>26482</v>
      </c>
      <c r="G10290" s="14">
        <v>919946014601</v>
      </c>
      <c r="H10290" s="1" t="s">
        <v>20</v>
      </c>
      <c r="I10290" s="1" t="s">
        <v>9</v>
      </c>
      <c r="J10290" s="1" t="s">
        <v>70</v>
      </c>
      <c r="K10290" s="3" t="s">
        <v>171</v>
      </c>
      <c r="L10290" s="1" t="s">
        <v>70</v>
      </c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1"/>
      <c r="AA10290" s="1" t="s">
        <v>16</v>
      </c>
      <c r="AB10290" s="3" t="s">
        <v>12</v>
      </c>
      <c r="AC10290" s="23" t="s">
        <v>37803</v>
      </c>
      <c r="AD10290" s="23" t="s">
        <v>47117</v>
      </c>
      <c r="AE10290" t="s">
        <v>35399</v>
      </c>
    </row>
    <row r="10291" spans="1:31" ht="14.25" customHeight="1">
      <c r="A10291" s="1">
        <v>10290</v>
      </c>
      <c r="B10291" s="1" t="s">
        <v>10396</v>
      </c>
      <c r="C10291" s="1" t="s">
        <v>11544</v>
      </c>
      <c r="D10291" s="1" t="s">
        <v>9103</v>
      </c>
      <c r="E10291" s="1" t="s">
        <v>1244</v>
      </c>
      <c r="F10291" s="1" t="s">
        <v>26487</v>
      </c>
      <c r="G10291" s="14">
        <v>919446190416</v>
      </c>
      <c r="H10291" s="1" t="s">
        <v>8</v>
      </c>
      <c r="I10291" s="1" t="s">
        <v>9</v>
      </c>
      <c r="J10291" s="1" t="s">
        <v>70</v>
      </c>
      <c r="K10291" s="3" t="s">
        <v>42</v>
      </c>
      <c r="L10291" s="1" t="s">
        <v>70</v>
      </c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1"/>
      <c r="AA10291" s="1" t="s">
        <v>16</v>
      </c>
      <c r="AB10291" s="3" t="s">
        <v>12</v>
      </c>
      <c r="AC10291" s="23" t="s">
        <v>37803</v>
      </c>
      <c r="AD10291" s="23" t="s">
        <v>46363</v>
      </c>
      <c r="AE10291" t="s">
        <v>35410</v>
      </c>
    </row>
    <row r="10292" spans="1:31" ht="14.25" customHeight="1">
      <c r="A10292" s="1">
        <v>10291</v>
      </c>
      <c r="B10292" s="1" t="s">
        <v>10396</v>
      </c>
      <c r="C10292" s="1" t="s">
        <v>11550</v>
      </c>
      <c r="D10292" s="1" t="s">
        <v>951</v>
      </c>
      <c r="E10292" s="1" t="s">
        <v>19</v>
      </c>
      <c r="F10292" s="1" t="s">
        <v>26490</v>
      </c>
      <c r="G10292" s="14">
        <v>919049946014</v>
      </c>
      <c r="H10292" s="1" t="s">
        <v>8</v>
      </c>
      <c r="I10292" s="1" t="s">
        <v>41</v>
      </c>
      <c r="J10292" s="1" t="s">
        <v>70</v>
      </c>
      <c r="K10292" s="3" t="s">
        <v>42</v>
      </c>
      <c r="L10292" s="1" t="s">
        <v>70</v>
      </c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1"/>
      <c r="AA10292" s="1" t="s">
        <v>16</v>
      </c>
      <c r="AB10292" s="3" t="s">
        <v>12</v>
      </c>
      <c r="AC10292" s="23" t="s">
        <v>37803</v>
      </c>
      <c r="AD10292" s="23" t="s">
        <v>47118</v>
      </c>
      <c r="AE10292" t="s">
        <v>35410</v>
      </c>
    </row>
    <row r="10293" spans="1:31" ht="14.25" customHeight="1">
      <c r="A10293" s="1">
        <v>10292</v>
      </c>
      <c r="B10293" s="9" t="s">
        <v>6</v>
      </c>
      <c r="C10293" s="1" t="s">
        <v>11557</v>
      </c>
      <c r="D10293" s="1" t="s">
        <v>3097</v>
      </c>
      <c r="E10293" s="1" t="s">
        <v>11558</v>
      </c>
      <c r="F10293" s="1" t="s">
        <v>32350</v>
      </c>
      <c r="G10293" s="14">
        <v>91469044164</v>
      </c>
      <c r="H10293" s="1" t="s">
        <v>37</v>
      </c>
      <c r="I10293" s="1" t="s">
        <v>41</v>
      </c>
      <c r="J10293" s="1" t="s">
        <v>70</v>
      </c>
      <c r="K10293" s="3" t="s">
        <v>42</v>
      </c>
      <c r="L10293" s="1" t="s">
        <v>70</v>
      </c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1"/>
      <c r="AA10293" s="1" t="s">
        <v>16</v>
      </c>
      <c r="AB10293" s="3" t="s">
        <v>12</v>
      </c>
      <c r="AC10293" s="23" t="s">
        <v>37803</v>
      </c>
      <c r="AD10293" s="23" t="s">
        <v>47119</v>
      </c>
      <c r="AE10293" t="s">
        <v>35410</v>
      </c>
    </row>
    <row r="10294" spans="1:31" ht="14.25" customHeight="1">
      <c r="A10294" s="1">
        <v>10293</v>
      </c>
      <c r="B10294" s="1" t="s">
        <v>10396</v>
      </c>
      <c r="C10294" s="1" t="s">
        <v>11559</v>
      </c>
      <c r="D10294" s="1" t="s">
        <v>1457</v>
      </c>
      <c r="E10294" s="1" t="s">
        <v>32</v>
      </c>
      <c r="F10294" s="1" t="s">
        <v>26493</v>
      </c>
      <c r="G10294" s="14">
        <v>9190994644</v>
      </c>
      <c r="H10294" s="1" t="s">
        <v>15</v>
      </c>
      <c r="I10294" s="1" t="s">
        <v>41</v>
      </c>
      <c r="J10294" s="1" t="s">
        <v>70</v>
      </c>
      <c r="K10294" s="3" t="s">
        <v>42</v>
      </c>
      <c r="L10294" s="1" t="s">
        <v>70</v>
      </c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1"/>
      <c r="AA10294" s="1" t="s">
        <v>16</v>
      </c>
      <c r="AB10294" s="3" t="s">
        <v>12</v>
      </c>
      <c r="AC10294" s="23" t="s">
        <v>37803</v>
      </c>
      <c r="AD10294" s="23" t="s">
        <v>47120</v>
      </c>
      <c r="AE10294" t="s">
        <v>35410</v>
      </c>
    </row>
    <row r="10295" spans="1:31" ht="14.25" customHeight="1">
      <c r="A10295" s="1">
        <v>10294</v>
      </c>
      <c r="B10295" s="9" t="s">
        <v>6</v>
      </c>
      <c r="C10295" s="1" t="s">
        <v>11561</v>
      </c>
      <c r="D10295" s="1" t="s">
        <v>11562</v>
      </c>
      <c r="E10295" s="1" t="s">
        <v>40</v>
      </c>
      <c r="F10295" s="1" t="s">
        <v>11563</v>
      </c>
      <c r="G10295" s="14">
        <v>9194449966</v>
      </c>
      <c r="H10295" s="1" t="s">
        <v>8</v>
      </c>
      <c r="I10295" s="1" t="s">
        <v>62</v>
      </c>
      <c r="J10295" s="1" t="s">
        <v>70</v>
      </c>
      <c r="K10295" s="3" t="s">
        <v>42</v>
      </c>
      <c r="L10295" s="1" t="s">
        <v>70</v>
      </c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1"/>
      <c r="AA10295" s="1" t="s">
        <v>16</v>
      </c>
      <c r="AB10295" s="3" t="s">
        <v>12</v>
      </c>
      <c r="AC10295" s="23" t="s">
        <v>37803</v>
      </c>
      <c r="AD10295" s="23" t="s">
        <v>42178</v>
      </c>
      <c r="AE10295" t="s">
        <v>35410</v>
      </c>
    </row>
    <row r="10296" spans="1:31" ht="14.25" customHeight="1">
      <c r="A10296" s="1">
        <v>10295</v>
      </c>
      <c r="B10296" s="9" t="s">
        <v>6</v>
      </c>
      <c r="C10296" s="1" t="s">
        <v>11592</v>
      </c>
      <c r="D10296" s="1" t="s">
        <v>773</v>
      </c>
      <c r="E10296" s="1" t="s">
        <v>5877</v>
      </c>
      <c r="F10296" s="1" t="s">
        <v>26508</v>
      </c>
      <c r="G10296" s="14" t="s">
        <v>11593</v>
      </c>
      <c r="H10296" s="1" t="s">
        <v>8</v>
      </c>
      <c r="I10296" s="1" t="s">
        <v>9</v>
      </c>
      <c r="J10296" s="1" t="s">
        <v>70</v>
      </c>
      <c r="K10296" s="3" t="s">
        <v>63</v>
      </c>
      <c r="L10296" s="1" t="s">
        <v>70</v>
      </c>
      <c r="M10296" s="3" t="s">
        <v>213</v>
      </c>
      <c r="N10296" s="3" t="s">
        <v>70</v>
      </c>
      <c r="O10296" s="3" t="s">
        <v>17</v>
      </c>
      <c r="P10296" s="3" t="s">
        <v>70</v>
      </c>
      <c r="Q10296" s="3" t="s">
        <v>42</v>
      </c>
      <c r="R10296" s="3" t="s">
        <v>70</v>
      </c>
      <c r="S10296" s="3" t="s">
        <v>27</v>
      </c>
      <c r="T10296" s="3" t="s">
        <v>70</v>
      </c>
      <c r="U10296" s="3" t="s">
        <v>117</v>
      </c>
      <c r="V10296" s="3" t="s">
        <v>70</v>
      </c>
      <c r="W10296" s="3" t="s">
        <v>178</v>
      </c>
      <c r="X10296" s="3" t="s">
        <v>70</v>
      </c>
      <c r="Y10296" s="3" t="s">
        <v>171</v>
      </c>
      <c r="Z10296" s="1" t="s">
        <v>70</v>
      </c>
      <c r="AA10296" s="1" t="s">
        <v>16</v>
      </c>
      <c r="AB10296" s="3" t="s">
        <v>12</v>
      </c>
      <c r="AC10296" s="23" t="s">
        <v>37803</v>
      </c>
      <c r="AD10296" s="23" t="s">
        <v>47121</v>
      </c>
      <c r="AE10296" t="s">
        <v>35394</v>
      </c>
    </row>
    <row r="10297" spans="1:31" ht="14.25" customHeight="1">
      <c r="A10297" s="1">
        <v>10296</v>
      </c>
      <c r="B10297" s="1" t="s">
        <v>10396</v>
      </c>
      <c r="C10297" s="1" t="s">
        <v>11638</v>
      </c>
      <c r="D10297" s="1" t="s">
        <v>4300</v>
      </c>
      <c r="E10297" s="1" t="s">
        <v>131</v>
      </c>
      <c r="F10297" s="1" t="s">
        <v>26532</v>
      </c>
      <c r="G10297" s="14">
        <v>9194940966</v>
      </c>
      <c r="H10297" s="1" t="s">
        <v>20</v>
      </c>
      <c r="I10297" s="1" t="s">
        <v>62</v>
      </c>
      <c r="J10297" s="1" t="s">
        <v>70</v>
      </c>
      <c r="K10297" s="3" t="s">
        <v>27</v>
      </c>
      <c r="L10297" s="1" t="s">
        <v>70</v>
      </c>
      <c r="M10297" s="3" t="s">
        <v>47344</v>
      </c>
      <c r="N10297" s="3" t="s">
        <v>70</v>
      </c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1"/>
      <c r="AA10297" s="1" t="s">
        <v>16</v>
      </c>
      <c r="AB10297" s="3" t="s">
        <v>12</v>
      </c>
      <c r="AC10297" s="23" t="s">
        <v>37803</v>
      </c>
      <c r="AD10297" s="23" t="s">
        <v>47122</v>
      </c>
      <c r="AE10297" t="s">
        <v>35399</v>
      </c>
    </row>
    <row r="10298" spans="1:31" ht="14.25" customHeight="1">
      <c r="A10298" s="1">
        <v>10297</v>
      </c>
      <c r="B10298" s="9" t="s">
        <v>6</v>
      </c>
      <c r="C10298" s="1" t="s">
        <v>11641</v>
      </c>
      <c r="D10298" s="1" t="s">
        <v>1286</v>
      </c>
      <c r="E10298" s="1" t="s">
        <v>881</v>
      </c>
      <c r="F10298" s="1" t="s">
        <v>32360</v>
      </c>
      <c r="G10298" s="14">
        <v>919946641</v>
      </c>
      <c r="H10298" s="1" t="s">
        <v>20</v>
      </c>
      <c r="I10298" s="1" t="s">
        <v>62</v>
      </c>
      <c r="J10298" s="1" t="s">
        <v>70</v>
      </c>
      <c r="K10298" s="3" t="s">
        <v>42</v>
      </c>
      <c r="L10298" s="1" t="s">
        <v>70</v>
      </c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1"/>
      <c r="AA10298" s="1" t="s">
        <v>16</v>
      </c>
      <c r="AB10298" s="3" t="s">
        <v>12</v>
      </c>
      <c r="AC10298" s="23" t="s">
        <v>37803</v>
      </c>
      <c r="AD10298" s="23" t="s">
        <v>45121</v>
      </c>
      <c r="AE10298" t="s">
        <v>35409</v>
      </c>
    </row>
    <row r="10299" spans="1:31" ht="14.25" customHeight="1">
      <c r="A10299" s="1">
        <v>10298</v>
      </c>
      <c r="B10299" s="1" t="s">
        <v>10396</v>
      </c>
      <c r="C10299" s="1" t="s">
        <v>11643</v>
      </c>
      <c r="D10299" s="1" t="s">
        <v>11644</v>
      </c>
      <c r="E10299" s="1" t="s">
        <v>5207</v>
      </c>
      <c r="F10299" s="1" t="s">
        <v>26535</v>
      </c>
      <c r="G10299" s="14">
        <v>919404469014</v>
      </c>
      <c r="H10299" s="1" t="s">
        <v>20</v>
      </c>
      <c r="I10299" s="1" t="s">
        <v>41</v>
      </c>
      <c r="J10299" s="1" t="s">
        <v>70</v>
      </c>
      <c r="K10299" s="3" t="s">
        <v>42</v>
      </c>
      <c r="L10299" s="1" t="s">
        <v>70</v>
      </c>
      <c r="M10299" s="3" t="s">
        <v>178</v>
      </c>
      <c r="N10299" s="3" t="s">
        <v>70</v>
      </c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1"/>
      <c r="AA10299" s="1" t="s">
        <v>16</v>
      </c>
      <c r="AB10299" s="3" t="s">
        <v>12</v>
      </c>
      <c r="AC10299" s="23" t="s">
        <v>37803</v>
      </c>
      <c r="AD10299" s="23" t="s">
        <v>47123</v>
      </c>
      <c r="AE10299" t="s">
        <v>35409</v>
      </c>
    </row>
    <row r="10300" spans="1:31" ht="14.25" customHeight="1">
      <c r="A10300" s="1">
        <v>10299</v>
      </c>
      <c r="B10300" s="9" t="s">
        <v>6</v>
      </c>
      <c r="C10300" s="1" t="s">
        <v>11656</v>
      </c>
      <c r="D10300" s="1" t="s">
        <v>841</v>
      </c>
      <c r="E10300" s="1" t="s">
        <v>11657</v>
      </c>
      <c r="F10300" s="1" t="s">
        <v>26540</v>
      </c>
      <c r="G10300" s="14">
        <v>919619949661</v>
      </c>
      <c r="H10300" s="1" t="s">
        <v>8</v>
      </c>
      <c r="I10300" s="1" t="s">
        <v>9</v>
      </c>
      <c r="J10300" s="1" t="s">
        <v>70</v>
      </c>
      <c r="K10300" s="3" t="s">
        <v>42</v>
      </c>
      <c r="L10300" s="1" t="s">
        <v>70</v>
      </c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1"/>
      <c r="AA10300" s="1" t="s">
        <v>16</v>
      </c>
      <c r="AB10300" s="3" t="s">
        <v>12</v>
      </c>
      <c r="AC10300" s="23" t="s">
        <v>37803</v>
      </c>
      <c r="AD10300" s="23" t="s">
        <v>47124</v>
      </c>
      <c r="AE10300" t="s">
        <v>35409</v>
      </c>
    </row>
    <row r="10301" spans="1:31" ht="14.25" customHeight="1">
      <c r="A10301" s="1">
        <v>10300</v>
      </c>
      <c r="B10301" s="1" t="s">
        <v>10396</v>
      </c>
      <c r="C10301" s="1" t="s">
        <v>11665</v>
      </c>
      <c r="D10301" s="1" t="s">
        <v>951</v>
      </c>
      <c r="E10301" s="1" t="s">
        <v>139</v>
      </c>
      <c r="F10301" s="1" t="s">
        <v>34501</v>
      </c>
      <c r="G10301" s="14">
        <v>919446900666</v>
      </c>
      <c r="H10301" s="1" t="s">
        <v>8</v>
      </c>
      <c r="I10301" s="1" t="s">
        <v>9</v>
      </c>
      <c r="J10301" s="1" t="s">
        <v>70</v>
      </c>
      <c r="K10301" s="3" t="s">
        <v>63</v>
      </c>
      <c r="L10301" s="1" t="s">
        <v>70</v>
      </c>
      <c r="M10301" s="3" t="s">
        <v>213</v>
      </c>
      <c r="N10301" s="3" t="s">
        <v>70</v>
      </c>
      <c r="O10301" s="3" t="s">
        <v>17</v>
      </c>
      <c r="P10301" s="3" t="s">
        <v>70</v>
      </c>
      <c r="Q10301" s="3" t="s">
        <v>42</v>
      </c>
      <c r="R10301" s="3" t="s">
        <v>70</v>
      </c>
      <c r="S10301" s="3" t="s">
        <v>27</v>
      </c>
      <c r="T10301" s="3" t="s">
        <v>70</v>
      </c>
      <c r="U10301" s="3" t="s">
        <v>117</v>
      </c>
      <c r="V10301" s="3" t="s">
        <v>70</v>
      </c>
      <c r="W10301" s="3" t="s">
        <v>178</v>
      </c>
      <c r="X10301" s="3" t="s">
        <v>70</v>
      </c>
      <c r="Y10301" s="3" t="s">
        <v>171</v>
      </c>
      <c r="Z10301" s="1" t="s">
        <v>70</v>
      </c>
      <c r="AA10301" s="1" t="s">
        <v>16</v>
      </c>
      <c r="AB10301" s="3" t="s">
        <v>12</v>
      </c>
      <c r="AC10301" s="23" t="s">
        <v>37803</v>
      </c>
      <c r="AD10301" s="23" t="s">
        <v>42723</v>
      </c>
      <c r="AE10301" t="s">
        <v>35394</v>
      </c>
    </row>
    <row r="10302" spans="1:31" ht="14.25" customHeight="1">
      <c r="A10302" s="1">
        <v>10301</v>
      </c>
      <c r="B10302" s="1" t="s">
        <v>10396</v>
      </c>
      <c r="C10302" s="1" t="s">
        <v>11667</v>
      </c>
      <c r="D10302" s="1" t="s">
        <v>3326</v>
      </c>
      <c r="E10302" s="1" t="s">
        <v>78</v>
      </c>
      <c r="F10302" s="1" t="s">
        <v>34502</v>
      </c>
      <c r="G10302" s="14">
        <v>91994490199</v>
      </c>
      <c r="H10302" s="1" t="s">
        <v>8</v>
      </c>
      <c r="I10302" s="1" t="s">
        <v>41</v>
      </c>
      <c r="J10302" s="1" t="s">
        <v>70</v>
      </c>
      <c r="K10302" s="3" t="s">
        <v>17</v>
      </c>
      <c r="L10302" s="1" t="s">
        <v>70</v>
      </c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1"/>
      <c r="AA10302" s="1" t="s">
        <v>16</v>
      </c>
      <c r="AB10302" s="3" t="s">
        <v>12</v>
      </c>
      <c r="AC10302" s="23" t="s">
        <v>37803</v>
      </c>
      <c r="AD10302" s="23" t="s">
        <v>47125</v>
      </c>
      <c r="AE10302" t="s">
        <v>35399</v>
      </c>
    </row>
    <row r="10303" spans="1:31" ht="14.25" customHeight="1">
      <c r="A10303" s="1">
        <v>10302</v>
      </c>
      <c r="B10303" s="1" t="s">
        <v>10396</v>
      </c>
      <c r="C10303" s="1" t="s">
        <v>11684</v>
      </c>
      <c r="D10303" s="1" t="s">
        <v>2140</v>
      </c>
      <c r="E10303" s="1" t="s">
        <v>37227</v>
      </c>
      <c r="F10303" s="1" t="s">
        <v>26555</v>
      </c>
      <c r="G10303" s="14">
        <v>919904964940</v>
      </c>
      <c r="H10303" s="1" t="s">
        <v>8</v>
      </c>
      <c r="I10303" s="1" t="s">
        <v>9</v>
      </c>
      <c r="J10303" s="1" t="s">
        <v>70</v>
      </c>
      <c r="K10303" s="3" t="s">
        <v>17</v>
      </c>
      <c r="L10303" s="1" t="s">
        <v>70</v>
      </c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1"/>
      <c r="AA10303" s="1" t="s">
        <v>11</v>
      </c>
      <c r="AB10303" s="3" t="s">
        <v>321</v>
      </c>
      <c r="AC10303" s="23" t="s">
        <v>37803</v>
      </c>
      <c r="AD10303" s="23" t="s">
        <v>47126</v>
      </c>
      <c r="AE10303" t="s">
        <v>35394</v>
      </c>
    </row>
    <row r="10304" spans="1:31" ht="14.25" customHeight="1">
      <c r="A10304" s="1">
        <v>10303</v>
      </c>
      <c r="B10304" s="9" t="s">
        <v>6</v>
      </c>
      <c r="C10304" s="1" t="s">
        <v>11686</v>
      </c>
      <c r="D10304" s="1" t="s">
        <v>36055</v>
      </c>
      <c r="E10304" s="1" t="s">
        <v>11687</v>
      </c>
      <c r="F10304" s="1" t="s">
        <v>26556</v>
      </c>
      <c r="G10304" s="14">
        <v>9194964940</v>
      </c>
      <c r="H10304" s="1" t="s">
        <v>15</v>
      </c>
      <c r="I10304" s="1" t="s">
        <v>9</v>
      </c>
      <c r="J10304" s="1" t="s">
        <v>70</v>
      </c>
      <c r="K10304" s="3" t="s">
        <v>17</v>
      </c>
      <c r="L10304" s="1" t="s">
        <v>70</v>
      </c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1"/>
      <c r="AA10304" s="1" t="s">
        <v>11</v>
      </c>
      <c r="AB10304" s="3" t="s">
        <v>321</v>
      </c>
      <c r="AC10304" s="23" t="s">
        <v>37803</v>
      </c>
      <c r="AD10304" s="23" t="s">
        <v>47127</v>
      </c>
      <c r="AE10304" t="s">
        <v>35394</v>
      </c>
    </row>
    <row r="10305" spans="1:31" ht="14.25" customHeight="1">
      <c r="A10305" s="1">
        <v>10304</v>
      </c>
      <c r="B10305" s="1" t="s">
        <v>10396</v>
      </c>
      <c r="C10305" s="1" t="s">
        <v>11700</v>
      </c>
      <c r="D10305" s="1" t="s">
        <v>1678</v>
      </c>
      <c r="E10305" s="1" t="s">
        <v>11701</v>
      </c>
      <c r="F10305" s="1" t="s">
        <v>26565</v>
      </c>
      <c r="G10305" s="14">
        <v>91994440</v>
      </c>
      <c r="H10305" s="1" t="s">
        <v>8</v>
      </c>
      <c r="I10305" s="1" t="s">
        <v>9</v>
      </c>
      <c r="J10305" s="1" t="s">
        <v>70</v>
      </c>
      <c r="K10305" s="3" t="s">
        <v>17</v>
      </c>
      <c r="L10305" s="1" t="s">
        <v>70</v>
      </c>
      <c r="M10305" s="4" t="s">
        <v>42</v>
      </c>
      <c r="N10305" s="3" t="s">
        <v>70</v>
      </c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1"/>
      <c r="AA10305" s="1" t="s">
        <v>16</v>
      </c>
      <c r="AB10305" s="3" t="s">
        <v>12</v>
      </c>
      <c r="AC10305" s="23" t="s">
        <v>37803</v>
      </c>
      <c r="AD10305" s="23" t="s">
        <v>47128</v>
      </c>
      <c r="AE10305" t="s">
        <v>35394</v>
      </c>
    </row>
    <row r="10306" spans="1:31" ht="14.25" customHeight="1">
      <c r="A10306" s="1">
        <v>10305</v>
      </c>
      <c r="B10306" s="9" t="s">
        <v>6</v>
      </c>
      <c r="C10306" s="1" t="s">
        <v>11709</v>
      </c>
      <c r="D10306" s="1" t="s">
        <v>4247</v>
      </c>
      <c r="E10306" s="1" t="s">
        <v>1631</v>
      </c>
      <c r="F10306" s="1" t="s">
        <v>32367</v>
      </c>
      <c r="G10306" s="14">
        <v>91949944669</v>
      </c>
      <c r="H10306" s="1" t="s">
        <v>8</v>
      </c>
      <c r="I10306" s="1" t="s">
        <v>9</v>
      </c>
      <c r="J10306" s="1" t="s">
        <v>70</v>
      </c>
      <c r="K10306" s="3" t="s">
        <v>42</v>
      </c>
      <c r="L10306" s="1" t="s">
        <v>70</v>
      </c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1"/>
      <c r="AA10306" s="1" t="s">
        <v>16</v>
      </c>
      <c r="AB10306" s="3" t="s">
        <v>12</v>
      </c>
      <c r="AC10306" s="23" t="s">
        <v>37803</v>
      </c>
      <c r="AD10306" s="23" t="s">
        <v>41489</v>
      </c>
      <c r="AE10306" t="s">
        <v>35399</v>
      </c>
    </row>
    <row r="10307" spans="1:31" ht="14.25" customHeight="1">
      <c r="A10307" s="1">
        <v>10306</v>
      </c>
      <c r="B10307" s="1" t="s">
        <v>10396</v>
      </c>
      <c r="C10307" s="1" t="s">
        <v>11753</v>
      </c>
      <c r="D10307" s="1" t="s">
        <v>9810</v>
      </c>
      <c r="E10307" s="1" t="s">
        <v>328</v>
      </c>
      <c r="F10307" s="1" t="s">
        <v>26592</v>
      </c>
      <c r="G10307" s="14">
        <v>91446690000</v>
      </c>
      <c r="H10307" s="1" t="s">
        <v>8</v>
      </c>
      <c r="I10307" s="1" t="s">
        <v>9</v>
      </c>
      <c r="J10307" s="1" t="s">
        <v>70</v>
      </c>
      <c r="K10307" s="3" t="s">
        <v>63</v>
      </c>
      <c r="L10307" s="1" t="s">
        <v>70</v>
      </c>
      <c r="M10307" s="3" t="s">
        <v>213</v>
      </c>
      <c r="N10307" s="3" t="s">
        <v>70</v>
      </c>
      <c r="O10307" s="3" t="s">
        <v>17</v>
      </c>
      <c r="P10307" s="3" t="s">
        <v>70</v>
      </c>
      <c r="Q10307" s="3" t="s">
        <v>42</v>
      </c>
      <c r="R10307" s="3" t="s">
        <v>70</v>
      </c>
      <c r="S10307" s="3" t="s">
        <v>27</v>
      </c>
      <c r="T10307" s="3" t="s">
        <v>70</v>
      </c>
      <c r="U10307" s="3" t="s">
        <v>117</v>
      </c>
      <c r="V10307" s="3" t="s">
        <v>70</v>
      </c>
      <c r="W10307" s="3" t="s">
        <v>178</v>
      </c>
      <c r="X10307" s="3" t="s">
        <v>70</v>
      </c>
      <c r="Y10307" s="3" t="s">
        <v>171</v>
      </c>
      <c r="Z10307" s="1" t="s">
        <v>70</v>
      </c>
      <c r="AA10307" s="1" t="s">
        <v>16</v>
      </c>
      <c r="AB10307" s="3" t="s">
        <v>12</v>
      </c>
      <c r="AC10307" s="23" t="s">
        <v>37803</v>
      </c>
      <c r="AD10307" s="23" t="s">
        <v>47129</v>
      </c>
      <c r="AE10307" t="s">
        <v>35394</v>
      </c>
    </row>
    <row r="10308" spans="1:31" ht="14.25" customHeight="1">
      <c r="A10308" s="1">
        <v>10307</v>
      </c>
      <c r="B10308" s="1" t="s">
        <v>10396</v>
      </c>
      <c r="C10308" s="1" t="s">
        <v>11778</v>
      </c>
      <c r="D10308" s="1" t="s">
        <v>463</v>
      </c>
      <c r="E10308" s="1" t="s">
        <v>139</v>
      </c>
      <c r="F10308" s="1" t="s">
        <v>32373</v>
      </c>
      <c r="G10308" s="14">
        <v>91944604460</v>
      </c>
      <c r="H10308" s="1" t="s">
        <v>20</v>
      </c>
      <c r="I10308" s="1" t="s">
        <v>9</v>
      </c>
      <c r="J10308" s="1" t="s">
        <v>70</v>
      </c>
      <c r="K10308" s="3" t="s">
        <v>42</v>
      </c>
      <c r="L10308" s="1" t="s">
        <v>70</v>
      </c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1"/>
      <c r="AA10308" s="1" t="s">
        <v>16</v>
      </c>
      <c r="AB10308" s="3" t="s">
        <v>12</v>
      </c>
      <c r="AC10308" s="23" t="s">
        <v>37803</v>
      </c>
      <c r="AD10308" s="23" t="s">
        <v>47130</v>
      </c>
      <c r="AE10308" t="s">
        <v>35394</v>
      </c>
    </row>
    <row r="10309" spans="1:31" ht="14.25" customHeight="1">
      <c r="A10309" s="1">
        <v>10308</v>
      </c>
      <c r="B10309" s="1" t="s">
        <v>10396</v>
      </c>
      <c r="C10309" s="1" t="s">
        <v>11821</v>
      </c>
      <c r="D10309" s="1" t="s">
        <v>830</v>
      </c>
      <c r="E10309" s="1" t="s">
        <v>139</v>
      </c>
      <c r="F10309" s="1" t="s">
        <v>26624</v>
      </c>
      <c r="G10309" s="14">
        <v>919446610994</v>
      </c>
      <c r="H10309" s="1" t="s">
        <v>8</v>
      </c>
      <c r="I10309" s="1" t="s">
        <v>9</v>
      </c>
      <c r="J10309" s="1" t="s">
        <v>70</v>
      </c>
      <c r="K10309" s="3" t="s">
        <v>42</v>
      </c>
      <c r="L10309" s="1" t="s">
        <v>70</v>
      </c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1"/>
      <c r="AA10309" s="1" t="s">
        <v>16</v>
      </c>
      <c r="AB10309" s="3" t="s">
        <v>12</v>
      </c>
      <c r="AC10309" s="23" t="s">
        <v>37803</v>
      </c>
      <c r="AD10309" s="23" t="s">
        <v>47131</v>
      </c>
      <c r="AE10309" t="s">
        <v>35394</v>
      </c>
    </row>
    <row r="10310" spans="1:31" ht="14.25" customHeight="1">
      <c r="A10310" s="1">
        <v>10309</v>
      </c>
      <c r="B10310" s="9" t="s">
        <v>6</v>
      </c>
      <c r="C10310" s="1" t="s">
        <v>11839</v>
      </c>
      <c r="D10310" s="1" t="s">
        <v>841</v>
      </c>
      <c r="E10310" s="1" t="s">
        <v>40</v>
      </c>
      <c r="F10310" s="1" t="s">
        <v>32381</v>
      </c>
      <c r="G10310" s="14">
        <v>9144004969</v>
      </c>
      <c r="H10310" s="1" t="s">
        <v>8</v>
      </c>
      <c r="I10310" s="1" t="s">
        <v>33</v>
      </c>
      <c r="J10310" s="1" t="s">
        <v>70</v>
      </c>
      <c r="K10310" s="3" t="s">
        <v>17</v>
      </c>
      <c r="L10310" s="1" t="s">
        <v>70</v>
      </c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1"/>
      <c r="AA10310" s="1" t="s">
        <v>11</v>
      </c>
      <c r="AB10310" s="3" t="s">
        <v>56</v>
      </c>
      <c r="AC10310" s="23" t="s">
        <v>37803</v>
      </c>
      <c r="AD10310" s="23" t="s">
        <v>44227</v>
      </c>
      <c r="AE10310" t="s">
        <v>35410</v>
      </c>
    </row>
    <row r="10311" spans="1:31" ht="14.25" customHeight="1">
      <c r="A10311" s="1">
        <v>10310</v>
      </c>
      <c r="B10311" s="9" t="s">
        <v>6</v>
      </c>
      <c r="C10311" s="1" t="s">
        <v>11840</v>
      </c>
      <c r="D10311" s="1" t="s">
        <v>846</v>
      </c>
      <c r="E10311" s="1" t="s">
        <v>410</v>
      </c>
      <c r="F10311" s="1" t="s">
        <v>26633</v>
      </c>
      <c r="G10311" s="14">
        <v>9101614901</v>
      </c>
      <c r="H10311" s="1" t="s">
        <v>37</v>
      </c>
      <c r="I10311" s="1" t="s">
        <v>62</v>
      </c>
      <c r="J10311" s="1" t="s">
        <v>70</v>
      </c>
      <c r="K10311" s="3" t="s">
        <v>42</v>
      </c>
      <c r="L10311" s="1" t="s">
        <v>70</v>
      </c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1"/>
      <c r="AA10311" s="1" t="s">
        <v>16</v>
      </c>
      <c r="AB10311" s="3" t="s">
        <v>12</v>
      </c>
      <c r="AC10311" s="23" t="s">
        <v>37803</v>
      </c>
      <c r="AD10311" s="23" t="s">
        <v>38239</v>
      </c>
      <c r="AE10311" t="s">
        <v>35399</v>
      </c>
    </row>
    <row r="10312" spans="1:31" ht="14.25" customHeight="1">
      <c r="A10312" s="1">
        <v>10311</v>
      </c>
      <c r="B10312" s="1" t="s">
        <v>10396</v>
      </c>
      <c r="C10312" s="1" t="s">
        <v>11885</v>
      </c>
      <c r="D10312" s="1" t="s">
        <v>11886</v>
      </c>
      <c r="E10312" s="1" t="s">
        <v>1577</v>
      </c>
      <c r="F10312" s="1" t="s">
        <v>26656</v>
      </c>
      <c r="G10312" s="14">
        <v>9194464411</v>
      </c>
      <c r="H10312" s="1" t="s">
        <v>8</v>
      </c>
      <c r="I10312" s="1" t="s">
        <v>9</v>
      </c>
      <c r="J10312" s="1" t="s">
        <v>70</v>
      </c>
      <c r="K10312" s="3" t="s">
        <v>42</v>
      </c>
      <c r="L10312" s="1" t="s">
        <v>70</v>
      </c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1"/>
      <c r="AA10312" s="1" t="s">
        <v>16</v>
      </c>
      <c r="AB10312" s="3" t="s">
        <v>12</v>
      </c>
      <c r="AC10312" s="23" t="s">
        <v>37803</v>
      </c>
      <c r="AD10312" s="23" t="s">
        <v>47132</v>
      </c>
      <c r="AE10312" t="s">
        <v>35394</v>
      </c>
    </row>
    <row r="10313" spans="1:31" ht="14.25" customHeight="1">
      <c r="A10313" s="1">
        <v>10312</v>
      </c>
      <c r="B10313" s="9" t="s">
        <v>6</v>
      </c>
      <c r="C10313" s="1" t="s">
        <v>11888</v>
      </c>
      <c r="D10313" s="1" t="s">
        <v>11889</v>
      </c>
      <c r="E10313" s="1" t="s">
        <v>11890</v>
      </c>
      <c r="F10313" s="1" t="s">
        <v>26658</v>
      </c>
      <c r="G10313" s="14">
        <v>914940964649</v>
      </c>
      <c r="H10313" s="1" t="s">
        <v>8</v>
      </c>
      <c r="I10313" s="1" t="s">
        <v>9</v>
      </c>
      <c r="J10313" s="1" t="s">
        <v>70</v>
      </c>
      <c r="K10313" s="3" t="s">
        <v>17</v>
      </c>
      <c r="L10313" s="1" t="s">
        <v>70</v>
      </c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1"/>
      <c r="AA10313" s="1" t="s">
        <v>16</v>
      </c>
      <c r="AB10313" s="3" t="s">
        <v>12</v>
      </c>
      <c r="AC10313" s="23" t="s">
        <v>37803</v>
      </c>
      <c r="AD10313" s="23" t="s">
        <v>47133</v>
      </c>
      <c r="AE10313" t="s">
        <v>35410</v>
      </c>
    </row>
    <row r="10314" spans="1:31" ht="14.25" customHeight="1">
      <c r="A10314" s="1">
        <v>10313</v>
      </c>
      <c r="B10314" s="9" t="s">
        <v>6</v>
      </c>
      <c r="C10314" s="1" t="s">
        <v>11897</v>
      </c>
      <c r="D10314" s="1" t="s">
        <v>1369</v>
      </c>
      <c r="E10314" s="1" t="s">
        <v>40</v>
      </c>
      <c r="F10314" s="1" t="s">
        <v>26661</v>
      </c>
      <c r="G10314" s="14">
        <v>919446414914</v>
      </c>
      <c r="H10314" s="1" t="s">
        <v>8</v>
      </c>
      <c r="I10314" s="1" t="s">
        <v>9</v>
      </c>
      <c r="J10314" s="1" t="s">
        <v>70</v>
      </c>
      <c r="K10314" s="3" t="s">
        <v>42</v>
      </c>
      <c r="L10314" s="1" t="s">
        <v>70</v>
      </c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1"/>
      <c r="AA10314" s="1" t="s">
        <v>16</v>
      </c>
      <c r="AB10314" s="3" t="s">
        <v>12</v>
      </c>
      <c r="AC10314" s="23" t="s">
        <v>37803</v>
      </c>
      <c r="AD10314" s="23" t="s">
        <v>47134</v>
      </c>
      <c r="AE10314" t="s">
        <v>35399</v>
      </c>
    </row>
    <row r="10315" spans="1:31" ht="14.25" customHeight="1">
      <c r="A10315" s="1">
        <v>10314</v>
      </c>
      <c r="B10315" s="1" t="s">
        <v>10396</v>
      </c>
      <c r="C10315" s="1" t="s">
        <v>11908</v>
      </c>
      <c r="D10315" s="1" t="s">
        <v>36056</v>
      </c>
      <c r="E10315" s="1" t="s">
        <v>4694</v>
      </c>
      <c r="F10315" s="1" t="s">
        <v>26668</v>
      </c>
      <c r="G10315" s="14">
        <v>9199400946</v>
      </c>
      <c r="H10315" s="1" t="s">
        <v>20</v>
      </c>
      <c r="I10315" s="1" t="s">
        <v>9</v>
      </c>
      <c r="J10315" s="1" t="s">
        <v>70</v>
      </c>
      <c r="K10315" s="3" t="s">
        <v>17</v>
      </c>
      <c r="L10315" s="1" t="s">
        <v>70</v>
      </c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1"/>
      <c r="AA10315" s="1" t="s">
        <v>11</v>
      </c>
      <c r="AB10315" s="3" t="s">
        <v>321</v>
      </c>
      <c r="AC10315" s="23" t="s">
        <v>37803</v>
      </c>
      <c r="AD10315" s="23" t="s">
        <v>47135</v>
      </c>
      <c r="AE10315" t="s">
        <v>35394</v>
      </c>
    </row>
    <row r="10316" spans="1:31" ht="14.25" customHeight="1">
      <c r="A10316" s="1">
        <v>10315</v>
      </c>
      <c r="B10316" s="9" t="s">
        <v>6</v>
      </c>
      <c r="C10316" s="1" t="s">
        <v>11911</v>
      </c>
      <c r="D10316" s="1" t="s">
        <v>11912</v>
      </c>
      <c r="E10316" s="1" t="s">
        <v>40</v>
      </c>
      <c r="F10316" s="1" t="s">
        <v>26670</v>
      </c>
      <c r="G10316" s="14">
        <v>914690141944</v>
      </c>
      <c r="H10316" s="1" t="s">
        <v>37</v>
      </c>
      <c r="I10316" s="1" t="s">
        <v>9</v>
      </c>
      <c r="J10316" s="1" t="s">
        <v>70</v>
      </c>
      <c r="K10316" s="3" t="s">
        <v>27</v>
      </c>
      <c r="L10316" s="1" t="s">
        <v>70</v>
      </c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1"/>
      <c r="AA10316" s="1" t="s">
        <v>16</v>
      </c>
      <c r="AB10316" s="3" t="s">
        <v>12</v>
      </c>
      <c r="AC10316" s="23" t="s">
        <v>37803</v>
      </c>
      <c r="AD10316" s="23" t="s">
        <v>47136</v>
      </c>
      <c r="AE10316" t="s">
        <v>35399</v>
      </c>
    </row>
    <row r="10317" spans="1:31" ht="14.25" customHeight="1">
      <c r="A10317" s="1">
        <v>10316</v>
      </c>
      <c r="B10317" s="9" t="s">
        <v>6</v>
      </c>
      <c r="C10317" s="1" t="s">
        <v>11913</v>
      </c>
      <c r="D10317" s="1" t="s">
        <v>72</v>
      </c>
      <c r="E10317" s="1" t="s">
        <v>1558</v>
      </c>
      <c r="F10317" s="1" t="s">
        <v>26671</v>
      </c>
      <c r="G10317" s="14">
        <v>919994040949</v>
      </c>
      <c r="H10317" s="1" t="s">
        <v>8</v>
      </c>
      <c r="I10317" s="1" t="s">
        <v>41</v>
      </c>
      <c r="J10317" s="1" t="s">
        <v>70</v>
      </c>
      <c r="K10317" s="3" t="s">
        <v>42</v>
      </c>
      <c r="L10317" s="1" t="s">
        <v>70</v>
      </c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1"/>
      <c r="AA10317" s="1" t="s">
        <v>16</v>
      </c>
      <c r="AB10317" s="3" t="s">
        <v>12</v>
      </c>
      <c r="AC10317" s="23" t="s">
        <v>37803</v>
      </c>
      <c r="AD10317" s="23" t="s">
        <v>47137</v>
      </c>
      <c r="AE10317" t="s">
        <v>35410</v>
      </c>
    </row>
    <row r="10318" spans="1:31" ht="14.25" customHeight="1">
      <c r="A10318" s="1">
        <v>10317</v>
      </c>
      <c r="B10318" s="9" t="s">
        <v>6</v>
      </c>
      <c r="C10318" s="1" t="s">
        <v>11914</v>
      </c>
      <c r="D10318" s="1" t="s">
        <v>1158</v>
      </c>
      <c r="E10318" s="1" t="s">
        <v>11915</v>
      </c>
      <c r="F10318" s="1" t="s">
        <v>34520</v>
      </c>
      <c r="G10318" s="14">
        <v>914940009900</v>
      </c>
      <c r="H10318" s="1" t="s">
        <v>15</v>
      </c>
      <c r="I10318" s="1" t="s">
        <v>41</v>
      </c>
      <c r="J10318" s="1" t="s">
        <v>70</v>
      </c>
      <c r="K10318" s="3" t="s">
        <v>27</v>
      </c>
      <c r="L10318" s="1" t="s">
        <v>70</v>
      </c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1"/>
      <c r="AA10318" s="1" t="s">
        <v>16</v>
      </c>
      <c r="AB10318" s="3" t="s">
        <v>12</v>
      </c>
      <c r="AC10318" s="23" t="s">
        <v>37803</v>
      </c>
      <c r="AD10318" s="23" t="s">
        <v>47138</v>
      </c>
      <c r="AE10318" t="s">
        <v>35394</v>
      </c>
    </row>
    <row r="10319" spans="1:31" ht="14.25" customHeight="1">
      <c r="A10319" s="1">
        <v>10318</v>
      </c>
      <c r="B10319" s="1" t="s">
        <v>10396</v>
      </c>
      <c r="C10319" s="1" t="s">
        <v>11931</v>
      </c>
      <c r="D10319" s="1" t="s">
        <v>1429</v>
      </c>
      <c r="E10319" s="1" t="s">
        <v>270</v>
      </c>
      <c r="F10319" s="1" t="s">
        <v>26680</v>
      </c>
      <c r="G10319" s="14">
        <v>9199601960</v>
      </c>
      <c r="H10319" s="1" t="s">
        <v>20</v>
      </c>
      <c r="I10319" s="1" t="s">
        <v>9</v>
      </c>
      <c r="J10319" s="1" t="s">
        <v>70</v>
      </c>
      <c r="K10319" s="3" t="s">
        <v>42</v>
      </c>
      <c r="L10319" s="1" t="s">
        <v>70</v>
      </c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1"/>
      <c r="AA10319" s="1" t="s">
        <v>16</v>
      </c>
      <c r="AB10319" s="3" t="s">
        <v>12</v>
      </c>
      <c r="AC10319" s="23" t="s">
        <v>37803</v>
      </c>
      <c r="AD10319" s="23" t="s">
        <v>44132</v>
      </c>
      <c r="AE10319" t="s">
        <v>35409</v>
      </c>
    </row>
    <row r="10320" spans="1:31" ht="14.25" customHeight="1">
      <c r="A10320" s="1">
        <v>10319</v>
      </c>
      <c r="B10320" s="1" t="s">
        <v>10396</v>
      </c>
      <c r="C10320" s="1" t="s">
        <v>11940</v>
      </c>
      <c r="D10320" s="1" t="s">
        <v>2652</v>
      </c>
      <c r="E10320" s="1" t="s">
        <v>8804</v>
      </c>
      <c r="F10320" s="1" t="s">
        <v>26682</v>
      </c>
      <c r="G10320" s="14">
        <v>91946419414</v>
      </c>
      <c r="H10320" s="1" t="s">
        <v>15</v>
      </c>
      <c r="I10320" s="1" t="s">
        <v>41</v>
      </c>
      <c r="J10320" s="1" t="s">
        <v>70</v>
      </c>
      <c r="K10320" s="3" t="s">
        <v>42</v>
      </c>
      <c r="L10320" s="1" t="s">
        <v>70</v>
      </c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1"/>
      <c r="AA10320" s="1" t="s">
        <v>16</v>
      </c>
      <c r="AB10320" s="3" t="s">
        <v>12</v>
      </c>
      <c r="AC10320" s="23" t="s">
        <v>37803</v>
      </c>
      <c r="AD10320" s="23" t="s">
        <v>47139</v>
      </c>
      <c r="AE10320" t="s">
        <v>35410</v>
      </c>
    </row>
    <row r="10321" spans="1:31" ht="14.25" customHeight="1">
      <c r="A10321" s="1">
        <v>10320</v>
      </c>
      <c r="B10321" s="1" t="s">
        <v>10396</v>
      </c>
      <c r="C10321" s="1" t="s">
        <v>11941</v>
      </c>
      <c r="D10321" s="1" t="s">
        <v>2402</v>
      </c>
      <c r="E10321" s="1" t="s">
        <v>724</v>
      </c>
      <c r="F10321" s="1" t="s">
        <v>32388</v>
      </c>
      <c r="G10321" s="14">
        <v>919994404691</v>
      </c>
      <c r="H10321" s="1" t="s">
        <v>15</v>
      </c>
      <c r="I10321" s="1" t="s">
        <v>62</v>
      </c>
      <c r="J10321" s="1" t="s">
        <v>70</v>
      </c>
      <c r="K10321" s="3" t="s">
        <v>17</v>
      </c>
      <c r="L10321" s="1" t="s">
        <v>70</v>
      </c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1"/>
      <c r="AA10321" s="1" t="s">
        <v>16</v>
      </c>
      <c r="AB10321" s="3" t="s">
        <v>12</v>
      </c>
      <c r="AC10321" s="23" t="s">
        <v>37803</v>
      </c>
      <c r="AD10321" s="23" t="s">
        <v>47140</v>
      </c>
      <c r="AE10321" t="s">
        <v>35409</v>
      </c>
    </row>
    <row r="10322" spans="1:31" ht="14.25" customHeight="1">
      <c r="A10322" s="1">
        <v>10321</v>
      </c>
      <c r="B10322" s="1" t="s">
        <v>10396</v>
      </c>
      <c r="C10322" s="1" t="s">
        <v>11944</v>
      </c>
      <c r="D10322" s="1" t="s">
        <v>52</v>
      </c>
      <c r="E10322" s="1" t="s">
        <v>37228</v>
      </c>
      <c r="F10322" s="1" t="s">
        <v>32389</v>
      </c>
      <c r="G10322" s="14">
        <v>9194944646</v>
      </c>
      <c r="H10322" s="1" t="s">
        <v>15</v>
      </c>
      <c r="I10322" s="1" t="s">
        <v>9</v>
      </c>
      <c r="J10322" s="1" t="s">
        <v>70</v>
      </c>
      <c r="K10322" s="3" t="s">
        <v>42</v>
      </c>
      <c r="L10322" s="1" t="s">
        <v>70</v>
      </c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1"/>
      <c r="AA10322" s="1" t="s">
        <v>16</v>
      </c>
      <c r="AB10322" s="3" t="s">
        <v>12</v>
      </c>
      <c r="AC10322" s="23" t="s">
        <v>37803</v>
      </c>
      <c r="AD10322" s="23" t="s">
        <v>47141</v>
      </c>
      <c r="AE10322" t="s">
        <v>35399</v>
      </c>
    </row>
    <row r="10323" spans="1:31" ht="14.25" customHeight="1">
      <c r="A10323" s="1">
        <v>10322</v>
      </c>
      <c r="B10323" s="1" t="s">
        <v>10396</v>
      </c>
      <c r="C10323" s="1" t="s">
        <v>11950</v>
      </c>
      <c r="D10323" s="1" t="s">
        <v>4417</v>
      </c>
      <c r="E10323" s="1" t="s">
        <v>11951</v>
      </c>
      <c r="F10323" s="1" t="s">
        <v>26687</v>
      </c>
      <c r="G10323" s="14">
        <v>919466641009</v>
      </c>
      <c r="H10323" s="1" t="s">
        <v>20</v>
      </c>
      <c r="I10323" s="1" t="s">
        <v>9</v>
      </c>
      <c r="J10323" s="1" t="s">
        <v>70</v>
      </c>
      <c r="K10323" s="3" t="s">
        <v>42</v>
      </c>
      <c r="L10323" s="1" t="s">
        <v>70</v>
      </c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1"/>
      <c r="AA10323" s="1" t="s">
        <v>16</v>
      </c>
      <c r="AB10323" s="3" t="s">
        <v>12</v>
      </c>
      <c r="AC10323" s="23" t="s">
        <v>37803</v>
      </c>
      <c r="AD10323" s="23" t="s">
        <v>47142</v>
      </c>
      <c r="AE10323" t="s">
        <v>35410</v>
      </c>
    </row>
    <row r="10324" spans="1:31" ht="14.25" customHeight="1">
      <c r="A10324" s="1">
        <v>10323</v>
      </c>
      <c r="B10324" s="9" t="s">
        <v>6</v>
      </c>
      <c r="C10324" s="1" t="s">
        <v>11970</v>
      </c>
      <c r="D10324" s="1" t="s">
        <v>6290</v>
      </c>
      <c r="E10324" s="1" t="s">
        <v>881</v>
      </c>
      <c r="F10324" s="1" t="s">
        <v>26697</v>
      </c>
      <c r="G10324" s="14">
        <v>91969610009</v>
      </c>
      <c r="H10324" s="1" t="s">
        <v>8</v>
      </c>
      <c r="I10324" s="1" t="s">
        <v>41</v>
      </c>
      <c r="J10324" s="1" t="s">
        <v>70</v>
      </c>
      <c r="K10324" s="3" t="s">
        <v>42</v>
      </c>
      <c r="L10324" s="1" t="s">
        <v>70</v>
      </c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1"/>
      <c r="AA10324" s="1" t="s">
        <v>16</v>
      </c>
      <c r="AB10324" s="3" t="s">
        <v>12</v>
      </c>
      <c r="AC10324" s="23" t="s">
        <v>37803</v>
      </c>
      <c r="AD10324" s="23" t="s">
        <v>45655</v>
      </c>
      <c r="AE10324" t="s">
        <v>35394</v>
      </c>
    </row>
    <row r="10325" spans="1:31" ht="14.25" customHeight="1">
      <c r="A10325" s="1">
        <v>10324</v>
      </c>
      <c r="B10325" s="1" t="s">
        <v>10396</v>
      </c>
      <c r="C10325" s="1" t="s">
        <v>11971</v>
      </c>
      <c r="D10325" s="1" t="s">
        <v>1305</v>
      </c>
      <c r="E10325" s="1" t="s">
        <v>40</v>
      </c>
      <c r="F10325" s="1" t="s">
        <v>26698</v>
      </c>
      <c r="G10325" s="14">
        <v>91069494999</v>
      </c>
      <c r="H10325" s="1" t="s">
        <v>8</v>
      </c>
      <c r="I10325" s="1" t="s">
        <v>41</v>
      </c>
      <c r="J10325" s="1" t="s">
        <v>70</v>
      </c>
      <c r="K10325" s="3" t="s">
        <v>42</v>
      </c>
      <c r="L10325" s="1" t="s">
        <v>70</v>
      </c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1"/>
      <c r="AA10325" s="1" t="s">
        <v>16</v>
      </c>
      <c r="AB10325" s="3" t="s">
        <v>12</v>
      </c>
      <c r="AC10325" s="23" t="s">
        <v>37803</v>
      </c>
      <c r="AD10325" s="23" t="s">
        <v>45215</v>
      </c>
      <c r="AE10325" t="s">
        <v>35399</v>
      </c>
    </row>
    <row r="10326" spans="1:31" ht="14.25" customHeight="1">
      <c r="A10326" s="1">
        <v>10325</v>
      </c>
      <c r="B10326" s="1" t="s">
        <v>10396</v>
      </c>
      <c r="C10326" s="1" t="s">
        <v>11977</v>
      </c>
      <c r="D10326" s="1" t="s">
        <v>1394</v>
      </c>
      <c r="E10326" s="1" t="s">
        <v>1019</v>
      </c>
      <c r="F10326" s="1" t="s">
        <v>26704</v>
      </c>
      <c r="G10326" s="14">
        <v>9191414440</v>
      </c>
      <c r="H10326" s="1" t="s">
        <v>15</v>
      </c>
      <c r="I10326" s="1" t="s">
        <v>9</v>
      </c>
      <c r="J10326" s="1" t="s">
        <v>70</v>
      </c>
      <c r="K10326" s="3" t="s">
        <v>117</v>
      </c>
      <c r="L10326" s="1" t="s">
        <v>70</v>
      </c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1"/>
      <c r="AA10326" s="1" t="s">
        <v>16</v>
      </c>
      <c r="AB10326" s="3" t="s">
        <v>12</v>
      </c>
      <c r="AC10326" s="23" t="s">
        <v>37803</v>
      </c>
      <c r="AD10326" s="23" t="s">
        <v>47143</v>
      </c>
      <c r="AE10326" t="s">
        <v>35410</v>
      </c>
    </row>
    <row r="10327" spans="1:31" ht="14.25" customHeight="1">
      <c r="A10327" s="1">
        <v>10326</v>
      </c>
      <c r="B10327" s="1" t="s">
        <v>10396</v>
      </c>
      <c r="C10327" s="1" t="s">
        <v>11978</v>
      </c>
      <c r="D10327" s="1" t="s">
        <v>1332</v>
      </c>
      <c r="E10327" s="1" t="s">
        <v>139</v>
      </c>
      <c r="F10327" s="1" t="s">
        <v>26705</v>
      </c>
      <c r="G10327" s="14">
        <v>9191464664</v>
      </c>
      <c r="H10327" s="1" t="s">
        <v>20</v>
      </c>
      <c r="I10327" s="1" t="s">
        <v>9</v>
      </c>
      <c r="J10327" s="1" t="s">
        <v>70</v>
      </c>
      <c r="K10327" s="3" t="s">
        <v>42</v>
      </c>
      <c r="L10327" s="1" t="s">
        <v>70</v>
      </c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1"/>
      <c r="AA10327" s="1" t="s">
        <v>16</v>
      </c>
      <c r="AB10327" s="3" t="s">
        <v>12</v>
      </c>
      <c r="AC10327" s="23" t="s">
        <v>37803</v>
      </c>
      <c r="AD10327" s="23" t="s">
        <v>47144</v>
      </c>
      <c r="AE10327" t="s">
        <v>35399</v>
      </c>
    </row>
    <row r="10328" spans="1:31" ht="14.25" customHeight="1">
      <c r="A10328" s="1">
        <v>10327</v>
      </c>
      <c r="B10328" s="1" t="s">
        <v>10396</v>
      </c>
      <c r="C10328" s="1" t="s">
        <v>11980</v>
      </c>
      <c r="D10328" s="1" t="s">
        <v>12899</v>
      </c>
      <c r="E10328" s="1" t="s">
        <v>37229</v>
      </c>
      <c r="F10328" s="1" t="s">
        <v>11981</v>
      </c>
      <c r="G10328" s="14">
        <v>91449499446</v>
      </c>
      <c r="H10328" s="1" t="s">
        <v>8</v>
      </c>
      <c r="I10328" s="1" t="s">
        <v>41</v>
      </c>
      <c r="J10328" s="1" t="s">
        <v>70</v>
      </c>
      <c r="K10328" s="3" t="s">
        <v>42</v>
      </c>
      <c r="L10328" s="1" t="s">
        <v>70</v>
      </c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1"/>
      <c r="AA10328" s="1" t="s">
        <v>16</v>
      </c>
      <c r="AB10328" s="3" t="s">
        <v>12</v>
      </c>
      <c r="AC10328" s="23" t="s">
        <v>37803</v>
      </c>
      <c r="AD10328" s="23" t="s">
        <v>47145</v>
      </c>
      <c r="AE10328" t="s">
        <v>35394</v>
      </c>
    </row>
    <row r="10329" spans="1:31" ht="14.25" customHeight="1">
      <c r="A10329" s="1">
        <v>10328</v>
      </c>
      <c r="B10329" s="1" t="s">
        <v>10396</v>
      </c>
      <c r="C10329" s="1" t="s">
        <v>11986</v>
      </c>
      <c r="D10329" s="1" t="s">
        <v>6597</v>
      </c>
      <c r="E10329" s="1" t="s">
        <v>87</v>
      </c>
      <c r="F10329" s="1" t="s">
        <v>32395</v>
      </c>
      <c r="G10329" s="14">
        <v>91490099944</v>
      </c>
      <c r="H10329" s="1" t="s">
        <v>132</v>
      </c>
      <c r="I10329" s="1" t="s">
        <v>9</v>
      </c>
      <c r="J10329" s="1" t="s">
        <v>70</v>
      </c>
      <c r="K10329" s="3" t="s">
        <v>42</v>
      </c>
      <c r="L10329" s="1" t="s">
        <v>70</v>
      </c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1"/>
      <c r="AA10329" s="1" t="s">
        <v>16</v>
      </c>
      <c r="AB10329" s="3" t="s">
        <v>12</v>
      </c>
      <c r="AC10329" s="23" t="s">
        <v>37803</v>
      </c>
      <c r="AD10329" s="23" t="s">
        <v>47146</v>
      </c>
      <c r="AE10329" t="s">
        <v>35399</v>
      </c>
    </row>
    <row r="10330" spans="1:31" ht="14.25" customHeight="1">
      <c r="A10330" s="1">
        <v>10329</v>
      </c>
      <c r="B10330" s="1" t="s">
        <v>10396</v>
      </c>
      <c r="C10330" s="1" t="s">
        <v>12015</v>
      </c>
      <c r="D10330" s="1" t="s">
        <v>1354</v>
      </c>
      <c r="E10330" s="1" t="s">
        <v>11558</v>
      </c>
      <c r="F10330" s="1" t="s">
        <v>32401</v>
      </c>
      <c r="G10330" s="14">
        <v>9144044440</v>
      </c>
      <c r="H10330" s="1" t="s">
        <v>8</v>
      </c>
      <c r="I10330" s="1" t="s">
        <v>9</v>
      </c>
      <c r="J10330" s="1" t="s">
        <v>70</v>
      </c>
      <c r="K10330" s="3" t="s">
        <v>42</v>
      </c>
      <c r="L10330" s="1" t="s">
        <v>70</v>
      </c>
      <c r="M10330" s="3" t="s">
        <v>27</v>
      </c>
      <c r="N10330" s="3" t="s">
        <v>70</v>
      </c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1"/>
      <c r="AA10330" s="1" t="s">
        <v>16</v>
      </c>
      <c r="AB10330" s="3" t="s">
        <v>12</v>
      </c>
      <c r="AC10330" s="23" t="s">
        <v>37803</v>
      </c>
      <c r="AD10330" s="23" t="s">
        <v>47147</v>
      </c>
      <c r="AE10330" t="s">
        <v>35409</v>
      </c>
    </row>
    <row r="10331" spans="1:31" ht="14.25" customHeight="1">
      <c r="A10331" s="1">
        <v>10330</v>
      </c>
      <c r="B10331" s="1" t="s">
        <v>10396</v>
      </c>
      <c r="C10331" s="1" t="s">
        <v>12017</v>
      </c>
      <c r="D10331" s="1" t="s">
        <v>89</v>
      </c>
      <c r="E10331" s="1" t="s">
        <v>224</v>
      </c>
      <c r="F10331" s="1" t="s">
        <v>34530</v>
      </c>
      <c r="G10331" s="14">
        <v>9199444660</v>
      </c>
      <c r="H10331" s="1" t="s">
        <v>37</v>
      </c>
      <c r="I10331" s="1" t="s">
        <v>62</v>
      </c>
      <c r="J10331" s="1" t="s">
        <v>70</v>
      </c>
      <c r="K10331" s="3" t="s">
        <v>42</v>
      </c>
      <c r="L10331" s="1" t="s">
        <v>70</v>
      </c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1"/>
      <c r="AA10331" s="1" t="s">
        <v>16</v>
      </c>
      <c r="AB10331" s="3" t="s">
        <v>12</v>
      </c>
      <c r="AC10331" s="23" t="s">
        <v>37803</v>
      </c>
      <c r="AD10331" s="23" t="s">
        <v>43334</v>
      </c>
      <c r="AE10331" t="s">
        <v>35394</v>
      </c>
    </row>
    <row r="10332" spans="1:31" ht="14.25" customHeight="1">
      <c r="A10332" s="1">
        <v>10331</v>
      </c>
      <c r="B10332" s="1" t="s">
        <v>10396</v>
      </c>
      <c r="C10332" s="1" t="s">
        <v>12018</v>
      </c>
      <c r="D10332" s="1" t="s">
        <v>1888</v>
      </c>
      <c r="E10332" s="1" t="s">
        <v>3366</v>
      </c>
      <c r="F10332" s="1" t="s">
        <v>34531</v>
      </c>
      <c r="G10332" s="14">
        <v>91944690640</v>
      </c>
      <c r="H10332" s="1" t="s">
        <v>8</v>
      </c>
      <c r="I10332" s="1" t="s">
        <v>62</v>
      </c>
      <c r="J10332" s="1" t="s">
        <v>70</v>
      </c>
      <c r="K10332" s="3" t="s">
        <v>42</v>
      </c>
      <c r="L10332" s="1" t="s">
        <v>70</v>
      </c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1"/>
      <c r="AA10332" s="1" t="s">
        <v>16</v>
      </c>
      <c r="AB10332" s="3" t="s">
        <v>12</v>
      </c>
      <c r="AC10332" s="23" t="s">
        <v>37803</v>
      </c>
      <c r="AD10332" s="23" t="s">
        <v>47148</v>
      </c>
      <c r="AE10332" t="s">
        <v>35410</v>
      </c>
    </row>
    <row r="10333" spans="1:31" ht="14.25" customHeight="1">
      <c r="A10333" s="1">
        <v>10332</v>
      </c>
      <c r="B10333" s="9" t="s">
        <v>6</v>
      </c>
      <c r="C10333" s="1" t="s">
        <v>12019</v>
      </c>
      <c r="D10333" s="1" t="s">
        <v>734</v>
      </c>
      <c r="E10333" s="1" t="s">
        <v>139</v>
      </c>
      <c r="F10333" s="1" t="s">
        <v>26719</v>
      </c>
      <c r="G10333" s="14">
        <v>91909906146</v>
      </c>
      <c r="H10333" s="1" t="s">
        <v>20</v>
      </c>
      <c r="I10333" s="1" t="s">
        <v>62</v>
      </c>
      <c r="J10333" s="1" t="s">
        <v>70</v>
      </c>
      <c r="K10333" s="3" t="s">
        <v>42</v>
      </c>
      <c r="L10333" s="1" t="s">
        <v>70</v>
      </c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1"/>
      <c r="AA10333" s="1" t="s">
        <v>16</v>
      </c>
      <c r="AB10333" s="3" t="s">
        <v>12</v>
      </c>
      <c r="AC10333" s="23" t="s">
        <v>37803</v>
      </c>
      <c r="AD10333" s="23" t="s">
        <v>47149</v>
      </c>
      <c r="AE10333" t="s">
        <v>35394</v>
      </c>
    </row>
    <row r="10334" spans="1:31" ht="14.25" customHeight="1">
      <c r="A10334" s="1">
        <v>10333</v>
      </c>
      <c r="B10334" s="1" t="s">
        <v>10396</v>
      </c>
      <c r="C10334" s="1" t="s">
        <v>12037</v>
      </c>
      <c r="D10334" s="1" t="s">
        <v>3301</v>
      </c>
      <c r="E10334" s="1" t="s">
        <v>84</v>
      </c>
      <c r="F10334" s="1" t="s">
        <v>34534</v>
      </c>
      <c r="G10334" s="14">
        <v>91944416996</v>
      </c>
      <c r="H10334" s="1" t="s">
        <v>8</v>
      </c>
      <c r="I10334" s="1" t="s">
        <v>62</v>
      </c>
      <c r="J10334" s="1" t="s">
        <v>70</v>
      </c>
      <c r="K10334" s="3" t="s">
        <v>42</v>
      </c>
      <c r="L10334" s="1" t="s">
        <v>70</v>
      </c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1"/>
      <c r="AA10334" s="1" t="s">
        <v>16</v>
      </c>
      <c r="AB10334" s="3" t="s">
        <v>12</v>
      </c>
      <c r="AC10334" s="23" t="s">
        <v>37803</v>
      </c>
      <c r="AD10334" s="23" t="s">
        <v>47150</v>
      </c>
      <c r="AE10334" t="s">
        <v>35394</v>
      </c>
    </row>
    <row r="10335" spans="1:31" ht="14.25" customHeight="1">
      <c r="A10335" s="1">
        <v>10334</v>
      </c>
      <c r="B10335" s="1" t="s">
        <v>10396</v>
      </c>
      <c r="C10335" s="1" t="s">
        <v>12039</v>
      </c>
      <c r="D10335" s="1" t="s">
        <v>951</v>
      </c>
      <c r="E10335" s="1" t="s">
        <v>40</v>
      </c>
      <c r="F10335" s="1" t="s">
        <v>26729</v>
      </c>
      <c r="G10335" s="14">
        <v>91966464614</v>
      </c>
      <c r="H10335" s="1" t="s">
        <v>20</v>
      </c>
      <c r="I10335" s="1" t="s">
        <v>62</v>
      </c>
      <c r="J10335" s="1" t="s">
        <v>70</v>
      </c>
      <c r="K10335" s="3" t="s">
        <v>17</v>
      </c>
      <c r="L10335" s="1" t="s">
        <v>70</v>
      </c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1"/>
      <c r="AA10335" s="1" t="s">
        <v>11</v>
      </c>
      <c r="AB10335" s="3" t="s">
        <v>13</v>
      </c>
      <c r="AC10335" s="23" t="s">
        <v>37803</v>
      </c>
      <c r="AD10335" s="23" t="s">
        <v>44236</v>
      </c>
      <c r="AE10335" t="s">
        <v>35399</v>
      </c>
    </row>
    <row r="10336" spans="1:31" ht="14.25" customHeight="1">
      <c r="A10336" s="1">
        <v>10335</v>
      </c>
      <c r="B10336" s="1" t="s">
        <v>10396</v>
      </c>
      <c r="C10336" s="1" t="s">
        <v>12044</v>
      </c>
      <c r="D10336" s="1" t="s">
        <v>4247</v>
      </c>
      <c r="E10336" s="1" t="s">
        <v>10643</v>
      </c>
      <c r="F10336" s="1" t="s">
        <v>26732</v>
      </c>
      <c r="G10336" s="14">
        <v>9199946944</v>
      </c>
      <c r="H10336" s="1" t="s">
        <v>20</v>
      </c>
      <c r="I10336" s="1" t="s">
        <v>41</v>
      </c>
      <c r="J10336" s="1" t="s">
        <v>70</v>
      </c>
      <c r="K10336" s="3" t="s">
        <v>42</v>
      </c>
      <c r="L10336" s="1" t="s">
        <v>70</v>
      </c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1"/>
      <c r="AA10336" s="1" t="s">
        <v>16</v>
      </c>
      <c r="AB10336" s="3" t="s">
        <v>12</v>
      </c>
      <c r="AC10336" s="23" t="s">
        <v>37803</v>
      </c>
      <c r="AD10336" s="23" t="s">
        <v>47151</v>
      </c>
      <c r="AE10336" t="s">
        <v>35409</v>
      </c>
    </row>
    <row r="10337" spans="1:31" ht="14.25" customHeight="1">
      <c r="A10337" s="1">
        <v>10336</v>
      </c>
      <c r="B10337" s="1" t="s">
        <v>10396</v>
      </c>
      <c r="C10337" s="1" t="s">
        <v>12058</v>
      </c>
      <c r="D10337" s="1" t="s">
        <v>12059</v>
      </c>
      <c r="E10337" s="1" t="s">
        <v>90</v>
      </c>
      <c r="F10337" s="1" t="s">
        <v>26741</v>
      </c>
      <c r="G10337" s="14">
        <v>91969649109</v>
      </c>
      <c r="H10337" s="1" t="s">
        <v>20</v>
      </c>
      <c r="I10337" s="1" t="s">
        <v>9</v>
      </c>
      <c r="J10337" s="1" t="s">
        <v>70</v>
      </c>
      <c r="K10337" s="3" t="s">
        <v>17</v>
      </c>
      <c r="L10337" s="1" t="s">
        <v>70</v>
      </c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1"/>
      <c r="AA10337" s="1" t="s">
        <v>11</v>
      </c>
      <c r="AB10337" s="3" t="s">
        <v>538</v>
      </c>
      <c r="AC10337" s="23" t="s">
        <v>37803</v>
      </c>
      <c r="AD10337" s="23" t="s">
        <v>47152</v>
      </c>
      <c r="AE10337" t="s">
        <v>35394</v>
      </c>
    </row>
    <row r="10338" spans="1:31" ht="14.25" customHeight="1">
      <c r="A10338" s="1">
        <v>10337</v>
      </c>
      <c r="B10338" s="1" t="s">
        <v>10396</v>
      </c>
      <c r="C10338" s="1" t="s">
        <v>12076</v>
      </c>
      <c r="D10338" s="1" t="s">
        <v>784</v>
      </c>
      <c r="E10338" s="1" t="s">
        <v>29</v>
      </c>
      <c r="F10338" s="1" t="s">
        <v>26750</v>
      </c>
      <c r="G10338" s="14">
        <v>9149406699</v>
      </c>
      <c r="H10338" s="1" t="s">
        <v>20</v>
      </c>
      <c r="I10338" s="1" t="s">
        <v>62</v>
      </c>
      <c r="J10338" s="1" t="s">
        <v>70</v>
      </c>
      <c r="K10338" s="3" t="s">
        <v>42</v>
      </c>
      <c r="L10338" s="1" t="s">
        <v>70</v>
      </c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1"/>
      <c r="AA10338" s="1" t="s">
        <v>16</v>
      </c>
      <c r="AB10338" s="3" t="s">
        <v>12</v>
      </c>
      <c r="AC10338" s="23" t="s">
        <v>37803</v>
      </c>
      <c r="AD10338" s="23" t="s">
        <v>45258</v>
      </c>
      <c r="AE10338" t="s">
        <v>35399</v>
      </c>
    </row>
    <row r="10339" spans="1:31" ht="14.25" customHeight="1">
      <c r="A10339" s="1">
        <v>10338</v>
      </c>
      <c r="B10339" s="1" t="s">
        <v>10396</v>
      </c>
      <c r="C10339" s="1" t="s">
        <v>12089</v>
      </c>
      <c r="D10339" s="1" t="s">
        <v>1857</v>
      </c>
      <c r="E10339" s="1" t="s">
        <v>2947</v>
      </c>
      <c r="F10339" s="1" t="s">
        <v>34535</v>
      </c>
      <c r="G10339" s="14">
        <v>91990014914</v>
      </c>
      <c r="H10339" s="1" t="s">
        <v>20</v>
      </c>
      <c r="I10339" s="1" t="s">
        <v>62</v>
      </c>
      <c r="J10339" s="1" t="s">
        <v>70</v>
      </c>
      <c r="K10339" s="3" t="s">
        <v>42</v>
      </c>
      <c r="L10339" s="1" t="s">
        <v>70</v>
      </c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1"/>
      <c r="AA10339" s="1" t="s">
        <v>16</v>
      </c>
      <c r="AB10339" s="3" t="s">
        <v>12</v>
      </c>
      <c r="AC10339" s="23" t="s">
        <v>37803</v>
      </c>
      <c r="AD10339" s="23" t="s">
        <v>41511</v>
      </c>
      <c r="AE10339" t="s">
        <v>35394</v>
      </c>
    </row>
    <row r="10340" spans="1:31" ht="14.25" customHeight="1">
      <c r="A10340" s="1">
        <v>10339</v>
      </c>
      <c r="B10340" s="1" t="s">
        <v>10396</v>
      </c>
      <c r="C10340" s="1" t="s">
        <v>12107</v>
      </c>
      <c r="D10340" s="1" t="s">
        <v>3417</v>
      </c>
      <c r="E10340" s="1" t="s">
        <v>53</v>
      </c>
      <c r="F10340" s="1" t="s">
        <v>32408</v>
      </c>
      <c r="G10340" s="14">
        <v>919099949466</v>
      </c>
      <c r="H10340" s="1" t="s">
        <v>20</v>
      </c>
      <c r="I10340" s="1" t="s">
        <v>41</v>
      </c>
      <c r="J10340" s="1" t="s">
        <v>70</v>
      </c>
      <c r="K10340" s="3" t="s">
        <v>42</v>
      </c>
      <c r="L10340" s="1" t="s">
        <v>70</v>
      </c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1"/>
      <c r="AA10340" s="1" t="s">
        <v>16</v>
      </c>
      <c r="AB10340" s="3" t="s">
        <v>12</v>
      </c>
      <c r="AC10340" s="23" t="s">
        <v>37803</v>
      </c>
      <c r="AD10340" s="23" t="s">
        <v>46449</v>
      </c>
      <c r="AE10340" t="s">
        <v>35394</v>
      </c>
    </row>
    <row r="10341" spans="1:31" ht="14.25" customHeight="1">
      <c r="A10341" s="1">
        <v>10340</v>
      </c>
      <c r="B10341" s="9" t="s">
        <v>6</v>
      </c>
      <c r="C10341" s="1" t="s">
        <v>12112</v>
      </c>
      <c r="D10341" s="1" t="s">
        <v>3129</v>
      </c>
      <c r="E10341" s="1" t="s">
        <v>362</v>
      </c>
      <c r="F10341" s="1" t="s">
        <v>26767</v>
      </c>
      <c r="G10341" s="14">
        <v>91994640964</v>
      </c>
      <c r="H10341" s="1" t="s">
        <v>15</v>
      </c>
      <c r="I10341" s="1" t="s">
        <v>9</v>
      </c>
      <c r="J10341" s="1" t="s">
        <v>70</v>
      </c>
      <c r="K10341" s="3" t="s">
        <v>42</v>
      </c>
      <c r="L10341" s="1" t="s">
        <v>70</v>
      </c>
      <c r="M10341" s="3" t="s">
        <v>27</v>
      </c>
      <c r="N10341" s="3" t="s">
        <v>70</v>
      </c>
      <c r="O10341" s="3" t="s">
        <v>171</v>
      </c>
      <c r="P10341" s="3" t="s">
        <v>70</v>
      </c>
      <c r="Q10341" s="3"/>
      <c r="R10341" s="3"/>
      <c r="S10341" s="3"/>
      <c r="T10341" s="3"/>
      <c r="U10341" s="3"/>
      <c r="V10341" s="3"/>
      <c r="W10341" s="3"/>
      <c r="X10341" s="3"/>
      <c r="Y10341" s="3"/>
      <c r="Z10341" s="1"/>
      <c r="AA10341" s="1" t="s">
        <v>16</v>
      </c>
      <c r="AB10341" s="3" t="s">
        <v>12</v>
      </c>
      <c r="AC10341" s="23" t="s">
        <v>37803</v>
      </c>
      <c r="AD10341" s="23" t="s">
        <v>41513</v>
      </c>
      <c r="AE10341" t="s">
        <v>35410</v>
      </c>
    </row>
    <row r="10342" spans="1:31" ht="14.25" customHeight="1">
      <c r="A10342" s="1">
        <v>10341</v>
      </c>
      <c r="B10342" s="1" t="s">
        <v>10396</v>
      </c>
      <c r="C10342" s="1" t="s">
        <v>12113</v>
      </c>
      <c r="D10342" s="1" t="s">
        <v>36057</v>
      </c>
      <c r="E10342" s="1" t="s">
        <v>2838</v>
      </c>
      <c r="F10342" s="1" t="s">
        <v>26768</v>
      </c>
      <c r="G10342" s="14">
        <v>919494169404</v>
      </c>
      <c r="H10342" s="1" t="s">
        <v>20</v>
      </c>
      <c r="I10342" s="1" t="s">
        <v>9</v>
      </c>
      <c r="J10342" s="1" t="s">
        <v>70</v>
      </c>
      <c r="K10342" s="3" t="s">
        <v>42</v>
      </c>
      <c r="L10342" s="1" t="s">
        <v>70</v>
      </c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1"/>
      <c r="AA10342" s="1" t="s">
        <v>16</v>
      </c>
      <c r="AB10342" s="3" t="s">
        <v>12</v>
      </c>
      <c r="AC10342" s="23" t="s">
        <v>37803</v>
      </c>
      <c r="AD10342" s="23" t="s">
        <v>42517</v>
      </c>
      <c r="AE10342" t="s">
        <v>35399</v>
      </c>
    </row>
    <row r="10343" spans="1:31" ht="14.25" customHeight="1">
      <c r="A10343" s="1">
        <v>10342</v>
      </c>
      <c r="B10343" s="1" t="s">
        <v>10396</v>
      </c>
      <c r="C10343" s="1" t="s">
        <v>12119</v>
      </c>
      <c r="D10343" s="1" t="s">
        <v>35857</v>
      </c>
      <c r="E10343" s="1" t="s">
        <v>32</v>
      </c>
      <c r="F10343" s="1" t="s">
        <v>26773</v>
      </c>
      <c r="G10343" s="14">
        <v>9199096496</v>
      </c>
      <c r="H10343" s="1" t="s">
        <v>46</v>
      </c>
      <c r="I10343" s="1" t="s">
        <v>41</v>
      </c>
      <c r="J10343" s="1" t="s">
        <v>70</v>
      </c>
      <c r="K10343" s="3" t="s">
        <v>42</v>
      </c>
      <c r="L10343" s="1" t="s">
        <v>70</v>
      </c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1"/>
      <c r="AA10343" s="1" t="s">
        <v>16</v>
      </c>
      <c r="AB10343" s="3" t="s">
        <v>12</v>
      </c>
      <c r="AC10343" s="23" t="s">
        <v>37803</v>
      </c>
      <c r="AD10343" s="23" t="s">
        <v>47153</v>
      </c>
      <c r="AE10343" t="s">
        <v>35399</v>
      </c>
    </row>
    <row r="10344" spans="1:31" ht="14.25" customHeight="1">
      <c r="A10344" s="1">
        <v>10343</v>
      </c>
      <c r="B10344" s="1" t="s">
        <v>10396</v>
      </c>
      <c r="C10344" s="1" t="s">
        <v>12140</v>
      </c>
      <c r="D10344" s="1" t="s">
        <v>723</v>
      </c>
      <c r="E10344" s="1" t="s">
        <v>746</v>
      </c>
      <c r="F10344" s="1" t="s">
        <v>34539</v>
      </c>
      <c r="G10344" s="14">
        <v>91944694444</v>
      </c>
      <c r="H10344" s="1" t="s">
        <v>8</v>
      </c>
      <c r="I10344" s="1" t="s">
        <v>9</v>
      </c>
      <c r="J10344" s="1" t="s">
        <v>70</v>
      </c>
      <c r="K10344" s="3" t="s">
        <v>42</v>
      </c>
      <c r="L10344" s="1" t="s">
        <v>70</v>
      </c>
      <c r="M10344" s="3" t="s">
        <v>27</v>
      </c>
      <c r="N10344" s="3" t="s">
        <v>70</v>
      </c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1"/>
      <c r="AA10344" s="1" t="s">
        <v>16</v>
      </c>
      <c r="AB10344" s="3" t="s">
        <v>12</v>
      </c>
      <c r="AC10344" s="23" t="s">
        <v>37803</v>
      </c>
      <c r="AD10344" s="23" t="s">
        <v>47154</v>
      </c>
      <c r="AE10344" t="s">
        <v>35410</v>
      </c>
    </row>
    <row r="10345" spans="1:31" ht="14.25" customHeight="1">
      <c r="A10345" s="1">
        <v>10344</v>
      </c>
      <c r="B10345" s="9" t="s">
        <v>6</v>
      </c>
      <c r="C10345" s="1" t="s">
        <v>12142</v>
      </c>
      <c r="D10345" s="1" t="s">
        <v>965</v>
      </c>
      <c r="E10345" s="1" t="s">
        <v>3162</v>
      </c>
      <c r="F10345" s="1" t="s">
        <v>34540</v>
      </c>
      <c r="G10345" s="14">
        <v>91990466646</v>
      </c>
      <c r="H10345" s="1" t="s">
        <v>8</v>
      </c>
      <c r="I10345" s="1" t="s">
        <v>9</v>
      </c>
      <c r="J10345" s="1" t="s">
        <v>70</v>
      </c>
      <c r="K10345" s="3" t="s">
        <v>17</v>
      </c>
      <c r="L10345" s="1" t="s">
        <v>70</v>
      </c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1"/>
      <c r="AA10345" s="1" t="s">
        <v>11</v>
      </c>
      <c r="AB10345" s="3" t="s">
        <v>13</v>
      </c>
      <c r="AC10345" s="23" t="s">
        <v>37803</v>
      </c>
      <c r="AD10345" s="23" t="s">
        <v>47155</v>
      </c>
      <c r="AE10345" t="s">
        <v>35399</v>
      </c>
    </row>
    <row r="10346" spans="1:31" ht="14.25" customHeight="1">
      <c r="A10346" s="1">
        <v>10345</v>
      </c>
      <c r="B10346" s="9" t="s">
        <v>6</v>
      </c>
      <c r="C10346" s="1" t="s">
        <v>12151</v>
      </c>
      <c r="D10346" s="1" t="s">
        <v>773</v>
      </c>
      <c r="E10346" s="1" t="s">
        <v>12152</v>
      </c>
      <c r="F10346" s="1" t="s">
        <v>26793</v>
      </c>
      <c r="G10346" s="14">
        <v>91406144414</v>
      </c>
      <c r="H10346" s="1" t="s">
        <v>8</v>
      </c>
      <c r="I10346" s="1" t="s">
        <v>9</v>
      </c>
      <c r="J10346" s="1" t="s">
        <v>70</v>
      </c>
      <c r="K10346" s="3" t="s">
        <v>17</v>
      </c>
      <c r="L10346" s="1" t="s">
        <v>70</v>
      </c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1"/>
      <c r="AA10346" s="1" t="s">
        <v>11</v>
      </c>
      <c r="AB10346" s="3" t="s">
        <v>13</v>
      </c>
      <c r="AC10346" s="23" t="s">
        <v>37803</v>
      </c>
      <c r="AD10346" s="23" t="s">
        <v>47156</v>
      </c>
      <c r="AE10346" t="s">
        <v>35409</v>
      </c>
    </row>
    <row r="10347" spans="1:31" ht="14.25" customHeight="1">
      <c r="A10347" s="1">
        <v>10346</v>
      </c>
      <c r="B10347" s="9" t="s">
        <v>6</v>
      </c>
      <c r="C10347" s="1" t="s">
        <v>12156</v>
      </c>
      <c r="D10347" s="1" t="s">
        <v>1008</v>
      </c>
      <c r="E10347" s="1" t="s">
        <v>534</v>
      </c>
      <c r="F10347" s="1" t="s">
        <v>34542</v>
      </c>
      <c r="G10347" s="14">
        <v>9194969449</v>
      </c>
      <c r="H10347" s="1" t="s">
        <v>8</v>
      </c>
      <c r="I10347" s="1" t="s">
        <v>9</v>
      </c>
      <c r="J10347" s="1" t="s">
        <v>70</v>
      </c>
      <c r="K10347" s="3" t="s">
        <v>17</v>
      </c>
      <c r="L10347" s="1" t="s">
        <v>70</v>
      </c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1"/>
      <c r="AA10347" s="1" t="s">
        <v>11</v>
      </c>
      <c r="AB10347" s="3" t="s">
        <v>13</v>
      </c>
      <c r="AC10347" s="23" t="s">
        <v>37803</v>
      </c>
      <c r="AD10347" s="23" t="s">
        <v>44616</v>
      </c>
      <c r="AE10347" t="s">
        <v>35399</v>
      </c>
    </row>
    <row r="10348" spans="1:31" ht="14.25" customHeight="1">
      <c r="A10348" s="1">
        <v>10347</v>
      </c>
      <c r="B10348" s="9" t="s">
        <v>6</v>
      </c>
      <c r="C10348" s="1" t="s">
        <v>12169</v>
      </c>
      <c r="D10348" s="1" t="s">
        <v>4209</v>
      </c>
      <c r="E10348" s="1" t="s">
        <v>3492</v>
      </c>
      <c r="F10348" s="1" t="s">
        <v>12170</v>
      </c>
      <c r="G10348" s="14">
        <v>91949606040</v>
      </c>
      <c r="H10348" s="1" t="s">
        <v>46</v>
      </c>
      <c r="I10348" s="1" t="s">
        <v>9</v>
      </c>
      <c r="J10348" s="1" t="s">
        <v>70</v>
      </c>
      <c r="K10348" s="3" t="s">
        <v>27</v>
      </c>
      <c r="L10348" s="1" t="s">
        <v>70</v>
      </c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1"/>
      <c r="AA10348" s="1" t="s">
        <v>16</v>
      </c>
      <c r="AB10348" s="3" t="s">
        <v>12</v>
      </c>
      <c r="AC10348" s="23" t="s">
        <v>37803</v>
      </c>
      <c r="AD10348" s="23" t="s">
        <v>47157</v>
      </c>
      <c r="AE10348" t="s">
        <v>35410</v>
      </c>
    </row>
    <row r="10349" spans="1:31" ht="14.25" customHeight="1">
      <c r="A10349" s="1">
        <v>10348</v>
      </c>
      <c r="B10349" s="1" t="s">
        <v>10396</v>
      </c>
      <c r="C10349" s="1" t="s">
        <v>12188</v>
      </c>
      <c r="D10349" s="1" t="s">
        <v>704</v>
      </c>
      <c r="E10349" s="1" t="s">
        <v>40</v>
      </c>
      <c r="F10349" s="1" t="s">
        <v>26808</v>
      </c>
      <c r="G10349" s="14">
        <v>914444644</v>
      </c>
      <c r="H10349" s="1" t="s">
        <v>20</v>
      </c>
      <c r="I10349" s="1" t="s">
        <v>62</v>
      </c>
      <c r="J10349" s="1" t="s">
        <v>70</v>
      </c>
      <c r="K10349" s="3" t="s">
        <v>42</v>
      </c>
      <c r="L10349" s="1" t="s">
        <v>70</v>
      </c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1"/>
      <c r="AA10349" s="1" t="s">
        <v>16</v>
      </c>
      <c r="AB10349" s="3" t="s">
        <v>12</v>
      </c>
      <c r="AC10349" s="23" t="s">
        <v>37803</v>
      </c>
      <c r="AD10349" s="23" t="s">
        <v>47158</v>
      </c>
      <c r="AE10349" t="s">
        <v>35409</v>
      </c>
    </row>
    <row r="10350" spans="1:31" ht="14.25" customHeight="1">
      <c r="A10350" s="1">
        <v>10349</v>
      </c>
      <c r="B10350" s="1" t="s">
        <v>10396</v>
      </c>
      <c r="C10350" s="1" t="s">
        <v>12204</v>
      </c>
      <c r="D10350" s="1" t="s">
        <v>1132</v>
      </c>
      <c r="E10350" s="1" t="s">
        <v>264</v>
      </c>
      <c r="F10350" s="1" t="s">
        <v>26818</v>
      </c>
      <c r="G10350" s="14">
        <v>919909000</v>
      </c>
      <c r="H10350" s="1" t="s">
        <v>20</v>
      </c>
      <c r="I10350" s="1" t="s">
        <v>9</v>
      </c>
      <c r="J10350" s="1" t="s">
        <v>70</v>
      </c>
      <c r="K10350" s="3" t="s">
        <v>42</v>
      </c>
      <c r="L10350" s="1" t="s">
        <v>70</v>
      </c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1"/>
      <c r="AA10350" s="1" t="s">
        <v>16</v>
      </c>
      <c r="AB10350" s="3" t="s">
        <v>12</v>
      </c>
      <c r="AC10350" s="23" t="s">
        <v>37803</v>
      </c>
      <c r="AD10350" s="23" t="s">
        <v>47159</v>
      </c>
      <c r="AE10350" t="s">
        <v>35394</v>
      </c>
    </row>
    <row r="10351" spans="1:31" ht="14.25" customHeight="1">
      <c r="A10351" s="1">
        <v>10350</v>
      </c>
      <c r="B10351" s="1" t="s">
        <v>10396</v>
      </c>
      <c r="C10351" s="1" t="s">
        <v>12205</v>
      </c>
      <c r="D10351" s="1" t="s">
        <v>1302</v>
      </c>
      <c r="E10351" s="1" t="s">
        <v>37230</v>
      </c>
      <c r="F10351" s="1" t="s">
        <v>34548</v>
      </c>
      <c r="G10351" s="14">
        <v>919494010064</v>
      </c>
      <c r="H10351" s="1" t="s">
        <v>8</v>
      </c>
      <c r="I10351" s="1" t="s">
        <v>62</v>
      </c>
      <c r="J10351" s="1" t="s">
        <v>70</v>
      </c>
      <c r="K10351" s="3" t="s">
        <v>27</v>
      </c>
      <c r="L10351" s="1" t="s">
        <v>70</v>
      </c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1"/>
      <c r="AA10351" s="1" t="s">
        <v>16</v>
      </c>
      <c r="AB10351" s="3" t="s">
        <v>12</v>
      </c>
      <c r="AC10351" s="23" t="s">
        <v>37803</v>
      </c>
      <c r="AD10351" s="23" t="s">
        <v>39970</v>
      </c>
      <c r="AE10351" t="s">
        <v>35409</v>
      </c>
    </row>
    <row r="10352" spans="1:31" ht="14.25" customHeight="1">
      <c r="A10352" s="1">
        <v>10351</v>
      </c>
      <c r="B10352" s="9" t="s">
        <v>6</v>
      </c>
      <c r="C10352" s="1" t="s">
        <v>12208</v>
      </c>
      <c r="D10352" s="1" t="s">
        <v>344</v>
      </c>
      <c r="E10352" s="1" t="s">
        <v>40</v>
      </c>
      <c r="F10352" s="1" t="s">
        <v>26821</v>
      </c>
      <c r="G10352" s="14">
        <v>91949441094</v>
      </c>
      <c r="H10352" s="1" t="s">
        <v>8</v>
      </c>
      <c r="I10352" s="1" t="s">
        <v>9</v>
      </c>
      <c r="J10352" s="1" t="s">
        <v>70</v>
      </c>
      <c r="K10352" s="3" t="s">
        <v>42</v>
      </c>
      <c r="L10352" s="1" t="s">
        <v>70</v>
      </c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1"/>
      <c r="AA10352" s="1" t="s">
        <v>16</v>
      </c>
      <c r="AB10352" s="3" t="s">
        <v>12</v>
      </c>
      <c r="AC10352" s="23" t="s">
        <v>37803</v>
      </c>
      <c r="AD10352" s="23" t="s">
        <v>41318</v>
      </c>
      <c r="AE10352" t="s">
        <v>35409</v>
      </c>
    </row>
    <row r="10353" spans="1:31" ht="14.25" customHeight="1">
      <c r="A10353" s="1">
        <v>10352</v>
      </c>
      <c r="B10353" s="1" t="s">
        <v>10396</v>
      </c>
      <c r="C10353" s="1" t="s">
        <v>12213</v>
      </c>
      <c r="D10353" s="1" t="s">
        <v>280</v>
      </c>
      <c r="E10353" s="1" t="s">
        <v>40</v>
      </c>
      <c r="F10353" s="1" t="s">
        <v>26824</v>
      </c>
      <c r="G10353" s="14">
        <v>919909996944</v>
      </c>
      <c r="H10353" s="1" t="s">
        <v>132</v>
      </c>
      <c r="I10353" s="1" t="s">
        <v>9</v>
      </c>
      <c r="J10353" s="1" t="s">
        <v>70</v>
      </c>
      <c r="K10353" s="3" t="s">
        <v>42</v>
      </c>
      <c r="L10353" s="1" t="s">
        <v>70</v>
      </c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1"/>
      <c r="AA10353" s="1" t="s">
        <v>16</v>
      </c>
      <c r="AB10353" s="3" t="s">
        <v>12</v>
      </c>
      <c r="AC10353" s="23" t="s">
        <v>37803</v>
      </c>
      <c r="AD10353" s="23" t="s">
        <v>47160</v>
      </c>
      <c r="AE10353" t="s">
        <v>35394</v>
      </c>
    </row>
    <row r="10354" spans="1:31" ht="14.25" customHeight="1">
      <c r="A10354" s="1">
        <v>10353</v>
      </c>
      <c r="B10354" s="1" t="s">
        <v>10396</v>
      </c>
      <c r="C10354" s="1" t="s">
        <v>12219</v>
      </c>
      <c r="D10354" s="1" t="s">
        <v>1959</v>
      </c>
      <c r="E10354" s="1" t="s">
        <v>139</v>
      </c>
      <c r="F10354" s="1" t="s">
        <v>26830</v>
      </c>
      <c r="G10354" s="14">
        <v>91964614499</v>
      </c>
      <c r="H10354" s="1" t="s">
        <v>20</v>
      </c>
      <c r="I10354" s="1" t="s">
        <v>9</v>
      </c>
      <c r="J10354" s="1" t="s">
        <v>70</v>
      </c>
      <c r="K10354" s="3" t="s">
        <v>42</v>
      </c>
      <c r="L10354" s="1" t="s">
        <v>70</v>
      </c>
      <c r="M10354" s="3" t="s">
        <v>27</v>
      </c>
      <c r="N10354" s="3" t="s">
        <v>70</v>
      </c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1"/>
      <c r="AA10354" s="1" t="s">
        <v>16</v>
      </c>
      <c r="AB10354" s="3" t="s">
        <v>12</v>
      </c>
      <c r="AC10354" s="23" t="s">
        <v>37803</v>
      </c>
      <c r="AD10354" s="23" t="s">
        <v>47161</v>
      </c>
      <c r="AE10354" t="s">
        <v>35410</v>
      </c>
    </row>
    <row r="10355" spans="1:31" ht="14.25" customHeight="1">
      <c r="A10355" s="1">
        <v>10354</v>
      </c>
      <c r="B10355" s="1" t="s">
        <v>10396</v>
      </c>
      <c r="C10355" s="1" t="s">
        <v>12221</v>
      </c>
      <c r="D10355" s="1" t="s">
        <v>2714</v>
      </c>
      <c r="E10355" s="1" t="s">
        <v>2524</v>
      </c>
      <c r="F10355" s="1" t="s">
        <v>26832</v>
      </c>
      <c r="G10355" s="14">
        <v>9194464666</v>
      </c>
      <c r="H10355" s="1" t="s">
        <v>20</v>
      </c>
      <c r="I10355" s="1" t="s">
        <v>33</v>
      </c>
      <c r="J10355" s="1" t="s">
        <v>70</v>
      </c>
      <c r="K10355" s="3" t="s">
        <v>42</v>
      </c>
      <c r="L10355" s="1" t="s">
        <v>70</v>
      </c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1"/>
      <c r="AA10355" s="1" t="s">
        <v>16</v>
      </c>
      <c r="AB10355" s="3" t="s">
        <v>12</v>
      </c>
      <c r="AC10355" s="23" t="s">
        <v>37803</v>
      </c>
      <c r="AD10355" s="23" t="s">
        <v>47162</v>
      </c>
      <c r="AE10355" t="s">
        <v>35409</v>
      </c>
    </row>
    <row r="10356" spans="1:31" ht="14.25" customHeight="1">
      <c r="A10356" s="1">
        <v>10355</v>
      </c>
      <c r="B10356" s="1" t="s">
        <v>10396</v>
      </c>
      <c r="C10356" s="1" t="s">
        <v>12223</v>
      </c>
      <c r="D10356" s="1" t="s">
        <v>1224</v>
      </c>
      <c r="E10356" s="1" t="s">
        <v>1019</v>
      </c>
      <c r="F10356" s="1" t="s">
        <v>12224</v>
      </c>
      <c r="G10356" s="14">
        <v>914940404664</v>
      </c>
      <c r="H10356" s="1" t="s">
        <v>132</v>
      </c>
      <c r="I10356" s="1" t="s">
        <v>41</v>
      </c>
      <c r="J10356" s="1" t="s">
        <v>70</v>
      </c>
      <c r="K10356" s="3" t="s">
        <v>42</v>
      </c>
      <c r="L10356" s="1" t="s">
        <v>70</v>
      </c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1"/>
      <c r="AA10356" s="1" t="s">
        <v>16</v>
      </c>
      <c r="AB10356" s="3" t="s">
        <v>12</v>
      </c>
      <c r="AC10356" s="23" t="s">
        <v>37803</v>
      </c>
      <c r="AD10356" s="23" t="s">
        <v>47163</v>
      </c>
      <c r="AE10356" t="s">
        <v>35399</v>
      </c>
    </row>
    <row r="10357" spans="1:31" ht="14.25" customHeight="1">
      <c r="A10357" s="1">
        <v>10356</v>
      </c>
      <c r="B10357" s="1" t="s">
        <v>10396</v>
      </c>
      <c r="C10357" s="1" t="s">
        <v>12235</v>
      </c>
      <c r="D10357" s="1" t="s">
        <v>58</v>
      </c>
      <c r="E10357" s="1" t="s">
        <v>37231</v>
      </c>
      <c r="F10357" s="1" t="s">
        <v>26838</v>
      </c>
      <c r="G10357" s="14">
        <v>914499446649</v>
      </c>
      <c r="H10357" s="1" t="s">
        <v>20</v>
      </c>
      <c r="I10357" s="1" t="s">
        <v>62</v>
      </c>
      <c r="J10357" s="1" t="s">
        <v>70</v>
      </c>
      <c r="K10357" s="3" t="s">
        <v>17</v>
      </c>
      <c r="L10357" s="1" t="s">
        <v>70</v>
      </c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1"/>
      <c r="AA10357" s="1" t="s">
        <v>11</v>
      </c>
      <c r="AB10357" s="3" t="s">
        <v>321</v>
      </c>
      <c r="AC10357" s="23" t="s">
        <v>37803</v>
      </c>
      <c r="AD10357" s="23" t="s">
        <v>46913</v>
      </c>
      <c r="AE10357" t="s">
        <v>35410</v>
      </c>
    </row>
    <row r="10358" spans="1:31" ht="14.25" customHeight="1">
      <c r="A10358" s="1">
        <v>10357</v>
      </c>
      <c r="B10358" s="1" t="s">
        <v>10396</v>
      </c>
      <c r="C10358" s="1" t="s">
        <v>12251</v>
      </c>
      <c r="D10358" s="1" t="s">
        <v>1356</v>
      </c>
      <c r="E10358" s="1" t="s">
        <v>40</v>
      </c>
      <c r="F10358" s="1" t="s">
        <v>26844</v>
      </c>
      <c r="G10358" s="14">
        <v>91994406499</v>
      </c>
      <c r="H10358" s="1" t="s">
        <v>15</v>
      </c>
      <c r="I10358" s="1" t="s">
        <v>9</v>
      </c>
      <c r="J10358" s="1" t="s">
        <v>70</v>
      </c>
      <c r="K10358" s="3" t="s">
        <v>17</v>
      </c>
      <c r="L10358" s="1" t="s">
        <v>70</v>
      </c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1"/>
      <c r="AA10358" s="1" t="s">
        <v>16</v>
      </c>
      <c r="AB10358" s="3" t="s">
        <v>12</v>
      </c>
      <c r="AC10358" s="23" t="s">
        <v>37803</v>
      </c>
      <c r="AD10358" s="23" t="s">
        <v>47164</v>
      </c>
      <c r="AE10358" t="s">
        <v>35410</v>
      </c>
    </row>
    <row r="10359" spans="1:31" ht="14.25" customHeight="1">
      <c r="A10359" s="1">
        <v>10358</v>
      </c>
      <c r="B10359" s="9" t="s">
        <v>6</v>
      </c>
      <c r="C10359" s="1" t="s">
        <v>12254</v>
      </c>
      <c r="D10359" s="1" t="s">
        <v>36</v>
      </c>
      <c r="E10359" s="1" t="s">
        <v>724</v>
      </c>
      <c r="F10359" s="1" t="s">
        <v>26845</v>
      </c>
      <c r="G10359" s="14">
        <v>9199944969</v>
      </c>
      <c r="H10359" s="1" t="s">
        <v>8</v>
      </c>
      <c r="I10359" s="1" t="s">
        <v>9</v>
      </c>
      <c r="J10359" s="1" t="s">
        <v>70</v>
      </c>
      <c r="K10359" s="3" t="s">
        <v>63</v>
      </c>
      <c r="L10359" s="1" t="s">
        <v>70</v>
      </c>
      <c r="M10359" s="3" t="s">
        <v>213</v>
      </c>
      <c r="N10359" s="3" t="s">
        <v>70</v>
      </c>
      <c r="O10359" s="3" t="s">
        <v>17</v>
      </c>
      <c r="P10359" s="3" t="s">
        <v>70</v>
      </c>
      <c r="Q10359" s="3" t="s">
        <v>42</v>
      </c>
      <c r="R10359" s="3" t="s">
        <v>70</v>
      </c>
      <c r="S10359" s="3" t="s">
        <v>27</v>
      </c>
      <c r="T10359" s="3" t="s">
        <v>70</v>
      </c>
      <c r="U10359" s="3" t="s">
        <v>117</v>
      </c>
      <c r="V10359" s="3" t="s">
        <v>70</v>
      </c>
      <c r="W10359" s="3" t="s">
        <v>178</v>
      </c>
      <c r="X10359" s="3" t="s">
        <v>70</v>
      </c>
      <c r="Y10359" s="3" t="s">
        <v>171</v>
      </c>
      <c r="Z10359" s="1" t="s">
        <v>70</v>
      </c>
      <c r="AA10359" s="1" t="s">
        <v>16</v>
      </c>
      <c r="AB10359" s="3" t="s">
        <v>12</v>
      </c>
      <c r="AC10359" s="23" t="s">
        <v>37803</v>
      </c>
      <c r="AD10359" s="23" t="s">
        <v>43935</v>
      </c>
      <c r="AE10359" t="s">
        <v>35394</v>
      </c>
    </row>
    <row r="10360" spans="1:31" ht="14.25" customHeight="1">
      <c r="A10360" s="1">
        <v>10359</v>
      </c>
      <c r="B10360" s="1" t="s">
        <v>10396</v>
      </c>
      <c r="C10360" s="1" t="s">
        <v>12255</v>
      </c>
      <c r="D10360" s="1" t="s">
        <v>1348</v>
      </c>
      <c r="E10360" s="1" t="s">
        <v>3591</v>
      </c>
      <c r="F10360" s="1" t="s">
        <v>26846</v>
      </c>
      <c r="G10360" s="14">
        <v>919041040604</v>
      </c>
      <c r="H10360" s="1" t="s">
        <v>8</v>
      </c>
      <c r="I10360" s="1" t="s">
        <v>9</v>
      </c>
      <c r="J10360" s="1" t="s">
        <v>70</v>
      </c>
      <c r="K10360" s="3" t="s">
        <v>17</v>
      </c>
      <c r="L10360" s="1" t="s">
        <v>70</v>
      </c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1"/>
      <c r="AA10360" s="1" t="s">
        <v>16</v>
      </c>
      <c r="AB10360" s="3" t="s">
        <v>12</v>
      </c>
      <c r="AC10360" s="23" t="s">
        <v>37803</v>
      </c>
      <c r="AD10360" s="23" t="s">
        <v>47165</v>
      </c>
      <c r="AE10360" t="s">
        <v>35399</v>
      </c>
    </row>
    <row r="10361" spans="1:31" ht="14.25" customHeight="1">
      <c r="A10361" s="1">
        <v>10360</v>
      </c>
      <c r="B10361" s="1" t="s">
        <v>10396</v>
      </c>
      <c r="C10361" s="1" t="s">
        <v>12265</v>
      </c>
      <c r="D10361" s="1" t="s">
        <v>2128</v>
      </c>
      <c r="E10361" s="1" t="s">
        <v>40</v>
      </c>
      <c r="F10361" s="1" t="s">
        <v>26849</v>
      </c>
      <c r="G10361" s="14">
        <v>919444644449</v>
      </c>
      <c r="H10361" s="1" t="s">
        <v>37</v>
      </c>
      <c r="I10361" s="1" t="s">
        <v>62</v>
      </c>
      <c r="J10361" s="1" t="s">
        <v>70</v>
      </c>
      <c r="K10361" s="3" t="s">
        <v>42</v>
      </c>
      <c r="L10361" s="1" t="s">
        <v>70</v>
      </c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1"/>
      <c r="AA10361" s="1" t="s">
        <v>16</v>
      </c>
      <c r="AB10361" s="3" t="s">
        <v>12</v>
      </c>
      <c r="AC10361" s="23" t="s">
        <v>37803</v>
      </c>
      <c r="AD10361" s="23" t="s">
        <v>47166</v>
      </c>
      <c r="AE10361" t="s">
        <v>35399</v>
      </c>
    </row>
    <row r="10362" spans="1:31" ht="14.25" customHeight="1">
      <c r="A10362" s="1">
        <v>10361</v>
      </c>
      <c r="B10362" s="1" t="s">
        <v>10396</v>
      </c>
      <c r="C10362" s="1" t="s">
        <v>12277</v>
      </c>
      <c r="D10362" s="1" t="s">
        <v>35441</v>
      </c>
      <c r="E10362" s="1" t="s">
        <v>40</v>
      </c>
      <c r="F10362" s="1" t="s">
        <v>26859</v>
      </c>
      <c r="G10362" s="14">
        <v>919194144</v>
      </c>
      <c r="H10362" s="1" t="s">
        <v>8</v>
      </c>
      <c r="I10362" s="1" t="s">
        <v>9</v>
      </c>
      <c r="J10362" s="1" t="s">
        <v>70</v>
      </c>
      <c r="K10362" s="3" t="s">
        <v>17</v>
      </c>
      <c r="L10362" s="1" t="s">
        <v>70</v>
      </c>
      <c r="M10362" s="3" t="s">
        <v>178</v>
      </c>
      <c r="N10362" s="3" t="s">
        <v>70</v>
      </c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1"/>
      <c r="AA10362" s="1" t="s">
        <v>16</v>
      </c>
      <c r="AB10362" s="3" t="s">
        <v>12</v>
      </c>
      <c r="AC10362" s="23" t="s">
        <v>37803</v>
      </c>
      <c r="AD10362" s="23" t="s">
        <v>47167</v>
      </c>
      <c r="AE10362" t="s">
        <v>35409</v>
      </c>
    </row>
    <row r="10363" spans="1:31" ht="14.25" customHeight="1">
      <c r="A10363" s="1">
        <v>10362</v>
      </c>
      <c r="B10363" s="1" t="s">
        <v>10396</v>
      </c>
      <c r="C10363" s="1" t="s">
        <v>12279</v>
      </c>
      <c r="D10363" s="1" t="s">
        <v>31</v>
      </c>
      <c r="E10363" s="1" t="s">
        <v>19</v>
      </c>
      <c r="F10363" s="1" t="s">
        <v>26861</v>
      </c>
      <c r="G10363" s="14">
        <v>91944441</v>
      </c>
      <c r="H10363" s="1" t="s">
        <v>8</v>
      </c>
      <c r="I10363" s="1" t="s">
        <v>41</v>
      </c>
      <c r="J10363" s="1" t="s">
        <v>70</v>
      </c>
      <c r="K10363" s="3" t="s">
        <v>42</v>
      </c>
      <c r="L10363" s="1" t="s">
        <v>70</v>
      </c>
      <c r="M10363" s="3" t="s">
        <v>27</v>
      </c>
      <c r="N10363" s="3" t="s">
        <v>70</v>
      </c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1"/>
      <c r="AA10363" s="1" t="s">
        <v>16</v>
      </c>
      <c r="AB10363" s="3" t="s">
        <v>12</v>
      </c>
      <c r="AC10363" s="23" t="s">
        <v>37803</v>
      </c>
      <c r="AD10363" s="23" t="s">
        <v>47168</v>
      </c>
      <c r="AE10363" t="s">
        <v>35399</v>
      </c>
    </row>
    <row r="10364" spans="1:31" ht="14.25" customHeight="1">
      <c r="A10364" s="1">
        <v>10363</v>
      </c>
      <c r="B10364" s="1" t="s">
        <v>10396</v>
      </c>
      <c r="C10364" s="1" t="s">
        <v>12283</v>
      </c>
      <c r="D10364" s="1" t="s">
        <v>12284</v>
      </c>
      <c r="E10364" s="1" t="s">
        <v>6555</v>
      </c>
      <c r="F10364" s="1" t="s">
        <v>26864</v>
      </c>
      <c r="G10364" s="14">
        <v>9196409946</v>
      </c>
      <c r="H10364" s="1" t="s">
        <v>20</v>
      </c>
      <c r="I10364" s="1" t="s">
        <v>62</v>
      </c>
      <c r="J10364" s="1" t="s">
        <v>70</v>
      </c>
      <c r="K10364" s="3" t="s">
        <v>17</v>
      </c>
      <c r="L10364" s="1" t="s">
        <v>70</v>
      </c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1"/>
      <c r="AA10364" s="1" t="s">
        <v>16</v>
      </c>
      <c r="AB10364" s="3" t="s">
        <v>12</v>
      </c>
      <c r="AC10364" s="23" t="s">
        <v>37803</v>
      </c>
      <c r="AD10364" s="23" t="s">
        <v>47169</v>
      </c>
      <c r="AE10364" t="s">
        <v>35409</v>
      </c>
    </row>
    <row r="10365" spans="1:31" ht="14.25" customHeight="1">
      <c r="A10365" s="1">
        <v>10364</v>
      </c>
      <c r="B10365" s="1" t="s">
        <v>10396</v>
      </c>
      <c r="C10365" s="1" t="s">
        <v>12290</v>
      </c>
      <c r="D10365" s="1" t="s">
        <v>943</v>
      </c>
      <c r="E10365" s="1" t="s">
        <v>40</v>
      </c>
      <c r="F10365" s="1" t="s">
        <v>26866</v>
      </c>
      <c r="G10365" s="14">
        <v>914169449446</v>
      </c>
      <c r="H10365" s="1" t="s">
        <v>8</v>
      </c>
      <c r="I10365" s="1" t="s">
        <v>62</v>
      </c>
      <c r="J10365" s="1" t="s">
        <v>70</v>
      </c>
      <c r="K10365" s="3" t="s">
        <v>42</v>
      </c>
      <c r="L10365" s="1" t="s">
        <v>70</v>
      </c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1"/>
      <c r="AA10365" s="1" t="s">
        <v>16</v>
      </c>
      <c r="AB10365" s="3" t="s">
        <v>12</v>
      </c>
      <c r="AC10365" s="23" t="s">
        <v>37803</v>
      </c>
      <c r="AD10365" s="23" t="s">
        <v>47170</v>
      </c>
      <c r="AE10365" t="s">
        <v>35394</v>
      </c>
    </row>
    <row r="10366" spans="1:31" ht="14.25" customHeight="1">
      <c r="A10366" s="1">
        <v>10365</v>
      </c>
      <c r="B10366" s="1" t="s">
        <v>10396</v>
      </c>
      <c r="C10366" s="1" t="s">
        <v>12324</v>
      </c>
      <c r="D10366" s="1" t="s">
        <v>3136</v>
      </c>
      <c r="E10366" s="1" t="s">
        <v>40</v>
      </c>
      <c r="F10366" s="1" t="s">
        <v>26883</v>
      </c>
      <c r="G10366" s="14">
        <v>910164991</v>
      </c>
      <c r="H10366" s="1" t="s">
        <v>8</v>
      </c>
      <c r="I10366" s="1" t="s">
        <v>107</v>
      </c>
      <c r="J10366" s="1" t="s">
        <v>70</v>
      </c>
      <c r="K10366" s="3" t="s">
        <v>63</v>
      </c>
      <c r="L10366" s="1" t="s">
        <v>70</v>
      </c>
      <c r="M10366" s="3" t="s">
        <v>213</v>
      </c>
      <c r="N10366" s="3" t="s">
        <v>70</v>
      </c>
      <c r="O10366" s="3" t="s">
        <v>17</v>
      </c>
      <c r="P10366" s="3" t="s">
        <v>70</v>
      </c>
      <c r="Q10366" s="3" t="s">
        <v>42</v>
      </c>
      <c r="R10366" s="3" t="s">
        <v>70</v>
      </c>
      <c r="S10366" s="3" t="s">
        <v>27</v>
      </c>
      <c r="T10366" s="3" t="s">
        <v>70</v>
      </c>
      <c r="U10366" s="3" t="s">
        <v>117</v>
      </c>
      <c r="V10366" s="3" t="s">
        <v>70</v>
      </c>
      <c r="W10366" s="3" t="s">
        <v>178</v>
      </c>
      <c r="X10366" s="3" t="s">
        <v>70</v>
      </c>
      <c r="Y10366" s="3" t="s">
        <v>171</v>
      </c>
      <c r="Z10366" s="1" t="s">
        <v>70</v>
      </c>
      <c r="AA10366" s="1" t="s">
        <v>16</v>
      </c>
      <c r="AB10366" s="3" t="s">
        <v>12</v>
      </c>
      <c r="AC10366" s="23" t="s">
        <v>37803</v>
      </c>
      <c r="AD10366" s="23" t="s">
        <v>47171</v>
      </c>
      <c r="AE10366" t="s">
        <v>35409</v>
      </c>
    </row>
    <row r="10367" spans="1:31" ht="14.25" customHeight="1">
      <c r="A10367" s="1">
        <v>10366</v>
      </c>
      <c r="B10367" s="9" t="s">
        <v>6</v>
      </c>
      <c r="C10367" s="1" t="s">
        <v>12334</v>
      </c>
      <c r="D10367" s="1" t="s">
        <v>3643</v>
      </c>
      <c r="E10367" s="1" t="s">
        <v>12335</v>
      </c>
      <c r="F10367" s="1" t="s">
        <v>26891</v>
      </c>
      <c r="G10367" s="14">
        <v>914466009040</v>
      </c>
      <c r="H10367" s="1" t="s">
        <v>20</v>
      </c>
      <c r="I10367" s="1" t="s">
        <v>9</v>
      </c>
      <c r="J10367" s="1" t="s">
        <v>70</v>
      </c>
      <c r="K10367" s="3" t="s">
        <v>42</v>
      </c>
      <c r="L10367" s="1" t="s">
        <v>70</v>
      </c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1"/>
      <c r="AA10367" s="1" t="s">
        <v>16</v>
      </c>
      <c r="AB10367" s="3" t="s">
        <v>12</v>
      </c>
      <c r="AC10367" s="23" t="s">
        <v>37803</v>
      </c>
      <c r="AD10367" s="23" t="s">
        <v>45696</v>
      </c>
      <c r="AE10367" t="s">
        <v>35394</v>
      </c>
    </row>
    <row r="10368" spans="1:31" ht="14.25" customHeight="1">
      <c r="A10368" s="1">
        <v>10367</v>
      </c>
      <c r="B10368" s="1" t="s">
        <v>10396</v>
      </c>
      <c r="C10368" s="1" t="s">
        <v>12339</v>
      </c>
      <c r="D10368" s="1" t="s">
        <v>1248</v>
      </c>
      <c r="E10368" s="1" t="s">
        <v>102</v>
      </c>
      <c r="F10368" s="1" t="s">
        <v>26893</v>
      </c>
      <c r="G10368" s="14">
        <v>9199461646</v>
      </c>
      <c r="H10368" s="1" t="s">
        <v>8</v>
      </c>
      <c r="I10368" s="1" t="s">
        <v>41</v>
      </c>
      <c r="J10368" s="1" t="s">
        <v>70</v>
      </c>
      <c r="K10368" s="3" t="s">
        <v>42</v>
      </c>
      <c r="L10368" s="1" t="s">
        <v>70</v>
      </c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1"/>
      <c r="AA10368" s="1" t="s">
        <v>16</v>
      </c>
      <c r="AB10368" s="3" t="s">
        <v>12</v>
      </c>
      <c r="AC10368" s="23" t="s">
        <v>37803</v>
      </c>
      <c r="AD10368" s="23" t="s">
        <v>47172</v>
      </c>
      <c r="AE10368" t="s">
        <v>35399</v>
      </c>
    </row>
    <row r="10369" spans="1:31" ht="14.25" customHeight="1">
      <c r="A10369" s="1">
        <v>10368</v>
      </c>
      <c r="B10369" s="1" t="s">
        <v>10396</v>
      </c>
      <c r="C10369" s="1" t="s">
        <v>12344</v>
      </c>
      <c r="D10369" s="1" t="s">
        <v>36058</v>
      </c>
      <c r="E10369" s="1" t="s">
        <v>11330</v>
      </c>
      <c r="F10369" s="1" t="s">
        <v>26896</v>
      </c>
      <c r="G10369" s="14">
        <v>9149490110</v>
      </c>
      <c r="H10369" s="1" t="s">
        <v>8</v>
      </c>
      <c r="I10369" s="1" t="s">
        <v>62</v>
      </c>
      <c r="J10369" s="1" t="s">
        <v>70</v>
      </c>
      <c r="K10369" s="3" t="s">
        <v>27</v>
      </c>
      <c r="L10369" s="1" t="s">
        <v>70</v>
      </c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1"/>
      <c r="AA10369" s="1" t="s">
        <v>16</v>
      </c>
      <c r="AB10369" s="3" t="s">
        <v>12</v>
      </c>
      <c r="AC10369" s="23" t="s">
        <v>37803</v>
      </c>
      <c r="AD10369" s="23" t="s">
        <v>39161</v>
      </c>
      <c r="AE10369" t="s">
        <v>35410</v>
      </c>
    </row>
    <row r="10370" spans="1:31" ht="14.25" customHeight="1">
      <c r="A10370" s="1">
        <v>10369</v>
      </c>
      <c r="B10370" s="9" t="s">
        <v>6</v>
      </c>
      <c r="C10370" s="1" t="s">
        <v>12345</v>
      </c>
      <c r="D10370" s="1" t="s">
        <v>400</v>
      </c>
      <c r="E10370" s="1" t="s">
        <v>553</v>
      </c>
      <c r="F10370" s="1" t="s">
        <v>26897</v>
      </c>
      <c r="G10370" s="14">
        <v>9140669096</v>
      </c>
      <c r="H10370" s="1" t="s">
        <v>20</v>
      </c>
      <c r="I10370" s="1" t="s">
        <v>41</v>
      </c>
      <c r="J10370" s="1" t="s">
        <v>70</v>
      </c>
      <c r="K10370" s="3" t="s">
        <v>63</v>
      </c>
      <c r="L10370" s="1" t="s">
        <v>70</v>
      </c>
      <c r="M10370" s="3" t="s">
        <v>213</v>
      </c>
      <c r="N10370" s="3" t="s">
        <v>70</v>
      </c>
      <c r="O10370" s="3" t="s">
        <v>17</v>
      </c>
      <c r="P10370" s="3" t="s">
        <v>70</v>
      </c>
      <c r="Q10370" s="3" t="s">
        <v>42</v>
      </c>
      <c r="R10370" s="3" t="s">
        <v>70</v>
      </c>
      <c r="S10370" s="3" t="s">
        <v>27</v>
      </c>
      <c r="T10370" s="3" t="s">
        <v>70</v>
      </c>
      <c r="U10370" s="3" t="s">
        <v>117</v>
      </c>
      <c r="V10370" s="3" t="s">
        <v>70</v>
      </c>
      <c r="W10370" s="3" t="s">
        <v>178</v>
      </c>
      <c r="X10370" s="3" t="s">
        <v>70</v>
      </c>
      <c r="Y10370" s="3" t="s">
        <v>171</v>
      </c>
      <c r="Z10370" s="1" t="s">
        <v>70</v>
      </c>
      <c r="AA10370" s="1" t="s">
        <v>16</v>
      </c>
      <c r="AB10370" s="3" t="s">
        <v>12</v>
      </c>
      <c r="AC10370" s="23" t="s">
        <v>37803</v>
      </c>
      <c r="AD10370" s="23" t="s">
        <v>39161</v>
      </c>
      <c r="AE10370" t="s">
        <v>35399</v>
      </c>
    </row>
    <row r="10371" spans="1:31" ht="14.25" customHeight="1">
      <c r="A10371" s="1">
        <v>10370</v>
      </c>
      <c r="B10371" s="9" t="s">
        <v>6</v>
      </c>
      <c r="C10371" s="1" t="s">
        <v>12358</v>
      </c>
      <c r="D10371" s="1" t="s">
        <v>12359</v>
      </c>
      <c r="E10371" s="1" t="s">
        <v>40</v>
      </c>
      <c r="F10371" s="1" t="s">
        <v>26901</v>
      </c>
      <c r="G10371" s="14">
        <v>9194944444</v>
      </c>
      <c r="H10371" s="1" t="s">
        <v>20</v>
      </c>
      <c r="I10371" s="1" t="s">
        <v>9</v>
      </c>
      <c r="J10371" s="1" t="s">
        <v>70</v>
      </c>
      <c r="K10371" s="3" t="s">
        <v>17</v>
      </c>
      <c r="L10371" s="1" t="s">
        <v>70</v>
      </c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1"/>
      <c r="AA10371" s="1" t="s">
        <v>11</v>
      </c>
      <c r="AB10371" s="3" t="s">
        <v>56</v>
      </c>
      <c r="AC10371" s="23" t="s">
        <v>37803</v>
      </c>
      <c r="AD10371" s="23" t="s">
        <v>40289</v>
      </c>
      <c r="AE10371" t="s">
        <v>35399</v>
      </c>
    </row>
    <row r="10372" spans="1:31" ht="14.25" customHeight="1">
      <c r="A10372" s="1">
        <v>10371</v>
      </c>
      <c r="B10372" s="1" t="s">
        <v>10396</v>
      </c>
      <c r="C10372" s="1" t="s">
        <v>12363</v>
      </c>
      <c r="D10372" s="1" t="s">
        <v>926</v>
      </c>
      <c r="E10372" s="1" t="s">
        <v>2782</v>
      </c>
      <c r="F10372" s="1" t="s">
        <v>26904</v>
      </c>
      <c r="G10372" s="14">
        <v>914940640410</v>
      </c>
      <c r="H10372" s="1" t="s">
        <v>20</v>
      </c>
      <c r="I10372" s="1" t="s">
        <v>9</v>
      </c>
      <c r="J10372" s="1" t="s">
        <v>70</v>
      </c>
      <c r="K10372" s="3" t="s">
        <v>42</v>
      </c>
      <c r="L10372" s="1" t="s">
        <v>70</v>
      </c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1"/>
      <c r="AA10372" s="1" t="s">
        <v>16</v>
      </c>
      <c r="AB10372" s="3" t="s">
        <v>12</v>
      </c>
      <c r="AC10372" s="23" t="s">
        <v>37803</v>
      </c>
      <c r="AD10372" s="23" t="s">
        <v>47173</v>
      </c>
      <c r="AE10372" t="s">
        <v>35409</v>
      </c>
    </row>
    <row r="10373" spans="1:31" ht="14.25" customHeight="1">
      <c r="A10373" s="1">
        <v>10372</v>
      </c>
      <c r="B10373" s="9" t="s">
        <v>6</v>
      </c>
      <c r="C10373" s="1" t="s">
        <v>12364</v>
      </c>
      <c r="D10373" s="1" t="s">
        <v>432</v>
      </c>
      <c r="E10373" s="1" t="s">
        <v>433</v>
      </c>
      <c r="F10373" s="1" t="s">
        <v>26905</v>
      </c>
      <c r="G10373" s="14">
        <v>919414164100</v>
      </c>
      <c r="H10373" s="1" t="s">
        <v>20</v>
      </c>
      <c r="I10373" s="1" t="s">
        <v>9</v>
      </c>
      <c r="J10373" s="1" t="s">
        <v>70</v>
      </c>
      <c r="K10373" s="3" t="s">
        <v>42</v>
      </c>
      <c r="L10373" s="1" t="s">
        <v>70</v>
      </c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1"/>
      <c r="AA10373" s="1" t="s">
        <v>16</v>
      </c>
      <c r="AB10373" s="3" t="s">
        <v>12</v>
      </c>
      <c r="AC10373" s="23" t="s">
        <v>37803</v>
      </c>
      <c r="AD10373" s="23" t="s">
        <v>47174</v>
      </c>
      <c r="AE10373" t="s">
        <v>35409</v>
      </c>
    </row>
    <row r="10374" spans="1:31" ht="14.25" customHeight="1">
      <c r="A10374" s="1">
        <v>10373</v>
      </c>
      <c r="B10374" s="1" t="s">
        <v>10396</v>
      </c>
      <c r="C10374" s="1" t="s">
        <v>12379</v>
      </c>
      <c r="D10374" s="1" t="s">
        <v>2324</v>
      </c>
      <c r="E10374" s="1" t="s">
        <v>40</v>
      </c>
      <c r="F10374" s="1" t="s">
        <v>34562</v>
      </c>
      <c r="G10374" s="14">
        <v>91949464660</v>
      </c>
      <c r="H10374" s="1" t="s">
        <v>8</v>
      </c>
      <c r="I10374" s="1" t="s">
        <v>9</v>
      </c>
      <c r="J10374" s="1" t="s">
        <v>70</v>
      </c>
      <c r="K10374" s="3" t="s">
        <v>17</v>
      </c>
      <c r="L10374" s="1" t="s">
        <v>70</v>
      </c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1"/>
      <c r="AA10374" s="1" t="s">
        <v>11</v>
      </c>
      <c r="AB10374" s="3" t="s">
        <v>13</v>
      </c>
      <c r="AC10374" s="23" t="s">
        <v>37803</v>
      </c>
      <c r="AD10374" s="23" t="s">
        <v>47175</v>
      </c>
      <c r="AE10374" t="s">
        <v>35409</v>
      </c>
    </row>
    <row r="10375" spans="1:31" ht="14.25" customHeight="1">
      <c r="A10375" s="1">
        <v>10374</v>
      </c>
      <c r="B10375" s="1" t="s">
        <v>10396</v>
      </c>
      <c r="C10375" s="1" t="s">
        <v>12385</v>
      </c>
      <c r="D10375" s="1" t="s">
        <v>12386</v>
      </c>
      <c r="E10375" s="1" t="s">
        <v>12387</v>
      </c>
      <c r="F10375" s="1" t="s">
        <v>26919</v>
      </c>
      <c r="G10375" s="14">
        <v>9144694694</v>
      </c>
      <c r="H10375" s="1" t="s">
        <v>8</v>
      </c>
      <c r="I10375" s="1" t="s">
        <v>62</v>
      </c>
      <c r="J10375" s="1" t="s">
        <v>70</v>
      </c>
      <c r="K10375" s="3" t="s">
        <v>42</v>
      </c>
      <c r="L10375" s="1" t="s">
        <v>70</v>
      </c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1"/>
      <c r="AA10375" s="1" t="s">
        <v>16</v>
      </c>
      <c r="AB10375" s="3" t="s">
        <v>12</v>
      </c>
      <c r="AC10375" s="23" t="s">
        <v>37803</v>
      </c>
      <c r="AD10375" s="23" t="s">
        <v>42868</v>
      </c>
      <c r="AE10375" t="s">
        <v>35409</v>
      </c>
    </row>
    <row r="10376" spans="1:31" ht="14.25" customHeight="1">
      <c r="A10376" s="1">
        <v>10375</v>
      </c>
      <c r="B10376" s="9" t="s">
        <v>6</v>
      </c>
      <c r="C10376" s="1" t="s">
        <v>12388</v>
      </c>
      <c r="D10376" s="1" t="s">
        <v>1867</v>
      </c>
      <c r="E10376" s="1" t="s">
        <v>12389</v>
      </c>
      <c r="F10376" s="1" t="s">
        <v>20941</v>
      </c>
      <c r="G10376" s="14">
        <v>91966494499</v>
      </c>
      <c r="H10376" s="1" t="s">
        <v>8</v>
      </c>
      <c r="I10376" s="1" t="s">
        <v>41</v>
      </c>
      <c r="J10376" s="1" t="s">
        <v>70</v>
      </c>
      <c r="K10376" s="3" t="s">
        <v>63</v>
      </c>
      <c r="L10376" s="1" t="s">
        <v>70</v>
      </c>
      <c r="M10376" s="3" t="s">
        <v>213</v>
      </c>
      <c r="N10376" s="3" t="s">
        <v>70</v>
      </c>
      <c r="O10376" s="3" t="s">
        <v>17</v>
      </c>
      <c r="P10376" s="3" t="s">
        <v>70</v>
      </c>
      <c r="Q10376" s="3" t="s">
        <v>42</v>
      </c>
      <c r="R10376" s="3" t="s">
        <v>70</v>
      </c>
      <c r="S10376" s="3" t="s">
        <v>27</v>
      </c>
      <c r="T10376" s="3" t="s">
        <v>70</v>
      </c>
      <c r="U10376" s="3" t="s">
        <v>117</v>
      </c>
      <c r="V10376" s="3" t="s">
        <v>70</v>
      </c>
      <c r="W10376" s="3" t="s">
        <v>178</v>
      </c>
      <c r="X10376" s="3" t="s">
        <v>70</v>
      </c>
      <c r="Y10376" s="3" t="s">
        <v>171</v>
      </c>
      <c r="Z10376" s="1" t="s">
        <v>70</v>
      </c>
      <c r="AA10376" s="1" t="s">
        <v>16</v>
      </c>
      <c r="AB10376" s="3" t="s">
        <v>12</v>
      </c>
      <c r="AC10376" s="23" t="s">
        <v>37803</v>
      </c>
      <c r="AD10376" s="23" t="s">
        <v>39420</v>
      </c>
      <c r="AE10376" t="s">
        <v>35399</v>
      </c>
    </row>
    <row r="10377" spans="1:31" ht="14.25" customHeight="1">
      <c r="A10377" s="1">
        <v>10376</v>
      </c>
      <c r="B10377" s="1" t="s">
        <v>10396</v>
      </c>
      <c r="C10377" s="1" t="s">
        <v>12402</v>
      </c>
      <c r="D10377" s="1" t="s">
        <v>14922</v>
      </c>
      <c r="E10377" s="1" t="s">
        <v>139</v>
      </c>
      <c r="F10377" s="1" t="s">
        <v>32434</v>
      </c>
      <c r="G10377" s="14">
        <v>9199644064</v>
      </c>
      <c r="H10377" s="1" t="s">
        <v>8</v>
      </c>
      <c r="I10377" s="1" t="s">
        <v>41</v>
      </c>
      <c r="J10377" s="1" t="s">
        <v>70</v>
      </c>
      <c r="K10377" s="3" t="s">
        <v>42</v>
      </c>
      <c r="L10377" s="1" t="s">
        <v>70</v>
      </c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1"/>
      <c r="AA10377" s="1" t="s">
        <v>16</v>
      </c>
      <c r="AB10377" s="3" t="s">
        <v>12</v>
      </c>
      <c r="AC10377" s="23" t="s">
        <v>37803</v>
      </c>
      <c r="AD10377" s="23" t="s">
        <v>42337</v>
      </c>
      <c r="AE10377" t="s">
        <v>35410</v>
      </c>
    </row>
    <row r="10378" spans="1:31" ht="14.25" customHeight="1">
      <c r="A10378" s="1">
        <v>10377</v>
      </c>
      <c r="B10378" s="9" t="s">
        <v>6</v>
      </c>
      <c r="C10378" s="1" t="s">
        <v>12403</v>
      </c>
      <c r="D10378" s="1" t="s">
        <v>4123</v>
      </c>
      <c r="E10378" s="1" t="s">
        <v>1972</v>
      </c>
      <c r="F10378" s="1" t="s">
        <v>26928</v>
      </c>
      <c r="G10378" s="14">
        <v>919444414191</v>
      </c>
      <c r="H10378" s="1" t="s">
        <v>8</v>
      </c>
      <c r="I10378" s="1" t="s">
        <v>9</v>
      </c>
      <c r="J10378" s="1" t="s">
        <v>70</v>
      </c>
      <c r="K10378" s="3" t="s">
        <v>63</v>
      </c>
      <c r="L10378" s="1" t="s">
        <v>70</v>
      </c>
      <c r="M10378" s="3" t="s">
        <v>213</v>
      </c>
      <c r="N10378" s="3" t="s">
        <v>70</v>
      </c>
      <c r="O10378" s="3" t="s">
        <v>17</v>
      </c>
      <c r="P10378" s="3" t="s">
        <v>70</v>
      </c>
      <c r="Q10378" s="3" t="s">
        <v>42</v>
      </c>
      <c r="R10378" s="3" t="s">
        <v>70</v>
      </c>
      <c r="S10378" s="3" t="s">
        <v>27</v>
      </c>
      <c r="T10378" s="3" t="s">
        <v>70</v>
      </c>
      <c r="U10378" s="3" t="s">
        <v>117</v>
      </c>
      <c r="V10378" s="3" t="s">
        <v>70</v>
      </c>
      <c r="W10378" s="3" t="s">
        <v>178</v>
      </c>
      <c r="X10378" s="3" t="s">
        <v>70</v>
      </c>
      <c r="Y10378" s="3" t="s">
        <v>171</v>
      </c>
      <c r="Z10378" s="1" t="s">
        <v>70</v>
      </c>
      <c r="AA10378" s="1" t="s">
        <v>16</v>
      </c>
      <c r="AB10378" s="3" t="s">
        <v>12</v>
      </c>
      <c r="AC10378" s="23" t="s">
        <v>37803</v>
      </c>
      <c r="AD10378" s="23" t="s">
        <v>41344</v>
      </c>
      <c r="AE10378" t="s">
        <v>35409</v>
      </c>
    </row>
    <row r="10379" spans="1:31" ht="14.25" customHeight="1">
      <c r="A10379" s="1">
        <v>10378</v>
      </c>
      <c r="B10379" s="1" t="s">
        <v>10396</v>
      </c>
      <c r="C10379" s="1" t="s">
        <v>12417</v>
      </c>
      <c r="D10379" s="1" t="s">
        <v>773</v>
      </c>
      <c r="E10379" s="1" t="s">
        <v>73</v>
      </c>
      <c r="F10379" s="1" t="s">
        <v>26936</v>
      </c>
      <c r="G10379" s="14">
        <v>919444699494</v>
      </c>
      <c r="H10379" s="1" t="s">
        <v>132</v>
      </c>
      <c r="I10379" s="1" t="s">
        <v>9</v>
      </c>
      <c r="J10379" s="1" t="s">
        <v>70</v>
      </c>
      <c r="K10379" s="3" t="s">
        <v>117</v>
      </c>
      <c r="L10379" s="1" t="s">
        <v>70</v>
      </c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1"/>
      <c r="AA10379" s="1" t="s">
        <v>16</v>
      </c>
      <c r="AB10379" s="3" t="s">
        <v>12</v>
      </c>
      <c r="AC10379" s="23" t="s">
        <v>37803</v>
      </c>
      <c r="AD10379" s="23" t="s">
        <v>47176</v>
      </c>
      <c r="AE10379" t="s">
        <v>35399</v>
      </c>
    </row>
    <row r="10380" spans="1:31" ht="14.25" customHeight="1">
      <c r="A10380" s="1">
        <v>10379</v>
      </c>
      <c r="B10380" s="1" t="s">
        <v>10396</v>
      </c>
      <c r="C10380" s="1" t="s">
        <v>12421</v>
      </c>
      <c r="D10380" s="1" t="s">
        <v>463</v>
      </c>
      <c r="E10380" s="1" t="s">
        <v>3211</v>
      </c>
      <c r="F10380" s="1" t="s">
        <v>26939</v>
      </c>
      <c r="G10380" s="14">
        <v>91949499499</v>
      </c>
      <c r="H10380" s="1" t="s">
        <v>8</v>
      </c>
      <c r="I10380" s="1" t="s">
        <v>41</v>
      </c>
      <c r="J10380" s="1" t="s">
        <v>70</v>
      </c>
      <c r="K10380" s="3" t="s">
        <v>42</v>
      </c>
      <c r="L10380" s="1" t="s">
        <v>70</v>
      </c>
      <c r="M10380" s="3" t="s">
        <v>27</v>
      </c>
      <c r="N10380" s="3" t="s">
        <v>70</v>
      </c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1"/>
      <c r="AA10380" s="1" t="s">
        <v>16</v>
      </c>
      <c r="AB10380" s="3" t="s">
        <v>12</v>
      </c>
      <c r="AC10380" s="23" t="s">
        <v>37803</v>
      </c>
      <c r="AD10380" s="23" t="s">
        <v>44675</v>
      </c>
      <c r="AE10380" t="s">
        <v>35409</v>
      </c>
    </row>
    <row r="10381" spans="1:31" ht="14.25" customHeight="1">
      <c r="A10381" s="1">
        <v>10380</v>
      </c>
      <c r="B10381" s="1" t="s">
        <v>10396</v>
      </c>
      <c r="C10381" s="1" t="s">
        <v>12430</v>
      </c>
      <c r="D10381" s="1" t="s">
        <v>1394</v>
      </c>
      <c r="E10381" s="1" t="s">
        <v>1996</v>
      </c>
      <c r="F10381" s="1" t="s">
        <v>32438</v>
      </c>
      <c r="G10381" s="14">
        <v>914460461461</v>
      </c>
      <c r="H10381" s="1" t="s">
        <v>8</v>
      </c>
      <c r="I10381" s="1" t="s">
        <v>62</v>
      </c>
      <c r="J10381" s="1" t="s">
        <v>70</v>
      </c>
      <c r="K10381" s="3" t="s">
        <v>27</v>
      </c>
      <c r="L10381" s="1" t="s">
        <v>70</v>
      </c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1"/>
      <c r="AA10381" s="1" t="s">
        <v>16</v>
      </c>
      <c r="AB10381" s="3" t="s">
        <v>12</v>
      </c>
      <c r="AC10381" s="23" t="s">
        <v>37803</v>
      </c>
      <c r="AD10381" s="23" t="s">
        <v>47177</v>
      </c>
      <c r="AE10381" t="s">
        <v>35394</v>
      </c>
    </row>
    <row r="10382" spans="1:31" ht="14.25" customHeight="1">
      <c r="A10382" s="1">
        <v>10381</v>
      </c>
      <c r="B10382" s="9" t="s">
        <v>6</v>
      </c>
      <c r="C10382" s="1" t="s">
        <v>12444</v>
      </c>
      <c r="D10382" s="1" t="s">
        <v>2299</v>
      </c>
      <c r="E10382" s="1" t="s">
        <v>73</v>
      </c>
      <c r="F10382" s="1" t="s">
        <v>26948</v>
      </c>
      <c r="G10382" s="14">
        <v>91949644</v>
      </c>
      <c r="H10382" s="1" t="s">
        <v>8</v>
      </c>
      <c r="I10382" s="1" t="s">
        <v>41</v>
      </c>
      <c r="J10382" s="1" t="s">
        <v>70</v>
      </c>
      <c r="K10382" s="3" t="s">
        <v>17</v>
      </c>
      <c r="L10382" s="1" t="s">
        <v>70</v>
      </c>
      <c r="M10382" s="3" t="s">
        <v>178</v>
      </c>
      <c r="N10382" s="3" t="s">
        <v>70</v>
      </c>
      <c r="O10382" s="3" t="s">
        <v>171</v>
      </c>
      <c r="P10382" s="3" t="s">
        <v>70</v>
      </c>
      <c r="Q10382" s="3"/>
      <c r="R10382" s="3"/>
      <c r="S10382" s="3"/>
      <c r="T10382" s="3"/>
      <c r="U10382" s="3"/>
      <c r="V10382" s="3"/>
      <c r="W10382" s="3"/>
      <c r="X10382" s="3"/>
      <c r="Y10382" s="3"/>
      <c r="Z10382" s="1"/>
      <c r="AA10382" s="1" t="s">
        <v>16</v>
      </c>
      <c r="AB10382" s="3" t="s">
        <v>12</v>
      </c>
      <c r="AC10382" s="23" t="s">
        <v>37803</v>
      </c>
      <c r="AD10382" s="23" t="s">
        <v>43737</v>
      </c>
      <c r="AE10382" t="s">
        <v>35409</v>
      </c>
    </row>
    <row r="10383" spans="1:31" ht="14.25" customHeight="1">
      <c r="A10383" s="1">
        <v>10382</v>
      </c>
      <c r="B10383" s="9" t="s">
        <v>6</v>
      </c>
      <c r="C10383" s="1" t="s">
        <v>12453</v>
      </c>
      <c r="D10383" s="1" t="s">
        <v>4038</v>
      </c>
      <c r="E10383" s="1" t="s">
        <v>139</v>
      </c>
      <c r="F10383" s="1" t="s">
        <v>12454</v>
      </c>
      <c r="G10383" s="14">
        <v>914144644666</v>
      </c>
      <c r="H10383" s="1" t="s">
        <v>8</v>
      </c>
      <c r="I10383" s="1" t="s">
        <v>33</v>
      </c>
      <c r="J10383" s="1" t="s">
        <v>70</v>
      </c>
      <c r="K10383" s="3" t="s">
        <v>42</v>
      </c>
      <c r="L10383" s="1" t="s">
        <v>70</v>
      </c>
      <c r="M10383" s="3" t="s">
        <v>27</v>
      </c>
      <c r="N10383" s="3" t="s">
        <v>70</v>
      </c>
      <c r="O10383" s="3" t="s">
        <v>117</v>
      </c>
      <c r="P10383" s="3" t="s">
        <v>70</v>
      </c>
      <c r="Q10383" s="3" t="s">
        <v>178</v>
      </c>
      <c r="R10383" s="3" t="s">
        <v>70</v>
      </c>
      <c r="S10383" s="3"/>
      <c r="T10383" s="3"/>
      <c r="U10383" s="3"/>
      <c r="V10383" s="3"/>
      <c r="W10383" s="3"/>
      <c r="X10383" s="3"/>
      <c r="Y10383" s="3"/>
      <c r="Z10383" s="1"/>
      <c r="AA10383" s="1" t="s">
        <v>16</v>
      </c>
      <c r="AB10383" s="3" t="s">
        <v>12</v>
      </c>
      <c r="AC10383" s="23" t="s">
        <v>37803</v>
      </c>
      <c r="AD10383" s="23" t="s">
        <v>47178</v>
      </c>
      <c r="AE10383" t="s">
        <v>35410</v>
      </c>
    </row>
    <row r="10384" spans="1:31" ht="14.25" customHeight="1">
      <c r="A10384" s="1">
        <v>10383</v>
      </c>
      <c r="B10384" s="1" t="s">
        <v>10396</v>
      </c>
      <c r="C10384" s="1" t="s">
        <v>12456</v>
      </c>
      <c r="D10384" s="1" t="s">
        <v>502</v>
      </c>
      <c r="E10384" s="1" t="s">
        <v>40</v>
      </c>
      <c r="F10384" s="1" t="s">
        <v>26952</v>
      </c>
      <c r="G10384" s="14">
        <v>914401966</v>
      </c>
      <c r="H10384" s="1" t="s">
        <v>37</v>
      </c>
      <c r="I10384" s="1" t="s">
        <v>9</v>
      </c>
      <c r="J10384" s="1" t="s">
        <v>70</v>
      </c>
      <c r="K10384" s="3" t="s">
        <v>63</v>
      </c>
      <c r="L10384" s="1" t="s">
        <v>70</v>
      </c>
      <c r="M10384" s="3" t="s">
        <v>213</v>
      </c>
      <c r="N10384" s="3" t="s">
        <v>70</v>
      </c>
      <c r="O10384" s="3" t="s">
        <v>17</v>
      </c>
      <c r="P10384" s="3" t="s">
        <v>70</v>
      </c>
      <c r="Q10384" s="3" t="s">
        <v>42</v>
      </c>
      <c r="R10384" s="3" t="s">
        <v>70</v>
      </c>
      <c r="S10384" s="3" t="s">
        <v>27</v>
      </c>
      <c r="T10384" s="3" t="s">
        <v>70</v>
      </c>
      <c r="U10384" s="3" t="s">
        <v>117</v>
      </c>
      <c r="V10384" s="3" t="s">
        <v>70</v>
      </c>
      <c r="W10384" s="3" t="s">
        <v>178</v>
      </c>
      <c r="X10384" s="3" t="s">
        <v>70</v>
      </c>
      <c r="Y10384" s="3" t="s">
        <v>171</v>
      </c>
      <c r="Z10384" s="1" t="s">
        <v>70</v>
      </c>
      <c r="AA10384" s="1" t="s">
        <v>16</v>
      </c>
      <c r="AB10384" s="3" t="s">
        <v>12</v>
      </c>
      <c r="AC10384" s="23" t="s">
        <v>37803</v>
      </c>
      <c r="AD10384" s="23" t="s">
        <v>46935</v>
      </c>
      <c r="AE10384" t="s">
        <v>35410</v>
      </c>
    </row>
    <row r="10385" spans="1:31" ht="14.25" customHeight="1">
      <c r="A10385" s="1">
        <v>10384</v>
      </c>
      <c r="B10385" s="1" t="s">
        <v>10396</v>
      </c>
      <c r="C10385" s="1" t="s">
        <v>12457</v>
      </c>
      <c r="D10385" s="1" t="s">
        <v>12458</v>
      </c>
      <c r="E10385" s="1" t="s">
        <v>3162</v>
      </c>
      <c r="F10385" s="1" t="s">
        <v>26953</v>
      </c>
      <c r="G10385" s="14">
        <v>91414046666</v>
      </c>
      <c r="H10385" s="1" t="s">
        <v>132</v>
      </c>
      <c r="I10385" s="1" t="s">
        <v>9</v>
      </c>
      <c r="J10385" s="1" t="s">
        <v>70</v>
      </c>
      <c r="K10385" s="3" t="s">
        <v>42</v>
      </c>
      <c r="L10385" s="1" t="s">
        <v>70</v>
      </c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1"/>
      <c r="AA10385" s="1" t="s">
        <v>16</v>
      </c>
      <c r="AB10385" s="3" t="s">
        <v>12</v>
      </c>
      <c r="AC10385" s="23" t="s">
        <v>37803</v>
      </c>
      <c r="AD10385" s="23" t="s">
        <v>42882</v>
      </c>
      <c r="AE10385" t="s">
        <v>35394</v>
      </c>
    </row>
    <row r="10386" spans="1:31" ht="14.25" customHeight="1">
      <c r="A10386" s="1">
        <v>10385</v>
      </c>
      <c r="B10386" s="9" t="s">
        <v>6</v>
      </c>
      <c r="C10386" s="1" t="s">
        <v>12463</v>
      </c>
      <c r="D10386" s="1" t="s">
        <v>12464</v>
      </c>
      <c r="E10386" s="1" t="s">
        <v>40</v>
      </c>
      <c r="F10386" s="1" t="s">
        <v>26956</v>
      </c>
      <c r="G10386" s="14">
        <v>91914094994</v>
      </c>
      <c r="H10386" s="1" t="s">
        <v>8</v>
      </c>
      <c r="I10386" s="1" t="s">
        <v>9</v>
      </c>
      <c r="J10386" s="1" t="s">
        <v>70</v>
      </c>
      <c r="K10386" s="3" t="s">
        <v>117</v>
      </c>
      <c r="L10386" s="1" t="s">
        <v>70</v>
      </c>
      <c r="M10386" s="3" t="s">
        <v>178</v>
      </c>
      <c r="N10386" s="3" t="s">
        <v>70</v>
      </c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1"/>
      <c r="AA10386" s="1" t="s">
        <v>16</v>
      </c>
      <c r="AB10386" s="3" t="s">
        <v>12</v>
      </c>
      <c r="AC10386" s="23" t="s">
        <v>37803</v>
      </c>
      <c r="AD10386" s="23" t="s">
        <v>40022</v>
      </c>
      <c r="AE10386" t="s">
        <v>35399</v>
      </c>
    </row>
    <row r="10387" spans="1:31" ht="14.25" customHeight="1">
      <c r="A10387" s="1">
        <v>10386</v>
      </c>
      <c r="B10387" s="1" t="s">
        <v>10396</v>
      </c>
      <c r="C10387" s="1" t="s">
        <v>12469</v>
      </c>
      <c r="D10387" s="1" t="s">
        <v>1248</v>
      </c>
      <c r="E10387" s="1" t="s">
        <v>102</v>
      </c>
      <c r="F10387" s="1" t="s">
        <v>26959</v>
      </c>
      <c r="G10387" s="14">
        <v>914469040404</v>
      </c>
      <c r="H10387" s="1" t="s">
        <v>20</v>
      </c>
      <c r="I10387" s="1" t="s">
        <v>9</v>
      </c>
      <c r="J10387" s="1" t="s">
        <v>70</v>
      </c>
      <c r="K10387" s="3" t="s">
        <v>63</v>
      </c>
      <c r="L10387" s="1" t="s">
        <v>70</v>
      </c>
      <c r="M10387" s="3" t="s">
        <v>213</v>
      </c>
      <c r="N10387" s="3" t="s">
        <v>70</v>
      </c>
      <c r="O10387" s="3" t="s">
        <v>17</v>
      </c>
      <c r="P10387" s="3" t="s">
        <v>70</v>
      </c>
      <c r="Q10387" s="3" t="s">
        <v>42</v>
      </c>
      <c r="R10387" s="3" t="s">
        <v>70</v>
      </c>
      <c r="S10387" s="3" t="s">
        <v>27</v>
      </c>
      <c r="T10387" s="3" t="s">
        <v>70</v>
      </c>
      <c r="U10387" s="3" t="s">
        <v>117</v>
      </c>
      <c r="V10387" s="3" t="s">
        <v>70</v>
      </c>
      <c r="W10387" s="3" t="s">
        <v>178</v>
      </c>
      <c r="X10387" s="3" t="s">
        <v>70</v>
      </c>
      <c r="Y10387" s="3" t="s">
        <v>171</v>
      </c>
      <c r="Z10387" s="1" t="s">
        <v>70</v>
      </c>
      <c r="AA10387" s="1" t="s">
        <v>16</v>
      </c>
      <c r="AB10387" s="3" t="s">
        <v>12</v>
      </c>
      <c r="AC10387" s="23" t="s">
        <v>37803</v>
      </c>
      <c r="AD10387" s="23" t="s">
        <v>47179</v>
      </c>
      <c r="AE10387" t="s">
        <v>35394</v>
      </c>
    </row>
    <row r="10388" spans="1:31" ht="14.25" customHeight="1">
      <c r="A10388" s="1">
        <v>10387</v>
      </c>
      <c r="B10388" s="1" t="s">
        <v>10396</v>
      </c>
      <c r="C10388" s="1" t="s">
        <v>12475</v>
      </c>
      <c r="D10388" s="1" t="s">
        <v>561</v>
      </c>
      <c r="E10388" s="1" t="s">
        <v>1953</v>
      </c>
      <c r="F10388" s="1" t="s">
        <v>12476</v>
      </c>
      <c r="G10388" s="14">
        <v>919946001994</v>
      </c>
      <c r="H10388" s="1" t="s">
        <v>8</v>
      </c>
      <c r="I10388" s="1" t="s">
        <v>9</v>
      </c>
      <c r="J10388" s="1" t="s">
        <v>70</v>
      </c>
      <c r="K10388" s="3" t="s">
        <v>42</v>
      </c>
      <c r="L10388" s="1" t="s">
        <v>70</v>
      </c>
      <c r="M10388" s="3" t="s">
        <v>27</v>
      </c>
      <c r="N10388" s="3" t="s">
        <v>70</v>
      </c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1"/>
      <c r="AA10388" s="1" t="s">
        <v>16</v>
      </c>
      <c r="AB10388" s="3" t="s">
        <v>12</v>
      </c>
      <c r="AC10388" s="23" t="s">
        <v>37803</v>
      </c>
      <c r="AD10388" s="23" t="s">
        <v>47180</v>
      </c>
      <c r="AE10388" t="s">
        <v>35410</v>
      </c>
    </row>
    <row r="10389" spans="1:31" ht="14.25" customHeight="1">
      <c r="A10389" s="1">
        <v>10388</v>
      </c>
      <c r="B10389" s="1" t="s">
        <v>10396</v>
      </c>
      <c r="C10389" s="1" t="s">
        <v>12483</v>
      </c>
      <c r="D10389" s="1" t="s">
        <v>536</v>
      </c>
      <c r="E10389" s="1" t="s">
        <v>558</v>
      </c>
      <c r="F10389" s="1" t="s">
        <v>26964</v>
      </c>
      <c r="G10389" s="14">
        <v>914490044600</v>
      </c>
      <c r="H10389" s="1" t="s">
        <v>20</v>
      </c>
      <c r="I10389" s="1" t="s">
        <v>9</v>
      </c>
      <c r="J10389" s="1" t="s">
        <v>70</v>
      </c>
      <c r="K10389" s="3" t="s">
        <v>117</v>
      </c>
      <c r="L10389" s="1" t="s">
        <v>70</v>
      </c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1"/>
      <c r="AA10389" s="1" t="s">
        <v>16</v>
      </c>
      <c r="AB10389" s="3" t="s">
        <v>12</v>
      </c>
      <c r="AC10389" s="23" t="s">
        <v>37803</v>
      </c>
      <c r="AD10389" s="23" t="s">
        <v>38295</v>
      </c>
      <c r="AE10389" t="s">
        <v>35410</v>
      </c>
    </row>
    <row r="10390" spans="1:31" ht="14.25" customHeight="1">
      <c r="A10390" s="1">
        <v>10389</v>
      </c>
      <c r="B10390" s="9" t="s">
        <v>6</v>
      </c>
      <c r="C10390" s="1" t="s">
        <v>12504</v>
      </c>
      <c r="D10390" s="1" t="s">
        <v>773</v>
      </c>
      <c r="E10390" s="1" t="s">
        <v>558</v>
      </c>
      <c r="F10390" s="1" t="s">
        <v>32451</v>
      </c>
      <c r="G10390" s="14">
        <v>919169046469</v>
      </c>
      <c r="H10390" s="1" t="s">
        <v>20</v>
      </c>
      <c r="I10390" s="1" t="s">
        <v>9</v>
      </c>
      <c r="J10390" s="1" t="s">
        <v>70</v>
      </c>
      <c r="K10390" s="3" t="s">
        <v>42</v>
      </c>
      <c r="L10390" s="1" t="s">
        <v>70</v>
      </c>
      <c r="M10390" s="3" t="s">
        <v>27</v>
      </c>
      <c r="N10390" s="3" t="s">
        <v>70</v>
      </c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1"/>
      <c r="AA10390" s="1" t="s">
        <v>16</v>
      </c>
      <c r="AB10390" s="3" t="s">
        <v>12</v>
      </c>
      <c r="AC10390" s="23" t="s">
        <v>37803</v>
      </c>
      <c r="AD10390" s="23" t="s">
        <v>43423</v>
      </c>
      <c r="AE10390" t="s">
        <v>35394</v>
      </c>
    </row>
    <row r="10391" spans="1:31" ht="14.25" customHeight="1">
      <c r="A10391" s="1">
        <v>10390</v>
      </c>
      <c r="B10391" s="1" t="s">
        <v>10396</v>
      </c>
      <c r="C10391" s="1" t="s">
        <v>12505</v>
      </c>
      <c r="D10391" s="1" t="s">
        <v>12506</v>
      </c>
      <c r="E10391" s="1" t="s">
        <v>139</v>
      </c>
      <c r="F10391" s="1" t="s">
        <v>32452</v>
      </c>
      <c r="G10391" s="14">
        <v>91969964040</v>
      </c>
      <c r="H10391" s="1" t="s">
        <v>8</v>
      </c>
      <c r="I10391" s="1" t="s">
        <v>9</v>
      </c>
      <c r="J10391" s="1" t="s">
        <v>70</v>
      </c>
      <c r="K10391" s="3" t="s">
        <v>117</v>
      </c>
      <c r="L10391" s="1" t="s">
        <v>70</v>
      </c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1"/>
      <c r="AA10391" s="1" t="s">
        <v>16</v>
      </c>
      <c r="AB10391" s="3" t="s">
        <v>12</v>
      </c>
      <c r="AC10391" s="23" t="s">
        <v>37803</v>
      </c>
      <c r="AD10391" s="23" t="s">
        <v>47181</v>
      </c>
      <c r="AE10391" t="s">
        <v>35409</v>
      </c>
    </row>
    <row r="10392" spans="1:31" ht="14.25" customHeight="1">
      <c r="A10392" s="1">
        <v>10391</v>
      </c>
      <c r="B10392" s="1" t="s">
        <v>10396</v>
      </c>
      <c r="C10392" s="1" t="s">
        <v>12531</v>
      </c>
      <c r="D10392" s="1" t="s">
        <v>36059</v>
      </c>
      <c r="E10392" s="1" t="s">
        <v>3050</v>
      </c>
      <c r="F10392" s="1" t="s">
        <v>26980</v>
      </c>
      <c r="G10392" s="14">
        <v>91409044699</v>
      </c>
      <c r="H10392" s="1" t="s">
        <v>8</v>
      </c>
      <c r="I10392" s="1" t="s">
        <v>41</v>
      </c>
      <c r="J10392" s="1" t="s">
        <v>70</v>
      </c>
      <c r="K10392" s="3" t="s">
        <v>42</v>
      </c>
      <c r="L10392" s="1" t="s">
        <v>70</v>
      </c>
      <c r="M10392" s="3" t="s">
        <v>27</v>
      </c>
      <c r="N10392" s="3" t="s">
        <v>70</v>
      </c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1"/>
      <c r="AA10392" s="1" t="s">
        <v>16</v>
      </c>
      <c r="AB10392" s="3" t="s">
        <v>12</v>
      </c>
      <c r="AC10392" s="23" t="s">
        <v>37803</v>
      </c>
      <c r="AD10392" s="23" t="s">
        <v>47182</v>
      </c>
      <c r="AE10392" t="s">
        <v>35394</v>
      </c>
    </row>
    <row r="10393" spans="1:31" ht="14.25" customHeight="1">
      <c r="A10393" s="1">
        <v>10392</v>
      </c>
      <c r="B10393" s="1" t="s">
        <v>10396</v>
      </c>
      <c r="C10393" s="1" t="s">
        <v>12536</v>
      </c>
      <c r="D10393" s="1" t="s">
        <v>1567</v>
      </c>
      <c r="E10393" s="1" t="s">
        <v>40</v>
      </c>
      <c r="F10393" s="1" t="s">
        <v>26983</v>
      </c>
      <c r="G10393" s="14">
        <v>91919496664</v>
      </c>
      <c r="H10393" s="1" t="s">
        <v>20</v>
      </c>
      <c r="I10393" s="1" t="s">
        <v>9</v>
      </c>
      <c r="J10393" s="1" t="s">
        <v>70</v>
      </c>
      <c r="K10393" s="3" t="s">
        <v>42</v>
      </c>
      <c r="L10393" s="1" t="s">
        <v>70</v>
      </c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1"/>
      <c r="AA10393" s="1" t="s">
        <v>16</v>
      </c>
      <c r="AB10393" s="3" t="s">
        <v>12</v>
      </c>
      <c r="AC10393" s="23" t="s">
        <v>37803</v>
      </c>
      <c r="AD10393" s="23" t="s">
        <v>47183</v>
      </c>
      <c r="AE10393" t="s">
        <v>35410</v>
      </c>
    </row>
    <row r="10394" spans="1:31" ht="14.25" customHeight="1">
      <c r="A10394" s="1">
        <v>10393</v>
      </c>
      <c r="B10394" s="1" t="s">
        <v>10396</v>
      </c>
      <c r="C10394" s="1" t="s">
        <v>12540</v>
      </c>
      <c r="D10394" s="1" t="s">
        <v>3431</v>
      </c>
      <c r="E10394" s="1" t="s">
        <v>1558</v>
      </c>
      <c r="F10394" s="1" t="s">
        <v>26986</v>
      </c>
      <c r="G10394" s="14">
        <v>919946040</v>
      </c>
      <c r="H10394" s="1" t="s">
        <v>20</v>
      </c>
      <c r="I10394" s="1" t="s">
        <v>9</v>
      </c>
      <c r="J10394" s="1" t="s">
        <v>70</v>
      </c>
      <c r="K10394" s="3" t="s">
        <v>42</v>
      </c>
      <c r="L10394" s="1" t="s">
        <v>70</v>
      </c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1"/>
      <c r="AA10394" s="1" t="s">
        <v>16</v>
      </c>
      <c r="AB10394" s="3" t="s">
        <v>12</v>
      </c>
      <c r="AC10394" s="23" t="s">
        <v>37803</v>
      </c>
      <c r="AD10394" s="23" t="s">
        <v>46945</v>
      </c>
      <c r="AE10394" t="s">
        <v>35394</v>
      </c>
    </row>
    <row r="10395" spans="1:31" ht="14.25" customHeight="1">
      <c r="A10395" s="1">
        <v>10394</v>
      </c>
      <c r="B10395" s="1" t="s">
        <v>10396</v>
      </c>
      <c r="C10395" s="1" t="s">
        <v>12546</v>
      </c>
      <c r="D10395" s="1" t="s">
        <v>463</v>
      </c>
      <c r="E10395" s="1" t="s">
        <v>139</v>
      </c>
      <c r="F10395" s="1" t="s">
        <v>12547</v>
      </c>
      <c r="G10395" s="14">
        <v>919909969944</v>
      </c>
      <c r="H10395" s="1" t="s">
        <v>8</v>
      </c>
      <c r="I10395" s="1" t="s">
        <v>41</v>
      </c>
      <c r="J10395" s="1" t="s">
        <v>70</v>
      </c>
      <c r="K10395" s="3" t="s">
        <v>17</v>
      </c>
      <c r="L10395" s="1" t="s">
        <v>70</v>
      </c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1"/>
      <c r="AA10395" s="1" t="s">
        <v>11</v>
      </c>
      <c r="AB10395" s="3" t="s">
        <v>321</v>
      </c>
      <c r="AC10395" s="23" t="s">
        <v>37803</v>
      </c>
      <c r="AD10395" s="23" t="s">
        <v>47184</v>
      </c>
      <c r="AE10395" t="s">
        <v>35409</v>
      </c>
    </row>
    <row r="10396" spans="1:31" ht="14.25" customHeight="1">
      <c r="A10396" s="1">
        <v>10395</v>
      </c>
      <c r="B10396" s="1" t="s">
        <v>10396</v>
      </c>
      <c r="C10396" s="1" t="s">
        <v>12553</v>
      </c>
      <c r="D10396" s="1" t="s">
        <v>1025</v>
      </c>
      <c r="E10396" s="1" t="s">
        <v>36827</v>
      </c>
      <c r="F10396" s="1" t="s">
        <v>12554</v>
      </c>
      <c r="G10396" s="14">
        <v>919446094909</v>
      </c>
      <c r="H10396" s="1" t="s">
        <v>8</v>
      </c>
      <c r="I10396" s="1" t="s">
        <v>9</v>
      </c>
      <c r="J10396" s="1" t="s">
        <v>70</v>
      </c>
      <c r="K10396" s="3" t="s">
        <v>63</v>
      </c>
      <c r="L10396" s="1" t="s">
        <v>70</v>
      </c>
      <c r="M10396" s="3" t="s">
        <v>213</v>
      </c>
      <c r="N10396" s="3" t="s">
        <v>70</v>
      </c>
      <c r="O10396" s="3" t="s">
        <v>17</v>
      </c>
      <c r="P10396" s="3" t="s">
        <v>70</v>
      </c>
      <c r="Q10396" s="3" t="s">
        <v>42</v>
      </c>
      <c r="R10396" s="3" t="s">
        <v>70</v>
      </c>
      <c r="S10396" s="3" t="s">
        <v>27</v>
      </c>
      <c r="T10396" s="3" t="s">
        <v>70</v>
      </c>
      <c r="U10396" s="3" t="s">
        <v>117</v>
      </c>
      <c r="V10396" s="3" t="s">
        <v>70</v>
      </c>
      <c r="W10396" s="3" t="s">
        <v>178</v>
      </c>
      <c r="X10396" s="3" t="s">
        <v>70</v>
      </c>
      <c r="Y10396" s="3" t="s">
        <v>171</v>
      </c>
      <c r="Z10396" s="1" t="s">
        <v>70</v>
      </c>
      <c r="AA10396" s="1" t="s">
        <v>16</v>
      </c>
      <c r="AB10396" s="3" t="s">
        <v>12</v>
      </c>
      <c r="AC10396" s="23" t="s">
        <v>37803</v>
      </c>
      <c r="AD10396" s="23" t="s">
        <v>47185</v>
      </c>
      <c r="AE10396" t="s">
        <v>35409</v>
      </c>
    </row>
    <row r="10397" spans="1:31" ht="14.25" customHeight="1">
      <c r="A10397" s="1">
        <v>10396</v>
      </c>
      <c r="B10397" s="1" t="s">
        <v>10396</v>
      </c>
      <c r="C10397" s="1" t="s">
        <v>12575</v>
      </c>
      <c r="D10397" s="1" t="s">
        <v>12576</v>
      </c>
      <c r="E10397" s="1" t="s">
        <v>487</v>
      </c>
      <c r="F10397" s="1" t="s">
        <v>27005</v>
      </c>
      <c r="G10397" s="14">
        <v>914401999999</v>
      </c>
      <c r="H10397" s="1" t="s">
        <v>20</v>
      </c>
      <c r="I10397" s="1" t="s">
        <v>41</v>
      </c>
      <c r="J10397" s="1" t="s">
        <v>70</v>
      </c>
      <c r="K10397" s="3" t="s">
        <v>42</v>
      </c>
      <c r="L10397" s="1" t="s">
        <v>70</v>
      </c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1"/>
      <c r="AA10397" s="1" t="s">
        <v>16</v>
      </c>
      <c r="AB10397" s="3" t="s">
        <v>12</v>
      </c>
      <c r="AC10397" s="23" t="s">
        <v>37803</v>
      </c>
      <c r="AD10397" s="23" t="s">
        <v>39631</v>
      </c>
      <c r="AE10397" t="s">
        <v>35410</v>
      </c>
    </row>
    <row r="10398" spans="1:31" ht="14.25" customHeight="1">
      <c r="A10398" s="1">
        <v>10397</v>
      </c>
      <c r="B10398" s="1" t="s">
        <v>10396</v>
      </c>
      <c r="C10398" s="1" t="s">
        <v>12578</v>
      </c>
      <c r="D10398" s="1" t="s">
        <v>1799</v>
      </c>
      <c r="E10398" s="1" t="s">
        <v>139</v>
      </c>
      <c r="F10398" s="1" t="s">
        <v>32461</v>
      </c>
      <c r="G10398" s="14">
        <v>919446696016</v>
      </c>
      <c r="H10398" s="1" t="s">
        <v>8</v>
      </c>
      <c r="I10398" s="1" t="s">
        <v>41</v>
      </c>
      <c r="J10398" s="1" t="s">
        <v>70</v>
      </c>
      <c r="K10398" s="3" t="s">
        <v>42</v>
      </c>
      <c r="L10398" s="1" t="s">
        <v>70</v>
      </c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1"/>
      <c r="AA10398" s="1" t="s">
        <v>16</v>
      </c>
      <c r="AB10398" s="3" t="s">
        <v>12</v>
      </c>
      <c r="AC10398" s="23" t="s">
        <v>37803</v>
      </c>
      <c r="AD10398" s="23" t="s">
        <v>47186</v>
      </c>
      <c r="AE10398" t="s">
        <v>35409</v>
      </c>
    </row>
    <row r="10399" spans="1:31" ht="14.25" customHeight="1">
      <c r="A10399" s="1">
        <v>10398</v>
      </c>
      <c r="B10399" s="1" t="s">
        <v>10396</v>
      </c>
      <c r="C10399" s="1" t="s">
        <v>12581</v>
      </c>
      <c r="D10399" s="1" t="s">
        <v>230</v>
      </c>
      <c r="E10399" s="1" t="s">
        <v>12582</v>
      </c>
      <c r="F10399" s="1" t="s">
        <v>27009</v>
      </c>
      <c r="G10399" s="14">
        <v>91944604949</v>
      </c>
      <c r="H10399" s="1" t="s">
        <v>20</v>
      </c>
      <c r="I10399" s="1" t="s">
        <v>9</v>
      </c>
      <c r="J10399" s="1" t="s">
        <v>70</v>
      </c>
      <c r="K10399" s="3" t="s">
        <v>17</v>
      </c>
      <c r="L10399" s="1" t="s">
        <v>70</v>
      </c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1"/>
      <c r="AA10399" s="1" t="s">
        <v>16</v>
      </c>
      <c r="AB10399" s="3" t="s">
        <v>12</v>
      </c>
      <c r="AC10399" s="23" t="s">
        <v>37803</v>
      </c>
      <c r="AD10399" s="23" t="s">
        <v>47187</v>
      </c>
      <c r="AE10399" t="s">
        <v>35409</v>
      </c>
    </row>
    <row r="10400" spans="1:31" ht="14.25" customHeight="1">
      <c r="A10400" s="1">
        <v>10399</v>
      </c>
      <c r="B10400" s="1" t="s">
        <v>10396</v>
      </c>
      <c r="C10400" s="1" t="s">
        <v>12592</v>
      </c>
      <c r="D10400" s="1" t="s">
        <v>12593</v>
      </c>
      <c r="E10400" s="1" t="s">
        <v>881</v>
      </c>
      <c r="F10400" s="1" t="s">
        <v>32462</v>
      </c>
      <c r="G10400" s="14">
        <v>9146114604</v>
      </c>
      <c r="H10400" s="1" t="s">
        <v>8</v>
      </c>
      <c r="I10400" s="1" t="s">
        <v>41</v>
      </c>
      <c r="J10400" s="1" t="s">
        <v>70</v>
      </c>
      <c r="K10400" s="3" t="s">
        <v>42</v>
      </c>
      <c r="L10400" s="1" t="s">
        <v>70</v>
      </c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1"/>
      <c r="AA10400" s="1" t="s">
        <v>16</v>
      </c>
      <c r="AB10400" s="3" t="s">
        <v>12</v>
      </c>
      <c r="AC10400" s="23" t="s">
        <v>37803</v>
      </c>
      <c r="AD10400" s="23" t="s">
        <v>47188</v>
      </c>
      <c r="AE10400" t="s">
        <v>35399</v>
      </c>
    </row>
    <row r="10401" spans="1:31" ht="14.25" customHeight="1">
      <c r="A10401" s="1">
        <v>10400</v>
      </c>
      <c r="B10401" s="1" t="s">
        <v>10396</v>
      </c>
      <c r="C10401" s="1" t="s">
        <v>12596</v>
      </c>
      <c r="D10401" s="1" t="s">
        <v>1222</v>
      </c>
      <c r="E10401" s="1" t="s">
        <v>40</v>
      </c>
      <c r="F10401" s="1" t="s">
        <v>27015</v>
      </c>
      <c r="G10401" s="14">
        <v>919646460096</v>
      </c>
      <c r="H10401" s="1" t="s">
        <v>8</v>
      </c>
      <c r="I10401" s="1" t="s">
        <v>9</v>
      </c>
      <c r="J10401" s="1" t="s">
        <v>70</v>
      </c>
      <c r="K10401" s="3" t="s">
        <v>17</v>
      </c>
      <c r="L10401" s="1" t="s">
        <v>70</v>
      </c>
      <c r="M10401" s="4" t="s">
        <v>42</v>
      </c>
      <c r="N10401" s="3" t="s">
        <v>70</v>
      </c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1"/>
      <c r="AA10401" s="1" t="s">
        <v>16</v>
      </c>
      <c r="AB10401" s="3" t="s">
        <v>12</v>
      </c>
      <c r="AC10401" s="23" t="s">
        <v>37803</v>
      </c>
      <c r="AD10401" s="23" t="s">
        <v>47189</v>
      </c>
      <c r="AE10401" t="s">
        <v>35410</v>
      </c>
    </row>
    <row r="10402" spans="1:31" ht="14.25" customHeight="1">
      <c r="A10402" s="1">
        <v>10401</v>
      </c>
      <c r="B10402" s="1" t="s">
        <v>10396</v>
      </c>
      <c r="C10402" s="1" t="s">
        <v>12605</v>
      </c>
      <c r="D10402" s="1" t="s">
        <v>2266</v>
      </c>
      <c r="E10402" s="1" t="s">
        <v>12606</v>
      </c>
      <c r="F10402" s="1" t="s">
        <v>27020</v>
      </c>
      <c r="G10402" s="14">
        <v>919444919114</v>
      </c>
      <c r="H10402" s="1" t="s">
        <v>20</v>
      </c>
      <c r="I10402" s="1" t="s">
        <v>41</v>
      </c>
      <c r="J10402" s="1" t="s">
        <v>70</v>
      </c>
      <c r="K10402" s="3" t="s">
        <v>42</v>
      </c>
      <c r="L10402" s="1" t="s">
        <v>70</v>
      </c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1"/>
      <c r="AA10402" s="1" t="s">
        <v>16</v>
      </c>
      <c r="AB10402" s="3" t="s">
        <v>12</v>
      </c>
      <c r="AC10402" s="23" t="s">
        <v>37803</v>
      </c>
      <c r="AD10402" s="23" t="s">
        <v>45387</v>
      </c>
      <c r="AE10402" t="s">
        <v>35399</v>
      </c>
    </row>
    <row r="10403" spans="1:31" ht="14.25" customHeight="1">
      <c r="A10403" s="1">
        <v>10402</v>
      </c>
      <c r="B10403" s="1" t="s">
        <v>10396</v>
      </c>
      <c r="C10403" s="1" t="s">
        <v>12622</v>
      </c>
      <c r="D10403" s="1" t="s">
        <v>2467</v>
      </c>
      <c r="E10403" s="1" t="s">
        <v>5056</v>
      </c>
      <c r="F10403" s="1" t="s">
        <v>32464</v>
      </c>
      <c r="G10403" s="14">
        <v>914611191946</v>
      </c>
      <c r="H10403" s="1" t="s">
        <v>20</v>
      </c>
      <c r="I10403" s="1" t="s">
        <v>9</v>
      </c>
      <c r="J10403" s="1" t="s">
        <v>70</v>
      </c>
      <c r="K10403" s="3" t="s">
        <v>42</v>
      </c>
      <c r="L10403" s="1" t="s">
        <v>70</v>
      </c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1"/>
      <c r="AA10403" s="1" t="s">
        <v>16</v>
      </c>
      <c r="AB10403" s="3" t="s">
        <v>12</v>
      </c>
      <c r="AC10403" s="23" t="s">
        <v>37803</v>
      </c>
      <c r="AD10403" s="23" t="s">
        <v>47190</v>
      </c>
      <c r="AE10403" t="s">
        <v>35410</v>
      </c>
    </row>
    <row r="10404" spans="1:31" ht="14.25" customHeight="1">
      <c r="A10404" s="1">
        <v>10403</v>
      </c>
      <c r="B10404" s="1" t="s">
        <v>10396</v>
      </c>
      <c r="C10404" s="1" t="s">
        <v>12643</v>
      </c>
      <c r="D10404" s="1" t="s">
        <v>36060</v>
      </c>
      <c r="E10404" s="1" t="s">
        <v>37232</v>
      </c>
      <c r="F10404" s="1" t="s">
        <v>12644</v>
      </c>
      <c r="G10404" s="14">
        <v>91940906969</v>
      </c>
      <c r="H10404" s="1" t="s">
        <v>8</v>
      </c>
      <c r="I10404" s="1" t="s">
        <v>41</v>
      </c>
      <c r="J10404" s="1" t="s">
        <v>70</v>
      </c>
      <c r="K10404" s="3" t="s">
        <v>63</v>
      </c>
      <c r="L10404" s="1" t="s">
        <v>70</v>
      </c>
      <c r="M10404" s="3" t="s">
        <v>213</v>
      </c>
      <c r="N10404" s="3" t="s">
        <v>70</v>
      </c>
      <c r="O10404" s="3" t="s">
        <v>17</v>
      </c>
      <c r="P10404" s="3" t="s">
        <v>70</v>
      </c>
      <c r="Q10404" s="3" t="s">
        <v>42</v>
      </c>
      <c r="R10404" s="3" t="s">
        <v>70</v>
      </c>
      <c r="S10404" s="3" t="s">
        <v>27</v>
      </c>
      <c r="T10404" s="3" t="s">
        <v>70</v>
      </c>
      <c r="U10404" s="3" t="s">
        <v>117</v>
      </c>
      <c r="V10404" s="3" t="s">
        <v>70</v>
      </c>
      <c r="W10404" s="3" t="s">
        <v>178</v>
      </c>
      <c r="X10404" s="3" t="s">
        <v>70</v>
      </c>
      <c r="Y10404" s="3" t="s">
        <v>171</v>
      </c>
      <c r="Z10404" s="1" t="s">
        <v>70</v>
      </c>
      <c r="AA10404" s="1" t="s">
        <v>16</v>
      </c>
      <c r="AB10404" s="3" t="s">
        <v>12</v>
      </c>
      <c r="AC10404" s="23" t="s">
        <v>37803</v>
      </c>
      <c r="AD10404" s="23" t="s">
        <v>47191</v>
      </c>
      <c r="AE10404" t="s">
        <v>35399</v>
      </c>
    </row>
    <row r="10405" spans="1:31" ht="14.25" customHeight="1">
      <c r="A10405" s="1">
        <v>10404</v>
      </c>
      <c r="B10405" s="1" t="s">
        <v>10396</v>
      </c>
      <c r="C10405" s="1" t="s">
        <v>12646</v>
      </c>
      <c r="D10405" s="1" t="s">
        <v>336</v>
      </c>
      <c r="E10405" s="1" t="s">
        <v>1558</v>
      </c>
      <c r="F10405" s="1" t="s">
        <v>27044</v>
      </c>
      <c r="G10405" s="14">
        <v>91949409160</v>
      </c>
      <c r="H10405" s="1" t="s">
        <v>20</v>
      </c>
      <c r="I10405" s="1" t="s">
        <v>62</v>
      </c>
      <c r="J10405" s="1" t="s">
        <v>70</v>
      </c>
      <c r="K10405" s="3" t="s">
        <v>42</v>
      </c>
      <c r="L10405" s="1" t="s">
        <v>70</v>
      </c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1"/>
      <c r="AA10405" s="1" t="s">
        <v>16</v>
      </c>
      <c r="AB10405" s="3" t="s">
        <v>12</v>
      </c>
      <c r="AC10405" s="23" t="s">
        <v>37803</v>
      </c>
      <c r="AD10405" s="23" t="s">
        <v>39643</v>
      </c>
      <c r="AE10405" t="s">
        <v>35409</v>
      </c>
    </row>
    <row r="10406" spans="1:31" ht="14.25" customHeight="1">
      <c r="A10406" s="1">
        <v>10405</v>
      </c>
      <c r="B10406" s="1" t="s">
        <v>10396</v>
      </c>
      <c r="C10406" s="1" t="s">
        <v>12647</v>
      </c>
      <c r="D10406" s="1" t="s">
        <v>35562</v>
      </c>
      <c r="E10406" s="1" t="s">
        <v>37233</v>
      </c>
      <c r="F10406" s="1" t="s">
        <v>27045</v>
      </c>
      <c r="G10406" s="14">
        <v>919106964466</v>
      </c>
      <c r="H10406" s="1" t="s">
        <v>8</v>
      </c>
      <c r="I10406" s="1" t="s">
        <v>62</v>
      </c>
      <c r="J10406" s="1" t="s">
        <v>70</v>
      </c>
      <c r="K10406" s="3" t="s">
        <v>17</v>
      </c>
      <c r="L10406" s="1" t="s">
        <v>70</v>
      </c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1"/>
      <c r="AA10406" s="1" t="s">
        <v>16</v>
      </c>
      <c r="AB10406" s="3" t="s">
        <v>12</v>
      </c>
      <c r="AC10406" s="23" t="s">
        <v>37803</v>
      </c>
      <c r="AD10406" s="23" t="s">
        <v>47192</v>
      </c>
      <c r="AE10406" t="s">
        <v>35409</v>
      </c>
    </row>
    <row r="10407" spans="1:31" ht="14.25" customHeight="1">
      <c r="A10407" s="1">
        <v>10406</v>
      </c>
      <c r="B10407" s="1" t="s">
        <v>10396</v>
      </c>
      <c r="C10407" s="1" t="s">
        <v>12660</v>
      </c>
      <c r="D10407" s="1" t="s">
        <v>37774</v>
      </c>
      <c r="E10407" s="1" t="s">
        <v>139</v>
      </c>
      <c r="F10407" s="1" t="s">
        <v>27051</v>
      </c>
      <c r="G10407" s="14">
        <v>919664494641</v>
      </c>
      <c r="H10407" s="1" t="s">
        <v>20</v>
      </c>
      <c r="I10407" s="1" t="s">
        <v>41</v>
      </c>
      <c r="J10407" s="1" t="s">
        <v>70</v>
      </c>
      <c r="K10407" s="3" t="s">
        <v>42</v>
      </c>
      <c r="L10407" s="1" t="s">
        <v>70</v>
      </c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1"/>
      <c r="AA10407" s="1" t="s">
        <v>16</v>
      </c>
      <c r="AB10407" s="3" t="s">
        <v>12</v>
      </c>
      <c r="AC10407" s="23" t="s">
        <v>37803</v>
      </c>
      <c r="AD10407" s="23" t="s">
        <v>47193</v>
      </c>
      <c r="AE10407" t="s">
        <v>35409</v>
      </c>
    </row>
    <row r="10408" spans="1:31" ht="14.25" customHeight="1">
      <c r="A10408" s="1">
        <v>10407</v>
      </c>
      <c r="B10408" s="1" t="s">
        <v>10396</v>
      </c>
      <c r="C10408" s="1" t="s">
        <v>12682</v>
      </c>
      <c r="D10408" s="1" t="s">
        <v>2402</v>
      </c>
      <c r="E10408" s="1" t="s">
        <v>37234</v>
      </c>
      <c r="F10408" s="1" t="s">
        <v>27067</v>
      </c>
      <c r="G10408" s="14">
        <v>91499046464</v>
      </c>
      <c r="H10408" s="1" t="s">
        <v>8</v>
      </c>
      <c r="I10408" s="1" t="s">
        <v>9</v>
      </c>
      <c r="J10408" s="1" t="s">
        <v>70</v>
      </c>
      <c r="K10408" s="3" t="s">
        <v>42</v>
      </c>
      <c r="L10408" s="1" t="s">
        <v>70</v>
      </c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1"/>
      <c r="AA10408" s="1" t="s">
        <v>16</v>
      </c>
      <c r="AB10408" s="3" t="s">
        <v>12</v>
      </c>
      <c r="AC10408" s="23" t="s">
        <v>37803</v>
      </c>
      <c r="AD10408" s="23" t="s">
        <v>47194</v>
      </c>
      <c r="AE10408" t="s">
        <v>35410</v>
      </c>
    </row>
    <row r="10409" spans="1:31" ht="14.25" customHeight="1">
      <c r="A10409" s="1">
        <v>10408</v>
      </c>
      <c r="B10409" s="9" t="s">
        <v>6</v>
      </c>
      <c r="C10409" s="1" t="s">
        <v>12685</v>
      </c>
      <c r="D10409" s="1" t="s">
        <v>52</v>
      </c>
      <c r="E10409" s="1" t="s">
        <v>824</v>
      </c>
      <c r="F10409" s="1" t="s">
        <v>32471</v>
      </c>
      <c r="G10409" s="14">
        <v>9191916994</v>
      </c>
      <c r="H10409" s="1" t="s">
        <v>8</v>
      </c>
      <c r="I10409" s="1" t="s">
        <v>9</v>
      </c>
      <c r="J10409" s="1" t="s">
        <v>70</v>
      </c>
      <c r="K10409" s="3" t="s">
        <v>17</v>
      </c>
      <c r="L10409" s="1" t="s">
        <v>70</v>
      </c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1"/>
      <c r="AA10409" s="1" t="s">
        <v>11</v>
      </c>
      <c r="AB10409" s="3" t="s">
        <v>538</v>
      </c>
      <c r="AC10409" s="23" t="s">
        <v>37803</v>
      </c>
      <c r="AD10409" s="23" t="s">
        <v>47195</v>
      </c>
      <c r="AE10409" t="s">
        <v>35394</v>
      </c>
    </row>
    <row r="10410" spans="1:31" ht="14.25" customHeight="1">
      <c r="A10410" s="1">
        <v>10409</v>
      </c>
      <c r="B10410" s="1" t="s">
        <v>10396</v>
      </c>
      <c r="C10410" s="1" t="s">
        <v>12693</v>
      </c>
      <c r="D10410" s="1" t="s">
        <v>5602</v>
      </c>
      <c r="E10410" s="1" t="s">
        <v>35476</v>
      </c>
      <c r="F10410" s="1" t="s">
        <v>27072</v>
      </c>
      <c r="G10410" s="14">
        <v>91994164914</v>
      </c>
      <c r="H10410" s="1" t="s">
        <v>20</v>
      </c>
      <c r="I10410" s="1" t="s">
        <v>62</v>
      </c>
      <c r="J10410" s="1" t="s">
        <v>70</v>
      </c>
      <c r="K10410" s="3" t="s">
        <v>27</v>
      </c>
      <c r="L10410" s="1" t="s">
        <v>70</v>
      </c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1"/>
      <c r="AA10410" s="1" t="s">
        <v>16</v>
      </c>
      <c r="AB10410" s="3" t="s">
        <v>12</v>
      </c>
      <c r="AC10410" s="23" t="s">
        <v>37803</v>
      </c>
      <c r="AD10410" s="23" t="s">
        <v>46125</v>
      </c>
      <c r="AE10410" t="s">
        <v>35410</v>
      </c>
    </row>
    <row r="10411" spans="1:31" ht="14.25" customHeight="1">
      <c r="A10411" s="1">
        <v>10410</v>
      </c>
      <c r="B10411" s="1" t="s">
        <v>10396</v>
      </c>
      <c r="C10411" s="1" t="s">
        <v>12697</v>
      </c>
      <c r="D10411" s="1" t="s">
        <v>526</v>
      </c>
      <c r="E10411" s="1" t="s">
        <v>40</v>
      </c>
      <c r="F10411" s="1" t="s">
        <v>27073</v>
      </c>
      <c r="G10411" s="14">
        <v>91969669446</v>
      </c>
      <c r="H10411" s="1" t="s">
        <v>20</v>
      </c>
      <c r="I10411" s="1" t="s">
        <v>9</v>
      </c>
      <c r="J10411" s="1" t="s">
        <v>70</v>
      </c>
      <c r="K10411" s="3" t="s">
        <v>17</v>
      </c>
      <c r="L10411" s="1" t="s">
        <v>70</v>
      </c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1"/>
      <c r="AA10411" s="1" t="s">
        <v>11</v>
      </c>
      <c r="AB10411" s="3" t="s">
        <v>321</v>
      </c>
      <c r="AC10411" s="23" t="s">
        <v>37803</v>
      </c>
      <c r="AD10411" s="23" t="s">
        <v>47196</v>
      </c>
      <c r="AE10411" t="s">
        <v>35394</v>
      </c>
    </row>
    <row r="10412" spans="1:31" ht="14.25" customHeight="1">
      <c r="A10412" s="1">
        <v>10411</v>
      </c>
      <c r="B10412" s="1" t="s">
        <v>10396</v>
      </c>
      <c r="C10412" s="1" t="s">
        <v>12698</v>
      </c>
      <c r="D10412" s="1" t="s">
        <v>937</v>
      </c>
      <c r="E10412" s="1" t="s">
        <v>159</v>
      </c>
      <c r="F10412" s="1" t="s">
        <v>27074</v>
      </c>
      <c r="G10412" s="14">
        <v>91416990994</v>
      </c>
      <c r="H10412" s="1" t="s">
        <v>8</v>
      </c>
      <c r="I10412" s="1" t="s">
        <v>41</v>
      </c>
      <c r="J10412" s="1" t="s">
        <v>70</v>
      </c>
      <c r="K10412" s="3" t="s">
        <v>42</v>
      </c>
      <c r="L10412" s="1" t="s">
        <v>70</v>
      </c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1"/>
      <c r="AA10412" s="1" t="s">
        <v>16</v>
      </c>
      <c r="AB10412" s="3" t="s">
        <v>12</v>
      </c>
      <c r="AC10412" s="23" t="s">
        <v>37803</v>
      </c>
      <c r="AD10412" s="23" t="s">
        <v>47197</v>
      </c>
      <c r="AE10412" t="s">
        <v>35399</v>
      </c>
    </row>
    <row r="10413" spans="1:31" ht="14.25" customHeight="1">
      <c r="A10413" s="1">
        <v>10412</v>
      </c>
      <c r="B10413" s="1" t="s">
        <v>10396</v>
      </c>
      <c r="C10413" s="1" t="s">
        <v>12700</v>
      </c>
      <c r="D10413" s="1" t="s">
        <v>1518</v>
      </c>
      <c r="E10413" s="1" t="s">
        <v>8969</v>
      </c>
      <c r="F10413" s="1" t="s">
        <v>32473</v>
      </c>
      <c r="G10413" s="14">
        <v>9140664964</v>
      </c>
      <c r="H10413" s="1" t="s">
        <v>20</v>
      </c>
      <c r="I10413" s="1" t="s">
        <v>9</v>
      </c>
      <c r="J10413" s="1" t="s">
        <v>70</v>
      </c>
      <c r="K10413" s="3" t="s">
        <v>63</v>
      </c>
      <c r="L10413" s="1" t="s">
        <v>70</v>
      </c>
      <c r="M10413" s="3" t="s">
        <v>213</v>
      </c>
      <c r="N10413" s="3" t="s">
        <v>70</v>
      </c>
      <c r="O10413" s="3" t="s">
        <v>17</v>
      </c>
      <c r="P10413" s="3" t="s">
        <v>70</v>
      </c>
      <c r="Q10413" s="3" t="s">
        <v>42</v>
      </c>
      <c r="R10413" s="3" t="s">
        <v>70</v>
      </c>
      <c r="S10413" s="3" t="s">
        <v>27</v>
      </c>
      <c r="T10413" s="3" t="s">
        <v>70</v>
      </c>
      <c r="U10413" s="3" t="s">
        <v>117</v>
      </c>
      <c r="V10413" s="3" t="s">
        <v>70</v>
      </c>
      <c r="W10413" s="3" t="s">
        <v>178</v>
      </c>
      <c r="X10413" s="3" t="s">
        <v>70</v>
      </c>
      <c r="Y10413" s="3" t="s">
        <v>171</v>
      </c>
      <c r="Z10413" s="1" t="s">
        <v>70</v>
      </c>
      <c r="AA10413" s="1" t="s">
        <v>16</v>
      </c>
      <c r="AB10413" s="3" t="s">
        <v>12</v>
      </c>
      <c r="AC10413" s="23" t="s">
        <v>37803</v>
      </c>
      <c r="AD10413" s="23" t="s">
        <v>47198</v>
      </c>
      <c r="AE10413" t="s">
        <v>35394</v>
      </c>
    </row>
    <row r="10414" spans="1:31" ht="14.25" customHeight="1">
      <c r="A10414" s="1">
        <v>10413</v>
      </c>
      <c r="B10414" s="9" t="s">
        <v>6</v>
      </c>
      <c r="C10414" s="1" t="s">
        <v>12706</v>
      </c>
      <c r="D10414" s="1" t="s">
        <v>9594</v>
      </c>
      <c r="E10414" s="1" t="s">
        <v>6825</v>
      </c>
      <c r="F10414" s="1" t="s">
        <v>27079</v>
      </c>
      <c r="G10414" s="14">
        <v>919494606906</v>
      </c>
      <c r="H10414" s="1" t="s">
        <v>37</v>
      </c>
      <c r="I10414" s="1" t="s">
        <v>41</v>
      </c>
      <c r="J10414" s="1" t="s">
        <v>70</v>
      </c>
      <c r="K10414" s="3" t="s">
        <v>42</v>
      </c>
      <c r="L10414" s="1" t="s">
        <v>70</v>
      </c>
      <c r="M10414" s="3" t="s">
        <v>27</v>
      </c>
      <c r="N10414" s="3" t="s">
        <v>70</v>
      </c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1"/>
      <c r="AA10414" s="1" t="s">
        <v>16</v>
      </c>
      <c r="AB10414" s="3" t="s">
        <v>12</v>
      </c>
      <c r="AC10414" s="23" t="s">
        <v>37803</v>
      </c>
      <c r="AD10414" s="23" t="s">
        <v>47199</v>
      </c>
      <c r="AE10414" t="s">
        <v>35399</v>
      </c>
    </row>
    <row r="10415" spans="1:31" ht="14.25" customHeight="1">
      <c r="A10415" s="1">
        <v>10414</v>
      </c>
      <c r="B10415" s="1" t="s">
        <v>10396</v>
      </c>
      <c r="C10415" s="1" t="s">
        <v>12716</v>
      </c>
      <c r="D10415" s="1" t="s">
        <v>36061</v>
      </c>
      <c r="E10415" s="1" t="s">
        <v>1302</v>
      </c>
      <c r="F10415" s="1" t="s">
        <v>32476</v>
      </c>
      <c r="G10415" s="14">
        <v>9199944006</v>
      </c>
      <c r="H10415" s="1" t="s">
        <v>20</v>
      </c>
      <c r="I10415" s="1" t="s">
        <v>62</v>
      </c>
      <c r="J10415" s="1" t="s">
        <v>70</v>
      </c>
      <c r="K10415" s="3" t="s">
        <v>17</v>
      </c>
      <c r="L10415" s="1" t="s">
        <v>70</v>
      </c>
      <c r="M10415" s="4" t="s">
        <v>42</v>
      </c>
      <c r="N10415" s="3" t="s">
        <v>70</v>
      </c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1"/>
      <c r="AA10415" s="1" t="s">
        <v>16</v>
      </c>
      <c r="AB10415" s="3" t="s">
        <v>12</v>
      </c>
      <c r="AC10415" s="23" t="s">
        <v>37803</v>
      </c>
      <c r="AD10415" s="23" t="s">
        <v>47200</v>
      </c>
      <c r="AE10415" t="s">
        <v>35394</v>
      </c>
    </row>
    <row r="10416" spans="1:31" ht="14.25" customHeight="1">
      <c r="A10416" s="1">
        <v>10415</v>
      </c>
      <c r="B10416" s="9" t="s">
        <v>6</v>
      </c>
      <c r="C10416" s="1" t="s">
        <v>12717</v>
      </c>
      <c r="D10416" s="1" t="s">
        <v>2652</v>
      </c>
      <c r="E10416" s="1" t="s">
        <v>224</v>
      </c>
      <c r="F10416" s="1" t="s">
        <v>34586</v>
      </c>
      <c r="G10416" s="14">
        <v>91694144149</v>
      </c>
      <c r="H10416" s="1" t="s">
        <v>8</v>
      </c>
      <c r="I10416" s="1" t="s">
        <v>41</v>
      </c>
      <c r="J10416" s="1" t="s">
        <v>70</v>
      </c>
      <c r="K10416" s="3" t="s">
        <v>42</v>
      </c>
      <c r="L10416" s="1" t="s">
        <v>70</v>
      </c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1"/>
      <c r="AA10416" s="1" t="s">
        <v>16</v>
      </c>
      <c r="AB10416" s="3" t="s">
        <v>12</v>
      </c>
      <c r="AC10416" s="23" t="s">
        <v>37803</v>
      </c>
      <c r="AD10416" s="23" t="s">
        <v>47201</v>
      </c>
      <c r="AE10416" t="s">
        <v>35409</v>
      </c>
    </row>
    <row r="10417" spans="1:31" ht="14.25" customHeight="1">
      <c r="A10417" s="1">
        <v>10416</v>
      </c>
      <c r="B10417" s="9" t="s">
        <v>6</v>
      </c>
      <c r="C10417" s="1" t="s">
        <v>12727</v>
      </c>
      <c r="D10417" s="1" t="s">
        <v>773</v>
      </c>
      <c r="E10417" s="1" t="s">
        <v>139</v>
      </c>
      <c r="F10417" s="1" t="s">
        <v>27088</v>
      </c>
      <c r="G10417" s="14">
        <v>91944404644</v>
      </c>
      <c r="H10417" s="1" t="s">
        <v>8</v>
      </c>
      <c r="I10417" s="1" t="s">
        <v>62</v>
      </c>
      <c r="J10417" s="1" t="s">
        <v>70</v>
      </c>
      <c r="K10417" s="3" t="s">
        <v>42</v>
      </c>
      <c r="L10417" s="1" t="s">
        <v>70</v>
      </c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1"/>
      <c r="AA10417" s="1" t="s">
        <v>16</v>
      </c>
      <c r="AB10417" s="3" t="s">
        <v>12</v>
      </c>
      <c r="AC10417" s="23" t="s">
        <v>37803</v>
      </c>
      <c r="AD10417" s="23" t="s">
        <v>47202</v>
      </c>
      <c r="AE10417" t="s">
        <v>35410</v>
      </c>
    </row>
    <row r="10418" spans="1:31" ht="14.25" customHeight="1">
      <c r="A10418" s="1">
        <v>10417</v>
      </c>
      <c r="B10418" s="1" t="s">
        <v>10396</v>
      </c>
      <c r="C10418" s="1" t="s">
        <v>12734</v>
      </c>
      <c r="D10418" s="1" t="s">
        <v>937</v>
      </c>
      <c r="E10418" s="1" t="s">
        <v>224</v>
      </c>
      <c r="F10418" s="1" t="s">
        <v>27092</v>
      </c>
      <c r="G10418" s="14">
        <v>919944169964</v>
      </c>
      <c r="H10418" s="1" t="s">
        <v>20</v>
      </c>
      <c r="I10418" s="1" t="s">
        <v>62</v>
      </c>
      <c r="J10418" s="1" t="s">
        <v>70</v>
      </c>
      <c r="K10418" s="3" t="s">
        <v>42</v>
      </c>
      <c r="L10418" s="1" t="s">
        <v>70</v>
      </c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1"/>
      <c r="AA10418" s="1" t="s">
        <v>16</v>
      </c>
      <c r="AB10418" s="3" t="s">
        <v>12</v>
      </c>
      <c r="AC10418" s="23" t="s">
        <v>37803</v>
      </c>
      <c r="AD10418" s="23" t="s">
        <v>38643</v>
      </c>
      <c r="AE10418" t="s">
        <v>35410</v>
      </c>
    </row>
    <row r="10419" spans="1:31" ht="14.25" customHeight="1">
      <c r="A10419" s="1">
        <v>10418</v>
      </c>
      <c r="B10419" s="9" t="s">
        <v>6</v>
      </c>
      <c r="C10419" s="1" t="s">
        <v>12736</v>
      </c>
      <c r="D10419" s="1" t="s">
        <v>72</v>
      </c>
      <c r="E10419" s="1" t="s">
        <v>40</v>
      </c>
      <c r="F10419" s="1" t="s">
        <v>27094</v>
      </c>
      <c r="G10419" s="14">
        <v>91919994040499</v>
      </c>
      <c r="H10419" s="1" t="s">
        <v>20</v>
      </c>
      <c r="I10419" s="1" t="s">
        <v>9</v>
      </c>
      <c r="J10419" s="1" t="s">
        <v>70</v>
      </c>
      <c r="K10419" s="3" t="s">
        <v>63</v>
      </c>
      <c r="L10419" s="1" t="s">
        <v>70</v>
      </c>
      <c r="M10419" s="3" t="s">
        <v>213</v>
      </c>
      <c r="N10419" s="3" t="s">
        <v>70</v>
      </c>
      <c r="O10419" s="3" t="s">
        <v>17</v>
      </c>
      <c r="P10419" s="3" t="s">
        <v>70</v>
      </c>
      <c r="Q10419" s="3" t="s">
        <v>42</v>
      </c>
      <c r="R10419" s="3" t="s">
        <v>70</v>
      </c>
      <c r="S10419" s="3" t="s">
        <v>27</v>
      </c>
      <c r="T10419" s="3" t="s">
        <v>70</v>
      </c>
      <c r="U10419" s="3" t="s">
        <v>117</v>
      </c>
      <c r="V10419" s="3" t="s">
        <v>70</v>
      </c>
      <c r="W10419" s="3" t="s">
        <v>178</v>
      </c>
      <c r="X10419" s="3" t="s">
        <v>70</v>
      </c>
      <c r="Y10419" s="3" t="s">
        <v>171</v>
      </c>
      <c r="Z10419" s="1" t="s">
        <v>70</v>
      </c>
      <c r="AA10419" s="1" t="s">
        <v>16</v>
      </c>
      <c r="AB10419" s="3" t="s">
        <v>12</v>
      </c>
      <c r="AC10419" s="23" t="s">
        <v>37803</v>
      </c>
      <c r="AD10419" s="23" t="s">
        <v>47203</v>
      </c>
      <c r="AE10419" t="s">
        <v>35410</v>
      </c>
    </row>
    <row r="10420" spans="1:31" ht="14.25" customHeight="1">
      <c r="A10420" s="1">
        <v>10419</v>
      </c>
      <c r="B10420" s="1" t="s">
        <v>10396</v>
      </c>
      <c r="C10420" s="22" t="s">
        <v>37778</v>
      </c>
      <c r="D10420" s="1" t="s">
        <v>773</v>
      </c>
      <c r="E10420" s="1" t="s">
        <v>558</v>
      </c>
      <c r="F10420" s="1" t="s">
        <v>27104</v>
      </c>
      <c r="G10420" s="14">
        <v>919446966604</v>
      </c>
      <c r="H10420" s="1" t="s">
        <v>8</v>
      </c>
      <c r="I10420" s="1" t="s">
        <v>9</v>
      </c>
      <c r="J10420" s="1" t="s">
        <v>70</v>
      </c>
      <c r="K10420" s="3" t="s">
        <v>63</v>
      </c>
      <c r="L10420" s="1" t="s">
        <v>70</v>
      </c>
      <c r="M10420" s="3" t="s">
        <v>213</v>
      </c>
      <c r="N10420" s="3" t="s">
        <v>70</v>
      </c>
      <c r="O10420" s="3" t="s">
        <v>17</v>
      </c>
      <c r="P10420" s="3" t="s">
        <v>70</v>
      </c>
      <c r="Q10420" s="3" t="s">
        <v>42</v>
      </c>
      <c r="R10420" s="3" t="s">
        <v>70</v>
      </c>
      <c r="S10420" s="3" t="s">
        <v>27</v>
      </c>
      <c r="T10420" s="3" t="s">
        <v>70</v>
      </c>
      <c r="U10420" s="3" t="s">
        <v>117</v>
      </c>
      <c r="V10420" s="3" t="s">
        <v>70</v>
      </c>
      <c r="W10420" s="3" t="s">
        <v>178</v>
      </c>
      <c r="X10420" s="3" t="s">
        <v>70</v>
      </c>
      <c r="Y10420" s="3" t="s">
        <v>171</v>
      </c>
      <c r="Z10420" s="1" t="s">
        <v>70</v>
      </c>
      <c r="AA10420" s="1" t="s">
        <v>16</v>
      </c>
      <c r="AB10420" s="3" t="s">
        <v>12</v>
      </c>
      <c r="AC10420" s="23" t="s">
        <v>37803</v>
      </c>
      <c r="AD10420" s="23" t="s">
        <v>47204</v>
      </c>
      <c r="AE10420" t="s">
        <v>35399</v>
      </c>
    </row>
    <row r="10421" spans="1:31" ht="14.25" customHeight="1">
      <c r="A10421" s="1">
        <v>10420</v>
      </c>
      <c r="B10421" s="1" t="s">
        <v>10396</v>
      </c>
      <c r="C10421" s="22" t="s">
        <v>37778</v>
      </c>
      <c r="D10421" s="1" t="s">
        <v>36062</v>
      </c>
      <c r="E10421" s="1" t="s">
        <v>37235</v>
      </c>
      <c r="F10421" s="1" t="s">
        <v>27107</v>
      </c>
      <c r="G10421" s="14">
        <v>91944606049</v>
      </c>
      <c r="H10421" s="1" t="s">
        <v>15</v>
      </c>
      <c r="I10421" s="1" t="s">
        <v>9</v>
      </c>
      <c r="J10421" s="1" t="s">
        <v>70</v>
      </c>
      <c r="K10421" s="3" t="s">
        <v>17</v>
      </c>
      <c r="L10421" s="1" t="s">
        <v>70</v>
      </c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1"/>
      <c r="AA10421" s="1" t="s">
        <v>11</v>
      </c>
      <c r="AB10421" s="3" t="s">
        <v>538</v>
      </c>
      <c r="AC10421" s="23" t="s">
        <v>37803</v>
      </c>
      <c r="AD10421" s="23" t="s">
        <v>47205</v>
      </c>
      <c r="AE10421" t="s">
        <v>35394</v>
      </c>
    </row>
    <row r="10422" spans="1:31" ht="14.25" customHeight="1">
      <c r="A10422" s="1">
        <v>10421</v>
      </c>
      <c r="B10422" s="1" t="s">
        <v>10396</v>
      </c>
      <c r="C10422" s="22" t="s">
        <v>37778</v>
      </c>
      <c r="D10422" s="1" t="s">
        <v>58</v>
      </c>
      <c r="E10422" s="1" t="s">
        <v>40</v>
      </c>
      <c r="F10422" s="1" t="s">
        <v>27108</v>
      </c>
      <c r="G10422" s="14">
        <v>919099961046</v>
      </c>
      <c r="H10422" s="1" t="s">
        <v>8</v>
      </c>
      <c r="I10422" s="1" t="s">
        <v>9</v>
      </c>
      <c r="J10422" s="1" t="s">
        <v>70</v>
      </c>
      <c r="K10422" s="3" t="s">
        <v>42</v>
      </c>
      <c r="L10422" s="1" t="s">
        <v>70</v>
      </c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1"/>
      <c r="AA10422" s="1" t="s">
        <v>16</v>
      </c>
      <c r="AB10422" s="3" t="s">
        <v>12</v>
      </c>
      <c r="AC10422" s="23" t="s">
        <v>37803</v>
      </c>
      <c r="AD10422" s="23" t="s">
        <v>47206</v>
      </c>
      <c r="AE10422" t="s">
        <v>35410</v>
      </c>
    </row>
    <row r="10423" spans="1:31" ht="14.25" customHeight="1">
      <c r="A10423" s="1">
        <v>10422</v>
      </c>
      <c r="B10423" s="1" t="s">
        <v>10396</v>
      </c>
      <c r="C10423" s="22" t="s">
        <v>37778</v>
      </c>
      <c r="D10423" s="1" t="s">
        <v>36063</v>
      </c>
      <c r="E10423" s="1" t="s">
        <v>3428</v>
      </c>
      <c r="F10423" s="1" t="s">
        <v>27110</v>
      </c>
      <c r="G10423" s="14">
        <v>919464449</v>
      </c>
      <c r="H10423" s="1" t="s">
        <v>20</v>
      </c>
      <c r="I10423" s="1" t="s">
        <v>9</v>
      </c>
      <c r="J10423" s="1" t="s">
        <v>70</v>
      </c>
      <c r="K10423" s="3" t="s">
        <v>171</v>
      </c>
      <c r="L10423" s="1" t="s">
        <v>70</v>
      </c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1"/>
      <c r="AA10423" s="1" t="s">
        <v>16</v>
      </c>
      <c r="AB10423" s="3" t="s">
        <v>12</v>
      </c>
      <c r="AC10423" s="23" t="s">
        <v>37803</v>
      </c>
      <c r="AD10423" s="23" t="s">
        <v>47207</v>
      </c>
      <c r="AE10423" t="s">
        <v>35399</v>
      </c>
    </row>
    <row r="10424" spans="1:31" ht="14.25" customHeight="1">
      <c r="A10424" s="1">
        <v>10423</v>
      </c>
      <c r="B10424" s="9" t="s">
        <v>6</v>
      </c>
      <c r="C10424" s="1" t="s">
        <v>12757</v>
      </c>
      <c r="D10424" s="1" t="s">
        <v>522</v>
      </c>
      <c r="E10424" s="1" t="s">
        <v>217</v>
      </c>
      <c r="F10424" s="1" t="s">
        <v>32480</v>
      </c>
      <c r="G10424" s="14">
        <v>91994964401</v>
      </c>
      <c r="H10424" s="1" t="s">
        <v>132</v>
      </c>
      <c r="I10424" s="1" t="s">
        <v>62</v>
      </c>
      <c r="J10424" s="1" t="s">
        <v>70</v>
      </c>
      <c r="K10424" s="3" t="s">
        <v>17</v>
      </c>
      <c r="L10424" s="1" t="s">
        <v>70</v>
      </c>
      <c r="M10424" s="4" t="s">
        <v>42</v>
      </c>
      <c r="N10424" s="3" t="s">
        <v>70</v>
      </c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1"/>
      <c r="AA10424" s="1" t="s">
        <v>16</v>
      </c>
      <c r="AB10424" s="3" t="s">
        <v>12</v>
      </c>
      <c r="AC10424" s="23" t="s">
        <v>37803</v>
      </c>
      <c r="AD10424" s="23" t="s">
        <v>47208</v>
      </c>
      <c r="AE10424" t="s">
        <v>35409</v>
      </c>
    </row>
    <row r="10425" spans="1:31" ht="14.25" customHeight="1">
      <c r="A10425" s="1">
        <v>10424</v>
      </c>
      <c r="B10425" s="1" t="s">
        <v>10396</v>
      </c>
      <c r="C10425" s="22" t="s">
        <v>37778</v>
      </c>
      <c r="D10425" s="1" t="s">
        <v>31</v>
      </c>
      <c r="E10425" s="1" t="s">
        <v>78</v>
      </c>
      <c r="F10425" s="1" t="s">
        <v>27112</v>
      </c>
      <c r="G10425" s="14">
        <v>91914064111</v>
      </c>
      <c r="H10425" s="1" t="s">
        <v>20</v>
      </c>
      <c r="I10425" s="1" t="s">
        <v>9</v>
      </c>
      <c r="J10425" s="1" t="s">
        <v>70</v>
      </c>
      <c r="K10425" s="3" t="s">
        <v>42</v>
      </c>
      <c r="L10425" s="1" t="s">
        <v>70</v>
      </c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1"/>
      <c r="AA10425" s="1" t="s">
        <v>16</v>
      </c>
      <c r="AB10425" s="3" t="s">
        <v>12</v>
      </c>
      <c r="AC10425" s="23" t="s">
        <v>37803</v>
      </c>
      <c r="AD10425" s="23" t="s">
        <v>47209</v>
      </c>
      <c r="AE10425" t="s">
        <v>35409</v>
      </c>
    </row>
    <row r="10426" spans="1:31" ht="14.25" customHeight="1">
      <c r="A10426" s="1">
        <v>10425</v>
      </c>
      <c r="B10426" s="1" t="s">
        <v>10396</v>
      </c>
      <c r="C10426" s="22" t="s">
        <v>37778</v>
      </c>
      <c r="D10426" s="1" t="s">
        <v>3356</v>
      </c>
      <c r="E10426" s="1" t="s">
        <v>1725</v>
      </c>
      <c r="F10426" s="1" t="s">
        <v>32484</v>
      </c>
      <c r="G10426" s="14">
        <v>919946006946</v>
      </c>
      <c r="H10426" s="1" t="s">
        <v>20</v>
      </c>
      <c r="I10426" s="1" t="s">
        <v>9</v>
      </c>
      <c r="J10426" s="1" t="s">
        <v>70</v>
      </c>
      <c r="K10426" s="3" t="s">
        <v>63</v>
      </c>
      <c r="L10426" s="1" t="s">
        <v>70</v>
      </c>
      <c r="M10426" s="3" t="s">
        <v>213</v>
      </c>
      <c r="N10426" s="3" t="s">
        <v>70</v>
      </c>
      <c r="O10426" s="3" t="s">
        <v>17</v>
      </c>
      <c r="P10426" s="3" t="s">
        <v>70</v>
      </c>
      <c r="Q10426" s="3" t="s">
        <v>42</v>
      </c>
      <c r="R10426" s="3" t="s">
        <v>70</v>
      </c>
      <c r="S10426" s="3" t="s">
        <v>27</v>
      </c>
      <c r="T10426" s="3" t="s">
        <v>70</v>
      </c>
      <c r="U10426" s="3" t="s">
        <v>117</v>
      </c>
      <c r="V10426" s="3" t="s">
        <v>70</v>
      </c>
      <c r="W10426" s="3" t="s">
        <v>178</v>
      </c>
      <c r="X10426" s="3" t="s">
        <v>70</v>
      </c>
      <c r="Y10426" s="3" t="s">
        <v>171</v>
      </c>
      <c r="Z10426" s="1" t="s">
        <v>70</v>
      </c>
      <c r="AA10426" s="1" t="s">
        <v>16</v>
      </c>
      <c r="AB10426" s="3" t="s">
        <v>12</v>
      </c>
      <c r="AC10426" s="23" t="s">
        <v>37803</v>
      </c>
      <c r="AD10426" s="23" t="s">
        <v>40610</v>
      </c>
      <c r="AE10426" t="s">
        <v>35410</v>
      </c>
    </row>
    <row r="10427" spans="1:31" ht="14.25" customHeight="1">
      <c r="A10427" s="1">
        <v>10426</v>
      </c>
      <c r="B10427" s="1" t="s">
        <v>10396</v>
      </c>
      <c r="C10427" s="22" t="s">
        <v>37778</v>
      </c>
      <c r="D10427" s="1" t="s">
        <v>35919</v>
      </c>
      <c r="E10427" s="1" t="s">
        <v>37236</v>
      </c>
      <c r="F10427" s="1" t="s">
        <v>27125</v>
      </c>
      <c r="G10427" s="14">
        <v>919404494490</v>
      </c>
      <c r="H10427" s="1" t="s">
        <v>20</v>
      </c>
      <c r="I10427" s="1" t="s">
        <v>37779</v>
      </c>
      <c r="J10427" s="1" t="s">
        <v>70</v>
      </c>
      <c r="K10427" s="3" t="s">
        <v>17</v>
      </c>
      <c r="L10427" s="1" t="s">
        <v>70</v>
      </c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1"/>
      <c r="AA10427" s="1" t="s">
        <v>16</v>
      </c>
      <c r="AB10427" s="3" t="s">
        <v>12</v>
      </c>
      <c r="AC10427" s="23" t="s">
        <v>37803</v>
      </c>
      <c r="AD10427" s="23" t="s">
        <v>47210</v>
      </c>
      <c r="AE10427" t="s">
        <v>35409</v>
      </c>
    </row>
    <row r="10428" spans="1:31" ht="14.25" customHeight="1">
      <c r="A10428" s="1">
        <v>10427</v>
      </c>
      <c r="B10428" s="1" t="s">
        <v>10396</v>
      </c>
      <c r="C10428" s="22" t="s">
        <v>37778</v>
      </c>
      <c r="D10428" s="1" t="s">
        <v>1348</v>
      </c>
      <c r="E10428" s="1" t="s">
        <v>12585</v>
      </c>
      <c r="F10428" s="1" t="s">
        <v>27149</v>
      </c>
      <c r="G10428" s="14">
        <v>919994644114</v>
      </c>
      <c r="H10428" s="1" t="s">
        <v>20</v>
      </c>
      <c r="I10428" s="1" t="s">
        <v>62</v>
      </c>
      <c r="J10428" s="1" t="s">
        <v>70</v>
      </c>
      <c r="K10428" s="3" t="s">
        <v>17</v>
      </c>
      <c r="L10428" s="1" t="s">
        <v>70</v>
      </c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1"/>
      <c r="AA10428" s="1" t="s">
        <v>16</v>
      </c>
      <c r="AB10428" s="3" t="s">
        <v>12</v>
      </c>
      <c r="AC10428" s="23" t="s">
        <v>37803</v>
      </c>
      <c r="AD10428" s="23" t="s">
        <v>47211</v>
      </c>
      <c r="AE10428" t="s">
        <v>35409</v>
      </c>
    </row>
    <row r="10429" spans="1:31" ht="14.25" customHeight="1">
      <c r="A10429" s="1">
        <v>10428</v>
      </c>
      <c r="B10429" s="1" t="s">
        <v>10396</v>
      </c>
      <c r="C10429" s="22" t="s">
        <v>37778</v>
      </c>
      <c r="D10429" s="1" t="s">
        <v>502</v>
      </c>
      <c r="E10429" s="1" t="s">
        <v>37237</v>
      </c>
      <c r="F10429" s="1" t="s">
        <v>27150</v>
      </c>
      <c r="G10429" s="14">
        <v>919904044449</v>
      </c>
      <c r="H10429" s="1" t="s">
        <v>20</v>
      </c>
      <c r="I10429" s="1" t="s">
        <v>9</v>
      </c>
      <c r="J10429" s="1" t="s">
        <v>70</v>
      </c>
      <c r="K10429" s="3" t="s">
        <v>42</v>
      </c>
      <c r="L10429" s="1" t="s">
        <v>70</v>
      </c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1"/>
      <c r="AA10429" s="1" t="s">
        <v>16</v>
      </c>
      <c r="AB10429" s="3" t="s">
        <v>12</v>
      </c>
      <c r="AC10429" s="23" t="s">
        <v>37803</v>
      </c>
      <c r="AD10429" s="23" t="s">
        <v>42593</v>
      </c>
      <c r="AE10429" t="s">
        <v>35410</v>
      </c>
    </row>
    <row r="10430" spans="1:31" ht="14.25" customHeight="1">
      <c r="A10430" s="1">
        <v>10429</v>
      </c>
      <c r="B10430" s="1" t="s">
        <v>10396</v>
      </c>
      <c r="C10430" s="22" t="s">
        <v>37778</v>
      </c>
      <c r="D10430" s="1" t="s">
        <v>1015</v>
      </c>
      <c r="E10430" s="1" t="s">
        <v>724</v>
      </c>
      <c r="F10430" s="1" t="s">
        <v>12798</v>
      </c>
      <c r="G10430" s="14">
        <v>91446044400</v>
      </c>
      <c r="H10430" s="1" t="s">
        <v>20</v>
      </c>
      <c r="I10430" s="1" t="s">
        <v>62</v>
      </c>
      <c r="J10430" s="1" t="s">
        <v>70</v>
      </c>
      <c r="K10430" s="3" t="s">
        <v>17</v>
      </c>
      <c r="L10430" s="1" t="s">
        <v>70</v>
      </c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1"/>
      <c r="AA10430" s="1" t="s">
        <v>11</v>
      </c>
      <c r="AB10430" s="3" t="s">
        <v>56</v>
      </c>
      <c r="AC10430" s="23" t="s">
        <v>37803</v>
      </c>
      <c r="AD10430" s="23" t="s">
        <v>42978</v>
      </c>
      <c r="AE10430" t="s">
        <v>35409</v>
      </c>
    </row>
    <row r="10431" spans="1:31" ht="14.25" customHeight="1">
      <c r="A10431" s="1">
        <v>10430</v>
      </c>
      <c r="B10431" s="1" t="s">
        <v>10396</v>
      </c>
      <c r="C10431" s="22" t="s">
        <v>37778</v>
      </c>
      <c r="D10431" s="1" t="s">
        <v>1136</v>
      </c>
      <c r="E10431" s="1" t="s">
        <v>562</v>
      </c>
      <c r="F10431" s="1" t="s">
        <v>27177</v>
      </c>
      <c r="G10431" s="14">
        <v>919609646666</v>
      </c>
      <c r="H10431" s="1" t="s">
        <v>8</v>
      </c>
      <c r="I10431" s="1" t="s">
        <v>9</v>
      </c>
      <c r="J10431" s="1" t="s">
        <v>70</v>
      </c>
      <c r="K10431" s="3" t="s">
        <v>63</v>
      </c>
      <c r="L10431" s="1" t="s">
        <v>70</v>
      </c>
      <c r="M10431" s="3" t="s">
        <v>213</v>
      </c>
      <c r="N10431" s="3" t="s">
        <v>70</v>
      </c>
      <c r="O10431" s="3" t="s">
        <v>17</v>
      </c>
      <c r="P10431" s="3" t="s">
        <v>70</v>
      </c>
      <c r="Q10431" s="3" t="s">
        <v>42</v>
      </c>
      <c r="R10431" s="3" t="s">
        <v>70</v>
      </c>
      <c r="S10431" s="3" t="s">
        <v>27</v>
      </c>
      <c r="T10431" s="3" t="s">
        <v>70</v>
      </c>
      <c r="U10431" s="3" t="s">
        <v>117</v>
      </c>
      <c r="V10431" s="3" t="s">
        <v>70</v>
      </c>
      <c r="W10431" s="3" t="s">
        <v>178</v>
      </c>
      <c r="X10431" s="3" t="s">
        <v>70</v>
      </c>
      <c r="Y10431" s="3" t="s">
        <v>171</v>
      </c>
      <c r="Z10431" s="1" t="s">
        <v>70</v>
      </c>
      <c r="AA10431" s="1" t="s">
        <v>16</v>
      </c>
      <c r="AB10431" s="3" t="s">
        <v>12</v>
      </c>
      <c r="AC10431" s="23" t="s">
        <v>37803</v>
      </c>
      <c r="AD10431" s="23" t="s">
        <v>47212</v>
      </c>
      <c r="AE10431" t="s">
        <v>35410</v>
      </c>
    </row>
    <row r="10432" spans="1:31" ht="14.25" customHeight="1">
      <c r="A10432" s="1">
        <v>10431</v>
      </c>
      <c r="B10432" s="1" t="s">
        <v>10396</v>
      </c>
      <c r="C10432" s="22" t="s">
        <v>37778</v>
      </c>
      <c r="D10432" s="1" t="s">
        <v>460</v>
      </c>
      <c r="E10432" s="1" t="s">
        <v>785</v>
      </c>
      <c r="F10432" s="1" t="s">
        <v>27183</v>
      </c>
      <c r="G10432" s="14">
        <v>91999446466</v>
      </c>
      <c r="H10432" s="1" t="s">
        <v>20</v>
      </c>
      <c r="I10432" s="1" t="s">
        <v>41</v>
      </c>
      <c r="J10432" s="1" t="s">
        <v>70</v>
      </c>
      <c r="K10432" s="3" t="s">
        <v>42</v>
      </c>
      <c r="L10432" s="1" t="s">
        <v>70</v>
      </c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1"/>
      <c r="AA10432" s="1" t="s">
        <v>16</v>
      </c>
      <c r="AB10432" s="3" t="s">
        <v>12</v>
      </c>
      <c r="AC10432" s="23" t="s">
        <v>37803</v>
      </c>
      <c r="AD10432" s="23" t="s">
        <v>42392</v>
      </c>
      <c r="AE10432" t="s">
        <v>35409</v>
      </c>
    </row>
    <row r="10433" spans="1:31" ht="14.25" customHeight="1">
      <c r="A10433" s="1">
        <v>10432</v>
      </c>
      <c r="B10433" s="1" t="s">
        <v>10396</v>
      </c>
      <c r="C10433" s="22" t="s">
        <v>37778</v>
      </c>
      <c r="D10433" s="1" t="s">
        <v>3385</v>
      </c>
      <c r="E10433" s="1" t="s">
        <v>87</v>
      </c>
      <c r="F10433" s="1" t="s">
        <v>32500</v>
      </c>
      <c r="G10433" s="14">
        <v>91994660999</v>
      </c>
      <c r="H10433" s="1" t="s">
        <v>8</v>
      </c>
      <c r="I10433" s="1" t="s">
        <v>9</v>
      </c>
      <c r="J10433" s="1" t="s">
        <v>70</v>
      </c>
      <c r="K10433" s="3" t="s">
        <v>178</v>
      </c>
      <c r="L10433" s="1" t="s">
        <v>70</v>
      </c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1"/>
      <c r="AA10433" s="1" t="s">
        <v>16</v>
      </c>
      <c r="AB10433" s="3" t="s">
        <v>12</v>
      </c>
      <c r="AC10433" s="23" t="s">
        <v>37803</v>
      </c>
      <c r="AD10433" s="23" t="s">
        <v>47213</v>
      </c>
      <c r="AE10433" t="s">
        <v>35410</v>
      </c>
    </row>
    <row r="10434" spans="1:31" ht="14.25" customHeight="1">
      <c r="A10434" s="1">
        <v>10433</v>
      </c>
      <c r="B10434" s="1" t="s">
        <v>10396</v>
      </c>
      <c r="C10434" s="22" t="s">
        <v>37778</v>
      </c>
      <c r="D10434" s="1" t="s">
        <v>36008</v>
      </c>
      <c r="E10434" s="1" t="s">
        <v>40</v>
      </c>
      <c r="F10434" s="1" t="s">
        <v>27188</v>
      </c>
      <c r="G10434" s="14">
        <v>919909419090</v>
      </c>
      <c r="H10434" s="1" t="s">
        <v>20</v>
      </c>
      <c r="I10434" s="1" t="s">
        <v>33</v>
      </c>
      <c r="J10434" s="1" t="s">
        <v>70</v>
      </c>
      <c r="K10434" s="3" t="s">
        <v>42</v>
      </c>
      <c r="L10434" s="1" t="s">
        <v>70</v>
      </c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1"/>
      <c r="AA10434" s="1" t="s">
        <v>16</v>
      </c>
      <c r="AB10434" s="3" t="s">
        <v>12</v>
      </c>
      <c r="AC10434" s="23" t="s">
        <v>37803</v>
      </c>
      <c r="AD10434" s="23" t="s">
        <v>47214</v>
      </c>
      <c r="AE10434" t="s">
        <v>35410</v>
      </c>
    </row>
    <row r="10435" spans="1:31" ht="14.25" customHeight="1">
      <c r="A10435" s="1">
        <v>10434</v>
      </c>
      <c r="B10435" s="1" t="s">
        <v>10396</v>
      </c>
      <c r="C10435" s="22" t="s">
        <v>37778</v>
      </c>
      <c r="D10435" s="1" t="s">
        <v>4417</v>
      </c>
      <c r="E10435" s="1" t="s">
        <v>40</v>
      </c>
      <c r="F10435" s="1" t="s">
        <v>27194</v>
      </c>
      <c r="G10435" s="14">
        <v>91949609691</v>
      </c>
      <c r="H10435" s="1" t="s">
        <v>20</v>
      </c>
      <c r="I10435" s="1" t="s">
        <v>9</v>
      </c>
      <c r="J10435" s="1" t="s">
        <v>70</v>
      </c>
      <c r="K10435" s="3" t="s">
        <v>42</v>
      </c>
      <c r="L10435" s="1" t="s">
        <v>70</v>
      </c>
      <c r="M10435" s="3" t="s">
        <v>178</v>
      </c>
      <c r="N10435" s="3" t="s">
        <v>70</v>
      </c>
      <c r="O10435" s="3" t="s">
        <v>171</v>
      </c>
      <c r="P10435" s="3" t="s">
        <v>70</v>
      </c>
      <c r="Q10435" s="3"/>
      <c r="R10435" s="3"/>
      <c r="S10435" s="3"/>
      <c r="T10435" s="3"/>
      <c r="U10435" s="3"/>
      <c r="V10435" s="3"/>
      <c r="W10435" s="3"/>
      <c r="X10435" s="3"/>
      <c r="Y10435" s="3"/>
      <c r="Z10435" s="1"/>
      <c r="AA10435" s="1" t="s">
        <v>16</v>
      </c>
      <c r="AB10435" s="3" t="s">
        <v>12</v>
      </c>
      <c r="AC10435" s="23" t="s">
        <v>37803</v>
      </c>
      <c r="AD10435" s="23" t="s">
        <v>47215</v>
      </c>
      <c r="AE10435" t="s">
        <v>35399</v>
      </c>
    </row>
    <row r="10436" spans="1:31" ht="14.25" customHeight="1">
      <c r="A10436" s="1">
        <v>10435</v>
      </c>
      <c r="B10436" s="1" t="s">
        <v>10396</v>
      </c>
      <c r="C10436" s="22" t="s">
        <v>37778</v>
      </c>
      <c r="D10436" s="1" t="s">
        <v>1240</v>
      </c>
      <c r="E10436" s="1" t="s">
        <v>40</v>
      </c>
      <c r="F10436" s="1" t="s">
        <v>27195</v>
      </c>
      <c r="G10436" s="14">
        <v>9164409440</v>
      </c>
      <c r="H10436" s="1" t="s">
        <v>15</v>
      </c>
      <c r="I10436" s="1" t="s">
        <v>41</v>
      </c>
      <c r="J10436" s="1" t="s">
        <v>70</v>
      </c>
      <c r="K10436" s="3" t="s">
        <v>42</v>
      </c>
      <c r="L10436" s="1" t="s">
        <v>70</v>
      </c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1"/>
      <c r="AA10436" s="1" t="s">
        <v>16</v>
      </c>
      <c r="AB10436" s="3" t="s">
        <v>12</v>
      </c>
      <c r="AC10436" s="23" t="s">
        <v>37803</v>
      </c>
      <c r="AD10436" s="23" t="s">
        <v>47216</v>
      </c>
      <c r="AE10436" t="s">
        <v>35394</v>
      </c>
    </row>
    <row r="10437" spans="1:31" ht="14.25" customHeight="1">
      <c r="A10437" s="1">
        <v>10436</v>
      </c>
      <c r="B10437" s="9" t="s">
        <v>6</v>
      </c>
      <c r="C10437" s="1" t="s">
        <v>12825</v>
      </c>
      <c r="D10437" s="1" t="s">
        <v>1356</v>
      </c>
      <c r="E10437" s="1" t="s">
        <v>12826</v>
      </c>
      <c r="F10437" s="1" t="s">
        <v>32507</v>
      </c>
      <c r="G10437" s="14">
        <v>919990996414</v>
      </c>
      <c r="H10437" s="1" t="s">
        <v>8</v>
      </c>
      <c r="I10437" s="1" t="s">
        <v>41</v>
      </c>
      <c r="J10437" s="1" t="s">
        <v>70</v>
      </c>
      <c r="K10437" s="3" t="s">
        <v>42</v>
      </c>
      <c r="L10437" s="1" t="s">
        <v>70</v>
      </c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1"/>
      <c r="AA10437" s="1" t="s">
        <v>16</v>
      </c>
      <c r="AB10437" s="3" t="s">
        <v>12</v>
      </c>
      <c r="AC10437" s="23" t="s">
        <v>37803</v>
      </c>
      <c r="AD10437" s="23" t="s">
        <v>47217</v>
      </c>
      <c r="AE10437" t="s">
        <v>35394</v>
      </c>
    </row>
    <row r="10438" spans="1:31" ht="14.25" customHeight="1">
      <c r="A10438" s="1">
        <v>10437</v>
      </c>
      <c r="B10438" s="1" t="s">
        <v>10396</v>
      </c>
      <c r="C10438" s="22" t="s">
        <v>37778</v>
      </c>
      <c r="D10438" s="1" t="s">
        <v>36064</v>
      </c>
      <c r="E10438" s="1" t="s">
        <v>37238</v>
      </c>
      <c r="F10438" s="1" t="s">
        <v>27203</v>
      </c>
      <c r="G10438" s="14">
        <v>919494096040</v>
      </c>
      <c r="H10438" s="1" t="s">
        <v>20</v>
      </c>
      <c r="I10438" s="1" t="s">
        <v>33</v>
      </c>
      <c r="J10438" s="1" t="s">
        <v>70</v>
      </c>
      <c r="K10438" s="3" t="s">
        <v>17</v>
      </c>
      <c r="L10438" s="1" t="s">
        <v>70</v>
      </c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1"/>
      <c r="AA10438" s="1" t="s">
        <v>16</v>
      </c>
      <c r="AB10438" s="3" t="s">
        <v>12</v>
      </c>
      <c r="AC10438" s="23" t="s">
        <v>37803</v>
      </c>
      <c r="AD10438" s="23" t="s">
        <v>47218</v>
      </c>
      <c r="AE10438" t="s">
        <v>35399</v>
      </c>
    </row>
    <row r="10439" spans="1:31" ht="14.25" customHeight="1">
      <c r="A10439" s="1">
        <v>10438</v>
      </c>
      <c r="B10439" s="1" t="s">
        <v>10396</v>
      </c>
      <c r="C10439" s="22" t="s">
        <v>37778</v>
      </c>
      <c r="D10439" s="1" t="s">
        <v>1846</v>
      </c>
      <c r="E10439" s="1" t="s">
        <v>87</v>
      </c>
      <c r="F10439" s="1" t="s">
        <v>34607</v>
      </c>
      <c r="G10439" s="14">
        <v>91994499944</v>
      </c>
      <c r="H10439" s="1" t="s">
        <v>8</v>
      </c>
      <c r="I10439" s="1" t="s">
        <v>9</v>
      </c>
      <c r="J10439" s="1" t="s">
        <v>70</v>
      </c>
      <c r="K10439" s="3" t="s">
        <v>42</v>
      </c>
      <c r="L10439" s="1" t="s">
        <v>70</v>
      </c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1"/>
      <c r="AA10439" s="1" t="s">
        <v>16</v>
      </c>
      <c r="AB10439" s="3" t="s">
        <v>12</v>
      </c>
      <c r="AC10439" s="23" t="s">
        <v>37803</v>
      </c>
      <c r="AD10439" s="23" t="s">
        <v>44046</v>
      </c>
      <c r="AE10439" t="s">
        <v>35399</v>
      </c>
    </row>
    <row r="10440" spans="1:31" ht="14.25" customHeight="1">
      <c r="A10440" s="1">
        <v>10439</v>
      </c>
      <c r="B10440" s="9" t="s">
        <v>6</v>
      </c>
      <c r="C10440" s="1" t="s">
        <v>12835</v>
      </c>
      <c r="D10440" s="1" t="s">
        <v>791</v>
      </c>
      <c r="E10440" s="1" t="s">
        <v>881</v>
      </c>
      <c r="F10440" s="1" t="s">
        <v>27211</v>
      </c>
      <c r="G10440" s="14">
        <v>919446944444</v>
      </c>
      <c r="H10440" s="1" t="s">
        <v>15</v>
      </c>
      <c r="I10440" s="1" t="s">
        <v>62</v>
      </c>
      <c r="J10440" s="1" t="s">
        <v>70</v>
      </c>
      <c r="K10440" s="3" t="s">
        <v>27</v>
      </c>
      <c r="L10440" s="1" t="s">
        <v>70</v>
      </c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1"/>
      <c r="AA10440" s="1" t="s">
        <v>16</v>
      </c>
      <c r="AB10440" s="3" t="s">
        <v>12</v>
      </c>
      <c r="AC10440" s="23" t="s">
        <v>37803</v>
      </c>
      <c r="AD10440" s="23" t="s">
        <v>47219</v>
      </c>
      <c r="AE10440" t="s">
        <v>35399</v>
      </c>
    </row>
    <row r="10441" spans="1:31" ht="14.25" customHeight="1">
      <c r="A10441" s="1">
        <v>10440</v>
      </c>
      <c r="B10441" s="1" t="s">
        <v>10396</v>
      </c>
      <c r="C10441" s="22" t="s">
        <v>37778</v>
      </c>
      <c r="D10441" s="1" t="s">
        <v>332</v>
      </c>
      <c r="E10441" s="1" t="s">
        <v>40</v>
      </c>
      <c r="F10441" s="1" t="s">
        <v>27215</v>
      </c>
      <c r="G10441" s="14">
        <v>919446490449</v>
      </c>
      <c r="H10441" s="1" t="s">
        <v>20</v>
      </c>
      <c r="I10441" s="1" t="s">
        <v>9</v>
      </c>
      <c r="J10441" s="1" t="s">
        <v>70</v>
      </c>
      <c r="K10441" s="3" t="s">
        <v>63</v>
      </c>
      <c r="L10441" s="1" t="s">
        <v>70</v>
      </c>
      <c r="M10441" s="3" t="s">
        <v>213</v>
      </c>
      <c r="N10441" s="3" t="s">
        <v>70</v>
      </c>
      <c r="O10441" s="3" t="s">
        <v>17</v>
      </c>
      <c r="P10441" s="3" t="s">
        <v>70</v>
      </c>
      <c r="Q10441" s="3" t="s">
        <v>42</v>
      </c>
      <c r="R10441" s="3" t="s">
        <v>70</v>
      </c>
      <c r="S10441" s="3" t="s">
        <v>27</v>
      </c>
      <c r="T10441" s="3" t="s">
        <v>70</v>
      </c>
      <c r="U10441" s="3" t="s">
        <v>117</v>
      </c>
      <c r="V10441" s="3" t="s">
        <v>70</v>
      </c>
      <c r="W10441" s="3" t="s">
        <v>178</v>
      </c>
      <c r="X10441" s="3" t="s">
        <v>70</v>
      </c>
      <c r="Y10441" s="3" t="s">
        <v>171</v>
      </c>
      <c r="Z10441" s="1" t="s">
        <v>70</v>
      </c>
      <c r="AA10441" s="1" t="s">
        <v>16</v>
      </c>
      <c r="AB10441" s="3" t="s">
        <v>12</v>
      </c>
      <c r="AC10441" s="23" t="s">
        <v>37803</v>
      </c>
      <c r="AD10441" s="23" t="s">
        <v>47220</v>
      </c>
      <c r="AE10441" t="s">
        <v>35399</v>
      </c>
    </row>
    <row r="10442" spans="1:31" ht="14.25" customHeight="1">
      <c r="A10442" s="1">
        <v>10441</v>
      </c>
      <c r="B10442" s="1" t="s">
        <v>10396</v>
      </c>
      <c r="C10442" s="22" t="s">
        <v>37778</v>
      </c>
      <c r="D10442" s="1" t="s">
        <v>1667</v>
      </c>
      <c r="E10442" s="1" t="s">
        <v>40</v>
      </c>
      <c r="F10442" s="1" t="s">
        <v>12839</v>
      </c>
      <c r="G10442" s="14">
        <v>919610909144</v>
      </c>
      <c r="H10442" s="1" t="s">
        <v>15</v>
      </c>
      <c r="I10442" s="1" t="s">
        <v>41</v>
      </c>
      <c r="J10442" s="1" t="s">
        <v>70</v>
      </c>
      <c r="K10442" s="3" t="s">
        <v>63</v>
      </c>
      <c r="L10442" s="1" t="s">
        <v>70</v>
      </c>
      <c r="M10442" s="3" t="s">
        <v>213</v>
      </c>
      <c r="N10442" s="3" t="s">
        <v>70</v>
      </c>
      <c r="O10442" s="3" t="s">
        <v>17</v>
      </c>
      <c r="P10442" s="3" t="s">
        <v>70</v>
      </c>
      <c r="Q10442" s="3" t="s">
        <v>42</v>
      </c>
      <c r="R10442" s="3" t="s">
        <v>70</v>
      </c>
      <c r="S10442" s="3" t="s">
        <v>27</v>
      </c>
      <c r="T10442" s="3" t="s">
        <v>70</v>
      </c>
      <c r="U10442" s="3" t="s">
        <v>117</v>
      </c>
      <c r="V10442" s="3" t="s">
        <v>70</v>
      </c>
      <c r="W10442" s="3" t="s">
        <v>178</v>
      </c>
      <c r="X10442" s="3" t="s">
        <v>70</v>
      </c>
      <c r="Y10442" s="3" t="s">
        <v>171</v>
      </c>
      <c r="Z10442" s="1" t="s">
        <v>70</v>
      </c>
      <c r="AA10442" s="1" t="s">
        <v>16</v>
      </c>
      <c r="AB10442" s="3" t="s">
        <v>12</v>
      </c>
      <c r="AC10442" s="23" t="s">
        <v>37803</v>
      </c>
      <c r="AD10442" s="23" t="s">
        <v>47221</v>
      </c>
      <c r="AE10442" t="s">
        <v>35399</v>
      </c>
    </row>
    <row r="10443" spans="1:31" ht="14.25" customHeight="1">
      <c r="A10443" s="1">
        <v>10442</v>
      </c>
      <c r="B10443" s="1" t="s">
        <v>10396</v>
      </c>
      <c r="C10443" s="22" t="s">
        <v>37778</v>
      </c>
      <c r="D10443" s="1" t="s">
        <v>12841</v>
      </c>
      <c r="E10443" s="1" t="s">
        <v>102</v>
      </c>
      <c r="F10443" s="1" t="s">
        <v>12842</v>
      </c>
      <c r="G10443" s="14">
        <v>9104900640</v>
      </c>
      <c r="H10443" s="1" t="s">
        <v>8</v>
      </c>
      <c r="I10443" s="1" t="s">
        <v>41</v>
      </c>
      <c r="J10443" s="1" t="s">
        <v>70</v>
      </c>
      <c r="K10443" s="3" t="s">
        <v>42</v>
      </c>
      <c r="L10443" s="1" t="s">
        <v>70</v>
      </c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1"/>
      <c r="AA10443" s="1" t="s">
        <v>16</v>
      </c>
      <c r="AB10443" s="3" t="s">
        <v>12</v>
      </c>
      <c r="AC10443" s="23" t="s">
        <v>37803</v>
      </c>
      <c r="AD10443" s="23" t="s">
        <v>47222</v>
      </c>
      <c r="AE10443" t="s">
        <v>35410</v>
      </c>
    </row>
    <row r="10444" spans="1:31" ht="14.25" customHeight="1">
      <c r="A10444" s="1">
        <v>10443</v>
      </c>
      <c r="B10444" s="1" t="s">
        <v>10396</v>
      </c>
      <c r="C10444" s="22" t="s">
        <v>37778</v>
      </c>
      <c r="D10444" s="1" t="s">
        <v>36065</v>
      </c>
      <c r="E10444" s="1" t="s">
        <v>1577</v>
      </c>
      <c r="F10444" s="1" t="s">
        <v>27224</v>
      </c>
      <c r="G10444" s="14">
        <v>9190161401</v>
      </c>
      <c r="H10444" s="1" t="s">
        <v>20</v>
      </c>
      <c r="I10444" s="1" t="s">
        <v>62</v>
      </c>
      <c r="J10444" s="1" t="s">
        <v>70</v>
      </c>
      <c r="K10444" s="3" t="s">
        <v>27</v>
      </c>
      <c r="L10444" s="1" t="s">
        <v>70</v>
      </c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1"/>
      <c r="AA10444" s="1" t="s">
        <v>16</v>
      </c>
      <c r="AB10444" s="3" t="s">
        <v>12</v>
      </c>
      <c r="AC10444" s="23" t="s">
        <v>37803</v>
      </c>
      <c r="AD10444" s="23" t="s">
        <v>47223</v>
      </c>
      <c r="AE10444" t="s">
        <v>35394</v>
      </c>
    </row>
    <row r="10445" spans="1:31" ht="14.25" customHeight="1">
      <c r="A10445" s="1">
        <v>10444</v>
      </c>
      <c r="B10445" s="1" t="s">
        <v>10396</v>
      </c>
      <c r="C10445" s="22" t="s">
        <v>37778</v>
      </c>
      <c r="D10445" s="1" t="s">
        <v>36066</v>
      </c>
      <c r="E10445" s="1" t="s">
        <v>40</v>
      </c>
      <c r="F10445" s="1" t="s">
        <v>27242</v>
      </c>
      <c r="G10445" s="14">
        <v>91996046466</v>
      </c>
      <c r="H10445" s="1" t="s">
        <v>20</v>
      </c>
      <c r="I10445" s="1" t="s">
        <v>9</v>
      </c>
      <c r="J10445" s="1" t="s">
        <v>70</v>
      </c>
      <c r="K10445" s="3" t="s">
        <v>17</v>
      </c>
      <c r="L10445" s="1" t="s">
        <v>70</v>
      </c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1"/>
      <c r="AA10445" s="1" t="s">
        <v>16</v>
      </c>
      <c r="AB10445" s="3" t="s">
        <v>12</v>
      </c>
      <c r="AC10445" s="23" t="s">
        <v>37803</v>
      </c>
      <c r="AD10445" s="23" t="s">
        <v>46208</v>
      </c>
      <c r="AE10445" t="s">
        <v>35394</v>
      </c>
    </row>
    <row r="10446" spans="1:31" ht="14.25" customHeight="1">
      <c r="A10446" s="1">
        <v>10445</v>
      </c>
      <c r="B10446" s="9" t="s">
        <v>6</v>
      </c>
      <c r="C10446" s="1" t="s">
        <v>12888</v>
      </c>
      <c r="D10446" s="1" t="s">
        <v>12889</v>
      </c>
      <c r="E10446" s="1" t="s">
        <v>5725</v>
      </c>
      <c r="F10446" s="1" t="s">
        <v>32521</v>
      </c>
      <c r="G10446" s="14">
        <v>91960100004</v>
      </c>
      <c r="H10446" s="1" t="s">
        <v>8</v>
      </c>
      <c r="I10446" s="1" t="s">
        <v>9</v>
      </c>
      <c r="J10446" s="1" t="s">
        <v>70</v>
      </c>
      <c r="K10446" s="3" t="s">
        <v>17</v>
      </c>
      <c r="L10446" s="1" t="s">
        <v>70</v>
      </c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1"/>
      <c r="AA10446" s="1" t="s">
        <v>11</v>
      </c>
      <c r="AB10446" s="3" t="s">
        <v>538</v>
      </c>
      <c r="AC10446" s="23" t="s">
        <v>37803</v>
      </c>
      <c r="AD10446" s="23" t="s">
        <v>47224</v>
      </c>
      <c r="AE10446" t="s">
        <v>35409</v>
      </c>
    </row>
    <row r="10447" spans="1:31" ht="14.25" customHeight="1">
      <c r="A10447" s="1">
        <v>10446</v>
      </c>
      <c r="B10447" s="1" t="s">
        <v>10396</v>
      </c>
      <c r="C10447" s="22" t="s">
        <v>37778</v>
      </c>
      <c r="D10447" s="1" t="s">
        <v>36067</v>
      </c>
      <c r="E10447" s="1" t="s">
        <v>37239</v>
      </c>
      <c r="F10447" s="1" t="s">
        <v>12904</v>
      </c>
      <c r="G10447" s="14">
        <v>9144961040</v>
      </c>
      <c r="H10447" s="1" t="s">
        <v>20</v>
      </c>
      <c r="I10447" s="1" t="s">
        <v>37779</v>
      </c>
      <c r="J10447" s="1" t="s">
        <v>70</v>
      </c>
      <c r="K10447" s="3" t="s">
        <v>42</v>
      </c>
      <c r="L10447" s="1" t="s">
        <v>70</v>
      </c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1"/>
      <c r="AA10447" s="1" t="s">
        <v>16</v>
      </c>
      <c r="AB10447" s="3" t="s">
        <v>12</v>
      </c>
      <c r="AC10447" s="23" t="s">
        <v>37803</v>
      </c>
      <c r="AD10447" s="23" t="s">
        <v>47225</v>
      </c>
      <c r="AE10447" t="s">
        <v>35399</v>
      </c>
    </row>
    <row r="10448" spans="1:31" ht="14.25" customHeight="1">
      <c r="A10448" s="1">
        <v>10447</v>
      </c>
      <c r="B10448" s="1" t="s">
        <v>10396</v>
      </c>
      <c r="C10448" s="22" t="s">
        <v>37778</v>
      </c>
      <c r="D10448" s="1" t="s">
        <v>36068</v>
      </c>
      <c r="E10448" s="1" t="s">
        <v>40</v>
      </c>
      <c r="F10448" s="1" t="s">
        <v>12938</v>
      </c>
      <c r="G10448" s="14">
        <v>91964669696</v>
      </c>
      <c r="H10448" s="1" t="s">
        <v>8</v>
      </c>
      <c r="I10448" s="1" t="s">
        <v>37779</v>
      </c>
      <c r="J10448" s="1" t="s">
        <v>70</v>
      </c>
      <c r="K10448" s="3" t="s">
        <v>42</v>
      </c>
      <c r="L10448" s="1" t="s">
        <v>70</v>
      </c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1"/>
      <c r="AA10448" s="1" t="s">
        <v>16</v>
      </c>
      <c r="AB10448" s="3" t="s">
        <v>12</v>
      </c>
      <c r="AC10448" s="23" t="s">
        <v>37803</v>
      </c>
      <c r="AD10448" s="23" t="s">
        <v>47226</v>
      </c>
      <c r="AE10448" t="s">
        <v>35394</v>
      </c>
    </row>
    <row r="10449" spans="1:31" ht="14.25" customHeight="1">
      <c r="A10449" s="1">
        <v>10448</v>
      </c>
      <c r="B10449" s="1" t="s">
        <v>10396</v>
      </c>
      <c r="C10449" s="22" t="s">
        <v>37778</v>
      </c>
      <c r="D10449" s="1" t="s">
        <v>486</v>
      </c>
      <c r="E10449" s="1" t="s">
        <v>724</v>
      </c>
      <c r="F10449" s="1" t="s">
        <v>12943</v>
      </c>
      <c r="G10449" s="14">
        <v>919446404916</v>
      </c>
      <c r="H10449" s="1" t="s">
        <v>8</v>
      </c>
      <c r="I10449" s="1" t="s">
        <v>9</v>
      </c>
      <c r="J10449" s="1" t="s">
        <v>70</v>
      </c>
      <c r="K10449" s="3" t="s">
        <v>17</v>
      </c>
      <c r="L10449" s="1" t="s">
        <v>70</v>
      </c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1"/>
      <c r="AA10449" s="1" t="s">
        <v>11</v>
      </c>
      <c r="AB10449" s="3" t="s">
        <v>321</v>
      </c>
      <c r="AC10449" s="23" t="s">
        <v>37803</v>
      </c>
      <c r="AD10449" s="23" t="s">
        <v>47227</v>
      </c>
      <c r="AE10449" t="s">
        <v>35399</v>
      </c>
    </row>
    <row r="10450" spans="1:31" ht="14.25" customHeight="1">
      <c r="A10450" s="1">
        <v>10449</v>
      </c>
      <c r="B10450" s="1" t="s">
        <v>10396</v>
      </c>
      <c r="C10450" s="22" t="s">
        <v>37778</v>
      </c>
      <c r="D10450" s="1" t="s">
        <v>330</v>
      </c>
      <c r="E10450" s="1" t="s">
        <v>12953</v>
      </c>
      <c r="F10450" s="1" t="s">
        <v>12954</v>
      </c>
      <c r="G10450" s="14">
        <v>91944604414</v>
      </c>
      <c r="H10450" s="1" t="s">
        <v>20</v>
      </c>
      <c r="I10450" s="1" t="s">
        <v>9</v>
      </c>
      <c r="J10450" s="1" t="s">
        <v>70</v>
      </c>
      <c r="K10450" s="3" t="s">
        <v>42</v>
      </c>
      <c r="L10450" s="1" t="s">
        <v>70</v>
      </c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1"/>
      <c r="AA10450" s="1" t="s">
        <v>16</v>
      </c>
      <c r="AB10450" s="3" t="s">
        <v>12</v>
      </c>
      <c r="AC10450" s="23" t="s">
        <v>37803</v>
      </c>
      <c r="AD10450" s="23" t="s">
        <v>47228</v>
      </c>
      <c r="AE10450" t="s">
        <v>35409</v>
      </c>
    </row>
    <row r="10451" spans="1:31" ht="14.25" customHeight="1">
      <c r="A10451" s="1">
        <v>10450</v>
      </c>
      <c r="B10451" s="9" t="s">
        <v>6</v>
      </c>
      <c r="C10451" s="1" t="s">
        <v>12972</v>
      </c>
      <c r="D10451" s="1" t="s">
        <v>92</v>
      </c>
      <c r="E10451" s="1" t="s">
        <v>40</v>
      </c>
      <c r="F10451" s="1" t="s">
        <v>27300</v>
      </c>
      <c r="G10451" s="14">
        <v>919494164941</v>
      </c>
      <c r="H10451" s="1" t="s">
        <v>8</v>
      </c>
      <c r="I10451" s="1" t="s">
        <v>9</v>
      </c>
      <c r="J10451" s="1" t="s">
        <v>70</v>
      </c>
      <c r="K10451" s="3" t="s">
        <v>42</v>
      </c>
      <c r="L10451" s="1" t="s">
        <v>70</v>
      </c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1"/>
      <c r="AA10451" s="1" t="s">
        <v>16</v>
      </c>
      <c r="AB10451" s="3" t="s">
        <v>12</v>
      </c>
      <c r="AC10451" s="23" t="s">
        <v>37803</v>
      </c>
      <c r="AD10451" s="23" t="s">
        <v>47229</v>
      </c>
      <c r="AE10451" t="s">
        <v>35394</v>
      </c>
    </row>
    <row r="10452" spans="1:31" ht="14.25" customHeight="1">
      <c r="A10452" s="1">
        <v>10451</v>
      </c>
      <c r="B10452" s="1" t="s">
        <v>10396</v>
      </c>
      <c r="C10452" s="22" t="s">
        <v>37778</v>
      </c>
      <c r="D10452" s="1" t="s">
        <v>3722</v>
      </c>
      <c r="E10452" s="1" t="s">
        <v>29</v>
      </c>
      <c r="F10452" s="1" t="s">
        <v>32537</v>
      </c>
      <c r="G10452" s="14">
        <v>91944600444</v>
      </c>
      <c r="H10452" s="1" t="s">
        <v>20</v>
      </c>
      <c r="I10452" s="1" t="s">
        <v>62</v>
      </c>
      <c r="J10452" s="1" t="s">
        <v>70</v>
      </c>
      <c r="K10452" s="3" t="s">
        <v>17</v>
      </c>
      <c r="L10452" s="1" t="s">
        <v>70</v>
      </c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1"/>
      <c r="AA10452" s="1" t="s">
        <v>11</v>
      </c>
      <c r="AB10452" s="3" t="s">
        <v>321</v>
      </c>
      <c r="AC10452" s="23" t="s">
        <v>37803</v>
      </c>
      <c r="AD10452" s="23" t="s">
        <v>47230</v>
      </c>
      <c r="AE10452" t="s">
        <v>35409</v>
      </c>
    </row>
    <row r="10453" spans="1:31" ht="14.25" customHeight="1">
      <c r="A10453" s="1">
        <v>10452</v>
      </c>
      <c r="B10453" s="9" t="s">
        <v>6</v>
      </c>
      <c r="C10453" s="1" t="s">
        <v>12981</v>
      </c>
      <c r="D10453" s="1" t="s">
        <v>791</v>
      </c>
      <c r="E10453" s="1" t="s">
        <v>328</v>
      </c>
      <c r="F10453" s="1" t="s">
        <v>34632</v>
      </c>
      <c r="G10453" s="14">
        <v>9191616</v>
      </c>
      <c r="H10453" s="1" t="s">
        <v>20</v>
      </c>
      <c r="I10453" s="1" t="s">
        <v>41</v>
      </c>
      <c r="J10453" s="1" t="s">
        <v>70</v>
      </c>
      <c r="K10453" s="3" t="s">
        <v>42</v>
      </c>
      <c r="L10453" s="1" t="s">
        <v>70</v>
      </c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1"/>
      <c r="AA10453" s="1" t="s">
        <v>16</v>
      </c>
      <c r="AB10453" s="3" t="s">
        <v>12</v>
      </c>
      <c r="AC10453" s="23" t="s">
        <v>37803</v>
      </c>
      <c r="AD10453" s="23" t="s">
        <v>47231</v>
      </c>
      <c r="AE10453" t="s">
        <v>35410</v>
      </c>
    </row>
    <row r="10454" spans="1:31" ht="14.25" customHeight="1">
      <c r="A10454" s="1">
        <v>10453</v>
      </c>
      <c r="B10454" s="1" t="s">
        <v>10396</v>
      </c>
      <c r="C10454" s="22" t="s">
        <v>37778</v>
      </c>
      <c r="D10454" s="1" t="s">
        <v>35785</v>
      </c>
      <c r="E10454" s="1" t="s">
        <v>37240</v>
      </c>
      <c r="F10454" s="1" t="s">
        <v>34633</v>
      </c>
      <c r="G10454" s="14">
        <v>919601444400</v>
      </c>
      <c r="H10454" s="1" t="s">
        <v>20</v>
      </c>
      <c r="I10454" s="1" t="s">
        <v>9</v>
      </c>
      <c r="J10454" s="1" t="s">
        <v>70</v>
      </c>
      <c r="K10454" s="3" t="s">
        <v>17</v>
      </c>
      <c r="L10454" s="1" t="s">
        <v>70</v>
      </c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1"/>
      <c r="AA10454" s="1" t="s">
        <v>11</v>
      </c>
      <c r="AB10454" s="3" t="s">
        <v>56</v>
      </c>
      <c r="AC10454" s="23" t="s">
        <v>37803</v>
      </c>
      <c r="AD10454" s="23" t="s">
        <v>47232</v>
      </c>
      <c r="AE10454" t="s">
        <v>35394</v>
      </c>
    </row>
    <row r="10455" spans="1:31" ht="14.25" customHeight="1">
      <c r="A10455" s="1">
        <v>10454</v>
      </c>
      <c r="B10455" s="1" t="s">
        <v>10396</v>
      </c>
      <c r="C10455" s="22" t="s">
        <v>37778</v>
      </c>
      <c r="D10455" s="1" t="s">
        <v>636</v>
      </c>
      <c r="E10455" s="1" t="s">
        <v>40</v>
      </c>
      <c r="F10455" s="1" t="s">
        <v>27309</v>
      </c>
      <c r="G10455" s="14">
        <v>914144644410</v>
      </c>
      <c r="H10455" s="1" t="s">
        <v>20</v>
      </c>
      <c r="I10455" s="1" t="s">
        <v>37779</v>
      </c>
      <c r="J10455" s="1" t="s">
        <v>70</v>
      </c>
      <c r="K10455" s="3" t="s">
        <v>42</v>
      </c>
      <c r="L10455" s="1" t="s">
        <v>70</v>
      </c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1"/>
      <c r="AA10455" s="1" t="s">
        <v>16</v>
      </c>
      <c r="AB10455" s="3" t="s">
        <v>12</v>
      </c>
      <c r="AC10455" s="23" t="s">
        <v>37803</v>
      </c>
      <c r="AD10455" s="23" t="s">
        <v>47233</v>
      </c>
      <c r="AE10455" t="s">
        <v>35399</v>
      </c>
    </row>
    <row r="10456" spans="1:31" ht="14.25" customHeight="1">
      <c r="A10456" s="1">
        <v>10455</v>
      </c>
      <c r="B10456" s="1" t="s">
        <v>10396</v>
      </c>
      <c r="C10456" s="22" t="s">
        <v>37778</v>
      </c>
      <c r="D10456" s="1" t="s">
        <v>486</v>
      </c>
      <c r="E10456" s="1" t="s">
        <v>93</v>
      </c>
      <c r="F10456" s="1" t="s">
        <v>27311</v>
      </c>
      <c r="G10456" s="14">
        <v>9199461944</v>
      </c>
      <c r="H10456" s="1" t="s">
        <v>8</v>
      </c>
      <c r="I10456" s="1" t="s">
        <v>9</v>
      </c>
      <c r="J10456" s="1" t="s">
        <v>70</v>
      </c>
      <c r="K10456" s="3" t="s">
        <v>42</v>
      </c>
      <c r="L10456" s="1" t="s">
        <v>70</v>
      </c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1"/>
      <c r="AA10456" s="1" t="s">
        <v>16</v>
      </c>
      <c r="AB10456" s="3" t="s">
        <v>12</v>
      </c>
      <c r="AC10456" s="23" t="s">
        <v>37803</v>
      </c>
      <c r="AD10456" s="23" t="s">
        <v>43574</v>
      </c>
      <c r="AE10456" t="s">
        <v>35409</v>
      </c>
    </row>
    <row r="10457" spans="1:31" ht="14.25" customHeight="1">
      <c r="A10457" s="1">
        <v>10456</v>
      </c>
      <c r="B10457" s="9" t="s">
        <v>6</v>
      </c>
      <c r="C10457" s="1" t="s">
        <v>13012</v>
      </c>
      <c r="D10457" s="1" t="s">
        <v>463</v>
      </c>
      <c r="E10457" s="1" t="s">
        <v>774</v>
      </c>
      <c r="F10457" s="1" t="s">
        <v>32544</v>
      </c>
      <c r="G10457" s="14">
        <v>91904141004</v>
      </c>
      <c r="H10457" s="1" t="s">
        <v>15</v>
      </c>
      <c r="I10457" s="1" t="s">
        <v>9</v>
      </c>
      <c r="J10457" s="1" t="s">
        <v>70</v>
      </c>
      <c r="K10457" s="3" t="s">
        <v>17</v>
      </c>
      <c r="L10457" s="1" t="s">
        <v>70</v>
      </c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1"/>
      <c r="AA10457" s="1" t="s">
        <v>11</v>
      </c>
      <c r="AB10457" s="3" t="s">
        <v>990</v>
      </c>
      <c r="AC10457" s="23" t="s">
        <v>37803</v>
      </c>
      <c r="AD10457" s="23" t="s">
        <v>47234</v>
      </c>
      <c r="AE10457" t="s">
        <v>35394</v>
      </c>
    </row>
    <row r="10458" spans="1:31" ht="14.25" customHeight="1">
      <c r="A10458" s="1">
        <v>10457</v>
      </c>
      <c r="B10458" s="1" t="s">
        <v>10396</v>
      </c>
      <c r="C10458" s="22" t="s">
        <v>37778</v>
      </c>
      <c r="D10458" s="1" t="s">
        <v>1015</v>
      </c>
      <c r="E10458" s="1" t="s">
        <v>19</v>
      </c>
      <c r="F10458" s="1" t="s">
        <v>13024</v>
      </c>
      <c r="G10458" s="14">
        <v>91994114466</v>
      </c>
      <c r="H10458" s="1" t="s">
        <v>20</v>
      </c>
      <c r="I10458" s="1" t="s">
        <v>41</v>
      </c>
      <c r="J10458" s="1" t="s">
        <v>70</v>
      </c>
      <c r="K10458" s="3" t="s">
        <v>42</v>
      </c>
      <c r="L10458" s="1" t="s">
        <v>70</v>
      </c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1"/>
      <c r="AA10458" s="1" t="s">
        <v>16</v>
      </c>
      <c r="AB10458" s="3" t="s">
        <v>12</v>
      </c>
      <c r="AC10458" s="23" t="s">
        <v>37803</v>
      </c>
      <c r="AD10458" s="23" t="s">
        <v>47235</v>
      </c>
      <c r="AE10458" t="s">
        <v>35394</v>
      </c>
    </row>
    <row r="10459" spans="1:31" ht="14.25" customHeight="1">
      <c r="A10459" s="1">
        <v>10458</v>
      </c>
      <c r="B10459" s="1" t="s">
        <v>10396</v>
      </c>
      <c r="C10459" s="22" t="s">
        <v>37778</v>
      </c>
      <c r="D10459" s="1" t="s">
        <v>830</v>
      </c>
      <c r="E10459" s="1" t="s">
        <v>3072</v>
      </c>
      <c r="F10459" s="1" t="s">
        <v>34644</v>
      </c>
      <c r="G10459" s="14">
        <v>919496016</v>
      </c>
      <c r="H10459" s="1" t="s">
        <v>20</v>
      </c>
      <c r="I10459" s="1" t="s">
        <v>41</v>
      </c>
      <c r="J10459" s="1" t="s">
        <v>70</v>
      </c>
      <c r="K10459" s="3" t="s">
        <v>42</v>
      </c>
      <c r="L10459" s="1" t="s">
        <v>70</v>
      </c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1"/>
      <c r="AA10459" s="1" t="s">
        <v>16</v>
      </c>
      <c r="AB10459" s="3" t="s">
        <v>12</v>
      </c>
      <c r="AC10459" s="23" t="s">
        <v>37803</v>
      </c>
      <c r="AD10459" s="23" t="s">
        <v>47236</v>
      </c>
      <c r="AE10459" t="s">
        <v>35394</v>
      </c>
    </row>
    <row r="10460" spans="1:31" ht="14.25" customHeight="1">
      <c r="A10460" s="1">
        <v>10459</v>
      </c>
      <c r="B10460" s="1" t="s">
        <v>10396</v>
      </c>
      <c r="C10460" s="22" t="s">
        <v>37778</v>
      </c>
      <c r="D10460" s="1" t="s">
        <v>1025</v>
      </c>
      <c r="E10460" s="1" t="s">
        <v>506</v>
      </c>
      <c r="F10460" s="1" t="s">
        <v>27352</v>
      </c>
      <c r="G10460" s="14">
        <v>919444046640</v>
      </c>
      <c r="H10460" s="1" t="s">
        <v>20</v>
      </c>
      <c r="I10460" s="1" t="s">
        <v>62</v>
      </c>
      <c r="J10460" s="1" t="s">
        <v>70</v>
      </c>
      <c r="K10460" s="3" t="s">
        <v>17</v>
      </c>
      <c r="L10460" s="1" t="s">
        <v>70</v>
      </c>
      <c r="M10460" s="4" t="s">
        <v>42</v>
      </c>
      <c r="N10460" s="3" t="s">
        <v>70</v>
      </c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1"/>
      <c r="AA10460" s="1" t="s">
        <v>16</v>
      </c>
      <c r="AB10460" s="3" t="s">
        <v>12</v>
      </c>
      <c r="AC10460" s="23" t="s">
        <v>37803</v>
      </c>
      <c r="AD10460" s="23" t="s">
        <v>47237</v>
      </c>
      <c r="AE10460" t="s">
        <v>35394</v>
      </c>
    </row>
    <row r="10461" spans="1:31" ht="14.25" customHeight="1">
      <c r="A10461" s="1">
        <v>10460</v>
      </c>
      <c r="B10461" s="1" t="s">
        <v>10396</v>
      </c>
      <c r="C10461" s="22" t="s">
        <v>37778</v>
      </c>
      <c r="D10461" s="1" t="s">
        <v>1010</v>
      </c>
      <c r="E10461" s="1" t="s">
        <v>495</v>
      </c>
      <c r="F10461" s="1" t="s">
        <v>34646</v>
      </c>
      <c r="G10461" s="14">
        <v>919446414049</v>
      </c>
      <c r="H10461" s="1" t="s">
        <v>20</v>
      </c>
      <c r="I10461" s="1" t="s">
        <v>41</v>
      </c>
      <c r="J10461" s="1" t="s">
        <v>70</v>
      </c>
      <c r="K10461" s="3" t="s">
        <v>42</v>
      </c>
      <c r="L10461" s="1" t="s">
        <v>70</v>
      </c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1"/>
      <c r="AA10461" s="1" t="s">
        <v>16</v>
      </c>
      <c r="AB10461" s="3" t="s">
        <v>12</v>
      </c>
      <c r="AC10461" s="23" t="s">
        <v>37803</v>
      </c>
      <c r="AD10461" s="23" t="s">
        <v>47238</v>
      </c>
      <c r="AE10461" t="s">
        <v>35399</v>
      </c>
    </row>
    <row r="10462" spans="1:31" ht="14.25" customHeight="1">
      <c r="A10462" s="1">
        <v>10461</v>
      </c>
      <c r="B10462" s="1" t="s">
        <v>10396</v>
      </c>
      <c r="C10462" s="22" t="s">
        <v>37778</v>
      </c>
      <c r="D10462" s="1" t="s">
        <v>1332</v>
      </c>
      <c r="E10462" s="1" t="s">
        <v>84</v>
      </c>
      <c r="F10462" s="1" t="s">
        <v>27358</v>
      </c>
      <c r="G10462" s="14">
        <v>91494004919</v>
      </c>
      <c r="H10462" s="1" t="s">
        <v>8</v>
      </c>
      <c r="I10462" s="1" t="s">
        <v>62</v>
      </c>
      <c r="J10462" s="1" t="s">
        <v>70</v>
      </c>
      <c r="K10462" s="3" t="s">
        <v>17</v>
      </c>
      <c r="L10462" s="1" t="s">
        <v>70</v>
      </c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1"/>
      <c r="AA10462" s="1" t="s">
        <v>11</v>
      </c>
      <c r="AB10462" s="3" t="s">
        <v>13</v>
      </c>
      <c r="AC10462" s="23" t="s">
        <v>37803</v>
      </c>
      <c r="AD10462" s="23" t="s">
        <v>47239</v>
      </c>
      <c r="AE10462" t="s">
        <v>35394</v>
      </c>
    </row>
    <row r="10463" spans="1:31" ht="14.25" customHeight="1">
      <c r="A10463" s="1">
        <v>10462</v>
      </c>
      <c r="B10463" s="1" t="s">
        <v>10396</v>
      </c>
      <c r="C10463" s="22" t="s">
        <v>37778</v>
      </c>
      <c r="D10463" s="1" t="s">
        <v>36069</v>
      </c>
      <c r="E10463" s="1" t="s">
        <v>5657</v>
      </c>
      <c r="F10463" s="1" t="s">
        <v>13060</v>
      </c>
      <c r="G10463" s="14">
        <v>914494644444</v>
      </c>
      <c r="H10463" s="1" t="s">
        <v>20</v>
      </c>
      <c r="I10463" s="1" t="s">
        <v>41</v>
      </c>
      <c r="J10463" s="1" t="s">
        <v>70</v>
      </c>
      <c r="K10463" s="3" t="s">
        <v>17</v>
      </c>
      <c r="L10463" s="1" t="s">
        <v>70</v>
      </c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1"/>
      <c r="AA10463" s="1" t="s">
        <v>11</v>
      </c>
      <c r="AB10463" s="3" t="s">
        <v>56</v>
      </c>
      <c r="AC10463" s="23" t="s">
        <v>37803</v>
      </c>
      <c r="AD10463" s="23" t="s">
        <v>47240</v>
      </c>
      <c r="AE10463" t="s">
        <v>35399</v>
      </c>
    </row>
    <row r="10464" spans="1:31" ht="14.25" customHeight="1">
      <c r="A10464" s="1">
        <v>10463</v>
      </c>
      <c r="B10464" s="1" t="s">
        <v>10396</v>
      </c>
      <c r="C10464" s="1" t="s">
        <v>13092</v>
      </c>
      <c r="D10464" s="1" t="s">
        <v>13093</v>
      </c>
      <c r="E10464" s="1" t="s">
        <v>40</v>
      </c>
      <c r="F10464" s="1" t="s">
        <v>27388</v>
      </c>
      <c r="G10464" s="14">
        <v>919909664944</v>
      </c>
      <c r="H10464" s="1" t="s">
        <v>20</v>
      </c>
      <c r="I10464" s="1" t="s">
        <v>9</v>
      </c>
      <c r="J10464" s="1" t="s">
        <v>70</v>
      </c>
      <c r="K10464" s="3" t="s">
        <v>27</v>
      </c>
      <c r="L10464" s="1" t="s">
        <v>70</v>
      </c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1"/>
      <c r="AA10464" s="1" t="s">
        <v>16</v>
      </c>
      <c r="AB10464" s="3" t="s">
        <v>12</v>
      </c>
      <c r="AC10464" s="23" t="s">
        <v>37803</v>
      </c>
      <c r="AD10464" s="23" t="s">
        <v>47241</v>
      </c>
      <c r="AE10464" t="s">
        <v>35410</v>
      </c>
    </row>
    <row r="10465" spans="1:31" ht="14.25" customHeight="1">
      <c r="A10465" s="1">
        <v>10464</v>
      </c>
      <c r="B10465" s="9" t="s">
        <v>6</v>
      </c>
      <c r="C10465" s="1" t="s">
        <v>13096</v>
      </c>
      <c r="D10465" s="1" t="s">
        <v>5455</v>
      </c>
      <c r="E10465" s="1" t="s">
        <v>487</v>
      </c>
      <c r="F10465" s="1" t="s">
        <v>27390</v>
      </c>
      <c r="G10465" s="14">
        <v>91910416644</v>
      </c>
      <c r="H10465" s="1" t="s">
        <v>20</v>
      </c>
      <c r="I10465" s="1" t="s">
        <v>41</v>
      </c>
      <c r="J10465" s="1" t="s">
        <v>70</v>
      </c>
      <c r="K10465" s="3" t="s">
        <v>178</v>
      </c>
      <c r="L10465" s="1" t="s">
        <v>70</v>
      </c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1"/>
      <c r="AA10465" s="1" t="s">
        <v>16</v>
      </c>
      <c r="AB10465" s="3" t="s">
        <v>12</v>
      </c>
      <c r="AC10465" s="23" t="s">
        <v>37803</v>
      </c>
      <c r="AD10465" s="23" t="s">
        <v>47242</v>
      </c>
      <c r="AE10465" t="s">
        <v>35409</v>
      </c>
    </row>
    <row r="10466" spans="1:31" ht="14.25" customHeight="1">
      <c r="A10466" s="1">
        <v>10465</v>
      </c>
      <c r="B10466" s="1" t="s">
        <v>10396</v>
      </c>
      <c r="C10466" s="22" t="s">
        <v>37778</v>
      </c>
      <c r="D10466" s="1" t="s">
        <v>12899</v>
      </c>
      <c r="E10466" s="1" t="s">
        <v>7162</v>
      </c>
      <c r="F10466" s="1" t="s">
        <v>27409</v>
      </c>
      <c r="G10466" s="14">
        <v>9160044664</v>
      </c>
      <c r="H10466" s="1" t="s">
        <v>8</v>
      </c>
      <c r="I10466" s="1" t="s">
        <v>62</v>
      </c>
      <c r="J10466" s="1" t="s">
        <v>70</v>
      </c>
      <c r="K10466" s="3" t="s">
        <v>42</v>
      </c>
      <c r="L10466" s="1" t="s">
        <v>70</v>
      </c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1"/>
      <c r="AA10466" s="1" t="s">
        <v>16</v>
      </c>
      <c r="AB10466" s="3" t="s">
        <v>12</v>
      </c>
      <c r="AC10466" s="23" t="s">
        <v>37803</v>
      </c>
      <c r="AD10466" s="23" t="s">
        <v>47243</v>
      </c>
      <c r="AE10466" t="s">
        <v>35399</v>
      </c>
    </row>
    <row r="10467" spans="1:31" ht="14.25" customHeight="1">
      <c r="A10467" s="1">
        <v>10466</v>
      </c>
      <c r="B10467" s="9" t="s">
        <v>6</v>
      </c>
      <c r="C10467" s="1" t="s">
        <v>13137</v>
      </c>
      <c r="D10467" s="1" t="s">
        <v>1010</v>
      </c>
      <c r="E10467" s="1" t="s">
        <v>255</v>
      </c>
      <c r="F10467" s="1" t="s">
        <v>34654</v>
      </c>
      <c r="G10467" s="14">
        <v>919194404949</v>
      </c>
      <c r="H10467" s="1" t="s">
        <v>8</v>
      </c>
      <c r="I10467" s="1" t="s">
        <v>9</v>
      </c>
      <c r="J10467" s="1" t="s">
        <v>70</v>
      </c>
      <c r="K10467" s="3" t="s">
        <v>17</v>
      </c>
      <c r="L10467" s="1" t="s">
        <v>70</v>
      </c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1"/>
      <c r="AA10467" s="1" t="s">
        <v>11</v>
      </c>
      <c r="AB10467" s="3" t="s">
        <v>538</v>
      </c>
      <c r="AC10467" s="23" t="s">
        <v>37803</v>
      </c>
      <c r="AD10467" s="23" t="s">
        <v>45554</v>
      </c>
      <c r="AE10467" t="s">
        <v>35410</v>
      </c>
    </row>
    <row r="10468" spans="1:31" ht="14.25" customHeight="1">
      <c r="A10468" s="1">
        <v>10467</v>
      </c>
      <c r="B10468" s="9" t="s">
        <v>6</v>
      </c>
      <c r="C10468" s="1" t="s">
        <v>13141</v>
      </c>
      <c r="D10468" s="1" t="s">
        <v>14292</v>
      </c>
      <c r="E10468" s="1" t="s">
        <v>19</v>
      </c>
      <c r="F10468" s="1" t="s">
        <v>32564</v>
      </c>
      <c r="G10468" s="14">
        <v>919446044449</v>
      </c>
      <c r="H10468" s="1" t="s">
        <v>8</v>
      </c>
      <c r="I10468" s="1" t="s">
        <v>9</v>
      </c>
      <c r="J10468" s="1" t="s">
        <v>70</v>
      </c>
      <c r="K10468" s="3" t="s">
        <v>42</v>
      </c>
      <c r="L10468" s="1" t="s">
        <v>70</v>
      </c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1"/>
      <c r="AA10468" s="1" t="s">
        <v>16</v>
      </c>
      <c r="AB10468" s="3" t="s">
        <v>12</v>
      </c>
      <c r="AC10468" s="23" t="s">
        <v>37803</v>
      </c>
      <c r="AD10468" s="23" t="s">
        <v>47244</v>
      </c>
      <c r="AE10468" t="s">
        <v>35399</v>
      </c>
    </row>
    <row r="10469" spans="1:31" ht="14.25" customHeight="1">
      <c r="A10469" s="1">
        <v>10468</v>
      </c>
      <c r="B10469" s="9" t="s">
        <v>6</v>
      </c>
      <c r="C10469" s="1" t="s">
        <v>13147</v>
      </c>
      <c r="D10469" s="1" t="s">
        <v>841</v>
      </c>
      <c r="E10469" s="1" t="s">
        <v>13148</v>
      </c>
      <c r="F10469" s="1" t="s">
        <v>27422</v>
      </c>
      <c r="G10469" s="14">
        <v>9101641449</v>
      </c>
      <c r="H10469" s="1" t="s">
        <v>20</v>
      </c>
      <c r="I10469" s="1" t="s">
        <v>41</v>
      </c>
      <c r="J10469" s="1" t="s">
        <v>70</v>
      </c>
      <c r="K10469" s="3" t="s">
        <v>42</v>
      </c>
      <c r="L10469" s="1" t="s">
        <v>70</v>
      </c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1"/>
      <c r="AA10469" s="1" t="s">
        <v>16</v>
      </c>
      <c r="AB10469" s="3" t="s">
        <v>12</v>
      </c>
      <c r="AC10469" s="23" t="s">
        <v>37803</v>
      </c>
      <c r="AD10469" s="23" t="s">
        <v>47245</v>
      </c>
      <c r="AE10469" t="s">
        <v>35399</v>
      </c>
    </row>
    <row r="10470" spans="1:31" ht="14.25" customHeight="1">
      <c r="A10470" s="1">
        <v>10469</v>
      </c>
      <c r="B10470" s="9" t="s">
        <v>6</v>
      </c>
      <c r="C10470" s="1" t="s">
        <v>13164</v>
      </c>
      <c r="D10470" s="1" t="s">
        <v>1250</v>
      </c>
      <c r="E10470" s="1" t="s">
        <v>9724</v>
      </c>
      <c r="F10470" s="1" t="s">
        <v>27427</v>
      </c>
      <c r="G10470" s="14">
        <v>919969944</v>
      </c>
      <c r="H10470" s="1" t="s">
        <v>8</v>
      </c>
      <c r="I10470" s="1" t="s">
        <v>9</v>
      </c>
      <c r="J10470" s="1" t="s">
        <v>70</v>
      </c>
      <c r="K10470" s="3" t="s">
        <v>17</v>
      </c>
      <c r="L10470" s="1" t="s">
        <v>70</v>
      </c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1"/>
      <c r="AA10470" s="1" t="s">
        <v>11</v>
      </c>
      <c r="AB10470" s="3" t="s">
        <v>538</v>
      </c>
      <c r="AC10470" s="23" t="s">
        <v>37803</v>
      </c>
      <c r="AD10470" s="23" t="s">
        <v>47246</v>
      </c>
      <c r="AE10470" t="s">
        <v>35409</v>
      </c>
    </row>
    <row r="10471" spans="1:31" ht="14.25" customHeight="1">
      <c r="A10471" s="1">
        <v>10470</v>
      </c>
      <c r="B10471" s="9" t="s">
        <v>6</v>
      </c>
      <c r="C10471" s="1" t="s">
        <v>13166</v>
      </c>
      <c r="D10471" s="1" t="s">
        <v>13167</v>
      </c>
      <c r="E10471" s="1" t="s">
        <v>1225</v>
      </c>
      <c r="F10471" s="1" t="s">
        <v>32568</v>
      </c>
      <c r="G10471" s="14">
        <v>916964649464</v>
      </c>
      <c r="H10471" s="1" t="s">
        <v>15</v>
      </c>
      <c r="I10471" s="1" t="s">
        <v>9</v>
      </c>
      <c r="J10471" s="1" t="s">
        <v>70</v>
      </c>
      <c r="K10471" s="3" t="s">
        <v>42</v>
      </c>
      <c r="L10471" s="1" t="s">
        <v>70</v>
      </c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1"/>
      <c r="AA10471" s="1" t="s">
        <v>16</v>
      </c>
      <c r="AB10471" s="3" t="s">
        <v>12</v>
      </c>
      <c r="AC10471" s="23" t="s">
        <v>37803</v>
      </c>
      <c r="AD10471" s="23" t="s">
        <v>47247</v>
      </c>
      <c r="AE10471" t="s">
        <v>35394</v>
      </c>
    </row>
    <row r="10472" spans="1:31" ht="14.25" customHeight="1">
      <c r="A10472" s="1">
        <v>10471</v>
      </c>
      <c r="B10472" s="9" t="s">
        <v>6</v>
      </c>
      <c r="C10472" s="1" t="s">
        <v>13170</v>
      </c>
      <c r="D10472" s="1" t="s">
        <v>1636</v>
      </c>
      <c r="E10472" s="1" t="s">
        <v>13171</v>
      </c>
      <c r="F10472" s="1" t="s">
        <v>34657</v>
      </c>
      <c r="G10472" s="14">
        <v>91996094406</v>
      </c>
      <c r="H10472" s="1" t="s">
        <v>15</v>
      </c>
      <c r="I10472" s="1" t="s">
        <v>9</v>
      </c>
      <c r="J10472" s="1" t="s">
        <v>70</v>
      </c>
      <c r="K10472" s="3" t="s">
        <v>17</v>
      </c>
      <c r="L10472" s="1" t="s">
        <v>70</v>
      </c>
      <c r="M10472" s="4" t="s">
        <v>42</v>
      </c>
      <c r="N10472" s="3" t="s">
        <v>70</v>
      </c>
      <c r="O10472" s="3" t="s">
        <v>27</v>
      </c>
      <c r="P10472" s="3" t="s">
        <v>70</v>
      </c>
      <c r="Q10472" s="3" t="s">
        <v>47344</v>
      </c>
      <c r="R10472" s="3" t="s">
        <v>70</v>
      </c>
      <c r="S10472" s="3" t="s">
        <v>178</v>
      </c>
      <c r="T10472" s="3" t="s">
        <v>70</v>
      </c>
      <c r="U10472" s="3" t="s">
        <v>171</v>
      </c>
      <c r="V10472" s="3" t="s">
        <v>70</v>
      </c>
      <c r="W10472" s="3"/>
      <c r="X10472" s="3"/>
      <c r="Y10472" s="3"/>
      <c r="Z10472" s="1"/>
      <c r="AA10472" s="1" t="s">
        <v>16</v>
      </c>
      <c r="AB10472" s="3" t="s">
        <v>12</v>
      </c>
      <c r="AC10472" s="23" t="s">
        <v>37803</v>
      </c>
      <c r="AD10472" s="23" t="s">
        <v>47248</v>
      </c>
      <c r="AE10472" t="s">
        <v>35399</v>
      </c>
    </row>
    <row r="10473" spans="1:31" ht="14.25" customHeight="1">
      <c r="A10473" s="1">
        <v>10472</v>
      </c>
      <c r="B10473" s="9" t="s">
        <v>6</v>
      </c>
      <c r="C10473" s="1" t="s">
        <v>13176</v>
      </c>
      <c r="D10473" s="1" t="s">
        <v>11330</v>
      </c>
      <c r="E10473" s="1" t="s">
        <v>8224</v>
      </c>
      <c r="F10473" s="1" t="s">
        <v>34659</v>
      </c>
      <c r="G10473" s="14">
        <v>91994444444</v>
      </c>
      <c r="H10473" s="1" t="s">
        <v>8</v>
      </c>
      <c r="I10473" s="1" t="s">
        <v>62</v>
      </c>
      <c r="J10473" s="1" t="s">
        <v>70</v>
      </c>
      <c r="K10473" s="3" t="s">
        <v>17</v>
      </c>
      <c r="L10473" s="1" t="s">
        <v>70</v>
      </c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1"/>
      <c r="AA10473" s="1" t="s">
        <v>16</v>
      </c>
      <c r="AB10473" s="3" t="s">
        <v>12</v>
      </c>
      <c r="AC10473" s="23" t="s">
        <v>37803</v>
      </c>
      <c r="AD10473" s="23" t="s">
        <v>47249</v>
      </c>
      <c r="AE10473" t="s">
        <v>35410</v>
      </c>
    </row>
    <row r="10474" spans="1:31" ht="14.25" customHeight="1">
      <c r="A10474" s="1">
        <v>10473</v>
      </c>
      <c r="B10474" s="9" t="s">
        <v>6</v>
      </c>
      <c r="C10474" s="1" t="s">
        <v>13177</v>
      </c>
      <c r="D10474" s="1" t="s">
        <v>13156</v>
      </c>
      <c r="E10474" s="1" t="s">
        <v>13178</v>
      </c>
      <c r="F10474" s="1" t="s">
        <v>27431</v>
      </c>
      <c r="G10474" s="14">
        <v>919104441444</v>
      </c>
      <c r="H10474" s="1" t="s">
        <v>15</v>
      </c>
      <c r="I10474" s="1" t="s">
        <v>9</v>
      </c>
      <c r="J10474" s="1" t="s">
        <v>70</v>
      </c>
      <c r="K10474" s="3" t="s">
        <v>42</v>
      </c>
      <c r="L10474" s="1" t="s">
        <v>70</v>
      </c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1"/>
      <c r="AA10474" s="1" t="s">
        <v>16</v>
      </c>
      <c r="AB10474" s="3" t="s">
        <v>12</v>
      </c>
      <c r="AC10474" s="23" t="s">
        <v>37803</v>
      </c>
      <c r="AD10474" s="23" t="s">
        <v>47250</v>
      </c>
      <c r="AE10474" t="s">
        <v>35409</v>
      </c>
    </row>
    <row r="10475" spans="1:31" ht="14.25" customHeight="1">
      <c r="A10475" s="1">
        <v>10474</v>
      </c>
      <c r="B10475" s="9" t="s">
        <v>6</v>
      </c>
      <c r="C10475" s="1" t="s">
        <v>13179</v>
      </c>
      <c r="D10475" s="1" t="s">
        <v>52</v>
      </c>
      <c r="E10475" s="1" t="s">
        <v>5667</v>
      </c>
      <c r="F10475" s="1" t="s">
        <v>27432</v>
      </c>
      <c r="G10475" s="14">
        <v>91999440690</v>
      </c>
      <c r="H10475" s="1" t="s">
        <v>15</v>
      </c>
      <c r="I10475" s="1" t="s">
        <v>62</v>
      </c>
      <c r="J10475" s="1" t="s">
        <v>70</v>
      </c>
      <c r="K10475" s="3" t="s">
        <v>17</v>
      </c>
      <c r="L10475" s="1" t="s">
        <v>70</v>
      </c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1"/>
      <c r="AA10475" s="1" t="s">
        <v>11</v>
      </c>
      <c r="AB10475" s="3" t="s">
        <v>56</v>
      </c>
      <c r="AC10475" s="23" t="s">
        <v>37803</v>
      </c>
      <c r="AD10475" s="23" t="s">
        <v>47251</v>
      </c>
      <c r="AE10475" t="s">
        <v>35410</v>
      </c>
    </row>
    <row r="10476" spans="1:31" ht="14.25" customHeight="1">
      <c r="A10476" s="1">
        <v>10475</v>
      </c>
      <c r="B10476" s="9" t="s">
        <v>6</v>
      </c>
      <c r="C10476" s="1" t="s">
        <v>13213</v>
      </c>
      <c r="D10476" s="1" t="s">
        <v>11014</v>
      </c>
      <c r="E10476" s="1" t="s">
        <v>13226</v>
      </c>
      <c r="F10476" s="1" t="s">
        <v>27448</v>
      </c>
      <c r="G10476" s="14">
        <v>919446096994</v>
      </c>
      <c r="H10476" s="1" t="s">
        <v>132</v>
      </c>
      <c r="I10476" s="1" t="s">
        <v>9</v>
      </c>
      <c r="J10476" s="1" t="s">
        <v>70</v>
      </c>
      <c r="K10476" s="3" t="s">
        <v>171</v>
      </c>
      <c r="L10476" s="1" t="s">
        <v>70</v>
      </c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1"/>
      <c r="AA10476" s="1" t="s">
        <v>16</v>
      </c>
      <c r="AB10476" s="3" t="s">
        <v>12</v>
      </c>
      <c r="AC10476" s="23" t="s">
        <v>37803</v>
      </c>
      <c r="AD10476" s="23" t="s">
        <v>47252</v>
      </c>
      <c r="AE10476" t="s">
        <v>35410</v>
      </c>
    </row>
    <row r="10477" spans="1:31" ht="14.25" customHeight="1">
      <c r="A10477" s="1">
        <v>10476</v>
      </c>
      <c r="B10477" s="1" t="s">
        <v>10396</v>
      </c>
      <c r="C10477" s="22" t="s">
        <v>37778</v>
      </c>
      <c r="D10477" s="1" t="s">
        <v>5455</v>
      </c>
      <c r="E10477" s="1" t="s">
        <v>487</v>
      </c>
      <c r="F10477" s="1" t="s">
        <v>27390</v>
      </c>
      <c r="G10477" s="14">
        <v>910416644</v>
      </c>
      <c r="H10477" s="1" t="s">
        <v>20</v>
      </c>
      <c r="I10477" s="1" t="s">
        <v>41</v>
      </c>
      <c r="J10477" s="1" t="s">
        <v>70</v>
      </c>
      <c r="K10477" s="3" t="s">
        <v>17</v>
      </c>
      <c r="L10477" s="1" t="s">
        <v>70</v>
      </c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1"/>
      <c r="AA10477" s="1" t="s">
        <v>11</v>
      </c>
      <c r="AB10477" s="3" t="s">
        <v>321</v>
      </c>
      <c r="AC10477" s="23" t="s">
        <v>37803</v>
      </c>
      <c r="AD10477" s="23" t="s">
        <v>47253</v>
      </c>
      <c r="AE10477" t="s">
        <v>35409</v>
      </c>
    </row>
    <row r="10478" spans="1:31" ht="14.25" customHeight="1">
      <c r="A10478" s="1">
        <v>10477</v>
      </c>
      <c r="B10478" s="1" t="s">
        <v>10396</v>
      </c>
      <c r="C10478" s="22" t="s">
        <v>37778</v>
      </c>
      <c r="D10478" s="1" t="s">
        <v>2823</v>
      </c>
      <c r="E10478" s="1" t="s">
        <v>102</v>
      </c>
      <c r="F10478" s="1" t="s">
        <v>27457</v>
      </c>
      <c r="G10478" s="14">
        <v>919916610699</v>
      </c>
      <c r="H10478" s="1" t="s">
        <v>20</v>
      </c>
      <c r="I10478" s="1" t="s">
        <v>41</v>
      </c>
      <c r="J10478" s="1" t="s">
        <v>70</v>
      </c>
      <c r="K10478" s="3" t="s">
        <v>42</v>
      </c>
      <c r="L10478" s="1" t="s">
        <v>70</v>
      </c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1"/>
      <c r="AA10478" s="1" t="s">
        <v>16</v>
      </c>
      <c r="AB10478" s="3" t="s">
        <v>12</v>
      </c>
      <c r="AC10478" s="23" t="s">
        <v>37803</v>
      </c>
      <c r="AD10478" s="23" t="s">
        <v>47254</v>
      </c>
      <c r="AE10478" t="s">
        <v>35409</v>
      </c>
    </row>
    <row r="10479" spans="1:31" ht="14.25" customHeight="1">
      <c r="A10479" s="1">
        <v>10478</v>
      </c>
      <c r="B10479" s="9" t="s">
        <v>6</v>
      </c>
      <c r="C10479" s="1" t="s">
        <v>13235</v>
      </c>
      <c r="D10479" s="1" t="s">
        <v>13236</v>
      </c>
      <c r="E10479" s="1" t="s">
        <v>255</v>
      </c>
      <c r="F10479" s="1" t="s">
        <v>27462</v>
      </c>
      <c r="G10479" s="14">
        <v>919099499419</v>
      </c>
      <c r="H10479" s="1" t="s">
        <v>132</v>
      </c>
      <c r="I10479" s="1" t="s">
        <v>41</v>
      </c>
      <c r="J10479" s="1" t="s">
        <v>70</v>
      </c>
      <c r="K10479" s="3" t="s">
        <v>42</v>
      </c>
      <c r="L10479" s="1" t="s">
        <v>70</v>
      </c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1"/>
      <c r="AA10479" s="1" t="s">
        <v>16</v>
      </c>
      <c r="AB10479" s="3" t="s">
        <v>12</v>
      </c>
      <c r="AC10479" s="23" t="s">
        <v>37803</v>
      </c>
      <c r="AD10479" s="23" t="s">
        <v>47255</v>
      </c>
      <c r="AE10479" t="s">
        <v>35394</v>
      </c>
    </row>
    <row r="10480" spans="1:31" ht="14.25" customHeight="1">
      <c r="A10480" s="1">
        <v>10479</v>
      </c>
      <c r="B10480" s="9" t="s">
        <v>6</v>
      </c>
      <c r="C10480" s="1" t="s">
        <v>13240</v>
      </c>
      <c r="D10480" s="1" t="s">
        <v>13241</v>
      </c>
      <c r="E10480" s="1" t="s">
        <v>3656</v>
      </c>
      <c r="F10480" s="1" t="s">
        <v>27466</v>
      </c>
      <c r="G10480" s="14">
        <v>919494049909</v>
      </c>
      <c r="H10480" s="1" t="s">
        <v>8</v>
      </c>
      <c r="I10480" s="1" t="s">
        <v>9</v>
      </c>
      <c r="J10480" s="1" t="s">
        <v>70</v>
      </c>
      <c r="K10480" s="3" t="s">
        <v>27</v>
      </c>
      <c r="L10480" s="1" t="s">
        <v>70</v>
      </c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1"/>
      <c r="AA10480" s="1" t="s">
        <v>16</v>
      </c>
      <c r="AB10480" s="3" t="s">
        <v>12</v>
      </c>
      <c r="AC10480" s="23" t="s">
        <v>37803</v>
      </c>
      <c r="AD10480" s="23" t="s">
        <v>47256</v>
      </c>
      <c r="AE10480" t="s">
        <v>35394</v>
      </c>
    </row>
    <row r="10481" spans="1:31" ht="14.25" customHeight="1">
      <c r="A10481" s="1">
        <v>10480</v>
      </c>
      <c r="B10481" s="9" t="s">
        <v>6</v>
      </c>
      <c r="C10481" s="1" t="s">
        <v>13261</v>
      </c>
      <c r="D10481" s="1" t="s">
        <v>773</v>
      </c>
      <c r="E10481" s="1" t="s">
        <v>13262</v>
      </c>
      <c r="F10481" s="1" t="s">
        <v>27479</v>
      </c>
      <c r="G10481" s="14">
        <v>9194464949</v>
      </c>
      <c r="H10481" s="1" t="s">
        <v>8</v>
      </c>
      <c r="I10481" s="1" t="s">
        <v>37779</v>
      </c>
      <c r="J10481" s="1" t="s">
        <v>70</v>
      </c>
      <c r="K10481" s="3" t="s">
        <v>42</v>
      </c>
      <c r="L10481" s="1" t="s">
        <v>70</v>
      </c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1"/>
      <c r="AA10481" s="1" t="s">
        <v>16</v>
      </c>
      <c r="AB10481" s="3" t="s">
        <v>12</v>
      </c>
      <c r="AC10481" s="23" t="s">
        <v>37803</v>
      </c>
      <c r="AD10481" s="23" t="s">
        <v>47257</v>
      </c>
      <c r="AE10481" t="s">
        <v>35409</v>
      </c>
    </row>
    <row r="10482" spans="1:31" ht="14.25" customHeight="1">
      <c r="A10482" s="1">
        <v>10481</v>
      </c>
      <c r="B10482" s="9" t="s">
        <v>6</v>
      </c>
      <c r="C10482" s="1" t="s">
        <v>13310</v>
      </c>
      <c r="D10482" s="1" t="s">
        <v>72</v>
      </c>
      <c r="E10482" s="1" t="s">
        <v>40</v>
      </c>
      <c r="F10482" s="1" t="s">
        <v>27499</v>
      </c>
      <c r="G10482" s="14">
        <v>9166000490</v>
      </c>
      <c r="H10482" s="1" t="s">
        <v>15</v>
      </c>
      <c r="I10482" s="1" t="s">
        <v>41</v>
      </c>
      <c r="J10482" s="1" t="s">
        <v>70</v>
      </c>
      <c r="K10482" s="3" t="s">
        <v>42</v>
      </c>
      <c r="L10482" s="1" t="s">
        <v>70</v>
      </c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1"/>
      <c r="AA10482" s="1" t="s">
        <v>16</v>
      </c>
      <c r="AB10482" s="3" t="s">
        <v>12</v>
      </c>
      <c r="AC10482" s="23" t="s">
        <v>37804</v>
      </c>
      <c r="AD10482" s="23" t="s">
        <v>47258</v>
      </c>
      <c r="AE10482" t="s">
        <v>35394</v>
      </c>
    </row>
    <row r="10483" spans="1:31" ht="14.25" customHeight="1">
      <c r="A10483" s="1">
        <v>10482</v>
      </c>
      <c r="B10483" s="9" t="s">
        <v>6</v>
      </c>
      <c r="C10483" s="1" t="s">
        <v>13386</v>
      </c>
      <c r="D10483" s="1" t="s">
        <v>13387</v>
      </c>
      <c r="E10483" s="1" t="s">
        <v>3492</v>
      </c>
      <c r="F10483" s="1" t="s">
        <v>32593</v>
      </c>
      <c r="G10483" s="14">
        <v>9144000669</v>
      </c>
      <c r="H10483" s="1" t="s">
        <v>8</v>
      </c>
      <c r="I10483" s="1" t="s">
        <v>62</v>
      </c>
      <c r="J10483" s="1" t="s">
        <v>70</v>
      </c>
      <c r="K10483" s="3" t="s">
        <v>42</v>
      </c>
      <c r="L10483" s="1" t="s">
        <v>70</v>
      </c>
      <c r="M10483" s="3" t="s">
        <v>27</v>
      </c>
      <c r="N10483" s="3" t="s">
        <v>70</v>
      </c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1"/>
      <c r="AA10483" s="1" t="s">
        <v>16</v>
      </c>
      <c r="AB10483" s="3" t="s">
        <v>12</v>
      </c>
      <c r="AC10483" s="23" t="s">
        <v>37804</v>
      </c>
      <c r="AD10483" s="23" t="s">
        <v>42014</v>
      </c>
      <c r="AE10483" t="s">
        <v>35394</v>
      </c>
    </row>
    <row r="10484" spans="1:31" ht="14.25" customHeight="1">
      <c r="A10484" s="1">
        <v>10483</v>
      </c>
      <c r="B10484" s="9" t="s">
        <v>6</v>
      </c>
      <c r="C10484" s="1" t="s">
        <v>13388</v>
      </c>
      <c r="D10484" s="1" t="s">
        <v>494</v>
      </c>
      <c r="E10484" s="1" t="s">
        <v>40</v>
      </c>
      <c r="F10484" s="1" t="s">
        <v>32594</v>
      </c>
      <c r="G10484" s="14">
        <v>9146494944</v>
      </c>
      <c r="H10484" s="1" t="s">
        <v>15</v>
      </c>
      <c r="I10484" s="1" t="s">
        <v>9</v>
      </c>
      <c r="J10484" s="1" t="s">
        <v>70</v>
      </c>
      <c r="K10484" s="3" t="s">
        <v>27</v>
      </c>
      <c r="L10484" s="1" t="s">
        <v>70</v>
      </c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1"/>
      <c r="AA10484" s="1" t="s">
        <v>16</v>
      </c>
      <c r="AB10484" s="3" t="s">
        <v>12</v>
      </c>
      <c r="AC10484" s="23" t="s">
        <v>37804</v>
      </c>
      <c r="AD10484" s="23" t="s">
        <v>47259</v>
      </c>
      <c r="AE10484" t="s">
        <v>35394</v>
      </c>
    </row>
    <row r="10485" spans="1:31" ht="14.25" customHeight="1">
      <c r="A10485" s="1">
        <v>10484</v>
      </c>
      <c r="B10485" s="9" t="s">
        <v>6</v>
      </c>
      <c r="C10485" s="1" t="s">
        <v>13390</v>
      </c>
      <c r="D10485" s="1" t="s">
        <v>1302</v>
      </c>
      <c r="E10485" s="1" t="s">
        <v>90</v>
      </c>
      <c r="F10485" s="1" t="s">
        <v>13391</v>
      </c>
      <c r="G10485" s="14">
        <v>91966444004</v>
      </c>
      <c r="H10485" s="1" t="s">
        <v>15</v>
      </c>
      <c r="I10485" s="1" t="s">
        <v>62</v>
      </c>
      <c r="J10485" s="1" t="s">
        <v>70</v>
      </c>
      <c r="K10485" s="3" t="s">
        <v>17</v>
      </c>
      <c r="L10485" s="1" t="s">
        <v>70</v>
      </c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1"/>
      <c r="AA10485" s="1" t="s">
        <v>11</v>
      </c>
      <c r="AB10485" s="3" t="s">
        <v>13</v>
      </c>
      <c r="AC10485" s="23" t="s">
        <v>37804</v>
      </c>
      <c r="AD10485" s="23" t="s">
        <v>47260</v>
      </c>
      <c r="AE10485" t="s">
        <v>35409</v>
      </c>
    </row>
    <row r="10486" spans="1:31" ht="14.25" customHeight="1">
      <c r="A10486" s="1">
        <v>10485</v>
      </c>
      <c r="B10486" s="9" t="s">
        <v>6</v>
      </c>
      <c r="C10486" s="1" t="s">
        <v>13393</v>
      </c>
      <c r="D10486" s="1" t="s">
        <v>13394</v>
      </c>
      <c r="E10486" s="1" t="s">
        <v>4762</v>
      </c>
      <c r="F10486" s="1" t="s">
        <v>27536</v>
      </c>
      <c r="G10486" s="14">
        <v>9144419464</v>
      </c>
      <c r="H10486" s="1" t="s">
        <v>46</v>
      </c>
      <c r="I10486" s="1" t="s">
        <v>62</v>
      </c>
      <c r="J10486" s="1" t="s">
        <v>70</v>
      </c>
      <c r="K10486" s="3" t="s">
        <v>42</v>
      </c>
      <c r="L10486" s="1" t="s">
        <v>70</v>
      </c>
      <c r="M10486" s="3" t="s">
        <v>27</v>
      </c>
      <c r="N10486" s="3" t="s">
        <v>70</v>
      </c>
      <c r="O10486" s="3" t="s">
        <v>47349</v>
      </c>
      <c r="P10486" s="3" t="s">
        <v>70</v>
      </c>
      <c r="Q10486" s="3" t="s">
        <v>171</v>
      </c>
      <c r="R10486" s="3" t="s">
        <v>70</v>
      </c>
      <c r="S10486" s="3"/>
      <c r="T10486" s="3"/>
      <c r="U10486" s="3"/>
      <c r="V10486" s="3"/>
      <c r="W10486" s="3"/>
      <c r="X10486" s="3"/>
      <c r="Y10486" s="3"/>
      <c r="Z10486" s="1"/>
      <c r="AA10486" s="1" t="s">
        <v>16</v>
      </c>
      <c r="AB10486" s="3" t="s">
        <v>12</v>
      </c>
      <c r="AC10486" s="23" t="s">
        <v>37804</v>
      </c>
      <c r="AD10486" s="23" t="s">
        <v>47261</v>
      </c>
      <c r="AE10486" t="s">
        <v>35394</v>
      </c>
    </row>
    <row r="10487" spans="1:31" ht="14.25" customHeight="1">
      <c r="A10487" s="1">
        <v>10486</v>
      </c>
      <c r="B10487" s="9" t="s">
        <v>6</v>
      </c>
      <c r="C10487" s="1" t="s">
        <v>13437</v>
      </c>
      <c r="D10487" s="1" t="s">
        <v>1136</v>
      </c>
      <c r="E10487" s="1" t="s">
        <v>7508</v>
      </c>
      <c r="F10487" s="1" t="s">
        <v>32600</v>
      </c>
      <c r="G10487" s="14">
        <v>91416004146</v>
      </c>
      <c r="H10487" s="1" t="s">
        <v>8</v>
      </c>
      <c r="I10487" s="1" t="s">
        <v>62</v>
      </c>
      <c r="J10487" s="1" t="s">
        <v>70</v>
      </c>
      <c r="K10487" s="3" t="s">
        <v>42</v>
      </c>
      <c r="L10487" s="1" t="s">
        <v>70</v>
      </c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1"/>
      <c r="AA10487" s="1" t="s">
        <v>16</v>
      </c>
      <c r="AB10487" s="3" t="s">
        <v>12</v>
      </c>
      <c r="AC10487" s="23" t="s">
        <v>37804</v>
      </c>
      <c r="AD10487" s="23" t="s">
        <v>47262</v>
      </c>
      <c r="AE10487" t="s">
        <v>35399</v>
      </c>
    </row>
    <row r="10488" spans="1:31" ht="14.25" customHeight="1">
      <c r="A10488" s="1">
        <v>10487</v>
      </c>
      <c r="B10488" s="9" t="s">
        <v>6</v>
      </c>
      <c r="C10488" s="1" t="s">
        <v>13461</v>
      </c>
      <c r="D10488" s="1" t="s">
        <v>2317</v>
      </c>
      <c r="E10488" s="1" t="s">
        <v>40</v>
      </c>
      <c r="F10488" s="1" t="s">
        <v>13462</v>
      </c>
      <c r="G10488" s="14">
        <v>9166949694</v>
      </c>
      <c r="H10488" s="1" t="s">
        <v>15</v>
      </c>
      <c r="I10488" s="1" t="s">
        <v>41</v>
      </c>
      <c r="J10488" s="1" t="s">
        <v>70</v>
      </c>
      <c r="K10488" s="3" t="s">
        <v>42</v>
      </c>
      <c r="L10488" s="1" t="s">
        <v>70</v>
      </c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1"/>
      <c r="AA10488" s="1" t="s">
        <v>16</v>
      </c>
      <c r="AB10488" s="3" t="s">
        <v>12</v>
      </c>
      <c r="AC10488" s="23" t="s">
        <v>37804</v>
      </c>
      <c r="AD10488" s="23" t="s">
        <v>44866</v>
      </c>
      <c r="AE10488" t="s">
        <v>35399</v>
      </c>
    </row>
    <row r="10489" spans="1:31" ht="14.25" customHeight="1">
      <c r="A10489" s="1">
        <v>10488</v>
      </c>
      <c r="B10489" s="9" t="s">
        <v>6</v>
      </c>
      <c r="C10489" s="1" t="s">
        <v>13464</v>
      </c>
      <c r="D10489" s="1" t="s">
        <v>2233</v>
      </c>
      <c r="E10489" s="1" t="s">
        <v>131</v>
      </c>
      <c r="F10489" s="1" t="s">
        <v>32606</v>
      </c>
      <c r="G10489" s="14">
        <v>91994664616</v>
      </c>
      <c r="H10489" s="1" t="s">
        <v>37</v>
      </c>
      <c r="I10489" s="1" t="s">
        <v>41</v>
      </c>
      <c r="J10489" s="1" t="s">
        <v>70</v>
      </c>
      <c r="K10489" s="3" t="s">
        <v>17</v>
      </c>
      <c r="L10489" s="1" t="s">
        <v>70</v>
      </c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1"/>
      <c r="AA10489" s="1" t="s">
        <v>11</v>
      </c>
      <c r="AB10489" s="3" t="s">
        <v>538</v>
      </c>
      <c r="AC10489" s="23" t="s">
        <v>37804</v>
      </c>
      <c r="AD10489" s="23" t="s">
        <v>47263</v>
      </c>
      <c r="AE10489" t="s">
        <v>35410</v>
      </c>
    </row>
    <row r="10490" spans="1:31" ht="14.25" customHeight="1">
      <c r="A10490" s="1">
        <v>10489</v>
      </c>
      <c r="B10490" s="9" t="s">
        <v>6</v>
      </c>
      <c r="C10490" s="1" t="s">
        <v>13489</v>
      </c>
      <c r="D10490" s="1" t="s">
        <v>1025</v>
      </c>
      <c r="E10490" s="1" t="s">
        <v>2640</v>
      </c>
      <c r="F10490" s="1" t="s">
        <v>32609</v>
      </c>
      <c r="G10490" s="14">
        <v>9101649066</v>
      </c>
      <c r="H10490" s="1" t="s">
        <v>15</v>
      </c>
      <c r="I10490" s="1" t="s">
        <v>41</v>
      </c>
      <c r="J10490" s="1" t="s">
        <v>70</v>
      </c>
      <c r="K10490" s="3" t="s">
        <v>42</v>
      </c>
      <c r="L10490" s="1" t="s">
        <v>70</v>
      </c>
      <c r="M10490" s="3" t="s">
        <v>27</v>
      </c>
      <c r="N10490" s="3" t="s">
        <v>70</v>
      </c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1"/>
      <c r="AA10490" s="1" t="s">
        <v>16</v>
      </c>
      <c r="AB10490" s="3" t="s">
        <v>12</v>
      </c>
      <c r="AC10490" s="23" t="s">
        <v>37804</v>
      </c>
      <c r="AD10490" s="23" t="s">
        <v>47264</v>
      </c>
      <c r="AE10490" t="s">
        <v>35399</v>
      </c>
    </row>
    <row r="10491" spans="1:31" ht="14.25" customHeight="1">
      <c r="A10491" s="1">
        <v>10490</v>
      </c>
      <c r="B10491" s="9" t="s">
        <v>6</v>
      </c>
      <c r="C10491" s="1" t="s">
        <v>13512</v>
      </c>
      <c r="D10491" s="1" t="s">
        <v>11780</v>
      </c>
      <c r="E10491" s="1" t="s">
        <v>36554</v>
      </c>
      <c r="F10491" s="1" t="s">
        <v>27590</v>
      </c>
      <c r="G10491" s="14">
        <v>91416066416</v>
      </c>
      <c r="H10491" s="1" t="s">
        <v>8</v>
      </c>
      <c r="I10491" s="1" t="s">
        <v>41</v>
      </c>
      <c r="J10491" s="1" t="s">
        <v>70</v>
      </c>
      <c r="K10491" s="3" t="s">
        <v>27</v>
      </c>
      <c r="L10491" s="1" t="s">
        <v>70</v>
      </c>
      <c r="M10491" s="3" t="s">
        <v>47344</v>
      </c>
      <c r="N10491" s="3" t="s">
        <v>70</v>
      </c>
      <c r="O10491" s="3" t="s">
        <v>47349</v>
      </c>
      <c r="P10491" s="3" t="s">
        <v>70</v>
      </c>
      <c r="Q10491" s="3" t="s">
        <v>171</v>
      </c>
      <c r="R10491" s="3" t="s">
        <v>70</v>
      </c>
      <c r="S10491" s="3"/>
      <c r="T10491" s="3"/>
      <c r="U10491" s="3"/>
      <c r="V10491" s="3"/>
      <c r="W10491" s="3"/>
      <c r="X10491" s="3"/>
      <c r="Y10491" s="3"/>
      <c r="Z10491" s="1"/>
      <c r="AA10491" s="1" t="s">
        <v>16</v>
      </c>
      <c r="AB10491" s="3" t="s">
        <v>12</v>
      </c>
      <c r="AC10491" s="23" t="s">
        <v>37805</v>
      </c>
      <c r="AD10491" s="23" t="s">
        <v>43965</v>
      </c>
      <c r="AE10491" t="s">
        <v>35399</v>
      </c>
    </row>
    <row r="10492" spans="1:31" ht="14.25" customHeight="1">
      <c r="A10492" s="1">
        <v>10491</v>
      </c>
      <c r="B10492" s="9" t="s">
        <v>6</v>
      </c>
      <c r="C10492" s="1" t="s">
        <v>13636</v>
      </c>
      <c r="D10492" s="1" t="s">
        <v>4798</v>
      </c>
      <c r="E10492" s="1" t="s">
        <v>40</v>
      </c>
      <c r="F10492" s="1" t="s">
        <v>27635</v>
      </c>
      <c r="G10492" s="14">
        <v>919016909960</v>
      </c>
      <c r="H10492" s="1" t="s">
        <v>15</v>
      </c>
      <c r="I10492" s="1" t="s">
        <v>9</v>
      </c>
      <c r="J10492" s="1" t="s">
        <v>70</v>
      </c>
      <c r="K10492" s="3" t="s">
        <v>27</v>
      </c>
      <c r="L10492" s="1" t="s">
        <v>70</v>
      </c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1"/>
      <c r="AA10492" s="1" t="s">
        <v>16</v>
      </c>
      <c r="AB10492" s="3" t="s">
        <v>12</v>
      </c>
      <c r="AC10492" s="23" t="s">
        <v>37806</v>
      </c>
      <c r="AD10492" s="23" t="s">
        <v>47265</v>
      </c>
      <c r="AE10492" t="s">
        <v>35409</v>
      </c>
    </row>
    <row r="10493" spans="1:31" ht="14.25" customHeight="1">
      <c r="A10493" s="1">
        <v>10492</v>
      </c>
      <c r="B10493" s="9" t="s">
        <v>6</v>
      </c>
      <c r="C10493" s="1" t="s">
        <v>13647</v>
      </c>
      <c r="D10493" s="1" t="s">
        <v>1111</v>
      </c>
      <c r="E10493" s="1" t="s">
        <v>489</v>
      </c>
      <c r="F10493" s="1" t="s">
        <v>32629</v>
      </c>
      <c r="G10493" s="14">
        <v>914166449466</v>
      </c>
      <c r="H10493" s="1" t="s">
        <v>8</v>
      </c>
      <c r="I10493" s="1" t="s">
        <v>9</v>
      </c>
      <c r="J10493" s="1" t="s">
        <v>70</v>
      </c>
      <c r="K10493" s="3" t="s">
        <v>42</v>
      </c>
      <c r="L10493" s="1" t="s">
        <v>70</v>
      </c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1"/>
      <c r="AA10493" s="1" t="s">
        <v>16</v>
      </c>
      <c r="AB10493" s="3" t="s">
        <v>12</v>
      </c>
      <c r="AC10493" s="23" t="s">
        <v>37806</v>
      </c>
      <c r="AD10493" s="23" t="s">
        <v>47266</v>
      </c>
      <c r="AE10493" t="s">
        <v>35410</v>
      </c>
    </row>
    <row r="10494" spans="1:31" ht="14.25" customHeight="1">
      <c r="A10494" s="1">
        <v>10493</v>
      </c>
      <c r="B10494" s="9" t="s">
        <v>6</v>
      </c>
      <c r="C10494" s="1" t="s">
        <v>13724</v>
      </c>
      <c r="D10494" s="1" t="s">
        <v>72</v>
      </c>
      <c r="E10494" s="1" t="s">
        <v>3591</v>
      </c>
      <c r="F10494" s="1" t="s">
        <v>27677</v>
      </c>
      <c r="G10494" s="14">
        <v>919099169046</v>
      </c>
      <c r="H10494" s="1" t="s">
        <v>8</v>
      </c>
      <c r="I10494" s="1" t="s">
        <v>9</v>
      </c>
      <c r="J10494" s="1" t="s">
        <v>70</v>
      </c>
      <c r="K10494" s="3" t="s">
        <v>42</v>
      </c>
      <c r="L10494" s="1" t="s">
        <v>70</v>
      </c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1"/>
      <c r="AA10494" s="1" t="s">
        <v>16</v>
      </c>
      <c r="AB10494" s="3" t="s">
        <v>12</v>
      </c>
      <c r="AC10494" s="23" t="s">
        <v>37807</v>
      </c>
      <c r="AD10494" s="23" t="s">
        <v>47267</v>
      </c>
      <c r="AE10494" t="s">
        <v>35410</v>
      </c>
    </row>
    <row r="10495" spans="1:31" ht="14.25" customHeight="1">
      <c r="A10495" s="1">
        <v>10494</v>
      </c>
      <c r="B10495" s="9" t="s">
        <v>6</v>
      </c>
      <c r="C10495" s="1" t="s">
        <v>13750</v>
      </c>
      <c r="D10495" s="1" t="s">
        <v>727</v>
      </c>
      <c r="E10495" s="1" t="s">
        <v>13751</v>
      </c>
      <c r="F10495" s="1" t="s">
        <v>27687</v>
      </c>
      <c r="G10495" s="14">
        <v>91444099949</v>
      </c>
      <c r="H10495" s="1" t="s">
        <v>20</v>
      </c>
      <c r="I10495" s="1" t="s">
        <v>41</v>
      </c>
      <c r="J10495" s="1" t="s">
        <v>70</v>
      </c>
      <c r="K10495" s="3" t="s">
        <v>42</v>
      </c>
      <c r="L10495" s="1" t="s">
        <v>70</v>
      </c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1"/>
      <c r="AA10495" s="1" t="s">
        <v>16</v>
      </c>
      <c r="AB10495" s="3" t="s">
        <v>12</v>
      </c>
      <c r="AC10495" s="23" t="s">
        <v>37807</v>
      </c>
      <c r="AD10495" s="23" t="s">
        <v>47268</v>
      </c>
      <c r="AE10495" t="s">
        <v>35394</v>
      </c>
    </row>
    <row r="10496" spans="1:31" ht="14.25" customHeight="1">
      <c r="A10496" s="1">
        <v>10495</v>
      </c>
      <c r="B10496" s="9" t="s">
        <v>6</v>
      </c>
      <c r="C10496" s="1" t="s">
        <v>13773</v>
      </c>
      <c r="D10496" s="1" t="s">
        <v>2627</v>
      </c>
      <c r="E10496" s="1" t="s">
        <v>7721</v>
      </c>
      <c r="F10496" s="1" t="s">
        <v>32648</v>
      </c>
      <c r="G10496" s="14">
        <v>919969446</v>
      </c>
      <c r="H10496" s="1" t="s">
        <v>8</v>
      </c>
      <c r="I10496" s="1" t="s">
        <v>62</v>
      </c>
      <c r="J10496" s="1" t="s">
        <v>70</v>
      </c>
      <c r="K10496" s="3" t="s">
        <v>42</v>
      </c>
      <c r="L10496" s="1" t="s">
        <v>70</v>
      </c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1"/>
      <c r="AA10496" s="1" t="s">
        <v>16</v>
      </c>
      <c r="AB10496" s="3" t="s">
        <v>12</v>
      </c>
      <c r="AC10496" s="23" t="s">
        <v>37807</v>
      </c>
      <c r="AD10496" s="23" t="s">
        <v>47269</v>
      </c>
      <c r="AE10496" t="s">
        <v>35394</v>
      </c>
    </row>
    <row r="10497" spans="1:31" ht="14.25" customHeight="1">
      <c r="A10497" s="1">
        <v>10496</v>
      </c>
      <c r="B10497" s="9" t="s">
        <v>6</v>
      </c>
      <c r="C10497" s="1" t="s">
        <v>13785</v>
      </c>
      <c r="D10497" s="1" t="s">
        <v>13786</v>
      </c>
      <c r="E10497" s="1" t="s">
        <v>614</v>
      </c>
      <c r="F10497" s="1" t="s">
        <v>27702</v>
      </c>
      <c r="G10497" s="14">
        <v>91994444916</v>
      </c>
      <c r="H10497" s="1" t="s">
        <v>8</v>
      </c>
      <c r="I10497" s="1" t="s">
        <v>62</v>
      </c>
      <c r="J10497" s="1" t="s">
        <v>70</v>
      </c>
      <c r="K10497" s="3" t="s">
        <v>17</v>
      </c>
      <c r="L10497" s="1" t="s">
        <v>70</v>
      </c>
      <c r="M10497" s="4" t="s">
        <v>42</v>
      </c>
      <c r="N10497" s="3" t="s">
        <v>70</v>
      </c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1"/>
      <c r="AA10497" s="1" t="s">
        <v>16</v>
      </c>
      <c r="AB10497" s="3" t="s">
        <v>12</v>
      </c>
      <c r="AC10497" s="23" t="s">
        <v>37807</v>
      </c>
      <c r="AD10497" s="23" t="s">
        <v>39049</v>
      </c>
      <c r="AE10497" t="s">
        <v>35399</v>
      </c>
    </row>
    <row r="10498" spans="1:31" ht="14.25" customHeight="1">
      <c r="A10498" s="1">
        <v>10497</v>
      </c>
      <c r="B10498" s="9" t="s">
        <v>6</v>
      </c>
      <c r="C10498" s="1" t="s">
        <v>13796</v>
      </c>
      <c r="D10498" s="1" t="s">
        <v>642</v>
      </c>
      <c r="E10498" s="1" t="s">
        <v>3713</v>
      </c>
      <c r="F10498" s="1" t="s">
        <v>27705</v>
      </c>
      <c r="G10498" s="14">
        <v>9194446644</v>
      </c>
      <c r="H10498" s="1" t="s">
        <v>132</v>
      </c>
      <c r="I10498" s="1" t="s">
        <v>41</v>
      </c>
      <c r="J10498" s="1" t="s">
        <v>70</v>
      </c>
      <c r="K10498" s="3" t="s">
        <v>42</v>
      </c>
      <c r="L10498" s="1" t="s">
        <v>70</v>
      </c>
      <c r="M10498" s="3" t="s">
        <v>27</v>
      </c>
      <c r="N10498" s="3" t="s">
        <v>70</v>
      </c>
      <c r="O10498" s="3" t="s">
        <v>117</v>
      </c>
      <c r="P10498" s="3" t="s">
        <v>70</v>
      </c>
      <c r="Q10498" s="3" t="s">
        <v>178</v>
      </c>
      <c r="R10498" s="3" t="s">
        <v>70</v>
      </c>
      <c r="S10498" s="3"/>
      <c r="T10498" s="3"/>
      <c r="U10498" s="3"/>
      <c r="V10498" s="3"/>
      <c r="W10498" s="3"/>
      <c r="X10498" s="3"/>
      <c r="Y10498" s="3"/>
      <c r="Z10498" s="1"/>
      <c r="AA10498" s="1" t="s">
        <v>16</v>
      </c>
      <c r="AB10498" s="3" t="s">
        <v>12</v>
      </c>
      <c r="AC10498" s="23" t="s">
        <v>37807</v>
      </c>
      <c r="AD10498" s="23" t="s">
        <v>45947</v>
      </c>
      <c r="AE10498" t="s">
        <v>35394</v>
      </c>
    </row>
    <row r="10499" spans="1:31" ht="14.25" customHeight="1">
      <c r="A10499" s="1">
        <v>10498</v>
      </c>
      <c r="B10499" s="9" t="s">
        <v>6</v>
      </c>
      <c r="C10499" s="1" t="s">
        <v>13816</v>
      </c>
      <c r="D10499" s="1" t="s">
        <v>13817</v>
      </c>
      <c r="E10499" s="1" t="s">
        <v>13818</v>
      </c>
      <c r="F10499" s="1" t="s">
        <v>27712</v>
      </c>
      <c r="G10499" s="14">
        <v>9149066991</v>
      </c>
      <c r="H10499" s="1" t="s">
        <v>8</v>
      </c>
      <c r="I10499" s="1" t="s">
        <v>62</v>
      </c>
      <c r="J10499" s="1" t="s">
        <v>70</v>
      </c>
      <c r="K10499" s="3" t="s">
        <v>42</v>
      </c>
      <c r="L10499" s="1" t="s">
        <v>70</v>
      </c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1"/>
      <c r="AA10499" s="1" t="s">
        <v>16</v>
      </c>
      <c r="AB10499" s="3" t="s">
        <v>12</v>
      </c>
      <c r="AC10499" s="23" t="s">
        <v>37808</v>
      </c>
      <c r="AD10499" s="23" t="s">
        <v>47270</v>
      </c>
      <c r="AE10499" t="s">
        <v>35399</v>
      </c>
    </row>
    <row r="10500" spans="1:31" ht="14.25" customHeight="1">
      <c r="A10500" s="1">
        <v>10499</v>
      </c>
      <c r="B10500" s="9" t="s">
        <v>6</v>
      </c>
      <c r="C10500" s="1" t="s">
        <v>13825</v>
      </c>
      <c r="D10500" s="1" t="s">
        <v>1222</v>
      </c>
      <c r="E10500" s="1" t="s">
        <v>40</v>
      </c>
      <c r="F10500" s="1" t="s">
        <v>27717</v>
      </c>
      <c r="G10500" s="14">
        <v>914940009410</v>
      </c>
      <c r="H10500" s="1" t="s">
        <v>15</v>
      </c>
      <c r="I10500" s="1" t="s">
        <v>62</v>
      </c>
      <c r="J10500" s="1" t="s">
        <v>70</v>
      </c>
      <c r="K10500" s="3" t="s">
        <v>171</v>
      </c>
      <c r="L10500" s="1" t="s">
        <v>70</v>
      </c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1"/>
      <c r="AA10500" s="1" t="s">
        <v>16</v>
      </c>
      <c r="AB10500" s="3" t="s">
        <v>12</v>
      </c>
      <c r="AC10500" s="23" t="s">
        <v>37808</v>
      </c>
      <c r="AD10500" s="23" t="s">
        <v>47271</v>
      </c>
      <c r="AE10500" t="s">
        <v>35410</v>
      </c>
    </row>
    <row r="10501" spans="1:31" ht="14.25" customHeight="1">
      <c r="A10501" s="1">
        <v>10500</v>
      </c>
      <c r="B10501" s="9" t="s">
        <v>6</v>
      </c>
      <c r="C10501" s="1" t="s">
        <v>13828</v>
      </c>
      <c r="D10501" s="1" t="s">
        <v>2921</v>
      </c>
      <c r="E10501" s="1" t="s">
        <v>724</v>
      </c>
      <c r="F10501" s="1" t="s">
        <v>27719</v>
      </c>
      <c r="G10501" s="14">
        <v>91944406009</v>
      </c>
      <c r="H10501" s="1" t="s">
        <v>37</v>
      </c>
      <c r="I10501" s="1" t="s">
        <v>41</v>
      </c>
      <c r="J10501" s="1" t="s">
        <v>70</v>
      </c>
      <c r="K10501" s="3" t="s">
        <v>17</v>
      </c>
      <c r="L10501" s="1" t="s">
        <v>70</v>
      </c>
      <c r="M10501" s="4" t="s">
        <v>42</v>
      </c>
      <c r="N10501" s="3" t="s">
        <v>70</v>
      </c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1"/>
      <c r="AA10501" s="1" t="s">
        <v>16</v>
      </c>
      <c r="AB10501" s="3" t="s">
        <v>12</v>
      </c>
      <c r="AC10501" s="23" t="s">
        <v>37808</v>
      </c>
      <c r="AD10501" s="23" t="s">
        <v>47272</v>
      </c>
      <c r="AE10501" t="s">
        <v>35399</v>
      </c>
    </row>
    <row r="10502" spans="1:31" ht="14.25" customHeight="1">
      <c r="A10502" s="1">
        <v>10501</v>
      </c>
      <c r="B10502" s="9" t="s">
        <v>6</v>
      </c>
      <c r="C10502" s="1" t="s">
        <v>13894</v>
      </c>
      <c r="D10502" s="1" t="s">
        <v>12259</v>
      </c>
      <c r="E10502" s="1" t="s">
        <v>40</v>
      </c>
      <c r="F10502" s="1" t="s">
        <v>27754</v>
      </c>
      <c r="G10502" s="14">
        <v>914160609096</v>
      </c>
      <c r="H10502" s="1" t="s">
        <v>8</v>
      </c>
      <c r="I10502" s="1" t="s">
        <v>9</v>
      </c>
      <c r="J10502" s="1" t="s">
        <v>70</v>
      </c>
      <c r="K10502" s="3" t="s">
        <v>17</v>
      </c>
      <c r="L10502" s="1" t="s">
        <v>70</v>
      </c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1"/>
      <c r="AA10502" s="1" t="s">
        <v>11</v>
      </c>
      <c r="AB10502" s="3" t="s">
        <v>538</v>
      </c>
      <c r="AC10502" s="23" t="s">
        <v>37790</v>
      </c>
      <c r="AD10502" s="23" t="s">
        <v>47273</v>
      </c>
      <c r="AE10502" t="s">
        <v>35399</v>
      </c>
    </row>
    <row r="10503" spans="1:31" ht="14.25" customHeight="1">
      <c r="A10503" s="1">
        <v>10502</v>
      </c>
      <c r="B10503" s="9" t="s">
        <v>6</v>
      </c>
      <c r="C10503" s="1" t="s">
        <v>13950</v>
      </c>
      <c r="D10503" s="1" t="s">
        <v>5328</v>
      </c>
      <c r="E10503" s="1" t="s">
        <v>80</v>
      </c>
      <c r="F10503" s="1" t="s">
        <v>27781</v>
      </c>
      <c r="G10503" s="14">
        <v>914144994491</v>
      </c>
      <c r="H10503" s="1" t="s">
        <v>8</v>
      </c>
      <c r="I10503" s="1" t="s">
        <v>62</v>
      </c>
      <c r="J10503" s="1" t="s">
        <v>70</v>
      </c>
      <c r="K10503" s="3" t="s">
        <v>178</v>
      </c>
      <c r="L10503" s="1" t="s">
        <v>70</v>
      </c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1"/>
      <c r="AA10503" s="1" t="s">
        <v>16</v>
      </c>
      <c r="AB10503" s="3" t="s">
        <v>12</v>
      </c>
      <c r="AC10503" s="23" t="s">
        <v>37791</v>
      </c>
      <c r="AD10503" s="23" t="s">
        <v>47274</v>
      </c>
      <c r="AE10503" t="s">
        <v>35409</v>
      </c>
    </row>
    <row r="10504" spans="1:31" ht="14.25" customHeight="1">
      <c r="A10504" s="1">
        <v>10503</v>
      </c>
      <c r="B10504" s="9" t="s">
        <v>6</v>
      </c>
      <c r="C10504" s="1" t="s">
        <v>13953</v>
      </c>
      <c r="D10504" s="1" t="s">
        <v>13954</v>
      </c>
      <c r="E10504" s="1" t="s">
        <v>308</v>
      </c>
      <c r="F10504" s="1" t="s">
        <v>32671</v>
      </c>
      <c r="G10504" s="14">
        <v>91406466666</v>
      </c>
      <c r="H10504" s="1" t="s">
        <v>8</v>
      </c>
      <c r="I10504" s="1" t="s">
        <v>9</v>
      </c>
      <c r="J10504" s="1" t="s">
        <v>70</v>
      </c>
      <c r="K10504" s="3" t="s">
        <v>42</v>
      </c>
      <c r="L10504" s="1" t="s">
        <v>70</v>
      </c>
      <c r="M10504" s="3" t="s">
        <v>27</v>
      </c>
      <c r="N10504" s="3" t="s">
        <v>70</v>
      </c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1"/>
      <c r="AA10504" s="1" t="s">
        <v>16</v>
      </c>
      <c r="AB10504" s="3" t="s">
        <v>12</v>
      </c>
      <c r="AC10504" s="23" t="s">
        <v>37791</v>
      </c>
      <c r="AD10504" s="23" t="s">
        <v>47275</v>
      </c>
      <c r="AE10504" t="s">
        <v>35394</v>
      </c>
    </row>
    <row r="10505" spans="1:31" ht="14.25" customHeight="1">
      <c r="A10505" s="1">
        <v>10504</v>
      </c>
      <c r="B10505" s="9" t="s">
        <v>6</v>
      </c>
      <c r="C10505" s="1" t="s">
        <v>13958</v>
      </c>
      <c r="D10505" s="1" t="s">
        <v>1459</v>
      </c>
      <c r="E10505" s="1" t="s">
        <v>40</v>
      </c>
      <c r="F10505" s="1" t="s">
        <v>32672</v>
      </c>
      <c r="G10505" s="14">
        <v>919664166</v>
      </c>
      <c r="H10505" s="1" t="s">
        <v>20</v>
      </c>
      <c r="I10505" s="1" t="s">
        <v>9</v>
      </c>
      <c r="J10505" s="1" t="s">
        <v>70</v>
      </c>
      <c r="K10505" s="3" t="s">
        <v>17</v>
      </c>
      <c r="L10505" s="1" t="s">
        <v>70</v>
      </c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1"/>
      <c r="AA10505" s="1" t="s">
        <v>11</v>
      </c>
      <c r="AB10505" s="3" t="s">
        <v>538</v>
      </c>
      <c r="AC10505" s="23" t="s">
        <v>37796</v>
      </c>
      <c r="AD10505" s="23" t="s">
        <v>47276</v>
      </c>
      <c r="AE10505" t="s">
        <v>35409</v>
      </c>
    </row>
    <row r="10506" spans="1:31" ht="14.25" customHeight="1">
      <c r="A10506" s="1">
        <v>10505</v>
      </c>
      <c r="B10506" s="9" t="s">
        <v>6</v>
      </c>
      <c r="C10506" s="1" t="s">
        <v>13967</v>
      </c>
      <c r="D10506" s="1" t="s">
        <v>2577</v>
      </c>
      <c r="E10506" s="1" t="s">
        <v>13968</v>
      </c>
      <c r="F10506" s="1" t="s">
        <v>27789</v>
      </c>
      <c r="G10506" s="14">
        <v>91964669464</v>
      </c>
      <c r="H10506" s="1" t="s">
        <v>15</v>
      </c>
      <c r="I10506" s="1" t="s">
        <v>41</v>
      </c>
      <c r="J10506" s="1" t="s">
        <v>70</v>
      </c>
      <c r="K10506" s="3" t="s">
        <v>63</v>
      </c>
      <c r="L10506" s="1" t="s">
        <v>70</v>
      </c>
      <c r="M10506" s="4" t="s">
        <v>42</v>
      </c>
      <c r="N10506" s="3" t="s">
        <v>70</v>
      </c>
      <c r="O10506" s="3" t="s">
        <v>27</v>
      </c>
      <c r="P10506" s="3" t="s">
        <v>70</v>
      </c>
      <c r="Q10506" s="3" t="s">
        <v>47344</v>
      </c>
      <c r="R10506" s="3" t="s">
        <v>70</v>
      </c>
      <c r="S10506" s="3" t="s">
        <v>178</v>
      </c>
      <c r="T10506" s="3" t="s">
        <v>70</v>
      </c>
      <c r="U10506" s="3" t="s">
        <v>171</v>
      </c>
      <c r="V10506" s="3" t="s">
        <v>70</v>
      </c>
      <c r="W10506" s="3"/>
      <c r="X10506" s="3"/>
      <c r="Y10506" s="3"/>
      <c r="Z10506" s="1"/>
      <c r="AA10506" s="1" t="s">
        <v>16</v>
      </c>
      <c r="AB10506" s="3" t="s">
        <v>12</v>
      </c>
      <c r="AC10506" s="23" t="s">
        <v>37796</v>
      </c>
      <c r="AD10506" s="23" t="s">
        <v>47277</v>
      </c>
      <c r="AE10506" t="s">
        <v>35409</v>
      </c>
    </row>
    <row r="10507" spans="1:31" ht="14.25" customHeight="1">
      <c r="A10507" s="1">
        <v>10506</v>
      </c>
      <c r="B10507" s="9" t="s">
        <v>6</v>
      </c>
      <c r="C10507" s="1" t="s">
        <v>13988</v>
      </c>
      <c r="D10507" s="1" t="s">
        <v>1160</v>
      </c>
      <c r="E10507" s="1" t="s">
        <v>558</v>
      </c>
      <c r="F10507" s="1" t="s">
        <v>27799</v>
      </c>
      <c r="G10507" s="14">
        <v>919990944649</v>
      </c>
      <c r="H10507" s="1" t="s">
        <v>15</v>
      </c>
      <c r="I10507" s="1" t="s">
        <v>41</v>
      </c>
      <c r="J10507" s="1" t="s">
        <v>70</v>
      </c>
      <c r="K10507" s="3" t="s">
        <v>178</v>
      </c>
      <c r="L10507" s="1" t="s">
        <v>70</v>
      </c>
      <c r="M10507" s="3" t="s">
        <v>171</v>
      </c>
      <c r="N10507" s="3" t="s">
        <v>70</v>
      </c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1"/>
      <c r="AA10507" s="1" t="s">
        <v>16</v>
      </c>
      <c r="AB10507" s="3" t="s">
        <v>12</v>
      </c>
      <c r="AC10507" s="23" t="s">
        <v>37796</v>
      </c>
      <c r="AD10507" s="23" t="s">
        <v>47278</v>
      </c>
      <c r="AE10507" t="s">
        <v>35409</v>
      </c>
    </row>
    <row r="10508" spans="1:31" ht="14.25" customHeight="1">
      <c r="A10508" s="1">
        <v>10507</v>
      </c>
      <c r="B10508" s="1" t="s">
        <v>54</v>
      </c>
      <c r="C10508" s="1" t="s">
        <v>19126</v>
      </c>
      <c r="D10508" s="19" t="s">
        <v>6026</v>
      </c>
      <c r="E10508" s="19" t="s">
        <v>410</v>
      </c>
      <c r="F10508" s="9" t="s">
        <v>35234</v>
      </c>
      <c r="G10508" s="17">
        <v>9199644449</v>
      </c>
      <c r="H10508" s="9" t="s">
        <v>20</v>
      </c>
      <c r="I10508" s="1" t="s">
        <v>9</v>
      </c>
      <c r="J10508" s="2" t="s">
        <v>47309</v>
      </c>
      <c r="K10508" s="3" t="s">
        <v>213</v>
      </c>
      <c r="L10508" s="2" t="s">
        <v>47338</v>
      </c>
      <c r="M10508" s="4" t="s">
        <v>13</v>
      </c>
      <c r="N10508" s="3" t="str">
        <f t="shared" ref="N10508" si="324">J10508</f>
        <v>[1 cr. - 1.5 cr]</v>
      </c>
      <c r="O10508" s="11"/>
      <c r="P10508" s="4"/>
      <c r="Q10508" s="11"/>
      <c r="R10508" s="4"/>
      <c r="S10508" s="11"/>
      <c r="T10508" s="4"/>
      <c r="U10508" s="11"/>
      <c r="V10508" s="4"/>
      <c r="W10508" s="11"/>
      <c r="X10508" s="4"/>
      <c r="Y10508" s="11"/>
      <c r="Z10508" s="2"/>
      <c r="AA10508" s="1" t="s">
        <v>11</v>
      </c>
      <c r="AC10508" s="23" t="s">
        <v>37810</v>
      </c>
      <c r="AD10508" s="23" t="s">
        <v>38259</v>
      </c>
      <c r="AE10508" t="s">
        <v>35395</v>
      </c>
    </row>
    <row r="10509" spans="1:31" ht="14.25" customHeight="1">
      <c r="A10509" s="1">
        <v>10508</v>
      </c>
      <c r="B10509" s="1" t="s">
        <v>54</v>
      </c>
      <c r="C10509" s="1" t="s">
        <v>19127</v>
      </c>
      <c r="D10509" s="9" t="s">
        <v>1457</v>
      </c>
      <c r="E10509" s="9" t="s">
        <v>534</v>
      </c>
      <c r="F10509" s="9" t="s">
        <v>33196</v>
      </c>
      <c r="G10509" s="17">
        <v>9141414449</v>
      </c>
      <c r="H10509" s="9" t="s">
        <v>8</v>
      </c>
      <c r="I10509" s="1" t="s">
        <v>62</v>
      </c>
      <c r="J10509" s="2" t="s">
        <v>47309</v>
      </c>
      <c r="K10509" s="11" t="s">
        <v>14137</v>
      </c>
      <c r="L10509" s="2" t="s">
        <v>47338</v>
      </c>
      <c r="M10509" s="11"/>
      <c r="N10509" s="4"/>
      <c r="O10509" s="11"/>
      <c r="P10509" s="4"/>
      <c r="Q10509" s="11"/>
      <c r="R10509" s="4"/>
      <c r="S10509" s="11"/>
      <c r="T10509" s="4"/>
      <c r="U10509" s="11"/>
      <c r="V10509" s="4"/>
      <c r="W10509" s="11"/>
      <c r="X10509" s="4"/>
      <c r="Y10509" s="11"/>
      <c r="Z10509" s="2"/>
      <c r="AA10509" s="1" t="s">
        <v>11</v>
      </c>
      <c r="AC10509" s="23" t="s">
        <v>37810</v>
      </c>
      <c r="AD10509" s="23" t="s">
        <v>38259</v>
      </c>
      <c r="AE10509" t="s">
        <v>35400</v>
      </c>
    </row>
    <row r="10510" spans="1:31" ht="14.25" customHeight="1">
      <c r="A10510" s="1">
        <v>10509</v>
      </c>
      <c r="B10510" s="1" t="s">
        <v>54</v>
      </c>
      <c r="C10510" s="1" t="s">
        <v>19128</v>
      </c>
      <c r="D10510" s="9" t="s">
        <v>1807</v>
      </c>
      <c r="E10510" s="9" t="s">
        <v>139</v>
      </c>
      <c r="F10510" s="9" t="s">
        <v>30209</v>
      </c>
      <c r="G10510" s="17">
        <v>919490046190</v>
      </c>
      <c r="H10510" s="9" t="s">
        <v>132</v>
      </c>
      <c r="I10510" s="1" t="s">
        <v>62</v>
      </c>
      <c r="J10510" s="2" t="s">
        <v>47309</v>
      </c>
      <c r="K10510" s="11" t="s">
        <v>13</v>
      </c>
      <c r="L10510" s="2" t="s">
        <v>47338</v>
      </c>
      <c r="M10510" s="11"/>
      <c r="N10510" s="4"/>
      <c r="O10510" s="11"/>
      <c r="P10510" s="4"/>
      <c r="Q10510" s="11"/>
      <c r="R10510" s="4"/>
      <c r="S10510" s="11"/>
      <c r="T10510" s="4"/>
      <c r="U10510" s="11"/>
      <c r="V10510" s="4"/>
      <c r="W10510" s="11"/>
      <c r="X10510" s="4"/>
      <c r="Y10510" s="11"/>
      <c r="Z10510" s="2"/>
      <c r="AA10510" s="1" t="s">
        <v>16</v>
      </c>
      <c r="AC10510" s="23" t="s">
        <v>37810</v>
      </c>
      <c r="AD10510" s="23" t="s">
        <v>38259</v>
      </c>
      <c r="AE10510" t="s">
        <v>35401</v>
      </c>
    </row>
    <row r="10511" spans="1:31" ht="14.25" customHeight="1">
      <c r="A10511" s="1">
        <v>10510</v>
      </c>
      <c r="B10511" s="1" t="s">
        <v>54</v>
      </c>
      <c r="C10511" s="1" t="s">
        <v>20130</v>
      </c>
      <c r="D10511" s="9" t="s">
        <v>773</v>
      </c>
      <c r="E10511" s="9" t="s">
        <v>40</v>
      </c>
      <c r="F10511" s="9" t="s">
        <v>30840</v>
      </c>
      <c r="G10511" s="17">
        <v>914499946</v>
      </c>
      <c r="H10511" s="9" t="s">
        <v>8</v>
      </c>
      <c r="I10511" s="1" t="s">
        <v>41</v>
      </c>
      <c r="J10511" s="2" t="s">
        <v>47309</v>
      </c>
      <c r="K10511" s="3" t="s">
        <v>213</v>
      </c>
      <c r="L10511" s="2" t="s">
        <v>47338</v>
      </c>
      <c r="M10511" s="4" t="s">
        <v>17</v>
      </c>
      <c r="N10511" s="3" t="str">
        <f t="shared" ref="N10511:N10517" si="325">J10511</f>
        <v>[1 cr. - 1.5 cr]</v>
      </c>
      <c r="O10511" s="4" t="s">
        <v>47347</v>
      </c>
      <c r="P10511" s="3" t="s">
        <v>47309</v>
      </c>
      <c r="Q10511" s="4" t="s">
        <v>14136</v>
      </c>
      <c r="R10511" s="3" t="s">
        <v>47309</v>
      </c>
      <c r="S10511" s="4" t="s">
        <v>47352</v>
      </c>
      <c r="T10511" s="3" t="s">
        <v>47309</v>
      </c>
      <c r="U10511" s="4" t="s">
        <v>13</v>
      </c>
      <c r="V10511" s="3" t="s">
        <v>47309</v>
      </c>
      <c r="W10511" s="11"/>
      <c r="X10511" s="4"/>
      <c r="Y10511" s="11"/>
      <c r="Z10511" s="2"/>
      <c r="AA10511" s="1" t="s">
        <v>16</v>
      </c>
      <c r="AC10511" s="23" t="s">
        <v>37811</v>
      </c>
      <c r="AD10511" s="23" t="s">
        <v>38205</v>
      </c>
      <c r="AE10511" t="s">
        <v>35402</v>
      </c>
    </row>
    <row r="10512" spans="1:31" ht="14.25" customHeight="1">
      <c r="A10512" s="1">
        <v>10511</v>
      </c>
      <c r="B10512" s="1" t="s">
        <v>54</v>
      </c>
      <c r="C10512" s="1" t="s">
        <v>20139</v>
      </c>
      <c r="D10512" s="9" t="s">
        <v>280</v>
      </c>
      <c r="E10512" s="9" t="s">
        <v>40</v>
      </c>
      <c r="F10512" s="9" t="s">
        <v>30845</v>
      </c>
      <c r="G10512" s="17">
        <v>9190049946</v>
      </c>
      <c r="H10512" s="9" t="s">
        <v>37</v>
      </c>
      <c r="I10512" s="1" t="s">
        <v>62</v>
      </c>
      <c r="J10512" s="2" t="s">
        <v>47309</v>
      </c>
      <c r="K10512" s="11" t="s">
        <v>14136</v>
      </c>
      <c r="L10512" s="2" t="s">
        <v>47338</v>
      </c>
      <c r="M10512" s="4" t="s">
        <v>14137</v>
      </c>
      <c r="N10512" s="3" t="str">
        <f t="shared" si="325"/>
        <v>[1 cr. - 1.5 cr]</v>
      </c>
      <c r="O10512" s="4" t="s">
        <v>13</v>
      </c>
      <c r="P10512" s="3" t="s">
        <v>47309</v>
      </c>
      <c r="Q10512" s="11"/>
      <c r="R10512" s="4"/>
      <c r="S10512" s="11"/>
      <c r="T10512" s="4"/>
      <c r="U10512" s="11"/>
      <c r="V10512" s="4"/>
      <c r="W10512" s="11"/>
      <c r="X10512" s="4"/>
      <c r="Y10512" s="11"/>
      <c r="Z10512" s="2"/>
      <c r="AA10512" s="1" t="s">
        <v>16</v>
      </c>
      <c r="AC10512" s="23" t="s">
        <v>37811</v>
      </c>
      <c r="AD10512" s="23" t="s">
        <v>38205</v>
      </c>
      <c r="AE10512" t="s">
        <v>35403</v>
      </c>
    </row>
    <row r="10513" spans="1:31" ht="14.25" customHeight="1">
      <c r="A10513" s="1">
        <v>10512</v>
      </c>
      <c r="B10513" s="1" t="s">
        <v>54</v>
      </c>
      <c r="C10513" s="1" t="s">
        <v>20158</v>
      </c>
      <c r="D10513" s="9" t="s">
        <v>1015</v>
      </c>
      <c r="E10513" s="9" t="s">
        <v>139</v>
      </c>
      <c r="F10513" s="9" t="s">
        <v>34692</v>
      </c>
      <c r="G10513" s="17">
        <v>91944694044</v>
      </c>
      <c r="H10513" s="9" t="s">
        <v>15</v>
      </c>
      <c r="I10513" s="1" t="s">
        <v>62</v>
      </c>
      <c r="J10513" s="2" t="s">
        <v>47309</v>
      </c>
      <c r="K10513" s="3" t="s">
        <v>42</v>
      </c>
      <c r="L10513" s="2" t="s">
        <v>47338</v>
      </c>
      <c r="M10513" s="4" t="s">
        <v>14137</v>
      </c>
      <c r="N10513" s="3" t="str">
        <f t="shared" si="325"/>
        <v>[1 cr. - 1.5 cr]</v>
      </c>
      <c r="O10513" s="4" t="s">
        <v>13</v>
      </c>
      <c r="P10513" s="3" t="s">
        <v>47309</v>
      </c>
      <c r="Q10513" s="11"/>
      <c r="R10513" s="4"/>
      <c r="S10513" s="11"/>
      <c r="T10513" s="4"/>
      <c r="U10513" s="11"/>
      <c r="V10513" s="4"/>
      <c r="W10513" s="11"/>
      <c r="X10513" s="4"/>
      <c r="Y10513" s="11"/>
      <c r="Z10513" s="2"/>
      <c r="AA10513" s="1" t="s">
        <v>16</v>
      </c>
      <c r="AC10513" s="23" t="s">
        <v>37811</v>
      </c>
      <c r="AD10513" s="23" t="s">
        <v>38205</v>
      </c>
      <c r="AE10513" t="s">
        <v>35404</v>
      </c>
    </row>
    <row r="10514" spans="1:31" ht="14.25" customHeight="1">
      <c r="A10514" s="1">
        <v>10513</v>
      </c>
      <c r="B10514" s="1" t="s">
        <v>54</v>
      </c>
      <c r="C10514" s="1" t="s">
        <v>20190</v>
      </c>
      <c r="D10514" s="9" t="s">
        <v>18621</v>
      </c>
      <c r="E10514" s="9" t="s">
        <v>40</v>
      </c>
      <c r="F10514" s="9" t="s">
        <v>30880</v>
      </c>
      <c r="G10514" s="17">
        <v>919099044040</v>
      </c>
      <c r="H10514" s="9" t="s">
        <v>8</v>
      </c>
      <c r="I10514" s="1" t="s">
        <v>62</v>
      </c>
      <c r="J10514" s="2" t="s">
        <v>47309</v>
      </c>
      <c r="K10514" s="11" t="s">
        <v>14136</v>
      </c>
      <c r="L10514" s="2" t="s">
        <v>47338</v>
      </c>
      <c r="M10514" s="4" t="s">
        <v>14137</v>
      </c>
      <c r="N10514" s="3" t="str">
        <f t="shared" si="325"/>
        <v>[1 cr. - 1.5 cr]</v>
      </c>
      <c r="O10514" s="11"/>
      <c r="P10514" s="4"/>
      <c r="Q10514" s="11"/>
      <c r="R10514" s="4"/>
      <c r="S10514" s="11"/>
      <c r="T10514" s="4"/>
      <c r="U10514" s="11"/>
      <c r="V10514" s="4"/>
      <c r="W10514" s="11"/>
      <c r="X10514" s="4"/>
      <c r="Y10514" s="11"/>
      <c r="Z10514" s="2"/>
      <c r="AA10514" s="1" t="s">
        <v>16</v>
      </c>
      <c r="AC10514" s="23" t="s">
        <v>37811</v>
      </c>
      <c r="AD10514" s="23" t="s">
        <v>38205</v>
      </c>
      <c r="AE10514" t="s">
        <v>35405</v>
      </c>
    </row>
    <row r="10515" spans="1:31" ht="14.25" customHeight="1">
      <c r="A10515" s="1">
        <v>10514</v>
      </c>
      <c r="B10515" s="1" t="s">
        <v>54</v>
      </c>
      <c r="C10515" s="1" t="s">
        <v>20203</v>
      </c>
      <c r="D10515" s="9" t="s">
        <v>12724</v>
      </c>
      <c r="E10515" s="9" t="s">
        <v>255</v>
      </c>
      <c r="F10515" s="9" t="s">
        <v>30886</v>
      </c>
      <c r="G10515" s="17">
        <v>919466991669</v>
      </c>
      <c r="H10515" s="9" t="s">
        <v>15</v>
      </c>
      <c r="I10515" s="1" t="s">
        <v>9</v>
      </c>
      <c r="J10515" s="2" t="s">
        <v>47309</v>
      </c>
      <c r="K10515" s="11" t="s">
        <v>14136</v>
      </c>
      <c r="L10515" s="2" t="s">
        <v>47338</v>
      </c>
      <c r="M10515" s="4" t="s">
        <v>14137</v>
      </c>
      <c r="N10515" s="3" t="str">
        <f t="shared" si="325"/>
        <v>[1 cr. - 1.5 cr]</v>
      </c>
      <c r="O10515" s="11"/>
      <c r="P10515" s="4"/>
      <c r="Q10515" s="11"/>
      <c r="R10515" s="4"/>
      <c r="S10515" s="11"/>
      <c r="T10515" s="4"/>
      <c r="U10515" s="11"/>
      <c r="V10515" s="4"/>
      <c r="W10515" s="11"/>
      <c r="X10515" s="4"/>
      <c r="Y10515" s="11"/>
      <c r="Z10515" s="2"/>
      <c r="AA10515" s="1" t="s">
        <v>16</v>
      </c>
      <c r="AC10515" s="23" t="s">
        <v>37811</v>
      </c>
      <c r="AD10515" s="23" t="s">
        <v>38205</v>
      </c>
      <c r="AE10515" t="s">
        <v>35406</v>
      </c>
    </row>
    <row r="10516" spans="1:31" ht="14.25" customHeight="1">
      <c r="A10516" s="1">
        <v>10515</v>
      </c>
      <c r="B10516" s="1" t="s">
        <v>54</v>
      </c>
      <c r="C10516" s="1" t="s">
        <v>20205</v>
      </c>
      <c r="D10516" s="9" t="s">
        <v>1369</v>
      </c>
      <c r="E10516" s="9" t="s">
        <v>73</v>
      </c>
      <c r="F10516" s="9" t="s">
        <v>30888</v>
      </c>
      <c r="G10516" s="17">
        <v>91946941</v>
      </c>
      <c r="H10516" s="9" t="s">
        <v>8</v>
      </c>
      <c r="I10516" s="1" t="s">
        <v>62</v>
      </c>
      <c r="J10516" s="2" t="s">
        <v>47309</v>
      </c>
      <c r="K10516" s="11" t="s">
        <v>14136</v>
      </c>
      <c r="L10516" s="2" t="s">
        <v>47338</v>
      </c>
      <c r="M10516" s="4" t="s">
        <v>14137</v>
      </c>
      <c r="N10516" s="3" t="str">
        <f t="shared" si="325"/>
        <v>[1 cr. - 1.5 cr]</v>
      </c>
      <c r="O10516" s="11"/>
      <c r="P10516" s="4"/>
      <c r="Q10516" s="11"/>
      <c r="R10516" s="4"/>
      <c r="S10516" s="11"/>
      <c r="T10516" s="4"/>
      <c r="U10516" s="11"/>
      <c r="V10516" s="4"/>
      <c r="W10516" s="11"/>
      <c r="X10516" s="4"/>
      <c r="Y10516" s="11"/>
      <c r="Z10516" s="2"/>
      <c r="AA10516" s="1" t="s">
        <v>16</v>
      </c>
      <c r="AC10516" s="23" t="s">
        <v>37811</v>
      </c>
      <c r="AD10516" s="23" t="s">
        <v>38205</v>
      </c>
      <c r="AE10516" t="s">
        <v>35395</v>
      </c>
    </row>
    <row r="10517" spans="1:31" ht="14.25" customHeight="1">
      <c r="A10517" s="1">
        <v>10516</v>
      </c>
      <c r="B10517" s="1" t="s">
        <v>54</v>
      </c>
      <c r="C10517" s="1" t="s">
        <v>20207</v>
      </c>
      <c r="D10517" s="9" t="s">
        <v>6057</v>
      </c>
      <c r="E10517" s="9" t="s">
        <v>40</v>
      </c>
      <c r="F10517" s="9" t="s">
        <v>33325</v>
      </c>
      <c r="G10517" s="17">
        <v>9196949994</v>
      </c>
      <c r="H10517" s="9" t="s">
        <v>132</v>
      </c>
      <c r="I10517" s="1" t="s">
        <v>41</v>
      </c>
      <c r="J10517" s="2" t="s">
        <v>47309</v>
      </c>
      <c r="K10517" s="11" t="s">
        <v>14136</v>
      </c>
      <c r="L10517" s="2" t="s">
        <v>47338</v>
      </c>
      <c r="M10517" s="4" t="s">
        <v>14137</v>
      </c>
      <c r="N10517" s="3" t="str">
        <f t="shared" si="325"/>
        <v>[1 cr. - 1.5 cr]</v>
      </c>
      <c r="O10517" s="11"/>
      <c r="P10517" s="4"/>
      <c r="Q10517" s="11"/>
      <c r="R10517" s="4"/>
      <c r="S10517" s="11"/>
      <c r="T10517" s="4"/>
      <c r="U10517" s="11"/>
      <c r="V10517" s="4"/>
      <c r="W10517" s="11"/>
      <c r="X10517" s="4"/>
      <c r="Y10517" s="11"/>
      <c r="Z10517" s="2"/>
      <c r="AA10517" s="1" t="s">
        <v>11</v>
      </c>
      <c r="AC10517" s="23" t="s">
        <v>37811</v>
      </c>
      <c r="AD10517" s="23" t="s">
        <v>38205</v>
      </c>
      <c r="AE10517" t="s">
        <v>35400</v>
      </c>
    </row>
    <row r="10518" spans="1:31" ht="14.25" customHeight="1">
      <c r="A10518" s="1">
        <v>10517</v>
      </c>
      <c r="B10518" s="1" t="s">
        <v>54</v>
      </c>
      <c r="C10518" s="1" t="s">
        <v>20224</v>
      </c>
      <c r="D10518" s="9" t="s">
        <v>773</v>
      </c>
      <c r="E10518" s="9" t="s">
        <v>7140</v>
      </c>
      <c r="F10518" s="9" t="s">
        <v>24327</v>
      </c>
      <c r="G10518" s="17">
        <v>916640114</v>
      </c>
      <c r="H10518" s="9" t="s">
        <v>37</v>
      </c>
      <c r="I10518" s="1" t="s">
        <v>62</v>
      </c>
      <c r="J10518" s="2" t="s">
        <v>47309</v>
      </c>
      <c r="K10518" s="3" t="s">
        <v>42</v>
      </c>
      <c r="L10518" s="2" t="s">
        <v>47338</v>
      </c>
      <c r="M10518" s="11"/>
      <c r="N10518" s="4"/>
      <c r="O10518" s="11"/>
      <c r="P10518" s="4"/>
      <c r="Q10518" s="11"/>
      <c r="R10518" s="4"/>
      <c r="S10518" s="11"/>
      <c r="T10518" s="4"/>
      <c r="U10518" s="11"/>
      <c r="V10518" s="4"/>
      <c r="W10518" s="11"/>
      <c r="X10518" s="4"/>
      <c r="Y10518" s="11"/>
      <c r="Z10518" s="2"/>
      <c r="AA10518" s="1" t="s">
        <v>16</v>
      </c>
      <c r="AC10518" s="23" t="s">
        <v>37811</v>
      </c>
      <c r="AD10518" s="23" t="s">
        <v>38205</v>
      </c>
      <c r="AE10518" t="s">
        <v>35401</v>
      </c>
    </row>
    <row r="10519" spans="1:31" ht="14.25" customHeight="1">
      <c r="A10519" s="1">
        <v>10518</v>
      </c>
      <c r="B10519" s="1" t="s">
        <v>54</v>
      </c>
      <c r="C10519" s="1" t="s">
        <v>20231</v>
      </c>
      <c r="D10519" s="9" t="s">
        <v>683</v>
      </c>
      <c r="E10519" s="9" t="s">
        <v>40</v>
      </c>
      <c r="F10519" s="9" t="s">
        <v>27766</v>
      </c>
      <c r="G10519" s="17">
        <v>919444000944</v>
      </c>
      <c r="H10519" s="9" t="s">
        <v>8</v>
      </c>
      <c r="I10519" s="1" t="s">
        <v>62</v>
      </c>
      <c r="J10519" s="2" t="s">
        <v>47309</v>
      </c>
      <c r="K10519" s="11" t="s">
        <v>13</v>
      </c>
      <c r="L10519" s="2" t="s">
        <v>47338</v>
      </c>
      <c r="M10519" s="11"/>
      <c r="N10519" s="4"/>
      <c r="O10519" s="11"/>
      <c r="P10519" s="4"/>
      <c r="Q10519" s="11"/>
      <c r="R10519" s="4"/>
      <c r="S10519" s="11"/>
      <c r="T10519" s="4"/>
      <c r="U10519" s="11"/>
      <c r="V10519" s="4"/>
      <c r="W10519" s="11"/>
      <c r="X10519" s="4"/>
      <c r="Y10519" s="11"/>
      <c r="Z10519" s="2"/>
      <c r="AA10519" s="1" t="s">
        <v>11</v>
      </c>
      <c r="AC10519" s="23" t="s">
        <v>37811</v>
      </c>
      <c r="AD10519" s="23" t="s">
        <v>38205</v>
      </c>
      <c r="AE10519" t="s">
        <v>35402</v>
      </c>
    </row>
    <row r="10520" spans="1:31" ht="14.25" customHeight="1">
      <c r="A10520" s="1">
        <v>10519</v>
      </c>
      <c r="B10520" s="1" t="s">
        <v>54</v>
      </c>
      <c r="C10520" s="1" t="s">
        <v>20232</v>
      </c>
      <c r="D10520" s="9" t="s">
        <v>208</v>
      </c>
      <c r="E10520" s="9" t="s">
        <v>18639</v>
      </c>
      <c r="F10520" s="9" t="s">
        <v>30902</v>
      </c>
      <c r="G10520" s="17">
        <v>91944644446</v>
      </c>
      <c r="H10520" s="9" t="s">
        <v>15</v>
      </c>
      <c r="I10520" s="1" t="s">
        <v>41</v>
      </c>
      <c r="J10520" s="2" t="s">
        <v>47309</v>
      </c>
      <c r="K10520" s="11" t="s">
        <v>13</v>
      </c>
      <c r="L10520" s="2" t="s">
        <v>47338</v>
      </c>
      <c r="M10520" s="11"/>
      <c r="N10520" s="4"/>
      <c r="O10520" s="11"/>
      <c r="P10520" s="4"/>
      <c r="Q10520" s="11"/>
      <c r="R10520" s="4"/>
      <c r="S10520" s="11"/>
      <c r="T10520" s="4"/>
      <c r="U10520" s="11"/>
      <c r="V10520" s="4"/>
      <c r="W10520" s="11"/>
      <c r="X10520" s="4"/>
      <c r="Y10520" s="11"/>
      <c r="Z10520" s="2"/>
      <c r="AA10520" s="1" t="s">
        <v>16</v>
      </c>
      <c r="AC10520" s="23" t="s">
        <v>37811</v>
      </c>
      <c r="AD10520" s="23" t="s">
        <v>38205</v>
      </c>
      <c r="AE10520" t="s">
        <v>35403</v>
      </c>
    </row>
    <row r="10521" spans="1:31" ht="14.25" customHeight="1">
      <c r="A10521" s="1">
        <v>10520</v>
      </c>
      <c r="B10521" s="1" t="s">
        <v>54</v>
      </c>
      <c r="C10521" s="1" t="s">
        <v>14051</v>
      </c>
      <c r="D10521" s="2" t="s">
        <v>2402</v>
      </c>
      <c r="E10521" s="2" t="s">
        <v>255</v>
      </c>
      <c r="F10521" s="2" t="s">
        <v>27833</v>
      </c>
      <c r="G10521" s="15">
        <v>919444440466</v>
      </c>
      <c r="H10521" s="1" t="s">
        <v>15</v>
      </c>
      <c r="I10521" s="1" t="s">
        <v>9</v>
      </c>
      <c r="J10521" s="2" t="s">
        <v>47309</v>
      </c>
      <c r="K10521" s="3" t="s">
        <v>42</v>
      </c>
      <c r="L10521" s="2" t="s">
        <v>47338</v>
      </c>
      <c r="M10521" s="4" t="s">
        <v>14136</v>
      </c>
      <c r="N10521" s="3" t="str">
        <f>J10521</f>
        <v>[1 cr. - 1.5 cr]</v>
      </c>
      <c r="O10521" s="4" t="s">
        <v>14137</v>
      </c>
      <c r="P10521" s="3" t="s">
        <v>47309</v>
      </c>
      <c r="Q10521" s="4" t="s">
        <v>13</v>
      </c>
      <c r="R10521" s="3" t="s">
        <v>47309</v>
      </c>
      <c r="S10521" s="4"/>
      <c r="T10521" s="4"/>
      <c r="U10521" s="4"/>
      <c r="V10521" s="4"/>
      <c r="W10521" s="4"/>
      <c r="X10521" s="4"/>
      <c r="Y10521" s="4"/>
      <c r="Z10521" s="2"/>
      <c r="AA10521" s="1" t="s">
        <v>16</v>
      </c>
      <c r="AB10521" s="3"/>
      <c r="AC10521" s="23" t="s">
        <v>37805</v>
      </c>
      <c r="AD10521" s="23" t="s">
        <v>38259</v>
      </c>
      <c r="AE10521" t="s">
        <v>35404</v>
      </c>
    </row>
    <row r="10522" spans="1:31" ht="14.25" customHeight="1">
      <c r="A10522" s="1">
        <v>10521</v>
      </c>
      <c r="B10522" s="1" t="s">
        <v>54</v>
      </c>
      <c r="C10522" s="1" t="s">
        <v>14063</v>
      </c>
      <c r="D10522" s="2" t="s">
        <v>4561</v>
      </c>
      <c r="E10522" s="2" t="s">
        <v>506</v>
      </c>
      <c r="F10522" s="2" t="s">
        <v>32683</v>
      </c>
      <c r="G10522" s="15">
        <v>919409449994</v>
      </c>
      <c r="H10522" s="1" t="s">
        <v>8</v>
      </c>
      <c r="I10522" s="1" t="s">
        <v>41</v>
      </c>
      <c r="J10522" s="2" t="s">
        <v>47309</v>
      </c>
      <c r="K10522" s="3" t="s">
        <v>42</v>
      </c>
      <c r="L10522" s="2" t="s">
        <v>47338</v>
      </c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2"/>
      <c r="AA10522" s="1" t="s">
        <v>11</v>
      </c>
      <c r="AB10522" s="3" t="s">
        <v>12</v>
      </c>
      <c r="AC10522" s="23" t="s">
        <v>37805</v>
      </c>
      <c r="AD10522" s="23" t="s">
        <v>38259</v>
      </c>
      <c r="AE10522" t="s">
        <v>35405</v>
      </c>
    </row>
    <row r="10523" spans="1:31" ht="14.25" customHeight="1">
      <c r="A10523" s="1">
        <v>10522</v>
      </c>
      <c r="B10523" s="1" t="s">
        <v>54</v>
      </c>
      <c r="C10523" s="1" t="s">
        <v>14067</v>
      </c>
      <c r="D10523" s="2" t="s">
        <v>1950</v>
      </c>
      <c r="E10523" s="2" t="s">
        <v>139</v>
      </c>
      <c r="F10523" s="2" t="s">
        <v>27839</v>
      </c>
      <c r="G10523" s="15">
        <v>91944466496</v>
      </c>
      <c r="H10523" s="1" t="s">
        <v>20</v>
      </c>
      <c r="I10523" s="1" t="s">
        <v>41</v>
      </c>
      <c r="J10523" s="2" t="s">
        <v>47309</v>
      </c>
      <c r="K10523" s="11" t="s">
        <v>14136</v>
      </c>
      <c r="L10523" s="2" t="s">
        <v>47338</v>
      </c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2"/>
      <c r="AA10523" s="1" t="s">
        <v>16</v>
      </c>
      <c r="AB10523" s="3" t="s">
        <v>13</v>
      </c>
      <c r="AC10523" s="23" t="s">
        <v>37801</v>
      </c>
      <c r="AD10523" s="23" t="s">
        <v>38259</v>
      </c>
      <c r="AE10523" t="s">
        <v>35406</v>
      </c>
    </row>
    <row r="10524" spans="1:31" ht="14.25" customHeight="1">
      <c r="A10524" s="1">
        <v>10523</v>
      </c>
      <c r="B10524" s="1" t="s">
        <v>54</v>
      </c>
      <c r="C10524" s="1" t="s">
        <v>14073</v>
      </c>
      <c r="D10524" s="2" t="s">
        <v>36070</v>
      </c>
      <c r="E10524" s="2" t="s">
        <v>37241</v>
      </c>
      <c r="F10524" s="2" t="s">
        <v>27843</v>
      </c>
      <c r="G10524" s="15">
        <v>919446004064</v>
      </c>
      <c r="H10524" s="1" t="s">
        <v>8</v>
      </c>
      <c r="I10524" s="1" t="s">
        <v>62</v>
      </c>
      <c r="J10524" s="2" t="s">
        <v>47309</v>
      </c>
      <c r="K10524" s="11" t="s">
        <v>14137</v>
      </c>
      <c r="L10524" s="2" t="s">
        <v>47338</v>
      </c>
      <c r="M10524" s="4" t="s">
        <v>13</v>
      </c>
      <c r="N10524" s="3" t="str">
        <f>J10524</f>
        <v>[1 cr. - 1.5 cr]</v>
      </c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2"/>
      <c r="AA10524" s="1" t="s">
        <v>16</v>
      </c>
      <c r="AB10524" s="3" t="s">
        <v>13</v>
      </c>
      <c r="AC10524" s="23" t="s">
        <v>37812</v>
      </c>
      <c r="AD10524" s="23" t="s">
        <v>38259</v>
      </c>
      <c r="AE10524" t="s">
        <v>35395</v>
      </c>
    </row>
    <row r="10525" spans="1:31" ht="14.25" customHeight="1">
      <c r="A10525" s="1">
        <v>10524</v>
      </c>
      <c r="B10525" s="1" t="s">
        <v>54</v>
      </c>
      <c r="C10525" s="1" t="s">
        <v>14084</v>
      </c>
      <c r="D10525" s="2" t="s">
        <v>11183</v>
      </c>
      <c r="E10525" s="2" t="s">
        <v>849</v>
      </c>
      <c r="F10525" s="2" t="s">
        <v>32685</v>
      </c>
      <c r="G10525" s="15">
        <v>919444000904</v>
      </c>
      <c r="H10525" s="1" t="s">
        <v>15</v>
      </c>
      <c r="I10525" s="1" t="s">
        <v>41</v>
      </c>
      <c r="J10525" s="2" t="s">
        <v>47309</v>
      </c>
      <c r="K10525" s="3" t="s">
        <v>42</v>
      </c>
      <c r="L10525" s="2" t="s">
        <v>47338</v>
      </c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2"/>
      <c r="AA10525" s="1" t="s">
        <v>16</v>
      </c>
      <c r="AB10525" s="3" t="s">
        <v>12</v>
      </c>
      <c r="AC10525" s="23" t="s">
        <v>37813</v>
      </c>
      <c r="AD10525" s="23" t="s">
        <v>38259</v>
      </c>
      <c r="AE10525" t="s">
        <v>35400</v>
      </c>
    </row>
    <row r="10526" spans="1:31" ht="14.25" customHeight="1">
      <c r="A10526" s="1">
        <v>10525</v>
      </c>
      <c r="B10526" s="1" t="s">
        <v>54</v>
      </c>
      <c r="C10526" s="1" t="s">
        <v>14087</v>
      </c>
      <c r="D10526" s="2" t="s">
        <v>14127</v>
      </c>
      <c r="E10526" s="2" t="s">
        <v>14128</v>
      </c>
      <c r="F10526" s="2" t="s">
        <v>27852</v>
      </c>
      <c r="G10526" s="15">
        <v>91994619640</v>
      </c>
      <c r="H10526" s="1" t="s">
        <v>37</v>
      </c>
      <c r="I10526" s="1" t="s">
        <v>41</v>
      </c>
      <c r="J10526" s="2" t="s">
        <v>47309</v>
      </c>
      <c r="K10526" s="3" t="s">
        <v>42</v>
      </c>
      <c r="L10526" s="2" t="s">
        <v>47338</v>
      </c>
      <c r="M10526" s="11"/>
      <c r="N10526" s="4"/>
      <c r="O10526" s="11"/>
      <c r="P10526" s="4"/>
      <c r="Q10526" s="11"/>
      <c r="R10526" s="4"/>
      <c r="S10526" s="11"/>
      <c r="T10526" s="4"/>
      <c r="U10526" s="11"/>
      <c r="V10526" s="4"/>
      <c r="W10526" s="11"/>
      <c r="X10526" s="4"/>
      <c r="Y10526" s="11"/>
      <c r="Z10526" s="2"/>
      <c r="AA10526" s="1" t="s">
        <v>16</v>
      </c>
      <c r="AB10526" s="3" t="s">
        <v>12</v>
      </c>
      <c r="AC10526" s="23" t="s">
        <v>37813</v>
      </c>
      <c r="AD10526" s="23" t="s">
        <v>38259</v>
      </c>
      <c r="AE10526" t="s">
        <v>35401</v>
      </c>
    </row>
    <row r="10527" spans="1:31" ht="14.25" customHeight="1">
      <c r="A10527" s="1">
        <v>10526</v>
      </c>
      <c r="B10527" s="1" t="s">
        <v>54</v>
      </c>
      <c r="C10527" s="1" t="s">
        <v>14088</v>
      </c>
      <c r="D10527" s="2" t="s">
        <v>1799</v>
      </c>
      <c r="E10527" s="2" t="s">
        <v>1558</v>
      </c>
      <c r="F10527" s="2" t="s">
        <v>32686</v>
      </c>
      <c r="G10527" s="15">
        <v>9199419166</v>
      </c>
      <c r="H10527" s="1" t="s">
        <v>37</v>
      </c>
      <c r="I10527" s="1" t="s">
        <v>62</v>
      </c>
      <c r="J10527" s="2" t="s">
        <v>47309</v>
      </c>
      <c r="K10527" s="3" t="s">
        <v>42</v>
      </c>
      <c r="L10527" s="2" t="s">
        <v>47338</v>
      </c>
      <c r="M10527" s="4" t="s">
        <v>14136</v>
      </c>
      <c r="N10527" s="3" t="str">
        <f t="shared" ref="N10527:N10528" si="326">J10527</f>
        <v>[1 cr. - 1.5 cr]</v>
      </c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2"/>
      <c r="AA10527" s="1" t="s">
        <v>16</v>
      </c>
      <c r="AB10527" s="3" t="s">
        <v>12</v>
      </c>
      <c r="AC10527" s="23" t="s">
        <v>37813</v>
      </c>
      <c r="AD10527" s="23" t="s">
        <v>38259</v>
      </c>
      <c r="AE10527" t="s">
        <v>35402</v>
      </c>
    </row>
    <row r="10528" spans="1:31" ht="14.25" customHeight="1">
      <c r="A10528" s="1">
        <v>10527</v>
      </c>
      <c r="B10528" s="1" t="s">
        <v>54</v>
      </c>
      <c r="C10528" s="1" t="s">
        <v>14090</v>
      </c>
      <c r="D10528" s="2" t="s">
        <v>1322</v>
      </c>
      <c r="E10528" s="2" t="s">
        <v>40</v>
      </c>
      <c r="F10528" s="2" t="s">
        <v>27853</v>
      </c>
      <c r="G10528" s="15">
        <v>91949144</v>
      </c>
      <c r="H10528" s="1" t="s">
        <v>15</v>
      </c>
      <c r="I10528" s="1" t="s">
        <v>9</v>
      </c>
      <c r="J10528" s="2" t="s">
        <v>47309</v>
      </c>
      <c r="K10528" s="3" t="s">
        <v>42</v>
      </c>
      <c r="L10528" s="2" t="s">
        <v>47338</v>
      </c>
      <c r="M10528" s="4" t="s">
        <v>14136</v>
      </c>
      <c r="N10528" s="3" t="str">
        <f t="shared" si="326"/>
        <v>[1 cr. - 1.5 cr]</v>
      </c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2"/>
      <c r="AA10528" s="1" t="s">
        <v>11</v>
      </c>
      <c r="AB10528" s="3" t="s">
        <v>13</v>
      </c>
      <c r="AC10528" s="23" t="s">
        <v>37813</v>
      </c>
      <c r="AD10528" s="23" t="s">
        <v>38259</v>
      </c>
      <c r="AE10528" t="s">
        <v>35403</v>
      </c>
    </row>
    <row r="10529" spans="1:31" ht="14.25" customHeight="1">
      <c r="A10529" s="1">
        <v>10528</v>
      </c>
      <c r="B10529" s="1" t="s">
        <v>54</v>
      </c>
      <c r="C10529" s="1" t="s">
        <v>14091</v>
      </c>
      <c r="D10529" s="2" t="s">
        <v>52</v>
      </c>
      <c r="E10529" s="2" t="s">
        <v>14129</v>
      </c>
      <c r="F10529" s="2" t="s">
        <v>34747</v>
      </c>
      <c r="G10529" s="15">
        <v>919494466644</v>
      </c>
      <c r="H10529" s="1" t="s">
        <v>15</v>
      </c>
      <c r="I10529" s="1" t="s">
        <v>9</v>
      </c>
      <c r="J10529" s="2" t="s">
        <v>47309</v>
      </c>
      <c r="K10529" s="3" t="s">
        <v>42</v>
      </c>
      <c r="L10529" s="2" t="s">
        <v>47338</v>
      </c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2"/>
      <c r="AA10529" s="1" t="s">
        <v>16</v>
      </c>
      <c r="AB10529" s="3" t="s">
        <v>12</v>
      </c>
      <c r="AC10529" s="23" t="s">
        <v>37813</v>
      </c>
      <c r="AD10529" s="23" t="s">
        <v>38259</v>
      </c>
      <c r="AE10529" t="s">
        <v>35404</v>
      </c>
    </row>
    <row r="10530" spans="1:31" ht="14.25" customHeight="1">
      <c r="A10530" s="1">
        <v>10529</v>
      </c>
      <c r="B10530" s="1" t="s">
        <v>54</v>
      </c>
      <c r="C10530" s="1" t="s">
        <v>14097</v>
      </c>
      <c r="D10530" s="2" t="s">
        <v>3055</v>
      </c>
      <c r="E10530" s="2" t="s">
        <v>3492</v>
      </c>
      <c r="F10530" s="2" t="s">
        <v>27858</v>
      </c>
      <c r="G10530" s="15">
        <v>91991999449</v>
      </c>
      <c r="H10530" s="1" t="s">
        <v>15</v>
      </c>
      <c r="I10530" s="1" t="s">
        <v>41</v>
      </c>
      <c r="J10530" s="2" t="s">
        <v>47309</v>
      </c>
      <c r="K10530" s="3" t="s">
        <v>42</v>
      </c>
      <c r="L10530" s="2" t="s">
        <v>47338</v>
      </c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2"/>
      <c r="AA10530" s="1" t="s">
        <v>16</v>
      </c>
      <c r="AB10530" s="3" t="s">
        <v>538</v>
      </c>
      <c r="AC10530" s="23" t="s">
        <v>37813</v>
      </c>
      <c r="AD10530" s="23" t="s">
        <v>38259</v>
      </c>
      <c r="AE10530" t="s">
        <v>35405</v>
      </c>
    </row>
    <row r="10531" spans="1:31" ht="14.25" customHeight="1">
      <c r="A10531" s="1">
        <v>10530</v>
      </c>
      <c r="B10531" s="1" t="s">
        <v>54</v>
      </c>
      <c r="C10531" s="1" t="s">
        <v>14099</v>
      </c>
      <c r="D10531" s="2" t="s">
        <v>14130</v>
      </c>
      <c r="E10531" s="2" t="s">
        <v>14130</v>
      </c>
      <c r="F10531" s="2" t="s">
        <v>27860</v>
      </c>
      <c r="G10531" s="15">
        <v>919444164404</v>
      </c>
      <c r="H10531" s="1" t="s">
        <v>37</v>
      </c>
      <c r="I10531" s="1" t="s">
        <v>62</v>
      </c>
      <c r="J10531" s="2" t="s">
        <v>47309</v>
      </c>
      <c r="K10531" s="3" t="s">
        <v>42</v>
      </c>
      <c r="L10531" s="2" t="s">
        <v>47338</v>
      </c>
      <c r="M10531" s="4" t="s">
        <v>14136</v>
      </c>
      <c r="N10531" s="3" t="str">
        <f>J10531</f>
        <v>[1 cr. - 1.5 cr]</v>
      </c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2"/>
      <c r="AA10531" s="1" t="s">
        <v>16</v>
      </c>
      <c r="AB10531" s="3"/>
      <c r="AC10531" s="23" t="s">
        <v>37813</v>
      </c>
      <c r="AD10531" s="23" t="s">
        <v>38259</v>
      </c>
      <c r="AE10531" t="s">
        <v>35406</v>
      </c>
    </row>
    <row r="10532" spans="1:31" ht="14.25" customHeight="1">
      <c r="A10532" s="1">
        <v>10531</v>
      </c>
      <c r="B10532" s="1" t="s">
        <v>54</v>
      </c>
      <c r="C10532" s="1" t="s">
        <v>14100</v>
      </c>
      <c r="D10532" s="2" t="s">
        <v>14131</v>
      </c>
      <c r="E10532" s="2" t="s">
        <v>4267</v>
      </c>
      <c r="F10532" s="2" t="s">
        <v>32687</v>
      </c>
      <c r="G10532" s="15">
        <v>919494966900</v>
      </c>
      <c r="H10532" s="1" t="s">
        <v>15</v>
      </c>
      <c r="I10532" s="1" t="s">
        <v>9</v>
      </c>
      <c r="J10532" s="2" t="s">
        <v>47309</v>
      </c>
      <c r="K10532" s="3" t="s">
        <v>42</v>
      </c>
      <c r="L10532" s="2" t="s">
        <v>47338</v>
      </c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2"/>
      <c r="AA10532" s="1" t="s">
        <v>16</v>
      </c>
      <c r="AB10532" s="3"/>
      <c r="AC10532" s="23" t="s">
        <v>37813</v>
      </c>
      <c r="AD10532" s="23" t="s">
        <v>38259</v>
      </c>
      <c r="AE10532" t="s">
        <v>35395</v>
      </c>
    </row>
    <row r="10533" spans="1:31" ht="14.25" customHeight="1">
      <c r="A10533" s="1">
        <v>10532</v>
      </c>
      <c r="B10533" s="1" t="s">
        <v>54</v>
      </c>
      <c r="C10533" s="1" t="s">
        <v>14106</v>
      </c>
      <c r="D10533" s="2" t="s">
        <v>4774</v>
      </c>
      <c r="E10533" s="2" t="s">
        <v>139</v>
      </c>
      <c r="F10533" s="2" t="s">
        <v>34751</v>
      </c>
      <c r="G10533" s="15">
        <v>91949661411</v>
      </c>
      <c r="H10533" s="1" t="s">
        <v>37</v>
      </c>
      <c r="I10533" s="1" t="s">
        <v>62</v>
      </c>
      <c r="J10533" s="2" t="s">
        <v>47309</v>
      </c>
      <c r="K10533" s="11" t="s">
        <v>14136</v>
      </c>
      <c r="L10533" s="2" t="s">
        <v>47338</v>
      </c>
      <c r="M10533" s="4" t="s">
        <v>14137</v>
      </c>
      <c r="N10533" s="3" t="str">
        <f t="shared" ref="N10533:N10534" si="327">J10533</f>
        <v>[1 cr. - 1.5 cr]</v>
      </c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2"/>
      <c r="AA10533" s="1" t="s">
        <v>16</v>
      </c>
      <c r="AB10533" s="3"/>
      <c r="AC10533" s="23" t="s">
        <v>37813</v>
      </c>
      <c r="AD10533" s="23" t="s">
        <v>38259</v>
      </c>
      <c r="AE10533" t="s">
        <v>35400</v>
      </c>
    </row>
    <row r="10534" spans="1:31" ht="14.25" customHeight="1">
      <c r="A10534" s="1">
        <v>10533</v>
      </c>
      <c r="B10534" s="1" t="s">
        <v>54</v>
      </c>
      <c r="C10534" s="1" t="s">
        <v>14109</v>
      </c>
      <c r="D10534" s="2" t="s">
        <v>1015</v>
      </c>
      <c r="E10534" s="2" t="s">
        <v>1825</v>
      </c>
      <c r="F10534" s="2" t="s">
        <v>32688</v>
      </c>
      <c r="G10534" s="15">
        <v>919944649049</v>
      </c>
      <c r="H10534" s="1" t="s">
        <v>15</v>
      </c>
      <c r="I10534" s="1" t="s">
        <v>62</v>
      </c>
      <c r="J10534" s="2" t="s">
        <v>47309</v>
      </c>
      <c r="K10534" s="3" t="s">
        <v>17</v>
      </c>
      <c r="L10534" s="2" t="s">
        <v>47338</v>
      </c>
      <c r="M10534" s="4" t="s">
        <v>42</v>
      </c>
      <c r="N10534" s="3" t="str">
        <f t="shared" si="327"/>
        <v>[1 cr. - 1.5 cr]</v>
      </c>
      <c r="O10534" s="4" t="s">
        <v>47348</v>
      </c>
      <c r="P10534" s="3" t="s">
        <v>47309</v>
      </c>
      <c r="Q10534" s="4"/>
      <c r="R10534" s="4"/>
      <c r="S10534" s="4"/>
      <c r="T10534" s="4"/>
      <c r="U10534" s="4"/>
      <c r="V10534" s="4"/>
      <c r="W10534" s="4"/>
      <c r="X10534" s="4"/>
      <c r="Y10534" s="4"/>
      <c r="Z10534" s="2"/>
      <c r="AA10534" s="1" t="s">
        <v>16</v>
      </c>
      <c r="AB10534" s="3"/>
      <c r="AC10534" s="23" t="s">
        <v>37813</v>
      </c>
      <c r="AD10534" s="23" t="s">
        <v>38259</v>
      </c>
      <c r="AE10534" t="s">
        <v>35401</v>
      </c>
    </row>
    <row r="10535" spans="1:31" ht="14.25" customHeight="1">
      <c r="A10535" s="1">
        <v>10534</v>
      </c>
      <c r="B10535" s="1" t="s">
        <v>54</v>
      </c>
      <c r="C10535" s="1" t="s">
        <v>14116</v>
      </c>
      <c r="D10535" s="2" t="s">
        <v>446</v>
      </c>
      <c r="E10535" s="2" t="s">
        <v>87</v>
      </c>
      <c r="F10535" s="2" t="s">
        <v>14135</v>
      </c>
      <c r="G10535" s="15">
        <v>91999400694</v>
      </c>
      <c r="H10535" s="1" t="s">
        <v>15</v>
      </c>
      <c r="I10535" s="1" t="s">
        <v>62</v>
      </c>
      <c r="J10535" s="2" t="s">
        <v>47309</v>
      </c>
      <c r="K10535" s="3" t="s">
        <v>42</v>
      </c>
      <c r="L10535" s="2" t="s">
        <v>47338</v>
      </c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2"/>
      <c r="AA10535" s="1" t="s">
        <v>16</v>
      </c>
      <c r="AB10535" s="3"/>
      <c r="AC10535" s="23" t="s">
        <v>37813</v>
      </c>
      <c r="AD10535" s="23" t="s">
        <v>38259</v>
      </c>
      <c r="AE10535" t="s">
        <v>35402</v>
      </c>
    </row>
    <row r="10536" spans="1:31" ht="14.25" customHeight="1">
      <c r="A10536" s="1">
        <v>10535</v>
      </c>
      <c r="B10536" s="1" t="s">
        <v>54</v>
      </c>
      <c r="C10536" s="1" t="s">
        <v>14117</v>
      </c>
      <c r="D10536" s="2" t="s">
        <v>7286</v>
      </c>
      <c r="E10536" s="2" t="s">
        <v>14133</v>
      </c>
      <c r="F10536" s="2" t="s">
        <v>34753</v>
      </c>
      <c r="G10536" s="15">
        <v>919446946964</v>
      </c>
      <c r="H10536" s="1" t="s">
        <v>8</v>
      </c>
      <c r="I10536" s="1" t="s">
        <v>9</v>
      </c>
      <c r="J10536" s="2" t="s">
        <v>47309</v>
      </c>
      <c r="K10536" s="3" t="s">
        <v>42</v>
      </c>
      <c r="L10536" s="2" t="s">
        <v>47338</v>
      </c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2"/>
      <c r="AA10536" s="1" t="s">
        <v>16</v>
      </c>
      <c r="AB10536" s="3"/>
      <c r="AC10536" s="23" t="s">
        <v>37813</v>
      </c>
      <c r="AD10536" s="23" t="s">
        <v>38259</v>
      </c>
      <c r="AE10536" t="s">
        <v>35403</v>
      </c>
    </row>
    <row r="10537" spans="1:31" ht="14.25" customHeight="1">
      <c r="A10537" s="1">
        <v>10536</v>
      </c>
      <c r="B10537" s="1" t="s">
        <v>54</v>
      </c>
      <c r="C10537" s="1" t="s">
        <v>14139</v>
      </c>
      <c r="D10537" s="2" t="s">
        <v>1305</v>
      </c>
      <c r="E10537" s="2" t="s">
        <v>2030</v>
      </c>
      <c r="F10537" s="2" t="s">
        <v>27878</v>
      </c>
      <c r="G10537" s="15">
        <v>9194446064444</v>
      </c>
      <c r="H10537" s="2" t="s">
        <v>132</v>
      </c>
      <c r="I10537" s="1" t="s">
        <v>9</v>
      </c>
      <c r="J10537" s="2" t="s">
        <v>47309</v>
      </c>
      <c r="K10537" s="11" t="s">
        <v>14137</v>
      </c>
      <c r="L10537" s="2" t="s">
        <v>47338</v>
      </c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2"/>
      <c r="AA10537" s="1" t="s">
        <v>16</v>
      </c>
      <c r="AB10537" s="3"/>
      <c r="AC10537" s="23" t="s">
        <v>37814</v>
      </c>
      <c r="AD10537" s="23" t="s">
        <v>38259</v>
      </c>
      <c r="AE10537" t="s">
        <v>35404</v>
      </c>
    </row>
    <row r="10538" spans="1:31" ht="14.25" customHeight="1">
      <c r="A10538" s="1">
        <v>10537</v>
      </c>
      <c r="B10538" s="1" t="s">
        <v>54</v>
      </c>
      <c r="C10538" s="1" t="s">
        <v>14157</v>
      </c>
      <c r="D10538" s="2" t="s">
        <v>36071</v>
      </c>
      <c r="E10538" s="2" t="s">
        <v>40</v>
      </c>
      <c r="F10538" s="2" t="s">
        <v>27889</v>
      </c>
      <c r="G10538" s="15">
        <v>919944466949</v>
      </c>
      <c r="H10538" s="2" t="s">
        <v>8</v>
      </c>
      <c r="I10538" s="1" t="s">
        <v>41</v>
      </c>
      <c r="J10538" s="2" t="s">
        <v>47309</v>
      </c>
      <c r="K10538" s="3" t="s">
        <v>42</v>
      </c>
      <c r="L10538" s="2" t="s">
        <v>47338</v>
      </c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2"/>
      <c r="AA10538" s="1" t="s">
        <v>16</v>
      </c>
      <c r="AB10538" s="3"/>
      <c r="AC10538" s="23" t="s">
        <v>37815</v>
      </c>
      <c r="AD10538" s="23" t="s">
        <v>38259</v>
      </c>
      <c r="AE10538" t="s">
        <v>35405</v>
      </c>
    </row>
    <row r="10539" spans="1:31" ht="14.25" customHeight="1">
      <c r="A10539" s="1">
        <v>10538</v>
      </c>
      <c r="B10539" s="1" t="s">
        <v>54</v>
      </c>
      <c r="C10539" s="1" t="s">
        <v>14158</v>
      </c>
      <c r="D10539" s="2" t="s">
        <v>1136</v>
      </c>
      <c r="E10539" s="2" t="s">
        <v>12847</v>
      </c>
      <c r="F10539" s="2" t="s">
        <v>27890</v>
      </c>
      <c r="G10539" s="15">
        <v>9199496699</v>
      </c>
      <c r="H10539" s="2" t="s">
        <v>8</v>
      </c>
      <c r="I10539" s="1" t="s">
        <v>41</v>
      </c>
      <c r="J10539" s="2" t="s">
        <v>47309</v>
      </c>
      <c r="K10539" s="3" t="s">
        <v>42</v>
      </c>
      <c r="L10539" s="2" t="s">
        <v>47338</v>
      </c>
      <c r="M10539" s="4" t="s">
        <v>14136</v>
      </c>
      <c r="N10539" s="3" t="str">
        <f t="shared" ref="N10539:N10540" si="328">J10539</f>
        <v>[1 cr. - 1.5 cr]</v>
      </c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2"/>
      <c r="AA10539" s="1" t="s">
        <v>16</v>
      </c>
      <c r="AB10539" s="3"/>
      <c r="AC10539" s="23" t="s">
        <v>37815</v>
      </c>
      <c r="AD10539" s="23" t="s">
        <v>38259</v>
      </c>
      <c r="AE10539" t="s">
        <v>35406</v>
      </c>
    </row>
    <row r="10540" spans="1:31" ht="14.25" customHeight="1">
      <c r="A10540" s="1">
        <v>10539</v>
      </c>
      <c r="B10540" s="1" t="s">
        <v>54</v>
      </c>
      <c r="C10540" s="1" t="s">
        <v>14169</v>
      </c>
      <c r="D10540" s="2" t="s">
        <v>2153</v>
      </c>
      <c r="E10540" s="2" t="s">
        <v>32</v>
      </c>
      <c r="F10540" s="2" t="s">
        <v>27896</v>
      </c>
      <c r="G10540" s="15">
        <v>91944446414</v>
      </c>
      <c r="H10540" s="2" t="s">
        <v>8</v>
      </c>
      <c r="I10540" s="1" t="s">
        <v>62</v>
      </c>
      <c r="J10540" s="2" t="s">
        <v>47309</v>
      </c>
      <c r="K10540" s="11" t="s">
        <v>14136</v>
      </c>
      <c r="L10540" s="2" t="s">
        <v>47338</v>
      </c>
      <c r="M10540" s="4" t="s">
        <v>14137</v>
      </c>
      <c r="N10540" s="3" t="str">
        <f t="shared" si="328"/>
        <v>[1 cr. - 1.5 cr]</v>
      </c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2"/>
      <c r="AA10540" s="1" t="s">
        <v>16</v>
      </c>
      <c r="AB10540" s="3"/>
      <c r="AC10540" s="23" t="s">
        <v>37816</v>
      </c>
      <c r="AD10540" s="23" t="s">
        <v>38259</v>
      </c>
      <c r="AE10540" t="s">
        <v>35395</v>
      </c>
    </row>
    <row r="10541" spans="1:31" ht="14.25" customHeight="1">
      <c r="A10541" s="1">
        <v>10540</v>
      </c>
      <c r="B10541" s="1" t="s">
        <v>54</v>
      </c>
      <c r="C10541" s="1" t="s">
        <v>14174</v>
      </c>
      <c r="D10541" s="2" t="s">
        <v>1636</v>
      </c>
      <c r="E10541" s="2" t="s">
        <v>139</v>
      </c>
      <c r="F10541" s="2" t="s">
        <v>27899</v>
      </c>
      <c r="G10541" s="15">
        <v>91944606409</v>
      </c>
      <c r="H10541" s="2" t="s">
        <v>8</v>
      </c>
      <c r="I10541" s="1" t="s">
        <v>9</v>
      </c>
      <c r="J10541" s="2" t="s">
        <v>47309</v>
      </c>
      <c r="K10541" s="11" t="s">
        <v>14137</v>
      </c>
      <c r="L10541" s="2" t="s">
        <v>47338</v>
      </c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2"/>
      <c r="AA10541" s="1" t="s">
        <v>11</v>
      </c>
      <c r="AB10541" s="3"/>
      <c r="AC10541" s="23" t="s">
        <v>37817</v>
      </c>
      <c r="AD10541" s="23" t="s">
        <v>38259</v>
      </c>
      <c r="AE10541" t="s">
        <v>35400</v>
      </c>
    </row>
    <row r="10542" spans="1:31" ht="14.25" customHeight="1">
      <c r="A10542" s="1">
        <v>10541</v>
      </c>
      <c r="B10542" s="1" t="s">
        <v>54</v>
      </c>
      <c r="C10542" s="1" t="s">
        <v>14176</v>
      </c>
      <c r="D10542" s="2" t="s">
        <v>36072</v>
      </c>
      <c r="E10542" s="2" t="s">
        <v>37242</v>
      </c>
      <c r="F10542" s="2" t="s">
        <v>14314</v>
      </c>
      <c r="G10542" s="15">
        <v>9144604494</v>
      </c>
      <c r="H10542" s="2" t="s">
        <v>8</v>
      </c>
      <c r="I10542" s="1" t="s">
        <v>41</v>
      </c>
      <c r="J10542" s="2" t="s">
        <v>47309</v>
      </c>
      <c r="K10542" s="3" t="s">
        <v>42</v>
      </c>
      <c r="L10542" s="2" t="s">
        <v>47338</v>
      </c>
      <c r="M10542" s="4" t="s">
        <v>14136</v>
      </c>
      <c r="N10542" s="3" t="str">
        <f>J10542</f>
        <v>[1 cr. - 1.5 cr]</v>
      </c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2"/>
      <c r="AA10542" s="1" t="s">
        <v>16</v>
      </c>
      <c r="AB10542" s="3"/>
      <c r="AC10542" s="23" t="s">
        <v>37817</v>
      </c>
      <c r="AD10542" s="23" t="s">
        <v>38259</v>
      </c>
      <c r="AE10542" t="s">
        <v>35401</v>
      </c>
    </row>
    <row r="10543" spans="1:31" ht="14.25" customHeight="1">
      <c r="A10543" s="1">
        <v>10542</v>
      </c>
      <c r="B10543" s="1" t="s">
        <v>54</v>
      </c>
      <c r="C10543" s="1" t="s">
        <v>14185</v>
      </c>
      <c r="D10543" s="2" t="s">
        <v>36073</v>
      </c>
      <c r="E10543" s="2" t="s">
        <v>881</v>
      </c>
      <c r="F10543" s="2" t="s">
        <v>32694</v>
      </c>
      <c r="G10543" s="15">
        <v>9199694404</v>
      </c>
      <c r="H10543" s="2" t="s">
        <v>15</v>
      </c>
      <c r="I10543" s="1" t="s">
        <v>9</v>
      </c>
      <c r="J10543" s="2" t="s">
        <v>47309</v>
      </c>
      <c r="K10543" s="3" t="s">
        <v>42</v>
      </c>
      <c r="L10543" s="2" t="s">
        <v>47338</v>
      </c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2"/>
      <c r="AA10543" s="1" t="s">
        <v>16</v>
      </c>
      <c r="AB10543" s="3"/>
      <c r="AC10543" s="23" t="s">
        <v>37817</v>
      </c>
      <c r="AD10543" s="23" t="s">
        <v>38259</v>
      </c>
      <c r="AE10543" t="s">
        <v>35402</v>
      </c>
    </row>
    <row r="10544" spans="1:31" ht="14.25" customHeight="1">
      <c r="A10544" s="1">
        <v>10543</v>
      </c>
      <c r="B10544" s="1" t="s">
        <v>54</v>
      </c>
      <c r="C10544" s="1" t="s">
        <v>14188</v>
      </c>
      <c r="D10544" s="2" t="s">
        <v>2704</v>
      </c>
      <c r="E10544" s="2" t="s">
        <v>40</v>
      </c>
      <c r="F10544" s="2" t="s">
        <v>27906</v>
      </c>
      <c r="G10544" s="15">
        <v>919444466614</v>
      </c>
      <c r="H10544" s="2" t="s">
        <v>8</v>
      </c>
      <c r="I10544" s="1" t="s">
        <v>62</v>
      </c>
      <c r="J10544" s="2" t="s">
        <v>47309</v>
      </c>
      <c r="K10544" s="11" t="s">
        <v>14137</v>
      </c>
      <c r="L10544" s="2" t="s">
        <v>47338</v>
      </c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2"/>
      <c r="AA10544" s="1" t="s">
        <v>16</v>
      </c>
      <c r="AB10544" s="3"/>
      <c r="AC10544" s="23" t="s">
        <v>37817</v>
      </c>
      <c r="AD10544" s="23" t="s">
        <v>38259</v>
      </c>
      <c r="AE10544" t="s">
        <v>35403</v>
      </c>
    </row>
    <row r="10545" spans="1:31" ht="14.25" customHeight="1">
      <c r="A10545" s="1">
        <v>10544</v>
      </c>
      <c r="B10545" s="1" t="s">
        <v>54</v>
      </c>
      <c r="C10545" s="1" t="s">
        <v>14189</v>
      </c>
      <c r="D10545" s="2" t="s">
        <v>1518</v>
      </c>
      <c r="E10545" s="2" t="s">
        <v>881</v>
      </c>
      <c r="F10545" s="2" t="s">
        <v>27907</v>
      </c>
      <c r="G10545" s="15">
        <v>91949966499</v>
      </c>
      <c r="H10545" s="2" t="s">
        <v>8</v>
      </c>
      <c r="I10545" s="1" t="s">
        <v>9</v>
      </c>
      <c r="J10545" s="2" t="s">
        <v>47309</v>
      </c>
      <c r="K10545" s="3" t="s">
        <v>42</v>
      </c>
      <c r="L10545" s="2" t="s">
        <v>47338</v>
      </c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2"/>
      <c r="AA10545" s="1" t="s">
        <v>11</v>
      </c>
      <c r="AB10545" s="3"/>
      <c r="AC10545" s="23" t="s">
        <v>37817</v>
      </c>
      <c r="AD10545" s="23" t="s">
        <v>38259</v>
      </c>
      <c r="AE10545" t="s">
        <v>35404</v>
      </c>
    </row>
    <row r="10546" spans="1:31" ht="14.25" customHeight="1">
      <c r="A10546" s="1">
        <v>10545</v>
      </c>
      <c r="B10546" s="1" t="s">
        <v>54</v>
      </c>
      <c r="C10546" s="1" t="s">
        <v>14196</v>
      </c>
      <c r="D10546" s="2" t="s">
        <v>463</v>
      </c>
      <c r="E10546" s="2" t="s">
        <v>13262</v>
      </c>
      <c r="F10546" s="2" t="s">
        <v>27911</v>
      </c>
      <c r="G10546" s="15">
        <v>9199449444</v>
      </c>
      <c r="H10546" s="2" t="s">
        <v>8</v>
      </c>
      <c r="I10546" s="1" t="s">
        <v>62</v>
      </c>
      <c r="J10546" s="2" t="s">
        <v>47309</v>
      </c>
      <c r="K10546" s="11" t="s">
        <v>14137</v>
      </c>
      <c r="L10546" s="2" t="s">
        <v>47338</v>
      </c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2"/>
      <c r="AA10546" s="1" t="s">
        <v>16</v>
      </c>
      <c r="AB10546" s="3"/>
      <c r="AC10546" s="23" t="s">
        <v>37818</v>
      </c>
      <c r="AD10546" s="23" t="s">
        <v>38259</v>
      </c>
      <c r="AE10546" t="s">
        <v>35405</v>
      </c>
    </row>
    <row r="10547" spans="1:31" ht="14.25" customHeight="1">
      <c r="A10547" s="1">
        <v>10546</v>
      </c>
      <c r="B10547" s="1" t="s">
        <v>54</v>
      </c>
      <c r="C10547" s="1" t="s">
        <v>14198</v>
      </c>
      <c r="D10547" s="2" t="s">
        <v>14303</v>
      </c>
      <c r="E10547" s="2" t="s">
        <v>14304</v>
      </c>
      <c r="F10547" s="2" t="s">
        <v>27912</v>
      </c>
      <c r="G10547" s="15">
        <v>91991669441</v>
      </c>
      <c r="H10547" s="2" t="s">
        <v>20</v>
      </c>
      <c r="I10547" s="1" t="s">
        <v>41</v>
      </c>
      <c r="J10547" s="2" t="s">
        <v>47309</v>
      </c>
      <c r="K10547" s="11" t="s">
        <v>13</v>
      </c>
      <c r="L10547" s="2" t="s">
        <v>47338</v>
      </c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2"/>
      <c r="AA10547" s="1" t="s">
        <v>11</v>
      </c>
      <c r="AB10547" s="3"/>
      <c r="AC10547" s="23" t="s">
        <v>37819</v>
      </c>
      <c r="AD10547" s="23" t="s">
        <v>38259</v>
      </c>
      <c r="AE10547" t="s">
        <v>35406</v>
      </c>
    </row>
    <row r="10548" spans="1:31" ht="14.25" customHeight="1">
      <c r="A10548" s="1">
        <v>10547</v>
      </c>
      <c r="B10548" s="1" t="s">
        <v>54</v>
      </c>
      <c r="C10548" s="1" t="s">
        <v>14202</v>
      </c>
      <c r="D10548" s="2" t="s">
        <v>1394</v>
      </c>
      <c r="E10548" s="2" t="s">
        <v>558</v>
      </c>
      <c r="F10548" s="2" t="s">
        <v>27914</v>
      </c>
      <c r="G10548" s="15">
        <v>919449064696</v>
      </c>
      <c r="H10548" s="2" t="s">
        <v>15</v>
      </c>
      <c r="I10548" s="1" t="s">
        <v>41</v>
      </c>
      <c r="J10548" s="2" t="s">
        <v>47309</v>
      </c>
      <c r="K10548" s="3" t="s">
        <v>17</v>
      </c>
      <c r="L10548" s="2" t="s">
        <v>47338</v>
      </c>
      <c r="M10548" s="4" t="s">
        <v>42</v>
      </c>
      <c r="N10548" s="3" t="str">
        <f>J10548</f>
        <v>[1 cr. - 1.5 cr]</v>
      </c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2"/>
      <c r="AA10548" s="1" t="s">
        <v>16</v>
      </c>
      <c r="AB10548" s="3"/>
      <c r="AC10548" s="23" t="s">
        <v>37820</v>
      </c>
      <c r="AD10548" s="23" t="s">
        <v>38259</v>
      </c>
      <c r="AE10548" t="s">
        <v>35395</v>
      </c>
    </row>
    <row r="10549" spans="1:31" ht="14.25" customHeight="1">
      <c r="A10549" s="1">
        <v>10548</v>
      </c>
      <c r="B10549" s="1" t="s">
        <v>54</v>
      </c>
      <c r="C10549" s="1" t="s">
        <v>14208</v>
      </c>
      <c r="D10549" s="2" t="s">
        <v>3658</v>
      </c>
      <c r="E10549" s="2" t="s">
        <v>93</v>
      </c>
      <c r="F10549" s="2" t="s">
        <v>27917</v>
      </c>
      <c r="G10549" s="15">
        <v>91914000996</v>
      </c>
      <c r="H10549" s="2" t="s">
        <v>15</v>
      </c>
      <c r="I10549" s="1" t="s">
        <v>62</v>
      </c>
      <c r="J10549" s="2" t="s">
        <v>47309</v>
      </c>
      <c r="K10549" s="11" t="s">
        <v>14136</v>
      </c>
      <c r="L10549" s="2" t="s">
        <v>47338</v>
      </c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2"/>
      <c r="AA10549" s="1" t="s">
        <v>16</v>
      </c>
      <c r="AB10549" s="3"/>
      <c r="AC10549" s="23" t="s">
        <v>37821</v>
      </c>
      <c r="AD10549" s="23" t="s">
        <v>38259</v>
      </c>
      <c r="AE10549" t="s">
        <v>35400</v>
      </c>
    </row>
    <row r="10550" spans="1:31" ht="14.25" customHeight="1">
      <c r="A10550" s="1">
        <v>10549</v>
      </c>
      <c r="B10550" s="1" t="s">
        <v>54</v>
      </c>
      <c r="C10550" s="1" t="s">
        <v>14212</v>
      </c>
      <c r="D10550" s="2" t="s">
        <v>610</v>
      </c>
      <c r="E10550" s="2" t="s">
        <v>495</v>
      </c>
      <c r="F10550" s="2" t="s">
        <v>32698</v>
      </c>
      <c r="G10550" s="15">
        <v>9196404000</v>
      </c>
      <c r="H10550" s="2" t="s">
        <v>8</v>
      </c>
      <c r="I10550" s="1" t="s">
        <v>9</v>
      </c>
      <c r="J10550" s="2" t="s">
        <v>47309</v>
      </c>
      <c r="K10550" s="3" t="s">
        <v>42</v>
      </c>
      <c r="L10550" s="2" t="s">
        <v>47338</v>
      </c>
      <c r="M10550" s="4" t="s">
        <v>14136</v>
      </c>
      <c r="N10550" s="3" t="str">
        <f t="shared" ref="N10550:N10552" si="329">J10550</f>
        <v>[1 cr. - 1.5 cr]</v>
      </c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2"/>
      <c r="AA10550" s="1" t="s">
        <v>16</v>
      </c>
      <c r="AB10550" s="3"/>
      <c r="AC10550" s="23" t="s">
        <v>37822</v>
      </c>
      <c r="AD10550" s="23" t="s">
        <v>38259</v>
      </c>
      <c r="AE10550" t="s">
        <v>35401</v>
      </c>
    </row>
    <row r="10551" spans="1:31" ht="14.25" customHeight="1">
      <c r="A10551" s="1">
        <v>10550</v>
      </c>
      <c r="B10551" s="1" t="s">
        <v>54</v>
      </c>
      <c r="C10551" s="1" t="s">
        <v>14237</v>
      </c>
      <c r="D10551" s="2" t="s">
        <v>36074</v>
      </c>
      <c r="E10551" s="2" t="s">
        <v>37243</v>
      </c>
      <c r="F10551" s="2" t="s">
        <v>26225</v>
      </c>
      <c r="G10551" s="15">
        <v>919944400</v>
      </c>
      <c r="H10551" s="2" t="s">
        <v>20</v>
      </c>
      <c r="I10551" s="1" t="s">
        <v>41</v>
      </c>
      <c r="J10551" s="2" t="s">
        <v>47309</v>
      </c>
      <c r="K10551" s="3" t="s">
        <v>42</v>
      </c>
      <c r="L10551" s="2" t="s">
        <v>47338</v>
      </c>
      <c r="M10551" s="4" t="s">
        <v>14136</v>
      </c>
      <c r="N10551" s="3" t="str">
        <f t="shared" si="329"/>
        <v>[1 cr. - 1.5 cr]</v>
      </c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2"/>
      <c r="AA10551" s="1" t="s">
        <v>11</v>
      </c>
      <c r="AB10551" s="3"/>
      <c r="AC10551" s="23" t="s">
        <v>37823</v>
      </c>
      <c r="AD10551" s="23" t="s">
        <v>38259</v>
      </c>
      <c r="AE10551" t="s">
        <v>35402</v>
      </c>
    </row>
    <row r="10552" spans="1:31" ht="14.25" customHeight="1">
      <c r="A10552" s="1">
        <v>10551</v>
      </c>
      <c r="B10552" s="1" t="s">
        <v>54</v>
      </c>
      <c r="C10552" s="1" t="s">
        <v>14241</v>
      </c>
      <c r="D10552" s="6" t="s">
        <v>36075</v>
      </c>
      <c r="E10552" s="6" t="s">
        <v>2888</v>
      </c>
      <c r="F10552" s="6" t="s">
        <v>27937</v>
      </c>
      <c r="G10552" s="16">
        <v>9099994644</v>
      </c>
      <c r="H10552" s="1" t="s">
        <v>8</v>
      </c>
      <c r="I10552" s="1" t="s">
        <v>62</v>
      </c>
      <c r="J10552" s="2" t="s">
        <v>47309</v>
      </c>
      <c r="K10552" s="3" t="s">
        <v>42</v>
      </c>
      <c r="L10552" s="2" t="s">
        <v>47338</v>
      </c>
      <c r="M10552" s="4" t="s">
        <v>14136</v>
      </c>
      <c r="N10552" s="3" t="str">
        <f t="shared" si="329"/>
        <v>[1 cr. - 1.5 cr]</v>
      </c>
      <c r="O10552" s="8" t="s">
        <v>47345</v>
      </c>
      <c r="P10552" s="3" t="s">
        <v>47309</v>
      </c>
      <c r="Q10552" s="8"/>
      <c r="R10552" s="4"/>
      <c r="S10552" s="8"/>
      <c r="T10552" s="4"/>
      <c r="U10552" s="8"/>
      <c r="V10552" s="4"/>
      <c r="W10552" s="8"/>
      <c r="X10552" s="4"/>
      <c r="Y10552" s="8"/>
      <c r="Z10552" s="2"/>
      <c r="AA10552" s="1" t="s">
        <v>16</v>
      </c>
      <c r="AB10552" s="3"/>
      <c r="AC10552" s="23" t="s">
        <v>37823</v>
      </c>
      <c r="AD10552" s="23" t="s">
        <v>38259</v>
      </c>
      <c r="AE10552" t="s">
        <v>35403</v>
      </c>
    </row>
    <row r="10553" spans="1:31" ht="14.25" customHeight="1">
      <c r="A10553" s="1">
        <v>10552</v>
      </c>
      <c r="B10553" s="1" t="s">
        <v>54</v>
      </c>
      <c r="C10553" s="1" t="s">
        <v>14242</v>
      </c>
      <c r="D10553" s="6" t="s">
        <v>7429</v>
      </c>
      <c r="E10553" s="6" t="s">
        <v>37244</v>
      </c>
      <c r="F10553" s="6" t="s">
        <v>27938</v>
      </c>
      <c r="G10553" s="16">
        <v>9446009964</v>
      </c>
      <c r="H10553" s="1" t="s">
        <v>15</v>
      </c>
      <c r="I10553" s="1" t="s">
        <v>41</v>
      </c>
      <c r="J10553" s="2" t="s">
        <v>47309</v>
      </c>
      <c r="K10553" s="11" t="s">
        <v>14136</v>
      </c>
      <c r="L10553" s="2" t="s">
        <v>47338</v>
      </c>
      <c r="M10553" s="8"/>
      <c r="N10553" s="4"/>
      <c r="O10553" s="8"/>
      <c r="P10553" s="4"/>
      <c r="Q10553" s="8"/>
      <c r="R10553" s="4"/>
      <c r="S10553" s="8"/>
      <c r="T10553" s="4"/>
      <c r="U10553" s="8"/>
      <c r="V10553" s="4"/>
      <c r="W10553" s="8"/>
      <c r="X10553" s="4"/>
      <c r="Y10553" s="8"/>
      <c r="Z10553" s="2"/>
      <c r="AA10553" s="1" t="s">
        <v>16</v>
      </c>
      <c r="AB10553" s="3"/>
      <c r="AC10553" s="23" t="s">
        <v>37823</v>
      </c>
      <c r="AD10553" s="23" t="s">
        <v>38259</v>
      </c>
      <c r="AE10553" t="s">
        <v>35404</v>
      </c>
    </row>
    <row r="10554" spans="1:31" ht="14.25" customHeight="1">
      <c r="A10554" s="1">
        <v>10553</v>
      </c>
      <c r="B10554" s="1" t="s">
        <v>54</v>
      </c>
      <c r="C10554" s="1" t="s">
        <v>14254</v>
      </c>
      <c r="D10554" s="6" t="s">
        <v>1111</v>
      </c>
      <c r="E10554" s="6" t="s">
        <v>351</v>
      </c>
      <c r="F10554" s="6" t="s">
        <v>27945</v>
      </c>
      <c r="G10554" s="16">
        <v>944416999</v>
      </c>
      <c r="H10554" s="1" t="s">
        <v>15</v>
      </c>
      <c r="I10554" s="1" t="s">
        <v>62</v>
      </c>
      <c r="J10554" s="2" t="s">
        <v>47309</v>
      </c>
      <c r="K10554" s="3" t="s">
        <v>17</v>
      </c>
      <c r="L10554" s="2" t="s">
        <v>47338</v>
      </c>
      <c r="M10554" s="8" t="s">
        <v>47345</v>
      </c>
      <c r="N10554" s="3" t="str">
        <f>J10554</f>
        <v>[1 cr. - 1.5 cr]</v>
      </c>
      <c r="O10554" s="8" t="s">
        <v>47346</v>
      </c>
      <c r="P10554" s="3" t="s">
        <v>47309</v>
      </c>
      <c r="Q10554" s="8"/>
      <c r="R10554" s="4"/>
      <c r="S10554" s="8"/>
      <c r="T10554" s="4"/>
      <c r="U10554" s="8"/>
      <c r="V10554" s="4"/>
      <c r="W10554" s="8"/>
      <c r="X10554" s="4"/>
      <c r="Y10554" s="8"/>
      <c r="Z10554" s="2"/>
      <c r="AA10554" s="1" t="s">
        <v>16</v>
      </c>
      <c r="AB10554" s="3"/>
      <c r="AC10554" s="23" t="s">
        <v>37823</v>
      </c>
      <c r="AD10554" s="23" t="s">
        <v>38259</v>
      </c>
      <c r="AE10554" t="s">
        <v>35405</v>
      </c>
    </row>
    <row r="10555" spans="1:31" ht="14.25" customHeight="1">
      <c r="A10555" s="1">
        <v>10554</v>
      </c>
      <c r="B10555" s="1" t="s">
        <v>54</v>
      </c>
      <c r="C10555" s="1" t="s">
        <v>14255</v>
      </c>
      <c r="D10555" s="6" t="s">
        <v>557</v>
      </c>
      <c r="E10555" s="6" t="s">
        <v>1797</v>
      </c>
      <c r="F10555" s="6" t="s">
        <v>32704</v>
      </c>
      <c r="G10555" s="16">
        <v>4166060104</v>
      </c>
      <c r="H10555" s="1" t="s">
        <v>20</v>
      </c>
      <c r="I10555" s="1" t="s">
        <v>9</v>
      </c>
      <c r="J10555" s="2" t="s">
        <v>47309</v>
      </c>
      <c r="K10555" s="3" t="s">
        <v>42</v>
      </c>
      <c r="L10555" s="2" t="s">
        <v>47338</v>
      </c>
      <c r="M10555" s="8"/>
      <c r="N10555" s="4"/>
      <c r="O10555" s="8"/>
      <c r="P10555" s="4"/>
      <c r="Q10555" s="8"/>
      <c r="R10555" s="4"/>
      <c r="S10555" s="8"/>
      <c r="T10555" s="4"/>
      <c r="U10555" s="8"/>
      <c r="V10555" s="4"/>
      <c r="W10555" s="8"/>
      <c r="X10555" s="4"/>
      <c r="Y10555" s="8"/>
      <c r="Z10555" s="2"/>
      <c r="AA10555" s="1" t="s">
        <v>11</v>
      </c>
      <c r="AB10555" s="3"/>
      <c r="AC10555" s="23" t="s">
        <v>37823</v>
      </c>
      <c r="AD10555" s="23" t="s">
        <v>38259</v>
      </c>
      <c r="AE10555" t="s">
        <v>35406</v>
      </c>
    </row>
    <row r="10556" spans="1:31" ht="14.25" customHeight="1">
      <c r="A10556" s="1">
        <v>10555</v>
      </c>
      <c r="B10556" s="1" t="s">
        <v>54</v>
      </c>
      <c r="C10556" s="1" t="s">
        <v>14260</v>
      </c>
      <c r="D10556" s="6" t="s">
        <v>8220</v>
      </c>
      <c r="E10556" s="6" t="s">
        <v>37245</v>
      </c>
      <c r="F10556" s="6" t="s">
        <v>27949</v>
      </c>
      <c r="G10556" s="16">
        <v>94469466</v>
      </c>
      <c r="H10556" s="1" t="s">
        <v>132</v>
      </c>
      <c r="I10556" s="1" t="s">
        <v>41</v>
      </c>
      <c r="J10556" s="2" t="s">
        <v>47309</v>
      </c>
      <c r="K10556" s="8" t="s">
        <v>47343</v>
      </c>
      <c r="L10556" s="2" t="s">
        <v>47338</v>
      </c>
      <c r="M10556" s="4" t="s">
        <v>13</v>
      </c>
      <c r="N10556" s="3" t="str">
        <f>J10556</f>
        <v>[1 cr. - 1.5 cr]</v>
      </c>
      <c r="O10556" s="8" t="s">
        <v>47346</v>
      </c>
      <c r="P10556" s="3" t="s">
        <v>47309</v>
      </c>
      <c r="Q10556" s="8"/>
      <c r="R10556" s="4"/>
      <c r="S10556" s="8"/>
      <c r="T10556" s="4"/>
      <c r="U10556" s="8"/>
      <c r="V10556" s="4"/>
      <c r="W10556" s="8"/>
      <c r="X10556" s="4"/>
      <c r="Y10556" s="8"/>
      <c r="Z10556" s="2"/>
      <c r="AA10556" s="1" t="s">
        <v>16</v>
      </c>
      <c r="AB10556" s="3"/>
      <c r="AC10556" s="23" t="s">
        <v>37823</v>
      </c>
      <c r="AD10556" s="23" t="s">
        <v>38259</v>
      </c>
      <c r="AE10556" t="s">
        <v>35395</v>
      </c>
    </row>
    <row r="10557" spans="1:31" ht="14.25" customHeight="1">
      <c r="A10557" s="1">
        <v>10556</v>
      </c>
      <c r="B10557" s="1" t="s">
        <v>54</v>
      </c>
      <c r="C10557" s="1" t="s">
        <v>14261</v>
      </c>
      <c r="D10557" s="6" t="s">
        <v>1160</v>
      </c>
      <c r="E10557" s="6" t="s">
        <v>6000</v>
      </c>
      <c r="F10557" s="6" t="s">
        <v>27950</v>
      </c>
      <c r="G10557" s="16">
        <v>994044699</v>
      </c>
      <c r="H10557" s="1" t="s">
        <v>8</v>
      </c>
      <c r="I10557" s="1" t="s">
        <v>9</v>
      </c>
      <c r="J10557" s="2" t="s">
        <v>47309</v>
      </c>
      <c r="K10557" s="3" t="s">
        <v>17</v>
      </c>
      <c r="L10557" s="2" t="s">
        <v>47338</v>
      </c>
      <c r="M10557" s="8"/>
      <c r="N10557" s="4"/>
      <c r="O10557" s="8"/>
      <c r="P10557" s="4"/>
      <c r="Q10557" s="8"/>
      <c r="R10557" s="4"/>
      <c r="S10557" s="8"/>
      <c r="T10557" s="4"/>
      <c r="U10557" s="8"/>
      <c r="V10557" s="4"/>
      <c r="W10557" s="8"/>
      <c r="X10557" s="4"/>
      <c r="Y10557" s="8"/>
      <c r="Z10557" s="2"/>
      <c r="AA10557" s="1" t="s">
        <v>11</v>
      </c>
      <c r="AB10557" s="3"/>
      <c r="AC10557" s="23" t="s">
        <v>37823</v>
      </c>
      <c r="AD10557" s="23" t="s">
        <v>38259</v>
      </c>
      <c r="AE10557" t="s">
        <v>35400</v>
      </c>
    </row>
    <row r="10558" spans="1:31" ht="14.25" customHeight="1">
      <c r="A10558" s="1">
        <v>10557</v>
      </c>
      <c r="B10558" s="1" t="s">
        <v>54</v>
      </c>
      <c r="C10558" s="1" t="s">
        <v>14270</v>
      </c>
      <c r="D10558" s="6" t="s">
        <v>723</v>
      </c>
      <c r="E10558" s="6" t="s">
        <v>40</v>
      </c>
      <c r="F10558" s="6" t="s">
        <v>27956</v>
      </c>
      <c r="G10558" s="16">
        <v>999141494</v>
      </c>
      <c r="H10558" s="1" t="s">
        <v>46</v>
      </c>
      <c r="I10558" s="1" t="s">
        <v>9</v>
      </c>
      <c r="J10558" s="2" t="s">
        <v>47309</v>
      </c>
      <c r="K10558" s="11" t="s">
        <v>14136</v>
      </c>
      <c r="L10558" s="2" t="s">
        <v>47338</v>
      </c>
      <c r="M10558" s="8" t="s">
        <v>47345</v>
      </c>
      <c r="N10558" s="3" t="str">
        <f t="shared" ref="N10558:N10560" si="330">J10558</f>
        <v>[1 cr. - 1.5 cr]</v>
      </c>
      <c r="O10558" s="8" t="s">
        <v>47343</v>
      </c>
      <c r="P10558" s="3" t="s">
        <v>47309</v>
      </c>
      <c r="Q10558" s="8"/>
      <c r="R10558" s="4"/>
      <c r="S10558" s="8"/>
      <c r="T10558" s="4"/>
      <c r="U10558" s="8"/>
      <c r="V10558" s="4"/>
      <c r="W10558" s="8"/>
      <c r="X10558" s="4"/>
      <c r="Y10558" s="8"/>
      <c r="Z10558" s="2"/>
      <c r="AA10558" s="1" t="s">
        <v>11</v>
      </c>
      <c r="AB10558" s="3"/>
      <c r="AC10558" s="23" t="s">
        <v>37823</v>
      </c>
      <c r="AD10558" s="23" t="s">
        <v>38259</v>
      </c>
      <c r="AE10558" t="s">
        <v>35401</v>
      </c>
    </row>
    <row r="10559" spans="1:31" ht="14.25" customHeight="1">
      <c r="A10559" s="1">
        <v>10558</v>
      </c>
      <c r="B10559" s="1" t="s">
        <v>54</v>
      </c>
      <c r="C10559" s="1" t="s">
        <v>14274</v>
      </c>
      <c r="D10559" s="6" t="s">
        <v>386</v>
      </c>
      <c r="E10559" s="6" t="s">
        <v>40</v>
      </c>
      <c r="F10559" s="6" t="s">
        <v>14324</v>
      </c>
      <c r="G10559" s="16">
        <v>9099066944</v>
      </c>
      <c r="H10559" s="1" t="s">
        <v>20</v>
      </c>
      <c r="I10559" s="1" t="s">
        <v>9</v>
      </c>
      <c r="J10559" s="2" t="s">
        <v>47309</v>
      </c>
      <c r="K10559" s="3" t="s">
        <v>42</v>
      </c>
      <c r="L10559" s="2" t="s">
        <v>47338</v>
      </c>
      <c r="M10559" s="4" t="s">
        <v>14136</v>
      </c>
      <c r="N10559" s="3" t="str">
        <f t="shared" si="330"/>
        <v>[1 cr. - 1.5 cr]</v>
      </c>
      <c r="O10559" s="8"/>
      <c r="P10559" s="4"/>
      <c r="Q10559" s="8"/>
      <c r="R10559" s="4"/>
      <c r="S10559" s="8"/>
      <c r="T10559" s="4"/>
      <c r="U10559" s="8"/>
      <c r="V10559" s="4"/>
      <c r="W10559" s="8"/>
      <c r="X10559" s="4"/>
      <c r="Y10559" s="8"/>
      <c r="Z10559" s="2"/>
      <c r="AA10559" s="1" t="s">
        <v>16</v>
      </c>
      <c r="AB10559" s="3"/>
      <c r="AC10559" s="23" t="s">
        <v>37823</v>
      </c>
      <c r="AD10559" s="23" t="s">
        <v>38259</v>
      </c>
      <c r="AE10559" t="s">
        <v>35402</v>
      </c>
    </row>
    <row r="10560" spans="1:31" ht="14.25" customHeight="1">
      <c r="A10560" s="1">
        <v>10559</v>
      </c>
      <c r="B10560" s="1" t="s">
        <v>54</v>
      </c>
      <c r="C10560" s="1" t="s">
        <v>14282</v>
      </c>
      <c r="D10560" s="6" t="s">
        <v>2572</v>
      </c>
      <c r="E10560" s="6" t="s">
        <v>1725</v>
      </c>
      <c r="F10560" s="6" t="s">
        <v>32708</v>
      </c>
      <c r="G10560" s="16">
        <v>99669444</v>
      </c>
      <c r="H10560" s="2" t="s">
        <v>8</v>
      </c>
      <c r="I10560" s="1" t="s">
        <v>9</v>
      </c>
      <c r="J10560" s="2" t="s">
        <v>47309</v>
      </c>
      <c r="K10560" s="3" t="s">
        <v>42</v>
      </c>
      <c r="L10560" s="2" t="s">
        <v>47338</v>
      </c>
      <c r="M10560" s="4" t="s">
        <v>14136</v>
      </c>
      <c r="N10560" s="3" t="str">
        <f t="shared" si="330"/>
        <v>[1 cr. - 1.5 cr]</v>
      </c>
      <c r="O10560" s="8" t="s">
        <v>47315</v>
      </c>
      <c r="P10560" s="3" t="s">
        <v>47309</v>
      </c>
      <c r="Q10560" s="8" t="s">
        <v>47314</v>
      </c>
      <c r="R10560" s="3" t="s">
        <v>47309</v>
      </c>
      <c r="S10560" s="3" t="s">
        <v>171</v>
      </c>
      <c r="T10560" s="3" t="s">
        <v>47309</v>
      </c>
      <c r="U10560" s="8"/>
      <c r="V10560" s="4"/>
      <c r="W10560" s="8"/>
      <c r="X10560" s="4"/>
      <c r="Y10560" s="8"/>
      <c r="Z10560" s="2"/>
      <c r="AA10560" s="1" t="s">
        <v>11</v>
      </c>
      <c r="AB10560" s="3"/>
      <c r="AC10560" s="23" t="s">
        <v>37823</v>
      </c>
      <c r="AD10560" s="23" t="s">
        <v>38259</v>
      </c>
      <c r="AE10560" t="s">
        <v>35403</v>
      </c>
    </row>
    <row r="10561" spans="1:31" ht="14.25" customHeight="1">
      <c r="A10561" s="1">
        <v>10560</v>
      </c>
      <c r="B10561" s="1" t="s">
        <v>54</v>
      </c>
      <c r="C10561" s="1" t="s">
        <v>14285</v>
      </c>
      <c r="D10561" s="6" t="s">
        <v>2128</v>
      </c>
      <c r="E10561" s="6" t="s">
        <v>37246</v>
      </c>
      <c r="F10561" s="6" t="s">
        <v>27962</v>
      </c>
      <c r="G10561" s="16">
        <v>94041044</v>
      </c>
      <c r="H10561" s="1" t="s">
        <v>8</v>
      </c>
      <c r="I10561" s="1" t="s">
        <v>9</v>
      </c>
      <c r="J10561" s="2" t="s">
        <v>47309</v>
      </c>
      <c r="K10561" s="3" t="s">
        <v>42</v>
      </c>
      <c r="L10561" s="2" t="s">
        <v>47338</v>
      </c>
      <c r="M10561" s="8"/>
      <c r="N10561" s="4"/>
      <c r="O10561" s="8"/>
      <c r="P10561" s="4"/>
      <c r="Q10561" s="8"/>
      <c r="R10561" s="4"/>
      <c r="S10561" s="8"/>
      <c r="T10561" s="4"/>
      <c r="U10561" s="8"/>
      <c r="V10561" s="4"/>
      <c r="W10561" s="8"/>
      <c r="X10561" s="4"/>
      <c r="Y10561" s="8"/>
      <c r="Z10561" s="2"/>
      <c r="AA10561" s="1" t="s">
        <v>11</v>
      </c>
      <c r="AB10561" s="3"/>
      <c r="AC10561" s="23" t="s">
        <v>37824</v>
      </c>
      <c r="AD10561" s="23" t="s">
        <v>38259</v>
      </c>
      <c r="AE10561" t="s">
        <v>35404</v>
      </c>
    </row>
    <row r="10562" spans="1:31" ht="14.25" customHeight="1">
      <c r="A10562" s="1">
        <v>10561</v>
      </c>
      <c r="B10562" s="1" t="s">
        <v>54</v>
      </c>
      <c r="C10562" s="1" t="s">
        <v>14286</v>
      </c>
      <c r="D10562" s="6" t="s">
        <v>2128</v>
      </c>
      <c r="E10562" s="6" t="s">
        <v>37247</v>
      </c>
      <c r="F10562" s="6" t="s">
        <v>14325</v>
      </c>
      <c r="G10562" s="16">
        <v>949414646</v>
      </c>
      <c r="H10562" s="1" t="s">
        <v>15</v>
      </c>
      <c r="I10562" s="1" t="s">
        <v>9</v>
      </c>
      <c r="J10562" s="2" t="s">
        <v>47309</v>
      </c>
      <c r="K10562" s="3" t="s">
        <v>42</v>
      </c>
      <c r="L10562" s="2" t="s">
        <v>47338</v>
      </c>
      <c r="M10562" s="4" t="s">
        <v>14136</v>
      </c>
      <c r="N10562" s="3" t="str">
        <f>J10562</f>
        <v>[1 cr. - 1.5 cr]</v>
      </c>
      <c r="O10562" s="8"/>
      <c r="P10562" s="4"/>
      <c r="Q10562" s="8"/>
      <c r="R10562" s="4"/>
      <c r="S10562" s="8"/>
      <c r="T10562" s="4"/>
      <c r="U10562" s="8"/>
      <c r="V10562" s="4"/>
      <c r="W10562" s="8"/>
      <c r="X10562" s="4"/>
      <c r="Y10562" s="8"/>
      <c r="Z10562" s="2"/>
      <c r="AA10562" s="1" t="s">
        <v>16</v>
      </c>
      <c r="AB10562" s="3"/>
      <c r="AC10562" s="23" t="s">
        <v>37825</v>
      </c>
      <c r="AD10562" s="23" t="s">
        <v>38259</v>
      </c>
      <c r="AE10562" t="s">
        <v>35405</v>
      </c>
    </row>
    <row r="10563" spans="1:31" ht="14.25" customHeight="1">
      <c r="A10563" s="1">
        <v>10562</v>
      </c>
      <c r="B10563" s="1" t="s">
        <v>54</v>
      </c>
      <c r="C10563" s="1" t="s">
        <v>14333</v>
      </c>
      <c r="D10563" s="2" t="s">
        <v>2652</v>
      </c>
      <c r="E10563" s="2" t="s">
        <v>139</v>
      </c>
      <c r="F10563" s="2" t="s">
        <v>27968</v>
      </c>
      <c r="G10563" s="15">
        <v>91944600609</v>
      </c>
      <c r="H10563" s="1" t="s">
        <v>15</v>
      </c>
      <c r="I10563" s="1" t="s">
        <v>9</v>
      </c>
      <c r="J10563" s="2" t="s">
        <v>47309</v>
      </c>
      <c r="K10563" s="3" t="s">
        <v>42</v>
      </c>
      <c r="L10563" s="2" t="s">
        <v>47338</v>
      </c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2"/>
      <c r="AA10563" s="1" t="s">
        <v>16</v>
      </c>
      <c r="AB10563" s="3"/>
      <c r="AC10563" s="23" t="s">
        <v>37826</v>
      </c>
      <c r="AD10563" s="23" t="s">
        <v>38259</v>
      </c>
      <c r="AE10563" t="s">
        <v>35406</v>
      </c>
    </row>
    <row r="10564" spans="1:31" ht="14.25" customHeight="1">
      <c r="A10564" s="1">
        <v>10563</v>
      </c>
      <c r="B10564" s="1" t="s">
        <v>54</v>
      </c>
      <c r="C10564" s="1" t="s">
        <v>14339</v>
      </c>
      <c r="D10564" s="2" t="s">
        <v>14833</v>
      </c>
      <c r="E10564" s="2" t="s">
        <v>447</v>
      </c>
      <c r="F10564" s="2" t="s">
        <v>27974</v>
      </c>
      <c r="G10564" s="15">
        <v>91944616666</v>
      </c>
      <c r="H10564" s="1" t="s">
        <v>46</v>
      </c>
      <c r="I10564" s="1" t="s">
        <v>41</v>
      </c>
      <c r="J10564" s="2" t="s">
        <v>47309</v>
      </c>
      <c r="K10564" s="11" t="s">
        <v>14137</v>
      </c>
      <c r="L10564" s="2" t="s">
        <v>47338</v>
      </c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2"/>
      <c r="AA10564" s="1" t="s">
        <v>16</v>
      </c>
      <c r="AB10564" s="3"/>
      <c r="AC10564" s="23" t="s">
        <v>37826</v>
      </c>
      <c r="AD10564" s="23" t="s">
        <v>38259</v>
      </c>
      <c r="AE10564" t="s">
        <v>35395</v>
      </c>
    </row>
    <row r="10565" spans="1:31" ht="14.25" customHeight="1">
      <c r="A10565" s="1">
        <v>10564</v>
      </c>
      <c r="B10565" s="1" t="s">
        <v>54</v>
      </c>
      <c r="C10565" s="1" t="s">
        <v>14341</v>
      </c>
      <c r="D10565" s="2" t="s">
        <v>65</v>
      </c>
      <c r="E10565" s="2" t="s">
        <v>553</v>
      </c>
      <c r="F10565" s="2" t="s">
        <v>27976</v>
      </c>
      <c r="G10565" s="15">
        <v>91096161944</v>
      </c>
      <c r="H10565" s="1" t="s">
        <v>15</v>
      </c>
      <c r="I10565" s="1" t="s">
        <v>41</v>
      </c>
      <c r="J10565" s="2" t="s">
        <v>47309</v>
      </c>
      <c r="K10565" s="3" t="s">
        <v>42</v>
      </c>
      <c r="L10565" s="2" t="s">
        <v>47338</v>
      </c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2"/>
      <c r="AA10565" s="1" t="s">
        <v>16</v>
      </c>
      <c r="AB10565" s="3"/>
      <c r="AC10565" s="23" t="s">
        <v>37826</v>
      </c>
      <c r="AD10565" s="23" t="s">
        <v>38259</v>
      </c>
      <c r="AE10565" t="s">
        <v>35400</v>
      </c>
    </row>
    <row r="10566" spans="1:31" ht="14.25" customHeight="1">
      <c r="A10566" s="1">
        <v>10565</v>
      </c>
      <c r="B10566" s="1" t="s">
        <v>54</v>
      </c>
      <c r="C10566" s="1" t="s">
        <v>14344</v>
      </c>
      <c r="D10566" s="2" t="s">
        <v>1506</v>
      </c>
      <c r="E10566" s="2" t="s">
        <v>40</v>
      </c>
      <c r="F10566" s="2" t="s">
        <v>34776</v>
      </c>
      <c r="G10566" s="15">
        <v>9199446</v>
      </c>
      <c r="H10566" s="2" t="s">
        <v>20</v>
      </c>
      <c r="I10566" s="1" t="s">
        <v>9</v>
      </c>
      <c r="J10566" s="2" t="s">
        <v>47309</v>
      </c>
      <c r="K10566" s="3" t="s">
        <v>42</v>
      </c>
      <c r="L10566" s="2" t="s">
        <v>47338</v>
      </c>
      <c r="M10566" s="4" t="s">
        <v>14136</v>
      </c>
      <c r="N10566" s="3" t="str">
        <f>J10566</f>
        <v>[1 cr. - 1.5 cr]</v>
      </c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2"/>
      <c r="AA10566" s="1" t="s">
        <v>16</v>
      </c>
      <c r="AB10566" s="3"/>
      <c r="AC10566" s="23" t="s">
        <v>37826</v>
      </c>
      <c r="AD10566" s="23" t="s">
        <v>38259</v>
      </c>
      <c r="AE10566" t="s">
        <v>35401</v>
      </c>
    </row>
    <row r="10567" spans="1:31" ht="14.25" customHeight="1">
      <c r="A10567" s="1">
        <v>10566</v>
      </c>
      <c r="B10567" s="1" t="s">
        <v>54</v>
      </c>
      <c r="C10567" s="1" t="s">
        <v>14347</v>
      </c>
      <c r="D10567" s="2" t="s">
        <v>1576</v>
      </c>
      <c r="E10567" s="2" t="s">
        <v>37248</v>
      </c>
      <c r="F10567" s="2" t="s">
        <v>34778</v>
      </c>
      <c r="G10567" s="15">
        <v>9166046460</v>
      </c>
      <c r="H10567" s="1" t="s">
        <v>15</v>
      </c>
      <c r="I10567" s="1" t="s">
        <v>9</v>
      </c>
      <c r="J10567" s="2" t="s">
        <v>47309</v>
      </c>
      <c r="K10567" s="3" t="s">
        <v>42</v>
      </c>
      <c r="L10567" s="2" t="s">
        <v>47338</v>
      </c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2"/>
      <c r="AA10567" s="1" t="s">
        <v>16</v>
      </c>
      <c r="AB10567" s="3"/>
      <c r="AC10567" s="23" t="s">
        <v>37826</v>
      </c>
      <c r="AD10567" s="23" t="s">
        <v>38259</v>
      </c>
      <c r="AE10567" t="s">
        <v>35402</v>
      </c>
    </row>
    <row r="10568" spans="1:31" ht="14.25" customHeight="1">
      <c r="A10568" s="1">
        <v>10567</v>
      </c>
      <c r="B10568" s="1" t="s">
        <v>54</v>
      </c>
      <c r="C10568" s="1" t="s">
        <v>14352</v>
      </c>
      <c r="D10568" s="2" t="s">
        <v>361</v>
      </c>
      <c r="E10568" s="2" t="s">
        <v>73</v>
      </c>
      <c r="F10568" s="2" t="s">
        <v>33826</v>
      </c>
      <c r="G10568" s="15">
        <v>91946146460</v>
      </c>
      <c r="H10568" s="1" t="s">
        <v>15</v>
      </c>
      <c r="I10568" s="1" t="s">
        <v>9</v>
      </c>
      <c r="J10568" s="2" t="s">
        <v>47309</v>
      </c>
      <c r="K10568" s="11" t="s">
        <v>14136</v>
      </c>
      <c r="L10568" s="2" t="s">
        <v>47338</v>
      </c>
      <c r="M10568" s="4" t="s">
        <v>14137</v>
      </c>
      <c r="N10568" s="3" t="str">
        <f>J10568</f>
        <v>[1 cr. - 1.5 cr]</v>
      </c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2"/>
      <c r="AA10568" s="1" t="s">
        <v>16</v>
      </c>
      <c r="AB10568" s="3"/>
      <c r="AC10568" s="23" t="s">
        <v>37826</v>
      </c>
      <c r="AD10568" s="23" t="s">
        <v>38259</v>
      </c>
      <c r="AE10568" t="s">
        <v>35403</v>
      </c>
    </row>
    <row r="10569" spans="1:31" ht="14.25" customHeight="1">
      <c r="A10569" s="1">
        <v>10568</v>
      </c>
      <c r="B10569" s="1" t="s">
        <v>54</v>
      </c>
      <c r="C10569" s="1" t="s">
        <v>14366</v>
      </c>
      <c r="D10569" s="2" t="s">
        <v>14840</v>
      </c>
      <c r="E10569" s="2" t="s">
        <v>1488</v>
      </c>
      <c r="F10569" s="2" t="s">
        <v>34780</v>
      </c>
      <c r="G10569" s="15">
        <v>919904909999</v>
      </c>
      <c r="H10569" s="2" t="s">
        <v>8</v>
      </c>
      <c r="I10569" s="1" t="s">
        <v>41</v>
      </c>
      <c r="J10569" s="2" t="s">
        <v>47309</v>
      </c>
      <c r="K10569" s="3" t="s">
        <v>42</v>
      </c>
      <c r="L10569" s="2" t="s">
        <v>47338</v>
      </c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2"/>
      <c r="AA10569" s="1" t="s">
        <v>16</v>
      </c>
      <c r="AB10569" s="3"/>
      <c r="AC10569" s="23" t="s">
        <v>37827</v>
      </c>
      <c r="AD10569" s="23" t="s">
        <v>38259</v>
      </c>
      <c r="AE10569" t="s">
        <v>35404</v>
      </c>
    </row>
    <row r="10570" spans="1:31" ht="14.25" customHeight="1">
      <c r="A10570" s="1">
        <v>10569</v>
      </c>
      <c r="B10570" s="1" t="s">
        <v>54</v>
      </c>
      <c r="C10570" s="1" t="s">
        <v>14370</v>
      </c>
      <c r="D10570" s="2" t="s">
        <v>36076</v>
      </c>
      <c r="E10570" s="2" t="s">
        <v>487</v>
      </c>
      <c r="F10570" s="2" t="s">
        <v>27989</v>
      </c>
      <c r="G10570" s="15">
        <v>91944466699</v>
      </c>
      <c r="H10570" s="1" t="s">
        <v>8</v>
      </c>
      <c r="I10570" s="1" t="s">
        <v>62</v>
      </c>
      <c r="J10570" s="2" t="s">
        <v>47309</v>
      </c>
      <c r="K10570" s="3" t="s">
        <v>42</v>
      </c>
      <c r="L10570" s="2" t="s">
        <v>47338</v>
      </c>
      <c r="M10570" s="4" t="s">
        <v>14136</v>
      </c>
      <c r="N10570" s="3" t="str">
        <f>J10570</f>
        <v>[1 cr. - 1.5 cr]</v>
      </c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2"/>
      <c r="AA10570" s="1" t="s">
        <v>16</v>
      </c>
      <c r="AB10570" s="3"/>
      <c r="AC10570" s="23" t="s">
        <v>37827</v>
      </c>
      <c r="AD10570" s="23" t="s">
        <v>38259</v>
      </c>
      <c r="AE10570" t="s">
        <v>35405</v>
      </c>
    </row>
    <row r="10571" spans="1:31" ht="14.25" customHeight="1">
      <c r="A10571" s="1">
        <v>10570</v>
      </c>
      <c r="B10571" s="1" t="s">
        <v>54</v>
      </c>
      <c r="C10571" s="1" t="s">
        <v>14382</v>
      </c>
      <c r="D10571" s="2" t="s">
        <v>2046</v>
      </c>
      <c r="E10571" s="2" t="s">
        <v>139</v>
      </c>
      <c r="F10571" s="2" t="s">
        <v>32724</v>
      </c>
      <c r="G10571" s="15">
        <v>91944609944</v>
      </c>
      <c r="H10571" s="1" t="s">
        <v>8</v>
      </c>
      <c r="I10571" s="1" t="s">
        <v>9</v>
      </c>
      <c r="J10571" s="2" t="s">
        <v>47309</v>
      </c>
      <c r="K10571" s="3" t="s">
        <v>42</v>
      </c>
      <c r="L10571" s="2" t="s">
        <v>47338</v>
      </c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2"/>
      <c r="AA10571" s="1" t="s">
        <v>16</v>
      </c>
      <c r="AB10571" s="3"/>
      <c r="AC10571" s="23" t="s">
        <v>37827</v>
      </c>
      <c r="AD10571" s="23" t="s">
        <v>38259</v>
      </c>
      <c r="AE10571" t="s">
        <v>35406</v>
      </c>
    </row>
    <row r="10572" spans="1:31" ht="14.25" customHeight="1">
      <c r="A10572" s="1">
        <v>10571</v>
      </c>
      <c r="B10572" s="1" t="s">
        <v>54</v>
      </c>
      <c r="C10572" s="1" t="s">
        <v>14389</v>
      </c>
      <c r="D10572" s="2" t="s">
        <v>557</v>
      </c>
      <c r="E10572" s="2" t="s">
        <v>139</v>
      </c>
      <c r="F10572" s="2" t="s">
        <v>27998</v>
      </c>
      <c r="G10572" s="15">
        <v>919494049900</v>
      </c>
      <c r="H10572" s="1" t="s">
        <v>15</v>
      </c>
      <c r="I10572" s="1" t="s">
        <v>9</v>
      </c>
      <c r="J10572" s="2" t="s">
        <v>47309</v>
      </c>
      <c r="K10572" s="11" t="s">
        <v>14137</v>
      </c>
      <c r="L10572" s="2" t="s">
        <v>47338</v>
      </c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2"/>
      <c r="AA10572" s="1" t="s">
        <v>16</v>
      </c>
      <c r="AB10572" s="3"/>
      <c r="AC10572" s="23" t="s">
        <v>37827</v>
      </c>
      <c r="AD10572" s="23" t="s">
        <v>38259</v>
      </c>
      <c r="AE10572" t="s">
        <v>35395</v>
      </c>
    </row>
    <row r="10573" spans="1:31" ht="14.25" customHeight="1">
      <c r="A10573" s="1">
        <v>10572</v>
      </c>
      <c r="B10573" s="1" t="s">
        <v>54</v>
      </c>
      <c r="C10573" s="1" t="s">
        <v>14390</v>
      </c>
      <c r="D10573" s="2" t="s">
        <v>36077</v>
      </c>
      <c r="E10573" s="2" t="s">
        <v>87</v>
      </c>
      <c r="F10573" s="2" t="s">
        <v>34782</v>
      </c>
      <c r="G10573" s="15">
        <v>9199044460</v>
      </c>
      <c r="H10573" s="2" t="s">
        <v>8</v>
      </c>
      <c r="I10573" s="1" t="s">
        <v>62</v>
      </c>
      <c r="J10573" s="2" t="s">
        <v>47309</v>
      </c>
      <c r="K10573" s="3" t="s">
        <v>42</v>
      </c>
      <c r="L10573" s="2" t="s">
        <v>47338</v>
      </c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2"/>
      <c r="AA10573" s="1" t="s">
        <v>16</v>
      </c>
      <c r="AB10573" s="3"/>
      <c r="AC10573" s="23" t="s">
        <v>37827</v>
      </c>
      <c r="AD10573" s="23" t="s">
        <v>38259</v>
      </c>
      <c r="AE10573" t="s">
        <v>35400</v>
      </c>
    </row>
    <row r="10574" spans="1:31" ht="14.25" customHeight="1">
      <c r="A10574" s="1">
        <v>10573</v>
      </c>
      <c r="B10574" s="1" t="s">
        <v>54</v>
      </c>
      <c r="C10574" s="1" t="s">
        <v>14393</v>
      </c>
      <c r="D10574" s="2" t="s">
        <v>58</v>
      </c>
      <c r="E10574" s="2" t="s">
        <v>724</v>
      </c>
      <c r="F10574" s="2" t="s">
        <v>28000</v>
      </c>
      <c r="G10574" s="15">
        <v>914490049696</v>
      </c>
      <c r="H10574" s="2" t="s">
        <v>15</v>
      </c>
      <c r="I10574" s="1" t="s">
        <v>9</v>
      </c>
      <c r="J10574" s="2" t="s">
        <v>47309</v>
      </c>
      <c r="K10574" s="3" t="s">
        <v>17</v>
      </c>
      <c r="L10574" s="2" t="s">
        <v>47338</v>
      </c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2"/>
      <c r="AA10574" s="1" t="s">
        <v>16</v>
      </c>
      <c r="AB10574" s="3"/>
      <c r="AC10574" s="23" t="s">
        <v>37827</v>
      </c>
      <c r="AD10574" s="23" t="s">
        <v>38259</v>
      </c>
      <c r="AE10574" t="s">
        <v>35401</v>
      </c>
    </row>
    <row r="10575" spans="1:31" ht="14.25" customHeight="1">
      <c r="A10575" s="1">
        <v>10574</v>
      </c>
      <c r="B10575" s="1" t="s">
        <v>54</v>
      </c>
      <c r="C10575" s="1" t="s">
        <v>14401</v>
      </c>
      <c r="D10575" s="2" t="s">
        <v>14869</v>
      </c>
      <c r="E10575" s="2" t="s">
        <v>40</v>
      </c>
      <c r="F10575" s="2" t="s">
        <v>28006</v>
      </c>
      <c r="G10575" s="15">
        <v>9199940940</v>
      </c>
      <c r="H10575" s="1" t="s">
        <v>20</v>
      </c>
      <c r="I10575" s="1" t="s">
        <v>62</v>
      </c>
      <c r="J10575" s="2" t="s">
        <v>47309</v>
      </c>
      <c r="K10575" s="3" t="s">
        <v>42</v>
      </c>
      <c r="L10575" s="2" t="s">
        <v>47338</v>
      </c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2"/>
      <c r="AA10575" s="1" t="s">
        <v>16</v>
      </c>
      <c r="AB10575" s="3"/>
      <c r="AC10575" s="23" t="s">
        <v>37828</v>
      </c>
      <c r="AD10575" s="23" t="s">
        <v>38259</v>
      </c>
      <c r="AE10575" t="s">
        <v>35402</v>
      </c>
    </row>
    <row r="10576" spans="1:31" ht="14.25" customHeight="1">
      <c r="A10576" s="1">
        <v>10575</v>
      </c>
      <c r="B10576" s="1" t="s">
        <v>54</v>
      </c>
      <c r="C10576" s="1" t="s">
        <v>14402</v>
      </c>
      <c r="D10576" s="2" t="s">
        <v>39</v>
      </c>
      <c r="E10576" s="2" t="s">
        <v>14846</v>
      </c>
      <c r="F10576" s="2" t="s">
        <v>34784</v>
      </c>
      <c r="G10576" s="15">
        <v>91464066109</v>
      </c>
      <c r="H10576" s="1" t="s">
        <v>15</v>
      </c>
      <c r="I10576" s="1" t="s">
        <v>41</v>
      </c>
      <c r="J10576" s="2" t="s">
        <v>47309</v>
      </c>
      <c r="K10576" s="3" t="s">
        <v>42</v>
      </c>
      <c r="L10576" s="2" t="s">
        <v>47338</v>
      </c>
      <c r="M10576" s="4" t="s">
        <v>14137</v>
      </c>
      <c r="N10576" s="3" t="str">
        <f t="shared" ref="N10576:N10577" si="331">J10576</f>
        <v>[1 cr. - 1.5 cr]</v>
      </c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2"/>
      <c r="AA10576" s="1" t="s">
        <v>16</v>
      </c>
      <c r="AB10576" s="3"/>
      <c r="AC10576" s="23" t="s">
        <v>37828</v>
      </c>
      <c r="AD10576" s="23" t="s">
        <v>38259</v>
      </c>
      <c r="AE10576" t="s">
        <v>35403</v>
      </c>
    </row>
    <row r="10577" spans="1:31" ht="14.25" customHeight="1">
      <c r="A10577" s="1">
        <v>10576</v>
      </c>
      <c r="B10577" s="1" t="s">
        <v>54</v>
      </c>
      <c r="C10577" s="1" t="s">
        <v>14404</v>
      </c>
      <c r="D10577" s="2" t="s">
        <v>371</v>
      </c>
      <c r="E10577" s="2" t="s">
        <v>788</v>
      </c>
      <c r="F10577" s="2" t="s">
        <v>28007</v>
      </c>
      <c r="G10577" s="15">
        <v>9196491691</v>
      </c>
      <c r="H10577" s="1" t="s">
        <v>15</v>
      </c>
      <c r="I10577" s="1" t="s">
        <v>62</v>
      </c>
      <c r="J10577" s="2" t="s">
        <v>47309</v>
      </c>
      <c r="K10577" s="3" t="s">
        <v>42</v>
      </c>
      <c r="L10577" s="2" t="s">
        <v>47338</v>
      </c>
      <c r="M10577" s="4" t="s">
        <v>14136</v>
      </c>
      <c r="N10577" s="3" t="str">
        <f t="shared" si="331"/>
        <v>[1 cr. - 1.5 cr]</v>
      </c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2"/>
      <c r="AA10577" s="1" t="s">
        <v>16</v>
      </c>
      <c r="AB10577" s="3"/>
      <c r="AC10577" s="23" t="s">
        <v>37828</v>
      </c>
      <c r="AD10577" s="23" t="s">
        <v>38259</v>
      </c>
      <c r="AE10577" t="s">
        <v>35404</v>
      </c>
    </row>
    <row r="10578" spans="1:31" ht="14.25" customHeight="1">
      <c r="A10578" s="1">
        <v>10577</v>
      </c>
      <c r="B10578" s="1" t="s">
        <v>54</v>
      </c>
      <c r="C10578" s="1" t="s">
        <v>14408</v>
      </c>
      <c r="D10578" s="2" t="s">
        <v>432</v>
      </c>
      <c r="E10578" s="2" t="s">
        <v>37249</v>
      </c>
      <c r="F10578" s="2" t="s">
        <v>28009</v>
      </c>
      <c r="G10578" s="15">
        <v>9146119994</v>
      </c>
      <c r="H10578" s="1" t="s">
        <v>15</v>
      </c>
      <c r="I10578" s="1" t="s">
        <v>9</v>
      </c>
      <c r="J10578" s="2" t="s">
        <v>47309</v>
      </c>
      <c r="K10578" s="3" t="s">
        <v>42</v>
      </c>
      <c r="L10578" s="2" t="s">
        <v>47338</v>
      </c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2"/>
      <c r="AA10578" s="1" t="s">
        <v>16</v>
      </c>
      <c r="AB10578" s="3"/>
      <c r="AC10578" s="23" t="s">
        <v>37828</v>
      </c>
      <c r="AD10578" s="23" t="s">
        <v>38259</v>
      </c>
      <c r="AE10578" t="s">
        <v>35405</v>
      </c>
    </row>
    <row r="10579" spans="1:31" ht="14.25" customHeight="1">
      <c r="A10579" s="1">
        <v>10578</v>
      </c>
      <c r="B10579" s="1" t="s">
        <v>54</v>
      </c>
      <c r="C10579" s="1" t="s">
        <v>14415</v>
      </c>
      <c r="D10579" s="2" t="s">
        <v>4626</v>
      </c>
      <c r="E10579" s="2" t="s">
        <v>410</v>
      </c>
      <c r="F10579" s="2" t="s">
        <v>28013</v>
      </c>
      <c r="G10579" s="15">
        <v>919994644</v>
      </c>
      <c r="H10579" s="2" t="s">
        <v>8</v>
      </c>
      <c r="I10579" s="1" t="s">
        <v>41</v>
      </c>
      <c r="J10579" s="2" t="s">
        <v>47309</v>
      </c>
      <c r="K10579" s="11" t="s">
        <v>14136</v>
      </c>
      <c r="L10579" s="2" t="s">
        <v>47338</v>
      </c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2"/>
      <c r="AA10579" s="1" t="s">
        <v>16</v>
      </c>
      <c r="AB10579" s="3"/>
      <c r="AC10579" s="23" t="s">
        <v>37828</v>
      </c>
      <c r="AD10579" s="23" t="s">
        <v>38259</v>
      </c>
      <c r="AE10579" t="s">
        <v>35406</v>
      </c>
    </row>
    <row r="10580" spans="1:31" ht="14.25" customHeight="1">
      <c r="A10580" s="1">
        <v>10579</v>
      </c>
      <c r="B10580" s="1" t="s">
        <v>54</v>
      </c>
      <c r="C10580" s="1" t="s">
        <v>14417</v>
      </c>
      <c r="D10580" s="2" t="s">
        <v>967</v>
      </c>
      <c r="E10580" s="2" t="s">
        <v>37250</v>
      </c>
      <c r="F10580" s="2" t="s">
        <v>34786</v>
      </c>
      <c r="G10580" s="15">
        <v>91416060904</v>
      </c>
      <c r="H10580" s="2" t="s">
        <v>15</v>
      </c>
      <c r="I10580" s="1" t="s">
        <v>62</v>
      </c>
      <c r="J10580" s="2" t="s">
        <v>47309</v>
      </c>
      <c r="K10580" s="3" t="s">
        <v>42</v>
      </c>
      <c r="L10580" s="2" t="s">
        <v>47338</v>
      </c>
      <c r="M10580" s="4" t="s">
        <v>14137</v>
      </c>
      <c r="N10580" s="3" t="str">
        <f t="shared" ref="N10580:N10581" si="332">J10580</f>
        <v>[1 cr. - 1.5 cr]</v>
      </c>
      <c r="O10580" s="4" t="s">
        <v>13</v>
      </c>
      <c r="P10580" s="3" t="s">
        <v>47309</v>
      </c>
      <c r="Q10580" s="4"/>
      <c r="R10580" s="4"/>
      <c r="S10580" s="4"/>
      <c r="T10580" s="4"/>
      <c r="U10580" s="4"/>
      <c r="V10580" s="4"/>
      <c r="W10580" s="4"/>
      <c r="X10580" s="4"/>
      <c r="Y10580" s="4"/>
      <c r="Z10580" s="2"/>
      <c r="AA10580" s="1" t="s">
        <v>16</v>
      </c>
      <c r="AB10580" s="3"/>
      <c r="AC10580" s="23" t="s">
        <v>37828</v>
      </c>
      <c r="AD10580" s="23" t="s">
        <v>38259</v>
      </c>
      <c r="AE10580" t="s">
        <v>35395</v>
      </c>
    </row>
    <row r="10581" spans="1:31" ht="14.25" customHeight="1">
      <c r="A10581" s="1">
        <v>10580</v>
      </c>
      <c r="B10581" s="1" t="s">
        <v>54</v>
      </c>
      <c r="C10581" s="1" t="s">
        <v>14419</v>
      </c>
      <c r="D10581" s="2" t="s">
        <v>7503</v>
      </c>
      <c r="E10581" s="2" t="s">
        <v>1488</v>
      </c>
      <c r="F10581" s="2" t="s">
        <v>28016</v>
      </c>
      <c r="G10581" s="15">
        <v>919601490469</v>
      </c>
      <c r="H10581" s="1" t="s">
        <v>15</v>
      </c>
      <c r="I10581" s="1" t="s">
        <v>9</v>
      </c>
      <c r="J10581" s="2" t="s">
        <v>47309</v>
      </c>
      <c r="K10581" s="3" t="s">
        <v>42</v>
      </c>
      <c r="L10581" s="2" t="s">
        <v>47338</v>
      </c>
      <c r="M10581" s="4" t="s">
        <v>14136</v>
      </c>
      <c r="N10581" s="3" t="str">
        <f t="shared" si="332"/>
        <v>[1 cr. - 1.5 cr]</v>
      </c>
      <c r="O10581" s="4" t="s">
        <v>14137</v>
      </c>
      <c r="P10581" s="3" t="s">
        <v>47309</v>
      </c>
      <c r="Q10581" s="4" t="s">
        <v>13</v>
      </c>
      <c r="R10581" s="3" t="s">
        <v>47309</v>
      </c>
      <c r="S10581" s="4"/>
      <c r="T10581" s="4"/>
      <c r="U10581" s="4"/>
      <c r="V10581" s="4"/>
      <c r="W10581" s="4"/>
      <c r="X10581" s="4"/>
      <c r="Y10581" s="4"/>
      <c r="Z10581" s="2"/>
      <c r="AA10581" s="1" t="s">
        <v>16</v>
      </c>
      <c r="AB10581" s="3"/>
      <c r="AC10581" s="23" t="s">
        <v>37828</v>
      </c>
      <c r="AD10581" s="23" t="s">
        <v>38259</v>
      </c>
      <c r="AE10581" t="s">
        <v>35400</v>
      </c>
    </row>
    <row r="10582" spans="1:31" ht="14.25" customHeight="1">
      <c r="A10582" s="1">
        <v>10581</v>
      </c>
      <c r="B10582" s="1" t="s">
        <v>54</v>
      </c>
      <c r="C10582" s="1" t="s">
        <v>14423</v>
      </c>
      <c r="D10582" s="2" t="s">
        <v>14951</v>
      </c>
      <c r="E10582" s="2" t="s">
        <v>139</v>
      </c>
      <c r="F10582" s="2" t="s">
        <v>28020</v>
      </c>
      <c r="G10582" s="15">
        <v>919999911</v>
      </c>
      <c r="H10582" s="1" t="s">
        <v>20</v>
      </c>
      <c r="I10582" s="1" t="s">
        <v>9</v>
      </c>
      <c r="J10582" s="2" t="s">
        <v>47309</v>
      </c>
      <c r="K10582" s="11" t="s">
        <v>14136</v>
      </c>
      <c r="L10582" s="2" t="s">
        <v>47338</v>
      </c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2"/>
      <c r="AA10582" s="1" t="s">
        <v>16</v>
      </c>
      <c r="AB10582" s="3"/>
      <c r="AC10582" s="23" t="s">
        <v>37828</v>
      </c>
      <c r="AD10582" s="23" t="s">
        <v>38259</v>
      </c>
      <c r="AE10582" t="s">
        <v>35401</v>
      </c>
    </row>
    <row r="10583" spans="1:31" ht="14.25" customHeight="1">
      <c r="A10583" s="1">
        <v>10582</v>
      </c>
      <c r="B10583" s="1" t="s">
        <v>54</v>
      </c>
      <c r="C10583" s="1" t="s">
        <v>14439</v>
      </c>
      <c r="D10583" s="2" t="s">
        <v>1354</v>
      </c>
      <c r="E10583" s="2" t="s">
        <v>16045</v>
      </c>
      <c r="F10583" s="2" t="s">
        <v>28032</v>
      </c>
      <c r="G10583" s="15">
        <v>9194949644</v>
      </c>
      <c r="H10583" s="2" t="s">
        <v>8</v>
      </c>
      <c r="I10583" s="1" t="s">
        <v>9</v>
      </c>
      <c r="J10583" s="2" t="s">
        <v>47309</v>
      </c>
      <c r="K10583" s="11" t="s">
        <v>14137</v>
      </c>
      <c r="L10583" s="2" t="s">
        <v>47338</v>
      </c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2"/>
      <c r="AA10583" s="1" t="s">
        <v>16</v>
      </c>
      <c r="AB10583" s="3"/>
      <c r="AC10583" s="23" t="s">
        <v>37829</v>
      </c>
      <c r="AD10583" s="23" t="s">
        <v>38259</v>
      </c>
      <c r="AE10583" t="s">
        <v>35402</v>
      </c>
    </row>
    <row r="10584" spans="1:31" ht="14.25" customHeight="1">
      <c r="A10584" s="1">
        <v>10583</v>
      </c>
      <c r="B10584" s="1" t="s">
        <v>54</v>
      </c>
      <c r="C10584" s="1" t="s">
        <v>14444</v>
      </c>
      <c r="D10584" s="2" t="s">
        <v>126</v>
      </c>
      <c r="E10584" s="2" t="s">
        <v>3162</v>
      </c>
      <c r="F10584" s="2" t="s">
        <v>34789</v>
      </c>
      <c r="G10584" s="15">
        <v>91499906669</v>
      </c>
      <c r="H10584" s="1" t="s">
        <v>8</v>
      </c>
      <c r="I10584" s="1" t="s">
        <v>41</v>
      </c>
      <c r="J10584" s="2" t="s">
        <v>47309</v>
      </c>
      <c r="K10584" s="3" t="s">
        <v>42</v>
      </c>
      <c r="L10584" s="2" t="s">
        <v>47338</v>
      </c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2"/>
      <c r="AA10584" s="1" t="s">
        <v>16</v>
      </c>
      <c r="AB10584" s="3"/>
      <c r="AC10584" s="23" t="s">
        <v>37829</v>
      </c>
      <c r="AD10584" s="23" t="s">
        <v>38259</v>
      </c>
      <c r="AE10584" t="s">
        <v>35403</v>
      </c>
    </row>
    <row r="10585" spans="1:31" ht="14.25" customHeight="1">
      <c r="A10585" s="1">
        <v>10584</v>
      </c>
      <c r="B10585" s="1" t="s">
        <v>54</v>
      </c>
      <c r="C10585" s="1" t="s">
        <v>14448</v>
      </c>
      <c r="D10585" s="2" t="s">
        <v>3129</v>
      </c>
      <c r="E10585" s="2" t="s">
        <v>40</v>
      </c>
      <c r="F10585" s="2" t="s">
        <v>28038</v>
      </c>
      <c r="G10585" s="15">
        <v>91949060969</v>
      </c>
      <c r="H10585" s="1" t="s">
        <v>15</v>
      </c>
      <c r="I10585" s="1" t="s">
        <v>62</v>
      </c>
      <c r="J10585" s="2" t="s">
        <v>47309</v>
      </c>
      <c r="K10585" s="3" t="s">
        <v>42</v>
      </c>
      <c r="L10585" s="2" t="s">
        <v>47338</v>
      </c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2"/>
      <c r="AA10585" s="1" t="s">
        <v>16</v>
      </c>
      <c r="AB10585" s="3"/>
      <c r="AC10585" s="23" t="s">
        <v>37829</v>
      </c>
      <c r="AD10585" s="23" t="s">
        <v>38259</v>
      </c>
      <c r="AE10585" t="s">
        <v>35404</v>
      </c>
    </row>
    <row r="10586" spans="1:31" ht="14.25" customHeight="1">
      <c r="A10586" s="1">
        <v>10585</v>
      </c>
      <c r="B10586" s="1" t="s">
        <v>54</v>
      </c>
      <c r="C10586" s="1" t="s">
        <v>14453</v>
      </c>
      <c r="D10586" s="2" t="s">
        <v>36078</v>
      </c>
      <c r="E10586" s="2" t="s">
        <v>16070</v>
      </c>
      <c r="F10586" s="2" t="s">
        <v>28040</v>
      </c>
      <c r="G10586" s="15">
        <v>91944644441</v>
      </c>
      <c r="H10586" s="1" t="s">
        <v>15</v>
      </c>
      <c r="I10586" s="1" t="s">
        <v>9</v>
      </c>
      <c r="J10586" s="2" t="s">
        <v>47309</v>
      </c>
      <c r="K10586" s="3" t="s">
        <v>42</v>
      </c>
      <c r="L10586" s="2" t="s">
        <v>47338</v>
      </c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2"/>
      <c r="AA10586" s="1" t="s">
        <v>11</v>
      </c>
      <c r="AB10586" s="3"/>
      <c r="AC10586" s="23" t="s">
        <v>37829</v>
      </c>
      <c r="AD10586" s="23" t="s">
        <v>38259</v>
      </c>
      <c r="AE10586" t="s">
        <v>35405</v>
      </c>
    </row>
    <row r="10587" spans="1:31" ht="14.25" customHeight="1">
      <c r="A10587" s="1">
        <v>10586</v>
      </c>
      <c r="B10587" s="1" t="s">
        <v>54</v>
      </c>
      <c r="C10587" s="1" t="s">
        <v>14469</v>
      </c>
      <c r="D10587" s="2" t="s">
        <v>36079</v>
      </c>
      <c r="E10587" s="2" t="s">
        <v>40</v>
      </c>
      <c r="F10587" s="2" t="s">
        <v>32734</v>
      </c>
      <c r="G10587" s="15">
        <v>919099946146</v>
      </c>
      <c r="H10587" s="1" t="s">
        <v>15</v>
      </c>
      <c r="I10587" s="1" t="s">
        <v>9</v>
      </c>
      <c r="J10587" s="2" t="s">
        <v>47309</v>
      </c>
      <c r="K10587" s="3" t="s">
        <v>42</v>
      </c>
      <c r="L10587" s="2" t="s">
        <v>47338</v>
      </c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2"/>
      <c r="AA10587" s="1" t="s">
        <v>16</v>
      </c>
      <c r="AB10587" s="3"/>
      <c r="AC10587" s="23" t="s">
        <v>37829</v>
      </c>
      <c r="AD10587" s="23" t="s">
        <v>38259</v>
      </c>
      <c r="AE10587" t="s">
        <v>35406</v>
      </c>
    </row>
    <row r="10588" spans="1:31" ht="14.25" customHeight="1">
      <c r="A10588" s="1">
        <v>10587</v>
      </c>
      <c r="B10588" s="1" t="s">
        <v>54</v>
      </c>
      <c r="C10588" s="1" t="s">
        <v>14470</v>
      </c>
      <c r="D10588" s="2" t="s">
        <v>1369</v>
      </c>
      <c r="E10588" s="2" t="s">
        <v>952</v>
      </c>
      <c r="F10588" s="2" t="s">
        <v>14857</v>
      </c>
      <c r="G10588" s="15">
        <v>919409069960</v>
      </c>
      <c r="H10588" s="1" t="s">
        <v>8</v>
      </c>
      <c r="I10588" s="1" t="s">
        <v>9</v>
      </c>
      <c r="J10588" s="2" t="s">
        <v>47309</v>
      </c>
      <c r="K10588" s="3" t="s">
        <v>42</v>
      </c>
      <c r="L10588" s="2" t="s">
        <v>47338</v>
      </c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2"/>
      <c r="AA10588" s="1" t="s">
        <v>16</v>
      </c>
      <c r="AB10588" s="3"/>
      <c r="AC10588" s="23" t="s">
        <v>37829</v>
      </c>
      <c r="AD10588" s="23" t="s">
        <v>38259</v>
      </c>
      <c r="AE10588" t="s">
        <v>35395</v>
      </c>
    </row>
    <row r="10589" spans="1:31" ht="14.25" customHeight="1">
      <c r="A10589" s="1">
        <v>10588</v>
      </c>
      <c r="B10589" s="1" t="s">
        <v>54</v>
      </c>
      <c r="C10589" s="1" t="s">
        <v>14477</v>
      </c>
      <c r="D10589" s="2" t="s">
        <v>2890</v>
      </c>
      <c r="E10589" s="2" t="s">
        <v>14861</v>
      </c>
      <c r="F10589" s="2" t="s">
        <v>32735</v>
      </c>
      <c r="G10589" s="15">
        <v>919694949149</v>
      </c>
      <c r="H10589" s="1" t="s">
        <v>15</v>
      </c>
      <c r="I10589" s="1" t="s">
        <v>41</v>
      </c>
      <c r="J10589" s="2" t="s">
        <v>47309</v>
      </c>
      <c r="K10589" s="3" t="s">
        <v>42</v>
      </c>
      <c r="L10589" s="2" t="s">
        <v>47338</v>
      </c>
      <c r="M10589" s="4" t="s">
        <v>14136</v>
      </c>
      <c r="N10589" s="3" t="str">
        <f>J10589</f>
        <v>[1 cr. - 1.5 cr]</v>
      </c>
      <c r="O10589" s="4" t="s">
        <v>14137</v>
      </c>
      <c r="P10589" s="3" t="s">
        <v>47309</v>
      </c>
      <c r="Q10589" s="4"/>
      <c r="R10589" s="4"/>
      <c r="S10589" s="4"/>
      <c r="T10589" s="4"/>
      <c r="U10589" s="4"/>
      <c r="V10589" s="4"/>
      <c r="W10589" s="4"/>
      <c r="X10589" s="4"/>
      <c r="Y10589" s="4"/>
      <c r="Z10589" s="2"/>
      <c r="AA10589" s="1" t="s">
        <v>16</v>
      </c>
      <c r="AB10589" s="3"/>
      <c r="AC10589" s="23" t="s">
        <v>37829</v>
      </c>
      <c r="AD10589" s="23" t="s">
        <v>38259</v>
      </c>
      <c r="AE10589" t="s">
        <v>35400</v>
      </c>
    </row>
    <row r="10590" spans="1:31" ht="14.25" customHeight="1">
      <c r="A10590" s="1">
        <v>10589</v>
      </c>
      <c r="B10590" s="1" t="s">
        <v>54</v>
      </c>
      <c r="C10590" s="1" t="s">
        <v>14478</v>
      </c>
      <c r="D10590" s="2" t="s">
        <v>89</v>
      </c>
      <c r="E10590" s="2" t="s">
        <v>1400</v>
      </c>
      <c r="F10590" s="2" t="s">
        <v>32736</v>
      </c>
      <c r="G10590" s="15">
        <v>9199944096</v>
      </c>
      <c r="H10590" s="1" t="s">
        <v>8</v>
      </c>
      <c r="I10590" s="1" t="s">
        <v>37779</v>
      </c>
      <c r="J10590" s="2" t="s">
        <v>47309</v>
      </c>
      <c r="K10590" s="11" t="s">
        <v>14136</v>
      </c>
      <c r="L10590" s="2" t="s">
        <v>47338</v>
      </c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2"/>
      <c r="AA10590" s="1" t="s">
        <v>16</v>
      </c>
      <c r="AB10590" s="3"/>
      <c r="AC10590" s="23" t="s">
        <v>37829</v>
      </c>
      <c r="AD10590" s="23" t="s">
        <v>38259</v>
      </c>
      <c r="AE10590" t="s">
        <v>35401</v>
      </c>
    </row>
    <row r="10591" spans="1:31" ht="14.25" customHeight="1">
      <c r="A10591" s="1">
        <v>10590</v>
      </c>
      <c r="B10591" s="1" t="s">
        <v>54</v>
      </c>
      <c r="C10591" s="1" t="s">
        <v>14489</v>
      </c>
      <c r="D10591" s="2" t="s">
        <v>2671</v>
      </c>
      <c r="E10591" s="2" t="s">
        <v>37251</v>
      </c>
      <c r="F10591" s="2" t="s">
        <v>28058</v>
      </c>
      <c r="G10591" s="15">
        <v>919610664640</v>
      </c>
      <c r="H10591" s="2" t="s">
        <v>15</v>
      </c>
      <c r="I10591" s="1" t="s">
        <v>41</v>
      </c>
      <c r="J10591" s="2" t="s">
        <v>47309</v>
      </c>
      <c r="K10591" s="11" t="s">
        <v>14136</v>
      </c>
      <c r="L10591" s="2" t="s">
        <v>47338</v>
      </c>
      <c r="M10591" s="4" t="s">
        <v>14137</v>
      </c>
      <c r="N10591" s="3" t="str">
        <f>J10591</f>
        <v>[1 cr. - 1.5 cr]</v>
      </c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2"/>
      <c r="AA10591" s="1" t="s">
        <v>16</v>
      </c>
      <c r="AB10591" s="3"/>
      <c r="AC10591" s="23" t="s">
        <v>37830</v>
      </c>
      <c r="AD10591" s="23" t="s">
        <v>38259</v>
      </c>
      <c r="AE10591" t="s">
        <v>35402</v>
      </c>
    </row>
    <row r="10592" spans="1:31" ht="14.25" customHeight="1">
      <c r="A10592" s="1">
        <v>10591</v>
      </c>
      <c r="B10592" s="1" t="s">
        <v>54</v>
      </c>
      <c r="C10592" s="1" t="s">
        <v>14500</v>
      </c>
      <c r="D10592" s="2" t="s">
        <v>36080</v>
      </c>
      <c r="E10592" s="2" t="s">
        <v>40</v>
      </c>
      <c r="F10592" s="2" t="s">
        <v>34799</v>
      </c>
      <c r="G10592" s="15">
        <v>9194919644</v>
      </c>
      <c r="H10592" s="1" t="s">
        <v>15</v>
      </c>
      <c r="I10592" s="1" t="s">
        <v>9</v>
      </c>
      <c r="J10592" s="2" t="s">
        <v>47309</v>
      </c>
      <c r="K10592" s="3" t="s">
        <v>42</v>
      </c>
      <c r="L10592" s="2" t="s">
        <v>47338</v>
      </c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2"/>
      <c r="AA10592" s="1" t="s">
        <v>16</v>
      </c>
      <c r="AB10592" s="3"/>
      <c r="AC10592" s="23" t="s">
        <v>37830</v>
      </c>
      <c r="AD10592" s="23" t="s">
        <v>38259</v>
      </c>
      <c r="AE10592" t="s">
        <v>35403</v>
      </c>
    </row>
    <row r="10593" spans="1:31" ht="14.25" customHeight="1">
      <c r="A10593" s="1">
        <v>10592</v>
      </c>
      <c r="B10593" s="1" t="s">
        <v>54</v>
      </c>
      <c r="C10593" s="1" t="s">
        <v>14501</v>
      </c>
      <c r="D10593" s="2" t="s">
        <v>5328</v>
      </c>
      <c r="E10593" s="2" t="s">
        <v>139</v>
      </c>
      <c r="F10593" s="2" t="s">
        <v>14870</v>
      </c>
      <c r="G10593" s="15">
        <v>91944604494</v>
      </c>
      <c r="H10593" s="1" t="s">
        <v>15</v>
      </c>
      <c r="I10593" s="1" t="s">
        <v>62</v>
      </c>
      <c r="J10593" s="2" t="s">
        <v>47309</v>
      </c>
      <c r="K10593" s="11" t="s">
        <v>14136</v>
      </c>
      <c r="L10593" s="2" t="s">
        <v>47338</v>
      </c>
      <c r="M10593" s="4" t="s">
        <v>14137</v>
      </c>
      <c r="N10593" s="3" t="str">
        <f>J10593</f>
        <v>[1 cr. - 1.5 cr]</v>
      </c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2"/>
      <c r="AA10593" s="1" t="s">
        <v>16</v>
      </c>
      <c r="AB10593" s="3"/>
      <c r="AC10593" s="23" t="s">
        <v>37830</v>
      </c>
      <c r="AD10593" s="23" t="s">
        <v>38259</v>
      </c>
      <c r="AE10593" t="s">
        <v>35404</v>
      </c>
    </row>
    <row r="10594" spans="1:31" ht="14.25" customHeight="1">
      <c r="A10594" s="1">
        <v>10593</v>
      </c>
      <c r="B10594" s="1" t="s">
        <v>54</v>
      </c>
      <c r="C10594" s="1" t="s">
        <v>14521</v>
      </c>
      <c r="D10594" s="2" t="s">
        <v>2901</v>
      </c>
      <c r="E10594" s="2" t="s">
        <v>139</v>
      </c>
      <c r="F10594" s="2" t="s">
        <v>28077</v>
      </c>
      <c r="G10594" s="15">
        <v>9190990440</v>
      </c>
      <c r="H10594" s="1" t="s">
        <v>20</v>
      </c>
      <c r="I10594" s="1" t="s">
        <v>9</v>
      </c>
      <c r="J10594" s="2" t="s">
        <v>47309</v>
      </c>
      <c r="K10594" s="11" t="s">
        <v>14137</v>
      </c>
      <c r="L10594" s="2" t="s">
        <v>47338</v>
      </c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2"/>
      <c r="AA10594" s="1" t="s">
        <v>16</v>
      </c>
      <c r="AB10594" s="3"/>
      <c r="AC10594" s="23" t="s">
        <v>37831</v>
      </c>
      <c r="AD10594" s="23" t="s">
        <v>38259</v>
      </c>
      <c r="AE10594" t="s">
        <v>35405</v>
      </c>
    </row>
    <row r="10595" spans="1:31" ht="14.25" customHeight="1">
      <c r="A10595" s="1">
        <v>10594</v>
      </c>
      <c r="B10595" s="1" t="s">
        <v>54</v>
      </c>
      <c r="C10595" s="1" t="s">
        <v>14546</v>
      </c>
      <c r="D10595" s="2" t="s">
        <v>1248</v>
      </c>
      <c r="E10595" s="2" t="s">
        <v>14888</v>
      </c>
      <c r="F10595" s="2" t="s">
        <v>28088</v>
      </c>
      <c r="G10595" s="15">
        <v>919444444461</v>
      </c>
      <c r="H10595" s="1" t="s">
        <v>15</v>
      </c>
      <c r="I10595" s="1" t="s">
        <v>9</v>
      </c>
      <c r="J10595" s="2" t="s">
        <v>47309</v>
      </c>
      <c r="K10595" s="3" t="s">
        <v>42</v>
      </c>
      <c r="L10595" s="2" t="s">
        <v>47338</v>
      </c>
      <c r="M10595" s="4" t="s">
        <v>14136</v>
      </c>
      <c r="N10595" s="3" t="str">
        <f t="shared" ref="N10595:N10596" si="333">J10595</f>
        <v>[1 cr. - 1.5 cr]</v>
      </c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2"/>
      <c r="AA10595" s="1" t="s">
        <v>16</v>
      </c>
      <c r="AB10595" s="3"/>
      <c r="AC10595" s="23" t="s">
        <v>37831</v>
      </c>
      <c r="AD10595" s="23" t="s">
        <v>38259</v>
      </c>
      <c r="AE10595" t="s">
        <v>35406</v>
      </c>
    </row>
    <row r="10596" spans="1:31" ht="14.25" customHeight="1">
      <c r="A10596" s="1">
        <v>10595</v>
      </c>
      <c r="B10596" s="1" t="s">
        <v>54</v>
      </c>
      <c r="C10596" s="1" t="s">
        <v>14547</v>
      </c>
      <c r="D10596" s="2" t="s">
        <v>386</v>
      </c>
      <c r="E10596" s="2" t="s">
        <v>139</v>
      </c>
      <c r="F10596" s="2" t="s">
        <v>31299</v>
      </c>
      <c r="G10596" s="15">
        <v>919444416090</v>
      </c>
      <c r="H10596" s="1" t="s">
        <v>46</v>
      </c>
      <c r="I10596" s="1" t="s">
        <v>41</v>
      </c>
      <c r="J10596" s="2" t="s">
        <v>47309</v>
      </c>
      <c r="K10596" s="3" t="s">
        <v>17</v>
      </c>
      <c r="L10596" s="2" t="s">
        <v>47338</v>
      </c>
      <c r="M10596" s="4" t="s">
        <v>42</v>
      </c>
      <c r="N10596" s="3" t="str">
        <f t="shared" si="333"/>
        <v>[1 cr. - 1.5 cr]</v>
      </c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2"/>
      <c r="AA10596" s="1" t="s">
        <v>16</v>
      </c>
      <c r="AB10596" s="3"/>
      <c r="AC10596" s="23" t="s">
        <v>37831</v>
      </c>
      <c r="AD10596" s="23" t="s">
        <v>38259</v>
      </c>
      <c r="AE10596" t="s">
        <v>35395</v>
      </c>
    </row>
    <row r="10597" spans="1:31" ht="14.25" customHeight="1">
      <c r="A10597" s="1">
        <v>10596</v>
      </c>
      <c r="B10597" s="1" t="s">
        <v>54</v>
      </c>
      <c r="C10597" s="1" t="s">
        <v>14553</v>
      </c>
      <c r="D10597" s="2" t="s">
        <v>72</v>
      </c>
      <c r="E10597" s="2" t="s">
        <v>40</v>
      </c>
      <c r="F10597" s="2" t="s">
        <v>28090</v>
      </c>
      <c r="G10597" s="15">
        <v>91944446644</v>
      </c>
      <c r="H10597" s="1" t="s">
        <v>20</v>
      </c>
      <c r="I10597" s="1" t="s">
        <v>9</v>
      </c>
      <c r="J10597" s="2" t="s">
        <v>47309</v>
      </c>
      <c r="K10597" s="11" t="s">
        <v>13</v>
      </c>
      <c r="L10597" s="2" t="s">
        <v>47338</v>
      </c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2"/>
      <c r="AA10597" s="1" t="s">
        <v>16</v>
      </c>
      <c r="AB10597" s="3"/>
      <c r="AC10597" s="23" t="s">
        <v>37831</v>
      </c>
      <c r="AD10597" s="23" t="s">
        <v>38259</v>
      </c>
      <c r="AE10597" t="s">
        <v>35400</v>
      </c>
    </row>
    <row r="10598" spans="1:31" ht="14.25" customHeight="1">
      <c r="A10598" s="1">
        <v>10597</v>
      </c>
      <c r="B10598" s="1" t="s">
        <v>54</v>
      </c>
      <c r="C10598" s="1" t="s">
        <v>14573</v>
      </c>
      <c r="D10598" s="2" t="s">
        <v>10870</v>
      </c>
      <c r="E10598" s="2" t="s">
        <v>139</v>
      </c>
      <c r="F10598" s="2" t="s">
        <v>28104</v>
      </c>
      <c r="G10598" s="15">
        <v>919446916490</v>
      </c>
      <c r="H10598" s="1" t="s">
        <v>15</v>
      </c>
      <c r="I10598" s="1" t="s">
        <v>9</v>
      </c>
      <c r="J10598" s="2" t="s">
        <v>47309</v>
      </c>
      <c r="K10598" s="3" t="s">
        <v>17</v>
      </c>
      <c r="L10598" s="2" t="s">
        <v>47338</v>
      </c>
      <c r="M10598" s="4" t="s">
        <v>42</v>
      </c>
      <c r="N10598" s="3" t="str">
        <f t="shared" ref="N10598:N10601" si="334">J10598</f>
        <v>[1 cr. - 1.5 cr]</v>
      </c>
      <c r="O10598" s="4" t="s">
        <v>47348</v>
      </c>
      <c r="P10598" s="3" t="s">
        <v>47309</v>
      </c>
      <c r="Q10598" s="4"/>
      <c r="R10598" s="4"/>
      <c r="S10598" s="4"/>
      <c r="T10598" s="4"/>
      <c r="U10598" s="4"/>
      <c r="V10598" s="4"/>
      <c r="W10598" s="4"/>
      <c r="X10598" s="4"/>
      <c r="Y10598" s="4"/>
      <c r="Z10598" s="2"/>
      <c r="AA10598" s="1" t="s">
        <v>16</v>
      </c>
      <c r="AB10598" s="3"/>
      <c r="AC10598" s="23" t="s">
        <v>37832</v>
      </c>
      <c r="AD10598" s="23" t="s">
        <v>38259</v>
      </c>
      <c r="AE10598" t="s">
        <v>35401</v>
      </c>
    </row>
    <row r="10599" spans="1:31" ht="14.25" customHeight="1">
      <c r="A10599" s="1">
        <v>10598</v>
      </c>
      <c r="B10599" s="1" t="s">
        <v>54</v>
      </c>
      <c r="C10599" s="1" t="s">
        <v>14575</v>
      </c>
      <c r="D10599" s="2" t="s">
        <v>36081</v>
      </c>
      <c r="E10599" s="2" t="s">
        <v>37252</v>
      </c>
      <c r="F10599" s="2" t="s">
        <v>28106</v>
      </c>
      <c r="G10599" s="15">
        <v>919099941490</v>
      </c>
      <c r="H10599" s="1" t="s">
        <v>20</v>
      </c>
      <c r="I10599" s="1" t="s">
        <v>41</v>
      </c>
      <c r="J10599" s="2" t="s">
        <v>47309</v>
      </c>
      <c r="K10599" s="3" t="s">
        <v>42</v>
      </c>
      <c r="L10599" s="2" t="s">
        <v>47338</v>
      </c>
      <c r="M10599" s="4" t="s">
        <v>14136</v>
      </c>
      <c r="N10599" s="3" t="str">
        <f t="shared" si="334"/>
        <v>[1 cr. - 1.5 cr]</v>
      </c>
      <c r="O10599" s="4" t="s">
        <v>14137</v>
      </c>
      <c r="P10599" s="3" t="s">
        <v>47309</v>
      </c>
      <c r="Q10599" s="4"/>
      <c r="R10599" s="4"/>
      <c r="S10599" s="4"/>
      <c r="T10599" s="4"/>
      <c r="U10599" s="4"/>
      <c r="V10599" s="4"/>
      <c r="W10599" s="4"/>
      <c r="X10599" s="4"/>
      <c r="Y10599" s="4"/>
      <c r="Z10599" s="2"/>
      <c r="AA10599" s="1" t="s">
        <v>16</v>
      </c>
      <c r="AB10599" s="3"/>
      <c r="AC10599" s="23" t="s">
        <v>37833</v>
      </c>
      <c r="AD10599" s="23" t="s">
        <v>38259</v>
      </c>
      <c r="AE10599" t="s">
        <v>35402</v>
      </c>
    </row>
    <row r="10600" spans="1:31" ht="14.25" customHeight="1">
      <c r="A10600" s="1">
        <v>10599</v>
      </c>
      <c r="B10600" s="1" t="s">
        <v>54</v>
      </c>
      <c r="C10600" s="1" t="s">
        <v>14580</v>
      </c>
      <c r="D10600" s="2" t="s">
        <v>460</v>
      </c>
      <c r="E10600" s="2" t="s">
        <v>553</v>
      </c>
      <c r="F10600" s="2" t="s">
        <v>27758</v>
      </c>
      <c r="G10600" s="15">
        <v>91414440690</v>
      </c>
      <c r="H10600" s="1" t="s">
        <v>15</v>
      </c>
      <c r="I10600" s="1" t="s">
        <v>62</v>
      </c>
      <c r="J10600" s="2" t="s">
        <v>47309</v>
      </c>
      <c r="K10600" s="3" t="s">
        <v>42</v>
      </c>
      <c r="L10600" s="2" t="s">
        <v>47338</v>
      </c>
      <c r="M10600" s="4" t="s">
        <v>14136</v>
      </c>
      <c r="N10600" s="3" t="str">
        <f t="shared" si="334"/>
        <v>[1 cr. - 1.5 cr]</v>
      </c>
      <c r="O10600" s="4" t="s">
        <v>14137</v>
      </c>
      <c r="P10600" s="3" t="s">
        <v>47309</v>
      </c>
      <c r="Q10600" s="4"/>
      <c r="R10600" s="4"/>
      <c r="S10600" s="4"/>
      <c r="T10600" s="4"/>
      <c r="U10600" s="4"/>
      <c r="V10600" s="4"/>
      <c r="W10600" s="4"/>
      <c r="X10600" s="4"/>
      <c r="Y10600" s="4"/>
      <c r="Z10600" s="2"/>
      <c r="AA10600" s="1" t="s">
        <v>16</v>
      </c>
      <c r="AB10600" s="3"/>
      <c r="AC10600" s="23" t="s">
        <v>37834</v>
      </c>
      <c r="AD10600" s="23" t="s">
        <v>38259</v>
      </c>
      <c r="AE10600" t="s">
        <v>35403</v>
      </c>
    </row>
    <row r="10601" spans="1:31" ht="14.25" customHeight="1">
      <c r="A10601" s="1">
        <v>10600</v>
      </c>
      <c r="B10601" s="1" t="s">
        <v>54</v>
      </c>
      <c r="C10601" s="1" t="s">
        <v>14586</v>
      </c>
      <c r="D10601" s="2" t="s">
        <v>8534</v>
      </c>
      <c r="E10601" s="2" t="s">
        <v>1395</v>
      </c>
      <c r="F10601" s="2" t="s">
        <v>24993</v>
      </c>
      <c r="G10601" s="15">
        <v>91494116</v>
      </c>
      <c r="H10601" s="1" t="s">
        <v>8</v>
      </c>
      <c r="I10601" s="1" t="s">
        <v>9</v>
      </c>
      <c r="J10601" s="2" t="s">
        <v>47309</v>
      </c>
      <c r="K10601" s="3" t="s">
        <v>42</v>
      </c>
      <c r="L10601" s="2" t="s">
        <v>47338</v>
      </c>
      <c r="M10601" s="4" t="s">
        <v>14136</v>
      </c>
      <c r="N10601" s="3" t="str">
        <f t="shared" si="334"/>
        <v>[1 cr. - 1.5 cr]</v>
      </c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2"/>
      <c r="AA10601" s="1" t="s">
        <v>16</v>
      </c>
      <c r="AB10601" s="3"/>
      <c r="AC10601" s="23" t="s">
        <v>37835</v>
      </c>
      <c r="AD10601" s="23" t="s">
        <v>38259</v>
      </c>
      <c r="AE10601" t="s">
        <v>35404</v>
      </c>
    </row>
    <row r="10602" spans="1:31" ht="14.25" customHeight="1">
      <c r="A10602" s="1">
        <v>10601</v>
      </c>
      <c r="B10602" s="1" t="s">
        <v>54</v>
      </c>
      <c r="C10602" s="1" t="s">
        <v>14596</v>
      </c>
      <c r="D10602" s="2" t="s">
        <v>391</v>
      </c>
      <c r="E10602" s="2" t="s">
        <v>3405</v>
      </c>
      <c r="F10602" s="2" t="s">
        <v>32752</v>
      </c>
      <c r="G10602" s="15">
        <v>91949664964</v>
      </c>
      <c r="H10602" s="1" t="s">
        <v>15</v>
      </c>
      <c r="I10602" s="1" t="s">
        <v>9</v>
      </c>
      <c r="J10602" s="2" t="s">
        <v>47309</v>
      </c>
      <c r="K10602" s="11" t="s">
        <v>14137</v>
      </c>
      <c r="L10602" s="2" t="s">
        <v>47338</v>
      </c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2"/>
      <c r="AA10602" s="1" t="s">
        <v>16</v>
      </c>
      <c r="AB10602" s="3"/>
      <c r="AC10602" s="23" t="s">
        <v>37836</v>
      </c>
      <c r="AD10602" s="23" t="s">
        <v>38259</v>
      </c>
      <c r="AE10602" t="s">
        <v>35405</v>
      </c>
    </row>
    <row r="10603" spans="1:31" ht="14.25" customHeight="1">
      <c r="A10603" s="1">
        <v>10602</v>
      </c>
      <c r="B10603" s="1" t="s">
        <v>54</v>
      </c>
      <c r="C10603" s="1" t="s">
        <v>14605</v>
      </c>
      <c r="D10603" s="2" t="s">
        <v>1617</v>
      </c>
      <c r="E10603" s="2" t="s">
        <v>1311</v>
      </c>
      <c r="F10603" s="2" t="s">
        <v>32755</v>
      </c>
      <c r="G10603" s="15">
        <v>91944444996</v>
      </c>
      <c r="H10603" s="1" t="s">
        <v>15</v>
      </c>
      <c r="I10603" s="1" t="s">
        <v>41</v>
      </c>
      <c r="J10603" s="2" t="s">
        <v>47309</v>
      </c>
      <c r="K10603" s="3" t="s">
        <v>42</v>
      </c>
      <c r="L10603" s="2" t="s">
        <v>47338</v>
      </c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2"/>
      <c r="AA10603" s="1" t="s">
        <v>16</v>
      </c>
      <c r="AB10603" s="3"/>
      <c r="AC10603" s="23" t="s">
        <v>37836</v>
      </c>
      <c r="AD10603" s="23" t="s">
        <v>38259</v>
      </c>
      <c r="AE10603" t="s">
        <v>35406</v>
      </c>
    </row>
    <row r="10604" spans="1:31" ht="14.25" customHeight="1">
      <c r="A10604" s="1">
        <v>10603</v>
      </c>
      <c r="B10604" s="1" t="s">
        <v>54</v>
      </c>
      <c r="C10604" s="1" t="s">
        <v>14614</v>
      </c>
      <c r="D10604" s="2" t="s">
        <v>36082</v>
      </c>
      <c r="E10604" s="2" t="s">
        <v>7296</v>
      </c>
      <c r="F10604" s="2" t="s">
        <v>31869</v>
      </c>
      <c r="G10604" s="15">
        <v>9194941066</v>
      </c>
      <c r="H10604" s="1" t="s">
        <v>8</v>
      </c>
      <c r="I10604" s="1" t="s">
        <v>9</v>
      </c>
      <c r="J10604" s="2" t="s">
        <v>47309</v>
      </c>
      <c r="K10604" s="11" t="s">
        <v>13</v>
      </c>
      <c r="L10604" s="2" t="s">
        <v>47338</v>
      </c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2"/>
      <c r="AA10604" s="1" t="s">
        <v>16</v>
      </c>
      <c r="AB10604" s="3"/>
      <c r="AC10604" s="23" t="s">
        <v>37836</v>
      </c>
      <c r="AD10604" s="23" t="s">
        <v>38259</v>
      </c>
      <c r="AE10604" t="s">
        <v>35395</v>
      </c>
    </row>
    <row r="10605" spans="1:31" ht="14.25" customHeight="1">
      <c r="A10605" s="1">
        <v>10604</v>
      </c>
      <c r="B10605" s="1" t="s">
        <v>54</v>
      </c>
      <c r="C10605" s="1" t="s">
        <v>14616</v>
      </c>
      <c r="D10605" s="2" t="s">
        <v>2414</v>
      </c>
      <c r="E10605" s="2" t="s">
        <v>999</v>
      </c>
      <c r="F10605" s="2" t="s">
        <v>28124</v>
      </c>
      <c r="G10605" s="15">
        <v>919099094919</v>
      </c>
      <c r="H10605" s="1" t="s">
        <v>15</v>
      </c>
      <c r="I10605" s="1" t="s">
        <v>9</v>
      </c>
      <c r="J10605" s="2" t="s">
        <v>47309</v>
      </c>
      <c r="K10605" s="3" t="s">
        <v>42</v>
      </c>
      <c r="L10605" s="2" t="s">
        <v>47338</v>
      </c>
      <c r="M10605" s="4" t="s">
        <v>14136</v>
      </c>
      <c r="N10605" s="3" t="str">
        <f t="shared" ref="N10605:N10606" si="335">J10605</f>
        <v>[1 cr. - 1.5 cr]</v>
      </c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2"/>
      <c r="AA10605" s="1" t="s">
        <v>16</v>
      </c>
      <c r="AB10605" s="3"/>
      <c r="AC10605" s="23" t="s">
        <v>37836</v>
      </c>
      <c r="AD10605" s="23" t="s">
        <v>38259</v>
      </c>
      <c r="AE10605" t="s">
        <v>35400</v>
      </c>
    </row>
    <row r="10606" spans="1:31" ht="14.25" customHeight="1">
      <c r="A10606" s="1">
        <v>10605</v>
      </c>
      <c r="B10606" s="1" t="s">
        <v>54</v>
      </c>
      <c r="C10606" s="1" t="s">
        <v>14623</v>
      </c>
      <c r="D10606" s="2" t="s">
        <v>1867</v>
      </c>
      <c r="E10606" s="2" t="s">
        <v>328</v>
      </c>
      <c r="F10606" s="2" t="s">
        <v>28130</v>
      </c>
      <c r="G10606" s="15">
        <v>91966441466</v>
      </c>
      <c r="H10606" s="1" t="s">
        <v>20</v>
      </c>
      <c r="I10606" s="1" t="s">
        <v>41</v>
      </c>
      <c r="J10606" s="2" t="s">
        <v>47309</v>
      </c>
      <c r="K10606" s="3" t="s">
        <v>42</v>
      </c>
      <c r="L10606" s="2" t="s">
        <v>47338</v>
      </c>
      <c r="M10606" s="4" t="s">
        <v>14137</v>
      </c>
      <c r="N10606" s="3" t="str">
        <f t="shared" si="335"/>
        <v>[1 cr. - 1.5 cr]</v>
      </c>
      <c r="O10606" s="4" t="s">
        <v>13</v>
      </c>
      <c r="P10606" s="3" t="s">
        <v>47309</v>
      </c>
      <c r="Q10606" s="4"/>
      <c r="R10606" s="4"/>
      <c r="S10606" s="4"/>
      <c r="T10606" s="4"/>
      <c r="U10606" s="4"/>
      <c r="V10606" s="4"/>
      <c r="W10606" s="4"/>
      <c r="X10606" s="4"/>
      <c r="Y10606" s="4"/>
      <c r="Z10606" s="2"/>
      <c r="AA10606" s="1" t="s">
        <v>16</v>
      </c>
      <c r="AB10606" s="3"/>
      <c r="AC10606" s="23" t="s">
        <v>37836</v>
      </c>
      <c r="AD10606" s="23" t="s">
        <v>38259</v>
      </c>
      <c r="AE10606" t="s">
        <v>35401</v>
      </c>
    </row>
    <row r="10607" spans="1:31" ht="14.25" customHeight="1">
      <c r="A10607" s="1">
        <v>10606</v>
      </c>
      <c r="B10607" s="1" t="s">
        <v>54</v>
      </c>
      <c r="C10607" s="1" t="s">
        <v>14628</v>
      </c>
      <c r="D10607" s="2" t="s">
        <v>463</v>
      </c>
      <c r="E10607" s="2" t="s">
        <v>40</v>
      </c>
      <c r="F10607" s="2" t="s">
        <v>28133</v>
      </c>
      <c r="G10607" s="15">
        <v>91944469449</v>
      </c>
      <c r="H10607" s="1" t="s">
        <v>15</v>
      </c>
      <c r="I10607" s="1" t="s">
        <v>41</v>
      </c>
      <c r="J10607" s="2" t="s">
        <v>47309</v>
      </c>
      <c r="K10607" s="3" t="s">
        <v>42</v>
      </c>
      <c r="L10607" s="2" t="s">
        <v>47338</v>
      </c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2"/>
      <c r="AA10607" s="1" t="s">
        <v>16</v>
      </c>
      <c r="AB10607" s="3"/>
      <c r="AC10607" s="23" t="s">
        <v>37836</v>
      </c>
      <c r="AD10607" s="23" t="s">
        <v>38259</v>
      </c>
      <c r="AE10607" t="s">
        <v>35402</v>
      </c>
    </row>
    <row r="10608" spans="1:31" ht="14.25" customHeight="1">
      <c r="A10608" s="1">
        <v>10607</v>
      </c>
      <c r="B10608" s="1" t="s">
        <v>54</v>
      </c>
      <c r="C10608" s="1" t="s">
        <v>14632</v>
      </c>
      <c r="D10608" s="2" t="s">
        <v>460</v>
      </c>
      <c r="E10608" s="2" t="s">
        <v>724</v>
      </c>
      <c r="F10608" s="2" t="s">
        <v>28134</v>
      </c>
      <c r="G10608" s="15">
        <v>919444464494</v>
      </c>
      <c r="H10608" s="2" t="s">
        <v>20</v>
      </c>
      <c r="I10608" s="1" t="s">
        <v>9</v>
      </c>
      <c r="J10608" s="2" t="s">
        <v>47309</v>
      </c>
      <c r="K10608" s="11" t="s">
        <v>14136</v>
      </c>
      <c r="L10608" s="2" t="s">
        <v>47338</v>
      </c>
      <c r="M10608" s="4" t="s">
        <v>14137</v>
      </c>
      <c r="N10608" s="3" t="str">
        <f>J10608</f>
        <v>[1 cr. - 1.5 cr]</v>
      </c>
      <c r="O10608" s="4" t="s">
        <v>13</v>
      </c>
      <c r="P10608" s="3" t="s">
        <v>47309</v>
      </c>
      <c r="Q10608" s="4"/>
      <c r="R10608" s="4"/>
      <c r="S10608" s="4"/>
      <c r="T10608" s="4"/>
      <c r="U10608" s="4"/>
      <c r="V10608" s="4"/>
      <c r="W10608" s="4"/>
      <c r="X10608" s="4"/>
      <c r="Y10608" s="4"/>
      <c r="Z10608" s="2"/>
      <c r="AA10608" s="1" t="s">
        <v>16</v>
      </c>
      <c r="AB10608" s="3"/>
      <c r="AC10608" s="23" t="s">
        <v>37836</v>
      </c>
      <c r="AD10608" s="23" t="s">
        <v>38259</v>
      </c>
      <c r="AE10608" t="s">
        <v>35403</v>
      </c>
    </row>
    <row r="10609" spans="1:31" ht="14.25" customHeight="1">
      <c r="A10609" s="1">
        <v>10608</v>
      </c>
      <c r="B10609" s="1" t="s">
        <v>54</v>
      </c>
      <c r="C10609" s="1" t="s">
        <v>14636</v>
      </c>
      <c r="D10609" s="2" t="s">
        <v>951</v>
      </c>
      <c r="E10609" s="2" t="s">
        <v>40</v>
      </c>
      <c r="F10609" s="2" t="s">
        <v>27606</v>
      </c>
      <c r="G10609" s="15">
        <v>9194961646</v>
      </c>
      <c r="H10609" s="1" t="s">
        <v>8</v>
      </c>
      <c r="I10609" s="1" t="s">
        <v>9</v>
      </c>
      <c r="J10609" s="2" t="s">
        <v>47309</v>
      </c>
      <c r="K10609" s="3" t="s">
        <v>42</v>
      </c>
      <c r="L10609" s="2" t="s">
        <v>47338</v>
      </c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2"/>
      <c r="AA10609" s="1" t="s">
        <v>16</v>
      </c>
      <c r="AB10609" s="3"/>
      <c r="AC10609" s="23" t="s">
        <v>37836</v>
      </c>
      <c r="AD10609" s="23" t="s">
        <v>38259</v>
      </c>
      <c r="AE10609" t="s">
        <v>35404</v>
      </c>
    </row>
    <row r="10610" spans="1:31" ht="14.25" customHeight="1">
      <c r="A10610" s="1">
        <v>10609</v>
      </c>
      <c r="B10610" s="1" t="s">
        <v>54</v>
      </c>
      <c r="C10610" s="1" t="s">
        <v>14637</v>
      </c>
      <c r="D10610" s="2" t="s">
        <v>344</v>
      </c>
      <c r="E10610" s="2" t="s">
        <v>13884</v>
      </c>
      <c r="F10610" s="2" t="s">
        <v>28137</v>
      </c>
      <c r="G10610" s="15">
        <v>9199490499</v>
      </c>
      <c r="H10610" s="1" t="s">
        <v>15</v>
      </c>
      <c r="I10610" s="1" t="s">
        <v>9</v>
      </c>
      <c r="J10610" s="2" t="s">
        <v>47309</v>
      </c>
      <c r="K10610" s="11" t="s">
        <v>14136</v>
      </c>
      <c r="L10610" s="2" t="s">
        <v>47338</v>
      </c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2"/>
      <c r="AA10610" s="1" t="s">
        <v>16</v>
      </c>
      <c r="AB10610" s="3"/>
      <c r="AC10610" s="23" t="s">
        <v>37836</v>
      </c>
      <c r="AD10610" s="23" t="s">
        <v>38259</v>
      </c>
      <c r="AE10610" t="s">
        <v>35405</v>
      </c>
    </row>
    <row r="10611" spans="1:31" ht="14.25" customHeight="1">
      <c r="A10611" s="1">
        <v>10610</v>
      </c>
      <c r="B10611" s="1" t="s">
        <v>54</v>
      </c>
      <c r="C10611" s="1" t="s">
        <v>14640</v>
      </c>
      <c r="D10611" s="2" t="s">
        <v>1394</v>
      </c>
      <c r="E10611" s="2" t="s">
        <v>102</v>
      </c>
      <c r="F10611" s="2" t="s">
        <v>14915</v>
      </c>
      <c r="G10611" s="15">
        <v>9144946969</v>
      </c>
      <c r="H10611" s="1" t="s">
        <v>15</v>
      </c>
      <c r="I10611" s="1" t="s">
        <v>41</v>
      </c>
      <c r="J10611" s="2" t="s">
        <v>47309</v>
      </c>
      <c r="K10611" s="11" t="s">
        <v>14137</v>
      </c>
      <c r="L10611" s="2" t="s">
        <v>47338</v>
      </c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2"/>
      <c r="AA10611" s="1" t="s">
        <v>16</v>
      </c>
      <c r="AB10611" s="3"/>
      <c r="AC10611" s="23" t="s">
        <v>37836</v>
      </c>
      <c r="AD10611" s="23" t="s">
        <v>38259</v>
      </c>
      <c r="AE10611" t="s">
        <v>35406</v>
      </c>
    </row>
    <row r="10612" spans="1:31" ht="14.25" customHeight="1">
      <c r="A10612" s="1">
        <v>10611</v>
      </c>
      <c r="B10612" s="1" t="s">
        <v>54</v>
      </c>
      <c r="C10612" s="1" t="s">
        <v>14661</v>
      </c>
      <c r="D10612" s="2" t="s">
        <v>9386</v>
      </c>
      <c r="E10612" s="2" t="s">
        <v>139</v>
      </c>
      <c r="F10612" s="2" t="s">
        <v>28153</v>
      </c>
      <c r="G10612" s="15">
        <v>9199469044</v>
      </c>
      <c r="H10612" s="1" t="s">
        <v>15</v>
      </c>
      <c r="I10612" s="1" t="s">
        <v>62</v>
      </c>
      <c r="J10612" s="2" t="s">
        <v>47309</v>
      </c>
      <c r="K10612" s="3" t="s">
        <v>17</v>
      </c>
      <c r="L10612" s="2" t="s">
        <v>47338</v>
      </c>
      <c r="M10612" s="4" t="s">
        <v>42</v>
      </c>
      <c r="N10612" s="3" t="str">
        <f t="shared" ref="N10612:N10615" si="336">J10612</f>
        <v>[1 cr. - 1.5 cr]</v>
      </c>
      <c r="O10612" s="4" t="s">
        <v>47348</v>
      </c>
      <c r="P10612" s="3" t="s">
        <v>47309</v>
      </c>
      <c r="Q10612" s="4" t="s">
        <v>14137</v>
      </c>
      <c r="R10612" s="3" t="s">
        <v>47309</v>
      </c>
      <c r="S10612" s="4" t="s">
        <v>13</v>
      </c>
      <c r="T10612" s="3" t="s">
        <v>47309</v>
      </c>
      <c r="U10612" s="4"/>
      <c r="V10612" s="4"/>
      <c r="W10612" s="4"/>
      <c r="X10612" s="4"/>
      <c r="Y10612" s="4"/>
      <c r="Z10612" s="2"/>
      <c r="AA10612" s="1" t="s">
        <v>16</v>
      </c>
      <c r="AB10612" s="3"/>
      <c r="AC10612" s="23" t="s">
        <v>37837</v>
      </c>
      <c r="AD10612" s="23" t="s">
        <v>38259</v>
      </c>
      <c r="AE10612" t="s">
        <v>35395</v>
      </c>
    </row>
    <row r="10613" spans="1:31" ht="14.25" customHeight="1">
      <c r="A10613" s="1">
        <v>10612</v>
      </c>
      <c r="B10613" s="1" t="s">
        <v>54</v>
      </c>
      <c r="C10613" s="1" t="s">
        <v>14665</v>
      </c>
      <c r="D10613" s="2" t="s">
        <v>14922</v>
      </c>
      <c r="E10613" s="2" t="s">
        <v>40</v>
      </c>
      <c r="F10613" s="2" t="s">
        <v>28157</v>
      </c>
      <c r="G10613" s="15">
        <v>919099444644</v>
      </c>
      <c r="H10613" s="1" t="s">
        <v>20</v>
      </c>
      <c r="I10613" s="1" t="s">
        <v>41</v>
      </c>
      <c r="J10613" s="2" t="s">
        <v>47309</v>
      </c>
      <c r="K10613" s="3" t="s">
        <v>42</v>
      </c>
      <c r="L10613" s="2" t="s">
        <v>47338</v>
      </c>
      <c r="M10613" s="4" t="s">
        <v>14136</v>
      </c>
      <c r="N10613" s="3" t="str">
        <f t="shared" si="336"/>
        <v>[1 cr. - 1.5 cr]</v>
      </c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2"/>
      <c r="AA10613" s="1" t="s">
        <v>16</v>
      </c>
      <c r="AB10613" s="3"/>
      <c r="AC10613" s="23" t="s">
        <v>37837</v>
      </c>
      <c r="AD10613" s="23" t="s">
        <v>38259</v>
      </c>
      <c r="AE10613" t="s">
        <v>35400</v>
      </c>
    </row>
    <row r="10614" spans="1:31" ht="14.25" customHeight="1">
      <c r="A10614" s="1">
        <v>10613</v>
      </c>
      <c r="B10614" s="1" t="s">
        <v>54</v>
      </c>
      <c r="C10614" s="1" t="s">
        <v>14666</v>
      </c>
      <c r="D10614" s="2" t="s">
        <v>841</v>
      </c>
      <c r="E10614" s="2" t="s">
        <v>40</v>
      </c>
      <c r="F10614" s="2" t="s">
        <v>22813</v>
      </c>
      <c r="G10614" s="15">
        <v>91944404696</v>
      </c>
      <c r="H10614" s="1" t="s">
        <v>15</v>
      </c>
      <c r="I10614" s="1" t="s">
        <v>41</v>
      </c>
      <c r="J10614" s="2" t="s">
        <v>47309</v>
      </c>
      <c r="K10614" s="11" t="s">
        <v>14136</v>
      </c>
      <c r="L10614" s="2" t="s">
        <v>47338</v>
      </c>
      <c r="M10614" s="4" t="s">
        <v>14137</v>
      </c>
      <c r="N10614" s="3" t="str">
        <f t="shared" si="336"/>
        <v>[1 cr. - 1.5 cr]</v>
      </c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2"/>
      <c r="AA10614" s="1" t="s">
        <v>16</v>
      </c>
      <c r="AB10614" s="3"/>
      <c r="AC10614" s="23" t="s">
        <v>37837</v>
      </c>
      <c r="AD10614" s="23" t="s">
        <v>38259</v>
      </c>
      <c r="AE10614" t="s">
        <v>35401</v>
      </c>
    </row>
    <row r="10615" spans="1:31" ht="14.25" customHeight="1">
      <c r="A10615" s="1">
        <v>10614</v>
      </c>
      <c r="B10615" s="1" t="s">
        <v>54</v>
      </c>
      <c r="C10615" s="1" t="s">
        <v>14680</v>
      </c>
      <c r="D10615" s="2" t="s">
        <v>5684</v>
      </c>
      <c r="E10615" s="2" t="s">
        <v>14925</v>
      </c>
      <c r="F10615" s="2" t="s">
        <v>28166</v>
      </c>
      <c r="G10615" s="15">
        <v>9191944664999</v>
      </c>
      <c r="H10615" s="2" t="s">
        <v>20</v>
      </c>
      <c r="I10615" s="1" t="s">
        <v>9</v>
      </c>
      <c r="J10615" s="2" t="s">
        <v>47309</v>
      </c>
      <c r="K10615" s="11" t="s">
        <v>14137</v>
      </c>
      <c r="L10615" s="2" t="s">
        <v>47338</v>
      </c>
      <c r="M10615" s="4" t="s">
        <v>13</v>
      </c>
      <c r="N10615" s="3" t="str">
        <f t="shared" si="336"/>
        <v>[1 cr. - 1.5 cr]</v>
      </c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2"/>
      <c r="AA10615" s="1" t="s">
        <v>16</v>
      </c>
      <c r="AB10615" s="3"/>
      <c r="AC10615" s="23" t="s">
        <v>37837</v>
      </c>
      <c r="AD10615" s="23" t="s">
        <v>38259</v>
      </c>
      <c r="AE10615" t="s">
        <v>35402</v>
      </c>
    </row>
    <row r="10616" spans="1:31" ht="14.25" customHeight="1">
      <c r="A10616" s="1">
        <v>10615</v>
      </c>
      <c r="B10616" s="1" t="s">
        <v>54</v>
      </c>
      <c r="C10616" s="1" t="s">
        <v>14683</v>
      </c>
      <c r="D10616" s="2" t="s">
        <v>959</v>
      </c>
      <c r="E10616" s="2" t="s">
        <v>362</v>
      </c>
      <c r="F10616" s="2" t="s">
        <v>28167</v>
      </c>
      <c r="G10616" s="15">
        <v>919901604994</v>
      </c>
      <c r="H10616" s="1" t="s">
        <v>15</v>
      </c>
      <c r="I10616" s="1" t="s">
        <v>41</v>
      </c>
      <c r="J10616" s="2" t="s">
        <v>47309</v>
      </c>
      <c r="K10616" s="3" t="s">
        <v>42</v>
      </c>
      <c r="L10616" s="2" t="s">
        <v>47338</v>
      </c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2"/>
      <c r="AA10616" s="1" t="s">
        <v>16</v>
      </c>
      <c r="AB10616" s="3"/>
      <c r="AC10616" s="23" t="s">
        <v>37837</v>
      </c>
      <c r="AD10616" s="23" t="s">
        <v>38259</v>
      </c>
      <c r="AE10616" t="s">
        <v>35403</v>
      </c>
    </row>
    <row r="10617" spans="1:31" ht="14.25" customHeight="1">
      <c r="A10617" s="1">
        <v>10616</v>
      </c>
      <c r="B10617" s="1" t="s">
        <v>54</v>
      </c>
      <c r="C10617" s="1" t="s">
        <v>14698</v>
      </c>
      <c r="D10617" s="2" t="s">
        <v>35758</v>
      </c>
      <c r="E10617" s="2" t="s">
        <v>32</v>
      </c>
      <c r="F10617" s="2" t="s">
        <v>28176</v>
      </c>
      <c r="G10617" s="15" t="s">
        <v>14930</v>
      </c>
      <c r="H10617" s="1" t="s">
        <v>15</v>
      </c>
      <c r="I10617" s="1" t="s">
        <v>9</v>
      </c>
      <c r="J10617" s="2" t="s">
        <v>47309</v>
      </c>
      <c r="K10617" s="3" t="s">
        <v>42</v>
      </c>
      <c r="L10617" s="2" t="s">
        <v>47338</v>
      </c>
      <c r="M10617" s="4" t="s">
        <v>14136</v>
      </c>
      <c r="N10617" s="3" t="str">
        <f>J10617</f>
        <v>[1 cr. - 1.5 cr]</v>
      </c>
      <c r="O10617" s="4" t="s">
        <v>14137</v>
      </c>
      <c r="P10617" s="3" t="s">
        <v>47309</v>
      </c>
      <c r="Q10617" s="4"/>
      <c r="R10617" s="4"/>
      <c r="S10617" s="4"/>
      <c r="T10617" s="4"/>
      <c r="U10617" s="4"/>
      <c r="V10617" s="4"/>
      <c r="W10617" s="4"/>
      <c r="X10617" s="4"/>
      <c r="Y10617" s="4"/>
      <c r="Z10617" s="2"/>
      <c r="AA10617" s="1" t="s">
        <v>16</v>
      </c>
      <c r="AB10617" s="3"/>
      <c r="AC10617" s="23" t="s">
        <v>37837</v>
      </c>
      <c r="AD10617" s="23" t="s">
        <v>38259</v>
      </c>
      <c r="AE10617" t="s">
        <v>35404</v>
      </c>
    </row>
    <row r="10618" spans="1:31" ht="14.25" customHeight="1">
      <c r="A10618" s="1">
        <v>10617</v>
      </c>
      <c r="B10618" s="1" t="s">
        <v>54</v>
      </c>
      <c r="C10618" s="1" t="s">
        <v>14699</v>
      </c>
      <c r="D10618" s="2" t="s">
        <v>39</v>
      </c>
      <c r="E10618" s="2" t="s">
        <v>2222</v>
      </c>
      <c r="F10618" s="2" t="s">
        <v>32765</v>
      </c>
      <c r="G10618" s="15">
        <v>919419914</v>
      </c>
      <c r="H10618" s="1" t="s">
        <v>46</v>
      </c>
      <c r="I10618" s="1" t="s">
        <v>9</v>
      </c>
      <c r="J10618" s="2" t="s">
        <v>47309</v>
      </c>
      <c r="K10618" s="3" t="s">
        <v>42</v>
      </c>
      <c r="L10618" s="2" t="s">
        <v>47338</v>
      </c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2"/>
      <c r="AA10618" s="1" t="s">
        <v>16</v>
      </c>
      <c r="AB10618" s="3"/>
      <c r="AC10618" s="23" t="s">
        <v>37837</v>
      </c>
      <c r="AD10618" s="23" t="s">
        <v>38259</v>
      </c>
      <c r="AE10618" t="s">
        <v>35405</v>
      </c>
    </row>
    <row r="10619" spans="1:31" ht="14.25" customHeight="1">
      <c r="A10619" s="1">
        <v>10618</v>
      </c>
      <c r="B10619" s="1" t="s">
        <v>54</v>
      </c>
      <c r="C10619" s="1" t="s">
        <v>14703</v>
      </c>
      <c r="D10619" s="2" t="s">
        <v>959</v>
      </c>
      <c r="E10619" s="2" t="s">
        <v>1577</v>
      </c>
      <c r="F10619" s="2" t="s">
        <v>14931</v>
      </c>
      <c r="G10619" s="15">
        <v>91940916009</v>
      </c>
      <c r="H10619" s="2" t="s">
        <v>8</v>
      </c>
      <c r="I10619" s="1" t="s">
        <v>9</v>
      </c>
      <c r="J10619" s="2" t="s">
        <v>47309</v>
      </c>
      <c r="K10619" s="3" t="s">
        <v>42</v>
      </c>
      <c r="L10619" s="2" t="s">
        <v>47338</v>
      </c>
      <c r="M10619" s="4" t="s">
        <v>14136</v>
      </c>
      <c r="N10619" s="3" t="str">
        <f t="shared" ref="N10619:N10621" si="337">J10619</f>
        <v>[1 cr. - 1.5 cr]</v>
      </c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2"/>
      <c r="AA10619" s="1" t="s">
        <v>16</v>
      </c>
      <c r="AB10619" s="3"/>
      <c r="AC10619" s="23" t="s">
        <v>37838</v>
      </c>
      <c r="AD10619" s="23" t="s">
        <v>38259</v>
      </c>
      <c r="AE10619" t="s">
        <v>35406</v>
      </c>
    </row>
    <row r="10620" spans="1:31" ht="14.25" customHeight="1">
      <c r="A10620" s="1">
        <v>10619</v>
      </c>
      <c r="B10620" s="1" t="s">
        <v>54</v>
      </c>
      <c r="C10620" s="1" t="s">
        <v>14707</v>
      </c>
      <c r="D10620" s="2" t="s">
        <v>36083</v>
      </c>
      <c r="E10620" s="2" t="s">
        <v>139</v>
      </c>
      <c r="F10620" s="2" t="s">
        <v>28179</v>
      </c>
      <c r="G10620" s="15">
        <v>919909019994</v>
      </c>
      <c r="H10620" s="1" t="s">
        <v>15</v>
      </c>
      <c r="I10620" s="1" t="s">
        <v>9</v>
      </c>
      <c r="J10620" s="2" t="s">
        <v>47309</v>
      </c>
      <c r="K10620" s="3" t="s">
        <v>42</v>
      </c>
      <c r="L10620" s="2" t="s">
        <v>47338</v>
      </c>
      <c r="M10620" s="4" t="s">
        <v>14137</v>
      </c>
      <c r="N10620" s="3" t="str">
        <f t="shared" si="337"/>
        <v>[1 cr. - 1.5 cr]</v>
      </c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2"/>
      <c r="AA10620" s="1" t="s">
        <v>16</v>
      </c>
      <c r="AB10620" s="3"/>
      <c r="AC10620" s="23" t="s">
        <v>37838</v>
      </c>
      <c r="AD10620" s="23" t="s">
        <v>38259</v>
      </c>
      <c r="AE10620" t="s">
        <v>35395</v>
      </c>
    </row>
    <row r="10621" spans="1:31" ht="14.25" customHeight="1">
      <c r="A10621" s="1">
        <v>10620</v>
      </c>
      <c r="B10621" s="1" t="s">
        <v>54</v>
      </c>
      <c r="C10621" s="1" t="s">
        <v>14708</v>
      </c>
      <c r="D10621" s="2" t="s">
        <v>89</v>
      </c>
      <c r="E10621" s="2" t="s">
        <v>5511</v>
      </c>
      <c r="F10621" s="2" t="s">
        <v>28180</v>
      </c>
      <c r="G10621" s="15">
        <v>919446614140</v>
      </c>
      <c r="H10621" s="1" t="s">
        <v>8</v>
      </c>
      <c r="I10621" s="1" t="s">
        <v>9</v>
      </c>
      <c r="J10621" s="2" t="s">
        <v>47309</v>
      </c>
      <c r="K10621" s="3" t="s">
        <v>42</v>
      </c>
      <c r="L10621" s="2" t="s">
        <v>47338</v>
      </c>
      <c r="M10621" s="4" t="s">
        <v>14136</v>
      </c>
      <c r="N10621" s="3" t="str">
        <f t="shared" si="337"/>
        <v>[1 cr. - 1.5 cr]</v>
      </c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2"/>
      <c r="AA10621" s="1" t="s">
        <v>16</v>
      </c>
      <c r="AB10621" s="3"/>
      <c r="AC10621" s="23" t="s">
        <v>37838</v>
      </c>
      <c r="AD10621" s="23" t="s">
        <v>38259</v>
      </c>
      <c r="AE10621" t="s">
        <v>35400</v>
      </c>
    </row>
    <row r="10622" spans="1:31" ht="14.25" customHeight="1">
      <c r="A10622" s="1">
        <v>10621</v>
      </c>
      <c r="B10622" s="1" t="s">
        <v>54</v>
      </c>
      <c r="C10622" s="1" t="s">
        <v>14710</v>
      </c>
      <c r="D10622" s="2" t="s">
        <v>967</v>
      </c>
      <c r="E10622" s="2" t="s">
        <v>19</v>
      </c>
      <c r="F10622" s="2" t="s">
        <v>34825</v>
      </c>
      <c r="G10622" s="15">
        <v>91414144444</v>
      </c>
      <c r="H10622" s="1" t="s">
        <v>8</v>
      </c>
      <c r="I10622" s="1" t="s">
        <v>41</v>
      </c>
      <c r="J10622" s="2" t="s">
        <v>47309</v>
      </c>
      <c r="K10622" s="11" t="s">
        <v>13</v>
      </c>
      <c r="L10622" s="2" t="s">
        <v>47338</v>
      </c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2"/>
      <c r="AA10622" s="1" t="s">
        <v>16</v>
      </c>
      <c r="AB10622" s="3"/>
      <c r="AC10622" s="23" t="s">
        <v>37838</v>
      </c>
      <c r="AD10622" s="23" t="s">
        <v>38259</v>
      </c>
      <c r="AE10622" t="s">
        <v>35401</v>
      </c>
    </row>
    <row r="10623" spans="1:31" ht="14.25" customHeight="1">
      <c r="A10623" s="1">
        <v>10622</v>
      </c>
      <c r="B10623" s="1" t="s">
        <v>54</v>
      </c>
      <c r="C10623" s="1" t="s">
        <v>14713</v>
      </c>
      <c r="D10623" s="2" t="s">
        <v>6680</v>
      </c>
      <c r="E10623" s="2" t="s">
        <v>139</v>
      </c>
      <c r="F10623" s="2" t="s">
        <v>14935</v>
      </c>
      <c r="G10623" s="15">
        <v>91999401449</v>
      </c>
      <c r="H10623" s="1" t="s">
        <v>20</v>
      </c>
      <c r="I10623" s="1" t="s">
        <v>41</v>
      </c>
      <c r="J10623" s="2" t="s">
        <v>47309</v>
      </c>
      <c r="K10623" s="11" t="s">
        <v>14136</v>
      </c>
      <c r="L10623" s="2" t="s">
        <v>47338</v>
      </c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2"/>
      <c r="AA10623" s="1" t="s">
        <v>16</v>
      </c>
      <c r="AB10623" s="3"/>
      <c r="AC10623" s="23" t="s">
        <v>37838</v>
      </c>
      <c r="AD10623" s="23" t="s">
        <v>38259</v>
      </c>
      <c r="AE10623" t="s">
        <v>35402</v>
      </c>
    </row>
    <row r="10624" spans="1:31" ht="14.25" customHeight="1">
      <c r="A10624" s="1">
        <v>10623</v>
      </c>
      <c r="B10624" s="1" t="s">
        <v>54</v>
      </c>
      <c r="C10624" s="1" t="s">
        <v>14723</v>
      </c>
      <c r="D10624" s="2" t="s">
        <v>2027</v>
      </c>
      <c r="E10624" s="2" t="s">
        <v>40</v>
      </c>
      <c r="F10624" s="2" t="s">
        <v>28188</v>
      </c>
      <c r="G10624" s="15">
        <v>919444469004</v>
      </c>
      <c r="H10624" s="1" t="s">
        <v>46</v>
      </c>
      <c r="I10624" s="1" t="s">
        <v>41</v>
      </c>
      <c r="J10624" s="2" t="s">
        <v>47309</v>
      </c>
      <c r="K10624" s="11" t="s">
        <v>14136</v>
      </c>
      <c r="L10624" s="2" t="s">
        <v>47338</v>
      </c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2"/>
      <c r="AA10624" s="1" t="s">
        <v>11</v>
      </c>
      <c r="AB10624" s="3"/>
      <c r="AC10624" s="23" t="s">
        <v>37838</v>
      </c>
      <c r="AD10624" s="23" t="s">
        <v>38259</v>
      </c>
      <c r="AE10624" t="s">
        <v>35403</v>
      </c>
    </row>
    <row r="10625" spans="1:31" ht="14.25" customHeight="1">
      <c r="A10625" s="1">
        <v>10624</v>
      </c>
      <c r="B10625" s="1" t="s">
        <v>54</v>
      </c>
      <c r="C10625" s="1" t="s">
        <v>14733</v>
      </c>
      <c r="D10625" s="2" t="s">
        <v>3356</v>
      </c>
      <c r="E10625" s="2" t="s">
        <v>798</v>
      </c>
      <c r="F10625" s="2" t="s">
        <v>32768</v>
      </c>
      <c r="G10625" s="15">
        <v>91600440996</v>
      </c>
      <c r="H10625" s="1" t="s">
        <v>15</v>
      </c>
      <c r="I10625" s="1" t="s">
        <v>62</v>
      </c>
      <c r="J10625" s="2" t="s">
        <v>47309</v>
      </c>
      <c r="K10625" s="3" t="s">
        <v>42</v>
      </c>
      <c r="L10625" s="2" t="s">
        <v>47338</v>
      </c>
      <c r="M10625" s="4" t="s">
        <v>14136</v>
      </c>
      <c r="N10625" s="3" t="str">
        <f>J10625</f>
        <v>[1 cr. - 1.5 cr]</v>
      </c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2"/>
      <c r="AA10625" s="1" t="s">
        <v>11</v>
      </c>
      <c r="AB10625" s="3"/>
      <c r="AC10625" s="23" t="s">
        <v>37838</v>
      </c>
      <c r="AD10625" s="23" t="s">
        <v>38259</v>
      </c>
      <c r="AE10625" t="s">
        <v>35404</v>
      </c>
    </row>
    <row r="10626" spans="1:31" ht="14.25" customHeight="1">
      <c r="A10626" s="1">
        <v>10625</v>
      </c>
      <c r="B10626" s="1" t="s">
        <v>54</v>
      </c>
      <c r="C10626" s="1" t="s">
        <v>14734</v>
      </c>
      <c r="D10626" s="2" t="s">
        <v>723</v>
      </c>
      <c r="E10626" s="2" t="s">
        <v>14941</v>
      </c>
      <c r="F10626" s="2" t="s">
        <v>28196</v>
      </c>
      <c r="G10626" s="15">
        <v>919994619460</v>
      </c>
      <c r="H10626" s="1" t="s">
        <v>8</v>
      </c>
      <c r="I10626" s="1" t="s">
        <v>9</v>
      </c>
      <c r="J10626" s="2" t="s">
        <v>47309</v>
      </c>
      <c r="K10626" s="3" t="s">
        <v>42</v>
      </c>
      <c r="L10626" s="2" t="s">
        <v>47338</v>
      </c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2"/>
      <c r="AA10626" s="1" t="s">
        <v>16</v>
      </c>
      <c r="AB10626" s="3"/>
      <c r="AC10626" s="23" t="s">
        <v>37838</v>
      </c>
      <c r="AD10626" s="23" t="s">
        <v>38259</v>
      </c>
      <c r="AE10626" t="s">
        <v>35405</v>
      </c>
    </row>
    <row r="10627" spans="1:31" ht="14.25" customHeight="1">
      <c r="A10627" s="1">
        <v>10626</v>
      </c>
      <c r="B10627" s="1" t="s">
        <v>54</v>
      </c>
      <c r="C10627" s="1" t="s">
        <v>14739</v>
      </c>
      <c r="D10627" s="2" t="s">
        <v>35809</v>
      </c>
      <c r="E10627" s="2" t="s">
        <v>139</v>
      </c>
      <c r="F10627" s="2" t="s">
        <v>28199</v>
      </c>
      <c r="G10627" s="15">
        <v>9194649699</v>
      </c>
      <c r="H10627" s="1" t="s">
        <v>46</v>
      </c>
      <c r="I10627" s="1" t="s">
        <v>62</v>
      </c>
      <c r="J10627" s="2" t="s">
        <v>47309</v>
      </c>
      <c r="K10627" s="3" t="s">
        <v>42</v>
      </c>
      <c r="L10627" s="2" t="s">
        <v>47338</v>
      </c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2"/>
      <c r="AA10627" s="1" t="s">
        <v>16</v>
      </c>
      <c r="AB10627" s="3"/>
      <c r="AC10627" s="23" t="s">
        <v>37838</v>
      </c>
      <c r="AD10627" s="23" t="s">
        <v>38259</v>
      </c>
      <c r="AE10627" t="s">
        <v>35406</v>
      </c>
    </row>
    <row r="10628" spans="1:31" ht="14.25" customHeight="1">
      <c r="A10628" s="1">
        <v>10627</v>
      </c>
      <c r="B10628" s="1" t="s">
        <v>54</v>
      </c>
      <c r="C10628" s="1" t="s">
        <v>14744</v>
      </c>
      <c r="D10628" s="2" t="s">
        <v>1603</v>
      </c>
      <c r="E10628" s="2" t="s">
        <v>40</v>
      </c>
      <c r="F10628" s="2" t="s">
        <v>32770</v>
      </c>
      <c r="G10628" s="15">
        <v>919909949444</v>
      </c>
      <c r="H10628" s="1" t="s">
        <v>15</v>
      </c>
      <c r="I10628" s="1" t="s">
        <v>41</v>
      </c>
      <c r="J10628" s="2" t="s">
        <v>47309</v>
      </c>
      <c r="K10628" s="11" t="s">
        <v>14136</v>
      </c>
      <c r="L10628" s="2" t="s">
        <v>47338</v>
      </c>
      <c r="M10628" s="4" t="s">
        <v>14137</v>
      </c>
      <c r="N10628" s="3" t="str">
        <f>J10628</f>
        <v>[1 cr. - 1.5 cr]</v>
      </c>
      <c r="O10628" s="4" t="s">
        <v>13</v>
      </c>
      <c r="P10628" s="3" t="s">
        <v>47309</v>
      </c>
      <c r="Q10628" s="4"/>
      <c r="R10628" s="4"/>
      <c r="S10628" s="4"/>
      <c r="T10628" s="4"/>
      <c r="U10628" s="4"/>
      <c r="V10628" s="4"/>
      <c r="W10628" s="4"/>
      <c r="X10628" s="4"/>
      <c r="Y10628" s="4"/>
      <c r="Z10628" s="2"/>
      <c r="AA10628" s="1" t="s">
        <v>16</v>
      </c>
      <c r="AB10628" s="3"/>
      <c r="AC10628" s="23" t="s">
        <v>37838</v>
      </c>
      <c r="AD10628" s="23" t="s">
        <v>38259</v>
      </c>
      <c r="AE10628" t="s">
        <v>35395</v>
      </c>
    </row>
    <row r="10629" spans="1:31" ht="14.25" customHeight="1">
      <c r="A10629" s="1">
        <v>10628</v>
      </c>
      <c r="B10629" s="1" t="s">
        <v>54</v>
      </c>
      <c r="C10629" s="1" t="s">
        <v>14745</v>
      </c>
      <c r="D10629" s="2" t="s">
        <v>14946</v>
      </c>
      <c r="E10629" s="2" t="s">
        <v>14947</v>
      </c>
      <c r="F10629" s="2" t="s">
        <v>28203</v>
      </c>
      <c r="G10629" s="15">
        <v>919446009646</v>
      </c>
      <c r="H10629" s="1" t="s">
        <v>20</v>
      </c>
      <c r="I10629" s="1" t="s">
        <v>41</v>
      </c>
      <c r="J10629" s="2" t="s">
        <v>47309</v>
      </c>
      <c r="K10629" s="11" t="s">
        <v>14137</v>
      </c>
      <c r="L10629" s="2" t="s">
        <v>47338</v>
      </c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2"/>
      <c r="AA10629" s="1" t="s">
        <v>16</v>
      </c>
      <c r="AB10629" s="3"/>
      <c r="AC10629" s="23" t="s">
        <v>37838</v>
      </c>
      <c r="AD10629" s="23" t="s">
        <v>38259</v>
      </c>
      <c r="AE10629" t="s">
        <v>35400</v>
      </c>
    </row>
    <row r="10630" spans="1:31" ht="14.25" customHeight="1">
      <c r="A10630" s="1">
        <v>10629</v>
      </c>
      <c r="B10630" s="1" t="s">
        <v>54</v>
      </c>
      <c r="C10630" s="1" t="s">
        <v>14746</v>
      </c>
      <c r="D10630" s="2" t="s">
        <v>1867</v>
      </c>
      <c r="E10630" s="2" t="s">
        <v>40</v>
      </c>
      <c r="F10630" s="2" t="s">
        <v>34830</v>
      </c>
      <c r="G10630" s="15">
        <v>9199099969</v>
      </c>
      <c r="H10630" s="1" t="s">
        <v>15</v>
      </c>
      <c r="I10630" s="1" t="s">
        <v>9</v>
      </c>
      <c r="J10630" s="2" t="s">
        <v>47309</v>
      </c>
      <c r="K10630" s="3" t="s">
        <v>42</v>
      </c>
      <c r="L10630" s="2" t="s">
        <v>47338</v>
      </c>
      <c r="M10630" s="4" t="s">
        <v>14136</v>
      </c>
      <c r="N10630" s="3" t="str">
        <f>J10630</f>
        <v>[1 cr. - 1.5 cr]</v>
      </c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2"/>
      <c r="AA10630" s="1" t="s">
        <v>16</v>
      </c>
      <c r="AB10630" s="3"/>
      <c r="AC10630" s="23" t="s">
        <v>37838</v>
      </c>
      <c r="AD10630" s="23" t="s">
        <v>38259</v>
      </c>
      <c r="AE10630" t="s">
        <v>35401</v>
      </c>
    </row>
    <row r="10631" spans="1:31" ht="14.25" customHeight="1">
      <c r="A10631" s="1">
        <v>10630</v>
      </c>
      <c r="B10631" s="1" t="s">
        <v>54</v>
      </c>
      <c r="C10631" s="1" t="s">
        <v>14751</v>
      </c>
      <c r="D10631" s="2" t="s">
        <v>1015</v>
      </c>
      <c r="E10631" s="2" t="s">
        <v>14948</v>
      </c>
      <c r="F10631" s="2" t="s">
        <v>28206</v>
      </c>
      <c r="G10631" s="15">
        <v>919099941164</v>
      </c>
      <c r="H10631" s="2" t="s">
        <v>8</v>
      </c>
      <c r="I10631" s="1" t="s">
        <v>9</v>
      </c>
      <c r="J10631" s="2" t="s">
        <v>47309</v>
      </c>
      <c r="K10631" s="3" t="s">
        <v>42</v>
      </c>
      <c r="L10631" s="2" t="s">
        <v>47338</v>
      </c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2"/>
      <c r="AA10631" s="1" t="s">
        <v>16</v>
      </c>
      <c r="AB10631" s="3"/>
      <c r="AC10631" s="23" t="s">
        <v>37838</v>
      </c>
      <c r="AD10631" s="23" t="s">
        <v>38259</v>
      </c>
      <c r="AE10631" t="s">
        <v>35402</v>
      </c>
    </row>
    <row r="10632" spans="1:31" ht="14.25" customHeight="1">
      <c r="A10632" s="1">
        <v>10631</v>
      </c>
      <c r="B10632" s="1" t="s">
        <v>54</v>
      </c>
      <c r="C10632" s="1" t="s">
        <v>14753</v>
      </c>
      <c r="D10632" s="2" t="s">
        <v>937</v>
      </c>
      <c r="E10632" s="2" t="s">
        <v>3162</v>
      </c>
      <c r="F10632" s="2" t="s">
        <v>34831</v>
      </c>
      <c r="G10632" s="15">
        <v>919694444994</v>
      </c>
      <c r="H10632" s="2" t="s">
        <v>15</v>
      </c>
      <c r="I10632" s="1" t="s">
        <v>41</v>
      </c>
      <c r="J10632" s="2" t="s">
        <v>47309</v>
      </c>
      <c r="K10632" s="3" t="s">
        <v>42</v>
      </c>
      <c r="L10632" s="2" t="s">
        <v>47338</v>
      </c>
      <c r="M10632" s="4" t="s">
        <v>14136</v>
      </c>
      <c r="N10632" s="3" t="str">
        <f>J10632</f>
        <v>[1 cr. - 1.5 cr]</v>
      </c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2"/>
      <c r="AA10632" s="1" t="s">
        <v>16</v>
      </c>
      <c r="AB10632" s="3"/>
      <c r="AC10632" s="23" t="s">
        <v>37838</v>
      </c>
      <c r="AD10632" s="23" t="s">
        <v>38259</v>
      </c>
      <c r="AE10632" t="s">
        <v>35403</v>
      </c>
    </row>
    <row r="10633" spans="1:31" ht="14.25" customHeight="1">
      <c r="A10633" s="1">
        <v>10632</v>
      </c>
      <c r="B10633" s="1" t="s">
        <v>54</v>
      </c>
      <c r="C10633" s="1" t="s">
        <v>14761</v>
      </c>
      <c r="D10633" s="2" t="s">
        <v>14951</v>
      </c>
      <c r="E10633" s="2" t="s">
        <v>487</v>
      </c>
      <c r="F10633" s="2" t="s">
        <v>28213</v>
      </c>
      <c r="G10633" s="15">
        <v>91961044616</v>
      </c>
      <c r="H10633" s="1" t="s">
        <v>20</v>
      </c>
      <c r="I10633" s="1" t="s">
        <v>9</v>
      </c>
      <c r="J10633" s="2" t="s">
        <v>47309</v>
      </c>
      <c r="K10633" s="3" t="s">
        <v>42</v>
      </c>
      <c r="L10633" s="2" t="s">
        <v>47338</v>
      </c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2"/>
      <c r="AA10633" s="1" t="s">
        <v>16</v>
      </c>
      <c r="AB10633" s="3"/>
      <c r="AC10633" s="23" t="s">
        <v>37839</v>
      </c>
      <c r="AD10633" s="23" t="s">
        <v>38259</v>
      </c>
      <c r="AE10633" t="s">
        <v>35404</v>
      </c>
    </row>
    <row r="10634" spans="1:31" ht="14.25" customHeight="1">
      <c r="A10634" s="1">
        <v>10633</v>
      </c>
      <c r="B10634" s="1" t="s">
        <v>54</v>
      </c>
      <c r="C10634" s="1" t="s">
        <v>14768</v>
      </c>
      <c r="D10634" s="2" t="s">
        <v>36084</v>
      </c>
      <c r="E10634" s="2" t="s">
        <v>37253</v>
      </c>
      <c r="F10634" s="2" t="s">
        <v>28217</v>
      </c>
      <c r="G10634" s="15">
        <v>9199044149</v>
      </c>
      <c r="H10634" s="1" t="s">
        <v>15</v>
      </c>
      <c r="I10634" s="1" t="s">
        <v>62</v>
      </c>
      <c r="J10634" s="2" t="s">
        <v>47309</v>
      </c>
      <c r="K10634" s="3" t="s">
        <v>42</v>
      </c>
      <c r="L10634" s="2" t="s">
        <v>47338</v>
      </c>
      <c r="M10634" s="4" t="s">
        <v>14136</v>
      </c>
      <c r="N10634" s="3" t="str">
        <f t="shared" ref="N10634:N10635" si="338">J10634</f>
        <v>[1 cr. - 1.5 cr]</v>
      </c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2"/>
      <c r="AA10634" s="1" t="s">
        <v>11</v>
      </c>
      <c r="AB10634" s="3"/>
      <c r="AC10634" s="23" t="s">
        <v>37839</v>
      </c>
      <c r="AD10634" s="23" t="s">
        <v>38259</v>
      </c>
      <c r="AE10634" t="s">
        <v>35405</v>
      </c>
    </row>
    <row r="10635" spans="1:31" ht="14.25" customHeight="1">
      <c r="A10635" s="1">
        <v>10634</v>
      </c>
      <c r="B10635" s="1" t="s">
        <v>54</v>
      </c>
      <c r="C10635" s="1" t="s">
        <v>14779</v>
      </c>
      <c r="D10635" s="2" t="s">
        <v>223</v>
      </c>
      <c r="E10635" s="2" t="s">
        <v>40</v>
      </c>
      <c r="F10635" s="2" t="s">
        <v>28223</v>
      </c>
      <c r="G10635" s="15">
        <v>919994994994</v>
      </c>
      <c r="H10635" s="1" t="s">
        <v>15</v>
      </c>
      <c r="I10635" s="1" t="s">
        <v>62</v>
      </c>
      <c r="J10635" s="2" t="s">
        <v>47309</v>
      </c>
      <c r="K10635" s="3" t="s">
        <v>42</v>
      </c>
      <c r="L10635" s="2" t="s">
        <v>47338</v>
      </c>
      <c r="M10635" s="4" t="s">
        <v>14136</v>
      </c>
      <c r="N10635" s="3" t="str">
        <f t="shared" si="338"/>
        <v>[1 cr. - 1.5 cr]</v>
      </c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2"/>
      <c r="AA10635" s="1" t="s">
        <v>16</v>
      </c>
      <c r="AB10635" s="3"/>
      <c r="AC10635" s="23" t="s">
        <v>37839</v>
      </c>
      <c r="AD10635" s="23" t="s">
        <v>38259</v>
      </c>
      <c r="AE10635" t="s">
        <v>35406</v>
      </c>
    </row>
    <row r="10636" spans="1:31" ht="14.25" customHeight="1">
      <c r="A10636" s="1">
        <v>10635</v>
      </c>
      <c r="B10636" s="1" t="s">
        <v>54</v>
      </c>
      <c r="C10636" s="1" t="s">
        <v>14790</v>
      </c>
      <c r="D10636" s="2" t="s">
        <v>2572</v>
      </c>
      <c r="E10636" s="2" t="s">
        <v>40</v>
      </c>
      <c r="F10636" s="2" t="s">
        <v>14958</v>
      </c>
      <c r="G10636" s="15">
        <v>9199190196</v>
      </c>
      <c r="H10636" s="1" t="s">
        <v>8</v>
      </c>
      <c r="I10636" s="1" t="s">
        <v>9</v>
      </c>
      <c r="J10636" s="2" t="s">
        <v>47309</v>
      </c>
      <c r="K10636" s="3" t="s">
        <v>42</v>
      </c>
      <c r="L10636" s="2" t="s">
        <v>47338</v>
      </c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2"/>
      <c r="AA10636" s="1" t="s">
        <v>16</v>
      </c>
      <c r="AB10636" s="3"/>
      <c r="AC10636" s="23" t="s">
        <v>37839</v>
      </c>
      <c r="AD10636" s="23" t="s">
        <v>38259</v>
      </c>
      <c r="AE10636" t="s">
        <v>35402</v>
      </c>
    </row>
    <row r="10637" spans="1:31" ht="14.25" customHeight="1">
      <c r="A10637" s="1">
        <v>10636</v>
      </c>
      <c r="B10637" s="1" t="s">
        <v>54</v>
      </c>
      <c r="C10637" s="1" t="s">
        <v>14802</v>
      </c>
      <c r="D10637" s="2" t="s">
        <v>37495</v>
      </c>
      <c r="E10637" s="2" t="s">
        <v>73</v>
      </c>
      <c r="F10637" s="2" t="s">
        <v>32778</v>
      </c>
      <c r="G10637" s="15">
        <v>9194464919</v>
      </c>
      <c r="H10637" s="1" t="s">
        <v>8</v>
      </c>
      <c r="I10637" s="1" t="s">
        <v>41</v>
      </c>
      <c r="J10637" s="2" t="s">
        <v>47309</v>
      </c>
      <c r="K10637" s="3" t="s">
        <v>42</v>
      </c>
      <c r="L10637" s="2" t="s">
        <v>47338</v>
      </c>
      <c r="M10637" s="4" t="s">
        <v>14136</v>
      </c>
      <c r="N10637" s="3" t="str">
        <f>J10637</f>
        <v>[1 cr. - 1.5 cr]</v>
      </c>
      <c r="O10637" s="4" t="s">
        <v>14137</v>
      </c>
      <c r="P10637" s="3" t="s">
        <v>47309</v>
      </c>
      <c r="Q10637" s="4"/>
      <c r="R10637" s="4"/>
      <c r="S10637" s="4"/>
      <c r="T10637" s="4"/>
      <c r="U10637" s="4"/>
      <c r="V10637" s="4"/>
      <c r="W10637" s="4"/>
      <c r="X10637" s="4"/>
      <c r="Y10637" s="4"/>
      <c r="Z10637" s="2"/>
      <c r="AA10637" s="1" t="s">
        <v>16</v>
      </c>
      <c r="AB10637" s="3"/>
      <c r="AC10637" s="23" t="s">
        <v>37839</v>
      </c>
      <c r="AD10637" s="23" t="s">
        <v>38259</v>
      </c>
      <c r="AE10637" t="s">
        <v>35403</v>
      </c>
    </row>
    <row r="10638" spans="1:31" ht="14.25" customHeight="1">
      <c r="A10638" s="1">
        <v>10637</v>
      </c>
      <c r="B10638" s="1" t="s">
        <v>54</v>
      </c>
      <c r="C10638" s="1" t="s">
        <v>14803</v>
      </c>
      <c r="D10638" s="2" t="s">
        <v>1410</v>
      </c>
      <c r="E10638" s="2" t="s">
        <v>14943</v>
      </c>
      <c r="F10638" s="2" t="s">
        <v>28236</v>
      </c>
      <c r="G10638" s="15">
        <v>9169014906</v>
      </c>
      <c r="H10638" s="1" t="s">
        <v>15</v>
      </c>
      <c r="I10638" s="1" t="s">
        <v>41</v>
      </c>
      <c r="J10638" s="2" t="s">
        <v>47309</v>
      </c>
      <c r="K10638" s="11" t="s">
        <v>14136</v>
      </c>
      <c r="L10638" s="2" t="s">
        <v>47338</v>
      </c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2"/>
      <c r="AA10638" s="1" t="s">
        <v>16</v>
      </c>
      <c r="AB10638" s="3"/>
      <c r="AC10638" s="23" t="s">
        <v>37839</v>
      </c>
      <c r="AD10638" s="23" t="s">
        <v>38259</v>
      </c>
      <c r="AE10638" t="s">
        <v>35404</v>
      </c>
    </row>
    <row r="10639" spans="1:31" ht="14.25" customHeight="1">
      <c r="A10639" s="1">
        <v>10638</v>
      </c>
      <c r="B10639" s="1" t="s">
        <v>54</v>
      </c>
      <c r="C10639" s="1" t="s">
        <v>14809</v>
      </c>
      <c r="D10639" s="2" t="s">
        <v>522</v>
      </c>
      <c r="E10639" s="2" t="s">
        <v>14962</v>
      </c>
      <c r="F10639" s="2" t="s">
        <v>28240</v>
      </c>
      <c r="G10639" s="15">
        <v>919909644949</v>
      </c>
      <c r="H10639" s="1" t="s">
        <v>20</v>
      </c>
      <c r="I10639" s="1" t="s">
        <v>9</v>
      </c>
      <c r="J10639" s="2" t="s">
        <v>47309</v>
      </c>
      <c r="K10639" s="11" t="s">
        <v>14136</v>
      </c>
      <c r="L10639" s="2" t="s">
        <v>47338</v>
      </c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2"/>
      <c r="AA10639" s="1" t="s">
        <v>16</v>
      </c>
      <c r="AB10639" s="3"/>
      <c r="AC10639" s="23" t="s">
        <v>37839</v>
      </c>
      <c r="AD10639" s="23" t="s">
        <v>38259</v>
      </c>
      <c r="AE10639" t="s">
        <v>35405</v>
      </c>
    </row>
    <row r="10640" spans="1:31" ht="14.25" customHeight="1">
      <c r="A10640" s="1">
        <v>10639</v>
      </c>
      <c r="B10640" s="1" t="s">
        <v>54</v>
      </c>
      <c r="C10640" s="1" t="s">
        <v>14819</v>
      </c>
      <c r="D10640" s="2" t="s">
        <v>723</v>
      </c>
      <c r="E10640" s="2" t="s">
        <v>1577</v>
      </c>
      <c r="F10640" s="2" t="s">
        <v>28247</v>
      </c>
      <c r="G10640" s="15">
        <v>919446699946</v>
      </c>
      <c r="H10640" s="1" t="s">
        <v>46</v>
      </c>
      <c r="I10640" s="1" t="s">
        <v>62</v>
      </c>
      <c r="J10640" s="2" t="s">
        <v>47309</v>
      </c>
      <c r="K10640" s="3" t="s">
        <v>42</v>
      </c>
      <c r="L10640" s="2" t="s">
        <v>47338</v>
      </c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2"/>
      <c r="AA10640" s="1" t="s">
        <v>16</v>
      </c>
      <c r="AB10640" s="3"/>
      <c r="AC10640" s="23" t="s">
        <v>37839</v>
      </c>
      <c r="AD10640" s="23" t="s">
        <v>38259</v>
      </c>
      <c r="AE10640" t="s">
        <v>35406</v>
      </c>
    </row>
    <row r="10641" spans="1:31" ht="14.25" customHeight="1">
      <c r="A10641" s="1">
        <v>10640</v>
      </c>
      <c r="B10641" s="1" t="s">
        <v>54</v>
      </c>
      <c r="C10641" s="1" t="s">
        <v>14969</v>
      </c>
      <c r="D10641" s="2" t="s">
        <v>2027</v>
      </c>
      <c r="E10641" s="2" t="s">
        <v>558</v>
      </c>
      <c r="F10641" s="2" t="s">
        <v>34845</v>
      </c>
      <c r="G10641" s="15">
        <v>919464666</v>
      </c>
      <c r="H10641" s="2" t="s">
        <v>20</v>
      </c>
      <c r="I10641" s="1" t="s">
        <v>9</v>
      </c>
      <c r="J10641" s="2" t="s">
        <v>47309</v>
      </c>
      <c r="K10641" s="11" t="s">
        <v>14137</v>
      </c>
      <c r="L10641" s="2" t="s">
        <v>47338</v>
      </c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2"/>
      <c r="AA10641" s="1" t="s">
        <v>16</v>
      </c>
      <c r="AB10641" s="3"/>
      <c r="AC10641" s="23" t="s">
        <v>37839</v>
      </c>
      <c r="AD10641" s="23" t="s">
        <v>38259</v>
      </c>
      <c r="AE10641" t="s">
        <v>35395</v>
      </c>
    </row>
    <row r="10642" spans="1:31" ht="14.25" customHeight="1">
      <c r="A10642" s="1">
        <v>10641</v>
      </c>
      <c r="B10642" s="1" t="s">
        <v>54</v>
      </c>
      <c r="C10642" s="1" t="s">
        <v>14991</v>
      </c>
      <c r="D10642" s="2" t="s">
        <v>5289</v>
      </c>
      <c r="E10642" s="2" t="s">
        <v>562</v>
      </c>
      <c r="F10642" s="2" t="s">
        <v>28266</v>
      </c>
      <c r="G10642" s="15">
        <v>919944499919</v>
      </c>
      <c r="H10642" s="2" t="s">
        <v>15</v>
      </c>
      <c r="I10642" s="1" t="s">
        <v>9</v>
      </c>
      <c r="J10642" s="2" t="s">
        <v>47309</v>
      </c>
      <c r="K10642" s="11" t="s">
        <v>13</v>
      </c>
      <c r="L10642" s="2" t="s">
        <v>47338</v>
      </c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2"/>
      <c r="AA10642" s="1" t="s">
        <v>16</v>
      </c>
      <c r="AB10642" s="3"/>
      <c r="AC10642" s="23" t="s">
        <v>37839</v>
      </c>
      <c r="AD10642" s="23" t="s">
        <v>38259</v>
      </c>
      <c r="AE10642" t="s">
        <v>35400</v>
      </c>
    </row>
    <row r="10643" spans="1:31" ht="14.25" customHeight="1">
      <c r="A10643" s="1">
        <v>10642</v>
      </c>
      <c r="B10643" s="1" t="s">
        <v>54</v>
      </c>
      <c r="C10643" s="1" t="s">
        <v>14998</v>
      </c>
      <c r="D10643" s="2" t="s">
        <v>36085</v>
      </c>
      <c r="E10643" s="2" t="s">
        <v>37254</v>
      </c>
      <c r="F10643" s="2" t="s">
        <v>28271</v>
      </c>
      <c r="G10643" s="15">
        <v>9144400941</v>
      </c>
      <c r="H10643" s="2" t="s">
        <v>8</v>
      </c>
      <c r="I10643" s="1" t="s">
        <v>41</v>
      </c>
      <c r="J10643" s="2" t="s">
        <v>47309</v>
      </c>
      <c r="K10643" s="11" t="s">
        <v>14136</v>
      </c>
      <c r="L10643" s="2" t="s">
        <v>47338</v>
      </c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2"/>
      <c r="AA10643" s="1" t="s">
        <v>16</v>
      </c>
      <c r="AB10643" s="3"/>
      <c r="AC10643" s="23" t="s">
        <v>37839</v>
      </c>
      <c r="AD10643" s="23" t="s">
        <v>38259</v>
      </c>
      <c r="AE10643" t="s">
        <v>35401</v>
      </c>
    </row>
    <row r="10644" spans="1:31" ht="14.25" customHeight="1">
      <c r="A10644" s="1">
        <v>10643</v>
      </c>
      <c r="B10644" s="1" t="s">
        <v>54</v>
      </c>
      <c r="C10644" s="1" t="s">
        <v>15004</v>
      </c>
      <c r="D10644" s="2" t="s">
        <v>557</v>
      </c>
      <c r="E10644" s="2" t="s">
        <v>15971</v>
      </c>
      <c r="F10644" s="2" t="s">
        <v>28272</v>
      </c>
      <c r="G10644" s="15">
        <v>91944196644</v>
      </c>
      <c r="H10644" s="2" t="s">
        <v>15</v>
      </c>
      <c r="I10644" s="1" t="s">
        <v>37779</v>
      </c>
      <c r="J10644" s="2" t="s">
        <v>47309</v>
      </c>
      <c r="K10644" s="3" t="s">
        <v>42</v>
      </c>
      <c r="L10644" s="2" t="s">
        <v>47338</v>
      </c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2"/>
      <c r="AA10644" s="1" t="s">
        <v>16</v>
      </c>
      <c r="AB10644" s="3"/>
      <c r="AC10644" s="23" t="s">
        <v>37839</v>
      </c>
      <c r="AD10644" s="23" t="s">
        <v>38259</v>
      </c>
      <c r="AE10644" t="s">
        <v>35402</v>
      </c>
    </row>
    <row r="10645" spans="1:31" ht="14.25" customHeight="1">
      <c r="A10645" s="1">
        <v>10644</v>
      </c>
      <c r="B10645" s="1" t="s">
        <v>54</v>
      </c>
      <c r="C10645" s="1" t="s">
        <v>15009</v>
      </c>
      <c r="D10645" s="2" t="s">
        <v>10759</v>
      </c>
      <c r="E10645" s="2" t="s">
        <v>40</v>
      </c>
      <c r="F10645" s="2" t="s">
        <v>15975</v>
      </c>
      <c r="G10645" s="15">
        <v>9194919994</v>
      </c>
      <c r="H10645" s="2" t="s">
        <v>20</v>
      </c>
      <c r="I10645" s="1" t="s">
        <v>62</v>
      </c>
      <c r="J10645" s="2" t="s">
        <v>47309</v>
      </c>
      <c r="K10645" s="11" t="s">
        <v>14136</v>
      </c>
      <c r="L10645" s="2" t="s">
        <v>47338</v>
      </c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2"/>
      <c r="AA10645" s="1" t="s">
        <v>16</v>
      </c>
      <c r="AB10645" s="3"/>
      <c r="AC10645" s="23" t="s">
        <v>37839</v>
      </c>
      <c r="AD10645" s="23" t="s">
        <v>38259</v>
      </c>
      <c r="AE10645" t="s">
        <v>35403</v>
      </c>
    </row>
    <row r="10646" spans="1:31" ht="14.25" customHeight="1">
      <c r="A10646" s="1">
        <v>10645</v>
      </c>
      <c r="B10646" s="1" t="s">
        <v>54</v>
      </c>
      <c r="C10646" s="1" t="s">
        <v>15015</v>
      </c>
      <c r="D10646" s="2" t="s">
        <v>58</v>
      </c>
      <c r="E10646" s="2" t="s">
        <v>15977</v>
      </c>
      <c r="F10646" s="2" t="s">
        <v>28279</v>
      </c>
      <c r="G10646" s="15">
        <v>9194944946</v>
      </c>
      <c r="H10646" s="2" t="s">
        <v>20</v>
      </c>
      <c r="I10646" s="1" t="s">
        <v>9</v>
      </c>
      <c r="J10646" s="2" t="s">
        <v>47309</v>
      </c>
      <c r="K10646" s="3" t="s">
        <v>42</v>
      </c>
      <c r="L10646" s="2" t="s">
        <v>47338</v>
      </c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2"/>
      <c r="AA10646" s="1" t="s">
        <v>11</v>
      </c>
      <c r="AB10646" s="3"/>
      <c r="AC10646" s="23" t="s">
        <v>37839</v>
      </c>
      <c r="AD10646" s="23" t="s">
        <v>38259</v>
      </c>
      <c r="AE10646" t="s">
        <v>35404</v>
      </c>
    </row>
    <row r="10647" spans="1:31" ht="14.25" customHeight="1">
      <c r="A10647" s="1">
        <v>10646</v>
      </c>
      <c r="B10647" s="1" t="s">
        <v>54</v>
      </c>
      <c r="C10647" s="1" t="s">
        <v>15018</v>
      </c>
      <c r="D10647" s="2" t="s">
        <v>2527</v>
      </c>
      <c r="E10647" s="2" t="s">
        <v>139</v>
      </c>
      <c r="F10647" s="2" t="s">
        <v>28282</v>
      </c>
      <c r="G10647" s="15">
        <v>919994169966</v>
      </c>
      <c r="H10647" s="2" t="s">
        <v>20</v>
      </c>
      <c r="I10647" s="1" t="s">
        <v>62</v>
      </c>
      <c r="J10647" s="2" t="s">
        <v>47309</v>
      </c>
      <c r="K10647" s="3" t="s">
        <v>42</v>
      </c>
      <c r="L10647" s="2" t="s">
        <v>47338</v>
      </c>
      <c r="M10647" s="4" t="s">
        <v>14136</v>
      </c>
      <c r="N10647" s="3" t="str">
        <f>J10647</f>
        <v>[1 cr. - 1.5 cr]</v>
      </c>
      <c r="O10647" s="4" t="s">
        <v>14137</v>
      </c>
      <c r="P10647" s="3" t="s">
        <v>47309</v>
      </c>
      <c r="Q10647" s="4"/>
      <c r="R10647" s="4"/>
      <c r="S10647" s="4"/>
      <c r="T10647" s="4"/>
      <c r="U10647" s="4"/>
      <c r="V10647" s="4"/>
      <c r="W10647" s="4"/>
      <c r="X10647" s="4"/>
      <c r="Y10647" s="4"/>
      <c r="Z10647" s="2"/>
      <c r="AA10647" s="1" t="s">
        <v>16</v>
      </c>
      <c r="AB10647" s="3"/>
      <c r="AC10647" s="23" t="s">
        <v>37839</v>
      </c>
      <c r="AD10647" s="23" t="s">
        <v>38259</v>
      </c>
      <c r="AE10647" t="s">
        <v>35405</v>
      </c>
    </row>
    <row r="10648" spans="1:31" ht="14.25" customHeight="1">
      <c r="A10648" s="1">
        <v>10647</v>
      </c>
      <c r="B10648" s="1" t="s">
        <v>54</v>
      </c>
      <c r="C10648" s="1" t="s">
        <v>15021</v>
      </c>
      <c r="D10648" s="2" t="s">
        <v>15979</v>
      </c>
      <c r="E10648" s="2" t="s">
        <v>139</v>
      </c>
      <c r="F10648" s="2" t="s">
        <v>28284</v>
      </c>
      <c r="G10648" s="15">
        <v>9194966646</v>
      </c>
      <c r="H10648" s="2" t="s">
        <v>20</v>
      </c>
      <c r="I10648" s="1" t="s">
        <v>41</v>
      </c>
      <c r="J10648" s="2" t="s">
        <v>47309</v>
      </c>
      <c r="K10648" s="3" t="s">
        <v>42</v>
      </c>
      <c r="L10648" s="2" t="s">
        <v>47338</v>
      </c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2"/>
      <c r="AA10648" s="1" t="s">
        <v>16</v>
      </c>
      <c r="AB10648" s="3"/>
      <c r="AC10648" s="23" t="s">
        <v>37839</v>
      </c>
      <c r="AD10648" s="23" t="s">
        <v>38259</v>
      </c>
      <c r="AE10648" t="s">
        <v>35406</v>
      </c>
    </row>
    <row r="10649" spans="1:31" ht="14.25" customHeight="1">
      <c r="A10649" s="1">
        <v>10648</v>
      </c>
      <c r="B10649" s="1" t="s">
        <v>54</v>
      </c>
      <c r="C10649" s="1" t="s">
        <v>15023</v>
      </c>
      <c r="D10649" s="2" t="s">
        <v>536</v>
      </c>
      <c r="E10649" s="2" t="s">
        <v>40</v>
      </c>
      <c r="F10649" s="2" t="s">
        <v>28286</v>
      </c>
      <c r="G10649" s="15">
        <v>9194440614</v>
      </c>
      <c r="H10649" s="2" t="s">
        <v>20</v>
      </c>
      <c r="I10649" s="1" t="s">
        <v>62</v>
      </c>
      <c r="J10649" s="2" t="s">
        <v>47309</v>
      </c>
      <c r="K10649" s="3" t="s">
        <v>42</v>
      </c>
      <c r="L10649" s="2" t="s">
        <v>47338</v>
      </c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2"/>
      <c r="AA10649" s="1" t="s">
        <v>16</v>
      </c>
      <c r="AB10649" s="3"/>
      <c r="AC10649" s="23" t="s">
        <v>37839</v>
      </c>
      <c r="AD10649" s="23" t="s">
        <v>38259</v>
      </c>
      <c r="AE10649" t="s">
        <v>35395</v>
      </c>
    </row>
    <row r="10650" spans="1:31" ht="14.25" customHeight="1">
      <c r="A10650" s="1">
        <v>10649</v>
      </c>
      <c r="B10650" s="1" t="s">
        <v>54</v>
      </c>
      <c r="C10650" s="1" t="s">
        <v>15027</v>
      </c>
      <c r="D10650" s="2" t="s">
        <v>2890</v>
      </c>
      <c r="E10650" s="2" t="s">
        <v>40</v>
      </c>
      <c r="F10650" s="2" t="s">
        <v>28289</v>
      </c>
      <c r="G10650" s="15">
        <v>919404004496</v>
      </c>
      <c r="H10650" s="2" t="s">
        <v>8</v>
      </c>
      <c r="I10650" s="1" t="s">
        <v>41</v>
      </c>
      <c r="J10650" s="2" t="s">
        <v>47309</v>
      </c>
      <c r="K10650" s="11" t="s">
        <v>14136</v>
      </c>
      <c r="L10650" s="2" t="s">
        <v>47338</v>
      </c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2"/>
      <c r="AA10650" s="1" t="s">
        <v>16</v>
      </c>
      <c r="AB10650" s="3"/>
      <c r="AC10650" s="23" t="s">
        <v>37839</v>
      </c>
      <c r="AD10650" s="23" t="s">
        <v>38259</v>
      </c>
      <c r="AE10650" t="s">
        <v>35400</v>
      </c>
    </row>
    <row r="10651" spans="1:31" ht="14.25" customHeight="1">
      <c r="A10651" s="1">
        <v>10650</v>
      </c>
      <c r="B10651" s="1" t="s">
        <v>54</v>
      </c>
      <c r="C10651" s="1" t="s">
        <v>15031</v>
      </c>
      <c r="D10651" s="2" t="s">
        <v>1062</v>
      </c>
      <c r="E10651" s="2" t="s">
        <v>40</v>
      </c>
      <c r="F10651" s="2" t="s">
        <v>34854</v>
      </c>
      <c r="G10651" s="15">
        <v>91994690491</v>
      </c>
      <c r="H10651" s="2" t="s">
        <v>8</v>
      </c>
      <c r="I10651" s="1" t="s">
        <v>9</v>
      </c>
      <c r="J10651" s="2" t="s">
        <v>47309</v>
      </c>
      <c r="K10651" s="3" t="s">
        <v>17</v>
      </c>
      <c r="L10651" s="2" t="s">
        <v>47338</v>
      </c>
      <c r="M10651" s="4" t="s">
        <v>42</v>
      </c>
      <c r="N10651" s="3" t="str">
        <f t="shared" ref="N10651:N10652" si="339">J10651</f>
        <v>[1 cr. - 1.5 cr]</v>
      </c>
      <c r="O10651" s="4" t="s">
        <v>47348</v>
      </c>
      <c r="P10651" s="3" t="s">
        <v>47309</v>
      </c>
      <c r="Q10651" s="4"/>
      <c r="R10651" s="4"/>
      <c r="S10651" s="4"/>
      <c r="T10651" s="4"/>
      <c r="U10651" s="4"/>
      <c r="V10651" s="4"/>
      <c r="W10651" s="4"/>
      <c r="X10651" s="4"/>
      <c r="Y10651" s="4"/>
      <c r="Z10651" s="2"/>
      <c r="AA10651" s="1" t="s">
        <v>16</v>
      </c>
      <c r="AB10651" s="3"/>
      <c r="AC10651" s="23" t="s">
        <v>37839</v>
      </c>
      <c r="AD10651" s="23" t="s">
        <v>38259</v>
      </c>
      <c r="AE10651" t="s">
        <v>35401</v>
      </c>
    </row>
    <row r="10652" spans="1:31" ht="14.25" customHeight="1">
      <c r="A10652" s="1">
        <v>10651</v>
      </c>
      <c r="B10652" s="1" t="s">
        <v>54</v>
      </c>
      <c r="C10652" s="1" t="s">
        <v>15032</v>
      </c>
      <c r="D10652" s="2" t="s">
        <v>1867</v>
      </c>
      <c r="E10652" s="2" t="s">
        <v>680</v>
      </c>
      <c r="F10652" s="2" t="s">
        <v>20911</v>
      </c>
      <c r="G10652" s="15">
        <v>919446094194</v>
      </c>
      <c r="H10652" s="2" t="s">
        <v>20</v>
      </c>
      <c r="I10652" s="1" t="s">
        <v>41</v>
      </c>
      <c r="J10652" s="2" t="s">
        <v>47309</v>
      </c>
      <c r="K10652" s="3" t="s">
        <v>42</v>
      </c>
      <c r="L10652" s="2" t="s">
        <v>47338</v>
      </c>
      <c r="M10652" s="4" t="s">
        <v>14136</v>
      </c>
      <c r="N10652" s="3" t="str">
        <f t="shared" si="339"/>
        <v>[1 cr. - 1.5 cr]</v>
      </c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2"/>
      <c r="AA10652" s="1" t="s">
        <v>16</v>
      </c>
      <c r="AB10652" s="3"/>
      <c r="AC10652" s="23" t="s">
        <v>37839</v>
      </c>
      <c r="AD10652" s="23" t="s">
        <v>38259</v>
      </c>
      <c r="AE10652" t="s">
        <v>35402</v>
      </c>
    </row>
    <row r="10653" spans="1:31" ht="14.25" customHeight="1">
      <c r="A10653" s="1">
        <v>10652</v>
      </c>
      <c r="B10653" s="1" t="s">
        <v>54</v>
      </c>
      <c r="C10653" s="1" t="s">
        <v>15034</v>
      </c>
      <c r="D10653" s="2" t="s">
        <v>2704</v>
      </c>
      <c r="E10653" s="2" t="s">
        <v>40</v>
      </c>
      <c r="F10653" s="2" t="s">
        <v>28292</v>
      </c>
      <c r="G10653" s="15">
        <v>9194940644</v>
      </c>
      <c r="H10653" s="2" t="s">
        <v>8</v>
      </c>
      <c r="I10653" s="1" t="s">
        <v>9</v>
      </c>
      <c r="J10653" s="2" t="s">
        <v>47309</v>
      </c>
      <c r="K10653" s="11" t="s">
        <v>14136</v>
      </c>
      <c r="L10653" s="2" t="s">
        <v>47338</v>
      </c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2"/>
      <c r="AA10653" s="1" t="s">
        <v>16</v>
      </c>
      <c r="AB10653" s="3"/>
      <c r="AC10653" s="23" t="s">
        <v>37839</v>
      </c>
      <c r="AD10653" s="23" t="s">
        <v>38259</v>
      </c>
      <c r="AE10653" t="s">
        <v>35403</v>
      </c>
    </row>
    <row r="10654" spans="1:31" ht="14.25" customHeight="1">
      <c r="A10654" s="1">
        <v>10653</v>
      </c>
      <c r="B10654" s="1" t="s">
        <v>54</v>
      </c>
      <c r="C10654" s="1" t="s">
        <v>15035</v>
      </c>
      <c r="D10654" s="2" t="s">
        <v>10439</v>
      </c>
      <c r="E10654" s="2" t="s">
        <v>3749</v>
      </c>
      <c r="F10654" s="2" t="s">
        <v>32790</v>
      </c>
      <c r="G10654" s="15">
        <v>9199416149</v>
      </c>
      <c r="H10654" s="2" t="s">
        <v>15</v>
      </c>
      <c r="I10654" s="1" t="s">
        <v>41</v>
      </c>
      <c r="J10654" s="2" t="s">
        <v>47309</v>
      </c>
      <c r="K10654" s="11" t="s">
        <v>14137</v>
      </c>
      <c r="L10654" s="2" t="s">
        <v>47338</v>
      </c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2"/>
      <c r="AA10654" s="1" t="s">
        <v>16</v>
      </c>
      <c r="AB10654" s="3"/>
      <c r="AC10654" s="23" t="s">
        <v>37839</v>
      </c>
      <c r="AD10654" s="23" t="s">
        <v>38259</v>
      </c>
      <c r="AE10654" t="s">
        <v>35404</v>
      </c>
    </row>
    <row r="10655" spans="1:31" ht="14.25" customHeight="1">
      <c r="A10655" s="1">
        <v>10654</v>
      </c>
      <c r="B10655" s="1" t="s">
        <v>54</v>
      </c>
      <c r="C10655" s="1" t="s">
        <v>15036</v>
      </c>
      <c r="D10655" s="2" t="s">
        <v>1421</v>
      </c>
      <c r="E10655" s="2" t="s">
        <v>90</v>
      </c>
      <c r="F10655" s="2" t="s">
        <v>28293</v>
      </c>
      <c r="G10655" s="15">
        <v>919601444146</v>
      </c>
      <c r="H10655" s="2" t="s">
        <v>8</v>
      </c>
      <c r="I10655" s="1" t="s">
        <v>9</v>
      </c>
      <c r="J10655" s="2" t="s">
        <v>47309</v>
      </c>
      <c r="K10655" s="3" t="s">
        <v>42</v>
      </c>
      <c r="L10655" s="2" t="s">
        <v>47338</v>
      </c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2"/>
      <c r="AA10655" s="1" t="s">
        <v>16</v>
      </c>
      <c r="AB10655" s="3"/>
      <c r="AC10655" s="23" t="s">
        <v>37839</v>
      </c>
      <c r="AD10655" s="23" t="s">
        <v>38259</v>
      </c>
      <c r="AE10655" t="s">
        <v>35405</v>
      </c>
    </row>
    <row r="10656" spans="1:31" ht="14.25" customHeight="1">
      <c r="A10656" s="1">
        <v>10655</v>
      </c>
      <c r="B10656" s="1" t="s">
        <v>54</v>
      </c>
      <c r="C10656" s="1" t="s">
        <v>15038</v>
      </c>
      <c r="D10656" s="2" t="s">
        <v>1506</v>
      </c>
      <c r="E10656" s="2" t="s">
        <v>40</v>
      </c>
      <c r="F10656" s="2" t="s">
        <v>34855</v>
      </c>
      <c r="G10656" s="15">
        <v>919446641919</v>
      </c>
      <c r="H10656" s="2" t="s">
        <v>8</v>
      </c>
      <c r="I10656" s="1" t="s">
        <v>41</v>
      </c>
      <c r="J10656" s="2" t="s">
        <v>47309</v>
      </c>
      <c r="K10656" s="11" t="s">
        <v>14136</v>
      </c>
      <c r="L10656" s="2" t="s">
        <v>47338</v>
      </c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2"/>
      <c r="AA10656" s="1" t="s">
        <v>16</v>
      </c>
      <c r="AB10656" s="3"/>
      <c r="AC10656" s="23" t="s">
        <v>37839</v>
      </c>
      <c r="AD10656" s="23" t="s">
        <v>38259</v>
      </c>
      <c r="AE10656" t="s">
        <v>35406</v>
      </c>
    </row>
    <row r="10657" spans="1:31" ht="14.25" customHeight="1">
      <c r="A10657" s="1">
        <v>10656</v>
      </c>
      <c r="B10657" s="1" t="s">
        <v>54</v>
      </c>
      <c r="C10657" s="1" t="s">
        <v>15040</v>
      </c>
      <c r="D10657" s="2" t="s">
        <v>1250</v>
      </c>
      <c r="E10657" s="2" t="s">
        <v>40</v>
      </c>
      <c r="F10657" s="2" t="s">
        <v>34856</v>
      </c>
      <c r="G10657" s="15">
        <v>91944666960</v>
      </c>
      <c r="H10657" s="2" t="s">
        <v>20</v>
      </c>
      <c r="I10657" s="1" t="s">
        <v>9</v>
      </c>
      <c r="J10657" s="2" t="s">
        <v>47309</v>
      </c>
      <c r="K10657" s="3" t="s">
        <v>42</v>
      </c>
      <c r="L10657" s="2" t="s">
        <v>47338</v>
      </c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2"/>
      <c r="AA10657" s="1" t="s">
        <v>11</v>
      </c>
      <c r="AB10657" s="3"/>
      <c r="AC10657" s="23" t="s">
        <v>37839</v>
      </c>
      <c r="AD10657" s="23" t="s">
        <v>38259</v>
      </c>
      <c r="AE10657" t="s">
        <v>35395</v>
      </c>
    </row>
    <row r="10658" spans="1:31" ht="14.25" customHeight="1">
      <c r="A10658" s="1">
        <v>10657</v>
      </c>
      <c r="B10658" s="1" t="s">
        <v>54</v>
      </c>
      <c r="C10658" s="1" t="s">
        <v>15041</v>
      </c>
      <c r="D10658" s="2" t="s">
        <v>48</v>
      </c>
      <c r="E10658" s="2" t="s">
        <v>1582</v>
      </c>
      <c r="F10658" s="2" t="s">
        <v>28295</v>
      </c>
      <c r="G10658" s="15">
        <v>9194469404</v>
      </c>
      <c r="H10658" s="2" t="s">
        <v>20</v>
      </c>
      <c r="I10658" s="1" t="s">
        <v>62</v>
      </c>
      <c r="J10658" s="2" t="s">
        <v>47309</v>
      </c>
      <c r="K10658" s="11" t="s">
        <v>14137</v>
      </c>
      <c r="L10658" s="2" t="s">
        <v>47338</v>
      </c>
      <c r="M10658" s="4" t="s">
        <v>13</v>
      </c>
      <c r="N10658" s="3" t="str">
        <f>J10658</f>
        <v>[1 cr. - 1.5 cr]</v>
      </c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2"/>
      <c r="AA10658" s="1" t="s">
        <v>16</v>
      </c>
      <c r="AB10658" s="3"/>
      <c r="AC10658" s="23" t="s">
        <v>37839</v>
      </c>
      <c r="AD10658" s="23" t="s">
        <v>38259</v>
      </c>
      <c r="AE10658" t="s">
        <v>35400</v>
      </c>
    </row>
    <row r="10659" spans="1:31" ht="14.25" customHeight="1">
      <c r="A10659" s="1">
        <v>10658</v>
      </c>
      <c r="B10659" s="1" t="s">
        <v>54</v>
      </c>
      <c r="C10659" s="1" t="s">
        <v>15046</v>
      </c>
      <c r="D10659" s="2" t="s">
        <v>2169</v>
      </c>
      <c r="E10659" s="2" t="s">
        <v>328</v>
      </c>
      <c r="F10659" s="2" t="s">
        <v>28299</v>
      </c>
      <c r="G10659" s="15">
        <v>91440061616</v>
      </c>
      <c r="H10659" s="2" t="s">
        <v>20</v>
      </c>
      <c r="I10659" s="1" t="s">
        <v>9</v>
      </c>
      <c r="J10659" s="2" t="s">
        <v>47309</v>
      </c>
      <c r="K10659" s="11" t="s">
        <v>14137</v>
      </c>
      <c r="L10659" s="2" t="s">
        <v>47338</v>
      </c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2"/>
      <c r="AA10659" s="1" t="s">
        <v>16</v>
      </c>
      <c r="AB10659" s="3"/>
      <c r="AC10659" s="23" t="s">
        <v>37839</v>
      </c>
      <c r="AD10659" s="23" t="s">
        <v>38259</v>
      </c>
      <c r="AE10659" t="s">
        <v>35401</v>
      </c>
    </row>
    <row r="10660" spans="1:31" ht="14.25" customHeight="1">
      <c r="A10660" s="1">
        <v>10659</v>
      </c>
      <c r="B10660" s="1" t="s">
        <v>54</v>
      </c>
      <c r="C10660" s="1" t="s">
        <v>15048</v>
      </c>
      <c r="D10660" s="2" t="s">
        <v>36001</v>
      </c>
      <c r="E10660" s="2" t="s">
        <v>387</v>
      </c>
      <c r="F10660" s="2" t="s">
        <v>28301</v>
      </c>
      <c r="G10660" s="15">
        <v>91994964</v>
      </c>
      <c r="H10660" s="2" t="s">
        <v>8</v>
      </c>
      <c r="I10660" s="1" t="s">
        <v>41</v>
      </c>
      <c r="J10660" s="2" t="s">
        <v>47309</v>
      </c>
      <c r="K10660" s="11" t="s">
        <v>14137</v>
      </c>
      <c r="L10660" s="2" t="s">
        <v>47338</v>
      </c>
      <c r="M10660" s="4" t="s">
        <v>13</v>
      </c>
      <c r="N10660" s="3" t="str">
        <f>J10660</f>
        <v>[1 cr. - 1.5 cr]</v>
      </c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2"/>
      <c r="AA10660" s="1" t="s">
        <v>16</v>
      </c>
      <c r="AB10660" s="3"/>
      <c r="AC10660" s="23" t="s">
        <v>37839</v>
      </c>
      <c r="AD10660" s="23" t="s">
        <v>38259</v>
      </c>
      <c r="AE10660" t="s">
        <v>35402</v>
      </c>
    </row>
    <row r="10661" spans="1:31" ht="14.25" customHeight="1">
      <c r="A10661" s="1">
        <v>10660</v>
      </c>
      <c r="B10661" s="1" t="s">
        <v>54</v>
      </c>
      <c r="C10661" s="1" t="s">
        <v>15054</v>
      </c>
      <c r="D10661" s="2" t="s">
        <v>2359</v>
      </c>
      <c r="E10661" s="2" t="s">
        <v>53</v>
      </c>
      <c r="F10661" s="2" t="s">
        <v>28305</v>
      </c>
      <c r="G10661" s="15">
        <v>91906996</v>
      </c>
      <c r="H10661" s="2" t="s">
        <v>20</v>
      </c>
      <c r="I10661" s="1" t="s">
        <v>37779</v>
      </c>
      <c r="J10661" s="2" t="s">
        <v>47309</v>
      </c>
      <c r="K10661" s="3" t="s">
        <v>42</v>
      </c>
      <c r="L10661" s="2" t="s">
        <v>47338</v>
      </c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2"/>
      <c r="AA10661" s="1" t="s">
        <v>16</v>
      </c>
      <c r="AB10661" s="3"/>
      <c r="AC10661" s="23" t="s">
        <v>37839</v>
      </c>
      <c r="AD10661" s="23" t="s">
        <v>38259</v>
      </c>
      <c r="AE10661" t="s">
        <v>35403</v>
      </c>
    </row>
    <row r="10662" spans="1:31" ht="14.25" customHeight="1">
      <c r="A10662" s="1">
        <v>10661</v>
      </c>
      <c r="B10662" s="1" t="s">
        <v>54</v>
      </c>
      <c r="C10662" s="1" t="s">
        <v>15063</v>
      </c>
      <c r="D10662" s="2" t="s">
        <v>5442</v>
      </c>
      <c r="E10662" s="2" t="s">
        <v>19</v>
      </c>
      <c r="F10662" s="2" t="s">
        <v>28312</v>
      </c>
      <c r="G10662" s="15">
        <v>919099944199</v>
      </c>
      <c r="H10662" s="2" t="s">
        <v>8</v>
      </c>
      <c r="I10662" s="1" t="s">
        <v>33</v>
      </c>
      <c r="J10662" s="2" t="s">
        <v>47309</v>
      </c>
      <c r="K10662" s="3" t="s">
        <v>42</v>
      </c>
      <c r="L10662" s="2" t="s">
        <v>47338</v>
      </c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2"/>
      <c r="AA10662" s="1" t="s">
        <v>16</v>
      </c>
      <c r="AB10662" s="3"/>
      <c r="AC10662" s="23" t="s">
        <v>37839</v>
      </c>
      <c r="AD10662" s="23" t="s">
        <v>38259</v>
      </c>
      <c r="AE10662" t="s">
        <v>35404</v>
      </c>
    </row>
    <row r="10663" spans="1:31" ht="14.25" customHeight="1">
      <c r="A10663" s="1">
        <v>10662</v>
      </c>
      <c r="B10663" s="1" t="s">
        <v>54</v>
      </c>
      <c r="C10663" s="1" t="s">
        <v>15069</v>
      </c>
      <c r="D10663" s="2" t="s">
        <v>208</v>
      </c>
      <c r="E10663" s="2" t="s">
        <v>37255</v>
      </c>
      <c r="F10663" s="2" t="s">
        <v>28316</v>
      </c>
      <c r="G10663" s="15">
        <v>91909901641</v>
      </c>
      <c r="H10663" s="2" t="s">
        <v>15</v>
      </c>
      <c r="I10663" s="1" t="s">
        <v>41</v>
      </c>
      <c r="J10663" s="2" t="s">
        <v>47309</v>
      </c>
      <c r="K10663" s="3" t="s">
        <v>42</v>
      </c>
      <c r="L10663" s="2" t="s">
        <v>47338</v>
      </c>
      <c r="M10663" s="4" t="s">
        <v>14136</v>
      </c>
      <c r="N10663" s="3" t="str">
        <f>J10663</f>
        <v>[1 cr. - 1.5 cr]</v>
      </c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2"/>
      <c r="AA10663" s="1" t="s">
        <v>16</v>
      </c>
      <c r="AB10663" s="3"/>
      <c r="AC10663" s="23" t="s">
        <v>37839</v>
      </c>
      <c r="AD10663" s="23" t="s">
        <v>38259</v>
      </c>
      <c r="AE10663" t="s">
        <v>35405</v>
      </c>
    </row>
    <row r="10664" spans="1:31" ht="14.25" customHeight="1">
      <c r="A10664" s="1">
        <v>10663</v>
      </c>
      <c r="B10664" s="1" t="s">
        <v>54</v>
      </c>
      <c r="C10664" s="1" t="s">
        <v>15079</v>
      </c>
      <c r="D10664" s="2" t="s">
        <v>11795</v>
      </c>
      <c r="E10664" s="2" t="s">
        <v>362</v>
      </c>
      <c r="F10664" s="2" t="s">
        <v>32792</v>
      </c>
      <c r="G10664" s="15">
        <v>919446964904</v>
      </c>
      <c r="H10664" s="2" t="s">
        <v>8</v>
      </c>
      <c r="I10664" s="1" t="s">
        <v>41</v>
      </c>
      <c r="J10664" s="2" t="s">
        <v>47309</v>
      </c>
      <c r="K10664" s="11" t="s">
        <v>14137</v>
      </c>
      <c r="L10664" s="2" t="s">
        <v>47338</v>
      </c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2"/>
      <c r="AA10664" s="1" t="s">
        <v>16</v>
      </c>
      <c r="AB10664" s="3"/>
      <c r="AC10664" s="23" t="s">
        <v>37839</v>
      </c>
      <c r="AD10664" s="23" t="s">
        <v>38259</v>
      </c>
      <c r="AE10664" t="s">
        <v>35406</v>
      </c>
    </row>
    <row r="10665" spans="1:31" ht="14.25" customHeight="1">
      <c r="A10665" s="1">
        <v>10664</v>
      </c>
      <c r="B10665" s="1" t="s">
        <v>54</v>
      </c>
      <c r="C10665" s="1" t="s">
        <v>15082</v>
      </c>
      <c r="D10665" s="2" t="s">
        <v>911</v>
      </c>
      <c r="E10665" s="2" t="s">
        <v>40</v>
      </c>
      <c r="F10665" s="2" t="s">
        <v>34862</v>
      </c>
      <c r="G10665" s="15">
        <v>919446199</v>
      </c>
      <c r="H10665" s="2" t="s">
        <v>132</v>
      </c>
      <c r="I10665" s="1" t="s">
        <v>9</v>
      </c>
      <c r="J10665" s="2" t="s">
        <v>47309</v>
      </c>
      <c r="K10665" s="3" t="s">
        <v>42</v>
      </c>
      <c r="L10665" s="2" t="s">
        <v>47338</v>
      </c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2"/>
      <c r="AA10665" s="1" t="s">
        <v>16</v>
      </c>
      <c r="AB10665" s="3"/>
      <c r="AC10665" s="23" t="s">
        <v>37839</v>
      </c>
      <c r="AD10665" s="23" t="s">
        <v>38259</v>
      </c>
      <c r="AE10665" t="s">
        <v>35395</v>
      </c>
    </row>
    <row r="10666" spans="1:31" ht="14.25" customHeight="1">
      <c r="A10666" s="1">
        <v>10665</v>
      </c>
      <c r="B10666" s="1" t="s">
        <v>54</v>
      </c>
      <c r="C10666" s="1" t="s">
        <v>15086</v>
      </c>
      <c r="D10666" s="2" t="s">
        <v>3129</v>
      </c>
      <c r="E10666" s="2" t="s">
        <v>514</v>
      </c>
      <c r="F10666" s="2" t="s">
        <v>23582</v>
      </c>
      <c r="G10666" s="15">
        <v>919664466464</v>
      </c>
      <c r="H10666" s="2" t="s">
        <v>15</v>
      </c>
      <c r="I10666" s="1" t="s">
        <v>9</v>
      </c>
      <c r="J10666" s="2" t="s">
        <v>47309</v>
      </c>
      <c r="K10666" s="11" t="s">
        <v>13</v>
      </c>
      <c r="L10666" s="2" t="s">
        <v>47338</v>
      </c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2"/>
      <c r="AA10666" s="1" t="s">
        <v>16</v>
      </c>
      <c r="AB10666" s="3"/>
      <c r="AC10666" s="23" t="s">
        <v>37840</v>
      </c>
      <c r="AD10666" s="23" t="s">
        <v>38259</v>
      </c>
      <c r="AE10666" t="s">
        <v>35400</v>
      </c>
    </row>
    <row r="10667" spans="1:31" ht="14.25" customHeight="1">
      <c r="A10667" s="1">
        <v>10666</v>
      </c>
      <c r="B10667" s="1" t="s">
        <v>54</v>
      </c>
      <c r="C10667" s="1" t="s">
        <v>15094</v>
      </c>
      <c r="D10667" s="2" t="s">
        <v>1459</v>
      </c>
      <c r="E10667" s="2" t="s">
        <v>15992</v>
      </c>
      <c r="F10667" s="2" t="s">
        <v>28332</v>
      </c>
      <c r="G10667" s="15">
        <v>9144946444</v>
      </c>
      <c r="H10667" s="2" t="s">
        <v>20</v>
      </c>
      <c r="I10667" s="1" t="s">
        <v>41</v>
      </c>
      <c r="J10667" s="2" t="s">
        <v>47309</v>
      </c>
      <c r="K10667" s="3" t="s">
        <v>42</v>
      </c>
      <c r="L10667" s="2" t="s">
        <v>47338</v>
      </c>
      <c r="M10667" s="4" t="s">
        <v>14136</v>
      </c>
      <c r="N10667" s="3" t="str">
        <f>J10667</f>
        <v>[1 cr. - 1.5 cr]</v>
      </c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2"/>
      <c r="AA10667" s="1" t="s">
        <v>16</v>
      </c>
      <c r="AB10667" s="3"/>
      <c r="AC10667" s="23" t="s">
        <v>37840</v>
      </c>
      <c r="AD10667" s="23" t="s">
        <v>38259</v>
      </c>
      <c r="AE10667" t="s">
        <v>35401</v>
      </c>
    </row>
    <row r="10668" spans="1:31" ht="14.25" customHeight="1">
      <c r="A10668" s="1">
        <v>10667</v>
      </c>
      <c r="B10668" s="1" t="s">
        <v>54</v>
      </c>
      <c r="C10668" s="1" t="s">
        <v>15099</v>
      </c>
      <c r="D10668" s="2" t="s">
        <v>791</v>
      </c>
      <c r="E10668" s="2" t="s">
        <v>881</v>
      </c>
      <c r="F10668" s="2" t="s">
        <v>28336</v>
      </c>
      <c r="G10668" s="15">
        <v>919446944444</v>
      </c>
      <c r="H10668" s="2" t="s">
        <v>20</v>
      </c>
      <c r="I10668" s="1" t="s">
        <v>62</v>
      </c>
      <c r="J10668" s="2" t="s">
        <v>47309</v>
      </c>
      <c r="K10668" s="11" t="s">
        <v>14136</v>
      </c>
      <c r="L10668" s="2" t="s">
        <v>47338</v>
      </c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2"/>
      <c r="AA10668" s="1" t="s">
        <v>16</v>
      </c>
      <c r="AB10668" s="3"/>
      <c r="AC10668" s="23" t="s">
        <v>37840</v>
      </c>
      <c r="AD10668" s="23" t="s">
        <v>38259</v>
      </c>
      <c r="AE10668" t="s">
        <v>35402</v>
      </c>
    </row>
    <row r="10669" spans="1:31" ht="14.25" customHeight="1">
      <c r="A10669" s="1">
        <v>10668</v>
      </c>
      <c r="B10669" s="1" t="s">
        <v>54</v>
      </c>
      <c r="C10669" s="1" t="s">
        <v>15103</v>
      </c>
      <c r="D10669" s="2" t="s">
        <v>557</v>
      </c>
      <c r="E10669" s="2" t="s">
        <v>15996</v>
      </c>
      <c r="F10669" s="2" t="s">
        <v>15997</v>
      </c>
      <c r="G10669" s="15">
        <v>919444494440</v>
      </c>
      <c r="H10669" s="2" t="s">
        <v>8</v>
      </c>
      <c r="I10669" s="1" t="s">
        <v>41</v>
      </c>
      <c r="J10669" s="2" t="s">
        <v>47309</v>
      </c>
      <c r="K10669" s="11" t="s">
        <v>14137</v>
      </c>
      <c r="L10669" s="2" t="s">
        <v>47338</v>
      </c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2"/>
      <c r="AA10669" s="1" t="s">
        <v>16</v>
      </c>
      <c r="AB10669" s="3"/>
      <c r="AC10669" s="23" t="s">
        <v>37840</v>
      </c>
      <c r="AD10669" s="23" t="s">
        <v>38259</v>
      </c>
      <c r="AE10669" t="s">
        <v>35403</v>
      </c>
    </row>
    <row r="10670" spans="1:31" ht="14.25" customHeight="1">
      <c r="A10670" s="1">
        <v>10669</v>
      </c>
      <c r="B10670" s="1" t="s">
        <v>54</v>
      </c>
      <c r="C10670" s="1" t="s">
        <v>15112</v>
      </c>
      <c r="D10670" s="2" t="s">
        <v>2169</v>
      </c>
      <c r="E10670" s="2" t="s">
        <v>328</v>
      </c>
      <c r="F10670" s="2" t="s">
        <v>28344</v>
      </c>
      <c r="G10670" s="15">
        <v>919444464444</v>
      </c>
      <c r="H10670" s="2" t="s">
        <v>8</v>
      </c>
      <c r="I10670" s="1" t="s">
        <v>62</v>
      </c>
      <c r="J10670" s="2" t="s">
        <v>47309</v>
      </c>
      <c r="K10670" s="3" t="s">
        <v>42</v>
      </c>
      <c r="L10670" s="2" t="s">
        <v>47338</v>
      </c>
      <c r="M10670" s="4" t="s">
        <v>14136</v>
      </c>
      <c r="N10670" s="3" t="str">
        <f t="shared" ref="N10670:N10671" si="340">J10670</f>
        <v>[1 cr. - 1.5 cr]</v>
      </c>
      <c r="O10670" s="4" t="s">
        <v>14137</v>
      </c>
      <c r="P10670" s="3" t="s">
        <v>47309</v>
      </c>
      <c r="Q10670" s="4"/>
      <c r="R10670" s="4"/>
      <c r="S10670" s="4"/>
      <c r="T10670" s="4"/>
      <c r="U10670" s="4"/>
      <c r="V10670" s="4"/>
      <c r="W10670" s="4"/>
      <c r="X10670" s="4"/>
      <c r="Y10670" s="4"/>
      <c r="Z10670" s="2"/>
      <c r="AA10670" s="1" t="s">
        <v>16</v>
      </c>
      <c r="AB10670" s="3"/>
      <c r="AC10670" s="23" t="s">
        <v>37841</v>
      </c>
      <c r="AD10670" s="23" t="s">
        <v>38259</v>
      </c>
      <c r="AE10670" t="s">
        <v>35404</v>
      </c>
    </row>
    <row r="10671" spans="1:31" ht="14.25" customHeight="1">
      <c r="A10671" s="1">
        <v>10670</v>
      </c>
      <c r="B10671" s="1" t="s">
        <v>54</v>
      </c>
      <c r="C10671" s="1" t="s">
        <v>15120</v>
      </c>
      <c r="D10671" s="2" t="s">
        <v>1867</v>
      </c>
      <c r="E10671" s="2" t="s">
        <v>40</v>
      </c>
      <c r="F10671" s="2" t="s">
        <v>28349</v>
      </c>
      <c r="G10671" s="15">
        <v>919496404</v>
      </c>
      <c r="H10671" s="2" t="s">
        <v>20</v>
      </c>
      <c r="I10671" s="1" t="s">
        <v>9</v>
      </c>
      <c r="J10671" s="2" t="s">
        <v>47309</v>
      </c>
      <c r="K10671" s="3" t="s">
        <v>42</v>
      </c>
      <c r="L10671" s="2" t="s">
        <v>47338</v>
      </c>
      <c r="M10671" s="4" t="s">
        <v>14136</v>
      </c>
      <c r="N10671" s="3" t="str">
        <f t="shared" si="340"/>
        <v>[1 cr. - 1.5 cr]</v>
      </c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2"/>
      <c r="AA10671" s="1" t="s">
        <v>16</v>
      </c>
      <c r="AB10671" s="3"/>
      <c r="AC10671" s="23" t="s">
        <v>37841</v>
      </c>
      <c r="AD10671" s="23" t="s">
        <v>38259</v>
      </c>
      <c r="AE10671" t="s">
        <v>35405</v>
      </c>
    </row>
    <row r="10672" spans="1:31" ht="14.25" customHeight="1">
      <c r="A10672" s="1">
        <v>10671</v>
      </c>
      <c r="B10672" s="1" t="s">
        <v>54</v>
      </c>
      <c r="C10672" s="1" t="s">
        <v>15129</v>
      </c>
      <c r="D10672" s="2" t="s">
        <v>1008</v>
      </c>
      <c r="E10672" s="2" t="s">
        <v>131</v>
      </c>
      <c r="F10672" s="2" t="s">
        <v>28354</v>
      </c>
      <c r="G10672" s="15">
        <v>919446694691</v>
      </c>
      <c r="H10672" s="2" t="s">
        <v>20</v>
      </c>
      <c r="I10672" s="1" t="s">
        <v>41</v>
      </c>
      <c r="J10672" s="2" t="s">
        <v>47309</v>
      </c>
      <c r="K10672" s="3" t="s">
        <v>42</v>
      </c>
      <c r="L10672" s="2" t="s">
        <v>47338</v>
      </c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2"/>
      <c r="AA10672" s="1" t="s">
        <v>16</v>
      </c>
      <c r="AB10672" s="3"/>
      <c r="AC10672" s="23" t="s">
        <v>37841</v>
      </c>
      <c r="AD10672" s="23" t="s">
        <v>38259</v>
      </c>
      <c r="AE10672" t="s">
        <v>35406</v>
      </c>
    </row>
    <row r="10673" spans="1:31" ht="14.25" customHeight="1">
      <c r="A10673" s="1">
        <v>10672</v>
      </c>
      <c r="B10673" s="1" t="s">
        <v>54</v>
      </c>
      <c r="C10673" s="1" t="s">
        <v>15132</v>
      </c>
      <c r="D10673" s="2" t="s">
        <v>5488</v>
      </c>
      <c r="E10673" s="2" t="s">
        <v>1180</v>
      </c>
      <c r="F10673" s="2" t="s">
        <v>28357</v>
      </c>
      <c r="G10673" s="15">
        <v>919446096499</v>
      </c>
      <c r="H10673" s="2" t="s">
        <v>8</v>
      </c>
      <c r="I10673" s="1" t="s">
        <v>9</v>
      </c>
      <c r="J10673" s="2" t="s">
        <v>47309</v>
      </c>
      <c r="K10673" s="3" t="s">
        <v>42</v>
      </c>
      <c r="L10673" s="2" t="s">
        <v>47338</v>
      </c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2"/>
      <c r="AA10673" s="1" t="s">
        <v>16</v>
      </c>
      <c r="AB10673" s="3"/>
      <c r="AC10673" s="23" t="s">
        <v>37841</v>
      </c>
      <c r="AD10673" s="23" t="s">
        <v>38259</v>
      </c>
      <c r="AE10673" t="s">
        <v>35395</v>
      </c>
    </row>
    <row r="10674" spans="1:31" ht="14.25" customHeight="1">
      <c r="A10674" s="1">
        <v>10673</v>
      </c>
      <c r="B10674" s="1" t="s">
        <v>54</v>
      </c>
      <c r="C10674" s="1" t="s">
        <v>15133</v>
      </c>
      <c r="D10674" s="2" t="s">
        <v>1410</v>
      </c>
      <c r="E10674" s="2" t="s">
        <v>2534</v>
      </c>
      <c r="F10674" s="2" t="s">
        <v>21025</v>
      </c>
      <c r="G10674" s="15">
        <v>91966444901</v>
      </c>
      <c r="H10674" s="2" t="s">
        <v>8</v>
      </c>
      <c r="I10674" s="1" t="s">
        <v>9</v>
      </c>
      <c r="J10674" s="2" t="s">
        <v>47309</v>
      </c>
      <c r="K10674" s="11" t="s">
        <v>14136</v>
      </c>
      <c r="L10674" s="2" t="s">
        <v>47338</v>
      </c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2"/>
      <c r="AA10674" s="1" t="s">
        <v>16</v>
      </c>
      <c r="AB10674" s="3"/>
      <c r="AC10674" s="23" t="s">
        <v>37841</v>
      </c>
      <c r="AD10674" s="23" t="s">
        <v>38259</v>
      </c>
      <c r="AE10674" t="s">
        <v>35400</v>
      </c>
    </row>
    <row r="10675" spans="1:31" ht="14.25" customHeight="1">
      <c r="A10675" s="1">
        <v>10674</v>
      </c>
      <c r="B10675" s="1" t="s">
        <v>54</v>
      </c>
      <c r="C10675" s="1" t="s">
        <v>15141</v>
      </c>
      <c r="D10675" s="2" t="s">
        <v>120</v>
      </c>
      <c r="E10675" s="2" t="s">
        <v>221</v>
      </c>
      <c r="F10675" s="2" t="s">
        <v>26105</v>
      </c>
      <c r="G10675" s="15">
        <v>919444490649</v>
      </c>
      <c r="H10675" s="2" t="s">
        <v>20</v>
      </c>
      <c r="I10675" s="1" t="s">
        <v>37779</v>
      </c>
      <c r="J10675" s="2" t="s">
        <v>47309</v>
      </c>
      <c r="K10675" s="3" t="s">
        <v>17</v>
      </c>
      <c r="L10675" s="2" t="s">
        <v>47338</v>
      </c>
      <c r="M10675" s="4" t="s">
        <v>42</v>
      </c>
      <c r="N10675" s="3" t="str">
        <f>J10675</f>
        <v>[1 cr. - 1.5 cr]</v>
      </c>
      <c r="O10675" s="4" t="s">
        <v>47348</v>
      </c>
      <c r="P10675" s="3" t="s">
        <v>47309</v>
      </c>
      <c r="Q10675" s="4"/>
      <c r="R10675" s="4"/>
      <c r="S10675" s="4"/>
      <c r="T10675" s="4"/>
      <c r="U10675" s="4"/>
      <c r="V10675" s="4"/>
      <c r="W10675" s="4"/>
      <c r="X10675" s="4"/>
      <c r="Y10675" s="4"/>
      <c r="Z10675" s="2"/>
      <c r="AA10675" s="1" t="s">
        <v>16</v>
      </c>
      <c r="AB10675" s="3"/>
      <c r="AC10675" s="23" t="s">
        <v>37841</v>
      </c>
      <c r="AD10675" s="23" t="s">
        <v>38259</v>
      </c>
      <c r="AE10675" t="s">
        <v>35401</v>
      </c>
    </row>
    <row r="10676" spans="1:31" ht="14.25" customHeight="1">
      <c r="A10676" s="1">
        <v>10675</v>
      </c>
      <c r="B10676" s="1" t="s">
        <v>54</v>
      </c>
      <c r="C10676" s="1" t="s">
        <v>15143</v>
      </c>
      <c r="D10676" s="2" t="s">
        <v>230</v>
      </c>
      <c r="E10676" s="2" t="s">
        <v>40</v>
      </c>
      <c r="F10676" s="2" t="s">
        <v>28362</v>
      </c>
      <c r="G10676" s="15">
        <v>9144944</v>
      </c>
      <c r="H10676" s="2" t="s">
        <v>20</v>
      </c>
      <c r="I10676" s="1" t="s">
        <v>9</v>
      </c>
      <c r="J10676" s="2" t="s">
        <v>47309</v>
      </c>
      <c r="K10676" s="3" t="s">
        <v>42</v>
      </c>
      <c r="L10676" s="2" t="s">
        <v>47338</v>
      </c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2"/>
      <c r="AA10676" s="1" t="s">
        <v>16</v>
      </c>
      <c r="AB10676" s="3"/>
      <c r="AC10676" s="23" t="s">
        <v>37841</v>
      </c>
      <c r="AD10676" s="23" t="s">
        <v>38259</v>
      </c>
      <c r="AE10676" t="s">
        <v>35402</v>
      </c>
    </row>
    <row r="10677" spans="1:31" ht="14.25" customHeight="1">
      <c r="A10677" s="1">
        <v>10676</v>
      </c>
      <c r="B10677" s="1" t="s">
        <v>54</v>
      </c>
      <c r="C10677" s="1" t="s">
        <v>15160</v>
      </c>
      <c r="D10677" s="2" t="s">
        <v>11472</v>
      </c>
      <c r="E10677" s="2" t="s">
        <v>102</v>
      </c>
      <c r="F10677" s="2" t="s">
        <v>28374</v>
      </c>
      <c r="G10677" s="15">
        <v>9166460099</v>
      </c>
      <c r="H10677" s="2" t="s">
        <v>8</v>
      </c>
      <c r="I10677" s="1" t="s">
        <v>41</v>
      </c>
      <c r="J10677" s="2" t="s">
        <v>47309</v>
      </c>
      <c r="K10677" s="3" t="s">
        <v>42</v>
      </c>
      <c r="L10677" s="2" t="s">
        <v>47338</v>
      </c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2"/>
      <c r="AA10677" s="1" t="s">
        <v>16</v>
      </c>
      <c r="AB10677" s="3"/>
      <c r="AC10677" s="23" t="s">
        <v>37842</v>
      </c>
      <c r="AD10677" s="23" t="s">
        <v>38259</v>
      </c>
      <c r="AE10677" t="s">
        <v>35403</v>
      </c>
    </row>
    <row r="10678" spans="1:31" ht="14.25" customHeight="1">
      <c r="A10678" s="1">
        <v>10677</v>
      </c>
      <c r="B10678" s="1" t="s">
        <v>54</v>
      </c>
      <c r="C10678" s="1" t="s">
        <v>15166</v>
      </c>
      <c r="D10678" s="2" t="s">
        <v>636</v>
      </c>
      <c r="E10678" s="2" t="s">
        <v>16014</v>
      </c>
      <c r="F10678" s="2" t="s">
        <v>34870</v>
      </c>
      <c r="G10678" s="15">
        <v>919446969941</v>
      </c>
      <c r="H10678" s="2" t="s">
        <v>132</v>
      </c>
      <c r="I10678" s="1" t="s">
        <v>9</v>
      </c>
      <c r="J10678" s="2" t="s">
        <v>47309</v>
      </c>
      <c r="K10678" s="11" t="s">
        <v>14136</v>
      </c>
      <c r="L10678" s="2" t="s">
        <v>47338</v>
      </c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2"/>
      <c r="AA10678" s="1" t="s">
        <v>16</v>
      </c>
      <c r="AB10678" s="3"/>
      <c r="AC10678" s="23" t="s">
        <v>37842</v>
      </c>
      <c r="AD10678" s="23" t="s">
        <v>38259</v>
      </c>
      <c r="AE10678" t="s">
        <v>35404</v>
      </c>
    </row>
    <row r="10679" spans="1:31" ht="14.25" customHeight="1">
      <c r="A10679" s="1">
        <v>10678</v>
      </c>
      <c r="B10679" s="1" t="s">
        <v>54</v>
      </c>
      <c r="C10679" s="1" t="s">
        <v>15167</v>
      </c>
      <c r="D10679" s="2" t="s">
        <v>36372</v>
      </c>
      <c r="E10679" s="2" t="s">
        <v>16015</v>
      </c>
      <c r="F10679" s="2" t="s">
        <v>32803</v>
      </c>
      <c r="G10679" s="15">
        <v>91946091966</v>
      </c>
      <c r="H10679" s="2" t="s">
        <v>20</v>
      </c>
      <c r="I10679" s="1" t="s">
        <v>41</v>
      </c>
      <c r="J10679" s="2" t="s">
        <v>47309</v>
      </c>
      <c r="K10679" s="3" t="s">
        <v>42</v>
      </c>
      <c r="L10679" s="2" t="s">
        <v>47338</v>
      </c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2"/>
      <c r="AA10679" s="1" t="s">
        <v>16</v>
      </c>
      <c r="AB10679" s="3"/>
      <c r="AC10679" s="23" t="s">
        <v>37842</v>
      </c>
      <c r="AD10679" s="23" t="s">
        <v>38259</v>
      </c>
      <c r="AE10679" t="s">
        <v>35405</v>
      </c>
    </row>
    <row r="10680" spans="1:31" ht="14.25" customHeight="1">
      <c r="A10680" s="1">
        <v>10679</v>
      </c>
      <c r="B10680" s="1" t="s">
        <v>54</v>
      </c>
      <c r="C10680" s="1" t="s">
        <v>15168</v>
      </c>
      <c r="D10680" s="2" t="s">
        <v>36373</v>
      </c>
      <c r="E10680" s="2" t="s">
        <v>16184</v>
      </c>
      <c r="F10680" s="2" t="s">
        <v>28380</v>
      </c>
      <c r="G10680" s="15">
        <v>91494041041</v>
      </c>
      <c r="H10680" s="2" t="s">
        <v>8</v>
      </c>
      <c r="I10680" s="1" t="s">
        <v>41</v>
      </c>
      <c r="J10680" s="2" t="s">
        <v>47309</v>
      </c>
      <c r="K10680" s="11" t="s">
        <v>14136</v>
      </c>
      <c r="L10680" s="2" t="s">
        <v>47338</v>
      </c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2"/>
      <c r="AA10680" s="1" t="s">
        <v>16</v>
      </c>
      <c r="AB10680" s="3"/>
      <c r="AC10680" s="23" t="s">
        <v>37842</v>
      </c>
      <c r="AD10680" s="23" t="s">
        <v>38259</v>
      </c>
      <c r="AE10680" t="s">
        <v>35406</v>
      </c>
    </row>
    <row r="10681" spans="1:31" ht="14.25" customHeight="1">
      <c r="A10681" s="1">
        <v>10680</v>
      </c>
      <c r="B10681" s="1" t="s">
        <v>54</v>
      </c>
      <c r="C10681" s="1" t="s">
        <v>15171</v>
      </c>
      <c r="D10681" s="2" t="s">
        <v>2169</v>
      </c>
      <c r="E10681" s="2" t="s">
        <v>4296</v>
      </c>
      <c r="F10681" s="2" t="s">
        <v>32804</v>
      </c>
      <c r="G10681" s="15">
        <v>919446460196</v>
      </c>
      <c r="H10681" s="2" t="s">
        <v>15</v>
      </c>
      <c r="I10681" s="1" t="s">
        <v>9</v>
      </c>
      <c r="J10681" s="2" t="s">
        <v>47309</v>
      </c>
      <c r="K10681" s="3" t="s">
        <v>42</v>
      </c>
      <c r="L10681" s="2" t="s">
        <v>47338</v>
      </c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2"/>
      <c r="AA10681" s="1" t="s">
        <v>16</v>
      </c>
      <c r="AB10681" s="3"/>
      <c r="AC10681" s="23" t="s">
        <v>37842</v>
      </c>
      <c r="AD10681" s="23" t="s">
        <v>38259</v>
      </c>
      <c r="AE10681" t="s">
        <v>35395</v>
      </c>
    </row>
    <row r="10682" spans="1:31" ht="14.25" customHeight="1">
      <c r="A10682" s="1">
        <v>10681</v>
      </c>
      <c r="B10682" s="1" t="s">
        <v>54</v>
      </c>
      <c r="C10682" s="1" t="s">
        <v>15175</v>
      </c>
      <c r="D10682" s="2" t="s">
        <v>1248</v>
      </c>
      <c r="E10682" s="2" t="s">
        <v>139</v>
      </c>
      <c r="F10682" s="2" t="s">
        <v>28384</v>
      </c>
      <c r="G10682" s="15">
        <v>914444961666</v>
      </c>
      <c r="H10682" s="2" t="s">
        <v>132</v>
      </c>
      <c r="I10682" s="1" t="s">
        <v>9</v>
      </c>
      <c r="J10682" s="2" t="s">
        <v>47309</v>
      </c>
      <c r="K10682" s="11" t="s">
        <v>14137</v>
      </c>
      <c r="L10682" s="2" t="s">
        <v>47338</v>
      </c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2"/>
      <c r="AA10682" s="1" t="s">
        <v>16</v>
      </c>
      <c r="AB10682" s="3"/>
      <c r="AC10682" s="23" t="s">
        <v>37842</v>
      </c>
      <c r="AD10682" s="23" t="s">
        <v>38259</v>
      </c>
      <c r="AE10682" t="s">
        <v>35400</v>
      </c>
    </row>
    <row r="10683" spans="1:31" ht="14.25" customHeight="1">
      <c r="A10683" s="1">
        <v>10682</v>
      </c>
      <c r="B10683" s="1" t="s">
        <v>54</v>
      </c>
      <c r="C10683" s="1" t="s">
        <v>15189</v>
      </c>
      <c r="D10683" s="2" t="s">
        <v>16023</v>
      </c>
      <c r="E10683" s="2" t="s">
        <v>553</v>
      </c>
      <c r="F10683" s="2" t="s">
        <v>28394</v>
      </c>
      <c r="G10683" s="15">
        <v>919919914646</v>
      </c>
      <c r="H10683" s="2" t="s">
        <v>8</v>
      </c>
      <c r="I10683" s="1" t="s">
        <v>41</v>
      </c>
      <c r="J10683" s="2" t="s">
        <v>47309</v>
      </c>
      <c r="K10683" s="11" t="s">
        <v>14137</v>
      </c>
      <c r="L10683" s="2" t="s">
        <v>47338</v>
      </c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2"/>
      <c r="AA10683" s="1" t="s">
        <v>16</v>
      </c>
      <c r="AB10683" s="3"/>
      <c r="AC10683" s="23" t="s">
        <v>37842</v>
      </c>
      <c r="AD10683" s="23" t="s">
        <v>38259</v>
      </c>
      <c r="AE10683" t="s">
        <v>35401</v>
      </c>
    </row>
    <row r="10684" spans="1:31" ht="14.25" customHeight="1">
      <c r="A10684" s="1">
        <v>10683</v>
      </c>
      <c r="B10684" s="1" t="s">
        <v>54</v>
      </c>
      <c r="C10684" s="1" t="s">
        <v>15286</v>
      </c>
      <c r="D10684" s="2" t="s">
        <v>151</v>
      </c>
      <c r="E10684" s="2" t="s">
        <v>16057</v>
      </c>
      <c r="F10684" s="2" t="s">
        <v>28461</v>
      </c>
      <c r="G10684" s="15">
        <v>91949449966</v>
      </c>
      <c r="H10684" s="2" t="s">
        <v>15</v>
      </c>
      <c r="I10684" s="1" t="s">
        <v>62</v>
      </c>
      <c r="J10684" s="2" t="s">
        <v>47309</v>
      </c>
      <c r="K10684" s="3" t="s">
        <v>42</v>
      </c>
      <c r="L10684" s="2" t="s">
        <v>47338</v>
      </c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2"/>
      <c r="AA10684" s="1" t="s">
        <v>16</v>
      </c>
      <c r="AC10684" s="23" t="s">
        <v>37843</v>
      </c>
      <c r="AD10684" s="23" t="s">
        <v>38259</v>
      </c>
      <c r="AE10684" t="s">
        <v>35402</v>
      </c>
    </row>
    <row r="10685" spans="1:31" ht="14.25" customHeight="1">
      <c r="A10685" s="1">
        <v>10684</v>
      </c>
      <c r="B10685" s="1" t="s">
        <v>54</v>
      </c>
      <c r="C10685" s="1" t="s">
        <v>15291</v>
      </c>
      <c r="D10685" s="2" t="s">
        <v>1421</v>
      </c>
      <c r="E10685" s="2" t="s">
        <v>506</v>
      </c>
      <c r="F10685" s="2" t="s">
        <v>28465</v>
      </c>
      <c r="G10685" s="15">
        <v>914940446444</v>
      </c>
      <c r="H10685" s="2" t="s">
        <v>8</v>
      </c>
      <c r="I10685" s="1" t="s">
        <v>62</v>
      </c>
      <c r="J10685" s="2" t="s">
        <v>47309</v>
      </c>
      <c r="K10685" s="11" t="s">
        <v>14137</v>
      </c>
      <c r="L10685" s="2" t="s">
        <v>47338</v>
      </c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2"/>
      <c r="AA10685" s="1" t="s">
        <v>16</v>
      </c>
      <c r="AC10685" s="23" t="s">
        <v>37843</v>
      </c>
      <c r="AD10685" s="23" t="s">
        <v>38259</v>
      </c>
      <c r="AE10685" t="s">
        <v>35403</v>
      </c>
    </row>
    <row r="10686" spans="1:31" ht="14.25" customHeight="1">
      <c r="A10686" s="1">
        <v>10685</v>
      </c>
      <c r="B10686" s="1" t="s">
        <v>54</v>
      </c>
      <c r="C10686" s="1" t="s">
        <v>15303</v>
      </c>
      <c r="D10686" s="2" t="s">
        <v>58</v>
      </c>
      <c r="E10686" s="2" t="s">
        <v>255</v>
      </c>
      <c r="F10686" s="2" t="s">
        <v>28470</v>
      </c>
      <c r="G10686" s="15">
        <v>914444949949</v>
      </c>
      <c r="H10686" s="2" t="s">
        <v>8</v>
      </c>
      <c r="I10686" s="1" t="s">
        <v>41</v>
      </c>
      <c r="J10686" s="2" t="s">
        <v>47309</v>
      </c>
      <c r="K10686" s="3" t="s">
        <v>42</v>
      </c>
      <c r="L10686" s="2" t="s">
        <v>47338</v>
      </c>
      <c r="M10686" s="4" t="s">
        <v>14136</v>
      </c>
      <c r="N10686" s="3" t="str">
        <f t="shared" ref="N10686:N10692" si="341">J10686</f>
        <v>[1 cr. - 1.5 cr]</v>
      </c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2"/>
      <c r="AA10686" s="1" t="s">
        <v>11</v>
      </c>
      <c r="AC10686" s="23" t="s">
        <v>37843</v>
      </c>
      <c r="AD10686" s="23" t="s">
        <v>38259</v>
      </c>
      <c r="AE10686" t="s">
        <v>35404</v>
      </c>
    </row>
    <row r="10687" spans="1:31" ht="14.25" customHeight="1">
      <c r="A10687" s="1">
        <v>10686</v>
      </c>
      <c r="B10687" s="1" t="s">
        <v>54</v>
      </c>
      <c r="C10687" s="1" t="s">
        <v>15323</v>
      </c>
      <c r="D10687" s="2" t="s">
        <v>58</v>
      </c>
      <c r="E10687" s="2" t="s">
        <v>16066</v>
      </c>
      <c r="F10687" s="2" t="s">
        <v>34891</v>
      </c>
      <c r="G10687" s="15">
        <v>916969966914</v>
      </c>
      <c r="H10687" s="2" t="s">
        <v>20</v>
      </c>
      <c r="I10687" s="1" t="s">
        <v>33</v>
      </c>
      <c r="J10687" s="2" t="s">
        <v>47309</v>
      </c>
      <c r="K10687" s="11" t="s">
        <v>14136</v>
      </c>
      <c r="L10687" s="2" t="s">
        <v>47338</v>
      </c>
      <c r="M10687" s="4" t="s">
        <v>14137</v>
      </c>
      <c r="N10687" s="3" t="str">
        <f t="shared" si="341"/>
        <v>[1 cr. - 1.5 cr]</v>
      </c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2"/>
      <c r="AA10687" s="1" t="s">
        <v>16</v>
      </c>
      <c r="AC10687" s="23" t="s">
        <v>37844</v>
      </c>
      <c r="AD10687" s="23" t="s">
        <v>38259</v>
      </c>
      <c r="AE10687" t="s">
        <v>35405</v>
      </c>
    </row>
    <row r="10688" spans="1:31" ht="14.25" customHeight="1">
      <c r="A10688" s="1">
        <v>10687</v>
      </c>
      <c r="B10688" s="1" t="s">
        <v>54</v>
      </c>
      <c r="C10688" s="1" t="s">
        <v>15326</v>
      </c>
      <c r="D10688" s="2" t="s">
        <v>5784</v>
      </c>
      <c r="E10688" s="2" t="s">
        <v>16068</v>
      </c>
      <c r="F10688" s="2" t="s">
        <v>28480</v>
      </c>
      <c r="G10688" s="15">
        <v>91606999646</v>
      </c>
      <c r="H10688" s="2" t="s">
        <v>8</v>
      </c>
      <c r="I10688" s="1" t="s">
        <v>9</v>
      </c>
      <c r="J10688" s="2" t="s">
        <v>47309</v>
      </c>
      <c r="K10688" s="3" t="s">
        <v>42</v>
      </c>
      <c r="L10688" s="2" t="s">
        <v>47338</v>
      </c>
      <c r="M10688" s="4" t="s">
        <v>14136</v>
      </c>
      <c r="N10688" s="3" t="str">
        <f t="shared" si="341"/>
        <v>[1 cr. - 1.5 cr]</v>
      </c>
      <c r="O10688" s="4" t="s">
        <v>14137</v>
      </c>
      <c r="P10688" s="3" t="s">
        <v>47309</v>
      </c>
      <c r="Q10688" s="4"/>
      <c r="R10688" s="4"/>
      <c r="S10688" s="4"/>
      <c r="T10688" s="4"/>
      <c r="U10688" s="4"/>
      <c r="V10688" s="4"/>
      <c r="W10688" s="4"/>
      <c r="X10688" s="4"/>
      <c r="Y10688" s="4"/>
      <c r="Z10688" s="2"/>
      <c r="AA10688" s="1" t="s">
        <v>16</v>
      </c>
      <c r="AC10688" s="23" t="s">
        <v>37844</v>
      </c>
      <c r="AD10688" s="23" t="s">
        <v>38259</v>
      </c>
      <c r="AE10688" t="s">
        <v>35406</v>
      </c>
    </row>
    <row r="10689" spans="1:31" ht="14.25" customHeight="1">
      <c r="A10689" s="1">
        <v>10688</v>
      </c>
      <c r="B10689" s="1" t="s">
        <v>54</v>
      </c>
      <c r="C10689" s="1" t="s">
        <v>15332</v>
      </c>
      <c r="D10689" s="2" t="s">
        <v>727</v>
      </c>
      <c r="E10689" s="2" t="s">
        <v>16072</v>
      </c>
      <c r="F10689" s="2" t="s">
        <v>28485</v>
      </c>
      <c r="G10689" s="15">
        <v>914466696966</v>
      </c>
      <c r="H10689" s="2" t="s">
        <v>15</v>
      </c>
      <c r="I10689" s="1" t="s">
        <v>41</v>
      </c>
      <c r="J10689" s="2" t="s">
        <v>47309</v>
      </c>
      <c r="K10689" s="3" t="s">
        <v>42</v>
      </c>
      <c r="L10689" s="2" t="s">
        <v>47338</v>
      </c>
      <c r="M10689" s="4" t="s">
        <v>14136</v>
      </c>
      <c r="N10689" s="3" t="str">
        <f t="shared" si="341"/>
        <v>[1 cr. - 1.5 cr]</v>
      </c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2"/>
      <c r="AA10689" s="1" t="s">
        <v>16</v>
      </c>
      <c r="AC10689" s="23" t="s">
        <v>37844</v>
      </c>
      <c r="AD10689" s="23" t="s">
        <v>38259</v>
      </c>
      <c r="AE10689" t="s">
        <v>35406</v>
      </c>
    </row>
    <row r="10690" spans="1:31" ht="14.25" customHeight="1">
      <c r="A10690" s="1">
        <v>10689</v>
      </c>
      <c r="B10690" s="1" t="s">
        <v>54</v>
      </c>
      <c r="C10690" s="1" t="s">
        <v>15333</v>
      </c>
      <c r="D10690" s="2" t="s">
        <v>1421</v>
      </c>
      <c r="E10690" s="2" t="s">
        <v>40</v>
      </c>
      <c r="F10690" s="2" t="s">
        <v>28486</v>
      </c>
      <c r="G10690" s="15">
        <v>91494064449</v>
      </c>
      <c r="H10690" s="2" t="s">
        <v>15</v>
      </c>
      <c r="I10690" s="1" t="s">
        <v>9</v>
      </c>
      <c r="J10690" s="2" t="s">
        <v>47309</v>
      </c>
      <c r="K10690" s="3" t="s">
        <v>42</v>
      </c>
      <c r="L10690" s="2" t="s">
        <v>47338</v>
      </c>
      <c r="M10690" s="4" t="s">
        <v>14136</v>
      </c>
      <c r="N10690" s="3" t="str">
        <f t="shared" si="341"/>
        <v>[1 cr. - 1.5 cr]</v>
      </c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2"/>
      <c r="AA10690" s="1" t="s">
        <v>16</v>
      </c>
      <c r="AC10690" s="23" t="s">
        <v>37844</v>
      </c>
      <c r="AD10690" s="23" t="s">
        <v>38259</v>
      </c>
      <c r="AE10690" t="s">
        <v>35395</v>
      </c>
    </row>
    <row r="10691" spans="1:31" ht="14.25" customHeight="1">
      <c r="A10691" s="1">
        <v>10690</v>
      </c>
      <c r="B10691" s="1" t="s">
        <v>54</v>
      </c>
      <c r="C10691" s="1" t="s">
        <v>15334</v>
      </c>
      <c r="D10691" s="2" t="s">
        <v>16073</v>
      </c>
      <c r="E10691" s="2" t="s">
        <v>4643</v>
      </c>
      <c r="F10691" s="2" t="s">
        <v>32824</v>
      </c>
      <c r="G10691" s="15">
        <v>919994460401</v>
      </c>
      <c r="H10691" s="2" t="s">
        <v>8</v>
      </c>
      <c r="I10691" s="1" t="s">
        <v>62</v>
      </c>
      <c r="J10691" s="2" t="s">
        <v>47309</v>
      </c>
      <c r="K10691" s="3" t="s">
        <v>42</v>
      </c>
      <c r="L10691" s="2" t="s">
        <v>47338</v>
      </c>
      <c r="M10691" s="4" t="s">
        <v>14136</v>
      </c>
      <c r="N10691" s="3" t="str">
        <f t="shared" si="341"/>
        <v>[1 cr. - 1.5 cr]</v>
      </c>
      <c r="O10691" s="4" t="s">
        <v>14137</v>
      </c>
      <c r="P10691" s="3" t="s">
        <v>47309</v>
      </c>
      <c r="Q10691" s="4" t="s">
        <v>13</v>
      </c>
      <c r="R10691" s="3" t="s">
        <v>47309</v>
      </c>
      <c r="S10691" s="4"/>
      <c r="T10691" s="4"/>
      <c r="U10691" s="4"/>
      <c r="V10691" s="4"/>
      <c r="W10691" s="4"/>
      <c r="X10691" s="4"/>
      <c r="Y10691" s="4"/>
      <c r="Z10691" s="2"/>
      <c r="AA10691" s="1" t="s">
        <v>16</v>
      </c>
      <c r="AC10691" s="23" t="s">
        <v>37844</v>
      </c>
      <c r="AD10691" s="23" t="s">
        <v>38259</v>
      </c>
      <c r="AE10691" t="s">
        <v>35400</v>
      </c>
    </row>
    <row r="10692" spans="1:31" ht="14.25" customHeight="1">
      <c r="A10692" s="1">
        <v>10691</v>
      </c>
      <c r="B10692" s="1" t="s">
        <v>54</v>
      </c>
      <c r="C10692" s="1" t="s">
        <v>15337</v>
      </c>
      <c r="D10692" s="2" t="s">
        <v>16076</v>
      </c>
      <c r="E10692" s="2" t="s">
        <v>8135</v>
      </c>
      <c r="F10692" s="2" t="s">
        <v>34892</v>
      </c>
      <c r="G10692" s="15">
        <v>910166644</v>
      </c>
      <c r="H10692" s="2" t="s">
        <v>8</v>
      </c>
      <c r="I10692" s="1" t="s">
        <v>9</v>
      </c>
      <c r="J10692" s="2" t="s">
        <v>47309</v>
      </c>
      <c r="K10692" s="11" t="s">
        <v>14137</v>
      </c>
      <c r="L10692" s="2" t="s">
        <v>47338</v>
      </c>
      <c r="M10692" s="4" t="s">
        <v>13</v>
      </c>
      <c r="N10692" s="3" t="str">
        <f t="shared" si="341"/>
        <v>[1 cr. - 1.5 cr]</v>
      </c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2"/>
      <c r="AA10692" s="1" t="s">
        <v>16</v>
      </c>
      <c r="AC10692" s="23" t="s">
        <v>37844</v>
      </c>
      <c r="AD10692" s="23" t="s">
        <v>38259</v>
      </c>
      <c r="AE10692" t="s">
        <v>35401</v>
      </c>
    </row>
    <row r="10693" spans="1:31" ht="14.25" customHeight="1">
      <c r="A10693" s="1">
        <v>10692</v>
      </c>
      <c r="B10693" s="1" t="s">
        <v>54</v>
      </c>
      <c r="C10693" s="1" t="s">
        <v>15345</v>
      </c>
      <c r="D10693" s="2" t="s">
        <v>1775</v>
      </c>
      <c r="E10693" s="2" t="s">
        <v>152</v>
      </c>
      <c r="F10693" s="2" t="s">
        <v>28493</v>
      </c>
      <c r="G10693" s="15">
        <v>91966440900</v>
      </c>
      <c r="H10693" s="2" t="s">
        <v>8</v>
      </c>
      <c r="I10693" s="1" t="s">
        <v>9</v>
      </c>
      <c r="J10693" s="2" t="s">
        <v>47309</v>
      </c>
      <c r="K10693" s="3" t="s">
        <v>42</v>
      </c>
      <c r="L10693" s="2" t="s">
        <v>47338</v>
      </c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2"/>
      <c r="AA10693" s="1" t="s">
        <v>16</v>
      </c>
      <c r="AC10693" s="23" t="s">
        <v>37844</v>
      </c>
      <c r="AD10693" s="23" t="s">
        <v>38259</v>
      </c>
      <c r="AE10693" t="s">
        <v>35402</v>
      </c>
    </row>
    <row r="10694" spans="1:31" ht="14.25" customHeight="1">
      <c r="A10694" s="1">
        <v>10693</v>
      </c>
      <c r="B10694" s="1" t="s">
        <v>54</v>
      </c>
      <c r="C10694" s="1" t="s">
        <v>15352</v>
      </c>
      <c r="D10694" s="2" t="s">
        <v>1076</v>
      </c>
      <c r="E10694" s="2" t="s">
        <v>40</v>
      </c>
      <c r="F10694" s="2" t="s">
        <v>28497</v>
      </c>
      <c r="G10694" s="15">
        <v>91994999919</v>
      </c>
      <c r="H10694" s="2" t="s">
        <v>132</v>
      </c>
      <c r="I10694" s="1" t="s">
        <v>41</v>
      </c>
      <c r="J10694" s="2" t="s">
        <v>47309</v>
      </c>
      <c r="K10694" s="3" t="s">
        <v>42</v>
      </c>
      <c r="L10694" s="2" t="s">
        <v>47338</v>
      </c>
      <c r="M10694" s="4" t="s">
        <v>14136</v>
      </c>
      <c r="N10694" s="3" t="str">
        <f>J10694</f>
        <v>[1 cr. - 1.5 cr]</v>
      </c>
      <c r="O10694" s="4" t="s">
        <v>14137</v>
      </c>
      <c r="P10694" s="3" t="s">
        <v>47309</v>
      </c>
      <c r="Q10694" s="4"/>
      <c r="R10694" s="4"/>
      <c r="S10694" s="4"/>
      <c r="T10694" s="4"/>
      <c r="U10694" s="4"/>
      <c r="V10694" s="4"/>
      <c r="W10694" s="4"/>
      <c r="X10694" s="4"/>
      <c r="Y10694" s="4"/>
      <c r="Z10694" s="2"/>
      <c r="AA10694" s="1" t="s">
        <v>16</v>
      </c>
      <c r="AC10694" s="23" t="s">
        <v>37845</v>
      </c>
      <c r="AD10694" s="23" t="s">
        <v>38259</v>
      </c>
      <c r="AE10694" t="s">
        <v>35403</v>
      </c>
    </row>
    <row r="10695" spans="1:31" ht="14.25" customHeight="1">
      <c r="A10695" s="1">
        <v>10694</v>
      </c>
      <c r="B10695" s="1" t="s">
        <v>54</v>
      </c>
      <c r="C10695" s="1" t="s">
        <v>15366</v>
      </c>
      <c r="D10695" s="2" t="s">
        <v>230</v>
      </c>
      <c r="E10695" s="2" t="s">
        <v>1244</v>
      </c>
      <c r="F10695" s="2" t="s">
        <v>28507</v>
      </c>
      <c r="G10695" s="15">
        <v>9194940046</v>
      </c>
      <c r="H10695" s="2" t="s">
        <v>20</v>
      </c>
      <c r="I10695" s="1" t="s">
        <v>9</v>
      </c>
      <c r="J10695" s="2" t="s">
        <v>47309</v>
      </c>
      <c r="K10695" s="11" t="s">
        <v>14136</v>
      </c>
      <c r="L10695" s="2" t="s">
        <v>47338</v>
      </c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2"/>
      <c r="AA10695" s="1" t="s">
        <v>16</v>
      </c>
      <c r="AC10695" s="23" t="s">
        <v>37845</v>
      </c>
      <c r="AD10695" s="23" t="s">
        <v>38259</v>
      </c>
      <c r="AE10695" t="s">
        <v>35404</v>
      </c>
    </row>
    <row r="10696" spans="1:31" ht="14.25" customHeight="1">
      <c r="A10696" s="1">
        <v>10695</v>
      </c>
      <c r="B10696" s="1" t="s">
        <v>54</v>
      </c>
      <c r="C10696" s="1" t="s">
        <v>15368</v>
      </c>
      <c r="D10696" s="2" t="s">
        <v>2600</v>
      </c>
      <c r="E10696" s="2" t="s">
        <v>37256</v>
      </c>
      <c r="F10696" s="2" t="s">
        <v>28508</v>
      </c>
      <c r="G10696" s="15">
        <v>91910444994</v>
      </c>
      <c r="H10696" s="2" t="s">
        <v>8</v>
      </c>
      <c r="I10696" s="1" t="s">
        <v>41</v>
      </c>
      <c r="J10696" s="2" t="s">
        <v>47309</v>
      </c>
      <c r="K10696" s="11" t="s">
        <v>14137</v>
      </c>
      <c r="L10696" s="2" t="s">
        <v>47338</v>
      </c>
      <c r="M10696" s="4" t="s">
        <v>13</v>
      </c>
      <c r="N10696" s="3" t="str">
        <f t="shared" ref="N10696:N10697" si="342">J10696</f>
        <v>[1 cr. - 1.5 cr]</v>
      </c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2"/>
      <c r="AA10696" s="1" t="s">
        <v>16</v>
      </c>
      <c r="AC10696" s="23" t="s">
        <v>37845</v>
      </c>
      <c r="AD10696" s="23" t="s">
        <v>38259</v>
      </c>
      <c r="AE10696" t="s">
        <v>35405</v>
      </c>
    </row>
    <row r="10697" spans="1:31" ht="14.25" customHeight="1">
      <c r="A10697" s="1">
        <v>10696</v>
      </c>
      <c r="B10697" s="1" t="s">
        <v>54</v>
      </c>
      <c r="C10697" s="1" t="s">
        <v>15370</v>
      </c>
      <c r="D10697" s="2" t="s">
        <v>3371</v>
      </c>
      <c r="E10697" s="2" t="s">
        <v>3179</v>
      </c>
      <c r="F10697" s="2" t="s">
        <v>28509</v>
      </c>
      <c r="G10697" s="15">
        <v>919444661004</v>
      </c>
      <c r="H10697" s="2" t="s">
        <v>8</v>
      </c>
      <c r="I10697" s="1" t="s">
        <v>9</v>
      </c>
      <c r="J10697" s="2" t="s">
        <v>47309</v>
      </c>
      <c r="K10697" s="3" t="s">
        <v>17</v>
      </c>
      <c r="L10697" s="2" t="s">
        <v>47338</v>
      </c>
      <c r="M10697" s="4" t="s">
        <v>42</v>
      </c>
      <c r="N10697" s="3" t="str">
        <f t="shared" si="342"/>
        <v>[1 cr. - 1.5 cr]</v>
      </c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2"/>
      <c r="AA10697" s="1" t="s">
        <v>16</v>
      </c>
      <c r="AC10697" s="23" t="s">
        <v>37845</v>
      </c>
      <c r="AD10697" s="23" t="s">
        <v>38259</v>
      </c>
      <c r="AE10697" t="s">
        <v>35406</v>
      </c>
    </row>
    <row r="10698" spans="1:31" ht="14.25" customHeight="1">
      <c r="A10698" s="1">
        <v>10697</v>
      </c>
      <c r="B10698" s="1" t="s">
        <v>54</v>
      </c>
      <c r="C10698" s="1" t="s">
        <v>15371</v>
      </c>
      <c r="D10698" s="2" t="s">
        <v>1046</v>
      </c>
      <c r="E10698" s="2" t="s">
        <v>362</v>
      </c>
      <c r="F10698" s="2" t="s">
        <v>32829</v>
      </c>
      <c r="G10698" s="15">
        <v>914400446664</v>
      </c>
      <c r="H10698" s="2" t="s">
        <v>8</v>
      </c>
      <c r="I10698" s="1" t="s">
        <v>41</v>
      </c>
      <c r="J10698" s="2" t="s">
        <v>47309</v>
      </c>
      <c r="K10698" s="3" t="s">
        <v>42</v>
      </c>
      <c r="L10698" s="2" t="s">
        <v>47338</v>
      </c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2"/>
      <c r="AA10698" s="1" t="s">
        <v>16</v>
      </c>
      <c r="AC10698" s="23" t="s">
        <v>37845</v>
      </c>
      <c r="AD10698" s="23" t="s">
        <v>38259</v>
      </c>
      <c r="AE10698" t="s">
        <v>35395</v>
      </c>
    </row>
    <row r="10699" spans="1:31" ht="14.25" customHeight="1">
      <c r="A10699" s="1">
        <v>10698</v>
      </c>
      <c r="B10699" s="1" t="s">
        <v>54</v>
      </c>
      <c r="C10699" s="1" t="s">
        <v>15373</v>
      </c>
      <c r="D10699" s="2" t="s">
        <v>723</v>
      </c>
      <c r="E10699" s="2" t="s">
        <v>328</v>
      </c>
      <c r="F10699" s="2" t="s">
        <v>28511</v>
      </c>
      <c r="G10699" s="15">
        <v>914466110440</v>
      </c>
      <c r="H10699" s="2" t="s">
        <v>20</v>
      </c>
      <c r="I10699" s="1" t="s">
        <v>62</v>
      </c>
      <c r="J10699" s="2" t="s">
        <v>47309</v>
      </c>
      <c r="K10699" s="3" t="s">
        <v>42</v>
      </c>
      <c r="L10699" s="2" t="s">
        <v>47338</v>
      </c>
      <c r="M10699" s="4" t="s">
        <v>14137</v>
      </c>
      <c r="N10699" s="3" t="str">
        <f>J10699</f>
        <v>[1 cr. - 1.5 cr]</v>
      </c>
      <c r="O10699" s="4" t="s">
        <v>13</v>
      </c>
      <c r="P10699" s="3" t="s">
        <v>47309</v>
      </c>
      <c r="Q10699" s="4"/>
      <c r="R10699" s="4"/>
      <c r="S10699" s="4"/>
      <c r="T10699" s="4"/>
      <c r="U10699" s="4"/>
      <c r="V10699" s="4"/>
      <c r="W10699" s="4"/>
      <c r="X10699" s="4"/>
      <c r="Y10699" s="4"/>
      <c r="Z10699" s="2"/>
      <c r="AA10699" s="1" t="s">
        <v>16</v>
      </c>
      <c r="AC10699" s="23" t="s">
        <v>37845</v>
      </c>
      <c r="AD10699" s="23" t="s">
        <v>38259</v>
      </c>
      <c r="AE10699" t="s">
        <v>35400</v>
      </c>
    </row>
    <row r="10700" spans="1:31" ht="14.25" customHeight="1">
      <c r="A10700" s="1">
        <v>10699</v>
      </c>
      <c r="B10700" s="1" t="s">
        <v>54</v>
      </c>
      <c r="C10700" s="1" t="s">
        <v>15375</v>
      </c>
      <c r="D10700" s="2" t="s">
        <v>1952</v>
      </c>
      <c r="E10700" s="2" t="s">
        <v>139</v>
      </c>
      <c r="F10700" s="2" t="s">
        <v>28513</v>
      </c>
      <c r="G10700" s="15">
        <v>9141419199</v>
      </c>
      <c r="H10700" s="2" t="s">
        <v>15</v>
      </c>
      <c r="I10700" s="1" t="s">
        <v>37779</v>
      </c>
      <c r="J10700" s="2" t="s">
        <v>47309</v>
      </c>
      <c r="K10700" s="3" t="s">
        <v>42</v>
      </c>
      <c r="L10700" s="2" t="s">
        <v>47338</v>
      </c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2"/>
      <c r="AA10700" s="1" t="s">
        <v>16</v>
      </c>
      <c r="AC10700" s="23" t="s">
        <v>37845</v>
      </c>
      <c r="AD10700" s="23" t="s">
        <v>38259</v>
      </c>
      <c r="AE10700" t="s">
        <v>35401</v>
      </c>
    </row>
    <row r="10701" spans="1:31" ht="14.25" customHeight="1">
      <c r="A10701" s="1">
        <v>10700</v>
      </c>
      <c r="B10701" s="1" t="s">
        <v>54</v>
      </c>
      <c r="C10701" s="1" t="s">
        <v>15379</v>
      </c>
      <c r="D10701" s="2" t="s">
        <v>36086</v>
      </c>
      <c r="E10701" s="2" t="s">
        <v>2030</v>
      </c>
      <c r="F10701" s="2" t="s">
        <v>28515</v>
      </c>
      <c r="G10701" s="15">
        <v>914114449664</v>
      </c>
      <c r="H10701" s="2" t="s">
        <v>20</v>
      </c>
      <c r="I10701" s="1" t="s">
        <v>62</v>
      </c>
      <c r="J10701" s="2" t="s">
        <v>47309</v>
      </c>
      <c r="K10701" s="3" t="s">
        <v>42</v>
      </c>
      <c r="L10701" s="2" t="s">
        <v>47338</v>
      </c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2"/>
      <c r="AA10701" s="1" t="s">
        <v>16</v>
      </c>
      <c r="AC10701" s="23" t="s">
        <v>37845</v>
      </c>
      <c r="AD10701" s="23" t="s">
        <v>38259</v>
      </c>
      <c r="AE10701" t="s">
        <v>35402</v>
      </c>
    </row>
    <row r="10702" spans="1:31" ht="14.25" customHeight="1">
      <c r="A10702" s="1">
        <v>10701</v>
      </c>
      <c r="B10702" s="1" t="s">
        <v>54</v>
      </c>
      <c r="C10702" s="1" t="s">
        <v>15388</v>
      </c>
      <c r="D10702" s="2" t="s">
        <v>36374</v>
      </c>
      <c r="E10702" s="2" t="s">
        <v>5856</v>
      </c>
      <c r="F10702" s="2" t="s">
        <v>28522</v>
      </c>
      <c r="G10702" s="15">
        <v>919990490444</v>
      </c>
      <c r="H10702" s="2" t="s">
        <v>8</v>
      </c>
      <c r="I10702" s="1" t="s">
        <v>41</v>
      </c>
      <c r="J10702" s="2" t="s">
        <v>47309</v>
      </c>
      <c r="K10702" s="11" t="s">
        <v>14136</v>
      </c>
      <c r="L10702" s="2" t="s">
        <v>47338</v>
      </c>
      <c r="M10702" s="4" t="s">
        <v>14137</v>
      </c>
      <c r="N10702" s="3" t="str">
        <f t="shared" ref="N10702:N10703" si="343">J10702</f>
        <v>[1 cr. - 1.5 cr]</v>
      </c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2"/>
      <c r="AA10702" s="1" t="s">
        <v>16</v>
      </c>
      <c r="AC10702" s="23" t="s">
        <v>37845</v>
      </c>
      <c r="AD10702" s="23" t="s">
        <v>38259</v>
      </c>
      <c r="AE10702" t="s">
        <v>35403</v>
      </c>
    </row>
    <row r="10703" spans="1:31" ht="14.25" customHeight="1">
      <c r="A10703" s="1">
        <v>10702</v>
      </c>
      <c r="B10703" s="1" t="s">
        <v>54</v>
      </c>
      <c r="C10703" s="1" t="s">
        <v>15389</v>
      </c>
      <c r="D10703" s="2" t="s">
        <v>3356</v>
      </c>
      <c r="E10703" s="2" t="s">
        <v>40</v>
      </c>
      <c r="F10703" s="2" t="s">
        <v>32832</v>
      </c>
      <c r="G10703" s="15">
        <v>919191640</v>
      </c>
      <c r="H10703" s="2" t="s">
        <v>8</v>
      </c>
      <c r="I10703" s="1" t="s">
        <v>41</v>
      </c>
      <c r="J10703" s="2" t="s">
        <v>47309</v>
      </c>
      <c r="K10703" s="3" t="s">
        <v>42</v>
      </c>
      <c r="L10703" s="2" t="s">
        <v>47338</v>
      </c>
      <c r="M10703" s="4" t="s">
        <v>14136</v>
      </c>
      <c r="N10703" s="3" t="str">
        <f t="shared" si="343"/>
        <v>[1 cr. - 1.5 cr]</v>
      </c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2"/>
      <c r="AA10703" s="1" t="s">
        <v>16</v>
      </c>
      <c r="AC10703" s="23" t="s">
        <v>37846</v>
      </c>
      <c r="AD10703" s="23" t="s">
        <v>38259</v>
      </c>
      <c r="AE10703" t="s">
        <v>35404</v>
      </c>
    </row>
    <row r="10704" spans="1:31" ht="14.25" customHeight="1">
      <c r="A10704" s="1">
        <v>10703</v>
      </c>
      <c r="B10704" s="1" t="s">
        <v>54</v>
      </c>
      <c r="C10704" s="1" t="s">
        <v>15391</v>
      </c>
      <c r="D10704" s="2" t="s">
        <v>841</v>
      </c>
      <c r="E10704" s="2" t="s">
        <v>40</v>
      </c>
      <c r="F10704" s="2" t="s">
        <v>16083</v>
      </c>
      <c r="G10704" s="15">
        <v>919946444669</v>
      </c>
      <c r="H10704" s="2" t="s">
        <v>15</v>
      </c>
      <c r="I10704" s="1" t="s">
        <v>41</v>
      </c>
      <c r="J10704" s="2" t="s">
        <v>47309</v>
      </c>
      <c r="K10704" s="3" t="s">
        <v>42</v>
      </c>
      <c r="L10704" s="2" t="s">
        <v>47338</v>
      </c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2"/>
      <c r="AA10704" s="1" t="s">
        <v>16</v>
      </c>
      <c r="AC10704" s="23" t="s">
        <v>37846</v>
      </c>
      <c r="AD10704" s="23" t="s">
        <v>38259</v>
      </c>
      <c r="AE10704" t="s">
        <v>35405</v>
      </c>
    </row>
    <row r="10705" spans="1:31" ht="14.25" customHeight="1">
      <c r="A10705" s="1">
        <v>10704</v>
      </c>
      <c r="B10705" s="1" t="s">
        <v>54</v>
      </c>
      <c r="C10705" s="1" t="s">
        <v>15398</v>
      </c>
      <c r="D10705" s="2" t="s">
        <v>58</v>
      </c>
      <c r="E10705" s="2" t="s">
        <v>40</v>
      </c>
      <c r="F10705" s="2" t="s">
        <v>28527</v>
      </c>
      <c r="G10705" s="15">
        <v>91964664964</v>
      </c>
      <c r="H10705" s="2" t="s">
        <v>8</v>
      </c>
      <c r="I10705" s="1" t="s">
        <v>62</v>
      </c>
      <c r="J10705" s="2" t="s">
        <v>47309</v>
      </c>
      <c r="K10705" s="3" t="s">
        <v>42</v>
      </c>
      <c r="L10705" s="2" t="s">
        <v>47338</v>
      </c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2"/>
      <c r="AA10705" s="1" t="s">
        <v>16</v>
      </c>
      <c r="AC10705" s="23" t="s">
        <v>37846</v>
      </c>
      <c r="AD10705" s="23" t="s">
        <v>38259</v>
      </c>
      <c r="AE10705" t="s">
        <v>35406</v>
      </c>
    </row>
    <row r="10706" spans="1:31" ht="14.25" customHeight="1">
      <c r="A10706" s="1">
        <v>10705</v>
      </c>
      <c r="B10706" s="1" t="s">
        <v>54</v>
      </c>
      <c r="C10706" s="1" t="s">
        <v>15407</v>
      </c>
      <c r="D10706" s="2" t="s">
        <v>126</v>
      </c>
      <c r="E10706" s="2" t="s">
        <v>558</v>
      </c>
      <c r="F10706" s="2" t="s">
        <v>34902</v>
      </c>
      <c r="G10706" s="15">
        <v>91901619099</v>
      </c>
      <c r="H10706" s="2" t="s">
        <v>20</v>
      </c>
      <c r="I10706" s="1" t="s">
        <v>9</v>
      </c>
      <c r="J10706" s="2" t="s">
        <v>47309</v>
      </c>
      <c r="K10706" s="3" t="s">
        <v>42</v>
      </c>
      <c r="L10706" s="2" t="s">
        <v>47338</v>
      </c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2"/>
      <c r="AA10706" s="1" t="s">
        <v>16</v>
      </c>
      <c r="AC10706" s="23" t="s">
        <v>37846</v>
      </c>
      <c r="AD10706" s="23" t="s">
        <v>38259</v>
      </c>
      <c r="AE10706" t="s">
        <v>35395</v>
      </c>
    </row>
    <row r="10707" spans="1:31" ht="14.25" customHeight="1">
      <c r="A10707" s="1">
        <v>10706</v>
      </c>
      <c r="B10707" s="1" t="s">
        <v>54</v>
      </c>
      <c r="C10707" s="1" t="s">
        <v>15411</v>
      </c>
      <c r="D10707" s="2" t="s">
        <v>917</v>
      </c>
      <c r="E10707" s="2" t="s">
        <v>40</v>
      </c>
      <c r="F10707" s="2" t="s">
        <v>28535</v>
      </c>
      <c r="G10707" s="15">
        <v>9191949006</v>
      </c>
      <c r="H10707" s="2" t="s">
        <v>20</v>
      </c>
      <c r="I10707" s="1" t="s">
        <v>62</v>
      </c>
      <c r="J10707" s="2" t="s">
        <v>47309</v>
      </c>
      <c r="K10707" s="3" t="s">
        <v>42</v>
      </c>
      <c r="L10707" s="2" t="s">
        <v>47338</v>
      </c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2"/>
      <c r="AA10707" s="1" t="s">
        <v>16</v>
      </c>
      <c r="AC10707" s="23" t="s">
        <v>37846</v>
      </c>
      <c r="AD10707" s="23" t="s">
        <v>38259</v>
      </c>
      <c r="AE10707" t="s">
        <v>35400</v>
      </c>
    </row>
    <row r="10708" spans="1:31" ht="14.25" customHeight="1">
      <c r="A10708" s="1">
        <v>10707</v>
      </c>
      <c r="B10708" s="1" t="s">
        <v>54</v>
      </c>
      <c r="C10708" s="1" t="s">
        <v>15412</v>
      </c>
      <c r="D10708" s="2" t="s">
        <v>36087</v>
      </c>
      <c r="E10708" s="2" t="s">
        <v>506</v>
      </c>
      <c r="F10708" s="2" t="s">
        <v>32834</v>
      </c>
      <c r="G10708" s="15">
        <v>91909999644</v>
      </c>
      <c r="H10708" s="2" t="s">
        <v>20</v>
      </c>
      <c r="I10708" s="1" t="s">
        <v>9</v>
      </c>
      <c r="J10708" s="2" t="s">
        <v>47309</v>
      </c>
      <c r="K10708" s="3" t="s">
        <v>42</v>
      </c>
      <c r="L10708" s="2" t="s">
        <v>47338</v>
      </c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2"/>
      <c r="AA10708" s="1" t="s">
        <v>16</v>
      </c>
      <c r="AC10708" s="23" t="s">
        <v>37846</v>
      </c>
      <c r="AD10708" s="23" t="s">
        <v>38259</v>
      </c>
      <c r="AE10708" t="s">
        <v>35401</v>
      </c>
    </row>
    <row r="10709" spans="1:31" ht="14.25" customHeight="1">
      <c r="A10709" s="1">
        <v>10708</v>
      </c>
      <c r="B10709" s="1" t="s">
        <v>54</v>
      </c>
      <c r="C10709" s="1" t="s">
        <v>15414</v>
      </c>
      <c r="D10709" s="2" t="s">
        <v>4417</v>
      </c>
      <c r="E10709" s="2" t="s">
        <v>2843</v>
      </c>
      <c r="F10709" s="2" t="s">
        <v>28536</v>
      </c>
      <c r="G10709" s="15">
        <v>91990919964</v>
      </c>
      <c r="H10709" s="2" t="s">
        <v>15</v>
      </c>
      <c r="I10709" s="1" t="s">
        <v>41</v>
      </c>
      <c r="J10709" s="2" t="s">
        <v>47309</v>
      </c>
      <c r="K10709" s="11" t="s">
        <v>14137</v>
      </c>
      <c r="L10709" s="2" t="s">
        <v>47338</v>
      </c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2"/>
      <c r="AA10709" s="1" t="s">
        <v>16</v>
      </c>
      <c r="AC10709" s="23" t="s">
        <v>37846</v>
      </c>
      <c r="AD10709" s="23" t="s">
        <v>38259</v>
      </c>
      <c r="AE10709" t="s">
        <v>35402</v>
      </c>
    </row>
    <row r="10710" spans="1:31" ht="14.25" customHeight="1">
      <c r="A10710" s="1">
        <v>10709</v>
      </c>
      <c r="B10710" s="1" t="s">
        <v>54</v>
      </c>
      <c r="C10710" s="1" t="s">
        <v>15420</v>
      </c>
      <c r="D10710" s="2" t="s">
        <v>36088</v>
      </c>
      <c r="E10710" s="2" t="s">
        <v>152</v>
      </c>
      <c r="F10710" s="2" t="s">
        <v>28541</v>
      </c>
      <c r="G10710" s="15">
        <v>91940441416</v>
      </c>
      <c r="H10710" s="2" t="s">
        <v>15</v>
      </c>
      <c r="I10710" s="1" t="s">
        <v>62</v>
      </c>
      <c r="J10710" s="2" t="s">
        <v>47309</v>
      </c>
      <c r="K10710" s="11" t="s">
        <v>14136</v>
      </c>
      <c r="L10710" s="2" t="s">
        <v>47338</v>
      </c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2"/>
      <c r="AA10710" s="1" t="s">
        <v>16</v>
      </c>
      <c r="AC10710" s="23" t="s">
        <v>37846</v>
      </c>
      <c r="AD10710" s="23" t="s">
        <v>38259</v>
      </c>
      <c r="AE10710" t="s">
        <v>35403</v>
      </c>
    </row>
    <row r="10711" spans="1:31" ht="14.25" customHeight="1">
      <c r="A10711" s="1">
        <v>10710</v>
      </c>
      <c r="B10711" s="1" t="s">
        <v>54</v>
      </c>
      <c r="C10711" s="1" t="s">
        <v>15427</v>
      </c>
      <c r="D10711" s="2" t="s">
        <v>4324</v>
      </c>
      <c r="E10711" s="2" t="s">
        <v>2689</v>
      </c>
      <c r="F10711" s="2" t="s">
        <v>32836</v>
      </c>
      <c r="G10711" s="15">
        <v>914940066446</v>
      </c>
      <c r="H10711" s="2" t="s">
        <v>8</v>
      </c>
      <c r="I10711" s="1" t="s">
        <v>62</v>
      </c>
      <c r="J10711" s="2" t="s">
        <v>47309</v>
      </c>
      <c r="K10711" s="3" t="s">
        <v>42</v>
      </c>
      <c r="L10711" s="2" t="s">
        <v>47338</v>
      </c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2"/>
      <c r="AA10711" s="1" t="s">
        <v>16</v>
      </c>
      <c r="AC10711" s="23" t="s">
        <v>37846</v>
      </c>
      <c r="AD10711" s="23" t="s">
        <v>38259</v>
      </c>
      <c r="AE10711" t="s">
        <v>35404</v>
      </c>
    </row>
    <row r="10712" spans="1:31" ht="14.25" customHeight="1">
      <c r="A10712" s="1">
        <v>10711</v>
      </c>
      <c r="B10712" s="1" t="s">
        <v>54</v>
      </c>
      <c r="C10712" s="1" t="s">
        <v>15433</v>
      </c>
      <c r="D10712" s="2" t="s">
        <v>1209</v>
      </c>
      <c r="E10712" s="2" t="s">
        <v>37257</v>
      </c>
      <c r="F10712" s="2" t="s">
        <v>28551</v>
      </c>
      <c r="G10712" s="15">
        <v>914940609009</v>
      </c>
      <c r="H10712" s="2" t="s">
        <v>20</v>
      </c>
      <c r="I10712" s="1" t="s">
        <v>9</v>
      </c>
      <c r="J10712" s="2" t="s">
        <v>47309</v>
      </c>
      <c r="K10712" s="3" t="s">
        <v>42</v>
      </c>
      <c r="L10712" s="2" t="s">
        <v>47338</v>
      </c>
      <c r="M10712" s="4" t="s">
        <v>14137</v>
      </c>
      <c r="N10712" s="3" t="str">
        <f>J10712</f>
        <v>[1 cr. - 1.5 cr]</v>
      </c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2"/>
      <c r="AA10712" s="1" t="s">
        <v>16</v>
      </c>
      <c r="AC10712" s="23" t="s">
        <v>37846</v>
      </c>
      <c r="AD10712" s="23" t="s">
        <v>38259</v>
      </c>
      <c r="AE10712" t="s">
        <v>35405</v>
      </c>
    </row>
    <row r="10713" spans="1:31" ht="14.25" customHeight="1">
      <c r="A10713" s="1">
        <v>10712</v>
      </c>
      <c r="B10713" s="1" t="s">
        <v>54</v>
      </c>
      <c r="C10713" s="1" t="s">
        <v>15446</v>
      </c>
      <c r="D10713" s="2" t="s">
        <v>16088</v>
      </c>
      <c r="E10713" s="2" t="s">
        <v>447</v>
      </c>
      <c r="F10713" s="2" t="s">
        <v>34909</v>
      </c>
      <c r="G10713" s="15">
        <v>91994460606</v>
      </c>
      <c r="H10713" s="2" t="s">
        <v>8</v>
      </c>
      <c r="I10713" s="1" t="s">
        <v>62</v>
      </c>
      <c r="J10713" s="2" t="s">
        <v>47309</v>
      </c>
      <c r="K10713" s="11" t="s">
        <v>14136</v>
      </c>
      <c r="L10713" s="2" t="s">
        <v>47338</v>
      </c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2"/>
      <c r="AA10713" s="1" t="s">
        <v>16</v>
      </c>
      <c r="AC10713" s="23" t="s">
        <v>37846</v>
      </c>
      <c r="AD10713" s="23" t="s">
        <v>38259</v>
      </c>
      <c r="AE10713" t="s">
        <v>35406</v>
      </c>
    </row>
    <row r="10714" spans="1:31" ht="14.25" customHeight="1">
      <c r="A10714" s="1">
        <v>10713</v>
      </c>
      <c r="B10714" s="1" t="s">
        <v>54</v>
      </c>
      <c r="C10714" s="1" t="s">
        <v>15449</v>
      </c>
      <c r="D10714" s="2" t="s">
        <v>1222</v>
      </c>
      <c r="E10714" s="2" t="s">
        <v>40</v>
      </c>
      <c r="F10714" s="2" t="s">
        <v>28559</v>
      </c>
      <c r="G10714" s="15">
        <v>9196949914</v>
      </c>
      <c r="H10714" s="2" t="s">
        <v>8</v>
      </c>
      <c r="I10714" s="1" t="s">
        <v>9</v>
      </c>
      <c r="J10714" s="2" t="s">
        <v>47309</v>
      </c>
      <c r="K10714" s="11" t="s">
        <v>14136</v>
      </c>
      <c r="L10714" s="2" t="s">
        <v>47338</v>
      </c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2"/>
      <c r="AA10714" s="1" t="s">
        <v>16</v>
      </c>
      <c r="AC10714" s="23" t="s">
        <v>37846</v>
      </c>
      <c r="AD10714" s="23" t="s">
        <v>38259</v>
      </c>
      <c r="AE10714" t="s">
        <v>35395</v>
      </c>
    </row>
    <row r="10715" spans="1:31" ht="14.25" customHeight="1">
      <c r="A10715" s="1">
        <v>10714</v>
      </c>
      <c r="B10715" s="1" t="s">
        <v>54</v>
      </c>
      <c r="C10715" s="1" t="s">
        <v>15451</v>
      </c>
      <c r="D10715" s="2" t="s">
        <v>4519</v>
      </c>
      <c r="E10715" s="2" t="s">
        <v>87</v>
      </c>
      <c r="F10715" s="2" t="s">
        <v>34910</v>
      </c>
      <c r="G10715" s="15">
        <v>91940941466</v>
      </c>
      <c r="H10715" s="2" t="s">
        <v>20</v>
      </c>
      <c r="I10715" s="1" t="s">
        <v>41</v>
      </c>
      <c r="J10715" s="2" t="s">
        <v>47309</v>
      </c>
      <c r="K10715" s="3" t="s">
        <v>42</v>
      </c>
      <c r="L10715" s="2" t="s">
        <v>47338</v>
      </c>
      <c r="M10715" s="4" t="s">
        <v>14136</v>
      </c>
      <c r="N10715" s="3" t="str">
        <f t="shared" ref="N10715:N10719" si="344">J10715</f>
        <v>[1 cr. - 1.5 cr]</v>
      </c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2"/>
      <c r="AA10715" s="1" t="s">
        <v>16</v>
      </c>
      <c r="AC10715" s="23" t="s">
        <v>37846</v>
      </c>
      <c r="AD10715" s="23" t="s">
        <v>38259</v>
      </c>
      <c r="AE10715" t="s">
        <v>35400</v>
      </c>
    </row>
    <row r="10716" spans="1:31" ht="14.25" customHeight="1">
      <c r="A10716" s="1">
        <v>10715</v>
      </c>
      <c r="B10716" s="1" t="s">
        <v>54</v>
      </c>
      <c r="C10716" s="1" t="s">
        <v>15455</v>
      </c>
      <c r="D10716" s="2" t="s">
        <v>2128</v>
      </c>
      <c r="E10716" s="2" t="s">
        <v>2947</v>
      </c>
      <c r="F10716" s="2" t="s">
        <v>28562</v>
      </c>
      <c r="G10716" s="15">
        <v>91944064644</v>
      </c>
      <c r="H10716" s="2" t="s">
        <v>8</v>
      </c>
      <c r="I10716" s="1" t="s">
        <v>62</v>
      </c>
      <c r="J10716" s="2" t="s">
        <v>47309</v>
      </c>
      <c r="K10716" s="11" t="s">
        <v>14137</v>
      </c>
      <c r="L10716" s="2" t="s">
        <v>47338</v>
      </c>
      <c r="M10716" s="4" t="s">
        <v>13</v>
      </c>
      <c r="N10716" s="3" t="str">
        <f t="shared" si="344"/>
        <v>[1 cr. - 1.5 cr]</v>
      </c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2"/>
      <c r="AA10716" s="1" t="s">
        <v>11</v>
      </c>
      <c r="AC10716" s="23" t="s">
        <v>37846</v>
      </c>
      <c r="AD10716" s="23" t="s">
        <v>38259</v>
      </c>
      <c r="AE10716" t="s">
        <v>35401</v>
      </c>
    </row>
    <row r="10717" spans="1:31" ht="14.25" customHeight="1">
      <c r="A10717" s="1">
        <v>10716</v>
      </c>
      <c r="B10717" s="1" t="s">
        <v>54</v>
      </c>
      <c r="C10717" s="1" t="s">
        <v>15465</v>
      </c>
      <c r="D10717" s="2" t="s">
        <v>9813</v>
      </c>
      <c r="E10717" s="2" t="s">
        <v>16095</v>
      </c>
      <c r="F10717" s="2" t="s">
        <v>28570</v>
      </c>
      <c r="G10717" s="15">
        <v>91600494666</v>
      </c>
      <c r="H10717" s="2" t="s">
        <v>20</v>
      </c>
      <c r="I10717" s="1" t="s">
        <v>9</v>
      </c>
      <c r="J10717" s="2" t="s">
        <v>47309</v>
      </c>
      <c r="K10717" s="3" t="s">
        <v>42</v>
      </c>
      <c r="L10717" s="2" t="s">
        <v>47338</v>
      </c>
      <c r="M10717" s="4" t="s">
        <v>14136</v>
      </c>
      <c r="N10717" s="3" t="str">
        <f t="shared" si="344"/>
        <v>[1 cr. - 1.5 cr]</v>
      </c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2"/>
      <c r="AA10717" s="1" t="s">
        <v>16</v>
      </c>
      <c r="AC10717" s="23" t="s">
        <v>37846</v>
      </c>
      <c r="AD10717" s="23" t="s">
        <v>38259</v>
      </c>
      <c r="AE10717" t="s">
        <v>35402</v>
      </c>
    </row>
    <row r="10718" spans="1:31" ht="14.25" customHeight="1">
      <c r="A10718" s="1">
        <v>10717</v>
      </c>
      <c r="B10718" s="1" t="s">
        <v>54</v>
      </c>
      <c r="C10718" s="1" t="s">
        <v>15478</v>
      </c>
      <c r="D10718" s="2" t="s">
        <v>1302</v>
      </c>
      <c r="E10718" s="2" t="s">
        <v>139</v>
      </c>
      <c r="F10718" s="2" t="s">
        <v>28578</v>
      </c>
      <c r="G10718" s="15">
        <v>919494949046</v>
      </c>
      <c r="H10718" s="2" t="s">
        <v>8</v>
      </c>
      <c r="I10718" s="1" t="s">
        <v>9</v>
      </c>
      <c r="J10718" s="2" t="s">
        <v>47309</v>
      </c>
      <c r="K10718" s="3" t="s">
        <v>42</v>
      </c>
      <c r="L10718" s="2" t="s">
        <v>47338</v>
      </c>
      <c r="M10718" s="4" t="s">
        <v>14136</v>
      </c>
      <c r="N10718" s="3" t="str">
        <f t="shared" si="344"/>
        <v>[1 cr. - 1.5 cr]</v>
      </c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2"/>
      <c r="AA10718" s="1" t="s">
        <v>16</v>
      </c>
      <c r="AC10718" s="23" t="s">
        <v>37846</v>
      </c>
      <c r="AD10718" s="23" t="s">
        <v>38259</v>
      </c>
      <c r="AE10718" t="s">
        <v>35403</v>
      </c>
    </row>
    <row r="10719" spans="1:31" ht="14.25" customHeight="1">
      <c r="A10719" s="1">
        <v>10718</v>
      </c>
      <c r="B10719" s="1" t="s">
        <v>54</v>
      </c>
      <c r="C10719" s="1" t="s">
        <v>15482</v>
      </c>
      <c r="D10719" s="2" t="s">
        <v>230</v>
      </c>
      <c r="E10719" s="2" t="s">
        <v>12338</v>
      </c>
      <c r="F10719" s="2" t="s">
        <v>28582</v>
      </c>
      <c r="G10719" s="15">
        <v>91994664999</v>
      </c>
      <c r="H10719" s="2" t="s">
        <v>20</v>
      </c>
      <c r="I10719" s="1" t="s">
        <v>41</v>
      </c>
      <c r="J10719" s="2" t="s">
        <v>47309</v>
      </c>
      <c r="K10719" s="3" t="s">
        <v>42</v>
      </c>
      <c r="L10719" s="2" t="s">
        <v>47338</v>
      </c>
      <c r="M10719" s="4" t="s">
        <v>14136</v>
      </c>
      <c r="N10719" s="3" t="str">
        <f t="shared" si="344"/>
        <v>[1 cr. - 1.5 cr]</v>
      </c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2"/>
      <c r="AA10719" s="1" t="s">
        <v>16</v>
      </c>
      <c r="AC10719" s="23" t="s">
        <v>37846</v>
      </c>
      <c r="AD10719" s="23" t="s">
        <v>38259</v>
      </c>
      <c r="AE10719" t="s">
        <v>35404</v>
      </c>
    </row>
    <row r="10720" spans="1:31" ht="14.25" customHeight="1">
      <c r="A10720" s="1">
        <v>10719</v>
      </c>
      <c r="B10720" s="1" t="s">
        <v>54</v>
      </c>
      <c r="C10720" s="1" t="s">
        <v>15486</v>
      </c>
      <c r="D10720" s="2" t="s">
        <v>31</v>
      </c>
      <c r="E10720" s="2" t="s">
        <v>40</v>
      </c>
      <c r="F10720" s="2" t="s">
        <v>28584</v>
      </c>
      <c r="G10720" s="15">
        <v>91994694991</v>
      </c>
      <c r="H10720" s="2" t="s">
        <v>8</v>
      </c>
      <c r="I10720" s="1" t="s">
        <v>62</v>
      </c>
      <c r="J10720" s="2" t="s">
        <v>47309</v>
      </c>
      <c r="K10720" s="3" t="s">
        <v>42</v>
      </c>
      <c r="L10720" s="2" t="s">
        <v>47338</v>
      </c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2"/>
      <c r="AA10720" s="1" t="s">
        <v>16</v>
      </c>
      <c r="AC10720" s="23" t="s">
        <v>37846</v>
      </c>
      <c r="AD10720" s="23" t="s">
        <v>38259</v>
      </c>
      <c r="AE10720" t="s">
        <v>35405</v>
      </c>
    </row>
    <row r="10721" spans="1:31" ht="14.25" customHeight="1">
      <c r="A10721" s="1">
        <v>10720</v>
      </c>
      <c r="B10721" s="1" t="s">
        <v>54</v>
      </c>
      <c r="C10721" s="1" t="s">
        <v>15487</v>
      </c>
      <c r="D10721" s="2" t="s">
        <v>1010</v>
      </c>
      <c r="E10721" s="2" t="s">
        <v>362</v>
      </c>
      <c r="F10721" s="2" t="s">
        <v>34913</v>
      </c>
      <c r="G10721" s="15">
        <v>91446646440</v>
      </c>
      <c r="H10721" s="2" t="s">
        <v>8</v>
      </c>
      <c r="I10721" s="1" t="s">
        <v>62</v>
      </c>
      <c r="J10721" s="2" t="s">
        <v>47309</v>
      </c>
      <c r="K10721" s="11" t="s">
        <v>14136</v>
      </c>
      <c r="L10721" s="2" t="s">
        <v>47338</v>
      </c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2"/>
      <c r="AA10721" s="1" t="s">
        <v>16</v>
      </c>
      <c r="AC10721" s="23" t="s">
        <v>37846</v>
      </c>
      <c r="AD10721" s="23" t="s">
        <v>38259</v>
      </c>
      <c r="AE10721" t="s">
        <v>35406</v>
      </c>
    </row>
    <row r="10722" spans="1:31" ht="14.25" customHeight="1">
      <c r="A10722" s="1">
        <v>10721</v>
      </c>
      <c r="B10722" s="1" t="s">
        <v>54</v>
      </c>
      <c r="C10722" s="1" t="s">
        <v>15492</v>
      </c>
      <c r="D10722" s="2" t="s">
        <v>951</v>
      </c>
      <c r="E10722" s="2" t="s">
        <v>553</v>
      </c>
      <c r="F10722" s="2" t="s">
        <v>28588</v>
      </c>
      <c r="G10722" s="15">
        <v>919664001660</v>
      </c>
      <c r="H10722" s="2" t="s">
        <v>8</v>
      </c>
      <c r="I10722" s="1" t="s">
        <v>9</v>
      </c>
      <c r="J10722" s="2" t="s">
        <v>47309</v>
      </c>
      <c r="K10722" s="3" t="s">
        <v>42</v>
      </c>
      <c r="L10722" s="2" t="s">
        <v>47338</v>
      </c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2"/>
      <c r="AA10722" s="1" t="s">
        <v>16</v>
      </c>
      <c r="AC10722" s="23" t="s">
        <v>37846</v>
      </c>
      <c r="AD10722" s="23" t="s">
        <v>38259</v>
      </c>
      <c r="AE10722" t="s">
        <v>35402</v>
      </c>
    </row>
    <row r="10723" spans="1:31" ht="14.25" customHeight="1">
      <c r="A10723" s="1">
        <v>10722</v>
      </c>
      <c r="B10723" s="1" t="s">
        <v>54</v>
      </c>
      <c r="C10723" s="1" t="s">
        <v>15496</v>
      </c>
      <c r="D10723" s="2" t="s">
        <v>36089</v>
      </c>
      <c r="E10723" s="2" t="s">
        <v>255</v>
      </c>
      <c r="F10723" s="2" t="s">
        <v>28592</v>
      </c>
      <c r="G10723" s="15">
        <v>919494046091</v>
      </c>
      <c r="H10723" s="2" t="s">
        <v>15</v>
      </c>
      <c r="I10723" s="1" t="s">
        <v>9</v>
      </c>
      <c r="J10723" s="2" t="s">
        <v>47309</v>
      </c>
      <c r="K10723" s="3" t="s">
        <v>17</v>
      </c>
      <c r="L10723" s="2" t="s">
        <v>47338</v>
      </c>
      <c r="M10723" s="4" t="s">
        <v>42</v>
      </c>
      <c r="N10723" s="3" t="str">
        <f t="shared" ref="N10723:N10724" si="345">J10723</f>
        <v>[1 cr. - 1.5 cr]</v>
      </c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2"/>
      <c r="AA10723" s="1" t="s">
        <v>16</v>
      </c>
      <c r="AC10723" s="23" t="s">
        <v>37846</v>
      </c>
      <c r="AD10723" s="23" t="s">
        <v>38259</v>
      </c>
      <c r="AE10723" t="s">
        <v>35403</v>
      </c>
    </row>
    <row r="10724" spans="1:31" ht="14.25" customHeight="1">
      <c r="A10724" s="1">
        <v>10723</v>
      </c>
      <c r="B10724" s="1" t="s">
        <v>54</v>
      </c>
      <c r="C10724" s="1" t="s">
        <v>15497</v>
      </c>
      <c r="D10724" s="2" t="s">
        <v>13927</v>
      </c>
      <c r="E10724" s="2" t="s">
        <v>10309</v>
      </c>
      <c r="F10724" s="2" t="s">
        <v>25866</v>
      </c>
      <c r="G10724" s="15">
        <v>91990999946</v>
      </c>
      <c r="H10724" s="2" t="s">
        <v>8</v>
      </c>
      <c r="I10724" s="1" t="s">
        <v>41</v>
      </c>
      <c r="J10724" s="2" t="s">
        <v>47309</v>
      </c>
      <c r="K10724" s="11" t="s">
        <v>14136</v>
      </c>
      <c r="L10724" s="2" t="s">
        <v>47338</v>
      </c>
      <c r="M10724" s="4" t="s">
        <v>14137</v>
      </c>
      <c r="N10724" s="3" t="str">
        <f t="shared" si="345"/>
        <v>[1 cr. - 1.5 cr]</v>
      </c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2"/>
      <c r="AA10724" s="1" t="s">
        <v>16</v>
      </c>
      <c r="AC10724" s="23" t="s">
        <v>37846</v>
      </c>
      <c r="AD10724" s="23" t="s">
        <v>38259</v>
      </c>
      <c r="AE10724" t="s">
        <v>35404</v>
      </c>
    </row>
    <row r="10725" spans="1:31" ht="14.25" customHeight="1">
      <c r="A10725" s="1">
        <v>10724</v>
      </c>
      <c r="B10725" s="1" t="s">
        <v>54</v>
      </c>
      <c r="C10725" s="1" t="s">
        <v>15509</v>
      </c>
      <c r="D10725" s="2" t="s">
        <v>36375</v>
      </c>
      <c r="E10725" s="2" t="s">
        <v>87</v>
      </c>
      <c r="F10725" s="2" t="s">
        <v>34917</v>
      </c>
      <c r="G10725" s="15">
        <v>9199949449</v>
      </c>
      <c r="H10725" s="2" t="s">
        <v>15</v>
      </c>
      <c r="I10725" s="1" t="s">
        <v>41</v>
      </c>
      <c r="J10725" s="2" t="s">
        <v>47309</v>
      </c>
      <c r="K10725" s="3" t="s">
        <v>42</v>
      </c>
      <c r="L10725" s="2" t="s">
        <v>47338</v>
      </c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2"/>
      <c r="AA10725" s="1" t="s">
        <v>16</v>
      </c>
      <c r="AC10725" s="23" t="s">
        <v>37846</v>
      </c>
      <c r="AD10725" s="23" t="s">
        <v>38259</v>
      </c>
      <c r="AE10725" t="s">
        <v>35405</v>
      </c>
    </row>
    <row r="10726" spans="1:31" ht="14.25" customHeight="1">
      <c r="A10726" s="1">
        <v>10725</v>
      </c>
      <c r="B10726" s="1" t="s">
        <v>54</v>
      </c>
      <c r="C10726" s="1" t="s">
        <v>15517</v>
      </c>
      <c r="D10726" s="2" t="s">
        <v>3954</v>
      </c>
      <c r="E10726" s="2" t="s">
        <v>139</v>
      </c>
      <c r="F10726" s="2" t="s">
        <v>28605</v>
      </c>
      <c r="G10726" s="15">
        <v>91446006660</v>
      </c>
      <c r="H10726" s="2" t="s">
        <v>15</v>
      </c>
      <c r="I10726" s="1" t="s">
        <v>41</v>
      </c>
      <c r="J10726" s="2" t="s">
        <v>47309</v>
      </c>
      <c r="K10726" s="11" t="s">
        <v>14137</v>
      </c>
      <c r="L10726" s="2" t="s">
        <v>47338</v>
      </c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2"/>
      <c r="AA10726" s="1" t="s">
        <v>16</v>
      </c>
      <c r="AC10726" s="23" t="s">
        <v>37846</v>
      </c>
      <c r="AD10726" s="23" t="s">
        <v>38259</v>
      </c>
      <c r="AE10726" t="s">
        <v>35406</v>
      </c>
    </row>
    <row r="10727" spans="1:31" ht="14.25" customHeight="1">
      <c r="A10727" s="1">
        <v>10726</v>
      </c>
      <c r="B10727" s="1" t="s">
        <v>54</v>
      </c>
      <c r="C10727" s="1" t="s">
        <v>15518</v>
      </c>
      <c r="D10727" s="2" t="s">
        <v>1369</v>
      </c>
      <c r="E10727" s="2" t="s">
        <v>746</v>
      </c>
      <c r="F10727" s="2" t="s">
        <v>34918</v>
      </c>
      <c r="G10727" s="15">
        <v>919940611</v>
      </c>
      <c r="H10727" s="2" t="s">
        <v>8</v>
      </c>
      <c r="I10727" s="1" t="s">
        <v>41</v>
      </c>
      <c r="J10727" s="2" t="s">
        <v>47309</v>
      </c>
      <c r="K10727" s="11" t="s">
        <v>14136</v>
      </c>
      <c r="L10727" s="2" t="s">
        <v>47338</v>
      </c>
      <c r="M10727" s="4" t="s">
        <v>14137</v>
      </c>
      <c r="N10727" s="3" t="str">
        <f>J10727</f>
        <v>[1 cr. - 1.5 cr]</v>
      </c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2"/>
      <c r="AA10727" s="1" t="s">
        <v>16</v>
      </c>
      <c r="AC10727" s="23" t="s">
        <v>37846</v>
      </c>
      <c r="AD10727" s="23" t="s">
        <v>38259</v>
      </c>
      <c r="AE10727" t="s">
        <v>35395</v>
      </c>
    </row>
    <row r="10728" spans="1:31" ht="14.25" customHeight="1">
      <c r="A10728" s="1">
        <v>10727</v>
      </c>
      <c r="B10728" s="1" t="s">
        <v>54</v>
      </c>
      <c r="C10728" s="1" t="s">
        <v>15519</v>
      </c>
      <c r="D10728" s="2" t="s">
        <v>6466</v>
      </c>
      <c r="E10728" s="2" t="s">
        <v>410</v>
      </c>
      <c r="F10728" s="2" t="s">
        <v>28606</v>
      </c>
      <c r="G10728" s="15">
        <v>91944400494</v>
      </c>
      <c r="H10728" s="2" t="s">
        <v>15</v>
      </c>
      <c r="I10728" s="1" t="s">
        <v>62</v>
      </c>
      <c r="J10728" s="2" t="s">
        <v>47309</v>
      </c>
      <c r="K10728" s="3" t="s">
        <v>42</v>
      </c>
      <c r="L10728" s="2" t="s">
        <v>47338</v>
      </c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2"/>
      <c r="AA10728" s="1" t="s">
        <v>16</v>
      </c>
      <c r="AC10728" s="23" t="s">
        <v>37846</v>
      </c>
      <c r="AD10728" s="23" t="s">
        <v>38259</v>
      </c>
      <c r="AE10728" t="s">
        <v>35400</v>
      </c>
    </row>
    <row r="10729" spans="1:31" ht="14.25" customHeight="1">
      <c r="A10729" s="1">
        <v>10728</v>
      </c>
      <c r="B10729" s="1" t="s">
        <v>54</v>
      </c>
      <c r="C10729" s="1" t="s">
        <v>15520</v>
      </c>
      <c r="D10729" s="2" t="s">
        <v>5395</v>
      </c>
      <c r="E10729" s="2" t="s">
        <v>40</v>
      </c>
      <c r="F10729" s="2" t="s">
        <v>28607</v>
      </c>
      <c r="G10729" s="15">
        <v>914940649661</v>
      </c>
      <c r="H10729" s="2" t="s">
        <v>20</v>
      </c>
      <c r="I10729" s="1" t="s">
        <v>9</v>
      </c>
      <c r="J10729" s="2" t="s">
        <v>47309</v>
      </c>
      <c r="K10729" s="3" t="s">
        <v>42</v>
      </c>
      <c r="L10729" s="2" t="s">
        <v>47338</v>
      </c>
      <c r="M10729" s="4" t="s">
        <v>14137</v>
      </c>
      <c r="N10729" s="3" t="str">
        <f t="shared" ref="N10729:N10730" si="346">J10729</f>
        <v>[1 cr. - 1.5 cr]</v>
      </c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2"/>
      <c r="AA10729" s="1" t="s">
        <v>16</v>
      </c>
      <c r="AC10729" s="23" t="s">
        <v>37846</v>
      </c>
      <c r="AD10729" s="23" t="s">
        <v>38259</v>
      </c>
      <c r="AE10729" t="s">
        <v>35401</v>
      </c>
    </row>
    <row r="10730" spans="1:31" ht="14.25" customHeight="1">
      <c r="A10730" s="1">
        <v>10729</v>
      </c>
      <c r="B10730" s="1" t="s">
        <v>54</v>
      </c>
      <c r="C10730" s="1" t="s">
        <v>15522</v>
      </c>
      <c r="D10730" s="2" t="s">
        <v>36090</v>
      </c>
      <c r="E10730" s="2" t="s">
        <v>10128</v>
      </c>
      <c r="F10730" s="2" t="s">
        <v>28608</v>
      </c>
      <c r="G10730" s="15">
        <v>91914494699</v>
      </c>
      <c r="H10730" s="2" t="s">
        <v>8</v>
      </c>
      <c r="I10730" s="1" t="s">
        <v>9</v>
      </c>
      <c r="J10730" s="2" t="s">
        <v>47309</v>
      </c>
      <c r="K10730" s="3" t="s">
        <v>42</v>
      </c>
      <c r="L10730" s="2" t="s">
        <v>47338</v>
      </c>
      <c r="M10730" s="4" t="s">
        <v>14136</v>
      </c>
      <c r="N10730" s="3" t="str">
        <f t="shared" si="346"/>
        <v>[1 cr. - 1.5 cr]</v>
      </c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2"/>
      <c r="AA10730" s="1" t="s">
        <v>16</v>
      </c>
      <c r="AC10730" s="23" t="s">
        <v>37846</v>
      </c>
      <c r="AD10730" s="23" t="s">
        <v>38259</v>
      </c>
      <c r="AE10730" t="s">
        <v>35402</v>
      </c>
    </row>
    <row r="10731" spans="1:31" ht="14.25" customHeight="1">
      <c r="A10731" s="1">
        <v>10730</v>
      </c>
      <c r="B10731" s="1" t="s">
        <v>54</v>
      </c>
      <c r="C10731" s="1" t="s">
        <v>15528</v>
      </c>
      <c r="D10731" s="2" t="s">
        <v>959</v>
      </c>
      <c r="E10731" s="2" t="s">
        <v>40</v>
      </c>
      <c r="F10731" s="2" t="s">
        <v>28611</v>
      </c>
      <c r="G10731" s="15">
        <v>91990464191</v>
      </c>
      <c r="H10731" s="2" t="s">
        <v>20</v>
      </c>
      <c r="I10731" s="1" t="s">
        <v>9</v>
      </c>
      <c r="J10731" s="2" t="s">
        <v>47309</v>
      </c>
      <c r="K10731" s="11" t="s">
        <v>14137</v>
      </c>
      <c r="L10731" s="2" t="s">
        <v>47338</v>
      </c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2"/>
      <c r="AA10731" s="1" t="s">
        <v>16</v>
      </c>
      <c r="AC10731" s="23" t="s">
        <v>37846</v>
      </c>
      <c r="AD10731" s="23" t="s">
        <v>38259</v>
      </c>
      <c r="AE10731" t="s">
        <v>35403</v>
      </c>
    </row>
    <row r="10732" spans="1:31" ht="14.25" customHeight="1">
      <c r="A10732" s="1">
        <v>10731</v>
      </c>
      <c r="B10732" s="1" t="s">
        <v>54</v>
      </c>
      <c r="C10732" s="1" t="s">
        <v>15531</v>
      </c>
      <c r="D10732" s="2" t="s">
        <v>727</v>
      </c>
      <c r="E10732" s="2" t="s">
        <v>40</v>
      </c>
      <c r="F10732" s="2" t="s">
        <v>32845</v>
      </c>
      <c r="G10732" s="15">
        <v>9196400411</v>
      </c>
      <c r="H10732" s="2" t="s">
        <v>37</v>
      </c>
      <c r="I10732" s="1" t="s">
        <v>107</v>
      </c>
      <c r="J10732" s="2" t="s">
        <v>47309</v>
      </c>
      <c r="K10732" s="3" t="s">
        <v>42</v>
      </c>
      <c r="L10732" s="2" t="s">
        <v>47338</v>
      </c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2"/>
      <c r="AA10732" s="1" t="s">
        <v>16</v>
      </c>
      <c r="AC10732" s="23" t="s">
        <v>37846</v>
      </c>
      <c r="AD10732" s="23" t="s">
        <v>38259</v>
      </c>
      <c r="AE10732" t="s">
        <v>35404</v>
      </c>
    </row>
    <row r="10733" spans="1:31" ht="14.25" customHeight="1">
      <c r="A10733" s="1">
        <v>10732</v>
      </c>
      <c r="B10733" s="1" t="s">
        <v>54</v>
      </c>
      <c r="C10733" s="1" t="s">
        <v>15539</v>
      </c>
      <c r="D10733" s="2" t="s">
        <v>4759</v>
      </c>
      <c r="E10733" s="2" t="s">
        <v>40</v>
      </c>
      <c r="F10733" s="2" t="s">
        <v>23146</v>
      </c>
      <c r="G10733" s="15">
        <v>919919490014</v>
      </c>
      <c r="H10733" s="2" t="s">
        <v>20</v>
      </c>
      <c r="I10733" s="1" t="s">
        <v>41</v>
      </c>
      <c r="J10733" s="2" t="s">
        <v>47309</v>
      </c>
      <c r="K10733" s="3" t="s">
        <v>17</v>
      </c>
      <c r="L10733" s="2" t="s">
        <v>47338</v>
      </c>
      <c r="M10733" s="4" t="s">
        <v>42</v>
      </c>
      <c r="N10733" s="3" t="str">
        <f t="shared" ref="N10733:N10736" si="347">J10733</f>
        <v>[1 cr. - 1.5 cr]</v>
      </c>
      <c r="O10733" s="4" t="s">
        <v>47348</v>
      </c>
      <c r="P10733" s="3" t="s">
        <v>47309</v>
      </c>
      <c r="Q10733" s="4"/>
      <c r="R10733" s="4"/>
      <c r="S10733" s="4"/>
      <c r="T10733" s="4"/>
      <c r="U10733" s="4"/>
      <c r="V10733" s="4"/>
      <c r="W10733" s="4"/>
      <c r="X10733" s="4"/>
      <c r="Y10733" s="4"/>
      <c r="Z10733" s="2"/>
      <c r="AA10733" s="1" t="s">
        <v>11</v>
      </c>
      <c r="AC10733" s="23" t="s">
        <v>37846</v>
      </c>
      <c r="AD10733" s="23" t="s">
        <v>38259</v>
      </c>
      <c r="AE10733" t="s">
        <v>35405</v>
      </c>
    </row>
    <row r="10734" spans="1:31" ht="14.25" customHeight="1">
      <c r="A10734" s="1">
        <v>10733</v>
      </c>
      <c r="B10734" s="1" t="s">
        <v>54</v>
      </c>
      <c r="C10734" s="1" t="s">
        <v>15542</v>
      </c>
      <c r="D10734" s="2" t="s">
        <v>2505</v>
      </c>
      <c r="E10734" s="2" t="s">
        <v>1548</v>
      </c>
      <c r="F10734" s="2" t="s">
        <v>28617</v>
      </c>
      <c r="G10734" s="15">
        <v>919944109499</v>
      </c>
      <c r="H10734" s="2" t="s">
        <v>8</v>
      </c>
      <c r="I10734" s="1" t="s">
        <v>41</v>
      </c>
      <c r="J10734" s="2" t="s">
        <v>47309</v>
      </c>
      <c r="K10734" s="11" t="s">
        <v>14136</v>
      </c>
      <c r="L10734" s="2" t="s">
        <v>47338</v>
      </c>
      <c r="M10734" s="4" t="s">
        <v>14137</v>
      </c>
      <c r="N10734" s="3" t="str">
        <f t="shared" si="347"/>
        <v>[1 cr. - 1.5 cr]</v>
      </c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2"/>
      <c r="AA10734" s="1" t="s">
        <v>16</v>
      </c>
      <c r="AC10734" s="23" t="s">
        <v>37846</v>
      </c>
      <c r="AD10734" s="23" t="s">
        <v>38259</v>
      </c>
      <c r="AE10734" t="s">
        <v>35406</v>
      </c>
    </row>
    <row r="10735" spans="1:31" ht="14.25" customHeight="1">
      <c r="A10735" s="1">
        <v>10734</v>
      </c>
      <c r="B10735" s="1" t="s">
        <v>54</v>
      </c>
      <c r="C10735" s="1" t="s">
        <v>15549</v>
      </c>
      <c r="D10735" s="2" t="s">
        <v>92</v>
      </c>
      <c r="E10735" s="2" t="s">
        <v>724</v>
      </c>
      <c r="F10735" s="2" t="s">
        <v>34925</v>
      </c>
      <c r="G10735" s="15">
        <v>91990446449</v>
      </c>
      <c r="H10735" s="2" t="s">
        <v>8</v>
      </c>
      <c r="I10735" s="1" t="s">
        <v>62</v>
      </c>
      <c r="J10735" s="2" t="s">
        <v>47309</v>
      </c>
      <c r="K10735" s="3" t="s">
        <v>42</v>
      </c>
      <c r="L10735" s="2" t="s">
        <v>47338</v>
      </c>
      <c r="M10735" s="4" t="s">
        <v>14136</v>
      </c>
      <c r="N10735" s="3" t="str">
        <f t="shared" si="347"/>
        <v>[1 cr. - 1.5 cr]</v>
      </c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2"/>
      <c r="AA10735" s="1" t="s">
        <v>11</v>
      </c>
      <c r="AC10735" s="23" t="s">
        <v>37847</v>
      </c>
      <c r="AD10735" s="23" t="s">
        <v>38259</v>
      </c>
      <c r="AE10735" t="s">
        <v>35395</v>
      </c>
    </row>
    <row r="10736" spans="1:31" ht="14.25" customHeight="1">
      <c r="A10736" s="1">
        <v>10735</v>
      </c>
      <c r="B10736" s="1" t="s">
        <v>54</v>
      </c>
      <c r="C10736" s="1" t="s">
        <v>15553</v>
      </c>
      <c r="D10736" s="2" t="s">
        <v>1861</v>
      </c>
      <c r="E10736" s="2" t="s">
        <v>16110</v>
      </c>
      <c r="F10736" s="2" t="s">
        <v>28624</v>
      </c>
      <c r="G10736" s="15">
        <v>914466194609</v>
      </c>
      <c r="H10736" s="2" t="s">
        <v>20</v>
      </c>
      <c r="I10736" s="1" t="s">
        <v>62</v>
      </c>
      <c r="J10736" s="2" t="s">
        <v>47309</v>
      </c>
      <c r="K10736" s="3" t="s">
        <v>42</v>
      </c>
      <c r="L10736" s="2" t="s">
        <v>47338</v>
      </c>
      <c r="M10736" s="4" t="s">
        <v>14136</v>
      </c>
      <c r="N10736" s="3" t="str">
        <f t="shared" si="347"/>
        <v>[1 cr. - 1.5 cr]</v>
      </c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2"/>
      <c r="AA10736" s="1" t="s">
        <v>16</v>
      </c>
      <c r="AC10736" s="23" t="s">
        <v>37847</v>
      </c>
      <c r="AD10736" s="23" t="s">
        <v>38259</v>
      </c>
      <c r="AE10736" t="s">
        <v>35400</v>
      </c>
    </row>
    <row r="10737" spans="1:31" ht="14.25" customHeight="1">
      <c r="A10737" s="1">
        <v>10736</v>
      </c>
      <c r="B10737" s="1" t="s">
        <v>54</v>
      </c>
      <c r="C10737" s="1" t="s">
        <v>15555</v>
      </c>
      <c r="D10737" s="2" t="s">
        <v>2132</v>
      </c>
      <c r="E10737" s="2" t="s">
        <v>40</v>
      </c>
      <c r="F10737" s="2" t="s">
        <v>28626</v>
      </c>
      <c r="G10737" s="15">
        <v>919944466404</v>
      </c>
      <c r="H10737" s="2" t="s">
        <v>15</v>
      </c>
      <c r="I10737" s="1" t="s">
        <v>107</v>
      </c>
      <c r="J10737" s="2" t="s">
        <v>47309</v>
      </c>
      <c r="K10737" s="3" t="s">
        <v>42</v>
      </c>
      <c r="L10737" s="2" t="s">
        <v>47338</v>
      </c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2"/>
      <c r="AA10737" s="1" t="s">
        <v>16</v>
      </c>
      <c r="AC10737" s="23" t="s">
        <v>37847</v>
      </c>
      <c r="AD10737" s="23" t="s">
        <v>38259</v>
      </c>
      <c r="AE10737" t="s">
        <v>35401</v>
      </c>
    </row>
    <row r="10738" spans="1:31" ht="14.25" customHeight="1">
      <c r="A10738" s="1">
        <v>10737</v>
      </c>
      <c r="B10738" s="1" t="s">
        <v>54</v>
      </c>
      <c r="C10738" s="1" t="s">
        <v>15561</v>
      </c>
      <c r="D10738" s="2" t="s">
        <v>36091</v>
      </c>
      <c r="E10738" s="2" t="s">
        <v>487</v>
      </c>
      <c r="F10738" s="2" t="s">
        <v>28631</v>
      </c>
      <c r="G10738" s="15">
        <v>91940444606</v>
      </c>
      <c r="H10738" s="2" t="s">
        <v>8</v>
      </c>
      <c r="I10738" s="1" t="s">
        <v>41</v>
      </c>
      <c r="J10738" s="2" t="s">
        <v>47309</v>
      </c>
      <c r="K10738" s="3" t="s">
        <v>42</v>
      </c>
      <c r="L10738" s="2" t="s">
        <v>47338</v>
      </c>
      <c r="M10738" s="4" t="s">
        <v>14136</v>
      </c>
      <c r="N10738" s="3" t="str">
        <f>J10738</f>
        <v>[1 cr. - 1.5 cr]</v>
      </c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2"/>
      <c r="AA10738" s="1" t="s">
        <v>16</v>
      </c>
      <c r="AC10738" s="23" t="s">
        <v>37847</v>
      </c>
      <c r="AD10738" s="23" t="s">
        <v>38259</v>
      </c>
      <c r="AE10738" t="s">
        <v>35402</v>
      </c>
    </row>
    <row r="10739" spans="1:31" ht="14.25" customHeight="1">
      <c r="A10739" s="1">
        <v>10738</v>
      </c>
      <c r="B10739" s="1" t="s">
        <v>54</v>
      </c>
      <c r="C10739" s="1" t="s">
        <v>15569</v>
      </c>
      <c r="D10739" s="2" t="s">
        <v>2027</v>
      </c>
      <c r="E10739" s="2" t="s">
        <v>217</v>
      </c>
      <c r="F10739" s="2" t="s">
        <v>34926</v>
      </c>
      <c r="G10739" s="15">
        <v>919994116494</v>
      </c>
      <c r="H10739" s="2" t="s">
        <v>8</v>
      </c>
      <c r="I10739" s="1" t="s">
        <v>9</v>
      </c>
      <c r="J10739" s="2" t="s">
        <v>47309</v>
      </c>
      <c r="K10739" s="11" t="s">
        <v>14136</v>
      </c>
      <c r="L10739" s="2" t="s">
        <v>47338</v>
      </c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2"/>
      <c r="AA10739" s="1" t="s">
        <v>11</v>
      </c>
      <c r="AC10739" s="23" t="s">
        <v>37847</v>
      </c>
      <c r="AD10739" s="23" t="s">
        <v>38259</v>
      </c>
      <c r="AE10739" t="s">
        <v>35403</v>
      </c>
    </row>
    <row r="10740" spans="1:31" ht="14.25" customHeight="1">
      <c r="A10740" s="1">
        <v>10739</v>
      </c>
      <c r="B10740" s="1" t="s">
        <v>54</v>
      </c>
      <c r="C10740" s="1" t="s">
        <v>15574</v>
      </c>
      <c r="D10740" s="2" t="s">
        <v>350</v>
      </c>
      <c r="E10740" s="2" t="s">
        <v>1455</v>
      </c>
      <c r="F10740" s="2" t="s">
        <v>34927</v>
      </c>
      <c r="G10740" s="15">
        <v>919444094490</v>
      </c>
      <c r="H10740" s="2" t="s">
        <v>20</v>
      </c>
      <c r="I10740" s="1" t="s">
        <v>41</v>
      </c>
      <c r="J10740" s="2" t="s">
        <v>47309</v>
      </c>
      <c r="K10740" s="3" t="s">
        <v>42</v>
      </c>
      <c r="L10740" s="2" t="s">
        <v>47338</v>
      </c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2"/>
      <c r="AA10740" s="1" t="s">
        <v>16</v>
      </c>
      <c r="AC10740" s="23" t="s">
        <v>37847</v>
      </c>
      <c r="AD10740" s="23" t="s">
        <v>38259</v>
      </c>
      <c r="AE10740" t="s">
        <v>35404</v>
      </c>
    </row>
    <row r="10741" spans="1:31" ht="14.25" customHeight="1">
      <c r="A10741" s="1">
        <v>10740</v>
      </c>
      <c r="B10741" s="1" t="s">
        <v>54</v>
      </c>
      <c r="C10741" s="1" t="s">
        <v>15577</v>
      </c>
      <c r="D10741" s="2" t="s">
        <v>36092</v>
      </c>
      <c r="E10741" s="2" t="s">
        <v>141</v>
      </c>
      <c r="F10741" s="2" t="s">
        <v>28643</v>
      </c>
      <c r="G10741" s="15">
        <v>914940404941</v>
      </c>
      <c r="H10741" s="2" t="s">
        <v>8</v>
      </c>
      <c r="I10741" s="1" t="s">
        <v>41</v>
      </c>
      <c r="J10741" s="2" t="s">
        <v>47309</v>
      </c>
      <c r="K10741" s="3" t="s">
        <v>42</v>
      </c>
      <c r="L10741" s="2" t="s">
        <v>47338</v>
      </c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2"/>
      <c r="AA10741" s="1" t="s">
        <v>11</v>
      </c>
      <c r="AC10741" s="23" t="s">
        <v>37847</v>
      </c>
      <c r="AD10741" s="23" t="s">
        <v>38259</v>
      </c>
      <c r="AE10741" t="s">
        <v>35405</v>
      </c>
    </row>
    <row r="10742" spans="1:31" ht="14.25" customHeight="1">
      <c r="A10742" s="1">
        <v>10741</v>
      </c>
      <c r="B10742" s="1" t="s">
        <v>54</v>
      </c>
      <c r="C10742" s="1" t="s">
        <v>15580</v>
      </c>
      <c r="D10742" s="2" t="s">
        <v>526</v>
      </c>
      <c r="E10742" s="2" t="s">
        <v>2244</v>
      </c>
      <c r="F10742" s="2" t="s">
        <v>28644</v>
      </c>
      <c r="G10742" s="15">
        <v>91416049904</v>
      </c>
      <c r="H10742" s="2" t="s">
        <v>132</v>
      </c>
      <c r="I10742" s="1" t="s">
        <v>62</v>
      </c>
      <c r="J10742" s="2" t="s">
        <v>47309</v>
      </c>
      <c r="K10742" s="3" t="s">
        <v>42</v>
      </c>
      <c r="L10742" s="2" t="s">
        <v>47338</v>
      </c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2"/>
      <c r="AA10742" s="1" t="s">
        <v>16</v>
      </c>
      <c r="AC10742" s="23" t="s">
        <v>37847</v>
      </c>
      <c r="AD10742" s="23" t="s">
        <v>38259</v>
      </c>
      <c r="AE10742" t="s">
        <v>35406</v>
      </c>
    </row>
    <row r="10743" spans="1:31" ht="14.25" customHeight="1">
      <c r="A10743" s="1">
        <v>10742</v>
      </c>
      <c r="B10743" s="1" t="s">
        <v>54</v>
      </c>
      <c r="C10743" s="1" t="s">
        <v>15583</v>
      </c>
      <c r="D10743" s="2" t="s">
        <v>16119</v>
      </c>
      <c r="E10743" s="2" t="s">
        <v>10263</v>
      </c>
      <c r="F10743" s="2" t="s">
        <v>32848</v>
      </c>
      <c r="G10743" s="15">
        <v>91949999600</v>
      </c>
      <c r="H10743" s="2" t="s">
        <v>20</v>
      </c>
      <c r="I10743" s="1" t="s">
        <v>41</v>
      </c>
      <c r="J10743" s="2" t="s">
        <v>47309</v>
      </c>
      <c r="K10743" s="11" t="s">
        <v>14136</v>
      </c>
      <c r="L10743" s="2" t="s">
        <v>47338</v>
      </c>
      <c r="M10743" s="4" t="s">
        <v>14137</v>
      </c>
      <c r="N10743" s="3" t="str">
        <f>J10743</f>
        <v>[1 cr. - 1.5 cr]</v>
      </c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2"/>
      <c r="AA10743" s="1" t="s">
        <v>16</v>
      </c>
      <c r="AC10743" s="23" t="s">
        <v>37847</v>
      </c>
      <c r="AD10743" s="23" t="s">
        <v>38259</v>
      </c>
      <c r="AE10743" t="s">
        <v>35395</v>
      </c>
    </row>
    <row r="10744" spans="1:31" ht="14.25" customHeight="1">
      <c r="A10744" s="1">
        <v>10743</v>
      </c>
      <c r="B10744" s="1" t="s">
        <v>54</v>
      </c>
      <c r="C10744" s="1" t="s">
        <v>15588</v>
      </c>
      <c r="D10744" s="2" t="s">
        <v>734</v>
      </c>
      <c r="E10744" s="2" t="s">
        <v>724</v>
      </c>
      <c r="F10744" s="2" t="s">
        <v>28648</v>
      </c>
      <c r="G10744" s="15">
        <v>919494090666</v>
      </c>
      <c r="H10744" s="2" t="s">
        <v>15</v>
      </c>
      <c r="I10744" s="1" t="s">
        <v>9</v>
      </c>
      <c r="J10744" s="2" t="s">
        <v>47309</v>
      </c>
      <c r="K10744" s="11" t="s">
        <v>14136</v>
      </c>
      <c r="L10744" s="2" t="s">
        <v>47338</v>
      </c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2"/>
      <c r="AA10744" s="1" t="s">
        <v>16</v>
      </c>
      <c r="AC10744" s="23" t="s">
        <v>37848</v>
      </c>
      <c r="AD10744" s="23" t="s">
        <v>38259</v>
      </c>
      <c r="AE10744" t="s">
        <v>35400</v>
      </c>
    </row>
    <row r="10745" spans="1:31" ht="14.25" customHeight="1">
      <c r="A10745" s="1">
        <v>10744</v>
      </c>
      <c r="B10745" s="1" t="s">
        <v>54</v>
      </c>
      <c r="C10745" s="1" t="s">
        <v>15595</v>
      </c>
      <c r="D10745" s="2" t="s">
        <v>1305</v>
      </c>
      <c r="E10745" s="2" t="s">
        <v>5573</v>
      </c>
      <c r="F10745" s="2" t="s">
        <v>28653</v>
      </c>
      <c r="G10745" s="15">
        <v>91994406449</v>
      </c>
      <c r="H10745" s="2" t="s">
        <v>20</v>
      </c>
      <c r="I10745" s="1" t="s">
        <v>41</v>
      </c>
      <c r="J10745" s="2" t="s">
        <v>47309</v>
      </c>
      <c r="K10745" s="3" t="s">
        <v>42</v>
      </c>
      <c r="L10745" s="2" t="s">
        <v>47338</v>
      </c>
      <c r="M10745" s="4" t="s">
        <v>14136</v>
      </c>
      <c r="N10745" s="3" t="str">
        <f>J10745</f>
        <v>[1 cr. - 1.5 cr]</v>
      </c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2"/>
      <c r="AA10745" s="1" t="s">
        <v>16</v>
      </c>
      <c r="AC10745" s="23" t="s">
        <v>37848</v>
      </c>
      <c r="AD10745" s="23" t="s">
        <v>38259</v>
      </c>
      <c r="AE10745" t="s">
        <v>35401</v>
      </c>
    </row>
    <row r="10746" spans="1:31" ht="14.25" customHeight="1">
      <c r="A10746" s="1">
        <v>10745</v>
      </c>
      <c r="B10746" s="1" t="s">
        <v>54</v>
      </c>
      <c r="C10746" s="1" t="s">
        <v>15598</v>
      </c>
      <c r="D10746" s="2" t="s">
        <v>672</v>
      </c>
      <c r="E10746" s="2" t="s">
        <v>40</v>
      </c>
      <c r="F10746" s="2" t="s">
        <v>32850</v>
      </c>
      <c r="G10746" s="15">
        <v>91444604619</v>
      </c>
      <c r="H10746" s="2" t="s">
        <v>15</v>
      </c>
      <c r="I10746" s="1" t="s">
        <v>62</v>
      </c>
      <c r="J10746" s="2" t="s">
        <v>47309</v>
      </c>
      <c r="K10746" s="3" t="s">
        <v>42</v>
      </c>
      <c r="L10746" s="2" t="s">
        <v>47338</v>
      </c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2"/>
      <c r="AA10746" s="1" t="s">
        <v>16</v>
      </c>
      <c r="AC10746" s="23" t="s">
        <v>37848</v>
      </c>
      <c r="AD10746" s="23" t="s">
        <v>38259</v>
      </c>
      <c r="AE10746" t="s">
        <v>35402</v>
      </c>
    </row>
    <row r="10747" spans="1:31" ht="14.25" customHeight="1">
      <c r="A10747" s="1">
        <v>10746</v>
      </c>
      <c r="B10747" s="1" t="s">
        <v>54</v>
      </c>
      <c r="C10747" s="1" t="s">
        <v>15605</v>
      </c>
      <c r="D10747" s="2" t="s">
        <v>986</v>
      </c>
      <c r="E10747" s="2" t="s">
        <v>362</v>
      </c>
      <c r="F10747" s="2" t="s">
        <v>28658</v>
      </c>
      <c r="G10747" s="15">
        <v>919610469419</v>
      </c>
      <c r="H10747" s="2" t="s">
        <v>8</v>
      </c>
      <c r="I10747" s="1" t="s">
        <v>62</v>
      </c>
      <c r="J10747" s="2" t="s">
        <v>47309</v>
      </c>
      <c r="K10747" s="3" t="s">
        <v>42</v>
      </c>
      <c r="L10747" s="2" t="s">
        <v>47338</v>
      </c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2"/>
      <c r="AA10747" s="1" t="s">
        <v>16</v>
      </c>
      <c r="AC10747" s="23" t="s">
        <v>37848</v>
      </c>
      <c r="AD10747" s="23" t="s">
        <v>38259</v>
      </c>
      <c r="AE10747" t="s">
        <v>35403</v>
      </c>
    </row>
    <row r="10748" spans="1:31" ht="14.25" customHeight="1">
      <c r="A10748" s="1">
        <v>10747</v>
      </c>
      <c r="B10748" s="1" t="s">
        <v>54</v>
      </c>
      <c r="C10748" s="1" t="s">
        <v>15616</v>
      </c>
      <c r="D10748" s="2" t="s">
        <v>36093</v>
      </c>
      <c r="E10748" s="2" t="s">
        <v>534</v>
      </c>
      <c r="F10748" s="2" t="s">
        <v>32853</v>
      </c>
      <c r="G10748" s="15">
        <v>9196646644</v>
      </c>
      <c r="H10748" s="2" t="s">
        <v>8</v>
      </c>
      <c r="I10748" s="1" t="s">
        <v>41</v>
      </c>
      <c r="J10748" s="2" t="s">
        <v>47309</v>
      </c>
      <c r="K10748" s="3" t="s">
        <v>42</v>
      </c>
      <c r="L10748" s="2" t="s">
        <v>47338</v>
      </c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2"/>
      <c r="AA10748" s="1" t="s">
        <v>16</v>
      </c>
      <c r="AC10748" s="23" t="s">
        <v>37848</v>
      </c>
      <c r="AD10748" s="23" t="s">
        <v>38259</v>
      </c>
      <c r="AE10748" t="s">
        <v>35404</v>
      </c>
    </row>
    <row r="10749" spans="1:31" ht="14.25" customHeight="1">
      <c r="A10749" s="1">
        <v>10748</v>
      </c>
      <c r="B10749" s="1" t="s">
        <v>54</v>
      </c>
      <c r="C10749" s="1" t="s">
        <v>15628</v>
      </c>
      <c r="D10749" s="2" t="s">
        <v>2140</v>
      </c>
      <c r="E10749" s="2" t="s">
        <v>2947</v>
      </c>
      <c r="F10749" s="2" t="s">
        <v>28671</v>
      </c>
      <c r="G10749" s="15">
        <v>919444046616</v>
      </c>
      <c r="H10749" s="2" t="s">
        <v>8</v>
      </c>
      <c r="I10749" s="1" t="s">
        <v>41</v>
      </c>
      <c r="J10749" s="2" t="s">
        <v>47309</v>
      </c>
      <c r="K10749" s="3" t="s">
        <v>42</v>
      </c>
      <c r="L10749" s="2" t="s">
        <v>47338</v>
      </c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2"/>
      <c r="AA10749" s="1" t="s">
        <v>16</v>
      </c>
      <c r="AC10749" s="23" t="s">
        <v>37848</v>
      </c>
      <c r="AD10749" s="23" t="s">
        <v>38259</v>
      </c>
      <c r="AE10749" t="s">
        <v>35405</v>
      </c>
    </row>
    <row r="10750" spans="1:31" ht="14.25" customHeight="1">
      <c r="A10750" s="1">
        <v>10749</v>
      </c>
      <c r="B10750" s="1" t="s">
        <v>54</v>
      </c>
      <c r="C10750" s="1" t="s">
        <v>15630</v>
      </c>
      <c r="D10750" s="2" t="s">
        <v>699</v>
      </c>
      <c r="E10750" s="2" t="s">
        <v>40</v>
      </c>
      <c r="F10750" s="2" t="s">
        <v>32857</v>
      </c>
      <c r="G10750" s="15">
        <v>919909940414</v>
      </c>
      <c r="H10750" s="2" t="s">
        <v>20</v>
      </c>
      <c r="I10750" s="1" t="s">
        <v>41</v>
      </c>
      <c r="J10750" s="2" t="s">
        <v>47309</v>
      </c>
      <c r="K10750" s="3" t="s">
        <v>42</v>
      </c>
      <c r="L10750" s="2" t="s">
        <v>47338</v>
      </c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2"/>
      <c r="AA10750" s="1" t="s">
        <v>16</v>
      </c>
      <c r="AC10750" s="23" t="s">
        <v>37848</v>
      </c>
      <c r="AD10750" s="23" t="s">
        <v>38259</v>
      </c>
      <c r="AE10750" t="s">
        <v>35406</v>
      </c>
    </row>
    <row r="10751" spans="1:31" ht="14.25" customHeight="1">
      <c r="A10751" s="1">
        <v>10750</v>
      </c>
      <c r="B10751" s="1" t="s">
        <v>54</v>
      </c>
      <c r="C10751" s="1" t="s">
        <v>15631</v>
      </c>
      <c r="D10751" s="2" t="s">
        <v>36376</v>
      </c>
      <c r="E10751" s="2" t="s">
        <v>90</v>
      </c>
      <c r="F10751" s="2" t="s">
        <v>28673</v>
      </c>
      <c r="G10751" s="15">
        <v>91944666609</v>
      </c>
      <c r="H10751" s="2" t="s">
        <v>37</v>
      </c>
      <c r="I10751" s="1" t="s">
        <v>41</v>
      </c>
      <c r="J10751" s="2" t="s">
        <v>47309</v>
      </c>
      <c r="K10751" s="11" t="s">
        <v>14136</v>
      </c>
      <c r="L10751" s="2" t="s">
        <v>47338</v>
      </c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2"/>
      <c r="AA10751" s="1" t="s">
        <v>16</v>
      </c>
      <c r="AC10751" s="23" t="s">
        <v>37848</v>
      </c>
      <c r="AD10751" s="23" t="s">
        <v>38259</v>
      </c>
      <c r="AE10751" t="s">
        <v>35395</v>
      </c>
    </row>
    <row r="10752" spans="1:31" ht="14.25" customHeight="1">
      <c r="A10752" s="1">
        <v>10751</v>
      </c>
      <c r="B10752" s="1" t="s">
        <v>54</v>
      </c>
      <c r="C10752" s="1" t="s">
        <v>15632</v>
      </c>
      <c r="D10752" s="2" t="s">
        <v>1836</v>
      </c>
      <c r="E10752" s="2" t="s">
        <v>6767</v>
      </c>
      <c r="F10752" s="2" t="s">
        <v>32858</v>
      </c>
      <c r="G10752" s="15">
        <v>91960194966</v>
      </c>
      <c r="H10752" s="2" t="s">
        <v>20</v>
      </c>
      <c r="I10752" s="1" t="s">
        <v>41</v>
      </c>
      <c r="J10752" s="2" t="s">
        <v>47309</v>
      </c>
      <c r="K10752" s="3" t="s">
        <v>42</v>
      </c>
      <c r="L10752" s="2" t="s">
        <v>47338</v>
      </c>
      <c r="M10752" s="4" t="s">
        <v>14136</v>
      </c>
      <c r="N10752" s="3" t="str">
        <f t="shared" ref="N10752:N10754" si="348">J10752</f>
        <v>[1 cr. - 1.5 cr]</v>
      </c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2"/>
      <c r="AA10752" s="1" t="s">
        <v>11</v>
      </c>
      <c r="AC10752" s="23" t="s">
        <v>37848</v>
      </c>
      <c r="AD10752" s="23" t="s">
        <v>38259</v>
      </c>
      <c r="AE10752" t="s">
        <v>35400</v>
      </c>
    </row>
    <row r="10753" spans="1:31" ht="14.25" customHeight="1">
      <c r="A10753" s="1">
        <v>10752</v>
      </c>
      <c r="B10753" s="1" t="s">
        <v>54</v>
      </c>
      <c r="C10753" s="1" t="s">
        <v>15641</v>
      </c>
      <c r="D10753" s="2" t="s">
        <v>36094</v>
      </c>
      <c r="E10753" s="2" t="s">
        <v>139</v>
      </c>
      <c r="F10753" s="2" t="s">
        <v>34937</v>
      </c>
      <c r="G10753" s="15">
        <v>91994610</v>
      </c>
      <c r="H10753" s="2" t="s">
        <v>15</v>
      </c>
      <c r="I10753" s="1" t="s">
        <v>41</v>
      </c>
      <c r="J10753" s="2" t="s">
        <v>47309</v>
      </c>
      <c r="K10753" s="11" t="s">
        <v>14136</v>
      </c>
      <c r="L10753" s="2" t="s">
        <v>47338</v>
      </c>
      <c r="M10753" s="4" t="s">
        <v>14137</v>
      </c>
      <c r="N10753" s="3" t="str">
        <f t="shared" si="348"/>
        <v>[1 cr. - 1.5 cr]</v>
      </c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2"/>
      <c r="AA10753" s="1" t="s">
        <v>16</v>
      </c>
      <c r="AC10753" s="23" t="s">
        <v>37848</v>
      </c>
      <c r="AD10753" s="23" t="s">
        <v>38259</v>
      </c>
      <c r="AE10753" t="s">
        <v>35401</v>
      </c>
    </row>
    <row r="10754" spans="1:31" ht="14.25" customHeight="1">
      <c r="A10754" s="1">
        <v>10753</v>
      </c>
      <c r="B10754" s="1" t="s">
        <v>54</v>
      </c>
      <c r="C10754" s="1" t="s">
        <v>15645</v>
      </c>
      <c r="D10754" s="2" t="s">
        <v>36095</v>
      </c>
      <c r="E10754" s="2" t="s">
        <v>414</v>
      </c>
      <c r="F10754" s="2" t="s">
        <v>28679</v>
      </c>
      <c r="G10754" s="15">
        <v>914464149</v>
      </c>
      <c r="H10754" s="2" t="s">
        <v>132</v>
      </c>
      <c r="I10754" s="1" t="s">
        <v>41</v>
      </c>
      <c r="J10754" s="2" t="s">
        <v>47309</v>
      </c>
      <c r="K10754" s="3" t="s">
        <v>42</v>
      </c>
      <c r="L10754" s="2" t="s">
        <v>47338</v>
      </c>
      <c r="M10754" s="4" t="s">
        <v>14136</v>
      </c>
      <c r="N10754" s="3" t="str">
        <f t="shared" si="348"/>
        <v>[1 cr. - 1.5 cr]</v>
      </c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2"/>
      <c r="AA10754" s="1" t="s">
        <v>16</v>
      </c>
      <c r="AC10754" s="23" t="s">
        <v>37848</v>
      </c>
      <c r="AD10754" s="23" t="s">
        <v>38259</v>
      </c>
      <c r="AE10754" t="s">
        <v>35402</v>
      </c>
    </row>
    <row r="10755" spans="1:31" ht="14.25" customHeight="1">
      <c r="A10755" s="1">
        <v>10754</v>
      </c>
      <c r="B10755" s="1" t="s">
        <v>54</v>
      </c>
      <c r="C10755" s="1" t="s">
        <v>15647</v>
      </c>
      <c r="D10755" s="2" t="s">
        <v>3658</v>
      </c>
      <c r="E10755" s="2" t="s">
        <v>3167</v>
      </c>
      <c r="F10755" s="2" t="s">
        <v>28681</v>
      </c>
      <c r="G10755" s="15">
        <v>91964666999</v>
      </c>
      <c r="H10755" s="2" t="s">
        <v>37</v>
      </c>
      <c r="I10755" s="1" t="s">
        <v>62</v>
      </c>
      <c r="J10755" s="2" t="s">
        <v>47309</v>
      </c>
      <c r="K10755" s="11" t="s">
        <v>13</v>
      </c>
      <c r="L10755" s="2" t="s">
        <v>47338</v>
      </c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2"/>
      <c r="AA10755" s="1" t="s">
        <v>16</v>
      </c>
      <c r="AC10755" s="23" t="s">
        <v>37848</v>
      </c>
      <c r="AD10755" s="23" t="s">
        <v>38259</v>
      </c>
      <c r="AE10755" t="s">
        <v>35403</v>
      </c>
    </row>
    <row r="10756" spans="1:31" ht="14.25" customHeight="1">
      <c r="A10756" s="1">
        <v>10755</v>
      </c>
      <c r="B10756" s="1" t="s">
        <v>54</v>
      </c>
      <c r="C10756" s="1" t="s">
        <v>15673</v>
      </c>
      <c r="D10756" s="2" t="s">
        <v>280</v>
      </c>
      <c r="E10756" s="2" t="s">
        <v>37258</v>
      </c>
      <c r="F10756" s="2" t="s">
        <v>20956</v>
      </c>
      <c r="G10756" s="15">
        <v>91944449099</v>
      </c>
      <c r="H10756" s="2" t="s">
        <v>20</v>
      </c>
      <c r="I10756" s="1" t="s">
        <v>9</v>
      </c>
      <c r="J10756" s="2" t="s">
        <v>47309</v>
      </c>
      <c r="K10756" s="11" t="s">
        <v>14137</v>
      </c>
      <c r="L10756" s="2" t="s">
        <v>47338</v>
      </c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2"/>
      <c r="AA10756" s="1" t="s">
        <v>16</v>
      </c>
      <c r="AC10756" s="23" t="s">
        <v>37848</v>
      </c>
      <c r="AD10756" s="23" t="s">
        <v>38259</v>
      </c>
      <c r="AE10756" t="s">
        <v>35404</v>
      </c>
    </row>
    <row r="10757" spans="1:31" ht="14.25" customHeight="1">
      <c r="A10757" s="1">
        <v>10756</v>
      </c>
      <c r="B10757" s="1" t="s">
        <v>54</v>
      </c>
      <c r="C10757" s="1" t="s">
        <v>15675</v>
      </c>
      <c r="D10757" s="2" t="s">
        <v>89</v>
      </c>
      <c r="E10757" s="2" t="s">
        <v>8773</v>
      </c>
      <c r="F10757" s="2" t="s">
        <v>28692</v>
      </c>
      <c r="G10757" s="15">
        <v>914000464646</v>
      </c>
      <c r="H10757" s="2" t="s">
        <v>37</v>
      </c>
      <c r="I10757" s="1" t="s">
        <v>9</v>
      </c>
      <c r="J10757" s="2" t="s">
        <v>47309</v>
      </c>
      <c r="K10757" s="11" t="s">
        <v>14136</v>
      </c>
      <c r="L10757" s="2" t="s">
        <v>47338</v>
      </c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2"/>
      <c r="AA10757" s="1" t="s">
        <v>16</v>
      </c>
      <c r="AC10757" s="23" t="s">
        <v>37848</v>
      </c>
      <c r="AD10757" s="23" t="s">
        <v>38259</v>
      </c>
      <c r="AE10757" t="s">
        <v>35405</v>
      </c>
    </row>
    <row r="10758" spans="1:31" ht="14.25" customHeight="1">
      <c r="A10758" s="1">
        <v>10757</v>
      </c>
      <c r="B10758" s="1" t="s">
        <v>54</v>
      </c>
      <c r="C10758" s="1" t="s">
        <v>15677</v>
      </c>
      <c r="D10758" s="2" t="s">
        <v>1410</v>
      </c>
      <c r="E10758" s="2" t="s">
        <v>90</v>
      </c>
      <c r="F10758" s="2" t="s">
        <v>28694</v>
      </c>
      <c r="G10758" s="15">
        <v>919909446669</v>
      </c>
      <c r="H10758" s="2" t="s">
        <v>8</v>
      </c>
      <c r="I10758" s="1" t="s">
        <v>9</v>
      </c>
      <c r="J10758" s="2" t="s">
        <v>47309</v>
      </c>
      <c r="K10758" s="3" t="s">
        <v>42</v>
      </c>
      <c r="L10758" s="2" t="s">
        <v>47338</v>
      </c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2"/>
      <c r="AA10758" s="1" t="s">
        <v>16</v>
      </c>
      <c r="AC10758" s="23" t="s">
        <v>37848</v>
      </c>
      <c r="AD10758" s="23" t="s">
        <v>38259</v>
      </c>
      <c r="AE10758" t="s">
        <v>35406</v>
      </c>
    </row>
    <row r="10759" spans="1:31" ht="14.25" customHeight="1">
      <c r="A10759" s="1">
        <v>10758</v>
      </c>
      <c r="B10759" s="1" t="s">
        <v>54</v>
      </c>
      <c r="C10759" s="1" t="s">
        <v>15687</v>
      </c>
      <c r="D10759" s="2" t="s">
        <v>407</v>
      </c>
      <c r="E10759" s="2" t="s">
        <v>4145</v>
      </c>
      <c r="F10759" s="2" t="s">
        <v>28703</v>
      </c>
      <c r="G10759" s="15">
        <v>9194444094</v>
      </c>
      <c r="H10759" s="2" t="s">
        <v>37</v>
      </c>
      <c r="I10759" s="1" t="s">
        <v>9</v>
      </c>
      <c r="J10759" s="2" t="s">
        <v>47309</v>
      </c>
      <c r="K10759" s="11" t="s">
        <v>14137</v>
      </c>
      <c r="L10759" s="2" t="s">
        <v>47338</v>
      </c>
      <c r="M10759" s="4" t="s">
        <v>13</v>
      </c>
      <c r="N10759" s="3" t="str">
        <f t="shared" ref="N10759:N10760" si="349">J10759</f>
        <v>[1 cr. - 1.5 cr]</v>
      </c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2"/>
      <c r="AA10759" s="1" t="s">
        <v>16</v>
      </c>
      <c r="AC10759" s="23" t="s">
        <v>37848</v>
      </c>
      <c r="AD10759" s="23" t="s">
        <v>38259</v>
      </c>
      <c r="AE10759" t="s">
        <v>35395</v>
      </c>
    </row>
    <row r="10760" spans="1:31" ht="14.25" customHeight="1">
      <c r="A10760" s="1">
        <v>10759</v>
      </c>
      <c r="B10760" s="1" t="s">
        <v>54</v>
      </c>
      <c r="C10760" s="1" t="s">
        <v>15694</v>
      </c>
      <c r="D10760" s="2" t="s">
        <v>37497</v>
      </c>
      <c r="E10760" s="2" t="s">
        <v>1488</v>
      </c>
      <c r="F10760" s="2" t="s">
        <v>32868</v>
      </c>
      <c r="G10760" s="15">
        <v>919446966449</v>
      </c>
      <c r="H10760" s="2" t="s">
        <v>20</v>
      </c>
      <c r="I10760" s="1" t="s">
        <v>41</v>
      </c>
      <c r="J10760" s="2" t="s">
        <v>47309</v>
      </c>
      <c r="K10760" s="3" t="s">
        <v>42</v>
      </c>
      <c r="L10760" s="2" t="s">
        <v>47338</v>
      </c>
      <c r="M10760" s="4" t="s">
        <v>13</v>
      </c>
      <c r="N10760" s="3" t="str">
        <f t="shared" si="349"/>
        <v>[1 cr. - 1.5 cr]</v>
      </c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2"/>
      <c r="AA10760" s="1" t="s">
        <v>16</v>
      </c>
      <c r="AC10760" s="23" t="s">
        <v>37848</v>
      </c>
      <c r="AD10760" s="23" t="s">
        <v>38259</v>
      </c>
      <c r="AE10760" t="s">
        <v>35400</v>
      </c>
    </row>
    <row r="10761" spans="1:31" ht="14.25" customHeight="1">
      <c r="A10761" s="1">
        <v>10760</v>
      </c>
      <c r="B10761" s="1" t="s">
        <v>54</v>
      </c>
      <c r="C10761" s="1" t="s">
        <v>15697</v>
      </c>
      <c r="D10761" s="2" t="s">
        <v>819</v>
      </c>
      <c r="E10761" s="2" t="s">
        <v>774</v>
      </c>
      <c r="F10761" s="2" t="s">
        <v>34948</v>
      </c>
      <c r="G10761" s="15">
        <v>919904664</v>
      </c>
      <c r="H10761" s="2" t="s">
        <v>8</v>
      </c>
      <c r="I10761" s="1" t="s">
        <v>41</v>
      </c>
      <c r="J10761" s="2" t="s">
        <v>47309</v>
      </c>
      <c r="K10761" s="11" t="s">
        <v>14136</v>
      </c>
      <c r="L10761" s="2" t="s">
        <v>47338</v>
      </c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2"/>
      <c r="AA10761" s="1" t="s">
        <v>16</v>
      </c>
      <c r="AC10761" s="23" t="s">
        <v>37848</v>
      </c>
      <c r="AD10761" s="23" t="s">
        <v>38259</v>
      </c>
      <c r="AE10761" t="s">
        <v>35401</v>
      </c>
    </row>
    <row r="10762" spans="1:31" ht="14.25" customHeight="1">
      <c r="A10762" s="1">
        <v>10761</v>
      </c>
      <c r="B10762" s="1" t="s">
        <v>54</v>
      </c>
      <c r="C10762" s="1" t="s">
        <v>15698</v>
      </c>
      <c r="D10762" s="2" t="s">
        <v>1224</v>
      </c>
      <c r="E10762" s="2" t="s">
        <v>40</v>
      </c>
      <c r="F10762" s="2" t="s">
        <v>28708</v>
      </c>
      <c r="G10762" s="15">
        <v>91949996940</v>
      </c>
      <c r="H10762" s="2" t="s">
        <v>20</v>
      </c>
      <c r="I10762" s="1" t="s">
        <v>9</v>
      </c>
      <c r="J10762" s="2" t="s">
        <v>47309</v>
      </c>
      <c r="K10762" s="3" t="s">
        <v>42</v>
      </c>
      <c r="L10762" s="2" t="s">
        <v>47338</v>
      </c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2"/>
      <c r="AA10762" s="1" t="s">
        <v>16</v>
      </c>
      <c r="AC10762" s="23" t="s">
        <v>37848</v>
      </c>
      <c r="AD10762" s="23" t="s">
        <v>38259</v>
      </c>
      <c r="AE10762" t="s">
        <v>35402</v>
      </c>
    </row>
    <row r="10763" spans="1:31" ht="14.25" customHeight="1">
      <c r="A10763" s="1">
        <v>10762</v>
      </c>
      <c r="B10763" s="1" t="s">
        <v>54</v>
      </c>
      <c r="C10763" s="1" t="s">
        <v>15703</v>
      </c>
      <c r="D10763" s="2" t="s">
        <v>36096</v>
      </c>
      <c r="E10763" s="2" t="s">
        <v>37259</v>
      </c>
      <c r="F10763" s="2" t="s">
        <v>32869</v>
      </c>
      <c r="G10763" s="15">
        <v>91946049949</v>
      </c>
      <c r="H10763" s="2" t="s">
        <v>8</v>
      </c>
      <c r="I10763" s="1" t="s">
        <v>41</v>
      </c>
      <c r="J10763" s="2" t="s">
        <v>47309</v>
      </c>
      <c r="K10763" s="3" t="s">
        <v>42</v>
      </c>
      <c r="L10763" s="2" t="s">
        <v>47338</v>
      </c>
      <c r="M10763" s="4" t="s">
        <v>14136</v>
      </c>
      <c r="N10763" s="3" t="str">
        <f>J10763</f>
        <v>[1 cr. - 1.5 cr]</v>
      </c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2"/>
      <c r="AA10763" s="1" t="s">
        <v>16</v>
      </c>
      <c r="AC10763" s="23" t="s">
        <v>37848</v>
      </c>
      <c r="AD10763" s="23" t="s">
        <v>38259</v>
      </c>
      <c r="AE10763" t="s">
        <v>35403</v>
      </c>
    </row>
    <row r="10764" spans="1:31" ht="14.25" customHeight="1">
      <c r="A10764" s="1">
        <v>10763</v>
      </c>
      <c r="B10764" s="1" t="s">
        <v>54</v>
      </c>
      <c r="C10764" s="1" t="s">
        <v>15704</v>
      </c>
      <c r="D10764" s="2" t="s">
        <v>1952</v>
      </c>
      <c r="E10764" s="2" t="s">
        <v>680</v>
      </c>
      <c r="F10764" s="2" t="s">
        <v>28711</v>
      </c>
      <c r="G10764" s="15">
        <v>91944441164</v>
      </c>
      <c r="H10764" s="2" t="s">
        <v>8</v>
      </c>
      <c r="I10764" s="1" t="s">
        <v>41</v>
      </c>
      <c r="J10764" s="2" t="s">
        <v>47309</v>
      </c>
      <c r="K10764" s="3" t="s">
        <v>42</v>
      </c>
      <c r="L10764" s="2" t="s">
        <v>47338</v>
      </c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2"/>
      <c r="AA10764" s="1" t="s">
        <v>16</v>
      </c>
      <c r="AC10764" s="23" t="s">
        <v>37848</v>
      </c>
      <c r="AD10764" s="23" t="s">
        <v>38259</v>
      </c>
      <c r="AE10764" t="s">
        <v>35404</v>
      </c>
    </row>
    <row r="10765" spans="1:31" ht="14.25" customHeight="1">
      <c r="A10765" s="1">
        <v>10764</v>
      </c>
      <c r="B10765" s="1" t="s">
        <v>54</v>
      </c>
      <c r="C10765" s="1" t="s">
        <v>15707</v>
      </c>
      <c r="D10765" s="2" t="s">
        <v>1678</v>
      </c>
      <c r="E10765" s="2" t="s">
        <v>495</v>
      </c>
      <c r="F10765" s="2" t="s">
        <v>28713</v>
      </c>
      <c r="G10765" s="15">
        <v>91946664019</v>
      </c>
      <c r="H10765" s="2" t="s">
        <v>20</v>
      </c>
      <c r="I10765" s="1" t="s">
        <v>41</v>
      </c>
      <c r="J10765" s="2" t="s">
        <v>47309</v>
      </c>
      <c r="K10765" s="3" t="s">
        <v>213</v>
      </c>
      <c r="L10765" s="2" t="s">
        <v>47338</v>
      </c>
      <c r="M10765" s="4" t="s">
        <v>17</v>
      </c>
      <c r="N10765" s="3" t="str">
        <f>J10765</f>
        <v>[1 cr. - 1.5 cr]</v>
      </c>
      <c r="O10765" s="4" t="s">
        <v>47347</v>
      </c>
      <c r="P10765" s="3" t="s">
        <v>47309</v>
      </c>
      <c r="Q10765" s="4" t="s">
        <v>14136</v>
      </c>
      <c r="R10765" s="3" t="s">
        <v>47309</v>
      </c>
      <c r="S10765" s="4"/>
      <c r="T10765" s="4"/>
      <c r="U10765" s="4"/>
      <c r="V10765" s="4"/>
      <c r="W10765" s="4"/>
      <c r="X10765" s="4"/>
      <c r="Y10765" s="4"/>
      <c r="Z10765" s="2"/>
      <c r="AA10765" s="1" t="s">
        <v>16</v>
      </c>
      <c r="AC10765" s="23" t="s">
        <v>37848</v>
      </c>
      <c r="AD10765" s="23" t="s">
        <v>38259</v>
      </c>
      <c r="AE10765" t="s">
        <v>35405</v>
      </c>
    </row>
    <row r="10766" spans="1:31" ht="14.25" customHeight="1">
      <c r="A10766" s="1">
        <v>10765</v>
      </c>
      <c r="B10766" s="1" t="s">
        <v>54</v>
      </c>
      <c r="C10766" s="1" t="s">
        <v>15708</v>
      </c>
      <c r="D10766" s="2" t="s">
        <v>1836</v>
      </c>
      <c r="E10766" s="2" t="s">
        <v>40</v>
      </c>
      <c r="F10766" s="2" t="s">
        <v>28714</v>
      </c>
      <c r="G10766" s="15">
        <v>91990994144</v>
      </c>
      <c r="H10766" s="2" t="s">
        <v>15</v>
      </c>
      <c r="I10766" s="1" t="s">
        <v>41</v>
      </c>
      <c r="J10766" s="2" t="s">
        <v>47309</v>
      </c>
      <c r="K10766" s="11" t="s">
        <v>14136</v>
      </c>
      <c r="L10766" s="2" t="s">
        <v>47338</v>
      </c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2"/>
      <c r="AA10766" s="1" t="s">
        <v>16</v>
      </c>
      <c r="AC10766" s="23" t="s">
        <v>37848</v>
      </c>
      <c r="AD10766" s="23" t="s">
        <v>38259</v>
      </c>
      <c r="AE10766" t="s">
        <v>35406</v>
      </c>
    </row>
    <row r="10767" spans="1:31" ht="14.25" customHeight="1">
      <c r="A10767" s="1">
        <v>10766</v>
      </c>
      <c r="B10767" s="1" t="s">
        <v>54</v>
      </c>
      <c r="C10767" s="1" t="s">
        <v>15723</v>
      </c>
      <c r="D10767" s="2" t="s">
        <v>1689</v>
      </c>
      <c r="E10767" s="2" t="s">
        <v>260</v>
      </c>
      <c r="F10767" s="2" t="s">
        <v>28725</v>
      </c>
      <c r="G10767" s="15">
        <v>919614416460</v>
      </c>
      <c r="H10767" s="2" t="s">
        <v>8</v>
      </c>
      <c r="I10767" s="1" t="s">
        <v>9</v>
      </c>
      <c r="J10767" s="2" t="s">
        <v>47309</v>
      </c>
      <c r="K10767" s="3" t="s">
        <v>42</v>
      </c>
      <c r="L10767" s="2" t="s">
        <v>47338</v>
      </c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2"/>
      <c r="AA10767" s="1" t="s">
        <v>16</v>
      </c>
      <c r="AC10767" s="23" t="s">
        <v>37848</v>
      </c>
      <c r="AD10767" s="23" t="s">
        <v>38259</v>
      </c>
      <c r="AE10767" t="s">
        <v>35395</v>
      </c>
    </row>
    <row r="10768" spans="1:31" ht="14.25" customHeight="1">
      <c r="A10768" s="1">
        <v>10767</v>
      </c>
      <c r="B10768" s="1" t="s">
        <v>54</v>
      </c>
      <c r="C10768" s="1" t="s">
        <v>15727</v>
      </c>
      <c r="D10768" s="2" t="s">
        <v>2027</v>
      </c>
      <c r="E10768" s="2" t="s">
        <v>37260</v>
      </c>
      <c r="F10768" s="2" t="s">
        <v>34952</v>
      </c>
      <c r="G10768" s="15">
        <v>91944644906</v>
      </c>
      <c r="H10768" s="2" t="s">
        <v>8</v>
      </c>
      <c r="I10768" s="1" t="s">
        <v>41</v>
      </c>
      <c r="J10768" s="2" t="s">
        <v>47309</v>
      </c>
      <c r="K10768" s="3" t="s">
        <v>42</v>
      </c>
      <c r="L10768" s="2" t="s">
        <v>47338</v>
      </c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2"/>
      <c r="AA10768" s="1" t="s">
        <v>16</v>
      </c>
      <c r="AC10768" s="23" t="s">
        <v>37848</v>
      </c>
      <c r="AD10768" s="23" t="s">
        <v>38259</v>
      </c>
      <c r="AE10768" t="s">
        <v>35400</v>
      </c>
    </row>
    <row r="10769" spans="1:31" ht="14.25" customHeight="1">
      <c r="A10769" s="1">
        <v>10768</v>
      </c>
      <c r="B10769" s="1" t="s">
        <v>54</v>
      </c>
      <c r="C10769" s="1" t="s">
        <v>15730</v>
      </c>
      <c r="D10769" s="2" t="s">
        <v>11139</v>
      </c>
      <c r="E10769" s="2" t="s">
        <v>87</v>
      </c>
      <c r="F10769" s="2" t="s">
        <v>34439</v>
      </c>
      <c r="G10769" s="15">
        <v>919499999</v>
      </c>
      <c r="H10769" s="2" t="s">
        <v>8</v>
      </c>
      <c r="I10769" s="1" t="s">
        <v>41</v>
      </c>
      <c r="J10769" s="2" t="s">
        <v>47309</v>
      </c>
      <c r="K10769" s="3" t="s">
        <v>42</v>
      </c>
      <c r="L10769" s="2" t="s">
        <v>47338</v>
      </c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2"/>
      <c r="AA10769" s="1" t="s">
        <v>16</v>
      </c>
      <c r="AC10769" s="23" t="s">
        <v>37848</v>
      </c>
      <c r="AD10769" s="23" t="s">
        <v>38259</v>
      </c>
      <c r="AE10769" t="s">
        <v>35401</v>
      </c>
    </row>
    <row r="10770" spans="1:31" ht="14.25" customHeight="1">
      <c r="A10770" s="1">
        <v>10769</v>
      </c>
      <c r="B10770" s="1" t="s">
        <v>54</v>
      </c>
      <c r="C10770" s="1" t="s">
        <v>15766</v>
      </c>
      <c r="D10770" s="2" t="s">
        <v>12587</v>
      </c>
      <c r="E10770" s="2" t="s">
        <v>139</v>
      </c>
      <c r="F10770" s="2" t="s">
        <v>28757</v>
      </c>
      <c r="G10770" s="15">
        <v>91944414111</v>
      </c>
      <c r="H10770" s="2" t="s">
        <v>20</v>
      </c>
      <c r="I10770" s="1" t="s">
        <v>9</v>
      </c>
      <c r="J10770" s="2" t="s">
        <v>47309</v>
      </c>
      <c r="K10770" s="3" t="s">
        <v>213</v>
      </c>
      <c r="L10770" s="2" t="s">
        <v>47338</v>
      </c>
      <c r="M10770" s="4" t="s">
        <v>17</v>
      </c>
      <c r="N10770" s="3" t="str">
        <f t="shared" ref="N10770:N10776" si="350">J10770</f>
        <v>[1 cr. - 1.5 cr]</v>
      </c>
      <c r="O10770" s="4" t="s">
        <v>47347</v>
      </c>
      <c r="P10770" s="3" t="s">
        <v>47309</v>
      </c>
      <c r="Q10770" s="4"/>
      <c r="R10770" s="4"/>
      <c r="S10770" s="4"/>
      <c r="T10770" s="4"/>
      <c r="U10770" s="4"/>
      <c r="V10770" s="4"/>
      <c r="W10770" s="4"/>
      <c r="X10770" s="4"/>
      <c r="Y10770" s="4"/>
      <c r="Z10770" s="2"/>
      <c r="AA10770" s="1" t="s">
        <v>16</v>
      </c>
      <c r="AC10770" s="23" t="s">
        <v>37848</v>
      </c>
      <c r="AD10770" s="23" t="s">
        <v>38259</v>
      </c>
      <c r="AE10770" t="s">
        <v>35402</v>
      </c>
    </row>
    <row r="10771" spans="1:31" ht="14.25" customHeight="1">
      <c r="A10771" s="1">
        <v>10770</v>
      </c>
      <c r="B10771" s="1" t="s">
        <v>54</v>
      </c>
      <c r="C10771" s="1" t="s">
        <v>15768</v>
      </c>
      <c r="D10771" s="2" t="s">
        <v>4038</v>
      </c>
      <c r="E10771" s="2" t="s">
        <v>90</v>
      </c>
      <c r="F10771" s="2" t="s">
        <v>31943</v>
      </c>
      <c r="G10771" s="15">
        <v>919446669</v>
      </c>
      <c r="H10771" s="2" t="s">
        <v>20</v>
      </c>
      <c r="I10771" s="1" t="s">
        <v>41</v>
      </c>
      <c r="J10771" s="2" t="s">
        <v>47309</v>
      </c>
      <c r="K10771" s="3" t="s">
        <v>17</v>
      </c>
      <c r="L10771" s="2" t="s">
        <v>47338</v>
      </c>
      <c r="M10771" s="4" t="s">
        <v>42</v>
      </c>
      <c r="N10771" s="3" t="str">
        <f t="shared" si="350"/>
        <v>[1 cr. - 1.5 cr]</v>
      </c>
      <c r="O10771" s="4" t="s">
        <v>47348</v>
      </c>
      <c r="P10771" s="3" t="s">
        <v>47309</v>
      </c>
      <c r="Q10771" s="4" t="s">
        <v>14137</v>
      </c>
      <c r="R10771" s="3" t="s">
        <v>47309</v>
      </c>
      <c r="S10771" s="4" t="s">
        <v>13</v>
      </c>
      <c r="T10771" s="3" t="s">
        <v>47309</v>
      </c>
      <c r="U10771" s="4"/>
      <c r="V10771" s="4"/>
      <c r="W10771" s="4"/>
      <c r="X10771" s="4"/>
      <c r="Y10771" s="4"/>
      <c r="Z10771" s="2"/>
      <c r="AA10771" s="1" t="s">
        <v>16</v>
      </c>
      <c r="AC10771" s="23" t="s">
        <v>37848</v>
      </c>
      <c r="AD10771" s="23" t="s">
        <v>38259</v>
      </c>
      <c r="AE10771" t="s">
        <v>35403</v>
      </c>
    </row>
    <row r="10772" spans="1:31" ht="14.25" customHeight="1">
      <c r="A10772" s="1">
        <v>10771</v>
      </c>
      <c r="B10772" s="1" t="s">
        <v>54</v>
      </c>
      <c r="C10772" s="1" t="s">
        <v>15775</v>
      </c>
      <c r="D10772" s="2" t="s">
        <v>791</v>
      </c>
      <c r="E10772" s="2" t="s">
        <v>40</v>
      </c>
      <c r="F10772" s="2" t="s">
        <v>34955</v>
      </c>
      <c r="G10772" s="15">
        <v>919446449960</v>
      </c>
      <c r="H10772" s="2" t="s">
        <v>132</v>
      </c>
      <c r="I10772" s="1" t="s">
        <v>41</v>
      </c>
      <c r="J10772" s="2" t="s">
        <v>47309</v>
      </c>
      <c r="K10772" s="3" t="s">
        <v>42</v>
      </c>
      <c r="L10772" s="2" t="s">
        <v>47338</v>
      </c>
      <c r="M10772" s="4" t="s">
        <v>14136</v>
      </c>
      <c r="N10772" s="3" t="str">
        <f t="shared" si="350"/>
        <v>[1 cr. - 1.5 cr]</v>
      </c>
      <c r="O10772" s="4" t="s">
        <v>14137</v>
      </c>
      <c r="P10772" s="3" t="s">
        <v>47309</v>
      </c>
      <c r="Q10772" s="4" t="s">
        <v>13</v>
      </c>
      <c r="R10772" s="3" t="s">
        <v>47309</v>
      </c>
      <c r="S10772" s="4"/>
      <c r="T10772" s="4"/>
      <c r="U10772" s="4"/>
      <c r="V10772" s="4"/>
      <c r="W10772" s="4"/>
      <c r="X10772" s="4"/>
      <c r="Y10772" s="4"/>
      <c r="Z10772" s="2"/>
      <c r="AA10772" s="1" t="s">
        <v>16</v>
      </c>
      <c r="AC10772" s="23" t="s">
        <v>37848</v>
      </c>
      <c r="AD10772" s="23" t="s">
        <v>38259</v>
      </c>
      <c r="AE10772" t="s">
        <v>35404</v>
      </c>
    </row>
    <row r="10773" spans="1:31" ht="14.25" customHeight="1">
      <c r="A10773" s="1">
        <v>10772</v>
      </c>
      <c r="B10773" s="1" t="s">
        <v>54</v>
      </c>
      <c r="C10773" s="1" t="s">
        <v>15778</v>
      </c>
      <c r="D10773" s="2" t="s">
        <v>1175</v>
      </c>
      <c r="E10773" s="2" t="s">
        <v>40</v>
      </c>
      <c r="F10773" s="2" t="s">
        <v>28764</v>
      </c>
      <c r="G10773" s="15">
        <v>919499464466</v>
      </c>
      <c r="H10773" s="2" t="s">
        <v>20</v>
      </c>
      <c r="I10773" s="1" t="s">
        <v>41</v>
      </c>
      <c r="J10773" s="2" t="s">
        <v>47309</v>
      </c>
      <c r="K10773" s="3" t="s">
        <v>42</v>
      </c>
      <c r="L10773" s="2" t="s">
        <v>47338</v>
      </c>
      <c r="M10773" s="4" t="s">
        <v>14136</v>
      </c>
      <c r="N10773" s="3" t="str">
        <f t="shared" si="350"/>
        <v>[1 cr. - 1.5 cr]</v>
      </c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2"/>
      <c r="AA10773" s="1" t="s">
        <v>16</v>
      </c>
      <c r="AC10773" s="23" t="s">
        <v>37848</v>
      </c>
      <c r="AD10773" s="23" t="s">
        <v>38259</v>
      </c>
      <c r="AE10773" t="s">
        <v>35405</v>
      </c>
    </row>
    <row r="10774" spans="1:31" ht="14.25" customHeight="1">
      <c r="A10774" s="1">
        <v>10773</v>
      </c>
      <c r="B10774" s="1" t="s">
        <v>54</v>
      </c>
      <c r="C10774" s="1" t="s">
        <v>15788</v>
      </c>
      <c r="D10774" s="2" t="s">
        <v>11628</v>
      </c>
      <c r="E10774" s="2" t="s">
        <v>139</v>
      </c>
      <c r="F10774" s="2" t="s">
        <v>25147</v>
      </c>
      <c r="G10774" s="15">
        <v>919419600</v>
      </c>
      <c r="H10774" s="2" t="s">
        <v>15</v>
      </c>
      <c r="I10774" s="1" t="s">
        <v>41</v>
      </c>
      <c r="J10774" s="2" t="s">
        <v>47309</v>
      </c>
      <c r="K10774" s="3" t="s">
        <v>42</v>
      </c>
      <c r="L10774" s="2" t="s">
        <v>47338</v>
      </c>
      <c r="M10774" s="4" t="s">
        <v>14136</v>
      </c>
      <c r="N10774" s="3" t="str">
        <f t="shared" si="350"/>
        <v>[1 cr. - 1.5 cr]</v>
      </c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2"/>
      <c r="AA10774" s="1" t="s">
        <v>16</v>
      </c>
      <c r="AC10774" s="23" t="s">
        <v>37848</v>
      </c>
      <c r="AD10774" s="23" t="s">
        <v>38259</v>
      </c>
      <c r="AE10774" t="s">
        <v>35406</v>
      </c>
    </row>
    <row r="10775" spans="1:31" ht="14.25" customHeight="1">
      <c r="A10775" s="1">
        <v>10774</v>
      </c>
      <c r="B10775" s="1" t="s">
        <v>54</v>
      </c>
      <c r="C10775" s="1" t="s">
        <v>15804</v>
      </c>
      <c r="D10775" s="2" t="s">
        <v>36097</v>
      </c>
      <c r="E10775" s="2" t="s">
        <v>40</v>
      </c>
      <c r="F10775" s="2" t="s">
        <v>28780</v>
      </c>
      <c r="G10775" s="15">
        <v>919494994496</v>
      </c>
      <c r="H10775" s="2" t="s">
        <v>132</v>
      </c>
      <c r="I10775" s="1" t="s">
        <v>41</v>
      </c>
      <c r="J10775" s="2" t="s">
        <v>47309</v>
      </c>
      <c r="K10775" s="11" t="s">
        <v>14136</v>
      </c>
      <c r="L10775" s="2" t="s">
        <v>47338</v>
      </c>
      <c r="M10775" s="4" t="s">
        <v>14137</v>
      </c>
      <c r="N10775" s="3" t="str">
        <f t="shared" si="350"/>
        <v>[1 cr. - 1.5 cr]</v>
      </c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2"/>
      <c r="AA10775" s="1" t="s">
        <v>16</v>
      </c>
      <c r="AC10775" s="23" t="s">
        <v>37848</v>
      </c>
      <c r="AD10775" s="23" t="s">
        <v>38259</v>
      </c>
      <c r="AE10775" t="s">
        <v>35395</v>
      </c>
    </row>
    <row r="10776" spans="1:31" ht="14.25" customHeight="1">
      <c r="A10776" s="1">
        <v>10775</v>
      </c>
      <c r="B10776" s="1" t="s">
        <v>54</v>
      </c>
      <c r="C10776" s="1" t="s">
        <v>15812</v>
      </c>
      <c r="D10776" s="2" t="s">
        <v>1839</v>
      </c>
      <c r="E10776" s="2" t="s">
        <v>15971</v>
      </c>
      <c r="F10776" s="2" t="s">
        <v>32884</v>
      </c>
      <c r="G10776" s="15">
        <v>919099949694</v>
      </c>
      <c r="H10776" s="2" t="s">
        <v>15</v>
      </c>
      <c r="I10776" s="1" t="s">
        <v>41</v>
      </c>
      <c r="J10776" s="2" t="s">
        <v>47309</v>
      </c>
      <c r="K10776" s="3" t="s">
        <v>42</v>
      </c>
      <c r="L10776" s="2" t="s">
        <v>47338</v>
      </c>
      <c r="M10776" s="4" t="s">
        <v>14136</v>
      </c>
      <c r="N10776" s="3" t="str">
        <f t="shared" si="350"/>
        <v>[1 cr. - 1.5 cr]</v>
      </c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2"/>
      <c r="AA10776" s="1" t="s">
        <v>16</v>
      </c>
      <c r="AC10776" s="23" t="s">
        <v>37848</v>
      </c>
      <c r="AD10776" s="23" t="s">
        <v>38259</v>
      </c>
      <c r="AE10776" t="s">
        <v>35400</v>
      </c>
    </row>
    <row r="10777" spans="1:31" ht="14.25" customHeight="1">
      <c r="A10777" s="1">
        <v>10776</v>
      </c>
      <c r="B10777" s="1" t="s">
        <v>54</v>
      </c>
      <c r="C10777" s="1" t="s">
        <v>15820</v>
      </c>
      <c r="D10777" s="2" t="s">
        <v>2671</v>
      </c>
      <c r="E10777" s="2" t="s">
        <v>15974</v>
      </c>
      <c r="F10777" s="2" t="s">
        <v>28791</v>
      </c>
      <c r="G10777" s="15">
        <v>919446604090</v>
      </c>
      <c r="H10777" s="2" t="s">
        <v>8</v>
      </c>
      <c r="I10777" s="1" t="s">
        <v>9</v>
      </c>
      <c r="J10777" s="2" t="s">
        <v>47309</v>
      </c>
      <c r="K10777" s="3" t="s">
        <v>42</v>
      </c>
      <c r="L10777" s="2" t="s">
        <v>47338</v>
      </c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2"/>
      <c r="AA10777" s="1" t="s">
        <v>16</v>
      </c>
      <c r="AC10777" s="23" t="s">
        <v>37848</v>
      </c>
      <c r="AD10777" s="23" t="s">
        <v>38259</v>
      </c>
      <c r="AE10777" t="s">
        <v>35401</v>
      </c>
    </row>
    <row r="10778" spans="1:31" ht="14.25" customHeight="1">
      <c r="A10778" s="1">
        <v>10777</v>
      </c>
      <c r="B10778" s="1" t="s">
        <v>54</v>
      </c>
      <c r="C10778" s="1" t="s">
        <v>15849</v>
      </c>
      <c r="D10778" s="2" t="s">
        <v>36</v>
      </c>
      <c r="E10778" s="2" t="s">
        <v>1889</v>
      </c>
      <c r="F10778" s="2" t="s">
        <v>24083</v>
      </c>
      <c r="G10778" s="15">
        <v>919466696</v>
      </c>
      <c r="H10778" s="2" t="s">
        <v>8</v>
      </c>
      <c r="I10778" s="1" t="s">
        <v>41</v>
      </c>
      <c r="J10778" s="2" t="s">
        <v>47309</v>
      </c>
      <c r="K10778" s="3" t="s">
        <v>42</v>
      </c>
      <c r="L10778" s="2" t="s">
        <v>47338</v>
      </c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2"/>
      <c r="AA10778" s="1" t="s">
        <v>16</v>
      </c>
      <c r="AC10778" s="23" t="s">
        <v>37848</v>
      </c>
      <c r="AD10778" s="23" t="s">
        <v>38259</v>
      </c>
      <c r="AE10778" t="s">
        <v>35402</v>
      </c>
    </row>
    <row r="10779" spans="1:31" ht="14.25" customHeight="1">
      <c r="A10779" s="1">
        <v>10778</v>
      </c>
      <c r="B10779" s="1" t="s">
        <v>54</v>
      </c>
      <c r="C10779" s="1" t="s">
        <v>15859</v>
      </c>
      <c r="D10779" s="2" t="s">
        <v>1302</v>
      </c>
      <c r="E10779" s="2" t="s">
        <v>16155</v>
      </c>
      <c r="F10779" s="2" t="s">
        <v>32893</v>
      </c>
      <c r="G10779" s="15">
        <v>919494444604</v>
      </c>
      <c r="H10779" s="2" t="s">
        <v>8</v>
      </c>
      <c r="I10779" s="1" t="s">
        <v>41</v>
      </c>
      <c r="J10779" s="2" t="s">
        <v>47309</v>
      </c>
      <c r="K10779" s="3" t="s">
        <v>42</v>
      </c>
      <c r="L10779" s="2" t="s">
        <v>47338</v>
      </c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2"/>
      <c r="AA10779" s="1" t="s">
        <v>16</v>
      </c>
      <c r="AC10779" s="23" t="s">
        <v>37849</v>
      </c>
      <c r="AD10779" s="23" t="s">
        <v>38259</v>
      </c>
      <c r="AE10779" t="s">
        <v>35403</v>
      </c>
    </row>
    <row r="10780" spans="1:31" ht="14.25" customHeight="1">
      <c r="A10780" s="1">
        <v>10779</v>
      </c>
      <c r="B10780" s="1" t="s">
        <v>54</v>
      </c>
      <c r="C10780" s="1" t="s">
        <v>15866</v>
      </c>
      <c r="D10780" s="2" t="s">
        <v>4247</v>
      </c>
      <c r="E10780" s="2" t="s">
        <v>40</v>
      </c>
      <c r="F10780" s="2" t="s">
        <v>28815</v>
      </c>
      <c r="G10780" s="15">
        <v>9196014914</v>
      </c>
      <c r="H10780" s="2" t="s">
        <v>8</v>
      </c>
      <c r="I10780" s="1" t="s">
        <v>62</v>
      </c>
      <c r="J10780" s="2" t="s">
        <v>47309</v>
      </c>
      <c r="K10780" s="11" t="s">
        <v>14136</v>
      </c>
      <c r="L10780" s="2" t="s">
        <v>47338</v>
      </c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2"/>
      <c r="AA10780" s="1" t="s">
        <v>16</v>
      </c>
      <c r="AC10780" s="23" t="s">
        <v>37849</v>
      </c>
      <c r="AD10780" s="23" t="s">
        <v>38259</v>
      </c>
      <c r="AE10780" t="s">
        <v>35404</v>
      </c>
    </row>
    <row r="10781" spans="1:31" ht="14.25" customHeight="1">
      <c r="A10781" s="1">
        <v>10780</v>
      </c>
      <c r="B10781" s="1" t="s">
        <v>54</v>
      </c>
      <c r="C10781" s="1" t="s">
        <v>15871</v>
      </c>
      <c r="D10781" s="2" t="s">
        <v>2289</v>
      </c>
      <c r="E10781" s="2" t="s">
        <v>159</v>
      </c>
      <c r="F10781" s="2" t="s">
        <v>32895</v>
      </c>
      <c r="G10781" s="15">
        <v>919909444444</v>
      </c>
      <c r="H10781" s="2" t="s">
        <v>20</v>
      </c>
      <c r="I10781" s="1" t="s">
        <v>41</v>
      </c>
      <c r="J10781" s="2" t="s">
        <v>47309</v>
      </c>
      <c r="K10781" s="3" t="s">
        <v>17</v>
      </c>
      <c r="L10781" s="2" t="s">
        <v>47338</v>
      </c>
      <c r="M10781" s="4" t="s">
        <v>42</v>
      </c>
      <c r="N10781" s="3" t="str">
        <f t="shared" ref="N10781:N10783" si="351">J10781</f>
        <v>[1 cr. - 1.5 cr]</v>
      </c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2"/>
      <c r="AA10781" s="1" t="s">
        <v>16</v>
      </c>
      <c r="AC10781" s="23" t="s">
        <v>37849</v>
      </c>
      <c r="AD10781" s="23" t="s">
        <v>38259</v>
      </c>
      <c r="AE10781" t="s">
        <v>35405</v>
      </c>
    </row>
    <row r="10782" spans="1:31" ht="14.25" customHeight="1">
      <c r="A10782" s="1">
        <v>10781</v>
      </c>
      <c r="B10782" s="1" t="s">
        <v>54</v>
      </c>
      <c r="C10782" s="1" t="s">
        <v>15877</v>
      </c>
      <c r="D10782" s="2" t="s">
        <v>683</v>
      </c>
      <c r="E10782" s="2" t="s">
        <v>1397</v>
      </c>
      <c r="F10782" s="2" t="s">
        <v>34966</v>
      </c>
      <c r="G10782" s="15">
        <v>919944494610</v>
      </c>
      <c r="H10782" s="2" t="s">
        <v>20</v>
      </c>
      <c r="I10782" s="1" t="s">
        <v>62</v>
      </c>
      <c r="J10782" s="2" t="s">
        <v>47309</v>
      </c>
      <c r="K10782" s="11" t="s">
        <v>14136</v>
      </c>
      <c r="L10782" s="2" t="s">
        <v>47338</v>
      </c>
      <c r="M10782" s="4" t="s">
        <v>14137</v>
      </c>
      <c r="N10782" s="3" t="str">
        <f t="shared" si="351"/>
        <v>[1 cr. - 1.5 cr]</v>
      </c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2"/>
      <c r="AA10782" s="1" t="s">
        <v>16</v>
      </c>
      <c r="AC10782" s="23" t="s">
        <v>37849</v>
      </c>
      <c r="AD10782" s="23" t="s">
        <v>38259</v>
      </c>
      <c r="AE10782" t="s">
        <v>35406</v>
      </c>
    </row>
    <row r="10783" spans="1:31" ht="14.25" customHeight="1">
      <c r="A10783" s="1">
        <v>10782</v>
      </c>
      <c r="B10783" s="1" t="s">
        <v>54</v>
      </c>
      <c r="C10783" s="1" t="s">
        <v>15886</v>
      </c>
      <c r="D10783" s="2" t="s">
        <v>2921</v>
      </c>
      <c r="E10783" s="2" t="s">
        <v>40</v>
      </c>
      <c r="F10783" s="2" t="s">
        <v>34967</v>
      </c>
      <c r="G10783" s="15">
        <v>91401494066</v>
      </c>
      <c r="H10783" s="2" t="s">
        <v>15</v>
      </c>
      <c r="I10783" s="1" t="s">
        <v>9</v>
      </c>
      <c r="J10783" s="2" t="s">
        <v>47309</v>
      </c>
      <c r="K10783" s="3" t="s">
        <v>42</v>
      </c>
      <c r="L10783" s="2" t="s">
        <v>47338</v>
      </c>
      <c r="M10783" s="4" t="s">
        <v>14136</v>
      </c>
      <c r="N10783" s="3" t="str">
        <f t="shared" si="351"/>
        <v>[1 cr. - 1.5 cr]</v>
      </c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2"/>
      <c r="AA10783" s="1" t="s">
        <v>16</v>
      </c>
      <c r="AC10783" s="23" t="s">
        <v>37849</v>
      </c>
      <c r="AD10783" s="23" t="s">
        <v>38259</v>
      </c>
      <c r="AE10783" t="s">
        <v>35395</v>
      </c>
    </row>
    <row r="10784" spans="1:31" ht="14.25" customHeight="1">
      <c r="A10784" s="1">
        <v>10783</v>
      </c>
      <c r="B10784" s="1" t="s">
        <v>54</v>
      </c>
      <c r="C10784" s="1" t="s">
        <v>15890</v>
      </c>
      <c r="D10784" s="2" t="s">
        <v>7645</v>
      </c>
      <c r="E10784" s="2" t="s">
        <v>139</v>
      </c>
      <c r="F10784" s="2" t="s">
        <v>28828</v>
      </c>
      <c r="G10784" s="15">
        <v>914961964</v>
      </c>
      <c r="H10784" s="2" t="s">
        <v>37</v>
      </c>
      <c r="I10784" s="1" t="s">
        <v>62</v>
      </c>
      <c r="J10784" s="2" t="s">
        <v>47309</v>
      </c>
      <c r="K10784" s="11" t="s">
        <v>14136</v>
      </c>
      <c r="L10784" s="2" t="s">
        <v>47338</v>
      </c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2"/>
      <c r="AA10784" s="1" t="s">
        <v>16</v>
      </c>
      <c r="AC10784" s="23" t="s">
        <v>37849</v>
      </c>
      <c r="AD10784" s="23" t="s">
        <v>38259</v>
      </c>
      <c r="AE10784" t="s">
        <v>35400</v>
      </c>
    </row>
    <row r="10785" spans="1:31" ht="14.25" customHeight="1">
      <c r="A10785" s="1">
        <v>10784</v>
      </c>
      <c r="B10785" s="1" t="s">
        <v>54</v>
      </c>
      <c r="C10785" s="1" t="s">
        <v>15892</v>
      </c>
      <c r="D10785" s="2" t="s">
        <v>3616</v>
      </c>
      <c r="E10785" s="2" t="s">
        <v>3617</v>
      </c>
      <c r="F10785" s="2" t="s">
        <v>28830</v>
      </c>
      <c r="G10785" s="15">
        <v>91414190491</v>
      </c>
      <c r="H10785" s="2" t="s">
        <v>132</v>
      </c>
      <c r="I10785" s="1" t="s">
        <v>41</v>
      </c>
      <c r="J10785" s="2" t="s">
        <v>47309</v>
      </c>
      <c r="K10785" s="11" t="s">
        <v>14137</v>
      </c>
      <c r="L10785" s="2" t="s">
        <v>47338</v>
      </c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2"/>
      <c r="AA10785" s="1" t="s">
        <v>11</v>
      </c>
      <c r="AC10785" s="23" t="s">
        <v>37849</v>
      </c>
      <c r="AD10785" s="23" t="s">
        <v>38259</v>
      </c>
      <c r="AE10785" t="s">
        <v>35401</v>
      </c>
    </row>
    <row r="10786" spans="1:31" ht="14.25" customHeight="1">
      <c r="A10786" s="1">
        <v>10785</v>
      </c>
      <c r="B10786" s="1" t="s">
        <v>54</v>
      </c>
      <c r="C10786" s="1" t="s">
        <v>15897</v>
      </c>
      <c r="D10786" s="2" t="s">
        <v>361</v>
      </c>
      <c r="E10786" s="2" t="s">
        <v>480</v>
      </c>
      <c r="F10786" s="2" t="s">
        <v>34969</v>
      </c>
      <c r="G10786" s="15">
        <v>919446494490</v>
      </c>
      <c r="H10786" s="2" t="s">
        <v>15</v>
      </c>
      <c r="I10786" s="1" t="s">
        <v>9</v>
      </c>
      <c r="J10786" s="2" t="s">
        <v>47309</v>
      </c>
      <c r="K10786" s="11" t="s">
        <v>14137</v>
      </c>
      <c r="L10786" s="2" t="s">
        <v>47338</v>
      </c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2"/>
      <c r="AA10786" s="1" t="s">
        <v>16</v>
      </c>
      <c r="AC10786" s="23" t="s">
        <v>37849</v>
      </c>
      <c r="AD10786" s="23" t="s">
        <v>38259</v>
      </c>
      <c r="AE10786" t="s">
        <v>35402</v>
      </c>
    </row>
    <row r="10787" spans="1:31" ht="14.25" customHeight="1">
      <c r="A10787" s="1">
        <v>10786</v>
      </c>
      <c r="B10787" s="1" t="s">
        <v>54</v>
      </c>
      <c r="C10787" s="1" t="s">
        <v>15898</v>
      </c>
      <c r="D10787" s="2" t="s">
        <v>16158</v>
      </c>
      <c r="E10787" s="2" t="s">
        <v>19</v>
      </c>
      <c r="F10787" s="2" t="s">
        <v>28833</v>
      </c>
      <c r="G10787" s="15">
        <v>9194994049</v>
      </c>
      <c r="H10787" s="2" t="s">
        <v>8</v>
      </c>
      <c r="I10787" s="1" t="s">
        <v>62</v>
      </c>
      <c r="J10787" s="2" t="s">
        <v>47309</v>
      </c>
      <c r="K10787" s="3" t="s">
        <v>42</v>
      </c>
      <c r="L10787" s="2" t="s">
        <v>47338</v>
      </c>
      <c r="M10787" s="4" t="s">
        <v>14136</v>
      </c>
      <c r="N10787" s="3" t="str">
        <f>J10787</f>
        <v>[1 cr. - 1.5 cr]</v>
      </c>
      <c r="O10787" s="4" t="s">
        <v>14137</v>
      </c>
      <c r="P10787" s="3" t="s">
        <v>47309</v>
      </c>
      <c r="Q10787" s="4"/>
      <c r="R10787" s="4"/>
      <c r="S10787" s="4"/>
      <c r="T10787" s="4"/>
      <c r="U10787" s="4"/>
      <c r="V10787" s="4"/>
      <c r="W10787" s="4"/>
      <c r="X10787" s="4"/>
      <c r="Y10787" s="4"/>
      <c r="Z10787" s="2"/>
      <c r="AA10787" s="1" t="s">
        <v>16</v>
      </c>
      <c r="AC10787" s="23" t="s">
        <v>37849</v>
      </c>
      <c r="AD10787" s="23" t="s">
        <v>38259</v>
      </c>
      <c r="AE10787" t="s">
        <v>35403</v>
      </c>
    </row>
    <row r="10788" spans="1:31" ht="14.25" customHeight="1">
      <c r="A10788" s="1">
        <v>10787</v>
      </c>
      <c r="B10788" s="1" t="s">
        <v>54</v>
      </c>
      <c r="C10788" s="1" t="s">
        <v>15901</v>
      </c>
      <c r="D10788" s="2" t="s">
        <v>2046</v>
      </c>
      <c r="E10788" s="2" t="s">
        <v>1527</v>
      </c>
      <c r="F10788" s="2" t="s">
        <v>34970</v>
      </c>
      <c r="G10788" s="15">
        <v>919446900649</v>
      </c>
      <c r="H10788" s="2" t="s">
        <v>20</v>
      </c>
      <c r="I10788" s="1" t="s">
        <v>62</v>
      </c>
      <c r="J10788" s="2" t="s">
        <v>47309</v>
      </c>
      <c r="K10788" s="3" t="s">
        <v>42</v>
      </c>
      <c r="L10788" s="2" t="s">
        <v>47338</v>
      </c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2"/>
      <c r="AA10788" s="1" t="s">
        <v>16</v>
      </c>
      <c r="AC10788" s="23" t="s">
        <v>37849</v>
      </c>
      <c r="AD10788" s="23" t="s">
        <v>38259</v>
      </c>
      <c r="AE10788" t="s">
        <v>35404</v>
      </c>
    </row>
    <row r="10789" spans="1:31" ht="14.25" customHeight="1">
      <c r="A10789" s="1">
        <v>10788</v>
      </c>
      <c r="B10789" s="1" t="s">
        <v>54</v>
      </c>
      <c r="C10789" s="1" t="s">
        <v>15903</v>
      </c>
      <c r="D10789" s="2" t="s">
        <v>1803</v>
      </c>
      <c r="E10789" s="2" t="s">
        <v>4762</v>
      </c>
      <c r="F10789" s="2" t="s">
        <v>28836</v>
      </c>
      <c r="G10789" s="15">
        <v>919446600040</v>
      </c>
      <c r="H10789" s="2" t="s">
        <v>8</v>
      </c>
      <c r="I10789" s="1" t="s">
        <v>41</v>
      </c>
      <c r="J10789" s="2" t="s">
        <v>47309</v>
      </c>
      <c r="K10789" s="11" t="s">
        <v>14137</v>
      </c>
      <c r="L10789" s="2" t="s">
        <v>47338</v>
      </c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2"/>
      <c r="AA10789" s="1" t="s">
        <v>11</v>
      </c>
      <c r="AC10789" s="23" t="s">
        <v>37849</v>
      </c>
      <c r="AD10789" s="23" t="s">
        <v>38259</v>
      </c>
      <c r="AE10789" t="s">
        <v>35405</v>
      </c>
    </row>
    <row r="10790" spans="1:31" ht="14.25" customHeight="1">
      <c r="A10790" s="1">
        <v>10789</v>
      </c>
      <c r="B10790" s="1" t="s">
        <v>54</v>
      </c>
      <c r="C10790" s="1" t="s">
        <v>15908</v>
      </c>
      <c r="D10790" s="2" t="s">
        <v>791</v>
      </c>
      <c r="E10790" s="2" t="s">
        <v>29</v>
      </c>
      <c r="F10790" s="2" t="s">
        <v>34971</v>
      </c>
      <c r="G10790" s="15">
        <v>91914440616</v>
      </c>
      <c r="H10790" s="2" t="s">
        <v>37</v>
      </c>
      <c r="I10790" s="1" t="s">
        <v>9</v>
      </c>
      <c r="J10790" s="2" t="s">
        <v>47309</v>
      </c>
      <c r="K10790" s="3" t="s">
        <v>42</v>
      </c>
      <c r="L10790" s="2" t="s">
        <v>47338</v>
      </c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2"/>
      <c r="AA10790" s="1" t="s">
        <v>11</v>
      </c>
      <c r="AC10790" s="23" t="s">
        <v>37849</v>
      </c>
      <c r="AD10790" s="23" t="s">
        <v>38259</v>
      </c>
      <c r="AE10790" t="s">
        <v>35406</v>
      </c>
    </row>
    <row r="10791" spans="1:31" ht="14.25" customHeight="1">
      <c r="A10791" s="1">
        <v>10790</v>
      </c>
      <c r="B10791" s="1" t="s">
        <v>54</v>
      </c>
      <c r="C10791" s="1" t="s">
        <v>15930</v>
      </c>
      <c r="D10791" s="2" t="s">
        <v>1857</v>
      </c>
      <c r="E10791" s="2" t="s">
        <v>16165</v>
      </c>
      <c r="F10791" s="2" t="s">
        <v>28858</v>
      </c>
      <c r="G10791" s="15">
        <v>91944406441</v>
      </c>
      <c r="H10791" s="2" t="s">
        <v>20</v>
      </c>
      <c r="I10791" s="1" t="s">
        <v>9</v>
      </c>
      <c r="J10791" s="2" t="s">
        <v>47309</v>
      </c>
      <c r="K10791" s="3" t="s">
        <v>213</v>
      </c>
      <c r="L10791" s="2" t="s">
        <v>47338</v>
      </c>
      <c r="M10791" s="4" t="s">
        <v>17</v>
      </c>
      <c r="N10791" s="3" t="str">
        <f t="shared" ref="N10791:N10792" si="352">J10791</f>
        <v>[1 cr. - 1.5 cr]</v>
      </c>
      <c r="O10791" s="4" t="s">
        <v>47347</v>
      </c>
      <c r="P10791" s="3" t="s">
        <v>47309</v>
      </c>
      <c r="Q10791" s="4"/>
      <c r="R10791" s="4"/>
      <c r="S10791" s="4"/>
      <c r="T10791" s="4"/>
      <c r="U10791" s="4"/>
      <c r="V10791" s="4"/>
      <c r="W10791" s="4"/>
      <c r="X10791" s="4"/>
      <c r="Y10791" s="4"/>
      <c r="Z10791" s="2"/>
      <c r="AA10791" s="1" t="s">
        <v>16</v>
      </c>
      <c r="AC10791" s="23" t="s">
        <v>37849</v>
      </c>
      <c r="AD10791" s="23" t="s">
        <v>38259</v>
      </c>
      <c r="AE10791" t="s">
        <v>35395</v>
      </c>
    </row>
    <row r="10792" spans="1:31" ht="14.25" customHeight="1">
      <c r="A10792" s="1">
        <v>10791</v>
      </c>
      <c r="B10792" s="1" t="s">
        <v>54</v>
      </c>
      <c r="C10792" s="1" t="s">
        <v>15938</v>
      </c>
      <c r="D10792" s="2" t="s">
        <v>546</v>
      </c>
      <c r="E10792" s="2" t="s">
        <v>40</v>
      </c>
      <c r="F10792" s="2" t="s">
        <v>28862</v>
      </c>
      <c r="G10792" s="15">
        <v>919444604444</v>
      </c>
      <c r="H10792" s="2" t="s">
        <v>8</v>
      </c>
      <c r="I10792" s="1" t="s">
        <v>62</v>
      </c>
      <c r="J10792" s="2" t="s">
        <v>47309</v>
      </c>
      <c r="K10792" s="3" t="s">
        <v>42</v>
      </c>
      <c r="L10792" s="2" t="s">
        <v>47338</v>
      </c>
      <c r="M10792" s="4" t="s">
        <v>14136</v>
      </c>
      <c r="N10792" s="3" t="str">
        <f t="shared" si="352"/>
        <v>[1 cr. - 1.5 cr]</v>
      </c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2"/>
      <c r="AA10792" s="1" t="s">
        <v>16</v>
      </c>
      <c r="AC10792" s="23" t="s">
        <v>37850</v>
      </c>
      <c r="AD10792" s="23" t="s">
        <v>38259</v>
      </c>
      <c r="AE10792" t="s">
        <v>35400</v>
      </c>
    </row>
    <row r="10793" spans="1:31" ht="14.25" customHeight="1">
      <c r="A10793" s="1">
        <v>10792</v>
      </c>
      <c r="B10793" s="1" t="s">
        <v>54</v>
      </c>
      <c r="C10793" s="1" t="s">
        <v>15939</v>
      </c>
      <c r="D10793" s="2" t="s">
        <v>14951</v>
      </c>
      <c r="E10793" s="2" t="s">
        <v>139</v>
      </c>
      <c r="F10793" s="2" t="s">
        <v>28863</v>
      </c>
      <c r="G10793" s="15">
        <v>919944419616</v>
      </c>
      <c r="H10793" s="2" t="s">
        <v>8</v>
      </c>
      <c r="I10793" s="1" t="s">
        <v>62</v>
      </c>
      <c r="J10793" s="2" t="s">
        <v>47309</v>
      </c>
      <c r="K10793" s="11" t="s">
        <v>13</v>
      </c>
      <c r="L10793" s="2" t="s">
        <v>47338</v>
      </c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2"/>
      <c r="AA10793" s="1" t="s">
        <v>16</v>
      </c>
      <c r="AC10793" s="23" t="s">
        <v>37850</v>
      </c>
      <c r="AD10793" s="23" t="s">
        <v>38259</v>
      </c>
      <c r="AE10793" t="s">
        <v>35401</v>
      </c>
    </row>
    <row r="10794" spans="1:31" ht="14.25" customHeight="1">
      <c r="A10794" s="1">
        <v>10793</v>
      </c>
      <c r="B10794" s="1" t="s">
        <v>54</v>
      </c>
      <c r="C10794" s="1" t="s">
        <v>15941</v>
      </c>
      <c r="D10794" s="2" t="s">
        <v>4798</v>
      </c>
      <c r="E10794" s="2" t="s">
        <v>37261</v>
      </c>
      <c r="F10794" s="2" t="s">
        <v>28864</v>
      </c>
      <c r="G10794" s="15">
        <v>91964906696</v>
      </c>
      <c r="H10794" s="2" t="s">
        <v>8</v>
      </c>
      <c r="I10794" s="1" t="s">
        <v>9</v>
      </c>
      <c r="J10794" s="2" t="s">
        <v>47309</v>
      </c>
      <c r="K10794" s="3" t="s">
        <v>42</v>
      </c>
      <c r="L10794" s="2" t="s">
        <v>47338</v>
      </c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2"/>
      <c r="AA10794" s="1" t="s">
        <v>16</v>
      </c>
      <c r="AC10794" s="23" t="s">
        <v>37850</v>
      </c>
      <c r="AD10794" s="23" t="s">
        <v>38259</v>
      </c>
      <c r="AE10794" t="s">
        <v>35402</v>
      </c>
    </row>
    <row r="10795" spans="1:31" ht="14.25" customHeight="1">
      <c r="A10795" s="1">
        <v>10794</v>
      </c>
      <c r="B10795" s="1" t="s">
        <v>54</v>
      </c>
      <c r="C10795" s="1" t="s">
        <v>15946</v>
      </c>
      <c r="D10795" s="2" t="s">
        <v>36098</v>
      </c>
      <c r="E10795" s="2" t="s">
        <v>410</v>
      </c>
      <c r="F10795" s="2" t="s">
        <v>34976</v>
      </c>
      <c r="G10795" s="15">
        <v>914401604099</v>
      </c>
      <c r="H10795" s="2" t="s">
        <v>8</v>
      </c>
      <c r="I10795" s="1" t="s">
        <v>9</v>
      </c>
      <c r="J10795" s="2" t="s">
        <v>47309</v>
      </c>
      <c r="K10795" s="11" t="s">
        <v>14137</v>
      </c>
      <c r="L10795" s="2" t="s">
        <v>47338</v>
      </c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2"/>
      <c r="AA10795" s="1" t="s">
        <v>16</v>
      </c>
      <c r="AC10795" s="23" t="s">
        <v>37850</v>
      </c>
      <c r="AD10795" s="23" t="s">
        <v>38259</v>
      </c>
      <c r="AE10795" t="s">
        <v>35403</v>
      </c>
    </row>
    <row r="10796" spans="1:31" ht="14.25" customHeight="1">
      <c r="A10796" s="1">
        <v>10795</v>
      </c>
      <c r="B10796" s="1" t="s">
        <v>54</v>
      </c>
      <c r="C10796" s="1" t="s">
        <v>15950</v>
      </c>
      <c r="D10796" s="2" t="s">
        <v>2027</v>
      </c>
      <c r="E10796" s="2" t="s">
        <v>999</v>
      </c>
      <c r="F10796" s="2" t="s">
        <v>34977</v>
      </c>
      <c r="G10796" s="15">
        <v>91944666149</v>
      </c>
      <c r="H10796" s="2" t="s">
        <v>20</v>
      </c>
      <c r="I10796" s="1" t="s">
        <v>62</v>
      </c>
      <c r="J10796" s="2" t="s">
        <v>47309</v>
      </c>
      <c r="K10796" s="3" t="s">
        <v>17</v>
      </c>
      <c r="L10796" s="2" t="s">
        <v>47338</v>
      </c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2"/>
      <c r="AA10796" s="1" t="s">
        <v>16</v>
      </c>
      <c r="AC10796" s="23" t="s">
        <v>37850</v>
      </c>
      <c r="AD10796" s="23" t="s">
        <v>38259</v>
      </c>
      <c r="AE10796" t="s">
        <v>35404</v>
      </c>
    </row>
    <row r="10797" spans="1:31" ht="14.25" customHeight="1">
      <c r="A10797" s="1">
        <v>10796</v>
      </c>
      <c r="B10797" s="1" t="s">
        <v>54</v>
      </c>
      <c r="C10797" s="1" t="s">
        <v>15953</v>
      </c>
      <c r="D10797" s="2" t="s">
        <v>16170</v>
      </c>
      <c r="E10797" s="2" t="s">
        <v>16171</v>
      </c>
      <c r="F10797" s="2" t="s">
        <v>28869</v>
      </c>
      <c r="G10797" s="15">
        <v>914940414061</v>
      </c>
      <c r="H10797" s="2" t="s">
        <v>8</v>
      </c>
      <c r="I10797" s="1" t="s">
        <v>62</v>
      </c>
      <c r="J10797" s="2" t="s">
        <v>47309</v>
      </c>
      <c r="K10797" s="3" t="s">
        <v>42</v>
      </c>
      <c r="L10797" s="2" t="s">
        <v>47338</v>
      </c>
      <c r="M10797" s="4" t="s">
        <v>14136</v>
      </c>
      <c r="N10797" s="3" t="str">
        <f>J10797</f>
        <v>[1 cr. - 1.5 cr]</v>
      </c>
      <c r="O10797" s="4" t="s">
        <v>14137</v>
      </c>
      <c r="P10797" s="3" t="s">
        <v>47309</v>
      </c>
      <c r="Q10797" s="4" t="s">
        <v>13</v>
      </c>
      <c r="R10797" s="3" t="s">
        <v>47309</v>
      </c>
      <c r="S10797" s="4"/>
      <c r="T10797" s="4"/>
      <c r="U10797" s="4"/>
      <c r="V10797" s="4"/>
      <c r="W10797" s="4"/>
      <c r="X10797" s="4"/>
      <c r="Y10797" s="4"/>
      <c r="Z10797" s="2"/>
      <c r="AA10797" s="1" t="s">
        <v>16</v>
      </c>
      <c r="AC10797" s="23" t="s">
        <v>37850</v>
      </c>
      <c r="AD10797" s="23" t="s">
        <v>38259</v>
      </c>
      <c r="AE10797" t="s">
        <v>35405</v>
      </c>
    </row>
    <row r="10798" spans="1:31" ht="14.25" customHeight="1">
      <c r="A10798" s="1">
        <v>10797</v>
      </c>
      <c r="B10798" s="1" t="s">
        <v>54</v>
      </c>
      <c r="C10798" s="1" t="s">
        <v>15957</v>
      </c>
      <c r="D10798" s="2" t="s">
        <v>1821</v>
      </c>
      <c r="E10798" s="2" t="s">
        <v>131</v>
      </c>
      <c r="F10798" s="2" t="s">
        <v>28872</v>
      </c>
      <c r="G10798" s="15">
        <v>919466600641</v>
      </c>
      <c r="H10798" s="2" t="s">
        <v>8</v>
      </c>
      <c r="I10798" s="1" t="s">
        <v>9</v>
      </c>
      <c r="J10798" s="2" t="s">
        <v>47309</v>
      </c>
      <c r="K10798" s="3" t="s">
        <v>42</v>
      </c>
      <c r="L10798" s="2" t="s">
        <v>47338</v>
      </c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2"/>
      <c r="AA10798" s="1" t="s">
        <v>16</v>
      </c>
      <c r="AC10798" s="23" t="s">
        <v>37850</v>
      </c>
      <c r="AD10798" s="23" t="s">
        <v>38259</v>
      </c>
      <c r="AE10798" t="s">
        <v>35406</v>
      </c>
    </row>
    <row r="10799" spans="1:31" ht="14.25" customHeight="1">
      <c r="A10799" s="1">
        <v>10798</v>
      </c>
      <c r="B10799" s="1" t="s">
        <v>54</v>
      </c>
      <c r="C10799" s="1" t="s">
        <v>15964</v>
      </c>
      <c r="D10799" s="2" t="s">
        <v>16341</v>
      </c>
      <c r="E10799" s="2" t="s">
        <v>1797</v>
      </c>
      <c r="F10799" s="2" t="s">
        <v>32904</v>
      </c>
      <c r="G10799" s="15">
        <v>914160946444</v>
      </c>
      <c r="H10799" s="2" t="s">
        <v>8</v>
      </c>
      <c r="I10799" s="1" t="s">
        <v>62</v>
      </c>
      <c r="J10799" s="2" t="s">
        <v>47309</v>
      </c>
      <c r="K10799" s="3" t="s">
        <v>42</v>
      </c>
      <c r="L10799" s="2" t="s">
        <v>47338</v>
      </c>
      <c r="M10799" s="4" t="s">
        <v>14137</v>
      </c>
      <c r="N10799" s="3" t="str">
        <f>J10799</f>
        <v>[1 cr. - 1.5 cr]</v>
      </c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2"/>
      <c r="AA10799" s="1" t="s">
        <v>16</v>
      </c>
      <c r="AC10799" s="23" t="s">
        <v>37850</v>
      </c>
      <c r="AD10799" s="23" t="s">
        <v>38259</v>
      </c>
      <c r="AE10799" t="s">
        <v>35395</v>
      </c>
    </row>
    <row r="10800" spans="1:31" ht="14.25" customHeight="1">
      <c r="A10800" s="1">
        <v>10799</v>
      </c>
      <c r="B10800" s="1" t="s">
        <v>54</v>
      </c>
      <c r="C10800" s="1" t="s">
        <v>15965</v>
      </c>
      <c r="D10800" s="9" t="s">
        <v>2505</v>
      </c>
      <c r="E10800" s="9" t="s">
        <v>84</v>
      </c>
      <c r="F10800" s="10" t="s">
        <v>28876</v>
      </c>
      <c r="G10800" s="17">
        <v>9141609464</v>
      </c>
      <c r="H10800" s="9" t="s">
        <v>8</v>
      </c>
      <c r="I10800" s="1" t="s">
        <v>62</v>
      </c>
      <c r="J10800" s="2" t="s">
        <v>47309</v>
      </c>
      <c r="K10800" s="11" t="s">
        <v>14136</v>
      </c>
      <c r="L10800" s="2" t="s">
        <v>47338</v>
      </c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2"/>
      <c r="AA10800" s="1" t="s">
        <v>11</v>
      </c>
      <c r="AC10800" s="23" t="s">
        <v>37850</v>
      </c>
      <c r="AD10800" s="23" t="s">
        <v>38259</v>
      </c>
      <c r="AE10800" t="s">
        <v>35400</v>
      </c>
    </row>
    <row r="10801" spans="1:31" ht="14.25" customHeight="1">
      <c r="A10801" s="1">
        <v>10800</v>
      </c>
      <c r="B10801" s="1" t="s">
        <v>54</v>
      </c>
      <c r="C10801" s="1" t="s">
        <v>16473</v>
      </c>
      <c r="D10801" s="9" t="s">
        <v>1501</v>
      </c>
      <c r="E10801" s="9" t="s">
        <v>16174</v>
      </c>
      <c r="F10801" s="9" t="s">
        <v>34981</v>
      </c>
      <c r="G10801" s="17">
        <v>91949009911</v>
      </c>
      <c r="H10801" s="9" t="s">
        <v>20</v>
      </c>
      <c r="I10801" s="1" t="s">
        <v>9</v>
      </c>
      <c r="J10801" s="2" t="s">
        <v>47309</v>
      </c>
      <c r="K10801" s="3" t="s">
        <v>42</v>
      </c>
      <c r="L10801" s="2" t="s">
        <v>47338</v>
      </c>
      <c r="M10801" s="4" t="s">
        <v>14136</v>
      </c>
      <c r="N10801" s="3" t="str">
        <f t="shared" ref="N10801:N10802" si="353">J10801</f>
        <v>[1 cr. - 1.5 cr]</v>
      </c>
      <c r="O10801" s="4" t="s">
        <v>14137</v>
      </c>
      <c r="P10801" s="3" t="s">
        <v>47309</v>
      </c>
      <c r="Q10801" s="11"/>
      <c r="R10801" s="4"/>
      <c r="S10801" s="11"/>
      <c r="T10801" s="4"/>
      <c r="U10801" s="11"/>
      <c r="V10801" s="4"/>
      <c r="W10801" s="11"/>
      <c r="X10801" s="4"/>
      <c r="Y10801" s="11"/>
      <c r="Z10801" s="2"/>
      <c r="AA10801" s="1" t="s">
        <v>16</v>
      </c>
      <c r="AC10801" s="23" t="s">
        <v>37850</v>
      </c>
      <c r="AD10801" s="23" t="s">
        <v>38259</v>
      </c>
      <c r="AE10801" t="s">
        <v>35401</v>
      </c>
    </row>
    <row r="10802" spans="1:31" ht="14.25" customHeight="1">
      <c r="A10802" s="1">
        <v>10801</v>
      </c>
      <c r="B10802" s="1" t="s">
        <v>54</v>
      </c>
      <c r="C10802" s="1" t="s">
        <v>16476</v>
      </c>
      <c r="D10802" s="9" t="s">
        <v>1501</v>
      </c>
      <c r="E10802" s="9" t="s">
        <v>328</v>
      </c>
      <c r="F10802" s="9" t="s">
        <v>28882</v>
      </c>
      <c r="G10802" s="17">
        <v>919444466499</v>
      </c>
      <c r="H10802" s="9" t="s">
        <v>15</v>
      </c>
      <c r="I10802" s="1" t="s">
        <v>62</v>
      </c>
      <c r="J10802" s="2" t="s">
        <v>47309</v>
      </c>
      <c r="K10802" s="3" t="s">
        <v>42</v>
      </c>
      <c r="L10802" s="2" t="s">
        <v>47338</v>
      </c>
      <c r="M10802" s="4" t="s">
        <v>14137</v>
      </c>
      <c r="N10802" s="3" t="str">
        <f t="shared" si="353"/>
        <v>[1 cr. - 1.5 cr]</v>
      </c>
      <c r="O10802" s="11"/>
      <c r="P10802" s="4"/>
      <c r="Q10802" s="11"/>
      <c r="R10802" s="4"/>
      <c r="S10802" s="11"/>
      <c r="T10802" s="4"/>
      <c r="U10802" s="11"/>
      <c r="V10802" s="4"/>
      <c r="W10802" s="11"/>
      <c r="X10802" s="4"/>
      <c r="Y10802" s="11"/>
      <c r="Z10802" s="2"/>
      <c r="AA10802" s="1" t="s">
        <v>11</v>
      </c>
      <c r="AC10802" s="23" t="s">
        <v>37850</v>
      </c>
      <c r="AD10802" s="23" t="s">
        <v>38259</v>
      </c>
      <c r="AE10802" t="s">
        <v>35402</v>
      </c>
    </row>
    <row r="10803" spans="1:31" ht="14.25" customHeight="1">
      <c r="A10803" s="1">
        <v>10802</v>
      </c>
      <c r="B10803" s="1" t="s">
        <v>54</v>
      </c>
      <c r="C10803" s="1" t="s">
        <v>16483</v>
      </c>
      <c r="D10803" s="9" t="s">
        <v>36377</v>
      </c>
      <c r="E10803" s="9" t="s">
        <v>29</v>
      </c>
      <c r="F10803" s="9" t="s">
        <v>28886</v>
      </c>
      <c r="G10803" s="17">
        <v>9191499146</v>
      </c>
      <c r="H10803" s="9" t="s">
        <v>37</v>
      </c>
      <c r="I10803" s="1" t="s">
        <v>62</v>
      </c>
      <c r="J10803" s="2" t="s">
        <v>47309</v>
      </c>
      <c r="K10803" s="3" t="s">
        <v>42</v>
      </c>
      <c r="L10803" s="2" t="s">
        <v>47338</v>
      </c>
      <c r="M10803" s="11"/>
      <c r="N10803" s="4"/>
      <c r="O10803" s="11"/>
      <c r="P10803" s="4"/>
      <c r="Q10803" s="11"/>
      <c r="R10803" s="4"/>
      <c r="S10803" s="11"/>
      <c r="T10803" s="4"/>
      <c r="U10803" s="11"/>
      <c r="V10803" s="4"/>
      <c r="W10803" s="11"/>
      <c r="X10803" s="4"/>
      <c r="Y10803" s="11"/>
      <c r="Z10803" s="2"/>
      <c r="AA10803" s="1" t="s">
        <v>16</v>
      </c>
      <c r="AC10803" s="23" t="s">
        <v>37850</v>
      </c>
      <c r="AD10803" s="23" t="s">
        <v>38259</v>
      </c>
      <c r="AE10803" t="s">
        <v>35403</v>
      </c>
    </row>
    <row r="10804" spans="1:31" ht="14.25" customHeight="1">
      <c r="A10804" s="1">
        <v>10803</v>
      </c>
      <c r="B10804" s="1" t="s">
        <v>54</v>
      </c>
      <c r="C10804" s="1" t="s">
        <v>16485</v>
      </c>
      <c r="D10804" s="9" t="s">
        <v>3722</v>
      </c>
      <c r="E10804" s="9" t="s">
        <v>37262</v>
      </c>
      <c r="F10804" s="9" t="s">
        <v>24176</v>
      </c>
      <c r="G10804" s="17">
        <v>919946609196</v>
      </c>
      <c r="H10804" s="9" t="s">
        <v>20</v>
      </c>
      <c r="I10804" s="1" t="s">
        <v>41</v>
      </c>
      <c r="J10804" s="2" t="s">
        <v>47309</v>
      </c>
      <c r="K10804" s="3" t="s">
        <v>42</v>
      </c>
      <c r="L10804" s="2" t="s">
        <v>47338</v>
      </c>
      <c r="M10804" s="4" t="s">
        <v>14136</v>
      </c>
      <c r="N10804" s="3" t="str">
        <f>J10804</f>
        <v>[1 cr. - 1.5 cr]</v>
      </c>
      <c r="O10804" s="11"/>
      <c r="P10804" s="4"/>
      <c r="Q10804" s="11"/>
      <c r="R10804" s="4"/>
      <c r="S10804" s="11"/>
      <c r="T10804" s="4"/>
      <c r="U10804" s="11"/>
      <c r="V10804" s="4"/>
      <c r="W10804" s="11"/>
      <c r="X10804" s="4"/>
      <c r="Y10804" s="11"/>
      <c r="Z10804" s="2"/>
      <c r="AA10804" s="1" t="s">
        <v>16</v>
      </c>
      <c r="AC10804" s="23" t="s">
        <v>37850</v>
      </c>
      <c r="AD10804" s="23" t="s">
        <v>38259</v>
      </c>
      <c r="AE10804" t="s">
        <v>35404</v>
      </c>
    </row>
    <row r="10805" spans="1:31" ht="14.25" customHeight="1">
      <c r="A10805" s="1">
        <v>10804</v>
      </c>
      <c r="B10805" s="1" t="s">
        <v>54</v>
      </c>
      <c r="C10805" s="1" t="s">
        <v>16491</v>
      </c>
      <c r="D10805" s="9" t="s">
        <v>1617</v>
      </c>
      <c r="E10805" s="9" t="s">
        <v>93</v>
      </c>
      <c r="F10805" s="9" t="s">
        <v>28889</v>
      </c>
      <c r="G10805" s="17">
        <v>91944469690</v>
      </c>
      <c r="H10805" s="9" t="s">
        <v>8</v>
      </c>
      <c r="I10805" s="1" t="s">
        <v>62</v>
      </c>
      <c r="J10805" s="2" t="s">
        <v>47309</v>
      </c>
      <c r="K10805" s="3" t="s">
        <v>42</v>
      </c>
      <c r="L10805" s="2" t="s">
        <v>47338</v>
      </c>
      <c r="M10805" s="11"/>
      <c r="N10805" s="4"/>
      <c r="O10805" s="11"/>
      <c r="P10805" s="4"/>
      <c r="Q10805" s="11"/>
      <c r="R10805" s="4"/>
      <c r="S10805" s="11"/>
      <c r="T10805" s="4"/>
      <c r="U10805" s="11"/>
      <c r="V10805" s="4"/>
      <c r="W10805" s="11"/>
      <c r="X10805" s="4"/>
      <c r="Y10805" s="11"/>
      <c r="Z10805" s="2"/>
      <c r="AA10805" s="1" t="s">
        <v>16</v>
      </c>
      <c r="AC10805" s="23" t="s">
        <v>37850</v>
      </c>
      <c r="AD10805" s="23" t="s">
        <v>38259</v>
      </c>
      <c r="AE10805" t="s">
        <v>35405</v>
      </c>
    </row>
    <row r="10806" spans="1:31" ht="14.25" customHeight="1">
      <c r="A10806" s="1">
        <v>10805</v>
      </c>
      <c r="B10806" s="1" t="s">
        <v>54</v>
      </c>
      <c r="C10806" s="1" t="s">
        <v>16492</v>
      </c>
      <c r="D10806" s="9" t="s">
        <v>2162</v>
      </c>
      <c r="E10806" s="9" t="s">
        <v>680</v>
      </c>
      <c r="F10806" s="9" t="s">
        <v>27247</v>
      </c>
      <c r="G10806" s="17">
        <v>91914664044</v>
      </c>
      <c r="H10806" s="9" t="s">
        <v>8</v>
      </c>
      <c r="I10806" s="1" t="s">
        <v>62</v>
      </c>
      <c r="J10806" s="2" t="s">
        <v>47309</v>
      </c>
      <c r="K10806" s="3" t="s">
        <v>42</v>
      </c>
      <c r="L10806" s="2" t="s">
        <v>47338</v>
      </c>
      <c r="M10806" s="4" t="s">
        <v>14136</v>
      </c>
      <c r="N10806" s="3" t="str">
        <f t="shared" ref="N10806:N10807" si="354">J10806</f>
        <v>[1 cr. - 1.5 cr]</v>
      </c>
      <c r="O10806" s="11"/>
      <c r="P10806" s="4"/>
      <c r="Q10806" s="11"/>
      <c r="R10806" s="4"/>
      <c r="S10806" s="11"/>
      <c r="T10806" s="4"/>
      <c r="U10806" s="11"/>
      <c r="V10806" s="4"/>
      <c r="W10806" s="11"/>
      <c r="X10806" s="4"/>
      <c r="Y10806" s="11"/>
      <c r="Z10806" s="2"/>
      <c r="AA10806" s="1" t="s">
        <v>16</v>
      </c>
      <c r="AC10806" s="23" t="s">
        <v>37850</v>
      </c>
      <c r="AD10806" s="23" t="s">
        <v>38259</v>
      </c>
      <c r="AE10806" t="s">
        <v>35406</v>
      </c>
    </row>
    <row r="10807" spans="1:31" ht="14.25" customHeight="1">
      <c r="A10807" s="1">
        <v>10806</v>
      </c>
      <c r="B10807" s="1" t="s">
        <v>54</v>
      </c>
      <c r="C10807" s="1" t="s">
        <v>16493</v>
      </c>
      <c r="D10807" s="9" t="s">
        <v>36099</v>
      </c>
      <c r="E10807" s="9" t="s">
        <v>5948</v>
      </c>
      <c r="F10807" s="9" t="s">
        <v>28890</v>
      </c>
      <c r="G10807" s="17">
        <v>914000044111</v>
      </c>
      <c r="H10807" s="9" t="s">
        <v>15</v>
      </c>
      <c r="I10807" s="1" t="s">
        <v>41</v>
      </c>
      <c r="J10807" s="2" t="s">
        <v>47309</v>
      </c>
      <c r="K10807" s="3" t="s">
        <v>42</v>
      </c>
      <c r="L10807" s="2" t="s">
        <v>47338</v>
      </c>
      <c r="M10807" s="4" t="s">
        <v>14137</v>
      </c>
      <c r="N10807" s="3" t="str">
        <f t="shared" si="354"/>
        <v>[1 cr. - 1.5 cr]</v>
      </c>
      <c r="O10807" s="11"/>
      <c r="P10807" s="4"/>
      <c r="Q10807" s="11"/>
      <c r="R10807" s="4"/>
      <c r="S10807" s="11"/>
      <c r="T10807" s="4"/>
      <c r="U10807" s="11"/>
      <c r="V10807" s="4"/>
      <c r="W10807" s="11"/>
      <c r="X10807" s="4"/>
      <c r="Y10807" s="11"/>
      <c r="Z10807" s="2"/>
      <c r="AA10807" s="1" t="s">
        <v>11</v>
      </c>
      <c r="AC10807" s="23" t="s">
        <v>37850</v>
      </c>
      <c r="AD10807" s="23" t="s">
        <v>38259</v>
      </c>
      <c r="AE10807" t="s">
        <v>35395</v>
      </c>
    </row>
    <row r="10808" spans="1:31" ht="14.25" customHeight="1">
      <c r="A10808" s="1">
        <v>10807</v>
      </c>
      <c r="B10808" s="1" t="s">
        <v>54</v>
      </c>
      <c r="C10808" s="1" t="s">
        <v>16500</v>
      </c>
      <c r="D10808" s="9" t="s">
        <v>16179</v>
      </c>
      <c r="E10808" s="9" t="s">
        <v>19</v>
      </c>
      <c r="F10808" s="9" t="s">
        <v>34985</v>
      </c>
      <c r="G10808" s="17">
        <v>914966004000</v>
      </c>
      <c r="H10808" s="9" t="s">
        <v>8</v>
      </c>
      <c r="I10808" s="1" t="s">
        <v>62</v>
      </c>
      <c r="J10808" s="2" t="s">
        <v>47309</v>
      </c>
      <c r="K10808" s="11" t="s">
        <v>14136</v>
      </c>
      <c r="L10808" s="2" t="s">
        <v>47338</v>
      </c>
      <c r="M10808" s="11"/>
      <c r="N10808" s="4"/>
      <c r="O10808" s="11"/>
      <c r="P10808" s="4"/>
      <c r="Q10808" s="11"/>
      <c r="R10808" s="4"/>
      <c r="S10808" s="11"/>
      <c r="T10808" s="4"/>
      <c r="U10808" s="11"/>
      <c r="V10808" s="4"/>
      <c r="W10808" s="11"/>
      <c r="X10808" s="4"/>
      <c r="Y10808" s="11"/>
      <c r="Z10808" s="2"/>
      <c r="AA10808" s="1" t="s">
        <v>11</v>
      </c>
      <c r="AC10808" s="23" t="s">
        <v>37850</v>
      </c>
      <c r="AD10808" s="23" t="s">
        <v>38259</v>
      </c>
      <c r="AE10808" t="s">
        <v>35400</v>
      </c>
    </row>
    <row r="10809" spans="1:31" ht="14.25" customHeight="1">
      <c r="A10809" s="1">
        <v>10808</v>
      </c>
      <c r="B10809" s="1" t="s">
        <v>54</v>
      </c>
      <c r="C10809" s="1" t="s">
        <v>16512</v>
      </c>
      <c r="D10809" s="9" t="s">
        <v>208</v>
      </c>
      <c r="E10809" s="9" t="s">
        <v>80</v>
      </c>
      <c r="F10809" s="9" t="s">
        <v>28903</v>
      </c>
      <c r="G10809" s="17">
        <v>91914144144</v>
      </c>
      <c r="H10809" s="9" t="s">
        <v>8</v>
      </c>
      <c r="I10809" s="1" t="s">
        <v>9</v>
      </c>
      <c r="J10809" s="2" t="s">
        <v>47309</v>
      </c>
      <c r="K10809" s="11" t="s">
        <v>14136</v>
      </c>
      <c r="L10809" s="2" t="s">
        <v>47338</v>
      </c>
      <c r="M10809" s="4" t="s">
        <v>14137</v>
      </c>
      <c r="N10809" s="3" t="str">
        <f t="shared" ref="N10809:N10810" si="355">J10809</f>
        <v>[1 cr. - 1.5 cr]</v>
      </c>
      <c r="O10809" s="11"/>
      <c r="P10809" s="4"/>
      <c r="Q10809" s="11"/>
      <c r="R10809" s="4"/>
      <c r="S10809" s="11"/>
      <c r="T10809" s="4"/>
      <c r="U10809" s="11"/>
      <c r="V10809" s="4"/>
      <c r="W10809" s="11"/>
      <c r="X10809" s="4"/>
      <c r="Y10809" s="11"/>
      <c r="Z10809" s="2"/>
      <c r="AA10809" s="1" t="s">
        <v>16</v>
      </c>
      <c r="AC10809" s="23" t="s">
        <v>37850</v>
      </c>
      <c r="AD10809" s="23" t="s">
        <v>38259</v>
      </c>
      <c r="AE10809" t="s">
        <v>35401</v>
      </c>
    </row>
    <row r="10810" spans="1:31" ht="14.25" customHeight="1">
      <c r="A10810" s="1">
        <v>10809</v>
      </c>
      <c r="B10810" s="1" t="s">
        <v>54</v>
      </c>
      <c r="C10810" s="1" t="s">
        <v>16514</v>
      </c>
      <c r="D10810" s="9" t="s">
        <v>6801</v>
      </c>
      <c r="E10810" s="9" t="s">
        <v>447</v>
      </c>
      <c r="F10810" s="9" t="s">
        <v>28905</v>
      </c>
      <c r="G10810" s="17">
        <v>9166409996</v>
      </c>
      <c r="H10810" s="9" t="s">
        <v>15</v>
      </c>
      <c r="I10810" s="1" t="s">
        <v>62</v>
      </c>
      <c r="J10810" s="2" t="s">
        <v>47309</v>
      </c>
      <c r="K10810" s="3" t="s">
        <v>42</v>
      </c>
      <c r="L10810" s="2" t="s">
        <v>47338</v>
      </c>
      <c r="M10810" s="4" t="s">
        <v>14136</v>
      </c>
      <c r="N10810" s="3" t="str">
        <f t="shared" si="355"/>
        <v>[1 cr. - 1.5 cr]</v>
      </c>
      <c r="O10810" s="11"/>
      <c r="P10810" s="4"/>
      <c r="Q10810" s="11"/>
      <c r="R10810" s="4"/>
      <c r="S10810" s="11"/>
      <c r="T10810" s="4"/>
      <c r="U10810" s="11"/>
      <c r="V10810" s="4"/>
      <c r="W10810" s="11"/>
      <c r="X10810" s="4"/>
      <c r="Y10810" s="11"/>
      <c r="Z10810" s="2"/>
      <c r="AA10810" s="1" t="s">
        <v>16</v>
      </c>
      <c r="AC10810" s="23" t="s">
        <v>37850</v>
      </c>
      <c r="AD10810" s="23" t="s">
        <v>38259</v>
      </c>
      <c r="AE10810" t="s">
        <v>35402</v>
      </c>
    </row>
    <row r="10811" spans="1:31" ht="14.25" customHeight="1">
      <c r="A10811" s="1">
        <v>10810</v>
      </c>
      <c r="B10811" s="1" t="s">
        <v>54</v>
      </c>
      <c r="C10811" s="1" t="s">
        <v>16517</v>
      </c>
      <c r="D10811" s="9" t="s">
        <v>5407</v>
      </c>
      <c r="E10811" s="9" t="s">
        <v>40</v>
      </c>
      <c r="F10811" s="9" t="s">
        <v>28906</v>
      </c>
      <c r="G10811" s="17">
        <v>91999444614</v>
      </c>
      <c r="H10811" s="9" t="s">
        <v>15</v>
      </c>
      <c r="I10811" s="1" t="s">
        <v>41</v>
      </c>
      <c r="J10811" s="2" t="s">
        <v>47309</v>
      </c>
      <c r="K10811" s="3" t="s">
        <v>42</v>
      </c>
      <c r="L10811" s="2" t="s">
        <v>47338</v>
      </c>
      <c r="M10811" s="11"/>
      <c r="N10811" s="4"/>
      <c r="O10811" s="11"/>
      <c r="P10811" s="4"/>
      <c r="Q10811" s="11"/>
      <c r="R10811" s="4"/>
      <c r="S10811" s="11"/>
      <c r="T10811" s="4"/>
      <c r="U10811" s="11"/>
      <c r="V10811" s="4"/>
      <c r="W10811" s="11"/>
      <c r="X10811" s="4"/>
      <c r="Y10811" s="11"/>
      <c r="Z10811" s="2"/>
      <c r="AA10811" s="1" t="s">
        <v>16</v>
      </c>
      <c r="AC10811" s="23" t="s">
        <v>37850</v>
      </c>
      <c r="AD10811" s="23" t="s">
        <v>38259</v>
      </c>
      <c r="AE10811" t="s">
        <v>35403</v>
      </c>
    </row>
    <row r="10812" spans="1:31" ht="14.25" customHeight="1">
      <c r="A10812" s="1">
        <v>10811</v>
      </c>
      <c r="B10812" s="1" t="s">
        <v>54</v>
      </c>
      <c r="C10812" s="1" t="s">
        <v>16541</v>
      </c>
      <c r="D10812" s="9" t="s">
        <v>432</v>
      </c>
      <c r="E10812" s="9" t="s">
        <v>40</v>
      </c>
      <c r="F10812" s="9" t="s">
        <v>28917</v>
      </c>
      <c r="G10812" s="17">
        <v>91999694610</v>
      </c>
      <c r="H10812" s="9" t="s">
        <v>20</v>
      </c>
      <c r="I10812" s="1" t="s">
        <v>62</v>
      </c>
      <c r="J10812" s="2" t="s">
        <v>47309</v>
      </c>
      <c r="K10812" s="3" t="s">
        <v>42</v>
      </c>
      <c r="L10812" s="2" t="s">
        <v>47338</v>
      </c>
      <c r="M10812" s="4" t="s">
        <v>14136</v>
      </c>
      <c r="N10812" s="3" t="str">
        <f t="shared" ref="N10812:N10813" si="356">J10812</f>
        <v>[1 cr. - 1.5 cr]</v>
      </c>
      <c r="O10812" s="4" t="s">
        <v>14137</v>
      </c>
      <c r="P10812" s="3" t="s">
        <v>47309</v>
      </c>
      <c r="Q10812" s="4" t="s">
        <v>13</v>
      </c>
      <c r="R10812" s="3" t="s">
        <v>47309</v>
      </c>
      <c r="S10812" s="11"/>
      <c r="T10812" s="4"/>
      <c r="U10812" s="11"/>
      <c r="V10812" s="4"/>
      <c r="W10812" s="11"/>
      <c r="X10812" s="4"/>
      <c r="Y10812" s="11"/>
      <c r="Z10812" s="2"/>
      <c r="AA10812" s="1" t="s">
        <v>16</v>
      </c>
      <c r="AC10812" s="23" t="s">
        <v>37850</v>
      </c>
      <c r="AD10812" s="23" t="s">
        <v>38259</v>
      </c>
      <c r="AE10812" t="s">
        <v>35404</v>
      </c>
    </row>
    <row r="10813" spans="1:31" ht="14.25" customHeight="1">
      <c r="A10813" s="1">
        <v>10812</v>
      </c>
      <c r="B10813" s="1" t="s">
        <v>54</v>
      </c>
      <c r="C10813" s="1" t="s">
        <v>16542</v>
      </c>
      <c r="D10813" s="9" t="s">
        <v>16187</v>
      </c>
      <c r="E10813" s="9" t="s">
        <v>487</v>
      </c>
      <c r="F10813" s="9" t="s">
        <v>28918</v>
      </c>
      <c r="G10813" s="17">
        <v>9194444111</v>
      </c>
      <c r="H10813" s="9" t="s">
        <v>20</v>
      </c>
      <c r="I10813" s="1" t="s">
        <v>9</v>
      </c>
      <c r="J10813" s="2" t="s">
        <v>47309</v>
      </c>
      <c r="K10813" s="3" t="s">
        <v>42</v>
      </c>
      <c r="L10813" s="2" t="s">
        <v>47338</v>
      </c>
      <c r="M10813" s="4" t="s">
        <v>14136</v>
      </c>
      <c r="N10813" s="3" t="str">
        <f t="shared" si="356"/>
        <v>[1 cr. - 1.5 cr]</v>
      </c>
      <c r="O10813" s="11"/>
      <c r="P10813" s="4"/>
      <c r="Q10813" s="11"/>
      <c r="R10813" s="4"/>
      <c r="S10813" s="11"/>
      <c r="T10813" s="4"/>
      <c r="U10813" s="11"/>
      <c r="V10813" s="4"/>
      <c r="W10813" s="11"/>
      <c r="X10813" s="4"/>
      <c r="Y10813" s="11"/>
      <c r="Z10813" s="2"/>
      <c r="AA10813" s="1" t="s">
        <v>11</v>
      </c>
      <c r="AC10813" s="23" t="s">
        <v>37850</v>
      </c>
      <c r="AD10813" s="23" t="s">
        <v>38259</v>
      </c>
      <c r="AE10813" t="s">
        <v>35405</v>
      </c>
    </row>
    <row r="10814" spans="1:31" ht="14.25" customHeight="1">
      <c r="A10814" s="1">
        <v>10813</v>
      </c>
      <c r="B10814" s="1" t="s">
        <v>54</v>
      </c>
      <c r="C10814" s="1" t="s">
        <v>16548</v>
      </c>
      <c r="D10814" s="9" t="s">
        <v>35630</v>
      </c>
      <c r="E10814" s="9" t="s">
        <v>221</v>
      </c>
      <c r="F10814" s="9" t="s">
        <v>28923</v>
      </c>
      <c r="G10814" s="17">
        <v>919664994090</v>
      </c>
      <c r="H10814" s="9" t="s">
        <v>20</v>
      </c>
      <c r="I10814" s="1" t="s">
        <v>9</v>
      </c>
      <c r="J10814" s="2" t="s">
        <v>47309</v>
      </c>
      <c r="K10814" s="11" t="s">
        <v>14136</v>
      </c>
      <c r="L10814" s="2" t="s">
        <v>47338</v>
      </c>
      <c r="M10814" s="11"/>
      <c r="N10814" s="4"/>
      <c r="O10814" s="11"/>
      <c r="P10814" s="4"/>
      <c r="Q10814" s="11"/>
      <c r="R10814" s="4"/>
      <c r="S10814" s="11"/>
      <c r="T10814" s="4"/>
      <c r="U10814" s="11"/>
      <c r="V10814" s="4"/>
      <c r="W10814" s="11"/>
      <c r="X10814" s="4"/>
      <c r="Y10814" s="11"/>
      <c r="Z10814" s="2"/>
      <c r="AA10814" s="1" t="s">
        <v>16</v>
      </c>
      <c r="AC10814" s="23" t="s">
        <v>37850</v>
      </c>
      <c r="AD10814" s="23" t="s">
        <v>38259</v>
      </c>
      <c r="AE10814" t="s">
        <v>35406</v>
      </c>
    </row>
    <row r="10815" spans="1:31" ht="14.25" customHeight="1">
      <c r="A10815" s="1">
        <v>10814</v>
      </c>
      <c r="B10815" s="1" t="s">
        <v>54</v>
      </c>
      <c r="C10815" s="1" t="s">
        <v>16554</v>
      </c>
      <c r="D10815" s="9" t="s">
        <v>494</v>
      </c>
      <c r="E10815" s="9" t="s">
        <v>217</v>
      </c>
      <c r="F10815" s="9" t="s">
        <v>32912</v>
      </c>
      <c r="G10815" s="17">
        <v>914494064</v>
      </c>
      <c r="H10815" s="9" t="s">
        <v>8</v>
      </c>
      <c r="I10815" s="1" t="s">
        <v>41</v>
      </c>
      <c r="J10815" s="2" t="s">
        <v>47309</v>
      </c>
      <c r="K10815" s="3" t="s">
        <v>42</v>
      </c>
      <c r="L10815" s="2" t="s">
        <v>47338</v>
      </c>
      <c r="M10815" s="4" t="s">
        <v>14136</v>
      </c>
      <c r="N10815" s="3" t="str">
        <f>J10815</f>
        <v>[1 cr. - 1.5 cr]</v>
      </c>
      <c r="O10815" s="11"/>
      <c r="P10815" s="4"/>
      <c r="Q10815" s="11"/>
      <c r="R10815" s="4"/>
      <c r="S10815" s="11"/>
      <c r="T10815" s="4"/>
      <c r="U10815" s="11"/>
      <c r="V10815" s="4"/>
      <c r="W10815" s="11"/>
      <c r="X10815" s="4"/>
      <c r="Y10815" s="11"/>
      <c r="Z10815" s="2"/>
      <c r="AA10815" s="1" t="s">
        <v>11</v>
      </c>
      <c r="AC10815" s="23" t="s">
        <v>37850</v>
      </c>
      <c r="AD10815" s="23" t="s">
        <v>38259</v>
      </c>
      <c r="AE10815" t="s">
        <v>35395</v>
      </c>
    </row>
    <row r="10816" spans="1:31" ht="14.25" customHeight="1">
      <c r="A10816" s="1">
        <v>10815</v>
      </c>
      <c r="B10816" s="1" t="s">
        <v>54</v>
      </c>
      <c r="C10816" s="1" t="s">
        <v>16557</v>
      </c>
      <c r="D10816" s="9" t="s">
        <v>3055</v>
      </c>
      <c r="E10816" s="9" t="s">
        <v>224</v>
      </c>
      <c r="F10816" s="9" t="s">
        <v>34994</v>
      </c>
      <c r="G10816" s="17">
        <v>91944004049</v>
      </c>
      <c r="H10816" s="9" t="s">
        <v>20</v>
      </c>
      <c r="I10816" s="1" t="s">
        <v>62</v>
      </c>
      <c r="J10816" s="2" t="s">
        <v>47309</v>
      </c>
      <c r="K10816" s="11" t="s">
        <v>14136</v>
      </c>
      <c r="L10816" s="2" t="s">
        <v>47338</v>
      </c>
      <c r="M10816" s="11"/>
      <c r="N10816" s="4"/>
      <c r="O10816" s="11"/>
      <c r="P10816" s="4"/>
      <c r="Q10816" s="11"/>
      <c r="R10816" s="4"/>
      <c r="S10816" s="11"/>
      <c r="T10816" s="4"/>
      <c r="U10816" s="11"/>
      <c r="V10816" s="4"/>
      <c r="W10816" s="11"/>
      <c r="X10816" s="4"/>
      <c r="Y10816" s="11"/>
      <c r="Z10816" s="2"/>
      <c r="AA10816" s="1" t="s">
        <v>16</v>
      </c>
      <c r="AC10816" s="23" t="s">
        <v>37850</v>
      </c>
      <c r="AD10816" s="23" t="s">
        <v>38259</v>
      </c>
      <c r="AE10816" t="s">
        <v>35400</v>
      </c>
    </row>
    <row r="10817" spans="1:31" ht="14.25" customHeight="1">
      <c r="A10817" s="1">
        <v>10816</v>
      </c>
      <c r="B10817" s="1" t="s">
        <v>54</v>
      </c>
      <c r="C10817" s="1" t="s">
        <v>16572</v>
      </c>
      <c r="D10817" s="9" t="s">
        <v>636</v>
      </c>
      <c r="E10817" s="9" t="s">
        <v>40</v>
      </c>
      <c r="F10817" s="9" t="s">
        <v>16197</v>
      </c>
      <c r="G10817" s="17">
        <v>9199604644</v>
      </c>
      <c r="H10817" s="9" t="s">
        <v>8</v>
      </c>
      <c r="I10817" s="1" t="s">
        <v>62</v>
      </c>
      <c r="J10817" s="2" t="s">
        <v>47309</v>
      </c>
      <c r="K10817" s="11" t="s">
        <v>14137</v>
      </c>
      <c r="L10817" s="2" t="s">
        <v>47338</v>
      </c>
      <c r="M10817" s="11"/>
      <c r="N10817" s="4"/>
      <c r="O10817" s="11"/>
      <c r="P10817" s="4"/>
      <c r="Q10817" s="11"/>
      <c r="R10817" s="4"/>
      <c r="S10817" s="11"/>
      <c r="T10817" s="4"/>
      <c r="U10817" s="11"/>
      <c r="V10817" s="4"/>
      <c r="W10817" s="11"/>
      <c r="X10817" s="4"/>
      <c r="Y10817" s="11"/>
      <c r="Z10817" s="2"/>
      <c r="AA10817" s="1" t="s">
        <v>16</v>
      </c>
      <c r="AC10817" s="23" t="s">
        <v>37850</v>
      </c>
      <c r="AD10817" s="23" t="s">
        <v>38259</v>
      </c>
      <c r="AE10817" t="s">
        <v>35401</v>
      </c>
    </row>
    <row r="10818" spans="1:31" ht="14.25" customHeight="1">
      <c r="A10818" s="1">
        <v>10817</v>
      </c>
      <c r="B10818" s="1" t="s">
        <v>54</v>
      </c>
      <c r="C10818" s="1" t="s">
        <v>16586</v>
      </c>
      <c r="D10818" s="9" t="s">
        <v>494</v>
      </c>
      <c r="E10818" s="9" t="s">
        <v>255</v>
      </c>
      <c r="F10818" s="9" t="s">
        <v>16199</v>
      </c>
      <c r="G10818" s="17">
        <v>9194446694</v>
      </c>
      <c r="H10818" s="9" t="s">
        <v>20</v>
      </c>
      <c r="I10818" s="1" t="s">
        <v>41</v>
      </c>
      <c r="J10818" s="2" t="s">
        <v>47309</v>
      </c>
      <c r="K10818" s="3" t="s">
        <v>42</v>
      </c>
      <c r="L10818" s="2" t="s">
        <v>47338</v>
      </c>
      <c r="M10818" s="4" t="s">
        <v>14136</v>
      </c>
      <c r="N10818" s="3" t="str">
        <f>J10818</f>
        <v>[1 cr. - 1.5 cr]</v>
      </c>
      <c r="O10818" s="11"/>
      <c r="P10818" s="4"/>
      <c r="Q10818" s="11"/>
      <c r="R10818" s="4"/>
      <c r="S10818" s="11"/>
      <c r="T10818" s="4"/>
      <c r="U10818" s="11"/>
      <c r="V10818" s="4"/>
      <c r="W10818" s="11"/>
      <c r="X10818" s="4"/>
      <c r="Y10818" s="11"/>
      <c r="Z10818" s="2"/>
      <c r="AA10818" s="1" t="s">
        <v>16</v>
      </c>
      <c r="AC10818" s="23" t="s">
        <v>37850</v>
      </c>
      <c r="AD10818" s="23" t="s">
        <v>38259</v>
      </c>
      <c r="AE10818" t="s">
        <v>35402</v>
      </c>
    </row>
    <row r="10819" spans="1:31" ht="14.25" customHeight="1">
      <c r="A10819" s="1">
        <v>10818</v>
      </c>
      <c r="B10819" s="1" t="s">
        <v>54</v>
      </c>
      <c r="C10819" s="1" t="s">
        <v>16591</v>
      </c>
      <c r="D10819" s="9" t="s">
        <v>4823</v>
      </c>
      <c r="E10819" s="9" t="s">
        <v>724</v>
      </c>
      <c r="F10819" s="9" t="s">
        <v>28946</v>
      </c>
      <c r="G10819" s="17">
        <v>91990440</v>
      </c>
      <c r="H10819" s="9" t="s">
        <v>15</v>
      </c>
      <c r="I10819" s="1" t="s">
        <v>62</v>
      </c>
      <c r="J10819" s="2" t="s">
        <v>47309</v>
      </c>
      <c r="K10819" s="3" t="s">
        <v>42</v>
      </c>
      <c r="L10819" s="2" t="s">
        <v>47338</v>
      </c>
      <c r="M10819" s="11"/>
      <c r="N10819" s="4"/>
      <c r="O10819" s="11"/>
      <c r="P10819" s="4"/>
      <c r="Q10819" s="11"/>
      <c r="R10819" s="4"/>
      <c r="S10819" s="11"/>
      <c r="T10819" s="4"/>
      <c r="U10819" s="11"/>
      <c r="V10819" s="4"/>
      <c r="W10819" s="11"/>
      <c r="X10819" s="4"/>
      <c r="Y10819" s="11"/>
      <c r="Z10819" s="2"/>
      <c r="AA10819" s="1" t="s">
        <v>11</v>
      </c>
      <c r="AC10819" s="23" t="s">
        <v>37850</v>
      </c>
      <c r="AD10819" s="23" t="s">
        <v>38259</v>
      </c>
      <c r="AE10819" t="s">
        <v>35403</v>
      </c>
    </row>
    <row r="10820" spans="1:31" ht="14.25" customHeight="1">
      <c r="A10820" s="1">
        <v>10819</v>
      </c>
      <c r="B10820" s="1" t="s">
        <v>54</v>
      </c>
      <c r="C10820" s="1" t="s">
        <v>16594</v>
      </c>
      <c r="D10820" s="9" t="s">
        <v>36100</v>
      </c>
      <c r="E10820" s="9" t="s">
        <v>37263</v>
      </c>
      <c r="F10820" s="9" t="s">
        <v>16204</v>
      </c>
      <c r="G10820" s="17">
        <v>91999444446</v>
      </c>
      <c r="H10820" s="9" t="s">
        <v>8</v>
      </c>
      <c r="I10820" s="1" t="s">
        <v>9</v>
      </c>
      <c r="J10820" s="2" t="s">
        <v>47309</v>
      </c>
      <c r="K10820" s="3" t="s">
        <v>42</v>
      </c>
      <c r="L10820" s="2" t="s">
        <v>47338</v>
      </c>
      <c r="M10820" s="11"/>
      <c r="N10820" s="4"/>
      <c r="O10820" s="11"/>
      <c r="P10820" s="4"/>
      <c r="Q10820" s="11"/>
      <c r="R10820" s="4"/>
      <c r="S10820" s="11"/>
      <c r="T10820" s="4"/>
      <c r="U10820" s="11"/>
      <c r="V10820" s="4"/>
      <c r="W10820" s="11"/>
      <c r="X10820" s="4"/>
      <c r="Y10820" s="11"/>
      <c r="Z10820" s="2"/>
      <c r="AA10820" s="1" t="s">
        <v>16</v>
      </c>
      <c r="AC10820" s="23" t="s">
        <v>37850</v>
      </c>
      <c r="AD10820" s="23" t="s">
        <v>38259</v>
      </c>
      <c r="AE10820" t="s">
        <v>35404</v>
      </c>
    </row>
    <row r="10821" spans="1:31" ht="14.25" customHeight="1">
      <c r="A10821" s="1">
        <v>10820</v>
      </c>
      <c r="B10821" s="1" t="s">
        <v>54</v>
      </c>
      <c r="C10821" s="1" t="s">
        <v>16596</v>
      </c>
      <c r="D10821" s="9" t="s">
        <v>1501</v>
      </c>
      <c r="E10821" s="9" t="s">
        <v>139</v>
      </c>
      <c r="F10821" s="9" t="s">
        <v>28949</v>
      </c>
      <c r="G10821" s="17">
        <v>91996699499</v>
      </c>
      <c r="H10821" s="9" t="s">
        <v>8</v>
      </c>
      <c r="I10821" s="1" t="s">
        <v>62</v>
      </c>
      <c r="J10821" s="2" t="s">
        <v>47309</v>
      </c>
      <c r="K10821" s="3" t="s">
        <v>42</v>
      </c>
      <c r="L10821" s="2" t="s">
        <v>47338</v>
      </c>
      <c r="M10821" s="4" t="s">
        <v>14136</v>
      </c>
      <c r="N10821" s="3" t="str">
        <f t="shared" ref="N10821:N10825" si="357">J10821</f>
        <v>[1 cr. - 1.5 cr]</v>
      </c>
      <c r="O10821" s="11"/>
      <c r="P10821" s="4"/>
      <c r="Q10821" s="11"/>
      <c r="R10821" s="4"/>
      <c r="S10821" s="11"/>
      <c r="T10821" s="4"/>
      <c r="U10821" s="11"/>
      <c r="V10821" s="4"/>
      <c r="W10821" s="11"/>
      <c r="X10821" s="4"/>
      <c r="Y10821" s="11"/>
      <c r="Z10821" s="2"/>
      <c r="AA10821" s="1" t="s">
        <v>16</v>
      </c>
      <c r="AC10821" s="23" t="s">
        <v>37850</v>
      </c>
      <c r="AD10821" s="23" t="s">
        <v>38259</v>
      </c>
      <c r="AE10821" t="s">
        <v>35405</v>
      </c>
    </row>
    <row r="10822" spans="1:31" ht="14.25" customHeight="1">
      <c r="A10822" s="1">
        <v>10821</v>
      </c>
      <c r="B10822" s="1" t="s">
        <v>54</v>
      </c>
      <c r="C10822" s="1" t="s">
        <v>16618</v>
      </c>
      <c r="D10822" s="9" t="s">
        <v>2652</v>
      </c>
      <c r="E10822" s="9" t="s">
        <v>7718</v>
      </c>
      <c r="F10822" s="9" t="s">
        <v>28966</v>
      </c>
      <c r="G10822" s="17">
        <v>919696444411</v>
      </c>
      <c r="H10822" s="9" t="s">
        <v>8</v>
      </c>
      <c r="I10822" s="1" t="s">
        <v>62</v>
      </c>
      <c r="J10822" s="2" t="s">
        <v>47309</v>
      </c>
      <c r="K10822" s="3" t="s">
        <v>42</v>
      </c>
      <c r="L10822" s="2" t="s">
        <v>47338</v>
      </c>
      <c r="M10822" s="4" t="s">
        <v>14136</v>
      </c>
      <c r="N10822" s="3" t="str">
        <f t="shared" si="357"/>
        <v>[1 cr. - 1.5 cr]</v>
      </c>
      <c r="O10822" s="11"/>
      <c r="P10822" s="4"/>
      <c r="Q10822" s="11"/>
      <c r="R10822" s="4"/>
      <c r="S10822" s="11"/>
      <c r="T10822" s="4"/>
      <c r="U10822" s="11"/>
      <c r="V10822" s="4"/>
      <c r="W10822" s="11"/>
      <c r="X10822" s="4"/>
      <c r="Y10822" s="11"/>
      <c r="Z10822" s="2"/>
      <c r="AA10822" s="1" t="s">
        <v>16</v>
      </c>
      <c r="AC10822" s="23" t="s">
        <v>37851</v>
      </c>
      <c r="AD10822" s="23" t="s">
        <v>38259</v>
      </c>
      <c r="AE10822" t="s">
        <v>35406</v>
      </c>
    </row>
    <row r="10823" spans="1:31" ht="14.25" customHeight="1">
      <c r="A10823" s="1">
        <v>10822</v>
      </c>
      <c r="B10823" s="1" t="s">
        <v>54</v>
      </c>
      <c r="C10823" s="1" t="s">
        <v>16623</v>
      </c>
      <c r="D10823" s="9" t="s">
        <v>40</v>
      </c>
      <c r="E10823" s="9" t="s">
        <v>494</v>
      </c>
      <c r="F10823" s="9" t="s">
        <v>28969</v>
      </c>
      <c r="G10823" s="17">
        <v>91696441604</v>
      </c>
      <c r="H10823" s="9" t="s">
        <v>8</v>
      </c>
      <c r="I10823" s="1" t="s">
        <v>41</v>
      </c>
      <c r="J10823" s="2" t="s">
        <v>47309</v>
      </c>
      <c r="K10823" s="3" t="s">
        <v>42</v>
      </c>
      <c r="L10823" s="2" t="s">
        <v>47338</v>
      </c>
      <c r="M10823" s="4" t="s">
        <v>14136</v>
      </c>
      <c r="N10823" s="3" t="str">
        <f t="shared" si="357"/>
        <v>[1 cr. - 1.5 cr]</v>
      </c>
      <c r="O10823" s="11"/>
      <c r="P10823" s="4"/>
      <c r="Q10823" s="11"/>
      <c r="R10823" s="4"/>
      <c r="S10823" s="11"/>
      <c r="T10823" s="4"/>
      <c r="U10823" s="11"/>
      <c r="V10823" s="4"/>
      <c r="W10823" s="11"/>
      <c r="X10823" s="4"/>
      <c r="Y10823" s="11"/>
      <c r="Z10823" s="2"/>
      <c r="AA10823" s="1" t="s">
        <v>16</v>
      </c>
      <c r="AC10823" s="23" t="s">
        <v>37851</v>
      </c>
      <c r="AD10823" s="23" t="s">
        <v>38259</v>
      </c>
      <c r="AE10823" t="s">
        <v>35395</v>
      </c>
    </row>
    <row r="10824" spans="1:31" ht="14.25" customHeight="1">
      <c r="A10824" s="1">
        <v>10823</v>
      </c>
      <c r="B10824" s="1" t="s">
        <v>54</v>
      </c>
      <c r="C10824" s="1" t="s">
        <v>16635</v>
      </c>
      <c r="D10824" s="9" t="s">
        <v>16210</v>
      </c>
      <c r="E10824" s="9" t="s">
        <v>11811</v>
      </c>
      <c r="F10824" s="9" t="s">
        <v>32921</v>
      </c>
      <c r="G10824" s="17">
        <v>91446061116</v>
      </c>
      <c r="H10824" s="9" t="s">
        <v>132</v>
      </c>
      <c r="I10824" s="1" t="s">
        <v>41</v>
      </c>
      <c r="J10824" s="2" t="s">
        <v>47309</v>
      </c>
      <c r="K10824" s="3" t="s">
        <v>42</v>
      </c>
      <c r="L10824" s="2" t="s">
        <v>47338</v>
      </c>
      <c r="M10824" s="4" t="s">
        <v>14136</v>
      </c>
      <c r="N10824" s="3" t="str">
        <f t="shared" si="357"/>
        <v>[1 cr. - 1.5 cr]</v>
      </c>
      <c r="O10824" s="11"/>
      <c r="P10824" s="4"/>
      <c r="Q10824" s="11"/>
      <c r="R10824" s="4"/>
      <c r="S10824" s="11"/>
      <c r="T10824" s="4"/>
      <c r="U10824" s="11"/>
      <c r="V10824" s="4"/>
      <c r="W10824" s="11"/>
      <c r="X10824" s="4"/>
      <c r="Y10824" s="11"/>
      <c r="Z10824" s="2"/>
      <c r="AA10824" s="1" t="s">
        <v>11</v>
      </c>
      <c r="AC10824" s="23" t="s">
        <v>37851</v>
      </c>
      <c r="AD10824" s="23" t="s">
        <v>38259</v>
      </c>
      <c r="AE10824" t="s">
        <v>35400</v>
      </c>
    </row>
    <row r="10825" spans="1:31" ht="14.25" customHeight="1">
      <c r="A10825" s="1">
        <v>10824</v>
      </c>
      <c r="B10825" s="1" t="s">
        <v>54</v>
      </c>
      <c r="C10825" s="1" t="s">
        <v>16636</v>
      </c>
      <c r="D10825" s="9" t="s">
        <v>1631</v>
      </c>
      <c r="E10825" s="9" t="s">
        <v>16211</v>
      </c>
      <c r="F10825" s="9" t="s">
        <v>32922</v>
      </c>
      <c r="G10825" s="17">
        <v>91910699499</v>
      </c>
      <c r="H10825" s="9" t="s">
        <v>8</v>
      </c>
      <c r="I10825" s="1" t="s">
        <v>41</v>
      </c>
      <c r="J10825" s="2" t="s">
        <v>47309</v>
      </c>
      <c r="K10825" s="11" t="s">
        <v>14136</v>
      </c>
      <c r="L10825" s="2" t="s">
        <v>47338</v>
      </c>
      <c r="M10825" s="4" t="s">
        <v>14137</v>
      </c>
      <c r="N10825" s="3" t="str">
        <f t="shared" si="357"/>
        <v>[1 cr. - 1.5 cr]</v>
      </c>
      <c r="O10825" s="11"/>
      <c r="P10825" s="4"/>
      <c r="Q10825" s="11"/>
      <c r="R10825" s="4"/>
      <c r="S10825" s="11"/>
      <c r="T10825" s="4"/>
      <c r="U10825" s="11"/>
      <c r="V10825" s="4"/>
      <c r="W10825" s="11"/>
      <c r="X10825" s="4"/>
      <c r="Y10825" s="11"/>
      <c r="Z10825" s="2"/>
      <c r="AA10825" s="1" t="s">
        <v>16</v>
      </c>
      <c r="AC10825" s="23" t="s">
        <v>37851</v>
      </c>
      <c r="AD10825" s="23" t="s">
        <v>38259</v>
      </c>
      <c r="AE10825" t="s">
        <v>35401</v>
      </c>
    </row>
    <row r="10826" spans="1:31" ht="14.25" customHeight="1">
      <c r="A10826" s="1">
        <v>10825</v>
      </c>
      <c r="B10826" s="1" t="s">
        <v>54</v>
      </c>
      <c r="C10826" s="1" t="s">
        <v>16643</v>
      </c>
      <c r="D10826" s="9" t="s">
        <v>5854</v>
      </c>
      <c r="E10826" s="9" t="s">
        <v>36888</v>
      </c>
      <c r="F10826" s="9" t="s">
        <v>32924</v>
      </c>
      <c r="G10826" s="17">
        <v>91944604614</v>
      </c>
      <c r="H10826" s="9" t="s">
        <v>8</v>
      </c>
      <c r="I10826" s="1" t="s">
        <v>41</v>
      </c>
      <c r="J10826" s="2" t="s">
        <v>47309</v>
      </c>
      <c r="K10826" s="3" t="s">
        <v>42</v>
      </c>
      <c r="L10826" s="2" t="s">
        <v>47338</v>
      </c>
      <c r="M10826" s="11"/>
      <c r="N10826" s="4"/>
      <c r="O10826" s="11"/>
      <c r="P10826" s="4"/>
      <c r="Q10826" s="11"/>
      <c r="R10826" s="4"/>
      <c r="S10826" s="11"/>
      <c r="T10826" s="4"/>
      <c r="U10826" s="11"/>
      <c r="V10826" s="4"/>
      <c r="W10826" s="11"/>
      <c r="X10826" s="4"/>
      <c r="Y10826" s="11"/>
      <c r="Z10826" s="2"/>
      <c r="AA10826" s="1" t="s">
        <v>16</v>
      </c>
      <c r="AC10826" s="23" t="s">
        <v>37851</v>
      </c>
      <c r="AD10826" s="23" t="s">
        <v>38259</v>
      </c>
      <c r="AE10826" t="s">
        <v>35402</v>
      </c>
    </row>
    <row r="10827" spans="1:31" ht="14.25" customHeight="1">
      <c r="A10827" s="1">
        <v>10826</v>
      </c>
      <c r="B10827" s="1" t="s">
        <v>54</v>
      </c>
      <c r="C10827" s="1" t="s">
        <v>16644</v>
      </c>
      <c r="D10827" s="9" t="s">
        <v>16212</v>
      </c>
      <c r="E10827" s="9" t="s">
        <v>447</v>
      </c>
      <c r="F10827" s="9" t="s">
        <v>28983</v>
      </c>
      <c r="G10827" s="17">
        <v>919946004401</v>
      </c>
      <c r="H10827" s="9" t="s">
        <v>8</v>
      </c>
      <c r="I10827" s="1" t="s">
        <v>62</v>
      </c>
      <c r="J10827" s="2" t="s">
        <v>47309</v>
      </c>
      <c r="K10827" s="3" t="s">
        <v>42</v>
      </c>
      <c r="L10827" s="2" t="s">
        <v>47338</v>
      </c>
      <c r="M10827" s="11"/>
      <c r="N10827" s="4"/>
      <c r="O10827" s="11"/>
      <c r="P10827" s="4"/>
      <c r="Q10827" s="11"/>
      <c r="R10827" s="4"/>
      <c r="S10827" s="11"/>
      <c r="T10827" s="4"/>
      <c r="U10827" s="11"/>
      <c r="V10827" s="4"/>
      <c r="W10827" s="11"/>
      <c r="X10827" s="4"/>
      <c r="Y10827" s="11"/>
      <c r="Z10827" s="2"/>
      <c r="AA10827" s="1" t="s">
        <v>16</v>
      </c>
      <c r="AC10827" s="23" t="s">
        <v>37851</v>
      </c>
      <c r="AD10827" s="23" t="s">
        <v>38259</v>
      </c>
      <c r="AE10827" t="s">
        <v>35403</v>
      </c>
    </row>
    <row r="10828" spans="1:31" ht="14.25" customHeight="1">
      <c r="A10828" s="1">
        <v>10827</v>
      </c>
      <c r="B10828" s="1" t="s">
        <v>54</v>
      </c>
      <c r="C10828" s="1" t="s">
        <v>16646</v>
      </c>
      <c r="D10828" s="9" t="s">
        <v>16214</v>
      </c>
      <c r="E10828" s="9" t="s">
        <v>16215</v>
      </c>
      <c r="F10828" s="9" t="s">
        <v>28985</v>
      </c>
      <c r="G10828" s="17">
        <v>9194014119</v>
      </c>
      <c r="H10828" s="9" t="s">
        <v>8</v>
      </c>
      <c r="I10828" s="1" t="s">
        <v>41</v>
      </c>
      <c r="J10828" s="2" t="s">
        <v>47309</v>
      </c>
      <c r="K10828" s="3" t="s">
        <v>42</v>
      </c>
      <c r="L10828" s="2" t="s">
        <v>47338</v>
      </c>
      <c r="M10828" s="11"/>
      <c r="N10828" s="4"/>
      <c r="O10828" s="11"/>
      <c r="P10828" s="4"/>
      <c r="Q10828" s="11"/>
      <c r="R10828" s="4"/>
      <c r="S10828" s="11"/>
      <c r="T10828" s="4"/>
      <c r="U10828" s="11"/>
      <c r="V10828" s="4"/>
      <c r="W10828" s="11"/>
      <c r="X10828" s="4"/>
      <c r="Y10828" s="11"/>
      <c r="Z10828" s="2"/>
      <c r="AA10828" s="1" t="s">
        <v>16</v>
      </c>
      <c r="AC10828" s="23" t="s">
        <v>37851</v>
      </c>
      <c r="AD10828" s="23" t="s">
        <v>38259</v>
      </c>
      <c r="AE10828" t="s">
        <v>35404</v>
      </c>
    </row>
    <row r="10829" spans="1:31" ht="14.25" customHeight="1">
      <c r="A10829" s="1">
        <v>10828</v>
      </c>
      <c r="B10829" s="1" t="s">
        <v>54</v>
      </c>
      <c r="C10829" s="1" t="s">
        <v>16656</v>
      </c>
      <c r="D10829" s="9" t="s">
        <v>1092</v>
      </c>
      <c r="E10829" s="9" t="s">
        <v>999</v>
      </c>
      <c r="F10829" s="9" t="s">
        <v>28991</v>
      </c>
      <c r="G10829" s="17">
        <v>91914996614</v>
      </c>
      <c r="H10829" s="9" t="s">
        <v>15</v>
      </c>
      <c r="I10829" s="1" t="s">
        <v>62</v>
      </c>
      <c r="J10829" s="2" t="s">
        <v>47309</v>
      </c>
      <c r="K10829" s="11" t="s">
        <v>14136</v>
      </c>
      <c r="L10829" s="2" t="s">
        <v>47338</v>
      </c>
      <c r="M10829" s="11"/>
      <c r="N10829" s="4"/>
      <c r="O10829" s="11"/>
      <c r="P10829" s="4"/>
      <c r="Q10829" s="11"/>
      <c r="R10829" s="4"/>
      <c r="S10829" s="11"/>
      <c r="T10829" s="4"/>
      <c r="U10829" s="11"/>
      <c r="V10829" s="4"/>
      <c r="W10829" s="11"/>
      <c r="X10829" s="4"/>
      <c r="Y10829" s="11"/>
      <c r="Z10829" s="2"/>
      <c r="AA10829" s="1" t="s">
        <v>16</v>
      </c>
      <c r="AC10829" s="23" t="s">
        <v>37851</v>
      </c>
      <c r="AD10829" s="23" t="s">
        <v>38259</v>
      </c>
      <c r="AE10829" t="s">
        <v>35405</v>
      </c>
    </row>
    <row r="10830" spans="1:31" ht="14.25" customHeight="1">
      <c r="A10830" s="1">
        <v>10829</v>
      </c>
      <c r="B10830" s="1" t="s">
        <v>54</v>
      </c>
      <c r="C10830" s="1" t="s">
        <v>16662</v>
      </c>
      <c r="D10830" s="9" t="s">
        <v>332</v>
      </c>
      <c r="E10830" s="9" t="s">
        <v>16103</v>
      </c>
      <c r="F10830" s="9" t="s">
        <v>32927</v>
      </c>
      <c r="G10830" s="17">
        <v>919194166</v>
      </c>
      <c r="H10830" s="9" t="s">
        <v>132</v>
      </c>
      <c r="I10830" s="1" t="s">
        <v>9</v>
      </c>
      <c r="J10830" s="2" t="s">
        <v>47309</v>
      </c>
      <c r="K10830" s="3" t="s">
        <v>42</v>
      </c>
      <c r="L10830" s="2" t="s">
        <v>47338</v>
      </c>
      <c r="M10830" s="11"/>
      <c r="N10830" s="4"/>
      <c r="O10830" s="11"/>
      <c r="P10830" s="4"/>
      <c r="Q10830" s="11"/>
      <c r="R10830" s="4"/>
      <c r="S10830" s="11"/>
      <c r="T10830" s="4"/>
      <c r="U10830" s="11"/>
      <c r="V10830" s="4"/>
      <c r="W10830" s="11"/>
      <c r="X10830" s="4"/>
      <c r="Y10830" s="11"/>
      <c r="Z10830" s="2"/>
      <c r="AA10830" s="1" t="s">
        <v>16</v>
      </c>
      <c r="AC10830" s="23" t="s">
        <v>37851</v>
      </c>
      <c r="AD10830" s="23" t="s">
        <v>38259</v>
      </c>
      <c r="AE10830" t="s">
        <v>35406</v>
      </c>
    </row>
    <row r="10831" spans="1:31" ht="14.25" customHeight="1">
      <c r="A10831" s="1">
        <v>10830</v>
      </c>
      <c r="B10831" s="1" t="s">
        <v>54</v>
      </c>
      <c r="C10831" s="1" t="s">
        <v>16666</v>
      </c>
      <c r="D10831" s="9" t="s">
        <v>823</v>
      </c>
      <c r="E10831" s="9" t="s">
        <v>36678</v>
      </c>
      <c r="F10831" s="9" t="s">
        <v>35003</v>
      </c>
      <c r="G10831" s="17">
        <v>91964101010</v>
      </c>
      <c r="H10831" s="9" t="s">
        <v>37</v>
      </c>
      <c r="I10831" s="1" t="s">
        <v>41</v>
      </c>
      <c r="J10831" s="2" t="s">
        <v>47309</v>
      </c>
      <c r="K10831" s="11" t="s">
        <v>14136</v>
      </c>
      <c r="L10831" s="2" t="s">
        <v>47338</v>
      </c>
      <c r="M10831" s="11"/>
      <c r="N10831" s="4"/>
      <c r="O10831" s="11"/>
      <c r="P10831" s="4"/>
      <c r="Q10831" s="11"/>
      <c r="R10831" s="4"/>
      <c r="S10831" s="11"/>
      <c r="T10831" s="4"/>
      <c r="U10831" s="11"/>
      <c r="V10831" s="4"/>
      <c r="W10831" s="11"/>
      <c r="X10831" s="4"/>
      <c r="Y10831" s="11"/>
      <c r="Z10831" s="2"/>
      <c r="AA10831" s="1" t="s">
        <v>16</v>
      </c>
      <c r="AC10831" s="23" t="s">
        <v>37851</v>
      </c>
      <c r="AD10831" s="23" t="s">
        <v>38259</v>
      </c>
      <c r="AE10831" t="s">
        <v>35395</v>
      </c>
    </row>
    <row r="10832" spans="1:31" ht="14.25" customHeight="1">
      <c r="A10832" s="1">
        <v>10831</v>
      </c>
      <c r="B10832" s="1" t="s">
        <v>54</v>
      </c>
      <c r="C10832" s="1" t="s">
        <v>16667</v>
      </c>
      <c r="D10832" s="9" t="s">
        <v>5847</v>
      </c>
      <c r="E10832" s="9" t="s">
        <v>40</v>
      </c>
      <c r="F10832" s="9" t="s">
        <v>28997</v>
      </c>
      <c r="G10832" s="17">
        <v>91914091000</v>
      </c>
      <c r="H10832" s="9" t="s">
        <v>20</v>
      </c>
      <c r="I10832" s="1" t="s">
        <v>62</v>
      </c>
      <c r="J10832" s="2" t="s">
        <v>47309</v>
      </c>
      <c r="K10832" s="11" t="s">
        <v>14136</v>
      </c>
      <c r="L10832" s="2" t="s">
        <v>47338</v>
      </c>
      <c r="M10832" s="4" t="s">
        <v>14137</v>
      </c>
      <c r="N10832" s="3" t="str">
        <f t="shared" ref="N10832:N10833" si="358">J10832</f>
        <v>[1 cr. - 1.5 cr]</v>
      </c>
      <c r="O10832" s="4" t="s">
        <v>13</v>
      </c>
      <c r="P10832" s="3" t="s">
        <v>47309</v>
      </c>
      <c r="Q10832" s="11"/>
      <c r="R10832" s="4"/>
      <c r="S10832" s="11"/>
      <c r="T10832" s="4"/>
      <c r="U10832" s="11"/>
      <c r="V10832" s="4"/>
      <c r="W10832" s="11"/>
      <c r="X10832" s="4"/>
      <c r="Y10832" s="11"/>
      <c r="Z10832" s="2"/>
      <c r="AA10832" s="1" t="s">
        <v>16</v>
      </c>
      <c r="AC10832" s="23" t="s">
        <v>37851</v>
      </c>
      <c r="AD10832" s="23" t="s">
        <v>38259</v>
      </c>
      <c r="AE10832" t="s">
        <v>35400</v>
      </c>
    </row>
    <row r="10833" spans="1:31" ht="14.25" customHeight="1">
      <c r="A10833" s="1">
        <v>10832</v>
      </c>
      <c r="B10833" s="1" t="s">
        <v>54</v>
      </c>
      <c r="C10833" s="1" t="s">
        <v>16669</v>
      </c>
      <c r="D10833" s="9" t="s">
        <v>13035</v>
      </c>
      <c r="E10833" s="9" t="s">
        <v>40</v>
      </c>
      <c r="F10833" s="9" t="s">
        <v>28998</v>
      </c>
      <c r="G10833" s="17">
        <v>91914699911</v>
      </c>
      <c r="H10833" s="9" t="s">
        <v>8</v>
      </c>
      <c r="I10833" s="1" t="s">
        <v>41</v>
      </c>
      <c r="J10833" s="2" t="s">
        <v>47309</v>
      </c>
      <c r="K10833" s="3" t="s">
        <v>42</v>
      </c>
      <c r="L10833" s="2" t="s">
        <v>47338</v>
      </c>
      <c r="M10833" s="4" t="s">
        <v>14136</v>
      </c>
      <c r="N10833" s="3" t="str">
        <f t="shared" si="358"/>
        <v>[1 cr. - 1.5 cr]</v>
      </c>
      <c r="O10833" s="4" t="s">
        <v>14137</v>
      </c>
      <c r="P10833" s="3" t="s">
        <v>47309</v>
      </c>
      <c r="Q10833" s="11"/>
      <c r="R10833" s="4"/>
      <c r="S10833" s="11"/>
      <c r="T10833" s="4"/>
      <c r="U10833" s="11"/>
      <c r="V10833" s="4"/>
      <c r="W10833" s="11"/>
      <c r="X10833" s="4"/>
      <c r="Y10833" s="11"/>
      <c r="Z10833" s="2"/>
      <c r="AA10833" s="1" t="s">
        <v>16</v>
      </c>
      <c r="AC10833" s="23" t="s">
        <v>37851</v>
      </c>
      <c r="AD10833" s="23" t="s">
        <v>38259</v>
      </c>
      <c r="AE10833" t="s">
        <v>35401</v>
      </c>
    </row>
    <row r="10834" spans="1:31" ht="14.25" customHeight="1">
      <c r="A10834" s="1">
        <v>10833</v>
      </c>
      <c r="B10834" s="1" t="s">
        <v>54</v>
      </c>
      <c r="C10834" s="1" t="s">
        <v>16670</v>
      </c>
      <c r="D10834" s="9" t="s">
        <v>36378</v>
      </c>
      <c r="E10834" s="9" t="s">
        <v>102</v>
      </c>
      <c r="F10834" s="9" t="s">
        <v>28999</v>
      </c>
      <c r="G10834" s="17">
        <v>9194446104</v>
      </c>
      <c r="H10834" s="9" t="s">
        <v>15</v>
      </c>
      <c r="I10834" s="1" t="s">
        <v>41</v>
      </c>
      <c r="J10834" s="2" t="s">
        <v>47309</v>
      </c>
      <c r="K10834" s="11" t="s">
        <v>14136</v>
      </c>
      <c r="L10834" s="2" t="s">
        <v>47338</v>
      </c>
      <c r="M10834" s="11"/>
      <c r="N10834" s="4"/>
      <c r="O10834" s="11"/>
      <c r="P10834" s="4"/>
      <c r="Q10834" s="11"/>
      <c r="R10834" s="4"/>
      <c r="S10834" s="11"/>
      <c r="T10834" s="4"/>
      <c r="U10834" s="11"/>
      <c r="V10834" s="4"/>
      <c r="W10834" s="11"/>
      <c r="X10834" s="4"/>
      <c r="Y10834" s="11"/>
      <c r="Z10834" s="2"/>
      <c r="AA10834" s="1" t="s">
        <v>16</v>
      </c>
      <c r="AC10834" s="23" t="s">
        <v>37851</v>
      </c>
      <c r="AD10834" s="23" t="s">
        <v>38259</v>
      </c>
      <c r="AE10834" t="s">
        <v>35402</v>
      </c>
    </row>
    <row r="10835" spans="1:31" ht="14.25" customHeight="1">
      <c r="A10835" s="1">
        <v>10834</v>
      </c>
      <c r="B10835" s="1" t="s">
        <v>54</v>
      </c>
      <c r="C10835" s="1" t="s">
        <v>16674</v>
      </c>
      <c r="D10835" s="9" t="s">
        <v>16221</v>
      </c>
      <c r="E10835" s="9" t="s">
        <v>2725</v>
      </c>
      <c r="F10835" s="9" t="s">
        <v>32930</v>
      </c>
      <c r="G10835" s="17">
        <v>919909964446</v>
      </c>
      <c r="H10835" s="9" t="s">
        <v>20</v>
      </c>
      <c r="I10835" s="1" t="s">
        <v>9</v>
      </c>
      <c r="J10835" s="2" t="s">
        <v>47309</v>
      </c>
      <c r="K10835" s="11" t="s">
        <v>14137</v>
      </c>
      <c r="L10835" s="2" t="s">
        <v>47338</v>
      </c>
      <c r="M10835" s="11"/>
      <c r="N10835" s="4"/>
      <c r="O10835" s="11"/>
      <c r="P10835" s="4"/>
      <c r="Q10835" s="11"/>
      <c r="R10835" s="4"/>
      <c r="S10835" s="11"/>
      <c r="T10835" s="4"/>
      <c r="U10835" s="11"/>
      <c r="V10835" s="4"/>
      <c r="W10835" s="11"/>
      <c r="X10835" s="4"/>
      <c r="Y10835" s="11"/>
      <c r="Z10835" s="2"/>
      <c r="AA10835" s="1" t="s">
        <v>16</v>
      </c>
      <c r="AC10835" s="23" t="s">
        <v>37851</v>
      </c>
      <c r="AD10835" s="23" t="s">
        <v>38259</v>
      </c>
      <c r="AE10835" t="s">
        <v>35403</v>
      </c>
    </row>
    <row r="10836" spans="1:31" ht="14.25" customHeight="1">
      <c r="A10836" s="1">
        <v>10835</v>
      </c>
      <c r="B10836" s="1" t="s">
        <v>54</v>
      </c>
      <c r="C10836" s="1" t="s">
        <v>16682</v>
      </c>
      <c r="D10836" s="9" t="s">
        <v>6057</v>
      </c>
      <c r="E10836" s="9" t="s">
        <v>139</v>
      </c>
      <c r="F10836" s="9" t="s">
        <v>32932</v>
      </c>
      <c r="G10836" s="17">
        <v>9194464149</v>
      </c>
      <c r="H10836" s="9" t="s">
        <v>20</v>
      </c>
      <c r="I10836" s="1" t="s">
        <v>41</v>
      </c>
      <c r="J10836" s="2" t="s">
        <v>47309</v>
      </c>
      <c r="K10836" s="3" t="s">
        <v>42</v>
      </c>
      <c r="L10836" s="2" t="s">
        <v>47338</v>
      </c>
      <c r="M10836" s="4" t="s">
        <v>14136</v>
      </c>
      <c r="N10836" s="3" t="str">
        <f>J10836</f>
        <v>[1 cr. - 1.5 cr]</v>
      </c>
      <c r="O10836" s="4" t="s">
        <v>14137</v>
      </c>
      <c r="P10836" s="3" t="s">
        <v>47309</v>
      </c>
      <c r="Q10836" s="11"/>
      <c r="R10836" s="4"/>
      <c r="S10836" s="11"/>
      <c r="T10836" s="4"/>
      <c r="U10836" s="11"/>
      <c r="V10836" s="4"/>
      <c r="W10836" s="11"/>
      <c r="X10836" s="4"/>
      <c r="Y10836" s="11"/>
      <c r="Z10836" s="2"/>
      <c r="AA10836" s="1" t="s">
        <v>16</v>
      </c>
      <c r="AC10836" s="23" t="s">
        <v>37851</v>
      </c>
      <c r="AD10836" s="23" t="s">
        <v>38259</v>
      </c>
      <c r="AE10836" t="s">
        <v>35404</v>
      </c>
    </row>
    <row r="10837" spans="1:31" ht="14.25" customHeight="1">
      <c r="A10837" s="1">
        <v>10836</v>
      </c>
      <c r="B10837" s="1" t="s">
        <v>54</v>
      </c>
      <c r="C10837" s="1" t="s">
        <v>16691</v>
      </c>
      <c r="D10837" s="9" t="s">
        <v>2467</v>
      </c>
      <c r="E10837" s="9" t="s">
        <v>724</v>
      </c>
      <c r="F10837" s="9" t="s">
        <v>32933</v>
      </c>
      <c r="G10837" s="17">
        <v>919664440090</v>
      </c>
      <c r="H10837" s="9" t="s">
        <v>8</v>
      </c>
      <c r="I10837" s="1" t="s">
        <v>9</v>
      </c>
      <c r="J10837" s="2" t="s">
        <v>47309</v>
      </c>
      <c r="K10837" s="3" t="s">
        <v>42</v>
      </c>
      <c r="L10837" s="2" t="s">
        <v>47338</v>
      </c>
      <c r="M10837" s="11"/>
      <c r="N10837" s="4"/>
      <c r="O10837" s="11"/>
      <c r="P10837" s="4"/>
      <c r="Q10837" s="11"/>
      <c r="R10837" s="4"/>
      <c r="S10837" s="11"/>
      <c r="T10837" s="4"/>
      <c r="U10837" s="11"/>
      <c r="V10837" s="4"/>
      <c r="W10837" s="11"/>
      <c r="X10837" s="4"/>
      <c r="Y10837" s="11"/>
      <c r="Z10837" s="2"/>
      <c r="AA10837" s="1" t="s">
        <v>16</v>
      </c>
      <c r="AC10837" s="23" t="s">
        <v>37851</v>
      </c>
      <c r="AD10837" s="23" t="s">
        <v>38259</v>
      </c>
      <c r="AE10837" t="s">
        <v>35405</v>
      </c>
    </row>
    <row r="10838" spans="1:31" ht="14.25" customHeight="1">
      <c r="A10838" s="1">
        <v>10837</v>
      </c>
      <c r="B10838" s="1" t="s">
        <v>54</v>
      </c>
      <c r="C10838" s="1" t="s">
        <v>16698</v>
      </c>
      <c r="D10838" s="9" t="s">
        <v>2169</v>
      </c>
      <c r="E10838" s="9" t="s">
        <v>73</v>
      </c>
      <c r="F10838" s="9" t="s">
        <v>29011</v>
      </c>
      <c r="G10838" s="17">
        <v>91944900940</v>
      </c>
      <c r="H10838" s="9" t="s">
        <v>20</v>
      </c>
      <c r="I10838" s="1" t="s">
        <v>62</v>
      </c>
      <c r="J10838" s="2" t="s">
        <v>47309</v>
      </c>
      <c r="K10838" s="11" t="s">
        <v>14136</v>
      </c>
      <c r="L10838" s="2" t="s">
        <v>47338</v>
      </c>
      <c r="M10838" s="11"/>
      <c r="N10838" s="4"/>
      <c r="O10838" s="11"/>
      <c r="P10838" s="4"/>
      <c r="Q10838" s="11"/>
      <c r="R10838" s="4"/>
      <c r="S10838" s="11"/>
      <c r="T10838" s="4"/>
      <c r="U10838" s="11"/>
      <c r="V10838" s="4"/>
      <c r="W10838" s="11"/>
      <c r="X10838" s="4"/>
      <c r="Y10838" s="11"/>
      <c r="Z10838" s="2"/>
      <c r="AA10838" s="1" t="s">
        <v>16</v>
      </c>
      <c r="AC10838" s="23" t="s">
        <v>37851</v>
      </c>
      <c r="AD10838" s="23" t="s">
        <v>38259</v>
      </c>
      <c r="AE10838" t="s">
        <v>35406</v>
      </c>
    </row>
    <row r="10839" spans="1:31" ht="14.25" customHeight="1">
      <c r="A10839" s="1">
        <v>10838</v>
      </c>
      <c r="B10839" s="1" t="s">
        <v>54</v>
      </c>
      <c r="C10839" s="1" t="s">
        <v>16699</v>
      </c>
      <c r="D10839" s="9" t="s">
        <v>841</v>
      </c>
      <c r="E10839" s="9" t="s">
        <v>746</v>
      </c>
      <c r="F10839" s="9" t="s">
        <v>29012</v>
      </c>
      <c r="G10839" s="17">
        <v>9194664060</v>
      </c>
      <c r="H10839" s="9" t="s">
        <v>15</v>
      </c>
      <c r="I10839" s="1" t="s">
        <v>62</v>
      </c>
      <c r="J10839" s="2" t="s">
        <v>47309</v>
      </c>
      <c r="K10839" s="3" t="s">
        <v>42</v>
      </c>
      <c r="L10839" s="2" t="s">
        <v>47338</v>
      </c>
      <c r="M10839" s="4" t="s">
        <v>14136</v>
      </c>
      <c r="N10839" s="3" t="str">
        <f t="shared" ref="N10839:N10840" si="359">J10839</f>
        <v>[1 cr. - 1.5 cr]</v>
      </c>
      <c r="O10839" s="4" t="s">
        <v>14137</v>
      </c>
      <c r="P10839" s="3" t="s">
        <v>47309</v>
      </c>
      <c r="Q10839" s="11"/>
      <c r="R10839" s="4"/>
      <c r="S10839" s="11"/>
      <c r="T10839" s="4"/>
      <c r="U10839" s="11"/>
      <c r="V10839" s="4"/>
      <c r="W10839" s="11"/>
      <c r="X10839" s="4"/>
      <c r="Y10839" s="11"/>
      <c r="Z10839" s="2"/>
      <c r="AA10839" s="1" t="s">
        <v>16</v>
      </c>
      <c r="AC10839" s="23" t="s">
        <v>37851</v>
      </c>
      <c r="AD10839" s="23" t="s">
        <v>38259</v>
      </c>
      <c r="AE10839" t="s">
        <v>35395</v>
      </c>
    </row>
    <row r="10840" spans="1:31" ht="14.25" customHeight="1">
      <c r="A10840" s="1">
        <v>10839</v>
      </c>
      <c r="B10840" s="1" t="s">
        <v>54</v>
      </c>
      <c r="C10840" s="1" t="s">
        <v>16708</v>
      </c>
      <c r="D10840" s="9" t="s">
        <v>16225</v>
      </c>
      <c r="E10840" s="9" t="s">
        <v>40</v>
      </c>
      <c r="F10840" s="9" t="s">
        <v>29017</v>
      </c>
      <c r="G10840" s="17">
        <v>9199449099</v>
      </c>
      <c r="H10840" s="9" t="s">
        <v>8</v>
      </c>
      <c r="I10840" s="1" t="s">
        <v>9</v>
      </c>
      <c r="J10840" s="2" t="s">
        <v>47309</v>
      </c>
      <c r="K10840" s="11" t="s">
        <v>14137</v>
      </c>
      <c r="L10840" s="2" t="s">
        <v>47338</v>
      </c>
      <c r="M10840" s="4" t="s">
        <v>13</v>
      </c>
      <c r="N10840" s="3" t="str">
        <f t="shared" si="359"/>
        <v>[1 cr. - 1.5 cr]</v>
      </c>
      <c r="O10840" s="11"/>
      <c r="P10840" s="4"/>
      <c r="Q10840" s="11"/>
      <c r="R10840" s="4"/>
      <c r="S10840" s="11"/>
      <c r="T10840" s="4"/>
      <c r="U10840" s="11"/>
      <c r="V10840" s="4"/>
      <c r="W10840" s="11"/>
      <c r="X10840" s="4"/>
      <c r="Y10840" s="11"/>
      <c r="Z10840" s="2"/>
      <c r="AA10840" s="1" t="s">
        <v>16</v>
      </c>
      <c r="AC10840" s="23" t="s">
        <v>37852</v>
      </c>
      <c r="AD10840" s="23" t="s">
        <v>38259</v>
      </c>
      <c r="AE10840" t="s">
        <v>35400</v>
      </c>
    </row>
    <row r="10841" spans="1:31" ht="14.25" customHeight="1">
      <c r="A10841" s="1">
        <v>10840</v>
      </c>
      <c r="B10841" s="1" t="s">
        <v>54</v>
      </c>
      <c r="C10841" s="1" t="s">
        <v>16714</v>
      </c>
      <c r="D10841" s="9" t="s">
        <v>391</v>
      </c>
      <c r="E10841" s="9" t="s">
        <v>40</v>
      </c>
      <c r="F10841" s="9" t="s">
        <v>29022</v>
      </c>
      <c r="G10841" s="17">
        <v>919494011916</v>
      </c>
      <c r="H10841" s="9" t="s">
        <v>20</v>
      </c>
      <c r="I10841" s="1" t="s">
        <v>9</v>
      </c>
      <c r="J10841" s="2" t="s">
        <v>47309</v>
      </c>
      <c r="K10841" s="11" t="s">
        <v>14136</v>
      </c>
      <c r="L10841" s="2" t="s">
        <v>47338</v>
      </c>
      <c r="M10841" s="11"/>
      <c r="N10841" s="4"/>
      <c r="O10841" s="11"/>
      <c r="P10841" s="4"/>
      <c r="Q10841" s="11"/>
      <c r="R10841" s="4"/>
      <c r="S10841" s="11"/>
      <c r="T10841" s="4"/>
      <c r="U10841" s="11"/>
      <c r="V10841" s="4"/>
      <c r="W10841" s="11"/>
      <c r="X10841" s="4"/>
      <c r="Y10841" s="11"/>
      <c r="Z10841" s="2"/>
      <c r="AA10841" s="1" t="s">
        <v>16</v>
      </c>
      <c r="AC10841" s="23" t="s">
        <v>37852</v>
      </c>
      <c r="AD10841" s="23" t="s">
        <v>38259</v>
      </c>
      <c r="AE10841" t="s">
        <v>35401</v>
      </c>
    </row>
    <row r="10842" spans="1:31" ht="14.25" customHeight="1">
      <c r="A10842" s="1">
        <v>10841</v>
      </c>
      <c r="B10842" s="1" t="s">
        <v>54</v>
      </c>
      <c r="C10842" s="1" t="s">
        <v>16718</v>
      </c>
      <c r="D10842" s="9" t="s">
        <v>4597</v>
      </c>
      <c r="E10842" s="9" t="s">
        <v>32</v>
      </c>
      <c r="F10842" s="9" t="s">
        <v>29024</v>
      </c>
      <c r="G10842" s="17">
        <v>919946449699</v>
      </c>
      <c r="H10842" s="9" t="s">
        <v>8</v>
      </c>
      <c r="I10842" s="1" t="s">
        <v>62</v>
      </c>
      <c r="J10842" s="2" t="s">
        <v>47309</v>
      </c>
      <c r="K10842" s="11" t="s">
        <v>14137</v>
      </c>
      <c r="L10842" s="2" t="s">
        <v>47338</v>
      </c>
      <c r="M10842" s="4" t="s">
        <v>13</v>
      </c>
      <c r="N10842" s="3" t="str">
        <f t="shared" ref="N10842:N10844" si="360">J10842</f>
        <v>[1 cr. - 1.5 cr]</v>
      </c>
      <c r="O10842" s="11"/>
      <c r="P10842" s="4"/>
      <c r="Q10842" s="11"/>
      <c r="R10842" s="4"/>
      <c r="S10842" s="11"/>
      <c r="T10842" s="4"/>
      <c r="U10842" s="11"/>
      <c r="V10842" s="4"/>
      <c r="W10842" s="11"/>
      <c r="X10842" s="4"/>
      <c r="Y10842" s="11"/>
      <c r="Z10842" s="2"/>
      <c r="AA10842" s="1" t="s">
        <v>16</v>
      </c>
      <c r="AC10842" s="23" t="s">
        <v>37852</v>
      </c>
      <c r="AD10842" s="23" t="s">
        <v>38259</v>
      </c>
      <c r="AE10842" t="s">
        <v>35402</v>
      </c>
    </row>
    <row r="10843" spans="1:31" ht="14.25" customHeight="1">
      <c r="A10843" s="1">
        <v>10842</v>
      </c>
      <c r="B10843" s="1" t="s">
        <v>54</v>
      </c>
      <c r="C10843" s="1" t="s">
        <v>16724</v>
      </c>
      <c r="D10843" s="9" t="s">
        <v>1799</v>
      </c>
      <c r="E10843" s="9" t="s">
        <v>1725</v>
      </c>
      <c r="F10843" s="9" t="s">
        <v>29029</v>
      </c>
      <c r="G10843" s="17">
        <v>919994664469</v>
      </c>
      <c r="H10843" s="9" t="s">
        <v>20</v>
      </c>
      <c r="I10843" s="1" t="s">
        <v>41</v>
      </c>
      <c r="J10843" s="2" t="s">
        <v>47309</v>
      </c>
      <c r="K10843" s="3" t="s">
        <v>42</v>
      </c>
      <c r="L10843" s="2" t="s">
        <v>47338</v>
      </c>
      <c r="M10843" s="4" t="s">
        <v>14136</v>
      </c>
      <c r="N10843" s="3" t="str">
        <f t="shared" si="360"/>
        <v>[1 cr. - 1.5 cr]</v>
      </c>
      <c r="O10843" s="11"/>
      <c r="P10843" s="4"/>
      <c r="Q10843" s="11"/>
      <c r="R10843" s="4"/>
      <c r="S10843" s="11"/>
      <c r="T10843" s="4"/>
      <c r="U10843" s="11"/>
      <c r="V10843" s="4"/>
      <c r="W10843" s="11"/>
      <c r="X10843" s="4"/>
      <c r="Y10843" s="11"/>
      <c r="Z10843" s="2"/>
      <c r="AA10843" s="1" t="s">
        <v>16</v>
      </c>
      <c r="AC10843" s="23" t="s">
        <v>37852</v>
      </c>
      <c r="AD10843" s="23" t="s">
        <v>38259</v>
      </c>
      <c r="AE10843" t="s">
        <v>35403</v>
      </c>
    </row>
    <row r="10844" spans="1:31" ht="14.25" customHeight="1">
      <c r="A10844" s="1">
        <v>10843</v>
      </c>
      <c r="B10844" s="1" t="s">
        <v>54</v>
      </c>
      <c r="C10844" s="1" t="s">
        <v>16734</v>
      </c>
      <c r="D10844" s="9" t="s">
        <v>2904</v>
      </c>
      <c r="E10844" s="9" t="s">
        <v>93</v>
      </c>
      <c r="F10844" s="9" t="s">
        <v>16233</v>
      </c>
      <c r="G10844" s="17">
        <v>9140600961</v>
      </c>
      <c r="H10844" s="9" t="s">
        <v>20</v>
      </c>
      <c r="I10844" s="1" t="s">
        <v>62</v>
      </c>
      <c r="J10844" s="2" t="s">
        <v>47309</v>
      </c>
      <c r="K10844" s="3" t="s">
        <v>213</v>
      </c>
      <c r="L10844" s="2" t="s">
        <v>47338</v>
      </c>
      <c r="M10844" s="4" t="s">
        <v>17</v>
      </c>
      <c r="N10844" s="3" t="str">
        <f t="shared" si="360"/>
        <v>[1 cr. - 1.5 cr]</v>
      </c>
      <c r="O10844" s="4" t="s">
        <v>47347</v>
      </c>
      <c r="P10844" s="3" t="s">
        <v>47309</v>
      </c>
      <c r="Q10844" s="4" t="s">
        <v>14136</v>
      </c>
      <c r="R10844" s="3" t="s">
        <v>47309</v>
      </c>
      <c r="S10844" s="4" t="s">
        <v>47352</v>
      </c>
      <c r="T10844" s="3" t="s">
        <v>47309</v>
      </c>
      <c r="U10844" s="4" t="s">
        <v>13</v>
      </c>
      <c r="V10844" s="3" t="s">
        <v>47309</v>
      </c>
      <c r="W10844" s="11"/>
      <c r="X10844" s="4"/>
      <c r="Y10844" s="11"/>
      <c r="Z10844" s="2"/>
      <c r="AA10844" s="1" t="s">
        <v>11</v>
      </c>
      <c r="AC10844" s="23" t="s">
        <v>37852</v>
      </c>
      <c r="AD10844" s="23" t="s">
        <v>38259</v>
      </c>
      <c r="AE10844" t="s">
        <v>35404</v>
      </c>
    </row>
    <row r="10845" spans="1:31" ht="14.25" customHeight="1">
      <c r="A10845" s="1">
        <v>10844</v>
      </c>
      <c r="B10845" s="1" t="s">
        <v>54</v>
      </c>
      <c r="C10845" s="1" t="s">
        <v>16739</v>
      </c>
      <c r="D10845" s="9" t="s">
        <v>35672</v>
      </c>
      <c r="E10845" s="9" t="s">
        <v>139</v>
      </c>
      <c r="F10845" s="9" t="s">
        <v>32941</v>
      </c>
      <c r="G10845" s="17">
        <v>9194909410</v>
      </c>
      <c r="H10845" s="9" t="s">
        <v>8</v>
      </c>
      <c r="I10845" s="1" t="s">
        <v>41</v>
      </c>
      <c r="J10845" s="2" t="s">
        <v>47309</v>
      </c>
      <c r="K10845" s="11" t="s">
        <v>14136</v>
      </c>
      <c r="L10845" s="2" t="s">
        <v>47338</v>
      </c>
      <c r="M10845" s="11"/>
      <c r="N10845" s="4"/>
      <c r="O10845" s="11"/>
      <c r="P10845" s="4"/>
      <c r="Q10845" s="11"/>
      <c r="R10845" s="4"/>
      <c r="S10845" s="11"/>
      <c r="T10845" s="4"/>
      <c r="U10845" s="11"/>
      <c r="V10845" s="4"/>
      <c r="W10845" s="11"/>
      <c r="X10845" s="4"/>
      <c r="Y10845" s="11"/>
      <c r="Z10845" s="2"/>
      <c r="AA10845" s="1" t="s">
        <v>16</v>
      </c>
      <c r="AC10845" s="23" t="s">
        <v>37852</v>
      </c>
      <c r="AD10845" s="23" t="s">
        <v>38259</v>
      </c>
      <c r="AE10845" t="s">
        <v>35405</v>
      </c>
    </row>
    <row r="10846" spans="1:31" ht="14.25" customHeight="1">
      <c r="A10846" s="1">
        <v>10845</v>
      </c>
      <c r="B10846" s="1" t="s">
        <v>54</v>
      </c>
      <c r="C10846" s="1" t="s">
        <v>16744</v>
      </c>
      <c r="D10846" s="9" t="s">
        <v>4203</v>
      </c>
      <c r="E10846" s="9" t="s">
        <v>40</v>
      </c>
      <c r="F10846" s="9" t="s">
        <v>24265</v>
      </c>
      <c r="G10846" s="17">
        <v>919994969164</v>
      </c>
      <c r="H10846" s="9" t="s">
        <v>37</v>
      </c>
      <c r="I10846" s="1" t="s">
        <v>62</v>
      </c>
      <c r="J10846" s="2" t="s">
        <v>47309</v>
      </c>
      <c r="K10846" s="11" t="s">
        <v>14136</v>
      </c>
      <c r="L10846" s="2" t="s">
        <v>47338</v>
      </c>
      <c r="M10846" s="11"/>
      <c r="N10846" s="4"/>
      <c r="O10846" s="11"/>
      <c r="P10846" s="4"/>
      <c r="Q10846" s="11"/>
      <c r="R10846" s="4"/>
      <c r="S10846" s="11"/>
      <c r="T10846" s="4"/>
      <c r="U10846" s="11"/>
      <c r="V10846" s="4"/>
      <c r="W10846" s="11"/>
      <c r="X10846" s="4"/>
      <c r="Y10846" s="11"/>
      <c r="Z10846" s="2"/>
      <c r="AA10846" s="1" t="s">
        <v>16</v>
      </c>
      <c r="AC10846" s="23" t="s">
        <v>37852</v>
      </c>
      <c r="AD10846" s="23" t="s">
        <v>38259</v>
      </c>
      <c r="AE10846" t="s">
        <v>35406</v>
      </c>
    </row>
    <row r="10847" spans="1:31" ht="14.25" customHeight="1">
      <c r="A10847" s="1">
        <v>10846</v>
      </c>
      <c r="B10847" s="1" t="s">
        <v>54</v>
      </c>
      <c r="C10847" s="1" t="s">
        <v>16750</v>
      </c>
      <c r="D10847" s="9" t="s">
        <v>35563</v>
      </c>
      <c r="E10847" s="9" t="s">
        <v>40</v>
      </c>
      <c r="F10847" s="9" t="s">
        <v>29042</v>
      </c>
      <c r="G10847" s="17">
        <v>919946466600</v>
      </c>
      <c r="H10847" s="9" t="s">
        <v>20</v>
      </c>
      <c r="I10847" s="1" t="s">
        <v>41</v>
      </c>
      <c r="J10847" s="2" t="s">
        <v>47309</v>
      </c>
      <c r="K10847" s="11" t="s">
        <v>14136</v>
      </c>
      <c r="L10847" s="2" t="s">
        <v>47338</v>
      </c>
      <c r="M10847" s="11"/>
      <c r="N10847" s="4"/>
      <c r="O10847" s="11"/>
      <c r="P10847" s="4"/>
      <c r="Q10847" s="11"/>
      <c r="R10847" s="4"/>
      <c r="S10847" s="11"/>
      <c r="T10847" s="4"/>
      <c r="U10847" s="11"/>
      <c r="V10847" s="4"/>
      <c r="W10847" s="11"/>
      <c r="X10847" s="4"/>
      <c r="Y10847" s="11"/>
      <c r="Z10847" s="2"/>
      <c r="AA10847" s="1" t="s">
        <v>11</v>
      </c>
      <c r="AC10847" s="23" t="s">
        <v>37852</v>
      </c>
      <c r="AD10847" s="23" t="s">
        <v>38259</v>
      </c>
      <c r="AE10847" t="s">
        <v>35395</v>
      </c>
    </row>
    <row r="10848" spans="1:31" ht="14.25" customHeight="1">
      <c r="A10848" s="1">
        <v>10847</v>
      </c>
      <c r="B10848" s="1" t="s">
        <v>54</v>
      </c>
      <c r="C10848" s="1" t="s">
        <v>16757</v>
      </c>
      <c r="D10848" s="9" t="s">
        <v>683</v>
      </c>
      <c r="E10848" s="9" t="s">
        <v>16241</v>
      </c>
      <c r="F10848" s="9" t="s">
        <v>29046</v>
      </c>
      <c r="G10848" s="17">
        <v>919499409660</v>
      </c>
      <c r="H10848" s="9" t="s">
        <v>20</v>
      </c>
      <c r="I10848" s="1" t="s">
        <v>62</v>
      </c>
      <c r="J10848" s="2" t="s">
        <v>47309</v>
      </c>
      <c r="K10848" s="3" t="s">
        <v>17</v>
      </c>
      <c r="L10848" s="2" t="s">
        <v>47338</v>
      </c>
      <c r="M10848" s="4" t="s">
        <v>42</v>
      </c>
      <c r="N10848" s="3" t="str">
        <f>J10848</f>
        <v>[1 cr. - 1.5 cr]</v>
      </c>
      <c r="O10848" s="4" t="s">
        <v>14137</v>
      </c>
      <c r="P10848" s="3" t="s">
        <v>47309</v>
      </c>
      <c r="Q10848" s="11"/>
      <c r="R10848" s="4"/>
      <c r="S10848" s="11"/>
      <c r="T10848" s="4"/>
      <c r="U10848" s="11"/>
      <c r="V10848" s="4"/>
      <c r="W10848" s="11"/>
      <c r="X10848" s="4"/>
      <c r="Y10848" s="11"/>
      <c r="Z10848" s="2"/>
      <c r="AA10848" s="1" t="s">
        <v>16</v>
      </c>
      <c r="AC10848" s="23" t="s">
        <v>37852</v>
      </c>
      <c r="AD10848" s="23" t="s">
        <v>38259</v>
      </c>
      <c r="AE10848" t="s">
        <v>35400</v>
      </c>
    </row>
    <row r="10849" spans="1:31" ht="14.25" customHeight="1">
      <c r="A10849" s="1">
        <v>10848</v>
      </c>
      <c r="B10849" s="1" t="s">
        <v>54</v>
      </c>
      <c r="C10849" s="1" t="s">
        <v>16767</v>
      </c>
      <c r="D10849" s="9" t="s">
        <v>437</v>
      </c>
      <c r="E10849" s="9" t="s">
        <v>1047</v>
      </c>
      <c r="F10849" s="9" t="s">
        <v>35012</v>
      </c>
      <c r="G10849" s="17">
        <v>919016901994</v>
      </c>
      <c r="H10849" s="9" t="s">
        <v>8</v>
      </c>
      <c r="I10849" s="1" t="s">
        <v>62</v>
      </c>
      <c r="J10849" s="2" t="s">
        <v>47309</v>
      </c>
      <c r="K10849" s="11" t="s">
        <v>14137</v>
      </c>
      <c r="L10849" s="2" t="s">
        <v>47338</v>
      </c>
      <c r="M10849" s="11"/>
      <c r="N10849" s="4"/>
      <c r="O10849" s="11"/>
      <c r="P10849" s="4"/>
      <c r="Q10849" s="11"/>
      <c r="R10849" s="4"/>
      <c r="S10849" s="11"/>
      <c r="T10849" s="4"/>
      <c r="U10849" s="11"/>
      <c r="V10849" s="4"/>
      <c r="W10849" s="11"/>
      <c r="X10849" s="4"/>
      <c r="Y10849" s="11"/>
      <c r="Z10849" s="2"/>
      <c r="AA10849" s="1" t="s">
        <v>16</v>
      </c>
      <c r="AC10849" s="23" t="s">
        <v>37852</v>
      </c>
      <c r="AD10849" s="23" t="s">
        <v>38259</v>
      </c>
      <c r="AE10849" t="s">
        <v>35401</v>
      </c>
    </row>
    <row r="10850" spans="1:31" ht="14.25" customHeight="1">
      <c r="A10850" s="1">
        <v>10849</v>
      </c>
      <c r="B10850" s="1" t="s">
        <v>54</v>
      </c>
      <c r="C10850" s="1" t="s">
        <v>16770</v>
      </c>
      <c r="D10850" s="9" t="s">
        <v>1263</v>
      </c>
      <c r="E10850" s="9" t="s">
        <v>40</v>
      </c>
      <c r="F10850" s="9" t="s">
        <v>29053</v>
      </c>
      <c r="G10850" s="17">
        <v>919444619910</v>
      </c>
      <c r="H10850" s="9" t="s">
        <v>20</v>
      </c>
      <c r="I10850" s="1" t="s">
        <v>41</v>
      </c>
      <c r="J10850" s="2" t="s">
        <v>47309</v>
      </c>
      <c r="K10850" s="3" t="s">
        <v>17</v>
      </c>
      <c r="L10850" s="2" t="s">
        <v>47338</v>
      </c>
      <c r="M10850" s="4" t="s">
        <v>42</v>
      </c>
      <c r="N10850" s="3" t="str">
        <f t="shared" ref="N10850:N10852" si="361">J10850</f>
        <v>[1 cr. - 1.5 cr]</v>
      </c>
      <c r="O10850" s="4" t="s">
        <v>47348</v>
      </c>
      <c r="P10850" s="3" t="s">
        <v>47309</v>
      </c>
      <c r="Q10850" s="11"/>
      <c r="R10850" s="4"/>
      <c r="S10850" s="11"/>
      <c r="T10850" s="4"/>
      <c r="U10850" s="11"/>
      <c r="V10850" s="4"/>
      <c r="W10850" s="11"/>
      <c r="X10850" s="4"/>
      <c r="Y10850" s="11"/>
      <c r="Z10850" s="2"/>
      <c r="AA10850" s="1" t="s">
        <v>16</v>
      </c>
      <c r="AC10850" s="23" t="s">
        <v>37852</v>
      </c>
      <c r="AD10850" s="23" t="s">
        <v>38259</v>
      </c>
      <c r="AE10850" t="s">
        <v>35402</v>
      </c>
    </row>
    <row r="10851" spans="1:31" ht="14.25" customHeight="1">
      <c r="A10851" s="1">
        <v>10850</v>
      </c>
      <c r="B10851" s="1" t="s">
        <v>54</v>
      </c>
      <c r="C10851" s="1" t="s">
        <v>16771</v>
      </c>
      <c r="D10851" s="9" t="s">
        <v>4548</v>
      </c>
      <c r="E10851" s="9" t="s">
        <v>487</v>
      </c>
      <c r="F10851" s="9" t="s">
        <v>16245</v>
      </c>
      <c r="G10851" s="17">
        <v>919440419496</v>
      </c>
      <c r="H10851" s="9" t="s">
        <v>37</v>
      </c>
      <c r="I10851" s="1" t="s">
        <v>62</v>
      </c>
      <c r="J10851" s="2" t="s">
        <v>47309</v>
      </c>
      <c r="K10851" s="3" t="s">
        <v>42</v>
      </c>
      <c r="L10851" s="2" t="s">
        <v>47338</v>
      </c>
      <c r="M10851" s="4" t="s">
        <v>14136</v>
      </c>
      <c r="N10851" s="3" t="str">
        <f t="shared" si="361"/>
        <v>[1 cr. - 1.5 cr]</v>
      </c>
      <c r="O10851" s="4" t="s">
        <v>14137</v>
      </c>
      <c r="P10851" s="3" t="s">
        <v>47309</v>
      </c>
      <c r="Q10851" s="11"/>
      <c r="R10851" s="4"/>
      <c r="S10851" s="11"/>
      <c r="T10851" s="4"/>
      <c r="U10851" s="11"/>
      <c r="V10851" s="4"/>
      <c r="W10851" s="11"/>
      <c r="X10851" s="4"/>
      <c r="Y10851" s="11"/>
      <c r="Z10851" s="2"/>
      <c r="AA10851" s="1" t="s">
        <v>16</v>
      </c>
      <c r="AC10851" s="23" t="s">
        <v>37852</v>
      </c>
      <c r="AD10851" s="23" t="s">
        <v>38259</v>
      </c>
      <c r="AE10851" t="s">
        <v>35403</v>
      </c>
    </row>
    <row r="10852" spans="1:31" ht="14.25" customHeight="1">
      <c r="A10852" s="1">
        <v>10851</v>
      </c>
      <c r="B10852" s="1" t="s">
        <v>54</v>
      </c>
      <c r="C10852" s="1" t="s">
        <v>16773</v>
      </c>
      <c r="D10852" s="9" t="s">
        <v>1968</v>
      </c>
      <c r="E10852" s="9" t="s">
        <v>7692</v>
      </c>
      <c r="F10852" s="9" t="s">
        <v>29055</v>
      </c>
      <c r="G10852" s="17">
        <v>91969904049</v>
      </c>
      <c r="H10852" s="9" t="s">
        <v>20</v>
      </c>
      <c r="I10852" s="1" t="s">
        <v>41</v>
      </c>
      <c r="J10852" s="2" t="s">
        <v>47309</v>
      </c>
      <c r="K10852" s="11" t="s">
        <v>14136</v>
      </c>
      <c r="L10852" s="2" t="s">
        <v>47338</v>
      </c>
      <c r="M10852" s="4" t="s">
        <v>14137</v>
      </c>
      <c r="N10852" s="3" t="str">
        <f t="shared" si="361"/>
        <v>[1 cr. - 1.5 cr]</v>
      </c>
      <c r="O10852" s="11"/>
      <c r="P10852" s="4"/>
      <c r="Q10852" s="11"/>
      <c r="R10852" s="4"/>
      <c r="S10852" s="11"/>
      <c r="T10852" s="4"/>
      <c r="U10852" s="11"/>
      <c r="V10852" s="4"/>
      <c r="W10852" s="11"/>
      <c r="X10852" s="4"/>
      <c r="Y10852" s="11"/>
      <c r="Z10852" s="2"/>
      <c r="AA10852" s="1" t="s">
        <v>16</v>
      </c>
      <c r="AC10852" s="23" t="s">
        <v>37852</v>
      </c>
      <c r="AD10852" s="23" t="s">
        <v>38259</v>
      </c>
      <c r="AE10852" t="s">
        <v>35404</v>
      </c>
    </row>
    <row r="10853" spans="1:31" ht="14.25" customHeight="1">
      <c r="A10853" s="1">
        <v>10852</v>
      </c>
      <c r="B10853" s="1" t="s">
        <v>54</v>
      </c>
      <c r="C10853" s="1" t="s">
        <v>16774</v>
      </c>
      <c r="D10853" s="9" t="s">
        <v>432</v>
      </c>
      <c r="E10853" s="9" t="s">
        <v>217</v>
      </c>
      <c r="F10853" s="9" t="s">
        <v>32948</v>
      </c>
      <c r="G10853" s="17">
        <v>919944949494</v>
      </c>
      <c r="H10853" s="9" t="s">
        <v>132</v>
      </c>
      <c r="I10853" s="1" t="s">
        <v>41</v>
      </c>
      <c r="J10853" s="2" t="s">
        <v>47309</v>
      </c>
      <c r="K10853" s="3" t="s">
        <v>42</v>
      </c>
      <c r="L10853" s="2" t="s">
        <v>47338</v>
      </c>
      <c r="M10853" s="11"/>
      <c r="N10853" s="4"/>
      <c r="O10853" s="11"/>
      <c r="P10853" s="4"/>
      <c r="Q10853" s="11"/>
      <c r="R10853" s="4"/>
      <c r="S10853" s="11"/>
      <c r="T10853" s="4"/>
      <c r="U10853" s="11"/>
      <c r="V10853" s="4"/>
      <c r="W10853" s="11"/>
      <c r="X10853" s="4"/>
      <c r="Y10853" s="11"/>
      <c r="Z10853" s="2"/>
      <c r="AA10853" s="1" t="s">
        <v>16</v>
      </c>
      <c r="AC10853" s="23" t="s">
        <v>37852</v>
      </c>
      <c r="AD10853" s="23" t="s">
        <v>38259</v>
      </c>
      <c r="AE10853" t="s">
        <v>35405</v>
      </c>
    </row>
    <row r="10854" spans="1:31" ht="14.25" customHeight="1">
      <c r="A10854" s="1">
        <v>10853</v>
      </c>
      <c r="B10854" s="1" t="s">
        <v>54</v>
      </c>
      <c r="C10854" s="1" t="s">
        <v>16777</v>
      </c>
      <c r="D10854" s="9" t="s">
        <v>72</v>
      </c>
      <c r="E10854" s="9" t="s">
        <v>40</v>
      </c>
      <c r="F10854" s="9" t="s">
        <v>29057</v>
      </c>
      <c r="G10854" s="17">
        <v>91411104069</v>
      </c>
      <c r="H10854" s="9" t="s">
        <v>15</v>
      </c>
      <c r="I10854" s="1" t="s">
        <v>9</v>
      </c>
      <c r="J10854" s="2" t="s">
        <v>47309</v>
      </c>
      <c r="K10854" s="3" t="s">
        <v>17</v>
      </c>
      <c r="L10854" s="2" t="s">
        <v>47338</v>
      </c>
      <c r="M10854" s="4" t="s">
        <v>42</v>
      </c>
      <c r="N10854" s="3" t="str">
        <f>J10854</f>
        <v>[1 cr. - 1.5 cr]</v>
      </c>
      <c r="O10854" s="11"/>
      <c r="P10854" s="4"/>
      <c r="Q10854" s="11"/>
      <c r="R10854" s="4"/>
      <c r="S10854" s="11"/>
      <c r="T10854" s="4"/>
      <c r="U10854" s="11"/>
      <c r="V10854" s="4"/>
      <c r="W10854" s="11"/>
      <c r="X10854" s="4"/>
      <c r="Y10854" s="11"/>
      <c r="Z10854" s="2"/>
      <c r="AA10854" s="1" t="s">
        <v>11</v>
      </c>
      <c r="AC10854" s="23" t="s">
        <v>37853</v>
      </c>
      <c r="AD10854" s="23" t="s">
        <v>38259</v>
      </c>
      <c r="AE10854" t="s">
        <v>35406</v>
      </c>
    </row>
    <row r="10855" spans="1:31" ht="14.25" customHeight="1">
      <c r="A10855" s="1">
        <v>10854</v>
      </c>
      <c r="B10855" s="1" t="s">
        <v>54</v>
      </c>
      <c r="C10855" s="1" t="s">
        <v>16788</v>
      </c>
      <c r="D10855" s="9" t="s">
        <v>432</v>
      </c>
      <c r="E10855" s="9" t="s">
        <v>16249</v>
      </c>
      <c r="F10855" s="9" t="s">
        <v>29065</v>
      </c>
      <c r="G10855" s="17">
        <v>914494904199</v>
      </c>
      <c r="H10855" s="9" t="s">
        <v>20</v>
      </c>
      <c r="I10855" s="1" t="s">
        <v>9</v>
      </c>
      <c r="J10855" s="2" t="s">
        <v>47309</v>
      </c>
      <c r="K10855" s="3" t="s">
        <v>42</v>
      </c>
      <c r="L10855" s="2" t="s">
        <v>47338</v>
      </c>
      <c r="M10855" s="11"/>
      <c r="N10855" s="4"/>
      <c r="O10855" s="11"/>
      <c r="P10855" s="4"/>
      <c r="Q10855" s="11"/>
      <c r="R10855" s="4"/>
      <c r="S10855" s="11"/>
      <c r="T10855" s="4"/>
      <c r="U10855" s="11"/>
      <c r="V10855" s="4"/>
      <c r="W10855" s="11"/>
      <c r="X10855" s="4"/>
      <c r="Y10855" s="11"/>
      <c r="Z10855" s="2"/>
      <c r="AA10855" s="1" t="s">
        <v>16</v>
      </c>
      <c r="AC10855" s="23" t="s">
        <v>37853</v>
      </c>
      <c r="AD10855" s="23" t="s">
        <v>38259</v>
      </c>
      <c r="AE10855" t="s">
        <v>35395</v>
      </c>
    </row>
    <row r="10856" spans="1:31" ht="14.25" customHeight="1">
      <c r="A10856" s="1">
        <v>10855</v>
      </c>
      <c r="B10856" s="1" t="s">
        <v>54</v>
      </c>
      <c r="C10856" s="1" t="s">
        <v>16795</v>
      </c>
      <c r="D10856" s="9" t="s">
        <v>1209</v>
      </c>
      <c r="E10856" s="9" t="s">
        <v>788</v>
      </c>
      <c r="F10856" s="9" t="s">
        <v>26623</v>
      </c>
      <c r="G10856" s="17">
        <v>919494660944</v>
      </c>
      <c r="H10856" s="9" t="s">
        <v>8</v>
      </c>
      <c r="I10856" s="1" t="s">
        <v>9</v>
      </c>
      <c r="J10856" s="2" t="s">
        <v>47309</v>
      </c>
      <c r="K10856" s="3" t="s">
        <v>42</v>
      </c>
      <c r="L10856" s="2" t="s">
        <v>47338</v>
      </c>
      <c r="M10856" s="4" t="s">
        <v>14136</v>
      </c>
      <c r="N10856" s="3" t="str">
        <f>J10856</f>
        <v>[1 cr. - 1.5 cr]</v>
      </c>
      <c r="O10856" s="11"/>
      <c r="P10856" s="4"/>
      <c r="Q10856" s="11"/>
      <c r="R10856" s="4"/>
      <c r="S10856" s="11"/>
      <c r="T10856" s="4"/>
      <c r="U10856" s="11"/>
      <c r="V10856" s="4"/>
      <c r="W10856" s="11"/>
      <c r="X10856" s="4"/>
      <c r="Y10856" s="11"/>
      <c r="Z10856" s="2"/>
      <c r="AA10856" s="1" t="s">
        <v>16</v>
      </c>
      <c r="AC10856" s="23" t="s">
        <v>37853</v>
      </c>
      <c r="AD10856" s="23" t="s">
        <v>38259</v>
      </c>
      <c r="AE10856" t="s">
        <v>35400</v>
      </c>
    </row>
    <row r="10857" spans="1:31" ht="14.25" customHeight="1">
      <c r="A10857" s="1">
        <v>10856</v>
      </c>
      <c r="B10857" s="1" t="s">
        <v>54</v>
      </c>
      <c r="C10857" s="1" t="s">
        <v>16798</v>
      </c>
      <c r="D10857" s="9" t="s">
        <v>3301</v>
      </c>
      <c r="E10857" s="9" t="s">
        <v>40</v>
      </c>
      <c r="F10857" s="9" t="s">
        <v>29068</v>
      </c>
      <c r="G10857" s="17">
        <v>91949441164</v>
      </c>
      <c r="H10857" s="9" t="s">
        <v>20</v>
      </c>
      <c r="I10857" s="1" t="s">
        <v>62</v>
      </c>
      <c r="J10857" s="2" t="s">
        <v>47309</v>
      </c>
      <c r="K10857" s="11" t="s">
        <v>13</v>
      </c>
      <c r="L10857" s="2" t="s">
        <v>47338</v>
      </c>
      <c r="M10857" s="11"/>
      <c r="N10857" s="4"/>
      <c r="O10857" s="11"/>
      <c r="P10857" s="4"/>
      <c r="Q10857" s="11"/>
      <c r="R10857" s="4"/>
      <c r="S10857" s="11"/>
      <c r="T10857" s="4"/>
      <c r="U10857" s="11"/>
      <c r="V10857" s="4"/>
      <c r="W10857" s="11"/>
      <c r="X10857" s="4"/>
      <c r="Y10857" s="11"/>
      <c r="Z10857" s="2"/>
      <c r="AA10857" s="1" t="s">
        <v>11</v>
      </c>
      <c r="AC10857" s="23" t="s">
        <v>37853</v>
      </c>
      <c r="AD10857" s="23" t="s">
        <v>38259</v>
      </c>
      <c r="AE10857" t="s">
        <v>35401</v>
      </c>
    </row>
    <row r="10858" spans="1:31" ht="14.25" customHeight="1">
      <c r="A10858" s="1">
        <v>10857</v>
      </c>
      <c r="B10858" s="1" t="s">
        <v>54</v>
      </c>
      <c r="C10858" s="1" t="s">
        <v>16799</v>
      </c>
      <c r="D10858" s="9" t="s">
        <v>2182</v>
      </c>
      <c r="E10858" s="9" t="s">
        <v>8117</v>
      </c>
      <c r="F10858" s="9" t="s">
        <v>31965</v>
      </c>
      <c r="G10858" s="17">
        <v>919446606646</v>
      </c>
      <c r="H10858" s="9" t="s">
        <v>20</v>
      </c>
      <c r="I10858" s="1" t="s">
        <v>62</v>
      </c>
      <c r="J10858" s="2" t="s">
        <v>47309</v>
      </c>
      <c r="K10858" s="3" t="s">
        <v>42</v>
      </c>
      <c r="L10858" s="2" t="s">
        <v>47338</v>
      </c>
      <c r="M10858" s="4" t="s">
        <v>14136</v>
      </c>
      <c r="N10858" s="3" t="str">
        <f>J10858</f>
        <v>[1 cr. - 1.5 cr]</v>
      </c>
      <c r="O10858" s="11"/>
      <c r="P10858" s="4"/>
      <c r="Q10858" s="11"/>
      <c r="R10858" s="4"/>
      <c r="S10858" s="11"/>
      <c r="T10858" s="4"/>
      <c r="U10858" s="11"/>
      <c r="V10858" s="4"/>
      <c r="W10858" s="11"/>
      <c r="X10858" s="4"/>
      <c r="Y10858" s="11"/>
      <c r="Z10858" s="2"/>
      <c r="AA10858" s="1" t="s">
        <v>16</v>
      </c>
      <c r="AC10858" s="23" t="s">
        <v>37853</v>
      </c>
      <c r="AD10858" s="23" t="s">
        <v>38259</v>
      </c>
      <c r="AE10858" t="s">
        <v>35402</v>
      </c>
    </row>
    <row r="10859" spans="1:31" ht="14.25" customHeight="1">
      <c r="A10859" s="1">
        <v>10858</v>
      </c>
      <c r="B10859" s="1" t="s">
        <v>54</v>
      </c>
      <c r="C10859" s="1" t="s">
        <v>16801</v>
      </c>
      <c r="D10859" s="9" t="s">
        <v>734</v>
      </c>
      <c r="E10859" s="9" t="s">
        <v>1527</v>
      </c>
      <c r="F10859" s="9" t="s">
        <v>35016</v>
      </c>
      <c r="G10859" s="17">
        <v>9194940466</v>
      </c>
      <c r="H10859" s="9" t="s">
        <v>20</v>
      </c>
      <c r="I10859" s="1" t="s">
        <v>9</v>
      </c>
      <c r="J10859" s="2" t="s">
        <v>47309</v>
      </c>
      <c r="K10859" s="11" t="s">
        <v>14136</v>
      </c>
      <c r="L10859" s="2" t="s">
        <v>47338</v>
      </c>
      <c r="M10859" s="11"/>
      <c r="N10859" s="4"/>
      <c r="O10859" s="11"/>
      <c r="P10859" s="4"/>
      <c r="Q10859" s="11"/>
      <c r="R10859" s="4"/>
      <c r="S10859" s="11"/>
      <c r="T10859" s="4"/>
      <c r="U10859" s="11"/>
      <c r="V10859" s="4"/>
      <c r="W10859" s="11"/>
      <c r="X10859" s="4"/>
      <c r="Y10859" s="11"/>
      <c r="Z10859" s="2"/>
      <c r="AA10859" s="1" t="s">
        <v>16</v>
      </c>
      <c r="AC10859" s="23" t="s">
        <v>37853</v>
      </c>
      <c r="AD10859" s="23" t="s">
        <v>38259</v>
      </c>
      <c r="AE10859" t="s">
        <v>35403</v>
      </c>
    </row>
    <row r="10860" spans="1:31" ht="14.25" customHeight="1">
      <c r="A10860" s="1">
        <v>10859</v>
      </c>
      <c r="B10860" s="1" t="s">
        <v>54</v>
      </c>
      <c r="C10860" s="1" t="s">
        <v>16806</v>
      </c>
      <c r="D10860" s="9" t="s">
        <v>2709</v>
      </c>
      <c r="E10860" s="9" t="s">
        <v>139</v>
      </c>
      <c r="F10860" s="9" t="s">
        <v>29071</v>
      </c>
      <c r="G10860" s="17">
        <v>9194466694</v>
      </c>
      <c r="H10860" s="9" t="s">
        <v>20</v>
      </c>
      <c r="I10860" s="1" t="s">
        <v>9</v>
      </c>
      <c r="J10860" s="2" t="s">
        <v>47309</v>
      </c>
      <c r="K10860" s="3" t="s">
        <v>42</v>
      </c>
      <c r="L10860" s="2" t="s">
        <v>47338</v>
      </c>
      <c r="M10860" s="11"/>
      <c r="N10860" s="4"/>
      <c r="O10860" s="11"/>
      <c r="P10860" s="4"/>
      <c r="Q10860" s="11"/>
      <c r="R10860" s="4"/>
      <c r="S10860" s="11"/>
      <c r="T10860" s="4"/>
      <c r="U10860" s="11"/>
      <c r="V10860" s="4"/>
      <c r="W10860" s="11"/>
      <c r="X10860" s="4"/>
      <c r="Y10860" s="11"/>
      <c r="Z10860" s="2"/>
      <c r="AA10860" s="1" t="s">
        <v>16</v>
      </c>
      <c r="AC10860" s="23" t="s">
        <v>37853</v>
      </c>
      <c r="AD10860" s="23" t="s">
        <v>38259</v>
      </c>
      <c r="AE10860" t="s">
        <v>35404</v>
      </c>
    </row>
    <row r="10861" spans="1:31" ht="14.25" customHeight="1">
      <c r="A10861" s="1">
        <v>10860</v>
      </c>
      <c r="B10861" s="1" t="s">
        <v>54</v>
      </c>
      <c r="C10861" s="1" t="s">
        <v>16810</v>
      </c>
      <c r="D10861" s="9" t="s">
        <v>1629</v>
      </c>
      <c r="E10861" s="9" t="s">
        <v>19</v>
      </c>
      <c r="F10861" s="9" t="s">
        <v>35017</v>
      </c>
      <c r="G10861" s="17">
        <v>9146496944</v>
      </c>
      <c r="H10861" s="9" t="s">
        <v>8</v>
      </c>
      <c r="I10861" s="1" t="s">
        <v>62</v>
      </c>
      <c r="J10861" s="2" t="s">
        <v>47309</v>
      </c>
      <c r="K10861" s="11" t="s">
        <v>14137</v>
      </c>
      <c r="L10861" s="2" t="s">
        <v>47338</v>
      </c>
      <c r="M10861" s="11"/>
      <c r="N10861" s="4"/>
      <c r="O10861" s="11"/>
      <c r="P10861" s="4"/>
      <c r="Q10861" s="11"/>
      <c r="R10861" s="4"/>
      <c r="S10861" s="11"/>
      <c r="T10861" s="4"/>
      <c r="U10861" s="11"/>
      <c r="V10861" s="4"/>
      <c r="W10861" s="11"/>
      <c r="X10861" s="4"/>
      <c r="Y10861" s="11"/>
      <c r="Z10861" s="2"/>
      <c r="AA10861" s="1" t="s">
        <v>16</v>
      </c>
      <c r="AC10861" s="23" t="s">
        <v>37853</v>
      </c>
      <c r="AD10861" s="23" t="s">
        <v>38259</v>
      </c>
      <c r="AE10861" t="s">
        <v>35405</v>
      </c>
    </row>
    <row r="10862" spans="1:31" ht="14.25" customHeight="1">
      <c r="A10862" s="1">
        <v>10861</v>
      </c>
      <c r="B10862" s="1" t="s">
        <v>54</v>
      </c>
      <c r="C10862" s="1" t="s">
        <v>16812</v>
      </c>
      <c r="D10862" s="9" t="s">
        <v>52</v>
      </c>
      <c r="E10862" s="9" t="s">
        <v>102</v>
      </c>
      <c r="F10862" s="9" t="s">
        <v>29073</v>
      </c>
      <c r="G10862" s="17">
        <v>91944494464</v>
      </c>
      <c r="H10862" s="9" t="s">
        <v>37</v>
      </c>
      <c r="I10862" s="1" t="s">
        <v>9</v>
      </c>
      <c r="J10862" s="2" t="s">
        <v>47309</v>
      </c>
      <c r="K10862" s="11" t="s">
        <v>14136</v>
      </c>
      <c r="L10862" s="2" t="s">
        <v>47338</v>
      </c>
      <c r="M10862" s="11"/>
      <c r="N10862" s="4"/>
      <c r="O10862" s="11"/>
      <c r="P10862" s="4"/>
      <c r="Q10862" s="11"/>
      <c r="R10862" s="4"/>
      <c r="S10862" s="11"/>
      <c r="T10862" s="4"/>
      <c r="U10862" s="11"/>
      <c r="V10862" s="4"/>
      <c r="W10862" s="11"/>
      <c r="X10862" s="4"/>
      <c r="Y10862" s="11"/>
      <c r="Z10862" s="2"/>
      <c r="AA10862" s="1" t="s">
        <v>16</v>
      </c>
      <c r="AC10862" s="23" t="s">
        <v>37853</v>
      </c>
      <c r="AD10862" s="23" t="s">
        <v>38259</v>
      </c>
      <c r="AE10862" t="s">
        <v>35406</v>
      </c>
    </row>
    <row r="10863" spans="1:31" ht="14.25" customHeight="1">
      <c r="A10863" s="1">
        <v>10862</v>
      </c>
      <c r="B10863" s="1" t="s">
        <v>54</v>
      </c>
      <c r="C10863" s="1" t="s">
        <v>16824</v>
      </c>
      <c r="D10863" s="9" t="s">
        <v>35439</v>
      </c>
      <c r="E10863" s="9" t="s">
        <v>362</v>
      </c>
      <c r="F10863" s="9" t="s">
        <v>22455</v>
      </c>
      <c r="G10863" s="17">
        <v>91944604409</v>
      </c>
      <c r="H10863" s="9" t="s">
        <v>20</v>
      </c>
      <c r="I10863" s="1" t="s">
        <v>9</v>
      </c>
      <c r="J10863" s="2" t="s">
        <v>47309</v>
      </c>
      <c r="K10863" s="3" t="s">
        <v>42</v>
      </c>
      <c r="L10863" s="2" t="s">
        <v>47338</v>
      </c>
      <c r="M10863" s="11"/>
      <c r="N10863" s="4"/>
      <c r="O10863" s="11"/>
      <c r="P10863" s="4"/>
      <c r="Q10863" s="11"/>
      <c r="R10863" s="4"/>
      <c r="S10863" s="11"/>
      <c r="T10863" s="4"/>
      <c r="U10863" s="11"/>
      <c r="V10863" s="4"/>
      <c r="W10863" s="11"/>
      <c r="X10863" s="4"/>
      <c r="Y10863" s="11"/>
      <c r="Z10863" s="2"/>
      <c r="AA10863" s="1" t="s">
        <v>11</v>
      </c>
      <c r="AC10863" s="23" t="s">
        <v>37853</v>
      </c>
      <c r="AD10863" s="23" t="s">
        <v>38259</v>
      </c>
      <c r="AE10863" t="s">
        <v>35395</v>
      </c>
    </row>
    <row r="10864" spans="1:31" ht="14.25" customHeight="1">
      <c r="A10864" s="1">
        <v>10863</v>
      </c>
      <c r="B10864" s="1" t="s">
        <v>54</v>
      </c>
      <c r="C10864" s="1" t="s">
        <v>16837</v>
      </c>
      <c r="D10864" s="9" t="s">
        <v>36101</v>
      </c>
      <c r="E10864" s="9" t="s">
        <v>270</v>
      </c>
      <c r="F10864" s="9" t="s">
        <v>22910</v>
      </c>
      <c r="G10864" s="17">
        <v>9199401646</v>
      </c>
      <c r="H10864" s="9" t="s">
        <v>8</v>
      </c>
      <c r="I10864" s="1" t="s">
        <v>62</v>
      </c>
      <c r="J10864" s="2" t="s">
        <v>47309</v>
      </c>
      <c r="K10864" s="11" t="s">
        <v>14136</v>
      </c>
      <c r="L10864" s="2" t="s">
        <v>47338</v>
      </c>
      <c r="M10864" s="11"/>
      <c r="N10864" s="4"/>
      <c r="O10864" s="11"/>
      <c r="P10864" s="4"/>
      <c r="Q10864" s="11"/>
      <c r="R10864" s="4"/>
      <c r="S10864" s="11"/>
      <c r="T10864" s="4"/>
      <c r="U10864" s="11"/>
      <c r="V10864" s="4"/>
      <c r="W10864" s="11"/>
      <c r="X10864" s="4"/>
      <c r="Y10864" s="11"/>
      <c r="Z10864" s="2"/>
      <c r="AA10864" s="1" t="s">
        <v>16</v>
      </c>
      <c r="AC10864" s="23" t="s">
        <v>37853</v>
      </c>
      <c r="AD10864" s="23" t="s">
        <v>38259</v>
      </c>
      <c r="AE10864" t="s">
        <v>35400</v>
      </c>
    </row>
    <row r="10865" spans="1:31" ht="14.25" customHeight="1">
      <c r="A10865" s="1">
        <v>10864</v>
      </c>
      <c r="B10865" s="1" t="s">
        <v>54</v>
      </c>
      <c r="C10865" s="1" t="s">
        <v>16854</v>
      </c>
      <c r="D10865" s="9" t="s">
        <v>1010</v>
      </c>
      <c r="E10865" s="9" t="s">
        <v>139</v>
      </c>
      <c r="F10865" s="9" t="s">
        <v>35022</v>
      </c>
      <c r="G10865" s="17">
        <v>91444909966</v>
      </c>
      <c r="H10865" s="9" t="s">
        <v>15</v>
      </c>
      <c r="I10865" s="1" t="s">
        <v>41</v>
      </c>
      <c r="J10865" s="2" t="s">
        <v>47309</v>
      </c>
      <c r="K10865" s="11" t="s">
        <v>14136</v>
      </c>
      <c r="L10865" s="2" t="s">
        <v>47338</v>
      </c>
      <c r="M10865" s="11"/>
      <c r="N10865" s="4"/>
      <c r="O10865" s="11"/>
      <c r="P10865" s="4"/>
      <c r="Q10865" s="11"/>
      <c r="R10865" s="4"/>
      <c r="S10865" s="11"/>
      <c r="T10865" s="4"/>
      <c r="U10865" s="11"/>
      <c r="V10865" s="4"/>
      <c r="W10865" s="11"/>
      <c r="X10865" s="4"/>
      <c r="Y10865" s="11"/>
      <c r="Z10865" s="2"/>
      <c r="AA10865" s="1" t="s">
        <v>11</v>
      </c>
      <c r="AC10865" s="23" t="s">
        <v>37853</v>
      </c>
      <c r="AD10865" s="23" t="s">
        <v>38259</v>
      </c>
      <c r="AE10865" t="s">
        <v>35401</v>
      </c>
    </row>
    <row r="10866" spans="1:31" ht="14.25" customHeight="1">
      <c r="A10866" s="1">
        <v>10865</v>
      </c>
      <c r="B10866" s="1" t="s">
        <v>54</v>
      </c>
      <c r="C10866" s="1" t="s">
        <v>16861</v>
      </c>
      <c r="D10866" s="9" t="s">
        <v>16264</v>
      </c>
      <c r="E10866" s="9" t="s">
        <v>324</v>
      </c>
      <c r="F10866" s="9" t="s">
        <v>29102</v>
      </c>
      <c r="G10866" s="17">
        <v>91969911011</v>
      </c>
      <c r="H10866" s="9" t="s">
        <v>15</v>
      </c>
      <c r="I10866" s="1" t="s">
        <v>41</v>
      </c>
      <c r="J10866" s="2" t="s">
        <v>47309</v>
      </c>
      <c r="K10866" s="11" t="s">
        <v>14136</v>
      </c>
      <c r="L10866" s="2" t="s">
        <v>47338</v>
      </c>
      <c r="M10866" s="11"/>
      <c r="N10866" s="4"/>
      <c r="O10866" s="11"/>
      <c r="P10866" s="4"/>
      <c r="Q10866" s="11"/>
      <c r="R10866" s="4"/>
      <c r="S10866" s="11"/>
      <c r="T10866" s="4"/>
      <c r="U10866" s="11"/>
      <c r="V10866" s="4"/>
      <c r="W10866" s="11"/>
      <c r="X10866" s="4"/>
      <c r="Y10866" s="11"/>
      <c r="Z10866" s="2"/>
      <c r="AA10866" s="1" t="s">
        <v>16</v>
      </c>
      <c r="AC10866" s="23" t="s">
        <v>37853</v>
      </c>
      <c r="AD10866" s="23" t="s">
        <v>38259</v>
      </c>
      <c r="AE10866" t="s">
        <v>35402</v>
      </c>
    </row>
    <row r="10867" spans="1:31" ht="14.25" customHeight="1">
      <c r="A10867" s="1">
        <v>10866</v>
      </c>
      <c r="B10867" s="1" t="s">
        <v>54</v>
      </c>
      <c r="C10867" s="1" t="s">
        <v>16874</v>
      </c>
      <c r="D10867" s="9" t="s">
        <v>407</v>
      </c>
      <c r="E10867" s="9" t="s">
        <v>495</v>
      </c>
      <c r="F10867" s="9" t="s">
        <v>29110</v>
      </c>
      <c r="G10867" s="17">
        <v>91944601494</v>
      </c>
      <c r="H10867" s="9" t="s">
        <v>8</v>
      </c>
      <c r="I10867" s="1" t="s">
        <v>62</v>
      </c>
      <c r="J10867" s="2" t="s">
        <v>47309</v>
      </c>
      <c r="K10867" s="11" t="s">
        <v>14136</v>
      </c>
      <c r="L10867" s="2" t="s">
        <v>47338</v>
      </c>
      <c r="M10867" s="11"/>
      <c r="N10867" s="4"/>
      <c r="O10867" s="11"/>
      <c r="P10867" s="4"/>
      <c r="Q10867" s="11"/>
      <c r="R10867" s="4"/>
      <c r="S10867" s="11"/>
      <c r="T10867" s="4"/>
      <c r="U10867" s="11"/>
      <c r="V10867" s="4"/>
      <c r="W10867" s="11"/>
      <c r="X10867" s="4"/>
      <c r="Y10867" s="11"/>
      <c r="Z10867" s="2"/>
      <c r="AA10867" s="1" t="s">
        <v>16</v>
      </c>
      <c r="AC10867" s="23" t="s">
        <v>37853</v>
      </c>
      <c r="AD10867" s="23" t="s">
        <v>38259</v>
      </c>
      <c r="AE10867" t="s">
        <v>35403</v>
      </c>
    </row>
    <row r="10868" spans="1:31" ht="14.25" customHeight="1">
      <c r="A10868" s="1">
        <v>10867</v>
      </c>
      <c r="B10868" s="1" t="s">
        <v>54</v>
      </c>
      <c r="C10868" s="1" t="s">
        <v>16882</v>
      </c>
      <c r="D10868" s="9" t="s">
        <v>371</v>
      </c>
      <c r="E10868" s="9" t="s">
        <v>7019</v>
      </c>
      <c r="F10868" s="9" t="s">
        <v>29115</v>
      </c>
      <c r="G10868" s="17">
        <v>91999099419</v>
      </c>
      <c r="H10868" s="9" t="s">
        <v>8</v>
      </c>
      <c r="I10868" s="1" t="s">
        <v>62</v>
      </c>
      <c r="J10868" s="2" t="s">
        <v>47309</v>
      </c>
      <c r="K10868" s="3" t="s">
        <v>42</v>
      </c>
      <c r="L10868" s="2" t="s">
        <v>47338</v>
      </c>
      <c r="M10868" s="11"/>
      <c r="N10868" s="4"/>
      <c r="O10868" s="11"/>
      <c r="P10868" s="4"/>
      <c r="Q10868" s="11"/>
      <c r="R10868" s="4"/>
      <c r="S10868" s="11"/>
      <c r="T10868" s="4"/>
      <c r="U10868" s="11"/>
      <c r="V10868" s="4"/>
      <c r="W10868" s="11"/>
      <c r="X10868" s="4"/>
      <c r="Y10868" s="11"/>
      <c r="Z10868" s="2"/>
      <c r="AA10868" s="1" t="s">
        <v>16</v>
      </c>
      <c r="AC10868" s="23" t="s">
        <v>37853</v>
      </c>
      <c r="AD10868" s="23" t="s">
        <v>38259</v>
      </c>
      <c r="AE10868" t="s">
        <v>35404</v>
      </c>
    </row>
    <row r="10869" spans="1:31" ht="14.25" customHeight="1">
      <c r="A10869" s="1">
        <v>10868</v>
      </c>
      <c r="B10869" s="1" t="s">
        <v>54</v>
      </c>
      <c r="C10869" s="1" t="s">
        <v>16885</v>
      </c>
      <c r="D10869" s="9" t="s">
        <v>35450</v>
      </c>
      <c r="E10869" s="9" t="s">
        <v>40</v>
      </c>
      <c r="F10869" s="9" t="s">
        <v>29117</v>
      </c>
      <c r="G10869" s="17">
        <v>9194999149</v>
      </c>
      <c r="H10869" s="9" t="s">
        <v>8</v>
      </c>
      <c r="I10869" s="1" t="s">
        <v>41</v>
      </c>
      <c r="J10869" s="2" t="s">
        <v>47309</v>
      </c>
      <c r="K10869" s="3" t="s">
        <v>213</v>
      </c>
      <c r="L10869" s="2" t="s">
        <v>47338</v>
      </c>
      <c r="M10869" s="4" t="s">
        <v>17</v>
      </c>
      <c r="N10869" s="3" t="str">
        <f t="shared" ref="N10869:N10870" si="362">J10869</f>
        <v>[1 cr. - 1.5 cr]</v>
      </c>
      <c r="O10869" s="4" t="s">
        <v>47347</v>
      </c>
      <c r="P10869" s="3" t="s">
        <v>47309</v>
      </c>
      <c r="Q10869" s="4" t="s">
        <v>14136</v>
      </c>
      <c r="R10869" s="3" t="s">
        <v>47309</v>
      </c>
      <c r="S10869" s="4" t="s">
        <v>47352</v>
      </c>
      <c r="T10869" s="3" t="s">
        <v>47309</v>
      </c>
      <c r="U10869" s="4" t="s">
        <v>13</v>
      </c>
      <c r="V10869" s="3" t="s">
        <v>47309</v>
      </c>
      <c r="W10869" s="11"/>
      <c r="X10869" s="4"/>
      <c r="Y10869" s="11"/>
      <c r="Z10869" s="2"/>
      <c r="AA10869" s="1" t="s">
        <v>16</v>
      </c>
      <c r="AC10869" s="23" t="s">
        <v>37853</v>
      </c>
      <c r="AD10869" s="23" t="s">
        <v>38259</v>
      </c>
      <c r="AE10869" t="s">
        <v>35405</v>
      </c>
    </row>
    <row r="10870" spans="1:31" ht="14.25" customHeight="1">
      <c r="A10870" s="1">
        <v>10869</v>
      </c>
      <c r="B10870" s="1" t="s">
        <v>54</v>
      </c>
      <c r="C10870" s="1" t="s">
        <v>16896</v>
      </c>
      <c r="D10870" s="9" t="s">
        <v>1240</v>
      </c>
      <c r="E10870" s="9" t="s">
        <v>139</v>
      </c>
      <c r="F10870" s="9" t="s">
        <v>27026</v>
      </c>
      <c r="G10870" s="17">
        <v>91944069466</v>
      </c>
      <c r="H10870" s="9" t="s">
        <v>20</v>
      </c>
      <c r="I10870" s="1" t="s">
        <v>41</v>
      </c>
      <c r="J10870" s="2" t="s">
        <v>47309</v>
      </c>
      <c r="K10870" s="3" t="s">
        <v>42</v>
      </c>
      <c r="L10870" s="2" t="s">
        <v>47338</v>
      </c>
      <c r="M10870" s="4" t="s">
        <v>14136</v>
      </c>
      <c r="N10870" s="3" t="str">
        <f t="shared" si="362"/>
        <v>[1 cr. - 1.5 cr]</v>
      </c>
      <c r="O10870" s="4" t="s">
        <v>14137</v>
      </c>
      <c r="P10870" s="3" t="s">
        <v>47309</v>
      </c>
      <c r="Q10870" s="11"/>
      <c r="R10870" s="4"/>
      <c r="S10870" s="11"/>
      <c r="T10870" s="4"/>
      <c r="U10870" s="11"/>
      <c r="V10870" s="4"/>
      <c r="W10870" s="11"/>
      <c r="X10870" s="4"/>
      <c r="Y10870" s="11"/>
      <c r="Z10870" s="2"/>
      <c r="AA10870" s="1" t="s">
        <v>16</v>
      </c>
      <c r="AC10870" s="23" t="s">
        <v>37853</v>
      </c>
      <c r="AD10870" s="23" t="s">
        <v>38259</v>
      </c>
      <c r="AE10870" t="s">
        <v>35406</v>
      </c>
    </row>
    <row r="10871" spans="1:31" ht="14.25" customHeight="1">
      <c r="A10871" s="1">
        <v>10870</v>
      </c>
      <c r="B10871" s="1" t="s">
        <v>54</v>
      </c>
      <c r="C10871" s="1" t="s">
        <v>16904</v>
      </c>
      <c r="D10871" s="9" t="s">
        <v>16048</v>
      </c>
      <c r="E10871" s="9" t="s">
        <v>37264</v>
      </c>
      <c r="F10871" s="9" t="s">
        <v>35026</v>
      </c>
      <c r="G10871" s="17">
        <v>91600640400</v>
      </c>
      <c r="H10871" s="9" t="s">
        <v>15</v>
      </c>
      <c r="I10871" s="1" t="s">
        <v>9</v>
      </c>
      <c r="J10871" s="2" t="s">
        <v>47309</v>
      </c>
      <c r="K10871" s="11" t="s">
        <v>14136</v>
      </c>
      <c r="L10871" s="2" t="s">
        <v>47338</v>
      </c>
      <c r="M10871" s="11"/>
      <c r="N10871" s="4"/>
      <c r="O10871" s="11"/>
      <c r="P10871" s="4"/>
      <c r="Q10871" s="11"/>
      <c r="R10871" s="4"/>
      <c r="S10871" s="11"/>
      <c r="T10871" s="4"/>
      <c r="U10871" s="11"/>
      <c r="V10871" s="4"/>
      <c r="W10871" s="11"/>
      <c r="X10871" s="4"/>
      <c r="Y10871" s="11"/>
      <c r="Z10871" s="2"/>
      <c r="AA10871" s="1" t="s">
        <v>16</v>
      </c>
      <c r="AC10871" s="23" t="s">
        <v>37853</v>
      </c>
      <c r="AD10871" s="23" t="s">
        <v>38259</v>
      </c>
      <c r="AE10871" t="s">
        <v>35395</v>
      </c>
    </row>
    <row r="10872" spans="1:31" ht="14.25" customHeight="1">
      <c r="A10872" s="1">
        <v>10871</v>
      </c>
      <c r="B10872" s="1" t="s">
        <v>54</v>
      </c>
      <c r="C10872" s="1" t="s">
        <v>16908</v>
      </c>
      <c r="D10872" s="9" t="s">
        <v>873</v>
      </c>
      <c r="E10872" s="9" t="s">
        <v>37265</v>
      </c>
      <c r="F10872" s="9" t="s">
        <v>32970</v>
      </c>
      <c r="G10872" s="17">
        <v>919449046099</v>
      </c>
      <c r="H10872" s="9" t="s">
        <v>20</v>
      </c>
      <c r="I10872" s="1" t="s">
        <v>41</v>
      </c>
      <c r="J10872" s="2" t="s">
        <v>47309</v>
      </c>
      <c r="K10872" s="3" t="s">
        <v>42</v>
      </c>
      <c r="L10872" s="2" t="s">
        <v>47338</v>
      </c>
      <c r="M10872" s="11"/>
      <c r="N10872" s="4"/>
      <c r="O10872" s="11"/>
      <c r="P10872" s="4"/>
      <c r="Q10872" s="11"/>
      <c r="R10872" s="4"/>
      <c r="S10872" s="11"/>
      <c r="T10872" s="4"/>
      <c r="U10872" s="11"/>
      <c r="V10872" s="4"/>
      <c r="W10872" s="11"/>
      <c r="X10872" s="4"/>
      <c r="Y10872" s="11"/>
      <c r="Z10872" s="2"/>
      <c r="AA10872" s="1" t="s">
        <v>16</v>
      </c>
      <c r="AC10872" s="23" t="s">
        <v>37853</v>
      </c>
      <c r="AD10872" s="23" t="s">
        <v>38259</v>
      </c>
      <c r="AE10872" t="s">
        <v>35400</v>
      </c>
    </row>
    <row r="10873" spans="1:31" ht="14.25" customHeight="1">
      <c r="A10873" s="1">
        <v>10872</v>
      </c>
      <c r="B10873" s="1" t="s">
        <v>54</v>
      </c>
      <c r="C10873" s="1" t="s">
        <v>16924</v>
      </c>
      <c r="D10873" s="9" t="s">
        <v>1160</v>
      </c>
      <c r="E10873" s="9" t="s">
        <v>1306</v>
      </c>
      <c r="F10873" s="9" t="s">
        <v>29141</v>
      </c>
      <c r="G10873" s="17">
        <v>9144004694</v>
      </c>
      <c r="H10873" s="9" t="s">
        <v>8</v>
      </c>
      <c r="I10873" s="1" t="s">
        <v>62</v>
      </c>
      <c r="J10873" s="2" t="s">
        <v>47309</v>
      </c>
      <c r="K10873" s="3" t="s">
        <v>17</v>
      </c>
      <c r="L10873" s="2" t="s">
        <v>47338</v>
      </c>
      <c r="M10873" s="11"/>
      <c r="N10873" s="4"/>
      <c r="O10873" s="11"/>
      <c r="P10873" s="4"/>
      <c r="Q10873" s="11"/>
      <c r="R10873" s="4"/>
      <c r="S10873" s="11"/>
      <c r="T10873" s="4"/>
      <c r="U10873" s="11"/>
      <c r="V10873" s="4"/>
      <c r="W10873" s="11"/>
      <c r="X10873" s="4"/>
      <c r="Y10873" s="11"/>
      <c r="Z10873" s="2"/>
      <c r="AA10873" s="1" t="s">
        <v>16</v>
      </c>
      <c r="AC10873" s="23" t="s">
        <v>37853</v>
      </c>
      <c r="AD10873" s="23" t="s">
        <v>38259</v>
      </c>
      <c r="AE10873" t="s">
        <v>35401</v>
      </c>
    </row>
    <row r="10874" spans="1:31" ht="14.25" customHeight="1">
      <c r="A10874" s="1">
        <v>10873</v>
      </c>
      <c r="B10874" s="1" t="s">
        <v>54</v>
      </c>
      <c r="C10874" s="1" t="s">
        <v>16926</v>
      </c>
      <c r="D10874" s="9" t="s">
        <v>1175</v>
      </c>
      <c r="E10874" s="9" t="s">
        <v>141</v>
      </c>
      <c r="F10874" s="9" t="s">
        <v>29143</v>
      </c>
      <c r="G10874" s="17">
        <v>919099099960</v>
      </c>
      <c r="H10874" s="9" t="s">
        <v>20</v>
      </c>
      <c r="I10874" s="1" t="s">
        <v>9</v>
      </c>
      <c r="J10874" s="2" t="s">
        <v>47309</v>
      </c>
      <c r="K10874" s="11" t="s">
        <v>14136</v>
      </c>
      <c r="L10874" s="2" t="s">
        <v>47338</v>
      </c>
      <c r="M10874" s="11"/>
      <c r="N10874" s="4"/>
      <c r="O10874" s="11"/>
      <c r="P10874" s="4"/>
      <c r="Q10874" s="11"/>
      <c r="R10874" s="4"/>
      <c r="S10874" s="11"/>
      <c r="T10874" s="4"/>
      <c r="U10874" s="11"/>
      <c r="V10874" s="4"/>
      <c r="W10874" s="11"/>
      <c r="X10874" s="4"/>
      <c r="Y10874" s="11"/>
      <c r="Z10874" s="2"/>
      <c r="AA10874" s="1" t="s">
        <v>16</v>
      </c>
      <c r="AC10874" s="23" t="s">
        <v>37853</v>
      </c>
      <c r="AD10874" s="23" t="s">
        <v>38259</v>
      </c>
      <c r="AE10874" t="s">
        <v>35402</v>
      </c>
    </row>
    <row r="10875" spans="1:31" ht="14.25" customHeight="1">
      <c r="A10875" s="1">
        <v>10874</v>
      </c>
      <c r="B10875" s="1" t="s">
        <v>54</v>
      </c>
      <c r="C10875" s="1" t="s">
        <v>16927</v>
      </c>
      <c r="D10875" s="9" t="s">
        <v>1348</v>
      </c>
      <c r="E10875" s="9" t="s">
        <v>84</v>
      </c>
      <c r="F10875" s="9" t="s">
        <v>32974</v>
      </c>
      <c r="G10875" s="17">
        <v>914400444449</v>
      </c>
      <c r="H10875" s="9" t="s">
        <v>20</v>
      </c>
      <c r="I10875" s="1" t="s">
        <v>9</v>
      </c>
      <c r="J10875" s="2" t="s">
        <v>47309</v>
      </c>
      <c r="K10875" s="11" t="s">
        <v>14136</v>
      </c>
      <c r="L10875" s="2" t="s">
        <v>47338</v>
      </c>
      <c r="M10875" s="11"/>
      <c r="N10875" s="4"/>
      <c r="O10875" s="11"/>
      <c r="P10875" s="4"/>
      <c r="Q10875" s="11"/>
      <c r="R10875" s="4"/>
      <c r="S10875" s="11"/>
      <c r="T10875" s="4"/>
      <c r="U10875" s="11"/>
      <c r="V10875" s="4"/>
      <c r="W10875" s="11"/>
      <c r="X10875" s="4"/>
      <c r="Y10875" s="11"/>
      <c r="Z10875" s="2"/>
      <c r="AA10875" s="1" t="s">
        <v>16</v>
      </c>
      <c r="AC10875" s="23" t="s">
        <v>37853</v>
      </c>
      <c r="AD10875" s="23" t="s">
        <v>38259</v>
      </c>
      <c r="AE10875" t="s">
        <v>35403</v>
      </c>
    </row>
    <row r="10876" spans="1:31" ht="14.25" customHeight="1">
      <c r="A10876" s="1">
        <v>10875</v>
      </c>
      <c r="B10876" s="1" t="s">
        <v>54</v>
      </c>
      <c r="C10876" s="1" t="s">
        <v>16933</v>
      </c>
      <c r="D10876" s="9" t="s">
        <v>16278</v>
      </c>
      <c r="E10876" s="9" t="s">
        <v>139</v>
      </c>
      <c r="F10876" s="9" t="s">
        <v>29148</v>
      </c>
      <c r="G10876" s="17">
        <v>9144604494</v>
      </c>
      <c r="H10876" s="9" t="s">
        <v>8</v>
      </c>
      <c r="I10876" s="1" t="s">
        <v>9</v>
      </c>
      <c r="J10876" s="2" t="s">
        <v>47309</v>
      </c>
      <c r="K10876" s="3" t="s">
        <v>42</v>
      </c>
      <c r="L10876" s="2" t="s">
        <v>47338</v>
      </c>
      <c r="M10876" s="11"/>
      <c r="N10876" s="4"/>
      <c r="O10876" s="11"/>
      <c r="P10876" s="4"/>
      <c r="Q10876" s="11"/>
      <c r="R10876" s="4"/>
      <c r="S10876" s="11"/>
      <c r="T10876" s="4"/>
      <c r="U10876" s="11"/>
      <c r="V10876" s="4"/>
      <c r="W10876" s="11"/>
      <c r="X10876" s="4"/>
      <c r="Y10876" s="11"/>
      <c r="Z10876" s="2"/>
      <c r="AA10876" s="1" t="s">
        <v>11</v>
      </c>
      <c r="AC10876" s="23" t="s">
        <v>37853</v>
      </c>
      <c r="AD10876" s="23" t="s">
        <v>38259</v>
      </c>
      <c r="AE10876" t="s">
        <v>35404</v>
      </c>
    </row>
    <row r="10877" spans="1:31" ht="14.25" customHeight="1">
      <c r="A10877" s="1">
        <v>10876</v>
      </c>
      <c r="B10877" s="1" t="s">
        <v>54</v>
      </c>
      <c r="C10877" s="1" t="s">
        <v>16944</v>
      </c>
      <c r="D10877" s="9" t="s">
        <v>1689</v>
      </c>
      <c r="E10877" s="9" t="s">
        <v>410</v>
      </c>
      <c r="F10877" s="9" t="s">
        <v>23106</v>
      </c>
      <c r="G10877" s="17">
        <v>914460661649</v>
      </c>
      <c r="H10877" s="9" t="s">
        <v>8</v>
      </c>
      <c r="I10877" s="1" t="s">
        <v>9</v>
      </c>
      <c r="J10877" s="2" t="s">
        <v>47309</v>
      </c>
      <c r="K10877" s="11" t="s">
        <v>14136</v>
      </c>
      <c r="L10877" s="2" t="s">
        <v>47338</v>
      </c>
      <c r="M10877" s="11"/>
      <c r="N10877" s="4"/>
      <c r="O10877" s="11"/>
      <c r="P10877" s="4"/>
      <c r="Q10877" s="11"/>
      <c r="R10877" s="4"/>
      <c r="S10877" s="11"/>
      <c r="T10877" s="4"/>
      <c r="U10877" s="11"/>
      <c r="V10877" s="4"/>
      <c r="W10877" s="11"/>
      <c r="X10877" s="4"/>
      <c r="Y10877" s="11"/>
      <c r="Z10877" s="2"/>
      <c r="AA10877" s="1" t="s">
        <v>11</v>
      </c>
      <c r="AC10877" s="23" t="s">
        <v>37853</v>
      </c>
      <c r="AD10877" s="23" t="s">
        <v>38259</v>
      </c>
      <c r="AE10877" t="s">
        <v>35405</v>
      </c>
    </row>
    <row r="10878" spans="1:31" ht="14.25" customHeight="1">
      <c r="A10878" s="1">
        <v>10877</v>
      </c>
      <c r="B10878" s="1" t="s">
        <v>54</v>
      </c>
      <c r="C10878" s="1" t="s">
        <v>16949</v>
      </c>
      <c r="D10878" s="9" t="s">
        <v>36102</v>
      </c>
      <c r="E10878" s="9" t="s">
        <v>7865</v>
      </c>
      <c r="F10878" s="9" t="s">
        <v>32976</v>
      </c>
      <c r="G10878" s="17">
        <v>919664946660</v>
      </c>
      <c r="H10878" s="9" t="s">
        <v>20</v>
      </c>
      <c r="I10878" s="1" t="s">
        <v>9</v>
      </c>
      <c r="J10878" s="2" t="s">
        <v>47309</v>
      </c>
      <c r="K10878" s="3" t="s">
        <v>42</v>
      </c>
      <c r="L10878" s="2" t="s">
        <v>47338</v>
      </c>
      <c r="M10878" s="11"/>
      <c r="N10878" s="4"/>
      <c r="O10878" s="11"/>
      <c r="P10878" s="4"/>
      <c r="Q10878" s="11"/>
      <c r="R10878" s="4"/>
      <c r="S10878" s="11"/>
      <c r="T10878" s="4"/>
      <c r="U10878" s="11"/>
      <c r="V10878" s="4"/>
      <c r="W10878" s="11"/>
      <c r="X10878" s="4"/>
      <c r="Y10878" s="11"/>
      <c r="Z10878" s="2"/>
      <c r="AA10878" s="1" t="s">
        <v>16</v>
      </c>
      <c r="AC10878" s="23" t="s">
        <v>37853</v>
      </c>
      <c r="AD10878" s="23" t="s">
        <v>38259</v>
      </c>
      <c r="AE10878" t="s">
        <v>35406</v>
      </c>
    </row>
    <row r="10879" spans="1:31" ht="14.25" customHeight="1">
      <c r="A10879" s="1">
        <v>10878</v>
      </c>
      <c r="B10879" s="1" t="s">
        <v>54</v>
      </c>
      <c r="C10879" s="1" t="s">
        <v>16960</v>
      </c>
      <c r="D10879" s="9" t="s">
        <v>371</v>
      </c>
      <c r="E10879" s="9" t="s">
        <v>66</v>
      </c>
      <c r="F10879" s="9" t="s">
        <v>32981</v>
      </c>
      <c r="G10879" s="17">
        <v>9196919449</v>
      </c>
      <c r="H10879" s="9" t="s">
        <v>20</v>
      </c>
      <c r="I10879" s="1" t="s">
        <v>62</v>
      </c>
      <c r="J10879" s="2" t="s">
        <v>47309</v>
      </c>
      <c r="K10879" s="11" t="s">
        <v>14136</v>
      </c>
      <c r="L10879" s="2" t="s">
        <v>47338</v>
      </c>
      <c r="M10879" s="11"/>
      <c r="N10879" s="4"/>
      <c r="O10879" s="11"/>
      <c r="P10879" s="4"/>
      <c r="Q10879" s="11"/>
      <c r="R10879" s="4"/>
      <c r="S10879" s="11"/>
      <c r="T10879" s="4"/>
      <c r="U10879" s="11"/>
      <c r="V10879" s="4"/>
      <c r="W10879" s="11"/>
      <c r="X10879" s="4"/>
      <c r="Y10879" s="11"/>
      <c r="Z10879" s="2"/>
      <c r="AA10879" s="1" t="s">
        <v>16</v>
      </c>
      <c r="AC10879" s="23" t="s">
        <v>37853</v>
      </c>
      <c r="AD10879" s="23" t="s">
        <v>38259</v>
      </c>
      <c r="AE10879" t="s">
        <v>35395</v>
      </c>
    </row>
    <row r="10880" spans="1:31" ht="14.25" customHeight="1">
      <c r="A10880" s="1">
        <v>10879</v>
      </c>
      <c r="B10880" s="1" t="s">
        <v>54</v>
      </c>
      <c r="C10880" s="1" t="s">
        <v>16964</v>
      </c>
      <c r="D10880" s="9" t="s">
        <v>494</v>
      </c>
      <c r="E10880" s="9" t="s">
        <v>447</v>
      </c>
      <c r="F10880" s="9" t="s">
        <v>29163</v>
      </c>
      <c r="G10880" s="17">
        <v>91999449694</v>
      </c>
      <c r="H10880" s="9" t="s">
        <v>15</v>
      </c>
      <c r="I10880" s="1" t="s">
        <v>62</v>
      </c>
      <c r="J10880" s="2" t="s">
        <v>47309</v>
      </c>
      <c r="K10880" s="3" t="s">
        <v>213</v>
      </c>
      <c r="L10880" s="2" t="s">
        <v>47338</v>
      </c>
      <c r="M10880" s="4" t="s">
        <v>17</v>
      </c>
      <c r="N10880" s="3" t="str">
        <f t="shared" ref="N10880:N10881" si="363">J10880</f>
        <v>[1 cr. - 1.5 cr]</v>
      </c>
      <c r="O10880" s="4" t="s">
        <v>47347</v>
      </c>
      <c r="P10880" s="3" t="s">
        <v>47309</v>
      </c>
      <c r="Q10880" s="4" t="s">
        <v>14136</v>
      </c>
      <c r="R10880" s="3" t="s">
        <v>47309</v>
      </c>
      <c r="S10880" s="4" t="s">
        <v>47352</v>
      </c>
      <c r="T10880" s="3" t="s">
        <v>47309</v>
      </c>
      <c r="U10880" s="11"/>
      <c r="V10880" s="4"/>
      <c r="W10880" s="11"/>
      <c r="X10880" s="4"/>
      <c r="Y10880" s="11"/>
      <c r="Z10880" s="2"/>
      <c r="AA10880" s="1" t="s">
        <v>16</v>
      </c>
      <c r="AC10880" s="23" t="s">
        <v>37853</v>
      </c>
      <c r="AD10880" s="23" t="s">
        <v>38259</v>
      </c>
      <c r="AE10880" t="s">
        <v>35400</v>
      </c>
    </row>
    <row r="10881" spans="1:31" ht="14.25" customHeight="1">
      <c r="A10881" s="1">
        <v>10880</v>
      </c>
      <c r="B10881" s="1" t="s">
        <v>54</v>
      </c>
      <c r="C10881" s="1" t="s">
        <v>16969</v>
      </c>
      <c r="D10881" s="9" t="s">
        <v>8101</v>
      </c>
      <c r="E10881" s="9" t="s">
        <v>5827</v>
      </c>
      <c r="F10881" s="9" t="s">
        <v>29167</v>
      </c>
      <c r="G10881" s="17">
        <v>914064446</v>
      </c>
      <c r="H10881" s="9" t="s">
        <v>37</v>
      </c>
      <c r="I10881" s="1" t="s">
        <v>41</v>
      </c>
      <c r="J10881" s="2" t="s">
        <v>47309</v>
      </c>
      <c r="K10881" s="3" t="s">
        <v>213</v>
      </c>
      <c r="L10881" s="2" t="s">
        <v>47338</v>
      </c>
      <c r="M10881" s="4" t="s">
        <v>17</v>
      </c>
      <c r="N10881" s="3" t="str">
        <f t="shared" si="363"/>
        <v>[1 cr. - 1.5 cr]</v>
      </c>
      <c r="O10881" s="4" t="s">
        <v>47347</v>
      </c>
      <c r="P10881" s="3" t="s">
        <v>47309</v>
      </c>
      <c r="Q10881" s="4" t="s">
        <v>14136</v>
      </c>
      <c r="R10881" s="3" t="s">
        <v>47309</v>
      </c>
      <c r="S10881" s="4" t="s">
        <v>47352</v>
      </c>
      <c r="T10881" s="3" t="s">
        <v>47309</v>
      </c>
      <c r="U10881" s="4" t="s">
        <v>13</v>
      </c>
      <c r="V10881" s="3" t="s">
        <v>47309</v>
      </c>
      <c r="W10881" s="11"/>
      <c r="X10881" s="4"/>
      <c r="Y10881" s="11"/>
      <c r="Z10881" s="2"/>
      <c r="AA10881" s="1" t="s">
        <v>16</v>
      </c>
      <c r="AC10881" s="23" t="s">
        <v>37853</v>
      </c>
      <c r="AD10881" s="23" t="s">
        <v>38259</v>
      </c>
      <c r="AE10881" t="s">
        <v>35401</v>
      </c>
    </row>
    <row r="10882" spans="1:31" ht="14.25" customHeight="1">
      <c r="A10882" s="1">
        <v>10881</v>
      </c>
      <c r="B10882" s="1" t="s">
        <v>54</v>
      </c>
      <c r="C10882" s="1" t="s">
        <v>16974</v>
      </c>
      <c r="D10882" s="9" t="s">
        <v>35837</v>
      </c>
      <c r="E10882" s="9" t="s">
        <v>558</v>
      </c>
      <c r="F10882" s="9" t="s">
        <v>29171</v>
      </c>
      <c r="G10882" s="17">
        <v>91404644019</v>
      </c>
      <c r="H10882" s="9" t="s">
        <v>8</v>
      </c>
      <c r="I10882" s="1" t="s">
        <v>62</v>
      </c>
      <c r="J10882" s="2" t="s">
        <v>47309</v>
      </c>
      <c r="K10882" s="3" t="s">
        <v>42</v>
      </c>
      <c r="L10882" s="2" t="s">
        <v>47338</v>
      </c>
      <c r="M10882" s="11"/>
      <c r="N10882" s="4"/>
      <c r="O10882" s="11"/>
      <c r="P10882" s="4"/>
      <c r="Q10882" s="11"/>
      <c r="R10882" s="4"/>
      <c r="S10882" s="11"/>
      <c r="T10882" s="4"/>
      <c r="U10882" s="11"/>
      <c r="V10882" s="4"/>
      <c r="W10882" s="11"/>
      <c r="X10882" s="4"/>
      <c r="Y10882" s="11"/>
      <c r="Z10882" s="2"/>
      <c r="AA10882" s="1" t="s">
        <v>16</v>
      </c>
      <c r="AC10882" s="23" t="s">
        <v>37853</v>
      </c>
      <c r="AD10882" s="23" t="s">
        <v>38259</v>
      </c>
      <c r="AE10882" t="s">
        <v>35402</v>
      </c>
    </row>
    <row r="10883" spans="1:31" ht="14.25" customHeight="1">
      <c r="A10883" s="1">
        <v>10882</v>
      </c>
      <c r="B10883" s="1" t="s">
        <v>54</v>
      </c>
      <c r="C10883" s="1" t="s">
        <v>16978</v>
      </c>
      <c r="D10883" s="9" t="s">
        <v>361</v>
      </c>
      <c r="E10883" s="9" t="s">
        <v>362</v>
      </c>
      <c r="F10883" s="9" t="s">
        <v>29174</v>
      </c>
      <c r="G10883" s="17">
        <v>919994440494</v>
      </c>
      <c r="H10883" s="9" t="s">
        <v>8</v>
      </c>
      <c r="I10883" s="1" t="s">
        <v>62</v>
      </c>
      <c r="J10883" s="2" t="s">
        <v>47309</v>
      </c>
      <c r="K10883" s="3" t="s">
        <v>42</v>
      </c>
      <c r="L10883" s="2" t="s">
        <v>47338</v>
      </c>
      <c r="M10883" s="4" t="s">
        <v>14136</v>
      </c>
      <c r="N10883" s="3" t="str">
        <f t="shared" ref="N10883:N10886" si="364">J10883</f>
        <v>[1 cr. - 1.5 cr]</v>
      </c>
      <c r="O10883" s="11"/>
      <c r="P10883" s="4"/>
      <c r="Q10883" s="11"/>
      <c r="R10883" s="4"/>
      <c r="S10883" s="11"/>
      <c r="T10883" s="4"/>
      <c r="U10883" s="11"/>
      <c r="V10883" s="4"/>
      <c r="W10883" s="11"/>
      <c r="X10883" s="4"/>
      <c r="Y10883" s="11"/>
      <c r="Z10883" s="2"/>
      <c r="AA10883" s="1" t="s">
        <v>16</v>
      </c>
      <c r="AC10883" s="23" t="s">
        <v>37853</v>
      </c>
      <c r="AD10883" s="23" t="s">
        <v>38259</v>
      </c>
      <c r="AE10883" t="s">
        <v>35403</v>
      </c>
    </row>
    <row r="10884" spans="1:31" ht="14.25" customHeight="1">
      <c r="A10884" s="1">
        <v>10883</v>
      </c>
      <c r="B10884" s="1" t="s">
        <v>54</v>
      </c>
      <c r="C10884" s="1" t="s">
        <v>17003</v>
      </c>
      <c r="D10884" s="9" t="s">
        <v>555</v>
      </c>
      <c r="E10884" s="9" t="s">
        <v>2942</v>
      </c>
      <c r="F10884" s="9" t="s">
        <v>35038</v>
      </c>
      <c r="G10884" s="17">
        <v>91449404194</v>
      </c>
      <c r="H10884" s="9" t="s">
        <v>8</v>
      </c>
      <c r="I10884" s="1" t="s">
        <v>41</v>
      </c>
      <c r="J10884" s="2" t="s">
        <v>47309</v>
      </c>
      <c r="K10884" s="3" t="s">
        <v>42</v>
      </c>
      <c r="L10884" s="2" t="s">
        <v>47338</v>
      </c>
      <c r="M10884" s="4" t="s">
        <v>14136</v>
      </c>
      <c r="N10884" s="3" t="str">
        <f t="shared" si="364"/>
        <v>[1 cr. - 1.5 cr]</v>
      </c>
      <c r="O10884" s="11"/>
      <c r="P10884" s="4"/>
      <c r="Q10884" s="11"/>
      <c r="R10884" s="4"/>
      <c r="S10884" s="11"/>
      <c r="T10884" s="4"/>
      <c r="U10884" s="11"/>
      <c r="V10884" s="4"/>
      <c r="W10884" s="11"/>
      <c r="X10884" s="4"/>
      <c r="Y10884" s="11"/>
      <c r="Z10884" s="2"/>
      <c r="AA10884" s="1" t="s">
        <v>16</v>
      </c>
      <c r="AC10884" s="23" t="s">
        <v>37854</v>
      </c>
      <c r="AD10884" s="23" t="s">
        <v>38259</v>
      </c>
      <c r="AE10884" t="s">
        <v>35404</v>
      </c>
    </row>
    <row r="10885" spans="1:31" ht="14.25" customHeight="1">
      <c r="A10885" s="1">
        <v>10884</v>
      </c>
      <c r="B10885" s="1" t="s">
        <v>54</v>
      </c>
      <c r="C10885" s="1" t="s">
        <v>17004</v>
      </c>
      <c r="D10885" s="9" t="s">
        <v>2220</v>
      </c>
      <c r="E10885" s="9" t="s">
        <v>37266</v>
      </c>
      <c r="F10885" s="9" t="s">
        <v>29189</v>
      </c>
      <c r="G10885" s="17">
        <v>9194901</v>
      </c>
      <c r="H10885" s="9" t="s">
        <v>20</v>
      </c>
      <c r="I10885" s="1" t="s">
        <v>41</v>
      </c>
      <c r="J10885" s="2" t="s">
        <v>47309</v>
      </c>
      <c r="K10885" s="3" t="s">
        <v>42</v>
      </c>
      <c r="L10885" s="2" t="s">
        <v>47338</v>
      </c>
      <c r="M10885" s="4" t="s">
        <v>14136</v>
      </c>
      <c r="N10885" s="3" t="str">
        <f t="shared" si="364"/>
        <v>[1 cr. - 1.5 cr]</v>
      </c>
      <c r="O10885" s="11"/>
      <c r="P10885" s="4"/>
      <c r="Q10885" s="11"/>
      <c r="R10885" s="4"/>
      <c r="S10885" s="11"/>
      <c r="T10885" s="4"/>
      <c r="U10885" s="11"/>
      <c r="V10885" s="4"/>
      <c r="W10885" s="11"/>
      <c r="X10885" s="4"/>
      <c r="Y10885" s="11"/>
      <c r="Z10885" s="2"/>
      <c r="AA10885" s="1" t="s">
        <v>16</v>
      </c>
      <c r="AC10885" s="23" t="s">
        <v>37854</v>
      </c>
      <c r="AD10885" s="23" t="s">
        <v>38259</v>
      </c>
      <c r="AE10885" t="s">
        <v>35405</v>
      </c>
    </row>
    <row r="10886" spans="1:31" ht="14.25" customHeight="1">
      <c r="A10886" s="1">
        <v>10885</v>
      </c>
      <c r="B10886" s="1" t="s">
        <v>54</v>
      </c>
      <c r="C10886" s="1" t="s">
        <v>17005</v>
      </c>
      <c r="D10886" s="9" t="s">
        <v>1905</v>
      </c>
      <c r="E10886" s="9" t="s">
        <v>120</v>
      </c>
      <c r="F10886" s="9" t="s">
        <v>29190</v>
      </c>
      <c r="G10886" s="17">
        <v>9144900494</v>
      </c>
      <c r="H10886" s="9" t="s">
        <v>20</v>
      </c>
      <c r="I10886" s="1" t="s">
        <v>62</v>
      </c>
      <c r="J10886" s="2" t="s">
        <v>47309</v>
      </c>
      <c r="K10886" s="11" t="s">
        <v>14137</v>
      </c>
      <c r="L10886" s="2" t="s">
        <v>47338</v>
      </c>
      <c r="M10886" s="4" t="s">
        <v>13</v>
      </c>
      <c r="N10886" s="3" t="str">
        <f t="shared" si="364"/>
        <v>[1 cr. - 1.5 cr]</v>
      </c>
      <c r="O10886" s="11"/>
      <c r="P10886" s="4"/>
      <c r="Q10886" s="11"/>
      <c r="R10886" s="4"/>
      <c r="S10886" s="11"/>
      <c r="T10886" s="4"/>
      <c r="U10886" s="11"/>
      <c r="V10886" s="4"/>
      <c r="W10886" s="11"/>
      <c r="X10886" s="4"/>
      <c r="Y10886" s="11"/>
      <c r="Z10886" s="2"/>
      <c r="AA10886" s="1" t="s">
        <v>16</v>
      </c>
      <c r="AC10886" s="23" t="s">
        <v>37854</v>
      </c>
      <c r="AD10886" s="23" t="s">
        <v>38259</v>
      </c>
      <c r="AE10886" t="s">
        <v>35406</v>
      </c>
    </row>
    <row r="10887" spans="1:31" ht="14.25" customHeight="1">
      <c r="A10887" s="1">
        <v>10886</v>
      </c>
      <c r="B10887" s="1" t="s">
        <v>54</v>
      </c>
      <c r="C10887" s="1" t="s">
        <v>17008</v>
      </c>
      <c r="D10887" s="9" t="s">
        <v>36103</v>
      </c>
      <c r="E10887" s="9" t="s">
        <v>29</v>
      </c>
      <c r="F10887" s="9" t="s">
        <v>29193</v>
      </c>
      <c r="G10887" s="17">
        <v>91949499646</v>
      </c>
      <c r="H10887" s="9" t="s">
        <v>20</v>
      </c>
      <c r="I10887" s="1" t="s">
        <v>9</v>
      </c>
      <c r="J10887" s="2" t="s">
        <v>47309</v>
      </c>
      <c r="K10887" s="3" t="s">
        <v>42</v>
      </c>
      <c r="L10887" s="2" t="s">
        <v>47338</v>
      </c>
      <c r="M10887" s="11"/>
      <c r="N10887" s="4"/>
      <c r="O10887" s="11"/>
      <c r="P10887" s="4"/>
      <c r="Q10887" s="11"/>
      <c r="R10887" s="4"/>
      <c r="S10887" s="11"/>
      <c r="T10887" s="4"/>
      <c r="U10887" s="11"/>
      <c r="V10887" s="4"/>
      <c r="W10887" s="11"/>
      <c r="X10887" s="4"/>
      <c r="Y10887" s="11"/>
      <c r="Z10887" s="2"/>
      <c r="AA10887" s="1" t="s">
        <v>16</v>
      </c>
      <c r="AC10887" s="23" t="s">
        <v>37854</v>
      </c>
      <c r="AD10887" s="23" t="s">
        <v>38259</v>
      </c>
      <c r="AE10887" t="s">
        <v>35395</v>
      </c>
    </row>
    <row r="10888" spans="1:31" ht="14.25" customHeight="1">
      <c r="A10888" s="1">
        <v>10887</v>
      </c>
      <c r="B10888" s="1" t="s">
        <v>54</v>
      </c>
      <c r="C10888" s="1" t="s">
        <v>17012</v>
      </c>
      <c r="D10888" s="9" t="s">
        <v>386</v>
      </c>
      <c r="E10888" s="9" t="s">
        <v>8396</v>
      </c>
      <c r="F10888" s="9" t="s">
        <v>35039</v>
      </c>
      <c r="G10888" s="17">
        <v>919446644441</v>
      </c>
      <c r="H10888" s="9" t="s">
        <v>15</v>
      </c>
      <c r="I10888" s="1" t="s">
        <v>62</v>
      </c>
      <c r="J10888" s="2" t="s">
        <v>47309</v>
      </c>
      <c r="K10888" s="11" t="s">
        <v>14137</v>
      </c>
      <c r="L10888" s="2" t="s">
        <v>47338</v>
      </c>
      <c r="M10888" s="4" t="s">
        <v>13</v>
      </c>
      <c r="N10888" s="3" t="str">
        <f t="shared" ref="N10888:N10890" si="365">J10888</f>
        <v>[1 cr. - 1.5 cr]</v>
      </c>
      <c r="O10888" s="11"/>
      <c r="P10888" s="4"/>
      <c r="Q10888" s="11"/>
      <c r="R10888" s="4"/>
      <c r="S10888" s="11"/>
      <c r="T10888" s="4"/>
      <c r="U10888" s="11"/>
      <c r="V10888" s="4"/>
      <c r="W10888" s="11"/>
      <c r="X10888" s="4"/>
      <c r="Y10888" s="11"/>
      <c r="Z10888" s="2"/>
      <c r="AA10888" s="1" t="s">
        <v>16</v>
      </c>
      <c r="AC10888" s="23" t="s">
        <v>37854</v>
      </c>
      <c r="AD10888" s="23" t="s">
        <v>38259</v>
      </c>
      <c r="AE10888" t="s">
        <v>35400</v>
      </c>
    </row>
    <row r="10889" spans="1:31" ht="14.25" customHeight="1">
      <c r="A10889" s="1">
        <v>10888</v>
      </c>
      <c r="B10889" s="1" t="s">
        <v>54</v>
      </c>
      <c r="C10889" s="1" t="s">
        <v>17013</v>
      </c>
      <c r="D10889" s="9" t="s">
        <v>10121</v>
      </c>
      <c r="E10889" s="9" t="s">
        <v>362</v>
      </c>
      <c r="F10889" s="9" t="s">
        <v>29196</v>
      </c>
      <c r="G10889" s="17">
        <v>9196944096</v>
      </c>
      <c r="H10889" s="9" t="s">
        <v>20</v>
      </c>
      <c r="I10889" s="1" t="s">
        <v>9</v>
      </c>
      <c r="J10889" s="2" t="s">
        <v>47309</v>
      </c>
      <c r="K10889" s="3" t="s">
        <v>42</v>
      </c>
      <c r="L10889" s="2" t="s">
        <v>47338</v>
      </c>
      <c r="M10889" s="4" t="s">
        <v>14136</v>
      </c>
      <c r="N10889" s="3" t="str">
        <f t="shared" si="365"/>
        <v>[1 cr. - 1.5 cr]</v>
      </c>
      <c r="O10889" s="11"/>
      <c r="P10889" s="4"/>
      <c r="Q10889" s="11"/>
      <c r="R10889" s="4"/>
      <c r="S10889" s="11"/>
      <c r="T10889" s="4"/>
      <c r="U10889" s="11"/>
      <c r="V10889" s="4"/>
      <c r="W10889" s="11"/>
      <c r="X10889" s="4"/>
      <c r="Y10889" s="11"/>
      <c r="Z10889" s="2"/>
      <c r="AA10889" s="1" t="s">
        <v>16</v>
      </c>
      <c r="AC10889" s="23" t="s">
        <v>37854</v>
      </c>
      <c r="AD10889" s="23" t="s">
        <v>38259</v>
      </c>
      <c r="AE10889" t="s">
        <v>35401</v>
      </c>
    </row>
    <row r="10890" spans="1:31" ht="14.25" customHeight="1">
      <c r="A10890" s="1">
        <v>10889</v>
      </c>
      <c r="B10890" s="1" t="s">
        <v>54</v>
      </c>
      <c r="C10890" s="1" t="s">
        <v>17015</v>
      </c>
      <c r="D10890" s="9" t="s">
        <v>36104</v>
      </c>
      <c r="E10890" s="9" t="s">
        <v>40</v>
      </c>
      <c r="F10890" s="9" t="s">
        <v>29198</v>
      </c>
      <c r="G10890" s="17">
        <v>91944641091</v>
      </c>
      <c r="H10890" s="9" t="s">
        <v>8</v>
      </c>
      <c r="I10890" s="1" t="s">
        <v>41</v>
      </c>
      <c r="J10890" s="2" t="s">
        <v>47309</v>
      </c>
      <c r="K10890" s="3" t="s">
        <v>42</v>
      </c>
      <c r="L10890" s="2" t="s">
        <v>47338</v>
      </c>
      <c r="M10890" s="4" t="s">
        <v>14136</v>
      </c>
      <c r="N10890" s="3" t="str">
        <f t="shared" si="365"/>
        <v>[1 cr. - 1.5 cr]</v>
      </c>
      <c r="O10890" s="11"/>
      <c r="P10890" s="4"/>
      <c r="Q10890" s="11"/>
      <c r="R10890" s="4"/>
      <c r="S10890" s="11"/>
      <c r="T10890" s="4"/>
      <c r="U10890" s="11"/>
      <c r="V10890" s="4"/>
      <c r="W10890" s="11"/>
      <c r="X10890" s="4"/>
      <c r="Y10890" s="11"/>
      <c r="Z10890" s="2"/>
      <c r="AA10890" s="1" t="s">
        <v>16</v>
      </c>
      <c r="AC10890" s="23" t="s">
        <v>37854</v>
      </c>
      <c r="AD10890" s="23" t="s">
        <v>38259</v>
      </c>
      <c r="AE10890" t="s">
        <v>35402</v>
      </c>
    </row>
    <row r="10891" spans="1:31" ht="14.25" customHeight="1">
      <c r="A10891" s="1">
        <v>10890</v>
      </c>
      <c r="B10891" s="1" t="s">
        <v>54</v>
      </c>
      <c r="C10891" s="1" t="s">
        <v>17019</v>
      </c>
      <c r="D10891" s="9" t="s">
        <v>16297</v>
      </c>
      <c r="E10891" s="9" t="s">
        <v>255</v>
      </c>
      <c r="F10891" s="9" t="s">
        <v>29202</v>
      </c>
      <c r="G10891" s="17">
        <v>916964040446</v>
      </c>
      <c r="H10891" s="9" t="s">
        <v>37</v>
      </c>
      <c r="I10891" s="1" t="s">
        <v>9</v>
      </c>
      <c r="J10891" s="2" t="s">
        <v>47309</v>
      </c>
      <c r="K10891" s="3" t="s">
        <v>42</v>
      </c>
      <c r="L10891" s="2" t="s">
        <v>47338</v>
      </c>
      <c r="M10891" s="11"/>
      <c r="N10891" s="4"/>
      <c r="O10891" s="11"/>
      <c r="P10891" s="4"/>
      <c r="Q10891" s="11"/>
      <c r="R10891" s="4"/>
      <c r="S10891" s="11"/>
      <c r="T10891" s="4"/>
      <c r="U10891" s="11"/>
      <c r="V10891" s="4"/>
      <c r="W10891" s="11"/>
      <c r="X10891" s="4"/>
      <c r="Y10891" s="11"/>
      <c r="Z10891" s="2"/>
      <c r="AA10891" s="1" t="s">
        <v>16</v>
      </c>
      <c r="AC10891" s="23" t="s">
        <v>37854</v>
      </c>
      <c r="AD10891" s="23" t="s">
        <v>38259</v>
      </c>
      <c r="AE10891" t="s">
        <v>35403</v>
      </c>
    </row>
    <row r="10892" spans="1:31" ht="14.25" customHeight="1">
      <c r="A10892" s="1">
        <v>10891</v>
      </c>
      <c r="B10892" s="1" t="s">
        <v>54</v>
      </c>
      <c r="C10892" s="1" t="s">
        <v>17023</v>
      </c>
      <c r="D10892" s="9" t="s">
        <v>1807</v>
      </c>
      <c r="E10892" s="9" t="s">
        <v>5353</v>
      </c>
      <c r="F10892" s="9" t="s">
        <v>29206</v>
      </c>
      <c r="G10892" s="17">
        <v>9149409499</v>
      </c>
      <c r="H10892" s="9" t="s">
        <v>8</v>
      </c>
      <c r="I10892" s="1" t="s">
        <v>41</v>
      </c>
      <c r="J10892" s="2" t="s">
        <v>47309</v>
      </c>
      <c r="K10892" s="3" t="s">
        <v>42</v>
      </c>
      <c r="L10892" s="2" t="s">
        <v>47338</v>
      </c>
      <c r="M10892" s="4" t="s">
        <v>14137</v>
      </c>
      <c r="N10892" s="3" t="str">
        <f>J10892</f>
        <v>[1 cr. - 1.5 cr]</v>
      </c>
      <c r="O10892" s="11"/>
      <c r="P10892" s="4"/>
      <c r="Q10892" s="11"/>
      <c r="R10892" s="4"/>
      <c r="S10892" s="11"/>
      <c r="T10892" s="4"/>
      <c r="U10892" s="11"/>
      <c r="V10892" s="4"/>
      <c r="W10892" s="11"/>
      <c r="X10892" s="4"/>
      <c r="Y10892" s="11"/>
      <c r="Z10892" s="2"/>
      <c r="AA10892" s="1" t="s">
        <v>16</v>
      </c>
      <c r="AC10892" s="23" t="s">
        <v>37854</v>
      </c>
      <c r="AD10892" s="23" t="s">
        <v>38259</v>
      </c>
      <c r="AE10892" t="s">
        <v>35404</v>
      </c>
    </row>
    <row r="10893" spans="1:31" ht="14.25" customHeight="1">
      <c r="A10893" s="1">
        <v>10892</v>
      </c>
      <c r="B10893" s="1" t="s">
        <v>54</v>
      </c>
      <c r="C10893" s="1" t="s">
        <v>17025</v>
      </c>
      <c r="D10893" s="9" t="s">
        <v>791</v>
      </c>
      <c r="E10893" s="9" t="s">
        <v>90</v>
      </c>
      <c r="F10893" s="9" t="s">
        <v>29207</v>
      </c>
      <c r="G10893" s="17">
        <v>91440164966</v>
      </c>
      <c r="H10893" s="9" t="s">
        <v>8</v>
      </c>
      <c r="I10893" s="1" t="s">
        <v>9</v>
      </c>
      <c r="J10893" s="2" t="s">
        <v>47309</v>
      </c>
      <c r="K10893" s="3" t="s">
        <v>42</v>
      </c>
      <c r="L10893" s="2" t="s">
        <v>47338</v>
      </c>
      <c r="M10893" s="11"/>
      <c r="N10893" s="4"/>
      <c r="O10893" s="11"/>
      <c r="P10893" s="4"/>
      <c r="Q10893" s="11"/>
      <c r="R10893" s="4"/>
      <c r="S10893" s="11"/>
      <c r="T10893" s="4"/>
      <c r="U10893" s="11"/>
      <c r="V10893" s="4"/>
      <c r="W10893" s="11"/>
      <c r="X10893" s="4"/>
      <c r="Y10893" s="11"/>
      <c r="Z10893" s="2"/>
      <c r="AA10893" s="1" t="s">
        <v>16</v>
      </c>
      <c r="AC10893" s="23" t="s">
        <v>37854</v>
      </c>
      <c r="AD10893" s="23" t="s">
        <v>38259</v>
      </c>
      <c r="AE10893" t="s">
        <v>35405</v>
      </c>
    </row>
    <row r="10894" spans="1:31" ht="14.25" customHeight="1">
      <c r="A10894" s="1">
        <v>10893</v>
      </c>
      <c r="B10894" s="1" t="s">
        <v>54</v>
      </c>
      <c r="C10894" s="1" t="s">
        <v>17037</v>
      </c>
      <c r="D10894" s="9" t="s">
        <v>841</v>
      </c>
      <c r="E10894" s="9" t="s">
        <v>495</v>
      </c>
      <c r="F10894" s="9" t="s">
        <v>29215</v>
      </c>
      <c r="G10894" s="17">
        <v>91946919149</v>
      </c>
      <c r="H10894" s="9" t="s">
        <v>8</v>
      </c>
      <c r="I10894" s="1" t="s">
        <v>41</v>
      </c>
      <c r="J10894" s="2" t="s">
        <v>47309</v>
      </c>
      <c r="K10894" s="11" t="s">
        <v>14136</v>
      </c>
      <c r="L10894" s="2" t="s">
        <v>47338</v>
      </c>
      <c r="M10894" s="4" t="s">
        <v>14137</v>
      </c>
      <c r="N10894" s="3" t="str">
        <f>J10894</f>
        <v>[1 cr. - 1.5 cr]</v>
      </c>
      <c r="O10894" s="11"/>
      <c r="P10894" s="4"/>
      <c r="Q10894" s="11"/>
      <c r="R10894" s="4"/>
      <c r="S10894" s="11"/>
      <c r="T10894" s="4"/>
      <c r="U10894" s="11"/>
      <c r="V10894" s="4"/>
      <c r="W10894" s="11"/>
      <c r="X10894" s="4"/>
      <c r="Y10894" s="11"/>
      <c r="Z10894" s="2"/>
      <c r="AA10894" s="1" t="s">
        <v>11</v>
      </c>
      <c r="AC10894" s="23" t="s">
        <v>37854</v>
      </c>
      <c r="AD10894" s="23" t="s">
        <v>38259</v>
      </c>
      <c r="AE10894" t="s">
        <v>35406</v>
      </c>
    </row>
    <row r="10895" spans="1:31" ht="14.25" customHeight="1">
      <c r="A10895" s="1">
        <v>10894</v>
      </c>
      <c r="B10895" s="1" t="s">
        <v>54</v>
      </c>
      <c r="C10895" s="1" t="s">
        <v>17038</v>
      </c>
      <c r="D10895" s="9" t="s">
        <v>1263</v>
      </c>
      <c r="E10895" s="9" t="s">
        <v>139</v>
      </c>
      <c r="F10895" s="9" t="s">
        <v>29216</v>
      </c>
      <c r="G10895" s="17">
        <v>919494660619</v>
      </c>
      <c r="H10895" s="9" t="s">
        <v>8</v>
      </c>
      <c r="I10895" s="1" t="s">
        <v>41</v>
      </c>
      <c r="J10895" s="2" t="s">
        <v>47309</v>
      </c>
      <c r="K10895" s="11" t="s">
        <v>14136</v>
      </c>
      <c r="L10895" s="2" t="s">
        <v>47338</v>
      </c>
      <c r="M10895" s="11"/>
      <c r="N10895" s="4"/>
      <c r="O10895" s="11"/>
      <c r="P10895" s="4"/>
      <c r="Q10895" s="11"/>
      <c r="R10895" s="4"/>
      <c r="S10895" s="11"/>
      <c r="T10895" s="4"/>
      <c r="U10895" s="11"/>
      <c r="V10895" s="4"/>
      <c r="W10895" s="11"/>
      <c r="X10895" s="4"/>
      <c r="Y10895" s="11"/>
      <c r="Z10895" s="2"/>
      <c r="AA10895" s="1" t="s">
        <v>16</v>
      </c>
      <c r="AC10895" s="23" t="s">
        <v>37854</v>
      </c>
      <c r="AD10895" s="23" t="s">
        <v>38259</v>
      </c>
      <c r="AE10895" t="s">
        <v>35395</v>
      </c>
    </row>
    <row r="10896" spans="1:31" ht="14.25" customHeight="1">
      <c r="A10896" s="1">
        <v>10895</v>
      </c>
      <c r="B10896" s="1" t="s">
        <v>54</v>
      </c>
      <c r="C10896" s="1" t="s">
        <v>17039</v>
      </c>
      <c r="D10896" s="9" t="s">
        <v>10515</v>
      </c>
      <c r="E10896" s="9" t="s">
        <v>2227</v>
      </c>
      <c r="F10896" s="9" t="s">
        <v>29217</v>
      </c>
      <c r="G10896" s="17">
        <v>919066611</v>
      </c>
      <c r="H10896" s="9" t="s">
        <v>8</v>
      </c>
      <c r="I10896" s="1" t="s">
        <v>62</v>
      </c>
      <c r="J10896" s="2" t="s">
        <v>47309</v>
      </c>
      <c r="K10896" s="11" t="s">
        <v>14136</v>
      </c>
      <c r="L10896" s="2" t="s">
        <v>47338</v>
      </c>
      <c r="M10896" s="11"/>
      <c r="N10896" s="4"/>
      <c r="O10896" s="11"/>
      <c r="P10896" s="4"/>
      <c r="Q10896" s="11"/>
      <c r="R10896" s="4"/>
      <c r="S10896" s="11"/>
      <c r="T10896" s="4"/>
      <c r="U10896" s="11"/>
      <c r="V10896" s="4"/>
      <c r="W10896" s="11"/>
      <c r="X10896" s="4"/>
      <c r="Y10896" s="11"/>
      <c r="Z10896" s="2"/>
      <c r="AA10896" s="1" t="s">
        <v>16</v>
      </c>
      <c r="AC10896" s="23" t="s">
        <v>37854</v>
      </c>
      <c r="AD10896" s="23" t="s">
        <v>38259</v>
      </c>
      <c r="AE10896" t="s">
        <v>35400</v>
      </c>
    </row>
    <row r="10897" spans="1:31" ht="14.25" customHeight="1">
      <c r="A10897" s="1">
        <v>10896</v>
      </c>
      <c r="B10897" s="1" t="s">
        <v>54</v>
      </c>
      <c r="C10897" s="1" t="s">
        <v>17046</v>
      </c>
      <c r="D10897" s="9" t="s">
        <v>16302</v>
      </c>
      <c r="E10897" s="9" t="s">
        <v>1179</v>
      </c>
      <c r="F10897" s="9" t="s">
        <v>29224</v>
      </c>
      <c r="G10897" s="17">
        <v>91600061649</v>
      </c>
      <c r="H10897" s="9" t="s">
        <v>15</v>
      </c>
      <c r="I10897" s="1" t="s">
        <v>41</v>
      </c>
      <c r="J10897" s="2" t="s">
        <v>47309</v>
      </c>
      <c r="K10897" s="11" t="s">
        <v>14136</v>
      </c>
      <c r="L10897" s="2" t="s">
        <v>47338</v>
      </c>
      <c r="M10897" s="11"/>
      <c r="N10897" s="4"/>
      <c r="O10897" s="11"/>
      <c r="P10897" s="4"/>
      <c r="Q10897" s="11"/>
      <c r="R10897" s="4"/>
      <c r="S10897" s="11"/>
      <c r="T10897" s="4"/>
      <c r="U10897" s="11"/>
      <c r="V10897" s="4"/>
      <c r="W10897" s="11"/>
      <c r="X10897" s="4"/>
      <c r="Y10897" s="11"/>
      <c r="Z10897" s="2"/>
      <c r="AA10897" s="1" t="s">
        <v>11</v>
      </c>
      <c r="AC10897" s="23" t="s">
        <v>37854</v>
      </c>
      <c r="AD10897" s="23" t="s">
        <v>38259</v>
      </c>
      <c r="AE10897" t="s">
        <v>35401</v>
      </c>
    </row>
    <row r="10898" spans="1:31" ht="14.25" customHeight="1">
      <c r="A10898" s="1">
        <v>10897</v>
      </c>
      <c r="B10898" s="1" t="s">
        <v>54</v>
      </c>
      <c r="C10898" s="1" t="s">
        <v>17051</v>
      </c>
      <c r="D10898" s="9" t="s">
        <v>4959</v>
      </c>
      <c r="E10898" s="9" t="s">
        <v>139</v>
      </c>
      <c r="F10898" s="9" t="s">
        <v>29225</v>
      </c>
      <c r="G10898" s="17">
        <v>91996094406</v>
      </c>
      <c r="H10898" s="9" t="s">
        <v>8</v>
      </c>
      <c r="I10898" s="1" t="s">
        <v>62</v>
      </c>
      <c r="J10898" s="2" t="s">
        <v>47309</v>
      </c>
      <c r="K10898" s="3" t="s">
        <v>42</v>
      </c>
      <c r="L10898" s="2" t="s">
        <v>47338</v>
      </c>
      <c r="M10898" s="4" t="s">
        <v>14136</v>
      </c>
      <c r="N10898" s="3" t="str">
        <f>J10898</f>
        <v>[1 cr. - 1.5 cr]</v>
      </c>
      <c r="O10898" s="11"/>
      <c r="P10898" s="4"/>
      <c r="Q10898" s="11"/>
      <c r="R10898" s="4"/>
      <c r="S10898" s="11"/>
      <c r="T10898" s="4"/>
      <c r="U10898" s="11"/>
      <c r="V10898" s="4"/>
      <c r="W10898" s="11"/>
      <c r="X10898" s="4"/>
      <c r="Y10898" s="11"/>
      <c r="Z10898" s="2"/>
      <c r="AA10898" s="1" t="s">
        <v>16</v>
      </c>
      <c r="AC10898" s="23" t="s">
        <v>37854</v>
      </c>
      <c r="AD10898" s="23" t="s">
        <v>38259</v>
      </c>
      <c r="AE10898" t="s">
        <v>35402</v>
      </c>
    </row>
    <row r="10899" spans="1:31" ht="14.25" customHeight="1">
      <c r="A10899" s="1">
        <v>10898</v>
      </c>
      <c r="B10899" s="1" t="s">
        <v>54</v>
      </c>
      <c r="C10899" s="1" t="s">
        <v>17066</v>
      </c>
      <c r="D10899" s="9" t="s">
        <v>16309</v>
      </c>
      <c r="E10899" s="9" t="s">
        <v>131</v>
      </c>
      <c r="F10899" s="9" t="s">
        <v>20964</v>
      </c>
      <c r="G10899" s="17">
        <v>919444999199</v>
      </c>
      <c r="H10899" s="9" t="s">
        <v>8</v>
      </c>
      <c r="I10899" s="1" t="s">
        <v>62</v>
      </c>
      <c r="J10899" s="2" t="s">
        <v>47309</v>
      </c>
      <c r="K10899" s="11" t="s">
        <v>14137</v>
      </c>
      <c r="L10899" s="2" t="s">
        <v>47338</v>
      </c>
      <c r="M10899" s="11"/>
      <c r="N10899" s="4"/>
      <c r="O10899" s="11"/>
      <c r="P10899" s="4"/>
      <c r="Q10899" s="11"/>
      <c r="R10899" s="4"/>
      <c r="S10899" s="11"/>
      <c r="T10899" s="4"/>
      <c r="U10899" s="11"/>
      <c r="V10899" s="4"/>
      <c r="W10899" s="11"/>
      <c r="X10899" s="4"/>
      <c r="Y10899" s="11"/>
      <c r="Z10899" s="2"/>
      <c r="AA10899" s="1" t="s">
        <v>16</v>
      </c>
      <c r="AC10899" s="23" t="s">
        <v>37855</v>
      </c>
      <c r="AD10899" s="23" t="s">
        <v>38259</v>
      </c>
      <c r="AE10899" t="s">
        <v>35403</v>
      </c>
    </row>
    <row r="10900" spans="1:31" ht="14.25" customHeight="1">
      <c r="A10900" s="1">
        <v>10899</v>
      </c>
      <c r="B10900" s="1" t="s">
        <v>54</v>
      </c>
      <c r="C10900" s="1" t="s">
        <v>17074</v>
      </c>
      <c r="D10900" s="9" t="s">
        <v>1015</v>
      </c>
      <c r="E10900" s="9" t="s">
        <v>37267</v>
      </c>
      <c r="F10900" s="9" t="s">
        <v>29241</v>
      </c>
      <c r="G10900" s="17">
        <v>919449109990</v>
      </c>
      <c r="H10900" s="9" t="s">
        <v>8</v>
      </c>
      <c r="I10900" s="1" t="s">
        <v>62</v>
      </c>
      <c r="J10900" s="2" t="s">
        <v>47309</v>
      </c>
      <c r="K10900" s="3" t="s">
        <v>42</v>
      </c>
      <c r="L10900" s="2" t="s">
        <v>47338</v>
      </c>
      <c r="M10900" s="4" t="s">
        <v>14136</v>
      </c>
      <c r="N10900" s="3" t="str">
        <f>J10900</f>
        <v>[1 cr. - 1.5 cr]</v>
      </c>
      <c r="O10900" s="11"/>
      <c r="P10900" s="4"/>
      <c r="Q10900" s="11"/>
      <c r="R10900" s="4"/>
      <c r="S10900" s="11"/>
      <c r="T10900" s="4"/>
      <c r="U10900" s="11"/>
      <c r="V10900" s="4"/>
      <c r="W10900" s="11"/>
      <c r="X10900" s="4"/>
      <c r="Y10900" s="11"/>
      <c r="Z10900" s="2"/>
      <c r="AA10900" s="1" t="s">
        <v>16</v>
      </c>
      <c r="AC10900" s="23" t="s">
        <v>37855</v>
      </c>
      <c r="AD10900" s="23" t="s">
        <v>38259</v>
      </c>
      <c r="AE10900" t="s">
        <v>35404</v>
      </c>
    </row>
    <row r="10901" spans="1:31" ht="14.25" customHeight="1">
      <c r="A10901" s="1">
        <v>10900</v>
      </c>
      <c r="B10901" s="1" t="s">
        <v>54</v>
      </c>
      <c r="C10901" s="1" t="s">
        <v>17079</v>
      </c>
      <c r="D10901" s="9" t="s">
        <v>1231</v>
      </c>
      <c r="E10901" s="9" t="s">
        <v>999</v>
      </c>
      <c r="F10901" s="9" t="s">
        <v>16311</v>
      </c>
      <c r="G10901" s="17">
        <v>91940990406</v>
      </c>
      <c r="H10901" s="9" t="s">
        <v>8</v>
      </c>
      <c r="I10901" s="1" t="s">
        <v>62</v>
      </c>
      <c r="J10901" s="2" t="s">
        <v>47309</v>
      </c>
      <c r="K10901" s="11" t="s">
        <v>14136</v>
      </c>
      <c r="L10901" s="2" t="s">
        <v>47338</v>
      </c>
      <c r="M10901" s="11"/>
      <c r="N10901" s="4"/>
      <c r="O10901" s="11"/>
      <c r="P10901" s="4"/>
      <c r="Q10901" s="11"/>
      <c r="R10901" s="4"/>
      <c r="S10901" s="11"/>
      <c r="T10901" s="4"/>
      <c r="U10901" s="11"/>
      <c r="V10901" s="4"/>
      <c r="W10901" s="11"/>
      <c r="X10901" s="4"/>
      <c r="Y10901" s="11"/>
      <c r="Z10901" s="2"/>
      <c r="AA10901" s="1" t="s">
        <v>16</v>
      </c>
      <c r="AC10901" s="23" t="s">
        <v>37855</v>
      </c>
      <c r="AD10901" s="23" t="s">
        <v>38259</v>
      </c>
      <c r="AE10901" t="s">
        <v>35405</v>
      </c>
    </row>
    <row r="10902" spans="1:31" ht="14.25" customHeight="1">
      <c r="A10902" s="1">
        <v>10901</v>
      </c>
      <c r="B10902" s="1" t="s">
        <v>54</v>
      </c>
      <c r="C10902" s="1" t="s">
        <v>17081</v>
      </c>
      <c r="D10902" s="9" t="s">
        <v>36105</v>
      </c>
      <c r="E10902" s="9" t="s">
        <v>66</v>
      </c>
      <c r="F10902" s="9" t="s">
        <v>29244</v>
      </c>
      <c r="G10902" s="17">
        <v>91494004919</v>
      </c>
      <c r="H10902" s="9" t="s">
        <v>20</v>
      </c>
      <c r="I10902" s="1" t="s">
        <v>62</v>
      </c>
      <c r="J10902" s="2" t="s">
        <v>47309</v>
      </c>
      <c r="K10902" s="3" t="s">
        <v>42</v>
      </c>
      <c r="L10902" s="2" t="s">
        <v>47338</v>
      </c>
      <c r="M10902" s="11"/>
      <c r="N10902" s="4"/>
      <c r="O10902" s="11"/>
      <c r="P10902" s="4"/>
      <c r="Q10902" s="11"/>
      <c r="R10902" s="4"/>
      <c r="S10902" s="11"/>
      <c r="T10902" s="4"/>
      <c r="U10902" s="11"/>
      <c r="V10902" s="4"/>
      <c r="W10902" s="11"/>
      <c r="X10902" s="4"/>
      <c r="Y10902" s="11"/>
      <c r="Z10902" s="2"/>
      <c r="AA10902" s="1" t="s">
        <v>16</v>
      </c>
      <c r="AC10902" s="23" t="s">
        <v>37855</v>
      </c>
      <c r="AD10902" s="23" t="s">
        <v>38259</v>
      </c>
      <c r="AE10902" t="s">
        <v>35406</v>
      </c>
    </row>
    <row r="10903" spans="1:31" ht="14.25" customHeight="1">
      <c r="A10903" s="1">
        <v>10902</v>
      </c>
      <c r="B10903" s="1" t="s">
        <v>54</v>
      </c>
      <c r="C10903" s="1" t="s">
        <v>17087</v>
      </c>
      <c r="D10903" s="9" t="s">
        <v>13156</v>
      </c>
      <c r="E10903" s="9" t="s">
        <v>18516</v>
      </c>
      <c r="F10903" s="9" t="s">
        <v>29246</v>
      </c>
      <c r="G10903" s="17">
        <v>91944904444</v>
      </c>
      <c r="H10903" s="9" t="s">
        <v>8</v>
      </c>
      <c r="I10903" s="1" t="s">
        <v>9</v>
      </c>
      <c r="J10903" s="2" t="s">
        <v>47309</v>
      </c>
      <c r="K10903" s="3" t="s">
        <v>42</v>
      </c>
      <c r="L10903" s="2" t="s">
        <v>47338</v>
      </c>
      <c r="M10903" s="11"/>
      <c r="N10903" s="4"/>
      <c r="O10903" s="11"/>
      <c r="P10903" s="4"/>
      <c r="Q10903" s="11"/>
      <c r="R10903" s="4"/>
      <c r="S10903" s="11"/>
      <c r="T10903" s="4"/>
      <c r="U10903" s="11"/>
      <c r="V10903" s="4"/>
      <c r="W10903" s="11"/>
      <c r="X10903" s="4"/>
      <c r="Y10903" s="11"/>
      <c r="Z10903" s="2"/>
      <c r="AA10903" s="1" t="s">
        <v>16</v>
      </c>
      <c r="AC10903" s="23" t="s">
        <v>37855</v>
      </c>
      <c r="AD10903" s="23" t="s">
        <v>38259</v>
      </c>
      <c r="AE10903" t="s">
        <v>35402</v>
      </c>
    </row>
    <row r="10904" spans="1:31" ht="14.25" customHeight="1">
      <c r="A10904" s="1">
        <v>10903</v>
      </c>
      <c r="B10904" s="1" t="s">
        <v>54</v>
      </c>
      <c r="C10904" s="1" t="s">
        <v>17088</v>
      </c>
      <c r="D10904" s="9" t="s">
        <v>1681</v>
      </c>
      <c r="E10904" s="9" t="s">
        <v>40</v>
      </c>
      <c r="F10904" s="9" t="s">
        <v>29247</v>
      </c>
      <c r="G10904" s="17">
        <v>919664496414</v>
      </c>
      <c r="H10904" s="9" t="s">
        <v>20</v>
      </c>
      <c r="I10904" s="1" t="s">
        <v>9</v>
      </c>
      <c r="J10904" s="2" t="s">
        <v>47309</v>
      </c>
      <c r="K10904" s="11" t="s">
        <v>13</v>
      </c>
      <c r="L10904" s="2" t="s">
        <v>47338</v>
      </c>
      <c r="M10904" s="11"/>
      <c r="N10904" s="4"/>
      <c r="O10904" s="11"/>
      <c r="P10904" s="4"/>
      <c r="Q10904" s="11"/>
      <c r="R10904" s="4"/>
      <c r="S10904" s="11"/>
      <c r="T10904" s="4"/>
      <c r="U10904" s="11"/>
      <c r="V10904" s="4"/>
      <c r="W10904" s="11"/>
      <c r="X10904" s="4"/>
      <c r="Y10904" s="11"/>
      <c r="Z10904" s="2"/>
      <c r="AA10904" s="1" t="s">
        <v>16</v>
      </c>
      <c r="AC10904" s="23" t="s">
        <v>37855</v>
      </c>
      <c r="AD10904" s="23" t="s">
        <v>38259</v>
      </c>
      <c r="AE10904" t="s">
        <v>35403</v>
      </c>
    </row>
    <row r="10905" spans="1:31" ht="14.25" customHeight="1">
      <c r="A10905" s="1">
        <v>10904</v>
      </c>
      <c r="B10905" s="1" t="s">
        <v>54</v>
      </c>
      <c r="C10905" s="1" t="s">
        <v>17096</v>
      </c>
      <c r="D10905" s="9" t="s">
        <v>2461</v>
      </c>
      <c r="E10905" s="9" t="s">
        <v>2302</v>
      </c>
      <c r="F10905" s="9" t="s">
        <v>29253</v>
      </c>
      <c r="G10905" s="17">
        <v>91994644944</v>
      </c>
      <c r="H10905" s="9" t="s">
        <v>8</v>
      </c>
      <c r="I10905" s="1" t="s">
        <v>41</v>
      </c>
      <c r="J10905" s="2" t="s">
        <v>47309</v>
      </c>
      <c r="K10905" s="11" t="s">
        <v>13</v>
      </c>
      <c r="L10905" s="2" t="s">
        <v>47338</v>
      </c>
      <c r="M10905" s="11"/>
      <c r="N10905" s="4"/>
      <c r="O10905" s="11"/>
      <c r="P10905" s="4"/>
      <c r="Q10905" s="11"/>
      <c r="R10905" s="4"/>
      <c r="S10905" s="11"/>
      <c r="T10905" s="4"/>
      <c r="U10905" s="11"/>
      <c r="V10905" s="4"/>
      <c r="W10905" s="11"/>
      <c r="X10905" s="4"/>
      <c r="Y10905" s="11"/>
      <c r="Z10905" s="2"/>
      <c r="AA10905" s="1" t="s">
        <v>16</v>
      </c>
      <c r="AC10905" s="23" t="s">
        <v>37855</v>
      </c>
      <c r="AD10905" s="23" t="s">
        <v>38259</v>
      </c>
      <c r="AE10905" t="s">
        <v>35404</v>
      </c>
    </row>
    <row r="10906" spans="1:31" ht="14.25" customHeight="1">
      <c r="A10906" s="1">
        <v>10905</v>
      </c>
      <c r="B10906" s="1" t="s">
        <v>54</v>
      </c>
      <c r="C10906" s="1" t="s">
        <v>17098</v>
      </c>
      <c r="D10906" s="9" t="s">
        <v>350</v>
      </c>
      <c r="E10906" s="9" t="s">
        <v>40</v>
      </c>
      <c r="F10906" s="9" t="s">
        <v>35048</v>
      </c>
      <c r="G10906" s="17">
        <v>9194464141</v>
      </c>
      <c r="H10906" s="9" t="s">
        <v>132</v>
      </c>
      <c r="I10906" s="1" t="s">
        <v>62</v>
      </c>
      <c r="J10906" s="2" t="s">
        <v>47309</v>
      </c>
      <c r="K10906" s="11" t="s">
        <v>14136</v>
      </c>
      <c r="L10906" s="2" t="s">
        <v>47338</v>
      </c>
      <c r="M10906" s="11"/>
      <c r="N10906" s="4"/>
      <c r="O10906" s="11"/>
      <c r="P10906" s="4"/>
      <c r="Q10906" s="11"/>
      <c r="R10906" s="4"/>
      <c r="S10906" s="11"/>
      <c r="T10906" s="4"/>
      <c r="U10906" s="11"/>
      <c r="V10906" s="4"/>
      <c r="W10906" s="11"/>
      <c r="X10906" s="4"/>
      <c r="Y10906" s="11"/>
      <c r="Z10906" s="2"/>
      <c r="AA10906" s="1" t="s">
        <v>16</v>
      </c>
      <c r="AC10906" s="23" t="s">
        <v>37855</v>
      </c>
      <c r="AD10906" s="23" t="s">
        <v>38259</v>
      </c>
      <c r="AE10906" t="s">
        <v>35405</v>
      </c>
    </row>
    <row r="10907" spans="1:31" ht="14.25" customHeight="1">
      <c r="A10907" s="1">
        <v>10906</v>
      </c>
      <c r="B10907" s="1" t="s">
        <v>54</v>
      </c>
      <c r="C10907" s="1" t="s">
        <v>17116</v>
      </c>
      <c r="D10907" s="9" t="s">
        <v>16322</v>
      </c>
      <c r="E10907" s="9" t="s">
        <v>5523</v>
      </c>
      <c r="F10907" s="9" t="s">
        <v>29261</v>
      </c>
      <c r="G10907" s="17">
        <v>91964910601</v>
      </c>
      <c r="H10907" s="9" t="s">
        <v>8</v>
      </c>
      <c r="I10907" s="1" t="s">
        <v>62</v>
      </c>
      <c r="J10907" s="2" t="s">
        <v>47309</v>
      </c>
      <c r="K10907" s="11" t="s">
        <v>14136</v>
      </c>
      <c r="L10907" s="2" t="s">
        <v>47338</v>
      </c>
      <c r="M10907" s="11"/>
      <c r="N10907" s="4"/>
      <c r="O10907" s="11"/>
      <c r="P10907" s="4"/>
      <c r="Q10907" s="11"/>
      <c r="R10907" s="4"/>
      <c r="S10907" s="11"/>
      <c r="T10907" s="4"/>
      <c r="U10907" s="11"/>
      <c r="V10907" s="4"/>
      <c r="W10907" s="11"/>
      <c r="X10907" s="4"/>
      <c r="Y10907" s="11"/>
      <c r="Z10907" s="2"/>
      <c r="AA10907" s="1" t="s">
        <v>16</v>
      </c>
      <c r="AC10907" s="23" t="s">
        <v>37855</v>
      </c>
      <c r="AD10907" s="23" t="s">
        <v>38259</v>
      </c>
      <c r="AE10907" t="s">
        <v>35406</v>
      </c>
    </row>
    <row r="10908" spans="1:31" ht="14.25" customHeight="1">
      <c r="A10908" s="1">
        <v>10907</v>
      </c>
      <c r="B10908" s="1" t="s">
        <v>54</v>
      </c>
      <c r="C10908" s="1" t="s">
        <v>17120</v>
      </c>
      <c r="D10908" s="9" t="s">
        <v>6754</v>
      </c>
      <c r="E10908" s="9" t="s">
        <v>40</v>
      </c>
      <c r="F10908" s="9" t="s">
        <v>29264</v>
      </c>
      <c r="G10908" s="17">
        <v>91969999660</v>
      </c>
      <c r="H10908" s="9" t="s">
        <v>15</v>
      </c>
      <c r="I10908" s="1" t="s">
        <v>62</v>
      </c>
      <c r="J10908" s="2" t="s">
        <v>47309</v>
      </c>
      <c r="K10908" s="3" t="s">
        <v>17</v>
      </c>
      <c r="L10908" s="2" t="s">
        <v>47338</v>
      </c>
      <c r="M10908" s="4" t="s">
        <v>42</v>
      </c>
      <c r="N10908" s="3" t="str">
        <f>J10908</f>
        <v>[1 cr. - 1.5 cr]</v>
      </c>
      <c r="O10908" s="4" t="s">
        <v>47348</v>
      </c>
      <c r="P10908" s="3" t="s">
        <v>47309</v>
      </c>
      <c r="Q10908" s="11"/>
      <c r="R10908" s="4"/>
      <c r="S10908" s="11"/>
      <c r="T10908" s="4"/>
      <c r="U10908" s="11"/>
      <c r="V10908" s="4"/>
      <c r="W10908" s="11"/>
      <c r="X10908" s="4"/>
      <c r="Y10908" s="11"/>
      <c r="Z10908" s="2"/>
      <c r="AA10908" s="1" t="s">
        <v>16</v>
      </c>
      <c r="AC10908" s="23" t="s">
        <v>37855</v>
      </c>
      <c r="AD10908" s="23" t="s">
        <v>38259</v>
      </c>
      <c r="AE10908" t="s">
        <v>35395</v>
      </c>
    </row>
    <row r="10909" spans="1:31" ht="14.25" customHeight="1">
      <c r="A10909" s="1">
        <v>10908</v>
      </c>
      <c r="B10909" s="1" t="s">
        <v>54</v>
      </c>
      <c r="C10909" s="1" t="s">
        <v>17123</v>
      </c>
      <c r="D10909" s="9" t="s">
        <v>92</v>
      </c>
      <c r="E10909" s="9" t="s">
        <v>270</v>
      </c>
      <c r="F10909" s="9" t="s">
        <v>26442</v>
      </c>
      <c r="G10909" s="17">
        <v>919990909094</v>
      </c>
      <c r="H10909" s="9" t="s">
        <v>8</v>
      </c>
      <c r="I10909" s="1" t="s">
        <v>9</v>
      </c>
      <c r="J10909" s="2" t="s">
        <v>47309</v>
      </c>
      <c r="K10909" s="11" t="s">
        <v>14136</v>
      </c>
      <c r="L10909" s="2" t="s">
        <v>47338</v>
      </c>
      <c r="M10909" s="11"/>
      <c r="N10909" s="4"/>
      <c r="O10909" s="11"/>
      <c r="P10909" s="4"/>
      <c r="Q10909" s="11"/>
      <c r="R10909" s="4"/>
      <c r="S10909" s="11"/>
      <c r="T10909" s="4"/>
      <c r="U10909" s="11"/>
      <c r="V10909" s="4"/>
      <c r="W10909" s="11"/>
      <c r="X10909" s="4"/>
      <c r="Y10909" s="11"/>
      <c r="Z10909" s="2"/>
      <c r="AA10909" s="1" t="s">
        <v>11</v>
      </c>
      <c r="AC10909" s="23" t="s">
        <v>37855</v>
      </c>
      <c r="AD10909" s="23" t="s">
        <v>38259</v>
      </c>
      <c r="AE10909" t="s">
        <v>35400</v>
      </c>
    </row>
    <row r="10910" spans="1:31" ht="14.25" customHeight="1">
      <c r="A10910" s="1">
        <v>10909</v>
      </c>
      <c r="B10910" s="1" t="s">
        <v>54</v>
      </c>
      <c r="C10910" s="1" t="s">
        <v>17130</v>
      </c>
      <c r="D10910" s="9" t="s">
        <v>823</v>
      </c>
      <c r="E10910" s="9" t="s">
        <v>1797</v>
      </c>
      <c r="F10910" s="9" t="s">
        <v>32995</v>
      </c>
      <c r="G10910" s="17">
        <v>919946004611</v>
      </c>
      <c r="H10910" s="9" t="s">
        <v>20</v>
      </c>
      <c r="I10910" s="1" t="s">
        <v>41</v>
      </c>
      <c r="J10910" s="2" t="s">
        <v>47309</v>
      </c>
      <c r="K10910" s="11" t="s">
        <v>14136</v>
      </c>
      <c r="L10910" s="2" t="s">
        <v>47338</v>
      </c>
      <c r="M10910" s="11"/>
      <c r="N10910" s="4"/>
      <c r="O10910" s="11"/>
      <c r="P10910" s="4"/>
      <c r="Q10910" s="11"/>
      <c r="R10910" s="4"/>
      <c r="S10910" s="11"/>
      <c r="T10910" s="4"/>
      <c r="U10910" s="11"/>
      <c r="V10910" s="4"/>
      <c r="W10910" s="11"/>
      <c r="X10910" s="4"/>
      <c r="Y10910" s="11"/>
      <c r="Z10910" s="2"/>
      <c r="AA10910" s="1" t="s">
        <v>16</v>
      </c>
      <c r="AC10910" s="23" t="s">
        <v>37855</v>
      </c>
      <c r="AD10910" s="23" t="s">
        <v>38259</v>
      </c>
      <c r="AE10910" t="s">
        <v>35401</v>
      </c>
    </row>
    <row r="10911" spans="1:31" ht="14.25" customHeight="1">
      <c r="A10911" s="1">
        <v>10910</v>
      </c>
      <c r="B10911" s="1" t="s">
        <v>54</v>
      </c>
      <c r="C10911" s="1" t="s">
        <v>17132</v>
      </c>
      <c r="D10911" s="9" t="s">
        <v>494</v>
      </c>
      <c r="E10911" s="9" t="s">
        <v>40</v>
      </c>
      <c r="F10911" s="9" t="s">
        <v>29270</v>
      </c>
      <c r="G10911" s="17">
        <v>919664694960</v>
      </c>
      <c r="H10911" s="9" t="s">
        <v>8</v>
      </c>
      <c r="I10911" s="1" t="s">
        <v>62</v>
      </c>
      <c r="J10911" s="2" t="s">
        <v>47309</v>
      </c>
      <c r="K10911" s="11" t="s">
        <v>14136</v>
      </c>
      <c r="L10911" s="2" t="s">
        <v>47338</v>
      </c>
      <c r="M10911" s="11"/>
      <c r="N10911" s="4"/>
      <c r="O10911" s="11"/>
      <c r="P10911" s="4"/>
      <c r="Q10911" s="11"/>
      <c r="R10911" s="4"/>
      <c r="S10911" s="11"/>
      <c r="T10911" s="4"/>
      <c r="U10911" s="11"/>
      <c r="V10911" s="4"/>
      <c r="W10911" s="11"/>
      <c r="X10911" s="4"/>
      <c r="Y10911" s="11"/>
      <c r="Z10911" s="2"/>
      <c r="AA10911" s="1" t="s">
        <v>16</v>
      </c>
      <c r="AC10911" s="23" t="s">
        <v>37855</v>
      </c>
      <c r="AD10911" s="23" t="s">
        <v>38259</v>
      </c>
      <c r="AE10911" t="s">
        <v>35402</v>
      </c>
    </row>
    <row r="10912" spans="1:31" ht="14.25" customHeight="1">
      <c r="A10912" s="1">
        <v>10911</v>
      </c>
      <c r="B10912" s="1" t="s">
        <v>54</v>
      </c>
      <c r="C10912" s="1" t="s">
        <v>17135</v>
      </c>
      <c r="D10912" s="9" t="s">
        <v>793</v>
      </c>
      <c r="E10912" s="9" t="s">
        <v>11136</v>
      </c>
      <c r="F10912" s="9" t="s">
        <v>29273</v>
      </c>
      <c r="G10912" s="17">
        <v>91914960016</v>
      </c>
      <c r="H10912" s="9" t="s">
        <v>20</v>
      </c>
      <c r="I10912" s="1" t="s">
        <v>62</v>
      </c>
      <c r="J10912" s="2" t="s">
        <v>47309</v>
      </c>
      <c r="K10912" s="3" t="s">
        <v>42</v>
      </c>
      <c r="L10912" s="2" t="s">
        <v>47338</v>
      </c>
      <c r="M10912" s="11"/>
      <c r="N10912" s="4"/>
      <c r="O10912" s="11"/>
      <c r="P10912" s="4"/>
      <c r="Q10912" s="11"/>
      <c r="R10912" s="4"/>
      <c r="S10912" s="11"/>
      <c r="T10912" s="4"/>
      <c r="U10912" s="11"/>
      <c r="V10912" s="4"/>
      <c r="W10912" s="11"/>
      <c r="X10912" s="4"/>
      <c r="Y10912" s="11"/>
      <c r="Z10912" s="2"/>
      <c r="AA10912" s="1" t="s">
        <v>16</v>
      </c>
      <c r="AC10912" s="23" t="s">
        <v>37855</v>
      </c>
      <c r="AD10912" s="23" t="s">
        <v>38259</v>
      </c>
      <c r="AE10912" t="s">
        <v>35403</v>
      </c>
    </row>
    <row r="10913" spans="1:31" ht="14.25" customHeight="1">
      <c r="A10913" s="1">
        <v>10912</v>
      </c>
      <c r="B10913" s="1" t="s">
        <v>54</v>
      </c>
      <c r="C10913" s="1" t="s">
        <v>17145</v>
      </c>
      <c r="D10913" s="9" t="s">
        <v>36106</v>
      </c>
      <c r="E10913" s="9" t="s">
        <v>66</v>
      </c>
      <c r="F10913" s="9" t="s">
        <v>29281</v>
      </c>
      <c r="G10913" s="17">
        <v>919444406909</v>
      </c>
      <c r="H10913" s="9" t="s">
        <v>8</v>
      </c>
      <c r="I10913" s="1" t="s">
        <v>9</v>
      </c>
      <c r="J10913" s="2" t="s">
        <v>47309</v>
      </c>
      <c r="K10913" s="3" t="s">
        <v>42</v>
      </c>
      <c r="L10913" s="2" t="s">
        <v>47338</v>
      </c>
      <c r="M10913" s="4" t="s">
        <v>14136</v>
      </c>
      <c r="N10913" s="3" t="str">
        <f>J10913</f>
        <v>[1 cr. - 1.5 cr]</v>
      </c>
      <c r="O10913" s="4" t="s">
        <v>14137</v>
      </c>
      <c r="P10913" s="3" t="s">
        <v>47309</v>
      </c>
      <c r="Q10913" s="11"/>
      <c r="R10913" s="4"/>
      <c r="S10913" s="11"/>
      <c r="T10913" s="4"/>
      <c r="U10913" s="11"/>
      <c r="V10913" s="4"/>
      <c r="W10913" s="11"/>
      <c r="X10913" s="4"/>
      <c r="Y10913" s="11"/>
      <c r="Z10913" s="2"/>
      <c r="AA10913" s="1" t="s">
        <v>11</v>
      </c>
      <c r="AC10913" s="23" t="s">
        <v>37856</v>
      </c>
      <c r="AD10913" s="23" t="s">
        <v>38259</v>
      </c>
      <c r="AE10913" t="s">
        <v>35404</v>
      </c>
    </row>
    <row r="10914" spans="1:31" ht="14.25" customHeight="1">
      <c r="A10914" s="1">
        <v>10913</v>
      </c>
      <c r="B10914" s="1" t="s">
        <v>54</v>
      </c>
      <c r="C10914" s="1" t="s">
        <v>17154</v>
      </c>
      <c r="D10914" s="9" t="s">
        <v>35625</v>
      </c>
      <c r="E10914" s="9" t="s">
        <v>73</v>
      </c>
      <c r="F10914" s="9" t="s">
        <v>29285</v>
      </c>
      <c r="G10914" s="17">
        <v>919610444946</v>
      </c>
      <c r="H10914" s="9" t="s">
        <v>20</v>
      </c>
      <c r="I10914" s="1" t="s">
        <v>62</v>
      </c>
      <c r="J10914" s="2" t="s">
        <v>47309</v>
      </c>
      <c r="K10914" s="3" t="s">
        <v>42</v>
      </c>
      <c r="L10914" s="2" t="s">
        <v>47338</v>
      </c>
      <c r="M10914" s="11"/>
      <c r="N10914" s="4"/>
      <c r="O10914" s="11"/>
      <c r="P10914" s="4"/>
      <c r="Q10914" s="11"/>
      <c r="R10914" s="4"/>
      <c r="S10914" s="11"/>
      <c r="T10914" s="4"/>
      <c r="U10914" s="11"/>
      <c r="V10914" s="4"/>
      <c r="W10914" s="11"/>
      <c r="X10914" s="4"/>
      <c r="Y10914" s="11"/>
      <c r="Z10914" s="2"/>
      <c r="AA10914" s="1" t="s">
        <v>16</v>
      </c>
      <c r="AC10914" s="23" t="s">
        <v>37856</v>
      </c>
      <c r="AD10914" s="23" t="s">
        <v>38259</v>
      </c>
      <c r="AE10914" t="s">
        <v>35405</v>
      </c>
    </row>
    <row r="10915" spans="1:31" ht="14.25" customHeight="1">
      <c r="A10915" s="1">
        <v>10914</v>
      </c>
      <c r="B10915" s="1" t="s">
        <v>54</v>
      </c>
      <c r="C10915" s="1" t="s">
        <v>17158</v>
      </c>
      <c r="D10915" s="9" t="s">
        <v>2162</v>
      </c>
      <c r="E10915" s="9" t="s">
        <v>37268</v>
      </c>
      <c r="F10915" s="9" t="s">
        <v>32997</v>
      </c>
      <c r="G10915" s="17">
        <v>9196464499</v>
      </c>
      <c r="H10915" s="9" t="s">
        <v>20</v>
      </c>
      <c r="I10915" s="1" t="s">
        <v>62</v>
      </c>
      <c r="J10915" s="2" t="s">
        <v>47309</v>
      </c>
      <c r="K10915" s="3" t="s">
        <v>42</v>
      </c>
      <c r="L10915" s="2" t="s">
        <v>47338</v>
      </c>
      <c r="M10915" s="4" t="s">
        <v>14137</v>
      </c>
      <c r="N10915" s="3" t="str">
        <f>J10915</f>
        <v>[1 cr. - 1.5 cr]</v>
      </c>
      <c r="O10915" s="4" t="s">
        <v>13</v>
      </c>
      <c r="P10915" s="3" t="s">
        <v>47309</v>
      </c>
      <c r="Q10915" s="11"/>
      <c r="R10915" s="4"/>
      <c r="S10915" s="11"/>
      <c r="T10915" s="4"/>
      <c r="U10915" s="11"/>
      <c r="V10915" s="4"/>
      <c r="W10915" s="11"/>
      <c r="X10915" s="4"/>
      <c r="Y10915" s="11"/>
      <c r="Z10915" s="2"/>
      <c r="AA10915" s="1" t="s">
        <v>11</v>
      </c>
      <c r="AC10915" s="23" t="s">
        <v>37856</v>
      </c>
      <c r="AD10915" s="23" t="s">
        <v>38259</v>
      </c>
      <c r="AE10915" t="s">
        <v>35406</v>
      </c>
    </row>
    <row r="10916" spans="1:31" ht="14.25" customHeight="1">
      <c r="A10916" s="1">
        <v>10915</v>
      </c>
      <c r="B10916" s="1" t="s">
        <v>54</v>
      </c>
      <c r="C10916" s="1" t="s">
        <v>17164</v>
      </c>
      <c r="D10916" s="9" t="s">
        <v>1567</v>
      </c>
      <c r="E10916" s="9" t="s">
        <v>1725</v>
      </c>
      <c r="F10916" s="9" t="s">
        <v>21038</v>
      </c>
      <c r="G10916" s="17">
        <v>914140494419</v>
      </c>
      <c r="H10916" s="9" t="s">
        <v>37</v>
      </c>
      <c r="I10916" s="1" t="s">
        <v>41</v>
      </c>
      <c r="J10916" s="2" t="s">
        <v>47309</v>
      </c>
      <c r="K10916" s="11" t="s">
        <v>14136</v>
      </c>
      <c r="L10916" s="2" t="s">
        <v>47338</v>
      </c>
      <c r="M10916" s="11"/>
      <c r="N10916" s="4"/>
      <c r="O10916" s="11"/>
      <c r="P10916" s="4"/>
      <c r="Q10916" s="11"/>
      <c r="R10916" s="4"/>
      <c r="S10916" s="11"/>
      <c r="T10916" s="4"/>
      <c r="U10916" s="11"/>
      <c r="V10916" s="4"/>
      <c r="W10916" s="11"/>
      <c r="X10916" s="4"/>
      <c r="Y10916" s="11"/>
      <c r="Z10916" s="2"/>
      <c r="AA10916" s="1" t="s">
        <v>16</v>
      </c>
      <c r="AC10916" s="23" t="s">
        <v>37856</v>
      </c>
      <c r="AD10916" s="23" t="s">
        <v>38259</v>
      </c>
      <c r="AE10916" t="s">
        <v>35395</v>
      </c>
    </row>
    <row r="10917" spans="1:31" ht="14.25" customHeight="1">
      <c r="A10917" s="1">
        <v>10916</v>
      </c>
      <c r="B10917" s="1" t="s">
        <v>54</v>
      </c>
      <c r="C10917" s="1" t="s">
        <v>17169</v>
      </c>
      <c r="D10917" s="9" t="s">
        <v>546</v>
      </c>
      <c r="E10917" s="9" t="s">
        <v>139</v>
      </c>
      <c r="F10917" s="9" t="s">
        <v>29293</v>
      </c>
      <c r="G10917" s="17">
        <v>919444044994</v>
      </c>
      <c r="H10917" s="9" t="s">
        <v>20</v>
      </c>
      <c r="I10917" s="1" t="s">
        <v>9</v>
      </c>
      <c r="J10917" s="2" t="s">
        <v>47309</v>
      </c>
      <c r="K10917" s="11" t="s">
        <v>14136</v>
      </c>
      <c r="L10917" s="2" t="s">
        <v>47338</v>
      </c>
      <c r="M10917" s="4" t="s">
        <v>14137</v>
      </c>
      <c r="N10917" s="3" t="str">
        <f>J10917</f>
        <v>[1 cr. - 1.5 cr]</v>
      </c>
      <c r="O10917" s="4" t="s">
        <v>13</v>
      </c>
      <c r="P10917" s="3" t="s">
        <v>47309</v>
      </c>
      <c r="Q10917" s="11"/>
      <c r="R10917" s="4"/>
      <c r="S10917" s="11"/>
      <c r="T10917" s="4"/>
      <c r="U10917" s="11"/>
      <c r="V10917" s="4"/>
      <c r="W10917" s="11"/>
      <c r="X10917" s="4"/>
      <c r="Y10917" s="11"/>
      <c r="Z10917" s="2"/>
      <c r="AA10917" s="1" t="s">
        <v>16</v>
      </c>
      <c r="AC10917" s="23" t="s">
        <v>37856</v>
      </c>
      <c r="AD10917" s="23" t="s">
        <v>38259</v>
      </c>
      <c r="AE10917" t="s">
        <v>35400</v>
      </c>
    </row>
    <row r="10918" spans="1:31" ht="14.25" customHeight="1">
      <c r="A10918" s="1">
        <v>10917</v>
      </c>
      <c r="B10918" s="1" t="s">
        <v>54</v>
      </c>
      <c r="C10918" s="1" t="s">
        <v>17170</v>
      </c>
      <c r="D10918" s="9" t="s">
        <v>2742</v>
      </c>
      <c r="E10918" s="9" t="s">
        <v>40</v>
      </c>
      <c r="F10918" s="9" t="s">
        <v>35059</v>
      </c>
      <c r="G10918" s="17">
        <v>9196494044</v>
      </c>
      <c r="H10918" s="9" t="s">
        <v>8</v>
      </c>
      <c r="I10918" s="1" t="s">
        <v>62</v>
      </c>
      <c r="J10918" s="2" t="s">
        <v>47309</v>
      </c>
      <c r="K10918" s="3" t="s">
        <v>42</v>
      </c>
      <c r="L10918" s="2" t="s">
        <v>47338</v>
      </c>
      <c r="M10918" s="11"/>
      <c r="N10918" s="4"/>
      <c r="O10918" s="11"/>
      <c r="P10918" s="4"/>
      <c r="Q10918" s="11"/>
      <c r="R10918" s="4"/>
      <c r="S10918" s="11"/>
      <c r="T10918" s="4"/>
      <c r="U10918" s="11"/>
      <c r="V10918" s="4"/>
      <c r="W10918" s="11"/>
      <c r="X10918" s="4"/>
      <c r="Y10918" s="11"/>
      <c r="Z10918" s="2"/>
      <c r="AA10918" s="1" t="s">
        <v>16</v>
      </c>
      <c r="AC10918" s="23" t="s">
        <v>37856</v>
      </c>
      <c r="AD10918" s="23" t="s">
        <v>38259</v>
      </c>
      <c r="AE10918" t="s">
        <v>35401</v>
      </c>
    </row>
    <row r="10919" spans="1:31" ht="14.25" customHeight="1">
      <c r="A10919" s="1">
        <v>10918</v>
      </c>
      <c r="B10919" s="1" t="s">
        <v>54</v>
      </c>
      <c r="C10919" s="1" t="s">
        <v>17174</v>
      </c>
      <c r="D10919" s="9" t="s">
        <v>2132</v>
      </c>
      <c r="E10919" s="9" t="s">
        <v>139</v>
      </c>
      <c r="F10919" s="9" t="s">
        <v>29296</v>
      </c>
      <c r="G10919" s="17">
        <v>919446044609</v>
      </c>
      <c r="H10919" s="9" t="s">
        <v>20</v>
      </c>
      <c r="I10919" s="1" t="s">
        <v>9</v>
      </c>
      <c r="J10919" s="2" t="s">
        <v>47309</v>
      </c>
      <c r="K10919" s="3" t="s">
        <v>42</v>
      </c>
      <c r="L10919" s="2" t="s">
        <v>47338</v>
      </c>
      <c r="M10919" s="4" t="s">
        <v>13</v>
      </c>
      <c r="N10919" s="3" t="str">
        <f>J10919</f>
        <v>[1 cr. - 1.5 cr]</v>
      </c>
      <c r="O10919" s="11"/>
      <c r="P10919" s="4"/>
      <c r="Q10919" s="11"/>
      <c r="R10919" s="4"/>
      <c r="S10919" s="11"/>
      <c r="T10919" s="4"/>
      <c r="U10919" s="11"/>
      <c r="V10919" s="4"/>
      <c r="W10919" s="11"/>
      <c r="X10919" s="4"/>
      <c r="Y10919" s="11"/>
      <c r="Z10919" s="2"/>
      <c r="AA10919" s="1" t="s">
        <v>11</v>
      </c>
      <c r="AC10919" s="23" t="s">
        <v>37856</v>
      </c>
      <c r="AD10919" s="23" t="s">
        <v>38259</v>
      </c>
      <c r="AE10919" t="s">
        <v>35402</v>
      </c>
    </row>
    <row r="10920" spans="1:31" ht="14.25" customHeight="1">
      <c r="A10920" s="1">
        <v>10919</v>
      </c>
      <c r="B10920" s="1" t="s">
        <v>54</v>
      </c>
      <c r="C10920" s="1" t="s">
        <v>17175</v>
      </c>
      <c r="D10920" s="9" t="s">
        <v>1096</v>
      </c>
      <c r="E10920" s="9" t="s">
        <v>16240</v>
      </c>
      <c r="F10920" s="9" t="s">
        <v>29297</v>
      </c>
      <c r="G10920" s="17">
        <v>91999449994</v>
      </c>
      <c r="H10920" s="9" t="s">
        <v>8</v>
      </c>
      <c r="I10920" s="1" t="s">
        <v>41</v>
      </c>
      <c r="J10920" s="2" t="s">
        <v>47309</v>
      </c>
      <c r="K10920" s="3" t="s">
        <v>42</v>
      </c>
      <c r="L10920" s="2" t="s">
        <v>47338</v>
      </c>
      <c r="M10920" s="11"/>
      <c r="N10920" s="4"/>
      <c r="O10920" s="11"/>
      <c r="P10920" s="4"/>
      <c r="Q10920" s="11"/>
      <c r="R10920" s="4"/>
      <c r="S10920" s="11"/>
      <c r="T10920" s="4"/>
      <c r="U10920" s="11"/>
      <c r="V10920" s="4"/>
      <c r="W10920" s="11"/>
      <c r="X10920" s="4"/>
      <c r="Y10920" s="11"/>
      <c r="Z10920" s="2"/>
      <c r="AA10920" s="1" t="s">
        <v>16</v>
      </c>
      <c r="AC10920" s="23" t="s">
        <v>37856</v>
      </c>
      <c r="AD10920" s="23" t="s">
        <v>38259</v>
      </c>
      <c r="AE10920" t="s">
        <v>35403</v>
      </c>
    </row>
    <row r="10921" spans="1:31" ht="14.25" customHeight="1">
      <c r="A10921" s="1">
        <v>10920</v>
      </c>
      <c r="B10921" s="1" t="s">
        <v>54</v>
      </c>
      <c r="C10921" s="1" t="s">
        <v>17180</v>
      </c>
      <c r="D10921" s="9" t="s">
        <v>8410</v>
      </c>
      <c r="E10921" s="9" t="s">
        <v>37269</v>
      </c>
      <c r="F10921" s="9" t="s">
        <v>29300</v>
      </c>
      <c r="G10921" s="17">
        <v>91600640696</v>
      </c>
      <c r="H10921" s="9" t="s">
        <v>20</v>
      </c>
      <c r="I10921" s="1" t="s">
        <v>9</v>
      </c>
      <c r="J10921" s="2" t="s">
        <v>47309</v>
      </c>
      <c r="K10921" s="3" t="s">
        <v>42</v>
      </c>
      <c r="L10921" s="2" t="s">
        <v>47338</v>
      </c>
      <c r="M10921" s="11"/>
      <c r="N10921" s="4"/>
      <c r="O10921" s="11"/>
      <c r="P10921" s="4"/>
      <c r="Q10921" s="11"/>
      <c r="R10921" s="4"/>
      <c r="S10921" s="11"/>
      <c r="T10921" s="4"/>
      <c r="U10921" s="11"/>
      <c r="V10921" s="4"/>
      <c r="W10921" s="11"/>
      <c r="X10921" s="4"/>
      <c r="Y10921" s="11"/>
      <c r="Z10921" s="2"/>
      <c r="AA10921" s="1" t="s">
        <v>16</v>
      </c>
      <c r="AC10921" s="23" t="s">
        <v>37856</v>
      </c>
      <c r="AD10921" s="23" t="s">
        <v>38259</v>
      </c>
      <c r="AE10921" t="s">
        <v>35404</v>
      </c>
    </row>
    <row r="10922" spans="1:31" ht="14.25" customHeight="1">
      <c r="A10922" s="1">
        <v>10921</v>
      </c>
      <c r="B10922" s="1" t="s">
        <v>54</v>
      </c>
      <c r="C10922" s="1" t="s">
        <v>17186</v>
      </c>
      <c r="D10922" s="9" t="s">
        <v>1356</v>
      </c>
      <c r="E10922" s="9" t="s">
        <v>40</v>
      </c>
      <c r="F10922" s="9" t="s">
        <v>29306</v>
      </c>
      <c r="G10922" s="17">
        <v>91949449464</v>
      </c>
      <c r="H10922" s="9" t="s">
        <v>8</v>
      </c>
      <c r="I10922" s="1" t="s">
        <v>9</v>
      </c>
      <c r="J10922" s="2" t="s">
        <v>47309</v>
      </c>
      <c r="K10922" s="3" t="s">
        <v>17</v>
      </c>
      <c r="L10922" s="2" t="s">
        <v>47338</v>
      </c>
      <c r="M10922" s="4" t="s">
        <v>42</v>
      </c>
      <c r="N10922" s="3" t="str">
        <f>J10922</f>
        <v>[1 cr. - 1.5 cr]</v>
      </c>
      <c r="O10922" s="11"/>
      <c r="P10922" s="4"/>
      <c r="Q10922" s="11"/>
      <c r="R10922" s="4"/>
      <c r="S10922" s="11"/>
      <c r="T10922" s="4"/>
      <c r="U10922" s="11"/>
      <c r="V10922" s="4"/>
      <c r="W10922" s="11"/>
      <c r="X10922" s="4"/>
      <c r="Y10922" s="11"/>
      <c r="Z10922" s="2"/>
      <c r="AA10922" s="1" t="s">
        <v>11</v>
      </c>
      <c r="AC10922" s="23" t="s">
        <v>37856</v>
      </c>
      <c r="AD10922" s="23" t="s">
        <v>38259</v>
      </c>
      <c r="AE10922" t="s">
        <v>35405</v>
      </c>
    </row>
    <row r="10923" spans="1:31" ht="14.25" customHeight="1">
      <c r="A10923" s="1">
        <v>10922</v>
      </c>
      <c r="B10923" s="1" t="s">
        <v>54</v>
      </c>
      <c r="C10923" s="1" t="s">
        <v>17189</v>
      </c>
      <c r="D10923" s="9" t="s">
        <v>6057</v>
      </c>
      <c r="E10923" s="9" t="s">
        <v>40</v>
      </c>
      <c r="F10923" s="9" t="s">
        <v>29308</v>
      </c>
      <c r="G10923" s="17">
        <v>91049496444</v>
      </c>
      <c r="H10923" s="9" t="s">
        <v>15</v>
      </c>
      <c r="I10923" s="1" t="s">
        <v>62</v>
      </c>
      <c r="J10923" s="2" t="s">
        <v>47309</v>
      </c>
      <c r="K10923" s="3" t="s">
        <v>42</v>
      </c>
      <c r="L10923" s="2" t="s">
        <v>47338</v>
      </c>
      <c r="M10923" s="11"/>
      <c r="N10923" s="4"/>
      <c r="O10923" s="11"/>
      <c r="P10923" s="4"/>
      <c r="Q10923" s="11"/>
      <c r="R10923" s="4"/>
      <c r="S10923" s="11"/>
      <c r="T10923" s="4"/>
      <c r="U10923" s="11"/>
      <c r="V10923" s="4"/>
      <c r="W10923" s="11"/>
      <c r="X10923" s="4"/>
      <c r="Y10923" s="11"/>
      <c r="Z10923" s="2"/>
      <c r="AA10923" s="1" t="s">
        <v>16</v>
      </c>
      <c r="AC10923" s="23" t="s">
        <v>37856</v>
      </c>
      <c r="AD10923" s="23" t="s">
        <v>38259</v>
      </c>
      <c r="AE10923" t="s">
        <v>35406</v>
      </c>
    </row>
    <row r="10924" spans="1:31" ht="14.25" customHeight="1">
      <c r="A10924" s="1">
        <v>10923</v>
      </c>
      <c r="B10924" s="1" t="s">
        <v>54</v>
      </c>
      <c r="C10924" s="1" t="s">
        <v>17192</v>
      </c>
      <c r="D10924" s="9" t="s">
        <v>280</v>
      </c>
      <c r="E10924" s="9" t="s">
        <v>8117</v>
      </c>
      <c r="F10924" s="9" t="s">
        <v>29310</v>
      </c>
      <c r="G10924" s="17">
        <v>91990944690</v>
      </c>
      <c r="H10924" s="9" t="s">
        <v>20</v>
      </c>
      <c r="I10924" s="1" t="s">
        <v>9</v>
      </c>
      <c r="J10924" s="2" t="s">
        <v>47309</v>
      </c>
      <c r="K10924" s="11" t="s">
        <v>14137</v>
      </c>
      <c r="L10924" s="2" t="s">
        <v>47338</v>
      </c>
      <c r="M10924" s="4" t="s">
        <v>13</v>
      </c>
      <c r="N10924" s="3" t="str">
        <f>J10924</f>
        <v>[1 cr. - 1.5 cr]</v>
      </c>
      <c r="O10924" s="11"/>
      <c r="P10924" s="4"/>
      <c r="Q10924" s="11"/>
      <c r="R10924" s="4"/>
      <c r="S10924" s="11"/>
      <c r="T10924" s="4"/>
      <c r="U10924" s="11"/>
      <c r="V10924" s="4"/>
      <c r="W10924" s="11"/>
      <c r="X10924" s="4"/>
      <c r="Y10924" s="11"/>
      <c r="Z10924" s="2"/>
      <c r="AA10924" s="1" t="s">
        <v>16</v>
      </c>
      <c r="AC10924" s="23" t="s">
        <v>37856</v>
      </c>
      <c r="AD10924" s="23" t="s">
        <v>38259</v>
      </c>
      <c r="AE10924" t="s">
        <v>35395</v>
      </c>
    </row>
    <row r="10925" spans="1:31" ht="14.25" customHeight="1">
      <c r="A10925" s="1">
        <v>10924</v>
      </c>
      <c r="B10925" s="1" t="s">
        <v>54</v>
      </c>
      <c r="C10925" s="1" t="s">
        <v>17206</v>
      </c>
      <c r="D10925" s="9" t="s">
        <v>911</v>
      </c>
      <c r="E10925" s="9" t="s">
        <v>217</v>
      </c>
      <c r="F10925" s="9" t="s">
        <v>35064</v>
      </c>
      <c r="G10925" s="17">
        <v>91949696496</v>
      </c>
      <c r="H10925" s="9" t="s">
        <v>20</v>
      </c>
      <c r="I10925" s="1" t="s">
        <v>41</v>
      </c>
      <c r="J10925" s="2" t="s">
        <v>47309</v>
      </c>
      <c r="K10925" s="3" t="s">
        <v>42</v>
      </c>
      <c r="L10925" s="2" t="s">
        <v>47338</v>
      </c>
      <c r="M10925" s="11"/>
      <c r="N10925" s="4"/>
      <c r="O10925" s="11"/>
      <c r="P10925" s="4"/>
      <c r="Q10925" s="11"/>
      <c r="R10925" s="4"/>
      <c r="S10925" s="11"/>
      <c r="T10925" s="4"/>
      <c r="U10925" s="11"/>
      <c r="V10925" s="4"/>
      <c r="W10925" s="11"/>
      <c r="X10925" s="4"/>
      <c r="Y10925" s="11"/>
      <c r="Z10925" s="2"/>
      <c r="AA10925" s="1" t="s">
        <v>16</v>
      </c>
      <c r="AC10925" s="23" t="s">
        <v>37856</v>
      </c>
      <c r="AD10925" s="23" t="s">
        <v>38259</v>
      </c>
      <c r="AE10925" t="s">
        <v>35400</v>
      </c>
    </row>
    <row r="10926" spans="1:31" ht="14.25" customHeight="1">
      <c r="A10926" s="1">
        <v>10925</v>
      </c>
      <c r="B10926" s="1" t="s">
        <v>54</v>
      </c>
      <c r="C10926" s="1" t="s">
        <v>17217</v>
      </c>
      <c r="D10926" s="9" t="s">
        <v>58</v>
      </c>
      <c r="E10926" s="9" t="s">
        <v>774</v>
      </c>
      <c r="F10926" s="9" t="s">
        <v>33007</v>
      </c>
      <c r="G10926" s="17">
        <v>919946949996</v>
      </c>
      <c r="H10926" s="9" t="s">
        <v>15</v>
      </c>
      <c r="I10926" s="1" t="s">
        <v>62</v>
      </c>
      <c r="J10926" s="2" t="s">
        <v>47309</v>
      </c>
      <c r="K10926" s="11" t="s">
        <v>14136</v>
      </c>
      <c r="L10926" s="2" t="s">
        <v>47338</v>
      </c>
      <c r="M10926" s="4" t="s">
        <v>14137</v>
      </c>
      <c r="N10926" s="3" t="str">
        <f>J10926</f>
        <v>[1 cr. - 1.5 cr]</v>
      </c>
      <c r="O10926" s="11"/>
      <c r="P10926" s="4"/>
      <c r="Q10926" s="11"/>
      <c r="R10926" s="4"/>
      <c r="S10926" s="11"/>
      <c r="T10926" s="4"/>
      <c r="U10926" s="11"/>
      <c r="V10926" s="4"/>
      <c r="W10926" s="11"/>
      <c r="X10926" s="4"/>
      <c r="Y10926" s="11"/>
      <c r="Z10926" s="2"/>
      <c r="AA10926" s="1" t="s">
        <v>16</v>
      </c>
      <c r="AC10926" s="23" t="s">
        <v>37856</v>
      </c>
      <c r="AD10926" s="23" t="s">
        <v>38259</v>
      </c>
      <c r="AE10926" t="s">
        <v>35401</v>
      </c>
    </row>
    <row r="10927" spans="1:31" ht="14.25" customHeight="1">
      <c r="A10927" s="1">
        <v>10926</v>
      </c>
      <c r="B10927" s="1" t="s">
        <v>54</v>
      </c>
      <c r="C10927" s="1" t="s">
        <v>17223</v>
      </c>
      <c r="D10927" s="9" t="s">
        <v>52</v>
      </c>
      <c r="E10927" s="9" t="s">
        <v>788</v>
      </c>
      <c r="F10927" s="9" t="s">
        <v>29327</v>
      </c>
      <c r="G10927" s="17">
        <v>91914190440</v>
      </c>
      <c r="H10927" s="9" t="s">
        <v>20</v>
      </c>
      <c r="I10927" s="1" t="s">
        <v>62</v>
      </c>
      <c r="J10927" s="2" t="s">
        <v>47309</v>
      </c>
      <c r="K10927" s="11" t="s">
        <v>14136</v>
      </c>
      <c r="L10927" s="2" t="s">
        <v>47338</v>
      </c>
      <c r="M10927" s="11"/>
      <c r="N10927" s="4"/>
      <c r="O10927" s="11"/>
      <c r="P10927" s="4"/>
      <c r="Q10927" s="11"/>
      <c r="R10927" s="4"/>
      <c r="S10927" s="11"/>
      <c r="T10927" s="4"/>
      <c r="U10927" s="11"/>
      <c r="V10927" s="4"/>
      <c r="W10927" s="11"/>
      <c r="X10927" s="4"/>
      <c r="Y10927" s="11"/>
      <c r="Z10927" s="2"/>
      <c r="AA10927" s="1" t="s">
        <v>16</v>
      </c>
      <c r="AC10927" s="23" t="s">
        <v>37856</v>
      </c>
      <c r="AD10927" s="23" t="s">
        <v>38259</v>
      </c>
      <c r="AE10927" t="s">
        <v>35402</v>
      </c>
    </row>
    <row r="10928" spans="1:31" ht="14.25" customHeight="1">
      <c r="A10928" s="1">
        <v>10927</v>
      </c>
      <c r="B10928" s="1" t="s">
        <v>54</v>
      </c>
      <c r="C10928" s="1" t="s">
        <v>17228</v>
      </c>
      <c r="D10928" s="9" t="s">
        <v>3178</v>
      </c>
      <c r="E10928" s="9" t="s">
        <v>788</v>
      </c>
      <c r="F10928" s="9" t="s">
        <v>29331</v>
      </c>
      <c r="G10928" s="17">
        <v>9199099944</v>
      </c>
      <c r="H10928" s="9" t="s">
        <v>20</v>
      </c>
      <c r="I10928" s="1" t="s">
        <v>62</v>
      </c>
      <c r="J10928" s="2" t="s">
        <v>47309</v>
      </c>
      <c r="K10928" s="3" t="s">
        <v>213</v>
      </c>
      <c r="L10928" s="2" t="s">
        <v>47338</v>
      </c>
      <c r="M10928" s="4" t="s">
        <v>17</v>
      </c>
      <c r="N10928" s="3" t="str">
        <f t="shared" ref="N10928:N10932" si="366">J10928</f>
        <v>[1 cr. - 1.5 cr]</v>
      </c>
      <c r="O10928" s="4" t="s">
        <v>47347</v>
      </c>
      <c r="P10928" s="3" t="s">
        <v>47309</v>
      </c>
      <c r="Q10928" s="4" t="s">
        <v>14136</v>
      </c>
      <c r="R10928" s="3" t="s">
        <v>47309</v>
      </c>
      <c r="S10928" s="11"/>
      <c r="T10928" s="4"/>
      <c r="U10928" s="11"/>
      <c r="V10928" s="4"/>
      <c r="W10928" s="11"/>
      <c r="X10928" s="4"/>
      <c r="Y10928" s="11"/>
      <c r="Z10928" s="2"/>
      <c r="AA10928" s="1" t="s">
        <v>16</v>
      </c>
      <c r="AC10928" s="23" t="s">
        <v>37856</v>
      </c>
      <c r="AD10928" s="23" t="s">
        <v>38259</v>
      </c>
      <c r="AE10928" t="s">
        <v>35403</v>
      </c>
    </row>
    <row r="10929" spans="1:31" ht="14.25" customHeight="1">
      <c r="A10929" s="1">
        <v>10928</v>
      </c>
      <c r="B10929" s="1" t="s">
        <v>54</v>
      </c>
      <c r="C10929" s="1" t="s">
        <v>17235</v>
      </c>
      <c r="D10929" s="9" t="s">
        <v>120</v>
      </c>
      <c r="E10929" s="9" t="s">
        <v>40</v>
      </c>
      <c r="F10929" s="9" t="s">
        <v>29335</v>
      </c>
      <c r="G10929" s="17">
        <v>91444100014</v>
      </c>
      <c r="H10929" s="9" t="s">
        <v>8</v>
      </c>
      <c r="I10929" s="1" t="s">
        <v>62</v>
      </c>
      <c r="J10929" s="2" t="s">
        <v>47309</v>
      </c>
      <c r="K10929" s="3" t="s">
        <v>17</v>
      </c>
      <c r="L10929" s="2" t="s">
        <v>47338</v>
      </c>
      <c r="M10929" s="4" t="s">
        <v>42</v>
      </c>
      <c r="N10929" s="3" t="str">
        <f t="shared" si="366"/>
        <v>[1 cr. - 1.5 cr]</v>
      </c>
      <c r="O10929" s="4" t="s">
        <v>47348</v>
      </c>
      <c r="P10929" s="3" t="s">
        <v>47309</v>
      </c>
      <c r="Q10929" s="11"/>
      <c r="R10929" s="4"/>
      <c r="S10929" s="11"/>
      <c r="T10929" s="4"/>
      <c r="U10929" s="11"/>
      <c r="V10929" s="4"/>
      <c r="W10929" s="11"/>
      <c r="X10929" s="4"/>
      <c r="Y10929" s="11"/>
      <c r="Z10929" s="2"/>
      <c r="AA10929" s="1" t="s">
        <v>11</v>
      </c>
      <c r="AC10929" s="23" t="s">
        <v>37856</v>
      </c>
      <c r="AD10929" s="23" t="s">
        <v>38259</v>
      </c>
      <c r="AE10929" t="s">
        <v>35404</v>
      </c>
    </row>
    <row r="10930" spans="1:31" ht="14.25" customHeight="1">
      <c r="A10930" s="1">
        <v>10929</v>
      </c>
      <c r="B10930" s="1" t="s">
        <v>54</v>
      </c>
      <c r="C10930" s="1" t="s">
        <v>17243</v>
      </c>
      <c r="D10930" s="9" t="s">
        <v>610</v>
      </c>
      <c r="E10930" s="9" t="s">
        <v>40</v>
      </c>
      <c r="F10930" s="9" t="s">
        <v>33010</v>
      </c>
      <c r="G10930" s="17">
        <v>9194609400</v>
      </c>
      <c r="H10930" s="9" t="s">
        <v>8</v>
      </c>
      <c r="I10930" s="1" t="s">
        <v>9</v>
      </c>
      <c r="J10930" s="2" t="s">
        <v>47309</v>
      </c>
      <c r="K10930" s="3" t="s">
        <v>42</v>
      </c>
      <c r="L10930" s="2" t="s">
        <v>47338</v>
      </c>
      <c r="M10930" s="4" t="s">
        <v>14136</v>
      </c>
      <c r="N10930" s="3" t="str">
        <f t="shared" si="366"/>
        <v>[1 cr. - 1.5 cr]</v>
      </c>
      <c r="O10930" s="11"/>
      <c r="P10930" s="4"/>
      <c r="Q10930" s="11"/>
      <c r="R10930" s="4"/>
      <c r="S10930" s="11"/>
      <c r="T10930" s="4"/>
      <c r="U10930" s="11"/>
      <c r="V10930" s="4"/>
      <c r="W10930" s="11"/>
      <c r="X10930" s="4"/>
      <c r="Y10930" s="11"/>
      <c r="Z10930" s="2"/>
      <c r="AA10930" s="1" t="s">
        <v>16</v>
      </c>
      <c r="AC10930" s="23" t="s">
        <v>37856</v>
      </c>
      <c r="AD10930" s="23" t="s">
        <v>38259</v>
      </c>
      <c r="AE10930" t="s">
        <v>35405</v>
      </c>
    </row>
    <row r="10931" spans="1:31" ht="14.25" customHeight="1">
      <c r="A10931" s="1">
        <v>10930</v>
      </c>
      <c r="B10931" s="1" t="s">
        <v>54</v>
      </c>
      <c r="C10931" s="1" t="s">
        <v>17244</v>
      </c>
      <c r="D10931" s="9" t="s">
        <v>4460</v>
      </c>
      <c r="E10931" s="9" t="s">
        <v>139</v>
      </c>
      <c r="F10931" s="9" t="s">
        <v>29339</v>
      </c>
      <c r="G10931" s="17">
        <v>919494414009</v>
      </c>
      <c r="H10931" s="9" t="s">
        <v>8</v>
      </c>
      <c r="I10931" s="1" t="s">
        <v>41</v>
      </c>
      <c r="J10931" s="2" t="s">
        <v>47309</v>
      </c>
      <c r="K10931" s="11" t="s">
        <v>14136</v>
      </c>
      <c r="L10931" s="2" t="s">
        <v>47338</v>
      </c>
      <c r="M10931" s="4" t="s">
        <v>14137</v>
      </c>
      <c r="N10931" s="3" t="str">
        <f t="shared" si="366"/>
        <v>[1 cr. - 1.5 cr]</v>
      </c>
      <c r="O10931" s="11"/>
      <c r="P10931" s="4"/>
      <c r="Q10931" s="11"/>
      <c r="R10931" s="4"/>
      <c r="S10931" s="11"/>
      <c r="T10931" s="4"/>
      <c r="U10931" s="11"/>
      <c r="V10931" s="4"/>
      <c r="W10931" s="11"/>
      <c r="X10931" s="4"/>
      <c r="Y10931" s="11"/>
      <c r="Z10931" s="2"/>
      <c r="AA10931" s="1" t="s">
        <v>16</v>
      </c>
      <c r="AC10931" s="23" t="s">
        <v>37856</v>
      </c>
      <c r="AD10931" s="23" t="s">
        <v>38259</v>
      </c>
      <c r="AE10931" t="s">
        <v>35406</v>
      </c>
    </row>
    <row r="10932" spans="1:31" ht="14.25" customHeight="1">
      <c r="A10932" s="1">
        <v>10931</v>
      </c>
      <c r="B10932" s="1" t="s">
        <v>54</v>
      </c>
      <c r="C10932" s="1" t="s">
        <v>17270</v>
      </c>
      <c r="D10932" s="9" t="s">
        <v>4959</v>
      </c>
      <c r="E10932" s="9" t="s">
        <v>159</v>
      </c>
      <c r="F10932" s="9" t="s">
        <v>33013</v>
      </c>
      <c r="G10932" s="17">
        <v>91940906649</v>
      </c>
      <c r="H10932" s="9" t="s">
        <v>132</v>
      </c>
      <c r="I10932" s="1" t="s">
        <v>62</v>
      </c>
      <c r="J10932" s="2" t="s">
        <v>47309</v>
      </c>
      <c r="K10932" s="3" t="s">
        <v>42</v>
      </c>
      <c r="L10932" s="2" t="s">
        <v>47338</v>
      </c>
      <c r="M10932" s="4" t="s">
        <v>14136</v>
      </c>
      <c r="N10932" s="3" t="str">
        <f t="shared" si="366"/>
        <v>[1 cr. - 1.5 cr]</v>
      </c>
      <c r="O10932" s="11"/>
      <c r="P10932" s="4"/>
      <c r="Q10932" s="11"/>
      <c r="R10932" s="4"/>
      <c r="S10932" s="11"/>
      <c r="T10932" s="4"/>
      <c r="U10932" s="11"/>
      <c r="V10932" s="4"/>
      <c r="W10932" s="11"/>
      <c r="X10932" s="4"/>
      <c r="Y10932" s="11"/>
      <c r="Z10932" s="2"/>
      <c r="AA10932" s="1" t="s">
        <v>16</v>
      </c>
      <c r="AC10932" s="23" t="s">
        <v>37856</v>
      </c>
      <c r="AD10932" s="23" t="s">
        <v>38259</v>
      </c>
      <c r="AE10932" t="s">
        <v>35395</v>
      </c>
    </row>
    <row r="10933" spans="1:31" ht="14.25" customHeight="1">
      <c r="A10933" s="1">
        <v>10932</v>
      </c>
      <c r="B10933" s="1" t="s">
        <v>54</v>
      </c>
      <c r="C10933" s="1" t="s">
        <v>17277</v>
      </c>
      <c r="D10933" s="9" t="s">
        <v>35584</v>
      </c>
      <c r="E10933" s="9" t="s">
        <v>558</v>
      </c>
      <c r="F10933" s="9" t="s">
        <v>29364</v>
      </c>
      <c r="G10933" s="17">
        <v>91996666044</v>
      </c>
      <c r="H10933" s="9" t="s">
        <v>15</v>
      </c>
      <c r="I10933" s="1" t="s">
        <v>62</v>
      </c>
      <c r="J10933" s="2" t="s">
        <v>47309</v>
      </c>
      <c r="K10933" s="3" t="s">
        <v>42</v>
      </c>
      <c r="L10933" s="2" t="s">
        <v>47338</v>
      </c>
      <c r="M10933" s="11"/>
      <c r="N10933" s="4"/>
      <c r="O10933" s="11"/>
      <c r="P10933" s="4"/>
      <c r="Q10933" s="11"/>
      <c r="R10933" s="4"/>
      <c r="S10933" s="11"/>
      <c r="T10933" s="4"/>
      <c r="U10933" s="11"/>
      <c r="V10933" s="4"/>
      <c r="W10933" s="11"/>
      <c r="X10933" s="4"/>
      <c r="Y10933" s="11"/>
      <c r="Z10933" s="2"/>
      <c r="AA10933" s="1" t="s">
        <v>16</v>
      </c>
      <c r="AC10933" s="23" t="s">
        <v>37856</v>
      </c>
      <c r="AD10933" s="23" t="s">
        <v>38259</v>
      </c>
      <c r="AE10933" t="s">
        <v>35400</v>
      </c>
    </row>
    <row r="10934" spans="1:31" ht="14.25" customHeight="1">
      <c r="A10934" s="1">
        <v>10933</v>
      </c>
      <c r="B10934" s="1" t="s">
        <v>54</v>
      </c>
      <c r="C10934" s="1" t="s">
        <v>17286</v>
      </c>
      <c r="D10934" s="9" t="s">
        <v>18727</v>
      </c>
      <c r="E10934" s="9" t="s">
        <v>40</v>
      </c>
      <c r="F10934" s="9" t="s">
        <v>29369</v>
      </c>
      <c r="G10934" s="17">
        <v>91946409091</v>
      </c>
      <c r="H10934" s="9" t="s">
        <v>8</v>
      </c>
      <c r="I10934" s="1" t="s">
        <v>62</v>
      </c>
      <c r="J10934" s="2" t="s">
        <v>47309</v>
      </c>
      <c r="K10934" s="3" t="s">
        <v>42</v>
      </c>
      <c r="L10934" s="2" t="s">
        <v>47338</v>
      </c>
      <c r="M10934" s="11"/>
      <c r="N10934" s="4"/>
      <c r="O10934" s="11"/>
      <c r="P10934" s="4"/>
      <c r="Q10934" s="11"/>
      <c r="R10934" s="4"/>
      <c r="S10934" s="11"/>
      <c r="T10934" s="4"/>
      <c r="U10934" s="11"/>
      <c r="V10934" s="4"/>
      <c r="W10934" s="11"/>
      <c r="X10934" s="4"/>
      <c r="Y10934" s="11"/>
      <c r="Z10934" s="2"/>
      <c r="AA10934" s="1" t="s">
        <v>11</v>
      </c>
      <c r="AC10934" s="23" t="s">
        <v>37856</v>
      </c>
      <c r="AD10934" s="23" t="s">
        <v>38259</v>
      </c>
      <c r="AE10934" t="s">
        <v>35401</v>
      </c>
    </row>
    <row r="10935" spans="1:31" ht="14.25" customHeight="1">
      <c r="A10935" s="1">
        <v>10934</v>
      </c>
      <c r="B10935" s="1" t="s">
        <v>54</v>
      </c>
      <c r="C10935" s="1" t="s">
        <v>17288</v>
      </c>
      <c r="D10935" s="9" t="s">
        <v>2472</v>
      </c>
      <c r="E10935" s="9" t="s">
        <v>32</v>
      </c>
      <c r="F10935" s="9" t="s">
        <v>29371</v>
      </c>
      <c r="G10935" s="17">
        <v>9194640464</v>
      </c>
      <c r="H10935" s="9" t="s">
        <v>15</v>
      </c>
      <c r="I10935" s="1" t="s">
        <v>62</v>
      </c>
      <c r="J10935" s="2" t="s">
        <v>47309</v>
      </c>
      <c r="K10935" s="3" t="s">
        <v>42</v>
      </c>
      <c r="L10935" s="2" t="s">
        <v>47338</v>
      </c>
      <c r="M10935" s="11"/>
      <c r="N10935" s="4"/>
      <c r="O10935" s="11"/>
      <c r="P10935" s="4"/>
      <c r="Q10935" s="11"/>
      <c r="R10935" s="4"/>
      <c r="S10935" s="11"/>
      <c r="T10935" s="4"/>
      <c r="U10935" s="11"/>
      <c r="V10935" s="4"/>
      <c r="W10935" s="11"/>
      <c r="X10935" s="4"/>
      <c r="Y10935" s="11"/>
      <c r="Z10935" s="2"/>
      <c r="AA10935" s="1" t="s">
        <v>16</v>
      </c>
      <c r="AC10935" s="23" t="s">
        <v>37856</v>
      </c>
      <c r="AD10935" s="23" t="s">
        <v>38259</v>
      </c>
      <c r="AE10935" t="s">
        <v>35402</v>
      </c>
    </row>
    <row r="10936" spans="1:31" ht="14.25" customHeight="1">
      <c r="A10936" s="1">
        <v>10935</v>
      </c>
      <c r="B10936" s="1" t="s">
        <v>54</v>
      </c>
      <c r="C10936" s="1" t="s">
        <v>17292</v>
      </c>
      <c r="D10936" s="9" t="s">
        <v>723</v>
      </c>
      <c r="E10936" s="9" t="s">
        <v>881</v>
      </c>
      <c r="F10936" s="9" t="s">
        <v>35068</v>
      </c>
      <c r="G10936" s="17">
        <v>919444911160</v>
      </c>
      <c r="H10936" s="9" t="s">
        <v>15</v>
      </c>
      <c r="I10936" s="1" t="s">
        <v>62</v>
      </c>
      <c r="J10936" s="2" t="s">
        <v>47309</v>
      </c>
      <c r="K10936" s="3" t="s">
        <v>42</v>
      </c>
      <c r="L10936" s="2" t="s">
        <v>47338</v>
      </c>
      <c r="M10936" s="11"/>
      <c r="N10936" s="4"/>
      <c r="O10936" s="11"/>
      <c r="P10936" s="4"/>
      <c r="Q10936" s="11"/>
      <c r="R10936" s="4"/>
      <c r="S10936" s="11"/>
      <c r="T10936" s="4"/>
      <c r="U10936" s="11"/>
      <c r="V10936" s="4"/>
      <c r="W10936" s="11"/>
      <c r="X10936" s="4"/>
      <c r="Y10936" s="11"/>
      <c r="Z10936" s="2"/>
      <c r="AA10936" s="1" t="s">
        <v>11</v>
      </c>
      <c r="AC10936" s="23" t="s">
        <v>37856</v>
      </c>
      <c r="AD10936" s="23" t="s">
        <v>38259</v>
      </c>
      <c r="AE10936" t="s">
        <v>35403</v>
      </c>
    </row>
    <row r="10937" spans="1:31" ht="14.25" customHeight="1">
      <c r="A10937" s="1">
        <v>10936</v>
      </c>
      <c r="B10937" s="1" t="s">
        <v>54</v>
      </c>
      <c r="C10937" s="1" t="s">
        <v>17296</v>
      </c>
      <c r="D10937" s="9" t="s">
        <v>36107</v>
      </c>
      <c r="E10937" s="9" t="s">
        <v>40</v>
      </c>
      <c r="F10937" s="9" t="s">
        <v>16356</v>
      </c>
      <c r="G10937" s="17">
        <v>91990900911</v>
      </c>
      <c r="H10937" s="9" t="s">
        <v>8</v>
      </c>
      <c r="I10937" s="1" t="s">
        <v>62</v>
      </c>
      <c r="J10937" s="2" t="s">
        <v>47309</v>
      </c>
      <c r="K10937" s="11" t="s">
        <v>13</v>
      </c>
      <c r="L10937" s="2" t="s">
        <v>47338</v>
      </c>
      <c r="M10937" s="11"/>
      <c r="N10937" s="4"/>
      <c r="O10937" s="11"/>
      <c r="P10937" s="4"/>
      <c r="Q10937" s="11"/>
      <c r="R10937" s="4"/>
      <c r="S10937" s="11"/>
      <c r="T10937" s="4"/>
      <c r="U10937" s="11"/>
      <c r="V10937" s="4"/>
      <c r="W10937" s="11"/>
      <c r="X10937" s="4"/>
      <c r="Y10937" s="11"/>
      <c r="Z10937" s="2"/>
      <c r="AA10937" s="1" t="s">
        <v>16</v>
      </c>
      <c r="AC10937" s="23" t="s">
        <v>37856</v>
      </c>
      <c r="AD10937" s="23" t="s">
        <v>38259</v>
      </c>
      <c r="AE10937" t="s">
        <v>35404</v>
      </c>
    </row>
    <row r="10938" spans="1:31" ht="14.25" customHeight="1">
      <c r="A10938" s="1">
        <v>10937</v>
      </c>
      <c r="B10938" s="1" t="s">
        <v>54</v>
      </c>
      <c r="C10938" s="1" t="s">
        <v>17297</v>
      </c>
      <c r="D10938" s="9" t="s">
        <v>72</v>
      </c>
      <c r="E10938" s="9" t="s">
        <v>495</v>
      </c>
      <c r="F10938" s="9" t="s">
        <v>29375</v>
      </c>
      <c r="G10938" s="17">
        <v>919914444</v>
      </c>
      <c r="H10938" s="9" t="s">
        <v>132</v>
      </c>
      <c r="I10938" s="1" t="s">
        <v>62</v>
      </c>
      <c r="J10938" s="2" t="s">
        <v>47309</v>
      </c>
      <c r="K10938" s="3" t="s">
        <v>42</v>
      </c>
      <c r="L10938" s="2" t="s">
        <v>47338</v>
      </c>
      <c r="M10938" s="4" t="s">
        <v>14136</v>
      </c>
      <c r="N10938" s="3" t="str">
        <f>J10938</f>
        <v>[1 cr. - 1.5 cr]</v>
      </c>
      <c r="O10938" s="11"/>
      <c r="P10938" s="4"/>
      <c r="Q10938" s="11"/>
      <c r="R10938" s="4"/>
      <c r="S10938" s="11"/>
      <c r="T10938" s="4"/>
      <c r="U10938" s="11"/>
      <c r="V10938" s="4"/>
      <c r="W10938" s="11"/>
      <c r="X10938" s="4"/>
      <c r="Y10938" s="11"/>
      <c r="Z10938" s="2"/>
      <c r="AA10938" s="1" t="s">
        <v>16</v>
      </c>
      <c r="AC10938" s="23" t="s">
        <v>37856</v>
      </c>
      <c r="AD10938" s="23" t="s">
        <v>38259</v>
      </c>
      <c r="AE10938" t="s">
        <v>35405</v>
      </c>
    </row>
    <row r="10939" spans="1:31" ht="14.25" customHeight="1">
      <c r="A10939" s="1">
        <v>10938</v>
      </c>
      <c r="B10939" s="1" t="s">
        <v>54</v>
      </c>
      <c r="C10939" s="1" t="s">
        <v>17298</v>
      </c>
      <c r="D10939" s="9" t="s">
        <v>1231</v>
      </c>
      <c r="E10939" s="9" t="s">
        <v>824</v>
      </c>
      <c r="F10939" s="9" t="s">
        <v>31226</v>
      </c>
      <c r="G10939" s="17">
        <v>919446414494</v>
      </c>
      <c r="H10939" s="9" t="s">
        <v>37</v>
      </c>
      <c r="I10939" s="1" t="s">
        <v>41</v>
      </c>
      <c r="J10939" s="2" t="s">
        <v>47309</v>
      </c>
      <c r="K10939" s="11" t="s">
        <v>14136</v>
      </c>
      <c r="L10939" s="2" t="s">
        <v>47338</v>
      </c>
      <c r="M10939" s="11"/>
      <c r="N10939" s="4"/>
      <c r="O10939" s="11"/>
      <c r="P10939" s="4"/>
      <c r="Q10939" s="11"/>
      <c r="R10939" s="4"/>
      <c r="S10939" s="11"/>
      <c r="T10939" s="4"/>
      <c r="U10939" s="11"/>
      <c r="V10939" s="4"/>
      <c r="W10939" s="11"/>
      <c r="X10939" s="4"/>
      <c r="Y10939" s="11"/>
      <c r="Z10939" s="2"/>
      <c r="AA10939" s="1" t="s">
        <v>16</v>
      </c>
      <c r="AC10939" s="23" t="s">
        <v>37856</v>
      </c>
      <c r="AD10939" s="23" t="s">
        <v>38259</v>
      </c>
      <c r="AE10939" t="s">
        <v>35406</v>
      </c>
    </row>
    <row r="10940" spans="1:31" ht="14.25" customHeight="1">
      <c r="A10940" s="1">
        <v>10939</v>
      </c>
      <c r="B10940" s="1" t="s">
        <v>54</v>
      </c>
      <c r="C10940" s="1" t="s">
        <v>17304</v>
      </c>
      <c r="D10940" s="9" t="s">
        <v>3347</v>
      </c>
      <c r="E10940" s="9" t="s">
        <v>487</v>
      </c>
      <c r="F10940" s="9" t="s">
        <v>29377</v>
      </c>
      <c r="G10940" s="17">
        <v>919404444999</v>
      </c>
      <c r="H10940" s="9" t="s">
        <v>15</v>
      </c>
      <c r="I10940" s="1" t="s">
        <v>62</v>
      </c>
      <c r="J10940" s="2" t="s">
        <v>47309</v>
      </c>
      <c r="K10940" s="11" t="s">
        <v>14136</v>
      </c>
      <c r="L10940" s="2" t="s">
        <v>47338</v>
      </c>
      <c r="M10940" s="4" t="s">
        <v>14137</v>
      </c>
      <c r="N10940" s="3" t="str">
        <f t="shared" ref="N10940:N10941" si="367">J10940</f>
        <v>[1 cr. - 1.5 cr]</v>
      </c>
      <c r="O10940" s="11"/>
      <c r="P10940" s="4"/>
      <c r="Q10940" s="11"/>
      <c r="R10940" s="4"/>
      <c r="S10940" s="11"/>
      <c r="T10940" s="4"/>
      <c r="U10940" s="11"/>
      <c r="V10940" s="4"/>
      <c r="W10940" s="11"/>
      <c r="X10940" s="4"/>
      <c r="Y10940" s="11"/>
      <c r="Z10940" s="2"/>
      <c r="AA10940" s="1" t="s">
        <v>16</v>
      </c>
      <c r="AC10940" s="23" t="s">
        <v>37856</v>
      </c>
      <c r="AD10940" s="23" t="s">
        <v>38259</v>
      </c>
      <c r="AE10940" t="s">
        <v>35395</v>
      </c>
    </row>
    <row r="10941" spans="1:31" ht="14.25" customHeight="1">
      <c r="A10941" s="1">
        <v>10940</v>
      </c>
      <c r="B10941" s="1" t="s">
        <v>54</v>
      </c>
      <c r="C10941" s="1" t="s">
        <v>17317</v>
      </c>
      <c r="D10941" s="9" t="s">
        <v>1175</v>
      </c>
      <c r="E10941" s="9" t="s">
        <v>9332</v>
      </c>
      <c r="F10941" s="9" t="s">
        <v>29386</v>
      </c>
      <c r="G10941" s="17">
        <v>914996491444</v>
      </c>
      <c r="H10941" s="9" t="s">
        <v>20</v>
      </c>
      <c r="I10941" s="1" t="s">
        <v>9</v>
      </c>
      <c r="J10941" s="2" t="s">
        <v>47309</v>
      </c>
      <c r="K10941" s="3" t="s">
        <v>42</v>
      </c>
      <c r="L10941" s="2" t="s">
        <v>47338</v>
      </c>
      <c r="M10941" s="4" t="s">
        <v>14136</v>
      </c>
      <c r="N10941" s="3" t="str">
        <f t="shared" si="367"/>
        <v>[1 cr. - 1.5 cr]</v>
      </c>
      <c r="O10941" s="11"/>
      <c r="P10941" s="4"/>
      <c r="Q10941" s="11"/>
      <c r="R10941" s="4"/>
      <c r="S10941" s="11"/>
      <c r="T10941" s="4"/>
      <c r="U10941" s="11"/>
      <c r="V10941" s="4"/>
      <c r="W10941" s="11"/>
      <c r="X10941" s="4"/>
      <c r="Y10941" s="11"/>
      <c r="Z10941" s="2"/>
      <c r="AA10941" s="1" t="s">
        <v>16</v>
      </c>
      <c r="AC10941" s="23" t="s">
        <v>37856</v>
      </c>
      <c r="AD10941" s="23" t="s">
        <v>38259</v>
      </c>
      <c r="AE10941" t="s">
        <v>35400</v>
      </c>
    </row>
    <row r="10942" spans="1:31" ht="14.25" customHeight="1">
      <c r="A10942" s="1">
        <v>10941</v>
      </c>
      <c r="B10942" s="1" t="s">
        <v>54</v>
      </c>
      <c r="C10942" s="1" t="s">
        <v>17320</v>
      </c>
      <c r="D10942" s="9" t="s">
        <v>546</v>
      </c>
      <c r="E10942" s="9" t="s">
        <v>362</v>
      </c>
      <c r="F10942" s="9" t="s">
        <v>29388</v>
      </c>
      <c r="G10942" s="17">
        <v>91944919006</v>
      </c>
      <c r="H10942" s="9" t="s">
        <v>20</v>
      </c>
      <c r="I10942" s="1" t="s">
        <v>62</v>
      </c>
      <c r="J10942" s="2" t="s">
        <v>47309</v>
      </c>
      <c r="K10942" s="3" t="s">
        <v>42</v>
      </c>
      <c r="L10942" s="2" t="s">
        <v>47338</v>
      </c>
      <c r="M10942" s="11"/>
      <c r="N10942" s="4"/>
      <c r="O10942" s="11"/>
      <c r="P10942" s="4"/>
      <c r="Q10942" s="11"/>
      <c r="R10942" s="4"/>
      <c r="S10942" s="11"/>
      <c r="T10942" s="4"/>
      <c r="U10942" s="11"/>
      <c r="V10942" s="4"/>
      <c r="W10942" s="11"/>
      <c r="X10942" s="4"/>
      <c r="Y10942" s="11"/>
      <c r="Z10942" s="2"/>
      <c r="AA10942" s="1" t="s">
        <v>16</v>
      </c>
      <c r="AC10942" s="23" t="s">
        <v>37857</v>
      </c>
      <c r="AD10942" s="23" t="s">
        <v>38259</v>
      </c>
      <c r="AE10942" t="s">
        <v>35401</v>
      </c>
    </row>
    <row r="10943" spans="1:31" ht="14.25" customHeight="1">
      <c r="A10943" s="1">
        <v>10942</v>
      </c>
      <c r="B10943" s="1" t="s">
        <v>54</v>
      </c>
      <c r="C10943" s="1" t="s">
        <v>17322</v>
      </c>
      <c r="D10943" s="9" t="s">
        <v>1222</v>
      </c>
      <c r="E10943" s="9" t="s">
        <v>40</v>
      </c>
      <c r="F10943" s="9" t="s">
        <v>29390</v>
      </c>
      <c r="G10943" s="17">
        <v>9199469944</v>
      </c>
      <c r="H10943" s="9" t="s">
        <v>37</v>
      </c>
      <c r="I10943" s="1" t="s">
        <v>41</v>
      </c>
      <c r="J10943" s="2" t="s">
        <v>47309</v>
      </c>
      <c r="K10943" s="11" t="s">
        <v>14137</v>
      </c>
      <c r="L10943" s="2" t="s">
        <v>47338</v>
      </c>
      <c r="M10943" s="4" t="s">
        <v>13</v>
      </c>
      <c r="N10943" s="3" t="str">
        <f t="shared" ref="N10943:N10944" si="368">J10943</f>
        <v>[1 cr. - 1.5 cr]</v>
      </c>
      <c r="O10943" s="11"/>
      <c r="P10943" s="4"/>
      <c r="Q10943" s="11"/>
      <c r="R10943" s="4"/>
      <c r="S10943" s="11"/>
      <c r="T10943" s="4"/>
      <c r="U10943" s="11"/>
      <c r="V10943" s="4"/>
      <c r="W10943" s="11"/>
      <c r="X10943" s="4"/>
      <c r="Y10943" s="11"/>
      <c r="Z10943" s="2"/>
      <c r="AA10943" s="1" t="s">
        <v>16</v>
      </c>
      <c r="AC10943" s="23" t="s">
        <v>37857</v>
      </c>
      <c r="AD10943" s="23" t="s">
        <v>38259</v>
      </c>
      <c r="AE10943" t="s">
        <v>35402</v>
      </c>
    </row>
    <row r="10944" spans="1:31" ht="14.25" customHeight="1">
      <c r="A10944" s="1">
        <v>10943</v>
      </c>
      <c r="B10944" s="1" t="s">
        <v>54</v>
      </c>
      <c r="C10944" s="1" t="s">
        <v>17328</v>
      </c>
      <c r="D10944" s="9" t="s">
        <v>951</v>
      </c>
      <c r="E10944" s="9" t="s">
        <v>3211</v>
      </c>
      <c r="F10944" s="9" t="s">
        <v>29393</v>
      </c>
      <c r="G10944" s="17">
        <v>914140009499</v>
      </c>
      <c r="H10944" s="9" t="s">
        <v>15</v>
      </c>
      <c r="I10944" s="1" t="s">
        <v>62</v>
      </c>
      <c r="J10944" s="2" t="s">
        <v>47309</v>
      </c>
      <c r="K10944" s="3" t="s">
        <v>42</v>
      </c>
      <c r="L10944" s="2" t="s">
        <v>47338</v>
      </c>
      <c r="M10944" s="4" t="s">
        <v>14136</v>
      </c>
      <c r="N10944" s="3" t="str">
        <f t="shared" si="368"/>
        <v>[1 cr. - 1.5 cr]</v>
      </c>
      <c r="O10944" s="11"/>
      <c r="P10944" s="4"/>
      <c r="Q10944" s="11"/>
      <c r="R10944" s="4"/>
      <c r="S10944" s="11"/>
      <c r="T10944" s="4"/>
      <c r="U10944" s="11"/>
      <c r="V10944" s="4"/>
      <c r="W10944" s="11"/>
      <c r="X10944" s="4"/>
      <c r="Y10944" s="11"/>
      <c r="Z10944" s="2"/>
      <c r="AA10944" s="1" t="s">
        <v>16</v>
      </c>
      <c r="AC10944" s="23" t="s">
        <v>37857</v>
      </c>
      <c r="AD10944" s="23" t="s">
        <v>38259</v>
      </c>
      <c r="AE10944" t="s">
        <v>35403</v>
      </c>
    </row>
    <row r="10945" spans="1:31" ht="14.25" customHeight="1">
      <c r="A10945" s="1">
        <v>10944</v>
      </c>
      <c r="B10945" s="1" t="s">
        <v>54</v>
      </c>
      <c r="C10945" s="1" t="s">
        <v>17329</v>
      </c>
      <c r="D10945" s="9" t="s">
        <v>2046</v>
      </c>
      <c r="E10945" s="9" t="s">
        <v>19</v>
      </c>
      <c r="F10945" s="9" t="s">
        <v>31876</v>
      </c>
      <c r="G10945" s="17">
        <v>91944404666</v>
      </c>
      <c r="H10945" s="9" t="s">
        <v>15</v>
      </c>
      <c r="I10945" s="1" t="s">
        <v>9</v>
      </c>
      <c r="J10945" s="2" t="s">
        <v>47309</v>
      </c>
      <c r="K10945" s="3" t="s">
        <v>42</v>
      </c>
      <c r="L10945" s="2" t="s">
        <v>47338</v>
      </c>
      <c r="M10945" s="11"/>
      <c r="N10945" s="4"/>
      <c r="O10945" s="11"/>
      <c r="P10945" s="4"/>
      <c r="Q10945" s="11"/>
      <c r="R10945" s="4"/>
      <c r="S10945" s="11"/>
      <c r="T10945" s="4"/>
      <c r="U10945" s="11"/>
      <c r="V10945" s="4"/>
      <c r="W10945" s="11"/>
      <c r="X10945" s="4"/>
      <c r="Y10945" s="11"/>
      <c r="Z10945" s="2"/>
      <c r="AA10945" s="1" t="s">
        <v>16</v>
      </c>
      <c r="AC10945" s="23" t="s">
        <v>37857</v>
      </c>
      <c r="AD10945" s="23" t="s">
        <v>38259</v>
      </c>
      <c r="AE10945" t="s">
        <v>35404</v>
      </c>
    </row>
    <row r="10946" spans="1:31" ht="14.25" customHeight="1">
      <c r="A10946" s="1">
        <v>10945</v>
      </c>
      <c r="B10946" s="1" t="s">
        <v>54</v>
      </c>
      <c r="C10946" s="1" t="s">
        <v>17340</v>
      </c>
      <c r="D10946" s="9" t="s">
        <v>11946</v>
      </c>
      <c r="E10946" s="9" t="s">
        <v>139</v>
      </c>
      <c r="F10946" s="9" t="s">
        <v>29401</v>
      </c>
      <c r="G10946" s="17">
        <v>919944194964</v>
      </c>
      <c r="H10946" s="9" t="s">
        <v>20</v>
      </c>
      <c r="I10946" s="1" t="s">
        <v>9</v>
      </c>
      <c r="J10946" s="2" t="s">
        <v>47309</v>
      </c>
      <c r="K10946" s="3" t="s">
        <v>42</v>
      </c>
      <c r="L10946" s="2" t="s">
        <v>47338</v>
      </c>
      <c r="M10946" s="11"/>
      <c r="N10946" s="4"/>
      <c r="O10946" s="11"/>
      <c r="P10946" s="4"/>
      <c r="Q10946" s="11"/>
      <c r="R10946" s="4"/>
      <c r="S10946" s="11"/>
      <c r="T10946" s="4"/>
      <c r="U10946" s="11"/>
      <c r="V10946" s="4"/>
      <c r="W10946" s="11"/>
      <c r="X10946" s="4"/>
      <c r="Y10946" s="11"/>
      <c r="Z10946" s="2"/>
      <c r="AA10946" s="1" t="s">
        <v>11</v>
      </c>
      <c r="AC10946" s="23" t="s">
        <v>37857</v>
      </c>
      <c r="AD10946" s="23" t="s">
        <v>38259</v>
      </c>
      <c r="AE10946" t="s">
        <v>35405</v>
      </c>
    </row>
    <row r="10947" spans="1:31" ht="14.25" customHeight="1">
      <c r="A10947" s="1">
        <v>10946</v>
      </c>
      <c r="B10947" s="1" t="s">
        <v>54</v>
      </c>
      <c r="C10947" s="1" t="s">
        <v>17353</v>
      </c>
      <c r="D10947" s="9" t="s">
        <v>9023</v>
      </c>
      <c r="E10947" s="9" t="s">
        <v>506</v>
      </c>
      <c r="F10947" s="9" t="s">
        <v>29408</v>
      </c>
      <c r="G10947" s="17">
        <v>9144949641</v>
      </c>
      <c r="H10947" s="9" t="s">
        <v>37</v>
      </c>
      <c r="I10947" s="1" t="s">
        <v>9</v>
      </c>
      <c r="J10947" s="2" t="s">
        <v>47309</v>
      </c>
      <c r="K10947" s="11" t="s">
        <v>14137</v>
      </c>
      <c r="L10947" s="2" t="s">
        <v>47338</v>
      </c>
      <c r="M10947" s="11"/>
      <c r="N10947" s="4"/>
      <c r="O10947" s="11"/>
      <c r="P10947" s="4"/>
      <c r="Q10947" s="11"/>
      <c r="R10947" s="4"/>
      <c r="S10947" s="11"/>
      <c r="T10947" s="4"/>
      <c r="U10947" s="11"/>
      <c r="V10947" s="4"/>
      <c r="W10947" s="11"/>
      <c r="X10947" s="4"/>
      <c r="Y10947" s="11"/>
      <c r="Z10947" s="2"/>
      <c r="AA10947" s="1" t="s">
        <v>16</v>
      </c>
      <c r="AC10947" s="23" t="s">
        <v>37857</v>
      </c>
      <c r="AD10947" s="23" t="s">
        <v>38259</v>
      </c>
      <c r="AE10947" t="s">
        <v>35406</v>
      </c>
    </row>
    <row r="10948" spans="1:31" ht="14.25" customHeight="1">
      <c r="A10948" s="1">
        <v>10947</v>
      </c>
      <c r="B10948" s="1" t="s">
        <v>54</v>
      </c>
      <c r="C10948" s="1" t="s">
        <v>17360</v>
      </c>
      <c r="D10948" s="9" t="s">
        <v>2908</v>
      </c>
      <c r="E10948" s="9" t="s">
        <v>84</v>
      </c>
      <c r="F10948" s="9" t="s">
        <v>35076</v>
      </c>
      <c r="G10948" s="17">
        <v>919494441</v>
      </c>
      <c r="H10948" s="9" t="s">
        <v>15</v>
      </c>
      <c r="I10948" s="1" t="s">
        <v>41</v>
      </c>
      <c r="J10948" s="2" t="s">
        <v>47309</v>
      </c>
      <c r="K10948" s="3" t="s">
        <v>42</v>
      </c>
      <c r="L10948" s="2" t="s">
        <v>47338</v>
      </c>
      <c r="M10948" s="11"/>
      <c r="N10948" s="4"/>
      <c r="O10948" s="11"/>
      <c r="P10948" s="4"/>
      <c r="Q10948" s="11"/>
      <c r="R10948" s="4"/>
      <c r="S10948" s="11"/>
      <c r="T10948" s="4"/>
      <c r="U10948" s="11"/>
      <c r="V10948" s="4"/>
      <c r="W10948" s="11"/>
      <c r="X10948" s="4"/>
      <c r="Y10948" s="11"/>
      <c r="Z10948" s="2"/>
      <c r="AA10948" s="1" t="s">
        <v>16</v>
      </c>
      <c r="AC10948" s="23" t="s">
        <v>37857</v>
      </c>
      <c r="AD10948" s="23" t="s">
        <v>38259</v>
      </c>
      <c r="AE10948" t="s">
        <v>35395</v>
      </c>
    </row>
    <row r="10949" spans="1:31" ht="14.25" customHeight="1">
      <c r="A10949" s="1">
        <v>10948</v>
      </c>
      <c r="B10949" s="1" t="s">
        <v>54</v>
      </c>
      <c r="C10949" s="1" t="s">
        <v>17364</v>
      </c>
      <c r="D10949" s="9" t="s">
        <v>4226</v>
      </c>
      <c r="E10949" s="9" t="s">
        <v>139</v>
      </c>
      <c r="F10949" s="9" t="s">
        <v>29415</v>
      </c>
      <c r="G10949" s="17">
        <v>9199196061</v>
      </c>
      <c r="H10949" s="9" t="s">
        <v>15</v>
      </c>
      <c r="I10949" s="1" t="s">
        <v>9</v>
      </c>
      <c r="J10949" s="2" t="s">
        <v>47309</v>
      </c>
      <c r="K10949" s="3" t="s">
        <v>42</v>
      </c>
      <c r="L10949" s="2" t="s">
        <v>47338</v>
      </c>
      <c r="M10949" s="4" t="s">
        <v>14136</v>
      </c>
      <c r="N10949" s="3" t="str">
        <f t="shared" ref="N10949:N10951" si="369">J10949</f>
        <v>[1 cr. - 1.5 cr]</v>
      </c>
      <c r="O10949" s="11"/>
      <c r="P10949" s="4"/>
      <c r="Q10949" s="11"/>
      <c r="R10949" s="4"/>
      <c r="S10949" s="11"/>
      <c r="T10949" s="4"/>
      <c r="U10949" s="11"/>
      <c r="V10949" s="4"/>
      <c r="W10949" s="11"/>
      <c r="X10949" s="4"/>
      <c r="Y10949" s="11"/>
      <c r="Z10949" s="2"/>
      <c r="AA10949" s="1" t="s">
        <v>16</v>
      </c>
      <c r="AC10949" s="23" t="s">
        <v>37857</v>
      </c>
      <c r="AD10949" s="23" t="s">
        <v>38259</v>
      </c>
      <c r="AE10949" t="s">
        <v>35400</v>
      </c>
    </row>
    <row r="10950" spans="1:31" ht="14.25" customHeight="1">
      <c r="A10950" s="1">
        <v>10949</v>
      </c>
      <c r="B10950" s="1" t="s">
        <v>54</v>
      </c>
      <c r="C10950" s="1" t="s">
        <v>17365</v>
      </c>
      <c r="D10950" s="9" t="s">
        <v>1968</v>
      </c>
      <c r="E10950" s="9" t="s">
        <v>16362</v>
      </c>
      <c r="F10950" s="9" t="s">
        <v>16363</v>
      </c>
      <c r="G10950" s="17">
        <v>919494449491</v>
      </c>
      <c r="H10950" s="9" t="s">
        <v>8</v>
      </c>
      <c r="I10950" s="1" t="s">
        <v>62</v>
      </c>
      <c r="J10950" s="2" t="s">
        <v>47309</v>
      </c>
      <c r="K10950" s="3" t="s">
        <v>42</v>
      </c>
      <c r="L10950" s="2" t="s">
        <v>47338</v>
      </c>
      <c r="M10950" s="4" t="s">
        <v>14136</v>
      </c>
      <c r="N10950" s="3" t="str">
        <f t="shared" si="369"/>
        <v>[1 cr. - 1.5 cr]</v>
      </c>
      <c r="O10950" s="11"/>
      <c r="P10950" s="4"/>
      <c r="Q10950" s="11"/>
      <c r="R10950" s="4"/>
      <c r="S10950" s="11"/>
      <c r="T10950" s="4"/>
      <c r="U10950" s="11"/>
      <c r="V10950" s="4"/>
      <c r="W10950" s="11"/>
      <c r="X10950" s="4"/>
      <c r="Y10950" s="11"/>
      <c r="Z10950" s="2"/>
      <c r="AA10950" s="1" t="s">
        <v>16</v>
      </c>
      <c r="AC10950" s="23" t="s">
        <v>37857</v>
      </c>
      <c r="AD10950" s="23" t="s">
        <v>38259</v>
      </c>
      <c r="AE10950" t="s">
        <v>35401</v>
      </c>
    </row>
    <row r="10951" spans="1:31" ht="14.25" customHeight="1">
      <c r="A10951" s="1">
        <v>10950</v>
      </c>
      <c r="B10951" s="1" t="s">
        <v>54</v>
      </c>
      <c r="C10951" s="1" t="s">
        <v>17366</v>
      </c>
      <c r="D10951" s="9" t="s">
        <v>13332</v>
      </c>
      <c r="E10951" s="9" t="s">
        <v>40</v>
      </c>
      <c r="F10951" s="9" t="s">
        <v>29416</v>
      </c>
      <c r="G10951" s="17">
        <v>91999419069</v>
      </c>
      <c r="H10951" s="9" t="s">
        <v>37</v>
      </c>
      <c r="I10951" s="1" t="s">
        <v>62</v>
      </c>
      <c r="J10951" s="2" t="s">
        <v>47309</v>
      </c>
      <c r="K10951" s="3" t="s">
        <v>42</v>
      </c>
      <c r="L10951" s="2" t="s">
        <v>47338</v>
      </c>
      <c r="M10951" s="4" t="s">
        <v>14136</v>
      </c>
      <c r="N10951" s="3" t="str">
        <f t="shared" si="369"/>
        <v>[1 cr. - 1.5 cr]</v>
      </c>
      <c r="O10951" s="11"/>
      <c r="P10951" s="4"/>
      <c r="Q10951" s="11"/>
      <c r="R10951" s="4"/>
      <c r="S10951" s="11"/>
      <c r="T10951" s="4"/>
      <c r="U10951" s="11"/>
      <c r="V10951" s="4"/>
      <c r="W10951" s="11"/>
      <c r="X10951" s="4"/>
      <c r="Y10951" s="11"/>
      <c r="Z10951" s="2"/>
      <c r="AA10951" s="1" t="s">
        <v>16</v>
      </c>
      <c r="AC10951" s="23" t="s">
        <v>37857</v>
      </c>
      <c r="AD10951" s="23" t="s">
        <v>38259</v>
      </c>
      <c r="AE10951" t="s">
        <v>35402</v>
      </c>
    </row>
    <row r="10952" spans="1:31" ht="14.25" customHeight="1">
      <c r="A10952" s="1">
        <v>10951</v>
      </c>
      <c r="B10952" s="1" t="s">
        <v>54</v>
      </c>
      <c r="C10952" s="1" t="s">
        <v>17368</v>
      </c>
      <c r="D10952" s="9" t="s">
        <v>959</v>
      </c>
      <c r="E10952" s="9" t="s">
        <v>746</v>
      </c>
      <c r="F10952" s="9" t="s">
        <v>29418</v>
      </c>
      <c r="G10952" s="17">
        <v>91966440096</v>
      </c>
      <c r="H10952" s="9" t="s">
        <v>20</v>
      </c>
      <c r="I10952" s="1" t="s">
        <v>41</v>
      </c>
      <c r="J10952" s="2" t="s">
        <v>47309</v>
      </c>
      <c r="K10952" s="11" t="s">
        <v>14136</v>
      </c>
      <c r="L10952" s="2" t="s">
        <v>47338</v>
      </c>
      <c r="M10952" s="11"/>
      <c r="N10952" s="4"/>
      <c r="O10952" s="11"/>
      <c r="P10952" s="4"/>
      <c r="Q10952" s="11"/>
      <c r="R10952" s="4"/>
      <c r="S10952" s="11"/>
      <c r="T10952" s="4"/>
      <c r="U10952" s="11"/>
      <c r="V10952" s="4"/>
      <c r="W10952" s="11"/>
      <c r="X10952" s="4"/>
      <c r="Y10952" s="11"/>
      <c r="Z10952" s="2"/>
      <c r="AA10952" s="1" t="s">
        <v>16</v>
      </c>
      <c r="AC10952" s="23" t="s">
        <v>37857</v>
      </c>
      <c r="AD10952" s="23" t="s">
        <v>38259</v>
      </c>
      <c r="AE10952" t="s">
        <v>35403</v>
      </c>
    </row>
    <row r="10953" spans="1:31" ht="14.25" customHeight="1">
      <c r="A10953" s="1">
        <v>10952</v>
      </c>
      <c r="B10953" s="1" t="s">
        <v>54</v>
      </c>
      <c r="C10953" s="1" t="s">
        <v>17371</v>
      </c>
      <c r="D10953" s="9" t="s">
        <v>2263</v>
      </c>
      <c r="E10953" s="9" t="s">
        <v>5056</v>
      </c>
      <c r="F10953" s="9" t="s">
        <v>33025</v>
      </c>
      <c r="G10953" s="17">
        <v>919919406404</v>
      </c>
      <c r="H10953" s="9" t="s">
        <v>8</v>
      </c>
      <c r="I10953" s="1" t="s">
        <v>41</v>
      </c>
      <c r="J10953" s="2" t="s">
        <v>47309</v>
      </c>
      <c r="K10953" s="3" t="s">
        <v>42</v>
      </c>
      <c r="L10953" s="2" t="s">
        <v>47338</v>
      </c>
      <c r="M10953" s="11"/>
      <c r="N10953" s="4"/>
      <c r="O10953" s="11"/>
      <c r="P10953" s="4"/>
      <c r="Q10953" s="11"/>
      <c r="R10953" s="4"/>
      <c r="S10953" s="11"/>
      <c r="T10953" s="4"/>
      <c r="U10953" s="11"/>
      <c r="V10953" s="4"/>
      <c r="W10953" s="11"/>
      <c r="X10953" s="4"/>
      <c r="Y10953" s="11"/>
      <c r="Z10953" s="2"/>
      <c r="AA10953" s="1" t="s">
        <v>16</v>
      </c>
      <c r="AC10953" s="23" t="s">
        <v>37857</v>
      </c>
      <c r="AD10953" s="23" t="s">
        <v>38259</v>
      </c>
      <c r="AE10953" t="s">
        <v>35404</v>
      </c>
    </row>
    <row r="10954" spans="1:31" ht="14.25" customHeight="1">
      <c r="A10954" s="1">
        <v>10953</v>
      </c>
      <c r="B10954" s="1" t="s">
        <v>54</v>
      </c>
      <c r="C10954" s="1" t="s">
        <v>17374</v>
      </c>
      <c r="D10954" s="9" t="s">
        <v>917</v>
      </c>
      <c r="E10954" s="9" t="s">
        <v>2881</v>
      </c>
      <c r="F10954" s="9" t="s">
        <v>33026</v>
      </c>
      <c r="G10954" s="17">
        <v>91469401449</v>
      </c>
      <c r="H10954" s="9" t="s">
        <v>20</v>
      </c>
      <c r="I10954" s="1" t="s">
        <v>62</v>
      </c>
      <c r="J10954" s="2" t="s">
        <v>47309</v>
      </c>
      <c r="K10954" s="3" t="s">
        <v>42</v>
      </c>
      <c r="L10954" s="2" t="s">
        <v>47338</v>
      </c>
      <c r="M10954" s="11"/>
      <c r="N10954" s="4"/>
      <c r="O10954" s="11"/>
      <c r="P10954" s="4"/>
      <c r="Q10954" s="11"/>
      <c r="R10954" s="4"/>
      <c r="S10954" s="11"/>
      <c r="T10954" s="4"/>
      <c r="U10954" s="11"/>
      <c r="V10954" s="4"/>
      <c r="W10954" s="11"/>
      <c r="X10954" s="4"/>
      <c r="Y10954" s="11"/>
      <c r="Z10954" s="2"/>
      <c r="AA10954" s="1" t="s">
        <v>16</v>
      </c>
      <c r="AC10954" s="23" t="s">
        <v>37857</v>
      </c>
      <c r="AD10954" s="23" t="s">
        <v>38259</v>
      </c>
      <c r="AE10954" t="s">
        <v>35405</v>
      </c>
    </row>
    <row r="10955" spans="1:31" ht="14.25" customHeight="1">
      <c r="A10955" s="1">
        <v>10954</v>
      </c>
      <c r="B10955" s="1" t="s">
        <v>54</v>
      </c>
      <c r="C10955" s="1" t="s">
        <v>17377</v>
      </c>
      <c r="D10955" s="9" t="s">
        <v>12449</v>
      </c>
      <c r="E10955" s="9" t="s">
        <v>3050</v>
      </c>
      <c r="F10955" s="9" t="s">
        <v>29424</v>
      </c>
      <c r="G10955" s="17">
        <v>9196146660</v>
      </c>
      <c r="H10955" s="9" t="s">
        <v>8</v>
      </c>
      <c r="I10955" s="1" t="s">
        <v>62</v>
      </c>
      <c r="J10955" s="2" t="s">
        <v>47309</v>
      </c>
      <c r="K10955" s="11" t="s">
        <v>14136</v>
      </c>
      <c r="L10955" s="2" t="s">
        <v>47338</v>
      </c>
      <c r="M10955" s="11"/>
      <c r="N10955" s="4"/>
      <c r="O10955" s="11"/>
      <c r="P10955" s="4"/>
      <c r="Q10955" s="11"/>
      <c r="R10955" s="4"/>
      <c r="S10955" s="11"/>
      <c r="T10955" s="4"/>
      <c r="U10955" s="11"/>
      <c r="V10955" s="4"/>
      <c r="W10955" s="11"/>
      <c r="X10955" s="4"/>
      <c r="Y10955" s="11"/>
      <c r="Z10955" s="2"/>
      <c r="AA10955" s="1" t="s">
        <v>11</v>
      </c>
      <c r="AC10955" s="23" t="s">
        <v>37857</v>
      </c>
      <c r="AD10955" s="23" t="s">
        <v>38259</v>
      </c>
      <c r="AE10955" t="s">
        <v>35406</v>
      </c>
    </row>
    <row r="10956" spans="1:31" ht="14.25" customHeight="1">
      <c r="A10956" s="1">
        <v>10955</v>
      </c>
      <c r="B10956" s="1" t="s">
        <v>54</v>
      </c>
      <c r="C10956" s="1" t="s">
        <v>17378</v>
      </c>
      <c r="D10956" s="9" t="s">
        <v>2461</v>
      </c>
      <c r="E10956" s="9" t="s">
        <v>255</v>
      </c>
      <c r="F10956" s="9" t="s">
        <v>29425</v>
      </c>
      <c r="G10956" s="17">
        <v>919444646900</v>
      </c>
      <c r="H10956" s="9" t="s">
        <v>8</v>
      </c>
      <c r="I10956" s="1" t="s">
        <v>62</v>
      </c>
      <c r="J10956" s="2" t="s">
        <v>47309</v>
      </c>
      <c r="K10956" s="11" t="s">
        <v>14136</v>
      </c>
      <c r="L10956" s="2" t="s">
        <v>47338</v>
      </c>
      <c r="M10956" s="11"/>
      <c r="N10956" s="4"/>
      <c r="O10956" s="11"/>
      <c r="P10956" s="4"/>
      <c r="Q10956" s="11"/>
      <c r="R10956" s="4"/>
      <c r="S10956" s="11"/>
      <c r="T10956" s="4"/>
      <c r="U10956" s="11"/>
      <c r="V10956" s="4"/>
      <c r="W10956" s="11"/>
      <c r="X10956" s="4"/>
      <c r="Y10956" s="11"/>
      <c r="Z10956" s="2"/>
      <c r="AA10956" s="1" t="s">
        <v>16</v>
      </c>
      <c r="AC10956" s="23" t="s">
        <v>37857</v>
      </c>
      <c r="AD10956" s="23" t="s">
        <v>38259</v>
      </c>
      <c r="AE10956" t="s">
        <v>35406</v>
      </c>
    </row>
    <row r="10957" spans="1:31" ht="14.25" customHeight="1">
      <c r="A10957" s="1">
        <v>10956</v>
      </c>
      <c r="B10957" s="1" t="s">
        <v>54</v>
      </c>
      <c r="C10957" s="1" t="s">
        <v>17388</v>
      </c>
      <c r="D10957" s="9" t="s">
        <v>3465</v>
      </c>
      <c r="E10957" s="9" t="s">
        <v>362</v>
      </c>
      <c r="F10957" s="9" t="s">
        <v>35078</v>
      </c>
      <c r="G10957" s="17">
        <v>9194904409</v>
      </c>
      <c r="H10957" s="9" t="s">
        <v>132</v>
      </c>
      <c r="I10957" s="1" t="s">
        <v>62</v>
      </c>
      <c r="J10957" s="2" t="s">
        <v>47309</v>
      </c>
      <c r="K10957" s="11" t="s">
        <v>14136</v>
      </c>
      <c r="L10957" s="2" t="s">
        <v>47338</v>
      </c>
      <c r="M10957" s="11"/>
      <c r="N10957" s="4"/>
      <c r="O10957" s="11"/>
      <c r="P10957" s="4"/>
      <c r="Q10957" s="11"/>
      <c r="R10957" s="4"/>
      <c r="S10957" s="11"/>
      <c r="T10957" s="4"/>
      <c r="U10957" s="11"/>
      <c r="V10957" s="4"/>
      <c r="W10957" s="11"/>
      <c r="X10957" s="4"/>
      <c r="Y10957" s="11"/>
      <c r="Z10957" s="2"/>
      <c r="AA10957" s="1" t="s">
        <v>16</v>
      </c>
      <c r="AC10957" s="23" t="s">
        <v>37857</v>
      </c>
      <c r="AD10957" s="23" t="s">
        <v>38259</v>
      </c>
      <c r="AE10957" t="s">
        <v>35395</v>
      </c>
    </row>
    <row r="10958" spans="1:31" ht="14.25" customHeight="1">
      <c r="A10958" s="1">
        <v>10957</v>
      </c>
      <c r="B10958" s="1" t="s">
        <v>54</v>
      </c>
      <c r="C10958" s="1" t="s">
        <v>17392</v>
      </c>
      <c r="D10958" s="9" t="s">
        <v>16367</v>
      </c>
      <c r="E10958" s="9" t="s">
        <v>16368</v>
      </c>
      <c r="F10958" s="9" t="s">
        <v>29433</v>
      </c>
      <c r="G10958" s="17">
        <v>919664146961</v>
      </c>
      <c r="H10958" s="9" t="s">
        <v>15</v>
      </c>
      <c r="I10958" s="1" t="s">
        <v>62</v>
      </c>
      <c r="J10958" s="2" t="s">
        <v>47309</v>
      </c>
      <c r="K10958" s="3" t="s">
        <v>42</v>
      </c>
      <c r="L10958" s="2" t="s">
        <v>47338</v>
      </c>
      <c r="M10958" s="4" t="s">
        <v>14136</v>
      </c>
      <c r="N10958" s="3" t="str">
        <f>J10958</f>
        <v>[1 cr. - 1.5 cr]</v>
      </c>
      <c r="O10958" s="11"/>
      <c r="P10958" s="4"/>
      <c r="Q10958" s="11"/>
      <c r="R10958" s="4"/>
      <c r="S10958" s="11"/>
      <c r="T10958" s="4"/>
      <c r="U10958" s="11"/>
      <c r="V10958" s="4"/>
      <c r="W10958" s="11"/>
      <c r="X10958" s="4"/>
      <c r="Y10958" s="11"/>
      <c r="Z10958" s="2"/>
      <c r="AA10958" s="1" t="s">
        <v>16</v>
      </c>
      <c r="AC10958" s="23" t="s">
        <v>37857</v>
      </c>
      <c r="AD10958" s="23" t="s">
        <v>38259</v>
      </c>
      <c r="AE10958" t="s">
        <v>35400</v>
      </c>
    </row>
    <row r="10959" spans="1:31" ht="14.25" customHeight="1">
      <c r="A10959" s="1">
        <v>10958</v>
      </c>
      <c r="B10959" s="1" t="s">
        <v>54</v>
      </c>
      <c r="C10959" s="1" t="s">
        <v>17402</v>
      </c>
      <c r="D10959" s="9" t="s">
        <v>162</v>
      </c>
      <c r="E10959" s="9" t="s">
        <v>9992</v>
      </c>
      <c r="F10959" s="9" t="s">
        <v>35083</v>
      </c>
      <c r="G10959" s="17">
        <v>9199946404</v>
      </c>
      <c r="H10959" s="9" t="s">
        <v>15</v>
      </c>
      <c r="I10959" s="1" t="s">
        <v>41</v>
      </c>
      <c r="J10959" s="2" t="s">
        <v>47309</v>
      </c>
      <c r="K10959" s="11" t="s">
        <v>14136</v>
      </c>
      <c r="L10959" s="2" t="s">
        <v>47338</v>
      </c>
      <c r="M10959" s="11"/>
      <c r="N10959" s="4"/>
      <c r="O10959" s="11"/>
      <c r="P10959" s="4"/>
      <c r="Q10959" s="11"/>
      <c r="R10959" s="4"/>
      <c r="S10959" s="11"/>
      <c r="T10959" s="4"/>
      <c r="U10959" s="11"/>
      <c r="V10959" s="4"/>
      <c r="W10959" s="11"/>
      <c r="X10959" s="4"/>
      <c r="Y10959" s="11"/>
      <c r="Z10959" s="2"/>
      <c r="AA10959" s="1" t="s">
        <v>16</v>
      </c>
      <c r="AC10959" s="23" t="s">
        <v>37857</v>
      </c>
      <c r="AD10959" s="23" t="s">
        <v>38259</v>
      </c>
      <c r="AE10959" t="s">
        <v>35401</v>
      </c>
    </row>
    <row r="10960" spans="1:31" ht="14.25" customHeight="1">
      <c r="A10960" s="1">
        <v>10959</v>
      </c>
      <c r="B10960" s="1" t="s">
        <v>54</v>
      </c>
      <c r="C10960" s="1" t="s">
        <v>17408</v>
      </c>
      <c r="D10960" s="9" t="s">
        <v>13231</v>
      </c>
      <c r="E10960" s="9" t="s">
        <v>40</v>
      </c>
      <c r="F10960" s="9" t="s">
        <v>29443</v>
      </c>
      <c r="G10960" s="17">
        <v>91944601669</v>
      </c>
      <c r="H10960" s="9" t="s">
        <v>20</v>
      </c>
      <c r="I10960" s="1" t="s">
        <v>62</v>
      </c>
      <c r="J10960" s="2" t="s">
        <v>47309</v>
      </c>
      <c r="K10960" s="11" t="s">
        <v>14136</v>
      </c>
      <c r="L10960" s="2" t="s">
        <v>47338</v>
      </c>
      <c r="M10960" s="11"/>
      <c r="N10960" s="4"/>
      <c r="O10960" s="11"/>
      <c r="P10960" s="4"/>
      <c r="Q10960" s="11"/>
      <c r="R10960" s="4"/>
      <c r="S10960" s="11"/>
      <c r="T10960" s="4"/>
      <c r="U10960" s="11"/>
      <c r="V10960" s="4"/>
      <c r="W10960" s="11"/>
      <c r="X10960" s="4"/>
      <c r="Y10960" s="11"/>
      <c r="Z10960" s="2"/>
      <c r="AA10960" s="1" t="s">
        <v>16</v>
      </c>
      <c r="AC10960" s="23" t="s">
        <v>37857</v>
      </c>
      <c r="AD10960" s="23" t="s">
        <v>38259</v>
      </c>
      <c r="AE10960" t="s">
        <v>35402</v>
      </c>
    </row>
    <row r="10961" spans="1:31" ht="14.25" customHeight="1">
      <c r="A10961" s="1">
        <v>10960</v>
      </c>
      <c r="B10961" s="1" t="s">
        <v>54</v>
      </c>
      <c r="C10961" s="1" t="s">
        <v>17409</v>
      </c>
      <c r="D10961" s="9" t="s">
        <v>951</v>
      </c>
      <c r="E10961" s="9" t="s">
        <v>12338</v>
      </c>
      <c r="F10961" s="9" t="s">
        <v>29444</v>
      </c>
      <c r="G10961" s="17">
        <v>91969494440</v>
      </c>
      <c r="H10961" s="9" t="s">
        <v>15</v>
      </c>
      <c r="I10961" s="1" t="s">
        <v>9</v>
      </c>
      <c r="J10961" s="2" t="s">
        <v>47309</v>
      </c>
      <c r="K10961" s="3" t="s">
        <v>17</v>
      </c>
      <c r="L10961" s="2" t="s">
        <v>47338</v>
      </c>
      <c r="M10961" s="4" t="s">
        <v>42</v>
      </c>
      <c r="N10961" s="3" t="str">
        <f t="shared" ref="N10961:N10962" si="370">J10961</f>
        <v>[1 cr. - 1.5 cr]</v>
      </c>
      <c r="O10961" s="11"/>
      <c r="P10961" s="4"/>
      <c r="Q10961" s="11"/>
      <c r="R10961" s="4"/>
      <c r="S10961" s="11"/>
      <c r="T10961" s="4"/>
      <c r="U10961" s="11"/>
      <c r="V10961" s="4"/>
      <c r="W10961" s="11"/>
      <c r="X10961" s="4"/>
      <c r="Y10961" s="11"/>
      <c r="Z10961" s="2"/>
      <c r="AA10961" s="1" t="s">
        <v>16</v>
      </c>
      <c r="AC10961" s="23" t="s">
        <v>37857</v>
      </c>
      <c r="AD10961" s="23" t="s">
        <v>38259</v>
      </c>
      <c r="AE10961" t="s">
        <v>35403</v>
      </c>
    </row>
    <row r="10962" spans="1:31" ht="14.25" customHeight="1">
      <c r="A10962" s="1">
        <v>10961</v>
      </c>
      <c r="B10962" s="1" t="s">
        <v>54</v>
      </c>
      <c r="C10962" s="1" t="s">
        <v>17414</v>
      </c>
      <c r="D10962" s="9" t="s">
        <v>36108</v>
      </c>
      <c r="E10962" s="9" t="s">
        <v>12524</v>
      </c>
      <c r="F10962" s="9" t="s">
        <v>29448</v>
      </c>
      <c r="G10962" s="17">
        <v>914000001994</v>
      </c>
      <c r="H10962" s="9" t="s">
        <v>37</v>
      </c>
      <c r="I10962" s="1" t="s">
        <v>41</v>
      </c>
      <c r="J10962" s="2" t="s">
        <v>47309</v>
      </c>
      <c r="K10962" s="3" t="s">
        <v>42</v>
      </c>
      <c r="L10962" s="2" t="s">
        <v>47338</v>
      </c>
      <c r="M10962" s="4" t="s">
        <v>14136</v>
      </c>
      <c r="N10962" s="3" t="str">
        <f t="shared" si="370"/>
        <v>[1 cr. - 1.5 cr]</v>
      </c>
      <c r="O10962" s="4" t="s">
        <v>14137</v>
      </c>
      <c r="P10962" s="3" t="s">
        <v>47309</v>
      </c>
      <c r="Q10962" s="11"/>
      <c r="R10962" s="4"/>
      <c r="S10962" s="11"/>
      <c r="T10962" s="4"/>
      <c r="U10962" s="11"/>
      <c r="V10962" s="4"/>
      <c r="W10962" s="11"/>
      <c r="X10962" s="4"/>
      <c r="Y10962" s="11"/>
      <c r="Z10962" s="2"/>
      <c r="AA10962" s="1" t="s">
        <v>16</v>
      </c>
      <c r="AC10962" s="23" t="s">
        <v>37857</v>
      </c>
      <c r="AD10962" s="23" t="s">
        <v>38259</v>
      </c>
      <c r="AE10962" t="s">
        <v>35404</v>
      </c>
    </row>
    <row r="10963" spans="1:31" ht="14.25" customHeight="1">
      <c r="A10963" s="1">
        <v>10962</v>
      </c>
      <c r="B10963" s="1" t="s">
        <v>54</v>
      </c>
      <c r="C10963" s="1" t="s">
        <v>17423</v>
      </c>
      <c r="D10963" s="9" t="s">
        <v>2211</v>
      </c>
      <c r="E10963" s="9" t="s">
        <v>2212</v>
      </c>
      <c r="F10963" s="9" t="s">
        <v>21908</v>
      </c>
      <c r="G10963" s="17">
        <v>914446994</v>
      </c>
      <c r="H10963" s="9" t="s">
        <v>20</v>
      </c>
      <c r="I10963" s="1" t="s">
        <v>62</v>
      </c>
      <c r="J10963" s="2" t="s">
        <v>47309</v>
      </c>
      <c r="K10963" s="11" t="s">
        <v>14136</v>
      </c>
      <c r="L10963" s="2" t="s">
        <v>47338</v>
      </c>
      <c r="M10963" s="11"/>
      <c r="N10963" s="4"/>
      <c r="O10963" s="11"/>
      <c r="P10963" s="4"/>
      <c r="Q10963" s="11"/>
      <c r="R10963" s="4"/>
      <c r="S10963" s="11"/>
      <c r="T10963" s="4"/>
      <c r="U10963" s="11"/>
      <c r="V10963" s="4"/>
      <c r="W10963" s="11"/>
      <c r="X10963" s="4"/>
      <c r="Y10963" s="11"/>
      <c r="Z10963" s="2"/>
      <c r="AA10963" s="1" t="s">
        <v>16</v>
      </c>
      <c r="AC10963" s="23" t="s">
        <v>37857</v>
      </c>
      <c r="AD10963" s="23" t="s">
        <v>38259</v>
      </c>
      <c r="AE10963" t="s">
        <v>35405</v>
      </c>
    </row>
    <row r="10964" spans="1:31" ht="14.25" customHeight="1">
      <c r="A10964" s="1">
        <v>10963</v>
      </c>
      <c r="B10964" s="1" t="s">
        <v>54</v>
      </c>
      <c r="C10964" s="1" t="s">
        <v>17424</v>
      </c>
      <c r="D10964" s="9" t="s">
        <v>1506</v>
      </c>
      <c r="E10964" s="9" t="s">
        <v>37048</v>
      </c>
      <c r="F10964" s="9" t="s">
        <v>35086</v>
      </c>
      <c r="G10964" s="17">
        <v>91999104609</v>
      </c>
      <c r="H10964" s="9" t="s">
        <v>15</v>
      </c>
      <c r="I10964" s="1" t="s">
        <v>62</v>
      </c>
      <c r="J10964" s="2" t="s">
        <v>47309</v>
      </c>
      <c r="K10964" s="3" t="s">
        <v>42</v>
      </c>
      <c r="L10964" s="2" t="s">
        <v>47338</v>
      </c>
      <c r="M10964" s="4" t="s">
        <v>14136</v>
      </c>
      <c r="N10964" s="3" t="str">
        <f t="shared" ref="N10964:N10965" si="371">J10964</f>
        <v>[1 cr. - 1.5 cr]</v>
      </c>
      <c r="O10964" s="4" t="s">
        <v>14137</v>
      </c>
      <c r="P10964" s="3" t="s">
        <v>47309</v>
      </c>
      <c r="Q10964" s="4" t="s">
        <v>13</v>
      </c>
      <c r="R10964" s="3" t="s">
        <v>47309</v>
      </c>
      <c r="S10964" s="11"/>
      <c r="T10964" s="4"/>
      <c r="U10964" s="11"/>
      <c r="V10964" s="4"/>
      <c r="W10964" s="11"/>
      <c r="X10964" s="4"/>
      <c r="Y10964" s="11"/>
      <c r="Z10964" s="2"/>
      <c r="AA10964" s="1" t="s">
        <v>11</v>
      </c>
      <c r="AC10964" s="23" t="s">
        <v>37857</v>
      </c>
      <c r="AD10964" s="23" t="s">
        <v>38259</v>
      </c>
      <c r="AE10964" t="s">
        <v>35406</v>
      </c>
    </row>
    <row r="10965" spans="1:31" ht="14.25" customHeight="1">
      <c r="A10965" s="1">
        <v>10964</v>
      </c>
      <c r="B10965" s="1" t="s">
        <v>54</v>
      </c>
      <c r="C10965" s="1" t="s">
        <v>17425</v>
      </c>
      <c r="D10965" s="9" t="s">
        <v>2709</v>
      </c>
      <c r="E10965" s="9" t="s">
        <v>40</v>
      </c>
      <c r="F10965" s="9" t="s">
        <v>29454</v>
      </c>
      <c r="G10965" s="17">
        <v>91946994</v>
      </c>
      <c r="H10965" s="9" t="s">
        <v>20</v>
      </c>
      <c r="I10965" s="1" t="s">
        <v>41</v>
      </c>
      <c r="J10965" s="2" t="s">
        <v>47309</v>
      </c>
      <c r="K10965" s="3" t="s">
        <v>17</v>
      </c>
      <c r="L10965" s="2" t="s">
        <v>47338</v>
      </c>
      <c r="M10965" s="4" t="s">
        <v>42</v>
      </c>
      <c r="N10965" s="3" t="str">
        <f t="shared" si="371"/>
        <v>[1 cr. - 1.5 cr]</v>
      </c>
      <c r="O10965" s="4" t="s">
        <v>47348</v>
      </c>
      <c r="P10965" s="3" t="s">
        <v>47309</v>
      </c>
      <c r="Q10965" s="11"/>
      <c r="R10965" s="4"/>
      <c r="S10965" s="11"/>
      <c r="T10965" s="4"/>
      <c r="U10965" s="11"/>
      <c r="V10965" s="4"/>
      <c r="W10965" s="11"/>
      <c r="X10965" s="4"/>
      <c r="Y10965" s="11"/>
      <c r="Z10965" s="2"/>
      <c r="AA10965" s="1" t="s">
        <v>16</v>
      </c>
      <c r="AC10965" s="23" t="s">
        <v>37857</v>
      </c>
      <c r="AD10965" s="23" t="s">
        <v>38259</v>
      </c>
      <c r="AE10965" t="s">
        <v>35395</v>
      </c>
    </row>
    <row r="10966" spans="1:31" ht="14.25" customHeight="1">
      <c r="A10966" s="1">
        <v>10965</v>
      </c>
      <c r="B10966" s="1" t="s">
        <v>54</v>
      </c>
      <c r="C10966" s="1" t="s">
        <v>17426</v>
      </c>
      <c r="D10966" s="9" t="s">
        <v>280</v>
      </c>
      <c r="E10966" s="9" t="s">
        <v>87</v>
      </c>
      <c r="F10966" s="9" t="s">
        <v>33030</v>
      </c>
      <c r="G10966" s="17">
        <v>919444916906</v>
      </c>
      <c r="H10966" s="9" t="s">
        <v>15</v>
      </c>
      <c r="I10966" s="1" t="s">
        <v>62</v>
      </c>
      <c r="J10966" s="2" t="s">
        <v>47309</v>
      </c>
      <c r="K10966" s="3" t="s">
        <v>42</v>
      </c>
      <c r="L10966" s="2" t="s">
        <v>47338</v>
      </c>
      <c r="M10966" s="11"/>
      <c r="N10966" s="4"/>
      <c r="O10966" s="11"/>
      <c r="P10966" s="4"/>
      <c r="Q10966" s="11"/>
      <c r="R10966" s="4"/>
      <c r="S10966" s="11"/>
      <c r="T10966" s="4"/>
      <c r="U10966" s="11"/>
      <c r="V10966" s="4"/>
      <c r="W10966" s="11"/>
      <c r="X10966" s="4"/>
      <c r="Y10966" s="11"/>
      <c r="Z10966" s="2"/>
      <c r="AA10966" s="1" t="s">
        <v>16</v>
      </c>
      <c r="AC10966" s="23" t="s">
        <v>37857</v>
      </c>
      <c r="AD10966" s="23" t="s">
        <v>38259</v>
      </c>
      <c r="AE10966" t="s">
        <v>35400</v>
      </c>
    </row>
    <row r="10967" spans="1:31" ht="14.25" customHeight="1">
      <c r="A10967" s="1">
        <v>10966</v>
      </c>
      <c r="B10967" s="1" t="s">
        <v>54</v>
      </c>
      <c r="C10967" s="1" t="s">
        <v>17438</v>
      </c>
      <c r="D10967" s="9" t="s">
        <v>162</v>
      </c>
      <c r="E10967" s="9" t="s">
        <v>351</v>
      </c>
      <c r="F10967" s="9" t="s">
        <v>33032</v>
      </c>
      <c r="G10967" s="17">
        <v>914409464</v>
      </c>
      <c r="H10967" s="9" t="s">
        <v>132</v>
      </c>
      <c r="I10967" s="1" t="s">
        <v>62</v>
      </c>
      <c r="J10967" s="2" t="s">
        <v>47309</v>
      </c>
      <c r="K10967" s="3" t="s">
        <v>42</v>
      </c>
      <c r="L10967" s="2" t="s">
        <v>47338</v>
      </c>
      <c r="M10967" s="4" t="s">
        <v>14136</v>
      </c>
      <c r="N10967" s="3" t="str">
        <f t="shared" ref="N10967:N10968" si="372">J10967</f>
        <v>[1 cr. - 1.5 cr]</v>
      </c>
      <c r="O10967" s="11"/>
      <c r="P10967" s="4"/>
      <c r="Q10967" s="11"/>
      <c r="R10967" s="4"/>
      <c r="S10967" s="11"/>
      <c r="T10967" s="4"/>
      <c r="U10967" s="11"/>
      <c r="V10967" s="4"/>
      <c r="W10967" s="11"/>
      <c r="X10967" s="4"/>
      <c r="Y10967" s="11"/>
      <c r="Z10967" s="2"/>
      <c r="AA10967" s="1" t="s">
        <v>16</v>
      </c>
      <c r="AC10967" s="23" t="s">
        <v>37857</v>
      </c>
      <c r="AD10967" s="23" t="s">
        <v>38259</v>
      </c>
      <c r="AE10967" t="s">
        <v>35401</v>
      </c>
    </row>
    <row r="10968" spans="1:31" ht="14.25" customHeight="1">
      <c r="A10968" s="1">
        <v>10967</v>
      </c>
      <c r="B10968" s="1" t="s">
        <v>54</v>
      </c>
      <c r="C10968" s="1" t="s">
        <v>17454</v>
      </c>
      <c r="D10968" s="9" t="s">
        <v>967</v>
      </c>
      <c r="E10968" s="9" t="s">
        <v>45</v>
      </c>
      <c r="F10968" s="9" t="s">
        <v>29470</v>
      </c>
      <c r="G10968" s="17">
        <v>919446610610</v>
      </c>
      <c r="H10968" s="9" t="s">
        <v>20</v>
      </c>
      <c r="I10968" s="1" t="s">
        <v>62</v>
      </c>
      <c r="J10968" s="2" t="s">
        <v>47309</v>
      </c>
      <c r="K10968" s="11" t="s">
        <v>14137</v>
      </c>
      <c r="L10968" s="2" t="s">
        <v>47338</v>
      </c>
      <c r="M10968" s="4" t="s">
        <v>13</v>
      </c>
      <c r="N10968" s="3" t="str">
        <f t="shared" si="372"/>
        <v>[1 cr. - 1.5 cr]</v>
      </c>
      <c r="O10968" s="11"/>
      <c r="P10968" s="4"/>
      <c r="Q10968" s="11"/>
      <c r="R10968" s="4"/>
      <c r="S10968" s="11"/>
      <c r="T10968" s="4"/>
      <c r="U10968" s="11"/>
      <c r="V10968" s="4"/>
      <c r="W10968" s="11"/>
      <c r="X10968" s="4"/>
      <c r="Y10968" s="11"/>
      <c r="Z10968" s="2"/>
      <c r="AA10968" s="1" t="s">
        <v>16</v>
      </c>
      <c r="AC10968" s="23" t="s">
        <v>37857</v>
      </c>
      <c r="AD10968" s="23" t="s">
        <v>38259</v>
      </c>
      <c r="AE10968" t="s">
        <v>35402</v>
      </c>
    </row>
    <row r="10969" spans="1:31" ht="14.25" customHeight="1">
      <c r="A10969" s="1">
        <v>10968</v>
      </c>
      <c r="B10969" s="1" t="s">
        <v>54</v>
      </c>
      <c r="C10969" s="1" t="s">
        <v>17458</v>
      </c>
      <c r="D10969" s="9" t="s">
        <v>1821</v>
      </c>
      <c r="E10969" s="9" t="s">
        <v>3591</v>
      </c>
      <c r="F10969" s="9" t="s">
        <v>23544</v>
      </c>
      <c r="G10969" s="17">
        <v>9199406994</v>
      </c>
      <c r="H10969" s="9" t="s">
        <v>8</v>
      </c>
      <c r="I10969" s="1" t="s">
        <v>62</v>
      </c>
      <c r="J10969" s="2" t="s">
        <v>47309</v>
      </c>
      <c r="K10969" s="3" t="s">
        <v>42</v>
      </c>
      <c r="L10969" s="2" t="s">
        <v>47338</v>
      </c>
      <c r="M10969" s="11"/>
      <c r="N10969" s="4"/>
      <c r="O10969" s="11"/>
      <c r="P10969" s="4"/>
      <c r="Q10969" s="11"/>
      <c r="R10969" s="4"/>
      <c r="S10969" s="11"/>
      <c r="T10969" s="4"/>
      <c r="U10969" s="11"/>
      <c r="V10969" s="4"/>
      <c r="W10969" s="11"/>
      <c r="X10969" s="4"/>
      <c r="Y10969" s="11"/>
      <c r="Z10969" s="2"/>
      <c r="AA10969" s="1" t="s">
        <v>16</v>
      </c>
      <c r="AC10969" s="23" t="s">
        <v>37857</v>
      </c>
      <c r="AD10969" s="23" t="s">
        <v>38259</v>
      </c>
      <c r="AE10969" t="s">
        <v>35403</v>
      </c>
    </row>
    <row r="10970" spans="1:31" ht="14.25" customHeight="1">
      <c r="A10970" s="1">
        <v>10969</v>
      </c>
      <c r="B10970" s="1" t="s">
        <v>54</v>
      </c>
      <c r="C10970" s="1" t="s">
        <v>17467</v>
      </c>
      <c r="D10970" s="9" t="s">
        <v>505</v>
      </c>
      <c r="E10970" s="9" t="s">
        <v>139</v>
      </c>
      <c r="F10970" s="9" t="s">
        <v>29478</v>
      </c>
      <c r="G10970" s="17">
        <v>919444066944</v>
      </c>
      <c r="H10970" s="9" t="s">
        <v>15</v>
      </c>
      <c r="I10970" s="1" t="s">
        <v>9</v>
      </c>
      <c r="J10970" s="2" t="s">
        <v>47309</v>
      </c>
      <c r="K10970" s="3" t="s">
        <v>42</v>
      </c>
      <c r="L10970" s="2" t="s">
        <v>47338</v>
      </c>
      <c r="M10970" s="11"/>
      <c r="N10970" s="4"/>
      <c r="O10970" s="11"/>
      <c r="P10970" s="4"/>
      <c r="Q10970" s="11"/>
      <c r="R10970" s="4"/>
      <c r="S10970" s="11"/>
      <c r="T10970" s="4"/>
      <c r="U10970" s="11"/>
      <c r="V10970" s="4"/>
      <c r="W10970" s="11"/>
      <c r="X10970" s="4"/>
      <c r="Y10970" s="11"/>
      <c r="Z10970" s="2"/>
      <c r="AA10970" s="1" t="s">
        <v>16</v>
      </c>
      <c r="AC10970" s="23" t="s">
        <v>37857</v>
      </c>
      <c r="AD10970" s="23" t="s">
        <v>38259</v>
      </c>
      <c r="AE10970" t="s">
        <v>35404</v>
      </c>
    </row>
    <row r="10971" spans="1:31" ht="14.25" customHeight="1">
      <c r="A10971" s="1">
        <v>10970</v>
      </c>
      <c r="B10971" s="1" t="s">
        <v>54</v>
      </c>
      <c r="C10971" s="1" t="s">
        <v>17482</v>
      </c>
      <c r="D10971" s="9" t="s">
        <v>1136</v>
      </c>
      <c r="E10971" s="9" t="s">
        <v>87</v>
      </c>
      <c r="F10971" s="9" t="s">
        <v>35095</v>
      </c>
      <c r="G10971" s="17">
        <v>91944406660</v>
      </c>
      <c r="H10971" s="9" t="s">
        <v>15</v>
      </c>
      <c r="I10971" s="1" t="s">
        <v>41</v>
      </c>
      <c r="J10971" s="2" t="s">
        <v>47309</v>
      </c>
      <c r="K10971" s="3" t="s">
        <v>42</v>
      </c>
      <c r="L10971" s="2" t="s">
        <v>47338</v>
      </c>
      <c r="M10971" s="11"/>
      <c r="N10971" s="4"/>
      <c r="O10971" s="11"/>
      <c r="P10971" s="4"/>
      <c r="Q10971" s="11"/>
      <c r="R10971" s="4"/>
      <c r="S10971" s="11"/>
      <c r="T10971" s="4"/>
      <c r="U10971" s="11"/>
      <c r="V10971" s="4"/>
      <c r="W10971" s="11"/>
      <c r="X10971" s="4"/>
      <c r="Y10971" s="11"/>
      <c r="Z10971" s="2"/>
      <c r="AA10971" s="1" t="s">
        <v>16</v>
      </c>
      <c r="AC10971" s="23" t="s">
        <v>37857</v>
      </c>
      <c r="AD10971" s="23" t="s">
        <v>38259</v>
      </c>
      <c r="AE10971" t="s">
        <v>35405</v>
      </c>
    </row>
    <row r="10972" spans="1:31" ht="14.25" customHeight="1">
      <c r="A10972" s="1">
        <v>10971</v>
      </c>
      <c r="B10972" s="1" t="s">
        <v>54</v>
      </c>
      <c r="C10972" s="1" t="s">
        <v>17487</v>
      </c>
      <c r="D10972" s="9" t="s">
        <v>1678</v>
      </c>
      <c r="E10972" s="9" t="s">
        <v>1311</v>
      </c>
      <c r="F10972" s="9" t="s">
        <v>29492</v>
      </c>
      <c r="G10972" s="17">
        <v>919919440949</v>
      </c>
      <c r="H10972" s="9" t="s">
        <v>8</v>
      </c>
      <c r="I10972" s="1" t="s">
        <v>41</v>
      </c>
      <c r="J10972" s="2" t="s">
        <v>47309</v>
      </c>
      <c r="K10972" s="3" t="s">
        <v>42</v>
      </c>
      <c r="L10972" s="2" t="s">
        <v>47338</v>
      </c>
      <c r="M10972" s="4" t="s">
        <v>14136</v>
      </c>
      <c r="N10972" s="3" t="str">
        <f t="shared" ref="N10972:N10973" si="373">J10972</f>
        <v>[1 cr. - 1.5 cr]</v>
      </c>
      <c r="O10972" s="11"/>
      <c r="P10972" s="4"/>
      <c r="Q10972" s="11"/>
      <c r="R10972" s="4"/>
      <c r="S10972" s="11"/>
      <c r="T10972" s="4"/>
      <c r="U10972" s="11"/>
      <c r="V10972" s="4"/>
      <c r="W10972" s="11"/>
      <c r="X10972" s="4"/>
      <c r="Y10972" s="11"/>
      <c r="Z10972" s="2"/>
      <c r="AA10972" s="1" t="s">
        <v>16</v>
      </c>
      <c r="AC10972" s="23" t="s">
        <v>37857</v>
      </c>
      <c r="AD10972" s="23" t="s">
        <v>38259</v>
      </c>
      <c r="AE10972" t="s">
        <v>35406</v>
      </c>
    </row>
    <row r="10973" spans="1:31" ht="14.25" customHeight="1">
      <c r="A10973" s="1">
        <v>10972</v>
      </c>
      <c r="B10973" s="1" t="s">
        <v>54</v>
      </c>
      <c r="C10973" s="1" t="s">
        <v>17488</v>
      </c>
      <c r="D10973" s="9" t="s">
        <v>5944</v>
      </c>
      <c r="E10973" s="9" t="s">
        <v>87</v>
      </c>
      <c r="F10973" s="9" t="s">
        <v>35097</v>
      </c>
      <c r="G10973" s="17">
        <v>910464969</v>
      </c>
      <c r="H10973" s="9" t="s">
        <v>37</v>
      </c>
      <c r="I10973" s="1" t="s">
        <v>62</v>
      </c>
      <c r="J10973" s="2" t="s">
        <v>47309</v>
      </c>
      <c r="K10973" s="3" t="s">
        <v>42</v>
      </c>
      <c r="L10973" s="2" t="s">
        <v>47338</v>
      </c>
      <c r="M10973" s="4" t="s">
        <v>14136</v>
      </c>
      <c r="N10973" s="3" t="str">
        <f t="shared" si="373"/>
        <v>[1 cr. - 1.5 cr]</v>
      </c>
      <c r="O10973" s="11"/>
      <c r="P10973" s="4"/>
      <c r="Q10973" s="11"/>
      <c r="R10973" s="4"/>
      <c r="S10973" s="11"/>
      <c r="T10973" s="4"/>
      <c r="U10973" s="11"/>
      <c r="V10973" s="4"/>
      <c r="W10973" s="11"/>
      <c r="X10973" s="4"/>
      <c r="Y10973" s="11"/>
      <c r="Z10973" s="2"/>
      <c r="AA10973" s="1" t="s">
        <v>16</v>
      </c>
      <c r="AC10973" s="23" t="s">
        <v>37857</v>
      </c>
      <c r="AD10973" s="23" t="s">
        <v>38259</v>
      </c>
      <c r="AE10973" t="s">
        <v>35395</v>
      </c>
    </row>
    <row r="10974" spans="1:31" ht="14.25" customHeight="1">
      <c r="A10974" s="1">
        <v>10973</v>
      </c>
      <c r="B10974" s="1" t="s">
        <v>54</v>
      </c>
      <c r="C10974" s="1" t="s">
        <v>17495</v>
      </c>
      <c r="D10974" s="9" t="s">
        <v>16378</v>
      </c>
      <c r="E10974" s="9" t="s">
        <v>487</v>
      </c>
      <c r="F10974" s="9" t="s">
        <v>29499</v>
      </c>
      <c r="G10974" s="17">
        <v>914464691161</v>
      </c>
      <c r="H10974" s="9" t="s">
        <v>8</v>
      </c>
      <c r="I10974" s="1" t="s">
        <v>62</v>
      </c>
      <c r="J10974" s="2" t="s">
        <v>47309</v>
      </c>
      <c r="K10974" s="11" t="s">
        <v>14136</v>
      </c>
      <c r="L10974" s="2" t="s">
        <v>47338</v>
      </c>
      <c r="M10974" s="11"/>
      <c r="N10974" s="4"/>
      <c r="O10974" s="11"/>
      <c r="P10974" s="4"/>
      <c r="Q10974" s="11"/>
      <c r="R10974" s="4"/>
      <c r="S10974" s="11"/>
      <c r="T10974" s="4"/>
      <c r="U10974" s="11"/>
      <c r="V10974" s="4"/>
      <c r="W10974" s="11"/>
      <c r="X10974" s="4"/>
      <c r="Y10974" s="11"/>
      <c r="Z10974" s="2"/>
      <c r="AA10974" s="1" t="s">
        <v>16</v>
      </c>
      <c r="AC10974" s="23" t="s">
        <v>37857</v>
      </c>
      <c r="AD10974" s="23" t="s">
        <v>38259</v>
      </c>
      <c r="AE10974" t="s">
        <v>35400</v>
      </c>
    </row>
    <row r="10975" spans="1:31" ht="14.25" customHeight="1">
      <c r="A10975" s="1">
        <v>10974</v>
      </c>
      <c r="B10975" s="1" t="s">
        <v>54</v>
      </c>
      <c r="C10975" s="1" t="s">
        <v>17508</v>
      </c>
      <c r="D10975" s="9" t="s">
        <v>1243</v>
      </c>
      <c r="E10975" s="9" t="s">
        <v>328</v>
      </c>
      <c r="F10975" s="9" t="s">
        <v>29504</v>
      </c>
      <c r="G10975" s="17">
        <v>9194446666</v>
      </c>
      <c r="H10975" s="9" t="s">
        <v>37</v>
      </c>
      <c r="I10975" s="1" t="s">
        <v>9</v>
      </c>
      <c r="J10975" s="2" t="s">
        <v>47309</v>
      </c>
      <c r="K10975" s="3" t="s">
        <v>42</v>
      </c>
      <c r="L10975" s="2" t="s">
        <v>47338</v>
      </c>
      <c r="M10975" s="11"/>
      <c r="N10975" s="4"/>
      <c r="O10975" s="11"/>
      <c r="P10975" s="4"/>
      <c r="Q10975" s="11"/>
      <c r="R10975" s="4"/>
      <c r="S10975" s="11"/>
      <c r="T10975" s="4"/>
      <c r="U10975" s="11"/>
      <c r="V10975" s="4"/>
      <c r="W10975" s="11"/>
      <c r="X10975" s="4"/>
      <c r="Y10975" s="11"/>
      <c r="Z10975" s="2"/>
      <c r="AA10975" s="1" t="s">
        <v>16</v>
      </c>
      <c r="AC10975" s="23" t="s">
        <v>37857</v>
      </c>
      <c r="AD10975" s="23" t="s">
        <v>38259</v>
      </c>
      <c r="AE10975" t="s">
        <v>35401</v>
      </c>
    </row>
    <row r="10976" spans="1:31" ht="14.25" customHeight="1">
      <c r="A10976" s="1">
        <v>10975</v>
      </c>
      <c r="B10976" s="1" t="s">
        <v>54</v>
      </c>
      <c r="C10976" s="1" t="s">
        <v>17535</v>
      </c>
      <c r="D10976" s="9" t="s">
        <v>2542</v>
      </c>
      <c r="E10976" s="9" t="s">
        <v>16000</v>
      </c>
      <c r="F10976" s="9" t="s">
        <v>33043</v>
      </c>
      <c r="G10976" s="17">
        <v>91690466</v>
      </c>
      <c r="H10976" s="9" t="s">
        <v>8</v>
      </c>
      <c r="I10976" s="1" t="s">
        <v>62</v>
      </c>
      <c r="J10976" s="2" t="s">
        <v>47309</v>
      </c>
      <c r="K10976" s="11" t="s">
        <v>14136</v>
      </c>
      <c r="L10976" s="2" t="s">
        <v>47338</v>
      </c>
      <c r="M10976" s="11"/>
      <c r="N10976" s="4"/>
      <c r="O10976" s="11"/>
      <c r="P10976" s="4"/>
      <c r="Q10976" s="11"/>
      <c r="R10976" s="4"/>
      <c r="S10976" s="11"/>
      <c r="T10976" s="4"/>
      <c r="U10976" s="11"/>
      <c r="V10976" s="4"/>
      <c r="W10976" s="11"/>
      <c r="X10976" s="4"/>
      <c r="Y10976" s="11"/>
      <c r="Z10976" s="2"/>
      <c r="AA10976" s="1" t="s">
        <v>16</v>
      </c>
      <c r="AC10976" s="23" t="s">
        <v>37858</v>
      </c>
      <c r="AD10976" s="23" t="s">
        <v>38259</v>
      </c>
      <c r="AE10976" t="s">
        <v>35402</v>
      </c>
    </row>
    <row r="10977" spans="1:31" ht="14.25" customHeight="1">
      <c r="A10977" s="1">
        <v>10976</v>
      </c>
      <c r="B10977" s="1" t="s">
        <v>54</v>
      </c>
      <c r="C10977" s="1" t="s">
        <v>17538</v>
      </c>
      <c r="D10977" s="9" t="s">
        <v>36109</v>
      </c>
      <c r="E10977" s="9" t="s">
        <v>40</v>
      </c>
      <c r="F10977" s="9" t="s">
        <v>29522</v>
      </c>
      <c r="G10977" s="17">
        <v>919409044444</v>
      </c>
      <c r="H10977" s="9" t="s">
        <v>15</v>
      </c>
      <c r="I10977" s="1" t="s">
        <v>62</v>
      </c>
      <c r="J10977" s="2" t="s">
        <v>47309</v>
      </c>
      <c r="K10977" s="11" t="s">
        <v>14136</v>
      </c>
      <c r="L10977" s="2" t="s">
        <v>47338</v>
      </c>
      <c r="M10977" s="11"/>
      <c r="N10977" s="4"/>
      <c r="O10977" s="11"/>
      <c r="P10977" s="4"/>
      <c r="Q10977" s="11"/>
      <c r="R10977" s="4"/>
      <c r="S10977" s="11"/>
      <c r="T10977" s="4"/>
      <c r="U10977" s="11"/>
      <c r="V10977" s="4"/>
      <c r="W10977" s="11"/>
      <c r="X10977" s="4"/>
      <c r="Y10977" s="11"/>
      <c r="Z10977" s="2"/>
      <c r="AA10977" s="1" t="s">
        <v>16</v>
      </c>
      <c r="AC10977" s="23" t="s">
        <v>37858</v>
      </c>
      <c r="AD10977" s="23" t="s">
        <v>38259</v>
      </c>
      <c r="AE10977" t="s">
        <v>35403</v>
      </c>
    </row>
    <row r="10978" spans="1:31" ht="14.25" customHeight="1">
      <c r="A10978" s="1">
        <v>10977</v>
      </c>
      <c r="B10978" s="1" t="s">
        <v>54</v>
      </c>
      <c r="C10978" s="1" t="s">
        <v>17541</v>
      </c>
      <c r="D10978" s="9" t="s">
        <v>1010</v>
      </c>
      <c r="E10978" s="9" t="s">
        <v>12552</v>
      </c>
      <c r="F10978" s="9" t="s">
        <v>35103</v>
      </c>
      <c r="G10978" s="17">
        <v>914494440661</v>
      </c>
      <c r="H10978" s="9" t="s">
        <v>132</v>
      </c>
      <c r="I10978" s="1" t="s">
        <v>62</v>
      </c>
      <c r="J10978" s="2" t="s">
        <v>47309</v>
      </c>
      <c r="K10978" s="3" t="s">
        <v>42</v>
      </c>
      <c r="L10978" s="2" t="s">
        <v>47338</v>
      </c>
      <c r="M10978" s="11"/>
      <c r="N10978" s="4"/>
      <c r="O10978" s="11"/>
      <c r="P10978" s="4"/>
      <c r="Q10978" s="11"/>
      <c r="R10978" s="4"/>
      <c r="S10978" s="11"/>
      <c r="T10978" s="4"/>
      <c r="U10978" s="11"/>
      <c r="V10978" s="4"/>
      <c r="W10978" s="11"/>
      <c r="X10978" s="4"/>
      <c r="Y10978" s="11"/>
      <c r="Z10978" s="2"/>
      <c r="AA10978" s="1" t="s">
        <v>16</v>
      </c>
      <c r="AC10978" s="23" t="s">
        <v>37858</v>
      </c>
      <c r="AD10978" s="23" t="s">
        <v>38259</v>
      </c>
      <c r="AE10978" t="s">
        <v>35404</v>
      </c>
    </row>
    <row r="10979" spans="1:31" ht="14.25" customHeight="1">
      <c r="A10979" s="1">
        <v>10978</v>
      </c>
      <c r="B10979" s="1" t="s">
        <v>54</v>
      </c>
      <c r="C10979" s="1" t="s">
        <v>17544</v>
      </c>
      <c r="D10979" s="9" t="s">
        <v>77</v>
      </c>
      <c r="E10979" s="9" t="s">
        <v>139</v>
      </c>
      <c r="F10979" s="9" t="s">
        <v>26173</v>
      </c>
      <c r="G10979" s="17">
        <v>919444019414</v>
      </c>
      <c r="H10979" s="9" t="s">
        <v>20</v>
      </c>
      <c r="I10979" s="1" t="s">
        <v>41</v>
      </c>
      <c r="J10979" s="2" t="s">
        <v>47309</v>
      </c>
      <c r="K10979" s="3" t="s">
        <v>42</v>
      </c>
      <c r="L10979" s="2" t="s">
        <v>47338</v>
      </c>
      <c r="M10979" s="4" t="s">
        <v>14136</v>
      </c>
      <c r="N10979" s="3" t="str">
        <f>J10979</f>
        <v>[1 cr. - 1.5 cr]</v>
      </c>
      <c r="O10979" s="11"/>
      <c r="P10979" s="4"/>
      <c r="Q10979" s="11"/>
      <c r="R10979" s="4"/>
      <c r="S10979" s="11"/>
      <c r="T10979" s="4"/>
      <c r="U10979" s="11"/>
      <c r="V10979" s="4"/>
      <c r="W10979" s="11"/>
      <c r="X10979" s="4"/>
      <c r="Y10979" s="11"/>
      <c r="Z10979" s="2"/>
      <c r="AA10979" s="1" t="s">
        <v>16</v>
      </c>
      <c r="AC10979" s="23" t="s">
        <v>37858</v>
      </c>
      <c r="AD10979" s="23" t="s">
        <v>38259</v>
      </c>
      <c r="AE10979" t="s">
        <v>35405</v>
      </c>
    </row>
    <row r="10980" spans="1:31" ht="14.25" customHeight="1">
      <c r="A10980" s="1">
        <v>10979</v>
      </c>
      <c r="B10980" s="1" t="s">
        <v>54</v>
      </c>
      <c r="C10980" s="1" t="s">
        <v>17549</v>
      </c>
      <c r="D10980" s="9" t="s">
        <v>557</v>
      </c>
      <c r="E10980" s="9" t="s">
        <v>139</v>
      </c>
      <c r="F10980" s="9" t="s">
        <v>29526</v>
      </c>
      <c r="G10980" s="17">
        <v>919444111114</v>
      </c>
      <c r="H10980" s="9" t="s">
        <v>20</v>
      </c>
      <c r="I10980" s="1" t="s">
        <v>62</v>
      </c>
      <c r="J10980" s="2" t="s">
        <v>47309</v>
      </c>
      <c r="K10980" s="3" t="s">
        <v>42</v>
      </c>
      <c r="L10980" s="2" t="s">
        <v>47338</v>
      </c>
      <c r="M10980" s="11"/>
      <c r="N10980" s="4"/>
      <c r="O10980" s="11"/>
      <c r="P10980" s="4"/>
      <c r="Q10980" s="11"/>
      <c r="R10980" s="4"/>
      <c r="S10980" s="11"/>
      <c r="T10980" s="4"/>
      <c r="U10980" s="11"/>
      <c r="V10980" s="4"/>
      <c r="W10980" s="11"/>
      <c r="X10980" s="4"/>
      <c r="Y10980" s="11"/>
      <c r="Z10980" s="2"/>
      <c r="AA10980" s="1" t="s">
        <v>16</v>
      </c>
      <c r="AC10980" s="23" t="s">
        <v>37858</v>
      </c>
      <c r="AD10980" s="23" t="s">
        <v>38259</v>
      </c>
      <c r="AE10980" t="s">
        <v>35406</v>
      </c>
    </row>
    <row r="10981" spans="1:31" ht="14.25" customHeight="1">
      <c r="A10981" s="1">
        <v>10980</v>
      </c>
      <c r="B10981" s="1" t="s">
        <v>54</v>
      </c>
      <c r="C10981" s="1" t="s">
        <v>17554</v>
      </c>
      <c r="D10981" s="9" t="s">
        <v>2488</v>
      </c>
      <c r="E10981" s="9" t="s">
        <v>2030</v>
      </c>
      <c r="F10981" s="9" t="s">
        <v>27127</v>
      </c>
      <c r="G10981" s="17">
        <v>919446606</v>
      </c>
      <c r="H10981" s="9" t="s">
        <v>20</v>
      </c>
      <c r="I10981" s="1" t="s">
        <v>9</v>
      </c>
      <c r="J10981" s="2" t="s">
        <v>47309</v>
      </c>
      <c r="K10981" s="3" t="s">
        <v>42</v>
      </c>
      <c r="L10981" s="2" t="s">
        <v>47338</v>
      </c>
      <c r="M10981" s="11"/>
      <c r="N10981" s="4"/>
      <c r="O10981" s="11"/>
      <c r="P10981" s="4"/>
      <c r="Q10981" s="11"/>
      <c r="R10981" s="4"/>
      <c r="S10981" s="11"/>
      <c r="T10981" s="4"/>
      <c r="U10981" s="11"/>
      <c r="V10981" s="4"/>
      <c r="W10981" s="11"/>
      <c r="X10981" s="4"/>
      <c r="Y10981" s="11"/>
      <c r="Z10981" s="2"/>
      <c r="AA10981" s="1" t="s">
        <v>16</v>
      </c>
      <c r="AC10981" s="23" t="s">
        <v>37858</v>
      </c>
      <c r="AD10981" s="23" t="s">
        <v>38259</v>
      </c>
      <c r="AE10981" t="s">
        <v>35395</v>
      </c>
    </row>
    <row r="10982" spans="1:31" ht="14.25" customHeight="1">
      <c r="A10982" s="1">
        <v>10981</v>
      </c>
      <c r="B10982" s="1" t="s">
        <v>54</v>
      </c>
      <c r="C10982" s="1" t="s">
        <v>17556</v>
      </c>
      <c r="D10982" s="9" t="s">
        <v>3643</v>
      </c>
      <c r="E10982" s="9" t="s">
        <v>36303</v>
      </c>
      <c r="F10982" s="9" t="s">
        <v>16390</v>
      </c>
      <c r="G10982" s="17">
        <v>91944466666</v>
      </c>
      <c r="H10982" s="9" t="s">
        <v>8</v>
      </c>
      <c r="I10982" s="1" t="s">
        <v>41</v>
      </c>
      <c r="J10982" s="2" t="s">
        <v>47309</v>
      </c>
      <c r="K10982" s="3" t="s">
        <v>42</v>
      </c>
      <c r="L10982" s="2" t="s">
        <v>47338</v>
      </c>
      <c r="M10982" s="4" t="s">
        <v>14136</v>
      </c>
      <c r="N10982" s="3" t="str">
        <f>J10982</f>
        <v>[1 cr. - 1.5 cr]</v>
      </c>
      <c r="O10982" s="11"/>
      <c r="P10982" s="4"/>
      <c r="Q10982" s="11"/>
      <c r="R10982" s="4"/>
      <c r="S10982" s="11"/>
      <c r="T10982" s="4"/>
      <c r="U10982" s="11"/>
      <c r="V10982" s="4"/>
      <c r="W10982" s="11"/>
      <c r="X10982" s="4"/>
      <c r="Y10982" s="11"/>
      <c r="Z10982" s="2"/>
      <c r="AA10982" s="1" t="s">
        <v>16</v>
      </c>
      <c r="AC10982" s="23" t="s">
        <v>37858</v>
      </c>
      <c r="AD10982" s="23" t="s">
        <v>38259</v>
      </c>
      <c r="AE10982" t="s">
        <v>35400</v>
      </c>
    </row>
    <row r="10983" spans="1:31" ht="14.25" customHeight="1">
      <c r="A10983" s="1">
        <v>10982</v>
      </c>
      <c r="B10983" s="1" t="s">
        <v>54</v>
      </c>
      <c r="C10983" s="1" t="s">
        <v>17560</v>
      </c>
      <c r="D10983" s="9" t="s">
        <v>1286</v>
      </c>
      <c r="E10983" s="9" t="s">
        <v>1725</v>
      </c>
      <c r="F10983" s="9" t="s">
        <v>29531</v>
      </c>
      <c r="G10983" s="17">
        <v>919099004496</v>
      </c>
      <c r="H10983" s="9" t="s">
        <v>15</v>
      </c>
      <c r="I10983" s="1" t="s">
        <v>9</v>
      </c>
      <c r="J10983" s="2" t="s">
        <v>47309</v>
      </c>
      <c r="K10983" s="11" t="s">
        <v>14136</v>
      </c>
      <c r="L10983" s="2" t="s">
        <v>47338</v>
      </c>
      <c r="M10983" s="11"/>
      <c r="N10983" s="4"/>
      <c r="O10983" s="11"/>
      <c r="P10983" s="4"/>
      <c r="Q10983" s="11"/>
      <c r="R10983" s="4"/>
      <c r="S10983" s="11"/>
      <c r="T10983" s="4"/>
      <c r="U10983" s="11"/>
      <c r="V10983" s="4"/>
      <c r="W10983" s="11"/>
      <c r="X10983" s="4"/>
      <c r="Y10983" s="11"/>
      <c r="Z10983" s="2"/>
      <c r="AA10983" s="1" t="s">
        <v>16</v>
      </c>
      <c r="AC10983" s="23" t="s">
        <v>37858</v>
      </c>
      <c r="AD10983" s="23" t="s">
        <v>38259</v>
      </c>
      <c r="AE10983" t="s">
        <v>35401</v>
      </c>
    </row>
    <row r="10984" spans="1:31" ht="14.25" customHeight="1">
      <c r="A10984" s="1">
        <v>10983</v>
      </c>
      <c r="B10984" s="1" t="s">
        <v>54</v>
      </c>
      <c r="C10984" s="1" t="s">
        <v>17562</v>
      </c>
      <c r="D10984" s="9" t="s">
        <v>1356</v>
      </c>
      <c r="E10984" s="9" t="s">
        <v>139</v>
      </c>
      <c r="F10984" s="9" t="s">
        <v>29533</v>
      </c>
      <c r="G10984" s="17">
        <v>91944616194</v>
      </c>
      <c r="H10984" s="9" t="s">
        <v>15</v>
      </c>
      <c r="I10984" s="1" t="s">
        <v>62</v>
      </c>
      <c r="J10984" s="2" t="s">
        <v>47309</v>
      </c>
      <c r="K10984" s="11" t="s">
        <v>14136</v>
      </c>
      <c r="L10984" s="2" t="s">
        <v>47338</v>
      </c>
      <c r="M10984" s="4" t="s">
        <v>14137</v>
      </c>
      <c r="N10984" s="3" t="str">
        <f>J10984</f>
        <v>[1 cr. - 1.5 cr]</v>
      </c>
      <c r="O10984" s="4" t="s">
        <v>13</v>
      </c>
      <c r="P10984" s="3" t="s">
        <v>47309</v>
      </c>
      <c r="Q10984" s="11"/>
      <c r="R10984" s="4"/>
      <c r="S10984" s="11"/>
      <c r="T10984" s="4"/>
      <c r="U10984" s="11"/>
      <c r="V10984" s="4"/>
      <c r="W10984" s="11"/>
      <c r="X10984" s="4"/>
      <c r="Y10984" s="11"/>
      <c r="Z10984" s="2"/>
      <c r="AA10984" s="1" t="s">
        <v>16</v>
      </c>
      <c r="AC10984" s="23" t="s">
        <v>37858</v>
      </c>
      <c r="AD10984" s="23" t="s">
        <v>38259</v>
      </c>
      <c r="AE10984" t="s">
        <v>35402</v>
      </c>
    </row>
    <row r="10985" spans="1:31" ht="14.25" customHeight="1">
      <c r="A10985" s="1">
        <v>10984</v>
      </c>
      <c r="B10985" s="1" t="s">
        <v>54</v>
      </c>
      <c r="C10985" s="1" t="s">
        <v>17565</v>
      </c>
      <c r="D10985" s="9" t="s">
        <v>280</v>
      </c>
      <c r="E10985" s="9" t="s">
        <v>139</v>
      </c>
      <c r="F10985" s="9" t="s">
        <v>16393</v>
      </c>
      <c r="G10985" s="17">
        <v>919446694496</v>
      </c>
      <c r="H10985" s="9" t="s">
        <v>20</v>
      </c>
      <c r="I10985" s="1" t="s">
        <v>9</v>
      </c>
      <c r="J10985" s="2" t="s">
        <v>47309</v>
      </c>
      <c r="K10985" s="3" t="s">
        <v>42</v>
      </c>
      <c r="L10985" s="2" t="s">
        <v>47338</v>
      </c>
      <c r="M10985" s="11"/>
      <c r="N10985" s="4"/>
      <c r="O10985" s="11"/>
      <c r="P10985" s="4"/>
      <c r="Q10985" s="11"/>
      <c r="R10985" s="4"/>
      <c r="S10985" s="11"/>
      <c r="T10985" s="4"/>
      <c r="U10985" s="11"/>
      <c r="V10985" s="4"/>
      <c r="W10985" s="11"/>
      <c r="X10985" s="4"/>
      <c r="Y10985" s="11"/>
      <c r="Z10985" s="2"/>
      <c r="AA10985" s="1" t="s">
        <v>16</v>
      </c>
      <c r="AC10985" s="23" t="s">
        <v>37858</v>
      </c>
      <c r="AD10985" s="23" t="s">
        <v>38259</v>
      </c>
      <c r="AE10985" t="s">
        <v>35403</v>
      </c>
    </row>
    <row r="10986" spans="1:31" ht="14.25" customHeight="1">
      <c r="A10986" s="1">
        <v>10985</v>
      </c>
      <c r="B10986" s="1" t="s">
        <v>54</v>
      </c>
      <c r="C10986" s="1" t="s">
        <v>17568</v>
      </c>
      <c r="D10986" s="9" t="s">
        <v>6754</v>
      </c>
      <c r="E10986" s="9" t="s">
        <v>139</v>
      </c>
      <c r="F10986" s="9" t="s">
        <v>22389</v>
      </c>
      <c r="G10986" s="17">
        <v>91949044409</v>
      </c>
      <c r="H10986" s="9" t="s">
        <v>20</v>
      </c>
      <c r="I10986" s="1" t="s">
        <v>62</v>
      </c>
      <c r="J10986" s="2" t="s">
        <v>47309</v>
      </c>
      <c r="K10986" s="3" t="s">
        <v>42</v>
      </c>
      <c r="L10986" s="2" t="s">
        <v>47338</v>
      </c>
      <c r="M10986" s="4" t="s">
        <v>14136</v>
      </c>
      <c r="N10986" s="3" t="str">
        <f>J10986</f>
        <v>[1 cr. - 1.5 cr]</v>
      </c>
      <c r="O10986" s="11"/>
      <c r="P10986" s="4"/>
      <c r="Q10986" s="11"/>
      <c r="R10986" s="4"/>
      <c r="S10986" s="11"/>
      <c r="T10986" s="4"/>
      <c r="U10986" s="11"/>
      <c r="V10986" s="4"/>
      <c r="W10986" s="11"/>
      <c r="X10986" s="4"/>
      <c r="Y10986" s="11"/>
      <c r="Z10986" s="2"/>
      <c r="AA10986" s="1" t="s">
        <v>16</v>
      </c>
      <c r="AC10986" s="23" t="s">
        <v>37858</v>
      </c>
      <c r="AD10986" s="23" t="s">
        <v>38259</v>
      </c>
      <c r="AE10986" t="s">
        <v>35404</v>
      </c>
    </row>
    <row r="10987" spans="1:31" ht="14.25" customHeight="1">
      <c r="A10987" s="1">
        <v>10986</v>
      </c>
      <c r="B10987" s="1" t="s">
        <v>54</v>
      </c>
      <c r="C10987" s="1" t="s">
        <v>17569</v>
      </c>
      <c r="D10987" s="9" t="s">
        <v>4144</v>
      </c>
      <c r="E10987" s="9" t="s">
        <v>40</v>
      </c>
      <c r="F10987" s="9" t="s">
        <v>33045</v>
      </c>
      <c r="G10987" s="17">
        <v>91944699999</v>
      </c>
      <c r="H10987" s="9" t="s">
        <v>8</v>
      </c>
      <c r="I10987" s="1" t="s">
        <v>62</v>
      </c>
      <c r="J10987" s="2" t="s">
        <v>47309</v>
      </c>
      <c r="K10987" s="3" t="s">
        <v>42</v>
      </c>
      <c r="L10987" s="2" t="s">
        <v>47338</v>
      </c>
      <c r="M10987" s="11"/>
      <c r="N10987" s="4"/>
      <c r="O10987" s="11"/>
      <c r="P10987" s="4"/>
      <c r="Q10987" s="11"/>
      <c r="R10987" s="4"/>
      <c r="S10987" s="11"/>
      <c r="T10987" s="4"/>
      <c r="U10987" s="11"/>
      <c r="V10987" s="4"/>
      <c r="W10987" s="11"/>
      <c r="X10987" s="4"/>
      <c r="Y10987" s="11"/>
      <c r="Z10987" s="2"/>
      <c r="AA10987" s="1" t="s">
        <v>11</v>
      </c>
      <c r="AC10987" s="23" t="s">
        <v>37858</v>
      </c>
      <c r="AD10987" s="23" t="s">
        <v>38259</v>
      </c>
      <c r="AE10987" t="s">
        <v>35405</v>
      </c>
    </row>
    <row r="10988" spans="1:31" ht="14.25" customHeight="1">
      <c r="A10988" s="1">
        <v>10987</v>
      </c>
      <c r="B10988" s="1" t="s">
        <v>54</v>
      </c>
      <c r="C10988" s="1" t="s">
        <v>17570</v>
      </c>
      <c r="D10988" s="9" t="s">
        <v>1369</v>
      </c>
      <c r="E10988" s="9" t="s">
        <v>36755</v>
      </c>
      <c r="F10988" s="9" t="s">
        <v>33046</v>
      </c>
      <c r="G10988" s="17">
        <v>91994949100</v>
      </c>
      <c r="H10988" s="9" t="s">
        <v>20</v>
      </c>
      <c r="I10988" s="1" t="s">
        <v>9</v>
      </c>
      <c r="J10988" s="2" t="s">
        <v>47309</v>
      </c>
      <c r="K10988" s="11" t="s">
        <v>14136</v>
      </c>
      <c r="L10988" s="2" t="s">
        <v>47338</v>
      </c>
      <c r="M10988" s="4" t="s">
        <v>14137</v>
      </c>
      <c r="N10988" s="3" t="str">
        <f>J10988</f>
        <v>[1 cr. - 1.5 cr]</v>
      </c>
      <c r="O10988" s="11"/>
      <c r="P10988" s="4"/>
      <c r="Q10988" s="11"/>
      <c r="R10988" s="4"/>
      <c r="S10988" s="11"/>
      <c r="T10988" s="4"/>
      <c r="U10988" s="11"/>
      <c r="V10988" s="4"/>
      <c r="W10988" s="11"/>
      <c r="X10988" s="4"/>
      <c r="Y10988" s="11"/>
      <c r="Z10988" s="2"/>
      <c r="AA10988" s="1" t="s">
        <v>16</v>
      </c>
      <c r="AC10988" s="23" t="s">
        <v>37858</v>
      </c>
      <c r="AD10988" s="23" t="s">
        <v>38259</v>
      </c>
      <c r="AE10988" t="s">
        <v>35406</v>
      </c>
    </row>
    <row r="10989" spans="1:31" ht="14.25" customHeight="1">
      <c r="A10989" s="1">
        <v>10988</v>
      </c>
      <c r="B10989" s="1" t="s">
        <v>54</v>
      </c>
      <c r="C10989" s="1" t="s">
        <v>17582</v>
      </c>
      <c r="D10989" s="9" t="s">
        <v>1046</v>
      </c>
      <c r="E10989" s="9" t="s">
        <v>1558</v>
      </c>
      <c r="F10989" s="9" t="s">
        <v>29544</v>
      </c>
      <c r="G10989" s="17">
        <v>919099046910</v>
      </c>
      <c r="H10989" s="9" t="s">
        <v>37</v>
      </c>
      <c r="I10989" s="1" t="s">
        <v>9</v>
      </c>
      <c r="J10989" s="2" t="s">
        <v>47309</v>
      </c>
      <c r="K10989" s="3" t="s">
        <v>42</v>
      </c>
      <c r="L10989" s="2" t="s">
        <v>47338</v>
      </c>
      <c r="M10989" s="11"/>
      <c r="N10989" s="4"/>
      <c r="O10989" s="11"/>
      <c r="P10989" s="4"/>
      <c r="Q10989" s="11"/>
      <c r="R10989" s="4"/>
      <c r="S10989" s="11"/>
      <c r="T10989" s="4"/>
      <c r="U10989" s="11"/>
      <c r="V10989" s="4"/>
      <c r="W10989" s="11"/>
      <c r="X10989" s="4"/>
      <c r="Y10989" s="11"/>
      <c r="Z10989" s="2"/>
      <c r="AA10989" s="1" t="s">
        <v>16</v>
      </c>
      <c r="AC10989" s="23" t="s">
        <v>37858</v>
      </c>
      <c r="AD10989" s="23" t="s">
        <v>38259</v>
      </c>
      <c r="AE10989" t="s">
        <v>35402</v>
      </c>
    </row>
    <row r="10990" spans="1:31" ht="14.25" customHeight="1">
      <c r="A10990" s="1">
        <v>10989</v>
      </c>
      <c r="B10990" s="1" t="s">
        <v>54</v>
      </c>
      <c r="C10990" s="1" t="s">
        <v>17587</v>
      </c>
      <c r="D10990" s="9" t="s">
        <v>2414</v>
      </c>
      <c r="E10990" s="9" t="s">
        <v>287</v>
      </c>
      <c r="F10990" s="9" t="s">
        <v>29546</v>
      </c>
      <c r="G10990" s="17">
        <v>919994449444</v>
      </c>
      <c r="H10990" s="9" t="s">
        <v>8</v>
      </c>
      <c r="I10990" s="1" t="s">
        <v>62</v>
      </c>
      <c r="J10990" s="2" t="s">
        <v>47309</v>
      </c>
      <c r="K10990" s="11" t="s">
        <v>14136</v>
      </c>
      <c r="L10990" s="2" t="s">
        <v>47338</v>
      </c>
      <c r="M10990" s="11"/>
      <c r="N10990" s="4"/>
      <c r="O10990" s="11"/>
      <c r="P10990" s="4"/>
      <c r="Q10990" s="11"/>
      <c r="R10990" s="4"/>
      <c r="S10990" s="11"/>
      <c r="T10990" s="4"/>
      <c r="U10990" s="11"/>
      <c r="V10990" s="4"/>
      <c r="W10990" s="11"/>
      <c r="X10990" s="4"/>
      <c r="Y10990" s="11"/>
      <c r="Z10990" s="2"/>
      <c r="AA10990" s="1" t="s">
        <v>16</v>
      </c>
      <c r="AC10990" s="23" t="s">
        <v>37858</v>
      </c>
      <c r="AD10990" s="23" t="s">
        <v>38259</v>
      </c>
      <c r="AE10990" t="s">
        <v>35403</v>
      </c>
    </row>
    <row r="10991" spans="1:31" ht="14.25" customHeight="1">
      <c r="A10991" s="1">
        <v>10990</v>
      </c>
      <c r="B10991" s="1" t="s">
        <v>54</v>
      </c>
      <c r="C10991" s="1" t="s">
        <v>17603</v>
      </c>
      <c r="D10991" s="9" t="s">
        <v>1836</v>
      </c>
      <c r="E10991" s="9" t="s">
        <v>37270</v>
      </c>
      <c r="F10991" s="9" t="s">
        <v>29558</v>
      </c>
      <c r="G10991" s="17">
        <v>9160004469</v>
      </c>
      <c r="H10991" s="9" t="s">
        <v>8</v>
      </c>
      <c r="I10991" s="1" t="s">
        <v>62</v>
      </c>
      <c r="J10991" s="2" t="s">
        <v>47309</v>
      </c>
      <c r="K10991" s="11" t="s">
        <v>14136</v>
      </c>
      <c r="L10991" s="2" t="s">
        <v>47338</v>
      </c>
      <c r="M10991" s="11"/>
      <c r="N10991" s="4"/>
      <c r="O10991" s="11"/>
      <c r="P10991" s="4"/>
      <c r="Q10991" s="11"/>
      <c r="R10991" s="4"/>
      <c r="S10991" s="11"/>
      <c r="T10991" s="4"/>
      <c r="U10991" s="11"/>
      <c r="V10991" s="4"/>
      <c r="W10991" s="11"/>
      <c r="X10991" s="4"/>
      <c r="Y10991" s="11"/>
      <c r="Z10991" s="2"/>
      <c r="AA10991" s="1" t="s">
        <v>16</v>
      </c>
      <c r="AC10991" s="23" t="s">
        <v>37858</v>
      </c>
      <c r="AD10991" s="23" t="s">
        <v>38259</v>
      </c>
      <c r="AE10991" t="s">
        <v>35404</v>
      </c>
    </row>
    <row r="10992" spans="1:31" ht="14.25" customHeight="1">
      <c r="A10992" s="1">
        <v>10991</v>
      </c>
      <c r="B10992" s="1" t="s">
        <v>54</v>
      </c>
      <c r="C10992" s="1" t="s">
        <v>17624</v>
      </c>
      <c r="D10992" s="9" t="s">
        <v>11146</v>
      </c>
      <c r="E10992" s="9" t="s">
        <v>37271</v>
      </c>
      <c r="F10992" s="9" t="s">
        <v>33055</v>
      </c>
      <c r="G10992" s="17">
        <v>9194904949</v>
      </c>
      <c r="H10992" s="9" t="s">
        <v>8</v>
      </c>
      <c r="I10992" s="1" t="s">
        <v>41</v>
      </c>
      <c r="J10992" s="2" t="s">
        <v>47309</v>
      </c>
      <c r="K10992" s="3" t="s">
        <v>42</v>
      </c>
      <c r="L10992" s="2" t="s">
        <v>47338</v>
      </c>
      <c r="M10992" s="11"/>
      <c r="N10992" s="4"/>
      <c r="O10992" s="11"/>
      <c r="P10992" s="4"/>
      <c r="Q10992" s="11"/>
      <c r="R10992" s="4"/>
      <c r="S10992" s="11"/>
      <c r="T10992" s="4"/>
      <c r="U10992" s="11"/>
      <c r="V10992" s="4"/>
      <c r="W10992" s="11"/>
      <c r="X10992" s="4"/>
      <c r="Y10992" s="11"/>
      <c r="Z10992" s="2"/>
      <c r="AA10992" s="1" t="s">
        <v>16</v>
      </c>
      <c r="AC10992" s="23" t="s">
        <v>37858</v>
      </c>
      <c r="AD10992" s="23" t="s">
        <v>38259</v>
      </c>
      <c r="AE10992" t="s">
        <v>35405</v>
      </c>
    </row>
    <row r="10993" spans="1:31" ht="14.25" customHeight="1">
      <c r="A10993" s="1">
        <v>10992</v>
      </c>
      <c r="B10993" s="1" t="s">
        <v>54</v>
      </c>
      <c r="C10993" s="1" t="s">
        <v>17631</v>
      </c>
      <c r="D10993" s="9" t="s">
        <v>2128</v>
      </c>
      <c r="E10993" s="9" t="s">
        <v>40</v>
      </c>
      <c r="F10993" s="9" t="s">
        <v>35116</v>
      </c>
      <c r="G10993" s="17">
        <v>914406640004</v>
      </c>
      <c r="H10993" s="9" t="s">
        <v>15</v>
      </c>
      <c r="I10993" s="1" t="s">
        <v>62</v>
      </c>
      <c r="J10993" s="2" t="s">
        <v>47309</v>
      </c>
      <c r="K10993" s="3" t="s">
        <v>17</v>
      </c>
      <c r="L10993" s="2" t="s">
        <v>47338</v>
      </c>
      <c r="M10993" s="4" t="s">
        <v>42</v>
      </c>
      <c r="N10993" s="3" t="str">
        <f t="shared" ref="N10993:N10994" si="374">J10993</f>
        <v>[1 cr. - 1.5 cr]</v>
      </c>
      <c r="O10993" s="11"/>
      <c r="P10993" s="4"/>
      <c r="Q10993" s="11"/>
      <c r="R10993" s="4"/>
      <c r="S10993" s="11"/>
      <c r="T10993" s="4"/>
      <c r="U10993" s="11"/>
      <c r="V10993" s="4"/>
      <c r="W10993" s="11"/>
      <c r="X10993" s="4"/>
      <c r="Y10993" s="11"/>
      <c r="Z10993" s="2"/>
      <c r="AA10993" s="1" t="s">
        <v>16</v>
      </c>
      <c r="AC10993" s="23" t="s">
        <v>37858</v>
      </c>
      <c r="AD10993" s="23" t="s">
        <v>38259</v>
      </c>
      <c r="AE10993" t="s">
        <v>35406</v>
      </c>
    </row>
    <row r="10994" spans="1:31" ht="14.25" customHeight="1">
      <c r="A10994" s="1">
        <v>10993</v>
      </c>
      <c r="B10994" s="1" t="s">
        <v>54</v>
      </c>
      <c r="C10994" s="1" t="s">
        <v>17633</v>
      </c>
      <c r="D10994" s="9" t="s">
        <v>723</v>
      </c>
      <c r="E10994" s="9" t="s">
        <v>788</v>
      </c>
      <c r="F10994" s="9" t="s">
        <v>29574</v>
      </c>
      <c r="G10994" s="17">
        <v>919946460414</v>
      </c>
      <c r="H10994" s="9" t="s">
        <v>20</v>
      </c>
      <c r="I10994" s="1" t="s">
        <v>62</v>
      </c>
      <c r="J10994" s="2" t="s">
        <v>47309</v>
      </c>
      <c r="K10994" s="3" t="s">
        <v>42</v>
      </c>
      <c r="L10994" s="2" t="s">
        <v>47338</v>
      </c>
      <c r="M10994" s="4" t="s">
        <v>14136</v>
      </c>
      <c r="N10994" s="3" t="str">
        <f t="shared" si="374"/>
        <v>[1 cr. - 1.5 cr]</v>
      </c>
      <c r="O10994" s="11"/>
      <c r="P10994" s="4"/>
      <c r="Q10994" s="11"/>
      <c r="R10994" s="4"/>
      <c r="S10994" s="11"/>
      <c r="T10994" s="4"/>
      <c r="U10994" s="11"/>
      <c r="V10994" s="4"/>
      <c r="W10994" s="11"/>
      <c r="X10994" s="4"/>
      <c r="Y10994" s="11"/>
      <c r="Z10994" s="2"/>
      <c r="AA10994" s="1" t="s">
        <v>16</v>
      </c>
      <c r="AC10994" s="23" t="s">
        <v>37858</v>
      </c>
      <c r="AD10994" s="23" t="s">
        <v>38259</v>
      </c>
      <c r="AE10994" t="s">
        <v>35395</v>
      </c>
    </row>
    <row r="10995" spans="1:31" ht="14.25" customHeight="1">
      <c r="A10995" s="1">
        <v>10994</v>
      </c>
      <c r="B10995" s="1" t="s">
        <v>54</v>
      </c>
      <c r="C10995" s="1" t="s">
        <v>17646</v>
      </c>
      <c r="D10995" s="9" t="s">
        <v>1836</v>
      </c>
      <c r="E10995" s="9" t="s">
        <v>16402</v>
      </c>
      <c r="F10995" s="9" t="s">
        <v>29582</v>
      </c>
      <c r="G10995" s="17">
        <v>919694464444</v>
      </c>
      <c r="H10995" s="9" t="s">
        <v>8</v>
      </c>
      <c r="I10995" s="1" t="s">
        <v>9</v>
      </c>
      <c r="J10995" s="2" t="s">
        <v>47309</v>
      </c>
      <c r="K10995" s="11" t="s">
        <v>13</v>
      </c>
      <c r="L10995" s="2" t="s">
        <v>47338</v>
      </c>
      <c r="M10995" s="11"/>
      <c r="N10995" s="4"/>
      <c r="O10995" s="11"/>
      <c r="P10995" s="4"/>
      <c r="Q10995" s="11"/>
      <c r="R10995" s="4"/>
      <c r="S10995" s="11"/>
      <c r="T10995" s="4"/>
      <c r="U10995" s="11"/>
      <c r="V10995" s="4"/>
      <c r="W10995" s="11"/>
      <c r="X10995" s="4"/>
      <c r="Y10995" s="11"/>
      <c r="Z10995" s="2"/>
      <c r="AA10995" s="1" t="s">
        <v>16</v>
      </c>
      <c r="AC10995" s="23" t="s">
        <v>37858</v>
      </c>
      <c r="AD10995" s="23" t="s">
        <v>38259</v>
      </c>
      <c r="AE10995" t="s">
        <v>35400</v>
      </c>
    </row>
    <row r="10996" spans="1:31" ht="14.25" customHeight="1">
      <c r="A10996" s="1">
        <v>10995</v>
      </c>
      <c r="B10996" s="1" t="s">
        <v>54</v>
      </c>
      <c r="C10996" s="1" t="s">
        <v>17652</v>
      </c>
      <c r="D10996" s="9" t="s">
        <v>14959</v>
      </c>
      <c r="E10996" s="9" t="s">
        <v>139</v>
      </c>
      <c r="F10996" s="9" t="s">
        <v>35119</v>
      </c>
      <c r="G10996" s="17">
        <v>919909696496</v>
      </c>
      <c r="H10996" s="9" t="s">
        <v>15</v>
      </c>
      <c r="I10996" s="1" t="s">
        <v>9</v>
      </c>
      <c r="J10996" s="2" t="s">
        <v>47309</v>
      </c>
      <c r="K10996" s="11" t="s">
        <v>14136</v>
      </c>
      <c r="L10996" s="2" t="s">
        <v>47338</v>
      </c>
      <c r="M10996" s="11"/>
      <c r="N10996" s="4"/>
      <c r="O10996" s="11"/>
      <c r="P10996" s="4"/>
      <c r="Q10996" s="11"/>
      <c r="R10996" s="4"/>
      <c r="S10996" s="11"/>
      <c r="T10996" s="4"/>
      <c r="U10996" s="11"/>
      <c r="V10996" s="4"/>
      <c r="W10996" s="11"/>
      <c r="X10996" s="4"/>
      <c r="Y10996" s="11"/>
      <c r="Z10996" s="2"/>
      <c r="AA10996" s="1" t="s">
        <v>16</v>
      </c>
      <c r="AC10996" s="23" t="s">
        <v>37858</v>
      </c>
      <c r="AD10996" s="23" t="s">
        <v>38259</v>
      </c>
      <c r="AE10996" t="s">
        <v>35401</v>
      </c>
    </row>
    <row r="10997" spans="1:31" ht="14.25" customHeight="1">
      <c r="A10997" s="1">
        <v>10996</v>
      </c>
      <c r="B10997" s="1" t="s">
        <v>54</v>
      </c>
      <c r="C10997" s="1" t="s">
        <v>17653</v>
      </c>
      <c r="D10997" s="9" t="s">
        <v>6801</v>
      </c>
      <c r="E10997" s="9" t="s">
        <v>3933</v>
      </c>
      <c r="F10997" s="9" t="s">
        <v>29584</v>
      </c>
      <c r="G10997" s="17">
        <v>9199499166</v>
      </c>
      <c r="H10997" s="9" t="s">
        <v>8</v>
      </c>
      <c r="I10997" s="1" t="s">
        <v>62</v>
      </c>
      <c r="J10997" s="2" t="s">
        <v>47309</v>
      </c>
      <c r="K10997" s="11" t="s">
        <v>13</v>
      </c>
      <c r="L10997" s="2" t="s">
        <v>47338</v>
      </c>
      <c r="M10997" s="11"/>
      <c r="N10997" s="4"/>
      <c r="O10997" s="11"/>
      <c r="P10997" s="4"/>
      <c r="Q10997" s="11"/>
      <c r="R10997" s="4"/>
      <c r="S10997" s="11"/>
      <c r="T10997" s="4"/>
      <c r="U10997" s="11"/>
      <c r="V10997" s="4"/>
      <c r="W10997" s="11"/>
      <c r="X10997" s="4"/>
      <c r="Y10997" s="11"/>
      <c r="Z10997" s="2"/>
      <c r="AA10997" s="1" t="s">
        <v>16</v>
      </c>
      <c r="AC10997" s="23" t="s">
        <v>37858</v>
      </c>
      <c r="AD10997" s="23" t="s">
        <v>38259</v>
      </c>
      <c r="AE10997" t="s">
        <v>35402</v>
      </c>
    </row>
    <row r="10998" spans="1:31" ht="14.25" customHeight="1">
      <c r="A10998" s="1">
        <v>10997</v>
      </c>
      <c r="B10998" s="1" t="s">
        <v>54</v>
      </c>
      <c r="C10998" s="1" t="s">
        <v>17658</v>
      </c>
      <c r="D10998" s="9" t="s">
        <v>36</v>
      </c>
      <c r="E10998" s="9" t="s">
        <v>2947</v>
      </c>
      <c r="F10998" s="9" t="s">
        <v>24923</v>
      </c>
      <c r="G10998" s="17">
        <v>9199946666</v>
      </c>
      <c r="H10998" s="9" t="s">
        <v>20</v>
      </c>
      <c r="I10998" s="1" t="s">
        <v>41</v>
      </c>
      <c r="J10998" s="2" t="s">
        <v>47309</v>
      </c>
      <c r="K10998" s="3" t="s">
        <v>42</v>
      </c>
      <c r="L10998" s="2" t="s">
        <v>47338</v>
      </c>
      <c r="M10998" s="4" t="s">
        <v>14136</v>
      </c>
      <c r="N10998" s="3" t="str">
        <f>J10998</f>
        <v>[1 cr. - 1.5 cr]</v>
      </c>
      <c r="O10998" s="11"/>
      <c r="P10998" s="4"/>
      <c r="Q10998" s="11"/>
      <c r="R10998" s="4"/>
      <c r="S10998" s="11"/>
      <c r="T10998" s="4"/>
      <c r="U10998" s="11"/>
      <c r="V10998" s="4"/>
      <c r="W10998" s="11"/>
      <c r="X10998" s="4"/>
      <c r="Y10998" s="11"/>
      <c r="Z10998" s="2"/>
      <c r="AA10998" s="1" t="s">
        <v>16</v>
      </c>
      <c r="AC10998" s="23" t="s">
        <v>37858</v>
      </c>
      <c r="AD10998" s="23" t="s">
        <v>38259</v>
      </c>
      <c r="AE10998" t="s">
        <v>35403</v>
      </c>
    </row>
    <row r="10999" spans="1:31" ht="14.25" customHeight="1">
      <c r="A10999" s="1">
        <v>10998</v>
      </c>
      <c r="B10999" s="1" t="s">
        <v>54</v>
      </c>
      <c r="C10999" s="1" t="s">
        <v>17673</v>
      </c>
      <c r="D10999" s="9" t="s">
        <v>72</v>
      </c>
      <c r="E10999" s="9" t="s">
        <v>16021</v>
      </c>
      <c r="F10999" s="9" t="s">
        <v>29594</v>
      </c>
      <c r="G10999" s="17">
        <v>919444406409</v>
      </c>
      <c r="H10999" s="9" t="s">
        <v>8</v>
      </c>
      <c r="I10999" s="1" t="s">
        <v>62</v>
      </c>
      <c r="J10999" s="2" t="s">
        <v>47309</v>
      </c>
      <c r="K10999" s="3" t="s">
        <v>42</v>
      </c>
      <c r="L10999" s="2" t="s">
        <v>47338</v>
      </c>
      <c r="M10999" s="11"/>
      <c r="N10999" s="4"/>
      <c r="O10999" s="11"/>
      <c r="P10999" s="4"/>
      <c r="Q10999" s="11"/>
      <c r="R10999" s="4"/>
      <c r="S10999" s="11"/>
      <c r="T10999" s="4"/>
      <c r="U10999" s="11"/>
      <c r="V10999" s="4"/>
      <c r="W10999" s="11"/>
      <c r="X10999" s="4"/>
      <c r="Y10999" s="11"/>
      <c r="Z10999" s="2"/>
      <c r="AA10999" s="1" t="s">
        <v>16</v>
      </c>
      <c r="AC10999" s="23" t="s">
        <v>37858</v>
      </c>
      <c r="AD10999" s="23" t="s">
        <v>38259</v>
      </c>
      <c r="AE10999" t="s">
        <v>35404</v>
      </c>
    </row>
    <row r="11000" spans="1:31" ht="14.25" customHeight="1">
      <c r="A11000" s="1">
        <v>10999</v>
      </c>
      <c r="B11000" s="1" t="s">
        <v>54</v>
      </c>
      <c r="C11000" s="1" t="s">
        <v>17674</v>
      </c>
      <c r="D11000" s="9" t="s">
        <v>773</v>
      </c>
      <c r="E11000" s="9" t="s">
        <v>255</v>
      </c>
      <c r="F11000" s="9" t="s">
        <v>29595</v>
      </c>
      <c r="G11000" s="17">
        <v>91944644949</v>
      </c>
      <c r="H11000" s="9" t="s">
        <v>8</v>
      </c>
      <c r="I11000" s="1" t="s">
        <v>9</v>
      </c>
      <c r="J11000" s="2" t="s">
        <v>47309</v>
      </c>
      <c r="K11000" s="3" t="s">
        <v>42</v>
      </c>
      <c r="L11000" s="2" t="s">
        <v>47338</v>
      </c>
      <c r="M11000" s="4" t="s">
        <v>14136</v>
      </c>
      <c r="N11000" s="3" t="str">
        <f>J11000</f>
        <v>[1 cr. - 1.5 cr]</v>
      </c>
      <c r="O11000" s="4" t="s">
        <v>14137</v>
      </c>
      <c r="P11000" s="3" t="s">
        <v>47309</v>
      </c>
      <c r="Q11000" s="11"/>
      <c r="R11000" s="4"/>
      <c r="S11000" s="11"/>
      <c r="T11000" s="4"/>
      <c r="U11000" s="11"/>
      <c r="V11000" s="4"/>
      <c r="W11000" s="11"/>
      <c r="X11000" s="4"/>
      <c r="Y11000" s="11"/>
      <c r="Z11000" s="2"/>
      <c r="AA11000" s="1" t="s">
        <v>16</v>
      </c>
      <c r="AC11000" s="23" t="s">
        <v>37858</v>
      </c>
      <c r="AD11000" s="23" t="s">
        <v>38259</v>
      </c>
      <c r="AE11000" t="s">
        <v>35405</v>
      </c>
    </row>
    <row r="11001" spans="1:31" ht="14.25" customHeight="1">
      <c r="A11001" s="1">
        <v>11000</v>
      </c>
      <c r="B11001" s="1" t="s">
        <v>54</v>
      </c>
      <c r="C11001" s="1" t="s">
        <v>17678</v>
      </c>
      <c r="D11001" s="9" t="s">
        <v>5289</v>
      </c>
      <c r="E11001" s="9" t="s">
        <v>558</v>
      </c>
      <c r="F11001" s="9" t="s">
        <v>29598</v>
      </c>
      <c r="G11001" s="17">
        <v>91690460416</v>
      </c>
      <c r="H11001" s="9" t="s">
        <v>8</v>
      </c>
      <c r="I11001" s="1" t="s">
        <v>41</v>
      </c>
      <c r="J11001" s="2" t="s">
        <v>47309</v>
      </c>
      <c r="K11001" s="3" t="s">
        <v>42</v>
      </c>
      <c r="L11001" s="2" t="s">
        <v>47338</v>
      </c>
      <c r="M11001" s="11"/>
      <c r="N11001" s="4"/>
      <c r="O11001" s="11"/>
      <c r="P11001" s="4"/>
      <c r="Q11001" s="11"/>
      <c r="R11001" s="4"/>
      <c r="S11001" s="11"/>
      <c r="T11001" s="4"/>
      <c r="U11001" s="11"/>
      <c r="V11001" s="4"/>
      <c r="W11001" s="11"/>
      <c r="X11001" s="4"/>
      <c r="Y11001" s="11"/>
      <c r="Z11001" s="2"/>
      <c r="AA11001" s="1" t="s">
        <v>11</v>
      </c>
      <c r="AC11001" s="23" t="s">
        <v>37858</v>
      </c>
      <c r="AD11001" s="23" t="s">
        <v>38259</v>
      </c>
      <c r="AE11001" t="s">
        <v>35406</v>
      </c>
    </row>
    <row r="11002" spans="1:31" ht="14.25" customHeight="1">
      <c r="A11002" s="1">
        <v>11001</v>
      </c>
      <c r="B11002" s="1" t="s">
        <v>54</v>
      </c>
      <c r="C11002" s="1" t="s">
        <v>17679</v>
      </c>
      <c r="D11002" s="9" t="s">
        <v>4096</v>
      </c>
      <c r="E11002" s="9" t="s">
        <v>9805</v>
      </c>
      <c r="F11002" s="9" t="s">
        <v>29599</v>
      </c>
      <c r="G11002" s="17">
        <v>919440041494</v>
      </c>
      <c r="H11002" s="9" t="s">
        <v>8</v>
      </c>
      <c r="I11002" s="1" t="s">
        <v>62</v>
      </c>
      <c r="J11002" s="2" t="s">
        <v>47309</v>
      </c>
      <c r="K11002" s="3" t="s">
        <v>42</v>
      </c>
      <c r="L11002" s="2" t="s">
        <v>47338</v>
      </c>
      <c r="M11002" s="11"/>
      <c r="N11002" s="4"/>
      <c r="O11002" s="11"/>
      <c r="P11002" s="4"/>
      <c r="Q11002" s="11"/>
      <c r="R11002" s="4"/>
      <c r="S11002" s="11"/>
      <c r="T11002" s="4"/>
      <c r="U11002" s="11"/>
      <c r="V11002" s="4"/>
      <c r="W11002" s="11"/>
      <c r="X11002" s="4"/>
      <c r="Y11002" s="11"/>
      <c r="Z11002" s="2"/>
      <c r="AA11002" s="1" t="s">
        <v>16</v>
      </c>
      <c r="AC11002" s="23" t="s">
        <v>37858</v>
      </c>
      <c r="AD11002" s="23" t="s">
        <v>38259</v>
      </c>
      <c r="AE11002" t="s">
        <v>35395</v>
      </c>
    </row>
    <row r="11003" spans="1:31" ht="14.25" customHeight="1">
      <c r="A11003" s="1">
        <v>11002</v>
      </c>
      <c r="B11003" s="1" t="s">
        <v>54</v>
      </c>
      <c r="C11003" s="1" t="s">
        <v>17686</v>
      </c>
      <c r="D11003" s="9" t="s">
        <v>36110</v>
      </c>
      <c r="E11003" s="9" t="s">
        <v>40</v>
      </c>
      <c r="F11003" s="9" t="s">
        <v>16409</v>
      </c>
      <c r="G11003" s="17">
        <v>9194460444</v>
      </c>
      <c r="H11003" s="9" t="s">
        <v>15</v>
      </c>
      <c r="I11003" s="1" t="s">
        <v>9</v>
      </c>
      <c r="J11003" s="2" t="s">
        <v>47309</v>
      </c>
      <c r="K11003" s="11" t="s">
        <v>14136</v>
      </c>
      <c r="L11003" s="2" t="s">
        <v>47338</v>
      </c>
      <c r="M11003" s="4" t="s">
        <v>14137</v>
      </c>
      <c r="N11003" s="3" t="str">
        <f>J11003</f>
        <v>[1 cr. - 1.5 cr]</v>
      </c>
      <c r="O11003" s="11"/>
      <c r="P11003" s="4"/>
      <c r="Q11003" s="11"/>
      <c r="R11003" s="4"/>
      <c r="S11003" s="11"/>
      <c r="T11003" s="4"/>
      <c r="U11003" s="11"/>
      <c r="V11003" s="4"/>
      <c r="W11003" s="11"/>
      <c r="X11003" s="4"/>
      <c r="Y11003" s="11"/>
      <c r="Z11003" s="2"/>
      <c r="AA11003" s="1" t="s">
        <v>16</v>
      </c>
      <c r="AC11003" s="23" t="s">
        <v>37858</v>
      </c>
      <c r="AD11003" s="23" t="s">
        <v>38259</v>
      </c>
      <c r="AE11003" t="s">
        <v>35400</v>
      </c>
    </row>
    <row r="11004" spans="1:31" ht="14.25" customHeight="1">
      <c r="A11004" s="1">
        <v>11003</v>
      </c>
      <c r="B11004" s="1" t="s">
        <v>54</v>
      </c>
      <c r="C11004" s="1" t="s">
        <v>17688</v>
      </c>
      <c r="D11004" s="9" t="s">
        <v>830</v>
      </c>
      <c r="E11004" s="9" t="s">
        <v>5657</v>
      </c>
      <c r="F11004" s="9" t="s">
        <v>29605</v>
      </c>
      <c r="G11004" s="17">
        <v>91944964646</v>
      </c>
      <c r="H11004" s="9" t="s">
        <v>8</v>
      </c>
      <c r="I11004" s="1" t="s">
        <v>62</v>
      </c>
      <c r="J11004" s="2" t="s">
        <v>47309</v>
      </c>
      <c r="K11004" s="11" t="s">
        <v>14136</v>
      </c>
      <c r="L11004" s="2" t="s">
        <v>47338</v>
      </c>
      <c r="M11004" s="11"/>
      <c r="N11004" s="4"/>
      <c r="O11004" s="11"/>
      <c r="P11004" s="4"/>
      <c r="Q11004" s="11"/>
      <c r="R11004" s="4"/>
      <c r="S11004" s="11"/>
      <c r="T11004" s="4"/>
      <c r="U11004" s="11"/>
      <c r="V11004" s="4"/>
      <c r="W11004" s="11"/>
      <c r="X11004" s="4"/>
      <c r="Y11004" s="11"/>
      <c r="Z11004" s="2"/>
      <c r="AA11004" s="1" t="s">
        <v>16</v>
      </c>
      <c r="AC11004" s="23" t="s">
        <v>37858</v>
      </c>
      <c r="AD11004" s="23" t="s">
        <v>38259</v>
      </c>
      <c r="AE11004" t="s">
        <v>35401</v>
      </c>
    </row>
    <row r="11005" spans="1:31" ht="14.25" customHeight="1">
      <c r="A11005" s="1">
        <v>11004</v>
      </c>
      <c r="B11005" s="1" t="s">
        <v>54</v>
      </c>
      <c r="C11005" s="1" t="s">
        <v>17696</v>
      </c>
      <c r="D11005" s="9" t="s">
        <v>4823</v>
      </c>
      <c r="E11005" s="9" t="s">
        <v>90</v>
      </c>
      <c r="F11005" s="9" t="s">
        <v>29611</v>
      </c>
      <c r="G11005" s="17">
        <v>919944496406</v>
      </c>
      <c r="H11005" s="9" t="s">
        <v>8</v>
      </c>
      <c r="I11005" s="1" t="s">
        <v>62</v>
      </c>
      <c r="J11005" s="2" t="s">
        <v>47309</v>
      </c>
      <c r="K11005" s="3" t="s">
        <v>42</v>
      </c>
      <c r="L11005" s="2" t="s">
        <v>47338</v>
      </c>
      <c r="M11005" s="4" t="s">
        <v>14136</v>
      </c>
      <c r="N11005" s="3" t="str">
        <f t="shared" ref="N11005:N11006" si="375">J11005</f>
        <v>[1 cr. - 1.5 cr]</v>
      </c>
      <c r="O11005" s="11"/>
      <c r="P11005" s="4"/>
      <c r="Q11005" s="11"/>
      <c r="R11005" s="4"/>
      <c r="S11005" s="11"/>
      <c r="T11005" s="4"/>
      <c r="U11005" s="11"/>
      <c r="V11005" s="4"/>
      <c r="W11005" s="11"/>
      <c r="X11005" s="4"/>
      <c r="Y11005" s="11"/>
      <c r="Z11005" s="2"/>
      <c r="AA11005" s="1" t="s">
        <v>16</v>
      </c>
      <c r="AC11005" s="23" t="s">
        <v>37858</v>
      </c>
      <c r="AD11005" s="23" t="s">
        <v>38259</v>
      </c>
      <c r="AE11005" t="s">
        <v>35402</v>
      </c>
    </row>
    <row r="11006" spans="1:31" ht="14.25" customHeight="1">
      <c r="A11006" s="1">
        <v>11005</v>
      </c>
      <c r="B11006" s="1" t="s">
        <v>54</v>
      </c>
      <c r="C11006" s="1" t="s">
        <v>17700</v>
      </c>
      <c r="D11006" s="9" t="s">
        <v>2359</v>
      </c>
      <c r="E11006" s="9" t="s">
        <v>139</v>
      </c>
      <c r="F11006" s="9" t="s">
        <v>29613</v>
      </c>
      <c r="G11006" s="17">
        <v>919494969669</v>
      </c>
      <c r="H11006" s="9" t="s">
        <v>132</v>
      </c>
      <c r="I11006" s="1" t="s">
        <v>62</v>
      </c>
      <c r="J11006" s="2" t="s">
        <v>47309</v>
      </c>
      <c r="K11006" s="3" t="s">
        <v>42</v>
      </c>
      <c r="L11006" s="2" t="s">
        <v>47338</v>
      </c>
      <c r="M11006" s="4" t="s">
        <v>14137</v>
      </c>
      <c r="N11006" s="3" t="str">
        <f t="shared" si="375"/>
        <v>[1 cr. - 1.5 cr]</v>
      </c>
      <c r="O11006" s="11"/>
      <c r="P11006" s="4"/>
      <c r="Q11006" s="11"/>
      <c r="R11006" s="4"/>
      <c r="S11006" s="11"/>
      <c r="T11006" s="4"/>
      <c r="U11006" s="11"/>
      <c r="V11006" s="4"/>
      <c r="W11006" s="11"/>
      <c r="X11006" s="4"/>
      <c r="Y11006" s="11"/>
      <c r="Z11006" s="2"/>
      <c r="AA11006" s="1" t="s">
        <v>16</v>
      </c>
      <c r="AC11006" s="23" t="s">
        <v>37858</v>
      </c>
      <c r="AD11006" s="23" t="s">
        <v>38259</v>
      </c>
      <c r="AE11006" t="s">
        <v>35403</v>
      </c>
    </row>
    <row r="11007" spans="1:31" ht="14.25" customHeight="1">
      <c r="A11007" s="1">
        <v>11006</v>
      </c>
      <c r="B11007" s="1" t="s">
        <v>54</v>
      </c>
      <c r="C11007" s="1" t="s">
        <v>17702</v>
      </c>
      <c r="D11007" s="9" t="s">
        <v>2627</v>
      </c>
      <c r="E11007" s="9" t="s">
        <v>16411</v>
      </c>
      <c r="F11007" s="9" t="s">
        <v>33068</v>
      </c>
      <c r="G11007" s="17">
        <v>91944409994</v>
      </c>
      <c r="H11007" s="9" t="s">
        <v>20</v>
      </c>
      <c r="I11007" s="1" t="s">
        <v>62</v>
      </c>
      <c r="J11007" s="2" t="s">
        <v>47309</v>
      </c>
      <c r="K11007" s="11" t="s">
        <v>14136</v>
      </c>
      <c r="L11007" s="2" t="s">
        <v>47338</v>
      </c>
      <c r="M11007" s="11"/>
      <c r="N11007" s="4"/>
      <c r="O11007" s="11"/>
      <c r="P11007" s="4"/>
      <c r="Q11007" s="11"/>
      <c r="R11007" s="4"/>
      <c r="S11007" s="11"/>
      <c r="T11007" s="4"/>
      <c r="U11007" s="11"/>
      <c r="V11007" s="4"/>
      <c r="W11007" s="11"/>
      <c r="X11007" s="4"/>
      <c r="Y11007" s="11"/>
      <c r="Z11007" s="2"/>
      <c r="AA11007" s="1" t="s">
        <v>16</v>
      </c>
      <c r="AC11007" s="23" t="s">
        <v>37858</v>
      </c>
      <c r="AD11007" s="23" t="s">
        <v>38259</v>
      </c>
      <c r="AE11007" t="s">
        <v>35404</v>
      </c>
    </row>
    <row r="11008" spans="1:31" ht="14.25" customHeight="1">
      <c r="A11008" s="1">
        <v>11007</v>
      </c>
      <c r="B11008" s="1" t="s">
        <v>54</v>
      </c>
      <c r="C11008" s="1" t="s">
        <v>17706</v>
      </c>
      <c r="D11008" s="9" t="s">
        <v>546</v>
      </c>
      <c r="E11008" s="9" t="s">
        <v>73</v>
      </c>
      <c r="F11008" s="9" t="s">
        <v>29616</v>
      </c>
      <c r="G11008" s="17">
        <v>9199496699</v>
      </c>
      <c r="H11008" s="9" t="s">
        <v>15</v>
      </c>
      <c r="I11008" s="1" t="s">
        <v>62</v>
      </c>
      <c r="J11008" s="2" t="s">
        <v>47309</v>
      </c>
      <c r="K11008" s="11" t="s">
        <v>14136</v>
      </c>
      <c r="L11008" s="2" t="s">
        <v>47338</v>
      </c>
      <c r="M11008" s="11"/>
      <c r="N11008" s="4"/>
      <c r="O11008" s="11"/>
      <c r="P11008" s="4"/>
      <c r="Q11008" s="11"/>
      <c r="R11008" s="4"/>
      <c r="S11008" s="11"/>
      <c r="T11008" s="4"/>
      <c r="U11008" s="11"/>
      <c r="V11008" s="4"/>
      <c r="W11008" s="11"/>
      <c r="X11008" s="4"/>
      <c r="Y11008" s="11"/>
      <c r="Z11008" s="2"/>
      <c r="AA11008" s="1" t="s">
        <v>16</v>
      </c>
      <c r="AC11008" s="23" t="s">
        <v>37858</v>
      </c>
      <c r="AD11008" s="23" t="s">
        <v>38259</v>
      </c>
      <c r="AE11008" t="s">
        <v>35405</v>
      </c>
    </row>
    <row r="11009" spans="1:31" ht="14.25" customHeight="1">
      <c r="A11009" s="1">
        <v>11008</v>
      </c>
      <c r="B11009" s="1" t="s">
        <v>54</v>
      </c>
      <c r="C11009" s="1" t="s">
        <v>17707</v>
      </c>
      <c r="D11009" s="9" t="s">
        <v>2671</v>
      </c>
      <c r="E11009" s="9" t="s">
        <v>66</v>
      </c>
      <c r="F11009" s="9" t="s">
        <v>29617</v>
      </c>
      <c r="G11009" s="17">
        <v>919099041940</v>
      </c>
      <c r="H11009" s="9" t="s">
        <v>8</v>
      </c>
      <c r="I11009" s="1" t="s">
        <v>62</v>
      </c>
      <c r="J11009" s="2" t="s">
        <v>47309</v>
      </c>
      <c r="K11009" s="3" t="s">
        <v>42</v>
      </c>
      <c r="L11009" s="2" t="s">
        <v>47338</v>
      </c>
      <c r="M11009" s="4" t="s">
        <v>14136</v>
      </c>
      <c r="N11009" s="3" t="str">
        <f>J11009</f>
        <v>[1 cr. - 1.5 cr]</v>
      </c>
      <c r="O11009" s="11"/>
      <c r="P11009" s="4"/>
      <c r="Q11009" s="11"/>
      <c r="R11009" s="4"/>
      <c r="S11009" s="11"/>
      <c r="T11009" s="4"/>
      <c r="U11009" s="11"/>
      <c r="V11009" s="4"/>
      <c r="W11009" s="11"/>
      <c r="X11009" s="4"/>
      <c r="Y11009" s="11"/>
      <c r="Z11009" s="2"/>
      <c r="AA11009" s="1" t="s">
        <v>16</v>
      </c>
      <c r="AC11009" s="23" t="s">
        <v>37858</v>
      </c>
      <c r="AD11009" s="23" t="s">
        <v>38259</v>
      </c>
      <c r="AE11009" t="s">
        <v>35406</v>
      </c>
    </row>
    <row r="11010" spans="1:31" ht="14.25" customHeight="1">
      <c r="A11010" s="1">
        <v>11009</v>
      </c>
      <c r="B11010" s="1" t="s">
        <v>54</v>
      </c>
      <c r="C11010" s="1" t="s">
        <v>17719</v>
      </c>
      <c r="D11010" s="9" t="s">
        <v>16416</v>
      </c>
      <c r="E11010" s="9" t="s">
        <v>139</v>
      </c>
      <c r="F11010" s="9" t="s">
        <v>29623</v>
      </c>
      <c r="G11010" s="17">
        <v>919646964</v>
      </c>
      <c r="H11010" s="9" t="s">
        <v>132</v>
      </c>
      <c r="I11010" s="1" t="s">
        <v>62</v>
      </c>
      <c r="J11010" s="2" t="s">
        <v>47309</v>
      </c>
      <c r="K11010" s="11" t="s">
        <v>14136</v>
      </c>
      <c r="L11010" s="2" t="s">
        <v>47338</v>
      </c>
      <c r="M11010" s="11"/>
      <c r="N11010" s="4"/>
      <c r="O11010" s="11"/>
      <c r="P11010" s="4"/>
      <c r="Q11010" s="11"/>
      <c r="R11010" s="4"/>
      <c r="S11010" s="11"/>
      <c r="T11010" s="4"/>
      <c r="U11010" s="11"/>
      <c r="V11010" s="4"/>
      <c r="W11010" s="11"/>
      <c r="X11010" s="4"/>
      <c r="Y11010" s="11"/>
      <c r="Z11010" s="2"/>
      <c r="AA11010" s="1" t="s">
        <v>16</v>
      </c>
      <c r="AC11010" s="23" t="s">
        <v>37858</v>
      </c>
      <c r="AD11010" s="23" t="s">
        <v>38259</v>
      </c>
      <c r="AE11010" t="s">
        <v>35395</v>
      </c>
    </row>
    <row r="11011" spans="1:31" ht="14.25" customHeight="1">
      <c r="A11011" s="1">
        <v>11010</v>
      </c>
      <c r="B11011" s="1" t="s">
        <v>54</v>
      </c>
      <c r="C11011" s="1" t="s">
        <v>17721</v>
      </c>
      <c r="D11011" s="9" t="s">
        <v>2002</v>
      </c>
      <c r="E11011" s="9" t="s">
        <v>40</v>
      </c>
      <c r="F11011" s="9" t="s">
        <v>29625</v>
      </c>
      <c r="G11011" s="17">
        <v>91600494494</v>
      </c>
      <c r="H11011" s="9" t="s">
        <v>8</v>
      </c>
      <c r="I11011" s="1" t="s">
        <v>9</v>
      </c>
      <c r="J11011" s="2" t="s">
        <v>47309</v>
      </c>
      <c r="K11011" s="11" t="s">
        <v>14137</v>
      </c>
      <c r="L11011" s="2" t="s">
        <v>47338</v>
      </c>
      <c r="M11011" s="11"/>
      <c r="N11011" s="4"/>
      <c r="O11011" s="11"/>
      <c r="P11011" s="4"/>
      <c r="Q11011" s="11"/>
      <c r="R11011" s="4"/>
      <c r="S11011" s="11"/>
      <c r="T11011" s="4"/>
      <c r="U11011" s="11"/>
      <c r="V11011" s="4"/>
      <c r="W11011" s="11"/>
      <c r="X11011" s="4"/>
      <c r="Y11011" s="11"/>
      <c r="Z11011" s="2"/>
      <c r="AA11011" s="1" t="s">
        <v>16</v>
      </c>
      <c r="AC11011" s="23" t="s">
        <v>37858</v>
      </c>
      <c r="AD11011" s="23" t="s">
        <v>38259</v>
      </c>
      <c r="AE11011" t="s">
        <v>35400</v>
      </c>
    </row>
    <row r="11012" spans="1:31" ht="14.25" customHeight="1">
      <c r="A11012" s="1">
        <v>11011</v>
      </c>
      <c r="B11012" s="1" t="s">
        <v>54</v>
      </c>
      <c r="C11012" s="1" t="s">
        <v>17726</v>
      </c>
      <c r="D11012" s="9" t="s">
        <v>536</v>
      </c>
      <c r="E11012" s="9" t="s">
        <v>4549</v>
      </c>
      <c r="F11012" s="9" t="s">
        <v>24745</v>
      </c>
      <c r="G11012" s="17">
        <v>91600696944</v>
      </c>
      <c r="H11012" s="9" t="s">
        <v>8</v>
      </c>
      <c r="I11012" s="1" t="s">
        <v>9</v>
      </c>
      <c r="J11012" s="2" t="s">
        <v>47309</v>
      </c>
      <c r="K11012" s="11" t="s">
        <v>14136</v>
      </c>
      <c r="L11012" s="2" t="s">
        <v>47338</v>
      </c>
      <c r="M11012" s="11"/>
      <c r="N11012" s="4"/>
      <c r="O11012" s="11"/>
      <c r="P11012" s="4"/>
      <c r="Q11012" s="11"/>
      <c r="R11012" s="4"/>
      <c r="S11012" s="11"/>
      <c r="T11012" s="4"/>
      <c r="U11012" s="11"/>
      <c r="V11012" s="4"/>
      <c r="W11012" s="11"/>
      <c r="X11012" s="4"/>
      <c r="Y11012" s="11"/>
      <c r="Z11012" s="2"/>
      <c r="AA11012" s="1" t="s">
        <v>11</v>
      </c>
      <c r="AC11012" s="23" t="s">
        <v>37858</v>
      </c>
      <c r="AD11012" s="23" t="s">
        <v>38259</v>
      </c>
      <c r="AE11012" t="s">
        <v>35401</v>
      </c>
    </row>
    <row r="11013" spans="1:31" ht="14.25" customHeight="1">
      <c r="A11013" s="1">
        <v>11012</v>
      </c>
      <c r="B11013" s="1" t="s">
        <v>54</v>
      </c>
      <c r="C11013" s="1" t="s">
        <v>17732</v>
      </c>
      <c r="D11013" s="9" t="s">
        <v>2002</v>
      </c>
      <c r="E11013" s="9" t="s">
        <v>40</v>
      </c>
      <c r="F11013" s="9" t="s">
        <v>35124</v>
      </c>
      <c r="G11013" s="17">
        <v>919610946464</v>
      </c>
      <c r="H11013" s="9" t="s">
        <v>8</v>
      </c>
      <c r="I11013" s="1" t="s">
        <v>9</v>
      </c>
      <c r="J11013" s="2" t="s">
        <v>47309</v>
      </c>
      <c r="K11013" s="3" t="s">
        <v>42</v>
      </c>
      <c r="L11013" s="2" t="s">
        <v>47338</v>
      </c>
      <c r="M11013" s="11"/>
      <c r="N11013" s="4"/>
      <c r="O11013" s="11"/>
      <c r="P11013" s="4"/>
      <c r="Q11013" s="11"/>
      <c r="R11013" s="4"/>
      <c r="S11013" s="11"/>
      <c r="T11013" s="4"/>
      <c r="U11013" s="11"/>
      <c r="V11013" s="4"/>
      <c r="W11013" s="11"/>
      <c r="X11013" s="4"/>
      <c r="Y11013" s="11"/>
      <c r="Z11013" s="2"/>
      <c r="AA11013" s="1" t="s">
        <v>16</v>
      </c>
      <c r="AC11013" s="23" t="s">
        <v>37858</v>
      </c>
      <c r="AD11013" s="23" t="s">
        <v>38259</v>
      </c>
      <c r="AE11013" t="s">
        <v>35402</v>
      </c>
    </row>
    <row r="11014" spans="1:31" ht="14.25" customHeight="1">
      <c r="A11014" s="1">
        <v>11013</v>
      </c>
      <c r="B11014" s="1" t="s">
        <v>54</v>
      </c>
      <c r="C11014" s="1" t="s">
        <v>17742</v>
      </c>
      <c r="D11014" s="9" t="s">
        <v>16421</v>
      </c>
      <c r="E11014" s="9" t="s">
        <v>40</v>
      </c>
      <c r="F11014" s="9" t="s">
        <v>16422</v>
      </c>
      <c r="G11014" s="17">
        <v>91490014911</v>
      </c>
      <c r="H11014" s="9" t="s">
        <v>20</v>
      </c>
      <c r="I11014" s="1" t="s">
        <v>62</v>
      </c>
      <c r="J11014" s="2" t="s">
        <v>47309</v>
      </c>
      <c r="K11014" s="3" t="s">
        <v>42</v>
      </c>
      <c r="L11014" s="2" t="s">
        <v>47338</v>
      </c>
      <c r="M11014" s="11"/>
      <c r="N11014" s="4"/>
      <c r="O11014" s="11"/>
      <c r="P11014" s="4"/>
      <c r="Q11014" s="11"/>
      <c r="R11014" s="4"/>
      <c r="S11014" s="11"/>
      <c r="T11014" s="4"/>
      <c r="U11014" s="11"/>
      <c r="V11014" s="4"/>
      <c r="W11014" s="11"/>
      <c r="X11014" s="4"/>
      <c r="Y11014" s="11"/>
      <c r="Z11014" s="2"/>
      <c r="AA11014" s="1" t="s">
        <v>16</v>
      </c>
      <c r="AC11014" s="23" t="s">
        <v>37858</v>
      </c>
      <c r="AD11014" s="23" t="s">
        <v>38259</v>
      </c>
      <c r="AE11014" t="s">
        <v>35403</v>
      </c>
    </row>
    <row r="11015" spans="1:31" ht="14.25" customHeight="1">
      <c r="A11015" s="1">
        <v>11014</v>
      </c>
      <c r="B11015" s="1" t="s">
        <v>54</v>
      </c>
      <c r="C11015" s="1" t="s">
        <v>17745</v>
      </c>
      <c r="D11015" s="9" t="s">
        <v>1160</v>
      </c>
      <c r="E11015" s="9" t="s">
        <v>139</v>
      </c>
      <c r="F11015" s="9" t="s">
        <v>29639</v>
      </c>
      <c r="G11015" s="17">
        <v>9199409441</v>
      </c>
      <c r="H11015" s="9" t="s">
        <v>15</v>
      </c>
      <c r="I11015" s="1" t="s">
        <v>62</v>
      </c>
      <c r="J11015" s="2" t="s">
        <v>47309</v>
      </c>
      <c r="K11015" s="3" t="s">
        <v>42</v>
      </c>
      <c r="L11015" s="2" t="s">
        <v>47338</v>
      </c>
      <c r="M11015" s="4" t="s">
        <v>14136</v>
      </c>
      <c r="N11015" s="3" t="str">
        <f>J11015</f>
        <v>[1 cr. - 1.5 cr]</v>
      </c>
      <c r="O11015" s="11"/>
      <c r="P11015" s="4"/>
      <c r="Q11015" s="11"/>
      <c r="R11015" s="4"/>
      <c r="S11015" s="11"/>
      <c r="T11015" s="4"/>
      <c r="U11015" s="11"/>
      <c r="V11015" s="4"/>
      <c r="W11015" s="11"/>
      <c r="X11015" s="4"/>
      <c r="Y11015" s="11"/>
      <c r="Z11015" s="2"/>
      <c r="AA11015" s="1" t="s">
        <v>16</v>
      </c>
      <c r="AC11015" s="23" t="s">
        <v>37858</v>
      </c>
      <c r="AD11015" s="23" t="s">
        <v>38259</v>
      </c>
      <c r="AE11015" t="s">
        <v>35404</v>
      </c>
    </row>
    <row r="11016" spans="1:31" ht="14.25" customHeight="1">
      <c r="A11016" s="1">
        <v>11015</v>
      </c>
      <c r="B11016" s="1" t="s">
        <v>54</v>
      </c>
      <c r="C11016" s="1" t="s">
        <v>17747</v>
      </c>
      <c r="D11016" s="9" t="s">
        <v>502</v>
      </c>
      <c r="E11016" s="9" t="s">
        <v>1582</v>
      </c>
      <c r="F11016" s="9" t="s">
        <v>33077</v>
      </c>
      <c r="G11016" s="17">
        <v>919644444496</v>
      </c>
      <c r="H11016" s="9" t="s">
        <v>8</v>
      </c>
      <c r="I11016" s="1" t="s">
        <v>41</v>
      </c>
      <c r="J11016" s="2" t="s">
        <v>47309</v>
      </c>
      <c r="K11016" s="11" t="s">
        <v>14136</v>
      </c>
      <c r="L11016" s="2" t="s">
        <v>47338</v>
      </c>
      <c r="M11016" s="11"/>
      <c r="N11016" s="4"/>
      <c r="O11016" s="11"/>
      <c r="P11016" s="4"/>
      <c r="Q11016" s="11"/>
      <c r="R11016" s="4"/>
      <c r="S11016" s="11"/>
      <c r="T11016" s="4"/>
      <c r="U11016" s="11"/>
      <c r="V11016" s="4"/>
      <c r="W11016" s="11"/>
      <c r="X11016" s="4"/>
      <c r="Y11016" s="11"/>
      <c r="Z11016" s="2"/>
      <c r="AA11016" s="1" t="s">
        <v>16</v>
      </c>
      <c r="AC11016" s="23" t="s">
        <v>37858</v>
      </c>
      <c r="AD11016" s="23" t="s">
        <v>38259</v>
      </c>
      <c r="AE11016" t="s">
        <v>35405</v>
      </c>
    </row>
    <row r="11017" spans="1:31" ht="14.25" customHeight="1">
      <c r="A11017" s="1">
        <v>11016</v>
      </c>
      <c r="B11017" s="1" t="s">
        <v>54</v>
      </c>
      <c r="C11017" s="1" t="s">
        <v>17749</v>
      </c>
      <c r="D11017" s="9" t="s">
        <v>286</v>
      </c>
      <c r="E11017" s="9" t="s">
        <v>287</v>
      </c>
      <c r="F11017" s="9" t="s">
        <v>33078</v>
      </c>
      <c r="G11017" s="17">
        <v>919919411444</v>
      </c>
      <c r="H11017" s="9" t="s">
        <v>15</v>
      </c>
      <c r="I11017" s="1" t="s">
        <v>9</v>
      </c>
      <c r="J11017" s="2" t="s">
        <v>47309</v>
      </c>
      <c r="K11017" s="11" t="s">
        <v>14136</v>
      </c>
      <c r="L11017" s="2" t="s">
        <v>47338</v>
      </c>
      <c r="M11017" s="11"/>
      <c r="N11017" s="4"/>
      <c r="O11017" s="11"/>
      <c r="P11017" s="4"/>
      <c r="Q11017" s="11"/>
      <c r="R11017" s="4"/>
      <c r="S11017" s="11"/>
      <c r="T11017" s="4"/>
      <c r="U11017" s="11"/>
      <c r="V11017" s="4"/>
      <c r="W11017" s="11"/>
      <c r="X11017" s="4"/>
      <c r="Y11017" s="11"/>
      <c r="Z11017" s="2"/>
      <c r="AA11017" s="1" t="s">
        <v>16</v>
      </c>
      <c r="AC11017" s="23" t="s">
        <v>37858</v>
      </c>
      <c r="AD11017" s="23" t="s">
        <v>38259</v>
      </c>
      <c r="AE11017" t="s">
        <v>35406</v>
      </c>
    </row>
    <row r="11018" spans="1:31" ht="14.25" customHeight="1">
      <c r="A11018" s="1">
        <v>11017</v>
      </c>
      <c r="B11018" s="1" t="s">
        <v>54</v>
      </c>
      <c r="C11018" s="1" t="s">
        <v>17751</v>
      </c>
      <c r="D11018" s="9" t="s">
        <v>7547</v>
      </c>
      <c r="E11018" s="9" t="s">
        <v>40</v>
      </c>
      <c r="F11018" s="9" t="s">
        <v>29643</v>
      </c>
      <c r="G11018" s="17">
        <v>9199494949</v>
      </c>
      <c r="H11018" s="9" t="s">
        <v>8</v>
      </c>
      <c r="I11018" s="1" t="s">
        <v>41</v>
      </c>
      <c r="J11018" s="2" t="s">
        <v>47309</v>
      </c>
      <c r="K11018" s="3" t="s">
        <v>17</v>
      </c>
      <c r="L11018" s="2" t="s">
        <v>47338</v>
      </c>
      <c r="M11018" s="11"/>
      <c r="N11018" s="4"/>
      <c r="O11018" s="11"/>
      <c r="P11018" s="4"/>
      <c r="Q11018" s="11"/>
      <c r="R11018" s="4"/>
      <c r="S11018" s="11"/>
      <c r="T11018" s="4"/>
      <c r="U11018" s="11"/>
      <c r="V11018" s="4"/>
      <c r="W11018" s="11"/>
      <c r="X11018" s="4"/>
      <c r="Y11018" s="11"/>
      <c r="Z11018" s="2"/>
      <c r="AA11018" s="1" t="s">
        <v>16</v>
      </c>
      <c r="AC11018" s="23" t="s">
        <v>37858</v>
      </c>
      <c r="AD11018" s="23" t="s">
        <v>38259</v>
      </c>
      <c r="AE11018" t="s">
        <v>35395</v>
      </c>
    </row>
    <row r="11019" spans="1:31" ht="14.25" customHeight="1">
      <c r="A11019" s="1">
        <v>11018</v>
      </c>
      <c r="B11019" s="1" t="s">
        <v>54</v>
      </c>
      <c r="C11019" s="1" t="s">
        <v>17753</v>
      </c>
      <c r="D11019" s="9" t="s">
        <v>522</v>
      </c>
      <c r="E11019" s="9" t="s">
        <v>87</v>
      </c>
      <c r="F11019" s="9" t="s">
        <v>35127</v>
      </c>
      <c r="G11019" s="17">
        <v>9191490441</v>
      </c>
      <c r="H11019" s="9" t="s">
        <v>8</v>
      </c>
      <c r="I11019" s="1" t="s">
        <v>62</v>
      </c>
      <c r="J11019" s="2" t="s">
        <v>47309</v>
      </c>
      <c r="K11019" s="11" t="s">
        <v>14137</v>
      </c>
      <c r="L11019" s="2" t="s">
        <v>47338</v>
      </c>
      <c r="M11019" s="4" t="s">
        <v>13</v>
      </c>
      <c r="N11019" s="3" t="str">
        <f>J11019</f>
        <v>[1 cr. - 1.5 cr]</v>
      </c>
      <c r="O11019" s="11"/>
      <c r="P11019" s="4"/>
      <c r="Q11019" s="11"/>
      <c r="R11019" s="4"/>
      <c r="S11019" s="11"/>
      <c r="T11019" s="4"/>
      <c r="U11019" s="11"/>
      <c r="V11019" s="4"/>
      <c r="W11019" s="11"/>
      <c r="X11019" s="4"/>
      <c r="Y11019" s="11"/>
      <c r="Z11019" s="2"/>
      <c r="AA11019" s="1" t="s">
        <v>16</v>
      </c>
      <c r="AC11019" s="23" t="s">
        <v>37858</v>
      </c>
      <c r="AD11019" s="23" t="s">
        <v>38259</v>
      </c>
      <c r="AE11019" t="s">
        <v>35400</v>
      </c>
    </row>
    <row r="11020" spans="1:31" ht="14.25" customHeight="1">
      <c r="A11020" s="1">
        <v>11019</v>
      </c>
      <c r="B11020" s="1" t="s">
        <v>54</v>
      </c>
      <c r="C11020" s="1" t="s">
        <v>17760</v>
      </c>
      <c r="D11020" s="9" t="s">
        <v>11183</v>
      </c>
      <c r="E11020" s="9" t="s">
        <v>8098</v>
      </c>
      <c r="F11020" s="9" t="s">
        <v>29649</v>
      </c>
      <c r="G11020" s="17">
        <v>91914909466</v>
      </c>
      <c r="H11020" s="9" t="s">
        <v>8</v>
      </c>
      <c r="I11020" s="1" t="s">
        <v>62</v>
      </c>
      <c r="J11020" s="2" t="s">
        <v>47309</v>
      </c>
      <c r="K11020" s="3" t="s">
        <v>42</v>
      </c>
      <c r="L11020" s="2" t="s">
        <v>47338</v>
      </c>
      <c r="M11020" s="11"/>
      <c r="N11020" s="4"/>
      <c r="O11020" s="11"/>
      <c r="P11020" s="4"/>
      <c r="Q11020" s="11"/>
      <c r="R11020" s="4"/>
      <c r="S11020" s="11"/>
      <c r="T11020" s="4"/>
      <c r="U11020" s="11"/>
      <c r="V11020" s="4"/>
      <c r="W11020" s="11"/>
      <c r="X11020" s="4"/>
      <c r="Y11020" s="11"/>
      <c r="Z11020" s="2"/>
      <c r="AA11020" s="1" t="s">
        <v>16</v>
      </c>
      <c r="AC11020" s="23" t="s">
        <v>37858</v>
      </c>
      <c r="AD11020" s="23" t="s">
        <v>38259</v>
      </c>
      <c r="AE11020" t="s">
        <v>35401</v>
      </c>
    </row>
    <row r="11021" spans="1:31" ht="14.25" customHeight="1">
      <c r="A11021" s="1">
        <v>11020</v>
      </c>
      <c r="B11021" s="1" t="s">
        <v>54</v>
      </c>
      <c r="C11021" s="1" t="s">
        <v>17762</v>
      </c>
      <c r="D11021" s="9" t="s">
        <v>2060</v>
      </c>
      <c r="E11021" s="9" t="s">
        <v>87</v>
      </c>
      <c r="F11021" s="9" t="s">
        <v>34603</v>
      </c>
      <c r="G11021" s="17">
        <v>91944419160</v>
      </c>
      <c r="H11021" s="9" t="s">
        <v>8</v>
      </c>
      <c r="I11021" s="1" t="s">
        <v>41</v>
      </c>
      <c r="J11021" s="2" t="s">
        <v>47309</v>
      </c>
      <c r="K11021" s="11" t="s">
        <v>14137</v>
      </c>
      <c r="L11021" s="2" t="s">
        <v>47338</v>
      </c>
      <c r="M11021" s="11"/>
      <c r="N11021" s="4"/>
      <c r="O11021" s="11"/>
      <c r="P11021" s="4"/>
      <c r="Q11021" s="11"/>
      <c r="R11021" s="4"/>
      <c r="S11021" s="11"/>
      <c r="T11021" s="4"/>
      <c r="U11021" s="11"/>
      <c r="V11021" s="4"/>
      <c r="W11021" s="11"/>
      <c r="X11021" s="4"/>
      <c r="Y11021" s="11"/>
      <c r="Z11021" s="2"/>
      <c r="AA11021" s="1" t="s">
        <v>16</v>
      </c>
      <c r="AC11021" s="23" t="s">
        <v>37858</v>
      </c>
      <c r="AD11021" s="23" t="s">
        <v>38259</v>
      </c>
      <c r="AE11021" t="s">
        <v>35402</v>
      </c>
    </row>
    <row r="11022" spans="1:31" ht="14.25" customHeight="1">
      <c r="A11022" s="1">
        <v>11021</v>
      </c>
      <c r="B11022" s="1" t="s">
        <v>54</v>
      </c>
      <c r="C11022" s="1" t="s">
        <v>17767</v>
      </c>
      <c r="D11022" s="9" t="s">
        <v>579</v>
      </c>
      <c r="E11022" s="9" t="s">
        <v>506</v>
      </c>
      <c r="F11022" s="9" t="s">
        <v>29654</v>
      </c>
      <c r="G11022" s="17">
        <v>91944604061</v>
      </c>
      <c r="H11022" s="9" t="s">
        <v>20</v>
      </c>
      <c r="I11022" s="1" t="s">
        <v>9</v>
      </c>
      <c r="J11022" s="2" t="s">
        <v>47309</v>
      </c>
      <c r="K11022" s="11" t="s">
        <v>14136</v>
      </c>
      <c r="L11022" s="2" t="s">
        <v>47338</v>
      </c>
      <c r="M11022" s="11"/>
      <c r="N11022" s="4"/>
      <c r="O11022" s="11"/>
      <c r="P11022" s="4"/>
      <c r="Q11022" s="11"/>
      <c r="R11022" s="4"/>
      <c r="S11022" s="11"/>
      <c r="T11022" s="4"/>
      <c r="U11022" s="11"/>
      <c r="V11022" s="4"/>
      <c r="W11022" s="11"/>
      <c r="X11022" s="4"/>
      <c r="Y11022" s="11"/>
      <c r="Z11022" s="2"/>
      <c r="AA11022" s="1" t="s">
        <v>16</v>
      </c>
      <c r="AC11022" s="23" t="s">
        <v>37858</v>
      </c>
      <c r="AD11022" s="23" t="s">
        <v>38259</v>
      </c>
      <c r="AE11022" t="s">
        <v>35403</v>
      </c>
    </row>
    <row r="11023" spans="1:31" ht="14.25" customHeight="1">
      <c r="A11023" s="1">
        <v>11022</v>
      </c>
      <c r="B11023" s="1" t="s">
        <v>54</v>
      </c>
      <c r="C11023" s="1" t="s">
        <v>17771</v>
      </c>
      <c r="D11023" s="9" t="s">
        <v>3326</v>
      </c>
      <c r="E11023" s="9" t="s">
        <v>1725</v>
      </c>
      <c r="F11023" s="9" t="s">
        <v>29657</v>
      </c>
      <c r="G11023" s="17">
        <v>91949494444</v>
      </c>
      <c r="H11023" s="9" t="s">
        <v>8</v>
      </c>
      <c r="I11023" s="1" t="s">
        <v>62</v>
      </c>
      <c r="J11023" s="2" t="s">
        <v>47309</v>
      </c>
      <c r="K11023" s="11" t="s">
        <v>14137</v>
      </c>
      <c r="L11023" s="2" t="s">
        <v>47338</v>
      </c>
      <c r="M11023" s="11"/>
      <c r="N11023" s="4"/>
      <c r="O11023" s="11"/>
      <c r="P11023" s="4"/>
      <c r="Q11023" s="11"/>
      <c r="R11023" s="4"/>
      <c r="S11023" s="11"/>
      <c r="T11023" s="4"/>
      <c r="U11023" s="11"/>
      <c r="V11023" s="4"/>
      <c r="W11023" s="11"/>
      <c r="X11023" s="4"/>
      <c r="Y11023" s="11"/>
      <c r="Z11023" s="2"/>
      <c r="AA11023" s="1" t="s">
        <v>16</v>
      </c>
      <c r="AC11023" s="23" t="s">
        <v>37858</v>
      </c>
      <c r="AD11023" s="23" t="s">
        <v>38259</v>
      </c>
      <c r="AE11023" t="s">
        <v>35404</v>
      </c>
    </row>
    <row r="11024" spans="1:31" ht="14.25" customHeight="1">
      <c r="A11024" s="1">
        <v>11023</v>
      </c>
      <c r="B11024" s="1" t="s">
        <v>54</v>
      </c>
      <c r="C11024" s="1" t="s">
        <v>17785</v>
      </c>
      <c r="D11024" s="9" t="s">
        <v>371</v>
      </c>
      <c r="E11024" s="9" t="s">
        <v>37272</v>
      </c>
      <c r="F11024" s="9" t="s">
        <v>29665</v>
      </c>
      <c r="G11024" s="17">
        <v>914401616944</v>
      </c>
      <c r="H11024" s="9" t="s">
        <v>20</v>
      </c>
      <c r="I11024" s="1" t="s">
        <v>41</v>
      </c>
      <c r="J11024" s="2" t="s">
        <v>47309</v>
      </c>
      <c r="K11024" s="3" t="s">
        <v>42</v>
      </c>
      <c r="L11024" s="2" t="s">
        <v>47338</v>
      </c>
      <c r="M11024" s="4" t="s">
        <v>14136</v>
      </c>
      <c r="N11024" s="3" t="str">
        <f>J11024</f>
        <v>[1 cr. - 1.5 cr]</v>
      </c>
      <c r="O11024" s="11"/>
      <c r="P11024" s="4"/>
      <c r="Q11024" s="11"/>
      <c r="R11024" s="4"/>
      <c r="S11024" s="11"/>
      <c r="T11024" s="4"/>
      <c r="U11024" s="11"/>
      <c r="V11024" s="4"/>
      <c r="W11024" s="11"/>
      <c r="X11024" s="4"/>
      <c r="Y11024" s="11"/>
      <c r="Z11024" s="2"/>
      <c r="AA11024" s="1" t="s">
        <v>16</v>
      </c>
      <c r="AC11024" s="23" t="s">
        <v>37858</v>
      </c>
      <c r="AD11024" s="23" t="s">
        <v>38259</v>
      </c>
      <c r="AE11024" t="s">
        <v>35405</v>
      </c>
    </row>
    <row r="11025" spans="1:31" ht="14.25" customHeight="1">
      <c r="A11025" s="1">
        <v>11024</v>
      </c>
      <c r="B11025" s="1" t="s">
        <v>54</v>
      </c>
      <c r="C11025" s="1" t="s">
        <v>17791</v>
      </c>
      <c r="D11025" s="9" t="s">
        <v>16429</v>
      </c>
      <c r="E11025" s="9" t="s">
        <v>224</v>
      </c>
      <c r="F11025" s="9" t="s">
        <v>35131</v>
      </c>
      <c r="G11025" s="17">
        <v>91990141649</v>
      </c>
      <c r="H11025" s="9" t="s">
        <v>15</v>
      </c>
      <c r="I11025" s="1" t="s">
        <v>62</v>
      </c>
      <c r="J11025" s="2" t="s">
        <v>47309</v>
      </c>
      <c r="K11025" s="3" t="s">
        <v>42</v>
      </c>
      <c r="L11025" s="2" t="s">
        <v>47338</v>
      </c>
      <c r="M11025" s="11"/>
      <c r="N11025" s="4"/>
      <c r="O11025" s="11"/>
      <c r="P11025" s="4"/>
      <c r="Q11025" s="11"/>
      <c r="R11025" s="4"/>
      <c r="S11025" s="11"/>
      <c r="T11025" s="4"/>
      <c r="U11025" s="11"/>
      <c r="V11025" s="4"/>
      <c r="W11025" s="11"/>
      <c r="X11025" s="4"/>
      <c r="Y11025" s="11"/>
      <c r="Z11025" s="2"/>
      <c r="AA11025" s="1" t="s">
        <v>16</v>
      </c>
      <c r="AC11025" s="23" t="s">
        <v>37858</v>
      </c>
      <c r="AD11025" s="23" t="s">
        <v>38259</v>
      </c>
      <c r="AE11025" t="s">
        <v>35406</v>
      </c>
    </row>
    <row r="11026" spans="1:31" ht="14.25" customHeight="1">
      <c r="A11026" s="1">
        <v>11025</v>
      </c>
      <c r="B11026" s="1" t="s">
        <v>54</v>
      </c>
      <c r="C11026" s="1" t="s">
        <v>17794</v>
      </c>
      <c r="D11026" s="9" t="s">
        <v>16431</v>
      </c>
      <c r="E11026" s="9" t="s">
        <v>16432</v>
      </c>
      <c r="F11026" s="9" t="s">
        <v>29672</v>
      </c>
      <c r="G11026" s="17">
        <v>9199449900</v>
      </c>
      <c r="H11026" s="9" t="s">
        <v>132</v>
      </c>
      <c r="I11026" s="1" t="s">
        <v>62</v>
      </c>
      <c r="J11026" s="2" t="s">
        <v>47309</v>
      </c>
      <c r="K11026" s="3" t="s">
        <v>42</v>
      </c>
      <c r="L11026" s="2" t="s">
        <v>47338</v>
      </c>
      <c r="M11026" s="4" t="s">
        <v>14136</v>
      </c>
      <c r="N11026" s="3" t="str">
        <f t="shared" ref="N11026:N11027" si="376">J11026</f>
        <v>[1 cr. - 1.5 cr]</v>
      </c>
      <c r="O11026" s="4" t="s">
        <v>14137</v>
      </c>
      <c r="P11026" s="3" t="s">
        <v>47309</v>
      </c>
      <c r="Q11026" s="11"/>
      <c r="R11026" s="4"/>
      <c r="S11026" s="11"/>
      <c r="T11026" s="4"/>
      <c r="U11026" s="11"/>
      <c r="V11026" s="4"/>
      <c r="W11026" s="11"/>
      <c r="X11026" s="4"/>
      <c r="Y11026" s="11"/>
      <c r="Z11026" s="2"/>
      <c r="AA11026" s="1" t="s">
        <v>16</v>
      </c>
      <c r="AC11026" s="23" t="s">
        <v>37858</v>
      </c>
      <c r="AD11026" s="23" t="s">
        <v>38259</v>
      </c>
      <c r="AE11026" t="s">
        <v>35395</v>
      </c>
    </row>
    <row r="11027" spans="1:31" ht="14.25" customHeight="1">
      <c r="A11027" s="1">
        <v>11026</v>
      </c>
      <c r="B11027" s="1" t="s">
        <v>54</v>
      </c>
      <c r="C11027" s="1" t="s">
        <v>17808</v>
      </c>
      <c r="D11027" s="9" t="s">
        <v>48</v>
      </c>
      <c r="E11027" s="9" t="s">
        <v>40</v>
      </c>
      <c r="F11027" s="9" t="s">
        <v>16436</v>
      </c>
      <c r="G11027" s="17">
        <v>91449044464</v>
      </c>
      <c r="H11027" s="9" t="s">
        <v>15</v>
      </c>
      <c r="I11027" s="1" t="s">
        <v>41</v>
      </c>
      <c r="J11027" s="2" t="s">
        <v>47309</v>
      </c>
      <c r="K11027" s="3" t="s">
        <v>42</v>
      </c>
      <c r="L11027" s="2" t="s">
        <v>47338</v>
      </c>
      <c r="M11027" s="4" t="s">
        <v>14136</v>
      </c>
      <c r="N11027" s="3" t="str">
        <f t="shared" si="376"/>
        <v>[1 cr. - 1.5 cr]</v>
      </c>
      <c r="O11027" s="11"/>
      <c r="P11027" s="4"/>
      <c r="Q11027" s="11"/>
      <c r="R11027" s="4"/>
      <c r="S11027" s="11"/>
      <c r="T11027" s="4"/>
      <c r="U11027" s="11"/>
      <c r="V11027" s="4"/>
      <c r="W11027" s="11"/>
      <c r="X11027" s="4"/>
      <c r="Y11027" s="11"/>
      <c r="Z11027" s="2"/>
      <c r="AA11027" s="1" t="s">
        <v>11</v>
      </c>
      <c r="AC11027" s="23" t="s">
        <v>37858</v>
      </c>
      <c r="AD11027" s="23" t="s">
        <v>38259</v>
      </c>
      <c r="AE11027" t="s">
        <v>35400</v>
      </c>
    </row>
    <row r="11028" spans="1:31" ht="14.25" customHeight="1">
      <c r="A11028" s="1">
        <v>11027</v>
      </c>
      <c r="B11028" s="1" t="s">
        <v>54</v>
      </c>
      <c r="C11028" s="1" t="s">
        <v>17812</v>
      </c>
      <c r="D11028" s="9" t="s">
        <v>4095</v>
      </c>
      <c r="E11028" s="9" t="s">
        <v>139</v>
      </c>
      <c r="F11028" s="9" t="s">
        <v>29683</v>
      </c>
      <c r="G11028" s="17">
        <v>914940094440</v>
      </c>
      <c r="H11028" s="9" t="s">
        <v>8</v>
      </c>
      <c r="I11028" s="1" t="s">
        <v>9</v>
      </c>
      <c r="J11028" s="2" t="s">
        <v>47309</v>
      </c>
      <c r="K11028" s="11" t="s">
        <v>14136</v>
      </c>
      <c r="L11028" s="2" t="s">
        <v>47338</v>
      </c>
      <c r="M11028" s="11"/>
      <c r="N11028" s="4"/>
      <c r="O11028" s="11"/>
      <c r="P11028" s="4"/>
      <c r="Q11028" s="11"/>
      <c r="R11028" s="4"/>
      <c r="S11028" s="11"/>
      <c r="T11028" s="4"/>
      <c r="U11028" s="11"/>
      <c r="V11028" s="4"/>
      <c r="W11028" s="11"/>
      <c r="X11028" s="4"/>
      <c r="Y11028" s="11"/>
      <c r="Z11028" s="2"/>
      <c r="AA11028" s="1" t="s">
        <v>16</v>
      </c>
      <c r="AC11028" s="23" t="s">
        <v>37858</v>
      </c>
      <c r="AD11028" s="23" t="s">
        <v>38259</v>
      </c>
      <c r="AE11028" t="s">
        <v>35401</v>
      </c>
    </row>
    <row r="11029" spans="1:31" ht="14.25" customHeight="1">
      <c r="A11029" s="1">
        <v>11028</v>
      </c>
      <c r="B11029" s="1" t="s">
        <v>54</v>
      </c>
      <c r="C11029" s="1" t="s">
        <v>17817</v>
      </c>
      <c r="D11029" s="9" t="s">
        <v>37273</v>
      </c>
      <c r="E11029" s="9"/>
      <c r="F11029" s="9" t="s">
        <v>23115</v>
      </c>
      <c r="G11029" s="17">
        <v>91046666144</v>
      </c>
      <c r="H11029" s="9" t="s">
        <v>8</v>
      </c>
      <c r="I11029" s="1" t="s">
        <v>62</v>
      </c>
      <c r="J11029" s="2" t="s">
        <v>47309</v>
      </c>
      <c r="K11029" s="11" t="s">
        <v>14136</v>
      </c>
      <c r="L11029" s="2" t="s">
        <v>47338</v>
      </c>
      <c r="M11029" s="11"/>
      <c r="N11029" s="4"/>
      <c r="O11029" s="11"/>
      <c r="P11029" s="4"/>
      <c r="Q11029" s="11"/>
      <c r="R11029" s="4"/>
      <c r="S11029" s="11"/>
      <c r="T11029" s="4"/>
      <c r="U11029" s="11"/>
      <c r="V11029" s="4"/>
      <c r="W11029" s="11"/>
      <c r="X11029" s="4"/>
      <c r="Y11029" s="11"/>
      <c r="Z11029" s="2"/>
      <c r="AA11029" s="1" t="s">
        <v>11</v>
      </c>
      <c r="AC11029" s="23" t="s">
        <v>37858</v>
      </c>
      <c r="AD11029" s="23" t="s">
        <v>38259</v>
      </c>
      <c r="AE11029" t="s">
        <v>35402</v>
      </c>
    </row>
    <row r="11030" spans="1:31" ht="14.25" customHeight="1">
      <c r="A11030" s="1">
        <v>11029</v>
      </c>
      <c r="B11030" s="1" t="s">
        <v>54</v>
      </c>
      <c r="C11030" s="1" t="s">
        <v>17818</v>
      </c>
      <c r="D11030" s="9" t="s">
        <v>3513</v>
      </c>
      <c r="E11030" s="9" t="s">
        <v>2782</v>
      </c>
      <c r="F11030" s="9" t="s">
        <v>25973</v>
      </c>
      <c r="G11030" s="17">
        <v>91994641440</v>
      </c>
      <c r="H11030" s="9" t="s">
        <v>20</v>
      </c>
      <c r="I11030" s="1" t="s">
        <v>9</v>
      </c>
      <c r="J11030" s="2" t="s">
        <v>47309</v>
      </c>
      <c r="K11030" s="3" t="s">
        <v>17</v>
      </c>
      <c r="L11030" s="2" t="s">
        <v>47338</v>
      </c>
      <c r="M11030" s="11"/>
      <c r="N11030" s="4"/>
      <c r="O11030" s="11"/>
      <c r="P11030" s="4"/>
      <c r="Q11030" s="11"/>
      <c r="R11030" s="4"/>
      <c r="S11030" s="11"/>
      <c r="T11030" s="4"/>
      <c r="U11030" s="11"/>
      <c r="V11030" s="4"/>
      <c r="W11030" s="11"/>
      <c r="X11030" s="4"/>
      <c r="Y11030" s="11"/>
      <c r="Z11030" s="2"/>
      <c r="AA11030" s="1" t="s">
        <v>16</v>
      </c>
      <c r="AC11030" s="23" t="s">
        <v>37858</v>
      </c>
      <c r="AD11030" s="23" t="s">
        <v>38259</v>
      </c>
      <c r="AE11030" t="s">
        <v>35403</v>
      </c>
    </row>
    <row r="11031" spans="1:31" ht="14.25" customHeight="1">
      <c r="A11031" s="1">
        <v>11030</v>
      </c>
      <c r="B11031" s="1" t="s">
        <v>54</v>
      </c>
      <c r="C11031" s="1" t="s">
        <v>17820</v>
      </c>
      <c r="D11031" s="9" t="s">
        <v>5770</v>
      </c>
      <c r="E11031" s="9" t="s">
        <v>40</v>
      </c>
      <c r="F11031" s="9" t="s">
        <v>29687</v>
      </c>
      <c r="G11031" s="17">
        <v>91694666601</v>
      </c>
      <c r="H11031" s="9" t="s">
        <v>15</v>
      </c>
      <c r="I11031" s="1" t="s">
        <v>41</v>
      </c>
      <c r="J11031" s="2" t="s">
        <v>47309</v>
      </c>
      <c r="K11031" s="3" t="s">
        <v>42</v>
      </c>
      <c r="L11031" s="2" t="s">
        <v>47338</v>
      </c>
      <c r="M11031" s="4" t="s">
        <v>14136</v>
      </c>
      <c r="N11031" s="3" t="str">
        <f>J11031</f>
        <v>[1 cr. - 1.5 cr]</v>
      </c>
      <c r="O11031" s="11"/>
      <c r="P11031" s="4"/>
      <c r="Q11031" s="11"/>
      <c r="R11031" s="4"/>
      <c r="S11031" s="11"/>
      <c r="T11031" s="4"/>
      <c r="U11031" s="11"/>
      <c r="V11031" s="4"/>
      <c r="W11031" s="11"/>
      <c r="X11031" s="4"/>
      <c r="Y11031" s="11"/>
      <c r="Z11031" s="2"/>
      <c r="AA11031" s="1" t="s">
        <v>16</v>
      </c>
      <c r="AC11031" s="23" t="s">
        <v>37858</v>
      </c>
      <c r="AD11031" s="23" t="s">
        <v>38259</v>
      </c>
      <c r="AE11031" t="s">
        <v>35404</v>
      </c>
    </row>
    <row r="11032" spans="1:31" ht="14.25" customHeight="1">
      <c r="A11032" s="1">
        <v>11031</v>
      </c>
      <c r="B11032" s="1" t="s">
        <v>54</v>
      </c>
      <c r="C11032" s="1" t="s">
        <v>17824</v>
      </c>
      <c r="D11032" s="9" t="s">
        <v>1678</v>
      </c>
      <c r="E11032" s="9" t="s">
        <v>37274</v>
      </c>
      <c r="F11032" s="9" t="s">
        <v>16440</v>
      </c>
      <c r="G11032" s="17">
        <v>91904449949</v>
      </c>
      <c r="H11032" s="9" t="s">
        <v>8</v>
      </c>
      <c r="I11032" s="1" t="s">
        <v>9</v>
      </c>
      <c r="J11032" s="2" t="s">
        <v>47309</v>
      </c>
      <c r="K11032" s="3" t="s">
        <v>42</v>
      </c>
      <c r="L11032" s="2" t="s">
        <v>47338</v>
      </c>
      <c r="M11032" s="11"/>
      <c r="N11032" s="4"/>
      <c r="O11032" s="11"/>
      <c r="P11032" s="4"/>
      <c r="Q11032" s="11"/>
      <c r="R11032" s="4"/>
      <c r="S11032" s="11"/>
      <c r="T11032" s="4"/>
      <c r="U11032" s="11"/>
      <c r="V11032" s="4"/>
      <c r="W11032" s="11"/>
      <c r="X11032" s="4"/>
      <c r="Y11032" s="11"/>
      <c r="Z11032" s="2"/>
      <c r="AA11032" s="1" t="s">
        <v>16</v>
      </c>
      <c r="AC11032" s="23" t="s">
        <v>37858</v>
      </c>
      <c r="AD11032" s="23" t="s">
        <v>38259</v>
      </c>
      <c r="AE11032" t="s">
        <v>35405</v>
      </c>
    </row>
    <row r="11033" spans="1:31" ht="14.25" customHeight="1">
      <c r="A11033" s="1">
        <v>11032</v>
      </c>
      <c r="B11033" s="1" t="s">
        <v>54</v>
      </c>
      <c r="C11033" s="1" t="s">
        <v>17829</v>
      </c>
      <c r="D11033" s="9" t="s">
        <v>1857</v>
      </c>
      <c r="E11033" s="9" t="s">
        <v>3167</v>
      </c>
      <c r="F11033" s="9" t="s">
        <v>29693</v>
      </c>
      <c r="G11033" s="17">
        <v>91990991066</v>
      </c>
      <c r="H11033" s="9" t="s">
        <v>20</v>
      </c>
      <c r="I11033" s="1" t="s">
        <v>62</v>
      </c>
      <c r="J11033" s="2" t="s">
        <v>47309</v>
      </c>
      <c r="K11033" s="3" t="s">
        <v>42</v>
      </c>
      <c r="L11033" s="2" t="s">
        <v>47338</v>
      </c>
      <c r="M11033" s="11"/>
      <c r="N11033" s="4"/>
      <c r="O11033" s="11"/>
      <c r="P11033" s="4"/>
      <c r="Q11033" s="11"/>
      <c r="R11033" s="4"/>
      <c r="S11033" s="11"/>
      <c r="T11033" s="4"/>
      <c r="U11033" s="11"/>
      <c r="V11033" s="4"/>
      <c r="W11033" s="11"/>
      <c r="X11033" s="4"/>
      <c r="Y11033" s="11"/>
      <c r="Z11033" s="2"/>
      <c r="AA11033" s="1" t="s">
        <v>16</v>
      </c>
      <c r="AC11033" s="23" t="s">
        <v>37858</v>
      </c>
      <c r="AD11033" s="23" t="s">
        <v>38259</v>
      </c>
      <c r="AE11033" t="s">
        <v>35406</v>
      </c>
    </row>
    <row r="11034" spans="1:31" ht="14.25" customHeight="1">
      <c r="A11034" s="1">
        <v>11033</v>
      </c>
      <c r="B11034" s="1" t="s">
        <v>54</v>
      </c>
      <c r="C11034" s="1" t="s">
        <v>17830</v>
      </c>
      <c r="D11034" s="9" t="s">
        <v>1155</v>
      </c>
      <c r="E11034" s="9" t="s">
        <v>93</v>
      </c>
      <c r="F11034" s="9" t="s">
        <v>33085</v>
      </c>
      <c r="G11034" s="17">
        <v>9196919969</v>
      </c>
      <c r="H11034" s="9" t="s">
        <v>20</v>
      </c>
      <c r="I11034" s="1" t="s">
        <v>9</v>
      </c>
      <c r="J11034" s="2" t="s">
        <v>47309</v>
      </c>
      <c r="K11034" s="11" t="s">
        <v>14136</v>
      </c>
      <c r="L11034" s="2" t="s">
        <v>47338</v>
      </c>
      <c r="M11034" s="11"/>
      <c r="N11034" s="4"/>
      <c r="O11034" s="11"/>
      <c r="P11034" s="4"/>
      <c r="Q11034" s="11"/>
      <c r="R11034" s="4"/>
      <c r="S11034" s="11"/>
      <c r="T11034" s="4"/>
      <c r="U11034" s="11"/>
      <c r="V11034" s="4"/>
      <c r="W11034" s="11"/>
      <c r="X11034" s="4"/>
      <c r="Y11034" s="11"/>
      <c r="Z11034" s="2"/>
      <c r="AA11034" s="1" t="s">
        <v>16</v>
      </c>
      <c r="AC11034" s="23" t="s">
        <v>37858</v>
      </c>
      <c r="AD11034" s="23" t="s">
        <v>38259</v>
      </c>
      <c r="AE11034" t="s">
        <v>35395</v>
      </c>
    </row>
    <row r="11035" spans="1:31" ht="14.25" customHeight="1">
      <c r="A11035" s="1">
        <v>11034</v>
      </c>
      <c r="B11035" s="1" t="s">
        <v>54</v>
      </c>
      <c r="C11035" s="1" t="s">
        <v>17833</v>
      </c>
      <c r="D11035" s="9" t="s">
        <v>39</v>
      </c>
      <c r="E11035" s="9" t="s">
        <v>139</v>
      </c>
      <c r="F11035" s="9" t="s">
        <v>29695</v>
      </c>
      <c r="G11035" s="17">
        <v>91440199691</v>
      </c>
      <c r="H11035" s="9" t="s">
        <v>8</v>
      </c>
      <c r="I11035" s="1" t="s">
        <v>62</v>
      </c>
      <c r="J11035" s="2" t="s">
        <v>47309</v>
      </c>
      <c r="K11035" s="3" t="s">
        <v>42</v>
      </c>
      <c r="L11035" s="2" t="s">
        <v>47338</v>
      </c>
      <c r="M11035" s="11"/>
      <c r="N11035" s="4"/>
      <c r="O11035" s="11"/>
      <c r="P11035" s="4"/>
      <c r="Q11035" s="11"/>
      <c r="R11035" s="4"/>
      <c r="S11035" s="11"/>
      <c r="T11035" s="4"/>
      <c r="U11035" s="11"/>
      <c r="V11035" s="4"/>
      <c r="W11035" s="11"/>
      <c r="X11035" s="4"/>
      <c r="Y11035" s="11"/>
      <c r="Z11035" s="2"/>
      <c r="AA11035" s="1" t="s">
        <v>16</v>
      </c>
      <c r="AC11035" s="23" t="s">
        <v>37858</v>
      </c>
      <c r="AD11035" s="23" t="s">
        <v>38259</v>
      </c>
      <c r="AE11035" t="s">
        <v>35400</v>
      </c>
    </row>
    <row r="11036" spans="1:31" ht="14.25" customHeight="1">
      <c r="A11036" s="1">
        <v>11035</v>
      </c>
      <c r="B11036" s="1" t="s">
        <v>54</v>
      </c>
      <c r="C11036" s="1" t="s">
        <v>17839</v>
      </c>
      <c r="D11036" s="9" t="s">
        <v>5073</v>
      </c>
      <c r="E11036" s="9" t="s">
        <v>2902</v>
      </c>
      <c r="F11036" s="9" t="s">
        <v>35135</v>
      </c>
      <c r="G11036" s="17">
        <v>91994616906</v>
      </c>
      <c r="H11036" s="9" t="s">
        <v>8</v>
      </c>
      <c r="I11036" s="1" t="s">
        <v>41</v>
      </c>
      <c r="J11036" s="2" t="s">
        <v>47309</v>
      </c>
      <c r="K11036" s="11" t="s">
        <v>14136</v>
      </c>
      <c r="L11036" s="2" t="s">
        <v>47338</v>
      </c>
      <c r="M11036" s="11"/>
      <c r="N11036" s="4"/>
      <c r="O11036" s="11"/>
      <c r="P11036" s="4"/>
      <c r="Q11036" s="11"/>
      <c r="R11036" s="4"/>
      <c r="S11036" s="11"/>
      <c r="T11036" s="4"/>
      <c r="U11036" s="11"/>
      <c r="V11036" s="4"/>
      <c r="W11036" s="11"/>
      <c r="X11036" s="4"/>
      <c r="Y11036" s="11"/>
      <c r="Z11036" s="2"/>
      <c r="AA11036" s="1" t="s">
        <v>16</v>
      </c>
      <c r="AC11036" s="23" t="s">
        <v>37858</v>
      </c>
      <c r="AD11036" s="23" t="s">
        <v>38259</v>
      </c>
      <c r="AE11036" t="s">
        <v>35401</v>
      </c>
    </row>
    <row r="11037" spans="1:31" ht="14.25" customHeight="1">
      <c r="A11037" s="1">
        <v>11036</v>
      </c>
      <c r="B11037" s="1" t="s">
        <v>54</v>
      </c>
      <c r="C11037" s="1" t="s">
        <v>17843</v>
      </c>
      <c r="D11037" s="9" t="s">
        <v>332</v>
      </c>
      <c r="E11037" s="9" t="s">
        <v>37275</v>
      </c>
      <c r="F11037" s="9" t="s">
        <v>29702</v>
      </c>
      <c r="G11037" s="17">
        <v>914440664</v>
      </c>
      <c r="H11037" s="9" t="s">
        <v>20</v>
      </c>
      <c r="I11037" s="1" t="s">
        <v>41</v>
      </c>
      <c r="J11037" s="2" t="s">
        <v>47309</v>
      </c>
      <c r="K11037" s="11" t="s">
        <v>14136</v>
      </c>
      <c r="L11037" s="2" t="s">
        <v>47338</v>
      </c>
      <c r="M11037" s="11"/>
      <c r="N11037" s="4"/>
      <c r="O11037" s="11"/>
      <c r="P11037" s="4"/>
      <c r="Q11037" s="11"/>
      <c r="R11037" s="4"/>
      <c r="S11037" s="11"/>
      <c r="T11037" s="4"/>
      <c r="U11037" s="11"/>
      <c r="V11037" s="4"/>
      <c r="W11037" s="11"/>
      <c r="X11037" s="4"/>
      <c r="Y11037" s="11"/>
      <c r="Z11037" s="2"/>
      <c r="AA11037" s="1" t="s">
        <v>16</v>
      </c>
      <c r="AC11037" s="23" t="s">
        <v>37858</v>
      </c>
      <c r="AD11037" s="23" t="s">
        <v>38259</v>
      </c>
      <c r="AE11037" t="s">
        <v>35402</v>
      </c>
    </row>
    <row r="11038" spans="1:31" ht="14.25" customHeight="1">
      <c r="A11038" s="1">
        <v>11037</v>
      </c>
      <c r="B11038" s="1" t="s">
        <v>54</v>
      </c>
      <c r="C11038" s="1" t="s">
        <v>17847</v>
      </c>
      <c r="D11038" s="9" t="s">
        <v>11292</v>
      </c>
      <c r="E11038" s="9" t="s">
        <v>16447</v>
      </c>
      <c r="F11038" s="9" t="s">
        <v>35137</v>
      </c>
      <c r="G11038" s="17">
        <v>91991644444</v>
      </c>
      <c r="H11038" s="9" t="s">
        <v>15</v>
      </c>
      <c r="I11038" s="1" t="s">
        <v>9</v>
      </c>
      <c r="J11038" s="2" t="s">
        <v>47309</v>
      </c>
      <c r="K11038" s="3" t="s">
        <v>42</v>
      </c>
      <c r="L11038" s="2" t="s">
        <v>47338</v>
      </c>
      <c r="M11038" s="4" t="s">
        <v>14136</v>
      </c>
      <c r="N11038" s="3" t="str">
        <f t="shared" ref="N11038:N11039" si="377">J11038</f>
        <v>[1 cr. - 1.5 cr]</v>
      </c>
      <c r="O11038" s="11"/>
      <c r="P11038" s="4"/>
      <c r="Q11038" s="11"/>
      <c r="R11038" s="4"/>
      <c r="S11038" s="11"/>
      <c r="T11038" s="4"/>
      <c r="U11038" s="11"/>
      <c r="V11038" s="4"/>
      <c r="W11038" s="11"/>
      <c r="X11038" s="4"/>
      <c r="Y11038" s="11"/>
      <c r="Z11038" s="2"/>
      <c r="AA11038" s="1" t="s">
        <v>16</v>
      </c>
      <c r="AC11038" s="23" t="s">
        <v>37858</v>
      </c>
      <c r="AD11038" s="23" t="s">
        <v>38259</v>
      </c>
      <c r="AE11038" t="s">
        <v>35403</v>
      </c>
    </row>
    <row r="11039" spans="1:31" ht="14.25" customHeight="1">
      <c r="A11039" s="1">
        <v>11038</v>
      </c>
      <c r="B11039" s="1" t="s">
        <v>54</v>
      </c>
      <c r="C11039" s="1" t="s">
        <v>17850</v>
      </c>
      <c r="D11039" s="9" t="s">
        <v>318</v>
      </c>
      <c r="E11039" s="9" t="s">
        <v>139</v>
      </c>
      <c r="F11039" s="9" t="s">
        <v>29707</v>
      </c>
      <c r="G11039" s="17">
        <v>91994446094</v>
      </c>
      <c r="H11039" s="9" t="s">
        <v>132</v>
      </c>
      <c r="I11039" s="1" t="s">
        <v>41</v>
      </c>
      <c r="J11039" s="2" t="s">
        <v>47309</v>
      </c>
      <c r="K11039" s="3" t="s">
        <v>42</v>
      </c>
      <c r="L11039" s="2" t="s">
        <v>47338</v>
      </c>
      <c r="M11039" s="4" t="s">
        <v>14136</v>
      </c>
      <c r="N11039" s="3" t="str">
        <f t="shared" si="377"/>
        <v>[1 cr. - 1.5 cr]</v>
      </c>
      <c r="O11039" s="11"/>
      <c r="P11039" s="4"/>
      <c r="Q11039" s="11"/>
      <c r="R11039" s="4"/>
      <c r="S11039" s="11"/>
      <c r="T11039" s="4"/>
      <c r="U11039" s="11"/>
      <c r="V11039" s="4"/>
      <c r="W11039" s="11"/>
      <c r="X11039" s="4"/>
      <c r="Y11039" s="11"/>
      <c r="Z11039" s="2"/>
      <c r="AA11039" s="1" t="s">
        <v>16</v>
      </c>
      <c r="AC11039" s="23" t="s">
        <v>37858</v>
      </c>
      <c r="AD11039" s="23" t="s">
        <v>38259</v>
      </c>
      <c r="AE11039" t="s">
        <v>35404</v>
      </c>
    </row>
    <row r="11040" spans="1:31" ht="14.25" customHeight="1">
      <c r="A11040" s="1">
        <v>11039</v>
      </c>
      <c r="B11040" s="1" t="s">
        <v>54</v>
      </c>
      <c r="C11040" s="1" t="s">
        <v>17857</v>
      </c>
      <c r="D11040" s="9" t="s">
        <v>486</v>
      </c>
      <c r="E11040" s="9" t="s">
        <v>1083</v>
      </c>
      <c r="F11040" s="9" t="s">
        <v>33088</v>
      </c>
      <c r="G11040" s="17">
        <v>91449404064</v>
      </c>
      <c r="H11040" s="9" t="s">
        <v>8</v>
      </c>
      <c r="I11040" s="1" t="s">
        <v>62</v>
      </c>
      <c r="J11040" s="2" t="s">
        <v>47309</v>
      </c>
      <c r="K11040" s="11" t="s">
        <v>13</v>
      </c>
      <c r="L11040" s="2" t="s">
        <v>47338</v>
      </c>
      <c r="M11040" s="11"/>
      <c r="N11040" s="4"/>
      <c r="O11040" s="11"/>
      <c r="P11040" s="4"/>
      <c r="Q11040" s="11"/>
      <c r="R11040" s="4"/>
      <c r="S11040" s="11"/>
      <c r="T11040" s="4"/>
      <c r="U11040" s="11"/>
      <c r="V11040" s="4"/>
      <c r="W11040" s="11"/>
      <c r="X11040" s="4"/>
      <c r="Y11040" s="11"/>
      <c r="Z11040" s="2"/>
      <c r="AA11040" s="1" t="s">
        <v>16</v>
      </c>
      <c r="AC11040" s="23" t="s">
        <v>37858</v>
      </c>
      <c r="AD11040" s="23" t="s">
        <v>38259</v>
      </c>
      <c r="AE11040" t="s">
        <v>35405</v>
      </c>
    </row>
    <row r="11041" spans="1:31" ht="14.25" customHeight="1">
      <c r="A11041" s="1">
        <v>11040</v>
      </c>
      <c r="B11041" s="1" t="s">
        <v>54</v>
      </c>
      <c r="C11041" s="1" t="s">
        <v>17862</v>
      </c>
      <c r="D11041" s="9" t="s">
        <v>18727</v>
      </c>
      <c r="E11041" s="9" t="s">
        <v>102</v>
      </c>
      <c r="F11041" s="9" t="s">
        <v>16452</v>
      </c>
      <c r="G11041" s="17">
        <v>919446044444</v>
      </c>
      <c r="H11041" s="9" t="s">
        <v>20</v>
      </c>
      <c r="I11041" s="1" t="s">
        <v>41</v>
      </c>
      <c r="J11041" s="2" t="s">
        <v>47309</v>
      </c>
      <c r="K11041" s="3" t="s">
        <v>42</v>
      </c>
      <c r="L11041" s="2" t="s">
        <v>47338</v>
      </c>
      <c r="M11041" s="11"/>
      <c r="N11041" s="4"/>
      <c r="O11041" s="11"/>
      <c r="P11041" s="4"/>
      <c r="Q11041" s="11"/>
      <c r="R11041" s="4"/>
      <c r="S11041" s="11"/>
      <c r="T11041" s="4"/>
      <c r="U11041" s="11"/>
      <c r="V11041" s="4"/>
      <c r="W11041" s="11"/>
      <c r="X11041" s="4"/>
      <c r="Y11041" s="11"/>
      <c r="Z11041" s="2"/>
      <c r="AA11041" s="1" t="s">
        <v>16</v>
      </c>
      <c r="AC11041" s="23" t="s">
        <v>37858</v>
      </c>
      <c r="AD11041" s="23" t="s">
        <v>38259</v>
      </c>
      <c r="AE11041" t="s">
        <v>35406</v>
      </c>
    </row>
    <row r="11042" spans="1:31" ht="14.25" customHeight="1">
      <c r="A11042" s="1">
        <v>11041</v>
      </c>
      <c r="B11042" s="1" t="s">
        <v>54</v>
      </c>
      <c r="C11042" s="1" t="s">
        <v>17877</v>
      </c>
      <c r="D11042" s="9" t="s">
        <v>1025</v>
      </c>
      <c r="E11042" s="9" t="s">
        <v>40</v>
      </c>
      <c r="F11042" s="9" t="s">
        <v>29719</v>
      </c>
      <c r="G11042" s="17">
        <v>919444169049</v>
      </c>
      <c r="H11042" s="9" t="s">
        <v>8</v>
      </c>
      <c r="I11042" s="1" t="s">
        <v>41</v>
      </c>
      <c r="J11042" s="2" t="s">
        <v>47309</v>
      </c>
      <c r="K11042" s="11" t="s">
        <v>14137</v>
      </c>
      <c r="L11042" s="2" t="s">
        <v>47338</v>
      </c>
      <c r="M11042" s="11"/>
      <c r="N11042" s="4"/>
      <c r="O11042" s="11"/>
      <c r="P11042" s="4"/>
      <c r="Q11042" s="11"/>
      <c r="R11042" s="4"/>
      <c r="S11042" s="11"/>
      <c r="T11042" s="4"/>
      <c r="U11042" s="11"/>
      <c r="V11042" s="4"/>
      <c r="W11042" s="11"/>
      <c r="X11042" s="4"/>
      <c r="Y11042" s="11"/>
      <c r="Z11042" s="2"/>
      <c r="AA11042" s="1" t="s">
        <v>16</v>
      </c>
      <c r="AC11042" s="23" t="s">
        <v>37858</v>
      </c>
      <c r="AD11042" s="23" t="s">
        <v>38259</v>
      </c>
      <c r="AE11042" t="s">
        <v>35395</v>
      </c>
    </row>
    <row r="11043" spans="1:31" ht="14.25" customHeight="1">
      <c r="A11043" s="1">
        <v>11042</v>
      </c>
      <c r="B11043" s="1" t="s">
        <v>54</v>
      </c>
      <c r="C11043" s="1" t="s">
        <v>17887</v>
      </c>
      <c r="D11043" s="9" t="s">
        <v>16395</v>
      </c>
      <c r="E11043" s="9" t="s">
        <v>139</v>
      </c>
      <c r="F11043" s="9" t="s">
        <v>29723</v>
      </c>
      <c r="G11043" s="17">
        <v>91944606049</v>
      </c>
      <c r="H11043" s="9" t="s">
        <v>20</v>
      </c>
      <c r="I11043" s="1" t="s">
        <v>9</v>
      </c>
      <c r="J11043" s="2" t="s">
        <v>47309</v>
      </c>
      <c r="K11043" s="11" t="s">
        <v>13</v>
      </c>
      <c r="L11043" s="2" t="s">
        <v>47338</v>
      </c>
      <c r="M11043" s="11"/>
      <c r="N11043" s="4"/>
      <c r="O11043" s="11"/>
      <c r="P11043" s="4"/>
      <c r="Q11043" s="11"/>
      <c r="R11043" s="4"/>
      <c r="S11043" s="11"/>
      <c r="T11043" s="4"/>
      <c r="U11043" s="11"/>
      <c r="V11043" s="4"/>
      <c r="W11043" s="11"/>
      <c r="X11043" s="4"/>
      <c r="Y11043" s="11"/>
      <c r="Z11043" s="2"/>
      <c r="AA11043" s="1" t="s">
        <v>16</v>
      </c>
      <c r="AC11043" s="23" t="s">
        <v>37858</v>
      </c>
      <c r="AD11043" s="23" t="s">
        <v>38259</v>
      </c>
      <c r="AE11043" t="s">
        <v>35400</v>
      </c>
    </row>
    <row r="11044" spans="1:31" ht="14.25" customHeight="1">
      <c r="A11044" s="1">
        <v>11043</v>
      </c>
      <c r="B11044" s="1" t="s">
        <v>54</v>
      </c>
      <c r="C11044" s="1" t="s">
        <v>17891</v>
      </c>
      <c r="D11044" s="9" t="s">
        <v>1160</v>
      </c>
      <c r="E11044" s="9" t="s">
        <v>16460</v>
      </c>
      <c r="F11044" s="9" t="s">
        <v>29727</v>
      </c>
      <c r="G11044" s="17">
        <v>91999401</v>
      </c>
      <c r="H11044" s="9" t="s">
        <v>132</v>
      </c>
      <c r="I11044" s="1" t="s">
        <v>62</v>
      </c>
      <c r="J11044" s="2" t="s">
        <v>47309</v>
      </c>
      <c r="K11044" s="3" t="s">
        <v>42</v>
      </c>
      <c r="L11044" s="2" t="s">
        <v>47338</v>
      </c>
      <c r="M11044" s="4" t="s">
        <v>14136</v>
      </c>
      <c r="N11044" s="3" t="str">
        <f>J11044</f>
        <v>[1 cr. - 1.5 cr]</v>
      </c>
      <c r="O11044" s="11"/>
      <c r="P11044" s="4"/>
      <c r="Q11044" s="11"/>
      <c r="R11044" s="4"/>
      <c r="S11044" s="11"/>
      <c r="T11044" s="4"/>
      <c r="U11044" s="11"/>
      <c r="V11044" s="4"/>
      <c r="W11044" s="11"/>
      <c r="X11044" s="4"/>
      <c r="Y11044" s="11"/>
      <c r="Z11044" s="2"/>
      <c r="AA11044" s="1" t="s">
        <v>16</v>
      </c>
      <c r="AC11044" s="23" t="s">
        <v>37858</v>
      </c>
      <c r="AD11044" s="23" t="s">
        <v>38259</v>
      </c>
      <c r="AE11044" t="s">
        <v>35401</v>
      </c>
    </row>
    <row r="11045" spans="1:31" ht="14.25" customHeight="1">
      <c r="A11045" s="1">
        <v>11044</v>
      </c>
      <c r="B11045" s="1" t="s">
        <v>54</v>
      </c>
      <c r="C11045" s="1" t="s">
        <v>17893</v>
      </c>
      <c r="D11045" s="9" t="s">
        <v>1182</v>
      </c>
      <c r="E11045" s="9" t="s">
        <v>37276</v>
      </c>
      <c r="F11045" s="9" t="s">
        <v>33094</v>
      </c>
      <c r="G11045" s="17">
        <v>914160410616</v>
      </c>
      <c r="H11045" s="9" t="s">
        <v>37</v>
      </c>
      <c r="I11045" s="1" t="s">
        <v>9</v>
      </c>
      <c r="J11045" s="2" t="s">
        <v>47309</v>
      </c>
      <c r="K11045" s="11" t="s">
        <v>14136</v>
      </c>
      <c r="L11045" s="2" t="s">
        <v>47338</v>
      </c>
      <c r="M11045" s="11"/>
      <c r="N11045" s="4"/>
      <c r="O11045" s="11"/>
      <c r="P11045" s="4"/>
      <c r="Q11045" s="11"/>
      <c r="R11045" s="4"/>
      <c r="S11045" s="11"/>
      <c r="T11045" s="4"/>
      <c r="U11045" s="11"/>
      <c r="V11045" s="4"/>
      <c r="W11045" s="11"/>
      <c r="X11045" s="4"/>
      <c r="Y11045" s="11"/>
      <c r="Z11045" s="2"/>
      <c r="AA11045" s="1" t="s">
        <v>16</v>
      </c>
      <c r="AC11045" s="23" t="s">
        <v>37858</v>
      </c>
      <c r="AD11045" s="23" t="s">
        <v>38259</v>
      </c>
      <c r="AE11045" t="s">
        <v>35402</v>
      </c>
    </row>
    <row r="11046" spans="1:31" ht="14.25" customHeight="1">
      <c r="A11046" s="1">
        <v>11045</v>
      </c>
      <c r="B11046" s="1" t="s">
        <v>54</v>
      </c>
      <c r="C11046" s="1" t="s">
        <v>17898</v>
      </c>
      <c r="D11046" s="9" t="s">
        <v>2162</v>
      </c>
      <c r="E11046" s="9" t="s">
        <v>40</v>
      </c>
      <c r="F11046" s="9" t="s">
        <v>29732</v>
      </c>
      <c r="G11046" s="17">
        <v>9199460016</v>
      </c>
      <c r="H11046" s="9" t="s">
        <v>20</v>
      </c>
      <c r="I11046" s="1" t="s">
        <v>62</v>
      </c>
      <c r="J11046" s="2" t="s">
        <v>47309</v>
      </c>
      <c r="K11046" s="3" t="s">
        <v>17</v>
      </c>
      <c r="L11046" s="2" t="s">
        <v>47338</v>
      </c>
      <c r="M11046" s="4" t="s">
        <v>13</v>
      </c>
      <c r="N11046" s="3" t="str">
        <f>J11046</f>
        <v>[1 cr. - 1.5 cr]</v>
      </c>
      <c r="O11046" s="11"/>
      <c r="P11046" s="4"/>
      <c r="Q11046" s="11"/>
      <c r="R11046" s="4"/>
      <c r="S11046" s="11"/>
      <c r="T11046" s="4"/>
      <c r="U11046" s="11"/>
      <c r="V11046" s="4"/>
      <c r="W11046" s="11"/>
      <c r="X11046" s="4"/>
      <c r="Y11046" s="11"/>
      <c r="Z11046" s="2"/>
      <c r="AA11046" s="1" t="s">
        <v>16</v>
      </c>
      <c r="AC11046" s="23" t="s">
        <v>37858</v>
      </c>
      <c r="AD11046" s="23" t="s">
        <v>38259</v>
      </c>
      <c r="AE11046" t="s">
        <v>35403</v>
      </c>
    </row>
    <row r="11047" spans="1:31" ht="14.25" customHeight="1">
      <c r="A11047" s="1">
        <v>11046</v>
      </c>
      <c r="B11047" s="1" t="s">
        <v>54</v>
      </c>
      <c r="C11047" s="1" t="s">
        <v>17901</v>
      </c>
      <c r="D11047" s="9" t="s">
        <v>667</v>
      </c>
      <c r="E11047" s="9" t="s">
        <v>1725</v>
      </c>
      <c r="F11047" s="9" t="s">
        <v>35146</v>
      </c>
      <c r="G11047" s="17">
        <v>9191909996</v>
      </c>
      <c r="H11047" s="9" t="s">
        <v>8</v>
      </c>
      <c r="I11047" s="1" t="s">
        <v>41</v>
      </c>
      <c r="J11047" s="2" t="s">
        <v>47309</v>
      </c>
      <c r="K11047" s="11" t="s">
        <v>14136</v>
      </c>
      <c r="L11047" s="2" t="s">
        <v>47338</v>
      </c>
      <c r="M11047" s="11"/>
      <c r="N11047" s="4"/>
      <c r="O11047" s="11"/>
      <c r="P11047" s="4"/>
      <c r="Q11047" s="11"/>
      <c r="R11047" s="4"/>
      <c r="S11047" s="11"/>
      <c r="T11047" s="4"/>
      <c r="U11047" s="11"/>
      <c r="V11047" s="4"/>
      <c r="W11047" s="11"/>
      <c r="X11047" s="4"/>
      <c r="Y11047" s="11"/>
      <c r="Z11047" s="2"/>
      <c r="AA11047" s="1" t="s">
        <v>16</v>
      </c>
      <c r="AC11047" s="23" t="s">
        <v>37858</v>
      </c>
      <c r="AD11047" s="23" t="s">
        <v>38259</v>
      </c>
      <c r="AE11047" t="s">
        <v>35404</v>
      </c>
    </row>
    <row r="11048" spans="1:31" ht="14.25" customHeight="1">
      <c r="A11048" s="1">
        <v>11047</v>
      </c>
      <c r="B11048" s="1" t="s">
        <v>54</v>
      </c>
      <c r="C11048" s="1" t="s">
        <v>17909</v>
      </c>
      <c r="D11048" s="9" t="s">
        <v>965</v>
      </c>
      <c r="E11048" s="9" t="s">
        <v>3211</v>
      </c>
      <c r="F11048" s="9" t="s">
        <v>35147</v>
      </c>
      <c r="G11048" s="17">
        <v>9194449944</v>
      </c>
      <c r="H11048" s="9" t="s">
        <v>15</v>
      </c>
      <c r="I11048" s="1" t="s">
        <v>62</v>
      </c>
      <c r="J11048" s="2" t="s">
        <v>47309</v>
      </c>
      <c r="K11048" s="3" t="s">
        <v>213</v>
      </c>
      <c r="L11048" s="2" t="s">
        <v>47338</v>
      </c>
      <c r="M11048" s="4" t="s">
        <v>17</v>
      </c>
      <c r="N11048" s="3" t="str">
        <f>J11048</f>
        <v>[1 cr. - 1.5 cr]</v>
      </c>
      <c r="O11048" s="4" t="s">
        <v>47347</v>
      </c>
      <c r="P11048" s="3" t="s">
        <v>47309</v>
      </c>
      <c r="Q11048" s="4" t="s">
        <v>14136</v>
      </c>
      <c r="R11048" s="3" t="s">
        <v>47309</v>
      </c>
      <c r="S11048" s="4" t="s">
        <v>47352</v>
      </c>
      <c r="T11048" s="3" t="s">
        <v>47309</v>
      </c>
      <c r="U11048" s="4" t="s">
        <v>13</v>
      </c>
      <c r="V11048" s="3" t="s">
        <v>47309</v>
      </c>
      <c r="W11048" s="11"/>
      <c r="X11048" s="4"/>
      <c r="Y11048" s="11"/>
      <c r="Z11048" s="2"/>
      <c r="AA11048" s="1" t="s">
        <v>16</v>
      </c>
      <c r="AC11048" s="23" t="s">
        <v>37858</v>
      </c>
      <c r="AD11048" s="23" t="s">
        <v>38259</v>
      </c>
      <c r="AE11048" t="s">
        <v>35405</v>
      </c>
    </row>
    <row r="11049" spans="1:31" ht="14.25" customHeight="1">
      <c r="A11049" s="1">
        <v>11048</v>
      </c>
      <c r="B11049" s="1" t="s">
        <v>54</v>
      </c>
      <c r="C11049" s="1" t="s">
        <v>17919</v>
      </c>
      <c r="D11049" s="9" t="s">
        <v>2064</v>
      </c>
      <c r="E11049" s="9" t="s">
        <v>19</v>
      </c>
      <c r="F11049" s="9" t="s">
        <v>29742</v>
      </c>
      <c r="G11049" s="17">
        <v>91949400461</v>
      </c>
      <c r="H11049" s="9" t="s">
        <v>15</v>
      </c>
      <c r="I11049" s="1" t="s">
        <v>41</v>
      </c>
      <c r="J11049" s="2" t="s">
        <v>47309</v>
      </c>
      <c r="K11049" s="3" t="s">
        <v>42</v>
      </c>
      <c r="L11049" s="2" t="s">
        <v>47338</v>
      </c>
      <c r="M11049" s="11"/>
      <c r="N11049" s="4"/>
      <c r="O11049" s="11"/>
      <c r="P11049" s="4"/>
      <c r="Q11049" s="11"/>
      <c r="R11049" s="4"/>
      <c r="S11049" s="11"/>
      <c r="T11049" s="4"/>
      <c r="U11049" s="11"/>
      <c r="V11049" s="4"/>
      <c r="W11049" s="11"/>
      <c r="X11049" s="4"/>
      <c r="Y11049" s="11"/>
      <c r="Z11049" s="2"/>
      <c r="AA11049" s="1" t="s">
        <v>16</v>
      </c>
      <c r="AC11049" s="23" t="s">
        <v>37858</v>
      </c>
      <c r="AD11049" s="23" t="s">
        <v>38259</v>
      </c>
      <c r="AE11049" t="s">
        <v>35406</v>
      </c>
    </row>
    <row r="11050" spans="1:31" ht="14.25" customHeight="1">
      <c r="A11050" s="1">
        <v>11049</v>
      </c>
      <c r="B11050" s="1" t="s">
        <v>54</v>
      </c>
      <c r="C11050" s="1" t="s">
        <v>17921</v>
      </c>
      <c r="D11050" s="9" t="s">
        <v>7062</v>
      </c>
      <c r="E11050" s="9" t="s">
        <v>724</v>
      </c>
      <c r="F11050" s="9" t="s">
        <v>29743</v>
      </c>
      <c r="G11050" s="17">
        <v>914469644049</v>
      </c>
      <c r="H11050" s="9" t="s">
        <v>8</v>
      </c>
      <c r="I11050" s="1" t="s">
        <v>62</v>
      </c>
      <c r="J11050" s="2" t="s">
        <v>47309</v>
      </c>
      <c r="K11050" s="3" t="s">
        <v>42</v>
      </c>
      <c r="L11050" s="2" t="s">
        <v>47338</v>
      </c>
      <c r="M11050" s="4" t="s">
        <v>14136</v>
      </c>
      <c r="N11050" s="3" t="str">
        <f t="shared" ref="N11050:N11051" si="378">J11050</f>
        <v>[1 cr. - 1.5 cr]</v>
      </c>
      <c r="O11050" s="4" t="s">
        <v>14137</v>
      </c>
      <c r="P11050" s="3" t="s">
        <v>47309</v>
      </c>
      <c r="Q11050" s="11"/>
      <c r="R11050" s="4"/>
      <c r="S11050" s="11"/>
      <c r="T11050" s="4"/>
      <c r="U11050" s="11"/>
      <c r="V11050" s="4"/>
      <c r="W11050" s="11"/>
      <c r="X11050" s="4"/>
      <c r="Y11050" s="11"/>
      <c r="Z11050" s="2"/>
      <c r="AA11050" s="1" t="s">
        <v>16</v>
      </c>
      <c r="AC11050" s="23" t="s">
        <v>37859</v>
      </c>
      <c r="AD11050" s="23" t="s">
        <v>38259</v>
      </c>
      <c r="AE11050" t="s">
        <v>35395</v>
      </c>
    </row>
    <row r="11051" spans="1:31" ht="14.25" customHeight="1">
      <c r="A11051" s="1">
        <v>11050</v>
      </c>
      <c r="B11051" s="1" t="s">
        <v>54</v>
      </c>
      <c r="C11051" s="1" t="s">
        <v>17922</v>
      </c>
      <c r="D11051" s="9" t="s">
        <v>7973</v>
      </c>
      <c r="E11051" s="9" t="s">
        <v>139</v>
      </c>
      <c r="F11051" s="9" t="s">
        <v>29744</v>
      </c>
      <c r="G11051" s="17">
        <v>919446096999</v>
      </c>
      <c r="H11051" s="9" t="s">
        <v>20</v>
      </c>
      <c r="I11051" s="1" t="s">
        <v>9</v>
      </c>
      <c r="J11051" s="2" t="s">
        <v>47309</v>
      </c>
      <c r="K11051" s="3" t="s">
        <v>42</v>
      </c>
      <c r="L11051" s="2" t="s">
        <v>47338</v>
      </c>
      <c r="M11051" s="4" t="s">
        <v>14136</v>
      </c>
      <c r="N11051" s="3" t="str">
        <f t="shared" si="378"/>
        <v>[1 cr. - 1.5 cr]</v>
      </c>
      <c r="O11051" s="11"/>
      <c r="P11051" s="4"/>
      <c r="Q11051" s="11"/>
      <c r="R11051" s="4"/>
      <c r="S11051" s="11"/>
      <c r="T11051" s="4"/>
      <c r="U11051" s="11"/>
      <c r="V11051" s="4"/>
      <c r="W11051" s="11"/>
      <c r="X11051" s="4"/>
      <c r="Y11051" s="11"/>
      <c r="Z11051" s="2"/>
      <c r="AA11051" s="1" t="s">
        <v>16</v>
      </c>
      <c r="AC11051" s="23" t="s">
        <v>37859</v>
      </c>
      <c r="AD11051" s="23" t="s">
        <v>38259</v>
      </c>
      <c r="AE11051" t="s">
        <v>35400</v>
      </c>
    </row>
    <row r="11052" spans="1:31" ht="14.25" customHeight="1">
      <c r="A11052" s="1">
        <v>11051</v>
      </c>
      <c r="B11052" s="1" t="s">
        <v>54</v>
      </c>
      <c r="C11052" s="1" t="s">
        <v>17923</v>
      </c>
      <c r="D11052" s="9" t="s">
        <v>350</v>
      </c>
      <c r="E11052" s="9" t="s">
        <v>1819</v>
      </c>
      <c r="F11052" s="9" t="s">
        <v>35150</v>
      </c>
      <c r="G11052" s="17">
        <v>914000461166</v>
      </c>
      <c r="H11052" s="9" t="s">
        <v>15</v>
      </c>
      <c r="I11052" s="1" t="s">
        <v>41</v>
      </c>
      <c r="J11052" s="2" t="s">
        <v>47309</v>
      </c>
      <c r="K11052" s="3" t="s">
        <v>42</v>
      </c>
      <c r="L11052" s="2" t="s">
        <v>47338</v>
      </c>
      <c r="M11052" s="11"/>
      <c r="N11052" s="4"/>
      <c r="O11052" s="11"/>
      <c r="P11052" s="4"/>
      <c r="Q11052" s="11"/>
      <c r="R11052" s="4"/>
      <c r="S11052" s="11"/>
      <c r="T11052" s="4"/>
      <c r="U11052" s="11"/>
      <c r="V11052" s="4"/>
      <c r="W11052" s="11"/>
      <c r="X11052" s="4"/>
      <c r="Y11052" s="11"/>
      <c r="Z11052" s="2"/>
      <c r="AA11052" s="1" t="s">
        <v>16</v>
      </c>
      <c r="AC11052" s="23" t="s">
        <v>37859</v>
      </c>
      <c r="AD11052" s="23" t="s">
        <v>38259</v>
      </c>
      <c r="AE11052" t="s">
        <v>35401</v>
      </c>
    </row>
    <row r="11053" spans="1:31" ht="14.25" customHeight="1">
      <c r="A11053" s="1">
        <v>11052</v>
      </c>
      <c r="B11053" s="1" t="s">
        <v>54</v>
      </c>
      <c r="C11053" s="1" t="s">
        <v>17924</v>
      </c>
      <c r="D11053" s="9" t="s">
        <v>1248</v>
      </c>
      <c r="E11053" s="9" t="s">
        <v>362</v>
      </c>
      <c r="F11053" s="9" t="s">
        <v>29745</v>
      </c>
      <c r="G11053" s="17">
        <v>914449144961</v>
      </c>
      <c r="H11053" s="9" t="s">
        <v>8</v>
      </c>
      <c r="I11053" s="1" t="s">
        <v>41</v>
      </c>
      <c r="J11053" s="2" t="s">
        <v>47309</v>
      </c>
      <c r="K11053" s="3" t="s">
        <v>42</v>
      </c>
      <c r="L11053" s="2" t="s">
        <v>47338</v>
      </c>
      <c r="M11053" s="11"/>
      <c r="N11053" s="4"/>
      <c r="O11053" s="11"/>
      <c r="P11053" s="4"/>
      <c r="Q11053" s="11"/>
      <c r="R11053" s="4"/>
      <c r="S11053" s="11"/>
      <c r="T11053" s="4"/>
      <c r="U11053" s="11"/>
      <c r="V11053" s="4"/>
      <c r="W11053" s="11"/>
      <c r="X11053" s="4"/>
      <c r="Y11053" s="11"/>
      <c r="Z11053" s="2"/>
      <c r="AA11053" s="1" t="s">
        <v>16</v>
      </c>
      <c r="AC11053" s="23" t="s">
        <v>37859</v>
      </c>
      <c r="AD11053" s="23" t="s">
        <v>38259</v>
      </c>
      <c r="AE11053" t="s">
        <v>35402</v>
      </c>
    </row>
    <row r="11054" spans="1:31" ht="14.25" customHeight="1">
      <c r="A11054" s="1">
        <v>11053</v>
      </c>
      <c r="B11054" s="1" t="s">
        <v>54</v>
      </c>
      <c r="C11054" s="1" t="s">
        <v>17932</v>
      </c>
      <c r="D11054" s="9" t="s">
        <v>2140</v>
      </c>
      <c r="E11054" s="9" t="s">
        <v>1308</v>
      </c>
      <c r="F11054" s="9" t="s">
        <v>29752</v>
      </c>
      <c r="G11054" s="17">
        <v>919446009964</v>
      </c>
      <c r="H11054" s="9" t="s">
        <v>8</v>
      </c>
      <c r="I11054" s="1" t="s">
        <v>62</v>
      </c>
      <c r="J11054" s="2" t="s">
        <v>47309</v>
      </c>
      <c r="K11054" s="11" t="s">
        <v>14136</v>
      </c>
      <c r="L11054" s="2" t="s">
        <v>47338</v>
      </c>
      <c r="M11054" s="11"/>
      <c r="N11054" s="4"/>
      <c r="O11054" s="11"/>
      <c r="P11054" s="4"/>
      <c r="Q11054" s="11"/>
      <c r="R11054" s="4"/>
      <c r="S11054" s="11"/>
      <c r="T11054" s="4"/>
      <c r="U11054" s="11"/>
      <c r="V11054" s="4"/>
      <c r="W11054" s="11"/>
      <c r="X11054" s="4"/>
      <c r="Y11054" s="11"/>
      <c r="Z11054" s="2"/>
      <c r="AA11054" s="1" t="s">
        <v>16</v>
      </c>
      <c r="AC11054" s="23" t="s">
        <v>37859</v>
      </c>
      <c r="AD11054" s="23" t="s">
        <v>38259</v>
      </c>
      <c r="AE11054" t="s">
        <v>35403</v>
      </c>
    </row>
    <row r="11055" spans="1:31" ht="14.25" customHeight="1">
      <c r="A11055" s="1">
        <v>11054</v>
      </c>
      <c r="B11055" s="1" t="s">
        <v>54</v>
      </c>
      <c r="C11055" s="1" t="s">
        <v>17944</v>
      </c>
      <c r="D11055" s="9" t="s">
        <v>336</v>
      </c>
      <c r="E11055" s="9" t="s">
        <v>362</v>
      </c>
      <c r="F11055" s="9" t="s">
        <v>29762</v>
      </c>
      <c r="G11055" s="17">
        <v>9164410004</v>
      </c>
      <c r="H11055" s="9" t="s">
        <v>15</v>
      </c>
      <c r="I11055" s="1" t="s">
        <v>62</v>
      </c>
      <c r="J11055" s="2" t="s">
        <v>47309</v>
      </c>
      <c r="K11055" s="3" t="s">
        <v>42</v>
      </c>
      <c r="L11055" s="2" t="s">
        <v>47338</v>
      </c>
      <c r="M11055" s="4" t="s">
        <v>14136</v>
      </c>
      <c r="N11055" s="3" t="str">
        <f t="shared" ref="N11055:N11056" si="379">J11055</f>
        <v>[1 cr. - 1.5 cr]</v>
      </c>
      <c r="O11055" s="11"/>
      <c r="P11055" s="4"/>
      <c r="Q11055" s="11"/>
      <c r="R11055" s="4"/>
      <c r="S11055" s="11"/>
      <c r="T11055" s="4"/>
      <c r="U11055" s="11"/>
      <c r="V11055" s="4"/>
      <c r="W11055" s="11"/>
      <c r="X11055" s="4"/>
      <c r="Y11055" s="11"/>
      <c r="Z11055" s="2"/>
      <c r="AA11055" s="1" t="s">
        <v>16</v>
      </c>
      <c r="AC11055" s="23" t="s">
        <v>37859</v>
      </c>
      <c r="AD11055" s="23" t="s">
        <v>38259</v>
      </c>
      <c r="AE11055" t="s">
        <v>35404</v>
      </c>
    </row>
    <row r="11056" spans="1:31" ht="14.25" customHeight="1">
      <c r="A11056" s="1">
        <v>11055</v>
      </c>
      <c r="B11056" s="1" t="s">
        <v>54</v>
      </c>
      <c r="C11056" s="1" t="s">
        <v>17950</v>
      </c>
      <c r="D11056" s="9" t="s">
        <v>2542</v>
      </c>
      <c r="E11056" s="9" t="s">
        <v>10958</v>
      </c>
      <c r="F11056" s="9" t="s">
        <v>16465</v>
      </c>
      <c r="G11056" s="17">
        <v>91696449140</v>
      </c>
      <c r="H11056" s="9" t="s">
        <v>8</v>
      </c>
      <c r="I11056" s="1" t="s">
        <v>9</v>
      </c>
      <c r="J11056" s="2" t="s">
        <v>47309</v>
      </c>
      <c r="K11056" s="3" t="s">
        <v>42</v>
      </c>
      <c r="L11056" s="2" t="s">
        <v>47338</v>
      </c>
      <c r="M11056" s="4" t="s">
        <v>14136</v>
      </c>
      <c r="N11056" s="3" t="str">
        <f t="shared" si="379"/>
        <v>[1 cr. - 1.5 cr]</v>
      </c>
      <c r="O11056" s="4" t="s">
        <v>14137</v>
      </c>
      <c r="P11056" s="3" t="s">
        <v>47309</v>
      </c>
      <c r="Q11056" s="11"/>
      <c r="R11056" s="4"/>
      <c r="S11056" s="11"/>
      <c r="T11056" s="4"/>
      <c r="U11056" s="11"/>
      <c r="V11056" s="4"/>
      <c r="W11056" s="11"/>
      <c r="X11056" s="4"/>
      <c r="Y11056" s="11"/>
      <c r="Z11056" s="2"/>
      <c r="AA11056" s="1" t="s">
        <v>16</v>
      </c>
      <c r="AC11056" s="23" t="s">
        <v>37859</v>
      </c>
      <c r="AD11056" s="23" t="s">
        <v>38259</v>
      </c>
      <c r="AE11056" t="s">
        <v>35405</v>
      </c>
    </row>
    <row r="11057" spans="1:31" ht="14.25" customHeight="1">
      <c r="A11057" s="1">
        <v>11056</v>
      </c>
      <c r="B11057" s="1" t="s">
        <v>54</v>
      </c>
      <c r="C11057" s="1" t="s">
        <v>17956</v>
      </c>
      <c r="D11057" s="9" t="s">
        <v>72</v>
      </c>
      <c r="E11057" s="9" t="s">
        <v>5411</v>
      </c>
      <c r="F11057" s="9" t="s">
        <v>29768</v>
      </c>
      <c r="G11057" s="17">
        <v>919444666</v>
      </c>
      <c r="H11057" s="9" t="s">
        <v>20</v>
      </c>
      <c r="I11057" s="1" t="s">
        <v>41</v>
      </c>
      <c r="J11057" s="2" t="s">
        <v>47309</v>
      </c>
      <c r="K11057" s="11" t="s">
        <v>14137</v>
      </c>
      <c r="L11057" s="2" t="s">
        <v>47338</v>
      </c>
      <c r="M11057" s="11"/>
      <c r="N11057" s="4"/>
      <c r="O11057" s="11"/>
      <c r="P11057" s="4"/>
      <c r="Q11057" s="11"/>
      <c r="R11057" s="4"/>
      <c r="S11057" s="11"/>
      <c r="T11057" s="4"/>
      <c r="U11057" s="11"/>
      <c r="V11057" s="4"/>
      <c r="W11057" s="11"/>
      <c r="X11057" s="4"/>
      <c r="Y11057" s="11"/>
      <c r="Z11057" s="2"/>
      <c r="AA11057" s="1" t="s">
        <v>16</v>
      </c>
      <c r="AC11057" s="23" t="s">
        <v>37859</v>
      </c>
      <c r="AD11057" s="23" t="s">
        <v>38259</v>
      </c>
      <c r="AE11057" t="s">
        <v>35406</v>
      </c>
    </row>
    <row r="11058" spans="1:31" ht="14.25" customHeight="1">
      <c r="A11058" s="1">
        <v>11057</v>
      </c>
      <c r="B11058" s="1" t="s">
        <v>54</v>
      </c>
      <c r="C11058" s="1" t="s">
        <v>17959</v>
      </c>
      <c r="D11058" s="9" t="s">
        <v>727</v>
      </c>
      <c r="E11058" s="9" t="s">
        <v>4627</v>
      </c>
      <c r="F11058" s="9" t="s">
        <v>29770</v>
      </c>
      <c r="G11058" s="17">
        <v>919099911466</v>
      </c>
      <c r="H11058" s="9" t="s">
        <v>15</v>
      </c>
      <c r="I11058" s="1" t="s">
        <v>62</v>
      </c>
      <c r="J11058" s="2" t="s">
        <v>47309</v>
      </c>
      <c r="K11058" s="3" t="s">
        <v>42</v>
      </c>
      <c r="L11058" s="2" t="s">
        <v>47338</v>
      </c>
      <c r="M11058" s="4" t="s">
        <v>14136</v>
      </c>
      <c r="N11058" s="3" t="str">
        <f t="shared" ref="N11058:N11059" si="380">J11058</f>
        <v>[1 cr. - 1.5 cr]</v>
      </c>
      <c r="O11058" s="11"/>
      <c r="P11058" s="4"/>
      <c r="Q11058" s="11"/>
      <c r="R11058" s="4"/>
      <c r="S11058" s="11"/>
      <c r="T11058" s="4"/>
      <c r="U11058" s="11"/>
      <c r="V11058" s="4"/>
      <c r="W11058" s="11"/>
      <c r="X11058" s="4"/>
      <c r="Y11058" s="11"/>
      <c r="Z11058" s="2"/>
      <c r="AA11058" s="1" t="s">
        <v>16</v>
      </c>
      <c r="AC11058" s="23" t="s">
        <v>37859</v>
      </c>
      <c r="AD11058" s="23" t="s">
        <v>38259</v>
      </c>
      <c r="AE11058" t="s">
        <v>35395</v>
      </c>
    </row>
    <row r="11059" spans="1:31" ht="14.25" customHeight="1">
      <c r="A11059" s="1">
        <v>11058</v>
      </c>
      <c r="B11059" s="1" t="s">
        <v>54</v>
      </c>
      <c r="C11059" s="1" t="s">
        <v>17969</v>
      </c>
      <c r="D11059" s="9" t="s">
        <v>92</v>
      </c>
      <c r="E11059" s="9" t="s">
        <v>19</v>
      </c>
      <c r="F11059" s="9" t="s">
        <v>25507</v>
      </c>
      <c r="G11059" s="17">
        <v>916969961944</v>
      </c>
      <c r="H11059" s="9" t="s">
        <v>15</v>
      </c>
      <c r="I11059" s="1" t="s">
        <v>62</v>
      </c>
      <c r="J11059" s="2" t="s">
        <v>47309</v>
      </c>
      <c r="K11059" s="3" t="s">
        <v>42</v>
      </c>
      <c r="L11059" s="2" t="s">
        <v>47338</v>
      </c>
      <c r="M11059" s="4" t="s">
        <v>14136</v>
      </c>
      <c r="N11059" s="3" t="str">
        <f t="shared" si="380"/>
        <v>[1 cr. - 1.5 cr]</v>
      </c>
      <c r="O11059" s="11"/>
      <c r="P11059" s="4"/>
      <c r="Q11059" s="11"/>
      <c r="R11059" s="4"/>
      <c r="S11059" s="11"/>
      <c r="T11059" s="4"/>
      <c r="U11059" s="11"/>
      <c r="V11059" s="4"/>
      <c r="W11059" s="11"/>
      <c r="X11059" s="4"/>
      <c r="Y11059" s="11"/>
      <c r="Z11059" s="2"/>
      <c r="AA11059" s="1" t="s">
        <v>16</v>
      </c>
      <c r="AC11059" s="23" t="s">
        <v>37859</v>
      </c>
      <c r="AD11059" s="23" t="s">
        <v>38259</v>
      </c>
      <c r="AE11059" t="s">
        <v>35400</v>
      </c>
    </row>
    <row r="11060" spans="1:31" ht="14.25" customHeight="1">
      <c r="A11060" s="1">
        <v>11059</v>
      </c>
      <c r="B11060" s="1" t="s">
        <v>54</v>
      </c>
      <c r="C11060" s="1" t="s">
        <v>17972</v>
      </c>
      <c r="D11060" s="9" t="s">
        <v>2530</v>
      </c>
      <c r="E11060" s="9" t="s">
        <v>139</v>
      </c>
      <c r="F11060" s="9" t="s">
        <v>29776</v>
      </c>
      <c r="G11060" s="17">
        <v>9191909466</v>
      </c>
      <c r="H11060" s="9" t="s">
        <v>8</v>
      </c>
      <c r="I11060" s="1" t="s">
        <v>9</v>
      </c>
      <c r="J11060" s="2" t="s">
        <v>47309</v>
      </c>
      <c r="K11060" s="3" t="s">
        <v>42</v>
      </c>
      <c r="L11060" s="2" t="s">
        <v>47338</v>
      </c>
      <c r="M11060" s="11"/>
      <c r="N11060" s="4"/>
      <c r="O11060" s="11"/>
      <c r="P11060" s="4"/>
      <c r="Q11060" s="11"/>
      <c r="R11060" s="4"/>
      <c r="S11060" s="11"/>
      <c r="T11060" s="4"/>
      <c r="U11060" s="11"/>
      <c r="V11060" s="4"/>
      <c r="W11060" s="11"/>
      <c r="X11060" s="4"/>
      <c r="Y11060" s="11"/>
      <c r="Z11060" s="2"/>
      <c r="AA11060" s="1" t="s">
        <v>16</v>
      </c>
      <c r="AC11060" s="23" t="s">
        <v>37859</v>
      </c>
      <c r="AD11060" s="23" t="s">
        <v>38259</v>
      </c>
      <c r="AE11060" t="s">
        <v>35401</v>
      </c>
    </row>
    <row r="11061" spans="1:31" ht="14.25" customHeight="1">
      <c r="A11061" s="1">
        <v>11060</v>
      </c>
      <c r="B11061" s="1" t="s">
        <v>54</v>
      </c>
      <c r="C11061" s="1" t="s">
        <v>17973</v>
      </c>
      <c r="D11061" s="9" t="s">
        <v>1867</v>
      </c>
      <c r="E11061" s="9" t="s">
        <v>78</v>
      </c>
      <c r="F11061" s="9" t="s">
        <v>35155</v>
      </c>
      <c r="G11061" s="17">
        <v>919444419466</v>
      </c>
      <c r="H11061" s="9" t="s">
        <v>20</v>
      </c>
      <c r="I11061" s="1" t="s">
        <v>62</v>
      </c>
      <c r="J11061" s="2" t="s">
        <v>47309</v>
      </c>
      <c r="K11061" s="11" t="s">
        <v>14137</v>
      </c>
      <c r="L11061" s="2" t="s">
        <v>47338</v>
      </c>
      <c r="M11061" s="11"/>
      <c r="N11061" s="4"/>
      <c r="O11061" s="11"/>
      <c r="P11061" s="4"/>
      <c r="Q11061" s="11"/>
      <c r="R11061" s="4"/>
      <c r="S11061" s="11"/>
      <c r="T11061" s="4"/>
      <c r="U11061" s="11"/>
      <c r="V11061" s="4"/>
      <c r="W11061" s="11"/>
      <c r="X11061" s="4"/>
      <c r="Y11061" s="11"/>
      <c r="Z11061" s="2"/>
      <c r="AA11061" s="1" t="s">
        <v>16</v>
      </c>
      <c r="AC11061" s="23" t="s">
        <v>37859</v>
      </c>
      <c r="AD11061" s="23" t="s">
        <v>38259</v>
      </c>
      <c r="AE11061" t="s">
        <v>35402</v>
      </c>
    </row>
    <row r="11062" spans="1:31" ht="14.25" customHeight="1">
      <c r="A11062" s="1">
        <v>11061</v>
      </c>
      <c r="B11062" s="1" t="s">
        <v>54</v>
      </c>
      <c r="C11062" s="1" t="s">
        <v>17976</v>
      </c>
      <c r="D11062" s="9" t="s">
        <v>280</v>
      </c>
      <c r="E11062" s="9" t="s">
        <v>139</v>
      </c>
      <c r="F11062" s="9" t="s">
        <v>29778</v>
      </c>
      <c r="G11062" s="17">
        <v>9190996999</v>
      </c>
      <c r="H11062" s="9" t="s">
        <v>20</v>
      </c>
      <c r="I11062" s="1" t="s">
        <v>41</v>
      </c>
      <c r="J11062" s="2" t="s">
        <v>47309</v>
      </c>
      <c r="K11062" s="11" t="s">
        <v>14136</v>
      </c>
      <c r="L11062" s="2" t="s">
        <v>47338</v>
      </c>
      <c r="M11062" s="11"/>
      <c r="N11062" s="4"/>
      <c r="O11062" s="11"/>
      <c r="P11062" s="4"/>
      <c r="Q11062" s="11"/>
      <c r="R11062" s="4"/>
      <c r="S11062" s="11"/>
      <c r="T11062" s="4"/>
      <c r="U11062" s="11"/>
      <c r="V11062" s="4"/>
      <c r="W11062" s="11"/>
      <c r="X11062" s="4"/>
      <c r="Y11062" s="11"/>
      <c r="Z11062" s="2"/>
      <c r="AA11062" s="1" t="s">
        <v>16</v>
      </c>
      <c r="AC11062" s="23" t="s">
        <v>37859</v>
      </c>
      <c r="AD11062" s="23" t="s">
        <v>38259</v>
      </c>
      <c r="AE11062" t="s">
        <v>35403</v>
      </c>
    </row>
    <row r="11063" spans="1:31" ht="14.25" customHeight="1">
      <c r="A11063" s="1">
        <v>11062</v>
      </c>
      <c r="B11063" s="1" t="s">
        <v>54</v>
      </c>
      <c r="C11063" s="1" t="s">
        <v>17981</v>
      </c>
      <c r="D11063" s="9" t="s">
        <v>6801</v>
      </c>
      <c r="E11063" s="9" t="s">
        <v>84</v>
      </c>
      <c r="F11063" s="9" t="s">
        <v>29783</v>
      </c>
      <c r="G11063" s="17">
        <v>919494046114</v>
      </c>
      <c r="H11063" s="9" t="s">
        <v>20</v>
      </c>
      <c r="I11063" s="1" t="s">
        <v>62</v>
      </c>
      <c r="J11063" s="2" t="s">
        <v>47309</v>
      </c>
      <c r="K11063" s="11" t="s">
        <v>14136</v>
      </c>
      <c r="L11063" s="2" t="s">
        <v>47338</v>
      </c>
      <c r="M11063" s="11"/>
      <c r="N11063" s="4"/>
      <c r="O11063" s="11"/>
      <c r="P11063" s="4"/>
      <c r="Q11063" s="11"/>
      <c r="R11063" s="4"/>
      <c r="S11063" s="11"/>
      <c r="T11063" s="4"/>
      <c r="U11063" s="11"/>
      <c r="V11063" s="4"/>
      <c r="W11063" s="11"/>
      <c r="X11063" s="4"/>
      <c r="Y11063" s="11"/>
      <c r="Z11063" s="2"/>
      <c r="AA11063" s="1" t="s">
        <v>11</v>
      </c>
      <c r="AC11063" s="23" t="s">
        <v>37859</v>
      </c>
      <c r="AD11063" s="23" t="s">
        <v>38259</v>
      </c>
      <c r="AE11063" t="s">
        <v>35404</v>
      </c>
    </row>
    <row r="11064" spans="1:31" ht="14.25" customHeight="1">
      <c r="A11064" s="1">
        <v>11063</v>
      </c>
      <c r="B11064" s="1" t="s">
        <v>54</v>
      </c>
      <c r="C11064" s="1" t="s">
        <v>17984</v>
      </c>
      <c r="D11064" s="9" t="s">
        <v>1836</v>
      </c>
      <c r="E11064" s="9" t="s">
        <v>2615</v>
      </c>
      <c r="F11064" s="9" t="s">
        <v>29786</v>
      </c>
      <c r="G11064" s="17">
        <v>919944099414</v>
      </c>
      <c r="H11064" s="9" t="s">
        <v>15</v>
      </c>
      <c r="I11064" s="1" t="s">
        <v>62</v>
      </c>
      <c r="J11064" s="2" t="s">
        <v>47309</v>
      </c>
      <c r="K11064" s="11" t="s">
        <v>14136</v>
      </c>
      <c r="L11064" s="2" t="s">
        <v>47338</v>
      </c>
      <c r="M11064" s="11"/>
      <c r="N11064" s="4"/>
      <c r="O11064" s="11"/>
      <c r="P11064" s="4"/>
      <c r="Q11064" s="11"/>
      <c r="R11064" s="4"/>
      <c r="S11064" s="11"/>
      <c r="T11064" s="4"/>
      <c r="U11064" s="11"/>
      <c r="V11064" s="4"/>
      <c r="W11064" s="11"/>
      <c r="X11064" s="4"/>
      <c r="Y11064" s="11"/>
      <c r="Z11064" s="2"/>
      <c r="AA11064" s="1" t="s">
        <v>16</v>
      </c>
      <c r="AC11064" s="23" t="s">
        <v>37859</v>
      </c>
      <c r="AD11064" s="23" t="s">
        <v>38259</v>
      </c>
      <c r="AE11064" t="s">
        <v>35405</v>
      </c>
    </row>
    <row r="11065" spans="1:31" ht="14.25" customHeight="1">
      <c r="A11065" s="1">
        <v>11064</v>
      </c>
      <c r="B11065" s="1" t="s">
        <v>54</v>
      </c>
      <c r="C11065" s="1" t="s">
        <v>17985</v>
      </c>
      <c r="D11065" s="9" t="s">
        <v>1968</v>
      </c>
      <c r="E11065" s="9" t="s">
        <v>788</v>
      </c>
      <c r="F11065" s="9" t="s">
        <v>29787</v>
      </c>
      <c r="G11065" s="17">
        <v>91961464496</v>
      </c>
      <c r="H11065" s="9" t="s">
        <v>132</v>
      </c>
      <c r="I11065" s="1" t="s">
        <v>62</v>
      </c>
      <c r="J11065" s="2" t="s">
        <v>47309</v>
      </c>
      <c r="K11065" s="3" t="s">
        <v>42</v>
      </c>
      <c r="L11065" s="2" t="s">
        <v>47338</v>
      </c>
      <c r="M11065" s="4" t="s">
        <v>14136</v>
      </c>
      <c r="N11065" s="3" t="str">
        <f>J11065</f>
        <v>[1 cr. - 1.5 cr]</v>
      </c>
      <c r="O11065" s="11"/>
      <c r="P11065" s="4"/>
      <c r="Q11065" s="11"/>
      <c r="R11065" s="4"/>
      <c r="S11065" s="11"/>
      <c r="T11065" s="4"/>
      <c r="U11065" s="11"/>
      <c r="V11065" s="4"/>
      <c r="W11065" s="11"/>
      <c r="X11065" s="4"/>
      <c r="Y11065" s="11"/>
      <c r="Z11065" s="2"/>
      <c r="AA11065" s="1" t="s">
        <v>16</v>
      </c>
      <c r="AC11065" s="23" t="s">
        <v>37859</v>
      </c>
      <c r="AD11065" s="23" t="s">
        <v>38259</v>
      </c>
      <c r="AE11065" t="s">
        <v>35406</v>
      </c>
    </row>
    <row r="11066" spans="1:31" ht="14.25" customHeight="1">
      <c r="A11066" s="1">
        <v>11065</v>
      </c>
      <c r="B11066" s="1" t="s">
        <v>54</v>
      </c>
      <c r="C11066" s="1" t="s">
        <v>17997</v>
      </c>
      <c r="D11066" s="9" t="s">
        <v>36111</v>
      </c>
      <c r="E11066" s="9" t="s">
        <v>3749</v>
      </c>
      <c r="F11066" s="9" t="s">
        <v>29795</v>
      </c>
      <c r="G11066" s="17">
        <v>91996469149</v>
      </c>
      <c r="H11066" s="9" t="s">
        <v>20</v>
      </c>
      <c r="I11066" s="1" t="s">
        <v>41</v>
      </c>
      <c r="J11066" s="2" t="s">
        <v>47309</v>
      </c>
      <c r="K11066" s="3" t="s">
        <v>42</v>
      </c>
      <c r="L11066" s="2" t="s">
        <v>47338</v>
      </c>
      <c r="M11066" s="11"/>
      <c r="N11066" s="4"/>
      <c r="O11066" s="11"/>
      <c r="P11066" s="4"/>
      <c r="Q11066" s="11"/>
      <c r="R11066" s="4"/>
      <c r="S11066" s="11"/>
      <c r="T11066" s="4"/>
      <c r="U11066" s="11"/>
      <c r="V11066" s="4"/>
      <c r="W11066" s="11"/>
      <c r="X11066" s="4"/>
      <c r="Y11066" s="11"/>
      <c r="Z11066" s="2"/>
      <c r="AA11066" s="1" t="s">
        <v>16</v>
      </c>
      <c r="AC11066" s="23" t="s">
        <v>37859</v>
      </c>
      <c r="AD11066" s="23" t="s">
        <v>38259</v>
      </c>
      <c r="AE11066" t="s">
        <v>35395</v>
      </c>
    </row>
    <row r="11067" spans="1:31" ht="14.25" customHeight="1">
      <c r="A11067" s="1">
        <v>11066</v>
      </c>
      <c r="B11067" s="1" t="s">
        <v>54</v>
      </c>
      <c r="C11067" s="1" t="s">
        <v>18001</v>
      </c>
      <c r="D11067" s="9" t="s">
        <v>6801</v>
      </c>
      <c r="E11067" s="9" t="s">
        <v>221</v>
      </c>
      <c r="F11067" s="9" t="s">
        <v>27529</v>
      </c>
      <c r="G11067" s="17">
        <v>91696949499</v>
      </c>
      <c r="H11067" s="9" t="s">
        <v>15</v>
      </c>
      <c r="I11067" s="1" t="s">
        <v>41</v>
      </c>
      <c r="J11067" s="2" t="s">
        <v>47309</v>
      </c>
      <c r="K11067" s="11" t="s">
        <v>14136</v>
      </c>
      <c r="L11067" s="2" t="s">
        <v>47338</v>
      </c>
      <c r="M11067" s="11"/>
      <c r="N11067" s="4"/>
      <c r="O11067" s="11"/>
      <c r="P11067" s="4"/>
      <c r="Q11067" s="11"/>
      <c r="R11067" s="4"/>
      <c r="S11067" s="11"/>
      <c r="T11067" s="4"/>
      <c r="U11067" s="11"/>
      <c r="V11067" s="4"/>
      <c r="W11067" s="11"/>
      <c r="X11067" s="4"/>
      <c r="Y11067" s="11"/>
      <c r="Z11067" s="2"/>
      <c r="AA11067" s="1" t="s">
        <v>16</v>
      </c>
      <c r="AC11067" s="23" t="s">
        <v>37859</v>
      </c>
      <c r="AD11067" s="23" t="s">
        <v>38259</v>
      </c>
      <c r="AE11067" t="s">
        <v>35400</v>
      </c>
    </row>
    <row r="11068" spans="1:31" ht="14.25" customHeight="1">
      <c r="A11068" s="1">
        <v>11067</v>
      </c>
      <c r="B11068" s="1" t="s">
        <v>54</v>
      </c>
      <c r="C11068" s="1" t="s">
        <v>18006</v>
      </c>
      <c r="D11068" s="9" t="s">
        <v>35676</v>
      </c>
      <c r="E11068" s="9" t="s">
        <v>139</v>
      </c>
      <c r="F11068" s="9" t="s">
        <v>24315</v>
      </c>
      <c r="G11068" s="17">
        <v>919664044644</v>
      </c>
      <c r="H11068" s="9" t="s">
        <v>20</v>
      </c>
      <c r="I11068" s="1" t="s">
        <v>62</v>
      </c>
      <c r="J11068" s="2" t="s">
        <v>47309</v>
      </c>
      <c r="K11068" s="11" t="s">
        <v>14136</v>
      </c>
      <c r="L11068" s="2" t="s">
        <v>47338</v>
      </c>
      <c r="M11068" s="11"/>
      <c r="N11068" s="4"/>
      <c r="O11068" s="11"/>
      <c r="P11068" s="4"/>
      <c r="Q11068" s="11"/>
      <c r="R11068" s="4"/>
      <c r="S11068" s="11"/>
      <c r="T11068" s="4"/>
      <c r="U11068" s="11"/>
      <c r="V11068" s="4"/>
      <c r="W11068" s="11"/>
      <c r="X11068" s="4"/>
      <c r="Y11068" s="11"/>
      <c r="Z11068" s="2"/>
      <c r="AA11068" s="1" t="s">
        <v>11</v>
      </c>
      <c r="AC11068" s="23" t="s">
        <v>37859</v>
      </c>
      <c r="AD11068" s="23" t="s">
        <v>38259</v>
      </c>
      <c r="AE11068" t="s">
        <v>35401</v>
      </c>
    </row>
    <row r="11069" spans="1:31" ht="14.25" customHeight="1">
      <c r="A11069" s="1">
        <v>11068</v>
      </c>
      <c r="B11069" s="1" t="s">
        <v>54</v>
      </c>
      <c r="C11069" s="1" t="s">
        <v>18013</v>
      </c>
      <c r="D11069" s="9" t="s">
        <v>1518</v>
      </c>
      <c r="E11069" s="9" t="s">
        <v>487</v>
      </c>
      <c r="F11069" s="9" t="s">
        <v>27784</v>
      </c>
      <c r="G11069" s="17">
        <v>91446611466</v>
      </c>
      <c r="H11069" s="9" t="s">
        <v>20</v>
      </c>
      <c r="I11069" s="1" t="s">
        <v>62</v>
      </c>
      <c r="J11069" s="2" t="s">
        <v>47309</v>
      </c>
      <c r="K11069" s="3" t="s">
        <v>42</v>
      </c>
      <c r="L11069" s="2" t="s">
        <v>47338</v>
      </c>
      <c r="M11069" s="4" t="s">
        <v>14136</v>
      </c>
      <c r="N11069" s="3" t="str">
        <f>J11069</f>
        <v>[1 cr. - 1.5 cr]</v>
      </c>
      <c r="O11069" s="11"/>
      <c r="P11069" s="4"/>
      <c r="Q11069" s="11"/>
      <c r="R11069" s="4"/>
      <c r="S11069" s="11"/>
      <c r="T11069" s="4"/>
      <c r="U11069" s="11"/>
      <c r="V11069" s="4"/>
      <c r="W11069" s="11"/>
      <c r="X11069" s="4"/>
      <c r="Y11069" s="11"/>
      <c r="Z11069" s="2"/>
      <c r="AA11069" s="1" t="s">
        <v>16</v>
      </c>
      <c r="AC11069" s="23" t="s">
        <v>37859</v>
      </c>
      <c r="AD11069" s="23" t="s">
        <v>38259</v>
      </c>
      <c r="AE11069" t="s">
        <v>35402</v>
      </c>
    </row>
    <row r="11070" spans="1:31" ht="14.25" customHeight="1">
      <c r="A11070" s="1">
        <v>11069</v>
      </c>
      <c r="B11070" s="1" t="s">
        <v>54</v>
      </c>
      <c r="C11070" s="1" t="s">
        <v>18020</v>
      </c>
      <c r="D11070" s="9" t="s">
        <v>1348</v>
      </c>
      <c r="E11070" s="9" t="s">
        <v>37277</v>
      </c>
      <c r="F11070" s="9" t="s">
        <v>29804</v>
      </c>
      <c r="G11070" s="17">
        <v>919944994419</v>
      </c>
      <c r="H11070" s="9" t="s">
        <v>132</v>
      </c>
      <c r="I11070" s="1" t="s">
        <v>41</v>
      </c>
      <c r="J11070" s="2" t="s">
        <v>47309</v>
      </c>
      <c r="K11070" s="3" t="s">
        <v>42</v>
      </c>
      <c r="L11070" s="2" t="s">
        <v>47338</v>
      </c>
      <c r="M11070" s="11"/>
      <c r="N11070" s="4"/>
      <c r="O11070" s="11"/>
      <c r="P11070" s="4"/>
      <c r="Q11070" s="11"/>
      <c r="R11070" s="4"/>
      <c r="S11070" s="11"/>
      <c r="T11070" s="4"/>
      <c r="U11070" s="11"/>
      <c r="V11070" s="4"/>
      <c r="W11070" s="11"/>
      <c r="X11070" s="4"/>
      <c r="Y11070" s="11"/>
      <c r="Z11070" s="2"/>
      <c r="AA11070" s="1" t="s">
        <v>16</v>
      </c>
      <c r="AC11070" s="23" t="s">
        <v>37859</v>
      </c>
      <c r="AD11070" s="23" t="s">
        <v>38259</v>
      </c>
      <c r="AE11070" t="s">
        <v>35403</v>
      </c>
    </row>
    <row r="11071" spans="1:31" ht="14.25" customHeight="1">
      <c r="A11071" s="1">
        <v>11070</v>
      </c>
      <c r="B11071" s="1" t="s">
        <v>54</v>
      </c>
      <c r="C11071" s="1" t="s">
        <v>18022</v>
      </c>
      <c r="D11071" s="9" t="s">
        <v>18341</v>
      </c>
      <c r="E11071" s="9" t="s">
        <v>487</v>
      </c>
      <c r="F11071" s="9" t="s">
        <v>29805</v>
      </c>
      <c r="G11071" s="17">
        <v>919664144914</v>
      </c>
      <c r="H11071" s="9" t="s">
        <v>20</v>
      </c>
      <c r="I11071" s="1" t="s">
        <v>41</v>
      </c>
      <c r="J11071" s="2" t="s">
        <v>47309</v>
      </c>
      <c r="K11071" s="3" t="s">
        <v>42</v>
      </c>
      <c r="L11071" s="2" t="s">
        <v>47338</v>
      </c>
      <c r="M11071" s="4" t="s">
        <v>14136</v>
      </c>
      <c r="N11071" s="3" t="str">
        <f>J11071</f>
        <v>[1 cr. - 1.5 cr]</v>
      </c>
      <c r="O11071" s="11"/>
      <c r="P11071" s="4"/>
      <c r="Q11071" s="11"/>
      <c r="R11071" s="4"/>
      <c r="S11071" s="11"/>
      <c r="T11071" s="4"/>
      <c r="U11071" s="11"/>
      <c r="V11071" s="4"/>
      <c r="W11071" s="11"/>
      <c r="X11071" s="4"/>
      <c r="Y11071" s="11"/>
      <c r="Z11071" s="2"/>
      <c r="AA11071" s="1" t="s">
        <v>16</v>
      </c>
      <c r="AC11071" s="23" t="s">
        <v>37859</v>
      </c>
      <c r="AD11071" s="23" t="s">
        <v>38259</v>
      </c>
      <c r="AE11071" t="s">
        <v>35404</v>
      </c>
    </row>
    <row r="11072" spans="1:31" ht="14.25" customHeight="1">
      <c r="A11072" s="1">
        <v>11071</v>
      </c>
      <c r="B11072" s="1" t="s">
        <v>54</v>
      </c>
      <c r="C11072" s="1" t="s">
        <v>18023</v>
      </c>
      <c r="D11072" s="9" t="s">
        <v>36112</v>
      </c>
      <c r="E11072" s="9" t="s">
        <v>37278</v>
      </c>
      <c r="F11072" s="9" t="s">
        <v>35159</v>
      </c>
      <c r="G11072" s="17">
        <v>91990994996</v>
      </c>
      <c r="H11072" s="9" t="s">
        <v>15</v>
      </c>
      <c r="I11072" s="1" t="s">
        <v>41</v>
      </c>
      <c r="J11072" s="2" t="s">
        <v>47309</v>
      </c>
      <c r="K11072" s="3" t="s">
        <v>42</v>
      </c>
      <c r="L11072" s="2" t="s">
        <v>47338</v>
      </c>
      <c r="M11072" s="11"/>
      <c r="N11072" s="4"/>
      <c r="O11072" s="11"/>
      <c r="P11072" s="4"/>
      <c r="Q11072" s="11"/>
      <c r="R11072" s="4"/>
      <c r="S11072" s="11"/>
      <c r="T11072" s="4"/>
      <c r="U11072" s="11"/>
      <c r="V11072" s="4"/>
      <c r="W11072" s="11"/>
      <c r="X11072" s="4"/>
      <c r="Y11072" s="11"/>
      <c r="Z11072" s="2"/>
      <c r="AA11072" s="1" t="s">
        <v>11</v>
      </c>
      <c r="AC11072" s="23" t="s">
        <v>37859</v>
      </c>
      <c r="AD11072" s="23" t="s">
        <v>38259</v>
      </c>
      <c r="AE11072" t="s">
        <v>35405</v>
      </c>
    </row>
    <row r="11073" spans="1:31" ht="14.25" customHeight="1">
      <c r="A11073" s="1">
        <v>11072</v>
      </c>
      <c r="B11073" s="1" t="s">
        <v>54</v>
      </c>
      <c r="C11073" s="1" t="s">
        <v>18027</v>
      </c>
      <c r="D11073" s="9" t="s">
        <v>12080</v>
      </c>
      <c r="E11073" s="9" t="s">
        <v>724</v>
      </c>
      <c r="F11073" s="9" t="s">
        <v>26752</v>
      </c>
      <c r="G11073" s="17">
        <v>91944464044</v>
      </c>
      <c r="H11073" s="9" t="s">
        <v>15</v>
      </c>
      <c r="I11073" s="1" t="s">
        <v>9</v>
      </c>
      <c r="J11073" s="2" t="s">
        <v>47309</v>
      </c>
      <c r="K11073" s="3" t="s">
        <v>17</v>
      </c>
      <c r="L11073" s="2" t="s">
        <v>47338</v>
      </c>
      <c r="M11073" s="4" t="s">
        <v>42</v>
      </c>
      <c r="N11073" s="3" t="str">
        <f>J11073</f>
        <v>[1 cr. - 1.5 cr]</v>
      </c>
      <c r="O11073" s="11"/>
      <c r="P11073" s="4"/>
      <c r="Q11073" s="11"/>
      <c r="R11073" s="4"/>
      <c r="S11073" s="11"/>
      <c r="T11073" s="4"/>
      <c r="U11073" s="11"/>
      <c r="V11073" s="4"/>
      <c r="W11073" s="11"/>
      <c r="X11073" s="4"/>
      <c r="Y11073" s="11"/>
      <c r="Z11073" s="2"/>
      <c r="AA11073" s="1" t="s">
        <v>16</v>
      </c>
      <c r="AC11073" s="23" t="s">
        <v>37859</v>
      </c>
      <c r="AD11073" s="23" t="s">
        <v>38259</v>
      </c>
      <c r="AE11073" t="s">
        <v>35406</v>
      </c>
    </row>
    <row r="11074" spans="1:31" ht="14.25" customHeight="1">
      <c r="A11074" s="1">
        <v>11073</v>
      </c>
      <c r="B11074" s="1" t="s">
        <v>54</v>
      </c>
      <c r="C11074" s="1" t="s">
        <v>18029</v>
      </c>
      <c r="D11074" s="9" t="s">
        <v>3613</v>
      </c>
      <c r="E11074" s="9" t="s">
        <v>18342</v>
      </c>
      <c r="F11074" s="9" t="s">
        <v>29808</v>
      </c>
      <c r="G11074" s="17">
        <v>919016444419</v>
      </c>
      <c r="H11074" s="9" t="s">
        <v>132</v>
      </c>
      <c r="I11074" s="1" t="s">
        <v>62</v>
      </c>
      <c r="J11074" s="2" t="s">
        <v>47309</v>
      </c>
      <c r="K11074" s="11" t="s">
        <v>14136</v>
      </c>
      <c r="L11074" s="2" t="s">
        <v>47338</v>
      </c>
      <c r="M11074" s="11"/>
      <c r="N11074" s="4"/>
      <c r="O11074" s="11"/>
      <c r="P11074" s="4"/>
      <c r="Q11074" s="11"/>
      <c r="R11074" s="4"/>
      <c r="S11074" s="11"/>
      <c r="T11074" s="4"/>
      <c r="U11074" s="11"/>
      <c r="V11074" s="4"/>
      <c r="W11074" s="11"/>
      <c r="X11074" s="4"/>
      <c r="Y11074" s="11"/>
      <c r="Z11074" s="2"/>
      <c r="AA11074" s="1" t="s">
        <v>16</v>
      </c>
      <c r="AC11074" s="23" t="s">
        <v>37859</v>
      </c>
      <c r="AD11074" s="23" t="s">
        <v>38259</v>
      </c>
      <c r="AE11074" t="s">
        <v>35395</v>
      </c>
    </row>
    <row r="11075" spans="1:31" ht="14.25" customHeight="1">
      <c r="A11075" s="1">
        <v>11074</v>
      </c>
      <c r="B11075" s="1" t="s">
        <v>54</v>
      </c>
      <c r="C11075" s="1" t="s">
        <v>18034</v>
      </c>
      <c r="D11075" s="9" t="s">
        <v>36113</v>
      </c>
      <c r="E11075" s="9" t="s">
        <v>78</v>
      </c>
      <c r="F11075" s="9" t="s">
        <v>29811</v>
      </c>
      <c r="G11075" s="17">
        <v>919946004644</v>
      </c>
      <c r="H11075" s="9" t="s">
        <v>132</v>
      </c>
      <c r="I11075" s="1" t="s">
        <v>41</v>
      </c>
      <c r="J11075" s="2" t="s">
        <v>47309</v>
      </c>
      <c r="K11075" s="3" t="s">
        <v>42</v>
      </c>
      <c r="L11075" s="2" t="s">
        <v>47338</v>
      </c>
      <c r="M11075" s="11"/>
      <c r="N11075" s="4"/>
      <c r="O11075" s="11"/>
      <c r="P11075" s="4"/>
      <c r="Q11075" s="11"/>
      <c r="R11075" s="4"/>
      <c r="S11075" s="11"/>
      <c r="T11075" s="4"/>
      <c r="U11075" s="11"/>
      <c r="V11075" s="4"/>
      <c r="W11075" s="11"/>
      <c r="X11075" s="4"/>
      <c r="Y11075" s="11"/>
      <c r="Z11075" s="2"/>
      <c r="AA11075" s="1" t="s">
        <v>16</v>
      </c>
      <c r="AC11075" s="23" t="s">
        <v>37859</v>
      </c>
      <c r="AD11075" s="23" t="s">
        <v>38259</v>
      </c>
      <c r="AE11075" t="s">
        <v>35400</v>
      </c>
    </row>
    <row r="11076" spans="1:31" ht="14.25" customHeight="1">
      <c r="A11076" s="1">
        <v>11075</v>
      </c>
      <c r="B11076" s="1" t="s">
        <v>54</v>
      </c>
      <c r="C11076" s="1" t="s">
        <v>18039</v>
      </c>
      <c r="D11076" s="9" t="s">
        <v>48</v>
      </c>
      <c r="E11076" s="9" t="s">
        <v>73</v>
      </c>
      <c r="F11076" s="9" t="s">
        <v>25050</v>
      </c>
      <c r="G11076" s="17">
        <v>9194610446</v>
      </c>
      <c r="H11076" s="9" t="s">
        <v>20</v>
      </c>
      <c r="I11076" s="1" t="s">
        <v>62</v>
      </c>
      <c r="J11076" s="2" t="s">
        <v>47309</v>
      </c>
      <c r="K11076" s="3" t="s">
        <v>42</v>
      </c>
      <c r="L11076" s="2" t="s">
        <v>47338</v>
      </c>
      <c r="M11076" s="11"/>
      <c r="N11076" s="4"/>
      <c r="O11076" s="11"/>
      <c r="P11076" s="4"/>
      <c r="Q11076" s="11"/>
      <c r="R11076" s="4"/>
      <c r="S11076" s="11"/>
      <c r="T11076" s="4"/>
      <c r="U11076" s="11"/>
      <c r="V11076" s="4"/>
      <c r="W11076" s="11"/>
      <c r="X11076" s="4"/>
      <c r="Y11076" s="11"/>
      <c r="Z11076" s="2"/>
      <c r="AA11076" s="1" t="s">
        <v>11</v>
      </c>
      <c r="AC11076" s="23" t="s">
        <v>37859</v>
      </c>
      <c r="AD11076" s="23" t="s">
        <v>38259</v>
      </c>
      <c r="AE11076" t="s">
        <v>35401</v>
      </c>
    </row>
    <row r="11077" spans="1:31" ht="14.25" customHeight="1">
      <c r="A11077" s="1">
        <v>11076</v>
      </c>
      <c r="B11077" s="1" t="s">
        <v>54</v>
      </c>
      <c r="C11077" s="1" t="s">
        <v>18043</v>
      </c>
      <c r="D11077" s="9" t="s">
        <v>36114</v>
      </c>
      <c r="E11077" s="9" t="s">
        <v>558</v>
      </c>
      <c r="F11077" s="9" t="s">
        <v>29816</v>
      </c>
      <c r="G11077" s="17">
        <v>919946049060</v>
      </c>
      <c r="H11077" s="9" t="s">
        <v>8</v>
      </c>
      <c r="I11077" s="1" t="s">
        <v>62</v>
      </c>
      <c r="J11077" s="2" t="s">
        <v>47309</v>
      </c>
      <c r="K11077" s="11" t="s">
        <v>14136</v>
      </c>
      <c r="L11077" s="2" t="s">
        <v>47338</v>
      </c>
      <c r="M11077" s="11"/>
      <c r="N11077" s="4"/>
      <c r="O11077" s="11"/>
      <c r="P11077" s="4"/>
      <c r="Q11077" s="11"/>
      <c r="R11077" s="4"/>
      <c r="S11077" s="11"/>
      <c r="T11077" s="4"/>
      <c r="U11077" s="11"/>
      <c r="V11077" s="4"/>
      <c r="W11077" s="11"/>
      <c r="X11077" s="4"/>
      <c r="Y11077" s="11"/>
      <c r="Z11077" s="2"/>
      <c r="AA11077" s="1" t="s">
        <v>11</v>
      </c>
      <c r="AC11077" s="23" t="s">
        <v>37859</v>
      </c>
      <c r="AD11077" s="23" t="s">
        <v>38259</v>
      </c>
      <c r="AE11077" t="s">
        <v>35402</v>
      </c>
    </row>
    <row r="11078" spans="1:31" ht="14.25" customHeight="1">
      <c r="A11078" s="1">
        <v>11077</v>
      </c>
      <c r="B11078" s="1" t="s">
        <v>54</v>
      </c>
      <c r="C11078" s="1" t="s">
        <v>18050</v>
      </c>
      <c r="D11078" s="9" t="s">
        <v>2921</v>
      </c>
      <c r="E11078" s="9" t="s">
        <v>37183</v>
      </c>
      <c r="F11078" s="9" t="s">
        <v>23536</v>
      </c>
      <c r="G11078" s="17">
        <v>919961441914</v>
      </c>
      <c r="H11078" s="9" t="s">
        <v>8</v>
      </c>
      <c r="I11078" s="1" t="s">
        <v>62</v>
      </c>
      <c r="J11078" s="2" t="s">
        <v>47309</v>
      </c>
      <c r="K11078" s="11" t="s">
        <v>14136</v>
      </c>
      <c r="L11078" s="2" t="s">
        <v>47338</v>
      </c>
      <c r="M11078" s="11"/>
      <c r="N11078" s="4"/>
      <c r="O11078" s="11"/>
      <c r="P11078" s="4"/>
      <c r="Q11078" s="11"/>
      <c r="R11078" s="4"/>
      <c r="S11078" s="11"/>
      <c r="T11078" s="4"/>
      <c r="U11078" s="11"/>
      <c r="V11078" s="4"/>
      <c r="W11078" s="11"/>
      <c r="X11078" s="4"/>
      <c r="Y11078" s="11"/>
      <c r="Z11078" s="2"/>
      <c r="AA11078" s="1" t="s">
        <v>16</v>
      </c>
      <c r="AC11078" s="23" t="s">
        <v>37859</v>
      </c>
      <c r="AD11078" s="23" t="s">
        <v>38259</v>
      </c>
      <c r="AE11078" t="s">
        <v>35403</v>
      </c>
    </row>
    <row r="11079" spans="1:31" ht="14.25" customHeight="1">
      <c r="A11079" s="1">
        <v>11078</v>
      </c>
      <c r="B11079" s="1" t="s">
        <v>54</v>
      </c>
      <c r="C11079" s="1" t="s">
        <v>18060</v>
      </c>
      <c r="D11079" s="9" t="s">
        <v>1224</v>
      </c>
      <c r="E11079" s="9" t="s">
        <v>131</v>
      </c>
      <c r="F11079" s="9" t="s">
        <v>29826</v>
      </c>
      <c r="G11079" s="17">
        <v>91991949999</v>
      </c>
      <c r="H11079" s="9" t="s">
        <v>20</v>
      </c>
      <c r="I11079" s="1" t="s">
        <v>9</v>
      </c>
      <c r="J11079" s="2" t="s">
        <v>47309</v>
      </c>
      <c r="K11079" s="3" t="s">
        <v>42</v>
      </c>
      <c r="L11079" s="2" t="s">
        <v>47338</v>
      </c>
      <c r="M11079" s="4" t="s">
        <v>14136</v>
      </c>
      <c r="N11079" s="3" t="str">
        <f>J11079</f>
        <v>[1 cr. - 1.5 cr]</v>
      </c>
      <c r="O11079" s="11"/>
      <c r="P11079" s="4"/>
      <c r="Q11079" s="11"/>
      <c r="R11079" s="4"/>
      <c r="S11079" s="11"/>
      <c r="T11079" s="4"/>
      <c r="U11079" s="11"/>
      <c r="V11079" s="4"/>
      <c r="W11079" s="11"/>
      <c r="X11079" s="4"/>
      <c r="Y11079" s="11"/>
      <c r="Z11079" s="2"/>
      <c r="AA11079" s="1" t="s">
        <v>16</v>
      </c>
      <c r="AC11079" s="23" t="s">
        <v>37859</v>
      </c>
      <c r="AD11079" s="23" t="s">
        <v>38259</v>
      </c>
      <c r="AE11079" t="s">
        <v>35404</v>
      </c>
    </row>
    <row r="11080" spans="1:31" ht="14.25" customHeight="1">
      <c r="A11080" s="1">
        <v>11079</v>
      </c>
      <c r="B11080" s="1" t="s">
        <v>54</v>
      </c>
      <c r="C11080" s="1" t="s">
        <v>18066</v>
      </c>
      <c r="D11080" s="9" t="s">
        <v>92</v>
      </c>
      <c r="E11080" s="9" t="s">
        <v>40</v>
      </c>
      <c r="F11080" s="9" t="s">
        <v>29829</v>
      </c>
      <c r="G11080" s="17">
        <v>919444046</v>
      </c>
      <c r="H11080" s="9" t="s">
        <v>20</v>
      </c>
      <c r="I11080" s="1" t="s">
        <v>41</v>
      </c>
      <c r="J11080" s="2" t="s">
        <v>47309</v>
      </c>
      <c r="K11080" s="11" t="s">
        <v>14136</v>
      </c>
      <c r="L11080" s="2" t="s">
        <v>47338</v>
      </c>
      <c r="M11080" s="11"/>
      <c r="N11080" s="4"/>
      <c r="O11080" s="11"/>
      <c r="P11080" s="4"/>
      <c r="Q11080" s="11"/>
      <c r="R11080" s="4"/>
      <c r="S11080" s="11"/>
      <c r="T11080" s="4"/>
      <c r="U11080" s="11"/>
      <c r="V11080" s="4"/>
      <c r="W11080" s="11"/>
      <c r="X11080" s="4"/>
      <c r="Y11080" s="11"/>
      <c r="Z11080" s="2"/>
      <c r="AA11080" s="1" t="s">
        <v>16</v>
      </c>
      <c r="AC11080" s="23" t="s">
        <v>37859</v>
      </c>
      <c r="AD11080" s="23" t="s">
        <v>38259</v>
      </c>
      <c r="AE11080" t="s">
        <v>35405</v>
      </c>
    </row>
    <row r="11081" spans="1:31" ht="14.25" customHeight="1">
      <c r="A11081" s="1">
        <v>11080</v>
      </c>
      <c r="B11081" s="1" t="s">
        <v>54</v>
      </c>
      <c r="C11081" s="1" t="s">
        <v>18083</v>
      </c>
      <c r="D11081" s="9" t="s">
        <v>2652</v>
      </c>
      <c r="E11081" s="9" t="s">
        <v>724</v>
      </c>
      <c r="F11081" s="9" t="s">
        <v>29840</v>
      </c>
      <c r="G11081" s="17">
        <v>919099996009</v>
      </c>
      <c r="H11081" s="9" t="s">
        <v>15</v>
      </c>
      <c r="I11081" s="1" t="s">
        <v>62</v>
      </c>
      <c r="J11081" s="2" t="s">
        <v>47309</v>
      </c>
      <c r="K11081" s="3" t="s">
        <v>42</v>
      </c>
      <c r="L11081" s="2" t="s">
        <v>47338</v>
      </c>
      <c r="M11081" s="4" t="s">
        <v>14136</v>
      </c>
      <c r="N11081" s="3" t="str">
        <f t="shared" ref="N11081:N11082" si="381">J11081</f>
        <v>[1 cr. - 1.5 cr]</v>
      </c>
      <c r="O11081" s="4" t="s">
        <v>14137</v>
      </c>
      <c r="P11081" s="3" t="s">
        <v>47309</v>
      </c>
      <c r="Q11081" s="4" t="s">
        <v>13</v>
      </c>
      <c r="R11081" s="3" t="s">
        <v>47309</v>
      </c>
      <c r="S11081" s="11"/>
      <c r="T11081" s="4"/>
      <c r="U11081" s="11"/>
      <c r="V11081" s="4"/>
      <c r="W11081" s="11"/>
      <c r="X11081" s="4"/>
      <c r="Y11081" s="11"/>
      <c r="Z11081" s="2"/>
      <c r="AA11081" s="1" t="s">
        <v>16</v>
      </c>
      <c r="AC11081" s="23" t="s">
        <v>37859</v>
      </c>
      <c r="AD11081" s="23" t="s">
        <v>38259</v>
      </c>
      <c r="AE11081" t="s">
        <v>35406</v>
      </c>
    </row>
    <row r="11082" spans="1:31" ht="14.25" customHeight="1">
      <c r="A11082" s="1">
        <v>11081</v>
      </c>
      <c r="B11082" s="1" t="s">
        <v>54</v>
      </c>
      <c r="C11082" s="1" t="s">
        <v>18084</v>
      </c>
      <c r="D11082" s="9" t="s">
        <v>2904</v>
      </c>
      <c r="E11082" s="9" t="s">
        <v>217</v>
      </c>
      <c r="F11082" s="9" t="s">
        <v>31955</v>
      </c>
      <c r="G11082" s="17">
        <v>919494944944</v>
      </c>
      <c r="H11082" s="9" t="s">
        <v>20</v>
      </c>
      <c r="I11082" s="1" t="s">
        <v>62</v>
      </c>
      <c r="J11082" s="2" t="s">
        <v>47309</v>
      </c>
      <c r="K11082" s="3" t="s">
        <v>42</v>
      </c>
      <c r="L11082" s="2" t="s">
        <v>47338</v>
      </c>
      <c r="M11082" s="4" t="s">
        <v>14136</v>
      </c>
      <c r="N11082" s="3" t="str">
        <f t="shared" si="381"/>
        <v>[1 cr. - 1.5 cr]</v>
      </c>
      <c r="O11082" s="4" t="s">
        <v>14137</v>
      </c>
      <c r="P11082" s="3" t="s">
        <v>47309</v>
      </c>
      <c r="Q11082" s="4" t="s">
        <v>13</v>
      </c>
      <c r="R11082" s="3" t="s">
        <v>47309</v>
      </c>
      <c r="S11082" s="11"/>
      <c r="T11082" s="4"/>
      <c r="U11082" s="11"/>
      <c r="V11082" s="4"/>
      <c r="W11082" s="11"/>
      <c r="X11082" s="4"/>
      <c r="Y11082" s="11"/>
      <c r="Z11082" s="2"/>
      <c r="AA11082" s="1" t="s">
        <v>11</v>
      </c>
      <c r="AC11082" s="23" t="s">
        <v>37859</v>
      </c>
      <c r="AD11082" s="23" t="s">
        <v>38259</v>
      </c>
      <c r="AE11082" t="s">
        <v>35395</v>
      </c>
    </row>
    <row r="11083" spans="1:31" ht="14.25" customHeight="1">
      <c r="A11083" s="1">
        <v>11082</v>
      </c>
      <c r="B11083" s="1" t="s">
        <v>54</v>
      </c>
      <c r="C11083" s="1" t="s">
        <v>18085</v>
      </c>
      <c r="D11083" s="9" t="s">
        <v>1394</v>
      </c>
      <c r="E11083" s="9" t="s">
        <v>1558</v>
      </c>
      <c r="F11083" s="9" t="s">
        <v>18349</v>
      </c>
      <c r="G11083" s="17">
        <v>919099004916</v>
      </c>
      <c r="H11083" s="9" t="s">
        <v>8</v>
      </c>
      <c r="I11083" s="1" t="s">
        <v>41</v>
      </c>
      <c r="J11083" s="2" t="s">
        <v>47309</v>
      </c>
      <c r="K11083" s="3" t="s">
        <v>42</v>
      </c>
      <c r="L11083" s="2" t="s">
        <v>47338</v>
      </c>
      <c r="M11083" s="11"/>
      <c r="N11083" s="4"/>
      <c r="O11083" s="11"/>
      <c r="P11083" s="4"/>
      <c r="Q11083" s="11"/>
      <c r="R11083" s="4"/>
      <c r="S11083" s="11"/>
      <c r="T11083" s="4"/>
      <c r="U11083" s="11"/>
      <c r="V11083" s="4"/>
      <c r="W11083" s="11"/>
      <c r="X11083" s="4"/>
      <c r="Y11083" s="11"/>
      <c r="Z11083" s="2"/>
      <c r="AA11083" s="1" t="s">
        <v>16</v>
      </c>
      <c r="AC11083" s="23" t="s">
        <v>37859</v>
      </c>
      <c r="AD11083" s="23" t="s">
        <v>38259</v>
      </c>
      <c r="AE11083" t="s">
        <v>35400</v>
      </c>
    </row>
    <row r="11084" spans="1:31" ht="14.25" customHeight="1">
      <c r="A11084" s="1">
        <v>11083</v>
      </c>
      <c r="B11084" s="1" t="s">
        <v>54</v>
      </c>
      <c r="C11084" s="1" t="s">
        <v>18087</v>
      </c>
      <c r="D11084" s="9" t="s">
        <v>4300</v>
      </c>
      <c r="E11084" s="9" t="s">
        <v>956</v>
      </c>
      <c r="F11084" s="9" t="s">
        <v>29841</v>
      </c>
      <c r="G11084" s="17">
        <v>916009994</v>
      </c>
      <c r="H11084" s="9" t="s">
        <v>20</v>
      </c>
      <c r="I11084" s="1" t="s">
        <v>62</v>
      </c>
      <c r="J11084" s="2" t="s">
        <v>47309</v>
      </c>
      <c r="K11084" s="3" t="s">
        <v>17</v>
      </c>
      <c r="L11084" s="2" t="s">
        <v>47338</v>
      </c>
      <c r="M11084" s="11"/>
      <c r="N11084" s="4"/>
      <c r="O11084" s="11"/>
      <c r="P11084" s="4"/>
      <c r="Q11084" s="11"/>
      <c r="R11084" s="4"/>
      <c r="S11084" s="11"/>
      <c r="T11084" s="4"/>
      <c r="U11084" s="11"/>
      <c r="V11084" s="4"/>
      <c r="W11084" s="11"/>
      <c r="X11084" s="4"/>
      <c r="Y11084" s="11"/>
      <c r="Z11084" s="2"/>
      <c r="AA11084" s="1" t="s">
        <v>16</v>
      </c>
      <c r="AC11084" s="23" t="s">
        <v>37859</v>
      </c>
      <c r="AD11084" s="23" t="s">
        <v>38259</v>
      </c>
      <c r="AE11084" t="s">
        <v>35401</v>
      </c>
    </row>
    <row r="11085" spans="1:31" ht="14.25" customHeight="1">
      <c r="A11085" s="1">
        <v>11084</v>
      </c>
      <c r="B11085" s="1" t="s">
        <v>54</v>
      </c>
      <c r="C11085" s="1" t="s">
        <v>18097</v>
      </c>
      <c r="D11085" s="9" t="s">
        <v>35964</v>
      </c>
      <c r="E11085" s="9" t="s">
        <v>774</v>
      </c>
      <c r="F11085" s="9" t="s">
        <v>18353</v>
      </c>
      <c r="G11085" s="17">
        <v>919446041999</v>
      </c>
      <c r="H11085" s="9" t="s">
        <v>8</v>
      </c>
      <c r="I11085" s="1" t="s">
        <v>41</v>
      </c>
      <c r="J11085" s="2" t="s">
        <v>47309</v>
      </c>
      <c r="K11085" s="3" t="s">
        <v>42</v>
      </c>
      <c r="L11085" s="2" t="s">
        <v>47338</v>
      </c>
      <c r="M11085" s="4" t="s">
        <v>14136</v>
      </c>
      <c r="N11085" s="3" t="str">
        <f>J11085</f>
        <v>[1 cr. - 1.5 cr]</v>
      </c>
      <c r="O11085" s="11"/>
      <c r="P11085" s="4"/>
      <c r="Q11085" s="11"/>
      <c r="R11085" s="4"/>
      <c r="S11085" s="11"/>
      <c r="T11085" s="4"/>
      <c r="U11085" s="11"/>
      <c r="V11085" s="4"/>
      <c r="W11085" s="11"/>
      <c r="X11085" s="4"/>
      <c r="Y11085" s="11"/>
      <c r="Z11085" s="2"/>
      <c r="AA11085" s="1" t="s">
        <v>16</v>
      </c>
      <c r="AC11085" s="23" t="s">
        <v>37859</v>
      </c>
      <c r="AD11085" s="23" t="s">
        <v>38259</v>
      </c>
      <c r="AE11085" t="s">
        <v>35402</v>
      </c>
    </row>
    <row r="11086" spans="1:31" ht="14.25" customHeight="1">
      <c r="A11086" s="1">
        <v>11085</v>
      </c>
      <c r="B11086" s="1" t="s">
        <v>54</v>
      </c>
      <c r="C11086" s="1" t="s">
        <v>18098</v>
      </c>
      <c r="D11086" s="9" t="s">
        <v>1775</v>
      </c>
      <c r="E11086" s="9" t="s">
        <v>746</v>
      </c>
      <c r="F11086" s="9" t="s">
        <v>34195</v>
      </c>
      <c r="G11086" s="17">
        <v>91994946410</v>
      </c>
      <c r="H11086" s="9" t="s">
        <v>37</v>
      </c>
      <c r="I11086" s="1" t="s">
        <v>62</v>
      </c>
      <c r="J11086" s="2" t="s">
        <v>47309</v>
      </c>
      <c r="K11086" s="3" t="s">
        <v>42</v>
      </c>
      <c r="L11086" s="2" t="s">
        <v>47338</v>
      </c>
      <c r="M11086" s="11"/>
      <c r="N11086" s="4"/>
      <c r="O11086" s="11"/>
      <c r="P11086" s="4"/>
      <c r="Q11086" s="11"/>
      <c r="R11086" s="4"/>
      <c r="S11086" s="11"/>
      <c r="T11086" s="4"/>
      <c r="U11086" s="11"/>
      <c r="V11086" s="4"/>
      <c r="W11086" s="11"/>
      <c r="X11086" s="4"/>
      <c r="Y11086" s="11"/>
      <c r="Z11086" s="2"/>
      <c r="AA11086" s="1" t="s">
        <v>16</v>
      </c>
      <c r="AC11086" s="23" t="s">
        <v>37859</v>
      </c>
      <c r="AD11086" s="23" t="s">
        <v>38259</v>
      </c>
      <c r="AE11086" t="s">
        <v>35403</v>
      </c>
    </row>
    <row r="11087" spans="1:31" ht="14.25" customHeight="1">
      <c r="A11087" s="1">
        <v>11086</v>
      </c>
      <c r="B11087" s="1" t="s">
        <v>54</v>
      </c>
      <c r="C11087" s="1" t="s">
        <v>18100</v>
      </c>
      <c r="D11087" s="9" t="s">
        <v>1394</v>
      </c>
      <c r="E11087" s="9" t="s">
        <v>14947</v>
      </c>
      <c r="F11087" s="9" t="s">
        <v>29848</v>
      </c>
      <c r="G11087" s="17">
        <v>914141191499</v>
      </c>
      <c r="H11087" s="9" t="s">
        <v>8</v>
      </c>
      <c r="I11087" s="1" t="s">
        <v>41</v>
      </c>
      <c r="J11087" s="2" t="s">
        <v>47309</v>
      </c>
      <c r="K11087" s="11" t="s">
        <v>14136</v>
      </c>
      <c r="L11087" s="2" t="s">
        <v>47338</v>
      </c>
      <c r="M11087" s="11"/>
      <c r="N11087" s="4"/>
      <c r="O11087" s="11"/>
      <c r="P11087" s="4"/>
      <c r="Q11087" s="11"/>
      <c r="R11087" s="4"/>
      <c r="S11087" s="11"/>
      <c r="T11087" s="4"/>
      <c r="U11087" s="11"/>
      <c r="V11087" s="4"/>
      <c r="W11087" s="11"/>
      <c r="X11087" s="4"/>
      <c r="Y11087" s="11"/>
      <c r="Z11087" s="2"/>
      <c r="AA11087" s="1" t="s">
        <v>16</v>
      </c>
      <c r="AC11087" s="23" t="s">
        <v>37859</v>
      </c>
      <c r="AD11087" s="23" t="s">
        <v>38259</v>
      </c>
      <c r="AE11087" t="s">
        <v>35404</v>
      </c>
    </row>
    <row r="11088" spans="1:31" ht="14.25" customHeight="1">
      <c r="A11088" s="1">
        <v>11087</v>
      </c>
      <c r="B11088" s="1" t="s">
        <v>54</v>
      </c>
      <c r="C11088" s="1" t="s">
        <v>18105</v>
      </c>
      <c r="D11088" s="9" t="s">
        <v>1518</v>
      </c>
      <c r="E11088" s="9" t="s">
        <v>40</v>
      </c>
      <c r="F11088" s="9" t="s">
        <v>27792</v>
      </c>
      <c r="G11088" s="17">
        <v>9144149040</v>
      </c>
      <c r="H11088" s="9" t="s">
        <v>15</v>
      </c>
      <c r="I11088" s="1" t="s">
        <v>62</v>
      </c>
      <c r="J11088" s="2" t="s">
        <v>47309</v>
      </c>
      <c r="K11088" s="3" t="s">
        <v>42</v>
      </c>
      <c r="L11088" s="2" t="s">
        <v>47338</v>
      </c>
      <c r="M11088" s="4" t="s">
        <v>14136</v>
      </c>
      <c r="N11088" s="3" t="str">
        <f>J11088</f>
        <v>[1 cr. - 1.5 cr]</v>
      </c>
      <c r="O11088" s="11"/>
      <c r="P11088" s="4"/>
      <c r="Q11088" s="11"/>
      <c r="R11088" s="4"/>
      <c r="S11088" s="11"/>
      <c r="T11088" s="4"/>
      <c r="U11088" s="11"/>
      <c r="V11088" s="4"/>
      <c r="W11088" s="11"/>
      <c r="X11088" s="4"/>
      <c r="Y11088" s="11"/>
      <c r="Z11088" s="2"/>
      <c r="AA11088" s="1" t="s">
        <v>11</v>
      </c>
      <c r="AC11088" s="23" t="s">
        <v>37859</v>
      </c>
      <c r="AD11088" s="23" t="s">
        <v>38259</v>
      </c>
      <c r="AE11088" t="s">
        <v>35405</v>
      </c>
    </row>
    <row r="11089" spans="1:31" ht="14.25" customHeight="1">
      <c r="A11089" s="1">
        <v>11088</v>
      </c>
      <c r="B11089" s="1" t="s">
        <v>54</v>
      </c>
      <c r="C11089" s="1" t="s">
        <v>18106</v>
      </c>
      <c r="D11089" s="9" t="s">
        <v>10205</v>
      </c>
      <c r="E11089" s="9" t="s">
        <v>2705</v>
      </c>
      <c r="F11089" s="9" t="s">
        <v>29852</v>
      </c>
      <c r="G11089" s="17">
        <v>919909990460</v>
      </c>
      <c r="H11089" s="9" t="s">
        <v>8</v>
      </c>
      <c r="I11089" s="1" t="s">
        <v>62</v>
      </c>
      <c r="J11089" s="2" t="s">
        <v>47309</v>
      </c>
      <c r="K11089" s="3" t="s">
        <v>42</v>
      </c>
      <c r="L11089" s="2" t="s">
        <v>47338</v>
      </c>
      <c r="M11089" s="11"/>
      <c r="N11089" s="4"/>
      <c r="O11089" s="11"/>
      <c r="P11089" s="4"/>
      <c r="Q11089" s="11"/>
      <c r="R11089" s="4"/>
      <c r="S11089" s="11"/>
      <c r="T11089" s="4"/>
      <c r="U11089" s="11"/>
      <c r="V11089" s="4"/>
      <c r="W11089" s="11"/>
      <c r="X11089" s="4"/>
      <c r="Y11089" s="11"/>
      <c r="Z11089" s="2"/>
      <c r="AA11089" s="1" t="s">
        <v>16</v>
      </c>
      <c r="AC11089" s="23" t="s">
        <v>37859</v>
      </c>
      <c r="AD11089" s="23" t="s">
        <v>38259</v>
      </c>
      <c r="AE11089" t="s">
        <v>35406</v>
      </c>
    </row>
    <row r="11090" spans="1:31" ht="14.25" customHeight="1">
      <c r="A11090" s="1">
        <v>11089</v>
      </c>
      <c r="B11090" s="1" t="s">
        <v>54</v>
      </c>
      <c r="C11090" s="1" t="s">
        <v>18109</v>
      </c>
      <c r="D11090" s="9" t="s">
        <v>13062</v>
      </c>
      <c r="E11090" s="9" t="s">
        <v>73</v>
      </c>
      <c r="F11090" s="9" t="s">
        <v>35166</v>
      </c>
      <c r="G11090" s="17">
        <v>91949104440</v>
      </c>
      <c r="H11090" s="9" t="s">
        <v>8</v>
      </c>
      <c r="I11090" s="1" t="s">
        <v>62</v>
      </c>
      <c r="J11090" s="2" t="s">
        <v>47309</v>
      </c>
      <c r="K11090" s="11" t="s">
        <v>14137</v>
      </c>
      <c r="L11090" s="2" t="s">
        <v>47338</v>
      </c>
      <c r="M11090" s="11"/>
      <c r="N11090" s="4"/>
      <c r="O11090" s="11"/>
      <c r="P11090" s="4"/>
      <c r="Q11090" s="11"/>
      <c r="R11090" s="4"/>
      <c r="S11090" s="11"/>
      <c r="T11090" s="4"/>
      <c r="U11090" s="11"/>
      <c r="V11090" s="4"/>
      <c r="W11090" s="11"/>
      <c r="X11090" s="4"/>
      <c r="Y11090" s="11"/>
      <c r="Z11090" s="2"/>
      <c r="AA11090" s="1" t="s">
        <v>16</v>
      </c>
      <c r="AC11090" s="23" t="s">
        <v>37859</v>
      </c>
      <c r="AD11090" s="23" t="s">
        <v>38259</v>
      </c>
      <c r="AE11090" t="s">
        <v>35395</v>
      </c>
    </row>
    <row r="11091" spans="1:31" ht="14.25" customHeight="1">
      <c r="A11091" s="1">
        <v>11090</v>
      </c>
      <c r="B11091" s="1" t="s">
        <v>54</v>
      </c>
      <c r="C11091" s="1" t="s">
        <v>18113</v>
      </c>
      <c r="D11091" s="9" t="s">
        <v>2317</v>
      </c>
      <c r="E11091" s="9" t="s">
        <v>18358</v>
      </c>
      <c r="F11091" s="9" t="s">
        <v>29855</v>
      </c>
      <c r="G11091" s="17">
        <v>9199494061</v>
      </c>
      <c r="H11091" s="9" t="s">
        <v>8</v>
      </c>
      <c r="I11091" s="1" t="s">
        <v>62</v>
      </c>
      <c r="J11091" s="2" t="s">
        <v>47309</v>
      </c>
      <c r="K11091" s="11" t="s">
        <v>14136</v>
      </c>
      <c r="L11091" s="2" t="s">
        <v>47338</v>
      </c>
      <c r="M11091" s="11"/>
      <c r="N11091" s="4"/>
      <c r="O11091" s="11"/>
      <c r="P11091" s="4"/>
      <c r="Q11091" s="11"/>
      <c r="R11091" s="4"/>
      <c r="S11091" s="11"/>
      <c r="T11091" s="4"/>
      <c r="U11091" s="11"/>
      <c r="V11091" s="4"/>
      <c r="W11091" s="11"/>
      <c r="X11091" s="4"/>
      <c r="Y11091" s="11"/>
      <c r="Z11091" s="2"/>
      <c r="AA11091" s="1" t="s">
        <v>16</v>
      </c>
      <c r="AC11091" s="23" t="s">
        <v>37859</v>
      </c>
      <c r="AD11091" s="23" t="s">
        <v>38259</v>
      </c>
      <c r="AE11091" t="s">
        <v>35400</v>
      </c>
    </row>
    <row r="11092" spans="1:31" ht="14.25" customHeight="1">
      <c r="A11092" s="1">
        <v>11091</v>
      </c>
      <c r="B11092" s="1" t="s">
        <v>54</v>
      </c>
      <c r="C11092" s="1" t="s">
        <v>18114</v>
      </c>
      <c r="D11092" s="9" t="s">
        <v>5672</v>
      </c>
      <c r="E11092" s="9" t="s">
        <v>18359</v>
      </c>
      <c r="F11092" s="9" t="s">
        <v>18360</v>
      </c>
      <c r="G11092" s="17">
        <v>9144009994</v>
      </c>
      <c r="H11092" s="9" t="s">
        <v>15</v>
      </c>
      <c r="I11092" s="1" t="s">
        <v>9</v>
      </c>
      <c r="J11092" s="2" t="s">
        <v>47309</v>
      </c>
      <c r="K11092" s="3" t="s">
        <v>42</v>
      </c>
      <c r="L11092" s="2" t="s">
        <v>47338</v>
      </c>
      <c r="M11092" s="4" t="s">
        <v>14136</v>
      </c>
      <c r="N11092" s="3" t="str">
        <f>J11092</f>
        <v>[1 cr. - 1.5 cr]</v>
      </c>
      <c r="O11092" s="11"/>
      <c r="P11092" s="4"/>
      <c r="Q11092" s="11"/>
      <c r="R11092" s="4"/>
      <c r="S11092" s="11"/>
      <c r="T11092" s="4"/>
      <c r="U11092" s="11"/>
      <c r="V11092" s="4"/>
      <c r="W11092" s="11"/>
      <c r="X11092" s="4"/>
      <c r="Y11092" s="11"/>
      <c r="Z11092" s="2"/>
      <c r="AA11092" s="1" t="s">
        <v>16</v>
      </c>
      <c r="AC11092" s="23" t="s">
        <v>37859</v>
      </c>
      <c r="AD11092" s="23" t="s">
        <v>38259</v>
      </c>
      <c r="AE11092" t="s">
        <v>35401</v>
      </c>
    </row>
    <row r="11093" spans="1:31" ht="14.25" customHeight="1">
      <c r="A11093" s="1">
        <v>11092</v>
      </c>
      <c r="B11093" s="1" t="s">
        <v>54</v>
      </c>
      <c r="C11093" s="1" t="s">
        <v>18119</v>
      </c>
      <c r="D11093" s="9" t="s">
        <v>3071</v>
      </c>
      <c r="E11093" s="9" t="s">
        <v>139</v>
      </c>
      <c r="F11093" s="9" t="s">
        <v>29857</v>
      </c>
      <c r="G11093" s="17">
        <v>91999469100</v>
      </c>
      <c r="H11093" s="9" t="s">
        <v>15</v>
      </c>
      <c r="I11093" s="1" t="s">
        <v>41</v>
      </c>
      <c r="J11093" s="2" t="s">
        <v>47309</v>
      </c>
      <c r="K11093" s="11" t="s">
        <v>14136</v>
      </c>
      <c r="L11093" s="2" t="s">
        <v>47338</v>
      </c>
      <c r="M11093" s="11"/>
      <c r="N11093" s="4"/>
      <c r="O11093" s="11"/>
      <c r="P11093" s="4"/>
      <c r="Q11093" s="11"/>
      <c r="R11093" s="4"/>
      <c r="S11093" s="11"/>
      <c r="T11093" s="4"/>
      <c r="U11093" s="11"/>
      <c r="V11093" s="4"/>
      <c r="W11093" s="11"/>
      <c r="X11093" s="4"/>
      <c r="Y11093" s="11"/>
      <c r="Z11093" s="2"/>
      <c r="AA11093" s="1" t="s">
        <v>16</v>
      </c>
      <c r="AC11093" s="23" t="s">
        <v>37859</v>
      </c>
      <c r="AD11093" s="23" t="s">
        <v>38259</v>
      </c>
      <c r="AE11093" t="s">
        <v>35402</v>
      </c>
    </row>
    <row r="11094" spans="1:31" ht="14.25" customHeight="1">
      <c r="A11094" s="1">
        <v>11093</v>
      </c>
      <c r="B11094" s="1" t="s">
        <v>54</v>
      </c>
      <c r="C11094" s="1" t="s">
        <v>18121</v>
      </c>
      <c r="D11094" s="9" t="s">
        <v>1046</v>
      </c>
      <c r="E11094" s="9" t="s">
        <v>40</v>
      </c>
      <c r="F11094" s="9" t="s">
        <v>29859</v>
      </c>
      <c r="G11094" s="17">
        <v>91990944461</v>
      </c>
      <c r="H11094" s="9" t="s">
        <v>15</v>
      </c>
      <c r="I11094" s="1" t="s">
        <v>41</v>
      </c>
      <c r="J11094" s="2" t="s">
        <v>47309</v>
      </c>
      <c r="K11094" s="3" t="s">
        <v>42</v>
      </c>
      <c r="L11094" s="2" t="s">
        <v>47338</v>
      </c>
      <c r="M11094" s="11"/>
      <c r="N11094" s="4"/>
      <c r="O11094" s="11"/>
      <c r="P11094" s="4"/>
      <c r="Q11094" s="11"/>
      <c r="R11094" s="4"/>
      <c r="S11094" s="11"/>
      <c r="T11094" s="4"/>
      <c r="U11094" s="11"/>
      <c r="V11094" s="4"/>
      <c r="W11094" s="11"/>
      <c r="X11094" s="4"/>
      <c r="Y11094" s="11"/>
      <c r="Z11094" s="2"/>
      <c r="AA11094" s="1" t="s">
        <v>16</v>
      </c>
      <c r="AC11094" s="23" t="s">
        <v>37859</v>
      </c>
      <c r="AD11094" s="23" t="s">
        <v>38259</v>
      </c>
      <c r="AE11094" t="s">
        <v>35403</v>
      </c>
    </row>
    <row r="11095" spans="1:31" ht="14.25" customHeight="1">
      <c r="A11095" s="1">
        <v>11094</v>
      </c>
      <c r="B11095" s="1" t="s">
        <v>54</v>
      </c>
      <c r="C11095" s="1" t="s">
        <v>18125</v>
      </c>
      <c r="D11095" s="9" t="s">
        <v>9457</v>
      </c>
      <c r="E11095" s="9" t="s">
        <v>1797</v>
      </c>
      <c r="F11095" s="9" t="s">
        <v>9458</v>
      </c>
      <c r="G11095" s="17">
        <v>919446066446</v>
      </c>
      <c r="H11095" s="9" t="s">
        <v>20</v>
      </c>
      <c r="I11095" s="1" t="s">
        <v>9</v>
      </c>
      <c r="J11095" s="2" t="s">
        <v>47309</v>
      </c>
      <c r="K11095" s="3" t="s">
        <v>42</v>
      </c>
      <c r="L11095" s="2" t="s">
        <v>47338</v>
      </c>
      <c r="M11095" s="11"/>
      <c r="N11095" s="4"/>
      <c r="O11095" s="11"/>
      <c r="P11095" s="4"/>
      <c r="Q11095" s="11"/>
      <c r="R11095" s="4"/>
      <c r="S11095" s="11"/>
      <c r="T11095" s="4"/>
      <c r="U11095" s="11"/>
      <c r="V11095" s="4"/>
      <c r="W11095" s="11"/>
      <c r="X11095" s="4"/>
      <c r="Y11095" s="11"/>
      <c r="Z11095" s="2"/>
      <c r="AA11095" s="1" t="s">
        <v>16</v>
      </c>
      <c r="AC11095" s="23" t="s">
        <v>37859</v>
      </c>
      <c r="AD11095" s="23" t="s">
        <v>38259</v>
      </c>
      <c r="AE11095" t="s">
        <v>35404</v>
      </c>
    </row>
    <row r="11096" spans="1:31" ht="14.25" customHeight="1">
      <c r="A11096" s="1">
        <v>11095</v>
      </c>
      <c r="B11096" s="1" t="s">
        <v>54</v>
      </c>
      <c r="C11096" s="1" t="s">
        <v>18127</v>
      </c>
      <c r="D11096" s="9" t="s">
        <v>526</v>
      </c>
      <c r="E11096" s="9" t="s">
        <v>881</v>
      </c>
      <c r="F11096" s="9" t="s">
        <v>26880</v>
      </c>
      <c r="G11096" s="17">
        <v>914466944106</v>
      </c>
      <c r="H11096" s="9" t="s">
        <v>37</v>
      </c>
      <c r="I11096" s="1" t="s">
        <v>62</v>
      </c>
      <c r="J11096" s="2" t="s">
        <v>47309</v>
      </c>
      <c r="K11096" s="11" t="s">
        <v>14136</v>
      </c>
      <c r="L11096" s="2" t="s">
        <v>47338</v>
      </c>
      <c r="M11096" s="11"/>
      <c r="N11096" s="4"/>
      <c r="O11096" s="11"/>
      <c r="P11096" s="4"/>
      <c r="Q11096" s="11"/>
      <c r="R11096" s="4"/>
      <c r="S11096" s="11"/>
      <c r="T11096" s="4"/>
      <c r="U11096" s="11"/>
      <c r="V11096" s="4"/>
      <c r="W11096" s="11"/>
      <c r="X11096" s="4"/>
      <c r="Y11096" s="11"/>
      <c r="Z11096" s="2"/>
      <c r="AA11096" s="1" t="s">
        <v>16</v>
      </c>
      <c r="AC11096" s="23" t="s">
        <v>37859</v>
      </c>
      <c r="AD11096" s="23" t="s">
        <v>38259</v>
      </c>
      <c r="AE11096" t="s">
        <v>35405</v>
      </c>
    </row>
    <row r="11097" spans="1:31" ht="14.25" customHeight="1">
      <c r="A11097" s="1">
        <v>11096</v>
      </c>
      <c r="B11097" s="1" t="s">
        <v>54</v>
      </c>
      <c r="C11097" s="1" t="s">
        <v>18133</v>
      </c>
      <c r="D11097" s="9" t="s">
        <v>7576</v>
      </c>
      <c r="E11097" s="9" t="s">
        <v>40</v>
      </c>
      <c r="F11097" s="9" t="s">
        <v>29865</v>
      </c>
      <c r="G11097" s="17">
        <v>9199661619</v>
      </c>
      <c r="H11097" s="9" t="s">
        <v>8</v>
      </c>
      <c r="I11097" s="1" t="s">
        <v>41</v>
      </c>
      <c r="J11097" s="2" t="s">
        <v>47309</v>
      </c>
      <c r="K11097" s="3" t="s">
        <v>42</v>
      </c>
      <c r="L11097" s="2" t="s">
        <v>47338</v>
      </c>
      <c r="M11097" s="11"/>
      <c r="N11097" s="4"/>
      <c r="O11097" s="11"/>
      <c r="P11097" s="4"/>
      <c r="Q11097" s="11"/>
      <c r="R11097" s="4"/>
      <c r="S11097" s="11"/>
      <c r="T11097" s="4"/>
      <c r="U11097" s="11"/>
      <c r="V11097" s="4"/>
      <c r="W11097" s="11"/>
      <c r="X11097" s="4"/>
      <c r="Y11097" s="11"/>
      <c r="Z11097" s="2"/>
      <c r="AA11097" s="1" t="s">
        <v>11</v>
      </c>
      <c r="AC11097" s="23" t="s">
        <v>37859</v>
      </c>
      <c r="AD11097" s="23" t="s">
        <v>38259</v>
      </c>
      <c r="AE11097" t="s">
        <v>35406</v>
      </c>
    </row>
    <row r="11098" spans="1:31" ht="14.25" customHeight="1">
      <c r="A11098" s="1">
        <v>11097</v>
      </c>
      <c r="B11098" s="1" t="s">
        <v>54</v>
      </c>
      <c r="C11098" s="1" t="s">
        <v>18135</v>
      </c>
      <c r="D11098" s="9" t="s">
        <v>7576</v>
      </c>
      <c r="E11098" s="9" t="s">
        <v>40</v>
      </c>
      <c r="F11098" s="9" t="s">
        <v>33120</v>
      </c>
      <c r="G11098" s="17">
        <v>9199644114</v>
      </c>
      <c r="H11098" s="9" t="s">
        <v>8</v>
      </c>
      <c r="I11098" s="1" t="s">
        <v>62</v>
      </c>
      <c r="J11098" s="2" t="s">
        <v>47309</v>
      </c>
      <c r="K11098" s="3" t="s">
        <v>42</v>
      </c>
      <c r="L11098" s="2" t="s">
        <v>47338</v>
      </c>
      <c r="M11098" s="11"/>
      <c r="N11098" s="4"/>
      <c r="O11098" s="11"/>
      <c r="P11098" s="4"/>
      <c r="Q11098" s="11"/>
      <c r="R11098" s="4"/>
      <c r="S11098" s="11"/>
      <c r="T11098" s="4"/>
      <c r="U11098" s="11"/>
      <c r="V11098" s="4"/>
      <c r="W11098" s="11"/>
      <c r="X11098" s="4"/>
      <c r="Y11098" s="11"/>
      <c r="Z11098" s="2"/>
      <c r="AA11098" s="1" t="s">
        <v>16</v>
      </c>
      <c r="AC11098" s="23" t="s">
        <v>37859</v>
      </c>
      <c r="AD11098" s="23" t="s">
        <v>38259</v>
      </c>
      <c r="AE11098" t="s">
        <v>35395</v>
      </c>
    </row>
    <row r="11099" spans="1:31" ht="14.25" customHeight="1">
      <c r="A11099" s="1">
        <v>11098</v>
      </c>
      <c r="B11099" s="1" t="s">
        <v>54</v>
      </c>
      <c r="C11099" s="1" t="s">
        <v>18137</v>
      </c>
      <c r="D11099" s="9" t="s">
        <v>39</v>
      </c>
      <c r="E11099" s="9" t="s">
        <v>1047</v>
      </c>
      <c r="F11099" s="9" t="s">
        <v>29868</v>
      </c>
      <c r="G11099" s="17">
        <v>914466199416</v>
      </c>
      <c r="H11099" s="9" t="s">
        <v>20</v>
      </c>
      <c r="I11099" s="1" t="s">
        <v>9</v>
      </c>
      <c r="J11099" s="2" t="s">
        <v>47309</v>
      </c>
      <c r="K11099" s="3" t="s">
        <v>42</v>
      </c>
      <c r="L11099" s="2" t="s">
        <v>47338</v>
      </c>
      <c r="M11099" s="11"/>
      <c r="N11099" s="4"/>
      <c r="O11099" s="11"/>
      <c r="P11099" s="4"/>
      <c r="Q11099" s="11"/>
      <c r="R11099" s="4"/>
      <c r="S11099" s="11"/>
      <c r="T11099" s="4"/>
      <c r="U11099" s="11"/>
      <c r="V11099" s="4"/>
      <c r="W11099" s="11"/>
      <c r="X11099" s="4"/>
      <c r="Y11099" s="11"/>
      <c r="Z11099" s="2"/>
      <c r="AA11099" s="1" t="s">
        <v>16</v>
      </c>
      <c r="AC11099" s="23" t="s">
        <v>37859</v>
      </c>
      <c r="AD11099" s="23" t="s">
        <v>38259</v>
      </c>
      <c r="AE11099" t="s">
        <v>35400</v>
      </c>
    </row>
    <row r="11100" spans="1:31" ht="14.25" customHeight="1">
      <c r="A11100" s="1">
        <v>11099</v>
      </c>
      <c r="B11100" s="1" t="s">
        <v>54</v>
      </c>
      <c r="C11100" s="1" t="s">
        <v>18139</v>
      </c>
      <c r="D11100" s="9" t="s">
        <v>36115</v>
      </c>
      <c r="E11100" s="9" t="s">
        <v>139</v>
      </c>
      <c r="F11100" s="9" t="s">
        <v>29870</v>
      </c>
      <c r="G11100" s="17">
        <v>91969044199</v>
      </c>
      <c r="H11100" s="9" t="s">
        <v>8</v>
      </c>
      <c r="I11100" s="1" t="s">
        <v>62</v>
      </c>
      <c r="J11100" s="2" t="s">
        <v>47309</v>
      </c>
      <c r="K11100" s="3" t="s">
        <v>42</v>
      </c>
      <c r="L11100" s="2" t="s">
        <v>47338</v>
      </c>
      <c r="M11100" s="11"/>
      <c r="N11100" s="4"/>
      <c r="O11100" s="11"/>
      <c r="P11100" s="4"/>
      <c r="Q11100" s="11"/>
      <c r="R11100" s="4"/>
      <c r="S11100" s="11"/>
      <c r="T11100" s="4"/>
      <c r="U11100" s="11"/>
      <c r="V11100" s="4"/>
      <c r="W11100" s="11"/>
      <c r="X11100" s="4"/>
      <c r="Y11100" s="11"/>
      <c r="Z11100" s="2"/>
      <c r="AA11100" s="1" t="s">
        <v>16</v>
      </c>
      <c r="AC11100" s="23" t="s">
        <v>37859</v>
      </c>
      <c r="AD11100" s="23" t="s">
        <v>38259</v>
      </c>
      <c r="AE11100" t="s">
        <v>35401</v>
      </c>
    </row>
    <row r="11101" spans="1:31" ht="14.25" customHeight="1">
      <c r="A11101" s="1">
        <v>11100</v>
      </c>
      <c r="B11101" s="1" t="s">
        <v>54</v>
      </c>
      <c r="C11101" s="1" t="s">
        <v>18149</v>
      </c>
      <c r="D11101" s="9" t="s">
        <v>2888</v>
      </c>
      <c r="E11101" s="9" t="s">
        <v>78</v>
      </c>
      <c r="F11101" s="9" t="s">
        <v>29878</v>
      </c>
      <c r="G11101" s="17">
        <v>919664064696</v>
      </c>
      <c r="H11101" s="9" t="s">
        <v>8</v>
      </c>
      <c r="I11101" s="1" t="s">
        <v>62</v>
      </c>
      <c r="J11101" s="2" t="s">
        <v>47309</v>
      </c>
      <c r="K11101" s="3" t="s">
        <v>42</v>
      </c>
      <c r="L11101" s="2" t="s">
        <v>47338</v>
      </c>
      <c r="M11101" s="4" t="s">
        <v>14136</v>
      </c>
      <c r="N11101" s="3" t="str">
        <f t="shared" ref="N11101:N11102" si="382">J11101</f>
        <v>[1 cr. - 1.5 cr]</v>
      </c>
      <c r="O11101" s="11"/>
      <c r="P11101" s="4"/>
      <c r="Q11101" s="11"/>
      <c r="R11101" s="4"/>
      <c r="S11101" s="11"/>
      <c r="T11101" s="4"/>
      <c r="U11101" s="11"/>
      <c r="V11101" s="4"/>
      <c r="W11101" s="11"/>
      <c r="X11101" s="4"/>
      <c r="Y11101" s="11"/>
      <c r="Z11101" s="2"/>
      <c r="AA11101" s="1" t="s">
        <v>16</v>
      </c>
      <c r="AC11101" s="23" t="s">
        <v>37859</v>
      </c>
      <c r="AD11101" s="23" t="s">
        <v>38259</v>
      </c>
      <c r="AE11101" t="s">
        <v>35402</v>
      </c>
    </row>
    <row r="11102" spans="1:31" ht="14.25" customHeight="1">
      <c r="A11102" s="1">
        <v>11101</v>
      </c>
      <c r="B11102" s="1" t="s">
        <v>54</v>
      </c>
      <c r="C11102" s="1" t="s">
        <v>18155</v>
      </c>
      <c r="D11102" s="9" t="s">
        <v>5214</v>
      </c>
      <c r="E11102" s="9" t="s">
        <v>90</v>
      </c>
      <c r="F11102" s="9" t="s">
        <v>29884</v>
      </c>
      <c r="G11102" s="17">
        <v>9196016400</v>
      </c>
      <c r="H11102" s="9" t="s">
        <v>8</v>
      </c>
      <c r="I11102" s="1" t="s">
        <v>41</v>
      </c>
      <c r="J11102" s="2" t="s">
        <v>47309</v>
      </c>
      <c r="K11102" s="3" t="s">
        <v>17</v>
      </c>
      <c r="L11102" s="2" t="s">
        <v>47338</v>
      </c>
      <c r="M11102" s="4" t="s">
        <v>42</v>
      </c>
      <c r="N11102" s="3" t="str">
        <f t="shared" si="382"/>
        <v>[1 cr. - 1.5 cr]</v>
      </c>
      <c r="O11102" s="11"/>
      <c r="P11102" s="4"/>
      <c r="Q11102" s="11"/>
      <c r="R11102" s="4"/>
      <c r="S11102" s="11"/>
      <c r="T11102" s="4"/>
      <c r="U11102" s="11"/>
      <c r="V11102" s="4"/>
      <c r="W11102" s="11"/>
      <c r="X11102" s="4"/>
      <c r="Y11102" s="11"/>
      <c r="Z11102" s="2"/>
      <c r="AA11102" s="1" t="s">
        <v>16</v>
      </c>
      <c r="AC11102" s="23" t="s">
        <v>37859</v>
      </c>
      <c r="AD11102" s="23" t="s">
        <v>38259</v>
      </c>
      <c r="AE11102" t="s">
        <v>35403</v>
      </c>
    </row>
    <row r="11103" spans="1:31" ht="14.25" customHeight="1">
      <c r="A11103" s="1">
        <v>11102</v>
      </c>
      <c r="B11103" s="1" t="s">
        <v>54</v>
      </c>
      <c r="C11103" s="1" t="s">
        <v>18160</v>
      </c>
      <c r="D11103" s="9" t="s">
        <v>1547</v>
      </c>
      <c r="E11103" s="9" t="s">
        <v>40</v>
      </c>
      <c r="F11103" s="9" t="s">
        <v>29887</v>
      </c>
      <c r="G11103" s="17">
        <v>919946414496</v>
      </c>
      <c r="H11103" s="9" t="s">
        <v>20</v>
      </c>
      <c r="I11103" s="1" t="s">
        <v>62</v>
      </c>
      <c r="J11103" s="2" t="s">
        <v>47309</v>
      </c>
      <c r="K11103" s="3" t="s">
        <v>42</v>
      </c>
      <c r="L11103" s="2" t="s">
        <v>47338</v>
      </c>
      <c r="M11103" s="11"/>
      <c r="N11103" s="4"/>
      <c r="O11103" s="11"/>
      <c r="P11103" s="4"/>
      <c r="Q11103" s="11"/>
      <c r="R11103" s="4"/>
      <c r="S11103" s="11"/>
      <c r="T11103" s="4"/>
      <c r="U11103" s="11"/>
      <c r="V11103" s="4"/>
      <c r="W11103" s="11"/>
      <c r="X11103" s="4"/>
      <c r="Y11103" s="11"/>
      <c r="Z11103" s="2"/>
      <c r="AA11103" s="1" t="s">
        <v>16</v>
      </c>
      <c r="AC11103" s="23" t="s">
        <v>37859</v>
      </c>
      <c r="AD11103" s="23" t="s">
        <v>38259</v>
      </c>
      <c r="AE11103" t="s">
        <v>35404</v>
      </c>
    </row>
    <row r="11104" spans="1:31" ht="14.25" customHeight="1">
      <c r="A11104" s="1">
        <v>11103</v>
      </c>
      <c r="B11104" s="1" t="s">
        <v>54</v>
      </c>
      <c r="C11104" s="1" t="s">
        <v>18162</v>
      </c>
      <c r="D11104" s="9" t="s">
        <v>704</v>
      </c>
      <c r="E11104" s="9" t="s">
        <v>37279</v>
      </c>
      <c r="F11104" s="9" t="s">
        <v>29888</v>
      </c>
      <c r="G11104" s="17">
        <v>919946064196</v>
      </c>
      <c r="H11104" s="9" t="s">
        <v>15</v>
      </c>
      <c r="I11104" s="1" t="s">
        <v>41</v>
      </c>
      <c r="J11104" s="2" t="s">
        <v>47309</v>
      </c>
      <c r="K11104" s="3" t="s">
        <v>42</v>
      </c>
      <c r="L11104" s="2" t="s">
        <v>47338</v>
      </c>
      <c r="M11104" s="11"/>
      <c r="N11104" s="4"/>
      <c r="O11104" s="11"/>
      <c r="P11104" s="4"/>
      <c r="Q11104" s="11"/>
      <c r="R11104" s="4"/>
      <c r="S11104" s="11"/>
      <c r="T11104" s="4"/>
      <c r="U11104" s="11"/>
      <c r="V11104" s="4"/>
      <c r="W11104" s="11"/>
      <c r="X11104" s="4"/>
      <c r="Y11104" s="11"/>
      <c r="Z11104" s="2"/>
      <c r="AA11104" s="1" t="s">
        <v>16</v>
      </c>
      <c r="AC11104" s="23" t="s">
        <v>37859</v>
      </c>
      <c r="AD11104" s="23" t="s">
        <v>38259</v>
      </c>
      <c r="AE11104" t="s">
        <v>35405</v>
      </c>
    </row>
    <row r="11105" spans="1:31" ht="14.25" customHeight="1">
      <c r="A11105" s="1">
        <v>11104</v>
      </c>
      <c r="B11105" s="1" t="s">
        <v>54</v>
      </c>
      <c r="C11105" s="1" t="s">
        <v>18174</v>
      </c>
      <c r="D11105" s="9" t="s">
        <v>36116</v>
      </c>
      <c r="E11105" s="9" t="s">
        <v>37280</v>
      </c>
      <c r="F11105" s="9" t="s">
        <v>35175</v>
      </c>
      <c r="G11105" s="17">
        <v>9144696191</v>
      </c>
      <c r="H11105" s="9" t="s">
        <v>15</v>
      </c>
      <c r="I11105" s="1" t="s">
        <v>41</v>
      </c>
      <c r="J11105" s="2" t="s">
        <v>47309</v>
      </c>
      <c r="K11105" s="11" t="s">
        <v>14137</v>
      </c>
      <c r="L11105" s="2" t="s">
        <v>47338</v>
      </c>
      <c r="M11105" s="11"/>
      <c r="N11105" s="4"/>
      <c r="O11105" s="11"/>
      <c r="P11105" s="4"/>
      <c r="Q11105" s="11"/>
      <c r="R11105" s="4"/>
      <c r="S11105" s="11"/>
      <c r="T11105" s="4"/>
      <c r="U11105" s="11"/>
      <c r="V11105" s="4"/>
      <c r="W11105" s="11"/>
      <c r="X11105" s="4"/>
      <c r="Y11105" s="11"/>
      <c r="Z11105" s="2"/>
      <c r="AA11105" s="1" t="s">
        <v>16</v>
      </c>
      <c r="AC11105" s="23" t="s">
        <v>37859</v>
      </c>
      <c r="AD11105" s="23" t="s">
        <v>38259</v>
      </c>
      <c r="AE11105" t="s">
        <v>35406</v>
      </c>
    </row>
    <row r="11106" spans="1:31" ht="14.25" customHeight="1">
      <c r="A11106" s="1">
        <v>11105</v>
      </c>
      <c r="B11106" s="1" t="s">
        <v>54</v>
      </c>
      <c r="C11106" s="1" t="s">
        <v>18185</v>
      </c>
      <c r="D11106" s="9" t="s">
        <v>6306</v>
      </c>
      <c r="E11106" s="9" t="s">
        <v>5628</v>
      </c>
      <c r="F11106" s="9" t="s">
        <v>25289</v>
      </c>
      <c r="G11106" s="17" t="s">
        <v>9139</v>
      </c>
      <c r="H11106" s="9" t="s">
        <v>132</v>
      </c>
      <c r="I11106" s="1" t="s">
        <v>41</v>
      </c>
      <c r="J11106" s="2" t="s">
        <v>47309</v>
      </c>
      <c r="K11106" s="3" t="s">
        <v>42</v>
      </c>
      <c r="L11106" s="2" t="s">
        <v>47338</v>
      </c>
      <c r="M11106" s="4" t="s">
        <v>14136</v>
      </c>
      <c r="N11106" s="3" t="str">
        <f t="shared" ref="N11106:N11109" si="383">J11106</f>
        <v>[1 cr. - 1.5 cr]</v>
      </c>
      <c r="O11106" s="11"/>
      <c r="P11106" s="4"/>
      <c r="Q11106" s="11"/>
      <c r="R11106" s="4"/>
      <c r="S11106" s="11"/>
      <c r="T11106" s="4"/>
      <c r="U11106" s="11"/>
      <c r="V11106" s="4"/>
      <c r="W11106" s="11"/>
      <c r="X11106" s="4"/>
      <c r="Y11106" s="11"/>
      <c r="Z11106" s="2"/>
      <c r="AA11106" s="1" t="s">
        <v>16</v>
      </c>
      <c r="AC11106" s="23" t="s">
        <v>37859</v>
      </c>
      <c r="AD11106" s="23" t="s">
        <v>38259</v>
      </c>
      <c r="AE11106" t="s">
        <v>35395</v>
      </c>
    </row>
    <row r="11107" spans="1:31" ht="14.25" customHeight="1">
      <c r="A11107" s="1">
        <v>11106</v>
      </c>
      <c r="B11107" s="1" t="s">
        <v>54</v>
      </c>
      <c r="C11107" s="1" t="s">
        <v>18187</v>
      </c>
      <c r="D11107" s="9" t="s">
        <v>18374</v>
      </c>
      <c r="E11107" s="9" t="s">
        <v>558</v>
      </c>
      <c r="F11107" s="9" t="s">
        <v>33129</v>
      </c>
      <c r="G11107" s="17">
        <v>91999904616</v>
      </c>
      <c r="H11107" s="9" t="s">
        <v>8</v>
      </c>
      <c r="I11107" s="1" t="s">
        <v>41</v>
      </c>
      <c r="J11107" s="2" t="s">
        <v>47309</v>
      </c>
      <c r="K11107" s="11" t="s">
        <v>14136</v>
      </c>
      <c r="L11107" s="2" t="s">
        <v>47338</v>
      </c>
      <c r="M11107" s="4" t="s">
        <v>14137</v>
      </c>
      <c r="N11107" s="3" t="str">
        <f t="shared" si="383"/>
        <v>[1 cr. - 1.5 cr]</v>
      </c>
      <c r="O11107" s="4" t="s">
        <v>13</v>
      </c>
      <c r="P11107" s="3" t="s">
        <v>47309</v>
      </c>
      <c r="Q11107" s="11"/>
      <c r="R11107" s="4"/>
      <c r="S11107" s="11"/>
      <c r="T11107" s="4"/>
      <c r="U11107" s="11"/>
      <c r="V11107" s="4"/>
      <c r="W11107" s="11"/>
      <c r="X11107" s="4"/>
      <c r="Y11107" s="11"/>
      <c r="Z11107" s="2"/>
      <c r="AA11107" s="1" t="s">
        <v>16</v>
      </c>
      <c r="AC11107" s="23" t="s">
        <v>37859</v>
      </c>
      <c r="AD11107" s="23" t="s">
        <v>38259</v>
      </c>
      <c r="AE11107" t="s">
        <v>35400</v>
      </c>
    </row>
    <row r="11108" spans="1:31" ht="14.25" customHeight="1">
      <c r="A11108" s="1">
        <v>11107</v>
      </c>
      <c r="B11108" s="1" t="s">
        <v>54</v>
      </c>
      <c r="C11108" s="1" t="s">
        <v>18202</v>
      </c>
      <c r="D11108" s="9" t="s">
        <v>1631</v>
      </c>
      <c r="E11108" s="9" t="s">
        <v>87</v>
      </c>
      <c r="F11108" s="9" t="s">
        <v>35179</v>
      </c>
      <c r="G11108" s="17">
        <v>914466644401</v>
      </c>
      <c r="H11108" s="9" t="s">
        <v>8</v>
      </c>
      <c r="I11108" s="1" t="s">
        <v>9</v>
      </c>
      <c r="J11108" s="2" t="s">
        <v>47309</v>
      </c>
      <c r="K11108" s="3" t="s">
        <v>42</v>
      </c>
      <c r="L11108" s="2" t="s">
        <v>47338</v>
      </c>
      <c r="M11108" s="4" t="s">
        <v>14136</v>
      </c>
      <c r="N11108" s="3" t="str">
        <f t="shared" si="383"/>
        <v>[1 cr. - 1.5 cr]</v>
      </c>
      <c r="O11108" s="11"/>
      <c r="P11108" s="4"/>
      <c r="Q11108" s="11"/>
      <c r="R11108" s="4"/>
      <c r="S11108" s="11"/>
      <c r="T11108" s="4"/>
      <c r="U11108" s="11"/>
      <c r="V11108" s="4"/>
      <c r="W11108" s="11"/>
      <c r="X11108" s="4"/>
      <c r="Y11108" s="11"/>
      <c r="Z11108" s="2"/>
      <c r="AA11108" s="1" t="s">
        <v>16</v>
      </c>
      <c r="AC11108" s="23" t="s">
        <v>37859</v>
      </c>
      <c r="AD11108" s="23" t="s">
        <v>38259</v>
      </c>
      <c r="AE11108" t="s">
        <v>35401</v>
      </c>
    </row>
    <row r="11109" spans="1:31" ht="14.25" customHeight="1">
      <c r="A11109" s="1">
        <v>11108</v>
      </c>
      <c r="B11109" s="1" t="s">
        <v>54</v>
      </c>
      <c r="C11109" s="1" t="s">
        <v>18205</v>
      </c>
      <c r="D11109" s="9" t="s">
        <v>12990</v>
      </c>
      <c r="E11109" s="9" t="s">
        <v>881</v>
      </c>
      <c r="F11109" s="9" t="s">
        <v>29910</v>
      </c>
      <c r="G11109" s="17">
        <v>91990404410</v>
      </c>
      <c r="H11109" s="9" t="s">
        <v>132</v>
      </c>
      <c r="I11109" s="1" t="s">
        <v>62</v>
      </c>
      <c r="J11109" s="2" t="s">
        <v>47309</v>
      </c>
      <c r="K11109" s="3" t="s">
        <v>42</v>
      </c>
      <c r="L11109" s="2" t="s">
        <v>47338</v>
      </c>
      <c r="M11109" s="4" t="s">
        <v>14137</v>
      </c>
      <c r="N11109" s="3" t="str">
        <f t="shared" si="383"/>
        <v>[1 cr. - 1.5 cr]</v>
      </c>
      <c r="O11109" s="11"/>
      <c r="P11109" s="4"/>
      <c r="Q11109" s="11"/>
      <c r="R11109" s="4"/>
      <c r="S11109" s="11"/>
      <c r="T11109" s="4"/>
      <c r="U11109" s="11"/>
      <c r="V11109" s="4"/>
      <c r="W11109" s="11"/>
      <c r="X11109" s="4"/>
      <c r="Y11109" s="11"/>
      <c r="Z11109" s="2"/>
      <c r="AA11109" s="1" t="s">
        <v>16</v>
      </c>
      <c r="AC11109" s="23" t="s">
        <v>37859</v>
      </c>
      <c r="AD11109" s="23" t="s">
        <v>38259</v>
      </c>
      <c r="AE11109" t="s">
        <v>35402</v>
      </c>
    </row>
    <row r="11110" spans="1:31" ht="14.25" customHeight="1">
      <c r="A11110" s="1">
        <v>11109</v>
      </c>
      <c r="B11110" s="1" t="s">
        <v>54</v>
      </c>
      <c r="C11110" s="1" t="s">
        <v>18224</v>
      </c>
      <c r="D11110" s="9" t="s">
        <v>6048</v>
      </c>
      <c r="E11110" s="9" t="s">
        <v>4102</v>
      </c>
      <c r="F11110" s="9" t="s">
        <v>33137</v>
      </c>
      <c r="G11110" s="17">
        <v>919946006164</v>
      </c>
      <c r="H11110" s="9" t="s">
        <v>8</v>
      </c>
      <c r="I11110" s="1" t="s">
        <v>9</v>
      </c>
      <c r="J11110" s="2" t="s">
        <v>47309</v>
      </c>
      <c r="K11110" s="11" t="s">
        <v>14137</v>
      </c>
      <c r="L11110" s="2" t="s">
        <v>47338</v>
      </c>
      <c r="M11110" s="11"/>
      <c r="N11110" s="4"/>
      <c r="O11110" s="11"/>
      <c r="P11110" s="4"/>
      <c r="Q11110" s="11"/>
      <c r="R11110" s="4"/>
      <c r="S11110" s="11"/>
      <c r="T11110" s="4"/>
      <c r="U11110" s="11"/>
      <c r="V11110" s="4"/>
      <c r="W11110" s="11"/>
      <c r="X11110" s="4"/>
      <c r="Y11110" s="11"/>
      <c r="Z11110" s="2"/>
      <c r="AA11110" s="1" t="s">
        <v>16</v>
      </c>
      <c r="AC11110" s="23" t="s">
        <v>37859</v>
      </c>
      <c r="AD11110" s="23" t="s">
        <v>38259</v>
      </c>
      <c r="AE11110" t="s">
        <v>35403</v>
      </c>
    </row>
    <row r="11111" spans="1:31" ht="14.25" customHeight="1">
      <c r="A11111" s="1">
        <v>11110</v>
      </c>
      <c r="B11111" s="1" t="s">
        <v>54</v>
      </c>
      <c r="C11111" s="1" t="s">
        <v>18226</v>
      </c>
      <c r="D11111" s="9" t="s">
        <v>841</v>
      </c>
      <c r="E11111" s="9" t="s">
        <v>328</v>
      </c>
      <c r="F11111" s="9" t="s">
        <v>29921</v>
      </c>
      <c r="G11111" s="17">
        <v>9199044499</v>
      </c>
      <c r="H11111" s="9" t="s">
        <v>20</v>
      </c>
      <c r="I11111" s="1" t="s">
        <v>62</v>
      </c>
      <c r="J11111" s="2" t="s">
        <v>47309</v>
      </c>
      <c r="K11111" s="3" t="s">
        <v>42</v>
      </c>
      <c r="L11111" s="2" t="s">
        <v>47338</v>
      </c>
      <c r="M11111" s="11"/>
      <c r="N11111" s="4"/>
      <c r="O11111" s="11"/>
      <c r="P11111" s="4"/>
      <c r="Q11111" s="11"/>
      <c r="R11111" s="4"/>
      <c r="S11111" s="11"/>
      <c r="T11111" s="4"/>
      <c r="U11111" s="11"/>
      <c r="V11111" s="4"/>
      <c r="W11111" s="11"/>
      <c r="X11111" s="4"/>
      <c r="Y11111" s="11"/>
      <c r="Z11111" s="2"/>
      <c r="AA11111" s="1" t="s">
        <v>16</v>
      </c>
      <c r="AC11111" s="23" t="s">
        <v>37859</v>
      </c>
      <c r="AD11111" s="23" t="s">
        <v>38259</v>
      </c>
      <c r="AE11111" t="s">
        <v>35404</v>
      </c>
    </row>
    <row r="11112" spans="1:31" ht="14.25" customHeight="1">
      <c r="A11112" s="1">
        <v>11111</v>
      </c>
      <c r="B11112" s="1" t="s">
        <v>54</v>
      </c>
      <c r="C11112" s="1" t="s">
        <v>18237</v>
      </c>
      <c r="D11112" s="9" t="s">
        <v>1010</v>
      </c>
      <c r="E11112" s="9" t="s">
        <v>40</v>
      </c>
      <c r="F11112" s="9" t="s">
        <v>35182</v>
      </c>
      <c r="G11112" s="17">
        <v>919446446444</v>
      </c>
      <c r="H11112" s="9" t="s">
        <v>15</v>
      </c>
      <c r="I11112" s="1" t="s">
        <v>62</v>
      </c>
      <c r="J11112" s="2" t="s">
        <v>47309</v>
      </c>
      <c r="K11112" s="11" t="s">
        <v>14136</v>
      </c>
      <c r="L11112" s="2" t="s">
        <v>47338</v>
      </c>
      <c r="M11112" s="11"/>
      <c r="N11112" s="4"/>
      <c r="O11112" s="11"/>
      <c r="P11112" s="4"/>
      <c r="Q11112" s="11"/>
      <c r="R11112" s="4"/>
      <c r="S11112" s="11"/>
      <c r="T11112" s="4"/>
      <c r="U11112" s="11"/>
      <c r="V11112" s="4"/>
      <c r="W11112" s="11"/>
      <c r="X11112" s="4"/>
      <c r="Y11112" s="11"/>
      <c r="Z11112" s="2"/>
      <c r="AA11112" s="1" t="s">
        <v>16</v>
      </c>
      <c r="AC11112" s="23" t="s">
        <v>37859</v>
      </c>
      <c r="AD11112" s="23" t="s">
        <v>38259</v>
      </c>
      <c r="AE11112" t="s">
        <v>35405</v>
      </c>
    </row>
    <row r="11113" spans="1:31" ht="14.25" customHeight="1">
      <c r="A11113" s="1">
        <v>11112</v>
      </c>
      <c r="B11113" s="1" t="s">
        <v>54</v>
      </c>
      <c r="C11113" s="1" t="s">
        <v>18246</v>
      </c>
      <c r="D11113" s="9" t="s">
        <v>14844</v>
      </c>
      <c r="E11113" s="9" t="s">
        <v>37281</v>
      </c>
      <c r="F11113" s="9" t="s">
        <v>29929</v>
      </c>
      <c r="G11113" s="17">
        <v>91949404669</v>
      </c>
      <c r="H11113" s="9" t="s">
        <v>8</v>
      </c>
      <c r="I11113" s="1" t="s">
        <v>9</v>
      </c>
      <c r="J11113" s="2" t="s">
        <v>47309</v>
      </c>
      <c r="K11113" s="3" t="s">
        <v>42</v>
      </c>
      <c r="L11113" s="2" t="s">
        <v>47338</v>
      </c>
      <c r="M11113" s="11"/>
      <c r="N11113" s="4"/>
      <c r="O11113" s="11"/>
      <c r="P11113" s="4"/>
      <c r="Q11113" s="11"/>
      <c r="R11113" s="4"/>
      <c r="S11113" s="11"/>
      <c r="T11113" s="4"/>
      <c r="U11113" s="11"/>
      <c r="V11113" s="4"/>
      <c r="W11113" s="11"/>
      <c r="X11113" s="4"/>
      <c r="Y11113" s="11"/>
      <c r="Z11113" s="2"/>
      <c r="AA11113" s="1" t="s">
        <v>16</v>
      </c>
      <c r="AC11113" s="23" t="s">
        <v>37859</v>
      </c>
      <c r="AD11113" s="23" t="s">
        <v>38259</v>
      </c>
      <c r="AE11113" t="s">
        <v>35406</v>
      </c>
    </row>
    <row r="11114" spans="1:31" ht="14.25" customHeight="1">
      <c r="A11114" s="1">
        <v>11113</v>
      </c>
      <c r="B11114" s="1" t="s">
        <v>54</v>
      </c>
      <c r="C11114" s="1" t="s">
        <v>18247</v>
      </c>
      <c r="D11114" s="9" t="s">
        <v>223</v>
      </c>
      <c r="E11114" s="9" t="s">
        <v>40</v>
      </c>
      <c r="F11114" s="9" t="s">
        <v>33142</v>
      </c>
      <c r="G11114" s="17">
        <v>9194941</v>
      </c>
      <c r="H11114" s="9" t="s">
        <v>132</v>
      </c>
      <c r="I11114" s="1" t="s">
        <v>9</v>
      </c>
      <c r="J11114" s="2" t="s">
        <v>47309</v>
      </c>
      <c r="K11114" s="3" t="s">
        <v>42</v>
      </c>
      <c r="L11114" s="2" t="s">
        <v>47338</v>
      </c>
      <c r="M11114" s="11"/>
      <c r="N11114" s="4"/>
      <c r="O11114" s="11"/>
      <c r="P11114" s="4"/>
      <c r="Q11114" s="11"/>
      <c r="R11114" s="4"/>
      <c r="S11114" s="11"/>
      <c r="T11114" s="4"/>
      <c r="U11114" s="11"/>
      <c r="V11114" s="4"/>
      <c r="W11114" s="11"/>
      <c r="X11114" s="4"/>
      <c r="Y11114" s="11"/>
      <c r="Z11114" s="2"/>
      <c r="AA11114" s="1" t="s">
        <v>16</v>
      </c>
      <c r="AC11114" s="23" t="s">
        <v>37859</v>
      </c>
      <c r="AD11114" s="23" t="s">
        <v>38259</v>
      </c>
      <c r="AE11114" t="s">
        <v>35395</v>
      </c>
    </row>
    <row r="11115" spans="1:31" ht="14.25" customHeight="1">
      <c r="A11115" s="1">
        <v>11114</v>
      </c>
      <c r="B11115" s="1" t="s">
        <v>54</v>
      </c>
      <c r="C11115" s="1" t="s">
        <v>18251</v>
      </c>
      <c r="D11115" s="9" t="s">
        <v>36117</v>
      </c>
      <c r="E11115" s="9" t="s">
        <v>4344</v>
      </c>
      <c r="F11115" s="9" t="s">
        <v>29932</v>
      </c>
      <c r="G11115" s="17">
        <v>91994099469</v>
      </c>
      <c r="H11115" s="9" t="s">
        <v>20</v>
      </c>
      <c r="I11115" s="1" t="s">
        <v>41</v>
      </c>
      <c r="J11115" s="2" t="s">
        <v>47309</v>
      </c>
      <c r="K11115" s="3" t="s">
        <v>42</v>
      </c>
      <c r="L11115" s="2" t="s">
        <v>47338</v>
      </c>
      <c r="M11115" s="11"/>
      <c r="N11115" s="4"/>
      <c r="O11115" s="11"/>
      <c r="P11115" s="4"/>
      <c r="Q11115" s="11"/>
      <c r="R11115" s="4"/>
      <c r="S11115" s="11"/>
      <c r="T11115" s="4"/>
      <c r="U11115" s="11"/>
      <c r="V11115" s="4"/>
      <c r="W11115" s="11"/>
      <c r="X11115" s="4"/>
      <c r="Y11115" s="11"/>
      <c r="Z11115" s="2"/>
      <c r="AA11115" s="1" t="s">
        <v>16</v>
      </c>
      <c r="AC11115" s="23" t="s">
        <v>37859</v>
      </c>
      <c r="AD11115" s="23" t="s">
        <v>38259</v>
      </c>
      <c r="AE11115" t="s">
        <v>35400</v>
      </c>
    </row>
    <row r="11116" spans="1:31" ht="14.25" customHeight="1">
      <c r="A11116" s="1">
        <v>11115</v>
      </c>
      <c r="B11116" s="1" t="s">
        <v>54</v>
      </c>
      <c r="C11116" s="1" t="s">
        <v>18255</v>
      </c>
      <c r="D11116" s="9" t="s">
        <v>371</v>
      </c>
      <c r="E11116" s="9" t="s">
        <v>40</v>
      </c>
      <c r="F11116" s="9" t="s">
        <v>29934</v>
      </c>
      <c r="G11116" s="17">
        <v>91949446009</v>
      </c>
      <c r="H11116" s="9" t="s">
        <v>20</v>
      </c>
      <c r="I11116" s="1" t="s">
        <v>62</v>
      </c>
      <c r="J11116" s="2" t="s">
        <v>47309</v>
      </c>
      <c r="K11116" s="3" t="s">
        <v>42</v>
      </c>
      <c r="L11116" s="2" t="s">
        <v>47338</v>
      </c>
      <c r="M11116" s="11"/>
      <c r="N11116" s="4"/>
      <c r="O11116" s="11"/>
      <c r="P11116" s="4"/>
      <c r="Q11116" s="11"/>
      <c r="R11116" s="4"/>
      <c r="S11116" s="11"/>
      <c r="T11116" s="4"/>
      <c r="U11116" s="11"/>
      <c r="V11116" s="4"/>
      <c r="W11116" s="11"/>
      <c r="X11116" s="4"/>
      <c r="Y11116" s="11"/>
      <c r="Z11116" s="2"/>
      <c r="AA11116" s="1" t="s">
        <v>16</v>
      </c>
      <c r="AC11116" s="23" t="s">
        <v>37859</v>
      </c>
      <c r="AD11116" s="23" t="s">
        <v>38259</v>
      </c>
      <c r="AE11116" t="s">
        <v>35401</v>
      </c>
    </row>
    <row r="11117" spans="1:31" ht="14.25" customHeight="1">
      <c r="A11117" s="1">
        <v>11116</v>
      </c>
      <c r="B11117" s="1" t="s">
        <v>54</v>
      </c>
      <c r="C11117" s="1" t="s">
        <v>18263</v>
      </c>
      <c r="D11117" s="9" t="s">
        <v>1369</v>
      </c>
      <c r="E11117" s="9" t="s">
        <v>18389</v>
      </c>
      <c r="F11117" s="9" t="s">
        <v>29940</v>
      </c>
      <c r="G11117" s="17">
        <v>91464404499</v>
      </c>
      <c r="H11117" s="9" t="s">
        <v>8</v>
      </c>
      <c r="I11117" s="1" t="s">
        <v>62</v>
      </c>
      <c r="J11117" s="2" t="s">
        <v>47309</v>
      </c>
      <c r="K11117" s="3" t="s">
        <v>42</v>
      </c>
      <c r="L11117" s="2" t="s">
        <v>47338</v>
      </c>
      <c r="M11117" s="4" t="s">
        <v>14136</v>
      </c>
      <c r="N11117" s="3" t="str">
        <f>J11117</f>
        <v>[1 cr. - 1.5 cr]</v>
      </c>
      <c r="O11117" s="4" t="s">
        <v>14137</v>
      </c>
      <c r="P11117" s="3" t="s">
        <v>47309</v>
      </c>
      <c r="Q11117" s="11"/>
      <c r="R11117" s="4"/>
      <c r="S11117" s="11"/>
      <c r="T11117" s="4"/>
      <c r="U11117" s="11"/>
      <c r="V11117" s="4"/>
      <c r="W11117" s="11"/>
      <c r="X11117" s="4"/>
      <c r="Y11117" s="11"/>
      <c r="Z11117" s="2"/>
      <c r="AA11117" s="1" t="s">
        <v>16</v>
      </c>
      <c r="AC11117" s="23" t="s">
        <v>37859</v>
      </c>
      <c r="AD11117" s="23" t="s">
        <v>38259</v>
      </c>
      <c r="AE11117" t="s">
        <v>35402</v>
      </c>
    </row>
    <row r="11118" spans="1:31" ht="14.25" customHeight="1">
      <c r="A11118" s="1">
        <v>11117</v>
      </c>
      <c r="B11118" s="1" t="s">
        <v>54</v>
      </c>
      <c r="C11118" s="1" t="s">
        <v>18267</v>
      </c>
      <c r="D11118" s="9" t="s">
        <v>58</v>
      </c>
      <c r="E11118" s="9" t="s">
        <v>90</v>
      </c>
      <c r="F11118" s="9" t="s">
        <v>29943</v>
      </c>
      <c r="G11118" s="17">
        <v>919664466446</v>
      </c>
      <c r="H11118" s="9" t="s">
        <v>20</v>
      </c>
      <c r="I11118" s="1" t="s">
        <v>62</v>
      </c>
      <c r="J11118" s="2" t="s">
        <v>47309</v>
      </c>
      <c r="K11118" s="11" t="s">
        <v>14136</v>
      </c>
      <c r="L11118" s="2" t="s">
        <v>47338</v>
      </c>
      <c r="M11118" s="11"/>
      <c r="N11118" s="4"/>
      <c r="O11118" s="11"/>
      <c r="P11118" s="4"/>
      <c r="Q11118" s="11"/>
      <c r="R11118" s="4"/>
      <c r="S11118" s="11"/>
      <c r="T11118" s="4"/>
      <c r="U11118" s="11"/>
      <c r="V11118" s="4"/>
      <c r="W11118" s="11"/>
      <c r="X11118" s="4"/>
      <c r="Y11118" s="11"/>
      <c r="Z11118" s="2"/>
      <c r="AA11118" s="1" t="s">
        <v>16</v>
      </c>
      <c r="AC11118" s="23" t="s">
        <v>37859</v>
      </c>
      <c r="AD11118" s="23" t="s">
        <v>38259</v>
      </c>
      <c r="AE11118" t="s">
        <v>35403</v>
      </c>
    </row>
    <row r="11119" spans="1:31" ht="14.25" customHeight="1">
      <c r="A11119" s="1">
        <v>11118</v>
      </c>
      <c r="B11119" s="1" t="s">
        <v>54</v>
      </c>
      <c r="C11119" s="1" t="s">
        <v>18270</v>
      </c>
      <c r="D11119" s="9" t="s">
        <v>1302</v>
      </c>
      <c r="E11119" s="9" t="s">
        <v>13114</v>
      </c>
      <c r="F11119" s="9" t="s">
        <v>27582</v>
      </c>
      <c r="G11119" s="17">
        <v>919494140499</v>
      </c>
      <c r="H11119" s="9" t="s">
        <v>15</v>
      </c>
      <c r="I11119" s="1" t="s">
        <v>62</v>
      </c>
      <c r="J11119" s="2" t="s">
        <v>47309</v>
      </c>
      <c r="K11119" s="3" t="s">
        <v>42</v>
      </c>
      <c r="L11119" s="2" t="s">
        <v>47338</v>
      </c>
      <c r="M11119" s="11"/>
      <c r="N11119" s="4"/>
      <c r="O11119" s="11"/>
      <c r="P11119" s="4"/>
      <c r="Q11119" s="11"/>
      <c r="R11119" s="4"/>
      <c r="S11119" s="11"/>
      <c r="T11119" s="4"/>
      <c r="U11119" s="11"/>
      <c r="V11119" s="4"/>
      <c r="W11119" s="11"/>
      <c r="X11119" s="4"/>
      <c r="Y11119" s="11"/>
      <c r="Z11119" s="2"/>
      <c r="AA11119" s="1" t="s">
        <v>16</v>
      </c>
      <c r="AC11119" s="23" t="s">
        <v>37859</v>
      </c>
      <c r="AD11119" s="23" t="s">
        <v>38259</v>
      </c>
      <c r="AE11119" t="s">
        <v>35404</v>
      </c>
    </row>
    <row r="11120" spans="1:31" ht="14.25" customHeight="1">
      <c r="A11120" s="1">
        <v>11119</v>
      </c>
      <c r="B11120" s="1" t="s">
        <v>54</v>
      </c>
      <c r="C11120" s="1" t="s">
        <v>18289</v>
      </c>
      <c r="D11120" s="9" t="s">
        <v>58</v>
      </c>
      <c r="E11120" s="9" t="s">
        <v>15971</v>
      </c>
      <c r="F11120" s="9" t="s">
        <v>29957</v>
      </c>
      <c r="G11120" s="17">
        <v>919909946966</v>
      </c>
      <c r="H11120" s="9" t="s">
        <v>15</v>
      </c>
      <c r="I11120" s="1" t="s">
        <v>62</v>
      </c>
      <c r="J11120" s="2" t="s">
        <v>47309</v>
      </c>
      <c r="K11120" s="3" t="s">
        <v>42</v>
      </c>
      <c r="L11120" s="2" t="s">
        <v>47338</v>
      </c>
      <c r="M11120" s="11"/>
      <c r="N11120" s="4"/>
      <c r="O11120" s="11"/>
      <c r="P11120" s="4"/>
      <c r="Q11120" s="11"/>
      <c r="R11120" s="4"/>
      <c r="S11120" s="11"/>
      <c r="T11120" s="4"/>
      <c r="U11120" s="11"/>
      <c r="V11120" s="4"/>
      <c r="W11120" s="11"/>
      <c r="X11120" s="4"/>
      <c r="Y11120" s="11"/>
      <c r="Z11120" s="2"/>
      <c r="AA11120" s="1" t="s">
        <v>16</v>
      </c>
      <c r="AC11120" s="23" t="s">
        <v>37859</v>
      </c>
      <c r="AD11120" s="23" t="s">
        <v>38259</v>
      </c>
      <c r="AE11120" t="s">
        <v>35405</v>
      </c>
    </row>
    <row r="11121" spans="1:31" ht="14.25" customHeight="1">
      <c r="A11121" s="1">
        <v>11120</v>
      </c>
      <c r="B11121" s="1" t="s">
        <v>54</v>
      </c>
      <c r="C11121" s="1" t="s">
        <v>18303</v>
      </c>
      <c r="D11121" s="9" t="s">
        <v>1799</v>
      </c>
      <c r="E11121" s="9" t="s">
        <v>3207</v>
      </c>
      <c r="F11121" s="9" t="s">
        <v>29968</v>
      </c>
      <c r="G11121" s="17">
        <v>91999919194</v>
      </c>
      <c r="H11121" s="9" t="s">
        <v>20</v>
      </c>
      <c r="I11121" s="1" t="s">
        <v>62</v>
      </c>
      <c r="J11121" s="2" t="s">
        <v>47309</v>
      </c>
      <c r="K11121" s="11" t="s">
        <v>14137</v>
      </c>
      <c r="L11121" s="2" t="s">
        <v>47338</v>
      </c>
      <c r="M11121" s="11"/>
      <c r="N11121" s="4"/>
      <c r="O11121" s="11"/>
      <c r="P11121" s="4"/>
      <c r="Q11121" s="11"/>
      <c r="R11121" s="4"/>
      <c r="S11121" s="11"/>
      <c r="T11121" s="4"/>
      <c r="U11121" s="11"/>
      <c r="V11121" s="4"/>
      <c r="W11121" s="11"/>
      <c r="X11121" s="4"/>
      <c r="Y11121" s="11"/>
      <c r="Z11121" s="2"/>
      <c r="AA11121" s="1" t="s">
        <v>16</v>
      </c>
      <c r="AC11121" s="23" t="s">
        <v>37859</v>
      </c>
      <c r="AD11121" s="23" t="s">
        <v>38259</v>
      </c>
      <c r="AE11121" t="s">
        <v>35406</v>
      </c>
    </row>
    <row r="11122" spans="1:31" ht="14.25" customHeight="1">
      <c r="A11122" s="1">
        <v>11121</v>
      </c>
      <c r="B11122" s="1" t="s">
        <v>54</v>
      </c>
      <c r="C11122" s="1" t="s">
        <v>18308</v>
      </c>
      <c r="D11122" s="9" t="s">
        <v>12945</v>
      </c>
      <c r="E11122" s="9" t="s">
        <v>2843</v>
      </c>
      <c r="F11122" s="9" t="s">
        <v>34626</v>
      </c>
      <c r="G11122" s="17">
        <v>91494044461</v>
      </c>
      <c r="H11122" s="9" t="s">
        <v>20</v>
      </c>
      <c r="I11122" s="1" t="s">
        <v>41</v>
      </c>
      <c r="J11122" s="2" t="s">
        <v>47309</v>
      </c>
      <c r="K11122" s="3" t="s">
        <v>42</v>
      </c>
      <c r="L11122" s="2" t="s">
        <v>47338</v>
      </c>
      <c r="M11122" s="4" t="s">
        <v>14136</v>
      </c>
      <c r="N11122" s="3" t="str">
        <f>J11122</f>
        <v>[1 cr. - 1.5 cr]</v>
      </c>
      <c r="O11122" s="11"/>
      <c r="P11122" s="4"/>
      <c r="Q11122" s="11"/>
      <c r="R11122" s="4"/>
      <c r="S11122" s="11"/>
      <c r="T11122" s="4"/>
      <c r="U11122" s="11"/>
      <c r="V11122" s="4"/>
      <c r="W11122" s="11"/>
      <c r="X11122" s="4"/>
      <c r="Y11122" s="11"/>
      <c r="Z11122" s="2"/>
      <c r="AA11122" s="1" t="s">
        <v>16</v>
      </c>
      <c r="AC11122" s="23" t="s">
        <v>37859</v>
      </c>
      <c r="AD11122" s="23" t="s">
        <v>38259</v>
      </c>
      <c r="AE11122" t="s">
        <v>35395</v>
      </c>
    </row>
    <row r="11123" spans="1:31" ht="14.25" customHeight="1">
      <c r="A11123" s="1">
        <v>11122</v>
      </c>
      <c r="B11123" s="1" t="s">
        <v>54</v>
      </c>
      <c r="C11123" s="1" t="s">
        <v>18312</v>
      </c>
      <c r="D11123" s="9" t="s">
        <v>1457</v>
      </c>
      <c r="E11123" s="9" t="s">
        <v>9077</v>
      </c>
      <c r="F11123" s="9" t="s">
        <v>33148</v>
      </c>
      <c r="G11123" s="17">
        <v>919664401</v>
      </c>
      <c r="H11123" s="9" t="s">
        <v>15</v>
      </c>
      <c r="I11123" s="1" t="s">
        <v>9</v>
      </c>
      <c r="J11123" s="2" t="s">
        <v>47309</v>
      </c>
      <c r="K11123" s="11" t="s">
        <v>14137</v>
      </c>
      <c r="L11123" s="2" t="s">
        <v>47338</v>
      </c>
      <c r="M11123" s="11"/>
      <c r="N11123" s="4"/>
      <c r="O11123" s="11"/>
      <c r="P11123" s="4"/>
      <c r="Q11123" s="11"/>
      <c r="R11123" s="4"/>
      <c r="S11123" s="11"/>
      <c r="T11123" s="4"/>
      <c r="U11123" s="11"/>
      <c r="V11123" s="4"/>
      <c r="W11123" s="11"/>
      <c r="X11123" s="4"/>
      <c r="Y11123" s="11"/>
      <c r="Z11123" s="2"/>
      <c r="AA11123" s="1" t="s">
        <v>16</v>
      </c>
      <c r="AC11123" s="23" t="s">
        <v>37859</v>
      </c>
      <c r="AD11123" s="23" t="s">
        <v>38259</v>
      </c>
      <c r="AE11123" t="s">
        <v>35400</v>
      </c>
    </row>
    <row r="11124" spans="1:31" ht="14.25" customHeight="1">
      <c r="A11124" s="1">
        <v>11123</v>
      </c>
      <c r="B11124" s="1" t="s">
        <v>54</v>
      </c>
      <c r="C11124" s="1" t="s">
        <v>18313</v>
      </c>
      <c r="D11124" s="9" t="s">
        <v>11078</v>
      </c>
      <c r="E11124" s="9" t="s">
        <v>90</v>
      </c>
      <c r="F11124" s="9" t="s">
        <v>29975</v>
      </c>
      <c r="G11124" s="17">
        <v>91960199049</v>
      </c>
      <c r="H11124" s="9" t="s">
        <v>8</v>
      </c>
      <c r="I11124" s="1" t="s">
        <v>9</v>
      </c>
      <c r="J11124" s="2" t="s">
        <v>47309</v>
      </c>
      <c r="K11124" s="3" t="s">
        <v>42</v>
      </c>
      <c r="L11124" s="2" t="s">
        <v>47338</v>
      </c>
      <c r="M11124" s="11"/>
      <c r="N11124" s="4"/>
      <c r="O11124" s="11"/>
      <c r="P11124" s="4"/>
      <c r="Q11124" s="11"/>
      <c r="R11124" s="4"/>
      <c r="S11124" s="11"/>
      <c r="T11124" s="4"/>
      <c r="U11124" s="11"/>
      <c r="V11124" s="4"/>
      <c r="W11124" s="11"/>
      <c r="X11124" s="4"/>
      <c r="Y11124" s="11"/>
      <c r="Z11124" s="2"/>
      <c r="AA11124" s="1" t="s">
        <v>16</v>
      </c>
      <c r="AC11124" s="23" t="s">
        <v>37859</v>
      </c>
      <c r="AD11124" s="23" t="s">
        <v>38259</v>
      </c>
      <c r="AE11124" t="s">
        <v>35401</v>
      </c>
    </row>
    <row r="11125" spans="1:31" ht="14.25" customHeight="1">
      <c r="A11125" s="1">
        <v>11124</v>
      </c>
      <c r="B11125" s="1" t="s">
        <v>54</v>
      </c>
      <c r="C11125" s="1" t="s">
        <v>18315</v>
      </c>
      <c r="D11125" s="9" t="s">
        <v>723</v>
      </c>
      <c r="E11125" s="9" t="s">
        <v>87</v>
      </c>
      <c r="F11125" s="9" t="s">
        <v>35190</v>
      </c>
      <c r="G11125" s="17">
        <v>91444914446</v>
      </c>
      <c r="H11125" s="9" t="s">
        <v>8</v>
      </c>
      <c r="I11125" s="1" t="s">
        <v>62</v>
      </c>
      <c r="J11125" s="2" t="s">
        <v>47309</v>
      </c>
      <c r="K11125" s="3" t="s">
        <v>17</v>
      </c>
      <c r="L11125" s="2" t="s">
        <v>47338</v>
      </c>
      <c r="M11125" s="4" t="s">
        <v>42</v>
      </c>
      <c r="N11125" s="3" t="str">
        <f>J11125</f>
        <v>[1 cr. - 1.5 cr]</v>
      </c>
      <c r="O11125" s="4" t="s">
        <v>47348</v>
      </c>
      <c r="P11125" s="3" t="s">
        <v>47309</v>
      </c>
      <c r="Q11125" s="4" t="s">
        <v>14137</v>
      </c>
      <c r="R11125" s="3" t="s">
        <v>47309</v>
      </c>
      <c r="S11125" s="4" t="s">
        <v>13</v>
      </c>
      <c r="T11125" s="3" t="s">
        <v>47309</v>
      </c>
      <c r="U11125" s="11"/>
      <c r="V11125" s="4"/>
      <c r="W11125" s="11"/>
      <c r="X11125" s="4"/>
      <c r="Y11125" s="11"/>
      <c r="Z11125" s="2"/>
      <c r="AA11125" s="1" t="s">
        <v>16</v>
      </c>
      <c r="AC11125" s="23" t="s">
        <v>37859</v>
      </c>
      <c r="AD11125" s="23" t="s">
        <v>38259</v>
      </c>
      <c r="AE11125" t="s">
        <v>35402</v>
      </c>
    </row>
    <row r="11126" spans="1:31" ht="14.25" customHeight="1">
      <c r="A11126" s="1">
        <v>11125</v>
      </c>
      <c r="B11126" s="1" t="s">
        <v>54</v>
      </c>
      <c r="C11126" s="1" t="s">
        <v>18318</v>
      </c>
      <c r="D11126" s="9" t="s">
        <v>52</v>
      </c>
      <c r="E11126" s="9" t="s">
        <v>37282</v>
      </c>
      <c r="F11126" s="9" t="s">
        <v>29977</v>
      </c>
      <c r="G11126" s="17">
        <v>9166669994</v>
      </c>
      <c r="H11126" s="9" t="s">
        <v>8</v>
      </c>
      <c r="I11126" s="1" t="s">
        <v>62</v>
      </c>
      <c r="J11126" s="2" t="s">
        <v>47309</v>
      </c>
      <c r="K11126" s="3" t="s">
        <v>17</v>
      </c>
      <c r="L11126" s="2" t="s">
        <v>47338</v>
      </c>
      <c r="M11126" s="11"/>
      <c r="N11126" s="4"/>
      <c r="O11126" s="11"/>
      <c r="P11126" s="4"/>
      <c r="Q11126" s="11"/>
      <c r="R11126" s="4"/>
      <c r="S11126" s="11"/>
      <c r="T11126" s="4"/>
      <c r="U11126" s="11"/>
      <c r="V11126" s="4"/>
      <c r="W11126" s="11"/>
      <c r="X11126" s="4"/>
      <c r="Y11126" s="11"/>
      <c r="Z11126" s="2"/>
      <c r="AA11126" s="1" t="s">
        <v>11</v>
      </c>
      <c r="AC11126" s="23" t="s">
        <v>37859</v>
      </c>
      <c r="AD11126" s="23" t="s">
        <v>38259</v>
      </c>
      <c r="AE11126" t="s">
        <v>35403</v>
      </c>
    </row>
    <row r="11127" spans="1:31" ht="14.25" customHeight="1">
      <c r="A11127" s="1">
        <v>11126</v>
      </c>
      <c r="B11127" s="1" t="s">
        <v>54</v>
      </c>
      <c r="C11127" s="1" t="s">
        <v>18320</v>
      </c>
      <c r="D11127" s="9" t="s">
        <v>36118</v>
      </c>
      <c r="E11127" s="9" t="s">
        <v>40</v>
      </c>
      <c r="F11127" s="9" t="s">
        <v>29979</v>
      </c>
      <c r="G11127" s="17">
        <v>9101606644</v>
      </c>
      <c r="H11127" s="9" t="s">
        <v>15</v>
      </c>
      <c r="I11127" s="1" t="s">
        <v>41</v>
      </c>
      <c r="J11127" s="2" t="s">
        <v>47309</v>
      </c>
      <c r="K11127" s="11" t="s">
        <v>14136</v>
      </c>
      <c r="L11127" s="2" t="s">
        <v>47338</v>
      </c>
      <c r="M11127" s="11"/>
      <c r="N11127" s="4"/>
      <c r="O11127" s="11"/>
      <c r="P11127" s="4"/>
      <c r="Q11127" s="11"/>
      <c r="R11127" s="4"/>
      <c r="S11127" s="11"/>
      <c r="T11127" s="4"/>
      <c r="U11127" s="11"/>
      <c r="V11127" s="4"/>
      <c r="W11127" s="11"/>
      <c r="X11127" s="4"/>
      <c r="Y11127" s="11"/>
      <c r="Z11127" s="2"/>
      <c r="AA11127" s="1" t="s">
        <v>16</v>
      </c>
      <c r="AC11127" s="23" t="s">
        <v>37859</v>
      </c>
      <c r="AD11127" s="23" t="s">
        <v>38259</v>
      </c>
      <c r="AE11127" t="s">
        <v>35404</v>
      </c>
    </row>
    <row r="11128" spans="1:31" ht="14.25" customHeight="1">
      <c r="A11128" s="1">
        <v>11127</v>
      </c>
      <c r="B11128" s="1" t="s">
        <v>54</v>
      </c>
      <c r="C11128" s="1" t="s">
        <v>18326</v>
      </c>
      <c r="D11128" s="9" t="s">
        <v>36379</v>
      </c>
      <c r="E11128" s="9" t="s">
        <v>40</v>
      </c>
      <c r="F11128" s="9" t="s">
        <v>33150</v>
      </c>
      <c r="G11128" s="17">
        <v>91994410446</v>
      </c>
      <c r="H11128" s="9" t="s">
        <v>8</v>
      </c>
      <c r="I11128" s="1" t="s">
        <v>62</v>
      </c>
      <c r="J11128" s="2" t="s">
        <v>47309</v>
      </c>
      <c r="K11128" s="3" t="s">
        <v>213</v>
      </c>
      <c r="L11128" s="2" t="s">
        <v>47338</v>
      </c>
      <c r="M11128" s="11"/>
      <c r="N11128" s="4"/>
      <c r="O11128" s="11"/>
      <c r="P11128" s="4"/>
      <c r="Q11128" s="11"/>
      <c r="R11128" s="4"/>
      <c r="S11128" s="11"/>
      <c r="T11128" s="4"/>
      <c r="U11128" s="11"/>
      <c r="V11128" s="4"/>
      <c r="W11128" s="11"/>
      <c r="X11128" s="4"/>
      <c r="Y11128" s="11"/>
      <c r="Z11128" s="2"/>
      <c r="AA11128" s="1" t="s">
        <v>16</v>
      </c>
      <c r="AC11128" s="23" t="s">
        <v>37859</v>
      </c>
      <c r="AD11128" s="23" t="s">
        <v>38259</v>
      </c>
      <c r="AE11128" t="s">
        <v>35405</v>
      </c>
    </row>
    <row r="11129" spans="1:31" ht="14.25" customHeight="1">
      <c r="A11129" s="1">
        <v>11128</v>
      </c>
      <c r="B11129" s="1" t="s">
        <v>54</v>
      </c>
      <c r="C11129" s="1" t="s">
        <v>18753</v>
      </c>
      <c r="D11129" s="9" t="s">
        <v>522</v>
      </c>
      <c r="E11129" s="9" t="s">
        <v>40</v>
      </c>
      <c r="F11129" s="9" t="s">
        <v>29988</v>
      </c>
      <c r="G11129" s="17">
        <v>9144094494</v>
      </c>
      <c r="H11129" s="9" t="s">
        <v>20</v>
      </c>
      <c r="I11129" s="1" t="s">
        <v>62</v>
      </c>
      <c r="J11129" s="2" t="s">
        <v>47309</v>
      </c>
      <c r="K11129" s="3" t="s">
        <v>42</v>
      </c>
      <c r="L11129" s="2" t="s">
        <v>47338</v>
      </c>
      <c r="M11129" s="4" t="s">
        <v>14136</v>
      </c>
      <c r="N11129" s="3" t="str">
        <f>J11129</f>
        <v>[1 cr. - 1.5 cr]</v>
      </c>
      <c r="O11129" s="11"/>
      <c r="P11129" s="4"/>
      <c r="Q11129" s="11"/>
      <c r="R11129" s="4"/>
      <c r="S11129" s="11"/>
      <c r="T11129" s="4"/>
      <c r="U11129" s="11"/>
      <c r="V11129" s="4"/>
      <c r="W11129" s="11"/>
      <c r="X11129" s="4"/>
      <c r="Y11129" s="11"/>
      <c r="Z11129" s="2"/>
      <c r="AA11129" s="1" t="s">
        <v>16</v>
      </c>
      <c r="AC11129" s="23" t="s">
        <v>37859</v>
      </c>
      <c r="AD11129" s="23" t="s">
        <v>38259</v>
      </c>
      <c r="AE11129" t="s">
        <v>35406</v>
      </c>
    </row>
    <row r="11130" spans="1:31" ht="14.25" customHeight="1">
      <c r="A11130" s="1">
        <v>11129</v>
      </c>
      <c r="B11130" s="1" t="s">
        <v>54</v>
      </c>
      <c r="C11130" s="1" t="s">
        <v>18759</v>
      </c>
      <c r="D11130" s="9" t="s">
        <v>18403</v>
      </c>
      <c r="E11130" s="9" t="s">
        <v>40</v>
      </c>
      <c r="F11130" s="9" t="s">
        <v>29994</v>
      </c>
      <c r="G11130" s="17">
        <v>919099044494</v>
      </c>
      <c r="H11130" s="9" t="s">
        <v>20</v>
      </c>
      <c r="I11130" s="1" t="s">
        <v>41</v>
      </c>
      <c r="J11130" s="2" t="s">
        <v>47309</v>
      </c>
      <c r="K11130" s="11" t="s">
        <v>14136</v>
      </c>
      <c r="L11130" s="2" t="s">
        <v>47338</v>
      </c>
      <c r="M11130" s="11"/>
      <c r="N11130" s="4"/>
      <c r="O11130" s="11"/>
      <c r="P11130" s="4"/>
      <c r="Q11130" s="11"/>
      <c r="R11130" s="4"/>
      <c r="S11130" s="11"/>
      <c r="T11130" s="4"/>
      <c r="U11130" s="11"/>
      <c r="V11130" s="4"/>
      <c r="W11130" s="11"/>
      <c r="X11130" s="4"/>
      <c r="Y11130" s="11"/>
      <c r="Z11130" s="2"/>
      <c r="AA11130" s="1" t="s">
        <v>16</v>
      </c>
      <c r="AC11130" s="23" t="s">
        <v>37859</v>
      </c>
      <c r="AD11130" s="23" t="s">
        <v>38259</v>
      </c>
      <c r="AE11130" t="s">
        <v>35395</v>
      </c>
    </row>
    <row r="11131" spans="1:31" ht="14.25" customHeight="1">
      <c r="A11131" s="1">
        <v>11130</v>
      </c>
      <c r="B11131" s="1" t="s">
        <v>54</v>
      </c>
      <c r="C11131" s="1" t="s">
        <v>18772</v>
      </c>
      <c r="D11131" s="9" t="s">
        <v>1836</v>
      </c>
      <c r="E11131" s="9" t="s">
        <v>3167</v>
      </c>
      <c r="F11131" s="9" t="s">
        <v>30001</v>
      </c>
      <c r="G11131" s="17">
        <v>91946609964</v>
      </c>
      <c r="H11131" s="9" t="s">
        <v>20</v>
      </c>
      <c r="I11131" s="1" t="s">
        <v>62</v>
      </c>
      <c r="J11131" s="2" t="s">
        <v>47309</v>
      </c>
      <c r="K11131" s="3" t="s">
        <v>42</v>
      </c>
      <c r="L11131" s="2" t="s">
        <v>47338</v>
      </c>
      <c r="M11131" s="11"/>
      <c r="N11131" s="4"/>
      <c r="O11131" s="11"/>
      <c r="P11131" s="4"/>
      <c r="Q11131" s="11"/>
      <c r="R11131" s="4"/>
      <c r="S11131" s="11"/>
      <c r="T11131" s="4"/>
      <c r="U11131" s="11"/>
      <c r="V11131" s="4"/>
      <c r="W11131" s="11"/>
      <c r="X11131" s="4"/>
      <c r="Y11131" s="11"/>
      <c r="Z11131" s="2"/>
      <c r="AA11131" s="1" t="s">
        <v>16</v>
      </c>
      <c r="AC11131" s="23" t="s">
        <v>37859</v>
      </c>
      <c r="AD11131" s="23" t="s">
        <v>38259</v>
      </c>
      <c r="AE11131" t="s">
        <v>35400</v>
      </c>
    </row>
    <row r="11132" spans="1:31" ht="14.25" customHeight="1">
      <c r="A11132" s="1">
        <v>11131</v>
      </c>
      <c r="B11132" s="1" t="s">
        <v>54</v>
      </c>
      <c r="C11132" s="1" t="s">
        <v>18773</v>
      </c>
      <c r="D11132" s="9" t="s">
        <v>286</v>
      </c>
      <c r="E11132" s="9" t="s">
        <v>18405</v>
      </c>
      <c r="F11132" s="9" t="s">
        <v>30002</v>
      </c>
      <c r="G11132" s="17">
        <v>919446110614</v>
      </c>
      <c r="H11132" s="9" t="s">
        <v>15</v>
      </c>
      <c r="I11132" s="1" t="s">
        <v>9</v>
      </c>
      <c r="J11132" s="2" t="s">
        <v>47309</v>
      </c>
      <c r="K11132" s="3" t="s">
        <v>42</v>
      </c>
      <c r="L11132" s="2" t="s">
        <v>47338</v>
      </c>
      <c r="M11132" s="4" t="s">
        <v>14136</v>
      </c>
      <c r="N11132" s="3" t="str">
        <f t="shared" ref="N11132:N11134" si="384">J11132</f>
        <v>[1 cr. - 1.5 cr]</v>
      </c>
      <c r="O11132" s="11"/>
      <c r="P11132" s="4"/>
      <c r="Q11132" s="11"/>
      <c r="R11132" s="4"/>
      <c r="S11132" s="11"/>
      <c r="T11132" s="4"/>
      <c r="U11132" s="11"/>
      <c r="V11132" s="4"/>
      <c r="W11132" s="11"/>
      <c r="X11132" s="4"/>
      <c r="Y11132" s="11"/>
      <c r="Z11132" s="2"/>
      <c r="AA11132" s="1" t="s">
        <v>11</v>
      </c>
      <c r="AC11132" s="23" t="s">
        <v>37859</v>
      </c>
      <c r="AD11132" s="23" t="s">
        <v>38259</v>
      </c>
      <c r="AE11132" t="s">
        <v>35401</v>
      </c>
    </row>
    <row r="11133" spans="1:31" ht="14.25" customHeight="1">
      <c r="A11133" s="1">
        <v>11132</v>
      </c>
      <c r="B11133" s="1" t="s">
        <v>54</v>
      </c>
      <c r="C11133" s="1" t="s">
        <v>18800</v>
      </c>
      <c r="D11133" s="9" t="s">
        <v>3071</v>
      </c>
      <c r="E11133" s="9" t="s">
        <v>1180</v>
      </c>
      <c r="F11133" s="9" t="s">
        <v>30020</v>
      </c>
      <c r="G11133" s="17">
        <v>919944444</v>
      </c>
      <c r="H11133" s="9" t="s">
        <v>20</v>
      </c>
      <c r="I11133" s="1" t="s">
        <v>41</v>
      </c>
      <c r="J11133" s="2" t="s">
        <v>47309</v>
      </c>
      <c r="K11133" s="11" t="s">
        <v>14136</v>
      </c>
      <c r="L11133" s="2" t="s">
        <v>47338</v>
      </c>
      <c r="M11133" s="4" t="s">
        <v>14137</v>
      </c>
      <c r="N11133" s="3" t="str">
        <f t="shared" si="384"/>
        <v>[1 cr. - 1.5 cr]</v>
      </c>
      <c r="O11133" s="11"/>
      <c r="P11133" s="4"/>
      <c r="Q11133" s="11"/>
      <c r="R11133" s="4"/>
      <c r="S11133" s="11"/>
      <c r="T11133" s="4"/>
      <c r="U11133" s="11"/>
      <c r="V11133" s="4"/>
      <c r="W11133" s="11"/>
      <c r="X11133" s="4"/>
      <c r="Y11133" s="11"/>
      <c r="Z11133" s="2"/>
      <c r="AA11133" s="1" t="s">
        <v>16</v>
      </c>
      <c r="AC11133" s="23" t="s">
        <v>37859</v>
      </c>
      <c r="AD11133" s="23" t="s">
        <v>38259</v>
      </c>
      <c r="AE11133" t="s">
        <v>35402</v>
      </c>
    </row>
    <row r="11134" spans="1:31" ht="14.25" customHeight="1">
      <c r="A11134" s="1">
        <v>11133</v>
      </c>
      <c r="B11134" s="1" t="s">
        <v>54</v>
      </c>
      <c r="C11134" s="1" t="s">
        <v>18802</v>
      </c>
      <c r="D11134" s="9" t="s">
        <v>5281</v>
      </c>
      <c r="E11134" s="9" t="s">
        <v>87</v>
      </c>
      <c r="F11134" s="9" t="s">
        <v>33156</v>
      </c>
      <c r="G11134" s="17">
        <v>9196460409</v>
      </c>
      <c r="H11134" s="9" t="s">
        <v>20</v>
      </c>
      <c r="I11134" s="1" t="s">
        <v>41</v>
      </c>
      <c r="J11134" s="2" t="s">
        <v>47309</v>
      </c>
      <c r="K11134" s="11" t="s">
        <v>14137</v>
      </c>
      <c r="L11134" s="2" t="s">
        <v>47338</v>
      </c>
      <c r="M11134" s="4" t="s">
        <v>13</v>
      </c>
      <c r="N11134" s="3" t="str">
        <f t="shared" si="384"/>
        <v>[1 cr. - 1.5 cr]</v>
      </c>
      <c r="O11134" s="11"/>
      <c r="P11134" s="4"/>
      <c r="Q11134" s="11"/>
      <c r="R11134" s="4"/>
      <c r="S11134" s="11"/>
      <c r="T11134" s="4"/>
      <c r="U11134" s="11"/>
      <c r="V11134" s="4"/>
      <c r="W11134" s="11"/>
      <c r="X11134" s="4"/>
      <c r="Y11134" s="11"/>
      <c r="Z11134" s="2"/>
      <c r="AA11134" s="1" t="s">
        <v>16</v>
      </c>
      <c r="AC11134" s="23" t="s">
        <v>37859</v>
      </c>
      <c r="AD11134" s="23" t="s">
        <v>38259</v>
      </c>
      <c r="AE11134" t="s">
        <v>35403</v>
      </c>
    </row>
    <row r="11135" spans="1:31" ht="14.25" customHeight="1">
      <c r="A11135" s="1">
        <v>11134</v>
      </c>
      <c r="B11135" s="1" t="s">
        <v>54</v>
      </c>
      <c r="C11135" s="1" t="s">
        <v>18804</v>
      </c>
      <c r="D11135" s="9" t="s">
        <v>12942</v>
      </c>
      <c r="E11135" s="9" t="s">
        <v>102</v>
      </c>
      <c r="F11135" s="9" t="s">
        <v>30021</v>
      </c>
      <c r="G11135" s="17">
        <v>914466999440</v>
      </c>
      <c r="H11135" s="9" t="s">
        <v>8</v>
      </c>
      <c r="I11135" s="1" t="s">
        <v>62</v>
      </c>
      <c r="J11135" s="2" t="s">
        <v>47309</v>
      </c>
      <c r="K11135" s="3" t="s">
        <v>42</v>
      </c>
      <c r="L11135" s="2" t="s">
        <v>47338</v>
      </c>
      <c r="M11135" s="11"/>
      <c r="N11135" s="4"/>
      <c r="O11135" s="11"/>
      <c r="P11135" s="4"/>
      <c r="Q11135" s="11"/>
      <c r="R11135" s="4"/>
      <c r="S11135" s="11"/>
      <c r="T11135" s="4"/>
      <c r="U11135" s="11"/>
      <c r="V11135" s="4"/>
      <c r="W11135" s="11"/>
      <c r="X11135" s="4"/>
      <c r="Y11135" s="11"/>
      <c r="Z11135" s="2"/>
      <c r="AA11135" s="1" t="s">
        <v>16</v>
      </c>
      <c r="AC11135" s="23" t="s">
        <v>37859</v>
      </c>
      <c r="AD11135" s="23" t="s">
        <v>38259</v>
      </c>
      <c r="AE11135" t="s">
        <v>35404</v>
      </c>
    </row>
    <row r="11136" spans="1:31" ht="14.25" customHeight="1">
      <c r="A11136" s="1">
        <v>11135</v>
      </c>
      <c r="B11136" s="1" t="s">
        <v>54</v>
      </c>
      <c r="C11136" s="1" t="s">
        <v>18808</v>
      </c>
      <c r="D11136" s="9" t="s">
        <v>18417</v>
      </c>
      <c r="E11136" s="9" t="s">
        <v>447</v>
      </c>
      <c r="F11136" s="9" t="s">
        <v>35198</v>
      </c>
      <c r="G11136" s="17">
        <v>919646466914</v>
      </c>
      <c r="H11136" s="9" t="s">
        <v>8</v>
      </c>
      <c r="I11136" s="1" t="s">
        <v>62</v>
      </c>
      <c r="J11136" s="2" t="s">
        <v>47309</v>
      </c>
      <c r="K11136" s="3" t="s">
        <v>42</v>
      </c>
      <c r="L11136" s="2" t="s">
        <v>47338</v>
      </c>
      <c r="M11136" s="11"/>
      <c r="N11136" s="4"/>
      <c r="O11136" s="11"/>
      <c r="P11136" s="4"/>
      <c r="Q11136" s="11"/>
      <c r="R11136" s="4"/>
      <c r="S11136" s="11"/>
      <c r="T11136" s="4"/>
      <c r="U11136" s="11"/>
      <c r="V11136" s="4"/>
      <c r="W11136" s="11"/>
      <c r="X11136" s="4"/>
      <c r="Y11136" s="11"/>
      <c r="Z11136" s="2"/>
      <c r="AA11136" s="1" t="s">
        <v>16</v>
      </c>
      <c r="AC11136" s="23" t="s">
        <v>37859</v>
      </c>
      <c r="AD11136" s="23" t="s">
        <v>38259</v>
      </c>
      <c r="AE11136" t="s">
        <v>35405</v>
      </c>
    </row>
    <row r="11137" spans="1:31" ht="14.25" customHeight="1">
      <c r="A11137" s="1">
        <v>11136</v>
      </c>
      <c r="B11137" s="1" t="s">
        <v>54</v>
      </c>
      <c r="C11137" s="1" t="s">
        <v>18809</v>
      </c>
      <c r="D11137" s="9" t="s">
        <v>18418</v>
      </c>
      <c r="E11137" s="9" t="s">
        <v>487</v>
      </c>
      <c r="F11137" s="9" t="s">
        <v>18419</v>
      </c>
      <c r="G11137" s="17">
        <v>919664699144</v>
      </c>
      <c r="H11137" s="9" t="s">
        <v>20</v>
      </c>
      <c r="I11137" s="1" t="s">
        <v>62</v>
      </c>
      <c r="J11137" s="2" t="s">
        <v>47309</v>
      </c>
      <c r="K11137" s="3" t="s">
        <v>42</v>
      </c>
      <c r="L11137" s="2" t="s">
        <v>47338</v>
      </c>
      <c r="M11137" s="11"/>
      <c r="N11137" s="4"/>
      <c r="O11137" s="11"/>
      <c r="P11137" s="4"/>
      <c r="Q11137" s="11"/>
      <c r="R11137" s="4"/>
      <c r="S11137" s="11"/>
      <c r="T11137" s="4"/>
      <c r="U11137" s="11"/>
      <c r="V11137" s="4"/>
      <c r="W11137" s="11"/>
      <c r="X11137" s="4"/>
      <c r="Y11137" s="11"/>
      <c r="Z11137" s="2"/>
      <c r="AA11137" s="1" t="s">
        <v>11</v>
      </c>
      <c r="AC11137" s="23" t="s">
        <v>37859</v>
      </c>
      <c r="AD11137" s="23" t="s">
        <v>38259</v>
      </c>
      <c r="AE11137" t="s">
        <v>35406</v>
      </c>
    </row>
    <row r="11138" spans="1:31" ht="14.25" customHeight="1">
      <c r="A11138" s="1">
        <v>11137</v>
      </c>
      <c r="B11138" s="1" t="s">
        <v>54</v>
      </c>
      <c r="C11138" s="1" t="s">
        <v>18812</v>
      </c>
      <c r="D11138" s="9" t="s">
        <v>13762</v>
      </c>
      <c r="E11138" s="9" t="s">
        <v>139</v>
      </c>
      <c r="F11138" s="9" t="s">
        <v>30026</v>
      </c>
      <c r="G11138" s="17">
        <v>9199099096</v>
      </c>
      <c r="H11138" s="9" t="s">
        <v>8</v>
      </c>
      <c r="I11138" s="1" t="s">
        <v>62</v>
      </c>
      <c r="J11138" s="2" t="s">
        <v>47309</v>
      </c>
      <c r="K11138" s="3" t="s">
        <v>42</v>
      </c>
      <c r="L11138" s="2" t="s">
        <v>47338</v>
      </c>
      <c r="M11138" s="4" t="s">
        <v>14136</v>
      </c>
      <c r="N11138" s="3" t="str">
        <f>J11138</f>
        <v>[1 cr. - 1.5 cr]</v>
      </c>
      <c r="O11138" s="11"/>
      <c r="P11138" s="4"/>
      <c r="Q11138" s="11"/>
      <c r="R11138" s="4"/>
      <c r="S11138" s="11"/>
      <c r="T11138" s="4"/>
      <c r="U11138" s="11"/>
      <c r="V11138" s="4"/>
      <c r="W11138" s="11"/>
      <c r="X11138" s="4"/>
      <c r="Y11138" s="11"/>
      <c r="Z11138" s="2"/>
      <c r="AA11138" s="1" t="s">
        <v>16</v>
      </c>
      <c r="AC11138" s="23" t="s">
        <v>37859</v>
      </c>
      <c r="AD11138" s="23" t="s">
        <v>38259</v>
      </c>
      <c r="AE11138" t="s">
        <v>35395</v>
      </c>
    </row>
    <row r="11139" spans="1:31" ht="14.25" customHeight="1">
      <c r="A11139" s="1">
        <v>11138</v>
      </c>
      <c r="B11139" s="1" t="s">
        <v>54</v>
      </c>
      <c r="C11139" s="1" t="s">
        <v>18819</v>
      </c>
      <c r="D11139" s="9" t="s">
        <v>463</v>
      </c>
      <c r="E11139" s="9" t="s">
        <v>40</v>
      </c>
      <c r="F11139" s="9" t="s">
        <v>30032</v>
      </c>
      <c r="G11139" s="17">
        <v>9194441441</v>
      </c>
      <c r="H11139" s="9" t="s">
        <v>37</v>
      </c>
      <c r="I11139" s="1" t="s">
        <v>62</v>
      </c>
      <c r="J11139" s="2" t="s">
        <v>47309</v>
      </c>
      <c r="K11139" s="11" t="s">
        <v>13</v>
      </c>
      <c r="L11139" s="2" t="s">
        <v>47338</v>
      </c>
      <c r="M11139" s="11"/>
      <c r="N11139" s="4"/>
      <c r="O11139" s="11"/>
      <c r="P11139" s="4"/>
      <c r="Q11139" s="11"/>
      <c r="R11139" s="4"/>
      <c r="S11139" s="11"/>
      <c r="T11139" s="4"/>
      <c r="U11139" s="11"/>
      <c r="V11139" s="4"/>
      <c r="W11139" s="11"/>
      <c r="X11139" s="4"/>
      <c r="Y11139" s="11"/>
      <c r="Z11139" s="2"/>
      <c r="AA11139" s="1" t="s">
        <v>16</v>
      </c>
      <c r="AC11139" s="23" t="s">
        <v>37859</v>
      </c>
      <c r="AD11139" s="23" t="s">
        <v>38259</v>
      </c>
      <c r="AE11139" t="s">
        <v>35400</v>
      </c>
    </row>
    <row r="11140" spans="1:31" ht="14.25" customHeight="1">
      <c r="A11140" s="1">
        <v>11139</v>
      </c>
      <c r="B11140" s="1" t="s">
        <v>54</v>
      </c>
      <c r="C11140" s="1" t="s">
        <v>18824</v>
      </c>
      <c r="D11140" s="9" t="s">
        <v>1547</v>
      </c>
      <c r="E11140" s="9" t="s">
        <v>40</v>
      </c>
      <c r="F11140" s="9" t="s">
        <v>33159</v>
      </c>
      <c r="G11140" s="17">
        <v>919946406119</v>
      </c>
      <c r="H11140" s="9" t="s">
        <v>15</v>
      </c>
      <c r="I11140" s="1" t="s">
        <v>41</v>
      </c>
      <c r="J11140" s="2" t="s">
        <v>47309</v>
      </c>
      <c r="K11140" s="11" t="s">
        <v>14136</v>
      </c>
      <c r="L11140" s="2" t="s">
        <v>47338</v>
      </c>
      <c r="M11140" s="4" t="s">
        <v>14137</v>
      </c>
      <c r="N11140" s="3" t="str">
        <f t="shared" ref="N11140:N11142" si="385">J11140</f>
        <v>[1 cr. - 1.5 cr]</v>
      </c>
      <c r="O11140" s="11"/>
      <c r="P11140" s="4"/>
      <c r="Q11140" s="11"/>
      <c r="R11140" s="4"/>
      <c r="S11140" s="11"/>
      <c r="T11140" s="4"/>
      <c r="U11140" s="11"/>
      <c r="V11140" s="4"/>
      <c r="W11140" s="11"/>
      <c r="X11140" s="4"/>
      <c r="Y11140" s="11"/>
      <c r="Z11140" s="2"/>
      <c r="AA11140" s="1" t="s">
        <v>16</v>
      </c>
      <c r="AC11140" s="23" t="s">
        <v>37859</v>
      </c>
      <c r="AD11140" s="23" t="s">
        <v>38259</v>
      </c>
      <c r="AE11140" t="s">
        <v>35401</v>
      </c>
    </row>
    <row r="11141" spans="1:31" ht="14.25" customHeight="1">
      <c r="A11141" s="1">
        <v>11140</v>
      </c>
      <c r="B11141" s="1" t="s">
        <v>54</v>
      </c>
      <c r="C11141" s="1" t="s">
        <v>18831</v>
      </c>
      <c r="D11141" s="9" t="s">
        <v>1250</v>
      </c>
      <c r="E11141" s="9" t="s">
        <v>328</v>
      </c>
      <c r="F11141" s="9" t="s">
        <v>20971</v>
      </c>
      <c r="G11141" s="17">
        <v>91444494494</v>
      </c>
      <c r="H11141" s="9" t="s">
        <v>8</v>
      </c>
      <c r="I11141" s="1" t="s">
        <v>62</v>
      </c>
      <c r="J11141" s="2" t="s">
        <v>47309</v>
      </c>
      <c r="K11141" s="3" t="s">
        <v>42</v>
      </c>
      <c r="L11141" s="2" t="s">
        <v>47338</v>
      </c>
      <c r="M11141" s="4" t="s">
        <v>14136</v>
      </c>
      <c r="N11141" s="3" t="str">
        <f t="shared" si="385"/>
        <v>[1 cr. - 1.5 cr]</v>
      </c>
      <c r="O11141" s="11"/>
      <c r="P11141" s="4"/>
      <c r="Q11141" s="11"/>
      <c r="R11141" s="4"/>
      <c r="S11141" s="11"/>
      <c r="T11141" s="4"/>
      <c r="U11141" s="11"/>
      <c r="V11141" s="4"/>
      <c r="W11141" s="11"/>
      <c r="X11141" s="4"/>
      <c r="Y11141" s="11"/>
      <c r="Z11141" s="2"/>
      <c r="AA11141" s="1" t="s">
        <v>16</v>
      </c>
      <c r="AC11141" s="23" t="s">
        <v>37859</v>
      </c>
      <c r="AD11141" s="23" t="s">
        <v>38259</v>
      </c>
      <c r="AE11141" t="s">
        <v>35402</v>
      </c>
    </row>
    <row r="11142" spans="1:31" ht="14.25" customHeight="1">
      <c r="A11142" s="1">
        <v>11141</v>
      </c>
      <c r="B11142" s="1" t="s">
        <v>54</v>
      </c>
      <c r="C11142" s="1" t="s">
        <v>18832</v>
      </c>
      <c r="D11142" s="9" t="s">
        <v>557</v>
      </c>
      <c r="E11142" s="9" t="s">
        <v>16009</v>
      </c>
      <c r="F11142" s="9" t="s">
        <v>30038</v>
      </c>
      <c r="G11142" s="17">
        <v>91991996199</v>
      </c>
      <c r="H11142" s="9" t="s">
        <v>8</v>
      </c>
      <c r="I11142" s="1" t="s">
        <v>41</v>
      </c>
      <c r="J11142" s="2" t="s">
        <v>47309</v>
      </c>
      <c r="K11142" s="3" t="s">
        <v>42</v>
      </c>
      <c r="L11142" s="2" t="s">
        <v>47338</v>
      </c>
      <c r="M11142" s="4" t="s">
        <v>14136</v>
      </c>
      <c r="N11142" s="3" t="str">
        <f t="shared" si="385"/>
        <v>[1 cr. - 1.5 cr]</v>
      </c>
      <c r="O11142" s="11"/>
      <c r="P11142" s="4"/>
      <c r="Q11142" s="11"/>
      <c r="R11142" s="4"/>
      <c r="S11142" s="11"/>
      <c r="T11142" s="4"/>
      <c r="U11142" s="11"/>
      <c r="V11142" s="4"/>
      <c r="W11142" s="11"/>
      <c r="X11142" s="4"/>
      <c r="Y11142" s="11"/>
      <c r="Z11142" s="2"/>
      <c r="AA11142" s="1" t="s">
        <v>16</v>
      </c>
      <c r="AC11142" s="23" t="s">
        <v>37859</v>
      </c>
      <c r="AD11142" s="23" t="s">
        <v>38259</v>
      </c>
      <c r="AE11142" t="s">
        <v>35403</v>
      </c>
    </row>
    <row r="11143" spans="1:31" ht="14.25" customHeight="1">
      <c r="A11143" s="1">
        <v>11142</v>
      </c>
      <c r="B11143" s="1" t="s">
        <v>54</v>
      </c>
      <c r="C11143" s="1" t="s">
        <v>18836</v>
      </c>
      <c r="D11143" s="9" t="s">
        <v>486</v>
      </c>
      <c r="E11143" s="9" t="s">
        <v>221</v>
      </c>
      <c r="F11143" s="9" t="s">
        <v>30040</v>
      </c>
      <c r="G11143" s="17">
        <v>919994641404</v>
      </c>
      <c r="H11143" s="9" t="s">
        <v>8</v>
      </c>
      <c r="I11143" s="1" t="s">
        <v>41</v>
      </c>
      <c r="J11143" s="2" t="s">
        <v>47309</v>
      </c>
      <c r="K11143" s="11" t="s">
        <v>14136</v>
      </c>
      <c r="L11143" s="2" t="s">
        <v>47338</v>
      </c>
      <c r="M11143" s="11"/>
      <c r="N11143" s="4"/>
      <c r="O11143" s="11"/>
      <c r="P11143" s="4"/>
      <c r="Q11143" s="11"/>
      <c r="R11143" s="4"/>
      <c r="S11143" s="11"/>
      <c r="T11143" s="4"/>
      <c r="U11143" s="11"/>
      <c r="V11143" s="4"/>
      <c r="W11143" s="11"/>
      <c r="X11143" s="4"/>
      <c r="Y11143" s="11"/>
      <c r="Z11143" s="2"/>
      <c r="AA11143" s="1" t="s">
        <v>16</v>
      </c>
      <c r="AC11143" s="23" t="s">
        <v>37859</v>
      </c>
      <c r="AD11143" s="23" t="s">
        <v>38259</v>
      </c>
      <c r="AE11143" t="s">
        <v>35404</v>
      </c>
    </row>
    <row r="11144" spans="1:31" ht="14.25" customHeight="1">
      <c r="A11144" s="1">
        <v>11143</v>
      </c>
      <c r="B11144" s="1" t="s">
        <v>54</v>
      </c>
      <c r="C11144" s="1" t="s">
        <v>18841</v>
      </c>
      <c r="D11144" s="9" t="s">
        <v>2359</v>
      </c>
      <c r="E11144" s="9" t="s">
        <v>40</v>
      </c>
      <c r="F11144" s="9" t="s">
        <v>30044</v>
      </c>
      <c r="G11144" s="17">
        <v>91960114444</v>
      </c>
      <c r="H11144" s="9" t="s">
        <v>8</v>
      </c>
      <c r="I11144" s="1" t="s">
        <v>62</v>
      </c>
      <c r="J11144" s="2" t="s">
        <v>47309</v>
      </c>
      <c r="K11144" s="11" t="s">
        <v>14136</v>
      </c>
      <c r="L11144" s="2" t="s">
        <v>47338</v>
      </c>
      <c r="M11144" s="4" t="s">
        <v>14137</v>
      </c>
      <c r="N11144" s="3" t="str">
        <f>J11144</f>
        <v>[1 cr. - 1.5 cr]</v>
      </c>
      <c r="O11144" s="4" t="s">
        <v>13</v>
      </c>
      <c r="P11144" s="3" t="s">
        <v>47309</v>
      </c>
      <c r="Q11144" s="11"/>
      <c r="R11144" s="4"/>
      <c r="S11144" s="11"/>
      <c r="T11144" s="4"/>
      <c r="U11144" s="11"/>
      <c r="V11144" s="4"/>
      <c r="W11144" s="11"/>
      <c r="X11144" s="4"/>
      <c r="Y11144" s="11"/>
      <c r="Z11144" s="2"/>
      <c r="AA11144" s="1" t="s">
        <v>16</v>
      </c>
      <c r="AC11144" s="23" t="s">
        <v>37859</v>
      </c>
      <c r="AD11144" s="23" t="s">
        <v>38259</v>
      </c>
      <c r="AE11144" t="s">
        <v>35405</v>
      </c>
    </row>
    <row r="11145" spans="1:31" ht="14.25" customHeight="1">
      <c r="A11145" s="1">
        <v>11144</v>
      </c>
      <c r="B11145" s="1" t="s">
        <v>54</v>
      </c>
      <c r="C11145" s="1" t="s">
        <v>18843</v>
      </c>
      <c r="D11145" s="9" t="s">
        <v>11628</v>
      </c>
      <c r="E11145" s="9" t="s">
        <v>37283</v>
      </c>
      <c r="F11145" s="9" t="s">
        <v>30046</v>
      </c>
      <c r="G11145" s="17">
        <v>919446096406</v>
      </c>
      <c r="H11145" s="9" t="s">
        <v>8</v>
      </c>
      <c r="I11145" s="1" t="s">
        <v>41</v>
      </c>
      <c r="J11145" s="2" t="s">
        <v>47309</v>
      </c>
      <c r="K11145" s="3" t="s">
        <v>42</v>
      </c>
      <c r="L11145" s="2" t="s">
        <v>47338</v>
      </c>
      <c r="M11145" s="11"/>
      <c r="N11145" s="4"/>
      <c r="O11145" s="11"/>
      <c r="P11145" s="4"/>
      <c r="Q11145" s="11"/>
      <c r="R11145" s="4"/>
      <c r="S11145" s="11"/>
      <c r="T11145" s="4"/>
      <c r="U11145" s="11"/>
      <c r="V11145" s="4"/>
      <c r="W11145" s="11"/>
      <c r="X11145" s="4"/>
      <c r="Y11145" s="11"/>
      <c r="Z11145" s="2"/>
      <c r="AA11145" s="1" t="s">
        <v>16</v>
      </c>
      <c r="AC11145" s="23" t="s">
        <v>37859</v>
      </c>
      <c r="AD11145" s="23" t="s">
        <v>38259</v>
      </c>
      <c r="AE11145" t="s">
        <v>35406</v>
      </c>
    </row>
    <row r="11146" spans="1:31" ht="14.25" customHeight="1">
      <c r="A11146" s="1">
        <v>11145</v>
      </c>
      <c r="B11146" s="1" t="s">
        <v>54</v>
      </c>
      <c r="C11146" s="1" t="s">
        <v>18844</v>
      </c>
      <c r="D11146" s="9" t="s">
        <v>400</v>
      </c>
      <c r="E11146" s="9" t="s">
        <v>255</v>
      </c>
      <c r="F11146" s="9" t="s">
        <v>30047</v>
      </c>
      <c r="G11146" s="17">
        <v>9196996166</v>
      </c>
      <c r="H11146" s="9" t="s">
        <v>8</v>
      </c>
      <c r="I11146" s="1" t="s">
        <v>41</v>
      </c>
      <c r="J11146" s="2" t="s">
        <v>47309</v>
      </c>
      <c r="K11146" s="3" t="s">
        <v>42</v>
      </c>
      <c r="L11146" s="2" t="s">
        <v>47338</v>
      </c>
      <c r="M11146" s="11"/>
      <c r="N11146" s="4"/>
      <c r="O11146" s="11"/>
      <c r="P11146" s="4"/>
      <c r="Q11146" s="11"/>
      <c r="R11146" s="4"/>
      <c r="S11146" s="11"/>
      <c r="T11146" s="4"/>
      <c r="U11146" s="11"/>
      <c r="V11146" s="4"/>
      <c r="W11146" s="11"/>
      <c r="X11146" s="4"/>
      <c r="Y11146" s="11"/>
      <c r="Z11146" s="2"/>
      <c r="AA11146" s="1" t="s">
        <v>16</v>
      </c>
      <c r="AC11146" s="23" t="s">
        <v>37859</v>
      </c>
      <c r="AD11146" s="23" t="s">
        <v>38259</v>
      </c>
      <c r="AE11146" t="s">
        <v>35395</v>
      </c>
    </row>
    <row r="11147" spans="1:31" ht="14.25" customHeight="1">
      <c r="A11147" s="1">
        <v>11146</v>
      </c>
      <c r="B11147" s="1" t="s">
        <v>54</v>
      </c>
      <c r="C11147" s="1" t="s">
        <v>18845</v>
      </c>
      <c r="D11147" s="9" t="s">
        <v>16365</v>
      </c>
      <c r="E11147" s="9" t="s">
        <v>328</v>
      </c>
      <c r="F11147" s="9" t="s">
        <v>30048</v>
      </c>
      <c r="G11147" s="17">
        <v>91916009</v>
      </c>
      <c r="H11147" s="9" t="s">
        <v>20</v>
      </c>
      <c r="I11147" s="1" t="s">
        <v>62</v>
      </c>
      <c r="J11147" s="2" t="s">
        <v>47309</v>
      </c>
      <c r="K11147" s="11" t="s">
        <v>14136</v>
      </c>
      <c r="L11147" s="2" t="s">
        <v>47338</v>
      </c>
      <c r="M11147" s="11"/>
      <c r="N11147" s="4"/>
      <c r="O11147" s="11"/>
      <c r="P11147" s="4"/>
      <c r="Q11147" s="11"/>
      <c r="R11147" s="4"/>
      <c r="S11147" s="11"/>
      <c r="T11147" s="4"/>
      <c r="U11147" s="11"/>
      <c r="V11147" s="4"/>
      <c r="W11147" s="11"/>
      <c r="X11147" s="4"/>
      <c r="Y11147" s="11"/>
      <c r="Z11147" s="2"/>
      <c r="AA11147" s="1" t="s">
        <v>16</v>
      </c>
      <c r="AC11147" s="23" t="s">
        <v>37859</v>
      </c>
      <c r="AD11147" s="23" t="s">
        <v>38259</v>
      </c>
      <c r="AE11147" t="s">
        <v>35400</v>
      </c>
    </row>
    <row r="11148" spans="1:31" ht="14.25" customHeight="1">
      <c r="A11148" s="1">
        <v>11147</v>
      </c>
      <c r="B11148" s="1" t="s">
        <v>54</v>
      </c>
      <c r="C11148" s="1" t="s">
        <v>18851</v>
      </c>
      <c r="D11148" s="9" t="s">
        <v>230</v>
      </c>
      <c r="E11148" s="9" t="s">
        <v>37284</v>
      </c>
      <c r="F11148" s="9" t="s">
        <v>30051</v>
      </c>
      <c r="G11148" s="17">
        <v>91994649161</v>
      </c>
      <c r="H11148" s="9" t="s">
        <v>8</v>
      </c>
      <c r="I11148" s="1" t="s">
        <v>9</v>
      </c>
      <c r="J11148" s="2" t="s">
        <v>47309</v>
      </c>
      <c r="K11148" s="3" t="s">
        <v>42</v>
      </c>
      <c r="L11148" s="2" t="s">
        <v>47338</v>
      </c>
      <c r="M11148" s="11"/>
      <c r="N11148" s="4"/>
      <c r="O11148" s="11"/>
      <c r="P11148" s="4"/>
      <c r="Q11148" s="11"/>
      <c r="R11148" s="4"/>
      <c r="S11148" s="11"/>
      <c r="T11148" s="4"/>
      <c r="U11148" s="11"/>
      <c r="V11148" s="4"/>
      <c r="W11148" s="11"/>
      <c r="X11148" s="4"/>
      <c r="Y11148" s="11"/>
      <c r="Z11148" s="2"/>
      <c r="AA11148" s="1" t="s">
        <v>16</v>
      </c>
      <c r="AC11148" s="23" t="s">
        <v>37859</v>
      </c>
      <c r="AD11148" s="23" t="s">
        <v>38259</v>
      </c>
      <c r="AE11148" t="s">
        <v>35401</v>
      </c>
    </row>
    <row r="11149" spans="1:31" ht="14.25" customHeight="1">
      <c r="A11149" s="1">
        <v>11148</v>
      </c>
      <c r="B11149" s="1" t="s">
        <v>54</v>
      </c>
      <c r="C11149" s="1" t="s">
        <v>18853</v>
      </c>
      <c r="D11149" s="9" t="s">
        <v>36119</v>
      </c>
      <c r="E11149" s="9" t="s">
        <v>40</v>
      </c>
      <c r="F11149" s="9" t="s">
        <v>30053</v>
      </c>
      <c r="G11149" s="17">
        <v>919909006664</v>
      </c>
      <c r="H11149" s="9" t="s">
        <v>20</v>
      </c>
      <c r="I11149" s="1" t="s">
        <v>62</v>
      </c>
      <c r="J11149" s="2" t="s">
        <v>47309</v>
      </c>
      <c r="K11149" s="3" t="s">
        <v>42</v>
      </c>
      <c r="L11149" s="2" t="s">
        <v>47338</v>
      </c>
      <c r="M11149" s="11"/>
      <c r="N11149" s="4"/>
      <c r="O11149" s="11"/>
      <c r="P11149" s="4"/>
      <c r="Q11149" s="11"/>
      <c r="R11149" s="4"/>
      <c r="S11149" s="11"/>
      <c r="T11149" s="4"/>
      <c r="U11149" s="11"/>
      <c r="V11149" s="4"/>
      <c r="W11149" s="11"/>
      <c r="X11149" s="4"/>
      <c r="Y11149" s="11"/>
      <c r="Z11149" s="2"/>
      <c r="AA11149" s="1" t="s">
        <v>16</v>
      </c>
      <c r="AC11149" s="23" t="s">
        <v>37859</v>
      </c>
      <c r="AD11149" s="23" t="s">
        <v>38259</v>
      </c>
      <c r="AE11149" t="s">
        <v>35402</v>
      </c>
    </row>
    <row r="11150" spans="1:31" ht="14.25" customHeight="1">
      <c r="A11150" s="1">
        <v>11149</v>
      </c>
      <c r="B11150" s="1" t="s">
        <v>54</v>
      </c>
      <c r="C11150" s="1" t="s">
        <v>18857</v>
      </c>
      <c r="D11150" s="9" t="s">
        <v>8236</v>
      </c>
      <c r="E11150" s="9" t="s">
        <v>410</v>
      </c>
      <c r="F11150" s="9" t="s">
        <v>30057</v>
      </c>
      <c r="G11150" s="17">
        <v>91990194649</v>
      </c>
      <c r="H11150" s="9" t="s">
        <v>8</v>
      </c>
      <c r="I11150" s="1" t="s">
        <v>41</v>
      </c>
      <c r="J11150" s="2" t="s">
        <v>47309</v>
      </c>
      <c r="K11150" s="3" t="s">
        <v>42</v>
      </c>
      <c r="L11150" s="2" t="s">
        <v>47338</v>
      </c>
      <c r="M11150" s="4" t="s">
        <v>14136</v>
      </c>
      <c r="N11150" s="3" t="str">
        <f>J11150</f>
        <v>[1 cr. - 1.5 cr]</v>
      </c>
      <c r="O11150" s="4" t="s">
        <v>13</v>
      </c>
      <c r="P11150" s="3" t="s">
        <v>47309</v>
      </c>
      <c r="Q11150" s="11"/>
      <c r="R11150" s="4"/>
      <c r="S11150" s="11"/>
      <c r="T11150" s="4"/>
      <c r="U11150" s="11"/>
      <c r="V11150" s="4"/>
      <c r="W11150" s="11"/>
      <c r="X11150" s="4"/>
      <c r="Y11150" s="11"/>
      <c r="Z11150" s="2"/>
      <c r="AA11150" s="1" t="s">
        <v>16</v>
      </c>
      <c r="AC11150" s="23" t="s">
        <v>37859</v>
      </c>
      <c r="AD11150" s="23" t="s">
        <v>38259</v>
      </c>
      <c r="AE11150" t="s">
        <v>35403</v>
      </c>
    </row>
    <row r="11151" spans="1:31" ht="14.25" customHeight="1">
      <c r="A11151" s="1">
        <v>11150</v>
      </c>
      <c r="B11151" s="1" t="s">
        <v>54</v>
      </c>
      <c r="C11151" s="1" t="s">
        <v>18859</v>
      </c>
      <c r="D11151" s="9" t="s">
        <v>4123</v>
      </c>
      <c r="E11151" s="9" t="s">
        <v>558</v>
      </c>
      <c r="F11151" s="9" t="s">
        <v>18427</v>
      </c>
      <c r="G11151" s="17">
        <v>9141604999</v>
      </c>
      <c r="H11151" s="9" t="s">
        <v>8</v>
      </c>
      <c r="I11151" s="1" t="s">
        <v>62</v>
      </c>
      <c r="J11151" s="2" t="s">
        <v>47309</v>
      </c>
      <c r="K11151" s="11" t="s">
        <v>14136</v>
      </c>
      <c r="L11151" s="2" t="s">
        <v>47338</v>
      </c>
      <c r="M11151" s="11"/>
      <c r="N11151" s="4"/>
      <c r="O11151" s="11"/>
      <c r="P11151" s="4"/>
      <c r="Q11151" s="11"/>
      <c r="R11151" s="4"/>
      <c r="S11151" s="11"/>
      <c r="T11151" s="4"/>
      <c r="U11151" s="11"/>
      <c r="V11151" s="4"/>
      <c r="W11151" s="11"/>
      <c r="X11151" s="4"/>
      <c r="Y11151" s="11"/>
      <c r="Z11151" s="2"/>
      <c r="AA11151" s="1" t="s">
        <v>11</v>
      </c>
      <c r="AC11151" s="23" t="s">
        <v>37859</v>
      </c>
      <c r="AD11151" s="23" t="s">
        <v>38259</v>
      </c>
      <c r="AE11151" t="s">
        <v>35404</v>
      </c>
    </row>
    <row r="11152" spans="1:31" ht="14.25" customHeight="1">
      <c r="A11152" s="1">
        <v>11151</v>
      </c>
      <c r="B11152" s="1" t="s">
        <v>54</v>
      </c>
      <c r="C11152" s="1" t="s">
        <v>18860</v>
      </c>
      <c r="D11152" s="9" t="s">
        <v>7685</v>
      </c>
      <c r="E11152" s="9" t="s">
        <v>4267</v>
      </c>
      <c r="F11152" s="9" t="s">
        <v>21842</v>
      </c>
      <c r="G11152" s="17">
        <v>914466066496</v>
      </c>
      <c r="H11152" s="9" t="s">
        <v>15</v>
      </c>
      <c r="I11152" s="1" t="s">
        <v>62</v>
      </c>
      <c r="J11152" s="2" t="s">
        <v>47309</v>
      </c>
      <c r="K11152" s="11" t="s">
        <v>14136</v>
      </c>
      <c r="L11152" s="2" t="s">
        <v>47338</v>
      </c>
      <c r="M11152" s="11"/>
      <c r="N11152" s="4"/>
      <c r="O11152" s="11"/>
      <c r="P11152" s="4"/>
      <c r="Q11152" s="11"/>
      <c r="R11152" s="4"/>
      <c r="S11152" s="11"/>
      <c r="T11152" s="4"/>
      <c r="U11152" s="11"/>
      <c r="V11152" s="4"/>
      <c r="W11152" s="11"/>
      <c r="X11152" s="4"/>
      <c r="Y11152" s="11"/>
      <c r="Z11152" s="2"/>
      <c r="AA11152" s="1" t="s">
        <v>16</v>
      </c>
      <c r="AC11152" s="23" t="s">
        <v>37859</v>
      </c>
      <c r="AD11152" s="23" t="s">
        <v>38259</v>
      </c>
      <c r="AE11152" t="s">
        <v>35405</v>
      </c>
    </row>
    <row r="11153" spans="1:31" ht="14.25" customHeight="1">
      <c r="A11153" s="1">
        <v>11152</v>
      </c>
      <c r="B11153" s="1" t="s">
        <v>54</v>
      </c>
      <c r="C11153" s="1" t="s">
        <v>18877</v>
      </c>
      <c r="D11153" s="9" t="s">
        <v>1209</v>
      </c>
      <c r="E11153" s="9" t="s">
        <v>40</v>
      </c>
      <c r="F11153" s="9" t="s">
        <v>30068</v>
      </c>
      <c r="G11153" s="17">
        <v>914141906600</v>
      </c>
      <c r="H11153" s="9" t="s">
        <v>15</v>
      </c>
      <c r="I11153" s="1" t="s">
        <v>41</v>
      </c>
      <c r="J11153" s="2" t="s">
        <v>47309</v>
      </c>
      <c r="K11153" s="11" t="s">
        <v>14136</v>
      </c>
      <c r="L11153" s="2" t="s">
        <v>47338</v>
      </c>
      <c r="M11153" s="11"/>
      <c r="N11153" s="4"/>
      <c r="O11153" s="11"/>
      <c r="P11153" s="4"/>
      <c r="Q11153" s="11"/>
      <c r="R11153" s="4"/>
      <c r="S11153" s="11"/>
      <c r="T11153" s="4"/>
      <c r="U11153" s="11"/>
      <c r="V11153" s="4"/>
      <c r="W11153" s="11"/>
      <c r="X11153" s="4"/>
      <c r="Y11153" s="11"/>
      <c r="Z11153" s="2"/>
      <c r="AA11153" s="1" t="s">
        <v>16</v>
      </c>
      <c r="AC11153" s="23" t="s">
        <v>37859</v>
      </c>
      <c r="AD11153" s="23" t="s">
        <v>38259</v>
      </c>
      <c r="AE11153" t="s">
        <v>35406</v>
      </c>
    </row>
    <row r="11154" spans="1:31" ht="14.25" customHeight="1">
      <c r="A11154" s="1">
        <v>11153</v>
      </c>
      <c r="B11154" s="1" t="s">
        <v>54</v>
      </c>
      <c r="C11154" s="1" t="s">
        <v>18884</v>
      </c>
      <c r="D11154" s="9" t="s">
        <v>502</v>
      </c>
      <c r="E11154" s="9" t="s">
        <v>270</v>
      </c>
      <c r="F11154" s="9" t="s">
        <v>30074</v>
      </c>
      <c r="G11154" s="17">
        <v>91961096449</v>
      </c>
      <c r="H11154" s="9" t="s">
        <v>15</v>
      </c>
      <c r="I11154" s="1" t="s">
        <v>9</v>
      </c>
      <c r="J11154" s="2" t="s">
        <v>47309</v>
      </c>
      <c r="K11154" s="3" t="s">
        <v>42</v>
      </c>
      <c r="L11154" s="2" t="s">
        <v>47338</v>
      </c>
      <c r="M11154" s="4" t="s">
        <v>14137</v>
      </c>
      <c r="N11154" s="3" t="str">
        <f t="shared" ref="N11154:N11155" si="386">J11154</f>
        <v>[1 cr. - 1.5 cr]</v>
      </c>
      <c r="O11154" s="11"/>
      <c r="P11154" s="4"/>
      <c r="Q11154" s="11"/>
      <c r="R11154" s="4"/>
      <c r="S11154" s="11"/>
      <c r="T11154" s="4"/>
      <c r="U11154" s="11"/>
      <c r="V11154" s="4"/>
      <c r="W11154" s="11"/>
      <c r="X11154" s="4"/>
      <c r="Y11154" s="11"/>
      <c r="Z11154" s="2"/>
      <c r="AA11154" s="1" t="s">
        <v>16</v>
      </c>
      <c r="AC11154" s="23" t="s">
        <v>37859</v>
      </c>
      <c r="AD11154" s="23" t="s">
        <v>38259</v>
      </c>
      <c r="AE11154" t="s">
        <v>35395</v>
      </c>
    </row>
    <row r="11155" spans="1:31" ht="14.25" customHeight="1">
      <c r="A11155" s="1">
        <v>11154</v>
      </c>
      <c r="B11155" s="1" t="s">
        <v>54</v>
      </c>
      <c r="C11155" s="1" t="s">
        <v>18886</v>
      </c>
      <c r="D11155" s="9" t="s">
        <v>18436</v>
      </c>
      <c r="E11155" s="9" t="s">
        <v>90</v>
      </c>
      <c r="F11155" s="9" t="s">
        <v>18437</v>
      </c>
      <c r="G11155" s="17">
        <v>9146906699</v>
      </c>
      <c r="H11155" s="9" t="s">
        <v>15</v>
      </c>
      <c r="I11155" s="1" t="s">
        <v>62</v>
      </c>
      <c r="J11155" s="2" t="s">
        <v>47309</v>
      </c>
      <c r="K11155" s="3" t="s">
        <v>42</v>
      </c>
      <c r="L11155" s="2" t="s">
        <v>47338</v>
      </c>
      <c r="M11155" s="4" t="s">
        <v>14136</v>
      </c>
      <c r="N11155" s="3" t="str">
        <f t="shared" si="386"/>
        <v>[1 cr. - 1.5 cr]</v>
      </c>
      <c r="O11155" s="11"/>
      <c r="P11155" s="4"/>
      <c r="Q11155" s="11"/>
      <c r="R11155" s="4"/>
      <c r="S11155" s="11"/>
      <c r="T11155" s="4"/>
      <c r="U11155" s="11"/>
      <c r="V11155" s="4"/>
      <c r="W11155" s="11"/>
      <c r="X11155" s="4"/>
      <c r="Y11155" s="11"/>
      <c r="Z11155" s="2"/>
      <c r="AA11155" s="1" t="s">
        <v>16</v>
      </c>
      <c r="AC11155" s="23" t="s">
        <v>37859</v>
      </c>
      <c r="AD11155" s="23" t="s">
        <v>38259</v>
      </c>
      <c r="AE11155" t="s">
        <v>35400</v>
      </c>
    </row>
    <row r="11156" spans="1:31" ht="14.25" customHeight="1">
      <c r="A11156" s="1">
        <v>11155</v>
      </c>
      <c r="B11156" s="1" t="s">
        <v>54</v>
      </c>
      <c r="C11156" s="1" t="s">
        <v>18889</v>
      </c>
      <c r="D11156" s="9" t="s">
        <v>1015</v>
      </c>
      <c r="E11156" s="9" t="s">
        <v>19</v>
      </c>
      <c r="F11156" s="9" t="s">
        <v>13024</v>
      </c>
      <c r="G11156" s="17">
        <v>91994114466</v>
      </c>
      <c r="H11156" s="9" t="s">
        <v>8</v>
      </c>
      <c r="I11156" s="1" t="s">
        <v>62</v>
      </c>
      <c r="J11156" s="2" t="s">
        <v>47309</v>
      </c>
      <c r="K11156" s="11" t="s">
        <v>14137</v>
      </c>
      <c r="L11156" s="2" t="s">
        <v>47338</v>
      </c>
      <c r="M11156" s="11"/>
      <c r="N11156" s="4"/>
      <c r="O11156" s="11"/>
      <c r="P11156" s="4"/>
      <c r="Q11156" s="11"/>
      <c r="R11156" s="4"/>
      <c r="S11156" s="11"/>
      <c r="T11156" s="4"/>
      <c r="U11156" s="11"/>
      <c r="V11156" s="4"/>
      <c r="W11156" s="11"/>
      <c r="X11156" s="4"/>
      <c r="Y11156" s="11"/>
      <c r="Z11156" s="2"/>
      <c r="AA11156" s="1" t="s">
        <v>16</v>
      </c>
      <c r="AC11156" s="23" t="s">
        <v>37859</v>
      </c>
      <c r="AD11156" s="23" t="s">
        <v>38259</v>
      </c>
      <c r="AE11156" t="s">
        <v>35401</v>
      </c>
    </row>
    <row r="11157" spans="1:31" ht="14.25" customHeight="1">
      <c r="A11157" s="1">
        <v>11156</v>
      </c>
      <c r="B11157" s="1" t="s">
        <v>54</v>
      </c>
      <c r="C11157" s="1" t="s">
        <v>18900</v>
      </c>
      <c r="D11157" s="9" t="s">
        <v>12936</v>
      </c>
      <c r="E11157" s="9" t="s">
        <v>217</v>
      </c>
      <c r="F11157" s="9" t="s">
        <v>30078</v>
      </c>
      <c r="G11157" s="17">
        <v>91969004949</v>
      </c>
      <c r="H11157" s="9" t="s">
        <v>8</v>
      </c>
      <c r="I11157" s="1" t="s">
        <v>62</v>
      </c>
      <c r="J11157" s="2" t="s">
        <v>47309</v>
      </c>
      <c r="K11157" s="11" t="s">
        <v>14136</v>
      </c>
      <c r="L11157" s="2" t="s">
        <v>47338</v>
      </c>
      <c r="M11157" s="11"/>
      <c r="N11157" s="4"/>
      <c r="O11157" s="11"/>
      <c r="P11157" s="4"/>
      <c r="Q11157" s="11"/>
      <c r="R11157" s="4"/>
      <c r="S11157" s="11"/>
      <c r="T11157" s="4"/>
      <c r="U11157" s="11"/>
      <c r="V11157" s="4"/>
      <c r="W11157" s="11"/>
      <c r="X11157" s="4"/>
      <c r="Y11157" s="11"/>
      <c r="Z11157" s="2"/>
      <c r="AA11157" s="1" t="s">
        <v>16</v>
      </c>
      <c r="AC11157" s="23" t="s">
        <v>37860</v>
      </c>
      <c r="AD11157" s="23" t="s">
        <v>38259</v>
      </c>
      <c r="AE11157" t="s">
        <v>35402</v>
      </c>
    </row>
    <row r="11158" spans="1:31" ht="14.25" customHeight="1">
      <c r="A11158" s="1">
        <v>11157</v>
      </c>
      <c r="B11158" s="1" t="s">
        <v>54</v>
      </c>
      <c r="C11158" s="1" t="s">
        <v>18908</v>
      </c>
      <c r="D11158" s="9" t="s">
        <v>14292</v>
      </c>
      <c r="E11158" s="9" t="s">
        <v>351</v>
      </c>
      <c r="F11158" s="9" t="s">
        <v>33169</v>
      </c>
      <c r="G11158" s="17">
        <v>91944601444</v>
      </c>
      <c r="H11158" s="9" t="s">
        <v>8</v>
      </c>
      <c r="I11158" s="1" t="s">
        <v>62</v>
      </c>
      <c r="J11158" s="2" t="s">
        <v>47309</v>
      </c>
      <c r="K11158" s="3" t="s">
        <v>42</v>
      </c>
      <c r="L11158" s="2" t="s">
        <v>47338</v>
      </c>
      <c r="M11158" s="4" t="s">
        <v>14136</v>
      </c>
      <c r="N11158" s="3" t="str">
        <f>J11158</f>
        <v>[1 cr. - 1.5 cr]</v>
      </c>
      <c r="O11158" s="11"/>
      <c r="P11158" s="4"/>
      <c r="Q11158" s="11"/>
      <c r="R11158" s="4"/>
      <c r="S11158" s="11"/>
      <c r="T11158" s="4"/>
      <c r="U11158" s="11"/>
      <c r="V11158" s="4"/>
      <c r="W11158" s="11"/>
      <c r="X11158" s="4"/>
      <c r="Y11158" s="11"/>
      <c r="Z11158" s="2"/>
      <c r="AA11158" s="1" t="s">
        <v>16</v>
      </c>
      <c r="AC11158" s="23" t="s">
        <v>37860</v>
      </c>
      <c r="AD11158" s="23" t="s">
        <v>38259</v>
      </c>
      <c r="AE11158" t="s">
        <v>35403</v>
      </c>
    </row>
    <row r="11159" spans="1:31" ht="14.25" customHeight="1">
      <c r="A11159" s="1">
        <v>11158</v>
      </c>
      <c r="B11159" s="1" t="s">
        <v>54</v>
      </c>
      <c r="C11159" s="1" t="s">
        <v>18909</v>
      </c>
      <c r="D11159" s="9" t="s">
        <v>3417</v>
      </c>
      <c r="E11159" s="9" t="s">
        <v>40</v>
      </c>
      <c r="F11159" s="9" t="s">
        <v>33170</v>
      </c>
      <c r="G11159" s="17">
        <v>919099466944</v>
      </c>
      <c r="H11159" s="9" t="s">
        <v>20</v>
      </c>
      <c r="I11159" s="1" t="s">
        <v>41</v>
      </c>
      <c r="J11159" s="2" t="s">
        <v>47309</v>
      </c>
      <c r="K11159" s="3" t="s">
        <v>42</v>
      </c>
      <c r="L11159" s="2" t="s">
        <v>47338</v>
      </c>
      <c r="M11159" s="11"/>
      <c r="N11159" s="4"/>
      <c r="O11159" s="11"/>
      <c r="P11159" s="4"/>
      <c r="Q11159" s="11"/>
      <c r="R11159" s="4"/>
      <c r="S11159" s="11"/>
      <c r="T11159" s="4"/>
      <c r="U11159" s="11"/>
      <c r="V11159" s="4"/>
      <c r="W11159" s="11"/>
      <c r="X11159" s="4"/>
      <c r="Y11159" s="11"/>
      <c r="Z11159" s="2"/>
      <c r="AA11159" s="1" t="s">
        <v>16</v>
      </c>
      <c r="AC11159" s="23" t="s">
        <v>37860</v>
      </c>
      <c r="AD11159" s="23" t="s">
        <v>38259</v>
      </c>
      <c r="AE11159" t="s">
        <v>35404</v>
      </c>
    </row>
    <row r="11160" spans="1:31" ht="14.25" customHeight="1">
      <c r="A11160" s="1">
        <v>11159</v>
      </c>
      <c r="B11160" s="1" t="s">
        <v>54</v>
      </c>
      <c r="C11160" s="1" t="s">
        <v>18917</v>
      </c>
      <c r="D11160" s="9" t="s">
        <v>6520</v>
      </c>
      <c r="E11160" s="9" t="s">
        <v>78</v>
      </c>
      <c r="F11160" s="9" t="s">
        <v>30090</v>
      </c>
      <c r="G11160" s="17">
        <v>914611144111</v>
      </c>
      <c r="H11160" s="9" t="s">
        <v>20</v>
      </c>
      <c r="I11160" s="1" t="s">
        <v>9</v>
      </c>
      <c r="J11160" s="2" t="s">
        <v>47309</v>
      </c>
      <c r="K11160" s="11" t="s">
        <v>14136</v>
      </c>
      <c r="L11160" s="2" t="s">
        <v>47338</v>
      </c>
      <c r="M11160" s="11"/>
      <c r="N11160" s="4"/>
      <c r="O11160" s="11"/>
      <c r="P11160" s="4"/>
      <c r="Q11160" s="11"/>
      <c r="R11160" s="4"/>
      <c r="S11160" s="11"/>
      <c r="T11160" s="4"/>
      <c r="U11160" s="11"/>
      <c r="V11160" s="4"/>
      <c r="W11160" s="11"/>
      <c r="X11160" s="4"/>
      <c r="Y11160" s="11"/>
      <c r="Z11160" s="2"/>
      <c r="AA11160" s="1" t="s">
        <v>16</v>
      </c>
      <c r="AC11160" s="23" t="s">
        <v>37860</v>
      </c>
      <c r="AD11160" s="23" t="s">
        <v>38259</v>
      </c>
      <c r="AE11160" t="s">
        <v>35405</v>
      </c>
    </row>
    <row r="11161" spans="1:31" ht="14.25" customHeight="1">
      <c r="A11161" s="1">
        <v>11160</v>
      </c>
      <c r="B11161" s="1" t="s">
        <v>54</v>
      </c>
      <c r="C11161" s="1" t="s">
        <v>18925</v>
      </c>
      <c r="D11161" s="9" t="s">
        <v>36120</v>
      </c>
      <c r="E11161" s="9" t="s">
        <v>255</v>
      </c>
      <c r="F11161" s="9" t="s">
        <v>30093</v>
      </c>
      <c r="G11161" s="17">
        <v>91949444690</v>
      </c>
      <c r="H11161" s="9" t="s">
        <v>15</v>
      </c>
      <c r="I11161" s="1" t="s">
        <v>62</v>
      </c>
      <c r="J11161" s="2" t="s">
        <v>47309</v>
      </c>
      <c r="K11161" s="3" t="s">
        <v>42</v>
      </c>
      <c r="L11161" s="2" t="s">
        <v>47338</v>
      </c>
      <c r="M11161" s="11"/>
      <c r="N11161" s="4"/>
      <c r="O11161" s="11"/>
      <c r="P11161" s="4"/>
      <c r="Q11161" s="11"/>
      <c r="R11161" s="4"/>
      <c r="S11161" s="11"/>
      <c r="T11161" s="4"/>
      <c r="U11161" s="11"/>
      <c r="V11161" s="4"/>
      <c r="W11161" s="11"/>
      <c r="X11161" s="4"/>
      <c r="Y11161" s="11"/>
      <c r="Z11161" s="2"/>
      <c r="AA11161" s="1" t="s">
        <v>11</v>
      </c>
      <c r="AC11161" s="23" t="s">
        <v>37860</v>
      </c>
      <c r="AD11161" s="23" t="s">
        <v>38259</v>
      </c>
      <c r="AE11161" t="s">
        <v>35406</v>
      </c>
    </row>
    <row r="11162" spans="1:31" ht="14.25" customHeight="1">
      <c r="A11162" s="1">
        <v>11161</v>
      </c>
      <c r="B11162" s="1" t="s">
        <v>54</v>
      </c>
      <c r="C11162" s="1" t="s">
        <v>18927</v>
      </c>
      <c r="D11162" s="9" t="s">
        <v>350</v>
      </c>
      <c r="E11162" s="9" t="s">
        <v>724</v>
      </c>
      <c r="F11162" s="9" t="s">
        <v>30050</v>
      </c>
      <c r="G11162" s="17">
        <v>919446060666</v>
      </c>
      <c r="H11162" s="9" t="s">
        <v>20</v>
      </c>
      <c r="I11162" s="1" t="s">
        <v>9</v>
      </c>
      <c r="J11162" s="2" t="s">
        <v>47309</v>
      </c>
      <c r="K11162" s="11" t="s">
        <v>14136</v>
      </c>
      <c r="L11162" s="2" t="s">
        <v>47338</v>
      </c>
      <c r="M11162" s="11"/>
      <c r="N11162" s="4"/>
      <c r="O11162" s="11"/>
      <c r="P11162" s="4"/>
      <c r="Q11162" s="11"/>
      <c r="R11162" s="4"/>
      <c r="S11162" s="11"/>
      <c r="T11162" s="4"/>
      <c r="U11162" s="11"/>
      <c r="V11162" s="4"/>
      <c r="W11162" s="11"/>
      <c r="X11162" s="4"/>
      <c r="Y11162" s="11"/>
      <c r="Z11162" s="2"/>
      <c r="AA11162" s="1" t="s">
        <v>16</v>
      </c>
      <c r="AC11162" s="23" t="s">
        <v>37860</v>
      </c>
      <c r="AD11162" s="23" t="s">
        <v>38259</v>
      </c>
      <c r="AE11162" t="s">
        <v>35395</v>
      </c>
    </row>
    <row r="11163" spans="1:31" ht="14.25" customHeight="1">
      <c r="A11163" s="1">
        <v>11162</v>
      </c>
      <c r="B11163" s="1" t="s">
        <v>54</v>
      </c>
      <c r="C11163" s="1" t="s">
        <v>18930</v>
      </c>
      <c r="D11163" s="9" t="s">
        <v>36121</v>
      </c>
      <c r="E11163" s="9" t="s">
        <v>37285</v>
      </c>
      <c r="F11163" s="9" t="s">
        <v>33172</v>
      </c>
      <c r="G11163" s="17">
        <v>9194964144</v>
      </c>
      <c r="H11163" s="9" t="s">
        <v>8</v>
      </c>
      <c r="I11163" s="1" t="s">
        <v>62</v>
      </c>
      <c r="J11163" s="2" t="s">
        <v>47309</v>
      </c>
      <c r="K11163" s="11" t="s">
        <v>14136</v>
      </c>
      <c r="L11163" s="2" t="s">
        <v>47338</v>
      </c>
      <c r="M11163" s="11"/>
      <c r="N11163" s="4"/>
      <c r="O11163" s="11"/>
      <c r="P11163" s="4"/>
      <c r="Q11163" s="11"/>
      <c r="R11163" s="4"/>
      <c r="S11163" s="11"/>
      <c r="T11163" s="4"/>
      <c r="U11163" s="11"/>
      <c r="V11163" s="4"/>
      <c r="W11163" s="11"/>
      <c r="X11163" s="4"/>
      <c r="Y11163" s="11"/>
      <c r="Z11163" s="2"/>
      <c r="AA11163" s="1" t="s">
        <v>16</v>
      </c>
      <c r="AC11163" s="23" t="s">
        <v>37860</v>
      </c>
      <c r="AD11163" s="23" t="s">
        <v>38259</v>
      </c>
      <c r="AE11163" t="s">
        <v>35400</v>
      </c>
    </row>
    <row r="11164" spans="1:31" ht="14.25" customHeight="1">
      <c r="A11164" s="1">
        <v>11163</v>
      </c>
      <c r="B11164" s="1" t="s">
        <v>54</v>
      </c>
      <c r="C11164" s="1" t="s">
        <v>18942</v>
      </c>
      <c r="D11164" s="9" t="s">
        <v>1573</v>
      </c>
      <c r="E11164" s="9" t="s">
        <v>40</v>
      </c>
      <c r="F11164" s="9" t="s">
        <v>30101</v>
      </c>
      <c r="G11164" s="17">
        <v>91944606464</v>
      </c>
      <c r="H11164" s="9" t="s">
        <v>20</v>
      </c>
      <c r="I11164" s="1" t="s">
        <v>41</v>
      </c>
      <c r="J11164" s="2" t="s">
        <v>47309</v>
      </c>
      <c r="K11164" s="11" t="s">
        <v>14136</v>
      </c>
      <c r="L11164" s="2" t="s">
        <v>47338</v>
      </c>
      <c r="M11164" s="11"/>
      <c r="N11164" s="4"/>
      <c r="O11164" s="11"/>
      <c r="P11164" s="4"/>
      <c r="Q11164" s="11"/>
      <c r="R11164" s="4"/>
      <c r="S11164" s="11"/>
      <c r="T11164" s="4"/>
      <c r="U11164" s="11"/>
      <c r="V11164" s="4"/>
      <c r="W11164" s="11"/>
      <c r="X11164" s="4"/>
      <c r="Y11164" s="11"/>
      <c r="Z11164" s="2"/>
      <c r="AA11164" s="1" t="s">
        <v>16</v>
      </c>
      <c r="AC11164" s="23" t="s">
        <v>37860</v>
      </c>
      <c r="AD11164" s="23" t="s">
        <v>38259</v>
      </c>
      <c r="AE11164" t="s">
        <v>35401</v>
      </c>
    </row>
    <row r="11165" spans="1:31" ht="14.25" customHeight="1">
      <c r="A11165" s="1">
        <v>11164</v>
      </c>
      <c r="B11165" s="1" t="s">
        <v>54</v>
      </c>
      <c r="C11165" s="1" t="s">
        <v>18947</v>
      </c>
      <c r="D11165" s="9" t="s">
        <v>2046</v>
      </c>
      <c r="E11165" s="9" t="s">
        <v>37286</v>
      </c>
      <c r="F11165" s="9" t="s">
        <v>33174</v>
      </c>
      <c r="G11165" s="17">
        <v>9160000646</v>
      </c>
      <c r="H11165" s="9" t="s">
        <v>15</v>
      </c>
      <c r="I11165" s="1" t="s">
        <v>62</v>
      </c>
      <c r="J11165" s="2" t="s">
        <v>47309</v>
      </c>
      <c r="K11165" s="11" t="s">
        <v>14137</v>
      </c>
      <c r="L11165" s="2" t="s">
        <v>47338</v>
      </c>
      <c r="M11165" s="11"/>
      <c r="N11165" s="4"/>
      <c r="O11165" s="11"/>
      <c r="P11165" s="4"/>
      <c r="Q11165" s="11"/>
      <c r="R11165" s="4"/>
      <c r="S11165" s="11"/>
      <c r="T11165" s="4"/>
      <c r="U11165" s="11"/>
      <c r="V11165" s="4"/>
      <c r="W11165" s="11"/>
      <c r="X11165" s="4"/>
      <c r="Y11165" s="11"/>
      <c r="Z11165" s="2"/>
      <c r="AA11165" s="1" t="s">
        <v>16</v>
      </c>
      <c r="AC11165" s="23" t="s">
        <v>37860</v>
      </c>
      <c r="AD11165" s="23" t="s">
        <v>38259</v>
      </c>
      <c r="AE11165" t="s">
        <v>35402</v>
      </c>
    </row>
    <row r="11166" spans="1:31" ht="14.25" customHeight="1">
      <c r="A11166" s="1">
        <v>11165</v>
      </c>
      <c r="B11166" s="1" t="s">
        <v>54</v>
      </c>
      <c r="C11166" s="1" t="s">
        <v>18951</v>
      </c>
      <c r="D11166" s="9" t="s">
        <v>1010</v>
      </c>
      <c r="E11166" s="9" t="s">
        <v>29</v>
      </c>
      <c r="F11166" s="9" t="s">
        <v>35212</v>
      </c>
      <c r="G11166" s="17">
        <v>91996666699</v>
      </c>
      <c r="H11166" s="9" t="s">
        <v>37</v>
      </c>
      <c r="I11166" s="1" t="s">
        <v>62</v>
      </c>
      <c r="J11166" s="2" t="s">
        <v>47309</v>
      </c>
      <c r="K11166" s="11" t="s">
        <v>14136</v>
      </c>
      <c r="L11166" s="2" t="s">
        <v>47338</v>
      </c>
      <c r="M11166" s="4" t="s">
        <v>14137</v>
      </c>
      <c r="N11166" s="3" t="str">
        <f t="shared" ref="N11166:N11168" si="387">J11166</f>
        <v>[1 cr. - 1.5 cr]</v>
      </c>
      <c r="O11166" s="4" t="s">
        <v>13</v>
      </c>
      <c r="P11166" s="3" t="s">
        <v>47309</v>
      </c>
      <c r="Q11166" s="11"/>
      <c r="R11166" s="4"/>
      <c r="S11166" s="11"/>
      <c r="T11166" s="4"/>
      <c r="U11166" s="11"/>
      <c r="V11166" s="4"/>
      <c r="W11166" s="11"/>
      <c r="X11166" s="4"/>
      <c r="Y11166" s="11"/>
      <c r="Z11166" s="2"/>
      <c r="AA11166" s="1" t="s">
        <v>16</v>
      </c>
      <c r="AC11166" s="23" t="s">
        <v>37860</v>
      </c>
      <c r="AD11166" s="23" t="s">
        <v>38259</v>
      </c>
      <c r="AE11166" t="s">
        <v>35403</v>
      </c>
    </row>
    <row r="11167" spans="1:31" ht="14.25" customHeight="1">
      <c r="A11167" s="1">
        <v>11166</v>
      </c>
      <c r="B11167" s="1" t="s">
        <v>54</v>
      </c>
      <c r="C11167" s="1" t="s">
        <v>18952</v>
      </c>
      <c r="D11167" s="9" t="s">
        <v>2609</v>
      </c>
      <c r="E11167" s="9" t="s">
        <v>40</v>
      </c>
      <c r="F11167" s="9" t="s">
        <v>30106</v>
      </c>
      <c r="G11167" s="17">
        <v>919944494466</v>
      </c>
      <c r="H11167" s="9" t="s">
        <v>8</v>
      </c>
      <c r="I11167" s="1" t="s">
        <v>62</v>
      </c>
      <c r="J11167" s="2" t="s">
        <v>47309</v>
      </c>
      <c r="K11167" s="3" t="s">
        <v>42</v>
      </c>
      <c r="L11167" s="2" t="s">
        <v>47338</v>
      </c>
      <c r="M11167" s="4" t="s">
        <v>14136</v>
      </c>
      <c r="N11167" s="3" t="str">
        <f t="shared" si="387"/>
        <v>[1 cr. - 1.5 cr]</v>
      </c>
      <c r="O11167" s="11"/>
      <c r="P11167" s="4"/>
      <c r="Q11167" s="11"/>
      <c r="R11167" s="4"/>
      <c r="S11167" s="11"/>
      <c r="T11167" s="4"/>
      <c r="U11167" s="11"/>
      <c r="V11167" s="4"/>
      <c r="W11167" s="11"/>
      <c r="X11167" s="4"/>
      <c r="Y11167" s="11"/>
      <c r="Z11167" s="2"/>
      <c r="AA11167" s="1" t="s">
        <v>16</v>
      </c>
      <c r="AC11167" s="23" t="s">
        <v>37860</v>
      </c>
      <c r="AD11167" s="23" t="s">
        <v>38259</v>
      </c>
      <c r="AE11167" t="s">
        <v>35404</v>
      </c>
    </row>
    <row r="11168" spans="1:31" ht="14.25" customHeight="1">
      <c r="A11168" s="1">
        <v>11167</v>
      </c>
      <c r="B11168" s="1" t="s">
        <v>54</v>
      </c>
      <c r="C11168" s="1" t="s">
        <v>18954</v>
      </c>
      <c r="D11168" s="9" t="s">
        <v>8006</v>
      </c>
      <c r="E11168" s="9" t="s">
        <v>18456</v>
      </c>
      <c r="F11168" s="9" t="s">
        <v>35213</v>
      </c>
      <c r="G11168" s="17">
        <v>919909494419</v>
      </c>
      <c r="H11168" s="9" t="s">
        <v>8</v>
      </c>
      <c r="I11168" s="1" t="s">
        <v>41</v>
      </c>
      <c r="J11168" s="2" t="s">
        <v>47309</v>
      </c>
      <c r="K11168" s="3" t="s">
        <v>42</v>
      </c>
      <c r="L11168" s="2" t="s">
        <v>47338</v>
      </c>
      <c r="M11168" s="4" t="s">
        <v>14137</v>
      </c>
      <c r="N11168" s="3" t="str">
        <f t="shared" si="387"/>
        <v>[1 cr. - 1.5 cr]</v>
      </c>
      <c r="O11168" s="11"/>
      <c r="P11168" s="4"/>
      <c r="Q11168" s="11"/>
      <c r="R11168" s="4"/>
      <c r="S11168" s="11"/>
      <c r="T11168" s="4"/>
      <c r="U11168" s="11"/>
      <c r="V11168" s="4"/>
      <c r="W11168" s="11"/>
      <c r="X11168" s="4"/>
      <c r="Y11168" s="11"/>
      <c r="Z11168" s="2"/>
      <c r="AA11168" s="1" t="s">
        <v>16</v>
      </c>
      <c r="AC11168" s="23" t="s">
        <v>37860</v>
      </c>
      <c r="AD11168" s="23" t="s">
        <v>38259</v>
      </c>
      <c r="AE11168" t="s">
        <v>35405</v>
      </c>
    </row>
    <row r="11169" spans="1:31" ht="14.25" customHeight="1">
      <c r="A11169" s="1">
        <v>11168</v>
      </c>
      <c r="B11169" s="1" t="s">
        <v>54</v>
      </c>
      <c r="C11169" s="1" t="s">
        <v>18956</v>
      </c>
      <c r="D11169" s="9" t="s">
        <v>36122</v>
      </c>
      <c r="E11169" s="9" t="s">
        <v>35893</v>
      </c>
      <c r="F11169" s="9" t="s">
        <v>30109</v>
      </c>
      <c r="G11169" s="17">
        <v>919446646941</v>
      </c>
      <c r="H11169" s="9" t="s">
        <v>8</v>
      </c>
      <c r="I11169" s="1" t="s">
        <v>41</v>
      </c>
      <c r="J11169" s="2" t="s">
        <v>47309</v>
      </c>
      <c r="K11169" s="11" t="s">
        <v>14136</v>
      </c>
      <c r="L11169" s="2" t="s">
        <v>47338</v>
      </c>
      <c r="M11169" s="11"/>
      <c r="N11169" s="4"/>
      <c r="O11169" s="11"/>
      <c r="P11169" s="4"/>
      <c r="Q11169" s="11"/>
      <c r="R11169" s="4"/>
      <c r="S11169" s="11"/>
      <c r="T11169" s="4"/>
      <c r="U11169" s="11"/>
      <c r="V11169" s="4"/>
      <c r="W11169" s="11"/>
      <c r="X11169" s="4"/>
      <c r="Y11169" s="11"/>
      <c r="Z11169" s="2"/>
      <c r="AA11169" s="1" t="s">
        <v>16</v>
      </c>
      <c r="AC11169" s="23" t="s">
        <v>37860</v>
      </c>
      <c r="AD11169" s="23" t="s">
        <v>38259</v>
      </c>
      <c r="AE11169" t="s">
        <v>35406</v>
      </c>
    </row>
    <row r="11170" spans="1:31" ht="14.25" customHeight="1">
      <c r="A11170" s="1">
        <v>11169</v>
      </c>
      <c r="B11170" s="1" t="s">
        <v>54</v>
      </c>
      <c r="C11170" s="1" t="s">
        <v>18957</v>
      </c>
      <c r="D11170" s="9" t="s">
        <v>1348</v>
      </c>
      <c r="E11170" s="9" t="s">
        <v>40</v>
      </c>
      <c r="F11170" s="9" t="s">
        <v>30110</v>
      </c>
      <c r="G11170" s="17">
        <v>919446044664</v>
      </c>
      <c r="H11170" s="9" t="s">
        <v>20</v>
      </c>
      <c r="I11170" s="1" t="s">
        <v>41</v>
      </c>
      <c r="J11170" s="2" t="s">
        <v>47309</v>
      </c>
      <c r="K11170" s="3" t="s">
        <v>42</v>
      </c>
      <c r="L11170" s="2" t="s">
        <v>47338</v>
      </c>
      <c r="M11170" s="4" t="s">
        <v>14136</v>
      </c>
      <c r="N11170" s="3" t="str">
        <f>J11170</f>
        <v>[1 cr. - 1.5 cr]</v>
      </c>
      <c r="O11170" s="11"/>
      <c r="P11170" s="4"/>
      <c r="Q11170" s="11"/>
      <c r="R11170" s="4"/>
      <c r="S11170" s="11"/>
      <c r="T11170" s="4"/>
      <c r="U11170" s="11"/>
      <c r="V11170" s="4"/>
      <c r="W11170" s="11"/>
      <c r="X11170" s="4"/>
      <c r="Y11170" s="11"/>
      <c r="Z11170" s="2"/>
      <c r="AA11170" s="1" t="s">
        <v>16</v>
      </c>
      <c r="AC11170" s="23" t="s">
        <v>37860</v>
      </c>
      <c r="AD11170" s="23" t="s">
        <v>38259</v>
      </c>
      <c r="AE11170" t="s">
        <v>35402</v>
      </c>
    </row>
    <row r="11171" spans="1:31" ht="14.25" customHeight="1">
      <c r="A11171" s="1">
        <v>11170</v>
      </c>
      <c r="B11171" s="1" t="s">
        <v>54</v>
      </c>
      <c r="C11171" s="1" t="s">
        <v>18960</v>
      </c>
      <c r="D11171" s="9" t="s">
        <v>1968</v>
      </c>
      <c r="E11171" s="9" t="s">
        <v>506</v>
      </c>
      <c r="F11171" s="9" t="s">
        <v>30112</v>
      </c>
      <c r="G11171" s="17">
        <v>914940419191</v>
      </c>
      <c r="H11171" s="9" t="s">
        <v>8</v>
      </c>
      <c r="I11171" s="1" t="s">
        <v>9</v>
      </c>
      <c r="J11171" s="2" t="s">
        <v>47309</v>
      </c>
      <c r="K11171" s="11" t="s">
        <v>14137</v>
      </c>
      <c r="L11171" s="2" t="s">
        <v>47338</v>
      </c>
      <c r="M11171" s="11"/>
      <c r="N11171" s="4"/>
      <c r="O11171" s="11"/>
      <c r="P11171" s="4"/>
      <c r="Q11171" s="11"/>
      <c r="R11171" s="4"/>
      <c r="S11171" s="11"/>
      <c r="T11171" s="4"/>
      <c r="U11171" s="11"/>
      <c r="V11171" s="4"/>
      <c r="W11171" s="11"/>
      <c r="X11171" s="4"/>
      <c r="Y11171" s="11"/>
      <c r="Z11171" s="2"/>
      <c r="AA11171" s="1" t="s">
        <v>11</v>
      </c>
      <c r="AC11171" s="23" t="s">
        <v>37860</v>
      </c>
      <c r="AD11171" s="23" t="s">
        <v>38259</v>
      </c>
      <c r="AE11171" t="s">
        <v>35403</v>
      </c>
    </row>
    <row r="11172" spans="1:31" ht="14.25" customHeight="1">
      <c r="A11172" s="1">
        <v>11171</v>
      </c>
      <c r="B11172" s="1" t="s">
        <v>54</v>
      </c>
      <c r="C11172" s="1" t="s">
        <v>18962</v>
      </c>
      <c r="D11172" s="9" t="s">
        <v>1394</v>
      </c>
      <c r="E11172" s="9" t="s">
        <v>139</v>
      </c>
      <c r="F11172" s="9" t="s">
        <v>18458</v>
      </c>
      <c r="G11172" s="17">
        <v>919446161444</v>
      </c>
      <c r="H11172" s="9" t="s">
        <v>15</v>
      </c>
      <c r="I11172" s="1" t="s">
        <v>62</v>
      </c>
      <c r="J11172" s="2" t="s">
        <v>47309</v>
      </c>
      <c r="K11172" s="3" t="s">
        <v>42</v>
      </c>
      <c r="L11172" s="2" t="s">
        <v>47338</v>
      </c>
      <c r="M11172" s="11"/>
      <c r="N11172" s="4"/>
      <c r="O11172" s="11"/>
      <c r="P11172" s="4"/>
      <c r="Q11172" s="11"/>
      <c r="R11172" s="4"/>
      <c r="S11172" s="11"/>
      <c r="T11172" s="4"/>
      <c r="U11172" s="11"/>
      <c r="V11172" s="4"/>
      <c r="W11172" s="11"/>
      <c r="X11172" s="4"/>
      <c r="Y11172" s="11"/>
      <c r="Z11172" s="2"/>
      <c r="AA11172" s="1" t="s">
        <v>16</v>
      </c>
      <c r="AC11172" s="23" t="s">
        <v>37860</v>
      </c>
      <c r="AD11172" s="23" t="s">
        <v>38259</v>
      </c>
      <c r="AE11172" t="s">
        <v>35404</v>
      </c>
    </row>
    <row r="11173" spans="1:31" ht="14.25" customHeight="1">
      <c r="A11173" s="1">
        <v>11172</v>
      </c>
      <c r="B11173" s="1" t="s">
        <v>54</v>
      </c>
      <c r="C11173" s="1" t="s">
        <v>18963</v>
      </c>
      <c r="D11173" s="9" t="s">
        <v>463</v>
      </c>
      <c r="E11173" s="9" t="s">
        <v>87</v>
      </c>
      <c r="F11173" s="9" t="s">
        <v>35214</v>
      </c>
      <c r="G11173" s="17">
        <v>91944649496</v>
      </c>
      <c r="H11173" s="9" t="s">
        <v>8</v>
      </c>
      <c r="I11173" s="1" t="s">
        <v>62</v>
      </c>
      <c r="J11173" s="2" t="s">
        <v>47309</v>
      </c>
      <c r="K11173" s="3" t="s">
        <v>42</v>
      </c>
      <c r="L11173" s="2" t="s">
        <v>47338</v>
      </c>
      <c r="M11173" s="4" t="s">
        <v>14136</v>
      </c>
      <c r="N11173" s="3" t="str">
        <f>J11173</f>
        <v>[1 cr. - 1.5 cr]</v>
      </c>
      <c r="O11173" s="11"/>
      <c r="P11173" s="4"/>
      <c r="Q11173" s="11"/>
      <c r="R11173" s="4"/>
      <c r="S11173" s="11"/>
      <c r="T11173" s="4"/>
      <c r="U11173" s="11"/>
      <c r="V11173" s="4"/>
      <c r="W11173" s="11"/>
      <c r="X11173" s="4"/>
      <c r="Y11173" s="11"/>
      <c r="Z11173" s="2"/>
      <c r="AA11173" s="1" t="s">
        <v>16</v>
      </c>
      <c r="AC11173" s="23" t="s">
        <v>37860</v>
      </c>
      <c r="AD11173" s="23" t="s">
        <v>38259</v>
      </c>
      <c r="AE11173" t="s">
        <v>35405</v>
      </c>
    </row>
    <row r="11174" spans="1:31" ht="14.25" customHeight="1">
      <c r="A11174" s="1">
        <v>11173</v>
      </c>
      <c r="B11174" s="1" t="s">
        <v>54</v>
      </c>
      <c r="C11174" s="1" t="s">
        <v>18964</v>
      </c>
      <c r="D11174" s="9" t="s">
        <v>1867</v>
      </c>
      <c r="E11174" s="9" t="s">
        <v>3591</v>
      </c>
      <c r="F11174" s="9" t="s">
        <v>30113</v>
      </c>
      <c r="G11174" s="17">
        <v>919446649966</v>
      </c>
      <c r="H11174" s="9" t="s">
        <v>20</v>
      </c>
      <c r="I11174" s="1" t="s">
        <v>41</v>
      </c>
      <c r="J11174" s="2" t="s">
        <v>47309</v>
      </c>
      <c r="K11174" s="11" t="s">
        <v>14136</v>
      </c>
      <c r="L11174" s="2" t="s">
        <v>47338</v>
      </c>
      <c r="M11174" s="11"/>
      <c r="N11174" s="4"/>
      <c r="O11174" s="11"/>
      <c r="P11174" s="4"/>
      <c r="Q11174" s="11"/>
      <c r="R11174" s="4"/>
      <c r="S11174" s="11"/>
      <c r="T11174" s="4"/>
      <c r="U11174" s="11"/>
      <c r="V11174" s="4"/>
      <c r="W11174" s="11"/>
      <c r="X11174" s="4"/>
      <c r="Y11174" s="11"/>
      <c r="Z11174" s="2"/>
      <c r="AA11174" s="1" t="s">
        <v>16</v>
      </c>
      <c r="AC11174" s="23" t="s">
        <v>37860</v>
      </c>
      <c r="AD11174" s="23" t="s">
        <v>38259</v>
      </c>
      <c r="AE11174" t="s">
        <v>35406</v>
      </c>
    </row>
    <row r="11175" spans="1:31" ht="14.25" customHeight="1">
      <c r="A11175" s="1">
        <v>11174</v>
      </c>
      <c r="B11175" s="1" t="s">
        <v>54</v>
      </c>
      <c r="C11175" s="1" t="s">
        <v>18966</v>
      </c>
      <c r="D11175" s="9" t="s">
        <v>1240</v>
      </c>
      <c r="E11175" s="9" t="s">
        <v>40</v>
      </c>
      <c r="F11175" s="9" t="s">
        <v>30114</v>
      </c>
      <c r="G11175" s="17">
        <v>9164409440</v>
      </c>
      <c r="H11175" s="9" t="s">
        <v>8</v>
      </c>
      <c r="I11175" s="1" t="s">
        <v>62</v>
      </c>
      <c r="J11175" s="2" t="s">
        <v>47309</v>
      </c>
      <c r="K11175" s="3" t="s">
        <v>42</v>
      </c>
      <c r="L11175" s="2" t="s">
        <v>47338</v>
      </c>
      <c r="M11175" s="11"/>
      <c r="N11175" s="4"/>
      <c r="O11175" s="11"/>
      <c r="P11175" s="4"/>
      <c r="Q11175" s="11"/>
      <c r="R11175" s="4"/>
      <c r="S11175" s="11"/>
      <c r="T11175" s="4"/>
      <c r="U11175" s="11"/>
      <c r="V11175" s="4"/>
      <c r="W11175" s="11"/>
      <c r="X11175" s="4"/>
      <c r="Y11175" s="11"/>
      <c r="Z11175" s="2"/>
      <c r="AA11175" s="1" t="s">
        <v>16</v>
      </c>
      <c r="AC11175" s="23" t="s">
        <v>37860</v>
      </c>
      <c r="AD11175" s="23" t="s">
        <v>38259</v>
      </c>
      <c r="AE11175" t="s">
        <v>35395</v>
      </c>
    </row>
    <row r="11176" spans="1:31" ht="14.25" customHeight="1">
      <c r="A11176" s="1">
        <v>11175</v>
      </c>
      <c r="B11176" s="1" t="s">
        <v>54</v>
      </c>
      <c r="C11176" s="1" t="s">
        <v>18968</v>
      </c>
      <c r="D11176" s="9" t="s">
        <v>1857</v>
      </c>
      <c r="E11176" s="9" t="s">
        <v>37287</v>
      </c>
      <c r="F11176" s="9" t="s">
        <v>30115</v>
      </c>
      <c r="G11176" s="17">
        <v>919446494969</v>
      </c>
      <c r="H11176" s="9" t="s">
        <v>8</v>
      </c>
      <c r="I11176" s="1" t="s">
        <v>41</v>
      </c>
      <c r="J11176" s="2" t="s">
        <v>47309</v>
      </c>
      <c r="K11176" s="3" t="s">
        <v>42</v>
      </c>
      <c r="L11176" s="2" t="s">
        <v>47338</v>
      </c>
      <c r="M11176" s="11"/>
      <c r="N11176" s="4"/>
      <c r="O11176" s="11"/>
      <c r="P11176" s="4"/>
      <c r="Q11176" s="11"/>
      <c r="R11176" s="4"/>
      <c r="S11176" s="11"/>
      <c r="T11176" s="4"/>
      <c r="U11176" s="11"/>
      <c r="V11176" s="4"/>
      <c r="W11176" s="11"/>
      <c r="X11176" s="4"/>
      <c r="Y11176" s="11"/>
      <c r="Z11176" s="2"/>
      <c r="AA11176" s="1" t="s">
        <v>16</v>
      </c>
      <c r="AC11176" s="23" t="s">
        <v>37860</v>
      </c>
      <c r="AD11176" s="23" t="s">
        <v>38259</v>
      </c>
      <c r="AE11176" t="s">
        <v>35400</v>
      </c>
    </row>
    <row r="11177" spans="1:31" ht="14.25" customHeight="1">
      <c r="A11177" s="1">
        <v>11176</v>
      </c>
      <c r="B11177" s="1" t="s">
        <v>54</v>
      </c>
      <c r="C11177" s="1" t="s">
        <v>18970</v>
      </c>
      <c r="D11177" s="9" t="s">
        <v>4527</v>
      </c>
      <c r="E11177" s="9" t="s">
        <v>5877</v>
      </c>
      <c r="F11177" s="9" t="s">
        <v>30117</v>
      </c>
      <c r="G11177" s="17">
        <v>91406091991</v>
      </c>
      <c r="H11177" s="9" t="s">
        <v>15</v>
      </c>
      <c r="I11177" s="1" t="s">
        <v>62</v>
      </c>
      <c r="J11177" s="2" t="s">
        <v>47309</v>
      </c>
      <c r="K11177" s="3" t="s">
        <v>17</v>
      </c>
      <c r="L11177" s="2" t="s">
        <v>47338</v>
      </c>
      <c r="M11177" s="4" t="s">
        <v>42</v>
      </c>
      <c r="N11177" s="3" t="str">
        <f>J11177</f>
        <v>[1 cr. - 1.5 cr]</v>
      </c>
      <c r="O11177" s="11"/>
      <c r="P11177" s="4"/>
      <c r="Q11177" s="11"/>
      <c r="R11177" s="4"/>
      <c r="S11177" s="11"/>
      <c r="T11177" s="4"/>
      <c r="U11177" s="11"/>
      <c r="V11177" s="4"/>
      <c r="W11177" s="11"/>
      <c r="X11177" s="4"/>
      <c r="Y11177" s="11"/>
      <c r="Z11177" s="2"/>
      <c r="AA11177" s="1" t="s">
        <v>16</v>
      </c>
      <c r="AC11177" s="23" t="s">
        <v>37860</v>
      </c>
      <c r="AD11177" s="23" t="s">
        <v>38259</v>
      </c>
      <c r="AE11177" t="s">
        <v>35401</v>
      </c>
    </row>
    <row r="11178" spans="1:31" ht="14.25" customHeight="1">
      <c r="A11178" s="1">
        <v>11177</v>
      </c>
      <c r="B11178" s="1" t="s">
        <v>54</v>
      </c>
      <c r="C11178" s="1" t="s">
        <v>18981</v>
      </c>
      <c r="D11178" s="9" t="s">
        <v>1733</v>
      </c>
      <c r="E11178" s="9" t="s">
        <v>15971</v>
      </c>
      <c r="F11178" s="9" t="s">
        <v>30122</v>
      </c>
      <c r="G11178" s="17">
        <v>91494011699</v>
      </c>
      <c r="H11178" s="9" t="s">
        <v>37</v>
      </c>
      <c r="I11178" s="1" t="s">
        <v>62</v>
      </c>
      <c r="J11178" s="2" t="s">
        <v>47309</v>
      </c>
      <c r="K11178" s="11" t="s">
        <v>14137</v>
      </c>
      <c r="L11178" s="2" t="s">
        <v>47338</v>
      </c>
      <c r="M11178" s="11"/>
      <c r="N11178" s="4"/>
      <c r="O11178" s="11"/>
      <c r="P11178" s="4"/>
      <c r="Q11178" s="11"/>
      <c r="R11178" s="4"/>
      <c r="S11178" s="11"/>
      <c r="T11178" s="4"/>
      <c r="U11178" s="11"/>
      <c r="V11178" s="4"/>
      <c r="W11178" s="11"/>
      <c r="X11178" s="4"/>
      <c r="Y11178" s="11"/>
      <c r="Z11178" s="2"/>
      <c r="AA11178" s="1" t="s">
        <v>16</v>
      </c>
      <c r="AC11178" s="23" t="s">
        <v>37860</v>
      </c>
      <c r="AD11178" s="23" t="s">
        <v>38259</v>
      </c>
      <c r="AE11178" t="s">
        <v>35402</v>
      </c>
    </row>
    <row r="11179" spans="1:31" ht="14.25" customHeight="1">
      <c r="A11179" s="1">
        <v>11178</v>
      </c>
      <c r="B11179" s="1" t="s">
        <v>54</v>
      </c>
      <c r="C11179" s="1" t="s">
        <v>18983</v>
      </c>
      <c r="D11179" s="9" t="s">
        <v>4324</v>
      </c>
      <c r="E11179" s="9" t="s">
        <v>18462</v>
      </c>
      <c r="F11179" s="9" t="s">
        <v>30124</v>
      </c>
      <c r="G11179" s="17">
        <v>9194994411</v>
      </c>
      <c r="H11179" s="9" t="s">
        <v>8</v>
      </c>
      <c r="I11179" s="1" t="s">
        <v>9</v>
      </c>
      <c r="J11179" s="2" t="s">
        <v>47309</v>
      </c>
      <c r="K11179" s="3" t="s">
        <v>17</v>
      </c>
      <c r="L11179" s="2" t="s">
        <v>47338</v>
      </c>
      <c r="M11179" s="4" t="s">
        <v>42</v>
      </c>
      <c r="N11179" s="3" t="str">
        <f t="shared" ref="N11179:N11180" si="388">J11179</f>
        <v>[1 cr. - 1.5 cr]</v>
      </c>
      <c r="O11179" s="11"/>
      <c r="P11179" s="4"/>
      <c r="Q11179" s="11"/>
      <c r="R11179" s="4"/>
      <c r="S11179" s="11"/>
      <c r="T11179" s="4"/>
      <c r="U11179" s="11"/>
      <c r="V11179" s="4"/>
      <c r="W11179" s="11"/>
      <c r="X11179" s="4"/>
      <c r="Y11179" s="11"/>
      <c r="Z11179" s="2"/>
      <c r="AA11179" s="1" t="s">
        <v>16</v>
      </c>
      <c r="AC11179" s="23" t="s">
        <v>37860</v>
      </c>
      <c r="AD11179" s="23" t="s">
        <v>38259</v>
      </c>
      <c r="AE11179" t="s">
        <v>35403</v>
      </c>
    </row>
    <row r="11180" spans="1:31" ht="14.25" customHeight="1">
      <c r="A11180" s="1">
        <v>11179</v>
      </c>
      <c r="B11180" s="1" t="s">
        <v>54</v>
      </c>
      <c r="C11180" s="1" t="s">
        <v>18986</v>
      </c>
      <c r="D11180" s="9" t="s">
        <v>18463</v>
      </c>
      <c r="E11180" s="9" t="s">
        <v>18464</v>
      </c>
      <c r="F11180" s="9" t="s">
        <v>30125</v>
      </c>
      <c r="G11180" s="17">
        <v>919444969619</v>
      </c>
      <c r="H11180" s="9" t="s">
        <v>20</v>
      </c>
      <c r="I11180" s="1" t="s">
        <v>41</v>
      </c>
      <c r="J11180" s="2" t="s">
        <v>47309</v>
      </c>
      <c r="K11180" s="3" t="s">
        <v>17</v>
      </c>
      <c r="L11180" s="2" t="s">
        <v>47338</v>
      </c>
      <c r="M11180" s="4" t="s">
        <v>42</v>
      </c>
      <c r="N11180" s="3" t="str">
        <f t="shared" si="388"/>
        <v>[1 cr. - 1.5 cr]</v>
      </c>
      <c r="O11180" s="4" t="s">
        <v>13</v>
      </c>
      <c r="P11180" s="3" t="s">
        <v>47309</v>
      </c>
      <c r="Q11180" s="11"/>
      <c r="R11180" s="4"/>
      <c r="S11180" s="11"/>
      <c r="T11180" s="4"/>
      <c r="U11180" s="11"/>
      <c r="V11180" s="4"/>
      <c r="W11180" s="11"/>
      <c r="X11180" s="4"/>
      <c r="Y11180" s="11"/>
      <c r="Z11180" s="2"/>
      <c r="AA11180" s="1" t="s">
        <v>16</v>
      </c>
      <c r="AC11180" s="23" t="s">
        <v>37860</v>
      </c>
      <c r="AD11180" s="23" t="s">
        <v>38259</v>
      </c>
      <c r="AE11180" t="s">
        <v>35404</v>
      </c>
    </row>
    <row r="11181" spans="1:31" ht="14.25" customHeight="1">
      <c r="A11181" s="1">
        <v>11180</v>
      </c>
      <c r="B11181" s="1" t="s">
        <v>54</v>
      </c>
      <c r="C11181" s="1" t="s">
        <v>18991</v>
      </c>
      <c r="D11181" s="9" t="s">
        <v>36380</v>
      </c>
      <c r="E11181" s="9" t="s">
        <v>139</v>
      </c>
      <c r="F11181" s="9" t="s">
        <v>30127</v>
      </c>
      <c r="G11181" s="17">
        <v>919646061611</v>
      </c>
      <c r="H11181" s="9" t="s">
        <v>132</v>
      </c>
      <c r="I11181" s="1" t="s">
        <v>62</v>
      </c>
      <c r="J11181" s="2" t="s">
        <v>47309</v>
      </c>
      <c r="K11181" s="3" t="s">
        <v>42</v>
      </c>
      <c r="L11181" s="2" t="s">
        <v>47338</v>
      </c>
      <c r="M11181" s="11"/>
      <c r="N11181" s="4"/>
      <c r="O11181" s="11"/>
      <c r="P11181" s="4"/>
      <c r="Q11181" s="11"/>
      <c r="R11181" s="4"/>
      <c r="S11181" s="11"/>
      <c r="T11181" s="4"/>
      <c r="U11181" s="11"/>
      <c r="V11181" s="4"/>
      <c r="W11181" s="11"/>
      <c r="X11181" s="4"/>
      <c r="Y11181" s="11"/>
      <c r="Z11181" s="2"/>
      <c r="AA11181" s="1" t="s">
        <v>16</v>
      </c>
      <c r="AC11181" s="23" t="s">
        <v>37860</v>
      </c>
      <c r="AD11181" s="23" t="s">
        <v>38259</v>
      </c>
      <c r="AE11181" t="s">
        <v>35405</v>
      </c>
    </row>
    <row r="11182" spans="1:31" ht="14.25" customHeight="1">
      <c r="A11182" s="1">
        <v>11181</v>
      </c>
      <c r="B11182" s="1" t="s">
        <v>54</v>
      </c>
      <c r="C11182" s="1" t="s">
        <v>19007</v>
      </c>
      <c r="D11182" s="9" t="s">
        <v>89</v>
      </c>
      <c r="E11182" s="9" t="s">
        <v>18471</v>
      </c>
      <c r="F11182" s="9" t="s">
        <v>18472</v>
      </c>
      <c r="G11182" s="17">
        <v>91946046196</v>
      </c>
      <c r="H11182" s="9" t="s">
        <v>20</v>
      </c>
      <c r="I11182" s="1" t="s">
        <v>62</v>
      </c>
      <c r="J11182" s="2" t="s">
        <v>47309</v>
      </c>
      <c r="K11182" s="11" t="s">
        <v>14137</v>
      </c>
      <c r="L11182" s="2" t="s">
        <v>47338</v>
      </c>
      <c r="M11182" s="11"/>
      <c r="N11182" s="4"/>
      <c r="O11182" s="11"/>
      <c r="P11182" s="4"/>
      <c r="Q11182" s="11"/>
      <c r="R11182" s="4"/>
      <c r="S11182" s="11"/>
      <c r="T11182" s="4"/>
      <c r="U11182" s="11"/>
      <c r="V11182" s="4"/>
      <c r="W11182" s="11"/>
      <c r="X11182" s="4"/>
      <c r="Y11182" s="11"/>
      <c r="Z11182" s="2"/>
      <c r="AA11182" s="1" t="s">
        <v>11</v>
      </c>
      <c r="AC11182" s="23" t="s">
        <v>37860</v>
      </c>
      <c r="AD11182" s="23" t="s">
        <v>38259</v>
      </c>
      <c r="AE11182" t="s">
        <v>35406</v>
      </c>
    </row>
    <row r="11183" spans="1:31" ht="14.25" customHeight="1">
      <c r="A11183" s="1">
        <v>11182</v>
      </c>
      <c r="B11183" s="1" t="s">
        <v>54</v>
      </c>
      <c r="C11183" s="1" t="s">
        <v>19033</v>
      </c>
      <c r="D11183" s="9" t="s">
        <v>36123</v>
      </c>
      <c r="E11183" s="9" t="s">
        <v>40</v>
      </c>
      <c r="F11183" s="9" t="s">
        <v>33183</v>
      </c>
      <c r="G11183" s="17">
        <v>9194649041</v>
      </c>
      <c r="H11183" s="9" t="s">
        <v>8</v>
      </c>
      <c r="I11183" s="1" t="s">
        <v>41</v>
      </c>
      <c r="J11183" s="2" t="s">
        <v>47309</v>
      </c>
      <c r="K11183" s="3" t="s">
        <v>17</v>
      </c>
      <c r="L11183" s="2" t="s">
        <v>47338</v>
      </c>
      <c r="M11183" s="11"/>
      <c r="N11183" s="4"/>
      <c r="O11183" s="11"/>
      <c r="P11183" s="4"/>
      <c r="Q11183" s="11"/>
      <c r="R11183" s="4"/>
      <c r="S11183" s="11"/>
      <c r="T11183" s="4"/>
      <c r="U11183" s="11"/>
      <c r="V11183" s="4"/>
      <c r="W11183" s="11"/>
      <c r="X11183" s="4"/>
      <c r="Y11183" s="11"/>
      <c r="Z11183" s="2"/>
      <c r="AA11183" s="1" t="s">
        <v>16</v>
      </c>
      <c r="AC11183" s="23" t="s">
        <v>37810</v>
      </c>
      <c r="AD11183" s="23" t="s">
        <v>38259</v>
      </c>
      <c r="AE11183" t="s">
        <v>35395</v>
      </c>
    </row>
    <row r="11184" spans="1:31" ht="14.25" customHeight="1">
      <c r="A11184" s="1">
        <v>11183</v>
      </c>
      <c r="B11184" s="1" t="s">
        <v>54</v>
      </c>
      <c r="C11184" s="1" t="s">
        <v>19049</v>
      </c>
      <c r="D11184" s="9" t="s">
        <v>3404</v>
      </c>
      <c r="E11184" s="9" t="s">
        <v>3404</v>
      </c>
      <c r="F11184" s="9" t="s">
        <v>30166</v>
      </c>
      <c r="G11184" s="17">
        <v>91994406999</v>
      </c>
      <c r="H11184" s="9" t="s">
        <v>15</v>
      </c>
      <c r="I11184" s="1" t="s">
        <v>9</v>
      </c>
      <c r="J11184" s="2" t="s">
        <v>47309</v>
      </c>
      <c r="K11184" s="3" t="s">
        <v>17</v>
      </c>
      <c r="L11184" s="2" t="s">
        <v>47338</v>
      </c>
      <c r="M11184" s="11"/>
      <c r="N11184" s="4"/>
      <c r="O11184" s="11"/>
      <c r="P11184" s="4"/>
      <c r="Q11184" s="11"/>
      <c r="R11184" s="4"/>
      <c r="S11184" s="11"/>
      <c r="T11184" s="4"/>
      <c r="U11184" s="11"/>
      <c r="V11184" s="4"/>
      <c r="W11184" s="11"/>
      <c r="X11184" s="4"/>
      <c r="Y11184" s="11"/>
      <c r="Z11184" s="2"/>
      <c r="AA11184" s="1" t="s">
        <v>16</v>
      </c>
      <c r="AC11184" s="23" t="s">
        <v>37810</v>
      </c>
      <c r="AD11184" s="23" t="s">
        <v>38259</v>
      </c>
      <c r="AE11184" t="s">
        <v>35400</v>
      </c>
    </row>
    <row r="11185" spans="1:31" ht="14.25" customHeight="1">
      <c r="A11185" s="1">
        <v>11184</v>
      </c>
      <c r="B11185" s="1" t="s">
        <v>54</v>
      </c>
      <c r="C11185" s="1" t="s">
        <v>19050</v>
      </c>
      <c r="D11185" s="9" t="s">
        <v>36124</v>
      </c>
      <c r="E11185" s="9" t="s">
        <v>19</v>
      </c>
      <c r="F11185" s="9" t="s">
        <v>35225</v>
      </c>
      <c r="G11185" s="17">
        <v>919994409944</v>
      </c>
      <c r="H11185" s="9" t="s">
        <v>8</v>
      </c>
      <c r="I11185" s="1" t="s">
        <v>62</v>
      </c>
      <c r="J11185" s="2" t="s">
        <v>47309</v>
      </c>
      <c r="K11185" s="11" t="s">
        <v>14136</v>
      </c>
      <c r="L11185" s="2" t="s">
        <v>47338</v>
      </c>
      <c r="M11185" s="11"/>
      <c r="N11185" s="4"/>
      <c r="O11185" s="11"/>
      <c r="P11185" s="4"/>
      <c r="Q11185" s="11"/>
      <c r="R11185" s="4"/>
      <c r="S11185" s="11"/>
      <c r="T11185" s="4"/>
      <c r="U11185" s="11"/>
      <c r="V11185" s="4"/>
      <c r="W11185" s="11"/>
      <c r="X11185" s="4"/>
      <c r="Y11185" s="11"/>
      <c r="Z11185" s="2"/>
      <c r="AA11185" s="1" t="s">
        <v>16</v>
      </c>
      <c r="AC11185" s="23" t="s">
        <v>37810</v>
      </c>
      <c r="AD11185" s="23" t="s">
        <v>38259</v>
      </c>
      <c r="AE11185" t="s">
        <v>35401</v>
      </c>
    </row>
    <row r="11186" spans="1:31" ht="14.25" customHeight="1">
      <c r="A11186" s="1">
        <v>11185</v>
      </c>
      <c r="B11186" s="1" t="s">
        <v>54</v>
      </c>
      <c r="C11186" s="1" t="s">
        <v>19052</v>
      </c>
      <c r="D11186" s="9" t="s">
        <v>5710</v>
      </c>
      <c r="E11186" s="9" t="s">
        <v>40</v>
      </c>
      <c r="F11186" s="9" t="s">
        <v>30167</v>
      </c>
      <c r="G11186" s="17">
        <v>91446040609</v>
      </c>
      <c r="H11186" s="9" t="s">
        <v>20</v>
      </c>
      <c r="I11186" s="1" t="s">
        <v>41</v>
      </c>
      <c r="J11186" s="2" t="s">
        <v>47309</v>
      </c>
      <c r="K11186" s="3" t="s">
        <v>42</v>
      </c>
      <c r="L11186" s="2" t="s">
        <v>47338</v>
      </c>
      <c r="M11186" s="4" t="s">
        <v>14136</v>
      </c>
      <c r="N11186" s="3" t="str">
        <f>J11186</f>
        <v>[1 cr. - 1.5 cr]</v>
      </c>
      <c r="O11186" s="11"/>
      <c r="P11186" s="4"/>
      <c r="Q11186" s="11"/>
      <c r="R11186" s="4"/>
      <c r="S11186" s="11"/>
      <c r="T11186" s="4"/>
      <c r="U11186" s="11"/>
      <c r="V11186" s="4"/>
      <c r="W11186" s="11"/>
      <c r="X11186" s="4"/>
      <c r="Y11186" s="11"/>
      <c r="Z11186" s="2"/>
      <c r="AA11186" s="1" t="s">
        <v>16</v>
      </c>
      <c r="AC11186" s="23" t="s">
        <v>37810</v>
      </c>
      <c r="AD11186" s="23" t="s">
        <v>38259</v>
      </c>
      <c r="AE11186" t="s">
        <v>35402</v>
      </c>
    </row>
    <row r="11187" spans="1:31" ht="14.25" customHeight="1">
      <c r="A11187" s="1">
        <v>11186</v>
      </c>
      <c r="B11187" s="1" t="s">
        <v>54</v>
      </c>
      <c r="C11187" s="1" t="s">
        <v>19062</v>
      </c>
      <c r="D11187" s="9" t="s">
        <v>3356</v>
      </c>
      <c r="E11187" s="9" t="s">
        <v>774</v>
      </c>
      <c r="F11187" s="9" t="s">
        <v>33189</v>
      </c>
      <c r="G11187" s="17">
        <v>914401111444</v>
      </c>
      <c r="H11187" s="9" t="s">
        <v>15</v>
      </c>
      <c r="I11187" s="1" t="s">
        <v>62</v>
      </c>
      <c r="J11187" s="2" t="s">
        <v>47309</v>
      </c>
      <c r="K11187" s="11" t="s">
        <v>14136</v>
      </c>
      <c r="L11187" s="2" t="s">
        <v>47338</v>
      </c>
      <c r="M11187" s="11"/>
      <c r="N11187" s="4"/>
      <c r="O11187" s="11"/>
      <c r="P11187" s="4"/>
      <c r="Q11187" s="11"/>
      <c r="R11187" s="4"/>
      <c r="S11187" s="11"/>
      <c r="T11187" s="4"/>
      <c r="U11187" s="11"/>
      <c r="V11187" s="4"/>
      <c r="W11187" s="11"/>
      <c r="X11187" s="4"/>
      <c r="Y11187" s="11"/>
      <c r="Z11187" s="2"/>
      <c r="AA11187" s="1" t="s">
        <v>16</v>
      </c>
      <c r="AC11187" s="23" t="s">
        <v>37810</v>
      </c>
      <c r="AD11187" s="23" t="s">
        <v>38259</v>
      </c>
      <c r="AE11187" t="s">
        <v>35403</v>
      </c>
    </row>
    <row r="11188" spans="1:31" ht="14.25" customHeight="1">
      <c r="A11188" s="1">
        <v>11187</v>
      </c>
      <c r="B11188" s="1" t="s">
        <v>54</v>
      </c>
      <c r="C11188" s="1" t="s">
        <v>19069</v>
      </c>
      <c r="D11188" s="9" t="s">
        <v>1263</v>
      </c>
      <c r="E11188" s="9" t="s">
        <v>32</v>
      </c>
      <c r="F11188" s="9" t="s">
        <v>18479</v>
      </c>
      <c r="G11188" s="17">
        <v>91949649494</v>
      </c>
      <c r="H11188" s="9" t="s">
        <v>8</v>
      </c>
      <c r="I11188" s="1" t="s">
        <v>62</v>
      </c>
      <c r="J11188" s="2" t="s">
        <v>47309</v>
      </c>
      <c r="K11188" s="3" t="s">
        <v>17</v>
      </c>
      <c r="L11188" s="2" t="s">
        <v>47338</v>
      </c>
      <c r="M11188" s="11"/>
      <c r="N11188" s="4"/>
      <c r="O11188" s="11"/>
      <c r="P11188" s="4"/>
      <c r="Q11188" s="11"/>
      <c r="R11188" s="4"/>
      <c r="S11188" s="11"/>
      <c r="T11188" s="4"/>
      <c r="U11188" s="11"/>
      <c r="V11188" s="4"/>
      <c r="W11188" s="11"/>
      <c r="X11188" s="4"/>
      <c r="Y11188" s="11"/>
      <c r="Z11188" s="2"/>
      <c r="AA11188" s="1" t="s">
        <v>16</v>
      </c>
      <c r="AC11188" s="23" t="s">
        <v>37810</v>
      </c>
      <c r="AD11188" s="23" t="s">
        <v>38259</v>
      </c>
      <c r="AE11188" t="s">
        <v>35404</v>
      </c>
    </row>
    <row r="11189" spans="1:31" ht="14.25" customHeight="1">
      <c r="A11189" s="1">
        <v>11188</v>
      </c>
      <c r="B11189" s="1" t="s">
        <v>54</v>
      </c>
      <c r="C11189" s="1" t="s">
        <v>19083</v>
      </c>
      <c r="D11189" s="9" t="s">
        <v>2317</v>
      </c>
      <c r="E11189" s="9" t="s">
        <v>487</v>
      </c>
      <c r="F11189" s="9" t="s">
        <v>30184</v>
      </c>
      <c r="G11189" s="17">
        <v>9194406006</v>
      </c>
      <c r="H11189" s="9" t="s">
        <v>8</v>
      </c>
      <c r="I11189" s="1" t="s">
        <v>62</v>
      </c>
      <c r="J11189" s="2" t="s">
        <v>47309</v>
      </c>
      <c r="K11189" s="3" t="s">
        <v>17</v>
      </c>
      <c r="L11189" s="2" t="s">
        <v>47338</v>
      </c>
      <c r="M11189" s="4" t="s">
        <v>14136</v>
      </c>
      <c r="N11189" s="3" t="str">
        <f t="shared" ref="N11189:N11191" si="389">J11189</f>
        <v>[1 cr. - 1.5 cr]</v>
      </c>
      <c r="O11189" s="11"/>
      <c r="P11189" s="4"/>
      <c r="Q11189" s="11"/>
      <c r="R11189" s="4"/>
      <c r="S11189" s="11"/>
      <c r="T11189" s="4"/>
      <c r="U11189" s="11"/>
      <c r="V11189" s="4"/>
      <c r="W11189" s="11"/>
      <c r="X11189" s="4"/>
      <c r="Y11189" s="11"/>
      <c r="Z11189" s="2"/>
      <c r="AA11189" s="1" t="s">
        <v>16</v>
      </c>
      <c r="AC11189" s="23" t="s">
        <v>37810</v>
      </c>
      <c r="AD11189" s="23" t="s">
        <v>38259</v>
      </c>
      <c r="AE11189" t="s">
        <v>35405</v>
      </c>
    </row>
    <row r="11190" spans="1:31" ht="14.25" customHeight="1">
      <c r="A11190" s="1">
        <v>11189</v>
      </c>
      <c r="B11190" s="1" t="s">
        <v>54</v>
      </c>
      <c r="C11190" s="1" t="s">
        <v>19112</v>
      </c>
      <c r="D11190" s="9" t="s">
        <v>2563</v>
      </c>
      <c r="E11190" s="9" t="s">
        <v>785</v>
      </c>
      <c r="F11190" s="9" t="s">
        <v>33195</v>
      </c>
      <c r="G11190" s="17">
        <v>919601444646</v>
      </c>
      <c r="H11190" s="9" t="s">
        <v>15</v>
      </c>
      <c r="I11190" s="1" t="s">
        <v>62</v>
      </c>
      <c r="J11190" s="2" t="s">
        <v>47309</v>
      </c>
      <c r="K11190" s="3" t="s">
        <v>42</v>
      </c>
      <c r="L11190" s="2" t="s">
        <v>47338</v>
      </c>
      <c r="M11190" s="4" t="s">
        <v>14136</v>
      </c>
      <c r="N11190" s="3" t="str">
        <f t="shared" si="389"/>
        <v>[1 cr. - 1.5 cr]</v>
      </c>
      <c r="O11190" s="11"/>
      <c r="P11190" s="4"/>
      <c r="Q11190" s="11"/>
      <c r="R11190" s="4"/>
      <c r="S11190" s="11"/>
      <c r="T11190" s="4"/>
      <c r="U11190" s="11"/>
      <c r="V11190" s="4"/>
      <c r="W11190" s="11"/>
      <c r="X11190" s="4"/>
      <c r="Y11190" s="11"/>
      <c r="Z11190" s="2"/>
      <c r="AA11190" s="1" t="s">
        <v>16</v>
      </c>
      <c r="AC11190" s="23" t="s">
        <v>37810</v>
      </c>
      <c r="AD11190" s="23" t="s">
        <v>38259</v>
      </c>
      <c r="AE11190" t="s">
        <v>35406</v>
      </c>
    </row>
    <row r="11191" spans="1:31" ht="14.25" customHeight="1">
      <c r="A11191" s="1">
        <v>11190</v>
      </c>
      <c r="B11191" s="1" t="s">
        <v>54</v>
      </c>
      <c r="C11191" s="1" t="s">
        <v>19117</v>
      </c>
      <c r="D11191" s="9" t="s">
        <v>1136</v>
      </c>
      <c r="E11191" s="9" t="s">
        <v>1558</v>
      </c>
      <c r="F11191" s="9" t="s">
        <v>30202</v>
      </c>
      <c r="G11191" s="17">
        <v>91446646904</v>
      </c>
      <c r="H11191" s="9" t="s">
        <v>15</v>
      </c>
      <c r="I11191" s="1" t="s">
        <v>62</v>
      </c>
      <c r="J11191" s="2" t="s">
        <v>47309</v>
      </c>
      <c r="K11191" s="3" t="s">
        <v>17</v>
      </c>
      <c r="L11191" s="2" t="s">
        <v>47338</v>
      </c>
      <c r="M11191" s="4" t="s">
        <v>42</v>
      </c>
      <c r="N11191" s="3" t="str">
        <f t="shared" si="389"/>
        <v>[1 cr. - 1.5 cr]</v>
      </c>
      <c r="O11191" s="4" t="s">
        <v>14137</v>
      </c>
      <c r="P11191" s="3" t="s">
        <v>47309</v>
      </c>
      <c r="Q11191" s="11"/>
      <c r="R11191" s="4"/>
      <c r="S11191" s="11"/>
      <c r="T11191" s="4"/>
      <c r="U11191" s="11"/>
      <c r="V11191" s="4"/>
      <c r="W11191" s="11"/>
      <c r="X11191" s="4"/>
      <c r="Y11191" s="11"/>
      <c r="Z11191" s="2"/>
      <c r="AA11191" s="1" t="s">
        <v>11</v>
      </c>
      <c r="AC11191" s="23" t="s">
        <v>37810</v>
      </c>
      <c r="AD11191" s="23" t="s">
        <v>38259</v>
      </c>
      <c r="AE11191" t="s">
        <v>35395</v>
      </c>
    </row>
    <row r="11192" spans="1:31" ht="14.25" customHeight="1">
      <c r="A11192" s="1">
        <v>11191</v>
      </c>
      <c r="B11192" s="1" t="s">
        <v>54</v>
      </c>
      <c r="C11192" s="1" t="s">
        <v>19125</v>
      </c>
      <c r="D11192" s="9" t="s">
        <v>6329</v>
      </c>
      <c r="E11192" s="9" t="s">
        <v>18500</v>
      </c>
      <c r="F11192" s="9" t="s">
        <v>30208</v>
      </c>
      <c r="G11192" s="17">
        <v>919944444694</v>
      </c>
      <c r="H11192" s="9" t="s">
        <v>20</v>
      </c>
      <c r="I11192" s="1" t="s">
        <v>9</v>
      </c>
      <c r="J11192" s="2" t="s">
        <v>47309</v>
      </c>
      <c r="K11192" s="11" t="s">
        <v>14136</v>
      </c>
      <c r="L11192" s="2" t="s">
        <v>47338</v>
      </c>
      <c r="M11192" s="11"/>
      <c r="N11192" s="4"/>
      <c r="O11192" s="11"/>
      <c r="P11192" s="4"/>
      <c r="Q11192" s="11"/>
      <c r="R11192" s="4"/>
      <c r="S11192" s="11"/>
      <c r="T11192" s="4"/>
      <c r="U11192" s="11"/>
      <c r="V11192" s="4"/>
      <c r="W11192" s="11"/>
      <c r="X11192" s="4"/>
      <c r="Y11192" s="11"/>
      <c r="Z11192" s="2"/>
      <c r="AA11192" s="1" t="s">
        <v>16</v>
      </c>
      <c r="AC11192" s="23" t="s">
        <v>37810</v>
      </c>
      <c r="AD11192" s="23" t="s">
        <v>38259</v>
      </c>
      <c r="AE11192" t="s">
        <v>35400</v>
      </c>
    </row>
    <row r="11193" spans="1:31" ht="14.25" customHeight="1">
      <c r="A11193" s="1">
        <v>11192</v>
      </c>
      <c r="B11193" s="1" t="s">
        <v>54</v>
      </c>
      <c r="C11193" s="1" t="s">
        <v>19130</v>
      </c>
      <c r="D11193" s="9" t="s">
        <v>18502</v>
      </c>
      <c r="E11193" s="9" t="s">
        <v>159</v>
      </c>
      <c r="F11193" s="9" t="s">
        <v>35235</v>
      </c>
      <c r="G11193" s="17">
        <v>91944909991</v>
      </c>
      <c r="H11193" s="9" t="s">
        <v>8</v>
      </c>
      <c r="I11193" s="1" t="s">
        <v>41</v>
      </c>
      <c r="J11193" s="2" t="s">
        <v>47309</v>
      </c>
      <c r="K11193" s="3" t="s">
        <v>42</v>
      </c>
      <c r="L11193" s="2" t="s">
        <v>47338</v>
      </c>
      <c r="M11193" s="4" t="s">
        <v>14136</v>
      </c>
      <c r="N11193" s="3" t="str">
        <f>J11193</f>
        <v>[1 cr. - 1.5 cr]</v>
      </c>
      <c r="O11193" s="4" t="s">
        <v>14137</v>
      </c>
      <c r="P11193" s="3" t="s">
        <v>47309</v>
      </c>
      <c r="Q11193" s="4" t="s">
        <v>13</v>
      </c>
      <c r="R11193" s="3" t="s">
        <v>47309</v>
      </c>
      <c r="S11193" s="11"/>
      <c r="T11193" s="4"/>
      <c r="U11193" s="11"/>
      <c r="V11193" s="4"/>
      <c r="W11193" s="11"/>
      <c r="X11193" s="4"/>
      <c r="Y11193" s="11"/>
      <c r="Z11193" s="2"/>
      <c r="AA11193" s="1" t="s">
        <v>11</v>
      </c>
      <c r="AC11193" s="23" t="s">
        <v>37810</v>
      </c>
      <c r="AD11193" s="23" t="s">
        <v>38259</v>
      </c>
      <c r="AE11193" t="s">
        <v>35401</v>
      </c>
    </row>
    <row r="11194" spans="1:31" ht="14.25" customHeight="1">
      <c r="A11194" s="1">
        <v>11193</v>
      </c>
      <c r="B11194" s="1" t="s">
        <v>54</v>
      </c>
      <c r="C11194" s="1" t="s">
        <v>19134</v>
      </c>
      <c r="D11194" s="9" t="s">
        <v>223</v>
      </c>
      <c r="E11194" s="9" t="s">
        <v>40</v>
      </c>
      <c r="F11194" s="9" t="s">
        <v>30213</v>
      </c>
      <c r="G11194" s="17">
        <v>919444141644</v>
      </c>
      <c r="H11194" s="9" t="s">
        <v>15</v>
      </c>
      <c r="I11194" s="1" t="s">
        <v>62</v>
      </c>
      <c r="J11194" s="2" t="s">
        <v>47309</v>
      </c>
      <c r="K11194" s="11" t="s">
        <v>14137</v>
      </c>
      <c r="L11194" s="2" t="s">
        <v>47338</v>
      </c>
      <c r="M11194" s="11"/>
      <c r="N11194" s="4"/>
      <c r="O11194" s="11"/>
      <c r="P11194" s="4"/>
      <c r="Q11194" s="11"/>
      <c r="R11194" s="4"/>
      <c r="S11194" s="11"/>
      <c r="T11194" s="4"/>
      <c r="U11194" s="11"/>
      <c r="V11194" s="4"/>
      <c r="W11194" s="11"/>
      <c r="X11194" s="4"/>
      <c r="Y11194" s="11"/>
      <c r="Z11194" s="2"/>
      <c r="AA11194" s="1" t="s">
        <v>16</v>
      </c>
      <c r="AC11194" s="23" t="s">
        <v>37810</v>
      </c>
      <c r="AD11194" s="23" t="s">
        <v>38259</v>
      </c>
      <c r="AE11194" t="s">
        <v>35402</v>
      </c>
    </row>
    <row r="11195" spans="1:31" ht="14.25" customHeight="1">
      <c r="A11195" s="1">
        <v>11194</v>
      </c>
      <c r="B11195" s="1" t="s">
        <v>54</v>
      </c>
      <c r="C11195" s="1" t="s">
        <v>19135</v>
      </c>
      <c r="D11195" s="9" t="s">
        <v>18504</v>
      </c>
      <c r="E11195" s="9" t="s">
        <v>1797</v>
      </c>
      <c r="F11195" s="9" t="s">
        <v>30214</v>
      </c>
      <c r="G11195" s="17">
        <v>919106046640</v>
      </c>
      <c r="H11195" s="9" t="s">
        <v>37</v>
      </c>
      <c r="I11195" s="1" t="s">
        <v>62</v>
      </c>
      <c r="J11195" s="2" t="s">
        <v>47309</v>
      </c>
      <c r="K11195" s="3" t="s">
        <v>42</v>
      </c>
      <c r="L11195" s="2" t="s">
        <v>47338</v>
      </c>
      <c r="M11195" s="11"/>
      <c r="N11195" s="4"/>
      <c r="O11195" s="11"/>
      <c r="P11195" s="4"/>
      <c r="Q11195" s="11"/>
      <c r="R11195" s="4"/>
      <c r="S11195" s="11"/>
      <c r="T11195" s="4"/>
      <c r="U11195" s="11"/>
      <c r="V11195" s="4"/>
      <c r="W11195" s="11"/>
      <c r="X11195" s="4"/>
      <c r="Y11195" s="11"/>
      <c r="Z11195" s="2"/>
      <c r="AA11195" s="1" t="s">
        <v>16</v>
      </c>
      <c r="AC11195" s="23" t="s">
        <v>37810</v>
      </c>
      <c r="AD11195" s="23" t="s">
        <v>38259</v>
      </c>
      <c r="AE11195" t="s">
        <v>35403</v>
      </c>
    </row>
    <row r="11196" spans="1:31" ht="14.25" customHeight="1">
      <c r="A11196" s="1">
        <v>11195</v>
      </c>
      <c r="B11196" s="1" t="s">
        <v>54</v>
      </c>
      <c r="C11196" s="1" t="s">
        <v>19157</v>
      </c>
      <c r="D11196" s="9" t="s">
        <v>36381</v>
      </c>
      <c r="E11196" s="9" t="s">
        <v>788</v>
      </c>
      <c r="F11196" s="9" t="s">
        <v>30231</v>
      </c>
      <c r="G11196" s="17">
        <v>919404464</v>
      </c>
      <c r="H11196" s="9" t="s">
        <v>37</v>
      </c>
      <c r="I11196" s="1" t="s">
        <v>62</v>
      </c>
      <c r="J11196" s="2" t="s">
        <v>47309</v>
      </c>
      <c r="K11196" s="3" t="s">
        <v>42</v>
      </c>
      <c r="L11196" s="2" t="s">
        <v>47338</v>
      </c>
      <c r="M11196" s="11"/>
      <c r="N11196" s="4"/>
      <c r="O11196" s="11"/>
      <c r="P11196" s="4"/>
      <c r="Q11196" s="11"/>
      <c r="R11196" s="4"/>
      <c r="S11196" s="11"/>
      <c r="T11196" s="4"/>
      <c r="U11196" s="11"/>
      <c r="V11196" s="4"/>
      <c r="W11196" s="11"/>
      <c r="X11196" s="4"/>
      <c r="Y11196" s="11"/>
      <c r="Z11196" s="2"/>
      <c r="AA11196" s="1" t="s">
        <v>16</v>
      </c>
      <c r="AC11196" s="23" t="s">
        <v>37810</v>
      </c>
      <c r="AD11196" s="23" t="s">
        <v>38259</v>
      </c>
      <c r="AE11196" t="s">
        <v>35404</v>
      </c>
    </row>
    <row r="11197" spans="1:31" ht="14.25" customHeight="1">
      <c r="A11197" s="1">
        <v>11196</v>
      </c>
      <c r="B11197" s="1" t="s">
        <v>54</v>
      </c>
      <c r="C11197" s="1" t="s">
        <v>19169</v>
      </c>
      <c r="D11197" s="9" t="s">
        <v>1263</v>
      </c>
      <c r="E11197" s="9" t="s">
        <v>18513</v>
      </c>
      <c r="F11197" s="9" t="s">
        <v>33199</v>
      </c>
      <c r="G11197" s="17">
        <v>919099994164</v>
      </c>
      <c r="H11197" s="9" t="s">
        <v>15</v>
      </c>
      <c r="I11197" s="1" t="s">
        <v>9</v>
      </c>
      <c r="J11197" s="2" t="s">
        <v>47309</v>
      </c>
      <c r="K11197" s="3" t="s">
        <v>42</v>
      </c>
      <c r="L11197" s="2" t="s">
        <v>47338</v>
      </c>
      <c r="M11197" s="11"/>
      <c r="N11197" s="4"/>
      <c r="O11197" s="11"/>
      <c r="P11197" s="4"/>
      <c r="Q11197" s="11"/>
      <c r="R11197" s="4"/>
      <c r="S11197" s="11"/>
      <c r="T11197" s="4"/>
      <c r="U11197" s="11"/>
      <c r="V11197" s="4"/>
      <c r="W11197" s="11"/>
      <c r="X11197" s="4"/>
      <c r="Y11197" s="11"/>
      <c r="Z11197" s="2"/>
      <c r="AA11197" s="1" t="s">
        <v>11</v>
      </c>
      <c r="AC11197" s="23" t="s">
        <v>37810</v>
      </c>
      <c r="AD11197" s="23" t="s">
        <v>38259</v>
      </c>
      <c r="AE11197" t="s">
        <v>35405</v>
      </c>
    </row>
    <row r="11198" spans="1:31" ht="14.25" customHeight="1">
      <c r="A11198" s="1">
        <v>11197</v>
      </c>
      <c r="B11198" s="1" t="s">
        <v>54</v>
      </c>
      <c r="C11198" s="1" t="s">
        <v>19173</v>
      </c>
      <c r="D11198" s="9" t="s">
        <v>2068</v>
      </c>
      <c r="E11198" s="9" t="s">
        <v>40</v>
      </c>
      <c r="F11198" s="9" t="s">
        <v>30243</v>
      </c>
      <c r="G11198" s="17">
        <v>91446699114</v>
      </c>
      <c r="H11198" s="9" t="s">
        <v>132</v>
      </c>
      <c r="I11198" s="1" t="s">
        <v>41</v>
      </c>
      <c r="J11198" s="2" t="s">
        <v>47309</v>
      </c>
      <c r="K11198" s="3" t="s">
        <v>42</v>
      </c>
      <c r="L11198" s="2" t="s">
        <v>47338</v>
      </c>
      <c r="M11198" s="4" t="s">
        <v>14136</v>
      </c>
      <c r="N11198" s="3" t="str">
        <f t="shared" ref="N11198:N11200" si="390">J11198</f>
        <v>[1 cr. - 1.5 cr]</v>
      </c>
      <c r="O11198" s="4" t="s">
        <v>14137</v>
      </c>
      <c r="P11198" s="3" t="s">
        <v>47309</v>
      </c>
      <c r="Q11198" s="11"/>
      <c r="R11198" s="4"/>
      <c r="S11198" s="11"/>
      <c r="T11198" s="4"/>
      <c r="U11198" s="11"/>
      <c r="V11198" s="4"/>
      <c r="W11198" s="11"/>
      <c r="X11198" s="4"/>
      <c r="Y11198" s="11"/>
      <c r="Z11198" s="2"/>
      <c r="AA11198" s="1" t="s">
        <v>16</v>
      </c>
      <c r="AC11198" s="23" t="s">
        <v>37810</v>
      </c>
      <c r="AD11198" s="23" t="s">
        <v>38259</v>
      </c>
      <c r="AE11198" t="s">
        <v>35406</v>
      </c>
    </row>
    <row r="11199" spans="1:31" ht="14.25" customHeight="1">
      <c r="A11199" s="1">
        <v>11198</v>
      </c>
      <c r="B11199" s="1" t="s">
        <v>54</v>
      </c>
      <c r="C11199" s="1" t="s">
        <v>19175</v>
      </c>
      <c r="D11199" s="9" t="s">
        <v>280</v>
      </c>
      <c r="E11199" s="9" t="s">
        <v>139</v>
      </c>
      <c r="F11199" s="9" t="s">
        <v>30244</v>
      </c>
      <c r="G11199" s="17">
        <v>9191496441</v>
      </c>
      <c r="H11199" s="9" t="s">
        <v>132</v>
      </c>
      <c r="I11199" s="1" t="s">
        <v>62</v>
      </c>
      <c r="J11199" s="2" t="s">
        <v>47309</v>
      </c>
      <c r="K11199" s="3" t="s">
        <v>42</v>
      </c>
      <c r="L11199" s="2" t="s">
        <v>47338</v>
      </c>
      <c r="M11199" s="4" t="s">
        <v>14136</v>
      </c>
      <c r="N11199" s="3" t="str">
        <f t="shared" si="390"/>
        <v>[1 cr. - 1.5 cr]</v>
      </c>
      <c r="O11199" s="4" t="s">
        <v>14137</v>
      </c>
      <c r="P11199" s="3" t="s">
        <v>47309</v>
      </c>
      <c r="Q11199" s="11"/>
      <c r="R11199" s="4"/>
      <c r="S11199" s="11"/>
      <c r="T11199" s="4"/>
      <c r="U11199" s="11"/>
      <c r="V11199" s="4"/>
      <c r="W11199" s="11"/>
      <c r="X11199" s="4"/>
      <c r="Y11199" s="11"/>
      <c r="Z11199" s="2"/>
      <c r="AA11199" s="1" t="s">
        <v>16</v>
      </c>
      <c r="AC11199" s="23" t="s">
        <v>37810</v>
      </c>
      <c r="AD11199" s="23" t="s">
        <v>38259</v>
      </c>
      <c r="AE11199" t="s">
        <v>35395</v>
      </c>
    </row>
    <row r="11200" spans="1:31" ht="14.25" customHeight="1">
      <c r="A11200" s="1">
        <v>11199</v>
      </c>
      <c r="B11200" s="1" t="s">
        <v>54</v>
      </c>
      <c r="C11200" s="1" t="s">
        <v>19176</v>
      </c>
      <c r="D11200" s="9" t="s">
        <v>3851</v>
      </c>
      <c r="E11200" s="9" t="s">
        <v>788</v>
      </c>
      <c r="F11200" s="9" t="s">
        <v>27613</v>
      </c>
      <c r="G11200" s="17">
        <v>919494494949</v>
      </c>
      <c r="H11200" s="9" t="s">
        <v>8</v>
      </c>
      <c r="I11200" s="1" t="s">
        <v>41</v>
      </c>
      <c r="J11200" s="2" t="s">
        <v>47309</v>
      </c>
      <c r="K11200" s="3" t="s">
        <v>42</v>
      </c>
      <c r="L11200" s="2" t="s">
        <v>47338</v>
      </c>
      <c r="M11200" s="4" t="s">
        <v>14136</v>
      </c>
      <c r="N11200" s="3" t="str">
        <f t="shared" si="390"/>
        <v>[1 cr. - 1.5 cr]</v>
      </c>
      <c r="O11200" s="4" t="s">
        <v>14137</v>
      </c>
      <c r="P11200" s="3" t="s">
        <v>47309</v>
      </c>
      <c r="Q11200" s="4" t="s">
        <v>13</v>
      </c>
      <c r="R11200" s="3" t="s">
        <v>47309</v>
      </c>
      <c r="S11200" s="11"/>
      <c r="T11200" s="4"/>
      <c r="U11200" s="11"/>
      <c r="V11200" s="4"/>
      <c r="W11200" s="11"/>
      <c r="X11200" s="4"/>
      <c r="Y11200" s="11"/>
      <c r="Z11200" s="2"/>
      <c r="AA11200" s="1" t="s">
        <v>16</v>
      </c>
      <c r="AC11200" s="23" t="s">
        <v>37810</v>
      </c>
      <c r="AD11200" s="23" t="s">
        <v>38259</v>
      </c>
      <c r="AE11200" t="s">
        <v>35400</v>
      </c>
    </row>
    <row r="11201" spans="1:31" ht="14.25" customHeight="1">
      <c r="A11201" s="1">
        <v>11200</v>
      </c>
      <c r="B11201" s="1" t="s">
        <v>54</v>
      </c>
      <c r="C11201" s="1" t="s">
        <v>19177</v>
      </c>
      <c r="D11201" s="9" t="s">
        <v>58</v>
      </c>
      <c r="E11201" s="9" t="s">
        <v>1219</v>
      </c>
      <c r="F11201" s="9" t="s">
        <v>30245</v>
      </c>
      <c r="G11201" s="17">
        <v>919016096694</v>
      </c>
      <c r="H11201" s="9" t="s">
        <v>8</v>
      </c>
      <c r="I11201" s="1" t="s">
        <v>41</v>
      </c>
      <c r="J11201" s="2" t="s">
        <v>47309</v>
      </c>
      <c r="K11201" s="3" t="s">
        <v>42</v>
      </c>
      <c r="L11201" s="2" t="s">
        <v>47338</v>
      </c>
      <c r="M11201" s="11"/>
      <c r="N11201" s="4"/>
      <c r="O11201" s="11"/>
      <c r="P11201" s="4"/>
      <c r="Q11201" s="11"/>
      <c r="R11201" s="4"/>
      <c r="S11201" s="11"/>
      <c r="T11201" s="4"/>
      <c r="U11201" s="11"/>
      <c r="V11201" s="4"/>
      <c r="W11201" s="11"/>
      <c r="X11201" s="4"/>
      <c r="Y11201" s="11"/>
      <c r="Z11201" s="2"/>
      <c r="AA11201" s="1" t="s">
        <v>16</v>
      </c>
      <c r="AC11201" s="23" t="s">
        <v>37810</v>
      </c>
      <c r="AD11201" s="23" t="s">
        <v>38259</v>
      </c>
      <c r="AE11201" t="s">
        <v>35401</v>
      </c>
    </row>
    <row r="11202" spans="1:31" ht="14.25" customHeight="1">
      <c r="A11202" s="1">
        <v>11201</v>
      </c>
      <c r="B11202" s="1" t="s">
        <v>54</v>
      </c>
      <c r="C11202" s="1" t="s">
        <v>19183</v>
      </c>
      <c r="D11202" s="9" t="s">
        <v>39</v>
      </c>
      <c r="E11202" s="9" t="s">
        <v>264</v>
      </c>
      <c r="F11202" s="9" t="s">
        <v>30249</v>
      </c>
      <c r="G11202" s="17">
        <v>91994496400</v>
      </c>
      <c r="H11202" s="9" t="s">
        <v>15</v>
      </c>
      <c r="I11202" s="1" t="s">
        <v>62</v>
      </c>
      <c r="J11202" s="2" t="s">
        <v>47309</v>
      </c>
      <c r="K11202" s="3" t="s">
        <v>42</v>
      </c>
      <c r="L11202" s="2" t="s">
        <v>47338</v>
      </c>
      <c r="M11202" s="4" t="s">
        <v>14137</v>
      </c>
      <c r="N11202" s="3" t="str">
        <f>J11202</f>
        <v>[1 cr. - 1.5 cr]</v>
      </c>
      <c r="O11202" s="4" t="s">
        <v>13</v>
      </c>
      <c r="P11202" s="3" t="s">
        <v>47309</v>
      </c>
      <c r="Q11202" s="11"/>
      <c r="R11202" s="4"/>
      <c r="S11202" s="11"/>
      <c r="T11202" s="4"/>
      <c r="U11202" s="11"/>
      <c r="V11202" s="4"/>
      <c r="W11202" s="11"/>
      <c r="X11202" s="4"/>
      <c r="Y11202" s="11"/>
      <c r="Z11202" s="2"/>
      <c r="AA11202" s="1" t="s">
        <v>16</v>
      </c>
      <c r="AC11202" s="23" t="s">
        <v>37810</v>
      </c>
      <c r="AD11202" s="23" t="s">
        <v>38259</v>
      </c>
      <c r="AE11202" t="s">
        <v>35402</v>
      </c>
    </row>
    <row r="11203" spans="1:31" ht="14.25" customHeight="1">
      <c r="A11203" s="1">
        <v>11202</v>
      </c>
      <c r="B11203" s="1" t="s">
        <v>54</v>
      </c>
      <c r="C11203" s="1" t="s">
        <v>19394</v>
      </c>
      <c r="D11203" s="9" t="s">
        <v>1163</v>
      </c>
      <c r="E11203" s="12" t="s">
        <v>40</v>
      </c>
      <c r="F11203" s="9" t="s">
        <v>33226</v>
      </c>
      <c r="G11203" s="17">
        <v>91944664069</v>
      </c>
      <c r="H11203" s="2" t="s">
        <v>37779</v>
      </c>
      <c r="I11203" s="1" t="s">
        <v>41</v>
      </c>
      <c r="J11203" s="2" t="s">
        <v>47309</v>
      </c>
      <c r="K11203" s="3" t="s">
        <v>42</v>
      </c>
      <c r="L11203" s="2" t="s">
        <v>47338</v>
      </c>
      <c r="M11203" s="11"/>
      <c r="N11203" s="4"/>
      <c r="O11203" s="11"/>
      <c r="P11203" s="4"/>
      <c r="Q11203" s="11"/>
      <c r="R11203" s="4"/>
      <c r="S11203" s="11"/>
      <c r="T11203" s="4"/>
      <c r="U11203" s="11"/>
      <c r="V11203" s="4"/>
      <c r="W11203" s="11"/>
      <c r="X11203" s="4"/>
      <c r="Y11203" s="11"/>
      <c r="Z11203" s="2"/>
      <c r="AA11203" s="1" t="s">
        <v>16</v>
      </c>
      <c r="AC11203" s="23" t="s">
        <v>37861</v>
      </c>
      <c r="AD11203" s="23" t="s">
        <v>38259</v>
      </c>
      <c r="AE11203" t="s">
        <v>35403</v>
      </c>
    </row>
    <row r="11204" spans="1:31" ht="14.25" customHeight="1">
      <c r="A11204" s="1">
        <v>11203</v>
      </c>
      <c r="B11204" s="1" t="s">
        <v>54</v>
      </c>
      <c r="C11204" s="1" t="s">
        <v>19451</v>
      </c>
      <c r="D11204" s="9" t="s">
        <v>4852</v>
      </c>
      <c r="E11204" s="12" t="s">
        <v>37511</v>
      </c>
      <c r="F11204" s="9" t="s">
        <v>33234</v>
      </c>
      <c r="G11204" s="17">
        <v>91944404610</v>
      </c>
      <c r="H11204" s="2" t="s">
        <v>37779</v>
      </c>
      <c r="I11204" s="1" t="s">
        <v>41</v>
      </c>
      <c r="J11204" s="2" t="s">
        <v>47309</v>
      </c>
      <c r="K11204" s="11" t="s">
        <v>13</v>
      </c>
      <c r="L11204" s="2" t="s">
        <v>47338</v>
      </c>
      <c r="M11204" s="11"/>
      <c r="N11204" s="4"/>
      <c r="O11204" s="11"/>
      <c r="P11204" s="4"/>
      <c r="Q11204" s="11"/>
      <c r="R11204" s="4"/>
      <c r="S11204" s="11"/>
      <c r="T11204" s="4"/>
      <c r="U11204" s="11"/>
      <c r="V11204" s="4"/>
      <c r="W11204" s="11"/>
      <c r="X11204" s="4"/>
      <c r="Y11204" s="11"/>
      <c r="Z11204" s="2"/>
      <c r="AA11204" s="1" t="s">
        <v>16</v>
      </c>
      <c r="AC11204" s="23" t="s">
        <v>37861</v>
      </c>
      <c r="AD11204" s="23" t="s">
        <v>38259</v>
      </c>
      <c r="AE11204" t="s">
        <v>35404</v>
      </c>
    </row>
    <row r="11205" spans="1:31" ht="14.25" customHeight="1">
      <c r="A11205" s="1">
        <v>11204</v>
      </c>
      <c r="B11205" s="1" t="s">
        <v>54</v>
      </c>
      <c r="C11205" s="1" t="s">
        <v>19580</v>
      </c>
      <c r="D11205" s="9" t="s">
        <v>375</v>
      </c>
      <c r="E11205" s="12" t="s">
        <v>1577</v>
      </c>
      <c r="F11205" s="9" t="s">
        <v>33258</v>
      </c>
      <c r="G11205" s="17">
        <v>91964644044</v>
      </c>
      <c r="H11205" s="2" t="s">
        <v>37779</v>
      </c>
      <c r="I11205" s="1" t="s">
        <v>41</v>
      </c>
      <c r="J11205" s="2" t="s">
        <v>47309</v>
      </c>
      <c r="K11205" s="11" t="s">
        <v>14136</v>
      </c>
      <c r="L11205" s="2" t="s">
        <v>47338</v>
      </c>
      <c r="M11205" s="11"/>
      <c r="N11205" s="4"/>
      <c r="O11205" s="11"/>
      <c r="P11205" s="4"/>
      <c r="Q11205" s="11"/>
      <c r="R11205" s="4"/>
      <c r="S11205" s="11"/>
      <c r="T11205" s="4"/>
      <c r="U11205" s="11"/>
      <c r="V11205" s="4"/>
      <c r="W11205" s="11"/>
      <c r="X11205" s="4"/>
      <c r="Y11205" s="11"/>
      <c r="Z11205" s="2"/>
      <c r="AA11205" s="1" t="s">
        <v>11</v>
      </c>
      <c r="AC11205" s="23" t="s">
        <v>37861</v>
      </c>
      <c r="AD11205" s="23" t="s">
        <v>38259</v>
      </c>
      <c r="AE11205" t="s">
        <v>35405</v>
      </c>
    </row>
    <row r="11206" spans="1:31" ht="14.25" customHeight="1">
      <c r="A11206" s="1">
        <v>11205</v>
      </c>
      <c r="B11206" s="1" t="s">
        <v>54</v>
      </c>
      <c r="C11206" s="1" t="s">
        <v>20077</v>
      </c>
      <c r="D11206" s="9" t="s">
        <v>36382</v>
      </c>
      <c r="E11206" s="9" t="s">
        <v>553</v>
      </c>
      <c r="F11206" s="9" t="s">
        <v>33307</v>
      </c>
      <c r="G11206" s="17">
        <v>91994696499</v>
      </c>
      <c r="H11206" s="9" t="s">
        <v>8</v>
      </c>
      <c r="I11206" s="1" t="s">
        <v>62</v>
      </c>
      <c r="J11206" s="2" t="s">
        <v>47309</v>
      </c>
      <c r="K11206" s="11" t="s">
        <v>14137</v>
      </c>
      <c r="L11206" s="2" t="s">
        <v>47338</v>
      </c>
      <c r="M11206" s="11"/>
      <c r="N11206" s="4"/>
      <c r="O11206" s="11"/>
      <c r="P11206" s="4"/>
      <c r="Q11206" s="11"/>
      <c r="R11206" s="4"/>
      <c r="S11206" s="11"/>
      <c r="T11206" s="4"/>
      <c r="U11206" s="11"/>
      <c r="V11206" s="4"/>
      <c r="W11206" s="11"/>
      <c r="X11206" s="4"/>
      <c r="Y11206" s="11"/>
      <c r="Z11206" s="2"/>
      <c r="AA11206" s="1" t="s">
        <v>16</v>
      </c>
      <c r="AC11206" s="23" t="s">
        <v>37862</v>
      </c>
      <c r="AD11206" s="23" t="s">
        <v>38205</v>
      </c>
      <c r="AE11206" t="s">
        <v>35406</v>
      </c>
    </row>
    <row r="11207" spans="1:31" ht="14.25" customHeight="1">
      <c r="A11207" s="1">
        <v>11206</v>
      </c>
      <c r="B11207" s="1" t="s">
        <v>54</v>
      </c>
      <c r="C11207" s="1" t="s">
        <v>20088</v>
      </c>
      <c r="D11207" s="9" t="s">
        <v>350</v>
      </c>
      <c r="E11207" s="9" t="s">
        <v>37288</v>
      </c>
      <c r="F11207" s="9" t="s">
        <v>35347</v>
      </c>
      <c r="G11207" s="17">
        <v>9194616060</v>
      </c>
      <c r="H11207" s="9" t="s">
        <v>15</v>
      </c>
      <c r="I11207" s="1" t="s">
        <v>62</v>
      </c>
      <c r="J11207" s="2" t="s">
        <v>47309</v>
      </c>
      <c r="K11207" s="11" t="s">
        <v>14136</v>
      </c>
      <c r="L11207" s="2" t="s">
        <v>47338</v>
      </c>
      <c r="M11207" s="4" t="s">
        <v>14137</v>
      </c>
      <c r="N11207" s="3" t="str">
        <f t="shared" ref="N11207:N11214" si="391">J11207</f>
        <v>[1 cr. - 1.5 cr]</v>
      </c>
      <c r="O11207" s="11"/>
      <c r="P11207" s="4"/>
      <c r="Q11207" s="11"/>
      <c r="R11207" s="4"/>
      <c r="S11207" s="11"/>
      <c r="T11207" s="4"/>
      <c r="U11207" s="11"/>
      <c r="V11207" s="4"/>
      <c r="W11207" s="11"/>
      <c r="X11207" s="4"/>
      <c r="Y11207" s="11"/>
      <c r="Z11207" s="2"/>
      <c r="AA11207" s="1" t="s">
        <v>16</v>
      </c>
      <c r="AC11207" s="23" t="s">
        <v>37862</v>
      </c>
      <c r="AD11207" s="23" t="s">
        <v>38205</v>
      </c>
      <c r="AE11207" t="s">
        <v>35395</v>
      </c>
    </row>
    <row r="11208" spans="1:31" ht="14.25" customHeight="1">
      <c r="A11208" s="1">
        <v>11207</v>
      </c>
      <c r="B11208" s="1" t="s">
        <v>54</v>
      </c>
      <c r="C11208" s="1" t="s">
        <v>20106</v>
      </c>
      <c r="D11208" s="9" t="s">
        <v>8373</v>
      </c>
      <c r="E11208" s="9" t="s">
        <v>3339</v>
      </c>
      <c r="F11208" s="9" t="s">
        <v>33311</v>
      </c>
      <c r="G11208" s="17">
        <v>91994996904</v>
      </c>
      <c r="H11208" s="9" t="s">
        <v>15</v>
      </c>
      <c r="I11208" s="1" t="s">
        <v>62</v>
      </c>
      <c r="J11208" s="2" t="s">
        <v>47309</v>
      </c>
      <c r="K11208" s="11" t="s">
        <v>14136</v>
      </c>
      <c r="L11208" s="2" t="s">
        <v>47338</v>
      </c>
      <c r="M11208" s="4" t="s">
        <v>14137</v>
      </c>
      <c r="N11208" s="3" t="str">
        <f t="shared" si="391"/>
        <v>[1 cr. - 1.5 cr]</v>
      </c>
      <c r="O11208" s="11"/>
      <c r="P11208" s="4"/>
      <c r="Q11208" s="11"/>
      <c r="R11208" s="4"/>
      <c r="S11208" s="11"/>
      <c r="T11208" s="4"/>
      <c r="U11208" s="11"/>
      <c r="V11208" s="4"/>
      <c r="W11208" s="11"/>
      <c r="X11208" s="4"/>
      <c r="Y11208" s="11"/>
      <c r="Z11208" s="2"/>
      <c r="AA11208" s="1" t="s">
        <v>16</v>
      </c>
      <c r="AC11208" s="23" t="s">
        <v>37811</v>
      </c>
      <c r="AD11208" s="23" t="s">
        <v>38205</v>
      </c>
      <c r="AE11208" t="s">
        <v>35400</v>
      </c>
    </row>
    <row r="11209" spans="1:31" ht="14.25" customHeight="1">
      <c r="A11209" s="1">
        <v>11208</v>
      </c>
      <c r="B11209" s="1" t="s">
        <v>54</v>
      </c>
      <c r="C11209" s="1" t="s">
        <v>20113</v>
      </c>
      <c r="D11209" s="9" t="s">
        <v>1867</v>
      </c>
      <c r="E11209" s="9" t="s">
        <v>18601</v>
      </c>
      <c r="F11209" s="9" t="s">
        <v>30826</v>
      </c>
      <c r="G11209" s="17">
        <v>9194449666</v>
      </c>
      <c r="H11209" s="9" t="s">
        <v>8</v>
      </c>
      <c r="I11209" s="1" t="s">
        <v>62</v>
      </c>
      <c r="J11209" s="2" t="s">
        <v>47309</v>
      </c>
      <c r="K11209" s="3" t="s">
        <v>42</v>
      </c>
      <c r="L11209" s="2" t="s">
        <v>47338</v>
      </c>
      <c r="M11209" s="4" t="s">
        <v>14136</v>
      </c>
      <c r="N11209" s="3" t="str">
        <f t="shared" si="391"/>
        <v>[1 cr. - 1.5 cr]</v>
      </c>
      <c r="O11209" s="11"/>
      <c r="P11209" s="4"/>
      <c r="Q11209" s="11"/>
      <c r="R11209" s="4"/>
      <c r="S11209" s="11"/>
      <c r="T11209" s="4"/>
      <c r="U11209" s="11"/>
      <c r="V11209" s="4"/>
      <c r="W11209" s="11"/>
      <c r="X11209" s="4"/>
      <c r="Y11209" s="11"/>
      <c r="Z11209" s="2"/>
      <c r="AA11209" s="1" t="s">
        <v>16</v>
      </c>
      <c r="AC11209" s="23" t="s">
        <v>37811</v>
      </c>
      <c r="AD11209" s="23" t="s">
        <v>38205</v>
      </c>
      <c r="AE11209" t="s">
        <v>35401</v>
      </c>
    </row>
    <row r="11210" spans="1:31" ht="14.25" customHeight="1">
      <c r="A11210" s="1">
        <v>11209</v>
      </c>
      <c r="B11210" s="1" t="s">
        <v>54</v>
      </c>
      <c r="C11210" s="1" t="s">
        <v>20129</v>
      </c>
      <c r="D11210" s="9" t="s">
        <v>13347</v>
      </c>
      <c r="E11210" s="9" t="s">
        <v>824</v>
      </c>
      <c r="F11210" s="9" t="s">
        <v>30839</v>
      </c>
      <c r="G11210" s="17">
        <v>919649646446</v>
      </c>
      <c r="H11210" s="9" t="s">
        <v>37</v>
      </c>
      <c r="I11210" s="1" t="s">
        <v>62</v>
      </c>
      <c r="J11210" s="2" t="s">
        <v>47309</v>
      </c>
      <c r="K11210" s="3" t="s">
        <v>42</v>
      </c>
      <c r="L11210" s="2" t="s">
        <v>47338</v>
      </c>
      <c r="M11210" s="4" t="s">
        <v>14137</v>
      </c>
      <c r="N11210" s="3" t="str">
        <f t="shared" si="391"/>
        <v>[1 cr. - 1.5 cr]</v>
      </c>
      <c r="O11210" s="11"/>
      <c r="P11210" s="4"/>
      <c r="Q11210" s="11"/>
      <c r="R11210" s="4"/>
      <c r="S11210" s="11"/>
      <c r="T11210" s="4"/>
      <c r="U11210" s="11"/>
      <c r="V11210" s="4"/>
      <c r="W11210" s="11"/>
      <c r="X11210" s="4"/>
      <c r="Y11210" s="11"/>
      <c r="Z11210" s="2"/>
      <c r="AA11210" s="1" t="s">
        <v>16</v>
      </c>
      <c r="AC11210" s="23" t="s">
        <v>37811</v>
      </c>
      <c r="AD11210" s="23" t="s">
        <v>38205</v>
      </c>
      <c r="AE11210" t="s">
        <v>35402</v>
      </c>
    </row>
    <row r="11211" spans="1:31" ht="14.25" customHeight="1">
      <c r="A11211" s="1">
        <v>11210</v>
      </c>
      <c r="B11211" s="1" t="s">
        <v>54</v>
      </c>
      <c r="C11211" s="1" t="s">
        <v>20131</v>
      </c>
      <c r="D11211" s="9" t="s">
        <v>1015</v>
      </c>
      <c r="E11211" s="9" t="s">
        <v>40</v>
      </c>
      <c r="F11211" s="9" t="s">
        <v>30841</v>
      </c>
      <c r="G11211" s="17">
        <v>91909996064</v>
      </c>
      <c r="H11211" s="9" t="s">
        <v>15</v>
      </c>
      <c r="I11211" s="1" t="s">
        <v>41</v>
      </c>
      <c r="J11211" s="2" t="s">
        <v>47309</v>
      </c>
      <c r="K11211" s="3" t="s">
        <v>42</v>
      </c>
      <c r="L11211" s="2" t="s">
        <v>47338</v>
      </c>
      <c r="M11211" s="4" t="s">
        <v>14136</v>
      </c>
      <c r="N11211" s="3" t="str">
        <f t="shared" si="391"/>
        <v>[1 cr. - 1.5 cr]</v>
      </c>
      <c r="O11211" s="4" t="s">
        <v>13</v>
      </c>
      <c r="P11211" s="3" t="s">
        <v>47309</v>
      </c>
      <c r="Q11211" s="11"/>
      <c r="R11211" s="4"/>
      <c r="S11211" s="11"/>
      <c r="T11211" s="4"/>
      <c r="U11211" s="11"/>
      <c r="V11211" s="4"/>
      <c r="W11211" s="11"/>
      <c r="X11211" s="4"/>
      <c r="Y11211" s="11"/>
      <c r="Z11211" s="2"/>
      <c r="AA11211" s="1" t="s">
        <v>16</v>
      </c>
      <c r="AC11211" s="23" t="s">
        <v>37811</v>
      </c>
      <c r="AD11211" s="23" t="s">
        <v>38205</v>
      </c>
      <c r="AE11211" t="s">
        <v>35403</v>
      </c>
    </row>
    <row r="11212" spans="1:31" ht="14.25" customHeight="1">
      <c r="A11212" s="1">
        <v>11211</v>
      </c>
      <c r="B11212" s="1" t="s">
        <v>54</v>
      </c>
      <c r="C11212" s="1" t="s">
        <v>20137</v>
      </c>
      <c r="D11212" s="9" t="s">
        <v>35911</v>
      </c>
      <c r="E11212" s="9" t="s">
        <v>487</v>
      </c>
      <c r="F11212" s="9" t="s">
        <v>18608</v>
      </c>
      <c r="G11212" s="17">
        <v>9199944449</v>
      </c>
      <c r="H11212" s="9" t="s">
        <v>8</v>
      </c>
      <c r="I11212" s="1" t="s">
        <v>9</v>
      </c>
      <c r="J11212" s="2" t="s">
        <v>47309</v>
      </c>
      <c r="K11212" s="3" t="s">
        <v>42</v>
      </c>
      <c r="L11212" s="2" t="s">
        <v>47338</v>
      </c>
      <c r="M11212" s="4" t="s">
        <v>14136</v>
      </c>
      <c r="N11212" s="3" t="str">
        <f t="shared" si="391"/>
        <v>[1 cr. - 1.5 cr]</v>
      </c>
      <c r="O11212" s="11"/>
      <c r="P11212" s="4"/>
      <c r="Q11212" s="11"/>
      <c r="R11212" s="4"/>
      <c r="S11212" s="11"/>
      <c r="T11212" s="4"/>
      <c r="U11212" s="11"/>
      <c r="V11212" s="4"/>
      <c r="W11212" s="11"/>
      <c r="X11212" s="4"/>
      <c r="Y11212" s="11"/>
      <c r="Z11212" s="2"/>
      <c r="AA11212" s="1" t="s">
        <v>16</v>
      </c>
      <c r="AC11212" s="23" t="s">
        <v>37811</v>
      </c>
      <c r="AD11212" s="23" t="s">
        <v>38205</v>
      </c>
      <c r="AE11212" t="s">
        <v>35404</v>
      </c>
    </row>
    <row r="11213" spans="1:31" ht="14.25" customHeight="1">
      <c r="A11213" s="1">
        <v>11212</v>
      </c>
      <c r="B11213" s="1" t="s">
        <v>54</v>
      </c>
      <c r="C11213" s="1" t="s">
        <v>20148</v>
      </c>
      <c r="D11213" s="9" t="s">
        <v>3097</v>
      </c>
      <c r="E11213" s="9" t="s">
        <v>37289</v>
      </c>
      <c r="F11213" s="9" t="s">
        <v>30852</v>
      </c>
      <c r="G11213" s="17">
        <v>919410911449</v>
      </c>
      <c r="H11213" s="9" t="s">
        <v>37</v>
      </c>
      <c r="I11213" s="1" t="s">
        <v>9</v>
      </c>
      <c r="J11213" s="2" t="s">
        <v>47309</v>
      </c>
      <c r="K11213" s="3" t="s">
        <v>42</v>
      </c>
      <c r="L11213" s="2" t="s">
        <v>47338</v>
      </c>
      <c r="M11213" s="4" t="s">
        <v>14136</v>
      </c>
      <c r="N11213" s="3" t="str">
        <f t="shared" si="391"/>
        <v>[1 cr. - 1.5 cr]</v>
      </c>
      <c r="O11213" s="11"/>
      <c r="P11213" s="4"/>
      <c r="Q11213" s="11"/>
      <c r="R11213" s="4"/>
      <c r="S11213" s="11"/>
      <c r="T11213" s="4"/>
      <c r="U11213" s="11"/>
      <c r="V11213" s="4"/>
      <c r="W11213" s="11"/>
      <c r="X11213" s="4"/>
      <c r="Y11213" s="11"/>
      <c r="Z11213" s="2"/>
      <c r="AA11213" s="1" t="s">
        <v>16</v>
      </c>
      <c r="AC11213" s="23" t="s">
        <v>37811</v>
      </c>
      <c r="AD11213" s="23" t="s">
        <v>38205</v>
      </c>
      <c r="AE11213" t="s">
        <v>35405</v>
      </c>
    </row>
    <row r="11214" spans="1:31" ht="14.25" customHeight="1">
      <c r="A11214" s="1">
        <v>11213</v>
      </c>
      <c r="B11214" s="1" t="s">
        <v>54</v>
      </c>
      <c r="C11214" s="1" t="s">
        <v>20151</v>
      </c>
      <c r="D11214" s="9" t="s">
        <v>734</v>
      </c>
      <c r="E11214" s="9" t="s">
        <v>40</v>
      </c>
      <c r="F11214" s="9" t="s">
        <v>30853</v>
      </c>
      <c r="G11214" s="17">
        <v>919946944649</v>
      </c>
      <c r="H11214" s="9" t="s">
        <v>15</v>
      </c>
      <c r="I11214" s="1" t="s">
        <v>62</v>
      </c>
      <c r="J11214" s="2" t="s">
        <v>47309</v>
      </c>
      <c r="K11214" s="3" t="s">
        <v>42</v>
      </c>
      <c r="L11214" s="2" t="s">
        <v>47338</v>
      </c>
      <c r="M11214" s="4" t="s">
        <v>14136</v>
      </c>
      <c r="N11214" s="3" t="str">
        <f t="shared" si="391"/>
        <v>[1 cr. - 1.5 cr]</v>
      </c>
      <c r="O11214" s="4" t="s">
        <v>14137</v>
      </c>
      <c r="P11214" s="3" t="s">
        <v>47309</v>
      </c>
      <c r="Q11214" s="4" t="s">
        <v>13</v>
      </c>
      <c r="R11214" s="3" t="s">
        <v>47309</v>
      </c>
      <c r="S11214" s="11"/>
      <c r="T11214" s="4"/>
      <c r="U11214" s="11"/>
      <c r="V11214" s="4"/>
      <c r="W11214" s="11"/>
      <c r="X11214" s="4"/>
      <c r="Y11214" s="11"/>
      <c r="Z11214" s="2"/>
      <c r="AA11214" s="1" t="s">
        <v>16</v>
      </c>
      <c r="AC11214" s="23" t="s">
        <v>37811</v>
      </c>
      <c r="AD11214" s="23" t="s">
        <v>38205</v>
      </c>
      <c r="AE11214" t="s">
        <v>35406</v>
      </c>
    </row>
    <row r="11215" spans="1:31" ht="14.25" customHeight="1">
      <c r="A11215" s="1">
        <v>11214</v>
      </c>
      <c r="B11215" s="1" t="s">
        <v>54</v>
      </c>
      <c r="C11215" s="1" t="s">
        <v>20152</v>
      </c>
      <c r="D11215" s="9" t="s">
        <v>2383</v>
      </c>
      <c r="E11215" s="9" t="s">
        <v>11129</v>
      </c>
      <c r="F11215" s="9" t="s">
        <v>26283</v>
      </c>
      <c r="G11215" s="17">
        <v>919446060146</v>
      </c>
      <c r="H11215" s="9" t="s">
        <v>15</v>
      </c>
      <c r="I11215" s="1" t="s">
        <v>41</v>
      </c>
      <c r="J11215" s="2" t="s">
        <v>47309</v>
      </c>
      <c r="K11215" s="3" t="s">
        <v>42</v>
      </c>
      <c r="L11215" s="2" t="s">
        <v>47338</v>
      </c>
      <c r="M11215" s="11"/>
      <c r="N11215" s="4"/>
      <c r="O11215" s="11"/>
      <c r="P11215" s="4"/>
      <c r="Q11215" s="11"/>
      <c r="R11215" s="4"/>
      <c r="S11215" s="11"/>
      <c r="T11215" s="4"/>
      <c r="U11215" s="11"/>
      <c r="V11215" s="4"/>
      <c r="W11215" s="11"/>
      <c r="X11215" s="4"/>
      <c r="Y11215" s="11"/>
      <c r="Z11215" s="2"/>
      <c r="AA11215" s="1" t="s">
        <v>16</v>
      </c>
      <c r="AC11215" s="23" t="s">
        <v>37811</v>
      </c>
      <c r="AD11215" s="23" t="s">
        <v>38205</v>
      </c>
      <c r="AE11215" t="s">
        <v>35395</v>
      </c>
    </row>
    <row r="11216" spans="1:31" ht="14.25" customHeight="1">
      <c r="A11216" s="1">
        <v>11215</v>
      </c>
      <c r="B11216" s="1" t="s">
        <v>54</v>
      </c>
      <c r="C11216" s="1" t="s">
        <v>20153</v>
      </c>
      <c r="D11216" s="9" t="s">
        <v>12493</v>
      </c>
      <c r="E11216" s="9" t="s">
        <v>16036</v>
      </c>
      <c r="F11216" s="9" t="s">
        <v>30854</v>
      </c>
      <c r="G11216" s="17">
        <v>919940116</v>
      </c>
      <c r="H11216" s="9" t="s">
        <v>8</v>
      </c>
      <c r="I11216" s="1" t="s">
        <v>41</v>
      </c>
      <c r="J11216" s="2" t="s">
        <v>47309</v>
      </c>
      <c r="K11216" s="3" t="s">
        <v>42</v>
      </c>
      <c r="L11216" s="2" t="s">
        <v>47338</v>
      </c>
      <c r="M11216" s="4" t="s">
        <v>14136</v>
      </c>
      <c r="N11216" s="3" t="str">
        <f t="shared" ref="N11216:N11217" si="392">J11216</f>
        <v>[1 cr. - 1.5 cr]</v>
      </c>
      <c r="O11216" s="4" t="s">
        <v>14137</v>
      </c>
      <c r="P11216" s="3" t="s">
        <v>47309</v>
      </c>
      <c r="Q11216" s="11"/>
      <c r="R11216" s="4"/>
      <c r="S11216" s="11"/>
      <c r="T11216" s="4"/>
      <c r="U11216" s="11"/>
      <c r="V11216" s="4"/>
      <c r="W11216" s="11"/>
      <c r="X11216" s="4"/>
      <c r="Y11216" s="11"/>
      <c r="Z11216" s="2"/>
      <c r="AA11216" s="1" t="s">
        <v>16</v>
      </c>
      <c r="AC11216" s="23" t="s">
        <v>37811</v>
      </c>
      <c r="AD11216" s="23" t="s">
        <v>38205</v>
      </c>
      <c r="AE11216" t="s">
        <v>35400</v>
      </c>
    </row>
    <row r="11217" spans="1:31" ht="14.25" customHeight="1">
      <c r="A11217" s="1">
        <v>11216</v>
      </c>
      <c r="B11217" s="1" t="s">
        <v>54</v>
      </c>
      <c r="C11217" s="1" t="s">
        <v>20162</v>
      </c>
      <c r="D11217" s="9" t="s">
        <v>13347</v>
      </c>
      <c r="E11217" s="9" t="s">
        <v>824</v>
      </c>
      <c r="F11217" s="9" t="s">
        <v>33316</v>
      </c>
      <c r="G11217" s="17">
        <v>910444444</v>
      </c>
      <c r="H11217" s="9" t="s">
        <v>37</v>
      </c>
      <c r="I11217" s="1" t="s">
        <v>62</v>
      </c>
      <c r="J11217" s="2" t="s">
        <v>47309</v>
      </c>
      <c r="K11217" s="3" t="s">
        <v>42</v>
      </c>
      <c r="L11217" s="2" t="s">
        <v>47338</v>
      </c>
      <c r="M11217" s="4" t="s">
        <v>14136</v>
      </c>
      <c r="N11217" s="3" t="str">
        <f t="shared" si="392"/>
        <v>[1 cr. - 1.5 cr]</v>
      </c>
      <c r="O11217" s="11"/>
      <c r="P11217" s="4"/>
      <c r="Q11217" s="11"/>
      <c r="R11217" s="4"/>
      <c r="S11217" s="11"/>
      <c r="T11217" s="4"/>
      <c r="U11217" s="11"/>
      <c r="V11217" s="4"/>
      <c r="W11217" s="11"/>
      <c r="X11217" s="4"/>
      <c r="Y11217" s="11"/>
      <c r="Z11217" s="2"/>
      <c r="AA11217" s="1" t="s">
        <v>16</v>
      </c>
      <c r="AC11217" s="23" t="s">
        <v>37811</v>
      </c>
      <c r="AD11217" s="23" t="s">
        <v>38205</v>
      </c>
      <c r="AE11217" t="s">
        <v>35401</v>
      </c>
    </row>
    <row r="11218" spans="1:31" ht="14.25" customHeight="1">
      <c r="A11218" s="1">
        <v>11217</v>
      </c>
      <c r="B11218" s="1" t="s">
        <v>54</v>
      </c>
      <c r="C11218" s="1" t="s">
        <v>20167</v>
      </c>
      <c r="D11218" s="9" t="s">
        <v>3513</v>
      </c>
      <c r="E11218" s="9" t="s">
        <v>2588</v>
      </c>
      <c r="F11218" s="9" t="s">
        <v>30863</v>
      </c>
      <c r="G11218" s="17">
        <v>9140644006</v>
      </c>
      <c r="H11218" s="9" t="s">
        <v>8</v>
      </c>
      <c r="I11218" s="1" t="s">
        <v>41</v>
      </c>
      <c r="J11218" s="2" t="s">
        <v>47309</v>
      </c>
      <c r="K11218" s="11" t="s">
        <v>14136</v>
      </c>
      <c r="L11218" s="2" t="s">
        <v>47338</v>
      </c>
      <c r="M11218" s="11"/>
      <c r="N11218" s="4"/>
      <c r="O11218" s="11"/>
      <c r="P11218" s="4"/>
      <c r="Q11218" s="11"/>
      <c r="R11218" s="4"/>
      <c r="S11218" s="11"/>
      <c r="T11218" s="4"/>
      <c r="U11218" s="11"/>
      <c r="V11218" s="4"/>
      <c r="W11218" s="11"/>
      <c r="X11218" s="4"/>
      <c r="Y11218" s="11"/>
      <c r="Z11218" s="2"/>
      <c r="AA11218" s="1" t="s">
        <v>16</v>
      </c>
      <c r="AC11218" s="23" t="s">
        <v>37811</v>
      </c>
      <c r="AD11218" s="23" t="s">
        <v>38205</v>
      </c>
      <c r="AE11218" t="s">
        <v>35402</v>
      </c>
    </row>
    <row r="11219" spans="1:31" ht="14.25" customHeight="1">
      <c r="A11219" s="1">
        <v>11218</v>
      </c>
      <c r="B11219" s="1" t="s">
        <v>54</v>
      </c>
      <c r="C11219" s="1" t="s">
        <v>20193</v>
      </c>
      <c r="D11219" s="9" t="s">
        <v>1222</v>
      </c>
      <c r="E11219" s="9" t="s">
        <v>14000</v>
      </c>
      <c r="F11219" s="9" t="s">
        <v>27808</v>
      </c>
      <c r="G11219" s="17">
        <v>919061696</v>
      </c>
      <c r="H11219" s="9" t="s">
        <v>132</v>
      </c>
      <c r="I11219" s="1" t="s">
        <v>9</v>
      </c>
      <c r="J11219" s="2" t="s">
        <v>47309</v>
      </c>
      <c r="K11219" s="3" t="s">
        <v>42</v>
      </c>
      <c r="L11219" s="2" t="s">
        <v>47338</v>
      </c>
      <c r="M11219" s="11"/>
      <c r="N11219" s="4"/>
      <c r="O11219" s="11"/>
      <c r="P11219" s="4"/>
      <c r="Q11219" s="11"/>
      <c r="R11219" s="4"/>
      <c r="S11219" s="11"/>
      <c r="T11219" s="4"/>
      <c r="U11219" s="11"/>
      <c r="V11219" s="4"/>
      <c r="W11219" s="11"/>
      <c r="X11219" s="4"/>
      <c r="Y11219" s="11"/>
      <c r="Z11219" s="2"/>
      <c r="AA11219" s="1" t="s">
        <v>16</v>
      </c>
      <c r="AC11219" s="23" t="s">
        <v>37811</v>
      </c>
      <c r="AD11219" s="23" t="s">
        <v>38205</v>
      </c>
      <c r="AE11219" t="s">
        <v>35403</v>
      </c>
    </row>
    <row r="11220" spans="1:31" ht="14.25" customHeight="1">
      <c r="A11220" s="1">
        <v>11219</v>
      </c>
      <c r="B11220" s="1" t="s">
        <v>54</v>
      </c>
      <c r="C11220" s="1" t="s">
        <v>20195</v>
      </c>
      <c r="D11220" s="9" t="s">
        <v>18622</v>
      </c>
      <c r="E11220" s="9" t="s">
        <v>18623</v>
      </c>
      <c r="F11220" s="9" t="s">
        <v>33321</v>
      </c>
      <c r="G11220" s="17" t="s">
        <v>18624</v>
      </c>
      <c r="H11220" s="9" t="s">
        <v>15</v>
      </c>
      <c r="I11220" s="1" t="s">
        <v>62</v>
      </c>
      <c r="J11220" s="2" t="s">
        <v>47309</v>
      </c>
      <c r="K11220" s="11" t="s">
        <v>14136</v>
      </c>
      <c r="L11220" s="2" t="s">
        <v>47338</v>
      </c>
      <c r="M11220" s="11"/>
      <c r="N11220" s="4"/>
      <c r="O11220" s="11"/>
      <c r="P11220" s="4"/>
      <c r="Q11220" s="11"/>
      <c r="R11220" s="4"/>
      <c r="S11220" s="11"/>
      <c r="T11220" s="4"/>
      <c r="U11220" s="11"/>
      <c r="V11220" s="4"/>
      <c r="W11220" s="11"/>
      <c r="X11220" s="4"/>
      <c r="Y11220" s="11"/>
      <c r="Z11220" s="2"/>
      <c r="AA11220" s="1" t="s">
        <v>11</v>
      </c>
      <c r="AC11220" s="23" t="s">
        <v>37811</v>
      </c>
      <c r="AD11220" s="23" t="s">
        <v>38205</v>
      </c>
      <c r="AE11220" t="s">
        <v>35404</v>
      </c>
    </row>
    <row r="11221" spans="1:31" ht="14.25" customHeight="1">
      <c r="A11221" s="1">
        <v>11220</v>
      </c>
      <c r="B11221" s="1" t="s">
        <v>54</v>
      </c>
      <c r="C11221" s="1" t="s">
        <v>20200</v>
      </c>
      <c r="D11221" s="9" t="s">
        <v>1968</v>
      </c>
      <c r="E11221" s="9" t="s">
        <v>255</v>
      </c>
      <c r="F11221" s="9" t="s">
        <v>30885</v>
      </c>
      <c r="G11221" s="17">
        <v>91446446046</v>
      </c>
      <c r="H11221" s="9" t="s">
        <v>15</v>
      </c>
      <c r="I11221" s="1" t="s">
        <v>41</v>
      </c>
      <c r="J11221" s="2" t="s">
        <v>47309</v>
      </c>
      <c r="K11221" s="11" t="s">
        <v>14137</v>
      </c>
      <c r="L11221" s="2" t="s">
        <v>47338</v>
      </c>
      <c r="M11221" s="11"/>
      <c r="N11221" s="4"/>
      <c r="O11221" s="11"/>
      <c r="P11221" s="4"/>
      <c r="Q11221" s="11"/>
      <c r="R11221" s="4"/>
      <c r="S11221" s="11"/>
      <c r="T11221" s="4"/>
      <c r="U11221" s="11"/>
      <c r="V11221" s="4"/>
      <c r="W11221" s="11"/>
      <c r="X11221" s="4"/>
      <c r="Y11221" s="11"/>
      <c r="Z11221" s="2"/>
      <c r="AA11221" s="1" t="s">
        <v>16</v>
      </c>
      <c r="AC11221" s="23" t="s">
        <v>37811</v>
      </c>
      <c r="AD11221" s="23" t="s">
        <v>38205</v>
      </c>
      <c r="AE11221" t="s">
        <v>35405</v>
      </c>
    </row>
    <row r="11222" spans="1:31" ht="14.25" customHeight="1">
      <c r="A11222" s="1">
        <v>11221</v>
      </c>
      <c r="B11222" s="1" t="s">
        <v>54</v>
      </c>
      <c r="C11222" s="1" t="s">
        <v>20201</v>
      </c>
      <c r="D11222" s="9" t="s">
        <v>15999</v>
      </c>
      <c r="E11222" s="9" t="s">
        <v>255</v>
      </c>
      <c r="F11222" s="9" t="s">
        <v>35353</v>
      </c>
      <c r="G11222" s="17">
        <v>91944644694</v>
      </c>
      <c r="H11222" s="9" t="s">
        <v>8</v>
      </c>
      <c r="I11222" s="1" t="s">
        <v>62</v>
      </c>
      <c r="J11222" s="2" t="s">
        <v>47309</v>
      </c>
      <c r="K11222" s="3" t="s">
        <v>42</v>
      </c>
      <c r="L11222" s="2" t="s">
        <v>47338</v>
      </c>
      <c r="M11222" s="4" t="s">
        <v>14136</v>
      </c>
      <c r="N11222" s="3" t="str">
        <f t="shared" ref="N11222:N11225" si="393">J11222</f>
        <v>[1 cr. - 1.5 cr]</v>
      </c>
      <c r="O11222" s="11"/>
      <c r="P11222" s="4"/>
      <c r="Q11222" s="11"/>
      <c r="R11222" s="4"/>
      <c r="S11222" s="11"/>
      <c r="T11222" s="4"/>
      <c r="U11222" s="11"/>
      <c r="V11222" s="4"/>
      <c r="W11222" s="11"/>
      <c r="X11222" s="4"/>
      <c r="Y11222" s="11"/>
      <c r="Z11222" s="2"/>
      <c r="AA11222" s="1" t="s">
        <v>16</v>
      </c>
      <c r="AC11222" s="23" t="s">
        <v>37811</v>
      </c>
      <c r="AD11222" s="23" t="s">
        <v>38205</v>
      </c>
      <c r="AE11222" t="s">
        <v>35406</v>
      </c>
    </row>
    <row r="11223" spans="1:31" ht="14.25" customHeight="1">
      <c r="A11223" s="1">
        <v>11222</v>
      </c>
      <c r="B11223" s="1" t="s">
        <v>54</v>
      </c>
      <c r="C11223" s="1" t="s">
        <v>20209</v>
      </c>
      <c r="D11223" s="9" t="s">
        <v>18630</v>
      </c>
      <c r="E11223" s="9" t="s">
        <v>7373</v>
      </c>
      <c r="F11223" s="9" t="s">
        <v>35355</v>
      </c>
      <c r="G11223" s="17">
        <v>914460494949</v>
      </c>
      <c r="H11223" s="9" t="s">
        <v>8</v>
      </c>
      <c r="I11223" s="1" t="s">
        <v>62</v>
      </c>
      <c r="J11223" s="2" t="s">
        <v>47309</v>
      </c>
      <c r="K11223" s="3" t="s">
        <v>42</v>
      </c>
      <c r="L11223" s="2" t="s">
        <v>47338</v>
      </c>
      <c r="M11223" s="4" t="s">
        <v>14137</v>
      </c>
      <c r="N11223" s="3" t="str">
        <f t="shared" si="393"/>
        <v>[1 cr. - 1.5 cr]</v>
      </c>
      <c r="O11223" s="4" t="s">
        <v>13</v>
      </c>
      <c r="P11223" s="3" t="s">
        <v>47309</v>
      </c>
      <c r="Q11223" s="11"/>
      <c r="R11223" s="4"/>
      <c r="S11223" s="11"/>
      <c r="T11223" s="4"/>
      <c r="U11223" s="11"/>
      <c r="V11223" s="4"/>
      <c r="W11223" s="11"/>
      <c r="X11223" s="4"/>
      <c r="Y11223" s="11"/>
      <c r="Z11223" s="2"/>
      <c r="AA11223" s="1" t="s">
        <v>16</v>
      </c>
      <c r="AC11223" s="23" t="s">
        <v>37811</v>
      </c>
      <c r="AD11223" s="23" t="s">
        <v>38205</v>
      </c>
      <c r="AE11223" t="s">
        <v>35406</v>
      </c>
    </row>
    <row r="11224" spans="1:31" ht="14.25" customHeight="1">
      <c r="A11224" s="1">
        <v>11223</v>
      </c>
      <c r="B11224" s="1" t="s">
        <v>54</v>
      </c>
      <c r="C11224" s="1" t="s">
        <v>20212</v>
      </c>
      <c r="D11224" s="9" t="s">
        <v>506</v>
      </c>
      <c r="E11224" s="9" t="s">
        <v>37290</v>
      </c>
      <c r="F11224" s="9" t="s">
        <v>35356</v>
      </c>
      <c r="G11224" s="17">
        <v>914164906019</v>
      </c>
      <c r="H11224" s="9" t="s">
        <v>37</v>
      </c>
      <c r="I11224" s="1" t="s">
        <v>62</v>
      </c>
      <c r="J11224" s="2" t="s">
        <v>47309</v>
      </c>
      <c r="K11224" s="3" t="s">
        <v>17</v>
      </c>
      <c r="L11224" s="2" t="s">
        <v>47338</v>
      </c>
      <c r="M11224" s="4" t="s">
        <v>42</v>
      </c>
      <c r="N11224" s="3" t="str">
        <f t="shared" si="393"/>
        <v>[1 cr. - 1.5 cr]</v>
      </c>
      <c r="O11224" s="11"/>
      <c r="P11224" s="4"/>
      <c r="Q11224" s="11"/>
      <c r="R11224" s="4"/>
      <c r="S11224" s="11"/>
      <c r="T11224" s="4"/>
      <c r="U11224" s="11"/>
      <c r="V11224" s="4"/>
      <c r="W11224" s="11"/>
      <c r="X11224" s="4"/>
      <c r="Y11224" s="11"/>
      <c r="Z11224" s="2"/>
      <c r="AA11224" s="1" t="s">
        <v>16</v>
      </c>
      <c r="AC11224" s="23" t="s">
        <v>37811</v>
      </c>
      <c r="AD11224" s="23" t="s">
        <v>38205</v>
      </c>
      <c r="AE11224" t="s">
        <v>35395</v>
      </c>
    </row>
    <row r="11225" spans="1:31" ht="14.25" customHeight="1">
      <c r="A11225" s="1">
        <v>11224</v>
      </c>
      <c r="B11225" s="1" t="s">
        <v>54</v>
      </c>
      <c r="C11225" s="1" t="s">
        <v>20213</v>
      </c>
      <c r="D11225" s="9" t="s">
        <v>3404</v>
      </c>
      <c r="E11225" s="9" t="s">
        <v>139</v>
      </c>
      <c r="F11225" s="9" t="s">
        <v>30892</v>
      </c>
      <c r="G11225" s="17">
        <v>91944444946</v>
      </c>
      <c r="H11225" s="9" t="s">
        <v>8</v>
      </c>
      <c r="I11225" s="1" t="s">
        <v>62</v>
      </c>
      <c r="J11225" s="2" t="s">
        <v>47309</v>
      </c>
      <c r="K11225" s="3" t="s">
        <v>42</v>
      </c>
      <c r="L11225" s="2" t="s">
        <v>47338</v>
      </c>
      <c r="M11225" s="4" t="s">
        <v>14136</v>
      </c>
      <c r="N11225" s="3" t="str">
        <f t="shared" si="393"/>
        <v>[1 cr. - 1.5 cr]</v>
      </c>
      <c r="O11225" s="11"/>
      <c r="P11225" s="4"/>
      <c r="Q11225" s="11"/>
      <c r="R11225" s="4"/>
      <c r="S11225" s="11"/>
      <c r="T11225" s="4"/>
      <c r="U11225" s="11"/>
      <c r="V11225" s="4"/>
      <c r="W11225" s="11"/>
      <c r="X11225" s="4"/>
      <c r="Y11225" s="11"/>
      <c r="Z11225" s="2"/>
      <c r="AA11225" s="1" t="s">
        <v>16</v>
      </c>
      <c r="AC11225" s="23" t="s">
        <v>37811</v>
      </c>
      <c r="AD11225" s="23" t="s">
        <v>38205</v>
      </c>
      <c r="AE11225" t="s">
        <v>35400</v>
      </c>
    </row>
    <row r="11226" spans="1:31" ht="14.25" customHeight="1">
      <c r="A11226" s="1">
        <v>11225</v>
      </c>
      <c r="B11226" s="1" t="s">
        <v>54</v>
      </c>
      <c r="C11226" s="1" t="s">
        <v>20226</v>
      </c>
      <c r="D11226" s="9" t="s">
        <v>1169</v>
      </c>
      <c r="E11226" s="9" t="s">
        <v>40</v>
      </c>
      <c r="F11226" s="9" t="s">
        <v>30900</v>
      </c>
      <c r="G11226" s="17">
        <v>9194966640</v>
      </c>
      <c r="H11226" s="9" t="s">
        <v>37</v>
      </c>
      <c r="I11226" s="1" t="s">
        <v>9</v>
      </c>
      <c r="J11226" s="2" t="s">
        <v>47309</v>
      </c>
      <c r="K11226" s="11" t="s">
        <v>14137</v>
      </c>
      <c r="L11226" s="2" t="s">
        <v>47338</v>
      </c>
      <c r="M11226" s="11"/>
      <c r="N11226" s="4"/>
      <c r="O11226" s="11"/>
      <c r="P11226" s="4"/>
      <c r="Q11226" s="11"/>
      <c r="R11226" s="4"/>
      <c r="S11226" s="11"/>
      <c r="T11226" s="4"/>
      <c r="U11226" s="11"/>
      <c r="V11226" s="4"/>
      <c r="W11226" s="11"/>
      <c r="X11226" s="4"/>
      <c r="Y11226" s="11"/>
      <c r="Z11226" s="2"/>
      <c r="AA11226" s="1" t="s">
        <v>16</v>
      </c>
      <c r="AC11226" s="23" t="s">
        <v>37811</v>
      </c>
      <c r="AD11226" s="23" t="s">
        <v>38205</v>
      </c>
      <c r="AE11226" t="s">
        <v>35401</v>
      </c>
    </row>
    <row r="11227" spans="1:31" ht="14.25" customHeight="1">
      <c r="A11227" s="1">
        <v>11226</v>
      </c>
      <c r="B11227" s="1" t="s">
        <v>54</v>
      </c>
      <c r="C11227" s="1" t="s">
        <v>20230</v>
      </c>
      <c r="D11227" s="9" t="s">
        <v>13665</v>
      </c>
      <c r="E11227" s="9" t="s">
        <v>18638</v>
      </c>
      <c r="F11227" s="9" t="s">
        <v>35358</v>
      </c>
      <c r="G11227" s="17">
        <v>919099006644</v>
      </c>
      <c r="H11227" s="9" t="s">
        <v>132</v>
      </c>
      <c r="I11227" s="1" t="s">
        <v>41</v>
      </c>
      <c r="J11227" s="2" t="s">
        <v>47309</v>
      </c>
      <c r="K11227" s="11" t="s">
        <v>14137</v>
      </c>
      <c r="L11227" s="2" t="s">
        <v>47338</v>
      </c>
      <c r="M11227" s="11"/>
      <c r="N11227" s="4"/>
      <c r="O11227" s="11"/>
      <c r="P11227" s="4"/>
      <c r="Q11227" s="11"/>
      <c r="R11227" s="4"/>
      <c r="S11227" s="11"/>
      <c r="T11227" s="4"/>
      <c r="U11227" s="11"/>
      <c r="V11227" s="4"/>
      <c r="W11227" s="11"/>
      <c r="X11227" s="4"/>
      <c r="Y11227" s="11"/>
      <c r="Z11227" s="2"/>
      <c r="AA11227" s="1" t="s">
        <v>16</v>
      </c>
      <c r="AC11227" s="23" t="s">
        <v>37811</v>
      </c>
      <c r="AD11227" s="23" t="s">
        <v>38205</v>
      </c>
      <c r="AE11227" t="s">
        <v>35402</v>
      </c>
    </row>
    <row r="11228" spans="1:31" ht="14.25" customHeight="1">
      <c r="A11228" s="1">
        <v>11227</v>
      </c>
      <c r="B11228" s="1" t="s">
        <v>54</v>
      </c>
      <c r="C11228" s="1" t="s">
        <v>20241</v>
      </c>
      <c r="D11228" s="9" t="s">
        <v>2414</v>
      </c>
      <c r="E11228" s="9" t="s">
        <v>18641</v>
      </c>
      <c r="F11228" s="9" t="s">
        <v>30907</v>
      </c>
      <c r="G11228" s="17">
        <v>91940460944</v>
      </c>
      <c r="H11228" s="9" t="s">
        <v>37</v>
      </c>
      <c r="I11228" s="1" t="s">
        <v>41</v>
      </c>
      <c r="J11228" s="2" t="s">
        <v>47309</v>
      </c>
      <c r="K11228" s="3" t="s">
        <v>213</v>
      </c>
      <c r="L11228" s="2" t="s">
        <v>47338</v>
      </c>
      <c r="M11228" s="4" t="s">
        <v>17</v>
      </c>
      <c r="N11228" s="3" t="str">
        <f t="shared" ref="N11228:N11229" si="394">J11228</f>
        <v>[1 cr. - 1.5 cr]</v>
      </c>
      <c r="O11228" s="4" t="s">
        <v>47347</v>
      </c>
      <c r="P11228" s="3" t="s">
        <v>47309</v>
      </c>
      <c r="Q11228" s="4" t="s">
        <v>14136</v>
      </c>
      <c r="R11228" s="3" t="s">
        <v>47309</v>
      </c>
      <c r="S11228" s="4" t="s">
        <v>47352</v>
      </c>
      <c r="T11228" s="3" t="s">
        <v>47309</v>
      </c>
      <c r="U11228" s="4" t="s">
        <v>13</v>
      </c>
      <c r="V11228" s="3" t="s">
        <v>47309</v>
      </c>
      <c r="W11228" s="11"/>
      <c r="X11228" s="4"/>
      <c r="Y11228" s="11"/>
      <c r="Z11228" s="2"/>
      <c r="AA11228" s="1" t="s">
        <v>16</v>
      </c>
      <c r="AC11228" s="23" t="s">
        <v>37811</v>
      </c>
      <c r="AD11228" s="23" t="s">
        <v>38205</v>
      </c>
      <c r="AE11228" t="s">
        <v>35403</v>
      </c>
    </row>
    <row r="11229" spans="1:31" ht="14.25" customHeight="1">
      <c r="A11229" s="1">
        <v>11228</v>
      </c>
      <c r="B11229" s="1" t="s">
        <v>54</v>
      </c>
      <c r="C11229" s="1" t="s">
        <v>20267</v>
      </c>
      <c r="D11229" s="9" t="s">
        <v>1867</v>
      </c>
      <c r="E11229" s="9" t="s">
        <v>32</v>
      </c>
      <c r="F11229" s="9" t="s">
        <v>30929</v>
      </c>
      <c r="G11229" s="17">
        <v>919944494119</v>
      </c>
      <c r="H11229" s="9" t="s">
        <v>15</v>
      </c>
      <c r="I11229" s="1" t="s">
        <v>62</v>
      </c>
      <c r="J11229" s="2" t="s">
        <v>47309</v>
      </c>
      <c r="K11229" s="3" t="s">
        <v>42</v>
      </c>
      <c r="L11229" s="2" t="s">
        <v>47338</v>
      </c>
      <c r="M11229" s="4" t="s">
        <v>14136</v>
      </c>
      <c r="N11229" s="3" t="str">
        <f t="shared" si="394"/>
        <v>[1 cr. - 1.5 cr]</v>
      </c>
      <c r="O11229" s="11"/>
      <c r="P11229" s="4"/>
      <c r="Q11229" s="11"/>
      <c r="R11229" s="4"/>
      <c r="S11229" s="11"/>
      <c r="T11229" s="4"/>
      <c r="U11229" s="11"/>
      <c r="V11229" s="4"/>
      <c r="W11229" s="11"/>
      <c r="X11229" s="4"/>
      <c r="Y11229" s="11"/>
      <c r="Z11229" s="2"/>
      <c r="AA11229" s="1" t="s">
        <v>16</v>
      </c>
      <c r="AC11229" s="23" t="s">
        <v>37811</v>
      </c>
      <c r="AD11229" s="23" t="s">
        <v>38205</v>
      </c>
      <c r="AE11229" t="s">
        <v>35404</v>
      </c>
    </row>
    <row r="11230" spans="1:31" ht="14.25" customHeight="1">
      <c r="A11230" s="1">
        <v>11229</v>
      </c>
      <c r="B11230" s="1" t="s">
        <v>54</v>
      </c>
      <c r="C11230" s="1" t="s">
        <v>20278</v>
      </c>
      <c r="D11230" s="9" t="s">
        <v>2572</v>
      </c>
      <c r="E11230" s="9" t="s">
        <v>18657</v>
      </c>
      <c r="F11230" s="9" t="s">
        <v>33333</v>
      </c>
      <c r="G11230" s="17">
        <v>9199100049</v>
      </c>
      <c r="H11230" s="9" t="s">
        <v>8</v>
      </c>
      <c r="I11230" s="1" t="s">
        <v>62</v>
      </c>
      <c r="J11230" s="2" t="s">
        <v>47309</v>
      </c>
      <c r="K11230" s="3" t="s">
        <v>42</v>
      </c>
      <c r="L11230" s="2" t="s">
        <v>47338</v>
      </c>
      <c r="M11230" s="11"/>
      <c r="N11230" s="4"/>
      <c r="O11230" s="11"/>
      <c r="P11230" s="4"/>
      <c r="Q11230" s="11"/>
      <c r="R11230" s="4"/>
      <c r="S11230" s="11"/>
      <c r="T11230" s="4"/>
      <c r="U11230" s="11"/>
      <c r="V11230" s="4"/>
      <c r="W11230" s="11"/>
      <c r="X11230" s="4"/>
      <c r="Y11230" s="11"/>
      <c r="Z11230" s="2"/>
      <c r="AA11230" s="1" t="s">
        <v>11</v>
      </c>
      <c r="AC11230" s="23" t="s">
        <v>37811</v>
      </c>
      <c r="AD11230" s="23" t="s">
        <v>38205</v>
      </c>
      <c r="AE11230" t="s">
        <v>35405</v>
      </c>
    </row>
    <row r="11231" spans="1:31" ht="14.25" customHeight="1">
      <c r="A11231" s="1">
        <v>11230</v>
      </c>
      <c r="B11231" s="1" t="s">
        <v>54</v>
      </c>
      <c r="C11231" s="1" t="s">
        <v>20295</v>
      </c>
      <c r="D11231" s="9" t="s">
        <v>18663</v>
      </c>
      <c r="E11231" s="9" t="s">
        <v>788</v>
      </c>
      <c r="F11231" s="9" t="s">
        <v>35361</v>
      </c>
      <c r="G11231" s="17">
        <v>91914066444</v>
      </c>
      <c r="H11231" s="9" t="s">
        <v>15</v>
      </c>
      <c r="I11231" s="1" t="s">
        <v>41</v>
      </c>
      <c r="J11231" s="2" t="s">
        <v>47309</v>
      </c>
      <c r="K11231" s="11" t="s">
        <v>14136</v>
      </c>
      <c r="L11231" s="2" t="s">
        <v>47338</v>
      </c>
      <c r="M11231" s="4" t="s">
        <v>14137</v>
      </c>
      <c r="N11231" s="3" t="str">
        <f t="shared" ref="N11231:N11232" si="395">J11231</f>
        <v>[1 cr. - 1.5 cr]</v>
      </c>
      <c r="O11231" s="11"/>
      <c r="P11231" s="4"/>
      <c r="Q11231" s="11"/>
      <c r="R11231" s="4"/>
      <c r="S11231" s="11"/>
      <c r="T11231" s="4"/>
      <c r="U11231" s="11"/>
      <c r="V11231" s="4"/>
      <c r="W11231" s="11"/>
      <c r="X11231" s="4"/>
      <c r="Y11231" s="11"/>
      <c r="Z11231" s="2"/>
      <c r="AA11231" s="1" t="s">
        <v>16</v>
      </c>
      <c r="AC11231" s="23" t="s">
        <v>37811</v>
      </c>
      <c r="AD11231" s="23" t="s">
        <v>38205</v>
      </c>
      <c r="AE11231" t="s">
        <v>35406</v>
      </c>
    </row>
    <row r="11232" spans="1:31" ht="14.25" customHeight="1">
      <c r="A11232" s="1">
        <v>11231</v>
      </c>
      <c r="B11232" s="1" t="s">
        <v>54</v>
      </c>
      <c r="C11232" s="1" t="s">
        <v>20298</v>
      </c>
      <c r="D11232" s="9" t="s">
        <v>361</v>
      </c>
      <c r="E11232" s="9" t="s">
        <v>9332</v>
      </c>
      <c r="F11232" s="9" t="s">
        <v>35362</v>
      </c>
      <c r="G11232" s="17">
        <v>9194964460</v>
      </c>
      <c r="H11232" s="9" t="s">
        <v>15</v>
      </c>
      <c r="I11232" s="1" t="s">
        <v>41</v>
      </c>
      <c r="J11232" s="2" t="s">
        <v>47309</v>
      </c>
      <c r="K11232" s="3" t="s">
        <v>42</v>
      </c>
      <c r="L11232" s="2" t="s">
        <v>47338</v>
      </c>
      <c r="M11232" s="4" t="s">
        <v>14136</v>
      </c>
      <c r="N11232" s="3" t="str">
        <f t="shared" si="395"/>
        <v>[1 cr. - 1.5 cr]</v>
      </c>
      <c r="O11232" s="4" t="s">
        <v>14137</v>
      </c>
      <c r="P11232" s="3" t="s">
        <v>47309</v>
      </c>
      <c r="Q11232" s="11"/>
      <c r="R11232" s="4"/>
      <c r="S11232" s="11"/>
      <c r="T11232" s="4"/>
      <c r="U11232" s="11"/>
      <c r="V11232" s="4"/>
      <c r="W11232" s="11"/>
      <c r="X11232" s="4"/>
      <c r="Y11232" s="11"/>
      <c r="Z11232" s="2"/>
      <c r="AA11232" s="1" t="s">
        <v>16</v>
      </c>
      <c r="AC11232" s="23" t="s">
        <v>37811</v>
      </c>
      <c r="AD11232" s="23" t="s">
        <v>38205</v>
      </c>
      <c r="AE11232" t="s">
        <v>35395</v>
      </c>
    </row>
    <row r="11233" spans="1:31" ht="14.25" customHeight="1">
      <c r="A11233" s="1">
        <v>11232</v>
      </c>
      <c r="B11233" s="1" t="s">
        <v>54</v>
      </c>
      <c r="C11233" s="1" t="s">
        <v>20299</v>
      </c>
      <c r="D11233" s="9" t="s">
        <v>52</v>
      </c>
      <c r="E11233" s="9" t="s">
        <v>37291</v>
      </c>
      <c r="F11233" s="9" t="s">
        <v>35363</v>
      </c>
      <c r="G11233" s="17">
        <v>919446440999</v>
      </c>
      <c r="H11233" s="9" t="s">
        <v>132</v>
      </c>
      <c r="I11233" s="1" t="s">
        <v>41</v>
      </c>
      <c r="J11233" s="2" t="s">
        <v>47309</v>
      </c>
      <c r="K11233" s="11" t="s">
        <v>14137</v>
      </c>
      <c r="L11233" s="2" t="s">
        <v>47338</v>
      </c>
      <c r="M11233" s="11"/>
      <c r="N11233" s="4"/>
      <c r="O11233" s="11"/>
      <c r="P11233" s="4"/>
      <c r="Q11233" s="11"/>
      <c r="R11233" s="4"/>
      <c r="S11233" s="11"/>
      <c r="T11233" s="4"/>
      <c r="U11233" s="11"/>
      <c r="V11233" s="4"/>
      <c r="W11233" s="11"/>
      <c r="X11233" s="4"/>
      <c r="Y11233" s="11"/>
      <c r="Z11233" s="2"/>
      <c r="AA11233" s="1" t="s">
        <v>11</v>
      </c>
      <c r="AC11233" s="23" t="s">
        <v>37811</v>
      </c>
      <c r="AD11233" s="23" t="s">
        <v>38205</v>
      </c>
      <c r="AE11233" t="s">
        <v>35400</v>
      </c>
    </row>
    <row r="11234" spans="1:31" ht="14.25" customHeight="1">
      <c r="A11234" s="1">
        <v>11233</v>
      </c>
      <c r="B11234" s="1" t="s">
        <v>54</v>
      </c>
      <c r="C11234" s="1" t="s">
        <v>20300</v>
      </c>
      <c r="D11234" s="9" t="s">
        <v>1567</v>
      </c>
      <c r="E11234" s="9" t="s">
        <v>40</v>
      </c>
      <c r="F11234" s="9" t="s">
        <v>30945</v>
      </c>
      <c r="G11234" s="17">
        <v>9149409440</v>
      </c>
      <c r="H11234" s="9" t="s">
        <v>15</v>
      </c>
      <c r="I11234" s="1" t="s">
        <v>62</v>
      </c>
      <c r="J11234" s="2" t="s">
        <v>47309</v>
      </c>
      <c r="K11234" s="11" t="s">
        <v>14136</v>
      </c>
      <c r="L11234" s="2" t="s">
        <v>47338</v>
      </c>
      <c r="M11234" s="4" t="s">
        <v>14137</v>
      </c>
      <c r="N11234" s="3" t="str">
        <f>J11234</f>
        <v>[1 cr. - 1.5 cr]</v>
      </c>
      <c r="O11234" s="11"/>
      <c r="P11234" s="4"/>
      <c r="Q11234" s="11"/>
      <c r="R11234" s="4"/>
      <c r="S11234" s="11"/>
      <c r="T11234" s="4"/>
      <c r="U11234" s="11"/>
      <c r="V11234" s="4"/>
      <c r="W11234" s="11"/>
      <c r="X11234" s="4"/>
      <c r="Y11234" s="11"/>
      <c r="Z11234" s="2"/>
      <c r="AA11234" s="1" t="s">
        <v>16</v>
      </c>
      <c r="AC11234" s="23" t="s">
        <v>37811</v>
      </c>
      <c r="AD11234" s="23" t="s">
        <v>38205</v>
      </c>
      <c r="AE11234" t="s">
        <v>35401</v>
      </c>
    </row>
    <row r="11235" spans="1:31" ht="14.25" customHeight="1">
      <c r="A11235" s="1">
        <v>11234</v>
      </c>
      <c r="B11235" s="1" t="s">
        <v>54</v>
      </c>
      <c r="C11235" s="1" t="s">
        <v>20305</v>
      </c>
      <c r="D11235" s="9" t="s">
        <v>18666</v>
      </c>
      <c r="E11235" s="9" t="s">
        <v>2107</v>
      </c>
      <c r="F11235" s="9" t="s">
        <v>35366</v>
      </c>
      <c r="G11235" s="17">
        <v>91446694949</v>
      </c>
      <c r="H11235" s="9" t="s">
        <v>15</v>
      </c>
      <c r="I11235" s="1" t="s">
        <v>62</v>
      </c>
      <c r="J11235" s="2" t="s">
        <v>47309</v>
      </c>
      <c r="K11235" s="3" t="s">
        <v>42</v>
      </c>
      <c r="L11235" s="2" t="s">
        <v>47338</v>
      </c>
      <c r="M11235" s="11"/>
      <c r="N11235" s="4"/>
      <c r="O11235" s="11"/>
      <c r="P11235" s="4"/>
      <c r="Q11235" s="11"/>
      <c r="R11235" s="4"/>
      <c r="S11235" s="11"/>
      <c r="T11235" s="4"/>
      <c r="U11235" s="11"/>
      <c r="V11235" s="4"/>
      <c r="W11235" s="11"/>
      <c r="X11235" s="4"/>
      <c r="Y11235" s="11"/>
      <c r="Z11235" s="2"/>
      <c r="AA11235" s="1" t="s">
        <v>16</v>
      </c>
      <c r="AC11235" s="23" t="s">
        <v>37811</v>
      </c>
      <c r="AD11235" s="23" t="s">
        <v>38205</v>
      </c>
      <c r="AE11235" t="s">
        <v>35402</v>
      </c>
    </row>
    <row r="11236" spans="1:31" ht="14.25" customHeight="1">
      <c r="A11236" s="1">
        <v>11235</v>
      </c>
      <c r="B11236" s="1" t="s">
        <v>54</v>
      </c>
      <c r="C11236" s="1" t="s">
        <v>20308</v>
      </c>
      <c r="D11236" s="9" t="s">
        <v>526</v>
      </c>
      <c r="E11236" s="9" t="s">
        <v>18668</v>
      </c>
      <c r="F11236" s="9" t="s">
        <v>30950</v>
      </c>
      <c r="G11236" s="17">
        <v>91949494464</v>
      </c>
      <c r="H11236" s="9" t="s">
        <v>8</v>
      </c>
      <c r="I11236" s="1" t="s">
        <v>62</v>
      </c>
      <c r="J11236" s="2" t="s">
        <v>47309</v>
      </c>
      <c r="K11236" s="11" t="s">
        <v>14137</v>
      </c>
      <c r="L11236" s="2" t="s">
        <v>47338</v>
      </c>
      <c r="M11236" s="11"/>
      <c r="N11236" s="4"/>
      <c r="O11236" s="11"/>
      <c r="P11236" s="4"/>
      <c r="Q11236" s="11"/>
      <c r="R11236" s="4"/>
      <c r="S11236" s="11"/>
      <c r="T11236" s="4"/>
      <c r="U11236" s="11"/>
      <c r="V11236" s="4"/>
      <c r="W11236" s="11"/>
      <c r="X11236" s="4"/>
      <c r="Y11236" s="11"/>
      <c r="Z11236" s="2"/>
      <c r="AA11236" s="1" t="s">
        <v>16</v>
      </c>
      <c r="AC11236" s="23" t="s">
        <v>37811</v>
      </c>
      <c r="AD11236" s="23" t="s">
        <v>38205</v>
      </c>
      <c r="AE11236" t="s">
        <v>35403</v>
      </c>
    </row>
    <row r="11237" spans="1:31" ht="14.25" customHeight="1">
      <c r="A11237" s="1">
        <v>11236</v>
      </c>
      <c r="B11237" s="1" t="s">
        <v>54</v>
      </c>
      <c r="C11237" s="1" t="s">
        <v>20312</v>
      </c>
      <c r="D11237" s="9" t="s">
        <v>6306</v>
      </c>
      <c r="E11237" s="9" t="s">
        <v>40</v>
      </c>
      <c r="F11237" s="9" t="s">
        <v>30953</v>
      </c>
      <c r="G11237" s="17">
        <v>919446406444</v>
      </c>
      <c r="H11237" s="9" t="s">
        <v>15</v>
      </c>
      <c r="I11237" s="1" t="s">
        <v>62</v>
      </c>
      <c r="J11237" s="2" t="s">
        <v>47309</v>
      </c>
      <c r="K11237" s="3" t="s">
        <v>17</v>
      </c>
      <c r="L11237" s="2" t="s">
        <v>47338</v>
      </c>
      <c r="M11237" s="4" t="s">
        <v>42</v>
      </c>
      <c r="N11237" s="3" t="str">
        <f>J11237</f>
        <v>[1 cr. - 1.5 cr]</v>
      </c>
      <c r="O11237" s="4" t="s">
        <v>47348</v>
      </c>
      <c r="P11237" s="3" t="s">
        <v>47309</v>
      </c>
      <c r="Q11237" s="4" t="s">
        <v>14137</v>
      </c>
      <c r="R11237" s="3" t="s">
        <v>47309</v>
      </c>
      <c r="S11237" s="11"/>
      <c r="T11237" s="4"/>
      <c r="U11237" s="11"/>
      <c r="V11237" s="4"/>
      <c r="W11237" s="11"/>
      <c r="X11237" s="4"/>
      <c r="Y11237" s="11"/>
      <c r="Z11237" s="2"/>
      <c r="AA11237" s="1" t="s">
        <v>16</v>
      </c>
      <c r="AC11237" s="23" t="s">
        <v>37811</v>
      </c>
      <c r="AD11237" s="23" t="s">
        <v>38205</v>
      </c>
      <c r="AE11237" t="s">
        <v>35404</v>
      </c>
    </row>
    <row r="11238" spans="1:31" ht="14.25" customHeight="1">
      <c r="A11238" s="1">
        <v>11237</v>
      </c>
      <c r="B11238" s="1" t="s">
        <v>54</v>
      </c>
      <c r="C11238" s="1" t="s">
        <v>20334</v>
      </c>
      <c r="D11238" s="9" t="s">
        <v>162</v>
      </c>
      <c r="E11238" s="9" t="s">
        <v>18678</v>
      </c>
      <c r="F11238" s="9" t="s">
        <v>30969</v>
      </c>
      <c r="G11238" s="17">
        <v>91949409114</v>
      </c>
      <c r="H11238" s="9" t="s">
        <v>8</v>
      </c>
      <c r="I11238" s="1" t="s">
        <v>62</v>
      </c>
      <c r="J11238" s="2" t="s">
        <v>47309</v>
      </c>
      <c r="K11238" s="11" t="s">
        <v>14136</v>
      </c>
      <c r="L11238" s="2" t="s">
        <v>47338</v>
      </c>
      <c r="M11238" s="11"/>
      <c r="N11238" s="4"/>
      <c r="O11238" s="11"/>
      <c r="P11238" s="4"/>
      <c r="Q11238" s="11"/>
      <c r="R11238" s="4"/>
      <c r="S11238" s="11"/>
      <c r="T11238" s="4"/>
      <c r="U11238" s="11"/>
      <c r="V11238" s="4"/>
      <c r="W11238" s="11"/>
      <c r="X11238" s="4"/>
      <c r="Y11238" s="11"/>
      <c r="Z11238" s="2"/>
      <c r="AA11238" s="1" t="s">
        <v>16</v>
      </c>
      <c r="AC11238" s="23" t="s">
        <v>37811</v>
      </c>
      <c r="AD11238" s="23" t="s">
        <v>38205</v>
      </c>
      <c r="AE11238" t="s">
        <v>35405</v>
      </c>
    </row>
    <row r="11239" spans="1:31" ht="14.25" customHeight="1">
      <c r="A11239" s="1">
        <v>11238</v>
      </c>
      <c r="B11239" s="1" t="s">
        <v>54</v>
      </c>
      <c r="C11239" s="1" t="s">
        <v>20335</v>
      </c>
      <c r="D11239" s="9" t="s">
        <v>2464</v>
      </c>
      <c r="E11239" s="9" t="s">
        <v>4581</v>
      </c>
      <c r="F11239" s="9" t="s">
        <v>35368</v>
      </c>
      <c r="G11239" s="17">
        <v>91696991440</v>
      </c>
      <c r="H11239" s="9" t="s">
        <v>15</v>
      </c>
      <c r="I11239" s="1" t="s">
        <v>9</v>
      </c>
      <c r="J11239" s="2" t="s">
        <v>47309</v>
      </c>
      <c r="K11239" s="3" t="s">
        <v>17</v>
      </c>
      <c r="L11239" s="2" t="s">
        <v>47338</v>
      </c>
      <c r="M11239" s="4" t="s">
        <v>42</v>
      </c>
      <c r="N11239" s="3" t="str">
        <f t="shared" ref="N11239:N11240" si="396">J11239</f>
        <v>[1 cr. - 1.5 cr]</v>
      </c>
      <c r="O11239" s="4" t="s">
        <v>47348</v>
      </c>
      <c r="P11239" s="3" t="s">
        <v>47309</v>
      </c>
      <c r="Q11239" s="11"/>
      <c r="R11239" s="4"/>
      <c r="S11239" s="11"/>
      <c r="T11239" s="4"/>
      <c r="U11239" s="11"/>
      <c r="V11239" s="4"/>
      <c r="W11239" s="11"/>
      <c r="X11239" s="4"/>
      <c r="Y11239" s="11"/>
      <c r="Z11239" s="2"/>
      <c r="AA11239" s="1" t="s">
        <v>16</v>
      </c>
      <c r="AC11239" s="23" t="s">
        <v>37811</v>
      </c>
      <c r="AD11239" s="23" t="s">
        <v>38205</v>
      </c>
      <c r="AE11239" t="s">
        <v>35406</v>
      </c>
    </row>
    <row r="11240" spans="1:31" ht="14.25" customHeight="1">
      <c r="A11240" s="1">
        <v>11239</v>
      </c>
      <c r="B11240" s="1" t="s">
        <v>54</v>
      </c>
      <c r="C11240" s="1" t="s">
        <v>20336</v>
      </c>
      <c r="D11240" s="9" t="s">
        <v>35837</v>
      </c>
      <c r="E11240" s="9" t="s">
        <v>18679</v>
      </c>
      <c r="F11240" s="9" t="s">
        <v>30970</v>
      </c>
      <c r="G11240" s="17">
        <v>919969499</v>
      </c>
      <c r="H11240" s="9" t="s">
        <v>8</v>
      </c>
      <c r="I11240" s="1" t="s">
        <v>9</v>
      </c>
      <c r="J11240" s="2" t="s">
        <v>47309</v>
      </c>
      <c r="K11240" s="3" t="s">
        <v>42</v>
      </c>
      <c r="L11240" s="2" t="s">
        <v>47338</v>
      </c>
      <c r="M11240" s="4" t="s">
        <v>14136</v>
      </c>
      <c r="N11240" s="3" t="str">
        <f t="shared" si="396"/>
        <v>[1 cr. - 1.5 cr]</v>
      </c>
      <c r="O11240" s="4" t="s">
        <v>14137</v>
      </c>
      <c r="P11240" s="3" t="s">
        <v>47309</v>
      </c>
      <c r="Q11240" s="4" t="s">
        <v>13</v>
      </c>
      <c r="R11240" s="3" t="s">
        <v>47309</v>
      </c>
      <c r="S11240" s="11"/>
      <c r="T11240" s="4"/>
      <c r="U11240" s="11"/>
      <c r="V11240" s="4"/>
      <c r="W11240" s="11"/>
      <c r="X11240" s="4"/>
      <c r="Y11240" s="11"/>
      <c r="Z11240" s="2"/>
      <c r="AA11240" s="1" t="s">
        <v>16</v>
      </c>
      <c r="AC11240" s="23" t="s">
        <v>37811</v>
      </c>
      <c r="AD11240" s="23" t="s">
        <v>38205</v>
      </c>
      <c r="AE11240" t="s">
        <v>35395</v>
      </c>
    </row>
    <row r="11241" spans="1:31" ht="14.25" customHeight="1">
      <c r="A11241" s="1">
        <v>11240</v>
      </c>
      <c r="B11241" s="1" t="s">
        <v>54</v>
      </c>
      <c r="C11241" s="1" t="s">
        <v>20342</v>
      </c>
      <c r="D11241" s="9" t="s">
        <v>830</v>
      </c>
      <c r="E11241" s="9" t="s">
        <v>255</v>
      </c>
      <c r="F11241" s="9" t="s">
        <v>30974</v>
      </c>
      <c r="G11241" s="17">
        <v>919464646</v>
      </c>
      <c r="H11241" s="9" t="s">
        <v>37</v>
      </c>
      <c r="I11241" s="1" t="s">
        <v>41</v>
      </c>
      <c r="J11241" s="2" t="s">
        <v>47309</v>
      </c>
      <c r="K11241" s="11" t="s">
        <v>14137</v>
      </c>
      <c r="L11241" s="2" t="s">
        <v>47338</v>
      </c>
      <c r="M11241" s="11"/>
      <c r="N11241" s="4"/>
      <c r="O11241" s="11"/>
      <c r="P11241" s="4"/>
      <c r="Q11241" s="11"/>
      <c r="R11241" s="4"/>
      <c r="S11241" s="11"/>
      <c r="T11241" s="4"/>
      <c r="U11241" s="11"/>
      <c r="V11241" s="4"/>
      <c r="W11241" s="11"/>
      <c r="X11241" s="4"/>
      <c r="Y11241" s="11"/>
      <c r="Z11241" s="2"/>
      <c r="AA11241" s="1" t="s">
        <v>16</v>
      </c>
      <c r="AC11241" s="23" t="s">
        <v>37811</v>
      </c>
      <c r="AD11241" s="23" t="s">
        <v>38205</v>
      </c>
      <c r="AE11241" t="s">
        <v>35400</v>
      </c>
    </row>
    <row r="11242" spans="1:31" ht="14.25" customHeight="1">
      <c r="A11242" s="1">
        <v>11241</v>
      </c>
      <c r="B11242" s="1" t="s">
        <v>54</v>
      </c>
      <c r="C11242" s="1" t="s">
        <v>20345</v>
      </c>
      <c r="D11242" s="9" t="s">
        <v>1846</v>
      </c>
      <c r="E11242" s="9" t="s">
        <v>489</v>
      </c>
      <c r="F11242" s="9" t="s">
        <v>33342</v>
      </c>
      <c r="G11242" s="17">
        <v>914464141600</v>
      </c>
      <c r="H11242" s="9" t="s">
        <v>8</v>
      </c>
      <c r="I11242" s="1" t="s">
        <v>62</v>
      </c>
      <c r="J11242" s="2" t="s">
        <v>47309</v>
      </c>
      <c r="K11242" s="3" t="s">
        <v>42</v>
      </c>
      <c r="L11242" s="2" t="s">
        <v>47338</v>
      </c>
      <c r="M11242" s="4" t="s">
        <v>14136</v>
      </c>
      <c r="N11242" s="3" t="str">
        <f t="shared" ref="N11242:N11245" si="397">J11242</f>
        <v>[1 cr. - 1.5 cr]</v>
      </c>
      <c r="O11242" s="11"/>
      <c r="P11242" s="4"/>
      <c r="Q11242" s="11"/>
      <c r="R11242" s="4"/>
      <c r="S11242" s="11"/>
      <c r="T11242" s="4"/>
      <c r="U11242" s="11"/>
      <c r="V11242" s="4"/>
      <c r="W11242" s="11"/>
      <c r="X11242" s="4"/>
      <c r="Y11242" s="11"/>
      <c r="Z11242" s="2"/>
      <c r="AA11242" s="1" t="s">
        <v>11</v>
      </c>
      <c r="AC11242" s="23" t="s">
        <v>37811</v>
      </c>
      <c r="AD11242" s="23" t="s">
        <v>38205</v>
      </c>
      <c r="AE11242" t="s">
        <v>35401</v>
      </c>
    </row>
    <row r="11243" spans="1:31" ht="14.25" customHeight="1">
      <c r="A11243" s="1">
        <v>11242</v>
      </c>
      <c r="B11243" s="1" t="s">
        <v>54</v>
      </c>
      <c r="C11243" s="1" t="s">
        <v>20371</v>
      </c>
      <c r="D11243" s="9" t="s">
        <v>3259</v>
      </c>
      <c r="E11243" s="9" t="s">
        <v>89</v>
      </c>
      <c r="F11243" s="9" t="s">
        <v>18688</v>
      </c>
      <c r="G11243" s="17">
        <v>919404441610</v>
      </c>
      <c r="H11243" s="9" t="s">
        <v>37</v>
      </c>
      <c r="I11243" s="1" t="s">
        <v>62</v>
      </c>
      <c r="J11243" s="2" t="s">
        <v>47309</v>
      </c>
      <c r="K11243" s="3" t="s">
        <v>42</v>
      </c>
      <c r="L11243" s="2" t="s">
        <v>47338</v>
      </c>
      <c r="M11243" s="4" t="s">
        <v>14136</v>
      </c>
      <c r="N11243" s="3" t="str">
        <f t="shared" si="397"/>
        <v>[1 cr. - 1.5 cr]</v>
      </c>
      <c r="O11243" s="11"/>
      <c r="P11243" s="4"/>
      <c r="Q11243" s="11"/>
      <c r="R11243" s="4"/>
      <c r="S11243" s="11"/>
      <c r="T11243" s="4"/>
      <c r="U11243" s="11"/>
      <c r="V11243" s="4"/>
      <c r="W11243" s="11"/>
      <c r="X11243" s="4"/>
      <c r="Y11243" s="11"/>
      <c r="Z11243" s="2"/>
      <c r="AA11243" s="1" t="s">
        <v>16</v>
      </c>
      <c r="AC11243" s="23" t="s">
        <v>37811</v>
      </c>
      <c r="AD11243" s="23" t="s">
        <v>38205</v>
      </c>
      <c r="AE11243" t="s">
        <v>35402</v>
      </c>
    </row>
    <row r="11244" spans="1:31" ht="14.25" customHeight="1">
      <c r="A11244" s="1">
        <v>11243</v>
      </c>
      <c r="B11244" s="1" t="s">
        <v>54</v>
      </c>
      <c r="C11244" s="1" t="s">
        <v>20375</v>
      </c>
      <c r="D11244" s="9" t="s">
        <v>3356</v>
      </c>
      <c r="E11244" s="9" t="s">
        <v>881</v>
      </c>
      <c r="F11244" s="9" t="s">
        <v>33348</v>
      </c>
      <c r="G11244" s="17">
        <v>91944640</v>
      </c>
      <c r="H11244" s="9" t="s">
        <v>20</v>
      </c>
      <c r="I11244" s="1" t="s">
        <v>41</v>
      </c>
      <c r="J11244" s="2" t="s">
        <v>47309</v>
      </c>
      <c r="K11244" s="3" t="s">
        <v>42</v>
      </c>
      <c r="L11244" s="2" t="s">
        <v>47338</v>
      </c>
      <c r="M11244" s="4" t="s">
        <v>14136</v>
      </c>
      <c r="N11244" s="3" t="str">
        <f t="shared" si="397"/>
        <v>[1 cr. - 1.5 cr]</v>
      </c>
      <c r="O11244" s="11"/>
      <c r="P11244" s="4"/>
      <c r="Q11244" s="11"/>
      <c r="R11244" s="4"/>
      <c r="S11244" s="11"/>
      <c r="T11244" s="4"/>
      <c r="U11244" s="11"/>
      <c r="V11244" s="4"/>
      <c r="W11244" s="11"/>
      <c r="X11244" s="4"/>
      <c r="Y11244" s="11"/>
      <c r="Z11244" s="2"/>
      <c r="AA11244" s="1" t="s">
        <v>16</v>
      </c>
      <c r="AC11244" s="23" t="s">
        <v>37811</v>
      </c>
      <c r="AD11244" s="23" t="s">
        <v>38205</v>
      </c>
      <c r="AE11244" t="s">
        <v>35403</v>
      </c>
    </row>
    <row r="11245" spans="1:31" ht="14.25" customHeight="1">
      <c r="A11245" s="1">
        <v>11244</v>
      </c>
      <c r="B11245" s="1" t="s">
        <v>54</v>
      </c>
      <c r="C11245" s="1" t="s">
        <v>20376</v>
      </c>
      <c r="D11245" s="9" t="s">
        <v>72</v>
      </c>
      <c r="E11245" s="9" t="s">
        <v>18691</v>
      </c>
      <c r="F11245" s="9" t="s">
        <v>30993</v>
      </c>
      <c r="G11245" s="17">
        <v>91994444014</v>
      </c>
      <c r="H11245" s="9" t="s">
        <v>15</v>
      </c>
      <c r="I11245" s="1" t="s">
        <v>41</v>
      </c>
      <c r="J11245" s="2" t="s">
        <v>47309</v>
      </c>
      <c r="K11245" s="3" t="s">
        <v>42</v>
      </c>
      <c r="L11245" s="2" t="s">
        <v>47338</v>
      </c>
      <c r="M11245" s="4" t="s">
        <v>14136</v>
      </c>
      <c r="N11245" s="3" t="str">
        <f t="shared" si="397"/>
        <v>[1 cr. - 1.5 cr]</v>
      </c>
      <c r="O11245" s="4" t="s">
        <v>14137</v>
      </c>
      <c r="P11245" s="3" t="s">
        <v>47309</v>
      </c>
      <c r="Q11245" s="11"/>
      <c r="R11245" s="4"/>
      <c r="S11245" s="11"/>
      <c r="T11245" s="4"/>
      <c r="U11245" s="11"/>
      <c r="V11245" s="4"/>
      <c r="W11245" s="11"/>
      <c r="X11245" s="4"/>
      <c r="Y11245" s="11"/>
      <c r="Z11245" s="2"/>
      <c r="AA11245" s="1" t="s">
        <v>16</v>
      </c>
      <c r="AC11245" s="23" t="s">
        <v>37811</v>
      </c>
      <c r="AD11245" s="23" t="s">
        <v>38205</v>
      </c>
      <c r="AE11245" t="s">
        <v>35404</v>
      </c>
    </row>
    <row r="11246" spans="1:31" ht="14.25" customHeight="1">
      <c r="A11246" s="1">
        <v>11245</v>
      </c>
      <c r="B11246" s="1" t="s">
        <v>54</v>
      </c>
      <c r="C11246" s="1" t="s">
        <v>20379</v>
      </c>
      <c r="D11246" s="9" t="s">
        <v>8190</v>
      </c>
      <c r="E11246" s="9" t="s">
        <v>8033</v>
      </c>
      <c r="F11246" s="9" t="s">
        <v>33349</v>
      </c>
      <c r="G11246" s="17">
        <v>9190169011</v>
      </c>
      <c r="H11246" s="9" t="s">
        <v>132</v>
      </c>
      <c r="I11246" s="1" t="s">
        <v>9</v>
      </c>
      <c r="J11246" s="2" t="s">
        <v>47309</v>
      </c>
      <c r="K11246" s="11" t="s">
        <v>14136</v>
      </c>
      <c r="L11246" s="2" t="s">
        <v>47338</v>
      </c>
      <c r="M11246" s="11"/>
      <c r="N11246" s="4"/>
      <c r="O11246" s="11"/>
      <c r="P11246" s="4"/>
      <c r="Q11246" s="11"/>
      <c r="R11246" s="4"/>
      <c r="S11246" s="11"/>
      <c r="T11246" s="4"/>
      <c r="U11246" s="11"/>
      <c r="V11246" s="4"/>
      <c r="W11246" s="11"/>
      <c r="X11246" s="4"/>
      <c r="Y11246" s="11"/>
      <c r="Z11246" s="2"/>
      <c r="AA11246" s="1" t="s">
        <v>11</v>
      </c>
      <c r="AC11246" s="23" t="s">
        <v>37811</v>
      </c>
      <c r="AD11246" s="23" t="s">
        <v>38205</v>
      </c>
      <c r="AE11246" t="s">
        <v>35405</v>
      </c>
    </row>
    <row r="11247" spans="1:31" ht="14.25" customHeight="1">
      <c r="A11247" s="1">
        <v>11246</v>
      </c>
      <c r="B11247" s="1" t="s">
        <v>54</v>
      </c>
      <c r="C11247" s="1" t="s">
        <v>20390</v>
      </c>
      <c r="D11247" s="9" t="s">
        <v>36383</v>
      </c>
      <c r="E11247" s="9" t="s">
        <v>53</v>
      </c>
      <c r="F11247" s="9" t="s">
        <v>31002</v>
      </c>
      <c r="G11247" s="17">
        <v>91490064960</v>
      </c>
      <c r="H11247" s="9" t="s">
        <v>132</v>
      </c>
      <c r="I11247" s="1" t="s">
        <v>9</v>
      </c>
      <c r="J11247" s="2" t="s">
        <v>47309</v>
      </c>
      <c r="K11247" s="3" t="s">
        <v>42</v>
      </c>
      <c r="L11247" s="2" t="s">
        <v>47338</v>
      </c>
      <c r="M11247" s="11"/>
      <c r="N11247" s="4"/>
      <c r="O11247" s="11"/>
      <c r="P11247" s="4"/>
      <c r="Q11247" s="11"/>
      <c r="R11247" s="4"/>
      <c r="S11247" s="11"/>
      <c r="T11247" s="4"/>
      <c r="U11247" s="11"/>
      <c r="V11247" s="4"/>
      <c r="W11247" s="11"/>
      <c r="X11247" s="4"/>
      <c r="Y11247" s="11"/>
      <c r="Z11247" s="2"/>
      <c r="AA11247" s="1" t="s">
        <v>16</v>
      </c>
      <c r="AC11247" s="23" t="s">
        <v>37811</v>
      </c>
      <c r="AD11247" s="23" t="s">
        <v>38205</v>
      </c>
      <c r="AE11247" t="s">
        <v>35406</v>
      </c>
    </row>
    <row r="11248" spans="1:31" ht="14.25" customHeight="1">
      <c r="A11248" s="1">
        <v>11247</v>
      </c>
      <c r="B11248" s="1" t="s">
        <v>54</v>
      </c>
      <c r="C11248" s="1" t="s">
        <v>20391</v>
      </c>
      <c r="D11248" s="9" t="s">
        <v>18695</v>
      </c>
      <c r="E11248" s="9" t="s">
        <v>18696</v>
      </c>
      <c r="F11248" s="9" t="s">
        <v>34670</v>
      </c>
      <c r="G11248" s="17">
        <v>9164949414</v>
      </c>
      <c r="H11248" s="9" t="s">
        <v>15</v>
      </c>
      <c r="I11248" s="1" t="s">
        <v>9</v>
      </c>
      <c r="J11248" s="2" t="s">
        <v>47309</v>
      </c>
      <c r="K11248" s="11" t="s">
        <v>14137</v>
      </c>
      <c r="L11248" s="2" t="s">
        <v>47338</v>
      </c>
      <c r="M11248" s="11"/>
      <c r="N11248" s="4"/>
      <c r="O11248" s="11"/>
      <c r="P11248" s="4"/>
      <c r="Q11248" s="11"/>
      <c r="R11248" s="4"/>
      <c r="S11248" s="11"/>
      <c r="T11248" s="4"/>
      <c r="U11248" s="11"/>
      <c r="V11248" s="4"/>
      <c r="W11248" s="11"/>
      <c r="X11248" s="4"/>
      <c r="Y11248" s="11"/>
      <c r="Z11248" s="2"/>
      <c r="AA11248" s="1" t="s">
        <v>11</v>
      </c>
      <c r="AC11248" s="23" t="s">
        <v>37811</v>
      </c>
      <c r="AD11248" s="23" t="s">
        <v>38205</v>
      </c>
      <c r="AE11248" t="s">
        <v>35395</v>
      </c>
    </row>
    <row r="11249" spans="1:31" ht="14.25" customHeight="1">
      <c r="A11249" s="1">
        <v>11248</v>
      </c>
      <c r="B11249" s="1" t="s">
        <v>54</v>
      </c>
      <c r="C11249" s="1" t="s">
        <v>20394</v>
      </c>
      <c r="D11249" s="9" t="s">
        <v>36384</v>
      </c>
      <c r="E11249" s="9" t="s">
        <v>2567</v>
      </c>
      <c r="F11249" s="9" t="s">
        <v>31004</v>
      </c>
      <c r="G11249" s="17">
        <v>914401494690</v>
      </c>
      <c r="H11249" s="9" t="s">
        <v>132</v>
      </c>
      <c r="I11249" s="1" t="s">
        <v>41</v>
      </c>
      <c r="J11249" s="2" t="s">
        <v>47309</v>
      </c>
      <c r="K11249" s="11" t="s">
        <v>14136</v>
      </c>
      <c r="L11249" s="2" t="s">
        <v>47338</v>
      </c>
      <c r="M11249" s="11"/>
      <c r="N11249" s="4"/>
      <c r="O11249" s="11"/>
      <c r="P11249" s="4"/>
      <c r="Q11249" s="11"/>
      <c r="R11249" s="4"/>
      <c r="S11249" s="11"/>
      <c r="T11249" s="4"/>
      <c r="U11249" s="11"/>
      <c r="V11249" s="4"/>
      <c r="W11249" s="11"/>
      <c r="X11249" s="4"/>
      <c r="Y11249" s="11"/>
      <c r="Z11249" s="2"/>
      <c r="AA11249" s="1" t="s">
        <v>16</v>
      </c>
      <c r="AC11249" s="23" t="s">
        <v>37811</v>
      </c>
      <c r="AD11249" s="23" t="s">
        <v>38205</v>
      </c>
      <c r="AE11249" t="s">
        <v>35400</v>
      </c>
    </row>
    <row r="11250" spans="1:31" ht="14.25" customHeight="1">
      <c r="A11250" s="1">
        <v>11249</v>
      </c>
      <c r="B11250" s="1" t="s">
        <v>54</v>
      </c>
      <c r="C11250" s="1" t="s">
        <v>20396</v>
      </c>
      <c r="D11250" s="9" t="s">
        <v>460</v>
      </c>
      <c r="E11250" s="9" t="s">
        <v>40</v>
      </c>
      <c r="F11250" s="9" t="s">
        <v>31006</v>
      </c>
      <c r="G11250" s="17">
        <v>91404091100</v>
      </c>
      <c r="H11250" s="9" t="s">
        <v>8</v>
      </c>
      <c r="I11250" s="1" t="s">
        <v>62</v>
      </c>
      <c r="J11250" s="2" t="s">
        <v>47309</v>
      </c>
      <c r="K11250" s="11" t="s">
        <v>13</v>
      </c>
      <c r="L11250" s="2" t="s">
        <v>47338</v>
      </c>
      <c r="M11250" s="11"/>
      <c r="N11250" s="4"/>
      <c r="O11250" s="11"/>
      <c r="P11250" s="4"/>
      <c r="Q11250" s="11"/>
      <c r="R11250" s="4"/>
      <c r="S11250" s="11"/>
      <c r="T11250" s="4"/>
      <c r="U11250" s="11"/>
      <c r="V11250" s="4"/>
      <c r="W11250" s="11"/>
      <c r="X11250" s="4"/>
      <c r="Y11250" s="11"/>
      <c r="Z11250" s="2"/>
      <c r="AA11250" s="1" t="s">
        <v>16</v>
      </c>
      <c r="AC11250" s="23" t="s">
        <v>37811</v>
      </c>
      <c r="AD11250" s="23" t="s">
        <v>38205</v>
      </c>
      <c r="AE11250" t="s">
        <v>35401</v>
      </c>
    </row>
    <row r="11251" spans="1:31" ht="14.25" customHeight="1">
      <c r="A11251" s="1">
        <v>11250</v>
      </c>
      <c r="B11251" s="1" t="s">
        <v>54</v>
      </c>
      <c r="C11251" s="1" t="s">
        <v>20398</v>
      </c>
      <c r="D11251" s="9" t="s">
        <v>526</v>
      </c>
      <c r="E11251" s="9" t="s">
        <v>18697</v>
      </c>
      <c r="F11251" s="9" t="s">
        <v>31008</v>
      </c>
      <c r="G11251" s="17">
        <v>919466110401</v>
      </c>
      <c r="H11251" s="9" t="s">
        <v>15</v>
      </c>
      <c r="I11251" s="1" t="s">
        <v>41</v>
      </c>
      <c r="J11251" s="2" t="s">
        <v>47309</v>
      </c>
      <c r="K11251" s="11" t="s">
        <v>13</v>
      </c>
      <c r="L11251" s="2" t="s">
        <v>47338</v>
      </c>
      <c r="M11251" s="11"/>
      <c r="N11251" s="4"/>
      <c r="O11251" s="11"/>
      <c r="P11251" s="4"/>
      <c r="Q11251" s="11"/>
      <c r="R11251" s="4"/>
      <c r="S11251" s="11"/>
      <c r="T11251" s="4"/>
      <c r="U11251" s="11"/>
      <c r="V11251" s="4"/>
      <c r="W11251" s="11"/>
      <c r="X11251" s="4"/>
      <c r="Y11251" s="11"/>
      <c r="Z11251" s="2"/>
      <c r="AA11251" s="1" t="s">
        <v>16</v>
      </c>
      <c r="AC11251" s="23" t="s">
        <v>37811</v>
      </c>
      <c r="AD11251" s="23" t="s">
        <v>38205</v>
      </c>
      <c r="AE11251" t="s">
        <v>35402</v>
      </c>
    </row>
    <row r="11252" spans="1:31" ht="14.25" customHeight="1">
      <c r="A11252" s="1">
        <v>11251</v>
      </c>
      <c r="B11252" s="1" t="s">
        <v>54</v>
      </c>
      <c r="C11252" s="1" t="s">
        <v>20399</v>
      </c>
      <c r="D11252" s="9" t="s">
        <v>683</v>
      </c>
      <c r="E11252" s="9" t="s">
        <v>324</v>
      </c>
      <c r="F11252" s="9" t="s">
        <v>31009</v>
      </c>
      <c r="G11252" s="17">
        <v>919909499444</v>
      </c>
      <c r="H11252" s="9" t="s">
        <v>132</v>
      </c>
      <c r="I11252" s="1" t="s">
        <v>62</v>
      </c>
      <c r="J11252" s="2" t="s">
        <v>47309</v>
      </c>
      <c r="K11252" s="11" t="s">
        <v>14136</v>
      </c>
      <c r="L11252" s="2" t="s">
        <v>47338</v>
      </c>
      <c r="M11252" s="11"/>
      <c r="N11252" s="4"/>
      <c r="O11252" s="11"/>
      <c r="P11252" s="4"/>
      <c r="Q11252" s="11"/>
      <c r="R11252" s="4"/>
      <c r="S11252" s="11"/>
      <c r="T11252" s="4"/>
      <c r="U11252" s="11"/>
      <c r="V11252" s="4"/>
      <c r="W11252" s="11"/>
      <c r="X11252" s="4"/>
      <c r="Y11252" s="11"/>
      <c r="Z11252" s="2"/>
      <c r="AA11252" s="1" t="s">
        <v>16</v>
      </c>
      <c r="AC11252" s="23" t="s">
        <v>37811</v>
      </c>
      <c r="AD11252" s="23" t="s">
        <v>38205</v>
      </c>
      <c r="AE11252" t="s">
        <v>35403</v>
      </c>
    </row>
    <row r="11253" spans="1:31" ht="14.25" customHeight="1">
      <c r="A11253" s="1">
        <v>11252</v>
      </c>
      <c r="B11253" s="1" t="s">
        <v>54</v>
      </c>
      <c r="C11253" s="1" t="s">
        <v>20402</v>
      </c>
      <c r="D11253" s="9" t="s">
        <v>1839</v>
      </c>
      <c r="E11253" s="9" t="s">
        <v>18698</v>
      </c>
      <c r="F11253" s="9" t="s">
        <v>31010</v>
      </c>
      <c r="G11253" s="17">
        <v>91944660444</v>
      </c>
      <c r="H11253" s="9" t="s">
        <v>8</v>
      </c>
      <c r="I11253" s="1" t="s">
        <v>9</v>
      </c>
      <c r="J11253" s="2" t="s">
        <v>47309</v>
      </c>
      <c r="K11253" s="11" t="s">
        <v>14136</v>
      </c>
      <c r="L11253" s="2" t="s">
        <v>47338</v>
      </c>
      <c r="M11253" s="11"/>
      <c r="N11253" s="4"/>
      <c r="O11253" s="11"/>
      <c r="P11253" s="4"/>
      <c r="Q11253" s="11"/>
      <c r="R11253" s="4"/>
      <c r="S11253" s="11"/>
      <c r="T11253" s="4"/>
      <c r="U11253" s="11"/>
      <c r="V11253" s="4"/>
      <c r="W11253" s="11"/>
      <c r="X11253" s="4"/>
      <c r="Y11253" s="11"/>
      <c r="Z11253" s="2"/>
      <c r="AA11253" s="1" t="s">
        <v>16</v>
      </c>
      <c r="AC11253" s="23" t="s">
        <v>37811</v>
      </c>
      <c r="AD11253" s="23" t="s">
        <v>38205</v>
      </c>
      <c r="AE11253" t="s">
        <v>35404</v>
      </c>
    </row>
    <row r="11254" spans="1:31" ht="14.25" customHeight="1">
      <c r="A11254" s="1">
        <v>11253</v>
      </c>
      <c r="B11254" s="1" t="s">
        <v>54</v>
      </c>
      <c r="C11254" s="1" t="s">
        <v>20403</v>
      </c>
      <c r="D11254" s="9" t="s">
        <v>557</v>
      </c>
      <c r="E11254" s="9" t="s">
        <v>139</v>
      </c>
      <c r="F11254" s="9" t="s">
        <v>31011</v>
      </c>
      <c r="G11254" s="17">
        <v>91944694909</v>
      </c>
      <c r="H11254" s="9" t="s">
        <v>8</v>
      </c>
      <c r="I11254" s="1" t="s">
        <v>62</v>
      </c>
      <c r="J11254" s="2" t="s">
        <v>47309</v>
      </c>
      <c r="K11254" s="3" t="s">
        <v>42</v>
      </c>
      <c r="L11254" s="2" t="s">
        <v>47338</v>
      </c>
      <c r="M11254" s="4" t="s">
        <v>14136</v>
      </c>
      <c r="N11254" s="3" t="str">
        <f>J11254</f>
        <v>[1 cr. - 1.5 cr]</v>
      </c>
      <c r="O11254" s="11"/>
      <c r="P11254" s="4"/>
      <c r="Q11254" s="11"/>
      <c r="R11254" s="4"/>
      <c r="S11254" s="11"/>
      <c r="T11254" s="4"/>
      <c r="U11254" s="11"/>
      <c r="V11254" s="4"/>
      <c r="W11254" s="11"/>
      <c r="X11254" s="4"/>
      <c r="Y11254" s="11"/>
      <c r="Z11254" s="2"/>
      <c r="AA11254" s="1" t="s">
        <v>16</v>
      </c>
      <c r="AC11254" s="23" t="s">
        <v>37811</v>
      </c>
      <c r="AD11254" s="23" t="s">
        <v>38205</v>
      </c>
      <c r="AE11254" t="s">
        <v>35405</v>
      </c>
    </row>
    <row r="11255" spans="1:31" ht="14.25" customHeight="1">
      <c r="A11255" s="1">
        <v>11254</v>
      </c>
      <c r="B11255" s="1" t="s">
        <v>54</v>
      </c>
      <c r="C11255" s="1" t="s">
        <v>20415</v>
      </c>
      <c r="D11255" s="9" t="s">
        <v>386</v>
      </c>
      <c r="E11255" s="9" t="s">
        <v>18701</v>
      </c>
      <c r="F11255" s="9" t="s">
        <v>31019</v>
      </c>
      <c r="G11255" s="17">
        <v>91446646964</v>
      </c>
      <c r="H11255" s="9" t="s">
        <v>15</v>
      </c>
      <c r="I11255" s="1" t="s">
        <v>62</v>
      </c>
      <c r="J11255" s="2" t="s">
        <v>47309</v>
      </c>
      <c r="K11255" s="3" t="s">
        <v>42</v>
      </c>
      <c r="L11255" s="2" t="s">
        <v>47338</v>
      </c>
      <c r="M11255" s="11"/>
      <c r="N11255" s="4"/>
      <c r="O11255" s="11"/>
      <c r="P11255" s="4"/>
      <c r="Q11255" s="11"/>
      <c r="R11255" s="4"/>
      <c r="S11255" s="11"/>
      <c r="T11255" s="4"/>
      <c r="U11255" s="11"/>
      <c r="V11255" s="4"/>
      <c r="W11255" s="11"/>
      <c r="X11255" s="4"/>
      <c r="Y11255" s="11"/>
      <c r="Z11255" s="2"/>
      <c r="AA11255" s="1" t="s">
        <v>16</v>
      </c>
      <c r="AC11255" s="23" t="s">
        <v>37811</v>
      </c>
      <c r="AD11255" s="23" t="s">
        <v>38205</v>
      </c>
      <c r="AE11255" t="s">
        <v>35406</v>
      </c>
    </row>
    <row r="11256" spans="1:31" ht="14.25" customHeight="1">
      <c r="A11256" s="1">
        <v>11255</v>
      </c>
      <c r="B11256" s="1" t="s">
        <v>54</v>
      </c>
      <c r="C11256" s="1" t="s">
        <v>20419</v>
      </c>
      <c r="D11256" s="9" t="s">
        <v>7104</v>
      </c>
      <c r="E11256" s="9" t="s">
        <v>16019</v>
      </c>
      <c r="F11256" s="9" t="s">
        <v>31021</v>
      </c>
      <c r="G11256" s="17">
        <v>91996164646</v>
      </c>
      <c r="H11256" s="9" t="s">
        <v>15</v>
      </c>
      <c r="I11256" s="1" t="s">
        <v>41</v>
      </c>
      <c r="J11256" s="2" t="s">
        <v>47309</v>
      </c>
      <c r="K11256" s="11" t="s">
        <v>14136</v>
      </c>
      <c r="L11256" s="2" t="s">
        <v>47338</v>
      </c>
      <c r="M11256" s="11"/>
      <c r="N11256" s="4"/>
      <c r="O11256" s="11"/>
      <c r="P11256" s="4"/>
      <c r="Q11256" s="11"/>
      <c r="R11256" s="4"/>
      <c r="S11256" s="11"/>
      <c r="T11256" s="4"/>
      <c r="U11256" s="11"/>
      <c r="V11256" s="4"/>
      <c r="W11256" s="11"/>
      <c r="X11256" s="4"/>
      <c r="Y11256" s="11"/>
      <c r="Z11256" s="2"/>
      <c r="AA11256" s="1" t="s">
        <v>16</v>
      </c>
      <c r="AC11256" s="23" t="s">
        <v>37811</v>
      </c>
      <c r="AD11256" s="23" t="s">
        <v>38205</v>
      </c>
      <c r="AE11256" t="s">
        <v>35402</v>
      </c>
    </row>
    <row r="11257" spans="1:31" ht="14.25" customHeight="1">
      <c r="A11257" s="1">
        <v>11256</v>
      </c>
      <c r="B11257" s="1" t="s">
        <v>54</v>
      </c>
      <c r="C11257" s="1" t="s">
        <v>20424</v>
      </c>
      <c r="D11257" s="9" t="s">
        <v>1136</v>
      </c>
      <c r="E11257" s="9" t="s">
        <v>14925</v>
      </c>
      <c r="F11257" s="9" t="s">
        <v>35375</v>
      </c>
      <c r="G11257" s="17">
        <v>919494016969</v>
      </c>
      <c r="H11257" s="9" t="s">
        <v>132</v>
      </c>
      <c r="I11257" s="1" t="s">
        <v>9</v>
      </c>
      <c r="J11257" s="2" t="s">
        <v>47309</v>
      </c>
      <c r="K11257" s="11" t="s">
        <v>14136</v>
      </c>
      <c r="L11257" s="2" t="s">
        <v>47338</v>
      </c>
      <c r="M11257" s="11"/>
      <c r="N11257" s="4"/>
      <c r="O11257" s="11"/>
      <c r="P11257" s="4"/>
      <c r="Q11257" s="11"/>
      <c r="R11257" s="4"/>
      <c r="S11257" s="11"/>
      <c r="T11257" s="4"/>
      <c r="U11257" s="11"/>
      <c r="V11257" s="4"/>
      <c r="W11257" s="11"/>
      <c r="X11257" s="4"/>
      <c r="Y11257" s="11"/>
      <c r="Z11257" s="2"/>
      <c r="AA11257" s="1" t="s">
        <v>11</v>
      </c>
      <c r="AC11257" s="23" t="s">
        <v>37811</v>
      </c>
      <c r="AD11257" s="23" t="s">
        <v>38205</v>
      </c>
      <c r="AE11257" t="s">
        <v>35403</v>
      </c>
    </row>
    <row r="11258" spans="1:31" ht="14.25" customHeight="1">
      <c r="A11258" s="1">
        <v>11257</v>
      </c>
      <c r="B11258" s="1" t="s">
        <v>54</v>
      </c>
      <c r="C11258" s="1" t="s">
        <v>20431</v>
      </c>
      <c r="D11258" s="9" t="s">
        <v>18707</v>
      </c>
      <c r="E11258" s="9" t="s">
        <v>40</v>
      </c>
      <c r="F11258" s="9" t="s">
        <v>31028</v>
      </c>
      <c r="G11258" s="17">
        <v>919994466</v>
      </c>
      <c r="H11258" s="9" t="s">
        <v>8</v>
      </c>
      <c r="I11258" s="1" t="s">
        <v>41</v>
      </c>
      <c r="J11258" s="2" t="s">
        <v>47309</v>
      </c>
      <c r="K11258" s="3" t="s">
        <v>42</v>
      </c>
      <c r="L11258" s="2" t="s">
        <v>47338</v>
      </c>
      <c r="M11258" s="4" t="s">
        <v>14136</v>
      </c>
      <c r="N11258" s="3" t="str">
        <f>J11258</f>
        <v>[1 cr. - 1.5 cr]</v>
      </c>
      <c r="O11258" s="11"/>
      <c r="P11258" s="4"/>
      <c r="Q11258" s="11"/>
      <c r="R11258" s="4"/>
      <c r="S11258" s="11"/>
      <c r="T11258" s="4"/>
      <c r="U11258" s="11"/>
      <c r="V11258" s="4"/>
      <c r="W11258" s="11"/>
      <c r="X11258" s="4"/>
      <c r="Y11258" s="11"/>
      <c r="Z11258" s="2"/>
      <c r="AA11258" s="1" t="s">
        <v>16</v>
      </c>
      <c r="AC11258" s="23" t="s">
        <v>37811</v>
      </c>
      <c r="AD11258" s="23" t="s">
        <v>38205</v>
      </c>
      <c r="AE11258" t="s">
        <v>35404</v>
      </c>
    </row>
    <row r="11259" spans="1:31" ht="14.25" customHeight="1">
      <c r="A11259" s="1">
        <v>11258</v>
      </c>
      <c r="B11259" s="1" t="s">
        <v>54</v>
      </c>
      <c r="C11259" s="1" t="s">
        <v>20438</v>
      </c>
      <c r="D11259" s="9" t="s">
        <v>1010</v>
      </c>
      <c r="E11259" s="9" t="s">
        <v>7318</v>
      </c>
      <c r="F11259" s="9" t="s">
        <v>35378</v>
      </c>
      <c r="G11259" s="17">
        <v>91914690069</v>
      </c>
      <c r="H11259" s="9" t="s">
        <v>15</v>
      </c>
      <c r="I11259" s="1" t="s">
        <v>41</v>
      </c>
      <c r="J11259" s="2" t="s">
        <v>47309</v>
      </c>
      <c r="K11259" s="3" t="s">
        <v>42</v>
      </c>
      <c r="L11259" s="2" t="s">
        <v>47338</v>
      </c>
      <c r="M11259" s="11"/>
      <c r="N11259" s="4"/>
      <c r="O11259" s="11"/>
      <c r="P11259" s="4"/>
      <c r="Q11259" s="11"/>
      <c r="R11259" s="4"/>
      <c r="S11259" s="11"/>
      <c r="T11259" s="4"/>
      <c r="U11259" s="11"/>
      <c r="V11259" s="4"/>
      <c r="W11259" s="11"/>
      <c r="X11259" s="4"/>
      <c r="Y11259" s="11"/>
      <c r="Z11259" s="2"/>
      <c r="AA11259" s="1" t="s">
        <v>16</v>
      </c>
      <c r="AC11259" s="23" t="s">
        <v>37811</v>
      </c>
      <c r="AD11259" s="23" t="s">
        <v>38205</v>
      </c>
      <c r="AE11259" t="s">
        <v>35405</v>
      </c>
    </row>
    <row r="11260" spans="1:31" ht="14.25" customHeight="1">
      <c r="A11260" s="1">
        <v>11259</v>
      </c>
      <c r="B11260" s="1" t="s">
        <v>54</v>
      </c>
      <c r="C11260" s="1" t="s">
        <v>20440</v>
      </c>
      <c r="D11260" s="9" t="s">
        <v>2162</v>
      </c>
      <c r="E11260" s="9" t="s">
        <v>13443</v>
      </c>
      <c r="F11260" s="9" t="s">
        <v>31032</v>
      </c>
      <c r="G11260" s="17">
        <v>91994006696</v>
      </c>
      <c r="H11260" s="9" t="s">
        <v>15</v>
      </c>
      <c r="I11260" s="1" t="s">
        <v>62</v>
      </c>
      <c r="J11260" s="2" t="s">
        <v>47309</v>
      </c>
      <c r="K11260" s="3" t="s">
        <v>42</v>
      </c>
      <c r="L11260" s="2" t="s">
        <v>47338</v>
      </c>
      <c r="M11260" s="4" t="s">
        <v>14136</v>
      </c>
      <c r="N11260" s="3" t="str">
        <f>J11260</f>
        <v>[1 cr. - 1.5 cr]</v>
      </c>
      <c r="O11260" s="11"/>
      <c r="P11260" s="4"/>
      <c r="Q11260" s="11"/>
      <c r="R11260" s="4"/>
      <c r="S11260" s="11"/>
      <c r="T11260" s="4"/>
      <c r="U11260" s="11"/>
      <c r="V11260" s="4"/>
      <c r="W11260" s="11"/>
      <c r="X11260" s="4"/>
      <c r="Y11260" s="11"/>
      <c r="Z11260" s="2"/>
      <c r="AA11260" s="1" t="s">
        <v>11</v>
      </c>
      <c r="AC11260" s="23" t="s">
        <v>37811</v>
      </c>
      <c r="AD11260" s="23" t="s">
        <v>38205</v>
      </c>
      <c r="AE11260" t="s">
        <v>35406</v>
      </c>
    </row>
    <row r="11261" spans="1:31" ht="14.25" customHeight="1">
      <c r="A11261" s="1">
        <v>11260</v>
      </c>
      <c r="B11261" s="1" t="s">
        <v>54</v>
      </c>
      <c r="C11261" s="1" t="s">
        <v>20441</v>
      </c>
      <c r="D11261" s="9" t="s">
        <v>1305</v>
      </c>
      <c r="E11261" s="9" t="s">
        <v>40</v>
      </c>
      <c r="F11261" s="9" t="s">
        <v>24529</v>
      </c>
      <c r="G11261" s="17">
        <v>91944406444</v>
      </c>
      <c r="H11261" s="9" t="s">
        <v>132</v>
      </c>
      <c r="I11261" s="1" t="s">
        <v>41</v>
      </c>
      <c r="J11261" s="2" t="s">
        <v>47309</v>
      </c>
      <c r="K11261" s="3" t="s">
        <v>42</v>
      </c>
      <c r="L11261" s="2" t="s">
        <v>47338</v>
      </c>
      <c r="M11261" s="11"/>
      <c r="N11261" s="4"/>
      <c r="O11261" s="11"/>
      <c r="P11261" s="4"/>
      <c r="Q11261" s="11"/>
      <c r="R11261" s="4"/>
      <c r="S11261" s="11"/>
      <c r="T11261" s="4"/>
      <c r="U11261" s="11"/>
      <c r="V11261" s="4"/>
      <c r="W11261" s="11"/>
      <c r="X11261" s="4"/>
      <c r="Y11261" s="11"/>
      <c r="Z11261" s="2"/>
      <c r="AA11261" s="1" t="s">
        <v>16</v>
      </c>
      <c r="AC11261" s="23" t="s">
        <v>37811</v>
      </c>
      <c r="AD11261" s="23" t="s">
        <v>38205</v>
      </c>
      <c r="AE11261" t="s">
        <v>35395</v>
      </c>
    </row>
    <row r="11262" spans="1:31" ht="14.25" customHeight="1">
      <c r="A11262" s="1">
        <v>11261</v>
      </c>
      <c r="B11262" s="1" t="s">
        <v>54</v>
      </c>
      <c r="C11262" s="1" t="s">
        <v>20445</v>
      </c>
      <c r="D11262" s="9" t="s">
        <v>220</v>
      </c>
      <c r="E11262" s="9" t="s">
        <v>78</v>
      </c>
      <c r="F11262" s="9" t="s">
        <v>31035</v>
      </c>
      <c r="G11262" s="17">
        <v>9199099146</v>
      </c>
      <c r="H11262" s="9" t="s">
        <v>132</v>
      </c>
      <c r="I11262" s="1" t="s">
        <v>9</v>
      </c>
      <c r="J11262" s="2" t="s">
        <v>47309</v>
      </c>
      <c r="K11262" s="3" t="s">
        <v>17</v>
      </c>
      <c r="L11262" s="2" t="s">
        <v>47338</v>
      </c>
      <c r="M11262" s="4" t="s">
        <v>42</v>
      </c>
      <c r="N11262" s="3" t="str">
        <f>J11262</f>
        <v>[1 cr. - 1.5 cr]</v>
      </c>
      <c r="O11262" s="11"/>
      <c r="P11262" s="4"/>
      <c r="Q11262" s="11"/>
      <c r="R11262" s="4"/>
      <c r="S11262" s="11"/>
      <c r="T11262" s="4"/>
      <c r="U11262" s="11"/>
      <c r="V11262" s="4"/>
      <c r="W11262" s="11"/>
      <c r="X11262" s="4"/>
      <c r="Y11262" s="11"/>
      <c r="Z11262" s="2"/>
      <c r="AA11262" s="1" t="s">
        <v>11</v>
      </c>
      <c r="AC11262" s="23" t="s">
        <v>37811</v>
      </c>
      <c r="AD11262" s="23" t="s">
        <v>38205</v>
      </c>
      <c r="AE11262" t="s">
        <v>35400</v>
      </c>
    </row>
    <row r="11263" spans="1:31" ht="14.25" customHeight="1">
      <c r="A11263" s="1">
        <v>11262</v>
      </c>
      <c r="B11263" s="1" t="s">
        <v>54</v>
      </c>
      <c r="C11263" s="1" t="s">
        <v>20447</v>
      </c>
      <c r="D11263" s="9" t="s">
        <v>1421</v>
      </c>
      <c r="E11263" s="9" t="s">
        <v>78</v>
      </c>
      <c r="F11263" s="9" t="s">
        <v>18712</v>
      </c>
      <c r="G11263" s="17">
        <v>916004669</v>
      </c>
      <c r="H11263" s="9" t="s">
        <v>8</v>
      </c>
      <c r="I11263" s="1" t="s">
        <v>62</v>
      </c>
      <c r="J11263" s="2" t="s">
        <v>47309</v>
      </c>
      <c r="K11263" s="11" t="s">
        <v>14136</v>
      </c>
      <c r="L11263" s="2" t="s">
        <v>47338</v>
      </c>
      <c r="M11263" s="11"/>
      <c r="N11263" s="4"/>
      <c r="O11263" s="11"/>
      <c r="P11263" s="4"/>
      <c r="Q11263" s="11"/>
      <c r="R11263" s="4"/>
      <c r="S11263" s="11"/>
      <c r="T11263" s="4"/>
      <c r="U11263" s="11"/>
      <c r="V11263" s="4"/>
      <c r="W11263" s="11"/>
      <c r="X11263" s="4"/>
      <c r="Y11263" s="11"/>
      <c r="Z11263" s="2"/>
      <c r="AA11263" s="1" t="s">
        <v>11</v>
      </c>
      <c r="AC11263" s="23" t="s">
        <v>37811</v>
      </c>
      <c r="AD11263" s="23" t="s">
        <v>38205</v>
      </c>
      <c r="AE11263" t="s">
        <v>35401</v>
      </c>
    </row>
    <row r="11264" spans="1:31" ht="14.25" customHeight="1">
      <c r="A11264" s="1">
        <v>11263</v>
      </c>
      <c r="B11264" s="1" t="s">
        <v>54</v>
      </c>
      <c r="C11264" s="1" t="s">
        <v>20452</v>
      </c>
      <c r="D11264" s="9" t="s">
        <v>176</v>
      </c>
      <c r="E11264" s="9" t="s">
        <v>18713</v>
      </c>
      <c r="F11264" s="9" t="s">
        <v>35379</v>
      </c>
      <c r="G11264" s="17">
        <v>916964046040</v>
      </c>
      <c r="H11264" s="9" t="s">
        <v>8</v>
      </c>
      <c r="I11264" s="1" t="s">
        <v>41</v>
      </c>
      <c r="J11264" s="2" t="s">
        <v>47309</v>
      </c>
      <c r="K11264" s="3" t="s">
        <v>42</v>
      </c>
      <c r="L11264" s="2" t="s">
        <v>47338</v>
      </c>
      <c r="M11264" s="11"/>
      <c r="N11264" s="4"/>
      <c r="O11264" s="11"/>
      <c r="P11264" s="4"/>
      <c r="Q11264" s="11"/>
      <c r="R11264" s="4"/>
      <c r="S11264" s="11"/>
      <c r="T11264" s="4"/>
      <c r="U11264" s="11"/>
      <c r="V11264" s="4"/>
      <c r="W11264" s="11"/>
      <c r="X11264" s="4"/>
      <c r="Y11264" s="11"/>
      <c r="Z11264" s="2"/>
      <c r="AA11264" s="1" t="s">
        <v>16</v>
      </c>
      <c r="AC11264" s="23" t="s">
        <v>37811</v>
      </c>
      <c r="AD11264" s="23" t="s">
        <v>38205</v>
      </c>
      <c r="AE11264" t="s">
        <v>35402</v>
      </c>
    </row>
    <row r="11265" spans="1:31" ht="14.25" customHeight="1">
      <c r="A11265" s="1">
        <v>11264</v>
      </c>
      <c r="B11265" s="1" t="s">
        <v>54</v>
      </c>
      <c r="C11265" s="1" t="s">
        <v>20457</v>
      </c>
      <c r="D11265" s="9" t="s">
        <v>3499</v>
      </c>
      <c r="E11265" s="9" t="s">
        <v>4348</v>
      </c>
      <c r="F11265" s="9" t="s">
        <v>31041</v>
      </c>
      <c r="G11265" s="17">
        <v>91949961914</v>
      </c>
      <c r="H11265" s="9" t="s">
        <v>8</v>
      </c>
      <c r="I11265" s="1" t="s">
        <v>9</v>
      </c>
      <c r="J11265" s="2" t="s">
        <v>47309</v>
      </c>
      <c r="K11265" s="3" t="s">
        <v>42</v>
      </c>
      <c r="L11265" s="2" t="s">
        <v>47338</v>
      </c>
      <c r="M11265" s="11"/>
      <c r="N11265" s="4"/>
      <c r="O11265" s="11"/>
      <c r="P11265" s="4"/>
      <c r="Q11265" s="11"/>
      <c r="R11265" s="4"/>
      <c r="S11265" s="11"/>
      <c r="T11265" s="4"/>
      <c r="U11265" s="11"/>
      <c r="V11265" s="4"/>
      <c r="W11265" s="11"/>
      <c r="X11265" s="4"/>
      <c r="Y11265" s="11"/>
      <c r="Z11265" s="2"/>
      <c r="AA11265" s="1" t="s">
        <v>16</v>
      </c>
      <c r="AC11265" s="23" t="s">
        <v>37811</v>
      </c>
      <c r="AD11265" s="23" t="s">
        <v>38205</v>
      </c>
      <c r="AE11265" t="s">
        <v>35403</v>
      </c>
    </row>
    <row r="11266" spans="1:31" ht="14.25" customHeight="1">
      <c r="A11266" s="1">
        <v>11265</v>
      </c>
      <c r="B11266" s="1" t="s">
        <v>54</v>
      </c>
      <c r="C11266" s="1" t="s">
        <v>20461</v>
      </c>
      <c r="D11266" s="9" t="s">
        <v>557</v>
      </c>
      <c r="E11266" s="9" t="s">
        <v>724</v>
      </c>
      <c r="F11266" s="9" t="s">
        <v>18716</v>
      </c>
      <c r="G11266" s="17">
        <v>91944909491</v>
      </c>
      <c r="H11266" s="9" t="s">
        <v>15</v>
      </c>
      <c r="I11266" s="1" t="s">
        <v>41</v>
      </c>
      <c r="J11266" s="2" t="s">
        <v>47309</v>
      </c>
      <c r="K11266" s="11" t="s">
        <v>14136</v>
      </c>
      <c r="L11266" s="2" t="s">
        <v>47338</v>
      </c>
      <c r="M11266" s="11"/>
      <c r="N11266" s="4"/>
      <c r="O11266" s="11"/>
      <c r="P11266" s="4"/>
      <c r="Q11266" s="11"/>
      <c r="R11266" s="4"/>
      <c r="S11266" s="11"/>
      <c r="T11266" s="4"/>
      <c r="U11266" s="11"/>
      <c r="V11266" s="4"/>
      <c r="W11266" s="11"/>
      <c r="X11266" s="4"/>
      <c r="Y11266" s="11"/>
      <c r="Z11266" s="2"/>
      <c r="AA11266" s="1" t="s">
        <v>16</v>
      </c>
      <c r="AC11266" s="23" t="s">
        <v>37811</v>
      </c>
      <c r="AD11266" s="23" t="s">
        <v>38205</v>
      </c>
      <c r="AE11266" t="s">
        <v>35404</v>
      </c>
    </row>
    <row r="11267" spans="1:31" ht="14.25" customHeight="1">
      <c r="A11267" s="1">
        <v>11266</v>
      </c>
      <c r="B11267" s="1" t="s">
        <v>54</v>
      </c>
      <c r="C11267" s="1" t="s">
        <v>20468</v>
      </c>
      <c r="D11267" s="9" t="s">
        <v>37638</v>
      </c>
      <c r="E11267" s="9" t="s">
        <v>131</v>
      </c>
      <c r="F11267" s="9" t="s">
        <v>31047</v>
      </c>
      <c r="G11267" s="17">
        <v>91990661994</v>
      </c>
      <c r="H11267" s="9" t="s">
        <v>8</v>
      </c>
      <c r="I11267" s="1" t="s">
        <v>9</v>
      </c>
      <c r="J11267" s="2" t="s">
        <v>47309</v>
      </c>
      <c r="K11267" s="11" t="s">
        <v>14136</v>
      </c>
      <c r="L11267" s="2" t="s">
        <v>47338</v>
      </c>
      <c r="M11267" s="11"/>
      <c r="N11267" s="4"/>
      <c r="O11267" s="11"/>
      <c r="P11267" s="4"/>
      <c r="Q11267" s="11"/>
      <c r="R11267" s="4"/>
      <c r="S11267" s="11"/>
      <c r="T11267" s="4"/>
      <c r="U11267" s="11"/>
      <c r="V11267" s="4"/>
      <c r="W11267" s="11"/>
      <c r="X11267" s="4"/>
      <c r="Y11267" s="11"/>
      <c r="Z11267" s="2"/>
      <c r="AA11267" s="1" t="s">
        <v>16</v>
      </c>
      <c r="AC11267" s="23" t="s">
        <v>37811</v>
      </c>
      <c r="AD11267" s="23" t="s">
        <v>38205</v>
      </c>
      <c r="AE11267" t="s">
        <v>35405</v>
      </c>
    </row>
    <row r="11268" spans="1:31" ht="14.25" customHeight="1">
      <c r="A11268" s="1">
        <v>11267</v>
      </c>
      <c r="B11268" s="1" t="s">
        <v>54</v>
      </c>
      <c r="C11268" s="1" t="s">
        <v>20478</v>
      </c>
      <c r="D11268" s="9" t="s">
        <v>784</v>
      </c>
      <c r="E11268" s="9" t="s">
        <v>139</v>
      </c>
      <c r="F11268" s="9" t="s">
        <v>27624</v>
      </c>
      <c r="G11268" s="17">
        <v>9194461601</v>
      </c>
      <c r="H11268" s="9" t="s">
        <v>37</v>
      </c>
      <c r="I11268" s="1" t="s">
        <v>9</v>
      </c>
      <c r="J11268" s="2" t="s">
        <v>47309</v>
      </c>
      <c r="K11268" s="3" t="s">
        <v>42</v>
      </c>
      <c r="L11268" s="2" t="s">
        <v>47338</v>
      </c>
      <c r="M11268" s="4" t="s">
        <v>14136</v>
      </c>
      <c r="N11268" s="3" t="str">
        <f>J11268</f>
        <v>[1 cr. - 1.5 cr]</v>
      </c>
      <c r="O11268" s="11"/>
      <c r="P11268" s="4"/>
      <c r="Q11268" s="11"/>
      <c r="R11268" s="4"/>
      <c r="S11268" s="11"/>
      <c r="T11268" s="4"/>
      <c r="U11268" s="11"/>
      <c r="V11268" s="4"/>
      <c r="W11268" s="11"/>
      <c r="X11268" s="4"/>
      <c r="Y11268" s="11"/>
      <c r="Z11268" s="2"/>
      <c r="AA11268" s="1" t="s">
        <v>16</v>
      </c>
      <c r="AC11268" s="23" t="s">
        <v>37811</v>
      </c>
      <c r="AD11268" s="23" t="s">
        <v>38205</v>
      </c>
      <c r="AE11268" t="s">
        <v>35406</v>
      </c>
    </row>
    <row r="11269" spans="1:31" ht="14.25" customHeight="1">
      <c r="A11269" s="1">
        <v>11268</v>
      </c>
      <c r="B11269" s="1" t="s">
        <v>54</v>
      </c>
      <c r="C11269" s="1" t="s">
        <v>20484</v>
      </c>
      <c r="D11269" s="9" t="s">
        <v>18721</v>
      </c>
      <c r="E11269" s="9" t="s">
        <v>18722</v>
      </c>
      <c r="F11269" s="9" t="s">
        <v>35382</v>
      </c>
      <c r="G11269" s="17">
        <v>91444496</v>
      </c>
      <c r="H11269" s="9" t="s">
        <v>15</v>
      </c>
      <c r="I11269" s="1" t="s">
        <v>62</v>
      </c>
      <c r="J11269" s="2" t="s">
        <v>47309</v>
      </c>
      <c r="K11269" s="11" t="s">
        <v>14136</v>
      </c>
      <c r="L11269" s="2" t="s">
        <v>47338</v>
      </c>
      <c r="M11269" s="11"/>
      <c r="N11269" s="4"/>
      <c r="O11269" s="11"/>
      <c r="P11269" s="4"/>
      <c r="Q11269" s="11"/>
      <c r="R11269" s="4"/>
      <c r="S11269" s="11"/>
      <c r="T11269" s="4"/>
      <c r="U11269" s="11"/>
      <c r="V11269" s="4"/>
      <c r="W11269" s="11"/>
      <c r="X11269" s="4"/>
      <c r="Y11269" s="11"/>
      <c r="Z11269" s="2"/>
      <c r="AA11269" s="1" t="s">
        <v>16</v>
      </c>
      <c r="AC11269" s="23" t="s">
        <v>37811</v>
      </c>
      <c r="AD11269" s="23" t="s">
        <v>38205</v>
      </c>
      <c r="AE11269" t="s">
        <v>35395</v>
      </c>
    </row>
    <row r="11270" spans="1:31" ht="14.25" customHeight="1">
      <c r="A11270" s="1">
        <v>11269</v>
      </c>
      <c r="B11270" s="1" t="s">
        <v>54</v>
      </c>
      <c r="C11270" s="1" t="s">
        <v>20502</v>
      </c>
      <c r="D11270" s="9" t="s">
        <v>18730</v>
      </c>
      <c r="E11270" s="9" t="s">
        <v>40</v>
      </c>
      <c r="F11270" s="9" t="s">
        <v>31064</v>
      </c>
      <c r="G11270" s="17">
        <v>9149499441</v>
      </c>
      <c r="H11270" s="9" t="s">
        <v>8</v>
      </c>
      <c r="I11270" s="1" t="s">
        <v>62</v>
      </c>
      <c r="J11270" s="2" t="s">
        <v>47309</v>
      </c>
      <c r="K11270" s="3" t="s">
        <v>42</v>
      </c>
      <c r="L11270" s="2" t="s">
        <v>47338</v>
      </c>
      <c r="M11270" s="4" t="s">
        <v>14136</v>
      </c>
      <c r="N11270" s="3" t="str">
        <f>J11270</f>
        <v>[1 cr. - 1.5 cr]</v>
      </c>
      <c r="O11270" s="4" t="s">
        <v>14137</v>
      </c>
      <c r="P11270" s="3" t="s">
        <v>47309</v>
      </c>
      <c r="Q11270" s="4" t="s">
        <v>13</v>
      </c>
      <c r="R11270" s="3" t="s">
        <v>47309</v>
      </c>
      <c r="S11270" s="11"/>
      <c r="T11270" s="4"/>
      <c r="U11270" s="11"/>
      <c r="V11270" s="4"/>
      <c r="W11270" s="11"/>
      <c r="X11270" s="4"/>
      <c r="Y11270" s="11"/>
      <c r="Z11270" s="2"/>
      <c r="AA11270" s="1" t="s">
        <v>11</v>
      </c>
      <c r="AC11270" s="23" t="s">
        <v>37811</v>
      </c>
      <c r="AD11270" s="23" t="s">
        <v>38205</v>
      </c>
      <c r="AE11270" t="s">
        <v>35400</v>
      </c>
    </row>
    <row r="11271" spans="1:31" ht="14.25" customHeight="1">
      <c r="A11271" s="1">
        <v>11270</v>
      </c>
      <c r="B11271" s="1" t="s">
        <v>54</v>
      </c>
      <c r="C11271" s="1" t="s">
        <v>20503</v>
      </c>
      <c r="D11271" s="9" t="s">
        <v>9199</v>
      </c>
      <c r="E11271" s="9" t="s">
        <v>324</v>
      </c>
      <c r="F11271" s="9" t="s">
        <v>25323</v>
      </c>
      <c r="G11271" s="17">
        <v>919041114044</v>
      </c>
      <c r="H11271" s="9" t="s">
        <v>8</v>
      </c>
      <c r="I11271" s="1" t="s">
        <v>62</v>
      </c>
      <c r="J11271" s="2" t="s">
        <v>47309</v>
      </c>
      <c r="K11271" s="3" t="s">
        <v>42</v>
      </c>
      <c r="L11271" s="2" t="s">
        <v>47338</v>
      </c>
      <c r="M11271" s="11"/>
      <c r="N11271" s="4"/>
      <c r="O11271" s="11"/>
      <c r="P11271" s="4"/>
      <c r="Q11271" s="11"/>
      <c r="R11271" s="4"/>
      <c r="S11271" s="11"/>
      <c r="T11271" s="4"/>
      <c r="U11271" s="11"/>
      <c r="V11271" s="4"/>
      <c r="W11271" s="11"/>
      <c r="X11271" s="4"/>
      <c r="Y11271" s="11"/>
      <c r="Z11271" s="2"/>
      <c r="AA11271" s="1" t="s">
        <v>16</v>
      </c>
      <c r="AC11271" s="23" t="s">
        <v>37811</v>
      </c>
      <c r="AD11271" s="23" t="s">
        <v>38205</v>
      </c>
      <c r="AE11271" t="s">
        <v>35401</v>
      </c>
    </row>
    <row r="11272" spans="1:31" ht="14.25" customHeight="1">
      <c r="A11272" s="1">
        <v>11271</v>
      </c>
      <c r="B11272" s="1" t="s">
        <v>54</v>
      </c>
      <c r="C11272" s="1" t="s">
        <v>20505</v>
      </c>
      <c r="D11272" s="9" t="s">
        <v>8884</v>
      </c>
      <c r="E11272" s="9" t="s">
        <v>18731</v>
      </c>
      <c r="F11272" s="9" t="s">
        <v>33366</v>
      </c>
      <c r="G11272" s="17">
        <v>919099669699</v>
      </c>
      <c r="H11272" s="9" t="s">
        <v>8</v>
      </c>
      <c r="I11272" s="1" t="s">
        <v>41</v>
      </c>
      <c r="J11272" s="2" t="s">
        <v>47309</v>
      </c>
      <c r="K11272" s="3" t="s">
        <v>17</v>
      </c>
      <c r="L11272" s="2" t="s">
        <v>47338</v>
      </c>
      <c r="M11272" s="11"/>
      <c r="N11272" s="4"/>
      <c r="O11272" s="11"/>
      <c r="P11272" s="4"/>
      <c r="Q11272" s="11"/>
      <c r="R11272" s="4"/>
      <c r="S11272" s="11"/>
      <c r="T11272" s="4"/>
      <c r="U11272" s="11"/>
      <c r="V11272" s="4"/>
      <c r="W11272" s="11"/>
      <c r="X11272" s="4"/>
      <c r="Y11272" s="11"/>
      <c r="Z11272" s="2"/>
      <c r="AA11272" s="1" t="s">
        <v>16</v>
      </c>
      <c r="AC11272" s="23" t="s">
        <v>37811</v>
      </c>
      <c r="AD11272" s="23" t="s">
        <v>38205</v>
      </c>
      <c r="AE11272" t="s">
        <v>35402</v>
      </c>
    </row>
    <row r="11273" spans="1:31" ht="14.25" customHeight="1">
      <c r="A11273" s="1">
        <v>11272</v>
      </c>
      <c r="B11273" s="1" t="s">
        <v>54</v>
      </c>
      <c r="C11273" s="1" t="s">
        <v>20515</v>
      </c>
      <c r="D11273" s="9" t="s">
        <v>1952</v>
      </c>
      <c r="E11273" s="9" t="s">
        <v>308</v>
      </c>
      <c r="F11273" s="9" t="s">
        <v>31070</v>
      </c>
      <c r="G11273" s="17">
        <v>91644099994</v>
      </c>
      <c r="H11273" s="9" t="s">
        <v>15</v>
      </c>
      <c r="I11273" s="1" t="s">
        <v>41</v>
      </c>
      <c r="J11273" s="2" t="s">
        <v>47309</v>
      </c>
      <c r="K11273" s="3" t="s">
        <v>42</v>
      </c>
      <c r="L11273" s="2" t="s">
        <v>47338</v>
      </c>
      <c r="M11273" s="4" t="s">
        <v>14136</v>
      </c>
      <c r="N11273" s="3" t="str">
        <f>J11273</f>
        <v>[1 cr. - 1.5 cr]</v>
      </c>
      <c r="O11273" s="11"/>
      <c r="P11273" s="4"/>
      <c r="Q11273" s="11"/>
      <c r="R11273" s="4"/>
      <c r="S11273" s="11"/>
      <c r="T11273" s="4"/>
      <c r="U11273" s="11"/>
      <c r="V11273" s="4"/>
      <c r="W11273" s="11"/>
      <c r="X11273" s="4"/>
      <c r="Y11273" s="11"/>
      <c r="Z11273" s="2"/>
      <c r="AA11273" s="1" t="s">
        <v>16</v>
      </c>
      <c r="AC11273" s="23" t="s">
        <v>37811</v>
      </c>
      <c r="AD11273" s="23" t="s">
        <v>38205</v>
      </c>
      <c r="AE11273" t="s">
        <v>35403</v>
      </c>
    </row>
    <row r="11274" spans="1:31" ht="14.25" customHeight="1">
      <c r="A11274" s="1">
        <v>11273</v>
      </c>
      <c r="B11274" s="1" t="s">
        <v>54</v>
      </c>
      <c r="C11274" s="1" t="s">
        <v>20516</v>
      </c>
      <c r="D11274" s="9" t="s">
        <v>18736</v>
      </c>
      <c r="E11274" s="9" t="s">
        <v>18737</v>
      </c>
      <c r="F11274" s="9" t="s">
        <v>18738</v>
      </c>
      <c r="G11274" s="17">
        <v>919641446969</v>
      </c>
      <c r="H11274" s="9" t="s">
        <v>20</v>
      </c>
      <c r="I11274" s="1" t="s">
        <v>41</v>
      </c>
      <c r="J11274" s="2" t="s">
        <v>47309</v>
      </c>
      <c r="K11274" s="3" t="s">
        <v>42</v>
      </c>
      <c r="L11274" s="2" t="s">
        <v>47338</v>
      </c>
      <c r="M11274" s="11"/>
      <c r="N11274" s="4"/>
      <c r="O11274" s="11"/>
      <c r="P11274" s="4"/>
      <c r="Q11274" s="11"/>
      <c r="R11274" s="4"/>
      <c r="S11274" s="11"/>
      <c r="T11274" s="4"/>
      <c r="U11274" s="11"/>
      <c r="V11274" s="4"/>
      <c r="W11274" s="11"/>
      <c r="X11274" s="4"/>
      <c r="Y11274" s="11"/>
      <c r="Z11274" s="2"/>
      <c r="AA11274" s="1" t="s">
        <v>16</v>
      </c>
      <c r="AC11274" s="23" t="s">
        <v>37811</v>
      </c>
      <c r="AD11274" s="23" t="s">
        <v>38205</v>
      </c>
      <c r="AE11274" t="s">
        <v>35404</v>
      </c>
    </row>
    <row r="11275" spans="1:31" ht="14.25" customHeight="1">
      <c r="A11275" s="1">
        <v>11274</v>
      </c>
      <c r="B11275" s="1" t="s">
        <v>54</v>
      </c>
      <c r="C11275" s="1" t="s">
        <v>20518</v>
      </c>
      <c r="D11275" s="9" t="s">
        <v>18739</v>
      </c>
      <c r="E11275" s="9" t="s">
        <v>139</v>
      </c>
      <c r="F11275" s="9" t="s">
        <v>31071</v>
      </c>
      <c r="G11275" s="17">
        <v>9191969449</v>
      </c>
      <c r="H11275" s="9" t="s">
        <v>8</v>
      </c>
      <c r="I11275" s="1" t="s">
        <v>41</v>
      </c>
      <c r="J11275" s="2" t="s">
        <v>47309</v>
      </c>
      <c r="K11275" s="11" t="s">
        <v>14136</v>
      </c>
      <c r="L11275" s="2" t="s">
        <v>47338</v>
      </c>
      <c r="M11275" s="11"/>
      <c r="N11275" s="4"/>
      <c r="O11275" s="11"/>
      <c r="P11275" s="4"/>
      <c r="Q11275" s="11"/>
      <c r="R11275" s="4"/>
      <c r="S11275" s="11"/>
      <c r="T11275" s="4"/>
      <c r="U11275" s="11"/>
      <c r="V11275" s="4"/>
      <c r="W11275" s="11"/>
      <c r="X11275" s="4"/>
      <c r="Y11275" s="11"/>
      <c r="Z11275" s="2"/>
      <c r="AA11275" s="1" t="s">
        <v>16</v>
      </c>
      <c r="AC11275" s="23" t="s">
        <v>37811</v>
      </c>
      <c r="AD11275" s="23" t="s">
        <v>38205</v>
      </c>
      <c r="AE11275" t="s">
        <v>35405</v>
      </c>
    </row>
    <row r="11276" spans="1:31" ht="14.25" customHeight="1">
      <c r="A11276" s="1">
        <v>11275</v>
      </c>
      <c r="B11276" s="1" t="s">
        <v>54</v>
      </c>
      <c r="C11276" s="1" t="s">
        <v>20523</v>
      </c>
      <c r="D11276" s="9" t="s">
        <v>5084</v>
      </c>
      <c r="E11276" s="9" t="s">
        <v>18740</v>
      </c>
      <c r="F11276" s="9" t="s">
        <v>31075</v>
      </c>
      <c r="G11276" s="17">
        <v>91941464404</v>
      </c>
      <c r="H11276" s="9" t="s">
        <v>37</v>
      </c>
      <c r="I11276" s="1" t="s">
        <v>9</v>
      </c>
      <c r="J11276" s="2" t="s">
        <v>47309</v>
      </c>
      <c r="K11276" s="3" t="s">
        <v>42</v>
      </c>
      <c r="L11276" s="2" t="s">
        <v>47338</v>
      </c>
      <c r="M11276" s="4" t="s">
        <v>14136</v>
      </c>
      <c r="N11276" s="3" t="str">
        <f>J11276</f>
        <v>[1 cr. - 1.5 cr]</v>
      </c>
      <c r="O11276" s="11"/>
      <c r="P11276" s="4"/>
      <c r="Q11276" s="11"/>
      <c r="R11276" s="4"/>
      <c r="S11276" s="11"/>
      <c r="T11276" s="4"/>
      <c r="U11276" s="11"/>
      <c r="V11276" s="4"/>
      <c r="W11276" s="11"/>
      <c r="X11276" s="4"/>
      <c r="Y11276" s="11"/>
      <c r="Z11276" s="2"/>
      <c r="AA11276" s="1" t="s">
        <v>16</v>
      </c>
      <c r="AC11276" s="23" t="s">
        <v>37811</v>
      </c>
      <c r="AD11276" s="23" t="s">
        <v>38205</v>
      </c>
      <c r="AE11276" t="s">
        <v>35406</v>
      </c>
    </row>
    <row r="11277" spans="1:31" ht="14.25" customHeight="1">
      <c r="A11277" s="1">
        <v>11276</v>
      </c>
      <c r="B11277" s="1" t="s">
        <v>54</v>
      </c>
      <c r="C11277" s="1" t="s">
        <v>20524</v>
      </c>
      <c r="D11277" s="9" t="s">
        <v>2622</v>
      </c>
      <c r="E11277" s="9" t="s">
        <v>944</v>
      </c>
      <c r="F11277" s="9" t="s">
        <v>31076</v>
      </c>
      <c r="G11277" s="17">
        <v>916440444</v>
      </c>
      <c r="H11277" s="9" t="s">
        <v>15</v>
      </c>
      <c r="I11277" s="1" t="s">
        <v>62</v>
      </c>
      <c r="J11277" s="2" t="s">
        <v>47309</v>
      </c>
      <c r="K11277" s="3" t="s">
        <v>42</v>
      </c>
      <c r="L11277" s="2" t="s">
        <v>47338</v>
      </c>
      <c r="M11277" s="11"/>
      <c r="N11277" s="4"/>
      <c r="O11277" s="11"/>
      <c r="P11277" s="4"/>
      <c r="Q11277" s="11"/>
      <c r="R11277" s="4"/>
      <c r="S11277" s="11"/>
      <c r="T11277" s="4"/>
      <c r="U11277" s="11"/>
      <c r="V11277" s="4"/>
      <c r="W11277" s="11"/>
      <c r="X11277" s="4"/>
      <c r="Y11277" s="11"/>
      <c r="Z11277" s="2"/>
      <c r="AA11277" s="1" t="s">
        <v>16</v>
      </c>
      <c r="AC11277" s="23" t="s">
        <v>37811</v>
      </c>
      <c r="AD11277" s="23" t="s">
        <v>38205</v>
      </c>
      <c r="AE11277" t="s">
        <v>35395</v>
      </c>
    </row>
    <row r="11278" spans="1:31" ht="14.25" customHeight="1">
      <c r="A11278" s="1">
        <v>11277</v>
      </c>
      <c r="B11278" s="1" t="s">
        <v>54</v>
      </c>
      <c r="C11278" s="1" t="s">
        <v>20527</v>
      </c>
      <c r="D11278" s="9" t="s">
        <v>65</v>
      </c>
      <c r="E11278" s="9" t="s">
        <v>1180</v>
      </c>
      <c r="F11278" s="9" t="s">
        <v>31078</v>
      </c>
      <c r="G11278" s="17">
        <v>91949904114</v>
      </c>
      <c r="H11278" s="9" t="s">
        <v>15</v>
      </c>
      <c r="I11278" s="1" t="s">
        <v>41</v>
      </c>
      <c r="J11278" s="2" t="s">
        <v>47309</v>
      </c>
      <c r="K11278" s="11" t="s">
        <v>14137</v>
      </c>
      <c r="L11278" s="2" t="s">
        <v>47338</v>
      </c>
      <c r="M11278" s="11"/>
      <c r="N11278" s="4"/>
      <c r="O11278" s="11"/>
      <c r="P11278" s="4"/>
      <c r="Q11278" s="11"/>
      <c r="R11278" s="4"/>
      <c r="S11278" s="11"/>
      <c r="T11278" s="4"/>
      <c r="U11278" s="11"/>
      <c r="V11278" s="4"/>
      <c r="W11278" s="11"/>
      <c r="X11278" s="4"/>
      <c r="Y11278" s="11"/>
      <c r="Z11278" s="2"/>
      <c r="AA11278" s="1" t="s">
        <v>16</v>
      </c>
      <c r="AC11278" s="23" t="s">
        <v>37811</v>
      </c>
      <c r="AD11278" s="23" t="s">
        <v>38205</v>
      </c>
      <c r="AE11278" t="s">
        <v>35400</v>
      </c>
    </row>
    <row r="11279" spans="1:31" ht="14.25" customHeight="1">
      <c r="A11279" s="1">
        <v>11278</v>
      </c>
      <c r="B11279" s="1" t="s">
        <v>54</v>
      </c>
      <c r="C11279" s="1" t="s">
        <v>20531</v>
      </c>
      <c r="D11279" s="9" t="s">
        <v>1669</v>
      </c>
      <c r="E11279" s="9" t="s">
        <v>40</v>
      </c>
      <c r="F11279" s="9" t="s">
        <v>31081</v>
      </c>
      <c r="G11279" s="17">
        <v>91999416966</v>
      </c>
      <c r="H11279" s="9" t="s">
        <v>15</v>
      </c>
      <c r="I11279" s="1" t="s">
        <v>62</v>
      </c>
      <c r="J11279" s="2" t="s">
        <v>47309</v>
      </c>
      <c r="K11279" s="11" t="s">
        <v>14136</v>
      </c>
      <c r="L11279" s="2" t="s">
        <v>47338</v>
      </c>
      <c r="M11279" s="11"/>
      <c r="N11279" s="4"/>
      <c r="O11279" s="11"/>
      <c r="P11279" s="4"/>
      <c r="Q11279" s="11"/>
      <c r="R11279" s="4"/>
      <c r="S11279" s="11"/>
      <c r="T11279" s="4"/>
      <c r="U11279" s="11"/>
      <c r="V11279" s="4"/>
      <c r="W11279" s="11"/>
      <c r="X11279" s="4"/>
      <c r="Y11279" s="11"/>
      <c r="Z11279" s="2"/>
      <c r="AA11279" s="1" t="s">
        <v>16</v>
      </c>
      <c r="AC11279" s="23" t="s">
        <v>37811</v>
      </c>
      <c r="AD11279" s="23" t="s">
        <v>38205</v>
      </c>
      <c r="AE11279" t="s">
        <v>35401</v>
      </c>
    </row>
    <row r="11280" spans="1:31" ht="14.25" customHeight="1">
      <c r="A11280" s="1">
        <v>11279</v>
      </c>
      <c r="B11280" s="1" t="s">
        <v>54</v>
      </c>
      <c r="C11280" s="1" t="s">
        <v>20532</v>
      </c>
      <c r="D11280" s="9" t="s">
        <v>1421</v>
      </c>
      <c r="E11280" s="9" t="s">
        <v>139</v>
      </c>
      <c r="F11280" s="9" t="s">
        <v>35386</v>
      </c>
      <c r="G11280" s="17">
        <v>919494100000</v>
      </c>
      <c r="H11280" s="9" t="s">
        <v>15</v>
      </c>
      <c r="I11280" s="1" t="s">
        <v>62</v>
      </c>
      <c r="J11280" s="2" t="s">
        <v>47309</v>
      </c>
      <c r="K11280" s="3" t="s">
        <v>42</v>
      </c>
      <c r="L11280" s="2" t="s">
        <v>47338</v>
      </c>
      <c r="M11280" s="4" t="s">
        <v>14136</v>
      </c>
      <c r="N11280" s="3" t="str">
        <f>J11280</f>
        <v>[1 cr. - 1.5 cr]</v>
      </c>
      <c r="O11280" s="11"/>
      <c r="P11280" s="4"/>
      <c r="Q11280" s="11"/>
      <c r="R11280" s="4"/>
      <c r="S11280" s="11"/>
      <c r="T11280" s="4"/>
      <c r="U11280" s="11"/>
      <c r="V11280" s="4"/>
      <c r="W11280" s="11"/>
      <c r="X11280" s="4"/>
      <c r="Y11280" s="11"/>
      <c r="Z11280" s="2"/>
      <c r="AA11280" s="1" t="s">
        <v>16</v>
      </c>
      <c r="AC11280" s="23" t="s">
        <v>37811</v>
      </c>
      <c r="AD11280" s="23" t="s">
        <v>38205</v>
      </c>
      <c r="AE11280" t="s">
        <v>35402</v>
      </c>
    </row>
    <row r="11281" spans="1:31" ht="14.25" customHeight="1">
      <c r="A11281" s="1">
        <v>11280</v>
      </c>
      <c r="B11281" s="1" t="s">
        <v>54</v>
      </c>
      <c r="C11281" s="1" t="s">
        <v>20537</v>
      </c>
      <c r="D11281" s="9" t="s">
        <v>627</v>
      </c>
      <c r="E11281" s="9" t="s">
        <v>18742</v>
      </c>
      <c r="F11281" s="9" t="s">
        <v>31083</v>
      </c>
      <c r="G11281" s="17">
        <v>91914064994</v>
      </c>
      <c r="H11281" s="9" t="s">
        <v>8</v>
      </c>
      <c r="I11281" s="1" t="s">
        <v>41</v>
      </c>
      <c r="J11281" s="2" t="s">
        <v>47309</v>
      </c>
      <c r="K11281" s="11" t="s">
        <v>14136</v>
      </c>
      <c r="L11281" s="2" t="s">
        <v>47338</v>
      </c>
      <c r="M11281" s="11"/>
      <c r="N11281" s="4"/>
      <c r="O11281" s="11"/>
      <c r="P11281" s="4"/>
      <c r="Q11281" s="11"/>
      <c r="R11281" s="4"/>
      <c r="S11281" s="11"/>
      <c r="T11281" s="4"/>
      <c r="U11281" s="11"/>
      <c r="V11281" s="4"/>
      <c r="W11281" s="11"/>
      <c r="X11281" s="4"/>
      <c r="Y11281" s="11"/>
      <c r="Z11281" s="2"/>
      <c r="AA11281" s="1" t="s">
        <v>11</v>
      </c>
      <c r="AC11281" s="23" t="s">
        <v>37811</v>
      </c>
      <c r="AD11281" s="23" t="s">
        <v>38205</v>
      </c>
      <c r="AE11281" t="s">
        <v>35403</v>
      </c>
    </row>
    <row r="11282" spans="1:31" ht="14.25" customHeight="1">
      <c r="A11282" s="1">
        <v>11281</v>
      </c>
      <c r="B11282" s="1" t="s">
        <v>54</v>
      </c>
      <c r="C11282" s="1" t="s">
        <v>20539</v>
      </c>
      <c r="D11282" s="9" t="s">
        <v>18744</v>
      </c>
      <c r="E11282" s="9" t="s">
        <v>18745</v>
      </c>
      <c r="F11282" s="9" t="s">
        <v>33372</v>
      </c>
      <c r="G11282" s="17">
        <v>91909994669</v>
      </c>
      <c r="H11282" s="9" t="s">
        <v>37</v>
      </c>
      <c r="I11282" s="1" t="s">
        <v>62</v>
      </c>
      <c r="J11282" s="2" t="s">
        <v>47309</v>
      </c>
      <c r="K11282" s="3" t="s">
        <v>42</v>
      </c>
      <c r="L11282" s="2" t="s">
        <v>47338</v>
      </c>
      <c r="M11282" s="11"/>
      <c r="N11282" s="4"/>
      <c r="O11282" s="11"/>
      <c r="P11282" s="4"/>
      <c r="Q11282" s="11"/>
      <c r="R11282" s="4"/>
      <c r="S11282" s="11"/>
      <c r="T11282" s="4"/>
      <c r="U11282" s="11"/>
      <c r="V11282" s="4"/>
      <c r="W11282" s="11"/>
      <c r="X11282" s="4"/>
      <c r="Y11282" s="11"/>
      <c r="Z11282" s="2"/>
      <c r="AA11282" s="1" t="s">
        <v>16</v>
      </c>
      <c r="AC11282" s="23" t="s">
        <v>37811</v>
      </c>
      <c r="AD11282" s="23" t="s">
        <v>38205</v>
      </c>
      <c r="AE11282" t="s">
        <v>35404</v>
      </c>
    </row>
    <row r="11283" spans="1:31" ht="14.25" customHeight="1">
      <c r="A11283" s="1">
        <v>11282</v>
      </c>
      <c r="B11283" s="9" t="s">
        <v>6</v>
      </c>
      <c r="C11283" s="1" t="s">
        <v>20543</v>
      </c>
      <c r="D11283" s="12" t="s">
        <v>31</v>
      </c>
      <c r="E11283" s="12" t="s">
        <v>139</v>
      </c>
      <c r="F11283" s="12" t="s">
        <v>33215</v>
      </c>
      <c r="G11283" s="17">
        <f>9199440169</f>
        <v>9199440169</v>
      </c>
      <c r="H11283" s="13">
        <v>1</v>
      </c>
      <c r="I11283" s="1" t="s">
        <v>62</v>
      </c>
      <c r="J11283" s="2" t="s">
        <v>47309</v>
      </c>
      <c r="K11283" s="3" t="s">
        <v>42</v>
      </c>
      <c r="L11283" s="2" t="s">
        <v>47338</v>
      </c>
      <c r="M11283" s="11"/>
      <c r="N11283" s="4"/>
      <c r="O11283" s="11"/>
      <c r="P11283" s="4"/>
      <c r="Q11283" s="11"/>
      <c r="R11283" s="4"/>
      <c r="S11283" s="11"/>
      <c r="T11283" s="4"/>
      <c r="U11283" s="11"/>
      <c r="V11283" s="4"/>
      <c r="W11283" s="11"/>
      <c r="X11283" s="4"/>
      <c r="Y11283" s="11"/>
      <c r="Z11283" s="2"/>
      <c r="AA11283" s="1" t="s">
        <v>16</v>
      </c>
      <c r="AC11283" s="23" t="s">
        <v>37811</v>
      </c>
      <c r="AD11283" s="23" t="s">
        <v>38205</v>
      </c>
      <c r="AE11283" t="s">
        <v>35405</v>
      </c>
    </row>
    <row r="11284" spans="1:31" ht="14.25" customHeight="1">
      <c r="A11284" s="1">
        <v>11283</v>
      </c>
      <c r="B11284" s="9" t="s">
        <v>6</v>
      </c>
      <c r="C11284" s="1" t="s">
        <v>20545</v>
      </c>
      <c r="D11284" s="12" t="s">
        <v>460</v>
      </c>
      <c r="E11284" s="12" t="s">
        <v>84</v>
      </c>
      <c r="F11284" s="12" t="s">
        <v>30707</v>
      </c>
      <c r="G11284" s="17">
        <f>9194444049</f>
        <v>9194444049</v>
      </c>
      <c r="H11284" s="13">
        <v>1</v>
      </c>
      <c r="I11284" s="1" t="s">
        <v>9</v>
      </c>
      <c r="J11284" s="2" t="s">
        <v>47309</v>
      </c>
      <c r="K11284" s="11" t="s">
        <v>14136</v>
      </c>
      <c r="L11284" s="2" t="s">
        <v>47338</v>
      </c>
      <c r="M11284" s="11"/>
      <c r="N11284" s="4"/>
      <c r="O11284" s="11"/>
      <c r="P11284" s="4"/>
      <c r="Q11284" s="11"/>
      <c r="R11284" s="4"/>
      <c r="S11284" s="11"/>
      <c r="T11284" s="4"/>
      <c r="U11284" s="11"/>
      <c r="V11284" s="4"/>
      <c r="W11284" s="11"/>
      <c r="X11284" s="4"/>
      <c r="Y11284" s="11"/>
      <c r="Z11284" s="2"/>
      <c r="AA11284" s="1" t="s">
        <v>16</v>
      </c>
      <c r="AC11284" s="23" t="s">
        <v>37811</v>
      </c>
      <c r="AD11284" s="23" t="s">
        <v>38205</v>
      </c>
      <c r="AE11284" t="s">
        <v>35406</v>
      </c>
    </row>
    <row r="11285" spans="1:31" ht="14.25" customHeight="1">
      <c r="A11285" s="1">
        <v>11284</v>
      </c>
      <c r="B11285" s="9" t="s">
        <v>6</v>
      </c>
      <c r="C11285" s="1" t="s">
        <v>20550</v>
      </c>
      <c r="D11285" s="12" t="s">
        <v>8006</v>
      </c>
      <c r="E11285" s="12" t="s">
        <v>333</v>
      </c>
      <c r="F11285" s="12" t="s">
        <v>35264</v>
      </c>
      <c r="G11285" s="17">
        <f>9194944404</f>
        <v>9194944404</v>
      </c>
      <c r="H11285" s="13">
        <v>1</v>
      </c>
      <c r="I11285" s="1" t="s">
        <v>62</v>
      </c>
      <c r="J11285" s="2" t="s">
        <v>47309</v>
      </c>
      <c r="K11285" s="11" t="s">
        <v>13</v>
      </c>
      <c r="L11285" s="2" t="s">
        <v>47338</v>
      </c>
      <c r="M11285" s="11"/>
      <c r="N11285" s="4"/>
      <c r="O11285" s="11"/>
      <c r="P11285" s="4"/>
      <c r="Q11285" s="11"/>
      <c r="R11285" s="4"/>
      <c r="S11285" s="11"/>
      <c r="T11285" s="4"/>
      <c r="U11285" s="11"/>
      <c r="V11285" s="4"/>
      <c r="W11285" s="11"/>
      <c r="X11285" s="4"/>
      <c r="Y11285" s="11"/>
      <c r="Z11285" s="2"/>
      <c r="AA11285" s="1" t="s">
        <v>16</v>
      </c>
      <c r="AC11285" s="23" t="s">
        <v>37811</v>
      </c>
      <c r="AD11285" s="23" t="s">
        <v>38205</v>
      </c>
      <c r="AE11285" t="s">
        <v>35395</v>
      </c>
    </row>
    <row r="11286" spans="1:31" ht="14.25" customHeight="1">
      <c r="A11286" s="1">
        <v>11285</v>
      </c>
      <c r="B11286" s="9" t="s">
        <v>6</v>
      </c>
      <c r="C11286" s="1" t="s">
        <v>20551</v>
      </c>
      <c r="D11286" s="12" t="s">
        <v>37639</v>
      </c>
      <c r="E11286" s="12" t="s">
        <v>37640</v>
      </c>
      <c r="F11286" s="12" t="s">
        <v>27783</v>
      </c>
      <c r="G11286" s="17">
        <f>91600499941</f>
        <v>91600499941</v>
      </c>
      <c r="H11286" s="13">
        <v>1</v>
      </c>
      <c r="I11286" s="1" t="s">
        <v>41</v>
      </c>
      <c r="J11286" s="2" t="s">
        <v>47309</v>
      </c>
      <c r="K11286" s="3" t="s">
        <v>42</v>
      </c>
      <c r="L11286" s="2" t="s">
        <v>47338</v>
      </c>
      <c r="M11286" s="11"/>
      <c r="N11286" s="4"/>
      <c r="O11286" s="11"/>
      <c r="P11286" s="4"/>
      <c r="Q11286" s="11"/>
      <c r="R11286" s="4"/>
      <c r="S11286" s="11"/>
      <c r="T11286" s="4"/>
      <c r="U11286" s="11"/>
      <c r="V11286" s="4"/>
      <c r="W11286" s="11"/>
      <c r="X11286" s="4"/>
      <c r="Y11286" s="11"/>
      <c r="Z11286" s="2"/>
      <c r="AA11286" s="1" t="s">
        <v>16</v>
      </c>
      <c r="AC11286" s="23" t="s">
        <v>37811</v>
      </c>
      <c r="AD11286" s="23" t="s">
        <v>38205</v>
      </c>
      <c r="AE11286" t="s">
        <v>35400</v>
      </c>
    </row>
    <row r="11287" spans="1:31" ht="14.25" customHeight="1">
      <c r="A11287" s="1">
        <v>11286</v>
      </c>
      <c r="B11287" s="9" t="s">
        <v>6</v>
      </c>
      <c r="C11287" s="1" t="s">
        <v>20553</v>
      </c>
      <c r="D11287" s="12" t="s">
        <v>3475</v>
      </c>
      <c r="E11287" s="12" t="s">
        <v>13022</v>
      </c>
      <c r="F11287" s="12" t="s">
        <v>34641</v>
      </c>
      <c r="G11287" s="17">
        <f>919446060406</f>
        <v>919446060406</v>
      </c>
      <c r="H11287" s="13">
        <v>1</v>
      </c>
      <c r="I11287" s="1" t="s">
        <v>62</v>
      </c>
      <c r="J11287" s="2" t="s">
        <v>47309</v>
      </c>
      <c r="K11287" s="3" t="s">
        <v>42</v>
      </c>
      <c r="L11287" s="2" t="s">
        <v>47338</v>
      </c>
      <c r="M11287" s="11"/>
      <c r="N11287" s="4"/>
      <c r="O11287" s="11"/>
      <c r="P11287" s="4"/>
      <c r="Q11287" s="11"/>
      <c r="R11287" s="4"/>
      <c r="S11287" s="11"/>
      <c r="T11287" s="4"/>
      <c r="U11287" s="11"/>
      <c r="V11287" s="4"/>
      <c r="W11287" s="11"/>
      <c r="X11287" s="4"/>
      <c r="Y11287" s="11"/>
      <c r="Z11287" s="2"/>
      <c r="AA11287" s="1" t="s">
        <v>11</v>
      </c>
      <c r="AC11287" s="23" t="s">
        <v>37811</v>
      </c>
      <c r="AD11287" s="23" t="s">
        <v>38205</v>
      </c>
      <c r="AE11287" t="s">
        <v>35401</v>
      </c>
    </row>
    <row r="11288" spans="1:31" ht="14.25" customHeight="1">
      <c r="A11288" s="1">
        <v>11287</v>
      </c>
      <c r="B11288" s="9" t="s">
        <v>6</v>
      </c>
      <c r="C11288" s="1" t="s">
        <v>20555</v>
      </c>
      <c r="D11288" s="12" t="s">
        <v>37641</v>
      </c>
      <c r="E11288" s="12" t="s">
        <v>308</v>
      </c>
      <c r="F11288" s="12" t="s">
        <v>30571</v>
      </c>
      <c r="G11288" s="17">
        <f>91919044941</f>
        <v>91919044941</v>
      </c>
      <c r="H11288" s="13">
        <v>2</v>
      </c>
      <c r="I11288" s="1" t="s">
        <v>9</v>
      </c>
      <c r="J11288" s="2" t="s">
        <v>47309</v>
      </c>
      <c r="K11288" s="3" t="s">
        <v>42</v>
      </c>
      <c r="L11288" s="2" t="s">
        <v>47338</v>
      </c>
      <c r="M11288" s="11"/>
      <c r="N11288" s="4"/>
      <c r="O11288" s="11"/>
      <c r="P11288" s="4"/>
      <c r="Q11288" s="11"/>
      <c r="R11288" s="4"/>
      <c r="S11288" s="11"/>
      <c r="T11288" s="4"/>
      <c r="U11288" s="11"/>
      <c r="V11288" s="4"/>
      <c r="W11288" s="11"/>
      <c r="X11288" s="4"/>
      <c r="Y11288" s="11"/>
      <c r="Z11288" s="2"/>
      <c r="AA11288" s="1" t="s">
        <v>16</v>
      </c>
      <c r="AC11288" s="23" t="s">
        <v>37811</v>
      </c>
      <c r="AD11288" s="23" t="s">
        <v>38205</v>
      </c>
      <c r="AE11288" t="s">
        <v>35402</v>
      </c>
    </row>
    <row r="11289" spans="1:31" ht="14.25" customHeight="1">
      <c r="A11289" s="1">
        <v>11288</v>
      </c>
      <c r="B11289" s="9" t="s">
        <v>6</v>
      </c>
      <c r="C11289" s="1" t="s">
        <v>20557</v>
      </c>
      <c r="D11289" s="12" t="s">
        <v>793</v>
      </c>
      <c r="E11289" s="12" t="s">
        <v>139</v>
      </c>
      <c r="F11289" s="12" t="s">
        <v>30540</v>
      </c>
      <c r="G11289" s="17">
        <f>91940911644</f>
        <v>91940911644</v>
      </c>
      <c r="H11289" s="2" t="s">
        <v>37779</v>
      </c>
      <c r="I11289" s="1" t="s">
        <v>62</v>
      </c>
      <c r="J11289" s="2" t="s">
        <v>47309</v>
      </c>
      <c r="K11289" s="3" t="s">
        <v>42</v>
      </c>
      <c r="L11289" s="2" t="s">
        <v>47338</v>
      </c>
      <c r="M11289" s="11"/>
      <c r="N11289" s="4"/>
      <c r="O11289" s="11"/>
      <c r="P11289" s="4"/>
      <c r="Q11289" s="11"/>
      <c r="R11289" s="4"/>
      <c r="S11289" s="11"/>
      <c r="T11289" s="4"/>
      <c r="U11289" s="11"/>
      <c r="V11289" s="4"/>
      <c r="W11289" s="11"/>
      <c r="X11289" s="4"/>
      <c r="Y11289" s="11"/>
      <c r="Z11289" s="2"/>
      <c r="AA11289" s="1" t="s">
        <v>16</v>
      </c>
      <c r="AC11289" s="23" t="s">
        <v>37811</v>
      </c>
      <c r="AD11289" s="23" t="s">
        <v>38205</v>
      </c>
      <c r="AE11289" t="s">
        <v>35403</v>
      </c>
    </row>
    <row r="11290" spans="1:31" ht="14.25" customHeight="1">
      <c r="A11290" s="1">
        <v>11289</v>
      </c>
      <c r="B11290" s="9" t="s">
        <v>6</v>
      </c>
      <c r="C11290" s="1" t="s">
        <v>20567</v>
      </c>
      <c r="D11290" s="12" t="s">
        <v>2169</v>
      </c>
      <c r="E11290" s="12" t="s">
        <v>5377</v>
      </c>
      <c r="F11290" s="12" t="s">
        <v>33264</v>
      </c>
      <c r="G11290" s="17">
        <f>919444961600</f>
        <v>919444961600</v>
      </c>
      <c r="H11290" s="13">
        <v>2</v>
      </c>
      <c r="I11290" s="1" t="s">
        <v>9</v>
      </c>
      <c r="J11290" s="2" t="s">
        <v>47309</v>
      </c>
      <c r="K11290" s="3" t="s">
        <v>42</v>
      </c>
      <c r="L11290" s="2" t="s">
        <v>47338</v>
      </c>
      <c r="M11290" s="4" t="s">
        <v>14136</v>
      </c>
      <c r="N11290" s="3" t="str">
        <f t="shared" ref="N11290:N11291" si="398">J11290</f>
        <v>[1 cr. - 1.5 cr]</v>
      </c>
      <c r="O11290" s="11"/>
      <c r="P11290" s="4"/>
      <c r="Q11290" s="11"/>
      <c r="R11290" s="4"/>
      <c r="S11290" s="11"/>
      <c r="T11290" s="4"/>
      <c r="U11290" s="11"/>
      <c r="V11290" s="4"/>
      <c r="W11290" s="11"/>
      <c r="X11290" s="4"/>
      <c r="Y11290" s="11"/>
      <c r="Z11290" s="2"/>
      <c r="AA11290" s="1" t="s">
        <v>16</v>
      </c>
      <c r="AC11290" s="23" t="s">
        <v>37811</v>
      </c>
      <c r="AD11290" s="23" t="s">
        <v>38205</v>
      </c>
      <c r="AE11290" t="s">
        <v>35404</v>
      </c>
    </row>
    <row r="11291" spans="1:31" ht="14.25" customHeight="1">
      <c r="A11291" s="1">
        <v>11290</v>
      </c>
      <c r="B11291" s="9" t="s">
        <v>6</v>
      </c>
      <c r="C11291" s="1" t="s">
        <v>20573</v>
      </c>
      <c r="D11291" s="12" t="s">
        <v>36326</v>
      </c>
      <c r="E11291" s="12" t="s">
        <v>139</v>
      </c>
      <c r="F11291" s="12" t="s">
        <v>18524</v>
      </c>
      <c r="G11291" s="17">
        <f>919999996</f>
        <v>919999996</v>
      </c>
      <c r="H11291" s="13">
        <v>1</v>
      </c>
      <c r="I11291" s="1" t="s">
        <v>41</v>
      </c>
      <c r="J11291" s="2" t="s">
        <v>47309</v>
      </c>
      <c r="K11291" s="3" t="s">
        <v>17</v>
      </c>
      <c r="L11291" s="2" t="s">
        <v>47338</v>
      </c>
      <c r="M11291" s="4" t="s">
        <v>42</v>
      </c>
      <c r="N11291" s="3" t="str">
        <f t="shared" si="398"/>
        <v>[1 cr. - 1.5 cr]</v>
      </c>
      <c r="O11291" s="11"/>
      <c r="P11291" s="4"/>
      <c r="Q11291" s="11"/>
      <c r="R11291" s="4"/>
      <c r="S11291" s="11"/>
      <c r="T11291" s="4"/>
      <c r="U11291" s="11"/>
      <c r="V11291" s="4"/>
      <c r="W11291" s="11"/>
      <c r="X11291" s="4"/>
      <c r="Y11291" s="11"/>
      <c r="Z11291" s="2"/>
      <c r="AA11291" s="1" t="s">
        <v>16</v>
      </c>
      <c r="AC11291" s="23" t="s">
        <v>37811</v>
      </c>
      <c r="AD11291" s="23" t="s">
        <v>38205</v>
      </c>
      <c r="AE11291" t="s">
        <v>35405</v>
      </c>
    </row>
    <row r="11292" spans="1:31" ht="14.25" customHeight="1">
      <c r="A11292" s="1">
        <v>11291</v>
      </c>
      <c r="B11292" s="9" t="s">
        <v>6</v>
      </c>
      <c r="C11292" s="1" t="s">
        <v>20578</v>
      </c>
      <c r="D11292" s="12" t="s">
        <v>2890</v>
      </c>
      <c r="E11292" s="12" t="s">
        <v>724</v>
      </c>
      <c r="F11292" s="12" t="s">
        <v>30363</v>
      </c>
      <c r="G11292" s="17">
        <f>91949466496</f>
        <v>91949466496</v>
      </c>
      <c r="H11292" s="2" t="s">
        <v>37779</v>
      </c>
      <c r="I11292" s="1" t="s">
        <v>9</v>
      </c>
      <c r="J11292" s="2" t="s">
        <v>47309</v>
      </c>
      <c r="K11292" s="3" t="s">
        <v>42</v>
      </c>
      <c r="L11292" s="2" t="s">
        <v>47338</v>
      </c>
      <c r="M11292" s="11"/>
      <c r="N11292" s="4"/>
      <c r="O11292" s="11"/>
      <c r="P11292" s="4"/>
      <c r="Q11292" s="11"/>
      <c r="R11292" s="4"/>
      <c r="S11292" s="11"/>
      <c r="T11292" s="4"/>
      <c r="U11292" s="11"/>
      <c r="V11292" s="4"/>
      <c r="W11292" s="11"/>
      <c r="X11292" s="4"/>
      <c r="Y11292" s="11"/>
      <c r="Z11292" s="2"/>
      <c r="AA11292" s="1" t="s">
        <v>16</v>
      </c>
      <c r="AC11292" s="23" t="s">
        <v>37811</v>
      </c>
      <c r="AD11292" s="23" t="s">
        <v>38205</v>
      </c>
      <c r="AE11292" t="s">
        <v>35406</v>
      </c>
    </row>
    <row r="11293" spans="1:31" ht="14.25" customHeight="1">
      <c r="A11293" s="1">
        <v>11292</v>
      </c>
      <c r="B11293" s="9" t="s">
        <v>6</v>
      </c>
      <c r="C11293" s="1" t="s">
        <v>20580</v>
      </c>
      <c r="D11293" s="12" t="s">
        <v>16023</v>
      </c>
      <c r="E11293" s="12" t="s">
        <v>139</v>
      </c>
      <c r="F11293" s="12" t="s">
        <v>30367</v>
      </c>
      <c r="G11293" s="17">
        <f>91949061060</f>
        <v>91949061060</v>
      </c>
      <c r="H11293" s="13">
        <v>1</v>
      </c>
      <c r="I11293" s="1" t="s">
        <v>62</v>
      </c>
      <c r="J11293" s="2" t="s">
        <v>47309</v>
      </c>
      <c r="K11293" s="3" t="s">
        <v>42</v>
      </c>
      <c r="L11293" s="2" t="s">
        <v>47338</v>
      </c>
      <c r="M11293" s="11"/>
      <c r="N11293" s="4"/>
      <c r="O11293" s="11"/>
      <c r="P11293" s="4"/>
      <c r="Q11293" s="11"/>
      <c r="R11293" s="4"/>
      <c r="S11293" s="11"/>
      <c r="T11293" s="4"/>
      <c r="U11293" s="11"/>
      <c r="V11293" s="4"/>
      <c r="W11293" s="11"/>
      <c r="X11293" s="4"/>
      <c r="Y11293" s="11"/>
      <c r="Z11293" s="2"/>
      <c r="AA11293" s="1" t="s">
        <v>16</v>
      </c>
      <c r="AC11293" s="23" t="s">
        <v>37811</v>
      </c>
      <c r="AD11293" s="23" t="s">
        <v>38205</v>
      </c>
      <c r="AE11293" t="s">
        <v>35395</v>
      </c>
    </row>
    <row r="11294" spans="1:31" ht="14.25" customHeight="1">
      <c r="A11294" s="1">
        <v>11293</v>
      </c>
      <c r="B11294" s="9" t="s">
        <v>6</v>
      </c>
      <c r="C11294" s="1" t="s">
        <v>20592</v>
      </c>
      <c r="D11294" s="12" t="s">
        <v>37642</v>
      </c>
      <c r="E11294" s="12" t="s">
        <v>37643</v>
      </c>
      <c r="F11294" s="12" t="s">
        <v>30622</v>
      </c>
      <c r="G11294" s="17">
        <f>914466499464</f>
        <v>914466499464</v>
      </c>
      <c r="H11294" s="13">
        <v>3</v>
      </c>
      <c r="I11294" s="1" t="s">
        <v>41</v>
      </c>
      <c r="J11294" s="2" t="s">
        <v>47309</v>
      </c>
      <c r="K11294" s="11" t="s">
        <v>14137</v>
      </c>
      <c r="L11294" s="2" t="s">
        <v>47338</v>
      </c>
      <c r="M11294" s="11"/>
      <c r="N11294" s="4"/>
      <c r="O11294" s="11"/>
      <c r="P11294" s="4"/>
      <c r="Q11294" s="11"/>
      <c r="R11294" s="4"/>
      <c r="S11294" s="11"/>
      <c r="T11294" s="4"/>
      <c r="U11294" s="11"/>
      <c r="V11294" s="4"/>
      <c r="W11294" s="11"/>
      <c r="X11294" s="4"/>
      <c r="Y11294" s="11"/>
      <c r="Z11294" s="2"/>
      <c r="AA11294" s="1" t="s">
        <v>16</v>
      </c>
      <c r="AC11294" s="23" t="s">
        <v>37811</v>
      </c>
      <c r="AD11294" s="23" t="s">
        <v>38205</v>
      </c>
      <c r="AE11294" t="s">
        <v>35400</v>
      </c>
    </row>
    <row r="11295" spans="1:31" ht="14.25" customHeight="1">
      <c r="A11295" s="1">
        <v>11294</v>
      </c>
      <c r="B11295" s="9" t="s">
        <v>6</v>
      </c>
      <c r="C11295" s="1" t="s">
        <v>20603</v>
      </c>
      <c r="D11295" s="12" t="s">
        <v>58</v>
      </c>
      <c r="E11295" s="12" t="s">
        <v>2947</v>
      </c>
      <c r="F11295" s="12" t="s">
        <v>30399</v>
      </c>
      <c r="G11295" s="17">
        <f>919444669469</f>
        <v>919444669469</v>
      </c>
      <c r="H11295" s="13">
        <v>1</v>
      </c>
      <c r="I11295" s="1" t="s">
        <v>41</v>
      </c>
      <c r="J11295" s="2" t="s">
        <v>47309</v>
      </c>
      <c r="K11295" s="3" t="s">
        <v>42</v>
      </c>
      <c r="L11295" s="2" t="s">
        <v>47338</v>
      </c>
      <c r="M11295" s="4" t="s">
        <v>14136</v>
      </c>
      <c r="N11295" s="3" t="str">
        <f t="shared" ref="N11295:N11298" si="399">J11295</f>
        <v>[1 cr. - 1.5 cr]</v>
      </c>
      <c r="O11295" s="11"/>
      <c r="P11295" s="4"/>
      <c r="Q11295" s="11"/>
      <c r="R11295" s="4"/>
      <c r="S11295" s="11"/>
      <c r="T11295" s="4"/>
      <c r="U11295" s="11"/>
      <c r="V11295" s="4"/>
      <c r="W11295" s="11"/>
      <c r="X11295" s="4"/>
      <c r="Y11295" s="11"/>
      <c r="Z11295" s="2"/>
      <c r="AA11295" s="1" t="s">
        <v>16</v>
      </c>
      <c r="AC11295" s="23" t="s">
        <v>37811</v>
      </c>
      <c r="AD11295" s="23" t="s">
        <v>38205</v>
      </c>
      <c r="AE11295" t="s">
        <v>35401</v>
      </c>
    </row>
    <row r="11296" spans="1:31" ht="14.25" customHeight="1">
      <c r="A11296" s="1">
        <v>11295</v>
      </c>
      <c r="B11296" s="9" t="s">
        <v>6</v>
      </c>
      <c r="C11296" s="1" t="s">
        <v>20605</v>
      </c>
      <c r="D11296" s="12" t="s">
        <v>2412</v>
      </c>
      <c r="E11296" s="12" t="s">
        <v>37644</v>
      </c>
      <c r="F11296" s="12" t="s">
        <v>30712</v>
      </c>
      <c r="G11296" s="17">
        <f>91944646464</f>
        <v>91944646464</v>
      </c>
      <c r="H11296" s="13">
        <v>1</v>
      </c>
      <c r="I11296" s="1" t="s">
        <v>62</v>
      </c>
      <c r="J11296" s="2" t="s">
        <v>47309</v>
      </c>
      <c r="K11296" s="11" t="s">
        <v>14136</v>
      </c>
      <c r="L11296" s="2" t="s">
        <v>47338</v>
      </c>
      <c r="M11296" s="4" t="s">
        <v>14137</v>
      </c>
      <c r="N11296" s="3" t="str">
        <f t="shared" si="399"/>
        <v>[1 cr. - 1.5 cr]</v>
      </c>
      <c r="O11296" s="4" t="s">
        <v>13</v>
      </c>
      <c r="P11296" s="3" t="s">
        <v>47309</v>
      </c>
      <c r="Q11296" s="11"/>
      <c r="R11296" s="4"/>
      <c r="S11296" s="11"/>
      <c r="T11296" s="4"/>
      <c r="U11296" s="11"/>
      <c r="V11296" s="4"/>
      <c r="W11296" s="11"/>
      <c r="X11296" s="4"/>
      <c r="Y11296" s="11"/>
      <c r="Z11296" s="2"/>
      <c r="AA11296" s="1" t="s">
        <v>16</v>
      </c>
      <c r="AC11296" s="23" t="s">
        <v>37811</v>
      </c>
      <c r="AD11296" s="23" t="s">
        <v>38205</v>
      </c>
      <c r="AE11296" t="s">
        <v>35402</v>
      </c>
    </row>
    <row r="11297" spans="1:31" ht="14.25" customHeight="1">
      <c r="A11297" s="1">
        <v>11296</v>
      </c>
      <c r="B11297" s="9" t="s">
        <v>6</v>
      </c>
      <c r="C11297" s="1" t="s">
        <v>20620</v>
      </c>
      <c r="D11297" s="12" t="s">
        <v>1636</v>
      </c>
      <c r="E11297" s="12" t="s">
        <v>37530</v>
      </c>
      <c r="F11297" s="12" t="s">
        <v>30432</v>
      </c>
      <c r="G11297" s="17">
        <f>9194006000</f>
        <v>9194006000</v>
      </c>
      <c r="H11297" s="2" t="s">
        <v>37779</v>
      </c>
      <c r="I11297" s="1" t="s">
        <v>62</v>
      </c>
      <c r="J11297" s="2" t="s">
        <v>47309</v>
      </c>
      <c r="K11297" s="3" t="s">
        <v>42</v>
      </c>
      <c r="L11297" s="2" t="s">
        <v>47338</v>
      </c>
      <c r="M11297" s="4" t="s">
        <v>14136</v>
      </c>
      <c r="N11297" s="3" t="str">
        <f t="shared" si="399"/>
        <v>[1 cr. - 1.5 cr]</v>
      </c>
      <c r="O11297" s="11"/>
      <c r="P11297" s="4"/>
      <c r="Q11297" s="11"/>
      <c r="R11297" s="4"/>
      <c r="S11297" s="11"/>
      <c r="T11297" s="4"/>
      <c r="U11297" s="11"/>
      <c r="V11297" s="4"/>
      <c r="W11297" s="11"/>
      <c r="X11297" s="4"/>
      <c r="Y11297" s="11"/>
      <c r="Z11297" s="2"/>
      <c r="AA11297" s="1" t="s">
        <v>16</v>
      </c>
      <c r="AC11297" s="23" t="s">
        <v>37863</v>
      </c>
      <c r="AD11297" s="23" t="s">
        <v>38205</v>
      </c>
      <c r="AE11297" t="s">
        <v>35403</v>
      </c>
    </row>
    <row r="11298" spans="1:31" ht="14.25" customHeight="1">
      <c r="A11298" s="1">
        <v>11297</v>
      </c>
      <c r="B11298" s="9" t="s">
        <v>6</v>
      </c>
      <c r="C11298" s="1" t="s">
        <v>20623</v>
      </c>
      <c r="D11298" s="12" t="s">
        <v>704</v>
      </c>
      <c r="E11298" s="12" t="s">
        <v>255</v>
      </c>
      <c r="F11298" s="12" t="s">
        <v>30424</v>
      </c>
      <c r="G11298" s="17">
        <f>919900064</f>
        <v>919900064</v>
      </c>
      <c r="H11298" s="13">
        <v>1</v>
      </c>
      <c r="I11298" s="1" t="s">
        <v>62</v>
      </c>
      <c r="J11298" s="2" t="s">
        <v>47309</v>
      </c>
      <c r="K11298" s="3" t="s">
        <v>42</v>
      </c>
      <c r="L11298" s="2" t="s">
        <v>47338</v>
      </c>
      <c r="M11298" s="4" t="s">
        <v>14137</v>
      </c>
      <c r="N11298" s="3" t="str">
        <f t="shared" si="399"/>
        <v>[1 cr. - 1.5 cr]</v>
      </c>
      <c r="O11298" s="11"/>
      <c r="P11298" s="4"/>
      <c r="Q11298" s="11"/>
      <c r="R11298" s="4"/>
      <c r="S11298" s="11"/>
      <c r="T11298" s="4"/>
      <c r="U11298" s="11"/>
      <c r="V11298" s="4"/>
      <c r="W11298" s="11"/>
      <c r="X11298" s="4"/>
      <c r="Y11298" s="11"/>
      <c r="Z11298" s="2"/>
      <c r="AA11298" s="1" t="s">
        <v>16</v>
      </c>
      <c r="AC11298" s="23" t="s">
        <v>37863</v>
      </c>
      <c r="AD11298" s="23" t="s">
        <v>38205</v>
      </c>
      <c r="AE11298" t="s">
        <v>35404</v>
      </c>
    </row>
    <row r="11299" spans="1:31" ht="14.25" customHeight="1">
      <c r="A11299" s="1">
        <v>11298</v>
      </c>
      <c r="B11299" s="9" t="s">
        <v>6</v>
      </c>
      <c r="C11299" s="1" t="s">
        <v>20642</v>
      </c>
      <c r="D11299" s="12" t="s">
        <v>727</v>
      </c>
      <c r="E11299" s="12" t="s">
        <v>36647</v>
      </c>
      <c r="F11299" s="12" t="s">
        <v>30469</v>
      </c>
      <c r="G11299" s="17">
        <f>919664464649</f>
        <v>919664464649</v>
      </c>
      <c r="H11299" s="13">
        <v>2</v>
      </c>
      <c r="I11299" s="1" t="s">
        <v>62</v>
      </c>
      <c r="J11299" s="2" t="s">
        <v>47309</v>
      </c>
      <c r="K11299" s="11" t="s">
        <v>14137</v>
      </c>
      <c r="L11299" s="2" t="s">
        <v>47338</v>
      </c>
      <c r="M11299" s="11"/>
      <c r="N11299" s="4"/>
      <c r="O11299" s="11"/>
      <c r="P11299" s="4"/>
      <c r="Q11299" s="11"/>
      <c r="R11299" s="4"/>
      <c r="S11299" s="11"/>
      <c r="T11299" s="4"/>
      <c r="U11299" s="11"/>
      <c r="V11299" s="4"/>
      <c r="W11299" s="11"/>
      <c r="X11299" s="4"/>
      <c r="Y11299" s="11"/>
      <c r="Z11299" s="2"/>
      <c r="AA11299" s="1" t="s">
        <v>16</v>
      </c>
      <c r="AC11299" s="23" t="s">
        <v>37863</v>
      </c>
      <c r="AD11299" s="23" t="s">
        <v>38205</v>
      </c>
      <c r="AE11299" t="s">
        <v>35405</v>
      </c>
    </row>
    <row r="11300" spans="1:31" ht="14.25" customHeight="1">
      <c r="A11300" s="1">
        <v>11299</v>
      </c>
      <c r="B11300" s="9" t="s">
        <v>6</v>
      </c>
      <c r="C11300" s="1" t="s">
        <v>20644</v>
      </c>
      <c r="D11300" s="12" t="s">
        <v>3562</v>
      </c>
      <c r="E11300" s="12" t="s">
        <v>8117</v>
      </c>
      <c r="F11300" s="12" t="s">
        <v>30534</v>
      </c>
      <c r="G11300" s="17">
        <f>91944606464</f>
        <v>91944606464</v>
      </c>
      <c r="H11300" s="2" t="s">
        <v>37779</v>
      </c>
      <c r="I11300" s="1" t="s">
        <v>9</v>
      </c>
      <c r="J11300" s="2" t="s">
        <v>47309</v>
      </c>
      <c r="K11300" s="3" t="s">
        <v>42</v>
      </c>
      <c r="L11300" s="2" t="s">
        <v>47338</v>
      </c>
      <c r="M11300" s="11"/>
      <c r="N11300" s="4"/>
      <c r="O11300" s="11"/>
      <c r="P11300" s="4"/>
      <c r="Q11300" s="11"/>
      <c r="R11300" s="4"/>
      <c r="S11300" s="11"/>
      <c r="T11300" s="4"/>
      <c r="U11300" s="11"/>
      <c r="V11300" s="4"/>
      <c r="W11300" s="11"/>
      <c r="X11300" s="4"/>
      <c r="Y11300" s="11"/>
      <c r="Z11300" s="2"/>
      <c r="AA11300" s="1" t="s">
        <v>16</v>
      </c>
      <c r="AC11300" s="23" t="s">
        <v>37863</v>
      </c>
      <c r="AD11300" s="23" t="s">
        <v>38205</v>
      </c>
      <c r="AE11300" t="s">
        <v>35406</v>
      </c>
    </row>
    <row r="11301" spans="1:31" ht="14.25" customHeight="1">
      <c r="A11301" s="1">
        <v>11300</v>
      </c>
      <c r="B11301" s="9" t="s">
        <v>6</v>
      </c>
      <c r="C11301" s="1" t="s">
        <v>20655</v>
      </c>
      <c r="D11301" s="12" t="s">
        <v>36200</v>
      </c>
      <c r="E11301" s="12" t="s">
        <v>37645</v>
      </c>
      <c r="F11301" s="12" t="s">
        <v>30594</v>
      </c>
      <c r="G11301" s="17">
        <f>91909964114</f>
        <v>91909964114</v>
      </c>
      <c r="H11301" s="13">
        <v>1</v>
      </c>
      <c r="I11301" s="1" t="s">
        <v>9</v>
      </c>
      <c r="J11301" s="2" t="s">
        <v>47309</v>
      </c>
      <c r="K11301" s="11" t="s">
        <v>14136</v>
      </c>
      <c r="L11301" s="2" t="s">
        <v>47338</v>
      </c>
      <c r="M11301" s="11"/>
      <c r="N11301" s="4"/>
      <c r="O11301" s="11"/>
      <c r="P11301" s="4"/>
      <c r="Q11301" s="11"/>
      <c r="R11301" s="4"/>
      <c r="S11301" s="11"/>
      <c r="T11301" s="4"/>
      <c r="U11301" s="11"/>
      <c r="V11301" s="4"/>
      <c r="W11301" s="11"/>
      <c r="X11301" s="4"/>
      <c r="Y11301" s="11"/>
      <c r="Z11301" s="2"/>
      <c r="AA11301" s="1" t="s">
        <v>16</v>
      </c>
      <c r="AC11301" s="23" t="s">
        <v>37863</v>
      </c>
      <c r="AD11301" s="23" t="s">
        <v>38205</v>
      </c>
      <c r="AE11301" t="s">
        <v>35395</v>
      </c>
    </row>
    <row r="11302" spans="1:31" ht="14.25" customHeight="1">
      <c r="A11302" s="1">
        <v>11301</v>
      </c>
      <c r="B11302" s="9" t="s">
        <v>6</v>
      </c>
      <c r="C11302" s="1" t="s">
        <v>20664</v>
      </c>
      <c r="D11302" s="12" t="s">
        <v>5197</v>
      </c>
      <c r="E11302" s="12" t="s">
        <v>40</v>
      </c>
      <c r="F11302" s="12" t="s">
        <v>30762</v>
      </c>
      <c r="G11302" s="17">
        <v>99449999</v>
      </c>
      <c r="H11302" s="2" t="s">
        <v>37779</v>
      </c>
      <c r="I11302" s="1" t="s">
        <v>62</v>
      </c>
      <c r="J11302" s="2" t="s">
        <v>47309</v>
      </c>
      <c r="K11302" s="3" t="s">
        <v>42</v>
      </c>
      <c r="L11302" s="2" t="s">
        <v>47338</v>
      </c>
      <c r="M11302" s="11"/>
      <c r="N11302" s="4"/>
      <c r="O11302" s="11"/>
      <c r="P11302" s="4"/>
      <c r="Q11302" s="11"/>
      <c r="R11302" s="4"/>
      <c r="S11302" s="11"/>
      <c r="T11302" s="4"/>
      <c r="U11302" s="11"/>
      <c r="V11302" s="4"/>
      <c r="W11302" s="11"/>
      <c r="X11302" s="4"/>
      <c r="Y11302" s="11"/>
      <c r="Z11302" s="2"/>
      <c r="AA11302" s="1" t="s">
        <v>11</v>
      </c>
      <c r="AC11302" s="23" t="s">
        <v>37863</v>
      </c>
      <c r="AD11302" s="23" t="s">
        <v>38205</v>
      </c>
      <c r="AE11302" t="s">
        <v>35400</v>
      </c>
    </row>
    <row r="11303" spans="1:31" ht="14.25" customHeight="1">
      <c r="A11303" s="1">
        <v>11302</v>
      </c>
      <c r="B11303" s="9" t="s">
        <v>6</v>
      </c>
      <c r="C11303" s="1" t="s">
        <v>20665</v>
      </c>
      <c r="D11303" s="12" t="s">
        <v>37512</v>
      </c>
      <c r="E11303" s="12" t="s">
        <v>36674</v>
      </c>
      <c r="F11303" s="12" t="s">
        <v>31074</v>
      </c>
      <c r="G11303" s="17">
        <f>919446414469</f>
        <v>919446414469</v>
      </c>
      <c r="H11303" s="13">
        <v>2</v>
      </c>
      <c r="I11303" s="1" t="s">
        <v>9</v>
      </c>
      <c r="J11303" s="2" t="s">
        <v>47309</v>
      </c>
      <c r="K11303" s="3" t="s">
        <v>42</v>
      </c>
      <c r="L11303" s="2" t="s">
        <v>47338</v>
      </c>
      <c r="M11303" s="11"/>
      <c r="N11303" s="4"/>
      <c r="O11303" s="11"/>
      <c r="P11303" s="4"/>
      <c r="Q11303" s="11"/>
      <c r="R11303" s="4"/>
      <c r="S11303" s="11"/>
      <c r="T11303" s="4"/>
      <c r="U11303" s="11"/>
      <c r="V11303" s="4"/>
      <c r="W11303" s="11"/>
      <c r="X11303" s="4"/>
      <c r="Y11303" s="11"/>
      <c r="Z11303" s="2"/>
      <c r="AA11303" s="1" t="s">
        <v>16</v>
      </c>
      <c r="AC11303" s="23" t="s">
        <v>37863</v>
      </c>
      <c r="AD11303" s="23" t="s">
        <v>38205</v>
      </c>
      <c r="AE11303" t="s">
        <v>35401</v>
      </c>
    </row>
    <row r="11304" spans="1:31" ht="14.25" customHeight="1">
      <c r="A11304" s="1">
        <v>11303</v>
      </c>
      <c r="B11304" s="9" t="s">
        <v>6</v>
      </c>
      <c r="C11304" s="1" t="s">
        <v>20669</v>
      </c>
      <c r="D11304" s="12" t="s">
        <v>13500</v>
      </c>
      <c r="E11304" s="12" t="s">
        <v>824</v>
      </c>
      <c r="F11304" s="12" t="s">
        <v>32611</v>
      </c>
      <c r="G11304" s="17">
        <f>914144944449</f>
        <v>914144944449</v>
      </c>
      <c r="H11304" s="13">
        <v>1</v>
      </c>
      <c r="I11304" s="1" t="s">
        <v>41</v>
      </c>
      <c r="J11304" s="2" t="s">
        <v>47309</v>
      </c>
      <c r="K11304" s="3" t="s">
        <v>42</v>
      </c>
      <c r="L11304" s="2" t="s">
        <v>47338</v>
      </c>
      <c r="M11304" s="11"/>
      <c r="N11304" s="4"/>
      <c r="O11304" s="11"/>
      <c r="P11304" s="4"/>
      <c r="Q11304" s="11"/>
      <c r="R11304" s="4"/>
      <c r="S11304" s="11"/>
      <c r="T11304" s="4"/>
      <c r="U11304" s="11"/>
      <c r="V11304" s="4"/>
      <c r="W11304" s="11"/>
      <c r="X11304" s="4"/>
      <c r="Y11304" s="11"/>
      <c r="Z11304" s="2"/>
      <c r="AA11304" s="1" t="s">
        <v>11</v>
      </c>
      <c r="AC11304" s="23" t="s">
        <v>37863</v>
      </c>
      <c r="AD11304" s="23" t="s">
        <v>38205</v>
      </c>
      <c r="AE11304" t="s">
        <v>35402</v>
      </c>
    </row>
    <row r="11305" spans="1:31" ht="14.25" customHeight="1">
      <c r="A11305" s="1">
        <v>11304</v>
      </c>
      <c r="B11305" s="9" t="s">
        <v>6</v>
      </c>
      <c r="C11305" s="1" t="s">
        <v>20673</v>
      </c>
      <c r="D11305" s="12" t="s">
        <v>2577</v>
      </c>
      <c r="E11305" s="12" t="s">
        <v>40</v>
      </c>
      <c r="F11305" s="12" t="s">
        <v>25943</v>
      </c>
      <c r="G11305" s="17">
        <f>919909006010</f>
        <v>919909006010</v>
      </c>
      <c r="H11305" s="13">
        <v>1</v>
      </c>
      <c r="I11305" s="1" t="s">
        <v>41</v>
      </c>
      <c r="J11305" s="2" t="s">
        <v>47309</v>
      </c>
      <c r="K11305" s="3" t="s">
        <v>42</v>
      </c>
      <c r="L11305" s="2" t="s">
        <v>47338</v>
      </c>
      <c r="M11305" s="11"/>
      <c r="N11305" s="4"/>
      <c r="O11305" s="11"/>
      <c r="P11305" s="4"/>
      <c r="Q11305" s="11"/>
      <c r="R11305" s="4"/>
      <c r="S11305" s="11"/>
      <c r="T11305" s="4"/>
      <c r="U11305" s="11"/>
      <c r="V11305" s="4"/>
      <c r="W11305" s="11"/>
      <c r="X11305" s="4"/>
      <c r="Y11305" s="11"/>
      <c r="Z11305" s="2"/>
      <c r="AA11305" s="1" t="s">
        <v>16</v>
      </c>
      <c r="AC11305" s="23" t="s">
        <v>37863</v>
      </c>
      <c r="AD11305" s="23" t="s">
        <v>38205</v>
      </c>
      <c r="AE11305" t="s">
        <v>35403</v>
      </c>
    </row>
    <row r="11306" spans="1:31" ht="14.25" customHeight="1">
      <c r="A11306" s="1">
        <v>11305</v>
      </c>
      <c r="B11306" s="9" t="s">
        <v>6</v>
      </c>
      <c r="C11306" s="1" t="s">
        <v>20681</v>
      </c>
      <c r="D11306" s="12" t="s">
        <v>610</v>
      </c>
      <c r="E11306" s="12" t="s">
        <v>3187</v>
      </c>
      <c r="F11306" s="12" t="s">
        <v>35339</v>
      </c>
      <c r="G11306" s="17">
        <v>99464096</v>
      </c>
      <c r="H11306" s="2" t="s">
        <v>37779</v>
      </c>
      <c r="I11306" s="1" t="s">
        <v>41</v>
      </c>
      <c r="J11306" s="2" t="s">
        <v>47309</v>
      </c>
      <c r="K11306" s="3" t="s">
        <v>42</v>
      </c>
      <c r="L11306" s="2" t="s">
        <v>47338</v>
      </c>
      <c r="M11306" s="4" t="s">
        <v>14136</v>
      </c>
      <c r="N11306" s="3" t="str">
        <f>J11306</f>
        <v>[1 cr. - 1.5 cr]</v>
      </c>
      <c r="O11306" s="4" t="s">
        <v>14137</v>
      </c>
      <c r="P11306" s="3" t="s">
        <v>47309</v>
      </c>
      <c r="Q11306" s="11"/>
      <c r="R11306" s="4"/>
      <c r="S11306" s="11"/>
      <c r="T11306" s="4"/>
      <c r="U11306" s="11"/>
      <c r="V11306" s="4"/>
      <c r="W11306" s="11"/>
      <c r="X11306" s="4"/>
      <c r="Y11306" s="11"/>
      <c r="Z11306" s="2"/>
      <c r="AA11306" s="1" t="s">
        <v>16</v>
      </c>
      <c r="AC11306" s="23" t="s">
        <v>37863</v>
      </c>
      <c r="AD11306" s="23" t="s">
        <v>38205</v>
      </c>
      <c r="AE11306" t="s">
        <v>35404</v>
      </c>
    </row>
    <row r="11307" spans="1:31" ht="14.25" customHeight="1">
      <c r="A11307" s="1">
        <v>11306</v>
      </c>
      <c r="B11307" s="9" t="s">
        <v>6</v>
      </c>
      <c r="C11307" s="1" t="s">
        <v>20685</v>
      </c>
      <c r="D11307" s="12" t="s">
        <v>37513</v>
      </c>
      <c r="E11307" s="12" t="s">
        <v>37514</v>
      </c>
      <c r="F11307" s="12" t="s">
        <v>30451</v>
      </c>
      <c r="G11307" s="17">
        <f>9191499199</f>
        <v>9191499199</v>
      </c>
      <c r="H11307" s="2" t="s">
        <v>37779</v>
      </c>
      <c r="I11307" s="1" t="s">
        <v>62</v>
      </c>
      <c r="J11307" s="2" t="s">
        <v>47309</v>
      </c>
      <c r="K11307" s="11" t="s">
        <v>14136</v>
      </c>
      <c r="L11307" s="2" t="s">
        <v>47338</v>
      </c>
      <c r="M11307" s="11"/>
      <c r="N11307" s="4"/>
      <c r="O11307" s="11"/>
      <c r="P11307" s="4"/>
      <c r="Q11307" s="11"/>
      <c r="R11307" s="4"/>
      <c r="S11307" s="11"/>
      <c r="T11307" s="4"/>
      <c r="U11307" s="11"/>
      <c r="V11307" s="4"/>
      <c r="W11307" s="11"/>
      <c r="X11307" s="4"/>
      <c r="Y11307" s="11"/>
      <c r="Z11307" s="2"/>
      <c r="AA11307" s="1" t="s">
        <v>16</v>
      </c>
      <c r="AC11307" s="23" t="s">
        <v>37863</v>
      </c>
      <c r="AD11307" s="23" t="s">
        <v>38205</v>
      </c>
      <c r="AE11307" t="s">
        <v>35405</v>
      </c>
    </row>
    <row r="11308" spans="1:31" ht="14.25" customHeight="1">
      <c r="A11308" s="1">
        <v>11307</v>
      </c>
      <c r="B11308" s="9" t="s">
        <v>6</v>
      </c>
      <c r="C11308" s="1" t="s">
        <v>20688</v>
      </c>
      <c r="D11308" s="12" t="s">
        <v>683</v>
      </c>
      <c r="E11308" s="12" t="s">
        <v>40</v>
      </c>
      <c r="F11308" s="12" t="s">
        <v>27766</v>
      </c>
      <c r="G11308" s="17">
        <f>919444000944</f>
        <v>919444000944</v>
      </c>
      <c r="H11308" s="2" t="s">
        <v>37779</v>
      </c>
      <c r="I11308" s="1" t="s">
        <v>9</v>
      </c>
      <c r="J11308" s="2" t="s">
        <v>47309</v>
      </c>
      <c r="K11308" s="3" t="s">
        <v>42</v>
      </c>
      <c r="L11308" s="2" t="s">
        <v>47338</v>
      </c>
      <c r="M11308" s="11"/>
      <c r="N11308" s="4"/>
      <c r="O11308" s="11"/>
      <c r="P11308" s="4"/>
      <c r="Q11308" s="11"/>
      <c r="R11308" s="4"/>
      <c r="S11308" s="11"/>
      <c r="T11308" s="4"/>
      <c r="U11308" s="11"/>
      <c r="V11308" s="4"/>
      <c r="W11308" s="11"/>
      <c r="X11308" s="4"/>
      <c r="Y11308" s="11"/>
      <c r="Z11308" s="2"/>
      <c r="AA11308" s="1" t="s">
        <v>11</v>
      </c>
      <c r="AC11308" s="23" t="s">
        <v>37863</v>
      </c>
      <c r="AD11308" s="23" t="s">
        <v>38205</v>
      </c>
      <c r="AE11308" t="s">
        <v>35406</v>
      </c>
    </row>
    <row r="11309" spans="1:31" ht="14.25" customHeight="1">
      <c r="A11309" s="1">
        <v>11308</v>
      </c>
      <c r="B11309" s="9" t="s">
        <v>6</v>
      </c>
      <c r="C11309" s="1" t="s">
        <v>20707</v>
      </c>
      <c r="D11309" s="12" t="s">
        <v>494</v>
      </c>
      <c r="E11309" s="12" t="s">
        <v>139</v>
      </c>
      <c r="F11309" s="12" t="s">
        <v>30791</v>
      </c>
      <c r="G11309" s="17">
        <v>400000069</v>
      </c>
      <c r="H11309" s="9" t="s">
        <v>8</v>
      </c>
      <c r="I11309" s="1" t="s">
        <v>62</v>
      </c>
      <c r="J11309" s="2" t="s">
        <v>47309</v>
      </c>
      <c r="K11309" s="3" t="s">
        <v>42</v>
      </c>
      <c r="L11309" s="2" t="s">
        <v>47338</v>
      </c>
      <c r="M11309" s="11"/>
      <c r="N11309" s="4"/>
      <c r="O11309" s="11"/>
      <c r="P11309" s="4"/>
      <c r="Q11309" s="11"/>
      <c r="R11309" s="4"/>
      <c r="S11309" s="11"/>
      <c r="T11309" s="4"/>
      <c r="U11309" s="11"/>
      <c r="V11309" s="4"/>
      <c r="W11309" s="11"/>
      <c r="X11309" s="4"/>
      <c r="Y11309" s="11"/>
      <c r="Z11309" s="2"/>
      <c r="AA11309" s="1" t="s">
        <v>16</v>
      </c>
      <c r="AC11309" s="23" t="s">
        <v>37863</v>
      </c>
      <c r="AD11309" s="23" t="s">
        <v>38205</v>
      </c>
      <c r="AE11309" t="s">
        <v>35395</v>
      </c>
    </row>
    <row r="11310" spans="1:31" ht="14.25" customHeight="1">
      <c r="A11310" s="1">
        <v>11309</v>
      </c>
      <c r="B11310" s="9" t="s">
        <v>6</v>
      </c>
      <c r="C11310" s="1" t="s">
        <v>20721</v>
      </c>
      <c r="D11310" s="12" t="s">
        <v>1410</v>
      </c>
      <c r="E11310" s="12" t="s">
        <v>1311</v>
      </c>
      <c r="F11310" s="12" t="s">
        <v>33216</v>
      </c>
      <c r="G11310" s="17">
        <f>91991940940</f>
        <v>91991940940</v>
      </c>
      <c r="H11310" s="9" t="s">
        <v>20</v>
      </c>
      <c r="I11310" s="1" t="s">
        <v>9</v>
      </c>
      <c r="J11310" s="2" t="s">
        <v>47309</v>
      </c>
      <c r="K11310" s="11" t="s">
        <v>14137</v>
      </c>
      <c r="L11310" s="2" t="s">
        <v>47338</v>
      </c>
      <c r="M11310" s="11"/>
      <c r="N11310" s="4"/>
      <c r="O11310" s="11"/>
      <c r="P11310" s="4"/>
      <c r="Q11310" s="11"/>
      <c r="R11310" s="4"/>
      <c r="S11310" s="11"/>
      <c r="T11310" s="4"/>
      <c r="U11310" s="11"/>
      <c r="V11310" s="4"/>
      <c r="W11310" s="11"/>
      <c r="X11310" s="4"/>
      <c r="Y11310" s="11"/>
      <c r="Z11310" s="2"/>
      <c r="AA11310" s="1" t="s">
        <v>16</v>
      </c>
      <c r="AC11310" s="23" t="s">
        <v>37863</v>
      </c>
      <c r="AD11310" s="23" t="s">
        <v>38205</v>
      </c>
      <c r="AE11310" t="s">
        <v>35400</v>
      </c>
    </row>
    <row r="11311" spans="1:31" ht="14.25" customHeight="1">
      <c r="A11311" s="1">
        <v>11310</v>
      </c>
      <c r="B11311" s="9" t="s">
        <v>6</v>
      </c>
      <c r="C11311" s="1" t="s">
        <v>20726</v>
      </c>
      <c r="D11311" s="12" t="s">
        <v>1952</v>
      </c>
      <c r="E11311" s="12" t="s">
        <v>308</v>
      </c>
      <c r="F11311" s="12" t="s">
        <v>31070</v>
      </c>
      <c r="G11311" s="17">
        <f>91644099994</f>
        <v>91644099994</v>
      </c>
      <c r="H11311" s="9" t="s">
        <v>8</v>
      </c>
      <c r="I11311" s="1" t="s">
        <v>62</v>
      </c>
      <c r="J11311" s="2" t="s">
        <v>47309</v>
      </c>
      <c r="K11311" s="3" t="s">
        <v>42</v>
      </c>
      <c r="L11311" s="2" t="s">
        <v>47338</v>
      </c>
      <c r="M11311" s="4" t="s">
        <v>14136</v>
      </c>
      <c r="N11311" s="3" t="str">
        <f>J11311</f>
        <v>[1 cr. - 1.5 cr]</v>
      </c>
      <c r="O11311" s="11"/>
      <c r="P11311" s="4"/>
      <c r="Q11311" s="11"/>
      <c r="R11311" s="4"/>
      <c r="S11311" s="11"/>
      <c r="T11311" s="4"/>
      <c r="U11311" s="11"/>
      <c r="V11311" s="4"/>
      <c r="W11311" s="11"/>
      <c r="X11311" s="4"/>
      <c r="Y11311" s="11"/>
      <c r="Z11311" s="2"/>
      <c r="AA11311" s="1" t="s">
        <v>16</v>
      </c>
      <c r="AC11311" s="23" t="s">
        <v>37863</v>
      </c>
      <c r="AD11311" s="23" t="s">
        <v>38205</v>
      </c>
      <c r="AE11311" t="s">
        <v>35401</v>
      </c>
    </row>
    <row r="11312" spans="1:31" ht="14.25" customHeight="1">
      <c r="A11312" s="1">
        <v>11311</v>
      </c>
      <c r="B11312" s="9" t="s">
        <v>6</v>
      </c>
      <c r="C11312" s="1" t="s">
        <v>20730</v>
      </c>
      <c r="D11312" s="12" t="s">
        <v>16189</v>
      </c>
      <c r="E11312" s="12"/>
      <c r="F11312" s="12" t="s">
        <v>33299</v>
      </c>
      <c r="G11312" s="17">
        <f>916001690</f>
        <v>916001690</v>
      </c>
      <c r="H11312" s="9" t="s">
        <v>8</v>
      </c>
      <c r="I11312" s="1" t="s">
        <v>62</v>
      </c>
      <c r="J11312" s="2" t="s">
        <v>47309</v>
      </c>
      <c r="K11312" s="11" t="s">
        <v>14137</v>
      </c>
      <c r="L11312" s="2" t="s">
        <v>47338</v>
      </c>
      <c r="M11312" s="11"/>
      <c r="N11312" s="4"/>
      <c r="O11312" s="11"/>
      <c r="P11312" s="4"/>
      <c r="Q11312" s="11"/>
      <c r="R11312" s="4"/>
      <c r="S11312" s="11"/>
      <c r="T11312" s="4"/>
      <c r="U11312" s="11"/>
      <c r="V11312" s="4"/>
      <c r="W11312" s="11"/>
      <c r="X11312" s="4"/>
      <c r="Y11312" s="11"/>
      <c r="Z11312" s="2"/>
      <c r="AA11312" s="1" t="s">
        <v>11</v>
      </c>
      <c r="AC11312" s="23" t="s">
        <v>37863</v>
      </c>
      <c r="AD11312" s="23" t="s">
        <v>38205</v>
      </c>
      <c r="AE11312" t="s">
        <v>35402</v>
      </c>
    </row>
    <row r="11313" spans="1:31" ht="14.25" customHeight="1">
      <c r="A11313" s="1">
        <v>11312</v>
      </c>
      <c r="B11313" s="9" t="s">
        <v>6</v>
      </c>
      <c r="C11313" s="1" t="s">
        <v>20731</v>
      </c>
      <c r="D11313" s="12" t="s">
        <v>683</v>
      </c>
      <c r="E11313" s="12" t="s">
        <v>333</v>
      </c>
      <c r="F11313" s="12" t="s">
        <v>30514</v>
      </c>
      <c r="G11313" s="17">
        <f>91944499446</f>
        <v>91944499446</v>
      </c>
      <c r="H11313" s="9" t="s">
        <v>15</v>
      </c>
      <c r="I11313" s="1" t="s">
        <v>9</v>
      </c>
      <c r="J11313" s="2" t="s">
        <v>47309</v>
      </c>
      <c r="K11313" s="3" t="s">
        <v>42</v>
      </c>
      <c r="L11313" s="2" t="s">
        <v>47338</v>
      </c>
      <c r="M11313" s="11"/>
      <c r="N11313" s="4"/>
      <c r="O11313" s="11"/>
      <c r="P11313" s="4"/>
      <c r="Q11313" s="11"/>
      <c r="R11313" s="4"/>
      <c r="S11313" s="11"/>
      <c r="T11313" s="4"/>
      <c r="U11313" s="11"/>
      <c r="V11313" s="4"/>
      <c r="W11313" s="11"/>
      <c r="X11313" s="4"/>
      <c r="Y11313" s="11"/>
      <c r="Z11313" s="2"/>
      <c r="AA11313" s="1" t="s">
        <v>16</v>
      </c>
      <c r="AC11313" s="23" t="s">
        <v>37863</v>
      </c>
      <c r="AD11313" s="23" t="s">
        <v>38205</v>
      </c>
      <c r="AE11313" t="s">
        <v>35403</v>
      </c>
    </row>
    <row r="11314" spans="1:31" ht="14.25" customHeight="1">
      <c r="A11314" s="1">
        <v>11313</v>
      </c>
      <c r="B11314" s="9" t="s">
        <v>6</v>
      </c>
      <c r="C11314" s="1" t="s">
        <v>20733</v>
      </c>
      <c r="D11314" s="12" t="s">
        <v>37646</v>
      </c>
      <c r="E11314" s="12" t="s">
        <v>1725</v>
      </c>
      <c r="F11314" s="12" t="s">
        <v>30314</v>
      </c>
      <c r="G11314" s="17">
        <f>919909990949</f>
        <v>919909990949</v>
      </c>
      <c r="H11314" s="9" t="s">
        <v>20</v>
      </c>
      <c r="I11314" s="1" t="s">
        <v>62</v>
      </c>
      <c r="J11314" s="2" t="s">
        <v>47309</v>
      </c>
      <c r="K11314" s="3" t="s">
        <v>17</v>
      </c>
      <c r="L11314" s="2" t="s">
        <v>47338</v>
      </c>
      <c r="M11314" s="4" t="s">
        <v>42</v>
      </c>
      <c r="N11314" s="3" t="str">
        <f>J11314</f>
        <v>[1 cr. - 1.5 cr]</v>
      </c>
      <c r="O11314" s="4" t="s">
        <v>47348</v>
      </c>
      <c r="P11314" s="3" t="s">
        <v>47309</v>
      </c>
      <c r="Q11314" s="4" t="s">
        <v>14137</v>
      </c>
      <c r="R11314" s="3" t="s">
        <v>47309</v>
      </c>
      <c r="S11314" s="4" t="s">
        <v>13</v>
      </c>
      <c r="T11314" s="3" t="s">
        <v>47309</v>
      </c>
      <c r="U11314" s="11"/>
      <c r="V11314" s="4"/>
      <c r="W11314" s="11"/>
      <c r="X11314" s="4"/>
      <c r="Y11314" s="11"/>
      <c r="Z11314" s="2"/>
      <c r="AA11314" s="1" t="s">
        <v>16</v>
      </c>
      <c r="AC11314" s="23" t="s">
        <v>37863</v>
      </c>
      <c r="AD11314" s="23" t="s">
        <v>38205</v>
      </c>
      <c r="AE11314" t="s">
        <v>35404</v>
      </c>
    </row>
    <row r="11315" spans="1:31" ht="14.25" customHeight="1">
      <c r="A11315" s="1">
        <v>11314</v>
      </c>
      <c r="B11315" s="9" t="s">
        <v>6</v>
      </c>
      <c r="C11315" s="1" t="s">
        <v>20736</v>
      </c>
      <c r="D11315" s="12" t="s">
        <v>2076</v>
      </c>
      <c r="E11315" s="12" t="s">
        <v>139</v>
      </c>
      <c r="F11315" s="12" t="s">
        <v>35244</v>
      </c>
      <c r="G11315" s="17">
        <f>9191699946</f>
        <v>9191699946</v>
      </c>
      <c r="H11315" s="9" t="s">
        <v>8</v>
      </c>
      <c r="I11315" s="1" t="s">
        <v>41</v>
      </c>
      <c r="J11315" s="2" t="s">
        <v>47309</v>
      </c>
      <c r="K11315" s="3" t="s">
        <v>17</v>
      </c>
      <c r="L11315" s="2" t="s">
        <v>47338</v>
      </c>
      <c r="M11315" s="11"/>
      <c r="N11315" s="4"/>
      <c r="O11315" s="11"/>
      <c r="P11315" s="4"/>
      <c r="Q11315" s="11"/>
      <c r="R11315" s="4"/>
      <c r="S11315" s="11"/>
      <c r="T11315" s="4"/>
      <c r="U11315" s="11"/>
      <c r="V11315" s="4"/>
      <c r="W11315" s="11"/>
      <c r="X11315" s="4"/>
      <c r="Y11315" s="11"/>
      <c r="Z11315" s="2"/>
      <c r="AA11315" s="1" t="s">
        <v>11</v>
      </c>
      <c r="AC11315" s="23" t="s">
        <v>37863</v>
      </c>
      <c r="AD11315" s="23" t="s">
        <v>38205</v>
      </c>
      <c r="AE11315" t="s">
        <v>35405</v>
      </c>
    </row>
    <row r="11316" spans="1:31" ht="14.25" customHeight="1">
      <c r="A11316" s="1">
        <v>11315</v>
      </c>
      <c r="B11316" s="9" t="s">
        <v>6</v>
      </c>
      <c r="C11316" s="1" t="s">
        <v>20738</v>
      </c>
      <c r="D11316" s="12" t="s">
        <v>1829</v>
      </c>
      <c r="E11316" s="12" t="s">
        <v>328</v>
      </c>
      <c r="F11316" s="12" t="s">
        <v>30565</v>
      </c>
      <c r="G11316" s="17">
        <f>91944409164</f>
        <v>91944409164</v>
      </c>
      <c r="H11316" s="9" t="s">
        <v>8</v>
      </c>
      <c r="I11316" s="1" t="s">
        <v>41</v>
      </c>
      <c r="J11316" s="2" t="s">
        <v>47309</v>
      </c>
      <c r="K11316" s="11" t="s">
        <v>14136</v>
      </c>
      <c r="L11316" s="2" t="s">
        <v>47338</v>
      </c>
      <c r="M11316" s="11"/>
      <c r="N11316" s="4"/>
      <c r="O11316" s="11"/>
      <c r="P11316" s="4"/>
      <c r="Q11316" s="11"/>
      <c r="R11316" s="4"/>
      <c r="S11316" s="11"/>
      <c r="T11316" s="4"/>
      <c r="U11316" s="11"/>
      <c r="V11316" s="4"/>
      <c r="W11316" s="11"/>
      <c r="X11316" s="4"/>
      <c r="Y11316" s="11"/>
      <c r="Z11316" s="2"/>
      <c r="AA11316" s="1" t="s">
        <v>16</v>
      </c>
      <c r="AC11316" s="23" t="s">
        <v>37863</v>
      </c>
      <c r="AD11316" s="23" t="s">
        <v>38205</v>
      </c>
      <c r="AE11316" t="s">
        <v>35406</v>
      </c>
    </row>
    <row r="11317" spans="1:31" ht="14.25" customHeight="1">
      <c r="A11317" s="1">
        <v>11316</v>
      </c>
      <c r="B11317" s="9" t="s">
        <v>6</v>
      </c>
      <c r="C11317" s="1" t="s">
        <v>20744</v>
      </c>
      <c r="D11317" s="12" t="s">
        <v>9302</v>
      </c>
      <c r="E11317" s="12" t="s">
        <v>5922</v>
      </c>
      <c r="F11317" s="12" t="s">
        <v>33373</v>
      </c>
      <c r="G11317" s="17">
        <f>91944164444</f>
        <v>91944164444</v>
      </c>
      <c r="H11317" s="9" t="s">
        <v>15</v>
      </c>
      <c r="I11317" s="1" t="s">
        <v>62</v>
      </c>
      <c r="J11317" s="2" t="s">
        <v>47309</v>
      </c>
      <c r="K11317" s="3" t="s">
        <v>213</v>
      </c>
      <c r="L11317" s="2" t="s">
        <v>47338</v>
      </c>
      <c r="M11317" s="11"/>
      <c r="N11317" s="4"/>
      <c r="O11317" s="11"/>
      <c r="P11317" s="4"/>
      <c r="Q11317" s="11"/>
      <c r="R11317" s="4"/>
      <c r="S11317" s="11"/>
      <c r="T11317" s="4"/>
      <c r="U11317" s="11"/>
      <c r="V11317" s="4"/>
      <c r="W11317" s="11"/>
      <c r="X11317" s="4"/>
      <c r="Y11317" s="11"/>
      <c r="Z11317" s="2"/>
      <c r="AA11317" s="1" t="s">
        <v>16</v>
      </c>
      <c r="AC11317" s="23" t="s">
        <v>37863</v>
      </c>
      <c r="AD11317" s="23" t="s">
        <v>38205</v>
      </c>
      <c r="AE11317" t="s">
        <v>35395</v>
      </c>
    </row>
    <row r="11318" spans="1:31" ht="14.25" customHeight="1">
      <c r="A11318" s="1">
        <v>11317</v>
      </c>
      <c r="B11318" s="9" t="s">
        <v>6</v>
      </c>
      <c r="C11318" s="1" t="s">
        <v>20745</v>
      </c>
      <c r="D11318" s="12" t="s">
        <v>13893</v>
      </c>
      <c r="E11318" s="12" t="s">
        <v>37647</v>
      </c>
      <c r="F11318" s="12" t="s">
        <v>27810</v>
      </c>
      <c r="G11318" s="17">
        <f>919449016904</f>
        <v>919449016904</v>
      </c>
      <c r="H11318" s="9" t="s">
        <v>15</v>
      </c>
      <c r="I11318" s="1" t="s">
        <v>62</v>
      </c>
      <c r="J11318" s="2" t="s">
        <v>47309</v>
      </c>
      <c r="K11318" s="3" t="s">
        <v>213</v>
      </c>
      <c r="L11318" s="2" t="s">
        <v>47338</v>
      </c>
      <c r="M11318" s="11"/>
      <c r="N11318" s="4"/>
      <c r="O11318" s="11"/>
      <c r="P11318" s="4"/>
      <c r="Q11318" s="11"/>
      <c r="R11318" s="4"/>
      <c r="S11318" s="11"/>
      <c r="T11318" s="4"/>
      <c r="U11318" s="11"/>
      <c r="V11318" s="4"/>
      <c r="W11318" s="11"/>
      <c r="X11318" s="4"/>
      <c r="Y11318" s="11"/>
      <c r="Z11318" s="2"/>
      <c r="AA11318" s="1" t="s">
        <v>16</v>
      </c>
      <c r="AC11318" s="23" t="s">
        <v>37863</v>
      </c>
      <c r="AD11318" s="23" t="s">
        <v>38205</v>
      </c>
      <c r="AE11318" t="s">
        <v>35400</v>
      </c>
    </row>
    <row r="11319" spans="1:31" ht="14.25" customHeight="1">
      <c r="A11319" s="1">
        <v>11318</v>
      </c>
      <c r="B11319" s="9" t="s">
        <v>6</v>
      </c>
      <c r="C11319" s="1" t="s">
        <v>20754</v>
      </c>
      <c r="D11319" s="12" t="s">
        <v>494</v>
      </c>
      <c r="E11319" s="12" t="s">
        <v>217</v>
      </c>
      <c r="F11319" s="12" t="s">
        <v>33210</v>
      </c>
      <c r="G11319" s="17">
        <f>91999416600</f>
        <v>91999416600</v>
      </c>
      <c r="H11319" s="9" t="s">
        <v>8</v>
      </c>
      <c r="I11319" s="1" t="s">
        <v>9</v>
      </c>
      <c r="J11319" s="2" t="s">
        <v>47309</v>
      </c>
      <c r="K11319" s="3" t="s">
        <v>42</v>
      </c>
      <c r="L11319" s="2" t="s">
        <v>47338</v>
      </c>
      <c r="M11319" s="4" t="s">
        <v>14136</v>
      </c>
      <c r="N11319" s="3" t="str">
        <f>J11319</f>
        <v>[1 cr. - 1.5 cr]</v>
      </c>
      <c r="O11319" s="11"/>
      <c r="P11319" s="4"/>
      <c r="Q11319" s="11"/>
      <c r="R11319" s="4"/>
      <c r="S11319" s="11"/>
      <c r="T11319" s="4"/>
      <c r="U11319" s="11"/>
      <c r="V11319" s="4"/>
      <c r="W11319" s="11"/>
      <c r="X11319" s="4"/>
      <c r="Y11319" s="11"/>
      <c r="Z11319" s="2"/>
      <c r="AA11319" s="1" t="s">
        <v>16</v>
      </c>
      <c r="AC11319" s="23" t="s">
        <v>37863</v>
      </c>
      <c r="AD11319" s="23" t="s">
        <v>38205</v>
      </c>
      <c r="AE11319" t="s">
        <v>35401</v>
      </c>
    </row>
    <row r="11320" spans="1:31" ht="14.25" customHeight="1">
      <c r="A11320" s="1">
        <v>11319</v>
      </c>
      <c r="B11320" s="9" t="s">
        <v>6</v>
      </c>
      <c r="C11320" s="1" t="s">
        <v>20760</v>
      </c>
      <c r="D11320" s="12" t="s">
        <v>65</v>
      </c>
      <c r="E11320" s="12"/>
      <c r="F11320" s="12" t="s">
        <v>30384</v>
      </c>
      <c r="G11320" s="17">
        <f>919446916914</f>
        <v>919446916914</v>
      </c>
      <c r="H11320" s="9" t="s">
        <v>8</v>
      </c>
      <c r="I11320" s="1" t="s">
        <v>41</v>
      </c>
      <c r="J11320" s="2" t="s">
        <v>47309</v>
      </c>
      <c r="K11320" s="11" t="s">
        <v>14136</v>
      </c>
      <c r="L11320" s="2" t="s">
        <v>47338</v>
      </c>
      <c r="M11320" s="11"/>
      <c r="N11320" s="4"/>
      <c r="O11320" s="11"/>
      <c r="P11320" s="4"/>
      <c r="Q11320" s="11"/>
      <c r="R11320" s="4"/>
      <c r="S11320" s="11"/>
      <c r="T11320" s="4"/>
      <c r="U11320" s="11"/>
      <c r="V11320" s="4"/>
      <c r="W11320" s="11"/>
      <c r="X11320" s="4"/>
      <c r="Y11320" s="11"/>
      <c r="Z11320" s="2"/>
      <c r="AA11320" s="1" t="s">
        <v>16</v>
      </c>
      <c r="AC11320" s="23" t="s">
        <v>37863</v>
      </c>
      <c r="AD11320" s="23" t="s">
        <v>38205</v>
      </c>
      <c r="AE11320" t="s">
        <v>35402</v>
      </c>
    </row>
    <row r="11321" spans="1:31" ht="14.25" customHeight="1">
      <c r="A11321" s="1">
        <v>11320</v>
      </c>
      <c r="B11321" s="9" t="s">
        <v>6</v>
      </c>
      <c r="C11321" s="1" t="s">
        <v>20773</v>
      </c>
      <c r="D11321" s="12" t="s">
        <v>1160</v>
      </c>
      <c r="E11321" s="12" t="s">
        <v>37364</v>
      </c>
      <c r="F11321" s="12" t="s">
        <v>30352</v>
      </c>
      <c r="G11321" s="17">
        <f>919494006460</f>
        <v>919494006460</v>
      </c>
      <c r="H11321" s="9" t="s">
        <v>20</v>
      </c>
      <c r="I11321" s="1" t="s">
        <v>62</v>
      </c>
      <c r="J11321" s="2" t="s">
        <v>47309</v>
      </c>
      <c r="K11321" s="3" t="s">
        <v>42</v>
      </c>
      <c r="L11321" s="2" t="s">
        <v>47338</v>
      </c>
      <c r="M11321" s="11"/>
      <c r="N11321" s="4"/>
      <c r="O11321" s="11"/>
      <c r="P11321" s="4"/>
      <c r="Q11321" s="11"/>
      <c r="R11321" s="4"/>
      <c r="S11321" s="11"/>
      <c r="T11321" s="4"/>
      <c r="U11321" s="11"/>
      <c r="V11321" s="4"/>
      <c r="W11321" s="11"/>
      <c r="X11321" s="4"/>
      <c r="Y11321" s="11"/>
      <c r="Z11321" s="2"/>
      <c r="AA11321" s="1" t="s">
        <v>11</v>
      </c>
      <c r="AC11321" s="23" t="s">
        <v>37863</v>
      </c>
      <c r="AD11321" s="23" t="s">
        <v>38205</v>
      </c>
      <c r="AE11321" t="s">
        <v>35403</v>
      </c>
    </row>
    <row r="11322" spans="1:31" ht="14.25" customHeight="1">
      <c r="A11322" s="1">
        <v>11321</v>
      </c>
      <c r="B11322" s="9" t="s">
        <v>6</v>
      </c>
      <c r="C11322" s="1" t="s">
        <v>20774</v>
      </c>
      <c r="D11322" s="12" t="s">
        <v>4751</v>
      </c>
      <c r="E11322" s="12" t="s">
        <v>8854</v>
      </c>
      <c r="F11322" s="12" t="s">
        <v>30350</v>
      </c>
      <c r="G11322" s="17">
        <f>919494049444</f>
        <v>919494049444</v>
      </c>
      <c r="H11322" s="9" t="s">
        <v>8</v>
      </c>
      <c r="I11322" s="1" t="s">
        <v>62</v>
      </c>
      <c r="J11322" s="2" t="s">
        <v>47309</v>
      </c>
      <c r="K11322" s="3" t="s">
        <v>42</v>
      </c>
      <c r="L11322" s="2" t="s">
        <v>47338</v>
      </c>
      <c r="M11322" s="4" t="s">
        <v>14136</v>
      </c>
      <c r="N11322" s="3" t="str">
        <f t="shared" ref="N11322:N11324" si="400">J11322</f>
        <v>[1 cr. - 1.5 cr]</v>
      </c>
      <c r="O11322" s="11"/>
      <c r="P11322" s="4"/>
      <c r="Q11322" s="11"/>
      <c r="R11322" s="4"/>
      <c r="S11322" s="11"/>
      <c r="T11322" s="4"/>
      <c r="U11322" s="11"/>
      <c r="V11322" s="4"/>
      <c r="W11322" s="11"/>
      <c r="X11322" s="4"/>
      <c r="Y11322" s="11"/>
      <c r="Z11322" s="2"/>
      <c r="AA11322" s="1" t="s">
        <v>16</v>
      </c>
      <c r="AC11322" s="23" t="s">
        <v>37863</v>
      </c>
      <c r="AD11322" s="23" t="s">
        <v>38205</v>
      </c>
      <c r="AE11322" t="s">
        <v>35404</v>
      </c>
    </row>
    <row r="11323" spans="1:31" ht="14.25" customHeight="1">
      <c r="A11323" s="1">
        <v>11322</v>
      </c>
      <c r="B11323" s="9" t="s">
        <v>6</v>
      </c>
      <c r="C11323" s="1" t="s">
        <v>20801</v>
      </c>
      <c r="D11323" s="12" t="s">
        <v>1224</v>
      </c>
      <c r="E11323" s="12" t="s">
        <v>40</v>
      </c>
      <c r="F11323" s="12" t="s">
        <v>30742</v>
      </c>
      <c r="G11323" s="17">
        <f>9194969069</f>
        <v>9194969069</v>
      </c>
      <c r="H11323" s="9" t="s">
        <v>20</v>
      </c>
      <c r="I11323" s="1" t="s">
        <v>41</v>
      </c>
      <c r="J11323" s="2" t="s">
        <v>47309</v>
      </c>
      <c r="K11323" s="11" t="s">
        <v>14136</v>
      </c>
      <c r="L11323" s="2" t="s">
        <v>47338</v>
      </c>
      <c r="M11323" s="4" t="s">
        <v>14137</v>
      </c>
      <c r="N11323" s="3" t="str">
        <f t="shared" si="400"/>
        <v>[1 cr. - 1.5 cr]</v>
      </c>
      <c r="O11323" s="11"/>
      <c r="P11323" s="4"/>
      <c r="Q11323" s="11"/>
      <c r="R11323" s="4"/>
      <c r="S11323" s="11"/>
      <c r="T11323" s="4"/>
      <c r="U11323" s="11"/>
      <c r="V11323" s="4"/>
      <c r="W11323" s="11"/>
      <c r="X11323" s="4"/>
      <c r="Y11323" s="11"/>
      <c r="Z11323" s="2"/>
      <c r="AA11323" s="1" t="s">
        <v>16</v>
      </c>
      <c r="AC11323" s="23" t="s">
        <v>37863</v>
      </c>
      <c r="AD11323" s="23" t="s">
        <v>38205</v>
      </c>
      <c r="AE11323" t="s">
        <v>35405</v>
      </c>
    </row>
    <row r="11324" spans="1:31" ht="14.25" customHeight="1">
      <c r="A11324" s="1">
        <v>11323</v>
      </c>
      <c r="B11324" s="9" t="s">
        <v>6</v>
      </c>
      <c r="C11324" s="1" t="s">
        <v>20803</v>
      </c>
      <c r="D11324" s="12" t="s">
        <v>371</v>
      </c>
      <c r="E11324" s="12" t="s">
        <v>139</v>
      </c>
      <c r="F11324" s="12" t="s">
        <v>30792</v>
      </c>
      <c r="G11324" s="17">
        <v>99046416</v>
      </c>
      <c r="H11324" s="9" t="s">
        <v>8</v>
      </c>
      <c r="I11324" s="1" t="s">
        <v>62</v>
      </c>
      <c r="J11324" s="2" t="s">
        <v>47309</v>
      </c>
      <c r="K11324" s="11" t="s">
        <v>14137</v>
      </c>
      <c r="L11324" s="2" t="s">
        <v>47338</v>
      </c>
      <c r="M11324" s="4" t="s">
        <v>13</v>
      </c>
      <c r="N11324" s="3" t="str">
        <f t="shared" si="400"/>
        <v>[1 cr. - 1.5 cr]</v>
      </c>
      <c r="O11324" s="11"/>
      <c r="P11324" s="4"/>
      <c r="Q11324" s="11"/>
      <c r="R11324" s="4"/>
      <c r="S11324" s="11"/>
      <c r="T11324" s="4"/>
      <c r="U11324" s="11"/>
      <c r="V11324" s="4"/>
      <c r="W11324" s="11"/>
      <c r="X11324" s="4"/>
      <c r="Y11324" s="11"/>
      <c r="Z11324" s="2"/>
      <c r="AA11324" s="1" t="s">
        <v>11</v>
      </c>
      <c r="AC11324" s="23" t="s">
        <v>37863</v>
      </c>
      <c r="AD11324" s="23" t="s">
        <v>38205</v>
      </c>
      <c r="AE11324" t="s">
        <v>35406</v>
      </c>
    </row>
    <row r="11325" spans="1:31" ht="14.25" customHeight="1">
      <c r="A11325" s="1">
        <v>11324</v>
      </c>
      <c r="B11325" s="9" t="s">
        <v>6</v>
      </c>
      <c r="C11325" s="1" t="s">
        <v>20805</v>
      </c>
      <c r="D11325" s="12" t="s">
        <v>1136</v>
      </c>
      <c r="E11325" s="12" t="s">
        <v>36855</v>
      </c>
      <c r="F11325" s="12" t="s">
        <v>23728</v>
      </c>
      <c r="G11325" s="17">
        <f>9199604906</f>
        <v>9199604906</v>
      </c>
      <c r="H11325" s="9" t="s">
        <v>8</v>
      </c>
      <c r="I11325" s="1" t="s">
        <v>41</v>
      </c>
      <c r="J11325" s="2" t="s">
        <v>47309</v>
      </c>
      <c r="K11325" s="3" t="s">
        <v>42</v>
      </c>
      <c r="L11325" s="2" t="s">
        <v>47338</v>
      </c>
      <c r="M11325" s="11"/>
      <c r="N11325" s="4"/>
      <c r="O11325" s="11"/>
      <c r="P11325" s="4"/>
      <c r="Q11325" s="11"/>
      <c r="R11325" s="4"/>
      <c r="S11325" s="11"/>
      <c r="T11325" s="4"/>
      <c r="U11325" s="11"/>
      <c r="V11325" s="4"/>
      <c r="W11325" s="11"/>
      <c r="X11325" s="4"/>
      <c r="Y11325" s="11"/>
      <c r="Z11325" s="2"/>
      <c r="AA11325" s="1" t="s">
        <v>16</v>
      </c>
      <c r="AC11325" s="23" t="s">
        <v>37863</v>
      </c>
      <c r="AD11325" s="23" t="s">
        <v>38205</v>
      </c>
      <c r="AE11325" t="s">
        <v>35395</v>
      </c>
    </row>
    <row r="11326" spans="1:31" ht="14.25" customHeight="1">
      <c r="A11326" s="1">
        <v>11325</v>
      </c>
      <c r="B11326" s="9" t="s">
        <v>6</v>
      </c>
      <c r="C11326" s="1" t="s">
        <v>20809</v>
      </c>
      <c r="D11326" s="12" t="s">
        <v>126</v>
      </c>
      <c r="E11326" s="12" t="s">
        <v>37515</v>
      </c>
      <c r="F11326" s="12" t="s">
        <v>30720</v>
      </c>
      <c r="G11326" s="17">
        <f>9169449669</f>
        <v>9169449669</v>
      </c>
      <c r="H11326" s="9" t="s">
        <v>8</v>
      </c>
      <c r="I11326" s="1" t="s">
        <v>9</v>
      </c>
      <c r="J11326" s="2" t="s">
        <v>47309</v>
      </c>
      <c r="K11326" s="3" t="s">
        <v>42</v>
      </c>
      <c r="L11326" s="2" t="s">
        <v>47338</v>
      </c>
      <c r="M11326" s="11"/>
      <c r="N11326" s="4"/>
      <c r="O11326" s="11"/>
      <c r="P11326" s="4"/>
      <c r="Q11326" s="11"/>
      <c r="R11326" s="4"/>
      <c r="S11326" s="11"/>
      <c r="T11326" s="4"/>
      <c r="U11326" s="11"/>
      <c r="V11326" s="4"/>
      <c r="W11326" s="11"/>
      <c r="X11326" s="4"/>
      <c r="Y11326" s="11"/>
      <c r="Z11326" s="2"/>
      <c r="AA11326" s="1" t="s">
        <v>16</v>
      </c>
      <c r="AC11326" s="23" t="s">
        <v>37863</v>
      </c>
      <c r="AD11326" s="23" t="s">
        <v>38205</v>
      </c>
      <c r="AE11326" t="s">
        <v>35400</v>
      </c>
    </row>
    <row r="11327" spans="1:31" ht="14.25" customHeight="1">
      <c r="A11327" s="1">
        <v>11326</v>
      </c>
      <c r="B11327" s="9" t="s">
        <v>6</v>
      </c>
      <c r="C11327" s="1" t="s">
        <v>20810</v>
      </c>
      <c r="D11327" s="12" t="s">
        <v>13733</v>
      </c>
      <c r="E11327" s="12"/>
      <c r="F11327" s="12" t="s">
        <v>30704</v>
      </c>
      <c r="G11327" s="17">
        <f>91944940044</f>
        <v>91944940044</v>
      </c>
      <c r="H11327" s="9" t="s">
        <v>132</v>
      </c>
      <c r="I11327" s="1" t="s">
        <v>62</v>
      </c>
      <c r="J11327" s="2" t="s">
        <v>47309</v>
      </c>
      <c r="K11327" s="3" t="s">
        <v>42</v>
      </c>
      <c r="L11327" s="2" t="s">
        <v>47338</v>
      </c>
      <c r="M11327" s="11"/>
      <c r="N11327" s="4"/>
      <c r="O11327" s="11"/>
      <c r="P11327" s="4"/>
      <c r="Q11327" s="11"/>
      <c r="R11327" s="4"/>
      <c r="S11327" s="11"/>
      <c r="T11327" s="4"/>
      <c r="U11327" s="11"/>
      <c r="V11327" s="4"/>
      <c r="W11327" s="11"/>
      <c r="X11327" s="4"/>
      <c r="Y11327" s="11"/>
      <c r="Z11327" s="2"/>
      <c r="AA11327" s="1" t="s">
        <v>16</v>
      </c>
      <c r="AC11327" s="23" t="s">
        <v>37863</v>
      </c>
      <c r="AD11327" s="23" t="s">
        <v>38205</v>
      </c>
      <c r="AE11327" t="s">
        <v>35401</v>
      </c>
    </row>
    <row r="11328" spans="1:31" ht="14.25" customHeight="1">
      <c r="A11328" s="1">
        <v>11327</v>
      </c>
      <c r="B11328" s="9" t="s">
        <v>6</v>
      </c>
      <c r="C11328" s="1" t="s">
        <v>20813</v>
      </c>
      <c r="D11328" s="12" t="s">
        <v>841</v>
      </c>
      <c r="E11328" s="12" t="s">
        <v>10128</v>
      </c>
      <c r="F11328" s="12" t="s">
        <v>30798</v>
      </c>
      <c r="G11328" s="17">
        <v>400941940</v>
      </c>
      <c r="H11328" s="9" t="s">
        <v>20</v>
      </c>
      <c r="I11328" s="1" t="s">
        <v>41</v>
      </c>
      <c r="J11328" s="2" t="s">
        <v>47309</v>
      </c>
      <c r="K11328" s="3" t="s">
        <v>42</v>
      </c>
      <c r="L11328" s="2" t="s">
        <v>47338</v>
      </c>
      <c r="M11328" s="4" t="s">
        <v>14136</v>
      </c>
      <c r="N11328" s="3" t="str">
        <f>J11328</f>
        <v>[1 cr. - 1.5 cr]</v>
      </c>
      <c r="O11328" s="11"/>
      <c r="P11328" s="4"/>
      <c r="Q11328" s="11"/>
      <c r="R11328" s="4"/>
      <c r="S11328" s="11"/>
      <c r="T11328" s="4"/>
      <c r="U11328" s="11"/>
      <c r="V11328" s="4"/>
      <c r="W11328" s="11"/>
      <c r="X11328" s="4"/>
      <c r="Y11328" s="11"/>
      <c r="Z11328" s="2"/>
      <c r="AA11328" s="1" t="s">
        <v>16</v>
      </c>
      <c r="AC11328" s="23" t="s">
        <v>37863</v>
      </c>
      <c r="AD11328" s="23" t="s">
        <v>38205</v>
      </c>
      <c r="AE11328" t="s">
        <v>35402</v>
      </c>
    </row>
    <row r="11329" spans="1:31" ht="14.25" customHeight="1">
      <c r="A11329" s="1">
        <v>11328</v>
      </c>
      <c r="B11329" s="9" t="s">
        <v>6</v>
      </c>
      <c r="C11329" s="1" t="s">
        <v>20820</v>
      </c>
      <c r="D11329" s="12" t="s">
        <v>787</v>
      </c>
      <c r="E11329" s="12" t="s">
        <v>37648</v>
      </c>
      <c r="F11329" s="12" t="s">
        <v>30602</v>
      </c>
      <c r="G11329" s="17">
        <f>919099014441</f>
        <v>919099014441</v>
      </c>
      <c r="H11329" s="9" t="s">
        <v>20</v>
      </c>
      <c r="I11329" s="1" t="s">
        <v>9</v>
      </c>
      <c r="J11329" s="2" t="s">
        <v>47309</v>
      </c>
      <c r="K11329" s="11" t="s">
        <v>13</v>
      </c>
      <c r="L11329" s="2" t="s">
        <v>47338</v>
      </c>
      <c r="M11329" s="11"/>
      <c r="N11329" s="4"/>
      <c r="O11329" s="11"/>
      <c r="P11329" s="4"/>
      <c r="Q11329" s="11"/>
      <c r="R11329" s="4"/>
      <c r="S11329" s="11"/>
      <c r="T11329" s="4"/>
      <c r="U11329" s="11"/>
      <c r="V11329" s="4"/>
      <c r="W11329" s="11"/>
      <c r="X11329" s="4"/>
      <c r="Y11329" s="11"/>
      <c r="Z11329" s="2"/>
      <c r="AA11329" s="1" t="s">
        <v>16</v>
      </c>
      <c r="AC11329" s="23" t="s">
        <v>37863</v>
      </c>
      <c r="AD11329" s="23" t="s">
        <v>38205</v>
      </c>
      <c r="AE11329" t="s">
        <v>35403</v>
      </c>
    </row>
    <row r="11330" spans="1:31" ht="14.25" customHeight="1">
      <c r="A11330" s="1">
        <v>11329</v>
      </c>
      <c r="B11330" s="9" t="s">
        <v>6</v>
      </c>
      <c r="C11330" s="1" t="s">
        <v>20825</v>
      </c>
      <c r="D11330" s="12" t="s">
        <v>12046</v>
      </c>
      <c r="E11330" s="12" t="s">
        <v>553</v>
      </c>
      <c r="F11330" s="12" t="s">
        <v>32404</v>
      </c>
      <c r="G11330" s="17">
        <f>919664604464</f>
        <v>919664604464</v>
      </c>
      <c r="H11330" s="9" t="s">
        <v>20</v>
      </c>
      <c r="I11330" s="1" t="s">
        <v>62</v>
      </c>
      <c r="J11330" s="2" t="s">
        <v>47309</v>
      </c>
      <c r="K11330" s="11" t="s">
        <v>14136</v>
      </c>
      <c r="L11330" s="2" t="s">
        <v>47338</v>
      </c>
      <c r="M11330" s="4" t="s">
        <v>14137</v>
      </c>
      <c r="N11330" s="3" t="str">
        <f t="shared" ref="N11330:N11332" si="401">J11330</f>
        <v>[1 cr. - 1.5 cr]</v>
      </c>
      <c r="O11330" s="11"/>
      <c r="P11330" s="4"/>
      <c r="Q11330" s="11"/>
      <c r="R11330" s="4"/>
      <c r="S11330" s="11"/>
      <c r="T11330" s="4"/>
      <c r="U11330" s="11"/>
      <c r="V11330" s="4"/>
      <c r="W11330" s="11"/>
      <c r="X11330" s="4"/>
      <c r="Y11330" s="11"/>
      <c r="Z11330" s="2"/>
      <c r="AA11330" s="1" t="s">
        <v>16</v>
      </c>
      <c r="AC11330" s="23" t="s">
        <v>37863</v>
      </c>
      <c r="AD11330" s="23" t="s">
        <v>38205</v>
      </c>
      <c r="AE11330" t="s">
        <v>35404</v>
      </c>
    </row>
    <row r="11331" spans="1:31" ht="14.25" customHeight="1">
      <c r="A11331" s="1">
        <v>11330</v>
      </c>
      <c r="B11331" s="9" t="s">
        <v>6</v>
      </c>
      <c r="C11331" s="1" t="s">
        <v>20832</v>
      </c>
      <c r="D11331" s="12" t="s">
        <v>5577</v>
      </c>
      <c r="E11331" s="12" t="s">
        <v>32</v>
      </c>
      <c r="F11331" s="12" t="s">
        <v>13777</v>
      </c>
      <c r="G11331" s="17">
        <f>914944911</f>
        <v>914944911</v>
      </c>
      <c r="H11331" s="9" t="s">
        <v>37</v>
      </c>
      <c r="I11331" s="1" t="s">
        <v>62</v>
      </c>
      <c r="J11331" s="2" t="s">
        <v>47309</v>
      </c>
      <c r="K11331" s="3" t="s">
        <v>42</v>
      </c>
      <c r="L11331" s="2" t="s">
        <v>47338</v>
      </c>
      <c r="M11331" s="4" t="s">
        <v>14136</v>
      </c>
      <c r="N11331" s="3" t="str">
        <f t="shared" si="401"/>
        <v>[1 cr. - 1.5 cr]</v>
      </c>
      <c r="O11331" s="11"/>
      <c r="P11331" s="4"/>
      <c r="Q11331" s="11"/>
      <c r="R11331" s="4"/>
      <c r="S11331" s="11"/>
      <c r="T11331" s="4"/>
      <c r="U11331" s="11"/>
      <c r="V11331" s="4"/>
      <c r="W11331" s="11"/>
      <c r="X11331" s="4"/>
      <c r="Y11331" s="11"/>
      <c r="Z11331" s="2"/>
      <c r="AA11331" s="1" t="s">
        <v>16</v>
      </c>
      <c r="AC11331" s="23" t="s">
        <v>37863</v>
      </c>
      <c r="AD11331" s="23" t="s">
        <v>38205</v>
      </c>
      <c r="AE11331" t="s">
        <v>35405</v>
      </c>
    </row>
    <row r="11332" spans="1:31" ht="14.25" customHeight="1">
      <c r="A11332" s="1">
        <v>11331</v>
      </c>
      <c r="B11332" s="9" t="s">
        <v>6</v>
      </c>
      <c r="C11332" s="1" t="s">
        <v>20833</v>
      </c>
      <c r="D11332" s="12" t="s">
        <v>13580</v>
      </c>
      <c r="E11332" s="12" t="s">
        <v>9698</v>
      </c>
      <c r="F11332" s="12" t="s">
        <v>27615</v>
      </c>
      <c r="G11332" s="17">
        <f>914466446666</f>
        <v>914466446666</v>
      </c>
      <c r="H11332" s="9" t="s">
        <v>20</v>
      </c>
      <c r="I11332" s="1" t="s">
        <v>62</v>
      </c>
      <c r="J11332" s="2" t="s">
        <v>47309</v>
      </c>
      <c r="K11332" s="3" t="s">
        <v>42</v>
      </c>
      <c r="L11332" s="2" t="s">
        <v>47338</v>
      </c>
      <c r="M11332" s="4" t="s">
        <v>14136</v>
      </c>
      <c r="N11332" s="3" t="str">
        <f t="shared" si="401"/>
        <v>[1 cr. - 1.5 cr]</v>
      </c>
      <c r="O11332" s="11"/>
      <c r="P11332" s="4"/>
      <c r="Q11332" s="11"/>
      <c r="R11332" s="4"/>
      <c r="S11332" s="11"/>
      <c r="T11332" s="4"/>
      <c r="U11332" s="11"/>
      <c r="V11332" s="4"/>
      <c r="W11332" s="11"/>
      <c r="X11332" s="4"/>
      <c r="Y11332" s="11"/>
      <c r="Z11332" s="2"/>
      <c r="AA11332" s="1" t="s">
        <v>16</v>
      </c>
      <c r="AC11332" s="23" t="s">
        <v>37863</v>
      </c>
      <c r="AD11332" s="23" t="s">
        <v>38205</v>
      </c>
      <c r="AE11332" t="s">
        <v>35406</v>
      </c>
    </row>
    <row r="11333" spans="1:31" ht="14.25" customHeight="1">
      <c r="A11333" s="1">
        <v>11332</v>
      </c>
      <c r="B11333" s="9" t="s">
        <v>6</v>
      </c>
      <c r="C11333" s="1" t="s">
        <v>20837</v>
      </c>
      <c r="D11333" s="12" t="s">
        <v>773</v>
      </c>
      <c r="E11333" s="12" t="s">
        <v>495</v>
      </c>
      <c r="F11333" s="12" t="s">
        <v>24791</v>
      </c>
      <c r="G11333" s="17">
        <f>919946161966</f>
        <v>919946161966</v>
      </c>
      <c r="H11333" s="9" t="s">
        <v>8</v>
      </c>
      <c r="I11333" s="1" t="s">
        <v>41</v>
      </c>
      <c r="J11333" s="2" t="s">
        <v>47309</v>
      </c>
      <c r="K11333" s="11" t="s">
        <v>14136</v>
      </c>
      <c r="L11333" s="2" t="s">
        <v>47338</v>
      </c>
      <c r="M11333" s="11"/>
      <c r="N11333" s="4"/>
      <c r="O11333" s="11"/>
      <c r="P11333" s="4"/>
      <c r="Q11333" s="11"/>
      <c r="R11333" s="4"/>
      <c r="S11333" s="11"/>
      <c r="T11333" s="4"/>
      <c r="U11333" s="11"/>
      <c r="V11333" s="4"/>
      <c r="W11333" s="11"/>
      <c r="X11333" s="4"/>
      <c r="Y11333" s="11"/>
      <c r="Z11333" s="2"/>
      <c r="AA11333" s="1" t="s">
        <v>16</v>
      </c>
      <c r="AC11333" s="23" t="s">
        <v>37863</v>
      </c>
      <c r="AD11333" s="23" t="s">
        <v>38205</v>
      </c>
      <c r="AE11333" t="s">
        <v>35395</v>
      </c>
    </row>
    <row r="11334" spans="1:31" ht="14.25" customHeight="1">
      <c r="A11334" s="1">
        <v>11333</v>
      </c>
      <c r="B11334" s="9" t="s">
        <v>6</v>
      </c>
      <c r="C11334" s="1" t="s">
        <v>20842</v>
      </c>
      <c r="D11334" s="12" t="s">
        <v>4460</v>
      </c>
      <c r="E11334" s="12" t="s">
        <v>1797</v>
      </c>
      <c r="F11334" s="12" t="s">
        <v>33233</v>
      </c>
      <c r="G11334" s="17">
        <f>91944496499</f>
        <v>91944496499</v>
      </c>
      <c r="H11334" s="9" t="s">
        <v>20</v>
      </c>
      <c r="I11334" s="1" t="s">
        <v>9</v>
      </c>
      <c r="J11334" s="2" t="s">
        <v>47309</v>
      </c>
      <c r="K11334" s="11" t="s">
        <v>14136</v>
      </c>
      <c r="L11334" s="2" t="s">
        <v>47338</v>
      </c>
      <c r="M11334" s="4" t="s">
        <v>14137</v>
      </c>
      <c r="N11334" s="3" t="str">
        <f>J11334</f>
        <v>[1 cr. - 1.5 cr]</v>
      </c>
      <c r="O11334" s="4" t="s">
        <v>13</v>
      </c>
      <c r="P11334" s="3" t="s">
        <v>47309</v>
      </c>
      <c r="Q11334" s="11"/>
      <c r="R11334" s="4"/>
      <c r="S11334" s="11"/>
      <c r="T11334" s="4"/>
      <c r="U11334" s="11"/>
      <c r="V11334" s="4"/>
      <c r="W11334" s="11"/>
      <c r="X11334" s="4"/>
      <c r="Y11334" s="11"/>
      <c r="Z11334" s="2"/>
      <c r="AA11334" s="1" t="s">
        <v>16</v>
      </c>
      <c r="AC11334" s="23" t="s">
        <v>37863</v>
      </c>
      <c r="AD11334" s="23" t="s">
        <v>38205</v>
      </c>
      <c r="AE11334" t="s">
        <v>35400</v>
      </c>
    </row>
    <row r="11335" spans="1:31" ht="14.25" customHeight="1">
      <c r="A11335" s="1">
        <v>11334</v>
      </c>
      <c r="B11335" s="9" t="s">
        <v>6</v>
      </c>
      <c r="C11335" s="1" t="s">
        <v>20844</v>
      </c>
      <c r="D11335" s="12" t="s">
        <v>37516</v>
      </c>
      <c r="E11335" s="12" t="s">
        <v>37422</v>
      </c>
      <c r="F11335" s="12" t="s">
        <v>18528</v>
      </c>
      <c r="G11335" s="17">
        <f>919941699</f>
        <v>919941699</v>
      </c>
      <c r="H11335" s="9" t="s">
        <v>20</v>
      </c>
      <c r="I11335" s="1" t="s">
        <v>62</v>
      </c>
      <c r="J11335" s="2" t="s">
        <v>47309</v>
      </c>
      <c r="K11335" s="3" t="s">
        <v>42</v>
      </c>
      <c r="L11335" s="2" t="s">
        <v>47338</v>
      </c>
      <c r="M11335" s="11"/>
      <c r="N11335" s="4"/>
      <c r="O11335" s="11"/>
      <c r="P11335" s="4"/>
      <c r="Q11335" s="11"/>
      <c r="R11335" s="4"/>
      <c r="S11335" s="11"/>
      <c r="T11335" s="4"/>
      <c r="U11335" s="11"/>
      <c r="V11335" s="4"/>
      <c r="W11335" s="11"/>
      <c r="X11335" s="4"/>
      <c r="Y11335" s="11"/>
      <c r="Z11335" s="2"/>
      <c r="AA11335" s="1" t="s">
        <v>16</v>
      </c>
      <c r="AC11335" s="23" t="s">
        <v>37863</v>
      </c>
      <c r="AD11335" s="23" t="s">
        <v>38205</v>
      </c>
      <c r="AE11335" t="s">
        <v>35401</v>
      </c>
    </row>
    <row r="11336" spans="1:31" ht="14.25" customHeight="1">
      <c r="A11336" s="1">
        <v>11335</v>
      </c>
      <c r="B11336" s="9" t="s">
        <v>6</v>
      </c>
      <c r="C11336" s="1" t="s">
        <v>20845</v>
      </c>
      <c r="D11336" s="12" t="s">
        <v>683</v>
      </c>
      <c r="E11336" s="12" t="s">
        <v>152</v>
      </c>
      <c r="F11336" s="12" t="s">
        <v>31039</v>
      </c>
      <c r="G11336" s="17">
        <f>91644041100</f>
        <v>91644041100</v>
      </c>
      <c r="H11336" s="9" t="s">
        <v>8</v>
      </c>
      <c r="I11336" s="1" t="s">
        <v>41</v>
      </c>
      <c r="J11336" s="2" t="s">
        <v>47309</v>
      </c>
      <c r="K11336" s="3" t="s">
        <v>42</v>
      </c>
      <c r="L11336" s="2" t="s">
        <v>47338</v>
      </c>
      <c r="M11336" s="11"/>
      <c r="N11336" s="4"/>
      <c r="O11336" s="11"/>
      <c r="P11336" s="4"/>
      <c r="Q11336" s="11"/>
      <c r="R11336" s="4"/>
      <c r="S11336" s="11"/>
      <c r="T11336" s="4"/>
      <c r="U11336" s="11"/>
      <c r="V11336" s="4"/>
      <c r="W11336" s="11"/>
      <c r="X11336" s="4"/>
      <c r="Y11336" s="11"/>
      <c r="Z11336" s="2"/>
      <c r="AA11336" s="1" t="s">
        <v>16</v>
      </c>
      <c r="AC11336" s="23" t="s">
        <v>37863</v>
      </c>
      <c r="AD11336" s="23" t="s">
        <v>38205</v>
      </c>
      <c r="AE11336" t="s">
        <v>35402</v>
      </c>
    </row>
    <row r="11337" spans="1:31" ht="14.25" customHeight="1">
      <c r="A11337" s="1">
        <v>11336</v>
      </c>
      <c r="B11337" s="9" t="s">
        <v>6</v>
      </c>
      <c r="C11337" s="1" t="s">
        <v>20846</v>
      </c>
      <c r="D11337" s="12" t="s">
        <v>3616</v>
      </c>
      <c r="E11337" s="12" t="s">
        <v>328</v>
      </c>
      <c r="F11337" s="12" t="s">
        <v>30466</v>
      </c>
      <c r="G11337" s="17">
        <f>919664601966</f>
        <v>919664601966</v>
      </c>
      <c r="H11337" s="9" t="s">
        <v>8</v>
      </c>
      <c r="I11337" s="1" t="s">
        <v>41</v>
      </c>
      <c r="J11337" s="2" t="s">
        <v>47309</v>
      </c>
      <c r="K11337" s="11" t="s">
        <v>14136</v>
      </c>
      <c r="L11337" s="2" t="s">
        <v>47338</v>
      </c>
      <c r="M11337" s="11"/>
      <c r="N11337" s="4"/>
      <c r="O11337" s="11"/>
      <c r="P11337" s="4"/>
      <c r="Q11337" s="11"/>
      <c r="R11337" s="4"/>
      <c r="S11337" s="11"/>
      <c r="T11337" s="4"/>
      <c r="U11337" s="11"/>
      <c r="V11337" s="4"/>
      <c r="W11337" s="11"/>
      <c r="X11337" s="4"/>
      <c r="Y11337" s="11"/>
      <c r="Z11337" s="2"/>
      <c r="AA11337" s="1" t="s">
        <v>16</v>
      </c>
      <c r="AC11337" s="23" t="s">
        <v>37863</v>
      </c>
      <c r="AD11337" s="23" t="s">
        <v>38205</v>
      </c>
      <c r="AE11337" t="s">
        <v>35403</v>
      </c>
    </row>
    <row r="11338" spans="1:31" ht="14.25" customHeight="1">
      <c r="A11338" s="1">
        <v>11337</v>
      </c>
      <c r="B11338" s="9" t="s">
        <v>6</v>
      </c>
      <c r="C11338" s="1" t="s">
        <v>20852</v>
      </c>
      <c r="D11338" s="12" t="s">
        <v>220</v>
      </c>
      <c r="E11338" s="12" t="s">
        <v>36743</v>
      </c>
      <c r="F11338" s="12" t="s">
        <v>30554</v>
      </c>
      <c r="G11338" s="17">
        <f>91994044499</f>
        <v>91994044499</v>
      </c>
      <c r="H11338" s="9" t="s">
        <v>8</v>
      </c>
      <c r="I11338" s="1" t="s">
        <v>9</v>
      </c>
      <c r="J11338" s="2" t="s">
        <v>47309</v>
      </c>
      <c r="K11338" s="3" t="s">
        <v>42</v>
      </c>
      <c r="L11338" s="2" t="s">
        <v>47338</v>
      </c>
      <c r="M11338" s="11"/>
      <c r="N11338" s="4"/>
      <c r="O11338" s="11"/>
      <c r="P11338" s="4"/>
      <c r="Q11338" s="11"/>
      <c r="R11338" s="4"/>
      <c r="S11338" s="11"/>
      <c r="T11338" s="4"/>
      <c r="U11338" s="11"/>
      <c r="V11338" s="4"/>
      <c r="W11338" s="11"/>
      <c r="X11338" s="4"/>
      <c r="Y11338" s="11"/>
      <c r="Z11338" s="2"/>
      <c r="AA11338" s="1" t="s">
        <v>16</v>
      </c>
      <c r="AC11338" s="23" t="s">
        <v>37863</v>
      </c>
      <c r="AD11338" s="23" t="s">
        <v>38205</v>
      </c>
      <c r="AE11338" t="s">
        <v>35404</v>
      </c>
    </row>
    <row r="11339" spans="1:31" ht="14.25" customHeight="1">
      <c r="A11339" s="1">
        <v>11338</v>
      </c>
      <c r="B11339" s="9" t="s">
        <v>6</v>
      </c>
      <c r="C11339" s="1" t="s">
        <v>20854</v>
      </c>
      <c r="D11339" s="12" t="s">
        <v>1636</v>
      </c>
      <c r="E11339" s="12" t="s">
        <v>37649</v>
      </c>
      <c r="F11339" s="12" t="s">
        <v>33253</v>
      </c>
      <c r="G11339" s="17">
        <f>919664499446</f>
        <v>919664499446</v>
      </c>
      <c r="H11339" s="9" t="s">
        <v>15</v>
      </c>
      <c r="I11339" s="1" t="s">
        <v>62</v>
      </c>
      <c r="J11339" s="2" t="s">
        <v>47309</v>
      </c>
      <c r="K11339" s="3" t="s">
        <v>42</v>
      </c>
      <c r="L11339" s="2" t="s">
        <v>47338</v>
      </c>
      <c r="M11339" s="11"/>
      <c r="N11339" s="4"/>
      <c r="O11339" s="11"/>
      <c r="P11339" s="4"/>
      <c r="Q11339" s="11"/>
      <c r="R11339" s="4"/>
      <c r="S11339" s="11"/>
      <c r="T11339" s="4"/>
      <c r="U11339" s="11"/>
      <c r="V11339" s="4"/>
      <c r="W11339" s="11"/>
      <c r="X11339" s="4"/>
      <c r="Y11339" s="11"/>
      <c r="Z11339" s="2"/>
      <c r="AA11339" s="1" t="s">
        <v>16</v>
      </c>
      <c r="AC11339" s="23" t="s">
        <v>37863</v>
      </c>
      <c r="AD11339" s="23" t="s">
        <v>38205</v>
      </c>
      <c r="AE11339" t="s">
        <v>35405</v>
      </c>
    </row>
    <row r="11340" spans="1:31" ht="14.25" customHeight="1">
      <c r="A11340" s="1">
        <v>11339</v>
      </c>
      <c r="B11340" s="9" t="s">
        <v>6</v>
      </c>
      <c r="C11340" s="1" t="s">
        <v>20858</v>
      </c>
      <c r="D11340" s="12" t="s">
        <v>13673</v>
      </c>
      <c r="E11340" s="12" t="s">
        <v>139</v>
      </c>
      <c r="F11340" s="12" t="s">
        <v>30524</v>
      </c>
      <c r="G11340" s="17">
        <f>9194449466</f>
        <v>9194449466</v>
      </c>
      <c r="H11340" s="9" t="s">
        <v>8</v>
      </c>
      <c r="I11340" s="1" t="s">
        <v>62</v>
      </c>
      <c r="J11340" s="2" t="s">
        <v>47309</v>
      </c>
      <c r="K11340" s="3" t="s">
        <v>42</v>
      </c>
      <c r="L11340" s="2" t="s">
        <v>47338</v>
      </c>
      <c r="M11340" s="4" t="s">
        <v>14136</v>
      </c>
      <c r="N11340" s="3" t="str">
        <f>J11340</f>
        <v>[1 cr. - 1.5 cr]</v>
      </c>
      <c r="O11340" s="4" t="s">
        <v>13</v>
      </c>
      <c r="P11340" s="3" t="s">
        <v>47309</v>
      </c>
      <c r="Q11340" s="11"/>
      <c r="R11340" s="4"/>
      <c r="S11340" s="11"/>
      <c r="T11340" s="4"/>
      <c r="U11340" s="11"/>
      <c r="V11340" s="4"/>
      <c r="W11340" s="11"/>
      <c r="X11340" s="4"/>
      <c r="Y11340" s="11"/>
      <c r="Z11340" s="2"/>
      <c r="AA11340" s="1" t="s">
        <v>16</v>
      </c>
      <c r="AC11340" s="23" t="s">
        <v>37863</v>
      </c>
      <c r="AD11340" s="23" t="s">
        <v>38205</v>
      </c>
      <c r="AE11340" t="s">
        <v>35406</v>
      </c>
    </row>
    <row r="11341" spans="1:31" ht="14.25" customHeight="1">
      <c r="A11341" s="1">
        <v>11340</v>
      </c>
      <c r="B11341" s="9" t="s">
        <v>6</v>
      </c>
      <c r="C11341" s="1" t="s">
        <v>20860</v>
      </c>
      <c r="D11341" s="12" t="s">
        <v>1857</v>
      </c>
      <c r="E11341" s="12" t="s">
        <v>4406</v>
      </c>
      <c r="F11341" s="12" t="s">
        <v>33899</v>
      </c>
      <c r="G11341" s="17">
        <f>91994944469</f>
        <v>91994944469</v>
      </c>
      <c r="H11341" s="9" t="s">
        <v>15</v>
      </c>
      <c r="I11341" s="1" t="s">
        <v>41</v>
      </c>
      <c r="J11341" s="2" t="s">
        <v>47309</v>
      </c>
      <c r="K11341" s="11" t="s">
        <v>14136</v>
      </c>
      <c r="L11341" s="2" t="s">
        <v>47338</v>
      </c>
      <c r="M11341" s="11"/>
      <c r="N11341" s="4"/>
      <c r="O11341" s="11"/>
      <c r="P11341" s="4"/>
      <c r="Q11341" s="11"/>
      <c r="R11341" s="4"/>
      <c r="S11341" s="11"/>
      <c r="T11341" s="4"/>
      <c r="U11341" s="11"/>
      <c r="V11341" s="4"/>
      <c r="W11341" s="11"/>
      <c r="X11341" s="4"/>
      <c r="Y11341" s="11"/>
      <c r="Z11341" s="2"/>
      <c r="AA11341" s="1" t="s">
        <v>16</v>
      </c>
      <c r="AC11341" s="23" t="s">
        <v>37863</v>
      </c>
      <c r="AD11341" s="23" t="s">
        <v>38205</v>
      </c>
      <c r="AE11341" t="s">
        <v>35395</v>
      </c>
    </row>
    <row r="11342" spans="1:31" ht="14.25" customHeight="1">
      <c r="A11342" s="1">
        <v>11341</v>
      </c>
      <c r="B11342" s="9" t="s">
        <v>6</v>
      </c>
      <c r="C11342" s="1" t="s">
        <v>20861</v>
      </c>
      <c r="D11342" s="21" t="s">
        <v>37775</v>
      </c>
      <c r="E11342" s="12" t="s">
        <v>37518</v>
      </c>
      <c r="F11342" s="12" t="s">
        <v>30341</v>
      </c>
      <c r="G11342" s="17">
        <f>919494996990</f>
        <v>919494996990</v>
      </c>
      <c r="H11342" s="9" t="s">
        <v>8</v>
      </c>
      <c r="I11342" s="1" t="s">
        <v>62</v>
      </c>
      <c r="J11342" s="2" t="s">
        <v>47309</v>
      </c>
      <c r="K11342" s="11" t="s">
        <v>14136</v>
      </c>
      <c r="L11342" s="2" t="s">
        <v>47338</v>
      </c>
      <c r="M11342" s="11"/>
      <c r="N11342" s="4"/>
      <c r="O11342" s="11"/>
      <c r="P11342" s="4"/>
      <c r="Q11342" s="11"/>
      <c r="R11342" s="4"/>
      <c r="S11342" s="11"/>
      <c r="T11342" s="4"/>
      <c r="U11342" s="11"/>
      <c r="V11342" s="4"/>
      <c r="W11342" s="11"/>
      <c r="X11342" s="4"/>
      <c r="Y11342" s="11"/>
      <c r="Z11342" s="2"/>
      <c r="AA11342" s="1" t="s">
        <v>16</v>
      </c>
      <c r="AC11342" s="23" t="s">
        <v>37863</v>
      </c>
      <c r="AD11342" s="23" t="s">
        <v>38205</v>
      </c>
      <c r="AE11342" t="s">
        <v>35400</v>
      </c>
    </row>
    <row r="11343" spans="1:31" ht="14.25" customHeight="1">
      <c r="A11343" s="1">
        <v>11342</v>
      </c>
      <c r="B11343" s="9" t="s">
        <v>6</v>
      </c>
      <c r="C11343" s="1" t="s">
        <v>20878</v>
      </c>
      <c r="D11343" s="12" t="s">
        <v>10818</v>
      </c>
      <c r="E11343" s="12" t="s">
        <v>534</v>
      </c>
      <c r="F11343" s="12" t="s">
        <v>18552</v>
      </c>
      <c r="G11343" s="17">
        <f>919694</f>
        <v>919694</v>
      </c>
      <c r="H11343" s="9" t="s">
        <v>8</v>
      </c>
      <c r="I11343" s="1" t="s">
        <v>41</v>
      </c>
      <c r="J11343" s="2" t="s">
        <v>47309</v>
      </c>
      <c r="K11343" s="11" t="s">
        <v>14136</v>
      </c>
      <c r="L11343" s="2" t="s">
        <v>47338</v>
      </c>
      <c r="M11343" s="11"/>
      <c r="N11343" s="4"/>
      <c r="O11343" s="11"/>
      <c r="P11343" s="4"/>
      <c r="Q11343" s="11"/>
      <c r="R11343" s="4"/>
      <c r="S11343" s="11"/>
      <c r="T11343" s="4"/>
      <c r="U11343" s="11"/>
      <c r="V11343" s="4"/>
      <c r="W11343" s="11"/>
      <c r="X11343" s="4"/>
      <c r="Y11343" s="11"/>
      <c r="Z11343" s="2"/>
      <c r="AA11343" s="1" t="s">
        <v>11</v>
      </c>
      <c r="AC11343" s="23" t="s">
        <v>37863</v>
      </c>
      <c r="AD11343" s="23" t="s">
        <v>38205</v>
      </c>
      <c r="AE11343" t="s">
        <v>35401</v>
      </c>
    </row>
    <row r="11344" spans="1:31" ht="14.25" customHeight="1">
      <c r="A11344" s="1">
        <v>11343</v>
      </c>
      <c r="B11344" s="9" t="s">
        <v>6</v>
      </c>
      <c r="C11344" s="1" t="s">
        <v>20885</v>
      </c>
      <c r="D11344" s="12" t="s">
        <v>1394</v>
      </c>
      <c r="E11344" s="12" t="s">
        <v>7014</v>
      </c>
      <c r="F11344" s="12" t="s">
        <v>30513</v>
      </c>
      <c r="G11344" s="17">
        <f>919449194460</f>
        <v>919449194460</v>
      </c>
      <c r="H11344" s="9" t="s">
        <v>8</v>
      </c>
      <c r="I11344" s="1" t="s">
        <v>9</v>
      </c>
      <c r="J11344" s="2" t="s">
        <v>47309</v>
      </c>
      <c r="K11344" s="3" t="s">
        <v>42</v>
      </c>
      <c r="L11344" s="2" t="s">
        <v>47338</v>
      </c>
      <c r="M11344" s="4" t="s">
        <v>14137</v>
      </c>
      <c r="N11344" s="3" t="str">
        <f t="shared" ref="N11344:N11345" si="402">J11344</f>
        <v>[1 cr. - 1.5 cr]</v>
      </c>
      <c r="O11344" s="11"/>
      <c r="P11344" s="4"/>
      <c r="Q11344" s="11"/>
      <c r="R11344" s="4"/>
      <c r="S11344" s="11"/>
      <c r="T11344" s="4"/>
      <c r="U11344" s="11"/>
      <c r="V11344" s="4"/>
      <c r="W11344" s="11"/>
      <c r="X11344" s="4"/>
      <c r="Y11344" s="11"/>
      <c r="Z11344" s="2"/>
      <c r="AA11344" s="1" t="s">
        <v>16</v>
      </c>
      <c r="AC11344" s="23" t="s">
        <v>37863</v>
      </c>
      <c r="AD11344" s="23" t="s">
        <v>38205</v>
      </c>
      <c r="AE11344" t="s">
        <v>35402</v>
      </c>
    </row>
    <row r="11345" spans="1:31" ht="14.25" customHeight="1">
      <c r="A11345" s="1">
        <v>11344</v>
      </c>
      <c r="B11345" s="9" t="s">
        <v>6</v>
      </c>
      <c r="C11345" s="1" t="s">
        <v>20887</v>
      </c>
      <c r="D11345" s="12" t="s">
        <v>2639</v>
      </c>
      <c r="E11345" s="12"/>
      <c r="F11345" s="12" t="s">
        <v>35290</v>
      </c>
      <c r="G11345" s="17">
        <f>919694444</f>
        <v>919694444</v>
      </c>
      <c r="H11345" s="9" t="s">
        <v>20</v>
      </c>
      <c r="I11345" s="1" t="s">
        <v>62</v>
      </c>
      <c r="J11345" s="2" t="s">
        <v>47309</v>
      </c>
      <c r="K11345" s="3" t="s">
        <v>42</v>
      </c>
      <c r="L11345" s="2" t="s">
        <v>47338</v>
      </c>
      <c r="M11345" s="4" t="s">
        <v>14136</v>
      </c>
      <c r="N11345" s="3" t="str">
        <f t="shared" si="402"/>
        <v>[1 cr. - 1.5 cr]</v>
      </c>
      <c r="O11345" s="11"/>
      <c r="P11345" s="4"/>
      <c r="Q11345" s="11"/>
      <c r="R11345" s="4"/>
      <c r="S11345" s="11"/>
      <c r="T11345" s="4"/>
      <c r="U11345" s="11"/>
      <c r="V11345" s="4"/>
      <c r="W11345" s="11"/>
      <c r="X11345" s="4"/>
      <c r="Y11345" s="11"/>
      <c r="Z11345" s="2"/>
      <c r="AA11345" s="1" t="s">
        <v>11</v>
      </c>
      <c r="AC11345" s="23" t="s">
        <v>37863</v>
      </c>
      <c r="AD11345" s="23" t="s">
        <v>38205</v>
      </c>
      <c r="AE11345" t="s">
        <v>35403</v>
      </c>
    </row>
    <row r="11346" spans="1:31" ht="14.25" customHeight="1">
      <c r="A11346" s="1">
        <v>11345</v>
      </c>
      <c r="B11346" s="1" t="s">
        <v>54</v>
      </c>
      <c r="C11346" s="1" t="s">
        <v>14079</v>
      </c>
      <c r="D11346" s="2" t="s">
        <v>16044</v>
      </c>
      <c r="E11346" s="2" t="s">
        <v>1047</v>
      </c>
      <c r="F11346" s="2" t="s">
        <v>27848</v>
      </c>
      <c r="G11346" s="15">
        <v>91994604000</v>
      </c>
      <c r="H11346" s="1" t="s">
        <v>8</v>
      </c>
      <c r="I11346" s="1" t="s">
        <v>62</v>
      </c>
      <c r="J11346" s="2" t="s">
        <v>47308</v>
      </c>
      <c r="K11346" s="11" t="s">
        <v>14136</v>
      </c>
      <c r="L11346" s="2" t="s">
        <v>47336</v>
      </c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2"/>
      <c r="AA11346" s="1" t="s">
        <v>16</v>
      </c>
      <c r="AB11346" s="3" t="s">
        <v>12</v>
      </c>
      <c r="AC11346" s="23" t="s">
        <v>37864</v>
      </c>
      <c r="AD11346" s="23" t="s">
        <v>38259</v>
      </c>
      <c r="AE11346" t="s">
        <v>35404</v>
      </c>
    </row>
    <row r="11347" spans="1:31" ht="14.25" customHeight="1">
      <c r="A11347" s="1">
        <v>11346</v>
      </c>
      <c r="B11347" s="1" t="s">
        <v>54</v>
      </c>
      <c r="C11347" s="1" t="s">
        <v>14092</v>
      </c>
      <c r="D11347" s="2" t="s">
        <v>1421</v>
      </c>
      <c r="E11347" s="2" t="s">
        <v>1488</v>
      </c>
      <c r="F11347" s="2" t="s">
        <v>27854</v>
      </c>
      <c r="G11347" s="15">
        <v>91944601091</v>
      </c>
      <c r="H11347" s="1" t="s">
        <v>8</v>
      </c>
      <c r="I11347" s="1" t="s">
        <v>9</v>
      </c>
      <c r="J11347" s="2" t="s">
        <v>47308</v>
      </c>
      <c r="K11347" s="11" t="s">
        <v>14136</v>
      </c>
      <c r="L11347" s="2" t="s">
        <v>47336</v>
      </c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2"/>
      <c r="AA11347" s="1" t="s">
        <v>16</v>
      </c>
      <c r="AB11347" s="3" t="s">
        <v>12</v>
      </c>
      <c r="AC11347" s="23" t="s">
        <v>37813</v>
      </c>
      <c r="AD11347" s="23" t="s">
        <v>38259</v>
      </c>
      <c r="AE11347" t="s">
        <v>35405</v>
      </c>
    </row>
    <row r="11348" spans="1:31" ht="14.25" customHeight="1">
      <c r="A11348" s="1">
        <v>11347</v>
      </c>
      <c r="B11348" s="1" t="s">
        <v>54</v>
      </c>
      <c r="C11348" s="1" t="s">
        <v>14104</v>
      </c>
      <c r="D11348" s="2" t="s">
        <v>9066</v>
      </c>
      <c r="E11348" s="2" t="s">
        <v>7318</v>
      </c>
      <c r="F11348" s="2" t="s">
        <v>27863</v>
      </c>
      <c r="G11348" s="15">
        <v>9191444444</v>
      </c>
      <c r="H11348" s="1" t="s">
        <v>15</v>
      </c>
      <c r="I11348" s="1" t="s">
        <v>41</v>
      </c>
      <c r="J11348" s="2" t="s">
        <v>47308</v>
      </c>
      <c r="K11348" s="11" t="s">
        <v>14137</v>
      </c>
      <c r="L11348" s="2" t="s">
        <v>47336</v>
      </c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2"/>
      <c r="AA11348" s="1" t="s">
        <v>16</v>
      </c>
      <c r="AB11348" s="3"/>
      <c r="AC11348" s="23" t="s">
        <v>37813</v>
      </c>
      <c r="AD11348" s="23" t="s">
        <v>38259</v>
      </c>
      <c r="AE11348" t="s">
        <v>35406</v>
      </c>
    </row>
    <row r="11349" spans="1:31" ht="14.25" customHeight="1">
      <c r="A11349" s="1">
        <v>11348</v>
      </c>
      <c r="B11349" s="1" t="s">
        <v>54</v>
      </c>
      <c r="C11349" s="1" t="s">
        <v>14112</v>
      </c>
      <c r="D11349" s="2" t="s">
        <v>36125</v>
      </c>
      <c r="E11349" s="2" t="s">
        <v>8551</v>
      </c>
      <c r="F11349" s="2" t="s">
        <v>27868</v>
      </c>
      <c r="G11349" s="15">
        <v>919499994</v>
      </c>
      <c r="H11349" s="1" t="s">
        <v>8</v>
      </c>
      <c r="I11349" s="1" t="s">
        <v>41</v>
      </c>
      <c r="J11349" s="2" t="s">
        <v>47308</v>
      </c>
      <c r="K11349" s="3" t="s">
        <v>213</v>
      </c>
      <c r="L11349" s="2" t="s">
        <v>47336</v>
      </c>
      <c r="M11349" s="4" t="s">
        <v>17</v>
      </c>
      <c r="N11349" s="3" t="str">
        <f>J11349</f>
        <v>[1.5 cr. - 2.25 cr]</v>
      </c>
      <c r="O11349" s="4" t="s">
        <v>47347</v>
      </c>
      <c r="P11349" s="3" t="s">
        <v>47308</v>
      </c>
      <c r="Q11349" s="4" t="s">
        <v>14136</v>
      </c>
      <c r="R11349" s="3" t="s">
        <v>47308</v>
      </c>
      <c r="S11349" s="4" t="s">
        <v>47352</v>
      </c>
      <c r="T11349" s="3" t="s">
        <v>47308</v>
      </c>
      <c r="U11349" s="4" t="s">
        <v>13</v>
      </c>
      <c r="V11349" s="3" t="s">
        <v>47308</v>
      </c>
      <c r="W11349" s="4"/>
      <c r="X11349" s="4"/>
      <c r="Y11349" s="4"/>
      <c r="Z11349" s="2"/>
      <c r="AA11349" s="1" t="s">
        <v>16</v>
      </c>
      <c r="AB11349" s="3"/>
      <c r="AC11349" s="23" t="s">
        <v>37813</v>
      </c>
      <c r="AD11349" s="23" t="s">
        <v>38259</v>
      </c>
      <c r="AE11349" t="s">
        <v>35395</v>
      </c>
    </row>
    <row r="11350" spans="1:31" ht="14.25" customHeight="1">
      <c r="A11350" s="1">
        <v>11349</v>
      </c>
      <c r="B11350" s="1" t="s">
        <v>54</v>
      </c>
      <c r="C11350" s="1" t="s">
        <v>14186</v>
      </c>
      <c r="D11350" s="2" t="s">
        <v>36126</v>
      </c>
      <c r="E11350" s="2" t="s">
        <v>328</v>
      </c>
      <c r="F11350" s="2" t="s">
        <v>27904</v>
      </c>
      <c r="G11350" s="15">
        <v>91944446999</v>
      </c>
      <c r="H11350" s="2" t="s">
        <v>37</v>
      </c>
      <c r="I11350" s="1" t="s">
        <v>41</v>
      </c>
      <c r="J11350" s="2" t="s">
        <v>47308</v>
      </c>
      <c r="K11350" s="11" t="s">
        <v>14136</v>
      </c>
      <c r="L11350" s="2" t="s">
        <v>47336</v>
      </c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2"/>
      <c r="AA11350" s="1" t="s">
        <v>11</v>
      </c>
      <c r="AB11350" s="3"/>
      <c r="AC11350" s="23" t="s">
        <v>37817</v>
      </c>
      <c r="AD11350" s="23" t="s">
        <v>38259</v>
      </c>
      <c r="AE11350" t="s">
        <v>35400</v>
      </c>
    </row>
    <row r="11351" spans="1:31" ht="14.25" customHeight="1">
      <c r="A11351" s="1">
        <v>11350</v>
      </c>
      <c r="B11351" s="1" t="s">
        <v>54</v>
      </c>
      <c r="C11351" s="1" t="s">
        <v>14206</v>
      </c>
      <c r="D11351" s="2" t="s">
        <v>734</v>
      </c>
      <c r="E11351" s="2" t="s">
        <v>881</v>
      </c>
      <c r="F11351" s="2" t="s">
        <v>27916</v>
      </c>
      <c r="G11351" s="15">
        <v>91919999044</v>
      </c>
      <c r="H11351" s="2" t="s">
        <v>20</v>
      </c>
      <c r="I11351" s="1" t="s">
        <v>62</v>
      </c>
      <c r="J11351" s="2" t="s">
        <v>47308</v>
      </c>
      <c r="K11351" s="11" t="s">
        <v>14136</v>
      </c>
      <c r="L11351" s="2" t="s">
        <v>47336</v>
      </c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2"/>
      <c r="AA11351" s="1" t="s">
        <v>16</v>
      </c>
      <c r="AB11351" s="3"/>
      <c r="AC11351" s="23" t="s">
        <v>37865</v>
      </c>
      <c r="AD11351" s="23" t="s">
        <v>38259</v>
      </c>
      <c r="AE11351" t="s">
        <v>35401</v>
      </c>
    </row>
    <row r="11352" spans="1:31" ht="14.25" customHeight="1">
      <c r="A11352" s="1">
        <v>11351</v>
      </c>
      <c r="B11352" s="1" t="s">
        <v>54</v>
      </c>
      <c r="C11352" s="1" t="s">
        <v>14219</v>
      </c>
      <c r="D11352" s="2" t="s">
        <v>1799</v>
      </c>
      <c r="E11352" s="2" t="s">
        <v>553</v>
      </c>
      <c r="F11352" s="2" t="s">
        <v>27925</v>
      </c>
      <c r="G11352" s="15">
        <v>9194464469</v>
      </c>
      <c r="H11352" s="2" t="s">
        <v>20</v>
      </c>
      <c r="I11352" s="1" t="s">
        <v>41</v>
      </c>
      <c r="J11352" s="2" t="s">
        <v>47308</v>
      </c>
      <c r="K11352" s="11" t="s">
        <v>14136</v>
      </c>
      <c r="L11352" s="2" t="s">
        <v>47336</v>
      </c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2"/>
      <c r="AA11352" s="1" t="s">
        <v>11</v>
      </c>
      <c r="AB11352" s="3"/>
      <c r="AC11352" s="23" t="s">
        <v>37822</v>
      </c>
      <c r="AD11352" s="23" t="s">
        <v>38259</v>
      </c>
      <c r="AE11352" t="s">
        <v>35402</v>
      </c>
    </row>
    <row r="11353" spans="1:31" ht="14.25" customHeight="1">
      <c r="A11353" s="1">
        <v>11352</v>
      </c>
      <c r="B11353" s="1" t="s">
        <v>54</v>
      </c>
      <c r="C11353" s="1" t="s">
        <v>14336</v>
      </c>
      <c r="D11353" s="2" t="s">
        <v>526</v>
      </c>
      <c r="E11353" s="2" t="s">
        <v>14832</v>
      </c>
      <c r="F11353" s="2" t="s">
        <v>27971</v>
      </c>
      <c r="G11353" s="15">
        <v>919444064640</v>
      </c>
      <c r="H11353" s="1" t="s">
        <v>15</v>
      </c>
      <c r="I11353" s="1" t="s">
        <v>9</v>
      </c>
      <c r="J11353" s="2" t="s">
        <v>47308</v>
      </c>
      <c r="K11353" s="11" t="s">
        <v>14136</v>
      </c>
      <c r="L11353" s="2" t="s">
        <v>47336</v>
      </c>
      <c r="M11353" s="4" t="s">
        <v>14137</v>
      </c>
      <c r="N11353" s="3" t="str">
        <f>J11353</f>
        <v>[1.5 cr. - 2.25 cr]</v>
      </c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2"/>
      <c r="AA11353" s="1" t="s">
        <v>16</v>
      </c>
      <c r="AB11353" s="3"/>
      <c r="AC11353" s="23" t="s">
        <v>37826</v>
      </c>
      <c r="AD11353" s="23" t="s">
        <v>38259</v>
      </c>
      <c r="AE11353" t="s">
        <v>35403</v>
      </c>
    </row>
    <row r="11354" spans="1:31" ht="14.25" customHeight="1">
      <c r="A11354" s="1">
        <v>11353</v>
      </c>
      <c r="B11354" s="1" t="s">
        <v>54</v>
      </c>
      <c r="C11354" s="1" t="s">
        <v>14346</v>
      </c>
      <c r="D11354" s="2" t="s">
        <v>5376</v>
      </c>
      <c r="E11354" s="2" t="s">
        <v>16008</v>
      </c>
      <c r="F11354" s="2" t="s">
        <v>34777</v>
      </c>
      <c r="G11354" s="15">
        <v>919444494444</v>
      </c>
      <c r="H11354" s="1" t="s">
        <v>8</v>
      </c>
      <c r="I11354" s="1" t="s">
        <v>62</v>
      </c>
      <c r="J11354" s="2" t="s">
        <v>47308</v>
      </c>
      <c r="K11354" s="3" t="s">
        <v>42</v>
      </c>
      <c r="L11354" s="2" t="s">
        <v>47336</v>
      </c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2"/>
      <c r="AA11354" s="1" t="s">
        <v>16</v>
      </c>
      <c r="AB11354" s="3"/>
      <c r="AC11354" s="23" t="s">
        <v>37826</v>
      </c>
      <c r="AD11354" s="23" t="s">
        <v>38259</v>
      </c>
      <c r="AE11354" t="s">
        <v>35404</v>
      </c>
    </row>
    <row r="11355" spans="1:31" ht="14.25" customHeight="1">
      <c r="A11355" s="1">
        <v>11354</v>
      </c>
      <c r="B11355" s="1" t="s">
        <v>54</v>
      </c>
      <c r="C11355" s="1" t="s">
        <v>14357</v>
      </c>
      <c r="D11355" s="2" t="s">
        <v>1111</v>
      </c>
      <c r="E11355" s="2" t="s">
        <v>264</v>
      </c>
      <c r="F11355" s="2" t="s">
        <v>32714</v>
      </c>
      <c r="G11355" s="15">
        <v>919944944441</v>
      </c>
      <c r="H11355" s="1" t="s">
        <v>15</v>
      </c>
      <c r="I11355" s="1" t="s">
        <v>9</v>
      </c>
      <c r="J11355" s="2" t="s">
        <v>47308</v>
      </c>
      <c r="K11355" s="3" t="s">
        <v>42</v>
      </c>
      <c r="L11355" s="2" t="s">
        <v>47336</v>
      </c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2"/>
      <c r="AA11355" s="1" t="s">
        <v>16</v>
      </c>
      <c r="AB11355" s="3"/>
      <c r="AC11355" s="23" t="s">
        <v>37826</v>
      </c>
      <c r="AD11355" s="23" t="s">
        <v>38259</v>
      </c>
      <c r="AE11355" t="s">
        <v>35405</v>
      </c>
    </row>
    <row r="11356" spans="1:31" ht="14.25" customHeight="1">
      <c r="A11356" s="1">
        <v>11355</v>
      </c>
      <c r="B11356" s="1" t="s">
        <v>54</v>
      </c>
      <c r="C11356" s="1" t="s">
        <v>14360</v>
      </c>
      <c r="D11356" s="2" t="s">
        <v>2412</v>
      </c>
      <c r="E11356" s="2" t="s">
        <v>14838</v>
      </c>
      <c r="F11356" s="2" t="s">
        <v>27982</v>
      </c>
      <c r="G11356" s="15">
        <v>9144946464</v>
      </c>
      <c r="H11356" s="1" t="s">
        <v>15</v>
      </c>
      <c r="I11356" s="1" t="s">
        <v>9</v>
      </c>
      <c r="J11356" s="2" t="s">
        <v>47308</v>
      </c>
      <c r="K11356" s="11" t="s">
        <v>14136</v>
      </c>
      <c r="L11356" s="2" t="s">
        <v>47336</v>
      </c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2"/>
      <c r="AA11356" s="1" t="s">
        <v>16</v>
      </c>
      <c r="AB11356" s="3"/>
      <c r="AC11356" s="23" t="s">
        <v>37826</v>
      </c>
      <c r="AD11356" s="23" t="s">
        <v>38259</v>
      </c>
      <c r="AE11356" t="s">
        <v>35406</v>
      </c>
    </row>
    <row r="11357" spans="1:31" ht="14.25" customHeight="1">
      <c r="A11357" s="1">
        <v>11356</v>
      </c>
      <c r="B11357" s="1" t="s">
        <v>54</v>
      </c>
      <c r="C11357" s="1" t="s">
        <v>14364</v>
      </c>
      <c r="D11357" s="2" t="s">
        <v>1354</v>
      </c>
      <c r="E11357" s="2" t="s">
        <v>1759</v>
      </c>
      <c r="F11357" s="2" t="s">
        <v>27985</v>
      </c>
      <c r="G11357" s="15">
        <v>919444640616</v>
      </c>
      <c r="H11357" s="1" t="s">
        <v>15</v>
      </c>
      <c r="I11357" s="1" t="s">
        <v>41</v>
      </c>
      <c r="J11357" s="2" t="s">
        <v>47308</v>
      </c>
      <c r="K11357" s="11" t="s">
        <v>14136</v>
      </c>
      <c r="L11357" s="2" t="s">
        <v>47336</v>
      </c>
      <c r="M11357" s="4" t="s">
        <v>14137</v>
      </c>
      <c r="N11357" s="3" t="str">
        <f t="shared" ref="N11357:N11359" si="403">J11357</f>
        <v>[1.5 cr. - 2.25 cr]</v>
      </c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2"/>
      <c r="AA11357" s="1" t="s">
        <v>16</v>
      </c>
      <c r="AB11357" s="3"/>
      <c r="AC11357" s="23" t="s">
        <v>37827</v>
      </c>
      <c r="AD11357" s="23" t="s">
        <v>38259</v>
      </c>
      <c r="AE11357" t="s">
        <v>35395</v>
      </c>
    </row>
    <row r="11358" spans="1:31" ht="14.25" customHeight="1">
      <c r="A11358" s="1">
        <v>11357</v>
      </c>
      <c r="B11358" s="1" t="s">
        <v>54</v>
      </c>
      <c r="C11358" s="1" t="s">
        <v>14405</v>
      </c>
      <c r="D11358" s="2" t="s">
        <v>36385</v>
      </c>
      <c r="E11358" s="2" t="s">
        <v>4643</v>
      </c>
      <c r="F11358" s="2" t="s">
        <v>33636</v>
      </c>
      <c r="G11358" s="15">
        <v>91944941910</v>
      </c>
      <c r="H11358" s="1" t="s">
        <v>15</v>
      </c>
      <c r="I11358" s="1" t="s">
        <v>41</v>
      </c>
      <c r="J11358" s="2" t="s">
        <v>47308</v>
      </c>
      <c r="K11358" s="3" t="s">
        <v>42</v>
      </c>
      <c r="L11358" s="2" t="s">
        <v>47336</v>
      </c>
      <c r="M11358" s="4" t="s">
        <v>14136</v>
      </c>
      <c r="N11358" s="3" t="str">
        <f t="shared" si="403"/>
        <v>[1.5 cr. - 2.25 cr]</v>
      </c>
      <c r="O11358" s="4" t="s">
        <v>14137</v>
      </c>
      <c r="P11358" s="3" t="s">
        <v>47308</v>
      </c>
      <c r="Q11358" s="4"/>
      <c r="R11358" s="4"/>
      <c r="S11358" s="4"/>
      <c r="T11358" s="4"/>
      <c r="U11358" s="4"/>
      <c r="V11358" s="4"/>
      <c r="W11358" s="4"/>
      <c r="X11358" s="4"/>
      <c r="Y11358" s="4"/>
      <c r="Z11358" s="2"/>
      <c r="AA11358" s="1" t="s">
        <v>11</v>
      </c>
      <c r="AB11358" s="3"/>
      <c r="AC11358" s="23" t="s">
        <v>37828</v>
      </c>
      <c r="AD11358" s="23" t="s">
        <v>38259</v>
      </c>
      <c r="AE11358" t="s">
        <v>35400</v>
      </c>
    </row>
    <row r="11359" spans="1:31" ht="14.25" customHeight="1">
      <c r="A11359" s="1">
        <v>11358</v>
      </c>
      <c r="B11359" s="1" t="s">
        <v>54</v>
      </c>
      <c r="C11359" s="1" t="s">
        <v>14414</v>
      </c>
      <c r="D11359" s="2" t="s">
        <v>13035</v>
      </c>
      <c r="E11359" s="2" t="s">
        <v>40</v>
      </c>
      <c r="F11359" s="2" t="s">
        <v>28012</v>
      </c>
      <c r="G11359" s="15">
        <v>91919696464</v>
      </c>
      <c r="H11359" s="2" t="s">
        <v>8</v>
      </c>
      <c r="I11359" s="1" t="s">
        <v>41</v>
      </c>
      <c r="J11359" s="2" t="s">
        <v>47308</v>
      </c>
      <c r="K11359" s="11" t="s">
        <v>14137</v>
      </c>
      <c r="L11359" s="2" t="s">
        <v>47336</v>
      </c>
      <c r="M11359" s="4" t="s">
        <v>13</v>
      </c>
      <c r="N11359" s="3" t="str">
        <f t="shared" si="403"/>
        <v>[1.5 cr. - 2.25 cr]</v>
      </c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2"/>
      <c r="AA11359" s="1" t="s">
        <v>16</v>
      </c>
      <c r="AB11359" s="3"/>
      <c r="AC11359" s="23" t="s">
        <v>37828</v>
      </c>
      <c r="AD11359" s="23" t="s">
        <v>38259</v>
      </c>
      <c r="AE11359" t="s">
        <v>35401</v>
      </c>
    </row>
    <row r="11360" spans="1:31" ht="14.25" customHeight="1">
      <c r="A11360" s="1">
        <v>11359</v>
      </c>
      <c r="B11360" s="1" t="s">
        <v>54</v>
      </c>
      <c r="C11360" s="1" t="s">
        <v>14421</v>
      </c>
      <c r="D11360" s="2" t="s">
        <v>6981</v>
      </c>
      <c r="E11360" s="2" t="s">
        <v>410</v>
      </c>
      <c r="F11360" s="2" t="s">
        <v>28018</v>
      </c>
      <c r="G11360" s="15">
        <v>919446061944</v>
      </c>
      <c r="H11360" s="1" t="s">
        <v>15</v>
      </c>
      <c r="I11360" s="1" t="s">
        <v>9</v>
      </c>
      <c r="J11360" s="2" t="s">
        <v>47308</v>
      </c>
      <c r="K11360" s="3" t="s">
        <v>42</v>
      </c>
      <c r="L11360" s="2" t="s">
        <v>47336</v>
      </c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2"/>
      <c r="AA11360" s="1" t="s">
        <v>16</v>
      </c>
      <c r="AB11360" s="3"/>
      <c r="AC11360" s="23" t="s">
        <v>37828</v>
      </c>
      <c r="AD11360" s="23" t="s">
        <v>38259</v>
      </c>
      <c r="AE11360" t="s">
        <v>35402</v>
      </c>
    </row>
    <row r="11361" spans="1:31" ht="14.25" customHeight="1">
      <c r="A11361" s="1">
        <v>11360</v>
      </c>
      <c r="B11361" s="1" t="s">
        <v>54</v>
      </c>
      <c r="C11361" s="1" t="s">
        <v>14452</v>
      </c>
      <c r="D11361" s="2" t="s">
        <v>3071</v>
      </c>
      <c r="E11361" s="2" t="s">
        <v>87</v>
      </c>
      <c r="F11361" s="2" t="s">
        <v>34790</v>
      </c>
      <c r="G11361" s="15">
        <v>9194466944</v>
      </c>
      <c r="H11361" s="1" t="s">
        <v>15</v>
      </c>
      <c r="I11361" s="1" t="s">
        <v>62</v>
      </c>
      <c r="J11361" s="2" t="s">
        <v>47308</v>
      </c>
      <c r="K11361" s="11" t="s">
        <v>14136</v>
      </c>
      <c r="L11361" s="2" t="s">
        <v>47336</v>
      </c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2"/>
      <c r="AA11361" s="1" t="s">
        <v>16</v>
      </c>
      <c r="AB11361" s="3"/>
      <c r="AC11361" s="23" t="s">
        <v>37829</v>
      </c>
      <c r="AD11361" s="23" t="s">
        <v>38259</v>
      </c>
      <c r="AE11361" t="s">
        <v>35403</v>
      </c>
    </row>
    <row r="11362" spans="1:31" ht="14.25" customHeight="1">
      <c r="A11362" s="1">
        <v>11361</v>
      </c>
      <c r="B11362" s="1" t="s">
        <v>54</v>
      </c>
      <c r="C11362" s="1" t="s">
        <v>14465</v>
      </c>
      <c r="D11362" s="2" t="s">
        <v>1968</v>
      </c>
      <c r="E11362" s="2" t="s">
        <v>139</v>
      </c>
      <c r="F11362" s="2" t="s">
        <v>28049</v>
      </c>
      <c r="G11362" s="15">
        <v>919446606101</v>
      </c>
      <c r="H11362" s="2" t="s">
        <v>15</v>
      </c>
      <c r="I11362" s="1" t="s">
        <v>62</v>
      </c>
      <c r="J11362" s="2" t="s">
        <v>47308</v>
      </c>
      <c r="K11362" s="11" t="s">
        <v>14136</v>
      </c>
      <c r="L11362" s="2" t="s">
        <v>47336</v>
      </c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2"/>
      <c r="AA11362" s="1" t="s">
        <v>16</v>
      </c>
      <c r="AB11362" s="3"/>
      <c r="AC11362" s="23" t="s">
        <v>37829</v>
      </c>
      <c r="AD11362" s="23" t="s">
        <v>38259</v>
      </c>
      <c r="AE11362" t="s">
        <v>35404</v>
      </c>
    </row>
    <row r="11363" spans="1:31" ht="14.25" customHeight="1">
      <c r="A11363" s="1">
        <v>11362</v>
      </c>
      <c r="B11363" s="1" t="s">
        <v>54</v>
      </c>
      <c r="C11363" s="1" t="s">
        <v>14471</v>
      </c>
      <c r="D11363" s="2" t="s">
        <v>14858</v>
      </c>
      <c r="E11363" s="2" t="s">
        <v>480</v>
      </c>
      <c r="F11363" s="2" t="s">
        <v>28051</v>
      </c>
      <c r="G11363" s="15">
        <v>9199101940</v>
      </c>
      <c r="H11363" s="1" t="s">
        <v>20</v>
      </c>
      <c r="I11363" s="1" t="s">
        <v>62</v>
      </c>
      <c r="J11363" s="2" t="s">
        <v>47308</v>
      </c>
      <c r="K11363" s="11" t="s">
        <v>14137</v>
      </c>
      <c r="L11363" s="2" t="s">
        <v>47336</v>
      </c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2"/>
      <c r="AA11363" s="1" t="s">
        <v>16</v>
      </c>
      <c r="AB11363" s="3"/>
      <c r="AC11363" s="23" t="s">
        <v>37829</v>
      </c>
      <c r="AD11363" s="23" t="s">
        <v>38259</v>
      </c>
      <c r="AE11363" t="s">
        <v>35405</v>
      </c>
    </row>
    <row r="11364" spans="1:31" ht="14.25" customHeight="1">
      <c r="A11364" s="1">
        <v>11363</v>
      </c>
      <c r="B11364" s="1" t="s">
        <v>54</v>
      </c>
      <c r="C11364" s="1" t="s">
        <v>14487</v>
      </c>
      <c r="D11364" s="2" t="s">
        <v>1240</v>
      </c>
      <c r="E11364" s="2" t="s">
        <v>217</v>
      </c>
      <c r="F11364" s="2" t="s">
        <v>32739</v>
      </c>
      <c r="G11364" s="15">
        <v>919646646064</v>
      </c>
      <c r="H11364" s="2" t="s">
        <v>8</v>
      </c>
      <c r="I11364" s="1" t="s">
        <v>9</v>
      </c>
      <c r="J11364" s="2" t="s">
        <v>47308</v>
      </c>
      <c r="K11364" s="11" t="s">
        <v>14136</v>
      </c>
      <c r="L11364" s="2" t="s">
        <v>47336</v>
      </c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2"/>
      <c r="AA11364" s="1" t="s">
        <v>11</v>
      </c>
      <c r="AB11364" s="3"/>
      <c r="AC11364" s="23" t="s">
        <v>37830</v>
      </c>
      <c r="AD11364" s="23" t="s">
        <v>38259</v>
      </c>
      <c r="AE11364" t="s">
        <v>35406</v>
      </c>
    </row>
    <row r="11365" spans="1:31" ht="14.25" customHeight="1">
      <c r="A11365" s="1">
        <v>11364</v>
      </c>
      <c r="B11365" s="1" t="s">
        <v>54</v>
      </c>
      <c r="C11365" s="1" t="s">
        <v>14497</v>
      </c>
      <c r="D11365" s="2" t="s">
        <v>1839</v>
      </c>
      <c r="E11365" s="2" t="s">
        <v>746</v>
      </c>
      <c r="F11365" s="2" t="s">
        <v>34796</v>
      </c>
      <c r="G11365" s="15">
        <v>91944914469</v>
      </c>
      <c r="H11365" s="1" t="s">
        <v>20</v>
      </c>
      <c r="I11365" s="1" t="s">
        <v>9</v>
      </c>
      <c r="J11365" s="2" t="s">
        <v>47308</v>
      </c>
      <c r="K11365" s="3" t="s">
        <v>42</v>
      </c>
      <c r="L11365" s="2" t="s">
        <v>47336</v>
      </c>
      <c r="M11365" s="4" t="s">
        <v>14136</v>
      </c>
      <c r="N11365" s="3" t="str">
        <f>J11365</f>
        <v>[1.5 cr. - 2.25 cr]</v>
      </c>
      <c r="O11365" s="4" t="s">
        <v>14137</v>
      </c>
      <c r="P11365" s="3" t="s">
        <v>47308</v>
      </c>
      <c r="Q11365" s="4"/>
      <c r="R11365" s="4"/>
      <c r="S11365" s="4"/>
      <c r="T11365" s="4"/>
      <c r="U11365" s="4"/>
      <c r="V11365" s="4"/>
      <c r="W11365" s="4"/>
      <c r="X11365" s="4"/>
      <c r="Y11365" s="4"/>
      <c r="Z11365" s="2"/>
      <c r="AA11365" s="1" t="s">
        <v>16</v>
      </c>
      <c r="AB11365" s="3"/>
      <c r="AC11365" s="23" t="s">
        <v>37830</v>
      </c>
      <c r="AD11365" s="23" t="s">
        <v>38259</v>
      </c>
      <c r="AE11365" t="s">
        <v>35395</v>
      </c>
    </row>
    <row r="11366" spans="1:31" ht="14.25" customHeight="1">
      <c r="A11366" s="1">
        <v>11365</v>
      </c>
      <c r="B11366" s="1" t="s">
        <v>54</v>
      </c>
      <c r="C11366" s="1" t="s">
        <v>14508</v>
      </c>
      <c r="D11366" s="2" t="s">
        <v>605</v>
      </c>
      <c r="E11366" s="2" t="s">
        <v>14873</v>
      </c>
      <c r="F11366" s="2" t="s">
        <v>32741</v>
      </c>
      <c r="G11366" s="15">
        <v>9199464004</v>
      </c>
      <c r="H11366" s="1" t="s">
        <v>15</v>
      </c>
      <c r="I11366" s="1" t="s">
        <v>9</v>
      </c>
      <c r="J11366" s="2" t="s">
        <v>47308</v>
      </c>
      <c r="K11366" s="11" t="s">
        <v>14137</v>
      </c>
      <c r="L11366" s="2" t="s">
        <v>47336</v>
      </c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2"/>
      <c r="AA11366" s="1" t="s">
        <v>16</v>
      </c>
      <c r="AB11366" s="3"/>
      <c r="AC11366" s="23" t="s">
        <v>37830</v>
      </c>
      <c r="AD11366" s="23" t="s">
        <v>38259</v>
      </c>
      <c r="AE11366" t="s">
        <v>35400</v>
      </c>
    </row>
    <row r="11367" spans="1:31" ht="14.25" customHeight="1">
      <c r="A11367" s="1">
        <v>11366</v>
      </c>
      <c r="B11367" s="1" t="s">
        <v>54</v>
      </c>
      <c r="C11367" s="1" t="s">
        <v>14535</v>
      </c>
      <c r="D11367" s="2" t="s">
        <v>494</v>
      </c>
      <c r="E11367" s="2" t="s">
        <v>14884</v>
      </c>
      <c r="F11367" s="2" t="s">
        <v>34803</v>
      </c>
      <c r="G11367" s="15">
        <v>9164440944</v>
      </c>
      <c r="H11367" s="2" t="s">
        <v>8</v>
      </c>
      <c r="I11367" s="1" t="s">
        <v>9</v>
      </c>
      <c r="J11367" s="2" t="s">
        <v>47308</v>
      </c>
      <c r="K11367" s="11" t="s">
        <v>14136</v>
      </c>
      <c r="L11367" s="2" t="s">
        <v>47336</v>
      </c>
      <c r="M11367" s="4" t="s">
        <v>14137</v>
      </c>
      <c r="N11367" s="3" t="str">
        <f t="shared" ref="N11367:N11371" si="404">J11367</f>
        <v>[1.5 cr. - 2.25 cr]</v>
      </c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2"/>
      <c r="AA11367" s="1" t="s">
        <v>16</v>
      </c>
      <c r="AB11367" s="3"/>
      <c r="AC11367" s="23" t="s">
        <v>37831</v>
      </c>
      <c r="AD11367" s="23" t="s">
        <v>38259</v>
      </c>
      <c r="AE11367" t="s">
        <v>35401</v>
      </c>
    </row>
    <row r="11368" spans="1:31" ht="14.25" customHeight="1">
      <c r="A11368" s="1">
        <v>11367</v>
      </c>
      <c r="B11368" s="1" t="s">
        <v>54</v>
      </c>
      <c r="C11368" s="1" t="s">
        <v>14538</v>
      </c>
      <c r="D11368" s="2" t="s">
        <v>371</v>
      </c>
      <c r="E11368" s="2" t="s">
        <v>40</v>
      </c>
      <c r="F11368" s="2" t="s">
        <v>21826</v>
      </c>
      <c r="G11368" s="15">
        <v>91944601446</v>
      </c>
      <c r="H11368" s="1" t="s">
        <v>8</v>
      </c>
      <c r="I11368" s="1" t="s">
        <v>41</v>
      </c>
      <c r="J11368" s="2" t="s">
        <v>47308</v>
      </c>
      <c r="K11368" s="3" t="s">
        <v>42</v>
      </c>
      <c r="L11368" s="2" t="s">
        <v>47336</v>
      </c>
      <c r="M11368" s="4" t="s">
        <v>14137</v>
      </c>
      <c r="N11368" s="3" t="str">
        <f t="shared" si="404"/>
        <v>[1.5 cr. - 2.25 cr]</v>
      </c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2"/>
      <c r="AA11368" s="1" t="s">
        <v>16</v>
      </c>
      <c r="AB11368" s="3"/>
      <c r="AC11368" s="23" t="s">
        <v>37831</v>
      </c>
      <c r="AD11368" s="23" t="s">
        <v>38259</v>
      </c>
      <c r="AE11368" t="s">
        <v>35402</v>
      </c>
    </row>
    <row r="11369" spans="1:31" ht="14.25" customHeight="1">
      <c r="A11369" s="1">
        <v>11368</v>
      </c>
      <c r="B11369" s="1" t="s">
        <v>54</v>
      </c>
      <c r="C11369" s="1" t="s">
        <v>14539</v>
      </c>
      <c r="D11369" s="2" t="s">
        <v>704</v>
      </c>
      <c r="E11369" s="2" t="s">
        <v>139</v>
      </c>
      <c r="F11369" s="2" t="s">
        <v>28084</v>
      </c>
      <c r="G11369" s="15">
        <v>9191490946</v>
      </c>
      <c r="H11369" s="1" t="s">
        <v>15</v>
      </c>
      <c r="I11369" s="1" t="s">
        <v>62</v>
      </c>
      <c r="J11369" s="2" t="s">
        <v>47308</v>
      </c>
      <c r="K11369" s="3" t="s">
        <v>42</v>
      </c>
      <c r="L11369" s="2" t="s">
        <v>47336</v>
      </c>
      <c r="M11369" s="4" t="s">
        <v>14136</v>
      </c>
      <c r="N11369" s="3" t="str">
        <f t="shared" si="404"/>
        <v>[1.5 cr. - 2.25 cr]</v>
      </c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2"/>
      <c r="AA11369" s="1" t="s">
        <v>11</v>
      </c>
      <c r="AB11369" s="3"/>
      <c r="AC11369" s="23" t="s">
        <v>37831</v>
      </c>
      <c r="AD11369" s="23" t="s">
        <v>38259</v>
      </c>
      <c r="AE11369" t="s">
        <v>35403</v>
      </c>
    </row>
    <row r="11370" spans="1:31" ht="14.25" customHeight="1">
      <c r="A11370" s="1">
        <v>11369</v>
      </c>
      <c r="B11370" s="1" t="s">
        <v>54</v>
      </c>
      <c r="C11370" s="1" t="s">
        <v>14544</v>
      </c>
      <c r="D11370" s="2" t="s">
        <v>1196</v>
      </c>
      <c r="E11370" s="2" t="s">
        <v>37157</v>
      </c>
      <c r="F11370" s="2" t="s">
        <v>28087</v>
      </c>
      <c r="G11370" s="15">
        <v>919444444</v>
      </c>
      <c r="H11370" s="1" t="s">
        <v>15</v>
      </c>
      <c r="I11370" s="1" t="s">
        <v>62</v>
      </c>
      <c r="J11370" s="2" t="s">
        <v>47308</v>
      </c>
      <c r="K11370" s="3" t="s">
        <v>42</v>
      </c>
      <c r="L11370" s="2" t="s">
        <v>47336</v>
      </c>
      <c r="M11370" s="4" t="s">
        <v>14136</v>
      </c>
      <c r="N11370" s="3" t="str">
        <f t="shared" si="404"/>
        <v>[1.5 cr. - 2.25 cr]</v>
      </c>
      <c r="O11370" s="4" t="s">
        <v>14137</v>
      </c>
      <c r="P11370" s="3" t="s">
        <v>47308</v>
      </c>
      <c r="Q11370" s="4"/>
      <c r="R11370" s="4"/>
      <c r="S11370" s="4"/>
      <c r="T11370" s="4"/>
      <c r="U11370" s="4"/>
      <c r="V11370" s="4"/>
      <c r="W11370" s="4"/>
      <c r="X11370" s="4"/>
      <c r="Y11370" s="4"/>
      <c r="Z11370" s="2"/>
      <c r="AA11370" s="1" t="s">
        <v>11</v>
      </c>
      <c r="AB11370" s="3"/>
      <c r="AC11370" s="23" t="s">
        <v>37831</v>
      </c>
      <c r="AD11370" s="23" t="s">
        <v>38259</v>
      </c>
      <c r="AE11370" t="s">
        <v>35404</v>
      </c>
    </row>
    <row r="11371" spans="1:31" ht="14.25" customHeight="1">
      <c r="A11371" s="1">
        <v>11370</v>
      </c>
      <c r="B11371" s="1" t="s">
        <v>54</v>
      </c>
      <c r="C11371" s="1" t="s">
        <v>14559</v>
      </c>
      <c r="D11371" s="2" t="s">
        <v>1821</v>
      </c>
      <c r="E11371" s="2" t="s">
        <v>10681</v>
      </c>
      <c r="F11371" s="2" t="s">
        <v>14892</v>
      </c>
      <c r="G11371" s="15">
        <v>9166461111</v>
      </c>
      <c r="H11371" s="2" t="s">
        <v>8</v>
      </c>
      <c r="I11371" s="1" t="s">
        <v>62</v>
      </c>
      <c r="J11371" s="2" t="s">
        <v>47308</v>
      </c>
      <c r="K11371" s="11" t="s">
        <v>14137</v>
      </c>
      <c r="L11371" s="2" t="s">
        <v>47336</v>
      </c>
      <c r="M11371" s="4" t="s">
        <v>13</v>
      </c>
      <c r="N11371" s="3" t="str">
        <f t="shared" si="404"/>
        <v>[1.5 cr. - 2.25 cr]</v>
      </c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2"/>
      <c r="AA11371" s="1" t="s">
        <v>16</v>
      </c>
      <c r="AB11371" s="3"/>
      <c r="AC11371" s="23" t="s">
        <v>37831</v>
      </c>
      <c r="AD11371" s="23" t="s">
        <v>38259</v>
      </c>
      <c r="AE11371" t="s">
        <v>35405</v>
      </c>
    </row>
    <row r="11372" spans="1:31" ht="14.25" customHeight="1">
      <c r="A11372" s="1">
        <v>11371</v>
      </c>
      <c r="B11372" s="1" t="s">
        <v>54</v>
      </c>
      <c r="C11372" s="1" t="s">
        <v>14566</v>
      </c>
      <c r="D11372" s="2" t="s">
        <v>6256</v>
      </c>
      <c r="E11372" s="2" t="s">
        <v>37045</v>
      </c>
      <c r="F11372" s="2" t="s">
        <v>28098</v>
      </c>
      <c r="G11372" s="15">
        <v>91994900609</v>
      </c>
      <c r="H11372" s="1" t="s">
        <v>8</v>
      </c>
      <c r="I11372" s="1" t="s">
        <v>41</v>
      </c>
      <c r="J11372" s="2" t="s">
        <v>47308</v>
      </c>
      <c r="K11372" s="11" t="s">
        <v>13</v>
      </c>
      <c r="L11372" s="2" t="s">
        <v>47336</v>
      </c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2"/>
      <c r="AA11372" s="1" t="s">
        <v>16</v>
      </c>
      <c r="AB11372" s="3"/>
      <c r="AC11372" s="23" t="s">
        <v>37831</v>
      </c>
      <c r="AD11372" s="23" t="s">
        <v>38259</v>
      </c>
      <c r="AE11372" t="s">
        <v>35406</v>
      </c>
    </row>
    <row r="11373" spans="1:31" ht="14.25" customHeight="1">
      <c r="A11373" s="1">
        <v>11372</v>
      </c>
      <c r="B11373" s="1" t="s">
        <v>54</v>
      </c>
      <c r="C11373" s="1" t="s">
        <v>14598</v>
      </c>
      <c r="D11373" s="2" t="s">
        <v>3787</v>
      </c>
      <c r="E11373" s="2" t="s">
        <v>32</v>
      </c>
      <c r="F11373" s="2" t="s">
        <v>28118</v>
      </c>
      <c r="G11373" s="15">
        <v>9194961490</v>
      </c>
      <c r="H11373" s="1" t="s">
        <v>8</v>
      </c>
      <c r="I11373" s="1" t="s">
        <v>33</v>
      </c>
      <c r="J11373" s="2" t="s">
        <v>47308</v>
      </c>
      <c r="K11373" s="11" t="s">
        <v>14136</v>
      </c>
      <c r="L11373" s="2" t="s">
        <v>47336</v>
      </c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2"/>
      <c r="AA11373" s="1" t="s">
        <v>16</v>
      </c>
      <c r="AB11373" s="3"/>
      <c r="AC11373" s="23" t="s">
        <v>37836</v>
      </c>
      <c r="AD11373" s="23" t="s">
        <v>38259</v>
      </c>
      <c r="AE11373" t="s">
        <v>35395</v>
      </c>
    </row>
    <row r="11374" spans="1:31" ht="14.25" customHeight="1">
      <c r="A11374" s="1">
        <v>11373</v>
      </c>
      <c r="B11374" s="1" t="s">
        <v>54</v>
      </c>
      <c r="C11374" s="1" t="s">
        <v>14600</v>
      </c>
      <c r="D11374" s="2" t="s">
        <v>8440</v>
      </c>
      <c r="E11374" s="2" t="s">
        <v>553</v>
      </c>
      <c r="F11374" s="2" t="s">
        <v>28119</v>
      </c>
      <c r="G11374" s="15">
        <v>91994446446</v>
      </c>
      <c r="H11374" s="1" t="s">
        <v>15</v>
      </c>
      <c r="I11374" s="1" t="s">
        <v>62</v>
      </c>
      <c r="J11374" s="2" t="s">
        <v>47308</v>
      </c>
      <c r="K11374" s="11" t="s">
        <v>14137</v>
      </c>
      <c r="L11374" s="2" t="s">
        <v>47336</v>
      </c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2"/>
      <c r="AA11374" s="1" t="s">
        <v>16</v>
      </c>
      <c r="AB11374" s="3"/>
      <c r="AC11374" s="23" t="s">
        <v>37836</v>
      </c>
      <c r="AD11374" s="23" t="s">
        <v>38259</v>
      </c>
      <c r="AE11374" t="s">
        <v>35400</v>
      </c>
    </row>
    <row r="11375" spans="1:31" ht="14.25" customHeight="1">
      <c r="A11375" s="1">
        <v>11374</v>
      </c>
      <c r="B11375" s="1" t="s">
        <v>54</v>
      </c>
      <c r="C11375" s="1" t="s">
        <v>14607</v>
      </c>
      <c r="D11375" s="2" t="s">
        <v>1576</v>
      </c>
      <c r="E11375" s="2" t="s">
        <v>14904</v>
      </c>
      <c r="F11375" s="2" t="s">
        <v>32756</v>
      </c>
      <c r="G11375" s="15">
        <v>9196419</v>
      </c>
      <c r="H11375" s="2" t="s">
        <v>8</v>
      </c>
      <c r="I11375" s="1" t="s">
        <v>9</v>
      </c>
      <c r="J11375" s="2" t="s">
        <v>47308</v>
      </c>
      <c r="K11375" s="3" t="s">
        <v>42</v>
      </c>
      <c r="L11375" s="2" t="s">
        <v>47336</v>
      </c>
      <c r="M11375" s="4" t="s">
        <v>14136</v>
      </c>
      <c r="N11375" s="3" t="str">
        <f>J11375</f>
        <v>[1.5 cr. - 2.25 cr]</v>
      </c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2"/>
      <c r="AA11375" s="1" t="s">
        <v>16</v>
      </c>
      <c r="AB11375" s="3"/>
      <c r="AC11375" s="23" t="s">
        <v>37836</v>
      </c>
      <c r="AD11375" s="23" t="s">
        <v>38259</v>
      </c>
      <c r="AE11375" t="s">
        <v>35401</v>
      </c>
    </row>
    <row r="11376" spans="1:31" ht="14.25" customHeight="1">
      <c r="A11376" s="1">
        <v>11375</v>
      </c>
      <c r="B11376" s="1" t="s">
        <v>54</v>
      </c>
      <c r="C11376" s="1" t="s">
        <v>14619</v>
      </c>
      <c r="D11376" s="2" t="s">
        <v>37495</v>
      </c>
      <c r="E11376" s="2" t="s">
        <v>2705</v>
      </c>
      <c r="F11376" s="2" t="s">
        <v>28126</v>
      </c>
      <c r="G11376" s="15">
        <v>919446640</v>
      </c>
      <c r="H11376" s="1" t="s">
        <v>46</v>
      </c>
      <c r="I11376" s="1" t="s">
        <v>9</v>
      </c>
      <c r="J11376" s="2" t="s">
        <v>47308</v>
      </c>
      <c r="K11376" s="11" t="s">
        <v>14136</v>
      </c>
      <c r="L11376" s="2" t="s">
        <v>47336</v>
      </c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2"/>
      <c r="AA11376" s="1" t="s">
        <v>16</v>
      </c>
      <c r="AB11376" s="3"/>
      <c r="AC11376" s="23" t="s">
        <v>37836</v>
      </c>
      <c r="AD11376" s="23" t="s">
        <v>38259</v>
      </c>
      <c r="AE11376" t="s">
        <v>35402</v>
      </c>
    </row>
    <row r="11377" spans="1:31" ht="14.25" customHeight="1">
      <c r="A11377" s="1">
        <v>11376</v>
      </c>
      <c r="B11377" s="1" t="s">
        <v>54</v>
      </c>
      <c r="C11377" s="1" t="s">
        <v>14629</v>
      </c>
      <c r="D11377" s="2" t="s">
        <v>4527</v>
      </c>
      <c r="E11377" s="2" t="s">
        <v>287</v>
      </c>
      <c r="F11377" s="2" t="s">
        <v>32759</v>
      </c>
      <c r="G11377" s="15">
        <v>919449199666</v>
      </c>
      <c r="H11377" s="1" t="s">
        <v>15</v>
      </c>
      <c r="I11377" s="1" t="s">
        <v>9</v>
      </c>
      <c r="J11377" s="2" t="s">
        <v>47308</v>
      </c>
      <c r="K11377" s="11" t="s">
        <v>14136</v>
      </c>
      <c r="L11377" s="2" t="s">
        <v>47336</v>
      </c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2"/>
      <c r="AA11377" s="1" t="s">
        <v>16</v>
      </c>
      <c r="AB11377" s="3"/>
      <c r="AC11377" s="23" t="s">
        <v>37836</v>
      </c>
      <c r="AD11377" s="23" t="s">
        <v>38259</v>
      </c>
      <c r="AE11377" t="s">
        <v>35403</v>
      </c>
    </row>
    <row r="11378" spans="1:31" ht="14.25" customHeight="1">
      <c r="A11378" s="1">
        <v>11377</v>
      </c>
      <c r="B11378" s="1" t="s">
        <v>54</v>
      </c>
      <c r="C11378" s="1" t="s">
        <v>14644</v>
      </c>
      <c r="D11378" s="2" t="s">
        <v>1839</v>
      </c>
      <c r="E11378" s="2" t="s">
        <v>3591</v>
      </c>
      <c r="F11378" s="2" t="s">
        <v>28140</v>
      </c>
      <c r="G11378" s="15">
        <v>91994046499</v>
      </c>
      <c r="H11378" s="1" t="s">
        <v>15</v>
      </c>
      <c r="I11378" s="1" t="s">
        <v>9</v>
      </c>
      <c r="J11378" s="2" t="s">
        <v>47308</v>
      </c>
      <c r="K11378" s="11" t="s">
        <v>14137</v>
      </c>
      <c r="L11378" s="2" t="s">
        <v>47336</v>
      </c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2"/>
      <c r="AA11378" s="1" t="s">
        <v>16</v>
      </c>
      <c r="AB11378" s="3"/>
      <c r="AC11378" s="23" t="s">
        <v>37836</v>
      </c>
      <c r="AD11378" s="23" t="s">
        <v>38259</v>
      </c>
      <c r="AE11378" t="s">
        <v>35404</v>
      </c>
    </row>
    <row r="11379" spans="1:31" ht="14.25" customHeight="1">
      <c r="A11379" s="1">
        <v>11378</v>
      </c>
      <c r="B11379" s="1" t="s">
        <v>54</v>
      </c>
      <c r="C11379" s="1" t="s">
        <v>14646</v>
      </c>
      <c r="D11379" s="2" t="s">
        <v>5488</v>
      </c>
      <c r="E11379" s="2" t="s">
        <v>139</v>
      </c>
      <c r="F11379" s="2" t="s">
        <v>14919</v>
      </c>
      <c r="G11379" s="15">
        <v>919946449991</v>
      </c>
      <c r="H11379" s="1" t="s">
        <v>8</v>
      </c>
      <c r="I11379" s="1" t="s">
        <v>9</v>
      </c>
      <c r="J11379" s="2" t="s">
        <v>47308</v>
      </c>
      <c r="K11379" s="3" t="s">
        <v>42</v>
      </c>
      <c r="L11379" s="2" t="s">
        <v>47336</v>
      </c>
      <c r="M11379" s="4" t="s">
        <v>14136</v>
      </c>
      <c r="N11379" s="3" t="str">
        <f>J11379</f>
        <v>[1.5 cr. - 2.25 cr]</v>
      </c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2"/>
      <c r="AA11379" s="1" t="s">
        <v>16</v>
      </c>
      <c r="AB11379" s="3"/>
      <c r="AC11379" s="23" t="s">
        <v>37837</v>
      </c>
      <c r="AD11379" s="23" t="s">
        <v>38259</v>
      </c>
      <c r="AE11379" t="s">
        <v>35405</v>
      </c>
    </row>
    <row r="11380" spans="1:31" ht="14.25" customHeight="1">
      <c r="A11380" s="1">
        <v>11379</v>
      </c>
      <c r="B11380" s="1" t="s">
        <v>54</v>
      </c>
      <c r="C11380" s="1" t="s">
        <v>14654</v>
      </c>
      <c r="D11380" s="2" t="s">
        <v>5488</v>
      </c>
      <c r="E11380" s="2" t="s">
        <v>14920</v>
      </c>
      <c r="F11380" s="2" t="s">
        <v>28148</v>
      </c>
      <c r="G11380" s="15">
        <v>919446409409</v>
      </c>
      <c r="H11380" s="2" t="s">
        <v>8</v>
      </c>
      <c r="I11380" s="1" t="s">
        <v>41</v>
      </c>
      <c r="J11380" s="2" t="s">
        <v>47308</v>
      </c>
      <c r="K11380" s="3" t="s">
        <v>42</v>
      </c>
      <c r="L11380" s="2" t="s">
        <v>47336</v>
      </c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2"/>
      <c r="AA11380" s="1" t="s">
        <v>16</v>
      </c>
      <c r="AB11380" s="3"/>
      <c r="AC11380" s="23" t="s">
        <v>37837</v>
      </c>
      <c r="AD11380" s="23" t="s">
        <v>38259</v>
      </c>
      <c r="AE11380" t="s">
        <v>35406</v>
      </c>
    </row>
    <row r="11381" spans="1:31" ht="14.25" customHeight="1">
      <c r="A11381" s="1">
        <v>11380</v>
      </c>
      <c r="B11381" s="1" t="s">
        <v>54</v>
      </c>
      <c r="C11381" s="1" t="s">
        <v>14669</v>
      </c>
      <c r="D11381" s="2" t="s">
        <v>39</v>
      </c>
      <c r="E11381" s="2" t="s">
        <v>87</v>
      </c>
      <c r="F11381" s="2" t="s">
        <v>34817</v>
      </c>
      <c r="G11381" s="15">
        <v>919446464946</v>
      </c>
      <c r="H11381" s="1" t="s">
        <v>15</v>
      </c>
      <c r="I11381" s="1" t="s">
        <v>33</v>
      </c>
      <c r="J11381" s="2" t="s">
        <v>47308</v>
      </c>
      <c r="K11381" s="3" t="s">
        <v>42</v>
      </c>
      <c r="L11381" s="2" t="s">
        <v>47336</v>
      </c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2"/>
      <c r="AA11381" s="1" t="s">
        <v>16</v>
      </c>
      <c r="AB11381" s="3"/>
      <c r="AC11381" s="23" t="s">
        <v>37837</v>
      </c>
      <c r="AD11381" s="23" t="s">
        <v>38259</v>
      </c>
      <c r="AE11381" t="s">
        <v>35395</v>
      </c>
    </row>
    <row r="11382" spans="1:31" ht="14.25" customHeight="1">
      <c r="A11382" s="1">
        <v>11381</v>
      </c>
      <c r="B11382" s="1" t="s">
        <v>54</v>
      </c>
      <c r="C11382" s="1" t="s">
        <v>14684</v>
      </c>
      <c r="D11382" s="2" t="s">
        <v>2027</v>
      </c>
      <c r="E11382" s="2" t="s">
        <v>10986</v>
      </c>
      <c r="F11382" s="2" t="s">
        <v>34430</v>
      </c>
      <c r="G11382" s="15">
        <v>91901644149</v>
      </c>
      <c r="H11382" s="1" t="s">
        <v>8</v>
      </c>
      <c r="I11382" s="1" t="s">
        <v>41</v>
      </c>
      <c r="J11382" s="2" t="s">
        <v>47308</v>
      </c>
      <c r="K11382" s="3" t="s">
        <v>42</v>
      </c>
      <c r="L11382" s="2" t="s">
        <v>47336</v>
      </c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2"/>
      <c r="AA11382" s="1" t="s">
        <v>16</v>
      </c>
      <c r="AB11382" s="3"/>
      <c r="AC11382" s="23" t="s">
        <v>37837</v>
      </c>
      <c r="AD11382" s="23" t="s">
        <v>38259</v>
      </c>
      <c r="AE11382" t="s">
        <v>35400</v>
      </c>
    </row>
    <row r="11383" spans="1:31" ht="14.25" customHeight="1">
      <c r="A11383" s="1">
        <v>11382</v>
      </c>
      <c r="B11383" s="1" t="s">
        <v>54</v>
      </c>
      <c r="C11383" s="1" t="s">
        <v>14686</v>
      </c>
      <c r="D11383" s="2" t="s">
        <v>14926</v>
      </c>
      <c r="E11383" s="2" t="s">
        <v>40</v>
      </c>
      <c r="F11383" s="2" t="s">
        <v>28169</v>
      </c>
      <c r="G11383" s="15">
        <v>919904049469</v>
      </c>
      <c r="H11383" s="1" t="s">
        <v>8</v>
      </c>
      <c r="I11383" s="1" t="s">
        <v>41</v>
      </c>
      <c r="J11383" s="2" t="s">
        <v>47308</v>
      </c>
      <c r="K11383" s="11" t="s">
        <v>14136</v>
      </c>
      <c r="L11383" s="2" t="s">
        <v>47336</v>
      </c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2"/>
      <c r="AA11383" s="1" t="s">
        <v>11</v>
      </c>
      <c r="AB11383" s="3"/>
      <c r="AC11383" s="23" t="s">
        <v>37837</v>
      </c>
      <c r="AD11383" s="23" t="s">
        <v>38259</v>
      </c>
      <c r="AE11383" t="s">
        <v>35401</v>
      </c>
    </row>
    <row r="11384" spans="1:31" ht="14.25" customHeight="1">
      <c r="A11384" s="1">
        <v>11383</v>
      </c>
      <c r="B11384" s="1" t="s">
        <v>54</v>
      </c>
      <c r="C11384" s="1" t="s">
        <v>14694</v>
      </c>
      <c r="D11384" s="2" t="s">
        <v>951</v>
      </c>
      <c r="E11384" s="2" t="s">
        <v>1047</v>
      </c>
      <c r="F11384" s="2" t="s">
        <v>28173</v>
      </c>
      <c r="G11384" s="15">
        <v>9194944119</v>
      </c>
      <c r="H11384" s="1" t="s">
        <v>8</v>
      </c>
      <c r="I11384" s="1" t="s">
        <v>9</v>
      </c>
      <c r="J11384" s="2" t="s">
        <v>47308</v>
      </c>
      <c r="K11384" s="11" t="s">
        <v>14136</v>
      </c>
      <c r="L11384" s="2" t="s">
        <v>47336</v>
      </c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2"/>
      <c r="AA11384" s="1" t="s">
        <v>16</v>
      </c>
      <c r="AB11384" s="3"/>
      <c r="AC11384" s="23" t="s">
        <v>37837</v>
      </c>
      <c r="AD11384" s="23" t="s">
        <v>38259</v>
      </c>
      <c r="AE11384" t="s">
        <v>35402</v>
      </c>
    </row>
    <row r="11385" spans="1:31" ht="14.25" customHeight="1">
      <c r="A11385" s="1">
        <v>11384</v>
      </c>
      <c r="B11385" s="1" t="s">
        <v>54</v>
      </c>
      <c r="C11385" s="1" t="s">
        <v>14696</v>
      </c>
      <c r="D11385" s="2" t="s">
        <v>44</v>
      </c>
      <c r="E11385" s="2" t="s">
        <v>139</v>
      </c>
      <c r="F11385" s="2" t="s">
        <v>28174</v>
      </c>
      <c r="G11385" s="15">
        <v>914449004494</v>
      </c>
      <c r="H11385" s="1" t="s">
        <v>15</v>
      </c>
      <c r="I11385" s="1" t="s">
        <v>62</v>
      </c>
      <c r="J11385" s="2" t="s">
        <v>47308</v>
      </c>
      <c r="K11385" s="3" t="s">
        <v>42</v>
      </c>
      <c r="L11385" s="2" t="s">
        <v>47336</v>
      </c>
      <c r="M11385" s="4" t="s">
        <v>14136</v>
      </c>
      <c r="N11385" s="3" t="str">
        <f t="shared" ref="N11385:N11388" si="405">J11385</f>
        <v>[1.5 cr. - 2.25 cr]</v>
      </c>
      <c r="O11385" s="4" t="s">
        <v>14137</v>
      </c>
      <c r="P11385" s="3" t="s">
        <v>47308</v>
      </c>
      <c r="Q11385" s="4"/>
      <c r="R11385" s="4"/>
      <c r="S11385" s="4"/>
      <c r="T11385" s="4"/>
      <c r="U11385" s="4"/>
      <c r="V11385" s="4"/>
      <c r="W11385" s="4"/>
      <c r="X11385" s="4"/>
      <c r="Y11385" s="4"/>
      <c r="Z11385" s="2"/>
      <c r="AA11385" s="1" t="s">
        <v>16</v>
      </c>
      <c r="AB11385" s="3"/>
      <c r="AC11385" s="23" t="s">
        <v>37837</v>
      </c>
      <c r="AD11385" s="23" t="s">
        <v>38259</v>
      </c>
      <c r="AE11385" t="s">
        <v>35403</v>
      </c>
    </row>
    <row r="11386" spans="1:31" ht="14.25" customHeight="1">
      <c r="A11386" s="1">
        <v>11385</v>
      </c>
      <c r="B11386" s="1" t="s">
        <v>54</v>
      </c>
      <c r="C11386" s="1" t="s">
        <v>14712</v>
      </c>
      <c r="D11386" s="2" t="s">
        <v>359</v>
      </c>
      <c r="E11386" s="2" t="s">
        <v>14934</v>
      </c>
      <c r="F11386" s="2" t="s">
        <v>28182</v>
      </c>
      <c r="G11386" s="15">
        <v>919446191409</v>
      </c>
      <c r="H11386" s="1" t="s">
        <v>15</v>
      </c>
      <c r="I11386" s="1" t="s">
        <v>41</v>
      </c>
      <c r="J11386" s="2" t="s">
        <v>47308</v>
      </c>
      <c r="K11386" s="3" t="s">
        <v>42</v>
      </c>
      <c r="L11386" s="2" t="s">
        <v>47336</v>
      </c>
      <c r="M11386" s="4" t="s">
        <v>14136</v>
      </c>
      <c r="N11386" s="3" t="str">
        <f t="shared" si="405"/>
        <v>[1.5 cr. - 2.25 cr]</v>
      </c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2"/>
      <c r="AA11386" s="1" t="s">
        <v>16</v>
      </c>
      <c r="AB11386" s="3"/>
      <c r="AC11386" s="23" t="s">
        <v>37838</v>
      </c>
      <c r="AD11386" s="23" t="s">
        <v>38259</v>
      </c>
      <c r="AE11386" t="s">
        <v>35404</v>
      </c>
    </row>
    <row r="11387" spans="1:31" ht="14.25" customHeight="1">
      <c r="A11387" s="1">
        <v>11386</v>
      </c>
      <c r="B11387" s="1" t="s">
        <v>54</v>
      </c>
      <c r="C11387" s="1" t="s">
        <v>14738</v>
      </c>
      <c r="D11387" s="2" t="s">
        <v>35978</v>
      </c>
      <c r="E11387" s="2" t="s">
        <v>139</v>
      </c>
      <c r="F11387" s="2" t="s">
        <v>32769</v>
      </c>
      <c r="G11387" s="15">
        <v>91944409441</v>
      </c>
      <c r="H11387" s="1" t="s">
        <v>15</v>
      </c>
      <c r="I11387" s="1" t="s">
        <v>9</v>
      </c>
      <c r="J11387" s="2" t="s">
        <v>47308</v>
      </c>
      <c r="K11387" s="3" t="s">
        <v>42</v>
      </c>
      <c r="L11387" s="2" t="s">
        <v>47336</v>
      </c>
      <c r="M11387" s="4" t="s">
        <v>14136</v>
      </c>
      <c r="N11387" s="3" t="str">
        <f t="shared" si="405"/>
        <v>[1.5 cr. - 2.25 cr]</v>
      </c>
      <c r="O11387" s="4" t="s">
        <v>14137</v>
      </c>
      <c r="P11387" s="3" t="s">
        <v>47308</v>
      </c>
      <c r="Q11387" s="4"/>
      <c r="R11387" s="4"/>
      <c r="S11387" s="4"/>
      <c r="T11387" s="4"/>
      <c r="U11387" s="4"/>
      <c r="V11387" s="4"/>
      <c r="W11387" s="4"/>
      <c r="X11387" s="4"/>
      <c r="Y11387" s="4"/>
      <c r="Z11387" s="2"/>
      <c r="AA11387" s="1" t="s">
        <v>16</v>
      </c>
      <c r="AB11387" s="3"/>
      <c r="AC11387" s="23" t="s">
        <v>37866</v>
      </c>
      <c r="AD11387" s="23" t="s">
        <v>40440</v>
      </c>
      <c r="AE11387" t="s">
        <v>35405</v>
      </c>
    </row>
    <row r="11388" spans="1:31" ht="14.25" customHeight="1">
      <c r="A11388" s="1">
        <v>11387</v>
      </c>
      <c r="B11388" s="1" t="s">
        <v>54</v>
      </c>
      <c r="C11388" s="1" t="s">
        <v>14760</v>
      </c>
      <c r="D11388" s="2" t="s">
        <v>3533</v>
      </c>
      <c r="E11388" s="2" t="s">
        <v>139</v>
      </c>
      <c r="F11388" s="2" t="s">
        <v>34832</v>
      </c>
      <c r="G11388" s="15">
        <v>9194944114</v>
      </c>
      <c r="H11388" s="1" t="s">
        <v>15</v>
      </c>
      <c r="I11388" s="1" t="s">
        <v>9</v>
      </c>
      <c r="J11388" s="2" t="s">
        <v>47308</v>
      </c>
      <c r="K11388" s="3" t="s">
        <v>42</v>
      </c>
      <c r="L11388" s="2" t="s">
        <v>47336</v>
      </c>
      <c r="M11388" s="4" t="s">
        <v>14137</v>
      </c>
      <c r="N11388" s="3" t="str">
        <f t="shared" si="405"/>
        <v>[1.5 cr. - 2.25 cr]</v>
      </c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2"/>
      <c r="AA11388" s="1" t="s">
        <v>16</v>
      </c>
      <c r="AB11388" s="3"/>
      <c r="AC11388" s="23" t="s">
        <v>37867</v>
      </c>
      <c r="AD11388" s="23" t="s">
        <v>40440</v>
      </c>
      <c r="AE11388" t="s">
        <v>35406</v>
      </c>
    </row>
    <row r="11389" spans="1:31" ht="14.25" customHeight="1">
      <c r="A11389" s="1">
        <v>11388</v>
      </c>
      <c r="B11389" s="1" t="s">
        <v>54</v>
      </c>
      <c r="C11389" s="1" t="s">
        <v>14795</v>
      </c>
      <c r="D11389" s="2" t="s">
        <v>14960</v>
      </c>
      <c r="E11389" s="2" t="s">
        <v>3749</v>
      </c>
      <c r="F11389" s="2" t="s">
        <v>28232</v>
      </c>
      <c r="G11389" s="15">
        <v>91949444441</v>
      </c>
      <c r="H11389" s="1" t="s">
        <v>46</v>
      </c>
      <c r="I11389" s="1" t="s">
        <v>41</v>
      </c>
      <c r="J11389" s="2" t="s">
        <v>47308</v>
      </c>
      <c r="K11389" s="11" t="s">
        <v>14136</v>
      </c>
      <c r="L11389" s="2" t="s">
        <v>47336</v>
      </c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2"/>
      <c r="AA11389" s="1" t="s">
        <v>16</v>
      </c>
      <c r="AB11389" s="3"/>
      <c r="AC11389" s="23" t="s">
        <v>37867</v>
      </c>
      <c r="AD11389" s="23" t="s">
        <v>40440</v>
      </c>
      <c r="AE11389" t="s">
        <v>35395</v>
      </c>
    </row>
    <row r="11390" spans="1:31" ht="14.25" customHeight="1">
      <c r="A11390" s="1">
        <v>11389</v>
      </c>
      <c r="B11390" s="1" t="s">
        <v>54</v>
      </c>
      <c r="C11390" s="1" t="s">
        <v>14800</v>
      </c>
      <c r="D11390" s="2" t="s">
        <v>10205</v>
      </c>
      <c r="E11390" s="2" t="s">
        <v>32</v>
      </c>
      <c r="F11390" s="2" t="s">
        <v>28235</v>
      </c>
      <c r="G11390" s="15">
        <v>9199990466</v>
      </c>
      <c r="H11390" s="2" t="s">
        <v>20</v>
      </c>
      <c r="I11390" s="1" t="s">
        <v>41</v>
      </c>
      <c r="J11390" s="2" t="s">
        <v>47308</v>
      </c>
      <c r="K11390" s="11" t="s">
        <v>14136</v>
      </c>
      <c r="L11390" s="2" t="s">
        <v>47336</v>
      </c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2"/>
      <c r="AA11390" s="1" t="s">
        <v>16</v>
      </c>
      <c r="AB11390" s="3"/>
      <c r="AC11390" s="23" t="s">
        <v>37867</v>
      </c>
      <c r="AD11390" s="23" t="s">
        <v>40440</v>
      </c>
      <c r="AE11390" t="s">
        <v>35400</v>
      </c>
    </row>
    <row r="11391" spans="1:31" ht="14.25" customHeight="1">
      <c r="A11391" s="1">
        <v>11390</v>
      </c>
      <c r="B11391" s="1" t="s">
        <v>54</v>
      </c>
      <c r="C11391" s="1" t="s">
        <v>14984</v>
      </c>
      <c r="D11391" s="2" t="s">
        <v>9266</v>
      </c>
      <c r="E11391" s="2" t="s">
        <v>40</v>
      </c>
      <c r="F11391" s="2" t="s">
        <v>32095</v>
      </c>
      <c r="G11391" s="15">
        <v>919946404010</v>
      </c>
      <c r="H11391" s="2" t="s">
        <v>20</v>
      </c>
      <c r="I11391" s="1" t="s">
        <v>9</v>
      </c>
      <c r="J11391" s="2" t="s">
        <v>47308</v>
      </c>
      <c r="K11391" s="11" t="s">
        <v>14136</v>
      </c>
      <c r="L11391" s="2" t="s">
        <v>47336</v>
      </c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2"/>
      <c r="AA11391" s="1" t="s">
        <v>11</v>
      </c>
      <c r="AB11391" s="3"/>
      <c r="AC11391" s="23" t="s">
        <v>37867</v>
      </c>
      <c r="AD11391" s="23" t="s">
        <v>40440</v>
      </c>
      <c r="AE11391" t="s">
        <v>35401</v>
      </c>
    </row>
    <row r="11392" spans="1:31" ht="14.25" customHeight="1">
      <c r="A11392" s="1">
        <v>11391</v>
      </c>
      <c r="B11392" s="1" t="s">
        <v>54</v>
      </c>
      <c r="C11392" s="1" t="s">
        <v>14992</v>
      </c>
      <c r="D11392" s="2" t="s">
        <v>1179</v>
      </c>
      <c r="E11392" s="2" t="s">
        <v>19</v>
      </c>
      <c r="F11392" s="2" t="s">
        <v>28267</v>
      </c>
      <c r="G11392" s="15">
        <v>919446019100</v>
      </c>
      <c r="H11392" s="2" t="s">
        <v>8</v>
      </c>
      <c r="I11392" s="1" t="s">
        <v>9</v>
      </c>
      <c r="J11392" s="2" t="s">
        <v>47308</v>
      </c>
      <c r="K11392" s="3" t="s">
        <v>42</v>
      </c>
      <c r="L11392" s="2" t="s">
        <v>47336</v>
      </c>
      <c r="M11392" s="4" t="s">
        <v>14137</v>
      </c>
      <c r="N11392" s="3" t="str">
        <f>J11392</f>
        <v>[1.5 cr. - 2.25 cr]</v>
      </c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2"/>
      <c r="AA11392" s="1" t="s">
        <v>16</v>
      </c>
      <c r="AB11392" s="3"/>
      <c r="AC11392" s="23" t="s">
        <v>37867</v>
      </c>
      <c r="AD11392" s="23" t="s">
        <v>40440</v>
      </c>
      <c r="AE11392" t="s">
        <v>35402</v>
      </c>
    </row>
    <row r="11393" spans="1:31" ht="14.25" customHeight="1">
      <c r="A11393" s="1">
        <v>11392</v>
      </c>
      <c r="B11393" s="1" t="s">
        <v>54</v>
      </c>
      <c r="C11393" s="1" t="s">
        <v>14994</v>
      </c>
      <c r="D11393" s="2" t="s">
        <v>359</v>
      </c>
      <c r="E11393" s="2" t="s">
        <v>8706</v>
      </c>
      <c r="F11393" s="2" t="s">
        <v>32785</v>
      </c>
      <c r="G11393" s="15">
        <v>91990109464</v>
      </c>
      <c r="H11393" s="2" t="s">
        <v>37</v>
      </c>
      <c r="I11393" s="1" t="s">
        <v>41</v>
      </c>
      <c r="J11393" s="2" t="s">
        <v>47308</v>
      </c>
      <c r="K11393" s="11" t="s">
        <v>14136</v>
      </c>
      <c r="L11393" s="2" t="s">
        <v>47336</v>
      </c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2"/>
      <c r="AA11393" s="1" t="s">
        <v>16</v>
      </c>
      <c r="AB11393" s="3"/>
      <c r="AC11393" s="23" t="s">
        <v>37867</v>
      </c>
      <c r="AD11393" s="23" t="s">
        <v>40440</v>
      </c>
      <c r="AE11393" t="s">
        <v>35403</v>
      </c>
    </row>
    <row r="11394" spans="1:31" ht="14.25" customHeight="1">
      <c r="A11394" s="1">
        <v>11393</v>
      </c>
      <c r="B11394" s="1" t="s">
        <v>54</v>
      </c>
      <c r="C11394" s="1" t="s">
        <v>14996</v>
      </c>
      <c r="D11394" s="2" t="s">
        <v>287</v>
      </c>
      <c r="E11394" s="2" t="s">
        <v>15969</v>
      </c>
      <c r="F11394" s="2" t="s">
        <v>32786</v>
      </c>
      <c r="G11394" s="15">
        <v>91946461144</v>
      </c>
      <c r="H11394" s="2" t="s">
        <v>8</v>
      </c>
      <c r="I11394" s="1" t="s">
        <v>9</v>
      </c>
      <c r="J11394" s="2" t="s">
        <v>47308</v>
      </c>
      <c r="K11394" s="3" t="s">
        <v>42</v>
      </c>
      <c r="L11394" s="2" t="s">
        <v>47336</v>
      </c>
      <c r="M11394" s="4" t="s">
        <v>14136</v>
      </c>
      <c r="N11394" s="3" t="str">
        <f>J11394</f>
        <v>[1.5 cr. - 2.25 cr]</v>
      </c>
      <c r="O11394" s="4" t="s">
        <v>14137</v>
      </c>
      <c r="P11394" s="3" t="s">
        <v>47308</v>
      </c>
      <c r="Q11394" s="4" t="s">
        <v>13</v>
      </c>
      <c r="R11394" s="3" t="s">
        <v>47308</v>
      </c>
      <c r="S11394" s="4"/>
      <c r="T11394" s="4"/>
      <c r="U11394" s="4"/>
      <c r="V11394" s="4"/>
      <c r="W11394" s="4"/>
      <c r="X11394" s="4"/>
      <c r="Y11394" s="4"/>
      <c r="Z11394" s="2"/>
      <c r="AA11394" s="1" t="s">
        <v>16</v>
      </c>
      <c r="AB11394" s="3"/>
      <c r="AC11394" s="23" t="s">
        <v>37867</v>
      </c>
      <c r="AD11394" s="23" t="s">
        <v>40440</v>
      </c>
      <c r="AE11394" t="s">
        <v>35404</v>
      </c>
    </row>
    <row r="11395" spans="1:31" ht="14.25" customHeight="1">
      <c r="A11395" s="1">
        <v>11394</v>
      </c>
      <c r="B11395" s="1" t="s">
        <v>54</v>
      </c>
      <c r="C11395" s="1" t="s">
        <v>15006</v>
      </c>
      <c r="D11395" s="2" t="s">
        <v>15972</v>
      </c>
      <c r="E11395" s="2" t="s">
        <v>87</v>
      </c>
      <c r="F11395" s="2" t="s">
        <v>34851</v>
      </c>
      <c r="G11395" s="15">
        <v>9191941644</v>
      </c>
      <c r="H11395" s="2" t="s">
        <v>8</v>
      </c>
      <c r="I11395" s="1" t="s">
        <v>41</v>
      </c>
      <c r="J11395" s="2" t="s">
        <v>47308</v>
      </c>
      <c r="K11395" s="11" t="s">
        <v>14136</v>
      </c>
      <c r="L11395" s="2" t="s">
        <v>47336</v>
      </c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2"/>
      <c r="AA11395" s="1" t="s">
        <v>16</v>
      </c>
      <c r="AB11395" s="3"/>
      <c r="AC11395" s="23" t="s">
        <v>37867</v>
      </c>
      <c r="AD11395" s="23" t="s">
        <v>40440</v>
      </c>
      <c r="AE11395" t="s">
        <v>35405</v>
      </c>
    </row>
    <row r="11396" spans="1:31" ht="14.25" customHeight="1">
      <c r="A11396" s="1">
        <v>11395</v>
      </c>
      <c r="B11396" s="1" t="s">
        <v>54</v>
      </c>
      <c r="C11396" s="1" t="s">
        <v>15007</v>
      </c>
      <c r="D11396" s="2" t="s">
        <v>15973</v>
      </c>
      <c r="E11396" s="2" t="s">
        <v>15974</v>
      </c>
      <c r="F11396" s="2" t="s">
        <v>34852</v>
      </c>
      <c r="G11396" s="15">
        <v>91949911</v>
      </c>
      <c r="H11396" s="2" t="s">
        <v>20</v>
      </c>
      <c r="I11396" s="1" t="s">
        <v>9</v>
      </c>
      <c r="J11396" s="2" t="s">
        <v>47308</v>
      </c>
      <c r="K11396" s="11" t="s">
        <v>14136</v>
      </c>
      <c r="L11396" s="2" t="s">
        <v>47336</v>
      </c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2"/>
      <c r="AA11396" s="1" t="s">
        <v>11</v>
      </c>
      <c r="AB11396" s="3"/>
      <c r="AC11396" s="23" t="s">
        <v>37867</v>
      </c>
      <c r="AD11396" s="23" t="s">
        <v>40440</v>
      </c>
      <c r="AE11396" t="s">
        <v>35406</v>
      </c>
    </row>
    <row r="11397" spans="1:31" ht="14.25" customHeight="1">
      <c r="A11397" s="1">
        <v>11396</v>
      </c>
      <c r="B11397" s="1" t="s">
        <v>54</v>
      </c>
      <c r="C11397" s="1" t="s">
        <v>15010</v>
      </c>
      <c r="D11397" s="2" t="s">
        <v>911</v>
      </c>
      <c r="E11397" s="2" t="s">
        <v>40</v>
      </c>
      <c r="F11397" s="2" t="s">
        <v>28275</v>
      </c>
      <c r="G11397" s="15">
        <v>91944606406</v>
      </c>
      <c r="H11397" s="2" t="s">
        <v>20</v>
      </c>
      <c r="I11397" s="1" t="s">
        <v>62</v>
      </c>
      <c r="J11397" s="2" t="s">
        <v>47308</v>
      </c>
      <c r="K11397" s="3" t="s">
        <v>42</v>
      </c>
      <c r="L11397" s="2" t="s">
        <v>47336</v>
      </c>
      <c r="M11397" s="4" t="s">
        <v>14136</v>
      </c>
      <c r="N11397" s="3" t="str">
        <f t="shared" ref="N11397:N11398" si="406">J11397</f>
        <v>[1.5 cr. - 2.25 cr]</v>
      </c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2"/>
      <c r="AA11397" s="1" t="s">
        <v>16</v>
      </c>
      <c r="AB11397" s="3"/>
      <c r="AC11397" s="23" t="s">
        <v>37867</v>
      </c>
      <c r="AD11397" s="23" t="s">
        <v>40440</v>
      </c>
      <c r="AE11397" t="s">
        <v>35395</v>
      </c>
    </row>
    <row r="11398" spans="1:31" ht="14.25" customHeight="1">
      <c r="A11398" s="1">
        <v>11397</v>
      </c>
      <c r="B11398" s="1" t="s">
        <v>54</v>
      </c>
      <c r="C11398" s="1" t="s">
        <v>15029</v>
      </c>
      <c r="D11398" s="2" t="s">
        <v>3465</v>
      </c>
      <c r="E11398" s="2" t="s">
        <v>15980</v>
      </c>
      <c r="F11398" s="2" t="s">
        <v>32789</v>
      </c>
      <c r="G11398" s="15">
        <v>91960164014</v>
      </c>
      <c r="H11398" s="2" t="s">
        <v>132</v>
      </c>
      <c r="I11398" s="1" t="s">
        <v>62</v>
      </c>
      <c r="J11398" s="2" t="s">
        <v>47308</v>
      </c>
      <c r="K11398" s="3" t="s">
        <v>42</v>
      </c>
      <c r="L11398" s="2" t="s">
        <v>47336</v>
      </c>
      <c r="M11398" s="4" t="s">
        <v>14136</v>
      </c>
      <c r="N11398" s="3" t="str">
        <f t="shared" si="406"/>
        <v>[1.5 cr. - 2.25 cr]</v>
      </c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2"/>
      <c r="AA11398" s="1" t="s">
        <v>16</v>
      </c>
      <c r="AB11398" s="3"/>
      <c r="AC11398" s="23" t="s">
        <v>37867</v>
      </c>
      <c r="AD11398" s="23" t="s">
        <v>40440</v>
      </c>
      <c r="AE11398" t="s">
        <v>35400</v>
      </c>
    </row>
    <row r="11399" spans="1:31" ht="14.25" customHeight="1">
      <c r="A11399" s="1">
        <v>11398</v>
      </c>
      <c r="B11399" s="1" t="s">
        <v>54</v>
      </c>
      <c r="C11399" s="1" t="s">
        <v>15030</v>
      </c>
      <c r="D11399" s="2" t="s">
        <v>1867</v>
      </c>
      <c r="E11399" s="2" t="s">
        <v>139</v>
      </c>
      <c r="F11399" s="2" t="s">
        <v>25699</v>
      </c>
      <c r="G11399" s="15">
        <v>91944914641</v>
      </c>
      <c r="H11399" s="2" t="s">
        <v>20</v>
      </c>
      <c r="I11399" s="1" t="s">
        <v>9</v>
      </c>
      <c r="J11399" s="2" t="s">
        <v>47308</v>
      </c>
      <c r="K11399" s="11" t="s">
        <v>14136</v>
      </c>
      <c r="L11399" s="2" t="s">
        <v>47336</v>
      </c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2"/>
      <c r="AA11399" s="1" t="s">
        <v>11</v>
      </c>
      <c r="AB11399" s="3"/>
      <c r="AC11399" s="23" t="s">
        <v>37867</v>
      </c>
      <c r="AD11399" s="23" t="s">
        <v>40440</v>
      </c>
      <c r="AE11399" t="s">
        <v>35401</v>
      </c>
    </row>
    <row r="11400" spans="1:31" ht="14.25" customHeight="1">
      <c r="A11400" s="1">
        <v>11399</v>
      </c>
      <c r="B11400" s="1" t="s">
        <v>54</v>
      </c>
      <c r="C11400" s="1" t="s">
        <v>15076</v>
      </c>
      <c r="D11400" s="2" t="s">
        <v>58</v>
      </c>
      <c r="E11400" s="2" t="s">
        <v>139</v>
      </c>
      <c r="F11400" s="2" t="s">
        <v>28320</v>
      </c>
      <c r="G11400" s="15">
        <v>91949941</v>
      </c>
      <c r="H11400" s="2" t="s">
        <v>8</v>
      </c>
      <c r="I11400" s="1" t="s">
        <v>41</v>
      </c>
      <c r="J11400" s="2" t="s">
        <v>47308</v>
      </c>
      <c r="K11400" s="11" t="s">
        <v>14136</v>
      </c>
      <c r="L11400" s="2" t="s">
        <v>47336</v>
      </c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2"/>
      <c r="AA11400" s="1" t="s">
        <v>16</v>
      </c>
      <c r="AB11400" s="3"/>
      <c r="AC11400" s="23" t="s">
        <v>37867</v>
      </c>
      <c r="AD11400" s="23" t="s">
        <v>40440</v>
      </c>
      <c r="AE11400" t="s">
        <v>35402</v>
      </c>
    </row>
    <row r="11401" spans="1:31" ht="14.25" customHeight="1">
      <c r="A11401" s="1">
        <v>11400</v>
      </c>
      <c r="B11401" s="1" t="s">
        <v>54</v>
      </c>
      <c r="C11401" s="1" t="s">
        <v>15085</v>
      </c>
      <c r="D11401" s="2" t="s">
        <v>463</v>
      </c>
      <c r="E11401" s="2" t="s">
        <v>1180</v>
      </c>
      <c r="F11401" s="2" t="s">
        <v>28326</v>
      </c>
      <c r="G11401" s="15">
        <v>914940496499</v>
      </c>
      <c r="H11401" s="2" t="s">
        <v>8</v>
      </c>
      <c r="I11401" s="1" t="s">
        <v>9</v>
      </c>
      <c r="J11401" s="2" t="s">
        <v>47308</v>
      </c>
      <c r="K11401" s="11" t="s">
        <v>14136</v>
      </c>
      <c r="L11401" s="2" t="s">
        <v>47336</v>
      </c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2"/>
      <c r="AA11401" s="1" t="s">
        <v>16</v>
      </c>
      <c r="AB11401" s="3"/>
      <c r="AC11401" s="23" t="s">
        <v>37868</v>
      </c>
      <c r="AD11401" s="23" t="s">
        <v>40440</v>
      </c>
      <c r="AE11401" t="s">
        <v>35403</v>
      </c>
    </row>
    <row r="11402" spans="1:31" ht="14.25" customHeight="1">
      <c r="A11402" s="1">
        <v>11401</v>
      </c>
      <c r="B11402" s="1" t="s">
        <v>54</v>
      </c>
      <c r="C11402" s="1" t="s">
        <v>15090</v>
      </c>
      <c r="D11402" s="2" t="s">
        <v>15991</v>
      </c>
      <c r="E11402" s="2" t="s">
        <v>4752</v>
      </c>
      <c r="F11402" s="2" t="s">
        <v>34863</v>
      </c>
      <c r="G11402" s="15">
        <v>919446449964</v>
      </c>
      <c r="H11402" s="2" t="s">
        <v>8</v>
      </c>
      <c r="I11402" s="1" t="s">
        <v>41</v>
      </c>
      <c r="J11402" s="2" t="s">
        <v>47308</v>
      </c>
      <c r="K11402" s="3" t="s">
        <v>42</v>
      </c>
      <c r="L11402" s="2" t="s">
        <v>47336</v>
      </c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2"/>
      <c r="AA11402" s="1" t="s">
        <v>16</v>
      </c>
      <c r="AB11402" s="3"/>
      <c r="AC11402" s="23" t="s">
        <v>37868</v>
      </c>
      <c r="AD11402" s="23" t="s">
        <v>40440</v>
      </c>
      <c r="AE11402" t="s">
        <v>35404</v>
      </c>
    </row>
    <row r="11403" spans="1:31" ht="14.25" customHeight="1">
      <c r="A11403" s="1">
        <v>11402</v>
      </c>
      <c r="B11403" s="1" t="s">
        <v>54</v>
      </c>
      <c r="C11403" s="1" t="s">
        <v>15113</v>
      </c>
      <c r="D11403" s="2" t="s">
        <v>2921</v>
      </c>
      <c r="E11403" s="2" t="s">
        <v>16000</v>
      </c>
      <c r="F11403" s="2" t="s">
        <v>32796</v>
      </c>
      <c r="G11403" s="15">
        <v>91990994469</v>
      </c>
      <c r="H11403" s="2" t="s">
        <v>20</v>
      </c>
      <c r="I11403" s="1" t="s">
        <v>62</v>
      </c>
      <c r="J11403" s="2" t="s">
        <v>47308</v>
      </c>
      <c r="K11403" s="3" t="s">
        <v>42</v>
      </c>
      <c r="L11403" s="2" t="s">
        <v>47336</v>
      </c>
      <c r="M11403" s="4" t="s">
        <v>14136</v>
      </c>
      <c r="N11403" s="3" t="str">
        <f>J11403</f>
        <v>[1.5 cr. - 2.25 cr]</v>
      </c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2"/>
      <c r="AA11403" s="1" t="s">
        <v>16</v>
      </c>
      <c r="AB11403" s="3"/>
      <c r="AC11403" s="23" t="s">
        <v>37869</v>
      </c>
      <c r="AD11403" s="23" t="s">
        <v>40440</v>
      </c>
      <c r="AE11403" t="s">
        <v>35405</v>
      </c>
    </row>
    <row r="11404" spans="1:31" ht="14.25" customHeight="1">
      <c r="A11404" s="1">
        <v>11403</v>
      </c>
      <c r="B11404" s="1" t="s">
        <v>54</v>
      </c>
      <c r="C11404" s="1" t="s">
        <v>15122</v>
      </c>
      <c r="D11404" s="2" t="s">
        <v>3417</v>
      </c>
      <c r="E11404" s="2" t="s">
        <v>139</v>
      </c>
      <c r="F11404" s="2" t="s">
        <v>32798</v>
      </c>
      <c r="G11404" s="15">
        <v>9194404444</v>
      </c>
      <c r="H11404" s="2" t="s">
        <v>8</v>
      </c>
      <c r="I11404" s="1" t="s">
        <v>9</v>
      </c>
      <c r="J11404" s="2" t="s">
        <v>47308</v>
      </c>
      <c r="K11404" s="11" t="s">
        <v>14136</v>
      </c>
      <c r="L11404" s="2" t="s">
        <v>47336</v>
      </c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2"/>
      <c r="AA11404" s="1" t="s">
        <v>16</v>
      </c>
      <c r="AB11404" s="3"/>
      <c r="AC11404" s="23" t="s">
        <v>37869</v>
      </c>
      <c r="AD11404" s="23" t="s">
        <v>40440</v>
      </c>
      <c r="AE11404" t="s">
        <v>35406</v>
      </c>
    </row>
    <row r="11405" spans="1:31" ht="14.25" customHeight="1">
      <c r="A11405" s="1">
        <v>11404</v>
      </c>
      <c r="B11405" s="1" t="s">
        <v>54</v>
      </c>
      <c r="C11405" s="1" t="s">
        <v>15134</v>
      </c>
      <c r="D11405" s="2" t="s">
        <v>1302</v>
      </c>
      <c r="E11405" s="2" t="s">
        <v>328</v>
      </c>
      <c r="F11405" s="2" t="s">
        <v>32800</v>
      </c>
      <c r="G11405" s="15">
        <v>91940419996</v>
      </c>
      <c r="H11405" s="2" t="s">
        <v>8</v>
      </c>
      <c r="I11405" s="1" t="s">
        <v>62</v>
      </c>
      <c r="J11405" s="2" t="s">
        <v>47308</v>
      </c>
      <c r="K11405" s="11" t="s">
        <v>14136</v>
      </c>
      <c r="L11405" s="2" t="s">
        <v>47336</v>
      </c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2"/>
      <c r="AA11405" s="1" t="s">
        <v>16</v>
      </c>
      <c r="AB11405" s="3"/>
      <c r="AC11405" s="23" t="s">
        <v>37869</v>
      </c>
      <c r="AD11405" s="23" t="s">
        <v>40440</v>
      </c>
      <c r="AE11405" t="s">
        <v>35395</v>
      </c>
    </row>
    <row r="11406" spans="1:31" ht="14.25" customHeight="1">
      <c r="A11406" s="1">
        <v>11405</v>
      </c>
      <c r="B11406" s="1" t="s">
        <v>54</v>
      </c>
      <c r="C11406" s="1" t="s">
        <v>15173</v>
      </c>
      <c r="D11406" s="2" t="s">
        <v>1025</v>
      </c>
      <c r="E11406" s="2" t="s">
        <v>16017</v>
      </c>
      <c r="F11406" s="2" t="s">
        <v>28382</v>
      </c>
      <c r="G11406" s="15">
        <v>9141449966</v>
      </c>
      <c r="H11406" s="2" t="s">
        <v>8</v>
      </c>
      <c r="I11406" s="1" t="s">
        <v>9</v>
      </c>
      <c r="J11406" s="2" t="s">
        <v>47308</v>
      </c>
      <c r="K11406" s="3" t="s">
        <v>42</v>
      </c>
      <c r="L11406" s="2" t="s">
        <v>47336</v>
      </c>
      <c r="M11406" s="4" t="s">
        <v>14136</v>
      </c>
      <c r="N11406" s="3" t="str">
        <f>J11406</f>
        <v>[1.5 cr. - 2.25 cr]</v>
      </c>
      <c r="O11406" s="4" t="s">
        <v>14137</v>
      </c>
      <c r="P11406" s="3" t="s">
        <v>47308</v>
      </c>
      <c r="Q11406" s="4"/>
      <c r="R11406" s="4"/>
      <c r="S11406" s="4"/>
      <c r="T11406" s="4"/>
      <c r="U11406" s="4"/>
      <c r="V11406" s="4"/>
      <c r="W11406" s="4"/>
      <c r="X11406" s="4"/>
      <c r="Y11406" s="4"/>
      <c r="Z11406" s="2"/>
      <c r="AA11406" s="1" t="s">
        <v>16</v>
      </c>
      <c r="AB11406" s="3"/>
      <c r="AC11406" s="23" t="s">
        <v>37870</v>
      </c>
      <c r="AD11406" s="23" t="s">
        <v>40440</v>
      </c>
      <c r="AE11406" t="s">
        <v>35400</v>
      </c>
    </row>
    <row r="11407" spans="1:31" ht="14.25" customHeight="1">
      <c r="A11407" s="1">
        <v>11406</v>
      </c>
      <c r="B11407" s="1" t="s">
        <v>54</v>
      </c>
      <c r="C11407" s="1" t="s">
        <v>15178</v>
      </c>
      <c r="D11407" s="2" t="s">
        <v>58</v>
      </c>
      <c r="E11407" s="2" t="s">
        <v>40</v>
      </c>
      <c r="F11407" s="2" t="s">
        <v>28386</v>
      </c>
      <c r="G11407" s="15">
        <v>919610966494</v>
      </c>
      <c r="H11407" s="2" t="s">
        <v>8</v>
      </c>
      <c r="I11407" s="1" t="s">
        <v>41</v>
      </c>
      <c r="J11407" s="2" t="s">
        <v>47308</v>
      </c>
      <c r="K11407" s="11" t="s">
        <v>14137</v>
      </c>
      <c r="L11407" s="2" t="s">
        <v>47336</v>
      </c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2"/>
      <c r="AA11407" s="1" t="s">
        <v>16</v>
      </c>
      <c r="AB11407" s="3"/>
      <c r="AC11407" s="23" t="s">
        <v>37870</v>
      </c>
      <c r="AD11407" s="23" t="s">
        <v>40440</v>
      </c>
      <c r="AE11407" t="s">
        <v>35401</v>
      </c>
    </row>
    <row r="11408" spans="1:31" ht="14.25" customHeight="1">
      <c r="A11408" s="1">
        <v>11407</v>
      </c>
      <c r="B11408" s="1" t="s">
        <v>54</v>
      </c>
      <c r="C11408" s="1" t="s">
        <v>15196</v>
      </c>
      <c r="D11408" s="2" t="s">
        <v>5708</v>
      </c>
      <c r="E11408" s="2" t="s">
        <v>6235</v>
      </c>
      <c r="F11408" s="2" t="s">
        <v>32807</v>
      </c>
      <c r="G11408" s="15">
        <v>9104601000</v>
      </c>
      <c r="H11408" s="2" t="s">
        <v>8</v>
      </c>
      <c r="I11408" s="1" t="s">
        <v>62</v>
      </c>
      <c r="J11408" s="2" t="s">
        <v>47308</v>
      </c>
      <c r="K11408" s="11" t="s">
        <v>14136</v>
      </c>
      <c r="L11408" s="2" t="s">
        <v>47336</v>
      </c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2"/>
      <c r="AA11408" s="1" t="s">
        <v>16</v>
      </c>
      <c r="AB11408" s="3"/>
      <c r="AC11408" s="23" t="s">
        <v>37870</v>
      </c>
      <c r="AD11408" s="23" t="s">
        <v>40440</v>
      </c>
      <c r="AE11408" t="s">
        <v>35402</v>
      </c>
    </row>
    <row r="11409" spans="1:31" ht="14.25" customHeight="1">
      <c r="A11409" s="1">
        <v>11408</v>
      </c>
      <c r="B11409" s="1" t="s">
        <v>54</v>
      </c>
      <c r="C11409" s="1" t="s">
        <v>15202</v>
      </c>
      <c r="D11409" s="2" t="s">
        <v>1248</v>
      </c>
      <c r="E11409" s="2" t="s">
        <v>10887</v>
      </c>
      <c r="F11409" s="2" t="s">
        <v>28404</v>
      </c>
      <c r="G11409" s="15">
        <v>9196964449</v>
      </c>
      <c r="H11409" s="2" t="s">
        <v>15</v>
      </c>
      <c r="I11409" s="1" t="s">
        <v>9</v>
      </c>
      <c r="J11409" s="2" t="s">
        <v>47308</v>
      </c>
      <c r="K11409" s="11" t="s">
        <v>14137</v>
      </c>
      <c r="L11409" s="2" t="s">
        <v>47336</v>
      </c>
      <c r="M11409" s="4" t="s">
        <v>13</v>
      </c>
      <c r="N11409" s="3" t="str">
        <f t="shared" ref="N11409:N11410" si="407">J11409</f>
        <v>[1.5 cr. - 2.25 cr]</v>
      </c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2"/>
      <c r="AA11409" s="1" t="s">
        <v>16</v>
      </c>
      <c r="AB11409" s="3"/>
      <c r="AC11409" s="23" t="s">
        <v>37870</v>
      </c>
      <c r="AD11409" s="23" t="s">
        <v>40440</v>
      </c>
      <c r="AE11409" t="s">
        <v>35403</v>
      </c>
    </row>
    <row r="11410" spans="1:31" ht="14.25" customHeight="1">
      <c r="A11410" s="1">
        <v>11409</v>
      </c>
      <c r="B11410" s="1" t="s">
        <v>54</v>
      </c>
      <c r="C11410" s="1" t="s">
        <v>15228</v>
      </c>
      <c r="D11410" s="2" t="s">
        <v>40</v>
      </c>
      <c r="E11410" s="2" t="s">
        <v>40</v>
      </c>
      <c r="F11410" s="2" t="s">
        <v>28424</v>
      </c>
      <c r="G11410" s="15">
        <v>919044646441</v>
      </c>
      <c r="H11410" s="2" t="s">
        <v>8</v>
      </c>
      <c r="I11410" s="1" t="s">
        <v>62</v>
      </c>
      <c r="J11410" s="2" t="s">
        <v>47308</v>
      </c>
      <c r="K11410" s="3" t="s">
        <v>42</v>
      </c>
      <c r="L11410" s="2" t="s">
        <v>47336</v>
      </c>
      <c r="M11410" s="4" t="s">
        <v>14136</v>
      </c>
      <c r="N11410" s="3" t="str">
        <f t="shared" si="407"/>
        <v>[1.5 cr. - 2.25 cr]</v>
      </c>
      <c r="O11410" s="4" t="s">
        <v>14137</v>
      </c>
      <c r="P11410" s="3" t="s">
        <v>47308</v>
      </c>
      <c r="Q11410" s="4"/>
      <c r="R11410" s="4"/>
      <c r="S11410" s="4"/>
      <c r="T11410" s="4"/>
      <c r="U11410" s="4"/>
      <c r="V11410" s="4"/>
      <c r="W11410" s="4"/>
      <c r="X11410" s="4"/>
      <c r="Y11410" s="4"/>
      <c r="Z11410" s="2"/>
      <c r="AA11410" s="1" t="s">
        <v>11</v>
      </c>
      <c r="AC11410" s="23" t="s">
        <v>37871</v>
      </c>
      <c r="AD11410" s="23" t="s">
        <v>40440</v>
      </c>
      <c r="AE11410" t="s">
        <v>35404</v>
      </c>
    </row>
    <row r="11411" spans="1:31" ht="14.25" customHeight="1">
      <c r="A11411" s="1">
        <v>11410</v>
      </c>
      <c r="B11411" s="1" t="s">
        <v>54</v>
      </c>
      <c r="C11411" s="1" t="s">
        <v>15253</v>
      </c>
      <c r="D11411" s="2" t="s">
        <v>36127</v>
      </c>
      <c r="E11411" s="2" t="s">
        <v>159</v>
      </c>
      <c r="F11411" s="2" t="s">
        <v>28439</v>
      </c>
      <c r="G11411" s="15">
        <v>919099440449</v>
      </c>
      <c r="H11411" s="2" t="s">
        <v>15</v>
      </c>
      <c r="I11411" s="1" t="s">
        <v>62</v>
      </c>
      <c r="J11411" s="2" t="s">
        <v>47308</v>
      </c>
      <c r="K11411" s="11" t="s">
        <v>14136</v>
      </c>
      <c r="L11411" s="2" t="s">
        <v>47336</v>
      </c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2"/>
      <c r="AA11411" s="1" t="s">
        <v>16</v>
      </c>
      <c r="AC11411" s="23" t="s">
        <v>37872</v>
      </c>
      <c r="AD11411" s="23" t="s">
        <v>40440</v>
      </c>
      <c r="AE11411" t="s">
        <v>35405</v>
      </c>
    </row>
    <row r="11412" spans="1:31" ht="14.25" customHeight="1">
      <c r="A11412" s="1">
        <v>11411</v>
      </c>
      <c r="B11412" s="1" t="s">
        <v>54</v>
      </c>
      <c r="C11412" s="1" t="s">
        <v>15280</v>
      </c>
      <c r="D11412" s="2" t="s">
        <v>230</v>
      </c>
      <c r="E11412" s="2" t="s">
        <v>16052</v>
      </c>
      <c r="F11412" s="2" t="s">
        <v>28459</v>
      </c>
      <c r="G11412" s="15">
        <v>9194464900</v>
      </c>
      <c r="H11412" s="2" t="s">
        <v>15</v>
      </c>
      <c r="I11412" s="1" t="s">
        <v>9</v>
      </c>
      <c r="J11412" s="2" t="s">
        <v>47308</v>
      </c>
      <c r="K11412" s="3" t="s">
        <v>42</v>
      </c>
      <c r="L11412" s="2" t="s">
        <v>47336</v>
      </c>
      <c r="M11412" s="4" t="s">
        <v>14136</v>
      </c>
      <c r="N11412" s="3" t="str">
        <f t="shared" ref="N11412:N11413" si="408">J11412</f>
        <v>[1.5 cr. - 2.25 cr]</v>
      </c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2"/>
      <c r="AA11412" s="1" t="s">
        <v>16</v>
      </c>
      <c r="AC11412" s="23" t="s">
        <v>37872</v>
      </c>
      <c r="AD11412" s="23" t="s">
        <v>40440</v>
      </c>
      <c r="AE11412" t="s">
        <v>35406</v>
      </c>
    </row>
    <row r="11413" spans="1:31" ht="14.25" customHeight="1">
      <c r="A11413" s="1">
        <v>11412</v>
      </c>
      <c r="B11413" s="1" t="s">
        <v>54</v>
      </c>
      <c r="C11413" s="1" t="s">
        <v>15281</v>
      </c>
      <c r="D11413" s="2" t="s">
        <v>683</v>
      </c>
      <c r="E11413" s="2" t="s">
        <v>93</v>
      </c>
      <c r="F11413" s="2" t="s">
        <v>28460</v>
      </c>
      <c r="G11413" s="15">
        <v>91964464416</v>
      </c>
      <c r="H11413" s="2" t="s">
        <v>15</v>
      </c>
      <c r="I11413" s="1" t="s">
        <v>37779</v>
      </c>
      <c r="J11413" s="2" t="s">
        <v>47308</v>
      </c>
      <c r="K11413" s="3" t="s">
        <v>42</v>
      </c>
      <c r="L11413" s="2" t="s">
        <v>47336</v>
      </c>
      <c r="M11413" s="4" t="s">
        <v>14136</v>
      </c>
      <c r="N11413" s="3" t="str">
        <f t="shared" si="408"/>
        <v>[1.5 cr. - 2.25 cr]</v>
      </c>
      <c r="O11413" s="4" t="s">
        <v>14137</v>
      </c>
      <c r="P11413" s="3" t="s">
        <v>47308</v>
      </c>
      <c r="Q11413" s="4" t="s">
        <v>13</v>
      </c>
      <c r="R11413" s="3" t="s">
        <v>47308</v>
      </c>
      <c r="S11413" s="4"/>
      <c r="T11413" s="4"/>
      <c r="U11413" s="4"/>
      <c r="V11413" s="4"/>
      <c r="W11413" s="4"/>
      <c r="X11413" s="4"/>
      <c r="Y11413" s="4"/>
      <c r="Z11413" s="2"/>
      <c r="AA11413" s="1" t="s">
        <v>16</v>
      </c>
      <c r="AC11413" s="23" t="s">
        <v>37872</v>
      </c>
      <c r="AD11413" s="23" t="s">
        <v>40440</v>
      </c>
      <c r="AE11413" t="s">
        <v>35395</v>
      </c>
    </row>
    <row r="11414" spans="1:31" ht="14.25" customHeight="1">
      <c r="A11414" s="1">
        <v>11413</v>
      </c>
      <c r="B11414" s="1" t="s">
        <v>54</v>
      </c>
      <c r="C11414" s="1" t="s">
        <v>15282</v>
      </c>
      <c r="D11414" s="2" t="s">
        <v>58</v>
      </c>
      <c r="E11414" s="2" t="s">
        <v>16053</v>
      </c>
      <c r="F11414" s="2" t="s">
        <v>16054</v>
      </c>
      <c r="G11414" s="15">
        <v>91949469114</v>
      </c>
      <c r="H11414" s="2" t="s">
        <v>132</v>
      </c>
      <c r="I11414" s="1" t="s">
        <v>62</v>
      </c>
      <c r="J11414" s="2" t="s">
        <v>47308</v>
      </c>
      <c r="K11414" s="11" t="s">
        <v>14136</v>
      </c>
      <c r="L11414" s="2" t="s">
        <v>47336</v>
      </c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2"/>
      <c r="AA11414" s="1" t="s">
        <v>16</v>
      </c>
      <c r="AC11414" s="23" t="s">
        <v>37872</v>
      </c>
      <c r="AD11414" s="23" t="s">
        <v>40440</v>
      </c>
      <c r="AE11414" t="s">
        <v>35400</v>
      </c>
    </row>
    <row r="11415" spans="1:31" ht="14.25" customHeight="1">
      <c r="A11415" s="1">
        <v>11414</v>
      </c>
      <c r="B11415" s="1" t="s">
        <v>54</v>
      </c>
      <c r="C11415" s="1" t="s">
        <v>15287</v>
      </c>
      <c r="D11415" s="2" t="s">
        <v>35427</v>
      </c>
      <c r="E11415" s="2" t="s">
        <v>40</v>
      </c>
      <c r="F11415" s="2" t="s">
        <v>28462</v>
      </c>
      <c r="G11415" s="15">
        <v>91994446949</v>
      </c>
      <c r="H11415" s="2" t="s">
        <v>15</v>
      </c>
      <c r="I11415" s="1" t="s">
        <v>62</v>
      </c>
      <c r="J11415" s="2" t="s">
        <v>47308</v>
      </c>
      <c r="K11415" s="11" t="s">
        <v>14136</v>
      </c>
      <c r="L11415" s="2" t="s">
        <v>47336</v>
      </c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2"/>
      <c r="AA11415" s="1" t="s">
        <v>16</v>
      </c>
      <c r="AC11415" s="23" t="s">
        <v>37872</v>
      </c>
      <c r="AD11415" s="23" t="s">
        <v>40440</v>
      </c>
      <c r="AE11415" t="s">
        <v>35401</v>
      </c>
    </row>
    <row r="11416" spans="1:31" ht="14.25" customHeight="1">
      <c r="A11416" s="1">
        <v>11415</v>
      </c>
      <c r="B11416" s="1" t="s">
        <v>54</v>
      </c>
      <c r="C11416" s="1" t="s">
        <v>15294</v>
      </c>
      <c r="D11416" s="2" t="s">
        <v>727</v>
      </c>
      <c r="E11416" s="2" t="s">
        <v>16058</v>
      </c>
      <c r="F11416" s="2" t="s">
        <v>34885</v>
      </c>
      <c r="G11416" s="15">
        <v>91966466409</v>
      </c>
      <c r="H11416" s="2" t="s">
        <v>8</v>
      </c>
      <c r="I11416" s="1" t="s">
        <v>9</v>
      </c>
      <c r="J11416" s="2" t="s">
        <v>47308</v>
      </c>
      <c r="K11416" s="3" t="s">
        <v>42</v>
      </c>
      <c r="L11416" s="2" t="s">
        <v>47336</v>
      </c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2"/>
      <c r="AA11416" s="1" t="s">
        <v>11</v>
      </c>
      <c r="AC11416" s="23" t="s">
        <v>37872</v>
      </c>
      <c r="AD11416" s="23" t="s">
        <v>40440</v>
      </c>
      <c r="AE11416" t="s">
        <v>35402</v>
      </c>
    </row>
    <row r="11417" spans="1:31" ht="14.25" customHeight="1">
      <c r="A11417" s="1">
        <v>11416</v>
      </c>
      <c r="B11417" s="1" t="s">
        <v>54</v>
      </c>
      <c r="C11417" s="1" t="s">
        <v>15301</v>
      </c>
      <c r="D11417" s="2" t="s">
        <v>5189</v>
      </c>
      <c r="E11417" s="2" t="s">
        <v>139</v>
      </c>
      <c r="F11417" s="2" t="s">
        <v>32817</v>
      </c>
      <c r="G11417" s="15">
        <v>9196944161</v>
      </c>
      <c r="H11417" s="2" t="s">
        <v>132</v>
      </c>
      <c r="I11417" s="1" t="s">
        <v>41</v>
      </c>
      <c r="J11417" s="2" t="s">
        <v>47308</v>
      </c>
      <c r="K11417" s="3" t="s">
        <v>42</v>
      </c>
      <c r="L11417" s="2" t="s">
        <v>47336</v>
      </c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2"/>
      <c r="AA11417" s="1" t="s">
        <v>16</v>
      </c>
      <c r="AC11417" s="23" t="s">
        <v>37872</v>
      </c>
      <c r="AD11417" s="23" t="s">
        <v>40440</v>
      </c>
      <c r="AE11417" t="s">
        <v>35403</v>
      </c>
    </row>
    <row r="11418" spans="1:31" ht="14.25" customHeight="1">
      <c r="A11418" s="1">
        <v>11417</v>
      </c>
      <c r="B11418" s="1" t="s">
        <v>54</v>
      </c>
      <c r="C11418" s="1" t="s">
        <v>15312</v>
      </c>
      <c r="D11418" s="2" t="s">
        <v>16034</v>
      </c>
      <c r="E11418" s="2" t="s">
        <v>16063</v>
      </c>
      <c r="F11418" s="2" t="s">
        <v>16064</v>
      </c>
      <c r="G11418" s="15">
        <v>914940049199</v>
      </c>
      <c r="H11418" s="2" t="s">
        <v>15</v>
      </c>
      <c r="I11418" s="1" t="s">
        <v>62</v>
      </c>
      <c r="J11418" s="2" t="s">
        <v>47308</v>
      </c>
      <c r="K11418" s="11" t="s">
        <v>14137</v>
      </c>
      <c r="L11418" s="2" t="s">
        <v>47336</v>
      </c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2"/>
      <c r="AA11418" s="1" t="s">
        <v>16</v>
      </c>
      <c r="AC11418" s="23" t="s">
        <v>37873</v>
      </c>
      <c r="AD11418" s="23" t="s">
        <v>40440</v>
      </c>
      <c r="AE11418" t="s">
        <v>35404</v>
      </c>
    </row>
    <row r="11419" spans="1:31" ht="14.25" customHeight="1">
      <c r="A11419" s="1">
        <v>11418</v>
      </c>
      <c r="B11419" s="1" t="s">
        <v>54</v>
      </c>
      <c r="C11419" s="1" t="s">
        <v>15348</v>
      </c>
      <c r="D11419" s="2" t="s">
        <v>494</v>
      </c>
      <c r="E11419" s="2" t="s">
        <v>16079</v>
      </c>
      <c r="F11419" s="2" t="s">
        <v>28495</v>
      </c>
      <c r="G11419" s="15">
        <v>91946416996</v>
      </c>
      <c r="H11419" s="2" t="s">
        <v>37</v>
      </c>
      <c r="I11419" s="1" t="s">
        <v>41</v>
      </c>
      <c r="J11419" s="2" t="s">
        <v>47308</v>
      </c>
      <c r="K11419" s="3" t="s">
        <v>213</v>
      </c>
      <c r="L11419" s="2" t="s">
        <v>47336</v>
      </c>
      <c r="M11419" s="4" t="s">
        <v>17</v>
      </c>
      <c r="N11419" s="3" t="str">
        <f t="shared" ref="N11419:N11422" si="409">J11419</f>
        <v>[1.5 cr. - 2.25 cr]</v>
      </c>
      <c r="O11419" s="4" t="s">
        <v>47347</v>
      </c>
      <c r="P11419" s="3" t="s">
        <v>47308</v>
      </c>
      <c r="Q11419" s="4" t="s">
        <v>14136</v>
      </c>
      <c r="R11419" s="3" t="s">
        <v>47308</v>
      </c>
      <c r="S11419" s="4" t="s">
        <v>47352</v>
      </c>
      <c r="T11419" s="3" t="s">
        <v>47308</v>
      </c>
      <c r="U11419" s="4" t="s">
        <v>13</v>
      </c>
      <c r="V11419" s="3" t="s">
        <v>47308</v>
      </c>
      <c r="W11419" s="4"/>
      <c r="X11419" s="4"/>
      <c r="Y11419" s="4"/>
      <c r="Z11419" s="2"/>
      <c r="AA11419" s="1" t="s">
        <v>16</v>
      </c>
      <c r="AC11419" s="23" t="s">
        <v>37874</v>
      </c>
      <c r="AD11419" s="23" t="s">
        <v>40440</v>
      </c>
      <c r="AE11419" t="s">
        <v>35405</v>
      </c>
    </row>
    <row r="11420" spans="1:31" ht="14.25" customHeight="1">
      <c r="A11420" s="1">
        <v>11419</v>
      </c>
      <c r="B11420" s="1" t="s">
        <v>54</v>
      </c>
      <c r="C11420" s="1" t="s">
        <v>15354</v>
      </c>
      <c r="D11420" s="2" t="s">
        <v>1207</v>
      </c>
      <c r="E11420" s="2" t="s">
        <v>495</v>
      </c>
      <c r="F11420" s="2" t="s">
        <v>28499</v>
      </c>
      <c r="G11420" s="15">
        <v>914449664694</v>
      </c>
      <c r="H11420" s="2" t="s">
        <v>8</v>
      </c>
      <c r="I11420" s="1" t="s">
        <v>62</v>
      </c>
      <c r="J11420" s="2" t="s">
        <v>47308</v>
      </c>
      <c r="K11420" s="11" t="s">
        <v>14136</v>
      </c>
      <c r="L11420" s="2" t="s">
        <v>47336</v>
      </c>
      <c r="M11420" s="4" t="s">
        <v>14137</v>
      </c>
      <c r="N11420" s="3" t="str">
        <f t="shared" si="409"/>
        <v>[1.5 cr. - 2.25 cr]</v>
      </c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2"/>
      <c r="AA11420" s="1" t="s">
        <v>16</v>
      </c>
      <c r="AC11420" s="23" t="s">
        <v>37874</v>
      </c>
      <c r="AD11420" s="23" t="s">
        <v>40440</v>
      </c>
      <c r="AE11420" t="s">
        <v>35406</v>
      </c>
    </row>
    <row r="11421" spans="1:31" ht="14.25" customHeight="1">
      <c r="A11421" s="1">
        <v>11420</v>
      </c>
      <c r="B11421" s="1" t="s">
        <v>54</v>
      </c>
      <c r="C11421" s="1" t="s">
        <v>15367</v>
      </c>
      <c r="D11421" s="2" t="s">
        <v>3930</v>
      </c>
      <c r="E11421" s="2" t="s">
        <v>40</v>
      </c>
      <c r="F11421" s="2" t="s">
        <v>32828</v>
      </c>
      <c r="G11421" s="15">
        <v>919994990990</v>
      </c>
      <c r="H11421" s="2" t="s">
        <v>15</v>
      </c>
      <c r="I11421" s="1" t="s">
        <v>37779</v>
      </c>
      <c r="J11421" s="2" t="s">
        <v>47308</v>
      </c>
      <c r="K11421" s="3" t="s">
        <v>17</v>
      </c>
      <c r="L11421" s="2" t="s">
        <v>47336</v>
      </c>
      <c r="M11421" s="4" t="s">
        <v>42</v>
      </c>
      <c r="N11421" s="3" t="str">
        <f t="shared" si="409"/>
        <v>[1.5 cr. - 2.25 cr]</v>
      </c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2"/>
      <c r="AA11421" s="1" t="s">
        <v>16</v>
      </c>
      <c r="AC11421" s="23" t="s">
        <v>37874</v>
      </c>
      <c r="AD11421" s="23" t="s">
        <v>40440</v>
      </c>
      <c r="AE11421" t="s">
        <v>35395</v>
      </c>
    </row>
    <row r="11422" spans="1:31" ht="14.25" customHeight="1">
      <c r="A11422" s="1">
        <v>11421</v>
      </c>
      <c r="B11422" s="1" t="s">
        <v>54</v>
      </c>
      <c r="C11422" s="1" t="s">
        <v>15376</v>
      </c>
      <c r="D11422" s="2" t="s">
        <v>36128</v>
      </c>
      <c r="E11422" s="2" t="s">
        <v>18456</v>
      </c>
      <c r="F11422" s="2" t="s">
        <v>32830</v>
      </c>
      <c r="G11422" s="15">
        <v>919099044906</v>
      </c>
      <c r="H11422" s="2" t="s">
        <v>8</v>
      </c>
      <c r="I11422" s="1" t="s">
        <v>41</v>
      </c>
      <c r="J11422" s="2" t="s">
        <v>47308</v>
      </c>
      <c r="K11422" s="3" t="s">
        <v>17</v>
      </c>
      <c r="L11422" s="2" t="s">
        <v>47336</v>
      </c>
      <c r="M11422" s="4" t="s">
        <v>42</v>
      </c>
      <c r="N11422" s="3" t="str">
        <f t="shared" si="409"/>
        <v>[1.5 cr. - 2.25 cr]</v>
      </c>
      <c r="O11422" s="4" t="s">
        <v>47348</v>
      </c>
      <c r="P11422" s="3" t="s">
        <v>47308</v>
      </c>
      <c r="Q11422" s="4" t="s">
        <v>14137</v>
      </c>
      <c r="R11422" s="3" t="s">
        <v>47308</v>
      </c>
      <c r="S11422" s="4"/>
      <c r="T11422" s="4"/>
      <c r="U11422" s="4"/>
      <c r="V11422" s="4"/>
      <c r="W11422" s="4"/>
      <c r="X11422" s="4"/>
      <c r="Y11422" s="4"/>
      <c r="Z11422" s="2"/>
      <c r="AA11422" s="1" t="s">
        <v>16</v>
      </c>
      <c r="AC11422" s="23" t="s">
        <v>37874</v>
      </c>
      <c r="AD11422" s="23" t="s">
        <v>40440</v>
      </c>
      <c r="AE11422" t="s">
        <v>35400</v>
      </c>
    </row>
    <row r="11423" spans="1:31" ht="14.25" customHeight="1">
      <c r="A11423" s="1">
        <v>11422</v>
      </c>
      <c r="B11423" s="1" t="s">
        <v>54</v>
      </c>
      <c r="C11423" s="1" t="s">
        <v>15377</v>
      </c>
      <c r="D11423" s="2" t="s">
        <v>3675</v>
      </c>
      <c r="E11423" s="2" t="s">
        <v>785</v>
      </c>
      <c r="F11423" s="2" t="s">
        <v>28514</v>
      </c>
      <c r="G11423" s="15">
        <v>9190164119</v>
      </c>
      <c r="H11423" s="2" t="s">
        <v>15</v>
      </c>
      <c r="I11423" s="1" t="s">
        <v>9</v>
      </c>
      <c r="J11423" s="2" t="s">
        <v>47308</v>
      </c>
      <c r="K11423" s="11" t="s">
        <v>14136</v>
      </c>
      <c r="L11423" s="2" t="s">
        <v>47336</v>
      </c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2"/>
      <c r="AA11423" s="1" t="s">
        <v>16</v>
      </c>
      <c r="AC11423" s="23" t="s">
        <v>37874</v>
      </c>
      <c r="AD11423" s="23" t="s">
        <v>40440</v>
      </c>
      <c r="AE11423" t="s">
        <v>35401</v>
      </c>
    </row>
    <row r="11424" spans="1:31" ht="14.25" customHeight="1">
      <c r="A11424" s="1">
        <v>11423</v>
      </c>
      <c r="B11424" s="1" t="s">
        <v>54</v>
      </c>
      <c r="C11424" s="1" t="s">
        <v>15380</v>
      </c>
      <c r="D11424" s="2" t="s">
        <v>36326</v>
      </c>
      <c r="E11424" s="2" t="s">
        <v>19</v>
      </c>
      <c r="F11424" s="2" t="s">
        <v>28516</v>
      </c>
      <c r="G11424" s="15">
        <v>91949919604</v>
      </c>
      <c r="H11424" s="2" t="s">
        <v>15</v>
      </c>
      <c r="I11424" s="1" t="s">
        <v>41</v>
      </c>
      <c r="J11424" s="2" t="s">
        <v>47308</v>
      </c>
      <c r="K11424" s="11" t="s">
        <v>14136</v>
      </c>
      <c r="L11424" s="2" t="s">
        <v>47336</v>
      </c>
      <c r="M11424" s="4" t="s">
        <v>14137</v>
      </c>
      <c r="N11424" s="3" t="str">
        <f>J11424</f>
        <v>[1.5 cr. - 2.25 cr]</v>
      </c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2"/>
      <c r="AA11424" s="1" t="s">
        <v>16</v>
      </c>
      <c r="AC11424" s="23" t="s">
        <v>37874</v>
      </c>
      <c r="AD11424" s="23" t="s">
        <v>40440</v>
      </c>
      <c r="AE11424" t="s">
        <v>35402</v>
      </c>
    </row>
    <row r="11425" spans="1:31" ht="14.25" customHeight="1">
      <c r="A11425" s="1">
        <v>11424</v>
      </c>
      <c r="B11425" s="1" t="s">
        <v>54</v>
      </c>
      <c r="C11425" s="1" t="s">
        <v>15392</v>
      </c>
      <c r="D11425" s="2" t="s">
        <v>460</v>
      </c>
      <c r="E11425" s="2" t="s">
        <v>495</v>
      </c>
      <c r="F11425" s="2" t="s">
        <v>32833</v>
      </c>
      <c r="G11425" s="15">
        <v>919099441411</v>
      </c>
      <c r="H11425" s="2" t="s">
        <v>15</v>
      </c>
      <c r="I11425" s="1" t="s">
        <v>41</v>
      </c>
      <c r="J11425" s="2" t="s">
        <v>47308</v>
      </c>
      <c r="K11425" s="11" t="s">
        <v>14137</v>
      </c>
      <c r="L11425" s="2" t="s">
        <v>47336</v>
      </c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2"/>
      <c r="AA11425" s="1" t="s">
        <v>16</v>
      </c>
      <c r="AC11425" s="23" t="s">
        <v>37875</v>
      </c>
      <c r="AD11425" s="23" t="s">
        <v>40440</v>
      </c>
      <c r="AE11425" t="s">
        <v>35403</v>
      </c>
    </row>
    <row r="11426" spans="1:31" ht="14.25" customHeight="1">
      <c r="A11426" s="1">
        <v>11425</v>
      </c>
      <c r="B11426" s="1" t="s">
        <v>54</v>
      </c>
      <c r="C11426" s="1" t="s">
        <v>15422</v>
      </c>
      <c r="D11426" s="2" t="s">
        <v>5163</v>
      </c>
      <c r="E11426" s="2" t="s">
        <v>139</v>
      </c>
      <c r="F11426" s="2" t="s">
        <v>28543</v>
      </c>
      <c r="G11426" s="15">
        <v>91994664114</v>
      </c>
      <c r="H11426" s="2" t="s">
        <v>8</v>
      </c>
      <c r="I11426" s="1" t="s">
        <v>62</v>
      </c>
      <c r="J11426" s="2" t="s">
        <v>47308</v>
      </c>
      <c r="K11426" s="3" t="s">
        <v>42</v>
      </c>
      <c r="L11426" s="2" t="s">
        <v>47336</v>
      </c>
      <c r="M11426" s="4" t="s">
        <v>14136</v>
      </c>
      <c r="N11426" s="3" t="str">
        <f>J11426</f>
        <v>[1.5 cr. - 2.25 cr]</v>
      </c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2"/>
      <c r="AA11426" s="1" t="s">
        <v>16</v>
      </c>
      <c r="AC11426" s="23" t="s">
        <v>37875</v>
      </c>
      <c r="AD11426" s="23" t="s">
        <v>40440</v>
      </c>
      <c r="AE11426" t="s">
        <v>35404</v>
      </c>
    </row>
    <row r="11427" spans="1:31" ht="14.25" customHeight="1">
      <c r="A11427" s="1">
        <v>11426</v>
      </c>
      <c r="B11427" s="1" t="s">
        <v>54</v>
      </c>
      <c r="C11427" s="1" t="s">
        <v>15445</v>
      </c>
      <c r="D11427" s="2" t="s">
        <v>1209</v>
      </c>
      <c r="E11427" s="2" t="s">
        <v>3412</v>
      </c>
      <c r="F11427" s="2" t="s">
        <v>24819</v>
      </c>
      <c r="G11427" s="15">
        <v>9194604401</v>
      </c>
      <c r="H11427" s="2" t="s">
        <v>20</v>
      </c>
      <c r="I11427" s="1" t="s">
        <v>41</v>
      </c>
      <c r="J11427" s="2" t="s">
        <v>47308</v>
      </c>
      <c r="K11427" s="11" t="s">
        <v>14137</v>
      </c>
      <c r="L11427" s="2" t="s">
        <v>47336</v>
      </c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2"/>
      <c r="AA11427" s="1" t="s">
        <v>16</v>
      </c>
      <c r="AC11427" s="23" t="s">
        <v>37875</v>
      </c>
      <c r="AD11427" s="23" t="s">
        <v>40440</v>
      </c>
      <c r="AE11427" t="s">
        <v>35405</v>
      </c>
    </row>
    <row r="11428" spans="1:31" ht="14.25" customHeight="1">
      <c r="A11428" s="1">
        <v>11427</v>
      </c>
      <c r="B11428" s="1" t="s">
        <v>54</v>
      </c>
      <c r="C11428" s="1" t="s">
        <v>15474</v>
      </c>
      <c r="D11428" s="2" t="s">
        <v>506</v>
      </c>
      <c r="E11428" s="2" t="s">
        <v>5701</v>
      </c>
      <c r="F11428" s="2" t="s">
        <v>34912</v>
      </c>
      <c r="G11428" s="15">
        <v>919409404446</v>
      </c>
      <c r="H11428" s="2" t="s">
        <v>8</v>
      </c>
      <c r="I11428" s="1" t="s">
        <v>9</v>
      </c>
      <c r="J11428" s="2" t="s">
        <v>47308</v>
      </c>
      <c r="K11428" s="3" t="s">
        <v>42</v>
      </c>
      <c r="L11428" s="2" t="s">
        <v>47336</v>
      </c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2"/>
      <c r="AA11428" s="1" t="s">
        <v>16</v>
      </c>
      <c r="AC11428" s="23" t="s">
        <v>37875</v>
      </c>
      <c r="AD11428" s="23" t="s">
        <v>40440</v>
      </c>
      <c r="AE11428" t="s">
        <v>35406</v>
      </c>
    </row>
    <row r="11429" spans="1:31" ht="14.25" customHeight="1">
      <c r="A11429" s="1">
        <v>11428</v>
      </c>
      <c r="B11429" s="1" t="s">
        <v>54</v>
      </c>
      <c r="C11429" s="1" t="s">
        <v>15475</v>
      </c>
      <c r="D11429" s="2" t="s">
        <v>683</v>
      </c>
      <c r="E11429" s="2" t="s">
        <v>16099</v>
      </c>
      <c r="F11429" s="2" t="s">
        <v>28576</v>
      </c>
      <c r="G11429" s="15">
        <v>9169644149</v>
      </c>
      <c r="H11429" s="2" t="s">
        <v>20</v>
      </c>
      <c r="I11429" s="1" t="s">
        <v>9</v>
      </c>
      <c r="J11429" s="2" t="s">
        <v>47308</v>
      </c>
      <c r="K11429" s="3" t="s">
        <v>42</v>
      </c>
      <c r="L11429" s="2" t="s">
        <v>47336</v>
      </c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2"/>
      <c r="AA11429" s="1" t="s">
        <v>11</v>
      </c>
      <c r="AC11429" s="23" t="s">
        <v>37875</v>
      </c>
      <c r="AD11429" s="23" t="s">
        <v>40440</v>
      </c>
      <c r="AE11429" t="s">
        <v>35395</v>
      </c>
    </row>
    <row r="11430" spans="1:31" ht="14.25" customHeight="1">
      <c r="A11430" s="1">
        <v>11429</v>
      </c>
      <c r="B11430" s="1" t="s">
        <v>54</v>
      </c>
      <c r="C11430" s="1" t="s">
        <v>15507</v>
      </c>
      <c r="D11430" s="2" t="s">
        <v>526</v>
      </c>
      <c r="E11430" s="2" t="s">
        <v>3339</v>
      </c>
      <c r="F11430" s="2" t="s">
        <v>32124</v>
      </c>
      <c r="G11430" s="15">
        <v>9194461196</v>
      </c>
      <c r="H11430" s="2" t="s">
        <v>8</v>
      </c>
      <c r="I11430" s="1" t="s">
        <v>62</v>
      </c>
      <c r="J11430" s="2" t="s">
        <v>47308</v>
      </c>
      <c r="K11430" s="11" t="s">
        <v>14137</v>
      </c>
      <c r="L11430" s="2" t="s">
        <v>47336</v>
      </c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2"/>
      <c r="AA11430" s="1" t="s">
        <v>16</v>
      </c>
      <c r="AC11430" s="23" t="s">
        <v>37875</v>
      </c>
      <c r="AD11430" s="23" t="s">
        <v>40440</v>
      </c>
      <c r="AE11430" t="s">
        <v>35400</v>
      </c>
    </row>
    <row r="11431" spans="1:31" ht="14.25" customHeight="1">
      <c r="A11431" s="1">
        <v>11430</v>
      </c>
      <c r="B11431" s="1" t="s">
        <v>54</v>
      </c>
      <c r="C11431" s="1" t="s">
        <v>15513</v>
      </c>
      <c r="D11431" s="2" t="s">
        <v>39</v>
      </c>
      <c r="E11431" s="2" t="s">
        <v>13879</v>
      </c>
      <c r="F11431" s="2" t="s">
        <v>28602</v>
      </c>
      <c r="G11431" s="15">
        <v>9191991446</v>
      </c>
      <c r="H11431" s="2" t="s">
        <v>8</v>
      </c>
      <c r="I11431" s="1" t="s">
        <v>41</v>
      </c>
      <c r="J11431" s="2" t="s">
        <v>47308</v>
      </c>
      <c r="K11431" s="11" t="s">
        <v>14136</v>
      </c>
      <c r="L11431" s="2" t="s">
        <v>47336</v>
      </c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2"/>
      <c r="AA11431" s="1" t="s">
        <v>16</v>
      </c>
      <c r="AC11431" s="23" t="s">
        <v>37875</v>
      </c>
      <c r="AD11431" s="23" t="s">
        <v>40440</v>
      </c>
      <c r="AE11431" t="s">
        <v>35401</v>
      </c>
    </row>
    <row r="11432" spans="1:31" ht="14.25" customHeight="1">
      <c r="A11432" s="1">
        <v>11431</v>
      </c>
      <c r="B11432" s="1" t="s">
        <v>54</v>
      </c>
      <c r="C11432" s="1" t="s">
        <v>15534</v>
      </c>
      <c r="D11432" s="2" t="s">
        <v>1394</v>
      </c>
      <c r="E11432" s="2" t="s">
        <v>40</v>
      </c>
      <c r="F11432" s="2" t="s">
        <v>28613</v>
      </c>
      <c r="G11432" s="15">
        <v>9199049449</v>
      </c>
      <c r="H11432" s="2" t="s">
        <v>20</v>
      </c>
      <c r="I11432" s="1" t="s">
        <v>9</v>
      </c>
      <c r="J11432" s="2" t="s">
        <v>47308</v>
      </c>
      <c r="K11432" s="3" t="s">
        <v>42</v>
      </c>
      <c r="L11432" s="2" t="s">
        <v>47336</v>
      </c>
      <c r="M11432" s="4" t="s">
        <v>14136</v>
      </c>
      <c r="N11432" s="3" t="str">
        <f t="shared" ref="N11432:N11434" si="410">J11432</f>
        <v>[1.5 cr. - 2.25 cr]</v>
      </c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2"/>
      <c r="AA11432" s="1" t="s">
        <v>16</v>
      </c>
      <c r="AC11432" s="23" t="s">
        <v>37875</v>
      </c>
      <c r="AD11432" s="23" t="s">
        <v>40440</v>
      </c>
      <c r="AE11432" t="s">
        <v>35402</v>
      </c>
    </row>
    <row r="11433" spans="1:31" ht="14.25" customHeight="1">
      <c r="A11433" s="1">
        <v>11432</v>
      </c>
      <c r="B11433" s="1" t="s">
        <v>54</v>
      </c>
      <c r="C11433" s="1" t="s">
        <v>15565</v>
      </c>
      <c r="D11433" s="2" t="s">
        <v>526</v>
      </c>
      <c r="E11433" s="2" t="s">
        <v>16112</v>
      </c>
      <c r="F11433" s="2" t="s">
        <v>28635</v>
      </c>
      <c r="G11433" s="15">
        <v>91990999164</v>
      </c>
      <c r="H11433" s="2" t="s">
        <v>20</v>
      </c>
      <c r="I11433" s="1" t="s">
        <v>37779</v>
      </c>
      <c r="J11433" s="2" t="s">
        <v>47308</v>
      </c>
      <c r="K11433" s="3" t="s">
        <v>17</v>
      </c>
      <c r="L11433" s="2" t="s">
        <v>47336</v>
      </c>
      <c r="M11433" s="4" t="s">
        <v>42</v>
      </c>
      <c r="N11433" s="3" t="str">
        <f t="shared" si="410"/>
        <v>[1.5 cr. - 2.25 cr]</v>
      </c>
      <c r="O11433" s="4" t="s">
        <v>47348</v>
      </c>
      <c r="P11433" s="3" t="s">
        <v>47308</v>
      </c>
      <c r="Q11433" s="4"/>
      <c r="R11433" s="4"/>
      <c r="S11433" s="4"/>
      <c r="T11433" s="4"/>
      <c r="U11433" s="4"/>
      <c r="V11433" s="4"/>
      <c r="W11433" s="4"/>
      <c r="X11433" s="4"/>
      <c r="Y11433" s="4"/>
      <c r="Z11433" s="2"/>
      <c r="AA11433" s="1" t="s">
        <v>11</v>
      </c>
      <c r="AC11433" s="23" t="s">
        <v>37876</v>
      </c>
      <c r="AD11433" s="23" t="s">
        <v>40440</v>
      </c>
      <c r="AE11433" t="s">
        <v>35403</v>
      </c>
    </row>
    <row r="11434" spans="1:31" ht="14.25" customHeight="1">
      <c r="A11434" s="1">
        <v>11433</v>
      </c>
      <c r="B11434" s="1" t="s">
        <v>54</v>
      </c>
      <c r="C11434" s="1" t="s">
        <v>15594</v>
      </c>
      <c r="D11434" s="2" t="s">
        <v>5922</v>
      </c>
      <c r="E11434" s="2" t="s">
        <v>558</v>
      </c>
      <c r="F11434" s="2" t="s">
        <v>34931</v>
      </c>
      <c r="G11434" s="15">
        <v>91944000</v>
      </c>
      <c r="H11434" s="2" t="s">
        <v>15</v>
      </c>
      <c r="I11434" s="1" t="s">
        <v>41</v>
      </c>
      <c r="J11434" s="2" t="s">
        <v>47308</v>
      </c>
      <c r="K11434" s="3" t="s">
        <v>42</v>
      </c>
      <c r="L11434" s="2" t="s">
        <v>47336</v>
      </c>
      <c r="M11434" s="4" t="s">
        <v>14136</v>
      </c>
      <c r="N11434" s="3" t="str">
        <f t="shared" si="410"/>
        <v>[1.5 cr. - 2.25 cr]</v>
      </c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2"/>
      <c r="AA11434" s="1" t="s">
        <v>16</v>
      </c>
      <c r="AC11434" s="23" t="s">
        <v>37877</v>
      </c>
      <c r="AD11434" s="23" t="s">
        <v>40440</v>
      </c>
      <c r="AE11434" t="s">
        <v>35404</v>
      </c>
    </row>
    <row r="11435" spans="1:31" ht="14.25" customHeight="1">
      <c r="A11435" s="1">
        <v>11434</v>
      </c>
      <c r="B11435" s="1" t="s">
        <v>54</v>
      </c>
      <c r="C11435" s="1" t="s">
        <v>15600</v>
      </c>
      <c r="D11435" s="2" t="s">
        <v>10353</v>
      </c>
      <c r="E11435" s="2" t="s">
        <v>447</v>
      </c>
      <c r="F11435" s="2" t="s">
        <v>34932</v>
      </c>
      <c r="G11435" s="15">
        <v>919494406066</v>
      </c>
      <c r="H11435" s="2" t="s">
        <v>15</v>
      </c>
      <c r="I11435" s="1" t="s">
        <v>41</v>
      </c>
      <c r="J11435" s="2" t="s">
        <v>47308</v>
      </c>
      <c r="K11435" s="11" t="s">
        <v>14136</v>
      </c>
      <c r="L11435" s="2" t="s">
        <v>47336</v>
      </c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2"/>
      <c r="AA11435" s="1" t="s">
        <v>16</v>
      </c>
      <c r="AC11435" s="23" t="s">
        <v>37877</v>
      </c>
      <c r="AD11435" s="23" t="s">
        <v>40440</v>
      </c>
      <c r="AE11435" t="s">
        <v>35405</v>
      </c>
    </row>
    <row r="11436" spans="1:31" ht="14.25" customHeight="1">
      <c r="A11436" s="1">
        <v>11435</v>
      </c>
      <c r="B11436" s="1" t="s">
        <v>54</v>
      </c>
      <c r="C11436" s="1" t="s">
        <v>15604</v>
      </c>
      <c r="D11436" s="2" t="s">
        <v>5328</v>
      </c>
      <c r="E11436" s="2" t="s">
        <v>255</v>
      </c>
      <c r="F11436" s="2" t="s">
        <v>28657</v>
      </c>
      <c r="G11436" s="15">
        <v>91949494600</v>
      </c>
      <c r="H11436" s="2" t="s">
        <v>15</v>
      </c>
      <c r="I11436" s="1" t="s">
        <v>41</v>
      </c>
      <c r="J11436" s="2" t="s">
        <v>47308</v>
      </c>
      <c r="K11436" s="11" t="s">
        <v>14137</v>
      </c>
      <c r="L11436" s="2" t="s">
        <v>47336</v>
      </c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2"/>
      <c r="AA11436" s="1" t="s">
        <v>16</v>
      </c>
      <c r="AC11436" s="23" t="s">
        <v>37877</v>
      </c>
      <c r="AD11436" s="23" t="s">
        <v>40440</v>
      </c>
      <c r="AE11436" t="s">
        <v>35406</v>
      </c>
    </row>
    <row r="11437" spans="1:31" ht="14.25" customHeight="1">
      <c r="A11437" s="1">
        <v>11436</v>
      </c>
      <c r="B11437" s="1" t="s">
        <v>54</v>
      </c>
      <c r="C11437" s="1" t="s">
        <v>15643</v>
      </c>
      <c r="D11437" s="2" t="s">
        <v>359</v>
      </c>
      <c r="E11437" s="2" t="s">
        <v>139</v>
      </c>
      <c r="F11437" s="2" t="s">
        <v>32860</v>
      </c>
      <c r="G11437" s="15">
        <v>9199946469</v>
      </c>
      <c r="H11437" s="2" t="s">
        <v>8</v>
      </c>
      <c r="I11437" s="1" t="s">
        <v>62</v>
      </c>
      <c r="J11437" s="2" t="s">
        <v>47308</v>
      </c>
      <c r="K11437" s="3" t="s">
        <v>42</v>
      </c>
      <c r="L11437" s="2" t="s">
        <v>47336</v>
      </c>
      <c r="M11437" s="4" t="s">
        <v>14136</v>
      </c>
      <c r="N11437" s="3" t="str">
        <f t="shared" ref="N11437:N11439" si="411">J11437</f>
        <v>[1.5 cr. - 2.25 cr]</v>
      </c>
      <c r="O11437" s="4" t="s">
        <v>14137</v>
      </c>
      <c r="P11437" s="3" t="s">
        <v>47308</v>
      </c>
      <c r="Q11437" s="4"/>
      <c r="R11437" s="4"/>
      <c r="S11437" s="4"/>
      <c r="T11437" s="4"/>
      <c r="U11437" s="4"/>
      <c r="V11437" s="4"/>
      <c r="W11437" s="4"/>
      <c r="X11437" s="4"/>
      <c r="Y11437" s="4"/>
      <c r="Z11437" s="2"/>
      <c r="AA11437" s="1" t="s">
        <v>16</v>
      </c>
      <c r="AC11437" s="23" t="s">
        <v>37877</v>
      </c>
      <c r="AD11437" s="23" t="s">
        <v>40440</v>
      </c>
      <c r="AE11437" t="s">
        <v>35402</v>
      </c>
    </row>
    <row r="11438" spans="1:31" ht="14.25" customHeight="1">
      <c r="A11438" s="1">
        <v>11437</v>
      </c>
      <c r="B11438" s="1" t="s">
        <v>54</v>
      </c>
      <c r="C11438" s="1" t="s">
        <v>15644</v>
      </c>
      <c r="D11438" s="2" t="s">
        <v>3344</v>
      </c>
      <c r="E11438" s="2" t="s">
        <v>102</v>
      </c>
      <c r="F11438" s="2" t="s">
        <v>34938</v>
      </c>
      <c r="G11438" s="15">
        <v>91906944960</v>
      </c>
      <c r="H11438" s="2" t="s">
        <v>8</v>
      </c>
      <c r="I11438" s="1" t="s">
        <v>62</v>
      </c>
      <c r="J11438" s="2" t="s">
        <v>47308</v>
      </c>
      <c r="K11438" s="3" t="s">
        <v>42</v>
      </c>
      <c r="L11438" s="2" t="s">
        <v>47336</v>
      </c>
      <c r="M11438" s="4" t="s">
        <v>14136</v>
      </c>
      <c r="N11438" s="3" t="str">
        <f t="shared" si="411"/>
        <v>[1.5 cr. - 2.25 cr]</v>
      </c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2"/>
      <c r="AA11438" s="1" t="s">
        <v>16</v>
      </c>
      <c r="AC11438" s="23" t="s">
        <v>37877</v>
      </c>
      <c r="AD11438" s="23" t="s">
        <v>40440</v>
      </c>
      <c r="AE11438" t="s">
        <v>35403</v>
      </c>
    </row>
    <row r="11439" spans="1:31" ht="14.25" customHeight="1">
      <c r="A11439" s="1">
        <v>11438</v>
      </c>
      <c r="B11439" s="1" t="s">
        <v>54</v>
      </c>
      <c r="C11439" s="1" t="s">
        <v>15709</v>
      </c>
      <c r="D11439" s="2" t="s">
        <v>873</v>
      </c>
      <c r="E11439" s="2" t="s">
        <v>774</v>
      </c>
      <c r="F11439" s="2" t="s">
        <v>28715</v>
      </c>
      <c r="G11439" s="15">
        <v>9194441440</v>
      </c>
      <c r="H11439" s="2" t="s">
        <v>8</v>
      </c>
      <c r="I11439" s="1" t="s">
        <v>41</v>
      </c>
      <c r="J11439" s="2" t="s">
        <v>47308</v>
      </c>
      <c r="K11439" s="3" t="s">
        <v>42</v>
      </c>
      <c r="L11439" s="2" t="s">
        <v>47336</v>
      </c>
      <c r="M11439" s="4" t="s">
        <v>14136</v>
      </c>
      <c r="N11439" s="3" t="str">
        <f t="shared" si="411"/>
        <v>[1.5 cr. - 2.25 cr]</v>
      </c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2"/>
      <c r="AA11439" s="1" t="s">
        <v>16</v>
      </c>
      <c r="AC11439" s="23" t="s">
        <v>37877</v>
      </c>
      <c r="AD11439" s="23" t="s">
        <v>40440</v>
      </c>
      <c r="AE11439" t="s">
        <v>35404</v>
      </c>
    </row>
    <row r="11440" spans="1:31" ht="14.25" customHeight="1">
      <c r="A11440" s="1">
        <v>11439</v>
      </c>
      <c r="B11440" s="1" t="s">
        <v>54</v>
      </c>
      <c r="C11440" s="1" t="s">
        <v>15732</v>
      </c>
      <c r="D11440" s="2" t="s">
        <v>1015</v>
      </c>
      <c r="E11440" s="2" t="s">
        <v>139</v>
      </c>
      <c r="F11440" s="2" t="s">
        <v>28731</v>
      </c>
      <c r="G11440" s="15">
        <v>919444914049</v>
      </c>
      <c r="H11440" s="2" t="s">
        <v>8</v>
      </c>
      <c r="I11440" s="1" t="s">
        <v>62</v>
      </c>
      <c r="J11440" s="2" t="s">
        <v>47308</v>
      </c>
      <c r="K11440" s="11" t="s">
        <v>14136</v>
      </c>
      <c r="L11440" s="2" t="s">
        <v>47336</v>
      </c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2"/>
      <c r="AA11440" s="1" t="s">
        <v>16</v>
      </c>
      <c r="AC11440" s="23" t="s">
        <v>37877</v>
      </c>
      <c r="AD11440" s="23" t="s">
        <v>40440</v>
      </c>
      <c r="AE11440" t="s">
        <v>35405</v>
      </c>
    </row>
    <row r="11441" spans="1:31" ht="14.25" customHeight="1">
      <c r="A11441" s="1">
        <v>11440</v>
      </c>
      <c r="B11441" s="1" t="s">
        <v>54</v>
      </c>
      <c r="C11441" s="1" t="s">
        <v>15753</v>
      </c>
      <c r="D11441" s="2" t="s">
        <v>7495</v>
      </c>
      <c r="E11441" s="2" t="s">
        <v>506</v>
      </c>
      <c r="F11441" s="2" t="s">
        <v>28747</v>
      </c>
      <c r="G11441" s="15">
        <v>91999449991</v>
      </c>
      <c r="H11441" s="2" t="s">
        <v>15</v>
      </c>
      <c r="I11441" s="1" t="s">
        <v>9</v>
      </c>
      <c r="J11441" s="2" t="s">
        <v>47308</v>
      </c>
      <c r="K11441" s="3" t="s">
        <v>42</v>
      </c>
      <c r="L11441" s="2" t="s">
        <v>47336</v>
      </c>
      <c r="M11441" s="4" t="s">
        <v>14136</v>
      </c>
      <c r="N11441" s="3" t="str">
        <f>J11441</f>
        <v>[1.5 cr. - 2.25 cr]</v>
      </c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2"/>
      <c r="AA11441" s="1" t="s">
        <v>16</v>
      </c>
      <c r="AC11441" s="23" t="s">
        <v>37877</v>
      </c>
      <c r="AD11441" s="23" t="s">
        <v>40440</v>
      </c>
      <c r="AE11441" t="s">
        <v>35406</v>
      </c>
    </row>
    <row r="11442" spans="1:31" ht="14.25" customHeight="1">
      <c r="A11442" s="1">
        <v>11441</v>
      </c>
      <c r="B11442" s="1" t="s">
        <v>54</v>
      </c>
      <c r="C11442" s="1" t="s">
        <v>15765</v>
      </c>
      <c r="D11442" s="2" t="s">
        <v>318</v>
      </c>
      <c r="E11442" s="2" t="s">
        <v>29</v>
      </c>
      <c r="F11442" s="2" t="s">
        <v>28756</v>
      </c>
      <c r="G11442" s="15">
        <v>919494944414</v>
      </c>
      <c r="H11442" s="2" t="s">
        <v>20</v>
      </c>
      <c r="I11442" s="1" t="s">
        <v>62</v>
      </c>
      <c r="J11442" s="2" t="s">
        <v>47308</v>
      </c>
      <c r="K11442" s="11" t="s">
        <v>14137</v>
      </c>
      <c r="L11442" s="2" t="s">
        <v>47336</v>
      </c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2"/>
      <c r="AA11442" s="1" t="s">
        <v>16</v>
      </c>
      <c r="AC11442" s="23" t="s">
        <v>37877</v>
      </c>
      <c r="AD11442" s="23" t="s">
        <v>40440</v>
      </c>
      <c r="AE11442" t="s">
        <v>35395</v>
      </c>
    </row>
    <row r="11443" spans="1:31" ht="14.25" customHeight="1">
      <c r="A11443" s="1">
        <v>11442</v>
      </c>
      <c r="B11443" s="1" t="s">
        <v>54</v>
      </c>
      <c r="C11443" s="1" t="s">
        <v>15777</v>
      </c>
      <c r="D11443" s="2" t="s">
        <v>557</v>
      </c>
      <c r="E11443" s="2" t="s">
        <v>37292</v>
      </c>
      <c r="F11443" s="2" t="s">
        <v>32876</v>
      </c>
      <c r="G11443" s="15">
        <v>914611194464</v>
      </c>
      <c r="H11443" s="2" t="s">
        <v>20</v>
      </c>
      <c r="I11443" s="1" t="s">
        <v>41</v>
      </c>
      <c r="J11443" s="2" t="s">
        <v>47308</v>
      </c>
      <c r="K11443" s="3" t="s">
        <v>213</v>
      </c>
      <c r="L11443" s="2" t="s">
        <v>47336</v>
      </c>
      <c r="M11443" s="4" t="s">
        <v>17</v>
      </c>
      <c r="N11443" s="3" t="str">
        <f t="shared" ref="N11443:N11445" si="412">J11443</f>
        <v>[1.5 cr. - 2.25 cr]</v>
      </c>
      <c r="O11443" s="4" t="s">
        <v>47347</v>
      </c>
      <c r="P11443" s="3" t="s">
        <v>47308</v>
      </c>
      <c r="Q11443" s="4" t="s">
        <v>14136</v>
      </c>
      <c r="R11443" s="3" t="s">
        <v>47308</v>
      </c>
      <c r="S11443" s="4" t="s">
        <v>47352</v>
      </c>
      <c r="T11443" s="3" t="s">
        <v>47308</v>
      </c>
      <c r="U11443" s="4" t="s">
        <v>13</v>
      </c>
      <c r="V11443" s="3" t="s">
        <v>47308</v>
      </c>
      <c r="W11443" s="4"/>
      <c r="X11443" s="4"/>
      <c r="Y11443" s="4"/>
      <c r="Z11443" s="2"/>
      <c r="AA11443" s="1" t="s">
        <v>11</v>
      </c>
      <c r="AC11443" s="23" t="s">
        <v>37877</v>
      </c>
      <c r="AD11443" s="23" t="s">
        <v>40440</v>
      </c>
      <c r="AE11443" t="s">
        <v>35400</v>
      </c>
    </row>
    <row r="11444" spans="1:31" ht="14.25" customHeight="1">
      <c r="A11444" s="1">
        <v>11443</v>
      </c>
      <c r="B11444" s="1" t="s">
        <v>54</v>
      </c>
      <c r="C11444" s="1" t="s">
        <v>15781</v>
      </c>
      <c r="D11444" s="2" t="s">
        <v>1576</v>
      </c>
      <c r="E11444" s="2" t="s">
        <v>1577</v>
      </c>
      <c r="F11444" s="2" t="s">
        <v>32879</v>
      </c>
      <c r="G11444" s="15">
        <v>919444694464</v>
      </c>
      <c r="H11444" s="2" t="s">
        <v>20</v>
      </c>
      <c r="I11444" s="1" t="s">
        <v>41</v>
      </c>
      <c r="J11444" s="2" t="s">
        <v>47308</v>
      </c>
      <c r="K11444" s="3" t="s">
        <v>42</v>
      </c>
      <c r="L11444" s="2" t="s">
        <v>47336</v>
      </c>
      <c r="M11444" s="4" t="s">
        <v>14136</v>
      </c>
      <c r="N11444" s="3" t="str">
        <f t="shared" si="412"/>
        <v>[1.5 cr. - 2.25 cr]</v>
      </c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2"/>
      <c r="AA11444" s="1" t="s">
        <v>16</v>
      </c>
      <c r="AC11444" s="23" t="s">
        <v>37877</v>
      </c>
      <c r="AD11444" s="23" t="s">
        <v>40440</v>
      </c>
      <c r="AE11444" t="s">
        <v>35401</v>
      </c>
    </row>
    <row r="11445" spans="1:31" ht="14.25" customHeight="1">
      <c r="A11445" s="1">
        <v>11444</v>
      </c>
      <c r="B11445" s="1" t="s">
        <v>54</v>
      </c>
      <c r="C11445" s="1" t="s">
        <v>15798</v>
      </c>
      <c r="D11445" s="2" t="s">
        <v>36129</v>
      </c>
      <c r="E11445" s="2" t="s">
        <v>362</v>
      </c>
      <c r="F11445" s="2" t="s">
        <v>28776</v>
      </c>
      <c r="G11445" s="15">
        <v>91944646994</v>
      </c>
      <c r="H11445" s="2" t="s">
        <v>20</v>
      </c>
      <c r="I11445" s="1" t="s">
        <v>9</v>
      </c>
      <c r="J11445" s="2" t="s">
        <v>47308</v>
      </c>
      <c r="K11445" s="3" t="s">
        <v>42</v>
      </c>
      <c r="L11445" s="2" t="s">
        <v>47336</v>
      </c>
      <c r="M11445" s="4" t="s">
        <v>14136</v>
      </c>
      <c r="N11445" s="3" t="str">
        <f t="shared" si="412"/>
        <v>[1.5 cr. - 2.25 cr]</v>
      </c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2"/>
      <c r="AA11445" s="1" t="s">
        <v>16</v>
      </c>
      <c r="AC11445" s="23" t="s">
        <v>37877</v>
      </c>
      <c r="AD11445" s="23" t="s">
        <v>40440</v>
      </c>
      <c r="AE11445" t="s">
        <v>35402</v>
      </c>
    </row>
    <row r="11446" spans="1:31" ht="14.25" customHeight="1">
      <c r="A11446" s="1">
        <v>11445</v>
      </c>
      <c r="B11446" s="1" t="s">
        <v>54</v>
      </c>
      <c r="C11446" s="1" t="s">
        <v>15802</v>
      </c>
      <c r="D11446" s="2" t="s">
        <v>35643</v>
      </c>
      <c r="E11446" s="2" t="s">
        <v>13873</v>
      </c>
      <c r="F11446" s="2" t="s">
        <v>32882</v>
      </c>
      <c r="G11446" s="15">
        <v>91944646641</v>
      </c>
      <c r="H11446" s="2" t="s">
        <v>20</v>
      </c>
      <c r="I11446" s="1" t="s">
        <v>62</v>
      </c>
      <c r="J11446" s="2" t="s">
        <v>47308</v>
      </c>
      <c r="K11446" s="11" t="s">
        <v>14136</v>
      </c>
      <c r="L11446" s="2" t="s">
        <v>47336</v>
      </c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2"/>
      <c r="AA11446" s="1" t="s">
        <v>16</v>
      </c>
      <c r="AC11446" s="23" t="s">
        <v>37877</v>
      </c>
      <c r="AD11446" s="23" t="s">
        <v>40440</v>
      </c>
      <c r="AE11446" t="s">
        <v>35403</v>
      </c>
    </row>
    <row r="11447" spans="1:31" ht="14.25" customHeight="1">
      <c r="A11447" s="1">
        <v>11446</v>
      </c>
      <c r="B11447" s="1" t="s">
        <v>54</v>
      </c>
      <c r="C11447" s="1" t="s">
        <v>15805</v>
      </c>
      <c r="D11447" s="2" t="s">
        <v>4417</v>
      </c>
      <c r="E11447" s="2" t="s">
        <v>36722</v>
      </c>
      <c r="F11447" s="2" t="s">
        <v>32883</v>
      </c>
      <c r="G11447" s="15">
        <v>91600646044</v>
      </c>
      <c r="H11447" s="2" t="s">
        <v>8</v>
      </c>
      <c r="I11447" s="1" t="s">
        <v>41</v>
      </c>
      <c r="J11447" s="2" t="s">
        <v>47308</v>
      </c>
      <c r="K11447" s="3" t="s">
        <v>17</v>
      </c>
      <c r="L11447" s="2" t="s">
        <v>47336</v>
      </c>
      <c r="M11447" s="4" t="s">
        <v>13</v>
      </c>
      <c r="N11447" s="3" t="str">
        <f>J11447</f>
        <v>[1.5 cr. - 2.25 cr]</v>
      </c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2"/>
      <c r="AA11447" s="1" t="s">
        <v>16</v>
      </c>
      <c r="AC11447" s="23" t="s">
        <v>37877</v>
      </c>
      <c r="AD11447" s="23" t="s">
        <v>40440</v>
      </c>
      <c r="AE11447" t="s">
        <v>35404</v>
      </c>
    </row>
    <row r="11448" spans="1:31" ht="14.25" customHeight="1">
      <c r="A11448" s="1">
        <v>11447</v>
      </c>
      <c r="B11448" s="1" t="s">
        <v>54</v>
      </c>
      <c r="C11448" s="1" t="s">
        <v>15821</v>
      </c>
      <c r="D11448" s="2" t="s">
        <v>36001</v>
      </c>
      <c r="E11448" s="2" t="s">
        <v>40</v>
      </c>
      <c r="F11448" s="2" t="s">
        <v>28792</v>
      </c>
      <c r="G11448" s="15">
        <v>91946644104</v>
      </c>
      <c r="H11448" s="2" t="s">
        <v>8</v>
      </c>
      <c r="I11448" s="1" t="s">
        <v>62</v>
      </c>
      <c r="J11448" s="2" t="s">
        <v>47308</v>
      </c>
      <c r="K11448" s="3" t="s">
        <v>42</v>
      </c>
      <c r="L11448" s="2" t="s">
        <v>47336</v>
      </c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2"/>
      <c r="AA11448" s="1" t="s">
        <v>16</v>
      </c>
      <c r="AC11448" s="23" t="s">
        <v>37877</v>
      </c>
      <c r="AD11448" s="23" t="s">
        <v>40440</v>
      </c>
      <c r="AE11448" t="s">
        <v>35405</v>
      </c>
    </row>
    <row r="11449" spans="1:31" ht="14.25" customHeight="1">
      <c r="A11449" s="1">
        <v>11448</v>
      </c>
      <c r="B11449" s="1" t="s">
        <v>54</v>
      </c>
      <c r="C11449" s="1" t="s">
        <v>15853</v>
      </c>
      <c r="D11449" s="2" t="s">
        <v>35450</v>
      </c>
      <c r="E11449" s="2" t="s">
        <v>16152</v>
      </c>
      <c r="F11449" s="2" t="s">
        <v>32892</v>
      </c>
      <c r="G11449" s="15">
        <v>91944446619</v>
      </c>
      <c r="H11449" s="2" t="s">
        <v>20</v>
      </c>
      <c r="I11449" s="1" t="s">
        <v>9</v>
      </c>
      <c r="J11449" s="2" t="s">
        <v>47308</v>
      </c>
      <c r="K11449" s="11" t="s">
        <v>14136</v>
      </c>
      <c r="L11449" s="2" t="s">
        <v>47336</v>
      </c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2"/>
      <c r="AA11449" s="1" t="s">
        <v>11</v>
      </c>
      <c r="AC11449" s="23" t="s">
        <v>37878</v>
      </c>
      <c r="AD11449" s="23" t="s">
        <v>40440</v>
      </c>
      <c r="AE11449" t="s">
        <v>35406</v>
      </c>
    </row>
    <row r="11450" spans="1:31" ht="14.25" customHeight="1">
      <c r="A11450" s="1">
        <v>11449</v>
      </c>
      <c r="B11450" s="1" t="s">
        <v>54</v>
      </c>
      <c r="C11450" s="1" t="s">
        <v>15876</v>
      </c>
      <c r="D11450" s="2" t="s">
        <v>620</v>
      </c>
      <c r="E11450" s="2" t="s">
        <v>139</v>
      </c>
      <c r="F11450" s="2" t="s">
        <v>28821</v>
      </c>
      <c r="G11450" s="15">
        <v>91949014666</v>
      </c>
      <c r="H11450" s="2" t="s">
        <v>8</v>
      </c>
      <c r="I11450" s="1" t="s">
        <v>62</v>
      </c>
      <c r="J11450" s="2" t="s">
        <v>47308</v>
      </c>
      <c r="K11450" s="11" t="s">
        <v>14137</v>
      </c>
      <c r="L11450" s="2" t="s">
        <v>47336</v>
      </c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2"/>
      <c r="AA11450" s="1" t="s">
        <v>16</v>
      </c>
      <c r="AC11450" s="23" t="s">
        <v>37878</v>
      </c>
      <c r="AD11450" s="23" t="s">
        <v>40440</v>
      </c>
      <c r="AE11450" t="s">
        <v>35395</v>
      </c>
    </row>
    <row r="11451" spans="1:31" ht="14.25" customHeight="1">
      <c r="A11451" s="1">
        <v>11450</v>
      </c>
      <c r="B11451" s="1" t="s">
        <v>54</v>
      </c>
      <c r="C11451" s="1" t="s">
        <v>15878</v>
      </c>
      <c r="D11451" s="2" t="s">
        <v>3356</v>
      </c>
      <c r="E11451" s="2" t="s">
        <v>40</v>
      </c>
      <c r="F11451" s="2" t="s">
        <v>32896</v>
      </c>
      <c r="G11451" s="15">
        <v>91494610061</v>
      </c>
      <c r="H11451" s="2" t="s">
        <v>8</v>
      </c>
      <c r="I11451" s="1" t="s">
        <v>41</v>
      </c>
      <c r="J11451" s="2" t="s">
        <v>47308</v>
      </c>
      <c r="K11451" s="11" t="s">
        <v>14136</v>
      </c>
      <c r="L11451" s="2" t="s">
        <v>47336</v>
      </c>
      <c r="M11451" s="4" t="s">
        <v>14137</v>
      </c>
      <c r="N11451" s="3" t="str">
        <f>J11451</f>
        <v>[1.5 cr. - 2.25 cr]</v>
      </c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2"/>
      <c r="AA11451" s="1" t="s">
        <v>16</v>
      </c>
      <c r="AC11451" s="23" t="s">
        <v>37878</v>
      </c>
      <c r="AD11451" s="23" t="s">
        <v>40440</v>
      </c>
      <c r="AE11451" t="s">
        <v>35400</v>
      </c>
    </row>
    <row r="11452" spans="1:31" ht="14.25" customHeight="1">
      <c r="A11452" s="1">
        <v>11451</v>
      </c>
      <c r="B11452" s="1" t="s">
        <v>54</v>
      </c>
      <c r="C11452" s="1" t="s">
        <v>15905</v>
      </c>
      <c r="D11452" s="2" t="s">
        <v>5197</v>
      </c>
      <c r="E11452" s="2" t="s">
        <v>37293</v>
      </c>
      <c r="F11452" s="2" t="s">
        <v>28838</v>
      </c>
      <c r="G11452" s="15">
        <v>919944694446</v>
      </c>
      <c r="H11452" s="2" t="s">
        <v>8</v>
      </c>
      <c r="I11452" s="1" t="s">
        <v>62</v>
      </c>
      <c r="J11452" s="2" t="s">
        <v>47308</v>
      </c>
      <c r="K11452" s="11" t="s">
        <v>14136</v>
      </c>
      <c r="L11452" s="2" t="s">
        <v>47336</v>
      </c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2"/>
      <c r="AA11452" s="1" t="s">
        <v>16</v>
      </c>
      <c r="AC11452" s="23" t="s">
        <v>37878</v>
      </c>
      <c r="AD11452" s="23" t="s">
        <v>40440</v>
      </c>
      <c r="AE11452" t="s">
        <v>35401</v>
      </c>
    </row>
    <row r="11453" spans="1:31" ht="14.25" customHeight="1">
      <c r="A11453" s="1">
        <v>11452</v>
      </c>
      <c r="B11453" s="1" t="s">
        <v>54</v>
      </c>
      <c r="C11453" s="1" t="s">
        <v>15920</v>
      </c>
      <c r="D11453" s="2" t="s">
        <v>58</v>
      </c>
      <c r="E11453" s="2" t="s">
        <v>78</v>
      </c>
      <c r="F11453" s="2" t="s">
        <v>28849</v>
      </c>
      <c r="G11453" s="15">
        <v>919440199</v>
      </c>
      <c r="H11453" s="2" t="s">
        <v>15</v>
      </c>
      <c r="I11453" s="1" t="s">
        <v>62</v>
      </c>
      <c r="J11453" s="2" t="s">
        <v>47308</v>
      </c>
      <c r="K11453" s="11" t="s">
        <v>14136</v>
      </c>
      <c r="L11453" s="2" t="s">
        <v>47336</v>
      </c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2"/>
      <c r="AA11453" s="1" t="s">
        <v>16</v>
      </c>
      <c r="AC11453" s="23" t="s">
        <v>37878</v>
      </c>
      <c r="AD11453" s="23" t="s">
        <v>40440</v>
      </c>
      <c r="AE11453" t="s">
        <v>35402</v>
      </c>
    </row>
    <row r="11454" spans="1:31" ht="14.25" customHeight="1">
      <c r="A11454" s="1">
        <v>11453</v>
      </c>
      <c r="B11454" s="1" t="s">
        <v>54</v>
      </c>
      <c r="C11454" s="1" t="s">
        <v>15931</v>
      </c>
      <c r="D11454" s="2" t="s">
        <v>230</v>
      </c>
      <c r="E11454" s="2" t="s">
        <v>90</v>
      </c>
      <c r="F11454" s="2" t="s">
        <v>28859</v>
      </c>
      <c r="G11454" s="15">
        <v>91946099441</v>
      </c>
      <c r="H11454" s="2" t="s">
        <v>15</v>
      </c>
      <c r="I11454" s="1" t="s">
        <v>62</v>
      </c>
      <c r="J11454" s="2" t="s">
        <v>47308</v>
      </c>
      <c r="K11454" s="11" t="s">
        <v>14136</v>
      </c>
      <c r="L11454" s="2" t="s">
        <v>47336</v>
      </c>
      <c r="M11454" s="4" t="s">
        <v>14137</v>
      </c>
      <c r="N11454" s="3" t="str">
        <f t="shared" ref="N11454:N11455" si="413">J11454</f>
        <v>[1.5 cr. - 2.25 cr]</v>
      </c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2"/>
      <c r="AA11454" s="1" t="s">
        <v>16</v>
      </c>
      <c r="AC11454" s="23" t="s">
        <v>37878</v>
      </c>
      <c r="AD11454" s="23" t="s">
        <v>40440</v>
      </c>
      <c r="AE11454" t="s">
        <v>35403</v>
      </c>
    </row>
    <row r="11455" spans="1:31" ht="14.25" customHeight="1">
      <c r="A11455" s="1">
        <v>11454</v>
      </c>
      <c r="B11455" s="1" t="s">
        <v>54</v>
      </c>
      <c r="C11455" s="1" t="s">
        <v>15940</v>
      </c>
      <c r="D11455" s="2" t="s">
        <v>605</v>
      </c>
      <c r="E11455" s="2" t="s">
        <v>32</v>
      </c>
      <c r="F11455" s="2" t="s">
        <v>32901</v>
      </c>
      <c r="G11455" s="15">
        <v>919441444446</v>
      </c>
      <c r="H11455" s="2" t="s">
        <v>8</v>
      </c>
      <c r="I11455" s="1" t="s">
        <v>9</v>
      </c>
      <c r="J11455" s="2" t="s">
        <v>47308</v>
      </c>
      <c r="K11455" s="3" t="s">
        <v>42</v>
      </c>
      <c r="L11455" s="2" t="s">
        <v>47336</v>
      </c>
      <c r="M11455" s="4" t="s">
        <v>14136</v>
      </c>
      <c r="N11455" s="3" t="str">
        <f t="shared" si="413"/>
        <v>[1.5 cr. - 2.25 cr]</v>
      </c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2"/>
      <c r="AA11455" s="1" t="s">
        <v>16</v>
      </c>
      <c r="AC11455" s="23" t="s">
        <v>37879</v>
      </c>
      <c r="AD11455" s="23" t="s">
        <v>40440</v>
      </c>
      <c r="AE11455" t="s">
        <v>35404</v>
      </c>
    </row>
    <row r="11456" spans="1:31" ht="14.25" customHeight="1">
      <c r="A11456" s="1">
        <v>11455</v>
      </c>
      <c r="B11456" s="1" t="s">
        <v>54</v>
      </c>
      <c r="C11456" s="1" t="s">
        <v>15943</v>
      </c>
      <c r="D11456" s="2" t="s">
        <v>31</v>
      </c>
      <c r="E11456" s="2" t="s">
        <v>16167</v>
      </c>
      <c r="F11456" s="2" t="s">
        <v>28866</v>
      </c>
      <c r="G11456" s="15">
        <v>9199401996</v>
      </c>
      <c r="H11456" s="2" t="s">
        <v>8</v>
      </c>
      <c r="I11456" s="1" t="s">
        <v>62</v>
      </c>
      <c r="J11456" s="2" t="s">
        <v>47308</v>
      </c>
      <c r="K11456" s="11" t="s">
        <v>14136</v>
      </c>
      <c r="L11456" s="2" t="s">
        <v>47336</v>
      </c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2"/>
      <c r="AA11456" s="1" t="s">
        <v>16</v>
      </c>
      <c r="AC11456" s="23" t="s">
        <v>37879</v>
      </c>
      <c r="AD11456" s="23" t="s">
        <v>40440</v>
      </c>
      <c r="AE11456" t="s">
        <v>35405</v>
      </c>
    </row>
    <row r="11457" spans="1:31" ht="14.25" customHeight="1">
      <c r="A11457" s="1">
        <v>11456</v>
      </c>
      <c r="B11457" s="1" t="s">
        <v>54</v>
      </c>
      <c r="C11457" s="1" t="s">
        <v>16478</v>
      </c>
      <c r="D11457" s="9" t="s">
        <v>1867</v>
      </c>
      <c r="E11457" s="9" t="s">
        <v>139</v>
      </c>
      <c r="F11457" s="9" t="s">
        <v>34982</v>
      </c>
      <c r="G11457" s="17">
        <v>919446110</v>
      </c>
      <c r="H11457" s="9" t="s">
        <v>8</v>
      </c>
      <c r="I11457" s="1" t="s">
        <v>9</v>
      </c>
      <c r="J11457" s="2" t="s">
        <v>47308</v>
      </c>
      <c r="K11457" s="3" t="s">
        <v>42</v>
      </c>
      <c r="L11457" s="2" t="s">
        <v>47336</v>
      </c>
      <c r="M11457" s="4" t="s">
        <v>14136</v>
      </c>
      <c r="N11457" s="3" t="str">
        <f>J11457</f>
        <v>[1.5 cr. - 2.25 cr]</v>
      </c>
      <c r="O11457" s="11"/>
      <c r="P11457" s="4"/>
      <c r="Q11457" s="11"/>
      <c r="R11457" s="4"/>
      <c r="S11457" s="11"/>
      <c r="T11457" s="4"/>
      <c r="U11457" s="11"/>
      <c r="V11457" s="4"/>
      <c r="W11457" s="11"/>
      <c r="X11457" s="4"/>
      <c r="Y11457" s="11"/>
      <c r="Z11457" s="2"/>
      <c r="AA11457" s="1" t="s">
        <v>16</v>
      </c>
      <c r="AC11457" s="23" t="s">
        <v>37879</v>
      </c>
      <c r="AD11457" s="23" t="s">
        <v>40440</v>
      </c>
      <c r="AE11457" t="s">
        <v>35406</v>
      </c>
    </row>
    <row r="11458" spans="1:31" ht="14.25" customHeight="1">
      <c r="A11458" s="1">
        <v>11457</v>
      </c>
      <c r="B11458" s="1" t="s">
        <v>54</v>
      </c>
      <c r="C11458" s="1" t="s">
        <v>16488</v>
      </c>
      <c r="D11458" s="9" t="s">
        <v>9949</v>
      </c>
      <c r="E11458" s="9" t="s">
        <v>9382</v>
      </c>
      <c r="F11458" s="9" t="s">
        <v>16175</v>
      </c>
      <c r="G11458" s="17">
        <v>9199090044</v>
      </c>
      <c r="H11458" s="9" t="s">
        <v>15</v>
      </c>
      <c r="I11458" s="1" t="s">
        <v>62</v>
      </c>
      <c r="J11458" s="2" t="s">
        <v>47308</v>
      </c>
      <c r="K11458" s="11" t="s">
        <v>14136</v>
      </c>
      <c r="L11458" s="2" t="s">
        <v>47336</v>
      </c>
      <c r="M11458" s="11"/>
      <c r="N11458" s="4"/>
      <c r="O11458" s="11"/>
      <c r="P11458" s="4"/>
      <c r="Q11458" s="11"/>
      <c r="R11458" s="4"/>
      <c r="S11458" s="11"/>
      <c r="T11458" s="4"/>
      <c r="U11458" s="11"/>
      <c r="V11458" s="4"/>
      <c r="W11458" s="11"/>
      <c r="X11458" s="4"/>
      <c r="Y11458" s="11"/>
      <c r="Z11458" s="2"/>
      <c r="AA11458" s="1" t="s">
        <v>16</v>
      </c>
      <c r="AC11458" s="23" t="s">
        <v>37879</v>
      </c>
      <c r="AD11458" s="23" t="s">
        <v>40440</v>
      </c>
      <c r="AE11458" t="s">
        <v>35395</v>
      </c>
    </row>
    <row r="11459" spans="1:31" ht="14.25" customHeight="1">
      <c r="A11459" s="1">
        <v>11458</v>
      </c>
      <c r="B11459" s="1" t="s">
        <v>54</v>
      </c>
      <c r="C11459" s="1" t="s">
        <v>16495</v>
      </c>
      <c r="D11459" s="9" t="s">
        <v>1015</v>
      </c>
      <c r="E11459" s="9" t="s">
        <v>80</v>
      </c>
      <c r="F11459" s="9" t="s">
        <v>28892</v>
      </c>
      <c r="G11459" s="17">
        <v>919946119964</v>
      </c>
      <c r="H11459" s="9" t="s">
        <v>8</v>
      </c>
      <c r="I11459" s="1" t="s">
        <v>62</v>
      </c>
      <c r="J11459" s="2" t="s">
        <v>47308</v>
      </c>
      <c r="K11459" s="3" t="s">
        <v>42</v>
      </c>
      <c r="L11459" s="2" t="s">
        <v>47336</v>
      </c>
      <c r="M11459" s="4" t="s">
        <v>14136</v>
      </c>
      <c r="N11459" s="3" t="str">
        <f t="shared" ref="N11459:N11460" si="414">J11459</f>
        <v>[1.5 cr. - 2.25 cr]</v>
      </c>
      <c r="O11459" s="4" t="s">
        <v>14137</v>
      </c>
      <c r="P11459" s="3" t="s">
        <v>47308</v>
      </c>
      <c r="Q11459" s="11"/>
      <c r="R11459" s="4"/>
      <c r="S11459" s="11"/>
      <c r="T11459" s="4"/>
      <c r="U11459" s="11"/>
      <c r="V11459" s="4"/>
      <c r="W11459" s="11"/>
      <c r="X11459" s="4"/>
      <c r="Y11459" s="11"/>
      <c r="Z11459" s="2"/>
      <c r="AA11459" s="1" t="s">
        <v>11</v>
      </c>
      <c r="AC11459" s="23" t="s">
        <v>37879</v>
      </c>
      <c r="AD11459" s="23" t="s">
        <v>40440</v>
      </c>
      <c r="AE11459" t="s">
        <v>35400</v>
      </c>
    </row>
    <row r="11460" spans="1:31" ht="14.25" customHeight="1">
      <c r="A11460" s="1">
        <v>11459</v>
      </c>
      <c r="B11460" s="1" t="s">
        <v>54</v>
      </c>
      <c r="C11460" s="1" t="s">
        <v>16504</v>
      </c>
      <c r="D11460" s="9" t="s">
        <v>350</v>
      </c>
      <c r="E11460" s="9" t="s">
        <v>10263</v>
      </c>
      <c r="F11460" s="9" t="s">
        <v>34645</v>
      </c>
      <c r="G11460" s="17">
        <v>919969491</v>
      </c>
      <c r="H11460" s="9" t="s">
        <v>8</v>
      </c>
      <c r="I11460" s="1" t="s">
        <v>62</v>
      </c>
      <c r="J11460" s="2" t="s">
        <v>47308</v>
      </c>
      <c r="K11460" s="3" t="s">
        <v>42</v>
      </c>
      <c r="L11460" s="2" t="s">
        <v>47336</v>
      </c>
      <c r="M11460" s="4" t="s">
        <v>14136</v>
      </c>
      <c r="N11460" s="3" t="str">
        <f t="shared" si="414"/>
        <v>[1.5 cr. - 2.25 cr]</v>
      </c>
      <c r="O11460" s="4" t="s">
        <v>14137</v>
      </c>
      <c r="P11460" s="3" t="s">
        <v>47308</v>
      </c>
      <c r="Q11460" s="11"/>
      <c r="R11460" s="4"/>
      <c r="S11460" s="11"/>
      <c r="T11460" s="4"/>
      <c r="U11460" s="11"/>
      <c r="V11460" s="4"/>
      <c r="W11460" s="11"/>
      <c r="X11460" s="4"/>
      <c r="Y11460" s="11"/>
      <c r="Z11460" s="2"/>
      <c r="AA11460" s="1" t="s">
        <v>16</v>
      </c>
      <c r="AC11460" s="23" t="s">
        <v>37879</v>
      </c>
      <c r="AD11460" s="23" t="s">
        <v>40440</v>
      </c>
      <c r="AE11460" t="s">
        <v>35401</v>
      </c>
    </row>
    <row r="11461" spans="1:31" ht="14.25" customHeight="1">
      <c r="A11461" s="1">
        <v>11460</v>
      </c>
      <c r="B11461" s="1" t="s">
        <v>54</v>
      </c>
      <c r="C11461" s="1" t="s">
        <v>16521</v>
      </c>
      <c r="D11461" s="9" t="s">
        <v>967</v>
      </c>
      <c r="E11461" s="9" t="s">
        <v>131</v>
      </c>
      <c r="F11461" s="9" t="s">
        <v>34990</v>
      </c>
      <c r="G11461" s="17">
        <v>919099966414</v>
      </c>
      <c r="H11461" s="9" t="s">
        <v>8</v>
      </c>
      <c r="I11461" s="1" t="s">
        <v>41</v>
      </c>
      <c r="J11461" s="2" t="s">
        <v>47308</v>
      </c>
      <c r="K11461" s="11" t="s">
        <v>14136</v>
      </c>
      <c r="L11461" s="2" t="s">
        <v>47336</v>
      </c>
      <c r="M11461" s="11"/>
      <c r="N11461" s="4"/>
      <c r="O11461" s="11"/>
      <c r="P11461" s="4"/>
      <c r="Q11461" s="11"/>
      <c r="R11461" s="4"/>
      <c r="S11461" s="11"/>
      <c r="T11461" s="4"/>
      <c r="U11461" s="11"/>
      <c r="V11461" s="4"/>
      <c r="W11461" s="11"/>
      <c r="X11461" s="4"/>
      <c r="Y11461" s="11"/>
      <c r="Z11461" s="2"/>
      <c r="AA11461" s="1" t="s">
        <v>11</v>
      </c>
      <c r="AC11461" s="23" t="s">
        <v>37879</v>
      </c>
      <c r="AD11461" s="23" t="s">
        <v>40440</v>
      </c>
      <c r="AE11461" t="s">
        <v>35402</v>
      </c>
    </row>
    <row r="11462" spans="1:31" ht="14.25" customHeight="1">
      <c r="A11462" s="1">
        <v>11461</v>
      </c>
      <c r="B11462" s="1" t="s">
        <v>54</v>
      </c>
      <c r="C11462" s="1" t="s">
        <v>16564</v>
      </c>
      <c r="D11462" s="9" t="s">
        <v>1132</v>
      </c>
      <c r="E11462" s="9" t="s">
        <v>1725</v>
      </c>
      <c r="F11462" s="9" t="s">
        <v>23074</v>
      </c>
      <c r="G11462" s="17">
        <v>919909961996</v>
      </c>
      <c r="H11462" s="9" t="s">
        <v>20</v>
      </c>
      <c r="I11462" s="1" t="s">
        <v>62</v>
      </c>
      <c r="J11462" s="2" t="s">
        <v>47308</v>
      </c>
      <c r="K11462" s="11" t="s">
        <v>14136</v>
      </c>
      <c r="L11462" s="2" t="s">
        <v>47336</v>
      </c>
      <c r="M11462" s="11"/>
      <c r="N11462" s="4"/>
      <c r="O11462" s="11"/>
      <c r="P11462" s="4"/>
      <c r="Q11462" s="11"/>
      <c r="R11462" s="4"/>
      <c r="S11462" s="11"/>
      <c r="T11462" s="4"/>
      <c r="U11462" s="11"/>
      <c r="V11462" s="4"/>
      <c r="W11462" s="11"/>
      <c r="X11462" s="4"/>
      <c r="Y11462" s="11"/>
      <c r="Z11462" s="2"/>
      <c r="AA11462" s="1" t="s">
        <v>16</v>
      </c>
      <c r="AC11462" s="23" t="s">
        <v>37879</v>
      </c>
      <c r="AD11462" s="23" t="s">
        <v>40440</v>
      </c>
      <c r="AE11462" t="s">
        <v>35403</v>
      </c>
    </row>
    <row r="11463" spans="1:31" ht="14.25" customHeight="1">
      <c r="A11463" s="1">
        <v>11462</v>
      </c>
      <c r="B11463" s="1" t="s">
        <v>54</v>
      </c>
      <c r="C11463" s="1" t="s">
        <v>16617</v>
      </c>
      <c r="D11463" s="9" t="s">
        <v>6541</v>
      </c>
      <c r="E11463" s="9" t="s">
        <v>14299</v>
      </c>
      <c r="F11463" s="9" t="s">
        <v>26248</v>
      </c>
      <c r="G11463" s="17">
        <v>91941966060</v>
      </c>
      <c r="H11463" s="9" t="s">
        <v>8</v>
      </c>
      <c r="I11463" s="1" t="s">
        <v>9</v>
      </c>
      <c r="J11463" s="2" t="s">
        <v>47308</v>
      </c>
      <c r="K11463" s="3" t="s">
        <v>42</v>
      </c>
      <c r="L11463" s="2" t="s">
        <v>47336</v>
      </c>
      <c r="M11463" s="4" t="s">
        <v>14136</v>
      </c>
      <c r="N11463" s="3" t="str">
        <f>J11463</f>
        <v>[1.5 cr. - 2.25 cr]</v>
      </c>
      <c r="O11463" s="11"/>
      <c r="P11463" s="4"/>
      <c r="Q11463" s="11"/>
      <c r="R11463" s="4"/>
      <c r="S11463" s="11"/>
      <c r="T11463" s="4"/>
      <c r="U11463" s="11"/>
      <c r="V11463" s="4"/>
      <c r="W11463" s="11"/>
      <c r="X11463" s="4"/>
      <c r="Y11463" s="11"/>
      <c r="Z11463" s="2"/>
      <c r="AA11463" s="1" t="s">
        <v>16</v>
      </c>
      <c r="AC11463" s="23" t="s">
        <v>37880</v>
      </c>
      <c r="AD11463" s="23" t="s">
        <v>40440</v>
      </c>
      <c r="AE11463" t="s">
        <v>35404</v>
      </c>
    </row>
    <row r="11464" spans="1:31" ht="14.25" customHeight="1">
      <c r="A11464" s="1">
        <v>11463</v>
      </c>
      <c r="B11464" s="1" t="s">
        <v>54</v>
      </c>
      <c r="C11464" s="1" t="s">
        <v>16622</v>
      </c>
      <c r="D11464" s="9" t="s">
        <v>699</v>
      </c>
      <c r="E11464" s="9" t="s">
        <v>287</v>
      </c>
      <c r="F11464" s="9" t="s">
        <v>32919</v>
      </c>
      <c r="G11464" s="17">
        <v>919490164616</v>
      </c>
      <c r="H11464" s="9" t="s">
        <v>15</v>
      </c>
      <c r="I11464" s="1" t="s">
        <v>9</v>
      </c>
      <c r="J11464" s="2" t="s">
        <v>47308</v>
      </c>
      <c r="K11464" s="11" t="s">
        <v>14137</v>
      </c>
      <c r="L11464" s="2" t="s">
        <v>47336</v>
      </c>
      <c r="M11464" s="11"/>
      <c r="N11464" s="4"/>
      <c r="O11464" s="11"/>
      <c r="P11464" s="4"/>
      <c r="Q11464" s="11"/>
      <c r="R11464" s="4"/>
      <c r="S11464" s="11"/>
      <c r="T11464" s="4"/>
      <c r="U11464" s="11"/>
      <c r="V11464" s="4"/>
      <c r="W11464" s="11"/>
      <c r="X11464" s="4"/>
      <c r="Y11464" s="11"/>
      <c r="Z11464" s="2"/>
      <c r="AA11464" s="1" t="s">
        <v>16</v>
      </c>
      <c r="AC11464" s="23" t="s">
        <v>37880</v>
      </c>
      <c r="AD11464" s="23" t="s">
        <v>40440</v>
      </c>
      <c r="AE11464" t="s">
        <v>35405</v>
      </c>
    </row>
    <row r="11465" spans="1:31" ht="14.25" customHeight="1">
      <c r="A11465" s="1">
        <v>11464</v>
      </c>
      <c r="B11465" s="1" t="s">
        <v>54</v>
      </c>
      <c r="C11465" s="1" t="s">
        <v>16665</v>
      </c>
      <c r="D11465" s="9" t="s">
        <v>286</v>
      </c>
      <c r="E11465" s="9" t="s">
        <v>40</v>
      </c>
      <c r="F11465" s="9" t="s">
        <v>28996</v>
      </c>
      <c r="G11465" s="17">
        <v>9144604444</v>
      </c>
      <c r="H11465" s="9" t="s">
        <v>8</v>
      </c>
      <c r="I11465" s="1" t="s">
        <v>62</v>
      </c>
      <c r="J11465" s="2" t="s">
        <v>47308</v>
      </c>
      <c r="K11465" s="3" t="s">
        <v>42</v>
      </c>
      <c r="L11465" s="2" t="s">
        <v>47336</v>
      </c>
      <c r="M11465" s="11"/>
      <c r="N11465" s="4"/>
      <c r="O11465" s="11"/>
      <c r="P11465" s="4"/>
      <c r="Q11465" s="11"/>
      <c r="R11465" s="4"/>
      <c r="S11465" s="11"/>
      <c r="T11465" s="4"/>
      <c r="U11465" s="11"/>
      <c r="V11465" s="4"/>
      <c r="W11465" s="11"/>
      <c r="X11465" s="4"/>
      <c r="Y11465" s="11"/>
      <c r="Z11465" s="2"/>
      <c r="AA11465" s="1" t="s">
        <v>16</v>
      </c>
      <c r="AC11465" s="23" t="s">
        <v>37880</v>
      </c>
      <c r="AD11465" s="23" t="s">
        <v>40440</v>
      </c>
      <c r="AE11465" t="s">
        <v>35406</v>
      </c>
    </row>
    <row r="11466" spans="1:31" ht="14.25" customHeight="1">
      <c r="A11466" s="1">
        <v>11465</v>
      </c>
      <c r="B11466" s="1" t="s">
        <v>54</v>
      </c>
      <c r="C11466" s="1" t="s">
        <v>16675</v>
      </c>
      <c r="D11466" s="9" t="s">
        <v>723</v>
      </c>
      <c r="E11466" s="9" t="s">
        <v>1548</v>
      </c>
      <c r="F11466" s="9" t="s">
        <v>26675</v>
      </c>
      <c r="G11466" s="17">
        <v>919444044101</v>
      </c>
      <c r="H11466" s="9" t="s">
        <v>20</v>
      </c>
      <c r="I11466" s="1" t="s">
        <v>62</v>
      </c>
      <c r="J11466" s="2" t="s">
        <v>47308</v>
      </c>
      <c r="K11466" s="3" t="s">
        <v>42</v>
      </c>
      <c r="L11466" s="2" t="s">
        <v>47336</v>
      </c>
      <c r="M11466" s="4" t="s">
        <v>14136</v>
      </c>
      <c r="N11466" s="3" t="str">
        <f>J11466</f>
        <v>[1.5 cr. - 2.25 cr]</v>
      </c>
      <c r="O11466" s="11"/>
      <c r="P11466" s="4"/>
      <c r="Q11466" s="11"/>
      <c r="R11466" s="4"/>
      <c r="S11466" s="11"/>
      <c r="T11466" s="4"/>
      <c r="U11466" s="11"/>
      <c r="V11466" s="4"/>
      <c r="W11466" s="11"/>
      <c r="X11466" s="4"/>
      <c r="Y11466" s="11"/>
      <c r="Z11466" s="2"/>
      <c r="AA11466" s="1" t="s">
        <v>16</v>
      </c>
      <c r="AC11466" s="23" t="s">
        <v>37880</v>
      </c>
      <c r="AD11466" s="23" t="s">
        <v>40440</v>
      </c>
      <c r="AE11466" t="s">
        <v>35395</v>
      </c>
    </row>
    <row r="11467" spans="1:31" ht="14.25" customHeight="1">
      <c r="A11467" s="1">
        <v>11466</v>
      </c>
      <c r="B11467" s="1" t="s">
        <v>54</v>
      </c>
      <c r="C11467" s="1" t="s">
        <v>16678</v>
      </c>
      <c r="D11467" s="9" t="s">
        <v>1015</v>
      </c>
      <c r="E11467" s="9" t="s">
        <v>255</v>
      </c>
      <c r="F11467" s="9" t="s">
        <v>29000</v>
      </c>
      <c r="G11467" s="17">
        <v>91990441994</v>
      </c>
      <c r="H11467" s="9" t="s">
        <v>20</v>
      </c>
      <c r="I11467" s="1" t="s">
        <v>41</v>
      </c>
      <c r="J11467" s="2" t="s">
        <v>47308</v>
      </c>
      <c r="K11467" s="3" t="s">
        <v>17</v>
      </c>
      <c r="L11467" s="2" t="s">
        <v>47336</v>
      </c>
      <c r="M11467" s="11"/>
      <c r="N11467" s="4"/>
      <c r="O11467" s="11"/>
      <c r="P11467" s="4"/>
      <c r="Q11467" s="11"/>
      <c r="R11467" s="4"/>
      <c r="S11467" s="11"/>
      <c r="T11467" s="4"/>
      <c r="U11467" s="11"/>
      <c r="V11467" s="4"/>
      <c r="W11467" s="11"/>
      <c r="X11467" s="4"/>
      <c r="Y11467" s="11"/>
      <c r="Z11467" s="2"/>
      <c r="AA11467" s="1" t="s">
        <v>16</v>
      </c>
      <c r="AC11467" s="23" t="s">
        <v>37880</v>
      </c>
      <c r="AD11467" s="23" t="s">
        <v>40440</v>
      </c>
      <c r="AE11467" t="s">
        <v>35400</v>
      </c>
    </row>
    <row r="11468" spans="1:31" ht="14.25" customHeight="1">
      <c r="A11468" s="1">
        <v>11467</v>
      </c>
      <c r="B11468" s="1" t="s">
        <v>54</v>
      </c>
      <c r="C11468" s="1" t="s">
        <v>16686</v>
      </c>
      <c r="D11468" s="9" t="s">
        <v>280</v>
      </c>
      <c r="E11468" s="9" t="s">
        <v>40</v>
      </c>
      <c r="F11468" s="9" t="s">
        <v>27814</v>
      </c>
      <c r="G11468" s="17">
        <v>91440046900</v>
      </c>
      <c r="H11468" s="9" t="s">
        <v>37</v>
      </c>
      <c r="I11468" s="1" t="s">
        <v>9</v>
      </c>
      <c r="J11468" s="2" t="s">
        <v>47308</v>
      </c>
      <c r="K11468" s="11" t="s">
        <v>14136</v>
      </c>
      <c r="L11468" s="2" t="s">
        <v>47336</v>
      </c>
      <c r="M11468" s="11"/>
      <c r="N11468" s="4"/>
      <c r="O11468" s="11"/>
      <c r="P11468" s="4"/>
      <c r="Q11468" s="11"/>
      <c r="R11468" s="4"/>
      <c r="S11468" s="11"/>
      <c r="T11468" s="4"/>
      <c r="U11468" s="11"/>
      <c r="V11468" s="4"/>
      <c r="W11468" s="11"/>
      <c r="X11468" s="4"/>
      <c r="Y11468" s="11"/>
      <c r="Z11468" s="2"/>
      <c r="AA11468" s="1" t="s">
        <v>16</v>
      </c>
      <c r="AC11468" s="23" t="s">
        <v>37880</v>
      </c>
      <c r="AD11468" s="23" t="s">
        <v>40440</v>
      </c>
      <c r="AE11468" t="s">
        <v>35401</v>
      </c>
    </row>
    <row r="11469" spans="1:31" ht="14.25" customHeight="1">
      <c r="A11469" s="1">
        <v>11468</v>
      </c>
      <c r="B11469" s="1" t="s">
        <v>54</v>
      </c>
      <c r="C11469" s="1" t="s">
        <v>16687</v>
      </c>
      <c r="D11469" s="9" t="s">
        <v>2307</v>
      </c>
      <c r="E11469" s="9" t="s">
        <v>255</v>
      </c>
      <c r="F11469" s="9" t="s">
        <v>29005</v>
      </c>
      <c r="G11469" s="17">
        <v>91949490460</v>
      </c>
      <c r="H11469" s="9" t="s">
        <v>132</v>
      </c>
      <c r="I11469" s="1" t="s">
        <v>62</v>
      </c>
      <c r="J11469" s="2" t="s">
        <v>47308</v>
      </c>
      <c r="K11469" s="3" t="s">
        <v>42</v>
      </c>
      <c r="L11469" s="2" t="s">
        <v>47336</v>
      </c>
      <c r="M11469" s="4" t="s">
        <v>14136</v>
      </c>
      <c r="N11469" s="3" t="str">
        <f>J11469</f>
        <v>[1.5 cr. - 2.25 cr]</v>
      </c>
      <c r="O11469" s="11"/>
      <c r="P11469" s="4"/>
      <c r="Q11469" s="11"/>
      <c r="R11469" s="4"/>
      <c r="S11469" s="11"/>
      <c r="T11469" s="4"/>
      <c r="U11469" s="11"/>
      <c r="V11469" s="4"/>
      <c r="W11469" s="11"/>
      <c r="X11469" s="4"/>
      <c r="Y11469" s="11"/>
      <c r="Z11469" s="2"/>
      <c r="AA11469" s="1" t="s">
        <v>16</v>
      </c>
      <c r="AC11469" s="23" t="s">
        <v>37880</v>
      </c>
      <c r="AD11469" s="23" t="s">
        <v>40440</v>
      </c>
      <c r="AE11469" t="s">
        <v>35402</v>
      </c>
    </row>
    <row r="11470" spans="1:31" ht="14.25" customHeight="1">
      <c r="A11470" s="1">
        <v>11469</v>
      </c>
      <c r="B11470" s="1" t="s">
        <v>54</v>
      </c>
      <c r="C11470" s="1" t="s">
        <v>16710</v>
      </c>
      <c r="D11470" s="9" t="s">
        <v>1209</v>
      </c>
      <c r="E11470" s="9" t="s">
        <v>1797</v>
      </c>
      <c r="F11470" s="9" t="s">
        <v>32938</v>
      </c>
      <c r="G11470" s="17">
        <v>919446694666</v>
      </c>
      <c r="H11470" s="9" t="s">
        <v>8</v>
      </c>
      <c r="I11470" s="1" t="s">
        <v>62</v>
      </c>
      <c r="J11470" s="2" t="s">
        <v>47308</v>
      </c>
      <c r="K11470" s="3" t="s">
        <v>42</v>
      </c>
      <c r="L11470" s="2" t="s">
        <v>47336</v>
      </c>
      <c r="M11470" s="11"/>
      <c r="N11470" s="4"/>
      <c r="O11470" s="11"/>
      <c r="P11470" s="4"/>
      <c r="Q11470" s="11"/>
      <c r="R11470" s="4"/>
      <c r="S11470" s="11"/>
      <c r="T11470" s="4"/>
      <c r="U11470" s="11"/>
      <c r="V11470" s="4"/>
      <c r="W11470" s="11"/>
      <c r="X11470" s="4"/>
      <c r="Y11470" s="11"/>
      <c r="Z11470" s="2"/>
      <c r="AA11470" s="1" t="s">
        <v>16</v>
      </c>
      <c r="AC11470" s="23" t="s">
        <v>37881</v>
      </c>
      <c r="AD11470" s="23" t="s">
        <v>40440</v>
      </c>
      <c r="AE11470" t="s">
        <v>35403</v>
      </c>
    </row>
    <row r="11471" spans="1:31" ht="14.25" customHeight="1">
      <c r="A11471" s="1">
        <v>11470</v>
      </c>
      <c r="B11471" s="1" t="s">
        <v>54</v>
      </c>
      <c r="C11471" s="1" t="s">
        <v>16731</v>
      </c>
      <c r="D11471" s="9" t="s">
        <v>8973</v>
      </c>
      <c r="E11471" s="9" t="s">
        <v>37294</v>
      </c>
      <c r="F11471" s="9" t="s">
        <v>29032</v>
      </c>
      <c r="G11471" s="17">
        <v>91906910169</v>
      </c>
      <c r="H11471" s="9" t="s">
        <v>20</v>
      </c>
      <c r="I11471" s="1" t="s">
        <v>9</v>
      </c>
      <c r="J11471" s="2" t="s">
        <v>47308</v>
      </c>
      <c r="K11471" s="11" t="s">
        <v>14136</v>
      </c>
      <c r="L11471" s="2" t="s">
        <v>47336</v>
      </c>
      <c r="M11471" s="11"/>
      <c r="N11471" s="4"/>
      <c r="O11471" s="11"/>
      <c r="P11471" s="4"/>
      <c r="Q11471" s="11"/>
      <c r="R11471" s="4"/>
      <c r="S11471" s="11"/>
      <c r="T11471" s="4"/>
      <c r="U11471" s="11"/>
      <c r="V11471" s="4"/>
      <c r="W11471" s="11"/>
      <c r="X11471" s="4"/>
      <c r="Y11471" s="11"/>
      <c r="Z11471" s="2"/>
      <c r="AA11471" s="1" t="s">
        <v>16</v>
      </c>
      <c r="AC11471" s="23" t="s">
        <v>37881</v>
      </c>
      <c r="AD11471" s="23" t="s">
        <v>40440</v>
      </c>
      <c r="AE11471" t="s">
        <v>35404</v>
      </c>
    </row>
    <row r="11472" spans="1:31" ht="14.25" customHeight="1">
      <c r="A11472" s="1">
        <v>11471</v>
      </c>
      <c r="B11472" s="1" t="s">
        <v>54</v>
      </c>
      <c r="C11472" s="1" t="s">
        <v>16740</v>
      </c>
      <c r="D11472" s="9" t="s">
        <v>1968</v>
      </c>
      <c r="E11472" s="9" t="s">
        <v>37295</v>
      </c>
      <c r="F11472" s="9" t="s">
        <v>29036</v>
      </c>
      <c r="G11472" s="17">
        <v>91944906199</v>
      </c>
      <c r="H11472" s="9" t="s">
        <v>8</v>
      </c>
      <c r="I11472" s="1" t="s">
        <v>62</v>
      </c>
      <c r="J11472" s="2" t="s">
        <v>47308</v>
      </c>
      <c r="K11472" s="11" t="s">
        <v>14136</v>
      </c>
      <c r="L11472" s="2" t="s">
        <v>47336</v>
      </c>
      <c r="M11472" s="11"/>
      <c r="N11472" s="4"/>
      <c r="O11472" s="11"/>
      <c r="P11472" s="4"/>
      <c r="Q11472" s="11"/>
      <c r="R11472" s="4"/>
      <c r="S11472" s="11"/>
      <c r="T11472" s="4"/>
      <c r="U11472" s="11"/>
      <c r="V11472" s="4"/>
      <c r="W11472" s="11"/>
      <c r="X11472" s="4"/>
      <c r="Y11472" s="11"/>
      <c r="Z11472" s="2"/>
      <c r="AA11472" s="1" t="s">
        <v>16</v>
      </c>
      <c r="AC11472" s="23" t="s">
        <v>37881</v>
      </c>
      <c r="AD11472" s="23" t="s">
        <v>40440</v>
      </c>
      <c r="AE11472" t="s">
        <v>35405</v>
      </c>
    </row>
    <row r="11473" spans="1:31" ht="14.25" customHeight="1">
      <c r="A11473" s="1">
        <v>11472</v>
      </c>
      <c r="B11473" s="1" t="s">
        <v>54</v>
      </c>
      <c r="C11473" s="1" t="s">
        <v>16763</v>
      </c>
      <c r="D11473" s="9" t="s">
        <v>1836</v>
      </c>
      <c r="E11473" s="9" t="s">
        <v>410</v>
      </c>
      <c r="F11473" s="9" t="s">
        <v>31312</v>
      </c>
      <c r="G11473" s="17">
        <v>914160641990</v>
      </c>
      <c r="H11473" s="9" t="s">
        <v>20</v>
      </c>
      <c r="I11473" s="1" t="s">
        <v>62</v>
      </c>
      <c r="J11473" s="2" t="s">
        <v>47308</v>
      </c>
      <c r="K11473" s="3" t="s">
        <v>42</v>
      </c>
      <c r="L11473" s="2" t="s">
        <v>47336</v>
      </c>
      <c r="M11473" s="4" t="s">
        <v>14136</v>
      </c>
      <c r="N11473" s="3" t="str">
        <f>J11473</f>
        <v>[1.5 cr. - 2.25 cr]</v>
      </c>
      <c r="O11473" s="11"/>
      <c r="P11473" s="4"/>
      <c r="Q11473" s="11"/>
      <c r="R11473" s="4"/>
      <c r="S11473" s="11"/>
      <c r="T11473" s="4"/>
      <c r="U11473" s="11"/>
      <c r="V11473" s="4"/>
      <c r="W11473" s="11"/>
      <c r="X11473" s="4"/>
      <c r="Y11473" s="11"/>
      <c r="Z11473" s="2"/>
      <c r="AA11473" s="1" t="s">
        <v>16</v>
      </c>
      <c r="AC11473" s="23" t="s">
        <v>37881</v>
      </c>
      <c r="AD11473" s="23" t="s">
        <v>40440</v>
      </c>
      <c r="AE11473" t="s">
        <v>35406</v>
      </c>
    </row>
    <row r="11474" spans="1:31" ht="14.25" customHeight="1">
      <c r="A11474" s="1">
        <v>11473</v>
      </c>
      <c r="B11474" s="1" t="s">
        <v>54</v>
      </c>
      <c r="C11474" s="1" t="s">
        <v>16787</v>
      </c>
      <c r="D11474" s="9" t="s">
        <v>89</v>
      </c>
      <c r="E11474" s="9" t="s">
        <v>16248</v>
      </c>
      <c r="F11474" s="9" t="s">
        <v>29064</v>
      </c>
      <c r="G11474" s="17">
        <v>91994600414</v>
      </c>
      <c r="H11474" s="9" t="s">
        <v>8</v>
      </c>
      <c r="I11474" s="1" t="s">
        <v>62</v>
      </c>
      <c r="J11474" s="2" t="s">
        <v>47308</v>
      </c>
      <c r="K11474" s="11" t="s">
        <v>14136</v>
      </c>
      <c r="L11474" s="2" t="s">
        <v>47336</v>
      </c>
      <c r="M11474" s="11"/>
      <c r="N11474" s="4"/>
      <c r="O11474" s="11"/>
      <c r="P11474" s="4"/>
      <c r="Q11474" s="11"/>
      <c r="R11474" s="4"/>
      <c r="S11474" s="11"/>
      <c r="T11474" s="4"/>
      <c r="U11474" s="11"/>
      <c r="V11474" s="4"/>
      <c r="W11474" s="11"/>
      <c r="X11474" s="4"/>
      <c r="Y11474" s="11"/>
      <c r="Z11474" s="2"/>
      <c r="AA11474" s="1" t="s">
        <v>16</v>
      </c>
      <c r="AC11474" s="23" t="s">
        <v>37882</v>
      </c>
      <c r="AD11474" s="23" t="s">
        <v>40440</v>
      </c>
      <c r="AE11474" t="s">
        <v>35395</v>
      </c>
    </row>
    <row r="11475" spans="1:31" ht="14.25" customHeight="1">
      <c r="A11475" s="1">
        <v>11474</v>
      </c>
      <c r="B11475" s="1" t="s">
        <v>54</v>
      </c>
      <c r="C11475" s="1" t="s">
        <v>16805</v>
      </c>
      <c r="D11475" s="9" t="s">
        <v>1046</v>
      </c>
      <c r="E11475" s="9" t="s">
        <v>152</v>
      </c>
      <c r="F11475" s="9" t="s">
        <v>29070</v>
      </c>
      <c r="G11475" s="17">
        <v>9191491494</v>
      </c>
      <c r="H11475" s="9" t="s">
        <v>20</v>
      </c>
      <c r="I11475" s="1" t="s">
        <v>62</v>
      </c>
      <c r="J11475" s="2" t="s">
        <v>47308</v>
      </c>
      <c r="K11475" s="3" t="s">
        <v>42</v>
      </c>
      <c r="L11475" s="2" t="s">
        <v>47336</v>
      </c>
      <c r="M11475" s="11"/>
      <c r="N11475" s="4"/>
      <c r="O11475" s="11"/>
      <c r="P11475" s="4"/>
      <c r="Q11475" s="11"/>
      <c r="R11475" s="4"/>
      <c r="S11475" s="11"/>
      <c r="T11475" s="4"/>
      <c r="U11475" s="11"/>
      <c r="V11475" s="4"/>
      <c r="W11475" s="11"/>
      <c r="X11475" s="4"/>
      <c r="Y11475" s="11"/>
      <c r="Z11475" s="2"/>
      <c r="AA11475" s="1" t="s">
        <v>11</v>
      </c>
      <c r="AC11475" s="23" t="s">
        <v>37882</v>
      </c>
      <c r="AD11475" s="23" t="s">
        <v>40440</v>
      </c>
      <c r="AE11475" t="s">
        <v>35400</v>
      </c>
    </row>
    <row r="11476" spans="1:31" ht="14.25" customHeight="1">
      <c r="A11476" s="1">
        <v>11475</v>
      </c>
      <c r="B11476" s="1" t="s">
        <v>54</v>
      </c>
      <c r="C11476" s="1" t="s">
        <v>16825</v>
      </c>
      <c r="D11476" s="9" t="s">
        <v>223</v>
      </c>
      <c r="E11476" s="9" t="s">
        <v>5868</v>
      </c>
      <c r="F11476" s="9" t="s">
        <v>29081</v>
      </c>
      <c r="G11476" s="17">
        <v>91966409419</v>
      </c>
      <c r="H11476" s="9" t="s">
        <v>8</v>
      </c>
      <c r="I11476" s="1" t="s">
        <v>62</v>
      </c>
      <c r="J11476" s="2" t="s">
        <v>47308</v>
      </c>
      <c r="K11476" s="3" t="s">
        <v>42</v>
      </c>
      <c r="L11476" s="2" t="s">
        <v>47336</v>
      </c>
      <c r="M11476" s="4" t="s">
        <v>14136</v>
      </c>
      <c r="N11476" s="3" t="str">
        <f>J11476</f>
        <v>[1.5 cr. - 2.25 cr]</v>
      </c>
      <c r="O11476" s="11"/>
      <c r="P11476" s="4"/>
      <c r="Q11476" s="11"/>
      <c r="R11476" s="4"/>
      <c r="S11476" s="11"/>
      <c r="T11476" s="4"/>
      <c r="U11476" s="11"/>
      <c r="V11476" s="4"/>
      <c r="W11476" s="11"/>
      <c r="X11476" s="4"/>
      <c r="Y11476" s="11"/>
      <c r="Z11476" s="2"/>
      <c r="AA11476" s="1" t="s">
        <v>16</v>
      </c>
      <c r="AC11476" s="23" t="s">
        <v>37882</v>
      </c>
      <c r="AD11476" s="23" t="s">
        <v>40440</v>
      </c>
      <c r="AE11476" t="s">
        <v>35401</v>
      </c>
    </row>
    <row r="11477" spans="1:31" ht="14.25" customHeight="1">
      <c r="A11477" s="1">
        <v>11476</v>
      </c>
      <c r="B11477" s="1" t="s">
        <v>54</v>
      </c>
      <c r="C11477" s="1" t="s">
        <v>16840</v>
      </c>
      <c r="D11477" s="9" t="s">
        <v>16258</v>
      </c>
      <c r="E11477" s="9" t="s">
        <v>16259</v>
      </c>
      <c r="F11477" s="9" t="s">
        <v>35021</v>
      </c>
      <c r="G11477" s="17">
        <v>919494109444</v>
      </c>
      <c r="H11477" s="9" t="s">
        <v>8</v>
      </c>
      <c r="I11477" s="1" t="s">
        <v>62</v>
      </c>
      <c r="J11477" s="2" t="s">
        <v>47308</v>
      </c>
      <c r="K11477" s="11" t="s">
        <v>14136</v>
      </c>
      <c r="L11477" s="2" t="s">
        <v>47336</v>
      </c>
      <c r="M11477" s="11"/>
      <c r="N11477" s="4"/>
      <c r="O11477" s="11"/>
      <c r="P11477" s="4"/>
      <c r="Q11477" s="11"/>
      <c r="R11477" s="4"/>
      <c r="S11477" s="11"/>
      <c r="T11477" s="4"/>
      <c r="U11477" s="11"/>
      <c r="V11477" s="4"/>
      <c r="W11477" s="11"/>
      <c r="X11477" s="4"/>
      <c r="Y11477" s="11"/>
      <c r="Z11477" s="2"/>
      <c r="AA11477" s="1" t="s">
        <v>11</v>
      </c>
      <c r="AC11477" s="23" t="s">
        <v>37882</v>
      </c>
      <c r="AD11477" s="23" t="s">
        <v>40440</v>
      </c>
      <c r="AE11477" t="s">
        <v>35402</v>
      </c>
    </row>
    <row r="11478" spans="1:31" ht="14.25" customHeight="1">
      <c r="A11478" s="1">
        <v>11477</v>
      </c>
      <c r="B11478" s="1" t="s">
        <v>54</v>
      </c>
      <c r="C11478" s="1" t="s">
        <v>16842</v>
      </c>
      <c r="D11478" s="9" t="s">
        <v>1394</v>
      </c>
      <c r="E11478" s="9" t="s">
        <v>4581</v>
      </c>
      <c r="F11478" s="9" t="s">
        <v>29090</v>
      </c>
      <c r="G11478" s="17">
        <v>919944444669</v>
      </c>
      <c r="H11478" s="9" t="s">
        <v>15</v>
      </c>
      <c r="I11478" s="1" t="s">
        <v>41</v>
      </c>
      <c r="J11478" s="2" t="s">
        <v>47308</v>
      </c>
      <c r="K11478" s="11" t="s">
        <v>14136</v>
      </c>
      <c r="L11478" s="2" t="s">
        <v>47336</v>
      </c>
      <c r="M11478" s="11"/>
      <c r="N11478" s="4"/>
      <c r="O11478" s="11"/>
      <c r="P11478" s="4"/>
      <c r="Q11478" s="11"/>
      <c r="R11478" s="4"/>
      <c r="S11478" s="11"/>
      <c r="T11478" s="4"/>
      <c r="U11478" s="11"/>
      <c r="V11478" s="4"/>
      <c r="W11478" s="11"/>
      <c r="X11478" s="4"/>
      <c r="Y11478" s="11"/>
      <c r="Z11478" s="2"/>
      <c r="AA11478" s="1" t="s">
        <v>16</v>
      </c>
      <c r="AC11478" s="23" t="s">
        <v>37882</v>
      </c>
      <c r="AD11478" s="23" t="s">
        <v>40440</v>
      </c>
      <c r="AE11478" t="s">
        <v>35403</v>
      </c>
    </row>
    <row r="11479" spans="1:31" ht="14.25" customHeight="1">
      <c r="A11479" s="1">
        <v>11478</v>
      </c>
      <c r="B11479" s="1" t="s">
        <v>54</v>
      </c>
      <c r="C11479" s="1" t="s">
        <v>16849</v>
      </c>
      <c r="D11479" s="9" t="s">
        <v>967</v>
      </c>
      <c r="E11479" s="9" t="s">
        <v>362</v>
      </c>
      <c r="F11479" s="9" t="s">
        <v>34338</v>
      </c>
      <c r="G11479" s="17">
        <v>9199946900</v>
      </c>
      <c r="H11479" s="9" t="s">
        <v>20</v>
      </c>
      <c r="I11479" s="1" t="s">
        <v>62</v>
      </c>
      <c r="J11479" s="2" t="s">
        <v>47308</v>
      </c>
      <c r="K11479" s="11" t="s">
        <v>14136</v>
      </c>
      <c r="L11479" s="2" t="s">
        <v>47336</v>
      </c>
      <c r="M11479" s="4" t="s">
        <v>14137</v>
      </c>
      <c r="N11479" s="3" t="str">
        <f t="shared" ref="N11479:N11480" si="415">J11479</f>
        <v>[1.5 cr. - 2.25 cr]</v>
      </c>
      <c r="O11479" s="11"/>
      <c r="P11479" s="4"/>
      <c r="Q11479" s="11"/>
      <c r="R11479" s="4"/>
      <c r="S11479" s="11"/>
      <c r="T11479" s="4"/>
      <c r="U11479" s="11"/>
      <c r="V11479" s="4"/>
      <c r="W11479" s="11"/>
      <c r="X11479" s="4"/>
      <c r="Y11479" s="11"/>
      <c r="Z11479" s="2"/>
      <c r="AA11479" s="1" t="s">
        <v>16</v>
      </c>
      <c r="AC11479" s="23" t="s">
        <v>37882</v>
      </c>
      <c r="AD11479" s="23" t="s">
        <v>40440</v>
      </c>
      <c r="AE11479" t="s">
        <v>35404</v>
      </c>
    </row>
    <row r="11480" spans="1:31" ht="14.25" customHeight="1">
      <c r="A11480" s="1">
        <v>11479</v>
      </c>
      <c r="B11480" s="1" t="s">
        <v>54</v>
      </c>
      <c r="C11480" s="1" t="s">
        <v>16863</v>
      </c>
      <c r="D11480" s="9" t="s">
        <v>3055</v>
      </c>
      <c r="E11480" s="9" t="s">
        <v>487</v>
      </c>
      <c r="F11480" s="9" t="s">
        <v>29103</v>
      </c>
      <c r="G11480" s="17">
        <v>91944604094</v>
      </c>
      <c r="H11480" s="9" t="s">
        <v>20</v>
      </c>
      <c r="I11480" s="1" t="s">
        <v>62</v>
      </c>
      <c r="J11480" s="2" t="s">
        <v>47308</v>
      </c>
      <c r="K11480" s="3" t="s">
        <v>42</v>
      </c>
      <c r="L11480" s="2" t="s">
        <v>47336</v>
      </c>
      <c r="M11480" s="4" t="s">
        <v>14136</v>
      </c>
      <c r="N11480" s="3" t="str">
        <f t="shared" si="415"/>
        <v>[1.5 cr. - 2.25 cr]</v>
      </c>
      <c r="O11480" s="4" t="s">
        <v>14137</v>
      </c>
      <c r="P11480" s="3" t="s">
        <v>47308</v>
      </c>
      <c r="Q11480" s="11"/>
      <c r="R11480" s="4"/>
      <c r="S11480" s="11"/>
      <c r="T11480" s="4"/>
      <c r="U11480" s="11"/>
      <c r="V11480" s="4"/>
      <c r="W11480" s="11"/>
      <c r="X11480" s="4"/>
      <c r="Y11480" s="11"/>
      <c r="Z11480" s="2"/>
      <c r="AA11480" s="1" t="s">
        <v>16</v>
      </c>
      <c r="AC11480" s="23" t="s">
        <v>37882</v>
      </c>
      <c r="AD11480" s="23" t="s">
        <v>40440</v>
      </c>
      <c r="AE11480" t="s">
        <v>35405</v>
      </c>
    </row>
    <row r="11481" spans="1:31" ht="14.25" customHeight="1">
      <c r="A11481" s="1">
        <v>11480</v>
      </c>
      <c r="B11481" s="1" t="s">
        <v>54</v>
      </c>
      <c r="C11481" s="1" t="s">
        <v>16867</v>
      </c>
      <c r="D11481" s="9" t="s">
        <v>13793</v>
      </c>
      <c r="E11481" s="9" t="s">
        <v>13794</v>
      </c>
      <c r="F11481" s="9" t="s">
        <v>35024</v>
      </c>
      <c r="G11481" s="17">
        <v>91964640949</v>
      </c>
      <c r="H11481" s="9" t="s">
        <v>8</v>
      </c>
      <c r="I11481" s="1" t="s">
        <v>62</v>
      </c>
      <c r="J11481" s="2" t="s">
        <v>47308</v>
      </c>
      <c r="K11481" s="11" t="s">
        <v>14137</v>
      </c>
      <c r="L11481" s="2" t="s">
        <v>47336</v>
      </c>
      <c r="M11481" s="11"/>
      <c r="N11481" s="4"/>
      <c r="O11481" s="11"/>
      <c r="P11481" s="4"/>
      <c r="Q11481" s="11"/>
      <c r="R11481" s="4"/>
      <c r="S11481" s="11"/>
      <c r="T11481" s="4"/>
      <c r="U11481" s="11"/>
      <c r="V11481" s="4"/>
      <c r="W11481" s="11"/>
      <c r="X11481" s="4"/>
      <c r="Y11481" s="11"/>
      <c r="Z11481" s="2"/>
      <c r="AA11481" s="1" t="s">
        <v>16</v>
      </c>
      <c r="AC11481" s="23" t="s">
        <v>37882</v>
      </c>
      <c r="AD11481" s="23" t="s">
        <v>40440</v>
      </c>
      <c r="AE11481" t="s">
        <v>35406</v>
      </c>
    </row>
    <row r="11482" spans="1:31" ht="14.25" customHeight="1">
      <c r="A11482" s="1">
        <v>11481</v>
      </c>
      <c r="B11482" s="1" t="s">
        <v>54</v>
      </c>
      <c r="C11482" s="1" t="s">
        <v>16870</v>
      </c>
      <c r="D11482" s="9" t="s">
        <v>371</v>
      </c>
      <c r="E11482" s="9" t="s">
        <v>73</v>
      </c>
      <c r="F11482" s="9" t="s">
        <v>29108</v>
      </c>
      <c r="G11482" s="17">
        <v>9140644909</v>
      </c>
      <c r="H11482" s="9" t="s">
        <v>8</v>
      </c>
      <c r="I11482" s="1" t="s">
        <v>9</v>
      </c>
      <c r="J11482" s="2" t="s">
        <v>47308</v>
      </c>
      <c r="K11482" s="11" t="s">
        <v>14137</v>
      </c>
      <c r="L11482" s="2" t="s">
        <v>47336</v>
      </c>
      <c r="M11482" s="4" t="s">
        <v>13</v>
      </c>
      <c r="N11482" s="3" t="str">
        <f>J11482</f>
        <v>[1.5 cr. - 2.25 cr]</v>
      </c>
      <c r="O11482" s="11"/>
      <c r="P11482" s="4"/>
      <c r="Q11482" s="11"/>
      <c r="R11482" s="4"/>
      <c r="S11482" s="11"/>
      <c r="T11482" s="4"/>
      <c r="U11482" s="11"/>
      <c r="V11482" s="4"/>
      <c r="W11482" s="11"/>
      <c r="X11482" s="4"/>
      <c r="Y11482" s="11"/>
      <c r="Z11482" s="2"/>
      <c r="AA11482" s="1" t="s">
        <v>16</v>
      </c>
      <c r="AC11482" s="23" t="s">
        <v>37882</v>
      </c>
      <c r="AD11482" s="23" t="s">
        <v>40440</v>
      </c>
      <c r="AE11482" t="s">
        <v>35395</v>
      </c>
    </row>
    <row r="11483" spans="1:31" ht="15" customHeight="1">
      <c r="A11483" s="1">
        <v>11482</v>
      </c>
      <c r="B11483" s="1" t="s">
        <v>54</v>
      </c>
      <c r="C11483" s="1" t="s">
        <v>16872</v>
      </c>
      <c r="D11483" s="9" t="s">
        <v>2046</v>
      </c>
      <c r="E11483" s="9" t="s">
        <v>16268</v>
      </c>
      <c r="F11483" s="9" t="s">
        <v>32966</v>
      </c>
      <c r="G11483" s="17">
        <v>919610444644</v>
      </c>
      <c r="H11483" s="9" t="s">
        <v>37</v>
      </c>
      <c r="I11483" s="1" t="s">
        <v>62</v>
      </c>
      <c r="J11483" s="2" t="s">
        <v>47308</v>
      </c>
      <c r="K11483" s="11" t="s">
        <v>14136</v>
      </c>
      <c r="L11483" s="2" t="s">
        <v>47336</v>
      </c>
      <c r="M11483" s="11"/>
      <c r="N11483" s="4"/>
      <c r="O11483" s="11"/>
      <c r="P11483" s="4"/>
      <c r="Q11483" s="11"/>
      <c r="R11483" s="4"/>
      <c r="S11483" s="11"/>
      <c r="T11483" s="4"/>
      <c r="U11483" s="11"/>
      <c r="V11483" s="4"/>
      <c r="W11483" s="11"/>
      <c r="X11483" s="4"/>
      <c r="Y11483" s="11"/>
      <c r="Z11483" s="2"/>
      <c r="AA11483" s="1" t="s">
        <v>16</v>
      </c>
      <c r="AC11483" s="23" t="s">
        <v>37882</v>
      </c>
      <c r="AD11483" s="23" t="s">
        <v>40440</v>
      </c>
      <c r="AE11483" t="s">
        <v>35400</v>
      </c>
    </row>
    <row r="11484" spans="1:31" ht="15" customHeight="1">
      <c r="A11484" s="1">
        <v>11483</v>
      </c>
      <c r="B11484" s="1" t="s">
        <v>54</v>
      </c>
      <c r="C11484" s="1" t="s">
        <v>16876</v>
      </c>
      <c r="D11484" s="9" t="s">
        <v>494</v>
      </c>
      <c r="E11484" s="9" t="s">
        <v>5698</v>
      </c>
      <c r="F11484" s="9" t="s">
        <v>26416</v>
      </c>
      <c r="G11484" s="17">
        <v>919099664646</v>
      </c>
      <c r="H11484" s="9" t="s">
        <v>8</v>
      </c>
      <c r="I11484" s="1" t="s">
        <v>41</v>
      </c>
      <c r="J11484" s="2" t="s">
        <v>47308</v>
      </c>
      <c r="K11484" s="11" t="s">
        <v>14136</v>
      </c>
      <c r="L11484" s="2" t="s">
        <v>47336</v>
      </c>
      <c r="M11484" s="11"/>
      <c r="N11484" s="4"/>
      <c r="O11484" s="11"/>
      <c r="P11484" s="4"/>
      <c r="Q11484" s="11"/>
      <c r="R11484" s="4"/>
      <c r="S11484" s="11"/>
      <c r="T11484" s="4"/>
      <c r="U11484" s="11"/>
      <c r="V11484" s="4"/>
      <c r="W11484" s="11"/>
      <c r="X11484" s="4"/>
      <c r="Y11484" s="11"/>
      <c r="Z11484" s="2"/>
      <c r="AA11484" s="1" t="s">
        <v>16</v>
      </c>
      <c r="AC11484" s="23" t="s">
        <v>37882</v>
      </c>
      <c r="AD11484" s="23" t="s">
        <v>40440</v>
      </c>
      <c r="AE11484" t="s">
        <v>35401</v>
      </c>
    </row>
    <row r="11485" spans="1:31" ht="15" customHeight="1">
      <c r="A11485" s="1">
        <v>11484</v>
      </c>
      <c r="B11485" s="1" t="s">
        <v>54</v>
      </c>
      <c r="C11485" s="1" t="s">
        <v>16884</v>
      </c>
      <c r="D11485" s="9" t="s">
        <v>975</v>
      </c>
      <c r="E11485" s="9" t="s">
        <v>16270</v>
      </c>
      <c r="F11485" s="9" t="s">
        <v>29116</v>
      </c>
      <c r="G11485" s="17">
        <v>914169494416</v>
      </c>
      <c r="H11485" s="9" t="s">
        <v>20</v>
      </c>
      <c r="I11485" s="1" t="s">
        <v>41</v>
      </c>
      <c r="J11485" s="2" t="s">
        <v>47308</v>
      </c>
      <c r="K11485" s="11" t="s">
        <v>14136</v>
      </c>
      <c r="L11485" s="2" t="s">
        <v>47336</v>
      </c>
      <c r="M11485" s="11"/>
      <c r="N11485" s="4"/>
      <c r="O11485" s="11"/>
      <c r="P11485" s="4"/>
      <c r="Q11485" s="11"/>
      <c r="R11485" s="4"/>
      <c r="S11485" s="11"/>
      <c r="T11485" s="4"/>
      <c r="U11485" s="11"/>
      <c r="V11485" s="4"/>
      <c r="W11485" s="11"/>
      <c r="X11485" s="4"/>
      <c r="Y11485" s="11"/>
      <c r="Z11485" s="2"/>
      <c r="AA11485" s="1" t="s">
        <v>16</v>
      </c>
      <c r="AC11485" s="23" t="s">
        <v>37882</v>
      </c>
      <c r="AD11485" s="23" t="s">
        <v>40440</v>
      </c>
      <c r="AE11485" t="s">
        <v>35402</v>
      </c>
    </row>
    <row r="11486" spans="1:31" ht="15" customHeight="1">
      <c r="A11486" s="1">
        <v>11485</v>
      </c>
      <c r="B11486" s="1" t="s">
        <v>54</v>
      </c>
      <c r="C11486" s="1" t="s">
        <v>16909</v>
      </c>
      <c r="D11486" s="9" t="s">
        <v>36130</v>
      </c>
      <c r="E11486" s="9" t="s">
        <v>788</v>
      </c>
      <c r="F11486" s="9" t="s">
        <v>35027</v>
      </c>
      <c r="G11486" s="17">
        <v>91944609446</v>
      </c>
      <c r="H11486" s="9" t="s">
        <v>20</v>
      </c>
      <c r="I11486" s="1" t="s">
        <v>62</v>
      </c>
      <c r="J11486" s="2" t="s">
        <v>47308</v>
      </c>
      <c r="K11486" s="3" t="s">
        <v>42</v>
      </c>
      <c r="L11486" s="2" t="s">
        <v>47336</v>
      </c>
      <c r="M11486" s="4" t="s">
        <v>14136</v>
      </c>
      <c r="N11486" s="3" t="str">
        <f t="shared" ref="N11486:N11487" si="416">J11486</f>
        <v>[1.5 cr. - 2.25 cr]</v>
      </c>
      <c r="O11486" s="11"/>
      <c r="P11486" s="4"/>
      <c r="Q11486" s="11"/>
      <c r="R11486" s="4"/>
      <c r="S11486" s="11"/>
      <c r="T11486" s="4"/>
      <c r="U11486" s="11"/>
      <c r="V11486" s="4"/>
      <c r="W11486" s="11"/>
      <c r="X11486" s="4"/>
      <c r="Y11486" s="11"/>
      <c r="Z11486" s="2"/>
      <c r="AA11486" s="1" t="s">
        <v>16</v>
      </c>
      <c r="AC11486" s="23" t="s">
        <v>37882</v>
      </c>
      <c r="AD11486" s="23" t="s">
        <v>40440</v>
      </c>
      <c r="AE11486" t="s">
        <v>35403</v>
      </c>
    </row>
    <row r="11487" spans="1:31" ht="15" customHeight="1">
      <c r="A11487" s="1">
        <v>11486</v>
      </c>
      <c r="B11487" s="1" t="s">
        <v>54</v>
      </c>
      <c r="C11487" s="1" t="s">
        <v>16919</v>
      </c>
      <c r="D11487" s="9" t="s">
        <v>605</v>
      </c>
      <c r="E11487" s="9" t="s">
        <v>37296</v>
      </c>
      <c r="F11487" s="9" t="s">
        <v>35029</v>
      </c>
      <c r="G11487" s="17">
        <v>91994019064</v>
      </c>
      <c r="H11487" s="9" t="s">
        <v>20</v>
      </c>
      <c r="I11487" s="1" t="s">
        <v>41</v>
      </c>
      <c r="J11487" s="2" t="s">
        <v>47308</v>
      </c>
      <c r="K11487" s="3" t="s">
        <v>42</v>
      </c>
      <c r="L11487" s="2" t="s">
        <v>47336</v>
      </c>
      <c r="M11487" s="4" t="s">
        <v>14136</v>
      </c>
      <c r="N11487" s="3" t="str">
        <f t="shared" si="416"/>
        <v>[1.5 cr. - 2.25 cr]</v>
      </c>
      <c r="O11487" s="11"/>
      <c r="P11487" s="4"/>
      <c r="Q11487" s="11"/>
      <c r="R11487" s="4"/>
      <c r="S11487" s="11"/>
      <c r="T11487" s="4"/>
      <c r="U11487" s="11"/>
      <c r="V11487" s="4"/>
      <c r="W11487" s="11"/>
      <c r="X11487" s="4"/>
      <c r="Y11487" s="11"/>
      <c r="Z11487" s="2"/>
      <c r="AA11487" s="1" t="s">
        <v>16</v>
      </c>
      <c r="AC11487" s="23" t="s">
        <v>37882</v>
      </c>
      <c r="AD11487" s="23" t="s">
        <v>40440</v>
      </c>
      <c r="AE11487" t="s">
        <v>35404</v>
      </c>
    </row>
    <row r="11488" spans="1:31" ht="15" customHeight="1">
      <c r="A11488" s="1">
        <v>11487</v>
      </c>
      <c r="B11488" s="1" t="s">
        <v>54</v>
      </c>
      <c r="C11488" s="1" t="s">
        <v>16923</v>
      </c>
      <c r="D11488" s="9" t="s">
        <v>1248</v>
      </c>
      <c r="E11488" s="9" t="s">
        <v>1725</v>
      </c>
      <c r="F11488" s="9" t="s">
        <v>29140</v>
      </c>
      <c r="G11488" s="17">
        <v>919494440</v>
      </c>
      <c r="H11488" s="9" t="s">
        <v>8</v>
      </c>
      <c r="I11488" s="1" t="s">
        <v>41</v>
      </c>
      <c r="J11488" s="2" t="s">
        <v>47308</v>
      </c>
      <c r="K11488" s="11" t="s">
        <v>14136</v>
      </c>
      <c r="L11488" s="2" t="s">
        <v>47336</v>
      </c>
      <c r="M11488" s="11"/>
      <c r="N11488" s="4"/>
      <c r="O11488" s="11"/>
      <c r="P11488" s="4"/>
      <c r="Q11488" s="11"/>
      <c r="R11488" s="4"/>
      <c r="S11488" s="11"/>
      <c r="T11488" s="4"/>
      <c r="U11488" s="11"/>
      <c r="V11488" s="4"/>
      <c r="W11488" s="11"/>
      <c r="X11488" s="4"/>
      <c r="Y11488" s="11"/>
      <c r="Z11488" s="2"/>
      <c r="AA11488" s="1" t="s">
        <v>11</v>
      </c>
      <c r="AC11488" s="23" t="s">
        <v>37882</v>
      </c>
      <c r="AD11488" s="23" t="s">
        <v>40440</v>
      </c>
      <c r="AE11488" t="s">
        <v>35405</v>
      </c>
    </row>
    <row r="11489" spans="1:31" ht="15" customHeight="1">
      <c r="A11489" s="1">
        <v>11488</v>
      </c>
      <c r="B11489" s="1" t="s">
        <v>54</v>
      </c>
      <c r="C11489" s="1" t="s">
        <v>16938</v>
      </c>
      <c r="D11489" s="9" t="s">
        <v>16280</v>
      </c>
      <c r="E11489" s="9" t="s">
        <v>139</v>
      </c>
      <c r="F11489" s="9" t="s">
        <v>16281</v>
      </c>
      <c r="G11489" s="17">
        <v>91994614664</v>
      </c>
      <c r="H11489" s="9" t="s">
        <v>15</v>
      </c>
      <c r="I11489" s="1" t="s">
        <v>9</v>
      </c>
      <c r="J11489" s="2" t="s">
        <v>47308</v>
      </c>
      <c r="K11489" s="11" t="s">
        <v>14136</v>
      </c>
      <c r="L11489" s="2" t="s">
        <v>47336</v>
      </c>
      <c r="M11489" s="4" t="s">
        <v>14137</v>
      </c>
      <c r="N11489" s="3" t="str">
        <f>J11489</f>
        <v>[1.5 cr. - 2.25 cr]</v>
      </c>
      <c r="O11489" s="11"/>
      <c r="P11489" s="4"/>
      <c r="Q11489" s="11"/>
      <c r="R11489" s="4"/>
      <c r="S11489" s="11"/>
      <c r="T11489" s="4"/>
      <c r="U11489" s="11"/>
      <c r="V11489" s="4"/>
      <c r="W11489" s="11"/>
      <c r="X11489" s="4"/>
      <c r="Y11489" s="11"/>
      <c r="Z11489" s="2"/>
      <c r="AA11489" s="1" t="s">
        <v>16</v>
      </c>
      <c r="AC11489" s="23" t="s">
        <v>37882</v>
      </c>
      <c r="AD11489" s="23" t="s">
        <v>40440</v>
      </c>
      <c r="AE11489" t="s">
        <v>35406</v>
      </c>
    </row>
    <row r="11490" spans="1:31" ht="15" customHeight="1">
      <c r="A11490" s="1">
        <v>11489</v>
      </c>
      <c r="B11490" s="1" t="s">
        <v>54</v>
      </c>
      <c r="C11490" s="1" t="s">
        <v>16982</v>
      </c>
      <c r="D11490" s="9" t="s">
        <v>723</v>
      </c>
      <c r="E11490" s="9" t="s">
        <v>11153</v>
      </c>
      <c r="F11490" s="9" t="s">
        <v>29175</v>
      </c>
      <c r="G11490" s="17">
        <v>919664996016</v>
      </c>
      <c r="H11490" s="9" t="s">
        <v>8</v>
      </c>
      <c r="I11490" s="1" t="s">
        <v>62</v>
      </c>
      <c r="J11490" s="2" t="s">
        <v>47308</v>
      </c>
      <c r="K11490" s="11" t="s">
        <v>14136</v>
      </c>
      <c r="L11490" s="2" t="s">
        <v>47336</v>
      </c>
      <c r="M11490" s="11"/>
      <c r="N11490" s="4"/>
      <c r="O11490" s="11"/>
      <c r="P11490" s="4"/>
      <c r="Q11490" s="11"/>
      <c r="R11490" s="4"/>
      <c r="S11490" s="11"/>
      <c r="T11490" s="4"/>
      <c r="U11490" s="11"/>
      <c r="V11490" s="4"/>
      <c r="W11490" s="11"/>
      <c r="X11490" s="4"/>
      <c r="Y11490" s="11"/>
      <c r="Z11490" s="2"/>
      <c r="AA11490" s="1" t="s">
        <v>16</v>
      </c>
      <c r="AC11490" s="23" t="s">
        <v>37882</v>
      </c>
      <c r="AD11490" s="23" t="s">
        <v>40440</v>
      </c>
      <c r="AE11490" t="s">
        <v>35406</v>
      </c>
    </row>
    <row r="11491" spans="1:31" ht="15" customHeight="1">
      <c r="A11491" s="1">
        <v>11490</v>
      </c>
      <c r="B11491" s="1" t="s">
        <v>54</v>
      </c>
      <c r="C11491" s="1" t="s">
        <v>16984</v>
      </c>
      <c r="D11491" s="9" t="s">
        <v>36131</v>
      </c>
      <c r="E11491" s="9" t="s">
        <v>328</v>
      </c>
      <c r="F11491" s="9" t="s">
        <v>35034</v>
      </c>
      <c r="G11491" s="17">
        <v>916496944</v>
      </c>
      <c r="H11491" s="9" t="s">
        <v>20</v>
      </c>
      <c r="I11491" s="1" t="s">
        <v>9</v>
      </c>
      <c r="J11491" s="2" t="s">
        <v>47308</v>
      </c>
      <c r="K11491" s="11" t="s">
        <v>13</v>
      </c>
      <c r="L11491" s="2" t="s">
        <v>47336</v>
      </c>
      <c r="M11491" s="11"/>
      <c r="N11491" s="4"/>
      <c r="O11491" s="11"/>
      <c r="P11491" s="4"/>
      <c r="Q11491" s="11"/>
      <c r="R11491" s="4"/>
      <c r="S11491" s="11"/>
      <c r="T11491" s="4"/>
      <c r="U11491" s="11"/>
      <c r="V11491" s="4"/>
      <c r="W11491" s="11"/>
      <c r="X11491" s="4"/>
      <c r="Y11491" s="11"/>
      <c r="Z11491" s="2"/>
      <c r="AA11491" s="1" t="s">
        <v>16</v>
      </c>
      <c r="AC11491" s="23" t="s">
        <v>37882</v>
      </c>
      <c r="AD11491" s="23" t="s">
        <v>40440</v>
      </c>
      <c r="AE11491" t="s">
        <v>35395</v>
      </c>
    </row>
    <row r="11492" spans="1:31" ht="15" customHeight="1">
      <c r="A11492" s="1">
        <v>11491</v>
      </c>
      <c r="B11492" s="1" t="s">
        <v>54</v>
      </c>
      <c r="C11492" s="1" t="s">
        <v>17001</v>
      </c>
      <c r="D11492" s="9" t="s">
        <v>2317</v>
      </c>
      <c r="E11492" s="9" t="s">
        <v>1664</v>
      </c>
      <c r="F11492" s="9" t="s">
        <v>29188</v>
      </c>
      <c r="G11492" s="17">
        <v>91464910091</v>
      </c>
      <c r="H11492" s="9" t="s">
        <v>20</v>
      </c>
      <c r="I11492" s="1" t="s">
        <v>62</v>
      </c>
      <c r="J11492" s="2" t="s">
        <v>47308</v>
      </c>
      <c r="K11492" s="3" t="s">
        <v>42</v>
      </c>
      <c r="L11492" s="2" t="s">
        <v>47336</v>
      </c>
      <c r="M11492" s="4" t="s">
        <v>14136</v>
      </c>
      <c r="N11492" s="3" t="str">
        <f>J11492</f>
        <v>[1.5 cr. - 2.25 cr]</v>
      </c>
      <c r="O11492" s="11"/>
      <c r="P11492" s="4"/>
      <c r="Q11492" s="11"/>
      <c r="R11492" s="4"/>
      <c r="S11492" s="11"/>
      <c r="T11492" s="4"/>
      <c r="U11492" s="11"/>
      <c r="V11492" s="4"/>
      <c r="W11492" s="11"/>
      <c r="X11492" s="4"/>
      <c r="Y11492" s="11"/>
      <c r="Z11492" s="2"/>
      <c r="AA11492" s="1" t="s">
        <v>11</v>
      </c>
      <c r="AC11492" s="23" t="s">
        <v>37883</v>
      </c>
      <c r="AD11492" s="23" t="s">
        <v>40440</v>
      </c>
      <c r="AE11492" t="s">
        <v>35400</v>
      </c>
    </row>
    <row r="11493" spans="1:31" ht="15" customHeight="1">
      <c r="A11493" s="1">
        <v>11492</v>
      </c>
      <c r="B11493" s="1" t="s">
        <v>54</v>
      </c>
      <c r="C11493" s="1" t="s">
        <v>17018</v>
      </c>
      <c r="D11493" s="9" t="s">
        <v>280</v>
      </c>
      <c r="E11493" s="9" t="s">
        <v>37297</v>
      </c>
      <c r="F11493" s="9" t="s">
        <v>29201</v>
      </c>
      <c r="G11493" s="17">
        <v>91994619909</v>
      </c>
      <c r="H11493" s="9" t="s">
        <v>20</v>
      </c>
      <c r="I11493" s="1" t="s">
        <v>9</v>
      </c>
      <c r="J11493" s="2" t="s">
        <v>47308</v>
      </c>
      <c r="K11493" s="11" t="s">
        <v>14137</v>
      </c>
      <c r="L11493" s="2" t="s">
        <v>47336</v>
      </c>
      <c r="M11493" s="11"/>
      <c r="N11493" s="4"/>
      <c r="O11493" s="11"/>
      <c r="P11493" s="4"/>
      <c r="Q11493" s="11"/>
      <c r="R11493" s="4"/>
      <c r="S11493" s="11"/>
      <c r="T11493" s="4"/>
      <c r="U11493" s="11"/>
      <c r="V11493" s="4"/>
      <c r="W11493" s="11"/>
      <c r="X11493" s="4"/>
      <c r="Y11493" s="11"/>
      <c r="Z11493" s="2"/>
      <c r="AA11493" s="1" t="s">
        <v>16</v>
      </c>
      <c r="AC11493" s="23" t="s">
        <v>37883</v>
      </c>
      <c r="AD11493" s="23" t="s">
        <v>40440</v>
      </c>
      <c r="AE11493" t="s">
        <v>35401</v>
      </c>
    </row>
    <row r="11494" spans="1:31" ht="15" customHeight="1">
      <c r="A11494" s="1">
        <v>11493</v>
      </c>
      <c r="B11494" s="1" t="s">
        <v>54</v>
      </c>
      <c r="C11494" s="1" t="s">
        <v>17029</v>
      </c>
      <c r="D11494" s="9" t="s">
        <v>14856</v>
      </c>
      <c r="E11494" s="9" t="s">
        <v>139</v>
      </c>
      <c r="F11494" s="9" t="s">
        <v>29209</v>
      </c>
      <c r="G11494" s="17">
        <v>91949410940</v>
      </c>
      <c r="H11494" s="9" t="s">
        <v>8</v>
      </c>
      <c r="I11494" s="1" t="s">
        <v>62</v>
      </c>
      <c r="J11494" s="2" t="s">
        <v>47308</v>
      </c>
      <c r="K11494" s="11" t="s">
        <v>14136</v>
      </c>
      <c r="L11494" s="2" t="s">
        <v>47336</v>
      </c>
      <c r="M11494" s="11"/>
      <c r="N11494" s="4"/>
      <c r="O11494" s="11"/>
      <c r="P11494" s="4"/>
      <c r="Q11494" s="11"/>
      <c r="R11494" s="4"/>
      <c r="S11494" s="11"/>
      <c r="T11494" s="4"/>
      <c r="U11494" s="11"/>
      <c r="V11494" s="4"/>
      <c r="W11494" s="11"/>
      <c r="X11494" s="4"/>
      <c r="Y11494" s="11"/>
      <c r="Z11494" s="2"/>
      <c r="AA11494" s="1" t="s">
        <v>16</v>
      </c>
      <c r="AC11494" s="23" t="s">
        <v>37883</v>
      </c>
      <c r="AD11494" s="23" t="s">
        <v>40440</v>
      </c>
      <c r="AE11494" t="s">
        <v>35402</v>
      </c>
    </row>
    <row r="11495" spans="1:31" ht="15" customHeight="1">
      <c r="A11495" s="1">
        <v>11494</v>
      </c>
      <c r="B11495" s="1" t="s">
        <v>54</v>
      </c>
      <c r="C11495" s="1" t="s">
        <v>17031</v>
      </c>
      <c r="D11495" s="9" t="s">
        <v>1302</v>
      </c>
      <c r="E11495" s="9" t="s">
        <v>19</v>
      </c>
      <c r="F11495" s="9" t="s">
        <v>29210</v>
      </c>
      <c r="G11495" s="17">
        <v>91964666999</v>
      </c>
      <c r="H11495" s="9" t="s">
        <v>20</v>
      </c>
      <c r="I11495" s="1" t="s">
        <v>9</v>
      </c>
      <c r="J11495" s="2" t="s">
        <v>47308</v>
      </c>
      <c r="K11495" s="3" t="s">
        <v>42</v>
      </c>
      <c r="L11495" s="2" t="s">
        <v>47336</v>
      </c>
      <c r="M11495" s="4" t="s">
        <v>14136</v>
      </c>
      <c r="N11495" s="3" t="str">
        <f>J11495</f>
        <v>[1.5 cr. - 2.25 cr]</v>
      </c>
      <c r="O11495" s="11"/>
      <c r="P11495" s="4"/>
      <c r="Q11495" s="11"/>
      <c r="R11495" s="4"/>
      <c r="S11495" s="11"/>
      <c r="T11495" s="4"/>
      <c r="U11495" s="11"/>
      <c r="V11495" s="4"/>
      <c r="W11495" s="11"/>
      <c r="X11495" s="4"/>
      <c r="Y11495" s="11"/>
      <c r="Z11495" s="2"/>
      <c r="AA11495" s="1" t="s">
        <v>16</v>
      </c>
      <c r="AC11495" s="23" t="s">
        <v>37883</v>
      </c>
      <c r="AD11495" s="23" t="s">
        <v>40440</v>
      </c>
      <c r="AE11495" t="s">
        <v>35403</v>
      </c>
    </row>
    <row r="11496" spans="1:31" ht="15" customHeight="1">
      <c r="A11496" s="1">
        <v>11495</v>
      </c>
      <c r="B11496" s="1" t="s">
        <v>54</v>
      </c>
      <c r="C11496" s="1" t="s">
        <v>17033</v>
      </c>
      <c r="D11496" s="9" t="s">
        <v>4694</v>
      </c>
      <c r="E11496" s="9" t="s">
        <v>37298</v>
      </c>
      <c r="F11496" s="9" t="s">
        <v>29211</v>
      </c>
      <c r="G11496" s="17">
        <v>919946914146</v>
      </c>
      <c r="H11496" s="9" t="s">
        <v>15</v>
      </c>
      <c r="I11496" s="1" t="s">
        <v>62</v>
      </c>
      <c r="J11496" s="2" t="s">
        <v>47308</v>
      </c>
      <c r="K11496" s="3" t="s">
        <v>42</v>
      </c>
      <c r="L11496" s="2" t="s">
        <v>47336</v>
      </c>
      <c r="M11496" s="11"/>
      <c r="N11496" s="4"/>
      <c r="O11496" s="11"/>
      <c r="P11496" s="4"/>
      <c r="Q11496" s="11"/>
      <c r="R11496" s="4"/>
      <c r="S11496" s="11"/>
      <c r="T11496" s="4"/>
      <c r="U11496" s="11"/>
      <c r="V11496" s="4"/>
      <c r="W11496" s="11"/>
      <c r="X11496" s="4"/>
      <c r="Y11496" s="11"/>
      <c r="Z11496" s="2"/>
      <c r="AA11496" s="1" t="s">
        <v>16</v>
      </c>
      <c r="AC11496" s="23" t="s">
        <v>37883</v>
      </c>
      <c r="AD11496" s="23" t="s">
        <v>40440</v>
      </c>
      <c r="AE11496" t="s">
        <v>35404</v>
      </c>
    </row>
    <row r="11497" spans="1:31" ht="15" customHeight="1">
      <c r="A11497" s="1">
        <v>11496</v>
      </c>
      <c r="B11497" s="1" t="s">
        <v>54</v>
      </c>
      <c r="C11497" s="1" t="s">
        <v>17049</v>
      </c>
      <c r="D11497" s="9" t="s">
        <v>2904</v>
      </c>
      <c r="E11497" s="9" t="s">
        <v>40</v>
      </c>
      <c r="F11497" s="9" t="s">
        <v>16304</v>
      </c>
      <c r="G11497" s="17">
        <v>91041494404</v>
      </c>
      <c r="H11497" s="9" t="s">
        <v>37</v>
      </c>
      <c r="I11497" s="1" t="s">
        <v>41</v>
      </c>
      <c r="J11497" s="2" t="s">
        <v>47308</v>
      </c>
      <c r="K11497" s="3" t="s">
        <v>42</v>
      </c>
      <c r="L11497" s="2" t="s">
        <v>47336</v>
      </c>
      <c r="M11497" s="4" t="s">
        <v>14136</v>
      </c>
      <c r="N11497" s="3" t="str">
        <f>J11497</f>
        <v>[1.5 cr. - 2.25 cr]</v>
      </c>
      <c r="O11497" s="11"/>
      <c r="P11497" s="4"/>
      <c r="Q11497" s="11"/>
      <c r="R11497" s="4"/>
      <c r="S11497" s="11"/>
      <c r="T11497" s="4"/>
      <c r="U11497" s="11"/>
      <c r="V11497" s="4"/>
      <c r="W11497" s="11"/>
      <c r="X11497" s="4"/>
      <c r="Y11497" s="11"/>
      <c r="Z11497" s="2"/>
      <c r="AA11497" s="1" t="s">
        <v>16</v>
      </c>
      <c r="AC11497" s="23" t="s">
        <v>37883</v>
      </c>
      <c r="AD11497" s="23" t="s">
        <v>40440</v>
      </c>
      <c r="AE11497" t="s">
        <v>35405</v>
      </c>
    </row>
    <row r="11498" spans="1:31" ht="15" customHeight="1">
      <c r="A11498" s="1">
        <v>11497</v>
      </c>
      <c r="B11498" s="1" t="s">
        <v>54</v>
      </c>
      <c r="C11498" s="1" t="s">
        <v>17078</v>
      </c>
      <c r="D11498" s="9" t="s">
        <v>36132</v>
      </c>
      <c r="E11498" s="9" t="s">
        <v>2597</v>
      </c>
      <c r="F11498" s="9" t="s">
        <v>29242</v>
      </c>
      <c r="G11498" s="17">
        <v>919949009</v>
      </c>
      <c r="H11498" s="9" t="s">
        <v>15</v>
      </c>
      <c r="I11498" s="1" t="s">
        <v>62</v>
      </c>
      <c r="J11498" s="2" t="s">
        <v>47308</v>
      </c>
      <c r="K11498" s="11" t="s">
        <v>14136</v>
      </c>
      <c r="L11498" s="2" t="s">
        <v>47336</v>
      </c>
      <c r="M11498" s="11"/>
      <c r="N11498" s="4"/>
      <c r="O11498" s="11"/>
      <c r="P11498" s="4"/>
      <c r="Q11498" s="11"/>
      <c r="R11498" s="4"/>
      <c r="S11498" s="11"/>
      <c r="T11498" s="4"/>
      <c r="U11498" s="11"/>
      <c r="V11498" s="4"/>
      <c r="W11498" s="11"/>
      <c r="X11498" s="4"/>
      <c r="Y11498" s="11"/>
      <c r="Z11498" s="2"/>
      <c r="AA11498" s="1" t="s">
        <v>11</v>
      </c>
      <c r="AC11498" s="23" t="s">
        <v>37884</v>
      </c>
      <c r="AD11498" s="23" t="s">
        <v>40440</v>
      </c>
      <c r="AE11498" t="s">
        <v>35406</v>
      </c>
    </row>
    <row r="11499" spans="1:31" ht="15" customHeight="1">
      <c r="A11499" s="1">
        <v>11498</v>
      </c>
      <c r="B11499" s="1" t="s">
        <v>54</v>
      </c>
      <c r="C11499" s="1" t="s">
        <v>17105</v>
      </c>
      <c r="D11499" s="9" t="s">
        <v>1160</v>
      </c>
      <c r="E11499" s="9" t="s">
        <v>40</v>
      </c>
      <c r="F11499" s="9" t="s">
        <v>35051</v>
      </c>
      <c r="G11499" s="17">
        <v>919444944410</v>
      </c>
      <c r="H11499" s="9" t="s">
        <v>15</v>
      </c>
      <c r="I11499" s="1" t="s">
        <v>9</v>
      </c>
      <c r="J11499" s="2" t="s">
        <v>47308</v>
      </c>
      <c r="K11499" s="11" t="s">
        <v>14136</v>
      </c>
      <c r="L11499" s="2" t="s">
        <v>47336</v>
      </c>
      <c r="M11499" s="11"/>
      <c r="N11499" s="4"/>
      <c r="O11499" s="11"/>
      <c r="P11499" s="4"/>
      <c r="Q11499" s="11"/>
      <c r="R11499" s="4"/>
      <c r="S11499" s="11"/>
      <c r="T11499" s="4"/>
      <c r="U11499" s="11"/>
      <c r="V11499" s="4"/>
      <c r="W11499" s="11"/>
      <c r="X11499" s="4"/>
      <c r="Y11499" s="11"/>
      <c r="Z11499" s="2"/>
      <c r="AA11499" s="1" t="s">
        <v>16</v>
      </c>
      <c r="AC11499" s="23" t="s">
        <v>37884</v>
      </c>
      <c r="AD11499" s="23" t="s">
        <v>40440</v>
      </c>
      <c r="AE11499" t="s">
        <v>35395</v>
      </c>
    </row>
    <row r="11500" spans="1:31" ht="15" customHeight="1">
      <c r="A11500" s="1">
        <v>11499</v>
      </c>
      <c r="B11500" s="1" t="s">
        <v>54</v>
      </c>
      <c r="C11500" s="1" t="s">
        <v>17139</v>
      </c>
      <c r="D11500" s="9" t="s">
        <v>5602</v>
      </c>
      <c r="E11500" s="9" t="s">
        <v>139</v>
      </c>
      <c r="F11500" s="9" t="s">
        <v>29277</v>
      </c>
      <c r="G11500" s="17">
        <v>9199160494</v>
      </c>
      <c r="H11500" s="9" t="s">
        <v>20</v>
      </c>
      <c r="I11500" s="1" t="s">
        <v>62</v>
      </c>
      <c r="J11500" s="2" t="s">
        <v>47308</v>
      </c>
      <c r="K11500" s="11" t="s">
        <v>14136</v>
      </c>
      <c r="L11500" s="2" t="s">
        <v>47336</v>
      </c>
      <c r="M11500" s="11"/>
      <c r="N11500" s="4"/>
      <c r="O11500" s="11"/>
      <c r="P11500" s="4"/>
      <c r="Q11500" s="11"/>
      <c r="R11500" s="4"/>
      <c r="S11500" s="11"/>
      <c r="T11500" s="4"/>
      <c r="U11500" s="11"/>
      <c r="V11500" s="4"/>
      <c r="W11500" s="11"/>
      <c r="X11500" s="4"/>
      <c r="Y11500" s="11"/>
      <c r="Z11500" s="2"/>
      <c r="AA11500" s="1" t="s">
        <v>16</v>
      </c>
      <c r="AC11500" s="23" t="s">
        <v>37884</v>
      </c>
      <c r="AD11500" s="23" t="s">
        <v>40440</v>
      </c>
      <c r="AE11500" t="s">
        <v>35400</v>
      </c>
    </row>
    <row r="11501" spans="1:31" ht="15" customHeight="1">
      <c r="A11501" s="1">
        <v>11500</v>
      </c>
      <c r="B11501" s="1" t="s">
        <v>54</v>
      </c>
      <c r="C11501" s="1" t="s">
        <v>17150</v>
      </c>
      <c r="D11501" s="9" t="s">
        <v>917</v>
      </c>
      <c r="E11501" s="9" t="s">
        <v>14921</v>
      </c>
      <c r="F11501" s="9" t="s">
        <v>29283</v>
      </c>
      <c r="G11501" s="17">
        <v>91949011494</v>
      </c>
      <c r="H11501" s="9" t="s">
        <v>8</v>
      </c>
      <c r="I11501" s="1" t="s">
        <v>62</v>
      </c>
      <c r="J11501" s="2" t="s">
        <v>47308</v>
      </c>
      <c r="K11501" s="11" t="s">
        <v>13</v>
      </c>
      <c r="L11501" s="2" t="s">
        <v>47336</v>
      </c>
      <c r="M11501" s="11"/>
      <c r="N11501" s="4"/>
      <c r="O11501" s="11"/>
      <c r="P11501" s="4"/>
      <c r="Q11501" s="11"/>
      <c r="R11501" s="4"/>
      <c r="S11501" s="11"/>
      <c r="T11501" s="4"/>
      <c r="U11501" s="11"/>
      <c r="V11501" s="4"/>
      <c r="W11501" s="11"/>
      <c r="X11501" s="4"/>
      <c r="Y11501" s="11"/>
      <c r="Z11501" s="2"/>
      <c r="AA11501" s="1" t="s">
        <v>16</v>
      </c>
      <c r="AC11501" s="23" t="s">
        <v>37885</v>
      </c>
      <c r="AD11501" s="23" t="s">
        <v>40440</v>
      </c>
      <c r="AE11501" t="s">
        <v>35401</v>
      </c>
    </row>
    <row r="11502" spans="1:31" ht="15" customHeight="1">
      <c r="A11502" s="1">
        <v>11501</v>
      </c>
      <c r="B11502" s="1" t="s">
        <v>54</v>
      </c>
      <c r="C11502" s="1" t="s">
        <v>17152</v>
      </c>
      <c r="D11502" s="9" t="s">
        <v>683</v>
      </c>
      <c r="E11502" s="9" t="s">
        <v>4386</v>
      </c>
      <c r="F11502" s="9" t="s">
        <v>26132</v>
      </c>
      <c r="G11502" s="17">
        <v>919909169641</v>
      </c>
      <c r="H11502" s="9" t="s">
        <v>15</v>
      </c>
      <c r="I11502" s="1" t="s">
        <v>41</v>
      </c>
      <c r="J11502" s="2" t="s">
        <v>47308</v>
      </c>
      <c r="K11502" s="3" t="s">
        <v>42</v>
      </c>
      <c r="L11502" s="2" t="s">
        <v>47336</v>
      </c>
      <c r="M11502" s="11"/>
      <c r="N11502" s="4"/>
      <c r="O11502" s="11"/>
      <c r="P11502" s="4"/>
      <c r="Q11502" s="11"/>
      <c r="R11502" s="4"/>
      <c r="S11502" s="11"/>
      <c r="T11502" s="4"/>
      <c r="U11502" s="11"/>
      <c r="V11502" s="4"/>
      <c r="W11502" s="11"/>
      <c r="X11502" s="4"/>
      <c r="Y11502" s="11"/>
      <c r="Z11502" s="2"/>
      <c r="AA11502" s="1" t="s">
        <v>16</v>
      </c>
      <c r="AC11502" s="23" t="s">
        <v>37885</v>
      </c>
      <c r="AD11502" s="23" t="s">
        <v>40440</v>
      </c>
      <c r="AE11502" t="s">
        <v>35402</v>
      </c>
    </row>
    <row r="11503" spans="1:31" ht="15" customHeight="1">
      <c r="A11503" s="1">
        <v>11502</v>
      </c>
      <c r="B11503" s="1" t="s">
        <v>54</v>
      </c>
      <c r="C11503" s="1" t="s">
        <v>17195</v>
      </c>
      <c r="D11503" s="9" t="s">
        <v>16339</v>
      </c>
      <c r="E11503" s="9" t="s">
        <v>16240</v>
      </c>
      <c r="F11503" s="9" t="s">
        <v>29311</v>
      </c>
      <c r="G11503" s="17">
        <v>9194466140</v>
      </c>
      <c r="H11503" s="9" t="s">
        <v>8</v>
      </c>
      <c r="I11503" s="1" t="s">
        <v>41</v>
      </c>
      <c r="J11503" s="2" t="s">
        <v>47308</v>
      </c>
      <c r="K11503" s="3" t="s">
        <v>42</v>
      </c>
      <c r="L11503" s="2" t="s">
        <v>47336</v>
      </c>
      <c r="M11503" s="4" t="s">
        <v>14136</v>
      </c>
      <c r="N11503" s="3" t="str">
        <f>J11503</f>
        <v>[1.5 cr. - 2.25 cr]</v>
      </c>
      <c r="O11503" s="11"/>
      <c r="P11503" s="4"/>
      <c r="Q11503" s="11"/>
      <c r="R11503" s="4"/>
      <c r="S11503" s="11"/>
      <c r="T11503" s="4"/>
      <c r="U11503" s="11"/>
      <c r="V11503" s="4"/>
      <c r="W11503" s="11"/>
      <c r="X11503" s="4"/>
      <c r="Y11503" s="11"/>
      <c r="Z11503" s="2"/>
      <c r="AA11503" s="1" t="s">
        <v>16</v>
      </c>
      <c r="AC11503" s="23" t="s">
        <v>37885</v>
      </c>
      <c r="AD11503" s="23" t="s">
        <v>40440</v>
      </c>
      <c r="AE11503" t="s">
        <v>35403</v>
      </c>
    </row>
    <row r="11504" spans="1:31" ht="15" customHeight="1">
      <c r="A11504" s="1">
        <v>11503</v>
      </c>
      <c r="B11504" s="1" t="s">
        <v>54</v>
      </c>
      <c r="C11504" s="1" t="s">
        <v>17200</v>
      </c>
      <c r="D11504" s="9" t="s">
        <v>1348</v>
      </c>
      <c r="E11504" s="9" t="s">
        <v>1972</v>
      </c>
      <c r="F11504" s="9" t="s">
        <v>29313</v>
      </c>
      <c r="G11504" s="17">
        <v>9190994000</v>
      </c>
      <c r="H11504" s="9" t="s">
        <v>8</v>
      </c>
      <c r="I11504" s="1" t="s">
        <v>62</v>
      </c>
      <c r="J11504" s="2" t="s">
        <v>47308</v>
      </c>
      <c r="K11504" s="11" t="s">
        <v>14136</v>
      </c>
      <c r="L11504" s="2" t="s">
        <v>47336</v>
      </c>
      <c r="M11504" s="11"/>
      <c r="N11504" s="4"/>
      <c r="O11504" s="11"/>
      <c r="P11504" s="4"/>
      <c r="Q11504" s="11"/>
      <c r="R11504" s="4"/>
      <c r="S11504" s="11"/>
      <c r="T11504" s="4"/>
      <c r="U11504" s="11"/>
      <c r="V11504" s="4"/>
      <c r="W11504" s="11"/>
      <c r="X11504" s="4"/>
      <c r="Y11504" s="11"/>
      <c r="Z11504" s="2"/>
      <c r="AA11504" s="1" t="s">
        <v>16</v>
      </c>
      <c r="AC11504" s="23" t="s">
        <v>37885</v>
      </c>
      <c r="AD11504" s="23" t="s">
        <v>40440</v>
      </c>
      <c r="AE11504" t="s">
        <v>35404</v>
      </c>
    </row>
    <row r="11505" spans="1:31" ht="15" customHeight="1">
      <c r="A11505" s="1">
        <v>11504</v>
      </c>
      <c r="B11505" s="1" t="s">
        <v>54</v>
      </c>
      <c r="C11505" s="1" t="s">
        <v>17213</v>
      </c>
      <c r="D11505" s="9" t="s">
        <v>16341</v>
      </c>
      <c r="E11505" s="9" t="s">
        <v>16342</v>
      </c>
      <c r="F11505" s="9" t="s">
        <v>24998</v>
      </c>
      <c r="G11505" s="17">
        <v>91961044064</v>
      </c>
      <c r="H11505" s="9" t="s">
        <v>8</v>
      </c>
      <c r="I11505" s="1" t="s">
        <v>62</v>
      </c>
      <c r="J11505" s="2" t="s">
        <v>47308</v>
      </c>
      <c r="K11505" s="3" t="s">
        <v>42</v>
      </c>
      <c r="L11505" s="2" t="s">
        <v>47336</v>
      </c>
      <c r="M11505" s="11"/>
      <c r="N11505" s="4"/>
      <c r="O11505" s="11"/>
      <c r="P11505" s="4"/>
      <c r="Q11505" s="11"/>
      <c r="R11505" s="4"/>
      <c r="S11505" s="11"/>
      <c r="T11505" s="4"/>
      <c r="U11505" s="11"/>
      <c r="V11505" s="4"/>
      <c r="W11505" s="11"/>
      <c r="X11505" s="4"/>
      <c r="Y11505" s="11"/>
      <c r="Z11505" s="2"/>
      <c r="AA11505" s="1" t="s">
        <v>16</v>
      </c>
      <c r="AC11505" s="23" t="s">
        <v>37885</v>
      </c>
      <c r="AD11505" s="23" t="s">
        <v>40440</v>
      </c>
      <c r="AE11505" t="s">
        <v>35405</v>
      </c>
    </row>
    <row r="11506" spans="1:31" ht="15" customHeight="1">
      <c r="A11506" s="1">
        <v>11505</v>
      </c>
      <c r="B11506" s="1" t="s">
        <v>54</v>
      </c>
      <c r="C11506" s="1" t="s">
        <v>17220</v>
      </c>
      <c r="D11506" s="9" t="s">
        <v>36386</v>
      </c>
      <c r="E11506" s="9" t="s">
        <v>553</v>
      </c>
      <c r="F11506" s="9" t="s">
        <v>29324</v>
      </c>
      <c r="G11506" s="17">
        <v>91446406969</v>
      </c>
      <c r="H11506" s="9" t="s">
        <v>8</v>
      </c>
      <c r="I11506" s="1" t="s">
        <v>9</v>
      </c>
      <c r="J11506" s="2" t="s">
        <v>47308</v>
      </c>
      <c r="K11506" s="11" t="s">
        <v>14136</v>
      </c>
      <c r="L11506" s="2" t="s">
        <v>47336</v>
      </c>
      <c r="M11506" s="11"/>
      <c r="N11506" s="4"/>
      <c r="O11506" s="11"/>
      <c r="P11506" s="4"/>
      <c r="Q11506" s="11"/>
      <c r="R11506" s="4"/>
      <c r="S11506" s="11"/>
      <c r="T11506" s="4"/>
      <c r="U11506" s="11"/>
      <c r="V11506" s="4"/>
      <c r="W11506" s="11"/>
      <c r="X11506" s="4"/>
      <c r="Y11506" s="11"/>
      <c r="Z11506" s="2"/>
      <c r="AA11506" s="1" t="s">
        <v>16</v>
      </c>
      <c r="AC11506" s="23" t="s">
        <v>37885</v>
      </c>
      <c r="AD11506" s="23" t="s">
        <v>40440</v>
      </c>
      <c r="AE11506" t="s">
        <v>35406</v>
      </c>
    </row>
    <row r="11507" spans="1:31" ht="15" customHeight="1">
      <c r="A11507" s="1">
        <v>11506</v>
      </c>
      <c r="B11507" s="1" t="s">
        <v>54</v>
      </c>
      <c r="C11507" s="1" t="s">
        <v>17229</v>
      </c>
      <c r="D11507" s="9" t="s">
        <v>2162</v>
      </c>
      <c r="E11507" s="9" t="s">
        <v>798</v>
      </c>
      <c r="F11507" s="9" t="s">
        <v>24624</v>
      </c>
      <c r="G11507" s="17">
        <v>919444494140</v>
      </c>
      <c r="H11507" s="9" t="s">
        <v>8</v>
      </c>
      <c r="I11507" s="1" t="s">
        <v>41</v>
      </c>
      <c r="J11507" s="2" t="s">
        <v>47308</v>
      </c>
      <c r="K11507" s="11" t="s">
        <v>14136</v>
      </c>
      <c r="L11507" s="2" t="s">
        <v>47336</v>
      </c>
      <c r="M11507" s="11"/>
      <c r="N11507" s="4"/>
      <c r="O11507" s="11"/>
      <c r="P11507" s="4"/>
      <c r="Q11507" s="11"/>
      <c r="R11507" s="4"/>
      <c r="S11507" s="11"/>
      <c r="T11507" s="4"/>
      <c r="U11507" s="11"/>
      <c r="V11507" s="4"/>
      <c r="W11507" s="11"/>
      <c r="X11507" s="4"/>
      <c r="Y11507" s="11"/>
      <c r="Z11507" s="2"/>
      <c r="AA11507" s="1" t="s">
        <v>11</v>
      </c>
      <c r="AC11507" s="23" t="s">
        <v>37885</v>
      </c>
      <c r="AD11507" s="23" t="s">
        <v>40440</v>
      </c>
      <c r="AE11507" t="s">
        <v>35395</v>
      </c>
    </row>
    <row r="11508" spans="1:31" ht="15" customHeight="1">
      <c r="A11508" s="1">
        <v>11507</v>
      </c>
      <c r="B11508" s="1" t="s">
        <v>54</v>
      </c>
      <c r="C11508" s="1" t="s">
        <v>17231</v>
      </c>
      <c r="D11508" s="9" t="s">
        <v>36133</v>
      </c>
      <c r="E11508" s="9" t="s">
        <v>1655</v>
      </c>
      <c r="F11508" s="9" t="s">
        <v>33008</v>
      </c>
      <c r="G11508" s="17">
        <v>91994440046</v>
      </c>
      <c r="H11508" s="9" t="s">
        <v>15</v>
      </c>
      <c r="I11508" s="1" t="s">
        <v>62</v>
      </c>
      <c r="J11508" s="2" t="s">
        <v>47308</v>
      </c>
      <c r="K11508" s="3" t="s">
        <v>42</v>
      </c>
      <c r="L11508" s="2" t="s">
        <v>47336</v>
      </c>
      <c r="M11508" s="4" t="s">
        <v>14136</v>
      </c>
      <c r="N11508" s="3" t="str">
        <f t="shared" ref="N11508:N11510" si="417">J11508</f>
        <v>[1.5 cr. - 2.25 cr]</v>
      </c>
      <c r="O11508" s="11"/>
      <c r="P11508" s="4"/>
      <c r="Q11508" s="11"/>
      <c r="R11508" s="4"/>
      <c r="S11508" s="11"/>
      <c r="T11508" s="4"/>
      <c r="U11508" s="11"/>
      <c r="V11508" s="4"/>
      <c r="W11508" s="11"/>
      <c r="X11508" s="4"/>
      <c r="Y11508" s="11"/>
      <c r="Z11508" s="2"/>
      <c r="AA11508" s="1" t="s">
        <v>11</v>
      </c>
      <c r="AC11508" s="23" t="s">
        <v>37885</v>
      </c>
      <c r="AD11508" s="23" t="s">
        <v>40440</v>
      </c>
      <c r="AE11508" t="s">
        <v>35400</v>
      </c>
    </row>
    <row r="11509" spans="1:31" ht="15" customHeight="1">
      <c r="A11509" s="1">
        <v>11508</v>
      </c>
      <c r="B11509" s="1" t="s">
        <v>54</v>
      </c>
      <c r="C11509" s="1" t="s">
        <v>17258</v>
      </c>
      <c r="D11509" s="9" t="s">
        <v>36134</v>
      </c>
      <c r="E11509" s="9" t="s">
        <v>724</v>
      </c>
      <c r="F11509" s="9" t="s">
        <v>29352</v>
      </c>
      <c r="G11509" s="17">
        <v>91944609046</v>
      </c>
      <c r="H11509" s="9" t="s">
        <v>8</v>
      </c>
      <c r="I11509" s="1" t="s">
        <v>62</v>
      </c>
      <c r="J11509" s="2" t="s">
        <v>47308</v>
      </c>
      <c r="K11509" s="11" t="s">
        <v>14136</v>
      </c>
      <c r="L11509" s="2" t="s">
        <v>47336</v>
      </c>
      <c r="M11509" s="4" t="s">
        <v>14137</v>
      </c>
      <c r="N11509" s="3" t="str">
        <f t="shared" si="417"/>
        <v>[1.5 cr. - 2.25 cr]</v>
      </c>
      <c r="O11509" s="4" t="s">
        <v>13</v>
      </c>
      <c r="P11509" s="3" t="s">
        <v>47308</v>
      </c>
      <c r="Q11509" s="11"/>
      <c r="R11509" s="4"/>
      <c r="S11509" s="11"/>
      <c r="T11509" s="4"/>
      <c r="U11509" s="11"/>
      <c r="V11509" s="4"/>
      <c r="W11509" s="11"/>
      <c r="X11509" s="4"/>
      <c r="Y11509" s="11"/>
      <c r="Z11509" s="2"/>
      <c r="AA11509" s="1" t="s">
        <v>16</v>
      </c>
      <c r="AC11509" s="23" t="s">
        <v>37885</v>
      </c>
      <c r="AD11509" s="23" t="s">
        <v>40440</v>
      </c>
      <c r="AE11509" t="s">
        <v>35401</v>
      </c>
    </row>
    <row r="11510" spans="1:31" ht="15" customHeight="1">
      <c r="A11510" s="1">
        <v>11509</v>
      </c>
      <c r="B11510" s="1" t="s">
        <v>54</v>
      </c>
      <c r="C11510" s="1" t="s">
        <v>17282</v>
      </c>
      <c r="D11510" s="9" t="s">
        <v>3129</v>
      </c>
      <c r="E11510" s="9" t="s">
        <v>2030</v>
      </c>
      <c r="F11510" s="9" t="s">
        <v>29367</v>
      </c>
      <c r="G11510" s="17">
        <v>914000641141</v>
      </c>
      <c r="H11510" s="9" t="s">
        <v>8</v>
      </c>
      <c r="I11510" s="1" t="s">
        <v>62</v>
      </c>
      <c r="J11510" s="2" t="s">
        <v>47308</v>
      </c>
      <c r="K11510" s="3" t="s">
        <v>42</v>
      </c>
      <c r="L11510" s="2" t="s">
        <v>47336</v>
      </c>
      <c r="M11510" s="4" t="s">
        <v>14136</v>
      </c>
      <c r="N11510" s="3" t="str">
        <f t="shared" si="417"/>
        <v>[1.5 cr. - 2.25 cr]</v>
      </c>
      <c r="O11510" s="11"/>
      <c r="P11510" s="4"/>
      <c r="Q11510" s="11"/>
      <c r="R11510" s="4"/>
      <c r="S11510" s="11"/>
      <c r="T11510" s="4"/>
      <c r="U11510" s="11"/>
      <c r="V11510" s="4"/>
      <c r="W11510" s="11"/>
      <c r="X11510" s="4"/>
      <c r="Y11510" s="11"/>
      <c r="Z11510" s="2"/>
      <c r="AA11510" s="1" t="s">
        <v>16</v>
      </c>
      <c r="AC11510" s="23" t="s">
        <v>37885</v>
      </c>
      <c r="AD11510" s="23" t="s">
        <v>40440</v>
      </c>
      <c r="AE11510" t="s">
        <v>35402</v>
      </c>
    </row>
    <row r="11511" spans="1:31" ht="15" customHeight="1">
      <c r="A11511" s="1">
        <v>11510</v>
      </c>
      <c r="B11511" s="1" t="s">
        <v>54</v>
      </c>
      <c r="C11511" s="1" t="s">
        <v>17293</v>
      </c>
      <c r="D11511" s="9" t="s">
        <v>230</v>
      </c>
      <c r="E11511" s="9" t="s">
        <v>1311</v>
      </c>
      <c r="F11511" s="9" t="s">
        <v>33016</v>
      </c>
      <c r="G11511" s="17">
        <v>91096464646</v>
      </c>
      <c r="H11511" s="9" t="s">
        <v>20</v>
      </c>
      <c r="I11511" s="1" t="s">
        <v>62</v>
      </c>
      <c r="J11511" s="2" t="s">
        <v>47308</v>
      </c>
      <c r="K11511" s="11" t="s">
        <v>14137</v>
      </c>
      <c r="L11511" s="2" t="s">
        <v>47336</v>
      </c>
      <c r="M11511" s="11"/>
      <c r="N11511" s="4"/>
      <c r="O11511" s="11"/>
      <c r="P11511" s="4"/>
      <c r="Q11511" s="11"/>
      <c r="R11511" s="4"/>
      <c r="S11511" s="11"/>
      <c r="T11511" s="4"/>
      <c r="U11511" s="11"/>
      <c r="V11511" s="4"/>
      <c r="W11511" s="11"/>
      <c r="X11511" s="4"/>
      <c r="Y11511" s="11"/>
      <c r="Z11511" s="2"/>
      <c r="AA11511" s="1" t="s">
        <v>16</v>
      </c>
      <c r="AC11511" s="23" t="s">
        <v>37885</v>
      </c>
      <c r="AD11511" s="23" t="s">
        <v>40440</v>
      </c>
      <c r="AE11511" t="s">
        <v>35403</v>
      </c>
    </row>
    <row r="11512" spans="1:31" ht="15" customHeight="1">
      <c r="A11512" s="1">
        <v>11511</v>
      </c>
      <c r="B11512" s="1" t="s">
        <v>54</v>
      </c>
      <c r="C11512" s="1" t="s">
        <v>17313</v>
      </c>
      <c r="D11512" s="9" t="s">
        <v>3675</v>
      </c>
      <c r="E11512" s="9" t="s">
        <v>139</v>
      </c>
      <c r="F11512" s="9" t="s">
        <v>33017</v>
      </c>
      <c r="G11512" s="17">
        <v>919444419969</v>
      </c>
      <c r="H11512" s="9" t="s">
        <v>8</v>
      </c>
      <c r="I11512" s="1" t="s">
        <v>41</v>
      </c>
      <c r="J11512" s="2" t="s">
        <v>47308</v>
      </c>
      <c r="K11512" s="11" t="s">
        <v>14136</v>
      </c>
      <c r="L11512" s="2" t="s">
        <v>47336</v>
      </c>
      <c r="M11512" s="11"/>
      <c r="N11512" s="4"/>
      <c r="O11512" s="11"/>
      <c r="P11512" s="4"/>
      <c r="Q11512" s="11"/>
      <c r="R11512" s="4"/>
      <c r="S11512" s="11"/>
      <c r="T11512" s="4"/>
      <c r="U11512" s="11"/>
      <c r="V11512" s="4"/>
      <c r="W11512" s="11"/>
      <c r="X11512" s="4"/>
      <c r="Y11512" s="11"/>
      <c r="Z11512" s="2"/>
      <c r="AA11512" s="1" t="s">
        <v>11</v>
      </c>
      <c r="AC11512" s="23" t="s">
        <v>37885</v>
      </c>
      <c r="AD11512" s="23" t="s">
        <v>40440</v>
      </c>
      <c r="AE11512" t="s">
        <v>35404</v>
      </c>
    </row>
    <row r="11513" spans="1:31" ht="15" customHeight="1">
      <c r="A11513" s="1">
        <v>11512</v>
      </c>
      <c r="B11513" s="1" t="s">
        <v>54</v>
      </c>
      <c r="C11513" s="1" t="s">
        <v>17324</v>
      </c>
      <c r="D11513" s="9" t="s">
        <v>526</v>
      </c>
      <c r="E11513" s="9" t="s">
        <v>37299</v>
      </c>
      <c r="F11513" s="9" t="s">
        <v>16359</v>
      </c>
      <c r="G11513" s="17">
        <v>91464491644</v>
      </c>
      <c r="H11513" s="9" t="s">
        <v>37</v>
      </c>
      <c r="I11513" s="1" t="s">
        <v>9</v>
      </c>
      <c r="J11513" s="2" t="s">
        <v>47308</v>
      </c>
      <c r="K11513" s="11" t="s">
        <v>13</v>
      </c>
      <c r="L11513" s="2" t="s">
        <v>47336</v>
      </c>
      <c r="M11513" s="11"/>
      <c r="N11513" s="4"/>
      <c r="O11513" s="11"/>
      <c r="P11513" s="4"/>
      <c r="Q11513" s="11"/>
      <c r="R11513" s="4"/>
      <c r="S11513" s="11"/>
      <c r="T11513" s="4"/>
      <c r="U11513" s="11"/>
      <c r="V11513" s="4"/>
      <c r="W11513" s="11"/>
      <c r="X11513" s="4"/>
      <c r="Y11513" s="11"/>
      <c r="Z11513" s="2"/>
      <c r="AA11513" s="1" t="s">
        <v>16</v>
      </c>
      <c r="AC11513" s="23" t="s">
        <v>37886</v>
      </c>
      <c r="AD11513" s="23" t="s">
        <v>40440</v>
      </c>
      <c r="AE11513" t="s">
        <v>35405</v>
      </c>
    </row>
    <row r="11514" spans="1:31" ht="15" customHeight="1">
      <c r="A11514" s="1">
        <v>11513</v>
      </c>
      <c r="B11514" s="1" t="s">
        <v>54</v>
      </c>
      <c r="C11514" s="1" t="s">
        <v>17330</v>
      </c>
      <c r="D11514" s="9" t="s">
        <v>579</v>
      </c>
      <c r="E11514" s="9" t="s">
        <v>40</v>
      </c>
      <c r="F11514" s="9" t="s">
        <v>29394</v>
      </c>
      <c r="G11514" s="17">
        <v>919446669449</v>
      </c>
      <c r="H11514" s="9" t="s">
        <v>15</v>
      </c>
      <c r="I11514" s="1" t="s">
        <v>9</v>
      </c>
      <c r="J11514" s="2" t="s">
        <v>47308</v>
      </c>
      <c r="K11514" s="3" t="s">
        <v>17</v>
      </c>
      <c r="L11514" s="2" t="s">
        <v>47336</v>
      </c>
      <c r="M11514" s="11"/>
      <c r="N11514" s="4"/>
      <c r="O11514" s="11"/>
      <c r="P11514" s="4"/>
      <c r="Q11514" s="11"/>
      <c r="R11514" s="4"/>
      <c r="S11514" s="11"/>
      <c r="T11514" s="4"/>
      <c r="U11514" s="11"/>
      <c r="V11514" s="4"/>
      <c r="W11514" s="11"/>
      <c r="X11514" s="4"/>
      <c r="Y11514" s="11"/>
      <c r="Z11514" s="2"/>
      <c r="AA11514" s="1" t="s">
        <v>16</v>
      </c>
      <c r="AC11514" s="23" t="s">
        <v>37886</v>
      </c>
      <c r="AD11514" s="23" t="s">
        <v>40440</v>
      </c>
      <c r="AE11514" t="s">
        <v>35406</v>
      </c>
    </row>
    <row r="11515" spans="1:31" ht="15" customHeight="1">
      <c r="A11515" s="1">
        <v>11514</v>
      </c>
      <c r="B11515" s="1" t="s">
        <v>54</v>
      </c>
      <c r="C11515" s="1" t="s">
        <v>17345</v>
      </c>
      <c r="D11515" s="9" t="s">
        <v>579</v>
      </c>
      <c r="E11515" s="9" t="s">
        <v>3492</v>
      </c>
      <c r="F11515" s="9" t="s">
        <v>29404</v>
      </c>
      <c r="G11515" s="17">
        <v>91994166944</v>
      </c>
      <c r="H11515" s="9" t="s">
        <v>20</v>
      </c>
      <c r="I11515" s="1" t="s">
        <v>41</v>
      </c>
      <c r="J11515" s="2" t="s">
        <v>47308</v>
      </c>
      <c r="K11515" s="11" t="s">
        <v>14136</v>
      </c>
      <c r="L11515" s="2" t="s">
        <v>47336</v>
      </c>
      <c r="M11515" s="11"/>
      <c r="N11515" s="4"/>
      <c r="O11515" s="11"/>
      <c r="P11515" s="4"/>
      <c r="Q11515" s="11"/>
      <c r="R11515" s="4"/>
      <c r="S11515" s="11"/>
      <c r="T11515" s="4"/>
      <c r="U11515" s="11"/>
      <c r="V11515" s="4"/>
      <c r="W11515" s="11"/>
      <c r="X11515" s="4"/>
      <c r="Y11515" s="11"/>
      <c r="Z11515" s="2"/>
      <c r="AA11515" s="1" t="s">
        <v>16</v>
      </c>
      <c r="AC11515" s="23" t="s">
        <v>37886</v>
      </c>
      <c r="AD11515" s="23" t="s">
        <v>40440</v>
      </c>
      <c r="AE11515" t="s">
        <v>35395</v>
      </c>
    </row>
    <row r="11516" spans="1:31" ht="15" customHeight="1">
      <c r="A11516" s="1">
        <v>11515</v>
      </c>
      <c r="B11516" s="1" t="s">
        <v>54</v>
      </c>
      <c r="C11516" s="1" t="s">
        <v>17349</v>
      </c>
      <c r="D11516" s="9" t="s">
        <v>1240</v>
      </c>
      <c r="E11516" s="9" t="s">
        <v>40</v>
      </c>
      <c r="F11516" s="9" t="s">
        <v>29406</v>
      </c>
      <c r="G11516" s="17">
        <v>919446946961</v>
      </c>
      <c r="H11516" s="9" t="s">
        <v>20</v>
      </c>
      <c r="I11516" s="1" t="s">
        <v>41</v>
      </c>
      <c r="J11516" s="2" t="s">
        <v>47308</v>
      </c>
      <c r="K11516" s="3" t="s">
        <v>42</v>
      </c>
      <c r="L11516" s="2" t="s">
        <v>47336</v>
      </c>
      <c r="M11516" s="4" t="s">
        <v>14136</v>
      </c>
      <c r="N11516" s="3" t="str">
        <f t="shared" ref="N11516:N11520" si="418">J11516</f>
        <v>[1.5 cr. - 2.25 cr]</v>
      </c>
      <c r="O11516" s="11"/>
      <c r="P11516" s="4"/>
      <c r="Q11516" s="11"/>
      <c r="R11516" s="4"/>
      <c r="S11516" s="11"/>
      <c r="T11516" s="4"/>
      <c r="U11516" s="11"/>
      <c r="V11516" s="4"/>
      <c r="W11516" s="11"/>
      <c r="X11516" s="4"/>
      <c r="Y11516" s="11"/>
      <c r="Z11516" s="2"/>
      <c r="AA11516" s="1" t="s">
        <v>11</v>
      </c>
      <c r="AC11516" s="23" t="s">
        <v>37886</v>
      </c>
      <c r="AD11516" s="23" t="s">
        <v>40440</v>
      </c>
      <c r="AE11516" t="s">
        <v>35400</v>
      </c>
    </row>
    <row r="11517" spans="1:31" ht="15" customHeight="1">
      <c r="A11517" s="1">
        <v>11516</v>
      </c>
      <c r="B11517" s="1" t="s">
        <v>54</v>
      </c>
      <c r="C11517" s="1" t="s">
        <v>17354</v>
      </c>
      <c r="D11517" s="9" t="s">
        <v>359</v>
      </c>
      <c r="E11517" s="9" t="s">
        <v>2030</v>
      </c>
      <c r="F11517" s="9" t="s">
        <v>29409</v>
      </c>
      <c r="G11517" s="17">
        <v>91944641614</v>
      </c>
      <c r="H11517" s="9" t="s">
        <v>37</v>
      </c>
      <c r="I11517" s="1" t="s">
        <v>62</v>
      </c>
      <c r="J11517" s="2" t="s">
        <v>47308</v>
      </c>
      <c r="K11517" s="3" t="s">
        <v>42</v>
      </c>
      <c r="L11517" s="2" t="s">
        <v>47336</v>
      </c>
      <c r="M11517" s="4" t="s">
        <v>14136</v>
      </c>
      <c r="N11517" s="3" t="str">
        <f t="shared" si="418"/>
        <v>[1.5 cr. - 2.25 cr]</v>
      </c>
      <c r="O11517" s="4" t="s">
        <v>14137</v>
      </c>
      <c r="P11517" s="3" t="s">
        <v>47308</v>
      </c>
      <c r="Q11517" s="11"/>
      <c r="R11517" s="4"/>
      <c r="S11517" s="11"/>
      <c r="T11517" s="4"/>
      <c r="U11517" s="11"/>
      <c r="V11517" s="4"/>
      <c r="W11517" s="11"/>
      <c r="X11517" s="4"/>
      <c r="Y11517" s="11"/>
      <c r="Z11517" s="2"/>
      <c r="AA11517" s="1" t="s">
        <v>16</v>
      </c>
      <c r="AC11517" s="23" t="s">
        <v>37886</v>
      </c>
      <c r="AD11517" s="23" t="s">
        <v>40440</v>
      </c>
      <c r="AE11517" t="s">
        <v>35401</v>
      </c>
    </row>
    <row r="11518" spans="1:31" ht="15" customHeight="1">
      <c r="A11518" s="1">
        <v>11517</v>
      </c>
      <c r="B11518" s="1" t="s">
        <v>54</v>
      </c>
      <c r="C11518" s="1" t="s">
        <v>17379</v>
      </c>
      <c r="D11518" s="9" t="s">
        <v>926</v>
      </c>
      <c r="E11518" s="9" t="s">
        <v>40</v>
      </c>
      <c r="F11518" s="9" t="s">
        <v>29426</v>
      </c>
      <c r="G11518" s="17">
        <v>919446090444</v>
      </c>
      <c r="H11518" s="9" t="s">
        <v>8</v>
      </c>
      <c r="I11518" s="1" t="s">
        <v>41</v>
      </c>
      <c r="J11518" s="2" t="s">
        <v>47308</v>
      </c>
      <c r="K11518" s="11" t="s">
        <v>14136</v>
      </c>
      <c r="L11518" s="2" t="s">
        <v>47336</v>
      </c>
      <c r="M11518" s="4" t="s">
        <v>14137</v>
      </c>
      <c r="N11518" s="3" t="str">
        <f t="shared" si="418"/>
        <v>[1.5 cr. - 2.25 cr]</v>
      </c>
      <c r="O11518" s="11"/>
      <c r="P11518" s="4"/>
      <c r="Q11518" s="11"/>
      <c r="R11518" s="4"/>
      <c r="S11518" s="11"/>
      <c r="T11518" s="4"/>
      <c r="U11518" s="11"/>
      <c r="V11518" s="4"/>
      <c r="W11518" s="11"/>
      <c r="X11518" s="4"/>
      <c r="Y11518" s="11"/>
      <c r="Z11518" s="2"/>
      <c r="AA11518" s="1" t="s">
        <v>16</v>
      </c>
      <c r="AC11518" s="23" t="s">
        <v>37886</v>
      </c>
      <c r="AD11518" s="23" t="s">
        <v>40440</v>
      </c>
      <c r="AE11518" t="s">
        <v>35402</v>
      </c>
    </row>
    <row r="11519" spans="1:31" ht="15" customHeight="1">
      <c r="A11519" s="1">
        <v>11518</v>
      </c>
      <c r="B11519" s="1" t="s">
        <v>54</v>
      </c>
      <c r="C11519" s="1" t="s">
        <v>17393</v>
      </c>
      <c r="D11519" s="9" t="s">
        <v>350</v>
      </c>
      <c r="E11519" s="9" t="s">
        <v>255</v>
      </c>
      <c r="F11519" s="9" t="s">
        <v>35080</v>
      </c>
      <c r="G11519" s="17">
        <v>91944641999</v>
      </c>
      <c r="H11519" s="9" t="s">
        <v>15</v>
      </c>
      <c r="I11519" s="1" t="s">
        <v>9</v>
      </c>
      <c r="J11519" s="2" t="s">
        <v>47308</v>
      </c>
      <c r="K11519" s="11" t="s">
        <v>14136</v>
      </c>
      <c r="L11519" s="2" t="s">
        <v>47336</v>
      </c>
      <c r="M11519" s="4" t="s">
        <v>14137</v>
      </c>
      <c r="N11519" s="3" t="str">
        <f t="shared" si="418"/>
        <v>[1.5 cr. - 2.25 cr]</v>
      </c>
      <c r="O11519" s="11"/>
      <c r="P11519" s="4"/>
      <c r="Q11519" s="11"/>
      <c r="R11519" s="4"/>
      <c r="S11519" s="11"/>
      <c r="T11519" s="4"/>
      <c r="U11519" s="11"/>
      <c r="V11519" s="4"/>
      <c r="W11519" s="11"/>
      <c r="X11519" s="4"/>
      <c r="Y11519" s="11"/>
      <c r="Z11519" s="2"/>
      <c r="AA11519" s="1" t="s">
        <v>16</v>
      </c>
      <c r="AC11519" s="23" t="s">
        <v>37886</v>
      </c>
      <c r="AD11519" s="23" t="s">
        <v>40440</v>
      </c>
      <c r="AE11519" t="s">
        <v>35403</v>
      </c>
    </row>
    <row r="11520" spans="1:31" ht="15" customHeight="1">
      <c r="A11520" s="1">
        <v>11519</v>
      </c>
      <c r="B11520" s="1" t="s">
        <v>54</v>
      </c>
      <c r="C11520" s="1" t="s">
        <v>17430</v>
      </c>
      <c r="D11520" s="9" t="s">
        <v>1243</v>
      </c>
      <c r="E11520" s="9" t="s">
        <v>139</v>
      </c>
      <c r="F11520" s="9" t="s">
        <v>33031</v>
      </c>
      <c r="G11520" s="17">
        <v>9194461661</v>
      </c>
      <c r="H11520" s="9" t="s">
        <v>8</v>
      </c>
      <c r="I11520" s="1" t="s">
        <v>62</v>
      </c>
      <c r="J11520" s="2" t="s">
        <v>47308</v>
      </c>
      <c r="K11520" s="3" t="s">
        <v>42</v>
      </c>
      <c r="L11520" s="2" t="s">
        <v>47336</v>
      </c>
      <c r="M11520" s="4" t="s">
        <v>14136</v>
      </c>
      <c r="N11520" s="3" t="str">
        <f t="shared" si="418"/>
        <v>[1.5 cr. - 2.25 cr]</v>
      </c>
      <c r="O11520" s="11"/>
      <c r="P11520" s="4"/>
      <c r="Q11520" s="11"/>
      <c r="R11520" s="4"/>
      <c r="S11520" s="11"/>
      <c r="T11520" s="4"/>
      <c r="U11520" s="11"/>
      <c r="V11520" s="4"/>
      <c r="W11520" s="11"/>
      <c r="X11520" s="4"/>
      <c r="Y11520" s="11"/>
      <c r="Z11520" s="2"/>
      <c r="AA11520" s="1" t="s">
        <v>16</v>
      </c>
      <c r="AC11520" s="23" t="s">
        <v>37886</v>
      </c>
      <c r="AD11520" s="23" t="s">
        <v>40440</v>
      </c>
      <c r="AE11520" t="s">
        <v>35404</v>
      </c>
    </row>
    <row r="11521" spans="1:31" ht="15" customHeight="1">
      <c r="A11521" s="1">
        <v>11520</v>
      </c>
      <c r="B11521" s="1" t="s">
        <v>54</v>
      </c>
      <c r="C11521" s="1" t="s">
        <v>17449</v>
      </c>
      <c r="D11521" s="9" t="s">
        <v>1867</v>
      </c>
      <c r="E11521" s="9" t="s">
        <v>87</v>
      </c>
      <c r="F11521" s="9" t="s">
        <v>35089</v>
      </c>
      <c r="G11521" s="17">
        <v>9141110404</v>
      </c>
      <c r="H11521" s="9" t="s">
        <v>8</v>
      </c>
      <c r="I11521" s="1" t="s">
        <v>62</v>
      </c>
      <c r="J11521" s="2" t="s">
        <v>47308</v>
      </c>
      <c r="K11521" s="11" t="s">
        <v>14136</v>
      </c>
      <c r="L11521" s="2" t="s">
        <v>47336</v>
      </c>
      <c r="M11521" s="11"/>
      <c r="N11521" s="4"/>
      <c r="O11521" s="11"/>
      <c r="P11521" s="4"/>
      <c r="Q11521" s="11"/>
      <c r="R11521" s="4"/>
      <c r="S11521" s="11"/>
      <c r="T11521" s="4"/>
      <c r="U11521" s="11"/>
      <c r="V11521" s="4"/>
      <c r="W11521" s="11"/>
      <c r="X11521" s="4"/>
      <c r="Y11521" s="11"/>
      <c r="Z11521" s="2"/>
      <c r="AA11521" s="1" t="s">
        <v>16</v>
      </c>
      <c r="AC11521" s="23" t="s">
        <v>37886</v>
      </c>
      <c r="AD11521" s="23" t="s">
        <v>40440</v>
      </c>
      <c r="AE11521" t="s">
        <v>35405</v>
      </c>
    </row>
    <row r="11522" spans="1:31" ht="15" customHeight="1">
      <c r="A11522" s="1">
        <v>11521</v>
      </c>
      <c r="B11522" s="1" t="s">
        <v>54</v>
      </c>
      <c r="C11522" s="1" t="s">
        <v>17452</v>
      </c>
      <c r="D11522" s="9" t="s">
        <v>36135</v>
      </c>
      <c r="E11522" s="9" t="s">
        <v>40</v>
      </c>
      <c r="F11522" s="9" t="s">
        <v>29469</v>
      </c>
      <c r="G11522" s="17">
        <v>914449001446</v>
      </c>
      <c r="H11522" s="9" t="s">
        <v>20</v>
      </c>
      <c r="I11522" s="1" t="s">
        <v>41</v>
      </c>
      <c r="J11522" s="2" t="s">
        <v>47308</v>
      </c>
      <c r="K11522" s="11" t="s">
        <v>14136</v>
      </c>
      <c r="L11522" s="2" t="s">
        <v>47336</v>
      </c>
      <c r="M11522" s="4" t="s">
        <v>14137</v>
      </c>
      <c r="N11522" s="3" t="str">
        <f>J11522</f>
        <v>[1.5 cr. - 2.25 cr]</v>
      </c>
      <c r="O11522" s="11"/>
      <c r="P11522" s="4"/>
      <c r="Q11522" s="11"/>
      <c r="R11522" s="4"/>
      <c r="S11522" s="11"/>
      <c r="T11522" s="4"/>
      <c r="U11522" s="11"/>
      <c r="V11522" s="4"/>
      <c r="W11522" s="11"/>
      <c r="X11522" s="4"/>
      <c r="Y11522" s="11"/>
      <c r="Z11522" s="2"/>
      <c r="AA11522" s="1" t="s">
        <v>16</v>
      </c>
      <c r="AC11522" s="23" t="s">
        <v>37886</v>
      </c>
      <c r="AD11522" s="23" t="s">
        <v>40440</v>
      </c>
      <c r="AE11522" t="s">
        <v>35406</v>
      </c>
    </row>
    <row r="11523" spans="1:31" ht="15" customHeight="1">
      <c r="A11523" s="1">
        <v>11522</v>
      </c>
      <c r="B11523" s="1" t="s">
        <v>54</v>
      </c>
      <c r="C11523" s="1" t="s">
        <v>17463</v>
      </c>
      <c r="D11523" s="9" t="s">
        <v>16375</v>
      </c>
      <c r="E11523" s="9" t="s">
        <v>487</v>
      </c>
      <c r="F11523" s="9" t="s">
        <v>29475</v>
      </c>
      <c r="G11523" s="17">
        <v>914400166494</v>
      </c>
      <c r="H11523" s="9" t="s">
        <v>8</v>
      </c>
      <c r="I11523" s="1" t="s">
        <v>41</v>
      </c>
      <c r="J11523" s="2" t="s">
        <v>47308</v>
      </c>
      <c r="K11523" s="3" t="s">
        <v>42</v>
      </c>
      <c r="L11523" s="2" t="s">
        <v>47336</v>
      </c>
      <c r="M11523" s="11"/>
      <c r="N11523" s="4"/>
      <c r="O11523" s="11"/>
      <c r="P11523" s="4"/>
      <c r="Q11523" s="11"/>
      <c r="R11523" s="4"/>
      <c r="S11523" s="11"/>
      <c r="T11523" s="4"/>
      <c r="U11523" s="11"/>
      <c r="V11523" s="4"/>
      <c r="W11523" s="11"/>
      <c r="X11523" s="4"/>
      <c r="Y11523" s="11"/>
      <c r="Z11523" s="2"/>
      <c r="AA11523" s="1" t="s">
        <v>16</v>
      </c>
      <c r="AC11523" s="23" t="s">
        <v>37886</v>
      </c>
      <c r="AD11523" s="23" t="s">
        <v>40440</v>
      </c>
      <c r="AE11523" t="s">
        <v>35402</v>
      </c>
    </row>
    <row r="11524" spans="1:31" ht="15" customHeight="1">
      <c r="A11524" s="1">
        <v>11523</v>
      </c>
      <c r="B11524" s="1" t="s">
        <v>54</v>
      </c>
      <c r="C11524" s="1" t="s">
        <v>17464</v>
      </c>
      <c r="D11524" s="9" t="s">
        <v>1348</v>
      </c>
      <c r="E11524" s="9" t="s">
        <v>102</v>
      </c>
      <c r="F11524" s="9" t="s">
        <v>29476</v>
      </c>
      <c r="G11524" s="17">
        <v>91991999401</v>
      </c>
      <c r="H11524" s="9" t="s">
        <v>20</v>
      </c>
      <c r="I11524" s="1" t="s">
        <v>41</v>
      </c>
      <c r="J11524" s="2" t="s">
        <v>47308</v>
      </c>
      <c r="K11524" s="11" t="s">
        <v>14136</v>
      </c>
      <c r="L11524" s="2" t="s">
        <v>47336</v>
      </c>
      <c r="M11524" s="11"/>
      <c r="N11524" s="4"/>
      <c r="O11524" s="11"/>
      <c r="P11524" s="4"/>
      <c r="Q11524" s="11"/>
      <c r="R11524" s="4"/>
      <c r="S11524" s="11"/>
      <c r="T11524" s="4"/>
      <c r="U11524" s="11"/>
      <c r="V11524" s="4"/>
      <c r="W11524" s="11"/>
      <c r="X11524" s="4"/>
      <c r="Y11524" s="11"/>
      <c r="Z11524" s="2"/>
      <c r="AA11524" s="1" t="s">
        <v>16</v>
      </c>
      <c r="AC11524" s="23" t="s">
        <v>37886</v>
      </c>
      <c r="AD11524" s="23" t="s">
        <v>40440</v>
      </c>
      <c r="AE11524" t="s">
        <v>35403</v>
      </c>
    </row>
    <row r="11525" spans="1:31" ht="15" customHeight="1">
      <c r="A11525" s="1">
        <v>11524</v>
      </c>
      <c r="B11525" s="1" t="s">
        <v>54</v>
      </c>
      <c r="C11525" s="1" t="s">
        <v>17470</v>
      </c>
      <c r="D11525" s="9" t="s">
        <v>486</v>
      </c>
      <c r="E11525" s="9" t="s">
        <v>40</v>
      </c>
      <c r="F11525" s="9" t="s">
        <v>29481</v>
      </c>
      <c r="G11525" s="17">
        <v>919446994669</v>
      </c>
      <c r="H11525" s="9" t="s">
        <v>8</v>
      </c>
      <c r="I11525" s="1" t="s">
        <v>62</v>
      </c>
      <c r="J11525" s="2" t="s">
        <v>47308</v>
      </c>
      <c r="K11525" s="3" t="s">
        <v>42</v>
      </c>
      <c r="L11525" s="2" t="s">
        <v>47336</v>
      </c>
      <c r="M11525" s="4" t="s">
        <v>13</v>
      </c>
      <c r="N11525" s="3" t="str">
        <f>J11525</f>
        <v>[1.5 cr. - 2.25 cr]</v>
      </c>
      <c r="O11525" s="11"/>
      <c r="P11525" s="4"/>
      <c r="Q11525" s="11"/>
      <c r="R11525" s="4"/>
      <c r="S11525" s="11"/>
      <c r="T11525" s="4"/>
      <c r="U11525" s="11"/>
      <c r="V11525" s="4"/>
      <c r="W11525" s="11"/>
      <c r="X11525" s="4"/>
      <c r="Y11525" s="11"/>
      <c r="Z11525" s="2"/>
      <c r="AA11525" s="1" t="s">
        <v>16</v>
      </c>
      <c r="AC11525" s="23" t="s">
        <v>37886</v>
      </c>
      <c r="AD11525" s="23" t="s">
        <v>40440</v>
      </c>
      <c r="AE11525" t="s">
        <v>35404</v>
      </c>
    </row>
    <row r="11526" spans="1:31" ht="15" customHeight="1">
      <c r="A11526" s="1">
        <v>11525</v>
      </c>
      <c r="B11526" s="1" t="s">
        <v>54</v>
      </c>
      <c r="C11526" s="1" t="s">
        <v>17472</v>
      </c>
      <c r="D11526" s="9" t="s">
        <v>1010</v>
      </c>
      <c r="E11526" s="9" t="s">
        <v>1047</v>
      </c>
      <c r="F11526" s="9" t="s">
        <v>35093</v>
      </c>
      <c r="G11526" s="17">
        <v>914000616040</v>
      </c>
      <c r="H11526" s="9" t="s">
        <v>8</v>
      </c>
      <c r="I11526" s="1" t="s">
        <v>62</v>
      </c>
      <c r="J11526" s="2" t="s">
        <v>47308</v>
      </c>
      <c r="K11526" s="3" t="s">
        <v>42</v>
      </c>
      <c r="L11526" s="2" t="s">
        <v>47336</v>
      </c>
      <c r="M11526" s="11"/>
      <c r="N11526" s="4"/>
      <c r="O11526" s="11"/>
      <c r="P11526" s="4"/>
      <c r="Q11526" s="11"/>
      <c r="R11526" s="4"/>
      <c r="S11526" s="11"/>
      <c r="T11526" s="4"/>
      <c r="U11526" s="11"/>
      <c r="V11526" s="4"/>
      <c r="W11526" s="11"/>
      <c r="X11526" s="4"/>
      <c r="Y11526" s="11"/>
      <c r="Z11526" s="2"/>
      <c r="AA11526" s="1" t="s">
        <v>16</v>
      </c>
      <c r="AC11526" s="23" t="s">
        <v>37886</v>
      </c>
      <c r="AD11526" s="23" t="s">
        <v>40440</v>
      </c>
      <c r="AE11526" t="s">
        <v>35405</v>
      </c>
    </row>
    <row r="11527" spans="1:31" ht="15" customHeight="1">
      <c r="A11527" s="1">
        <v>11526</v>
      </c>
      <c r="B11527" s="1" t="s">
        <v>54</v>
      </c>
      <c r="C11527" s="1" t="s">
        <v>17483</v>
      </c>
      <c r="D11527" s="9" t="s">
        <v>36136</v>
      </c>
      <c r="E11527" s="9" t="s">
        <v>139</v>
      </c>
      <c r="F11527" s="9" t="s">
        <v>29490</v>
      </c>
      <c r="G11527" s="17">
        <v>919494600614</v>
      </c>
      <c r="H11527" s="9" t="s">
        <v>15</v>
      </c>
      <c r="I11527" s="1" t="s">
        <v>41</v>
      </c>
      <c r="J11527" s="2" t="s">
        <v>47308</v>
      </c>
      <c r="K11527" s="3" t="s">
        <v>42</v>
      </c>
      <c r="L11527" s="2" t="s">
        <v>47336</v>
      </c>
      <c r="M11527" s="4" t="s">
        <v>14136</v>
      </c>
      <c r="N11527" s="3" t="str">
        <f t="shared" ref="N11527:N11529" si="419">J11527</f>
        <v>[1.5 cr. - 2.25 cr]</v>
      </c>
      <c r="O11527" s="11"/>
      <c r="P11527" s="4"/>
      <c r="Q11527" s="11"/>
      <c r="R11527" s="4"/>
      <c r="S11527" s="11"/>
      <c r="T11527" s="4"/>
      <c r="U11527" s="11"/>
      <c r="V11527" s="4"/>
      <c r="W11527" s="11"/>
      <c r="X11527" s="4"/>
      <c r="Y11527" s="11"/>
      <c r="Z11527" s="2"/>
      <c r="AA11527" s="1" t="s">
        <v>16</v>
      </c>
      <c r="AC11527" s="23" t="s">
        <v>37886</v>
      </c>
      <c r="AD11527" s="23" t="s">
        <v>40440</v>
      </c>
      <c r="AE11527" t="s">
        <v>35406</v>
      </c>
    </row>
    <row r="11528" spans="1:31" ht="15" customHeight="1">
      <c r="A11528" s="1">
        <v>11527</v>
      </c>
      <c r="B11528" s="1" t="s">
        <v>54</v>
      </c>
      <c r="C11528" s="1" t="s">
        <v>17503</v>
      </c>
      <c r="D11528" s="9" t="s">
        <v>2921</v>
      </c>
      <c r="E11528" s="9" t="s">
        <v>37300</v>
      </c>
      <c r="F11528" s="9" t="s">
        <v>29502</v>
      </c>
      <c r="G11528" s="17">
        <v>919946914444</v>
      </c>
      <c r="H11528" s="9" t="s">
        <v>132</v>
      </c>
      <c r="I11528" s="1" t="s">
        <v>62</v>
      </c>
      <c r="J11528" s="2" t="s">
        <v>47308</v>
      </c>
      <c r="K11528" s="3" t="s">
        <v>213</v>
      </c>
      <c r="L11528" s="2" t="s">
        <v>47336</v>
      </c>
      <c r="M11528" s="4" t="s">
        <v>14136</v>
      </c>
      <c r="N11528" s="3" t="str">
        <f t="shared" si="419"/>
        <v>[1.5 cr. - 2.25 cr]</v>
      </c>
      <c r="O11528" s="11"/>
      <c r="P11528" s="4"/>
      <c r="Q11528" s="11"/>
      <c r="R11528" s="4"/>
      <c r="S11528" s="11"/>
      <c r="T11528" s="4"/>
      <c r="U11528" s="11"/>
      <c r="V11528" s="4"/>
      <c r="W11528" s="11"/>
      <c r="X11528" s="4"/>
      <c r="Y11528" s="11"/>
      <c r="Z11528" s="2"/>
      <c r="AA11528" s="1" t="s">
        <v>16</v>
      </c>
      <c r="AC11528" s="23" t="s">
        <v>37886</v>
      </c>
      <c r="AD11528" s="23" t="s">
        <v>40440</v>
      </c>
      <c r="AE11528" t="s">
        <v>35395</v>
      </c>
    </row>
    <row r="11529" spans="1:31" ht="15" customHeight="1">
      <c r="A11529" s="1">
        <v>11528</v>
      </c>
      <c r="B11529" s="1" t="s">
        <v>54</v>
      </c>
      <c r="C11529" s="1" t="s">
        <v>17506</v>
      </c>
      <c r="D11529" s="9" t="s">
        <v>557</v>
      </c>
      <c r="E11529" s="9" t="s">
        <v>90</v>
      </c>
      <c r="F11529" s="9" t="s">
        <v>35100</v>
      </c>
      <c r="G11529" s="17">
        <v>9199090466</v>
      </c>
      <c r="H11529" s="9" t="s">
        <v>15</v>
      </c>
      <c r="I11529" s="1" t="s">
        <v>41</v>
      </c>
      <c r="J11529" s="2" t="s">
        <v>47308</v>
      </c>
      <c r="K11529" s="3" t="s">
        <v>42</v>
      </c>
      <c r="L11529" s="2" t="s">
        <v>47336</v>
      </c>
      <c r="M11529" s="4" t="s">
        <v>14136</v>
      </c>
      <c r="N11529" s="3" t="str">
        <f t="shared" si="419"/>
        <v>[1.5 cr. - 2.25 cr]</v>
      </c>
      <c r="O11529" s="11"/>
      <c r="P11529" s="4"/>
      <c r="Q11529" s="11"/>
      <c r="R11529" s="4"/>
      <c r="S11529" s="11"/>
      <c r="T11529" s="4"/>
      <c r="U11529" s="11"/>
      <c r="V11529" s="4"/>
      <c r="W11529" s="11"/>
      <c r="X11529" s="4"/>
      <c r="Y11529" s="11"/>
      <c r="Z11529" s="2"/>
      <c r="AA11529" s="1" t="s">
        <v>11</v>
      </c>
      <c r="AC11529" s="23" t="s">
        <v>37886</v>
      </c>
      <c r="AD11529" s="23" t="s">
        <v>40440</v>
      </c>
      <c r="AE11529" t="s">
        <v>35400</v>
      </c>
    </row>
    <row r="11530" spans="1:31" ht="15" customHeight="1">
      <c r="A11530" s="1">
        <v>11529</v>
      </c>
      <c r="B11530" s="1" t="s">
        <v>54</v>
      </c>
      <c r="C11530" s="1" t="s">
        <v>17524</v>
      </c>
      <c r="D11530" s="9" t="s">
        <v>2724</v>
      </c>
      <c r="E11530" s="9" t="s">
        <v>40</v>
      </c>
      <c r="F11530" s="9" t="s">
        <v>29513</v>
      </c>
      <c r="G11530" s="17">
        <v>919444069669</v>
      </c>
      <c r="H11530" s="9" t="s">
        <v>8</v>
      </c>
      <c r="I11530" s="1" t="s">
        <v>9</v>
      </c>
      <c r="J11530" s="2" t="s">
        <v>47308</v>
      </c>
      <c r="K11530" s="11" t="s">
        <v>14136</v>
      </c>
      <c r="L11530" s="2" t="s">
        <v>47336</v>
      </c>
      <c r="M11530" s="11"/>
      <c r="N11530" s="4"/>
      <c r="O11530" s="11"/>
      <c r="P11530" s="4"/>
      <c r="Q11530" s="11"/>
      <c r="R11530" s="4"/>
      <c r="S11530" s="11"/>
      <c r="T11530" s="4"/>
      <c r="U11530" s="11"/>
      <c r="V11530" s="4"/>
      <c r="W11530" s="11"/>
      <c r="X11530" s="4"/>
      <c r="Y11530" s="11"/>
      <c r="Z11530" s="2"/>
      <c r="AA11530" s="1" t="s">
        <v>16</v>
      </c>
      <c r="AC11530" s="23" t="s">
        <v>37887</v>
      </c>
      <c r="AD11530" s="23" t="s">
        <v>40440</v>
      </c>
      <c r="AE11530" t="s">
        <v>35401</v>
      </c>
    </row>
    <row r="11531" spans="1:31" ht="15" customHeight="1">
      <c r="A11531" s="1">
        <v>11530</v>
      </c>
      <c r="B11531" s="1" t="s">
        <v>54</v>
      </c>
      <c r="C11531" s="1" t="s">
        <v>17531</v>
      </c>
      <c r="D11531" s="9" t="s">
        <v>16385</v>
      </c>
      <c r="E11531" s="9" t="s">
        <v>308</v>
      </c>
      <c r="F11531" s="9" t="s">
        <v>16386</v>
      </c>
      <c r="G11531" s="17">
        <v>9199464116</v>
      </c>
      <c r="H11531" s="9" t="s">
        <v>20</v>
      </c>
      <c r="I11531" s="1" t="s">
        <v>9</v>
      </c>
      <c r="J11531" s="2" t="s">
        <v>47308</v>
      </c>
      <c r="K11531" s="11" t="s">
        <v>14136</v>
      </c>
      <c r="L11531" s="2" t="s">
        <v>47336</v>
      </c>
      <c r="M11531" s="11"/>
      <c r="N11531" s="4"/>
      <c r="O11531" s="11"/>
      <c r="P11531" s="4"/>
      <c r="Q11531" s="11"/>
      <c r="R11531" s="4"/>
      <c r="S11531" s="11"/>
      <c r="T11531" s="4"/>
      <c r="U11531" s="11"/>
      <c r="V11531" s="4"/>
      <c r="W11531" s="11"/>
      <c r="X11531" s="4"/>
      <c r="Y11531" s="11"/>
      <c r="Z11531" s="2"/>
      <c r="AA11531" s="1" t="s">
        <v>16</v>
      </c>
      <c r="AC11531" s="23" t="s">
        <v>37887</v>
      </c>
      <c r="AD11531" s="23" t="s">
        <v>40440</v>
      </c>
      <c r="AE11531" t="s">
        <v>35402</v>
      </c>
    </row>
    <row r="11532" spans="1:31" ht="15" customHeight="1">
      <c r="A11532" s="1">
        <v>11531</v>
      </c>
      <c r="B11532" s="1" t="s">
        <v>54</v>
      </c>
      <c r="C11532" s="1" t="s">
        <v>17548</v>
      </c>
      <c r="D11532" s="9" t="s">
        <v>446</v>
      </c>
      <c r="E11532" s="9" t="s">
        <v>3211</v>
      </c>
      <c r="F11532" s="9" t="s">
        <v>29525</v>
      </c>
      <c r="G11532" s="17">
        <v>91446644044</v>
      </c>
      <c r="H11532" s="9" t="s">
        <v>15</v>
      </c>
      <c r="I11532" s="1" t="s">
        <v>9</v>
      </c>
      <c r="J11532" s="2" t="s">
        <v>47308</v>
      </c>
      <c r="K11532" s="11" t="s">
        <v>14136</v>
      </c>
      <c r="L11532" s="2" t="s">
        <v>47336</v>
      </c>
      <c r="M11532" s="11"/>
      <c r="N11532" s="4"/>
      <c r="O11532" s="11"/>
      <c r="P11532" s="4"/>
      <c r="Q11532" s="11"/>
      <c r="R11532" s="4"/>
      <c r="S11532" s="11"/>
      <c r="T11532" s="4"/>
      <c r="U11532" s="11"/>
      <c r="V11532" s="4"/>
      <c r="W11532" s="11"/>
      <c r="X11532" s="4"/>
      <c r="Y11532" s="11"/>
      <c r="Z11532" s="2"/>
      <c r="AA11532" s="1" t="s">
        <v>11</v>
      </c>
      <c r="AC11532" s="23" t="s">
        <v>37887</v>
      </c>
      <c r="AD11532" s="23" t="s">
        <v>40440</v>
      </c>
      <c r="AE11532" t="s">
        <v>35403</v>
      </c>
    </row>
    <row r="11533" spans="1:31" ht="15" customHeight="1">
      <c r="A11533" s="1">
        <v>11532</v>
      </c>
      <c r="B11533" s="1" t="s">
        <v>54</v>
      </c>
      <c r="C11533" s="1" t="s">
        <v>17597</v>
      </c>
      <c r="D11533" s="9" t="s">
        <v>36137</v>
      </c>
      <c r="E11533" s="9" t="s">
        <v>37301</v>
      </c>
      <c r="F11533" s="9" t="s">
        <v>29554</v>
      </c>
      <c r="G11533" s="17">
        <v>919444041116</v>
      </c>
      <c r="H11533" s="9" t="s">
        <v>8</v>
      </c>
      <c r="I11533" s="1" t="s">
        <v>41</v>
      </c>
      <c r="J11533" s="2" t="s">
        <v>47308</v>
      </c>
      <c r="K11533" s="11" t="s">
        <v>14136</v>
      </c>
      <c r="L11533" s="2" t="s">
        <v>47336</v>
      </c>
      <c r="M11533" s="11"/>
      <c r="N11533" s="4"/>
      <c r="O11533" s="11"/>
      <c r="P11533" s="4"/>
      <c r="Q11533" s="11"/>
      <c r="R11533" s="4"/>
      <c r="S11533" s="11"/>
      <c r="T11533" s="4"/>
      <c r="U11533" s="11"/>
      <c r="V11533" s="4"/>
      <c r="W11533" s="11"/>
      <c r="X11533" s="4"/>
      <c r="Y11533" s="11"/>
      <c r="Z11533" s="2"/>
      <c r="AA11533" s="1" t="s">
        <v>16</v>
      </c>
      <c r="AC11533" s="23" t="s">
        <v>37887</v>
      </c>
      <c r="AD11533" s="23" t="s">
        <v>40440</v>
      </c>
      <c r="AE11533" t="s">
        <v>35404</v>
      </c>
    </row>
    <row r="11534" spans="1:31" ht="15" customHeight="1">
      <c r="A11534" s="1">
        <v>11533</v>
      </c>
      <c r="B11534" s="1" t="s">
        <v>54</v>
      </c>
      <c r="C11534" s="1" t="s">
        <v>17602</v>
      </c>
      <c r="D11534" s="9" t="s">
        <v>1132</v>
      </c>
      <c r="E11534" s="9" t="s">
        <v>37302</v>
      </c>
      <c r="F11534" s="9" t="s">
        <v>29557</v>
      </c>
      <c r="G11534" s="17">
        <v>919499969</v>
      </c>
      <c r="H11534" s="9" t="s">
        <v>8</v>
      </c>
      <c r="I11534" s="1" t="s">
        <v>41</v>
      </c>
      <c r="J11534" s="2" t="s">
        <v>47308</v>
      </c>
      <c r="K11534" s="3" t="s">
        <v>42</v>
      </c>
      <c r="L11534" s="2" t="s">
        <v>47336</v>
      </c>
      <c r="M11534" s="4" t="s">
        <v>14136</v>
      </c>
      <c r="N11534" s="3" t="str">
        <f t="shared" ref="N11534:N11537" si="420">J11534</f>
        <v>[1.5 cr. - 2.25 cr]</v>
      </c>
      <c r="O11534" s="11"/>
      <c r="P11534" s="4"/>
      <c r="Q11534" s="11"/>
      <c r="R11534" s="4"/>
      <c r="S11534" s="11"/>
      <c r="T11534" s="4"/>
      <c r="U11534" s="11"/>
      <c r="V11534" s="4"/>
      <c r="W11534" s="11"/>
      <c r="X11534" s="4"/>
      <c r="Y11534" s="11"/>
      <c r="Z11534" s="2"/>
      <c r="AA11534" s="1" t="s">
        <v>16</v>
      </c>
      <c r="AC11534" s="23" t="s">
        <v>37887</v>
      </c>
      <c r="AD11534" s="23" t="s">
        <v>40440</v>
      </c>
      <c r="AE11534" t="s">
        <v>35405</v>
      </c>
    </row>
    <row r="11535" spans="1:31" ht="15" customHeight="1">
      <c r="A11535" s="1">
        <v>11534</v>
      </c>
      <c r="B11535" s="1" t="s">
        <v>54</v>
      </c>
      <c r="C11535" s="1" t="s">
        <v>17620</v>
      </c>
      <c r="D11535" s="9" t="s">
        <v>1821</v>
      </c>
      <c r="E11535" s="9" t="s">
        <v>16399</v>
      </c>
      <c r="F11535" s="9" t="s">
        <v>29568</v>
      </c>
      <c r="G11535" s="17">
        <v>919664494641</v>
      </c>
      <c r="H11535" s="9" t="s">
        <v>20</v>
      </c>
      <c r="I11535" s="1" t="s">
        <v>41</v>
      </c>
      <c r="J11535" s="2" t="s">
        <v>47308</v>
      </c>
      <c r="K11535" s="11" t="s">
        <v>14136</v>
      </c>
      <c r="L11535" s="2" t="s">
        <v>47336</v>
      </c>
      <c r="M11535" s="4" t="s">
        <v>14137</v>
      </c>
      <c r="N11535" s="3" t="str">
        <f t="shared" si="420"/>
        <v>[1.5 cr. - 2.25 cr]</v>
      </c>
      <c r="O11535" s="11"/>
      <c r="P11535" s="4"/>
      <c r="Q11535" s="11"/>
      <c r="R11535" s="4"/>
      <c r="S11535" s="11"/>
      <c r="T11535" s="4"/>
      <c r="U11535" s="11"/>
      <c r="V11535" s="4"/>
      <c r="W11535" s="11"/>
      <c r="X11535" s="4"/>
      <c r="Y11535" s="11"/>
      <c r="Z11535" s="2"/>
      <c r="AA11535" s="1" t="s">
        <v>16</v>
      </c>
      <c r="AC11535" s="23" t="s">
        <v>37887</v>
      </c>
      <c r="AD11535" s="23" t="s">
        <v>40440</v>
      </c>
      <c r="AE11535" t="s">
        <v>35406</v>
      </c>
    </row>
    <row r="11536" spans="1:31" ht="15" customHeight="1">
      <c r="A11536" s="1">
        <v>11535</v>
      </c>
      <c r="B11536" s="1" t="s">
        <v>54</v>
      </c>
      <c r="C11536" s="1" t="s">
        <v>17667</v>
      </c>
      <c r="D11536" s="9" t="s">
        <v>361</v>
      </c>
      <c r="E11536" s="9" t="s">
        <v>6625</v>
      </c>
      <c r="F11536" s="9" t="s">
        <v>35123</v>
      </c>
      <c r="G11536" s="17">
        <v>919944904699</v>
      </c>
      <c r="H11536" s="9" t="s">
        <v>20</v>
      </c>
      <c r="I11536" s="1" t="s">
        <v>41</v>
      </c>
      <c r="J11536" s="2" t="s">
        <v>47308</v>
      </c>
      <c r="K11536" s="3" t="s">
        <v>42</v>
      </c>
      <c r="L11536" s="2" t="s">
        <v>47336</v>
      </c>
      <c r="M11536" s="4" t="s">
        <v>14136</v>
      </c>
      <c r="N11536" s="3" t="str">
        <f t="shared" si="420"/>
        <v>[1.5 cr. - 2.25 cr]</v>
      </c>
      <c r="O11536" s="11"/>
      <c r="P11536" s="4"/>
      <c r="Q11536" s="11"/>
      <c r="R11536" s="4"/>
      <c r="S11536" s="11"/>
      <c r="T11536" s="4"/>
      <c r="U11536" s="11"/>
      <c r="V11536" s="4"/>
      <c r="W11536" s="11"/>
      <c r="X11536" s="4"/>
      <c r="Y11536" s="11"/>
      <c r="Z11536" s="2"/>
      <c r="AA11536" s="1" t="s">
        <v>16</v>
      </c>
      <c r="AC11536" s="23" t="s">
        <v>37887</v>
      </c>
      <c r="AD11536" s="23" t="s">
        <v>40440</v>
      </c>
      <c r="AE11536" t="s">
        <v>35395</v>
      </c>
    </row>
    <row r="11537" spans="1:31" ht="15" customHeight="1">
      <c r="A11537" s="1">
        <v>11536</v>
      </c>
      <c r="B11537" s="1" t="s">
        <v>54</v>
      </c>
      <c r="C11537" s="1" t="s">
        <v>17676</v>
      </c>
      <c r="D11537" s="9" t="s">
        <v>263</v>
      </c>
      <c r="E11537" s="9" t="s">
        <v>152</v>
      </c>
      <c r="F11537" s="9" t="s">
        <v>29597</v>
      </c>
      <c r="G11537" s="17">
        <v>9194941904</v>
      </c>
      <c r="H11537" s="9" t="s">
        <v>20</v>
      </c>
      <c r="I11537" s="1" t="s">
        <v>62</v>
      </c>
      <c r="J11537" s="2" t="s">
        <v>47308</v>
      </c>
      <c r="K11537" s="3" t="s">
        <v>42</v>
      </c>
      <c r="L11537" s="2" t="s">
        <v>47336</v>
      </c>
      <c r="M11537" s="4" t="s">
        <v>14136</v>
      </c>
      <c r="N11537" s="3" t="str">
        <f t="shared" si="420"/>
        <v>[1.5 cr. - 2.25 cr]</v>
      </c>
      <c r="O11537" s="11"/>
      <c r="P11537" s="4"/>
      <c r="Q11537" s="11"/>
      <c r="R11537" s="4"/>
      <c r="S11537" s="11"/>
      <c r="T11537" s="4"/>
      <c r="U11537" s="11"/>
      <c r="V11537" s="4"/>
      <c r="W11537" s="11"/>
      <c r="X11537" s="4"/>
      <c r="Y11537" s="11"/>
      <c r="Z11537" s="2"/>
      <c r="AA11537" s="1" t="s">
        <v>16</v>
      </c>
      <c r="AC11537" s="23" t="s">
        <v>37887</v>
      </c>
      <c r="AD11537" s="23" t="s">
        <v>40440</v>
      </c>
      <c r="AE11537" t="s">
        <v>35400</v>
      </c>
    </row>
    <row r="11538" spans="1:31" ht="15" customHeight="1">
      <c r="A11538" s="1">
        <v>11537</v>
      </c>
      <c r="B11538" s="1" t="s">
        <v>54</v>
      </c>
      <c r="C11538" s="1" t="s">
        <v>17717</v>
      </c>
      <c r="D11538" s="9" t="s">
        <v>36138</v>
      </c>
      <c r="E11538" s="9" t="s">
        <v>2278</v>
      </c>
      <c r="F11538" s="9" t="s">
        <v>16415</v>
      </c>
      <c r="G11538" s="17">
        <v>91994614440</v>
      </c>
      <c r="H11538" s="9" t="s">
        <v>37</v>
      </c>
      <c r="I11538" s="1" t="s">
        <v>41</v>
      </c>
      <c r="J11538" s="2" t="s">
        <v>47308</v>
      </c>
      <c r="K11538" s="11" t="s">
        <v>14136</v>
      </c>
      <c r="L11538" s="2" t="s">
        <v>47336</v>
      </c>
      <c r="M11538" s="11"/>
      <c r="N11538" s="4"/>
      <c r="O11538" s="11"/>
      <c r="P11538" s="4"/>
      <c r="Q11538" s="11"/>
      <c r="R11538" s="4"/>
      <c r="S11538" s="11"/>
      <c r="T11538" s="4"/>
      <c r="U11538" s="11"/>
      <c r="V11538" s="4"/>
      <c r="W11538" s="11"/>
      <c r="X11538" s="4"/>
      <c r="Y11538" s="11"/>
      <c r="Z11538" s="2"/>
      <c r="AA11538" s="1" t="s">
        <v>11</v>
      </c>
      <c r="AC11538" s="23" t="s">
        <v>37887</v>
      </c>
      <c r="AD11538" s="23" t="s">
        <v>40440</v>
      </c>
      <c r="AE11538" t="s">
        <v>35401</v>
      </c>
    </row>
    <row r="11539" spans="1:31" ht="15" customHeight="1">
      <c r="A11539" s="1">
        <v>11538</v>
      </c>
      <c r="B11539" s="1" t="s">
        <v>54</v>
      </c>
      <c r="C11539" s="1" t="s">
        <v>17724</v>
      </c>
      <c r="D11539" s="9" t="s">
        <v>223</v>
      </c>
      <c r="E11539" s="9" t="s">
        <v>73</v>
      </c>
      <c r="F11539" s="9" t="s">
        <v>29627</v>
      </c>
      <c r="G11539" s="17">
        <v>919099109910</v>
      </c>
      <c r="H11539" s="9" t="s">
        <v>20</v>
      </c>
      <c r="I11539" s="1" t="s">
        <v>41</v>
      </c>
      <c r="J11539" s="2" t="s">
        <v>47308</v>
      </c>
      <c r="K11539" s="3" t="s">
        <v>17</v>
      </c>
      <c r="L11539" s="2" t="s">
        <v>47336</v>
      </c>
      <c r="M11539" s="11"/>
      <c r="N11539" s="4"/>
      <c r="O11539" s="11"/>
      <c r="P11539" s="4"/>
      <c r="Q11539" s="11"/>
      <c r="R11539" s="4"/>
      <c r="S11539" s="11"/>
      <c r="T11539" s="4"/>
      <c r="U11539" s="11"/>
      <c r="V11539" s="4"/>
      <c r="W11539" s="11"/>
      <c r="X11539" s="4"/>
      <c r="Y11539" s="11"/>
      <c r="Z11539" s="2"/>
      <c r="AA11539" s="1" t="s">
        <v>16</v>
      </c>
      <c r="AC11539" s="23" t="s">
        <v>37887</v>
      </c>
      <c r="AD11539" s="23" t="s">
        <v>40440</v>
      </c>
      <c r="AE11539" t="s">
        <v>35402</v>
      </c>
    </row>
    <row r="11540" spans="1:31" ht="15" customHeight="1">
      <c r="A11540" s="1">
        <v>11539</v>
      </c>
      <c r="B11540" s="1" t="s">
        <v>54</v>
      </c>
      <c r="C11540" s="1" t="s">
        <v>17727</v>
      </c>
      <c r="D11540" s="9" t="s">
        <v>1302</v>
      </c>
      <c r="E11540" s="9" t="s">
        <v>4311</v>
      </c>
      <c r="F11540" s="9" t="s">
        <v>33073</v>
      </c>
      <c r="G11540" s="17">
        <v>91961019461</v>
      </c>
      <c r="H11540" s="9" t="s">
        <v>37</v>
      </c>
      <c r="I11540" s="1" t="s">
        <v>41</v>
      </c>
      <c r="J11540" s="2" t="s">
        <v>47308</v>
      </c>
      <c r="K11540" s="3" t="s">
        <v>42</v>
      </c>
      <c r="L11540" s="2" t="s">
        <v>47336</v>
      </c>
      <c r="M11540" s="4" t="s">
        <v>14136</v>
      </c>
      <c r="N11540" s="3" t="str">
        <f>J11540</f>
        <v>[1.5 cr. - 2.25 cr]</v>
      </c>
      <c r="O11540" s="11"/>
      <c r="P11540" s="4"/>
      <c r="Q11540" s="11"/>
      <c r="R11540" s="4"/>
      <c r="S11540" s="11"/>
      <c r="T11540" s="4"/>
      <c r="U11540" s="11"/>
      <c r="V11540" s="4"/>
      <c r="W11540" s="11"/>
      <c r="X11540" s="4"/>
      <c r="Y11540" s="11"/>
      <c r="Z11540" s="2"/>
      <c r="AA11540" s="1" t="s">
        <v>16</v>
      </c>
      <c r="AC11540" s="23" t="s">
        <v>37887</v>
      </c>
      <c r="AD11540" s="23" t="s">
        <v>40440</v>
      </c>
      <c r="AE11540" t="s">
        <v>35403</v>
      </c>
    </row>
    <row r="11541" spans="1:31" ht="15" customHeight="1">
      <c r="A11541" s="1">
        <v>11540</v>
      </c>
      <c r="B11541" s="1" t="s">
        <v>54</v>
      </c>
      <c r="C11541" s="1" t="s">
        <v>17735</v>
      </c>
      <c r="D11541" s="9" t="s">
        <v>16420</v>
      </c>
      <c r="E11541" s="9" t="s">
        <v>80</v>
      </c>
      <c r="F11541" s="9" t="s">
        <v>35125</v>
      </c>
      <c r="G11541" s="17">
        <v>91914496400</v>
      </c>
      <c r="H11541" s="9" t="s">
        <v>8</v>
      </c>
      <c r="I11541" s="1" t="s">
        <v>41</v>
      </c>
      <c r="J11541" s="2" t="s">
        <v>47308</v>
      </c>
      <c r="K11541" s="11" t="s">
        <v>14137</v>
      </c>
      <c r="L11541" s="2" t="s">
        <v>47336</v>
      </c>
      <c r="M11541" s="11"/>
      <c r="N11541" s="4"/>
      <c r="O11541" s="11"/>
      <c r="P11541" s="4"/>
      <c r="Q11541" s="11"/>
      <c r="R11541" s="4"/>
      <c r="S11541" s="11"/>
      <c r="T11541" s="4"/>
      <c r="U11541" s="11"/>
      <c r="V11541" s="4"/>
      <c r="W11541" s="11"/>
      <c r="X11541" s="4"/>
      <c r="Y11541" s="11"/>
      <c r="Z11541" s="2"/>
      <c r="AA11541" s="1" t="s">
        <v>16</v>
      </c>
      <c r="AC11541" s="23" t="s">
        <v>37887</v>
      </c>
      <c r="AD11541" s="23" t="s">
        <v>40440</v>
      </c>
      <c r="AE11541" t="s">
        <v>35404</v>
      </c>
    </row>
    <row r="11542" spans="1:31" ht="15" customHeight="1">
      <c r="A11542" s="1">
        <v>11541</v>
      </c>
      <c r="B11542" s="1" t="s">
        <v>54</v>
      </c>
      <c r="C11542" s="1" t="s">
        <v>17748</v>
      </c>
      <c r="D11542" s="9" t="s">
        <v>35448</v>
      </c>
      <c r="E11542" s="9" t="s">
        <v>19</v>
      </c>
      <c r="F11542" s="9" t="s">
        <v>29641</v>
      </c>
      <c r="G11542" s="17">
        <v>91694610649</v>
      </c>
      <c r="H11542" s="9" t="s">
        <v>20</v>
      </c>
      <c r="I11542" s="1" t="s">
        <v>62</v>
      </c>
      <c r="J11542" s="2" t="s">
        <v>47308</v>
      </c>
      <c r="K11542" s="11" t="s">
        <v>14136</v>
      </c>
      <c r="L11542" s="2" t="s">
        <v>47336</v>
      </c>
      <c r="M11542" s="4" t="s">
        <v>14137</v>
      </c>
      <c r="N11542" s="3" t="str">
        <f>J11542</f>
        <v>[1.5 cr. - 2.25 cr]</v>
      </c>
      <c r="O11542" s="11"/>
      <c r="P11542" s="4"/>
      <c r="Q11542" s="11"/>
      <c r="R11542" s="4"/>
      <c r="S11542" s="11"/>
      <c r="T11542" s="4"/>
      <c r="U11542" s="11"/>
      <c r="V11542" s="4"/>
      <c r="W11542" s="11"/>
      <c r="X11542" s="4"/>
      <c r="Y11542" s="11"/>
      <c r="Z11542" s="2"/>
      <c r="AA11542" s="1" t="s">
        <v>16</v>
      </c>
      <c r="AC11542" s="23" t="s">
        <v>37887</v>
      </c>
      <c r="AD11542" s="23" t="s">
        <v>40440</v>
      </c>
      <c r="AE11542" t="s">
        <v>35405</v>
      </c>
    </row>
    <row r="11543" spans="1:31" ht="15" customHeight="1">
      <c r="A11543" s="1">
        <v>11542</v>
      </c>
      <c r="B11543" s="1" t="s">
        <v>54</v>
      </c>
      <c r="C11543" s="1" t="s">
        <v>17765</v>
      </c>
      <c r="D11543" s="9" t="s">
        <v>1160</v>
      </c>
      <c r="E11543" s="9" t="s">
        <v>4709</v>
      </c>
      <c r="F11543" s="9" t="s">
        <v>33080</v>
      </c>
      <c r="G11543" s="17">
        <v>91966490001</v>
      </c>
      <c r="H11543" s="9" t="s">
        <v>20</v>
      </c>
      <c r="I11543" s="1" t="s">
        <v>62</v>
      </c>
      <c r="J11543" s="2" t="s">
        <v>47308</v>
      </c>
      <c r="K11543" s="11" t="s">
        <v>14136</v>
      </c>
      <c r="L11543" s="2" t="s">
        <v>47336</v>
      </c>
      <c r="M11543" s="11"/>
      <c r="N11543" s="4"/>
      <c r="O11543" s="11"/>
      <c r="P11543" s="4"/>
      <c r="Q11543" s="11"/>
      <c r="R11543" s="4"/>
      <c r="S11543" s="11"/>
      <c r="T11543" s="4"/>
      <c r="U11543" s="11"/>
      <c r="V11543" s="4"/>
      <c r="W11543" s="11"/>
      <c r="X11543" s="4"/>
      <c r="Y11543" s="11"/>
      <c r="Z11543" s="2"/>
      <c r="AA11543" s="1" t="s">
        <v>16</v>
      </c>
      <c r="AC11543" s="23" t="s">
        <v>37887</v>
      </c>
      <c r="AD11543" s="23" t="s">
        <v>40440</v>
      </c>
      <c r="AE11543" t="s">
        <v>35406</v>
      </c>
    </row>
    <row r="11544" spans="1:31" ht="15" customHeight="1">
      <c r="A11544" s="1">
        <v>11543</v>
      </c>
      <c r="B11544" s="1" t="s">
        <v>54</v>
      </c>
      <c r="C11544" s="1" t="s">
        <v>17775</v>
      </c>
      <c r="D11544" s="9" t="s">
        <v>3533</v>
      </c>
      <c r="E11544" s="9" t="s">
        <v>16426</v>
      </c>
      <c r="F11544" s="9" t="s">
        <v>34127</v>
      </c>
      <c r="G11544" s="17">
        <v>914466000069</v>
      </c>
      <c r="H11544" s="9" t="s">
        <v>8</v>
      </c>
      <c r="I11544" s="1" t="s">
        <v>62</v>
      </c>
      <c r="J11544" s="2" t="s">
        <v>47308</v>
      </c>
      <c r="K11544" s="3" t="s">
        <v>42</v>
      </c>
      <c r="L11544" s="2" t="s">
        <v>47336</v>
      </c>
      <c r="M11544" s="4" t="s">
        <v>14136</v>
      </c>
      <c r="N11544" s="3" t="str">
        <f t="shared" ref="N11544:N11545" si="421">J11544</f>
        <v>[1.5 cr. - 2.25 cr]</v>
      </c>
      <c r="O11544" s="4" t="s">
        <v>14137</v>
      </c>
      <c r="P11544" s="3" t="s">
        <v>47308</v>
      </c>
      <c r="Q11544" s="4" t="s">
        <v>13</v>
      </c>
      <c r="R11544" s="3" t="s">
        <v>47308</v>
      </c>
      <c r="S11544" s="11"/>
      <c r="T11544" s="4"/>
      <c r="U11544" s="11"/>
      <c r="V11544" s="4"/>
      <c r="W11544" s="11"/>
      <c r="X11544" s="4"/>
      <c r="Y11544" s="11"/>
      <c r="Z11544" s="2"/>
      <c r="AA11544" s="1" t="s">
        <v>16</v>
      </c>
      <c r="AC11544" s="23" t="s">
        <v>37887</v>
      </c>
      <c r="AD11544" s="23" t="s">
        <v>40440</v>
      </c>
      <c r="AE11544" t="s">
        <v>35395</v>
      </c>
    </row>
    <row r="11545" spans="1:31" ht="15" customHeight="1">
      <c r="A11545" s="1">
        <v>11544</v>
      </c>
      <c r="B11545" s="1" t="s">
        <v>54</v>
      </c>
      <c r="C11545" s="1" t="s">
        <v>17783</v>
      </c>
      <c r="D11545" s="9" t="s">
        <v>162</v>
      </c>
      <c r="E11545" s="9" t="s">
        <v>40</v>
      </c>
      <c r="F11545" s="9" t="s">
        <v>35130</v>
      </c>
      <c r="G11545" s="17">
        <v>91944449004</v>
      </c>
      <c r="H11545" s="9" t="s">
        <v>20</v>
      </c>
      <c r="I11545" s="1" t="s">
        <v>62</v>
      </c>
      <c r="J11545" s="2" t="s">
        <v>47308</v>
      </c>
      <c r="K11545" s="11" t="s">
        <v>14136</v>
      </c>
      <c r="L11545" s="2" t="s">
        <v>47336</v>
      </c>
      <c r="M11545" s="4" t="s">
        <v>14137</v>
      </c>
      <c r="N11545" s="3" t="str">
        <f t="shared" si="421"/>
        <v>[1.5 cr. - 2.25 cr]</v>
      </c>
      <c r="O11545" s="11"/>
      <c r="P11545" s="4"/>
      <c r="Q11545" s="11"/>
      <c r="R11545" s="4"/>
      <c r="S11545" s="11"/>
      <c r="T11545" s="4"/>
      <c r="U11545" s="11"/>
      <c r="V11545" s="4"/>
      <c r="W11545" s="11"/>
      <c r="X11545" s="4"/>
      <c r="Y11545" s="11"/>
      <c r="Z11545" s="2"/>
      <c r="AA11545" s="1" t="s">
        <v>16</v>
      </c>
      <c r="AC11545" s="23" t="s">
        <v>37887</v>
      </c>
      <c r="AD11545" s="23" t="s">
        <v>40440</v>
      </c>
      <c r="AE11545" t="s">
        <v>35400</v>
      </c>
    </row>
    <row r="11546" spans="1:31" ht="15" customHeight="1">
      <c r="A11546" s="1">
        <v>11545</v>
      </c>
      <c r="B11546" s="1" t="s">
        <v>54</v>
      </c>
      <c r="C11546" s="1" t="s">
        <v>17831</v>
      </c>
      <c r="D11546" s="9" t="s">
        <v>12294</v>
      </c>
      <c r="E11546" s="9" t="s">
        <v>328</v>
      </c>
      <c r="F11546" s="9" t="s">
        <v>33086</v>
      </c>
      <c r="G11546" s="17">
        <v>9166996</v>
      </c>
      <c r="H11546" s="9" t="s">
        <v>8</v>
      </c>
      <c r="I11546" s="1" t="s">
        <v>41</v>
      </c>
      <c r="J11546" s="2" t="s">
        <v>47308</v>
      </c>
      <c r="K11546" s="3" t="s">
        <v>42</v>
      </c>
      <c r="L11546" s="2" t="s">
        <v>47336</v>
      </c>
      <c r="M11546" s="11"/>
      <c r="N11546" s="4"/>
      <c r="O11546" s="11"/>
      <c r="P11546" s="4"/>
      <c r="Q11546" s="11"/>
      <c r="R11546" s="4"/>
      <c r="S11546" s="11"/>
      <c r="T11546" s="4"/>
      <c r="U11546" s="11"/>
      <c r="V11546" s="4"/>
      <c r="W11546" s="11"/>
      <c r="X11546" s="4"/>
      <c r="Y11546" s="11"/>
      <c r="Z11546" s="2"/>
      <c r="AA11546" s="1" t="s">
        <v>16</v>
      </c>
      <c r="AC11546" s="23" t="s">
        <v>37887</v>
      </c>
      <c r="AD11546" s="23" t="s">
        <v>40440</v>
      </c>
      <c r="AE11546" t="s">
        <v>35401</v>
      </c>
    </row>
    <row r="11547" spans="1:31" ht="15" customHeight="1">
      <c r="A11547" s="1">
        <v>11546</v>
      </c>
      <c r="B11547" s="1" t="s">
        <v>54</v>
      </c>
      <c r="C11547" s="1" t="s">
        <v>17854</v>
      </c>
      <c r="D11547" s="9" t="s">
        <v>361</v>
      </c>
      <c r="E11547" s="9" t="s">
        <v>15971</v>
      </c>
      <c r="F11547" s="9" t="s">
        <v>35139</v>
      </c>
      <c r="G11547" s="17">
        <v>9144400066</v>
      </c>
      <c r="H11547" s="9" t="s">
        <v>8</v>
      </c>
      <c r="I11547" s="1" t="s">
        <v>41</v>
      </c>
      <c r="J11547" s="2" t="s">
        <v>47308</v>
      </c>
      <c r="K11547" s="3" t="s">
        <v>42</v>
      </c>
      <c r="L11547" s="2" t="s">
        <v>47336</v>
      </c>
      <c r="M11547" s="4" t="s">
        <v>14136</v>
      </c>
      <c r="N11547" s="3" t="str">
        <f>J11547</f>
        <v>[1.5 cr. - 2.25 cr]</v>
      </c>
      <c r="O11547" s="11"/>
      <c r="P11547" s="4"/>
      <c r="Q11547" s="11"/>
      <c r="R11547" s="4"/>
      <c r="S11547" s="11"/>
      <c r="T11547" s="4"/>
      <c r="U11547" s="11"/>
      <c r="V11547" s="4"/>
      <c r="W11547" s="11"/>
      <c r="X11547" s="4"/>
      <c r="Y11547" s="11"/>
      <c r="Z11547" s="2"/>
      <c r="AA11547" s="1" t="s">
        <v>16</v>
      </c>
      <c r="AC11547" s="23" t="s">
        <v>37887</v>
      </c>
      <c r="AD11547" s="23" t="s">
        <v>40440</v>
      </c>
      <c r="AE11547" t="s">
        <v>35402</v>
      </c>
    </row>
    <row r="11548" spans="1:31" ht="15" customHeight="1">
      <c r="A11548" s="1">
        <v>11547</v>
      </c>
      <c r="B11548" s="1" t="s">
        <v>54</v>
      </c>
      <c r="C11548" s="1" t="s">
        <v>17879</v>
      </c>
      <c r="D11548" s="9" t="s">
        <v>16457</v>
      </c>
      <c r="E11548" s="9" t="s">
        <v>16458</v>
      </c>
      <c r="F11548" s="9" t="s">
        <v>16459</v>
      </c>
      <c r="G11548" s="17">
        <v>91449494644</v>
      </c>
      <c r="H11548" s="9" t="s">
        <v>20</v>
      </c>
      <c r="I11548" s="1" t="s">
        <v>62</v>
      </c>
      <c r="J11548" s="2" t="s">
        <v>47308</v>
      </c>
      <c r="K11548" s="11" t="s">
        <v>14136</v>
      </c>
      <c r="L11548" s="2" t="s">
        <v>47336</v>
      </c>
      <c r="M11548" s="11"/>
      <c r="N11548" s="4"/>
      <c r="O11548" s="11"/>
      <c r="P11548" s="4"/>
      <c r="Q11548" s="11"/>
      <c r="R11548" s="4"/>
      <c r="S11548" s="11"/>
      <c r="T11548" s="4"/>
      <c r="U11548" s="11"/>
      <c r="V11548" s="4"/>
      <c r="W11548" s="11"/>
      <c r="X11548" s="4"/>
      <c r="Y11548" s="11"/>
      <c r="Z11548" s="2"/>
      <c r="AA11548" s="1" t="s">
        <v>16</v>
      </c>
      <c r="AC11548" s="23" t="s">
        <v>37887</v>
      </c>
      <c r="AD11548" s="23" t="s">
        <v>40440</v>
      </c>
      <c r="AE11548" t="s">
        <v>35403</v>
      </c>
    </row>
    <row r="11549" spans="1:31" ht="15" customHeight="1">
      <c r="A11549" s="1">
        <v>11548</v>
      </c>
      <c r="B11549" s="1" t="s">
        <v>54</v>
      </c>
      <c r="C11549" s="1" t="s">
        <v>17881</v>
      </c>
      <c r="D11549" s="9" t="s">
        <v>350</v>
      </c>
      <c r="E11549" s="9" t="s">
        <v>5725</v>
      </c>
      <c r="F11549" s="9" t="s">
        <v>35145</v>
      </c>
      <c r="G11549" s="17">
        <v>919909699114</v>
      </c>
      <c r="H11549" s="9" t="s">
        <v>15</v>
      </c>
      <c r="I11549" s="1" t="s">
        <v>9</v>
      </c>
      <c r="J11549" s="2" t="s">
        <v>47308</v>
      </c>
      <c r="K11549" s="11" t="s">
        <v>14136</v>
      </c>
      <c r="L11549" s="2" t="s">
        <v>47336</v>
      </c>
      <c r="M11549" s="4" t="s">
        <v>14137</v>
      </c>
      <c r="N11549" s="3" t="str">
        <f>J11549</f>
        <v>[1.5 cr. - 2.25 cr]</v>
      </c>
      <c r="O11549" s="11"/>
      <c r="P11549" s="4"/>
      <c r="Q11549" s="11"/>
      <c r="R11549" s="4"/>
      <c r="S11549" s="11"/>
      <c r="T11549" s="4"/>
      <c r="U11549" s="11"/>
      <c r="V11549" s="4"/>
      <c r="W11549" s="11"/>
      <c r="X11549" s="4"/>
      <c r="Y11549" s="11"/>
      <c r="Z11549" s="2"/>
      <c r="AA11549" s="1" t="s">
        <v>16</v>
      </c>
      <c r="AC11549" s="23" t="s">
        <v>37887</v>
      </c>
      <c r="AD11549" s="23" t="s">
        <v>40440</v>
      </c>
      <c r="AE11549" t="s">
        <v>35404</v>
      </c>
    </row>
    <row r="11550" spans="1:31" ht="15" customHeight="1">
      <c r="A11550" s="1">
        <v>11549</v>
      </c>
      <c r="B11550" s="1" t="s">
        <v>54</v>
      </c>
      <c r="C11550" s="1" t="s">
        <v>17897</v>
      </c>
      <c r="D11550" s="9" t="s">
        <v>494</v>
      </c>
      <c r="E11550" s="9" t="s">
        <v>987</v>
      </c>
      <c r="F11550" s="9" t="s">
        <v>29731</v>
      </c>
      <c r="G11550" s="17">
        <v>9190996964</v>
      </c>
      <c r="H11550" s="9" t="s">
        <v>20</v>
      </c>
      <c r="I11550" s="1" t="s">
        <v>41</v>
      </c>
      <c r="J11550" s="2" t="s">
        <v>47308</v>
      </c>
      <c r="K11550" s="11" t="s">
        <v>14136</v>
      </c>
      <c r="L11550" s="2" t="s">
        <v>47336</v>
      </c>
      <c r="M11550" s="11"/>
      <c r="N11550" s="4"/>
      <c r="O11550" s="11"/>
      <c r="P11550" s="4"/>
      <c r="Q11550" s="11"/>
      <c r="R11550" s="4"/>
      <c r="S11550" s="11"/>
      <c r="T11550" s="4"/>
      <c r="U11550" s="11"/>
      <c r="V11550" s="4"/>
      <c r="W11550" s="11"/>
      <c r="X11550" s="4"/>
      <c r="Y11550" s="11"/>
      <c r="Z11550" s="2"/>
      <c r="AA11550" s="1" t="s">
        <v>16</v>
      </c>
      <c r="AC11550" s="23" t="s">
        <v>37887</v>
      </c>
      <c r="AD11550" s="23" t="s">
        <v>40440</v>
      </c>
      <c r="AE11550" t="s">
        <v>35405</v>
      </c>
    </row>
    <row r="11551" spans="1:31" ht="15" customHeight="1">
      <c r="A11551" s="1">
        <v>11550</v>
      </c>
      <c r="B11551" s="1" t="s">
        <v>54</v>
      </c>
      <c r="C11551" s="1" t="s">
        <v>17931</v>
      </c>
      <c r="D11551" s="9" t="s">
        <v>2162</v>
      </c>
      <c r="E11551" s="9" t="s">
        <v>8949</v>
      </c>
      <c r="F11551" s="9" t="s">
        <v>29751</v>
      </c>
      <c r="G11551" s="17">
        <v>914940101000</v>
      </c>
      <c r="H11551" s="9" t="s">
        <v>8</v>
      </c>
      <c r="I11551" s="1" t="s">
        <v>41</v>
      </c>
      <c r="J11551" s="2" t="s">
        <v>47308</v>
      </c>
      <c r="K11551" s="11" t="s">
        <v>14136</v>
      </c>
      <c r="L11551" s="2" t="s">
        <v>47336</v>
      </c>
      <c r="M11551" s="4" t="s">
        <v>14137</v>
      </c>
      <c r="N11551" s="3" t="str">
        <f>J11551</f>
        <v>[1.5 cr. - 2.25 cr]</v>
      </c>
      <c r="O11551" s="11"/>
      <c r="P11551" s="4"/>
      <c r="Q11551" s="11"/>
      <c r="R11551" s="4"/>
      <c r="S11551" s="11"/>
      <c r="T11551" s="4"/>
      <c r="U11551" s="11"/>
      <c r="V11551" s="4"/>
      <c r="W11551" s="11"/>
      <c r="X11551" s="4"/>
      <c r="Y11551" s="11"/>
      <c r="Z11551" s="2"/>
      <c r="AA11551" s="1" t="s">
        <v>16</v>
      </c>
      <c r="AC11551" s="23" t="s">
        <v>37888</v>
      </c>
      <c r="AD11551" s="23" t="s">
        <v>40440</v>
      </c>
      <c r="AE11551" t="s">
        <v>35406</v>
      </c>
    </row>
    <row r="11552" spans="1:31" ht="15" customHeight="1">
      <c r="A11552" s="1">
        <v>11551</v>
      </c>
      <c r="B11552" s="1" t="s">
        <v>54</v>
      </c>
      <c r="C11552" s="1" t="s">
        <v>18041</v>
      </c>
      <c r="D11552" s="9" t="s">
        <v>1821</v>
      </c>
      <c r="E11552" s="9" t="s">
        <v>1514</v>
      </c>
      <c r="F11552" s="9" t="s">
        <v>31993</v>
      </c>
      <c r="G11552" s="17">
        <v>9194969916</v>
      </c>
      <c r="H11552" s="9" t="s">
        <v>20</v>
      </c>
      <c r="I11552" s="1" t="s">
        <v>41</v>
      </c>
      <c r="J11552" s="2" t="s">
        <v>47308</v>
      </c>
      <c r="K11552" s="11" t="s">
        <v>14136</v>
      </c>
      <c r="L11552" s="2" t="s">
        <v>47336</v>
      </c>
      <c r="M11552" s="11"/>
      <c r="N11552" s="4"/>
      <c r="O11552" s="11"/>
      <c r="P11552" s="4"/>
      <c r="Q11552" s="11"/>
      <c r="R11552" s="4"/>
      <c r="S11552" s="11"/>
      <c r="T11552" s="4"/>
      <c r="U11552" s="11"/>
      <c r="V11552" s="4"/>
      <c r="W11552" s="11"/>
      <c r="X11552" s="4"/>
      <c r="Y11552" s="11"/>
      <c r="Z11552" s="2"/>
      <c r="AA11552" s="1" t="s">
        <v>16</v>
      </c>
      <c r="AC11552" s="23" t="s">
        <v>37888</v>
      </c>
      <c r="AD11552" s="23" t="s">
        <v>40440</v>
      </c>
      <c r="AE11552" t="s">
        <v>35395</v>
      </c>
    </row>
    <row r="11553" spans="1:31" ht="15" customHeight="1">
      <c r="A11553" s="1">
        <v>11552</v>
      </c>
      <c r="B11553" s="1" t="s">
        <v>54</v>
      </c>
      <c r="C11553" s="1" t="s">
        <v>18047</v>
      </c>
      <c r="D11553" s="9" t="s">
        <v>3513</v>
      </c>
      <c r="E11553" s="9" t="s">
        <v>18343</v>
      </c>
      <c r="F11553" s="9" t="s">
        <v>29818</v>
      </c>
      <c r="G11553" s="17">
        <v>919909496964</v>
      </c>
      <c r="H11553" s="9" t="s">
        <v>15</v>
      </c>
      <c r="I11553" s="1" t="s">
        <v>62</v>
      </c>
      <c r="J11553" s="2" t="s">
        <v>47308</v>
      </c>
      <c r="K11553" s="3" t="s">
        <v>42</v>
      </c>
      <c r="L11553" s="2" t="s">
        <v>47336</v>
      </c>
      <c r="M11553" s="4" t="s">
        <v>14136</v>
      </c>
      <c r="N11553" s="3" t="str">
        <f t="shared" ref="N11553:N11554" si="422">J11553</f>
        <v>[1.5 cr. - 2.25 cr]</v>
      </c>
      <c r="O11553" s="11"/>
      <c r="P11553" s="4"/>
      <c r="Q11553" s="11"/>
      <c r="R11553" s="4"/>
      <c r="S11553" s="11"/>
      <c r="T11553" s="4"/>
      <c r="U11553" s="11"/>
      <c r="V11553" s="4"/>
      <c r="W11553" s="11"/>
      <c r="X11553" s="4"/>
      <c r="Y11553" s="11"/>
      <c r="Z11553" s="2"/>
      <c r="AA11553" s="1" t="s">
        <v>16</v>
      </c>
      <c r="AC11553" s="23" t="s">
        <v>37888</v>
      </c>
      <c r="AD11553" s="23" t="s">
        <v>40440</v>
      </c>
      <c r="AE11553" t="s">
        <v>35400</v>
      </c>
    </row>
    <row r="11554" spans="1:31" ht="15" customHeight="1">
      <c r="A11554" s="1">
        <v>11553</v>
      </c>
      <c r="B11554" s="1" t="s">
        <v>54</v>
      </c>
      <c r="C11554" s="1" t="s">
        <v>18051</v>
      </c>
      <c r="D11554" s="9" t="s">
        <v>12259</v>
      </c>
      <c r="E11554" s="9" t="s">
        <v>1219</v>
      </c>
      <c r="F11554" s="9" t="s">
        <v>29820</v>
      </c>
      <c r="G11554" s="17">
        <v>91909964609</v>
      </c>
      <c r="H11554" s="9" t="s">
        <v>20</v>
      </c>
      <c r="I11554" s="1" t="s">
        <v>62</v>
      </c>
      <c r="J11554" s="2" t="s">
        <v>47308</v>
      </c>
      <c r="K11554" s="3" t="s">
        <v>42</v>
      </c>
      <c r="L11554" s="2" t="s">
        <v>47336</v>
      </c>
      <c r="M11554" s="4" t="s">
        <v>14136</v>
      </c>
      <c r="N11554" s="3" t="str">
        <f t="shared" si="422"/>
        <v>[1.5 cr. - 2.25 cr]</v>
      </c>
      <c r="O11554" s="11"/>
      <c r="P11554" s="4"/>
      <c r="Q11554" s="11"/>
      <c r="R11554" s="4"/>
      <c r="S11554" s="11"/>
      <c r="T11554" s="4"/>
      <c r="U11554" s="11"/>
      <c r="V11554" s="4"/>
      <c r="W11554" s="11"/>
      <c r="X11554" s="4"/>
      <c r="Y11554" s="11"/>
      <c r="Z11554" s="2"/>
      <c r="AA11554" s="1" t="s">
        <v>16</v>
      </c>
      <c r="AC11554" s="23" t="s">
        <v>37888</v>
      </c>
      <c r="AD11554" s="23" t="s">
        <v>40440</v>
      </c>
      <c r="AE11554" t="s">
        <v>35401</v>
      </c>
    </row>
    <row r="11555" spans="1:31" ht="15" customHeight="1">
      <c r="A11555" s="1">
        <v>11554</v>
      </c>
      <c r="B11555" s="1" t="s">
        <v>54</v>
      </c>
      <c r="C11555" s="1" t="s">
        <v>18058</v>
      </c>
      <c r="D11555" s="9" t="s">
        <v>5708</v>
      </c>
      <c r="E11555" s="9" t="s">
        <v>1582</v>
      </c>
      <c r="F11555" s="9" t="s">
        <v>29824</v>
      </c>
      <c r="G11555" s="17">
        <v>9194464666</v>
      </c>
      <c r="H11555" s="9" t="s">
        <v>20</v>
      </c>
      <c r="I11555" s="1" t="s">
        <v>62</v>
      </c>
      <c r="J11555" s="2" t="s">
        <v>47308</v>
      </c>
      <c r="K11555" s="11" t="s">
        <v>14137</v>
      </c>
      <c r="L11555" s="2" t="s">
        <v>47336</v>
      </c>
      <c r="M11555" s="11"/>
      <c r="N11555" s="4"/>
      <c r="O11555" s="11"/>
      <c r="P11555" s="4"/>
      <c r="Q11555" s="11"/>
      <c r="R11555" s="4"/>
      <c r="S11555" s="11"/>
      <c r="T11555" s="4"/>
      <c r="U11555" s="11"/>
      <c r="V11555" s="4"/>
      <c r="W11555" s="11"/>
      <c r="X11555" s="4"/>
      <c r="Y11555" s="11"/>
      <c r="Z11555" s="2"/>
      <c r="AA11555" s="1" t="s">
        <v>16</v>
      </c>
      <c r="AC11555" s="23" t="s">
        <v>37888</v>
      </c>
      <c r="AD11555" s="23" t="s">
        <v>40440</v>
      </c>
      <c r="AE11555" t="s">
        <v>35402</v>
      </c>
    </row>
    <row r="11556" spans="1:31" ht="15" customHeight="1">
      <c r="A11556" s="1">
        <v>11555</v>
      </c>
      <c r="B11556" s="1" t="s">
        <v>54</v>
      </c>
      <c r="C11556" s="1" t="s">
        <v>18146</v>
      </c>
      <c r="D11556" s="9" t="s">
        <v>72</v>
      </c>
      <c r="E11556" s="9" t="s">
        <v>8088</v>
      </c>
      <c r="F11556" s="9" t="s">
        <v>29875</v>
      </c>
      <c r="G11556" s="17">
        <v>9194964499</v>
      </c>
      <c r="H11556" s="9" t="s">
        <v>20</v>
      </c>
      <c r="I11556" s="1" t="s">
        <v>62</v>
      </c>
      <c r="J11556" s="2" t="s">
        <v>47308</v>
      </c>
      <c r="K11556" s="3" t="s">
        <v>42</v>
      </c>
      <c r="L11556" s="2" t="s">
        <v>47336</v>
      </c>
      <c r="M11556" s="11"/>
      <c r="N11556" s="4"/>
      <c r="O11556" s="11"/>
      <c r="P11556" s="4"/>
      <c r="Q11556" s="11"/>
      <c r="R11556" s="4"/>
      <c r="S11556" s="11"/>
      <c r="T11556" s="4"/>
      <c r="U11556" s="11"/>
      <c r="V11556" s="4"/>
      <c r="W11556" s="11"/>
      <c r="X11556" s="4"/>
      <c r="Y11556" s="11"/>
      <c r="Z11556" s="2"/>
      <c r="AA11556" s="1" t="s">
        <v>16</v>
      </c>
      <c r="AC11556" s="23" t="s">
        <v>37888</v>
      </c>
      <c r="AD11556" s="23" t="s">
        <v>40440</v>
      </c>
      <c r="AE11556" t="s">
        <v>35403</v>
      </c>
    </row>
    <row r="11557" spans="1:31" ht="15" customHeight="1">
      <c r="A11557" s="1">
        <v>11556</v>
      </c>
      <c r="B11557" s="1" t="s">
        <v>54</v>
      </c>
      <c r="C11557" s="1" t="s">
        <v>18153</v>
      </c>
      <c r="D11557" s="9" t="s">
        <v>359</v>
      </c>
      <c r="E11557" s="9" t="s">
        <v>2101</v>
      </c>
      <c r="F11557" s="9" t="s">
        <v>29882</v>
      </c>
      <c r="G11557" s="17">
        <v>91016994414</v>
      </c>
      <c r="H11557" s="9" t="s">
        <v>15</v>
      </c>
      <c r="I11557" s="1" t="s">
        <v>62</v>
      </c>
      <c r="J11557" s="2" t="s">
        <v>47308</v>
      </c>
      <c r="K11557" s="3" t="s">
        <v>42</v>
      </c>
      <c r="L11557" s="2" t="s">
        <v>47336</v>
      </c>
      <c r="M11557" s="11"/>
      <c r="N11557" s="4"/>
      <c r="O11557" s="11"/>
      <c r="P11557" s="4"/>
      <c r="Q11557" s="11"/>
      <c r="R11557" s="4"/>
      <c r="S11557" s="11"/>
      <c r="T11557" s="4"/>
      <c r="U11557" s="11"/>
      <c r="V11557" s="4"/>
      <c r="W11557" s="11"/>
      <c r="X11557" s="4"/>
      <c r="Y11557" s="11"/>
      <c r="Z11557" s="2"/>
      <c r="AA11557" s="1" t="s">
        <v>16</v>
      </c>
      <c r="AC11557" s="23" t="s">
        <v>37888</v>
      </c>
      <c r="AD11557" s="23" t="s">
        <v>40440</v>
      </c>
      <c r="AE11557" t="s">
        <v>35404</v>
      </c>
    </row>
    <row r="11558" spans="1:31" ht="15" customHeight="1">
      <c r="A11558" s="1">
        <v>11557</v>
      </c>
      <c r="B11558" s="1" t="s">
        <v>54</v>
      </c>
      <c r="C11558" s="1" t="s">
        <v>18172</v>
      </c>
      <c r="D11558" s="9" t="s">
        <v>18370</v>
      </c>
      <c r="E11558" s="9" t="s">
        <v>139</v>
      </c>
      <c r="F11558" s="9" t="s">
        <v>29891</v>
      </c>
      <c r="G11558" s="17">
        <v>919444110110</v>
      </c>
      <c r="H11558" s="9" t="s">
        <v>8</v>
      </c>
      <c r="I11558" s="1" t="s">
        <v>62</v>
      </c>
      <c r="J11558" s="2" t="s">
        <v>47308</v>
      </c>
      <c r="K11558" s="11" t="s">
        <v>13</v>
      </c>
      <c r="L11558" s="2" t="s">
        <v>47336</v>
      </c>
      <c r="M11558" s="11"/>
      <c r="N11558" s="4"/>
      <c r="O11558" s="11"/>
      <c r="P11558" s="4"/>
      <c r="Q11558" s="11"/>
      <c r="R11558" s="4"/>
      <c r="S11558" s="11"/>
      <c r="T11558" s="4"/>
      <c r="U11558" s="11"/>
      <c r="V11558" s="4"/>
      <c r="W11558" s="11"/>
      <c r="X11558" s="4"/>
      <c r="Y11558" s="11"/>
      <c r="Z11558" s="2"/>
      <c r="AA11558" s="1" t="s">
        <v>16</v>
      </c>
      <c r="AC11558" s="23" t="s">
        <v>37888</v>
      </c>
      <c r="AD11558" s="23" t="s">
        <v>40440</v>
      </c>
      <c r="AE11558" t="s">
        <v>35405</v>
      </c>
    </row>
    <row r="11559" spans="1:31" ht="15" customHeight="1">
      <c r="A11559" s="1">
        <v>11558</v>
      </c>
      <c r="B11559" s="1" t="s">
        <v>54</v>
      </c>
      <c r="C11559" s="1" t="s">
        <v>18173</v>
      </c>
      <c r="D11559" s="9" t="s">
        <v>18371</v>
      </c>
      <c r="E11559" s="9" t="s">
        <v>1311</v>
      </c>
      <c r="F11559" s="9" t="s">
        <v>29892</v>
      </c>
      <c r="G11559" s="17">
        <v>91964046019</v>
      </c>
      <c r="H11559" s="9" t="s">
        <v>8</v>
      </c>
      <c r="I11559" s="1" t="s">
        <v>41</v>
      </c>
      <c r="J11559" s="2" t="s">
        <v>47308</v>
      </c>
      <c r="K11559" s="3" t="s">
        <v>42</v>
      </c>
      <c r="L11559" s="2" t="s">
        <v>47336</v>
      </c>
      <c r="M11559" s="11"/>
      <c r="N11559" s="4"/>
      <c r="O11559" s="11"/>
      <c r="P11559" s="4"/>
      <c r="Q11559" s="11"/>
      <c r="R11559" s="4"/>
      <c r="S11559" s="11"/>
      <c r="T11559" s="4"/>
      <c r="U11559" s="11"/>
      <c r="V11559" s="4"/>
      <c r="W11559" s="11"/>
      <c r="X11559" s="4"/>
      <c r="Y11559" s="11"/>
      <c r="Z11559" s="2"/>
      <c r="AA11559" s="1" t="s">
        <v>16</v>
      </c>
      <c r="AC11559" s="23" t="s">
        <v>37888</v>
      </c>
      <c r="AD11559" s="23" t="s">
        <v>40440</v>
      </c>
      <c r="AE11559" t="s">
        <v>35406</v>
      </c>
    </row>
    <row r="11560" spans="1:31" ht="15" customHeight="1">
      <c r="A11560" s="1">
        <v>11559</v>
      </c>
      <c r="B11560" s="1" t="s">
        <v>54</v>
      </c>
      <c r="C11560" s="1" t="s">
        <v>18175</v>
      </c>
      <c r="D11560" s="9" t="s">
        <v>2921</v>
      </c>
      <c r="E11560" s="9" t="s">
        <v>447</v>
      </c>
      <c r="F11560" s="9" t="s">
        <v>29893</v>
      </c>
      <c r="G11560" s="17">
        <v>91406494194</v>
      </c>
      <c r="H11560" s="9" t="s">
        <v>8</v>
      </c>
      <c r="I11560" s="1" t="s">
        <v>62</v>
      </c>
      <c r="J11560" s="2" t="s">
        <v>47308</v>
      </c>
      <c r="K11560" s="3" t="s">
        <v>42</v>
      </c>
      <c r="L11560" s="2" t="s">
        <v>47336</v>
      </c>
      <c r="M11560" s="11"/>
      <c r="N11560" s="4"/>
      <c r="O11560" s="11"/>
      <c r="P11560" s="4"/>
      <c r="Q11560" s="11"/>
      <c r="R11560" s="4"/>
      <c r="S11560" s="11"/>
      <c r="T11560" s="4"/>
      <c r="U11560" s="11"/>
      <c r="V11560" s="4"/>
      <c r="W11560" s="11"/>
      <c r="X11560" s="4"/>
      <c r="Y11560" s="11"/>
      <c r="Z11560" s="2"/>
      <c r="AA11560" s="1" t="s">
        <v>16</v>
      </c>
      <c r="AC11560" s="23" t="s">
        <v>37888</v>
      </c>
      <c r="AD11560" s="23" t="s">
        <v>40440</v>
      </c>
      <c r="AE11560" t="s">
        <v>35395</v>
      </c>
    </row>
    <row r="11561" spans="1:31" ht="15" customHeight="1">
      <c r="A11561" s="1">
        <v>11560</v>
      </c>
      <c r="B11561" s="1" t="s">
        <v>54</v>
      </c>
      <c r="C11561" s="1" t="s">
        <v>18180</v>
      </c>
      <c r="D11561" s="9" t="s">
        <v>36139</v>
      </c>
      <c r="E11561" s="9" t="s">
        <v>724</v>
      </c>
      <c r="F11561" s="9" t="s">
        <v>33127</v>
      </c>
      <c r="G11561" s="17">
        <v>9144694609</v>
      </c>
      <c r="H11561" s="9" t="s">
        <v>20</v>
      </c>
      <c r="I11561" s="1" t="s">
        <v>9</v>
      </c>
      <c r="J11561" s="2" t="s">
        <v>47308</v>
      </c>
      <c r="K11561" s="11" t="s">
        <v>14136</v>
      </c>
      <c r="L11561" s="2" t="s">
        <v>47336</v>
      </c>
      <c r="M11561" s="11"/>
      <c r="N11561" s="4"/>
      <c r="O11561" s="11"/>
      <c r="P11561" s="4"/>
      <c r="Q11561" s="11"/>
      <c r="R11561" s="4"/>
      <c r="S11561" s="11"/>
      <c r="T11561" s="4"/>
      <c r="U11561" s="11"/>
      <c r="V11561" s="4"/>
      <c r="W11561" s="11"/>
      <c r="X11561" s="4"/>
      <c r="Y11561" s="11"/>
      <c r="Z11561" s="2"/>
      <c r="AA11561" s="1" t="s">
        <v>16</v>
      </c>
      <c r="AC11561" s="23" t="s">
        <v>37888</v>
      </c>
      <c r="AD11561" s="23" t="s">
        <v>40440</v>
      </c>
      <c r="AE11561" t="s">
        <v>35400</v>
      </c>
    </row>
    <row r="11562" spans="1:31" ht="15" customHeight="1">
      <c r="A11562" s="1">
        <v>11561</v>
      </c>
      <c r="B11562" s="1" t="s">
        <v>54</v>
      </c>
      <c r="C11562" s="1" t="s">
        <v>18190</v>
      </c>
      <c r="D11562" s="9" t="s">
        <v>72</v>
      </c>
      <c r="E11562" s="9" t="s">
        <v>558</v>
      </c>
      <c r="F11562" s="9" t="s">
        <v>29902</v>
      </c>
      <c r="G11562" s="17">
        <v>9194466406</v>
      </c>
      <c r="H11562" s="9" t="s">
        <v>8</v>
      </c>
      <c r="I11562" s="1" t="s">
        <v>62</v>
      </c>
      <c r="J11562" s="2" t="s">
        <v>47308</v>
      </c>
      <c r="K11562" s="3" t="s">
        <v>213</v>
      </c>
      <c r="L11562" s="2" t="s">
        <v>47336</v>
      </c>
      <c r="M11562" s="4" t="s">
        <v>14136</v>
      </c>
      <c r="N11562" s="3" t="str">
        <f>J11562</f>
        <v>[1.5 cr. - 2.25 cr]</v>
      </c>
      <c r="O11562" s="11"/>
      <c r="P11562" s="4"/>
      <c r="Q11562" s="11"/>
      <c r="R11562" s="4"/>
      <c r="S11562" s="11"/>
      <c r="T11562" s="4"/>
      <c r="U11562" s="11"/>
      <c r="V11562" s="4"/>
      <c r="W11562" s="11"/>
      <c r="X11562" s="4"/>
      <c r="Y11562" s="11"/>
      <c r="Z11562" s="2"/>
      <c r="AA11562" s="1" t="s">
        <v>16</v>
      </c>
      <c r="AC11562" s="23" t="s">
        <v>37888</v>
      </c>
      <c r="AD11562" s="23" t="s">
        <v>40440</v>
      </c>
      <c r="AE11562" t="s">
        <v>35401</v>
      </c>
    </row>
    <row r="11563" spans="1:31" ht="15" customHeight="1">
      <c r="A11563" s="1">
        <v>11562</v>
      </c>
      <c r="B11563" s="1" t="s">
        <v>54</v>
      </c>
      <c r="C11563" s="1" t="s">
        <v>18195</v>
      </c>
      <c r="D11563" s="9" t="s">
        <v>151</v>
      </c>
      <c r="E11563" s="9" t="s">
        <v>40</v>
      </c>
      <c r="F11563" s="9" t="s">
        <v>33131</v>
      </c>
      <c r="G11563" s="17">
        <v>9194404990</v>
      </c>
      <c r="H11563" s="9" t="s">
        <v>20</v>
      </c>
      <c r="I11563" s="1" t="s">
        <v>41</v>
      </c>
      <c r="J11563" s="2" t="s">
        <v>47308</v>
      </c>
      <c r="K11563" s="11" t="s">
        <v>13</v>
      </c>
      <c r="L11563" s="2" t="s">
        <v>47336</v>
      </c>
      <c r="M11563" s="11"/>
      <c r="N11563" s="4"/>
      <c r="O11563" s="11"/>
      <c r="P11563" s="4"/>
      <c r="Q11563" s="11"/>
      <c r="R11563" s="4"/>
      <c r="S11563" s="11"/>
      <c r="T11563" s="4"/>
      <c r="U11563" s="11"/>
      <c r="V11563" s="4"/>
      <c r="W11563" s="11"/>
      <c r="X11563" s="4"/>
      <c r="Y11563" s="11"/>
      <c r="Z11563" s="2"/>
      <c r="AA11563" s="1" t="s">
        <v>11</v>
      </c>
      <c r="AC11563" s="23" t="s">
        <v>37888</v>
      </c>
      <c r="AD11563" s="23" t="s">
        <v>40440</v>
      </c>
      <c r="AE11563" t="s">
        <v>35402</v>
      </c>
    </row>
    <row r="11564" spans="1:31" ht="15" customHeight="1">
      <c r="A11564" s="1">
        <v>11563</v>
      </c>
      <c r="B11564" s="1" t="s">
        <v>54</v>
      </c>
      <c r="C11564" s="1" t="s">
        <v>18203</v>
      </c>
      <c r="D11564" s="9" t="s">
        <v>1675</v>
      </c>
      <c r="E11564" s="9" t="s">
        <v>40</v>
      </c>
      <c r="F11564" s="9" t="s">
        <v>29909</v>
      </c>
      <c r="G11564" s="17">
        <v>91966400091</v>
      </c>
      <c r="H11564" s="9" t="s">
        <v>20</v>
      </c>
      <c r="I11564" s="1" t="s">
        <v>9</v>
      </c>
      <c r="J11564" s="2" t="s">
        <v>47308</v>
      </c>
      <c r="K11564" s="3" t="s">
        <v>42</v>
      </c>
      <c r="L11564" s="2" t="s">
        <v>47336</v>
      </c>
      <c r="M11564" s="11"/>
      <c r="N11564" s="4"/>
      <c r="O11564" s="11"/>
      <c r="P11564" s="4"/>
      <c r="Q11564" s="11"/>
      <c r="R11564" s="4"/>
      <c r="S11564" s="11"/>
      <c r="T11564" s="4"/>
      <c r="U11564" s="11"/>
      <c r="V11564" s="4"/>
      <c r="W11564" s="11"/>
      <c r="X11564" s="4"/>
      <c r="Y11564" s="11"/>
      <c r="Z11564" s="2"/>
      <c r="AA11564" s="1" t="s">
        <v>16</v>
      </c>
      <c r="AC11564" s="23" t="s">
        <v>37888</v>
      </c>
      <c r="AD11564" s="23" t="s">
        <v>40440</v>
      </c>
      <c r="AE11564" t="s">
        <v>35403</v>
      </c>
    </row>
    <row r="11565" spans="1:31" ht="15" customHeight="1">
      <c r="A11565" s="1">
        <v>11564</v>
      </c>
      <c r="B11565" s="1" t="s">
        <v>54</v>
      </c>
      <c r="C11565" s="1" t="s">
        <v>18208</v>
      </c>
      <c r="D11565" s="9" t="s">
        <v>2027</v>
      </c>
      <c r="E11565" s="9" t="s">
        <v>37303</v>
      </c>
      <c r="F11565" s="9" t="s">
        <v>29912</v>
      </c>
      <c r="G11565" s="17">
        <v>9190164199</v>
      </c>
      <c r="H11565" s="9" t="s">
        <v>15</v>
      </c>
      <c r="I11565" s="1" t="s">
        <v>62</v>
      </c>
      <c r="J11565" s="2" t="s">
        <v>47308</v>
      </c>
      <c r="K11565" s="11" t="s">
        <v>14137</v>
      </c>
      <c r="L11565" s="2" t="s">
        <v>47336</v>
      </c>
      <c r="M11565" s="11"/>
      <c r="N11565" s="4"/>
      <c r="O11565" s="11"/>
      <c r="P11565" s="4"/>
      <c r="Q11565" s="11"/>
      <c r="R11565" s="4"/>
      <c r="S11565" s="11"/>
      <c r="T11565" s="4"/>
      <c r="U11565" s="11"/>
      <c r="V11565" s="4"/>
      <c r="W11565" s="11"/>
      <c r="X11565" s="4"/>
      <c r="Y11565" s="11"/>
      <c r="Z11565" s="2"/>
      <c r="AA11565" s="1" t="s">
        <v>16</v>
      </c>
      <c r="AC11565" s="23" t="s">
        <v>37888</v>
      </c>
      <c r="AD11565" s="23" t="s">
        <v>40440</v>
      </c>
      <c r="AE11565" t="s">
        <v>35404</v>
      </c>
    </row>
    <row r="11566" spans="1:31" ht="15" customHeight="1">
      <c r="A11566" s="1">
        <v>11565</v>
      </c>
      <c r="B11566" s="1" t="s">
        <v>54</v>
      </c>
      <c r="C11566" s="1" t="s">
        <v>18213</v>
      </c>
      <c r="D11566" s="9" t="s">
        <v>727</v>
      </c>
      <c r="E11566" s="9" t="s">
        <v>139</v>
      </c>
      <c r="F11566" s="9" t="s">
        <v>26164</v>
      </c>
      <c r="G11566" s="17">
        <v>919444106040</v>
      </c>
      <c r="H11566" s="9" t="s">
        <v>8</v>
      </c>
      <c r="I11566" s="1" t="s">
        <v>9</v>
      </c>
      <c r="J11566" s="2" t="s">
        <v>47308</v>
      </c>
      <c r="K11566" s="3" t="s">
        <v>42</v>
      </c>
      <c r="L11566" s="2" t="s">
        <v>47336</v>
      </c>
      <c r="M11566" s="4" t="s">
        <v>14136</v>
      </c>
      <c r="N11566" s="3" t="str">
        <f>J11566</f>
        <v>[1.5 cr. - 2.25 cr]</v>
      </c>
      <c r="O11566" s="11"/>
      <c r="P11566" s="4"/>
      <c r="Q11566" s="11"/>
      <c r="R11566" s="4"/>
      <c r="S11566" s="11"/>
      <c r="T11566" s="4"/>
      <c r="U11566" s="11"/>
      <c r="V11566" s="4"/>
      <c r="W11566" s="11"/>
      <c r="X11566" s="4"/>
      <c r="Y11566" s="11"/>
      <c r="Z11566" s="2"/>
      <c r="AA11566" s="1" t="s">
        <v>16</v>
      </c>
      <c r="AC11566" s="23" t="s">
        <v>37888</v>
      </c>
      <c r="AD11566" s="23" t="s">
        <v>40440</v>
      </c>
      <c r="AE11566" t="s">
        <v>35405</v>
      </c>
    </row>
    <row r="11567" spans="1:31" ht="15" customHeight="1">
      <c r="A11567" s="1">
        <v>11566</v>
      </c>
      <c r="B11567" s="1" t="s">
        <v>54</v>
      </c>
      <c r="C11567" s="1" t="s">
        <v>18222</v>
      </c>
      <c r="D11567" s="9" t="s">
        <v>18380</v>
      </c>
      <c r="E11567" s="9" t="s">
        <v>1244</v>
      </c>
      <c r="F11567" s="9" t="s">
        <v>29919</v>
      </c>
      <c r="G11567" s="17">
        <v>919444444944</v>
      </c>
      <c r="H11567" s="9" t="s">
        <v>8</v>
      </c>
      <c r="I11567" s="1" t="s">
        <v>62</v>
      </c>
      <c r="J11567" s="2" t="s">
        <v>47308</v>
      </c>
      <c r="K11567" s="11" t="s">
        <v>14136</v>
      </c>
      <c r="L11567" s="2" t="s">
        <v>47336</v>
      </c>
      <c r="M11567" s="11"/>
      <c r="N11567" s="4"/>
      <c r="O11567" s="11"/>
      <c r="P11567" s="4"/>
      <c r="Q11567" s="11"/>
      <c r="R11567" s="4"/>
      <c r="S11567" s="11"/>
      <c r="T11567" s="4"/>
      <c r="U11567" s="11"/>
      <c r="V11567" s="4"/>
      <c r="W11567" s="11"/>
      <c r="X11567" s="4"/>
      <c r="Y11567" s="11"/>
      <c r="Z11567" s="2"/>
      <c r="AA11567" s="1" t="s">
        <v>16</v>
      </c>
      <c r="AC11567" s="23" t="s">
        <v>37888</v>
      </c>
      <c r="AD11567" s="23" t="s">
        <v>40440</v>
      </c>
      <c r="AE11567" t="s">
        <v>35406</v>
      </c>
    </row>
    <row r="11568" spans="1:31" ht="15" customHeight="1">
      <c r="A11568" s="1">
        <v>11567</v>
      </c>
      <c r="B11568" s="1" t="s">
        <v>54</v>
      </c>
      <c r="C11568" s="1" t="s">
        <v>18235</v>
      </c>
      <c r="D11568" s="9" t="s">
        <v>176</v>
      </c>
      <c r="E11568" s="9" t="s">
        <v>40</v>
      </c>
      <c r="F11568" s="9" t="s">
        <v>27226</v>
      </c>
      <c r="G11568" s="17">
        <v>919099094464</v>
      </c>
      <c r="H11568" s="9" t="s">
        <v>132</v>
      </c>
      <c r="I11568" s="1" t="s">
        <v>9</v>
      </c>
      <c r="J11568" s="2" t="s">
        <v>47308</v>
      </c>
      <c r="K11568" s="11" t="s">
        <v>14136</v>
      </c>
      <c r="L11568" s="2" t="s">
        <v>47336</v>
      </c>
      <c r="M11568" s="11"/>
      <c r="N11568" s="4"/>
      <c r="O11568" s="11"/>
      <c r="P11568" s="4"/>
      <c r="Q11568" s="11"/>
      <c r="R11568" s="4"/>
      <c r="S11568" s="11"/>
      <c r="T11568" s="4"/>
      <c r="U11568" s="11"/>
      <c r="V11568" s="4"/>
      <c r="W11568" s="11"/>
      <c r="X11568" s="4"/>
      <c r="Y11568" s="11"/>
      <c r="Z11568" s="2"/>
      <c r="AA11568" s="1" t="s">
        <v>16</v>
      </c>
      <c r="AC11568" s="23" t="s">
        <v>37888</v>
      </c>
      <c r="AD11568" s="23" t="s">
        <v>40440</v>
      </c>
      <c r="AE11568" t="s">
        <v>35395</v>
      </c>
    </row>
    <row r="11569" spans="1:31" ht="15" customHeight="1">
      <c r="A11569" s="1">
        <v>11568</v>
      </c>
      <c r="B11569" s="1" t="s">
        <v>54</v>
      </c>
      <c r="C11569" s="1" t="s">
        <v>18245</v>
      </c>
      <c r="D11569" s="9" t="s">
        <v>1506</v>
      </c>
      <c r="E11569" s="9" t="s">
        <v>8969</v>
      </c>
      <c r="F11569" s="9" t="s">
        <v>35183</v>
      </c>
      <c r="G11569" s="17">
        <v>919446009060</v>
      </c>
      <c r="H11569" s="9" t="s">
        <v>20</v>
      </c>
      <c r="I11569" s="1" t="s">
        <v>62</v>
      </c>
      <c r="J11569" s="2" t="s">
        <v>47308</v>
      </c>
      <c r="K11569" s="11" t="s">
        <v>13</v>
      </c>
      <c r="L11569" s="2" t="s">
        <v>47336</v>
      </c>
      <c r="M11569" s="11"/>
      <c r="N11569" s="4"/>
      <c r="O11569" s="11"/>
      <c r="P11569" s="4"/>
      <c r="Q11569" s="11"/>
      <c r="R11569" s="4"/>
      <c r="S11569" s="11"/>
      <c r="T11569" s="4"/>
      <c r="U11569" s="11"/>
      <c r="V11569" s="4"/>
      <c r="W11569" s="11"/>
      <c r="X11569" s="4"/>
      <c r="Y11569" s="11"/>
      <c r="Z11569" s="2"/>
      <c r="AA11569" s="1" t="s">
        <v>16</v>
      </c>
      <c r="AC11569" s="23" t="s">
        <v>37888</v>
      </c>
      <c r="AD11569" s="23" t="s">
        <v>40440</v>
      </c>
      <c r="AE11569" t="s">
        <v>35400</v>
      </c>
    </row>
    <row r="11570" spans="1:31" ht="15" customHeight="1">
      <c r="A11570" s="1">
        <v>11569</v>
      </c>
      <c r="B11570" s="1" t="s">
        <v>54</v>
      </c>
      <c r="C11570" s="1" t="s">
        <v>18250</v>
      </c>
      <c r="D11570" s="9" t="s">
        <v>2359</v>
      </c>
      <c r="E11570" s="9" t="s">
        <v>553</v>
      </c>
      <c r="F11570" s="9" t="s">
        <v>29931</v>
      </c>
      <c r="G11570" s="17">
        <v>91944461164</v>
      </c>
      <c r="H11570" s="9" t="s">
        <v>8</v>
      </c>
      <c r="I11570" s="1" t="s">
        <v>41</v>
      </c>
      <c r="J11570" s="2" t="s">
        <v>47308</v>
      </c>
      <c r="K11570" s="11" t="s">
        <v>13</v>
      </c>
      <c r="L11570" s="2" t="s">
        <v>47336</v>
      </c>
      <c r="M11570" s="11"/>
      <c r="N11570" s="4"/>
      <c r="O11570" s="11"/>
      <c r="P11570" s="4"/>
      <c r="Q11570" s="11"/>
      <c r="R11570" s="4"/>
      <c r="S11570" s="11"/>
      <c r="T11570" s="4"/>
      <c r="U11570" s="11"/>
      <c r="V11570" s="4"/>
      <c r="W11570" s="11"/>
      <c r="X11570" s="4"/>
      <c r="Y11570" s="11"/>
      <c r="Z11570" s="2"/>
      <c r="AA11570" s="1" t="s">
        <v>16</v>
      </c>
      <c r="AC11570" s="23" t="s">
        <v>37888</v>
      </c>
      <c r="AD11570" s="23" t="s">
        <v>40440</v>
      </c>
      <c r="AE11570" t="s">
        <v>35401</v>
      </c>
    </row>
    <row r="11571" spans="1:31" ht="15" customHeight="1">
      <c r="A11571" s="1">
        <v>11570</v>
      </c>
      <c r="B11571" s="1" t="s">
        <v>54</v>
      </c>
      <c r="C11571" s="1" t="s">
        <v>18257</v>
      </c>
      <c r="D11571" s="9" t="s">
        <v>92</v>
      </c>
      <c r="E11571" s="9" t="s">
        <v>37304</v>
      </c>
      <c r="F11571" s="9" t="s">
        <v>29936</v>
      </c>
      <c r="G11571" s="17">
        <v>91900446461</v>
      </c>
      <c r="H11571" s="9" t="s">
        <v>8</v>
      </c>
      <c r="I11571" s="1" t="s">
        <v>9</v>
      </c>
      <c r="J11571" s="2" t="s">
        <v>47308</v>
      </c>
      <c r="K11571" s="11" t="s">
        <v>14137</v>
      </c>
      <c r="L11571" s="2" t="s">
        <v>47336</v>
      </c>
      <c r="M11571" s="11"/>
      <c r="N11571" s="4"/>
      <c r="O11571" s="11"/>
      <c r="P11571" s="4"/>
      <c r="Q11571" s="11"/>
      <c r="R11571" s="4"/>
      <c r="S11571" s="11"/>
      <c r="T11571" s="4"/>
      <c r="U11571" s="11"/>
      <c r="V11571" s="4"/>
      <c r="W11571" s="11"/>
      <c r="X11571" s="4"/>
      <c r="Y11571" s="11"/>
      <c r="Z11571" s="2"/>
      <c r="AA11571" s="1" t="s">
        <v>16</v>
      </c>
      <c r="AC11571" s="23" t="s">
        <v>37888</v>
      </c>
      <c r="AD11571" s="23" t="s">
        <v>40440</v>
      </c>
      <c r="AE11571" t="s">
        <v>35402</v>
      </c>
    </row>
    <row r="11572" spans="1:31" ht="15" customHeight="1">
      <c r="A11572" s="1">
        <v>11571</v>
      </c>
      <c r="B11572" s="1" t="s">
        <v>54</v>
      </c>
      <c r="C11572" s="1" t="s">
        <v>18261</v>
      </c>
      <c r="D11572" s="9" t="s">
        <v>2563</v>
      </c>
      <c r="E11572" s="9" t="s">
        <v>139</v>
      </c>
      <c r="F11572" s="9" t="s">
        <v>34257</v>
      </c>
      <c r="G11572" s="17">
        <v>919444046446</v>
      </c>
      <c r="H11572" s="9" t="s">
        <v>20</v>
      </c>
      <c r="I11572" s="1" t="s">
        <v>41</v>
      </c>
      <c r="J11572" s="2" t="s">
        <v>47308</v>
      </c>
      <c r="K11572" s="11" t="s">
        <v>14136</v>
      </c>
      <c r="L11572" s="2" t="s">
        <v>47336</v>
      </c>
      <c r="M11572" s="11"/>
      <c r="N11572" s="4"/>
      <c r="O11572" s="11"/>
      <c r="P11572" s="4"/>
      <c r="Q11572" s="11"/>
      <c r="R11572" s="4"/>
      <c r="S11572" s="11"/>
      <c r="T11572" s="4"/>
      <c r="U11572" s="11"/>
      <c r="V11572" s="4"/>
      <c r="W11572" s="11"/>
      <c r="X11572" s="4"/>
      <c r="Y11572" s="11"/>
      <c r="Z11572" s="2"/>
      <c r="AA11572" s="1" t="s">
        <v>16</v>
      </c>
      <c r="AC11572" s="23" t="s">
        <v>37888</v>
      </c>
      <c r="AD11572" s="23" t="s">
        <v>40440</v>
      </c>
      <c r="AE11572" t="s">
        <v>35403</v>
      </c>
    </row>
    <row r="11573" spans="1:31" ht="15" customHeight="1">
      <c r="A11573" s="1">
        <v>11572</v>
      </c>
      <c r="B11573" s="1" t="s">
        <v>54</v>
      </c>
      <c r="C11573" s="1" t="s">
        <v>18274</v>
      </c>
      <c r="D11573" s="9" t="s">
        <v>1209</v>
      </c>
      <c r="E11573" s="9" t="s">
        <v>1670</v>
      </c>
      <c r="F11573" s="9" t="s">
        <v>29947</v>
      </c>
      <c r="G11573" s="17">
        <v>91910616904</v>
      </c>
      <c r="H11573" s="9" t="s">
        <v>8</v>
      </c>
      <c r="I11573" s="1" t="s">
        <v>62</v>
      </c>
      <c r="J11573" s="2" t="s">
        <v>47308</v>
      </c>
      <c r="K11573" s="11" t="s">
        <v>14136</v>
      </c>
      <c r="L11573" s="2" t="s">
        <v>47336</v>
      </c>
      <c r="M11573" s="11"/>
      <c r="N11573" s="4"/>
      <c r="O11573" s="11"/>
      <c r="P11573" s="4"/>
      <c r="Q11573" s="11"/>
      <c r="R11573" s="4"/>
      <c r="S11573" s="11"/>
      <c r="T11573" s="4"/>
      <c r="U11573" s="11"/>
      <c r="V11573" s="4"/>
      <c r="W11573" s="11"/>
      <c r="X11573" s="4"/>
      <c r="Y11573" s="11"/>
      <c r="Z11573" s="2"/>
      <c r="AA11573" s="1" t="s">
        <v>16</v>
      </c>
      <c r="AC11573" s="23" t="s">
        <v>37888</v>
      </c>
      <c r="AD11573" s="23" t="s">
        <v>40440</v>
      </c>
      <c r="AE11573" t="s">
        <v>35404</v>
      </c>
    </row>
    <row r="11574" spans="1:31" ht="15" customHeight="1">
      <c r="A11574" s="1">
        <v>11573</v>
      </c>
      <c r="B11574" s="1" t="s">
        <v>54</v>
      </c>
      <c r="C11574" s="1" t="s">
        <v>18275</v>
      </c>
      <c r="D11574" s="9" t="s">
        <v>7622</v>
      </c>
      <c r="E11574" s="9" t="s">
        <v>447</v>
      </c>
      <c r="F11574" s="9" t="s">
        <v>29948</v>
      </c>
      <c r="G11574" s="17">
        <v>91946611914</v>
      </c>
      <c r="H11574" s="9" t="s">
        <v>8</v>
      </c>
      <c r="I11574" s="1" t="s">
        <v>41</v>
      </c>
      <c r="J11574" s="2" t="s">
        <v>47308</v>
      </c>
      <c r="K11574" s="11" t="s">
        <v>14136</v>
      </c>
      <c r="L11574" s="2" t="s">
        <v>47336</v>
      </c>
      <c r="M11574" s="11"/>
      <c r="N11574" s="4"/>
      <c r="O11574" s="11"/>
      <c r="P11574" s="4"/>
      <c r="Q11574" s="11"/>
      <c r="R11574" s="4"/>
      <c r="S11574" s="11"/>
      <c r="T11574" s="4"/>
      <c r="U11574" s="11"/>
      <c r="V11574" s="4"/>
      <c r="W11574" s="11"/>
      <c r="X11574" s="4"/>
      <c r="Y11574" s="11"/>
      <c r="Z11574" s="2"/>
      <c r="AA11574" s="1" t="s">
        <v>16</v>
      </c>
      <c r="AC11574" s="23" t="s">
        <v>37888</v>
      </c>
      <c r="AD11574" s="23" t="s">
        <v>40440</v>
      </c>
      <c r="AE11574" t="s">
        <v>35405</v>
      </c>
    </row>
    <row r="11575" spans="1:31" ht="15" customHeight="1">
      <c r="A11575" s="1">
        <v>11574</v>
      </c>
      <c r="B11575" s="1" t="s">
        <v>54</v>
      </c>
      <c r="C11575" s="1" t="s">
        <v>18814</v>
      </c>
      <c r="D11575" s="9" t="s">
        <v>336</v>
      </c>
      <c r="E11575" s="9" t="s">
        <v>37305</v>
      </c>
      <c r="F11575" s="9" t="s">
        <v>30028</v>
      </c>
      <c r="G11575" s="17">
        <v>919946090946</v>
      </c>
      <c r="H11575" s="9" t="s">
        <v>132</v>
      </c>
      <c r="I11575" s="1" t="s">
        <v>41</v>
      </c>
      <c r="J11575" s="2" t="s">
        <v>47308</v>
      </c>
      <c r="K11575" s="3" t="s">
        <v>42</v>
      </c>
      <c r="L11575" s="2" t="s">
        <v>47336</v>
      </c>
      <c r="M11575" s="4" t="s">
        <v>14136</v>
      </c>
      <c r="N11575" s="3" t="str">
        <f t="shared" ref="N11575:N11576" si="423">J11575</f>
        <v>[1.5 cr. - 2.25 cr]</v>
      </c>
      <c r="O11575" s="11"/>
      <c r="P11575" s="4"/>
      <c r="Q11575" s="11"/>
      <c r="R11575" s="4"/>
      <c r="S11575" s="11"/>
      <c r="T11575" s="4"/>
      <c r="U11575" s="11"/>
      <c r="V11575" s="4"/>
      <c r="W11575" s="11"/>
      <c r="X11575" s="4"/>
      <c r="Y11575" s="11"/>
      <c r="Z11575" s="2"/>
      <c r="AA11575" s="1" t="s">
        <v>16</v>
      </c>
      <c r="AC11575" s="23" t="s">
        <v>37888</v>
      </c>
      <c r="AD11575" s="23" t="s">
        <v>40440</v>
      </c>
      <c r="AE11575" t="s">
        <v>35406</v>
      </c>
    </row>
    <row r="11576" spans="1:31" ht="15" customHeight="1">
      <c r="A11576" s="1">
        <v>11575</v>
      </c>
      <c r="B11576" s="1" t="s">
        <v>54</v>
      </c>
      <c r="C11576" s="1" t="s">
        <v>18870</v>
      </c>
      <c r="D11576" s="9" t="s">
        <v>386</v>
      </c>
      <c r="E11576" s="9" t="s">
        <v>19</v>
      </c>
      <c r="F11576" s="9" t="s">
        <v>30064</v>
      </c>
      <c r="G11576" s="17">
        <v>9199400044</v>
      </c>
      <c r="H11576" s="9" t="s">
        <v>15</v>
      </c>
      <c r="I11576" s="1" t="s">
        <v>62</v>
      </c>
      <c r="J11576" s="2" t="s">
        <v>47308</v>
      </c>
      <c r="K11576" s="3" t="s">
        <v>213</v>
      </c>
      <c r="L11576" s="2" t="s">
        <v>47336</v>
      </c>
      <c r="M11576" s="4" t="s">
        <v>17</v>
      </c>
      <c r="N11576" s="3" t="str">
        <f t="shared" si="423"/>
        <v>[1.5 cr. - 2.25 cr]</v>
      </c>
      <c r="O11576" s="4" t="s">
        <v>47347</v>
      </c>
      <c r="P11576" s="3" t="s">
        <v>47308</v>
      </c>
      <c r="Q11576" s="4" t="s">
        <v>14136</v>
      </c>
      <c r="R11576" s="3" t="s">
        <v>47308</v>
      </c>
      <c r="S11576" s="4" t="s">
        <v>47352</v>
      </c>
      <c r="T11576" s="3" t="s">
        <v>47308</v>
      </c>
      <c r="U11576" s="4" t="s">
        <v>13</v>
      </c>
      <c r="V11576" s="3" t="s">
        <v>47308</v>
      </c>
      <c r="W11576" s="11"/>
      <c r="X11576" s="4"/>
      <c r="Y11576" s="11"/>
      <c r="Z11576" s="2"/>
      <c r="AA11576" s="1" t="s">
        <v>16</v>
      </c>
      <c r="AC11576" s="23" t="s">
        <v>37888</v>
      </c>
      <c r="AD11576" s="23" t="s">
        <v>40440</v>
      </c>
    </row>
    <row r="11577" spans="1:31" ht="15" customHeight="1">
      <c r="A11577" s="1">
        <v>11576</v>
      </c>
      <c r="B11577" s="1" t="s">
        <v>54</v>
      </c>
      <c r="C11577" s="1" t="s">
        <v>18892</v>
      </c>
      <c r="D11577" s="9" t="s">
        <v>12705</v>
      </c>
      <c r="E11577" s="9" t="s">
        <v>18439</v>
      </c>
      <c r="F11577" s="9" t="s">
        <v>35203</v>
      </c>
      <c r="G11577" s="17">
        <v>91940091941</v>
      </c>
      <c r="H11577" s="9" t="s">
        <v>15</v>
      </c>
      <c r="I11577" s="1" t="s">
        <v>62</v>
      </c>
      <c r="J11577" s="2" t="s">
        <v>47308</v>
      </c>
      <c r="K11577" s="3" t="s">
        <v>213</v>
      </c>
      <c r="L11577" s="2" t="s">
        <v>47336</v>
      </c>
      <c r="M11577" s="11"/>
      <c r="N11577" s="4"/>
      <c r="O11577" s="11"/>
      <c r="P11577" s="4"/>
      <c r="Q11577" s="11"/>
      <c r="R11577" s="4"/>
      <c r="S11577" s="11"/>
      <c r="T11577" s="4"/>
      <c r="U11577" s="11"/>
      <c r="V11577" s="4"/>
      <c r="W11577" s="11"/>
      <c r="X11577" s="4"/>
      <c r="Y11577" s="11"/>
      <c r="Z11577" s="2"/>
      <c r="AA11577" s="1" t="s">
        <v>11</v>
      </c>
      <c r="AC11577" s="23" t="s">
        <v>37888</v>
      </c>
      <c r="AD11577" s="23" t="s">
        <v>40440</v>
      </c>
    </row>
    <row r="11578" spans="1:31" ht="15" customHeight="1">
      <c r="A11578" s="1">
        <v>11577</v>
      </c>
      <c r="B11578" s="1" t="s">
        <v>54</v>
      </c>
      <c r="C11578" s="1" t="s">
        <v>18894</v>
      </c>
      <c r="D11578" s="9" t="s">
        <v>36140</v>
      </c>
      <c r="E11578" s="9" t="s">
        <v>10643</v>
      </c>
      <c r="F11578" s="9" t="s">
        <v>35204</v>
      </c>
      <c r="G11578" s="17">
        <v>919909019449</v>
      </c>
      <c r="H11578" s="9" t="s">
        <v>8</v>
      </c>
      <c r="I11578" s="1" t="s">
        <v>9</v>
      </c>
      <c r="J11578" s="2" t="s">
        <v>47308</v>
      </c>
      <c r="K11578" s="11" t="s">
        <v>14137</v>
      </c>
      <c r="L11578" s="2" t="s">
        <v>47336</v>
      </c>
      <c r="M11578" s="11"/>
      <c r="N11578" s="4"/>
      <c r="O11578" s="11"/>
      <c r="P11578" s="4"/>
      <c r="Q11578" s="11"/>
      <c r="R11578" s="4"/>
      <c r="S11578" s="11"/>
      <c r="T11578" s="4"/>
      <c r="U11578" s="11"/>
      <c r="V11578" s="4"/>
      <c r="W11578" s="11"/>
      <c r="X11578" s="4"/>
      <c r="Y11578" s="11"/>
      <c r="Z11578" s="2"/>
      <c r="AA11578" s="1" t="s">
        <v>16</v>
      </c>
      <c r="AC11578" s="23" t="s">
        <v>37889</v>
      </c>
      <c r="AD11578" s="23" t="s">
        <v>40440</v>
      </c>
    </row>
    <row r="11579" spans="1:31" ht="15" customHeight="1">
      <c r="A11579" s="1">
        <v>11578</v>
      </c>
      <c r="B11579" s="1" t="s">
        <v>54</v>
      </c>
      <c r="C11579" s="1" t="s">
        <v>18916</v>
      </c>
      <c r="D11579" s="9" t="s">
        <v>31</v>
      </c>
      <c r="E11579" s="9" t="s">
        <v>506</v>
      </c>
      <c r="F11579" s="9" t="s">
        <v>30089</v>
      </c>
      <c r="G11579" s="17">
        <v>919944194141</v>
      </c>
      <c r="H11579" s="9" t="s">
        <v>8</v>
      </c>
      <c r="I11579" s="1" t="s">
        <v>9</v>
      </c>
      <c r="J11579" s="2" t="s">
        <v>47308</v>
      </c>
      <c r="K11579" s="11" t="s">
        <v>13</v>
      </c>
      <c r="L11579" s="2" t="s">
        <v>47336</v>
      </c>
      <c r="M11579" s="11"/>
      <c r="N11579" s="4"/>
      <c r="O11579" s="11"/>
      <c r="P11579" s="4"/>
      <c r="Q11579" s="11"/>
      <c r="R11579" s="4"/>
      <c r="S11579" s="11"/>
      <c r="T11579" s="4"/>
      <c r="U11579" s="11"/>
      <c r="V11579" s="4"/>
      <c r="W11579" s="11"/>
      <c r="X11579" s="4"/>
      <c r="Y11579" s="11"/>
      <c r="Z11579" s="2"/>
      <c r="AA11579" s="1" t="s">
        <v>11</v>
      </c>
      <c r="AC11579" s="23" t="s">
        <v>37889</v>
      </c>
      <c r="AD11579" s="23" t="s">
        <v>40440</v>
      </c>
    </row>
    <row r="11580" spans="1:31" ht="15" customHeight="1">
      <c r="A11580" s="1">
        <v>11579</v>
      </c>
      <c r="B11580" s="1" t="s">
        <v>54</v>
      </c>
      <c r="C11580" s="1" t="s">
        <v>18929</v>
      </c>
      <c r="D11580" s="9" t="s">
        <v>1010</v>
      </c>
      <c r="E11580" s="9" t="s">
        <v>159</v>
      </c>
      <c r="F11580" s="9" t="s">
        <v>35209</v>
      </c>
      <c r="G11580" s="17">
        <v>914496</v>
      </c>
      <c r="H11580" s="9" t="s">
        <v>8</v>
      </c>
      <c r="I11580" s="1" t="s">
        <v>62</v>
      </c>
      <c r="J11580" s="2" t="s">
        <v>47308</v>
      </c>
      <c r="K11580" s="3" t="s">
        <v>42</v>
      </c>
      <c r="L11580" s="2" t="s">
        <v>47336</v>
      </c>
      <c r="M11580" s="11"/>
      <c r="N11580" s="4"/>
      <c r="O11580" s="11"/>
      <c r="P11580" s="4"/>
      <c r="Q11580" s="11"/>
      <c r="R11580" s="4"/>
      <c r="S11580" s="11"/>
      <c r="T11580" s="4"/>
      <c r="U11580" s="11"/>
      <c r="V11580" s="4"/>
      <c r="W11580" s="11"/>
      <c r="X11580" s="4"/>
      <c r="Y11580" s="11"/>
      <c r="Z11580" s="2"/>
      <c r="AA11580" s="1" t="s">
        <v>11</v>
      </c>
      <c r="AC11580" s="23" t="s">
        <v>37889</v>
      </c>
      <c r="AD11580" s="23" t="s">
        <v>40440</v>
      </c>
    </row>
    <row r="11581" spans="1:31" ht="15" customHeight="1">
      <c r="A11581" s="1">
        <v>11580</v>
      </c>
      <c r="B11581" s="1" t="s">
        <v>54</v>
      </c>
      <c r="C11581" s="1" t="s">
        <v>18938</v>
      </c>
      <c r="D11581" s="9" t="s">
        <v>12259</v>
      </c>
      <c r="E11581" s="9" t="s">
        <v>18449</v>
      </c>
      <c r="F11581" s="9" t="s">
        <v>30098</v>
      </c>
      <c r="G11581" s="17">
        <v>9166494949</v>
      </c>
      <c r="H11581" s="9" t="s">
        <v>20</v>
      </c>
      <c r="I11581" s="1" t="s">
        <v>9</v>
      </c>
      <c r="J11581" s="2" t="s">
        <v>47308</v>
      </c>
      <c r="K11581" s="3" t="s">
        <v>42</v>
      </c>
      <c r="L11581" s="2" t="s">
        <v>47336</v>
      </c>
      <c r="M11581" s="11"/>
      <c r="N11581" s="4"/>
      <c r="O11581" s="11"/>
      <c r="P11581" s="4"/>
      <c r="Q11581" s="11"/>
      <c r="R11581" s="4"/>
      <c r="S11581" s="11"/>
      <c r="T11581" s="4"/>
      <c r="U11581" s="11"/>
      <c r="V11581" s="4"/>
      <c r="W11581" s="11"/>
      <c r="X11581" s="4"/>
      <c r="Y11581" s="11"/>
      <c r="Z11581" s="2"/>
      <c r="AA11581" s="1" t="s">
        <v>16</v>
      </c>
      <c r="AC11581" s="23" t="s">
        <v>37889</v>
      </c>
      <c r="AD11581" s="23" t="s">
        <v>40440</v>
      </c>
    </row>
    <row r="11582" spans="1:31" ht="15" customHeight="1">
      <c r="A11582" s="1">
        <v>11581</v>
      </c>
      <c r="B11582" s="1" t="s">
        <v>54</v>
      </c>
      <c r="C11582" s="1" t="s">
        <v>18944</v>
      </c>
      <c r="D11582" s="9" t="s">
        <v>386</v>
      </c>
      <c r="E11582" s="9" t="s">
        <v>40</v>
      </c>
      <c r="F11582" s="9" t="s">
        <v>30103</v>
      </c>
      <c r="G11582" s="17">
        <v>91994049410</v>
      </c>
      <c r="H11582" s="9" t="s">
        <v>8</v>
      </c>
      <c r="I11582" s="1" t="s">
        <v>62</v>
      </c>
      <c r="J11582" s="2" t="s">
        <v>47308</v>
      </c>
      <c r="K11582" s="3" t="s">
        <v>213</v>
      </c>
      <c r="L11582" s="2" t="s">
        <v>47336</v>
      </c>
      <c r="M11582" s="11"/>
      <c r="N11582" s="4"/>
      <c r="O11582" s="11"/>
      <c r="P11582" s="4"/>
      <c r="Q11582" s="11"/>
      <c r="R11582" s="4"/>
      <c r="S11582" s="11"/>
      <c r="T11582" s="4"/>
      <c r="U11582" s="11"/>
      <c r="V11582" s="4"/>
      <c r="W11582" s="11"/>
      <c r="X11582" s="4"/>
      <c r="Y11582" s="11"/>
      <c r="Z11582" s="2"/>
      <c r="AA11582" s="1" t="s">
        <v>16</v>
      </c>
      <c r="AC11582" s="23" t="s">
        <v>37889</v>
      </c>
      <c r="AD11582" s="23" t="s">
        <v>40440</v>
      </c>
    </row>
    <row r="11583" spans="1:31" ht="15" customHeight="1">
      <c r="A11583" s="1">
        <v>11582</v>
      </c>
      <c r="B11583" s="1" t="s">
        <v>54</v>
      </c>
      <c r="C11583" s="1" t="s">
        <v>18976</v>
      </c>
      <c r="D11583" s="9" t="s">
        <v>35858</v>
      </c>
      <c r="E11583" s="9" t="s">
        <v>5827</v>
      </c>
      <c r="F11583" s="9" t="s">
        <v>33176</v>
      </c>
      <c r="G11583" s="17">
        <v>91994441616</v>
      </c>
      <c r="H11583" s="9" t="s">
        <v>37</v>
      </c>
      <c r="I11583" s="1" t="s">
        <v>41</v>
      </c>
      <c r="J11583" s="2" t="s">
        <v>47308</v>
      </c>
      <c r="K11583" s="11" t="s">
        <v>13</v>
      </c>
      <c r="L11583" s="2" t="s">
        <v>47336</v>
      </c>
      <c r="M11583" s="11"/>
      <c r="N11583" s="4"/>
      <c r="O11583" s="11"/>
      <c r="P11583" s="4"/>
      <c r="Q11583" s="11"/>
      <c r="R11583" s="4"/>
      <c r="S11583" s="11"/>
      <c r="T11583" s="4"/>
      <c r="U11583" s="11"/>
      <c r="V11583" s="4"/>
      <c r="W11583" s="11"/>
      <c r="X11583" s="4"/>
      <c r="Y11583" s="11"/>
      <c r="Z11583" s="2"/>
      <c r="AA11583" s="1" t="s">
        <v>16</v>
      </c>
      <c r="AC11583" s="23" t="s">
        <v>37889</v>
      </c>
      <c r="AD11583" s="23" t="s">
        <v>40440</v>
      </c>
    </row>
    <row r="11584" spans="1:31" ht="15" customHeight="1">
      <c r="A11584" s="1">
        <v>11583</v>
      </c>
      <c r="B11584" s="1" t="s">
        <v>54</v>
      </c>
      <c r="C11584" s="1" t="s">
        <v>18978</v>
      </c>
      <c r="D11584" s="9" t="s">
        <v>1410</v>
      </c>
      <c r="E11584" s="9" t="s">
        <v>8947</v>
      </c>
      <c r="F11584" s="9" t="s">
        <v>30120</v>
      </c>
      <c r="G11584" s="17">
        <v>919610116444</v>
      </c>
      <c r="H11584" s="9" t="s">
        <v>15</v>
      </c>
      <c r="I11584" s="1" t="s">
        <v>41</v>
      </c>
      <c r="J11584" s="2" t="s">
        <v>47308</v>
      </c>
      <c r="K11584" s="11" t="s">
        <v>13</v>
      </c>
      <c r="L11584" s="2" t="s">
        <v>47336</v>
      </c>
      <c r="M11584" s="11"/>
      <c r="N11584" s="4"/>
      <c r="O11584" s="11"/>
      <c r="P11584" s="4"/>
      <c r="Q11584" s="11"/>
      <c r="R11584" s="4"/>
      <c r="S11584" s="11"/>
      <c r="T11584" s="4"/>
      <c r="U11584" s="11"/>
      <c r="V11584" s="4"/>
      <c r="W11584" s="11"/>
      <c r="X11584" s="4"/>
      <c r="Y11584" s="11"/>
      <c r="Z11584" s="2"/>
      <c r="AA11584" s="1" t="s">
        <v>16</v>
      </c>
      <c r="AC11584" s="23" t="s">
        <v>37889</v>
      </c>
      <c r="AD11584" s="23" t="s">
        <v>40440</v>
      </c>
    </row>
    <row r="11585" spans="1:30" ht="15" customHeight="1">
      <c r="A11585" s="1">
        <v>11584</v>
      </c>
      <c r="B11585" s="1" t="s">
        <v>54</v>
      </c>
      <c r="C11585" s="1" t="s">
        <v>18982</v>
      </c>
      <c r="D11585" s="9" t="s">
        <v>1132</v>
      </c>
      <c r="E11585" s="9" t="s">
        <v>18461</v>
      </c>
      <c r="F11585" s="9" t="s">
        <v>30123</v>
      </c>
      <c r="G11585" s="17">
        <v>914466664101</v>
      </c>
      <c r="H11585" s="9" t="s">
        <v>8</v>
      </c>
      <c r="I11585" s="1" t="s">
        <v>9</v>
      </c>
      <c r="J11585" s="2" t="s">
        <v>47308</v>
      </c>
      <c r="K11585" s="11" t="s">
        <v>14136</v>
      </c>
      <c r="L11585" s="2" t="s">
        <v>47336</v>
      </c>
      <c r="M11585" s="11"/>
      <c r="N11585" s="4"/>
      <c r="O11585" s="11"/>
      <c r="P11585" s="4"/>
      <c r="Q11585" s="11"/>
      <c r="R11585" s="4"/>
      <c r="S11585" s="11"/>
      <c r="T11585" s="4"/>
      <c r="U11585" s="11"/>
      <c r="V11585" s="4"/>
      <c r="W11585" s="11"/>
      <c r="X11585" s="4"/>
      <c r="Y11585" s="11"/>
      <c r="Z11585" s="2"/>
      <c r="AA11585" s="1" t="s">
        <v>16</v>
      </c>
      <c r="AC11585" s="23" t="s">
        <v>37889</v>
      </c>
      <c r="AD11585" s="23" t="s">
        <v>40440</v>
      </c>
    </row>
    <row r="11586" spans="1:30" ht="15" customHeight="1">
      <c r="A11586" s="1">
        <v>11585</v>
      </c>
      <c r="B11586" s="1" t="s">
        <v>54</v>
      </c>
      <c r="C11586" s="1" t="s">
        <v>18997</v>
      </c>
      <c r="D11586" s="9" t="s">
        <v>18467</v>
      </c>
      <c r="E11586" s="9" t="s">
        <v>73</v>
      </c>
      <c r="F11586" s="9" t="s">
        <v>30131</v>
      </c>
      <c r="G11586" s="17">
        <v>91949444444</v>
      </c>
      <c r="H11586" s="9" t="s">
        <v>15</v>
      </c>
      <c r="I11586" s="1" t="s">
        <v>41</v>
      </c>
      <c r="J11586" s="2" t="s">
        <v>47308</v>
      </c>
      <c r="K11586" s="11" t="s">
        <v>14136</v>
      </c>
      <c r="L11586" s="2" t="s">
        <v>47336</v>
      </c>
      <c r="M11586" s="11"/>
      <c r="N11586" s="4"/>
      <c r="O11586" s="11"/>
      <c r="P11586" s="4"/>
      <c r="Q11586" s="11"/>
      <c r="R11586" s="4"/>
      <c r="S11586" s="11"/>
      <c r="T11586" s="4"/>
      <c r="U11586" s="11"/>
      <c r="V11586" s="4"/>
      <c r="W11586" s="11"/>
      <c r="X11586" s="4"/>
      <c r="Y11586" s="11"/>
      <c r="Z11586" s="2"/>
      <c r="AA11586" s="1" t="s">
        <v>16</v>
      </c>
      <c r="AC11586" s="23" t="s">
        <v>37889</v>
      </c>
      <c r="AD11586" s="23" t="s">
        <v>40440</v>
      </c>
    </row>
    <row r="11587" spans="1:30" ht="15" customHeight="1">
      <c r="A11587" s="1">
        <v>11586</v>
      </c>
      <c r="B11587" s="1" t="s">
        <v>54</v>
      </c>
      <c r="C11587" s="1" t="s">
        <v>19004</v>
      </c>
      <c r="D11587" s="9" t="s">
        <v>220</v>
      </c>
      <c r="E11587" s="9" t="s">
        <v>40</v>
      </c>
      <c r="F11587" s="9" t="s">
        <v>30136</v>
      </c>
      <c r="G11587" s="17">
        <v>914611669664</v>
      </c>
      <c r="H11587" s="9" t="s">
        <v>8</v>
      </c>
      <c r="I11587" s="1" t="s">
        <v>9</v>
      </c>
      <c r="J11587" s="2" t="s">
        <v>47308</v>
      </c>
      <c r="K11587" s="11" t="s">
        <v>14137</v>
      </c>
      <c r="L11587" s="2" t="s">
        <v>47336</v>
      </c>
      <c r="M11587" s="11"/>
      <c r="N11587" s="4"/>
      <c r="O11587" s="11"/>
      <c r="P11587" s="4"/>
      <c r="Q11587" s="11"/>
      <c r="R11587" s="4"/>
      <c r="S11587" s="11"/>
      <c r="T11587" s="4"/>
      <c r="U11587" s="11"/>
      <c r="V11587" s="4"/>
      <c r="W11587" s="11"/>
      <c r="X11587" s="4"/>
      <c r="Y11587" s="11"/>
      <c r="Z11587" s="2"/>
      <c r="AA11587" s="1" t="s">
        <v>11</v>
      </c>
      <c r="AC11587" s="23" t="s">
        <v>37889</v>
      </c>
      <c r="AD11587" s="23" t="s">
        <v>40440</v>
      </c>
    </row>
    <row r="11588" spans="1:30" ht="15" customHeight="1">
      <c r="A11588" s="1">
        <v>11587</v>
      </c>
      <c r="B11588" s="1" t="s">
        <v>54</v>
      </c>
      <c r="C11588" s="1" t="s">
        <v>19051</v>
      </c>
      <c r="D11588" s="9" t="s">
        <v>1209</v>
      </c>
      <c r="E11588" s="9" t="s">
        <v>3400</v>
      </c>
      <c r="F11588" s="9" t="s">
        <v>18476</v>
      </c>
      <c r="G11588" s="17">
        <v>9199616096</v>
      </c>
      <c r="H11588" s="9" t="s">
        <v>20</v>
      </c>
      <c r="I11588" s="1" t="s">
        <v>62</v>
      </c>
      <c r="J11588" s="2" t="s">
        <v>47308</v>
      </c>
      <c r="K11588" s="3" t="s">
        <v>42</v>
      </c>
      <c r="L11588" s="2" t="s">
        <v>47336</v>
      </c>
      <c r="M11588" s="11"/>
      <c r="N11588" s="4"/>
      <c r="O11588" s="11"/>
      <c r="P11588" s="4"/>
      <c r="Q11588" s="11"/>
      <c r="R11588" s="4"/>
      <c r="S11588" s="11"/>
      <c r="T11588" s="4"/>
      <c r="U11588" s="11"/>
      <c r="V11588" s="4"/>
      <c r="W11588" s="11"/>
      <c r="X11588" s="4"/>
      <c r="Y11588" s="11"/>
      <c r="Z11588" s="2"/>
      <c r="AA11588" s="1" t="s">
        <v>16</v>
      </c>
      <c r="AC11588" s="23" t="s">
        <v>37890</v>
      </c>
      <c r="AD11588" s="23" t="s">
        <v>40440</v>
      </c>
    </row>
    <row r="11589" spans="1:30" ht="15" customHeight="1">
      <c r="A11589" s="1">
        <v>11588</v>
      </c>
      <c r="B11589" s="1" t="s">
        <v>54</v>
      </c>
      <c r="C11589" s="1" t="s">
        <v>19058</v>
      </c>
      <c r="D11589" s="9" t="s">
        <v>220</v>
      </c>
      <c r="E11589" s="9" t="s">
        <v>264</v>
      </c>
      <c r="F11589" s="9" t="s">
        <v>33186</v>
      </c>
      <c r="G11589" s="17">
        <v>9190019446</v>
      </c>
      <c r="H11589" s="9" t="s">
        <v>20</v>
      </c>
      <c r="I11589" s="1" t="s">
        <v>62</v>
      </c>
      <c r="J11589" s="2" t="s">
        <v>47308</v>
      </c>
      <c r="K11589" s="11" t="s">
        <v>14136</v>
      </c>
      <c r="L11589" s="2" t="s">
        <v>47336</v>
      </c>
      <c r="M11589" s="11"/>
      <c r="N11589" s="4"/>
      <c r="O11589" s="11"/>
      <c r="P11589" s="4"/>
      <c r="Q11589" s="11"/>
      <c r="R11589" s="4"/>
      <c r="S11589" s="11"/>
      <c r="T11589" s="4"/>
      <c r="U11589" s="11"/>
      <c r="V11589" s="4"/>
      <c r="W11589" s="11"/>
      <c r="X11589" s="4"/>
      <c r="Y11589" s="11"/>
      <c r="Z11589" s="2"/>
      <c r="AA11589" s="1" t="s">
        <v>16</v>
      </c>
      <c r="AC11589" s="23" t="s">
        <v>37890</v>
      </c>
      <c r="AD11589" s="23" t="s">
        <v>40440</v>
      </c>
    </row>
    <row r="11590" spans="1:30" ht="15" customHeight="1">
      <c r="A11590" s="1">
        <v>11589</v>
      </c>
      <c r="B11590" s="1" t="s">
        <v>54</v>
      </c>
      <c r="C11590" s="1" t="s">
        <v>19087</v>
      </c>
      <c r="D11590" s="9" t="s">
        <v>32</v>
      </c>
      <c r="E11590" s="9" t="s">
        <v>1263</v>
      </c>
      <c r="F11590" s="9" t="s">
        <v>18483</v>
      </c>
      <c r="G11590" s="17">
        <v>91944601169</v>
      </c>
      <c r="H11590" s="9" t="s">
        <v>8</v>
      </c>
      <c r="I11590" s="1" t="s">
        <v>62</v>
      </c>
      <c r="J11590" s="2" t="s">
        <v>47308</v>
      </c>
      <c r="K11590" s="3" t="s">
        <v>42</v>
      </c>
      <c r="L11590" s="2" t="s">
        <v>47336</v>
      </c>
      <c r="M11590" s="4" t="s">
        <v>14136</v>
      </c>
      <c r="N11590" s="3" t="str">
        <f>J11590</f>
        <v>[1.5 cr. - 2.25 cr]</v>
      </c>
      <c r="O11590" s="11"/>
      <c r="P11590" s="4"/>
      <c r="Q11590" s="11"/>
      <c r="R11590" s="4"/>
      <c r="S11590" s="11"/>
      <c r="T11590" s="4"/>
      <c r="U11590" s="11"/>
      <c r="V11590" s="4"/>
      <c r="W11590" s="11"/>
      <c r="X11590" s="4"/>
      <c r="Y11590" s="11"/>
      <c r="Z11590" s="2"/>
      <c r="AA11590" s="1" t="s">
        <v>11</v>
      </c>
      <c r="AC11590" s="23" t="s">
        <v>37890</v>
      </c>
      <c r="AD11590" s="23" t="s">
        <v>40440</v>
      </c>
    </row>
    <row r="11591" spans="1:30" ht="15" customHeight="1">
      <c r="A11591" s="1">
        <v>11590</v>
      </c>
      <c r="B11591" s="1" t="s">
        <v>54</v>
      </c>
      <c r="C11591" s="1" t="s">
        <v>19138</v>
      </c>
      <c r="D11591" s="9" t="s">
        <v>636</v>
      </c>
      <c r="E11591" s="9" t="s">
        <v>40</v>
      </c>
      <c r="F11591" s="9" t="s">
        <v>30215</v>
      </c>
      <c r="G11591" s="17">
        <v>91940441169</v>
      </c>
      <c r="H11591" s="9" t="s">
        <v>8</v>
      </c>
      <c r="I11591" s="1" t="s">
        <v>62</v>
      </c>
      <c r="J11591" s="2" t="s">
        <v>47308</v>
      </c>
      <c r="K11591" s="11" t="s">
        <v>14136</v>
      </c>
      <c r="L11591" s="2" t="s">
        <v>47336</v>
      </c>
      <c r="M11591" s="11"/>
      <c r="N11591" s="4"/>
      <c r="O11591" s="11"/>
      <c r="P11591" s="4"/>
      <c r="Q11591" s="11"/>
      <c r="R11591" s="4"/>
      <c r="S11591" s="11"/>
      <c r="T11591" s="4"/>
      <c r="U11591" s="11"/>
      <c r="V11591" s="4"/>
      <c r="W11591" s="11"/>
      <c r="X11591" s="4"/>
      <c r="Y11591" s="11"/>
      <c r="Z11591" s="2"/>
      <c r="AA11591" s="1" t="s">
        <v>16</v>
      </c>
      <c r="AC11591" s="23" t="s">
        <v>37890</v>
      </c>
      <c r="AD11591" s="23" t="s">
        <v>40440</v>
      </c>
    </row>
    <row r="11592" spans="1:30" ht="15" customHeight="1">
      <c r="A11592" s="1">
        <v>11591</v>
      </c>
      <c r="B11592" s="1" t="s">
        <v>54</v>
      </c>
      <c r="C11592" s="1" t="s">
        <v>19142</v>
      </c>
      <c r="D11592" s="9" t="s">
        <v>92</v>
      </c>
      <c r="E11592" s="9" t="s">
        <v>139</v>
      </c>
      <c r="F11592" s="9" t="s">
        <v>30218</v>
      </c>
      <c r="G11592" s="17">
        <v>9194460909</v>
      </c>
      <c r="H11592" s="9" t="s">
        <v>15</v>
      </c>
      <c r="I11592" s="1" t="s">
        <v>62</v>
      </c>
      <c r="J11592" s="2" t="s">
        <v>47308</v>
      </c>
      <c r="K11592" s="11" t="s">
        <v>14136</v>
      </c>
      <c r="L11592" s="2" t="s">
        <v>47336</v>
      </c>
      <c r="M11592" s="11"/>
      <c r="N11592" s="4"/>
      <c r="O11592" s="11"/>
      <c r="P11592" s="4"/>
      <c r="Q11592" s="11"/>
      <c r="R11592" s="4"/>
      <c r="S11592" s="11"/>
      <c r="T11592" s="4"/>
      <c r="U11592" s="11"/>
      <c r="V11592" s="4"/>
      <c r="W11592" s="11"/>
      <c r="X11592" s="4"/>
      <c r="Y11592" s="11"/>
      <c r="Z11592" s="2"/>
      <c r="AA11592" s="1" t="s">
        <v>11</v>
      </c>
      <c r="AC11592" s="23" t="s">
        <v>37890</v>
      </c>
      <c r="AD11592" s="23" t="s">
        <v>40440</v>
      </c>
    </row>
    <row r="11593" spans="1:30" ht="15" customHeight="1">
      <c r="A11593" s="1">
        <v>11592</v>
      </c>
      <c r="B11593" s="1" t="s">
        <v>54</v>
      </c>
      <c r="C11593" s="1" t="s">
        <v>19146</v>
      </c>
      <c r="D11593" s="9" t="s">
        <v>263</v>
      </c>
      <c r="E11593" s="9" t="s">
        <v>12585</v>
      </c>
      <c r="F11593" s="9" t="s">
        <v>27011</v>
      </c>
      <c r="G11593" s="17">
        <v>919644444</v>
      </c>
      <c r="H11593" s="9" t="s">
        <v>15</v>
      </c>
      <c r="I11593" s="1" t="s">
        <v>62</v>
      </c>
      <c r="J11593" s="2" t="s">
        <v>47308</v>
      </c>
      <c r="K11593" s="11" t="s">
        <v>14136</v>
      </c>
      <c r="L11593" s="2" t="s">
        <v>47336</v>
      </c>
      <c r="M11593" s="11"/>
      <c r="N11593" s="4"/>
      <c r="O11593" s="11"/>
      <c r="P11593" s="4"/>
      <c r="Q11593" s="11"/>
      <c r="R11593" s="4"/>
      <c r="S11593" s="11"/>
      <c r="T11593" s="4"/>
      <c r="U11593" s="11"/>
      <c r="V11593" s="4"/>
      <c r="W11593" s="11"/>
      <c r="X11593" s="4"/>
      <c r="Y11593" s="11"/>
      <c r="Z11593" s="2"/>
      <c r="AA11593" s="1" t="s">
        <v>11</v>
      </c>
      <c r="AC11593" s="23" t="s">
        <v>37890</v>
      </c>
      <c r="AD11593" s="23" t="s">
        <v>40440</v>
      </c>
    </row>
    <row r="11594" spans="1:30" ht="15" customHeight="1">
      <c r="A11594" s="1">
        <v>11593</v>
      </c>
      <c r="B11594" s="1" t="s">
        <v>54</v>
      </c>
      <c r="C11594" s="1" t="s">
        <v>19148</v>
      </c>
      <c r="D11594" s="9" t="s">
        <v>6520</v>
      </c>
      <c r="E11594" s="9" t="s">
        <v>40</v>
      </c>
      <c r="F11594" s="9" t="s">
        <v>24029</v>
      </c>
      <c r="G11594" s="17">
        <v>91994994146</v>
      </c>
      <c r="H11594" s="9" t="s">
        <v>8</v>
      </c>
      <c r="I11594" s="1" t="s">
        <v>9</v>
      </c>
      <c r="J11594" s="2" t="s">
        <v>47308</v>
      </c>
      <c r="K11594" s="11" t="s">
        <v>14136</v>
      </c>
      <c r="L11594" s="2" t="s">
        <v>47336</v>
      </c>
      <c r="M11594" s="4" t="s">
        <v>14137</v>
      </c>
      <c r="N11594" s="3" t="str">
        <f>J11594</f>
        <v>[1.5 cr. - 2.25 cr]</v>
      </c>
      <c r="O11594" s="4" t="s">
        <v>13</v>
      </c>
      <c r="P11594" s="3" t="s">
        <v>47308</v>
      </c>
      <c r="Q11594" s="11"/>
      <c r="R11594" s="4"/>
      <c r="S11594" s="11"/>
      <c r="T11594" s="4"/>
      <c r="U11594" s="11"/>
      <c r="V11594" s="4"/>
      <c r="W11594" s="11"/>
      <c r="X11594" s="4"/>
      <c r="Y11594" s="11"/>
      <c r="Z11594" s="2"/>
      <c r="AA11594" s="1" t="s">
        <v>16</v>
      </c>
      <c r="AC11594" s="23" t="s">
        <v>37890</v>
      </c>
      <c r="AD11594" s="23" t="s">
        <v>40440</v>
      </c>
    </row>
    <row r="11595" spans="1:30" ht="15" customHeight="1">
      <c r="A11595" s="1">
        <v>11594</v>
      </c>
      <c r="B11595" s="1" t="s">
        <v>54</v>
      </c>
      <c r="C11595" s="1" t="s">
        <v>19174</v>
      </c>
      <c r="D11595" s="9" t="s">
        <v>2542</v>
      </c>
      <c r="E11595" s="9" t="s">
        <v>139</v>
      </c>
      <c r="F11595" s="9" t="s">
        <v>26427</v>
      </c>
      <c r="G11595" s="17">
        <v>919444461061</v>
      </c>
      <c r="H11595" s="9" t="s">
        <v>132</v>
      </c>
      <c r="I11595" s="1" t="s">
        <v>41</v>
      </c>
      <c r="J11595" s="2" t="s">
        <v>47308</v>
      </c>
      <c r="K11595" s="11" t="s">
        <v>14136</v>
      </c>
      <c r="L11595" s="2" t="s">
        <v>47336</v>
      </c>
      <c r="M11595" s="11"/>
      <c r="N11595" s="4"/>
      <c r="O11595" s="11"/>
      <c r="P11595" s="4"/>
      <c r="Q11595" s="11"/>
      <c r="R11595" s="4"/>
      <c r="S11595" s="11"/>
      <c r="T11595" s="4"/>
      <c r="U11595" s="11"/>
      <c r="V11595" s="4"/>
      <c r="W11595" s="11"/>
      <c r="X11595" s="4"/>
      <c r="Y11595" s="11"/>
      <c r="Z11595" s="2"/>
      <c r="AA11595" s="1" t="s">
        <v>16</v>
      </c>
      <c r="AC11595" s="23" t="s">
        <v>37890</v>
      </c>
      <c r="AD11595" s="23" t="s">
        <v>40440</v>
      </c>
    </row>
    <row r="11596" spans="1:30" ht="15" customHeight="1">
      <c r="A11596" s="1">
        <v>11595</v>
      </c>
      <c r="B11596" s="1" t="s">
        <v>54</v>
      </c>
      <c r="C11596" s="1" t="s">
        <v>19190</v>
      </c>
      <c r="D11596" s="9" t="s">
        <v>36387</v>
      </c>
      <c r="E11596" s="9" t="s">
        <v>16163</v>
      </c>
      <c r="F11596" s="9" t="s">
        <v>30253</v>
      </c>
      <c r="G11596" s="17">
        <v>91999449440</v>
      </c>
      <c r="H11596" s="9" t="s">
        <v>132</v>
      </c>
      <c r="I11596" s="1" t="s">
        <v>62</v>
      </c>
      <c r="J11596" s="2" t="s">
        <v>47308</v>
      </c>
      <c r="K11596" s="3" t="s">
        <v>42</v>
      </c>
      <c r="L11596" s="2" t="s">
        <v>47336</v>
      </c>
      <c r="M11596" s="4" t="s">
        <v>14136</v>
      </c>
      <c r="N11596" s="3" t="str">
        <f>J11596</f>
        <v>[1.5 cr. - 2.25 cr]</v>
      </c>
      <c r="O11596" s="11"/>
      <c r="P11596" s="4"/>
      <c r="Q11596" s="11"/>
      <c r="R11596" s="4"/>
      <c r="S11596" s="11"/>
      <c r="T11596" s="4"/>
      <c r="U11596" s="11"/>
      <c r="V11596" s="4"/>
      <c r="W11596" s="11"/>
      <c r="X11596" s="4"/>
      <c r="Y11596" s="11"/>
      <c r="Z11596" s="2"/>
      <c r="AA11596" s="1" t="s">
        <v>11</v>
      </c>
      <c r="AC11596" s="23" t="s">
        <v>37890</v>
      </c>
      <c r="AD11596" s="23" t="s">
        <v>40440</v>
      </c>
    </row>
    <row r="11597" spans="1:30" ht="15" customHeight="1">
      <c r="A11597" s="1">
        <v>11596</v>
      </c>
      <c r="B11597" s="1" t="s">
        <v>54</v>
      </c>
      <c r="C11597" s="1" t="s">
        <v>19251</v>
      </c>
      <c r="D11597" s="9" t="s">
        <v>223</v>
      </c>
      <c r="E11597" s="12" t="s">
        <v>37650</v>
      </c>
      <c r="F11597" s="9" t="s">
        <v>30285</v>
      </c>
      <c r="G11597" s="17">
        <v>91994906901</v>
      </c>
      <c r="H11597" s="2" t="s">
        <v>37779</v>
      </c>
      <c r="I11597" s="1" t="s">
        <v>41</v>
      </c>
      <c r="J11597" s="2" t="s">
        <v>47308</v>
      </c>
      <c r="K11597" s="11" t="s">
        <v>13</v>
      </c>
      <c r="L11597" s="2" t="s">
        <v>47336</v>
      </c>
      <c r="M11597" s="11"/>
      <c r="N11597" s="4"/>
      <c r="O11597" s="11"/>
      <c r="P11597" s="4"/>
      <c r="Q11597" s="11"/>
      <c r="R11597" s="4"/>
      <c r="S11597" s="11"/>
      <c r="T11597" s="4"/>
      <c r="U11597" s="11"/>
      <c r="V11597" s="4"/>
      <c r="W11597" s="11"/>
      <c r="X11597" s="4"/>
      <c r="Y11597" s="11"/>
      <c r="Z11597" s="2"/>
      <c r="AA11597" s="1" t="s">
        <v>11</v>
      </c>
      <c r="AC11597" s="23" t="s">
        <v>37890</v>
      </c>
      <c r="AD11597" s="23" t="s">
        <v>40440</v>
      </c>
    </row>
    <row r="11598" spans="1:30" ht="15" customHeight="1">
      <c r="A11598" s="1">
        <v>11597</v>
      </c>
      <c r="B11598" s="1" t="s">
        <v>54</v>
      </c>
      <c r="C11598" s="1" t="s">
        <v>19622</v>
      </c>
      <c r="D11598" s="9" t="s">
        <v>36470</v>
      </c>
      <c r="E11598" s="12" t="s">
        <v>40</v>
      </c>
      <c r="F11598" s="9" t="s">
        <v>30507</v>
      </c>
      <c r="G11598" s="17">
        <v>91944949944</v>
      </c>
      <c r="H11598" s="2" t="s">
        <v>37779</v>
      </c>
      <c r="I11598" s="1" t="s">
        <v>62</v>
      </c>
      <c r="J11598" s="2" t="s">
        <v>47308</v>
      </c>
      <c r="K11598" s="3" t="s">
        <v>42</v>
      </c>
      <c r="L11598" s="2" t="s">
        <v>47336</v>
      </c>
      <c r="M11598" s="4" t="s">
        <v>14136</v>
      </c>
      <c r="N11598" s="3" t="str">
        <f>J11598</f>
        <v>[1.5 cr. - 2.25 cr]</v>
      </c>
      <c r="O11598" s="4" t="s">
        <v>14137</v>
      </c>
      <c r="P11598" s="3" t="s">
        <v>47308</v>
      </c>
      <c r="Q11598" s="11"/>
      <c r="R11598" s="4"/>
      <c r="S11598" s="11"/>
      <c r="T11598" s="4"/>
      <c r="U11598" s="11"/>
      <c r="V11598" s="4"/>
      <c r="W11598" s="11"/>
      <c r="X11598" s="4"/>
      <c r="Y11598" s="11"/>
      <c r="Z11598" s="2"/>
      <c r="AA11598" s="1" t="s">
        <v>16</v>
      </c>
      <c r="AC11598" s="23" t="s">
        <v>37891</v>
      </c>
      <c r="AD11598" s="23" t="s">
        <v>40440</v>
      </c>
    </row>
    <row r="11599" spans="1:30" ht="15" customHeight="1">
      <c r="A11599" s="1">
        <v>11598</v>
      </c>
      <c r="B11599" s="1" t="s">
        <v>54</v>
      </c>
      <c r="C11599" s="1" t="s">
        <v>19656</v>
      </c>
      <c r="D11599" s="9" t="s">
        <v>37651</v>
      </c>
      <c r="E11599" s="12" t="s">
        <v>139</v>
      </c>
      <c r="F11599" s="9" t="s">
        <v>30532</v>
      </c>
      <c r="G11599" s="17">
        <v>91944640199</v>
      </c>
      <c r="H11599" s="2" t="s">
        <v>37779</v>
      </c>
      <c r="I11599" s="1" t="s">
        <v>62</v>
      </c>
      <c r="J11599" s="2" t="s">
        <v>47308</v>
      </c>
      <c r="K11599" s="11" t="s">
        <v>14136</v>
      </c>
      <c r="L11599" s="2" t="s">
        <v>47336</v>
      </c>
      <c r="M11599" s="11"/>
      <c r="N11599" s="4"/>
      <c r="O11599" s="11"/>
      <c r="P11599" s="4"/>
      <c r="Q11599" s="11"/>
      <c r="R11599" s="4"/>
      <c r="S11599" s="11"/>
      <c r="T11599" s="4"/>
      <c r="U11599" s="11"/>
      <c r="V11599" s="4"/>
      <c r="W11599" s="11"/>
      <c r="X11599" s="4"/>
      <c r="Y11599" s="11"/>
      <c r="Z11599" s="2"/>
      <c r="AA11599" s="1" t="s">
        <v>16</v>
      </c>
      <c r="AC11599" s="23" t="s">
        <v>37891</v>
      </c>
      <c r="AD11599" s="23" t="s">
        <v>40440</v>
      </c>
    </row>
    <row r="11600" spans="1:30" ht="15" customHeight="1">
      <c r="A11600" s="1">
        <v>11599</v>
      </c>
      <c r="B11600" s="1" t="s">
        <v>54</v>
      </c>
      <c r="C11600" s="1" t="s">
        <v>20073</v>
      </c>
      <c r="D11600" s="9" t="s">
        <v>11994</v>
      </c>
      <c r="E11600" s="9" t="s">
        <v>1397</v>
      </c>
      <c r="F11600" s="9" t="s">
        <v>30807</v>
      </c>
      <c r="G11600" s="17">
        <v>9101616466</v>
      </c>
      <c r="H11600" s="9" t="s">
        <v>15</v>
      </c>
      <c r="I11600" s="1" t="s">
        <v>62</v>
      </c>
      <c r="J11600" s="2" t="s">
        <v>47308</v>
      </c>
      <c r="K11600" s="3" t="s">
        <v>42</v>
      </c>
      <c r="L11600" s="2" t="s">
        <v>47336</v>
      </c>
      <c r="M11600" s="11"/>
      <c r="N11600" s="4"/>
      <c r="O11600" s="11"/>
      <c r="P11600" s="4"/>
      <c r="Q11600" s="11"/>
      <c r="R11600" s="4"/>
      <c r="S11600" s="11"/>
      <c r="T11600" s="4"/>
      <c r="U11600" s="11"/>
      <c r="V11600" s="4"/>
      <c r="W11600" s="11"/>
      <c r="X11600" s="4"/>
      <c r="Y11600" s="11"/>
      <c r="Z11600" s="2"/>
      <c r="AA11600" s="1" t="s">
        <v>16</v>
      </c>
      <c r="AC11600" s="23" t="s">
        <v>37892</v>
      </c>
      <c r="AD11600" s="23" t="s">
        <v>47279</v>
      </c>
    </row>
    <row r="11601" spans="1:30" ht="15" customHeight="1">
      <c r="A11601" s="1">
        <v>11600</v>
      </c>
      <c r="B11601" s="1" t="s">
        <v>54</v>
      </c>
      <c r="C11601" s="1" t="s">
        <v>20108</v>
      </c>
      <c r="D11601" s="9" t="s">
        <v>18599</v>
      </c>
      <c r="E11601" s="9" t="s">
        <v>78</v>
      </c>
      <c r="F11601" s="9" t="s">
        <v>30824</v>
      </c>
      <c r="G11601" s="17">
        <v>91914901600</v>
      </c>
      <c r="H11601" s="9" t="s">
        <v>20</v>
      </c>
      <c r="I11601" s="1" t="s">
        <v>41</v>
      </c>
      <c r="J11601" s="2" t="s">
        <v>47308</v>
      </c>
      <c r="K11601" s="3" t="s">
        <v>42</v>
      </c>
      <c r="L11601" s="2" t="s">
        <v>47336</v>
      </c>
      <c r="M11601" s="4" t="s">
        <v>14136</v>
      </c>
      <c r="N11601" s="3" t="str">
        <f t="shared" ref="N11601:N11602" si="424">J11601</f>
        <v>[1.5 cr. - 2.25 cr]</v>
      </c>
      <c r="O11601" s="11"/>
      <c r="P11601" s="4"/>
      <c r="Q11601" s="11"/>
      <c r="R11601" s="4"/>
      <c r="S11601" s="11"/>
      <c r="T11601" s="4"/>
      <c r="U11601" s="11"/>
      <c r="V11601" s="4"/>
      <c r="W11601" s="11"/>
      <c r="X11601" s="4"/>
      <c r="Y11601" s="11"/>
      <c r="Z11601" s="2"/>
      <c r="AA11601" s="1" t="s">
        <v>16</v>
      </c>
      <c r="AC11601" s="23" t="s">
        <v>37893</v>
      </c>
      <c r="AD11601" s="23" t="s">
        <v>47279</v>
      </c>
    </row>
    <row r="11602" spans="1:30" ht="15" customHeight="1">
      <c r="A11602" s="1">
        <v>11601</v>
      </c>
      <c r="B11602" s="1" t="s">
        <v>54</v>
      </c>
      <c r="C11602" s="1" t="s">
        <v>20109</v>
      </c>
      <c r="D11602" s="9" t="s">
        <v>4308</v>
      </c>
      <c r="E11602" s="9" t="s">
        <v>5403</v>
      </c>
      <c r="F11602" s="9" t="s">
        <v>30825</v>
      </c>
      <c r="G11602" s="17">
        <v>91964641619</v>
      </c>
      <c r="H11602" s="9" t="s">
        <v>15</v>
      </c>
      <c r="I11602" s="1" t="s">
        <v>41</v>
      </c>
      <c r="J11602" s="2" t="s">
        <v>47308</v>
      </c>
      <c r="K11602" s="3" t="s">
        <v>42</v>
      </c>
      <c r="L11602" s="2" t="s">
        <v>47336</v>
      </c>
      <c r="M11602" s="4" t="s">
        <v>14136</v>
      </c>
      <c r="N11602" s="3" t="str">
        <f t="shared" si="424"/>
        <v>[1.5 cr. - 2.25 cr]</v>
      </c>
      <c r="O11602" s="11"/>
      <c r="P11602" s="4"/>
      <c r="Q11602" s="11"/>
      <c r="R11602" s="4"/>
      <c r="S11602" s="11"/>
      <c r="T11602" s="4"/>
      <c r="U11602" s="11"/>
      <c r="V11602" s="4"/>
      <c r="W11602" s="11"/>
      <c r="X11602" s="4"/>
      <c r="Y11602" s="11"/>
      <c r="Z11602" s="2"/>
      <c r="AA11602" s="1" t="s">
        <v>16</v>
      </c>
      <c r="AC11602" s="23" t="s">
        <v>37893</v>
      </c>
      <c r="AD11602" s="23" t="s">
        <v>47279</v>
      </c>
    </row>
    <row r="11603" spans="1:30" ht="15" customHeight="1">
      <c r="A11603" s="1">
        <v>11602</v>
      </c>
      <c r="B11603" s="1" t="s">
        <v>54</v>
      </c>
      <c r="C11603" s="1" t="s">
        <v>20117</v>
      </c>
      <c r="D11603" s="9" t="s">
        <v>65</v>
      </c>
      <c r="E11603" s="9" t="s">
        <v>7692</v>
      </c>
      <c r="F11603" s="9" t="s">
        <v>18603</v>
      </c>
      <c r="G11603" s="17">
        <v>9199464649</v>
      </c>
      <c r="H11603" s="9" t="s">
        <v>37</v>
      </c>
      <c r="I11603" s="1" t="s">
        <v>62</v>
      </c>
      <c r="J11603" s="2" t="s">
        <v>47308</v>
      </c>
      <c r="K11603" s="11" t="s">
        <v>14137</v>
      </c>
      <c r="L11603" s="2" t="s">
        <v>47336</v>
      </c>
      <c r="M11603" s="11"/>
      <c r="N11603" s="4"/>
      <c r="O11603" s="11"/>
      <c r="P11603" s="4"/>
      <c r="Q11603" s="11"/>
      <c r="R11603" s="4"/>
      <c r="S11603" s="11"/>
      <c r="T11603" s="4"/>
      <c r="U11603" s="11"/>
      <c r="V11603" s="4"/>
      <c r="W11603" s="11"/>
      <c r="X11603" s="4"/>
      <c r="Y11603" s="11"/>
      <c r="Z11603" s="2"/>
      <c r="AA11603" s="1" t="s">
        <v>16</v>
      </c>
      <c r="AC11603" s="23" t="s">
        <v>37893</v>
      </c>
      <c r="AD11603" s="23" t="s">
        <v>47279</v>
      </c>
    </row>
    <row r="11604" spans="1:30" ht="15" customHeight="1">
      <c r="A11604" s="1">
        <v>11603</v>
      </c>
      <c r="B11604" s="1" t="s">
        <v>54</v>
      </c>
      <c r="C11604" s="1" t="s">
        <v>20133</v>
      </c>
      <c r="D11604" s="9" t="s">
        <v>6680</v>
      </c>
      <c r="E11604" s="9" t="s">
        <v>18606</v>
      </c>
      <c r="F11604" s="9" t="s">
        <v>30842</v>
      </c>
      <c r="G11604" s="17">
        <v>919041946999</v>
      </c>
      <c r="H11604" s="9" t="s">
        <v>15</v>
      </c>
      <c r="I11604" s="1" t="s">
        <v>41</v>
      </c>
      <c r="J11604" s="2" t="s">
        <v>47308</v>
      </c>
      <c r="K11604" s="11" t="s">
        <v>14137</v>
      </c>
      <c r="L11604" s="2" t="s">
        <v>47336</v>
      </c>
      <c r="M11604" s="11"/>
      <c r="N11604" s="4"/>
      <c r="O11604" s="11"/>
      <c r="P11604" s="4"/>
      <c r="Q11604" s="11"/>
      <c r="R11604" s="4"/>
      <c r="S11604" s="11"/>
      <c r="T11604" s="4"/>
      <c r="U11604" s="11"/>
      <c r="V11604" s="4"/>
      <c r="W11604" s="11"/>
      <c r="X11604" s="4"/>
      <c r="Y11604" s="11"/>
      <c r="Z11604" s="2"/>
      <c r="AA11604" s="1" t="s">
        <v>16</v>
      </c>
      <c r="AC11604" s="23" t="s">
        <v>37893</v>
      </c>
      <c r="AD11604" s="23" t="s">
        <v>47279</v>
      </c>
    </row>
    <row r="11605" spans="1:30" ht="15" customHeight="1">
      <c r="A11605" s="1">
        <v>11604</v>
      </c>
      <c r="B11605" s="1" t="s">
        <v>54</v>
      </c>
      <c r="C11605" s="1" t="s">
        <v>20134</v>
      </c>
      <c r="D11605" s="9" t="s">
        <v>58</v>
      </c>
      <c r="E11605" s="9" t="s">
        <v>90</v>
      </c>
      <c r="F11605" s="9" t="s">
        <v>30843</v>
      </c>
      <c r="G11605" s="17">
        <v>914466664446</v>
      </c>
      <c r="H11605" s="9" t="s">
        <v>15</v>
      </c>
      <c r="I11605" s="1" t="s">
        <v>41</v>
      </c>
      <c r="J11605" s="2" t="s">
        <v>47308</v>
      </c>
      <c r="K11605" s="11" t="s">
        <v>14137</v>
      </c>
      <c r="L11605" s="2" t="s">
        <v>47336</v>
      </c>
      <c r="M11605" s="11"/>
      <c r="N11605" s="4"/>
      <c r="O11605" s="11"/>
      <c r="P11605" s="4"/>
      <c r="Q11605" s="11"/>
      <c r="R11605" s="4"/>
      <c r="S11605" s="11"/>
      <c r="T11605" s="4"/>
      <c r="U11605" s="11"/>
      <c r="V11605" s="4"/>
      <c r="W11605" s="11"/>
      <c r="X11605" s="4"/>
      <c r="Y11605" s="11"/>
      <c r="Z11605" s="2"/>
      <c r="AA11605" s="1" t="s">
        <v>16</v>
      </c>
      <c r="AC11605" s="23" t="s">
        <v>37893</v>
      </c>
      <c r="AD11605" s="23" t="s">
        <v>47279</v>
      </c>
    </row>
    <row r="11606" spans="1:30" ht="15" customHeight="1">
      <c r="A11606" s="1">
        <v>11605</v>
      </c>
      <c r="B11606" s="1" t="s">
        <v>54</v>
      </c>
      <c r="C11606" s="1" t="s">
        <v>20164</v>
      </c>
      <c r="D11606" s="9" t="s">
        <v>2542</v>
      </c>
      <c r="E11606" s="9" t="s">
        <v>90</v>
      </c>
      <c r="F11606" s="9" t="s">
        <v>30861</v>
      </c>
      <c r="G11606" s="17">
        <v>919494144464</v>
      </c>
      <c r="H11606" s="9" t="s">
        <v>15</v>
      </c>
      <c r="I11606" s="1" t="s">
        <v>41</v>
      </c>
      <c r="J11606" s="2" t="s">
        <v>47308</v>
      </c>
      <c r="K11606" s="11" t="s">
        <v>14136</v>
      </c>
      <c r="L11606" s="2" t="s">
        <v>47336</v>
      </c>
      <c r="M11606" s="11"/>
      <c r="N11606" s="4"/>
      <c r="O11606" s="11"/>
      <c r="P11606" s="4"/>
      <c r="Q11606" s="11"/>
      <c r="R11606" s="4"/>
      <c r="S11606" s="11"/>
      <c r="T11606" s="4"/>
      <c r="U11606" s="11"/>
      <c r="V11606" s="4"/>
      <c r="W11606" s="11"/>
      <c r="X11606" s="4"/>
      <c r="Y11606" s="11"/>
      <c r="Z11606" s="2"/>
      <c r="AA11606" s="1" t="s">
        <v>16</v>
      </c>
      <c r="AC11606" s="23" t="s">
        <v>37893</v>
      </c>
      <c r="AD11606" s="23" t="s">
        <v>47279</v>
      </c>
    </row>
    <row r="11607" spans="1:30" ht="15" customHeight="1">
      <c r="A11607" s="1">
        <v>11606</v>
      </c>
      <c r="B11607" s="1" t="s">
        <v>54</v>
      </c>
      <c r="C11607" s="1" t="s">
        <v>20170</v>
      </c>
      <c r="D11607" s="9" t="s">
        <v>1952</v>
      </c>
      <c r="E11607" s="9" t="s">
        <v>1244</v>
      </c>
      <c r="F11607" s="9" t="s">
        <v>30865</v>
      </c>
      <c r="G11607" s="17">
        <v>919994666900</v>
      </c>
      <c r="H11607" s="9" t="s">
        <v>20</v>
      </c>
      <c r="I11607" s="1" t="s">
        <v>9</v>
      </c>
      <c r="J11607" s="2" t="s">
        <v>47308</v>
      </c>
      <c r="K11607" s="11" t="s">
        <v>14136</v>
      </c>
      <c r="L11607" s="2" t="s">
        <v>47336</v>
      </c>
      <c r="M11607" s="4" t="s">
        <v>14137</v>
      </c>
      <c r="N11607" s="3" t="str">
        <f>J11607</f>
        <v>[1.5 cr. - 2.25 cr]</v>
      </c>
      <c r="O11607" s="11"/>
      <c r="P11607" s="4"/>
      <c r="Q11607" s="11"/>
      <c r="R11607" s="4"/>
      <c r="S11607" s="11"/>
      <c r="T11607" s="4"/>
      <c r="U11607" s="11"/>
      <c r="V11607" s="4"/>
      <c r="W11607" s="11"/>
      <c r="X11607" s="4"/>
      <c r="Y11607" s="11"/>
      <c r="Z11607" s="2"/>
      <c r="AA11607" s="1" t="s">
        <v>16</v>
      </c>
      <c r="AC11607" s="23" t="s">
        <v>37893</v>
      </c>
      <c r="AD11607" s="23" t="s">
        <v>47279</v>
      </c>
    </row>
    <row r="11608" spans="1:30" ht="15" customHeight="1">
      <c r="A11608" s="1">
        <v>11607</v>
      </c>
      <c r="B11608" s="1" t="s">
        <v>54</v>
      </c>
      <c r="C11608" s="1" t="s">
        <v>20173</v>
      </c>
      <c r="D11608" s="9" t="s">
        <v>36524</v>
      </c>
      <c r="E11608" s="9" t="s">
        <v>255</v>
      </c>
      <c r="F11608" s="9" t="s">
        <v>30868</v>
      </c>
      <c r="G11608" s="17">
        <v>91946469946</v>
      </c>
      <c r="H11608" s="9" t="s">
        <v>15</v>
      </c>
      <c r="I11608" s="1" t="s">
        <v>62</v>
      </c>
      <c r="J11608" s="2" t="s">
        <v>47308</v>
      </c>
      <c r="K11608" s="11" t="s">
        <v>14137</v>
      </c>
      <c r="L11608" s="2" t="s">
        <v>47336</v>
      </c>
      <c r="M11608" s="11"/>
      <c r="N11608" s="4"/>
      <c r="O11608" s="11"/>
      <c r="P11608" s="4"/>
      <c r="Q11608" s="11"/>
      <c r="R11608" s="4"/>
      <c r="S11608" s="11"/>
      <c r="T11608" s="4"/>
      <c r="U11608" s="11"/>
      <c r="V11608" s="4"/>
      <c r="W11608" s="11"/>
      <c r="X11608" s="4"/>
      <c r="Y11608" s="11"/>
      <c r="Z11608" s="2"/>
      <c r="AA11608" s="1" t="s">
        <v>16</v>
      </c>
      <c r="AC11608" s="23" t="s">
        <v>37893</v>
      </c>
      <c r="AD11608" s="23" t="s">
        <v>47279</v>
      </c>
    </row>
    <row r="11609" spans="1:30" ht="15" customHeight="1">
      <c r="A11609" s="1">
        <v>11608</v>
      </c>
      <c r="B11609" s="1" t="s">
        <v>54</v>
      </c>
      <c r="C11609" s="1" t="s">
        <v>20188</v>
      </c>
      <c r="D11609" s="9" t="s">
        <v>18619</v>
      </c>
      <c r="E11609" s="9" t="s">
        <v>18620</v>
      </c>
      <c r="F11609" s="9" t="s">
        <v>30879</v>
      </c>
      <c r="G11609" s="17">
        <v>919911049994</v>
      </c>
      <c r="H11609" s="9" t="s">
        <v>15</v>
      </c>
      <c r="I11609" s="1" t="s">
        <v>41</v>
      </c>
      <c r="J11609" s="2" t="s">
        <v>47308</v>
      </c>
      <c r="K11609" s="11" t="s">
        <v>14136</v>
      </c>
      <c r="L11609" s="2" t="s">
        <v>47336</v>
      </c>
      <c r="M11609" s="11"/>
      <c r="N11609" s="4"/>
      <c r="O11609" s="11"/>
      <c r="P11609" s="4"/>
      <c r="Q11609" s="11"/>
      <c r="R11609" s="4"/>
      <c r="S11609" s="11"/>
      <c r="T11609" s="4"/>
      <c r="U11609" s="11"/>
      <c r="V11609" s="4"/>
      <c r="W11609" s="11"/>
      <c r="X11609" s="4"/>
      <c r="Y11609" s="11"/>
      <c r="Z11609" s="2"/>
      <c r="AA11609" s="1" t="s">
        <v>16</v>
      </c>
      <c r="AC11609" s="23" t="s">
        <v>37893</v>
      </c>
      <c r="AD11609" s="23" t="s">
        <v>47279</v>
      </c>
    </row>
    <row r="11610" spans="1:30" ht="15" customHeight="1">
      <c r="A11610" s="1">
        <v>11609</v>
      </c>
      <c r="B11610" s="1" t="s">
        <v>54</v>
      </c>
      <c r="C11610" s="1" t="s">
        <v>20197</v>
      </c>
      <c r="D11610" s="9" t="s">
        <v>10556</v>
      </c>
      <c r="E11610" s="9" t="s">
        <v>487</v>
      </c>
      <c r="F11610" s="9" t="s">
        <v>30884</v>
      </c>
      <c r="G11610" s="17">
        <v>9196449946</v>
      </c>
      <c r="H11610" s="9" t="s">
        <v>37</v>
      </c>
      <c r="I11610" s="1" t="s">
        <v>41</v>
      </c>
      <c r="J11610" s="2" t="s">
        <v>47308</v>
      </c>
      <c r="K11610" s="3" t="s">
        <v>42</v>
      </c>
      <c r="L11610" s="2" t="s">
        <v>47336</v>
      </c>
      <c r="M11610" s="11"/>
      <c r="N11610" s="4"/>
      <c r="O11610" s="11"/>
      <c r="P11610" s="4"/>
      <c r="Q11610" s="11"/>
      <c r="R11610" s="4"/>
      <c r="S11610" s="11"/>
      <c r="T11610" s="4"/>
      <c r="U11610" s="11"/>
      <c r="V11610" s="4"/>
      <c r="W11610" s="11"/>
      <c r="X11610" s="4"/>
      <c r="Y11610" s="11"/>
      <c r="Z11610" s="2"/>
      <c r="AA11610" s="1" t="s">
        <v>16</v>
      </c>
      <c r="AC11610" s="23" t="s">
        <v>37893</v>
      </c>
      <c r="AD11610" s="23" t="s">
        <v>47279</v>
      </c>
    </row>
    <row r="11611" spans="1:30" ht="15" customHeight="1">
      <c r="A11611" s="1">
        <v>11610</v>
      </c>
      <c r="B11611" s="1" t="s">
        <v>54</v>
      </c>
      <c r="C11611" s="1" t="s">
        <v>20198</v>
      </c>
      <c r="D11611" s="9" t="s">
        <v>1240</v>
      </c>
      <c r="E11611" s="9" t="s">
        <v>40</v>
      </c>
      <c r="F11611" s="9" t="s">
        <v>33323</v>
      </c>
      <c r="G11611" s="17">
        <v>914460669</v>
      </c>
      <c r="H11611" s="9" t="s">
        <v>15</v>
      </c>
      <c r="I11611" s="1" t="s">
        <v>62</v>
      </c>
      <c r="J11611" s="2" t="s">
        <v>47308</v>
      </c>
      <c r="K11611" s="3" t="s">
        <v>42</v>
      </c>
      <c r="L11611" s="2" t="s">
        <v>47336</v>
      </c>
      <c r="M11611" s="11"/>
      <c r="N11611" s="4"/>
      <c r="O11611" s="11"/>
      <c r="P11611" s="4"/>
      <c r="Q11611" s="11"/>
      <c r="R11611" s="4"/>
      <c r="S11611" s="11"/>
      <c r="T11611" s="4"/>
      <c r="U11611" s="11"/>
      <c r="V11611" s="4"/>
      <c r="W11611" s="11"/>
      <c r="X11611" s="4"/>
      <c r="Y11611" s="11"/>
      <c r="Z11611" s="2"/>
      <c r="AA11611" s="1" t="s">
        <v>16</v>
      </c>
      <c r="AC11611" s="23" t="s">
        <v>37893</v>
      </c>
      <c r="AD11611" s="23" t="s">
        <v>47279</v>
      </c>
    </row>
    <row r="11612" spans="1:30" ht="15" customHeight="1">
      <c r="A11612" s="1">
        <v>11611</v>
      </c>
      <c r="B11612" s="1" t="s">
        <v>54</v>
      </c>
      <c r="C11612" s="1" t="s">
        <v>20223</v>
      </c>
      <c r="D11612" s="9" t="s">
        <v>4852</v>
      </c>
      <c r="E11612" s="9" t="s">
        <v>40</v>
      </c>
      <c r="F11612" s="9" t="s">
        <v>18636</v>
      </c>
      <c r="G11612" s="17">
        <v>919909969</v>
      </c>
      <c r="H11612" s="9" t="s">
        <v>15</v>
      </c>
      <c r="I11612" s="1" t="s">
        <v>62</v>
      </c>
      <c r="J11612" s="2" t="s">
        <v>47308</v>
      </c>
      <c r="K11612" s="3" t="s">
        <v>213</v>
      </c>
      <c r="L11612" s="2" t="s">
        <v>47336</v>
      </c>
      <c r="M11612" s="4" t="s">
        <v>17</v>
      </c>
      <c r="N11612" s="3" t="str">
        <f t="shared" ref="N11612:N11617" si="425">J11612</f>
        <v>[1.5 cr. - 2.25 cr]</v>
      </c>
      <c r="O11612" s="4" t="s">
        <v>47347</v>
      </c>
      <c r="P11612" s="3" t="s">
        <v>47308</v>
      </c>
      <c r="Q11612" s="4" t="s">
        <v>14136</v>
      </c>
      <c r="R11612" s="3" t="s">
        <v>47308</v>
      </c>
      <c r="S11612" s="4" t="s">
        <v>47352</v>
      </c>
      <c r="T11612" s="3" t="s">
        <v>47308</v>
      </c>
      <c r="U11612" s="4" t="s">
        <v>13</v>
      </c>
      <c r="V11612" s="3" t="s">
        <v>47308</v>
      </c>
      <c r="W11612" s="11"/>
      <c r="X11612" s="4"/>
      <c r="Y11612" s="11"/>
      <c r="Z11612" s="2"/>
      <c r="AA11612" s="1" t="s">
        <v>16</v>
      </c>
      <c r="AC11612" s="23" t="s">
        <v>37893</v>
      </c>
      <c r="AD11612" s="23" t="s">
        <v>47279</v>
      </c>
    </row>
    <row r="11613" spans="1:30" ht="15" customHeight="1">
      <c r="A11613" s="1">
        <v>11612</v>
      </c>
      <c r="B11613" s="1" t="s">
        <v>54</v>
      </c>
      <c r="C11613" s="1" t="s">
        <v>20274</v>
      </c>
      <c r="D11613" s="9" t="s">
        <v>4519</v>
      </c>
      <c r="E11613" s="9" t="s">
        <v>18655</v>
      </c>
      <c r="F11613" s="9" t="s">
        <v>33332</v>
      </c>
      <c r="G11613" s="17">
        <v>919999699</v>
      </c>
      <c r="H11613" s="9" t="s">
        <v>8</v>
      </c>
      <c r="I11613" s="1" t="s">
        <v>41</v>
      </c>
      <c r="J11613" s="2" t="s">
        <v>47308</v>
      </c>
      <c r="K11613" s="11" t="s">
        <v>14136</v>
      </c>
      <c r="L11613" s="2" t="s">
        <v>47336</v>
      </c>
      <c r="M11613" s="4" t="s">
        <v>14137</v>
      </c>
      <c r="N11613" s="3" t="str">
        <f t="shared" si="425"/>
        <v>[1.5 cr. - 2.25 cr]</v>
      </c>
      <c r="O11613" s="11"/>
      <c r="P11613" s="4"/>
      <c r="Q11613" s="11"/>
      <c r="R11613" s="4"/>
      <c r="S11613" s="11"/>
      <c r="T11613" s="4"/>
      <c r="U11613" s="11"/>
      <c r="V11613" s="4"/>
      <c r="W11613" s="11"/>
      <c r="X11613" s="4"/>
      <c r="Y11613" s="11"/>
      <c r="Z11613" s="2"/>
      <c r="AA11613" s="1" t="s">
        <v>16</v>
      </c>
      <c r="AC11613" s="23" t="s">
        <v>37893</v>
      </c>
      <c r="AD11613" s="23" t="s">
        <v>47279</v>
      </c>
    </row>
    <row r="11614" spans="1:30" ht="15" customHeight="1">
      <c r="A11614" s="1">
        <v>11613</v>
      </c>
      <c r="B11614" s="1" t="s">
        <v>54</v>
      </c>
      <c r="C11614" s="1" t="s">
        <v>20337</v>
      </c>
      <c r="D11614" s="9" t="s">
        <v>1447</v>
      </c>
      <c r="E11614" s="9" t="s">
        <v>16209</v>
      </c>
      <c r="F11614" s="9" t="s">
        <v>30971</v>
      </c>
      <c r="G11614" s="17">
        <v>91406906046</v>
      </c>
      <c r="H11614" s="9" t="s">
        <v>8</v>
      </c>
      <c r="I11614" s="1" t="s">
        <v>62</v>
      </c>
      <c r="J11614" s="2" t="s">
        <v>47308</v>
      </c>
      <c r="K11614" s="3" t="s">
        <v>42</v>
      </c>
      <c r="L11614" s="2" t="s">
        <v>47336</v>
      </c>
      <c r="M11614" s="4" t="s">
        <v>14136</v>
      </c>
      <c r="N11614" s="3" t="str">
        <f t="shared" si="425"/>
        <v>[1.5 cr. - 2.25 cr]</v>
      </c>
      <c r="O11614" s="4" t="s">
        <v>14137</v>
      </c>
      <c r="P11614" s="3" t="s">
        <v>47308</v>
      </c>
      <c r="Q11614" s="4" t="s">
        <v>13</v>
      </c>
      <c r="R11614" s="3" t="s">
        <v>47308</v>
      </c>
      <c r="S11614" s="11"/>
      <c r="T11614" s="4"/>
      <c r="U11614" s="11"/>
      <c r="V11614" s="4"/>
      <c r="W11614" s="11"/>
      <c r="X11614" s="4"/>
      <c r="Y11614" s="11"/>
      <c r="Z11614" s="2"/>
      <c r="AA11614" s="1" t="s">
        <v>16</v>
      </c>
      <c r="AC11614" s="23" t="s">
        <v>37893</v>
      </c>
      <c r="AD11614" s="23" t="s">
        <v>47279</v>
      </c>
    </row>
    <row r="11615" spans="1:30" ht="15" customHeight="1">
      <c r="A11615" s="1">
        <v>11614</v>
      </c>
      <c r="B11615" s="1" t="s">
        <v>54</v>
      </c>
      <c r="C11615" s="1" t="s">
        <v>20338</v>
      </c>
      <c r="D11615" s="9" t="s">
        <v>52</v>
      </c>
      <c r="E11615" s="9" t="s">
        <v>2655</v>
      </c>
      <c r="F11615" s="9" t="s">
        <v>30972</v>
      </c>
      <c r="G11615" s="17">
        <v>9191461414</v>
      </c>
      <c r="H11615" s="9" t="s">
        <v>15</v>
      </c>
      <c r="I11615" s="1" t="s">
        <v>62</v>
      </c>
      <c r="J11615" s="2" t="s">
        <v>47308</v>
      </c>
      <c r="K11615" s="11" t="s">
        <v>14136</v>
      </c>
      <c r="L11615" s="2" t="s">
        <v>47336</v>
      </c>
      <c r="M11615" s="4" t="s">
        <v>14137</v>
      </c>
      <c r="N11615" s="3" t="str">
        <f t="shared" si="425"/>
        <v>[1.5 cr. - 2.25 cr]</v>
      </c>
      <c r="O11615" s="4" t="s">
        <v>13</v>
      </c>
      <c r="P11615" s="3" t="s">
        <v>47308</v>
      </c>
      <c r="Q11615" s="11"/>
      <c r="R11615" s="4"/>
      <c r="S11615" s="11"/>
      <c r="T11615" s="4"/>
      <c r="U11615" s="11"/>
      <c r="V11615" s="4"/>
      <c r="W11615" s="11"/>
      <c r="X11615" s="4"/>
      <c r="Y11615" s="11"/>
      <c r="Z11615" s="2"/>
      <c r="AA11615" s="1" t="s">
        <v>16</v>
      </c>
      <c r="AC11615" s="23" t="s">
        <v>37893</v>
      </c>
      <c r="AD11615" s="23" t="s">
        <v>47279</v>
      </c>
    </row>
    <row r="11616" spans="1:30" ht="15" customHeight="1">
      <c r="A11616" s="1">
        <v>11615</v>
      </c>
      <c r="B11616" s="1" t="s">
        <v>54</v>
      </c>
      <c r="C11616" s="1" t="s">
        <v>20339</v>
      </c>
      <c r="D11616" s="9" t="s">
        <v>1111</v>
      </c>
      <c r="E11616" s="9" t="s">
        <v>18654</v>
      </c>
      <c r="F11616" s="9" t="s">
        <v>30973</v>
      </c>
      <c r="G11616" s="17">
        <v>919946499066</v>
      </c>
      <c r="H11616" s="9" t="s">
        <v>8</v>
      </c>
      <c r="I11616" s="1" t="s">
        <v>41</v>
      </c>
      <c r="J11616" s="2" t="s">
        <v>47308</v>
      </c>
      <c r="K11616" s="3" t="s">
        <v>17</v>
      </c>
      <c r="L11616" s="2" t="s">
        <v>47336</v>
      </c>
      <c r="M11616" s="4" t="s">
        <v>42</v>
      </c>
      <c r="N11616" s="3" t="str">
        <f t="shared" si="425"/>
        <v>[1.5 cr. - 2.25 cr]</v>
      </c>
      <c r="O11616" s="11"/>
      <c r="P11616" s="4"/>
      <c r="Q11616" s="11"/>
      <c r="R11616" s="4"/>
      <c r="S11616" s="11"/>
      <c r="T11616" s="4"/>
      <c r="U11616" s="11"/>
      <c r="V11616" s="4"/>
      <c r="W11616" s="11"/>
      <c r="X11616" s="4"/>
      <c r="Y11616" s="11"/>
      <c r="Z11616" s="2"/>
      <c r="AA11616" s="1" t="s">
        <v>11</v>
      </c>
      <c r="AC11616" s="23" t="s">
        <v>37893</v>
      </c>
      <c r="AD11616" s="23" t="s">
        <v>47279</v>
      </c>
    </row>
    <row r="11617" spans="1:30" ht="15" customHeight="1">
      <c r="A11617" s="1">
        <v>11616</v>
      </c>
      <c r="B11617" s="1" t="s">
        <v>54</v>
      </c>
      <c r="C11617" s="1" t="s">
        <v>20350</v>
      </c>
      <c r="D11617" s="9" t="s">
        <v>620</v>
      </c>
      <c r="E11617" s="9" t="s">
        <v>724</v>
      </c>
      <c r="F11617" s="9" t="s">
        <v>26852</v>
      </c>
      <c r="G11617" s="17">
        <v>91944664410</v>
      </c>
      <c r="H11617" s="9" t="s">
        <v>20</v>
      </c>
      <c r="I11617" s="1" t="s">
        <v>41</v>
      </c>
      <c r="J11617" s="2" t="s">
        <v>47308</v>
      </c>
      <c r="K11617" s="3" t="s">
        <v>17</v>
      </c>
      <c r="L11617" s="2" t="s">
        <v>47336</v>
      </c>
      <c r="M11617" s="4" t="s">
        <v>42</v>
      </c>
      <c r="N11617" s="3" t="str">
        <f t="shared" si="425"/>
        <v>[1.5 cr. - 2.25 cr]</v>
      </c>
      <c r="O11617" s="4" t="s">
        <v>47348</v>
      </c>
      <c r="P11617" s="3" t="s">
        <v>47308</v>
      </c>
      <c r="Q11617" s="4" t="s">
        <v>14137</v>
      </c>
      <c r="R11617" s="3" t="s">
        <v>47308</v>
      </c>
      <c r="S11617" s="4" t="s">
        <v>13</v>
      </c>
      <c r="T11617" s="3" t="s">
        <v>47308</v>
      </c>
      <c r="U11617" s="11"/>
      <c r="V11617" s="4"/>
      <c r="W11617" s="11"/>
      <c r="X11617" s="4"/>
      <c r="Y11617" s="11"/>
      <c r="Z11617" s="2"/>
      <c r="AA11617" s="1" t="s">
        <v>16</v>
      </c>
      <c r="AC11617" s="23" t="s">
        <v>37893</v>
      </c>
      <c r="AD11617" s="23" t="s">
        <v>47279</v>
      </c>
    </row>
    <row r="11618" spans="1:30" ht="15" customHeight="1">
      <c r="A11618" s="1">
        <v>11617</v>
      </c>
      <c r="B11618" s="1" t="s">
        <v>54</v>
      </c>
      <c r="C11618" s="1" t="s">
        <v>20352</v>
      </c>
      <c r="D11618" s="9" t="s">
        <v>3675</v>
      </c>
      <c r="E11618" s="9" t="s">
        <v>785</v>
      </c>
      <c r="F11618" s="9" t="s">
        <v>30980</v>
      </c>
      <c r="G11618" s="17">
        <v>91960194969</v>
      </c>
      <c r="H11618" s="9" t="s">
        <v>15</v>
      </c>
      <c r="I11618" s="1" t="s">
        <v>62</v>
      </c>
      <c r="J11618" s="2" t="s">
        <v>47308</v>
      </c>
      <c r="K11618" s="11" t="s">
        <v>14137</v>
      </c>
      <c r="L11618" s="2" t="s">
        <v>47336</v>
      </c>
      <c r="M11618" s="11"/>
      <c r="N11618" s="4"/>
      <c r="O11618" s="11"/>
      <c r="P11618" s="4"/>
      <c r="Q11618" s="11"/>
      <c r="R11618" s="4"/>
      <c r="S11618" s="11"/>
      <c r="T11618" s="4"/>
      <c r="U11618" s="11"/>
      <c r="V11618" s="4"/>
      <c r="W11618" s="11"/>
      <c r="X11618" s="4"/>
      <c r="Y11618" s="11"/>
      <c r="Z11618" s="2"/>
      <c r="AA11618" s="1" t="s">
        <v>16</v>
      </c>
      <c r="AC11618" s="23" t="s">
        <v>37893</v>
      </c>
      <c r="AD11618" s="23" t="s">
        <v>47279</v>
      </c>
    </row>
    <row r="11619" spans="1:30" ht="15" customHeight="1">
      <c r="A11619" s="1">
        <v>11618</v>
      </c>
      <c r="B11619" s="1" t="s">
        <v>54</v>
      </c>
      <c r="C11619" s="1" t="s">
        <v>20355</v>
      </c>
      <c r="D11619" s="9" t="s">
        <v>557</v>
      </c>
      <c r="E11619" s="9" t="s">
        <v>32</v>
      </c>
      <c r="F11619" s="9" t="s">
        <v>30982</v>
      </c>
      <c r="G11619" s="17">
        <v>914466406699</v>
      </c>
      <c r="H11619" s="9" t="s">
        <v>132</v>
      </c>
      <c r="I11619" s="1" t="s">
        <v>62</v>
      </c>
      <c r="J11619" s="2" t="s">
        <v>47308</v>
      </c>
      <c r="K11619" s="11" t="s">
        <v>14136</v>
      </c>
      <c r="L11619" s="2" t="s">
        <v>47336</v>
      </c>
      <c r="M11619" s="4" t="s">
        <v>14137</v>
      </c>
      <c r="N11619" s="3" t="str">
        <f t="shared" ref="N11619:N11623" si="426">J11619</f>
        <v>[1.5 cr. - 2.25 cr]</v>
      </c>
      <c r="O11619" s="11"/>
      <c r="P11619" s="4"/>
      <c r="Q11619" s="11"/>
      <c r="R11619" s="4"/>
      <c r="S11619" s="11"/>
      <c r="T11619" s="4"/>
      <c r="U11619" s="11"/>
      <c r="V11619" s="4"/>
      <c r="W11619" s="11"/>
      <c r="X11619" s="4"/>
      <c r="Y11619" s="11"/>
      <c r="Z11619" s="2"/>
      <c r="AA11619" s="1" t="s">
        <v>11</v>
      </c>
      <c r="AC11619" s="23" t="s">
        <v>37893</v>
      </c>
      <c r="AD11619" s="23" t="s">
        <v>47279</v>
      </c>
    </row>
    <row r="11620" spans="1:30" ht="15" customHeight="1">
      <c r="A11620" s="1">
        <v>11619</v>
      </c>
      <c r="B11620" s="1" t="s">
        <v>54</v>
      </c>
      <c r="C11620" s="1" t="s">
        <v>20357</v>
      </c>
      <c r="D11620" s="9" t="s">
        <v>636</v>
      </c>
      <c r="E11620" s="9" t="s">
        <v>139</v>
      </c>
      <c r="F11620" s="9" t="s">
        <v>30983</v>
      </c>
      <c r="G11620" s="17">
        <v>9191906440</v>
      </c>
      <c r="H11620" s="9" t="s">
        <v>37</v>
      </c>
      <c r="I11620" s="1" t="s">
        <v>9</v>
      </c>
      <c r="J11620" s="2" t="s">
        <v>47308</v>
      </c>
      <c r="K11620" s="3" t="s">
        <v>42</v>
      </c>
      <c r="L11620" s="2" t="s">
        <v>47336</v>
      </c>
      <c r="M11620" s="4" t="s">
        <v>14136</v>
      </c>
      <c r="N11620" s="3" t="str">
        <f t="shared" si="426"/>
        <v>[1.5 cr. - 2.25 cr]</v>
      </c>
      <c r="O11620" s="4" t="s">
        <v>14137</v>
      </c>
      <c r="P11620" s="3" t="s">
        <v>47308</v>
      </c>
      <c r="Q11620" s="11"/>
      <c r="R11620" s="4"/>
      <c r="S11620" s="11"/>
      <c r="T11620" s="4"/>
      <c r="U11620" s="11"/>
      <c r="V11620" s="4"/>
      <c r="W11620" s="11"/>
      <c r="X11620" s="4"/>
      <c r="Y11620" s="11"/>
      <c r="Z11620" s="2"/>
      <c r="AA11620" s="1" t="s">
        <v>16</v>
      </c>
      <c r="AC11620" s="23" t="s">
        <v>37893</v>
      </c>
      <c r="AD11620" s="23" t="s">
        <v>47279</v>
      </c>
    </row>
    <row r="11621" spans="1:30" ht="15" customHeight="1">
      <c r="A11621" s="1">
        <v>11620</v>
      </c>
      <c r="B11621" s="1" t="s">
        <v>54</v>
      </c>
      <c r="C11621" s="1" t="s">
        <v>20359</v>
      </c>
      <c r="D11621" s="9" t="s">
        <v>723</v>
      </c>
      <c r="E11621" s="9" t="s">
        <v>18685</v>
      </c>
      <c r="F11621" s="9" t="s">
        <v>33344</v>
      </c>
      <c r="G11621" s="17">
        <v>91910441649</v>
      </c>
      <c r="H11621" s="9" t="s">
        <v>132</v>
      </c>
      <c r="I11621" s="1" t="s">
        <v>62</v>
      </c>
      <c r="J11621" s="2" t="s">
        <v>47308</v>
      </c>
      <c r="K11621" s="11" t="s">
        <v>14136</v>
      </c>
      <c r="L11621" s="2" t="s">
        <v>47336</v>
      </c>
      <c r="M11621" s="4" t="s">
        <v>14137</v>
      </c>
      <c r="N11621" s="3" t="str">
        <f t="shared" si="426"/>
        <v>[1.5 cr. - 2.25 cr]</v>
      </c>
      <c r="O11621" s="11"/>
      <c r="P11621" s="4"/>
      <c r="Q11621" s="11"/>
      <c r="R11621" s="4"/>
      <c r="S11621" s="11"/>
      <c r="T11621" s="4"/>
      <c r="U11621" s="11"/>
      <c r="V11621" s="4"/>
      <c r="W11621" s="11"/>
      <c r="X11621" s="4"/>
      <c r="Y11621" s="11"/>
      <c r="Z11621" s="2"/>
      <c r="AA11621" s="1" t="s">
        <v>16</v>
      </c>
      <c r="AC11621" s="23" t="s">
        <v>37893</v>
      </c>
      <c r="AD11621" s="23" t="s">
        <v>47279</v>
      </c>
    </row>
    <row r="11622" spans="1:30" ht="15" customHeight="1">
      <c r="A11622" s="1">
        <v>11621</v>
      </c>
      <c r="B11622" s="1" t="s">
        <v>54</v>
      </c>
      <c r="C11622" s="1" t="s">
        <v>20387</v>
      </c>
      <c r="D11622" s="9" t="s">
        <v>11514</v>
      </c>
      <c r="E11622" s="9" t="s">
        <v>15971</v>
      </c>
      <c r="F11622" s="9" t="s">
        <v>31000</v>
      </c>
      <c r="G11622" s="17">
        <v>914144464404</v>
      </c>
      <c r="H11622" s="9" t="s">
        <v>132</v>
      </c>
      <c r="I11622" s="1" t="s">
        <v>41</v>
      </c>
      <c r="J11622" s="2" t="s">
        <v>47308</v>
      </c>
      <c r="K11622" s="3" t="s">
        <v>42</v>
      </c>
      <c r="L11622" s="2" t="s">
        <v>47336</v>
      </c>
      <c r="M11622" s="4" t="s">
        <v>14136</v>
      </c>
      <c r="N11622" s="3" t="str">
        <f t="shared" si="426"/>
        <v>[1.5 cr. - 2.25 cr]</v>
      </c>
      <c r="O11622" s="4" t="s">
        <v>14137</v>
      </c>
      <c r="P11622" s="3" t="s">
        <v>47308</v>
      </c>
      <c r="Q11622" s="11"/>
      <c r="R11622" s="4"/>
      <c r="S11622" s="11"/>
      <c r="T11622" s="4"/>
      <c r="U11622" s="11"/>
      <c r="V11622" s="4"/>
      <c r="W11622" s="11"/>
      <c r="X11622" s="4"/>
      <c r="Y11622" s="11"/>
      <c r="Z11622" s="2"/>
      <c r="AA11622" s="1" t="s">
        <v>16</v>
      </c>
      <c r="AC11622" s="23" t="s">
        <v>37893</v>
      </c>
      <c r="AD11622" s="23" t="s">
        <v>47279</v>
      </c>
    </row>
    <row r="11623" spans="1:30" ht="15" customHeight="1">
      <c r="A11623" s="1">
        <v>11622</v>
      </c>
      <c r="B11623" s="1" t="s">
        <v>54</v>
      </c>
      <c r="C11623" s="1" t="s">
        <v>20389</v>
      </c>
      <c r="D11623" s="9" t="s">
        <v>773</v>
      </c>
      <c r="E11623" s="9" t="s">
        <v>37306</v>
      </c>
      <c r="F11623" s="9" t="s">
        <v>31001</v>
      </c>
      <c r="G11623" s="17">
        <v>91406990964</v>
      </c>
      <c r="H11623" s="9" t="s">
        <v>15</v>
      </c>
      <c r="I11623" s="1" t="s">
        <v>62</v>
      </c>
      <c r="J11623" s="2" t="s">
        <v>47308</v>
      </c>
      <c r="K11623" s="3" t="s">
        <v>42</v>
      </c>
      <c r="L11623" s="2" t="s">
        <v>47336</v>
      </c>
      <c r="M11623" s="4" t="s">
        <v>14136</v>
      </c>
      <c r="N11623" s="3" t="str">
        <f t="shared" si="426"/>
        <v>[1.5 cr. - 2.25 cr]</v>
      </c>
      <c r="O11623" s="4" t="s">
        <v>14137</v>
      </c>
      <c r="P11623" s="3" t="s">
        <v>47308</v>
      </c>
      <c r="Q11623" s="11"/>
      <c r="R11623" s="4"/>
      <c r="S11623" s="11"/>
      <c r="T11623" s="4"/>
      <c r="U11623" s="11"/>
      <c r="V11623" s="4"/>
      <c r="W11623" s="11"/>
      <c r="X11623" s="4"/>
      <c r="Y11623" s="11"/>
      <c r="Z11623" s="2"/>
      <c r="AA11623" s="1" t="s">
        <v>16</v>
      </c>
      <c r="AC11623" s="23" t="s">
        <v>37893</v>
      </c>
      <c r="AD11623" s="23" t="s">
        <v>47279</v>
      </c>
    </row>
    <row r="11624" spans="1:30" ht="15" customHeight="1">
      <c r="A11624" s="1">
        <v>11623</v>
      </c>
      <c r="B11624" s="1" t="s">
        <v>54</v>
      </c>
      <c r="C11624" s="1" t="s">
        <v>20459</v>
      </c>
      <c r="D11624" s="9" t="s">
        <v>4226</v>
      </c>
      <c r="E11624" s="9" t="s">
        <v>78</v>
      </c>
      <c r="F11624" s="9" t="s">
        <v>31043</v>
      </c>
      <c r="G11624" s="17">
        <v>91446944690</v>
      </c>
      <c r="H11624" s="9" t="s">
        <v>37</v>
      </c>
      <c r="I11624" s="1" t="s">
        <v>62</v>
      </c>
      <c r="J11624" s="2" t="s">
        <v>47308</v>
      </c>
      <c r="K11624" s="11" t="s">
        <v>14136</v>
      </c>
      <c r="L11624" s="2" t="s">
        <v>47336</v>
      </c>
      <c r="M11624" s="11"/>
      <c r="N11624" s="4"/>
      <c r="O11624" s="11"/>
      <c r="P11624" s="4"/>
      <c r="Q11624" s="11"/>
      <c r="R11624" s="4"/>
      <c r="S11624" s="11"/>
      <c r="T11624" s="4"/>
      <c r="U11624" s="11"/>
      <c r="V11624" s="4"/>
      <c r="W11624" s="11"/>
      <c r="X11624" s="4"/>
      <c r="Y11624" s="11"/>
      <c r="Z11624" s="2"/>
      <c r="AA11624" s="1" t="s">
        <v>16</v>
      </c>
      <c r="AC11624" s="23" t="s">
        <v>37893</v>
      </c>
      <c r="AD11624" s="23" t="s">
        <v>47279</v>
      </c>
    </row>
    <row r="11625" spans="1:30" ht="15" customHeight="1">
      <c r="A11625" s="1">
        <v>11624</v>
      </c>
      <c r="B11625" s="1" t="s">
        <v>54</v>
      </c>
      <c r="C11625" s="1" t="s">
        <v>20465</v>
      </c>
      <c r="D11625" s="9" t="s">
        <v>1369</v>
      </c>
      <c r="E11625" s="9" t="s">
        <v>139</v>
      </c>
      <c r="F11625" s="9" t="s">
        <v>31045</v>
      </c>
      <c r="G11625" s="17">
        <v>914160904494</v>
      </c>
      <c r="H11625" s="9" t="s">
        <v>8</v>
      </c>
      <c r="I11625" s="1" t="s">
        <v>62</v>
      </c>
      <c r="J11625" s="2" t="s">
        <v>47308</v>
      </c>
      <c r="K11625" s="3" t="s">
        <v>42</v>
      </c>
      <c r="L11625" s="2" t="s">
        <v>47336</v>
      </c>
      <c r="M11625" s="4" t="s">
        <v>14136</v>
      </c>
      <c r="N11625" s="3" t="str">
        <f t="shared" ref="N11625:N11626" si="427">J11625</f>
        <v>[1.5 cr. - 2.25 cr]</v>
      </c>
      <c r="O11625" s="11"/>
      <c r="P11625" s="4"/>
      <c r="Q11625" s="11"/>
      <c r="R11625" s="4"/>
      <c r="S11625" s="11"/>
      <c r="T11625" s="4"/>
      <c r="U11625" s="11"/>
      <c r="V11625" s="4"/>
      <c r="W11625" s="11"/>
      <c r="X11625" s="4"/>
      <c r="Y11625" s="11"/>
      <c r="Z11625" s="2"/>
      <c r="AA11625" s="1" t="s">
        <v>16</v>
      </c>
      <c r="AC11625" s="23" t="s">
        <v>37893</v>
      </c>
      <c r="AD11625" s="23" t="s">
        <v>47279</v>
      </c>
    </row>
    <row r="11626" spans="1:30" ht="15" customHeight="1">
      <c r="A11626" s="1">
        <v>11625</v>
      </c>
      <c r="B11626" s="1" t="s">
        <v>54</v>
      </c>
      <c r="C11626" s="1" t="s">
        <v>20469</v>
      </c>
      <c r="D11626" s="9" t="s">
        <v>1224</v>
      </c>
      <c r="E11626" s="9" t="s">
        <v>14129</v>
      </c>
      <c r="F11626" s="9" t="s">
        <v>31048</v>
      </c>
      <c r="G11626" s="17">
        <v>91049940090</v>
      </c>
      <c r="H11626" s="9" t="s">
        <v>37</v>
      </c>
      <c r="I11626" s="1" t="s">
        <v>62</v>
      </c>
      <c r="J11626" s="2" t="s">
        <v>47308</v>
      </c>
      <c r="K11626" s="3" t="s">
        <v>42</v>
      </c>
      <c r="L11626" s="2" t="s">
        <v>47336</v>
      </c>
      <c r="M11626" s="4" t="s">
        <v>14136</v>
      </c>
      <c r="N11626" s="3" t="str">
        <f t="shared" si="427"/>
        <v>[1.5 cr. - 2.25 cr]</v>
      </c>
      <c r="O11626" s="11"/>
      <c r="P11626" s="4"/>
      <c r="Q11626" s="11"/>
      <c r="R11626" s="4"/>
      <c r="S11626" s="11"/>
      <c r="T11626" s="4"/>
      <c r="U11626" s="11"/>
      <c r="V11626" s="4"/>
      <c r="W11626" s="11"/>
      <c r="X11626" s="4"/>
      <c r="Y11626" s="11"/>
      <c r="Z11626" s="2"/>
      <c r="AA11626" s="1" t="s">
        <v>16</v>
      </c>
      <c r="AC11626" s="23" t="s">
        <v>37893</v>
      </c>
      <c r="AD11626" s="23" t="s">
        <v>47279</v>
      </c>
    </row>
    <row r="11627" spans="1:30" ht="15" customHeight="1">
      <c r="A11627" s="1">
        <v>11626</v>
      </c>
      <c r="B11627" s="1" t="s">
        <v>54</v>
      </c>
      <c r="C11627" s="1" t="s">
        <v>20476</v>
      </c>
      <c r="D11627" s="9" t="s">
        <v>1799</v>
      </c>
      <c r="E11627" s="9" t="s">
        <v>139</v>
      </c>
      <c r="F11627" s="9" t="s">
        <v>31052</v>
      </c>
      <c r="G11627" s="17">
        <v>919494694964</v>
      </c>
      <c r="H11627" s="9" t="s">
        <v>8</v>
      </c>
      <c r="I11627" s="1" t="s">
        <v>62</v>
      </c>
      <c r="J11627" s="2" t="s">
        <v>47308</v>
      </c>
      <c r="K11627" s="11" t="s">
        <v>14137</v>
      </c>
      <c r="L11627" s="2" t="s">
        <v>47336</v>
      </c>
      <c r="M11627" s="11"/>
      <c r="N11627" s="4"/>
      <c r="O11627" s="11"/>
      <c r="P11627" s="4"/>
      <c r="Q11627" s="11"/>
      <c r="R11627" s="4"/>
      <c r="S11627" s="11"/>
      <c r="T11627" s="4"/>
      <c r="U11627" s="11"/>
      <c r="V11627" s="4"/>
      <c r="W11627" s="11"/>
      <c r="X11627" s="4"/>
      <c r="Y11627" s="11"/>
      <c r="Z11627" s="2"/>
      <c r="AA11627" s="1" t="s">
        <v>16</v>
      </c>
      <c r="AC11627" s="23" t="s">
        <v>37893</v>
      </c>
      <c r="AD11627" s="23" t="s">
        <v>47279</v>
      </c>
    </row>
    <row r="11628" spans="1:30" ht="15" customHeight="1">
      <c r="A11628" s="1">
        <v>11627</v>
      </c>
      <c r="B11628" s="9" t="s">
        <v>6</v>
      </c>
      <c r="C11628" s="1" t="s">
        <v>20564</v>
      </c>
      <c r="D11628" s="12" t="s">
        <v>13654</v>
      </c>
      <c r="E11628" s="12" t="s">
        <v>7276</v>
      </c>
      <c r="F11628" s="12" t="s">
        <v>30318</v>
      </c>
      <c r="G11628" s="17">
        <f>919909996111</f>
        <v>919909996111</v>
      </c>
      <c r="H11628" s="13">
        <v>1</v>
      </c>
      <c r="I11628" s="1" t="s">
        <v>62</v>
      </c>
      <c r="J11628" s="2" t="s">
        <v>47308</v>
      </c>
      <c r="K11628" s="3" t="s">
        <v>42</v>
      </c>
      <c r="L11628" s="2" t="s">
        <v>47336</v>
      </c>
      <c r="M11628" s="11"/>
      <c r="N11628" s="4"/>
      <c r="O11628" s="11"/>
      <c r="P11628" s="4"/>
      <c r="Q11628" s="11"/>
      <c r="R11628" s="4"/>
      <c r="S11628" s="11"/>
      <c r="T11628" s="4"/>
      <c r="U11628" s="11"/>
      <c r="V11628" s="4"/>
      <c r="W11628" s="11"/>
      <c r="X11628" s="4"/>
      <c r="Y11628" s="11"/>
      <c r="Z11628" s="2"/>
      <c r="AA11628" s="1" t="s">
        <v>16</v>
      </c>
      <c r="AC11628" s="23" t="s">
        <v>37893</v>
      </c>
      <c r="AD11628" s="23" t="s">
        <v>47279</v>
      </c>
    </row>
    <row r="11629" spans="1:30" ht="15" customHeight="1">
      <c r="A11629" s="1">
        <v>11628</v>
      </c>
      <c r="B11629" s="9" t="s">
        <v>6</v>
      </c>
      <c r="C11629" s="1" t="s">
        <v>20571</v>
      </c>
      <c r="D11629" s="12" t="s">
        <v>1025</v>
      </c>
      <c r="E11629" s="12" t="s">
        <v>40</v>
      </c>
      <c r="F11629" s="12" t="s">
        <v>30550</v>
      </c>
      <c r="G11629" s="17">
        <f>91996140664</f>
        <v>91996140664</v>
      </c>
      <c r="H11629" s="13">
        <v>1</v>
      </c>
      <c r="I11629" s="1" t="s">
        <v>41</v>
      </c>
      <c r="J11629" s="2" t="s">
        <v>47308</v>
      </c>
      <c r="K11629" s="3" t="s">
        <v>42</v>
      </c>
      <c r="L11629" s="2" t="s">
        <v>47336</v>
      </c>
      <c r="M11629" s="11"/>
      <c r="N11629" s="4"/>
      <c r="O11629" s="11"/>
      <c r="P11629" s="4"/>
      <c r="Q11629" s="11"/>
      <c r="R11629" s="4"/>
      <c r="S11629" s="11"/>
      <c r="T11629" s="4"/>
      <c r="U11629" s="11"/>
      <c r="V11629" s="4"/>
      <c r="W11629" s="11"/>
      <c r="X11629" s="4"/>
      <c r="Y11629" s="11"/>
      <c r="Z11629" s="2"/>
      <c r="AA11629" s="1" t="s">
        <v>16</v>
      </c>
      <c r="AC11629" s="23" t="s">
        <v>37893</v>
      </c>
      <c r="AD11629" s="23" t="s">
        <v>47279</v>
      </c>
    </row>
    <row r="11630" spans="1:30" ht="15" customHeight="1">
      <c r="A11630" s="1">
        <v>11629</v>
      </c>
      <c r="B11630" s="9" t="s">
        <v>6</v>
      </c>
      <c r="C11630" s="1" t="s">
        <v>20588</v>
      </c>
      <c r="D11630" s="12" t="s">
        <v>9120</v>
      </c>
      <c r="E11630" s="12" t="s">
        <v>139</v>
      </c>
      <c r="F11630" s="12" t="s">
        <v>18557</v>
      </c>
      <c r="G11630" s="17">
        <f>91944941094</f>
        <v>91944941094</v>
      </c>
      <c r="H11630" s="2" t="s">
        <v>37779</v>
      </c>
      <c r="I11630" s="1" t="s">
        <v>9</v>
      </c>
      <c r="J11630" s="2" t="s">
        <v>47308</v>
      </c>
      <c r="K11630" s="11" t="s">
        <v>14136</v>
      </c>
      <c r="L11630" s="2" t="s">
        <v>47336</v>
      </c>
      <c r="M11630" s="11"/>
      <c r="N11630" s="4"/>
      <c r="O11630" s="11"/>
      <c r="P11630" s="4"/>
      <c r="Q11630" s="11"/>
      <c r="R11630" s="4"/>
      <c r="S11630" s="11"/>
      <c r="T11630" s="4"/>
      <c r="U11630" s="11"/>
      <c r="V11630" s="4"/>
      <c r="W11630" s="11"/>
      <c r="X11630" s="4"/>
      <c r="Y11630" s="11"/>
      <c r="Z11630" s="2"/>
      <c r="AA11630" s="1" t="s">
        <v>16</v>
      </c>
      <c r="AC11630" s="23" t="s">
        <v>37893</v>
      </c>
      <c r="AD11630" s="23" t="s">
        <v>47279</v>
      </c>
    </row>
    <row r="11631" spans="1:30" ht="15" customHeight="1">
      <c r="A11631" s="1">
        <v>11630</v>
      </c>
      <c r="B11631" s="9" t="s">
        <v>6</v>
      </c>
      <c r="C11631" s="1" t="s">
        <v>20591</v>
      </c>
      <c r="D11631" s="12" t="s">
        <v>1015</v>
      </c>
      <c r="E11631" s="12" t="s">
        <v>7759</v>
      </c>
      <c r="F11631" s="12" t="s">
        <v>30428</v>
      </c>
      <c r="G11631" s="17">
        <f>919461111</f>
        <v>919461111</v>
      </c>
      <c r="H11631" s="2" t="s">
        <v>37779</v>
      </c>
      <c r="I11631" s="1" t="s">
        <v>62</v>
      </c>
      <c r="J11631" s="2" t="s">
        <v>47308</v>
      </c>
      <c r="K11631" s="3" t="s">
        <v>42</v>
      </c>
      <c r="L11631" s="2" t="s">
        <v>47336</v>
      </c>
      <c r="M11631" s="11"/>
      <c r="N11631" s="4"/>
      <c r="O11631" s="11"/>
      <c r="P11631" s="4"/>
      <c r="Q11631" s="11"/>
      <c r="R11631" s="4"/>
      <c r="S11631" s="11"/>
      <c r="T11631" s="4"/>
      <c r="U11631" s="11"/>
      <c r="V11631" s="4"/>
      <c r="W11631" s="11"/>
      <c r="X11631" s="4"/>
      <c r="Y11631" s="11"/>
      <c r="Z11631" s="2"/>
      <c r="AA11631" s="1" t="s">
        <v>16</v>
      </c>
      <c r="AC11631" s="23" t="s">
        <v>37893</v>
      </c>
      <c r="AD11631" s="23" t="s">
        <v>47279</v>
      </c>
    </row>
    <row r="11632" spans="1:30" ht="15" customHeight="1">
      <c r="A11632" s="1">
        <v>11631</v>
      </c>
      <c r="B11632" s="9" t="s">
        <v>6</v>
      </c>
      <c r="C11632" s="1" t="s">
        <v>20593</v>
      </c>
      <c r="D11632" s="12" t="s">
        <v>120</v>
      </c>
      <c r="E11632" s="12" t="s">
        <v>788</v>
      </c>
      <c r="F11632" s="12" t="s">
        <v>30716</v>
      </c>
      <c r="G11632" s="17">
        <f>914101464</f>
        <v>914101464</v>
      </c>
      <c r="H11632" s="2" t="s">
        <v>37779</v>
      </c>
      <c r="I11632" s="1" t="s">
        <v>41</v>
      </c>
      <c r="J11632" s="2" t="s">
        <v>47308</v>
      </c>
      <c r="K11632" s="3" t="s">
        <v>42</v>
      </c>
      <c r="L11632" s="2" t="s">
        <v>47336</v>
      </c>
      <c r="M11632" s="11"/>
      <c r="N11632" s="4"/>
      <c r="O11632" s="11"/>
      <c r="P11632" s="4"/>
      <c r="Q11632" s="11"/>
      <c r="R11632" s="4"/>
      <c r="S11632" s="11"/>
      <c r="T11632" s="4"/>
      <c r="U11632" s="11"/>
      <c r="V11632" s="4"/>
      <c r="W11632" s="11"/>
      <c r="X11632" s="4"/>
      <c r="Y11632" s="11"/>
      <c r="Z11632" s="2"/>
      <c r="AA11632" s="1" t="s">
        <v>16</v>
      </c>
      <c r="AC11632" s="23" t="s">
        <v>37893</v>
      </c>
      <c r="AD11632" s="23" t="s">
        <v>47279</v>
      </c>
    </row>
    <row r="11633" spans="1:31" ht="15" customHeight="1">
      <c r="A11633" s="1">
        <v>11632</v>
      </c>
      <c r="B11633" s="9" t="s">
        <v>6</v>
      </c>
      <c r="C11633" s="1" t="s">
        <v>20598</v>
      </c>
      <c r="D11633" s="12" t="s">
        <v>58</v>
      </c>
      <c r="E11633" s="12" t="s">
        <v>78</v>
      </c>
      <c r="F11633" s="12" t="s">
        <v>30360</v>
      </c>
      <c r="G11633" s="17">
        <f>91949699696</f>
        <v>91949699696</v>
      </c>
      <c r="H11633" s="13">
        <v>1</v>
      </c>
      <c r="I11633" s="1" t="s">
        <v>62</v>
      </c>
      <c r="J11633" s="2" t="s">
        <v>47308</v>
      </c>
      <c r="K11633" s="11" t="s">
        <v>14136</v>
      </c>
      <c r="L11633" s="2" t="s">
        <v>47336</v>
      </c>
      <c r="M11633" s="11"/>
      <c r="N11633" s="4"/>
      <c r="O11633" s="11"/>
      <c r="P11633" s="4"/>
      <c r="Q11633" s="11"/>
      <c r="R11633" s="4"/>
      <c r="S11633" s="11"/>
      <c r="T11633" s="4"/>
      <c r="U11633" s="11"/>
      <c r="V11633" s="4"/>
      <c r="W11633" s="11"/>
      <c r="X11633" s="4"/>
      <c r="Y11633" s="11"/>
      <c r="Z11633" s="2"/>
      <c r="AA11633" s="1" t="s">
        <v>16</v>
      </c>
      <c r="AC11633" s="23" t="s">
        <v>37893</v>
      </c>
      <c r="AD11633" s="23" t="s">
        <v>47279</v>
      </c>
    </row>
    <row r="11634" spans="1:31" ht="15" customHeight="1">
      <c r="A11634" s="1">
        <v>11633</v>
      </c>
      <c r="B11634" s="9" t="s">
        <v>6</v>
      </c>
      <c r="C11634" s="1" t="s">
        <v>20613</v>
      </c>
      <c r="D11634" s="12" t="s">
        <v>2714</v>
      </c>
      <c r="E11634" s="12" t="s">
        <v>37519</v>
      </c>
      <c r="F11634" s="12" t="s">
        <v>33240</v>
      </c>
      <c r="G11634" s="17">
        <f>91946990990</f>
        <v>91946990990</v>
      </c>
      <c r="H11634" s="13">
        <v>1</v>
      </c>
      <c r="I11634" s="1" t="s">
        <v>62</v>
      </c>
      <c r="J11634" s="2" t="s">
        <v>47308</v>
      </c>
      <c r="K11634" s="11" t="s">
        <v>13</v>
      </c>
      <c r="L11634" s="2" t="s">
        <v>47336</v>
      </c>
      <c r="M11634" s="11"/>
      <c r="N11634" s="4"/>
      <c r="O11634" s="11"/>
      <c r="P11634" s="4"/>
      <c r="Q11634" s="11"/>
      <c r="R11634" s="4"/>
      <c r="S11634" s="11"/>
      <c r="T11634" s="4"/>
      <c r="U11634" s="11"/>
      <c r="V11634" s="4"/>
      <c r="W11634" s="11"/>
      <c r="X11634" s="4"/>
      <c r="Y11634" s="11"/>
      <c r="Z11634" s="2"/>
      <c r="AA11634" s="1" t="s">
        <v>16</v>
      </c>
      <c r="AC11634" s="23" t="s">
        <v>37893</v>
      </c>
      <c r="AD11634" s="23" t="s">
        <v>47279</v>
      </c>
    </row>
    <row r="11635" spans="1:31" ht="15" customHeight="1">
      <c r="A11635" s="1">
        <v>11634</v>
      </c>
      <c r="B11635" s="9" t="s">
        <v>6</v>
      </c>
      <c r="C11635" s="1" t="s">
        <v>20626</v>
      </c>
      <c r="D11635" s="21" t="s">
        <v>13136</v>
      </c>
      <c r="E11635" s="12"/>
      <c r="F11635" s="12" t="s">
        <v>34653</v>
      </c>
      <c r="G11635" s="17">
        <f>9144164690</f>
        <v>9144164690</v>
      </c>
      <c r="H11635" s="13">
        <v>1</v>
      </c>
      <c r="I11635" s="1" t="s">
        <v>41</v>
      </c>
      <c r="J11635" s="2" t="s">
        <v>47308</v>
      </c>
      <c r="K11635" s="11" t="s">
        <v>14137</v>
      </c>
      <c r="L11635" s="2" t="s">
        <v>47336</v>
      </c>
      <c r="M11635" s="11"/>
      <c r="N11635" s="4"/>
      <c r="O11635" s="11"/>
      <c r="P11635" s="4"/>
      <c r="Q11635" s="11"/>
      <c r="R11635" s="4"/>
      <c r="S11635" s="11"/>
      <c r="T11635" s="4"/>
      <c r="U11635" s="11"/>
      <c r="V11635" s="4"/>
      <c r="W11635" s="11"/>
      <c r="X11635" s="4"/>
      <c r="Y11635" s="11"/>
      <c r="Z11635" s="2"/>
      <c r="AA11635" s="1" t="s">
        <v>16</v>
      </c>
      <c r="AC11635" s="23" t="s">
        <v>37894</v>
      </c>
      <c r="AD11635" s="23" t="s">
        <v>47279</v>
      </c>
    </row>
    <row r="11636" spans="1:31" ht="15" customHeight="1">
      <c r="A11636" s="1">
        <v>11635</v>
      </c>
      <c r="B11636" s="9" t="s">
        <v>6</v>
      </c>
      <c r="C11636" s="1" t="s">
        <v>20631</v>
      </c>
      <c r="D11636" s="12" t="s">
        <v>1302</v>
      </c>
      <c r="E11636" s="12" t="s">
        <v>255</v>
      </c>
      <c r="F11636" s="12" t="s">
        <v>33244</v>
      </c>
      <c r="G11636" s="17">
        <f>91949644</f>
        <v>91949644</v>
      </c>
      <c r="H11636" s="13">
        <v>1</v>
      </c>
      <c r="I11636" s="1" t="s">
        <v>62</v>
      </c>
      <c r="J11636" s="2" t="s">
        <v>47308</v>
      </c>
      <c r="K11636" s="3" t="s">
        <v>42</v>
      </c>
      <c r="L11636" s="2" t="s">
        <v>47336</v>
      </c>
      <c r="M11636" s="4" t="s">
        <v>14136</v>
      </c>
      <c r="N11636" s="3" t="str">
        <f>J11636</f>
        <v>[1.5 cr. - 2.25 cr]</v>
      </c>
      <c r="O11636" s="11"/>
      <c r="P11636" s="4"/>
      <c r="Q11636" s="11"/>
      <c r="R11636" s="4"/>
      <c r="S11636" s="11"/>
      <c r="T11636" s="4"/>
      <c r="U11636" s="11"/>
      <c r="V11636" s="4"/>
      <c r="W11636" s="11"/>
      <c r="X11636" s="4"/>
      <c r="Y11636" s="11"/>
      <c r="Z11636" s="2"/>
      <c r="AA11636" s="1" t="s">
        <v>16</v>
      </c>
      <c r="AC11636" s="23" t="s">
        <v>37894</v>
      </c>
      <c r="AD11636" s="23" t="s">
        <v>47279</v>
      </c>
    </row>
    <row r="11637" spans="1:31" ht="15" customHeight="1">
      <c r="A11637" s="1">
        <v>11636</v>
      </c>
      <c r="B11637" s="9" t="s">
        <v>6</v>
      </c>
      <c r="C11637" s="1" t="s">
        <v>20640</v>
      </c>
      <c r="D11637" s="12" t="s">
        <v>35598</v>
      </c>
      <c r="E11637" s="12" t="s">
        <v>2333</v>
      </c>
      <c r="F11637" s="12" t="s">
        <v>33598</v>
      </c>
      <c r="G11637" s="17">
        <f>91944416144</f>
        <v>91944416144</v>
      </c>
      <c r="H11637" s="2" t="s">
        <v>37779</v>
      </c>
      <c r="I11637" s="1" t="s">
        <v>41</v>
      </c>
      <c r="J11637" s="2" t="s">
        <v>47308</v>
      </c>
      <c r="K11637" s="11" t="s">
        <v>14136</v>
      </c>
      <c r="L11637" s="2" t="s">
        <v>47336</v>
      </c>
      <c r="M11637" s="11"/>
      <c r="N11637" s="4"/>
      <c r="O11637" s="11"/>
      <c r="P11637" s="4"/>
      <c r="Q11637" s="11"/>
      <c r="R11637" s="4"/>
      <c r="S11637" s="11"/>
      <c r="T11637" s="4"/>
      <c r="U11637" s="11"/>
      <c r="V11637" s="4"/>
      <c r="W11637" s="11"/>
      <c r="X11637" s="4"/>
      <c r="Y11637" s="11"/>
      <c r="Z11637" s="2"/>
      <c r="AA11637" s="1" t="s">
        <v>16</v>
      </c>
      <c r="AC11637" s="23" t="s">
        <v>37894</v>
      </c>
      <c r="AD11637" s="23" t="s">
        <v>47279</v>
      </c>
    </row>
    <row r="11638" spans="1:31" ht="15" customHeight="1">
      <c r="A11638" s="1">
        <v>11637</v>
      </c>
      <c r="B11638" s="9" t="s">
        <v>6</v>
      </c>
      <c r="C11638" s="1" t="s">
        <v>20653</v>
      </c>
      <c r="D11638" s="12" t="s">
        <v>1305</v>
      </c>
      <c r="E11638" s="12" t="s">
        <v>2302</v>
      </c>
      <c r="F11638" s="12" t="s">
        <v>30701</v>
      </c>
      <c r="G11638" s="17">
        <f>9199041944</f>
        <v>9199041944</v>
      </c>
      <c r="H11638" s="2" t="s">
        <v>37779</v>
      </c>
      <c r="I11638" s="1" t="s">
        <v>62</v>
      </c>
      <c r="J11638" s="2" t="s">
        <v>47308</v>
      </c>
      <c r="K11638" s="11" t="s">
        <v>14136</v>
      </c>
      <c r="L11638" s="2" t="s">
        <v>47336</v>
      </c>
      <c r="M11638" s="11"/>
      <c r="N11638" s="4"/>
      <c r="O11638" s="11"/>
      <c r="P11638" s="4"/>
      <c r="Q11638" s="11"/>
      <c r="R11638" s="4"/>
      <c r="S11638" s="11"/>
      <c r="T11638" s="4"/>
      <c r="U11638" s="11"/>
      <c r="V11638" s="4"/>
      <c r="W11638" s="11"/>
      <c r="X11638" s="4"/>
      <c r="Y11638" s="11"/>
      <c r="Z11638" s="2"/>
      <c r="AA11638" s="1" t="s">
        <v>16</v>
      </c>
      <c r="AC11638" s="23" t="s">
        <v>37894</v>
      </c>
      <c r="AD11638" s="23" t="s">
        <v>47279</v>
      </c>
    </row>
    <row r="11639" spans="1:31" ht="15" customHeight="1">
      <c r="A11639" s="1">
        <v>11638</v>
      </c>
      <c r="B11639" s="9" t="s">
        <v>6</v>
      </c>
      <c r="C11639" s="1" t="s">
        <v>20663</v>
      </c>
      <c r="D11639" s="12" t="s">
        <v>734</v>
      </c>
      <c r="E11639" s="12" t="s">
        <v>139</v>
      </c>
      <c r="F11639" s="12" t="s">
        <v>30389</v>
      </c>
      <c r="G11639" s="17">
        <f>919446044944</f>
        <v>919446044944</v>
      </c>
      <c r="H11639" s="2" t="s">
        <v>37779</v>
      </c>
      <c r="I11639" s="1" t="s">
        <v>62</v>
      </c>
      <c r="J11639" s="2" t="s">
        <v>47308</v>
      </c>
      <c r="K11639" s="11" t="s">
        <v>13</v>
      </c>
      <c r="L11639" s="2" t="s">
        <v>47336</v>
      </c>
      <c r="M11639" s="11"/>
      <c r="N11639" s="4"/>
      <c r="O11639" s="11"/>
      <c r="P11639" s="4"/>
      <c r="Q11639" s="11"/>
      <c r="R11639" s="4"/>
      <c r="S11639" s="11"/>
      <c r="T11639" s="4"/>
      <c r="U11639" s="11"/>
      <c r="V11639" s="4"/>
      <c r="W11639" s="11"/>
      <c r="X11639" s="4"/>
      <c r="Y11639" s="11"/>
      <c r="Z11639" s="2"/>
      <c r="AA11639" s="1" t="s">
        <v>16</v>
      </c>
      <c r="AC11639" s="23" t="s">
        <v>37894</v>
      </c>
      <c r="AD11639" s="23" t="s">
        <v>47279</v>
      </c>
    </row>
    <row r="11640" spans="1:31" ht="15" customHeight="1">
      <c r="A11640" s="1">
        <v>11639</v>
      </c>
      <c r="B11640" s="9" t="s">
        <v>6</v>
      </c>
      <c r="C11640" s="1" t="s">
        <v>20675</v>
      </c>
      <c r="D11640" s="12" t="s">
        <v>727</v>
      </c>
      <c r="E11640" s="12" t="s">
        <v>362</v>
      </c>
      <c r="F11640" s="12" t="s">
        <v>30785</v>
      </c>
      <c r="G11640" s="17">
        <v>4469969141</v>
      </c>
      <c r="H11640" s="2" t="s">
        <v>37779</v>
      </c>
      <c r="I11640" s="1" t="s">
        <v>62</v>
      </c>
      <c r="J11640" s="2" t="s">
        <v>47308</v>
      </c>
      <c r="K11640" s="11" t="s">
        <v>14137</v>
      </c>
      <c r="L11640" s="2" t="s">
        <v>47336</v>
      </c>
      <c r="M11640" s="11"/>
      <c r="N11640" s="4"/>
      <c r="O11640" s="11"/>
      <c r="P11640" s="4"/>
      <c r="Q11640" s="11"/>
      <c r="R11640" s="4"/>
      <c r="S11640" s="11"/>
      <c r="T11640" s="4"/>
      <c r="U11640" s="11"/>
      <c r="V11640" s="4"/>
      <c r="W11640" s="11"/>
      <c r="X11640" s="4"/>
      <c r="Y11640" s="11"/>
      <c r="Z11640" s="2"/>
      <c r="AA11640" s="1" t="s">
        <v>11</v>
      </c>
      <c r="AC11640" s="23" t="s">
        <v>37894</v>
      </c>
      <c r="AD11640" s="23" t="s">
        <v>47279</v>
      </c>
    </row>
    <row r="11641" spans="1:31" ht="15" customHeight="1">
      <c r="A11641" s="1">
        <v>11640</v>
      </c>
      <c r="B11641" s="9" t="s">
        <v>6</v>
      </c>
      <c r="C11641" s="1" t="s">
        <v>20692</v>
      </c>
      <c r="D11641" s="12" t="s">
        <v>1551</v>
      </c>
      <c r="E11641" s="12" t="s">
        <v>999</v>
      </c>
      <c r="F11641" s="12" t="s">
        <v>27689</v>
      </c>
      <c r="G11641" s="17">
        <v>4494004441</v>
      </c>
      <c r="H11641" s="2" t="s">
        <v>37779</v>
      </c>
      <c r="I11641" s="1" t="s">
        <v>41</v>
      </c>
      <c r="J11641" s="2" t="s">
        <v>47308</v>
      </c>
      <c r="K11641" s="11" t="s">
        <v>14136</v>
      </c>
      <c r="L11641" s="2" t="s">
        <v>47336</v>
      </c>
      <c r="M11641" s="11"/>
      <c r="N11641" s="4"/>
      <c r="O11641" s="11"/>
      <c r="P11641" s="4"/>
      <c r="Q11641" s="11"/>
      <c r="R11641" s="4"/>
      <c r="S11641" s="11"/>
      <c r="T11641" s="4"/>
      <c r="U11641" s="11"/>
      <c r="V11641" s="4"/>
      <c r="W11641" s="11"/>
      <c r="X11641" s="4"/>
      <c r="Y11641" s="11"/>
      <c r="Z11641" s="2"/>
      <c r="AA11641" s="1" t="s">
        <v>16</v>
      </c>
      <c r="AC11641" s="23" t="s">
        <v>37894</v>
      </c>
      <c r="AD11641" s="23" t="s">
        <v>47279</v>
      </c>
    </row>
    <row r="11642" spans="1:31" ht="15" customHeight="1">
      <c r="A11642" s="1">
        <v>11641</v>
      </c>
      <c r="B11642" s="9" t="s">
        <v>6</v>
      </c>
      <c r="C11642" s="1" t="s">
        <v>20693</v>
      </c>
      <c r="D11642" s="12" t="s">
        <v>773</v>
      </c>
      <c r="E11642" s="12" t="s">
        <v>139</v>
      </c>
      <c r="F11642" s="12" t="s">
        <v>30310</v>
      </c>
      <c r="G11642" s="17">
        <f>919919441106</f>
        <v>919919441106</v>
      </c>
      <c r="H11642" s="2" t="s">
        <v>37779</v>
      </c>
      <c r="I11642" s="1" t="s">
        <v>62</v>
      </c>
      <c r="J11642" s="2" t="s">
        <v>47308</v>
      </c>
      <c r="K11642" s="11" t="s">
        <v>14136</v>
      </c>
      <c r="L11642" s="2" t="s">
        <v>47336</v>
      </c>
      <c r="M11642" s="11"/>
      <c r="N11642" s="4"/>
      <c r="O11642" s="11"/>
      <c r="P11642" s="4"/>
      <c r="Q11642" s="11"/>
      <c r="R11642" s="4"/>
      <c r="S11642" s="11"/>
      <c r="T11642" s="4"/>
      <c r="U11642" s="11"/>
      <c r="V11642" s="4"/>
      <c r="W11642" s="11"/>
      <c r="X11642" s="4"/>
      <c r="Y11642" s="11"/>
      <c r="Z11642" s="2"/>
      <c r="AA11642" s="1" t="s">
        <v>16</v>
      </c>
      <c r="AC11642" s="23" t="s">
        <v>37894</v>
      </c>
      <c r="AD11642" s="23" t="s">
        <v>47279</v>
      </c>
    </row>
    <row r="11643" spans="1:31" ht="15" customHeight="1">
      <c r="A11643" s="1">
        <v>11642</v>
      </c>
      <c r="B11643" s="9" t="s">
        <v>6</v>
      </c>
      <c r="C11643" s="1" t="s">
        <v>20815</v>
      </c>
      <c r="D11643" s="12" t="s">
        <v>139</v>
      </c>
      <c r="E11643" s="12" t="s">
        <v>18728</v>
      </c>
      <c r="F11643" s="12" t="s">
        <v>33365</v>
      </c>
      <c r="G11643" s="17">
        <f>91914909904</f>
        <v>91914909904</v>
      </c>
      <c r="H11643" s="9" t="s">
        <v>15</v>
      </c>
      <c r="I11643" s="1" t="s">
        <v>41</v>
      </c>
      <c r="J11643" s="2" t="s">
        <v>47308</v>
      </c>
      <c r="K11643" s="3" t="s">
        <v>42</v>
      </c>
      <c r="L11643" s="2" t="s">
        <v>47336</v>
      </c>
      <c r="M11643" s="4" t="s">
        <v>14136</v>
      </c>
      <c r="N11643" s="3" t="str">
        <f t="shared" ref="N11643:N11644" si="428">J11643</f>
        <v>[1.5 cr. - 2.25 cr]</v>
      </c>
      <c r="O11643" s="11"/>
      <c r="P11643" s="4"/>
      <c r="Q11643" s="11"/>
      <c r="R11643" s="4"/>
      <c r="S11643" s="11"/>
      <c r="T11643" s="4"/>
      <c r="U11643" s="11"/>
      <c r="V11643" s="4"/>
      <c r="W11643" s="11"/>
      <c r="X11643" s="4"/>
      <c r="Y11643" s="11"/>
      <c r="Z11643" s="2"/>
      <c r="AA11643" s="1" t="s">
        <v>16</v>
      </c>
      <c r="AC11643" s="23" t="s">
        <v>37894</v>
      </c>
      <c r="AD11643" s="23" t="s">
        <v>47279</v>
      </c>
    </row>
    <row r="11644" spans="1:31" ht="15" customHeight="1">
      <c r="A11644" s="1">
        <v>11643</v>
      </c>
      <c r="B11644" s="9" t="s">
        <v>6</v>
      </c>
      <c r="C11644" s="1" t="s">
        <v>20871</v>
      </c>
      <c r="D11644" s="12" t="s">
        <v>89</v>
      </c>
      <c r="E11644" s="12"/>
      <c r="F11644" s="12" t="s">
        <v>30683</v>
      </c>
      <c r="G11644" s="17">
        <f>9141404444</f>
        <v>9141404444</v>
      </c>
      <c r="H11644" s="9" t="s">
        <v>8</v>
      </c>
      <c r="I11644" s="1" t="s">
        <v>41</v>
      </c>
      <c r="J11644" s="2" t="s">
        <v>47308</v>
      </c>
      <c r="K11644" s="3" t="s">
        <v>213</v>
      </c>
      <c r="L11644" s="2" t="s">
        <v>47336</v>
      </c>
      <c r="M11644" s="4" t="s">
        <v>17</v>
      </c>
      <c r="N11644" s="3" t="str">
        <f t="shared" si="428"/>
        <v>[1.5 cr. - 2.25 cr]</v>
      </c>
      <c r="O11644" s="4" t="s">
        <v>47347</v>
      </c>
      <c r="P11644" s="3" t="s">
        <v>47308</v>
      </c>
      <c r="Q11644" s="4" t="s">
        <v>14136</v>
      </c>
      <c r="R11644" s="3" t="s">
        <v>47308</v>
      </c>
      <c r="S11644" s="4" t="s">
        <v>47352</v>
      </c>
      <c r="T11644" s="3" t="s">
        <v>47308</v>
      </c>
      <c r="U11644" s="4" t="s">
        <v>13</v>
      </c>
      <c r="V11644" s="3" t="s">
        <v>47308</v>
      </c>
      <c r="W11644" s="11"/>
      <c r="X11644" s="4"/>
      <c r="Y11644" s="11"/>
      <c r="Z11644" s="2"/>
      <c r="AA11644" s="1" t="s">
        <v>16</v>
      </c>
      <c r="AC11644" s="23" t="s">
        <v>37894</v>
      </c>
      <c r="AD11644" s="23" t="s">
        <v>47279</v>
      </c>
    </row>
    <row r="11645" spans="1:31" ht="15" customHeight="1">
      <c r="A11645" s="1">
        <v>11644</v>
      </c>
      <c r="B11645" s="1" t="s">
        <v>54</v>
      </c>
      <c r="C11645" s="1" t="s">
        <v>19202</v>
      </c>
      <c r="D11645" s="9" t="s">
        <v>1046</v>
      </c>
      <c r="E11645" s="12" t="s">
        <v>40</v>
      </c>
      <c r="F11645" s="9" t="s">
        <v>30258</v>
      </c>
      <c r="G11645" s="17">
        <v>919994969446</v>
      </c>
      <c r="H11645" s="2" t="s">
        <v>37779</v>
      </c>
      <c r="I11645" s="1" t="s">
        <v>9</v>
      </c>
      <c r="J11645" s="2" t="s">
        <v>47308</v>
      </c>
      <c r="K11645" s="11" t="s">
        <v>14136</v>
      </c>
      <c r="L11645" s="2" t="s">
        <v>47336</v>
      </c>
      <c r="M11645" s="11"/>
      <c r="N11645" s="4"/>
      <c r="O11645" s="11"/>
      <c r="P11645" s="4"/>
      <c r="Q11645" s="11"/>
      <c r="R11645" s="4"/>
      <c r="S11645" s="11"/>
      <c r="T11645" s="4"/>
      <c r="U11645" s="11"/>
      <c r="V11645" s="4"/>
      <c r="W11645" s="11"/>
      <c r="X11645" s="4"/>
      <c r="Y11645" s="11"/>
      <c r="Z11645" s="2"/>
      <c r="AA11645" s="1" t="s">
        <v>16</v>
      </c>
      <c r="AC11645" s="23" t="s">
        <v>37890</v>
      </c>
      <c r="AD11645" s="23" t="s">
        <v>40440</v>
      </c>
      <c r="AE11645" t="s">
        <v>35395</v>
      </c>
    </row>
    <row r="11646" spans="1:31" ht="15" customHeight="1">
      <c r="A11646" s="1">
        <v>11645</v>
      </c>
      <c r="B11646" s="1" t="s">
        <v>54</v>
      </c>
      <c r="C11646" s="1" t="s">
        <v>19205</v>
      </c>
      <c r="D11646" s="9" t="s">
        <v>579</v>
      </c>
      <c r="E11646" s="12" t="s">
        <v>36607</v>
      </c>
      <c r="F11646" s="9" t="s">
        <v>30261</v>
      </c>
      <c r="G11646" s="17">
        <v>919994446119</v>
      </c>
      <c r="H11646" s="2" t="s">
        <v>37779</v>
      </c>
      <c r="I11646" s="1" t="s">
        <v>62</v>
      </c>
      <c r="J11646" s="2" t="s">
        <v>47308</v>
      </c>
      <c r="K11646" s="3" t="s">
        <v>178</v>
      </c>
      <c r="L11646" s="2" t="s">
        <v>47336</v>
      </c>
      <c r="M11646" s="11"/>
      <c r="N11646" s="4"/>
      <c r="O11646" s="11"/>
      <c r="P11646" s="4"/>
      <c r="Q11646" s="11"/>
      <c r="R11646" s="4"/>
      <c r="S11646" s="11"/>
      <c r="T11646" s="4"/>
      <c r="U11646" s="11"/>
      <c r="V11646" s="4"/>
      <c r="W11646" s="11"/>
      <c r="X11646" s="4"/>
      <c r="Y11646" s="11"/>
      <c r="Z11646" s="2"/>
      <c r="AA11646" s="1" t="s">
        <v>16</v>
      </c>
      <c r="AC11646" s="23" t="s">
        <v>37890</v>
      </c>
      <c r="AD11646" s="23" t="s">
        <v>40440</v>
      </c>
      <c r="AE11646" t="s">
        <v>35400</v>
      </c>
    </row>
    <row r="11647" spans="1:31" ht="15" customHeight="1">
      <c r="A11647" s="1">
        <v>11646</v>
      </c>
      <c r="B11647" s="1" t="s">
        <v>54</v>
      </c>
      <c r="C11647" s="1" t="s">
        <v>19216</v>
      </c>
      <c r="D11647" s="9" t="s">
        <v>400</v>
      </c>
      <c r="E11647" s="12" t="s">
        <v>139</v>
      </c>
      <c r="F11647" s="9" t="s">
        <v>30269</v>
      </c>
      <c r="G11647" s="17">
        <v>919994464994</v>
      </c>
      <c r="H11647" s="2" t="s">
        <v>37779</v>
      </c>
      <c r="I11647" s="1" t="s">
        <v>62</v>
      </c>
      <c r="J11647" s="2" t="s">
        <v>47308</v>
      </c>
      <c r="K11647" s="11" t="s">
        <v>14136</v>
      </c>
      <c r="L11647" s="2" t="s">
        <v>47336</v>
      </c>
      <c r="M11647" s="11"/>
      <c r="N11647" s="4"/>
      <c r="O11647" s="11"/>
      <c r="P11647" s="4"/>
      <c r="Q11647" s="11"/>
      <c r="R11647" s="4"/>
      <c r="S11647" s="11"/>
      <c r="T11647" s="4"/>
      <c r="U11647" s="11"/>
      <c r="V11647" s="4"/>
      <c r="W11647" s="11"/>
      <c r="X11647" s="4"/>
      <c r="Y11647" s="11"/>
      <c r="Z11647" s="2"/>
      <c r="AA11647" s="1" t="s">
        <v>16</v>
      </c>
      <c r="AC11647" s="23" t="s">
        <v>37890</v>
      </c>
      <c r="AD11647" s="23" t="s">
        <v>40440</v>
      </c>
      <c r="AE11647" t="s">
        <v>35401</v>
      </c>
    </row>
    <row r="11648" spans="1:31" ht="15" customHeight="1">
      <c r="A11648" s="1">
        <v>11647</v>
      </c>
      <c r="B11648" s="1" t="s">
        <v>54</v>
      </c>
      <c r="C11648" s="1" t="s">
        <v>19252</v>
      </c>
      <c r="D11648" s="9" t="s">
        <v>7236</v>
      </c>
      <c r="E11648" s="12" t="s">
        <v>40</v>
      </c>
      <c r="F11648" s="9" t="s">
        <v>30286</v>
      </c>
      <c r="G11648" s="17">
        <v>91994494941</v>
      </c>
      <c r="H11648" s="2" t="s">
        <v>37779</v>
      </c>
      <c r="I11648" s="1" t="s">
        <v>62</v>
      </c>
      <c r="J11648" s="2" t="s">
        <v>47308</v>
      </c>
      <c r="K11648" s="11" t="s">
        <v>14136</v>
      </c>
      <c r="L11648" s="2" t="s">
        <v>47336</v>
      </c>
      <c r="M11648" s="11"/>
      <c r="N11648" s="4"/>
      <c r="O11648" s="11"/>
      <c r="P11648" s="4"/>
      <c r="Q11648" s="11"/>
      <c r="R11648" s="4"/>
      <c r="S11648" s="11"/>
      <c r="T11648" s="4"/>
      <c r="U11648" s="11"/>
      <c r="V11648" s="4"/>
      <c r="W11648" s="11"/>
      <c r="X11648" s="4"/>
      <c r="Y11648" s="11"/>
      <c r="Z11648" s="2"/>
      <c r="AA11648" s="1" t="s">
        <v>16</v>
      </c>
      <c r="AC11648" s="23" t="s">
        <v>37890</v>
      </c>
      <c r="AD11648" s="23" t="s">
        <v>40440</v>
      </c>
      <c r="AE11648" t="s">
        <v>35402</v>
      </c>
    </row>
    <row r="11649" spans="1:31" ht="15" customHeight="1">
      <c r="A11649" s="1">
        <v>11648</v>
      </c>
      <c r="B11649" s="1" t="s">
        <v>54</v>
      </c>
      <c r="C11649" s="1" t="s">
        <v>19254</v>
      </c>
      <c r="D11649" s="9" t="s">
        <v>494</v>
      </c>
      <c r="E11649" s="12" t="s">
        <v>40</v>
      </c>
      <c r="F11649" s="9" t="s">
        <v>30287</v>
      </c>
      <c r="G11649" s="17">
        <v>9199444444</v>
      </c>
      <c r="H11649" s="2" t="s">
        <v>37779</v>
      </c>
      <c r="I11649" s="1" t="s">
        <v>41</v>
      </c>
      <c r="J11649" s="2" t="s">
        <v>47308</v>
      </c>
      <c r="K11649" s="11" t="s">
        <v>14136</v>
      </c>
      <c r="L11649" s="2" t="s">
        <v>47336</v>
      </c>
      <c r="M11649" s="11"/>
      <c r="N11649" s="4"/>
      <c r="O11649" s="11"/>
      <c r="P11649" s="4"/>
      <c r="Q11649" s="11"/>
      <c r="R11649" s="4"/>
      <c r="S11649" s="11"/>
      <c r="T11649" s="4"/>
      <c r="U11649" s="11"/>
      <c r="V11649" s="4"/>
      <c r="W11649" s="11"/>
      <c r="X11649" s="4"/>
      <c r="Y11649" s="11"/>
      <c r="Z11649" s="2"/>
      <c r="AA11649" s="1" t="s">
        <v>16</v>
      </c>
      <c r="AC11649" s="23" t="s">
        <v>37890</v>
      </c>
      <c r="AD11649" s="23" t="s">
        <v>40440</v>
      </c>
      <c r="AE11649" t="s">
        <v>35403</v>
      </c>
    </row>
    <row r="11650" spans="1:31" ht="15" customHeight="1">
      <c r="A11650" s="1">
        <v>11649</v>
      </c>
      <c r="B11650" s="1" t="s">
        <v>54</v>
      </c>
      <c r="C11650" s="1" t="s">
        <v>19292</v>
      </c>
      <c r="D11650" s="9" t="s">
        <v>1968</v>
      </c>
      <c r="E11650" s="12" t="s">
        <v>37520</v>
      </c>
      <c r="F11650" s="9" t="s">
        <v>30307</v>
      </c>
      <c r="G11650" s="17">
        <v>919944146696</v>
      </c>
      <c r="H11650" s="2" t="s">
        <v>37779</v>
      </c>
      <c r="I11650" s="1" t="s">
        <v>62</v>
      </c>
      <c r="J11650" s="2" t="s">
        <v>47308</v>
      </c>
      <c r="K11650" s="3" t="s">
        <v>178</v>
      </c>
      <c r="L11650" s="2" t="s">
        <v>47336</v>
      </c>
      <c r="M11650" s="11"/>
      <c r="N11650" s="4"/>
      <c r="O11650" s="11"/>
      <c r="P11650" s="4"/>
      <c r="Q11650" s="11"/>
      <c r="R11650" s="4"/>
      <c r="S11650" s="11"/>
      <c r="T11650" s="4"/>
      <c r="U11650" s="11"/>
      <c r="V11650" s="4"/>
      <c r="W11650" s="11"/>
      <c r="X11650" s="4"/>
      <c r="Y11650" s="11"/>
      <c r="Z11650" s="2"/>
      <c r="AA11650" s="1" t="s">
        <v>16</v>
      </c>
      <c r="AC11650" s="23" t="s">
        <v>37890</v>
      </c>
      <c r="AD11650" s="23" t="s">
        <v>40440</v>
      </c>
      <c r="AE11650" t="s">
        <v>35404</v>
      </c>
    </row>
    <row r="11651" spans="1:31" ht="15" customHeight="1">
      <c r="A11651" s="1">
        <v>11650</v>
      </c>
      <c r="B11651" s="1" t="s">
        <v>54</v>
      </c>
      <c r="C11651" s="1" t="s">
        <v>19295</v>
      </c>
      <c r="D11651" s="9" t="s">
        <v>1248</v>
      </c>
      <c r="E11651" s="12" t="s">
        <v>2618</v>
      </c>
      <c r="F11651" s="9" t="s">
        <v>33983</v>
      </c>
      <c r="G11651" s="17">
        <v>919940114664</v>
      </c>
      <c r="H11651" s="2" t="s">
        <v>37779</v>
      </c>
      <c r="I11651" s="1" t="s">
        <v>41</v>
      </c>
      <c r="J11651" s="2" t="s">
        <v>47308</v>
      </c>
      <c r="K11651" s="11" t="s">
        <v>14136</v>
      </c>
      <c r="L11651" s="2" t="s">
        <v>47336</v>
      </c>
      <c r="M11651" s="11"/>
      <c r="N11651" s="4"/>
      <c r="O11651" s="11"/>
      <c r="P11651" s="4"/>
      <c r="Q11651" s="11"/>
      <c r="R11651" s="4"/>
      <c r="S11651" s="11"/>
      <c r="T11651" s="4"/>
      <c r="U11651" s="11"/>
      <c r="V11651" s="4"/>
      <c r="W11651" s="11"/>
      <c r="X11651" s="4"/>
      <c r="Y11651" s="11"/>
      <c r="Z11651" s="2"/>
      <c r="AA11651" s="1" t="s">
        <v>16</v>
      </c>
      <c r="AC11651" s="23" t="s">
        <v>37890</v>
      </c>
      <c r="AD11651" s="23" t="s">
        <v>40440</v>
      </c>
      <c r="AE11651" t="s">
        <v>35405</v>
      </c>
    </row>
    <row r="11652" spans="1:31" ht="15" customHeight="1">
      <c r="A11652" s="1">
        <v>11651</v>
      </c>
      <c r="B11652" s="1" t="s">
        <v>54</v>
      </c>
      <c r="C11652" s="1" t="s">
        <v>19297</v>
      </c>
      <c r="D11652" s="9" t="s">
        <v>773</v>
      </c>
      <c r="E11652" s="12" t="s">
        <v>139</v>
      </c>
      <c r="F11652" s="9" t="s">
        <v>30310</v>
      </c>
      <c r="G11652" s="17">
        <v>919919441106</v>
      </c>
      <c r="H11652" s="2" t="s">
        <v>37779</v>
      </c>
      <c r="I11652" s="1" t="s">
        <v>41</v>
      </c>
      <c r="J11652" s="2" t="s">
        <v>47308</v>
      </c>
      <c r="K11652" s="3" t="s">
        <v>178</v>
      </c>
      <c r="L11652" s="2" t="s">
        <v>47336</v>
      </c>
      <c r="M11652" s="11"/>
      <c r="N11652" s="4"/>
      <c r="O11652" s="11"/>
      <c r="P11652" s="4"/>
      <c r="Q11652" s="11"/>
      <c r="R11652" s="4"/>
      <c r="S11652" s="11"/>
      <c r="T11652" s="4"/>
      <c r="U11652" s="11"/>
      <c r="V11652" s="4"/>
      <c r="W11652" s="11"/>
      <c r="X11652" s="4"/>
      <c r="Y11652" s="11"/>
      <c r="Z11652" s="2"/>
      <c r="AA11652" s="1" t="s">
        <v>16</v>
      </c>
      <c r="AC11652" s="23" t="s">
        <v>37890</v>
      </c>
      <c r="AD11652" s="23" t="s">
        <v>40440</v>
      </c>
      <c r="AE11652" t="s">
        <v>35406</v>
      </c>
    </row>
    <row r="11653" spans="1:31" ht="15" customHeight="1">
      <c r="A11653" s="1">
        <v>11652</v>
      </c>
      <c r="B11653" s="1" t="s">
        <v>54</v>
      </c>
      <c r="C11653" s="1" t="s">
        <v>19298</v>
      </c>
      <c r="D11653" s="9" t="s">
        <v>1410</v>
      </c>
      <c r="E11653" s="12" t="s">
        <v>1311</v>
      </c>
      <c r="F11653" s="9" t="s">
        <v>33216</v>
      </c>
      <c r="G11653" s="17">
        <v>91991940940</v>
      </c>
      <c r="H11653" s="2" t="s">
        <v>37779</v>
      </c>
      <c r="I11653" s="1" t="s">
        <v>41</v>
      </c>
      <c r="J11653" s="2" t="s">
        <v>47308</v>
      </c>
      <c r="K11653" s="3" t="s">
        <v>178</v>
      </c>
      <c r="L11653" s="2" t="s">
        <v>47336</v>
      </c>
      <c r="M11653" s="11"/>
      <c r="N11653" s="4"/>
      <c r="O11653" s="11"/>
      <c r="P11653" s="4"/>
      <c r="Q11653" s="11"/>
      <c r="R11653" s="4"/>
      <c r="S11653" s="11"/>
      <c r="T11653" s="4"/>
      <c r="U11653" s="11"/>
      <c r="V11653" s="4"/>
      <c r="W11653" s="11"/>
      <c r="X11653" s="4"/>
      <c r="Y11653" s="11"/>
      <c r="Z11653" s="2"/>
      <c r="AA11653" s="1" t="s">
        <v>16</v>
      </c>
      <c r="AC11653" s="23" t="s">
        <v>37890</v>
      </c>
      <c r="AD11653" s="23" t="s">
        <v>40440</v>
      </c>
      <c r="AE11653" t="s">
        <v>35395</v>
      </c>
    </row>
    <row r="11654" spans="1:31" ht="15" customHeight="1">
      <c r="A11654" s="1">
        <v>11653</v>
      </c>
      <c r="B11654" s="1" t="s">
        <v>54</v>
      </c>
      <c r="C11654" s="1" t="s">
        <v>19314</v>
      </c>
      <c r="D11654" s="9" t="s">
        <v>35450</v>
      </c>
      <c r="E11654" s="12" t="s">
        <v>4870</v>
      </c>
      <c r="F11654" s="9" t="s">
        <v>30320</v>
      </c>
      <c r="G11654" s="17">
        <v>919909414449</v>
      </c>
      <c r="H11654" s="2" t="s">
        <v>37779</v>
      </c>
      <c r="I11654" s="1" t="s">
        <v>62</v>
      </c>
      <c r="J11654" s="2" t="s">
        <v>47308</v>
      </c>
      <c r="K11654" s="11" t="s">
        <v>18748</v>
      </c>
      <c r="L11654" s="2" t="s">
        <v>47336</v>
      </c>
      <c r="M11654" s="11"/>
      <c r="N11654" s="4"/>
      <c r="O11654" s="11"/>
      <c r="P11654" s="4"/>
      <c r="Q11654" s="11"/>
      <c r="R11654" s="4"/>
      <c r="S11654" s="11"/>
      <c r="T11654" s="4"/>
      <c r="U11654" s="11"/>
      <c r="V11654" s="4"/>
      <c r="W11654" s="11"/>
      <c r="X11654" s="4"/>
      <c r="Y11654" s="11"/>
      <c r="Z11654" s="2"/>
      <c r="AA11654" s="1" t="s">
        <v>16</v>
      </c>
      <c r="AC11654" s="23" t="s">
        <v>37890</v>
      </c>
      <c r="AD11654" s="23" t="s">
        <v>40440</v>
      </c>
      <c r="AE11654" t="s">
        <v>35400</v>
      </c>
    </row>
    <row r="11655" spans="1:31" ht="15" customHeight="1">
      <c r="A11655" s="1">
        <v>11654</v>
      </c>
      <c r="B11655" s="1" t="s">
        <v>54</v>
      </c>
      <c r="C11655" s="1" t="s">
        <v>19344</v>
      </c>
      <c r="D11655" s="9" t="s">
        <v>8006</v>
      </c>
      <c r="E11655" s="12" t="s">
        <v>333</v>
      </c>
      <c r="F11655" s="9" t="s">
        <v>35264</v>
      </c>
      <c r="G11655" s="17">
        <v>9194944404</v>
      </c>
      <c r="H11655" s="2" t="s">
        <v>37779</v>
      </c>
      <c r="I11655" s="1" t="s">
        <v>62</v>
      </c>
      <c r="J11655" s="2" t="s">
        <v>47308</v>
      </c>
      <c r="K11655" s="11" t="s">
        <v>14136</v>
      </c>
      <c r="L11655" s="2" t="s">
        <v>47336</v>
      </c>
      <c r="M11655" s="11"/>
      <c r="N11655" s="4"/>
      <c r="O11655" s="11"/>
      <c r="P11655" s="4"/>
      <c r="Q11655" s="11"/>
      <c r="R11655" s="4"/>
      <c r="S11655" s="11"/>
      <c r="T11655" s="4"/>
      <c r="U11655" s="11"/>
      <c r="V11655" s="4"/>
      <c r="W11655" s="11"/>
      <c r="X11655" s="4"/>
      <c r="Y11655" s="11"/>
      <c r="Z11655" s="2"/>
      <c r="AA11655" s="1" t="s">
        <v>16</v>
      </c>
      <c r="AC11655" s="23" t="s">
        <v>37890</v>
      </c>
      <c r="AD11655" s="23" t="s">
        <v>40440</v>
      </c>
      <c r="AE11655" t="s">
        <v>35401</v>
      </c>
    </row>
    <row r="11656" spans="1:31" ht="15" customHeight="1">
      <c r="A11656" s="1">
        <v>11655</v>
      </c>
      <c r="B11656" s="1" t="s">
        <v>54</v>
      </c>
      <c r="C11656" s="1" t="s">
        <v>19377</v>
      </c>
      <c r="D11656" s="9" t="s">
        <v>1857</v>
      </c>
      <c r="E11656" s="12" t="s">
        <v>40</v>
      </c>
      <c r="F11656" s="9" t="s">
        <v>30361</v>
      </c>
      <c r="G11656" s="17">
        <v>9194964194</v>
      </c>
      <c r="H11656" s="2" t="s">
        <v>37779</v>
      </c>
      <c r="I11656" s="1" t="s">
        <v>62</v>
      </c>
      <c r="J11656" s="2" t="s">
        <v>47308</v>
      </c>
      <c r="K11656" s="11" t="s">
        <v>14136</v>
      </c>
      <c r="L11656" s="2" t="s">
        <v>47336</v>
      </c>
      <c r="M11656" s="11"/>
      <c r="N11656" s="4"/>
      <c r="O11656" s="11"/>
      <c r="P11656" s="4"/>
      <c r="Q11656" s="11"/>
      <c r="R11656" s="4"/>
      <c r="S11656" s="11"/>
      <c r="T11656" s="4"/>
      <c r="U11656" s="11"/>
      <c r="V11656" s="4"/>
      <c r="W11656" s="11"/>
      <c r="X11656" s="4"/>
      <c r="Y11656" s="11"/>
      <c r="Z11656" s="2"/>
      <c r="AA11656" s="1" t="s">
        <v>16</v>
      </c>
      <c r="AC11656" s="23" t="s">
        <v>37891</v>
      </c>
      <c r="AD11656" s="23" t="s">
        <v>40440</v>
      </c>
      <c r="AE11656" t="s">
        <v>35402</v>
      </c>
    </row>
    <row r="11657" spans="1:31" ht="15" customHeight="1">
      <c r="A11657" s="1">
        <v>11656</v>
      </c>
      <c r="B11657" s="1" t="s">
        <v>54</v>
      </c>
      <c r="C11657" s="1" t="s">
        <v>19393</v>
      </c>
      <c r="D11657" s="9" t="s">
        <v>1821</v>
      </c>
      <c r="E11657" s="12" t="s">
        <v>270</v>
      </c>
      <c r="F11657" s="9" t="s">
        <v>33225</v>
      </c>
      <c r="G11657" s="17">
        <v>91944660191</v>
      </c>
      <c r="H11657" s="2" t="s">
        <v>37779</v>
      </c>
      <c r="I11657" s="1" t="s">
        <v>41</v>
      </c>
      <c r="J11657" s="2" t="s">
        <v>47308</v>
      </c>
      <c r="K11657" s="11" t="s">
        <v>14136</v>
      </c>
      <c r="L11657" s="2" t="s">
        <v>47336</v>
      </c>
      <c r="M11657" s="11"/>
      <c r="N11657" s="4"/>
      <c r="O11657" s="11"/>
      <c r="P11657" s="4"/>
      <c r="Q11657" s="11"/>
      <c r="R11657" s="4"/>
      <c r="S11657" s="11"/>
      <c r="T11657" s="4"/>
      <c r="U11657" s="11"/>
      <c r="V11657" s="4"/>
      <c r="W11657" s="11"/>
      <c r="X11657" s="4"/>
      <c r="Y11657" s="11"/>
      <c r="Z11657" s="2"/>
      <c r="AA11657" s="1" t="s">
        <v>16</v>
      </c>
      <c r="AC11657" s="23" t="s">
        <v>37891</v>
      </c>
      <c r="AD11657" s="23" t="s">
        <v>40440</v>
      </c>
      <c r="AE11657" t="s">
        <v>35403</v>
      </c>
    </row>
    <row r="11658" spans="1:31" ht="15" customHeight="1">
      <c r="A11658" s="1">
        <v>11657</v>
      </c>
      <c r="B11658" s="1" t="s">
        <v>54</v>
      </c>
      <c r="C11658" s="1" t="s">
        <v>19410</v>
      </c>
      <c r="D11658" s="9" t="s">
        <v>1867</v>
      </c>
      <c r="E11658" s="12" t="s">
        <v>40</v>
      </c>
      <c r="F11658" s="9" t="s">
        <v>30383</v>
      </c>
      <c r="G11658" s="17">
        <v>91944694644</v>
      </c>
      <c r="H11658" s="2" t="s">
        <v>37779</v>
      </c>
      <c r="I11658" s="1" t="s">
        <v>62</v>
      </c>
      <c r="J11658" s="2" t="s">
        <v>47308</v>
      </c>
      <c r="K11658" s="3" t="s">
        <v>178</v>
      </c>
      <c r="L11658" s="2" t="s">
        <v>47336</v>
      </c>
      <c r="M11658" s="11"/>
      <c r="N11658" s="4"/>
      <c r="O11658" s="11"/>
      <c r="P11658" s="4"/>
      <c r="Q11658" s="11"/>
      <c r="R11658" s="4"/>
      <c r="S11658" s="11"/>
      <c r="T11658" s="4"/>
      <c r="U11658" s="11"/>
      <c r="V11658" s="4"/>
      <c r="W11658" s="11"/>
      <c r="X11658" s="4"/>
      <c r="Y11658" s="11"/>
      <c r="Z11658" s="2"/>
      <c r="AA11658" s="1" t="s">
        <v>16</v>
      </c>
      <c r="AC11658" s="23" t="s">
        <v>37891</v>
      </c>
      <c r="AD11658" s="23" t="s">
        <v>40440</v>
      </c>
      <c r="AE11658" t="s">
        <v>35404</v>
      </c>
    </row>
    <row r="11659" spans="1:31" ht="15" customHeight="1">
      <c r="A11659" s="1">
        <v>11658</v>
      </c>
      <c r="B11659" s="1" t="s">
        <v>54</v>
      </c>
      <c r="C11659" s="1" t="s">
        <v>19425</v>
      </c>
      <c r="D11659" s="9" t="s">
        <v>5829</v>
      </c>
      <c r="E11659" s="12" t="s">
        <v>680</v>
      </c>
      <c r="F11659" s="9" t="s">
        <v>30391</v>
      </c>
      <c r="G11659" s="17">
        <v>919446040091</v>
      </c>
      <c r="H11659" s="2" t="s">
        <v>37779</v>
      </c>
      <c r="I11659" s="1" t="s">
        <v>62</v>
      </c>
      <c r="J11659" s="2" t="s">
        <v>47308</v>
      </c>
      <c r="K11659" s="11" t="s">
        <v>14136</v>
      </c>
      <c r="L11659" s="2" t="s">
        <v>47336</v>
      </c>
      <c r="M11659" s="11"/>
      <c r="N11659" s="4"/>
      <c r="O11659" s="11"/>
      <c r="P11659" s="4"/>
      <c r="Q11659" s="11"/>
      <c r="R11659" s="4"/>
      <c r="S11659" s="11"/>
      <c r="T11659" s="4"/>
      <c r="U11659" s="11"/>
      <c r="V11659" s="4"/>
      <c r="W11659" s="11"/>
      <c r="X11659" s="4"/>
      <c r="Y11659" s="11"/>
      <c r="Z11659" s="2"/>
      <c r="AA11659" s="1" t="s">
        <v>16</v>
      </c>
      <c r="AC11659" s="23" t="s">
        <v>37891</v>
      </c>
      <c r="AD11659" s="23" t="s">
        <v>40440</v>
      </c>
      <c r="AE11659" t="s">
        <v>35405</v>
      </c>
    </row>
    <row r="11660" spans="1:31" ht="15" customHeight="1">
      <c r="A11660" s="1">
        <v>11659</v>
      </c>
      <c r="B11660" s="1" t="s">
        <v>54</v>
      </c>
      <c r="C11660" s="1" t="s">
        <v>19450</v>
      </c>
      <c r="D11660" s="9" t="s">
        <v>2639</v>
      </c>
      <c r="E11660" s="12" t="s">
        <v>1743</v>
      </c>
      <c r="F11660" s="9" t="s">
        <v>30409</v>
      </c>
      <c r="G11660" s="17">
        <v>919444046441</v>
      </c>
      <c r="H11660" s="2" t="s">
        <v>37779</v>
      </c>
      <c r="I11660" s="1" t="s">
        <v>62</v>
      </c>
      <c r="J11660" s="2" t="s">
        <v>47308</v>
      </c>
      <c r="K11660" s="3" t="s">
        <v>171</v>
      </c>
      <c r="L11660" s="2" t="s">
        <v>47336</v>
      </c>
      <c r="M11660" s="11"/>
      <c r="N11660" s="4"/>
      <c r="O11660" s="11"/>
      <c r="P11660" s="4"/>
      <c r="Q11660" s="11"/>
      <c r="R11660" s="4"/>
      <c r="S11660" s="11"/>
      <c r="T11660" s="4"/>
      <c r="U11660" s="11"/>
      <c r="V11660" s="4"/>
      <c r="W11660" s="11"/>
      <c r="X11660" s="4"/>
      <c r="Y11660" s="11"/>
      <c r="Z11660" s="2"/>
      <c r="AA11660" s="1" t="s">
        <v>16</v>
      </c>
      <c r="AC11660" s="23" t="s">
        <v>37891</v>
      </c>
      <c r="AD11660" s="23" t="s">
        <v>40440</v>
      </c>
      <c r="AE11660" t="s">
        <v>35406</v>
      </c>
    </row>
    <row r="11661" spans="1:31" ht="15" customHeight="1">
      <c r="A11661" s="1">
        <v>11660</v>
      </c>
      <c r="B11661" s="1" t="s">
        <v>54</v>
      </c>
      <c r="C11661" s="1" t="s">
        <v>19452</v>
      </c>
      <c r="D11661" s="9" t="s">
        <v>951</v>
      </c>
      <c r="E11661" s="12" t="s">
        <v>139</v>
      </c>
      <c r="F11661" s="9" t="s">
        <v>30410</v>
      </c>
      <c r="G11661" s="17">
        <v>91944401991</v>
      </c>
      <c r="H11661" s="2" t="s">
        <v>37779</v>
      </c>
      <c r="I11661" s="1" t="s">
        <v>41</v>
      </c>
      <c r="J11661" s="2" t="s">
        <v>47308</v>
      </c>
      <c r="K11661" s="11" t="s">
        <v>14136</v>
      </c>
      <c r="L11661" s="2" t="s">
        <v>47336</v>
      </c>
      <c r="M11661" s="11"/>
      <c r="N11661" s="4"/>
      <c r="O11661" s="11"/>
      <c r="P11661" s="4"/>
      <c r="Q11661" s="11"/>
      <c r="R11661" s="4"/>
      <c r="S11661" s="11"/>
      <c r="T11661" s="4"/>
      <c r="U11661" s="11"/>
      <c r="V11661" s="4"/>
      <c r="W11661" s="11"/>
      <c r="X11661" s="4"/>
      <c r="Y11661" s="11"/>
      <c r="Z11661" s="2"/>
      <c r="AA11661" s="1" t="s">
        <v>16</v>
      </c>
      <c r="AC11661" s="23" t="s">
        <v>37891</v>
      </c>
      <c r="AD11661" s="23" t="s">
        <v>40440</v>
      </c>
      <c r="AE11661" t="s">
        <v>35395</v>
      </c>
    </row>
    <row r="11662" spans="1:31" ht="15" customHeight="1">
      <c r="A11662" s="1">
        <v>11661</v>
      </c>
      <c r="B11662" s="1" t="s">
        <v>54</v>
      </c>
      <c r="C11662" s="1" t="s">
        <v>19453</v>
      </c>
      <c r="D11662" s="9" t="s">
        <v>230</v>
      </c>
      <c r="E11662" s="12" t="s">
        <v>18451</v>
      </c>
      <c r="F11662" s="9" t="s">
        <v>30411</v>
      </c>
      <c r="G11662" s="17">
        <v>919444004996</v>
      </c>
      <c r="H11662" s="2" t="s">
        <v>37779</v>
      </c>
      <c r="I11662" s="1" t="s">
        <v>62</v>
      </c>
      <c r="J11662" s="2" t="s">
        <v>47308</v>
      </c>
      <c r="K11662" s="3" t="s">
        <v>178</v>
      </c>
      <c r="L11662" s="2" t="s">
        <v>47336</v>
      </c>
      <c r="M11662" s="11"/>
      <c r="N11662" s="4"/>
      <c r="O11662" s="11"/>
      <c r="P11662" s="4"/>
      <c r="Q11662" s="11"/>
      <c r="R11662" s="4"/>
      <c r="S11662" s="11"/>
      <c r="T11662" s="4"/>
      <c r="U11662" s="11"/>
      <c r="V11662" s="4"/>
      <c r="W11662" s="11"/>
      <c r="X11662" s="4"/>
      <c r="Y11662" s="11"/>
      <c r="Z11662" s="2"/>
      <c r="AA11662" s="1" t="s">
        <v>16</v>
      </c>
      <c r="AC11662" s="23" t="s">
        <v>37891</v>
      </c>
      <c r="AD11662" s="23" t="s">
        <v>40440</v>
      </c>
      <c r="AE11662" t="s">
        <v>35400</v>
      </c>
    </row>
    <row r="11663" spans="1:31" ht="15" customHeight="1">
      <c r="A11663" s="1">
        <v>11662</v>
      </c>
      <c r="B11663" s="1" t="s">
        <v>54</v>
      </c>
      <c r="C11663" s="1" t="s">
        <v>19466</v>
      </c>
      <c r="D11663" s="9" t="s">
        <v>14959</v>
      </c>
      <c r="E11663" s="12" t="s">
        <v>1577</v>
      </c>
      <c r="F11663" s="9" t="s">
        <v>35273</v>
      </c>
      <c r="G11663" s="17">
        <v>91999104</v>
      </c>
      <c r="H11663" s="2" t="s">
        <v>37779</v>
      </c>
      <c r="I11663" s="1" t="s">
        <v>9</v>
      </c>
      <c r="J11663" s="2" t="s">
        <v>47308</v>
      </c>
      <c r="K11663" s="3" t="s">
        <v>42</v>
      </c>
      <c r="L11663" s="2" t="s">
        <v>47336</v>
      </c>
      <c r="M11663" s="11"/>
      <c r="N11663" s="4"/>
      <c r="O11663" s="11"/>
      <c r="P11663" s="4"/>
      <c r="Q11663" s="11"/>
      <c r="R11663" s="4"/>
      <c r="S11663" s="11"/>
      <c r="T11663" s="4"/>
      <c r="U11663" s="11"/>
      <c r="V11663" s="4"/>
      <c r="W11663" s="11"/>
      <c r="X11663" s="4"/>
      <c r="Y11663" s="11"/>
      <c r="Z11663" s="2"/>
      <c r="AA11663" s="1" t="s">
        <v>16</v>
      </c>
      <c r="AC11663" s="23" t="s">
        <v>37891</v>
      </c>
      <c r="AD11663" s="23" t="s">
        <v>40440</v>
      </c>
      <c r="AE11663" t="s">
        <v>35401</v>
      </c>
    </row>
    <row r="11664" spans="1:31" ht="15" customHeight="1">
      <c r="A11664" s="1">
        <v>11663</v>
      </c>
      <c r="B11664" s="1" t="s">
        <v>54</v>
      </c>
      <c r="C11664" s="1" t="s">
        <v>19483</v>
      </c>
      <c r="D11664" s="9" t="s">
        <v>1994</v>
      </c>
      <c r="E11664" s="12" t="s">
        <v>2705</v>
      </c>
      <c r="F11664" s="9" t="s">
        <v>35275</v>
      </c>
      <c r="G11664" s="17">
        <v>91946600400</v>
      </c>
      <c r="H11664" s="2" t="s">
        <v>37779</v>
      </c>
      <c r="I11664" s="1" t="s">
        <v>62</v>
      </c>
      <c r="J11664" s="2" t="s">
        <v>47308</v>
      </c>
      <c r="K11664" s="3" t="s">
        <v>42</v>
      </c>
      <c r="L11664" s="2" t="s">
        <v>47336</v>
      </c>
      <c r="M11664" s="11"/>
      <c r="N11664" s="4"/>
      <c r="O11664" s="11"/>
      <c r="P11664" s="4"/>
      <c r="Q11664" s="11"/>
      <c r="R11664" s="4"/>
      <c r="S11664" s="11"/>
      <c r="T11664" s="4"/>
      <c r="U11664" s="11"/>
      <c r="V11664" s="4"/>
      <c r="W11664" s="11"/>
      <c r="X11664" s="4"/>
      <c r="Y11664" s="11"/>
      <c r="Z11664" s="2"/>
      <c r="AA11664" s="1" t="s">
        <v>16</v>
      </c>
      <c r="AC11664" s="23" t="s">
        <v>37891</v>
      </c>
      <c r="AD11664" s="23" t="s">
        <v>40440</v>
      </c>
      <c r="AE11664" t="s">
        <v>35402</v>
      </c>
    </row>
    <row r="11665" spans="1:31" ht="15" customHeight="1">
      <c r="A11665" s="1">
        <v>11664</v>
      </c>
      <c r="B11665" s="1" t="s">
        <v>54</v>
      </c>
      <c r="C11665" s="1" t="s">
        <v>19493</v>
      </c>
      <c r="D11665" s="9" t="s">
        <v>37521</v>
      </c>
      <c r="E11665" s="12" t="s">
        <v>37522</v>
      </c>
      <c r="F11665" s="9" t="s">
        <v>30436</v>
      </c>
      <c r="G11665" s="17">
        <v>91944194999</v>
      </c>
      <c r="H11665" s="2" t="s">
        <v>37779</v>
      </c>
      <c r="I11665" s="1" t="s">
        <v>41</v>
      </c>
      <c r="J11665" s="2" t="s">
        <v>47308</v>
      </c>
      <c r="K11665" s="11" t="s">
        <v>14136</v>
      </c>
      <c r="L11665" s="2" t="s">
        <v>47336</v>
      </c>
      <c r="M11665" s="11"/>
      <c r="N11665" s="4"/>
      <c r="O11665" s="11"/>
      <c r="P11665" s="4"/>
      <c r="Q11665" s="11"/>
      <c r="R11665" s="4"/>
      <c r="S11665" s="11"/>
      <c r="T11665" s="4"/>
      <c r="U11665" s="11"/>
      <c r="V11665" s="4"/>
      <c r="W11665" s="11"/>
      <c r="X11665" s="4"/>
      <c r="Y11665" s="11"/>
      <c r="Z11665" s="2"/>
      <c r="AA11665" s="1" t="s">
        <v>16</v>
      </c>
      <c r="AC11665" s="23" t="s">
        <v>37891</v>
      </c>
      <c r="AD11665" s="23" t="s">
        <v>40440</v>
      </c>
      <c r="AE11665" t="s">
        <v>35403</v>
      </c>
    </row>
    <row r="11666" spans="1:31" ht="15" customHeight="1">
      <c r="A11666" s="1">
        <v>11665</v>
      </c>
      <c r="B11666" s="1" t="s">
        <v>54</v>
      </c>
      <c r="C11666" s="1" t="s">
        <v>19499</v>
      </c>
      <c r="D11666" s="9" t="s">
        <v>10687</v>
      </c>
      <c r="E11666" s="12" t="s">
        <v>139</v>
      </c>
      <c r="F11666" s="9" t="s">
        <v>30440</v>
      </c>
      <c r="G11666" s="17">
        <v>91949440041</v>
      </c>
      <c r="H11666" s="2" t="s">
        <v>37779</v>
      </c>
      <c r="I11666" s="1" t="s">
        <v>9</v>
      </c>
      <c r="J11666" s="2" t="s">
        <v>47308</v>
      </c>
      <c r="K11666" s="11" t="s">
        <v>14136</v>
      </c>
      <c r="L11666" s="2" t="s">
        <v>47336</v>
      </c>
      <c r="M11666" s="11"/>
      <c r="N11666" s="4"/>
      <c r="O11666" s="11"/>
      <c r="P11666" s="4"/>
      <c r="Q11666" s="11"/>
      <c r="R11666" s="4"/>
      <c r="S11666" s="11"/>
      <c r="T11666" s="4"/>
      <c r="U11666" s="11"/>
      <c r="V11666" s="4"/>
      <c r="W11666" s="11"/>
      <c r="X11666" s="4"/>
      <c r="Y11666" s="11"/>
      <c r="Z11666" s="2"/>
      <c r="AA11666" s="1" t="s">
        <v>16</v>
      </c>
      <c r="AC11666" s="23" t="s">
        <v>37891</v>
      </c>
      <c r="AD11666" s="23" t="s">
        <v>40440</v>
      </c>
      <c r="AE11666" t="s">
        <v>35404</v>
      </c>
    </row>
    <row r="11667" spans="1:31" ht="15" customHeight="1">
      <c r="A11667" s="1">
        <v>11666</v>
      </c>
      <c r="B11667" s="1" t="s">
        <v>54</v>
      </c>
      <c r="C11667" s="1" t="s">
        <v>19523</v>
      </c>
      <c r="D11667" s="9" t="s">
        <v>37513</v>
      </c>
      <c r="E11667" s="12" t="s">
        <v>37514</v>
      </c>
      <c r="F11667" s="9" t="s">
        <v>30451</v>
      </c>
      <c r="G11667" s="17">
        <v>9191499199</v>
      </c>
      <c r="H11667" s="2" t="s">
        <v>37779</v>
      </c>
      <c r="I11667" s="1" t="s">
        <v>62</v>
      </c>
      <c r="J11667" s="2" t="s">
        <v>47308</v>
      </c>
      <c r="K11667" s="3" t="s">
        <v>178</v>
      </c>
      <c r="L11667" s="2" t="s">
        <v>47336</v>
      </c>
      <c r="M11667" s="11"/>
      <c r="N11667" s="4"/>
      <c r="O11667" s="11"/>
      <c r="P11667" s="4"/>
      <c r="Q11667" s="11"/>
      <c r="R11667" s="4"/>
      <c r="S11667" s="11"/>
      <c r="T11667" s="4"/>
      <c r="U11667" s="11"/>
      <c r="V11667" s="4"/>
      <c r="W11667" s="11"/>
      <c r="X11667" s="4"/>
      <c r="Y11667" s="11"/>
      <c r="Z11667" s="2"/>
      <c r="AA11667" s="1" t="s">
        <v>16</v>
      </c>
      <c r="AC11667" s="23" t="s">
        <v>37891</v>
      </c>
      <c r="AD11667" s="23" t="s">
        <v>40440</v>
      </c>
      <c r="AE11667" t="s">
        <v>35405</v>
      </c>
    </row>
    <row r="11668" spans="1:31" ht="15" customHeight="1">
      <c r="A11668" s="1">
        <v>11667</v>
      </c>
      <c r="B11668" s="1" t="s">
        <v>54</v>
      </c>
      <c r="C11668" s="1" t="s">
        <v>19538</v>
      </c>
      <c r="D11668" s="2" t="s">
        <v>5807</v>
      </c>
      <c r="E11668" s="12" t="s">
        <v>37523</v>
      </c>
      <c r="F11668" s="9" t="s">
        <v>30460</v>
      </c>
      <c r="G11668" s="17">
        <v>91964909006</v>
      </c>
      <c r="H11668" s="2" t="s">
        <v>37779</v>
      </c>
      <c r="I11668" s="1" t="s">
        <v>62</v>
      </c>
      <c r="J11668" s="2" t="s">
        <v>47308</v>
      </c>
      <c r="K11668" s="3" t="s">
        <v>178</v>
      </c>
      <c r="L11668" s="2" t="s">
        <v>47336</v>
      </c>
      <c r="M11668" s="11"/>
      <c r="N11668" s="4"/>
      <c r="O11668" s="11"/>
      <c r="P11668" s="4"/>
      <c r="Q11668" s="11"/>
      <c r="R11668" s="4"/>
      <c r="S11668" s="11"/>
      <c r="T11668" s="4"/>
      <c r="U11668" s="11"/>
      <c r="V11668" s="4"/>
      <c r="W11668" s="11"/>
      <c r="X11668" s="4"/>
      <c r="Y11668" s="11"/>
      <c r="Z11668" s="2"/>
      <c r="AA11668" s="1" t="s">
        <v>11</v>
      </c>
      <c r="AC11668" s="23" t="s">
        <v>37891</v>
      </c>
      <c r="AD11668" s="23" t="s">
        <v>40440</v>
      </c>
      <c r="AE11668" t="s">
        <v>35406</v>
      </c>
    </row>
    <row r="11669" spans="1:31" ht="15" customHeight="1">
      <c r="A11669" s="1">
        <v>11668</v>
      </c>
      <c r="B11669" s="1" t="s">
        <v>54</v>
      </c>
      <c r="C11669" s="1" t="s">
        <v>19586</v>
      </c>
      <c r="D11669" s="2" t="s">
        <v>36534</v>
      </c>
      <c r="E11669" s="12"/>
      <c r="F11669" s="9" t="s">
        <v>33259</v>
      </c>
      <c r="G11669" s="17">
        <v>91964946104</v>
      </c>
      <c r="H11669" s="2" t="s">
        <v>37779</v>
      </c>
      <c r="I11669" s="1" t="s">
        <v>62</v>
      </c>
      <c r="J11669" s="2" t="s">
        <v>47308</v>
      </c>
      <c r="K11669" s="11" t="s">
        <v>14136</v>
      </c>
      <c r="L11669" s="2" t="s">
        <v>47336</v>
      </c>
      <c r="M11669" s="11"/>
      <c r="N11669" s="4"/>
      <c r="O11669" s="11"/>
      <c r="P11669" s="4"/>
      <c r="Q11669" s="11"/>
      <c r="R11669" s="4"/>
      <c r="S11669" s="11"/>
      <c r="T11669" s="4"/>
      <c r="U11669" s="11"/>
      <c r="V11669" s="4"/>
      <c r="W11669" s="11"/>
      <c r="X11669" s="4"/>
      <c r="Y11669" s="11"/>
      <c r="Z11669" s="2"/>
      <c r="AA11669" s="1" t="s">
        <v>16</v>
      </c>
      <c r="AC11669" s="23" t="s">
        <v>37891</v>
      </c>
      <c r="AD11669" s="23" t="s">
        <v>40440</v>
      </c>
      <c r="AE11669" t="s">
        <v>35395</v>
      </c>
    </row>
    <row r="11670" spans="1:31" ht="15" customHeight="1">
      <c r="A11670" s="1">
        <v>11669</v>
      </c>
      <c r="B11670" s="1" t="s">
        <v>54</v>
      </c>
      <c r="C11670" s="1" t="s">
        <v>19592</v>
      </c>
      <c r="D11670" s="9" t="s">
        <v>1302</v>
      </c>
      <c r="E11670" s="12" t="s">
        <v>78</v>
      </c>
      <c r="F11670" s="9" t="s">
        <v>18551</v>
      </c>
      <c r="G11670" s="17">
        <v>91966419444</v>
      </c>
      <c r="H11670" s="2" t="s">
        <v>37779</v>
      </c>
      <c r="I11670" s="1" t="s">
        <v>41</v>
      </c>
      <c r="J11670" s="2" t="s">
        <v>47308</v>
      </c>
      <c r="K11670" s="11" t="s">
        <v>14136</v>
      </c>
      <c r="L11670" s="2" t="s">
        <v>47336</v>
      </c>
      <c r="M11670" s="11"/>
      <c r="N11670" s="4"/>
      <c r="O11670" s="11"/>
      <c r="P11670" s="4"/>
      <c r="Q11670" s="11"/>
      <c r="R11670" s="4"/>
      <c r="S11670" s="11"/>
      <c r="T11670" s="4"/>
      <c r="U11670" s="11"/>
      <c r="V11670" s="4"/>
      <c r="W11670" s="11"/>
      <c r="X11670" s="4"/>
      <c r="Y11670" s="11"/>
      <c r="Z11670" s="2"/>
      <c r="AA11670" s="1" t="s">
        <v>16</v>
      </c>
      <c r="AC11670" s="23" t="s">
        <v>37891</v>
      </c>
      <c r="AD11670" s="23" t="s">
        <v>40440</v>
      </c>
      <c r="AE11670" t="s">
        <v>35400</v>
      </c>
    </row>
    <row r="11671" spans="1:31" ht="15" customHeight="1">
      <c r="A11671" s="1">
        <v>11670</v>
      </c>
      <c r="B11671" s="1" t="s">
        <v>54</v>
      </c>
      <c r="C11671" s="1" t="s">
        <v>19606</v>
      </c>
      <c r="D11671" s="9" t="s">
        <v>1603</v>
      </c>
      <c r="E11671" s="12" t="s">
        <v>93</v>
      </c>
      <c r="F11671" s="9" t="s">
        <v>20974</v>
      </c>
      <c r="G11671" s="17">
        <v>91961044046</v>
      </c>
      <c r="H11671" s="2" t="s">
        <v>37779</v>
      </c>
      <c r="I11671" s="1" t="s">
        <v>41</v>
      </c>
      <c r="J11671" s="2" t="s">
        <v>47308</v>
      </c>
      <c r="K11671" s="11" t="s">
        <v>14136</v>
      </c>
      <c r="L11671" s="2" t="s">
        <v>47336</v>
      </c>
      <c r="M11671" s="11"/>
      <c r="N11671" s="4"/>
      <c r="O11671" s="11"/>
      <c r="P11671" s="4"/>
      <c r="Q11671" s="11"/>
      <c r="R11671" s="4"/>
      <c r="S11671" s="11"/>
      <c r="T11671" s="4"/>
      <c r="U11671" s="11"/>
      <c r="V11671" s="4"/>
      <c r="W11671" s="11"/>
      <c r="X11671" s="4"/>
      <c r="Y11671" s="11"/>
      <c r="Z11671" s="2"/>
      <c r="AA11671" s="1" t="s">
        <v>16</v>
      </c>
      <c r="AC11671" s="23" t="s">
        <v>37891</v>
      </c>
      <c r="AD11671" s="23" t="s">
        <v>40440</v>
      </c>
      <c r="AE11671" t="s">
        <v>35401</v>
      </c>
    </row>
    <row r="11672" spans="1:31" ht="15" customHeight="1">
      <c r="A11672" s="1">
        <v>11671</v>
      </c>
      <c r="B11672" s="1" t="s">
        <v>54</v>
      </c>
      <c r="C11672" s="1" t="s">
        <v>19682</v>
      </c>
      <c r="D11672" s="9" t="s">
        <v>37524</v>
      </c>
      <c r="E11672" s="12" t="s">
        <v>139</v>
      </c>
      <c r="F11672" s="9" t="s">
        <v>33269</v>
      </c>
      <c r="G11672" s="17">
        <v>91996666</v>
      </c>
      <c r="H11672" s="2" t="s">
        <v>37779</v>
      </c>
      <c r="I11672" s="1" t="s">
        <v>41</v>
      </c>
      <c r="J11672" s="2" t="s">
        <v>47308</v>
      </c>
      <c r="K11672" s="3" t="s">
        <v>42</v>
      </c>
      <c r="L11672" s="2" t="s">
        <v>47336</v>
      </c>
      <c r="M11672" s="11"/>
      <c r="N11672" s="4"/>
      <c r="O11672" s="11"/>
      <c r="P11672" s="4"/>
      <c r="Q11672" s="11"/>
      <c r="R11672" s="4"/>
      <c r="S11672" s="11"/>
      <c r="T11672" s="4"/>
      <c r="U11672" s="11"/>
      <c r="V11672" s="4"/>
      <c r="W11672" s="11"/>
      <c r="X11672" s="4"/>
      <c r="Y11672" s="11"/>
      <c r="Z11672" s="2"/>
      <c r="AA11672" s="1" t="s">
        <v>16</v>
      </c>
      <c r="AC11672" s="23" t="s">
        <v>37895</v>
      </c>
      <c r="AD11672" s="23" t="s">
        <v>40440</v>
      </c>
      <c r="AE11672" t="s">
        <v>35402</v>
      </c>
    </row>
    <row r="11673" spans="1:31" ht="15" customHeight="1">
      <c r="A11673" s="1">
        <v>11672</v>
      </c>
      <c r="B11673" s="1" t="s">
        <v>54</v>
      </c>
      <c r="C11673" s="1" t="s">
        <v>19689</v>
      </c>
      <c r="D11673" s="9" t="s">
        <v>37525</v>
      </c>
      <c r="E11673" s="12" t="s">
        <v>2278</v>
      </c>
      <c r="F11673" s="9" t="s">
        <v>35299</v>
      </c>
      <c r="G11673" s="17">
        <v>91996149444</v>
      </c>
      <c r="H11673" s="2" t="s">
        <v>37779</v>
      </c>
      <c r="I11673" s="1" t="s">
        <v>62</v>
      </c>
      <c r="J11673" s="2" t="s">
        <v>47308</v>
      </c>
      <c r="K11673" s="3" t="s">
        <v>42</v>
      </c>
      <c r="L11673" s="2" t="s">
        <v>47336</v>
      </c>
      <c r="M11673" s="11"/>
      <c r="N11673" s="4"/>
      <c r="O11673" s="11"/>
      <c r="P11673" s="4"/>
      <c r="Q11673" s="11"/>
      <c r="R11673" s="4"/>
      <c r="S11673" s="11"/>
      <c r="T11673" s="4"/>
      <c r="U11673" s="11"/>
      <c r="V11673" s="4"/>
      <c r="W11673" s="11"/>
      <c r="X11673" s="4"/>
      <c r="Y11673" s="11"/>
      <c r="Z11673" s="2"/>
      <c r="AA11673" s="1" t="s">
        <v>16</v>
      </c>
      <c r="AC11673" s="23" t="s">
        <v>37896</v>
      </c>
      <c r="AD11673" s="23" t="s">
        <v>40440</v>
      </c>
      <c r="AE11673" t="s">
        <v>35403</v>
      </c>
    </row>
    <row r="11674" spans="1:31" ht="15" customHeight="1">
      <c r="A11674" s="1">
        <v>11673</v>
      </c>
      <c r="B11674" s="1" t="s">
        <v>54</v>
      </c>
      <c r="C11674" s="1" t="s">
        <v>19694</v>
      </c>
      <c r="D11674" s="9" t="s">
        <v>791</v>
      </c>
      <c r="E11674" s="12" t="s">
        <v>824</v>
      </c>
      <c r="F11674" s="9" t="s">
        <v>35301</v>
      </c>
      <c r="G11674" s="17">
        <v>9199419614</v>
      </c>
      <c r="H11674" s="2" t="s">
        <v>37779</v>
      </c>
      <c r="I11674" s="1" t="s">
        <v>41</v>
      </c>
      <c r="J11674" s="2" t="s">
        <v>47308</v>
      </c>
      <c r="K11674" s="11" t="s">
        <v>14136</v>
      </c>
      <c r="L11674" s="2" t="s">
        <v>47336</v>
      </c>
      <c r="M11674" s="11"/>
      <c r="N11674" s="4"/>
      <c r="O11674" s="11"/>
      <c r="P11674" s="4"/>
      <c r="Q11674" s="11"/>
      <c r="R11674" s="4"/>
      <c r="S11674" s="11"/>
      <c r="T11674" s="4"/>
      <c r="U11674" s="11"/>
      <c r="V11674" s="4"/>
      <c r="W11674" s="11"/>
      <c r="X11674" s="4"/>
      <c r="Y11674" s="11"/>
      <c r="Z11674" s="2"/>
      <c r="AA11674" s="1" t="s">
        <v>16</v>
      </c>
      <c r="AC11674" s="23" t="s">
        <v>37897</v>
      </c>
      <c r="AD11674" s="23" t="s">
        <v>40440</v>
      </c>
      <c r="AE11674" t="s">
        <v>35404</v>
      </c>
    </row>
    <row r="11675" spans="1:31" ht="15" customHeight="1">
      <c r="A11675" s="1">
        <v>11674</v>
      </c>
      <c r="B11675" s="1" t="s">
        <v>54</v>
      </c>
      <c r="C11675" s="1" t="s">
        <v>19701</v>
      </c>
      <c r="D11675" s="9" t="s">
        <v>636</v>
      </c>
      <c r="E11675" s="12" t="s">
        <v>84</v>
      </c>
      <c r="F11675" s="9" t="s">
        <v>30559</v>
      </c>
      <c r="G11675" s="17">
        <v>91994114469</v>
      </c>
      <c r="H11675" s="2" t="s">
        <v>37779</v>
      </c>
      <c r="I11675" s="1" t="s">
        <v>41</v>
      </c>
      <c r="J11675" s="2" t="s">
        <v>47308</v>
      </c>
      <c r="K11675" s="11" t="s">
        <v>14136</v>
      </c>
      <c r="L11675" s="2" t="s">
        <v>47336</v>
      </c>
      <c r="M11675" s="11"/>
      <c r="N11675" s="4"/>
      <c r="O11675" s="11"/>
      <c r="P11675" s="4"/>
      <c r="Q11675" s="11"/>
      <c r="R11675" s="4"/>
      <c r="S11675" s="11"/>
      <c r="T11675" s="4"/>
      <c r="U11675" s="11"/>
      <c r="V11675" s="4"/>
      <c r="W11675" s="11"/>
      <c r="X11675" s="4"/>
      <c r="Y11675" s="11"/>
      <c r="Z11675" s="2"/>
      <c r="AA11675" s="1" t="s">
        <v>16</v>
      </c>
      <c r="AC11675" s="23" t="s">
        <v>37898</v>
      </c>
      <c r="AD11675" s="23" t="s">
        <v>40440</v>
      </c>
      <c r="AE11675" t="s">
        <v>35405</v>
      </c>
    </row>
    <row r="11676" spans="1:31" ht="15" customHeight="1">
      <c r="A11676" s="1">
        <v>11675</v>
      </c>
      <c r="B11676" s="1" t="s">
        <v>54</v>
      </c>
      <c r="C11676" s="1" t="s">
        <v>19762</v>
      </c>
      <c r="D11676" s="9" t="s">
        <v>36331</v>
      </c>
      <c r="E11676" s="12" t="s">
        <v>37652</v>
      </c>
      <c r="F11676" s="9" t="s">
        <v>30598</v>
      </c>
      <c r="G11676" s="17">
        <v>919099991096</v>
      </c>
      <c r="H11676" s="2" t="s">
        <v>37779</v>
      </c>
      <c r="I11676" s="1" t="s">
        <v>62</v>
      </c>
      <c r="J11676" s="2" t="s">
        <v>47308</v>
      </c>
      <c r="K11676" s="11" t="s">
        <v>14136</v>
      </c>
      <c r="L11676" s="2" t="s">
        <v>47336</v>
      </c>
      <c r="M11676" s="11"/>
      <c r="N11676" s="4"/>
      <c r="O11676" s="11"/>
      <c r="P11676" s="4"/>
      <c r="Q11676" s="11"/>
      <c r="R11676" s="4"/>
      <c r="S11676" s="11"/>
      <c r="T11676" s="4"/>
      <c r="U11676" s="11"/>
      <c r="V11676" s="4"/>
      <c r="W11676" s="11"/>
      <c r="X11676" s="4"/>
      <c r="Y11676" s="11"/>
      <c r="Z11676" s="2"/>
      <c r="AA11676" s="1" t="s">
        <v>16</v>
      </c>
      <c r="AC11676" s="23" t="s">
        <v>37899</v>
      </c>
      <c r="AD11676" s="23" t="s">
        <v>40440</v>
      </c>
      <c r="AE11676" t="s">
        <v>35406</v>
      </c>
    </row>
    <row r="11677" spans="1:31" ht="15" customHeight="1">
      <c r="A11677" s="1">
        <v>11676</v>
      </c>
      <c r="B11677" s="1" t="s">
        <v>54</v>
      </c>
      <c r="C11677" s="1" t="s">
        <v>19780</v>
      </c>
      <c r="D11677" s="9" t="s">
        <v>2652</v>
      </c>
      <c r="E11677" s="12" t="s">
        <v>1577</v>
      </c>
      <c r="F11677" s="9" t="s">
        <v>30611</v>
      </c>
      <c r="G11677" s="17">
        <v>914940600496</v>
      </c>
      <c r="H11677" s="2" t="s">
        <v>37779</v>
      </c>
      <c r="I11677" s="1" t="s">
        <v>62</v>
      </c>
      <c r="J11677" s="2" t="s">
        <v>47308</v>
      </c>
      <c r="K11677" s="11" t="s">
        <v>14136</v>
      </c>
      <c r="L11677" s="2" t="s">
        <v>47336</v>
      </c>
      <c r="M11677" s="11"/>
      <c r="N11677" s="4"/>
      <c r="O11677" s="11"/>
      <c r="P11677" s="4"/>
      <c r="Q11677" s="11"/>
      <c r="R11677" s="4"/>
      <c r="S11677" s="11"/>
      <c r="T11677" s="4"/>
      <c r="U11677" s="11"/>
      <c r="V11677" s="4"/>
      <c r="W11677" s="11"/>
      <c r="X11677" s="4"/>
      <c r="Y11677" s="11"/>
      <c r="Z11677" s="2"/>
      <c r="AA11677" s="1" t="s">
        <v>16</v>
      </c>
      <c r="AC11677" s="23" t="s">
        <v>37900</v>
      </c>
      <c r="AD11677" s="23" t="s">
        <v>40440</v>
      </c>
      <c r="AE11677" t="s">
        <v>35395</v>
      </c>
    </row>
    <row r="11678" spans="1:31" ht="15" customHeight="1">
      <c r="A11678" s="1">
        <v>11677</v>
      </c>
      <c r="B11678" s="1" t="s">
        <v>54</v>
      </c>
      <c r="C11678" s="1" t="s">
        <v>19811</v>
      </c>
      <c r="D11678" s="9" t="s">
        <v>494</v>
      </c>
      <c r="E11678" s="12" t="s">
        <v>680</v>
      </c>
      <c r="F11678" s="9" t="s">
        <v>30635</v>
      </c>
      <c r="G11678" s="17">
        <v>91496499990</v>
      </c>
      <c r="H11678" s="2" t="s">
        <v>37779</v>
      </c>
      <c r="I11678" s="1" t="s">
        <v>41</v>
      </c>
      <c r="J11678" s="2" t="s">
        <v>47308</v>
      </c>
      <c r="K11678" s="11" t="s">
        <v>14136</v>
      </c>
      <c r="L11678" s="2" t="s">
        <v>47336</v>
      </c>
      <c r="M11678" s="11"/>
      <c r="N11678" s="4"/>
      <c r="O11678" s="11"/>
      <c r="P11678" s="4"/>
      <c r="Q11678" s="11"/>
      <c r="R11678" s="4"/>
      <c r="S11678" s="11"/>
      <c r="T11678" s="4"/>
      <c r="U11678" s="11"/>
      <c r="V11678" s="4"/>
      <c r="W11678" s="11"/>
      <c r="X11678" s="4"/>
      <c r="Y11678" s="11"/>
      <c r="Z11678" s="2"/>
      <c r="AA11678" s="1" t="s">
        <v>16</v>
      </c>
      <c r="AC11678" s="23" t="s">
        <v>37901</v>
      </c>
      <c r="AD11678" s="23" t="s">
        <v>40440</v>
      </c>
      <c r="AE11678" t="s">
        <v>35400</v>
      </c>
    </row>
    <row r="11679" spans="1:31" ht="15" customHeight="1">
      <c r="A11679" s="1">
        <v>11678</v>
      </c>
      <c r="B11679" s="1" t="s">
        <v>54</v>
      </c>
      <c r="C11679" s="1" t="s">
        <v>19862</v>
      </c>
      <c r="D11679" s="9" t="s">
        <v>65</v>
      </c>
      <c r="E11679" s="12" t="s">
        <v>40</v>
      </c>
      <c r="F11679" s="9" t="s">
        <v>30672</v>
      </c>
      <c r="G11679" s="17">
        <v>91449466694</v>
      </c>
      <c r="H11679" s="2" t="s">
        <v>37779</v>
      </c>
      <c r="I11679" s="1" t="s">
        <v>9</v>
      </c>
      <c r="J11679" s="2" t="s">
        <v>47308</v>
      </c>
      <c r="K11679" s="11" t="s">
        <v>14136</v>
      </c>
      <c r="L11679" s="2" t="s">
        <v>47336</v>
      </c>
      <c r="M11679" s="11"/>
      <c r="N11679" s="4"/>
      <c r="O11679" s="11"/>
      <c r="P11679" s="4"/>
      <c r="Q11679" s="11"/>
      <c r="R11679" s="4"/>
      <c r="S11679" s="11"/>
      <c r="T11679" s="4"/>
      <c r="U11679" s="11"/>
      <c r="V11679" s="4"/>
      <c r="W11679" s="11"/>
      <c r="X11679" s="4"/>
      <c r="Y11679" s="11"/>
      <c r="Z11679" s="2"/>
      <c r="AA11679" s="1" t="s">
        <v>16</v>
      </c>
      <c r="AC11679" s="23" t="s">
        <v>37902</v>
      </c>
      <c r="AD11679" s="23" t="s">
        <v>40440</v>
      </c>
      <c r="AE11679" t="s">
        <v>35401</v>
      </c>
    </row>
    <row r="11680" spans="1:31" ht="15" customHeight="1">
      <c r="A11680" s="1">
        <v>11679</v>
      </c>
      <c r="B11680" s="1" t="s">
        <v>54</v>
      </c>
      <c r="C11680" s="1" t="s">
        <v>19871</v>
      </c>
      <c r="D11680" s="9" t="s">
        <v>2709</v>
      </c>
      <c r="E11680" s="12" t="s">
        <v>824</v>
      </c>
      <c r="F11680" s="9" t="s">
        <v>30678</v>
      </c>
      <c r="G11680" s="17">
        <v>91440014949</v>
      </c>
      <c r="H11680" s="2" t="s">
        <v>37779</v>
      </c>
      <c r="I11680" s="1" t="s">
        <v>62</v>
      </c>
      <c r="J11680" s="2" t="s">
        <v>47308</v>
      </c>
      <c r="K11680" s="11" t="s">
        <v>14136</v>
      </c>
      <c r="L11680" s="2" t="s">
        <v>47336</v>
      </c>
      <c r="M11680" s="11"/>
      <c r="N11680" s="4"/>
      <c r="O11680" s="11"/>
      <c r="P11680" s="4"/>
      <c r="Q11680" s="11"/>
      <c r="R11680" s="4"/>
      <c r="S11680" s="11"/>
      <c r="T11680" s="4"/>
      <c r="U11680" s="11"/>
      <c r="V11680" s="4"/>
      <c r="W11680" s="11"/>
      <c r="X11680" s="4"/>
      <c r="Y11680" s="11"/>
      <c r="Z11680" s="2"/>
      <c r="AA11680" s="1" t="s">
        <v>16</v>
      </c>
      <c r="AC11680" s="23" t="s">
        <v>37903</v>
      </c>
      <c r="AD11680" s="23" t="s">
        <v>40440</v>
      </c>
      <c r="AE11680" t="s">
        <v>35402</v>
      </c>
    </row>
    <row r="11681" spans="1:31" ht="15" customHeight="1">
      <c r="A11681" s="1">
        <v>11680</v>
      </c>
      <c r="B11681" s="1" t="s">
        <v>54</v>
      </c>
      <c r="C11681" s="1" t="s">
        <v>19886</v>
      </c>
      <c r="D11681" s="9" t="s">
        <v>6896</v>
      </c>
      <c r="E11681" s="12" t="s">
        <v>824</v>
      </c>
      <c r="F11681" s="9" t="s">
        <v>35321</v>
      </c>
      <c r="G11681" s="17">
        <v>91414966</v>
      </c>
      <c r="H11681" s="2" t="s">
        <v>37779</v>
      </c>
      <c r="I11681" s="1" t="s">
        <v>62</v>
      </c>
      <c r="J11681" s="2" t="s">
        <v>47308</v>
      </c>
      <c r="K11681" s="3" t="s">
        <v>42</v>
      </c>
      <c r="L11681" s="2" t="s">
        <v>47336</v>
      </c>
      <c r="M11681" s="11"/>
      <c r="N11681" s="4"/>
      <c r="O11681" s="11"/>
      <c r="P11681" s="4"/>
      <c r="Q11681" s="11"/>
      <c r="R11681" s="4"/>
      <c r="S11681" s="11"/>
      <c r="T11681" s="4"/>
      <c r="U11681" s="11"/>
      <c r="V11681" s="4"/>
      <c r="W11681" s="11"/>
      <c r="X11681" s="4"/>
      <c r="Y11681" s="11"/>
      <c r="Z11681" s="2"/>
      <c r="AA11681" s="1" t="s">
        <v>11</v>
      </c>
      <c r="AC11681" s="23" t="s">
        <v>37904</v>
      </c>
      <c r="AD11681" s="23" t="s">
        <v>40440</v>
      </c>
      <c r="AE11681" t="s">
        <v>35403</v>
      </c>
    </row>
    <row r="11682" spans="1:31" ht="15" customHeight="1">
      <c r="A11682" s="1">
        <v>11681</v>
      </c>
      <c r="B11682" s="1" t="s">
        <v>54</v>
      </c>
      <c r="C11682" s="1" t="s">
        <v>19896</v>
      </c>
      <c r="D11682" s="9" t="s">
        <v>350</v>
      </c>
      <c r="E11682" s="12" t="s">
        <v>152</v>
      </c>
      <c r="F11682" s="9" t="s">
        <v>30694</v>
      </c>
      <c r="G11682" s="17">
        <v>914000094169</v>
      </c>
      <c r="H11682" s="2" t="s">
        <v>37779</v>
      </c>
      <c r="I11682" s="1" t="s">
        <v>9</v>
      </c>
      <c r="J11682" s="2" t="s">
        <v>47308</v>
      </c>
      <c r="K11682" s="11" t="s">
        <v>14136</v>
      </c>
      <c r="L11682" s="2" t="s">
        <v>47336</v>
      </c>
      <c r="M11682" s="11"/>
      <c r="N11682" s="4"/>
      <c r="O11682" s="11"/>
      <c r="P11682" s="4"/>
      <c r="Q11682" s="11"/>
      <c r="R11682" s="4"/>
      <c r="S11682" s="11"/>
      <c r="T11682" s="4"/>
      <c r="U11682" s="11"/>
      <c r="V11682" s="4"/>
      <c r="W11682" s="11"/>
      <c r="X11682" s="4"/>
      <c r="Y11682" s="11"/>
      <c r="Z11682" s="2"/>
      <c r="AA11682" s="1" t="s">
        <v>16</v>
      </c>
      <c r="AC11682" s="23" t="s">
        <v>37905</v>
      </c>
      <c r="AD11682" s="23" t="s">
        <v>40440</v>
      </c>
      <c r="AE11682" t="s">
        <v>35404</v>
      </c>
    </row>
    <row r="11683" spans="1:31" ht="15" customHeight="1">
      <c r="A11683" s="1">
        <v>11682</v>
      </c>
      <c r="B11683" s="1" t="s">
        <v>54</v>
      </c>
      <c r="C11683" s="1" t="s">
        <v>19946</v>
      </c>
      <c r="D11683" s="9" t="s">
        <v>18574</v>
      </c>
      <c r="E11683" s="12"/>
      <c r="F11683" s="9" t="s">
        <v>30722</v>
      </c>
      <c r="G11683" s="17">
        <v>91600944141</v>
      </c>
      <c r="H11683" s="2" t="s">
        <v>37779</v>
      </c>
      <c r="I11683" s="1" t="s">
        <v>41</v>
      </c>
      <c r="J11683" s="2" t="s">
        <v>47308</v>
      </c>
      <c r="K11683" s="11" t="s">
        <v>14136</v>
      </c>
      <c r="L11683" s="2" t="s">
        <v>47336</v>
      </c>
      <c r="M11683" s="11"/>
      <c r="N11683" s="4"/>
      <c r="O11683" s="11"/>
      <c r="P11683" s="4"/>
      <c r="Q11683" s="11"/>
      <c r="R11683" s="4"/>
      <c r="S11683" s="11"/>
      <c r="T11683" s="4"/>
      <c r="U11683" s="11"/>
      <c r="V11683" s="4"/>
      <c r="W11683" s="11"/>
      <c r="X11683" s="4"/>
      <c r="Y11683" s="11"/>
      <c r="Z11683" s="2"/>
      <c r="AA11683" s="1" t="s">
        <v>16</v>
      </c>
      <c r="AC11683" s="23" t="s">
        <v>37892</v>
      </c>
      <c r="AD11683" s="23" t="s">
        <v>47279</v>
      </c>
      <c r="AE11683" t="s">
        <v>35405</v>
      </c>
    </row>
    <row r="11684" spans="1:31" ht="15" customHeight="1">
      <c r="A11684" s="1">
        <v>11683</v>
      </c>
      <c r="B11684" s="1" t="s">
        <v>54</v>
      </c>
      <c r="C11684" s="1" t="s">
        <v>19973</v>
      </c>
      <c r="D11684" s="9" t="s">
        <v>37096</v>
      </c>
      <c r="E11684" s="12" t="s">
        <v>37526</v>
      </c>
      <c r="F11684" s="9" t="s">
        <v>30741</v>
      </c>
      <c r="G11684" s="17">
        <v>9140610664</v>
      </c>
      <c r="H11684" s="2" t="s">
        <v>37779</v>
      </c>
      <c r="I11684" s="1" t="s">
        <v>9</v>
      </c>
      <c r="J11684" s="2" t="s">
        <v>47308</v>
      </c>
      <c r="K11684" s="3" t="s">
        <v>42</v>
      </c>
      <c r="L11684" s="2" t="s">
        <v>47336</v>
      </c>
      <c r="M11684" s="11"/>
      <c r="N11684" s="4"/>
      <c r="O11684" s="11"/>
      <c r="P11684" s="4"/>
      <c r="Q11684" s="11"/>
      <c r="R11684" s="4"/>
      <c r="S11684" s="11"/>
      <c r="T11684" s="4"/>
      <c r="U11684" s="11"/>
      <c r="V11684" s="4"/>
      <c r="W11684" s="11"/>
      <c r="X11684" s="4"/>
      <c r="Y11684" s="11"/>
      <c r="Z11684" s="2"/>
      <c r="AA11684" s="1" t="s">
        <v>16</v>
      </c>
      <c r="AC11684" s="23" t="s">
        <v>37892</v>
      </c>
      <c r="AD11684" s="23" t="s">
        <v>47279</v>
      </c>
      <c r="AE11684" t="s">
        <v>35406</v>
      </c>
    </row>
    <row r="11685" spans="1:31" ht="15" customHeight="1">
      <c r="A11685" s="1">
        <v>11684</v>
      </c>
      <c r="B11685" s="1" t="s">
        <v>54</v>
      </c>
      <c r="C11685" s="1" t="s">
        <v>19977</v>
      </c>
      <c r="D11685" s="9" t="s">
        <v>620</v>
      </c>
      <c r="E11685" s="12" t="s">
        <v>37527</v>
      </c>
      <c r="F11685" s="9" t="s">
        <v>30744</v>
      </c>
      <c r="G11685" s="17">
        <v>91949666646</v>
      </c>
      <c r="H11685" s="2" t="s">
        <v>37779</v>
      </c>
      <c r="I11685" s="1" t="s">
        <v>41</v>
      </c>
      <c r="J11685" s="2" t="s">
        <v>47308</v>
      </c>
      <c r="K11685" s="11" t="s">
        <v>18748</v>
      </c>
      <c r="L11685" s="2" t="s">
        <v>47336</v>
      </c>
      <c r="M11685" s="11"/>
      <c r="N11685" s="4"/>
      <c r="O11685" s="11"/>
      <c r="P11685" s="4"/>
      <c r="Q11685" s="11"/>
      <c r="R11685" s="4"/>
      <c r="S11685" s="11"/>
      <c r="T11685" s="4"/>
      <c r="U11685" s="11"/>
      <c r="V11685" s="4"/>
      <c r="W11685" s="11"/>
      <c r="X11685" s="4"/>
      <c r="Y11685" s="11"/>
      <c r="Z11685" s="2"/>
      <c r="AA11685" s="1" t="s">
        <v>11</v>
      </c>
      <c r="AC11685" s="23" t="s">
        <v>37892</v>
      </c>
      <c r="AD11685" s="23" t="s">
        <v>47279</v>
      </c>
      <c r="AE11685" t="s">
        <v>35395</v>
      </c>
    </row>
    <row r="11686" spans="1:31" ht="15" customHeight="1">
      <c r="A11686" s="1">
        <v>11685</v>
      </c>
      <c r="B11686" s="1" t="s">
        <v>54</v>
      </c>
      <c r="C11686" s="1" t="s">
        <v>20021</v>
      </c>
      <c r="D11686" s="9" t="s">
        <v>9877</v>
      </c>
      <c r="E11686" s="12" t="s">
        <v>40</v>
      </c>
      <c r="F11686" s="9" t="s">
        <v>18578</v>
      </c>
      <c r="G11686" s="17">
        <v>91914966411</v>
      </c>
      <c r="H11686" s="2" t="s">
        <v>37779</v>
      </c>
      <c r="I11686" s="1" t="s">
        <v>41</v>
      </c>
      <c r="J11686" s="2" t="s">
        <v>47308</v>
      </c>
      <c r="K11686" s="11" t="s">
        <v>18748</v>
      </c>
      <c r="L11686" s="2" t="s">
        <v>47336</v>
      </c>
      <c r="M11686" s="11"/>
      <c r="N11686" s="4"/>
      <c r="O11686" s="11"/>
      <c r="P11686" s="4"/>
      <c r="Q11686" s="11"/>
      <c r="R11686" s="4"/>
      <c r="S11686" s="11"/>
      <c r="T11686" s="4"/>
      <c r="U11686" s="11"/>
      <c r="V11686" s="4"/>
      <c r="W11686" s="11"/>
      <c r="X11686" s="4"/>
      <c r="Y11686" s="11"/>
      <c r="Z11686" s="2"/>
      <c r="AA11686" s="1" t="s">
        <v>16</v>
      </c>
      <c r="AC11686" s="23" t="s">
        <v>37892</v>
      </c>
      <c r="AD11686" s="23" t="s">
        <v>47279</v>
      </c>
      <c r="AE11686" t="s">
        <v>35400</v>
      </c>
    </row>
    <row r="11687" spans="1:31" ht="15" customHeight="1">
      <c r="A11687" s="1">
        <v>11686</v>
      </c>
      <c r="B11687" s="1" t="s">
        <v>54</v>
      </c>
      <c r="C11687" s="1" t="s">
        <v>20029</v>
      </c>
      <c r="D11687" s="9" t="s">
        <v>37528</v>
      </c>
      <c r="E11687" s="12" t="s">
        <v>37529</v>
      </c>
      <c r="F11687" s="9" t="s">
        <v>30776</v>
      </c>
      <c r="G11687" s="17">
        <v>919444490941</v>
      </c>
      <c r="H11687" s="2" t="s">
        <v>37779</v>
      </c>
      <c r="I11687" s="1" t="s">
        <v>62</v>
      </c>
      <c r="J11687" s="2" t="s">
        <v>47308</v>
      </c>
      <c r="K11687" s="11" t="s">
        <v>14136</v>
      </c>
      <c r="L11687" s="2" t="s">
        <v>47336</v>
      </c>
      <c r="M11687" s="11"/>
      <c r="N11687" s="4"/>
      <c r="O11687" s="11"/>
      <c r="P11687" s="4"/>
      <c r="Q11687" s="11"/>
      <c r="R11687" s="4"/>
      <c r="S11687" s="11"/>
      <c r="T11687" s="4"/>
      <c r="U11687" s="11"/>
      <c r="V11687" s="4"/>
      <c r="W11687" s="11"/>
      <c r="X11687" s="4"/>
      <c r="Y11687" s="11"/>
      <c r="Z11687" s="2"/>
      <c r="AA11687" s="1" t="s">
        <v>16</v>
      </c>
      <c r="AC11687" s="23" t="s">
        <v>37892</v>
      </c>
      <c r="AD11687" s="23" t="s">
        <v>47279</v>
      </c>
      <c r="AE11687" t="s">
        <v>35401</v>
      </c>
    </row>
    <row r="11688" spans="1:31" ht="15" customHeight="1">
      <c r="A11688" s="1">
        <v>11687</v>
      </c>
      <c r="B11688" s="1" t="s">
        <v>54</v>
      </c>
      <c r="C11688" s="1" t="s">
        <v>20033</v>
      </c>
      <c r="D11688" s="9" t="s">
        <v>208</v>
      </c>
      <c r="E11688" s="12" t="s">
        <v>80</v>
      </c>
      <c r="F11688" s="9" t="s">
        <v>30779</v>
      </c>
      <c r="G11688" s="17">
        <v>91946644441</v>
      </c>
      <c r="H11688" s="2" t="s">
        <v>37779</v>
      </c>
      <c r="I11688" s="1" t="s">
        <v>62</v>
      </c>
      <c r="J11688" s="2" t="s">
        <v>47308</v>
      </c>
      <c r="K11688" s="11" t="s">
        <v>18748</v>
      </c>
      <c r="L11688" s="2" t="s">
        <v>47336</v>
      </c>
      <c r="M11688" s="11"/>
      <c r="N11688" s="4"/>
      <c r="O11688" s="11"/>
      <c r="P11688" s="4"/>
      <c r="Q11688" s="11"/>
      <c r="R11688" s="4"/>
      <c r="S11688" s="11"/>
      <c r="T11688" s="4"/>
      <c r="U11688" s="11"/>
      <c r="V11688" s="4"/>
      <c r="W11688" s="11"/>
      <c r="X11688" s="4"/>
      <c r="Y11688" s="11"/>
      <c r="Z11688" s="2"/>
      <c r="AA11688" s="1" t="s">
        <v>16</v>
      </c>
      <c r="AC11688" s="23" t="s">
        <v>37892</v>
      </c>
      <c r="AD11688" s="23" t="s">
        <v>47279</v>
      </c>
      <c r="AE11688" t="s">
        <v>35402</v>
      </c>
    </row>
    <row r="11689" spans="1:31" ht="15" customHeight="1">
      <c r="A11689" s="1">
        <v>11688</v>
      </c>
      <c r="B11689" s="1" t="s">
        <v>54</v>
      </c>
      <c r="C11689" s="1" t="s">
        <v>19199</v>
      </c>
      <c r="D11689" s="9" t="s">
        <v>3851</v>
      </c>
      <c r="E11689" s="12" t="s">
        <v>328</v>
      </c>
      <c r="F11689" s="9" t="s">
        <v>35239</v>
      </c>
      <c r="G11689" s="17" t="s">
        <v>35391</v>
      </c>
      <c r="H11689" s="2" t="s">
        <v>37779</v>
      </c>
      <c r="I11689" s="1" t="s">
        <v>41</v>
      </c>
      <c r="J11689" s="2" t="s">
        <v>47309</v>
      </c>
      <c r="K11689" s="3" t="s">
        <v>42</v>
      </c>
      <c r="L11689" s="2" t="s">
        <v>47338</v>
      </c>
      <c r="M11689" s="11"/>
      <c r="N11689" s="4"/>
      <c r="O11689" s="11"/>
      <c r="P11689" s="4"/>
      <c r="Q11689" s="11"/>
      <c r="R11689" s="4"/>
      <c r="S11689" s="11"/>
      <c r="T11689" s="4"/>
      <c r="U11689" s="11"/>
      <c r="V11689" s="4"/>
      <c r="W11689" s="11"/>
      <c r="X11689" s="4"/>
      <c r="Y11689" s="11"/>
      <c r="Z11689" s="2"/>
      <c r="AA11689" s="1" t="s">
        <v>11</v>
      </c>
      <c r="AC11689" s="23" t="s">
        <v>37890</v>
      </c>
      <c r="AD11689" s="23" t="s">
        <v>40440</v>
      </c>
      <c r="AE11689" t="s">
        <v>35403</v>
      </c>
    </row>
    <row r="11690" spans="1:31" ht="15" customHeight="1">
      <c r="A11690" s="1">
        <v>11689</v>
      </c>
      <c r="B11690" s="1" t="s">
        <v>54</v>
      </c>
      <c r="C11690" s="1" t="s">
        <v>19203</v>
      </c>
      <c r="D11690" s="9" t="s">
        <v>36141</v>
      </c>
      <c r="E11690" s="12"/>
      <c r="F11690" s="9" t="s">
        <v>30259</v>
      </c>
      <c r="G11690" s="17">
        <v>91999494996</v>
      </c>
      <c r="H11690" s="2" t="s">
        <v>37779</v>
      </c>
      <c r="I11690" s="1" t="s">
        <v>9</v>
      </c>
      <c r="J11690" s="2" t="s">
        <v>47309</v>
      </c>
      <c r="K11690" s="3" t="s">
        <v>42</v>
      </c>
      <c r="L11690" s="2" t="s">
        <v>47338</v>
      </c>
      <c r="M11690" s="11"/>
      <c r="N11690" s="4"/>
      <c r="O11690" s="11"/>
      <c r="P11690" s="4"/>
      <c r="Q11690" s="11"/>
      <c r="R11690" s="4"/>
      <c r="S11690" s="11"/>
      <c r="T11690" s="4"/>
      <c r="U11690" s="11"/>
      <c r="V11690" s="4"/>
      <c r="W11690" s="11"/>
      <c r="X11690" s="4"/>
      <c r="Y11690" s="11"/>
      <c r="Z11690" s="2"/>
      <c r="AA11690" s="1" t="s">
        <v>16</v>
      </c>
      <c r="AC11690" s="23" t="s">
        <v>37890</v>
      </c>
      <c r="AD11690" s="23" t="s">
        <v>40440</v>
      </c>
      <c r="AE11690" t="s">
        <v>35404</v>
      </c>
    </row>
    <row r="11691" spans="1:31" ht="15" customHeight="1">
      <c r="A11691" s="1">
        <v>11690</v>
      </c>
      <c r="B11691" s="1" t="s">
        <v>54</v>
      </c>
      <c r="C11691" s="1" t="s">
        <v>19212</v>
      </c>
      <c r="D11691" s="9" t="s">
        <v>318</v>
      </c>
      <c r="E11691" s="12" t="s">
        <v>260</v>
      </c>
      <c r="F11691" s="9" t="s">
        <v>30266</v>
      </c>
      <c r="G11691" s="17">
        <v>919994606644</v>
      </c>
      <c r="H11691" s="2" t="s">
        <v>37779</v>
      </c>
      <c r="I11691" s="1" t="s">
        <v>62</v>
      </c>
      <c r="J11691" s="2" t="s">
        <v>47309</v>
      </c>
      <c r="K11691" s="3" t="s">
        <v>42</v>
      </c>
      <c r="L11691" s="2" t="s">
        <v>47338</v>
      </c>
      <c r="M11691" s="11"/>
      <c r="N11691" s="4"/>
      <c r="O11691" s="11"/>
      <c r="P11691" s="4"/>
      <c r="Q11691" s="11"/>
      <c r="R11691" s="4"/>
      <c r="S11691" s="11"/>
      <c r="T11691" s="4"/>
      <c r="U11691" s="11"/>
      <c r="V11691" s="4"/>
      <c r="W11691" s="11"/>
      <c r="X11691" s="4"/>
      <c r="Y11691" s="11"/>
      <c r="Z11691" s="2"/>
      <c r="AA11691" s="1" t="s">
        <v>16</v>
      </c>
      <c r="AC11691" s="23" t="s">
        <v>37890</v>
      </c>
      <c r="AD11691" s="23" t="s">
        <v>40440</v>
      </c>
      <c r="AE11691" t="s">
        <v>35405</v>
      </c>
    </row>
    <row r="11692" spans="1:31" ht="15" customHeight="1">
      <c r="A11692" s="1">
        <v>11691</v>
      </c>
      <c r="B11692" s="1" t="s">
        <v>54</v>
      </c>
      <c r="C11692" s="1" t="s">
        <v>19229</v>
      </c>
      <c r="D11692" s="9" t="s">
        <v>1302</v>
      </c>
      <c r="E11692" s="12" t="s">
        <v>40</v>
      </c>
      <c r="F11692" s="9" t="s">
        <v>33209</v>
      </c>
      <c r="G11692" s="17">
        <v>9199964499</v>
      </c>
      <c r="H11692" s="2" t="s">
        <v>37779</v>
      </c>
      <c r="I11692" s="1" t="s">
        <v>41</v>
      </c>
      <c r="J11692" s="2" t="s">
        <v>47309</v>
      </c>
      <c r="K11692" s="11" t="s">
        <v>13</v>
      </c>
      <c r="L11692" s="2" t="s">
        <v>47338</v>
      </c>
      <c r="M11692" s="11"/>
      <c r="N11692" s="4"/>
      <c r="O11692" s="11"/>
      <c r="P11692" s="4"/>
      <c r="Q11692" s="11"/>
      <c r="R11692" s="4"/>
      <c r="S11692" s="11"/>
      <c r="T11692" s="4"/>
      <c r="U11692" s="11"/>
      <c r="V11692" s="4"/>
      <c r="W11692" s="11"/>
      <c r="X11692" s="4"/>
      <c r="Y11692" s="11"/>
      <c r="Z11692" s="2"/>
      <c r="AA11692" s="1" t="s">
        <v>16</v>
      </c>
      <c r="AC11692" s="23" t="s">
        <v>37890</v>
      </c>
      <c r="AD11692" s="23" t="s">
        <v>40440</v>
      </c>
      <c r="AE11692" t="s">
        <v>35406</v>
      </c>
    </row>
    <row r="11693" spans="1:31" ht="15" customHeight="1">
      <c r="A11693" s="1">
        <v>11692</v>
      </c>
      <c r="B11693" s="1" t="s">
        <v>54</v>
      </c>
      <c r="C11693" s="1" t="s">
        <v>19253</v>
      </c>
      <c r="D11693" s="9" t="s">
        <v>10121</v>
      </c>
      <c r="E11693" s="12" t="s">
        <v>139</v>
      </c>
      <c r="F11693" s="9" t="s">
        <v>18527</v>
      </c>
      <c r="G11693" s="17">
        <v>919944449</v>
      </c>
      <c r="H11693" s="2" t="s">
        <v>37779</v>
      </c>
      <c r="I11693" s="1" t="s">
        <v>41</v>
      </c>
      <c r="J11693" s="2" t="s">
        <v>47309</v>
      </c>
      <c r="K11693" s="11" t="s">
        <v>14136</v>
      </c>
      <c r="L11693" s="2" t="s">
        <v>47338</v>
      </c>
      <c r="M11693" s="11"/>
      <c r="N11693" s="4"/>
      <c r="O11693" s="11"/>
      <c r="P11693" s="4"/>
      <c r="Q11693" s="11"/>
      <c r="R11693" s="4"/>
      <c r="S11693" s="11"/>
      <c r="T11693" s="4"/>
      <c r="U11693" s="11"/>
      <c r="V11693" s="4"/>
      <c r="W11693" s="11"/>
      <c r="X11693" s="4"/>
      <c r="Y11693" s="11"/>
      <c r="Z11693" s="2"/>
      <c r="AA11693" s="1" t="s">
        <v>16</v>
      </c>
      <c r="AC11693" s="23" t="s">
        <v>37890</v>
      </c>
      <c r="AD11693" s="23" t="s">
        <v>40440</v>
      </c>
      <c r="AE11693" t="s">
        <v>35395</v>
      </c>
    </row>
    <row r="11694" spans="1:31" ht="15" customHeight="1">
      <c r="A11694" s="1">
        <v>11693</v>
      </c>
      <c r="B11694" s="1" t="s">
        <v>54</v>
      </c>
      <c r="C11694" s="1" t="s">
        <v>19256</v>
      </c>
      <c r="D11694" s="9" t="s">
        <v>555</v>
      </c>
      <c r="E11694" s="12" t="s">
        <v>37020</v>
      </c>
      <c r="F11694" s="9" t="s">
        <v>30288</v>
      </c>
      <c r="G11694" s="17">
        <v>91994061100</v>
      </c>
      <c r="H11694" s="2" t="s">
        <v>37779</v>
      </c>
      <c r="I11694" s="1" t="s">
        <v>62</v>
      </c>
      <c r="J11694" s="2" t="s">
        <v>47309</v>
      </c>
      <c r="K11694" s="3" t="s">
        <v>178</v>
      </c>
      <c r="L11694" s="2" t="s">
        <v>47338</v>
      </c>
      <c r="M11694" s="11"/>
      <c r="N11694" s="4"/>
      <c r="O11694" s="11"/>
      <c r="P11694" s="4"/>
      <c r="Q11694" s="11"/>
      <c r="R11694" s="4"/>
      <c r="S11694" s="11"/>
      <c r="T11694" s="4"/>
      <c r="U11694" s="11"/>
      <c r="V11694" s="4"/>
      <c r="W11694" s="11"/>
      <c r="X11694" s="4"/>
      <c r="Y11694" s="11"/>
      <c r="Z11694" s="2"/>
      <c r="AA11694" s="1" t="s">
        <v>16</v>
      </c>
      <c r="AC11694" s="23" t="s">
        <v>37890</v>
      </c>
      <c r="AD11694" s="23" t="s">
        <v>40440</v>
      </c>
      <c r="AE11694" t="s">
        <v>35400</v>
      </c>
    </row>
    <row r="11695" spans="1:31" ht="15" customHeight="1">
      <c r="A11695" s="1">
        <v>11694</v>
      </c>
      <c r="B11695" s="1" t="s">
        <v>54</v>
      </c>
      <c r="C11695" s="1" t="s">
        <v>19261</v>
      </c>
      <c r="D11695" s="9" t="s">
        <v>35675</v>
      </c>
      <c r="E11695" s="12" t="s">
        <v>37618</v>
      </c>
      <c r="F11695" s="9" t="s">
        <v>35247</v>
      </c>
      <c r="G11695" s="17">
        <v>919946091944</v>
      </c>
      <c r="H11695" s="2" t="s">
        <v>37779</v>
      </c>
      <c r="I11695" s="1" t="s">
        <v>41</v>
      </c>
      <c r="J11695" s="2" t="s">
        <v>47309</v>
      </c>
      <c r="K11695" s="3" t="s">
        <v>178</v>
      </c>
      <c r="L11695" s="2" t="s">
        <v>47338</v>
      </c>
      <c r="M11695" s="11"/>
      <c r="N11695" s="4"/>
      <c r="O11695" s="11"/>
      <c r="P11695" s="4"/>
      <c r="Q11695" s="11"/>
      <c r="R11695" s="4"/>
      <c r="S11695" s="11"/>
      <c r="T11695" s="4"/>
      <c r="U11695" s="11"/>
      <c r="V11695" s="4"/>
      <c r="W11695" s="11"/>
      <c r="X11695" s="4"/>
      <c r="Y11695" s="11"/>
      <c r="Z11695" s="2"/>
      <c r="AA11695" s="1" t="s">
        <v>11</v>
      </c>
      <c r="AC11695" s="23" t="s">
        <v>37890</v>
      </c>
      <c r="AD11695" s="23" t="s">
        <v>40440</v>
      </c>
      <c r="AE11695" t="s">
        <v>35401</v>
      </c>
    </row>
    <row r="11696" spans="1:31" ht="15" customHeight="1">
      <c r="A11696" s="1">
        <v>11695</v>
      </c>
      <c r="B11696" s="1" t="s">
        <v>54</v>
      </c>
      <c r="C11696" s="1" t="s">
        <v>19272</v>
      </c>
      <c r="D11696" s="9" t="s">
        <v>1501</v>
      </c>
      <c r="E11696" s="12" t="s">
        <v>40</v>
      </c>
      <c r="F11696" s="9" t="s">
        <v>18530</v>
      </c>
      <c r="G11696" s="17">
        <v>919946409414</v>
      </c>
      <c r="H11696" s="2" t="s">
        <v>37779</v>
      </c>
      <c r="I11696" s="1" t="s">
        <v>41</v>
      </c>
      <c r="J11696" s="2" t="s">
        <v>47309</v>
      </c>
      <c r="K11696" s="11" t="s">
        <v>14136</v>
      </c>
      <c r="L11696" s="2" t="s">
        <v>47338</v>
      </c>
      <c r="M11696" s="11"/>
      <c r="N11696" s="4"/>
      <c r="O11696" s="11"/>
      <c r="P11696" s="4"/>
      <c r="Q11696" s="11"/>
      <c r="R11696" s="4"/>
      <c r="S11696" s="11"/>
      <c r="T11696" s="4"/>
      <c r="U11696" s="11"/>
      <c r="V11696" s="4"/>
      <c r="W11696" s="11"/>
      <c r="X11696" s="4"/>
      <c r="Y11696" s="11"/>
      <c r="Z11696" s="2"/>
      <c r="AA11696" s="1" t="s">
        <v>11</v>
      </c>
      <c r="AC11696" s="23" t="s">
        <v>37890</v>
      </c>
      <c r="AD11696" s="23" t="s">
        <v>40440</v>
      </c>
      <c r="AE11696" t="s">
        <v>35402</v>
      </c>
    </row>
    <row r="11697" spans="1:31" ht="15" customHeight="1">
      <c r="A11697" s="1">
        <v>11696</v>
      </c>
      <c r="B11697" s="1" t="s">
        <v>54</v>
      </c>
      <c r="C11697" s="1" t="s">
        <v>19286</v>
      </c>
      <c r="D11697" s="9" t="s">
        <v>2709</v>
      </c>
      <c r="E11697" s="12" t="s">
        <v>14128</v>
      </c>
      <c r="F11697" s="9" t="s">
        <v>35253</v>
      </c>
      <c r="G11697" s="17">
        <v>919944999046</v>
      </c>
      <c r="H11697" s="2" t="s">
        <v>37779</v>
      </c>
      <c r="I11697" s="1" t="s">
        <v>41</v>
      </c>
      <c r="J11697" s="2" t="s">
        <v>47309</v>
      </c>
      <c r="K11697" s="3" t="s">
        <v>42</v>
      </c>
      <c r="L11697" s="2" t="s">
        <v>47338</v>
      </c>
      <c r="M11697" s="11"/>
      <c r="N11697" s="4"/>
      <c r="O11697" s="11"/>
      <c r="P11697" s="4"/>
      <c r="Q11697" s="11"/>
      <c r="R11697" s="4"/>
      <c r="S11697" s="11"/>
      <c r="T11697" s="4"/>
      <c r="U11697" s="11"/>
      <c r="V11697" s="4"/>
      <c r="W11697" s="11"/>
      <c r="X11697" s="4"/>
      <c r="Y11697" s="11"/>
      <c r="Z11697" s="2"/>
      <c r="AA11697" s="1" t="s">
        <v>16</v>
      </c>
      <c r="AC11697" s="23" t="s">
        <v>37890</v>
      </c>
      <c r="AD11697" s="23" t="s">
        <v>40440</v>
      </c>
      <c r="AE11697" t="s">
        <v>35403</v>
      </c>
    </row>
    <row r="11698" spans="1:31" ht="15" customHeight="1">
      <c r="A11698" s="1">
        <v>11697</v>
      </c>
      <c r="B11698" s="1" t="s">
        <v>54</v>
      </c>
      <c r="C11698" s="1" t="s">
        <v>19296</v>
      </c>
      <c r="D11698" s="9" t="s">
        <v>1675</v>
      </c>
      <c r="E11698" s="12" t="s">
        <v>37530</v>
      </c>
      <c r="F11698" s="9" t="s">
        <v>30309</v>
      </c>
      <c r="G11698" s="17">
        <v>919919906064</v>
      </c>
      <c r="H11698" s="2" t="s">
        <v>37779</v>
      </c>
      <c r="I11698" s="1" t="s">
        <v>62</v>
      </c>
      <c r="J11698" s="2" t="s">
        <v>47309</v>
      </c>
      <c r="K11698" s="11" t="s">
        <v>14136</v>
      </c>
      <c r="L11698" s="2" t="s">
        <v>47338</v>
      </c>
      <c r="M11698" s="11"/>
      <c r="N11698" s="4"/>
      <c r="O11698" s="11"/>
      <c r="P11698" s="4"/>
      <c r="Q11698" s="11"/>
      <c r="R11698" s="4"/>
      <c r="S11698" s="11"/>
      <c r="T11698" s="4"/>
      <c r="U11698" s="11"/>
      <c r="V11698" s="4"/>
      <c r="W11698" s="11"/>
      <c r="X11698" s="4"/>
      <c r="Y11698" s="11"/>
      <c r="Z11698" s="2"/>
      <c r="AA11698" s="1" t="s">
        <v>16</v>
      </c>
      <c r="AC11698" s="23" t="s">
        <v>37890</v>
      </c>
      <c r="AD11698" s="23" t="s">
        <v>40440</v>
      </c>
      <c r="AE11698" t="s">
        <v>35404</v>
      </c>
    </row>
    <row r="11699" spans="1:31" ht="15" customHeight="1">
      <c r="A11699" s="1">
        <v>11698</v>
      </c>
      <c r="B11699" s="1" t="s">
        <v>54</v>
      </c>
      <c r="C11699" s="1" t="s">
        <v>19301</v>
      </c>
      <c r="D11699" s="2" t="s">
        <v>36535</v>
      </c>
      <c r="E11699" s="12"/>
      <c r="F11699" s="9" t="s">
        <v>30311</v>
      </c>
      <c r="G11699" s="17">
        <v>91991996496</v>
      </c>
      <c r="H11699" s="2" t="s">
        <v>37779</v>
      </c>
      <c r="I11699" s="1" t="s">
        <v>9</v>
      </c>
      <c r="J11699" s="2" t="s">
        <v>47309</v>
      </c>
      <c r="K11699" s="3" t="s">
        <v>42</v>
      </c>
      <c r="L11699" s="2" t="s">
        <v>47338</v>
      </c>
      <c r="M11699" s="11"/>
      <c r="N11699" s="4"/>
      <c r="O11699" s="11"/>
      <c r="P11699" s="4"/>
      <c r="Q11699" s="11"/>
      <c r="R11699" s="4"/>
      <c r="S11699" s="11"/>
      <c r="T11699" s="4"/>
      <c r="U11699" s="11"/>
      <c r="V11699" s="4"/>
      <c r="W11699" s="11"/>
      <c r="X11699" s="4"/>
      <c r="Y11699" s="11"/>
      <c r="Z11699" s="2"/>
      <c r="AA11699" s="1" t="s">
        <v>16</v>
      </c>
      <c r="AC11699" s="23" t="s">
        <v>37890</v>
      </c>
      <c r="AD11699" s="23" t="s">
        <v>40440</v>
      </c>
      <c r="AE11699" t="s">
        <v>35405</v>
      </c>
    </row>
    <row r="11700" spans="1:31" ht="15" customHeight="1">
      <c r="A11700" s="1">
        <v>11699</v>
      </c>
      <c r="B11700" s="1" t="s">
        <v>54</v>
      </c>
      <c r="C11700" s="1" t="s">
        <v>19312</v>
      </c>
      <c r="D11700" s="9" t="s">
        <v>13654</v>
      </c>
      <c r="E11700" s="12" t="s">
        <v>7276</v>
      </c>
      <c r="F11700" s="9" t="s">
        <v>30318</v>
      </c>
      <c r="G11700" s="17">
        <v>919909996111</v>
      </c>
      <c r="H11700" s="2" t="s">
        <v>37779</v>
      </c>
      <c r="I11700" s="1" t="s">
        <v>9</v>
      </c>
      <c r="J11700" s="2" t="s">
        <v>47309</v>
      </c>
      <c r="K11700" s="11" t="s">
        <v>14136</v>
      </c>
      <c r="L11700" s="2" t="s">
        <v>47338</v>
      </c>
      <c r="M11700" s="11"/>
      <c r="N11700" s="4"/>
      <c r="O11700" s="11"/>
      <c r="P11700" s="4"/>
      <c r="Q11700" s="11"/>
      <c r="R11700" s="4"/>
      <c r="S11700" s="11"/>
      <c r="T11700" s="4"/>
      <c r="U11700" s="11"/>
      <c r="V11700" s="4"/>
      <c r="W11700" s="11"/>
      <c r="X11700" s="4"/>
      <c r="Y11700" s="11"/>
      <c r="Z11700" s="2"/>
      <c r="AA11700" s="1" t="s">
        <v>16</v>
      </c>
      <c r="AC11700" s="23" t="s">
        <v>37890</v>
      </c>
      <c r="AD11700" s="23" t="s">
        <v>40440</v>
      </c>
      <c r="AE11700" t="s">
        <v>35406</v>
      </c>
    </row>
    <row r="11701" spans="1:31" ht="15" customHeight="1">
      <c r="A11701" s="1">
        <v>11700</v>
      </c>
      <c r="B11701" s="1" t="s">
        <v>54</v>
      </c>
      <c r="C11701" s="1" t="s">
        <v>19316</v>
      </c>
      <c r="D11701" s="9" t="s">
        <v>37531</v>
      </c>
      <c r="E11701" s="12" t="s">
        <v>139</v>
      </c>
      <c r="F11701" s="9" t="s">
        <v>30322</v>
      </c>
      <c r="G11701" s="17">
        <v>91990914409</v>
      </c>
      <c r="H11701" s="2" t="s">
        <v>37779</v>
      </c>
      <c r="I11701" s="1" t="s">
        <v>41</v>
      </c>
      <c r="J11701" s="2" t="s">
        <v>47309</v>
      </c>
      <c r="K11701" s="3" t="s">
        <v>42</v>
      </c>
      <c r="L11701" s="2" t="s">
        <v>47338</v>
      </c>
      <c r="M11701" s="11"/>
      <c r="N11701" s="4"/>
      <c r="O11701" s="11"/>
      <c r="P11701" s="4"/>
      <c r="Q11701" s="11"/>
      <c r="R11701" s="4"/>
      <c r="S11701" s="11"/>
      <c r="T11701" s="4"/>
      <c r="U11701" s="11"/>
      <c r="V11701" s="4"/>
      <c r="W11701" s="11"/>
      <c r="X11701" s="4"/>
      <c r="Y11701" s="11"/>
      <c r="Z11701" s="2"/>
      <c r="AA11701" s="1" t="s">
        <v>16</v>
      </c>
      <c r="AC11701" s="23" t="s">
        <v>37890</v>
      </c>
      <c r="AD11701" s="23" t="s">
        <v>40440</v>
      </c>
      <c r="AE11701" t="s">
        <v>35395</v>
      </c>
    </row>
    <row r="11702" spans="1:31" ht="15" customHeight="1">
      <c r="A11702" s="1">
        <v>11701</v>
      </c>
      <c r="B11702" s="1" t="s">
        <v>54</v>
      </c>
      <c r="C11702" s="1" t="s">
        <v>19326</v>
      </c>
      <c r="D11702" s="9" t="s">
        <v>1861</v>
      </c>
      <c r="E11702" s="12" t="s">
        <v>37498</v>
      </c>
      <c r="F11702" s="9" t="s">
        <v>30326</v>
      </c>
      <c r="G11702" s="17">
        <v>91990444444</v>
      </c>
      <c r="H11702" s="2" t="s">
        <v>37779</v>
      </c>
      <c r="I11702" s="1" t="s">
        <v>62</v>
      </c>
      <c r="J11702" s="2" t="s">
        <v>47309</v>
      </c>
      <c r="K11702" s="11" t="s">
        <v>14136</v>
      </c>
      <c r="L11702" s="2" t="s">
        <v>47338</v>
      </c>
      <c r="M11702" s="11"/>
      <c r="N11702" s="4"/>
      <c r="O11702" s="11"/>
      <c r="P11702" s="4"/>
      <c r="Q11702" s="11"/>
      <c r="R11702" s="4"/>
      <c r="S11702" s="11"/>
      <c r="T11702" s="4"/>
      <c r="U11702" s="11"/>
      <c r="V11702" s="4"/>
      <c r="W11702" s="11"/>
      <c r="X11702" s="4"/>
      <c r="Y11702" s="11"/>
      <c r="Z11702" s="2"/>
      <c r="AA11702" s="1" t="s">
        <v>16</v>
      </c>
      <c r="AC11702" s="23" t="s">
        <v>37890</v>
      </c>
      <c r="AD11702" s="23" t="s">
        <v>40440</v>
      </c>
      <c r="AE11702" t="s">
        <v>35400</v>
      </c>
    </row>
    <row r="11703" spans="1:31" ht="15" customHeight="1">
      <c r="A11703" s="1">
        <v>11702</v>
      </c>
      <c r="B11703" s="1" t="s">
        <v>54</v>
      </c>
      <c r="C11703" s="1" t="s">
        <v>19340</v>
      </c>
      <c r="D11703" s="9" t="s">
        <v>36391</v>
      </c>
      <c r="E11703" s="12" t="s">
        <v>553</v>
      </c>
      <c r="F11703" s="9" t="s">
        <v>30335</v>
      </c>
      <c r="G11703" s="17">
        <v>91949464444</v>
      </c>
      <c r="H11703" s="2" t="s">
        <v>37779</v>
      </c>
      <c r="I11703" s="1" t="s">
        <v>62</v>
      </c>
      <c r="J11703" s="2" t="s">
        <v>47309</v>
      </c>
      <c r="K11703" s="11" t="s">
        <v>14136</v>
      </c>
      <c r="L11703" s="2" t="s">
        <v>47338</v>
      </c>
      <c r="M11703" s="11"/>
      <c r="N11703" s="4"/>
      <c r="O11703" s="11"/>
      <c r="P11703" s="4"/>
      <c r="Q11703" s="11"/>
      <c r="R11703" s="4"/>
      <c r="S11703" s="11"/>
      <c r="T11703" s="4"/>
      <c r="U11703" s="11"/>
      <c r="V11703" s="4"/>
      <c r="W11703" s="11"/>
      <c r="X11703" s="4"/>
      <c r="Y11703" s="11"/>
      <c r="Z11703" s="2"/>
      <c r="AA11703" s="1" t="s">
        <v>16</v>
      </c>
      <c r="AC11703" s="23" t="s">
        <v>37890</v>
      </c>
      <c r="AD11703" s="23" t="s">
        <v>40440</v>
      </c>
      <c r="AE11703" t="s">
        <v>35401</v>
      </c>
    </row>
    <row r="11704" spans="1:31" ht="15" customHeight="1">
      <c r="A11704" s="1">
        <v>11703</v>
      </c>
      <c r="B11704" s="1" t="s">
        <v>54</v>
      </c>
      <c r="C11704" s="1" t="s">
        <v>19341</v>
      </c>
      <c r="D11704" s="9" t="s">
        <v>1625</v>
      </c>
      <c r="E11704" s="12" t="s">
        <v>37068</v>
      </c>
      <c r="F11704" s="9" t="s">
        <v>30336</v>
      </c>
      <c r="G11704" s="17">
        <v>919494616919</v>
      </c>
      <c r="H11704" s="2" t="s">
        <v>37779</v>
      </c>
      <c r="I11704" s="1" t="s">
        <v>41</v>
      </c>
      <c r="J11704" s="2" t="s">
        <v>47309</v>
      </c>
      <c r="K11704" s="3" t="s">
        <v>178</v>
      </c>
      <c r="L11704" s="2" t="s">
        <v>47338</v>
      </c>
      <c r="M11704" s="11"/>
      <c r="N11704" s="4"/>
      <c r="O11704" s="11"/>
      <c r="P11704" s="4"/>
      <c r="Q11704" s="11"/>
      <c r="R11704" s="4"/>
      <c r="S11704" s="11"/>
      <c r="T11704" s="4"/>
      <c r="U11704" s="11"/>
      <c r="V11704" s="4"/>
      <c r="W11704" s="11"/>
      <c r="X11704" s="4"/>
      <c r="Y11704" s="11"/>
      <c r="Z11704" s="2"/>
      <c r="AA11704" s="1" t="s">
        <v>16</v>
      </c>
      <c r="AC11704" s="23" t="s">
        <v>37890</v>
      </c>
      <c r="AD11704" s="23" t="s">
        <v>40440</v>
      </c>
      <c r="AE11704" t="s">
        <v>35402</v>
      </c>
    </row>
    <row r="11705" spans="1:31" ht="15" customHeight="1">
      <c r="A11705" s="1">
        <v>11704</v>
      </c>
      <c r="B11705" s="1" t="s">
        <v>54</v>
      </c>
      <c r="C11705" s="1" t="s">
        <v>19358</v>
      </c>
      <c r="D11705" s="9" t="s">
        <v>162</v>
      </c>
      <c r="E11705" s="12" t="s">
        <v>255</v>
      </c>
      <c r="F11705" s="9" t="s">
        <v>33222</v>
      </c>
      <c r="G11705" s="17">
        <v>919494119911</v>
      </c>
      <c r="H11705" s="2" t="s">
        <v>37779</v>
      </c>
      <c r="I11705" s="1" t="s">
        <v>62</v>
      </c>
      <c r="J11705" s="2" t="s">
        <v>47309</v>
      </c>
      <c r="K11705" s="3" t="s">
        <v>42</v>
      </c>
      <c r="L11705" s="2" t="s">
        <v>47338</v>
      </c>
      <c r="M11705" s="11"/>
      <c r="N11705" s="4"/>
      <c r="O11705" s="11"/>
      <c r="P11705" s="4"/>
      <c r="Q11705" s="11"/>
      <c r="R11705" s="4"/>
      <c r="S11705" s="11"/>
      <c r="T11705" s="4"/>
      <c r="U11705" s="11"/>
      <c r="V11705" s="4"/>
      <c r="W11705" s="11"/>
      <c r="X11705" s="4"/>
      <c r="Y11705" s="11"/>
      <c r="Z11705" s="2"/>
      <c r="AA11705" s="1" t="s">
        <v>16</v>
      </c>
      <c r="AC11705" s="23" t="s">
        <v>37891</v>
      </c>
      <c r="AD11705" s="23" t="s">
        <v>40440</v>
      </c>
      <c r="AE11705" t="s">
        <v>35403</v>
      </c>
    </row>
    <row r="11706" spans="1:31" ht="15" customHeight="1">
      <c r="A11706" s="1">
        <v>11705</v>
      </c>
      <c r="B11706" s="1" t="s">
        <v>54</v>
      </c>
      <c r="C11706" s="1" t="s">
        <v>19365</v>
      </c>
      <c r="D11706" s="9" t="s">
        <v>371</v>
      </c>
      <c r="E11706" s="12" t="s">
        <v>93</v>
      </c>
      <c r="F11706" s="9" t="s">
        <v>30353</v>
      </c>
      <c r="G11706" s="17">
        <v>91949400440</v>
      </c>
      <c r="H11706" s="2" t="s">
        <v>37779</v>
      </c>
      <c r="I11706" s="1" t="s">
        <v>62</v>
      </c>
      <c r="J11706" s="2" t="s">
        <v>47309</v>
      </c>
      <c r="K11706" s="11" t="s">
        <v>13</v>
      </c>
      <c r="L11706" s="2" t="s">
        <v>47338</v>
      </c>
      <c r="M11706" s="11"/>
      <c r="N11706" s="4"/>
      <c r="O11706" s="11"/>
      <c r="P11706" s="4"/>
      <c r="Q11706" s="11"/>
      <c r="R11706" s="4"/>
      <c r="S11706" s="11"/>
      <c r="T11706" s="4"/>
      <c r="U11706" s="11"/>
      <c r="V11706" s="4"/>
      <c r="W11706" s="11"/>
      <c r="X11706" s="4"/>
      <c r="Y11706" s="11"/>
      <c r="Z11706" s="2"/>
      <c r="AA11706" s="1" t="s">
        <v>11</v>
      </c>
      <c r="AC11706" s="23" t="s">
        <v>37891</v>
      </c>
      <c r="AD11706" s="23" t="s">
        <v>40440</v>
      </c>
      <c r="AE11706" t="s">
        <v>35404</v>
      </c>
    </row>
    <row r="11707" spans="1:31" ht="15" customHeight="1">
      <c r="A11707" s="1">
        <v>11706</v>
      </c>
      <c r="B11707" s="1" t="s">
        <v>54</v>
      </c>
      <c r="C11707" s="1" t="s">
        <v>19374</v>
      </c>
      <c r="D11707" s="9" t="s">
        <v>58</v>
      </c>
      <c r="E11707" s="12" t="s">
        <v>78</v>
      </c>
      <c r="F11707" s="9" t="s">
        <v>30360</v>
      </c>
      <c r="G11707" s="17">
        <v>91949699696</v>
      </c>
      <c r="H11707" s="2" t="s">
        <v>37779</v>
      </c>
      <c r="I11707" s="1" t="s">
        <v>41</v>
      </c>
      <c r="J11707" s="2" t="s">
        <v>47309</v>
      </c>
      <c r="K11707" s="3" t="s">
        <v>42</v>
      </c>
      <c r="L11707" s="2" t="s">
        <v>47338</v>
      </c>
      <c r="M11707" s="11"/>
      <c r="N11707" s="4"/>
      <c r="O11707" s="11"/>
      <c r="P11707" s="4"/>
      <c r="Q11707" s="11"/>
      <c r="R11707" s="4"/>
      <c r="S11707" s="11"/>
      <c r="T11707" s="4"/>
      <c r="U11707" s="11"/>
      <c r="V11707" s="4"/>
      <c r="W11707" s="11"/>
      <c r="X11707" s="4"/>
      <c r="Y11707" s="11"/>
      <c r="Z11707" s="2"/>
      <c r="AA11707" s="1" t="s">
        <v>16</v>
      </c>
      <c r="AC11707" s="23" t="s">
        <v>37891</v>
      </c>
      <c r="AD11707" s="23" t="s">
        <v>40440</v>
      </c>
      <c r="AE11707" t="s">
        <v>35405</v>
      </c>
    </row>
    <row r="11708" spans="1:31" ht="15" customHeight="1">
      <c r="A11708" s="1">
        <v>11707</v>
      </c>
      <c r="B11708" s="1" t="s">
        <v>54</v>
      </c>
      <c r="C11708" s="1" t="s">
        <v>19389</v>
      </c>
      <c r="D11708" s="9" t="s">
        <v>58</v>
      </c>
      <c r="E11708" s="12" t="s">
        <v>328</v>
      </c>
      <c r="F11708" s="9" t="s">
        <v>30368</v>
      </c>
      <c r="G11708" s="17">
        <v>9194900400</v>
      </c>
      <c r="H11708" s="2" t="s">
        <v>37779</v>
      </c>
      <c r="I11708" s="1" t="s">
        <v>9</v>
      </c>
      <c r="J11708" s="2" t="s">
        <v>47309</v>
      </c>
      <c r="K11708" s="3" t="s">
        <v>171</v>
      </c>
      <c r="L11708" s="2" t="s">
        <v>47338</v>
      </c>
      <c r="M11708" s="11"/>
      <c r="N11708" s="4"/>
      <c r="O11708" s="11"/>
      <c r="P11708" s="4"/>
      <c r="Q11708" s="11"/>
      <c r="R11708" s="4"/>
      <c r="S11708" s="11"/>
      <c r="T11708" s="4"/>
      <c r="U11708" s="11"/>
      <c r="V11708" s="4"/>
      <c r="W11708" s="11"/>
      <c r="X11708" s="4"/>
      <c r="Y11708" s="11"/>
      <c r="Z11708" s="2"/>
      <c r="AA11708" s="1" t="s">
        <v>16</v>
      </c>
      <c r="AC11708" s="23" t="s">
        <v>37891</v>
      </c>
      <c r="AD11708" s="23" t="s">
        <v>40440</v>
      </c>
      <c r="AE11708" t="s">
        <v>35406</v>
      </c>
    </row>
    <row r="11709" spans="1:31" ht="15" customHeight="1">
      <c r="A11709" s="1">
        <v>11708</v>
      </c>
      <c r="B11709" s="1" t="s">
        <v>54</v>
      </c>
      <c r="C11709" s="1" t="s">
        <v>19391</v>
      </c>
      <c r="D11709" s="9" t="s">
        <v>699</v>
      </c>
      <c r="E11709" s="12" t="s">
        <v>506</v>
      </c>
      <c r="F11709" s="9" t="s">
        <v>30370</v>
      </c>
      <c r="G11709" s="17">
        <v>9194464906</v>
      </c>
      <c r="H11709" s="2" t="s">
        <v>37779</v>
      </c>
      <c r="I11709" s="1" t="s">
        <v>62</v>
      </c>
      <c r="J11709" s="2" t="s">
        <v>47309</v>
      </c>
      <c r="K11709" s="11" t="s">
        <v>13</v>
      </c>
      <c r="L11709" s="2" t="s">
        <v>47338</v>
      </c>
      <c r="M11709" s="11"/>
      <c r="N11709" s="4"/>
      <c r="O11709" s="11"/>
      <c r="P11709" s="4"/>
      <c r="Q11709" s="11"/>
      <c r="R11709" s="4"/>
      <c r="S11709" s="11"/>
      <c r="T11709" s="4"/>
      <c r="U11709" s="11"/>
      <c r="V11709" s="4"/>
      <c r="W11709" s="11"/>
      <c r="X11709" s="4"/>
      <c r="Y11709" s="11"/>
      <c r="Z11709" s="2"/>
      <c r="AA11709" s="1" t="s">
        <v>16</v>
      </c>
      <c r="AC11709" s="23" t="s">
        <v>37891</v>
      </c>
      <c r="AD11709" s="23" t="s">
        <v>40440</v>
      </c>
      <c r="AE11709" t="s">
        <v>35406</v>
      </c>
    </row>
    <row r="11710" spans="1:31" ht="15" customHeight="1">
      <c r="A11710" s="1">
        <v>11709</v>
      </c>
      <c r="B11710" s="1" t="s">
        <v>54</v>
      </c>
      <c r="C11710" s="1" t="s">
        <v>19395</v>
      </c>
      <c r="D11710" s="9" t="s">
        <v>1046</v>
      </c>
      <c r="E11710" s="12" t="s">
        <v>78</v>
      </c>
      <c r="F11710" s="9" t="s">
        <v>30371</v>
      </c>
      <c r="G11710" s="17">
        <v>919446669111</v>
      </c>
      <c r="H11710" s="2" t="s">
        <v>37779</v>
      </c>
      <c r="I11710" s="1" t="s">
        <v>62</v>
      </c>
      <c r="J11710" s="2" t="s">
        <v>47309</v>
      </c>
      <c r="K11710" s="3" t="s">
        <v>42</v>
      </c>
      <c r="L11710" s="2" t="s">
        <v>47338</v>
      </c>
      <c r="M11710" s="11"/>
      <c r="N11710" s="4"/>
      <c r="O11710" s="11"/>
      <c r="P11710" s="4"/>
      <c r="Q11710" s="11"/>
      <c r="R11710" s="4"/>
      <c r="S11710" s="11"/>
      <c r="T11710" s="4"/>
      <c r="U11710" s="11"/>
      <c r="V11710" s="4"/>
      <c r="W11710" s="11"/>
      <c r="X11710" s="4"/>
      <c r="Y11710" s="11"/>
      <c r="Z11710" s="2"/>
      <c r="AA11710" s="1" t="s">
        <v>16</v>
      </c>
      <c r="AC11710" s="23" t="s">
        <v>37891</v>
      </c>
      <c r="AD11710" s="23" t="s">
        <v>40440</v>
      </c>
      <c r="AE11710" t="s">
        <v>35395</v>
      </c>
    </row>
    <row r="11711" spans="1:31" ht="15" customHeight="1">
      <c r="A11711" s="1">
        <v>11710</v>
      </c>
      <c r="B11711" s="1" t="s">
        <v>54</v>
      </c>
      <c r="C11711" s="1" t="s">
        <v>19403</v>
      </c>
      <c r="D11711" s="9" t="s">
        <v>386</v>
      </c>
      <c r="E11711" s="12" t="s">
        <v>37532</v>
      </c>
      <c r="F11711" s="9" t="s">
        <v>30378</v>
      </c>
      <c r="G11711" s="17">
        <v>919446446990</v>
      </c>
      <c r="H11711" s="2" t="s">
        <v>37779</v>
      </c>
      <c r="I11711" s="1" t="s">
        <v>62</v>
      </c>
      <c r="J11711" s="2" t="s">
        <v>47309</v>
      </c>
      <c r="K11711" s="11" t="s">
        <v>14136</v>
      </c>
      <c r="L11711" s="2" t="s">
        <v>47338</v>
      </c>
      <c r="M11711" s="11"/>
      <c r="N11711" s="4"/>
      <c r="O11711" s="11"/>
      <c r="P11711" s="4"/>
      <c r="Q11711" s="11"/>
      <c r="R11711" s="4"/>
      <c r="S11711" s="11"/>
      <c r="T11711" s="4"/>
      <c r="U11711" s="11"/>
      <c r="V11711" s="4"/>
      <c r="W11711" s="11"/>
      <c r="X11711" s="4"/>
      <c r="Y11711" s="11"/>
      <c r="Z11711" s="2"/>
      <c r="AA11711" s="1" t="s">
        <v>16</v>
      </c>
      <c r="AC11711" s="23" t="s">
        <v>37891</v>
      </c>
      <c r="AD11711" s="23" t="s">
        <v>40440</v>
      </c>
      <c r="AE11711" t="s">
        <v>35400</v>
      </c>
    </row>
    <row r="11712" spans="1:31" ht="15" customHeight="1">
      <c r="A11712" s="1">
        <v>11711</v>
      </c>
      <c r="B11712" s="1" t="s">
        <v>54</v>
      </c>
      <c r="C11712" s="1" t="s">
        <v>19405</v>
      </c>
      <c r="D11712" s="9" t="s">
        <v>9477</v>
      </c>
      <c r="E11712" s="12" t="s">
        <v>362</v>
      </c>
      <c r="F11712" s="9" t="s">
        <v>33227</v>
      </c>
      <c r="G11712" s="17">
        <v>919446441141</v>
      </c>
      <c r="H11712" s="2" t="s">
        <v>37779</v>
      </c>
      <c r="I11712" s="1" t="s">
        <v>41</v>
      </c>
      <c r="J11712" s="2" t="s">
        <v>47309</v>
      </c>
      <c r="K11712" s="11" t="s">
        <v>14136</v>
      </c>
      <c r="L11712" s="2" t="s">
        <v>47338</v>
      </c>
      <c r="M11712" s="11"/>
      <c r="N11712" s="4"/>
      <c r="O11712" s="11"/>
      <c r="P11712" s="4"/>
      <c r="Q11712" s="11"/>
      <c r="R11712" s="4"/>
      <c r="S11712" s="11"/>
      <c r="T11712" s="4"/>
      <c r="U11712" s="11"/>
      <c r="V11712" s="4"/>
      <c r="W11712" s="11"/>
      <c r="X11712" s="4"/>
      <c r="Y11712" s="11"/>
      <c r="Z11712" s="2"/>
      <c r="AA11712" s="1" t="s">
        <v>16</v>
      </c>
      <c r="AC11712" s="23" t="s">
        <v>37891</v>
      </c>
      <c r="AD11712" s="23" t="s">
        <v>40440</v>
      </c>
      <c r="AE11712" t="s">
        <v>35401</v>
      </c>
    </row>
    <row r="11713" spans="1:31" ht="15" customHeight="1">
      <c r="A11713" s="1">
        <v>11712</v>
      </c>
      <c r="B11713" s="1" t="s">
        <v>54</v>
      </c>
      <c r="C11713" s="1" t="s">
        <v>19406</v>
      </c>
      <c r="D11713" s="9" t="s">
        <v>37533</v>
      </c>
      <c r="E11713" s="12" t="s">
        <v>37534</v>
      </c>
      <c r="F11713" s="9" t="s">
        <v>33228</v>
      </c>
      <c r="G11713" s="17">
        <v>91944694094</v>
      </c>
      <c r="H11713" s="2" t="s">
        <v>37779</v>
      </c>
      <c r="I11713" s="1" t="s">
        <v>62</v>
      </c>
      <c r="J11713" s="2" t="s">
        <v>47309</v>
      </c>
      <c r="K11713" s="3" t="s">
        <v>178</v>
      </c>
      <c r="L11713" s="2" t="s">
        <v>47338</v>
      </c>
      <c r="M11713" s="11"/>
      <c r="N11713" s="4"/>
      <c r="O11713" s="11"/>
      <c r="P11713" s="4"/>
      <c r="Q11713" s="11"/>
      <c r="R11713" s="4"/>
      <c r="S11713" s="11"/>
      <c r="T11713" s="4"/>
      <c r="U11713" s="11"/>
      <c r="V11713" s="4"/>
      <c r="W11713" s="11"/>
      <c r="X11713" s="4"/>
      <c r="Y11713" s="11"/>
      <c r="Z11713" s="2"/>
      <c r="AA11713" s="1" t="s">
        <v>16</v>
      </c>
      <c r="AC11713" s="23" t="s">
        <v>37891</v>
      </c>
      <c r="AD11713" s="23" t="s">
        <v>40440</v>
      </c>
      <c r="AE11713" t="s">
        <v>35402</v>
      </c>
    </row>
    <row r="11714" spans="1:31" ht="15" customHeight="1">
      <c r="A11714" s="1">
        <v>11713</v>
      </c>
      <c r="B11714" s="1" t="s">
        <v>54</v>
      </c>
      <c r="C11714" s="1" t="s">
        <v>19421</v>
      </c>
      <c r="D11714" s="9" t="s">
        <v>37653</v>
      </c>
      <c r="E11714" s="12" t="s">
        <v>16160</v>
      </c>
      <c r="F11714" s="9" t="s">
        <v>35268</v>
      </c>
      <c r="G11714" s="17">
        <v>919446090449</v>
      </c>
      <c r="H11714" s="2" t="s">
        <v>37779</v>
      </c>
      <c r="I11714" s="1" t="s">
        <v>62</v>
      </c>
      <c r="J11714" s="2" t="s">
        <v>47309</v>
      </c>
      <c r="K11714" s="11" t="s">
        <v>14136</v>
      </c>
      <c r="L11714" s="2" t="s">
        <v>47338</v>
      </c>
      <c r="M11714" s="11"/>
      <c r="N11714" s="4"/>
      <c r="O11714" s="11"/>
      <c r="P11714" s="4"/>
      <c r="Q11714" s="11"/>
      <c r="R11714" s="4"/>
      <c r="S11714" s="11"/>
      <c r="T11714" s="4"/>
      <c r="U11714" s="11"/>
      <c r="V11714" s="4"/>
      <c r="W11714" s="11"/>
      <c r="X11714" s="4"/>
      <c r="Y11714" s="11"/>
      <c r="Z11714" s="2"/>
      <c r="AA11714" s="1" t="s">
        <v>16</v>
      </c>
      <c r="AC11714" s="23" t="s">
        <v>37891</v>
      </c>
      <c r="AD11714" s="23" t="s">
        <v>40440</v>
      </c>
      <c r="AE11714" t="s">
        <v>35403</v>
      </c>
    </row>
    <row r="11715" spans="1:31" ht="15" customHeight="1">
      <c r="A11715" s="1">
        <v>11714</v>
      </c>
      <c r="B11715" s="1" t="s">
        <v>54</v>
      </c>
      <c r="C11715" s="1" t="s">
        <v>19429</v>
      </c>
      <c r="D11715" s="9" t="s">
        <v>2488</v>
      </c>
      <c r="E11715" s="12" t="s">
        <v>37535</v>
      </c>
      <c r="F11715" s="9" t="s">
        <v>30393</v>
      </c>
      <c r="G11715" s="17">
        <v>919444994949</v>
      </c>
      <c r="H11715" s="2" t="s">
        <v>37779</v>
      </c>
      <c r="I11715" s="1" t="s">
        <v>41</v>
      </c>
      <c r="J11715" s="2" t="s">
        <v>47309</v>
      </c>
      <c r="K11715" s="11" t="s">
        <v>14136</v>
      </c>
      <c r="L11715" s="2" t="s">
        <v>47338</v>
      </c>
      <c r="M11715" s="11"/>
      <c r="N11715" s="4"/>
      <c r="O11715" s="11"/>
      <c r="P11715" s="4"/>
      <c r="Q11715" s="11"/>
      <c r="R11715" s="4"/>
      <c r="S11715" s="11"/>
      <c r="T11715" s="4"/>
      <c r="U11715" s="11"/>
      <c r="V11715" s="4"/>
      <c r="W11715" s="11"/>
      <c r="X11715" s="4"/>
      <c r="Y11715" s="11"/>
      <c r="Z11715" s="2"/>
      <c r="AA11715" s="1" t="s">
        <v>16</v>
      </c>
      <c r="AC11715" s="23" t="s">
        <v>37891</v>
      </c>
      <c r="AD11715" s="23" t="s">
        <v>40440</v>
      </c>
      <c r="AE11715" t="s">
        <v>35404</v>
      </c>
    </row>
    <row r="11716" spans="1:31" ht="15" customHeight="1">
      <c r="A11716" s="1">
        <v>11715</v>
      </c>
      <c r="B11716" s="1" t="s">
        <v>54</v>
      </c>
      <c r="C11716" s="1" t="s">
        <v>19430</v>
      </c>
      <c r="D11716" s="9" t="s">
        <v>568</v>
      </c>
      <c r="E11716" s="12" t="s">
        <v>16141</v>
      </c>
      <c r="F11716" s="9" t="s">
        <v>30394</v>
      </c>
      <c r="G11716" s="17">
        <v>91944490649</v>
      </c>
      <c r="H11716" s="2" t="s">
        <v>37779</v>
      </c>
      <c r="I11716" s="1" t="s">
        <v>41</v>
      </c>
      <c r="J11716" s="2" t="s">
        <v>47309</v>
      </c>
      <c r="K11716" s="3" t="s">
        <v>171</v>
      </c>
      <c r="L11716" s="2" t="s">
        <v>47338</v>
      </c>
      <c r="M11716" s="11"/>
      <c r="N11716" s="4"/>
      <c r="O11716" s="11"/>
      <c r="P11716" s="4"/>
      <c r="Q11716" s="11"/>
      <c r="R11716" s="4"/>
      <c r="S11716" s="11"/>
      <c r="T11716" s="4"/>
      <c r="U11716" s="11"/>
      <c r="V11716" s="4"/>
      <c r="W11716" s="11"/>
      <c r="X11716" s="4"/>
      <c r="Y11716" s="11"/>
      <c r="Z11716" s="2"/>
      <c r="AA11716" s="1" t="s">
        <v>16</v>
      </c>
      <c r="AC11716" s="23" t="s">
        <v>37891</v>
      </c>
      <c r="AD11716" s="23" t="s">
        <v>40440</v>
      </c>
      <c r="AE11716" t="s">
        <v>35405</v>
      </c>
    </row>
    <row r="11717" spans="1:31" ht="15" customHeight="1">
      <c r="A11717" s="1">
        <v>11716</v>
      </c>
      <c r="B11717" s="1" t="s">
        <v>54</v>
      </c>
      <c r="C11717" s="1" t="s">
        <v>19432</v>
      </c>
      <c r="D11717" s="9" t="s">
        <v>773</v>
      </c>
      <c r="E11717" s="12" t="s">
        <v>139</v>
      </c>
      <c r="F11717" s="9" t="s">
        <v>30396</v>
      </c>
      <c r="G11717" s="17">
        <v>91944494999</v>
      </c>
      <c r="H11717" s="2" t="s">
        <v>37779</v>
      </c>
      <c r="I11717" s="1" t="s">
        <v>62</v>
      </c>
      <c r="J11717" s="2" t="s">
        <v>47309</v>
      </c>
      <c r="K11717" s="11" t="s">
        <v>14136</v>
      </c>
      <c r="L11717" s="2" t="s">
        <v>47338</v>
      </c>
      <c r="M11717" s="11"/>
      <c r="N11717" s="4"/>
      <c r="O11717" s="11"/>
      <c r="P11717" s="4"/>
      <c r="Q11717" s="11"/>
      <c r="R11717" s="4"/>
      <c r="S11717" s="11"/>
      <c r="T11717" s="4"/>
      <c r="U11717" s="11"/>
      <c r="V11717" s="4"/>
      <c r="W11717" s="11"/>
      <c r="X11717" s="4"/>
      <c r="Y11717" s="11"/>
      <c r="Z11717" s="2"/>
      <c r="AA11717" s="1" t="s">
        <v>16</v>
      </c>
      <c r="AC11717" s="23" t="s">
        <v>37891</v>
      </c>
      <c r="AD11717" s="23" t="s">
        <v>40440</v>
      </c>
      <c r="AE11717" t="s">
        <v>35406</v>
      </c>
    </row>
    <row r="11718" spans="1:31" ht="15" customHeight="1">
      <c r="A11718" s="1">
        <v>11717</v>
      </c>
      <c r="B11718" s="1" t="s">
        <v>54</v>
      </c>
      <c r="C11718" s="1" t="s">
        <v>19435</v>
      </c>
      <c r="D11718" s="9" t="s">
        <v>1410</v>
      </c>
      <c r="E11718" s="12" t="s">
        <v>2947</v>
      </c>
      <c r="F11718" s="9" t="s">
        <v>30397</v>
      </c>
      <c r="G11718" s="17">
        <v>919444644660</v>
      </c>
      <c r="H11718" s="2" t="s">
        <v>37779</v>
      </c>
      <c r="I11718" s="1" t="s">
        <v>62</v>
      </c>
      <c r="J11718" s="2" t="s">
        <v>47309</v>
      </c>
      <c r="K11718" s="3" t="s">
        <v>42</v>
      </c>
      <c r="L11718" s="2" t="s">
        <v>47338</v>
      </c>
      <c r="M11718" s="11"/>
      <c r="N11718" s="4"/>
      <c r="O11718" s="11"/>
      <c r="P11718" s="4"/>
      <c r="Q11718" s="11"/>
      <c r="R11718" s="4"/>
      <c r="S11718" s="11"/>
      <c r="T11718" s="4"/>
      <c r="U11718" s="11"/>
      <c r="V11718" s="4"/>
      <c r="W11718" s="11"/>
      <c r="X11718" s="4"/>
      <c r="Y11718" s="11"/>
      <c r="Z11718" s="2"/>
      <c r="AA11718" s="1" t="s">
        <v>16</v>
      </c>
      <c r="AC11718" s="23" t="s">
        <v>37891</v>
      </c>
      <c r="AD11718" s="23" t="s">
        <v>40440</v>
      </c>
      <c r="AE11718" t="s">
        <v>35395</v>
      </c>
    </row>
    <row r="11719" spans="1:31" ht="15" customHeight="1">
      <c r="A11719" s="1">
        <v>11718</v>
      </c>
      <c r="B11719" s="1" t="s">
        <v>54</v>
      </c>
      <c r="C11719" s="1" t="s">
        <v>19437</v>
      </c>
      <c r="D11719" s="9" t="s">
        <v>58</v>
      </c>
      <c r="E11719" s="12" t="s">
        <v>2947</v>
      </c>
      <c r="F11719" s="9" t="s">
        <v>30399</v>
      </c>
      <c r="G11719" s="17">
        <v>919444669469</v>
      </c>
      <c r="H11719" s="2" t="s">
        <v>37779</v>
      </c>
      <c r="I11719" s="1" t="s">
        <v>41</v>
      </c>
      <c r="J11719" s="2" t="s">
        <v>47309</v>
      </c>
      <c r="K11719" s="3" t="s">
        <v>42</v>
      </c>
      <c r="L11719" s="2" t="s">
        <v>47338</v>
      </c>
      <c r="M11719" s="11"/>
      <c r="N11719" s="4"/>
      <c r="O11719" s="11"/>
      <c r="P11719" s="4"/>
      <c r="Q11719" s="11"/>
      <c r="R11719" s="4"/>
      <c r="S11719" s="11"/>
      <c r="T11719" s="4"/>
      <c r="U11719" s="11"/>
      <c r="V11719" s="4"/>
      <c r="W11719" s="11"/>
      <c r="X11719" s="4"/>
      <c r="Y11719" s="11"/>
      <c r="Z11719" s="2"/>
      <c r="AA11719" s="1" t="s">
        <v>11</v>
      </c>
      <c r="AC11719" s="23" t="s">
        <v>37891</v>
      </c>
      <c r="AD11719" s="23" t="s">
        <v>40440</v>
      </c>
      <c r="AE11719" t="s">
        <v>35400</v>
      </c>
    </row>
    <row r="11720" spans="1:31" ht="15" customHeight="1">
      <c r="A11720" s="1">
        <v>11719</v>
      </c>
      <c r="B11720" s="1" t="s">
        <v>54</v>
      </c>
      <c r="C11720" s="1" t="s">
        <v>19438</v>
      </c>
      <c r="D11720" s="9" t="s">
        <v>14020</v>
      </c>
      <c r="E11720" s="12"/>
      <c r="F11720" s="9" t="s">
        <v>30400</v>
      </c>
      <c r="G11720" s="17">
        <v>91944464019</v>
      </c>
      <c r="H11720" s="2" t="s">
        <v>37779</v>
      </c>
      <c r="I11720" s="1" t="s">
        <v>41</v>
      </c>
      <c r="J11720" s="2" t="s">
        <v>47309</v>
      </c>
      <c r="K11720" s="11" t="s">
        <v>14136</v>
      </c>
      <c r="L11720" s="2" t="s">
        <v>47338</v>
      </c>
      <c r="M11720" s="11"/>
      <c r="N11720" s="4"/>
      <c r="O11720" s="11"/>
      <c r="P11720" s="4"/>
      <c r="Q11720" s="11"/>
      <c r="R11720" s="4"/>
      <c r="S11720" s="11"/>
      <c r="T11720" s="4"/>
      <c r="U11720" s="11"/>
      <c r="V11720" s="4"/>
      <c r="W11720" s="11"/>
      <c r="X11720" s="4"/>
      <c r="Y11720" s="11"/>
      <c r="Z11720" s="2"/>
      <c r="AA11720" s="1" t="s">
        <v>16</v>
      </c>
      <c r="AC11720" s="23" t="s">
        <v>37891</v>
      </c>
      <c r="AD11720" s="23" t="s">
        <v>40440</v>
      </c>
      <c r="AE11720" t="s">
        <v>35401</v>
      </c>
    </row>
    <row r="11721" spans="1:31" ht="15" customHeight="1">
      <c r="A11721" s="1">
        <v>11720</v>
      </c>
      <c r="B11721" s="1" t="s">
        <v>54</v>
      </c>
      <c r="C11721" s="1" t="s">
        <v>19448</v>
      </c>
      <c r="D11721" s="9" t="s">
        <v>4834</v>
      </c>
      <c r="E11721" s="12" t="s">
        <v>37654</v>
      </c>
      <c r="F11721" s="9" t="s">
        <v>35271</v>
      </c>
      <c r="G11721" s="17">
        <v>91944406919</v>
      </c>
      <c r="H11721" s="2" t="s">
        <v>37779</v>
      </c>
      <c r="I11721" s="1" t="s">
        <v>41</v>
      </c>
      <c r="J11721" s="2" t="s">
        <v>47309</v>
      </c>
      <c r="K11721" s="11" t="s">
        <v>14136</v>
      </c>
      <c r="L11721" s="2" t="s">
        <v>47338</v>
      </c>
      <c r="M11721" s="11"/>
      <c r="N11721" s="4"/>
      <c r="O11721" s="11"/>
      <c r="P11721" s="4"/>
      <c r="Q11721" s="11"/>
      <c r="R11721" s="4"/>
      <c r="S11721" s="11"/>
      <c r="T11721" s="4"/>
      <c r="U11721" s="11"/>
      <c r="V11721" s="4"/>
      <c r="W11721" s="11"/>
      <c r="X11721" s="4"/>
      <c r="Y11721" s="11"/>
      <c r="Z11721" s="2"/>
      <c r="AA11721" s="1" t="s">
        <v>16</v>
      </c>
      <c r="AC11721" s="23" t="s">
        <v>37891</v>
      </c>
      <c r="AD11721" s="23" t="s">
        <v>40440</v>
      </c>
      <c r="AE11721" t="s">
        <v>35402</v>
      </c>
    </row>
    <row r="11722" spans="1:31" ht="15" customHeight="1">
      <c r="A11722" s="1">
        <v>11721</v>
      </c>
      <c r="B11722" s="1" t="s">
        <v>54</v>
      </c>
      <c r="C11722" s="1" t="s">
        <v>19454</v>
      </c>
      <c r="D11722" s="9" t="s">
        <v>37655</v>
      </c>
      <c r="E11722" s="12" t="s">
        <v>13342</v>
      </c>
      <c r="F11722" s="9" t="s">
        <v>30412</v>
      </c>
      <c r="G11722" s="17">
        <v>9199060414</v>
      </c>
      <c r="H11722" s="2" t="s">
        <v>37779</v>
      </c>
      <c r="I11722" s="1" t="s">
        <v>62</v>
      </c>
      <c r="J11722" s="2" t="s">
        <v>47309</v>
      </c>
      <c r="K11722" s="11" t="s">
        <v>14136</v>
      </c>
      <c r="L11722" s="2" t="s">
        <v>47338</v>
      </c>
      <c r="M11722" s="11"/>
      <c r="N11722" s="4"/>
      <c r="O11722" s="11"/>
      <c r="P11722" s="4"/>
      <c r="Q11722" s="11"/>
      <c r="R11722" s="4"/>
      <c r="S11722" s="11"/>
      <c r="T11722" s="4"/>
      <c r="U11722" s="11"/>
      <c r="V11722" s="4"/>
      <c r="W11722" s="11"/>
      <c r="X11722" s="4"/>
      <c r="Y11722" s="11"/>
      <c r="Z11722" s="2"/>
      <c r="AA11722" s="1" t="s">
        <v>16</v>
      </c>
      <c r="AC11722" s="23" t="s">
        <v>37891</v>
      </c>
      <c r="AD11722" s="23" t="s">
        <v>40440</v>
      </c>
      <c r="AE11722" t="s">
        <v>35403</v>
      </c>
    </row>
    <row r="11723" spans="1:31" ht="15" customHeight="1">
      <c r="A11723" s="1">
        <v>11722</v>
      </c>
      <c r="B11723" s="1" t="s">
        <v>54</v>
      </c>
      <c r="C11723" s="1" t="s">
        <v>19463</v>
      </c>
      <c r="D11723" s="9" t="s">
        <v>230</v>
      </c>
      <c r="E11723" s="12" t="s">
        <v>1514</v>
      </c>
      <c r="F11723" s="9" t="s">
        <v>30419</v>
      </c>
      <c r="G11723" s="17">
        <v>9199994699</v>
      </c>
      <c r="H11723" s="2" t="s">
        <v>37779</v>
      </c>
      <c r="I11723" s="1" t="s">
        <v>41</v>
      </c>
      <c r="J11723" s="2" t="s">
        <v>47309</v>
      </c>
      <c r="K11723" s="11" t="s">
        <v>14136</v>
      </c>
      <c r="L11723" s="2" t="s">
        <v>47338</v>
      </c>
      <c r="M11723" s="11"/>
      <c r="N11723" s="4"/>
      <c r="O11723" s="11"/>
      <c r="P11723" s="4"/>
      <c r="Q11723" s="11"/>
      <c r="R11723" s="4"/>
      <c r="S11723" s="11"/>
      <c r="T11723" s="4"/>
      <c r="U11723" s="11"/>
      <c r="V11723" s="4"/>
      <c r="W11723" s="11"/>
      <c r="X11723" s="4"/>
      <c r="Y11723" s="11"/>
      <c r="Z11723" s="2"/>
      <c r="AA11723" s="1" t="s">
        <v>16</v>
      </c>
      <c r="AC11723" s="23" t="s">
        <v>37891</v>
      </c>
      <c r="AD11723" s="23" t="s">
        <v>40440</v>
      </c>
      <c r="AE11723" t="s">
        <v>35404</v>
      </c>
    </row>
    <row r="11724" spans="1:31" ht="15" customHeight="1">
      <c r="A11724" s="1">
        <v>11723</v>
      </c>
      <c r="B11724" s="1" t="s">
        <v>54</v>
      </c>
      <c r="C11724" s="1" t="s">
        <v>19465</v>
      </c>
      <c r="D11724" s="9" t="s">
        <v>2402</v>
      </c>
      <c r="E11724" s="9" t="s">
        <v>7548</v>
      </c>
      <c r="F11724" s="9" t="s">
        <v>30421</v>
      </c>
      <c r="G11724" s="17">
        <v>9141449149</v>
      </c>
      <c r="H11724" s="9" t="s">
        <v>8</v>
      </c>
      <c r="I11724" s="1" t="s">
        <v>62</v>
      </c>
      <c r="J11724" s="2" t="s">
        <v>47309</v>
      </c>
      <c r="K11724" s="3" t="s">
        <v>171</v>
      </c>
      <c r="L11724" s="2" t="s">
        <v>47338</v>
      </c>
      <c r="M11724" s="11"/>
      <c r="N11724" s="4"/>
      <c r="O11724" s="11"/>
      <c r="P11724" s="4"/>
      <c r="Q11724" s="11"/>
      <c r="R11724" s="4"/>
      <c r="S11724" s="11"/>
      <c r="T11724" s="4"/>
      <c r="U11724" s="11"/>
      <c r="V11724" s="4"/>
      <c r="W11724" s="11"/>
      <c r="X11724" s="4"/>
      <c r="Y11724" s="11"/>
      <c r="Z11724" s="2"/>
      <c r="AA11724" s="1" t="s">
        <v>11</v>
      </c>
      <c r="AC11724" s="23" t="s">
        <v>37891</v>
      </c>
      <c r="AD11724" s="23" t="s">
        <v>40440</v>
      </c>
      <c r="AE11724" t="s">
        <v>35405</v>
      </c>
    </row>
    <row r="11725" spans="1:31" ht="15" customHeight="1">
      <c r="A11725" s="1">
        <v>11724</v>
      </c>
      <c r="B11725" s="1" t="s">
        <v>54</v>
      </c>
      <c r="C11725" s="1" t="s">
        <v>19485</v>
      </c>
      <c r="D11725" s="9" t="s">
        <v>2714</v>
      </c>
      <c r="E11725" s="12" t="s">
        <v>37519</v>
      </c>
      <c r="F11725" s="9" t="s">
        <v>33240</v>
      </c>
      <c r="G11725" s="17">
        <v>91946990990</v>
      </c>
      <c r="H11725" s="2" t="s">
        <v>37779</v>
      </c>
      <c r="I11725" s="1" t="s">
        <v>41</v>
      </c>
      <c r="J11725" s="2" t="s">
        <v>47309</v>
      </c>
      <c r="K11725" s="3" t="s">
        <v>178</v>
      </c>
      <c r="L11725" s="2" t="s">
        <v>47338</v>
      </c>
      <c r="M11725" s="11"/>
      <c r="N11725" s="4"/>
      <c r="O11725" s="11"/>
      <c r="P11725" s="4"/>
      <c r="Q11725" s="11"/>
      <c r="R11725" s="4"/>
      <c r="S11725" s="11"/>
      <c r="T11725" s="4"/>
      <c r="U11725" s="11"/>
      <c r="V11725" s="4"/>
      <c r="W11725" s="11"/>
      <c r="X11725" s="4"/>
      <c r="Y11725" s="11"/>
      <c r="Z11725" s="2"/>
      <c r="AA11725" s="1" t="s">
        <v>16</v>
      </c>
      <c r="AC11725" s="23" t="s">
        <v>37891</v>
      </c>
      <c r="AD11725" s="23" t="s">
        <v>40440</v>
      </c>
      <c r="AE11725" t="s">
        <v>35406</v>
      </c>
    </row>
    <row r="11726" spans="1:31" ht="15" customHeight="1">
      <c r="A11726" s="1">
        <v>11725</v>
      </c>
      <c r="B11726" s="1" t="s">
        <v>54</v>
      </c>
      <c r="C11726" s="1" t="s">
        <v>19490</v>
      </c>
      <c r="D11726" s="9" t="s">
        <v>3162</v>
      </c>
      <c r="E11726" s="12" t="s">
        <v>375</v>
      </c>
      <c r="F11726" s="9" t="s">
        <v>35277</v>
      </c>
      <c r="G11726" s="17">
        <v>919444666</v>
      </c>
      <c r="H11726" s="2" t="s">
        <v>37779</v>
      </c>
      <c r="I11726" s="1" t="s">
        <v>62</v>
      </c>
      <c r="J11726" s="2" t="s">
        <v>47309</v>
      </c>
      <c r="K11726" s="3" t="s">
        <v>42</v>
      </c>
      <c r="L11726" s="2" t="s">
        <v>47338</v>
      </c>
      <c r="M11726" s="11"/>
      <c r="N11726" s="4"/>
      <c r="O11726" s="11"/>
      <c r="P11726" s="4"/>
      <c r="Q11726" s="11"/>
      <c r="R11726" s="4"/>
      <c r="S11726" s="11"/>
      <c r="T11726" s="4"/>
      <c r="U11726" s="11"/>
      <c r="V11726" s="4"/>
      <c r="W11726" s="11"/>
      <c r="X11726" s="4"/>
      <c r="Y11726" s="11"/>
      <c r="Z11726" s="2"/>
      <c r="AA11726" s="1" t="s">
        <v>16</v>
      </c>
      <c r="AC11726" s="23" t="s">
        <v>37891</v>
      </c>
      <c r="AD11726" s="23" t="s">
        <v>40440</v>
      </c>
      <c r="AE11726" t="s">
        <v>35395</v>
      </c>
    </row>
    <row r="11727" spans="1:31" ht="15" customHeight="1">
      <c r="A11727" s="1">
        <v>11726</v>
      </c>
      <c r="B11727" s="1" t="s">
        <v>54</v>
      </c>
      <c r="C11727" s="1" t="s">
        <v>19502</v>
      </c>
      <c r="D11727" s="9" t="s">
        <v>536</v>
      </c>
      <c r="E11727" s="9" t="s">
        <v>1694</v>
      </c>
      <c r="F11727" s="9" t="s">
        <v>30441</v>
      </c>
      <c r="G11727" s="17">
        <v>9194964690</v>
      </c>
      <c r="H11727" s="2" t="s">
        <v>37779</v>
      </c>
      <c r="I11727" s="1" t="s">
        <v>62</v>
      </c>
      <c r="J11727" s="2" t="s">
        <v>47309</v>
      </c>
      <c r="K11727" s="3" t="s">
        <v>42</v>
      </c>
      <c r="L11727" s="2" t="s">
        <v>47338</v>
      </c>
      <c r="M11727" s="11"/>
      <c r="N11727" s="4"/>
      <c r="O11727" s="11"/>
      <c r="P11727" s="4"/>
      <c r="Q11727" s="11"/>
      <c r="R11727" s="4"/>
      <c r="S11727" s="11"/>
      <c r="T11727" s="4"/>
      <c r="U11727" s="11"/>
      <c r="V11727" s="4"/>
      <c r="W11727" s="11"/>
      <c r="X11727" s="4"/>
      <c r="Y11727" s="11"/>
      <c r="Z11727" s="2"/>
      <c r="AA11727" s="1" t="s">
        <v>16</v>
      </c>
      <c r="AC11727" s="23" t="s">
        <v>37891</v>
      </c>
      <c r="AD11727" s="23" t="s">
        <v>40440</v>
      </c>
      <c r="AE11727" t="s">
        <v>35406</v>
      </c>
    </row>
    <row r="11728" spans="1:31" ht="15" customHeight="1">
      <c r="A11728" s="1">
        <v>11727</v>
      </c>
      <c r="B11728" s="1" t="s">
        <v>54</v>
      </c>
      <c r="C11728" s="1" t="s">
        <v>19508</v>
      </c>
      <c r="D11728" s="9" t="s">
        <v>494</v>
      </c>
      <c r="E11728" s="12" t="s">
        <v>37656</v>
      </c>
      <c r="F11728" s="9" t="s">
        <v>30445</v>
      </c>
      <c r="G11728" s="17">
        <v>9194444904</v>
      </c>
      <c r="H11728" s="2" t="s">
        <v>37779</v>
      </c>
      <c r="I11728" s="1" t="s">
        <v>62</v>
      </c>
      <c r="J11728" s="2" t="s">
        <v>47309</v>
      </c>
      <c r="K11728" s="3" t="s">
        <v>42</v>
      </c>
      <c r="L11728" s="2" t="s">
        <v>47338</v>
      </c>
      <c r="M11728" s="11"/>
      <c r="N11728" s="4"/>
      <c r="O11728" s="11"/>
      <c r="P11728" s="4"/>
      <c r="Q11728" s="11"/>
      <c r="R11728" s="4"/>
      <c r="S11728" s="11"/>
      <c r="T11728" s="4"/>
      <c r="U11728" s="11"/>
      <c r="V11728" s="4"/>
      <c r="W11728" s="11"/>
      <c r="X11728" s="4"/>
      <c r="Y11728" s="11"/>
      <c r="Z11728" s="2"/>
      <c r="AA11728" s="1" t="s">
        <v>16</v>
      </c>
      <c r="AC11728" s="23" t="s">
        <v>37891</v>
      </c>
      <c r="AD11728" s="23" t="s">
        <v>40440</v>
      </c>
      <c r="AE11728" t="s">
        <v>35395</v>
      </c>
    </row>
    <row r="11729" spans="1:31" ht="15" customHeight="1">
      <c r="A11729" s="1">
        <v>11728</v>
      </c>
      <c r="B11729" s="1" t="s">
        <v>54</v>
      </c>
      <c r="C11729" s="1" t="s">
        <v>19525</v>
      </c>
      <c r="D11729" s="9" t="s">
        <v>546</v>
      </c>
      <c r="E11729" s="12" t="s">
        <v>73</v>
      </c>
      <c r="F11729" s="9" t="s">
        <v>30453</v>
      </c>
      <c r="G11729" s="17">
        <v>91914911691</v>
      </c>
      <c r="H11729" s="2" t="s">
        <v>37779</v>
      </c>
      <c r="I11729" s="1" t="s">
        <v>41</v>
      </c>
      <c r="J11729" s="2" t="s">
        <v>47309</v>
      </c>
      <c r="K11729" s="11" t="s">
        <v>14136</v>
      </c>
      <c r="L11729" s="2" t="s">
        <v>47338</v>
      </c>
      <c r="M11729" s="11"/>
      <c r="N11729" s="4"/>
      <c r="O11729" s="11"/>
      <c r="P11729" s="4"/>
      <c r="Q11729" s="11"/>
      <c r="R11729" s="4"/>
      <c r="S11729" s="11"/>
      <c r="T11729" s="4"/>
      <c r="U11729" s="11"/>
      <c r="V11729" s="4"/>
      <c r="W11729" s="11"/>
      <c r="X11729" s="4"/>
      <c r="Y11729" s="11"/>
      <c r="Z11729" s="2"/>
      <c r="AA11729" s="1" t="s">
        <v>16</v>
      </c>
      <c r="AC11729" s="23" t="s">
        <v>37891</v>
      </c>
      <c r="AD11729" s="23" t="s">
        <v>40440</v>
      </c>
      <c r="AE11729" t="s">
        <v>35400</v>
      </c>
    </row>
    <row r="11730" spans="1:31" ht="15" customHeight="1">
      <c r="A11730" s="1">
        <v>11729</v>
      </c>
      <c r="B11730" s="1" t="s">
        <v>54</v>
      </c>
      <c r="C11730" s="1" t="s">
        <v>19537</v>
      </c>
      <c r="D11730" s="9" t="s">
        <v>37536</v>
      </c>
      <c r="E11730" s="12" t="s">
        <v>37537</v>
      </c>
      <c r="F11730" s="9" t="s">
        <v>30459</v>
      </c>
      <c r="G11730" s="17">
        <v>91964916604</v>
      </c>
      <c r="H11730" s="2" t="s">
        <v>37779</v>
      </c>
      <c r="I11730" s="1" t="s">
        <v>41</v>
      </c>
      <c r="J11730" s="2" t="s">
        <v>47309</v>
      </c>
      <c r="K11730" s="11" t="s">
        <v>18748</v>
      </c>
      <c r="L11730" s="2" t="s">
        <v>47338</v>
      </c>
      <c r="M11730" s="11"/>
      <c r="N11730" s="4"/>
      <c r="O11730" s="11"/>
      <c r="P11730" s="4"/>
      <c r="Q11730" s="11"/>
      <c r="R11730" s="4"/>
      <c r="S11730" s="11"/>
      <c r="T11730" s="4"/>
      <c r="U11730" s="11"/>
      <c r="V11730" s="4"/>
      <c r="W11730" s="11"/>
      <c r="X11730" s="4"/>
      <c r="Y11730" s="11"/>
      <c r="Z11730" s="2"/>
      <c r="AA11730" s="1" t="s">
        <v>16</v>
      </c>
      <c r="AC11730" s="23" t="s">
        <v>37891</v>
      </c>
      <c r="AD11730" s="23" t="s">
        <v>40440</v>
      </c>
      <c r="AE11730" t="s">
        <v>35401</v>
      </c>
    </row>
    <row r="11731" spans="1:31" ht="15" customHeight="1">
      <c r="A11731" s="1">
        <v>11730</v>
      </c>
      <c r="B11731" s="1" t="s">
        <v>54</v>
      </c>
      <c r="C11731" s="1" t="s">
        <v>19539</v>
      </c>
      <c r="D11731" s="9" t="s">
        <v>332</v>
      </c>
      <c r="E11731" s="12" t="s">
        <v>548</v>
      </c>
      <c r="F11731" s="9" t="s">
        <v>18545</v>
      </c>
      <c r="G11731" s="17">
        <v>91964404119</v>
      </c>
      <c r="H11731" s="2" t="s">
        <v>37779</v>
      </c>
      <c r="I11731" s="1" t="s">
        <v>41</v>
      </c>
      <c r="J11731" s="2" t="s">
        <v>47309</v>
      </c>
      <c r="K11731" s="3" t="s">
        <v>42</v>
      </c>
      <c r="L11731" s="2" t="s">
        <v>47338</v>
      </c>
      <c r="M11731" s="11"/>
      <c r="N11731" s="4"/>
      <c r="O11731" s="11"/>
      <c r="P11731" s="4"/>
      <c r="Q11731" s="11"/>
      <c r="R11731" s="4"/>
      <c r="S11731" s="11"/>
      <c r="T11731" s="4"/>
      <c r="U11731" s="11"/>
      <c r="V11731" s="4"/>
      <c r="W11731" s="11"/>
      <c r="X11731" s="4"/>
      <c r="Y11731" s="11"/>
      <c r="Z11731" s="2"/>
      <c r="AA11731" s="1" t="s">
        <v>16</v>
      </c>
      <c r="AC11731" s="23" t="s">
        <v>37891</v>
      </c>
      <c r="AD11731" s="23" t="s">
        <v>40440</v>
      </c>
      <c r="AE11731" t="s">
        <v>35402</v>
      </c>
    </row>
    <row r="11732" spans="1:31" ht="15" customHeight="1">
      <c r="A11732" s="1">
        <v>11731</v>
      </c>
      <c r="B11732" s="1" t="s">
        <v>54</v>
      </c>
      <c r="C11732" s="1" t="s">
        <v>19541</v>
      </c>
      <c r="D11732" s="9" t="s">
        <v>37621</v>
      </c>
      <c r="E11732" s="12" t="s">
        <v>773</v>
      </c>
      <c r="F11732" s="9" t="s">
        <v>30461</v>
      </c>
      <c r="G11732" s="17">
        <v>91964049964</v>
      </c>
      <c r="H11732" s="2" t="s">
        <v>37779</v>
      </c>
      <c r="I11732" s="1" t="s">
        <v>62</v>
      </c>
      <c r="J11732" s="2" t="s">
        <v>47309</v>
      </c>
      <c r="K11732" s="11" t="s">
        <v>14136</v>
      </c>
      <c r="L11732" s="2" t="s">
        <v>47338</v>
      </c>
      <c r="M11732" s="11"/>
      <c r="N11732" s="4"/>
      <c r="O11732" s="11"/>
      <c r="P11732" s="4"/>
      <c r="Q11732" s="11"/>
      <c r="R11732" s="4"/>
      <c r="S11732" s="11"/>
      <c r="T11732" s="4"/>
      <c r="U11732" s="11"/>
      <c r="V11732" s="4"/>
      <c r="W11732" s="11"/>
      <c r="X11732" s="4"/>
      <c r="Y11732" s="11"/>
      <c r="Z11732" s="2"/>
      <c r="AA11732" s="1" t="s">
        <v>16</v>
      </c>
      <c r="AC11732" s="23" t="s">
        <v>37891</v>
      </c>
      <c r="AD11732" s="23" t="s">
        <v>40440</v>
      </c>
      <c r="AE11732" t="s">
        <v>35403</v>
      </c>
    </row>
    <row r="11733" spans="1:31" ht="15" customHeight="1">
      <c r="A11733" s="1">
        <v>11732</v>
      </c>
      <c r="B11733" s="1" t="s">
        <v>54</v>
      </c>
      <c r="C11733" s="1" t="s">
        <v>19542</v>
      </c>
      <c r="D11733" s="9" t="s">
        <v>2412</v>
      </c>
      <c r="E11733" s="12" t="s">
        <v>40</v>
      </c>
      <c r="F11733" s="9" t="s">
        <v>30462</v>
      </c>
      <c r="G11733" s="17">
        <v>919664446400</v>
      </c>
      <c r="H11733" s="2" t="s">
        <v>37779</v>
      </c>
      <c r="I11733" s="1" t="s">
        <v>62</v>
      </c>
      <c r="J11733" s="2" t="s">
        <v>47309</v>
      </c>
      <c r="K11733" s="11" t="s">
        <v>14136</v>
      </c>
      <c r="L11733" s="2" t="s">
        <v>47338</v>
      </c>
      <c r="M11733" s="11"/>
      <c r="N11733" s="4"/>
      <c r="O11733" s="11"/>
      <c r="P11733" s="4"/>
      <c r="Q11733" s="11"/>
      <c r="R11733" s="4"/>
      <c r="S11733" s="11"/>
      <c r="T11733" s="4"/>
      <c r="U11733" s="11"/>
      <c r="V11733" s="4"/>
      <c r="W11733" s="11"/>
      <c r="X11733" s="4"/>
      <c r="Y11733" s="11"/>
      <c r="Z11733" s="2"/>
      <c r="AA11733" s="1" t="s">
        <v>16</v>
      </c>
      <c r="AC11733" s="23" t="s">
        <v>37891</v>
      </c>
      <c r="AD11733" s="23" t="s">
        <v>40440</v>
      </c>
      <c r="AE11733" t="s">
        <v>35404</v>
      </c>
    </row>
    <row r="11734" spans="1:31" ht="15" customHeight="1">
      <c r="A11734" s="1">
        <v>11733</v>
      </c>
      <c r="B11734" s="1" t="s">
        <v>54</v>
      </c>
      <c r="C11734" s="1" t="s">
        <v>19550</v>
      </c>
      <c r="D11734" s="9" t="s">
        <v>12046</v>
      </c>
      <c r="E11734" s="12" t="s">
        <v>553</v>
      </c>
      <c r="F11734" s="9" t="s">
        <v>32404</v>
      </c>
      <c r="G11734" s="17">
        <v>919664604464</v>
      </c>
      <c r="H11734" s="2" t="s">
        <v>37779</v>
      </c>
      <c r="I11734" s="1" t="s">
        <v>41</v>
      </c>
      <c r="J11734" s="2" t="s">
        <v>47309</v>
      </c>
      <c r="K11734" s="11" t="s">
        <v>13</v>
      </c>
      <c r="L11734" s="2" t="s">
        <v>47338</v>
      </c>
      <c r="M11734" s="11"/>
      <c r="N11734" s="4"/>
      <c r="O11734" s="11"/>
      <c r="P11734" s="4"/>
      <c r="Q11734" s="11"/>
      <c r="R11734" s="4"/>
      <c r="S11734" s="11"/>
      <c r="T11734" s="4"/>
      <c r="U11734" s="11"/>
      <c r="V11734" s="4"/>
      <c r="W11734" s="11"/>
      <c r="X11734" s="4"/>
      <c r="Y11734" s="11"/>
      <c r="Z11734" s="2"/>
      <c r="AA11734" s="1" t="s">
        <v>16</v>
      </c>
      <c r="AC11734" s="23" t="s">
        <v>37891</v>
      </c>
      <c r="AD11734" s="23" t="s">
        <v>40440</v>
      </c>
      <c r="AE11734" t="s">
        <v>35405</v>
      </c>
    </row>
    <row r="11735" spans="1:31" ht="15" customHeight="1">
      <c r="A11735" s="1">
        <v>11734</v>
      </c>
      <c r="B11735" s="1" t="s">
        <v>54</v>
      </c>
      <c r="C11735" s="1" t="s">
        <v>19569</v>
      </c>
      <c r="D11735" s="9" t="s">
        <v>3469</v>
      </c>
      <c r="E11735" s="12" t="s">
        <v>141</v>
      </c>
      <c r="F11735" s="9" t="s">
        <v>30474</v>
      </c>
      <c r="G11735" s="17">
        <v>919644994196</v>
      </c>
      <c r="H11735" s="2" t="s">
        <v>37779</v>
      </c>
      <c r="I11735" s="1" t="s">
        <v>41</v>
      </c>
      <c r="J11735" s="2" t="s">
        <v>47309</v>
      </c>
      <c r="K11735" s="3" t="s">
        <v>178</v>
      </c>
      <c r="L11735" s="2" t="s">
        <v>47338</v>
      </c>
      <c r="M11735" s="11"/>
      <c r="N11735" s="4"/>
      <c r="O11735" s="11"/>
      <c r="P11735" s="4"/>
      <c r="Q11735" s="11"/>
      <c r="R11735" s="4"/>
      <c r="S11735" s="11"/>
      <c r="T11735" s="4"/>
      <c r="U11735" s="11"/>
      <c r="V11735" s="4"/>
      <c r="W11735" s="11"/>
      <c r="X11735" s="4"/>
      <c r="Y11735" s="11"/>
      <c r="Z11735" s="2"/>
      <c r="AA11735" s="1" t="s">
        <v>16</v>
      </c>
      <c r="AC11735" s="23" t="s">
        <v>37891</v>
      </c>
      <c r="AD11735" s="23" t="s">
        <v>40440</v>
      </c>
      <c r="AE11735" t="s">
        <v>35406</v>
      </c>
    </row>
    <row r="11736" spans="1:31" ht="15" customHeight="1">
      <c r="A11736" s="1">
        <v>11735</v>
      </c>
      <c r="B11736" s="1" t="s">
        <v>54</v>
      </c>
      <c r="C11736" s="1" t="s">
        <v>19578</v>
      </c>
      <c r="D11736" s="9" t="s">
        <v>18550</v>
      </c>
      <c r="E11736" s="9" t="s">
        <v>8776</v>
      </c>
      <c r="F11736" s="9" t="s">
        <v>35287</v>
      </c>
      <c r="G11736" s="17">
        <v>919601444400</v>
      </c>
      <c r="H11736" s="9" t="s">
        <v>20</v>
      </c>
      <c r="I11736" s="1" t="s">
        <v>62</v>
      </c>
      <c r="J11736" s="2" t="s">
        <v>47309</v>
      </c>
      <c r="K11736" s="11" t="s">
        <v>14136</v>
      </c>
      <c r="L11736" s="2" t="s">
        <v>47338</v>
      </c>
      <c r="M11736" s="11"/>
      <c r="N11736" s="4"/>
      <c r="O11736" s="11"/>
      <c r="P11736" s="4"/>
      <c r="Q11736" s="11"/>
      <c r="R11736" s="4"/>
      <c r="S11736" s="11"/>
      <c r="T11736" s="4"/>
      <c r="U11736" s="11"/>
      <c r="V11736" s="4"/>
      <c r="W11736" s="11"/>
      <c r="X11736" s="4"/>
      <c r="Y11736" s="11"/>
      <c r="Z11736" s="2"/>
      <c r="AA11736" s="1" t="s">
        <v>16</v>
      </c>
      <c r="AC11736" s="23" t="s">
        <v>37891</v>
      </c>
      <c r="AD11736" s="23" t="s">
        <v>40440</v>
      </c>
      <c r="AE11736" t="s">
        <v>35395</v>
      </c>
    </row>
    <row r="11737" spans="1:31" ht="15" customHeight="1">
      <c r="A11737" s="1">
        <v>11736</v>
      </c>
      <c r="B11737" s="1" t="s">
        <v>54</v>
      </c>
      <c r="C11737" s="1" t="s">
        <v>19582</v>
      </c>
      <c r="D11737" s="9" t="s">
        <v>35532</v>
      </c>
      <c r="E11737" s="12" t="s">
        <v>37412</v>
      </c>
      <c r="F11737" s="9" t="s">
        <v>30483</v>
      </c>
      <c r="G11737" s="17">
        <v>919646994901</v>
      </c>
      <c r="H11737" s="2" t="s">
        <v>37779</v>
      </c>
      <c r="I11737" s="1" t="s">
        <v>62</v>
      </c>
      <c r="J11737" s="2" t="s">
        <v>47309</v>
      </c>
      <c r="K11737" s="11" t="s">
        <v>14136</v>
      </c>
      <c r="L11737" s="2" t="s">
        <v>47338</v>
      </c>
      <c r="M11737" s="11"/>
      <c r="N11737" s="4"/>
      <c r="O11737" s="11"/>
      <c r="P11737" s="4"/>
      <c r="Q11737" s="11"/>
      <c r="R11737" s="4"/>
      <c r="S11737" s="11"/>
      <c r="T11737" s="4"/>
      <c r="U11737" s="11"/>
      <c r="V11737" s="4"/>
      <c r="W11737" s="11"/>
      <c r="X11737" s="4"/>
      <c r="Y11737" s="11"/>
      <c r="Z11737" s="2"/>
      <c r="AA11737" s="1" t="s">
        <v>11</v>
      </c>
      <c r="AC11737" s="23" t="s">
        <v>37891</v>
      </c>
      <c r="AD11737" s="23" t="s">
        <v>40440</v>
      </c>
      <c r="AE11737" t="s">
        <v>35400</v>
      </c>
    </row>
    <row r="11738" spans="1:31" ht="15" customHeight="1">
      <c r="A11738" s="1">
        <v>11737</v>
      </c>
      <c r="B11738" s="1" t="s">
        <v>54</v>
      </c>
      <c r="C11738" s="1" t="s">
        <v>19589</v>
      </c>
      <c r="D11738" s="9" t="s">
        <v>37657</v>
      </c>
      <c r="E11738" s="12" t="s">
        <v>159</v>
      </c>
      <c r="F11738" s="9" t="s">
        <v>30489</v>
      </c>
      <c r="G11738" s="17">
        <v>91964146949</v>
      </c>
      <c r="H11738" s="2" t="s">
        <v>37779</v>
      </c>
      <c r="I11738" s="1" t="s">
        <v>62</v>
      </c>
      <c r="J11738" s="2" t="s">
        <v>47309</v>
      </c>
      <c r="K11738" s="3" t="s">
        <v>178</v>
      </c>
      <c r="L11738" s="2" t="s">
        <v>47338</v>
      </c>
      <c r="M11738" s="11"/>
      <c r="N11738" s="4"/>
      <c r="O11738" s="11"/>
      <c r="P11738" s="4"/>
      <c r="Q11738" s="11"/>
      <c r="R11738" s="4"/>
      <c r="S11738" s="11"/>
      <c r="T11738" s="4"/>
      <c r="U11738" s="11"/>
      <c r="V11738" s="4"/>
      <c r="W11738" s="11"/>
      <c r="X11738" s="4"/>
      <c r="Y11738" s="11"/>
      <c r="Z11738" s="2"/>
      <c r="AA11738" s="1" t="s">
        <v>16</v>
      </c>
      <c r="AC11738" s="23" t="s">
        <v>37891</v>
      </c>
      <c r="AD11738" s="23" t="s">
        <v>40440</v>
      </c>
      <c r="AE11738" t="s">
        <v>35401</v>
      </c>
    </row>
    <row r="11739" spans="1:31" ht="15" customHeight="1">
      <c r="A11739" s="1">
        <v>11738</v>
      </c>
      <c r="B11739" s="1" t="s">
        <v>54</v>
      </c>
      <c r="C11739" s="1" t="s">
        <v>19595</v>
      </c>
      <c r="D11739" s="9" t="s">
        <v>605</v>
      </c>
      <c r="E11739" s="9" t="s">
        <v>139</v>
      </c>
      <c r="F11739" s="9" t="s">
        <v>30493</v>
      </c>
      <c r="G11739" s="17">
        <v>91944461001</v>
      </c>
      <c r="H11739" s="9" t="s">
        <v>8</v>
      </c>
      <c r="I11739" s="1" t="s">
        <v>41</v>
      </c>
      <c r="J11739" s="2" t="s">
        <v>47309</v>
      </c>
      <c r="K11739" s="3" t="s">
        <v>42</v>
      </c>
      <c r="L11739" s="2" t="s">
        <v>47338</v>
      </c>
      <c r="M11739" s="11"/>
      <c r="N11739" s="4"/>
      <c r="O11739" s="11"/>
      <c r="P11739" s="4"/>
      <c r="Q11739" s="11"/>
      <c r="R11739" s="4"/>
      <c r="S11739" s="11"/>
      <c r="T11739" s="4"/>
      <c r="U11739" s="11"/>
      <c r="V11739" s="4"/>
      <c r="W11739" s="11"/>
      <c r="X11739" s="4"/>
      <c r="Y11739" s="11"/>
      <c r="Z11739" s="2"/>
      <c r="AA11739" s="1" t="s">
        <v>16</v>
      </c>
      <c r="AC11739" s="23" t="s">
        <v>37891</v>
      </c>
      <c r="AD11739" s="23" t="s">
        <v>40440</v>
      </c>
      <c r="AE11739" t="s">
        <v>35402</v>
      </c>
    </row>
    <row r="11740" spans="1:31" ht="15" customHeight="1">
      <c r="A11740" s="1">
        <v>11739</v>
      </c>
      <c r="B11740" s="1" t="s">
        <v>54</v>
      </c>
      <c r="C11740" s="1" t="s">
        <v>19598</v>
      </c>
      <c r="D11740" s="9" t="s">
        <v>37658</v>
      </c>
      <c r="E11740" s="12" t="s">
        <v>37659</v>
      </c>
      <c r="F11740" s="9" t="s">
        <v>35288</v>
      </c>
      <c r="G11740" s="17">
        <v>91969699141</v>
      </c>
      <c r="H11740" s="2" t="s">
        <v>37779</v>
      </c>
      <c r="I11740" s="1" t="s">
        <v>9</v>
      </c>
      <c r="J11740" s="2" t="s">
        <v>47309</v>
      </c>
      <c r="K11740" s="3" t="s">
        <v>171</v>
      </c>
      <c r="L11740" s="2" t="s">
        <v>47338</v>
      </c>
      <c r="M11740" s="11"/>
      <c r="N11740" s="4"/>
      <c r="O11740" s="11"/>
      <c r="P11740" s="4"/>
      <c r="Q11740" s="11"/>
      <c r="R11740" s="4"/>
      <c r="S11740" s="11"/>
      <c r="T11740" s="4"/>
      <c r="U11740" s="11"/>
      <c r="V11740" s="4"/>
      <c r="W11740" s="11"/>
      <c r="X11740" s="4"/>
      <c r="Y11740" s="11"/>
      <c r="Z11740" s="2"/>
      <c r="AA11740" s="1" t="s">
        <v>16</v>
      </c>
      <c r="AC11740" s="23" t="s">
        <v>37891</v>
      </c>
      <c r="AD11740" s="23" t="s">
        <v>40440</v>
      </c>
      <c r="AE11740" t="s">
        <v>35403</v>
      </c>
    </row>
    <row r="11741" spans="1:31" ht="15" customHeight="1">
      <c r="A11741" s="1">
        <v>11740</v>
      </c>
      <c r="B11741" s="1" t="s">
        <v>54</v>
      </c>
      <c r="C11741" s="1" t="s">
        <v>19601</v>
      </c>
      <c r="D11741" s="9" t="s">
        <v>2639</v>
      </c>
      <c r="E11741" s="12"/>
      <c r="F11741" s="9" t="s">
        <v>35290</v>
      </c>
      <c r="G11741" s="17">
        <v>919694444</v>
      </c>
      <c r="H11741" s="2" t="s">
        <v>37779</v>
      </c>
      <c r="I11741" s="1" t="s">
        <v>62</v>
      </c>
      <c r="J11741" s="2" t="s">
        <v>47309</v>
      </c>
      <c r="K11741" s="11" t="s">
        <v>14136</v>
      </c>
      <c r="L11741" s="2" t="s">
        <v>47338</v>
      </c>
      <c r="M11741" s="11"/>
      <c r="N11741" s="4"/>
      <c r="O11741" s="11"/>
      <c r="P11741" s="4"/>
      <c r="Q11741" s="11"/>
      <c r="R11741" s="4"/>
      <c r="S11741" s="11"/>
      <c r="T11741" s="4"/>
      <c r="U11741" s="11"/>
      <c r="V11741" s="4"/>
      <c r="W11741" s="11"/>
      <c r="X11741" s="4"/>
      <c r="Y11741" s="11"/>
      <c r="Z11741" s="2"/>
      <c r="AA11741" s="1" t="s">
        <v>16</v>
      </c>
      <c r="AC11741" s="23" t="s">
        <v>37891</v>
      </c>
      <c r="AD11741" s="23" t="s">
        <v>40440</v>
      </c>
      <c r="AE11741" t="s">
        <v>35404</v>
      </c>
    </row>
    <row r="11742" spans="1:31" ht="15" customHeight="1">
      <c r="A11742" s="1">
        <v>11741</v>
      </c>
      <c r="B11742" s="1" t="s">
        <v>54</v>
      </c>
      <c r="C11742" s="1" t="s">
        <v>19602</v>
      </c>
      <c r="D11742" s="9" t="s">
        <v>1046</v>
      </c>
      <c r="E11742" s="12" t="s">
        <v>19</v>
      </c>
      <c r="F11742" s="9" t="s">
        <v>30495</v>
      </c>
      <c r="G11742" s="17">
        <v>91969464410</v>
      </c>
      <c r="H11742" s="2" t="s">
        <v>37779</v>
      </c>
      <c r="I11742" s="1" t="s">
        <v>41</v>
      </c>
      <c r="J11742" s="2" t="s">
        <v>47309</v>
      </c>
      <c r="K11742" s="3" t="s">
        <v>178</v>
      </c>
      <c r="L11742" s="2" t="s">
        <v>47338</v>
      </c>
      <c r="M11742" s="11"/>
      <c r="N11742" s="4"/>
      <c r="O11742" s="11"/>
      <c r="P11742" s="4"/>
      <c r="Q11742" s="11"/>
      <c r="R11742" s="4"/>
      <c r="S11742" s="11"/>
      <c r="T11742" s="4"/>
      <c r="U11742" s="11"/>
      <c r="V11742" s="4"/>
      <c r="W11742" s="11"/>
      <c r="X11742" s="4"/>
      <c r="Y11742" s="11"/>
      <c r="Z11742" s="2"/>
      <c r="AA11742" s="1" t="s">
        <v>16</v>
      </c>
      <c r="AC11742" s="23" t="s">
        <v>37891</v>
      </c>
      <c r="AD11742" s="23" t="s">
        <v>40440</v>
      </c>
      <c r="AE11742" t="s">
        <v>35405</v>
      </c>
    </row>
    <row r="11743" spans="1:31" ht="15" customHeight="1">
      <c r="A11743" s="1">
        <v>11742</v>
      </c>
      <c r="B11743" s="1" t="s">
        <v>54</v>
      </c>
      <c r="C11743" s="1" t="s">
        <v>19616</v>
      </c>
      <c r="D11743" s="9" t="s">
        <v>734</v>
      </c>
      <c r="E11743" s="12" t="s">
        <v>506</v>
      </c>
      <c r="F11743" s="9" t="s">
        <v>30503</v>
      </c>
      <c r="G11743" s="17">
        <v>91949940094</v>
      </c>
      <c r="H11743" s="2" t="s">
        <v>37779</v>
      </c>
      <c r="I11743" s="1" t="s">
        <v>41</v>
      </c>
      <c r="J11743" s="2" t="s">
        <v>47309</v>
      </c>
      <c r="K11743" s="3" t="s">
        <v>42</v>
      </c>
      <c r="L11743" s="2" t="s">
        <v>47338</v>
      </c>
      <c r="M11743" s="11"/>
      <c r="N11743" s="4"/>
      <c r="O11743" s="11"/>
      <c r="P11743" s="4"/>
      <c r="Q11743" s="11"/>
      <c r="R11743" s="4"/>
      <c r="S11743" s="11"/>
      <c r="T11743" s="4"/>
      <c r="U11743" s="11"/>
      <c r="V11743" s="4"/>
      <c r="W11743" s="11"/>
      <c r="X11743" s="4"/>
      <c r="Y11743" s="11"/>
      <c r="Z11743" s="2"/>
      <c r="AA11743" s="1" t="s">
        <v>16</v>
      </c>
      <c r="AC11743" s="23" t="s">
        <v>37891</v>
      </c>
      <c r="AD11743" s="23" t="s">
        <v>40440</v>
      </c>
      <c r="AE11743" t="s">
        <v>35406</v>
      </c>
    </row>
    <row r="11744" spans="1:31" ht="15" customHeight="1">
      <c r="A11744" s="1">
        <v>11743</v>
      </c>
      <c r="B11744" s="1" t="s">
        <v>54</v>
      </c>
      <c r="C11744" s="1" t="s">
        <v>19619</v>
      </c>
      <c r="D11744" s="9" t="s">
        <v>8510</v>
      </c>
      <c r="E11744" s="12" t="s">
        <v>2969</v>
      </c>
      <c r="F11744" s="9" t="s">
        <v>30505</v>
      </c>
      <c r="G11744" s="17">
        <v>91946090146</v>
      </c>
      <c r="H11744" s="2" t="s">
        <v>37779</v>
      </c>
      <c r="I11744" s="1" t="s">
        <v>62</v>
      </c>
      <c r="J11744" s="2" t="s">
        <v>47309</v>
      </c>
      <c r="K11744" s="3" t="s">
        <v>42</v>
      </c>
      <c r="L11744" s="2" t="s">
        <v>47338</v>
      </c>
      <c r="M11744" s="11"/>
      <c r="N11744" s="4"/>
      <c r="O11744" s="11"/>
      <c r="P11744" s="4"/>
      <c r="Q11744" s="11"/>
      <c r="R11744" s="4"/>
      <c r="S11744" s="11"/>
      <c r="T11744" s="4"/>
      <c r="U11744" s="11"/>
      <c r="V11744" s="4"/>
      <c r="W11744" s="11"/>
      <c r="X11744" s="4"/>
      <c r="Y11744" s="11"/>
      <c r="Z11744" s="2"/>
      <c r="AA11744" s="1" t="s">
        <v>16</v>
      </c>
      <c r="AC11744" s="23" t="s">
        <v>37891</v>
      </c>
      <c r="AD11744" s="23" t="s">
        <v>40440</v>
      </c>
      <c r="AE11744" t="s">
        <v>35395</v>
      </c>
    </row>
    <row r="11745" spans="1:31" ht="15" customHeight="1">
      <c r="A11745" s="1">
        <v>11744</v>
      </c>
      <c r="B11745" s="1" t="s">
        <v>54</v>
      </c>
      <c r="C11745" s="1" t="s">
        <v>19621</v>
      </c>
      <c r="D11745" s="9" t="s">
        <v>36388</v>
      </c>
      <c r="E11745" s="9" t="s">
        <v>15971</v>
      </c>
      <c r="F11745" s="9" t="s">
        <v>30506</v>
      </c>
      <c r="G11745" s="17">
        <v>91906404149</v>
      </c>
      <c r="H11745" s="9" t="s">
        <v>132</v>
      </c>
      <c r="I11745" s="1" t="s">
        <v>9</v>
      </c>
      <c r="J11745" s="2" t="s">
        <v>47309</v>
      </c>
      <c r="K11745" s="3" t="s">
        <v>42</v>
      </c>
      <c r="L11745" s="2" t="s">
        <v>47338</v>
      </c>
      <c r="M11745" s="11"/>
      <c r="N11745" s="4"/>
      <c r="O11745" s="11"/>
      <c r="P11745" s="4"/>
      <c r="Q11745" s="11"/>
      <c r="R11745" s="4"/>
      <c r="S11745" s="11"/>
      <c r="T11745" s="4"/>
      <c r="U11745" s="11"/>
      <c r="V11745" s="4"/>
      <c r="W11745" s="11"/>
      <c r="X11745" s="4"/>
      <c r="Y11745" s="11"/>
      <c r="Z11745" s="2"/>
      <c r="AA11745" s="1" t="s">
        <v>16</v>
      </c>
      <c r="AC11745" s="23" t="s">
        <v>37891</v>
      </c>
      <c r="AD11745" s="23" t="s">
        <v>40440</v>
      </c>
      <c r="AE11745" t="s">
        <v>35406</v>
      </c>
    </row>
    <row r="11746" spans="1:31" ht="15" customHeight="1">
      <c r="A11746" s="1">
        <v>11745</v>
      </c>
      <c r="B11746" s="1" t="s">
        <v>54</v>
      </c>
      <c r="C11746" s="1" t="s">
        <v>19625</v>
      </c>
      <c r="D11746" s="9" t="s">
        <v>7429</v>
      </c>
      <c r="E11746" s="12" t="s">
        <v>447</v>
      </c>
      <c r="F11746" s="9" t="s">
        <v>30509</v>
      </c>
      <c r="G11746" s="17">
        <v>919449669001</v>
      </c>
      <c r="H11746" s="2" t="s">
        <v>37779</v>
      </c>
      <c r="I11746" s="1" t="s">
        <v>41</v>
      </c>
      <c r="J11746" s="2" t="s">
        <v>47309</v>
      </c>
      <c r="K11746" s="3" t="s">
        <v>178</v>
      </c>
      <c r="L11746" s="2" t="s">
        <v>47338</v>
      </c>
      <c r="M11746" s="11"/>
      <c r="N11746" s="4"/>
      <c r="O11746" s="11"/>
      <c r="P11746" s="4"/>
      <c r="Q11746" s="11"/>
      <c r="R11746" s="4"/>
      <c r="S11746" s="11"/>
      <c r="T11746" s="4"/>
      <c r="U11746" s="11"/>
      <c r="V11746" s="4"/>
      <c r="W11746" s="11"/>
      <c r="X11746" s="4"/>
      <c r="Y11746" s="11"/>
      <c r="Z11746" s="2"/>
      <c r="AA11746" s="1" t="s">
        <v>16</v>
      </c>
      <c r="AC11746" s="23" t="s">
        <v>37891</v>
      </c>
      <c r="AD11746" s="23" t="s">
        <v>40440</v>
      </c>
      <c r="AE11746" t="s">
        <v>35395</v>
      </c>
    </row>
    <row r="11747" spans="1:31" ht="15" customHeight="1">
      <c r="A11747" s="1">
        <v>11746</v>
      </c>
      <c r="B11747" s="1" t="s">
        <v>54</v>
      </c>
      <c r="C11747" s="1" t="s">
        <v>19630</v>
      </c>
      <c r="D11747" s="9" t="s">
        <v>1394</v>
      </c>
      <c r="E11747" s="12" t="s">
        <v>7014</v>
      </c>
      <c r="F11747" s="9" t="s">
        <v>30513</v>
      </c>
      <c r="G11747" s="17">
        <v>919449194460</v>
      </c>
      <c r="H11747" s="2" t="s">
        <v>37779</v>
      </c>
      <c r="I11747" s="1" t="s">
        <v>62</v>
      </c>
      <c r="J11747" s="2" t="s">
        <v>47309</v>
      </c>
      <c r="K11747" s="3" t="s">
        <v>42</v>
      </c>
      <c r="L11747" s="2" t="s">
        <v>47338</v>
      </c>
      <c r="M11747" s="11"/>
      <c r="N11747" s="4"/>
      <c r="O11747" s="11"/>
      <c r="P11747" s="4"/>
      <c r="Q11747" s="11"/>
      <c r="R11747" s="4"/>
      <c r="S11747" s="11"/>
      <c r="T11747" s="4"/>
      <c r="U11747" s="11"/>
      <c r="V11747" s="4"/>
      <c r="W11747" s="11"/>
      <c r="X11747" s="4"/>
      <c r="Y11747" s="11"/>
      <c r="Z11747" s="2"/>
      <c r="AA11747" s="1" t="s">
        <v>11</v>
      </c>
      <c r="AC11747" s="23" t="s">
        <v>37891</v>
      </c>
      <c r="AD11747" s="23" t="s">
        <v>40440</v>
      </c>
      <c r="AE11747" t="s">
        <v>35400</v>
      </c>
    </row>
    <row r="11748" spans="1:31" ht="15" customHeight="1">
      <c r="A11748" s="1">
        <v>11747</v>
      </c>
      <c r="B11748" s="1" t="s">
        <v>54</v>
      </c>
      <c r="C11748" s="1" t="s">
        <v>19644</v>
      </c>
      <c r="D11748" s="9" t="s">
        <v>5679</v>
      </c>
      <c r="E11748" s="12" t="s">
        <v>139</v>
      </c>
      <c r="F11748" s="9" t="s">
        <v>30522</v>
      </c>
      <c r="G11748" s="17">
        <v>9194419940</v>
      </c>
      <c r="H11748" s="2" t="s">
        <v>37779</v>
      </c>
      <c r="I11748" s="1" t="s">
        <v>62</v>
      </c>
      <c r="J11748" s="2" t="s">
        <v>47309</v>
      </c>
      <c r="K11748" s="3" t="s">
        <v>178</v>
      </c>
      <c r="L11748" s="2" t="s">
        <v>47338</v>
      </c>
      <c r="M11748" s="11"/>
      <c r="N11748" s="4"/>
      <c r="O11748" s="11"/>
      <c r="P11748" s="4"/>
      <c r="Q11748" s="11"/>
      <c r="R11748" s="4"/>
      <c r="S11748" s="11"/>
      <c r="T11748" s="4"/>
      <c r="U11748" s="11"/>
      <c r="V11748" s="4"/>
      <c r="W11748" s="11"/>
      <c r="X11748" s="4"/>
      <c r="Y11748" s="11"/>
      <c r="Z11748" s="2"/>
      <c r="AA11748" s="1" t="s">
        <v>16</v>
      </c>
      <c r="AC11748" s="23" t="s">
        <v>37891</v>
      </c>
      <c r="AD11748" s="23" t="s">
        <v>40440</v>
      </c>
      <c r="AE11748" t="s">
        <v>35401</v>
      </c>
    </row>
    <row r="11749" spans="1:31" ht="15" customHeight="1">
      <c r="A11749" s="1">
        <v>11748</v>
      </c>
      <c r="B11749" s="1" t="s">
        <v>54</v>
      </c>
      <c r="C11749" s="1" t="s">
        <v>19645</v>
      </c>
      <c r="D11749" s="9" t="s">
        <v>526</v>
      </c>
      <c r="E11749" s="12" t="s">
        <v>36562</v>
      </c>
      <c r="F11749" s="9" t="s">
        <v>30523</v>
      </c>
      <c r="G11749" s="17">
        <v>91944690414</v>
      </c>
      <c r="H11749" s="2" t="s">
        <v>37779</v>
      </c>
      <c r="I11749" s="1" t="s">
        <v>62</v>
      </c>
      <c r="J11749" s="2" t="s">
        <v>47309</v>
      </c>
      <c r="K11749" s="3" t="s">
        <v>42</v>
      </c>
      <c r="L11749" s="2" t="s">
        <v>47338</v>
      </c>
      <c r="M11749" s="11"/>
      <c r="N11749" s="4"/>
      <c r="O11749" s="11"/>
      <c r="P11749" s="4"/>
      <c r="Q11749" s="11"/>
      <c r="R11749" s="4"/>
      <c r="S11749" s="11"/>
      <c r="T11749" s="4"/>
      <c r="U11749" s="11"/>
      <c r="V11749" s="4"/>
      <c r="W11749" s="11"/>
      <c r="X11749" s="4"/>
      <c r="Y11749" s="11"/>
      <c r="Z11749" s="2"/>
      <c r="AA11749" s="1" t="s">
        <v>16</v>
      </c>
      <c r="AC11749" s="23" t="s">
        <v>37891</v>
      </c>
      <c r="AD11749" s="23" t="s">
        <v>40440</v>
      </c>
      <c r="AE11749" t="s">
        <v>35402</v>
      </c>
    </row>
    <row r="11750" spans="1:31" ht="15" customHeight="1">
      <c r="A11750" s="1">
        <v>11749</v>
      </c>
      <c r="B11750" s="1" t="s">
        <v>54</v>
      </c>
      <c r="C11750" s="1" t="s">
        <v>19652</v>
      </c>
      <c r="D11750" s="9" t="s">
        <v>494</v>
      </c>
      <c r="E11750" s="12" t="s">
        <v>31</v>
      </c>
      <c r="F11750" s="9" t="s">
        <v>30528</v>
      </c>
      <c r="G11750" s="17">
        <v>91944664494</v>
      </c>
      <c r="H11750" s="2" t="s">
        <v>37779</v>
      </c>
      <c r="I11750" s="1" t="s">
        <v>62</v>
      </c>
      <c r="J11750" s="2" t="s">
        <v>47309</v>
      </c>
      <c r="K11750" s="11" t="s">
        <v>14136</v>
      </c>
      <c r="L11750" s="2" t="s">
        <v>47338</v>
      </c>
      <c r="M11750" s="11"/>
      <c r="N11750" s="4"/>
      <c r="O11750" s="11"/>
      <c r="P11750" s="4"/>
      <c r="Q11750" s="11"/>
      <c r="R11750" s="4"/>
      <c r="S11750" s="11"/>
      <c r="T11750" s="4"/>
      <c r="U11750" s="11"/>
      <c r="V11750" s="4"/>
      <c r="W11750" s="11"/>
      <c r="X11750" s="4"/>
      <c r="Y11750" s="11"/>
      <c r="Z11750" s="2"/>
      <c r="AA11750" s="1" t="s">
        <v>16</v>
      </c>
      <c r="AC11750" s="23" t="s">
        <v>37891</v>
      </c>
      <c r="AD11750" s="23" t="s">
        <v>40440</v>
      </c>
      <c r="AE11750" t="s">
        <v>35403</v>
      </c>
    </row>
    <row r="11751" spans="1:31" ht="15" customHeight="1">
      <c r="A11751" s="1">
        <v>11750</v>
      </c>
      <c r="B11751" s="1" t="s">
        <v>54</v>
      </c>
      <c r="C11751" s="1" t="s">
        <v>19658</v>
      </c>
      <c r="D11751" s="9" t="s">
        <v>35793</v>
      </c>
      <c r="E11751" s="12" t="s">
        <v>36927</v>
      </c>
      <c r="F11751" s="9" t="s">
        <v>35296</v>
      </c>
      <c r="G11751" s="17">
        <v>91944616441</v>
      </c>
      <c r="H11751" s="2" t="s">
        <v>37779</v>
      </c>
      <c r="I11751" s="1" t="s">
        <v>41</v>
      </c>
      <c r="J11751" s="2" t="s">
        <v>47309</v>
      </c>
      <c r="K11751" s="11" t="s">
        <v>14136</v>
      </c>
      <c r="L11751" s="2" t="s">
        <v>47338</v>
      </c>
      <c r="M11751" s="11"/>
      <c r="N11751" s="4"/>
      <c r="O11751" s="11"/>
      <c r="P11751" s="4"/>
      <c r="Q11751" s="11"/>
      <c r="R11751" s="4"/>
      <c r="S11751" s="11"/>
      <c r="T11751" s="4"/>
      <c r="U11751" s="11"/>
      <c r="V11751" s="4"/>
      <c r="W11751" s="11"/>
      <c r="X11751" s="4"/>
      <c r="Y11751" s="11"/>
      <c r="Z11751" s="2"/>
      <c r="AA11751" s="1" t="s">
        <v>16</v>
      </c>
      <c r="AC11751" s="23" t="s">
        <v>37891</v>
      </c>
      <c r="AD11751" s="23" t="s">
        <v>40440</v>
      </c>
      <c r="AE11751" t="s">
        <v>35404</v>
      </c>
    </row>
    <row r="11752" spans="1:31" ht="15" customHeight="1">
      <c r="A11752" s="1">
        <v>11751</v>
      </c>
      <c r="B11752" s="1" t="s">
        <v>54</v>
      </c>
      <c r="C11752" s="1" t="s">
        <v>19670</v>
      </c>
      <c r="D11752" s="9" t="s">
        <v>4959</v>
      </c>
      <c r="E11752" s="12" t="s">
        <v>40</v>
      </c>
      <c r="F11752" s="9" t="s">
        <v>33267</v>
      </c>
      <c r="G11752" s="17">
        <v>919409116404</v>
      </c>
      <c r="H11752" s="2" t="s">
        <v>37779</v>
      </c>
      <c r="I11752" s="1" t="s">
        <v>62</v>
      </c>
      <c r="J11752" s="2" t="s">
        <v>47309</v>
      </c>
      <c r="K11752" s="11" t="s">
        <v>14136</v>
      </c>
      <c r="L11752" s="2" t="s">
        <v>47338</v>
      </c>
      <c r="M11752" s="11"/>
      <c r="N11752" s="4"/>
      <c r="O11752" s="11"/>
      <c r="P11752" s="4"/>
      <c r="Q11752" s="11"/>
      <c r="R11752" s="4"/>
      <c r="S11752" s="11"/>
      <c r="T11752" s="4"/>
      <c r="U11752" s="11"/>
      <c r="V11752" s="4"/>
      <c r="W11752" s="11"/>
      <c r="X11752" s="4"/>
      <c r="Y11752" s="11"/>
      <c r="Z11752" s="2"/>
      <c r="AA11752" s="1" t="s">
        <v>16</v>
      </c>
      <c r="AC11752" s="23" t="s">
        <v>37891</v>
      </c>
      <c r="AD11752" s="23" t="s">
        <v>40440</v>
      </c>
      <c r="AE11752" t="s">
        <v>35405</v>
      </c>
    </row>
    <row r="11753" spans="1:31" ht="15" customHeight="1">
      <c r="A11753" s="1">
        <v>11752</v>
      </c>
      <c r="B11753" s="1" t="s">
        <v>54</v>
      </c>
      <c r="C11753" s="1" t="s">
        <v>19671</v>
      </c>
      <c r="D11753" s="9" t="s">
        <v>400</v>
      </c>
      <c r="E11753" s="12" t="s">
        <v>1972</v>
      </c>
      <c r="F11753" s="9" t="s">
        <v>30541</v>
      </c>
      <c r="G11753" s="17">
        <v>919409064944</v>
      </c>
      <c r="H11753" s="2" t="s">
        <v>37779</v>
      </c>
      <c r="I11753" s="1" t="s">
        <v>41</v>
      </c>
      <c r="J11753" s="2" t="s">
        <v>47309</v>
      </c>
      <c r="K11753" s="11" t="s">
        <v>14136</v>
      </c>
      <c r="L11753" s="2" t="s">
        <v>47338</v>
      </c>
      <c r="M11753" s="11"/>
      <c r="N11753" s="4"/>
      <c r="O11753" s="11"/>
      <c r="P11753" s="4"/>
      <c r="Q11753" s="11"/>
      <c r="R11753" s="4"/>
      <c r="S11753" s="11"/>
      <c r="T11753" s="4"/>
      <c r="U11753" s="11"/>
      <c r="V11753" s="4"/>
      <c r="W11753" s="11"/>
      <c r="X11753" s="4"/>
      <c r="Y11753" s="11"/>
      <c r="Z11753" s="2"/>
      <c r="AA11753" s="1" t="s">
        <v>16</v>
      </c>
      <c r="AC11753" s="23" t="s">
        <v>37891</v>
      </c>
      <c r="AD11753" s="23" t="s">
        <v>40440</v>
      </c>
      <c r="AE11753" t="s">
        <v>35406</v>
      </c>
    </row>
    <row r="11754" spans="1:31" ht="15" customHeight="1">
      <c r="A11754" s="1">
        <v>11753</v>
      </c>
      <c r="B11754" s="1" t="s">
        <v>54</v>
      </c>
      <c r="C11754" s="1" t="s">
        <v>19676</v>
      </c>
      <c r="D11754" s="9" t="s">
        <v>162</v>
      </c>
      <c r="E11754" s="12" t="s">
        <v>724</v>
      </c>
      <c r="F11754" s="9" t="s">
        <v>33268</v>
      </c>
      <c r="G11754" s="17">
        <v>919404944999</v>
      </c>
      <c r="H11754" s="2" t="s">
        <v>37779</v>
      </c>
      <c r="I11754" s="1" t="s">
        <v>9</v>
      </c>
      <c r="J11754" s="2" t="s">
        <v>47309</v>
      </c>
      <c r="K11754" s="3" t="s">
        <v>42</v>
      </c>
      <c r="L11754" s="2" t="s">
        <v>47338</v>
      </c>
      <c r="M11754" s="11"/>
      <c r="N11754" s="4"/>
      <c r="O11754" s="11"/>
      <c r="P11754" s="4"/>
      <c r="Q11754" s="11"/>
      <c r="R11754" s="4"/>
      <c r="S11754" s="11"/>
      <c r="T11754" s="4"/>
      <c r="U11754" s="11"/>
      <c r="V11754" s="4"/>
      <c r="W11754" s="11"/>
      <c r="X11754" s="4"/>
      <c r="Y11754" s="11"/>
      <c r="Z11754" s="2"/>
      <c r="AA11754" s="1" t="s">
        <v>11</v>
      </c>
      <c r="AC11754" s="23" t="s">
        <v>37891</v>
      </c>
      <c r="AD11754" s="23" t="s">
        <v>40440</v>
      </c>
      <c r="AE11754" t="s">
        <v>35395</v>
      </c>
    </row>
    <row r="11755" spans="1:31" ht="15" customHeight="1">
      <c r="A11755" s="1">
        <v>11754</v>
      </c>
      <c r="B11755" s="1" t="s">
        <v>54</v>
      </c>
      <c r="C11755" s="1" t="s">
        <v>19677</v>
      </c>
      <c r="D11755" s="9" t="s">
        <v>1263</v>
      </c>
      <c r="E11755" s="12" t="s">
        <v>87</v>
      </c>
      <c r="F11755" s="9" t="s">
        <v>35298</v>
      </c>
      <c r="G11755" s="17">
        <v>91940404149</v>
      </c>
      <c r="H11755" s="2" t="s">
        <v>37779</v>
      </c>
      <c r="I11755" s="1" t="s">
        <v>62</v>
      </c>
      <c r="J11755" s="2" t="s">
        <v>47309</v>
      </c>
      <c r="K11755" s="3" t="s">
        <v>42</v>
      </c>
      <c r="L11755" s="2" t="s">
        <v>47338</v>
      </c>
      <c r="M11755" s="11"/>
      <c r="N11755" s="4"/>
      <c r="O11755" s="11"/>
      <c r="P11755" s="4"/>
      <c r="Q11755" s="11"/>
      <c r="R11755" s="4"/>
      <c r="S11755" s="11"/>
      <c r="T11755" s="4"/>
      <c r="U11755" s="11"/>
      <c r="V11755" s="4"/>
      <c r="W11755" s="11"/>
      <c r="X11755" s="4"/>
      <c r="Y11755" s="11"/>
      <c r="Z11755" s="2"/>
      <c r="AA11755" s="1" t="s">
        <v>16</v>
      </c>
      <c r="AC11755" s="23" t="s">
        <v>37891</v>
      </c>
      <c r="AD11755" s="23" t="s">
        <v>40440</v>
      </c>
      <c r="AE11755" t="s">
        <v>35400</v>
      </c>
    </row>
    <row r="11756" spans="1:31" ht="15" customHeight="1">
      <c r="A11756" s="1">
        <v>11755</v>
      </c>
      <c r="B11756" s="1" t="s">
        <v>54</v>
      </c>
      <c r="C11756" s="1" t="s">
        <v>19681</v>
      </c>
      <c r="D11756" s="9" t="s">
        <v>4247</v>
      </c>
      <c r="E11756" s="12" t="s">
        <v>37538</v>
      </c>
      <c r="F11756" s="9" t="s">
        <v>30546</v>
      </c>
      <c r="G11756" s="17">
        <v>91996966166</v>
      </c>
      <c r="H11756" s="2" t="s">
        <v>37779</v>
      </c>
      <c r="I11756" s="1" t="s">
        <v>62</v>
      </c>
      <c r="J11756" s="2" t="s">
        <v>47309</v>
      </c>
      <c r="K11756" s="3" t="s">
        <v>42</v>
      </c>
      <c r="L11756" s="2" t="s">
        <v>47338</v>
      </c>
      <c r="M11756" s="11"/>
      <c r="N11756" s="4"/>
      <c r="O11756" s="11"/>
      <c r="P11756" s="4"/>
      <c r="Q11756" s="11"/>
      <c r="R11756" s="4"/>
      <c r="S11756" s="11"/>
      <c r="T11756" s="4"/>
      <c r="U11756" s="11"/>
      <c r="V11756" s="4"/>
      <c r="W11756" s="11"/>
      <c r="X11756" s="4"/>
      <c r="Y11756" s="11"/>
      <c r="Z11756" s="2"/>
      <c r="AA11756" s="1" t="s">
        <v>16</v>
      </c>
      <c r="AC11756" s="23" t="s">
        <v>37906</v>
      </c>
      <c r="AD11756" s="23" t="s">
        <v>40440</v>
      </c>
      <c r="AE11756" t="s">
        <v>35401</v>
      </c>
    </row>
    <row r="11757" spans="1:31" ht="15" customHeight="1">
      <c r="A11757" s="1">
        <v>11756</v>
      </c>
      <c r="B11757" s="1" t="s">
        <v>54</v>
      </c>
      <c r="C11757" s="1" t="s">
        <v>19693</v>
      </c>
      <c r="D11757" s="9" t="s">
        <v>36142</v>
      </c>
      <c r="E11757" s="9" t="s">
        <v>553</v>
      </c>
      <c r="F11757" s="9" t="s">
        <v>35300</v>
      </c>
      <c r="G11757" s="17">
        <v>91994490014</v>
      </c>
      <c r="H11757" s="9" t="s">
        <v>20</v>
      </c>
      <c r="I11757" s="1" t="s">
        <v>41</v>
      </c>
      <c r="J11757" s="2" t="s">
        <v>47309</v>
      </c>
      <c r="K11757" s="11" t="s">
        <v>14136</v>
      </c>
      <c r="L11757" s="2" t="s">
        <v>47338</v>
      </c>
      <c r="M11757" s="11"/>
      <c r="N11757" s="4"/>
      <c r="O11757" s="11"/>
      <c r="P11757" s="4"/>
      <c r="Q11757" s="11"/>
      <c r="R11757" s="4"/>
      <c r="S11757" s="11"/>
      <c r="T11757" s="4"/>
      <c r="U11757" s="11"/>
      <c r="V11757" s="4"/>
      <c r="W11757" s="11"/>
      <c r="X11757" s="4"/>
      <c r="Y11757" s="11"/>
      <c r="Z11757" s="2"/>
      <c r="AA11757" s="1" t="s">
        <v>16</v>
      </c>
      <c r="AC11757" s="23" t="s">
        <v>37907</v>
      </c>
      <c r="AD11757" s="23" t="s">
        <v>40440</v>
      </c>
      <c r="AE11757" t="s">
        <v>35402</v>
      </c>
    </row>
    <row r="11758" spans="1:31" ht="15" customHeight="1">
      <c r="A11758" s="1">
        <v>11757</v>
      </c>
      <c r="B11758" s="1" t="s">
        <v>54</v>
      </c>
      <c r="C11758" s="1" t="s">
        <v>19698</v>
      </c>
      <c r="D11758" s="9" t="s">
        <v>486</v>
      </c>
      <c r="E11758" s="12" t="s">
        <v>3577</v>
      </c>
      <c r="F11758" s="9" t="s">
        <v>30557</v>
      </c>
      <c r="G11758" s="17">
        <v>91994964444</v>
      </c>
      <c r="H11758" s="2" t="s">
        <v>37779</v>
      </c>
      <c r="I11758" s="1" t="s">
        <v>9</v>
      </c>
      <c r="J11758" s="2" t="s">
        <v>47309</v>
      </c>
      <c r="K11758" s="11" t="s">
        <v>14136</v>
      </c>
      <c r="L11758" s="2" t="s">
        <v>47338</v>
      </c>
      <c r="M11758" s="11"/>
      <c r="N11758" s="4"/>
      <c r="O11758" s="11"/>
      <c r="P11758" s="4"/>
      <c r="Q11758" s="11"/>
      <c r="R11758" s="4"/>
      <c r="S11758" s="11"/>
      <c r="T11758" s="4"/>
      <c r="U11758" s="11"/>
      <c r="V11758" s="4"/>
      <c r="W11758" s="11"/>
      <c r="X11758" s="4"/>
      <c r="Y11758" s="11"/>
      <c r="Z11758" s="2"/>
      <c r="AA11758" s="1" t="s">
        <v>16</v>
      </c>
      <c r="AC11758" s="23" t="s">
        <v>37908</v>
      </c>
      <c r="AD11758" s="23" t="s">
        <v>40440</v>
      </c>
      <c r="AE11758" t="s">
        <v>35403</v>
      </c>
    </row>
    <row r="11759" spans="1:31" ht="15" customHeight="1">
      <c r="A11759" s="1">
        <v>11758</v>
      </c>
      <c r="B11759" s="1" t="s">
        <v>54</v>
      </c>
      <c r="C11759" s="1" t="s">
        <v>19700</v>
      </c>
      <c r="D11759" s="9" t="s">
        <v>6703</v>
      </c>
      <c r="E11759" s="12" t="s">
        <v>93</v>
      </c>
      <c r="F11759" s="9" t="s">
        <v>33271</v>
      </c>
      <c r="G11759" s="17">
        <v>91994666949</v>
      </c>
      <c r="H11759" s="2" t="s">
        <v>37779</v>
      </c>
      <c r="I11759" s="1" t="s">
        <v>62</v>
      </c>
      <c r="J11759" s="2" t="s">
        <v>47309</v>
      </c>
      <c r="K11759" s="11" t="s">
        <v>14136</v>
      </c>
      <c r="L11759" s="2" t="s">
        <v>47338</v>
      </c>
      <c r="M11759" s="11"/>
      <c r="N11759" s="4"/>
      <c r="O11759" s="11"/>
      <c r="P11759" s="4"/>
      <c r="Q11759" s="11"/>
      <c r="R11759" s="4"/>
      <c r="S11759" s="11"/>
      <c r="T11759" s="4"/>
      <c r="U11759" s="11"/>
      <c r="V11759" s="4"/>
      <c r="W11759" s="11"/>
      <c r="X11759" s="4"/>
      <c r="Y11759" s="11"/>
      <c r="Z11759" s="2"/>
      <c r="AA11759" s="1" t="s">
        <v>11</v>
      </c>
      <c r="AC11759" s="23" t="s">
        <v>37909</v>
      </c>
      <c r="AD11759" s="23" t="s">
        <v>40440</v>
      </c>
      <c r="AE11759" t="s">
        <v>35404</v>
      </c>
    </row>
    <row r="11760" spans="1:31" ht="15" customHeight="1">
      <c r="A11760" s="1">
        <v>11759</v>
      </c>
      <c r="B11760" s="1" t="s">
        <v>54</v>
      </c>
      <c r="C11760" s="1" t="s">
        <v>19707</v>
      </c>
      <c r="D11760" s="9" t="s">
        <v>37660</v>
      </c>
      <c r="E11760" s="12" t="s">
        <v>2291</v>
      </c>
      <c r="F11760" s="9" t="s">
        <v>35303</v>
      </c>
      <c r="G11760" s="17">
        <v>9194666091</v>
      </c>
      <c r="H11760" s="2" t="s">
        <v>37779</v>
      </c>
      <c r="I11760" s="1" t="s">
        <v>62</v>
      </c>
      <c r="J11760" s="2" t="s">
        <v>47309</v>
      </c>
      <c r="K11760" s="11" t="s">
        <v>14136</v>
      </c>
      <c r="L11760" s="2" t="s">
        <v>47338</v>
      </c>
      <c r="M11760" s="11"/>
      <c r="N11760" s="4"/>
      <c r="O11760" s="11"/>
      <c r="P11760" s="4"/>
      <c r="Q11760" s="11"/>
      <c r="R11760" s="4"/>
      <c r="S11760" s="11"/>
      <c r="T11760" s="4"/>
      <c r="U11760" s="11"/>
      <c r="V11760" s="4"/>
      <c r="W11760" s="11"/>
      <c r="X11760" s="4"/>
      <c r="Y11760" s="11"/>
      <c r="Z11760" s="2"/>
      <c r="AA11760" s="1" t="s">
        <v>16</v>
      </c>
      <c r="AC11760" s="23" t="s">
        <v>37910</v>
      </c>
      <c r="AD11760" s="23" t="s">
        <v>40440</v>
      </c>
      <c r="AE11760" t="s">
        <v>35405</v>
      </c>
    </row>
    <row r="11761" spans="1:31" ht="15" customHeight="1">
      <c r="A11761" s="1">
        <v>11760</v>
      </c>
      <c r="B11761" s="1" t="s">
        <v>54</v>
      </c>
      <c r="C11761" s="1" t="s">
        <v>19721</v>
      </c>
      <c r="D11761" s="9" t="s">
        <v>727</v>
      </c>
      <c r="E11761" s="12" t="s">
        <v>1411</v>
      </c>
      <c r="F11761" s="9" t="s">
        <v>18562</v>
      </c>
      <c r="G11761" s="17">
        <v>919119114466</v>
      </c>
      <c r="H11761" s="2" t="s">
        <v>37779</v>
      </c>
      <c r="I11761" s="1" t="s">
        <v>62</v>
      </c>
      <c r="J11761" s="2" t="s">
        <v>47309</v>
      </c>
      <c r="K11761" s="11" t="s">
        <v>18748</v>
      </c>
      <c r="L11761" s="2" t="s">
        <v>47338</v>
      </c>
      <c r="M11761" s="11"/>
      <c r="N11761" s="4"/>
      <c r="O11761" s="11"/>
      <c r="P11761" s="4"/>
      <c r="Q11761" s="11"/>
      <c r="R11761" s="4"/>
      <c r="S11761" s="11"/>
      <c r="T11761" s="4"/>
      <c r="U11761" s="11"/>
      <c r="V11761" s="4"/>
      <c r="W11761" s="11"/>
      <c r="X11761" s="4"/>
      <c r="Y11761" s="11"/>
      <c r="Z11761" s="2"/>
      <c r="AA11761" s="1" t="s">
        <v>16</v>
      </c>
      <c r="AC11761" s="23" t="s">
        <v>37911</v>
      </c>
      <c r="AD11761" s="23" t="s">
        <v>40440</v>
      </c>
      <c r="AE11761" t="s">
        <v>35406</v>
      </c>
    </row>
    <row r="11762" spans="1:31" ht="15" customHeight="1">
      <c r="A11762" s="1">
        <v>11761</v>
      </c>
      <c r="B11762" s="1" t="s">
        <v>54</v>
      </c>
      <c r="C11762" s="1" t="s">
        <v>19730</v>
      </c>
      <c r="D11762" s="9" t="s">
        <v>1046</v>
      </c>
      <c r="E11762" s="12" t="s">
        <v>139</v>
      </c>
      <c r="F11762" s="9" t="s">
        <v>30577</v>
      </c>
      <c r="G11762" s="17">
        <v>919099969444</v>
      </c>
      <c r="H11762" s="2" t="s">
        <v>37779</v>
      </c>
      <c r="I11762" s="1" t="s">
        <v>9</v>
      </c>
      <c r="J11762" s="2" t="s">
        <v>47309</v>
      </c>
      <c r="K11762" s="11" t="s">
        <v>18748</v>
      </c>
      <c r="L11762" s="2" t="s">
        <v>47338</v>
      </c>
      <c r="M11762" s="11"/>
      <c r="N11762" s="4"/>
      <c r="O11762" s="11"/>
      <c r="P11762" s="4"/>
      <c r="Q11762" s="11"/>
      <c r="R11762" s="4"/>
      <c r="S11762" s="11"/>
      <c r="T11762" s="4"/>
      <c r="U11762" s="11"/>
      <c r="V11762" s="4"/>
      <c r="W11762" s="11"/>
      <c r="X11762" s="4"/>
      <c r="Y11762" s="11"/>
      <c r="Z11762" s="2"/>
      <c r="AA11762" s="1" t="s">
        <v>16</v>
      </c>
      <c r="AC11762" s="23" t="s">
        <v>37912</v>
      </c>
      <c r="AD11762" s="23" t="s">
        <v>40440</v>
      </c>
      <c r="AE11762" t="s">
        <v>35395</v>
      </c>
    </row>
    <row r="11763" spans="1:31" ht="15" customHeight="1">
      <c r="A11763" s="1">
        <v>11762</v>
      </c>
      <c r="B11763" s="1" t="s">
        <v>54</v>
      </c>
      <c r="C11763" s="1" t="s">
        <v>19732</v>
      </c>
      <c r="D11763" s="9" t="s">
        <v>37539</v>
      </c>
      <c r="E11763" s="12" t="s">
        <v>37540</v>
      </c>
      <c r="F11763" s="9" t="s">
        <v>33276</v>
      </c>
      <c r="G11763" s="17">
        <v>919099961044</v>
      </c>
      <c r="H11763" s="2" t="s">
        <v>37779</v>
      </c>
      <c r="I11763" s="1" t="s">
        <v>62</v>
      </c>
      <c r="J11763" s="2" t="s">
        <v>47309</v>
      </c>
      <c r="K11763" s="3" t="s">
        <v>42</v>
      </c>
      <c r="L11763" s="2" t="s">
        <v>47338</v>
      </c>
      <c r="M11763" s="11"/>
      <c r="N11763" s="4"/>
      <c r="O11763" s="11"/>
      <c r="P11763" s="4"/>
      <c r="Q11763" s="11"/>
      <c r="R11763" s="4"/>
      <c r="S11763" s="11"/>
      <c r="T11763" s="4"/>
      <c r="U11763" s="11"/>
      <c r="V11763" s="4"/>
      <c r="W11763" s="11"/>
      <c r="X11763" s="4"/>
      <c r="Y11763" s="11"/>
      <c r="Z11763" s="2"/>
      <c r="AA11763" s="1" t="s">
        <v>16</v>
      </c>
      <c r="AC11763" s="23" t="s">
        <v>37913</v>
      </c>
      <c r="AD11763" s="23" t="s">
        <v>40440</v>
      </c>
      <c r="AE11763" t="s">
        <v>35406</v>
      </c>
    </row>
    <row r="11764" spans="1:31" ht="15" customHeight="1">
      <c r="A11764" s="1">
        <v>11763</v>
      </c>
      <c r="B11764" s="1" t="s">
        <v>54</v>
      </c>
      <c r="C11764" s="1" t="s">
        <v>19736</v>
      </c>
      <c r="D11764" s="9" t="s">
        <v>223</v>
      </c>
      <c r="E11764" s="12" t="s">
        <v>40</v>
      </c>
      <c r="F11764" s="9" t="s">
        <v>30580</v>
      </c>
      <c r="G11764" s="17">
        <v>9190994994</v>
      </c>
      <c r="H11764" s="2" t="s">
        <v>37779</v>
      </c>
      <c r="I11764" s="1" t="s">
        <v>62</v>
      </c>
      <c r="J11764" s="2" t="s">
        <v>47309</v>
      </c>
      <c r="K11764" s="11" t="s">
        <v>14136</v>
      </c>
      <c r="L11764" s="2" t="s">
        <v>47338</v>
      </c>
      <c r="M11764" s="11"/>
      <c r="N11764" s="4"/>
      <c r="O11764" s="11"/>
      <c r="P11764" s="4"/>
      <c r="Q11764" s="11"/>
      <c r="R11764" s="4"/>
      <c r="S11764" s="11"/>
      <c r="T11764" s="4"/>
      <c r="U11764" s="11"/>
      <c r="V11764" s="4"/>
      <c r="W11764" s="11"/>
      <c r="X11764" s="4"/>
      <c r="Y11764" s="11"/>
      <c r="Z11764" s="2"/>
      <c r="AA11764" s="1" t="s">
        <v>16</v>
      </c>
      <c r="AC11764" s="23" t="s">
        <v>37914</v>
      </c>
      <c r="AD11764" s="23" t="s">
        <v>40440</v>
      </c>
      <c r="AE11764" t="s">
        <v>35395</v>
      </c>
    </row>
    <row r="11765" spans="1:31" ht="15" customHeight="1">
      <c r="A11765" s="1">
        <v>11764</v>
      </c>
      <c r="B11765" s="1" t="s">
        <v>54</v>
      </c>
      <c r="C11765" s="1" t="s">
        <v>19752</v>
      </c>
      <c r="D11765" s="9" t="s">
        <v>7434</v>
      </c>
      <c r="E11765" s="12" t="s">
        <v>7435</v>
      </c>
      <c r="F11765" s="9" t="s">
        <v>24482</v>
      </c>
      <c r="G11765" s="17">
        <v>919061066611</v>
      </c>
      <c r="H11765" s="2" t="s">
        <v>37779</v>
      </c>
      <c r="I11765" s="1" t="s">
        <v>9</v>
      </c>
      <c r="J11765" s="2" t="s">
        <v>47309</v>
      </c>
      <c r="K11765" s="3" t="s">
        <v>42</v>
      </c>
      <c r="L11765" s="2" t="s">
        <v>47338</v>
      </c>
      <c r="M11765" s="11"/>
      <c r="N11765" s="4"/>
      <c r="O11765" s="11"/>
      <c r="P11765" s="4"/>
      <c r="Q11765" s="11"/>
      <c r="R11765" s="4"/>
      <c r="S11765" s="11"/>
      <c r="T11765" s="4"/>
      <c r="U11765" s="11"/>
      <c r="V11765" s="4"/>
      <c r="W11765" s="11"/>
      <c r="X11765" s="4"/>
      <c r="Y11765" s="11"/>
      <c r="Z11765" s="2"/>
      <c r="AA11765" s="1" t="s">
        <v>16</v>
      </c>
      <c r="AC11765" s="23" t="s">
        <v>37915</v>
      </c>
      <c r="AD11765" s="23" t="s">
        <v>40440</v>
      </c>
      <c r="AE11765" t="s">
        <v>35400</v>
      </c>
    </row>
    <row r="11766" spans="1:31" ht="15" customHeight="1">
      <c r="A11766" s="1">
        <v>11765</v>
      </c>
      <c r="B11766" s="1" t="s">
        <v>54</v>
      </c>
      <c r="C11766" s="1" t="s">
        <v>19753</v>
      </c>
      <c r="D11766" s="9" t="s">
        <v>437</v>
      </c>
      <c r="E11766" s="12" t="s">
        <v>1225</v>
      </c>
      <c r="F11766" s="9" t="s">
        <v>35309</v>
      </c>
      <c r="G11766" s="17">
        <v>91909946406</v>
      </c>
      <c r="H11766" s="2" t="s">
        <v>37779</v>
      </c>
      <c r="I11766" s="1" t="s">
        <v>9</v>
      </c>
      <c r="J11766" s="2" t="s">
        <v>47309</v>
      </c>
      <c r="K11766" s="3" t="s">
        <v>42</v>
      </c>
      <c r="L11766" s="2" t="s">
        <v>47338</v>
      </c>
      <c r="M11766" s="11"/>
      <c r="N11766" s="4"/>
      <c r="O11766" s="11"/>
      <c r="P11766" s="4"/>
      <c r="Q11766" s="11"/>
      <c r="R11766" s="4"/>
      <c r="S11766" s="11"/>
      <c r="T11766" s="4"/>
      <c r="U11766" s="11"/>
      <c r="V11766" s="4"/>
      <c r="W11766" s="11"/>
      <c r="X11766" s="4"/>
      <c r="Y11766" s="11"/>
      <c r="Z11766" s="2"/>
      <c r="AA11766" s="1" t="s">
        <v>16</v>
      </c>
      <c r="AC11766" s="23" t="s">
        <v>37916</v>
      </c>
      <c r="AD11766" s="23" t="s">
        <v>40440</v>
      </c>
      <c r="AE11766" t="s">
        <v>35401</v>
      </c>
    </row>
    <row r="11767" spans="1:31" ht="15" customHeight="1">
      <c r="A11767" s="1">
        <v>11766</v>
      </c>
      <c r="B11767" s="1" t="s">
        <v>54</v>
      </c>
      <c r="C11767" s="1" t="s">
        <v>19816</v>
      </c>
      <c r="D11767" s="9" t="s">
        <v>332</v>
      </c>
      <c r="E11767" s="12" t="s">
        <v>9805</v>
      </c>
      <c r="F11767" s="9" t="s">
        <v>30638</v>
      </c>
      <c r="G11767" s="17">
        <v>91469091444</v>
      </c>
      <c r="H11767" s="2" t="s">
        <v>37779</v>
      </c>
      <c r="I11767" s="1" t="s">
        <v>62</v>
      </c>
      <c r="J11767" s="2" t="s">
        <v>47309</v>
      </c>
      <c r="K11767" s="3" t="s">
        <v>42</v>
      </c>
      <c r="L11767" s="2" t="s">
        <v>47338</v>
      </c>
      <c r="M11767" s="11"/>
      <c r="N11767" s="4"/>
      <c r="O11767" s="11"/>
      <c r="P11767" s="4"/>
      <c r="Q11767" s="11"/>
      <c r="R11767" s="4"/>
      <c r="S11767" s="11"/>
      <c r="T11767" s="4"/>
      <c r="U11767" s="11"/>
      <c r="V11767" s="4"/>
      <c r="W11767" s="11"/>
      <c r="X11767" s="4"/>
      <c r="Y11767" s="11"/>
      <c r="Z11767" s="2"/>
      <c r="AA11767" s="1" t="s">
        <v>16</v>
      </c>
      <c r="AC11767" s="23" t="s">
        <v>37917</v>
      </c>
      <c r="AD11767" s="23" t="s">
        <v>40440</v>
      </c>
      <c r="AE11767" t="s">
        <v>35402</v>
      </c>
    </row>
    <row r="11768" spans="1:31" ht="15" customHeight="1">
      <c r="A11768" s="1">
        <v>11767</v>
      </c>
      <c r="B11768" s="1" t="s">
        <v>54</v>
      </c>
      <c r="C11768" s="1" t="s">
        <v>19846</v>
      </c>
      <c r="D11768" s="9" t="s">
        <v>536</v>
      </c>
      <c r="E11768" s="12" t="s">
        <v>37541</v>
      </c>
      <c r="F11768" s="9" t="s">
        <v>33285</v>
      </c>
      <c r="G11768" s="17">
        <v>91440164460</v>
      </c>
      <c r="H11768" s="2" t="s">
        <v>37779</v>
      </c>
      <c r="I11768" s="1" t="s">
        <v>62</v>
      </c>
      <c r="J11768" s="2" t="s">
        <v>47309</v>
      </c>
      <c r="K11768" s="3" t="s">
        <v>42</v>
      </c>
      <c r="L11768" s="2" t="s">
        <v>47338</v>
      </c>
      <c r="M11768" s="11"/>
      <c r="N11768" s="4"/>
      <c r="O11768" s="11"/>
      <c r="P11768" s="4"/>
      <c r="Q11768" s="11"/>
      <c r="R11768" s="4"/>
      <c r="S11768" s="11"/>
      <c r="T11768" s="4"/>
      <c r="U11768" s="11"/>
      <c r="V11768" s="4"/>
      <c r="W11768" s="11"/>
      <c r="X11768" s="4"/>
      <c r="Y11768" s="11"/>
      <c r="Z11768" s="2"/>
      <c r="AA11768" s="1" t="s">
        <v>16</v>
      </c>
      <c r="AC11768" s="23" t="s">
        <v>37918</v>
      </c>
      <c r="AD11768" s="23" t="s">
        <v>40440</v>
      </c>
      <c r="AE11768" t="s">
        <v>35403</v>
      </c>
    </row>
    <row r="11769" spans="1:31" ht="15" customHeight="1">
      <c r="A11769" s="1">
        <v>11768</v>
      </c>
      <c r="B11769" s="1" t="s">
        <v>54</v>
      </c>
      <c r="C11769" s="1" t="s">
        <v>19851</v>
      </c>
      <c r="D11769" s="9" t="s">
        <v>3613</v>
      </c>
      <c r="E11769" s="12" t="s">
        <v>93</v>
      </c>
      <c r="F11769" s="9" t="s">
        <v>30664</v>
      </c>
      <c r="G11769" s="17">
        <v>914401091169</v>
      </c>
      <c r="H11769" s="2" t="s">
        <v>37779</v>
      </c>
      <c r="I11769" s="1" t="s">
        <v>9</v>
      </c>
      <c r="J11769" s="2" t="s">
        <v>47309</v>
      </c>
      <c r="K11769" s="11" t="s">
        <v>18748</v>
      </c>
      <c r="L11769" s="2" t="s">
        <v>47338</v>
      </c>
      <c r="M11769" s="11"/>
      <c r="N11769" s="4"/>
      <c r="O11769" s="11"/>
      <c r="P11769" s="4"/>
      <c r="Q11769" s="11"/>
      <c r="R11769" s="4"/>
      <c r="S11769" s="11"/>
      <c r="T11769" s="4"/>
      <c r="U11769" s="11"/>
      <c r="V11769" s="4"/>
      <c r="W11769" s="11"/>
      <c r="X11769" s="4"/>
      <c r="Y11769" s="11"/>
      <c r="Z11769" s="2"/>
      <c r="AA11769" s="1" t="s">
        <v>16</v>
      </c>
      <c r="AC11769" s="23" t="s">
        <v>37919</v>
      </c>
      <c r="AD11769" s="23" t="s">
        <v>40440</v>
      </c>
      <c r="AE11769" t="s">
        <v>35404</v>
      </c>
    </row>
    <row r="11770" spans="1:31" ht="15" customHeight="1">
      <c r="A11770" s="1">
        <v>11769</v>
      </c>
      <c r="B11770" s="1" t="s">
        <v>54</v>
      </c>
      <c r="C11770" s="1" t="s">
        <v>19852</v>
      </c>
      <c r="D11770" s="9" t="s">
        <v>37661</v>
      </c>
      <c r="E11770" s="12" t="s">
        <v>558</v>
      </c>
      <c r="F11770" s="9" t="s">
        <v>30665</v>
      </c>
      <c r="G11770" s="17">
        <v>91494499091</v>
      </c>
      <c r="H11770" s="2" t="s">
        <v>37779</v>
      </c>
      <c r="I11770" s="1" t="s">
        <v>9</v>
      </c>
      <c r="J11770" s="2" t="s">
        <v>47309</v>
      </c>
      <c r="K11770" s="3" t="s">
        <v>42</v>
      </c>
      <c r="L11770" s="2" t="s">
        <v>47338</v>
      </c>
      <c r="M11770" s="11"/>
      <c r="N11770" s="4"/>
      <c r="O11770" s="11"/>
      <c r="P11770" s="4"/>
      <c r="Q11770" s="11"/>
      <c r="R11770" s="4"/>
      <c r="S11770" s="11"/>
      <c r="T11770" s="4"/>
      <c r="U11770" s="11"/>
      <c r="V11770" s="4"/>
      <c r="W11770" s="11"/>
      <c r="X11770" s="4"/>
      <c r="Y11770" s="11"/>
      <c r="Z11770" s="2"/>
      <c r="AA11770" s="1" t="s">
        <v>16</v>
      </c>
      <c r="AC11770" s="23" t="s">
        <v>37920</v>
      </c>
      <c r="AD11770" s="23" t="s">
        <v>40440</v>
      </c>
      <c r="AE11770" t="s">
        <v>35405</v>
      </c>
    </row>
    <row r="11771" spans="1:31" ht="15" customHeight="1">
      <c r="A11771" s="1">
        <v>11770</v>
      </c>
      <c r="B11771" s="1" t="s">
        <v>54</v>
      </c>
      <c r="C11771" s="1" t="s">
        <v>19857</v>
      </c>
      <c r="D11771" s="9" t="s">
        <v>37542</v>
      </c>
      <c r="E11771" s="12" t="s">
        <v>37543</v>
      </c>
      <c r="F11771" s="9" t="s">
        <v>30668</v>
      </c>
      <c r="G11771" s="17">
        <v>914940690494</v>
      </c>
      <c r="H11771" s="2" t="s">
        <v>37779</v>
      </c>
      <c r="I11771" s="1" t="s">
        <v>62</v>
      </c>
      <c r="J11771" s="2" t="s">
        <v>47309</v>
      </c>
      <c r="K11771" s="11" t="s">
        <v>14136</v>
      </c>
      <c r="L11771" s="2" t="s">
        <v>47338</v>
      </c>
      <c r="M11771" s="11"/>
      <c r="N11771" s="4"/>
      <c r="O11771" s="11"/>
      <c r="P11771" s="4"/>
      <c r="Q11771" s="11"/>
      <c r="R11771" s="4"/>
      <c r="S11771" s="11"/>
      <c r="T11771" s="4"/>
      <c r="U11771" s="11"/>
      <c r="V11771" s="4"/>
      <c r="W11771" s="11"/>
      <c r="X11771" s="4"/>
      <c r="Y11771" s="11"/>
      <c r="Z11771" s="2"/>
      <c r="AA11771" s="1" t="s">
        <v>16</v>
      </c>
      <c r="AC11771" s="23" t="s">
        <v>37921</v>
      </c>
      <c r="AD11771" s="23" t="s">
        <v>40440</v>
      </c>
      <c r="AE11771" t="s">
        <v>35406</v>
      </c>
    </row>
    <row r="11772" spans="1:31" ht="15" customHeight="1">
      <c r="A11772" s="1">
        <v>11771</v>
      </c>
      <c r="B11772" s="1" t="s">
        <v>54</v>
      </c>
      <c r="C11772" s="1" t="s">
        <v>19864</v>
      </c>
      <c r="D11772" s="9" t="s">
        <v>36479</v>
      </c>
      <c r="E11772" s="12" t="s">
        <v>1610</v>
      </c>
      <c r="F11772" s="9" t="s">
        <v>30674</v>
      </c>
      <c r="G11772" s="17">
        <v>914494946699</v>
      </c>
      <c r="H11772" s="2" t="s">
        <v>37779</v>
      </c>
      <c r="I11772" s="1" t="s">
        <v>62</v>
      </c>
      <c r="J11772" s="2" t="s">
        <v>47309</v>
      </c>
      <c r="K11772" s="11" t="s">
        <v>14136</v>
      </c>
      <c r="L11772" s="2" t="s">
        <v>47338</v>
      </c>
      <c r="M11772" s="11"/>
      <c r="N11772" s="4"/>
      <c r="O11772" s="11"/>
      <c r="P11772" s="4"/>
      <c r="Q11772" s="11"/>
      <c r="R11772" s="4"/>
      <c r="S11772" s="11"/>
      <c r="T11772" s="4"/>
      <c r="U11772" s="11"/>
      <c r="V11772" s="4"/>
      <c r="W11772" s="11"/>
      <c r="X11772" s="4"/>
      <c r="Y11772" s="11"/>
      <c r="Z11772" s="2"/>
      <c r="AA11772" s="1" t="s">
        <v>16</v>
      </c>
      <c r="AC11772" s="23" t="s">
        <v>37922</v>
      </c>
      <c r="AD11772" s="23" t="s">
        <v>40440</v>
      </c>
      <c r="AE11772" t="s">
        <v>35395</v>
      </c>
    </row>
    <row r="11773" spans="1:31" ht="15" customHeight="1">
      <c r="A11773" s="1">
        <v>11772</v>
      </c>
      <c r="B11773" s="1" t="s">
        <v>54</v>
      </c>
      <c r="C11773" s="1" t="s">
        <v>19898</v>
      </c>
      <c r="D11773" s="9" t="s">
        <v>72</v>
      </c>
      <c r="E11773" s="12" t="s">
        <v>40</v>
      </c>
      <c r="F11773" s="9" t="s">
        <v>30696</v>
      </c>
      <c r="G11773" s="17">
        <v>914000004999</v>
      </c>
      <c r="H11773" s="2" t="s">
        <v>37779</v>
      </c>
      <c r="I11773" s="1" t="s">
        <v>62</v>
      </c>
      <c r="J11773" s="2" t="s">
        <v>47309</v>
      </c>
      <c r="K11773" s="3" t="s">
        <v>42</v>
      </c>
      <c r="L11773" s="2" t="s">
        <v>47338</v>
      </c>
      <c r="M11773" s="11"/>
      <c r="N11773" s="4"/>
      <c r="O11773" s="11"/>
      <c r="P11773" s="4"/>
      <c r="Q11773" s="11"/>
      <c r="R11773" s="4"/>
      <c r="S11773" s="11"/>
      <c r="T11773" s="4"/>
      <c r="U11773" s="11"/>
      <c r="V11773" s="4"/>
      <c r="W11773" s="11"/>
      <c r="X11773" s="4"/>
      <c r="Y11773" s="11"/>
      <c r="Z11773" s="2"/>
      <c r="AA11773" s="1" t="s">
        <v>11</v>
      </c>
      <c r="AC11773" s="23" t="s">
        <v>37923</v>
      </c>
      <c r="AD11773" s="23" t="s">
        <v>40440</v>
      </c>
      <c r="AE11773" t="s">
        <v>35400</v>
      </c>
    </row>
    <row r="11774" spans="1:31" ht="15" customHeight="1">
      <c r="A11774" s="1">
        <v>11773</v>
      </c>
      <c r="B11774" s="1" t="s">
        <v>54</v>
      </c>
      <c r="C11774" s="1" t="s">
        <v>19941</v>
      </c>
      <c r="D11774" s="9" t="s">
        <v>126</v>
      </c>
      <c r="E11774" s="12" t="s">
        <v>37515</v>
      </c>
      <c r="F11774" s="9" t="s">
        <v>30720</v>
      </c>
      <c r="G11774" s="17">
        <v>9169449669</v>
      </c>
      <c r="H11774" s="2" t="s">
        <v>37779</v>
      </c>
      <c r="I11774" s="1" t="s">
        <v>62</v>
      </c>
      <c r="J11774" s="2" t="s">
        <v>47309</v>
      </c>
      <c r="K11774" s="3" t="s">
        <v>42</v>
      </c>
      <c r="L11774" s="2" t="s">
        <v>47338</v>
      </c>
      <c r="M11774" s="11"/>
      <c r="N11774" s="4"/>
      <c r="O11774" s="11"/>
      <c r="P11774" s="4"/>
      <c r="Q11774" s="11"/>
      <c r="R11774" s="4"/>
      <c r="S11774" s="11"/>
      <c r="T11774" s="4"/>
      <c r="U11774" s="11"/>
      <c r="V11774" s="4"/>
      <c r="W11774" s="11"/>
      <c r="X11774" s="4"/>
      <c r="Y11774" s="11"/>
      <c r="Z11774" s="2"/>
      <c r="AA11774" s="1" t="s">
        <v>11</v>
      </c>
      <c r="AC11774" s="23" t="s">
        <v>37892</v>
      </c>
      <c r="AD11774" s="23" t="s">
        <v>47279</v>
      </c>
      <c r="AE11774" t="s">
        <v>35401</v>
      </c>
    </row>
    <row r="11775" spans="1:31" ht="15" customHeight="1">
      <c r="A11775" s="1">
        <v>11774</v>
      </c>
      <c r="B11775" s="1" t="s">
        <v>54</v>
      </c>
      <c r="C11775" s="1" t="s">
        <v>19959</v>
      </c>
      <c r="D11775" s="9" t="s">
        <v>3959</v>
      </c>
      <c r="E11775" s="12" t="s">
        <v>308</v>
      </c>
      <c r="F11775" s="9" t="s">
        <v>30728</v>
      </c>
      <c r="G11775" s="17">
        <v>91664666664</v>
      </c>
      <c r="H11775" s="2" t="s">
        <v>37779</v>
      </c>
      <c r="I11775" s="1" t="s">
        <v>62</v>
      </c>
      <c r="J11775" s="2" t="s">
        <v>47309</v>
      </c>
      <c r="K11775" s="3" t="s">
        <v>42</v>
      </c>
      <c r="L11775" s="2" t="s">
        <v>47338</v>
      </c>
      <c r="M11775" s="11"/>
      <c r="N11775" s="4"/>
      <c r="O11775" s="11"/>
      <c r="P11775" s="4"/>
      <c r="Q11775" s="11"/>
      <c r="R11775" s="4"/>
      <c r="S11775" s="11"/>
      <c r="T11775" s="4"/>
      <c r="U11775" s="11"/>
      <c r="V11775" s="4"/>
      <c r="W11775" s="11"/>
      <c r="X11775" s="4"/>
      <c r="Y11775" s="11"/>
      <c r="Z11775" s="2"/>
      <c r="AA11775" s="1" t="s">
        <v>11</v>
      </c>
      <c r="AC11775" s="23" t="s">
        <v>37892</v>
      </c>
      <c r="AD11775" s="23" t="s">
        <v>47279</v>
      </c>
      <c r="AE11775" t="s">
        <v>35402</v>
      </c>
    </row>
    <row r="11776" spans="1:31" ht="15" customHeight="1">
      <c r="A11776" s="1">
        <v>11775</v>
      </c>
      <c r="B11776" s="1" t="s">
        <v>54</v>
      </c>
      <c r="C11776" s="1" t="s">
        <v>19966</v>
      </c>
      <c r="D11776" s="9" t="s">
        <v>3055</v>
      </c>
      <c r="E11776" s="12" t="s">
        <v>139</v>
      </c>
      <c r="F11776" s="9" t="s">
        <v>30735</v>
      </c>
      <c r="G11776" s="17">
        <v>9149001906</v>
      </c>
      <c r="H11776" s="2" t="s">
        <v>37779</v>
      </c>
      <c r="I11776" s="1" t="s">
        <v>41</v>
      </c>
      <c r="J11776" s="2" t="s">
        <v>47309</v>
      </c>
      <c r="K11776" s="3" t="s">
        <v>178</v>
      </c>
      <c r="L11776" s="2" t="s">
        <v>47338</v>
      </c>
      <c r="M11776" s="11"/>
      <c r="N11776" s="4"/>
      <c r="O11776" s="11"/>
      <c r="P11776" s="4"/>
      <c r="Q11776" s="11"/>
      <c r="R11776" s="4"/>
      <c r="S11776" s="11"/>
      <c r="T11776" s="4"/>
      <c r="U11776" s="11"/>
      <c r="V11776" s="4"/>
      <c r="W11776" s="11"/>
      <c r="X11776" s="4"/>
      <c r="Y11776" s="11"/>
      <c r="Z11776" s="2"/>
      <c r="AA11776" s="1" t="s">
        <v>11</v>
      </c>
      <c r="AC11776" s="23" t="s">
        <v>37892</v>
      </c>
      <c r="AD11776" s="23" t="s">
        <v>47279</v>
      </c>
      <c r="AE11776" t="s">
        <v>35403</v>
      </c>
    </row>
    <row r="11777" spans="1:31" ht="15" customHeight="1">
      <c r="A11777" s="1">
        <v>11776</v>
      </c>
      <c r="B11777" s="1" t="s">
        <v>54</v>
      </c>
      <c r="C11777" s="1" t="s">
        <v>19991</v>
      </c>
      <c r="D11777" s="2" t="s">
        <v>2402</v>
      </c>
      <c r="E11777" s="12" t="s">
        <v>37614</v>
      </c>
      <c r="F11777" s="9" t="s">
        <v>35336</v>
      </c>
      <c r="G11777" s="17">
        <v>91016144400</v>
      </c>
      <c r="H11777" s="2" t="s">
        <v>37779</v>
      </c>
      <c r="I11777" s="1" t="s">
        <v>41</v>
      </c>
      <c r="J11777" s="2" t="s">
        <v>47309</v>
      </c>
      <c r="K11777" s="11" t="s">
        <v>18748</v>
      </c>
      <c r="L11777" s="2" t="s">
        <v>47338</v>
      </c>
      <c r="M11777" s="11"/>
      <c r="N11777" s="4"/>
      <c r="O11777" s="11"/>
      <c r="P11777" s="4"/>
      <c r="Q11777" s="11"/>
      <c r="R11777" s="4"/>
      <c r="S11777" s="11"/>
      <c r="T11777" s="4"/>
      <c r="U11777" s="11"/>
      <c r="V11777" s="4"/>
      <c r="W11777" s="11"/>
      <c r="X11777" s="4"/>
      <c r="Y11777" s="11"/>
      <c r="Z11777" s="2"/>
      <c r="AA11777" s="1" t="s">
        <v>16</v>
      </c>
      <c r="AC11777" s="23" t="s">
        <v>37892</v>
      </c>
      <c r="AD11777" s="23" t="s">
        <v>47279</v>
      </c>
      <c r="AE11777" t="s">
        <v>35404</v>
      </c>
    </row>
    <row r="11778" spans="1:31" ht="15" customHeight="1">
      <c r="A11778" s="1">
        <v>11777</v>
      </c>
      <c r="B11778" s="1" t="s">
        <v>54</v>
      </c>
      <c r="C11778" s="1" t="s">
        <v>20002</v>
      </c>
      <c r="D11778" s="9" t="s">
        <v>1681</v>
      </c>
      <c r="E11778" s="12" t="s">
        <v>102</v>
      </c>
      <c r="F11778" t="s">
        <v>35393</v>
      </c>
      <c r="G11778" s="17">
        <v>19494644044</v>
      </c>
      <c r="H11778" s="2" t="s">
        <v>37779</v>
      </c>
      <c r="I11778" s="1" t="s">
        <v>41</v>
      </c>
      <c r="J11778" s="2" t="s">
        <v>47309</v>
      </c>
      <c r="K11778" s="3" t="s">
        <v>27</v>
      </c>
      <c r="L11778" s="2" t="s">
        <v>47338</v>
      </c>
      <c r="M11778" s="11"/>
      <c r="N11778" s="4"/>
      <c r="O11778" s="11"/>
      <c r="P11778" s="4"/>
      <c r="Q11778" s="11"/>
      <c r="R11778" s="4"/>
      <c r="S11778" s="11"/>
      <c r="T11778" s="4"/>
      <c r="U11778" s="11"/>
      <c r="V11778" s="4"/>
      <c r="W11778" s="11"/>
      <c r="X11778" s="4"/>
      <c r="Y11778" s="11"/>
      <c r="Z11778" s="2"/>
      <c r="AA11778" s="1" t="s">
        <v>11</v>
      </c>
      <c r="AC11778" s="23" t="s">
        <v>37892</v>
      </c>
      <c r="AD11778" s="23" t="s">
        <v>47279</v>
      </c>
      <c r="AE11778" t="s">
        <v>35405</v>
      </c>
    </row>
    <row r="11779" spans="1:31" ht="15" customHeight="1">
      <c r="A11779" s="1">
        <v>11778</v>
      </c>
      <c r="B11779" s="1" t="s">
        <v>54</v>
      </c>
      <c r="C11779" s="1" t="s">
        <v>20005</v>
      </c>
      <c r="D11779" s="9" t="s">
        <v>610</v>
      </c>
      <c r="E11779" s="12" t="s">
        <v>3187</v>
      </c>
      <c r="F11779" s="9" t="s">
        <v>35339</v>
      </c>
      <c r="G11779" s="17">
        <v>9199464096</v>
      </c>
      <c r="H11779" s="2" t="s">
        <v>37779</v>
      </c>
      <c r="I11779" s="1" t="s">
        <v>9</v>
      </c>
      <c r="J11779" s="2" t="s">
        <v>47309</v>
      </c>
      <c r="K11779" s="11" t="s">
        <v>13</v>
      </c>
      <c r="L11779" s="2" t="s">
        <v>47338</v>
      </c>
      <c r="M11779" s="11"/>
      <c r="N11779" s="4"/>
      <c r="O11779" s="11"/>
      <c r="P11779" s="4"/>
      <c r="Q11779" s="11"/>
      <c r="R11779" s="4"/>
      <c r="S11779" s="11"/>
      <c r="T11779" s="4"/>
      <c r="U11779" s="11"/>
      <c r="V11779" s="4"/>
      <c r="W11779" s="11"/>
      <c r="X11779" s="4"/>
      <c r="Y11779" s="11"/>
      <c r="Z11779" s="2"/>
      <c r="AA11779" s="1" t="s">
        <v>16</v>
      </c>
      <c r="AC11779" s="23" t="s">
        <v>37892</v>
      </c>
      <c r="AD11779" s="23" t="s">
        <v>47279</v>
      </c>
      <c r="AE11779" t="s">
        <v>35406</v>
      </c>
    </row>
    <row r="11780" spans="1:31" ht="15" customHeight="1">
      <c r="A11780" s="1">
        <v>11779</v>
      </c>
      <c r="B11780" s="1" t="s">
        <v>54</v>
      </c>
      <c r="C11780" s="1" t="s">
        <v>20008</v>
      </c>
      <c r="D11780" s="9" t="s">
        <v>359</v>
      </c>
      <c r="E11780" s="12" t="s">
        <v>102</v>
      </c>
      <c r="F11780" s="9" t="s">
        <v>27367</v>
      </c>
      <c r="G11780" s="17">
        <v>91994649461</v>
      </c>
      <c r="H11780" s="2" t="s">
        <v>37779</v>
      </c>
      <c r="I11780" s="1" t="s">
        <v>62</v>
      </c>
      <c r="J11780" s="2" t="s">
        <v>47309</v>
      </c>
      <c r="K11780" s="3" t="s">
        <v>42</v>
      </c>
      <c r="L11780" s="2" t="s">
        <v>47338</v>
      </c>
      <c r="M11780" s="11"/>
      <c r="N11780" s="4"/>
      <c r="O11780" s="11"/>
      <c r="P11780" s="4"/>
      <c r="Q11780" s="11"/>
      <c r="R11780" s="4"/>
      <c r="S11780" s="11"/>
      <c r="T11780" s="4"/>
      <c r="U11780" s="11"/>
      <c r="V11780" s="4"/>
      <c r="W11780" s="11"/>
      <c r="X11780" s="4"/>
      <c r="Y11780" s="11"/>
      <c r="Z11780" s="2"/>
      <c r="AA11780" s="1" t="s">
        <v>16</v>
      </c>
      <c r="AC11780" s="23" t="s">
        <v>37892</v>
      </c>
      <c r="AD11780" s="23" t="s">
        <v>47279</v>
      </c>
      <c r="AE11780" t="s">
        <v>35395</v>
      </c>
    </row>
    <row r="11781" spans="1:31" ht="15" customHeight="1">
      <c r="A11781" s="1">
        <v>11780</v>
      </c>
      <c r="B11781" s="1" t="s">
        <v>54</v>
      </c>
      <c r="C11781" s="1" t="s">
        <v>20013</v>
      </c>
      <c r="D11781" s="9" t="s">
        <v>437</v>
      </c>
      <c r="E11781" s="12" t="s">
        <v>40</v>
      </c>
      <c r="F11781" s="9" t="s">
        <v>30765</v>
      </c>
      <c r="G11781" s="17">
        <v>919494669410</v>
      </c>
      <c r="H11781" s="2" t="s">
        <v>37779</v>
      </c>
      <c r="I11781" s="1" t="s">
        <v>41</v>
      </c>
      <c r="J11781" s="2" t="s">
        <v>47309</v>
      </c>
      <c r="K11781" s="11" t="s">
        <v>14136</v>
      </c>
      <c r="L11781" s="2" t="s">
        <v>47338</v>
      </c>
      <c r="M11781" s="11"/>
      <c r="N11781" s="4"/>
      <c r="O11781" s="11"/>
      <c r="P11781" s="4"/>
      <c r="Q11781" s="11"/>
      <c r="R11781" s="4"/>
      <c r="S11781" s="11"/>
      <c r="T11781" s="4"/>
      <c r="U11781" s="11"/>
      <c r="V11781" s="4"/>
      <c r="W11781" s="11"/>
      <c r="X11781" s="4"/>
      <c r="Y11781" s="11"/>
      <c r="Z11781" s="2"/>
      <c r="AA11781" s="1" t="s">
        <v>16</v>
      </c>
      <c r="AC11781" s="23" t="s">
        <v>37892</v>
      </c>
      <c r="AD11781" s="23" t="s">
        <v>47279</v>
      </c>
      <c r="AE11781" t="s">
        <v>35406</v>
      </c>
    </row>
    <row r="11782" spans="1:31" ht="15" customHeight="1">
      <c r="A11782" s="1">
        <v>11781</v>
      </c>
      <c r="B11782" s="1" t="s">
        <v>54</v>
      </c>
      <c r="C11782" s="1" t="s">
        <v>20014</v>
      </c>
      <c r="D11782" s="9" t="s">
        <v>561</v>
      </c>
      <c r="E11782" s="9" t="s">
        <v>5025</v>
      </c>
      <c r="F11782" s="9" t="s">
        <v>35342</v>
      </c>
      <c r="G11782" s="17">
        <v>9194949691</v>
      </c>
      <c r="H11782" s="2" t="s">
        <v>37779</v>
      </c>
      <c r="I11782" s="1" t="s">
        <v>62</v>
      </c>
      <c r="J11782" s="2" t="s">
        <v>47309</v>
      </c>
      <c r="K11782" s="3" t="s">
        <v>171</v>
      </c>
      <c r="L11782" s="2" t="s">
        <v>47338</v>
      </c>
      <c r="M11782" s="11"/>
      <c r="N11782" s="4"/>
      <c r="O11782" s="11"/>
      <c r="P11782" s="4"/>
      <c r="Q11782" s="11"/>
      <c r="R11782" s="4"/>
      <c r="S11782" s="11"/>
      <c r="T11782" s="4"/>
      <c r="U11782" s="11"/>
      <c r="V11782" s="4"/>
      <c r="W11782" s="11"/>
      <c r="X11782" s="4"/>
      <c r="Y11782" s="11"/>
      <c r="Z11782" s="2"/>
      <c r="AA11782" s="1" t="s">
        <v>11</v>
      </c>
      <c r="AC11782" s="23" t="s">
        <v>37892</v>
      </c>
      <c r="AD11782" s="23" t="s">
        <v>47279</v>
      </c>
      <c r="AE11782" t="s">
        <v>35395</v>
      </c>
    </row>
    <row r="11783" spans="1:31" ht="15" customHeight="1">
      <c r="A11783" s="1">
        <v>11782</v>
      </c>
      <c r="B11783" s="1" t="s">
        <v>54</v>
      </c>
      <c r="C11783" s="1" t="s">
        <v>20017</v>
      </c>
      <c r="D11783" s="9" t="s">
        <v>18577</v>
      </c>
      <c r="E11783" s="12"/>
      <c r="F11783" s="9" t="s">
        <v>30768</v>
      </c>
      <c r="G11783" s="17">
        <v>91946999</v>
      </c>
      <c r="H11783" s="2" t="s">
        <v>37779</v>
      </c>
      <c r="I11783" s="1" t="s">
        <v>9</v>
      </c>
      <c r="J11783" s="2" t="s">
        <v>47309</v>
      </c>
      <c r="K11783" s="3" t="s">
        <v>178</v>
      </c>
      <c r="L11783" s="2" t="s">
        <v>47338</v>
      </c>
      <c r="M11783" s="11"/>
      <c r="N11783" s="4"/>
      <c r="O11783" s="11"/>
      <c r="P11783" s="4"/>
      <c r="Q11783" s="11"/>
      <c r="R11783" s="4"/>
      <c r="S11783" s="11"/>
      <c r="T11783" s="4"/>
      <c r="U11783" s="11"/>
      <c r="V11783" s="4"/>
      <c r="W11783" s="11"/>
      <c r="X11783" s="4"/>
      <c r="Y11783" s="11"/>
      <c r="Z11783" s="2"/>
      <c r="AA11783" s="1" t="s">
        <v>16</v>
      </c>
      <c r="AC11783" s="23" t="s">
        <v>37892</v>
      </c>
      <c r="AD11783" s="23" t="s">
        <v>47279</v>
      </c>
      <c r="AE11783" t="s">
        <v>35406</v>
      </c>
    </row>
    <row r="11784" spans="1:31" ht="15" customHeight="1">
      <c r="A11784" s="1">
        <v>11783</v>
      </c>
      <c r="B11784" s="1" t="s">
        <v>54</v>
      </c>
      <c r="C11784" s="1" t="s">
        <v>20027</v>
      </c>
      <c r="D11784" s="9" t="s">
        <v>2464</v>
      </c>
      <c r="E11784" s="12" t="s">
        <v>7373</v>
      </c>
      <c r="F11784" s="9" t="s">
        <v>34095</v>
      </c>
      <c r="G11784" s="17">
        <v>919449199460</v>
      </c>
      <c r="H11784" s="2" t="s">
        <v>37779</v>
      </c>
      <c r="I11784" s="1" t="s">
        <v>9</v>
      </c>
      <c r="J11784" s="2" t="s">
        <v>47309</v>
      </c>
      <c r="K11784" s="3" t="s">
        <v>171</v>
      </c>
      <c r="L11784" s="2" t="s">
        <v>47338</v>
      </c>
      <c r="M11784" s="11"/>
      <c r="N11784" s="4"/>
      <c r="O11784" s="11"/>
      <c r="P11784" s="4"/>
      <c r="Q11784" s="11"/>
      <c r="R11784" s="4"/>
      <c r="S11784" s="11"/>
      <c r="T11784" s="4"/>
      <c r="U11784" s="11"/>
      <c r="V11784" s="4"/>
      <c r="W11784" s="11"/>
      <c r="X11784" s="4"/>
      <c r="Y11784" s="11"/>
      <c r="Z11784" s="2"/>
      <c r="AA11784" s="1" t="s">
        <v>16</v>
      </c>
      <c r="AC11784" s="23" t="s">
        <v>37892</v>
      </c>
      <c r="AD11784" s="23" t="s">
        <v>47279</v>
      </c>
      <c r="AE11784" t="s">
        <v>35395</v>
      </c>
    </row>
    <row r="11785" spans="1:31" ht="15" customHeight="1">
      <c r="A11785" s="1">
        <v>11784</v>
      </c>
      <c r="B11785" s="1" t="s">
        <v>54</v>
      </c>
      <c r="C11785" s="1" t="s">
        <v>20035</v>
      </c>
      <c r="D11785" s="9" t="s">
        <v>37662</v>
      </c>
      <c r="E11785" s="12" t="s">
        <v>5827</v>
      </c>
      <c r="F11785" s="9" t="s">
        <v>30781</v>
      </c>
      <c r="G11785" s="17">
        <v>91909966464</v>
      </c>
      <c r="H11785" s="2" t="s">
        <v>37779</v>
      </c>
      <c r="I11785" s="1" t="s">
        <v>41</v>
      </c>
      <c r="J11785" s="2" t="s">
        <v>47309</v>
      </c>
      <c r="K11785" s="11" t="s">
        <v>14136</v>
      </c>
      <c r="L11785" s="2" t="s">
        <v>47338</v>
      </c>
      <c r="M11785" s="11"/>
      <c r="N11785" s="4"/>
      <c r="O11785" s="11"/>
      <c r="P11785" s="4"/>
      <c r="Q11785" s="11"/>
      <c r="R11785" s="4"/>
      <c r="S11785" s="11"/>
      <c r="T11785" s="4"/>
      <c r="U11785" s="11"/>
      <c r="V11785" s="4"/>
      <c r="W11785" s="11"/>
      <c r="X11785" s="4"/>
      <c r="Y11785" s="11"/>
      <c r="Z11785" s="2"/>
      <c r="AA11785" s="1" t="s">
        <v>16</v>
      </c>
      <c r="AC11785" s="23" t="s">
        <v>37892</v>
      </c>
      <c r="AD11785" s="23" t="s">
        <v>47279</v>
      </c>
      <c r="AE11785" t="s">
        <v>35400</v>
      </c>
    </row>
    <row r="11786" spans="1:31" ht="15" customHeight="1">
      <c r="A11786" s="1">
        <v>11785</v>
      </c>
      <c r="B11786" s="1" t="s">
        <v>54</v>
      </c>
      <c r="C11786" s="1" t="s">
        <v>20036</v>
      </c>
      <c r="D11786" s="9" t="s">
        <v>18577</v>
      </c>
      <c r="E11786" s="12" t="s">
        <v>37663</v>
      </c>
      <c r="F11786" s="9" t="s">
        <v>30782</v>
      </c>
      <c r="G11786" s="17">
        <v>919099096940</v>
      </c>
      <c r="H11786" s="2" t="s">
        <v>37779</v>
      </c>
      <c r="I11786" s="1" t="s">
        <v>62</v>
      </c>
      <c r="J11786" s="2" t="s">
        <v>47309</v>
      </c>
      <c r="K11786" s="3" t="s">
        <v>42</v>
      </c>
      <c r="L11786" s="2" t="s">
        <v>47338</v>
      </c>
      <c r="M11786" s="11"/>
      <c r="N11786" s="4"/>
      <c r="O11786" s="11"/>
      <c r="P11786" s="4"/>
      <c r="Q11786" s="11"/>
      <c r="R11786" s="4"/>
      <c r="S11786" s="11"/>
      <c r="T11786" s="4"/>
      <c r="U11786" s="11"/>
      <c r="V11786" s="4"/>
      <c r="W11786" s="11"/>
      <c r="X11786" s="4"/>
      <c r="Y11786" s="11"/>
      <c r="Z11786" s="2"/>
      <c r="AA11786" s="1" t="s">
        <v>16</v>
      </c>
      <c r="AC11786" s="23" t="s">
        <v>37892</v>
      </c>
      <c r="AD11786" s="23" t="s">
        <v>47279</v>
      </c>
      <c r="AE11786" t="s">
        <v>35401</v>
      </c>
    </row>
    <row r="11787" spans="1:31" ht="15" customHeight="1">
      <c r="A11787" s="1">
        <v>11786</v>
      </c>
      <c r="B11787" s="1" t="s">
        <v>54</v>
      </c>
      <c r="C11787" s="1" t="s">
        <v>14044</v>
      </c>
      <c r="D11787" s="2" t="s">
        <v>672</v>
      </c>
      <c r="E11787" s="2" t="s">
        <v>14058</v>
      </c>
      <c r="F11787" s="2" t="s">
        <v>27829</v>
      </c>
      <c r="G11787" s="15">
        <v>91444949064</v>
      </c>
      <c r="H11787" s="1" t="s">
        <v>15</v>
      </c>
      <c r="I11787" s="1" t="s">
        <v>9</v>
      </c>
      <c r="J11787" s="2" t="s">
        <v>47307</v>
      </c>
      <c r="K11787" s="3" t="s">
        <v>42</v>
      </c>
      <c r="L11787" s="2" t="s">
        <v>47307</v>
      </c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2"/>
      <c r="AA11787" s="1" t="s">
        <v>16</v>
      </c>
      <c r="AB11787" s="3"/>
      <c r="AC11787" s="23" t="s">
        <v>37924</v>
      </c>
      <c r="AD11787" s="23" t="s">
        <v>38259</v>
      </c>
      <c r="AE11787" t="s">
        <v>35402</v>
      </c>
    </row>
    <row r="11788" spans="1:31" ht="15" customHeight="1">
      <c r="A11788" s="1">
        <v>11787</v>
      </c>
      <c r="B11788" s="1" t="s">
        <v>54</v>
      </c>
      <c r="C11788" s="1" t="s">
        <v>14046</v>
      </c>
      <c r="D11788" s="2" t="s">
        <v>1678</v>
      </c>
      <c r="E11788" s="2" t="s">
        <v>2725</v>
      </c>
      <c r="F11788" s="2" t="s">
        <v>31177</v>
      </c>
      <c r="G11788" s="15">
        <v>91944440690</v>
      </c>
      <c r="H11788" s="1" t="s">
        <v>15</v>
      </c>
      <c r="I11788" s="1" t="s">
        <v>41</v>
      </c>
      <c r="J11788" s="2" t="s">
        <v>47307</v>
      </c>
      <c r="K11788" s="11" t="s">
        <v>13</v>
      </c>
      <c r="L11788" s="2" t="s">
        <v>47307</v>
      </c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2"/>
      <c r="AA11788" s="1" t="s">
        <v>11</v>
      </c>
      <c r="AB11788" s="3"/>
      <c r="AC11788" s="23" t="s">
        <v>37924</v>
      </c>
      <c r="AD11788" s="23" t="s">
        <v>38259</v>
      </c>
      <c r="AE11788" t="s">
        <v>35403</v>
      </c>
    </row>
    <row r="11789" spans="1:31" ht="15" customHeight="1">
      <c r="A11789" s="1">
        <v>11788</v>
      </c>
      <c r="B11789" s="1" t="s">
        <v>54</v>
      </c>
      <c r="C11789" s="1" t="s">
        <v>14138</v>
      </c>
      <c r="D11789" s="2" t="s">
        <v>39</v>
      </c>
      <c r="E11789" s="2" t="s">
        <v>495</v>
      </c>
      <c r="F11789" t="s">
        <v>27877</v>
      </c>
      <c r="G11789" s="15">
        <v>916616990</v>
      </c>
      <c r="H11789" s="2" t="s">
        <v>37</v>
      </c>
      <c r="I11789" s="1" t="s">
        <v>41</v>
      </c>
      <c r="J11789" s="2" t="s">
        <v>47307</v>
      </c>
      <c r="K11789" s="11" t="s">
        <v>14136</v>
      </c>
      <c r="L11789" s="2" t="s">
        <v>47307</v>
      </c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2"/>
      <c r="AA11789" s="1" t="s">
        <v>16</v>
      </c>
      <c r="AB11789" s="3"/>
      <c r="AC11789" s="23" t="s">
        <v>37925</v>
      </c>
      <c r="AD11789" s="23" t="s">
        <v>40440</v>
      </c>
      <c r="AE11789" t="s">
        <v>35404</v>
      </c>
    </row>
    <row r="11790" spans="1:31" ht="15" customHeight="1">
      <c r="A11790" s="1">
        <v>11789</v>
      </c>
      <c r="B11790" s="1" t="s">
        <v>54</v>
      </c>
      <c r="C11790" s="1" t="s">
        <v>14160</v>
      </c>
      <c r="D11790" s="2" t="s">
        <v>1055</v>
      </c>
      <c r="E11790" s="2" t="s">
        <v>139</v>
      </c>
      <c r="F11790" s="2" t="s">
        <v>14313</v>
      </c>
      <c r="G11790" s="15">
        <v>919409064901</v>
      </c>
      <c r="H11790" s="2" t="s">
        <v>8</v>
      </c>
      <c r="I11790" s="1" t="s">
        <v>9</v>
      </c>
      <c r="J11790" s="2" t="s">
        <v>47307</v>
      </c>
      <c r="K11790" s="11" t="s">
        <v>14136</v>
      </c>
      <c r="L11790" s="2" t="s">
        <v>47307</v>
      </c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2"/>
      <c r="AA11790" s="1" t="s">
        <v>16</v>
      </c>
      <c r="AB11790" s="3"/>
      <c r="AC11790" s="23" t="s">
        <v>37926</v>
      </c>
      <c r="AD11790" s="23" t="s">
        <v>40440</v>
      </c>
      <c r="AE11790" t="s">
        <v>35405</v>
      </c>
    </row>
    <row r="11791" spans="1:31" ht="15" customHeight="1">
      <c r="A11791" s="1">
        <v>11790</v>
      </c>
      <c r="B11791" s="1" t="s">
        <v>54</v>
      </c>
      <c r="C11791" s="1" t="s">
        <v>14180</v>
      </c>
      <c r="D11791" s="2" t="s">
        <v>36143</v>
      </c>
      <c r="E11791" s="2" t="s">
        <v>19</v>
      </c>
      <c r="F11791" s="2" t="s">
        <v>27902</v>
      </c>
      <c r="G11791" s="15">
        <v>919994001061</v>
      </c>
      <c r="H11791" s="2" t="s">
        <v>15</v>
      </c>
      <c r="I11791" s="1" t="s">
        <v>62</v>
      </c>
      <c r="J11791" s="2" t="s">
        <v>47307</v>
      </c>
      <c r="K11791" s="11" t="s">
        <v>14136</v>
      </c>
      <c r="L11791" s="2" t="s">
        <v>47307</v>
      </c>
      <c r="M11791" s="4" t="s">
        <v>14137</v>
      </c>
      <c r="N11791" s="3" t="str">
        <f t="shared" ref="N11791:N11792" si="429">J11791</f>
        <v>[2.25 cr and more]</v>
      </c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2"/>
      <c r="AA11791" s="1" t="s">
        <v>11</v>
      </c>
      <c r="AB11791" s="3"/>
      <c r="AC11791" s="23" t="s">
        <v>37927</v>
      </c>
      <c r="AD11791" s="23" t="s">
        <v>40440</v>
      </c>
      <c r="AE11791" t="s">
        <v>35406</v>
      </c>
    </row>
    <row r="11792" spans="1:31" ht="15" customHeight="1">
      <c r="A11792" s="1">
        <v>11791</v>
      </c>
      <c r="B11792" s="1" t="s">
        <v>54</v>
      </c>
      <c r="C11792" s="1" t="s">
        <v>14228</v>
      </c>
      <c r="D11792" s="2" t="s">
        <v>11583</v>
      </c>
      <c r="E11792" s="2" t="s">
        <v>680</v>
      </c>
      <c r="F11792" s="2" t="s">
        <v>27929</v>
      </c>
      <c r="G11792" s="15">
        <v>91910644600</v>
      </c>
      <c r="H11792" s="2" t="s">
        <v>37</v>
      </c>
      <c r="I11792" s="1" t="s">
        <v>9</v>
      </c>
      <c r="J11792" s="2" t="s">
        <v>47307</v>
      </c>
      <c r="K11792" s="11" t="s">
        <v>14136</v>
      </c>
      <c r="L11792" s="2" t="s">
        <v>47307</v>
      </c>
      <c r="M11792" s="4" t="s">
        <v>14137</v>
      </c>
      <c r="N11792" s="3" t="str">
        <f t="shared" si="429"/>
        <v>[2.25 cr and more]</v>
      </c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2"/>
      <c r="AA11792" s="1" t="s">
        <v>11</v>
      </c>
      <c r="AB11792" s="3"/>
      <c r="AC11792" s="23" t="s">
        <v>37928</v>
      </c>
      <c r="AD11792" s="23" t="s">
        <v>40440</v>
      </c>
      <c r="AE11792" t="s">
        <v>35395</v>
      </c>
    </row>
    <row r="11793" spans="1:31" ht="15" customHeight="1">
      <c r="A11793" s="1">
        <v>11792</v>
      </c>
      <c r="B11793" s="1" t="s">
        <v>54</v>
      </c>
      <c r="C11793" s="1" t="s">
        <v>14236</v>
      </c>
      <c r="D11793" s="2" t="s">
        <v>36144</v>
      </c>
      <c r="E11793" s="2" t="s">
        <v>18697</v>
      </c>
      <c r="F11793" s="2" t="s">
        <v>20949</v>
      </c>
      <c r="G11793" s="15">
        <v>91944690141</v>
      </c>
      <c r="H11793" s="2" t="s">
        <v>8</v>
      </c>
      <c r="I11793" s="1" t="s">
        <v>41</v>
      </c>
      <c r="J11793" s="2" t="s">
        <v>47307</v>
      </c>
      <c r="K11793" s="11" t="s">
        <v>14136</v>
      </c>
      <c r="L11793" s="2" t="s">
        <v>47307</v>
      </c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2"/>
      <c r="AA11793" s="1" t="s">
        <v>16</v>
      </c>
      <c r="AB11793" s="3"/>
      <c r="AC11793" s="23" t="s">
        <v>37929</v>
      </c>
      <c r="AD11793" s="23" t="s">
        <v>40440</v>
      </c>
      <c r="AE11793" t="s">
        <v>35400</v>
      </c>
    </row>
    <row r="11794" spans="1:31" ht="15" customHeight="1">
      <c r="A11794" s="1">
        <v>11793</v>
      </c>
      <c r="B11794" s="1" t="s">
        <v>54</v>
      </c>
      <c r="C11794" s="1" t="s">
        <v>14335</v>
      </c>
      <c r="D11794" s="2" t="s">
        <v>36145</v>
      </c>
      <c r="E11794" s="2" t="s">
        <v>2836</v>
      </c>
      <c r="F11794" s="2" t="s">
        <v>27970</v>
      </c>
      <c r="G11794" s="15">
        <v>919446919091</v>
      </c>
      <c r="H11794" s="1" t="s">
        <v>20</v>
      </c>
      <c r="I11794" s="1" t="s">
        <v>9</v>
      </c>
      <c r="J11794" s="2" t="s">
        <v>47307</v>
      </c>
      <c r="K11794" s="11" t="s">
        <v>14136</v>
      </c>
      <c r="L11794" s="2" t="s">
        <v>47307</v>
      </c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2"/>
      <c r="AA11794" s="1" t="s">
        <v>16</v>
      </c>
      <c r="AB11794" s="3"/>
      <c r="AC11794" s="23" t="s">
        <v>37930</v>
      </c>
      <c r="AD11794" s="23" t="s">
        <v>40440</v>
      </c>
      <c r="AE11794" t="s">
        <v>35401</v>
      </c>
    </row>
    <row r="11795" spans="1:31" ht="15" customHeight="1">
      <c r="A11795" s="1">
        <v>11794</v>
      </c>
      <c r="B11795" s="1" t="s">
        <v>54</v>
      </c>
      <c r="C11795" s="1" t="s">
        <v>14338</v>
      </c>
      <c r="D11795" s="2" t="s">
        <v>37664</v>
      </c>
      <c r="E11795" s="2" t="s">
        <v>774</v>
      </c>
      <c r="F11795" s="2" t="s">
        <v>27973</v>
      </c>
      <c r="G11795" s="15">
        <v>9199669649</v>
      </c>
      <c r="H11795" s="1" t="s">
        <v>15</v>
      </c>
      <c r="I11795" s="1" t="s">
        <v>41</v>
      </c>
      <c r="J11795" s="2" t="s">
        <v>47307</v>
      </c>
      <c r="K11795" s="3" t="s">
        <v>42</v>
      </c>
      <c r="L11795" s="2" t="s">
        <v>47307</v>
      </c>
      <c r="M11795" s="4" t="s">
        <v>14136</v>
      </c>
      <c r="N11795" s="3" t="str">
        <f t="shared" ref="N11795:N11796" si="430">J11795</f>
        <v>[2.25 cr and more]</v>
      </c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2"/>
      <c r="AA11795" s="1" t="s">
        <v>16</v>
      </c>
      <c r="AB11795" s="3"/>
      <c r="AC11795" s="23" t="s">
        <v>37930</v>
      </c>
      <c r="AD11795" s="23" t="s">
        <v>40440</v>
      </c>
      <c r="AE11795" t="s">
        <v>35402</v>
      </c>
    </row>
    <row r="11796" spans="1:31" ht="15" customHeight="1">
      <c r="A11796" s="1">
        <v>11795</v>
      </c>
      <c r="B11796" s="1" t="s">
        <v>54</v>
      </c>
      <c r="C11796" s="1" t="s">
        <v>14358</v>
      </c>
      <c r="D11796" s="2" t="s">
        <v>350</v>
      </c>
      <c r="E11796" s="2" t="s">
        <v>8831</v>
      </c>
      <c r="F11796" s="2" t="s">
        <v>27981</v>
      </c>
      <c r="G11796" s="15">
        <v>919491644</v>
      </c>
      <c r="H11796" s="1" t="s">
        <v>8</v>
      </c>
      <c r="I11796" s="1" t="s">
        <v>9</v>
      </c>
      <c r="J11796" s="2" t="s">
        <v>47307</v>
      </c>
      <c r="K11796" s="11" t="s">
        <v>14136</v>
      </c>
      <c r="L11796" s="2" t="s">
        <v>47307</v>
      </c>
      <c r="M11796" s="4" t="s">
        <v>14137</v>
      </c>
      <c r="N11796" s="3" t="str">
        <f t="shared" si="430"/>
        <v>[2.25 cr and more]</v>
      </c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2"/>
      <c r="AA11796" s="1" t="s">
        <v>16</v>
      </c>
      <c r="AB11796" s="3"/>
      <c r="AC11796" s="23" t="s">
        <v>37930</v>
      </c>
      <c r="AD11796" s="23" t="s">
        <v>40440</v>
      </c>
      <c r="AE11796" t="s">
        <v>35403</v>
      </c>
    </row>
    <row r="11797" spans="1:31" ht="15" customHeight="1">
      <c r="A11797" s="1">
        <v>11796</v>
      </c>
      <c r="B11797" s="1" t="s">
        <v>54</v>
      </c>
      <c r="C11797" s="1" t="s">
        <v>14362</v>
      </c>
      <c r="D11797" s="2" t="s">
        <v>3417</v>
      </c>
      <c r="E11797" s="2" t="s">
        <v>6300</v>
      </c>
      <c r="F11797" s="2" t="s">
        <v>32716</v>
      </c>
      <c r="G11797" s="15">
        <v>914160466109</v>
      </c>
      <c r="H11797" s="1" t="s">
        <v>15</v>
      </c>
      <c r="I11797" s="1" t="s">
        <v>41</v>
      </c>
      <c r="J11797" s="2" t="s">
        <v>47307</v>
      </c>
      <c r="K11797" s="11" t="s">
        <v>14136</v>
      </c>
      <c r="L11797" s="2" t="s">
        <v>47307</v>
      </c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2"/>
      <c r="AA11797" s="1" t="s">
        <v>16</v>
      </c>
      <c r="AB11797" s="3"/>
      <c r="AC11797" s="23" t="s">
        <v>37931</v>
      </c>
      <c r="AD11797" s="23" t="s">
        <v>40440</v>
      </c>
      <c r="AE11797" t="s">
        <v>35404</v>
      </c>
    </row>
    <row r="11798" spans="1:31" ht="15" customHeight="1">
      <c r="A11798" s="1">
        <v>11797</v>
      </c>
      <c r="B11798" s="1" t="s">
        <v>54</v>
      </c>
      <c r="C11798" s="1" t="s">
        <v>14378</v>
      </c>
      <c r="D11798" s="2" t="s">
        <v>1015</v>
      </c>
      <c r="E11798" s="2" t="s">
        <v>553</v>
      </c>
      <c r="F11798" s="2" t="s">
        <v>27993</v>
      </c>
      <c r="G11798" s="15">
        <v>9194440446</v>
      </c>
      <c r="H11798" s="1" t="s">
        <v>15</v>
      </c>
      <c r="I11798" s="1" t="s">
        <v>41</v>
      </c>
      <c r="J11798" s="2" t="s">
        <v>47307</v>
      </c>
      <c r="K11798" s="11" t="s">
        <v>14137</v>
      </c>
      <c r="L11798" s="2" t="s">
        <v>47307</v>
      </c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2"/>
      <c r="AA11798" s="1" t="s">
        <v>16</v>
      </c>
      <c r="AB11798" s="3"/>
      <c r="AC11798" s="23" t="s">
        <v>37931</v>
      </c>
      <c r="AD11798" s="23" t="s">
        <v>40440</v>
      </c>
      <c r="AE11798" t="s">
        <v>35405</v>
      </c>
    </row>
    <row r="11799" spans="1:31" ht="15" customHeight="1">
      <c r="A11799" s="1">
        <v>11798</v>
      </c>
      <c r="B11799" s="1" t="s">
        <v>54</v>
      </c>
      <c r="C11799" s="1" t="s">
        <v>14387</v>
      </c>
      <c r="D11799" s="2" t="s">
        <v>1240</v>
      </c>
      <c r="E11799" s="2" t="s">
        <v>3211</v>
      </c>
      <c r="F11799" s="2" t="s">
        <v>34781</v>
      </c>
      <c r="G11799" s="15">
        <v>91949696694</v>
      </c>
      <c r="H11799" s="1" t="s">
        <v>46</v>
      </c>
      <c r="I11799" s="1" t="s">
        <v>9</v>
      </c>
      <c r="J11799" s="2" t="s">
        <v>47307</v>
      </c>
      <c r="K11799" s="11" t="s">
        <v>14137</v>
      </c>
      <c r="L11799" s="2" t="s">
        <v>47307</v>
      </c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2"/>
      <c r="AA11799" s="1" t="s">
        <v>16</v>
      </c>
      <c r="AB11799" s="3"/>
      <c r="AC11799" s="23" t="s">
        <v>37931</v>
      </c>
      <c r="AD11799" s="23" t="s">
        <v>40440</v>
      </c>
      <c r="AE11799" t="s">
        <v>35406</v>
      </c>
    </row>
    <row r="11800" spans="1:31" ht="15" customHeight="1">
      <c r="A11800" s="1">
        <v>11799</v>
      </c>
      <c r="B11800" s="1" t="s">
        <v>54</v>
      </c>
      <c r="C11800" s="1" t="s">
        <v>14443</v>
      </c>
      <c r="D11800" s="2" t="s">
        <v>1248</v>
      </c>
      <c r="E11800" s="2" t="s">
        <v>78</v>
      </c>
      <c r="F11800" s="2" t="s">
        <v>14850</v>
      </c>
      <c r="G11800" s="15">
        <v>9194914616</v>
      </c>
      <c r="H11800" s="1" t="s">
        <v>15</v>
      </c>
      <c r="I11800" s="1" t="s">
        <v>9</v>
      </c>
      <c r="J11800" s="2" t="s">
        <v>47307</v>
      </c>
      <c r="K11800" s="11" t="s">
        <v>14136</v>
      </c>
      <c r="L11800" s="2" t="s">
        <v>47307</v>
      </c>
      <c r="M11800" s="4" t="s">
        <v>14137</v>
      </c>
      <c r="N11800" s="3" t="str">
        <f>J11800</f>
        <v>[2.25 cr and more]</v>
      </c>
      <c r="O11800" s="4" t="s">
        <v>13</v>
      </c>
      <c r="P11800" s="3" t="s">
        <v>47307</v>
      </c>
      <c r="Q11800" s="4"/>
      <c r="R11800" s="4"/>
      <c r="S11800" s="4"/>
      <c r="T11800" s="4"/>
      <c r="U11800" s="4"/>
      <c r="V11800" s="4"/>
      <c r="W11800" s="4"/>
      <c r="X11800" s="4"/>
      <c r="Y11800" s="4"/>
      <c r="Z11800" s="2"/>
      <c r="AA11800" s="1" t="s">
        <v>16</v>
      </c>
      <c r="AB11800" s="3"/>
      <c r="AC11800" s="23" t="s">
        <v>37932</v>
      </c>
      <c r="AD11800" s="23" t="s">
        <v>40440</v>
      </c>
      <c r="AE11800" t="s">
        <v>35395</v>
      </c>
    </row>
    <row r="11801" spans="1:31" ht="15" customHeight="1">
      <c r="A11801" s="1">
        <v>11800</v>
      </c>
      <c r="B11801" s="1" t="s">
        <v>54</v>
      </c>
      <c r="C11801" s="1" t="s">
        <v>14447</v>
      </c>
      <c r="D11801" s="2" t="s">
        <v>1457</v>
      </c>
      <c r="E11801" s="2" t="s">
        <v>14853</v>
      </c>
      <c r="F11801" s="2" t="s">
        <v>32730</v>
      </c>
      <c r="G11801" s="15">
        <v>919444094494</v>
      </c>
      <c r="H11801" s="1" t="s">
        <v>20</v>
      </c>
      <c r="I11801" s="1" t="s">
        <v>41</v>
      </c>
      <c r="J11801" s="2" t="s">
        <v>47307</v>
      </c>
      <c r="K11801" s="11" t="s">
        <v>14136</v>
      </c>
      <c r="L11801" s="2" t="s">
        <v>47307</v>
      </c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2"/>
      <c r="AA11801" s="1" t="s">
        <v>16</v>
      </c>
      <c r="AB11801" s="3"/>
      <c r="AC11801" s="23" t="s">
        <v>37932</v>
      </c>
      <c r="AD11801" s="23" t="s">
        <v>40440</v>
      </c>
      <c r="AE11801" t="s">
        <v>35406</v>
      </c>
    </row>
    <row r="11802" spans="1:31" ht="15" customHeight="1">
      <c r="A11802" s="1">
        <v>11801</v>
      </c>
      <c r="B11802" s="1" t="s">
        <v>54</v>
      </c>
      <c r="C11802" s="1" t="s">
        <v>14467</v>
      </c>
      <c r="D11802" s="2" t="s">
        <v>14856</v>
      </c>
      <c r="E11802" s="2" t="s">
        <v>139</v>
      </c>
      <c r="F11802" s="2" t="s">
        <v>28050</v>
      </c>
      <c r="G11802" s="15">
        <v>919444669460</v>
      </c>
      <c r="H11802" s="1" t="s">
        <v>15</v>
      </c>
      <c r="I11802" s="1" t="s">
        <v>9</v>
      </c>
      <c r="J11802" s="2" t="s">
        <v>47307</v>
      </c>
      <c r="K11802" s="11" t="s">
        <v>14136</v>
      </c>
      <c r="L11802" s="2" t="s">
        <v>47307</v>
      </c>
      <c r="M11802" s="4" t="s">
        <v>14137</v>
      </c>
      <c r="N11802" s="3" t="str">
        <f>J11802</f>
        <v>[2.25 cr and more]</v>
      </c>
      <c r="O11802" s="4" t="s">
        <v>13</v>
      </c>
      <c r="P11802" s="3" t="s">
        <v>47307</v>
      </c>
      <c r="Q11802" s="4"/>
      <c r="R11802" s="4"/>
      <c r="S11802" s="4"/>
      <c r="T11802" s="4"/>
      <c r="U11802" s="4"/>
      <c r="V11802" s="4"/>
      <c r="W11802" s="4"/>
      <c r="X11802" s="4"/>
      <c r="Y11802" s="4"/>
      <c r="Z11802" s="2"/>
      <c r="AA11802" s="1" t="s">
        <v>16</v>
      </c>
      <c r="AB11802" s="3"/>
      <c r="AC11802" s="23" t="s">
        <v>37932</v>
      </c>
      <c r="AD11802" s="23" t="s">
        <v>40440</v>
      </c>
      <c r="AE11802" t="s">
        <v>35395</v>
      </c>
    </row>
    <row r="11803" spans="1:31" ht="15" customHeight="1">
      <c r="A11803" s="1">
        <v>11802</v>
      </c>
      <c r="B11803" s="1" t="s">
        <v>54</v>
      </c>
      <c r="C11803" s="1" t="s">
        <v>14476</v>
      </c>
      <c r="D11803" s="2" t="s">
        <v>773</v>
      </c>
      <c r="E11803" s="2" t="s">
        <v>40</v>
      </c>
      <c r="F11803" s="2" t="s">
        <v>28054</v>
      </c>
      <c r="G11803" s="15">
        <v>91994669</v>
      </c>
      <c r="H11803" s="1" t="s">
        <v>15</v>
      </c>
      <c r="I11803" s="1" t="s">
        <v>107</v>
      </c>
      <c r="J11803" s="2" t="s">
        <v>47307</v>
      </c>
      <c r="K11803" s="11" t="s">
        <v>14137</v>
      </c>
      <c r="L11803" s="2" t="s">
        <v>47307</v>
      </c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2"/>
      <c r="AA11803" s="1" t="s">
        <v>16</v>
      </c>
      <c r="AB11803" s="3"/>
      <c r="AC11803" s="23" t="s">
        <v>37932</v>
      </c>
      <c r="AD11803" s="23" t="s">
        <v>40440</v>
      </c>
      <c r="AE11803" t="s">
        <v>35400</v>
      </c>
    </row>
    <row r="11804" spans="1:31" ht="15" customHeight="1">
      <c r="A11804" s="1">
        <v>11803</v>
      </c>
      <c r="B11804" s="1" t="s">
        <v>54</v>
      </c>
      <c r="C11804" s="1" t="s">
        <v>14481</v>
      </c>
      <c r="D11804" s="2" t="s">
        <v>6256</v>
      </c>
      <c r="E11804" s="2" t="s">
        <v>1311</v>
      </c>
      <c r="F11804" s="2" t="s">
        <v>32737</v>
      </c>
      <c r="G11804" s="15">
        <v>91944666041</v>
      </c>
      <c r="H11804" s="1" t="s">
        <v>20</v>
      </c>
      <c r="I11804" s="1" t="s">
        <v>9</v>
      </c>
      <c r="J11804" s="2" t="s">
        <v>47307</v>
      </c>
      <c r="K11804" s="11" t="s">
        <v>14136</v>
      </c>
      <c r="L11804" s="2" t="s">
        <v>47307</v>
      </c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2"/>
      <c r="AA11804" s="1" t="s">
        <v>16</v>
      </c>
      <c r="AB11804" s="3"/>
      <c r="AC11804" s="23" t="s">
        <v>37932</v>
      </c>
      <c r="AD11804" s="23" t="s">
        <v>40440</v>
      </c>
      <c r="AE11804" t="s">
        <v>35406</v>
      </c>
    </row>
    <row r="11805" spans="1:31" ht="15" customHeight="1">
      <c r="A11805" s="1">
        <v>11804</v>
      </c>
      <c r="B11805" s="1" t="s">
        <v>54</v>
      </c>
      <c r="C11805" s="1" t="s">
        <v>14505</v>
      </c>
      <c r="D11805" s="2" t="s">
        <v>58</v>
      </c>
      <c r="E11805" s="2" t="s">
        <v>495</v>
      </c>
      <c r="F11805" s="2" t="s">
        <v>28065</v>
      </c>
      <c r="G11805" s="15">
        <v>91949499044</v>
      </c>
      <c r="H11805" s="1" t="s">
        <v>20</v>
      </c>
      <c r="I11805" s="1" t="s">
        <v>9</v>
      </c>
      <c r="J11805" s="2" t="s">
        <v>47307</v>
      </c>
      <c r="K11805" s="3" t="s">
        <v>42</v>
      </c>
      <c r="L11805" s="2" t="s">
        <v>47307</v>
      </c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2"/>
      <c r="AA11805" s="1" t="s">
        <v>16</v>
      </c>
      <c r="AB11805" s="3"/>
      <c r="AC11805" s="23" t="s">
        <v>37933</v>
      </c>
      <c r="AD11805" s="23" t="s">
        <v>40440</v>
      </c>
      <c r="AE11805" t="s">
        <v>35395</v>
      </c>
    </row>
    <row r="11806" spans="1:31" ht="15" customHeight="1">
      <c r="A11806" s="1">
        <v>11805</v>
      </c>
      <c r="B11806" s="1" t="s">
        <v>54</v>
      </c>
      <c r="C11806" s="1" t="s">
        <v>14523</v>
      </c>
      <c r="D11806" s="2" t="s">
        <v>5708</v>
      </c>
      <c r="E11806" s="2" t="s">
        <v>14879</v>
      </c>
      <c r="F11806" s="2" t="s">
        <v>28078</v>
      </c>
      <c r="G11806" s="15">
        <v>919941019464</v>
      </c>
      <c r="H11806" s="1" t="s">
        <v>46</v>
      </c>
      <c r="I11806" s="1" t="s">
        <v>62</v>
      </c>
      <c r="J11806" s="2" t="s">
        <v>47307</v>
      </c>
      <c r="K11806" s="11" t="s">
        <v>14137</v>
      </c>
      <c r="L11806" s="2" t="s">
        <v>47307</v>
      </c>
      <c r="M11806" s="4" t="s">
        <v>13</v>
      </c>
      <c r="N11806" s="3" t="str">
        <f>J11806</f>
        <v>[2.25 cr and more]</v>
      </c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2"/>
      <c r="AA11806" s="1" t="s">
        <v>16</v>
      </c>
      <c r="AB11806" s="3"/>
      <c r="AC11806" s="23" t="s">
        <v>37934</v>
      </c>
      <c r="AD11806" s="23" t="s">
        <v>40440</v>
      </c>
      <c r="AE11806" t="s">
        <v>35406</v>
      </c>
    </row>
    <row r="11807" spans="1:31" ht="15" customHeight="1">
      <c r="A11807" s="1">
        <v>11806</v>
      </c>
      <c r="B11807" s="1" t="s">
        <v>54</v>
      </c>
      <c r="C11807" s="1" t="s">
        <v>14542</v>
      </c>
      <c r="D11807" s="2" t="s">
        <v>14886</v>
      </c>
      <c r="E11807" s="2" t="s">
        <v>40</v>
      </c>
      <c r="F11807" s="2" t="s">
        <v>28086</v>
      </c>
      <c r="G11807" s="15">
        <v>91949404604</v>
      </c>
      <c r="H11807" s="1" t="s">
        <v>8</v>
      </c>
      <c r="I11807" s="1" t="s">
        <v>41</v>
      </c>
      <c r="J11807" s="2" t="s">
        <v>47307</v>
      </c>
      <c r="K11807" s="11" t="s">
        <v>14136</v>
      </c>
      <c r="L11807" s="2" t="s">
        <v>47307</v>
      </c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2"/>
      <c r="AA11807" s="1" t="s">
        <v>16</v>
      </c>
      <c r="AB11807" s="3"/>
      <c r="AC11807" s="23" t="s">
        <v>37934</v>
      </c>
      <c r="AD11807" s="23" t="s">
        <v>40440</v>
      </c>
      <c r="AE11807" t="s">
        <v>35395</v>
      </c>
    </row>
    <row r="11808" spans="1:31" ht="15" customHeight="1">
      <c r="A11808" s="1">
        <v>11807</v>
      </c>
      <c r="B11808" s="1" t="s">
        <v>54</v>
      </c>
      <c r="C11808" s="1" t="s">
        <v>14543</v>
      </c>
      <c r="D11808" s="2" t="s">
        <v>11844</v>
      </c>
      <c r="E11808" s="2" t="s">
        <v>2705</v>
      </c>
      <c r="F11808" s="2" t="s">
        <v>14887</v>
      </c>
      <c r="G11808" s="15">
        <v>91999460446</v>
      </c>
      <c r="H11808" s="1" t="s">
        <v>20</v>
      </c>
      <c r="I11808" s="1" t="s">
        <v>41</v>
      </c>
      <c r="J11808" s="2" t="s">
        <v>47307</v>
      </c>
      <c r="K11808" s="11" t="s">
        <v>14136</v>
      </c>
      <c r="L11808" s="2" t="s">
        <v>47307</v>
      </c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2"/>
      <c r="AA11808" s="1" t="s">
        <v>16</v>
      </c>
      <c r="AB11808" s="3"/>
      <c r="AC11808" s="23" t="s">
        <v>37934</v>
      </c>
      <c r="AD11808" s="23" t="s">
        <v>40440</v>
      </c>
      <c r="AE11808" t="s">
        <v>35400</v>
      </c>
    </row>
    <row r="11809" spans="1:31" ht="15" customHeight="1">
      <c r="A11809" s="1">
        <v>11808</v>
      </c>
      <c r="B11809" s="1" t="s">
        <v>54</v>
      </c>
      <c r="C11809" s="1" t="s">
        <v>14548</v>
      </c>
      <c r="D11809" s="2" t="s">
        <v>1485</v>
      </c>
      <c r="E11809" s="2" t="s">
        <v>37307</v>
      </c>
      <c r="F11809" s="2" t="s">
        <v>32745</v>
      </c>
      <c r="G11809" s="15">
        <v>919614446</v>
      </c>
      <c r="H11809" s="1" t="s">
        <v>15</v>
      </c>
      <c r="I11809" s="1" t="s">
        <v>41</v>
      </c>
      <c r="J11809" s="2" t="s">
        <v>47307</v>
      </c>
      <c r="K11809" s="11" t="s">
        <v>14137</v>
      </c>
      <c r="L11809" s="2" t="s">
        <v>47307</v>
      </c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2"/>
      <c r="AA11809" s="1" t="s">
        <v>16</v>
      </c>
      <c r="AB11809" s="3"/>
      <c r="AC11809" s="23" t="s">
        <v>37934</v>
      </c>
      <c r="AD11809" s="23" t="s">
        <v>40440</v>
      </c>
      <c r="AE11809" t="s">
        <v>35401</v>
      </c>
    </row>
    <row r="11810" spans="1:31" ht="15" customHeight="1">
      <c r="A11810" s="1">
        <v>11809</v>
      </c>
      <c r="B11810" s="1" t="s">
        <v>54</v>
      </c>
      <c r="C11810" s="1" t="s">
        <v>14555</v>
      </c>
      <c r="D11810" s="2" t="s">
        <v>3356</v>
      </c>
      <c r="E11810" s="2" t="s">
        <v>14891</v>
      </c>
      <c r="F11810" s="2" t="s">
        <v>34808</v>
      </c>
      <c r="G11810" s="15">
        <v>919694446460</v>
      </c>
      <c r="H11810" s="1" t="s">
        <v>46</v>
      </c>
      <c r="I11810" s="1" t="s">
        <v>9</v>
      </c>
      <c r="J11810" s="2" t="s">
        <v>47307</v>
      </c>
      <c r="K11810" s="11" t="s">
        <v>14136</v>
      </c>
      <c r="L11810" s="2" t="s">
        <v>47307</v>
      </c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2"/>
      <c r="AA11810" s="1" t="s">
        <v>16</v>
      </c>
      <c r="AB11810" s="3"/>
      <c r="AC11810" s="23" t="s">
        <v>37934</v>
      </c>
      <c r="AD11810" s="23" t="s">
        <v>40440</v>
      </c>
      <c r="AE11810" t="s">
        <v>35402</v>
      </c>
    </row>
    <row r="11811" spans="1:31" ht="15" customHeight="1">
      <c r="A11811" s="1">
        <v>11810</v>
      </c>
      <c r="B11811" s="1" t="s">
        <v>54</v>
      </c>
      <c r="C11811" s="1" t="s">
        <v>14565</v>
      </c>
      <c r="D11811" s="2" t="s">
        <v>8270</v>
      </c>
      <c r="E11811" s="2" t="s">
        <v>328</v>
      </c>
      <c r="F11811" s="2" t="s">
        <v>28097</v>
      </c>
      <c r="G11811" s="15">
        <v>91944469464</v>
      </c>
      <c r="H11811" s="1" t="s">
        <v>15</v>
      </c>
      <c r="I11811" s="1" t="s">
        <v>9</v>
      </c>
      <c r="J11811" s="2" t="s">
        <v>47307</v>
      </c>
      <c r="K11811" s="11" t="s">
        <v>14136</v>
      </c>
      <c r="L11811" s="2" t="s">
        <v>47307</v>
      </c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2"/>
      <c r="AA11811" s="1" t="s">
        <v>16</v>
      </c>
      <c r="AB11811" s="3"/>
      <c r="AC11811" s="23" t="s">
        <v>37934</v>
      </c>
      <c r="AD11811" s="23" t="s">
        <v>40440</v>
      </c>
      <c r="AE11811" t="s">
        <v>35403</v>
      </c>
    </row>
    <row r="11812" spans="1:31" ht="15" customHeight="1">
      <c r="A11812" s="1">
        <v>11811</v>
      </c>
      <c r="B11812" s="1" t="s">
        <v>54</v>
      </c>
      <c r="C11812" s="1" t="s">
        <v>14582</v>
      </c>
      <c r="D11812" s="2" t="s">
        <v>1318</v>
      </c>
      <c r="E11812" s="2" t="s">
        <v>139</v>
      </c>
      <c r="F11812" s="2" t="s">
        <v>28109</v>
      </c>
      <c r="G11812" s="15">
        <v>91944644466</v>
      </c>
      <c r="H11812" s="2" t="s">
        <v>8</v>
      </c>
      <c r="I11812" s="1" t="s">
        <v>62</v>
      </c>
      <c r="J11812" s="2" t="s">
        <v>47307</v>
      </c>
      <c r="K11812" s="3" t="s">
        <v>42</v>
      </c>
      <c r="L11812" s="2" t="s">
        <v>47307</v>
      </c>
      <c r="M11812" s="4" t="s">
        <v>14136</v>
      </c>
      <c r="N11812" s="3" t="str">
        <f>J11812</f>
        <v>[2.25 cr and more]</v>
      </c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2"/>
      <c r="AA11812" s="1" t="s">
        <v>16</v>
      </c>
      <c r="AB11812" s="3"/>
      <c r="AC11812" s="23" t="s">
        <v>37935</v>
      </c>
      <c r="AD11812" s="23" t="s">
        <v>40440</v>
      </c>
      <c r="AE11812" t="s">
        <v>35404</v>
      </c>
    </row>
    <row r="11813" spans="1:31" ht="15" customHeight="1">
      <c r="A11813" s="1">
        <v>11812</v>
      </c>
      <c r="B11813" s="1" t="s">
        <v>54</v>
      </c>
      <c r="C11813" s="1" t="s">
        <v>14583</v>
      </c>
      <c r="D11813" s="2" t="s">
        <v>4668</v>
      </c>
      <c r="E11813" s="2" t="s">
        <v>14898</v>
      </c>
      <c r="F11813" s="2" t="s">
        <v>28110</v>
      </c>
      <c r="G11813" s="15">
        <v>919099964946</v>
      </c>
      <c r="H11813" s="2" t="s">
        <v>8</v>
      </c>
      <c r="I11813" s="1" t="s">
        <v>62</v>
      </c>
      <c r="J11813" s="2" t="s">
        <v>47307</v>
      </c>
      <c r="K11813" s="11" t="s">
        <v>14136</v>
      </c>
      <c r="L11813" s="2" t="s">
        <v>47307</v>
      </c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2"/>
      <c r="AA11813" s="1" t="s">
        <v>11</v>
      </c>
      <c r="AB11813" s="3"/>
      <c r="AC11813" s="23" t="s">
        <v>37936</v>
      </c>
      <c r="AD11813" s="23" t="s">
        <v>40440</v>
      </c>
      <c r="AE11813" t="s">
        <v>35405</v>
      </c>
    </row>
    <row r="11814" spans="1:31" ht="15" customHeight="1">
      <c r="A11814" s="1">
        <v>11813</v>
      </c>
      <c r="B11814" s="1" t="s">
        <v>54</v>
      </c>
      <c r="C11814" s="1" t="s">
        <v>14587</v>
      </c>
      <c r="D11814" s="2" t="s">
        <v>36389</v>
      </c>
      <c r="E11814" s="2" t="s">
        <v>14899</v>
      </c>
      <c r="F11814" s="2" t="s">
        <v>32750</v>
      </c>
      <c r="G11814" s="15">
        <v>919446041046</v>
      </c>
      <c r="H11814" s="1" t="s">
        <v>15</v>
      </c>
      <c r="I11814" s="1" t="s">
        <v>41</v>
      </c>
      <c r="J11814" s="2" t="s">
        <v>47307</v>
      </c>
      <c r="K11814" s="11" t="s">
        <v>14136</v>
      </c>
      <c r="L11814" s="2" t="s">
        <v>47307</v>
      </c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2"/>
      <c r="AA11814" s="1" t="s">
        <v>16</v>
      </c>
      <c r="AB11814" s="3"/>
      <c r="AC11814" s="23" t="s">
        <v>37937</v>
      </c>
      <c r="AD11814" s="23" t="s">
        <v>40440</v>
      </c>
      <c r="AE11814" t="s">
        <v>35406</v>
      </c>
    </row>
    <row r="11815" spans="1:31" ht="15" customHeight="1">
      <c r="A11815" s="1">
        <v>11814</v>
      </c>
      <c r="B11815" s="1" t="s">
        <v>54</v>
      </c>
      <c r="C11815" s="1" t="s">
        <v>14609</v>
      </c>
      <c r="D11815" s="2" t="s">
        <v>1018</v>
      </c>
      <c r="E11815" s="2" t="s">
        <v>4102</v>
      </c>
      <c r="F11815" s="2" t="s">
        <v>34812</v>
      </c>
      <c r="G11815" s="15">
        <v>919494096</v>
      </c>
      <c r="H11815" s="2" t="s">
        <v>15</v>
      </c>
      <c r="I11815" s="1" t="s">
        <v>9</v>
      </c>
      <c r="J11815" s="2" t="s">
        <v>47307</v>
      </c>
      <c r="K11815" s="11" t="s">
        <v>14136</v>
      </c>
      <c r="L11815" s="2" t="s">
        <v>47307</v>
      </c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2"/>
      <c r="AA11815" s="1" t="s">
        <v>11</v>
      </c>
      <c r="AB11815" s="3"/>
      <c r="AC11815" s="23" t="s">
        <v>37938</v>
      </c>
      <c r="AD11815" s="23" t="s">
        <v>40440</v>
      </c>
      <c r="AE11815" t="s">
        <v>35395</v>
      </c>
    </row>
    <row r="11816" spans="1:31" ht="15" customHeight="1">
      <c r="A11816" s="1">
        <v>11815</v>
      </c>
      <c r="B11816" s="1" t="s">
        <v>54</v>
      </c>
      <c r="C11816" s="1" t="s">
        <v>14615</v>
      </c>
      <c r="D11816" s="2" t="s">
        <v>36146</v>
      </c>
      <c r="E11816" s="2" t="s">
        <v>7162</v>
      </c>
      <c r="F11816" s="2" t="s">
        <v>34813</v>
      </c>
      <c r="G11816" s="15">
        <v>919446400440</v>
      </c>
      <c r="H11816" s="1" t="s">
        <v>20</v>
      </c>
      <c r="I11816" s="1" t="s">
        <v>9</v>
      </c>
      <c r="J11816" s="2" t="s">
        <v>47307</v>
      </c>
      <c r="K11816" s="11" t="s">
        <v>14136</v>
      </c>
      <c r="L11816" s="2" t="s">
        <v>47307</v>
      </c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2"/>
      <c r="AA11816" s="1" t="s">
        <v>16</v>
      </c>
      <c r="AB11816" s="3"/>
      <c r="AC11816" s="23" t="s">
        <v>37938</v>
      </c>
      <c r="AD11816" s="23" t="s">
        <v>40440</v>
      </c>
      <c r="AE11816" t="s">
        <v>35400</v>
      </c>
    </row>
    <row r="11817" spans="1:31" ht="15" customHeight="1">
      <c r="A11817" s="1">
        <v>11816</v>
      </c>
      <c r="B11817" s="1" t="s">
        <v>54</v>
      </c>
      <c r="C11817" s="1" t="s">
        <v>14617</v>
      </c>
      <c r="D11817" s="2" t="s">
        <v>36147</v>
      </c>
      <c r="E11817" s="2" t="s">
        <v>37308</v>
      </c>
      <c r="F11817" s="2" t="s">
        <v>28125</v>
      </c>
      <c r="G11817" s="15">
        <v>91464666941</v>
      </c>
      <c r="H11817" s="1" t="s">
        <v>20</v>
      </c>
      <c r="I11817" s="1" t="s">
        <v>37779</v>
      </c>
      <c r="J11817" s="2" t="s">
        <v>47307</v>
      </c>
      <c r="K11817" s="11" t="s">
        <v>14136</v>
      </c>
      <c r="L11817" s="2" t="s">
        <v>47307</v>
      </c>
      <c r="M11817" s="4" t="s">
        <v>14137</v>
      </c>
      <c r="N11817" s="3" t="str">
        <f>J11817</f>
        <v>[2.25 cr and more]</v>
      </c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2"/>
      <c r="AA11817" s="1" t="s">
        <v>16</v>
      </c>
      <c r="AB11817" s="3"/>
      <c r="AC11817" s="23" t="s">
        <v>37938</v>
      </c>
      <c r="AD11817" s="23" t="s">
        <v>40440</v>
      </c>
      <c r="AE11817" t="s">
        <v>35401</v>
      </c>
    </row>
    <row r="11818" spans="1:31" ht="15" customHeight="1">
      <c r="A11818" s="1">
        <v>11817</v>
      </c>
      <c r="B11818" s="1" t="s">
        <v>54</v>
      </c>
      <c r="C11818" s="1" t="s">
        <v>14621</v>
      </c>
      <c r="D11818" s="2" t="s">
        <v>14907</v>
      </c>
      <c r="E11818" s="2" t="s">
        <v>139</v>
      </c>
      <c r="F11818" s="2" t="s">
        <v>28128</v>
      </c>
      <c r="G11818" s="15">
        <v>919149464</v>
      </c>
      <c r="H11818" s="1" t="s">
        <v>15</v>
      </c>
      <c r="I11818" s="1" t="s">
        <v>9</v>
      </c>
      <c r="J11818" s="2" t="s">
        <v>47307</v>
      </c>
      <c r="K11818" s="11" t="s">
        <v>14136</v>
      </c>
      <c r="L11818" s="2" t="s">
        <v>47307</v>
      </c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2"/>
      <c r="AA11818" s="1" t="s">
        <v>16</v>
      </c>
      <c r="AB11818" s="3"/>
      <c r="AC11818" s="23" t="s">
        <v>37938</v>
      </c>
      <c r="AD11818" s="23" t="s">
        <v>40440</v>
      </c>
      <c r="AE11818" t="s">
        <v>35402</v>
      </c>
    </row>
    <row r="11819" spans="1:31" ht="15" customHeight="1">
      <c r="A11819" s="1">
        <v>11818</v>
      </c>
      <c r="B11819" s="1" t="s">
        <v>54</v>
      </c>
      <c r="C11819" s="1" t="s">
        <v>14635</v>
      </c>
      <c r="D11819" s="2" t="s">
        <v>2542</v>
      </c>
      <c r="E11819" s="2" t="s">
        <v>37309</v>
      </c>
      <c r="F11819" s="2" t="s">
        <v>28136</v>
      </c>
      <c r="G11819" s="15">
        <v>91944696646</v>
      </c>
      <c r="H11819" s="1" t="s">
        <v>15</v>
      </c>
      <c r="I11819" s="1" t="s">
        <v>41</v>
      </c>
      <c r="J11819" s="2" t="s">
        <v>47307</v>
      </c>
      <c r="K11819" s="3" t="s">
        <v>213</v>
      </c>
      <c r="L11819" s="2" t="s">
        <v>47307</v>
      </c>
      <c r="M11819" s="4" t="s">
        <v>17</v>
      </c>
      <c r="N11819" s="3" t="str">
        <f t="shared" ref="N11819:N11821" si="431">J11819</f>
        <v>[2.25 cr and more]</v>
      </c>
      <c r="O11819" s="4" t="s">
        <v>47347</v>
      </c>
      <c r="P11819" s="3" t="s">
        <v>47307</v>
      </c>
      <c r="Q11819" s="4" t="s">
        <v>14136</v>
      </c>
      <c r="R11819" s="3" t="s">
        <v>47307</v>
      </c>
      <c r="S11819" s="4" t="s">
        <v>47352</v>
      </c>
      <c r="T11819" s="3" t="s">
        <v>47307</v>
      </c>
      <c r="U11819" s="4" t="s">
        <v>13</v>
      </c>
      <c r="V11819" s="3" t="s">
        <v>47307</v>
      </c>
      <c r="W11819" s="4"/>
      <c r="X11819" s="4"/>
      <c r="Y11819" s="4"/>
      <c r="Z11819" s="2"/>
      <c r="AA11819" s="1" t="s">
        <v>11</v>
      </c>
      <c r="AB11819" s="3"/>
      <c r="AC11819" s="23" t="s">
        <v>37938</v>
      </c>
      <c r="AD11819" s="23" t="s">
        <v>40440</v>
      </c>
      <c r="AE11819" t="s">
        <v>35403</v>
      </c>
    </row>
    <row r="11820" spans="1:31" ht="15" customHeight="1">
      <c r="A11820" s="1">
        <v>11819</v>
      </c>
      <c r="B11820" s="1" t="s">
        <v>54</v>
      </c>
      <c r="C11820" s="1" t="s">
        <v>14658</v>
      </c>
      <c r="D11820" s="2" t="s">
        <v>1348</v>
      </c>
      <c r="E11820" s="2" t="s">
        <v>40</v>
      </c>
      <c r="F11820" s="2" t="s">
        <v>28151</v>
      </c>
      <c r="G11820" s="15">
        <v>919946044646</v>
      </c>
      <c r="H11820" s="1" t="s">
        <v>8</v>
      </c>
      <c r="I11820" s="1" t="s">
        <v>9</v>
      </c>
      <c r="J11820" s="2" t="s">
        <v>47307</v>
      </c>
      <c r="K11820" s="3" t="s">
        <v>42</v>
      </c>
      <c r="L11820" s="2" t="s">
        <v>47307</v>
      </c>
      <c r="M11820" s="4" t="s">
        <v>14136</v>
      </c>
      <c r="N11820" s="3" t="str">
        <f t="shared" si="431"/>
        <v>[2.25 cr and more]</v>
      </c>
      <c r="O11820" s="4" t="s">
        <v>14137</v>
      </c>
      <c r="P11820" s="3" t="s">
        <v>47307</v>
      </c>
      <c r="Q11820" s="4" t="s">
        <v>13</v>
      </c>
      <c r="R11820" s="3" t="s">
        <v>47307</v>
      </c>
      <c r="S11820" s="4"/>
      <c r="T11820" s="4"/>
      <c r="U11820" s="4"/>
      <c r="V11820" s="4"/>
      <c r="W11820" s="4"/>
      <c r="X11820" s="4"/>
      <c r="Y11820" s="4"/>
      <c r="Z11820" s="2"/>
      <c r="AA11820" s="1" t="s">
        <v>16</v>
      </c>
      <c r="AB11820" s="3"/>
      <c r="AC11820" s="23" t="s">
        <v>37939</v>
      </c>
      <c r="AD11820" s="23" t="s">
        <v>40440</v>
      </c>
      <c r="AE11820" t="s">
        <v>35404</v>
      </c>
    </row>
    <row r="11821" spans="1:31" ht="15" customHeight="1">
      <c r="A11821" s="1">
        <v>11820</v>
      </c>
      <c r="B11821" s="1" t="s">
        <v>54</v>
      </c>
      <c r="C11821" s="1" t="s">
        <v>14689</v>
      </c>
      <c r="D11821" s="2" t="s">
        <v>1678</v>
      </c>
      <c r="E11821" s="2" t="s">
        <v>90</v>
      </c>
      <c r="F11821" s="2" t="s">
        <v>28170</v>
      </c>
      <c r="G11821" s="15">
        <v>919446964994</v>
      </c>
      <c r="H11821" s="1" t="s">
        <v>20</v>
      </c>
      <c r="I11821" s="1" t="s">
        <v>41</v>
      </c>
      <c r="J11821" s="2" t="s">
        <v>47307</v>
      </c>
      <c r="K11821" s="3" t="s">
        <v>213</v>
      </c>
      <c r="L11821" s="2" t="s">
        <v>47307</v>
      </c>
      <c r="M11821" s="4" t="s">
        <v>17</v>
      </c>
      <c r="N11821" s="3" t="str">
        <f t="shared" si="431"/>
        <v>[2.25 cr and more]</v>
      </c>
      <c r="O11821" s="4" t="s">
        <v>47347</v>
      </c>
      <c r="P11821" s="3" t="s">
        <v>47307</v>
      </c>
      <c r="Q11821" s="4" t="s">
        <v>14136</v>
      </c>
      <c r="R11821" s="3" t="s">
        <v>47307</v>
      </c>
      <c r="S11821" s="4" t="s">
        <v>47352</v>
      </c>
      <c r="T11821" s="3" t="s">
        <v>47307</v>
      </c>
      <c r="U11821" s="4" t="s">
        <v>13</v>
      </c>
      <c r="V11821" s="3" t="s">
        <v>47307</v>
      </c>
      <c r="W11821" s="4"/>
      <c r="X11821" s="4"/>
      <c r="Y11821" s="4"/>
      <c r="Z11821" s="2"/>
      <c r="AA11821" s="1" t="s">
        <v>16</v>
      </c>
      <c r="AB11821" s="3"/>
      <c r="AC11821" s="23" t="s">
        <v>37939</v>
      </c>
      <c r="AD11821" s="23" t="s">
        <v>40440</v>
      </c>
      <c r="AE11821" t="s">
        <v>35405</v>
      </c>
    </row>
    <row r="11822" spans="1:31" ht="15" customHeight="1">
      <c r="A11822" s="1">
        <v>11821</v>
      </c>
      <c r="B11822" s="1" t="s">
        <v>54</v>
      </c>
      <c r="C11822" s="1" t="s">
        <v>14701</v>
      </c>
      <c r="D11822" s="2" t="s">
        <v>338</v>
      </c>
      <c r="E11822" s="2" t="s">
        <v>506</v>
      </c>
      <c r="F11822" s="2" t="s">
        <v>34823</v>
      </c>
      <c r="G11822" s="15">
        <v>91909944414</v>
      </c>
      <c r="H11822" s="1" t="s">
        <v>15</v>
      </c>
      <c r="I11822" s="1" t="s">
        <v>9</v>
      </c>
      <c r="J11822" s="2" t="s">
        <v>47307</v>
      </c>
      <c r="K11822" s="11" t="s">
        <v>14136</v>
      </c>
      <c r="L11822" s="2" t="s">
        <v>47307</v>
      </c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2"/>
      <c r="AA11822" s="1" t="s">
        <v>16</v>
      </c>
      <c r="AB11822" s="3"/>
      <c r="AC11822" s="23" t="s">
        <v>37866</v>
      </c>
      <c r="AD11822" s="23" t="s">
        <v>40440</v>
      </c>
      <c r="AE11822" t="s">
        <v>35406</v>
      </c>
    </row>
    <row r="11823" spans="1:31" ht="15" customHeight="1">
      <c r="A11823" s="1">
        <v>11822</v>
      </c>
      <c r="B11823" s="1" t="s">
        <v>54</v>
      </c>
      <c r="C11823" s="1" t="s">
        <v>14716</v>
      </c>
      <c r="D11823" s="2" t="s">
        <v>1867</v>
      </c>
      <c r="E11823" s="2" t="s">
        <v>40</v>
      </c>
      <c r="F11823" s="2" t="s">
        <v>34827</v>
      </c>
      <c r="G11823" s="15">
        <v>91946094</v>
      </c>
      <c r="H11823" s="1" t="s">
        <v>15</v>
      </c>
      <c r="I11823" s="1" t="s">
        <v>9</v>
      </c>
      <c r="J11823" s="2" t="s">
        <v>47307</v>
      </c>
      <c r="K11823" s="11" t="s">
        <v>14136</v>
      </c>
      <c r="L11823" s="2" t="s">
        <v>47307</v>
      </c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2"/>
      <c r="AA11823" s="1" t="s">
        <v>16</v>
      </c>
      <c r="AB11823" s="3"/>
      <c r="AC11823" s="23" t="s">
        <v>37866</v>
      </c>
      <c r="AD11823" s="23" t="s">
        <v>40440</v>
      </c>
      <c r="AE11823" t="s">
        <v>35395</v>
      </c>
    </row>
    <row r="11824" spans="1:31" ht="15" customHeight="1">
      <c r="A11824" s="1">
        <v>11823</v>
      </c>
      <c r="B11824" s="1" t="s">
        <v>54</v>
      </c>
      <c r="C11824" s="1" t="s">
        <v>14718</v>
      </c>
      <c r="D11824" s="2" t="s">
        <v>1799</v>
      </c>
      <c r="E11824" s="2" t="s">
        <v>2030</v>
      </c>
      <c r="F11824" s="2" t="s">
        <v>28185</v>
      </c>
      <c r="G11824" s="15">
        <v>91964104904</v>
      </c>
      <c r="H11824" s="1" t="s">
        <v>8</v>
      </c>
      <c r="I11824" s="1" t="s">
        <v>62</v>
      </c>
      <c r="J11824" s="2" t="s">
        <v>47307</v>
      </c>
      <c r="K11824" s="11" t="s">
        <v>13</v>
      </c>
      <c r="L11824" s="2" t="s">
        <v>47307</v>
      </c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2"/>
      <c r="AA11824" s="1" t="s">
        <v>16</v>
      </c>
      <c r="AB11824" s="3"/>
      <c r="AC11824" s="23" t="s">
        <v>37866</v>
      </c>
      <c r="AD11824" s="23" t="s">
        <v>40440</v>
      </c>
      <c r="AE11824" t="s">
        <v>35406</v>
      </c>
    </row>
    <row r="11825" spans="1:31" ht="15" customHeight="1">
      <c r="A11825" s="1">
        <v>11824</v>
      </c>
      <c r="B11825" s="1" t="s">
        <v>54</v>
      </c>
      <c r="C11825" s="1" t="s">
        <v>14722</v>
      </c>
      <c r="D11825" s="2" t="s">
        <v>486</v>
      </c>
      <c r="E11825" s="2" t="s">
        <v>40</v>
      </c>
      <c r="F11825" s="2" t="s">
        <v>28187</v>
      </c>
      <c r="G11825" s="15">
        <v>919909664661</v>
      </c>
      <c r="H11825" s="1" t="s">
        <v>15</v>
      </c>
      <c r="I11825" s="1" t="s">
        <v>41</v>
      </c>
      <c r="J11825" s="2" t="s">
        <v>47307</v>
      </c>
      <c r="K11825" s="11" t="s">
        <v>14136</v>
      </c>
      <c r="L11825" s="2" t="s">
        <v>47307</v>
      </c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2"/>
      <c r="AA11825" s="1" t="s">
        <v>16</v>
      </c>
      <c r="AB11825" s="3"/>
      <c r="AC11825" s="23" t="s">
        <v>37866</v>
      </c>
      <c r="AD11825" s="23" t="s">
        <v>40440</v>
      </c>
      <c r="AE11825" t="s">
        <v>35395</v>
      </c>
    </row>
    <row r="11826" spans="1:31" ht="15" customHeight="1">
      <c r="A11826" s="1">
        <v>11825</v>
      </c>
      <c r="B11826" s="1" t="s">
        <v>54</v>
      </c>
      <c r="C11826" s="1" t="s">
        <v>14727</v>
      </c>
      <c r="D11826" s="2" t="s">
        <v>89</v>
      </c>
      <c r="E11826" s="2" t="s">
        <v>40</v>
      </c>
      <c r="F11826" s="2" t="s">
        <v>28191</v>
      </c>
      <c r="G11826" s="15">
        <v>91914196004</v>
      </c>
      <c r="H11826" s="2" t="s">
        <v>8</v>
      </c>
      <c r="I11826" s="1" t="s">
        <v>9</v>
      </c>
      <c r="J11826" s="2" t="s">
        <v>47307</v>
      </c>
      <c r="K11826" s="11" t="s">
        <v>14136</v>
      </c>
      <c r="L11826" s="2" t="s">
        <v>47307</v>
      </c>
      <c r="M11826" s="4" t="s">
        <v>14137</v>
      </c>
      <c r="N11826" s="3" t="str">
        <f>J11826</f>
        <v>[2.25 cr and more]</v>
      </c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2"/>
      <c r="AA11826" s="1" t="s">
        <v>16</v>
      </c>
      <c r="AB11826" s="3"/>
      <c r="AC11826" s="23" t="s">
        <v>37866</v>
      </c>
      <c r="AD11826" s="23" t="s">
        <v>40440</v>
      </c>
      <c r="AE11826" t="s">
        <v>35400</v>
      </c>
    </row>
    <row r="11827" spans="1:31" ht="15" customHeight="1">
      <c r="A11827" s="1">
        <v>11826</v>
      </c>
      <c r="B11827" s="1" t="s">
        <v>54</v>
      </c>
      <c r="C11827" s="1" t="s">
        <v>14747</v>
      </c>
      <c r="D11827" s="2" t="s">
        <v>1046</v>
      </c>
      <c r="E11827" s="2" t="s">
        <v>139</v>
      </c>
      <c r="F11827" s="2" t="s">
        <v>28204</v>
      </c>
      <c r="G11827" s="15">
        <v>9164464490</v>
      </c>
      <c r="H11827" s="1" t="s">
        <v>46</v>
      </c>
      <c r="I11827" s="1" t="s">
        <v>62</v>
      </c>
      <c r="J11827" s="2" t="s">
        <v>47307</v>
      </c>
      <c r="K11827" s="11" t="s">
        <v>14137</v>
      </c>
      <c r="L11827" s="2" t="s">
        <v>47307</v>
      </c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2"/>
      <c r="AA11827" s="1" t="s">
        <v>16</v>
      </c>
      <c r="AB11827" s="3"/>
      <c r="AC11827" s="23" t="s">
        <v>37866</v>
      </c>
      <c r="AD11827" s="23" t="s">
        <v>40440</v>
      </c>
      <c r="AE11827" t="s">
        <v>35406</v>
      </c>
    </row>
    <row r="11828" spans="1:31" ht="15" customHeight="1">
      <c r="A11828" s="1">
        <v>11827</v>
      </c>
      <c r="B11828" s="1" t="s">
        <v>54</v>
      </c>
      <c r="C11828" s="1" t="s">
        <v>14750</v>
      </c>
      <c r="D11828" s="2" t="s">
        <v>1243</v>
      </c>
      <c r="E11828" s="2" t="s">
        <v>37310</v>
      </c>
      <c r="F11828" s="2" t="s">
        <v>28190</v>
      </c>
      <c r="G11828" s="15">
        <v>919499944</v>
      </c>
      <c r="H11828" s="2" t="s">
        <v>8</v>
      </c>
      <c r="I11828" s="1" t="s">
        <v>41</v>
      </c>
      <c r="J11828" s="2" t="s">
        <v>47307</v>
      </c>
      <c r="K11828" s="11" t="s">
        <v>14136</v>
      </c>
      <c r="L11828" s="2" t="s">
        <v>47307</v>
      </c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2"/>
      <c r="AA11828" s="1" t="s">
        <v>16</v>
      </c>
      <c r="AB11828" s="3"/>
      <c r="AC11828" s="23" t="s">
        <v>37866</v>
      </c>
      <c r="AD11828" s="23" t="s">
        <v>40440</v>
      </c>
      <c r="AE11828" t="s">
        <v>35395</v>
      </c>
    </row>
    <row r="11829" spans="1:31" ht="15" customHeight="1">
      <c r="A11829" s="1">
        <v>11828</v>
      </c>
      <c r="B11829" s="1" t="s">
        <v>54</v>
      </c>
      <c r="C11829" s="1" t="s">
        <v>14758</v>
      </c>
      <c r="D11829" s="2" t="s">
        <v>432</v>
      </c>
      <c r="E11829" s="2" t="s">
        <v>14950</v>
      </c>
      <c r="F11829" s="2" t="s">
        <v>28211</v>
      </c>
      <c r="G11829" s="15">
        <v>9196644194</v>
      </c>
      <c r="H11829" s="1" t="s">
        <v>8</v>
      </c>
      <c r="I11829" s="1" t="s">
        <v>62</v>
      </c>
      <c r="J11829" s="2" t="s">
        <v>47307</v>
      </c>
      <c r="K11829" s="11" t="s">
        <v>14136</v>
      </c>
      <c r="L11829" s="2" t="s">
        <v>47307</v>
      </c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2"/>
      <c r="AA11829" s="1" t="s">
        <v>16</v>
      </c>
      <c r="AB11829" s="3"/>
      <c r="AC11829" s="23" t="s">
        <v>37867</v>
      </c>
      <c r="AD11829" s="23" t="s">
        <v>40440</v>
      </c>
      <c r="AE11829" t="s">
        <v>35406</v>
      </c>
    </row>
    <row r="11830" spans="1:31" ht="15" customHeight="1">
      <c r="A11830" s="1">
        <v>11829</v>
      </c>
      <c r="B11830" s="1" t="s">
        <v>54</v>
      </c>
      <c r="C11830" s="1" t="s">
        <v>14765</v>
      </c>
      <c r="D11830" s="2" t="s">
        <v>841</v>
      </c>
      <c r="E11830" s="2" t="s">
        <v>5870</v>
      </c>
      <c r="F11830" s="2" t="s">
        <v>28216</v>
      </c>
      <c r="G11830" s="15">
        <v>91960166900</v>
      </c>
      <c r="H11830" s="1" t="s">
        <v>15</v>
      </c>
      <c r="I11830" s="1" t="s">
        <v>9</v>
      </c>
      <c r="J11830" s="2" t="s">
        <v>47307</v>
      </c>
      <c r="K11830" s="3" t="s">
        <v>42</v>
      </c>
      <c r="L11830" s="2" t="s">
        <v>47307</v>
      </c>
      <c r="M11830" s="4" t="s">
        <v>14136</v>
      </c>
      <c r="N11830" s="3" t="str">
        <f>J11830</f>
        <v>[2.25 cr and more]</v>
      </c>
      <c r="O11830" s="4" t="s">
        <v>14137</v>
      </c>
      <c r="P11830" s="3" t="s">
        <v>47307</v>
      </c>
      <c r="Q11830" s="4"/>
      <c r="R11830" s="4"/>
      <c r="S11830" s="4"/>
      <c r="T11830" s="4"/>
      <c r="U11830" s="4"/>
      <c r="V11830" s="4"/>
      <c r="W11830" s="4"/>
      <c r="X11830" s="4"/>
      <c r="Y11830" s="4"/>
      <c r="Z11830" s="2"/>
      <c r="AA11830" s="1" t="s">
        <v>16</v>
      </c>
      <c r="AB11830" s="3"/>
      <c r="AC11830" s="23" t="s">
        <v>37867</v>
      </c>
      <c r="AD11830" s="23" t="s">
        <v>40440</v>
      </c>
      <c r="AE11830" t="s">
        <v>35395</v>
      </c>
    </row>
    <row r="11831" spans="1:31" ht="15" customHeight="1">
      <c r="A11831" s="1">
        <v>11830</v>
      </c>
      <c r="B11831" s="1" t="s">
        <v>54</v>
      </c>
      <c r="C11831" s="1" t="s">
        <v>14766</v>
      </c>
      <c r="D11831" s="2" t="s">
        <v>13312</v>
      </c>
      <c r="E11831" s="2" t="s">
        <v>1180</v>
      </c>
      <c r="F11831" s="2" t="s">
        <v>27500</v>
      </c>
      <c r="G11831" s="15">
        <v>91961091461</v>
      </c>
      <c r="H11831" s="1" t="s">
        <v>8</v>
      </c>
      <c r="I11831" s="1" t="s">
        <v>41</v>
      </c>
      <c r="J11831" s="2" t="s">
        <v>47307</v>
      </c>
      <c r="K11831" s="11" t="s">
        <v>14136</v>
      </c>
      <c r="L11831" s="2" t="s">
        <v>47307</v>
      </c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2"/>
      <c r="AA11831" s="1" t="s">
        <v>16</v>
      </c>
      <c r="AB11831" s="3"/>
      <c r="AC11831" s="23" t="s">
        <v>37867</v>
      </c>
      <c r="AD11831" s="23" t="s">
        <v>40440</v>
      </c>
      <c r="AE11831" t="s">
        <v>35400</v>
      </c>
    </row>
    <row r="11832" spans="1:31" ht="15" customHeight="1">
      <c r="A11832" s="1">
        <v>11831</v>
      </c>
      <c r="B11832" s="1" t="s">
        <v>54</v>
      </c>
      <c r="C11832" s="1" t="s">
        <v>14767</v>
      </c>
      <c r="D11832" s="2" t="s">
        <v>486</v>
      </c>
      <c r="E11832" s="2" t="s">
        <v>40</v>
      </c>
      <c r="F11832" s="2" t="s">
        <v>22962</v>
      </c>
      <c r="G11832" s="15">
        <v>919494014664</v>
      </c>
      <c r="H11832" s="1" t="s">
        <v>20</v>
      </c>
      <c r="I11832" s="1" t="s">
        <v>62</v>
      </c>
      <c r="J11832" s="2" t="s">
        <v>47307</v>
      </c>
      <c r="K11832" s="11" t="s">
        <v>14136</v>
      </c>
      <c r="L11832" s="2" t="s">
        <v>47307</v>
      </c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2"/>
      <c r="AA11832" s="1" t="s">
        <v>16</v>
      </c>
      <c r="AB11832" s="3"/>
      <c r="AC11832" s="23" t="s">
        <v>37867</v>
      </c>
      <c r="AD11832" s="23" t="s">
        <v>40440</v>
      </c>
      <c r="AE11832" t="s">
        <v>35401</v>
      </c>
    </row>
    <row r="11833" spans="1:31" ht="15" customHeight="1">
      <c r="A11833" s="1">
        <v>11832</v>
      </c>
      <c r="B11833" s="1" t="s">
        <v>54</v>
      </c>
      <c r="C11833" s="1" t="s">
        <v>14772</v>
      </c>
      <c r="D11833" s="2" t="s">
        <v>371</v>
      </c>
      <c r="E11833" s="2" t="s">
        <v>40</v>
      </c>
      <c r="F11833" s="2" t="s">
        <v>34834</v>
      </c>
      <c r="G11833" s="15">
        <v>91696996469</v>
      </c>
      <c r="H11833" s="1" t="s">
        <v>15</v>
      </c>
      <c r="I11833" s="1" t="s">
        <v>41</v>
      </c>
      <c r="J11833" s="2" t="s">
        <v>47307</v>
      </c>
      <c r="K11833" s="11" t="s">
        <v>14137</v>
      </c>
      <c r="L11833" s="2" t="s">
        <v>47307</v>
      </c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2"/>
      <c r="AA11833" s="1" t="s">
        <v>16</v>
      </c>
      <c r="AB11833" s="3"/>
      <c r="AC11833" s="23" t="s">
        <v>37867</v>
      </c>
      <c r="AD11833" s="23" t="s">
        <v>40440</v>
      </c>
      <c r="AE11833" t="s">
        <v>35402</v>
      </c>
    </row>
    <row r="11834" spans="1:31" ht="15" customHeight="1">
      <c r="A11834" s="1">
        <v>11833</v>
      </c>
      <c r="B11834" s="1" t="s">
        <v>54</v>
      </c>
      <c r="C11834" s="1" t="s">
        <v>14783</v>
      </c>
      <c r="D11834" s="2" t="s">
        <v>14955</v>
      </c>
      <c r="E11834" s="2" t="s">
        <v>14956</v>
      </c>
      <c r="F11834" s="2" t="s">
        <v>32775</v>
      </c>
      <c r="G11834" s="15">
        <v>9199946916</v>
      </c>
      <c r="H11834" s="1" t="s">
        <v>20</v>
      </c>
      <c r="I11834" s="1" t="s">
        <v>62</v>
      </c>
      <c r="J11834" s="2" t="s">
        <v>47307</v>
      </c>
      <c r="K11834" s="11" t="s">
        <v>14136</v>
      </c>
      <c r="L11834" s="2" t="s">
        <v>47307</v>
      </c>
      <c r="M11834" s="4" t="s">
        <v>14137</v>
      </c>
      <c r="N11834" s="3" t="str">
        <f>J11834</f>
        <v>[2.25 cr and more]</v>
      </c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2"/>
      <c r="AA11834" s="1" t="s">
        <v>16</v>
      </c>
      <c r="AB11834" s="3"/>
      <c r="AC11834" s="23" t="s">
        <v>37867</v>
      </c>
      <c r="AD11834" s="23" t="s">
        <v>40440</v>
      </c>
      <c r="AE11834" t="s">
        <v>35403</v>
      </c>
    </row>
    <row r="11835" spans="1:31" ht="15" customHeight="1">
      <c r="A11835" s="1">
        <v>11834</v>
      </c>
      <c r="B11835" s="1" t="s">
        <v>54</v>
      </c>
      <c r="C11835" s="1" t="s">
        <v>14815</v>
      </c>
      <c r="D11835" s="2" t="s">
        <v>386</v>
      </c>
      <c r="E11835" s="2" t="s">
        <v>139</v>
      </c>
      <c r="F11835" s="2" t="s">
        <v>28244</v>
      </c>
      <c r="G11835" s="15">
        <v>91449401149</v>
      </c>
      <c r="H11835" s="1" t="s">
        <v>20</v>
      </c>
      <c r="I11835" s="1" t="s">
        <v>62</v>
      </c>
      <c r="J11835" s="2" t="s">
        <v>47307</v>
      </c>
      <c r="K11835" s="11" t="s">
        <v>14136</v>
      </c>
      <c r="L11835" s="2" t="s">
        <v>47307</v>
      </c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2"/>
      <c r="AA11835" s="1" t="s">
        <v>16</v>
      </c>
      <c r="AB11835" s="3"/>
      <c r="AC11835" s="23" t="s">
        <v>37867</v>
      </c>
      <c r="AD11835" s="23" t="s">
        <v>40440</v>
      </c>
      <c r="AE11835" t="s">
        <v>35404</v>
      </c>
    </row>
    <row r="11836" spans="1:31" ht="15" customHeight="1">
      <c r="A11836" s="1">
        <v>11835</v>
      </c>
      <c r="B11836" s="1" t="s">
        <v>54</v>
      </c>
      <c r="C11836" s="1" t="s">
        <v>14824</v>
      </c>
      <c r="D11836" s="2" t="s">
        <v>3658</v>
      </c>
      <c r="E11836" s="2" t="s">
        <v>774</v>
      </c>
      <c r="F11836" s="2" t="s">
        <v>28252</v>
      </c>
      <c r="G11836" s="15">
        <v>91949499669</v>
      </c>
      <c r="H11836" s="2" t="s">
        <v>20</v>
      </c>
      <c r="I11836" s="1" t="s">
        <v>9</v>
      </c>
      <c r="J11836" s="2" t="s">
        <v>47307</v>
      </c>
      <c r="K11836" s="3" t="s">
        <v>42</v>
      </c>
      <c r="L11836" s="2" t="s">
        <v>47307</v>
      </c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2"/>
      <c r="AA11836" s="1" t="s">
        <v>16</v>
      </c>
      <c r="AB11836" s="3"/>
      <c r="AC11836" s="23" t="s">
        <v>37867</v>
      </c>
      <c r="AD11836" s="23" t="s">
        <v>40440</v>
      </c>
      <c r="AE11836" t="s">
        <v>35405</v>
      </c>
    </row>
    <row r="11837" spans="1:31" ht="15" customHeight="1">
      <c r="A11837" s="1">
        <v>11836</v>
      </c>
      <c r="B11837" s="1" t="s">
        <v>54</v>
      </c>
      <c r="C11837" s="1" t="s">
        <v>14968</v>
      </c>
      <c r="D11837" s="2" t="s">
        <v>1994</v>
      </c>
      <c r="E11837" s="2" t="s">
        <v>5056</v>
      </c>
      <c r="F11837" s="2" t="s">
        <v>34844</v>
      </c>
      <c r="G11837" s="15">
        <v>91944496444</v>
      </c>
      <c r="H11837" s="2" t="s">
        <v>20</v>
      </c>
      <c r="I11837" s="1" t="s">
        <v>62</v>
      </c>
      <c r="J11837" s="2" t="s">
        <v>47307</v>
      </c>
      <c r="K11837" s="11" t="s">
        <v>14136</v>
      </c>
      <c r="L11837" s="2" t="s">
        <v>47307</v>
      </c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2"/>
      <c r="AA11837" s="1" t="s">
        <v>16</v>
      </c>
      <c r="AB11837" s="3"/>
      <c r="AC11837" s="23" t="s">
        <v>37867</v>
      </c>
      <c r="AD11837" s="23" t="s">
        <v>40440</v>
      </c>
      <c r="AE11837" t="s">
        <v>35406</v>
      </c>
    </row>
    <row r="11838" spans="1:31" ht="15" customHeight="1">
      <c r="A11838" s="1">
        <v>11837</v>
      </c>
      <c r="B11838" s="1" t="s">
        <v>54</v>
      </c>
      <c r="C11838" s="1" t="s">
        <v>14970</v>
      </c>
      <c r="D11838" s="2" t="s">
        <v>1302</v>
      </c>
      <c r="E11838" s="2" t="s">
        <v>270</v>
      </c>
      <c r="F11838" s="2" t="s">
        <v>28254</v>
      </c>
      <c r="G11838" s="15">
        <v>916969091916</v>
      </c>
      <c r="H11838" s="2" t="s">
        <v>15</v>
      </c>
      <c r="I11838" s="1" t="s">
        <v>62</v>
      </c>
      <c r="J11838" s="2" t="s">
        <v>47307</v>
      </c>
      <c r="K11838" s="11" t="s">
        <v>14136</v>
      </c>
      <c r="L11838" s="2" t="s">
        <v>47307</v>
      </c>
      <c r="M11838" s="4" t="s">
        <v>14137</v>
      </c>
      <c r="N11838" s="3" t="str">
        <f>J11838</f>
        <v>[2.25 cr and more]</v>
      </c>
      <c r="O11838" s="4" t="s">
        <v>13</v>
      </c>
      <c r="P11838" s="3" t="s">
        <v>47307</v>
      </c>
      <c r="Q11838" s="4"/>
      <c r="R11838" s="4"/>
      <c r="S11838" s="4"/>
      <c r="T11838" s="4"/>
      <c r="U11838" s="4"/>
      <c r="V11838" s="4"/>
      <c r="W11838" s="4"/>
      <c r="X11838" s="4"/>
      <c r="Y11838" s="4"/>
      <c r="Z11838" s="2"/>
      <c r="AA11838" s="1" t="s">
        <v>16</v>
      </c>
      <c r="AB11838" s="3"/>
      <c r="AC11838" s="23" t="s">
        <v>37867</v>
      </c>
      <c r="AD11838" s="23" t="s">
        <v>40440</v>
      </c>
      <c r="AE11838" t="s">
        <v>35395</v>
      </c>
    </row>
    <row r="11839" spans="1:31" ht="15" customHeight="1">
      <c r="A11839" s="1">
        <v>11838</v>
      </c>
      <c r="B11839" s="1" t="s">
        <v>54</v>
      </c>
      <c r="C11839" s="1" t="s">
        <v>14981</v>
      </c>
      <c r="D11839" s="2" t="s">
        <v>873</v>
      </c>
      <c r="E11839" s="2" t="s">
        <v>874</v>
      </c>
      <c r="F11839" s="2" t="s">
        <v>32782</v>
      </c>
      <c r="G11839" s="15">
        <v>919601640696</v>
      </c>
      <c r="H11839" s="2" t="s">
        <v>15</v>
      </c>
      <c r="I11839" s="1" t="s">
        <v>41</v>
      </c>
      <c r="J11839" s="2" t="s">
        <v>47307</v>
      </c>
      <c r="K11839" s="11" t="s">
        <v>14136</v>
      </c>
      <c r="L11839" s="2" t="s">
        <v>47307</v>
      </c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2"/>
      <c r="AA11839" s="1" t="s">
        <v>16</v>
      </c>
      <c r="AB11839" s="3"/>
      <c r="AC11839" s="23" t="s">
        <v>37867</v>
      </c>
      <c r="AD11839" s="23" t="s">
        <v>40440</v>
      </c>
      <c r="AE11839" t="s">
        <v>35400</v>
      </c>
    </row>
    <row r="11840" spans="1:31" ht="15" customHeight="1">
      <c r="A11840" s="1">
        <v>11839</v>
      </c>
      <c r="B11840" s="1" t="s">
        <v>54</v>
      </c>
      <c r="C11840" s="1" t="s">
        <v>15026</v>
      </c>
      <c r="D11840" s="2" t="s">
        <v>557</v>
      </c>
      <c r="E11840" s="2" t="s">
        <v>7692</v>
      </c>
      <c r="F11840" s="2" t="s">
        <v>28288</v>
      </c>
      <c r="G11840" s="15">
        <v>91406494444</v>
      </c>
      <c r="H11840" s="2" t="s">
        <v>8</v>
      </c>
      <c r="I11840" s="1" t="s">
        <v>41</v>
      </c>
      <c r="J11840" s="2" t="s">
        <v>47307</v>
      </c>
      <c r="K11840" s="11" t="s">
        <v>14136</v>
      </c>
      <c r="L11840" s="2" t="s">
        <v>47307</v>
      </c>
      <c r="M11840" s="4" t="s">
        <v>14137</v>
      </c>
      <c r="N11840" s="3" t="str">
        <f>J11840</f>
        <v>[2.25 cr and more]</v>
      </c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2"/>
      <c r="AA11840" s="1" t="s">
        <v>16</v>
      </c>
      <c r="AB11840" s="3"/>
      <c r="AC11840" s="23" t="s">
        <v>37867</v>
      </c>
      <c r="AD11840" s="23" t="s">
        <v>40440</v>
      </c>
      <c r="AE11840" t="s">
        <v>35401</v>
      </c>
    </row>
    <row r="11841" spans="1:31" ht="15" customHeight="1">
      <c r="A11841" s="1">
        <v>11840</v>
      </c>
      <c r="B11841" s="1" t="s">
        <v>54</v>
      </c>
      <c r="C11841" s="1" t="s">
        <v>15055</v>
      </c>
      <c r="D11841" s="2" t="s">
        <v>14020</v>
      </c>
      <c r="E11841" s="2" t="s">
        <v>139</v>
      </c>
      <c r="F11841" s="2" t="s">
        <v>28306</v>
      </c>
      <c r="G11841" s="15">
        <v>919994441414</v>
      </c>
      <c r="H11841" s="2" t="s">
        <v>8</v>
      </c>
      <c r="I11841" s="1" t="s">
        <v>62</v>
      </c>
      <c r="J11841" s="2" t="s">
        <v>47307</v>
      </c>
      <c r="K11841" s="11" t="s">
        <v>14136</v>
      </c>
      <c r="L11841" s="2" t="s">
        <v>47307</v>
      </c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2"/>
      <c r="AA11841" s="1" t="s">
        <v>16</v>
      </c>
      <c r="AB11841" s="3"/>
      <c r="AC11841" s="23" t="s">
        <v>37867</v>
      </c>
      <c r="AD11841" s="23" t="s">
        <v>40440</v>
      </c>
      <c r="AE11841" t="s">
        <v>35402</v>
      </c>
    </row>
    <row r="11842" spans="1:31" ht="15" customHeight="1">
      <c r="A11842" s="1">
        <v>11841</v>
      </c>
      <c r="B11842" s="1" t="s">
        <v>54</v>
      </c>
      <c r="C11842" s="1" t="s">
        <v>15058</v>
      </c>
      <c r="D11842" s="2" t="s">
        <v>917</v>
      </c>
      <c r="E11842" s="2" t="s">
        <v>255</v>
      </c>
      <c r="F11842" s="2" t="s">
        <v>21390</v>
      </c>
      <c r="G11842" s="15">
        <v>9194941441</v>
      </c>
      <c r="H11842" s="2" t="s">
        <v>15</v>
      </c>
      <c r="I11842" s="1" t="s">
        <v>62</v>
      </c>
      <c r="J11842" s="2" t="s">
        <v>47307</v>
      </c>
      <c r="K11842" s="11" t="s">
        <v>14136</v>
      </c>
      <c r="L11842" s="2" t="s">
        <v>47307</v>
      </c>
      <c r="M11842" s="4" t="s">
        <v>14137</v>
      </c>
      <c r="N11842" s="3" t="str">
        <f>J11842</f>
        <v>[2.25 cr and more]</v>
      </c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2"/>
      <c r="AA11842" s="1" t="s">
        <v>16</v>
      </c>
      <c r="AB11842" s="3"/>
      <c r="AC11842" s="23" t="s">
        <v>37867</v>
      </c>
      <c r="AD11842" s="23" t="s">
        <v>40440</v>
      </c>
      <c r="AE11842" t="s">
        <v>35403</v>
      </c>
    </row>
    <row r="11843" spans="1:31" ht="15" customHeight="1">
      <c r="A11843" s="1">
        <v>11842</v>
      </c>
      <c r="B11843" s="1" t="s">
        <v>54</v>
      </c>
      <c r="C11843" s="1" t="s">
        <v>15062</v>
      </c>
      <c r="D11843" s="2" t="s">
        <v>2998</v>
      </c>
      <c r="E11843" s="2" t="s">
        <v>40</v>
      </c>
      <c r="F11843" s="2" t="s">
        <v>28311</v>
      </c>
      <c r="G11843" s="15">
        <v>919106414499</v>
      </c>
      <c r="H11843" s="2" t="s">
        <v>8</v>
      </c>
      <c r="I11843" s="1" t="s">
        <v>9</v>
      </c>
      <c r="J11843" s="2" t="s">
        <v>47307</v>
      </c>
      <c r="K11843" s="11" t="s">
        <v>14136</v>
      </c>
      <c r="L11843" s="2" t="s">
        <v>47307</v>
      </c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2"/>
      <c r="AA11843" s="1" t="s">
        <v>11</v>
      </c>
      <c r="AB11843" s="3"/>
      <c r="AC11843" s="23" t="s">
        <v>37867</v>
      </c>
      <c r="AD11843" s="23" t="s">
        <v>40440</v>
      </c>
      <c r="AE11843" t="s">
        <v>35404</v>
      </c>
    </row>
    <row r="11844" spans="1:31" ht="15" customHeight="1">
      <c r="A11844" s="1">
        <v>11843</v>
      </c>
      <c r="B11844" s="1" t="s">
        <v>54</v>
      </c>
      <c r="C11844" s="1" t="s">
        <v>15068</v>
      </c>
      <c r="D11844" s="2" t="s">
        <v>1547</v>
      </c>
      <c r="E11844" s="2" t="s">
        <v>746</v>
      </c>
      <c r="F11844" s="2" t="s">
        <v>34859</v>
      </c>
      <c r="G11844" s="15">
        <v>91944449646</v>
      </c>
      <c r="H11844" s="2" t="s">
        <v>8</v>
      </c>
      <c r="I11844" s="1" t="s">
        <v>41</v>
      </c>
      <c r="J11844" s="2" t="s">
        <v>47307</v>
      </c>
      <c r="K11844" s="11" t="s">
        <v>14136</v>
      </c>
      <c r="L11844" s="2" t="s">
        <v>47307</v>
      </c>
      <c r="M11844" s="4" t="s">
        <v>14137</v>
      </c>
      <c r="N11844" s="3" t="str">
        <f t="shared" ref="N11844:N11845" si="432">J11844</f>
        <v>[2.25 cr and more]</v>
      </c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2"/>
      <c r="AA11844" s="1" t="s">
        <v>16</v>
      </c>
      <c r="AB11844" s="3"/>
      <c r="AC11844" s="23" t="s">
        <v>37867</v>
      </c>
      <c r="AD11844" s="23" t="s">
        <v>40440</v>
      </c>
      <c r="AE11844" t="s">
        <v>35405</v>
      </c>
    </row>
    <row r="11845" spans="1:31" ht="15" customHeight="1">
      <c r="A11845" s="1">
        <v>11844</v>
      </c>
      <c r="B11845" s="1" t="s">
        <v>54</v>
      </c>
      <c r="C11845" s="1" t="s">
        <v>15149</v>
      </c>
      <c r="D11845" s="2" t="s">
        <v>546</v>
      </c>
      <c r="E11845" s="2" t="s">
        <v>328</v>
      </c>
      <c r="F11845" s="2" t="s">
        <v>28367</v>
      </c>
      <c r="G11845" s="15">
        <v>919106446044</v>
      </c>
      <c r="H11845" s="2" t="s">
        <v>20</v>
      </c>
      <c r="I11845" s="1" t="s">
        <v>62</v>
      </c>
      <c r="J11845" s="2" t="s">
        <v>47307</v>
      </c>
      <c r="K11845" s="11" t="s">
        <v>14136</v>
      </c>
      <c r="L11845" s="2" t="s">
        <v>47307</v>
      </c>
      <c r="M11845" s="4" t="s">
        <v>14137</v>
      </c>
      <c r="N11845" s="3" t="str">
        <f t="shared" si="432"/>
        <v>[2.25 cr and more]</v>
      </c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2"/>
      <c r="AA11845" s="1" t="s">
        <v>16</v>
      </c>
      <c r="AB11845" s="3"/>
      <c r="AC11845" s="23" t="s">
        <v>37869</v>
      </c>
      <c r="AD11845" s="23" t="s">
        <v>40440</v>
      </c>
      <c r="AE11845" t="s">
        <v>35406</v>
      </c>
    </row>
    <row r="11846" spans="1:31" ht="15" customHeight="1">
      <c r="A11846" s="1">
        <v>11845</v>
      </c>
      <c r="B11846" s="1" t="s">
        <v>54</v>
      </c>
      <c r="C11846" s="1" t="s">
        <v>15159</v>
      </c>
      <c r="D11846" s="2" t="s">
        <v>2128</v>
      </c>
      <c r="E11846" s="2" t="s">
        <v>16009</v>
      </c>
      <c r="F11846" s="2" t="s">
        <v>28373</v>
      </c>
      <c r="G11846" s="15">
        <v>919494644060</v>
      </c>
      <c r="H11846" s="2" t="s">
        <v>15</v>
      </c>
      <c r="I11846" s="1" t="s">
        <v>9</v>
      </c>
      <c r="J11846" s="2" t="s">
        <v>47307</v>
      </c>
      <c r="K11846" s="11" t="s">
        <v>14136</v>
      </c>
      <c r="L11846" s="2" t="s">
        <v>47307</v>
      </c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2"/>
      <c r="AA11846" s="1" t="s">
        <v>16</v>
      </c>
      <c r="AB11846" s="3"/>
      <c r="AC11846" s="23" t="s">
        <v>37869</v>
      </c>
      <c r="AD11846" s="23" t="s">
        <v>40440</v>
      </c>
      <c r="AE11846" t="s">
        <v>35395</v>
      </c>
    </row>
    <row r="11847" spans="1:31" ht="15" customHeight="1">
      <c r="A11847" s="1">
        <v>11846</v>
      </c>
      <c r="B11847" s="1" t="s">
        <v>54</v>
      </c>
      <c r="C11847" s="1" t="s">
        <v>15163</v>
      </c>
      <c r="D11847" s="2" t="s">
        <v>35552</v>
      </c>
      <c r="E11847" s="2" t="s">
        <v>16012</v>
      </c>
      <c r="F11847" s="2" t="s">
        <v>28377</v>
      </c>
      <c r="G11847" s="15">
        <v>9196400900</v>
      </c>
      <c r="H11847" s="2" t="s">
        <v>132</v>
      </c>
      <c r="I11847" s="1" t="s">
        <v>33</v>
      </c>
      <c r="J11847" s="2" t="s">
        <v>47307</v>
      </c>
      <c r="K11847" s="11" t="s">
        <v>14137</v>
      </c>
      <c r="L11847" s="2" t="s">
        <v>47307</v>
      </c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2"/>
      <c r="AA11847" s="1" t="s">
        <v>16</v>
      </c>
      <c r="AB11847" s="3"/>
      <c r="AC11847" s="23" t="s">
        <v>37870</v>
      </c>
      <c r="AD11847" s="23" t="s">
        <v>40440</v>
      </c>
      <c r="AE11847" t="s">
        <v>35406</v>
      </c>
    </row>
    <row r="11848" spans="1:31" ht="15" customHeight="1">
      <c r="A11848" s="1">
        <v>11847</v>
      </c>
      <c r="B11848" s="1" t="s">
        <v>54</v>
      </c>
      <c r="C11848" s="1" t="s">
        <v>15184</v>
      </c>
      <c r="D11848" s="2" t="s">
        <v>494</v>
      </c>
      <c r="E11848" s="2" t="s">
        <v>16022</v>
      </c>
      <c r="F11848" s="2" t="s">
        <v>28392</v>
      </c>
      <c r="G11848" s="15">
        <v>914466694969</v>
      </c>
      <c r="H11848" s="2" t="s">
        <v>20</v>
      </c>
      <c r="I11848" s="1" t="s">
        <v>9</v>
      </c>
      <c r="J11848" s="2" t="s">
        <v>47307</v>
      </c>
      <c r="K11848" s="11" t="s">
        <v>14136</v>
      </c>
      <c r="L11848" s="2" t="s">
        <v>47307</v>
      </c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2"/>
      <c r="AA11848" s="1" t="s">
        <v>16</v>
      </c>
      <c r="AB11848" s="3"/>
      <c r="AC11848" s="23" t="s">
        <v>37870</v>
      </c>
      <c r="AD11848" s="23" t="s">
        <v>40440</v>
      </c>
      <c r="AE11848" t="s">
        <v>35395</v>
      </c>
    </row>
    <row r="11849" spans="1:31" ht="15" customHeight="1">
      <c r="A11849" s="1">
        <v>11848</v>
      </c>
      <c r="B11849" s="1" t="s">
        <v>54</v>
      </c>
      <c r="C11849" s="1" t="s">
        <v>15188</v>
      </c>
      <c r="D11849" s="2" t="s">
        <v>579</v>
      </c>
      <c r="E11849" s="2" t="s">
        <v>3492</v>
      </c>
      <c r="F11849" s="2" t="s">
        <v>28393</v>
      </c>
      <c r="G11849" s="15">
        <v>91994961460</v>
      </c>
      <c r="H11849" s="2" t="s">
        <v>8</v>
      </c>
      <c r="I11849" s="1" t="s">
        <v>9</v>
      </c>
      <c r="J11849" s="2" t="s">
        <v>47307</v>
      </c>
      <c r="K11849" s="11" t="s">
        <v>14136</v>
      </c>
      <c r="L11849" s="2" t="s">
        <v>47307</v>
      </c>
      <c r="M11849" s="4" t="s">
        <v>14137</v>
      </c>
      <c r="N11849" s="3" t="str">
        <f t="shared" ref="N11849:N11850" si="433">J11849</f>
        <v>[2.25 cr and more]</v>
      </c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2"/>
      <c r="AA11849" s="1" t="s">
        <v>11</v>
      </c>
      <c r="AB11849" s="3"/>
      <c r="AC11849" s="23" t="s">
        <v>37870</v>
      </c>
      <c r="AD11849" s="23" t="s">
        <v>40440</v>
      </c>
      <c r="AE11849" t="s">
        <v>35400</v>
      </c>
    </row>
    <row r="11850" spans="1:31" ht="15" customHeight="1">
      <c r="A11850" s="1">
        <v>11849</v>
      </c>
      <c r="B11850" s="1" t="s">
        <v>54</v>
      </c>
      <c r="C11850" s="1" t="s">
        <v>15203</v>
      </c>
      <c r="D11850" s="2" t="s">
        <v>3675</v>
      </c>
      <c r="E11850" s="2" t="s">
        <v>5007</v>
      </c>
      <c r="F11850" s="2" t="s">
        <v>28405</v>
      </c>
      <c r="G11850" s="15">
        <v>91049916691</v>
      </c>
      <c r="H11850" s="2" t="s">
        <v>15</v>
      </c>
      <c r="I11850" s="1" t="s">
        <v>9</v>
      </c>
      <c r="J11850" s="2" t="s">
        <v>47307</v>
      </c>
      <c r="K11850" s="11" t="s">
        <v>14136</v>
      </c>
      <c r="L11850" s="2" t="s">
        <v>47307</v>
      </c>
      <c r="M11850" s="4" t="s">
        <v>14137</v>
      </c>
      <c r="N11850" s="3" t="str">
        <f t="shared" si="433"/>
        <v>[2.25 cr and more]</v>
      </c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2"/>
      <c r="AA11850" s="1" t="s">
        <v>16</v>
      </c>
      <c r="AB11850" s="3"/>
      <c r="AC11850" s="23" t="s">
        <v>37870</v>
      </c>
      <c r="AD11850" s="23" t="s">
        <v>40440</v>
      </c>
      <c r="AE11850" t="s">
        <v>35401</v>
      </c>
    </row>
    <row r="11851" spans="1:31" ht="15" customHeight="1">
      <c r="A11851" s="1">
        <v>11850</v>
      </c>
      <c r="B11851" s="1" t="s">
        <v>54</v>
      </c>
      <c r="C11851" s="1" t="s">
        <v>15226</v>
      </c>
      <c r="D11851" s="2" t="s">
        <v>162</v>
      </c>
      <c r="E11851" s="2" t="s">
        <v>10263</v>
      </c>
      <c r="F11851" s="2" t="s">
        <v>28422</v>
      </c>
      <c r="G11851" s="15">
        <v>9199040449</v>
      </c>
      <c r="H11851" s="2" t="s">
        <v>8</v>
      </c>
      <c r="I11851" s="1" t="s">
        <v>41</v>
      </c>
      <c r="J11851" s="2" t="s">
        <v>47307</v>
      </c>
      <c r="K11851" s="11" t="s">
        <v>14137</v>
      </c>
      <c r="L11851" s="2" t="s">
        <v>47307</v>
      </c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2"/>
      <c r="AA11851" s="1" t="s">
        <v>11</v>
      </c>
      <c r="AC11851" s="23" t="s">
        <v>37871</v>
      </c>
      <c r="AD11851" s="23" t="s">
        <v>40440</v>
      </c>
      <c r="AE11851" t="s">
        <v>35402</v>
      </c>
    </row>
    <row r="11852" spans="1:31" ht="15" customHeight="1">
      <c r="A11852" s="1">
        <v>11851</v>
      </c>
      <c r="B11852" s="1" t="s">
        <v>54</v>
      </c>
      <c r="C11852" s="1" t="s">
        <v>15235</v>
      </c>
      <c r="D11852" s="2" t="s">
        <v>2925</v>
      </c>
      <c r="E11852" s="2" t="s">
        <v>562</v>
      </c>
      <c r="F11852" s="2" t="s">
        <v>34873</v>
      </c>
      <c r="G11852" s="15">
        <v>91996169444</v>
      </c>
      <c r="H11852" s="2" t="s">
        <v>37</v>
      </c>
      <c r="I11852" s="1" t="s">
        <v>9</v>
      </c>
      <c r="J11852" s="2" t="s">
        <v>47307</v>
      </c>
      <c r="K11852" s="11" t="s">
        <v>14137</v>
      </c>
      <c r="L11852" s="2" t="s">
        <v>47307</v>
      </c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2"/>
      <c r="AA11852" s="1" t="s">
        <v>16</v>
      </c>
      <c r="AC11852" s="23" t="s">
        <v>37871</v>
      </c>
      <c r="AD11852" s="23" t="s">
        <v>40440</v>
      </c>
      <c r="AE11852" t="s">
        <v>35403</v>
      </c>
    </row>
    <row r="11853" spans="1:31" ht="15" customHeight="1">
      <c r="A11853" s="1">
        <v>11852</v>
      </c>
      <c r="B11853" s="1" t="s">
        <v>54</v>
      </c>
      <c r="C11853" s="1" t="s">
        <v>15236</v>
      </c>
      <c r="D11853" s="2" t="s">
        <v>1799</v>
      </c>
      <c r="E11853" s="2" t="s">
        <v>16041</v>
      </c>
      <c r="F11853" s="2" t="s">
        <v>28430</v>
      </c>
      <c r="G11853" s="15">
        <v>910469999</v>
      </c>
      <c r="H11853" s="2" t="s">
        <v>15</v>
      </c>
      <c r="I11853" s="1" t="s">
        <v>37779</v>
      </c>
      <c r="J11853" s="2" t="s">
        <v>47307</v>
      </c>
      <c r="K11853" s="3" t="s">
        <v>213</v>
      </c>
      <c r="L11853" s="2" t="s">
        <v>47307</v>
      </c>
      <c r="M11853" s="4" t="s">
        <v>14137</v>
      </c>
      <c r="N11853" s="3" t="str">
        <f>J11853</f>
        <v>[2.25 cr and more]</v>
      </c>
      <c r="O11853" s="4" t="s">
        <v>13</v>
      </c>
      <c r="P11853" s="3" t="s">
        <v>47307</v>
      </c>
      <c r="Q11853" s="4"/>
      <c r="R11853" s="4"/>
      <c r="S11853" s="4"/>
      <c r="T11853" s="4"/>
      <c r="U11853" s="4"/>
      <c r="V11853" s="4"/>
      <c r="W11853" s="4"/>
      <c r="X11853" s="4"/>
      <c r="Y11853" s="4"/>
      <c r="Z11853" s="2"/>
      <c r="AA11853" s="1" t="s">
        <v>16</v>
      </c>
      <c r="AC11853" s="23" t="s">
        <v>37871</v>
      </c>
      <c r="AD11853" s="23" t="s">
        <v>40440</v>
      </c>
      <c r="AE11853" t="s">
        <v>35404</v>
      </c>
    </row>
    <row r="11854" spans="1:31" ht="15" customHeight="1">
      <c r="A11854" s="1">
        <v>11853</v>
      </c>
      <c r="B11854" s="1" t="s">
        <v>54</v>
      </c>
      <c r="C11854" s="1" t="s">
        <v>15265</v>
      </c>
      <c r="D11854" s="2" t="s">
        <v>557</v>
      </c>
      <c r="E11854" s="2" t="s">
        <v>87</v>
      </c>
      <c r="F11854" s="2" t="s">
        <v>34880</v>
      </c>
      <c r="G11854" s="15">
        <v>919446910144</v>
      </c>
      <c r="H11854" s="2" t="s">
        <v>15</v>
      </c>
      <c r="I11854" s="1" t="s">
        <v>9</v>
      </c>
      <c r="J11854" s="2" t="s">
        <v>47307</v>
      </c>
      <c r="K11854" s="11" t="s">
        <v>14136</v>
      </c>
      <c r="L11854" s="2" t="s">
        <v>47307</v>
      </c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2"/>
      <c r="AA11854" s="1" t="s">
        <v>16</v>
      </c>
      <c r="AC11854" s="23" t="s">
        <v>37872</v>
      </c>
      <c r="AD11854" s="23" t="s">
        <v>40440</v>
      </c>
      <c r="AE11854" t="s">
        <v>35405</v>
      </c>
    </row>
    <row r="11855" spans="1:31" ht="15" customHeight="1">
      <c r="A11855" s="1">
        <v>11854</v>
      </c>
      <c r="B11855" s="1" t="s">
        <v>54</v>
      </c>
      <c r="C11855" s="1" t="s">
        <v>15306</v>
      </c>
      <c r="D11855" s="2" t="s">
        <v>965</v>
      </c>
      <c r="E11855" s="2" t="s">
        <v>40</v>
      </c>
      <c r="F11855" s="2" t="s">
        <v>34889</v>
      </c>
      <c r="G11855" s="15">
        <v>91990966990</v>
      </c>
      <c r="H11855" s="2" t="s">
        <v>15</v>
      </c>
      <c r="I11855" s="1" t="s">
        <v>9</v>
      </c>
      <c r="J11855" s="2" t="s">
        <v>47307</v>
      </c>
      <c r="K11855" s="11" t="s">
        <v>14137</v>
      </c>
      <c r="L11855" s="2" t="s">
        <v>47307</v>
      </c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2"/>
      <c r="AA11855" s="1" t="s">
        <v>16</v>
      </c>
      <c r="AC11855" s="23" t="s">
        <v>37872</v>
      </c>
      <c r="AD11855" s="23" t="s">
        <v>40440</v>
      </c>
      <c r="AE11855" t="s">
        <v>35406</v>
      </c>
    </row>
    <row r="11856" spans="1:31" ht="15" customHeight="1">
      <c r="A11856" s="1">
        <v>11855</v>
      </c>
      <c r="B11856" s="1" t="s">
        <v>54</v>
      </c>
      <c r="C11856" s="1" t="s">
        <v>15309</v>
      </c>
      <c r="D11856" s="2" t="s">
        <v>162</v>
      </c>
      <c r="E11856" s="2" t="s">
        <v>1510</v>
      </c>
      <c r="F11856" s="2" t="s">
        <v>32819</v>
      </c>
      <c r="G11856" s="15">
        <v>91494014960</v>
      </c>
      <c r="H11856" s="2" t="s">
        <v>37</v>
      </c>
      <c r="I11856" s="1" t="s">
        <v>37779</v>
      </c>
      <c r="J11856" s="2" t="s">
        <v>47307</v>
      </c>
      <c r="K11856" s="3" t="s">
        <v>213</v>
      </c>
      <c r="L11856" s="2" t="s">
        <v>47307</v>
      </c>
      <c r="M11856" s="4" t="s">
        <v>17</v>
      </c>
      <c r="N11856" s="3" t="str">
        <f t="shared" ref="N11856:N11857" si="434">J11856</f>
        <v>[2.25 cr and more]</v>
      </c>
      <c r="O11856" s="4" t="s">
        <v>47347</v>
      </c>
      <c r="P11856" s="3" t="s">
        <v>47307</v>
      </c>
      <c r="Q11856" s="4" t="s">
        <v>14136</v>
      </c>
      <c r="R11856" s="3" t="s">
        <v>47307</v>
      </c>
      <c r="S11856" s="4" t="s">
        <v>47352</v>
      </c>
      <c r="T11856" s="3" t="s">
        <v>47307</v>
      </c>
      <c r="U11856" s="4" t="s">
        <v>13</v>
      </c>
      <c r="V11856" s="3" t="s">
        <v>47307</v>
      </c>
      <c r="W11856" s="4"/>
      <c r="X11856" s="4"/>
      <c r="Y11856" s="4"/>
      <c r="Z11856" s="2"/>
      <c r="AA11856" s="1" t="s">
        <v>16</v>
      </c>
      <c r="AC11856" s="23" t="s">
        <v>37873</v>
      </c>
      <c r="AD11856" s="23" t="s">
        <v>40440</v>
      </c>
      <c r="AE11856" t="s">
        <v>35395</v>
      </c>
    </row>
    <row r="11857" spans="1:31" ht="15" customHeight="1">
      <c r="A11857" s="1">
        <v>11856</v>
      </c>
      <c r="B11857" s="1" t="s">
        <v>54</v>
      </c>
      <c r="C11857" s="1" t="s">
        <v>15316</v>
      </c>
      <c r="D11857" s="2" t="s">
        <v>2904</v>
      </c>
      <c r="E11857" s="2" t="s">
        <v>1311</v>
      </c>
      <c r="F11857" s="2" t="s">
        <v>32821</v>
      </c>
      <c r="G11857" s="15">
        <v>91466449094</v>
      </c>
      <c r="H11857" s="2" t="s">
        <v>20</v>
      </c>
      <c r="I11857" s="1" t="s">
        <v>62</v>
      </c>
      <c r="J11857" s="2" t="s">
        <v>47307</v>
      </c>
      <c r="K11857" s="11" t="s">
        <v>14136</v>
      </c>
      <c r="L11857" s="2" t="s">
        <v>47307</v>
      </c>
      <c r="M11857" s="4" t="s">
        <v>14137</v>
      </c>
      <c r="N11857" s="3" t="str">
        <f t="shared" si="434"/>
        <v>[2.25 cr and more]</v>
      </c>
      <c r="O11857" s="4" t="s">
        <v>13</v>
      </c>
      <c r="P11857" s="3" t="s">
        <v>47307</v>
      </c>
      <c r="Q11857" s="4"/>
      <c r="R11857" s="4"/>
      <c r="S11857" s="4"/>
      <c r="T11857" s="4"/>
      <c r="U11857" s="4"/>
      <c r="V11857" s="4"/>
      <c r="W11857" s="4"/>
      <c r="X11857" s="4"/>
      <c r="Y11857" s="4"/>
      <c r="Z11857" s="2"/>
      <c r="AA11857" s="1" t="s">
        <v>11</v>
      </c>
      <c r="AC11857" s="23" t="s">
        <v>37873</v>
      </c>
      <c r="AD11857" s="23" t="s">
        <v>40440</v>
      </c>
      <c r="AE11857" t="s">
        <v>35400</v>
      </c>
    </row>
    <row r="11858" spans="1:31" ht="15" customHeight="1">
      <c r="A11858" s="1">
        <v>11857</v>
      </c>
      <c r="B11858" s="1" t="s">
        <v>54</v>
      </c>
      <c r="C11858" s="1" t="s">
        <v>15317</v>
      </c>
      <c r="D11858" s="2" t="s">
        <v>642</v>
      </c>
      <c r="E11858" s="2" t="s">
        <v>15971</v>
      </c>
      <c r="F11858" s="2" t="s">
        <v>27754</v>
      </c>
      <c r="G11858" s="15">
        <v>914160609096</v>
      </c>
      <c r="H11858" s="2" t="s">
        <v>15</v>
      </c>
      <c r="I11858" s="1" t="s">
        <v>41</v>
      </c>
      <c r="J11858" s="2" t="s">
        <v>47307</v>
      </c>
      <c r="K11858" s="11" t="s">
        <v>14137</v>
      </c>
      <c r="L11858" s="2" t="s">
        <v>47307</v>
      </c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2"/>
      <c r="AA11858" s="1" t="s">
        <v>11</v>
      </c>
      <c r="AC11858" s="23" t="s">
        <v>37873</v>
      </c>
      <c r="AD11858" s="23" t="s">
        <v>40440</v>
      </c>
      <c r="AE11858" t="s">
        <v>35401</v>
      </c>
    </row>
    <row r="11859" spans="1:31" ht="15" customHeight="1">
      <c r="A11859" s="1">
        <v>11858</v>
      </c>
      <c r="B11859" s="1" t="s">
        <v>54</v>
      </c>
      <c r="C11859" s="1" t="s">
        <v>15318</v>
      </c>
      <c r="D11859" s="2" t="s">
        <v>35518</v>
      </c>
      <c r="E11859" s="2" t="s">
        <v>40</v>
      </c>
      <c r="F11859" s="2" t="s">
        <v>28475</v>
      </c>
      <c r="G11859" s="15">
        <v>91046016</v>
      </c>
      <c r="H11859" s="2" t="s">
        <v>15</v>
      </c>
      <c r="I11859" s="1" t="s">
        <v>62</v>
      </c>
      <c r="J11859" s="2" t="s">
        <v>47307</v>
      </c>
      <c r="K11859" s="3" t="s">
        <v>213</v>
      </c>
      <c r="L11859" s="2" t="s">
        <v>47307</v>
      </c>
      <c r="M11859" s="4" t="s">
        <v>17</v>
      </c>
      <c r="N11859" s="3" t="str">
        <f t="shared" ref="N11859:N11863" si="435">J11859</f>
        <v>[2.25 cr and more]</v>
      </c>
      <c r="O11859" s="4" t="s">
        <v>47347</v>
      </c>
      <c r="P11859" s="3" t="s">
        <v>47307</v>
      </c>
      <c r="Q11859" s="4" t="s">
        <v>14136</v>
      </c>
      <c r="R11859" s="3" t="s">
        <v>47307</v>
      </c>
      <c r="S11859" s="4" t="s">
        <v>47352</v>
      </c>
      <c r="T11859" s="3" t="s">
        <v>47307</v>
      </c>
      <c r="U11859" s="4" t="s">
        <v>13</v>
      </c>
      <c r="V11859" s="3" t="s">
        <v>47307</v>
      </c>
      <c r="W11859" s="4"/>
      <c r="X11859" s="4"/>
      <c r="Y11859" s="4"/>
      <c r="Z11859" s="2"/>
      <c r="AA11859" s="1" t="s">
        <v>16</v>
      </c>
      <c r="AC11859" s="23" t="s">
        <v>37873</v>
      </c>
      <c r="AD11859" s="23" t="s">
        <v>40440</v>
      </c>
      <c r="AE11859" t="s">
        <v>35402</v>
      </c>
    </row>
    <row r="11860" spans="1:31" ht="15" customHeight="1">
      <c r="A11860" s="1">
        <v>11859</v>
      </c>
      <c r="B11860" s="1" t="s">
        <v>54</v>
      </c>
      <c r="C11860" s="1" t="s">
        <v>15325</v>
      </c>
      <c r="D11860" s="2" t="s">
        <v>361</v>
      </c>
      <c r="E11860" s="2" t="s">
        <v>673</v>
      </c>
      <c r="F11860" s="2" t="s">
        <v>33433</v>
      </c>
      <c r="G11860" s="15">
        <v>9194446699</v>
      </c>
      <c r="H11860" s="2" t="s">
        <v>15</v>
      </c>
      <c r="I11860" s="1" t="s">
        <v>62</v>
      </c>
      <c r="J11860" s="2" t="s">
        <v>47307</v>
      </c>
      <c r="K11860" s="3" t="s">
        <v>17</v>
      </c>
      <c r="L11860" s="2" t="s">
        <v>47307</v>
      </c>
      <c r="M11860" s="4" t="s">
        <v>42</v>
      </c>
      <c r="N11860" s="3" t="str">
        <f t="shared" si="435"/>
        <v>[2.25 cr and more]</v>
      </c>
      <c r="O11860" s="4" t="s">
        <v>47348</v>
      </c>
      <c r="P11860" s="3" t="s">
        <v>47307</v>
      </c>
      <c r="Q11860" s="4" t="s">
        <v>14137</v>
      </c>
      <c r="R11860" s="3" t="s">
        <v>47307</v>
      </c>
      <c r="S11860" s="4"/>
      <c r="T11860" s="4"/>
      <c r="U11860" s="4"/>
      <c r="V11860" s="4"/>
      <c r="W11860" s="4"/>
      <c r="X11860" s="4"/>
      <c r="Y11860" s="4"/>
      <c r="Z11860" s="2"/>
      <c r="AA11860" s="1" t="s">
        <v>16</v>
      </c>
      <c r="AC11860" s="23" t="s">
        <v>37873</v>
      </c>
      <c r="AD11860" s="23" t="s">
        <v>40440</v>
      </c>
      <c r="AE11860" t="s">
        <v>35403</v>
      </c>
    </row>
    <row r="11861" spans="1:31" ht="15" customHeight="1">
      <c r="A11861" s="1">
        <v>11860</v>
      </c>
      <c r="B11861" s="1" t="s">
        <v>54</v>
      </c>
      <c r="C11861" s="1" t="s">
        <v>15328</v>
      </c>
      <c r="D11861" s="2" t="s">
        <v>734</v>
      </c>
      <c r="E11861" s="2" t="s">
        <v>37311</v>
      </c>
      <c r="F11861" s="2" t="s">
        <v>28482</v>
      </c>
      <c r="G11861" s="15">
        <v>9194901144</v>
      </c>
      <c r="H11861" s="2" t="s">
        <v>8</v>
      </c>
      <c r="I11861" s="1" t="s">
        <v>37779</v>
      </c>
      <c r="J11861" s="2" t="s">
        <v>47307</v>
      </c>
      <c r="K11861" s="3" t="s">
        <v>213</v>
      </c>
      <c r="L11861" s="2" t="s">
        <v>47307</v>
      </c>
      <c r="M11861" s="4" t="s">
        <v>17</v>
      </c>
      <c r="N11861" s="3" t="str">
        <f t="shared" si="435"/>
        <v>[2.25 cr and more]</v>
      </c>
      <c r="O11861" s="4" t="s">
        <v>14137</v>
      </c>
      <c r="P11861" s="3" t="s">
        <v>47307</v>
      </c>
      <c r="Q11861" s="4"/>
      <c r="R11861" s="4"/>
      <c r="S11861" s="4"/>
      <c r="T11861" s="4"/>
      <c r="U11861" s="4"/>
      <c r="V11861" s="4"/>
      <c r="W11861" s="4"/>
      <c r="X11861" s="4"/>
      <c r="Y11861" s="4"/>
      <c r="Z11861" s="2"/>
      <c r="AA11861" s="1" t="s">
        <v>16</v>
      </c>
      <c r="AC11861" s="23" t="s">
        <v>37873</v>
      </c>
      <c r="AD11861" s="23" t="s">
        <v>40440</v>
      </c>
      <c r="AE11861" t="s">
        <v>35404</v>
      </c>
    </row>
    <row r="11862" spans="1:31" ht="15" customHeight="1">
      <c r="A11862" s="1">
        <v>11861</v>
      </c>
      <c r="B11862" s="1" t="s">
        <v>54</v>
      </c>
      <c r="C11862" s="1" t="s">
        <v>15359</v>
      </c>
      <c r="D11862" s="2" t="s">
        <v>36148</v>
      </c>
      <c r="E11862" s="2" t="s">
        <v>5536</v>
      </c>
      <c r="F11862" s="2" t="s">
        <v>34894</v>
      </c>
      <c r="G11862" s="15">
        <v>91446694999</v>
      </c>
      <c r="H11862" s="2" t="s">
        <v>8</v>
      </c>
      <c r="I11862" s="1" t="s">
        <v>62</v>
      </c>
      <c r="J11862" s="2" t="s">
        <v>47307</v>
      </c>
      <c r="K11862" s="11" t="s">
        <v>14137</v>
      </c>
      <c r="L11862" s="2" t="s">
        <v>47307</v>
      </c>
      <c r="M11862" s="4" t="s">
        <v>13</v>
      </c>
      <c r="N11862" s="3" t="str">
        <f t="shared" si="435"/>
        <v>[2.25 cr and more]</v>
      </c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2"/>
      <c r="AA11862" s="1" t="s">
        <v>16</v>
      </c>
      <c r="AC11862" s="23" t="s">
        <v>37874</v>
      </c>
      <c r="AD11862" s="23" t="s">
        <v>40440</v>
      </c>
      <c r="AE11862" t="s">
        <v>35405</v>
      </c>
    </row>
    <row r="11863" spans="1:31" ht="15" customHeight="1">
      <c r="A11863" s="1">
        <v>11862</v>
      </c>
      <c r="B11863" s="1" t="s">
        <v>54</v>
      </c>
      <c r="C11863" s="1" t="s">
        <v>15363</v>
      </c>
      <c r="D11863" s="2" t="s">
        <v>1801</v>
      </c>
      <c r="E11863" s="2" t="s">
        <v>9433</v>
      </c>
      <c r="F11863" s="2" t="s">
        <v>28505</v>
      </c>
      <c r="G11863" s="15">
        <v>91461169160</v>
      </c>
      <c r="H11863" s="2" t="s">
        <v>8</v>
      </c>
      <c r="I11863" s="1" t="s">
        <v>9</v>
      </c>
      <c r="J11863" s="2" t="s">
        <v>47307</v>
      </c>
      <c r="K11863" s="3" t="s">
        <v>42</v>
      </c>
      <c r="L11863" s="2" t="s">
        <v>47307</v>
      </c>
      <c r="M11863" s="4" t="s">
        <v>14136</v>
      </c>
      <c r="N11863" s="3" t="str">
        <f t="shared" si="435"/>
        <v>[2.25 cr and more]</v>
      </c>
      <c r="O11863" s="4" t="s">
        <v>14137</v>
      </c>
      <c r="P11863" s="3" t="s">
        <v>47307</v>
      </c>
      <c r="Q11863" s="4" t="s">
        <v>13</v>
      </c>
      <c r="R11863" s="3" t="s">
        <v>47307</v>
      </c>
      <c r="S11863" s="4"/>
      <c r="T11863" s="4"/>
      <c r="U11863" s="4"/>
      <c r="V11863" s="4"/>
      <c r="W11863" s="4"/>
      <c r="X11863" s="4"/>
      <c r="Y11863" s="4"/>
      <c r="Z11863" s="2"/>
      <c r="AA11863" s="1" t="s">
        <v>16</v>
      </c>
      <c r="AC11863" s="23" t="s">
        <v>37874</v>
      </c>
      <c r="AD11863" s="23" t="s">
        <v>40440</v>
      </c>
      <c r="AE11863" t="s">
        <v>35406</v>
      </c>
    </row>
    <row r="11864" spans="1:31" ht="15" customHeight="1">
      <c r="A11864" s="1">
        <v>11863</v>
      </c>
      <c r="B11864" s="1" t="s">
        <v>54</v>
      </c>
      <c r="C11864" s="1" t="s">
        <v>15415</v>
      </c>
      <c r="D11864" s="2" t="s">
        <v>494</v>
      </c>
      <c r="E11864" s="2" t="s">
        <v>2030</v>
      </c>
      <c r="F11864" s="2" t="s">
        <v>28537</v>
      </c>
      <c r="G11864" s="15">
        <v>919601009999</v>
      </c>
      <c r="H11864" s="2" t="s">
        <v>8</v>
      </c>
      <c r="I11864" s="1" t="s">
        <v>41</v>
      </c>
      <c r="J11864" s="2" t="s">
        <v>47307</v>
      </c>
      <c r="K11864" s="11" t="s">
        <v>14137</v>
      </c>
      <c r="L11864" s="2" t="s">
        <v>47307</v>
      </c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2"/>
      <c r="AA11864" s="1" t="s">
        <v>16</v>
      </c>
      <c r="AC11864" s="23" t="s">
        <v>37875</v>
      </c>
      <c r="AD11864" s="23" t="s">
        <v>40440</v>
      </c>
      <c r="AE11864" t="s">
        <v>35395</v>
      </c>
    </row>
    <row r="11865" spans="1:31" ht="15" customHeight="1">
      <c r="A11865" s="1">
        <v>11864</v>
      </c>
      <c r="B11865" s="1" t="s">
        <v>54</v>
      </c>
      <c r="C11865" s="1" t="s">
        <v>15432</v>
      </c>
      <c r="D11865" s="2" t="s">
        <v>3954</v>
      </c>
      <c r="E11865" s="2" t="s">
        <v>78</v>
      </c>
      <c r="F11865" s="2" t="s">
        <v>28550</v>
      </c>
      <c r="G11865" s="15">
        <v>919099460449</v>
      </c>
      <c r="H11865" s="2" t="s">
        <v>20</v>
      </c>
      <c r="I11865" s="1" t="s">
        <v>41</v>
      </c>
      <c r="J11865" s="2" t="s">
        <v>47307</v>
      </c>
      <c r="K11865" s="11" t="s">
        <v>14136</v>
      </c>
      <c r="L11865" s="2" t="s">
        <v>47307</v>
      </c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2"/>
      <c r="AA11865" s="1" t="s">
        <v>11</v>
      </c>
      <c r="AC11865" s="23" t="s">
        <v>37875</v>
      </c>
      <c r="AD11865" s="23" t="s">
        <v>40440</v>
      </c>
      <c r="AE11865" t="s">
        <v>35406</v>
      </c>
    </row>
    <row r="11866" spans="1:31" ht="15" customHeight="1">
      <c r="A11866" s="1">
        <v>11865</v>
      </c>
      <c r="B11866" s="1" t="s">
        <v>54</v>
      </c>
      <c r="C11866" s="1" t="s">
        <v>15457</v>
      </c>
      <c r="D11866" s="2" t="s">
        <v>16091</v>
      </c>
      <c r="E11866" s="2" t="s">
        <v>37312</v>
      </c>
      <c r="F11866" s="2" t="s">
        <v>28564</v>
      </c>
      <c r="G11866" s="15">
        <v>91049461610</v>
      </c>
      <c r="H11866" s="2" t="s">
        <v>37</v>
      </c>
      <c r="I11866" s="1" t="s">
        <v>62</v>
      </c>
      <c r="J11866" s="2" t="s">
        <v>47307</v>
      </c>
      <c r="K11866" s="3" t="s">
        <v>17</v>
      </c>
      <c r="L11866" s="2" t="s">
        <v>47307</v>
      </c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2"/>
      <c r="AA11866" s="1" t="s">
        <v>16</v>
      </c>
      <c r="AC11866" s="23" t="s">
        <v>37875</v>
      </c>
      <c r="AD11866" s="23" t="s">
        <v>40440</v>
      </c>
      <c r="AE11866" t="s">
        <v>35395</v>
      </c>
    </row>
    <row r="11867" spans="1:31" ht="15" customHeight="1">
      <c r="A11867" s="1">
        <v>11866</v>
      </c>
      <c r="B11867" s="1" t="s">
        <v>54</v>
      </c>
      <c r="C11867" s="1" t="s">
        <v>15461</v>
      </c>
      <c r="D11867" s="2" t="s">
        <v>2588</v>
      </c>
      <c r="E11867" s="2" t="s">
        <v>139</v>
      </c>
      <c r="F11867" s="2" t="s">
        <v>28568</v>
      </c>
      <c r="G11867" s="15">
        <v>914611149990</v>
      </c>
      <c r="H11867" s="2" t="s">
        <v>15</v>
      </c>
      <c r="I11867" s="1" t="s">
        <v>62</v>
      </c>
      <c r="J11867" s="2" t="s">
        <v>47307</v>
      </c>
      <c r="K11867" s="3" t="s">
        <v>213</v>
      </c>
      <c r="L11867" s="2" t="s">
        <v>47307</v>
      </c>
      <c r="M11867" s="4" t="s">
        <v>17</v>
      </c>
      <c r="N11867" s="3" t="str">
        <f>J11867</f>
        <v>[2.25 cr and more]</v>
      </c>
      <c r="O11867" s="4" t="s">
        <v>47347</v>
      </c>
      <c r="P11867" s="3" t="s">
        <v>47307</v>
      </c>
      <c r="Q11867" s="4" t="s">
        <v>14136</v>
      </c>
      <c r="R11867" s="3" t="s">
        <v>47307</v>
      </c>
      <c r="S11867" s="4" t="s">
        <v>47352</v>
      </c>
      <c r="T11867" s="3" t="s">
        <v>47307</v>
      </c>
      <c r="U11867" s="4" t="s">
        <v>13</v>
      </c>
      <c r="V11867" s="3" t="s">
        <v>47307</v>
      </c>
      <c r="W11867" s="4"/>
      <c r="X11867" s="4"/>
      <c r="Y11867" s="4"/>
      <c r="Z11867" s="2"/>
      <c r="AA11867" s="1" t="s">
        <v>16</v>
      </c>
      <c r="AC11867" s="23" t="s">
        <v>37875</v>
      </c>
      <c r="AD11867" s="23" t="s">
        <v>40440</v>
      </c>
      <c r="AE11867" t="s">
        <v>35400</v>
      </c>
    </row>
    <row r="11868" spans="1:31" ht="15" customHeight="1">
      <c r="A11868" s="1">
        <v>11867</v>
      </c>
      <c r="B11868" s="1" t="s">
        <v>54</v>
      </c>
      <c r="C11868" s="1" t="s">
        <v>15499</v>
      </c>
      <c r="D11868" s="2" t="s">
        <v>89</v>
      </c>
      <c r="E11868" s="2" t="s">
        <v>5207</v>
      </c>
      <c r="F11868" s="2" t="s">
        <v>28593</v>
      </c>
      <c r="G11868" s="15">
        <v>919664446669</v>
      </c>
      <c r="H11868" s="2" t="s">
        <v>8</v>
      </c>
      <c r="I11868" s="1" t="s">
        <v>41</v>
      </c>
      <c r="J11868" s="2" t="s">
        <v>47307</v>
      </c>
      <c r="K11868" s="11" t="s">
        <v>14137</v>
      </c>
      <c r="L11868" s="2" t="s">
        <v>47307</v>
      </c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2"/>
      <c r="AA11868" s="1" t="s">
        <v>16</v>
      </c>
      <c r="AC11868" s="23" t="s">
        <v>37875</v>
      </c>
      <c r="AD11868" s="23" t="s">
        <v>40440</v>
      </c>
      <c r="AE11868" t="s">
        <v>35406</v>
      </c>
    </row>
    <row r="11869" spans="1:31" ht="15" customHeight="1">
      <c r="A11869" s="1">
        <v>11868</v>
      </c>
      <c r="B11869" s="1" t="s">
        <v>54</v>
      </c>
      <c r="C11869" s="1" t="s">
        <v>15514</v>
      </c>
      <c r="D11869" s="2" t="s">
        <v>4417</v>
      </c>
      <c r="E11869" s="2" t="s">
        <v>558</v>
      </c>
      <c r="F11869" s="2" t="s">
        <v>28603</v>
      </c>
      <c r="G11869" s="15">
        <v>919446409906</v>
      </c>
      <c r="H11869" s="2" t="s">
        <v>8</v>
      </c>
      <c r="I11869" s="1" t="s">
        <v>41</v>
      </c>
      <c r="J11869" s="2" t="s">
        <v>47307</v>
      </c>
      <c r="K11869" s="11" t="s">
        <v>14137</v>
      </c>
      <c r="L11869" s="2" t="s">
        <v>47307</v>
      </c>
      <c r="M11869" s="4" t="s">
        <v>13</v>
      </c>
      <c r="N11869" s="3" t="str">
        <f>J11869</f>
        <v>[2.25 cr and more]</v>
      </c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2"/>
      <c r="AA11869" s="1" t="s">
        <v>16</v>
      </c>
      <c r="AC11869" s="23" t="s">
        <v>37875</v>
      </c>
      <c r="AD11869" s="23" t="s">
        <v>40440</v>
      </c>
      <c r="AE11869" t="s">
        <v>35395</v>
      </c>
    </row>
    <row r="11870" spans="1:31" ht="15" customHeight="1">
      <c r="A11870" s="1">
        <v>11869</v>
      </c>
      <c r="B11870" s="1" t="s">
        <v>54</v>
      </c>
      <c r="C11870" s="1" t="s">
        <v>15516</v>
      </c>
      <c r="D11870" s="2" t="s">
        <v>1356</v>
      </c>
      <c r="E11870" s="2" t="s">
        <v>37313</v>
      </c>
      <c r="F11870" s="2" t="s">
        <v>32843</v>
      </c>
      <c r="G11870" s="15">
        <v>9194464469</v>
      </c>
      <c r="H11870" s="2" t="s">
        <v>8</v>
      </c>
      <c r="I11870" s="1" t="s">
        <v>41</v>
      </c>
      <c r="J11870" s="2" t="s">
        <v>47307</v>
      </c>
      <c r="K11870" s="11" t="s">
        <v>14137</v>
      </c>
      <c r="L11870" s="2" t="s">
        <v>47307</v>
      </c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2"/>
      <c r="AA11870" s="1" t="s">
        <v>16</v>
      </c>
      <c r="AC11870" s="23" t="s">
        <v>37875</v>
      </c>
      <c r="AD11870" s="23" t="s">
        <v>40440</v>
      </c>
      <c r="AE11870" t="s">
        <v>35406</v>
      </c>
    </row>
    <row r="11871" spans="1:31" ht="15" customHeight="1">
      <c r="A11871" s="1">
        <v>11870</v>
      </c>
      <c r="B11871" s="1" t="s">
        <v>54</v>
      </c>
      <c r="C11871" s="1" t="s">
        <v>15537</v>
      </c>
      <c r="D11871" s="2" t="s">
        <v>1076</v>
      </c>
      <c r="E11871" s="2" t="s">
        <v>37314</v>
      </c>
      <c r="F11871" s="2" t="s">
        <v>28615</v>
      </c>
      <c r="G11871" s="15">
        <v>919149646</v>
      </c>
      <c r="H11871" s="2" t="s">
        <v>132</v>
      </c>
      <c r="I11871" s="1" t="s">
        <v>62</v>
      </c>
      <c r="J11871" s="2" t="s">
        <v>47307</v>
      </c>
      <c r="K11871" s="11" t="s">
        <v>13</v>
      </c>
      <c r="L11871" s="2" t="s">
        <v>47307</v>
      </c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2"/>
      <c r="AA11871" s="1" t="s">
        <v>16</v>
      </c>
      <c r="AC11871" s="23" t="s">
        <v>37875</v>
      </c>
      <c r="AD11871" s="23" t="s">
        <v>40440</v>
      </c>
      <c r="AE11871" t="s">
        <v>35395</v>
      </c>
    </row>
    <row r="11872" spans="1:31" ht="15" customHeight="1">
      <c r="A11872" s="1">
        <v>11871</v>
      </c>
      <c r="B11872" s="1" t="s">
        <v>54</v>
      </c>
      <c r="C11872" s="1" t="s">
        <v>15557</v>
      </c>
      <c r="D11872" s="2" t="s">
        <v>16111</v>
      </c>
      <c r="E11872" s="2" t="s">
        <v>40</v>
      </c>
      <c r="F11872" s="2" t="s">
        <v>28628</v>
      </c>
      <c r="G11872" s="15">
        <v>91946646661</v>
      </c>
      <c r="H11872" s="2" t="s">
        <v>15</v>
      </c>
      <c r="I11872" s="1" t="s">
        <v>9</v>
      </c>
      <c r="J11872" s="2" t="s">
        <v>47307</v>
      </c>
      <c r="K11872" s="11" t="s">
        <v>14136</v>
      </c>
      <c r="L11872" s="2" t="s">
        <v>47307</v>
      </c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2"/>
      <c r="AA11872" s="1" t="s">
        <v>16</v>
      </c>
      <c r="AC11872" s="23" t="s">
        <v>37876</v>
      </c>
      <c r="AD11872" s="23" t="s">
        <v>40440</v>
      </c>
      <c r="AE11872" t="s">
        <v>35400</v>
      </c>
    </row>
    <row r="11873" spans="1:31" ht="15" customHeight="1">
      <c r="A11873" s="1">
        <v>11872</v>
      </c>
      <c r="B11873" s="1" t="s">
        <v>54</v>
      </c>
      <c r="C11873" s="1" t="s">
        <v>15571</v>
      </c>
      <c r="D11873" s="2" t="s">
        <v>699</v>
      </c>
      <c r="E11873" s="2" t="s">
        <v>32</v>
      </c>
      <c r="F11873" s="2" t="s">
        <v>28639</v>
      </c>
      <c r="G11873" s="15">
        <v>91909906466</v>
      </c>
      <c r="H11873" s="2" t="s">
        <v>8</v>
      </c>
      <c r="I11873" s="1" t="s">
        <v>41</v>
      </c>
      <c r="J11873" s="2" t="s">
        <v>47307</v>
      </c>
      <c r="K11873" s="11" t="s">
        <v>14136</v>
      </c>
      <c r="L11873" s="2" t="s">
        <v>47307</v>
      </c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2"/>
      <c r="AA11873" s="1" t="s">
        <v>16</v>
      </c>
      <c r="AC11873" s="23" t="s">
        <v>37876</v>
      </c>
      <c r="AD11873" s="23" t="s">
        <v>40440</v>
      </c>
      <c r="AE11873" t="s">
        <v>35401</v>
      </c>
    </row>
    <row r="11874" spans="1:31" ht="15" customHeight="1">
      <c r="A11874" s="1">
        <v>11873</v>
      </c>
      <c r="B11874" s="1" t="s">
        <v>54</v>
      </c>
      <c r="C11874" s="1" t="s">
        <v>15627</v>
      </c>
      <c r="D11874" s="2" t="s">
        <v>1457</v>
      </c>
      <c r="E11874" s="2" t="s">
        <v>881</v>
      </c>
      <c r="F11874" s="2" t="s">
        <v>28670</v>
      </c>
      <c r="G11874" s="15">
        <v>91919609100</v>
      </c>
      <c r="H11874" s="2" t="s">
        <v>20</v>
      </c>
      <c r="I11874" s="1" t="s">
        <v>41</v>
      </c>
      <c r="J11874" s="2" t="s">
        <v>47307</v>
      </c>
      <c r="K11874" s="11" t="s">
        <v>14136</v>
      </c>
      <c r="L11874" s="2" t="s">
        <v>47307</v>
      </c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2"/>
      <c r="AA11874" s="1" t="s">
        <v>16</v>
      </c>
      <c r="AC11874" s="23" t="s">
        <v>37877</v>
      </c>
      <c r="AD11874" s="23" t="s">
        <v>40440</v>
      </c>
      <c r="AE11874" t="s">
        <v>35401</v>
      </c>
    </row>
    <row r="11875" spans="1:31" ht="15" customHeight="1">
      <c r="A11875" s="1">
        <v>11874</v>
      </c>
      <c r="B11875" s="1" t="s">
        <v>54</v>
      </c>
      <c r="C11875" s="1" t="s">
        <v>15654</v>
      </c>
      <c r="D11875" s="2" t="s">
        <v>917</v>
      </c>
      <c r="E11875" s="2" t="s">
        <v>1034</v>
      </c>
      <c r="F11875" s="2" t="s">
        <v>28685</v>
      </c>
      <c r="G11875" s="15">
        <v>919944116</v>
      </c>
      <c r="H11875" s="2" t="s">
        <v>132</v>
      </c>
      <c r="I11875" s="1" t="s">
        <v>9</v>
      </c>
      <c r="J11875" s="2" t="s">
        <v>47307</v>
      </c>
      <c r="K11875" s="11" t="s">
        <v>14136</v>
      </c>
      <c r="L11875" s="2" t="s">
        <v>47307</v>
      </c>
      <c r="M11875" s="4" t="s">
        <v>14137</v>
      </c>
      <c r="N11875" s="3" t="str">
        <f t="shared" ref="N11875:N11876" si="436">J11875</f>
        <v>[2.25 cr and more]</v>
      </c>
      <c r="O11875" s="4" t="s">
        <v>13</v>
      </c>
      <c r="P11875" s="3" t="s">
        <v>47307</v>
      </c>
      <c r="Q11875" s="4"/>
      <c r="R11875" s="4"/>
      <c r="S11875" s="4"/>
      <c r="T11875" s="4"/>
      <c r="U11875" s="4"/>
      <c r="V11875" s="4"/>
      <c r="W11875" s="4"/>
      <c r="X11875" s="4"/>
      <c r="Y11875" s="4"/>
      <c r="Z11875" s="2"/>
      <c r="AA11875" s="1" t="s">
        <v>16</v>
      </c>
      <c r="AC11875" s="23" t="s">
        <v>37877</v>
      </c>
      <c r="AD11875" s="23" t="s">
        <v>40440</v>
      </c>
      <c r="AE11875" t="s">
        <v>35402</v>
      </c>
    </row>
    <row r="11876" spans="1:31" ht="15" customHeight="1">
      <c r="A11876" s="1">
        <v>11875</v>
      </c>
      <c r="B11876" s="1" t="s">
        <v>54</v>
      </c>
      <c r="C11876" s="1" t="s">
        <v>15665</v>
      </c>
      <c r="D11876" s="2" t="s">
        <v>16025</v>
      </c>
      <c r="E11876" s="2" t="s">
        <v>16130</v>
      </c>
      <c r="F11876" s="2" t="s">
        <v>32863</v>
      </c>
      <c r="G11876" s="15">
        <v>914611006609</v>
      </c>
      <c r="H11876" s="2" t="s">
        <v>37</v>
      </c>
      <c r="I11876" s="1" t="s">
        <v>9</v>
      </c>
      <c r="J11876" s="2" t="s">
        <v>47307</v>
      </c>
      <c r="K11876" s="11" t="s">
        <v>14136</v>
      </c>
      <c r="L11876" s="2" t="s">
        <v>47307</v>
      </c>
      <c r="M11876" s="4" t="s">
        <v>14137</v>
      </c>
      <c r="N11876" s="3" t="str">
        <f t="shared" si="436"/>
        <v>[2.25 cr and more]</v>
      </c>
      <c r="O11876" s="4" t="s">
        <v>13</v>
      </c>
      <c r="P11876" s="3" t="s">
        <v>47307</v>
      </c>
      <c r="Q11876" s="4"/>
      <c r="R11876" s="4"/>
      <c r="S11876" s="4"/>
      <c r="T11876" s="4"/>
      <c r="U11876" s="4"/>
      <c r="V11876" s="4"/>
      <c r="W11876" s="4"/>
      <c r="X11876" s="4"/>
      <c r="Y11876" s="4"/>
      <c r="Z11876" s="2"/>
      <c r="AA11876" s="1" t="s">
        <v>16</v>
      </c>
      <c r="AC11876" s="23" t="s">
        <v>37877</v>
      </c>
      <c r="AD11876" s="23" t="s">
        <v>40440</v>
      </c>
      <c r="AE11876" t="s">
        <v>35403</v>
      </c>
    </row>
    <row r="11877" spans="1:31" ht="15" customHeight="1">
      <c r="A11877" s="1">
        <v>11876</v>
      </c>
      <c r="B11877" s="1" t="s">
        <v>54</v>
      </c>
      <c r="C11877" s="1" t="s">
        <v>15667</v>
      </c>
      <c r="D11877" s="2" t="s">
        <v>1302</v>
      </c>
      <c r="E11877" s="2" t="s">
        <v>37315</v>
      </c>
      <c r="F11877" s="2" t="s">
        <v>16131</v>
      </c>
      <c r="G11877" s="15">
        <v>91994604444</v>
      </c>
      <c r="H11877" s="2" t="s">
        <v>8</v>
      </c>
      <c r="I11877" s="1" t="s">
        <v>9</v>
      </c>
      <c r="J11877" s="2" t="s">
        <v>47307</v>
      </c>
      <c r="K11877" s="11" t="s">
        <v>14136</v>
      </c>
      <c r="L11877" s="2" t="s">
        <v>47307</v>
      </c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2"/>
      <c r="AA11877" s="1" t="s">
        <v>16</v>
      </c>
      <c r="AC11877" s="23" t="s">
        <v>37877</v>
      </c>
      <c r="AD11877" s="23" t="s">
        <v>40440</v>
      </c>
      <c r="AE11877" t="s">
        <v>35404</v>
      </c>
    </row>
    <row r="11878" spans="1:31" ht="15" customHeight="1">
      <c r="A11878" s="1">
        <v>11877</v>
      </c>
      <c r="B11878" s="1" t="s">
        <v>54</v>
      </c>
      <c r="C11878" s="1" t="s">
        <v>15680</v>
      </c>
      <c r="D11878" s="2" t="s">
        <v>36149</v>
      </c>
      <c r="E11878" s="2" t="s">
        <v>40</v>
      </c>
      <c r="F11878" s="2" t="s">
        <v>28697</v>
      </c>
      <c r="G11878" s="15">
        <v>9144606666</v>
      </c>
      <c r="H11878" s="2" t="s">
        <v>8</v>
      </c>
      <c r="I11878" s="1" t="s">
        <v>41</v>
      </c>
      <c r="J11878" s="2" t="s">
        <v>47307</v>
      </c>
      <c r="K11878" s="11" t="s">
        <v>14137</v>
      </c>
      <c r="L11878" s="2" t="s">
        <v>47307</v>
      </c>
      <c r="M11878" s="4" t="s">
        <v>13</v>
      </c>
      <c r="N11878" s="3" t="str">
        <f>J11878</f>
        <v>[2.25 cr and more]</v>
      </c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2"/>
      <c r="AA11878" s="1" t="s">
        <v>11</v>
      </c>
      <c r="AC11878" s="23" t="s">
        <v>37877</v>
      </c>
      <c r="AD11878" s="23" t="s">
        <v>40440</v>
      </c>
      <c r="AE11878" t="s">
        <v>35405</v>
      </c>
    </row>
    <row r="11879" spans="1:31" ht="15" customHeight="1">
      <c r="A11879" s="1">
        <v>11878</v>
      </c>
      <c r="B11879" s="1" t="s">
        <v>54</v>
      </c>
      <c r="C11879" s="1" t="s">
        <v>15688</v>
      </c>
      <c r="D11879" s="2" t="s">
        <v>2027</v>
      </c>
      <c r="E11879" s="2" t="s">
        <v>139</v>
      </c>
      <c r="F11879" s="2" t="s">
        <v>32866</v>
      </c>
      <c r="G11879" s="15">
        <v>919494609969</v>
      </c>
      <c r="H11879" s="2" t="s">
        <v>20</v>
      </c>
      <c r="I11879" s="1" t="s">
        <v>9</v>
      </c>
      <c r="J11879" s="2" t="s">
        <v>47307</v>
      </c>
      <c r="K11879" s="11" t="s">
        <v>13</v>
      </c>
      <c r="L11879" s="2" t="s">
        <v>47307</v>
      </c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2"/>
      <c r="AA11879" s="1" t="s">
        <v>16</v>
      </c>
      <c r="AC11879" s="23" t="s">
        <v>37877</v>
      </c>
      <c r="AD11879" s="23" t="s">
        <v>40440</v>
      </c>
      <c r="AE11879" t="s">
        <v>35406</v>
      </c>
    </row>
    <row r="11880" spans="1:31" ht="15" customHeight="1">
      <c r="A11880" s="1">
        <v>11879</v>
      </c>
      <c r="B11880" s="1" t="s">
        <v>54</v>
      </c>
      <c r="C11880" s="1" t="s">
        <v>15690</v>
      </c>
      <c r="D11880" s="2" t="s">
        <v>1025</v>
      </c>
      <c r="E11880" s="2" t="s">
        <v>881</v>
      </c>
      <c r="F11880" s="2" t="s">
        <v>28704</v>
      </c>
      <c r="G11880" s="15">
        <v>91944606614</v>
      </c>
      <c r="H11880" s="2" t="s">
        <v>20</v>
      </c>
      <c r="I11880" s="1" t="s">
        <v>9</v>
      </c>
      <c r="J11880" s="2" t="s">
        <v>47307</v>
      </c>
      <c r="K11880" s="3" t="s">
        <v>42</v>
      </c>
      <c r="L11880" s="2" t="s">
        <v>47307</v>
      </c>
      <c r="M11880" s="4" t="s">
        <v>14136</v>
      </c>
      <c r="N11880" s="3" t="str">
        <f>J11880</f>
        <v>[2.25 cr and more]</v>
      </c>
      <c r="O11880" s="4" t="s">
        <v>14137</v>
      </c>
      <c r="P11880" s="3" t="s">
        <v>47307</v>
      </c>
      <c r="Q11880" s="4"/>
      <c r="R11880" s="4"/>
      <c r="S11880" s="4"/>
      <c r="T11880" s="4"/>
      <c r="U11880" s="4"/>
      <c r="V11880" s="4"/>
      <c r="W11880" s="4"/>
      <c r="X11880" s="4"/>
      <c r="Y11880" s="4"/>
      <c r="Z11880" s="2"/>
      <c r="AA11880" s="1" t="s">
        <v>11</v>
      </c>
      <c r="AC11880" s="23" t="s">
        <v>37877</v>
      </c>
      <c r="AD11880" s="23" t="s">
        <v>40440</v>
      </c>
      <c r="AE11880" t="s">
        <v>35395</v>
      </c>
    </row>
    <row r="11881" spans="1:31" ht="15" customHeight="1">
      <c r="A11881" s="1">
        <v>11880</v>
      </c>
      <c r="B11881" s="1" t="s">
        <v>54</v>
      </c>
      <c r="C11881" s="1" t="s">
        <v>15696</v>
      </c>
      <c r="D11881" s="2" t="s">
        <v>92</v>
      </c>
      <c r="E11881" s="2" t="s">
        <v>3089</v>
      </c>
      <c r="F11881" s="2" t="s">
        <v>32153</v>
      </c>
      <c r="G11881" s="15">
        <v>91969001449</v>
      </c>
      <c r="H11881" s="2" t="s">
        <v>8</v>
      </c>
      <c r="I11881" s="1" t="s">
        <v>9</v>
      </c>
      <c r="J11881" s="2" t="s">
        <v>47307</v>
      </c>
      <c r="K11881" s="11" t="s">
        <v>14137</v>
      </c>
      <c r="L11881" s="2" t="s">
        <v>47307</v>
      </c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2"/>
      <c r="AA11881" s="1" t="s">
        <v>16</v>
      </c>
      <c r="AC11881" s="23" t="s">
        <v>37877</v>
      </c>
      <c r="AD11881" s="23" t="s">
        <v>40440</v>
      </c>
      <c r="AE11881" t="s">
        <v>35400</v>
      </c>
    </row>
    <row r="11882" spans="1:31" ht="15" customHeight="1">
      <c r="A11882" s="1">
        <v>11881</v>
      </c>
      <c r="B11882" s="1" t="s">
        <v>54</v>
      </c>
      <c r="C11882" s="1" t="s">
        <v>15714</v>
      </c>
      <c r="D11882" s="2" t="s">
        <v>36150</v>
      </c>
      <c r="E11882" s="2" t="s">
        <v>37316</v>
      </c>
      <c r="F11882" s="2" t="s">
        <v>28719</v>
      </c>
      <c r="G11882" s="15">
        <v>919944116614</v>
      </c>
      <c r="H11882" s="2" t="s">
        <v>20</v>
      </c>
      <c r="I11882" s="1" t="s">
        <v>41</v>
      </c>
      <c r="J11882" s="2" t="s">
        <v>47307</v>
      </c>
      <c r="K11882" s="11" t="s">
        <v>14136</v>
      </c>
      <c r="L11882" s="2" t="s">
        <v>47307</v>
      </c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2"/>
      <c r="AA11882" s="1" t="s">
        <v>16</v>
      </c>
      <c r="AC11882" s="23" t="s">
        <v>37877</v>
      </c>
      <c r="AD11882" s="23" t="s">
        <v>40440</v>
      </c>
      <c r="AE11882" t="s">
        <v>35401</v>
      </c>
    </row>
    <row r="11883" spans="1:31" ht="15" customHeight="1">
      <c r="A11883" s="1">
        <v>11882</v>
      </c>
      <c r="B11883" s="1" t="s">
        <v>54</v>
      </c>
      <c r="C11883" s="1" t="s">
        <v>15717</v>
      </c>
      <c r="D11883" s="2" t="s">
        <v>951</v>
      </c>
      <c r="E11883" s="2" t="s">
        <v>40</v>
      </c>
      <c r="F11883" s="2" t="s">
        <v>32871</v>
      </c>
      <c r="G11883" s="15">
        <v>914494949446</v>
      </c>
      <c r="H11883" s="2" t="s">
        <v>8</v>
      </c>
      <c r="I11883" s="1" t="s">
        <v>41</v>
      </c>
      <c r="J11883" s="2" t="s">
        <v>47307</v>
      </c>
      <c r="K11883" s="3" t="s">
        <v>42</v>
      </c>
      <c r="L11883" s="2" t="s">
        <v>47307</v>
      </c>
      <c r="M11883" s="4" t="s">
        <v>14136</v>
      </c>
      <c r="N11883" s="3" t="str">
        <f t="shared" ref="N11883:N11884" si="437">J11883</f>
        <v>[2.25 cr and more]</v>
      </c>
      <c r="O11883" s="4" t="s">
        <v>14137</v>
      </c>
      <c r="P11883" s="3" t="s">
        <v>47307</v>
      </c>
      <c r="Q11883" s="4" t="s">
        <v>13</v>
      </c>
      <c r="R11883" s="3" t="s">
        <v>47307</v>
      </c>
      <c r="S11883" s="4"/>
      <c r="T11883" s="4"/>
      <c r="U11883" s="4"/>
      <c r="V11883" s="4"/>
      <c r="W11883" s="4"/>
      <c r="X11883" s="4"/>
      <c r="Y11883" s="4"/>
      <c r="Z11883" s="2"/>
      <c r="AA11883" s="1" t="s">
        <v>16</v>
      </c>
      <c r="AC11883" s="23" t="s">
        <v>37877</v>
      </c>
      <c r="AD11883" s="23" t="s">
        <v>40440</v>
      </c>
      <c r="AE11883" t="s">
        <v>35402</v>
      </c>
    </row>
    <row r="11884" spans="1:31" ht="15" customHeight="1">
      <c r="A11884" s="1">
        <v>11883</v>
      </c>
      <c r="B11884" s="1" t="s">
        <v>54</v>
      </c>
      <c r="C11884" s="1" t="s">
        <v>15726</v>
      </c>
      <c r="D11884" s="2" t="s">
        <v>35820</v>
      </c>
      <c r="E11884" s="2" t="s">
        <v>2947</v>
      </c>
      <c r="F11884" s="2" t="s">
        <v>28728</v>
      </c>
      <c r="G11884" s="15">
        <v>91994646449</v>
      </c>
      <c r="H11884" s="2" t="s">
        <v>20</v>
      </c>
      <c r="I11884" s="1" t="s">
        <v>41</v>
      </c>
      <c r="J11884" s="2" t="s">
        <v>47307</v>
      </c>
      <c r="K11884" s="3" t="s">
        <v>17</v>
      </c>
      <c r="L11884" s="2" t="s">
        <v>47307</v>
      </c>
      <c r="M11884" s="4" t="s">
        <v>42</v>
      </c>
      <c r="N11884" s="3" t="str">
        <f t="shared" si="437"/>
        <v>[2.25 cr and more]</v>
      </c>
      <c r="O11884" s="4" t="s">
        <v>47348</v>
      </c>
      <c r="P11884" s="3" t="s">
        <v>47307</v>
      </c>
      <c r="Q11884" s="4" t="s">
        <v>14137</v>
      </c>
      <c r="R11884" s="3" t="s">
        <v>47307</v>
      </c>
      <c r="S11884" s="4" t="s">
        <v>13</v>
      </c>
      <c r="T11884" s="3" t="s">
        <v>47307</v>
      </c>
      <c r="U11884" s="4"/>
      <c r="V11884" s="4"/>
      <c r="W11884" s="4"/>
      <c r="X11884" s="4"/>
      <c r="Y11884" s="4"/>
      <c r="Z11884" s="2"/>
      <c r="AA11884" s="1" t="s">
        <v>11</v>
      </c>
      <c r="AC11884" s="23" t="s">
        <v>37877</v>
      </c>
      <c r="AD11884" s="23" t="s">
        <v>40440</v>
      </c>
      <c r="AE11884" t="s">
        <v>35403</v>
      </c>
    </row>
    <row r="11885" spans="1:31" ht="15" customHeight="1">
      <c r="A11885" s="1">
        <v>11884</v>
      </c>
      <c r="B11885" s="1" t="s">
        <v>54</v>
      </c>
      <c r="C11885" s="1" t="s">
        <v>15743</v>
      </c>
      <c r="D11885" s="2" t="s">
        <v>58</v>
      </c>
      <c r="E11885" s="2" t="s">
        <v>8291</v>
      </c>
      <c r="F11885" s="2" t="s">
        <v>16137</v>
      </c>
      <c r="G11885" s="15">
        <v>91049911949</v>
      </c>
      <c r="H11885" s="2" t="s">
        <v>20</v>
      </c>
      <c r="I11885" s="1" t="s">
        <v>9</v>
      </c>
      <c r="J11885" s="2" t="s">
        <v>47307</v>
      </c>
      <c r="K11885" s="11" t="s">
        <v>14136</v>
      </c>
      <c r="L11885" s="2" t="s">
        <v>47307</v>
      </c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2"/>
      <c r="AA11885" s="1" t="s">
        <v>16</v>
      </c>
      <c r="AC11885" s="23" t="s">
        <v>37877</v>
      </c>
      <c r="AD11885" s="23" t="s">
        <v>40440</v>
      </c>
      <c r="AE11885" t="s">
        <v>35404</v>
      </c>
    </row>
    <row r="11886" spans="1:31" ht="15" customHeight="1">
      <c r="A11886" s="1">
        <v>11885</v>
      </c>
      <c r="B11886" s="1" t="s">
        <v>54</v>
      </c>
      <c r="C11886" s="1" t="s">
        <v>15746</v>
      </c>
      <c r="D11886" s="2" t="s">
        <v>89</v>
      </c>
      <c r="E11886" s="2" t="s">
        <v>1839</v>
      </c>
      <c r="F11886" s="2" t="s">
        <v>28740</v>
      </c>
      <c r="G11886" s="15">
        <v>91416046944</v>
      </c>
      <c r="H11886" s="2" t="s">
        <v>15</v>
      </c>
      <c r="I11886" s="1" t="s">
        <v>9</v>
      </c>
      <c r="J11886" s="2" t="s">
        <v>47307</v>
      </c>
      <c r="K11886" s="11" t="s">
        <v>14137</v>
      </c>
      <c r="L11886" s="2" t="s">
        <v>47307</v>
      </c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2"/>
      <c r="AA11886" s="1" t="s">
        <v>16</v>
      </c>
      <c r="AC11886" s="23" t="s">
        <v>37877</v>
      </c>
      <c r="AD11886" s="23" t="s">
        <v>40440</v>
      </c>
      <c r="AE11886" t="s">
        <v>35405</v>
      </c>
    </row>
    <row r="11887" spans="1:31" ht="15" customHeight="1">
      <c r="A11887" s="1">
        <v>11886</v>
      </c>
      <c r="B11887" s="1" t="s">
        <v>54</v>
      </c>
      <c r="C11887" s="1" t="s">
        <v>15748</v>
      </c>
      <c r="D11887" s="2" t="s">
        <v>14906</v>
      </c>
      <c r="E11887" s="2" t="s">
        <v>139</v>
      </c>
      <c r="F11887" s="2" t="s">
        <v>28742</v>
      </c>
      <c r="G11887" s="15">
        <v>9194900999</v>
      </c>
      <c r="H11887" s="2" t="s">
        <v>20</v>
      </c>
      <c r="I11887" s="1" t="s">
        <v>41</v>
      </c>
      <c r="J11887" s="2" t="s">
        <v>47307</v>
      </c>
      <c r="K11887" s="11" t="s">
        <v>14137</v>
      </c>
      <c r="L11887" s="2" t="s">
        <v>47307</v>
      </c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2"/>
      <c r="AA11887" s="1" t="s">
        <v>16</v>
      </c>
      <c r="AC11887" s="23" t="s">
        <v>37877</v>
      </c>
      <c r="AD11887" s="23" t="s">
        <v>40440</v>
      </c>
      <c r="AE11887" t="s">
        <v>35406</v>
      </c>
    </row>
    <row r="11888" spans="1:31" ht="15" customHeight="1">
      <c r="A11888" s="1">
        <v>11887</v>
      </c>
      <c r="B11888" s="1" t="s">
        <v>54</v>
      </c>
      <c r="C11888" s="1" t="s">
        <v>15749</v>
      </c>
      <c r="D11888" s="2" t="s">
        <v>1348</v>
      </c>
      <c r="E11888" s="2" t="s">
        <v>40</v>
      </c>
      <c r="F11888" s="2" t="s">
        <v>28743</v>
      </c>
      <c r="G11888" s="15">
        <v>919104061961</v>
      </c>
      <c r="H11888" s="2" t="s">
        <v>20</v>
      </c>
      <c r="I11888" s="1" t="s">
        <v>41</v>
      </c>
      <c r="J11888" s="2" t="s">
        <v>47307</v>
      </c>
      <c r="K11888" s="11" t="s">
        <v>14136</v>
      </c>
      <c r="L11888" s="2" t="s">
        <v>47307</v>
      </c>
      <c r="M11888" s="4" t="s">
        <v>14137</v>
      </c>
      <c r="N11888" s="3" t="str">
        <f>J11888</f>
        <v>[2.25 cr and more]</v>
      </c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2"/>
      <c r="AA11888" s="1" t="s">
        <v>16</v>
      </c>
      <c r="AC11888" s="23" t="s">
        <v>37877</v>
      </c>
      <c r="AD11888" s="23" t="s">
        <v>40440</v>
      </c>
      <c r="AE11888" t="s">
        <v>35395</v>
      </c>
    </row>
    <row r="11889" spans="1:31" ht="15" customHeight="1">
      <c r="A11889" s="1">
        <v>11888</v>
      </c>
      <c r="B11889" s="1" t="s">
        <v>54</v>
      </c>
      <c r="C11889" s="1" t="s">
        <v>15755</v>
      </c>
      <c r="D11889" s="2" t="s">
        <v>446</v>
      </c>
      <c r="E11889" s="2" t="s">
        <v>328</v>
      </c>
      <c r="F11889" s="2" t="s">
        <v>28748</v>
      </c>
      <c r="G11889" s="15">
        <v>91046166411</v>
      </c>
      <c r="H11889" s="2" t="s">
        <v>15</v>
      </c>
      <c r="I11889" s="1" t="s">
        <v>62</v>
      </c>
      <c r="J11889" s="2" t="s">
        <v>47307</v>
      </c>
      <c r="K11889" s="11" t="s">
        <v>14136</v>
      </c>
      <c r="L11889" s="2" t="s">
        <v>47307</v>
      </c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2"/>
      <c r="AA11889" s="1" t="s">
        <v>16</v>
      </c>
      <c r="AC11889" s="23" t="s">
        <v>37877</v>
      </c>
      <c r="AD11889" s="23" t="s">
        <v>40440</v>
      </c>
      <c r="AE11889" t="s">
        <v>35406</v>
      </c>
    </row>
    <row r="11890" spans="1:31" ht="15" customHeight="1">
      <c r="A11890" s="1">
        <v>11889</v>
      </c>
      <c r="B11890" s="1" t="s">
        <v>54</v>
      </c>
      <c r="C11890" s="1" t="s">
        <v>15759</v>
      </c>
      <c r="D11890" s="2" t="s">
        <v>16140</v>
      </c>
      <c r="E11890" s="2" t="s">
        <v>4679</v>
      </c>
      <c r="F11890" s="2" t="s">
        <v>28750</v>
      </c>
      <c r="G11890" s="15">
        <v>914611460461</v>
      </c>
      <c r="H11890" s="2" t="s">
        <v>8</v>
      </c>
      <c r="I11890" s="1" t="s">
        <v>9</v>
      </c>
      <c r="J11890" s="2" t="s">
        <v>47307</v>
      </c>
      <c r="K11890" s="11" t="s">
        <v>14137</v>
      </c>
      <c r="L11890" s="2" t="s">
        <v>47307</v>
      </c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2"/>
      <c r="AA11890" s="1" t="s">
        <v>16</v>
      </c>
      <c r="AC11890" s="23" t="s">
        <v>37877</v>
      </c>
      <c r="AD11890" s="23" t="s">
        <v>40440</v>
      </c>
      <c r="AE11890" t="s">
        <v>35395</v>
      </c>
    </row>
    <row r="11891" spans="1:31" ht="15" customHeight="1">
      <c r="A11891" s="1">
        <v>11890</v>
      </c>
      <c r="B11891" s="1" t="s">
        <v>54</v>
      </c>
      <c r="C11891" s="1" t="s">
        <v>15774</v>
      </c>
      <c r="D11891" s="2" t="s">
        <v>89</v>
      </c>
      <c r="E11891" s="2" t="s">
        <v>362</v>
      </c>
      <c r="F11891" s="2" t="s">
        <v>32875</v>
      </c>
      <c r="G11891" s="15">
        <v>91949414444</v>
      </c>
      <c r="H11891" s="2" t="s">
        <v>20</v>
      </c>
      <c r="I11891" s="1" t="s">
        <v>62</v>
      </c>
      <c r="J11891" s="2" t="s">
        <v>47307</v>
      </c>
      <c r="K11891" s="11" t="s">
        <v>13</v>
      </c>
      <c r="L11891" s="2" t="s">
        <v>47307</v>
      </c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2"/>
      <c r="AA11891" s="1" t="s">
        <v>16</v>
      </c>
      <c r="AC11891" s="23" t="s">
        <v>37877</v>
      </c>
      <c r="AD11891" s="23" t="s">
        <v>40440</v>
      </c>
      <c r="AE11891" t="s">
        <v>35400</v>
      </c>
    </row>
    <row r="11892" spans="1:31" ht="15" customHeight="1">
      <c r="A11892" s="1">
        <v>11891</v>
      </c>
      <c r="B11892" s="1" t="s">
        <v>54</v>
      </c>
      <c r="C11892" s="1" t="s">
        <v>15779</v>
      </c>
      <c r="D11892" s="2" t="s">
        <v>16143</v>
      </c>
      <c r="E11892" s="2" t="s">
        <v>73</v>
      </c>
      <c r="F11892" s="2" t="s">
        <v>32877</v>
      </c>
      <c r="G11892" s="15">
        <v>91449491169</v>
      </c>
      <c r="H11892" s="2" t="s">
        <v>15</v>
      </c>
      <c r="I11892" s="1" t="s">
        <v>9</v>
      </c>
      <c r="J11892" s="2" t="s">
        <v>47307</v>
      </c>
      <c r="K11892" s="11" t="s">
        <v>14136</v>
      </c>
      <c r="L11892" s="2" t="s">
        <v>47307</v>
      </c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2"/>
      <c r="AA11892" s="1" t="s">
        <v>16</v>
      </c>
      <c r="AC11892" s="23" t="s">
        <v>37877</v>
      </c>
      <c r="AD11892" s="23" t="s">
        <v>40440</v>
      </c>
      <c r="AE11892" t="s">
        <v>35406</v>
      </c>
    </row>
    <row r="11893" spans="1:31" ht="15" customHeight="1">
      <c r="A11893" s="1">
        <v>11892</v>
      </c>
      <c r="B11893" s="1" t="s">
        <v>54</v>
      </c>
      <c r="C11893" s="1" t="s">
        <v>15815</v>
      </c>
      <c r="D11893" s="2" t="s">
        <v>11764</v>
      </c>
      <c r="E11893" s="2" t="s">
        <v>139</v>
      </c>
      <c r="F11893" s="2" t="s">
        <v>28789</v>
      </c>
      <c r="G11893" s="15">
        <v>91990900644</v>
      </c>
      <c r="H11893" s="2" t="s">
        <v>15</v>
      </c>
      <c r="I11893" s="1" t="s">
        <v>41</v>
      </c>
      <c r="J11893" s="2" t="s">
        <v>47307</v>
      </c>
      <c r="K11893" s="3" t="s">
        <v>42</v>
      </c>
      <c r="L11893" s="2" t="s">
        <v>47307</v>
      </c>
      <c r="M11893" s="4" t="s">
        <v>14136</v>
      </c>
      <c r="N11893" s="3" t="str">
        <f t="shared" ref="N11893:N11894" si="438">J11893</f>
        <v>[2.25 cr and more]</v>
      </c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2"/>
      <c r="AA11893" s="1" t="s">
        <v>16</v>
      </c>
      <c r="AC11893" s="23" t="s">
        <v>37877</v>
      </c>
      <c r="AD11893" s="23" t="s">
        <v>40440</v>
      </c>
      <c r="AE11893" t="s">
        <v>35395</v>
      </c>
    </row>
    <row r="11894" spans="1:31" ht="15" customHeight="1">
      <c r="A11894" s="1">
        <v>11893</v>
      </c>
      <c r="B11894" s="1" t="s">
        <v>54</v>
      </c>
      <c r="C11894" s="1" t="s">
        <v>15828</v>
      </c>
      <c r="D11894" s="2" t="s">
        <v>1136</v>
      </c>
      <c r="E11894" s="2" t="s">
        <v>73</v>
      </c>
      <c r="F11894" s="2" t="s">
        <v>28798</v>
      </c>
      <c r="G11894" s="15">
        <v>919099401966</v>
      </c>
      <c r="H11894" s="2" t="s">
        <v>15</v>
      </c>
      <c r="I11894" s="1" t="s">
        <v>62</v>
      </c>
      <c r="J11894" s="2" t="s">
        <v>47307</v>
      </c>
      <c r="K11894" s="3" t="s">
        <v>42</v>
      </c>
      <c r="L11894" s="2" t="s">
        <v>47307</v>
      </c>
      <c r="M11894" s="4" t="s">
        <v>14136</v>
      </c>
      <c r="N11894" s="3" t="str">
        <f t="shared" si="438"/>
        <v>[2.25 cr and more]</v>
      </c>
      <c r="O11894" s="4" t="s">
        <v>14137</v>
      </c>
      <c r="P11894" s="3" t="s">
        <v>47307</v>
      </c>
      <c r="Q11894" s="4"/>
      <c r="R11894" s="4"/>
      <c r="S11894" s="4"/>
      <c r="T11894" s="4"/>
      <c r="U11894" s="4"/>
      <c r="V11894" s="4"/>
      <c r="W11894" s="4"/>
      <c r="X11894" s="4"/>
      <c r="Y11894" s="4"/>
      <c r="Z11894" s="2"/>
      <c r="AA11894" s="1" t="s">
        <v>16</v>
      </c>
      <c r="AC11894" s="23" t="s">
        <v>37877</v>
      </c>
      <c r="AD11894" s="23" t="s">
        <v>40440</v>
      </c>
      <c r="AE11894" t="s">
        <v>35406</v>
      </c>
    </row>
    <row r="11895" spans="1:31" ht="15" customHeight="1">
      <c r="A11895" s="1">
        <v>11894</v>
      </c>
      <c r="B11895" s="1" t="s">
        <v>54</v>
      </c>
      <c r="C11895" s="1" t="s">
        <v>15839</v>
      </c>
      <c r="D11895" s="2" t="s">
        <v>1209</v>
      </c>
      <c r="E11895" s="2" t="s">
        <v>40</v>
      </c>
      <c r="F11895" s="2" t="s">
        <v>28803</v>
      </c>
      <c r="G11895" s="15">
        <v>91694999961</v>
      </c>
      <c r="H11895" s="2" t="s">
        <v>15</v>
      </c>
      <c r="I11895" s="1" t="s">
        <v>62</v>
      </c>
      <c r="J11895" s="2" t="s">
        <v>47307</v>
      </c>
      <c r="K11895" s="11" t="s">
        <v>14136</v>
      </c>
      <c r="L11895" s="2" t="s">
        <v>47307</v>
      </c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2"/>
      <c r="AA11895" s="1" t="s">
        <v>16</v>
      </c>
      <c r="AC11895" s="23" t="s">
        <v>37877</v>
      </c>
      <c r="AD11895" s="23" t="s">
        <v>40440</v>
      </c>
      <c r="AE11895" t="s">
        <v>35395</v>
      </c>
    </row>
    <row r="11896" spans="1:31" ht="15" customHeight="1">
      <c r="A11896" s="1">
        <v>11895</v>
      </c>
      <c r="B11896" s="1" t="s">
        <v>54</v>
      </c>
      <c r="C11896" s="1" t="s">
        <v>15846</v>
      </c>
      <c r="D11896" s="2" t="s">
        <v>1209</v>
      </c>
      <c r="E11896" s="2" t="s">
        <v>16149</v>
      </c>
      <c r="F11896" s="2" t="s">
        <v>28807</v>
      </c>
      <c r="G11896" s="15">
        <v>9144049494</v>
      </c>
      <c r="H11896" s="2" t="s">
        <v>8</v>
      </c>
      <c r="I11896" s="1" t="s">
        <v>62</v>
      </c>
      <c r="J11896" s="2" t="s">
        <v>47307</v>
      </c>
      <c r="K11896" s="3" t="s">
        <v>42</v>
      </c>
      <c r="L11896" s="2" t="s">
        <v>47307</v>
      </c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2"/>
      <c r="AA11896" s="1" t="s">
        <v>16</v>
      </c>
      <c r="AC11896" s="23" t="s">
        <v>37877</v>
      </c>
      <c r="AD11896" s="23" t="s">
        <v>40440</v>
      </c>
      <c r="AE11896" t="s">
        <v>35400</v>
      </c>
    </row>
    <row r="11897" spans="1:31" ht="15" customHeight="1">
      <c r="A11897" s="1">
        <v>11896</v>
      </c>
      <c r="B11897" s="1" t="s">
        <v>54</v>
      </c>
      <c r="C11897" s="1" t="s">
        <v>15847</v>
      </c>
      <c r="D11897" s="2" t="s">
        <v>8609</v>
      </c>
      <c r="E11897" s="2" t="s">
        <v>37317</v>
      </c>
      <c r="F11897" s="2" t="s">
        <v>16150</v>
      </c>
      <c r="G11897" s="15">
        <v>919994994446</v>
      </c>
      <c r="H11897" s="2" t="s">
        <v>37</v>
      </c>
      <c r="I11897" s="1" t="s">
        <v>9</v>
      </c>
      <c r="J11897" s="2" t="s">
        <v>47307</v>
      </c>
      <c r="K11897" s="11" t="s">
        <v>14136</v>
      </c>
      <c r="L11897" s="2" t="s">
        <v>47307</v>
      </c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2"/>
      <c r="AA11897" s="1" t="s">
        <v>16</v>
      </c>
      <c r="AC11897" s="23" t="s">
        <v>37877</v>
      </c>
      <c r="AD11897" s="23" t="s">
        <v>40440</v>
      </c>
      <c r="AE11897" t="s">
        <v>35401</v>
      </c>
    </row>
    <row r="11898" spans="1:31" ht="15" customHeight="1">
      <c r="A11898" s="1">
        <v>11897</v>
      </c>
      <c r="B11898" s="1" t="s">
        <v>54</v>
      </c>
      <c r="C11898" s="1" t="s">
        <v>15884</v>
      </c>
      <c r="D11898" s="2" t="s">
        <v>683</v>
      </c>
      <c r="E11898" s="2" t="s">
        <v>4354</v>
      </c>
      <c r="F11898" s="2" t="s">
        <v>24050</v>
      </c>
      <c r="G11898" s="15">
        <v>916966909666</v>
      </c>
      <c r="H11898" s="2" t="s">
        <v>8</v>
      </c>
      <c r="I11898" s="1" t="s">
        <v>62</v>
      </c>
      <c r="J11898" s="2" t="s">
        <v>47307</v>
      </c>
      <c r="K11898" s="11" t="s">
        <v>14136</v>
      </c>
      <c r="L11898" s="2" t="s">
        <v>47307</v>
      </c>
      <c r="M11898" s="4" t="s">
        <v>14137</v>
      </c>
      <c r="N11898" s="3" t="str">
        <f t="shared" ref="N11898:N11899" si="439">J11898</f>
        <v>[2.25 cr and more]</v>
      </c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2"/>
      <c r="AA11898" s="1" t="s">
        <v>11</v>
      </c>
      <c r="AC11898" s="23" t="s">
        <v>37878</v>
      </c>
      <c r="AD11898" s="23" t="s">
        <v>40440</v>
      </c>
      <c r="AE11898" t="s">
        <v>35401</v>
      </c>
    </row>
    <row r="11899" spans="1:31" ht="15" customHeight="1">
      <c r="A11899" s="1">
        <v>11898</v>
      </c>
      <c r="B11899" s="1" t="s">
        <v>54</v>
      </c>
      <c r="C11899" s="1" t="s">
        <v>15894</v>
      </c>
      <c r="D11899" s="2" t="s">
        <v>2758</v>
      </c>
      <c r="E11899" s="2" t="s">
        <v>139</v>
      </c>
      <c r="F11899" s="2" t="s">
        <v>32898</v>
      </c>
      <c r="G11899" s="15">
        <v>91994446600</v>
      </c>
      <c r="H11899" s="2" t="s">
        <v>8</v>
      </c>
      <c r="I11899" s="1" t="s">
        <v>62</v>
      </c>
      <c r="J11899" s="2" t="s">
        <v>47307</v>
      </c>
      <c r="K11899" s="3" t="s">
        <v>42</v>
      </c>
      <c r="L11899" s="2" t="s">
        <v>47307</v>
      </c>
      <c r="M11899" s="4" t="s">
        <v>14136</v>
      </c>
      <c r="N11899" s="3" t="str">
        <f t="shared" si="439"/>
        <v>[2.25 cr and more]</v>
      </c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2"/>
      <c r="AA11899" s="1" t="s">
        <v>16</v>
      </c>
      <c r="AC11899" s="23" t="s">
        <v>37878</v>
      </c>
      <c r="AD11899" s="23" t="s">
        <v>40440</v>
      </c>
      <c r="AE11899" t="s">
        <v>35402</v>
      </c>
    </row>
    <row r="11900" spans="1:31" ht="15" customHeight="1">
      <c r="A11900" s="1">
        <v>11899</v>
      </c>
      <c r="B11900" s="1" t="s">
        <v>54</v>
      </c>
      <c r="C11900" s="1" t="s">
        <v>15904</v>
      </c>
      <c r="D11900" s="2" t="s">
        <v>16159</v>
      </c>
      <c r="E11900" s="2" t="s">
        <v>87</v>
      </c>
      <c r="F11900" s="2" t="s">
        <v>28837</v>
      </c>
      <c r="G11900" s="15">
        <v>919406040</v>
      </c>
      <c r="H11900" s="2" t="s">
        <v>132</v>
      </c>
      <c r="I11900" s="1" t="s">
        <v>41</v>
      </c>
      <c r="J11900" s="2" t="s">
        <v>47307</v>
      </c>
      <c r="K11900" s="11" t="s">
        <v>14137</v>
      </c>
      <c r="L11900" s="2" t="s">
        <v>47307</v>
      </c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2"/>
      <c r="AA11900" s="1" t="s">
        <v>16</v>
      </c>
      <c r="AC11900" s="23" t="s">
        <v>37878</v>
      </c>
      <c r="AD11900" s="23" t="s">
        <v>40440</v>
      </c>
      <c r="AE11900" t="s">
        <v>35403</v>
      </c>
    </row>
    <row r="11901" spans="1:31" ht="15" customHeight="1">
      <c r="A11901" s="1">
        <v>11900</v>
      </c>
      <c r="B11901" s="1" t="s">
        <v>54</v>
      </c>
      <c r="C11901" s="1" t="s">
        <v>15909</v>
      </c>
      <c r="D11901" s="2" t="s">
        <v>1286</v>
      </c>
      <c r="E11901" s="2" t="s">
        <v>139</v>
      </c>
      <c r="F11901" s="2" t="s">
        <v>28841</v>
      </c>
      <c r="G11901" s="15">
        <v>9194949444</v>
      </c>
      <c r="H11901" s="2" t="s">
        <v>8</v>
      </c>
      <c r="I11901" s="1" t="s">
        <v>62</v>
      </c>
      <c r="J11901" s="2" t="s">
        <v>47307</v>
      </c>
      <c r="K11901" s="11" t="s">
        <v>14136</v>
      </c>
      <c r="L11901" s="2" t="s">
        <v>47307</v>
      </c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2"/>
      <c r="AA11901" s="1" t="s">
        <v>16</v>
      </c>
      <c r="AC11901" s="23" t="s">
        <v>37878</v>
      </c>
      <c r="AD11901" s="23" t="s">
        <v>40440</v>
      </c>
      <c r="AE11901" t="s">
        <v>35404</v>
      </c>
    </row>
    <row r="11902" spans="1:31" ht="15" customHeight="1">
      <c r="A11902" s="1">
        <v>11901</v>
      </c>
      <c r="B11902" s="1" t="s">
        <v>54</v>
      </c>
      <c r="C11902" s="1" t="s">
        <v>15911</v>
      </c>
      <c r="D11902" s="2" t="s">
        <v>2046</v>
      </c>
      <c r="E11902" s="2" t="s">
        <v>328</v>
      </c>
      <c r="F11902" s="2" t="s">
        <v>32340</v>
      </c>
      <c r="G11902" s="15">
        <v>91944490996</v>
      </c>
      <c r="H11902" s="2" t="s">
        <v>20</v>
      </c>
      <c r="I11902" s="1" t="s">
        <v>41</v>
      </c>
      <c r="J11902" s="2" t="s">
        <v>47307</v>
      </c>
      <c r="K11902" s="11" t="s">
        <v>14136</v>
      </c>
      <c r="L11902" s="2" t="s">
        <v>47307</v>
      </c>
      <c r="M11902" s="4" t="s">
        <v>14137</v>
      </c>
      <c r="N11902" s="3" t="str">
        <f t="shared" ref="N11902:N11904" si="440">J11902</f>
        <v>[2.25 cr and more]</v>
      </c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2"/>
      <c r="AA11902" s="1" t="s">
        <v>11</v>
      </c>
      <c r="AC11902" s="23" t="s">
        <v>37878</v>
      </c>
      <c r="AD11902" s="23" t="s">
        <v>40440</v>
      </c>
      <c r="AE11902" t="s">
        <v>35405</v>
      </c>
    </row>
    <row r="11903" spans="1:31" ht="15" customHeight="1">
      <c r="A11903" s="1">
        <v>11902</v>
      </c>
      <c r="B11903" s="1" t="s">
        <v>54</v>
      </c>
      <c r="C11903" s="1" t="s">
        <v>15947</v>
      </c>
      <c r="D11903" s="2" t="s">
        <v>332</v>
      </c>
      <c r="E11903" s="2" t="s">
        <v>788</v>
      </c>
      <c r="F11903" s="2" t="s">
        <v>32541</v>
      </c>
      <c r="G11903" s="15">
        <v>919944444999</v>
      </c>
      <c r="H11903" s="2" t="s">
        <v>8</v>
      </c>
      <c r="I11903" s="1" t="s">
        <v>41</v>
      </c>
      <c r="J11903" s="2" t="s">
        <v>47307</v>
      </c>
      <c r="K11903" s="3" t="s">
        <v>213</v>
      </c>
      <c r="L11903" s="2" t="s">
        <v>47307</v>
      </c>
      <c r="M11903" s="4" t="s">
        <v>17</v>
      </c>
      <c r="N11903" s="3" t="str">
        <f t="shared" si="440"/>
        <v>[2.25 cr and more]</v>
      </c>
      <c r="O11903" s="4" t="s">
        <v>47347</v>
      </c>
      <c r="P11903" s="3" t="s">
        <v>47307</v>
      </c>
      <c r="Q11903" s="4" t="s">
        <v>14136</v>
      </c>
      <c r="R11903" s="3" t="s">
        <v>47307</v>
      </c>
      <c r="S11903" s="4" t="s">
        <v>47352</v>
      </c>
      <c r="T11903" s="3" t="s">
        <v>47307</v>
      </c>
      <c r="U11903" s="4" t="s">
        <v>13</v>
      </c>
      <c r="V11903" s="3" t="s">
        <v>47307</v>
      </c>
      <c r="W11903" s="4"/>
      <c r="X11903" s="4"/>
      <c r="Y11903" s="4"/>
      <c r="Z11903" s="2"/>
      <c r="AA11903" s="1" t="s">
        <v>16</v>
      </c>
      <c r="AC11903" s="23" t="s">
        <v>37879</v>
      </c>
      <c r="AD11903" s="23" t="s">
        <v>40440</v>
      </c>
      <c r="AE11903" t="s">
        <v>35406</v>
      </c>
    </row>
    <row r="11904" spans="1:31" ht="15" customHeight="1">
      <c r="A11904" s="1">
        <v>11903</v>
      </c>
      <c r="B11904" s="1" t="s">
        <v>54</v>
      </c>
      <c r="C11904" s="1" t="s">
        <v>15954</v>
      </c>
      <c r="D11904" s="2" t="s">
        <v>2586</v>
      </c>
      <c r="E11904" s="2" t="s">
        <v>788</v>
      </c>
      <c r="F11904" s="2" t="s">
        <v>28870</v>
      </c>
      <c r="G11904" s="15">
        <v>914444999994</v>
      </c>
      <c r="H11904" s="2" t="s">
        <v>8</v>
      </c>
      <c r="I11904" s="1" t="s">
        <v>62</v>
      </c>
      <c r="J11904" s="2" t="s">
        <v>47307</v>
      </c>
      <c r="K11904" s="11" t="s">
        <v>14136</v>
      </c>
      <c r="L11904" s="2" t="s">
        <v>47307</v>
      </c>
      <c r="M11904" s="4" t="s">
        <v>14137</v>
      </c>
      <c r="N11904" s="3" t="str">
        <f t="shared" si="440"/>
        <v>[2.25 cr and more]</v>
      </c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2"/>
      <c r="AA11904" s="1" t="s">
        <v>11</v>
      </c>
      <c r="AC11904" s="23" t="s">
        <v>37879</v>
      </c>
      <c r="AD11904" s="23" t="s">
        <v>40440</v>
      </c>
      <c r="AE11904" t="s">
        <v>35395</v>
      </c>
    </row>
    <row r="11905" spans="1:31" ht="15" customHeight="1">
      <c r="A11905" s="1">
        <v>11904</v>
      </c>
      <c r="B11905" s="1" t="s">
        <v>54</v>
      </c>
      <c r="C11905" s="1" t="s">
        <v>16480</v>
      </c>
      <c r="D11905" s="9" t="s">
        <v>773</v>
      </c>
      <c r="E11905" s="9" t="s">
        <v>2030</v>
      </c>
      <c r="F11905" s="9" t="s">
        <v>28883</v>
      </c>
      <c r="G11905" s="17">
        <v>919994444944</v>
      </c>
      <c r="H11905" s="9" t="s">
        <v>20</v>
      </c>
      <c r="I11905" s="1" t="s">
        <v>62</v>
      </c>
      <c r="J11905" s="2" t="s">
        <v>47307</v>
      </c>
      <c r="K11905" s="11" t="s">
        <v>14137</v>
      </c>
      <c r="L11905" s="2" t="s">
        <v>47307</v>
      </c>
      <c r="M11905" s="11"/>
      <c r="N11905" s="4"/>
      <c r="O11905" s="11"/>
      <c r="P11905" s="4"/>
      <c r="Q11905" s="11"/>
      <c r="R11905" s="4"/>
      <c r="S11905" s="11"/>
      <c r="T11905" s="4"/>
      <c r="U11905" s="11"/>
      <c r="V11905" s="4"/>
      <c r="W11905" s="11"/>
      <c r="X11905" s="4"/>
      <c r="Y11905" s="11"/>
      <c r="Z11905" s="2"/>
      <c r="AA11905" s="1" t="s">
        <v>16</v>
      </c>
      <c r="AC11905" s="23" t="s">
        <v>37879</v>
      </c>
      <c r="AD11905" s="23" t="s">
        <v>40440</v>
      </c>
      <c r="AE11905" t="s">
        <v>35400</v>
      </c>
    </row>
    <row r="11906" spans="1:31" ht="15" customHeight="1">
      <c r="A11906" s="1">
        <v>11905</v>
      </c>
      <c r="B11906" s="1" t="s">
        <v>54</v>
      </c>
      <c r="C11906" s="1" t="s">
        <v>16527</v>
      </c>
      <c r="D11906" s="9" t="s">
        <v>917</v>
      </c>
      <c r="E11906" s="9" t="s">
        <v>824</v>
      </c>
      <c r="F11906" s="9" t="s">
        <v>28910</v>
      </c>
      <c r="G11906" s="17">
        <v>91944941491</v>
      </c>
      <c r="H11906" s="9" t="s">
        <v>8</v>
      </c>
      <c r="I11906" s="1" t="s">
        <v>62</v>
      </c>
      <c r="J11906" s="2" t="s">
        <v>47307</v>
      </c>
      <c r="K11906" s="11" t="s">
        <v>14136</v>
      </c>
      <c r="L11906" s="2" t="s">
        <v>47307</v>
      </c>
      <c r="M11906" s="4" t="s">
        <v>14137</v>
      </c>
      <c r="N11906" s="3" t="str">
        <f t="shared" ref="N11906:N11907" si="441">J11906</f>
        <v>[2.25 cr and more]</v>
      </c>
      <c r="O11906" s="11"/>
      <c r="P11906" s="4"/>
      <c r="Q11906" s="11"/>
      <c r="R11906" s="4"/>
      <c r="S11906" s="11"/>
      <c r="T11906" s="4"/>
      <c r="U11906" s="11"/>
      <c r="V11906" s="4"/>
      <c r="W11906" s="11"/>
      <c r="X11906" s="4"/>
      <c r="Y11906" s="11"/>
      <c r="Z11906" s="2"/>
      <c r="AA11906" s="1" t="s">
        <v>16</v>
      </c>
      <c r="AC11906" s="23" t="s">
        <v>37879</v>
      </c>
      <c r="AD11906" s="23" t="s">
        <v>40440</v>
      </c>
      <c r="AE11906" t="s">
        <v>35401</v>
      </c>
    </row>
    <row r="11907" spans="1:31" ht="15" customHeight="1">
      <c r="A11907" s="1">
        <v>11906</v>
      </c>
      <c r="B11907" s="1" t="s">
        <v>54</v>
      </c>
      <c r="C11907" s="1" t="s">
        <v>16533</v>
      </c>
      <c r="D11907" s="9" t="s">
        <v>1605</v>
      </c>
      <c r="E11907" s="9" t="s">
        <v>1606</v>
      </c>
      <c r="F11907" s="9" t="s">
        <v>21656</v>
      </c>
      <c r="G11907" s="17">
        <v>919444949696</v>
      </c>
      <c r="H11907" s="9" t="s">
        <v>20</v>
      </c>
      <c r="I11907" s="1" t="s">
        <v>62</v>
      </c>
      <c r="J11907" s="2" t="s">
        <v>47307</v>
      </c>
      <c r="K11907" s="11" t="s">
        <v>14136</v>
      </c>
      <c r="L11907" s="2" t="s">
        <v>47307</v>
      </c>
      <c r="M11907" s="4" t="s">
        <v>14137</v>
      </c>
      <c r="N11907" s="3" t="str">
        <f t="shared" si="441"/>
        <v>[2.25 cr and more]</v>
      </c>
      <c r="O11907" s="11"/>
      <c r="P11907" s="4"/>
      <c r="Q11907" s="11"/>
      <c r="R11907" s="4"/>
      <c r="S11907" s="11"/>
      <c r="T11907" s="4"/>
      <c r="U11907" s="11"/>
      <c r="V11907" s="4"/>
      <c r="W11907" s="11"/>
      <c r="X11907" s="4"/>
      <c r="Y11907" s="11"/>
      <c r="Z11907" s="2"/>
      <c r="AA11907" s="1" t="s">
        <v>16</v>
      </c>
      <c r="AC11907" s="23" t="s">
        <v>37879</v>
      </c>
      <c r="AD11907" s="23" t="s">
        <v>40440</v>
      </c>
      <c r="AE11907" t="s">
        <v>35402</v>
      </c>
    </row>
    <row r="11908" spans="1:31" ht="15" customHeight="1">
      <c r="A11908" s="1">
        <v>11907</v>
      </c>
      <c r="B11908" s="1" t="s">
        <v>54</v>
      </c>
      <c r="C11908" s="1" t="s">
        <v>16538</v>
      </c>
      <c r="D11908" s="9" t="s">
        <v>494</v>
      </c>
      <c r="E11908" s="9" t="s">
        <v>11634</v>
      </c>
      <c r="F11908" s="9" t="s">
        <v>26529</v>
      </c>
      <c r="G11908" s="17">
        <v>914444441190</v>
      </c>
      <c r="H11908" s="9" t="s">
        <v>20</v>
      </c>
      <c r="I11908" s="1" t="s">
        <v>62</v>
      </c>
      <c r="J11908" s="2" t="s">
        <v>47307</v>
      </c>
      <c r="K11908" s="11" t="s">
        <v>14137</v>
      </c>
      <c r="L11908" s="2" t="s">
        <v>47307</v>
      </c>
      <c r="M11908" s="11"/>
      <c r="N11908" s="4"/>
      <c r="O11908" s="11"/>
      <c r="P11908" s="4"/>
      <c r="Q11908" s="11"/>
      <c r="R11908" s="4"/>
      <c r="S11908" s="11"/>
      <c r="T11908" s="4"/>
      <c r="U11908" s="11"/>
      <c r="V11908" s="4"/>
      <c r="W11908" s="11"/>
      <c r="X11908" s="4"/>
      <c r="Y11908" s="11"/>
      <c r="Z11908" s="2"/>
      <c r="AA11908" s="1" t="s">
        <v>16</v>
      </c>
      <c r="AC11908" s="23" t="s">
        <v>37879</v>
      </c>
      <c r="AD11908" s="23" t="s">
        <v>40440</v>
      </c>
      <c r="AE11908" t="s">
        <v>35403</v>
      </c>
    </row>
    <row r="11909" spans="1:31" ht="15" customHeight="1">
      <c r="A11909" s="1">
        <v>11908</v>
      </c>
      <c r="B11909" s="1" t="s">
        <v>54</v>
      </c>
      <c r="C11909" s="1" t="s">
        <v>16543</v>
      </c>
      <c r="D11909" s="9" t="s">
        <v>2904</v>
      </c>
      <c r="E11909" s="9" t="s">
        <v>40</v>
      </c>
      <c r="F11909" s="9" t="s">
        <v>32910</v>
      </c>
      <c r="G11909" s="17">
        <v>9196101440</v>
      </c>
      <c r="H11909" s="9" t="s">
        <v>37</v>
      </c>
      <c r="I11909" s="1" t="s">
        <v>41</v>
      </c>
      <c r="J11909" s="2" t="s">
        <v>47307</v>
      </c>
      <c r="K11909" s="3" t="s">
        <v>42</v>
      </c>
      <c r="L11909" s="2" t="s">
        <v>47307</v>
      </c>
      <c r="M11909" s="11"/>
      <c r="N11909" s="4"/>
      <c r="O11909" s="11"/>
      <c r="P11909" s="4"/>
      <c r="Q11909" s="11"/>
      <c r="R11909" s="4"/>
      <c r="S11909" s="11"/>
      <c r="T11909" s="4"/>
      <c r="U11909" s="11"/>
      <c r="V11909" s="4"/>
      <c r="W11909" s="11"/>
      <c r="X11909" s="4"/>
      <c r="Y11909" s="11"/>
      <c r="Z11909" s="2"/>
      <c r="AA11909" s="1" t="s">
        <v>16</v>
      </c>
      <c r="AC11909" s="23" t="s">
        <v>37879</v>
      </c>
      <c r="AD11909" s="23" t="s">
        <v>40440</v>
      </c>
      <c r="AE11909" t="s">
        <v>35404</v>
      </c>
    </row>
    <row r="11910" spans="1:31" ht="15" customHeight="1">
      <c r="A11910" s="1">
        <v>11909</v>
      </c>
      <c r="B11910" s="1" t="s">
        <v>54</v>
      </c>
      <c r="C11910" s="1" t="s">
        <v>16547</v>
      </c>
      <c r="D11910" s="9" t="s">
        <v>16189</v>
      </c>
      <c r="E11910" s="9" t="s">
        <v>16190</v>
      </c>
      <c r="F11910" s="9" t="s">
        <v>28922</v>
      </c>
      <c r="G11910" s="17">
        <v>919409464601</v>
      </c>
      <c r="H11910" s="9" t="s">
        <v>15</v>
      </c>
      <c r="I11910" s="1" t="s">
        <v>9</v>
      </c>
      <c r="J11910" s="2" t="s">
        <v>47307</v>
      </c>
      <c r="K11910" s="11" t="s">
        <v>14136</v>
      </c>
      <c r="L11910" s="2" t="s">
        <v>47307</v>
      </c>
      <c r="M11910" s="4" t="s">
        <v>14137</v>
      </c>
      <c r="N11910" s="3" t="str">
        <f>J11910</f>
        <v>[2.25 cr and more]</v>
      </c>
      <c r="O11910" s="4" t="s">
        <v>13</v>
      </c>
      <c r="P11910" s="3" t="s">
        <v>47307</v>
      </c>
      <c r="Q11910" s="11"/>
      <c r="R11910" s="4"/>
      <c r="S11910" s="11"/>
      <c r="T11910" s="4"/>
      <c r="U11910" s="11"/>
      <c r="V11910" s="4"/>
      <c r="W11910" s="11"/>
      <c r="X11910" s="4"/>
      <c r="Y11910" s="11"/>
      <c r="Z11910" s="2"/>
      <c r="AA11910" s="1" t="s">
        <v>16</v>
      </c>
      <c r="AC11910" s="23" t="s">
        <v>37879</v>
      </c>
      <c r="AD11910" s="23" t="s">
        <v>40440</v>
      </c>
      <c r="AE11910" t="s">
        <v>35405</v>
      </c>
    </row>
    <row r="11911" spans="1:31" ht="15" customHeight="1">
      <c r="A11911" s="1">
        <v>11910</v>
      </c>
      <c r="B11911" s="1" t="s">
        <v>54</v>
      </c>
      <c r="C11911" s="1" t="s">
        <v>16560</v>
      </c>
      <c r="D11911" s="9" t="s">
        <v>3405</v>
      </c>
      <c r="E11911" s="9" t="s">
        <v>16193</v>
      </c>
      <c r="F11911" s="9" t="s">
        <v>32913</v>
      </c>
      <c r="G11911" s="17">
        <v>919994446119</v>
      </c>
      <c r="H11911" s="9" t="s">
        <v>8</v>
      </c>
      <c r="I11911" s="1" t="s">
        <v>62</v>
      </c>
      <c r="J11911" s="2" t="s">
        <v>47307</v>
      </c>
      <c r="K11911" s="3" t="s">
        <v>42</v>
      </c>
      <c r="L11911" s="2" t="s">
        <v>47307</v>
      </c>
      <c r="M11911" s="11"/>
      <c r="N11911" s="4"/>
      <c r="O11911" s="11"/>
      <c r="P11911" s="4"/>
      <c r="Q11911" s="11"/>
      <c r="R11911" s="4"/>
      <c r="S11911" s="11"/>
      <c r="T11911" s="4"/>
      <c r="U11911" s="11"/>
      <c r="V11911" s="4"/>
      <c r="W11911" s="11"/>
      <c r="X11911" s="4"/>
      <c r="Y11911" s="11"/>
      <c r="Z11911" s="2"/>
      <c r="AA11911" s="1" t="s">
        <v>16</v>
      </c>
      <c r="AC11911" s="23" t="s">
        <v>37879</v>
      </c>
      <c r="AD11911" s="23" t="s">
        <v>40440</v>
      </c>
      <c r="AE11911" t="s">
        <v>35406</v>
      </c>
    </row>
    <row r="11912" spans="1:31" ht="15" customHeight="1">
      <c r="A11912" s="1">
        <v>11911</v>
      </c>
      <c r="B11912" s="1" t="s">
        <v>54</v>
      </c>
      <c r="C11912" s="1" t="s">
        <v>16579</v>
      </c>
      <c r="D11912" s="9" t="s">
        <v>386</v>
      </c>
      <c r="E11912" s="9" t="s">
        <v>37318</v>
      </c>
      <c r="F11912" s="9" t="s">
        <v>32917</v>
      </c>
      <c r="G11912" s="17">
        <v>919601490404</v>
      </c>
      <c r="H11912" s="9" t="s">
        <v>20</v>
      </c>
      <c r="I11912" s="1" t="s">
        <v>62</v>
      </c>
      <c r="J11912" s="2" t="s">
        <v>47307</v>
      </c>
      <c r="K11912" s="11" t="s">
        <v>13</v>
      </c>
      <c r="L11912" s="2" t="s">
        <v>47307</v>
      </c>
      <c r="M11912" s="11"/>
      <c r="N11912" s="4"/>
      <c r="O11912" s="11"/>
      <c r="P11912" s="4"/>
      <c r="Q11912" s="11"/>
      <c r="R11912" s="4"/>
      <c r="S11912" s="11"/>
      <c r="T11912" s="4"/>
      <c r="U11912" s="11"/>
      <c r="V11912" s="4"/>
      <c r="W11912" s="11"/>
      <c r="X11912" s="4"/>
      <c r="Y11912" s="11"/>
      <c r="Z11912" s="2"/>
      <c r="AA11912" s="1" t="s">
        <v>16</v>
      </c>
      <c r="AC11912" s="23" t="s">
        <v>37879</v>
      </c>
      <c r="AD11912" s="23" t="s">
        <v>40440</v>
      </c>
      <c r="AE11912" t="s">
        <v>35395</v>
      </c>
    </row>
    <row r="11913" spans="1:31" ht="15" customHeight="1">
      <c r="A11913" s="1">
        <v>11912</v>
      </c>
      <c r="B11913" s="1" t="s">
        <v>54</v>
      </c>
      <c r="C11913" s="1" t="s">
        <v>16580</v>
      </c>
      <c r="D11913" s="9" t="s">
        <v>1592</v>
      </c>
      <c r="E11913" s="9" t="s">
        <v>558</v>
      </c>
      <c r="F11913" s="9" t="s">
        <v>28939</v>
      </c>
      <c r="G11913" s="17">
        <v>91994414441</v>
      </c>
      <c r="H11913" s="9" t="s">
        <v>8</v>
      </c>
      <c r="I11913" s="1" t="s">
        <v>62</v>
      </c>
      <c r="J11913" s="2" t="s">
        <v>47307</v>
      </c>
      <c r="K11913" s="11" t="s">
        <v>14136</v>
      </c>
      <c r="L11913" s="2" t="s">
        <v>47307</v>
      </c>
      <c r="M11913" s="4" t="s">
        <v>14137</v>
      </c>
      <c r="N11913" s="3" t="str">
        <f>J11913</f>
        <v>[2.25 cr and more]</v>
      </c>
      <c r="O11913" s="11"/>
      <c r="P11913" s="4"/>
      <c r="Q11913" s="11"/>
      <c r="R11913" s="4"/>
      <c r="S11913" s="11"/>
      <c r="T11913" s="4"/>
      <c r="U11913" s="11"/>
      <c r="V11913" s="4"/>
      <c r="W11913" s="11"/>
      <c r="X11913" s="4"/>
      <c r="Y11913" s="11"/>
      <c r="Z11913" s="2"/>
      <c r="AA11913" s="1" t="s">
        <v>16</v>
      </c>
      <c r="AC11913" s="23" t="s">
        <v>37879</v>
      </c>
      <c r="AD11913" s="23" t="s">
        <v>40440</v>
      </c>
      <c r="AE11913" t="s">
        <v>35406</v>
      </c>
    </row>
    <row r="11914" spans="1:31" ht="15" customHeight="1">
      <c r="A11914" s="1">
        <v>11913</v>
      </c>
      <c r="B11914" s="1" t="s">
        <v>54</v>
      </c>
      <c r="C11914" s="1" t="s">
        <v>16584</v>
      </c>
      <c r="D11914" s="9" t="s">
        <v>1250</v>
      </c>
      <c r="E11914" s="9" t="s">
        <v>10295</v>
      </c>
      <c r="F11914" s="9" t="s">
        <v>28942</v>
      </c>
      <c r="G11914" s="17">
        <v>919016490164</v>
      </c>
      <c r="H11914" s="9" t="s">
        <v>15</v>
      </c>
      <c r="I11914" s="1" t="s">
        <v>62</v>
      </c>
      <c r="J11914" s="2" t="s">
        <v>47307</v>
      </c>
      <c r="K11914" s="11" t="s">
        <v>14136</v>
      </c>
      <c r="L11914" s="2" t="s">
        <v>47307</v>
      </c>
      <c r="M11914" s="11"/>
      <c r="N11914" s="4"/>
      <c r="O11914" s="11"/>
      <c r="P11914" s="4"/>
      <c r="Q11914" s="11"/>
      <c r="R11914" s="4"/>
      <c r="S11914" s="11"/>
      <c r="T11914" s="4"/>
      <c r="U11914" s="11"/>
      <c r="V11914" s="4"/>
      <c r="W11914" s="11"/>
      <c r="X11914" s="4"/>
      <c r="Y11914" s="11"/>
      <c r="Z11914" s="2"/>
      <c r="AA11914" s="1" t="s">
        <v>16</v>
      </c>
      <c r="AC11914" s="23" t="s">
        <v>37879</v>
      </c>
      <c r="AD11914" s="23" t="s">
        <v>40440</v>
      </c>
      <c r="AE11914" t="s">
        <v>35395</v>
      </c>
    </row>
    <row r="11915" spans="1:31" ht="15" customHeight="1">
      <c r="A11915" s="1">
        <v>11914</v>
      </c>
      <c r="B11915" s="1" t="s">
        <v>54</v>
      </c>
      <c r="C11915" s="1" t="s">
        <v>16600</v>
      </c>
      <c r="D11915" s="9" t="s">
        <v>1429</v>
      </c>
      <c r="E11915" s="9" t="s">
        <v>1610</v>
      </c>
      <c r="F11915" s="9" t="s">
        <v>28952</v>
      </c>
      <c r="G11915" s="17">
        <v>919994101109</v>
      </c>
      <c r="H11915" s="9" t="s">
        <v>8</v>
      </c>
      <c r="I11915" s="1" t="s">
        <v>41</v>
      </c>
      <c r="J11915" s="2" t="s">
        <v>47307</v>
      </c>
      <c r="K11915" s="11" t="s">
        <v>14136</v>
      </c>
      <c r="L11915" s="2" t="s">
        <v>47307</v>
      </c>
      <c r="M11915" s="4" t="s">
        <v>14137</v>
      </c>
      <c r="N11915" s="3" t="str">
        <f t="shared" ref="N11915:N11919" si="442">J11915</f>
        <v>[2.25 cr and more]</v>
      </c>
      <c r="O11915" s="11"/>
      <c r="P11915" s="4"/>
      <c r="Q11915" s="11"/>
      <c r="R11915" s="4"/>
      <c r="S11915" s="11"/>
      <c r="T11915" s="4"/>
      <c r="U11915" s="11"/>
      <c r="V11915" s="4"/>
      <c r="W11915" s="11"/>
      <c r="X11915" s="4"/>
      <c r="Y11915" s="11"/>
      <c r="Z11915" s="2"/>
      <c r="AA11915" s="1" t="s">
        <v>16</v>
      </c>
      <c r="AC11915" s="23" t="s">
        <v>37879</v>
      </c>
      <c r="AD11915" s="23" t="s">
        <v>40440</v>
      </c>
      <c r="AE11915" t="s">
        <v>35400</v>
      </c>
    </row>
    <row r="11916" spans="1:31" ht="15" customHeight="1">
      <c r="A11916" s="1">
        <v>11915</v>
      </c>
      <c r="B11916" s="1" t="s">
        <v>54</v>
      </c>
      <c r="C11916" s="1" t="s">
        <v>16602</v>
      </c>
      <c r="D11916" s="9" t="s">
        <v>350</v>
      </c>
      <c r="E11916" s="9" t="s">
        <v>12524</v>
      </c>
      <c r="F11916" s="9" t="s">
        <v>34998</v>
      </c>
      <c r="G11916" s="17">
        <v>919909449949</v>
      </c>
      <c r="H11916" s="9" t="s">
        <v>20</v>
      </c>
      <c r="I11916" s="1" t="s">
        <v>62</v>
      </c>
      <c r="J11916" s="2" t="s">
        <v>47307</v>
      </c>
      <c r="K11916" s="3" t="s">
        <v>17</v>
      </c>
      <c r="L11916" s="2" t="s">
        <v>47307</v>
      </c>
      <c r="M11916" s="4" t="s">
        <v>14136</v>
      </c>
      <c r="N11916" s="3" t="str">
        <f t="shared" si="442"/>
        <v>[2.25 cr and more]</v>
      </c>
      <c r="O11916" s="11"/>
      <c r="P11916" s="4"/>
      <c r="Q11916" s="11"/>
      <c r="R11916" s="4"/>
      <c r="S11916" s="11"/>
      <c r="T11916" s="4"/>
      <c r="U11916" s="11"/>
      <c r="V11916" s="4"/>
      <c r="W11916" s="11"/>
      <c r="X11916" s="4"/>
      <c r="Y11916" s="11"/>
      <c r="Z11916" s="2"/>
      <c r="AA11916" s="1" t="s">
        <v>16</v>
      </c>
      <c r="AC11916" s="23" t="s">
        <v>37879</v>
      </c>
      <c r="AD11916" s="23" t="s">
        <v>40440</v>
      </c>
      <c r="AE11916" t="s">
        <v>35406</v>
      </c>
    </row>
    <row r="11917" spans="1:31" ht="15" customHeight="1">
      <c r="A11917" s="1">
        <v>11916</v>
      </c>
      <c r="B11917" s="1" t="s">
        <v>54</v>
      </c>
      <c r="C11917" s="1" t="s">
        <v>16605</v>
      </c>
      <c r="D11917" s="9" t="s">
        <v>1410</v>
      </c>
      <c r="E11917" s="9" t="s">
        <v>2618</v>
      </c>
      <c r="F11917" s="9" t="s">
        <v>28955</v>
      </c>
      <c r="G11917" s="17">
        <v>919944604649</v>
      </c>
      <c r="H11917" s="9" t="s">
        <v>20</v>
      </c>
      <c r="I11917" s="1" t="s">
        <v>9</v>
      </c>
      <c r="J11917" s="2" t="s">
        <v>47307</v>
      </c>
      <c r="K11917" s="3" t="s">
        <v>42</v>
      </c>
      <c r="L11917" s="2" t="s">
        <v>47307</v>
      </c>
      <c r="M11917" s="4" t="s">
        <v>14136</v>
      </c>
      <c r="N11917" s="3" t="str">
        <f t="shared" si="442"/>
        <v>[2.25 cr and more]</v>
      </c>
      <c r="O11917" s="4" t="s">
        <v>14137</v>
      </c>
      <c r="P11917" s="3" t="s">
        <v>47307</v>
      </c>
      <c r="Q11917" s="11"/>
      <c r="R11917" s="4"/>
      <c r="S11917" s="11"/>
      <c r="T11917" s="4"/>
      <c r="U11917" s="11"/>
      <c r="V11917" s="4"/>
      <c r="W11917" s="11"/>
      <c r="X11917" s="4"/>
      <c r="Y11917" s="11"/>
      <c r="Z11917" s="2"/>
      <c r="AA11917" s="1" t="s">
        <v>16</v>
      </c>
      <c r="AC11917" s="23" t="s">
        <v>37879</v>
      </c>
      <c r="AD11917" s="23" t="s">
        <v>40440</v>
      </c>
      <c r="AE11917" t="s">
        <v>35395</v>
      </c>
    </row>
    <row r="11918" spans="1:31" ht="15" customHeight="1">
      <c r="A11918" s="1">
        <v>11917</v>
      </c>
      <c r="B11918" s="1" t="s">
        <v>54</v>
      </c>
      <c r="C11918" s="1" t="s">
        <v>16614</v>
      </c>
      <c r="D11918" s="9" t="s">
        <v>2169</v>
      </c>
      <c r="E11918" s="9" t="s">
        <v>139</v>
      </c>
      <c r="F11918" s="9" t="s">
        <v>28964</v>
      </c>
      <c r="G11918" s="17">
        <v>91414199444</v>
      </c>
      <c r="H11918" s="9" t="s">
        <v>8</v>
      </c>
      <c r="I11918" s="1" t="s">
        <v>62</v>
      </c>
      <c r="J11918" s="2" t="s">
        <v>47307</v>
      </c>
      <c r="K11918" s="11" t="s">
        <v>14137</v>
      </c>
      <c r="L11918" s="2" t="s">
        <v>47307</v>
      </c>
      <c r="M11918" s="4" t="s">
        <v>13</v>
      </c>
      <c r="N11918" s="3" t="str">
        <f t="shared" si="442"/>
        <v>[2.25 cr and more]</v>
      </c>
      <c r="O11918" s="11"/>
      <c r="P11918" s="4"/>
      <c r="Q11918" s="11"/>
      <c r="R11918" s="4"/>
      <c r="S11918" s="11"/>
      <c r="T11918" s="4"/>
      <c r="U11918" s="11"/>
      <c r="V11918" s="4"/>
      <c r="W11918" s="11"/>
      <c r="X11918" s="4"/>
      <c r="Y11918" s="11"/>
      <c r="Z11918" s="2"/>
      <c r="AA11918" s="1" t="s">
        <v>16</v>
      </c>
      <c r="AC11918" s="23" t="s">
        <v>37879</v>
      </c>
      <c r="AD11918" s="23" t="s">
        <v>40440</v>
      </c>
      <c r="AE11918" t="s">
        <v>35406</v>
      </c>
    </row>
    <row r="11919" spans="1:31" ht="15" customHeight="1">
      <c r="A11919" s="1">
        <v>11918</v>
      </c>
      <c r="B11919" s="1" t="s">
        <v>54</v>
      </c>
      <c r="C11919" s="1" t="s">
        <v>16615</v>
      </c>
      <c r="D11919" s="9" t="s">
        <v>15986</v>
      </c>
      <c r="E11919" s="9" t="s">
        <v>40</v>
      </c>
      <c r="F11919" s="9" t="s">
        <v>28965</v>
      </c>
      <c r="G11919" s="17">
        <v>91414414090</v>
      </c>
      <c r="H11919" s="9" t="s">
        <v>8</v>
      </c>
      <c r="I11919" s="1" t="s">
        <v>62</v>
      </c>
      <c r="J11919" s="2" t="s">
        <v>47307</v>
      </c>
      <c r="K11919" s="11" t="s">
        <v>14136</v>
      </c>
      <c r="L11919" s="2" t="s">
        <v>47307</v>
      </c>
      <c r="M11919" s="4" t="s">
        <v>14137</v>
      </c>
      <c r="N11919" s="3" t="str">
        <f t="shared" si="442"/>
        <v>[2.25 cr and more]</v>
      </c>
      <c r="O11919" s="11"/>
      <c r="P11919" s="4"/>
      <c r="Q11919" s="11"/>
      <c r="R11919" s="4"/>
      <c r="S11919" s="11"/>
      <c r="T11919" s="4"/>
      <c r="U11919" s="11"/>
      <c r="V11919" s="4"/>
      <c r="W11919" s="11"/>
      <c r="X11919" s="4"/>
      <c r="Y11919" s="11"/>
      <c r="Z11919" s="2"/>
      <c r="AA11919" s="1" t="s">
        <v>11</v>
      </c>
      <c r="AC11919" s="23" t="s">
        <v>37879</v>
      </c>
      <c r="AD11919" s="23" t="s">
        <v>40440</v>
      </c>
      <c r="AE11919" t="s">
        <v>35395</v>
      </c>
    </row>
    <row r="11920" spans="1:31" ht="15" customHeight="1">
      <c r="A11920" s="1">
        <v>11919</v>
      </c>
      <c r="B11920" s="1" t="s">
        <v>54</v>
      </c>
      <c r="C11920" s="1" t="s">
        <v>16624</v>
      </c>
      <c r="D11920" s="9" t="s">
        <v>2505</v>
      </c>
      <c r="E11920" s="9" t="s">
        <v>90</v>
      </c>
      <c r="F11920" s="9" t="s">
        <v>28970</v>
      </c>
      <c r="G11920" s="17">
        <v>91600964966</v>
      </c>
      <c r="H11920" s="9" t="s">
        <v>132</v>
      </c>
      <c r="I11920" s="1" t="s">
        <v>41</v>
      </c>
      <c r="J11920" s="2" t="s">
        <v>47307</v>
      </c>
      <c r="K11920" s="11" t="s">
        <v>14137</v>
      </c>
      <c r="L11920" s="2" t="s">
        <v>47307</v>
      </c>
      <c r="M11920" s="11"/>
      <c r="N11920" s="4"/>
      <c r="O11920" s="11"/>
      <c r="P11920" s="4"/>
      <c r="Q11920" s="11"/>
      <c r="R11920" s="4"/>
      <c r="S11920" s="11"/>
      <c r="T11920" s="4"/>
      <c r="U11920" s="11"/>
      <c r="V11920" s="4"/>
      <c r="W11920" s="11"/>
      <c r="X11920" s="4"/>
      <c r="Y11920" s="11"/>
      <c r="Z11920" s="2"/>
      <c r="AA11920" s="1" t="s">
        <v>11</v>
      </c>
      <c r="AC11920" s="23" t="s">
        <v>37880</v>
      </c>
      <c r="AD11920" s="23" t="s">
        <v>40440</v>
      </c>
      <c r="AE11920" t="s">
        <v>35400</v>
      </c>
    </row>
    <row r="11921" spans="1:31" ht="15" customHeight="1">
      <c r="A11921" s="1">
        <v>11920</v>
      </c>
      <c r="B11921" s="1" t="s">
        <v>54</v>
      </c>
      <c r="C11921" s="1" t="s">
        <v>16661</v>
      </c>
      <c r="D11921" s="9" t="s">
        <v>959</v>
      </c>
      <c r="E11921" s="9" t="s">
        <v>16218</v>
      </c>
      <c r="F11921" s="9" t="s">
        <v>28994</v>
      </c>
      <c r="G11921" s="17">
        <v>919446614949</v>
      </c>
      <c r="H11921" s="9" t="s">
        <v>8</v>
      </c>
      <c r="I11921" s="1" t="s">
        <v>62</v>
      </c>
      <c r="J11921" s="2" t="s">
        <v>47307</v>
      </c>
      <c r="K11921" s="3" t="s">
        <v>213</v>
      </c>
      <c r="L11921" s="2" t="s">
        <v>47307</v>
      </c>
      <c r="M11921" s="4" t="s">
        <v>17</v>
      </c>
      <c r="N11921" s="3" t="str">
        <f>J11921</f>
        <v>[2.25 cr and more]</v>
      </c>
      <c r="O11921" s="4" t="s">
        <v>47347</v>
      </c>
      <c r="P11921" s="3" t="s">
        <v>47307</v>
      </c>
      <c r="Q11921" s="11"/>
      <c r="R11921" s="4"/>
      <c r="S11921" s="11"/>
      <c r="T11921" s="4"/>
      <c r="U11921" s="11"/>
      <c r="V11921" s="4"/>
      <c r="W11921" s="11"/>
      <c r="X11921" s="4"/>
      <c r="Y11921" s="11"/>
      <c r="Z11921" s="2"/>
      <c r="AA11921" s="1" t="s">
        <v>16</v>
      </c>
      <c r="AC11921" s="23" t="s">
        <v>37880</v>
      </c>
      <c r="AD11921" s="23" t="s">
        <v>40440</v>
      </c>
      <c r="AE11921" t="s">
        <v>35401</v>
      </c>
    </row>
    <row r="11922" spans="1:31" ht="15" customHeight="1">
      <c r="A11922" s="1">
        <v>11921</v>
      </c>
      <c r="B11922" s="1" t="s">
        <v>54</v>
      </c>
      <c r="C11922" s="1" t="s">
        <v>16672</v>
      </c>
      <c r="D11922" s="9" t="s">
        <v>610</v>
      </c>
      <c r="E11922" s="9" t="s">
        <v>2333</v>
      </c>
      <c r="F11922" s="9" t="s">
        <v>35004</v>
      </c>
      <c r="G11922" s="17">
        <v>91440110119</v>
      </c>
      <c r="H11922" s="9" t="s">
        <v>15</v>
      </c>
      <c r="I11922" s="1" t="s">
        <v>62</v>
      </c>
      <c r="J11922" s="2" t="s">
        <v>47307</v>
      </c>
      <c r="K11922" s="11" t="s">
        <v>14136</v>
      </c>
      <c r="L11922" s="2" t="s">
        <v>47307</v>
      </c>
      <c r="M11922" s="11"/>
      <c r="N11922" s="4"/>
      <c r="O11922" s="11"/>
      <c r="P11922" s="4"/>
      <c r="Q11922" s="11"/>
      <c r="R11922" s="4"/>
      <c r="S11922" s="11"/>
      <c r="T11922" s="4"/>
      <c r="U11922" s="11"/>
      <c r="V11922" s="4"/>
      <c r="W11922" s="11"/>
      <c r="X11922" s="4"/>
      <c r="Y11922" s="11"/>
      <c r="Z11922" s="2"/>
      <c r="AA11922" s="1" t="s">
        <v>16</v>
      </c>
      <c r="AC11922" s="23" t="s">
        <v>37880</v>
      </c>
      <c r="AD11922" s="23" t="s">
        <v>40440</v>
      </c>
      <c r="AE11922" t="s">
        <v>35401</v>
      </c>
    </row>
    <row r="11923" spans="1:31" ht="15" customHeight="1">
      <c r="A11923" s="1">
        <v>11922</v>
      </c>
      <c r="B11923" s="1" t="s">
        <v>54</v>
      </c>
      <c r="C11923" s="1" t="s">
        <v>16683</v>
      </c>
      <c r="D11923" s="9" t="s">
        <v>16223</v>
      </c>
      <c r="E11923" s="9" t="s">
        <v>139</v>
      </c>
      <c r="F11923" s="9" t="s">
        <v>20960</v>
      </c>
      <c r="G11923" s="17">
        <v>91940494</v>
      </c>
      <c r="H11923" s="9" t="s">
        <v>20</v>
      </c>
      <c r="I11923" s="1" t="s">
        <v>62</v>
      </c>
      <c r="J11923" s="2" t="s">
        <v>47307</v>
      </c>
      <c r="K11923" s="11" t="s">
        <v>14136</v>
      </c>
      <c r="L11923" s="2" t="s">
        <v>47307</v>
      </c>
      <c r="M11923" s="11"/>
      <c r="N11923" s="4"/>
      <c r="O11923" s="11"/>
      <c r="P11923" s="4"/>
      <c r="Q11923" s="11"/>
      <c r="R11923" s="4"/>
      <c r="S11923" s="11"/>
      <c r="T11923" s="4"/>
      <c r="U11923" s="11"/>
      <c r="V11923" s="4"/>
      <c r="W11923" s="11"/>
      <c r="X11923" s="4"/>
      <c r="Y11923" s="11"/>
      <c r="Z11923" s="2"/>
      <c r="AA11923" s="1" t="s">
        <v>16</v>
      </c>
      <c r="AC11923" s="23" t="s">
        <v>37880</v>
      </c>
      <c r="AD11923" s="23" t="s">
        <v>40440</v>
      </c>
      <c r="AE11923" t="s">
        <v>35402</v>
      </c>
    </row>
    <row r="11924" spans="1:31" ht="15" customHeight="1">
      <c r="A11924" s="1">
        <v>11923</v>
      </c>
      <c r="B11924" s="1" t="s">
        <v>54</v>
      </c>
      <c r="C11924" s="1" t="s">
        <v>16694</v>
      </c>
      <c r="D11924" s="9" t="s">
        <v>36151</v>
      </c>
      <c r="E11924" s="9" t="s">
        <v>37319</v>
      </c>
      <c r="F11924" s="9" t="s">
        <v>29008</v>
      </c>
      <c r="G11924" s="17">
        <v>9194944444</v>
      </c>
      <c r="H11924" s="9" t="s">
        <v>15</v>
      </c>
      <c r="I11924" s="1" t="s">
        <v>62</v>
      </c>
      <c r="J11924" s="2" t="s">
        <v>47307</v>
      </c>
      <c r="K11924" s="11" t="s">
        <v>14136</v>
      </c>
      <c r="L11924" s="2" t="s">
        <v>47307</v>
      </c>
      <c r="M11924" s="11"/>
      <c r="N11924" s="4"/>
      <c r="O11924" s="11"/>
      <c r="P11924" s="4"/>
      <c r="Q11924" s="11"/>
      <c r="R11924" s="4"/>
      <c r="S11924" s="11"/>
      <c r="T11924" s="4"/>
      <c r="U11924" s="11"/>
      <c r="V11924" s="4"/>
      <c r="W11924" s="11"/>
      <c r="X11924" s="4"/>
      <c r="Y11924" s="11"/>
      <c r="Z11924" s="2"/>
      <c r="AA11924" s="1" t="s">
        <v>11</v>
      </c>
      <c r="AC11924" s="23" t="s">
        <v>37880</v>
      </c>
      <c r="AD11924" s="23" t="s">
        <v>40440</v>
      </c>
      <c r="AE11924" t="s">
        <v>35403</v>
      </c>
    </row>
    <row r="11925" spans="1:31" ht="15" customHeight="1">
      <c r="A11925" s="1">
        <v>11924</v>
      </c>
      <c r="B11925" s="1" t="s">
        <v>54</v>
      </c>
      <c r="C11925" s="1" t="s">
        <v>16717</v>
      </c>
      <c r="D11925" s="9" t="s">
        <v>951</v>
      </c>
      <c r="E11925" s="9" t="s">
        <v>139</v>
      </c>
      <c r="F11925" s="9" t="s">
        <v>16227</v>
      </c>
      <c r="G11925" s="17">
        <v>91949640096</v>
      </c>
      <c r="H11925" s="9" t="s">
        <v>15</v>
      </c>
      <c r="I11925" s="1" t="s">
        <v>62</v>
      </c>
      <c r="J11925" s="2" t="s">
        <v>47307</v>
      </c>
      <c r="K11925" s="3" t="s">
        <v>42</v>
      </c>
      <c r="L11925" s="2" t="s">
        <v>47307</v>
      </c>
      <c r="M11925" s="4" t="s">
        <v>14136</v>
      </c>
      <c r="N11925" s="3" t="str">
        <f>J11925</f>
        <v>[2.25 cr and more]</v>
      </c>
      <c r="O11925" s="11"/>
      <c r="P11925" s="4"/>
      <c r="Q11925" s="11"/>
      <c r="R11925" s="4"/>
      <c r="S11925" s="11"/>
      <c r="T11925" s="4"/>
      <c r="U11925" s="11"/>
      <c r="V11925" s="4"/>
      <c r="W11925" s="11"/>
      <c r="X11925" s="4"/>
      <c r="Y11925" s="11"/>
      <c r="Z11925" s="2"/>
      <c r="AA11925" s="1" t="s">
        <v>16</v>
      </c>
      <c r="AC11925" s="23" t="s">
        <v>37881</v>
      </c>
      <c r="AD11925" s="23" t="s">
        <v>40440</v>
      </c>
      <c r="AE11925" t="s">
        <v>35404</v>
      </c>
    </row>
    <row r="11926" spans="1:31" ht="15" customHeight="1">
      <c r="A11926" s="1">
        <v>11925</v>
      </c>
      <c r="B11926" s="1" t="s">
        <v>54</v>
      </c>
      <c r="C11926" s="1" t="s">
        <v>16729</v>
      </c>
      <c r="D11926" s="9" t="s">
        <v>773</v>
      </c>
      <c r="E11926" s="9" t="s">
        <v>40</v>
      </c>
      <c r="F11926" s="9" t="s">
        <v>32939</v>
      </c>
      <c r="G11926" s="17">
        <v>9194616496</v>
      </c>
      <c r="H11926" s="9" t="s">
        <v>37</v>
      </c>
      <c r="I11926" s="1" t="s">
        <v>62</v>
      </c>
      <c r="J11926" s="2" t="s">
        <v>47307</v>
      </c>
      <c r="K11926" s="11" t="s">
        <v>14136</v>
      </c>
      <c r="L11926" s="2" t="s">
        <v>47307</v>
      </c>
      <c r="M11926" s="11"/>
      <c r="N11926" s="4"/>
      <c r="O11926" s="11"/>
      <c r="P11926" s="4"/>
      <c r="Q11926" s="11"/>
      <c r="R11926" s="4"/>
      <c r="S11926" s="11"/>
      <c r="T11926" s="4"/>
      <c r="U11926" s="11"/>
      <c r="V11926" s="4"/>
      <c r="W11926" s="11"/>
      <c r="X11926" s="4"/>
      <c r="Y11926" s="11"/>
      <c r="Z11926" s="2"/>
      <c r="AA11926" s="1" t="s">
        <v>16</v>
      </c>
      <c r="AC11926" s="23" t="s">
        <v>37881</v>
      </c>
      <c r="AD11926" s="23" t="s">
        <v>40440</v>
      </c>
      <c r="AE11926" t="s">
        <v>35405</v>
      </c>
    </row>
    <row r="11927" spans="1:31" ht="15" customHeight="1">
      <c r="A11927" s="1">
        <v>11926</v>
      </c>
      <c r="B11927" s="1" t="s">
        <v>54</v>
      </c>
      <c r="C11927" s="1" t="s">
        <v>16735</v>
      </c>
      <c r="D11927" s="9" t="s">
        <v>1821</v>
      </c>
      <c r="E11927" s="9" t="s">
        <v>328</v>
      </c>
      <c r="F11927" s="9" t="s">
        <v>29033</v>
      </c>
      <c r="G11927" s="17">
        <v>91994490694</v>
      </c>
      <c r="H11927" s="9" t="s">
        <v>8</v>
      </c>
      <c r="I11927" s="1" t="s">
        <v>41</v>
      </c>
      <c r="J11927" s="2" t="s">
        <v>47307</v>
      </c>
      <c r="K11927" s="11" t="s">
        <v>14136</v>
      </c>
      <c r="L11927" s="2" t="s">
        <v>47307</v>
      </c>
      <c r="M11927" s="4" t="s">
        <v>14137</v>
      </c>
      <c r="N11927" s="3" t="str">
        <f>J11927</f>
        <v>[2.25 cr and more]</v>
      </c>
      <c r="O11927" s="4" t="s">
        <v>13</v>
      </c>
      <c r="P11927" s="3" t="s">
        <v>47307</v>
      </c>
      <c r="Q11927" s="11"/>
      <c r="R11927" s="4"/>
      <c r="S11927" s="11"/>
      <c r="T11927" s="4"/>
      <c r="U11927" s="11"/>
      <c r="V11927" s="4"/>
      <c r="W11927" s="11"/>
      <c r="X11927" s="4"/>
      <c r="Y11927" s="11"/>
      <c r="Z11927" s="2"/>
      <c r="AA11927" s="1" t="s">
        <v>11</v>
      </c>
      <c r="AC11927" s="23" t="s">
        <v>37881</v>
      </c>
      <c r="AD11927" s="23" t="s">
        <v>40440</v>
      </c>
      <c r="AE11927" t="s">
        <v>35406</v>
      </c>
    </row>
    <row r="11928" spans="1:31" ht="15" customHeight="1">
      <c r="A11928" s="1">
        <v>11927</v>
      </c>
      <c r="B11928" s="1" t="s">
        <v>54</v>
      </c>
      <c r="C11928" s="1" t="s">
        <v>16756</v>
      </c>
      <c r="D11928" s="9" t="s">
        <v>1867</v>
      </c>
      <c r="E11928" s="9" t="s">
        <v>10548</v>
      </c>
      <c r="F11928" s="9" t="s">
        <v>35010</v>
      </c>
      <c r="G11928" s="17">
        <v>919494649140</v>
      </c>
      <c r="H11928" s="9" t="s">
        <v>8</v>
      </c>
      <c r="I11928" s="1" t="s">
        <v>62</v>
      </c>
      <c r="J11928" s="2" t="s">
        <v>47307</v>
      </c>
      <c r="K11928" s="11" t="s">
        <v>14136</v>
      </c>
      <c r="L11928" s="2" t="s">
        <v>47307</v>
      </c>
      <c r="M11928" s="11"/>
      <c r="N11928" s="4"/>
      <c r="O11928" s="11"/>
      <c r="P11928" s="4"/>
      <c r="Q11928" s="11"/>
      <c r="R11928" s="4"/>
      <c r="S11928" s="11"/>
      <c r="T11928" s="4"/>
      <c r="U11928" s="11"/>
      <c r="V11928" s="4"/>
      <c r="W11928" s="11"/>
      <c r="X11928" s="4"/>
      <c r="Y11928" s="11"/>
      <c r="Z11928" s="2"/>
      <c r="AA11928" s="1" t="s">
        <v>16</v>
      </c>
      <c r="AC11928" s="23" t="s">
        <v>37881</v>
      </c>
      <c r="AD11928" s="23" t="s">
        <v>40440</v>
      </c>
      <c r="AE11928" t="s">
        <v>35395</v>
      </c>
    </row>
    <row r="11929" spans="1:31" ht="15" customHeight="1">
      <c r="A11929" s="1">
        <v>11928</v>
      </c>
      <c r="B11929" s="1" t="s">
        <v>54</v>
      </c>
      <c r="C11929" s="1" t="s">
        <v>16790</v>
      </c>
      <c r="D11929" s="9" t="s">
        <v>336</v>
      </c>
      <c r="E11929" s="9" t="s">
        <v>87</v>
      </c>
      <c r="F11929" s="9" t="s">
        <v>35014</v>
      </c>
      <c r="G11929" s="17">
        <v>91041461660</v>
      </c>
      <c r="H11929" s="9" t="s">
        <v>8</v>
      </c>
      <c r="I11929" s="1" t="s">
        <v>62</v>
      </c>
      <c r="J11929" s="2" t="s">
        <v>47307</v>
      </c>
      <c r="K11929" s="11" t="s">
        <v>13</v>
      </c>
      <c r="L11929" s="2" t="s">
        <v>47307</v>
      </c>
      <c r="M11929" s="11"/>
      <c r="N11929" s="4"/>
      <c r="O11929" s="11"/>
      <c r="P11929" s="4"/>
      <c r="Q11929" s="11"/>
      <c r="R11929" s="4"/>
      <c r="S11929" s="11"/>
      <c r="T11929" s="4"/>
      <c r="U11929" s="11"/>
      <c r="V11929" s="4"/>
      <c r="W11929" s="11"/>
      <c r="X11929" s="4"/>
      <c r="Y11929" s="11"/>
      <c r="Z11929" s="2"/>
      <c r="AA11929" s="1" t="s">
        <v>16</v>
      </c>
      <c r="AC11929" s="23" t="s">
        <v>37882</v>
      </c>
      <c r="AD11929" s="23" t="s">
        <v>40440</v>
      </c>
      <c r="AE11929" t="s">
        <v>35400</v>
      </c>
    </row>
    <row r="11930" spans="1:31" ht="15" customHeight="1">
      <c r="A11930" s="1">
        <v>11929</v>
      </c>
      <c r="B11930" s="1" t="s">
        <v>54</v>
      </c>
      <c r="C11930" s="1" t="s">
        <v>16800</v>
      </c>
      <c r="D11930" s="9" t="s">
        <v>36152</v>
      </c>
      <c r="E11930" s="9" t="s">
        <v>2782</v>
      </c>
      <c r="F11930" s="9" t="s">
        <v>32955</v>
      </c>
      <c r="G11930" s="17">
        <v>919904096496</v>
      </c>
      <c r="H11930" s="9" t="s">
        <v>132</v>
      </c>
      <c r="I11930" s="1" t="s">
        <v>9</v>
      </c>
      <c r="J11930" s="2" t="s">
        <v>47307</v>
      </c>
      <c r="K11930" s="11" t="s">
        <v>14137</v>
      </c>
      <c r="L11930" s="2" t="s">
        <v>47307</v>
      </c>
      <c r="M11930" s="11"/>
      <c r="N11930" s="4"/>
      <c r="O11930" s="11"/>
      <c r="P11930" s="4"/>
      <c r="Q11930" s="11"/>
      <c r="R11930" s="4"/>
      <c r="S11930" s="11"/>
      <c r="T11930" s="4"/>
      <c r="U11930" s="11"/>
      <c r="V11930" s="4"/>
      <c r="W11930" s="11"/>
      <c r="X11930" s="4"/>
      <c r="Y11930" s="11"/>
      <c r="Z11930" s="2"/>
      <c r="AA11930" s="1" t="s">
        <v>16</v>
      </c>
      <c r="AC11930" s="23" t="s">
        <v>37882</v>
      </c>
      <c r="AD11930" s="23" t="s">
        <v>40440</v>
      </c>
      <c r="AE11930" t="s">
        <v>35401</v>
      </c>
    </row>
    <row r="11931" spans="1:31" ht="15" customHeight="1">
      <c r="A11931" s="1">
        <v>11930</v>
      </c>
      <c r="B11931" s="1" t="s">
        <v>54</v>
      </c>
      <c r="C11931" s="1" t="s">
        <v>16817</v>
      </c>
      <c r="D11931" s="9" t="s">
        <v>36390</v>
      </c>
      <c r="E11931" s="9" t="s">
        <v>16255</v>
      </c>
      <c r="F11931" s="9" t="s">
        <v>29076</v>
      </c>
      <c r="G11931" s="17">
        <v>914449494916</v>
      </c>
      <c r="H11931" s="9" t="s">
        <v>8</v>
      </c>
      <c r="I11931" s="1" t="s">
        <v>62</v>
      </c>
      <c r="J11931" s="2" t="s">
        <v>47307</v>
      </c>
      <c r="K11931" s="11" t="s">
        <v>14136</v>
      </c>
      <c r="L11931" s="2" t="s">
        <v>47307</v>
      </c>
      <c r="M11931" s="4" t="s">
        <v>14137</v>
      </c>
      <c r="N11931" s="3" t="str">
        <f t="shared" ref="N11931:N11934" si="443">J11931</f>
        <v>[2.25 cr and more]</v>
      </c>
      <c r="O11931" s="11"/>
      <c r="P11931" s="4"/>
      <c r="Q11931" s="11"/>
      <c r="R11931" s="4"/>
      <c r="S11931" s="11"/>
      <c r="T11931" s="4"/>
      <c r="U11931" s="11"/>
      <c r="V11931" s="4"/>
      <c r="W11931" s="11"/>
      <c r="X11931" s="4"/>
      <c r="Y11931" s="11"/>
      <c r="Z11931" s="2"/>
      <c r="AA11931" s="1" t="s">
        <v>16</v>
      </c>
      <c r="AC11931" s="23" t="s">
        <v>37882</v>
      </c>
      <c r="AD11931" s="23" t="s">
        <v>40440</v>
      </c>
      <c r="AE11931" t="s">
        <v>35402</v>
      </c>
    </row>
    <row r="11932" spans="1:31" ht="15" customHeight="1">
      <c r="A11932" s="1">
        <v>11931</v>
      </c>
      <c r="B11932" s="1" t="s">
        <v>54</v>
      </c>
      <c r="C11932" s="1" t="s">
        <v>16892</v>
      </c>
      <c r="D11932" s="9" t="s">
        <v>683</v>
      </c>
      <c r="E11932" s="9" t="s">
        <v>139</v>
      </c>
      <c r="F11932" s="9" t="s">
        <v>29123</v>
      </c>
      <c r="G11932" s="17">
        <v>9194966469</v>
      </c>
      <c r="H11932" s="9" t="s">
        <v>20</v>
      </c>
      <c r="I11932" s="1" t="s">
        <v>9</v>
      </c>
      <c r="J11932" s="2" t="s">
        <v>47307</v>
      </c>
      <c r="K11932" s="3" t="s">
        <v>17</v>
      </c>
      <c r="L11932" s="2" t="s">
        <v>47307</v>
      </c>
      <c r="M11932" s="4" t="s">
        <v>42</v>
      </c>
      <c r="N11932" s="3" t="str">
        <f t="shared" si="443"/>
        <v>[2.25 cr and more]</v>
      </c>
      <c r="O11932" s="4" t="s">
        <v>47348</v>
      </c>
      <c r="P11932" s="3" t="s">
        <v>47307</v>
      </c>
      <c r="Q11932" s="4" t="s">
        <v>14137</v>
      </c>
      <c r="R11932" s="3" t="s">
        <v>47307</v>
      </c>
      <c r="S11932" s="11"/>
      <c r="T11932" s="4"/>
      <c r="U11932" s="11"/>
      <c r="V11932" s="4"/>
      <c r="W11932" s="11"/>
      <c r="X11932" s="4"/>
      <c r="Y11932" s="11"/>
      <c r="Z11932" s="2"/>
      <c r="AA11932" s="1" t="s">
        <v>16</v>
      </c>
      <c r="AC11932" s="23" t="s">
        <v>37882</v>
      </c>
      <c r="AD11932" s="23" t="s">
        <v>40440</v>
      </c>
      <c r="AE11932" t="s">
        <v>35403</v>
      </c>
    </row>
    <row r="11933" spans="1:31" ht="15" customHeight="1">
      <c r="A11933" s="1">
        <v>11932</v>
      </c>
      <c r="B11933" s="1" t="s">
        <v>54</v>
      </c>
      <c r="C11933" s="1" t="s">
        <v>16920</v>
      </c>
      <c r="D11933" s="9" t="s">
        <v>1243</v>
      </c>
      <c r="E11933" s="9" t="s">
        <v>7014</v>
      </c>
      <c r="F11933" s="9" t="s">
        <v>29137</v>
      </c>
      <c r="G11933" s="17">
        <v>919166996441</v>
      </c>
      <c r="H11933" s="9" t="s">
        <v>15</v>
      </c>
      <c r="I11933" s="1" t="s">
        <v>62</v>
      </c>
      <c r="J11933" s="2" t="s">
        <v>47307</v>
      </c>
      <c r="K11933" s="3" t="s">
        <v>42</v>
      </c>
      <c r="L11933" s="2" t="s">
        <v>47307</v>
      </c>
      <c r="M11933" s="4" t="s">
        <v>14136</v>
      </c>
      <c r="N11933" s="3" t="str">
        <f t="shared" si="443"/>
        <v>[2.25 cr and more]</v>
      </c>
      <c r="O11933" s="4" t="s">
        <v>14137</v>
      </c>
      <c r="P11933" s="3" t="s">
        <v>47307</v>
      </c>
      <c r="Q11933" s="4" t="s">
        <v>13</v>
      </c>
      <c r="R11933" s="3" t="s">
        <v>47307</v>
      </c>
      <c r="S11933" s="11"/>
      <c r="T11933" s="4"/>
      <c r="U11933" s="11"/>
      <c r="V11933" s="4"/>
      <c r="W11933" s="11"/>
      <c r="X11933" s="4"/>
      <c r="Y11933" s="11"/>
      <c r="Z11933" s="2"/>
      <c r="AA11933" s="1" t="s">
        <v>16</v>
      </c>
      <c r="AC11933" s="23" t="s">
        <v>37882</v>
      </c>
      <c r="AD11933" s="23" t="s">
        <v>40440</v>
      </c>
      <c r="AE11933" t="s">
        <v>35404</v>
      </c>
    </row>
    <row r="11934" spans="1:31" ht="15" customHeight="1">
      <c r="A11934" s="1">
        <v>11933</v>
      </c>
      <c r="B11934" s="1" t="s">
        <v>54</v>
      </c>
      <c r="C11934" s="1" t="s">
        <v>16939</v>
      </c>
      <c r="D11934" s="9" t="s">
        <v>3613</v>
      </c>
      <c r="E11934" s="9" t="s">
        <v>558</v>
      </c>
      <c r="F11934" s="9" t="s">
        <v>29151</v>
      </c>
      <c r="G11934" s="17">
        <v>91949106190</v>
      </c>
      <c r="H11934" s="9" t="s">
        <v>20</v>
      </c>
      <c r="I11934" s="1" t="s">
        <v>9</v>
      </c>
      <c r="J11934" s="2" t="s">
        <v>47307</v>
      </c>
      <c r="K11934" s="3" t="s">
        <v>42</v>
      </c>
      <c r="L11934" s="2" t="s">
        <v>47307</v>
      </c>
      <c r="M11934" s="4" t="s">
        <v>14136</v>
      </c>
      <c r="N11934" s="3" t="str">
        <f t="shared" si="443"/>
        <v>[2.25 cr and more]</v>
      </c>
      <c r="O11934" s="4" t="s">
        <v>14137</v>
      </c>
      <c r="P11934" s="3" t="s">
        <v>47307</v>
      </c>
      <c r="Q11934" s="4" t="s">
        <v>13</v>
      </c>
      <c r="R11934" s="3" t="s">
        <v>47307</v>
      </c>
      <c r="S11934" s="11"/>
      <c r="T11934" s="4"/>
      <c r="U11934" s="11"/>
      <c r="V11934" s="4"/>
      <c r="W11934" s="11"/>
      <c r="X11934" s="4"/>
      <c r="Y11934" s="11"/>
      <c r="Z11934" s="2"/>
      <c r="AA11934" s="1" t="s">
        <v>11</v>
      </c>
      <c r="AC11934" s="23" t="s">
        <v>37882</v>
      </c>
      <c r="AD11934" s="23" t="s">
        <v>40440</v>
      </c>
      <c r="AE11934" t="s">
        <v>35405</v>
      </c>
    </row>
    <row r="11935" spans="1:31" ht="15" customHeight="1">
      <c r="A11935" s="1">
        <v>11934</v>
      </c>
      <c r="B11935" s="1" t="s">
        <v>54</v>
      </c>
      <c r="C11935" s="1" t="s">
        <v>16940</v>
      </c>
      <c r="D11935" s="9" t="s">
        <v>1015</v>
      </c>
      <c r="E11935" s="9" t="s">
        <v>16282</v>
      </c>
      <c r="F11935" s="9" t="s">
        <v>29152</v>
      </c>
      <c r="G11935" s="17">
        <v>91994444646</v>
      </c>
      <c r="H11935" s="9" t="s">
        <v>8</v>
      </c>
      <c r="I11935" s="1" t="s">
        <v>62</v>
      </c>
      <c r="J11935" s="2" t="s">
        <v>47307</v>
      </c>
      <c r="K11935" s="11" t="s">
        <v>14137</v>
      </c>
      <c r="L11935" s="2" t="s">
        <v>47307</v>
      </c>
      <c r="M11935" s="11"/>
      <c r="N11935" s="4"/>
      <c r="O11935" s="11"/>
      <c r="P11935" s="4"/>
      <c r="Q11935" s="11"/>
      <c r="R11935" s="4"/>
      <c r="S11935" s="11"/>
      <c r="T11935" s="4"/>
      <c r="U11935" s="11"/>
      <c r="V11935" s="4"/>
      <c r="W11935" s="11"/>
      <c r="X11935" s="4"/>
      <c r="Y11935" s="11"/>
      <c r="Z11935" s="2"/>
      <c r="AA11935" s="1" t="s">
        <v>16</v>
      </c>
      <c r="AC11935" s="23" t="s">
        <v>37882</v>
      </c>
      <c r="AD11935" s="23" t="s">
        <v>40440</v>
      </c>
      <c r="AE11935" t="s">
        <v>35406</v>
      </c>
    </row>
    <row r="11936" spans="1:31" ht="15" customHeight="1">
      <c r="A11936" s="1">
        <v>11935</v>
      </c>
      <c r="B11936" s="1" t="s">
        <v>54</v>
      </c>
      <c r="C11936" s="1" t="s">
        <v>16977</v>
      </c>
      <c r="D11936" s="9" t="s">
        <v>2849</v>
      </c>
      <c r="E11936" s="9" t="s">
        <v>40</v>
      </c>
      <c r="F11936" s="9" t="s">
        <v>29173</v>
      </c>
      <c r="G11936" s="17">
        <v>91949609096</v>
      </c>
      <c r="H11936" s="9" t="s">
        <v>20</v>
      </c>
      <c r="I11936" s="1" t="s">
        <v>41</v>
      </c>
      <c r="J11936" s="2" t="s">
        <v>47307</v>
      </c>
      <c r="K11936" s="11" t="s">
        <v>14136</v>
      </c>
      <c r="L11936" s="2" t="s">
        <v>47307</v>
      </c>
      <c r="M11936" s="4" t="s">
        <v>13</v>
      </c>
      <c r="N11936" s="3" t="str">
        <f t="shared" ref="N11936:N11945" si="444">J11936</f>
        <v>[2.25 cr and more]</v>
      </c>
      <c r="O11936" s="11"/>
      <c r="P11936" s="4"/>
      <c r="Q11936" s="11"/>
      <c r="R11936" s="4"/>
      <c r="S11936" s="11"/>
      <c r="T11936" s="4"/>
      <c r="U11936" s="11"/>
      <c r="V11936" s="4"/>
      <c r="W11936" s="11"/>
      <c r="X11936" s="4"/>
      <c r="Y11936" s="11"/>
      <c r="Z11936" s="2"/>
      <c r="AA11936" s="1" t="s">
        <v>16</v>
      </c>
      <c r="AC11936" s="23" t="s">
        <v>37882</v>
      </c>
      <c r="AD11936" s="23" t="s">
        <v>40440</v>
      </c>
      <c r="AE11936" t="s">
        <v>35395</v>
      </c>
    </row>
    <row r="11937" spans="1:31" ht="15" customHeight="1">
      <c r="A11937" s="1">
        <v>11936</v>
      </c>
      <c r="B11937" s="1" t="s">
        <v>54</v>
      </c>
      <c r="C11937" s="1" t="s">
        <v>16979</v>
      </c>
      <c r="D11937" s="9" t="s">
        <v>1302</v>
      </c>
      <c r="E11937" s="9" t="s">
        <v>774</v>
      </c>
      <c r="F11937" s="9" t="s">
        <v>32984</v>
      </c>
      <c r="G11937" s="17">
        <v>91940496491</v>
      </c>
      <c r="H11937" s="9" t="s">
        <v>8</v>
      </c>
      <c r="I11937" s="1" t="s">
        <v>9</v>
      </c>
      <c r="J11937" s="2" t="s">
        <v>47307</v>
      </c>
      <c r="K11937" s="11" t="s">
        <v>14136</v>
      </c>
      <c r="L11937" s="2" t="s">
        <v>47307</v>
      </c>
      <c r="M11937" s="4" t="s">
        <v>14137</v>
      </c>
      <c r="N11937" s="3" t="str">
        <f t="shared" si="444"/>
        <v>[2.25 cr and more]</v>
      </c>
      <c r="O11937" s="11"/>
      <c r="P11937" s="4"/>
      <c r="Q11937" s="11"/>
      <c r="R11937" s="4"/>
      <c r="S11937" s="11"/>
      <c r="T11937" s="4"/>
      <c r="U11937" s="11"/>
      <c r="V11937" s="4"/>
      <c r="W11937" s="11"/>
      <c r="X11937" s="4"/>
      <c r="Y11937" s="11"/>
      <c r="Z11937" s="2"/>
      <c r="AA11937" s="1" t="s">
        <v>16</v>
      </c>
      <c r="AC11937" s="23" t="s">
        <v>37882</v>
      </c>
      <c r="AD11937" s="23" t="s">
        <v>40440</v>
      </c>
      <c r="AE11937" t="s">
        <v>35406</v>
      </c>
    </row>
    <row r="11938" spans="1:31" ht="15" customHeight="1">
      <c r="A11938" s="1">
        <v>11937</v>
      </c>
      <c r="B11938" s="1" t="s">
        <v>54</v>
      </c>
      <c r="C11938" s="1" t="s">
        <v>16980</v>
      </c>
      <c r="D11938" s="9" t="s">
        <v>6798</v>
      </c>
      <c r="E11938" s="9" t="s">
        <v>40</v>
      </c>
      <c r="F11938" s="9" t="s">
        <v>32985</v>
      </c>
      <c r="G11938" s="17">
        <v>91016699066</v>
      </c>
      <c r="H11938" s="9" t="s">
        <v>8</v>
      </c>
      <c r="I11938" s="1" t="s">
        <v>41</v>
      </c>
      <c r="J11938" s="2" t="s">
        <v>47307</v>
      </c>
      <c r="K11938" s="3" t="s">
        <v>17</v>
      </c>
      <c r="L11938" s="2" t="s">
        <v>47307</v>
      </c>
      <c r="M11938" s="4" t="s">
        <v>42</v>
      </c>
      <c r="N11938" s="3" t="str">
        <f t="shared" si="444"/>
        <v>[2.25 cr and more]</v>
      </c>
      <c r="O11938" s="4" t="s">
        <v>47348</v>
      </c>
      <c r="P11938" s="3" t="s">
        <v>47307</v>
      </c>
      <c r="Q11938" s="4" t="s">
        <v>14137</v>
      </c>
      <c r="R11938" s="3" t="s">
        <v>47307</v>
      </c>
      <c r="S11938" s="4" t="s">
        <v>13</v>
      </c>
      <c r="T11938" s="3" t="s">
        <v>47307</v>
      </c>
      <c r="U11938" s="11"/>
      <c r="V11938" s="4"/>
      <c r="W11938" s="11"/>
      <c r="X11938" s="4"/>
      <c r="Y11938" s="11"/>
      <c r="Z11938" s="2"/>
      <c r="AA11938" s="1" t="s">
        <v>16</v>
      </c>
      <c r="AC11938" s="23" t="s">
        <v>37882</v>
      </c>
      <c r="AD11938" s="23" t="s">
        <v>40440</v>
      </c>
      <c r="AE11938" t="s">
        <v>35395</v>
      </c>
    </row>
    <row r="11939" spans="1:31" ht="15" customHeight="1">
      <c r="A11939" s="1">
        <v>11938</v>
      </c>
      <c r="B11939" s="1" t="s">
        <v>54</v>
      </c>
      <c r="C11939" s="1" t="s">
        <v>16997</v>
      </c>
      <c r="D11939" s="9" t="s">
        <v>4539</v>
      </c>
      <c r="E11939" s="9" t="s">
        <v>139</v>
      </c>
      <c r="F11939" s="9" t="s">
        <v>35035</v>
      </c>
      <c r="G11939" s="17">
        <v>916691144</v>
      </c>
      <c r="H11939" s="9" t="s">
        <v>8</v>
      </c>
      <c r="I11939" s="1" t="s">
        <v>62</v>
      </c>
      <c r="J11939" s="2" t="s">
        <v>47307</v>
      </c>
      <c r="K11939" s="11" t="s">
        <v>14136</v>
      </c>
      <c r="L11939" s="2" t="s">
        <v>47307</v>
      </c>
      <c r="M11939" s="4" t="s">
        <v>14137</v>
      </c>
      <c r="N11939" s="3" t="str">
        <f t="shared" si="444"/>
        <v>[2.25 cr and more]</v>
      </c>
      <c r="O11939" s="11"/>
      <c r="P11939" s="4"/>
      <c r="Q11939" s="11"/>
      <c r="R11939" s="4"/>
      <c r="S11939" s="11"/>
      <c r="T11939" s="4"/>
      <c r="U11939" s="11"/>
      <c r="V11939" s="4"/>
      <c r="W11939" s="11"/>
      <c r="X11939" s="4"/>
      <c r="Y11939" s="11"/>
      <c r="Z11939" s="2"/>
      <c r="AA11939" s="1" t="s">
        <v>16</v>
      </c>
      <c r="AC11939" s="23" t="s">
        <v>37883</v>
      </c>
      <c r="AD11939" s="23" t="s">
        <v>40440</v>
      </c>
      <c r="AE11939" t="s">
        <v>35400</v>
      </c>
    </row>
    <row r="11940" spans="1:31" ht="15" customHeight="1">
      <c r="A11940" s="1">
        <v>11939</v>
      </c>
      <c r="B11940" s="1" t="s">
        <v>54</v>
      </c>
      <c r="C11940" s="1" t="s">
        <v>17035</v>
      </c>
      <c r="D11940" s="9" t="s">
        <v>1447</v>
      </c>
      <c r="E11940" s="9" t="s">
        <v>16300</v>
      </c>
      <c r="F11940" s="9" t="s">
        <v>29213</v>
      </c>
      <c r="G11940" s="17">
        <v>9194466446</v>
      </c>
      <c r="H11940" s="9" t="s">
        <v>8</v>
      </c>
      <c r="I11940" s="1" t="s">
        <v>62</v>
      </c>
      <c r="J11940" s="2" t="s">
        <v>47307</v>
      </c>
      <c r="K11940" s="3" t="s">
        <v>42</v>
      </c>
      <c r="L11940" s="2" t="s">
        <v>47307</v>
      </c>
      <c r="M11940" s="4" t="s">
        <v>14136</v>
      </c>
      <c r="N11940" s="3" t="str">
        <f t="shared" si="444"/>
        <v>[2.25 cr and more]</v>
      </c>
      <c r="O11940" s="4" t="s">
        <v>14137</v>
      </c>
      <c r="P11940" s="3" t="s">
        <v>47307</v>
      </c>
      <c r="Q11940" s="11"/>
      <c r="R11940" s="4"/>
      <c r="S11940" s="11"/>
      <c r="T11940" s="4"/>
      <c r="U11940" s="11"/>
      <c r="V11940" s="4"/>
      <c r="W11940" s="11"/>
      <c r="X11940" s="4"/>
      <c r="Y11940" s="11"/>
      <c r="Z11940" s="2"/>
      <c r="AA11940" s="1" t="s">
        <v>16</v>
      </c>
      <c r="AC11940" s="23" t="s">
        <v>37883</v>
      </c>
      <c r="AD11940" s="23" t="s">
        <v>40440</v>
      </c>
      <c r="AE11940" t="s">
        <v>35406</v>
      </c>
    </row>
    <row r="11941" spans="1:31" ht="15" customHeight="1">
      <c r="A11941" s="1">
        <v>11940</v>
      </c>
      <c r="B11941" s="1" t="s">
        <v>54</v>
      </c>
      <c r="C11941" s="1" t="s">
        <v>17050</v>
      </c>
      <c r="D11941" s="9" t="s">
        <v>361</v>
      </c>
      <c r="E11941" s="9" t="s">
        <v>8918</v>
      </c>
      <c r="F11941" s="9" t="s">
        <v>35044</v>
      </c>
      <c r="G11941" s="17">
        <v>919494006606</v>
      </c>
      <c r="H11941" s="9" t="s">
        <v>15</v>
      </c>
      <c r="I11941" s="1" t="s">
        <v>41</v>
      </c>
      <c r="J11941" s="2" t="s">
        <v>47307</v>
      </c>
      <c r="K11941" s="3" t="s">
        <v>42</v>
      </c>
      <c r="L11941" s="2" t="s">
        <v>47307</v>
      </c>
      <c r="M11941" s="4" t="s">
        <v>14136</v>
      </c>
      <c r="N11941" s="3" t="str">
        <f t="shared" si="444"/>
        <v>[2.25 cr and more]</v>
      </c>
      <c r="O11941" s="11"/>
      <c r="P11941" s="4"/>
      <c r="Q11941" s="11"/>
      <c r="R11941" s="4"/>
      <c r="S11941" s="11"/>
      <c r="T11941" s="4"/>
      <c r="U11941" s="11"/>
      <c r="V11941" s="4"/>
      <c r="W11941" s="11"/>
      <c r="X11941" s="4"/>
      <c r="Y11941" s="11"/>
      <c r="Z11941" s="2"/>
      <c r="AA11941" s="1" t="s">
        <v>16</v>
      </c>
      <c r="AC11941" s="23" t="s">
        <v>37883</v>
      </c>
      <c r="AD11941" s="23" t="s">
        <v>40440</v>
      </c>
      <c r="AE11941" t="s">
        <v>35395</v>
      </c>
    </row>
    <row r="11942" spans="1:31" ht="15" customHeight="1">
      <c r="A11942" s="1">
        <v>11941</v>
      </c>
      <c r="B11942" s="1" t="s">
        <v>54</v>
      </c>
      <c r="C11942" s="1" t="s">
        <v>17053</v>
      </c>
      <c r="D11942" s="9" t="s">
        <v>6438</v>
      </c>
      <c r="E11942" s="9" t="s">
        <v>1972</v>
      </c>
      <c r="F11942" s="9" t="s">
        <v>29226</v>
      </c>
      <c r="G11942" s="17">
        <v>91990466194</v>
      </c>
      <c r="H11942" s="9" t="s">
        <v>15</v>
      </c>
      <c r="I11942" s="1" t="s">
        <v>9</v>
      </c>
      <c r="J11942" s="2" t="s">
        <v>47307</v>
      </c>
      <c r="K11942" s="11" t="s">
        <v>14137</v>
      </c>
      <c r="L11942" s="2" t="s">
        <v>47307</v>
      </c>
      <c r="M11942" s="4" t="s">
        <v>13</v>
      </c>
      <c r="N11942" s="3" t="str">
        <f t="shared" si="444"/>
        <v>[2.25 cr and more]</v>
      </c>
      <c r="O11942" s="11"/>
      <c r="P11942" s="4"/>
      <c r="Q11942" s="11"/>
      <c r="R11942" s="4"/>
      <c r="S11942" s="11"/>
      <c r="T11942" s="4"/>
      <c r="U11942" s="11"/>
      <c r="V11942" s="4"/>
      <c r="W11942" s="11"/>
      <c r="X11942" s="4"/>
      <c r="Y11942" s="11"/>
      <c r="Z11942" s="2"/>
      <c r="AA11942" s="1" t="s">
        <v>16</v>
      </c>
      <c r="AC11942" s="23" t="s">
        <v>37883</v>
      </c>
      <c r="AD11942" s="23" t="s">
        <v>40440</v>
      </c>
      <c r="AE11942" t="s">
        <v>35406</v>
      </c>
    </row>
    <row r="11943" spans="1:31" ht="15" customHeight="1">
      <c r="A11943" s="1">
        <v>11942</v>
      </c>
      <c r="B11943" s="1" t="s">
        <v>54</v>
      </c>
      <c r="C11943" s="1" t="s">
        <v>17059</v>
      </c>
      <c r="D11943" s="9" t="s">
        <v>8981</v>
      </c>
      <c r="E11943" s="9" t="s">
        <v>37320</v>
      </c>
      <c r="F11943" s="9" t="s">
        <v>29231</v>
      </c>
      <c r="G11943" s="17">
        <v>9199416944</v>
      </c>
      <c r="H11943" s="9" t="s">
        <v>8</v>
      </c>
      <c r="I11943" s="1" t="s">
        <v>9</v>
      </c>
      <c r="J11943" s="2" t="s">
        <v>47307</v>
      </c>
      <c r="K11943" s="11" t="s">
        <v>14136</v>
      </c>
      <c r="L11943" s="2" t="s">
        <v>47307</v>
      </c>
      <c r="M11943" s="4" t="s">
        <v>14137</v>
      </c>
      <c r="N11943" s="3" t="str">
        <f t="shared" si="444"/>
        <v>[2.25 cr and more]</v>
      </c>
      <c r="O11943" s="11"/>
      <c r="P11943" s="4"/>
      <c r="Q11943" s="11"/>
      <c r="R11943" s="4"/>
      <c r="S11943" s="11"/>
      <c r="T11943" s="4"/>
      <c r="U11943" s="11"/>
      <c r="V11943" s="4"/>
      <c r="W11943" s="11"/>
      <c r="X11943" s="4"/>
      <c r="Y11943" s="11"/>
      <c r="Z11943" s="2"/>
      <c r="AA11943" s="1" t="s">
        <v>16</v>
      </c>
      <c r="AC11943" s="23" t="s">
        <v>37883</v>
      </c>
      <c r="AD11943" s="23" t="s">
        <v>40440</v>
      </c>
      <c r="AE11943" t="s">
        <v>35395</v>
      </c>
    </row>
    <row r="11944" spans="1:31" ht="15" customHeight="1">
      <c r="A11944" s="1">
        <v>11943</v>
      </c>
      <c r="B11944" s="1" t="s">
        <v>54</v>
      </c>
      <c r="C11944" s="1" t="s">
        <v>17068</v>
      </c>
      <c r="D11944" s="9" t="s">
        <v>1136</v>
      </c>
      <c r="E11944" s="9" t="s">
        <v>40</v>
      </c>
      <c r="F11944" s="9" t="s">
        <v>29237</v>
      </c>
      <c r="G11944" s="17">
        <v>919946446116</v>
      </c>
      <c r="H11944" s="9" t="s">
        <v>8</v>
      </c>
      <c r="I11944" s="1" t="s">
        <v>41</v>
      </c>
      <c r="J11944" s="2" t="s">
        <v>47307</v>
      </c>
      <c r="K11944" s="11" t="s">
        <v>14136</v>
      </c>
      <c r="L11944" s="2" t="s">
        <v>47307</v>
      </c>
      <c r="M11944" s="4" t="s">
        <v>13</v>
      </c>
      <c r="N11944" s="3" t="str">
        <f t="shared" si="444"/>
        <v>[2.25 cr and more]</v>
      </c>
      <c r="O11944" s="11"/>
      <c r="P11944" s="4"/>
      <c r="Q11944" s="11"/>
      <c r="R11944" s="4"/>
      <c r="S11944" s="11"/>
      <c r="T11944" s="4"/>
      <c r="U11944" s="11"/>
      <c r="V11944" s="4"/>
      <c r="W11944" s="11"/>
      <c r="X11944" s="4"/>
      <c r="Y11944" s="11"/>
      <c r="Z11944" s="2"/>
      <c r="AA11944" s="1" t="s">
        <v>16</v>
      </c>
      <c r="AC11944" s="23" t="s">
        <v>37884</v>
      </c>
      <c r="AD11944" s="23" t="s">
        <v>40440</v>
      </c>
      <c r="AE11944" t="s">
        <v>35400</v>
      </c>
    </row>
    <row r="11945" spans="1:31" ht="15" customHeight="1">
      <c r="A11945" s="1">
        <v>11944</v>
      </c>
      <c r="B11945" s="1" t="s">
        <v>54</v>
      </c>
      <c r="C11945" s="1" t="s">
        <v>17080</v>
      </c>
      <c r="D11945" s="9" t="s">
        <v>36153</v>
      </c>
      <c r="E11945" s="9" t="s">
        <v>37321</v>
      </c>
      <c r="F11945" s="9" t="s">
        <v>29243</v>
      </c>
      <c r="G11945" s="17">
        <v>91946946469</v>
      </c>
      <c r="H11945" s="9" t="s">
        <v>132</v>
      </c>
      <c r="I11945" s="1" t="s">
        <v>41</v>
      </c>
      <c r="J11945" s="2" t="s">
        <v>47307</v>
      </c>
      <c r="K11945" s="11" t="s">
        <v>14136</v>
      </c>
      <c r="L11945" s="2" t="s">
        <v>47307</v>
      </c>
      <c r="M11945" s="4" t="s">
        <v>14137</v>
      </c>
      <c r="N11945" s="3" t="str">
        <f t="shared" si="444"/>
        <v>[2.25 cr and more]</v>
      </c>
      <c r="O11945" s="11"/>
      <c r="P11945" s="4"/>
      <c r="Q11945" s="11"/>
      <c r="R11945" s="4"/>
      <c r="S11945" s="11"/>
      <c r="T11945" s="4"/>
      <c r="U11945" s="11"/>
      <c r="V11945" s="4"/>
      <c r="W11945" s="11"/>
      <c r="X11945" s="4"/>
      <c r="Y11945" s="11"/>
      <c r="Z11945" s="2"/>
      <c r="AA11945" s="1" t="s">
        <v>16</v>
      </c>
      <c r="AC11945" s="23" t="s">
        <v>37884</v>
      </c>
      <c r="AD11945" s="23" t="s">
        <v>40440</v>
      </c>
      <c r="AE11945" t="s">
        <v>35401</v>
      </c>
    </row>
    <row r="11946" spans="1:31" ht="15" customHeight="1">
      <c r="A11946" s="1">
        <v>11945</v>
      </c>
      <c r="B11946" s="1" t="s">
        <v>54</v>
      </c>
      <c r="C11946" s="1" t="s">
        <v>17092</v>
      </c>
      <c r="D11946" s="9" t="s">
        <v>36154</v>
      </c>
      <c r="E11946" s="9" t="s">
        <v>1972</v>
      </c>
      <c r="F11946" s="9" t="s">
        <v>29250</v>
      </c>
      <c r="G11946" s="17">
        <v>9199960696</v>
      </c>
      <c r="H11946" s="9" t="s">
        <v>20</v>
      </c>
      <c r="I11946" s="1" t="s">
        <v>41</v>
      </c>
      <c r="J11946" s="2" t="s">
        <v>47307</v>
      </c>
      <c r="K11946" s="11" t="s">
        <v>14136</v>
      </c>
      <c r="L11946" s="2" t="s">
        <v>47307</v>
      </c>
      <c r="M11946" s="11"/>
      <c r="N11946" s="4"/>
      <c r="O11946" s="11"/>
      <c r="P11946" s="4"/>
      <c r="Q11946" s="11"/>
      <c r="R11946" s="4"/>
      <c r="S11946" s="11"/>
      <c r="T11946" s="4"/>
      <c r="U11946" s="11"/>
      <c r="V11946" s="4"/>
      <c r="W11946" s="11"/>
      <c r="X11946" s="4"/>
      <c r="Y11946" s="11"/>
      <c r="Z11946" s="2"/>
      <c r="AA11946" s="1" t="s">
        <v>16</v>
      </c>
      <c r="AC11946" s="23" t="s">
        <v>37884</v>
      </c>
      <c r="AD11946" s="23" t="s">
        <v>40440</v>
      </c>
      <c r="AE11946" t="s">
        <v>35401</v>
      </c>
    </row>
    <row r="11947" spans="1:31" ht="15" customHeight="1">
      <c r="A11947" s="1">
        <v>11946</v>
      </c>
      <c r="B11947" s="1" t="s">
        <v>54</v>
      </c>
      <c r="C11947" s="1" t="s">
        <v>17128</v>
      </c>
      <c r="D11947" s="9" t="s">
        <v>323</v>
      </c>
      <c r="E11947" s="9" t="s">
        <v>139</v>
      </c>
      <c r="F11947" s="9" t="s">
        <v>29268</v>
      </c>
      <c r="G11947" s="17">
        <v>919994094469</v>
      </c>
      <c r="H11947" s="9" t="s">
        <v>8</v>
      </c>
      <c r="I11947" s="1" t="s">
        <v>9</v>
      </c>
      <c r="J11947" s="2" t="s">
        <v>47307</v>
      </c>
      <c r="K11947" s="11" t="s">
        <v>14136</v>
      </c>
      <c r="L11947" s="2" t="s">
        <v>47307</v>
      </c>
      <c r="M11947" s="11"/>
      <c r="N11947" s="4"/>
      <c r="O11947" s="11"/>
      <c r="P11947" s="4"/>
      <c r="Q11947" s="11"/>
      <c r="R11947" s="4"/>
      <c r="S11947" s="11"/>
      <c r="T11947" s="4"/>
      <c r="U11947" s="11"/>
      <c r="V11947" s="4"/>
      <c r="W11947" s="11"/>
      <c r="X11947" s="4"/>
      <c r="Y11947" s="11"/>
      <c r="Z11947" s="2"/>
      <c r="AA11947" s="1" t="s">
        <v>11</v>
      </c>
      <c r="AC11947" s="23" t="s">
        <v>37884</v>
      </c>
      <c r="AD11947" s="23" t="s">
        <v>40440</v>
      </c>
      <c r="AE11947" t="s">
        <v>35402</v>
      </c>
    </row>
    <row r="11948" spans="1:31" ht="15" customHeight="1">
      <c r="A11948" s="1">
        <v>11947</v>
      </c>
      <c r="B11948" s="1" t="s">
        <v>54</v>
      </c>
      <c r="C11948" s="1" t="s">
        <v>17146</v>
      </c>
      <c r="D11948" s="9" t="s">
        <v>36155</v>
      </c>
      <c r="E11948" s="9" t="s">
        <v>37322</v>
      </c>
      <c r="F11948" s="9" t="s">
        <v>32996</v>
      </c>
      <c r="G11948" s="17">
        <v>9164416661</v>
      </c>
      <c r="H11948" s="9" t="s">
        <v>20</v>
      </c>
      <c r="I11948" s="1" t="s">
        <v>9</v>
      </c>
      <c r="J11948" s="2" t="s">
        <v>47307</v>
      </c>
      <c r="K11948" s="11" t="s">
        <v>14136</v>
      </c>
      <c r="L11948" s="2" t="s">
        <v>47307</v>
      </c>
      <c r="M11948" s="4" t="s">
        <v>14137</v>
      </c>
      <c r="N11948" s="3" t="str">
        <f>J11948</f>
        <v>[2.25 cr and more]</v>
      </c>
      <c r="O11948" s="11"/>
      <c r="P11948" s="4"/>
      <c r="Q11948" s="11"/>
      <c r="R11948" s="4"/>
      <c r="S11948" s="11"/>
      <c r="T11948" s="4"/>
      <c r="U11948" s="11"/>
      <c r="V11948" s="4"/>
      <c r="W11948" s="11"/>
      <c r="X11948" s="4"/>
      <c r="Y11948" s="11"/>
      <c r="Z11948" s="2"/>
      <c r="AA11948" s="1" t="s">
        <v>16</v>
      </c>
      <c r="AC11948" s="23" t="s">
        <v>37885</v>
      </c>
      <c r="AD11948" s="23" t="s">
        <v>40440</v>
      </c>
      <c r="AE11948" t="s">
        <v>35403</v>
      </c>
    </row>
    <row r="11949" spans="1:31" ht="15" customHeight="1">
      <c r="A11949" s="1">
        <v>11948</v>
      </c>
      <c r="B11949" s="1" t="s">
        <v>54</v>
      </c>
      <c r="C11949" s="1" t="s">
        <v>17176</v>
      </c>
      <c r="D11949" s="9" t="s">
        <v>2880</v>
      </c>
      <c r="E11949" s="9" t="s">
        <v>8396</v>
      </c>
      <c r="F11949" s="9" t="s">
        <v>16335</v>
      </c>
      <c r="G11949" s="17">
        <v>914494099940</v>
      </c>
      <c r="H11949" s="9" t="s">
        <v>15</v>
      </c>
      <c r="I11949" s="1" t="s">
        <v>41</v>
      </c>
      <c r="J11949" s="2" t="s">
        <v>47307</v>
      </c>
      <c r="K11949" s="11" t="s">
        <v>14136</v>
      </c>
      <c r="L11949" s="2" t="s">
        <v>47307</v>
      </c>
      <c r="M11949" s="11"/>
      <c r="N11949" s="4"/>
      <c r="O11949" s="11"/>
      <c r="P11949" s="4"/>
      <c r="Q11949" s="11"/>
      <c r="R11949" s="4"/>
      <c r="S11949" s="11"/>
      <c r="T11949" s="4"/>
      <c r="U11949" s="11"/>
      <c r="V11949" s="4"/>
      <c r="W11949" s="11"/>
      <c r="X11949" s="4"/>
      <c r="Y11949" s="11"/>
      <c r="Z11949" s="2"/>
      <c r="AA11949" s="1" t="s">
        <v>16</v>
      </c>
      <c r="AC11949" s="23" t="s">
        <v>37885</v>
      </c>
      <c r="AD11949" s="23" t="s">
        <v>40440</v>
      </c>
      <c r="AE11949" t="s">
        <v>35404</v>
      </c>
    </row>
    <row r="11950" spans="1:31" ht="15" customHeight="1">
      <c r="A11950" s="1">
        <v>11949</v>
      </c>
      <c r="B11950" s="1" t="s">
        <v>54</v>
      </c>
      <c r="C11950" s="1" t="s">
        <v>17193</v>
      </c>
      <c r="D11950" s="9" t="s">
        <v>3533</v>
      </c>
      <c r="E11950" s="9" t="s">
        <v>139</v>
      </c>
      <c r="F11950" s="9" t="s">
        <v>35061</v>
      </c>
      <c r="G11950" s="17">
        <v>91961046694</v>
      </c>
      <c r="H11950" s="9" t="s">
        <v>15</v>
      </c>
      <c r="I11950" s="1" t="s">
        <v>62</v>
      </c>
      <c r="J11950" s="2" t="s">
        <v>47307</v>
      </c>
      <c r="K11950" s="3" t="s">
        <v>213</v>
      </c>
      <c r="L11950" s="2" t="s">
        <v>47307</v>
      </c>
      <c r="M11950" s="4" t="s">
        <v>17</v>
      </c>
      <c r="N11950" s="3" t="str">
        <f>J11950</f>
        <v>[2.25 cr and more]</v>
      </c>
      <c r="O11950" s="4" t="s">
        <v>47347</v>
      </c>
      <c r="P11950" s="3" t="s">
        <v>47307</v>
      </c>
      <c r="Q11950" s="4" t="s">
        <v>14136</v>
      </c>
      <c r="R11950" s="3" t="s">
        <v>47307</v>
      </c>
      <c r="S11950" s="4" t="s">
        <v>47352</v>
      </c>
      <c r="T11950" s="3" t="s">
        <v>47307</v>
      </c>
      <c r="U11950" s="4" t="s">
        <v>13</v>
      </c>
      <c r="V11950" s="3" t="s">
        <v>47307</v>
      </c>
      <c r="W11950" s="11"/>
      <c r="X11950" s="4"/>
      <c r="Y11950" s="11"/>
      <c r="Z11950" s="2"/>
      <c r="AA11950" s="1" t="s">
        <v>16</v>
      </c>
      <c r="AC11950" s="23" t="s">
        <v>37885</v>
      </c>
      <c r="AD11950" s="23" t="s">
        <v>40440</v>
      </c>
      <c r="AE11950" t="s">
        <v>35405</v>
      </c>
    </row>
    <row r="11951" spans="1:31" ht="15" customHeight="1">
      <c r="A11951" s="1">
        <v>11950</v>
      </c>
      <c r="B11951" s="1" t="s">
        <v>54</v>
      </c>
      <c r="C11951" s="1" t="s">
        <v>17199</v>
      </c>
      <c r="D11951" s="9" t="s">
        <v>502</v>
      </c>
      <c r="E11951" s="9" t="s">
        <v>1601</v>
      </c>
      <c r="F11951" s="9" t="s">
        <v>29312</v>
      </c>
      <c r="G11951" s="17">
        <v>91949411041</v>
      </c>
      <c r="H11951" s="9" t="s">
        <v>8</v>
      </c>
      <c r="I11951" s="1" t="s">
        <v>41</v>
      </c>
      <c r="J11951" s="2" t="s">
        <v>47307</v>
      </c>
      <c r="K11951" s="11" t="s">
        <v>14136</v>
      </c>
      <c r="L11951" s="2" t="s">
        <v>47307</v>
      </c>
      <c r="M11951" s="11"/>
      <c r="N11951" s="4"/>
      <c r="O11951" s="11"/>
      <c r="P11951" s="4"/>
      <c r="Q11951" s="11"/>
      <c r="R11951" s="4"/>
      <c r="S11951" s="11"/>
      <c r="T11951" s="4"/>
      <c r="U11951" s="11"/>
      <c r="V11951" s="4"/>
      <c r="W11951" s="11"/>
      <c r="X11951" s="4"/>
      <c r="Y11951" s="11"/>
      <c r="Z11951" s="2"/>
      <c r="AA11951" s="1" t="s">
        <v>16</v>
      </c>
      <c r="AC11951" s="23" t="s">
        <v>37885</v>
      </c>
      <c r="AD11951" s="23" t="s">
        <v>40440</v>
      </c>
      <c r="AE11951" t="s">
        <v>35406</v>
      </c>
    </row>
    <row r="11952" spans="1:31" ht="15" customHeight="1">
      <c r="A11952" s="1">
        <v>11951</v>
      </c>
      <c r="B11952" s="1" t="s">
        <v>54</v>
      </c>
      <c r="C11952" s="1" t="s">
        <v>17219</v>
      </c>
      <c r="D11952" s="9" t="s">
        <v>3952</v>
      </c>
      <c r="E11952" s="9" t="s">
        <v>40</v>
      </c>
      <c r="F11952" s="9" t="s">
        <v>29323</v>
      </c>
      <c r="G11952" s="17">
        <v>9194440949</v>
      </c>
      <c r="H11952" s="9" t="s">
        <v>15</v>
      </c>
      <c r="I11952" s="1" t="s">
        <v>62</v>
      </c>
      <c r="J11952" s="2" t="s">
        <v>47307</v>
      </c>
      <c r="K11952" s="11" t="s">
        <v>14136</v>
      </c>
      <c r="L11952" s="2" t="s">
        <v>47307</v>
      </c>
      <c r="M11952" s="11"/>
      <c r="N11952" s="4"/>
      <c r="O11952" s="11"/>
      <c r="P11952" s="4"/>
      <c r="Q11952" s="11"/>
      <c r="R11952" s="4"/>
      <c r="S11952" s="11"/>
      <c r="T11952" s="4"/>
      <c r="U11952" s="11"/>
      <c r="V11952" s="4"/>
      <c r="W11952" s="11"/>
      <c r="X11952" s="4"/>
      <c r="Y11952" s="11"/>
      <c r="Z11952" s="2"/>
      <c r="AA11952" s="1" t="s">
        <v>16</v>
      </c>
      <c r="AC11952" s="23" t="s">
        <v>37885</v>
      </c>
      <c r="AD11952" s="23" t="s">
        <v>40440</v>
      </c>
      <c r="AE11952" t="s">
        <v>35395</v>
      </c>
    </row>
    <row r="11953" spans="1:31" ht="15" customHeight="1">
      <c r="A11953" s="1">
        <v>11952</v>
      </c>
      <c r="B11953" s="1" t="s">
        <v>54</v>
      </c>
      <c r="C11953" s="1" t="s">
        <v>17221</v>
      </c>
      <c r="D11953" s="9" t="s">
        <v>2414</v>
      </c>
      <c r="E11953" s="9" t="s">
        <v>16343</v>
      </c>
      <c r="F11953" s="9" t="s">
        <v>29325</v>
      </c>
      <c r="G11953" s="17">
        <v>919644044009</v>
      </c>
      <c r="H11953" s="9" t="s">
        <v>8</v>
      </c>
      <c r="I11953" s="1" t="s">
        <v>41</v>
      </c>
      <c r="J11953" s="2" t="s">
        <v>47307</v>
      </c>
      <c r="K11953" s="11" t="s">
        <v>13</v>
      </c>
      <c r="L11953" s="2" t="s">
        <v>47307</v>
      </c>
      <c r="M11953" s="11"/>
      <c r="N11953" s="4"/>
      <c r="O11953" s="11"/>
      <c r="P11953" s="4"/>
      <c r="Q11953" s="11"/>
      <c r="R11953" s="4"/>
      <c r="S11953" s="11"/>
      <c r="T11953" s="4"/>
      <c r="U11953" s="11"/>
      <c r="V11953" s="4"/>
      <c r="W11953" s="11"/>
      <c r="X11953" s="4"/>
      <c r="Y11953" s="11"/>
      <c r="Z11953" s="2"/>
      <c r="AA11953" s="1" t="s">
        <v>16</v>
      </c>
      <c r="AC11953" s="23" t="s">
        <v>37885</v>
      </c>
      <c r="AD11953" s="23" t="s">
        <v>40440</v>
      </c>
      <c r="AE11953" t="s">
        <v>35400</v>
      </c>
    </row>
    <row r="11954" spans="1:31" ht="15" customHeight="1">
      <c r="A11954" s="1">
        <v>11953</v>
      </c>
      <c r="B11954" s="1" t="s">
        <v>54</v>
      </c>
      <c r="C11954" s="1" t="s">
        <v>17253</v>
      </c>
      <c r="D11954" s="9" t="s">
        <v>16350</v>
      </c>
      <c r="E11954" s="9" t="s">
        <v>40</v>
      </c>
      <c r="F11954" s="9" t="s">
        <v>29348</v>
      </c>
      <c r="G11954" s="17">
        <v>914940949446</v>
      </c>
      <c r="H11954" s="9" t="s">
        <v>20</v>
      </c>
      <c r="I11954" s="1" t="s">
        <v>41</v>
      </c>
      <c r="J11954" s="2" t="s">
        <v>47307</v>
      </c>
      <c r="K11954" s="11" t="s">
        <v>14137</v>
      </c>
      <c r="L11954" s="2" t="s">
        <v>47307</v>
      </c>
      <c r="M11954" s="11"/>
      <c r="N11954" s="4"/>
      <c r="O11954" s="11"/>
      <c r="P11954" s="4"/>
      <c r="Q11954" s="11"/>
      <c r="R11954" s="4"/>
      <c r="S11954" s="11"/>
      <c r="T11954" s="4"/>
      <c r="U11954" s="11"/>
      <c r="V11954" s="4"/>
      <c r="W11954" s="11"/>
      <c r="X11954" s="4"/>
      <c r="Y11954" s="11"/>
      <c r="Z11954" s="2"/>
      <c r="AA11954" s="1" t="s">
        <v>16</v>
      </c>
      <c r="AC11954" s="23" t="s">
        <v>37885</v>
      </c>
      <c r="AD11954" s="23" t="s">
        <v>40440</v>
      </c>
      <c r="AE11954" t="s">
        <v>35401</v>
      </c>
    </row>
    <row r="11955" spans="1:31" ht="15" customHeight="1">
      <c r="A11955" s="1">
        <v>11954</v>
      </c>
      <c r="B11955" s="1" t="s">
        <v>54</v>
      </c>
      <c r="C11955" s="1" t="s">
        <v>17279</v>
      </c>
      <c r="D11955" s="9" t="s">
        <v>36156</v>
      </c>
      <c r="E11955" s="9" t="s">
        <v>270</v>
      </c>
      <c r="F11955" s="9" t="s">
        <v>33015</v>
      </c>
      <c r="G11955" s="17">
        <v>91914460446</v>
      </c>
      <c r="H11955" s="9" t="s">
        <v>8</v>
      </c>
      <c r="I11955" s="1" t="s">
        <v>41</v>
      </c>
      <c r="J11955" s="2" t="s">
        <v>47307</v>
      </c>
      <c r="K11955" s="11" t="s">
        <v>14136</v>
      </c>
      <c r="L11955" s="2" t="s">
        <v>47307</v>
      </c>
      <c r="M11955" s="4" t="s">
        <v>14137</v>
      </c>
      <c r="N11955" s="3" t="str">
        <f>J11955</f>
        <v>[2.25 cr and more]</v>
      </c>
      <c r="O11955" s="11"/>
      <c r="P11955" s="4"/>
      <c r="Q11955" s="11"/>
      <c r="R11955" s="4"/>
      <c r="S11955" s="11"/>
      <c r="T11955" s="4"/>
      <c r="U11955" s="11"/>
      <c r="V11955" s="4"/>
      <c r="W11955" s="11"/>
      <c r="X11955" s="4"/>
      <c r="Y11955" s="11"/>
      <c r="Z11955" s="2"/>
      <c r="AA11955" s="1" t="s">
        <v>16</v>
      </c>
      <c r="AC11955" s="23" t="s">
        <v>37885</v>
      </c>
      <c r="AD11955" s="23" t="s">
        <v>40440</v>
      </c>
      <c r="AE11955" t="s">
        <v>35402</v>
      </c>
    </row>
    <row r="11956" spans="1:31" ht="15" customHeight="1">
      <c r="A11956" s="1">
        <v>11955</v>
      </c>
      <c r="B11956" s="1" t="s">
        <v>54</v>
      </c>
      <c r="C11956" s="1" t="s">
        <v>17285</v>
      </c>
      <c r="D11956" s="9" t="s">
        <v>58</v>
      </c>
      <c r="E11956" s="9" t="s">
        <v>18605</v>
      </c>
      <c r="F11956" s="9" t="s">
        <v>29368</v>
      </c>
      <c r="G11956" s="17">
        <v>914000616666</v>
      </c>
      <c r="H11956" s="9" t="s">
        <v>20</v>
      </c>
      <c r="I11956" s="1" t="s">
        <v>62</v>
      </c>
      <c r="J11956" s="2" t="s">
        <v>47307</v>
      </c>
      <c r="K11956" s="11" t="s">
        <v>14137</v>
      </c>
      <c r="L11956" s="2" t="s">
        <v>47307</v>
      </c>
      <c r="M11956" s="11"/>
      <c r="N11956" s="4"/>
      <c r="O11956" s="11"/>
      <c r="P11956" s="4"/>
      <c r="Q11956" s="11"/>
      <c r="R11956" s="4"/>
      <c r="S11956" s="11"/>
      <c r="T11956" s="4"/>
      <c r="U11956" s="11"/>
      <c r="V11956" s="4"/>
      <c r="W11956" s="11"/>
      <c r="X11956" s="4"/>
      <c r="Y11956" s="11"/>
      <c r="Z11956" s="2"/>
      <c r="AA11956" s="1" t="s">
        <v>16</v>
      </c>
      <c r="AC11956" s="23" t="s">
        <v>37885</v>
      </c>
      <c r="AD11956" s="23" t="s">
        <v>40440</v>
      </c>
      <c r="AE11956" t="s">
        <v>35403</v>
      </c>
    </row>
    <row r="11957" spans="1:31" ht="15" customHeight="1">
      <c r="A11957" s="1">
        <v>11956</v>
      </c>
      <c r="B11957" s="1" t="s">
        <v>54</v>
      </c>
      <c r="C11957" s="1" t="s">
        <v>17294</v>
      </c>
      <c r="D11957" s="9" t="s">
        <v>2317</v>
      </c>
      <c r="E11957" s="9" t="s">
        <v>36758</v>
      </c>
      <c r="F11957" s="9" t="s">
        <v>29373</v>
      </c>
      <c r="G11957" s="17">
        <v>91990991909</v>
      </c>
      <c r="H11957" s="9" t="s">
        <v>8</v>
      </c>
      <c r="I11957" s="1" t="s">
        <v>9</v>
      </c>
      <c r="J11957" s="2" t="s">
        <v>47307</v>
      </c>
      <c r="K11957" s="3" t="s">
        <v>42</v>
      </c>
      <c r="L11957" s="2" t="s">
        <v>47307</v>
      </c>
      <c r="M11957" s="4" t="s">
        <v>14136</v>
      </c>
      <c r="N11957" s="3" t="str">
        <f t="shared" ref="N11957:N11958" si="445">J11957</f>
        <v>[2.25 cr and more]</v>
      </c>
      <c r="O11957" s="4" t="s">
        <v>14137</v>
      </c>
      <c r="P11957" s="3" t="s">
        <v>47307</v>
      </c>
      <c r="Q11957" s="11"/>
      <c r="R11957" s="4"/>
      <c r="S11957" s="11"/>
      <c r="T11957" s="4"/>
      <c r="U11957" s="11"/>
      <c r="V11957" s="4"/>
      <c r="W11957" s="11"/>
      <c r="X11957" s="4"/>
      <c r="Y11957" s="11"/>
      <c r="Z11957" s="2"/>
      <c r="AA11957" s="1" t="s">
        <v>16</v>
      </c>
      <c r="AC11957" s="23" t="s">
        <v>37885</v>
      </c>
      <c r="AD11957" s="23" t="s">
        <v>40440</v>
      </c>
      <c r="AE11957" t="s">
        <v>35404</v>
      </c>
    </row>
    <row r="11958" spans="1:31" ht="15" customHeight="1">
      <c r="A11958" s="1">
        <v>11957</v>
      </c>
      <c r="B11958" s="1" t="s">
        <v>54</v>
      </c>
      <c r="C11958" s="1" t="s">
        <v>17307</v>
      </c>
      <c r="D11958" s="9" t="s">
        <v>522</v>
      </c>
      <c r="E11958" s="9" t="s">
        <v>7967</v>
      </c>
      <c r="F11958" s="9" t="s">
        <v>29379</v>
      </c>
      <c r="G11958" s="17">
        <v>9194009</v>
      </c>
      <c r="H11958" s="9" t="s">
        <v>20</v>
      </c>
      <c r="I11958" s="1" t="s">
        <v>9</v>
      </c>
      <c r="J11958" s="2" t="s">
        <v>47307</v>
      </c>
      <c r="K11958" s="11" t="s">
        <v>14137</v>
      </c>
      <c r="L11958" s="2" t="s">
        <v>47307</v>
      </c>
      <c r="M11958" s="4" t="s">
        <v>13</v>
      </c>
      <c r="N11958" s="3" t="str">
        <f t="shared" si="445"/>
        <v>[2.25 cr and more]</v>
      </c>
      <c r="O11958" s="11"/>
      <c r="P11958" s="4"/>
      <c r="Q11958" s="11"/>
      <c r="R11958" s="4"/>
      <c r="S11958" s="11"/>
      <c r="T11958" s="4"/>
      <c r="U11958" s="11"/>
      <c r="V11958" s="4"/>
      <c r="W11958" s="11"/>
      <c r="X11958" s="4"/>
      <c r="Y11958" s="11"/>
      <c r="Z11958" s="2"/>
      <c r="AA11958" s="1" t="s">
        <v>16</v>
      </c>
      <c r="AC11958" s="23" t="s">
        <v>37885</v>
      </c>
      <c r="AD11958" s="23" t="s">
        <v>40440</v>
      </c>
      <c r="AE11958" t="s">
        <v>35405</v>
      </c>
    </row>
    <row r="11959" spans="1:31" ht="15" customHeight="1">
      <c r="A11959" s="1">
        <v>11958</v>
      </c>
      <c r="B11959" s="1" t="s">
        <v>54</v>
      </c>
      <c r="C11959" s="1" t="s">
        <v>17326</v>
      </c>
      <c r="D11959" s="9" t="s">
        <v>911</v>
      </c>
      <c r="E11959" s="9" t="s">
        <v>3154</v>
      </c>
      <c r="F11959" s="9" t="s">
        <v>33660</v>
      </c>
      <c r="G11959" s="17">
        <v>91946004614</v>
      </c>
      <c r="H11959" s="9" t="s">
        <v>20</v>
      </c>
      <c r="I11959" s="1" t="s">
        <v>41</v>
      </c>
      <c r="J11959" s="2" t="s">
        <v>47307</v>
      </c>
      <c r="K11959" s="11" t="s">
        <v>14136</v>
      </c>
      <c r="L11959" s="2" t="s">
        <v>47307</v>
      </c>
      <c r="M11959" s="11"/>
      <c r="N11959" s="4"/>
      <c r="O11959" s="11"/>
      <c r="P11959" s="4"/>
      <c r="Q11959" s="11"/>
      <c r="R11959" s="4"/>
      <c r="S11959" s="11"/>
      <c r="T11959" s="4"/>
      <c r="U11959" s="11"/>
      <c r="V11959" s="4"/>
      <c r="W11959" s="11"/>
      <c r="X11959" s="4"/>
      <c r="Y11959" s="11"/>
      <c r="Z11959" s="2"/>
      <c r="AA11959" s="1" t="s">
        <v>16</v>
      </c>
      <c r="AC11959" s="23" t="s">
        <v>37886</v>
      </c>
      <c r="AD11959" s="23" t="s">
        <v>40440</v>
      </c>
      <c r="AE11959" t="s">
        <v>35406</v>
      </c>
    </row>
    <row r="11960" spans="1:31" ht="15" customHeight="1">
      <c r="A11960" s="1">
        <v>11959</v>
      </c>
      <c r="B11960" s="1" t="s">
        <v>54</v>
      </c>
      <c r="C11960" s="1" t="s">
        <v>17333</v>
      </c>
      <c r="D11960" s="9" t="s">
        <v>58</v>
      </c>
      <c r="E11960" s="9" t="s">
        <v>78</v>
      </c>
      <c r="F11960" s="9" t="s">
        <v>29396</v>
      </c>
      <c r="G11960" s="17">
        <v>9144496446</v>
      </c>
      <c r="H11960" s="9" t="s">
        <v>20</v>
      </c>
      <c r="I11960" s="1" t="s">
        <v>41</v>
      </c>
      <c r="J11960" s="2" t="s">
        <v>47307</v>
      </c>
      <c r="K11960" s="3" t="s">
        <v>42</v>
      </c>
      <c r="L11960" s="2" t="s">
        <v>47307</v>
      </c>
      <c r="M11960" s="4" t="s">
        <v>14136</v>
      </c>
      <c r="N11960" s="3" t="str">
        <f t="shared" ref="N11960:N11961" si="446">J11960</f>
        <v>[2.25 cr and more]</v>
      </c>
      <c r="O11960" s="11"/>
      <c r="P11960" s="4"/>
      <c r="Q11960" s="11"/>
      <c r="R11960" s="4"/>
      <c r="S11960" s="11"/>
      <c r="T11960" s="4"/>
      <c r="U11960" s="11"/>
      <c r="V11960" s="4"/>
      <c r="W11960" s="11"/>
      <c r="X11960" s="4"/>
      <c r="Y11960" s="11"/>
      <c r="Z11960" s="2"/>
      <c r="AA11960" s="1" t="s">
        <v>16</v>
      </c>
      <c r="AC11960" s="23" t="s">
        <v>37886</v>
      </c>
      <c r="AD11960" s="23" t="s">
        <v>40440</v>
      </c>
      <c r="AE11960" t="s">
        <v>35395</v>
      </c>
    </row>
    <row r="11961" spans="1:31" ht="15" customHeight="1">
      <c r="A11961" s="1">
        <v>11960</v>
      </c>
      <c r="B11961" s="1" t="s">
        <v>54</v>
      </c>
      <c r="C11961" s="1" t="s">
        <v>17357</v>
      </c>
      <c r="D11961" s="9" t="s">
        <v>4417</v>
      </c>
      <c r="E11961" s="9" t="s">
        <v>102</v>
      </c>
      <c r="F11961" s="9" t="s">
        <v>24963</v>
      </c>
      <c r="G11961" s="17">
        <v>919444194401</v>
      </c>
      <c r="H11961" s="9" t="s">
        <v>20</v>
      </c>
      <c r="I11961" s="1" t="s">
        <v>62</v>
      </c>
      <c r="J11961" s="2" t="s">
        <v>47307</v>
      </c>
      <c r="K11961" s="11" t="s">
        <v>14137</v>
      </c>
      <c r="L11961" s="2" t="s">
        <v>47307</v>
      </c>
      <c r="M11961" s="4" t="s">
        <v>13</v>
      </c>
      <c r="N11961" s="3" t="str">
        <f t="shared" si="446"/>
        <v>[2.25 cr and more]</v>
      </c>
      <c r="O11961" s="11"/>
      <c r="P11961" s="4"/>
      <c r="Q11961" s="11"/>
      <c r="R11961" s="4"/>
      <c r="S11961" s="11"/>
      <c r="T11961" s="4"/>
      <c r="U11961" s="11"/>
      <c r="V11961" s="4"/>
      <c r="W11961" s="11"/>
      <c r="X11961" s="4"/>
      <c r="Y11961" s="11"/>
      <c r="Z11961" s="2"/>
      <c r="AA11961" s="1" t="s">
        <v>16</v>
      </c>
      <c r="AC11961" s="23" t="s">
        <v>37886</v>
      </c>
      <c r="AD11961" s="23" t="s">
        <v>40440</v>
      </c>
      <c r="AE11961" t="s">
        <v>35406</v>
      </c>
    </row>
    <row r="11962" spans="1:31" ht="15" customHeight="1">
      <c r="A11962" s="1">
        <v>11961</v>
      </c>
      <c r="B11962" s="1" t="s">
        <v>54</v>
      </c>
      <c r="C11962" s="1" t="s">
        <v>17362</v>
      </c>
      <c r="D11962" s="9" t="s">
        <v>409</v>
      </c>
      <c r="E11962" s="9" t="s">
        <v>40</v>
      </c>
      <c r="F11962" s="9" t="s">
        <v>29413</v>
      </c>
      <c r="G11962" s="17">
        <v>919994441669</v>
      </c>
      <c r="H11962" s="9" t="s">
        <v>37</v>
      </c>
      <c r="I11962" s="1" t="s">
        <v>62</v>
      </c>
      <c r="J11962" s="2" t="s">
        <v>47307</v>
      </c>
      <c r="K11962" s="11" t="s">
        <v>14137</v>
      </c>
      <c r="L11962" s="2" t="s">
        <v>47307</v>
      </c>
      <c r="M11962" s="11"/>
      <c r="N11962" s="4"/>
      <c r="O11962" s="11"/>
      <c r="P11962" s="4"/>
      <c r="Q11962" s="11"/>
      <c r="R11962" s="4"/>
      <c r="S11962" s="11"/>
      <c r="T11962" s="4"/>
      <c r="U11962" s="11"/>
      <c r="V11962" s="4"/>
      <c r="W11962" s="11"/>
      <c r="X11962" s="4"/>
      <c r="Y11962" s="11"/>
      <c r="Z11962" s="2"/>
      <c r="AA11962" s="1" t="s">
        <v>11</v>
      </c>
      <c r="AC11962" s="23" t="s">
        <v>37886</v>
      </c>
      <c r="AD11962" s="23" t="s">
        <v>40440</v>
      </c>
      <c r="AE11962" t="s">
        <v>35395</v>
      </c>
    </row>
    <row r="11963" spans="1:31" ht="15" customHeight="1">
      <c r="A11963" s="1">
        <v>11962</v>
      </c>
      <c r="B11963" s="1" t="s">
        <v>54</v>
      </c>
      <c r="C11963" s="1" t="s">
        <v>17372</v>
      </c>
      <c r="D11963" s="9" t="s">
        <v>2162</v>
      </c>
      <c r="E11963" s="9" t="s">
        <v>93</v>
      </c>
      <c r="F11963" s="9" t="s">
        <v>16364</v>
      </c>
      <c r="G11963" s="17">
        <v>91949969</v>
      </c>
      <c r="H11963" s="9" t="s">
        <v>8</v>
      </c>
      <c r="I11963" s="1" t="s">
        <v>41</v>
      </c>
      <c r="J11963" s="2" t="s">
        <v>47307</v>
      </c>
      <c r="K11963" s="11" t="s">
        <v>14136</v>
      </c>
      <c r="L11963" s="2" t="s">
        <v>47307</v>
      </c>
      <c r="M11963" s="4" t="s">
        <v>14137</v>
      </c>
      <c r="N11963" s="3" t="str">
        <f>J11963</f>
        <v>[2.25 cr and more]</v>
      </c>
      <c r="O11963" s="11"/>
      <c r="P11963" s="4"/>
      <c r="Q11963" s="11"/>
      <c r="R11963" s="4"/>
      <c r="S11963" s="11"/>
      <c r="T11963" s="4"/>
      <c r="U11963" s="11"/>
      <c r="V11963" s="4"/>
      <c r="W11963" s="11"/>
      <c r="X11963" s="4"/>
      <c r="Y11963" s="11"/>
      <c r="Z11963" s="2"/>
      <c r="AA11963" s="1" t="s">
        <v>16</v>
      </c>
      <c r="AC11963" s="23" t="s">
        <v>37886</v>
      </c>
      <c r="AD11963" s="23" t="s">
        <v>40440</v>
      </c>
      <c r="AE11963" t="s">
        <v>35400</v>
      </c>
    </row>
    <row r="11964" spans="1:31" ht="15" customHeight="1">
      <c r="A11964" s="1">
        <v>11963</v>
      </c>
      <c r="B11964" s="1" t="s">
        <v>54</v>
      </c>
      <c r="C11964" s="1" t="s">
        <v>17385</v>
      </c>
      <c r="D11964" s="9" t="s">
        <v>36157</v>
      </c>
      <c r="E11964" s="9" t="s">
        <v>746</v>
      </c>
      <c r="F11964" s="9" t="s">
        <v>33027</v>
      </c>
      <c r="G11964" s="17">
        <v>9199964641</v>
      </c>
      <c r="H11964" s="9" t="s">
        <v>20</v>
      </c>
      <c r="I11964" s="1" t="s">
        <v>62</v>
      </c>
      <c r="J11964" s="2" t="s">
        <v>47307</v>
      </c>
      <c r="K11964" s="11" t="s">
        <v>14137</v>
      </c>
      <c r="L11964" s="2" t="s">
        <v>47307</v>
      </c>
      <c r="M11964" s="11"/>
      <c r="N11964" s="4"/>
      <c r="O11964" s="11"/>
      <c r="P11964" s="4"/>
      <c r="Q11964" s="11"/>
      <c r="R11964" s="4"/>
      <c r="S11964" s="11"/>
      <c r="T11964" s="4"/>
      <c r="U11964" s="11"/>
      <c r="V11964" s="4"/>
      <c r="W11964" s="11"/>
      <c r="X11964" s="4"/>
      <c r="Y11964" s="11"/>
      <c r="Z11964" s="2"/>
      <c r="AA11964" s="1" t="s">
        <v>16</v>
      </c>
      <c r="AC11964" s="23" t="s">
        <v>37886</v>
      </c>
      <c r="AD11964" s="23" t="s">
        <v>40440</v>
      </c>
      <c r="AE11964" t="s">
        <v>35406</v>
      </c>
    </row>
    <row r="11965" spans="1:31" ht="15" customHeight="1">
      <c r="A11965" s="1">
        <v>11964</v>
      </c>
      <c r="B11965" s="1" t="s">
        <v>54</v>
      </c>
      <c r="C11965" s="1" t="s">
        <v>17389</v>
      </c>
      <c r="D11965" s="9" t="s">
        <v>3385</v>
      </c>
      <c r="E11965" s="9" t="s">
        <v>141</v>
      </c>
      <c r="F11965" s="9" t="s">
        <v>29431</v>
      </c>
      <c r="G11965" s="17">
        <v>9194999096</v>
      </c>
      <c r="H11965" s="9" t="s">
        <v>20</v>
      </c>
      <c r="I11965" s="1" t="s">
        <v>62</v>
      </c>
      <c r="J11965" s="2" t="s">
        <v>47307</v>
      </c>
      <c r="K11965" s="11" t="s">
        <v>14136</v>
      </c>
      <c r="L11965" s="2" t="s">
        <v>47307</v>
      </c>
      <c r="M11965" s="11"/>
      <c r="N11965" s="4"/>
      <c r="O11965" s="11"/>
      <c r="P11965" s="4"/>
      <c r="Q11965" s="11"/>
      <c r="R11965" s="4"/>
      <c r="S11965" s="11"/>
      <c r="T11965" s="4"/>
      <c r="U11965" s="11"/>
      <c r="V11965" s="4"/>
      <c r="W11965" s="11"/>
      <c r="X11965" s="4"/>
      <c r="Y11965" s="11"/>
      <c r="Z11965" s="2"/>
      <c r="AA11965" s="1" t="s">
        <v>16</v>
      </c>
      <c r="AC11965" s="23" t="s">
        <v>37886</v>
      </c>
      <c r="AD11965" s="23" t="s">
        <v>40440</v>
      </c>
      <c r="AE11965" t="s">
        <v>35395</v>
      </c>
    </row>
    <row r="11966" spans="1:31" ht="15" customHeight="1">
      <c r="A11966" s="1">
        <v>11965</v>
      </c>
      <c r="B11966" s="1" t="s">
        <v>54</v>
      </c>
      <c r="C11966" s="1" t="s">
        <v>17398</v>
      </c>
      <c r="D11966" s="9" t="s">
        <v>911</v>
      </c>
      <c r="E11966" s="9" t="s">
        <v>73</v>
      </c>
      <c r="F11966" s="9" t="s">
        <v>35081</v>
      </c>
      <c r="G11966" s="17">
        <v>919664416096</v>
      </c>
      <c r="H11966" s="9" t="s">
        <v>8</v>
      </c>
      <c r="I11966" s="1" t="s">
        <v>9</v>
      </c>
      <c r="J11966" s="2" t="s">
        <v>47307</v>
      </c>
      <c r="K11966" s="11" t="s">
        <v>14137</v>
      </c>
      <c r="L11966" s="2" t="s">
        <v>47307</v>
      </c>
      <c r="M11966" s="11"/>
      <c r="N11966" s="4"/>
      <c r="O11966" s="11"/>
      <c r="P11966" s="4"/>
      <c r="Q11966" s="11"/>
      <c r="R11966" s="4"/>
      <c r="S11966" s="11"/>
      <c r="T11966" s="4"/>
      <c r="U11966" s="11"/>
      <c r="V11966" s="4"/>
      <c r="W11966" s="11"/>
      <c r="X11966" s="4"/>
      <c r="Y11966" s="11"/>
      <c r="Z11966" s="2"/>
      <c r="AA11966" s="1" t="s">
        <v>16</v>
      </c>
      <c r="AC11966" s="23" t="s">
        <v>37886</v>
      </c>
      <c r="AD11966" s="23" t="s">
        <v>40440</v>
      </c>
      <c r="AE11966" t="s">
        <v>35406</v>
      </c>
    </row>
    <row r="11967" spans="1:31" ht="15" customHeight="1">
      <c r="A11967" s="1">
        <v>11966</v>
      </c>
      <c r="B11967" s="1" t="s">
        <v>54</v>
      </c>
      <c r="C11967" s="1" t="s">
        <v>17445</v>
      </c>
      <c r="D11967" s="9" t="s">
        <v>4959</v>
      </c>
      <c r="E11967" s="9" t="s">
        <v>40</v>
      </c>
      <c r="F11967" s="9" t="s">
        <v>33034</v>
      </c>
      <c r="G11967" s="17">
        <v>91494019494</v>
      </c>
      <c r="H11967" s="9" t="s">
        <v>20</v>
      </c>
      <c r="I11967" s="1" t="s">
        <v>9</v>
      </c>
      <c r="J11967" s="2" t="s">
        <v>47307</v>
      </c>
      <c r="K11967" s="11" t="s">
        <v>14136</v>
      </c>
      <c r="L11967" s="2" t="s">
        <v>47307</v>
      </c>
      <c r="M11967" s="11"/>
      <c r="N11967" s="4"/>
      <c r="O11967" s="11"/>
      <c r="P11967" s="4"/>
      <c r="Q11967" s="11"/>
      <c r="R11967" s="4"/>
      <c r="S11967" s="11"/>
      <c r="T11967" s="4"/>
      <c r="U11967" s="11"/>
      <c r="V11967" s="4"/>
      <c r="W11967" s="11"/>
      <c r="X11967" s="4"/>
      <c r="Y11967" s="11"/>
      <c r="Z11967" s="2"/>
      <c r="AA11967" s="1" t="s">
        <v>16</v>
      </c>
      <c r="AC11967" s="23" t="s">
        <v>37886</v>
      </c>
      <c r="AD11967" s="23" t="s">
        <v>40440</v>
      </c>
      <c r="AE11967" t="s">
        <v>35395</v>
      </c>
    </row>
    <row r="11968" spans="1:31" ht="15" customHeight="1">
      <c r="A11968" s="1">
        <v>11967</v>
      </c>
      <c r="B11968" s="1" t="s">
        <v>54</v>
      </c>
      <c r="C11968" s="1" t="s">
        <v>17468</v>
      </c>
      <c r="D11968" s="9" t="s">
        <v>344</v>
      </c>
      <c r="E11968" s="9" t="s">
        <v>999</v>
      </c>
      <c r="F11968" s="9" t="s">
        <v>29479</v>
      </c>
      <c r="G11968" s="17">
        <v>9199409649</v>
      </c>
      <c r="H11968" s="9" t="s">
        <v>20</v>
      </c>
      <c r="I11968" s="1" t="s">
        <v>9</v>
      </c>
      <c r="J11968" s="2" t="s">
        <v>47307</v>
      </c>
      <c r="K11968" s="11" t="s">
        <v>14136</v>
      </c>
      <c r="L11968" s="2" t="s">
        <v>47307</v>
      </c>
      <c r="M11968" s="11"/>
      <c r="N11968" s="4"/>
      <c r="O11968" s="11"/>
      <c r="P11968" s="4"/>
      <c r="Q11968" s="11"/>
      <c r="R11968" s="4"/>
      <c r="S11968" s="11"/>
      <c r="T11968" s="4"/>
      <c r="U11968" s="11"/>
      <c r="V11968" s="4"/>
      <c r="W11968" s="11"/>
      <c r="X11968" s="4"/>
      <c r="Y11968" s="11"/>
      <c r="Z11968" s="2"/>
      <c r="AA11968" s="1" t="s">
        <v>16</v>
      </c>
      <c r="AC11968" s="23" t="s">
        <v>37886</v>
      </c>
      <c r="AD11968" s="23" t="s">
        <v>40440</v>
      </c>
      <c r="AE11968" t="s">
        <v>35400</v>
      </c>
    </row>
    <row r="11969" spans="1:31" ht="15" customHeight="1">
      <c r="A11969" s="1">
        <v>11968</v>
      </c>
      <c r="B11969" s="1" t="s">
        <v>54</v>
      </c>
      <c r="C11969" s="1" t="s">
        <v>17480</v>
      </c>
      <c r="D11969" s="9" t="s">
        <v>2577</v>
      </c>
      <c r="E11969" s="9" t="s">
        <v>37323</v>
      </c>
      <c r="F11969" s="9" t="s">
        <v>29488</v>
      </c>
      <c r="G11969" s="17">
        <v>91960104469</v>
      </c>
      <c r="H11969" s="9" t="s">
        <v>20</v>
      </c>
      <c r="I11969" s="1" t="s">
        <v>62</v>
      </c>
      <c r="J11969" s="2" t="s">
        <v>47307</v>
      </c>
      <c r="K11969" s="3" t="s">
        <v>42</v>
      </c>
      <c r="L11969" s="2" t="s">
        <v>47307</v>
      </c>
      <c r="M11969" s="4" t="s">
        <v>13</v>
      </c>
      <c r="N11969" s="3" t="str">
        <f t="shared" ref="N11969:N11970" si="447">J11969</f>
        <v>[2.25 cr and more]</v>
      </c>
      <c r="O11969" s="11"/>
      <c r="P11969" s="4"/>
      <c r="Q11969" s="11"/>
      <c r="R11969" s="4"/>
      <c r="S11969" s="11"/>
      <c r="T11969" s="4"/>
      <c r="U11969" s="11"/>
      <c r="V11969" s="4"/>
      <c r="W11969" s="11"/>
      <c r="X11969" s="4"/>
      <c r="Y11969" s="11"/>
      <c r="Z11969" s="2"/>
      <c r="AA11969" s="1" t="s">
        <v>16</v>
      </c>
      <c r="AC11969" s="23" t="s">
        <v>37886</v>
      </c>
      <c r="AD11969" s="23" t="s">
        <v>40440</v>
      </c>
      <c r="AE11969" t="s">
        <v>35401</v>
      </c>
    </row>
    <row r="11970" spans="1:31" ht="15" customHeight="1">
      <c r="A11970" s="1">
        <v>11969</v>
      </c>
      <c r="B11970" s="1" t="s">
        <v>54</v>
      </c>
      <c r="C11970" s="1" t="s">
        <v>17493</v>
      </c>
      <c r="D11970" s="9" t="s">
        <v>359</v>
      </c>
      <c r="E11970" s="9" t="s">
        <v>40</v>
      </c>
      <c r="F11970" s="9" t="s">
        <v>29497</v>
      </c>
      <c r="G11970" s="17">
        <v>919646496494</v>
      </c>
      <c r="H11970" s="9" t="s">
        <v>8</v>
      </c>
      <c r="I11970" s="1" t="s">
        <v>62</v>
      </c>
      <c r="J11970" s="2" t="s">
        <v>47307</v>
      </c>
      <c r="K11970" s="11" t="s">
        <v>14136</v>
      </c>
      <c r="L11970" s="2" t="s">
        <v>47307</v>
      </c>
      <c r="M11970" s="4" t="s">
        <v>14137</v>
      </c>
      <c r="N11970" s="3" t="str">
        <f t="shared" si="447"/>
        <v>[2.25 cr and more]</v>
      </c>
      <c r="O11970" s="11"/>
      <c r="P11970" s="4"/>
      <c r="Q11970" s="11"/>
      <c r="R11970" s="4"/>
      <c r="S11970" s="11"/>
      <c r="T11970" s="4"/>
      <c r="U11970" s="11"/>
      <c r="V11970" s="4"/>
      <c r="W11970" s="11"/>
      <c r="X11970" s="4"/>
      <c r="Y11970" s="11"/>
      <c r="Z11970" s="2"/>
      <c r="AA11970" s="1" t="s">
        <v>16</v>
      </c>
      <c r="AC11970" s="23" t="s">
        <v>37886</v>
      </c>
      <c r="AD11970" s="23" t="s">
        <v>40440</v>
      </c>
      <c r="AE11970" s="20" t="s">
        <v>35401</v>
      </c>
    </row>
    <row r="11971" spans="1:31" ht="15" customHeight="1">
      <c r="A11971" s="1">
        <v>11970</v>
      </c>
      <c r="B11971" s="1" t="s">
        <v>54</v>
      </c>
      <c r="C11971" s="1" t="s">
        <v>17505</v>
      </c>
      <c r="D11971" s="9" t="s">
        <v>9352</v>
      </c>
      <c r="E11971" s="9" t="s">
        <v>139</v>
      </c>
      <c r="F11971" s="9" t="s">
        <v>33040</v>
      </c>
      <c r="G11971" s="17">
        <v>919909409409</v>
      </c>
      <c r="H11971" s="9" t="s">
        <v>8</v>
      </c>
      <c r="I11971" s="1" t="s">
        <v>41</v>
      </c>
      <c r="J11971" s="2" t="s">
        <v>47307</v>
      </c>
      <c r="K11971" s="11" t="s">
        <v>14136</v>
      </c>
      <c r="L11971" s="2" t="s">
        <v>47307</v>
      </c>
      <c r="M11971" s="11"/>
      <c r="N11971" s="4"/>
      <c r="O11971" s="11"/>
      <c r="P11971" s="4"/>
      <c r="Q11971" s="11"/>
      <c r="R11971" s="4"/>
      <c r="S11971" s="11"/>
      <c r="T11971" s="4"/>
      <c r="U11971" s="11"/>
      <c r="V11971" s="4"/>
      <c r="W11971" s="11"/>
      <c r="X11971" s="4"/>
      <c r="Y11971" s="11"/>
      <c r="Z11971" s="2"/>
      <c r="AA11971" s="1" t="s">
        <v>11</v>
      </c>
      <c r="AC11971" s="23" t="s">
        <v>37886</v>
      </c>
      <c r="AD11971" s="23" t="s">
        <v>40440</v>
      </c>
      <c r="AE11971" t="s">
        <v>35405</v>
      </c>
    </row>
    <row r="11972" spans="1:31" ht="15" customHeight="1">
      <c r="A11972" s="1">
        <v>11971</v>
      </c>
      <c r="B11972" s="1" t="s">
        <v>54</v>
      </c>
      <c r="C11972" s="1" t="s">
        <v>17513</v>
      </c>
      <c r="D11972" s="9" t="s">
        <v>16381</v>
      </c>
      <c r="E11972" s="9" t="s">
        <v>16382</v>
      </c>
      <c r="F11972" s="9" t="s">
        <v>29506</v>
      </c>
      <c r="G11972" s="17">
        <v>919946004491</v>
      </c>
      <c r="H11972" s="9" t="s">
        <v>132</v>
      </c>
      <c r="I11972" s="1" t="s">
        <v>9</v>
      </c>
      <c r="J11972" s="2" t="s">
        <v>47307</v>
      </c>
      <c r="K11972" s="11" t="s">
        <v>14137</v>
      </c>
      <c r="L11972" s="2" t="s">
        <v>47307</v>
      </c>
      <c r="M11972" s="11"/>
      <c r="N11972" s="4"/>
      <c r="O11972" s="11"/>
      <c r="P11972" s="4"/>
      <c r="Q11972" s="11"/>
      <c r="R11972" s="4"/>
      <c r="S11972" s="11"/>
      <c r="T11972" s="4"/>
      <c r="U11972" s="11"/>
      <c r="V11972" s="4"/>
      <c r="W11972" s="11"/>
      <c r="X11972" s="4"/>
      <c r="Y11972" s="11"/>
      <c r="Z11972" s="2"/>
      <c r="AA11972" s="1" t="s">
        <v>16</v>
      </c>
      <c r="AC11972" s="23" t="s">
        <v>37886</v>
      </c>
      <c r="AD11972" s="23" t="s">
        <v>40440</v>
      </c>
      <c r="AE11972" t="s">
        <v>35407</v>
      </c>
    </row>
    <row r="11973" spans="1:31" ht="15" customHeight="1">
      <c r="A11973" s="1">
        <v>11972</v>
      </c>
      <c r="B11973" s="1" t="s">
        <v>54</v>
      </c>
      <c r="C11973" s="1" t="s">
        <v>17515</v>
      </c>
      <c r="D11973" s="9" t="s">
        <v>2266</v>
      </c>
      <c r="E11973" s="9" t="s">
        <v>37324</v>
      </c>
      <c r="F11973" s="9" t="s">
        <v>33041</v>
      </c>
      <c r="G11973" s="17">
        <v>919946009694</v>
      </c>
      <c r="H11973" s="9" t="s">
        <v>15</v>
      </c>
      <c r="I11973" s="1" t="s">
        <v>62</v>
      </c>
      <c r="J11973" s="2" t="s">
        <v>47307</v>
      </c>
      <c r="K11973" s="3" t="s">
        <v>42</v>
      </c>
      <c r="L11973" s="2" t="s">
        <v>47307</v>
      </c>
      <c r="M11973" s="4" t="s">
        <v>14136</v>
      </c>
      <c r="N11973" s="3" t="str">
        <f t="shared" ref="N11973:N11975" si="448">J11973</f>
        <v>[2.25 cr and more]</v>
      </c>
      <c r="O11973" s="11"/>
      <c r="P11973" s="4"/>
      <c r="Q11973" s="11"/>
      <c r="R11973" s="4"/>
      <c r="S11973" s="11"/>
      <c r="T11973" s="4"/>
      <c r="U11973" s="11"/>
      <c r="V11973" s="4"/>
      <c r="W11973" s="11"/>
      <c r="X11973" s="4"/>
      <c r="Y11973" s="11"/>
      <c r="Z11973" s="2"/>
      <c r="AA11973" s="1" t="s">
        <v>16</v>
      </c>
      <c r="AC11973" s="23" t="s">
        <v>37886</v>
      </c>
      <c r="AD11973" s="23" t="s">
        <v>40440</v>
      </c>
      <c r="AE11973" t="s">
        <v>35402</v>
      </c>
    </row>
    <row r="11974" spans="1:31" ht="15" customHeight="1">
      <c r="A11974" s="1">
        <v>11973</v>
      </c>
      <c r="B11974" s="1" t="s">
        <v>54</v>
      </c>
      <c r="C11974" s="1" t="s">
        <v>17545</v>
      </c>
      <c r="D11974" s="9" t="s">
        <v>1302</v>
      </c>
      <c r="E11974" s="9" t="s">
        <v>139</v>
      </c>
      <c r="F11974" s="9" t="s">
        <v>33044</v>
      </c>
      <c r="G11974" s="17">
        <v>919994964169</v>
      </c>
      <c r="H11974" s="9" t="s">
        <v>8</v>
      </c>
      <c r="I11974" s="1" t="s">
        <v>62</v>
      </c>
      <c r="J11974" s="2" t="s">
        <v>47307</v>
      </c>
      <c r="K11974" s="3" t="s">
        <v>42</v>
      </c>
      <c r="L11974" s="2" t="s">
        <v>47307</v>
      </c>
      <c r="M11974" s="4" t="s">
        <v>14136</v>
      </c>
      <c r="N11974" s="3" t="str">
        <f t="shared" si="448"/>
        <v>[2.25 cr and more]</v>
      </c>
      <c r="O11974" s="11"/>
      <c r="P11974" s="4"/>
      <c r="Q11974" s="11"/>
      <c r="R11974" s="4"/>
      <c r="S11974" s="11"/>
      <c r="T11974" s="4"/>
      <c r="U11974" s="11"/>
      <c r="V11974" s="4"/>
      <c r="W11974" s="11"/>
      <c r="X11974" s="4"/>
      <c r="Y11974" s="11"/>
      <c r="Z11974" s="2"/>
      <c r="AA11974" s="1" t="s">
        <v>16</v>
      </c>
      <c r="AC11974" s="23" t="s">
        <v>37887</v>
      </c>
      <c r="AD11974" s="23" t="s">
        <v>40440</v>
      </c>
      <c r="AE11974" t="s">
        <v>35408</v>
      </c>
    </row>
    <row r="11975" spans="1:31" ht="15" customHeight="1">
      <c r="A11975" s="1">
        <v>11974</v>
      </c>
      <c r="B11975" s="1" t="s">
        <v>54</v>
      </c>
      <c r="C11975" s="1" t="s">
        <v>17547</v>
      </c>
      <c r="D11975" s="9" t="s">
        <v>1079</v>
      </c>
      <c r="E11975" s="9" t="s">
        <v>139</v>
      </c>
      <c r="F11975" s="9" t="s">
        <v>16389</v>
      </c>
      <c r="G11975" s="17">
        <v>9194464446</v>
      </c>
      <c r="H11975" s="9" t="s">
        <v>8</v>
      </c>
      <c r="I11975" s="1" t="s">
        <v>9</v>
      </c>
      <c r="J11975" s="2" t="s">
        <v>47307</v>
      </c>
      <c r="K11975" s="3" t="s">
        <v>42</v>
      </c>
      <c r="L11975" s="2" t="s">
        <v>47307</v>
      </c>
      <c r="M11975" s="4" t="s">
        <v>14136</v>
      </c>
      <c r="N11975" s="3" t="str">
        <f t="shared" si="448"/>
        <v>[2.25 cr and more]</v>
      </c>
      <c r="O11975" s="11"/>
      <c r="P11975" s="4"/>
      <c r="Q11975" s="11"/>
      <c r="R11975" s="4"/>
      <c r="S11975" s="11"/>
      <c r="T11975" s="4"/>
      <c r="U11975" s="11"/>
      <c r="V11975" s="4"/>
      <c r="W11975" s="11"/>
      <c r="X11975" s="4"/>
      <c r="Y11975" s="11"/>
      <c r="Z11975" s="2"/>
      <c r="AA11975" s="1" t="s">
        <v>11</v>
      </c>
      <c r="AC11975" s="23" t="s">
        <v>37887</v>
      </c>
      <c r="AD11975" s="23" t="s">
        <v>40440</v>
      </c>
      <c r="AE11975" t="s">
        <v>35403</v>
      </c>
    </row>
    <row r="11976" spans="1:31" ht="15" customHeight="1">
      <c r="A11976" s="1">
        <v>11975</v>
      </c>
      <c r="B11976" s="1" t="s">
        <v>54</v>
      </c>
      <c r="C11976" s="1" t="s">
        <v>17573</v>
      </c>
      <c r="D11976" s="9" t="s">
        <v>1459</v>
      </c>
      <c r="E11976" s="9" t="s">
        <v>12672</v>
      </c>
      <c r="F11976" s="9" t="s">
        <v>33048</v>
      </c>
      <c r="G11976" s="17">
        <v>91444604944</v>
      </c>
      <c r="H11976" s="9" t="s">
        <v>20</v>
      </c>
      <c r="I11976" s="1" t="s">
        <v>62</v>
      </c>
      <c r="J11976" s="2" t="s">
        <v>47307</v>
      </c>
      <c r="K11976" s="11" t="s">
        <v>14137</v>
      </c>
      <c r="L11976" s="2" t="s">
        <v>47307</v>
      </c>
      <c r="M11976" s="11"/>
      <c r="N11976" s="4"/>
      <c r="O11976" s="11"/>
      <c r="P11976" s="4"/>
      <c r="Q11976" s="11"/>
      <c r="R11976" s="4"/>
      <c r="S11976" s="11"/>
      <c r="T11976" s="4"/>
      <c r="U11976" s="11"/>
      <c r="V11976" s="4"/>
      <c r="W11976" s="11"/>
      <c r="X11976" s="4"/>
      <c r="Y11976" s="11"/>
      <c r="Z11976" s="2"/>
      <c r="AA11976" s="1" t="s">
        <v>16</v>
      </c>
      <c r="AC11976" s="23" t="s">
        <v>37887</v>
      </c>
      <c r="AD11976" s="23" t="s">
        <v>40440</v>
      </c>
      <c r="AE11976" t="s">
        <v>35405</v>
      </c>
    </row>
    <row r="11977" spans="1:31" ht="15" customHeight="1">
      <c r="A11977" s="1">
        <v>11976</v>
      </c>
      <c r="B11977" s="1" t="s">
        <v>54</v>
      </c>
      <c r="C11977" s="1" t="s">
        <v>17581</v>
      </c>
      <c r="D11977" s="9" t="s">
        <v>2169</v>
      </c>
      <c r="E11977" s="9" t="s">
        <v>139</v>
      </c>
      <c r="F11977" s="9" t="s">
        <v>22545</v>
      </c>
      <c r="G11977" s="17">
        <v>91944404496</v>
      </c>
      <c r="H11977" s="9" t="s">
        <v>8</v>
      </c>
      <c r="I11977" s="1" t="s">
        <v>62</v>
      </c>
      <c r="J11977" s="2" t="s">
        <v>47307</v>
      </c>
      <c r="K11977" s="11" t="s">
        <v>14136</v>
      </c>
      <c r="L11977" s="2" t="s">
        <v>47307</v>
      </c>
      <c r="M11977" s="11"/>
      <c r="N11977" s="4"/>
      <c r="O11977" s="11"/>
      <c r="P11977" s="4"/>
      <c r="Q11977" s="11"/>
      <c r="R11977" s="4"/>
      <c r="S11977" s="11"/>
      <c r="T11977" s="4"/>
      <c r="U11977" s="11"/>
      <c r="V11977" s="4"/>
      <c r="W11977" s="11"/>
      <c r="X11977" s="4"/>
      <c r="Y11977" s="11"/>
      <c r="Z11977" s="2"/>
      <c r="AA11977" s="1" t="s">
        <v>16</v>
      </c>
      <c r="AC11977" s="23" t="s">
        <v>37887</v>
      </c>
      <c r="AD11977" s="23" t="s">
        <v>40440</v>
      </c>
      <c r="AE11977" t="s">
        <v>35407</v>
      </c>
    </row>
    <row r="11978" spans="1:31" ht="15" customHeight="1">
      <c r="A11978" s="1">
        <v>11977</v>
      </c>
      <c r="B11978" s="1" t="s">
        <v>54</v>
      </c>
      <c r="C11978" s="1" t="s">
        <v>17590</v>
      </c>
      <c r="D11978" s="9" t="s">
        <v>1803</v>
      </c>
      <c r="E11978" s="9" t="s">
        <v>410</v>
      </c>
      <c r="F11978" s="9" t="s">
        <v>29549</v>
      </c>
      <c r="G11978" s="17">
        <v>91941166</v>
      </c>
      <c r="H11978" s="9" t="s">
        <v>8</v>
      </c>
      <c r="I11978" s="1" t="s">
        <v>41</v>
      </c>
      <c r="J11978" s="2" t="s">
        <v>47307</v>
      </c>
      <c r="K11978" s="11" t="s">
        <v>14137</v>
      </c>
      <c r="L11978" s="2" t="s">
        <v>47307</v>
      </c>
      <c r="M11978" s="11"/>
      <c r="N11978" s="4"/>
      <c r="O11978" s="11"/>
      <c r="P11978" s="4"/>
      <c r="Q11978" s="11"/>
      <c r="R11978" s="4"/>
      <c r="S11978" s="11"/>
      <c r="T11978" s="4"/>
      <c r="U11978" s="11"/>
      <c r="V11978" s="4"/>
      <c r="W11978" s="11"/>
      <c r="X11978" s="4"/>
      <c r="Y11978" s="11"/>
      <c r="Z11978" s="2"/>
      <c r="AA11978" s="1" t="s">
        <v>16</v>
      </c>
      <c r="AC11978" s="23" t="s">
        <v>37887</v>
      </c>
      <c r="AD11978" s="23" t="s">
        <v>40440</v>
      </c>
      <c r="AE11978" t="s">
        <v>35402</v>
      </c>
    </row>
    <row r="11979" spans="1:31" ht="15" customHeight="1">
      <c r="A11979" s="1">
        <v>11978</v>
      </c>
      <c r="B11979" s="1" t="s">
        <v>54</v>
      </c>
      <c r="C11979" s="1" t="s">
        <v>17599</v>
      </c>
      <c r="D11979" s="9" t="s">
        <v>1248</v>
      </c>
      <c r="E11979" s="9" t="s">
        <v>73</v>
      </c>
      <c r="F11979" s="9" t="s">
        <v>16396</v>
      </c>
      <c r="G11979" s="17">
        <v>91991146044</v>
      </c>
      <c r="H11979" s="9" t="s">
        <v>20</v>
      </c>
      <c r="I11979" s="1" t="s">
        <v>62</v>
      </c>
      <c r="J11979" s="2" t="s">
        <v>47307</v>
      </c>
      <c r="K11979" s="11" t="s">
        <v>14136</v>
      </c>
      <c r="L11979" s="2" t="s">
        <v>47307</v>
      </c>
      <c r="M11979" s="11"/>
      <c r="N11979" s="4"/>
      <c r="O11979" s="11"/>
      <c r="P11979" s="4"/>
      <c r="Q11979" s="11"/>
      <c r="R11979" s="4"/>
      <c r="S11979" s="11"/>
      <c r="T11979" s="4"/>
      <c r="U11979" s="11"/>
      <c r="V11979" s="4"/>
      <c r="W11979" s="11"/>
      <c r="X11979" s="4"/>
      <c r="Y11979" s="11"/>
      <c r="Z11979" s="2"/>
      <c r="AA11979" s="1" t="s">
        <v>16</v>
      </c>
      <c r="AC11979" s="23" t="s">
        <v>37887</v>
      </c>
      <c r="AD11979" s="23" t="s">
        <v>40440</v>
      </c>
      <c r="AE11979" t="s">
        <v>35408</v>
      </c>
    </row>
    <row r="11980" spans="1:31" ht="15" customHeight="1">
      <c r="A11980" s="1">
        <v>11979</v>
      </c>
      <c r="B11980" s="1" t="s">
        <v>54</v>
      </c>
      <c r="C11980" s="1" t="s">
        <v>17613</v>
      </c>
      <c r="D11980" s="9" t="s">
        <v>5743</v>
      </c>
      <c r="E11980" s="9" t="s">
        <v>680</v>
      </c>
      <c r="F11980" s="9" t="s">
        <v>29564</v>
      </c>
      <c r="G11980" s="17">
        <v>91446699169</v>
      </c>
      <c r="H11980" s="9" t="s">
        <v>8</v>
      </c>
      <c r="I11980" s="1" t="s">
        <v>41</v>
      </c>
      <c r="J11980" s="2" t="s">
        <v>47307</v>
      </c>
      <c r="K11980" s="11" t="s">
        <v>14136</v>
      </c>
      <c r="L11980" s="2" t="s">
        <v>47307</v>
      </c>
      <c r="M11980" s="11"/>
      <c r="N11980" s="4"/>
      <c r="O11980" s="11"/>
      <c r="P11980" s="4"/>
      <c r="Q11980" s="11"/>
      <c r="R11980" s="4"/>
      <c r="S11980" s="11"/>
      <c r="T11980" s="4"/>
      <c r="U11980" s="11"/>
      <c r="V11980" s="4"/>
      <c r="W11980" s="11"/>
      <c r="X11980" s="4"/>
      <c r="Y11980" s="11"/>
      <c r="Z11980" s="2"/>
      <c r="AA11980" s="1" t="s">
        <v>16</v>
      </c>
      <c r="AC11980" s="23" t="s">
        <v>37887</v>
      </c>
      <c r="AD11980" s="23" t="s">
        <v>40440</v>
      </c>
      <c r="AE11980" t="s">
        <v>35403</v>
      </c>
    </row>
    <row r="11981" spans="1:31" ht="15" customHeight="1">
      <c r="A11981" s="1">
        <v>11980</v>
      </c>
      <c r="B11981" s="1" t="s">
        <v>54</v>
      </c>
      <c r="C11981" s="1" t="s">
        <v>17619</v>
      </c>
      <c r="D11981" s="9" t="s">
        <v>5382</v>
      </c>
      <c r="E11981" s="9" t="s">
        <v>78</v>
      </c>
      <c r="F11981" s="9" t="s">
        <v>29567</v>
      </c>
      <c r="G11981" s="17">
        <v>914140449444</v>
      </c>
      <c r="H11981" s="9" t="s">
        <v>8</v>
      </c>
      <c r="I11981" s="1" t="s">
        <v>62</v>
      </c>
      <c r="J11981" s="2" t="s">
        <v>47307</v>
      </c>
      <c r="K11981" s="11" t="s">
        <v>14136</v>
      </c>
      <c r="L11981" s="2" t="s">
        <v>47307</v>
      </c>
      <c r="M11981" s="11"/>
      <c r="N11981" s="4"/>
      <c r="O11981" s="11"/>
      <c r="P11981" s="4"/>
      <c r="Q11981" s="11"/>
      <c r="R11981" s="4"/>
      <c r="S11981" s="11"/>
      <c r="T11981" s="4"/>
      <c r="U11981" s="11"/>
      <c r="V11981" s="4"/>
      <c r="W11981" s="11"/>
      <c r="X11981" s="4"/>
      <c r="Y11981" s="11"/>
      <c r="Z11981" s="2"/>
      <c r="AA11981" s="1" t="s">
        <v>16</v>
      </c>
      <c r="AC11981" s="23" t="s">
        <v>37887</v>
      </c>
      <c r="AD11981" s="23" t="s">
        <v>40440</v>
      </c>
      <c r="AE11981" t="s">
        <v>35405</v>
      </c>
    </row>
    <row r="11982" spans="1:31" ht="15" customHeight="1">
      <c r="A11982" s="1">
        <v>11981</v>
      </c>
      <c r="B11982" s="1" t="s">
        <v>54</v>
      </c>
      <c r="C11982" s="1" t="s">
        <v>17638</v>
      </c>
      <c r="D11982" s="9" t="s">
        <v>841</v>
      </c>
      <c r="E11982" s="9" t="s">
        <v>4885</v>
      </c>
      <c r="F11982" s="9" t="s">
        <v>29577</v>
      </c>
      <c r="G11982" s="17">
        <v>91944644649</v>
      </c>
      <c r="H11982" s="9" t="s">
        <v>20</v>
      </c>
      <c r="I11982" s="1" t="s">
        <v>62</v>
      </c>
      <c r="J11982" s="2" t="s">
        <v>47307</v>
      </c>
      <c r="K11982" s="3" t="s">
        <v>42</v>
      </c>
      <c r="L11982" s="2" t="s">
        <v>47307</v>
      </c>
      <c r="M11982" s="4" t="s">
        <v>14136</v>
      </c>
      <c r="N11982" s="3" t="str">
        <f t="shared" ref="N11982:N11983" si="449">J11982</f>
        <v>[2.25 cr and more]</v>
      </c>
      <c r="O11982" s="11"/>
      <c r="P11982" s="4"/>
      <c r="Q11982" s="11"/>
      <c r="R11982" s="4"/>
      <c r="S11982" s="11"/>
      <c r="T11982" s="4"/>
      <c r="U11982" s="11"/>
      <c r="V11982" s="4"/>
      <c r="W11982" s="11"/>
      <c r="X11982" s="4"/>
      <c r="Y11982" s="11"/>
      <c r="Z11982" s="2"/>
      <c r="AA11982" s="1" t="s">
        <v>16</v>
      </c>
      <c r="AC11982" s="23" t="s">
        <v>37887</v>
      </c>
      <c r="AD11982" s="23" t="s">
        <v>40440</v>
      </c>
      <c r="AE11982" t="s">
        <v>35407</v>
      </c>
    </row>
    <row r="11983" spans="1:31" ht="15" customHeight="1">
      <c r="A11983" s="1">
        <v>11982</v>
      </c>
      <c r="B11983" s="1" t="s">
        <v>54</v>
      </c>
      <c r="C11983" s="1" t="s">
        <v>17681</v>
      </c>
      <c r="D11983" s="9" t="s">
        <v>723</v>
      </c>
      <c r="E11983" s="9" t="s">
        <v>16407</v>
      </c>
      <c r="F11983" s="9" t="s">
        <v>16408</v>
      </c>
      <c r="G11983" s="17">
        <v>9160044904</v>
      </c>
      <c r="H11983" s="9" t="s">
        <v>20</v>
      </c>
      <c r="I11983" s="1" t="s">
        <v>41</v>
      </c>
      <c r="J11983" s="2" t="s">
        <v>47307</v>
      </c>
      <c r="K11983" s="3" t="s">
        <v>42</v>
      </c>
      <c r="L11983" s="2" t="s">
        <v>47307</v>
      </c>
      <c r="M11983" s="4" t="s">
        <v>14136</v>
      </c>
      <c r="N11983" s="3" t="str">
        <f t="shared" si="449"/>
        <v>[2.25 cr and more]</v>
      </c>
      <c r="O11983" s="11"/>
      <c r="P11983" s="4"/>
      <c r="Q11983" s="11"/>
      <c r="R11983" s="4"/>
      <c r="S11983" s="11"/>
      <c r="T11983" s="4"/>
      <c r="U11983" s="11"/>
      <c r="V11983" s="4"/>
      <c r="W11983" s="11"/>
      <c r="X11983" s="4"/>
      <c r="Y11983" s="11"/>
      <c r="Z11983" s="2"/>
      <c r="AA11983" s="1" t="s">
        <v>16</v>
      </c>
      <c r="AC11983" s="23" t="s">
        <v>37887</v>
      </c>
      <c r="AD11983" s="23" t="s">
        <v>40440</v>
      </c>
      <c r="AE11983" t="s">
        <v>35402</v>
      </c>
    </row>
    <row r="11984" spans="1:31" ht="15" customHeight="1">
      <c r="A11984" s="1">
        <v>11983</v>
      </c>
      <c r="B11984" s="1" t="s">
        <v>54</v>
      </c>
      <c r="C11984" s="1" t="s">
        <v>17689</v>
      </c>
      <c r="D11984" s="9" t="s">
        <v>2888</v>
      </c>
      <c r="E11984" s="9" t="s">
        <v>40</v>
      </c>
      <c r="F11984" s="9" t="s">
        <v>29606</v>
      </c>
      <c r="G11984" s="17">
        <v>919664141696</v>
      </c>
      <c r="H11984" s="9" t="s">
        <v>8</v>
      </c>
      <c r="I11984" s="1" t="s">
        <v>41</v>
      </c>
      <c r="J11984" s="2" t="s">
        <v>47307</v>
      </c>
      <c r="K11984" s="11" t="s">
        <v>14137</v>
      </c>
      <c r="L11984" s="2" t="s">
        <v>47307</v>
      </c>
      <c r="M11984" s="11"/>
      <c r="N11984" s="4"/>
      <c r="O11984" s="11"/>
      <c r="P11984" s="4"/>
      <c r="Q11984" s="11"/>
      <c r="R11984" s="4"/>
      <c r="S11984" s="11"/>
      <c r="T11984" s="4"/>
      <c r="U11984" s="11"/>
      <c r="V11984" s="4"/>
      <c r="W11984" s="11"/>
      <c r="X11984" s="4"/>
      <c r="Y11984" s="11"/>
      <c r="Z11984" s="2"/>
      <c r="AA11984" s="1" t="s">
        <v>16</v>
      </c>
      <c r="AC11984" s="23" t="s">
        <v>37887</v>
      </c>
      <c r="AD11984" s="23" t="s">
        <v>40440</v>
      </c>
      <c r="AE11984" t="s">
        <v>35408</v>
      </c>
    </row>
    <row r="11985" spans="1:31" ht="15" customHeight="1">
      <c r="A11985" s="1">
        <v>11984</v>
      </c>
      <c r="B11985" s="1" t="s">
        <v>54</v>
      </c>
      <c r="C11985" s="1" t="s">
        <v>17703</v>
      </c>
      <c r="D11985" s="9" t="s">
        <v>1015</v>
      </c>
      <c r="E11985" s="9" t="s">
        <v>328</v>
      </c>
      <c r="F11985" s="9" t="s">
        <v>29614</v>
      </c>
      <c r="G11985" s="17">
        <v>919449140194</v>
      </c>
      <c r="H11985" s="9" t="s">
        <v>37</v>
      </c>
      <c r="I11985" s="1" t="s">
        <v>9</v>
      </c>
      <c r="J11985" s="2" t="s">
        <v>47307</v>
      </c>
      <c r="K11985" s="3" t="s">
        <v>213</v>
      </c>
      <c r="L11985" s="2" t="s">
        <v>47307</v>
      </c>
      <c r="M11985" s="4" t="s">
        <v>17</v>
      </c>
      <c r="N11985" s="3" t="str">
        <f t="shared" ref="N11985:N11986" si="450">J11985</f>
        <v>[2.25 cr and more]</v>
      </c>
      <c r="O11985" s="4" t="s">
        <v>47347</v>
      </c>
      <c r="P11985" s="3" t="s">
        <v>47307</v>
      </c>
      <c r="Q11985" s="4" t="s">
        <v>14136</v>
      </c>
      <c r="R11985" s="3" t="s">
        <v>47307</v>
      </c>
      <c r="S11985" s="4" t="s">
        <v>47352</v>
      </c>
      <c r="T11985" s="3" t="s">
        <v>47307</v>
      </c>
      <c r="U11985" s="4" t="s">
        <v>13</v>
      </c>
      <c r="V11985" s="3" t="s">
        <v>47307</v>
      </c>
      <c r="W11985" s="11"/>
      <c r="X11985" s="4"/>
      <c r="Y11985" s="11"/>
      <c r="Z11985" s="2"/>
      <c r="AA11985" s="1" t="s">
        <v>16</v>
      </c>
      <c r="AC11985" s="23" t="s">
        <v>37887</v>
      </c>
      <c r="AD11985" s="23" t="s">
        <v>40440</v>
      </c>
      <c r="AE11985" t="s">
        <v>35403</v>
      </c>
    </row>
    <row r="11986" spans="1:31" ht="15" customHeight="1">
      <c r="A11986" s="1">
        <v>11985</v>
      </c>
      <c r="B11986" s="1" t="s">
        <v>54</v>
      </c>
      <c r="C11986" s="1" t="s">
        <v>17740</v>
      </c>
      <c r="D11986" s="9" t="s">
        <v>36158</v>
      </c>
      <c r="E11986" s="9" t="s">
        <v>3591</v>
      </c>
      <c r="F11986" s="9" t="s">
        <v>29636</v>
      </c>
      <c r="G11986" s="17">
        <v>919909904490</v>
      </c>
      <c r="H11986" s="9" t="s">
        <v>8</v>
      </c>
      <c r="I11986" s="1" t="s">
        <v>41</v>
      </c>
      <c r="J11986" s="2" t="s">
        <v>47307</v>
      </c>
      <c r="K11986" s="3" t="s">
        <v>213</v>
      </c>
      <c r="L11986" s="2" t="s">
        <v>47307</v>
      </c>
      <c r="M11986" s="4" t="s">
        <v>17</v>
      </c>
      <c r="N11986" s="3" t="str">
        <f t="shared" si="450"/>
        <v>[2.25 cr and more]</v>
      </c>
      <c r="O11986" s="4" t="s">
        <v>47347</v>
      </c>
      <c r="P11986" s="3" t="s">
        <v>47307</v>
      </c>
      <c r="Q11986" s="4" t="s">
        <v>14136</v>
      </c>
      <c r="R11986" s="3" t="s">
        <v>47307</v>
      </c>
      <c r="S11986" s="4" t="s">
        <v>47352</v>
      </c>
      <c r="T11986" s="3" t="s">
        <v>47307</v>
      </c>
      <c r="U11986" s="4" t="s">
        <v>13</v>
      </c>
      <c r="V11986" s="3" t="s">
        <v>47307</v>
      </c>
      <c r="W11986" s="11"/>
      <c r="X11986" s="4"/>
      <c r="Y11986" s="11"/>
      <c r="Z11986" s="2"/>
      <c r="AA11986" s="1" t="s">
        <v>16</v>
      </c>
      <c r="AC11986" s="23" t="s">
        <v>37887</v>
      </c>
      <c r="AD11986" s="23" t="s">
        <v>40440</v>
      </c>
      <c r="AE11986" t="s">
        <v>35405</v>
      </c>
    </row>
    <row r="11987" spans="1:31" ht="15" customHeight="1">
      <c r="A11987" s="1">
        <v>11986</v>
      </c>
      <c r="B11987" s="1" t="s">
        <v>54</v>
      </c>
      <c r="C11987" s="1" t="s">
        <v>17744</v>
      </c>
      <c r="D11987" s="9" t="s">
        <v>36391</v>
      </c>
      <c r="E11987" s="9" t="s">
        <v>139</v>
      </c>
      <c r="F11987" s="9" t="s">
        <v>29638</v>
      </c>
      <c r="G11987" s="17">
        <v>91910696414</v>
      </c>
      <c r="H11987" s="9" t="s">
        <v>132</v>
      </c>
      <c r="I11987" s="1" t="s">
        <v>9</v>
      </c>
      <c r="J11987" s="2" t="s">
        <v>47307</v>
      </c>
      <c r="K11987" s="11" t="s">
        <v>14136</v>
      </c>
      <c r="L11987" s="2" t="s">
        <v>47307</v>
      </c>
      <c r="M11987" s="11"/>
      <c r="N11987" s="4"/>
      <c r="O11987" s="11"/>
      <c r="P11987" s="4"/>
      <c r="Q11987" s="11"/>
      <c r="R11987" s="4"/>
      <c r="S11987" s="11"/>
      <c r="T11987" s="4"/>
      <c r="U11987" s="11"/>
      <c r="V11987" s="4"/>
      <c r="W11987" s="11"/>
      <c r="X11987" s="4"/>
      <c r="Y11987" s="11"/>
      <c r="Z11987" s="2"/>
      <c r="AA11987" s="1" t="s">
        <v>16</v>
      </c>
      <c r="AC11987" s="23" t="s">
        <v>37887</v>
      </c>
      <c r="AD11987" s="23" t="s">
        <v>40440</v>
      </c>
      <c r="AE11987" t="s">
        <v>35407</v>
      </c>
    </row>
    <row r="11988" spans="1:31" ht="15" customHeight="1">
      <c r="A11988" s="1">
        <v>11987</v>
      </c>
      <c r="B11988" s="1" t="s">
        <v>54</v>
      </c>
      <c r="C11988" s="1" t="s">
        <v>17763</v>
      </c>
      <c r="D11988" s="9" t="s">
        <v>10966</v>
      </c>
      <c r="E11988" s="9" t="s">
        <v>29</v>
      </c>
      <c r="F11988" s="9" t="s">
        <v>29651</v>
      </c>
      <c r="G11988" s="17">
        <v>91416491946</v>
      </c>
      <c r="H11988" s="9" t="s">
        <v>132</v>
      </c>
      <c r="I11988" s="1" t="s">
        <v>41</v>
      </c>
      <c r="J11988" s="2" t="s">
        <v>47307</v>
      </c>
      <c r="K11988" s="11" t="s">
        <v>14136</v>
      </c>
      <c r="L11988" s="2" t="s">
        <v>47307</v>
      </c>
      <c r="M11988" s="4" t="s">
        <v>14137</v>
      </c>
      <c r="N11988" s="3" t="str">
        <f>J11988</f>
        <v>[2.25 cr and more]</v>
      </c>
      <c r="O11988" s="11"/>
      <c r="P11988" s="4"/>
      <c r="Q11988" s="11"/>
      <c r="R11988" s="4"/>
      <c r="S11988" s="11"/>
      <c r="T11988" s="4"/>
      <c r="U11988" s="11"/>
      <c r="V11988" s="4"/>
      <c r="W11988" s="11"/>
      <c r="X11988" s="4"/>
      <c r="Y11988" s="11"/>
      <c r="Z11988" s="2"/>
      <c r="AA11988" s="1" t="s">
        <v>16</v>
      </c>
      <c r="AC11988" s="23" t="s">
        <v>37887</v>
      </c>
      <c r="AD11988" s="23" t="s">
        <v>40440</v>
      </c>
      <c r="AE11988" t="s">
        <v>35402</v>
      </c>
    </row>
    <row r="11989" spans="1:31" ht="15" customHeight="1">
      <c r="A11989" s="1">
        <v>11988</v>
      </c>
      <c r="B11989" s="1" t="s">
        <v>54</v>
      </c>
      <c r="C11989" s="1" t="s">
        <v>17776</v>
      </c>
      <c r="D11989" s="9" t="s">
        <v>92</v>
      </c>
      <c r="E11989" s="9" t="s">
        <v>2947</v>
      </c>
      <c r="F11989" s="9" t="s">
        <v>35128</v>
      </c>
      <c r="G11989" s="17">
        <v>91990944446</v>
      </c>
      <c r="H11989" s="9" t="s">
        <v>20</v>
      </c>
      <c r="I11989" s="1" t="s">
        <v>62</v>
      </c>
      <c r="J11989" s="2" t="s">
        <v>47307</v>
      </c>
      <c r="K11989" s="11" t="s">
        <v>14137</v>
      </c>
      <c r="L11989" s="2" t="s">
        <v>47307</v>
      </c>
      <c r="M11989" s="11"/>
      <c r="N11989" s="4"/>
      <c r="O11989" s="11"/>
      <c r="P11989" s="4"/>
      <c r="Q11989" s="11"/>
      <c r="R11989" s="4"/>
      <c r="S11989" s="11"/>
      <c r="T11989" s="4"/>
      <c r="U11989" s="11"/>
      <c r="V11989" s="4"/>
      <c r="W11989" s="11"/>
      <c r="X11989" s="4"/>
      <c r="Y11989" s="11"/>
      <c r="Z11989" s="2"/>
      <c r="AA11989" s="1" t="s">
        <v>16</v>
      </c>
      <c r="AC11989" s="23" t="s">
        <v>37887</v>
      </c>
      <c r="AD11989" s="23" t="s">
        <v>40440</v>
      </c>
      <c r="AE11989" t="s">
        <v>35408</v>
      </c>
    </row>
    <row r="11990" spans="1:31" ht="15" customHeight="1">
      <c r="A11990" s="1">
        <v>11989</v>
      </c>
      <c r="B11990" s="1" t="s">
        <v>54</v>
      </c>
      <c r="C11990" s="1" t="s">
        <v>17802</v>
      </c>
      <c r="D11990" s="9" t="s">
        <v>951</v>
      </c>
      <c r="E11990" s="9" t="s">
        <v>1608</v>
      </c>
      <c r="F11990" s="9" t="s">
        <v>16434</v>
      </c>
      <c r="G11990" s="17">
        <v>919099960011</v>
      </c>
      <c r="H11990" s="9" t="s">
        <v>8</v>
      </c>
      <c r="I11990" s="1" t="s">
        <v>62</v>
      </c>
      <c r="J11990" s="2" t="s">
        <v>47307</v>
      </c>
      <c r="K11990" s="11" t="s">
        <v>14136</v>
      </c>
      <c r="L11990" s="2" t="s">
        <v>47307</v>
      </c>
      <c r="M11990" s="11"/>
      <c r="N11990" s="4"/>
      <c r="O11990" s="11"/>
      <c r="P11990" s="4"/>
      <c r="Q11990" s="11"/>
      <c r="R11990" s="4"/>
      <c r="S11990" s="11"/>
      <c r="T11990" s="4"/>
      <c r="U11990" s="11"/>
      <c r="V11990" s="4"/>
      <c r="W11990" s="11"/>
      <c r="X11990" s="4"/>
      <c r="Y11990" s="11"/>
      <c r="Z11990" s="2"/>
      <c r="AA11990" s="1" t="s">
        <v>16</v>
      </c>
      <c r="AC11990" s="23" t="s">
        <v>37887</v>
      </c>
      <c r="AD11990" s="23" t="s">
        <v>40440</v>
      </c>
      <c r="AE11990" t="s">
        <v>35403</v>
      </c>
    </row>
    <row r="11991" spans="1:31" ht="15" customHeight="1">
      <c r="A11991" s="1">
        <v>11990</v>
      </c>
      <c r="B11991" s="1" t="s">
        <v>54</v>
      </c>
      <c r="C11991" s="1" t="s">
        <v>17813</v>
      </c>
      <c r="D11991" s="9" t="s">
        <v>546</v>
      </c>
      <c r="E11991" s="9" t="s">
        <v>1743</v>
      </c>
      <c r="F11991" s="9" t="s">
        <v>29684</v>
      </c>
      <c r="G11991" s="17">
        <v>91999494419</v>
      </c>
      <c r="H11991" s="9" t="s">
        <v>15</v>
      </c>
      <c r="I11991" s="1" t="s">
        <v>9</v>
      </c>
      <c r="J11991" s="2" t="s">
        <v>47307</v>
      </c>
      <c r="K11991" s="11" t="s">
        <v>13</v>
      </c>
      <c r="L11991" s="2" t="s">
        <v>47307</v>
      </c>
      <c r="M11991" s="11"/>
      <c r="N11991" s="4"/>
      <c r="O11991" s="11"/>
      <c r="P11991" s="4"/>
      <c r="Q11991" s="11"/>
      <c r="R11991" s="4"/>
      <c r="S11991" s="11"/>
      <c r="T11991" s="4"/>
      <c r="U11991" s="11"/>
      <c r="V11991" s="4"/>
      <c r="W11991" s="11"/>
      <c r="X11991" s="4"/>
      <c r="Y11991" s="11"/>
      <c r="Z11991" s="2"/>
      <c r="AA11991" s="1" t="s">
        <v>16</v>
      </c>
      <c r="AC11991" s="23" t="s">
        <v>37887</v>
      </c>
      <c r="AD11991" s="23" t="s">
        <v>40440</v>
      </c>
      <c r="AE11991" t="s">
        <v>35405</v>
      </c>
    </row>
    <row r="11992" spans="1:31" ht="15" customHeight="1">
      <c r="A11992" s="1">
        <v>11991</v>
      </c>
      <c r="B11992" s="1" t="s">
        <v>54</v>
      </c>
      <c r="C11992" s="1" t="s">
        <v>17816</v>
      </c>
      <c r="D11992" s="9" t="s">
        <v>926</v>
      </c>
      <c r="E11992" s="9" t="s">
        <v>90</v>
      </c>
      <c r="F11992" s="9" t="s">
        <v>29685</v>
      </c>
      <c r="G11992" s="17">
        <v>919016969046</v>
      </c>
      <c r="H11992" s="9" t="s">
        <v>8</v>
      </c>
      <c r="I11992" s="1" t="s">
        <v>41</v>
      </c>
      <c r="J11992" s="2" t="s">
        <v>47307</v>
      </c>
      <c r="K11992" s="11" t="s">
        <v>14137</v>
      </c>
      <c r="L11992" s="2" t="s">
        <v>47307</v>
      </c>
      <c r="M11992" s="11"/>
      <c r="N11992" s="4"/>
      <c r="O11992" s="11"/>
      <c r="P11992" s="4"/>
      <c r="Q11992" s="11"/>
      <c r="R11992" s="4"/>
      <c r="S11992" s="11"/>
      <c r="T11992" s="4"/>
      <c r="U11992" s="11"/>
      <c r="V11992" s="4"/>
      <c r="W11992" s="11"/>
      <c r="X11992" s="4"/>
      <c r="Y11992" s="11"/>
      <c r="Z11992" s="2"/>
      <c r="AA11992" s="1" t="s">
        <v>11</v>
      </c>
      <c r="AC11992" s="23" t="s">
        <v>37887</v>
      </c>
      <c r="AD11992" s="23" t="s">
        <v>40440</v>
      </c>
      <c r="AE11992" t="s">
        <v>35407</v>
      </c>
    </row>
    <row r="11993" spans="1:31" ht="15" customHeight="1">
      <c r="A11993" s="1">
        <v>11992</v>
      </c>
      <c r="B11993" s="1" t="s">
        <v>54</v>
      </c>
      <c r="C11993" s="1" t="s">
        <v>17842</v>
      </c>
      <c r="D11993" s="9" t="s">
        <v>3524</v>
      </c>
      <c r="E11993" s="9" t="s">
        <v>139</v>
      </c>
      <c r="F11993" s="9" t="s">
        <v>29701</v>
      </c>
      <c r="G11993" s="17">
        <v>919446464646</v>
      </c>
      <c r="H11993" s="9" t="s">
        <v>20</v>
      </c>
      <c r="I11993" s="1" t="s">
        <v>41</v>
      </c>
      <c r="J11993" s="2" t="s">
        <v>47307</v>
      </c>
      <c r="K11993" s="3" t="s">
        <v>42</v>
      </c>
      <c r="L11993" s="2" t="s">
        <v>47307</v>
      </c>
      <c r="M11993" s="4" t="s">
        <v>14137</v>
      </c>
      <c r="N11993" s="3" t="str">
        <f t="shared" ref="N11993:N11994" si="451">J11993</f>
        <v>[2.25 cr and more]</v>
      </c>
      <c r="O11993" s="11"/>
      <c r="P11993" s="4"/>
      <c r="Q11993" s="11"/>
      <c r="R11993" s="4"/>
      <c r="S11993" s="11"/>
      <c r="T11993" s="4"/>
      <c r="U11993" s="11"/>
      <c r="V11993" s="4"/>
      <c r="W11993" s="11"/>
      <c r="X11993" s="4"/>
      <c r="Y11993" s="11"/>
      <c r="Z11993" s="2"/>
      <c r="AA11993" s="1" t="s">
        <v>16</v>
      </c>
      <c r="AC11993" s="23" t="s">
        <v>37887</v>
      </c>
      <c r="AD11993" s="23" t="s">
        <v>40440</v>
      </c>
      <c r="AE11993" t="s">
        <v>35405</v>
      </c>
    </row>
    <row r="11994" spans="1:31" ht="15" customHeight="1">
      <c r="A11994" s="1">
        <v>11993</v>
      </c>
      <c r="B11994" s="1" t="s">
        <v>54</v>
      </c>
      <c r="C11994" s="1" t="s">
        <v>17848</v>
      </c>
      <c r="D11994" s="9" t="s">
        <v>8973</v>
      </c>
      <c r="E11994" s="9" t="s">
        <v>16448</v>
      </c>
      <c r="F11994" s="9" t="s">
        <v>29705</v>
      </c>
      <c r="G11994" s="17">
        <v>91414064464</v>
      </c>
      <c r="H11994" s="9" t="s">
        <v>15</v>
      </c>
      <c r="I11994" s="1" t="s">
        <v>62</v>
      </c>
      <c r="J11994" s="2" t="s">
        <v>47307</v>
      </c>
      <c r="K11994" s="11" t="s">
        <v>14137</v>
      </c>
      <c r="L11994" s="2" t="s">
        <v>47307</v>
      </c>
      <c r="M11994" s="4" t="s">
        <v>13</v>
      </c>
      <c r="N11994" s="3" t="str">
        <f t="shared" si="451"/>
        <v>[2.25 cr and more]</v>
      </c>
      <c r="O11994" s="11"/>
      <c r="P11994" s="4"/>
      <c r="Q11994" s="11"/>
      <c r="R11994" s="4"/>
      <c r="S11994" s="11"/>
      <c r="T11994" s="4"/>
      <c r="U11994" s="11"/>
      <c r="V11994" s="4"/>
      <c r="W11994" s="11"/>
      <c r="X11994" s="4"/>
      <c r="Y11994" s="11"/>
      <c r="Z11994" s="2"/>
      <c r="AA11994" s="1" t="s">
        <v>16</v>
      </c>
      <c r="AC11994" s="23" t="s">
        <v>37887</v>
      </c>
      <c r="AD11994" s="23" t="s">
        <v>40440</v>
      </c>
      <c r="AE11994" t="s">
        <v>35407</v>
      </c>
    </row>
    <row r="11995" spans="1:31" ht="15" customHeight="1">
      <c r="A11995" s="1">
        <v>11994</v>
      </c>
      <c r="B11995" s="1" t="s">
        <v>54</v>
      </c>
      <c r="C11995" s="1" t="s">
        <v>17851</v>
      </c>
      <c r="D11995" s="9" t="s">
        <v>791</v>
      </c>
      <c r="E11995" s="9" t="s">
        <v>16449</v>
      </c>
      <c r="F11995" s="9" t="s">
        <v>35138</v>
      </c>
      <c r="G11995" s="17">
        <v>91414449644</v>
      </c>
      <c r="H11995" s="9" t="s">
        <v>20</v>
      </c>
      <c r="I11995" s="1" t="s">
        <v>41</v>
      </c>
      <c r="J11995" s="2" t="s">
        <v>47307</v>
      </c>
      <c r="K11995" s="11" t="s">
        <v>14136</v>
      </c>
      <c r="L11995" s="2" t="s">
        <v>47307</v>
      </c>
      <c r="M11995" s="11"/>
      <c r="N11995" s="4"/>
      <c r="O11995" s="11"/>
      <c r="P11995" s="4"/>
      <c r="Q11995" s="11"/>
      <c r="R11995" s="4"/>
      <c r="S11995" s="11"/>
      <c r="T11995" s="4"/>
      <c r="U11995" s="11"/>
      <c r="V11995" s="4"/>
      <c r="W11995" s="11"/>
      <c r="X11995" s="4"/>
      <c r="Y11995" s="11"/>
      <c r="Z11995" s="2"/>
      <c r="AA11995" s="1" t="s">
        <v>16</v>
      </c>
      <c r="AC11995" s="23" t="s">
        <v>37887</v>
      </c>
      <c r="AD11995" s="23" t="s">
        <v>40440</v>
      </c>
      <c r="AE11995" t="s">
        <v>35402</v>
      </c>
    </row>
    <row r="11996" spans="1:31" ht="15" customHeight="1">
      <c r="A11996" s="1">
        <v>11995</v>
      </c>
      <c r="B11996" s="1" t="s">
        <v>54</v>
      </c>
      <c r="C11996" s="1" t="s">
        <v>17856</v>
      </c>
      <c r="D11996" s="9" t="s">
        <v>3002</v>
      </c>
      <c r="E11996" s="9" t="s">
        <v>40</v>
      </c>
      <c r="F11996" s="9" t="s">
        <v>29710</v>
      </c>
      <c r="G11996" s="17">
        <v>9194494961</v>
      </c>
      <c r="H11996" s="9" t="s">
        <v>8</v>
      </c>
      <c r="I11996" s="1" t="s">
        <v>62</v>
      </c>
      <c r="J11996" s="2" t="s">
        <v>47307</v>
      </c>
      <c r="K11996" s="11" t="s">
        <v>14137</v>
      </c>
      <c r="L11996" s="2" t="s">
        <v>47307</v>
      </c>
      <c r="M11996" s="4" t="s">
        <v>13</v>
      </c>
      <c r="N11996" s="3" t="str">
        <f>J11996</f>
        <v>[2.25 cr and more]</v>
      </c>
      <c r="O11996" s="11"/>
      <c r="P11996" s="4"/>
      <c r="Q11996" s="11"/>
      <c r="R11996" s="4"/>
      <c r="S11996" s="11"/>
      <c r="T11996" s="4"/>
      <c r="U11996" s="11"/>
      <c r="V11996" s="4"/>
      <c r="W11996" s="11"/>
      <c r="X11996" s="4"/>
      <c r="Y11996" s="11"/>
      <c r="Z11996" s="2"/>
      <c r="AA11996" s="1" t="s">
        <v>16</v>
      </c>
      <c r="AC11996" s="23" t="s">
        <v>37887</v>
      </c>
      <c r="AD11996" s="23" t="s">
        <v>40440</v>
      </c>
      <c r="AE11996" t="s">
        <v>35408</v>
      </c>
    </row>
    <row r="11997" spans="1:31" ht="15" customHeight="1">
      <c r="A11997" s="1">
        <v>11996</v>
      </c>
      <c r="B11997" s="1" t="s">
        <v>54</v>
      </c>
      <c r="C11997" s="1" t="s">
        <v>17861</v>
      </c>
      <c r="D11997" s="9" t="s">
        <v>1867</v>
      </c>
      <c r="E11997" s="9" t="s">
        <v>40</v>
      </c>
      <c r="F11997" s="9" t="s">
        <v>35140</v>
      </c>
      <c r="G11997" s="17">
        <v>919446946496</v>
      </c>
      <c r="H11997" s="9" t="s">
        <v>8</v>
      </c>
      <c r="I11997" s="1" t="s">
        <v>62</v>
      </c>
      <c r="J11997" s="2" t="s">
        <v>47307</v>
      </c>
      <c r="K11997" s="11" t="s">
        <v>14137</v>
      </c>
      <c r="L11997" s="2" t="s">
        <v>47307</v>
      </c>
      <c r="M11997" s="11"/>
      <c r="N11997" s="4"/>
      <c r="O11997" s="11"/>
      <c r="P11997" s="4"/>
      <c r="Q11997" s="11"/>
      <c r="R11997" s="4"/>
      <c r="S11997" s="11"/>
      <c r="T11997" s="4"/>
      <c r="U11997" s="11"/>
      <c r="V11997" s="4"/>
      <c r="W11997" s="11"/>
      <c r="X11997" s="4"/>
      <c r="Y11997" s="11"/>
      <c r="Z11997" s="2"/>
      <c r="AA11997" s="1" t="s">
        <v>16</v>
      </c>
      <c r="AC11997" s="23" t="s">
        <v>37887</v>
      </c>
      <c r="AD11997" s="23" t="s">
        <v>40440</v>
      </c>
      <c r="AE11997" t="s">
        <v>35403</v>
      </c>
    </row>
    <row r="11998" spans="1:31" ht="15" customHeight="1">
      <c r="A11998" s="1">
        <v>11997</v>
      </c>
      <c r="B11998" s="1" t="s">
        <v>54</v>
      </c>
      <c r="C11998" s="1" t="s">
        <v>17868</v>
      </c>
      <c r="D11998" s="9" t="s">
        <v>44</v>
      </c>
      <c r="E11998" s="9" t="s">
        <v>139</v>
      </c>
      <c r="F11998" s="9" t="s">
        <v>29715</v>
      </c>
      <c r="G11998" s="17">
        <v>919099944964</v>
      </c>
      <c r="H11998" s="9" t="s">
        <v>20</v>
      </c>
      <c r="I11998" s="1" t="s">
        <v>62</v>
      </c>
      <c r="J11998" s="2" t="s">
        <v>47307</v>
      </c>
      <c r="K11998" s="11" t="s">
        <v>14136</v>
      </c>
      <c r="L11998" s="2" t="s">
        <v>47307</v>
      </c>
      <c r="M11998" s="11"/>
      <c r="N11998" s="4"/>
      <c r="O11998" s="11"/>
      <c r="P11998" s="4"/>
      <c r="Q11998" s="11"/>
      <c r="R11998" s="4"/>
      <c r="S11998" s="11"/>
      <c r="T11998" s="4"/>
      <c r="U11998" s="11"/>
      <c r="V11998" s="4"/>
      <c r="W11998" s="11"/>
      <c r="X11998" s="4"/>
      <c r="Y11998" s="11"/>
      <c r="Z11998" s="2"/>
      <c r="AA11998" s="1" t="s">
        <v>16</v>
      </c>
      <c r="AC11998" s="23" t="s">
        <v>37887</v>
      </c>
      <c r="AD11998" s="23" t="s">
        <v>40440</v>
      </c>
      <c r="AE11998" t="s">
        <v>35405</v>
      </c>
    </row>
    <row r="11999" spans="1:31" ht="15" customHeight="1">
      <c r="A11999" s="1">
        <v>11998</v>
      </c>
      <c r="B11999" s="1" t="s">
        <v>54</v>
      </c>
      <c r="C11999" s="1" t="s">
        <v>17869</v>
      </c>
      <c r="D11999" s="9" t="s">
        <v>16454</v>
      </c>
      <c r="E11999" s="9" t="s">
        <v>12711</v>
      </c>
      <c r="F11999" s="9" t="s">
        <v>35142</v>
      </c>
      <c r="G11999" s="17">
        <v>919440699999</v>
      </c>
      <c r="H11999" s="9" t="s">
        <v>20</v>
      </c>
      <c r="I11999" s="1" t="s">
        <v>9</v>
      </c>
      <c r="J11999" s="2" t="s">
        <v>47307</v>
      </c>
      <c r="K11999" s="11" t="s">
        <v>14136</v>
      </c>
      <c r="L11999" s="2" t="s">
        <v>47307</v>
      </c>
      <c r="M11999" s="4" t="s">
        <v>14137</v>
      </c>
      <c r="N11999" s="3" t="str">
        <f>J11999</f>
        <v>[2.25 cr and more]</v>
      </c>
      <c r="O11999" s="11"/>
      <c r="P11999" s="4"/>
      <c r="Q11999" s="11"/>
      <c r="R11999" s="4"/>
      <c r="S11999" s="11"/>
      <c r="T11999" s="4"/>
      <c r="U11999" s="11"/>
      <c r="V11999" s="4"/>
      <c r="W11999" s="11"/>
      <c r="X11999" s="4"/>
      <c r="Y11999" s="11"/>
      <c r="Z11999" s="2"/>
      <c r="AA11999" s="1" t="s">
        <v>16</v>
      </c>
      <c r="AC11999" s="23" t="s">
        <v>37887</v>
      </c>
      <c r="AD11999" s="23" t="s">
        <v>40440</v>
      </c>
      <c r="AE11999" t="s">
        <v>35407</v>
      </c>
    </row>
    <row r="12000" spans="1:31" ht="15" customHeight="1">
      <c r="A12000" s="1">
        <v>11999</v>
      </c>
      <c r="B12000" s="1" t="s">
        <v>54</v>
      </c>
      <c r="C12000" s="1" t="s">
        <v>17914</v>
      </c>
      <c r="D12000" s="9" t="s">
        <v>1332</v>
      </c>
      <c r="E12000" s="9" t="s">
        <v>87</v>
      </c>
      <c r="F12000" s="9" t="s">
        <v>33097</v>
      </c>
      <c r="G12000" s="17">
        <v>9166000460</v>
      </c>
      <c r="H12000" s="9" t="s">
        <v>20</v>
      </c>
      <c r="I12000" s="1" t="s">
        <v>62</v>
      </c>
      <c r="J12000" s="2" t="s">
        <v>47307</v>
      </c>
      <c r="K12000" s="11" t="s">
        <v>14136</v>
      </c>
      <c r="L12000" s="2" t="s">
        <v>47307</v>
      </c>
      <c r="M12000" s="11"/>
      <c r="N12000" s="4"/>
      <c r="O12000" s="11"/>
      <c r="P12000" s="4"/>
      <c r="Q12000" s="11"/>
      <c r="R12000" s="4"/>
      <c r="S12000" s="11"/>
      <c r="T12000" s="4"/>
      <c r="U12000" s="11"/>
      <c r="V12000" s="4"/>
      <c r="W12000" s="11"/>
      <c r="X12000" s="4"/>
      <c r="Y12000" s="11"/>
      <c r="Z12000" s="2"/>
      <c r="AA12000" s="1" t="s">
        <v>16</v>
      </c>
      <c r="AC12000" s="23" t="s">
        <v>37887</v>
      </c>
      <c r="AD12000" s="23" t="s">
        <v>40440</v>
      </c>
      <c r="AE12000" t="s">
        <v>35402</v>
      </c>
    </row>
    <row r="12001" spans="1:31" ht="15" customHeight="1">
      <c r="A12001" s="1">
        <v>12000</v>
      </c>
      <c r="B12001" s="1" t="s">
        <v>54</v>
      </c>
      <c r="C12001" s="1" t="s">
        <v>17926</v>
      </c>
      <c r="D12001" s="9" t="s">
        <v>1263</v>
      </c>
      <c r="E12001" s="9" t="s">
        <v>131</v>
      </c>
      <c r="F12001" s="9" t="s">
        <v>29747</v>
      </c>
      <c r="G12001" s="17">
        <v>91999969149</v>
      </c>
      <c r="H12001" s="9" t="s">
        <v>8</v>
      </c>
      <c r="I12001" s="1" t="s">
        <v>62</v>
      </c>
      <c r="J12001" s="2" t="s">
        <v>47307</v>
      </c>
      <c r="K12001" s="11" t="s">
        <v>14136</v>
      </c>
      <c r="L12001" s="2" t="s">
        <v>47307</v>
      </c>
      <c r="M12001" s="11"/>
      <c r="N12001" s="4"/>
      <c r="O12001" s="11"/>
      <c r="P12001" s="4"/>
      <c r="Q12001" s="11"/>
      <c r="R12001" s="4"/>
      <c r="S12001" s="11"/>
      <c r="T12001" s="4"/>
      <c r="U12001" s="11"/>
      <c r="V12001" s="4"/>
      <c r="W12001" s="11"/>
      <c r="X12001" s="4"/>
      <c r="Y12001" s="11"/>
      <c r="Z12001" s="2"/>
      <c r="AA12001" s="1" t="s">
        <v>16</v>
      </c>
      <c r="AC12001" s="23" t="s">
        <v>37888</v>
      </c>
      <c r="AD12001" s="23" t="s">
        <v>40440</v>
      </c>
      <c r="AE12001" t="s">
        <v>35408</v>
      </c>
    </row>
    <row r="12002" spans="1:31" ht="15" customHeight="1">
      <c r="A12002" s="1">
        <v>12001</v>
      </c>
      <c r="B12002" s="1" t="s">
        <v>54</v>
      </c>
      <c r="C12002" s="1" t="s">
        <v>17935</v>
      </c>
      <c r="D12002" s="9" t="s">
        <v>1429</v>
      </c>
      <c r="E12002" s="9" t="s">
        <v>73</v>
      </c>
      <c r="F12002" s="9" t="s">
        <v>29755</v>
      </c>
      <c r="G12002" s="17">
        <v>91999996944</v>
      </c>
      <c r="H12002" s="9" t="s">
        <v>8</v>
      </c>
      <c r="I12002" s="1" t="s">
        <v>41</v>
      </c>
      <c r="J12002" s="2" t="s">
        <v>47307</v>
      </c>
      <c r="K12002" s="11" t="s">
        <v>14136</v>
      </c>
      <c r="L12002" s="2" t="s">
        <v>47307</v>
      </c>
      <c r="M12002" s="11"/>
      <c r="N12002" s="4"/>
      <c r="O12002" s="11"/>
      <c r="P12002" s="4"/>
      <c r="Q12002" s="11"/>
      <c r="R12002" s="4"/>
      <c r="S12002" s="11"/>
      <c r="T12002" s="4"/>
      <c r="U12002" s="11"/>
      <c r="V12002" s="4"/>
      <c r="W12002" s="11"/>
      <c r="X12002" s="4"/>
      <c r="Y12002" s="11"/>
      <c r="Z12002" s="2"/>
      <c r="AA12002" s="1" t="s">
        <v>16</v>
      </c>
      <c r="AC12002" s="23" t="s">
        <v>37888</v>
      </c>
      <c r="AD12002" s="23" t="s">
        <v>40440</v>
      </c>
      <c r="AE12002" t="s">
        <v>35403</v>
      </c>
    </row>
    <row r="12003" spans="1:31" ht="15" customHeight="1">
      <c r="A12003" s="1">
        <v>12002</v>
      </c>
      <c r="B12003" s="1" t="s">
        <v>54</v>
      </c>
      <c r="C12003" s="1" t="s">
        <v>17988</v>
      </c>
      <c r="D12003" s="9" t="s">
        <v>39</v>
      </c>
      <c r="E12003" s="9" t="s">
        <v>37325</v>
      </c>
      <c r="F12003" s="9" t="s">
        <v>32529</v>
      </c>
      <c r="G12003" s="17">
        <v>919049666646</v>
      </c>
      <c r="H12003" s="9" t="s">
        <v>8</v>
      </c>
      <c r="I12003" s="1" t="s">
        <v>62</v>
      </c>
      <c r="J12003" s="2" t="s">
        <v>47307</v>
      </c>
      <c r="K12003" s="11" t="s">
        <v>14136</v>
      </c>
      <c r="L12003" s="2" t="s">
        <v>47307</v>
      </c>
      <c r="M12003" s="11"/>
      <c r="N12003" s="4"/>
      <c r="O12003" s="11"/>
      <c r="P12003" s="4"/>
      <c r="Q12003" s="11"/>
      <c r="R12003" s="4"/>
      <c r="S12003" s="11"/>
      <c r="T12003" s="4"/>
      <c r="U12003" s="11"/>
      <c r="V12003" s="4"/>
      <c r="W12003" s="11"/>
      <c r="X12003" s="4"/>
      <c r="Y12003" s="11"/>
      <c r="Z12003" s="2"/>
      <c r="AA12003" s="1" t="s">
        <v>16</v>
      </c>
      <c r="AC12003" s="23" t="s">
        <v>37888</v>
      </c>
      <c r="AD12003" s="23" t="s">
        <v>40440</v>
      </c>
      <c r="AE12003" t="s">
        <v>35405</v>
      </c>
    </row>
    <row r="12004" spans="1:31" ht="15" customHeight="1">
      <c r="A12004" s="1">
        <v>12003</v>
      </c>
      <c r="B12004" s="1" t="s">
        <v>54</v>
      </c>
      <c r="C12004" s="1" t="s">
        <v>18010</v>
      </c>
      <c r="D12004" s="9" t="s">
        <v>58</v>
      </c>
      <c r="E12004" s="9" t="s">
        <v>724</v>
      </c>
      <c r="F12004" s="9" t="s">
        <v>29800</v>
      </c>
      <c r="G12004" s="17">
        <v>91999499199</v>
      </c>
      <c r="H12004" s="9" t="s">
        <v>37</v>
      </c>
      <c r="I12004" s="1" t="s">
        <v>62</v>
      </c>
      <c r="J12004" s="2" t="s">
        <v>47307</v>
      </c>
      <c r="K12004" s="11" t="s">
        <v>14137</v>
      </c>
      <c r="L12004" s="2" t="s">
        <v>47307</v>
      </c>
      <c r="M12004" s="11"/>
      <c r="N12004" s="4"/>
      <c r="O12004" s="11"/>
      <c r="P12004" s="4"/>
      <c r="Q12004" s="11"/>
      <c r="R12004" s="4"/>
      <c r="S12004" s="11"/>
      <c r="T12004" s="4"/>
      <c r="U12004" s="11"/>
      <c r="V12004" s="4"/>
      <c r="W12004" s="11"/>
      <c r="X12004" s="4"/>
      <c r="Y12004" s="11"/>
      <c r="Z12004" s="2"/>
      <c r="AA12004" s="1" t="s">
        <v>16</v>
      </c>
      <c r="AC12004" s="23" t="s">
        <v>37888</v>
      </c>
      <c r="AD12004" s="23" t="s">
        <v>40440</v>
      </c>
      <c r="AE12004" t="s">
        <v>35407</v>
      </c>
    </row>
    <row r="12005" spans="1:31" ht="15" customHeight="1">
      <c r="A12005" s="1">
        <v>12004</v>
      </c>
      <c r="B12005" s="1" t="s">
        <v>54</v>
      </c>
      <c r="C12005" s="1" t="s">
        <v>18011</v>
      </c>
      <c r="D12005" s="9" t="s">
        <v>3952</v>
      </c>
      <c r="E12005" s="9" t="s">
        <v>328</v>
      </c>
      <c r="F12005" s="9" t="s">
        <v>33105</v>
      </c>
      <c r="G12005" s="17">
        <v>9164190066</v>
      </c>
      <c r="H12005" s="9" t="s">
        <v>8</v>
      </c>
      <c r="I12005" s="1" t="s">
        <v>41</v>
      </c>
      <c r="J12005" s="2" t="s">
        <v>47307</v>
      </c>
      <c r="K12005" s="11" t="s">
        <v>14136</v>
      </c>
      <c r="L12005" s="2" t="s">
        <v>47307</v>
      </c>
      <c r="M12005" s="4" t="s">
        <v>14137</v>
      </c>
      <c r="N12005" s="3" t="str">
        <f>J12005</f>
        <v>[2.25 cr and more]</v>
      </c>
      <c r="O12005" s="11"/>
      <c r="P12005" s="4"/>
      <c r="Q12005" s="11"/>
      <c r="R12005" s="4"/>
      <c r="S12005" s="11"/>
      <c r="T12005" s="4"/>
      <c r="U12005" s="11"/>
      <c r="V12005" s="4"/>
      <c r="W12005" s="11"/>
      <c r="X12005" s="4"/>
      <c r="Y12005" s="11"/>
      <c r="Z12005" s="2"/>
      <c r="AA12005" s="1" t="s">
        <v>11</v>
      </c>
      <c r="AC12005" s="23" t="s">
        <v>37888</v>
      </c>
      <c r="AD12005" s="23" t="s">
        <v>40440</v>
      </c>
      <c r="AE12005" t="s">
        <v>35402</v>
      </c>
    </row>
    <row r="12006" spans="1:31" ht="15" customHeight="1">
      <c r="A12006" s="1">
        <v>12005</v>
      </c>
      <c r="B12006" s="1" t="s">
        <v>54</v>
      </c>
      <c r="C12006" s="1" t="s">
        <v>18045</v>
      </c>
      <c r="D12006" s="9" t="s">
        <v>3136</v>
      </c>
      <c r="E12006" s="9" t="s">
        <v>152</v>
      </c>
      <c r="F12006" s="9" t="s">
        <v>12767</v>
      </c>
      <c r="G12006" s="17">
        <v>9144444440</v>
      </c>
      <c r="H12006" s="9" t="s">
        <v>20</v>
      </c>
      <c r="I12006" s="1" t="s">
        <v>41</v>
      </c>
      <c r="J12006" s="2" t="s">
        <v>47307</v>
      </c>
      <c r="K12006" s="11" t="s">
        <v>14136</v>
      </c>
      <c r="L12006" s="2" t="s">
        <v>47307</v>
      </c>
      <c r="M12006" s="11"/>
      <c r="N12006" s="4"/>
      <c r="O12006" s="11"/>
      <c r="P12006" s="4"/>
      <c r="Q12006" s="11"/>
      <c r="R12006" s="4"/>
      <c r="S12006" s="11"/>
      <c r="T12006" s="4"/>
      <c r="U12006" s="11"/>
      <c r="V12006" s="4"/>
      <c r="W12006" s="11"/>
      <c r="X12006" s="4"/>
      <c r="Y12006" s="11"/>
      <c r="Z12006" s="2"/>
      <c r="AA12006" s="1" t="s">
        <v>11</v>
      </c>
      <c r="AC12006" s="23" t="s">
        <v>37888</v>
      </c>
      <c r="AD12006" s="23" t="s">
        <v>40440</v>
      </c>
      <c r="AE12006" t="s">
        <v>35408</v>
      </c>
    </row>
    <row r="12007" spans="1:31" ht="15" customHeight="1">
      <c r="A12007" s="1">
        <v>12006</v>
      </c>
      <c r="B12007" s="1" t="s">
        <v>54</v>
      </c>
      <c r="C12007" s="1" t="s">
        <v>18055</v>
      </c>
      <c r="D12007" s="9" t="s">
        <v>361</v>
      </c>
      <c r="E12007" s="9" t="s">
        <v>1514</v>
      </c>
      <c r="F12007" s="9" t="s">
        <v>29823</v>
      </c>
      <c r="G12007" s="17">
        <v>91964699149</v>
      </c>
      <c r="H12007" s="9" t="s">
        <v>20</v>
      </c>
      <c r="I12007" s="1" t="s">
        <v>41</v>
      </c>
      <c r="J12007" s="2" t="s">
        <v>47307</v>
      </c>
      <c r="K12007" s="11" t="s">
        <v>14136</v>
      </c>
      <c r="L12007" s="2" t="s">
        <v>47307</v>
      </c>
      <c r="M12007" s="4" t="s">
        <v>14137</v>
      </c>
      <c r="N12007" s="3" t="str">
        <f t="shared" ref="N12007:N12008" si="452">J12007</f>
        <v>[2.25 cr and more]</v>
      </c>
      <c r="O12007" s="4" t="s">
        <v>13</v>
      </c>
      <c r="P12007" s="3" t="s">
        <v>47307</v>
      </c>
      <c r="Q12007" s="11"/>
      <c r="R12007" s="4"/>
      <c r="S12007" s="11"/>
      <c r="T12007" s="4"/>
      <c r="U12007" s="11"/>
      <c r="V12007" s="4"/>
      <c r="W12007" s="11"/>
      <c r="X12007" s="4"/>
      <c r="Y12007" s="11"/>
      <c r="Z12007" s="2"/>
      <c r="AA12007" s="1" t="s">
        <v>11</v>
      </c>
      <c r="AC12007" s="23" t="s">
        <v>37888</v>
      </c>
      <c r="AD12007" s="23" t="s">
        <v>40440</v>
      </c>
      <c r="AE12007" t="s">
        <v>35403</v>
      </c>
    </row>
    <row r="12008" spans="1:31" ht="15" customHeight="1">
      <c r="A12008" s="1">
        <v>12007</v>
      </c>
      <c r="B12008" s="1" t="s">
        <v>54</v>
      </c>
      <c r="C12008" s="1" t="s">
        <v>18075</v>
      </c>
      <c r="D12008" s="9" t="s">
        <v>35550</v>
      </c>
      <c r="E12008" s="9" t="s">
        <v>37326</v>
      </c>
      <c r="F12008" s="9" t="s">
        <v>29834</v>
      </c>
      <c r="G12008" s="17">
        <v>91400094446</v>
      </c>
      <c r="H12008" s="9" t="s">
        <v>8</v>
      </c>
      <c r="I12008" s="1" t="s">
        <v>41</v>
      </c>
      <c r="J12008" s="2" t="s">
        <v>47307</v>
      </c>
      <c r="K12008" s="3" t="s">
        <v>42</v>
      </c>
      <c r="L12008" s="2" t="s">
        <v>47307</v>
      </c>
      <c r="M12008" s="4" t="s">
        <v>14136</v>
      </c>
      <c r="N12008" s="3" t="str">
        <f t="shared" si="452"/>
        <v>[2.25 cr and more]</v>
      </c>
      <c r="O12008" s="4" t="s">
        <v>14137</v>
      </c>
      <c r="P12008" s="3" t="s">
        <v>47307</v>
      </c>
      <c r="Q12008" s="11"/>
      <c r="R12008" s="4"/>
      <c r="S12008" s="11"/>
      <c r="T12008" s="4"/>
      <c r="U12008" s="11"/>
      <c r="V12008" s="4"/>
      <c r="W12008" s="11"/>
      <c r="X12008" s="4"/>
      <c r="Y12008" s="11"/>
      <c r="Z12008" s="2"/>
      <c r="AA12008" s="1" t="s">
        <v>16</v>
      </c>
      <c r="AC12008" s="23" t="s">
        <v>37888</v>
      </c>
      <c r="AD12008" s="23" t="s">
        <v>40440</v>
      </c>
      <c r="AE12008" t="s">
        <v>35405</v>
      </c>
    </row>
    <row r="12009" spans="1:31" ht="15" customHeight="1">
      <c r="A12009" s="1">
        <v>12008</v>
      </c>
      <c r="B12009" s="1" t="s">
        <v>54</v>
      </c>
      <c r="C12009" s="1" t="s">
        <v>18091</v>
      </c>
      <c r="D12009" s="9" t="s">
        <v>1305</v>
      </c>
      <c r="E12009" s="9" t="s">
        <v>18350</v>
      </c>
      <c r="F12009" s="9" t="s">
        <v>33116</v>
      </c>
      <c r="G12009" s="17">
        <v>91949449044</v>
      </c>
      <c r="H12009" s="9" t="s">
        <v>20</v>
      </c>
      <c r="I12009" s="1" t="s">
        <v>62</v>
      </c>
      <c r="J12009" s="2" t="s">
        <v>47307</v>
      </c>
      <c r="K12009" s="11" t="s">
        <v>14137</v>
      </c>
      <c r="L12009" s="2" t="s">
        <v>47307</v>
      </c>
      <c r="M12009" s="11"/>
      <c r="N12009" s="4"/>
      <c r="O12009" s="11"/>
      <c r="P12009" s="4"/>
      <c r="Q12009" s="11"/>
      <c r="R12009" s="4"/>
      <c r="S12009" s="11"/>
      <c r="T12009" s="4"/>
      <c r="U12009" s="11"/>
      <c r="V12009" s="4"/>
      <c r="W12009" s="11"/>
      <c r="X12009" s="4"/>
      <c r="Y12009" s="11"/>
      <c r="Z12009" s="2"/>
      <c r="AA12009" s="1" t="s">
        <v>16</v>
      </c>
      <c r="AC12009" s="23" t="s">
        <v>37888</v>
      </c>
      <c r="AD12009" s="23" t="s">
        <v>40440</v>
      </c>
      <c r="AE12009" t="s">
        <v>35407</v>
      </c>
    </row>
    <row r="12010" spans="1:31" ht="15" customHeight="1">
      <c r="A12010" s="1">
        <v>12009</v>
      </c>
      <c r="B12010" s="1" t="s">
        <v>54</v>
      </c>
      <c r="C12010" s="1" t="s">
        <v>18099</v>
      </c>
      <c r="D12010" s="9" t="s">
        <v>12587</v>
      </c>
      <c r="E12010" s="9" t="s">
        <v>37143</v>
      </c>
      <c r="F12010" s="9" t="s">
        <v>29847</v>
      </c>
      <c r="G12010" s="17">
        <v>919099066141</v>
      </c>
      <c r="H12010" s="9" t="s">
        <v>37</v>
      </c>
      <c r="I12010" s="1" t="s">
        <v>41</v>
      </c>
      <c r="J12010" s="2" t="s">
        <v>47307</v>
      </c>
      <c r="K12010" s="11" t="s">
        <v>14137</v>
      </c>
      <c r="L12010" s="2" t="s">
        <v>47307</v>
      </c>
      <c r="M12010" s="11"/>
      <c r="N12010" s="4"/>
      <c r="O12010" s="11"/>
      <c r="P12010" s="4"/>
      <c r="Q12010" s="11"/>
      <c r="R12010" s="4"/>
      <c r="S12010" s="11"/>
      <c r="T12010" s="4"/>
      <c r="U12010" s="11"/>
      <c r="V12010" s="4"/>
      <c r="W12010" s="11"/>
      <c r="X12010" s="4"/>
      <c r="Y12010" s="11"/>
      <c r="Z12010" s="2"/>
      <c r="AA12010" s="1" t="s">
        <v>16</v>
      </c>
      <c r="AC12010" s="23" t="s">
        <v>37888</v>
      </c>
      <c r="AD12010" s="23" t="s">
        <v>40440</v>
      </c>
      <c r="AE12010" t="s">
        <v>35402</v>
      </c>
    </row>
    <row r="12011" spans="1:31" ht="15" customHeight="1">
      <c r="A12011" s="1">
        <v>12010</v>
      </c>
      <c r="B12011" s="1" t="s">
        <v>54</v>
      </c>
      <c r="C12011" s="1" t="s">
        <v>18102</v>
      </c>
      <c r="D12011" s="9" t="s">
        <v>3465</v>
      </c>
      <c r="E12011" s="9" t="s">
        <v>18355</v>
      </c>
      <c r="F12011" s="9" t="s">
        <v>29849</v>
      </c>
      <c r="G12011" s="17">
        <v>9140694119</v>
      </c>
      <c r="H12011" s="9" t="s">
        <v>15</v>
      </c>
      <c r="I12011" s="1" t="s">
        <v>62</v>
      </c>
      <c r="J12011" s="2" t="s">
        <v>47307</v>
      </c>
      <c r="K12011" s="11" t="s">
        <v>14136</v>
      </c>
      <c r="L12011" s="2" t="s">
        <v>47307</v>
      </c>
      <c r="M12011" s="11"/>
      <c r="N12011" s="4"/>
      <c r="O12011" s="11"/>
      <c r="P12011" s="4"/>
      <c r="Q12011" s="11"/>
      <c r="R12011" s="4"/>
      <c r="S12011" s="11"/>
      <c r="T12011" s="4"/>
      <c r="U12011" s="11"/>
      <c r="V12011" s="4"/>
      <c r="W12011" s="11"/>
      <c r="X12011" s="4"/>
      <c r="Y12011" s="11"/>
      <c r="Z12011" s="2"/>
      <c r="AA12011" s="1" t="s">
        <v>16</v>
      </c>
      <c r="AC12011" s="23" t="s">
        <v>37888</v>
      </c>
      <c r="AD12011" s="23" t="s">
        <v>40440</v>
      </c>
      <c r="AE12011" t="s">
        <v>35408</v>
      </c>
    </row>
    <row r="12012" spans="1:31" ht="15" customHeight="1">
      <c r="A12012" s="1">
        <v>12011</v>
      </c>
      <c r="B12012" s="1" t="s">
        <v>54</v>
      </c>
      <c r="C12012" s="1" t="s">
        <v>18107</v>
      </c>
      <c r="D12012" s="9" t="s">
        <v>4300</v>
      </c>
      <c r="E12012" s="9" t="s">
        <v>2961</v>
      </c>
      <c r="F12012" s="9" t="s">
        <v>33118</v>
      </c>
      <c r="G12012" s="17">
        <v>91944616694</v>
      </c>
      <c r="H12012" s="9" t="s">
        <v>20</v>
      </c>
      <c r="I12012" s="1" t="s">
        <v>41</v>
      </c>
      <c r="J12012" s="2" t="s">
        <v>47307</v>
      </c>
      <c r="K12012" s="11" t="s">
        <v>14136</v>
      </c>
      <c r="L12012" s="2" t="s">
        <v>47307</v>
      </c>
      <c r="M12012" s="11"/>
      <c r="N12012" s="4"/>
      <c r="O12012" s="11"/>
      <c r="P12012" s="4"/>
      <c r="Q12012" s="11"/>
      <c r="R12012" s="4"/>
      <c r="S12012" s="11"/>
      <c r="T12012" s="4"/>
      <c r="U12012" s="11"/>
      <c r="V12012" s="4"/>
      <c r="W12012" s="11"/>
      <c r="X12012" s="4"/>
      <c r="Y12012" s="11"/>
      <c r="Z12012" s="2"/>
      <c r="AA12012" s="1" t="s">
        <v>16</v>
      </c>
      <c r="AC12012" s="23" t="s">
        <v>37888</v>
      </c>
      <c r="AD12012" s="23" t="s">
        <v>40440</v>
      </c>
      <c r="AE12012" t="s">
        <v>35403</v>
      </c>
    </row>
    <row r="12013" spans="1:31" ht="15" customHeight="1">
      <c r="A12013" s="1">
        <v>12012</v>
      </c>
      <c r="B12013" s="1" t="s">
        <v>54</v>
      </c>
      <c r="C12013" s="1" t="s">
        <v>18129</v>
      </c>
      <c r="D12013" s="9" t="s">
        <v>9693</v>
      </c>
      <c r="E12013" s="9" t="s">
        <v>40</v>
      </c>
      <c r="F12013" s="9" t="s">
        <v>35169</v>
      </c>
      <c r="G12013" s="17">
        <v>914140491466</v>
      </c>
      <c r="H12013" s="9" t="s">
        <v>132</v>
      </c>
      <c r="I12013" s="1" t="s">
        <v>41</v>
      </c>
      <c r="J12013" s="2" t="s">
        <v>47307</v>
      </c>
      <c r="K12013" s="11" t="s">
        <v>14136</v>
      </c>
      <c r="L12013" s="2" t="s">
        <v>47307</v>
      </c>
      <c r="M12013" s="11"/>
      <c r="N12013" s="4"/>
      <c r="O12013" s="11"/>
      <c r="P12013" s="4"/>
      <c r="Q12013" s="11"/>
      <c r="R12013" s="4"/>
      <c r="S12013" s="11"/>
      <c r="T12013" s="4"/>
      <c r="U12013" s="11"/>
      <c r="V12013" s="4"/>
      <c r="W12013" s="11"/>
      <c r="X12013" s="4"/>
      <c r="Y12013" s="11"/>
      <c r="Z12013" s="2"/>
      <c r="AA12013" s="1" t="s">
        <v>16</v>
      </c>
      <c r="AC12013" s="23" t="s">
        <v>37888</v>
      </c>
      <c r="AD12013" s="23" t="s">
        <v>40440</v>
      </c>
      <c r="AE12013" t="s">
        <v>35405</v>
      </c>
    </row>
    <row r="12014" spans="1:31" ht="15" customHeight="1">
      <c r="A12014" s="1">
        <v>12013</v>
      </c>
      <c r="B12014" s="1" t="s">
        <v>54</v>
      </c>
      <c r="C12014" s="1" t="s">
        <v>18131</v>
      </c>
      <c r="D12014" s="9" t="s">
        <v>1305</v>
      </c>
      <c r="E12014" s="9" t="s">
        <v>37327</v>
      </c>
      <c r="F12014" s="9" t="s">
        <v>29864</v>
      </c>
      <c r="G12014" s="17">
        <v>919446016100</v>
      </c>
      <c r="H12014" s="9" t="s">
        <v>15</v>
      </c>
      <c r="I12014" s="1" t="s">
        <v>62</v>
      </c>
      <c r="J12014" s="2" t="s">
        <v>47307</v>
      </c>
      <c r="K12014" s="11" t="s">
        <v>14137</v>
      </c>
      <c r="L12014" s="2" t="s">
        <v>47307</v>
      </c>
      <c r="M12014" s="11"/>
      <c r="N12014" s="4"/>
      <c r="O12014" s="11"/>
      <c r="P12014" s="4"/>
      <c r="Q12014" s="11"/>
      <c r="R12014" s="4"/>
      <c r="S12014" s="11"/>
      <c r="T12014" s="4"/>
      <c r="U12014" s="11"/>
      <c r="V12014" s="4"/>
      <c r="W12014" s="11"/>
      <c r="X12014" s="4"/>
      <c r="Y12014" s="11"/>
      <c r="Z12014" s="2"/>
      <c r="AA12014" s="1" t="s">
        <v>16</v>
      </c>
      <c r="AC12014" s="23" t="s">
        <v>37888</v>
      </c>
      <c r="AD12014" s="23" t="s">
        <v>40440</v>
      </c>
      <c r="AE12014" t="s">
        <v>35407</v>
      </c>
    </row>
    <row r="12015" spans="1:31" ht="15" customHeight="1">
      <c r="A12015" s="1">
        <v>12014</v>
      </c>
      <c r="B12015" s="1" t="s">
        <v>54</v>
      </c>
      <c r="C12015" s="1" t="s">
        <v>18138</v>
      </c>
      <c r="D12015" s="9" t="s">
        <v>18366</v>
      </c>
      <c r="E12015" s="9" t="s">
        <v>40</v>
      </c>
      <c r="F12015" s="9" t="s">
        <v>29869</v>
      </c>
      <c r="G12015" s="17">
        <v>919444941940</v>
      </c>
      <c r="H12015" s="9" t="s">
        <v>8</v>
      </c>
      <c r="I12015" s="1" t="s">
        <v>62</v>
      </c>
      <c r="J12015" s="2" t="s">
        <v>47307</v>
      </c>
      <c r="K12015" s="3" t="s">
        <v>17</v>
      </c>
      <c r="L12015" s="2" t="s">
        <v>47307</v>
      </c>
      <c r="M12015" s="4" t="s">
        <v>42</v>
      </c>
      <c r="N12015" s="3" t="str">
        <f>J12015</f>
        <v>[2.25 cr and more]</v>
      </c>
      <c r="O12015" s="4" t="s">
        <v>47348</v>
      </c>
      <c r="P12015" s="3" t="s">
        <v>47307</v>
      </c>
      <c r="Q12015" s="4" t="s">
        <v>14137</v>
      </c>
      <c r="R12015" s="3" t="s">
        <v>47307</v>
      </c>
      <c r="S12015" s="4" t="s">
        <v>13</v>
      </c>
      <c r="T12015" s="3" t="s">
        <v>47307</v>
      </c>
      <c r="U12015" s="11"/>
      <c r="V12015" s="4"/>
      <c r="W12015" s="11"/>
      <c r="X12015" s="4"/>
      <c r="Y12015" s="11"/>
      <c r="Z12015" s="2"/>
      <c r="AA12015" s="1" t="s">
        <v>16</v>
      </c>
      <c r="AC12015" s="23" t="s">
        <v>37888</v>
      </c>
      <c r="AD12015" s="23" t="s">
        <v>40440</v>
      </c>
      <c r="AE12015" t="s">
        <v>35405</v>
      </c>
    </row>
    <row r="12016" spans="1:31" ht="15" customHeight="1">
      <c r="A12016" s="1">
        <v>12015</v>
      </c>
      <c r="B12016" s="1" t="s">
        <v>54</v>
      </c>
      <c r="C12016" s="1" t="s">
        <v>18158</v>
      </c>
      <c r="D12016" s="9" t="s">
        <v>1576</v>
      </c>
      <c r="E12016" s="9" t="s">
        <v>37279</v>
      </c>
      <c r="F12016" s="9" t="s">
        <v>33122</v>
      </c>
      <c r="G12016" s="17">
        <v>9194946111</v>
      </c>
      <c r="H12016" s="9" t="s">
        <v>20</v>
      </c>
      <c r="I12016" s="1" t="s">
        <v>9</v>
      </c>
      <c r="J12016" s="2" t="s">
        <v>47307</v>
      </c>
      <c r="K12016" s="11" t="s">
        <v>14137</v>
      </c>
      <c r="L12016" s="2" t="s">
        <v>47307</v>
      </c>
      <c r="M12016" s="11"/>
      <c r="N12016" s="4"/>
      <c r="O12016" s="11"/>
      <c r="P12016" s="4"/>
      <c r="Q12016" s="11"/>
      <c r="R12016" s="4"/>
      <c r="S12016" s="11"/>
      <c r="T12016" s="4"/>
      <c r="U12016" s="11"/>
      <c r="V12016" s="4"/>
      <c r="W12016" s="11"/>
      <c r="X12016" s="4"/>
      <c r="Y12016" s="11"/>
      <c r="Z12016" s="2"/>
      <c r="AA12016" s="1" t="s">
        <v>16</v>
      </c>
      <c r="AC12016" s="23" t="s">
        <v>37888</v>
      </c>
      <c r="AD12016" s="23" t="s">
        <v>40440</v>
      </c>
      <c r="AE12016" t="s">
        <v>35407</v>
      </c>
    </row>
    <row r="12017" spans="1:31" ht="15" customHeight="1">
      <c r="A12017" s="1">
        <v>12016</v>
      </c>
      <c r="B12017" s="1" t="s">
        <v>54</v>
      </c>
      <c r="C12017" s="1" t="s">
        <v>18210</v>
      </c>
      <c r="D12017" s="9" t="s">
        <v>58</v>
      </c>
      <c r="E12017" s="9" t="s">
        <v>18377</v>
      </c>
      <c r="F12017" s="9" t="s">
        <v>27716</v>
      </c>
      <c r="G12017" s="17">
        <v>914160946944</v>
      </c>
      <c r="H12017" s="9" t="s">
        <v>37</v>
      </c>
      <c r="I12017" s="1" t="s">
        <v>41</v>
      </c>
      <c r="J12017" s="2" t="s">
        <v>47307</v>
      </c>
      <c r="K12017" s="11" t="s">
        <v>14136</v>
      </c>
      <c r="L12017" s="2" t="s">
        <v>47307</v>
      </c>
      <c r="M12017" s="11"/>
      <c r="N12017" s="4"/>
      <c r="O12017" s="11"/>
      <c r="P12017" s="4"/>
      <c r="Q12017" s="11"/>
      <c r="R12017" s="4"/>
      <c r="S12017" s="11"/>
      <c r="T12017" s="4"/>
      <c r="U12017" s="11"/>
      <c r="V12017" s="4"/>
      <c r="W12017" s="11"/>
      <c r="X12017" s="4"/>
      <c r="Y12017" s="11"/>
      <c r="Z12017" s="2"/>
      <c r="AA12017" s="1" t="s">
        <v>16</v>
      </c>
      <c r="AC12017" s="23" t="s">
        <v>37888</v>
      </c>
      <c r="AD12017" s="23" t="s">
        <v>40440</v>
      </c>
      <c r="AE12017" t="s">
        <v>35402</v>
      </c>
    </row>
    <row r="12018" spans="1:31" ht="15" customHeight="1">
      <c r="A12018" s="1">
        <v>12017</v>
      </c>
      <c r="B12018" s="1" t="s">
        <v>54</v>
      </c>
      <c r="C12018" s="1" t="s">
        <v>18211</v>
      </c>
      <c r="D12018" s="9" t="s">
        <v>2957</v>
      </c>
      <c r="E12018" s="9" t="s">
        <v>40</v>
      </c>
      <c r="F12018" s="9" t="s">
        <v>29913</v>
      </c>
      <c r="G12018" s="17">
        <v>91944410100</v>
      </c>
      <c r="H12018" s="9" t="s">
        <v>8</v>
      </c>
      <c r="I12018" s="1" t="s">
        <v>62</v>
      </c>
      <c r="J12018" s="2" t="s">
        <v>47307</v>
      </c>
      <c r="K12018" s="11" t="s">
        <v>13</v>
      </c>
      <c r="L12018" s="2" t="s">
        <v>47307</v>
      </c>
      <c r="M12018" s="11"/>
      <c r="N12018" s="4"/>
      <c r="O12018" s="11"/>
      <c r="P12018" s="4"/>
      <c r="Q12018" s="11"/>
      <c r="R12018" s="4"/>
      <c r="S12018" s="11"/>
      <c r="T12018" s="4"/>
      <c r="U12018" s="11"/>
      <c r="V12018" s="4"/>
      <c r="W12018" s="11"/>
      <c r="X12018" s="4"/>
      <c r="Y12018" s="11"/>
      <c r="Z12018" s="2"/>
      <c r="AA12018" s="1" t="s">
        <v>16</v>
      </c>
      <c r="AC12018" s="23" t="s">
        <v>37888</v>
      </c>
      <c r="AD12018" s="23" t="s">
        <v>40440</v>
      </c>
      <c r="AE12018" t="s">
        <v>35408</v>
      </c>
    </row>
    <row r="12019" spans="1:31" ht="15" customHeight="1">
      <c r="A12019" s="1">
        <v>12018</v>
      </c>
      <c r="B12019" s="1" t="s">
        <v>54</v>
      </c>
      <c r="C12019" s="1" t="s">
        <v>18227</v>
      </c>
      <c r="D12019" s="9" t="s">
        <v>18381</v>
      </c>
      <c r="E12019" s="9" t="s">
        <v>1244</v>
      </c>
      <c r="F12019" s="9" t="s">
        <v>35181</v>
      </c>
      <c r="G12019" s="17">
        <v>91446611946</v>
      </c>
      <c r="H12019" s="9" t="s">
        <v>8</v>
      </c>
      <c r="I12019" s="1" t="s">
        <v>62</v>
      </c>
      <c r="J12019" s="2" t="s">
        <v>47307</v>
      </c>
      <c r="K12019" s="11" t="s">
        <v>14136</v>
      </c>
      <c r="L12019" s="2" t="s">
        <v>47307</v>
      </c>
      <c r="M12019" s="4" t="s">
        <v>14137</v>
      </c>
      <c r="N12019" s="3" t="str">
        <f t="shared" ref="N12019:N12020" si="453">J12019</f>
        <v>[2.25 cr and more]</v>
      </c>
      <c r="O12019" s="11"/>
      <c r="P12019" s="4"/>
      <c r="Q12019" s="11"/>
      <c r="R12019" s="4"/>
      <c r="S12019" s="11"/>
      <c r="T12019" s="4"/>
      <c r="U12019" s="11"/>
      <c r="V12019" s="4"/>
      <c r="W12019" s="11"/>
      <c r="X12019" s="4"/>
      <c r="Y12019" s="11"/>
      <c r="Z12019" s="2"/>
      <c r="AA12019" s="1" t="s">
        <v>16</v>
      </c>
      <c r="AC12019" s="23" t="s">
        <v>37888</v>
      </c>
      <c r="AD12019" s="23" t="s">
        <v>40440</v>
      </c>
      <c r="AE12019" t="s">
        <v>35403</v>
      </c>
    </row>
    <row r="12020" spans="1:31" ht="15" customHeight="1">
      <c r="A12020" s="1">
        <v>12019</v>
      </c>
      <c r="B12020" s="1" t="s">
        <v>54</v>
      </c>
      <c r="C12020" s="1" t="s">
        <v>18243</v>
      </c>
      <c r="D12020" s="9" t="s">
        <v>2412</v>
      </c>
      <c r="E12020" s="9" t="s">
        <v>8969</v>
      </c>
      <c r="F12020" s="9" t="s">
        <v>32509</v>
      </c>
      <c r="G12020" s="17">
        <v>919446004699</v>
      </c>
      <c r="H12020" s="9" t="s">
        <v>132</v>
      </c>
      <c r="I12020" s="1" t="s">
        <v>41</v>
      </c>
      <c r="J12020" s="2" t="s">
        <v>47307</v>
      </c>
      <c r="K12020" s="3" t="s">
        <v>213</v>
      </c>
      <c r="L12020" s="2" t="s">
        <v>47307</v>
      </c>
      <c r="M12020" s="4" t="s">
        <v>17</v>
      </c>
      <c r="N12020" s="3" t="str">
        <f t="shared" si="453"/>
        <v>[2.25 cr and more]</v>
      </c>
      <c r="O12020" s="4" t="s">
        <v>47347</v>
      </c>
      <c r="P12020" s="3" t="s">
        <v>47307</v>
      </c>
      <c r="Q12020" s="4" t="s">
        <v>14136</v>
      </c>
      <c r="R12020" s="3" t="s">
        <v>47307</v>
      </c>
      <c r="S12020" s="4" t="s">
        <v>47352</v>
      </c>
      <c r="T12020" s="3" t="s">
        <v>47307</v>
      </c>
      <c r="U12020" s="4" t="s">
        <v>13</v>
      </c>
      <c r="V12020" s="3" t="s">
        <v>47307</v>
      </c>
      <c r="W12020" s="11"/>
      <c r="X12020" s="4"/>
      <c r="Y12020" s="11"/>
      <c r="Z12020" s="2"/>
      <c r="AA12020" s="1" t="s">
        <v>16</v>
      </c>
      <c r="AC12020" s="23" t="s">
        <v>37888</v>
      </c>
      <c r="AD12020" s="23" t="s">
        <v>40440</v>
      </c>
      <c r="AE12020" t="s">
        <v>35405</v>
      </c>
    </row>
    <row r="12021" spans="1:31" ht="15" customHeight="1">
      <c r="A12021" s="1">
        <v>12020</v>
      </c>
      <c r="B12021" s="1" t="s">
        <v>54</v>
      </c>
      <c r="C12021" s="1" t="s">
        <v>18252</v>
      </c>
      <c r="D12021" s="9" t="s">
        <v>967</v>
      </c>
      <c r="E12021" s="9" t="s">
        <v>18387</v>
      </c>
      <c r="F12021" s="9" t="s">
        <v>35184</v>
      </c>
      <c r="G12021" s="17">
        <v>91499969140</v>
      </c>
      <c r="H12021" s="9" t="s">
        <v>20</v>
      </c>
      <c r="I12021" s="1" t="s">
        <v>62</v>
      </c>
      <c r="J12021" s="2" t="s">
        <v>47307</v>
      </c>
      <c r="K12021" s="11" t="s">
        <v>14136</v>
      </c>
      <c r="L12021" s="2" t="s">
        <v>47307</v>
      </c>
      <c r="M12021" s="11"/>
      <c r="N12021" s="4"/>
      <c r="O12021" s="11"/>
      <c r="P12021" s="4"/>
      <c r="Q12021" s="11"/>
      <c r="R12021" s="4"/>
      <c r="S12021" s="11"/>
      <c r="T12021" s="4"/>
      <c r="U12021" s="11"/>
      <c r="V12021" s="4"/>
      <c r="W12021" s="11"/>
      <c r="X12021" s="4"/>
      <c r="Y12021" s="11"/>
      <c r="Z12021" s="2"/>
      <c r="AA12021" s="1" t="s">
        <v>16</v>
      </c>
      <c r="AC12021" s="23" t="s">
        <v>37888</v>
      </c>
      <c r="AD12021" s="23" t="s">
        <v>40440</v>
      </c>
      <c r="AE12021" t="s">
        <v>35407</v>
      </c>
    </row>
    <row r="12022" spans="1:31" ht="15" customHeight="1">
      <c r="A12022" s="1">
        <v>12021</v>
      </c>
      <c r="B12022" s="1" t="s">
        <v>54</v>
      </c>
      <c r="C12022" s="1" t="s">
        <v>18265</v>
      </c>
      <c r="D12022" s="9" t="s">
        <v>1839</v>
      </c>
      <c r="E12022" s="9" t="s">
        <v>40</v>
      </c>
      <c r="F12022" s="9" t="s">
        <v>35185</v>
      </c>
      <c r="G12022" s="17">
        <v>919446040904</v>
      </c>
      <c r="H12022" s="9" t="s">
        <v>20</v>
      </c>
      <c r="I12022" s="1" t="s">
        <v>41</v>
      </c>
      <c r="J12022" s="2" t="s">
        <v>47307</v>
      </c>
      <c r="K12022" s="3" t="s">
        <v>42</v>
      </c>
      <c r="L12022" s="2" t="s">
        <v>47307</v>
      </c>
      <c r="M12022" s="4" t="s">
        <v>14136</v>
      </c>
      <c r="N12022" s="3" t="str">
        <f>J12022</f>
        <v>[2.25 cr and more]</v>
      </c>
      <c r="O12022" s="4" t="s">
        <v>14137</v>
      </c>
      <c r="P12022" s="3" t="s">
        <v>47307</v>
      </c>
      <c r="Q12022" s="4" t="s">
        <v>13</v>
      </c>
      <c r="R12022" s="3" t="s">
        <v>47307</v>
      </c>
      <c r="S12022" s="11"/>
      <c r="T12022" s="4"/>
      <c r="U12022" s="11"/>
      <c r="V12022" s="4"/>
      <c r="W12022" s="11"/>
      <c r="X12022" s="4"/>
      <c r="Y12022" s="11"/>
      <c r="Z12022" s="2"/>
      <c r="AA12022" s="1" t="s">
        <v>16</v>
      </c>
      <c r="AC12022" s="23" t="s">
        <v>37888</v>
      </c>
      <c r="AD12022" s="23" t="s">
        <v>40440</v>
      </c>
      <c r="AE12022" t="s">
        <v>35402</v>
      </c>
    </row>
    <row r="12023" spans="1:31" ht="15" customHeight="1">
      <c r="A12023" s="1">
        <v>12022</v>
      </c>
      <c r="B12023" s="1" t="s">
        <v>54</v>
      </c>
      <c r="C12023" s="1" t="s">
        <v>18266</v>
      </c>
      <c r="D12023" s="9" t="s">
        <v>1356</v>
      </c>
      <c r="E12023" s="9" t="s">
        <v>18390</v>
      </c>
      <c r="F12023" s="9" t="s">
        <v>29942</v>
      </c>
      <c r="G12023" s="17">
        <v>919494400099</v>
      </c>
      <c r="H12023" s="9" t="s">
        <v>8</v>
      </c>
      <c r="I12023" s="1" t="s">
        <v>62</v>
      </c>
      <c r="J12023" s="2" t="s">
        <v>47307</v>
      </c>
      <c r="K12023" s="3" t="s">
        <v>42</v>
      </c>
      <c r="L12023" s="2" t="s">
        <v>47307</v>
      </c>
      <c r="M12023" s="11"/>
      <c r="N12023" s="4"/>
      <c r="O12023" s="11"/>
      <c r="P12023" s="4"/>
      <c r="Q12023" s="11"/>
      <c r="R12023" s="4"/>
      <c r="S12023" s="11"/>
      <c r="T12023" s="4"/>
      <c r="U12023" s="11"/>
      <c r="V12023" s="4"/>
      <c r="W12023" s="11"/>
      <c r="X12023" s="4"/>
      <c r="Y12023" s="11"/>
      <c r="Z12023" s="2"/>
      <c r="AA12023" s="1" t="s">
        <v>16</v>
      </c>
      <c r="AC12023" s="23" t="s">
        <v>37888</v>
      </c>
      <c r="AD12023" s="23" t="s">
        <v>40440</v>
      </c>
      <c r="AE12023" t="s">
        <v>35408</v>
      </c>
    </row>
    <row r="12024" spans="1:31" ht="15" customHeight="1">
      <c r="A12024" s="1">
        <v>12023</v>
      </c>
      <c r="B12024" s="1" t="s">
        <v>54</v>
      </c>
      <c r="C12024" s="1" t="s">
        <v>18268</v>
      </c>
      <c r="D12024" s="9" t="s">
        <v>2383</v>
      </c>
      <c r="E12024" s="9" t="s">
        <v>90</v>
      </c>
      <c r="F12024" s="9" t="s">
        <v>33144</v>
      </c>
      <c r="G12024" s="17">
        <v>91446646491</v>
      </c>
      <c r="H12024" s="9" t="s">
        <v>15</v>
      </c>
      <c r="I12024" s="1" t="s">
        <v>9</v>
      </c>
      <c r="J12024" s="2" t="s">
        <v>47307</v>
      </c>
      <c r="K12024" s="11" t="s">
        <v>13</v>
      </c>
      <c r="L12024" s="2" t="s">
        <v>47307</v>
      </c>
      <c r="M12024" s="11"/>
      <c r="N12024" s="4"/>
      <c r="O12024" s="11"/>
      <c r="P12024" s="4"/>
      <c r="Q12024" s="11"/>
      <c r="R12024" s="4"/>
      <c r="S12024" s="11"/>
      <c r="T12024" s="4"/>
      <c r="U12024" s="11"/>
      <c r="V12024" s="4"/>
      <c r="W12024" s="11"/>
      <c r="X12024" s="4"/>
      <c r="Y12024" s="11"/>
      <c r="Z12024" s="2"/>
      <c r="AA12024" s="1" t="s">
        <v>16</v>
      </c>
      <c r="AC12024" s="23" t="s">
        <v>37888</v>
      </c>
      <c r="AD12024" s="23" t="s">
        <v>40440</v>
      </c>
      <c r="AE12024" t="s">
        <v>35403</v>
      </c>
    </row>
    <row r="12025" spans="1:31" ht="15" customHeight="1">
      <c r="A12025" s="1">
        <v>12024</v>
      </c>
      <c r="B12025" s="1" t="s">
        <v>54</v>
      </c>
      <c r="C12025" s="1" t="s">
        <v>18291</v>
      </c>
      <c r="D12025" s="9" t="s">
        <v>1631</v>
      </c>
      <c r="E12025" s="9" t="s">
        <v>1909</v>
      </c>
      <c r="F12025" s="9" t="s">
        <v>33145</v>
      </c>
      <c r="G12025" s="17">
        <v>919994999440</v>
      </c>
      <c r="H12025" s="9" t="s">
        <v>37</v>
      </c>
      <c r="I12025" s="1" t="s">
        <v>9</v>
      </c>
      <c r="J12025" s="2" t="s">
        <v>47307</v>
      </c>
      <c r="K12025" s="3" t="s">
        <v>42</v>
      </c>
      <c r="L12025" s="2" t="s">
        <v>47307</v>
      </c>
      <c r="M12025" s="4" t="s">
        <v>14136</v>
      </c>
      <c r="N12025" s="3" t="str">
        <f>J12025</f>
        <v>[2.25 cr and more]</v>
      </c>
      <c r="O12025" s="4" t="s">
        <v>14137</v>
      </c>
      <c r="P12025" s="3" t="s">
        <v>47307</v>
      </c>
      <c r="Q12025" s="11"/>
      <c r="R12025" s="4"/>
      <c r="S12025" s="11"/>
      <c r="T12025" s="4"/>
      <c r="U12025" s="11"/>
      <c r="V12025" s="4"/>
      <c r="W12025" s="11"/>
      <c r="X12025" s="4"/>
      <c r="Y12025" s="11"/>
      <c r="Z12025" s="2"/>
      <c r="AA12025" s="1" t="s">
        <v>16</v>
      </c>
      <c r="AC12025" s="23" t="s">
        <v>37888</v>
      </c>
      <c r="AD12025" s="23" t="s">
        <v>40440</v>
      </c>
      <c r="AE12025" t="s">
        <v>35405</v>
      </c>
    </row>
    <row r="12026" spans="1:31" ht="15" customHeight="1">
      <c r="A12026" s="1">
        <v>12025</v>
      </c>
      <c r="B12026" s="1" t="s">
        <v>54</v>
      </c>
      <c r="C12026" s="1" t="s">
        <v>18322</v>
      </c>
      <c r="D12026" s="9" t="s">
        <v>1836</v>
      </c>
      <c r="E12026" s="9" t="s">
        <v>36692</v>
      </c>
      <c r="F12026" s="9" t="s">
        <v>18399</v>
      </c>
      <c r="G12026" s="17">
        <v>9194949649</v>
      </c>
      <c r="H12026" s="9" t="s">
        <v>20</v>
      </c>
      <c r="I12026" s="1" t="s">
        <v>62</v>
      </c>
      <c r="J12026" s="2" t="s">
        <v>47307</v>
      </c>
      <c r="K12026" s="11" t="s">
        <v>14136</v>
      </c>
      <c r="L12026" s="2" t="s">
        <v>47307</v>
      </c>
      <c r="M12026" s="11"/>
      <c r="N12026" s="4"/>
      <c r="O12026" s="11"/>
      <c r="P12026" s="4"/>
      <c r="Q12026" s="11"/>
      <c r="R12026" s="4"/>
      <c r="S12026" s="11"/>
      <c r="T12026" s="4"/>
      <c r="U12026" s="11"/>
      <c r="V12026" s="4"/>
      <c r="W12026" s="11"/>
      <c r="X12026" s="4"/>
      <c r="Y12026" s="11"/>
      <c r="Z12026" s="2"/>
      <c r="AA12026" s="1" t="s">
        <v>16</v>
      </c>
      <c r="AC12026" s="23" t="s">
        <v>37888</v>
      </c>
      <c r="AD12026" s="23" t="s">
        <v>40440</v>
      </c>
      <c r="AE12026" t="s">
        <v>35407</v>
      </c>
    </row>
    <row r="12027" spans="1:31" ht="15" customHeight="1">
      <c r="A12027" s="1">
        <v>12026</v>
      </c>
      <c r="B12027" s="1" t="s">
        <v>54</v>
      </c>
      <c r="C12027" s="1" t="s">
        <v>18778</v>
      </c>
      <c r="D12027" s="9" t="s">
        <v>14292</v>
      </c>
      <c r="E12027" s="9" t="s">
        <v>18408</v>
      </c>
      <c r="F12027" s="9" t="s">
        <v>30005</v>
      </c>
      <c r="G12027" s="17">
        <v>9194699006</v>
      </c>
      <c r="H12027" s="9" t="s">
        <v>15</v>
      </c>
      <c r="I12027" s="1" t="s">
        <v>41</v>
      </c>
      <c r="J12027" s="2" t="s">
        <v>47307</v>
      </c>
      <c r="K12027" s="11" t="s">
        <v>14136</v>
      </c>
      <c r="L12027" s="2" t="s">
        <v>47307</v>
      </c>
      <c r="M12027" s="4" t="s">
        <v>14137</v>
      </c>
      <c r="N12027" s="3" t="str">
        <f t="shared" ref="N12027:N12028" si="454">J12027</f>
        <v>[2.25 cr and more]</v>
      </c>
      <c r="O12027" s="4" t="s">
        <v>13</v>
      </c>
      <c r="P12027" s="3" t="s">
        <v>47307</v>
      </c>
      <c r="Q12027" s="11"/>
      <c r="R12027" s="4"/>
      <c r="S12027" s="11"/>
      <c r="T12027" s="4"/>
      <c r="U12027" s="11"/>
      <c r="V12027" s="4"/>
      <c r="W12027" s="11"/>
      <c r="X12027" s="4"/>
      <c r="Y12027" s="11"/>
      <c r="Z12027" s="2"/>
      <c r="AA12027" s="1" t="s">
        <v>16</v>
      </c>
      <c r="AC12027" s="23" t="s">
        <v>37888</v>
      </c>
      <c r="AD12027" s="23" t="s">
        <v>40440</v>
      </c>
      <c r="AE12027" t="s">
        <v>35402</v>
      </c>
    </row>
    <row r="12028" spans="1:31" ht="15" customHeight="1">
      <c r="A12028" s="1">
        <v>12027</v>
      </c>
      <c r="B12028" s="1" t="s">
        <v>54</v>
      </c>
      <c r="C12028" s="1" t="s">
        <v>18793</v>
      </c>
      <c r="D12028" s="9" t="s">
        <v>1079</v>
      </c>
      <c r="E12028" s="9" t="s">
        <v>37328</v>
      </c>
      <c r="F12028" s="9" t="s">
        <v>30015</v>
      </c>
      <c r="G12028" s="17">
        <v>919404691666</v>
      </c>
      <c r="H12028" s="9" t="s">
        <v>8</v>
      </c>
      <c r="I12028" s="1" t="s">
        <v>62</v>
      </c>
      <c r="J12028" s="2" t="s">
        <v>47307</v>
      </c>
      <c r="K12028" s="3" t="s">
        <v>42</v>
      </c>
      <c r="L12028" s="2" t="s">
        <v>47307</v>
      </c>
      <c r="M12028" s="4" t="s">
        <v>14136</v>
      </c>
      <c r="N12028" s="3" t="str">
        <f t="shared" si="454"/>
        <v>[2.25 cr and more]</v>
      </c>
      <c r="O12028" s="4" t="s">
        <v>14137</v>
      </c>
      <c r="P12028" s="3" t="s">
        <v>47307</v>
      </c>
      <c r="Q12028" s="11"/>
      <c r="R12028" s="4"/>
      <c r="S12028" s="11"/>
      <c r="T12028" s="4"/>
      <c r="U12028" s="11"/>
      <c r="V12028" s="4"/>
      <c r="W12028" s="11"/>
      <c r="X12028" s="4"/>
      <c r="Y12028" s="11"/>
      <c r="Z12028" s="2"/>
      <c r="AA12028" s="1" t="s">
        <v>16</v>
      </c>
      <c r="AC12028" s="23" t="s">
        <v>37888</v>
      </c>
      <c r="AD12028" s="23" t="s">
        <v>40440</v>
      </c>
      <c r="AE12028" t="s">
        <v>35408</v>
      </c>
    </row>
    <row r="12029" spans="1:31" ht="15" customHeight="1">
      <c r="A12029" s="1">
        <v>12028</v>
      </c>
      <c r="B12029" s="1" t="s">
        <v>54</v>
      </c>
      <c r="C12029" s="1" t="s">
        <v>18798</v>
      </c>
      <c r="D12029" s="9" t="s">
        <v>13932</v>
      </c>
      <c r="E12029" s="9" t="s">
        <v>495</v>
      </c>
      <c r="F12029" s="9" t="s">
        <v>30019</v>
      </c>
      <c r="G12029" s="17">
        <v>91994069696</v>
      </c>
      <c r="H12029" s="9" t="s">
        <v>20</v>
      </c>
      <c r="I12029" s="1" t="s">
        <v>62</v>
      </c>
      <c r="J12029" s="2" t="s">
        <v>47307</v>
      </c>
      <c r="K12029" s="11" t="s">
        <v>14136</v>
      </c>
      <c r="L12029" s="2" t="s">
        <v>47307</v>
      </c>
      <c r="M12029" s="11"/>
      <c r="N12029" s="4"/>
      <c r="O12029" s="11"/>
      <c r="P12029" s="4"/>
      <c r="Q12029" s="11"/>
      <c r="R12029" s="4"/>
      <c r="S12029" s="11"/>
      <c r="T12029" s="4"/>
      <c r="U12029" s="11"/>
      <c r="V12029" s="4"/>
      <c r="W12029" s="11"/>
      <c r="X12029" s="4"/>
      <c r="Y12029" s="11"/>
      <c r="Z12029" s="2"/>
      <c r="AA12029" s="1" t="s">
        <v>16</v>
      </c>
      <c r="AC12029" s="23" t="s">
        <v>37888</v>
      </c>
      <c r="AD12029" s="23" t="s">
        <v>40440</v>
      </c>
      <c r="AE12029" t="s">
        <v>35403</v>
      </c>
    </row>
    <row r="12030" spans="1:31" ht="15" customHeight="1">
      <c r="A12030" s="1">
        <v>12029</v>
      </c>
      <c r="B12030" s="1" t="s">
        <v>54</v>
      </c>
      <c r="C12030" s="1" t="s">
        <v>18799</v>
      </c>
      <c r="D12030" s="9" t="s">
        <v>1015</v>
      </c>
      <c r="E12030" s="9" t="s">
        <v>40</v>
      </c>
      <c r="F12030" s="9" t="s">
        <v>18415</v>
      </c>
      <c r="G12030" s="17">
        <v>919904049496</v>
      </c>
      <c r="H12030" s="9" t="s">
        <v>8</v>
      </c>
      <c r="I12030" s="1" t="s">
        <v>41</v>
      </c>
      <c r="J12030" s="2" t="s">
        <v>47307</v>
      </c>
      <c r="K12030" s="11" t="s">
        <v>14136</v>
      </c>
      <c r="L12030" s="2" t="s">
        <v>47307</v>
      </c>
      <c r="M12030" s="11"/>
      <c r="N12030" s="4"/>
      <c r="O12030" s="11"/>
      <c r="P12030" s="4"/>
      <c r="Q12030" s="11"/>
      <c r="R12030" s="4"/>
      <c r="S12030" s="11"/>
      <c r="T12030" s="4"/>
      <c r="U12030" s="11"/>
      <c r="V12030" s="4"/>
      <c r="W12030" s="11"/>
      <c r="X12030" s="4"/>
      <c r="Y12030" s="11"/>
      <c r="Z12030" s="2"/>
      <c r="AA12030" s="1" t="s">
        <v>11</v>
      </c>
      <c r="AC12030" s="23" t="s">
        <v>37888</v>
      </c>
      <c r="AD12030" s="23" t="s">
        <v>40440</v>
      </c>
      <c r="AE12030" t="s">
        <v>35405</v>
      </c>
    </row>
    <row r="12031" spans="1:31" ht="15" customHeight="1">
      <c r="A12031" s="1">
        <v>12030</v>
      </c>
      <c r="B12031" s="1" t="s">
        <v>54</v>
      </c>
      <c r="C12031" s="1" t="s">
        <v>18811</v>
      </c>
      <c r="D12031" s="9" t="s">
        <v>3722</v>
      </c>
      <c r="E12031" s="9" t="s">
        <v>18420</v>
      </c>
      <c r="F12031" s="9" t="s">
        <v>30025</v>
      </c>
      <c r="G12031" s="17">
        <v>91461119049</v>
      </c>
      <c r="H12031" s="9" t="s">
        <v>8</v>
      </c>
      <c r="I12031" s="1" t="s">
        <v>41</v>
      </c>
      <c r="J12031" s="2" t="s">
        <v>47307</v>
      </c>
      <c r="K12031" s="3" t="s">
        <v>42</v>
      </c>
      <c r="L12031" s="2" t="s">
        <v>47307</v>
      </c>
      <c r="M12031" s="11"/>
      <c r="N12031" s="4"/>
      <c r="O12031" s="11"/>
      <c r="P12031" s="4"/>
      <c r="Q12031" s="11"/>
      <c r="R12031" s="4"/>
      <c r="S12031" s="11"/>
      <c r="T12031" s="4"/>
      <c r="U12031" s="11"/>
      <c r="V12031" s="4"/>
      <c r="W12031" s="11"/>
      <c r="X12031" s="4"/>
      <c r="Y12031" s="11"/>
      <c r="Z12031" s="2"/>
      <c r="AA12031" s="1" t="s">
        <v>11</v>
      </c>
      <c r="AC12031" s="23" t="s">
        <v>37888</v>
      </c>
      <c r="AD12031" s="23" t="s">
        <v>40440</v>
      </c>
      <c r="AE12031" t="s">
        <v>35407</v>
      </c>
    </row>
    <row r="12032" spans="1:31" ht="15" customHeight="1">
      <c r="A12032" s="1">
        <v>12031</v>
      </c>
      <c r="B12032" s="1" t="s">
        <v>54</v>
      </c>
      <c r="C12032" s="1" t="s">
        <v>18825</v>
      </c>
      <c r="D12032" s="9" t="s">
        <v>230</v>
      </c>
      <c r="E12032" s="9" t="s">
        <v>40</v>
      </c>
      <c r="F12032" s="9" t="s">
        <v>30036</v>
      </c>
      <c r="G12032" s="17">
        <v>91990999000</v>
      </c>
      <c r="H12032" s="9" t="s">
        <v>15</v>
      </c>
      <c r="I12032" s="1" t="s">
        <v>41</v>
      </c>
      <c r="J12032" s="2" t="s">
        <v>47307</v>
      </c>
      <c r="K12032" s="11" t="s">
        <v>14136</v>
      </c>
      <c r="L12032" s="2" t="s">
        <v>47307</v>
      </c>
      <c r="M12032" s="11"/>
      <c r="N12032" s="4"/>
      <c r="O12032" s="11"/>
      <c r="P12032" s="4"/>
      <c r="Q12032" s="11"/>
      <c r="R12032" s="4"/>
      <c r="S12032" s="11"/>
      <c r="T12032" s="4"/>
      <c r="U12032" s="11"/>
      <c r="V12032" s="4"/>
      <c r="W12032" s="11"/>
      <c r="X12032" s="4"/>
      <c r="Y12032" s="11"/>
      <c r="Z12032" s="2"/>
      <c r="AA12032" s="1" t="s">
        <v>16</v>
      </c>
      <c r="AC12032" s="23" t="s">
        <v>37888</v>
      </c>
      <c r="AD12032" s="23" t="s">
        <v>40440</v>
      </c>
      <c r="AE12032" t="s">
        <v>35402</v>
      </c>
    </row>
    <row r="12033" spans="1:31" ht="15" customHeight="1">
      <c r="A12033" s="1">
        <v>12032</v>
      </c>
      <c r="B12033" s="1" t="s">
        <v>54</v>
      </c>
      <c r="C12033" s="1" t="s">
        <v>18837</v>
      </c>
      <c r="D12033" s="9" t="s">
        <v>1305</v>
      </c>
      <c r="E12033" s="9" t="s">
        <v>84</v>
      </c>
      <c r="F12033" s="9" t="s">
        <v>33163</v>
      </c>
      <c r="G12033" s="17">
        <v>919994444</v>
      </c>
      <c r="H12033" s="9" t="s">
        <v>8</v>
      </c>
      <c r="I12033" s="1" t="s">
        <v>62</v>
      </c>
      <c r="J12033" s="2" t="s">
        <v>47307</v>
      </c>
      <c r="K12033" s="11" t="s">
        <v>14136</v>
      </c>
      <c r="L12033" s="2" t="s">
        <v>47307</v>
      </c>
      <c r="M12033" s="11"/>
      <c r="N12033" s="4"/>
      <c r="O12033" s="11"/>
      <c r="P12033" s="4"/>
      <c r="Q12033" s="11"/>
      <c r="R12033" s="4"/>
      <c r="S12033" s="11"/>
      <c r="T12033" s="4"/>
      <c r="U12033" s="11"/>
      <c r="V12033" s="4"/>
      <c r="W12033" s="11"/>
      <c r="X12033" s="4"/>
      <c r="Y12033" s="11"/>
      <c r="Z12033" s="2"/>
      <c r="AA12033" s="1" t="s">
        <v>11</v>
      </c>
      <c r="AC12033" s="23" t="s">
        <v>37888</v>
      </c>
      <c r="AD12033" s="23" t="s">
        <v>40440</v>
      </c>
      <c r="AE12033" t="s">
        <v>35408</v>
      </c>
    </row>
    <row r="12034" spans="1:31" ht="15" customHeight="1">
      <c r="A12034" s="1">
        <v>12033</v>
      </c>
      <c r="B12034" s="1" t="s">
        <v>54</v>
      </c>
      <c r="C12034" s="1" t="s">
        <v>18863</v>
      </c>
      <c r="D12034" s="9" t="s">
        <v>1025</v>
      </c>
      <c r="E12034" s="9" t="s">
        <v>11209</v>
      </c>
      <c r="F12034" s="9" t="s">
        <v>30060</v>
      </c>
      <c r="G12034" s="17">
        <v>919446006996</v>
      </c>
      <c r="H12034" s="9" t="s">
        <v>20</v>
      </c>
      <c r="I12034" s="1" t="s">
        <v>62</v>
      </c>
      <c r="J12034" s="2" t="s">
        <v>47307</v>
      </c>
      <c r="K12034" s="11" t="s">
        <v>14136</v>
      </c>
      <c r="L12034" s="2" t="s">
        <v>47307</v>
      </c>
      <c r="M12034" s="11"/>
      <c r="N12034" s="4"/>
      <c r="O12034" s="11"/>
      <c r="P12034" s="4"/>
      <c r="Q12034" s="11"/>
      <c r="R12034" s="4"/>
      <c r="S12034" s="11"/>
      <c r="T12034" s="4"/>
      <c r="U12034" s="11"/>
      <c r="V12034" s="4"/>
      <c r="W12034" s="11"/>
      <c r="X12034" s="4"/>
      <c r="Y12034" s="11"/>
      <c r="Z12034" s="2"/>
      <c r="AA12034" s="1" t="s">
        <v>16</v>
      </c>
      <c r="AC12034" s="23" t="s">
        <v>37888</v>
      </c>
      <c r="AD12034" s="23" t="s">
        <v>40440</v>
      </c>
      <c r="AE12034" t="s">
        <v>35403</v>
      </c>
    </row>
    <row r="12035" spans="1:31" ht="15" customHeight="1">
      <c r="A12035" s="1">
        <v>12034</v>
      </c>
      <c r="B12035" s="1" t="s">
        <v>54</v>
      </c>
      <c r="C12035" s="1" t="s">
        <v>18873</v>
      </c>
      <c r="D12035" s="9" t="s">
        <v>494</v>
      </c>
      <c r="E12035" s="9" t="s">
        <v>139</v>
      </c>
      <c r="F12035" s="9" t="s">
        <v>30065</v>
      </c>
      <c r="G12035" s="17">
        <v>919494944616</v>
      </c>
      <c r="H12035" s="9" t="s">
        <v>8</v>
      </c>
      <c r="I12035" s="1" t="s">
        <v>9</v>
      </c>
      <c r="J12035" s="2" t="s">
        <v>47307</v>
      </c>
      <c r="K12035" s="3" t="s">
        <v>17</v>
      </c>
      <c r="L12035" s="2" t="s">
        <v>47307</v>
      </c>
      <c r="M12035" s="4" t="s">
        <v>42</v>
      </c>
      <c r="N12035" s="3" t="str">
        <f>J12035</f>
        <v>[2.25 cr and more]</v>
      </c>
      <c r="O12035" s="4" t="s">
        <v>47348</v>
      </c>
      <c r="P12035" s="3" t="s">
        <v>47307</v>
      </c>
      <c r="Q12035" s="4" t="s">
        <v>14137</v>
      </c>
      <c r="R12035" s="3" t="s">
        <v>47307</v>
      </c>
      <c r="S12035" s="4" t="s">
        <v>13</v>
      </c>
      <c r="T12035" s="3" t="s">
        <v>47307</v>
      </c>
      <c r="U12035" s="11"/>
      <c r="V12035" s="4"/>
      <c r="W12035" s="11"/>
      <c r="X12035" s="4"/>
      <c r="Y12035" s="11"/>
      <c r="Z12035" s="2"/>
      <c r="AA12035" s="1" t="s">
        <v>16</v>
      </c>
      <c r="AC12035" s="23" t="s">
        <v>37888</v>
      </c>
      <c r="AD12035" s="23" t="s">
        <v>40440</v>
      </c>
      <c r="AE12035" t="s">
        <v>35405</v>
      </c>
    </row>
    <row r="12036" spans="1:31" ht="15" customHeight="1">
      <c r="A12036" s="1">
        <v>12035</v>
      </c>
      <c r="B12036" s="1" t="s">
        <v>54</v>
      </c>
      <c r="C12036" s="1" t="s">
        <v>18896</v>
      </c>
      <c r="D12036" s="9" t="s">
        <v>330</v>
      </c>
      <c r="E12036" s="9" t="s">
        <v>12953</v>
      </c>
      <c r="F12036" s="9" t="s">
        <v>12954</v>
      </c>
      <c r="G12036" s="17">
        <v>91944604414</v>
      </c>
      <c r="H12036" s="9" t="s">
        <v>20</v>
      </c>
      <c r="I12036" s="1" t="s">
        <v>62</v>
      </c>
      <c r="J12036" s="2" t="s">
        <v>47307</v>
      </c>
      <c r="K12036" s="11" t="s">
        <v>14136</v>
      </c>
      <c r="L12036" s="2" t="s">
        <v>47307</v>
      </c>
      <c r="M12036" s="11"/>
      <c r="N12036" s="4"/>
      <c r="O12036" s="11"/>
      <c r="P12036" s="4"/>
      <c r="Q12036" s="11"/>
      <c r="R12036" s="4"/>
      <c r="S12036" s="11"/>
      <c r="T12036" s="4"/>
      <c r="U12036" s="11"/>
      <c r="V12036" s="4"/>
      <c r="W12036" s="11"/>
      <c r="X12036" s="4"/>
      <c r="Y12036" s="11"/>
      <c r="Z12036" s="2"/>
      <c r="AA12036" s="1" t="s">
        <v>16</v>
      </c>
      <c r="AC12036" s="23" t="s">
        <v>37889</v>
      </c>
      <c r="AD12036" s="23" t="s">
        <v>40440</v>
      </c>
      <c r="AE12036" t="s">
        <v>35407</v>
      </c>
    </row>
    <row r="12037" spans="1:31" ht="15" customHeight="1">
      <c r="A12037" s="1">
        <v>12036</v>
      </c>
      <c r="B12037" s="1" t="s">
        <v>54</v>
      </c>
      <c r="C12037" s="1" t="s">
        <v>18898</v>
      </c>
      <c r="D12037" s="9" t="s">
        <v>162</v>
      </c>
      <c r="E12037" s="9" t="s">
        <v>506</v>
      </c>
      <c r="F12037" s="9" t="s">
        <v>33168</v>
      </c>
      <c r="G12037" s="17">
        <v>919446040414</v>
      </c>
      <c r="H12037" s="9" t="s">
        <v>8</v>
      </c>
      <c r="I12037" s="1" t="s">
        <v>41</v>
      </c>
      <c r="J12037" s="2" t="s">
        <v>47307</v>
      </c>
      <c r="K12037" s="3" t="s">
        <v>213</v>
      </c>
      <c r="L12037" s="2" t="s">
        <v>47307</v>
      </c>
      <c r="M12037" s="4" t="s">
        <v>17</v>
      </c>
      <c r="N12037" s="3" t="str">
        <f>J12037</f>
        <v>[2.25 cr and more]</v>
      </c>
      <c r="O12037" s="4" t="s">
        <v>47347</v>
      </c>
      <c r="P12037" s="3" t="s">
        <v>47307</v>
      </c>
      <c r="Q12037" s="4" t="s">
        <v>14136</v>
      </c>
      <c r="R12037" s="3" t="s">
        <v>47307</v>
      </c>
      <c r="S12037" s="4" t="s">
        <v>47352</v>
      </c>
      <c r="T12037" s="3" t="s">
        <v>47307</v>
      </c>
      <c r="U12037" s="4" t="s">
        <v>13</v>
      </c>
      <c r="V12037" s="3" t="s">
        <v>47307</v>
      </c>
      <c r="W12037" s="11"/>
      <c r="X12037" s="4"/>
      <c r="Y12037" s="11"/>
      <c r="Z12037" s="2"/>
      <c r="AA12037" s="1" t="s">
        <v>11</v>
      </c>
      <c r="AC12037" s="23" t="s">
        <v>37889</v>
      </c>
      <c r="AD12037" s="23" t="s">
        <v>40440</v>
      </c>
      <c r="AE12037" t="s">
        <v>35405</v>
      </c>
    </row>
    <row r="12038" spans="1:31" ht="15" customHeight="1">
      <c r="A12038" s="1">
        <v>12037</v>
      </c>
      <c r="B12038" s="1" t="s">
        <v>54</v>
      </c>
      <c r="C12038" s="1" t="s">
        <v>18901</v>
      </c>
      <c r="D12038" s="9" t="s">
        <v>3675</v>
      </c>
      <c r="E12038" s="9" t="s">
        <v>40</v>
      </c>
      <c r="F12038" s="9" t="s">
        <v>30079</v>
      </c>
      <c r="G12038" s="17">
        <v>91914904904</v>
      </c>
      <c r="H12038" s="9" t="s">
        <v>8</v>
      </c>
      <c r="I12038" s="1" t="s">
        <v>41</v>
      </c>
      <c r="J12038" s="2" t="s">
        <v>47307</v>
      </c>
      <c r="K12038" s="11" t="s">
        <v>14136</v>
      </c>
      <c r="L12038" s="2" t="s">
        <v>47307</v>
      </c>
      <c r="M12038" s="11"/>
      <c r="N12038" s="4"/>
      <c r="O12038" s="11"/>
      <c r="P12038" s="4"/>
      <c r="Q12038" s="11"/>
      <c r="R12038" s="4"/>
      <c r="S12038" s="11"/>
      <c r="T12038" s="4"/>
      <c r="U12038" s="11"/>
      <c r="V12038" s="4"/>
      <c r="W12038" s="11"/>
      <c r="X12038" s="4"/>
      <c r="Y12038" s="11"/>
      <c r="Z12038" s="2"/>
      <c r="AA12038" s="1" t="s">
        <v>16</v>
      </c>
      <c r="AC12038" s="23" t="s">
        <v>37889</v>
      </c>
      <c r="AD12038" s="23" t="s">
        <v>40440</v>
      </c>
      <c r="AE12038" t="s">
        <v>35407</v>
      </c>
    </row>
    <row r="12039" spans="1:31" ht="15" customHeight="1">
      <c r="A12039" s="1">
        <v>12038</v>
      </c>
      <c r="B12039" s="1" t="s">
        <v>54</v>
      </c>
      <c r="C12039" s="1" t="s">
        <v>18902</v>
      </c>
      <c r="D12039" s="9" t="s">
        <v>1394</v>
      </c>
      <c r="E12039" s="9" t="s">
        <v>40</v>
      </c>
      <c r="F12039" s="9" t="s">
        <v>30080</v>
      </c>
      <c r="G12039" s="17">
        <v>91600004946</v>
      </c>
      <c r="H12039" s="9" t="s">
        <v>15</v>
      </c>
      <c r="I12039" s="1" t="s">
        <v>41</v>
      </c>
      <c r="J12039" s="2" t="s">
        <v>47307</v>
      </c>
      <c r="K12039" s="11" t="s">
        <v>14136</v>
      </c>
      <c r="L12039" s="2" t="s">
        <v>47307</v>
      </c>
      <c r="M12039" s="11"/>
      <c r="N12039" s="4"/>
      <c r="O12039" s="11"/>
      <c r="P12039" s="4"/>
      <c r="Q12039" s="11"/>
      <c r="R12039" s="4"/>
      <c r="S12039" s="11"/>
      <c r="T12039" s="4"/>
      <c r="U12039" s="11"/>
      <c r="V12039" s="4"/>
      <c r="W12039" s="11"/>
      <c r="X12039" s="4"/>
      <c r="Y12039" s="11"/>
      <c r="Z12039" s="2"/>
      <c r="AA12039" s="1" t="s">
        <v>16</v>
      </c>
      <c r="AC12039" s="23" t="s">
        <v>37889</v>
      </c>
      <c r="AD12039" s="23" t="s">
        <v>40440</v>
      </c>
      <c r="AE12039" t="s">
        <v>35402</v>
      </c>
    </row>
    <row r="12040" spans="1:31" ht="15" customHeight="1">
      <c r="A12040" s="1">
        <v>12039</v>
      </c>
      <c r="B12040" s="1" t="s">
        <v>54</v>
      </c>
      <c r="C12040" s="1" t="s">
        <v>18941</v>
      </c>
      <c r="D12040" s="9" t="s">
        <v>318</v>
      </c>
      <c r="E12040" s="9" t="s">
        <v>18451</v>
      </c>
      <c r="F12040" s="9" t="s">
        <v>18452</v>
      </c>
      <c r="G12040" s="17">
        <v>919446099640</v>
      </c>
      <c r="H12040" s="9" t="s">
        <v>8</v>
      </c>
      <c r="I12040" s="1" t="s">
        <v>62</v>
      </c>
      <c r="J12040" s="2" t="s">
        <v>47307</v>
      </c>
      <c r="K12040" s="11" t="s">
        <v>14136</v>
      </c>
      <c r="L12040" s="2" t="s">
        <v>47307</v>
      </c>
      <c r="M12040" s="4" t="s">
        <v>14137</v>
      </c>
      <c r="N12040" s="3" t="str">
        <f>J12040</f>
        <v>[2.25 cr and more]</v>
      </c>
      <c r="O12040" s="4" t="s">
        <v>13</v>
      </c>
      <c r="P12040" s="3" t="s">
        <v>47307</v>
      </c>
      <c r="Q12040" s="11"/>
      <c r="R12040" s="4"/>
      <c r="S12040" s="11"/>
      <c r="T12040" s="4"/>
      <c r="U12040" s="11"/>
      <c r="V12040" s="4"/>
      <c r="W12040" s="11"/>
      <c r="X12040" s="4"/>
      <c r="Y12040" s="11"/>
      <c r="Z12040" s="2"/>
      <c r="AA12040" s="1" t="s">
        <v>16</v>
      </c>
      <c r="AC12040" s="23" t="s">
        <v>37889</v>
      </c>
      <c r="AD12040" s="23" t="s">
        <v>40440</v>
      </c>
      <c r="AE12040" t="s">
        <v>35408</v>
      </c>
    </row>
    <row r="12041" spans="1:31" ht="15" customHeight="1">
      <c r="A12041" s="1">
        <v>12040</v>
      </c>
      <c r="B12041" s="1" t="s">
        <v>54</v>
      </c>
      <c r="C12041" s="1" t="s">
        <v>18950</v>
      </c>
      <c r="D12041" s="9" t="s">
        <v>494</v>
      </c>
      <c r="E12041" s="9" t="s">
        <v>40</v>
      </c>
      <c r="F12041" s="9" t="s">
        <v>30105</v>
      </c>
      <c r="G12041" s="17">
        <v>91949614664</v>
      </c>
      <c r="H12041" s="9" t="s">
        <v>20</v>
      </c>
      <c r="I12041" s="1" t="s">
        <v>9</v>
      </c>
      <c r="J12041" s="2" t="s">
        <v>47307</v>
      </c>
      <c r="K12041" s="11" t="s">
        <v>14137</v>
      </c>
      <c r="L12041" s="2" t="s">
        <v>47307</v>
      </c>
      <c r="M12041" s="11"/>
      <c r="N12041" s="4"/>
      <c r="O12041" s="11"/>
      <c r="P12041" s="4"/>
      <c r="Q12041" s="11"/>
      <c r="R12041" s="4"/>
      <c r="S12041" s="11"/>
      <c r="T12041" s="4"/>
      <c r="U12041" s="11"/>
      <c r="V12041" s="4"/>
      <c r="W12041" s="11"/>
      <c r="X12041" s="4"/>
      <c r="Y12041" s="11"/>
      <c r="Z12041" s="2"/>
      <c r="AA12041" s="1" t="s">
        <v>16</v>
      </c>
      <c r="AC12041" s="23" t="s">
        <v>37889</v>
      </c>
      <c r="AD12041" s="23" t="s">
        <v>40440</v>
      </c>
      <c r="AE12041" t="s">
        <v>35403</v>
      </c>
    </row>
    <row r="12042" spans="1:31" ht="15" customHeight="1">
      <c r="A12042" s="1">
        <v>12041</v>
      </c>
      <c r="B12042" s="1" t="s">
        <v>54</v>
      </c>
      <c r="C12042" s="1" t="s">
        <v>18953</v>
      </c>
      <c r="D12042" s="9" t="s">
        <v>89</v>
      </c>
      <c r="E12042" s="9" t="s">
        <v>40</v>
      </c>
      <c r="F12042" s="9" t="s">
        <v>30107</v>
      </c>
      <c r="G12042" s="17">
        <v>919994499604</v>
      </c>
      <c r="H12042" s="9" t="s">
        <v>15</v>
      </c>
      <c r="I12042" s="1" t="s">
        <v>41</v>
      </c>
      <c r="J12042" s="2" t="s">
        <v>47307</v>
      </c>
      <c r="K12042" s="11" t="s">
        <v>14137</v>
      </c>
      <c r="L12042" s="2" t="s">
        <v>47307</v>
      </c>
      <c r="M12042" s="11"/>
      <c r="N12042" s="4"/>
      <c r="O12042" s="11"/>
      <c r="P12042" s="4"/>
      <c r="Q12042" s="11"/>
      <c r="R12042" s="4"/>
      <c r="S12042" s="11"/>
      <c r="T12042" s="4"/>
      <c r="U12042" s="11"/>
      <c r="V12042" s="4"/>
      <c r="W12042" s="11"/>
      <c r="X12042" s="4"/>
      <c r="Y12042" s="11"/>
      <c r="Z12042" s="2"/>
      <c r="AA12042" s="1" t="s">
        <v>16</v>
      </c>
      <c r="AC12042" s="23" t="s">
        <v>37889</v>
      </c>
      <c r="AD12042" s="23" t="s">
        <v>40440</v>
      </c>
      <c r="AE12042" t="s">
        <v>35405</v>
      </c>
    </row>
    <row r="12043" spans="1:31" ht="15" customHeight="1">
      <c r="A12043" s="1">
        <v>12042</v>
      </c>
      <c r="B12043" s="1" t="s">
        <v>54</v>
      </c>
      <c r="C12043" s="1" t="s">
        <v>18961</v>
      </c>
      <c r="D12043" s="9" t="s">
        <v>2890</v>
      </c>
      <c r="E12043" s="9" t="s">
        <v>139</v>
      </c>
      <c r="F12043" s="9" t="s">
        <v>25994</v>
      </c>
      <c r="G12043" s="17">
        <v>9194990099</v>
      </c>
      <c r="H12043" s="9" t="s">
        <v>8</v>
      </c>
      <c r="I12043" s="1" t="s">
        <v>9</v>
      </c>
      <c r="J12043" s="2" t="s">
        <v>47307</v>
      </c>
      <c r="K12043" s="11" t="s">
        <v>14136</v>
      </c>
      <c r="L12043" s="2" t="s">
        <v>47307</v>
      </c>
      <c r="M12043" s="11"/>
      <c r="N12043" s="4"/>
      <c r="O12043" s="11"/>
      <c r="P12043" s="4"/>
      <c r="Q12043" s="11"/>
      <c r="R12043" s="4"/>
      <c r="S12043" s="11"/>
      <c r="T12043" s="4"/>
      <c r="U12043" s="11"/>
      <c r="V12043" s="4"/>
      <c r="W12043" s="11"/>
      <c r="X12043" s="4"/>
      <c r="Y12043" s="11"/>
      <c r="Z12043" s="2"/>
      <c r="AA12043" s="1" t="s">
        <v>16</v>
      </c>
      <c r="AC12043" s="23" t="s">
        <v>37889</v>
      </c>
      <c r="AD12043" s="23" t="s">
        <v>40440</v>
      </c>
      <c r="AE12043" t="s">
        <v>35407</v>
      </c>
    </row>
    <row r="12044" spans="1:31" ht="15" customHeight="1">
      <c r="A12044" s="1">
        <v>12043</v>
      </c>
      <c r="B12044" s="1" t="s">
        <v>54</v>
      </c>
      <c r="C12044" s="1" t="s">
        <v>18971</v>
      </c>
      <c r="D12044" s="9" t="s">
        <v>926</v>
      </c>
      <c r="E12044" s="9" t="s">
        <v>680</v>
      </c>
      <c r="F12044" s="9" t="s">
        <v>30118</v>
      </c>
      <c r="G12044" s="17">
        <v>91964461614</v>
      </c>
      <c r="H12044" s="9" t="s">
        <v>20</v>
      </c>
      <c r="I12044" s="1" t="s">
        <v>9</v>
      </c>
      <c r="J12044" s="2" t="s">
        <v>47307</v>
      </c>
      <c r="K12044" s="11" t="s">
        <v>14136</v>
      </c>
      <c r="L12044" s="2" t="s">
        <v>47307</v>
      </c>
      <c r="M12044" s="11"/>
      <c r="N12044" s="4"/>
      <c r="O12044" s="11"/>
      <c r="P12044" s="4"/>
      <c r="Q12044" s="11"/>
      <c r="R12044" s="4"/>
      <c r="S12044" s="11"/>
      <c r="T12044" s="4"/>
      <c r="U12044" s="11"/>
      <c r="V12044" s="4"/>
      <c r="W12044" s="11"/>
      <c r="X12044" s="4"/>
      <c r="Y12044" s="11"/>
      <c r="Z12044" s="2"/>
      <c r="AA12044" s="1" t="s">
        <v>16</v>
      </c>
      <c r="AC12044" s="23" t="s">
        <v>37889</v>
      </c>
      <c r="AD12044" s="23" t="s">
        <v>40440</v>
      </c>
      <c r="AE12044" t="s">
        <v>35402</v>
      </c>
    </row>
    <row r="12045" spans="1:31" ht="15" customHeight="1">
      <c r="A12045" s="1">
        <v>12044</v>
      </c>
      <c r="B12045" s="1" t="s">
        <v>54</v>
      </c>
      <c r="C12045" s="1" t="s">
        <v>18977</v>
      </c>
      <c r="D12045" s="9" t="s">
        <v>16025</v>
      </c>
      <c r="E12045" s="9" t="s">
        <v>40</v>
      </c>
      <c r="F12045" s="9" t="s">
        <v>18460</v>
      </c>
      <c r="G12045" s="17">
        <v>91946096116</v>
      </c>
      <c r="H12045" s="9" t="s">
        <v>8</v>
      </c>
      <c r="I12045" s="1" t="s">
        <v>62</v>
      </c>
      <c r="J12045" s="2" t="s">
        <v>47307</v>
      </c>
      <c r="K12045" s="11" t="s">
        <v>14136</v>
      </c>
      <c r="L12045" s="2" t="s">
        <v>47307</v>
      </c>
      <c r="M12045" s="11"/>
      <c r="N12045" s="4"/>
      <c r="O12045" s="11"/>
      <c r="P12045" s="4"/>
      <c r="Q12045" s="11"/>
      <c r="R12045" s="4"/>
      <c r="S12045" s="11"/>
      <c r="T12045" s="4"/>
      <c r="U12045" s="11"/>
      <c r="V12045" s="4"/>
      <c r="W12045" s="11"/>
      <c r="X12045" s="4"/>
      <c r="Y12045" s="11"/>
      <c r="Z12045" s="2"/>
      <c r="AA12045" s="1" t="s">
        <v>16</v>
      </c>
      <c r="AC12045" s="23" t="s">
        <v>37889</v>
      </c>
      <c r="AD12045" s="23" t="s">
        <v>40440</v>
      </c>
      <c r="AE12045" t="s">
        <v>35408</v>
      </c>
    </row>
    <row r="12046" spans="1:31" ht="15" customHeight="1">
      <c r="A12046" s="1">
        <v>12045</v>
      </c>
      <c r="B12046" s="1" t="s">
        <v>54</v>
      </c>
      <c r="C12046" s="1" t="s">
        <v>18979</v>
      </c>
      <c r="D12046" s="9" t="s">
        <v>2169</v>
      </c>
      <c r="E12046" s="9" t="s">
        <v>264</v>
      </c>
      <c r="F12046" s="9" t="s">
        <v>30121</v>
      </c>
      <c r="G12046" s="17">
        <v>91446666060</v>
      </c>
      <c r="H12046" s="9" t="s">
        <v>20</v>
      </c>
      <c r="I12046" s="1" t="s">
        <v>41</v>
      </c>
      <c r="J12046" s="2" t="s">
        <v>47307</v>
      </c>
      <c r="K12046" s="11" t="s">
        <v>14136</v>
      </c>
      <c r="L12046" s="2" t="s">
        <v>47307</v>
      </c>
      <c r="M12046" s="11"/>
      <c r="N12046" s="4"/>
      <c r="O12046" s="11"/>
      <c r="P12046" s="4"/>
      <c r="Q12046" s="11"/>
      <c r="R12046" s="4"/>
      <c r="S12046" s="11"/>
      <c r="T12046" s="4"/>
      <c r="U12046" s="11"/>
      <c r="V12046" s="4"/>
      <c r="W12046" s="11"/>
      <c r="X12046" s="4"/>
      <c r="Y12046" s="11"/>
      <c r="Z12046" s="2"/>
      <c r="AA12046" s="1" t="s">
        <v>16</v>
      </c>
      <c r="AC12046" s="23" t="s">
        <v>37889</v>
      </c>
      <c r="AD12046" s="23" t="s">
        <v>40440</v>
      </c>
      <c r="AE12046" t="s">
        <v>35403</v>
      </c>
    </row>
    <row r="12047" spans="1:31" ht="15" customHeight="1">
      <c r="A12047" s="1">
        <v>12046</v>
      </c>
      <c r="B12047" s="1" t="s">
        <v>54</v>
      </c>
      <c r="C12047" s="1" t="s">
        <v>18985</v>
      </c>
      <c r="D12047" s="9" t="s">
        <v>3930</v>
      </c>
      <c r="E12047" s="9" t="s">
        <v>8033</v>
      </c>
      <c r="F12047" s="9" t="s">
        <v>33177</v>
      </c>
      <c r="G12047" s="17">
        <v>9101666900</v>
      </c>
      <c r="H12047" s="9" t="s">
        <v>8</v>
      </c>
      <c r="I12047" s="1" t="s">
        <v>62</v>
      </c>
      <c r="J12047" s="2" t="s">
        <v>47307</v>
      </c>
      <c r="K12047" s="11" t="s">
        <v>14136</v>
      </c>
      <c r="L12047" s="2" t="s">
        <v>47307</v>
      </c>
      <c r="M12047" s="4" t="s">
        <v>14137</v>
      </c>
      <c r="N12047" s="3" t="str">
        <f t="shared" ref="N12047:N12048" si="455">J12047</f>
        <v>[2.25 cr and more]</v>
      </c>
      <c r="O12047" s="11"/>
      <c r="P12047" s="4"/>
      <c r="Q12047" s="11"/>
      <c r="R12047" s="4"/>
      <c r="S12047" s="11"/>
      <c r="T12047" s="4"/>
      <c r="U12047" s="11"/>
      <c r="V12047" s="4"/>
      <c r="W12047" s="11"/>
      <c r="X12047" s="4"/>
      <c r="Y12047" s="11"/>
      <c r="Z12047" s="2"/>
      <c r="AA12047" s="1" t="s">
        <v>16</v>
      </c>
      <c r="AC12047" s="23" t="s">
        <v>37889</v>
      </c>
      <c r="AD12047" s="23" t="s">
        <v>40440</v>
      </c>
      <c r="AE12047" t="s">
        <v>35405</v>
      </c>
    </row>
    <row r="12048" spans="1:31" ht="15" customHeight="1">
      <c r="A12048" s="1">
        <v>12047</v>
      </c>
      <c r="B12048" s="1" t="s">
        <v>54</v>
      </c>
      <c r="C12048" s="1" t="s">
        <v>18993</v>
      </c>
      <c r="D12048" s="9" t="s">
        <v>636</v>
      </c>
      <c r="E12048" s="9" t="s">
        <v>40</v>
      </c>
      <c r="F12048" s="9" t="s">
        <v>24342</v>
      </c>
      <c r="G12048" s="17">
        <v>919449614906</v>
      </c>
      <c r="H12048" s="9" t="s">
        <v>8</v>
      </c>
      <c r="I12048" s="1" t="s">
        <v>9</v>
      </c>
      <c r="J12048" s="2" t="s">
        <v>47307</v>
      </c>
      <c r="K12048" s="11" t="s">
        <v>14136</v>
      </c>
      <c r="L12048" s="2" t="s">
        <v>47307</v>
      </c>
      <c r="M12048" s="4" t="s">
        <v>14137</v>
      </c>
      <c r="N12048" s="3" t="str">
        <f t="shared" si="455"/>
        <v>[2.25 cr and more]</v>
      </c>
      <c r="O12048" s="4" t="s">
        <v>13</v>
      </c>
      <c r="P12048" s="3" t="s">
        <v>47307</v>
      </c>
      <c r="Q12048" s="11"/>
      <c r="R12048" s="4"/>
      <c r="S12048" s="11"/>
      <c r="T12048" s="4"/>
      <c r="U12048" s="11"/>
      <c r="V12048" s="4"/>
      <c r="W12048" s="11"/>
      <c r="X12048" s="4"/>
      <c r="Y12048" s="11"/>
      <c r="Z12048" s="2"/>
      <c r="AA12048" s="1" t="s">
        <v>16</v>
      </c>
      <c r="AC12048" s="23" t="s">
        <v>37889</v>
      </c>
      <c r="AD12048" s="23" t="s">
        <v>40440</v>
      </c>
      <c r="AE12048" t="s">
        <v>35407</v>
      </c>
    </row>
    <row r="12049" spans="1:31" ht="15" customHeight="1">
      <c r="A12049" s="1">
        <v>12048</v>
      </c>
      <c r="B12049" s="1" t="s">
        <v>54</v>
      </c>
      <c r="C12049" s="1" t="s">
        <v>19060</v>
      </c>
      <c r="D12049" s="9" t="s">
        <v>804</v>
      </c>
      <c r="E12049" s="9" t="s">
        <v>139</v>
      </c>
      <c r="F12049" s="9" t="s">
        <v>33187</v>
      </c>
      <c r="G12049" s="17">
        <v>919994960</v>
      </c>
      <c r="H12049" s="9" t="s">
        <v>8</v>
      </c>
      <c r="I12049" s="1" t="s">
        <v>9</v>
      </c>
      <c r="J12049" s="2" t="s">
        <v>47307</v>
      </c>
      <c r="K12049" s="11" t="s">
        <v>14136</v>
      </c>
      <c r="L12049" s="2" t="s">
        <v>47307</v>
      </c>
      <c r="M12049" s="11"/>
      <c r="N12049" s="4"/>
      <c r="O12049" s="11"/>
      <c r="P12049" s="4"/>
      <c r="Q12049" s="11"/>
      <c r="R12049" s="4"/>
      <c r="S12049" s="11"/>
      <c r="T12049" s="4"/>
      <c r="U12049" s="11"/>
      <c r="V12049" s="4"/>
      <c r="W12049" s="11"/>
      <c r="X12049" s="4"/>
      <c r="Y12049" s="11"/>
      <c r="Z12049" s="2"/>
      <c r="AA12049" s="1" t="s">
        <v>16</v>
      </c>
      <c r="AC12049" s="23" t="s">
        <v>37890</v>
      </c>
      <c r="AD12049" s="23" t="s">
        <v>40440</v>
      </c>
      <c r="AE12049" t="s">
        <v>35402</v>
      </c>
    </row>
    <row r="12050" spans="1:31" ht="15" customHeight="1">
      <c r="A12050" s="1">
        <v>12049</v>
      </c>
      <c r="B12050" s="1" t="s">
        <v>54</v>
      </c>
      <c r="C12050" s="1" t="s">
        <v>19076</v>
      </c>
      <c r="D12050" s="9" t="s">
        <v>65</v>
      </c>
      <c r="E12050" s="9" t="s">
        <v>324</v>
      </c>
      <c r="F12050" s="9" t="s">
        <v>33190</v>
      </c>
      <c r="G12050" s="17">
        <v>91944916944</v>
      </c>
      <c r="H12050" s="9" t="s">
        <v>15</v>
      </c>
      <c r="I12050" s="1" t="s">
        <v>62</v>
      </c>
      <c r="J12050" s="2" t="s">
        <v>47307</v>
      </c>
      <c r="K12050" s="11" t="s">
        <v>14136</v>
      </c>
      <c r="L12050" s="2" t="s">
        <v>47307</v>
      </c>
      <c r="M12050" s="4" t="s">
        <v>14137</v>
      </c>
      <c r="N12050" s="3" t="str">
        <f t="shared" ref="N12050:N12053" si="456">J12050</f>
        <v>[2.25 cr and more]</v>
      </c>
      <c r="O12050" s="4" t="s">
        <v>13</v>
      </c>
      <c r="P12050" s="3" t="s">
        <v>47307</v>
      </c>
      <c r="Q12050" s="11"/>
      <c r="R12050" s="4"/>
      <c r="S12050" s="11"/>
      <c r="T12050" s="4"/>
      <c r="U12050" s="11"/>
      <c r="V12050" s="4"/>
      <c r="W12050" s="11"/>
      <c r="X12050" s="4"/>
      <c r="Y12050" s="11"/>
      <c r="Z12050" s="2"/>
      <c r="AA12050" s="1" t="s">
        <v>16</v>
      </c>
      <c r="AC12050" s="23" t="s">
        <v>37890</v>
      </c>
      <c r="AD12050" s="23" t="s">
        <v>40440</v>
      </c>
      <c r="AE12050" t="s">
        <v>35408</v>
      </c>
    </row>
    <row r="12051" spans="1:31" ht="15" customHeight="1">
      <c r="A12051" s="1">
        <v>12050</v>
      </c>
      <c r="B12051" s="1" t="s">
        <v>54</v>
      </c>
      <c r="C12051" s="1" t="s">
        <v>19077</v>
      </c>
      <c r="D12051" s="9" t="s">
        <v>36159</v>
      </c>
      <c r="E12051" s="9" t="s">
        <v>131</v>
      </c>
      <c r="F12051" s="9" t="s">
        <v>30182</v>
      </c>
      <c r="G12051" s="17">
        <v>9149446446</v>
      </c>
      <c r="H12051" s="9" t="s">
        <v>8</v>
      </c>
      <c r="I12051" s="1" t="s">
        <v>41</v>
      </c>
      <c r="J12051" s="2" t="s">
        <v>47307</v>
      </c>
      <c r="K12051" s="3" t="s">
        <v>213</v>
      </c>
      <c r="L12051" s="2" t="s">
        <v>47307</v>
      </c>
      <c r="M12051" s="4" t="s">
        <v>17</v>
      </c>
      <c r="N12051" s="3" t="str">
        <f t="shared" si="456"/>
        <v>[2.25 cr and more]</v>
      </c>
      <c r="O12051" s="4" t="s">
        <v>47347</v>
      </c>
      <c r="P12051" s="3" t="s">
        <v>47307</v>
      </c>
      <c r="Q12051" s="4" t="s">
        <v>14136</v>
      </c>
      <c r="R12051" s="3" t="s">
        <v>47307</v>
      </c>
      <c r="S12051" s="4" t="s">
        <v>47352</v>
      </c>
      <c r="T12051" s="3" t="s">
        <v>47307</v>
      </c>
      <c r="U12051" s="4" t="s">
        <v>13</v>
      </c>
      <c r="V12051" s="3" t="s">
        <v>47307</v>
      </c>
      <c r="W12051" s="11"/>
      <c r="X12051" s="4"/>
      <c r="Y12051" s="11"/>
      <c r="Z12051" s="2"/>
      <c r="AA12051" s="1" t="s">
        <v>16</v>
      </c>
      <c r="AC12051" s="23" t="s">
        <v>37890</v>
      </c>
      <c r="AD12051" s="23" t="s">
        <v>40440</v>
      </c>
      <c r="AE12051" t="s">
        <v>35403</v>
      </c>
    </row>
    <row r="12052" spans="1:31" ht="15" customHeight="1">
      <c r="A12052" s="1">
        <v>12051</v>
      </c>
      <c r="B12052" s="1" t="s">
        <v>54</v>
      </c>
      <c r="C12052" s="1" t="s">
        <v>19081</v>
      </c>
      <c r="D12052" s="9" t="s">
        <v>494</v>
      </c>
      <c r="E12052" s="9" t="s">
        <v>139</v>
      </c>
      <c r="F12052" s="9" t="s">
        <v>30183</v>
      </c>
      <c r="G12052" s="17">
        <v>91999446446</v>
      </c>
      <c r="H12052" s="9" t="s">
        <v>15</v>
      </c>
      <c r="I12052" s="1" t="s">
        <v>9</v>
      </c>
      <c r="J12052" s="2" t="s">
        <v>47307</v>
      </c>
      <c r="K12052" s="11" t="s">
        <v>14136</v>
      </c>
      <c r="L12052" s="2" t="s">
        <v>47307</v>
      </c>
      <c r="M12052" s="4" t="s">
        <v>14137</v>
      </c>
      <c r="N12052" s="3" t="str">
        <f t="shared" si="456"/>
        <v>[2.25 cr and more]</v>
      </c>
      <c r="O12052" s="4" t="s">
        <v>13</v>
      </c>
      <c r="P12052" s="3" t="s">
        <v>47307</v>
      </c>
      <c r="Q12052" s="11"/>
      <c r="R12052" s="4"/>
      <c r="S12052" s="11"/>
      <c r="T12052" s="4"/>
      <c r="U12052" s="11"/>
      <c r="V12052" s="4"/>
      <c r="W12052" s="11"/>
      <c r="X12052" s="4"/>
      <c r="Y12052" s="11"/>
      <c r="Z12052" s="2"/>
      <c r="AA12052" s="1" t="s">
        <v>16</v>
      </c>
      <c r="AC12052" s="23" t="s">
        <v>37890</v>
      </c>
      <c r="AD12052" s="23" t="s">
        <v>40440</v>
      </c>
      <c r="AE12052" t="s">
        <v>35405</v>
      </c>
    </row>
    <row r="12053" spans="1:31" ht="15" customHeight="1">
      <c r="A12053" s="1">
        <v>12052</v>
      </c>
      <c r="B12053" s="1" t="s">
        <v>54</v>
      </c>
      <c r="C12053" s="1" t="s">
        <v>19086</v>
      </c>
      <c r="D12053" s="9" t="s">
        <v>967</v>
      </c>
      <c r="E12053" s="9" t="s">
        <v>139</v>
      </c>
      <c r="F12053" s="9" t="s">
        <v>35230</v>
      </c>
      <c r="G12053" s="17">
        <v>91994001664</v>
      </c>
      <c r="H12053" s="9" t="s">
        <v>20</v>
      </c>
      <c r="I12053" s="1" t="s">
        <v>41</v>
      </c>
      <c r="J12053" s="2" t="s">
        <v>47307</v>
      </c>
      <c r="K12053" s="3" t="s">
        <v>213</v>
      </c>
      <c r="L12053" s="2" t="s">
        <v>47307</v>
      </c>
      <c r="M12053" s="4" t="s">
        <v>17</v>
      </c>
      <c r="N12053" s="3" t="str">
        <f t="shared" si="456"/>
        <v>[2.25 cr and more]</v>
      </c>
      <c r="O12053" s="4" t="s">
        <v>47347</v>
      </c>
      <c r="P12053" s="3" t="s">
        <v>47307</v>
      </c>
      <c r="Q12053" s="4" t="s">
        <v>14136</v>
      </c>
      <c r="R12053" s="3" t="s">
        <v>47307</v>
      </c>
      <c r="S12053" s="11"/>
      <c r="T12053" s="4"/>
      <c r="U12053" s="11"/>
      <c r="V12053" s="4"/>
      <c r="W12053" s="11"/>
      <c r="X12053" s="4"/>
      <c r="Y12053" s="11"/>
      <c r="Z12053" s="2"/>
      <c r="AA12053" s="1" t="s">
        <v>16</v>
      </c>
      <c r="AC12053" s="23" t="s">
        <v>37890</v>
      </c>
      <c r="AD12053" s="23" t="s">
        <v>40440</v>
      </c>
      <c r="AE12053" t="s">
        <v>35407</v>
      </c>
    </row>
    <row r="12054" spans="1:31" ht="15" customHeight="1">
      <c r="A12054" s="1">
        <v>12053</v>
      </c>
      <c r="B12054" s="1" t="s">
        <v>54</v>
      </c>
      <c r="C12054" s="1" t="s">
        <v>19102</v>
      </c>
      <c r="D12054" s="9" t="s">
        <v>3616</v>
      </c>
      <c r="E12054" s="9" t="s">
        <v>109</v>
      </c>
      <c r="F12054" s="9" t="s">
        <v>30192</v>
      </c>
      <c r="G12054" s="17">
        <v>914699446690</v>
      </c>
      <c r="H12054" s="9" t="s">
        <v>8</v>
      </c>
      <c r="I12054" s="1" t="s">
        <v>62</v>
      </c>
      <c r="J12054" s="2" t="s">
        <v>47307</v>
      </c>
      <c r="K12054" s="11" t="s">
        <v>13</v>
      </c>
      <c r="L12054" s="2" t="s">
        <v>47307</v>
      </c>
      <c r="M12054" s="11"/>
      <c r="N12054" s="4"/>
      <c r="O12054" s="11"/>
      <c r="P12054" s="4"/>
      <c r="Q12054" s="11"/>
      <c r="R12054" s="4"/>
      <c r="S12054" s="11"/>
      <c r="T12054" s="4"/>
      <c r="U12054" s="11"/>
      <c r="V12054" s="4"/>
      <c r="W12054" s="11"/>
      <c r="X12054" s="4"/>
      <c r="Y12054" s="11"/>
      <c r="Z12054" s="2"/>
      <c r="AA12054" s="1" t="s">
        <v>16</v>
      </c>
      <c r="AC12054" s="23" t="s">
        <v>37890</v>
      </c>
      <c r="AD12054" s="23" t="s">
        <v>40440</v>
      </c>
      <c r="AE12054" t="s">
        <v>35402</v>
      </c>
    </row>
    <row r="12055" spans="1:31" ht="15" customHeight="1">
      <c r="A12055" s="1">
        <v>12054</v>
      </c>
      <c r="B12055" s="1" t="s">
        <v>54</v>
      </c>
      <c r="C12055" s="1" t="s">
        <v>19111</v>
      </c>
      <c r="D12055" s="9" t="s">
        <v>344</v>
      </c>
      <c r="E12055" s="9" t="s">
        <v>37329</v>
      </c>
      <c r="F12055" s="9" t="s">
        <v>30198</v>
      </c>
      <c r="G12055" s="17">
        <v>91999041149</v>
      </c>
      <c r="H12055" s="9" t="s">
        <v>15</v>
      </c>
      <c r="I12055" s="1" t="s">
        <v>41</v>
      </c>
      <c r="J12055" s="2" t="s">
        <v>47307</v>
      </c>
      <c r="K12055" s="3" t="s">
        <v>17</v>
      </c>
      <c r="L12055" s="2" t="s">
        <v>47307</v>
      </c>
      <c r="M12055" s="11"/>
      <c r="N12055" s="4"/>
      <c r="O12055" s="11"/>
      <c r="P12055" s="4"/>
      <c r="Q12055" s="11"/>
      <c r="R12055" s="4"/>
      <c r="S12055" s="11"/>
      <c r="T12055" s="4"/>
      <c r="U12055" s="11"/>
      <c r="V12055" s="4"/>
      <c r="W12055" s="11"/>
      <c r="X12055" s="4"/>
      <c r="Y12055" s="11"/>
      <c r="Z12055" s="2"/>
      <c r="AA12055" s="1" t="s">
        <v>16</v>
      </c>
      <c r="AC12055" s="23" t="s">
        <v>37890</v>
      </c>
      <c r="AD12055" s="23" t="s">
        <v>40440</v>
      </c>
      <c r="AE12055" t="s">
        <v>35408</v>
      </c>
    </row>
    <row r="12056" spans="1:31" ht="15" customHeight="1">
      <c r="A12056" s="1">
        <v>12055</v>
      </c>
      <c r="B12056" s="1" t="s">
        <v>54</v>
      </c>
      <c r="C12056" s="1" t="s">
        <v>19113</v>
      </c>
      <c r="D12056" s="9" t="s">
        <v>6068</v>
      </c>
      <c r="E12056" s="9" t="s">
        <v>18496</v>
      </c>
      <c r="F12056" s="9" t="s">
        <v>30199</v>
      </c>
      <c r="G12056" s="17">
        <v>919466440440</v>
      </c>
      <c r="H12056" s="9" t="s">
        <v>8</v>
      </c>
      <c r="I12056" s="1" t="s">
        <v>62</v>
      </c>
      <c r="J12056" s="2" t="s">
        <v>47307</v>
      </c>
      <c r="K12056" s="11" t="s">
        <v>14136</v>
      </c>
      <c r="L12056" s="2" t="s">
        <v>47307</v>
      </c>
      <c r="M12056" s="11"/>
      <c r="N12056" s="4"/>
      <c r="O12056" s="11"/>
      <c r="P12056" s="4"/>
      <c r="Q12056" s="11"/>
      <c r="R12056" s="4"/>
      <c r="S12056" s="11"/>
      <c r="T12056" s="4"/>
      <c r="U12056" s="11"/>
      <c r="V12056" s="4"/>
      <c r="W12056" s="11"/>
      <c r="X12056" s="4"/>
      <c r="Y12056" s="11"/>
      <c r="Z12056" s="2"/>
      <c r="AA12056" s="1" t="s">
        <v>16</v>
      </c>
      <c r="AC12056" s="23" t="s">
        <v>37890</v>
      </c>
      <c r="AD12056" s="23" t="s">
        <v>40440</v>
      </c>
      <c r="AE12056" t="s">
        <v>35403</v>
      </c>
    </row>
    <row r="12057" spans="1:31" ht="15" customHeight="1">
      <c r="A12057" s="1">
        <v>12056</v>
      </c>
      <c r="B12057" s="1" t="s">
        <v>54</v>
      </c>
      <c r="C12057" s="1" t="s">
        <v>19124</v>
      </c>
      <c r="D12057" s="9" t="s">
        <v>18499</v>
      </c>
      <c r="E12057" s="9" t="s">
        <v>84</v>
      </c>
      <c r="F12057" s="9" t="s">
        <v>30207</v>
      </c>
      <c r="G12057" s="17">
        <v>919141961</v>
      </c>
      <c r="H12057" s="9" t="s">
        <v>8</v>
      </c>
      <c r="I12057" s="1" t="s">
        <v>62</v>
      </c>
      <c r="J12057" s="2" t="s">
        <v>47307</v>
      </c>
      <c r="K12057" s="11" t="s">
        <v>14136</v>
      </c>
      <c r="L12057" s="2" t="s">
        <v>47307</v>
      </c>
      <c r="M12057" s="11"/>
      <c r="N12057" s="4"/>
      <c r="O12057" s="11"/>
      <c r="P12057" s="4"/>
      <c r="Q12057" s="11"/>
      <c r="R12057" s="4"/>
      <c r="S12057" s="11"/>
      <c r="T12057" s="4"/>
      <c r="U12057" s="11"/>
      <c r="V12057" s="4"/>
      <c r="W12057" s="11"/>
      <c r="X12057" s="4"/>
      <c r="Y12057" s="11"/>
      <c r="Z12057" s="2"/>
      <c r="AA12057" s="1" t="s">
        <v>16</v>
      </c>
      <c r="AC12057" s="23" t="s">
        <v>37890</v>
      </c>
      <c r="AD12057" s="23" t="s">
        <v>40440</v>
      </c>
      <c r="AE12057" t="s">
        <v>35405</v>
      </c>
    </row>
    <row r="12058" spans="1:31" ht="15" customHeight="1">
      <c r="A12058" s="1">
        <v>12057</v>
      </c>
      <c r="B12058" s="1" t="s">
        <v>54</v>
      </c>
      <c r="C12058" s="1" t="s">
        <v>19137</v>
      </c>
      <c r="D12058" s="9" t="s">
        <v>1518</v>
      </c>
      <c r="E12058" s="9" t="s">
        <v>8969</v>
      </c>
      <c r="F12058" s="9" t="s">
        <v>33197</v>
      </c>
      <c r="G12058" s="17">
        <v>9140664964</v>
      </c>
      <c r="H12058" s="9" t="s">
        <v>8</v>
      </c>
      <c r="I12058" s="1" t="s">
        <v>9</v>
      </c>
      <c r="J12058" s="2" t="s">
        <v>47307</v>
      </c>
      <c r="K12058" s="11" t="s">
        <v>14137</v>
      </c>
      <c r="L12058" s="2" t="s">
        <v>47307</v>
      </c>
      <c r="M12058" s="11"/>
      <c r="N12058" s="4"/>
      <c r="O12058" s="11"/>
      <c r="P12058" s="4"/>
      <c r="Q12058" s="11"/>
      <c r="R12058" s="4"/>
      <c r="S12058" s="11"/>
      <c r="T12058" s="4"/>
      <c r="U12058" s="11"/>
      <c r="V12058" s="4"/>
      <c r="W12058" s="11"/>
      <c r="X12058" s="4"/>
      <c r="Y12058" s="11"/>
      <c r="Z12058" s="2"/>
      <c r="AA12058" s="1" t="s">
        <v>11</v>
      </c>
      <c r="AC12058" s="23" t="s">
        <v>37890</v>
      </c>
      <c r="AD12058" s="23" t="s">
        <v>40440</v>
      </c>
      <c r="AE12058" t="s">
        <v>35407</v>
      </c>
    </row>
    <row r="12059" spans="1:31" ht="15" customHeight="1">
      <c r="A12059" s="1">
        <v>12058</v>
      </c>
      <c r="B12059" s="1" t="s">
        <v>54</v>
      </c>
      <c r="C12059" s="1" t="s">
        <v>19139</v>
      </c>
      <c r="D12059" s="9" t="s">
        <v>18505</v>
      </c>
      <c r="E12059" s="9" t="s">
        <v>2881</v>
      </c>
      <c r="F12059" s="9" t="s">
        <v>35236</v>
      </c>
      <c r="G12059" s="17">
        <v>919444446000</v>
      </c>
      <c r="H12059" s="9" t="s">
        <v>37</v>
      </c>
      <c r="I12059" s="1" t="s">
        <v>62</v>
      </c>
      <c r="J12059" s="2" t="s">
        <v>47307</v>
      </c>
      <c r="K12059" s="11" t="s">
        <v>14136</v>
      </c>
      <c r="L12059" s="2" t="s">
        <v>47307</v>
      </c>
      <c r="M12059" s="11"/>
      <c r="N12059" s="4"/>
      <c r="O12059" s="11"/>
      <c r="P12059" s="4"/>
      <c r="Q12059" s="11"/>
      <c r="R12059" s="4"/>
      <c r="S12059" s="11"/>
      <c r="T12059" s="4"/>
      <c r="U12059" s="11"/>
      <c r="V12059" s="4"/>
      <c r="W12059" s="11"/>
      <c r="X12059" s="4"/>
      <c r="Y12059" s="11"/>
      <c r="Z12059" s="2"/>
      <c r="AA12059" s="1" t="s">
        <v>16</v>
      </c>
      <c r="AC12059" s="23" t="s">
        <v>37890</v>
      </c>
      <c r="AD12059" s="23" t="s">
        <v>40440</v>
      </c>
      <c r="AE12059" t="s">
        <v>35405</v>
      </c>
    </row>
    <row r="12060" spans="1:31" ht="15" customHeight="1">
      <c r="A12060" s="1">
        <v>12059</v>
      </c>
      <c r="B12060" s="1" t="s">
        <v>54</v>
      </c>
      <c r="C12060" s="1" t="s">
        <v>19140</v>
      </c>
      <c r="D12060" s="9" t="s">
        <v>35450</v>
      </c>
      <c r="E12060" s="9" t="s">
        <v>159</v>
      </c>
      <c r="F12060" s="9" t="s">
        <v>30216</v>
      </c>
      <c r="G12060" s="17">
        <v>91416040960</v>
      </c>
      <c r="H12060" s="9" t="s">
        <v>15</v>
      </c>
      <c r="I12060" s="1" t="s">
        <v>41</v>
      </c>
      <c r="J12060" s="2" t="s">
        <v>47307</v>
      </c>
      <c r="K12060" s="11" t="s">
        <v>14136</v>
      </c>
      <c r="L12060" s="2" t="s">
        <v>47307</v>
      </c>
      <c r="M12060" s="11"/>
      <c r="N12060" s="4"/>
      <c r="O12060" s="11"/>
      <c r="P12060" s="4"/>
      <c r="Q12060" s="11"/>
      <c r="R12060" s="4"/>
      <c r="S12060" s="11"/>
      <c r="T12060" s="4"/>
      <c r="U12060" s="11"/>
      <c r="V12060" s="4"/>
      <c r="W12060" s="11"/>
      <c r="X12060" s="4"/>
      <c r="Y12060" s="11"/>
      <c r="Z12060" s="2"/>
      <c r="AA12060" s="1" t="s">
        <v>16</v>
      </c>
      <c r="AC12060" s="23" t="s">
        <v>37890</v>
      </c>
      <c r="AD12060" s="23" t="s">
        <v>40440</v>
      </c>
      <c r="AE12060" t="s">
        <v>35407</v>
      </c>
    </row>
    <row r="12061" spans="1:31" ht="15" customHeight="1">
      <c r="A12061" s="1">
        <v>12060</v>
      </c>
      <c r="B12061" s="1" t="s">
        <v>54</v>
      </c>
      <c r="C12061" s="1" t="s">
        <v>19144</v>
      </c>
      <c r="D12061" s="9" t="s">
        <v>286</v>
      </c>
      <c r="E12061" s="9" t="s">
        <v>18506</v>
      </c>
      <c r="F12061" s="9" t="s">
        <v>30220</v>
      </c>
      <c r="G12061" s="17">
        <v>91400000914</v>
      </c>
      <c r="H12061" s="9" t="s">
        <v>132</v>
      </c>
      <c r="I12061" s="1" t="s">
        <v>41</v>
      </c>
      <c r="J12061" s="2" t="s">
        <v>47307</v>
      </c>
      <c r="K12061" s="11" t="s">
        <v>14136</v>
      </c>
      <c r="L12061" s="2" t="s">
        <v>47307</v>
      </c>
      <c r="M12061" s="11"/>
      <c r="N12061" s="4"/>
      <c r="O12061" s="11"/>
      <c r="P12061" s="4"/>
      <c r="Q12061" s="11"/>
      <c r="R12061" s="4"/>
      <c r="S12061" s="11"/>
      <c r="T12061" s="4"/>
      <c r="U12061" s="11"/>
      <c r="V12061" s="4"/>
      <c r="W12061" s="11"/>
      <c r="X12061" s="4"/>
      <c r="Y12061" s="11"/>
      <c r="Z12061" s="2"/>
      <c r="AA12061" s="1" t="s">
        <v>16</v>
      </c>
      <c r="AC12061" s="23" t="s">
        <v>37890</v>
      </c>
      <c r="AD12061" s="23" t="s">
        <v>40440</v>
      </c>
      <c r="AE12061" t="s">
        <v>35402</v>
      </c>
    </row>
    <row r="12062" spans="1:31" ht="15" customHeight="1">
      <c r="A12062" s="1">
        <v>12061</v>
      </c>
      <c r="B12062" s="1" t="s">
        <v>54</v>
      </c>
      <c r="C12062" s="1" t="s">
        <v>19147</v>
      </c>
      <c r="D12062" s="9" t="s">
        <v>3643</v>
      </c>
      <c r="E12062" s="9" t="s">
        <v>139</v>
      </c>
      <c r="F12062" s="9" t="s">
        <v>30222</v>
      </c>
      <c r="G12062" s="17">
        <v>919946069101</v>
      </c>
      <c r="H12062" s="9" t="s">
        <v>8</v>
      </c>
      <c r="I12062" s="1" t="s">
        <v>9</v>
      </c>
      <c r="J12062" s="2" t="s">
        <v>47307</v>
      </c>
      <c r="K12062" s="11" t="s">
        <v>14136</v>
      </c>
      <c r="L12062" s="2" t="s">
        <v>47307</v>
      </c>
      <c r="M12062" s="11"/>
      <c r="N12062" s="4"/>
      <c r="O12062" s="11"/>
      <c r="P12062" s="4"/>
      <c r="Q12062" s="11"/>
      <c r="R12062" s="4"/>
      <c r="S12062" s="11"/>
      <c r="T12062" s="4"/>
      <c r="U12062" s="11"/>
      <c r="V12062" s="4"/>
      <c r="W12062" s="11"/>
      <c r="X12062" s="4"/>
      <c r="Y12062" s="11"/>
      <c r="Z12062" s="2"/>
      <c r="AA12062" s="1" t="s">
        <v>16</v>
      </c>
      <c r="AC12062" s="23" t="s">
        <v>37890</v>
      </c>
      <c r="AD12062" s="23" t="s">
        <v>40440</v>
      </c>
      <c r="AE12062" t="s">
        <v>35408</v>
      </c>
    </row>
    <row r="12063" spans="1:31" ht="15" customHeight="1">
      <c r="A12063" s="1">
        <v>12062</v>
      </c>
      <c r="B12063" s="1" t="s">
        <v>54</v>
      </c>
      <c r="C12063" s="1" t="s">
        <v>19156</v>
      </c>
      <c r="D12063" s="9" t="s">
        <v>8695</v>
      </c>
      <c r="E12063" s="9" t="s">
        <v>2030</v>
      </c>
      <c r="F12063" s="9" t="s">
        <v>30230</v>
      </c>
      <c r="G12063" s="17">
        <v>9194964140</v>
      </c>
      <c r="H12063" s="9" t="s">
        <v>8</v>
      </c>
      <c r="I12063" s="1" t="s">
        <v>62</v>
      </c>
      <c r="J12063" s="2" t="s">
        <v>47307</v>
      </c>
      <c r="K12063" s="11" t="s">
        <v>14136</v>
      </c>
      <c r="L12063" s="2" t="s">
        <v>47307</v>
      </c>
      <c r="M12063" s="11"/>
      <c r="N12063" s="4"/>
      <c r="O12063" s="11"/>
      <c r="P12063" s="4"/>
      <c r="Q12063" s="11"/>
      <c r="R12063" s="4"/>
      <c r="S12063" s="11"/>
      <c r="T12063" s="4"/>
      <c r="U12063" s="11"/>
      <c r="V12063" s="4"/>
      <c r="W12063" s="11"/>
      <c r="X12063" s="4"/>
      <c r="Y12063" s="11"/>
      <c r="Z12063" s="2"/>
      <c r="AA12063" s="1" t="s">
        <v>11</v>
      </c>
      <c r="AC12063" s="23" t="s">
        <v>37890</v>
      </c>
      <c r="AD12063" s="23" t="s">
        <v>40440</v>
      </c>
      <c r="AE12063" t="s">
        <v>35403</v>
      </c>
    </row>
    <row r="12064" spans="1:31" ht="15" customHeight="1">
      <c r="A12064" s="1">
        <v>12063</v>
      </c>
      <c r="B12064" s="1" t="s">
        <v>54</v>
      </c>
      <c r="C12064" s="1" t="s">
        <v>19158</v>
      </c>
      <c r="D12064" s="9" t="s">
        <v>16027</v>
      </c>
      <c r="E12064" s="9" t="s">
        <v>5807</v>
      </c>
      <c r="F12064" s="9" t="s">
        <v>18509</v>
      </c>
      <c r="G12064" s="17">
        <v>9196466440</v>
      </c>
      <c r="H12064" s="9" t="s">
        <v>132</v>
      </c>
      <c r="I12064" s="1" t="s">
        <v>9</v>
      </c>
      <c r="J12064" s="2" t="s">
        <v>47307</v>
      </c>
      <c r="K12064" s="3" t="s">
        <v>42</v>
      </c>
      <c r="L12064" s="2" t="s">
        <v>47307</v>
      </c>
      <c r="M12064" s="11"/>
      <c r="N12064" s="4"/>
      <c r="O12064" s="11"/>
      <c r="P12064" s="4"/>
      <c r="Q12064" s="11"/>
      <c r="R12064" s="4"/>
      <c r="S12064" s="11"/>
      <c r="T12064" s="4"/>
      <c r="U12064" s="11"/>
      <c r="V12064" s="4"/>
      <c r="W12064" s="11"/>
      <c r="X12064" s="4"/>
      <c r="Y12064" s="11"/>
      <c r="Z12064" s="2"/>
      <c r="AA12064" s="1" t="s">
        <v>16</v>
      </c>
      <c r="AC12064" s="23" t="s">
        <v>37890</v>
      </c>
      <c r="AD12064" s="23" t="s">
        <v>40440</v>
      </c>
      <c r="AE12064" t="s">
        <v>35405</v>
      </c>
    </row>
    <row r="12065" spans="1:31" ht="15" customHeight="1">
      <c r="A12065" s="1">
        <v>12064</v>
      </c>
      <c r="B12065" s="1" t="s">
        <v>54</v>
      </c>
      <c r="C12065" s="1" t="s">
        <v>19184</v>
      </c>
      <c r="D12065" s="9" t="s">
        <v>2412</v>
      </c>
      <c r="E12065" s="9" t="s">
        <v>80</v>
      </c>
      <c r="F12065" s="9" t="s">
        <v>30250</v>
      </c>
      <c r="G12065" s="17">
        <v>91940441944</v>
      </c>
      <c r="H12065" s="9" t="s">
        <v>15</v>
      </c>
      <c r="I12065" s="1" t="s">
        <v>41</v>
      </c>
      <c r="J12065" s="2" t="s">
        <v>47307</v>
      </c>
      <c r="K12065" s="11" t="s">
        <v>14136</v>
      </c>
      <c r="L12065" s="2" t="s">
        <v>47307</v>
      </c>
      <c r="M12065" s="4" t="s">
        <v>14137</v>
      </c>
      <c r="N12065" s="3" t="str">
        <f>J12065</f>
        <v>[2.25 cr and more]</v>
      </c>
      <c r="O12065" s="11"/>
      <c r="P12065" s="4"/>
      <c r="Q12065" s="11"/>
      <c r="R12065" s="4"/>
      <c r="S12065" s="11"/>
      <c r="T12065" s="4"/>
      <c r="U12065" s="11"/>
      <c r="V12065" s="4"/>
      <c r="W12065" s="11"/>
      <c r="X12065" s="4"/>
      <c r="Y12065" s="11"/>
      <c r="Z12065" s="2"/>
      <c r="AA12065" s="1" t="s">
        <v>16</v>
      </c>
      <c r="AC12065" s="23" t="s">
        <v>37890</v>
      </c>
      <c r="AD12065" s="23" t="s">
        <v>40440</v>
      </c>
      <c r="AE12065" t="s">
        <v>35407</v>
      </c>
    </row>
    <row r="12066" spans="1:31" ht="15" customHeight="1">
      <c r="A12066" s="1">
        <v>12065</v>
      </c>
      <c r="B12066" s="1" t="s">
        <v>54</v>
      </c>
      <c r="C12066" s="1" t="s">
        <v>19185</v>
      </c>
      <c r="D12066" s="9" t="s">
        <v>230</v>
      </c>
      <c r="E12066" s="9" t="s">
        <v>37330</v>
      </c>
      <c r="F12066" s="9" t="s">
        <v>33201</v>
      </c>
      <c r="G12066" s="17">
        <v>919099904666</v>
      </c>
      <c r="H12066" s="9" t="s">
        <v>8</v>
      </c>
      <c r="I12066" s="1" t="s">
        <v>41</v>
      </c>
      <c r="J12066" s="2" t="s">
        <v>47307</v>
      </c>
      <c r="K12066" s="11" t="s">
        <v>14136</v>
      </c>
      <c r="L12066" s="2" t="s">
        <v>47307</v>
      </c>
      <c r="M12066" s="11"/>
      <c r="N12066" s="4"/>
      <c r="O12066" s="11"/>
      <c r="P12066" s="4"/>
      <c r="Q12066" s="11"/>
      <c r="R12066" s="4"/>
      <c r="S12066" s="11"/>
      <c r="T12066" s="4"/>
      <c r="U12066" s="11"/>
      <c r="V12066" s="4"/>
      <c r="W12066" s="11"/>
      <c r="X12066" s="4"/>
      <c r="Y12066" s="11"/>
      <c r="Z12066" s="2"/>
      <c r="AA12066" s="1" t="s">
        <v>16</v>
      </c>
      <c r="AC12066" s="23" t="s">
        <v>37890</v>
      </c>
      <c r="AD12066" s="23" t="s">
        <v>40440</v>
      </c>
      <c r="AE12066" t="s">
        <v>35402</v>
      </c>
    </row>
    <row r="12067" spans="1:31" ht="15" customHeight="1">
      <c r="A12067" s="1">
        <v>12066</v>
      </c>
      <c r="B12067" s="1" t="s">
        <v>54</v>
      </c>
      <c r="C12067" s="1" t="s">
        <v>19191</v>
      </c>
      <c r="D12067" s="9" t="s">
        <v>359</v>
      </c>
      <c r="E12067" s="9" t="s">
        <v>7318</v>
      </c>
      <c r="F12067" s="9" t="s">
        <v>32232</v>
      </c>
      <c r="G12067" s="17">
        <v>9196919609</v>
      </c>
      <c r="H12067" s="9" t="s">
        <v>37</v>
      </c>
      <c r="I12067" s="1" t="s">
        <v>9</v>
      </c>
      <c r="J12067" s="2" t="s">
        <v>47307</v>
      </c>
      <c r="K12067" s="11" t="s">
        <v>14136</v>
      </c>
      <c r="L12067" s="2" t="s">
        <v>47307</v>
      </c>
      <c r="M12067" s="11"/>
      <c r="N12067" s="4"/>
      <c r="O12067" s="11"/>
      <c r="P12067" s="4"/>
      <c r="Q12067" s="11"/>
      <c r="R12067" s="4"/>
      <c r="S12067" s="11"/>
      <c r="T12067" s="4"/>
      <c r="U12067" s="11"/>
      <c r="V12067" s="4"/>
      <c r="W12067" s="11"/>
      <c r="X12067" s="4"/>
      <c r="Y12067" s="11"/>
      <c r="Z12067" s="2"/>
      <c r="AA12067" s="1" t="s">
        <v>16</v>
      </c>
      <c r="AC12067" s="23" t="s">
        <v>37890</v>
      </c>
      <c r="AD12067" s="23" t="s">
        <v>40440</v>
      </c>
      <c r="AE12067" t="s">
        <v>35408</v>
      </c>
    </row>
    <row r="12068" spans="1:31" ht="15" customHeight="1">
      <c r="A12068" s="1">
        <v>12067</v>
      </c>
      <c r="B12068" s="1" t="s">
        <v>54</v>
      </c>
      <c r="C12068" s="1" t="s">
        <v>19217</v>
      </c>
      <c r="D12068" s="9" t="s">
        <v>1136</v>
      </c>
      <c r="E12068" s="12"/>
      <c r="F12068" s="9" t="s">
        <v>18522</v>
      </c>
      <c r="G12068" s="17">
        <v>919994111444</v>
      </c>
      <c r="H12068" s="2" t="s">
        <v>37779</v>
      </c>
      <c r="I12068" s="1" t="s">
        <v>41</v>
      </c>
      <c r="J12068" s="2" t="s">
        <v>47307</v>
      </c>
      <c r="K12068" s="11" t="s">
        <v>14136</v>
      </c>
      <c r="L12068" s="2" t="s">
        <v>47307</v>
      </c>
      <c r="M12068" s="4" t="s">
        <v>14137</v>
      </c>
      <c r="N12068" s="3" t="str">
        <f>J12068</f>
        <v>[2.25 cr and more]</v>
      </c>
      <c r="O12068" s="11"/>
      <c r="P12068" s="4"/>
      <c r="Q12068" s="11"/>
      <c r="R12068" s="4"/>
      <c r="S12068" s="11"/>
      <c r="T12068" s="4"/>
      <c r="U12068" s="11"/>
      <c r="V12068" s="4"/>
      <c r="W12068" s="11"/>
      <c r="X12068" s="4"/>
      <c r="Y12068" s="11"/>
      <c r="Z12068" s="2"/>
      <c r="AA12068" s="1" t="s">
        <v>16</v>
      </c>
      <c r="AC12068" s="23" t="s">
        <v>37890</v>
      </c>
      <c r="AD12068" s="23" t="s">
        <v>40440</v>
      </c>
      <c r="AE12068" t="s">
        <v>35403</v>
      </c>
    </row>
    <row r="12069" spans="1:31" ht="15" customHeight="1">
      <c r="A12069" s="1">
        <v>12068</v>
      </c>
      <c r="B12069" s="1" t="s">
        <v>54</v>
      </c>
      <c r="C12069" s="1" t="s">
        <v>19324</v>
      </c>
      <c r="D12069" s="9" t="s">
        <v>636</v>
      </c>
      <c r="E12069" s="12" t="s">
        <v>37665</v>
      </c>
      <c r="F12069" s="9" t="s">
        <v>30325</v>
      </c>
      <c r="G12069" s="17">
        <v>919904646606</v>
      </c>
      <c r="H12069" s="2" t="s">
        <v>37779</v>
      </c>
      <c r="I12069" s="1" t="s">
        <v>9</v>
      </c>
      <c r="J12069" s="2" t="s">
        <v>47307</v>
      </c>
      <c r="K12069" s="11" t="s">
        <v>14136</v>
      </c>
      <c r="L12069" s="2" t="s">
        <v>47307</v>
      </c>
      <c r="M12069" s="11"/>
      <c r="N12069" s="4"/>
      <c r="O12069" s="11"/>
      <c r="P12069" s="4"/>
      <c r="Q12069" s="11"/>
      <c r="R12069" s="4"/>
      <c r="S12069" s="11"/>
      <c r="T12069" s="4"/>
      <c r="U12069" s="11"/>
      <c r="V12069" s="4"/>
      <c r="W12069" s="11"/>
      <c r="X12069" s="4"/>
      <c r="Y12069" s="11"/>
      <c r="Z12069" s="2"/>
      <c r="AA12069" s="1" t="s">
        <v>16</v>
      </c>
      <c r="AC12069" s="23" t="s">
        <v>37890</v>
      </c>
      <c r="AD12069" s="23" t="s">
        <v>40440</v>
      </c>
      <c r="AE12069" t="s">
        <v>35405</v>
      </c>
    </row>
    <row r="12070" spans="1:31" ht="15" customHeight="1">
      <c r="A12070" s="1">
        <v>12069</v>
      </c>
      <c r="B12070" s="1" t="s">
        <v>54</v>
      </c>
      <c r="C12070" s="1" t="s">
        <v>19997</v>
      </c>
      <c r="D12070" s="9" t="s">
        <v>36536</v>
      </c>
      <c r="E12070" s="12"/>
      <c r="F12070" s="9" t="s">
        <v>30755</v>
      </c>
      <c r="G12070" s="17">
        <v>916964691</v>
      </c>
      <c r="H12070" s="2" t="s">
        <v>37779</v>
      </c>
      <c r="I12070" s="1" t="s">
        <v>62</v>
      </c>
      <c r="J12070" s="2" t="s">
        <v>47307</v>
      </c>
      <c r="K12070" s="11" t="s">
        <v>14137</v>
      </c>
      <c r="L12070" s="2" t="s">
        <v>47307</v>
      </c>
      <c r="M12070" s="4" t="s">
        <v>13</v>
      </c>
      <c r="N12070" s="3" t="str">
        <f>J12070</f>
        <v>[2.25 cr and more]</v>
      </c>
      <c r="O12070" s="11"/>
      <c r="P12070" s="4"/>
      <c r="Q12070" s="11"/>
      <c r="R12070" s="4"/>
      <c r="S12070" s="11"/>
      <c r="T12070" s="4"/>
      <c r="U12070" s="11"/>
      <c r="V12070" s="4"/>
      <c r="W12070" s="11"/>
      <c r="X12070" s="4"/>
      <c r="Y12070" s="11"/>
      <c r="Z12070" s="2"/>
      <c r="AA12070" s="1" t="s">
        <v>16</v>
      </c>
      <c r="AC12070" s="23" t="s">
        <v>37892</v>
      </c>
      <c r="AD12070" s="23" t="s">
        <v>47279</v>
      </c>
      <c r="AE12070" t="s">
        <v>35407</v>
      </c>
    </row>
    <row r="12071" spans="1:31" ht="15" customHeight="1">
      <c r="A12071" s="1">
        <v>12070</v>
      </c>
      <c r="B12071" s="1" t="s">
        <v>54</v>
      </c>
      <c r="C12071" s="1" t="s">
        <v>20070</v>
      </c>
      <c r="D12071" s="9" t="s">
        <v>13500</v>
      </c>
      <c r="E12071" s="9" t="s">
        <v>824</v>
      </c>
      <c r="F12071" s="9" t="s">
        <v>32611</v>
      </c>
      <c r="G12071" s="17">
        <v>914144944449</v>
      </c>
      <c r="H12071" s="9" t="s">
        <v>15</v>
      </c>
      <c r="I12071" s="1" t="s">
        <v>62</v>
      </c>
      <c r="J12071" s="2" t="s">
        <v>47307</v>
      </c>
      <c r="K12071" s="3" t="s">
        <v>42</v>
      </c>
      <c r="L12071" s="2" t="s">
        <v>47307</v>
      </c>
      <c r="M12071" s="11"/>
      <c r="N12071" s="4"/>
      <c r="O12071" s="11"/>
      <c r="P12071" s="4"/>
      <c r="Q12071" s="11"/>
      <c r="R12071" s="4"/>
      <c r="S12071" s="11"/>
      <c r="T12071" s="4"/>
      <c r="U12071" s="11"/>
      <c r="V12071" s="4"/>
      <c r="W12071" s="11"/>
      <c r="X12071" s="4"/>
      <c r="Y12071" s="11"/>
      <c r="Z12071" s="2"/>
      <c r="AA12071" s="1" t="s">
        <v>11</v>
      </c>
      <c r="AC12071" s="23" t="s">
        <v>37892</v>
      </c>
      <c r="AD12071" s="23" t="s">
        <v>47279</v>
      </c>
      <c r="AE12071" t="s">
        <v>35402</v>
      </c>
    </row>
    <row r="12072" spans="1:31" ht="15" customHeight="1">
      <c r="A12072" s="1">
        <v>12071</v>
      </c>
      <c r="B12072" s="1" t="s">
        <v>54</v>
      </c>
      <c r="C12072" s="1" t="s">
        <v>20072</v>
      </c>
      <c r="D12072" s="9" t="s">
        <v>18586</v>
      </c>
      <c r="E12072" s="9" t="s">
        <v>724</v>
      </c>
      <c r="F12072" s="9" t="s">
        <v>27719</v>
      </c>
      <c r="G12072" s="17">
        <v>91944406009</v>
      </c>
      <c r="H12072" s="9" t="s">
        <v>37</v>
      </c>
      <c r="I12072" s="1" t="s">
        <v>9</v>
      </c>
      <c r="J12072" s="2" t="s">
        <v>47307</v>
      </c>
      <c r="K12072" s="11" t="s">
        <v>14136</v>
      </c>
      <c r="L12072" s="2" t="s">
        <v>47307</v>
      </c>
      <c r="M12072" s="4" t="s">
        <v>14137</v>
      </c>
      <c r="N12072" s="3" t="str">
        <f t="shared" ref="N12072:N12074" si="457">J12072</f>
        <v>[2.25 cr and more]</v>
      </c>
      <c r="O12072" s="4" t="s">
        <v>13</v>
      </c>
      <c r="P12072" s="3" t="s">
        <v>47307</v>
      </c>
      <c r="Q12072" s="11"/>
      <c r="R12072" s="4"/>
      <c r="S12072" s="11"/>
      <c r="T12072" s="4"/>
      <c r="U12072" s="11"/>
      <c r="V12072" s="4"/>
      <c r="W12072" s="11"/>
      <c r="X12072" s="4"/>
      <c r="Y12072" s="11"/>
      <c r="Z12072" s="2"/>
      <c r="AA12072" s="1" t="s">
        <v>16</v>
      </c>
      <c r="AC12072" s="23" t="s">
        <v>37892</v>
      </c>
      <c r="AD12072" s="23" t="s">
        <v>47279</v>
      </c>
      <c r="AE12072" t="s">
        <v>35408</v>
      </c>
    </row>
    <row r="12073" spans="1:31" ht="15" customHeight="1">
      <c r="A12073" s="1">
        <v>12072</v>
      </c>
      <c r="B12073" s="1" t="s">
        <v>54</v>
      </c>
      <c r="C12073" s="1" t="s">
        <v>20083</v>
      </c>
      <c r="D12073" s="9" t="s">
        <v>2600</v>
      </c>
      <c r="E12073" s="9" t="s">
        <v>40</v>
      </c>
      <c r="F12073" s="9" t="s">
        <v>30812</v>
      </c>
      <c r="G12073" s="17">
        <v>914060416</v>
      </c>
      <c r="H12073" s="9" t="s">
        <v>8</v>
      </c>
      <c r="I12073" s="1" t="s">
        <v>9</v>
      </c>
      <c r="J12073" s="2" t="s">
        <v>47307</v>
      </c>
      <c r="K12073" s="11" t="s">
        <v>14136</v>
      </c>
      <c r="L12073" s="2" t="s">
        <v>47307</v>
      </c>
      <c r="M12073" s="4" t="s">
        <v>14137</v>
      </c>
      <c r="N12073" s="3" t="str">
        <f t="shared" si="457"/>
        <v>[2.25 cr and more]</v>
      </c>
      <c r="O12073" s="11"/>
      <c r="P12073" s="4"/>
      <c r="Q12073" s="11"/>
      <c r="R12073" s="4"/>
      <c r="S12073" s="11"/>
      <c r="T12073" s="4"/>
      <c r="U12073" s="11"/>
      <c r="V12073" s="4"/>
      <c r="W12073" s="11"/>
      <c r="X12073" s="4"/>
      <c r="Y12073" s="11"/>
      <c r="Z12073" s="2"/>
      <c r="AA12073" s="1" t="s">
        <v>16</v>
      </c>
      <c r="AC12073" s="23" t="s">
        <v>37892</v>
      </c>
      <c r="AD12073" s="23" t="s">
        <v>47279</v>
      </c>
      <c r="AE12073" t="s">
        <v>35403</v>
      </c>
    </row>
    <row r="12074" spans="1:31" ht="15" customHeight="1">
      <c r="A12074" s="1">
        <v>12073</v>
      </c>
      <c r="B12074" s="1" t="s">
        <v>54</v>
      </c>
      <c r="C12074" s="1" t="s">
        <v>20101</v>
      </c>
      <c r="D12074" s="9" t="s">
        <v>1681</v>
      </c>
      <c r="E12074" s="9" t="s">
        <v>410</v>
      </c>
      <c r="F12074" s="9" t="s">
        <v>30821</v>
      </c>
      <c r="G12074" s="17">
        <v>91999499064</v>
      </c>
      <c r="H12074" s="9" t="s">
        <v>37</v>
      </c>
      <c r="I12074" s="1" t="s">
        <v>41</v>
      </c>
      <c r="J12074" s="2" t="s">
        <v>47307</v>
      </c>
      <c r="K12074" s="3" t="s">
        <v>213</v>
      </c>
      <c r="L12074" s="2" t="s">
        <v>47307</v>
      </c>
      <c r="M12074" s="4" t="s">
        <v>17</v>
      </c>
      <c r="N12074" s="3" t="str">
        <f t="shared" si="457"/>
        <v>[2.25 cr and more]</v>
      </c>
      <c r="O12074" s="4" t="s">
        <v>47347</v>
      </c>
      <c r="P12074" s="3" t="s">
        <v>47307</v>
      </c>
      <c r="Q12074" s="4" t="s">
        <v>14136</v>
      </c>
      <c r="R12074" s="3" t="s">
        <v>47307</v>
      </c>
      <c r="S12074" s="4" t="s">
        <v>47352</v>
      </c>
      <c r="T12074" s="3" t="s">
        <v>47307</v>
      </c>
      <c r="U12074" s="4" t="s">
        <v>13</v>
      </c>
      <c r="V12074" s="3" t="s">
        <v>47307</v>
      </c>
      <c r="W12074" s="11"/>
      <c r="X12074" s="4"/>
      <c r="Y12074" s="11"/>
      <c r="Z12074" s="2"/>
      <c r="AA12074" s="1" t="s">
        <v>16</v>
      </c>
      <c r="AC12074" s="23" t="s">
        <v>37893</v>
      </c>
      <c r="AD12074" s="23" t="s">
        <v>47279</v>
      </c>
      <c r="AE12074" t="s">
        <v>35405</v>
      </c>
    </row>
    <row r="12075" spans="1:31" ht="15" customHeight="1">
      <c r="A12075" s="1">
        <v>12074</v>
      </c>
      <c r="B12075" s="1" t="s">
        <v>54</v>
      </c>
      <c r="C12075" s="1" t="s">
        <v>20102</v>
      </c>
      <c r="D12075" s="9" t="s">
        <v>773</v>
      </c>
      <c r="E12075" s="9" t="s">
        <v>18594</v>
      </c>
      <c r="F12075" s="9" t="s">
        <v>13527</v>
      </c>
      <c r="G12075" s="17">
        <v>9190994441</v>
      </c>
      <c r="H12075" s="9" t="s">
        <v>20</v>
      </c>
      <c r="I12075" s="1" t="s">
        <v>62</v>
      </c>
      <c r="J12075" s="2" t="s">
        <v>47307</v>
      </c>
      <c r="K12075" s="11" t="s">
        <v>13</v>
      </c>
      <c r="L12075" s="2" t="s">
        <v>47307</v>
      </c>
      <c r="M12075" s="11"/>
      <c r="N12075" s="4"/>
      <c r="O12075" s="11"/>
      <c r="P12075" s="4"/>
      <c r="Q12075" s="11"/>
      <c r="R12075" s="4"/>
      <c r="S12075" s="11"/>
      <c r="T12075" s="4"/>
      <c r="U12075" s="11"/>
      <c r="V12075" s="4"/>
      <c r="W12075" s="11"/>
      <c r="X12075" s="4"/>
      <c r="Y12075" s="11"/>
      <c r="Z12075" s="2"/>
      <c r="AA12075" s="1" t="s">
        <v>16</v>
      </c>
      <c r="AC12075" s="23" t="s">
        <v>37893</v>
      </c>
      <c r="AD12075" s="23" t="s">
        <v>47279</v>
      </c>
      <c r="AE12075" t="s">
        <v>35407</v>
      </c>
    </row>
    <row r="12076" spans="1:31" ht="15" customHeight="1">
      <c r="A12076" s="1">
        <v>12075</v>
      </c>
      <c r="B12076" s="1" t="s">
        <v>54</v>
      </c>
      <c r="C12076" s="1" t="s">
        <v>20107</v>
      </c>
      <c r="D12076" s="9" t="s">
        <v>4408</v>
      </c>
      <c r="E12076" s="9" t="s">
        <v>724</v>
      </c>
      <c r="F12076" s="9" t="s">
        <v>30823</v>
      </c>
      <c r="G12076" s="17">
        <v>91909164416</v>
      </c>
      <c r="H12076" s="9" t="s">
        <v>15</v>
      </c>
      <c r="I12076" s="1" t="s">
        <v>62</v>
      </c>
      <c r="J12076" s="2" t="s">
        <v>47307</v>
      </c>
      <c r="K12076" s="11" t="s">
        <v>14136</v>
      </c>
      <c r="L12076" s="2" t="s">
        <v>47307</v>
      </c>
      <c r="M12076" s="4" t="s">
        <v>13</v>
      </c>
      <c r="N12076" s="3" t="str">
        <f t="shared" ref="N12076:N12079" si="458">J12076</f>
        <v>[2.25 cr and more]</v>
      </c>
      <c r="O12076" s="11"/>
      <c r="P12076" s="4"/>
      <c r="Q12076" s="11"/>
      <c r="R12076" s="4"/>
      <c r="S12076" s="11"/>
      <c r="T12076" s="4"/>
      <c r="U12076" s="11"/>
      <c r="V12076" s="4"/>
      <c r="W12076" s="11"/>
      <c r="X12076" s="4"/>
      <c r="Y12076" s="11"/>
      <c r="Z12076" s="2"/>
      <c r="AA12076" s="1" t="s">
        <v>11</v>
      </c>
      <c r="AC12076" s="23" t="s">
        <v>37893</v>
      </c>
      <c r="AD12076" s="23" t="s">
        <v>47279</v>
      </c>
      <c r="AE12076" t="s">
        <v>35402</v>
      </c>
    </row>
    <row r="12077" spans="1:31" ht="15" customHeight="1">
      <c r="A12077" s="1">
        <v>12076</v>
      </c>
      <c r="B12077" s="1" t="s">
        <v>54</v>
      </c>
      <c r="C12077" s="1" t="s">
        <v>20114</v>
      </c>
      <c r="D12077" s="9" t="s">
        <v>557</v>
      </c>
      <c r="E12077" s="9" t="s">
        <v>18602</v>
      </c>
      <c r="F12077" s="9" t="s">
        <v>30827</v>
      </c>
      <c r="G12077" s="17">
        <v>91949400000</v>
      </c>
      <c r="H12077" s="9" t="s">
        <v>8</v>
      </c>
      <c r="I12077" s="1" t="s">
        <v>62</v>
      </c>
      <c r="J12077" s="2" t="s">
        <v>47307</v>
      </c>
      <c r="K12077" s="11" t="s">
        <v>14136</v>
      </c>
      <c r="L12077" s="2" t="s">
        <v>47307</v>
      </c>
      <c r="M12077" s="4" t="s">
        <v>14137</v>
      </c>
      <c r="N12077" s="3" t="str">
        <f t="shared" si="458"/>
        <v>[2.25 cr and more]</v>
      </c>
      <c r="O12077" s="4" t="s">
        <v>13</v>
      </c>
      <c r="P12077" s="3" t="s">
        <v>47307</v>
      </c>
      <c r="Q12077" s="11"/>
      <c r="R12077" s="4"/>
      <c r="S12077" s="11"/>
      <c r="T12077" s="4"/>
      <c r="U12077" s="11"/>
      <c r="V12077" s="4"/>
      <c r="W12077" s="11"/>
      <c r="X12077" s="4"/>
      <c r="Y12077" s="11"/>
      <c r="Z12077" s="2"/>
      <c r="AA12077" s="1" t="s">
        <v>16</v>
      </c>
      <c r="AC12077" s="23" t="s">
        <v>37893</v>
      </c>
      <c r="AD12077" s="23" t="s">
        <v>47279</v>
      </c>
      <c r="AE12077" t="s">
        <v>35408</v>
      </c>
    </row>
    <row r="12078" spans="1:31" ht="15" customHeight="1">
      <c r="A12078" s="1">
        <v>12077</v>
      </c>
      <c r="B12078" s="1" t="s">
        <v>54</v>
      </c>
      <c r="C12078" s="1" t="s">
        <v>20116</v>
      </c>
      <c r="D12078" s="9" t="s">
        <v>734</v>
      </c>
      <c r="E12078" s="9" t="s">
        <v>680</v>
      </c>
      <c r="F12078" s="9" t="s">
        <v>30829</v>
      </c>
      <c r="G12078" s="17">
        <v>91946606419</v>
      </c>
      <c r="H12078" s="9" t="s">
        <v>15</v>
      </c>
      <c r="I12078" s="1" t="s">
        <v>9</v>
      </c>
      <c r="J12078" s="2" t="s">
        <v>47307</v>
      </c>
      <c r="K12078" s="11" t="s">
        <v>14136</v>
      </c>
      <c r="L12078" s="2" t="s">
        <v>47307</v>
      </c>
      <c r="M12078" s="4" t="s">
        <v>14137</v>
      </c>
      <c r="N12078" s="3" t="str">
        <f t="shared" si="458"/>
        <v>[2.25 cr and more]</v>
      </c>
      <c r="O12078" s="11"/>
      <c r="P12078" s="4"/>
      <c r="Q12078" s="11"/>
      <c r="R12078" s="4"/>
      <c r="S12078" s="11"/>
      <c r="T12078" s="4"/>
      <c r="U12078" s="11"/>
      <c r="V12078" s="4"/>
      <c r="W12078" s="11"/>
      <c r="X12078" s="4"/>
      <c r="Y12078" s="11"/>
      <c r="Z12078" s="2"/>
      <c r="AA12078" s="1" t="s">
        <v>11</v>
      </c>
      <c r="AC12078" s="23" t="s">
        <v>37893</v>
      </c>
      <c r="AD12078" s="23" t="s">
        <v>47279</v>
      </c>
      <c r="AE12078" t="s">
        <v>35403</v>
      </c>
    </row>
    <row r="12079" spans="1:31" ht="15" customHeight="1">
      <c r="A12079" s="1">
        <v>12078</v>
      </c>
      <c r="B12079" s="1" t="s">
        <v>54</v>
      </c>
      <c r="C12079" s="1" t="s">
        <v>20118</v>
      </c>
      <c r="D12079" s="9" t="s">
        <v>9991</v>
      </c>
      <c r="E12079" s="9" t="s">
        <v>333</v>
      </c>
      <c r="F12079" s="9" t="s">
        <v>30830</v>
      </c>
      <c r="G12079" s="17">
        <v>914140444101</v>
      </c>
      <c r="H12079" s="9" t="s">
        <v>132</v>
      </c>
      <c r="I12079" s="1" t="s">
        <v>62</v>
      </c>
      <c r="J12079" s="2" t="s">
        <v>47307</v>
      </c>
      <c r="K12079" s="3" t="s">
        <v>17</v>
      </c>
      <c r="L12079" s="2" t="s">
        <v>47307</v>
      </c>
      <c r="M12079" s="4" t="s">
        <v>42</v>
      </c>
      <c r="N12079" s="3" t="str">
        <f t="shared" si="458"/>
        <v>[2.25 cr and more]</v>
      </c>
      <c r="O12079" s="4" t="s">
        <v>47348</v>
      </c>
      <c r="P12079" s="3" t="s">
        <v>47307</v>
      </c>
      <c r="Q12079" s="11"/>
      <c r="R12079" s="4"/>
      <c r="S12079" s="11"/>
      <c r="T12079" s="4"/>
      <c r="U12079" s="11"/>
      <c r="V12079" s="4"/>
      <c r="W12079" s="11"/>
      <c r="X12079" s="4"/>
      <c r="Y12079" s="11"/>
      <c r="Z12079" s="2"/>
      <c r="AA12079" s="1" t="s">
        <v>16</v>
      </c>
      <c r="AC12079" s="23" t="s">
        <v>37893</v>
      </c>
      <c r="AD12079" s="23" t="s">
        <v>47279</v>
      </c>
      <c r="AE12079" t="s">
        <v>35405</v>
      </c>
    </row>
    <row r="12080" spans="1:31" ht="15" customHeight="1">
      <c r="A12080" s="1">
        <v>12079</v>
      </c>
      <c r="B12080" s="1" t="s">
        <v>54</v>
      </c>
      <c r="C12080" s="1" t="s">
        <v>20143</v>
      </c>
      <c r="D12080" s="9" t="s">
        <v>727</v>
      </c>
      <c r="E12080" s="9" t="s">
        <v>18609</v>
      </c>
      <c r="F12080" s="9" t="s">
        <v>30849</v>
      </c>
      <c r="G12080" s="17">
        <v>919440444446</v>
      </c>
      <c r="H12080" s="9" t="s">
        <v>8</v>
      </c>
      <c r="I12080" s="1" t="s">
        <v>62</v>
      </c>
      <c r="J12080" s="2" t="s">
        <v>47307</v>
      </c>
      <c r="K12080" s="11" t="s">
        <v>14137</v>
      </c>
      <c r="L12080" s="2" t="s">
        <v>47307</v>
      </c>
      <c r="M12080" s="11"/>
      <c r="N12080" s="4"/>
      <c r="O12080" s="11"/>
      <c r="P12080" s="4"/>
      <c r="Q12080" s="11"/>
      <c r="R12080" s="4"/>
      <c r="S12080" s="11"/>
      <c r="T12080" s="4"/>
      <c r="U12080" s="11"/>
      <c r="V12080" s="4"/>
      <c r="W12080" s="11"/>
      <c r="X12080" s="4"/>
      <c r="Y12080" s="11"/>
      <c r="Z12080" s="2"/>
      <c r="AA12080" s="1" t="s">
        <v>16</v>
      </c>
      <c r="AC12080" s="23" t="s">
        <v>37893</v>
      </c>
      <c r="AD12080" s="23" t="s">
        <v>47279</v>
      </c>
      <c r="AE12080" t="s">
        <v>35407</v>
      </c>
    </row>
    <row r="12081" spans="1:31" ht="15" customHeight="1">
      <c r="A12081" s="1">
        <v>12080</v>
      </c>
      <c r="B12081" s="1" t="s">
        <v>54</v>
      </c>
      <c r="C12081" s="1" t="s">
        <v>20154</v>
      </c>
      <c r="D12081" s="9" t="s">
        <v>36525</v>
      </c>
      <c r="E12081" s="9" t="s">
        <v>1909</v>
      </c>
      <c r="F12081" s="9" t="s">
        <v>30855</v>
      </c>
      <c r="G12081" s="17">
        <v>9141604444</v>
      </c>
      <c r="H12081" s="9" t="s">
        <v>15</v>
      </c>
      <c r="I12081" s="1" t="s">
        <v>62</v>
      </c>
      <c r="J12081" s="2" t="s">
        <v>47307</v>
      </c>
      <c r="K12081" s="11" t="s">
        <v>14137</v>
      </c>
      <c r="L12081" s="2" t="s">
        <v>47307</v>
      </c>
      <c r="M12081" s="11"/>
      <c r="N12081" s="4"/>
      <c r="O12081" s="11"/>
      <c r="P12081" s="4"/>
      <c r="Q12081" s="11"/>
      <c r="R12081" s="4"/>
      <c r="S12081" s="11"/>
      <c r="T12081" s="4"/>
      <c r="U12081" s="11"/>
      <c r="V12081" s="4"/>
      <c r="W12081" s="11"/>
      <c r="X12081" s="4"/>
      <c r="Y12081" s="11"/>
      <c r="Z12081" s="2"/>
      <c r="AA12081" s="1" t="s">
        <v>11</v>
      </c>
      <c r="AC12081" s="23" t="s">
        <v>37893</v>
      </c>
      <c r="AD12081" s="23" t="s">
        <v>47279</v>
      </c>
      <c r="AE12081" t="s">
        <v>35405</v>
      </c>
    </row>
    <row r="12082" spans="1:31" ht="15" customHeight="1">
      <c r="A12082" s="1">
        <v>12081</v>
      </c>
      <c r="B12082" s="1" t="s">
        <v>54</v>
      </c>
      <c r="C12082" s="1" t="s">
        <v>20159</v>
      </c>
      <c r="D12082" s="9" t="s">
        <v>223</v>
      </c>
      <c r="E12082" s="9" t="s">
        <v>553</v>
      </c>
      <c r="F12082" s="9" t="s">
        <v>30858</v>
      </c>
      <c r="G12082" s="17">
        <v>91999444446</v>
      </c>
      <c r="H12082" s="9" t="s">
        <v>15</v>
      </c>
      <c r="I12082" s="1" t="s">
        <v>9</v>
      </c>
      <c r="J12082" s="2" t="s">
        <v>47307</v>
      </c>
      <c r="K12082" s="11" t="s">
        <v>14137</v>
      </c>
      <c r="L12082" s="2" t="s">
        <v>47307</v>
      </c>
      <c r="M12082" s="11"/>
      <c r="N12082" s="4"/>
      <c r="O12082" s="11"/>
      <c r="P12082" s="4"/>
      <c r="Q12082" s="11"/>
      <c r="R12082" s="4"/>
      <c r="S12082" s="11"/>
      <c r="T12082" s="4"/>
      <c r="U12082" s="11"/>
      <c r="V12082" s="4"/>
      <c r="W12082" s="11"/>
      <c r="X12082" s="4"/>
      <c r="Y12082" s="11"/>
      <c r="Z12082" s="2"/>
      <c r="AA12082" s="1" t="s">
        <v>16</v>
      </c>
      <c r="AC12082" s="23" t="s">
        <v>37893</v>
      </c>
      <c r="AD12082" s="23" t="s">
        <v>47279</v>
      </c>
      <c r="AE12082" t="s">
        <v>35407</v>
      </c>
    </row>
    <row r="12083" spans="1:31" ht="15" customHeight="1">
      <c r="A12083" s="1">
        <v>12082</v>
      </c>
      <c r="B12083" s="1" t="s">
        <v>54</v>
      </c>
      <c r="C12083" s="1" t="s">
        <v>20172</v>
      </c>
      <c r="D12083" s="9" t="s">
        <v>7286</v>
      </c>
      <c r="E12083" s="9" t="s">
        <v>1797</v>
      </c>
      <c r="F12083" s="9" t="s">
        <v>30867</v>
      </c>
      <c r="G12083" s="17">
        <v>919664661106</v>
      </c>
      <c r="H12083" s="9" t="s">
        <v>15</v>
      </c>
      <c r="I12083" s="1" t="s">
        <v>62</v>
      </c>
      <c r="J12083" s="2" t="s">
        <v>47307</v>
      </c>
      <c r="K12083" s="3" t="s">
        <v>42</v>
      </c>
      <c r="L12083" s="2" t="s">
        <v>47307</v>
      </c>
      <c r="M12083" s="4" t="s">
        <v>14136</v>
      </c>
      <c r="N12083" s="3" t="str">
        <f>J12083</f>
        <v>[2.25 cr and more]</v>
      </c>
      <c r="O12083" s="11"/>
      <c r="P12083" s="4"/>
      <c r="Q12083" s="11"/>
      <c r="R12083" s="4"/>
      <c r="S12083" s="11"/>
      <c r="T12083" s="4"/>
      <c r="U12083" s="11"/>
      <c r="V12083" s="4"/>
      <c r="W12083" s="11"/>
      <c r="X12083" s="4"/>
      <c r="Y12083" s="11"/>
      <c r="Z12083" s="2"/>
      <c r="AA12083" s="1" t="s">
        <v>16</v>
      </c>
      <c r="AC12083" s="23" t="s">
        <v>37893</v>
      </c>
      <c r="AD12083" s="23" t="s">
        <v>47279</v>
      </c>
      <c r="AE12083" t="s">
        <v>35402</v>
      </c>
    </row>
    <row r="12084" spans="1:31" ht="15" customHeight="1">
      <c r="A12084" s="1">
        <v>12083</v>
      </c>
      <c r="B12084" s="1" t="s">
        <v>54</v>
      </c>
      <c r="C12084" s="1" t="s">
        <v>20204</v>
      </c>
      <c r="D12084" s="9" t="s">
        <v>359</v>
      </c>
      <c r="E12084" s="9" t="s">
        <v>18628</v>
      </c>
      <c r="F12084" s="9" t="s">
        <v>30887</v>
      </c>
      <c r="G12084" s="17">
        <v>919444694906</v>
      </c>
      <c r="H12084" s="9" t="s">
        <v>15</v>
      </c>
      <c r="I12084" s="1" t="s">
        <v>9</v>
      </c>
      <c r="J12084" s="2" t="s">
        <v>47307</v>
      </c>
      <c r="K12084" s="11" t="s">
        <v>14136</v>
      </c>
      <c r="L12084" s="2" t="s">
        <v>47307</v>
      </c>
      <c r="M12084" s="11"/>
      <c r="N12084" s="4"/>
      <c r="O12084" s="11"/>
      <c r="P12084" s="4"/>
      <c r="Q12084" s="11"/>
      <c r="R12084" s="4"/>
      <c r="S12084" s="11"/>
      <c r="T12084" s="4"/>
      <c r="U12084" s="11"/>
      <c r="V12084" s="4"/>
      <c r="W12084" s="11"/>
      <c r="X12084" s="4"/>
      <c r="Y12084" s="11"/>
      <c r="Z12084" s="2"/>
      <c r="AA12084" s="1" t="s">
        <v>16</v>
      </c>
      <c r="AC12084" s="23" t="s">
        <v>37893</v>
      </c>
      <c r="AD12084" s="23" t="s">
        <v>47279</v>
      </c>
      <c r="AE12084" t="s">
        <v>35408</v>
      </c>
    </row>
    <row r="12085" spans="1:31" ht="15" customHeight="1">
      <c r="A12085" s="1">
        <v>12084</v>
      </c>
      <c r="B12085" s="1" t="s">
        <v>54</v>
      </c>
      <c r="C12085" s="1" t="s">
        <v>20216</v>
      </c>
      <c r="D12085" s="9" t="s">
        <v>1227</v>
      </c>
      <c r="E12085" s="9" t="s">
        <v>255</v>
      </c>
      <c r="F12085" s="9" t="s">
        <v>30893</v>
      </c>
      <c r="G12085" s="17">
        <v>919994461964</v>
      </c>
      <c r="H12085" s="9" t="s">
        <v>15</v>
      </c>
      <c r="I12085" s="1" t="s">
        <v>62</v>
      </c>
      <c r="J12085" s="2" t="s">
        <v>47307</v>
      </c>
      <c r="K12085" s="3" t="s">
        <v>213</v>
      </c>
      <c r="L12085" s="2" t="s">
        <v>47307</v>
      </c>
      <c r="M12085" s="4" t="s">
        <v>17</v>
      </c>
      <c r="N12085" s="3" t="str">
        <f t="shared" ref="N12085:N12087" si="459">J12085</f>
        <v>[2.25 cr and more]</v>
      </c>
      <c r="O12085" s="4" t="s">
        <v>47347</v>
      </c>
      <c r="P12085" s="3" t="s">
        <v>47307</v>
      </c>
      <c r="Q12085" s="4" t="s">
        <v>14136</v>
      </c>
      <c r="R12085" s="3" t="s">
        <v>47307</v>
      </c>
      <c r="S12085" s="4" t="s">
        <v>47352</v>
      </c>
      <c r="T12085" s="3" t="s">
        <v>47307</v>
      </c>
      <c r="U12085" s="4" t="s">
        <v>13</v>
      </c>
      <c r="V12085" s="3" t="s">
        <v>47307</v>
      </c>
      <c r="W12085" s="11"/>
      <c r="X12085" s="4"/>
      <c r="Y12085" s="11"/>
      <c r="Z12085" s="2"/>
      <c r="AA12085" s="1" t="s">
        <v>16</v>
      </c>
      <c r="AC12085" s="23" t="s">
        <v>37893</v>
      </c>
      <c r="AD12085" s="23" t="s">
        <v>47279</v>
      </c>
      <c r="AE12085" t="s">
        <v>35403</v>
      </c>
    </row>
    <row r="12086" spans="1:31" ht="15" customHeight="1">
      <c r="A12086" s="1">
        <v>12085</v>
      </c>
      <c r="B12086" s="1" t="s">
        <v>54</v>
      </c>
      <c r="C12086" s="1" t="s">
        <v>20229</v>
      </c>
      <c r="D12086" s="9" t="s">
        <v>2412</v>
      </c>
      <c r="E12086" s="9" t="s">
        <v>102</v>
      </c>
      <c r="F12086" s="9" t="s">
        <v>35357</v>
      </c>
      <c r="G12086" s="17">
        <v>91449404444</v>
      </c>
      <c r="H12086" s="9" t="s">
        <v>132</v>
      </c>
      <c r="I12086" s="1" t="s">
        <v>41</v>
      </c>
      <c r="J12086" s="2" t="s">
        <v>47307</v>
      </c>
      <c r="K12086" s="3" t="s">
        <v>42</v>
      </c>
      <c r="L12086" s="2" t="s">
        <v>47307</v>
      </c>
      <c r="M12086" s="4" t="s">
        <v>14136</v>
      </c>
      <c r="N12086" s="3" t="str">
        <f t="shared" si="459"/>
        <v>[2.25 cr and more]</v>
      </c>
      <c r="O12086" s="4" t="s">
        <v>14137</v>
      </c>
      <c r="P12086" s="3" t="s">
        <v>47307</v>
      </c>
      <c r="Q12086" s="4" t="s">
        <v>13</v>
      </c>
      <c r="R12086" s="3" t="s">
        <v>47307</v>
      </c>
      <c r="S12086" s="11"/>
      <c r="T12086" s="4"/>
      <c r="U12086" s="11"/>
      <c r="V12086" s="4"/>
      <c r="W12086" s="11"/>
      <c r="X12086" s="4"/>
      <c r="Y12086" s="11"/>
      <c r="Z12086" s="2"/>
      <c r="AA12086" s="1" t="s">
        <v>16</v>
      </c>
      <c r="AC12086" s="23" t="s">
        <v>37893</v>
      </c>
      <c r="AD12086" s="23" t="s">
        <v>47279</v>
      </c>
      <c r="AE12086" t="s">
        <v>35405</v>
      </c>
    </row>
    <row r="12087" spans="1:31" ht="15" customHeight="1">
      <c r="A12087" s="1">
        <v>12086</v>
      </c>
      <c r="B12087" s="1" t="s">
        <v>54</v>
      </c>
      <c r="C12087" s="1" t="s">
        <v>20234</v>
      </c>
      <c r="D12087" s="9" t="s">
        <v>18640</v>
      </c>
      <c r="E12087" s="9" t="s">
        <v>1411</v>
      </c>
      <c r="F12087" s="9" t="s">
        <v>30904</v>
      </c>
      <c r="G12087" s="17">
        <v>9166164644</v>
      </c>
      <c r="H12087" s="9" t="s">
        <v>37</v>
      </c>
      <c r="I12087" s="1" t="s">
        <v>62</v>
      </c>
      <c r="J12087" s="2" t="s">
        <v>47307</v>
      </c>
      <c r="K12087" s="11" t="s">
        <v>14136</v>
      </c>
      <c r="L12087" s="2" t="s">
        <v>47307</v>
      </c>
      <c r="M12087" s="4" t="s">
        <v>14137</v>
      </c>
      <c r="N12087" s="3" t="str">
        <f t="shared" si="459"/>
        <v>[2.25 cr and more]</v>
      </c>
      <c r="O12087" s="4" t="s">
        <v>13</v>
      </c>
      <c r="P12087" s="3" t="s">
        <v>47307</v>
      </c>
      <c r="Q12087" s="11"/>
      <c r="R12087" s="4"/>
      <c r="S12087" s="11"/>
      <c r="T12087" s="4"/>
      <c r="U12087" s="11"/>
      <c r="V12087" s="4"/>
      <c r="W12087" s="11"/>
      <c r="X12087" s="4"/>
      <c r="Y12087" s="11"/>
      <c r="Z12087" s="2"/>
      <c r="AA12087" s="1" t="s">
        <v>16</v>
      </c>
      <c r="AC12087" s="23" t="s">
        <v>37893</v>
      </c>
      <c r="AD12087" s="23" t="s">
        <v>47279</v>
      </c>
      <c r="AE12087" t="s">
        <v>35407</v>
      </c>
    </row>
    <row r="12088" spans="1:31" ht="15" customHeight="1">
      <c r="A12088" s="1">
        <v>12087</v>
      </c>
      <c r="B12088" s="1" t="s">
        <v>54</v>
      </c>
      <c r="C12088" s="1" t="s">
        <v>20242</v>
      </c>
      <c r="D12088" s="9" t="s">
        <v>627</v>
      </c>
      <c r="E12088" s="9" t="s">
        <v>40</v>
      </c>
      <c r="F12088" s="9" t="s">
        <v>30908</v>
      </c>
      <c r="G12088" s="17">
        <v>91994966001</v>
      </c>
      <c r="H12088" s="9" t="s">
        <v>8</v>
      </c>
      <c r="I12088" s="1" t="s">
        <v>62</v>
      </c>
      <c r="J12088" s="2" t="s">
        <v>47307</v>
      </c>
      <c r="K12088" s="11" t="s">
        <v>14136</v>
      </c>
      <c r="L12088" s="2" t="s">
        <v>47307</v>
      </c>
      <c r="M12088" s="11"/>
      <c r="N12088" s="4"/>
      <c r="O12088" s="11"/>
      <c r="P12088" s="4"/>
      <c r="Q12088" s="11"/>
      <c r="R12088" s="4"/>
      <c r="S12088" s="11"/>
      <c r="T12088" s="4"/>
      <c r="U12088" s="11"/>
      <c r="V12088" s="4"/>
      <c r="W12088" s="11"/>
      <c r="X12088" s="4"/>
      <c r="Y12088" s="11"/>
      <c r="Z12088" s="2"/>
      <c r="AA12088" s="1" t="s">
        <v>11</v>
      </c>
      <c r="AC12088" s="23" t="s">
        <v>37893</v>
      </c>
      <c r="AD12088" s="23" t="s">
        <v>47279</v>
      </c>
      <c r="AE12088" t="s">
        <v>35402</v>
      </c>
    </row>
    <row r="12089" spans="1:31" ht="15" customHeight="1">
      <c r="A12089" s="1">
        <v>12088</v>
      </c>
      <c r="B12089" s="1" t="s">
        <v>54</v>
      </c>
      <c r="C12089" s="1" t="s">
        <v>20283</v>
      </c>
      <c r="D12089" s="9" t="s">
        <v>18374</v>
      </c>
      <c r="E12089" s="9" t="s">
        <v>18659</v>
      </c>
      <c r="F12089" s="9" t="s">
        <v>18660</v>
      </c>
      <c r="G12089" s="17">
        <v>919419140644</v>
      </c>
      <c r="H12089" s="9" t="s">
        <v>20</v>
      </c>
      <c r="I12089" s="1" t="s">
        <v>62</v>
      </c>
      <c r="J12089" s="2" t="s">
        <v>47307</v>
      </c>
      <c r="K12089" s="11" t="s">
        <v>14137</v>
      </c>
      <c r="L12089" s="2" t="s">
        <v>47307</v>
      </c>
      <c r="M12089" s="4" t="s">
        <v>13</v>
      </c>
      <c r="N12089" s="3" t="str">
        <f t="shared" ref="N12089:N12090" si="460">J12089</f>
        <v>[2.25 cr and more]</v>
      </c>
      <c r="O12089" s="11"/>
      <c r="P12089" s="4"/>
      <c r="Q12089" s="11"/>
      <c r="R12089" s="4"/>
      <c r="S12089" s="11"/>
      <c r="T12089" s="4"/>
      <c r="U12089" s="11"/>
      <c r="V12089" s="4"/>
      <c r="W12089" s="11"/>
      <c r="X12089" s="4"/>
      <c r="Y12089" s="11"/>
      <c r="Z12089" s="2"/>
      <c r="AA12089" s="1" t="s">
        <v>16</v>
      </c>
      <c r="AC12089" s="23" t="s">
        <v>37893</v>
      </c>
      <c r="AD12089" s="23" t="s">
        <v>47279</v>
      </c>
      <c r="AE12089" t="s">
        <v>35408</v>
      </c>
    </row>
    <row r="12090" spans="1:31" ht="15" customHeight="1">
      <c r="A12090" s="1">
        <v>12089</v>
      </c>
      <c r="B12090" s="1" t="s">
        <v>54</v>
      </c>
      <c r="C12090" s="1" t="s">
        <v>20287</v>
      </c>
      <c r="D12090" s="9" t="s">
        <v>3513</v>
      </c>
      <c r="E12090" s="9" t="s">
        <v>37331</v>
      </c>
      <c r="F12090" s="9" t="s">
        <v>30937</v>
      </c>
      <c r="G12090" s="17">
        <v>91464690</v>
      </c>
      <c r="H12090" s="9" t="s">
        <v>15</v>
      </c>
      <c r="I12090" s="1" t="s">
        <v>41</v>
      </c>
      <c r="J12090" s="2" t="s">
        <v>47307</v>
      </c>
      <c r="K12090" s="11" t="s">
        <v>14136</v>
      </c>
      <c r="L12090" s="2" t="s">
        <v>47307</v>
      </c>
      <c r="M12090" s="4" t="s">
        <v>14137</v>
      </c>
      <c r="N12090" s="3" t="str">
        <f t="shared" si="460"/>
        <v>[2.25 cr and more]</v>
      </c>
      <c r="O12090" s="11"/>
      <c r="P12090" s="4"/>
      <c r="Q12090" s="11"/>
      <c r="R12090" s="4"/>
      <c r="S12090" s="11"/>
      <c r="T12090" s="4"/>
      <c r="U12090" s="11"/>
      <c r="V12090" s="4"/>
      <c r="W12090" s="11"/>
      <c r="X12090" s="4"/>
      <c r="Y12090" s="11"/>
      <c r="Z12090" s="2"/>
      <c r="AA12090" s="1" t="s">
        <v>16</v>
      </c>
      <c r="AC12090" s="23" t="s">
        <v>37893</v>
      </c>
      <c r="AD12090" s="23" t="s">
        <v>47279</v>
      </c>
      <c r="AE12090" t="s">
        <v>35403</v>
      </c>
    </row>
    <row r="12091" spans="1:31" ht="15" customHeight="1">
      <c r="A12091" s="1">
        <v>12090</v>
      </c>
      <c r="B12091" s="1" t="s">
        <v>54</v>
      </c>
      <c r="C12091" s="1" t="s">
        <v>20314</v>
      </c>
      <c r="D12091" s="9" t="s">
        <v>36392</v>
      </c>
      <c r="E12091" s="9" t="s">
        <v>999</v>
      </c>
      <c r="F12091" s="9" t="s">
        <v>30955</v>
      </c>
      <c r="G12091" s="17">
        <v>91944066196</v>
      </c>
      <c r="H12091" s="9" t="s">
        <v>37</v>
      </c>
      <c r="I12091" s="1" t="s">
        <v>9</v>
      </c>
      <c r="J12091" s="2" t="s">
        <v>47307</v>
      </c>
      <c r="K12091" s="11" t="s">
        <v>14137</v>
      </c>
      <c r="L12091" s="2" t="s">
        <v>47307</v>
      </c>
      <c r="M12091" s="11"/>
      <c r="N12091" s="4"/>
      <c r="O12091" s="11"/>
      <c r="P12091" s="4"/>
      <c r="Q12091" s="11"/>
      <c r="R12091" s="4"/>
      <c r="S12091" s="11"/>
      <c r="T12091" s="4"/>
      <c r="U12091" s="11"/>
      <c r="V12091" s="4"/>
      <c r="W12091" s="11"/>
      <c r="X12091" s="4"/>
      <c r="Y12091" s="11"/>
      <c r="Z12091" s="2"/>
      <c r="AA12091" s="1" t="s">
        <v>16</v>
      </c>
      <c r="AC12091" s="23" t="s">
        <v>37893</v>
      </c>
      <c r="AD12091" s="23" t="s">
        <v>47279</v>
      </c>
      <c r="AE12091" t="s">
        <v>35405</v>
      </c>
    </row>
    <row r="12092" spans="1:31" ht="15" customHeight="1">
      <c r="A12092" s="1">
        <v>12091</v>
      </c>
      <c r="B12092" s="1" t="s">
        <v>54</v>
      </c>
      <c r="C12092" s="1" t="s">
        <v>20319</v>
      </c>
      <c r="D12092" s="9" t="s">
        <v>359</v>
      </c>
      <c r="E12092" s="9" t="s">
        <v>7289</v>
      </c>
      <c r="F12092" s="9" t="s">
        <v>30957</v>
      </c>
      <c r="G12092" s="17">
        <v>91600094144</v>
      </c>
      <c r="H12092" s="9" t="s">
        <v>132</v>
      </c>
      <c r="I12092" s="1" t="s">
        <v>62</v>
      </c>
      <c r="J12092" s="2" t="s">
        <v>47307</v>
      </c>
      <c r="K12092" s="11" t="s">
        <v>14137</v>
      </c>
      <c r="L12092" s="2" t="s">
        <v>47307</v>
      </c>
      <c r="M12092" s="11"/>
      <c r="N12092" s="4"/>
      <c r="O12092" s="11"/>
      <c r="P12092" s="4"/>
      <c r="Q12092" s="11"/>
      <c r="R12092" s="4"/>
      <c r="S12092" s="11"/>
      <c r="T12092" s="4"/>
      <c r="U12092" s="11"/>
      <c r="V12092" s="4"/>
      <c r="W12092" s="11"/>
      <c r="X12092" s="4"/>
      <c r="Y12092" s="11"/>
      <c r="Z12092" s="2"/>
      <c r="AA12092" s="1" t="s">
        <v>16</v>
      </c>
      <c r="AC12092" s="23" t="s">
        <v>37893</v>
      </c>
      <c r="AD12092" s="23" t="s">
        <v>47279</v>
      </c>
      <c r="AE12092" t="s">
        <v>35407</v>
      </c>
    </row>
    <row r="12093" spans="1:31" ht="15" customHeight="1">
      <c r="A12093" s="1">
        <v>12092</v>
      </c>
      <c r="B12093" s="1" t="s">
        <v>54</v>
      </c>
      <c r="C12093" s="1" t="s">
        <v>20356</v>
      </c>
      <c r="D12093" s="9" t="s">
        <v>36248</v>
      </c>
      <c r="E12093" s="9" t="s">
        <v>139</v>
      </c>
      <c r="F12093" s="9" t="s">
        <v>35370</v>
      </c>
      <c r="G12093" s="17">
        <v>914000099044</v>
      </c>
      <c r="H12093" s="9" t="s">
        <v>15</v>
      </c>
      <c r="I12093" s="1" t="s">
        <v>62</v>
      </c>
      <c r="J12093" s="2" t="s">
        <v>47307</v>
      </c>
      <c r="K12093" s="11" t="s">
        <v>14136</v>
      </c>
      <c r="L12093" s="2" t="s">
        <v>47307</v>
      </c>
      <c r="M12093" s="4" t="s">
        <v>14137</v>
      </c>
      <c r="N12093" s="3" t="str">
        <f>J12093</f>
        <v>[2.25 cr and more]</v>
      </c>
      <c r="O12093" s="11"/>
      <c r="P12093" s="4"/>
      <c r="Q12093" s="11"/>
      <c r="R12093" s="4"/>
      <c r="S12093" s="11"/>
      <c r="T12093" s="4"/>
      <c r="U12093" s="11"/>
      <c r="V12093" s="4"/>
      <c r="W12093" s="11"/>
      <c r="X12093" s="4"/>
      <c r="Y12093" s="11"/>
      <c r="Z12093" s="2"/>
      <c r="AA12093" s="1" t="s">
        <v>16</v>
      </c>
      <c r="AC12093" s="23" t="s">
        <v>37893</v>
      </c>
      <c r="AD12093" s="23" t="s">
        <v>47279</v>
      </c>
      <c r="AE12093" t="s">
        <v>35402</v>
      </c>
    </row>
    <row r="12094" spans="1:31" ht="15" customHeight="1">
      <c r="A12094" s="1">
        <v>12093</v>
      </c>
      <c r="B12094" s="1" t="s">
        <v>54</v>
      </c>
      <c r="C12094" s="1" t="s">
        <v>20406</v>
      </c>
      <c r="D12094" s="9" t="s">
        <v>185</v>
      </c>
      <c r="E12094" s="9" t="s">
        <v>139</v>
      </c>
      <c r="F12094" s="9" t="s">
        <v>31014</v>
      </c>
      <c r="G12094" s="17">
        <v>9191494044</v>
      </c>
      <c r="H12094" s="9" t="s">
        <v>15</v>
      </c>
      <c r="I12094" s="1" t="s">
        <v>41</v>
      </c>
      <c r="J12094" s="2" t="s">
        <v>47307</v>
      </c>
      <c r="K12094" s="11" t="s">
        <v>14136</v>
      </c>
      <c r="L12094" s="2" t="s">
        <v>47307</v>
      </c>
      <c r="M12094" s="11"/>
      <c r="N12094" s="4"/>
      <c r="O12094" s="11"/>
      <c r="P12094" s="4"/>
      <c r="Q12094" s="11"/>
      <c r="R12094" s="4"/>
      <c r="S12094" s="11"/>
      <c r="T12094" s="4"/>
      <c r="U12094" s="11"/>
      <c r="V12094" s="4"/>
      <c r="W12094" s="11"/>
      <c r="X12094" s="4"/>
      <c r="Y12094" s="11"/>
      <c r="Z12094" s="2"/>
      <c r="AA12094" s="1" t="s">
        <v>16</v>
      </c>
      <c r="AC12094" s="23" t="s">
        <v>37893</v>
      </c>
      <c r="AD12094" s="23" t="s">
        <v>47279</v>
      </c>
      <c r="AE12094" t="s">
        <v>35408</v>
      </c>
    </row>
    <row r="12095" spans="1:31" ht="15" customHeight="1">
      <c r="A12095" s="1">
        <v>12094</v>
      </c>
      <c r="B12095" s="1" t="s">
        <v>54</v>
      </c>
      <c r="C12095" s="1" t="s">
        <v>20413</v>
      </c>
      <c r="D12095" s="9" t="s">
        <v>568</v>
      </c>
      <c r="E12095" s="9" t="s">
        <v>18699</v>
      </c>
      <c r="F12095" s="9" t="s">
        <v>31018</v>
      </c>
      <c r="G12095" s="17">
        <v>91046916914</v>
      </c>
      <c r="H12095" s="9" t="s">
        <v>132</v>
      </c>
      <c r="I12095" s="1" t="s">
        <v>9</v>
      </c>
      <c r="J12095" s="2" t="s">
        <v>47307</v>
      </c>
      <c r="K12095" s="11" t="s">
        <v>13</v>
      </c>
      <c r="L12095" s="2" t="s">
        <v>47307</v>
      </c>
      <c r="M12095" s="11"/>
      <c r="N12095" s="4"/>
      <c r="O12095" s="11"/>
      <c r="P12095" s="4"/>
      <c r="Q12095" s="11"/>
      <c r="R12095" s="4"/>
      <c r="S12095" s="11"/>
      <c r="T12095" s="4"/>
      <c r="U12095" s="11"/>
      <c r="V12095" s="4"/>
      <c r="W12095" s="11"/>
      <c r="X12095" s="4"/>
      <c r="Y12095" s="11"/>
      <c r="Z12095" s="2"/>
      <c r="AA12095" s="1" t="s">
        <v>16</v>
      </c>
      <c r="AC12095" s="23" t="s">
        <v>37893</v>
      </c>
      <c r="AD12095" s="23" t="s">
        <v>47279</v>
      </c>
      <c r="AE12095" t="s">
        <v>35403</v>
      </c>
    </row>
    <row r="12096" spans="1:31" ht="15" customHeight="1">
      <c r="A12096" s="1">
        <v>12095</v>
      </c>
      <c r="B12096" s="1" t="s">
        <v>54</v>
      </c>
      <c r="C12096" s="1" t="s">
        <v>20420</v>
      </c>
      <c r="D12096" s="9" t="s">
        <v>704</v>
      </c>
      <c r="E12096" s="9" t="s">
        <v>73</v>
      </c>
      <c r="F12096" s="9" t="s">
        <v>31022</v>
      </c>
      <c r="G12096" s="17">
        <v>91990960616</v>
      </c>
      <c r="H12096" s="9" t="s">
        <v>20</v>
      </c>
      <c r="I12096" s="1" t="s">
        <v>41</v>
      </c>
      <c r="J12096" s="2" t="s">
        <v>47307</v>
      </c>
      <c r="K12096" s="3" t="s">
        <v>17</v>
      </c>
      <c r="L12096" s="2" t="s">
        <v>47307</v>
      </c>
      <c r="M12096" s="11"/>
      <c r="N12096" s="4"/>
      <c r="O12096" s="11"/>
      <c r="P12096" s="4"/>
      <c r="Q12096" s="11"/>
      <c r="R12096" s="4"/>
      <c r="S12096" s="11"/>
      <c r="T12096" s="4"/>
      <c r="U12096" s="11"/>
      <c r="V12096" s="4"/>
      <c r="W12096" s="11"/>
      <c r="X12096" s="4"/>
      <c r="Y12096" s="11"/>
      <c r="Z12096" s="2"/>
      <c r="AA12096" s="1" t="s">
        <v>16</v>
      </c>
      <c r="AC12096" s="23" t="s">
        <v>37893</v>
      </c>
      <c r="AD12096" s="23" t="s">
        <v>47279</v>
      </c>
      <c r="AE12096" t="s">
        <v>35405</v>
      </c>
    </row>
    <row r="12097" spans="1:31" ht="15" customHeight="1">
      <c r="A12097" s="1">
        <v>12096</v>
      </c>
      <c r="B12097" s="1" t="s">
        <v>54</v>
      </c>
      <c r="C12097" s="1" t="s">
        <v>20422</v>
      </c>
      <c r="D12097" s="9" t="s">
        <v>5106</v>
      </c>
      <c r="E12097" s="9" t="s">
        <v>447</v>
      </c>
      <c r="F12097" s="9" t="s">
        <v>31024</v>
      </c>
      <c r="G12097" s="17">
        <v>919099404094</v>
      </c>
      <c r="H12097" s="9" t="s">
        <v>15</v>
      </c>
      <c r="I12097" s="1" t="s">
        <v>62</v>
      </c>
      <c r="J12097" s="2" t="s">
        <v>47307</v>
      </c>
      <c r="K12097" s="11" t="s">
        <v>13</v>
      </c>
      <c r="L12097" s="2" t="s">
        <v>47307</v>
      </c>
      <c r="M12097" s="11"/>
      <c r="N12097" s="4"/>
      <c r="O12097" s="11"/>
      <c r="P12097" s="4"/>
      <c r="Q12097" s="11"/>
      <c r="R12097" s="4"/>
      <c r="S12097" s="11"/>
      <c r="T12097" s="4"/>
      <c r="U12097" s="11"/>
      <c r="V12097" s="4"/>
      <c r="W12097" s="11"/>
      <c r="X12097" s="4"/>
      <c r="Y12097" s="11"/>
      <c r="Z12097" s="2"/>
      <c r="AA12097" s="1" t="s">
        <v>16</v>
      </c>
      <c r="AC12097" s="23" t="s">
        <v>37893</v>
      </c>
      <c r="AD12097" s="23" t="s">
        <v>47279</v>
      </c>
      <c r="AE12097" t="s">
        <v>35407</v>
      </c>
    </row>
    <row r="12098" spans="1:31" ht="15" customHeight="1">
      <c r="A12098" s="1">
        <v>12097</v>
      </c>
      <c r="B12098" s="1" t="s">
        <v>54</v>
      </c>
      <c r="C12098" s="1" t="s">
        <v>20428</v>
      </c>
      <c r="D12098" s="9" t="s">
        <v>18704</v>
      </c>
      <c r="E12098" s="9" t="s">
        <v>18705</v>
      </c>
      <c r="F12098" s="9" t="s">
        <v>31027</v>
      </c>
      <c r="G12098" s="17">
        <v>91600014904</v>
      </c>
      <c r="H12098" s="9" t="s">
        <v>15</v>
      </c>
      <c r="I12098" s="1" t="s">
        <v>41</v>
      </c>
      <c r="J12098" s="2" t="s">
        <v>47307</v>
      </c>
      <c r="K12098" s="11" t="s">
        <v>14137</v>
      </c>
      <c r="L12098" s="2" t="s">
        <v>47307</v>
      </c>
      <c r="M12098" s="11"/>
      <c r="N12098" s="4"/>
      <c r="O12098" s="11"/>
      <c r="P12098" s="4"/>
      <c r="Q12098" s="11"/>
      <c r="R12098" s="4"/>
      <c r="S12098" s="11"/>
      <c r="T12098" s="4"/>
      <c r="U12098" s="11"/>
      <c r="V12098" s="4"/>
      <c r="W12098" s="11"/>
      <c r="X12098" s="4"/>
      <c r="Y12098" s="11"/>
      <c r="Z12098" s="2"/>
      <c r="AA12098" s="1" t="s">
        <v>16</v>
      </c>
      <c r="AC12098" s="23" t="s">
        <v>37893</v>
      </c>
      <c r="AD12098" s="23" t="s">
        <v>47279</v>
      </c>
      <c r="AE12098" t="s">
        <v>35402</v>
      </c>
    </row>
    <row r="12099" spans="1:31" ht="15" customHeight="1">
      <c r="A12099" s="1">
        <v>12098</v>
      </c>
      <c r="B12099" s="1" t="s">
        <v>54</v>
      </c>
      <c r="C12099" s="1" t="s">
        <v>20429</v>
      </c>
      <c r="D12099" s="9" t="s">
        <v>18706</v>
      </c>
      <c r="E12099" s="9" t="s">
        <v>1725</v>
      </c>
      <c r="F12099" s="9" t="s">
        <v>35376</v>
      </c>
      <c r="G12099" s="17">
        <v>91901606044</v>
      </c>
      <c r="H12099" s="9" t="s">
        <v>8</v>
      </c>
      <c r="I12099" s="1" t="s">
        <v>62</v>
      </c>
      <c r="J12099" s="2" t="s">
        <v>47307</v>
      </c>
      <c r="K12099" s="11" t="s">
        <v>14136</v>
      </c>
      <c r="L12099" s="2" t="s">
        <v>47307</v>
      </c>
      <c r="M12099" s="4" t="s">
        <v>14137</v>
      </c>
      <c r="N12099" s="3" t="str">
        <f>J12099</f>
        <v>[2.25 cr and more]</v>
      </c>
      <c r="O12099" s="11"/>
      <c r="P12099" s="4"/>
      <c r="Q12099" s="11"/>
      <c r="R12099" s="4"/>
      <c r="S12099" s="11"/>
      <c r="T12099" s="4"/>
      <c r="U12099" s="11"/>
      <c r="V12099" s="4"/>
      <c r="W12099" s="11"/>
      <c r="X12099" s="4"/>
      <c r="Y12099" s="11"/>
      <c r="Z12099" s="2"/>
      <c r="AA12099" s="1" t="s">
        <v>16</v>
      </c>
      <c r="AC12099" s="23" t="s">
        <v>37893</v>
      </c>
      <c r="AD12099" s="23" t="s">
        <v>47279</v>
      </c>
      <c r="AE12099" t="s">
        <v>35408</v>
      </c>
    </row>
    <row r="12100" spans="1:31" ht="15" customHeight="1">
      <c r="A12100" s="1">
        <v>12099</v>
      </c>
      <c r="B12100" s="1" t="s">
        <v>54</v>
      </c>
      <c r="C12100" s="1" t="s">
        <v>20432</v>
      </c>
      <c r="D12100" s="9" t="s">
        <v>35545</v>
      </c>
      <c r="E12100" s="9" t="s">
        <v>40</v>
      </c>
      <c r="F12100" s="9" t="s">
        <v>18708</v>
      </c>
      <c r="G12100" s="17">
        <v>914401414106</v>
      </c>
      <c r="H12100" s="9" t="s">
        <v>8</v>
      </c>
      <c r="I12100" s="1" t="s">
        <v>62</v>
      </c>
      <c r="J12100" s="2" t="s">
        <v>47307</v>
      </c>
      <c r="K12100" s="11" t="s">
        <v>13</v>
      </c>
      <c r="L12100" s="2" t="s">
        <v>47307</v>
      </c>
      <c r="M12100" s="11"/>
      <c r="N12100" s="4"/>
      <c r="O12100" s="11"/>
      <c r="P12100" s="4"/>
      <c r="Q12100" s="11"/>
      <c r="R12100" s="4"/>
      <c r="S12100" s="11"/>
      <c r="T12100" s="4"/>
      <c r="U12100" s="11"/>
      <c r="V12100" s="4"/>
      <c r="W12100" s="11"/>
      <c r="X12100" s="4"/>
      <c r="Y12100" s="11"/>
      <c r="Z12100" s="2"/>
      <c r="AA12100" s="1" t="s">
        <v>16</v>
      </c>
      <c r="AC12100" s="23" t="s">
        <v>37893</v>
      </c>
      <c r="AD12100" s="23" t="s">
        <v>47279</v>
      </c>
      <c r="AE12100" t="s">
        <v>35403</v>
      </c>
    </row>
    <row r="12101" spans="1:31" ht="15" customHeight="1">
      <c r="A12101" s="1">
        <v>12100</v>
      </c>
      <c r="B12101" s="1" t="s">
        <v>54</v>
      </c>
      <c r="C12101" s="1" t="s">
        <v>20455</v>
      </c>
      <c r="D12101" s="9" t="s">
        <v>13793</v>
      </c>
      <c r="E12101" s="9" t="s">
        <v>13794</v>
      </c>
      <c r="F12101" s="9" t="s">
        <v>35024</v>
      </c>
      <c r="G12101" s="17">
        <v>91994640999</v>
      </c>
      <c r="H12101" s="9" t="s">
        <v>15</v>
      </c>
      <c r="I12101" s="1" t="s">
        <v>62</v>
      </c>
      <c r="J12101" s="2" t="s">
        <v>47307</v>
      </c>
      <c r="K12101" s="11" t="s">
        <v>14137</v>
      </c>
      <c r="L12101" s="2" t="s">
        <v>47307</v>
      </c>
      <c r="M12101" s="11"/>
      <c r="N12101" s="4"/>
      <c r="O12101" s="11"/>
      <c r="P12101" s="4"/>
      <c r="Q12101" s="11"/>
      <c r="R12101" s="4"/>
      <c r="S12101" s="11"/>
      <c r="T12101" s="4"/>
      <c r="U12101" s="11"/>
      <c r="V12101" s="4"/>
      <c r="W12101" s="11"/>
      <c r="X12101" s="4"/>
      <c r="Y12101" s="11"/>
      <c r="Z12101" s="2"/>
      <c r="AA12101" s="1" t="s">
        <v>16</v>
      </c>
      <c r="AC12101" s="23" t="s">
        <v>37893</v>
      </c>
      <c r="AD12101" s="23" t="s">
        <v>47279</v>
      </c>
      <c r="AE12101" t="s">
        <v>35405</v>
      </c>
    </row>
    <row r="12102" spans="1:31" ht="15" customHeight="1">
      <c r="A12102" s="1">
        <v>12101</v>
      </c>
      <c r="B12102" s="1" t="s">
        <v>54</v>
      </c>
      <c r="C12102" s="1" t="s">
        <v>20463</v>
      </c>
      <c r="D12102" s="9" t="s">
        <v>502</v>
      </c>
      <c r="E12102" s="9" t="s">
        <v>40</v>
      </c>
      <c r="F12102" s="9" t="s">
        <v>22506</v>
      </c>
      <c r="G12102" s="17">
        <v>9194916664</v>
      </c>
      <c r="H12102" s="9" t="s">
        <v>37</v>
      </c>
      <c r="I12102" s="1" t="s">
        <v>41</v>
      </c>
      <c r="J12102" s="2" t="s">
        <v>47307</v>
      </c>
      <c r="K12102" s="11" t="s">
        <v>14136</v>
      </c>
      <c r="L12102" s="2" t="s">
        <v>47307</v>
      </c>
      <c r="M12102" s="11"/>
      <c r="N12102" s="4"/>
      <c r="O12102" s="11"/>
      <c r="P12102" s="4"/>
      <c r="Q12102" s="11"/>
      <c r="R12102" s="4"/>
      <c r="S12102" s="11"/>
      <c r="T12102" s="4"/>
      <c r="U12102" s="11"/>
      <c r="V12102" s="4"/>
      <c r="W12102" s="11"/>
      <c r="X12102" s="4"/>
      <c r="Y12102" s="11"/>
      <c r="Z12102" s="2"/>
      <c r="AA12102" s="1" t="s">
        <v>16</v>
      </c>
      <c r="AC12102" s="23" t="s">
        <v>37893</v>
      </c>
      <c r="AD12102" s="23" t="s">
        <v>47279</v>
      </c>
      <c r="AE12102" t="s">
        <v>35407</v>
      </c>
    </row>
    <row r="12103" spans="1:31" ht="15" customHeight="1">
      <c r="A12103" s="1">
        <v>12102</v>
      </c>
      <c r="B12103" s="1" t="s">
        <v>54</v>
      </c>
      <c r="C12103" s="1" t="s">
        <v>20467</v>
      </c>
      <c r="D12103" s="9" t="s">
        <v>58</v>
      </c>
      <c r="E12103" s="9" t="s">
        <v>12629</v>
      </c>
      <c r="F12103" s="9" t="s">
        <v>27803</v>
      </c>
      <c r="G12103" s="17">
        <v>91414419996</v>
      </c>
      <c r="H12103" s="9" t="s">
        <v>20</v>
      </c>
      <c r="I12103" s="1" t="s">
        <v>9</v>
      </c>
      <c r="J12103" s="2" t="s">
        <v>47307</v>
      </c>
      <c r="K12103" s="3" t="s">
        <v>213</v>
      </c>
      <c r="L12103" s="2" t="s">
        <v>47307</v>
      </c>
      <c r="M12103" s="11"/>
      <c r="N12103" s="4"/>
      <c r="O12103" s="11"/>
      <c r="P12103" s="4"/>
      <c r="Q12103" s="11"/>
      <c r="R12103" s="4"/>
      <c r="S12103" s="11"/>
      <c r="T12103" s="4"/>
      <c r="U12103" s="11"/>
      <c r="V12103" s="4"/>
      <c r="W12103" s="11"/>
      <c r="X12103" s="4"/>
      <c r="Y12103" s="11"/>
      <c r="Z12103" s="2"/>
      <c r="AA12103" s="1" t="s">
        <v>11</v>
      </c>
      <c r="AC12103" s="23" t="s">
        <v>37893</v>
      </c>
      <c r="AD12103" s="23" t="s">
        <v>47279</v>
      </c>
      <c r="AE12103" t="s">
        <v>35405</v>
      </c>
    </row>
    <row r="12104" spans="1:31" ht="15" customHeight="1">
      <c r="A12104" s="1">
        <v>12103</v>
      </c>
      <c r="B12104" s="1" t="s">
        <v>54</v>
      </c>
      <c r="C12104" s="1" t="s">
        <v>20471</v>
      </c>
      <c r="D12104" s="9" t="s">
        <v>13618</v>
      </c>
      <c r="E12104" s="9" t="s">
        <v>13619</v>
      </c>
      <c r="F12104" s="9" t="s">
        <v>31050</v>
      </c>
      <c r="G12104" s="17">
        <v>919466446449</v>
      </c>
      <c r="H12104" s="9" t="s">
        <v>8</v>
      </c>
      <c r="I12104" s="1" t="s">
        <v>41</v>
      </c>
      <c r="J12104" s="2" t="s">
        <v>47307</v>
      </c>
      <c r="K12104" s="3" t="s">
        <v>213</v>
      </c>
      <c r="L12104" s="2" t="s">
        <v>47307</v>
      </c>
      <c r="M12104" s="11"/>
      <c r="N12104" s="4"/>
      <c r="O12104" s="11"/>
      <c r="P12104" s="4"/>
      <c r="Q12104" s="11"/>
      <c r="R12104" s="4"/>
      <c r="S12104" s="11"/>
      <c r="T12104" s="4"/>
      <c r="U12104" s="11"/>
      <c r="V12104" s="4"/>
      <c r="W12104" s="11"/>
      <c r="X12104" s="4"/>
      <c r="Y12104" s="11"/>
      <c r="Z12104" s="2"/>
      <c r="AA12104" s="1" t="s">
        <v>11</v>
      </c>
      <c r="AC12104" s="23" t="s">
        <v>37893</v>
      </c>
      <c r="AD12104" s="23" t="s">
        <v>47279</v>
      </c>
      <c r="AE12104" t="s">
        <v>35407</v>
      </c>
    </row>
    <row r="12105" spans="1:31" ht="15" customHeight="1">
      <c r="A12105" s="1">
        <v>12104</v>
      </c>
      <c r="B12105" s="1" t="s">
        <v>54</v>
      </c>
      <c r="C12105" s="1" t="s">
        <v>20473</v>
      </c>
      <c r="D12105" s="9" t="s">
        <v>18630</v>
      </c>
      <c r="E12105" s="9" t="s">
        <v>10146</v>
      </c>
      <c r="F12105" s="9" t="s">
        <v>35381</v>
      </c>
      <c r="G12105" s="17">
        <v>919664444444</v>
      </c>
      <c r="H12105" s="9" t="s">
        <v>37</v>
      </c>
      <c r="I12105" s="1" t="s">
        <v>62</v>
      </c>
      <c r="J12105" s="2" t="s">
        <v>47307</v>
      </c>
      <c r="K12105" s="11" t="s">
        <v>14136</v>
      </c>
      <c r="L12105" s="2" t="s">
        <v>47307</v>
      </c>
      <c r="M12105" s="4" t="s">
        <v>14137</v>
      </c>
      <c r="N12105" s="3" t="str">
        <f t="shared" ref="N12105:N12106" si="461">J12105</f>
        <v>[2.25 cr and more]</v>
      </c>
      <c r="O12105" s="4" t="s">
        <v>13</v>
      </c>
      <c r="P12105" s="3" t="s">
        <v>47307</v>
      </c>
      <c r="Q12105" s="11"/>
      <c r="R12105" s="4"/>
      <c r="S12105" s="11"/>
      <c r="T12105" s="4"/>
      <c r="U12105" s="11"/>
      <c r="V12105" s="4"/>
      <c r="W12105" s="11"/>
      <c r="X12105" s="4"/>
      <c r="Y12105" s="11"/>
      <c r="Z12105" s="2"/>
      <c r="AA12105" s="1" t="s">
        <v>16</v>
      </c>
      <c r="AC12105" s="23" t="s">
        <v>37893</v>
      </c>
      <c r="AD12105" s="23" t="s">
        <v>47279</v>
      </c>
      <c r="AE12105" t="s">
        <v>35402</v>
      </c>
    </row>
    <row r="12106" spans="1:31" ht="15" customHeight="1">
      <c r="A12106" s="1">
        <v>12105</v>
      </c>
      <c r="B12106" s="1" t="s">
        <v>54</v>
      </c>
      <c r="C12106" s="1" t="s">
        <v>20493</v>
      </c>
      <c r="D12106" s="9" t="s">
        <v>1867</v>
      </c>
      <c r="E12106" s="9" t="s">
        <v>1225</v>
      </c>
      <c r="F12106" s="9" t="s">
        <v>33363</v>
      </c>
      <c r="G12106" s="17">
        <v>919444464191</v>
      </c>
      <c r="H12106" s="9" t="s">
        <v>8</v>
      </c>
      <c r="I12106" s="1" t="s">
        <v>41</v>
      </c>
      <c r="J12106" s="2" t="s">
        <v>47307</v>
      </c>
      <c r="K12106" s="3" t="s">
        <v>42</v>
      </c>
      <c r="L12106" s="2" t="s">
        <v>47307</v>
      </c>
      <c r="M12106" s="4" t="s">
        <v>14136</v>
      </c>
      <c r="N12106" s="3" t="str">
        <f t="shared" si="461"/>
        <v>[2.25 cr and more]</v>
      </c>
      <c r="O12106" s="4" t="s">
        <v>14137</v>
      </c>
      <c r="P12106" s="3" t="s">
        <v>47307</v>
      </c>
      <c r="Q12106" s="11"/>
      <c r="R12106" s="4"/>
      <c r="S12106" s="11"/>
      <c r="T12106" s="4"/>
      <c r="U12106" s="11"/>
      <c r="V12106" s="4"/>
      <c r="W12106" s="11"/>
      <c r="X12106" s="4"/>
      <c r="Y12106" s="11"/>
      <c r="Z12106" s="2"/>
      <c r="AA12106" s="1" t="s">
        <v>16</v>
      </c>
      <c r="AC12106" s="23" t="s">
        <v>37893</v>
      </c>
      <c r="AD12106" s="23" t="s">
        <v>47279</v>
      </c>
      <c r="AE12106" t="s">
        <v>35408</v>
      </c>
    </row>
    <row r="12107" spans="1:31" ht="15" customHeight="1">
      <c r="A12107" s="1">
        <v>12106</v>
      </c>
      <c r="B12107" s="1" t="s">
        <v>54</v>
      </c>
      <c r="C12107" s="1" t="s">
        <v>20498</v>
      </c>
      <c r="D12107" s="9" t="s">
        <v>139</v>
      </c>
      <c r="E12107" s="9" t="s">
        <v>18728</v>
      </c>
      <c r="F12107" s="9" t="s">
        <v>33365</v>
      </c>
      <c r="G12107" s="17">
        <v>91914909904</v>
      </c>
      <c r="H12107" s="9" t="s">
        <v>15</v>
      </c>
      <c r="I12107" s="1" t="s">
        <v>62</v>
      </c>
      <c r="J12107" s="2" t="s">
        <v>47307</v>
      </c>
      <c r="K12107" s="11" t="s">
        <v>13</v>
      </c>
      <c r="L12107" s="2" t="s">
        <v>47307</v>
      </c>
      <c r="M12107" s="11"/>
      <c r="N12107" s="4"/>
      <c r="O12107" s="11"/>
      <c r="P12107" s="4"/>
      <c r="Q12107" s="11"/>
      <c r="R12107" s="4"/>
      <c r="S12107" s="11"/>
      <c r="T12107" s="4"/>
      <c r="U12107" s="11"/>
      <c r="V12107" s="4"/>
      <c r="W12107" s="11"/>
      <c r="X12107" s="4"/>
      <c r="Y12107" s="11"/>
      <c r="Z12107" s="2"/>
      <c r="AA12107" s="1" t="s">
        <v>16</v>
      </c>
      <c r="AC12107" s="23" t="s">
        <v>37893</v>
      </c>
      <c r="AD12107" s="23" t="s">
        <v>47279</v>
      </c>
      <c r="AE12107" t="s">
        <v>35403</v>
      </c>
    </row>
    <row r="12108" spans="1:31" ht="15" customHeight="1">
      <c r="A12108" s="1">
        <v>12107</v>
      </c>
      <c r="B12108" s="1" t="s">
        <v>54</v>
      </c>
      <c r="C12108" s="1" t="s">
        <v>20499</v>
      </c>
      <c r="D12108" s="9" t="s">
        <v>3533</v>
      </c>
      <c r="E12108" s="9" t="s">
        <v>40</v>
      </c>
      <c r="F12108" s="9" t="s">
        <v>35383</v>
      </c>
      <c r="G12108" s="17">
        <v>914401444944</v>
      </c>
      <c r="H12108" s="9" t="s">
        <v>8</v>
      </c>
      <c r="I12108" s="1" t="s">
        <v>62</v>
      </c>
      <c r="J12108" s="2" t="s">
        <v>47307</v>
      </c>
      <c r="K12108" s="3" t="s">
        <v>42</v>
      </c>
      <c r="L12108" s="2" t="s">
        <v>47307</v>
      </c>
      <c r="M12108" s="11"/>
      <c r="N12108" s="4"/>
      <c r="O12108" s="11"/>
      <c r="P12108" s="4"/>
      <c r="Q12108" s="11"/>
      <c r="R12108" s="4"/>
      <c r="S12108" s="11"/>
      <c r="T12108" s="4"/>
      <c r="U12108" s="11"/>
      <c r="V12108" s="4"/>
      <c r="W12108" s="11"/>
      <c r="X12108" s="4"/>
      <c r="Y12108" s="11"/>
      <c r="Z12108" s="2"/>
      <c r="AA12108" s="1" t="s">
        <v>16</v>
      </c>
      <c r="AC12108" s="23" t="s">
        <v>37893</v>
      </c>
      <c r="AD12108" s="23" t="s">
        <v>47279</v>
      </c>
      <c r="AE12108" t="s">
        <v>35405</v>
      </c>
    </row>
    <row r="12109" spans="1:31" ht="15" customHeight="1">
      <c r="A12109" s="1">
        <v>12108</v>
      </c>
      <c r="B12109" s="1" t="s">
        <v>54</v>
      </c>
      <c r="C12109" s="1" t="s">
        <v>20509</v>
      </c>
      <c r="D12109" s="9" t="s">
        <v>35450</v>
      </c>
      <c r="E12109" s="9" t="s">
        <v>18734</v>
      </c>
      <c r="F12109" s="9" t="s">
        <v>31068</v>
      </c>
      <c r="G12109" s="17">
        <v>91999666966</v>
      </c>
      <c r="H12109" s="9" t="s">
        <v>15</v>
      </c>
      <c r="I12109" s="1" t="s">
        <v>62</v>
      </c>
      <c r="J12109" s="2" t="s">
        <v>47307</v>
      </c>
      <c r="K12109" s="11" t="s">
        <v>14137</v>
      </c>
      <c r="L12109" s="2" t="s">
        <v>47307</v>
      </c>
      <c r="M12109" s="11"/>
      <c r="N12109" s="4"/>
      <c r="O12109" s="11"/>
      <c r="P12109" s="4"/>
      <c r="Q12109" s="11"/>
      <c r="R12109" s="4"/>
      <c r="S12109" s="11"/>
      <c r="T12109" s="4"/>
      <c r="U12109" s="11"/>
      <c r="V12109" s="4"/>
      <c r="W12109" s="11"/>
      <c r="X12109" s="4"/>
      <c r="Y12109" s="11"/>
      <c r="Z12109" s="2"/>
      <c r="AA12109" s="1" t="s">
        <v>16</v>
      </c>
      <c r="AC12109" s="23" t="s">
        <v>37893</v>
      </c>
      <c r="AD12109" s="23" t="s">
        <v>47279</v>
      </c>
      <c r="AE12109" t="s">
        <v>35407</v>
      </c>
    </row>
    <row r="12110" spans="1:31" ht="15" customHeight="1">
      <c r="A12110" s="1">
        <v>12109</v>
      </c>
      <c r="B12110" s="1" t="s">
        <v>54</v>
      </c>
      <c r="C12110" s="1" t="s">
        <v>20517</v>
      </c>
      <c r="D12110" s="9" t="s">
        <v>502</v>
      </c>
      <c r="E12110" s="9" t="s">
        <v>3211</v>
      </c>
      <c r="F12110" s="9" t="s">
        <v>33368</v>
      </c>
      <c r="G12110" s="17">
        <v>91944911460</v>
      </c>
      <c r="H12110" s="9" t="s">
        <v>8</v>
      </c>
      <c r="I12110" s="1" t="s">
        <v>62</v>
      </c>
      <c r="J12110" s="2" t="s">
        <v>47307</v>
      </c>
      <c r="K12110" s="11" t="s">
        <v>14137</v>
      </c>
      <c r="L12110" s="2" t="s">
        <v>47307</v>
      </c>
      <c r="M12110" s="11"/>
      <c r="N12110" s="4"/>
      <c r="O12110" s="11"/>
      <c r="P12110" s="4"/>
      <c r="Q12110" s="11"/>
      <c r="R12110" s="4"/>
      <c r="S12110" s="11"/>
      <c r="T12110" s="4"/>
      <c r="U12110" s="11"/>
      <c r="V12110" s="4"/>
      <c r="W12110" s="11"/>
      <c r="X12110" s="4"/>
      <c r="Y12110" s="11"/>
      <c r="Z12110" s="2"/>
      <c r="AA12110" s="1" t="s">
        <v>16</v>
      </c>
      <c r="AC12110" s="23" t="s">
        <v>37893</v>
      </c>
      <c r="AD12110" s="23" t="s">
        <v>47279</v>
      </c>
      <c r="AE12110" t="s">
        <v>35402</v>
      </c>
    </row>
    <row r="12111" spans="1:31" ht="15" customHeight="1">
      <c r="A12111" s="1">
        <v>12110</v>
      </c>
      <c r="B12111" s="1" t="s">
        <v>54</v>
      </c>
      <c r="C12111" s="1" t="s">
        <v>20520</v>
      </c>
      <c r="D12111" s="9" t="s">
        <v>359</v>
      </c>
      <c r="E12111" s="9" t="s">
        <v>40</v>
      </c>
      <c r="F12111" s="9" t="s">
        <v>26374</v>
      </c>
      <c r="G12111" s="17">
        <v>919446994</v>
      </c>
      <c r="H12111" s="9" t="s">
        <v>8</v>
      </c>
      <c r="I12111" s="1" t="s">
        <v>62</v>
      </c>
      <c r="J12111" s="2" t="s">
        <v>47307</v>
      </c>
      <c r="K12111" s="11" t="s">
        <v>14136</v>
      </c>
      <c r="L12111" s="2" t="s">
        <v>47307</v>
      </c>
      <c r="M12111" s="11"/>
      <c r="N12111" s="4"/>
      <c r="O12111" s="11"/>
      <c r="P12111" s="4"/>
      <c r="Q12111" s="11"/>
      <c r="R12111" s="4"/>
      <c r="S12111" s="11"/>
      <c r="T12111" s="4"/>
      <c r="U12111" s="11"/>
      <c r="V12111" s="4"/>
      <c r="W12111" s="11"/>
      <c r="X12111" s="4"/>
      <c r="Y12111" s="11"/>
      <c r="Z12111" s="2"/>
      <c r="AA12111" s="1" t="s">
        <v>16</v>
      </c>
      <c r="AC12111" s="23" t="s">
        <v>37893</v>
      </c>
      <c r="AD12111" s="23" t="s">
        <v>47279</v>
      </c>
      <c r="AE12111" t="s">
        <v>35408</v>
      </c>
    </row>
    <row r="12112" spans="1:31" ht="15" customHeight="1">
      <c r="A12112" s="1">
        <v>12111</v>
      </c>
      <c r="B12112" s="1" t="s">
        <v>54</v>
      </c>
      <c r="C12112" s="1" t="s">
        <v>20525</v>
      </c>
      <c r="D12112" s="9" t="s">
        <v>361</v>
      </c>
      <c r="E12112" s="9" t="s">
        <v>558</v>
      </c>
      <c r="F12112" s="9" t="s">
        <v>35385</v>
      </c>
      <c r="G12112" s="17">
        <v>91944004</v>
      </c>
      <c r="H12112" s="9" t="s">
        <v>8</v>
      </c>
      <c r="I12112" s="1" t="s">
        <v>62</v>
      </c>
      <c r="J12112" s="2" t="s">
        <v>47307</v>
      </c>
      <c r="K12112" s="11" t="s">
        <v>14136</v>
      </c>
      <c r="L12112" s="2" t="s">
        <v>47307</v>
      </c>
      <c r="M12112" s="11"/>
      <c r="N12112" s="4"/>
      <c r="O12112" s="11"/>
      <c r="P12112" s="4"/>
      <c r="Q12112" s="11"/>
      <c r="R12112" s="4"/>
      <c r="S12112" s="11"/>
      <c r="T12112" s="4"/>
      <c r="U12112" s="11"/>
      <c r="V12112" s="4"/>
      <c r="W12112" s="11"/>
      <c r="X12112" s="4"/>
      <c r="Y12112" s="11"/>
      <c r="Z12112" s="2"/>
      <c r="AA12112" s="1" t="s">
        <v>16</v>
      </c>
      <c r="AC12112" s="23" t="s">
        <v>37893</v>
      </c>
      <c r="AD12112" s="23" t="s">
        <v>47279</v>
      </c>
      <c r="AE12112" t="s">
        <v>35403</v>
      </c>
    </row>
    <row r="12113" spans="1:31" ht="15" customHeight="1">
      <c r="A12113" s="1">
        <v>12112</v>
      </c>
      <c r="B12113" s="9" t="s">
        <v>6</v>
      </c>
      <c r="C12113" s="1" t="s">
        <v>20547</v>
      </c>
      <c r="D12113" s="12" t="s">
        <v>2412</v>
      </c>
      <c r="E12113" s="12" t="s">
        <v>1306</v>
      </c>
      <c r="F12113" s="12" t="s">
        <v>30603</v>
      </c>
      <c r="G12113" s="17">
        <f>919044466499</f>
        <v>919044466499</v>
      </c>
      <c r="H12113" s="2" t="s">
        <v>37779</v>
      </c>
      <c r="I12113" s="1" t="s">
        <v>62</v>
      </c>
      <c r="J12113" s="2" t="s">
        <v>47307</v>
      </c>
      <c r="K12113" s="11" t="s">
        <v>14136</v>
      </c>
      <c r="L12113" s="2" t="s">
        <v>47307</v>
      </c>
      <c r="M12113" s="11"/>
      <c r="N12113" s="4"/>
      <c r="O12113" s="11"/>
      <c r="P12113" s="4"/>
      <c r="Q12113" s="11"/>
      <c r="R12113" s="4"/>
      <c r="S12113" s="11"/>
      <c r="T12113" s="4"/>
      <c r="U12113" s="11"/>
      <c r="V12113" s="4"/>
      <c r="W12113" s="11"/>
      <c r="X12113" s="4"/>
      <c r="Y12113" s="11"/>
      <c r="Z12113" s="2"/>
      <c r="AA12113" s="1" t="s">
        <v>11</v>
      </c>
      <c r="AC12113" s="23" t="s">
        <v>37893</v>
      </c>
      <c r="AD12113" s="23" t="s">
        <v>47279</v>
      </c>
      <c r="AE12113" t="s">
        <v>35405</v>
      </c>
    </row>
    <row r="12114" spans="1:31" ht="15" customHeight="1">
      <c r="A12114" s="1">
        <v>12113</v>
      </c>
      <c r="B12114" s="9" t="s">
        <v>6</v>
      </c>
      <c r="C12114" s="1" t="s">
        <v>20549</v>
      </c>
      <c r="D12114" s="12" t="s">
        <v>58</v>
      </c>
      <c r="E12114" s="12" t="s">
        <v>534</v>
      </c>
      <c r="F12114" s="12" t="s">
        <v>33207</v>
      </c>
      <c r="G12114" s="17">
        <f>9199949041</f>
        <v>9199949041</v>
      </c>
      <c r="H12114" s="13">
        <v>1</v>
      </c>
      <c r="I12114" s="1" t="s">
        <v>41</v>
      </c>
      <c r="J12114" s="2" t="s">
        <v>47307</v>
      </c>
      <c r="K12114" s="11" t="s">
        <v>14137</v>
      </c>
      <c r="L12114" s="2" t="s">
        <v>47307</v>
      </c>
      <c r="M12114" s="11"/>
      <c r="N12114" s="4"/>
      <c r="O12114" s="11"/>
      <c r="P12114" s="4"/>
      <c r="Q12114" s="11"/>
      <c r="R12114" s="4"/>
      <c r="S12114" s="11"/>
      <c r="T12114" s="4"/>
      <c r="U12114" s="11"/>
      <c r="V12114" s="4"/>
      <c r="W12114" s="11"/>
      <c r="X12114" s="4"/>
      <c r="Y12114" s="11"/>
      <c r="Z12114" s="2"/>
      <c r="AA12114" s="1" t="s">
        <v>11</v>
      </c>
      <c r="AC12114" s="23" t="s">
        <v>37893</v>
      </c>
      <c r="AD12114" s="23" t="s">
        <v>47279</v>
      </c>
      <c r="AE12114" t="s">
        <v>35407</v>
      </c>
    </row>
    <row r="12115" spans="1:31" ht="15" customHeight="1">
      <c r="A12115" s="1">
        <v>12114</v>
      </c>
      <c r="B12115" s="9" t="s">
        <v>6</v>
      </c>
      <c r="C12115" s="1" t="s">
        <v>20556</v>
      </c>
      <c r="D12115" s="12" t="s">
        <v>2359</v>
      </c>
      <c r="E12115" s="12" t="s">
        <v>139</v>
      </c>
      <c r="F12115" s="12" t="s">
        <v>30718</v>
      </c>
      <c r="G12115" s="17">
        <f>914040964</f>
        <v>914040964</v>
      </c>
      <c r="H12115" s="13">
        <v>3</v>
      </c>
      <c r="I12115" s="1" t="s">
        <v>9</v>
      </c>
      <c r="J12115" s="2" t="s">
        <v>47307</v>
      </c>
      <c r="K12115" s="3" t="s">
        <v>17</v>
      </c>
      <c r="L12115" s="2" t="s">
        <v>47307</v>
      </c>
      <c r="M12115" s="4" t="s">
        <v>42</v>
      </c>
      <c r="N12115" s="3" t="str">
        <f>J12115</f>
        <v>[2.25 cr and more]</v>
      </c>
      <c r="O12115" s="4" t="s">
        <v>47348</v>
      </c>
      <c r="P12115" s="3" t="s">
        <v>47307</v>
      </c>
      <c r="Q12115" s="4" t="s">
        <v>14137</v>
      </c>
      <c r="R12115" s="3" t="s">
        <v>47307</v>
      </c>
      <c r="S12115" s="4" t="s">
        <v>13</v>
      </c>
      <c r="T12115" s="3" t="s">
        <v>47307</v>
      </c>
      <c r="U12115" s="11"/>
      <c r="V12115" s="4"/>
      <c r="W12115" s="11"/>
      <c r="X12115" s="4"/>
      <c r="Y12115" s="11"/>
      <c r="Z12115" s="2"/>
      <c r="AA12115" s="1" t="s">
        <v>16</v>
      </c>
      <c r="AC12115" s="23" t="s">
        <v>37893</v>
      </c>
      <c r="AD12115" s="23" t="s">
        <v>47279</v>
      </c>
      <c r="AE12115" t="s">
        <v>35405</v>
      </c>
    </row>
    <row r="12116" spans="1:31" ht="15" customHeight="1">
      <c r="A12116" s="1">
        <v>12115</v>
      </c>
      <c r="B12116" s="9" t="s">
        <v>6</v>
      </c>
      <c r="C12116" s="1" t="s">
        <v>20576</v>
      </c>
      <c r="D12116" s="12" t="s">
        <v>11078</v>
      </c>
      <c r="E12116" s="12" t="s">
        <v>37501</v>
      </c>
      <c r="F12116" s="12" t="s">
        <v>30448</v>
      </c>
      <c r="G12116" s="17">
        <f>919144099</f>
        <v>919144099</v>
      </c>
      <c r="H12116" s="2" t="s">
        <v>37779</v>
      </c>
      <c r="I12116" s="1" t="s">
        <v>62</v>
      </c>
      <c r="J12116" s="2" t="s">
        <v>47307</v>
      </c>
      <c r="K12116" s="11" t="s">
        <v>14137</v>
      </c>
      <c r="L12116" s="2" t="s">
        <v>47307</v>
      </c>
      <c r="M12116" s="11"/>
      <c r="N12116" s="4"/>
      <c r="O12116" s="11"/>
      <c r="P12116" s="4"/>
      <c r="Q12116" s="11"/>
      <c r="R12116" s="4"/>
      <c r="S12116" s="11"/>
      <c r="T12116" s="4"/>
      <c r="U12116" s="11"/>
      <c r="V12116" s="4"/>
      <c r="W12116" s="11"/>
      <c r="X12116" s="4"/>
      <c r="Y12116" s="11"/>
      <c r="Z12116" s="2"/>
      <c r="AA12116" s="1" t="s">
        <v>11</v>
      </c>
      <c r="AC12116" s="23" t="s">
        <v>37893</v>
      </c>
      <c r="AD12116" s="23" t="s">
        <v>47279</v>
      </c>
      <c r="AE12116" t="s">
        <v>35407</v>
      </c>
    </row>
    <row r="12117" spans="1:31" ht="15" customHeight="1">
      <c r="A12117" s="1">
        <v>12116</v>
      </c>
      <c r="B12117" s="9" t="s">
        <v>6</v>
      </c>
      <c r="C12117" s="1" t="s">
        <v>20628</v>
      </c>
      <c r="D12117" s="12" t="s">
        <v>704</v>
      </c>
      <c r="E12117" s="12" t="s">
        <v>724</v>
      </c>
      <c r="F12117" s="12" t="s">
        <v>30267</v>
      </c>
      <c r="G12117" s="17">
        <f>91999494441</f>
        <v>91999494441</v>
      </c>
      <c r="H12117" s="2" t="s">
        <v>37779</v>
      </c>
      <c r="I12117" s="1" t="s">
        <v>41</v>
      </c>
      <c r="J12117" s="2" t="s">
        <v>47307</v>
      </c>
      <c r="K12117" s="11" t="s">
        <v>14136</v>
      </c>
      <c r="L12117" s="2" t="s">
        <v>47307</v>
      </c>
      <c r="M12117" s="11"/>
      <c r="N12117" s="4"/>
      <c r="O12117" s="11"/>
      <c r="P12117" s="4"/>
      <c r="Q12117" s="11"/>
      <c r="R12117" s="4"/>
      <c r="S12117" s="11"/>
      <c r="T12117" s="4"/>
      <c r="U12117" s="11"/>
      <c r="V12117" s="4"/>
      <c r="W12117" s="11"/>
      <c r="X12117" s="4"/>
      <c r="Y12117" s="11"/>
      <c r="Z12117" s="2"/>
      <c r="AA12117" s="1" t="s">
        <v>16</v>
      </c>
      <c r="AC12117" s="23" t="s">
        <v>37894</v>
      </c>
      <c r="AD12117" s="23" t="s">
        <v>47279</v>
      </c>
      <c r="AE12117" t="s">
        <v>35402</v>
      </c>
    </row>
    <row r="12118" spans="1:31" ht="15" customHeight="1">
      <c r="A12118" s="1">
        <v>12117</v>
      </c>
      <c r="B12118" s="9" t="s">
        <v>6</v>
      </c>
      <c r="C12118" s="1" t="s">
        <v>20629</v>
      </c>
      <c r="D12118" s="12" t="s">
        <v>1160</v>
      </c>
      <c r="E12118" s="12" t="s">
        <v>10849</v>
      </c>
      <c r="F12118" s="12" t="s">
        <v>30783</v>
      </c>
      <c r="G12118" s="17">
        <v>9099046</v>
      </c>
      <c r="H12118" s="13">
        <v>1</v>
      </c>
      <c r="I12118" s="1" t="s">
        <v>41</v>
      </c>
      <c r="J12118" s="2" t="s">
        <v>47307</v>
      </c>
      <c r="K12118" s="11" t="s">
        <v>13</v>
      </c>
      <c r="L12118" s="2" t="s">
        <v>47307</v>
      </c>
      <c r="M12118" s="11"/>
      <c r="N12118" s="4"/>
      <c r="O12118" s="11"/>
      <c r="P12118" s="4"/>
      <c r="Q12118" s="11"/>
      <c r="R12118" s="4"/>
      <c r="S12118" s="11"/>
      <c r="T12118" s="4"/>
      <c r="U12118" s="11"/>
      <c r="V12118" s="4"/>
      <c r="W12118" s="11"/>
      <c r="X12118" s="4"/>
      <c r="Y12118" s="11"/>
      <c r="Z12118" s="2"/>
      <c r="AA12118" s="1" t="s">
        <v>11</v>
      </c>
      <c r="AC12118" s="23" t="s">
        <v>37894</v>
      </c>
      <c r="AD12118" s="23" t="s">
        <v>47279</v>
      </c>
      <c r="AE12118" t="s">
        <v>35408</v>
      </c>
    </row>
    <row r="12119" spans="1:31" ht="15" customHeight="1">
      <c r="A12119" s="1">
        <v>12118</v>
      </c>
      <c r="B12119" s="9" t="s">
        <v>6</v>
      </c>
      <c r="C12119" s="1" t="s">
        <v>20645</v>
      </c>
      <c r="D12119" s="12" t="s">
        <v>14934</v>
      </c>
      <c r="E12119" s="12" t="s">
        <v>37666</v>
      </c>
      <c r="F12119" s="12" t="s">
        <v>30784</v>
      </c>
      <c r="G12119" s="17">
        <v>490614100</v>
      </c>
      <c r="H12119" s="13">
        <v>1</v>
      </c>
      <c r="I12119" s="1" t="s">
        <v>62</v>
      </c>
      <c r="J12119" s="2" t="s">
        <v>47307</v>
      </c>
      <c r="K12119" s="11" t="s">
        <v>14136</v>
      </c>
      <c r="L12119" s="2" t="s">
        <v>47307</v>
      </c>
      <c r="M12119" s="4" t="s">
        <v>14137</v>
      </c>
      <c r="N12119" s="3" t="str">
        <f t="shared" ref="N12119:N12120" si="462">J12119</f>
        <v>[2.25 cr and more]</v>
      </c>
      <c r="O12119" s="11"/>
      <c r="P12119" s="4"/>
      <c r="Q12119" s="11"/>
      <c r="R12119" s="4"/>
      <c r="S12119" s="11"/>
      <c r="T12119" s="4"/>
      <c r="U12119" s="11"/>
      <c r="V12119" s="4"/>
      <c r="W12119" s="11"/>
      <c r="X12119" s="4"/>
      <c r="Y12119" s="11"/>
      <c r="Z12119" s="2"/>
      <c r="AA12119" s="1" t="s">
        <v>16</v>
      </c>
      <c r="AC12119" s="23" t="s">
        <v>37894</v>
      </c>
      <c r="AD12119" s="23" t="s">
        <v>47279</v>
      </c>
      <c r="AE12119" t="s">
        <v>35403</v>
      </c>
    </row>
    <row r="12120" spans="1:31" ht="15" customHeight="1">
      <c r="A12120" s="1">
        <v>12119</v>
      </c>
      <c r="B12120" s="9" t="s">
        <v>6</v>
      </c>
      <c r="C12120" s="1" t="s">
        <v>20661</v>
      </c>
      <c r="D12120" s="12" t="s">
        <v>1506</v>
      </c>
      <c r="E12120" s="12" t="s">
        <v>87</v>
      </c>
      <c r="F12120" s="12" t="s">
        <v>35305</v>
      </c>
      <c r="G12120" s="17">
        <f>919099940441</f>
        <v>919099940441</v>
      </c>
      <c r="H12120" s="13">
        <v>1</v>
      </c>
      <c r="I12120" s="1" t="s">
        <v>41</v>
      </c>
      <c r="J12120" s="2" t="s">
        <v>47307</v>
      </c>
      <c r="K12120" s="3" t="s">
        <v>213</v>
      </c>
      <c r="L12120" s="2" t="s">
        <v>47307</v>
      </c>
      <c r="M12120" s="4" t="s">
        <v>17</v>
      </c>
      <c r="N12120" s="3" t="str">
        <f t="shared" si="462"/>
        <v>[2.25 cr and more]</v>
      </c>
      <c r="O12120" s="4" t="s">
        <v>47347</v>
      </c>
      <c r="P12120" s="3" t="s">
        <v>47307</v>
      </c>
      <c r="Q12120" s="4" t="s">
        <v>14136</v>
      </c>
      <c r="R12120" s="3" t="s">
        <v>47307</v>
      </c>
      <c r="S12120" s="4" t="s">
        <v>47352</v>
      </c>
      <c r="T12120" s="3" t="s">
        <v>47307</v>
      </c>
      <c r="U12120" s="4" t="s">
        <v>13</v>
      </c>
      <c r="V12120" s="3" t="s">
        <v>47307</v>
      </c>
      <c r="W12120" s="11"/>
      <c r="X12120" s="4"/>
      <c r="Y12120" s="11"/>
      <c r="Z12120" s="2"/>
      <c r="AA12120" s="1" t="s">
        <v>16</v>
      </c>
      <c r="AC12120" s="23" t="s">
        <v>37894</v>
      </c>
      <c r="AD12120" s="23" t="s">
        <v>47279</v>
      </c>
      <c r="AE12120" t="s">
        <v>35405</v>
      </c>
    </row>
    <row r="12121" spans="1:31" ht="15" customHeight="1">
      <c r="A12121" s="1">
        <v>12120</v>
      </c>
      <c r="B12121" s="9" t="s">
        <v>6</v>
      </c>
      <c r="C12121" s="1" t="s">
        <v>20670</v>
      </c>
      <c r="D12121" s="12" t="s">
        <v>1111</v>
      </c>
      <c r="E12121" s="12" t="s">
        <v>5611</v>
      </c>
      <c r="F12121" s="12" t="s">
        <v>30374</v>
      </c>
      <c r="G12121" s="17">
        <f>91944660909</f>
        <v>91944660909</v>
      </c>
      <c r="H12121" s="2" t="s">
        <v>37779</v>
      </c>
      <c r="I12121" s="1" t="s">
        <v>41</v>
      </c>
      <c r="J12121" s="2" t="s">
        <v>47307</v>
      </c>
      <c r="K12121" s="11" t="s">
        <v>14136</v>
      </c>
      <c r="L12121" s="2" t="s">
        <v>47307</v>
      </c>
      <c r="M12121" s="11"/>
      <c r="N12121" s="4"/>
      <c r="O12121" s="11"/>
      <c r="P12121" s="4"/>
      <c r="Q12121" s="11"/>
      <c r="R12121" s="4"/>
      <c r="S12121" s="11"/>
      <c r="T12121" s="4"/>
      <c r="U12121" s="11"/>
      <c r="V12121" s="4"/>
      <c r="W12121" s="11"/>
      <c r="X12121" s="4"/>
      <c r="Y12121" s="11"/>
      <c r="Z12121" s="2"/>
      <c r="AA12121" s="1" t="s">
        <v>16</v>
      </c>
      <c r="AC12121" s="23" t="s">
        <v>37894</v>
      </c>
      <c r="AD12121" s="23" t="s">
        <v>47279</v>
      </c>
      <c r="AE12121" t="s">
        <v>35407</v>
      </c>
    </row>
    <row r="12122" spans="1:31" ht="15" customHeight="1">
      <c r="A12122" s="1">
        <v>12121</v>
      </c>
      <c r="B12122" s="9" t="s">
        <v>6</v>
      </c>
      <c r="C12122" s="1" t="s">
        <v>20683</v>
      </c>
      <c r="D12122" s="12" t="s">
        <v>37498</v>
      </c>
      <c r="E12122" s="12" t="s">
        <v>37509</v>
      </c>
      <c r="F12122" s="12" t="s">
        <v>30518</v>
      </c>
      <c r="G12122" s="17">
        <f>91944494440</f>
        <v>91944494440</v>
      </c>
      <c r="H12122" s="13">
        <v>1</v>
      </c>
      <c r="I12122" s="1" t="s">
        <v>41</v>
      </c>
      <c r="J12122" s="2" t="s">
        <v>47307</v>
      </c>
      <c r="K12122" s="3" t="s">
        <v>42</v>
      </c>
      <c r="L12122" s="2" t="s">
        <v>47307</v>
      </c>
      <c r="M12122" s="4" t="s">
        <v>14136</v>
      </c>
      <c r="N12122" s="3" t="str">
        <f>J12122</f>
        <v>[2.25 cr and more]</v>
      </c>
      <c r="O12122" s="4" t="s">
        <v>14137</v>
      </c>
      <c r="P12122" s="3" t="s">
        <v>47307</v>
      </c>
      <c r="Q12122" s="4" t="s">
        <v>13</v>
      </c>
      <c r="R12122" s="3" t="s">
        <v>47307</v>
      </c>
      <c r="S12122" s="11"/>
      <c r="T12122" s="4"/>
      <c r="U12122" s="11"/>
      <c r="V12122" s="4"/>
      <c r="W12122" s="11"/>
      <c r="X12122" s="4"/>
      <c r="Y12122" s="11"/>
      <c r="Z12122" s="2"/>
      <c r="AA12122" s="1" t="s">
        <v>16</v>
      </c>
      <c r="AC12122" s="23" t="s">
        <v>37894</v>
      </c>
      <c r="AD12122" s="23" t="s">
        <v>47279</v>
      </c>
      <c r="AE12122" t="s">
        <v>35402</v>
      </c>
    </row>
    <row r="12123" spans="1:31" ht="15" customHeight="1">
      <c r="A12123" s="1">
        <v>12122</v>
      </c>
      <c r="B12123" s="9" t="s">
        <v>6</v>
      </c>
      <c r="C12123" s="1" t="s">
        <v>20684</v>
      </c>
      <c r="D12123" s="12" t="s">
        <v>37544</v>
      </c>
      <c r="E12123" s="12" t="s">
        <v>139</v>
      </c>
      <c r="F12123" s="12" t="s">
        <v>18536</v>
      </c>
      <c r="G12123" s="17">
        <f>91949666999</f>
        <v>91949666999</v>
      </c>
      <c r="H12123" s="2" t="s">
        <v>37779</v>
      </c>
      <c r="I12123" s="1" t="s">
        <v>41</v>
      </c>
      <c r="J12123" s="2" t="s">
        <v>47307</v>
      </c>
      <c r="K12123" s="3" t="s">
        <v>42</v>
      </c>
      <c r="L12123" s="2" t="s">
        <v>47307</v>
      </c>
      <c r="M12123" s="11"/>
      <c r="N12123" s="4"/>
      <c r="O12123" s="11"/>
      <c r="P12123" s="4"/>
      <c r="Q12123" s="11"/>
      <c r="R12123" s="4"/>
      <c r="S12123" s="11"/>
      <c r="T12123" s="4"/>
      <c r="U12123" s="11"/>
      <c r="V12123" s="4"/>
      <c r="W12123" s="11"/>
      <c r="X12123" s="4"/>
      <c r="Y12123" s="11"/>
      <c r="Z12123" s="2"/>
      <c r="AA12123" s="1" t="s">
        <v>11</v>
      </c>
      <c r="AC12123" s="23" t="s">
        <v>37894</v>
      </c>
      <c r="AD12123" s="23" t="s">
        <v>47279</v>
      </c>
      <c r="AE12123" t="s">
        <v>35408</v>
      </c>
    </row>
    <row r="12124" spans="1:31" ht="15" customHeight="1">
      <c r="A12124" s="1">
        <v>12123</v>
      </c>
      <c r="B12124" s="9" t="s">
        <v>6</v>
      </c>
      <c r="C12124" s="1" t="s">
        <v>20709</v>
      </c>
      <c r="D12124" s="12" t="s">
        <v>3533</v>
      </c>
      <c r="E12124" s="12" t="s">
        <v>40</v>
      </c>
      <c r="F12124" s="12" t="s">
        <v>30599</v>
      </c>
      <c r="G12124" s="17">
        <f>91909919499</f>
        <v>91909919499</v>
      </c>
      <c r="H12124" s="9" t="s">
        <v>8</v>
      </c>
      <c r="I12124" s="1" t="s">
        <v>9</v>
      </c>
      <c r="J12124" s="2" t="s">
        <v>47307</v>
      </c>
      <c r="K12124" s="3" t="s">
        <v>42</v>
      </c>
      <c r="L12124" s="2" t="s">
        <v>47307</v>
      </c>
      <c r="M12124" s="4" t="s">
        <v>14136</v>
      </c>
      <c r="N12124" s="3" t="str">
        <f>J12124</f>
        <v>[2.25 cr and more]</v>
      </c>
      <c r="O12124" s="4" t="s">
        <v>14137</v>
      </c>
      <c r="P12124" s="3" t="s">
        <v>47307</v>
      </c>
      <c r="Q12124" s="11"/>
      <c r="R12124" s="4"/>
      <c r="S12124" s="11"/>
      <c r="T12124" s="4"/>
      <c r="U12124" s="11"/>
      <c r="V12124" s="4"/>
      <c r="W12124" s="11"/>
      <c r="X12124" s="4"/>
      <c r="Y12124" s="11"/>
      <c r="Z12124" s="2"/>
      <c r="AA12124" s="1" t="s">
        <v>11</v>
      </c>
      <c r="AC12124" s="23" t="s">
        <v>37894</v>
      </c>
      <c r="AD12124" s="23" t="s">
        <v>47279</v>
      </c>
      <c r="AE12124" t="s">
        <v>35403</v>
      </c>
    </row>
    <row r="12125" spans="1:31" ht="15" customHeight="1">
      <c r="A12125" s="1">
        <v>12124</v>
      </c>
      <c r="B12125" s="9" t="s">
        <v>6</v>
      </c>
      <c r="C12125" s="1" t="s">
        <v>20740</v>
      </c>
      <c r="D12125" s="12" t="s">
        <v>359</v>
      </c>
      <c r="E12125" s="12" t="s">
        <v>139</v>
      </c>
      <c r="F12125" s="12" t="s">
        <v>22155</v>
      </c>
      <c r="G12125" s="17">
        <f>91994996144</f>
        <v>91994996144</v>
      </c>
      <c r="H12125" s="9" t="s">
        <v>8</v>
      </c>
      <c r="I12125" s="1" t="s">
        <v>62</v>
      </c>
      <c r="J12125" s="2" t="s">
        <v>47307</v>
      </c>
      <c r="K12125" s="11" t="s">
        <v>14136</v>
      </c>
      <c r="L12125" s="2" t="s">
        <v>47307</v>
      </c>
      <c r="M12125" s="11"/>
      <c r="N12125" s="4"/>
      <c r="O12125" s="11"/>
      <c r="P12125" s="4"/>
      <c r="Q12125" s="11"/>
      <c r="R12125" s="4"/>
      <c r="S12125" s="11"/>
      <c r="T12125" s="4"/>
      <c r="U12125" s="11"/>
      <c r="V12125" s="4"/>
      <c r="W12125" s="11"/>
      <c r="X12125" s="4"/>
      <c r="Y12125" s="11"/>
      <c r="Z12125" s="2"/>
      <c r="AA12125" s="1" t="s">
        <v>16</v>
      </c>
      <c r="AC12125" s="23" t="s">
        <v>37894</v>
      </c>
      <c r="AD12125" s="23" t="s">
        <v>47279</v>
      </c>
      <c r="AE12125" t="s">
        <v>35405</v>
      </c>
    </row>
    <row r="12126" spans="1:31" ht="15" customHeight="1">
      <c r="A12126" s="1">
        <v>12125</v>
      </c>
      <c r="B12126" s="9" t="s">
        <v>6</v>
      </c>
      <c r="C12126" s="1" t="s">
        <v>20779</v>
      </c>
      <c r="D12126" s="12" t="s">
        <v>727</v>
      </c>
      <c r="E12126" s="12" t="s">
        <v>13940</v>
      </c>
      <c r="F12126" s="12" t="s">
        <v>27687</v>
      </c>
      <c r="G12126" s="17">
        <f>91444099949</f>
        <v>91444099949</v>
      </c>
      <c r="H12126" s="9" t="s">
        <v>8</v>
      </c>
      <c r="I12126" s="1" t="s">
        <v>41</v>
      </c>
      <c r="J12126" s="2" t="s">
        <v>47307</v>
      </c>
      <c r="K12126" s="11" t="s">
        <v>14136</v>
      </c>
      <c r="L12126" s="2" t="s">
        <v>47307</v>
      </c>
      <c r="M12126" s="4" t="s">
        <v>14137</v>
      </c>
      <c r="N12126" s="3" t="str">
        <f t="shared" ref="N12126:N12127" si="463">J12126</f>
        <v>[2.25 cr and more]</v>
      </c>
      <c r="O12126" s="4" t="s">
        <v>13</v>
      </c>
      <c r="P12126" s="3" t="s">
        <v>47307</v>
      </c>
      <c r="Q12126" s="11"/>
      <c r="R12126" s="4"/>
      <c r="S12126" s="11"/>
      <c r="T12126" s="4"/>
      <c r="U12126" s="11"/>
      <c r="V12126" s="4"/>
      <c r="W12126" s="11"/>
      <c r="X12126" s="4"/>
      <c r="Y12126" s="11"/>
      <c r="Z12126" s="2"/>
      <c r="AA12126" s="1" t="s">
        <v>16</v>
      </c>
      <c r="AC12126" s="23" t="s">
        <v>37894</v>
      </c>
      <c r="AD12126" s="23" t="s">
        <v>47279</v>
      </c>
      <c r="AE12126" t="s">
        <v>35407</v>
      </c>
    </row>
    <row r="12127" spans="1:31" ht="15" customHeight="1">
      <c r="A12127" s="1">
        <v>12126</v>
      </c>
      <c r="B12127" s="9" t="s">
        <v>6</v>
      </c>
      <c r="C12127" s="1" t="s">
        <v>20794</v>
      </c>
      <c r="D12127" s="12" t="s">
        <v>536</v>
      </c>
      <c r="E12127" s="12" t="s">
        <v>37545</v>
      </c>
      <c r="F12127" s="12" t="s">
        <v>30567</v>
      </c>
      <c r="G12127" s="17">
        <f>91944099994</f>
        <v>91944099994</v>
      </c>
      <c r="H12127" s="9" t="s">
        <v>8</v>
      </c>
      <c r="I12127" s="1" t="s">
        <v>41</v>
      </c>
      <c r="J12127" s="2" t="s">
        <v>47307</v>
      </c>
      <c r="K12127" s="3" t="s">
        <v>42</v>
      </c>
      <c r="L12127" s="2" t="s">
        <v>47307</v>
      </c>
      <c r="M12127" s="4" t="s">
        <v>14136</v>
      </c>
      <c r="N12127" s="3" t="str">
        <f t="shared" si="463"/>
        <v>[2.25 cr and more]</v>
      </c>
      <c r="O12127" s="4" t="s">
        <v>14137</v>
      </c>
      <c r="P12127" s="3" t="s">
        <v>47307</v>
      </c>
      <c r="Q12127" s="11"/>
      <c r="R12127" s="4"/>
      <c r="S12127" s="11"/>
      <c r="T12127" s="4"/>
      <c r="U12127" s="11"/>
      <c r="V12127" s="4"/>
      <c r="W12127" s="11"/>
      <c r="X12127" s="4"/>
      <c r="Y12127" s="11"/>
      <c r="Z12127" s="2"/>
      <c r="AA12127" s="1" t="s">
        <v>16</v>
      </c>
      <c r="AC12127" s="23" t="s">
        <v>37894</v>
      </c>
      <c r="AD12127" s="23" t="s">
        <v>47279</v>
      </c>
      <c r="AE12127" t="s">
        <v>35402</v>
      </c>
    </row>
    <row r="12128" spans="1:31" ht="15" customHeight="1">
      <c r="A12128" s="1">
        <v>12127</v>
      </c>
      <c r="B12128" s="9" t="s">
        <v>6</v>
      </c>
      <c r="C12128" s="1" t="s">
        <v>20799</v>
      </c>
      <c r="D12128" s="12" t="s">
        <v>1302</v>
      </c>
      <c r="E12128" s="12" t="s">
        <v>2937</v>
      </c>
      <c r="F12128" s="12" t="s">
        <v>33247</v>
      </c>
      <c r="G12128" s="17">
        <f>91914000946</f>
        <v>91914000946</v>
      </c>
      <c r="H12128" s="9" t="s">
        <v>8</v>
      </c>
      <c r="I12128" s="1" t="s">
        <v>62</v>
      </c>
      <c r="J12128" s="2" t="s">
        <v>47307</v>
      </c>
      <c r="K12128" s="11" t="s">
        <v>14136</v>
      </c>
      <c r="L12128" s="2" t="s">
        <v>47307</v>
      </c>
      <c r="M12128" s="11"/>
      <c r="N12128" s="4"/>
      <c r="O12128" s="11"/>
      <c r="P12128" s="4"/>
      <c r="Q12128" s="11"/>
      <c r="R12128" s="4"/>
      <c r="S12128" s="11"/>
      <c r="T12128" s="4"/>
      <c r="U12128" s="11"/>
      <c r="V12128" s="4"/>
      <c r="W12128" s="11"/>
      <c r="X12128" s="4"/>
      <c r="Y12128" s="11"/>
      <c r="Z12128" s="2"/>
      <c r="AA12128" s="1" t="s">
        <v>16</v>
      </c>
      <c r="AC12128" s="23" t="s">
        <v>37894</v>
      </c>
      <c r="AD12128" s="23" t="s">
        <v>47279</v>
      </c>
      <c r="AE12128" t="s">
        <v>35408</v>
      </c>
    </row>
    <row r="12129" spans="1:31" ht="15" customHeight="1">
      <c r="A12129" s="1">
        <v>12128</v>
      </c>
      <c r="B12129" s="9" t="s">
        <v>6</v>
      </c>
      <c r="C12129" s="1" t="s">
        <v>20800</v>
      </c>
      <c r="D12129" s="12" t="s">
        <v>727</v>
      </c>
      <c r="E12129" s="12"/>
      <c r="F12129" s="12" t="s">
        <v>30787</v>
      </c>
      <c r="G12129" s="17">
        <v>490646949</v>
      </c>
      <c r="H12129" s="9" t="s">
        <v>20</v>
      </c>
      <c r="I12129" s="1" t="s">
        <v>62</v>
      </c>
      <c r="J12129" s="2" t="s">
        <v>47307</v>
      </c>
      <c r="K12129" s="11" t="s">
        <v>14136</v>
      </c>
      <c r="L12129" s="2" t="s">
        <v>47307</v>
      </c>
      <c r="M12129" s="11"/>
      <c r="N12129" s="4"/>
      <c r="O12129" s="11"/>
      <c r="P12129" s="4"/>
      <c r="Q12129" s="11"/>
      <c r="R12129" s="4"/>
      <c r="S12129" s="11"/>
      <c r="T12129" s="4"/>
      <c r="U12129" s="11"/>
      <c r="V12129" s="4"/>
      <c r="W12129" s="11"/>
      <c r="X12129" s="4"/>
      <c r="Y12129" s="11"/>
      <c r="Z12129" s="2"/>
      <c r="AA12129" s="1" t="s">
        <v>16</v>
      </c>
      <c r="AC12129" s="23" t="s">
        <v>37894</v>
      </c>
      <c r="AD12129" s="23" t="s">
        <v>47279</v>
      </c>
      <c r="AE12129" t="s">
        <v>35403</v>
      </c>
    </row>
    <row r="12130" spans="1:31" ht="15" customHeight="1">
      <c r="A12130" s="1">
        <v>12129</v>
      </c>
      <c r="B12130" s="9" t="s">
        <v>6</v>
      </c>
      <c r="C12130" s="1" t="s">
        <v>20812</v>
      </c>
      <c r="D12130" s="12" t="s">
        <v>494</v>
      </c>
      <c r="E12130" s="12" t="s">
        <v>40</v>
      </c>
      <c r="F12130" s="12" t="s">
        <v>30287</v>
      </c>
      <c r="G12130" s="17">
        <f>9199444444</f>
        <v>9199444444</v>
      </c>
      <c r="H12130" s="9" t="s">
        <v>15</v>
      </c>
      <c r="I12130" s="1" t="s">
        <v>41</v>
      </c>
      <c r="J12130" s="2" t="s">
        <v>47307</v>
      </c>
      <c r="K12130" s="3" t="s">
        <v>42</v>
      </c>
      <c r="L12130" s="2" t="s">
        <v>47307</v>
      </c>
      <c r="M12130" s="11"/>
      <c r="N12130" s="4"/>
      <c r="O12130" s="11"/>
      <c r="P12130" s="4"/>
      <c r="Q12130" s="11"/>
      <c r="R12130" s="4"/>
      <c r="S12130" s="11"/>
      <c r="T12130" s="4"/>
      <c r="U12130" s="11"/>
      <c r="V12130" s="4"/>
      <c r="W12130" s="11"/>
      <c r="X12130" s="4"/>
      <c r="Y12130" s="11"/>
      <c r="Z12130" s="2"/>
      <c r="AA12130" s="1" t="s">
        <v>16</v>
      </c>
      <c r="AC12130" s="23" t="s">
        <v>37894</v>
      </c>
      <c r="AD12130" s="23" t="s">
        <v>47279</v>
      </c>
      <c r="AE12130" t="s">
        <v>35405</v>
      </c>
    </row>
    <row r="12131" spans="1:31" ht="15" customHeight="1">
      <c r="A12131" s="1">
        <v>12130</v>
      </c>
      <c r="B12131" s="9" t="s">
        <v>6</v>
      </c>
      <c r="C12131" s="1" t="s">
        <v>20826</v>
      </c>
      <c r="D12131" s="12" t="s">
        <v>86</v>
      </c>
      <c r="E12131" s="12" t="s">
        <v>139</v>
      </c>
      <c r="F12131" s="12" t="s">
        <v>30342</v>
      </c>
      <c r="G12131" s="17">
        <f>91949499999</f>
        <v>91949499999</v>
      </c>
      <c r="H12131" s="9" t="s">
        <v>20</v>
      </c>
      <c r="I12131" s="1" t="s">
        <v>41</v>
      </c>
      <c r="J12131" s="2" t="s">
        <v>47307</v>
      </c>
      <c r="K12131" s="11" t="s">
        <v>14136</v>
      </c>
      <c r="L12131" s="2" t="s">
        <v>47307</v>
      </c>
      <c r="M12131" s="11"/>
      <c r="N12131" s="4"/>
      <c r="O12131" s="11"/>
      <c r="P12131" s="4"/>
      <c r="Q12131" s="11"/>
      <c r="R12131" s="4"/>
      <c r="S12131" s="11"/>
      <c r="T12131" s="4"/>
      <c r="U12131" s="11"/>
      <c r="V12131" s="4"/>
      <c r="W12131" s="11"/>
      <c r="X12131" s="4"/>
      <c r="Y12131" s="11"/>
      <c r="Z12131" s="2"/>
      <c r="AA12131" s="1" t="s">
        <v>11</v>
      </c>
      <c r="AC12131" s="23" t="s">
        <v>37894</v>
      </c>
      <c r="AD12131" s="23" t="s">
        <v>47279</v>
      </c>
      <c r="AE12131" t="s">
        <v>35407</v>
      </c>
    </row>
    <row r="12132" spans="1:31" ht="15" customHeight="1">
      <c r="A12132" s="1">
        <v>12131</v>
      </c>
      <c r="B12132" s="9" t="s">
        <v>6</v>
      </c>
      <c r="C12132" s="1" t="s">
        <v>20827</v>
      </c>
      <c r="D12132" s="12" t="s">
        <v>2742</v>
      </c>
      <c r="E12132" s="12" t="s">
        <v>1577</v>
      </c>
      <c r="F12132" s="12" t="s">
        <v>35306</v>
      </c>
      <c r="G12132" s="17">
        <f>91909900141</f>
        <v>91909900141</v>
      </c>
      <c r="H12132" s="9" t="s">
        <v>8</v>
      </c>
      <c r="I12132" s="1" t="s">
        <v>41</v>
      </c>
      <c r="J12132" s="2" t="s">
        <v>47307</v>
      </c>
      <c r="K12132" s="3" t="s">
        <v>42</v>
      </c>
      <c r="L12132" s="2" t="s">
        <v>47307</v>
      </c>
      <c r="M12132" s="11"/>
      <c r="N12132" s="4"/>
      <c r="O12132" s="11"/>
      <c r="P12132" s="4"/>
      <c r="Q12132" s="11"/>
      <c r="R12132" s="4"/>
      <c r="S12132" s="11"/>
      <c r="T12132" s="4"/>
      <c r="U12132" s="11"/>
      <c r="V12132" s="4"/>
      <c r="W12132" s="11"/>
      <c r="X12132" s="4"/>
      <c r="Y12132" s="11"/>
      <c r="Z12132" s="2"/>
      <c r="AA12132" s="1" t="s">
        <v>16</v>
      </c>
      <c r="AC12132" s="23" t="s">
        <v>37894</v>
      </c>
      <c r="AD12132" s="23" t="s">
        <v>47279</v>
      </c>
      <c r="AE12132" t="s">
        <v>35402</v>
      </c>
    </row>
    <row r="12133" spans="1:31" ht="15" customHeight="1">
      <c r="A12133" s="1">
        <v>12132</v>
      </c>
      <c r="B12133" s="9" t="s">
        <v>6</v>
      </c>
      <c r="C12133" s="1" t="s">
        <v>20838</v>
      </c>
      <c r="D12133" s="12" t="s">
        <v>636</v>
      </c>
      <c r="E12133" s="12" t="s">
        <v>3591</v>
      </c>
      <c r="F12133" s="12" t="s">
        <v>30569</v>
      </c>
      <c r="G12133" s="17">
        <f>919199104</f>
        <v>919199104</v>
      </c>
      <c r="H12133" s="9" t="s">
        <v>20</v>
      </c>
      <c r="I12133" s="1" t="s">
        <v>41</v>
      </c>
      <c r="J12133" s="2" t="s">
        <v>47307</v>
      </c>
      <c r="K12133" s="11" t="s">
        <v>14136</v>
      </c>
      <c r="L12133" s="2" t="s">
        <v>47307</v>
      </c>
      <c r="M12133" s="11"/>
      <c r="N12133" s="4"/>
      <c r="O12133" s="11"/>
      <c r="P12133" s="4"/>
      <c r="Q12133" s="11"/>
      <c r="R12133" s="4"/>
      <c r="S12133" s="11"/>
      <c r="T12133" s="4"/>
      <c r="U12133" s="11"/>
      <c r="V12133" s="4"/>
      <c r="W12133" s="11"/>
      <c r="X12133" s="4"/>
      <c r="Y12133" s="11"/>
      <c r="Z12133" s="2"/>
      <c r="AA12133" s="1" t="s">
        <v>16</v>
      </c>
      <c r="AC12133" s="23" t="s">
        <v>37894</v>
      </c>
      <c r="AD12133" s="23" t="s">
        <v>47279</v>
      </c>
      <c r="AE12133" t="s">
        <v>35408</v>
      </c>
    </row>
    <row r="12134" spans="1:31" ht="15" customHeight="1">
      <c r="A12134" s="1">
        <v>12133</v>
      </c>
      <c r="B12134" s="9" t="s">
        <v>6</v>
      </c>
      <c r="C12134" s="1" t="s">
        <v>20850</v>
      </c>
      <c r="D12134" s="12" t="s">
        <v>37546</v>
      </c>
      <c r="E12134" s="12" t="s">
        <v>32</v>
      </c>
      <c r="F12134" s="12" t="s">
        <v>30579</v>
      </c>
      <c r="G12134" s="17">
        <f>919099916646</f>
        <v>919099916646</v>
      </c>
      <c r="H12134" s="9" t="s">
        <v>15</v>
      </c>
      <c r="I12134" s="1" t="s">
        <v>62</v>
      </c>
      <c r="J12134" s="2" t="s">
        <v>47307</v>
      </c>
      <c r="K12134" s="11" t="s">
        <v>13</v>
      </c>
      <c r="L12134" s="2" t="s">
        <v>47307</v>
      </c>
      <c r="M12134" s="11"/>
      <c r="N12134" s="4"/>
      <c r="O12134" s="11"/>
      <c r="P12134" s="4"/>
      <c r="Q12134" s="11"/>
      <c r="R12134" s="4"/>
      <c r="S12134" s="11"/>
      <c r="T12134" s="4"/>
      <c r="U12134" s="11"/>
      <c r="V12134" s="4"/>
      <c r="W12134" s="11"/>
      <c r="X12134" s="4"/>
      <c r="Y12134" s="11"/>
      <c r="Z12134" s="2"/>
      <c r="AA12134" s="1" t="s">
        <v>11</v>
      </c>
      <c r="AC12134" s="23" t="s">
        <v>37894</v>
      </c>
      <c r="AD12134" s="23" t="s">
        <v>47279</v>
      </c>
      <c r="AE12134" t="s">
        <v>35403</v>
      </c>
    </row>
    <row r="12135" spans="1:31" ht="15" customHeight="1">
      <c r="A12135" s="1">
        <v>12134</v>
      </c>
      <c r="B12135" s="9" t="s">
        <v>6</v>
      </c>
      <c r="C12135" s="1" t="s">
        <v>20853</v>
      </c>
      <c r="D12135" s="12" t="s">
        <v>37667</v>
      </c>
      <c r="E12135" s="12" t="s">
        <v>37668</v>
      </c>
      <c r="F12135" s="12" t="s">
        <v>33260</v>
      </c>
      <c r="G12135" s="17">
        <f>91964009990</f>
        <v>91964009990</v>
      </c>
      <c r="H12135" s="9" t="s">
        <v>8</v>
      </c>
      <c r="I12135" s="1" t="s">
        <v>9</v>
      </c>
      <c r="J12135" s="2" t="s">
        <v>47307</v>
      </c>
      <c r="K12135" s="3" t="s">
        <v>17</v>
      </c>
      <c r="L12135" s="2" t="s">
        <v>47307</v>
      </c>
      <c r="M12135" s="11"/>
      <c r="N12135" s="4"/>
      <c r="O12135" s="11"/>
      <c r="P12135" s="4"/>
      <c r="Q12135" s="11"/>
      <c r="R12135" s="4"/>
      <c r="S12135" s="11"/>
      <c r="T12135" s="4"/>
      <c r="U12135" s="11"/>
      <c r="V12135" s="4"/>
      <c r="W12135" s="11"/>
      <c r="X12135" s="4"/>
      <c r="Y12135" s="11"/>
      <c r="Z12135" s="2"/>
      <c r="AA12135" s="1" t="s">
        <v>16</v>
      </c>
      <c r="AC12135" s="23" t="s">
        <v>37894</v>
      </c>
      <c r="AD12135" s="23" t="s">
        <v>47279</v>
      </c>
      <c r="AE12135" t="s">
        <v>35405</v>
      </c>
    </row>
    <row r="12136" spans="1:31" ht="15" customHeight="1">
      <c r="A12136" s="1">
        <v>12135</v>
      </c>
      <c r="B12136" s="9" t="s">
        <v>6</v>
      </c>
      <c r="C12136" s="1" t="s">
        <v>20856</v>
      </c>
      <c r="D12136" s="12" t="s">
        <v>502</v>
      </c>
      <c r="E12136" s="12" t="s">
        <v>40</v>
      </c>
      <c r="F12136" s="12" t="s">
        <v>22506</v>
      </c>
      <c r="G12136" s="17">
        <f>9194916699</f>
        <v>9194916699</v>
      </c>
      <c r="H12136" s="9" t="s">
        <v>15</v>
      </c>
      <c r="I12136" s="1" t="s">
        <v>41</v>
      </c>
      <c r="J12136" s="2" t="s">
        <v>47307</v>
      </c>
      <c r="K12136" s="11" t="s">
        <v>14137</v>
      </c>
      <c r="L12136" s="2" t="s">
        <v>47307</v>
      </c>
      <c r="M12136" s="11"/>
      <c r="N12136" s="4"/>
      <c r="O12136" s="11"/>
      <c r="P12136" s="4"/>
      <c r="Q12136" s="11"/>
      <c r="R12136" s="4"/>
      <c r="S12136" s="11"/>
      <c r="T12136" s="4"/>
      <c r="U12136" s="11"/>
      <c r="V12136" s="4"/>
      <c r="W12136" s="11"/>
      <c r="X12136" s="4"/>
      <c r="Y12136" s="11"/>
      <c r="Z12136" s="2"/>
      <c r="AA12136" s="1" t="s">
        <v>16</v>
      </c>
      <c r="AC12136" s="23" t="s">
        <v>37894</v>
      </c>
      <c r="AD12136" s="23" t="s">
        <v>47279</v>
      </c>
      <c r="AE12136" t="s">
        <v>35407</v>
      </c>
    </row>
    <row r="12137" spans="1:31" ht="15" customHeight="1">
      <c r="A12137" s="1">
        <v>12136</v>
      </c>
      <c r="B12137" s="9" t="s">
        <v>6</v>
      </c>
      <c r="C12137" s="1" t="s">
        <v>20857</v>
      </c>
      <c r="D12137" s="12" t="s">
        <v>2428</v>
      </c>
      <c r="E12137" s="12" t="s">
        <v>141</v>
      </c>
      <c r="F12137" s="12" t="s">
        <v>30306</v>
      </c>
      <c r="G12137" s="17">
        <f>919944146066</f>
        <v>919944146066</v>
      </c>
      <c r="H12137" s="9" t="s">
        <v>8</v>
      </c>
      <c r="I12137" s="1" t="s">
        <v>41</v>
      </c>
      <c r="J12137" s="2" t="s">
        <v>47307</v>
      </c>
      <c r="K12137" s="11" t="s">
        <v>14136</v>
      </c>
      <c r="L12137" s="2" t="s">
        <v>47307</v>
      </c>
      <c r="M12137" s="11"/>
      <c r="N12137" s="4"/>
      <c r="O12137" s="11"/>
      <c r="P12137" s="4"/>
      <c r="Q12137" s="11"/>
      <c r="R12137" s="4"/>
      <c r="S12137" s="11"/>
      <c r="T12137" s="4"/>
      <c r="U12137" s="11"/>
      <c r="V12137" s="4"/>
      <c r="W12137" s="11"/>
      <c r="X12137" s="4"/>
      <c r="Y12137" s="11"/>
      <c r="Z12137" s="2"/>
      <c r="AA12137" s="1" t="s">
        <v>16</v>
      </c>
      <c r="AC12137" s="23" t="s">
        <v>37894</v>
      </c>
      <c r="AD12137" s="23" t="s">
        <v>47279</v>
      </c>
      <c r="AE12137" t="s">
        <v>35405</v>
      </c>
    </row>
    <row r="12138" spans="1:31" ht="15" customHeight="1">
      <c r="A12138" s="1">
        <v>12137</v>
      </c>
      <c r="B12138" s="9" t="s">
        <v>6</v>
      </c>
      <c r="C12138" s="1" t="s">
        <v>20864</v>
      </c>
      <c r="D12138" s="12" t="s">
        <v>65</v>
      </c>
      <c r="E12138" s="12" t="s">
        <v>139</v>
      </c>
      <c r="F12138" s="12" t="s">
        <v>30343</v>
      </c>
      <c r="G12138" s="17">
        <f>9194949064</f>
        <v>9194949064</v>
      </c>
      <c r="H12138" s="9" t="s">
        <v>15</v>
      </c>
      <c r="I12138" s="1" t="s">
        <v>9</v>
      </c>
      <c r="J12138" s="2" t="s">
        <v>47307</v>
      </c>
      <c r="K12138" s="11" t="s">
        <v>14136</v>
      </c>
      <c r="L12138" s="2" t="s">
        <v>47307</v>
      </c>
      <c r="M12138" s="11"/>
      <c r="N12138" s="4"/>
      <c r="O12138" s="11"/>
      <c r="P12138" s="4"/>
      <c r="Q12138" s="11"/>
      <c r="R12138" s="4"/>
      <c r="S12138" s="11"/>
      <c r="T12138" s="4"/>
      <c r="U12138" s="11"/>
      <c r="V12138" s="4"/>
      <c r="W12138" s="11"/>
      <c r="X12138" s="4"/>
      <c r="Y12138" s="11"/>
      <c r="Z12138" s="2"/>
      <c r="AA12138" s="1" t="s">
        <v>11</v>
      </c>
      <c r="AC12138" s="23" t="s">
        <v>37894</v>
      </c>
      <c r="AD12138" s="23" t="s">
        <v>47279</v>
      </c>
      <c r="AE12138" t="s">
        <v>35407</v>
      </c>
    </row>
    <row r="12139" spans="1:31" ht="15" customHeight="1">
      <c r="A12139" s="1">
        <v>12138</v>
      </c>
      <c r="B12139" s="9" t="s">
        <v>6</v>
      </c>
      <c r="C12139" s="1" t="s">
        <v>20866</v>
      </c>
      <c r="D12139" s="12" t="s">
        <v>463</v>
      </c>
      <c r="E12139" s="12" t="s">
        <v>864</v>
      </c>
      <c r="F12139" s="12" t="s">
        <v>33237</v>
      </c>
      <c r="G12139" s="17">
        <f>91949191</f>
        <v>91949191</v>
      </c>
      <c r="H12139" s="9" t="s">
        <v>15</v>
      </c>
      <c r="I12139" s="1" t="s">
        <v>62</v>
      </c>
      <c r="J12139" s="2" t="s">
        <v>47307</v>
      </c>
      <c r="K12139" s="11" t="s">
        <v>14136</v>
      </c>
      <c r="L12139" s="2" t="s">
        <v>47307</v>
      </c>
      <c r="M12139" s="11"/>
      <c r="N12139" s="4"/>
      <c r="O12139" s="11"/>
      <c r="P12139" s="4"/>
      <c r="Q12139" s="11"/>
      <c r="R12139" s="4"/>
      <c r="S12139" s="11"/>
      <c r="T12139" s="4"/>
      <c r="U12139" s="11"/>
      <c r="V12139" s="4"/>
      <c r="W12139" s="11"/>
      <c r="X12139" s="4"/>
      <c r="Y12139" s="11"/>
      <c r="Z12139" s="2"/>
      <c r="AA12139" s="1" t="s">
        <v>16</v>
      </c>
      <c r="AC12139" s="23" t="s">
        <v>37894</v>
      </c>
      <c r="AD12139" s="23" t="s">
        <v>47279</v>
      </c>
      <c r="AE12139" t="s">
        <v>35402</v>
      </c>
    </row>
    <row r="12140" spans="1:31" ht="15" customHeight="1">
      <c r="A12140" s="1">
        <v>12139</v>
      </c>
      <c r="B12140" s="9" t="s">
        <v>6</v>
      </c>
      <c r="C12140" s="1" t="s">
        <v>20867</v>
      </c>
      <c r="D12140" s="12" t="s">
        <v>3385</v>
      </c>
      <c r="E12140" s="12" t="s">
        <v>724</v>
      </c>
      <c r="F12140" s="12" t="s">
        <v>30346</v>
      </c>
      <c r="G12140" s="17">
        <f>919494169146</f>
        <v>919494169146</v>
      </c>
      <c r="H12140" s="9" t="s">
        <v>8</v>
      </c>
      <c r="I12140" s="1" t="s">
        <v>41</v>
      </c>
      <c r="J12140" s="2" t="s">
        <v>47307</v>
      </c>
      <c r="K12140" s="3" t="s">
        <v>213</v>
      </c>
      <c r="L12140" s="2" t="s">
        <v>47307</v>
      </c>
      <c r="M12140" s="11"/>
      <c r="N12140" s="4"/>
      <c r="O12140" s="11"/>
      <c r="P12140" s="4"/>
      <c r="Q12140" s="11"/>
      <c r="R12140" s="4"/>
      <c r="S12140" s="11"/>
      <c r="T12140" s="4"/>
      <c r="U12140" s="11"/>
      <c r="V12140" s="4"/>
      <c r="W12140" s="11"/>
      <c r="X12140" s="4"/>
      <c r="Y12140" s="11"/>
      <c r="Z12140" s="2"/>
      <c r="AA12140" s="1" t="s">
        <v>16</v>
      </c>
      <c r="AC12140" s="23" t="s">
        <v>37894</v>
      </c>
      <c r="AD12140" s="23" t="s">
        <v>47279</v>
      </c>
      <c r="AE12140" t="s">
        <v>35408</v>
      </c>
    </row>
    <row r="12141" spans="1:31" ht="15" customHeight="1">
      <c r="A12141" s="1">
        <v>12140</v>
      </c>
      <c r="B12141" s="9" t="s">
        <v>6</v>
      </c>
      <c r="C12141" s="1" t="s">
        <v>20872</v>
      </c>
      <c r="D12141" s="12" t="s">
        <v>699</v>
      </c>
      <c r="E12141" s="12" t="s">
        <v>1225</v>
      </c>
      <c r="F12141" s="12" t="s">
        <v>33279</v>
      </c>
      <c r="G12141" s="17">
        <f>919099606446</f>
        <v>919099606446</v>
      </c>
      <c r="H12141" s="9" t="s">
        <v>8</v>
      </c>
      <c r="I12141" s="1" t="s">
        <v>62</v>
      </c>
      <c r="J12141" s="2" t="s">
        <v>47307</v>
      </c>
      <c r="K12141" s="11" t="s">
        <v>13</v>
      </c>
      <c r="L12141" s="2" t="s">
        <v>47307</v>
      </c>
      <c r="M12141" s="11"/>
      <c r="N12141" s="4"/>
      <c r="O12141" s="11"/>
      <c r="P12141" s="4"/>
      <c r="Q12141" s="11"/>
      <c r="R12141" s="4"/>
      <c r="S12141" s="11"/>
      <c r="T12141" s="4"/>
      <c r="U12141" s="11"/>
      <c r="V12141" s="4"/>
      <c r="W12141" s="11"/>
      <c r="X12141" s="4"/>
      <c r="Y12141" s="11"/>
      <c r="Z12141" s="2"/>
      <c r="AA12141" s="1" t="s">
        <v>16</v>
      </c>
      <c r="AC12141" s="23" t="s">
        <v>37894</v>
      </c>
      <c r="AD12141" s="23" t="s">
        <v>47279</v>
      </c>
      <c r="AE12141" t="s">
        <v>35403</v>
      </c>
    </row>
    <row r="12142" spans="1:31" ht="15" customHeight="1">
      <c r="A12142" s="1">
        <v>12141</v>
      </c>
      <c r="B12142" s="9" t="s">
        <v>6</v>
      </c>
      <c r="C12142" s="1" t="s">
        <v>20874</v>
      </c>
      <c r="D12142" s="12" t="s">
        <v>734</v>
      </c>
      <c r="E12142" s="12" t="s">
        <v>37669</v>
      </c>
      <c r="F12142" s="12" t="s">
        <v>30449</v>
      </c>
      <c r="G12142" s="17">
        <f>91914064900</f>
        <v>91914064900</v>
      </c>
      <c r="H12142" s="9" t="s">
        <v>20</v>
      </c>
      <c r="I12142" s="1" t="s">
        <v>9</v>
      </c>
      <c r="J12142" s="2" t="s">
        <v>47307</v>
      </c>
      <c r="K12142" s="3" t="s">
        <v>17</v>
      </c>
      <c r="L12142" s="2" t="s">
        <v>47307</v>
      </c>
      <c r="M12142" s="4" t="s">
        <v>42</v>
      </c>
      <c r="N12142" s="3" t="str">
        <f>J12142</f>
        <v>[2.25 cr and more]</v>
      </c>
      <c r="O12142" s="4" t="s">
        <v>47348</v>
      </c>
      <c r="P12142" s="3" t="s">
        <v>47307</v>
      </c>
      <c r="Q12142" s="4" t="s">
        <v>14137</v>
      </c>
      <c r="R12142" s="3" t="s">
        <v>47307</v>
      </c>
      <c r="S12142" s="4" t="s">
        <v>13</v>
      </c>
      <c r="T12142" s="3" t="s">
        <v>47307</v>
      </c>
      <c r="U12142" s="11"/>
      <c r="V12142" s="4"/>
      <c r="W12142" s="11"/>
      <c r="X12142" s="4"/>
      <c r="Y12142" s="11"/>
      <c r="Z12142" s="2"/>
      <c r="AA12142" s="1" t="s">
        <v>16</v>
      </c>
      <c r="AC12142" s="23" t="s">
        <v>37894</v>
      </c>
      <c r="AD12142" s="23" t="s">
        <v>47279</v>
      </c>
      <c r="AE12142" t="s">
        <v>35405</v>
      </c>
    </row>
    <row r="12143" spans="1:31" ht="15" customHeight="1">
      <c r="A12143" s="1">
        <v>12142</v>
      </c>
      <c r="B12143" s="9" t="s">
        <v>6</v>
      </c>
      <c r="C12143" s="1" t="s">
        <v>20879</v>
      </c>
      <c r="D12143" s="12" t="s">
        <v>727</v>
      </c>
      <c r="E12143" s="12" t="s">
        <v>40</v>
      </c>
      <c r="F12143" s="12" t="s">
        <v>18747</v>
      </c>
      <c r="G12143" s="17">
        <f>919099611166</f>
        <v>919099611166</v>
      </c>
      <c r="H12143" s="9" t="s">
        <v>8</v>
      </c>
      <c r="I12143" s="1" t="s">
        <v>41</v>
      </c>
      <c r="J12143" s="2" t="s">
        <v>47307</v>
      </c>
      <c r="K12143" s="11" t="s">
        <v>13</v>
      </c>
      <c r="L12143" s="2" t="s">
        <v>47307</v>
      </c>
      <c r="M12143" s="11"/>
      <c r="N12143" s="4"/>
      <c r="O12143" s="11"/>
      <c r="P12143" s="4"/>
      <c r="Q12143" s="11"/>
      <c r="R12143" s="4"/>
      <c r="S12143" s="11"/>
      <c r="T12143" s="4"/>
      <c r="U12143" s="11"/>
      <c r="V12143" s="4"/>
      <c r="W12143" s="11"/>
      <c r="X12143" s="4"/>
      <c r="Y12143" s="11"/>
      <c r="Z12143" s="2"/>
      <c r="AA12143" s="1" t="s">
        <v>16</v>
      </c>
      <c r="AC12143" s="23" t="s">
        <v>37894</v>
      </c>
      <c r="AD12143" s="23" t="s">
        <v>47279</v>
      </c>
      <c r="AE12143" t="s">
        <v>35407</v>
      </c>
    </row>
    <row r="12144" spans="1:31" ht="15" customHeight="1">
      <c r="A12144" s="1">
        <v>12143</v>
      </c>
      <c r="B12144" s="1" t="s">
        <v>54</v>
      </c>
      <c r="C12144" s="1" t="s">
        <v>19215</v>
      </c>
      <c r="D12144" s="9" t="s">
        <v>536</v>
      </c>
      <c r="E12144" s="9" t="s">
        <v>18521</v>
      </c>
      <c r="F12144" s="9" t="s">
        <v>30268</v>
      </c>
      <c r="G12144" s="17">
        <v>919994444</v>
      </c>
      <c r="H12144" s="9" t="s">
        <v>8</v>
      </c>
      <c r="I12144" s="1" t="s">
        <v>62</v>
      </c>
      <c r="J12144" s="2" t="s">
        <v>47307</v>
      </c>
      <c r="K12144" s="11" t="s">
        <v>14136</v>
      </c>
      <c r="L12144" s="2" t="s">
        <v>47307</v>
      </c>
      <c r="M12144" s="11"/>
      <c r="N12144" s="4"/>
      <c r="O12144" s="11"/>
      <c r="P12144" s="4"/>
      <c r="Q12144" s="11"/>
      <c r="R12144" s="4"/>
      <c r="S12144" s="11"/>
      <c r="T12144" s="4"/>
      <c r="U12144" s="11"/>
      <c r="V12144" s="4"/>
      <c r="W12144" s="11"/>
      <c r="X12144" s="4"/>
      <c r="Y12144" s="11"/>
      <c r="Z12144" s="2"/>
      <c r="AA12144" s="1" t="s">
        <v>16</v>
      </c>
      <c r="AC12144" s="23" t="s">
        <v>37890</v>
      </c>
      <c r="AD12144" s="23" t="s">
        <v>40440</v>
      </c>
      <c r="AE12144" t="s">
        <v>35402</v>
      </c>
    </row>
    <row r="12145" spans="1:31" ht="15" customHeight="1">
      <c r="A12145" s="1">
        <v>12144</v>
      </c>
      <c r="B12145" s="1" t="s">
        <v>54</v>
      </c>
      <c r="C12145" s="1" t="s">
        <v>19219</v>
      </c>
      <c r="D12145" s="9" t="s">
        <v>1160</v>
      </c>
      <c r="E12145" s="12" t="s">
        <v>558</v>
      </c>
      <c r="F12145" s="9" t="s">
        <v>27799</v>
      </c>
      <c r="G12145" s="17">
        <v>919990944649</v>
      </c>
      <c r="H12145" s="2" t="s">
        <v>37779</v>
      </c>
      <c r="I12145" s="1" t="s">
        <v>62</v>
      </c>
      <c r="J12145" s="2" t="s">
        <v>47307</v>
      </c>
      <c r="K12145" s="3" t="s">
        <v>171</v>
      </c>
      <c r="L12145" s="2" t="s">
        <v>47307</v>
      </c>
      <c r="M12145" s="11"/>
      <c r="N12145" s="4"/>
      <c r="O12145" s="11"/>
      <c r="P12145" s="4"/>
      <c r="Q12145" s="11"/>
      <c r="R12145" s="4"/>
      <c r="S12145" s="11"/>
      <c r="T12145" s="4"/>
      <c r="U12145" s="11"/>
      <c r="V12145" s="4"/>
      <c r="W12145" s="11"/>
      <c r="X12145" s="4"/>
      <c r="Y12145" s="11"/>
      <c r="Z12145" s="2"/>
      <c r="AA12145" s="1" t="s">
        <v>16</v>
      </c>
      <c r="AC12145" s="23" t="s">
        <v>37890</v>
      </c>
      <c r="AD12145" s="23" t="s">
        <v>40440</v>
      </c>
      <c r="AE12145" t="s">
        <v>35408</v>
      </c>
    </row>
    <row r="12146" spans="1:31" ht="15" customHeight="1">
      <c r="A12146" s="1">
        <v>12145</v>
      </c>
      <c r="B12146" s="1" t="s">
        <v>54</v>
      </c>
      <c r="C12146" s="1" t="s">
        <v>19232</v>
      </c>
      <c r="D12146" s="9" t="s">
        <v>12587</v>
      </c>
      <c r="E12146" s="12" t="s">
        <v>5320</v>
      </c>
      <c r="F12146" s="9" t="s">
        <v>35242</v>
      </c>
      <c r="G12146" s="17">
        <v>91999146461</v>
      </c>
      <c r="H12146" s="2" t="s">
        <v>37779</v>
      </c>
      <c r="I12146" s="1" t="s">
        <v>41</v>
      </c>
      <c r="J12146" s="2" t="s">
        <v>47307</v>
      </c>
      <c r="K12146" s="11" t="s">
        <v>14136</v>
      </c>
      <c r="L12146" s="2" t="s">
        <v>47307</v>
      </c>
      <c r="M12146" s="11"/>
      <c r="N12146" s="4"/>
      <c r="O12146" s="11"/>
      <c r="P12146" s="4"/>
      <c r="Q12146" s="11"/>
      <c r="R12146" s="4"/>
      <c r="S12146" s="11"/>
      <c r="T12146" s="4"/>
      <c r="U12146" s="11"/>
      <c r="V12146" s="4"/>
      <c r="W12146" s="11"/>
      <c r="X12146" s="4"/>
      <c r="Y12146" s="11"/>
      <c r="Z12146" s="2"/>
      <c r="AA12146" s="1" t="s">
        <v>16</v>
      </c>
      <c r="AC12146" s="23" t="s">
        <v>37890</v>
      </c>
      <c r="AD12146" s="23" t="s">
        <v>40440</v>
      </c>
      <c r="AE12146" t="s">
        <v>35403</v>
      </c>
    </row>
    <row r="12147" spans="1:31" ht="15" customHeight="1">
      <c r="A12147" s="1">
        <v>12146</v>
      </c>
      <c r="B12147" s="1" t="s">
        <v>54</v>
      </c>
      <c r="C12147" s="1" t="s">
        <v>19257</v>
      </c>
      <c r="D12147" s="9" t="s">
        <v>12497</v>
      </c>
      <c r="E12147" s="12" t="s">
        <v>37670</v>
      </c>
      <c r="F12147" s="9" t="s">
        <v>30289</v>
      </c>
      <c r="G12147" s="17">
        <v>91994044994</v>
      </c>
      <c r="H12147" s="2" t="s">
        <v>37779</v>
      </c>
      <c r="I12147" s="1" t="s">
        <v>9</v>
      </c>
      <c r="J12147" s="2" t="s">
        <v>47307</v>
      </c>
      <c r="K12147" s="11" t="s">
        <v>18748</v>
      </c>
      <c r="L12147" s="2" t="s">
        <v>47307</v>
      </c>
      <c r="M12147" s="11"/>
      <c r="N12147" s="4"/>
      <c r="O12147" s="11"/>
      <c r="P12147" s="4"/>
      <c r="Q12147" s="11"/>
      <c r="R12147" s="4"/>
      <c r="S12147" s="11"/>
      <c r="T12147" s="4"/>
      <c r="U12147" s="11"/>
      <c r="V12147" s="4"/>
      <c r="W12147" s="11"/>
      <c r="X12147" s="4"/>
      <c r="Y12147" s="11"/>
      <c r="Z12147" s="2"/>
      <c r="AA12147" s="1" t="s">
        <v>16</v>
      </c>
      <c r="AC12147" s="23" t="s">
        <v>37890</v>
      </c>
      <c r="AD12147" s="23" t="s">
        <v>40440</v>
      </c>
      <c r="AE12147" t="s">
        <v>35405</v>
      </c>
    </row>
    <row r="12148" spans="1:31" ht="15" customHeight="1">
      <c r="A12148" s="1">
        <v>12147</v>
      </c>
      <c r="B12148" s="1" t="s">
        <v>54</v>
      </c>
      <c r="C12148" s="1" t="s">
        <v>19258</v>
      </c>
      <c r="D12148" s="9" t="s">
        <v>1302</v>
      </c>
      <c r="E12148" s="12" t="s">
        <v>90</v>
      </c>
      <c r="F12148" s="9" t="s">
        <v>30290</v>
      </c>
      <c r="G12148" s="17">
        <v>91994040414</v>
      </c>
      <c r="H12148" s="2" t="s">
        <v>37779</v>
      </c>
      <c r="I12148" s="1" t="s">
        <v>9</v>
      </c>
      <c r="J12148" s="2" t="s">
        <v>47307</v>
      </c>
      <c r="K12148" s="3" t="s">
        <v>178</v>
      </c>
      <c r="L12148" s="2" t="s">
        <v>47307</v>
      </c>
      <c r="M12148" s="11"/>
      <c r="N12148" s="4"/>
      <c r="O12148" s="11"/>
      <c r="P12148" s="4"/>
      <c r="Q12148" s="11"/>
      <c r="R12148" s="4"/>
      <c r="S12148" s="11"/>
      <c r="T12148" s="4"/>
      <c r="U12148" s="11"/>
      <c r="V12148" s="4"/>
      <c r="W12148" s="11"/>
      <c r="X12148" s="4"/>
      <c r="Y12148" s="11"/>
      <c r="Z12148" s="2"/>
      <c r="AA12148" s="1" t="s">
        <v>16</v>
      </c>
      <c r="AC12148" s="23" t="s">
        <v>37890</v>
      </c>
      <c r="AD12148" s="23" t="s">
        <v>40440</v>
      </c>
      <c r="AE12148" t="s">
        <v>35407</v>
      </c>
    </row>
    <row r="12149" spans="1:31" ht="15" customHeight="1">
      <c r="A12149" s="1">
        <v>12148</v>
      </c>
      <c r="B12149" s="1" t="s">
        <v>54</v>
      </c>
      <c r="C12149" s="1" t="s">
        <v>19268</v>
      </c>
      <c r="D12149" s="9" t="s">
        <v>1302</v>
      </c>
      <c r="E12149" s="12" t="s">
        <v>785</v>
      </c>
      <c r="F12149" s="9" t="s">
        <v>30295</v>
      </c>
      <c r="G12149" s="17">
        <v>9199464644</v>
      </c>
      <c r="H12149" s="2" t="s">
        <v>37779</v>
      </c>
      <c r="I12149" s="1" t="s">
        <v>9</v>
      </c>
      <c r="J12149" s="2" t="s">
        <v>47307</v>
      </c>
      <c r="K12149" s="3" t="s">
        <v>178</v>
      </c>
      <c r="L12149" s="2" t="s">
        <v>47307</v>
      </c>
      <c r="M12149" s="11"/>
      <c r="N12149" s="4"/>
      <c r="O12149" s="11"/>
      <c r="P12149" s="4"/>
      <c r="Q12149" s="11"/>
      <c r="R12149" s="4"/>
      <c r="S12149" s="11"/>
      <c r="T12149" s="4"/>
      <c r="U12149" s="11"/>
      <c r="V12149" s="4"/>
      <c r="W12149" s="11"/>
      <c r="X12149" s="4"/>
      <c r="Y12149" s="11"/>
      <c r="Z12149" s="2"/>
      <c r="AA12149" s="1" t="s">
        <v>16</v>
      </c>
      <c r="AC12149" s="23" t="s">
        <v>37890</v>
      </c>
      <c r="AD12149" s="23" t="s">
        <v>40440</v>
      </c>
      <c r="AE12149" t="s">
        <v>35405</v>
      </c>
    </row>
    <row r="12150" spans="1:31" ht="15" customHeight="1">
      <c r="A12150" s="1">
        <v>12149</v>
      </c>
      <c r="B12150" s="1" t="s">
        <v>54</v>
      </c>
      <c r="C12150" s="1" t="s">
        <v>19269</v>
      </c>
      <c r="D12150" s="9" t="s">
        <v>13934</v>
      </c>
      <c r="E12150" s="12" t="s">
        <v>102</v>
      </c>
      <c r="F12150" s="9" t="s">
        <v>30296</v>
      </c>
      <c r="G12150" s="17">
        <v>91994649409</v>
      </c>
      <c r="H12150" s="2" t="s">
        <v>37779</v>
      </c>
      <c r="I12150" s="1" t="s">
        <v>9</v>
      </c>
      <c r="J12150" s="2" t="s">
        <v>47307</v>
      </c>
      <c r="K12150" s="11" t="s">
        <v>18748</v>
      </c>
      <c r="L12150" s="2" t="s">
        <v>47307</v>
      </c>
      <c r="M12150" s="11"/>
      <c r="N12150" s="4"/>
      <c r="O12150" s="11"/>
      <c r="P12150" s="4"/>
      <c r="Q12150" s="11"/>
      <c r="R12150" s="4"/>
      <c r="S12150" s="11"/>
      <c r="T12150" s="4"/>
      <c r="U12150" s="11"/>
      <c r="V12150" s="4"/>
      <c r="W12150" s="11"/>
      <c r="X12150" s="4"/>
      <c r="Y12150" s="11"/>
      <c r="Z12150" s="2"/>
      <c r="AA12150" s="1" t="s">
        <v>16</v>
      </c>
      <c r="AC12150" s="23" t="s">
        <v>37890</v>
      </c>
      <c r="AD12150" s="23" t="s">
        <v>40440</v>
      </c>
      <c r="AE12150" t="s">
        <v>35407</v>
      </c>
    </row>
    <row r="12151" spans="1:31" ht="15" customHeight="1">
      <c r="A12151" s="1">
        <v>12150</v>
      </c>
      <c r="B12151" s="1" t="s">
        <v>54</v>
      </c>
      <c r="C12151" s="1" t="s">
        <v>19279</v>
      </c>
      <c r="D12151" s="9" t="s">
        <v>2488</v>
      </c>
      <c r="E12151" s="12" t="s">
        <v>798</v>
      </c>
      <c r="F12151" s="9" t="s">
        <v>18532</v>
      </c>
      <c r="G12151" s="17">
        <v>919946010664</v>
      </c>
      <c r="H12151" s="2" t="s">
        <v>37779</v>
      </c>
      <c r="I12151" s="1" t="s">
        <v>9</v>
      </c>
      <c r="J12151" s="2" t="s">
        <v>47307</v>
      </c>
      <c r="K12151" s="11" t="s">
        <v>14136</v>
      </c>
      <c r="L12151" s="2" t="s">
        <v>47307</v>
      </c>
      <c r="M12151" s="11"/>
      <c r="N12151" s="4"/>
      <c r="O12151" s="11"/>
      <c r="P12151" s="4"/>
      <c r="Q12151" s="11"/>
      <c r="R12151" s="4"/>
      <c r="S12151" s="11"/>
      <c r="T12151" s="4"/>
      <c r="U12151" s="11"/>
      <c r="V12151" s="4"/>
      <c r="W12151" s="11"/>
      <c r="X12151" s="4"/>
      <c r="Y12151" s="11"/>
      <c r="Z12151" s="2"/>
      <c r="AA12151" s="1" t="s">
        <v>16</v>
      </c>
      <c r="AC12151" s="23" t="s">
        <v>37890</v>
      </c>
      <c r="AD12151" s="23" t="s">
        <v>40440</v>
      </c>
      <c r="AE12151" t="s">
        <v>35402</v>
      </c>
    </row>
    <row r="12152" spans="1:31" ht="15" customHeight="1">
      <c r="A12152" s="1">
        <v>12151</v>
      </c>
      <c r="B12152" s="1" t="s">
        <v>54</v>
      </c>
      <c r="C12152" s="1" t="s">
        <v>19280</v>
      </c>
      <c r="D12152" s="9" t="s">
        <v>1410</v>
      </c>
      <c r="E12152" s="12" t="s">
        <v>3260</v>
      </c>
      <c r="F12152" s="9" t="s">
        <v>30300</v>
      </c>
      <c r="G12152" s="17">
        <v>919946009699</v>
      </c>
      <c r="H12152" s="2" t="s">
        <v>37779</v>
      </c>
      <c r="I12152" s="1" t="s">
        <v>9</v>
      </c>
      <c r="J12152" s="2" t="s">
        <v>47307</v>
      </c>
      <c r="K12152" s="3" t="s">
        <v>178</v>
      </c>
      <c r="L12152" s="2" t="s">
        <v>47307</v>
      </c>
      <c r="M12152" s="11"/>
      <c r="N12152" s="4"/>
      <c r="O12152" s="11"/>
      <c r="P12152" s="4"/>
      <c r="Q12152" s="11"/>
      <c r="R12152" s="4"/>
      <c r="S12152" s="11"/>
      <c r="T12152" s="4"/>
      <c r="U12152" s="11"/>
      <c r="V12152" s="4"/>
      <c r="W12152" s="11"/>
      <c r="X12152" s="4"/>
      <c r="Y12152" s="11"/>
      <c r="Z12152" s="2"/>
      <c r="AA12152" s="1" t="s">
        <v>16</v>
      </c>
      <c r="AC12152" s="23" t="s">
        <v>37890</v>
      </c>
      <c r="AD12152" s="23" t="s">
        <v>40440</v>
      </c>
      <c r="AE12152" t="s">
        <v>35408</v>
      </c>
    </row>
    <row r="12153" spans="1:31" ht="15" customHeight="1">
      <c r="A12153" s="1">
        <v>12152</v>
      </c>
      <c r="B12153" s="1" t="s">
        <v>54</v>
      </c>
      <c r="C12153" s="1" t="s">
        <v>19282</v>
      </c>
      <c r="D12153" s="9" t="s">
        <v>642</v>
      </c>
      <c r="E12153" s="12" t="s">
        <v>37547</v>
      </c>
      <c r="F12153" s="9" t="s">
        <v>30301</v>
      </c>
      <c r="G12153" s="17">
        <v>91994464064</v>
      </c>
      <c r="H12153" s="2" t="s">
        <v>37779</v>
      </c>
      <c r="I12153" s="1" t="s">
        <v>62</v>
      </c>
      <c r="J12153" s="2" t="s">
        <v>47307</v>
      </c>
      <c r="K12153" s="11" t="s">
        <v>14136</v>
      </c>
      <c r="L12153" s="2" t="s">
        <v>47307</v>
      </c>
      <c r="M12153" s="11"/>
      <c r="N12153" s="4"/>
      <c r="O12153" s="11"/>
      <c r="P12153" s="4"/>
      <c r="Q12153" s="11"/>
      <c r="R12153" s="4"/>
      <c r="S12153" s="11"/>
      <c r="T12153" s="4"/>
      <c r="U12153" s="11"/>
      <c r="V12153" s="4"/>
      <c r="W12153" s="11"/>
      <c r="X12153" s="4"/>
      <c r="Y12153" s="11"/>
      <c r="Z12153" s="2"/>
      <c r="AA12153" s="1" t="s">
        <v>16</v>
      </c>
      <c r="AC12153" s="23" t="s">
        <v>37890</v>
      </c>
      <c r="AD12153" s="23" t="s">
        <v>40440</v>
      </c>
      <c r="AE12153" t="s">
        <v>35403</v>
      </c>
    </row>
    <row r="12154" spans="1:31" ht="15" customHeight="1">
      <c r="A12154" s="1">
        <v>12153</v>
      </c>
      <c r="B12154" s="1" t="s">
        <v>54</v>
      </c>
      <c r="C12154" s="1" t="s">
        <v>19284</v>
      </c>
      <c r="D12154" s="9" t="s">
        <v>37671</v>
      </c>
      <c r="E12154" s="12" t="s">
        <v>84</v>
      </c>
      <c r="F12154" s="9" t="s">
        <v>33214</v>
      </c>
      <c r="G12154" s="17">
        <v>91994449466</v>
      </c>
      <c r="H12154" s="2" t="s">
        <v>37779</v>
      </c>
      <c r="I12154" s="1" t="s">
        <v>41</v>
      </c>
      <c r="J12154" s="2" t="s">
        <v>47307</v>
      </c>
      <c r="K12154" s="3" t="s">
        <v>178</v>
      </c>
      <c r="L12154" s="2" t="s">
        <v>47307</v>
      </c>
      <c r="M12154" s="11"/>
      <c r="N12154" s="4"/>
      <c r="O12154" s="11"/>
      <c r="P12154" s="4"/>
      <c r="Q12154" s="11"/>
      <c r="R12154" s="4"/>
      <c r="S12154" s="11"/>
      <c r="T12154" s="4"/>
      <c r="U12154" s="11"/>
      <c r="V12154" s="4"/>
      <c r="W12154" s="11"/>
      <c r="X12154" s="4"/>
      <c r="Y12154" s="11"/>
      <c r="Z12154" s="2"/>
      <c r="AA12154" s="1" t="s">
        <v>11</v>
      </c>
      <c r="AC12154" s="23" t="s">
        <v>37890</v>
      </c>
      <c r="AD12154" s="23" t="s">
        <v>40440</v>
      </c>
      <c r="AE12154" t="s">
        <v>35405</v>
      </c>
    </row>
    <row r="12155" spans="1:31" ht="15" customHeight="1">
      <c r="A12155" s="1">
        <v>12154</v>
      </c>
      <c r="B12155" s="1" t="s">
        <v>54</v>
      </c>
      <c r="C12155" s="1" t="s">
        <v>19309</v>
      </c>
      <c r="D12155" s="9" t="s">
        <v>1032</v>
      </c>
      <c r="E12155" s="12" t="s">
        <v>1797</v>
      </c>
      <c r="F12155" s="9" t="s">
        <v>30316</v>
      </c>
      <c r="G12155" s="17">
        <v>91990964164</v>
      </c>
      <c r="H12155" s="2" t="s">
        <v>37779</v>
      </c>
      <c r="I12155" s="1" t="s">
        <v>41</v>
      </c>
      <c r="J12155" s="2" t="s">
        <v>47307</v>
      </c>
      <c r="K12155" s="3" t="s">
        <v>178</v>
      </c>
      <c r="L12155" s="2" t="s">
        <v>47307</v>
      </c>
      <c r="M12155" s="11"/>
      <c r="N12155" s="4"/>
      <c r="O12155" s="11"/>
      <c r="P12155" s="4"/>
      <c r="Q12155" s="11"/>
      <c r="R12155" s="4"/>
      <c r="S12155" s="11"/>
      <c r="T12155" s="4"/>
      <c r="U12155" s="11"/>
      <c r="V12155" s="4"/>
      <c r="W12155" s="11"/>
      <c r="X12155" s="4"/>
      <c r="Y12155" s="11"/>
      <c r="Z12155" s="2"/>
      <c r="AA12155" s="1" t="s">
        <v>16</v>
      </c>
      <c r="AC12155" s="23" t="s">
        <v>37890</v>
      </c>
      <c r="AD12155" s="23" t="s">
        <v>40440</v>
      </c>
      <c r="AE12155" t="s">
        <v>35407</v>
      </c>
    </row>
    <row r="12156" spans="1:31" ht="15" customHeight="1">
      <c r="A12156" s="1">
        <v>12155</v>
      </c>
      <c r="B12156" s="1" t="s">
        <v>54</v>
      </c>
      <c r="C12156" s="1" t="s">
        <v>19318</v>
      </c>
      <c r="D12156" s="9" t="s">
        <v>1248</v>
      </c>
      <c r="E12156" s="12" t="s">
        <v>680</v>
      </c>
      <c r="F12156" s="9" t="s">
        <v>33217</v>
      </c>
      <c r="G12156" s="17">
        <v>919909044449</v>
      </c>
      <c r="H12156" s="2" t="s">
        <v>37779</v>
      </c>
      <c r="I12156" s="1" t="s">
        <v>62</v>
      </c>
      <c r="J12156" s="2" t="s">
        <v>47307</v>
      </c>
      <c r="K12156" s="11" t="s">
        <v>18748</v>
      </c>
      <c r="L12156" s="2" t="s">
        <v>47307</v>
      </c>
      <c r="M12156" s="11"/>
      <c r="N12156" s="4"/>
      <c r="O12156" s="11"/>
      <c r="P12156" s="4"/>
      <c r="Q12156" s="11"/>
      <c r="R12156" s="4"/>
      <c r="S12156" s="11"/>
      <c r="T12156" s="4"/>
      <c r="U12156" s="11"/>
      <c r="V12156" s="4"/>
      <c r="W12156" s="11"/>
      <c r="X12156" s="4"/>
      <c r="Y12156" s="11"/>
      <c r="Z12156" s="2"/>
      <c r="AA12156" s="1" t="s">
        <v>16</v>
      </c>
      <c r="AC12156" s="23" t="s">
        <v>37890</v>
      </c>
      <c r="AD12156" s="23" t="s">
        <v>40440</v>
      </c>
      <c r="AE12156" t="s">
        <v>35402</v>
      </c>
    </row>
    <row r="12157" spans="1:31" ht="15" customHeight="1">
      <c r="A12157" s="1">
        <v>12156</v>
      </c>
      <c r="B12157" s="1" t="s">
        <v>54</v>
      </c>
      <c r="C12157" s="1" t="s">
        <v>19323</v>
      </c>
      <c r="D12157" s="9" t="s">
        <v>1224</v>
      </c>
      <c r="E12157" s="12" t="s">
        <v>2503</v>
      </c>
      <c r="F12157" s="9" t="s">
        <v>30324</v>
      </c>
      <c r="G12157" s="17">
        <v>9199046949</v>
      </c>
      <c r="H12157" s="2" t="s">
        <v>37779</v>
      </c>
      <c r="I12157" s="1" t="s">
        <v>9</v>
      </c>
      <c r="J12157" s="2" t="s">
        <v>47307</v>
      </c>
      <c r="K12157" s="11" t="s">
        <v>13</v>
      </c>
      <c r="L12157" s="2" t="s">
        <v>47307</v>
      </c>
      <c r="M12157" s="11"/>
      <c r="N12157" s="4"/>
      <c r="O12157" s="11"/>
      <c r="P12157" s="4"/>
      <c r="Q12157" s="11"/>
      <c r="R12157" s="4"/>
      <c r="S12157" s="11"/>
      <c r="T12157" s="4"/>
      <c r="U12157" s="11"/>
      <c r="V12157" s="4"/>
      <c r="W12157" s="11"/>
      <c r="X12157" s="4"/>
      <c r="Y12157" s="11"/>
      <c r="Z12157" s="2"/>
      <c r="AA12157" s="1" t="s">
        <v>16</v>
      </c>
      <c r="AC12157" s="23" t="s">
        <v>37890</v>
      </c>
      <c r="AD12157" s="23" t="s">
        <v>40440</v>
      </c>
      <c r="AE12157" t="s">
        <v>35408</v>
      </c>
    </row>
    <row r="12158" spans="1:31" ht="15" customHeight="1">
      <c r="A12158" s="1">
        <v>12157</v>
      </c>
      <c r="B12158" s="1" t="s">
        <v>54</v>
      </c>
      <c r="C12158" s="1" t="s">
        <v>19329</v>
      </c>
      <c r="D12158" s="9" t="s">
        <v>636</v>
      </c>
      <c r="E12158" s="12" t="s">
        <v>255</v>
      </c>
      <c r="F12158" s="9" t="s">
        <v>18534</v>
      </c>
      <c r="G12158" s="17">
        <v>9199044061</v>
      </c>
      <c r="H12158" s="2" t="s">
        <v>37779</v>
      </c>
      <c r="I12158" s="1" t="s">
        <v>62</v>
      </c>
      <c r="J12158" s="2" t="s">
        <v>47307</v>
      </c>
      <c r="K12158" s="3" t="s">
        <v>171</v>
      </c>
      <c r="L12158" s="2" t="s">
        <v>47307</v>
      </c>
      <c r="M12158" s="11"/>
      <c r="N12158" s="4"/>
      <c r="O12158" s="11"/>
      <c r="P12158" s="4"/>
      <c r="Q12158" s="11"/>
      <c r="R12158" s="4"/>
      <c r="S12158" s="11"/>
      <c r="T12158" s="4"/>
      <c r="U12158" s="11"/>
      <c r="V12158" s="4"/>
      <c r="W12158" s="11"/>
      <c r="X12158" s="4"/>
      <c r="Y12158" s="11"/>
      <c r="Z12158" s="2"/>
      <c r="AA12158" s="1" t="s">
        <v>16</v>
      </c>
      <c r="AC12158" s="23" t="s">
        <v>37890</v>
      </c>
      <c r="AD12158" s="23" t="s">
        <v>40440</v>
      </c>
      <c r="AE12158" t="s">
        <v>35403</v>
      </c>
    </row>
    <row r="12159" spans="1:31" ht="15" customHeight="1">
      <c r="A12159" s="1">
        <v>12158</v>
      </c>
      <c r="B12159" s="1" t="s">
        <v>54</v>
      </c>
      <c r="C12159" s="1" t="s">
        <v>19338</v>
      </c>
      <c r="D12159" s="9" t="s">
        <v>1801</v>
      </c>
      <c r="E12159" s="12" t="s">
        <v>37672</v>
      </c>
      <c r="F12159" s="9" t="s">
        <v>30333</v>
      </c>
      <c r="G12159" s="17">
        <v>91949414090</v>
      </c>
      <c r="H12159" s="2" t="s">
        <v>37779</v>
      </c>
      <c r="I12159" s="1" t="s">
        <v>41</v>
      </c>
      <c r="J12159" s="2" t="s">
        <v>47307</v>
      </c>
      <c r="K12159" s="3" t="s">
        <v>178</v>
      </c>
      <c r="L12159" s="2" t="s">
        <v>47307</v>
      </c>
      <c r="M12159" s="11"/>
      <c r="N12159" s="4"/>
      <c r="O12159" s="11"/>
      <c r="P12159" s="4"/>
      <c r="Q12159" s="11"/>
      <c r="R12159" s="4"/>
      <c r="S12159" s="11"/>
      <c r="T12159" s="4"/>
      <c r="U12159" s="11"/>
      <c r="V12159" s="4"/>
      <c r="W12159" s="11"/>
      <c r="X12159" s="4"/>
      <c r="Y12159" s="11"/>
      <c r="Z12159" s="2"/>
      <c r="AA12159" s="1" t="s">
        <v>16</v>
      </c>
      <c r="AC12159" s="23" t="s">
        <v>37890</v>
      </c>
      <c r="AD12159" s="23" t="s">
        <v>40440</v>
      </c>
      <c r="AE12159" t="s">
        <v>35405</v>
      </c>
    </row>
    <row r="12160" spans="1:31" ht="15" customHeight="1">
      <c r="A12160" s="1">
        <v>12159</v>
      </c>
      <c r="B12160" s="1" t="s">
        <v>54</v>
      </c>
      <c r="C12160" s="1" t="s">
        <v>19361</v>
      </c>
      <c r="D12160" s="9" t="s">
        <v>4751</v>
      </c>
      <c r="E12160" s="12" t="s">
        <v>8854</v>
      </c>
      <c r="F12160" s="9" t="s">
        <v>30350</v>
      </c>
      <c r="G12160" s="17">
        <v>919494049444</v>
      </c>
      <c r="H12160" s="2" t="s">
        <v>37779</v>
      </c>
      <c r="I12160" s="1" t="s">
        <v>41</v>
      </c>
      <c r="J12160" s="2" t="s">
        <v>47307</v>
      </c>
      <c r="K12160" s="11" t="s">
        <v>14136</v>
      </c>
      <c r="L12160" s="2" t="s">
        <v>47307</v>
      </c>
      <c r="M12160" s="11"/>
      <c r="N12160" s="4"/>
      <c r="O12160" s="11"/>
      <c r="P12160" s="4"/>
      <c r="Q12160" s="11"/>
      <c r="R12160" s="4"/>
      <c r="S12160" s="11"/>
      <c r="T12160" s="4"/>
      <c r="U12160" s="11"/>
      <c r="V12160" s="4"/>
      <c r="W12160" s="11"/>
      <c r="X12160" s="4"/>
      <c r="Y12160" s="11"/>
      <c r="Z12160" s="2"/>
      <c r="AA12160" s="1" t="s">
        <v>16</v>
      </c>
      <c r="AC12160" s="23" t="s">
        <v>37891</v>
      </c>
      <c r="AD12160" s="23" t="s">
        <v>40440</v>
      </c>
      <c r="AE12160" t="s">
        <v>35407</v>
      </c>
    </row>
    <row r="12161" spans="1:31" ht="15" customHeight="1">
      <c r="A12161" s="1">
        <v>12160</v>
      </c>
      <c r="B12161" s="1" t="s">
        <v>54</v>
      </c>
      <c r="C12161" s="1" t="s">
        <v>19373</v>
      </c>
      <c r="D12161" s="9" t="s">
        <v>386</v>
      </c>
      <c r="E12161" s="12" t="s">
        <v>5861</v>
      </c>
      <c r="F12161" s="9" t="s">
        <v>31699</v>
      </c>
      <c r="G12161" s="17">
        <v>91949994</v>
      </c>
      <c r="H12161" s="2" t="s">
        <v>37779</v>
      </c>
      <c r="I12161" s="1" t="s">
        <v>62</v>
      </c>
      <c r="J12161" s="2" t="s">
        <v>47307</v>
      </c>
      <c r="K12161" s="3" t="s">
        <v>42</v>
      </c>
      <c r="L12161" s="2" t="s">
        <v>47307</v>
      </c>
      <c r="M12161" s="11"/>
      <c r="N12161" s="4"/>
      <c r="O12161" s="11"/>
      <c r="P12161" s="4"/>
      <c r="Q12161" s="11"/>
      <c r="R12161" s="4"/>
      <c r="S12161" s="11"/>
      <c r="T12161" s="4"/>
      <c r="U12161" s="11"/>
      <c r="V12161" s="4"/>
      <c r="W12161" s="11"/>
      <c r="X12161" s="4"/>
      <c r="Y12161" s="11"/>
      <c r="Z12161" s="2"/>
      <c r="AA12161" s="1" t="s">
        <v>16</v>
      </c>
      <c r="AC12161" s="23" t="s">
        <v>37891</v>
      </c>
      <c r="AD12161" s="23" t="s">
        <v>40440</v>
      </c>
      <c r="AE12161" t="s">
        <v>35402</v>
      </c>
    </row>
    <row r="12162" spans="1:31" ht="15" customHeight="1">
      <c r="A12162" s="1">
        <v>12161</v>
      </c>
      <c r="B12162" s="1" t="s">
        <v>54</v>
      </c>
      <c r="C12162" s="1" t="s">
        <v>19376</v>
      </c>
      <c r="D12162" s="9" t="s">
        <v>636</v>
      </c>
      <c r="E12162" s="12" t="s">
        <v>506</v>
      </c>
      <c r="F12162" s="9" t="s">
        <v>24082</v>
      </c>
      <c r="G12162" s="17">
        <v>91949694410</v>
      </c>
      <c r="H12162" s="2" t="s">
        <v>37779</v>
      </c>
      <c r="I12162" s="1" t="s">
        <v>62</v>
      </c>
      <c r="J12162" s="2" t="s">
        <v>47307</v>
      </c>
      <c r="K12162" s="11" t="s">
        <v>14136</v>
      </c>
      <c r="L12162" s="2" t="s">
        <v>47307</v>
      </c>
      <c r="M12162" s="11"/>
      <c r="N12162" s="4"/>
      <c r="O12162" s="11"/>
      <c r="P12162" s="4"/>
      <c r="Q12162" s="11"/>
      <c r="R12162" s="4"/>
      <c r="S12162" s="11"/>
      <c r="T12162" s="4"/>
      <c r="U12162" s="11"/>
      <c r="V12162" s="4"/>
      <c r="W12162" s="11"/>
      <c r="X12162" s="4"/>
      <c r="Y12162" s="11"/>
      <c r="Z12162" s="2"/>
      <c r="AA12162" s="1" t="s">
        <v>16</v>
      </c>
      <c r="AC12162" s="23" t="s">
        <v>37891</v>
      </c>
      <c r="AD12162" s="23" t="s">
        <v>40440</v>
      </c>
      <c r="AE12162" t="s">
        <v>35408</v>
      </c>
    </row>
    <row r="12163" spans="1:31" ht="15" customHeight="1">
      <c r="A12163" s="1">
        <v>12162</v>
      </c>
      <c r="B12163" s="1" t="s">
        <v>54</v>
      </c>
      <c r="C12163" s="1" t="s">
        <v>19411</v>
      </c>
      <c r="D12163" s="9" t="s">
        <v>65</v>
      </c>
      <c r="E12163" s="12"/>
      <c r="F12163" s="9" t="s">
        <v>30384</v>
      </c>
      <c r="G12163" s="17">
        <v>919446916914</v>
      </c>
      <c r="H12163" s="2" t="s">
        <v>37779</v>
      </c>
      <c r="I12163" s="1" t="s">
        <v>9</v>
      </c>
      <c r="J12163" s="2" t="s">
        <v>47307</v>
      </c>
      <c r="K12163" s="3" t="s">
        <v>178</v>
      </c>
      <c r="L12163" s="2" t="s">
        <v>47307</v>
      </c>
      <c r="M12163" s="11"/>
      <c r="N12163" s="4"/>
      <c r="O12163" s="11"/>
      <c r="P12163" s="4"/>
      <c r="Q12163" s="11"/>
      <c r="R12163" s="4"/>
      <c r="S12163" s="11"/>
      <c r="T12163" s="4"/>
      <c r="U12163" s="11"/>
      <c r="V12163" s="4"/>
      <c r="W12163" s="11"/>
      <c r="X12163" s="4"/>
      <c r="Y12163" s="11"/>
      <c r="Z12163" s="2"/>
      <c r="AA12163" s="1" t="s">
        <v>16</v>
      </c>
      <c r="AC12163" s="23" t="s">
        <v>37891</v>
      </c>
      <c r="AD12163" s="23" t="s">
        <v>40440</v>
      </c>
      <c r="AE12163" t="s">
        <v>35403</v>
      </c>
    </row>
    <row r="12164" spans="1:31" ht="15" customHeight="1">
      <c r="A12164" s="1">
        <v>12163</v>
      </c>
      <c r="B12164" s="1" t="s">
        <v>54</v>
      </c>
      <c r="C12164" s="1" t="s">
        <v>19423</v>
      </c>
      <c r="D12164" s="9" t="s">
        <v>610</v>
      </c>
      <c r="E12164" s="12" t="s">
        <v>8384</v>
      </c>
      <c r="F12164" s="9" t="s">
        <v>33230</v>
      </c>
      <c r="G12164" s="17">
        <v>919446044649</v>
      </c>
      <c r="H12164" s="2" t="s">
        <v>37779</v>
      </c>
      <c r="I12164" s="1" t="s">
        <v>9</v>
      </c>
      <c r="J12164" s="2" t="s">
        <v>47307</v>
      </c>
      <c r="K12164" s="3" t="s">
        <v>171</v>
      </c>
      <c r="L12164" s="2" t="s">
        <v>47307</v>
      </c>
      <c r="M12164" s="11"/>
      <c r="N12164" s="4"/>
      <c r="O12164" s="11"/>
      <c r="P12164" s="4"/>
      <c r="Q12164" s="11"/>
      <c r="R12164" s="4"/>
      <c r="S12164" s="11"/>
      <c r="T12164" s="4"/>
      <c r="U12164" s="11"/>
      <c r="V12164" s="4"/>
      <c r="W12164" s="11"/>
      <c r="X12164" s="4"/>
      <c r="Y12164" s="11"/>
      <c r="Z12164" s="2"/>
      <c r="AA12164" s="1" t="s">
        <v>16</v>
      </c>
      <c r="AC12164" s="23" t="s">
        <v>37891</v>
      </c>
      <c r="AD12164" s="23" t="s">
        <v>40440</v>
      </c>
      <c r="AE12164" t="s">
        <v>35405</v>
      </c>
    </row>
    <row r="12165" spans="1:31" ht="15" customHeight="1">
      <c r="A12165" s="1">
        <v>12164</v>
      </c>
      <c r="B12165" s="1" t="s">
        <v>54</v>
      </c>
      <c r="C12165" s="1" t="s">
        <v>19424</v>
      </c>
      <c r="D12165" s="9" t="s">
        <v>37548</v>
      </c>
      <c r="E12165" s="12" t="s">
        <v>37549</v>
      </c>
      <c r="F12165" s="9" t="s">
        <v>30390</v>
      </c>
      <c r="G12165" s="17">
        <v>919446049469</v>
      </c>
      <c r="H12165" s="2" t="s">
        <v>37779</v>
      </c>
      <c r="I12165" s="1" t="s">
        <v>62</v>
      </c>
      <c r="J12165" s="2" t="s">
        <v>47307</v>
      </c>
      <c r="K12165" s="11" t="s">
        <v>14136</v>
      </c>
      <c r="L12165" s="2" t="s">
        <v>47307</v>
      </c>
      <c r="M12165" s="11"/>
      <c r="N12165" s="4"/>
      <c r="O12165" s="11"/>
      <c r="P12165" s="4"/>
      <c r="Q12165" s="11"/>
      <c r="R12165" s="4"/>
      <c r="S12165" s="11"/>
      <c r="T12165" s="4"/>
      <c r="U12165" s="11"/>
      <c r="V12165" s="4"/>
      <c r="W12165" s="11"/>
      <c r="X12165" s="4"/>
      <c r="Y12165" s="11"/>
      <c r="Z12165" s="2"/>
      <c r="AA12165" s="1" t="s">
        <v>11</v>
      </c>
      <c r="AC12165" s="23" t="s">
        <v>37891</v>
      </c>
      <c r="AD12165" s="23" t="s">
        <v>40440</v>
      </c>
      <c r="AE12165" t="s">
        <v>35407</v>
      </c>
    </row>
    <row r="12166" spans="1:31" ht="15" customHeight="1">
      <c r="A12166" s="1">
        <v>12165</v>
      </c>
      <c r="B12166" s="1" t="s">
        <v>54</v>
      </c>
      <c r="C12166" s="1" t="s">
        <v>19426</v>
      </c>
      <c r="D12166" s="9" t="s">
        <v>1867</v>
      </c>
      <c r="E12166" s="12" t="s">
        <v>3591</v>
      </c>
      <c r="F12166" s="9" t="s">
        <v>20973</v>
      </c>
      <c r="G12166" s="17">
        <v>919446004144</v>
      </c>
      <c r="H12166" s="2" t="s">
        <v>37779</v>
      </c>
      <c r="I12166" s="1" t="s">
        <v>41</v>
      </c>
      <c r="J12166" s="2" t="s">
        <v>47307</v>
      </c>
      <c r="K12166" s="3" t="s">
        <v>42</v>
      </c>
      <c r="L12166" s="2" t="s">
        <v>47307</v>
      </c>
      <c r="M12166" s="11"/>
      <c r="N12166" s="4"/>
      <c r="O12166" s="11"/>
      <c r="P12166" s="4"/>
      <c r="Q12166" s="11"/>
      <c r="R12166" s="4"/>
      <c r="S12166" s="11"/>
      <c r="T12166" s="4"/>
      <c r="U12166" s="11"/>
      <c r="V12166" s="4"/>
      <c r="W12166" s="11"/>
      <c r="X12166" s="4"/>
      <c r="Y12166" s="11"/>
      <c r="Z12166" s="2"/>
      <c r="AA12166" s="1" t="s">
        <v>16</v>
      </c>
      <c r="AC12166" s="23" t="s">
        <v>37891</v>
      </c>
      <c r="AD12166" s="23" t="s">
        <v>40440</v>
      </c>
      <c r="AE12166" t="s">
        <v>35402</v>
      </c>
    </row>
    <row r="12167" spans="1:31" ht="15" customHeight="1">
      <c r="A12167" s="1">
        <v>12166</v>
      </c>
      <c r="B12167" s="1" t="s">
        <v>54</v>
      </c>
      <c r="C12167" s="1" t="s">
        <v>19428</v>
      </c>
      <c r="D12167" s="9" t="s">
        <v>683</v>
      </c>
      <c r="E12167" s="12" t="s">
        <v>506</v>
      </c>
      <c r="F12167" s="9" t="s">
        <v>30392</v>
      </c>
      <c r="G12167" s="17">
        <v>9194460004</v>
      </c>
      <c r="H12167" s="2" t="s">
        <v>37779</v>
      </c>
      <c r="I12167" s="1" t="s">
        <v>62</v>
      </c>
      <c r="J12167" s="2" t="s">
        <v>47307</v>
      </c>
      <c r="K12167" s="3" t="s">
        <v>171</v>
      </c>
      <c r="L12167" s="2" t="s">
        <v>47307</v>
      </c>
      <c r="M12167" s="11"/>
      <c r="N12167" s="4"/>
      <c r="O12167" s="11"/>
      <c r="P12167" s="4"/>
      <c r="Q12167" s="11"/>
      <c r="R12167" s="4"/>
      <c r="S12167" s="11"/>
      <c r="T12167" s="4"/>
      <c r="U12167" s="11"/>
      <c r="V12167" s="4"/>
      <c r="W12167" s="11"/>
      <c r="X12167" s="4"/>
      <c r="Y12167" s="11"/>
      <c r="Z12167" s="2"/>
      <c r="AA12167" s="1" t="s">
        <v>16</v>
      </c>
      <c r="AC12167" s="23" t="s">
        <v>37891</v>
      </c>
      <c r="AD12167" s="23" t="s">
        <v>40440</v>
      </c>
      <c r="AE12167" t="s">
        <v>35408</v>
      </c>
    </row>
    <row r="12168" spans="1:31" ht="15" customHeight="1">
      <c r="A12168" s="1">
        <v>12167</v>
      </c>
      <c r="B12168" s="1" t="s">
        <v>54</v>
      </c>
      <c r="C12168" s="1" t="s">
        <v>19446</v>
      </c>
      <c r="D12168" s="9" t="s">
        <v>3616</v>
      </c>
      <c r="E12168" s="12" t="s">
        <v>3614</v>
      </c>
      <c r="F12168" s="9" t="s">
        <v>30406</v>
      </c>
      <c r="G12168" s="17">
        <v>919444999690</v>
      </c>
      <c r="H12168" s="2" t="s">
        <v>37779</v>
      </c>
      <c r="I12168" s="1" t="s">
        <v>62</v>
      </c>
      <c r="J12168" s="2" t="s">
        <v>47307</v>
      </c>
      <c r="K12168" s="11" t="s">
        <v>14136</v>
      </c>
      <c r="L12168" s="2" t="s">
        <v>47307</v>
      </c>
      <c r="M12168" s="11"/>
      <c r="N12168" s="4"/>
      <c r="O12168" s="11"/>
      <c r="P12168" s="4"/>
      <c r="Q12168" s="11"/>
      <c r="R12168" s="4"/>
      <c r="S12168" s="11"/>
      <c r="T12168" s="4"/>
      <c r="U12168" s="11"/>
      <c r="V12168" s="4"/>
      <c r="W12168" s="11"/>
      <c r="X12168" s="4"/>
      <c r="Y12168" s="11"/>
      <c r="Z12168" s="2"/>
      <c r="AA12168" s="1" t="s">
        <v>16</v>
      </c>
      <c r="AC12168" s="23" t="s">
        <v>37891</v>
      </c>
      <c r="AD12168" s="23" t="s">
        <v>40440</v>
      </c>
      <c r="AE12168" t="s">
        <v>35403</v>
      </c>
    </row>
    <row r="12169" spans="1:31" ht="15" customHeight="1">
      <c r="A12169" s="1">
        <v>12168</v>
      </c>
      <c r="B12169" s="1" t="s">
        <v>54</v>
      </c>
      <c r="C12169" s="1" t="s">
        <v>19449</v>
      </c>
      <c r="D12169" s="9" t="s">
        <v>72</v>
      </c>
      <c r="E12169" s="9" t="s">
        <v>78</v>
      </c>
      <c r="F12169" s="9" t="s">
        <v>30408</v>
      </c>
      <c r="G12169" s="17">
        <v>919444061160</v>
      </c>
      <c r="H12169" s="9" t="s">
        <v>20</v>
      </c>
      <c r="I12169" s="1" t="s">
        <v>41</v>
      </c>
      <c r="J12169" s="2" t="s">
        <v>47307</v>
      </c>
      <c r="K12169" s="3" t="s">
        <v>171</v>
      </c>
      <c r="L12169" s="2" t="s">
        <v>47307</v>
      </c>
      <c r="M12169" s="11"/>
      <c r="N12169" s="4"/>
      <c r="O12169" s="11"/>
      <c r="P12169" s="4"/>
      <c r="Q12169" s="11"/>
      <c r="R12169" s="4"/>
      <c r="S12169" s="11"/>
      <c r="T12169" s="4"/>
      <c r="U12169" s="11"/>
      <c r="V12169" s="4"/>
      <c r="W12169" s="11"/>
      <c r="X12169" s="4"/>
      <c r="Y12169" s="11"/>
      <c r="Z12169" s="2"/>
      <c r="AA12169" s="1" t="s">
        <v>16</v>
      </c>
      <c r="AC12169" s="23" t="s">
        <v>37891</v>
      </c>
      <c r="AD12169" s="23" t="s">
        <v>40440</v>
      </c>
      <c r="AE12169" t="s">
        <v>35405</v>
      </c>
    </row>
    <row r="12170" spans="1:31" ht="15" customHeight="1">
      <c r="A12170" s="1">
        <v>12169</v>
      </c>
      <c r="B12170" s="1" t="s">
        <v>54</v>
      </c>
      <c r="C12170" s="1" t="s">
        <v>19484</v>
      </c>
      <c r="D12170" s="9" t="s">
        <v>2609</v>
      </c>
      <c r="E12170" s="12" t="s">
        <v>40</v>
      </c>
      <c r="F12170" s="9" t="s">
        <v>30433</v>
      </c>
      <c r="G12170" s="17">
        <v>91946469441</v>
      </c>
      <c r="H12170" s="2" t="s">
        <v>37779</v>
      </c>
      <c r="I12170" s="1" t="s">
        <v>41</v>
      </c>
      <c r="J12170" s="2" t="s">
        <v>47307</v>
      </c>
      <c r="K12170" s="11" t="s">
        <v>14136</v>
      </c>
      <c r="L12170" s="2" t="s">
        <v>47307</v>
      </c>
      <c r="M12170" s="11"/>
      <c r="N12170" s="4"/>
      <c r="O12170" s="11"/>
      <c r="P12170" s="4"/>
      <c r="Q12170" s="11"/>
      <c r="R12170" s="4"/>
      <c r="S12170" s="11"/>
      <c r="T12170" s="4"/>
      <c r="U12170" s="11"/>
      <c r="V12170" s="4"/>
      <c r="W12170" s="11"/>
      <c r="X12170" s="4"/>
      <c r="Y12170" s="11"/>
      <c r="Z12170" s="2"/>
      <c r="AA12170" s="1" t="s">
        <v>16</v>
      </c>
      <c r="AC12170" s="23" t="s">
        <v>37891</v>
      </c>
      <c r="AD12170" s="23" t="s">
        <v>40440</v>
      </c>
      <c r="AE12170" t="s">
        <v>35407</v>
      </c>
    </row>
    <row r="12171" spans="1:31" ht="15" customHeight="1">
      <c r="A12171" s="1">
        <v>12170</v>
      </c>
      <c r="B12171" s="1" t="s">
        <v>54</v>
      </c>
      <c r="C12171" s="1" t="s">
        <v>19503</v>
      </c>
      <c r="D12171" s="9" t="s">
        <v>37550</v>
      </c>
      <c r="E12171" s="9" t="s">
        <v>37274</v>
      </c>
      <c r="F12171" s="9" t="s">
        <v>30442</v>
      </c>
      <c r="G12171" s="17">
        <v>9194961640</v>
      </c>
      <c r="H12171" s="2" t="s">
        <v>37779</v>
      </c>
      <c r="I12171" s="1" t="s">
        <v>41</v>
      </c>
      <c r="J12171" s="2" t="s">
        <v>47307</v>
      </c>
      <c r="K12171" s="3" t="s">
        <v>171</v>
      </c>
      <c r="L12171" s="2" t="s">
        <v>47307</v>
      </c>
      <c r="M12171" s="11"/>
      <c r="N12171" s="4"/>
      <c r="O12171" s="11"/>
      <c r="P12171" s="4"/>
      <c r="Q12171" s="11"/>
      <c r="R12171" s="4"/>
      <c r="S12171" s="11"/>
      <c r="T12171" s="4"/>
      <c r="U12171" s="11"/>
      <c r="V12171" s="4"/>
      <c r="W12171" s="11"/>
      <c r="X12171" s="4"/>
      <c r="Y12171" s="11"/>
      <c r="Z12171" s="2"/>
      <c r="AA12171" s="1" t="s">
        <v>16</v>
      </c>
      <c r="AC12171" s="23" t="s">
        <v>37891</v>
      </c>
      <c r="AD12171" s="23" t="s">
        <v>40440</v>
      </c>
      <c r="AE12171" t="s">
        <v>35402</v>
      </c>
    </row>
    <row r="12172" spans="1:31" ht="15" customHeight="1">
      <c r="A12172" s="1">
        <v>12171</v>
      </c>
      <c r="B12172" s="1" t="s">
        <v>54</v>
      </c>
      <c r="C12172" s="1" t="s">
        <v>19514</v>
      </c>
      <c r="D12172" s="9" t="s">
        <v>1968</v>
      </c>
      <c r="E12172" s="12" t="s">
        <v>3716</v>
      </c>
      <c r="F12172" s="9" t="s">
        <v>25230</v>
      </c>
      <c r="G12172" s="17">
        <v>91914114460</v>
      </c>
      <c r="H12172" s="2" t="s">
        <v>37779</v>
      </c>
      <c r="I12172" s="1" t="s">
        <v>41</v>
      </c>
      <c r="J12172" s="2" t="s">
        <v>47307</v>
      </c>
      <c r="K12172" s="11" t="s">
        <v>14136</v>
      </c>
      <c r="L12172" s="2" t="s">
        <v>47307</v>
      </c>
      <c r="M12172" s="11"/>
      <c r="N12172" s="4"/>
      <c r="O12172" s="11"/>
      <c r="P12172" s="4"/>
      <c r="Q12172" s="11"/>
      <c r="R12172" s="4"/>
      <c r="S12172" s="11"/>
      <c r="T12172" s="4"/>
      <c r="U12172" s="11"/>
      <c r="V12172" s="4"/>
      <c r="W12172" s="11"/>
      <c r="X12172" s="4"/>
      <c r="Y12172" s="11"/>
      <c r="Z12172" s="2"/>
      <c r="AA12172" s="1" t="s">
        <v>16</v>
      </c>
      <c r="AC12172" s="23" t="s">
        <v>37891</v>
      </c>
      <c r="AD12172" s="23" t="s">
        <v>40440</v>
      </c>
      <c r="AE12172" t="s">
        <v>35408</v>
      </c>
    </row>
    <row r="12173" spans="1:31" ht="15" customHeight="1">
      <c r="A12173" s="1">
        <v>12172</v>
      </c>
      <c r="B12173" s="1" t="s">
        <v>54</v>
      </c>
      <c r="C12173" s="1" t="s">
        <v>19531</v>
      </c>
      <c r="D12173" s="9" t="s">
        <v>37551</v>
      </c>
      <c r="E12173" s="12" t="s">
        <v>2403</v>
      </c>
      <c r="F12173" s="9" t="s">
        <v>30456</v>
      </c>
      <c r="G12173" s="17">
        <v>9191401146</v>
      </c>
      <c r="H12173" s="2" t="s">
        <v>37779</v>
      </c>
      <c r="I12173" s="1" t="s">
        <v>62</v>
      </c>
      <c r="J12173" s="2" t="s">
        <v>47307</v>
      </c>
      <c r="K12173" s="11" t="s">
        <v>14136</v>
      </c>
      <c r="L12173" s="2" t="s">
        <v>47307</v>
      </c>
      <c r="M12173" s="11"/>
      <c r="N12173" s="4"/>
      <c r="O12173" s="11"/>
      <c r="P12173" s="4"/>
      <c r="Q12173" s="11"/>
      <c r="R12173" s="4"/>
      <c r="S12173" s="11"/>
      <c r="T12173" s="4"/>
      <c r="U12173" s="11"/>
      <c r="V12173" s="4"/>
      <c r="W12173" s="11"/>
      <c r="X12173" s="4"/>
      <c r="Y12173" s="11"/>
      <c r="Z12173" s="2"/>
      <c r="AA12173" s="1" t="s">
        <v>16</v>
      </c>
      <c r="AC12173" s="23" t="s">
        <v>37891</v>
      </c>
      <c r="AD12173" s="23" t="s">
        <v>40440</v>
      </c>
      <c r="AE12173" t="s">
        <v>35403</v>
      </c>
    </row>
    <row r="12174" spans="1:31" ht="15" customHeight="1">
      <c r="A12174" s="1">
        <v>12173</v>
      </c>
      <c r="B12174" s="1" t="s">
        <v>54</v>
      </c>
      <c r="C12174" s="1" t="s">
        <v>19560</v>
      </c>
      <c r="D12174" s="9" t="s">
        <v>1839</v>
      </c>
      <c r="E12174" s="12" t="s">
        <v>87</v>
      </c>
      <c r="F12174" s="9" t="s">
        <v>35286</v>
      </c>
      <c r="G12174" s="17">
        <v>919694916990</v>
      </c>
      <c r="H12174" s="2" t="s">
        <v>37779</v>
      </c>
      <c r="I12174" s="1" t="s">
        <v>62</v>
      </c>
      <c r="J12174" s="2" t="s">
        <v>47307</v>
      </c>
      <c r="K12174" s="11" t="s">
        <v>14136</v>
      </c>
      <c r="L12174" s="2" t="s">
        <v>47307</v>
      </c>
      <c r="M12174" s="11"/>
      <c r="N12174" s="4"/>
      <c r="O12174" s="11"/>
      <c r="P12174" s="4"/>
      <c r="Q12174" s="11"/>
      <c r="R12174" s="4"/>
      <c r="S12174" s="11"/>
      <c r="T12174" s="4"/>
      <c r="U12174" s="11"/>
      <c r="V12174" s="4"/>
      <c r="W12174" s="11"/>
      <c r="X12174" s="4"/>
      <c r="Y12174" s="11"/>
      <c r="Z12174" s="2"/>
      <c r="AA12174" s="1" t="s">
        <v>16</v>
      </c>
      <c r="AC12174" s="23" t="s">
        <v>37891</v>
      </c>
      <c r="AD12174" s="23" t="s">
        <v>40440</v>
      </c>
      <c r="AE12174" t="s">
        <v>35405</v>
      </c>
    </row>
    <row r="12175" spans="1:31" ht="15" customHeight="1">
      <c r="A12175" s="1">
        <v>12174</v>
      </c>
      <c r="B12175" s="1" t="s">
        <v>54</v>
      </c>
      <c r="C12175" s="1" t="s">
        <v>19585</v>
      </c>
      <c r="D12175" s="9" t="s">
        <v>1457</v>
      </c>
      <c r="E12175" s="12" t="s">
        <v>333</v>
      </c>
      <c r="F12175" s="9" t="s">
        <v>30486</v>
      </c>
      <c r="G12175" s="17">
        <v>91964414466</v>
      </c>
      <c r="H12175" s="2" t="s">
        <v>37779</v>
      </c>
      <c r="I12175" s="1" t="s">
        <v>62</v>
      </c>
      <c r="J12175" s="2" t="s">
        <v>47307</v>
      </c>
      <c r="K12175" s="11" t="s">
        <v>14136</v>
      </c>
      <c r="L12175" s="2" t="s">
        <v>47307</v>
      </c>
      <c r="M12175" s="11"/>
      <c r="N12175" s="4"/>
      <c r="O12175" s="11"/>
      <c r="P12175" s="4"/>
      <c r="Q12175" s="11"/>
      <c r="R12175" s="4"/>
      <c r="S12175" s="11"/>
      <c r="T12175" s="4"/>
      <c r="U12175" s="11"/>
      <c r="V12175" s="4"/>
      <c r="W12175" s="11"/>
      <c r="X12175" s="4"/>
      <c r="Y12175" s="11"/>
      <c r="Z12175" s="2"/>
      <c r="AA12175" s="1" t="s">
        <v>16</v>
      </c>
      <c r="AC12175" s="23" t="s">
        <v>37891</v>
      </c>
      <c r="AD12175" s="23" t="s">
        <v>40440</v>
      </c>
      <c r="AE12175" t="s">
        <v>35407</v>
      </c>
    </row>
    <row r="12176" spans="1:31" ht="15" customHeight="1">
      <c r="A12176" s="1">
        <v>12175</v>
      </c>
      <c r="B12176" s="1" t="s">
        <v>54</v>
      </c>
      <c r="C12176" s="1" t="s">
        <v>19626</v>
      </c>
      <c r="D12176" s="9" t="s">
        <v>9120</v>
      </c>
      <c r="E12176" s="12" t="s">
        <v>139</v>
      </c>
      <c r="F12176" s="9" t="s">
        <v>18557</v>
      </c>
      <c r="G12176" s="17">
        <v>91944941094</v>
      </c>
      <c r="H12176" s="2" t="s">
        <v>37779</v>
      </c>
      <c r="I12176" s="1" t="s">
        <v>62</v>
      </c>
      <c r="J12176" s="2" t="s">
        <v>47307</v>
      </c>
      <c r="K12176" s="3" t="s">
        <v>178</v>
      </c>
      <c r="L12176" s="2" t="s">
        <v>47307</v>
      </c>
      <c r="M12176" s="11"/>
      <c r="N12176" s="4"/>
      <c r="O12176" s="11"/>
      <c r="P12176" s="4"/>
      <c r="Q12176" s="11"/>
      <c r="R12176" s="4"/>
      <c r="S12176" s="11"/>
      <c r="T12176" s="4"/>
      <c r="U12176" s="11"/>
      <c r="V12176" s="4"/>
      <c r="W12176" s="11"/>
      <c r="X12176" s="4"/>
      <c r="Y12176" s="11"/>
      <c r="Z12176" s="2"/>
      <c r="AA12176" s="1" t="s">
        <v>16</v>
      </c>
      <c r="AC12176" s="23" t="s">
        <v>37891</v>
      </c>
      <c r="AD12176" s="23" t="s">
        <v>40440</v>
      </c>
      <c r="AE12176" t="s">
        <v>35402</v>
      </c>
    </row>
    <row r="12177" spans="1:31" ht="15" customHeight="1">
      <c r="A12177" s="1">
        <v>12176</v>
      </c>
      <c r="B12177" s="1" t="s">
        <v>54</v>
      </c>
      <c r="C12177" s="1" t="s">
        <v>19633</v>
      </c>
      <c r="D12177" s="9" t="s">
        <v>683</v>
      </c>
      <c r="E12177" s="12" t="s">
        <v>333</v>
      </c>
      <c r="F12177" s="9" t="s">
        <v>30514</v>
      </c>
      <c r="G12177" s="17">
        <v>91944499446</v>
      </c>
      <c r="H12177" s="2" t="s">
        <v>37779</v>
      </c>
      <c r="I12177" s="1" t="s">
        <v>62</v>
      </c>
      <c r="J12177" s="2" t="s">
        <v>47307</v>
      </c>
      <c r="K12177" s="11" t="s">
        <v>18748</v>
      </c>
      <c r="L12177" s="2" t="s">
        <v>47307</v>
      </c>
      <c r="M12177" s="11"/>
      <c r="N12177" s="4"/>
      <c r="O12177" s="11"/>
      <c r="P12177" s="4"/>
      <c r="Q12177" s="11"/>
      <c r="R12177" s="4"/>
      <c r="S12177" s="11"/>
      <c r="T12177" s="4"/>
      <c r="U12177" s="11"/>
      <c r="V12177" s="4"/>
      <c r="W12177" s="11"/>
      <c r="X12177" s="4"/>
      <c r="Y12177" s="11"/>
      <c r="Z12177" s="2"/>
      <c r="AA12177" s="1" t="s">
        <v>16</v>
      </c>
      <c r="AC12177" s="23" t="s">
        <v>37891</v>
      </c>
      <c r="AD12177" s="23" t="s">
        <v>40440</v>
      </c>
      <c r="AE12177" t="s">
        <v>35408</v>
      </c>
    </row>
    <row r="12178" spans="1:31" ht="15" customHeight="1">
      <c r="A12178" s="1">
        <v>12177</v>
      </c>
      <c r="B12178" s="1" t="s">
        <v>54</v>
      </c>
      <c r="C12178" s="1" t="s">
        <v>19634</v>
      </c>
      <c r="D12178" s="9" t="s">
        <v>1248</v>
      </c>
      <c r="E12178" s="12" t="s">
        <v>37673</v>
      </c>
      <c r="F12178" s="9" t="s">
        <v>30515</v>
      </c>
      <c r="G12178" s="17">
        <v>919444606990</v>
      </c>
      <c r="H12178" s="2" t="s">
        <v>37779</v>
      </c>
      <c r="I12178" s="1" t="s">
        <v>62</v>
      </c>
      <c r="J12178" s="2" t="s">
        <v>47307</v>
      </c>
      <c r="K12178" s="11" t="s">
        <v>14136</v>
      </c>
      <c r="L12178" s="2" t="s">
        <v>47307</v>
      </c>
      <c r="M12178" s="11"/>
      <c r="N12178" s="4"/>
      <c r="O12178" s="11"/>
      <c r="P12178" s="4"/>
      <c r="Q12178" s="11"/>
      <c r="R12178" s="4"/>
      <c r="S12178" s="11"/>
      <c r="T12178" s="4"/>
      <c r="U12178" s="11"/>
      <c r="V12178" s="4"/>
      <c r="W12178" s="11"/>
      <c r="X12178" s="4"/>
      <c r="Y12178" s="11"/>
      <c r="Z12178" s="2"/>
      <c r="AA12178" s="1" t="s">
        <v>16</v>
      </c>
      <c r="AC12178" s="23" t="s">
        <v>37891</v>
      </c>
      <c r="AD12178" s="23" t="s">
        <v>40440</v>
      </c>
      <c r="AE12178" t="s">
        <v>35403</v>
      </c>
    </row>
    <row r="12179" spans="1:31" ht="15" customHeight="1">
      <c r="A12179" s="1">
        <v>12178</v>
      </c>
      <c r="B12179" s="1" t="s">
        <v>54</v>
      </c>
      <c r="C12179" s="1" t="s">
        <v>19640</v>
      </c>
      <c r="D12179" s="9" t="s">
        <v>494</v>
      </c>
      <c r="E12179" s="12" t="s">
        <v>11811</v>
      </c>
      <c r="F12179" s="9" t="s">
        <v>30519</v>
      </c>
      <c r="G12179" s="17">
        <v>919444444446</v>
      </c>
      <c r="H12179" s="2" t="s">
        <v>37779</v>
      </c>
      <c r="I12179" s="1" t="s">
        <v>62</v>
      </c>
      <c r="J12179" s="2" t="s">
        <v>47307</v>
      </c>
      <c r="K12179" s="11" t="s">
        <v>14136</v>
      </c>
      <c r="L12179" s="2" t="s">
        <v>47307</v>
      </c>
      <c r="M12179" s="11"/>
      <c r="N12179" s="4"/>
      <c r="O12179" s="11"/>
      <c r="P12179" s="4"/>
      <c r="Q12179" s="11"/>
      <c r="R12179" s="4"/>
      <c r="S12179" s="11"/>
      <c r="T12179" s="4"/>
      <c r="U12179" s="11"/>
      <c r="V12179" s="4"/>
      <c r="W12179" s="11"/>
      <c r="X12179" s="4"/>
      <c r="Y12179" s="11"/>
      <c r="Z12179" s="2"/>
      <c r="AA12179" s="1" t="s">
        <v>16</v>
      </c>
      <c r="AC12179" s="23" t="s">
        <v>37891</v>
      </c>
      <c r="AD12179" s="23" t="s">
        <v>40440</v>
      </c>
      <c r="AE12179" t="s">
        <v>35405</v>
      </c>
    </row>
    <row r="12180" spans="1:31" ht="15" customHeight="1">
      <c r="A12180" s="1">
        <v>12179</v>
      </c>
      <c r="B12180" s="1" t="s">
        <v>54</v>
      </c>
      <c r="C12180" s="1" t="s">
        <v>19655</v>
      </c>
      <c r="D12180" s="9" t="s">
        <v>522</v>
      </c>
      <c r="E12180" s="9" t="s">
        <v>9573</v>
      </c>
      <c r="F12180" s="9" t="s">
        <v>30531</v>
      </c>
      <c r="G12180" s="17">
        <v>919446466049</v>
      </c>
      <c r="H12180" s="9" t="s">
        <v>20</v>
      </c>
      <c r="I12180" s="1" t="s">
        <v>62</v>
      </c>
      <c r="J12180" s="2" t="s">
        <v>47307</v>
      </c>
      <c r="K12180" s="3" t="s">
        <v>178</v>
      </c>
      <c r="L12180" s="2" t="s">
        <v>47307</v>
      </c>
      <c r="M12180" s="11"/>
      <c r="N12180" s="4"/>
      <c r="O12180" s="11"/>
      <c r="P12180" s="4"/>
      <c r="Q12180" s="11"/>
      <c r="R12180" s="4"/>
      <c r="S12180" s="11"/>
      <c r="T12180" s="4"/>
      <c r="U12180" s="11"/>
      <c r="V12180" s="4"/>
      <c r="W12180" s="11"/>
      <c r="X12180" s="4"/>
      <c r="Y12180" s="11"/>
      <c r="Z12180" s="2"/>
      <c r="AA12180" s="1" t="s">
        <v>16</v>
      </c>
      <c r="AC12180" s="23" t="s">
        <v>37891</v>
      </c>
      <c r="AD12180" s="23" t="s">
        <v>40440</v>
      </c>
      <c r="AE12180" t="s">
        <v>35407</v>
      </c>
    </row>
    <row r="12181" spans="1:31" ht="15" customHeight="1">
      <c r="A12181" s="1">
        <v>12180</v>
      </c>
      <c r="B12181" s="1" t="s">
        <v>54</v>
      </c>
      <c r="C12181" s="1" t="s">
        <v>19661</v>
      </c>
      <c r="D12181" s="9" t="s">
        <v>58</v>
      </c>
      <c r="E12181" s="12" t="s">
        <v>881</v>
      </c>
      <c r="F12181" s="9" t="s">
        <v>18558</v>
      </c>
      <c r="G12181" s="17">
        <v>919446091914</v>
      </c>
      <c r="H12181" s="2" t="s">
        <v>37779</v>
      </c>
      <c r="I12181" s="1" t="s">
        <v>41</v>
      </c>
      <c r="J12181" s="2" t="s">
        <v>47307</v>
      </c>
      <c r="K12181" s="11" t="s">
        <v>18748</v>
      </c>
      <c r="L12181" s="2" t="s">
        <v>47307</v>
      </c>
      <c r="M12181" s="11"/>
      <c r="N12181" s="4"/>
      <c r="O12181" s="11"/>
      <c r="P12181" s="4"/>
      <c r="Q12181" s="11"/>
      <c r="R12181" s="4"/>
      <c r="S12181" s="11"/>
      <c r="T12181" s="4"/>
      <c r="U12181" s="11"/>
      <c r="V12181" s="4"/>
      <c r="W12181" s="11"/>
      <c r="X12181" s="4"/>
      <c r="Y12181" s="11"/>
      <c r="Z12181" s="2"/>
      <c r="AA12181" s="1" t="s">
        <v>16</v>
      </c>
      <c r="AC12181" s="23" t="s">
        <v>37891</v>
      </c>
      <c r="AD12181" s="23" t="s">
        <v>40440</v>
      </c>
      <c r="AE12181" t="s">
        <v>35402</v>
      </c>
    </row>
    <row r="12182" spans="1:31" ht="15" customHeight="1">
      <c r="A12182" s="1">
        <v>12181</v>
      </c>
      <c r="B12182" s="1" t="s">
        <v>54</v>
      </c>
      <c r="C12182" s="1" t="s">
        <v>19667</v>
      </c>
      <c r="D12182" s="9" t="s">
        <v>553</v>
      </c>
      <c r="E12182" s="12" t="s">
        <v>636</v>
      </c>
      <c r="F12182" s="9" t="s">
        <v>30538</v>
      </c>
      <c r="G12182" s="17">
        <v>9194099099</v>
      </c>
      <c r="H12182" s="2" t="s">
        <v>37779</v>
      </c>
      <c r="I12182" s="1" t="s">
        <v>62</v>
      </c>
      <c r="J12182" s="2" t="s">
        <v>47307</v>
      </c>
      <c r="K12182" s="11" t="s">
        <v>14136</v>
      </c>
      <c r="L12182" s="2" t="s">
        <v>47307</v>
      </c>
      <c r="M12182" s="11"/>
      <c r="N12182" s="4"/>
      <c r="O12182" s="11"/>
      <c r="P12182" s="4"/>
      <c r="Q12182" s="11"/>
      <c r="R12182" s="4"/>
      <c r="S12182" s="11"/>
      <c r="T12182" s="4"/>
      <c r="U12182" s="11"/>
      <c r="V12182" s="4"/>
      <c r="W12182" s="11"/>
      <c r="X12182" s="4"/>
      <c r="Y12182" s="11"/>
      <c r="Z12182" s="2"/>
      <c r="AA12182" s="1" t="s">
        <v>16</v>
      </c>
      <c r="AC12182" s="23" t="s">
        <v>37891</v>
      </c>
      <c r="AD12182" s="23" t="s">
        <v>40440</v>
      </c>
      <c r="AE12182" t="s">
        <v>35408</v>
      </c>
    </row>
    <row r="12183" spans="1:31" ht="15" customHeight="1">
      <c r="A12183" s="1">
        <v>12182</v>
      </c>
      <c r="B12183" s="1" t="s">
        <v>54</v>
      </c>
      <c r="C12183" s="1" t="s">
        <v>19706</v>
      </c>
      <c r="D12183" s="9" t="s">
        <v>579</v>
      </c>
      <c r="E12183" s="12"/>
      <c r="F12183" s="9" t="s">
        <v>30563</v>
      </c>
      <c r="G12183" s="17">
        <v>919466444949</v>
      </c>
      <c r="H12183" s="2" t="s">
        <v>37779</v>
      </c>
      <c r="I12183" s="1" t="s">
        <v>62</v>
      </c>
      <c r="J12183" s="2" t="s">
        <v>47307</v>
      </c>
      <c r="K12183" s="11" t="s">
        <v>14136</v>
      </c>
      <c r="L12183" s="2" t="s">
        <v>47307</v>
      </c>
      <c r="M12183" s="11"/>
      <c r="N12183" s="4"/>
      <c r="O12183" s="11"/>
      <c r="P12183" s="4"/>
      <c r="Q12183" s="11"/>
      <c r="R12183" s="4"/>
      <c r="S12183" s="11"/>
      <c r="T12183" s="4"/>
      <c r="U12183" s="11"/>
      <c r="V12183" s="4"/>
      <c r="W12183" s="11"/>
      <c r="X12183" s="4"/>
      <c r="Y12183" s="11"/>
      <c r="Z12183" s="2"/>
      <c r="AA12183" s="1" t="s">
        <v>16</v>
      </c>
      <c r="AC12183" s="23" t="s">
        <v>37940</v>
      </c>
      <c r="AD12183" s="23" t="s">
        <v>40440</v>
      </c>
      <c r="AE12183" t="s">
        <v>35403</v>
      </c>
    </row>
    <row r="12184" spans="1:31" ht="15" customHeight="1">
      <c r="A12184" s="1">
        <v>12183</v>
      </c>
      <c r="B12184" s="1" t="s">
        <v>54</v>
      </c>
      <c r="C12184" s="1" t="s">
        <v>19712</v>
      </c>
      <c r="D12184" s="9" t="s">
        <v>1777</v>
      </c>
      <c r="E12184" s="12" t="s">
        <v>13940</v>
      </c>
      <c r="F12184" s="9" t="s">
        <v>30566</v>
      </c>
      <c r="G12184" s="17">
        <v>9194440909</v>
      </c>
      <c r="H12184" s="2" t="s">
        <v>37779</v>
      </c>
      <c r="I12184" s="1" t="s">
        <v>41</v>
      </c>
      <c r="J12184" s="2" t="s">
        <v>47307</v>
      </c>
      <c r="K12184" s="3" t="s">
        <v>178</v>
      </c>
      <c r="L12184" s="2" t="s">
        <v>47307</v>
      </c>
      <c r="M12184" s="11"/>
      <c r="N12184" s="4"/>
      <c r="O12184" s="11"/>
      <c r="P12184" s="4"/>
      <c r="Q12184" s="11"/>
      <c r="R12184" s="4"/>
      <c r="S12184" s="11"/>
      <c r="T12184" s="4"/>
      <c r="U12184" s="11"/>
      <c r="V12184" s="4"/>
      <c r="W12184" s="11"/>
      <c r="X12184" s="4"/>
      <c r="Y12184" s="11"/>
      <c r="Z12184" s="2"/>
      <c r="AA12184" s="1" t="s">
        <v>16</v>
      </c>
      <c r="AC12184" s="23" t="s">
        <v>37941</v>
      </c>
      <c r="AD12184" s="23" t="s">
        <v>40440</v>
      </c>
      <c r="AE12184" t="s">
        <v>35405</v>
      </c>
    </row>
    <row r="12185" spans="1:31" ht="15" customHeight="1">
      <c r="A12185" s="1">
        <v>12184</v>
      </c>
      <c r="B12185" s="1" t="s">
        <v>54</v>
      </c>
      <c r="C12185" s="1" t="s">
        <v>19725</v>
      </c>
      <c r="D12185" s="9" t="s">
        <v>6057</v>
      </c>
      <c r="E12185" s="12" t="s">
        <v>19</v>
      </c>
      <c r="F12185" s="9" t="s">
        <v>33274</v>
      </c>
      <c r="G12185" s="17">
        <v>91910610009</v>
      </c>
      <c r="H12185" s="2" t="s">
        <v>37779</v>
      </c>
      <c r="I12185" s="1" t="s">
        <v>62</v>
      </c>
      <c r="J12185" s="2" t="s">
        <v>47307</v>
      </c>
      <c r="K12185" s="11" t="s">
        <v>18748</v>
      </c>
      <c r="L12185" s="2" t="s">
        <v>47307</v>
      </c>
      <c r="M12185" s="11"/>
      <c r="N12185" s="4"/>
      <c r="O12185" s="11"/>
      <c r="P12185" s="4"/>
      <c r="Q12185" s="11"/>
      <c r="R12185" s="4"/>
      <c r="S12185" s="11"/>
      <c r="T12185" s="4"/>
      <c r="U12185" s="11"/>
      <c r="V12185" s="4"/>
      <c r="W12185" s="11"/>
      <c r="X12185" s="4"/>
      <c r="Y12185" s="11"/>
      <c r="Z12185" s="2"/>
      <c r="AA12185" s="1" t="s">
        <v>16</v>
      </c>
      <c r="AC12185" s="23" t="s">
        <v>37942</v>
      </c>
      <c r="AD12185" s="23" t="s">
        <v>40440</v>
      </c>
      <c r="AE12185" t="s">
        <v>35407</v>
      </c>
    </row>
    <row r="12186" spans="1:31" ht="15" customHeight="1">
      <c r="A12186" s="1">
        <v>12185</v>
      </c>
      <c r="B12186" s="1" t="s">
        <v>54</v>
      </c>
      <c r="C12186" s="1" t="s">
        <v>19728</v>
      </c>
      <c r="D12186" s="9" t="s">
        <v>18563</v>
      </c>
      <c r="E12186" s="12"/>
      <c r="F12186" s="9" t="s">
        <v>30575</v>
      </c>
      <c r="G12186" s="17">
        <v>91909996990</v>
      </c>
      <c r="H12186" s="2" t="s">
        <v>37779</v>
      </c>
      <c r="I12186" s="1" t="s">
        <v>62</v>
      </c>
      <c r="J12186" s="2" t="s">
        <v>47307</v>
      </c>
      <c r="K12186" s="11" t="s">
        <v>14136</v>
      </c>
      <c r="L12186" s="2" t="s">
        <v>47307</v>
      </c>
      <c r="M12186" s="11"/>
      <c r="N12186" s="4"/>
      <c r="O12186" s="11"/>
      <c r="P12186" s="4"/>
      <c r="Q12186" s="11"/>
      <c r="R12186" s="4"/>
      <c r="S12186" s="11"/>
      <c r="T12186" s="4"/>
      <c r="U12186" s="11"/>
      <c r="V12186" s="4"/>
      <c r="W12186" s="11"/>
      <c r="X12186" s="4"/>
      <c r="Y12186" s="11"/>
      <c r="Z12186" s="2"/>
      <c r="AA12186" s="1" t="s">
        <v>16</v>
      </c>
      <c r="AC12186" s="23" t="s">
        <v>37943</v>
      </c>
      <c r="AD12186" s="23" t="s">
        <v>40440</v>
      </c>
      <c r="AE12186" t="s">
        <v>35402</v>
      </c>
    </row>
    <row r="12187" spans="1:31" ht="15" customHeight="1">
      <c r="A12187" s="1">
        <v>12186</v>
      </c>
      <c r="B12187" s="1" t="s">
        <v>54</v>
      </c>
      <c r="C12187" s="1" t="s">
        <v>19729</v>
      </c>
      <c r="D12187" s="9" t="s">
        <v>37674</v>
      </c>
      <c r="E12187" s="12" t="s">
        <v>1047</v>
      </c>
      <c r="F12187" s="9" t="s">
        <v>30576</v>
      </c>
      <c r="G12187" s="17">
        <v>919099969</v>
      </c>
      <c r="H12187" s="2" t="s">
        <v>37779</v>
      </c>
      <c r="I12187" s="1" t="s">
        <v>62</v>
      </c>
      <c r="J12187" s="2" t="s">
        <v>47307</v>
      </c>
      <c r="K12187" s="11" t="s">
        <v>18748</v>
      </c>
      <c r="L12187" s="2" t="s">
        <v>47307</v>
      </c>
      <c r="M12187" s="11"/>
      <c r="N12187" s="4"/>
      <c r="O12187" s="11"/>
      <c r="P12187" s="4"/>
      <c r="Q12187" s="11"/>
      <c r="R12187" s="4"/>
      <c r="S12187" s="11"/>
      <c r="T12187" s="4"/>
      <c r="U12187" s="11"/>
      <c r="V12187" s="4"/>
      <c r="W12187" s="11"/>
      <c r="X12187" s="4"/>
      <c r="Y12187" s="11"/>
      <c r="Z12187" s="2"/>
      <c r="AA12187" s="1" t="s">
        <v>16</v>
      </c>
      <c r="AC12187" s="23" t="s">
        <v>37944</v>
      </c>
      <c r="AD12187" s="23" t="s">
        <v>40440</v>
      </c>
      <c r="AE12187" t="s">
        <v>35408</v>
      </c>
    </row>
    <row r="12188" spans="1:31" ht="15" customHeight="1">
      <c r="A12188" s="1">
        <v>12187</v>
      </c>
      <c r="B12188" s="1" t="s">
        <v>54</v>
      </c>
      <c r="C12188" s="1" t="s">
        <v>19746</v>
      </c>
      <c r="D12188" s="9" t="s">
        <v>2046</v>
      </c>
      <c r="E12188" s="12" t="s">
        <v>410</v>
      </c>
      <c r="F12188" s="9" t="s">
        <v>33278</v>
      </c>
      <c r="G12188" s="17">
        <v>919099006969</v>
      </c>
      <c r="H12188" s="2" t="s">
        <v>37779</v>
      </c>
      <c r="I12188" s="1" t="s">
        <v>41</v>
      </c>
      <c r="J12188" s="2" t="s">
        <v>47307</v>
      </c>
      <c r="K12188" s="11" t="s">
        <v>13</v>
      </c>
      <c r="L12188" s="2" t="s">
        <v>47307</v>
      </c>
      <c r="M12188" s="11"/>
      <c r="N12188" s="4"/>
      <c r="O12188" s="11"/>
      <c r="P12188" s="4"/>
      <c r="Q12188" s="11"/>
      <c r="R12188" s="4"/>
      <c r="S12188" s="11"/>
      <c r="T12188" s="4"/>
      <c r="U12188" s="11"/>
      <c r="V12188" s="4"/>
      <c r="W12188" s="11"/>
      <c r="X12188" s="4"/>
      <c r="Y12188" s="11"/>
      <c r="Z12188" s="2"/>
      <c r="AA12188" s="1" t="s">
        <v>16</v>
      </c>
      <c r="AC12188" s="23" t="s">
        <v>37945</v>
      </c>
      <c r="AD12188" s="23" t="s">
        <v>40440</v>
      </c>
      <c r="AE12188" t="s">
        <v>35403</v>
      </c>
    </row>
    <row r="12189" spans="1:31" ht="15" customHeight="1">
      <c r="A12189" s="1">
        <v>12188</v>
      </c>
      <c r="B12189" s="1" t="s">
        <v>54</v>
      </c>
      <c r="C12189" s="1" t="s">
        <v>19754</v>
      </c>
      <c r="D12189" s="9" t="s">
        <v>620</v>
      </c>
      <c r="E12189" s="12" t="s">
        <v>328</v>
      </c>
      <c r="F12189" s="9" t="s">
        <v>30592</v>
      </c>
      <c r="G12189" s="17">
        <v>919099414099</v>
      </c>
      <c r="H12189" s="2" t="s">
        <v>37779</v>
      </c>
      <c r="I12189" s="1" t="s">
        <v>62</v>
      </c>
      <c r="J12189" s="2" t="s">
        <v>47307</v>
      </c>
      <c r="K12189" s="11" t="s">
        <v>14136</v>
      </c>
      <c r="L12189" s="2" t="s">
        <v>47307</v>
      </c>
      <c r="M12189" s="11"/>
      <c r="N12189" s="4"/>
      <c r="O12189" s="11"/>
      <c r="P12189" s="4"/>
      <c r="Q12189" s="11"/>
      <c r="R12189" s="4"/>
      <c r="S12189" s="11"/>
      <c r="T12189" s="4"/>
      <c r="U12189" s="11"/>
      <c r="V12189" s="4"/>
      <c r="W12189" s="11"/>
      <c r="X12189" s="4"/>
      <c r="Y12189" s="11"/>
      <c r="Z12189" s="2"/>
      <c r="AA12189" s="1" t="s">
        <v>16</v>
      </c>
      <c r="AC12189" s="23" t="s">
        <v>37946</v>
      </c>
      <c r="AD12189" s="23" t="s">
        <v>40440</v>
      </c>
      <c r="AE12189" t="s">
        <v>35405</v>
      </c>
    </row>
    <row r="12190" spans="1:31" ht="15" customHeight="1">
      <c r="A12190" s="1">
        <v>12189</v>
      </c>
      <c r="B12190" s="1" t="s">
        <v>54</v>
      </c>
      <c r="C12190" s="1" t="s">
        <v>19775</v>
      </c>
      <c r="D12190" s="9" t="s">
        <v>986</v>
      </c>
      <c r="E12190" s="12" t="s">
        <v>13613</v>
      </c>
      <c r="F12190" s="9" t="s">
        <v>33280</v>
      </c>
      <c r="G12190" s="17">
        <v>919016440406</v>
      </c>
      <c r="H12190" s="2" t="s">
        <v>37779</v>
      </c>
      <c r="I12190" s="1" t="s">
        <v>9</v>
      </c>
      <c r="J12190" s="2" t="s">
        <v>47307</v>
      </c>
      <c r="K12190" s="3" t="s">
        <v>171</v>
      </c>
      <c r="L12190" s="2" t="s">
        <v>47307</v>
      </c>
      <c r="M12190" s="11"/>
      <c r="N12190" s="4"/>
      <c r="O12190" s="11"/>
      <c r="P12190" s="4"/>
      <c r="Q12190" s="11"/>
      <c r="R12190" s="4"/>
      <c r="S12190" s="11"/>
      <c r="T12190" s="4"/>
      <c r="U12190" s="11"/>
      <c r="V12190" s="4"/>
      <c r="W12190" s="11"/>
      <c r="X12190" s="4"/>
      <c r="Y12190" s="11"/>
      <c r="Z12190" s="2"/>
      <c r="AA12190" s="1" t="s">
        <v>11</v>
      </c>
      <c r="AC12190" s="23" t="s">
        <v>37947</v>
      </c>
      <c r="AD12190" s="23" t="s">
        <v>40440</v>
      </c>
      <c r="AE12190" t="s">
        <v>35407</v>
      </c>
    </row>
    <row r="12191" spans="1:31" ht="15" customHeight="1">
      <c r="A12191" s="1">
        <v>12190</v>
      </c>
      <c r="B12191" s="1" t="s">
        <v>54</v>
      </c>
      <c r="C12191" s="1" t="s">
        <v>19809</v>
      </c>
      <c r="D12191" s="9" t="s">
        <v>37675</v>
      </c>
      <c r="E12191" s="12" t="s">
        <v>40</v>
      </c>
      <c r="F12191" s="9" t="s">
        <v>30633</v>
      </c>
      <c r="G12191" s="17">
        <v>914640414</v>
      </c>
      <c r="H12191" s="2" t="s">
        <v>37779</v>
      </c>
      <c r="I12191" s="1" t="s">
        <v>62</v>
      </c>
      <c r="J12191" s="2" t="s">
        <v>47307</v>
      </c>
      <c r="K12191" s="3" t="s">
        <v>178</v>
      </c>
      <c r="L12191" s="2" t="s">
        <v>47307</v>
      </c>
      <c r="M12191" s="11"/>
      <c r="N12191" s="4"/>
      <c r="O12191" s="11"/>
      <c r="P12191" s="4"/>
      <c r="Q12191" s="11"/>
      <c r="R12191" s="4"/>
      <c r="S12191" s="11"/>
      <c r="T12191" s="4"/>
      <c r="U12191" s="11"/>
      <c r="V12191" s="4"/>
      <c r="W12191" s="11"/>
      <c r="X12191" s="4"/>
      <c r="Y12191" s="11"/>
      <c r="Z12191" s="2"/>
      <c r="AA12191" s="1" t="s">
        <v>16</v>
      </c>
      <c r="AC12191" s="23" t="s">
        <v>37948</v>
      </c>
      <c r="AD12191" s="23" t="s">
        <v>40440</v>
      </c>
      <c r="AE12191" t="s">
        <v>35402</v>
      </c>
    </row>
    <row r="12192" spans="1:31" ht="15" customHeight="1">
      <c r="A12192" s="1">
        <v>12191</v>
      </c>
      <c r="B12192" s="1" t="s">
        <v>54</v>
      </c>
      <c r="C12192" s="1" t="s">
        <v>19813</v>
      </c>
      <c r="D12192" s="9" t="s">
        <v>2530</v>
      </c>
      <c r="E12192" s="12" t="s">
        <v>287</v>
      </c>
      <c r="F12192" s="9" t="s">
        <v>32249</v>
      </c>
      <c r="G12192" s="17">
        <v>91494941494</v>
      </c>
      <c r="H12192" s="2" t="s">
        <v>37779</v>
      </c>
      <c r="I12192" s="1" t="s">
        <v>62</v>
      </c>
      <c r="J12192" s="2" t="s">
        <v>47307</v>
      </c>
      <c r="K12192" s="3" t="s">
        <v>171</v>
      </c>
      <c r="L12192" s="2" t="s">
        <v>47307</v>
      </c>
      <c r="M12192" s="11"/>
      <c r="N12192" s="4"/>
      <c r="O12192" s="11"/>
      <c r="P12192" s="4"/>
      <c r="Q12192" s="11"/>
      <c r="R12192" s="4"/>
      <c r="S12192" s="11"/>
      <c r="T12192" s="4"/>
      <c r="U12192" s="11"/>
      <c r="V12192" s="4"/>
      <c r="W12192" s="11"/>
      <c r="X12192" s="4"/>
      <c r="Y12192" s="11"/>
      <c r="Z12192" s="2"/>
      <c r="AA12192" s="1" t="s">
        <v>16</v>
      </c>
      <c r="AC12192" s="23" t="s">
        <v>37949</v>
      </c>
      <c r="AD12192" s="23" t="s">
        <v>40440</v>
      </c>
      <c r="AE12192" t="s">
        <v>35408</v>
      </c>
    </row>
    <row r="12193" spans="1:31" ht="15" customHeight="1">
      <c r="A12193" s="1">
        <v>12192</v>
      </c>
      <c r="B12193" s="1" t="s">
        <v>54</v>
      </c>
      <c r="C12193" s="1" t="s">
        <v>19820</v>
      </c>
      <c r="D12193" s="9" t="s">
        <v>4635</v>
      </c>
      <c r="E12193" s="12" t="s">
        <v>37552</v>
      </c>
      <c r="F12193" s="9" t="s">
        <v>30641</v>
      </c>
      <c r="G12193" s="17">
        <v>914690664149</v>
      </c>
      <c r="H12193" s="2" t="s">
        <v>37779</v>
      </c>
      <c r="I12193" s="1" t="s">
        <v>62</v>
      </c>
      <c r="J12193" s="2" t="s">
        <v>47307</v>
      </c>
      <c r="K12193" s="11" t="s">
        <v>14136</v>
      </c>
      <c r="L12193" s="2" t="s">
        <v>47307</v>
      </c>
      <c r="M12193" s="11"/>
      <c r="N12193" s="4"/>
      <c r="O12193" s="11"/>
      <c r="P12193" s="4"/>
      <c r="Q12193" s="11"/>
      <c r="R12193" s="4"/>
      <c r="S12193" s="11"/>
      <c r="T12193" s="4"/>
      <c r="U12193" s="11"/>
      <c r="V12193" s="4"/>
      <c r="W12193" s="11"/>
      <c r="X12193" s="4"/>
      <c r="Y12193" s="11"/>
      <c r="Z12193" s="2"/>
      <c r="AA12193" s="1" t="s">
        <v>16</v>
      </c>
      <c r="AC12193" s="23" t="s">
        <v>37950</v>
      </c>
      <c r="AD12193" s="23" t="s">
        <v>40440</v>
      </c>
      <c r="AE12193" t="s">
        <v>35403</v>
      </c>
    </row>
    <row r="12194" spans="1:31" ht="15" customHeight="1">
      <c r="A12194" s="1">
        <v>12193</v>
      </c>
      <c r="B12194" s="1" t="s">
        <v>54</v>
      </c>
      <c r="C12194" s="1" t="s">
        <v>19825</v>
      </c>
      <c r="D12194" s="9" t="s">
        <v>139</v>
      </c>
      <c r="E12194" s="12" t="s">
        <v>4539</v>
      </c>
      <c r="F12194" s="9" t="s">
        <v>35315</v>
      </c>
      <c r="G12194" s="17">
        <v>914611964649</v>
      </c>
      <c r="H12194" s="2" t="s">
        <v>37779</v>
      </c>
      <c r="I12194" s="1" t="s">
        <v>41</v>
      </c>
      <c r="J12194" s="2" t="s">
        <v>47307</v>
      </c>
      <c r="K12194" s="3" t="s">
        <v>178</v>
      </c>
      <c r="L12194" s="2" t="s">
        <v>47307</v>
      </c>
      <c r="M12194" s="11"/>
      <c r="N12194" s="4"/>
      <c r="O12194" s="11"/>
      <c r="P12194" s="4"/>
      <c r="Q12194" s="11"/>
      <c r="R12194" s="4"/>
      <c r="S12194" s="11"/>
      <c r="T12194" s="4"/>
      <c r="U12194" s="11"/>
      <c r="V12194" s="4"/>
      <c r="W12194" s="11"/>
      <c r="X12194" s="4"/>
      <c r="Y12194" s="11"/>
      <c r="Z12194" s="2"/>
      <c r="AA12194" s="1" t="s">
        <v>16</v>
      </c>
      <c r="AC12194" s="23" t="s">
        <v>37951</v>
      </c>
      <c r="AD12194" s="23" t="s">
        <v>40440</v>
      </c>
      <c r="AE12194" t="s">
        <v>35405</v>
      </c>
    </row>
    <row r="12195" spans="1:31" ht="15" customHeight="1">
      <c r="A12195" s="1">
        <v>12194</v>
      </c>
      <c r="B12195" s="1" t="s">
        <v>54</v>
      </c>
      <c r="C12195" s="1" t="s">
        <v>19865</v>
      </c>
      <c r="D12195" s="9" t="s">
        <v>223</v>
      </c>
      <c r="E12195" s="12" t="s">
        <v>78</v>
      </c>
      <c r="F12195" s="9" t="s">
        <v>33290</v>
      </c>
      <c r="G12195" s="17">
        <v>9144944696</v>
      </c>
      <c r="H12195" s="2" t="s">
        <v>37779</v>
      </c>
      <c r="I12195" s="1" t="s">
        <v>62</v>
      </c>
      <c r="J12195" s="2" t="s">
        <v>47307</v>
      </c>
      <c r="K12195" s="3" t="s">
        <v>171</v>
      </c>
      <c r="L12195" s="2" t="s">
        <v>47307</v>
      </c>
      <c r="M12195" s="11"/>
      <c r="N12195" s="4"/>
      <c r="O12195" s="11"/>
      <c r="P12195" s="4"/>
      <c r="Q12195" s="11"/>
      <c r="R12195" s="4"/>
      <c r="S12195" s="11"/>
      <c r="T12195" s="4"/>
      <c r="U12195" s="11"/>
      <c r="V12195" s="4"/>
      <c r="W12195" s="11"/>
      <c r="X12195" s="4"/>
      <c r="Y12195" s="11"/>
      <c r="Z12195" s="2"/>
      <c r="AA12195" s="1" t="s">
        <v>16</v>
      </c>
      <c r="AC12195" s="23" t="s">
        <v>37952</v>
      </c>
      <c r="AD12195" s="23" t="s">
        <v>40440</v>
      </c>
      <c r="AE12195" t="s">
        <v>35407</v>
      </c>
    </row>
    <row r="12196" spans="1:31" ht="15" customHeight="1">
      <c r="A12196" s="1">
        <v>12195</v>
      </c>
      <c r="B12196" s="1" t="s">
        <v>54</v>
      </c>
      <c r="C12196" s="1" t="s">
        <v>19872</v>
      </c>
      <c r="D12196" s="9" t="s">
        <v>37658</v>
      </c>
      <c r="E12196" s="12" t="s">
        <v>11014</v>
      </c>
      <c r="F12196" s="9" t="s">
        <v>30679</v>
      </c>
      <c r="G12196" s="17">
        <v>91440006011</v>
      </c>
      <c r="H12196" s="2" t="s">
        <v>37779</v>
      </c>
      <c r="I12196" s="1" t="s">
        <v>62</v>
      </c>
      <c r="J12196" s="2" t="s">
        <v>47307</v>
      </c>
      <c r="K12196" s="3" t="s">
        <v>171</v>
      </c>
      <c r="L12196" s="2" t="s">
        <v>47307</v>
      </c>
      <c r="M12196" s="11"/>
      <c r="N12196" s="4"/>
      <c r="O12196" s="11"/>
      <c r="P12196" s="4"/>
      <c r="Q12196" s="11"/>
      <c r="R12196" s="4"/>
      <c r="S12196" s="11"/>
      <c r="T12196" s="4"/>
      <c r="U12196" s="11"/>
      <c r="V12196" s="4"/>
      <c r="W12196" s="11"/>
      <c r="X12196" s="4"/>
      <c r="Y12196" s="11"/>
      <c r="Z12196" s="2"/>
      <c r="AA12196" s="1" t="s">
        <v>16</v>
      </c>
      <c r="AC12196" s="23" t="s">
        <v>37953</v>
      </c>
      <c r="AD12196" s="23" t="s">
        <v>40440</v>
      </c>
      <c r="AE12196" t="s">
        <v>35402</v>
      </c>
    </row>
    <row r="12197" spans="1:31" ht="15" customHeight="1">
      <c r="A12197" s="1">
        <v>12196</v>
      </c>
      <c r="B12197" s="1" t="s">
        <v>54</v>
      </c>
      <c r="C12197" s="1" t="s">
        <v>19876</v>
      </c>
      <c r="D12197" s="9" t="s">
        <v>2046</v>
      </c>
      <c r="E12197" s="12" t="s">
        <v>5207</v>
      </c>
      <c r="F12197" s="9" t="s">
        <v>33291</v>
      </c>
      <c r="G12197" s="17">
        <v>914141490440</v>
      </c>
      <c r="H12197" s="2" t="s">
        <v>37779</v>
      </c>
      <c r="I12197" s="1" t="s">
        <v>62</v>
      </c>
      <c r="J12197" s="2" t="s">
        <v>47307</v>
      </c>
      <c r="K12197" s="3" t="s">
        <v>178</v>
      </c>
      <c r="L12197" s="2" t="s">
        <v>47307</v>
      </c>
      <c r="M12197" s="11"/>
      <c r="N12197" s="4"/>
      <c r="O12197" s="11"/>
      <c r="P12197" s="4"/>
      <c r="Q12197" s="11"/>
      <c r="R12197" s="4"/>
      <c r="S12197" s="11"/>
      <c r="T12197" s="4"/>
      <c r="U12197" s="11"/>
      <c r="V12197" s="4"/>
      <c r="W12197" s="11"/>
      <c r="X12197" s="4"/>
      <c r="Y12197" s="11"/>
      <c r="Z12197" s="2"/>
      <c r="AA12197" s="1" t="s">
        <v>16</v>
      </c>
      <c r="AC12197" s="23" t="s">
        <v>37954</v>
      </c>
      <c r="AD12197" s="23" t="s">
        <v>40440</v>
      </c>
      <c r="AE12197" t="s">
        <v>35408</v>
      </c>
    </row>
    <row r="12198" spans="1:31" ht="15" customHeight="1">
      <c r="A12198" s="1">
        <v>12197</v>
      </c>
      <c r="B12198" s="1" t="s">
        <v>54</v>
      </c>
      <c r="C12198" s="1" t="s">
        <v>19892</v>
      </c>
      <c r="D12198" s="9" t="s">
        <v>1046</v>
      </c>
      <c r="E12198" s="12" t="s">
        <v>506</v>
      </c>
      <c r="F12198" s="9" t="s">
        <v>30692</v>
      </c>
      <c r="G12198" s="17">
        <v>914000609444</v>
      </c>
      <c r="H12198" s="2" t="s">
        <v>37779</v>
      </c>
      <c r="I12198" s="1" t="s">
        <v>41</v>
      </c>
      <c r="J12198" s="2" t="s">
        <v>47307</v>
      </c>
      <c r="K12198" s="3" t="s">
        <v>171</v>
      </c>
      <c r="L12198" s="2" t="s">
        <v>47307</v>
      </c>
      <c r="M12198" s="11"/>
      <c r="N12198" s="4"/>
      <c r="O12198" s="11"/>
      <c r="P12198" s="4"/>
      <c r="Q12198" s="11"/>
      <c r="R12198" s="4"/>
      <c r="S12198" s="11"/>
      <c r="T12198" s="4"/>
      <c r="U12198" s="11"/>
      <c r="V12198" s="4"/>
      <c r="W12198" s="11"/>
      <c r="X12198" s="4"/>
      <c r="Y12198" s="11"/>
      <c r="Z12198" s="2"/>
      <c r="AA12198" s="1" t="s">
        <v>16</v>
      </c>
      <c r="AC12198" s="23" t="s">
        <v>37955</v>
      </c>
      <c r="AD12198" s="23" t="s">
        <v>40440</v>
      </c>
      <c r="AE12198" t="s">
        <v>35403</v>
      </c>
    </row>
    <row r="12199" spans="1:31" ht="15" customHeight="1">
      <c r="A12199" s="1">
        <v>12198</v>
      </c>
      <c r="B12199" s="1" t="s">
        <v>54</v>
      </c>
      <c r="C12199" s="1" t="s">
        <v>19901</v>
      </c>
      <c r="D12199" s="9" t="s">
        <v>306</v>
      </c>
      <c r="E12199" s="12" t="s">
        <v>4113</v>
      </c>
      <c r="F12199" s="9" t="s">
        <v>30699</v>
      </c>
      <c r="G12199" s="17">
        <v>9199041094</v>
      </c>
      <c r="H12199" s="2" t="s">
        <v>37779</v>
      </c>
      <c r="I12199" s="1" t="s">
        <v>62</v>
      </c>
      <c r="J12199" s="2" t="s">
        <v>47307</v>
      </c>
      <c r="K12199" s="3" t="s">
        <v>17</v>
      </c>
      <c r="L12199" s="2" t="s">
        <v>47307</v>
      </c>
      <c r="M12199" s="11"/>
      <c r="N12199" s="4"/>
      <c r="O12199" s="11"/>
      <c r="P12199" s="4"/>
      <c r="Q12199" s="11"/>
      <c r="R12199" s="4"/>
      <c r="S12199" s="11"/>
      <c r="T12199" s="4"/>
      <c r="U12199" s="11"/>
      <c r="V12199" s="4"/>
      <c r="W12199" s="11"/>
      <c r="X12199" s="4"/>
      <c r="Y12199" s="11"/>
      <c r="Z12199" s="2"/>
      <c r="AA12199" s="1" t="s">
        <v>11</v>
      </c>
      <c r="AC12199" s="23" t="s">
        <v>37956</v>
      </c>
      <c r="AD12199" s="23" t="s">
        <v>40440</v>
      </c>
      <c r="AE12199" t="s">
        <v>35405</v>
      </c>
    </row>
    <row r="12200" spans="1:31" ht="15" customHeight="1">
      <c r="A12200" s="1">
        <v>12199</v>
      </c>
      <c r="B12200" s="1" t="s">
        <v>54</v>
      </c>
      <c r="C12200" s="1" t="s">
        <v>19904</v>
      </c>
      <c r="D12200" s="9" t="s">
        <v>1305</v>
      </c>
      <c r="E12200" s="12" t="s">
        <v>2302</v>
      </c>
      <c r="F12200" s="9" t="s">
        <v>30701</v>
      </c>
      <c r="G12200" s="17">
        <v>9199041944</v>
      </c>
      <c r="H12200" s="2" t="s">
        <v>37779</v>
      </c>
      <c r="I12200" s="1" t="s">
        <v>62</v>
      </c>
      <c r="J12200" s="2" t="s">
        <v>47307</v>
      </c>
      <c r="K12200" s="11" t="s">
        <v>13</v>
      </c>
      <c r="L12200" s="2" t="s">
        <v>47307</v>
      </c>
      <c r="M12200" s="11"/>
      <c r="N12200" s="4"/>
      <c r="O12200" s="11"/>
      <c r="P12200" s="4"/>
      <c r="Q12200" s="11"/>
      <c r="R12200" s="4"/>
      <c r="S12200" s="11"/>
      <c r="T12200" s="4"/>
      <c r="U12200" s="11"/>
      <c r="V12200" s="4"/>
      <c r="W12200" s="11"/>
      <c r="X12200" s="4"/>
      <c r="Y12200" s="11"/>
      <c r="Z12200" s="2"/>
      <c r="AA12200" s="1" t="s">
        <v>11</v>
      </c>
      <c r="AC12200" s="23" t="s">
        <v>37957</v>
      </c>
      <c r="AD12200" s="23" t="s">
        <v>40015</v>
      </c>
      <c r="AE12200" t="s">
        <v>35407</v>
      </c>
    </row>
    <row r="12201" spans="1:31" ht="15" customHeight="1">
      <c r="A12201" s="1">
        <v>12200</v>
      </c>
      <c r="B12201" s="1" t="s">
        <v>54</v>
      </c>
      <c r="C12201" s="1" t="s">
        <v>19919</v>
      </c>
      <c r="D12201" s="9" t="s">
        <v>37553</v>
      </c>
      <c r="E12201" s="12" t="s">
        <v>11153</v>
      </c>
      <c r="F12201" s="9" t="s">
        <v>18569</v>
      </c>
      <c r="G12201" s="17">
        <v>91944040469</v>
      </c>
      <c r="H12201" s="2" t="s">
        <v>37779</v>
      </c>
      <c r="I12201" s="1" t="s">
        <v>62</v>
      </c>
      <c r="J12201" s="2" t="s">
        <v>47307</v>
      </c>
      <c r="K12201" s="11" t="s">
        <v>18748</v>
      </c>
      <c r="L12201" s="2" t="s">
        <v>47307</v>
      </c>
      <c r="M12201" s="11"/>
      <c r="N12201" s="4"/>
      <c r="O12201" s="11"/>
      <c r="P12201" s="4"/>
      <c r="Q12201" s="11"/>
      <c r="R12201" s="4"/>
      <c r="S12201" s="11"/>
      <c r="T12201" s="4"/>
      <c r="U12201" s="11"/>
      <c r="V12201" s="4"/>
      <c r="W12201" s="11"/>
      <c r="X12201" s="4"/>
      <c r="Y12201" s="11"/>
      <c r="Z12201" s="2"/>
      <c r="AA12201" s="1" t="s">
        <v>16</v>
      </c>
      <c r="AC12201" s="23" t="s">
        <v>37957</v>
      </c>
      <c r="AD12201" s="23" t="s">
        <v>47280</v>
      </c>
      <c r="AE12201" t="s">
        <v>35402</v>
      </c>
    </row>
    <row r="12202" spans="1:31" ht="15" customHeight="1">
      <c r="A12202" s="1">
        <v>12201</v>
      </c>
      <c r="B12202" s="1" t="s">
        <v>54</v>
      </c>
      <c r="C12202" s="1" t="s">
        <v>19947</v>
      </c>
      <c r="D12202" s="9" t="s">
        <v>1010</v>
      </c>
      <c r="E12202" s="12"/>
      <c r="F12202" s="9" t="s">
        <v>35329</v>
      </c>
      <c r="G12202" s="17">
        <v>91600940046</v>
      </c>
      <c r="H12202" s="2" t="s">
        <v>37779</v>
      </c>
      <c r="I12202" s="1" t="s">
        <v>41</v>
      </c>
      <c r="J12202" s="2" t="s">
        <v>47307</v>
      </c>
      <c r="K12202" s="11" t="s">
        <v>14136</v>
      </c>
      <c r="L12202" s="2" t="s">
        <v>47307</v>
      </c>
      <c r="M12202" s="11"/>
      <c r="N12202" s="4"/>
      <c r="O12202" s="11"/>
      <c r="P12202" s="4"/>
      <c r="Q12202" s="11"/>
      <c r="R12202" s="4"/>
      <c r="S12202" s="11"/>
      <c r="T12202" s="4"/>
      <c r="U12202" s="11"/>
      <c r="V12202" s="4"/>
      <c r="W12202" s="11"/>
      <c r="X12202" s="4"/>
      <c r="Y12202" s="11"/>
      <c r="Z12202" s="2"/>
      <c r="AA12202" s="1" t="s">
        <v>16</v>
      </c>
      <c r="AC12202" s="23" t="s">
        <v>37892</v>
      </c>
      <c r="AD12202" s="23" t="s">
        <v>47279</v>
      </c>
      <c r="AE12202" t="s">
        <v>35408</v>
      </c>
    </row>
    <row r="12203" spans="1:31" ht="15" customHeight="1">
      <c r="A12203" s="1">
        <v>12202</v>
      </c>
      <c r="B12203" s="1" t="s">
        <v>54</v>
      </c>
      <c r="C12203" s="1" t="s">
        <v>19953</v>
      </c>
      <c r="D12203" s="9" t="s">
        <v>37676</v>
      </c>
      <c r="E12203" s="12" t="s">
        <v>3749</v>
      </c>
      <c r="F12203" s="9" t="s">
        <v>35331</v>
      </c>
      <c r="G12203" s="17">
        <v>9160006694</v>
      </c>
      <c r="H12203" s="2" t="s">
        <v>37779</v>
      </c>
      <c r="I12203" s="1" t="s">
        <v>62</v>
      </c>
      <c r="J12203" s="2" t="s">
        <v>47307</v>
      </c>
      <c r="K12203" s="3" t="s">
        <v>171</v>
      </c>
      <c r="L12203" s="2" t="s">
        <v>47307</v>
      </c>
      <c r="M12203" s="11"/>
      <c r="N12203" s="4"/>
      <c r="O12203" s="11"/>
      <c r="P12203" s="4"/>
      <c r="Q12203" s="11"/>
      <c r="R12203" s="4"/>
      <c r="S12203" s="11"/>
      <c r="T12203" s="4"/>
      <c r="U12203" s="11"/>
      <c r="V12203" s="4"/>
      <c r="W12203" s="11"/>
      <c r="X12203" s="4"/>
      <c r="Y12203" s="11"/>
      <c r="Z12203" s="2"/>
      <c r="AA12203" s="1" t="s">
        <v>16</v>
      </c>
      <c r="AC12203" s="23" t="s">
        <v>37892</v>
      </c>
      <c r="AD12203" s="23" t="s">
        <v>47279</v>
      </c>
      <c r="AE12203" t="s">
        <v>35403</v>
      </c>
    </row>
    <row r="12204" spans="1:31" ht="15" customHeight="1">
      <c r="A12204" s="1">
        <v>12203</v>
      </c>
      <c r="B12204" s="1" t="s">
        <v>54</v>
      </c>
      <c r="C12204" s="1" t="s">
        <v>19960</v>
      </c>
      <c r="D12204" s="9" t="s">
        <v>4417</v>
      </c>
      <c r="E12204" s="12" t="s">
        <v>1670</v>
      </c>
      <c r="F12204" s="9" t="s">
        <v>30729</v>
      </c>
      <c r="G12204" s="17">
        <v>9166414444</v>
      </c>
      <c r="H12204" s="2" t="s">
        <v>37779</v>
      </c>
      <c r="I12204" s="1" t="s">
        <v>62</v>
      </c>
      <c r="J12204" s="2" t="s">
        <v>47307</v>
      </c>
      <c r="K12204" s="11" t="s">
        <v>14136</v>
      </c>
      <c r="L12204" s="2" t="s">
        <v>47307</v>
      </c>
      <c r="M12204" s="11"/>
      <c r="N12204" s="4"/>
      <c r="O12204" s="11"/>
      <c r="P12204" s="4"/>
      <c r="Q12204" s="11"/>
      <c r="R12204" s="4"/>
      <c r="S12204" s="11"/>
      <c r="T12204" s="4"/>
      <c r="U12204" s="11"/>
      <c r="V12204" s="4"/>
      <c r="W12204" s="11"/>
      <c r="X12204" s="4"/>
      <c r="Y12204" s="11"/>
      <c r="Z12204" s="2"/>
      <c r="AA12204" s="1" t="s">
        <v>16</v>
      </c>
      <c r="AC12204" s="23" t="s">
        <v>37892</v>
      </c>
      <c r="AD12204" s="23" t="s">
        <v>47279</v>
      </c>
      <c r="AE12204" t="s">
        <v>35405</v>
      </c>
    </row>
    <row r="12205" spans="1:31" ht="15" customHeight="1">
      <c r="A12205" s="1">
        <v>12204</v>
      </c>
      <c r="B12205" s="1" t="s">
        <v>54</v>
      </c>
      <c r="C12205" s="1" t="s">
        <v>19979</v>
      </c>
      <c r="D12205" s="9" t="s">
        <v>1010</v>
      </c>
      <c r="E12205" s="12" t="s">
        <v>131</v>
      </c>
      <c r="F12205" s="9" t="s">
        <v>35334</v>
      </c>
      <c r="G12205" s="17">
        <v>9196960604</v>
      </c>
      <c r="H12205" s="2" t="s">
        <v>37779</v>
      </c>
      <c r="I12205" s="1" t="s">
        <v>41</v>
      </c>
      <c r="J12205" s="2" t="s">
        <v>47307</v>
      </c>
      <c r="K12205" s="3" t="s">
        <v>178</v>
      </c>
      <c r="L12205" s="2" t="s">
        <v>47307</v>
      </c>
      <c r="M12205" s="11"/>
      <c r="N12205" s="4"/>
      <c r="O12205" s="11"/>
      <c r="P12205" s="4"/>
      <c r="Q12205" s="11"/>
      <c r="R12205" s="4"/>
      <c r="S12205" s="11"/>
      <c r="T12205" s="4"/>
      <c r="U12205" s="11"/>
      <c r="V12205" s="4"/>
      <c r="W12205" s="11"/>
      <c r="X12205" s="4"/>
      <c r="Y12205" s="11"/>
      <c r="Z12205" s="2"/>
      <c r="AA12205" s="1" t="s">
        <v>16</v>
      </c>
      <c r="AC12205" s="23" t="s">
        <v>37892</v>
      </c>
      <c r="AD12205" s="23" t="s">
        <v>47279</v>
      </c>
      <c r="AE12205" t="s">
        <v>35407</v>
      </c>
    </row>
    <row r="12206" spans="1:31" ht="15" customHeight="1">
      <c r="A12206" s="1">
        <v>12205</v>
      </c>
      <c r="B12206" s="1" t="s">
        <v>54</v>
      </c>
      <c r="C12206" s="1" t="s">
        <v>19983</v>
      </c>
      <c r="D12206" s="9" t="s">
        <v>1010</v>
      </c>
      <c r="E12206" s="12" t="s">
        <v>66</v>
      </c>
      <c r="F12206" s="9" t="s">
        <v>35335</v>
      </c>
      <c r="G12206" s="17">
        <v>91044669014</v>
      </c>
      <c r="H12206" s="2" t="s">
        <v>37779</v>
      </c>
      <c r="I12206" s="1" t="s">
        <v>9</v>
      </c>
      <c r="J12206" s="2" t="s">
        <v>47307</v>
      </c>
      <c r="K12206" s="11" t="s">
        <v>14136</v>
      </c>
      <c r="L12206" s="2" t="s">
        <v>47307</v>
      </c>
      <c r="M12206" s="11"/>
      <c r="N12206" s="4"/>
      <c r="O12206" s="11"/>
      <c r="P12206" s="4"/>
      <c r="Q12206" s="11"/>
      <c r="R12206" s="4"/>
      <c r="S12206" s="11"/>
      <c r="T12206" s="4"/>
      <c r="U12206" s="11"/>
      <c r="V12206" s="4"/>
      <c r="W12206" s="11"/>
      <c r="X12206" s="4"/>
      <c r="Y12206" s="11"/>
      <c r="Z12206" s="2"/>
      <c r="AA12206" s="1" t="s">
        <v>16</v>
      </c>
      <c r="AC12206" s="23" t="s">
        <v>37892</v>
      </c>
      <c r="AD12206" s="23" t="s">
        <v>47279</v>
      </c>
      <c r="AE12206" t="s">
        <v>35402</v>
      </c>
    </row>
    <row r="12207" spans="1:31" ht="15" customHeight="1">
      <c r="A12207" s="1">
        <v>12206</v>
      </c>
      <c r="B12207" s="1" t="s">
        <v>54</v>
      </c>
      <c r="C12207" s="1" t="s">
        <v>19996</v>
      </c>
      <c r="D12207" s="9" t="s">
        <v>526</v>
      </c>
      <c r="E12207" s="12" t="s">
        <v>18672</v>
      </c>
      <c r="F12207" s="9" t="s">
        <v>30754</v>
      </c>
      <c r="G12207" s="17">
        <v>916969414104</v>
      </c>
      <c r="H12207" s="2" t="s">
        <v>37779</v>
      </c>
      <c r="I12207" s="1" t="s">
        <v>62</v>
      </c>
      <c r="J12207" s="2" t="s">
        <v>47307</v>
      </c>
      <c r="K12207" s="11" t="s">
        <v>13</v>
      </c>
      <c r="L12207" s="2" t="s">
        <v>47307</v>
      </c>
      <c r="M12207" s="11"/>
      <c r="N12207" s="4"/>
      <c r="O12207" s="11"/>
      <c r="P12207" s="4"/>
      <c r="Q12207" s="11"/>
      <c r="R12207" s="4"/>
      <c r="S12207" s="11"/>
      <c r="T12207" s="4"/>
      <c r="U12207" s="11"/>
      <c r="V12207" s="4"/>
      <c r="W12207" s="11"/>
      <c r="X12207" s="4"/>
      <c r="Y12207" s="11"/>
      <c r="Z12207" s="2"/>
      <c r="AA12207" s="1" t="s">
        <v>11</v>
      </c>
      <c r="AC12207" s="23" t="s">
        <v>37892</v>
      </c>
      <c r="AD12207" s="23" t="s">
        <v>47279</v>
      </c>
      <c r="AE12207" t="s">
        <v>35405</v>
      </c>
    </row>
    <row r="12208" spans="1:31" ht="15" customHeight="1">
      <c r="A12208" s="1">
        <v>12207</v>
      </c>
      <c r="B12208" s="1" t="s">
        <v>54</v>
      </c>
      <c r="C12208" s="1" t="s">
        <v>20009</v>
      </c>
      <c r="D12208" s="9" t="s">
        <v>5816</v>
      </c>
      <c r="E12208" s="12" t="s">
        <v>36913</v>
      </c>
      <c r="F12208" s="9" t="s">
        <v>30763</v>
      </c>
      <c r="G12208" s="17">
        <v>91994604419</v>
      </c>
      <c r="H12208" s="2" t="s">
        <v>37779</v>
      </c>
      <c r="I12208" s="1" t="s">
        <v>41</v>
      </c>
      <c r="J12208" s="2" t="s">
        <v>47307</v>
      </c>
      <c r="K12208" s="11" t="s">
        <v>14136</v>
      </c>
      <c r="L12208" s="2" t="s">
        <v>47307</v>
      </c>
      <c r="M12208" s="11"/>
      <c r="N12208" s="4"/>
      <c r="O12208" s="11"/>
      <c r="P12208" s="4"/>
      <c r="Q12208" s="11"/>
      <c r="R12208" s="4"/>
      <c r="S12208" s="11"/>
      <c r="T12208" s="4"/>
      <c r="U12208" s="11"/>
      <c r="V12208" s="4"/>
      <c r="W12208" s="11"/>
      <c r="X12208" s="4"/>
      <c r="Y12208" s="11"/>
      <c r="Z12208" s="2"/>
      <c r="AA12208" s="1" t="s">
        <v>16</v>
      </c>
      <c r="AC12208" s="23" t="s">
        <v>37892</v>
      </c>
      <c r="AD12208" s="23" t="s">
        <v>47279</v>
      </c>
      <c r="AE12208" t="s">
        <v>35407</v>
      </c>
    </row>
    <row r="12209" spans="1:31" ht="15" customHeight="1">
      <c r="A12209" s="1">
        <v>12208</v>
      </c>
      <c r="B12209" s="1" t="s">
        <v>54</v>
      </c>
      <c r="C12209" s="1" t="s">
        <v>20023</v>
      </c>
      <c r="D12209" s="9" t="s">
        <v>522</v>
      </c>
      <c r="E12209" s="12" t="s">
        <v>351</v>
      </c>
      <c r="F12209" s="9" t="s">
        <v>18579</v>
      </c>
      <c r="G12209" s="17">
        <v>9196640914</v>
      </c>
      <c r="H12209" s="2" t="s">
        <v>37779</v>
      </c>
      <c r="I12209" s="1" t="s">
        <v>41</v>
      </c>
      <c r="J12209" s="2" t="s">
        <v>47307</v>
      </c>
      <c r="K12209" s="3" t="s">
        <v>178</v>
      </c>
      <c r="L12209" s="2" t="s">
        <v>47307</v>
      </c>
      <c r="M12209" s="11"/>
      <c r="N12209" s="4"/>
      <c r="O12209" s="11"/>
      <c r="P12209" s="4"/>
      <c r="Q12209" s="11"/>
      <c r="R12209" s="4"/>
      <c r="S12209" s="11"/>
      <c r="T12209" s="4"/>
      <c r="U12209" s="11"/>
      <c r="V12209" s="4"/>
      <c r="W12209" s="11"/>
      <c r="X12209" s="4"/>
      <c r="Y12209" s="11"/>
      <c r="Z12209" s="2"/>
      <c r="AA12209" s="1" t="s">
        <v>16</v>
      </c>
      <c r="AC12209" s="23" t="s">
        <v>37892</v>
      </c>
      <c r="AD12209" s="23" t="s">
        <v>47279</v>
      </c>
      <c r="AE12209" t="s">
        <v>35402</v>
      </c>
    </row>
    <row r="12210" spans="1:31" ht="15" customHeight="1">
      <c r="A12210" s="1">
        <v>12209</v>
      </c>
      <c r="B12210" s="1" t="s">
        <v>54</v>
      </c>
      <c r="C12210" s="1" t="s">
        <v>20046</v>
      </c>
      <c r="D12210" s="9" t="s">
        <v>37677</v>
      </c>
      <c r="E12210" s="12" t="s">
        <v>6625</v>
      </c>
      <c r="F12210" s="9" t="s">
        <v>30788</v>
      </c>
      <c r="G12210" s="17">
        <v>914160946</v>
      </c>
      <c r="H12210" s="2" t="s">
        <v>37779</v>
      </c>
      <c r="I12210" s="1" t="s">
        <v>41</v>
      </c>
      <c r="J12210" s="2" t="s">
        <v>47307</v>
      </c>
      <c r="K12210" s="3" t="s">
        <v>178</v>
      </c>
      <c r="L12210" s="2" t="s">
        <v>47307</v>
      </c>
      <c r="M12210" s="11"/>
      <c r="N12210" s="4"/>
      <c r="O12210" s="11"/>
      <c r="P12210" s="4"/>
      <c r="Q12210" s="11"/>
      <c r="R12210" s="4"/>
      <c r="S12210" s="11"/>
      <c r="T12210" s="4"/>
      <c r="U12210" s="11"/>
      <c r="V12210" s="4"/>
      <c r="W12210" s="11"/>
      <c r="X12210" s="4"/>
      <c r="Y12210" s="11"/>
      <c r="Z12210" s="2"/>
      <c r="AA12210" s="1" t="s">
        <v>16</v>
      </c>
      <c r="AC12210" s="23" t="s">
        <v>37892</v>
      </c>
      <c r="AD12210" s="23" t="s">
        <v>47279</v>
      </c>
      <c r="AE12210" t="s">
        <v>35408</v>
      </c>
    </row>
    <row r="12211" spans="1:31" ht="15" customHeight="1">
      <c r="A12211" s="1">
        <v>12210</v>
      </c>
      <c r="B12211" s="1" t="s">
        <v>54</v>
      </c>
      <c r="C12211" s="1" t="s">
        <v>20047</v>
      </c>
      <c r="D12211" s="9" t="s">
        <v>36160</v>
      </c>
      <c r="E12211" s="12"/>
      <c r="F12211" s="9" t="s">
        <v>30789</v>
      </c>
      <c r="G12211" s="17">
        <v>91404644606</v>
      </c>
      <c r="H12211" s="2" t="s">
        <v>37779</v>
      </c>
      <c r="I12211" s="1" t="s">
        <v>62</v>
      </c>
      <c r="J12211" s="2" t="s">
        <v>47307</v>
      </c>
      <c r="K12211" s="11" t="s">
        <v>14136</v>
      </c>
      <c r="L12211" s="2" t="s">
        <v>47307</v>
      </c>
      <c r="M12211" s="11"/>
      <c r="N12211" s="4"/>
      <c r="O12211" s="11"/>
      <c r="P12211" s="4"/>
      <c r="Q12211" s="11"/>
      <c r="R12211" s="4"/>
      <c r="S12211" s="11"/>
      <c r="T12211" s="4"/>
      <c r="U12211" s="11"/>
      <c r="V12211" s="4"/>
      <c r="W12211" s="11"/>
      <c r="X12211" s="4"/>
      <c r="Y12211" s="11"/>
      <c r="Z12211" s="2"/>
      <c r="AA12211" s="1" t="s">
        <v>16</v>
      </c>
      <c r="AC12211" s="23" t="s">
        <v>37892</v>
      </c>
      <c r="AD12211" s="23" t="s">
        <v>47279</v>
      </c>
      <c r="AE12211" t="s">
        <v>35403</v>
      </c>
    </row>
    <row r="12212" spans="1:31" ht="15" customHeight="1">
      <c r="A12212" s="1">
        <v>12211</v>
      </c>
      <c r="B12212" s="1" t="s">
        <v>54</v>
      </c>
      <c r="C12212" s="1" t="s">
        <v>20060</v>
      </c>
      <c r="D12212" s="9" t="s">
        <v>841</v>
      </c>
      <c r="E12212" s="12" t="s">
        <v>10128</v>
      </c>
      <c r="F12212" s="9" t="s">
        <v>30798</v>
      </c>
      <c r="G12212" s="17">
        <v>91400941940</v>
      </c>
      <c r="H12212" s="2" t="s">
        <v>37779</v>
      </c>
      <c r="I12212" s="1" t="s">
        <v>9</v>
      </c>
      <c r="J12212" s="2" t="s">
        <v>47307</v>
      </c>
      <c r="K12212" s="11" t="s">
        <v>13</v>
      </c>
      <c r="L12212" s="2" t="s">
        <v>47307</v>
      </c>
      <c r="M12212" s="11"/>
      <c r="N12212" s="4"/>
      <c r="O12212" s="11"/>
      <c r="P12212" s="4"/>
      <c r="Q12212" s="11"/>
      <c r="R12212" s="4"/>
      <c r="S12212" s="11"/>
      <c r="T12212" s="4"/>
      <c r="U12212" s="11"/>
      <c r="V12212" s="4"/>
      <c r="W12212" s="11"/>
      <c r="X12212" s="4"/>
      <c r="Y12212" s="11"/>
      <c r="Z12212" s="2"/>
      <c r="AA12212" s="1" t="s">
        <v>16</v>
      </c>
      <c r="AC12212" s="23" t="s">
        <v>37892</v>
      </c>
      <c r="AD12212" s="23" t="s">
        <v>47279</v>
      </c>
      <c r="AE12212" t="s">
        <v>35405</v>
      </c>
    </row>
    <row r="12213" spans="1:31" ht="15" customHeight="1">
      <c r="A12213" s="1">
        <v>12212</v>
      </c>
      <c r="B12213" s="1" t="s">
        <v>54</v>
      </c>
      <c r="C12213" s="1" t="s">
        <v>20061</v>
      </c>
      <c r="D12213" s="9" t="s">
        <v>13573</v>
      </c>
      <c r="E12213" s="12" t="s">
        <v>788</v>
      </c>
      <c r="F12213" s="9" t="s">
        <v>34698</v>
      </c>
      <c r="G12213" s="17">
        <v>91069494949</v>
      </c>
      <c r="H12213" s="2" t="s">
        <v>37779</v>
      </c>
      <c r="I12213" s="1" t="s">
        <v>9</v>
      </c>
      <c r="J12213" s="2" t="s">
        <v>47307</v>
      </c>
      <c r="K12213" s="11" t="s">
        <v>14136</v>
      </c>
      <c r="L12213" s="2" t="s">
        <v>47307</v>
      </c>
      <c r="M12213" s="11"/>
      <c r="N12213" s="4"/>
      <c r="O12213" s="11"/>
      <c r="P12213" s="4"/>
      <c r="Q12213" s="11"/>
      <c r="R12213" s="4"/>
      <c r="S12213" s="11"/>
      <c r="T12213" s="4"/>
      <c r="U12213" s="11"/>
      <c r="V12213" s="4"/>
      <c r="W12213" s="11"/>
      <c r="X12213" s="4"/>
      <c r="Y12213" s="11"/>
      <c r="Z12213" s="2"/>
      <c r="AA12213" s="1" t="s">
        <v>16</v>
      </c>
      <c r="AC12213" s="23" t="s">
        <v>37892</v>
      </c>
      <c r="AD12213" s="23" t="s">
        <v>47279</v>
      </c>
      <c r="AE12213" t="s">
        <v>35407</v>
      </c>
    </row>
    <row r="12214" spans="1:31" ht="15" customHeight="1">
      <c r="A12214" s="1">
        <v>12213</v>
      </c>
      <c r="B12214" s="1" t="s">
        <v>54</v>
      </c>
      <c r="C12214" s="22" t="s">
        <v>37778</v>
      </c>
      <c r="D12214" s="2" t="s">
        <v>230</v>
      </c>
      <c r="E12214" s="2" t="s">
        <v>774</v>
      </c>
      <c r="F12214" s="2" t="s">
        <v>27819</v>
      </c>
      <c r="G12214" s="15">
        <v>91944416640</v>
      </c>
      <c r="H12214" s="1" t="s">
        <v>37</v>
      </c>
      <c r="I12214" s="1" t="s">
        <v>41</v>
      </c>
      <c r="J12214" s="2" t="s">
        <v>47306</v>
      </c>
      <c r="K12214" s="3" t="s">
        <v>17</v>
      </c>
      <c r="L12214" s="2" t="s">
        <v>47306</v>
      </c>
      <c r="M12214" s="3"/>
      <c r="N12214" s="4"/>
      <c r="O12214" s="3"/>
      <c r="P12214" s="4"/>
      <c r="Q12214" s="3"/>
      <c r="R12214" s="4"/>
      <c r="S12214" s="3"/>
      <c r="T12214" s="4"/>
      <c r="U12214" s="3"/>
      <c r="V12214" s="4"/>
      <c r="W12214" s="3"/>
      <c r="X12214" s="4"/>
      <c r="Y12214" s="3"/>
      <c r="Z12214" s="2"/>
      <c r="AA12214" s="1" t="s">
        <v>16</v>
      </c>
      <c r="AB12214" s="3"/>
      <c r="AC12214" s="23" t="s">
        <v>37958</v>
      </c>
      <c r="AD12214" s="23" t="s">
        <v>38259</v>
      </c>
      <c r="AE12214" t="s">
        <v>35402</v>
      </c>
    </row>
    <row r="12215" spans="1:31" ht="15" customHeight="1">
      <c r="A12215" s="1">
        <v>12214</v>
      </c>
      <c r="B12215" s="1" t="s">
        <v>54</v>
      </c>
      <c r="C12215" s="1" t="s">
        <v>14035</v>
      </c>
      <c r="D12215" s="2" t="s">
        <v>986</v>
      </c>
      <c r="E12215" s="2" t="s">
        <v>131</v>
      </c>
      <c r="F12215" s="2" t="s">
        <v>27822</v>
      </c>
      <c r="G12215" s="15">
        <v>91994016166</v>
      </c>
      <c r="H12215" s="1" t="s">
        <v>15</v>
      </c>
      <c r="I12215" s="1" t="s">
        <v>41</v>
      </c>
      <c r="J12215" s="2" t="s">
        <v>47306</v>
      </c>
      <c r="K12215" s="3" t="s">
        <v>213</v>
      </c>
      <c r="L12215" s="2" t="s">
        <v>47306</v>
      </c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2"/>
      <c r="AA12215" s="1" t="s">
        <v>16</v>
      </c>
      <c r="AB12215" s="3"/>
      <c r="AC12215" s="23" t="s">
        <v>37924</v>
      </c>
      <c r="AD12215" s="23" t="s">
        <v>38259</v>
      </c>
      <c r="AE12215" t="s">
        <v>35408</v>
      </c>
    </row>
    <row r="12216" spans="1:31" ht="15" customHeight="1">
      <c r="A12216" s="1">
        <v>12215</v>
      </c>
      <c r="B12216" s="1" t="s">
        <v>54</v>
      </c>
      <c r="C12216" s="1" t="s">
        <v>14065</v>
      </c>
      <c r="D12216" s="2" t="s">
        <v>36161</v>
      </c>
      <c r="E12216" s="2" t="s">
        <v>37028</v>
      </c>
      <c r="F12216" s="2" t="s">
        <v>27837</v>
      </c>
      <c r="G12216" s="15">
        <v>919099016944</v>
      </c>
      <c r="H12216" s="1" t="s">
        <v>15</v>
      </c>
      <c r="I12216" s="1" t="s">
        <v>9</v>
      </c>
      <c r="J12216" s="2" t="s">
        <v>47306</v>
      </c>
      <c r="K12216" s="3" t="s">
        <v>213</v>
      </c>
      <c r="L12216" s="2" t="s">
        <v>47306</v>
      </c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2"/>
      <c r="AA12216" s="1" t="s">
        <v>11</v>
      </c>
      <c r="AB12216" s="3" t="s">
        <v>12</v>
      </c>
      <c r="AC12216" s="23" t="s">
        <v>37957</v>
      </c>
      <c r="AD12216" s="23" t="s">
        <v>40440</v>
      </c>
      <c r="AE12216" t="s">
        <v>35403</v>
      </c>
    </row>
    <row r="12217" spans="1:31" ht="15" customHeight="1">
      <c r="A12217" s="1">
        <v>12216</v>
      </c>
      <c r="B12217" s="1" t="s">
        <v>54</v>
      </c>
      <c r="C12217" s="1" t="s">
        <v>14070</v>
      </c>
      <c r="D12217" s="2" t="s">
        <v>1625</v>
      </c>
      <c r="E12217" s="2" t="s">
        <v>487</v>
      </c>
      <c r="F12217" s="2" t="s">
        <v>27840</v>
      </c>
      <c r="G12217" s="15">
        <v>919444469146</v>
      </c>
      <c r="H12217" s="1" t="s">
        <v>15</v>
      </c>
      <c r="I12217" s="1" t="s">
        <v>62</v>
      </c>
      <c r="J12217" s="2" t="s">
        <v>47306</v>
      </c>
      <c r="K12217" s="3" t="s">
        <v>213</v>
      </c>
      <c r="L12217" s="2" t="s">
        <v>47306</v>
      </c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2"/>
      <c r="AA12217" s="1" t="s">
        <v>16</v>
      </c>
      <c r="AB12217" s="3" t="s">
        <v>12</v>
      </c>
      <c r="AC12217" s="23" t="s">
        <v>37959</v>
      </c>
      <c r="AD12217" s="23" t="s">
        <v>40440</v>
      </c>
      <c r="AE12217" t="s">
        <v>35405</v>
      </c>
    </row>
    <row r="12218" spans="1:31" ht="15" customHeight="1">
      <c r="A12218" s="1">
        <v>12217</v>
      </c>
      <c r="B12218" s="1" t="s">
        <v>54</v>
      </c>
      <c r="C12218" s="1" t="s">
        <v>14083</v>
      </c>
      <c r="D12218" s="2" t="s">
        <v>36393</v>
      </c>
      <c r="E12218" s="2" t="s">
        <v>1180</v>
      </c>
      <c r="F12218" s="2" t="s">
        <v>34745</v>
      </c>
      <c r="G12218" s="15">
        <v>919904004494</v>
      </c>
      <c r="H12218" s="1" t="s">
        <v>15</v>
      </c>
      <c r="I12218" s="1" t="s">
        <v>41</v>
      </c>
      <c r="J12218" s="2" t="s">
        <v>47306</v>
      </c>
      <c r="K12218" s="3" t="s">
        <v>213</v>
      </c>
      <c r="L12218" s="2" t="s">
        <v>47306</v>
      </c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2"/>
      <c r="AA12218" s="1" t="s">
        <v>16</v>
      </c>
      <c r="AB12218" s="3" t="s">
        <v>12</v>
      </c>
      <c r="AC12218" s="23" t="s">
        <v>37960</v>
      </c>
      <c r="AD12218" s="23" t="s">
        <v>40440</v>
      </c>
      <c r="AE12218" t="s">
        <v>35407</v>
      </c>
    </row>
    <row r="12219" spans="1:31" ht="15" customHeight="1">
      <c r="A12219" s="1">
        <v>12218</v>
      </c>
      <c r="B12219" s="1" t="s">
        <v>54</v>
      </c>
      <c r="C12219" s="1" t="s">
        <v>14095</v>
      </c>
      <c r="D12219" s="2" t="s">
        <v>526</v>
      </c>
      <c r="E12219" s="2" t="s">
        <v>351</v>
      </c>
      <c r="F12219" s="2" t="s">
        <v>34748</v>
      </c>
      <c r="G12219" s="15">
        <v>9149400001</v>
      </c>
      <c r="H12219" s="1" t="s">
        <v>8</v>
      </c>
      <c r="I12219" s="1" t="s">
        <v>62</v>
      </c>
      <c r="J12219" s="2" t="s">
        <v>47306</v>
      </c>
      <c r="K12219" s="3" t="s">
        <v>213</v>
      </c>
      <c r="L12219" s="2" t="s">
        <v>47306</v>
      </c>
      <c r="M12219" s="4" t="s">
        <v>17</v>
      </c>
      <c r="N12219" s="3" t="str">
        <f>J12219</f>
        <v>[20 lacs - 35 lacs]</v>
      </c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2"/>
      <c r="AA12219" s="1" t="s">
        <v>16</v>
      </c>
      <c r="AB12219" s="3" t="s">
        <v>12</v>
      </c>
      <c r="AC12219" s="23" t="s">
        <v>37960</v>
      </c>
      <c r="AD12219" s="23" t="s">
        <v>40440</v>
      </c>
      <c r="AE12219" t="s">
        <v>35402</v>
      </c>
    </row>
    <row r="12220" spans="1:31" ht="15" customHeight="1">
      <c r="A12220" s="1">
        <v>12219</v>
      </c>
      <c r="B12220" s="1" t="s">
        <v>54</v>
      </c>
      <c r="C12220" s="1" t="s">
        <v>14107</v>
      </c>
      <c r="D12220" s="2" t="s">
        <v>2508</v>
      </c>
      <c r="E12220" s="2" t="s">
        <v>40</v>
      </c>
      <c r="F12220" s="2" t="s">
        <v>27864</v>
      </c>
      <c r="G12220" s="15">
        <v>91944609400</v>
      </c>
      <c r="H12220" s="1" t="s">
        <v>37</v>
      </c>
      <c r="I12220" s="1" t="s">
        <v>41</v>
      </c>
      <c r="J12220" s="2" t="s">
        <v>47306</v>
      </c>
      <c r="K12220" s="3" t="s">
        <v>213</v>
      </c>
      <c r="L12220" s="2" t="s">
        <v>47306</v>
      </c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2"/>
      <c r="AA12220" s="1" t="s">
        <v>16</v>
      </c>
      <c r="AB12220" s="3"/>
      <c r="AC12220" s="23" t="s">
        <v>37960</v>
      </c>
      <c r="AD12220" s="23" t="s">
        <v>40440</v>
      </c>
      <c r="AE12220" t="s">
        <v>35408</v>
      </c>
    </row>
    <row r="12221" spans="1:31" ht="15" customHeight="1">
      <c r="A12221" s="1">
        <v>12220</v>
      </c>
      <c r="B12221" s="1" t="s">
        <v>54</v>
      </c>
      <c r="C12221" s="1" t="s">
        <v>14111</v>
      </c>
      <c r="D12221" s="2" t="s">
        <v>40</v>
      </c>
      <c r="E12221" s="2" t="s">
        <v>39</v>
      </c>
      <c r="F12221" s="2" t="s">
        <v>27867</v>
      </c>
      <c r="G12221" s="15">
        <v>9194606464</v>
      </c>
      <c r="H12221" s="1" t="s">
        <v>8</v>
      </c>
      <c r="I12221" s="1" t="s">
        <v>9</v>
      </c>
      <c r="J12221" s="2" t="s">
        <v>47306</v>
      </c>
      <c r="K12221" s="3" t="s">
        <v>17</v>
      </c>
      <c r="L12221" s="2" t="s">
        <v>47306</v>
      </c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2"/>
      <c r="AA12221" s="1" t="s">
        <v>16</v>
      </c>
      <c r="AB12221" s="3"/>
      <c r="AC12221" s="23" t="s">
        <v>37960</v>
      </c>
      <c r="AD12221" s="23" t="s">
        <v>40440</v>
      </c>
      <c r="AE12221" t="s">
        <v>35403</v>
      </c>
    </row>
    <row r="12222" spans="1:31" ht="15" customHeight="1">
      <c r="A12222" s="1">
        <v>12221</v>
      </c>
      <c r="B12222" s="1" t="s">
        <v>54</v>
      </c>
      <c r="C12222" s="1" t="s">
        <v>14140</v>
      </c>
      <c r="D12222" s="2" t="s">
        <v>1169</v>
      </c>
      <c r="E12222" s="2" t="s">
        <v>14289</v>
      </c>
      <c r="F12222" s="2" t="s">
        <v>27879</v>
      </c>
      <c r="G12222" s="15">
        <v>9140009999</v>
      </c>
      <c r="H12222" s="2" t="s">
        <v>15</v>
      </c>
      <c r="I12222" s="1" t="s">
        <v>41</v>
      </c>
      <c r="J12222" s="2" t="s">
        <v>47306</v>
      </c>
      <c r="K12222" s="3" t="s">
        <v>213</v>
      </c>
      <c r="L12222" s="2" t="s">
        <v>47306</v>
      </c>
      <c r="M12222" s="4" t="s">
        <v>17</v>
      </c>
      <c r="N12222" s="3" t="str">
        <f>J12222</f>
        <v>[20 lacs - 35 lacs]</v>
      </c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2"/>
      <c r="AA12222" s="1" t="s">
        <v>16</v>
      </c>
      <c r="AB12222" s="3"/>
      <c r="AC12222" s="23" t="s">
        <v>37961</v>
      </c>
      <c r="AD12222" s="23" t="s">
        <v>40440</v>
      </c>
      <c r="AE12222" t="s">
        <v>35405</v>
      </c>
    </row>
    <row r="12223" spans="1:31" ht="15" customHeight="1">
      <c r="A12223" s="1">
        <v>12222</v>
      </c>
      <c r="B12223" s="1" t="s">
        <v>54</v>
      </c>
      <c r="C12223" s="1" t="s">
        <v>14143</v>
      </c>
      <c r="D12223" s="2" t="s">
        <v>14291</v>
      </c>
      <c r="E12223" s="2" t="s">
        <v>87</v>
      </c>
      <c r="F12223" s="2" t="s">
        <v>34755</v>
      </c>
      <c r="G12223" s="15">
        <v>91949040116</v>
      </c>
      <c r="H12223" s="2" t="s">
        <v>8</v>
      </c>
      <c r="I12223" s="1" t="s">
        <v>41</v>
      </c>
      <c r="J12223" s="2" t="s">
        <v>47306</v>
      </c>
      <c r="K12223" s="3" t="s">
        <v>213</v>
      </c>
      <c r="L12223" s="2" t="s">
        <v>47306</v>
      </c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2"/>
      <c r="AA12223" s="1" t="s">
        <v>16</v>
      </c>
      <c r="AB12223" s="3"/>
      <c r="AC12223" s="23" t="s">
        <v>37962</v>
      </c>
      <c r="AD12223" s="23" t="s">
        <v>40440</v>
      </c>
      <c r="AE12223" t="s">
        <v>35407</v>
      </c>
    </row>
    <row r="12224" spans="1:31" ht="15" customHeight="1">
      <c r="A12224" s="1">
        <v>12223</v>
      </c>
      <c r="B12224" s="1" t="s">
        <v>54</v>
      </c>
      <c r="C12224" s="1" t="s">
        <v>14144</v>
      </c>
      <c r="D12224" s="2" t="s">
        <v>11514</v>
      </c>
      <c r="E12224" s="2" t="s">
        <v>40</v>
      </c>
      <c r="F12224" s="2" t="s">
        <v>14312</v>
      </c>
      <c r="G12224" s="15">
        <v>91944964049</v>
      </c>
      <c r="H12224" s="2" t="s">
        <v>37</v>
      </c>
      <c r="I12224" s="1" t="s">
        <v>62</v>
      </c>
      <c r="J12224" s="2" t="s">
        <v>47306</v>
      </c>
      <c r="K12224" s="3" t="s">
        <v>17</v>
      </c>
      <c r="L12224" s="2" t="s">
        <v>47306</v>
      </c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2"/>
      <c r="AA12224" s="1" t="s">
        <v>16</v>
      </c>
      <c r="AB12224" s="3"/>
      <c r="AC12224" s="23" t="s">
        <v>37963</v>
      </c>
      <c r="AD12224" s="23" t="s">
        <v>40440</v>
      </c>
      <c r="AE12224" t="s">
        <v>35402</v>
      </c>
    </row>
    <row r="12225" spans="1:31" ht="15" customHeight="1">
      <c r="A12225" s="1">
        <v>12224</v>
      </c>
      <c r="B12225" s="1" t="s">
        <v>54</v>
      </c>
      <c r="C12225" s="1" t="s">
        <v>14203</v>
      </c>
      <c r="D12225" s="2" t="s">
        <v>35937</v>
      </c>
      <c r="E12225" s="2" t="s">
        <v>3207</v>
      </c>
      <c r="F12225" s="2" t="s">
        <v>27915</v>
      </c>
      <c r="G12225" s="15">
        <v>91994140094</v>
      </c>
      <c r="H12225" s="2" t="s">
        <v>20</v>
      </c>
      <c r="I12225" s="1" t="s">
        <v>9</v>
      </c>
      <c r="J12225" s="2" t="s">
        <v>47306</v>
      </c>
      <c r="K12225" s="3" t="s">
        <v>213</v>
      </c>
      <c r="L12225" s="2" t="s">
        <v>47306</v>
      </c>
      <c r="M12225" s="4" t="s">
        <v>17</v>
      </c>
      <c r="N12225" s="3" t="str">
        <f t="shared" ref="N12225:N12226" si="464">J12225</f>
        <v>[20 lacs - 35 lacs]</v>
      </c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2"/>
      <c r="AA12225" s="1" t="s">
        <v>16</v>
      </c>
      <c r="AB12225" s="3"/>
      <c r="AC12225" s="23" t="s">
        <v>37964</v>
      </c>
      <c r="AD12225" s="23" t="s">
        <v>40440</v>
      </c>
      <c r="AE12225" t="s">
        <v>35408</v>
      </c>
    </row>
    <row r="12226" spans="1:31" ht="15" customHeight="1">
      <c r="A12226" s="1">
        <v>12225</v>
      </c>
      <c r="B12226" s="1" t="s">
        <v>54</v>
      </c>
      <c r="C12226" s="1" t="s">
        <v>14205</v>
      </c>
      <c r="D12226" s="2" t="s">
        <v>1803</v>
      </c>
      <c r="E12226" s="2" t="s">
        <v>11901</v>
      </c>
      <c r="F12226" s="2" t="s">
        <v>21098</v>
      </c>
      <c r="G12226" s="15">
        <v>914949691</v>
      </c>
      <c r="H12226" s="2" t="s">
        <v>37</v>
      </c>
      <c r="I12226" s="1" t="s">
        <v>62</v>
      </c>
      <c r="J12226" s="2" t="s">
        <v>47306</v>
      </c>
      <c r="K12226" s="3" t="s">
        <v>17</v>
      </c>
      <c r="L12226" s="2" t="s">
        <v>47306</v>
      </c>
      <c r="M12226" s="4" t="s">
        <v>42</v>
      </c>
      <c r="N12226" s="3" t="str">
        <f t="shared" si="464"/>
        <v>[20 lacs - 35 lacs]</v>
      </c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2"/>
      <c r="AA12226" s="1" t="s">
        <v>16</v>
      </c>
      <c r="AB12226" s="3"/>
      <c r="AC12226" s="23" t="s">
        <v>37965</v>
      </c>
      <c r="AD12226" s="23" t="s">
        <v>40440</v>
      </c>
      <c r="AE12226" t="s">
        <v>35403</v>
      </c>
    </row>
    <row r="12227" spans="1:31" ht="15" customHeight="1">
      <c r="A12227" s="1">
        <v>12226</v>
      </c>
      <c r="B12227" s="1" t="s">
        <v>54</v>
      </c>
      <c r="C12227" s="1" t="s">
        <v>14238</v>
      </c>
      <c r="D12227" s="2" t="s">
        <v>14311</v>
      </c>
      <c r="E12227" s="2" t="s">
        <v>506</v>
      </c>
      <c r="F12227" s="2" t="s">
        <v>27935</v>
      </c>
      <c r="G12227" s="15">
        <v>91996649496</v>
      </c>
      <c r="H12227" s="2" t="s">
        <v>15</v>
      </c>
      <c r="I12227" s="1" t="s">
        <v>9</v>
      </c>
      <c r="J12227" s="2" t="s">
        <v>47306</v>
      </c>
      <c r="K12227" s="11" t="s">
        <v>14137</v>
      </c>
      <c r="L12227" s="2" t="s">
        <v>47306</v>
      </c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2"/>
      <c r="AA12227" s="1" t="s">
        <v>16</v>
      </c>
      <c r="AB12227" s="3"/>
      <c r="AC12227" s="23" t="s">
        <v>37929</v>
      </c>
      <c r="AD12227" s="23" t="s">
        <v>40440</v>
      </c>
      <c r="AE12227" t="s">
        <v>35405</v>
      </c>
    </row>
    <row r="12228" spans="1:31" ht="15" customHeight="1">
      <c r="A12228" s="1">
        <v>12227</v>
      </c>
      <c r="B12228" s="1" t="s">
        <v>54</v>
      </c>
      <c r="C12228" s="1" t="s">
        <v>14240</v>
      </c>
      <c r="D12228" s="6" t="s">
        <v>1605</v>
      </c>
      <c r="E12228" s="6" t="s">
        <v>37332</v>
      </c>
      <c r="F12228" s="6" t="s">
        <v>14320</v>
      </c>
      <c r="G12228" s="16">
        <v>6490941</v>
      </c>
      <c r="H12228" s="1" t="s">
        <v>15</v>
      </c>
      <c r="I12228" s="1" t="s">
        <v>9</v>
      </c>
      <c r="J12228" s="2" t="s">
        <v>47306</v>
      </c>
      <c r="K12228" s="3" t="s">
        <v>17</v>
      </c>
      <c r="L12228" s="2" t="s">
        <v>47306</v>
      </c>
      <c r="M12228" s="8"/>
      <c r="N12228" s="4"/>
      <c r="O12228" s="8"/>
      <c r="P12228" s="4"/>
      <c r="Q12228" s="8"/>
      <c r="R12228" s="4"/>
      <c r="S12228" s="8"/>
      <c r="T12228" s="4"/>
      <c r="U12228" s="8"/>
      <c r="V12228" s="4"/>
      <c r="W12228" s="8"/>
      <c r="X12228" s="4"/>
      <c r="Y12228" s="8"/>
      <c r="Z12228" s="2"/>
      <c r="AA12228" s="1" t="s">
        <v>11</v>
      </c>
      <c r="AB12228" s="3"/>
      <c r="AC12228" s="23" t="s">
        <v>37929</v>
      </c>
      <c r="AD12228" s="23" t="s">
        <v>40440</v>
      </c>
      <c r="AE12228" t="s">
        <v>35407</v>
      </c>
    </row>
    <row r="12229" spans="1:31" ht="15" customHeight="1">
      <c r="A12229" s="1">
        <v>12228</v>
      </c>
      <c r="B12229" s="1" t="s">
        <v>54</v>
      </c>
      <c r="C12229" s="1" t="s">
        <v>14244</v>
      </c>
      <c r="D12229" s="6" t="s">
        <v>784</v>
      </c>
      <c r="E12229" s="6" t="s">
        <v>40</v>
      </c>
      <c r="F12229" s="6" t="s">
        <v>14321</v>
      </c>
      <c r="G12229" s="16">
        <v>494040961</v>
      </c>
      <c r="H12229" s="1" t="s">
        <v>20</v>
      </c>
      <c r="I12229" s="1" t="s">
        <v>62</v>
      </c>
      <c r="J12229" s="2" t="s">
        <v>47306</v>
      </c>
      <c r="K12229" s="3" t="s">
        <v>17</v>
      </c>
      <c r="L12229" s="2" t="s">
        <v>47306</v>
      </c>
      <c r="M12229" s="8"/>
      <c r="N12229" s="4"/>
      <c r="O12229" s="8"/>
      <c r="P12229" s="4"/>
      <c r="Q12229" s="8"/>
      <c r="R12229" s="4"/>
      <c r="S12229" s="8"/>
      <c r="T12229" s="4"/>
      <c r="U12229" s="8"/>
      <c r="V12229" s="4"/>
      <c r="W12229" s="8"/>
      <c r="X12229" s="4"/>
      <c r="Y12229" s="8"/>
      <c r="Z12229" s="2"/>
      <c r="AA12229" s="1" t="s">
        <v>16</v>
      </c>
      <c r="AB12229" s="3"/>
      <c r="AC12229" s="23" t="s">
        <v>37929</v>
      </c>
      <c r="AD12229" s="23" t="s">
        <v>40440</v>
      </c>
      <c r="AE12229" t="s">
        <v>35402</v>
      </c>
    </row>
    <row r="12230" spans="1:31" ht="15" customHeight="1">
      <c r="A12230" s="1">
        <v>12229</v>
      </c>
      <c r="B12230" s="1" t="s">
        <v>54</v>
      </c>
      <c r="C12230" s="1" t="s">
        <v>14246</v>
      </c>
      <c r="D12230" s="6" t="s">
        <v>502</v>
      </c>
      <c r="E12230" s="6" t="s">
        <v>6767</v>
      </c>
      <c r="F12230" s="6" t="s">
        <v>32701</v>
      </c>
      <c r="G12230" s="16">
        <v>9946916049</v>
      </c>
      <c r="H12230" s="1" t="s">
        <v>8</v>
      </c>
      <c r="I12230" s="1" t="s">
        <v>9</v>
      </c>
      <c r="J12230" s="2" t="s">
        <v>47306</v>
      </c>
      <c r="K12230" s="3" t="s">
        <v>17</v>
      </c>
      <c r="L12230" s="2" t="s">
        <v>47306</v>
      </c>
      <c r="M12230" s="8"/>
      <c r="N12230" s="4"/>
      <c r="O12230" s="8"/>
      <c r="P12230" s="4"/>
      <c r="Q12230" s="8"/>
      <c r="R12230" s="4"/>
      <c r="S12230" s="8"/>
      <c r="T12230" s="4"/>
      <c r="U12230" s="8"/>
      <c r="V12230" s="4"/>
      <c r="W12230" s="8"/>
      <c r="X12230" s="4"/>
      <c r="Y12230" s="8"/>
      <c r="Z12230" s="2"/>
      <c r="AA12230" s="1" t="s">
        <v>11</v>
      </c>
      <c r="AB12230" s="3"/>
      <c r="AC12230" s="23" t="s">
        <v>37929</v>
      </c>
      <c r="AD12230" s="23" t="s">
        <v>40440</v>
      </c>
      <c r="AE12230" t="s">
        <v>35409</v>
      </c>
    </row>
    <row r="12231" spans="1:31" ht="15" customHeight="1">
      <c r="A12231" s="1">
        <v>12230</v>
      </c>
      <c r="B12231" s="1" t="s">
        <v>54</v>
      </c>
      <c r="C12231" s="1" t="s">
        <v>14250</v>
      </c>
      <c r="D12231" s="6" t="s">
        <v>4308</v>
      </c>
      <c r="E12231" s="6" t="s">
        <v>37333</v>
      </c>
      <c r="F12231" s="6" t="s">
        <v>14322</v>
      </c>
      <c r="G12231" s="16">
        <v>99164064</v>
      </c>
      <c r="H12231" s="1" t="s">
        <v>8</v>
      </c>
      <c r="I12231" s="1" t="s">
        <v>9</v>
      </c>
      <c r="J12231" s="2" t="s">
        <v>47306</v>
      </c>
      <c r="K12231" s="11" t="s">
        <v>13</v>
      </c>
      <c r="L12231" s="2" t="s">
        <v>47306</v>
      </c>
      <c r="M12231" s="8" t="s">
        <v>47346</v>
      </c>
      <c r="N12231" s="3" t="str">
        <f>J12231</f>
        <v>[20 lacs - 35 lacs]</v>
      </c>
      <c r="O12231" s="8"/>
      <c r="P12231" s="4"/>
      <c r="Q12231" s="8"/>
      <c r="R12231" s="4"/>
      <c r="S12231" s="8"/>
      <c r="T12231" s="4"/>
      <c r="U12231" s="8"/>
      <c r="V12231" s="4"/>
      <c r="W12231" s="8"/>
      <c r="X12231" s="4"/>
      <c r="Y12231" s="8"/>
      <c r="Z12231" s="2"/>
      <c r="AA12231" s="1" t="s">
        <v>16</v>
      </c>
      <c r="AB12231" s="3"/>
      <c r="AC12231" s="23" t="s">
        <v>37929</v>
      </c>
      <c r="AD12231" s="23" t="s">
        <v>40440</v>
      </c>
      <c r="AE12231" t="s">
        <v>35399</v>
      </c>
    </row>
    <row r="12232" spans="1:31" ht="15" customHeight="1">
      <c r="A12232" s="1">
        <v>12231</v>
      </c>
      <c r="B12232" s="1" t="s">
        <v>54</v>
      </c>
      <c r="C12232" s="1" t="s">
        <v>14251</v>
      </c>
      <c r="D12232" s="6" t="s">
        <v>1136</v>
      </c>
      <c r="E12232" s="6" t="s">
        <v>159</v>
      </c>
      <c r="F12232" s="6" t="s">
        <v>27943</v>
      </c>
      <c r="G12232" s="16">
        <v>49600600</v>
      </c>
      <c r="H12232" s="1" t="s">
        <v>8</v>
      </c>
      <c r="I12232" s="1" t="s">
        <v>62</v>
      </c>
      <c r="J12232" s="2" t="s">
        <v>47306</v>
      </c>
      <c r="K12232" s="3" t="s">
        <v>17</v>
      </c>
      <c r="L12232" s="2" t="s">
        <v>47306</v>
      </c>
      <c r="M12232" s="8"/>
      <c r="N12232" s="4"/>
      <c r="O12232" s="8"/>
      <c r="P12232" s="4"/>
      <c r="Q12232" s="8"/>
      <c r="R12232" s="4"/>
      <c r="S12232" s="8"/>
      <c r="T12232" s="4"/>
      <c r="U12232" s="8"/>
      <c r="V12232" s="4"/>
      <c r="W12232" s="8"/>
      <c r="X12232" s="4"/>
      <c r="Y12232" s="8"/>
      <c r="Z12232" s="2"/>
      <c r="AA12232" s="1" t="s">
        <v>16</v>
      </c>
      <c r="AB12232" s="3"/>
      <c r="AC12232" s="23" t="s">
        <v>37929</v>
      </c>
      <c r="AD12232" s="23" t="s">
        <v>40440</v>
      </c>
      <c r="AE12232" t="s">
        <v>35409</v>
      </c>
    </row>
    <row r="12233" spans="1:31" ht="15" customHeight="1">
      <c r="A12233" s="1">
        <v>12232</v>
      </c>
      <c r="B12233" s="1" t="s">
        <v>54</v>
      </c>
      <c r="C12233" s="1" t="s">
        <v>14256</v>
      </c>
      <c r="D12233" s="6" t="s">
        <v>557</v>
      </c>
      <c r="E12233" s="6" t="s">
        <v>6767</v>
      </c>
      <c r="F12233" s="6" t="s">
        <v>31885</v>
      </c>
      <c r="G12233" s="16">
        <v>9494149969</v>
      </c>
      <c r="H12233" s="1" t="s">
        <v>20</v>
      </c>
      <c r="I12233" s="1" t="s">
        <v>62</v>
      </c>
      <c r="J12233" s="2" t="s">
        <v>47306</v>
      </c>
      <c r="K12233" s="3" t="s">
        <v>42</v>
      </c>
      <c r="L12233" s="2" t="s">
        <v>47306</v>
      </c>
      <c r="M12233" s="4" t="s">
        <v>14136</v>
      </c>
      <c r="N12233" s="3" t="str">
        <f>J12233</f>
        <v>[20 lacs - 35 lacs]</v>
      </c>
      <c r="O12233" s="8"/>
      <c r="P12233" s="4"/>
      <c r="Q12233" s="8"/>
      <c r="R12233" s="4"/>
      <c r="S12233" s="8"/>
      <c r="T12233" s="4"/>
      <c r="U12233" s="8"/>
      <c r="V12233" s="4"/>
      <c r="W12233" s="8"/>
      <c r="X12233" s="4"/>
      <c r="Y12233" s="8"/>
      <c r="Z12233" s="2"/>
      <c r="AA12233" s="1" t="s">
        <v>16</v>
      </c>
      <c r="AB12233" s="3"/>
      <c r="AC12233" s="23" t="s">
        <v>37929</v>
      </c>
      <c r="AD12233" s="23" t="s">
        <v>40440</v>
      </c>
      <c r="AE12233" t="s">
        <v>35410</v>
      </c>
    </row>
    <row r="12234" spans="1:31" ht="15" customHeight="1">
      <c r="A12234" s="1">
        <v>12233</v>
      </c>
      <c r="B12234" s="1" t="s">
        <v>54</v>
      </c>
      <c r="C12234" s="1" t="s">
        <v>14267</v>
      </c>
      <c r="D12234" s="6" t="s">
        <v>1348</v>
      </c>
      <c r="E12234" s="6" t="s">
        <v>37334</v>
      </c>
      <c r="F12234" s="6" t="s">
        <v>32705</v>
      </c>
      <c r="G12234" s="16">
        <v>99946940</v>
      </c>
      <c r="H12234" s="1" t="s">
        <v>15</v>
      </c>
      <c r="I12234" s="1" t="s">
        <v>62</v>
      </c>
      <c r="J12234" s="2" t="s">
        <v>47306</v>
      </c>
      <c r="K12234" s="3" t="s">
        <v>17</v>
      </c>
      <c r="L12234" s="2" t="s">
        <v>47306</v>
      </c>
      <c r="M12234" s="8"/>
      <c r="N12234" s="4"/>
      <c r="O12234" s="8"/>
      <c r="P12234" s="4"/>
      <c r="Q12234" s="8"/>
      <c r="R12234" s="4"/>
      <c r="S12234" s="8"/>
      <c r="T12234" s="4"/>
      <c r="U12234" s="8"/>
      <c r="V12234" s="4"/>
      <c r="W12234" s="8"/>
      <c r="X12234" s="4"/>
      <c r="Y12234" s="8"/>
      <c r="Z12234" s="2"/>
      <c r="AA12234" s="1" t="s">
        <v>11</v>
      </c>
      <c r="AB12234" s="3"/>
      <c r="AC12234" s="23" t="s">
        <v>37929</v>
      </c>
      <c r="AD12234" s="23" t="s">
        <v>40440</v>
      </c>
      <c r="AE12234" t="s">
        <v>35409</v>
      </c>
    </row>
    <row r="12235" spans="1:31" ht="15" customHeight="1">
      <c r="A12235" s="1">
        <v>12234</v>
      </c>
      <c r="B12235" s="1" t="s">
        <v>54</v>
      </c>
      <c r="C12235" s="1" t="s">
        <v>14269</v>
      </c>
      <c r="D12235" s="6" t="s">
        <v>3344</v>
      </c>
      <c r="E12235" s="6" t="s">
        <v>255</v>
      </c>
      <c r="F12235" s="6" t="s">
        <v>27955</v>
      </c>
      <c r="G12235" s="16">
        <v>44469</v>
      </c>
      <c r="H12235" s="1" t="s">
        <v>15</v>
      </c>
      <c r="I12235" s="1" t="s">
        <v>62</v>
      </c>
      <c r="J12235" s="2" t="s">
        <v>47306</v>
      </c>
      <c r="K12235" s="3" t="s">
        <v>213</v>
      </c>
      <c r="L12235" s="2" t="s">
        <v>47306</v>
      </c>
      <c r="M12235" s="4" t="s">
        <v>17</v>
      </c>
      <c r="N12235" s="3" t="str">
        <f>J12235</f>
        <v>[20 lacs - 35 lacs]</v>
      </c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2"/>
      <c r="AA12235" s="1" t="s">
        <v>16</v>
      </c>
      <c r="AB12235" s="3"/>
      <c r="AC12235" s="23" t="s">
        <v>37929</v>
      </c>
      <c r="AD12235" s="23" t="s">
        <v>40440</v>
      </c>
      <c r="AE12235" t="s">
        <v>35394</v>
      </c>
    </row>
    <row r="12236" spans="1:31" ht="15" customHeight="1">
      <c r="A12236" s="1">
        <v>12235</v>
      </c>
      <c r="B12236" s="1" t="s">
        <v>54</v>
      </c>
      <c r="C12236" s="1" t="s">
        <v>14271</v>
      </c>
      <c r="D12236" s="6" t="s">
        <v>723</v>
      </c>
      <c r="E12236" s="6" t="s">
        <v>37335</v>
      </c>
      <c r="F12236" s="6" t="s">
        <v>14323</v>
      </c>
      <c r="G12236" s="16">
        <v>9909944994</v>
      </c>
      <c r="H12236" s="1" t="s">
        <v>15</v>
      </c>
      <c r="I12236" s="1" t="s">
        <v>41</v>
      </c>
      <c r="J12236" s="2" t="s">
        <v>47306</v>
      </c>
      <c r="K12236" s="3" t="s">
        <v>17</v>
      </c>
      <c r="L12236" s="2" t="s">
        <v>47306</v>
      </c>
      <c r="M12236" s="8"/>
      <c r="N12236" s="4"/>
      <c r="O12236" s="8"/>
      <c r="P12236" s="4"/>
      <c r="Q12236" s="8"/>
      <c r="R12236" s="4"/>
      <c r="S12236" s="8"/>
      <c r="T12236" s="4"/>
      <c r="U12236" s="8"/>
      <c r="V12236" s="4"/>
      <c r="W12236" s="8"/>
      <c r="X12236" s="4"/>
      <c r="Y12236" s="8"/>
      <c r="Z12236" s="2"/>
      <c r="AA12236" s="1" t="s">
        <v>16</v>
      </c>
      <c r="AB12236" s="3"/>
      <c r="AC12236" s="23" t="s">
        <v>37929</v>
      </c>
      <c r="AD12236" s="23" t="s">
        <v>40440</v>
      </c>
      <c r="AE12236" t="s">
        <v>35410</v>
      </c>
    </row>
    <row r="12237" spans="1:31" ht="15" customHeight="1">
      <c r="A12237" s="1">
        <v>12236</v>
      </c>
      <c r="B12237" s="1" t="s">
        <v>54</v>
      </c>
      <c r="C12237" s="1" t="s">
        <v>14272</v>
      </c>
      <c r="D12237" s="6" t="s">
        <v>804</v>
      </c>
      <c r="E12237" s="6" t="s">
        <v>5517</v>
      </c>
      <c r="F12237" s="6" t="s">
        <v>32706</v>
      </c>
      <c r="G12237" s="16">
        <v>909949409</v>
      </c>
      <c r="H12237" s="1" t="s">
        <v>15</v>
      </c>
      <c r="I12237" s="1" t="s">
        <v>41</v>
      </c>
      <c r="J12237" s="2" t="s">
        <v>47306</v>
      </c>
      <c r="K12237" s="3" t="s">
        <v>17</v>
      </c>
      <c r="L12237" s="2" t="s">
        <v>47306</v>
      </c>
      <c r="M12237" s="4" t="s">
        <v>42</v>
      </c>
      <c r="N12237" s="3" t="str">
        <f t="shared" ref="N12237:N12238" si="465">J12237</f>
        <v>[20 lacs - 35 lacs]</v>
      </c>
      <c r="O12237" s="8"/>
      <c r="P12237" s="4"/>
      <c r="Q12237" s="8"/>
      <c r="R12237" s="4"/>
      <c r="S12237" s="8"/>
      <c r="T12237" s="4"/>
      <c r="U12237" s="8"/>
      <c r="V12237" s="4"/>
      <c r="W12237" s="8"/>
      <c r="X12237" s="4"/>
      <c r="Y12237" s="8"/>
      <c r="Z12237" s="2"/>
      <c r="AA12237" s="1" t="s">
        <v>16</v>
      </c>
      <c r="AB12237" s="3"/>
      <c r="AC12237" s="23" t="s">
        <v>37929</v>
      </c>
      <c r="AD12237" s="23" t="s">
        <v>40440</v>
      </c>
      <c r="AE12237" t="s">
        <v>35409</v>
      </c>
    </row>
    <row r="12238" spans="1:31" ht="15" customHeight="1">
      <c r="A12238" s="1">
        <v>12237</v>
      </c>
      <c r="B12238" s="1" t="s">
        <v>54</v>
      </c>
      <c r="C12238" s="1" t="s">
        <v>14275</v>
      </c>
      <c r="D12238" s="6" t="s">
        <v>36162</v>
      </c>
      <c r="E12238" s="6" t="s">
        <v>40</v>
      </c>
      <c r="F12238" s="6" t="s">
        <v>32707</v>
      </c>
      <c r="G12238" s="16">
        <v>99946694</v>
      </c>
      <c r="H12238" s="1" t="s">
        <v>15</v>
      </c>
      <c r="I12238" s="1" t="s">
        <v>62</v>
      </c>
      <c r="J12238" s="2" t="s">
        <v>47306</v>
      </c>
      <c r="K12238" s="8" t="s">
        <v>47343</v>
      </c>
      <c r="L12238" s="2" t="s">
        <v>47306</v>
      </c>
      <c r="M12238" s="4" t="s">
        <v>13</v>
      </c>
      <c r="N12238" s="3" t="str">
        <f t="shared" si="465"/>
        <v>[20 lacs - 35 lacs]</v>
      </c>
      <c r="O12238" s="8" t="s">
        <v>47346</v>
      </c>
      <c r="P12238" s="3" t="s">
        <v>47306</v>
      </c>
      <c r="Q12238" s="8"/>
      <c r="R12238" s="4"/>
      <c r="S12238" s="8"/>
      <c r="T12238" s="4"/>
      <c r="U12238" s="8"/>
      <c r="V12238" s="4"/>
      <c r="W12238" s="8"/>
      <c r="X12238" s="4"/>
      <c r="Y12238" s="8"/>
      <c r="Z12238" s="2"/>
      <c r="AA12238" s="1" t="s">
        <v>16</v>
      </c>
      <c r="AB12238" s="3"/>
      <c r="AC12238" s="23" t="s">
        <v>37929</v>
      </c>
      <c r="AD12238" s="23" t="s">
        <v>40440</v>
      </c>
      <c r="AE12238" t="s">
        <v>35394</v>
      </c>
    </row>
    <row r="12239" spans="1:31" ht="15" customHeight="1">
      <c r="A12239" s="1">
        <v>12238</v>
      </c>
      <c r="B12239" s="1" t="s">
        <v>54</v>
      </c>
      <c r="C12239" s="1" t="s">
        <v>14277</v>
      </c>
      <c r="D12239" s="6" t="s">
        <v>35680</v>
      </c>
      <c r="E12239" s="6" t="s">
        <v>32</v>
      </c>
      <c r="F12239" s="6" t="s">
        <v>27957</v>
      </c>
      <c r="G12239" s="16">
        <v>946640640</v>
      </c>
      <c r="H12239" s="1" t="s">
        <v>15</v>
      </c>
      <c r="I12239" s="1" t="s">
        <v>9</v>
      </c>
      <c r="J12239" s="2" t="s">
        <v>47306</v>
      </c>
      <c r="K12239" s="3" t="s">
        <v>17</v>
      </c>
      <c r="L12239" s="2" t="s">
        <v>47306</v>
      </c>
      <c r="M12239" s="8"/>
      <c r="N12239" s="4"/>
      <c r="O12239" s="8"/>
      <c r="P12239" s="4"/>
      <c r="Q12239" s="8"/>
      <c r="R12239" s="4"/>
      <c r="S12239" s="8"/>
      <c r="T12239" s="4"/>
      <c r="U12239" s="8"/>
      <c r="V12239" s="4"/>
      <c r="W12239" s="8"/>
      <c r="X12239" s="4"/>
      <c r="Y12239" s="8"/>
      <c r="Z12239" s="2"/>
      <c r="AA12239" s="1" t="s">
        <v>16</v>
      </c>
      <c r="AB12239" s="3"/>
      <c r="AC12239" s="23" t="s">
        <v>37929</v>
      </c>
      <c r="AD12239" s="23" t="s">
        <v>40440</v>
      </c>
      <c r="AE12239" t="s">
        <v>35410</v>
      </c>
    </row>
    <row r="12240" spans="1:31" ht="15" customHeight="1">
      <c r="A12240" s="1">
        <v>12239</v>
      </c>
      <c r="B12240" s="1" t="s">
        <v>54</v>
      </c>
      <c r="C12240" s="1" t="s">
        <v>14288</v>
      </c>
      <c r="D12240" s="6" t="s">
        <v>1799</v>
      </c>
      <c r="E12240" s="6" t="s">
        <v>2012</v>
      </c>
      <c r="F12240" s="6" t="s">
        <v>32709</v>
      </c>
      <c r="G12240" s="16">
        <v>9404999990</v>
      </c>
      <c r="H12240" s="1" t="s">
        <v>15</v>
      </c>
      <c r="I12240" s="1" t="s">
        <v>9</v>
      </c>
      <c r="J12240" s="2" t="s">
        <v>47306</v>
      </c>
      <c r="K12240" s="3" t="s">
        <v>17</v>
      </c>
      <c r="L12240" s="2" t="s">
        <v>47306</v>
      </c>
      <c r="M12240" s="8"/>
      <c r="N12240" s="4"/>
      <c r="O12240" s="8"/>
      <c r="P12240" s="4"/>
      <c r="Q12240" s="8"/>
      <c r="R12240" s="4"/>
      <c r="S12240" s="8"/>
      <c r="T12240" s="4"/>
      <c r="U12240" s="8"/>
      <c r="V12240" s="4"/>
      <c r="W12240" s="8"/>
      <c r="X12240" s="4"/>
      <c r="Y12240" s="8"/>
      <c r="Z12240" s="2"/>
      <c r="AA12240" s="1" t="s">
        <v>16</v>
      </c>
      <c r="AB12240" s="3"/>
      <c r="AC12240" s="23" t="s">
        <v>37966</v>
      </c>
      <c r="AD12240" s="23" t="s">
        <v>40440</v>
      </c>
      <c r="AE12240" t="s">
        <v>35399</v>
      </c>
    </row>
    <row r="12241" spans="1:31" ht="15" customHeight="1">
      <c r="A12241" s="1">
        <v>12240</v>
      </c>
      <c r="B12241" s="1" t="s">
        <v>54</v>
      </c>
      <c r="C12241" s="1" t="s">
        <v>14348</v>
      </c>
      <c r="D12241" s="2" t="s">
        <v>4417</v>
      </c>
      <c r="E12241" s="2" t="s">
        <v>487</v>
      </c>
      <c r="F12241" s="2" t="s">
        <v>27978</v>
      </c>
      <c r="G12241" s="15">
        <v>9194464444</v>
      </c>
      <c r="H12241" s="1" t="s">
        <v>8</v>
      </c>
      <c r="I12241" s="1" t="s">
        <v>9</v>
      </c>
      <c r="J12241" s="2" t="s">
        <v>47306</v>
      </c>
      <c r="K12241" s="3" t="s">
        <v>213</v>
      </c>
      <c r="L12241" s="2" t="s">
        <v>47306</v>
      </c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2"/>
      <c r="AA12241" s="1" t="s">
        <v>16</v>
      </c>
      <c r="AB12241" s="3"/>
      <c r="AC12241" s="23" t="s">
        <v>37930</v>
      </c>
      <c r="AD12241" s="23" t="s">
        <v>40440</v>
      </c>
      <c r="AE12241" t="s">
        <v>35394</v>
      </c>
    </row>
    <row r="12242" spans="1:31" ht="15" customHeight="1">
      <c r="A12242" s="1">
        <v>12241</v>
      </c>
      <c r="B12242" s="1" t="s">
        <v>54</v>
      </c>
      <c r="C12242" s="1" t="s">
        <v>14354</v>
      </c>
      <c r="D12242" s="2" t="s">
        <v>3616</v>
      </c>
      <c r="E12242" s="2" t="s">
        <v>562</v>
      </c>
      <c r="F12242" s="2" t="s">
        <v>27980</v>
      </c>
      <c r="G12242" s="15">
        <v>91994410696</v>
      </c>
      <c r="H12242" s="1" t="s">
        <v>15</v>
      </c>
      <c r="I12242" s="1" t="s">
        <v>41</v>
      </c>
      <c r="J12242" s="2" t="s">
        <v>47306</v>
      </c>
      <c r="K12242" s="3" t="s">
        <v>17</v>
      </c>
      <c r="L12242" s="2" t="s">
        <v>47306</v>
      </c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2"/>
      <c r="AA12242" s="1" t="s">
        <v>16</v>
      </c>
      <c r="AB12242" s="3"/>
      <c r="AC12242" s="23" t="s">
        <v>37930</v>
      </c>
      <c r="AD12242" s="23" t="s">
        <v>40440</v>
      </c>
      <c r="AE12242" t="s">
        <v>35410</v>
      </c>
    </row>
    <row r="12243" spans="1:31" ht="15" customHeight="1">
      <c r="A12243" s="1">
        <v>12242</v>
      </c>
      <c r="B12243" s="1" t="s">
        <v>54</v>
      </c>
      <c r="C12243" s="1" t="s">
        <v>14356</v>
      </c>
      <c r="D12243" s="2" t="s">
        <v>3930</v>
      </c>
      <c r="E12243" s="2" t="s">
        <v>40</v>
      </c>
      <c r="F12243" s="2" t="s">
        <v>32713</v>
      </c>
      <c r="G12243" s="15">
        <v>91949694969</v>
      </c>
      <c r="H12243" s="1" t="s">
        <v>15</v>
      </c>
      <c r="I12243" s="1" t="s">
        <v>9</v>
      </c>
      <c r="J12243" s="2" t="s">
        <v>47306</v>
      </c>
      <c r="K12243" s="11" t="s">
        <v>14136</v>
      </c>
      <c r="L12243" s="2" t="s">
        <v>47306</v>
      </c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2"/>
      <c r="AA12243" s="1" t="s">
        <v>16</v>
      </c>
      <c r="AB12243" s="3"/>
      <c r="AC12243" s="23" t="s">
        <v>37930</v>
      </c>
      <c r="AD12243" s="23" t="s">
        <v>40440</v>
      </c>
      <c r="AE12243" t="s">
        <v>35409</v>
      </c>
    </row>
    <row r="12244" spans="1:31" ht="15" customHeight="1">
      <c r="A12244" s="1">
        <v>12243</v>
      </c>
      <c r="B12244" s="1" t="s">
        <v>54</v>
      </c>
      <c r="C12244" s="1" t="s">
        <v>14368</v>
      </c>
      <c r="D12244" s="2" t="s">
        <v>683</v>
      </c>
      <c r="E12244" s="2" t="s">
        <v>999</v>
      </c>
      <c r="F12244" s="2" t="s">
        <v>27987</v>
      </c>
      <c r="G12244" s="15">
        <v>919099949644</v>
      </c>
      <c r="H12244" s="2" t="s">
        <v>20</v>
      </c>
      <c r="I12244" s="1" t="s">
        <v>62</v>
      </c>
      <c r="J12244" s="2" t="s">
        <v>47306</v>
      </c>
      <c r="K12244" s="3" t="s">
        <v>213</v>
      </c>
      <c r="L12244" s="2" t="s">
        <v>47306</v>
      </c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2"/>
      <c r="AA12244" s="1" t="s">
        <v>16</v>
      </c>
      <c r="AB12244" s="3"/>
      <c r="AC12244" s="23" t="s">
        <v>37931</v>
      </c>
      <c r="AD12244" s="23" t="s">
        <v>40440</v>
      </c>
      <c r="AE12244" t="s">
        <v>35410</v>
      </c>
    </row>
    <row r="12245" spans="1:31" ht="15" customHeight="1">
      <c r="A12245" s="1">
        <v>12244</v>
      </c>
      <c r="B12245" s="1" t="s">
        <v>54</v>
      </c>
      <c r="C12245" s="1" t="s">
        <v>14371</v>
      </c>
      <c r="D12245" s="2" t="s">
        <v>3457</v>
      </c>
      <c r="E12245" s="2" t="s">
        <v>40</v>
      </c>
      <c r="F12245" s="2" t="s">
        <v>32718</v>
      </c>
      <c r="G12245" s="15">
        <v>91944646146</v>
      </c>
      <c r="H12245" s="1" t="s">
        <v>15</v>
      </c>
      <c r="I12245" s="1" t="s">
        <v>62</v>
      </c>
      <c r="J12245" s="2" t="s">
        <v>47306</v>
      </c>
      <c r="K12245" s="3" t="s">
        <v>213</v>
      </c>
      <c r="L12245" s="2" t="s">
        <v>47306</v>
      </c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2"/>
      <c r="AA12245" s="1" t="s">
        <v>16</v>
      </c>
      <c r="AB12245" s="3"/>
      <c r="AC12245" s="23" t="s">
        <v>37931</v>
      </c>
      <c r="AD12245" s="23" t="s">
        <v>40440</v>
      </c>
      <c r="AE12245" t="s">
        <v>35410</v>
      </c>
    </row>
    <row r="12246" spans="1:31" ht="15" customHeight="1">
      <c r="A12246" s="1">
        <v>12245</v>
      </c>
      <c r="B12246" s="1" t="s">
        <v>54</v>
      </c>
      <c r="C12246" s="1" t="s">
        <v>14381</v>
      </c>
      <c r="D12246" s="2" t="s">
        <v>463</v>
      </c>
      <c r="E12246" s="2" t="s">
        <v>139</v>
      </c>
      <c r="F12246" s="2" t="s">
        <v>27994</v>
      </c>
      <c r="G12246" s="15">
        <v>919909011694</v>
      </c>
      <c r="H12246" s="1" t="s">
        <v>15</v>
      </c>
      <c r="I12246" s="1" t="s">
        <v>62</v>
      </c>
      <c r="J12246" s="2" t="s">
        <v>47306</v>
      </c>
      <c r="K12246" s="3" t="s">
        <v>17</v>
      </c>
      <c r="L12246" s="2" t="s">
        <v>47306</v>
      </c>
      <c r="M12246" s="4" t="s">
        <v>42</v>
      </c>
      <c r="N12246" s="3" t="str">
        <f>J12246</f>
        <v>[20 lacs - 35 lacs]</v>
      </c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2"/>
      <c r="AA12246" s="1" t="s">
        <v>11</v>
      </c>
      <c r="AB12246" s="3"/>
      <c r="AC12246" s="23" t="s">
        <v>37931</v>
      </c>
      <c r="AD12246" s="23" t="s">
        <v>40440</v>
      </c>
      <c r="AE12246" t="s">
        <v>35394</v>
      </c>
    </row>
    <row r="12247" spans="1:31" ht="15" customHeight="1">
      <c r="A12247" s="1">
        <v>12246</v>
      </c>
      <c r="B12247" s="1" t="s">
        <v>54</v>
      </c>
      <c r="C12247" s="1" t="s">
        <v>14384</v>
      </c>
      <c r="D12247" s="2" t="s">
        <v>1394</v>
      </c>
      <c r="E12247" s="2" t="s">
        <v>14841</v>
      </c>
      <c r="F12247" s="2" t="s">
        <v>27995</v>
      </c>
      <c r="G12247" s="15">
        <v>914191494049</v>
      </c>
      <c r="H12247" s="1" t="s">
        <v>15</v>
      </c>
      <c r="I12247" s="1" t="s">
        <v>9</v>
      </c>
      <c r="J12247" s="2" t="s">
        <v>47306</v>
      </c>
      <c r="K12247" s="3" t="s">
        <v>213</v>
      </c>
      <c r="L12247" s="2" t="s">
        <v>47306</v>
      </c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2"/>
      <c r="AA12247" s="1" t="s">
        <v>16</v>
      </c>
      <c r="AB12247" s="3"/>
      <c r="AC12247" s="23" t="s">
        <v>37931</v>
      </c>
      <c r="AD12247" s="23" t="s">
        <v>40440</v>
      </c>
      <c r="AE12247" t="s">
        <v>35410</v>
      </c>
    </row>
    <row r="12248" spans="1:31" ht="15" customHeight="1">
      <c r="A12248" s="1">
        <v>12247</v>
      </c>
      <c r="B12248" s="1" t="s">
        <v>54</v>
      </c>
      <c r="C12248" s="1" t="s">
        <v>14391</v>
      </c>
      <c r="D12248" s="2" t="s">
        <v>223</v>
      </c>
      <c r="E12248" s="2" t="s">
        <v>14842</v>
      </c>
      <c r="F12248" s="2" t="s">
        <v>27999</v>
      </c>
      <c r="G12248" s="15">
        <v>91964640464</v>
      </c>
      <c r="H12248" s="2" t="s">
        <v>8</v>
      </c>
      <c r="I12248" s="1" t="s">
        <v>9</v>
      </c>
      <c r="J12248" s="2" t="s">
        <v>47306</v>
      </c>
      <c r="K12248" s="3" t="s">
        <v>213</v>
      </c>
      <c r="L12248" s="2" t="s">
        <v>47306</v>
      </c>
      <c r="M12248" s="4" t="s">
        <v>17</v>
      </c>
      <c r="N12248" s="3" t="str">
        <f>J12248</f>
        <v>[20 lacs - 35 lacs]</v>
      </c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2"/>
      <c r="AA12248" s="1" t="s">
        <v>16</v>
      </c>
      <c r="AB12248" s="3"/>
      <c r="AC12248" s="23" t="s">
        <v>37931</v>
      </c>
      <c r="AD12248" s="23" t="s">
        <v>40440</v>
      </c>
      <c r="AE12248" t="s">
        <v>35409</v>
      </c>
    </row>
    <row r="12249" spans="1:31" ht="15" customHeight="1">
      <c r="A12249" s="1">
        <v>12248</v>
      </c>
      <c r="B12249" s="1" t="s">
        <v>54</v>
      </c>
      <c r="C12249" s="1" t="s">
        <v>14394</v>
      </c>
      <c r="D12249" s="2" t="s">
        <v>386</v>
      </c>
      <c r="E12249" s="2" t="s">
        <v>29</v>
      </c>
      <c r="F12249" s="2" t="s">
        <v>23418</v>
      </c>
      <c r="G12249" s="15">
        <v>91949414901</v>
      </c>
      <c r="H12249" s="1" t="s">
        <v>8</v>
      </c>
      <c r="I12249" s="1" t="s">
        <v>41</v>
      </c>
      <c r="J12249" s="2" t="s">
        <v>47306</v>
      </c>
      <c r="K12249" s="3" t="s">
        <v>17</v>
      </c>
      <c r="L12249" s="2" t="s">
        <v>47306</v>
      </c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2"/>
      <c r="AA12249" s="1" t="s">
        <v>16</v>
      </c>
      <c r="AB12249" s="3"/>
      <c r="AC12249" s="23" t="s">
        <v>37931</v>
      </c>
      <c r="AD12249" s="23" t="s">
        <v>40440</v>
      </c>
      <c r="AE12249" t="s">
        <v>35410</v>
      </c>
    </row>
    <row r="12250" spans="1:31" ht="15" customHeight="1">
      <c r="A12250" s="1">
        <v>12249</v>
      </c>
      <c r="B12250" s="1" t="s">
        <v>54</v>
      </c>
      <c r="C12250" s="1" t="s">
        <v>14410</v>
      </c>
      <c r="D12250" s="2" t="s">
        <v>723</v>
      </c>
      <c r="E12250" s="2" t="s">
        <v>495</v>
      </c>
      <c r="F12250" s="2" t="s">
        <v>34785</v>
      </c>
      <c r="G12250" s="15">
        <v>9196641444</v>
      </c>
      <c r="H12250" s="1" t="s">
        <v>15</v>
      </c>
      <c r="I12250" s="1" t="s">
        <v>41</v>
      </c>
      <c r="J12250" s="2" t="s">
        <v>47306</v>
      </c>
      <c r="K12250" s="3" t="s">
        <v>17</v>
      </c>
      <c r="L12250" s="2" t="s">
        <v>47306</v>
      </c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2"/>
      <c r="AA12250" s="1" t="s">
        <v>16</v>
      </c>
      <c r="AB12250" s="3"/>
      <c r="AC12250" s="23" t="s">
        <v>37967</v>
      </c>
      <c r="AD12250" s="23" t="s">
        <v>40440</v>
      </c>
      <c r="AE12250" t="s">
        <v>35410</v>
      </c>
    </row>
    <row r="12251" spans="1:31" ht="15" customHeight="1">
      <c r="A12251" s="1">
        <v>12250</v>
      </c>
      <c r="B12251" s="1" t="s">
        <v>54</v>
      </c>
      <c r="C12251" s="1" t="s">
        <v>14436</v>
      </c>
      <c r="D12251" s="2" t="s">
        <v>2169</v>
      </c>
      <c r="E12251" s="2" t="s">
        <v>141</v>
      </c>
      <c r="F12251" s="2" t="s">
        <v>5530</v>
      </c>
      <c r="G12251" s="15">
        <v>9196940001</v>
      </c>
      <c r="H12251" s="1" t="s">
        <v>15</v>
      </c>
      <c r="I12251" s="1" t="s">
        <v>41</v>
      </c>
      <c r="J12251" s="2" t="s">
        <v>47306</v>
      </c>
      <c r="K12251" s="3" t="s">
        <v>17</v>
      </c>
      <c r="L12251" s="2" t="s">
        <v>47306</v>
      </c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2"/>
      <c r="AA12251" s="1" t="s">
        <v>16</v>
      </c>
      <c r="AB12251" s="3"/>
      <c r="AC12251" s="23" t="s">
        <v>37932</v>
      </c>
      <c r="AD12251" s="23" t="s">
        <v>40440</v>
      </c>
      <c r="AE12251" t="s">
        <v>35399</v>
      </c>
    </row>
    <row r="12252" spans="1:31" ht="15" customHeight="1">
      <c r="A12252" s="1">
        <v>12251</v>
      </c>
      <c r="B12252" s="1" t="s">
        <v>54</v>
      </c>
      <c r="C12252" s="1" t="s">
        <v>14455</v>
      </c>
      <c r="D12252" s="2" t="s">
        <v>1839</v>
      </c>
      <c r="E12252" s="2" t="s">
        <v>5970</v>
      </c>
      <c r="F12252" s="2" t="s">
        <v>28041</v>
      </c>
      <c r="G12252" s="15">
        <v>9144046444</v>
      </c>
      <c r="H12252" s="1" t="s">
        <v>20</v>
      </c>
      <c r="I12252" s="1" t="s">
        <v>9</v>
      </c>
      <c r="J12252" s="2" t="s">
        <v>47306</v>
      </c>
      <c r="K12252" s="3" t="s">
        <v>213</v>
      </c>
      <c r="L12252" s="2" t="s">
        <v>47306</v>
      </c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2"/>
      <c r="AA12252" s="1" t="s">
        <v>11</v>
      </c>
      <c r="AB12252" s="3"/>
      <c r="AC12252" s="23" t="s">
        <v>37932</v>
      </c>
      <c r="AD12252" s="23" t="s">
        <v>40440</v>
      </c>
      <c r="AE12252" t="s">
        <v>35410</v>
      </c>
    </row>
    <row r="12253" spans="1:31" ht="15" customHeight="1">
      <c r="A12253" s="1">
        <v>12252</v>
      </c>
      <c r="B12253" s="1" t="s">
        <v>54</v>
      </c>
      <c r="C12253" s="1" t="s">
        <v>14463</v>
      </c>
      <c r="D12253" s="2" t="s">
        <v>998</v>
      </c>
      <c r="E12253" s="2" t="s">
        <v>3162</v>
      </c>
      <c r="F12253" s="2" t="s">
        <v>34792</v>
      </c>
      <c r="G12253" s="15">
        <v>914144404196</v>
      </c>
      <c r="H12253" s="2" t="s">
        <v>8</v>
      </c>
      <c r="I12253" s="1" t="s">
        <v>9</v>
      </c>
      <c r="J12253" s="2" t="s">
        <v>47306</v>
      </c>
      <c r="K12253" s="3" t="s">
        <v>17</v>
      </c>
      <c r="L12253" s="2" t="s">
        <v>47306</v>
      </c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2"/>
      <c r="AA12253" s="1" t="s">
        <v>16</v>
      </c>
      <c r="AB12253" s="3"/>
      <c r="AC12253" s="23" t="s">
        <v>37932</v>
      </c>
      <c r="AD12253" s="23" t="s">
        <v>40440</v>
      </c>
      <c r="AE12253" t="s">
        <v>35394</v>
      </c>
    </row>
    <row r="12254" spans="1:31" ht="15" customHeight="1">
      <c r="A12254" s="1">
        <v>12253</v>
      </c>
      <c r="B12254" s="1" t="s">
        <v>54</v>
      </c>
      <c r="C12254" s="1" t="s">
        <v>14488</v>
      </c>
      <c r="D12254" s="2" t="s">
        <v>683</v>
      </c>
      <c r="E12254" s="2" t="s">
        <v>40</v>
      </c>
      <c r="F12254" s="2" t="s">
        <v>28057</v>
      </c>
      <c r="G12254" s="15">
        <v>9199090046</v>
      </c>
      <c r="H12254" s="2" t="s">
        <v>20</v>
      </c>
      <c r="I12254" s="1" t="s">
        <v>41</v>
      </c>
      <c r="J12254" s="2" t="s">
        <v>47306</v>
      </c>
      <c r="K12254" s="3" t="s">
        <v>17</v>
      </c>
      <c r="L12254" s="2" t="s">
        <v>47306</v>
      </c>
      <c r="M12254" s="4" t="s">
        <v>42</v>
      </c>
      <c r="N12254" s="3" t="str">
        <f>J12254</f>
        <v>[20 lacs - 35 lacs]</v>
      </c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2"/>
      <c r="AA12254" s="1" t="s">
        <v>16</v>
      </c>
      <c r="AB12254" s="3"/>
      <c r="AC12254" s="23" t="s">
        <v>37933</v>
      </c>
      <c r="AD12254" s="23" t="s">
        <v>40440</v>
      </c>
      <c r="AE12254" t="s">
        <v>35394</v>
      </c>
    </row>
    <row r="12255" spans="1:31" ht="15" customHeight="1">
      <c r="A12255" s="1">
        <v>12254</v>
      </c>
      <c r="B12255" s="1" t="s">
        <v>54</v>
      </c>
      <c r="C12255" s="1" t="s">
        <v>14493</v>
      </c>
      <c r="D12255" s="2" t="s">
        <v>58</v>
      </c>
      <c r="E12255" s="2" t="s">
        <v>40</v>
      </c>
      <c r="F12255" s="2" t="s">
        <v>28061</v>
      </c>
      <c r="G12255" s="15">
        <v>916006006466</v>
      </c>
      <c r="H12255" s="1" t="s">
        <v>15</v>
      </c>
      <c r="I12255" s="1" t="s">
        <v>41</v>
      </c>
      <c r="J12255" s="2" t="s">
        <v>47306</v>
      </c>
      <c r="K12255" s="3" t="s">
        <v>17</v>
      </c>
      <c r="L12255" s="2" t="s">
        <v>47306</v>
      </c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2"/>
      <c r="AA12255" s="1" t="s">
        <v>16</v>
      </c>
      <c r="AB12255" s="3"/>
      <c r="AC12255" s="23" t="s">
        <v>37933</v>
      </c>
      <c r="AD12255" s="23" t="s">
        <v>40440</v>
      </c>
      <c r="AE12255" t="s">
        <v>35394</v>
      </c>
    </row>
    <row r="12256" spans="1:31" ht="15" customHeight="1">
      <c r="A12256" s="1">
        <v>12255</v>
      </c>
      <c r="B12256" s="1" t="s">
        <v>54</v>
      </c>
      <c r="C12256" s="1" t="s">
        <v>14495</v>
      </c>
      <c r="D12256" s="2" t="s">
        <v>14867</v>
      </c>
      <c r="E12256" s="2" t="s">
        <v>102</v>
      </c>
      <c r="F12256" s="2" t="s">
        <v>22765</v>
      </c>
      <c r="G12256" s="15">
        <v>919444446441</v>
      </c>
      <c r="H12256" s="1" t="s">
        <v>20</v>
      </c>
      <c r="I12256" s="1" t="s">
        <v>41</v>
      </c>
      <c r="J12256" s="2" t="s">
        <v>47306</v>
      </c>
      <c r="K12256" s="3" t="s">
        <v>213</v>
      </c>
      <c r="L12256" s="2" t="s">
        <v>47306</v>
      </c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2"/>
      <c r="AA12256" s="1" t="s">
        <v>16</v>
      </c>
      <c r="AB12256" s="3"/>
      <c r="AC12256" s="23" t="s">
        <v>37933</v>
      </c>
      <c r="AD12256" s="23" t="s">
        <v>40440</v>
      </c>
      <c r="AE12256" t="s">
        <v>35394</v>
      </c>
    </row>
    <row r="12257" spans="1:31" ht="15" customHeight="1">
      <c r="A12257" s="1">
        <v>12256</v>
      </c>
      <c r="B12257" s="1" t="s">
        <v>54</v>
      </c>
      <c r="C12257" s="1" t="s">
        <v>14504</v>
      </c>
      <c r="D12257" s="2" t="s">
        <v>854</v>
      </c>
      <c r="E12257" s="2" t="s">
        <v>506</v>
      </c>
      <c r="F12257" s="2" t="s">
        <v>14872</v>
      </c>
      <c r="G12257" s="15">
        <v>919446400</v>
      </c>
      <c r="H12257" s="1" t="s">
        <v>15</v>
      </c>
      <c r="I12257" s="1" t="s">
        <v>9</v>
      </c>
      <c r="J12257" s="2" t="s">
        <v>47306</v>
      </c>
      <c r="K12257" s="3" t="s">
        <v>213</v>
      </c>
      <c r="L12257" s="2" t="s">
        <v>47306</v>
      </c>
      <c r="M12257" s="4" t="s">
        <v>17</v>
      </c>
      <c r="N12257" s="3" t="str">
        <f>J12257</f>
        <v>[20 lacs - 35 lacs]</v>
      </c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2"/>
      <c r="AA12257" s="1" t="s">
        <v>16</v>
      </c>
      <c r="AB12257" s="3"/>
      <c r="AC12257" s="23" t="s">
        <v>37933</v>
      </c>
      <c r="AD12257" s="23" t="s">
        <v>40440</v>
      </c>
      <c r="AE12257" t="s">
        <v>35399</v>
      </c>
    </row>
    <row r="12258" spans="1:31" ht="15" customHeight="1">
      <c r="A12258" s="1">
        <v>12257</v>
      </c>
      <c r="B12258" s="1" t="s">
        <v>54</v>
      </c>
      <c r="C12258" s="1" t="s">
        <v>14512</v>
      </c>
      <c r="D12258" s="2" t="s">
        <v>784</v>
      </c>
      <c r="E12258" s="2" t="s">
        <v>36755</v>
      </c>
      <c r="F12258" s="2" t="s">
        <v>28069</v>
      </c>
      <c r="G12258" s="15">
        <v>919994444664</v>
      </c>
      <c r="H12258" s="2" t="s">
        <v>20</v>
      </c>
      <c r="I12258" s="1" t="s">
        <v>62</v>
      </c>
      <c r="J12258" s="2" t="s">
        <v>47306</v>
      </c>
      <c r="K12258" s="3" t="s">
        <v>213</v>
      </c>
      <c r="L12258" s="2" t="s">
        <v>47306</v>
      </c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2"/>
      <c r="AA12258" s="1" t="s">
        <v>16</v>
      </c>
      <c r="AB12258" s="3"/>
      <c r="AC12258" s="23" t="s">
        <v>37933</v>
      </c>
      <c r="AD12258" s="23" t="s">
        <v>40440</v>
      </c>
      <c r="AE12258" t="s">
        <v>35399</v>
      </c>
    </row>
    <row r="12259" spans="1:31" ht="15" customHeight="1">
      <c r="A12259" s="1">
        <v>12258</v>
      </c>
      <c r="B12259" s="1" t="s">
        <v>54</v>
      </c>
      <c r="C12259" s="1" t="s">
        <v>14529</v>
      </c>
      <c r="D12259" s="2" t="s">
        <v>120</v>
      </c>
      <c r="E12259" s="2" t="s">
        <v>362</v>
      </c>
      <c r="F12259" s="2" t="s">
        <v>28081</v>
      </c>
      <c r="G12259" s="15">
        <v>9196444646</v>
      </c>
      <c r="H12259" s="1" t="s">
        <v>20</v>
      </c>
      <c r="I12259" s="1" t="s">
        <v>41</v>
      </c>
      <c r="J12259" s="2" t="s">
        <v>47306</v>
      </c>
      <c r="K12259" s="3" t="s">
        <v>213</v>
      </c>
      <c r="L12259" s="2" t="s">
        <v>47306</v>
      </c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2"/>
      <c r="AA12259" s="1" t="s">
        <v>16</v>
      </c>
      <c r="AB12259" s="3"/>
      <c r="AC12259" s="23" t="s">
        <v>37934</v>
      </c>
      <c r="AD12259" s="23" t="s">
        <v>40440</v>
      </c>
      <c r="AE12259" t="s">
        <v>35394</v>
      </c>
    </row>
    <row r="12260" spans="1:31" ht="15" customHeight="1">
      <c r="A12260" s="1">
        <v>12259</v>
      </c>
      <c r="B12260" s="1" t="s">
        <v>54</v>
      </c>
      <c r="C12260" s="1" t="s">
        <v>14531</v>
      </c>
      <c r="D12260" s="2" t="s">
        <v>14880</v>
      </c>
      <c r="E12260" s="2" t="s">
        <v>1582</v>
      </c>
      <c r="F12260" s="2" t="s">
        <v>28082</v>
      </c>
      <c r="G12260" s="15">
        <v>914446991</v>
      </c>
      <c r="H12260" s="1" t="s">
        <v>46</v>
      </c>
      <c r="I12260" s="1" t="s">
        <v>9</v>
      </c>
      <c r="J12260" s="2" t="s">
        <v>47306</v>
      </c>
      <c r="K12260" s="3" t="s">
        <v>213</v>
      </c>
      <c r="L12260" s="2" t="s">
        <v>47306</v>
      </c>
      <c r="M12260" s="4" t="s">
        <v>17</v>
      </c>
      <c r="N12260" s="3" t="str">
        <f t="shared" ref="N12260:N12261" si="466">J12260</f>
        <v>[20 lacs - 35 lacs]</v>
      </c>
      <c r="O12260" s="4" t="s">
        <v>14137</v>
      </c>
      <c r="P12260" s="3" t="s">
        <v>47306</v>
      </c>
      <c r="Q12260" s="4" t="s">
        <v>13</v>
      </c>
      <c r="R12260" s="3" t="s">
        <v>47306</v>
      </c>
      <c r="S12260" s="4"/>
      <c r="T12260" s="4"/>
      <c r="U12260" s="4"/>
      <c r="V12260" s="4"/>
      <c r="W12260" s="4"/>
      <c r="X12260" s="4"/>
      <c r="Y12260" s="4"/>
      <c r="Z12260" s="2"/>
      <c r="AA12260" s="1" t="s">
        <v>16</v>
      </c>
      <c r="AB12260" s="3"/>
      <c r="AC12260" s="23" t="s">
        <v>37934</v>
      </c>
      <c r="AD12260" s="23" t="s">
        <v>40440</v>
      </c>
      <c r="AE12260" t="s">
        <v>35399</v>
      </c>
    </row>
    <row r="12261" spans="1:31" ht="15" customHeight="1">
      <c r="A12261" s="1">
        <v>12260</v>
      </c>
      <c r="B12261" s="1" t="s">
        <v>54</v>
      </c>
      <c r="C12261" s="1" t="s">
        <v>14549</v>
      </c>
      <c r="D12261" s="2" t="s">
        <v>4823</v>
      </c>
      <c r="E12261" s="2" t="s">
        <v>14889</v>
      </c>
      <c r="F12261" s="2" t="s">
        <v>34806</v>
      </c>
      <c r="G12261" s="15">
        <v>914466446106</v>
      </c>
      <c r="H12261" s="1" t="s">
        <v>15</v>
      </c>
      <c r="I12261" s="1" t="s">
        <v>107</v>
      </c>
      <c r="J12261" s="2" t="s">
        <v>47306</v>
      </c>
      <c r="K12261" s="3" t="s">
        <v>213</v>
      </c>
      <c r="L12261" s="2" t="s">
        <v>47306</v>
      </c>
      <c r="M12261" s="4" t="s">
        <v>17</v>
      </c>
      <c r="N12261" s="3" t="str">
        <f t="shared" si="466"/>
        <v>[20 lacs - 35 lacs]</v>
      </c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2"/>
      <c r="AA12261" s="1" t="s">
        <v>16</v>
      </c>
      <c r="AB12261" s="3"/>
      <c r="AC12261" s="23" t="s">
        <v>37934</v>
      </c>
      <c r="AD12261" s="23" t="s">
        <v>40440</v>
      </c>
      <c r="AE12261" t="s">
        <v>35394</v>
      </c>
    </row>
    <row r="12262" spans="1:31" ht="15" customHeight="1">
      <c r="A12262" s="1">
        <v>12261</v>
      </c>
      <c r="B12262" s="1" t="s">
        <v>54</v>
      </c>
      <c r="C12262" s="1" t="s">
        <v>14570</v>
      </c>
      <c r="D12262" s="2" t="s">
        <v>230</v>
      </c>
      <c r="E12262" s="2" t="s">
        <v>986</v>
      </c>
      <c r="F12262" s="2" t="s">
        <v>28101</v>
      </c>
      <c r="G12262" s="15">
        <v>9194944141</v>
      </c>
      <c r="H12262" s="1" t="s">
        <v>15</v>
      </c>
      <c r="I12262" s="1" t="s">
        <v>9</v>
      </c>
      <c r="J12262" s="2" t="s">
        <v>47306</v>
      </c>
      <c r="K12262" s="3" t="s">
        <v>213</v>
      </c>
      <c r="L12262" s="2" t="s">
        <v>47306</v>
      </c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2"/>
      <c r="AA12262" s="1" t="s">
        <v>16</v>
      </c>
      <c r="AB12262" s="3"/>
      <c r="AC12262" s="23" t="s">
        <v>37934</v>
      </c>
      <c r="AD12262" s="23" t="s">
        <v>40440</v>
      </c>
      <c r="AE12262" t="s">
        <v>35399</v>
      </c>
    </row>
    <row r="12263" spans="1:31" ht="15" customHeight="1">
      <c r="A12263" s="1">
        <v>12262</v>
      </c>
      <c r="B12263" s="1" t="s">
        <v>54</v>
      </c>
      <c r="C12263" s="1" t="s">
        <v>14578</v>
      </c>
      <c r="D12263" s="2" t="s">
        <v>36163</v>
      </c>
      <c r="E12263" s="2" t="s">
        <v>37049</v>
      </c>
      <c r="F12263" s="2" t="s">
        <v>14896</v>
      </c>
      <c r="G12263" s="15">
        <v>91994644611</v>
      </c>
      <c r="H12263" s="1" t="s">
        <v>15</v>
      </c>
      <c r="I12263" s="1" t="s">
        <v>9</v>
      </c>
      <c r="J12263" s="2" t="s">
        <v>47306</v>
      </c>
      <c r="K12263" s="3" t="s">
        <v>213</v>
      </c>
      <c r="L12263" s="2" t="s">
        <v>47306</v>
      </c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2"/>
      <c r="AA12263" s="1" t="s">
        <v>16</v>
      </c>
      <c r="AB12263" s="3"/>
      <c r="AC12263" s="23" t="s">
        <v>37968</v>
      </c>
      <c r="AD12263" s="23" t="s">
        <v>40440</v>
      </c>
      <c r="AE12263" t="s">
        <v>35399</v>
      </c>
    </row>
    <row r="12264" spans="1:31" ht="15" customHeight="1">
      <c r="A12264" s="1">
        <v>12263</v>
      </c>
      <c r="B12264" s="1" t="s">
        <v>54</v>
      </c>
      <c r="C12264" s="1" t="s">
        <v>14585</v>
      </c>
      <c r="D12264" s="2" t="s">
        <v>230</v>
      </c>
      <c r="E12264" s="2" t="s">
        <v>32</v>
      </c>
      <c r="F12264" s="2" t="s">
        <v>28112</v>
      </c>
      <c r="G12264" s="15">
        <v>919446964994</v>
      </c>
      <c r="H12264" s="2" t="s">
        <v>15</v>
      </c>
      <c r="I12264" s="1" t="s">
        <v>9</v>
      </c>
      <c r="J12264" s="2" t="s">
        <v>47306</v>
      </c>
      <c r="K12264" s="3" t="s">
        <v>17</v>
      </c>
      <c r="L12264" s="2" t="s">
        <v>47306</v>
      </c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2"/>
      <c r="AA12264" s="1" t="s">
        <v>16</v>
      </c>
      <c r="AB12264" s="3"/>
      <c r="AC12264" s="23" t="s">
        <v>37969</v>
      </c>
      <c r="AD12264" s="23" t="s">
        <v>40440</v>
      </c>
      <c r="AE12264" t="s">
        <v>35394</v>
      </c>
    </row>
    <row r="12265" spans="1:31" ht="15" customHeight="1">
      <c r="A12265" s="1">
        <v>12264</v>
      </c>
      <c r="B12265" s="1" t="s">
        <v>54</v>
      </c>
      <c r="C12265" s="1" t="s">
        <v>14589</v>
      </c>
      <c r="D12265" s="2" t="s">
        <v>636</v>
      </c>
      <c r="E12265" s="2" t="s">
        <v>139</v>
      </c>
      <c r="F12265" s="2" t="s">
        <v>28113</v>
      </c>
      <c r="G12265" s="15">
        <v>9144046109</v>
      </c>
      <c r="H12265" s="1" t="s">
        <v>15</v>
      </c>
      <c r="I12265" s="1" t="s">
        <v>9</v>
      </c>
      <c r="J12265" s="2" t="s">
        <v>47306</v>
      </c>
      <c r="K12265" s="3" t="s">
        <v>213</v>
      </c>
      <c r="L12265" s="2" t="s">
        <v>47306</v>
      </c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2"/>
      <c r="AA12265" s="1" t="s">
        <v>16</v>
      </c>
      <c r="AB12265" s="3"/>
      <c r="AC12265" s="23" t="s">
        <v>37970</v>
      </c>
      <c r="AD12265" s="23" t="s">
        <v>40440</v>
      </c>
      <c r="AE12265" t="s">
        <v>35394</v>
      </c>
    </row>
    <row r="12266" spans="1:31" ht="15" customHeight="1">
      <c r="A12266" s="1">
        <v>12265</v>
      </c>
      <c r="B12266" s="1" t="s">
        <v>54</v>
      </c>
      <c r="C12266" s="1" t="s">
        <v>14610</v>
      </c>
      <c r="D12266" s="2" t="s">
        <v>2046</v>
      </c>
      <c r="E12266" s="2" t="s">
        <v>255</v>
      </c>
      <c r="F12266" s="2" t="s">
        <v>32757</v>
      </c>
      <c r="G12266" s="15">
        <v>919446944</v>
      </c>
      <c r="H12266" s="1" t="s">
        <v>8</v>
      </c>
      <c r="I12266" s="1" t="s">
        <v>41</v>
      </c>
      <c r="J12266" s="2" t="s">
        <v>47306</v>
      </c>
      <c r="K12266" s="3" t="s">
        <v>213</v>
      </c>
      <c r="L12266" s="2" t="s">
        <v>47306</v>
      </c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2"/>
      <c r="AA12266" s="1" t="s">
        <v>16</v>
      </c>
      <c r="AB12266" s="3"/>
      <c r="AC12266" s="23" t="s">
        <v>37938</v>
      </c>
      <c r="AD12266" s="23" t="s">
        <v>40440</v>
      </c>
      <c r="AE12266" t="s">
        <v>35410</v>
      </c>
    </row>
    <row r="12267" spans="1:31" ht="15" customHeight="1">
      <c r="A12267" s="1">
        <v>12266</v>
      </c>
      <c r="B12267" s="1" t="s">
        <v>54</v>
      </c>
      <c r="C12267" s="1" t="s">
        <v>14645</v>
      </c>
      <c r="D12267" s="2" t="s">
        <v>1667</v>
      </c>
      <c r="E12267" s="2" t="s">
        <v>14918</v>
      </c>
      <c r="F12267" s="2" t="s">
        <v>28141</v>
      </c>
      <c r="G12267" s="15">
        <v>91994444411</v>
      </c>
      <c r="H12267" s="1" t="s">
        <v>15</v>
      </c>
      <c r="I12267" s="1" t="s">
        <v>9</v>
      </c>
      <c r="J12267" s="2" t="s">
        <v>47306</v>
      </c>
      <c r="K12267" s="3" t="s">
        <v>17</v>
      </c>
      <c r="L12267" s="2" t="s">
        <v>47306</v>
      </c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2"/>
      <c r="AA12267" s="1" t="s">
        <v>16</v>
      </c>
      <c r="AB12267" s="3"/>
      <c r="AC12267" s="23" t="s">
        <v>37939</v>
      </c>
      <c r="AD12267" s="23" t="s">
        <v>40440</v>
      </c>
      <c r="AE12267" t="s">
        <v>35399</v>
      </c>
    </row>
    <row r="12268" spans="1:31" ht="15" customHeight="1">
      <c r="A12268" s="1">
        <v>12267</v>
      </c>
      <c r="B12268" s="1" t="s">
        <v>54</v>
      </c>
      <c r="C12268" s="1" t="s">
        <v>14671</v>
      </c>
      <c r="D12268" s="2" t="s">
        <v>1867</v>
      </c>
      <c r="E12268" s="2" t="s">
        <v>32</v>
      </c>
      <c r="F12268" s="2" t="s">
        <v>28160</v>
      </c>
      <c r="G12268" s="15">
        <v>9194046909</v>
      </c>
      <c r="H12268" s="1" t="s">
        <v>20</v>
      </c>
      <c r="I12268" s="1" t="s">
        <v>62</v>
      </c>
      <c r="J12268" s="2" t="s">
        <v>47306</v>
      </c>
      <c r="K12268" s="11" t="s">
        <v>14137</v>
      </c>
      <c r="L12268" s="2" t="s">
        <v>47306</v>
      </c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2"/>
      <c r="AA12268" s="1" t="s">
        <v>16</v>
      </c>
      <c r="AB12268" s="3"/>
      <c r="AC12268" s="23" t="s">
        <v>37939</v>
      </c>
      <c r="AD12268" s="23" t="s">
        <v>40440</v>
      </c>
      <c r="AE12268" t="s">
        <v>35399</v>
      </c>
    </row>
    <row r="12269" spans="1:31" ht="15" customHeight="1">
      <c r="A12269" s="1">
        <v>12268</v>
      </c>
      <c r="B12269" s="1" t="s">
        <v>54</v>
      </c>
      <c r="C12269" s="1" t="s">
        <v>14724</v>
      </c>
      <c r="D12269" s="2" t="s">
        <v>1305</v>
      </c>
      <c r="E12269" s="2" t="s">
        <v>14937</v>
      </c>
      <c r="F12269" s="2" t="s">
        <v>28189</v>
      </c>
      <c r="G12269" s="15">
        <v>91411110999</v>
      </c>
      <c r="H12269" s="1" t="s">
        <v>15</v>
      </c>
      <c r="I12269" s="1" t="s">
        <v>41</v>
      </c>
      <c r="J12269" s="2" t="s">
        <v>47306</v>
      </c>
      <c r="K12269" s="3" t="s">
        <v>42</v>
      </c>
      <c r="L12269" s="2" t="s">
        <v>47306</v>
      </c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2"/>
      <c r="AA12269" s="1" t="s">
        <v>16</v>
      </c>
      <c r="AB12269" s="3"/>
      <c r="AC12269" s="23" t="s">
        <v>37866</v>
      </c>
      <c r="AD12269" s="23" t="s">
        <v>40440</v>
      </c>
      <c r="AE12269" t="s">
        <v>35399</v>
      </c>
    </row>
    <row r="12270" spans="1:31" ht="15" customHeight="1">
      <c r="A12270" s="1">
        <v>12269</v>
      </c>
      <c r="B12270" s="1" t="s">
        <v>54</v>
      </c>
      <c r="C12270" s="1" t="s">
        <v>14728</v>
      </c>
      <c r="D12270" s="2" t="s">
        <v>5203</v>
      </c>
      <c r="E12270" s="2" t="s">
        <v>14938</v>
      </c>
      <c r="F12270" s="2" t="s">
        <v>28192</v>
      </c>
      <c r="G12270" s="15">
        <v>9194410916</v>
      </c>
      <c r="H12270" s="2" t="s">
        <v>20</v>
      </c>
      <c r="I12270" s="1" t="s">
        <v>62</v>
      </c>
      <c r="J12270" s="2" t="s">
        <v>47306</v>
      </c>
      <c r="K12270" s="3" t="s">
        <v>213</v>
      </c>
      <c r="L12270" s="2" t="s">
        <v>47306</v>
      </c>
      <c r="M12270" s="4" t="s">
        <v>17</v>
      </c>
      <c r="N12270" s="3" t="str">
        <f>J12270</f>
        <v>[20 lacs - 35 lacs]</v>
      </c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2"/>
      <c r="AA12270" s="1" t="s">
        <v>16</v>
      </c>
      <c r="AB12270" s="3"/>
      <c r="AC12270" s="23" t="s">
        <v>37866</v>
      </c>
      <c r="AD12270" s="23" t="s">
        <v>40440</v>
      </c>
      <c r="AE12270" t="s">
        <v>35409</v>
      </c>
    </row>
    <row r="12271" spans="1:31" ht="15" customHeight="1">
      <c r="A12271" s="1">
        <v>12270</v>
      </c>
      <c r="B12271" s="1" t="s">
        <v>54</v>
      </c>
      <c r="C12271" s="1" t="s">
        <v>14729</v>
      </c>
      <c r="D12271" s="2" t="s">
        <v>39</v>
      </c>
      <c r="E12271" s="2" t="s">
        <v>270</v>
      </c>
      <c r="F12271" s="2" t="s">
        <v>14939</v>
      </c>
      <c r="G12271" s="15">
        <v>919409096601</v>
      </c>
      <c r="H12271" s="2" t="s">
        <v>15</v>
      </c>
      <c r="I12271" s="1" t="s">
        <v>41</v>
      </c>
      <c r="J12271" s="2" t="s">
        <v>47306</v>
      </c>
      <c r="K12271" s="3" t="s">
        <v>17</v>
      </c>
      <c r="L12271" s="2" t="s">
        <v>47306</v>
      </c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2"/>
      <c r="AA12271" s="1" t="s">
        <v>11</v>
      </c>
      <c r="AB12271" s="3"/>
      <c r="AC12271" s="23" t="s">
        <v>37866</v>
      </c>
      <c r="AD12271" s="23" t="s">
        <v>40440</v>
      </c>
      <c r="AE12271" t="s">
        <v>35399</v>
      </c>
    </row>
    <row r="12272" spans="1:31" ht="15" customHeight="1">
      <c r="A12272" s="1">
        <v>12271</v>
      </c>
      <c r="B12272" s="1" t="s">
        <v>54</v>
      </c>
      <c r="C12272" s="1" t="s">
        <v>14730</v>
      </c>
      <c r="D12272" s="2" t="s">
        <v>14940</v>
      </c>
      <c r="E12272" s="2" t="s">
        <v>40</v>
      </c>
      <c r="F12272" s="2" t="s">
        <v>28193</v>
      </c>
      <c r="G12272" s="15">
        <v>919409944014</v>
      </c>
      <c r="H12272" s="1" t="s">
        <v>8</v>
      </c>
      <c r="I12272" s="1" t="s">
        <v>37779</v>
      </c>
      <c r="J12272" s="2" t="s">
        <v>47306</v>
      </c>
      <c r="K12272" s="3" t="s">
        <v>213</v>
      </c>
      <c r="L12272" s="2" t="s">
        <v>47306</v>
      </c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2"/>
      <c r="AA12272" s="1" t="s">
        <v>16</v>
      </c>
      <c r="AB12272" s="3"/>
      <c r="AC12272" s="23" t="s">
        <v>37866</v>
      </c>
      <c r="AD12272" s="23" t="s">
        <v>40440</v>
      </c>
      <c r="AE12272" t="s">
        <v>35394</v>
      </c>
    </row>
    <row r="12273" spans="1:31" ht="15" customHeight="1">
      <c r="A12273" s="1">
        <v>12272</v>
      </c>
      <c r="B12273" s="1" t="s">
        <v>54</v>
      </c>
      <c r="C12273" s="1" t="s">
        <v>14754</v>
      </c>
      <c r="D12273" s="2" t="s">
        <v>3417</v>
      </c>
      <c r="E12273" s="2" t="s">
        <v>139</v>
      </c>
      <c r="F12273" s="2" t="s">
        <v>32772</v>
      </c>
      <c r="G12273" s="15">
        <v>91944604661</v>
      </c>
      <c r="H12273" s="1" t="s">
        <v>8</v>
      </c>
      <c r="I12273" s="1" t="s">
        <v>41</v>
      </c>
      <c r="J12273" s="2" t="s">
        <v>47306</v>
      </c>
      <c r="K12273" s="3" t="s">
        <v>17</v>
      </c>
      <c r="L12273" s="2" t="s">
        <v>47306</v>
      </c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2"/>
      <c r="AA12273" s="1" t="s">
        <v>16</v>
      </c>
      <c r="AB12273" s="3"/>
      <c r="AC12273" s="23" t="s">
        <v>37867</v>
      </c>
      <c r="AD12273" s="23" t="s">
        <v>40440</v>
      </c>
      <c r="AE12273" t="s">
        <v>35410</v>
      </c>
    </row>
    <row r="12274" spans="1:31" ht="15" customHeight="1">
      <c r="A12274" s="1">
        <v>12273</v>
      </c>
      <c r="B12274" s="1" t="s">
        <v>54</v>
      </c>
      <c r="C12274" s="1" t="s">
        <v>14769</v>
      </c>
      <c r="D12274" s="2" t="s">
        <v>65</v>
      </c>
      <c r="E12274" s="2" t="s">
        <v>14953</v>
      </c>
      <c r="F12274" s="2" t="s">
        <v>28218</v>
      </c>
      <c r="G12274" s="15">
        <v>914940404144</v>
      </c>
      <c r="H12274" s="1" t="s">
        <v>20</v>
      </c>
      <c r="I12274" s="1" t="s">
        <v>41</v>
      </c>
      <c r="J12274" s="2" t="s">
        <v>47306</v>
      </c>
      <c r="K12274" s="11" t="s">
        <v>14137</v>
      </c>
      <c r="L12274" s="2" t="s">
        <v>47306</v>
      </c>
      <c r="M12274" s="4" t="s">
        <v>13</v>
      </c>
      <c r="N12274" s="3" t="str">
        <f t="shared" ref="N12274:N12276" si="467">J12274</f>
        <v>[20 lacs - 35 lacs]</v>
      </c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2"/>
      <c r="AA12274" s="1" t="s">
        <v>16</v>
      </c>
      <c r="AB12274" s="3"/>
      <c r="AC12274" s="23" t="s">
        <v>37867</v>
      </c>
      <c r="AD12274" s="23" t="s">
        <v>40440</v>
      </c>
      <c r="AE12274" t="s">
        <v>35410</v>
      </c>
    </row>
    <row r="12275" spans="1:31" ht="15" customHeight="1">
      <c r="A12275" s="1">
        <v>12274</v>
      </c>
      <c r="B12275" s="1" t="s">
        <v>54</v>
      </c>
      <c r="C12275" s="1" t="s">
        <v>14781</v>
      </c>
      <c r="D12275" s="2" t="s">
        <v>1010</v>
      </c>
      <c r="E12275" s="2" t="s">
        <v>255</v>
      </c>
      <c r="F12275" s="2" t="s">
        <v>34837</v>
      </c>
      <c r="G12275" s="15">
        <v>914400464169</v>
      </c>
      <c r="H12275" s="1" t="s">
        <v>15</v>
      </c>
      <c r="I12275" s="1" t="s">
        <v>9</v>
      </c>
      <c r="J12275" s="2" t="s">
        <v>47306</v>
      </c>
      <c r="K12275" s="3" t="s">
        <v>213</v>
      </c>
      <c r="L12275" s="2" t="s">
        <v>47306</v>
      </c>
      <c r="M12275" s="4" t="s">
        <v>17</v>
      </c>
      <c r="N12275" s="3" t="str">
        <f t="shared" si="467"/>
        <v>[20 lacs - 35 lacs]</v>
      </c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2"/>
      <c r="AA12275" s="1" t="s">
        <v>16</v>
      </c>
      <c r="AB12275" s="3"/>
      <c r="AC12275" s="23" t="s">
        <v>37867</v>
      </c>
      <c r="AD12275" s="23" t="s">
        <v>40440</v>
      </c>
      <c r="AE12275" t="s">
        <v>35410</v>
      </c>
    </row>
    <row r="12276" spans="1:31" ht="15" customHeight="1">
      <c r="A12276" s="1">
        <v>12275</v>
      </c>
      <c r="B12276" s="1" t="s">
        <v>54</v>
      </c>
      <c r="C12276" s="1" t="s">
        <v>14782</v>
      </c>
      <c r="D12276" s="2" t="s">
        <v>371</v>
      </c>
      <c r="E12276" s="2" t="s">
        <v>1180</v>
      </c>
      <c r="F12276" s="2" t="s">
        <v>28224</v>
      </c>
      <c r="G12276" s="15">
        <v>9194916669</v>
      </c>
      <c r="H12276" s="1" t="s">
        <v>8</v>
      </c>
      <c r="I12276" s="1" t="s">
        <v>41</v>
      </c>
      <c r="J12276" s="2" t="s">
        <v>47306</v>
      </c>
      <c r="K12276" s="3" t="s">
        <v>213</v>
      </c>
      <c r="L12276" s="2" t="s">
        <v>47306</v>
      </c>
      <c r="M12276" s="4" t="s">
        <v>17</v>
      </c>
      <c r="N12276" s="3" t="str">
        <f t="shared" si="467"/>
        <v>[20 lacs - 35 lacs]</v>
      </c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2"/>
      <c r="AA12276" s="1" t="s">
        <v>11</v>
      </c>
      <c r="AB12276" s="3"/>
      <c r="AC12276" s="23" t="s">
        <v>37867</v>
      </c>
      <c r="AD12276" s="23" t="s">
        <v>40440</v>
      </c>
      <c r="AE12276" t="s">
        <v>35399</v>
      </c>
    </row>
    <row r="12277" spans="1:31" ht="15" customHeight="1">
      <c r="A12277" s="1">
        <v>12276</v>
      </c>
      <c r="B12277" s="1" t="s">
        <v>54</v>
      </c>
      <c r="C12277" s="1" t="s">
        <v>15003</v>
      </c>
      <c r="D12277" s="2" t="s">
        <v>1447</v>
      </c>
      <c r="E12277" s="2" t="s">
        <v>90</v>
      </c>
      <c r="F12277" s="2" t="s">
        <v>15970</v>
      </c>
      <c r="G12277" s="15">
        <v>919444444644</v>
      </c>
      <c r="H12277" s="2" t="s">
        <v>20</v>
      </c>
      <c r="I12277" s="1" t="s">
        <v>9</v>
      </c>
      <c r="J12277" s="2" t="s">
        <v>47306</v>
      </c>
      <c r="K12277" s="11" t="s">
        <v>14137</v>
      </c>
      <c r="L12277" s="2" t="s">
        <v>47306</v>
      </c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2"/>
      <c r="AA12277" s="1" t="s">
        <v>16</v>
      </c>
      <c r="AB12277" s="3"/>
      <c r="AC12277" s="23" t="s">
        <v>37867</v>
      </c>
      <c r="AD12277" s="23" t="s">
        <v>40440</v>
      </c>
      <c r="AE12277" t="s">
        <v>35409</v>
      </c>
    </row>
    <row r="12278" spans="1:31" ht="15" customHeight="1">
      <c r="A12278" s="1">
        <v>12277</v>
      </c>
      <c r="B12278" s="1" t="s">
        <v>54</v>
      </c>
      <c r="C12278" s="1" t="s">
        <v>15008</v>
      </c>
      <c r="D12278" s="2" t="s">
        <v>105</v>
      </c>
      <c r="E12278" s="2" t="s">
        <v>40</v>
      </c>
      <c r="F12278" s="2" t="s">
        <v>28274</v>
      </c>
      <c r="G12278" s="15">
        <v>919404414019</v>
      </c>
      <c r="H12278" s="2" t="s">
        <v>15</v>
      </c>
      <c r="I12278" s="1" t="s">
        <v>62</v>
      </c>
      <c r="J12278" s="2" t="s">
        <v>47306</v>
      </c>
      <c r="K12278" s="3" t="s">
        <v>213</v>
      </c>
      <c r="L12278" s="2" t="s">
        <v>47306</v>
      </c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2"/>
      <c r="AA12278" s="1" t="s">
        <v>16</v>
      </c>
      <c r="AB12278" s="3"/>
      <c r="AC12278" s="23" t="s">
        <v>37867</v>
      </c>
      <c r="AD12278" s="23" t="s">
        <v>40440</v>
      </c>
      <c r="AE12278" t="s">
        <v>35409</v>
      </c>
    </row>
    <row r="12279" spans="1:31" ht="15" customHeight="1">
      <c r="A12279" s="1">
        <v>12278</v>
      </c>
      <c r="B12279" s="1" t="s">
        <v>54</v>
      </c>
      <c r="C12279" s="1" t="s">
        <v>15013</v>
      </c>
      <c r="D12279" s="2" t="s">
        <v>4774</v>
      </c>
      <c r="E12279" s="2" t="s">
        <v>139</v>
      </c>
      <c r="F12279" s="2" t="s">
        <v>28278</v>
      </c>
      <c r="G12279" s="15">
        <v>919946900699</v>
      </c>
      <c r="H12279" s="2" t="s">
        <v>20</v>
      </c>
      <c r="I12279" s="1" t="s">
        <v>9</v>
      </c>
      <c r="J12279" s="2" t="s">
        <v>47306</v>
      </c>
      <c r="K12279" s="3" t="s">
        <v>213</v>
      </c>
      <c r="L12279" s="2" t="s">
        <v>47306</v>
      </c>
      <c r="M12279" s="4" t="s">
        <v>13</v>
      </c>
      <c r="N12279" s="3" t="str">
        <f>J12279</f>
        <v>[20 lacs - 35 lacs]</v>
      </c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2"/>
      <c r="AA12279" s="1" t="s">
        <v>16</v>
      </c>
      <c r="AB12279" s="3"/>
      <c r="AC12279" s="23" t="s">
        <v>37867</v>
      </c>
      <c r="AD12279" s="23" t="s">
        <v>40440</v>
      </c>
      <c r="AE12279" t="s">
        <v>35409</v>
      </c>
    </row>
    <row r="12280" spans="1:31" ht="15" customHeight="1">
      <c r="A12280" s="1">
        <v>12279</v>
      </c>
      <c r="B12280" s="1" t="s">
        <v>54</v>
      </c>
      <c r="C12280" s="1" t="s">
        <v>15025</v>
      </c>
      <c r="D12280" s="2" t="s">
        <v>2132</v>
      </c>
      <c r="E12280" s="2" t="s">
        <v>1047</v>
      </c>
      <c r="F12280" s="2" t="s">
        <v>28287</v>
      </c>
      <c r="G12280" s="15">
        <v>914401010696</v>
      </c>
      <c r="H12280" s="2" t="s">
        <v>15</v>
      </c>
      <c r="I12280" s="1" t="s">
        <v>62</v>
      </c>
      <c r="J12280" s="2" t="s">
        <v>47306</v>
      </c>
      <c r="K12280" s="11" t="s">
        <v>14136</v>
      </c>
      <c r="L12280" s="2" t="s">
        <v>47306</v>
      </c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2"/>
      <c r="AA12280" s="1" t="s">
        <v>16</v>
      </c>
      <c r="AB12280" s="3"/>
      <c r="AC12280" s="23" t="s">
        <v>37867</v>
      </c>
      <c r="AD12280" s="23" t="s">
        <v>40440</v>
      </c>
      <c r="AE12280" t="s">
        <v>35394</v>
      </c>
    </row>
    <row r="12281" spans="1:31" ht="15" customHeight="1">
      <c r="A12281" s="1">
        <v>12280</v>
      </c>
      <c r="B12281" s="1" t="s">
        <v>54</v>
      </c>
      <c r="C12281" s="1" t="s">
        <v>15028</v>
      </c>
      <c r="D12281" s="2" t="s">
        <v>11679</v>
      </c>
      <c r="E12281" s="2" t="s">
        <v>4566</v>
      </c>
      <c r="F12281" s="2" t="s">
        <v>28290</v>
      </c>
      <c r="G12281" s="15">
        <v>914400049906</v>
      </c>
      <c r="H12281" s="2" t="s">
        <v>8</v>
      </c>
      <c r="I12281" s="1" t="s">
        <v>9</v>
      </c>
      <c r="J12281" s="2" t="s">
        <v>47306</v>
      </c>
      <c r="K12281" s="3" t="s">
        <v>17</v>
      </c>
      <c r="L12281" s="2" t="s">
        <v>47306</v>
      </c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2"/>
      <c r="AA12281" s="1" t="s">
        <v>11</v>
      </c>
      <c r="AB12281" s="3"/>
      <c r="AC12281" s="23" t="s">
        <v>37867</v>
      </c>
      <c r="AD12281" s="23" t="s">
        <v>40440</v>
      </c>
      <c r="AE12281" t="s">
        <v>35394</v>
      </c>
    </row>
    <row r="12282" spans="1:31" ht="15" customHeight="1">
      <c r="A12282" s="1">
        <v>12281</v>
      </c>
      <c r="B12282" s="1" t="s">
        <v>54</v>
      </c>
      <c r="C12282" s="1" t="s">
        <v>15044</v>
      </c>
      <c r="D12282" s="2" t="s">
        <v>3301</v>
      </c>
      <c r="E12282" s="2" t="s">
        <v>15971</v>
      </c>
      <c r="F12282" s="2" t="s">
        <v>23105</v>
      </c>
      <c r="G12282" s="15">
        <v>91999460440</v>
      </c>
      <c r="H12282" s="2" t="s">
        <v>8</v>
      </c>
      <c r="I12282" s="1" t="s">
        <v>107</v>
      </c>
      <c r="J12282" s="2" t="s">
        <v>47306</v>
      </c>
      <c r="K12282" s="3" t="s">
        <v>17</v>
      </c>
      <c r="L12282" s="2" t="s">
        <v>47306</v>
      </c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2"/>
      <c r="AA12282" s="1" t="s">
        <v>16</v>
      </c>
      <c r="AB12282" s="3"/>
      <c r="AC12282" s="23" t="s">
        <v>37867</v>
      </c>
      <c r="AD12282" s="23" t="s">
        <v>40440</v>
      </c>
      <c r="AE12282" t="s">
        <v>35399</v>
      </c>
    </row>
    <row r="12283" spans="1:31" ht="15" customHeight="1">
      <c r="A12283" s="1">
        <v>12282</v>
      </c>
      <c r="B12283" s="1" t="s">
        <v>54</v>
      </c>
      <c r="C12283" s="1" t="s">
        <v>15053</v>
      </c>
      <c r="D12283" s="2" t="s">
        <v>2250</v>
      </c>
      <c r="E12283" s="2" t="s">
        <v>15987</v>
      </c>
      <c r="F12283" s="2" t="s">
        <v>5422</v>
      </c>
      <c r="G12283" s="15">
        <v>919446400466</v>
      </c>
      <c r="H12283" s="2" t="s">
        <v>20</v>
      </c>
      <c r="I12283" s="1" t="s">
        <v>9</v>
      </c>
      <c r="J12283" s="2" t="s">
        <v>47306</v>
      </c>
      <c r="K12283" s="3" t="s">
        <v>213</v>
      </c>
      <c r="L12283" s="2" t="s">
        <v>47306</v>
      </c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2"/>
      <c r="AA12283" s="1" t="s">
        <v>16</v>
      </c>
      <c r="AB12283" s="3"/>
      <c r="AC12283" s="23" t="s">
        <v>37867</v>
      </c>
      <c r="AD12283" s="23" t="s">
        <v>40440</v>
      </c>
      <c r="AE12283" t="s">
        <v>35394</v>
      </c>
    </row>
    <row r="12284" spans="1:31" ht="15" customHeight="1">
      <c r="A12284" s="1">
        <v>12283</v>
      </c>
      <c r="B12284" s="1" t="s">
        <v>54</v>
      </c>
      <c r="C12284" s="1" t="s">
        <v>15056</v>
      </c>
      <c r="D12284" s="2" t="s">
        <v>546</v>
      </c>
      <c r="E12284" s="2" t="s">
        <v>40</v>
      </c>
      <c r="F12284" s="2" t="s">
        <v>28307</v>
      </c>
      <c r="G12284" s="15">
        <v>91944609410</v>
      </c>
      <c r="H12284" s="2" t="s">
        <v>8</v>
      </c>
      <c r="I12284" s="1" t="s">
        <v>41</v>
      </c>
      <c r="J12284" s="2" t="s">
        <v>47306</v>
      </c>
      <c r="K12284" s="3" t="s">
        <v>17</v>
      </c>
      <c r="L12284" s="2" t="s">
        <v>47306</v>
      </c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2"/>
      <c r="AA12284" s="1" t="s">
        <v>16</v>
      </c>
      <c r="AB12284" s="3"/>
      <c r="AC12284" s="23" t="s">
        <v>37867</v>
      </c>
      <c r="AD12284" s="23" t="s">
        <v>40440</v>
      </c>
      <c r="AE12284" t="s">
        <v>35394</v>
      </c>
    </row>
    <row r="12285" spans="1:31" ht="15" customHeight="1">
      <c r="A12285" s="1">
        <v>12284</v>
      </c>
      <c r="B12285" s="1" t="s">
        <v>54</v>
      </c>
      <c r="C12285" s="1" t="s">
        <v>15075</v>
      </c>
      <c r="D12285" s="2" t="s">
        <v>15988</v>
      </c>
      <c r="E12285" s="2" t="s">
        <v>131</v>
      </c>
      <c r="F12285" s="2" t="s">
        <v>15989</v>
      </c>
      <c r="G12285" s="15">
        <v>919016419911</v>
      </c>
      <c r="H12285" s="2" t="s">
        <v>20</v>
      </c>
      <c r="I12285" s="1" t="s">
        <v>62</v>
      </c>
      <c r="J12285" s="2" t="s">
        <v>47306</v>
      </c>
      <c r="K12285" s="3" t="s">
        <v>213</v>
      </c>
      <c r="L12285" s="2" t="s">
        <v>47306</v>
      </c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2"/>
      <c r="AA12285" s="1" t="s">
        <v>11</v>
      </c>
      <c r="AB12285" s="3"/>
      <c r="AC12285" s="23" t="s">
        <v>37867</v>
      </c>
      <c r="AD12285" s="23" t="s">
        <v>40440</v>
      </c>
      <c r="AE12285" t="s">
        <v>35399</v>
      </c>
    </row>
    <row r="12286" spans="1:31" ht="15" customHeight="1">
      <c r="A12286" s="1">
        <v>12285</v>
      </c>
      <c r="B12286" s="1" t="s">
        <v>54</v>
      </c>
      <c r="C12286" s="1" t="s">
        <v>15078</v>
      </c>
      <c r="D12286" s="2" t="s">
        <v>1332</v>
      </c>
      <c r="E12286" s="2" t="s">
        <v>40</v>
      </c>
      <c r="F12286" s="2" t="s">
        <v>28321</v>
      </c>
      <c r="G12286" s="15">
        <v>9199946666</v>
      </c>
      <c r="H12286" s="2" t="s">
        <v>8</v>
      </c>
      <c r="I12286" s="1" t="s">
        <v>41</v>
      </c>
      <c r="J12286" s="2" t="s">
        <v>47306</v>
      </c>
      <c r="K12286" s="3" t="s">
        <v>213</v>
      </c>
      <c r="L12286" s="2" t="s">
        <v>47306</v>
      </c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2"/>
      <c r="AA12286" s="1" t="s">
        <v>16</v>
      </c>
      <c r="AB12286" s="3"/>
      <c r="AC12286" s="23" t="s">
        <v>37867</v>
      </c>
      <c r="AD12286" s="23" t="s">
        <v>40440</v>
      </c>
      <c r="AE12286" t="s">
        <v>35399</v>
      </c>
    </row>
    <row r="12287" spans="1:31" ht="15" customHeight="1">
      <c r="A12287" s="1">
        <v>12286</v>
      </c>
      <c r="B12287" s="1" t="s">
        <v>54</v>
      </c>
      <c r="C12287" s="1" t="s">
        <v>15102</v>
      </c>
      <c r="D12287" s="2" t="s">
        <v>15995</v>
      </c>
      <c r="E12287" s="2" t="s">
        <v>881</v>
      </c>
      <c r="F12287" s="2" t="s">
        <v>28338</v>
      </c>
      <c r="G12287" s="15">
        <v>919446609401</v>
      </c>
      <c r="H12287" s="2" t="s">
        <v>20</v>
      </c>
      <c r="I12287" s="1" t="s">
        <v>62</v>
      </c>
      <c r="J12287" s="2" t="s">
        <v>47306</v>
      </c>
      <c r="K12287" s="3" t="s">
        <v>17</v>
      </c>
      <c r="L12287" s="2" t="s">
        <v>47306</v>
      </c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2"/>
      <c r="AA12287" s="1" t="s">
        <v>16</v>
      </c>
      <c r="AB12287" s="3"/>
      <c r="AC12287" s="23" t="s">
        <v>37868</v>
      </c>
      <c r="AD12287" s="23" t="s">
        <v>40440</v>
      </c>
      <c r="AE12287" t="s">
        <v>35399</v>
      </c>
    </row>
    <row r="12288" spans="1:31" ht="15" customHeight="1">
      <c r="A12288" s="1">
        <v>12287</v>
      </c>
      <c r="B12288" s="1" t="s">
        <v>54</v>
      </c>
      <c r="C12288" s="1" t="s">
        <v>15110</v>
      </c>
      <c r="D12288" s="2" t="s">
        <v>36164</v>
      </c>
      <c r="E12288" s="2" t="s">
        <v>40</v>
      </c>
      <c r="F12288" s="2" t="s">
        <v>28343</v>
      </c>
      <c r="G12288" s="15">
        <v>91946691190</v>
      </c>
      <c r="H12288" s="2" t="s">
        <v>15</v>
      </c>
      <c r="I12288" s="1" t="s">
        <v>62</v>
      </c>
      <c r="J12288" s="2" t="s">
        <v>47306</v>
      </c>
      <c r="K12288" s="3" t="s">
        <v>213</v>
      </c>
      <c r="L12288" s="2" t="s">
        <v>47306</v>
      </c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2"/>
      <c r="AA12288" s="1" t="s">
        <v>16</v>
      </c>
      <c r="AB12288" s="3"/>
      <c r="AC12288" s="23" t="s">
        <v>37869</v>
      </c>
      <c r="AD12288" s="23" t="s">
        <v>40440</v>
      </c>
      <c r="AE12288" t="s">
        <v>35409</v>
      </c>
    </row>
    <row r="12289" spans="1:31" ht="15" customHeight="1">
      <c r="A12289" s="1">
        <v>12288</v>
      </c>
      <c r="B12289" s="1" t="s">
        <v>54</v>
      </c>
      <c r="C12289" s="1" t="s">
        <v>15125</v>
      </c>
      <c r="D12289" s="2" t="s">
        <v>2890</v>
      </c>
      <c r="E12289" s="2" t="s">
        <v>40</v>
      </c>
      <c r="F12289" s="2" t="s">
        <v>28352</v>
      </c>
      <c r="G12289" s="15">
        <v>9194400660</v>
      </c>
      <c r="H12289" s="2" t="s">
        <v>20</v>
      </c>
      <c r="I12289" s="1" t="s">
        <v>9</v>
      </c>
      <c r="J12289" s="2" t="s">
        <v>47306</v>
      </c>
      <c r="K12289" s="3" t="s">
        <v>213</v>
      </c>
      <c r="L12289" s="2" t="s">
        <v>47306</v>
      </c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2"/>
      <c r="AA12289" s="1" t="s">
        <v>16</v>
      </c>
      <c r="AB12289" s="3"/>
      <c r="AC12289" s="23" t="s">
        <v>37869</v>
      </c>
      <c r="AD12289" s="23" t="s">
        <v>40440</v>
      </c>
      <c r="AE12289" t="s">
        <v>35409</v>
      </c>
    </row>
    <row r="12290" spans="1:31" ht="15" customHeight="1">
      <c r="A12290" s="1">
        <v>12289</v>
      </c>
      <c r="B12290" s="1" t="s">
        <v>54</v>
      </c>
      <c r="C12290" s="1" t="s">
        <v>15126</v>
      </c>
      <c r="D12290" s="2" t="s">
        <v>230</v>
      </c>
      <c r="E12290" s="2" t="s">
        <v>746</v>
      </c>
      <c r="F12290" s="2" t="s">
        <v>34865</v>
      </c>
      <c r="G12290" s="15">
        <v>914906944464</v>
      </c>
      <c r="H12290" s="2" t="s">
        <v>15</v>
      </c>
      <c r="I12290" s="1" t="s">
        <v>9</v>
      </c>
      <c r="J12290" s="2" t="s">
        <v>47306</v>
      </c>
      <c r="K12290" s="3" t="s">
        <v>213</v>
      </c>
      <c r="L12290" s="2" t="s">
        <v>47306</v>
      </c>
      <c r="M12290" s="4" t="s">
        <v>17</v>
      </c>
      <c r="N12290" s="3" t="str">
        <f>J12290</f>
        <v>[20 lacs - 35 lacs]</v>
      </c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2"/>
      <c r="AA12290" s="1" t="s">
        <v>16</v>
      </c>
      <c r="AB12290" s="3"/>
      <c r="AC12290" s="23" t="s">
        <v>37869</v>
      </c>
      <c r="AD12290" s="23" t="s">
        <v>40440</v>
      </c>
      <c r="AE12290" t="s">
        <v>35394</v>
      </c>
    </row>
    <row r="12291" spans="1:31" ht="15" customHeight="1">
      <c r="A12291" s="1">
        <v>12290</v>
      </c>
      <c r="B12291" s="1" t="s">
        <v>54</v>
      </c>
      <c r="C12291" s="1" t="s">
        <v>15138</v>
      </c>
      <c r="D12291" s="2" t="s">
        <v>58</v>
      </c>
      <c r="E12291" s="2" t="s">
        <v>139</v>
      </c>
      <c r="F12291" s="2" t="s">
        <v>28360</v>
      </c>
      <c r="G12291" s="15">
        <v>914160441464</v>
      </c>
      <c r="H12291" s="2" t="s">
        <v>15</v>
      </c>
      <c r="I12291" s="1" t="s">
        <v>62</v>
      </c>
      <c r="J12291" s="2" t="s">
        <v>47306</v>
      </c>
      <c r="K12291" s="3" t="s">
        <v>213</v>
      </c>
      <c r="L12291" s="2" t="s">
        <v>47306</v>
      </c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2"/>
      <c r="AA12291" s="1" t="s">
        <v>16</v>
      </c>
      <c r="AB12291" s="3"/>
      <c r="AC12291" s="23" t="s">
        <v>37869</v>
      </c>
      <c r="AD12291" s="23" t="s">
        <v>40440</v>
      </c>
      <c r="AE12291" t="s">
        <v>35410</v>
      </c>
    </row>
    <row r="12292" spans="1:31" ht="15" customHeight="1">
      <c r="A12292" s="1">
        <v>12291</v>
      </c>
      <c r="B12292" s="1" t="s">
        <v>54</v>
      </c>
      <c r="C12292" s="1" t="s">
        <v>15181</v>
      </c>
      <c r="D12292" s="2" t="s">
        <v>2064</v>
      </c>
      <c r="E12292" s="2" t="s">
        <v>16021</v>
      </c>
      <c r="F12292" s="2" t="s">
        <v>28389</v>
      </c>
      <c r="G12292" s="15">
        <v>919999994400</v>
      </c>
      <c r="H12292" s="2" t="s">
        <v>20</v>
      </c>
      <c r="I12292" s="1" t="s">
        <v>41</v>
      </c>
      <c r="J12292" s="2" t="s">
        <v>47306</v>
      </c>
      <c r="K12292" s="3" t="s">
        <v>17</v>
      </c>
      <c r="L12292" s="2" t="s">
        <v>47306</v>
      </c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2"/>
      <c r="AA12292" s="1" t="s">
        <v>16</v>
      </c>
      <c r="AB12292" s="3"/>
      <c r="AC12292" s="23" t="s">
        <v>37870</v>
      </c>
      <c r="AD12292" s="23" t="s">
        <v>40440</v>
      </c>
      <c r="AE12292" t="s">
        <v>35409</v>
      </c>
    </row>
    <row r="12293" spans="1:31" ht="15" customHeight="1">
      <c r="A12293" s="1">
        <v>12292</v>
      </c>
      <c r="B12293" s="1" t="s">
        <v>54</v>
      </c>
      <c r="C12293" s="1" t="s">
        <v>15182</v>
      </c>
      <c r="D12293" s="2" t="s">
        <v>2904</v>
      </c>
      <c r="E12293" s="2" t="s">
        <v>2403</v>
      </c>
      <c r="F12293" s="2" t="s">
        <v>28390</v>
      </c>
      <c r="G12293" s="15">
        <v>9199496016</v>
      </c>
      <c r="H12293" s="2" t="s">
        <v>37</v>
      </c>
      <c r="I12293" s="1" t="s">
        <v>41</v>
      </c>
      <c r="J12293" s="2" t="s">
        <v>47306</v>
      </c>
      <c r="K12293" s="3" t="s">
        <v>213</v>
      </c>
      <c r="L12293" s="2" t="s">
        <v>47306</v>
      </c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2"/>
      <c r="AA12293" s="1" t="s">
        <v>16</v>
      </c>
      <c r="AB12293" s="3"/>
      <c r="AC12293" s="23" t="s">
        <v>37870</v>
      </c>
      <c r="AD12293" s="23" t="s">
        <v>40440</v>
      </c>
      <c r="AE12293" t="s">
        <v>35394</v>
      </c>
    </row>
    <row r="12294" spans="1:31" ht="15" customHeight="1">
      <c r="A12294" s="1">
        <v>12293</v>
      </c>
      <c r="B12294" s="1" t="s">
        <v>54</v>
      </c>
      <c r="C12294" s="1" t="s">
        <v>15195</v>
      </c>
      <c r="D12294" s="2" t="s">
        <v>16025</v>
      </c>
      <c r="E12294" s="2" t="s">
        <v>40</v>
      </c>
      <c r="F12294" s="2" t="s">
        <v>28399</v>
      </c>
      <c r="G12294" s="15">
        <v>9196464694</v>
      </c>
      <c r="H12294" s="2" t="s">
        <v>15</v>
      </c>
      <c r="I12294" s="1" t="s">
        <v>41</v>
      </c>
      <c r="J12294" s="2" t="s">
        <v>47306</v>
      </c>
      <c r="K12294" s="11" t="s">
        <v>13</v>
      </c>
      <c r="L12294" s="2" t="s">
        <v>47306</v>
      </c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2"/>
      <c r="AA12294" s="1" t="s">
        <v>16</v>
      </c>
      <c r="AB12294" s="3"/>
      <c r="AC12294" s="23" t="s">
        <v>37870</v>
      </c>
      <c r="AD12294" s="23" t="s">
        <v>40440</v>
      </c>
      <c r="AE12294" t="s">
        <v>35399</v>
      </c>
    </row>
    <row r="12295" spans="1:31" ht="15" customHeight="1">
      <c r="A12295" s="1">
        <v>12294</v>
      </c>
      <c r="B12295" s="1" t="s">
        <v>54</v>
      </c>
      <c r="C12295" s="1" t="s">
        <v>15205</v>
      </c>
      <c r="D12295" s="2" t="s">
        <v>3658</v>
      </c>
      <c r="E12295" s="2" t="s">
        <v>102</v>
      </c>
      <c r="F12295" s="2" t="s">
        <v>28406</v>
      </c>
      <c r="G12295" s="15">
        <v>919446009149</v>
      </c>
      <c r="H12295" s="2" t="s">
        <v>8</v>
      </c>
      <c r="I12295" s="1" t="s">
        <v>9</v>
      </c>
      <c r="J12295" s="2" t="s">
        <v>47306</v>
      </c>
      <c r="K12295" s="3" t="s">
        <v>17</v>
      </c>
      <c r="L12295" s="2" t="s">
        <v>47306</v>
      </c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2"/>
      <c r="AA12295" s="1" t="s">
        <v>16</v>
      </c>
      <c r="AB12295" s="3"/>
      <c r="AC12295" s="23" t="s">
        <v>37870</v>
      </c>
      <c r="AD12295" s="23" t="s">
        <v>40440</v>
      </c>
      <c r="AE12295" t="s">
        <v>35394</v>
      </c>
    </row>
    <row r="12296" spans="1:31" ht="15" customHeight="1">
      <c r="A12296" s="1">
        <v>12295</v>
      </c>
      <c r="B12296" s="1" t="s">
        <v>54</v>
      </c>
      <c r="C12296" s="1" t="s">
        <v>15208</v>
      </c>
      <c r="D12296" s="2" t="s">
        <v>9023</v>
      </c>
      <c r="E12296" s="2" t="s">
        <v>506</v>
      </c>
      <c r="F12296" s="2" t="s">
        <v>28409</v>
      </c>
      <c r="G12296" s="15">
        <v>91990014644</v>
      </c>
      <c r="H12296" s="2" t="s">
        <v>8</v>
      </c>
      <c r="I12296" s="1" t="s">
        <v>62</v>
      </c>
      <c r="J12296" s="2" t="s">
        <v>47306</v>
      </c>
      <c r="K12296" s="3" t="s">
        <v>213</v>
      </c>
      <c r="L12296" s="2" t="s">
        <v>47306</v>
      </c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2"/>
      <c r="AA12296" s="1" t="s">
        <v>16</v>
      </c>
      <c r="AB12296" s="3"/>
      <c r="AC12296" s="23" t="s">
        <v>37870</v>
      </c>
      <c r="AD12296" s="23" t="s">
        <v>40440</v>
      </c>
      <c r="AE12296" t="s">
        <v>35394</v>
      </c>
    </row>
    <row r="12297" spans="1:31" ht="15" customHeight="1">
      <c r="A12297" s="1">
        <v>12296</v>
      </c>
      <c r="B12297" s="1" t="s">
        <v>54</v>
      </c>
      <c r="C12297" s="1" t="s">
        <v>15222</v>
      </c>
      <c r="D12297" s="2" t="s">
        <v>2890</v>
      </c>
      <c r="E12297" s="2" t="s">
        <v>139</v>
      </c>
      <c r="F12297" s="2" t="s">
        <v>28419</v>
      </c>
      <c r="G12297" s="15">
        <v>919944061100</v>
      </c>
      <c r="H12297" s="2" t="s">
        <v>37</v>
      </c>
      <c r="I12297" s="1" t="s">
        <v>9</v>
      </c>
      <c r="J12297" s="2" t="s">
        <v>47306</v>
      </c>
      <c r="K12297" s="3" t="s">
        <v>42</v>
      </c>
      <c r="L12297" s="2" t="s">
        <v>47306</v>
      </c>
      <c r="M12297" s="4" t="s">
        <v>14137</v>
      </c>
      <c r="N12297" s="3" t="str">
        <f>J12297</f>
        <v>[20 lacs - 35 lacs]</v>
      </c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2"/>
      <c r="AA12297" s="1" t="s">
        <v>11</v>
      </c>
      <c r="AB12297" s="3"/>
      <c r="AC12297" s="23" t="s">
        <v>37871</v>
      </c>
      <c r="AD12297" s="23" t="s">
        <v>40440</v>
      </c>
      <c r="AE12297" t="s">
        <v>35410</v>
      </c>
    </row>
    <row r="12298" spans="1:31" ht="15" customHeight="1">
      <c r="A12298" s="1">
        <v>12297</v>
      </c>
      <c r="B12298" s="1" t="s">
        <v>54</v>
      </c>
      <c r="C12298" s="1" t="s">
        <v>15234</v>
      </c>
      <c r="D12298" s="2" t="s">
        <v>336</v>
      </c>
      <c r="E12298" s="2" t="s">
        <v>87</v>
      </c>
      <c r="F12298" s="2" t="s">
        <v>28429</v>
      </c>
      <c r="G12298" s="15">
        <v>919444190464</v>
      </c>
      <c r="H12298" s="2" t="s">
        <v>37</v>
      </c>
      <c r="I12298" s="1" t="s">
        <v>9</v>
      </c>
      <c r="J12298" s="2" t="s">
        <v>47306</v>
      </c>
      <c r="K12298" s="11" t="s">
        <v>14137</v>
      </c>
      <c r="L12298" s="2" t="s">
        <v>47306</v>
      </c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2"/>
      <c r="AA12298" s="1" t="s">
        <v>16</v>
      </c>
      <c r="AC12298" s="23" t="s">
        <v>37871</v>
      </c>
      <c r="AD12298" s="23" t="s">
        <v>40440</v>
      </c>
      <c r="AE12298" t="s">
        <v>35410</v>
      </c>
    </row>
    <row r="12299" spans="1:31" ht="15" customHeight="1">
      <c r="A12299" s="1">
        <v>12298</v>
      </c>
      <c r="B12299" s="1" t="s">
        <v>54</v>
      </c>
      <c r="C12299" s="1" t="s">
        <v>15252</v>
      </c>
      <c r="D12299" s="2" t="s">
        <v>386</v>
      </c>
      <c r="E12299" s="2" t="s">
        <v>16049</v>
      </c>
      <c r="F12299" s="2" t="s">
        <v>28438</v>
      </c>
      <c r="G12299" s="15">
        <v>919946019969</v>
      </c>
      <c r="H12299" s="2" t="s">
        <v>8</v>
      </c>
      <c r="I12299" s="1" t="s">
        <v>41</v>
      </c>
      <c r="J12299" s="2" t="s">
        <v>47306</v>
      </c>
      <c r="K12299" s="3" t="s">
        <v>17</v>
      </c>
      <c r="L12299" s="2" t="s">
        <v>47306</v>
      </c>
      <c r="M12299" s="4" t="s">
        <v>14137</v>
      </c>
      <c r="N12299" s="3" t="str">
        <f t="shared" ref="N12299:N12300" si="468">J12299</f>
        <v>[20 lacs - 35 lacs]</v>
      </c>
      <c r="O12299" s="4" t="s">
        <v>13</v>
      </c>
      <c r="P12299" s="3" t="s">
        <v>47306</v>
      </c>
      <c r="Q12299" s="4"/>
      <c r="R12299" s="4"/>
      <c r="S12299" s="4"/>
      <c r="T12299" s="4"/>
      <c r="U12299" s="4"/>
      <c r="V12299" s="4"/>
      <c r="W12299" s="4"/>
      <c r="X12299" s="4"/>
      <c r="Y12299" s="4"/>
      <c r="Z12299" s="2"/>
      <c r="AA12299" s="1" t="s">
        <v>16</v>
      </c>
      <c r="AC12299" s="23" t="s">
        <v>37872</v>
      </c>
      <c r="AD12299" s="23" t="s">
        <v>40440</v>
      </c>
      <c r="AE12299" t="s">
        <v>35399</v>
      </c>
    </row>
    <row r="12300" spans="1:31" ht="15" customHeight="1">
      <c r="A12300" s="1">
        <v>12299</v>
      </c>
      <c r="B12300" s="1" t="s">
        <v>54</v>
      </c>
      <c r="C12300" s="1" t="s">
        <v>15255</v>
      </c>
      <c r="D12300" s="2" t="s">
        <v>13156</v>
      </c>
      <c r="E12300" s="2" t="s">
        <v>5870</v>
      </c>
      <c r="F12300" s="2" t="s">
        <v>28441</v>
      </c>
      <c r="G12300" s="15">
        <v>91444966490</v>
      </c>
      <c r="H12300" s="2" t="s">
        <v>8</v>
      </c>
      <c r="I12300" s="1" t="s">
        <v>41</v>
      </c>
      <c r="J12300" s="2" t="s">
        <v>47306</v>
      </c>
      <c r="K12300" s="3" t="s">
        <v>17</v>
      </c>
      <c r="L12300" s="2" t="s">
        <v>47306</v>
      </c>
      <c r="M12300" s="4" t="s">
        <v>13</v>
      </c>
      <c r="N12300" s="3" t="str">
        <f t="shared" si="468"/>
        <v>[20 lacs - 35 lacs]</v>
      </c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2"/>
      <c r="AA12300" s="1" t="s">
        <v>16</v>
      </c>
      <c r="AC12300" s="23" t="s">
        <v>37872</v>
      </c>
      <c r="AD12300" s="23" t="s">
        <v>40440</v>
      </c>
      <c r="AE12300" t="s">
        <v>35394</v>
      </c>
    </row>
    <row r="12301" spans="1:31" ht="15" customHeight="1">
      <c r="A12301" s="1">
        <v>12300</v>
      </c>
      <c r="B12301" s="1" t="s">
        <v>54</v>
      </c>
      <c r="C12301" s="1" t="s">
        <v>15256</v>
      </c>
      <c r="D12301" s="2" t="s">
        <v>3465</v>
      </c>
      <c r="E12301" s="2" t="s">
        <v>139</v>
      </c>
      <c r="F12301" s="2" t="s">
        <v>32814</v>
      </c>
      <c r="G12301" s="15">
        <v>91990901414</v>
      </c>
      <c r="H12301" s="2" t="s">
        <v>15</v>
      </c>
      <c r="I12301" s="1" t="s">
        <v>62</v>
      </c>
      <c r="J12301" s="2" t="s">
        <v>47306</v>
      </c>
      <c r="K12301" s="3" t="s">
        <v>213</v>
      </c>
      <c r="L12301" s="2" t="s">
        <v>47306</v>
      </c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2"/>
      <c r="AA12301" s="1" t="s">
        <v>11</v>
      </c>
      <c r="AC12301" s="23" t="s">
        <v>37872</v>
      </c>
      <c r="AD12301" s="23" t="s">
        <v>40440</v>
      </c>
      <c r="AE12301" t="s">
        <v>35410</v>
      </c>
    </row>
    <row r="12302" spans="1:31" ht="15" customHeight="1">
      <c r="A12302" s="1">
        <v>12301</v>
      </c>
      <c r="B12302" s="1" t="s">
        <v>54</v>
      </c>
      <c r="C12302" s="1" t="s">
        <v>15260</v>
      </c>
      <c r="D12302" s="2" t="s">
        <v>1457</v>
      </c>
      <c r="E12302" s="2" t="s">
        <v>881</v>
      </c>
      <c r="F12302" s="2" t="s">
        <v>28444</v>
      </c>
      <c r="G12302" s="15">
        <v>91999904066</v>
      </c>
      <c r="H12302" s="2" t="s">
        <v>37</v>
      </c>
      <c r="I12302" s="1" t="s">
        <v>9</v>
      </c>
      <c r="J12302" s="2" t="s">
        <v>47306</v>
      </c>
      <c r="K12302" s="3" t="s">
        <v>42</v>
      </c>
      <c r="L12302" s="2" t="s">
        <v>47306</v>
      </c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2"/>
      <c r="AA12302" s="1" t="s">
        <v>16</v>
      </c>
      <c r="AC12302" s="23" t="s">
        <v>37872</v>
      </c>
      <c r="AD12302" s="23" t="s">
        <v>40440</v>
      </c>
      <c r="AE12302" t="s">
        <v>35394</v>
      </c>
    </row>
    <row r="12303" spans="1:31" ht="15" customHeight="1">
      <c r="A12303" s="1">
        <v>12302</v>
      </c>
      <c r="B12303" s="1" t="s">
        <v>54</v>
      </c>
      <c r="C12303" s="1" t="s">
        <v>15263</v>
      </c>
      <c r="D12303" s="2" t="s">
        <v>4408</v>
      </c>
      <c r="E12303" s="2" t="s">
        <v>287</v>
      </c>
      <c r="F12303" s="2" t="s">
        <v>32815</v>
      </c>
      <c r="G12303" s="15">
        <v>919494000949</v>
      </c>
      <c r="H12303" s="2" t="s">
        <v>132</v>
      </c>
      <c r="I12303" s="1" t="s">
        <v>9</v>
      </c>
      <c r="J12303" s="2" t="s">
        <v>47306</v>
      </c>
      <c r="K12303" s="3" t="s">
        <v>17</v>
      </c>
      <c r="L12303" s="2" t="s">
        <v>47306</v>
      </c>
      <c r="M12303" s="4" t="s">
        <v>14137</v>
      </c>
      <c r="N12303" s="3" t="str">
        <f t="shared" ref="N12303:N12304" si="469">J12303</f>
        <v>[20 lacs - 35 lacs]</v>
      </c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2"/>
      <c r="AA12303" s="1" t="s">
        <v>16</v>
      </c>
      <c r="AC12303" s="23" t="s">
        <v>37872</v>
      </c>
      <c r="AD12303" s="23" t="s">
        <v>40440</v>
      </c>
      <c r="AE12303" t="s">
        <v>35399</v>
      </c>
    </row>
    <row r="12304" spans="1:31" ht="15" customHeight="1">
      <c r="A12304" s="1">
        <v>12303</v>
      </c>
      <c r="B12304" s="1" t="s">
        <v>54</v>
      </c>
      <c r="C12304" s="1" t="s">
        <v>15269</v>
      </c>
      <c r="D12304" s="2" t="s">
        <v>3787</v>
      </c>
      <c r="E12304" s="2" t="s">
        <v>139</v>
      </c>
      <c r="F12304" s="2" t="s">
        <v>21313</v>
      </c>
      <c r="G12304" s="15">
        <v>919446016490</v>
      </c>
      <c r="H12304" s="2" t="s">
        <v>15</v>
      </c>
      <c r="I12304" s="1" t="s">
        <v>62</v>
      </c>
      <c r="J12304" s="2" t="s">
        <v>47306</v>
      </c>
      <c r="K12304" s="3" t="s">
        <v>213</v>
      </c>
      <c r="L12304" s="2" t="s">
        <v>47306</v>
      </c>
      <c r="M12304" s="4" t="s">
        <v>17</v>
      </c>
      <c r="N12304" s="3" t="str">
        <f t="shared" si="469"/>
        <v>[20 lacs - 35 lacs]</v>
      </c>
      <c r="O12304" s="4" t="s">
        <v>13</v>
      </c>
      <c r="P12304" s="3" t="s">
        <v>47306</v>
      </c>
      <c r="Q12304" s="4"/>
      <c r="R12304" s="4"/>
      <c r="S12304" s="4"/>
      <c r="T12304" s="4"/>
      <c r="U12304" s="4"/>
      <c r="V12304" s="4"/>
      <c r="W12304" s="4"/>
      <c r="X12304" s="4"/>
      <c r="Y12304" s="4"/>
      <c r="Z12304" s="2"/>
      <c r="AA12304" s="1" t="s">
        <v>16</v>
      </c>
      <c r="AC12304" s="23" t="s">
        <v>37872</v>
      </c>
      <c r="AD12304" s="23" t="s">
        <v>40440</v>
      </c>
      <c r="AE12304" t="s">
        <v>35409</v>
      </c>
    </row>
    <row r="12305" spans="1:31" ht="15" customHeight="1">
      <c r="A12305" s="1">
        <v>12304</v>
      </c>
      <c r="B12305" s="1" t="s">
        <v>54</v>
      </c>
      <c r="C12305" s="1" t="s">
        <v>15273</v>
      </c>
      <c r="D12305" s="2" t="s">
        <v>495</v>
      </c>
      <c r="E12305" s="2" t="s">
        <v>723</v>
      </c>
      <c r="F12305" s="2" t="s">
        <v>28453</v>
      </c>
      <c r="G12305" s="15">
        <v>91696164096</v>
      </c>
      <c r="H12305" s="2" t="s">
        <v>37</v>
      </c>
      <c r="I12305" s="1" t="s">
        <v>9</v>
      </c>
      <c r="J12305" s="2" t="s">
        <v>47306</v>
      </c>
      <c r="K12305" s="3" t="s">
        <v>17</v>
      </c>
      <c r="L12305" s="2" t="s">
        <v>47306</v>
      </c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2"/>
      <c r="AA12305" s="1" t="s">
        <v>16</v>
      </c>
      <c r="AC12305" s="23" t="s">
        <v>37872</v>
      </c>
      <c r="AD12305" s="23" t="s">
        <v>40440</v>
      </c>
      <c r="AE12305" t="s">
        <v>35399</v>
      </c>
    </row>
    <row r="12306" spans="1:31" ht="15" customHeight="1">
      <c r="A12306" s="1">
        <v>12305</v>
      </c>
      <c r="B12306" s="1" t="s">
        <v>54</v>
      </c>
      <c r="C12306" s="1" t="s">
        <v>15279</v>
      </c>
      <c r="D12306" s="2" t="s">
        <v>36387</v>
      </c>
      <c r="E12306" s="2" t="s">
        <v>139</v>
      </c>
      <c r="F12306" s="2" t="s">
        <v>28458</v>
      </c>
      <c r="G12306" s="15">
        <v>9199444046</v>
      </c>
      <c r="H12306" s="2" t="s">
        <v>37</v>
      </c>
      <c r="I12306" s="1" t="s">
        <v>62</v>
      </c>
      <c r="J12306" s="2" t="s">
        <v>47306</v>
      </c>
      <c r="K12306" s="3" t="s">
        <v>42</v>
      </c>
      <c r="L12306" s="2" t="s">
        <v>47306</v>
      </c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2"/>
      <c r="AA12306" s="1" t="s">
        <v>11</v>
      </c>
      <c r="AC12306" s="23" t="s">
        <v>37872</v>
      </c>
      <c r="AD12306" s="23" t="s">
        <v>40440</v>
      </c>
      <c r="AE12306" t="s">
        <v>35394</v>
      </c>
    </row>
    <row r="12307" spans="1:31" ht="15" customHeight="1">
      <c r="A12307" s="1">
        <v>12306</v>
      </c>
      <c r="B12307" s="1" t="s">
        <v>54</v>
      </c>
      <c r="C12307" s="1" t="s">
        <v>15288</v>
      </c>
      <c r="D12307" s="2" t="s">
        <v>917</v>
      </c>
      <c r="E12307" s="2" t="s">
        <v>881</v>
      </c>
      <c r="F12307" s="2" t="s">
        <v>28463</v>
      </c>
      <c r="G12307" s="15">
        <v>91694411944</v>
      </c>
      <c r="H12307" s="2" t="s">
        <v>15</v>
      </c>
      <c r="I12307" s="1" t="s">
        <v>37779</v>
      </c>
      <c r="J12307" s="2" t="s">
        <v>47306</v>
      </c>
      <c r="K12307" s="3" t="s">
        <v>17</v>
      </c>
      <c r="L12307" s="2" t="s">
        <v>47306</v>
      </c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2"/>
      <c r="AA12307" s="1" t="s">
        <v>11</v>
      </c>
      <c r="AC12307" s="23" t="s">
        <v>37872</v>
      </c>
      <c r="AD12307" s="23" t="s">
        <v>40440</v>
      </c>
      <c r="AE12307" t="s">
        <v>35409</v>
      </c>
    </row>
    <row r="12308" spans="1:31" ht="15" customHeight="1">
      <c r="A12308" s="1">
        <v>12307</v>
      </c>
      <c r="B12308" s="1" t="s">
        <v>54</v>
      </c>
      <c r="C12308" s="1" t="s">
        <v>15300</v>
      </c>
      <c r="D12308" s="2" t="s">
        <v>409</v>
      </c>
      <c r="E12308" s="2" t="s">
        <v>495</v>
      </c>
      <c r="F12308" s="2" t="s">
        <v>22767</v>
      </c>
      <c r="G12308" s="15">
        <v>919409146044</v>
      </c>
      <c r="H12308" s="2" t="s">
        <v>8</v>
      </c>
      <c r="I12308" s="1" t="s">
        <v>9</v>
      </c>
      <c r="J12308" s="2" t="s">
        <v>47306</v>
      </c>
      <c r="K12308" s="3" t="s">
        <v>213</v>
      </c>
      <c r="L12308" s="2" t="s">
        <v>47306</v>
      </c>
      <c r="M12308" s="4" t="s">
        <v>17</v>
      </c>
      <c r="N12308" s="3" t="str">
        <f>J12308</f>
        <v>[20 lacs - 35 lacs]</v>
      </c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2"/>
      <c r="AA12308" s="1" t="s">
        <v>16</v>
      </c>
      <c r="AC12308" s="23" t="s">
        <v>37872</v>
      </c>
      <c r="AD12308" s="23" t="s">
        <v>40440</v>
      </c>
      <c r="AE12308" t="s">
        <v>35410</v>
      </c>
    </row>
    <row r="12309" spans="1:31" ht="15" customHeight="1">
      <c r="A12309" s="1">
        <v>12308</v>
      </c>
      <c r="B12309" s="1" t="s">
        <v>54</v>
      </c>
      <c r="C12309" s="1" t="s">
        <v>15315</v>
      </c>
      <c r="D12309" s="2" t="s">
        <v>16065</v>
      </c>
      <c r="E12309" s="2" t="s">
        <v>139</v>
      </c>
      <c r="F12309" s="2" t="s">
        <v>28474</v>
      </c>
      <c r="G12309" s="15">
        <v>919149940</v>
      </c>
      <c r="H12309" s="2" t="s">
        <v>8</v>
      </c>
      <c r="I12309" s="1" t="s">
        <v>41</v>
      </c>
      <c r="J12309" s="2" t="s">
        <v>47306</v>
      </c>
      <c r="K12309" s="11" t="s">
        <v>14137</v>
      </c>
      <c r="L12309" s="2" t="s">
        <v>47306</v>
      </c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2"/>
      <c r="AA12309" s="1" t="s">
        <v>16</v>
      </c>
      <c r="AC12309" s="23" t="s">
        <v>37873</v>
      </c>
      <c r="AD12309" s="23" t="s">
        <v>40440</v>
      </c>
      <c r="AE12309" t="s">
        <v>35410</v>
      </c>
    </row>
    <row r="12310" spans="1:31" ht="15" customHeight="1">
      <c r="A12310" s="1">
        <v>12309</v>
      </c>
      <c r="B12310" s="1" t="s">
        <v>54</v>
      </c>
      <c r="C12310" s="1" t="s">
        <v>15329</v>
      </c>
      <c r="D12310" s="2" t="s">
        <v>280</v>
      </c>
      <c r="E12310" s="2" t="s">
        <v>16036</v>
      </c>
      <c r="F12310" s="2" t="s">
        <v>28483</v>
      </c>
      <c r="G12310" s="15">
        <v>91044914449</v>
      </c>
      <c r="H12310" s="2" t="s">
        <v>8</v>
      </c>
      <c r="I12310" s="1" t="s">
        <v>41</v>
      </c>
      <c r="J12310" s="2" t="s">
        <v>47306</v>
      </c>
      <c r="K12310" s="3" t="s">
        <v>17</v>
      </c>
      <c r="L12310" s="2" t="s">
        <v>47306</v>
      </c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2"/>
      <c r="AA12310" s="1" t="s">
        <v>16</v>
      </c>
      <c r="AC12310" s="23" t="s">
        <v>37873</v>
      </c>
      <c r="AD12310" s="23" t="s">
        <v>40440</v>
      </c>
      <c r="AE12310" t="s">
        <v>35410</v>
      </c>
    </row>
    <row r="12311" spans="1:31" ht="15" customHeight="1">
      <c r="A12311" s="1">
        <v>12310</v>
      </c>
      <c r="B12311" s="1" t="s">
        <v>54</v>
      </c>
      <c r="C12311" s="1" t="s">
        <v>15339</v>
      </c>
      <c r="D12311" s="2" t="s">
        <v>1015</v>
      </c>
      <c r="E12311" s="2" t="s">
        <v>16078</v>
      </c>
      <c r="F12311" s="2" t="s">
        <v>28489</v>
      </c>
      <c r="G12311" s="15">
        <v>9144446066</v>
      </c>
      <c r="H12311" s="2" t="s">
        <v>15</v>
      </c>
      <c r="I12311" s="1" t="s">
        <v>41</v>
      </c>
      <c r="J12311" s="2" t="s">
        <v>47306</v>
      </c>
      <c r="K12311" s="3" t="s">
        <v>17</v>
      </c>
      <c r="L12311" s="2" t="s">
        <v>47306</v>
      </c>
      <c r="M12311" s="4" t="s">
        <v>42</v>
      </c>
      <c r="N12311" s="3" t="str">
        <f>J12311</f>
        <v>[20 lacs - 35 lacs]</v>
      </c>
      <c r="O12311" s="4" t="s">
        <v>14137</v>
      </c>
      <c r="P12311" s="3" t="s">
        <v>47306</v>
      </c>
      <c r="Q12311" s="4"/>
      <c r="R12311" s="4"/>
      <c r="S12311" s="4"/>
      <c r="T12311" s="4"/>
      <c r="U12311" s="4"/>
      <c r="V12311" s="4"/>
      <c r="W12311" s="4"/>
      <c r="X12311" s="4"/>
      <c r="Y12311" s="4"/>
      <c r="Z12311" s="2"/>
      <c r="AA12311" s="1" t="s">
        <v>16</v>
      </c>
      <c r="AC12311" s="23" t="s">
        <v>37873</v>
      </c>
      <c r="AD12311" s="23" t="s">
        <v>40440</v>
      </c>
      <c r="AE12311" t="s">
        <v>35410</v>
      </c>
    </row>
    <row r="12312" spans="1:31" ht="15" customHeight="1">
      <c r="A12312" s="1">
        <v>12311</v>
      </c>
      <c r="B12312" s="1" t="s">
        <v>54</v>
      </c>
      <c r="C12312" s="1" t="s">
        <v>15347</v>
      </c>
      <c r="D12312" s="2" t="s">
        <v>1046</v>
      </c>
      <c r="E12312" s="2" t="s">
        <v>5968</v>
      </c>
      <c r="F12312" s="2" t="s">
        <v>20952</v>
      </c>
      <c r="G12312" s="15">
        <v>919444499</v>
      </c>
      <c r="H12312" s="2" t="s">
        <v>15</v>
      </c>
      <c r="I12312" s="1" t="s">
        <v>62</v>
      </c>
      <c r="J12312" s="2" t="s">
        <v>47306</v>
      </c>
      <c r="K12312" s="11" t="s">
        <v>14137</v>
      </c>
      <c r="L12312" s="2" t="s">
        <v>47306</v>
      </c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2"/>
      <c r="AA12312" s="1" t="s">
        <v>16</v>
      </c>
      <c r="AC12312" s="23" t="s">
        <v>37874</v>
      </c>
      <c r="AD12312" s="23" t="s">
        <v>40440</v>
      </c>
      <c r="AE12312" t="s">
        <v>35399</v>
      </c>
    </row>
    <row r="12313" spans="1:31" ht="15" customHeight="1">
      <c r="A12313" s="1">
        <v>12312</v>
      </c>
      <c r="B12313" s="1" t="s">
        <v>54</v>
      </c>
      <c r="C12313" s="1" t="s">
        <v>15399</v>
      </c>
      <c r="D12313" s="2" t="s">
        <v>1015</v>
      </c>
      <c r="E12313" s="2" t="s">
        <v>1306</v>
      </c>
      <c r="F12313" s="2" t="s">
        <v>28528</v>
      </c>
      <c r="G12313" s="15">
        <v>919610440</v>
      </c>
      <c r="H12313" s="2" t="s">
        <v>37</v>
      </c>
      <c r="I12313" s="1" t="s">
        <v>9</v>
      </c>
      <c r="J12313" s="2" t="s">
        <v>47306</v>
      </c>
      <c r="K12313" s="3" t="s">
        <v>213</v>
      </c>
      <c r="L12313" s="2" t="s">
        <v>47306</v>
      </c>
      <c r="M12313" s="4" t="s">
        <v>17</v>
      </c>
      <c r="N12313" s="3" t="str">
        <f>J12313</f>
        <v>[20 lacs - 35 lacs]</v>
      </c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2"/>
      <c r="AA12313" s="1" t="s">
        <v>16</v>
      </c>
      <c r="AC12313" s="23" t="s">
        <v>37875</v>
      </c>
      <c r="AD12313" s="23" t="s">
        <v>40440</v>
      </c>
      <c r="AE12313" t="s">
        <v>35399</v>
      </c>
    </row>
    <row r="12314" spans="1:31" ht="15" customHeight="1">
      <c r="A12314" s="1">
        <v>12313</v>
      </c>
      <c r="B12314" s="1" t="s">
        <v>54</v>
      </c>
      <c r="C12314" s="1" t="s">
        <v>15400</v>
      </c>
      <c r="D12314" s="2" t="s">
        <v>419</v>
      </c>
      <c r="E12314" s="2" t="s">
        <v>774</v>
      </c>
      <c r="F12314" s="2" t="s">
        <v>28529</v>
      </c>
      <c r="G12314" s="15">
        <v>91446041441</v>
      </c>
      <c r="H12314" s="2" t="s">
        <v>15</v>
      </c>
      <c r="I12314" s="1" t="s">
        <v>62</v>
      </c>
      <c r="J12314" s="2" t="s">
        <v>47306</v>
      </c>
      <c r="K12314" s="3" t="s">
        <v>17</v>
      </c>
      <c r="L12314" s="2" t="s">
        <v>47306</v>
      </c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2"/>
      <c r="AA12314" s="1" t="s">
        <v>16</v>
      </c>
      <c r="AC12314" s="23" t="s">
        <v>37875</v>
      </c>
      <c r="AD12314" s="23" t="s">
        <v>40440</v>
      </c>
      <c r="AE12314" t="s">
        <v>35394</v>
      </c>
    </row>
    <row r="12315" spans="1:31" ht="15" customHeight="1">
      <c r="A12315" s="1">
        <v>12314</v>
      </c>
      <c r="B12315" s="1" t="s">
        <v>54</v>
      </c>
      <c r="C12315" s="1" t="s">
        <v>15410</v>
      </c>
      <c r="D12315" s="2" t="s">
        <v>1394</v>
      </c>
      <c r="E12315" s="2" t="s">
        <v>16085</v>
      </c>
      <c r="F12315" s="2" t="s">
        <v>16086</v>
      </c>
      <c r="G12315" s="15">
        <v>91990441646</v>
      </c>
      <c r="H12315" s="2" t="s">
        <v>20</v>
      </c>
      <c r="I12315" s="1" t="s">
        <v>9</v>
      </c>
      <c r="J12315" s="2" t="s">
        <v>47306</v>
      </c>
      <c r="K12315" s="3" t="s">
        <v>213</v>
      </c>
      <c r="L12315" s="2" t="s">
        <v>47306</v>
      </c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2"/>
      <c r="AA12315" s="1" t="s">
        <v>16</v>
      </c>
      <c r="AC12315" s="23" t="s">
        <v>37875</v>
      </c>
      <c r="AD12315" s="23" t="s">
        <v>40440</v>
      </c>
      <c r="AE12315" t="s">
        <v>35410</v>
      </c>
    </row>
    <row r="12316" spans="1:31" ht="15" customHeight="1">
      <c r="A12316" s="1">
        <v>12315</v>
      </c>
      <c r="B12316" s="1" t="s">
        <v>54</v>
      </c>
      <c r="C12316" s="1" t="s">
        <v>15425</v>
      </c>
      <c r="D12316" s="2" t="s">
        <v>1421</v>
      </c>
      <c r="E12316" s="2" t="s">
        <v>32</v>
      </c>
      <c r="F12316" s="2" t="s">
        <v>28546</v>
      </c>
      <c r="G12316" s="15">
        <v>919449494006</v>
      </c>
      <c r="H12316" s="2" t="s">
        <v>8</v>
      </c>
      <c r="I12316" s="1" t="s">
        <v>33</v>
      </c>
      <c r="J12316" s="2" t="s">
        <v>47306</v>
      </c>
      <c r="K12316" s="11" t="s">
        <v>14136</v>
      </c>
      <c r="L12316" s="2" t="s">
        <v>47306</v>
      </c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2"/>
      <c r="AA12316" s="1" t="s">
        <v>16</v>
      </c>
      <c r="AC12316" s="23" t="s">
        <v>37875</v>
      </c>
      <c r="AD12316" s="23" t="s">
        <v>40440</v>
      </c>
      <c r="AE12316" t="s">
        <v>35410</v>
      </c>
    </row>
    <row r="12317" spans="1:31" ht="15" customHeight="1">
      <c r="A12317" s="1">
        <v>12316</v>
      </c>
      <c r="B12317" s="1" t="s">
        <v>54</v>
      </c>
      <c r="C12317" s="1" t="s">
        <v>15464</v>
      </c>
      <c r="D12317" s="2" t="s">
        <v>35970</v>
      </c>
      <c r="E12317" s="2" t="s">
        <v>40</v>
      </c>
      <c r="F12317" s="2" t="s">
        <v>28569</v>
      </c>
      <c r="G12317" s="15">
        <v>91496064696</v>
      </c>
      <c r="H12317" s="2" t="s">
        <v>20</v>
      </c>
      <c r="I12317" s="1" t="s">
        <v>62</v>
      </c>
      <c r="J12317" s="2" t="s">
        <v>47306</v>
      </c>
      <c r="K12317" s="11" t="s">
        <v>13</v>
      </c>
      <c r="L12317" s="2" t="s">
        <v>47306</v>
      </c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2"/>
      <c r="AA12317" s="1" t="s">
        <v>16</v>
      </c>
      <c r="AC12317" s="23" t="s">
        <v>37875</v>
      </c>
      <c r="AD12317" s="23" t="s">
        <v>40440</v>
      </c>
      <c r="AE12317" t="s">
        <v>35409</v>
      </c>
    </row>
    <row r="12318" spans="1:31" ht="15" customHeight="1">
      <c r="A12318" s="1">
        <v>12317</v>
      </c>
      <c r="B12318" s="1" t="s">
        <v>54</v>
      </c>
      <c r="C12318" s="1" t="s">
        <v>15467</v>
      </c>
      <c r="D12318" s="2" t="s">
        <v>1631</v>
      </c>
      <c r="E12318" s="2" t="s">
        <v>328</v>
      </c>
      <c r="F12318" s="2" t="s">
        <v>28572</v>
      </c>
      <c r="G12318" s="15">
        <v>9194460444</v>
      </c>
      <c r="H12318" s="2" t="s">
        <v>37</v>
      </c>
      <c r="I12318" s="1" t="s">
        <v>41</v>
      </c>
      <c r="J12318" s="2" t="s">
        <v>47306</v>
      </c>
      <c r="K12318" s="3" t="s">
        <v>17</v>
      </c>
      <c r="L12318" s="2" t="s">
        <v>47306</v>
      </c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2"/>
      <c r="AA12318" s="1" t="s">
        <v>16</v>
      </c>
      <c r="AC12318" s="23" t="s">
        <v>37875</v>
      </c>
      <c r="AD12318" s="23" t="s">
        <v>40440</v>
      </c>
      <c r="AE12318" t="s">
        <v>35410</v>
      </c>
    </row>
    <row r="12319" spans="1:31" ht="15" customHeight="1">
      <c r="A12319" s="1">
        <v>12318</v>
      </c>
      <c r="B12319" s="1" t="s">
        <v>54</v>
      </c>
      <c r="C12319" s="1" t="s">
        <v>15484</v>
      </c>
      <c r="D12319" s="2" t="s">
        <v>13340</v>
      </c>
      <c r="E12319" s="2" t="s">
        <v>19</v>
      </c>
      <c r="F12319" s="2" t="s">
        <v>28583</v>
      </c>
      <c r="G12319" s="15">
        <v>91914900114</v>
      </c>
      <c r="H12319" s="2" t="s">
        <v>15</v>
      </c>
      <c r="I12319" s="1" t="s">
        <v>62</v>
      </c>
      <c r="J12319" s="2" t="s">
        <v>47306</v>
      </c>
      <c r="K12319" s="3" t="s">
        <v>17</v>
      </c>
      <c r="L12319" s="2" t="s">
        <v>47306</v>
      </c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2"/>
      <c r="AA12319" s="1" t="s">
        <v>16</v>
      </c>
      <c r="AC12319" s="23" t="s">
        <v>37875</v>
      </c>
      <c r="AD12319" s="23" t="s">
        <v>40440</v>
      </c>
      <c r="AE12319" t="s">
        <v>35394</v>
      </c>
    </row>
    <row r="12320" spans="1:31" ht="15" customHeight="1">
      <c r="A12320" s="1">
        <v>12319</v>
      </c>
      <c r="B12320" s="1" t="s">
        <v>54</v>
      </c>
      <c r="C12320" s="1" t="s">
        <v>15488</v>
      </c>
      <c r="D12320" s="2" t="s">
        <v>386</v>
      </c>
      <c r="E12320" s="2" t="s">
        <v>558</v>
      </c>
      <c r="F12320" s="2" t="s">
        <v>28585</v>
      </c>
      <c r="G12320" s="15">
        <v>91946169461</v>
      </c>
      <c r="H12320" s="2" t="s">
        <v>15</v>
      </c>
      <c r="I12320" s="1" t="s">
        <v>9</v>
      </c>
      <c r="J12320" s="2" t="s">
        <v>47306</v>
      </c>
      <c r="K12320" s="11" t="s">
        <v>14136</v>
      </c>
      <c r="L12320" s="2" t="s">
        <v>47306</v>
      </c>
      <c r="M12320" s="4" t="s">
        <v>14137</v>
      </c>
      <c r="N12320" s="3" t="str">
        <f t="shared" ref="N12320:N12321" si="470">J12320</f>
        <v>[20 lacs - 35 lacs]</v>
      </c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2"/>
      <c r="AA12320" s="1" t="s">
        <v>16</v>
      </c>
      <c r="AC12320" s="23" t="s">
        <v>37875</v>
      </c>
      <c r="AD12320" s="23" t="s">
        <v>40440</v>
      </c>
      <c r="AE12320" t="s">
        <v>35399</v>
      </c>
    </row>
    <row r="12321" spans="1:31" ht="15" customHeight="1">
      <c r="A12321" s="1">
        <v>12320</v>
      </c>
      <c r="B12321" s="1" t="s">
        <v>54</v>
      </c>
      <c r="C12321" s="1" t="s">
        <v>15500</v>
      </c>
      <c r="D12321" s="2" t="s">
        <v>2505</v>
      </c>
      <c r="E12321" s="2" t="s">
        <v>93</v>
      </c>
      <c r="F12321" s="2" t="s">
        <v>28594</v>
      </c>
      <c r="G12321" s="15">
        <v>919691164</v>
      </c>
      <c r="H12321" s="2" t="s">
        <v>20</v>
      </c>
      <c r="I12321" s="1" t="s">
        <v>41</v>
      </c>
      <c r="J12321" s="2" t="s">
        <v>47306</v>
      </c>
      <c r="K12321" s="3" t="s">
        <v>213</v>
      </c>
      <c r="L12321" s="2" t="s">
        <v>47306</v>
      </c>
      <c r="M12321" s="4" t="s">
        <v>17</v>
      </c>
      <c r="N12321" s="3" t="str">
        <f t="shared" si="470"/>
        <v>[20 lacs - 35 lacs]</v>
      </c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2"/>
      <c r="AA12321" s="1" t="s">
        <v>16</v>
      </c>
      <c r="AC12321" s="23" t="s">
        <v>37875</v>
      </c>
      <c r="AD12321" s="23" t="s">
        <v>40440</v>
      </c>
      <c r="AE12321" t="s">
        <v>35409</v>
      </c>
    </row>
    <row r="12322" spans="1:31" ht="15" customHeight="1">
      <c r="A12322" s="1">
        <v>12321</v>
      </c>
      <c r="B12322" s="1" t="s">
        <v>54</v>
      </c>
      <c r="C12322" s="1" t="s">
        <v>15536</v>
      </c>
      <c r="D12322" s="2" t="s">
        <v>841</v>
      </c>
      <c r="E12322" s="2" t="s">
        <v>6915</v>
      </c>
      <c r="F12322" s="2" t="s">
        <v>28614</v>
      </c>
      <c r="G12322" s="15">
        <v>91446919464</v>
      </c>
      <c r="H12322" s="2" t="s">
        <v>15</v>
      </c>
      <c r="I12322" s="1" t="s">
        <v>62</v>
      </c>
      <c r="J12322" s="2" t="s">
        <v>47306</v>
      </c>
      <c r="K12322" s="3" t="s">
        <v>213</v>
      </c>
      <c r="L12322" s="2" t="s">
        <v>47306</v>
      </c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2"/>
      <c r="AA12322" s="1" t="s">
        <v>16</v>
      </c>
      <c r="AC12322" s="23" t="s">
        <v>37875</v>
      </c>
      <c r="AD12322" s="23" t="s">
        <v>40440</v>
      </c>
      <c r="AE12322" t="s">
        <v>35409</v>
      </c>
    </row>
    <row r="12323" spans="1:31" ht="15" customHeight="1">
      <c r="A12323" s="1">
        <v>12322</v>
      </c>
      <c r="B12323" s="1" t="s">
        <v>54</v>
      </c>
      <c r="C12323" s="1" t="s">
        <v>15543</v>
      </c>
      <c r="D12323" s="2" t="s">
        <v>1447</v>
      </c>
      <c r="E12323" s="2" t="s">
        <v>37336</v>
      </c>
      <c r="F12323" s="2" t="s">
        <v>28618</v>
      </c>
      <c r="G12323" s="15">
        <v>91600640466</v>
      </c>
      <c r="H12323" s="2" t="s">
        <v>8</v>
      </c>
      <c r="I12323" s="1" t="s">
        <v>62</v>
      </c>
      <c r="J12323" s="2" t="s">
        <v>47306</v>
      </c>
      <c r="K12323" s="3" t="s">
        <v>17</v>
      </c>
      <c r="L12323" s="2" t="s">
        <v>47306</v>
      </c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2"/>
      <c r="AA12323" s="1" t="s">
        <v>16</v>
      </c>
      <c r="AC12323" s="23" t="s">
        <v>37875</v>
      </c>
      <c r="AD12323" s="23" t="s">
        <v>40440</v>
      </c>
      <c r="AE12323" t="s">
        <v>35399</v>
      </c>
    </row>
    <row r="12324" spans="1:31" ht="15" customHeight="1">
      <c r="A12324" s="1">
        <v>12323</v>
      </c>
      <c r="B12324" s="1" t="s">
        <v>54</v>
      </c>
      <c r="C12324" s="1" t="s">
        <v>15545</v>
      </c>
      <c r="D12324" s="2" t="s">
        <v>386</v>
      </c>
      <c r="E12324" s="2" t="s">
        <v>7676</v>
      </c>
      <c r="F12324" s="2" t="s">
        <v>34923</v>
      </c>
      <c r="G12324" s="15">
        <v>919901660646</v>
      </c>
      <c r="H12324" s="2" t="s">
        <v>8</v>
      </c>
      <c r="I12324" s="1" t="s">
        <v>9</v>
      </c>
      <c r="J12324" s="2" t="s">
        <v>47306</v>
      </c>
      <c r="K12324" s="3" t="s">
        <v>42</v>
      </c>
      <c r="L12324" s="2" t="s">
        <v>47306</v>
      </c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2"/>
      <c r="AA12324" s="1" t="s">
        <v>16</v>
      </c>
      <c r="AC12324" s="23" t="s">
        <v>37876</v>
      </c>
      <c r="AD12324" s="23" t="s">
        <v>40440</v>
      </c>
      <c r="AE12324" t="s">
        <v>35409</v>
      </c>
    </row>
    <row r="12325" spans="1:31" ht="15" customHeight="1">
      <c r="A12325" s="1">
        <v>12324</v>
      </c>
      <c r="B12325" s="1" t="s">
        <v>54</v>
      </c>
      <c r="C12325" s="1" t="s">
        <v>15552</v>
      </c>
      <c r="D12325" s="2" t="s">
        <v>36165</v>
      </c>
      <c r="E12325" s="2" t="s">
        <v>11626</v>
      </c>
      <c r="F12325" s="2" t="s">
        <v>28623</v>
      </c>
      <c r="G12325" s="15">
        <v>914141499649</v>
      </c>
      <c r="H12325" s="2" t="s">
        <v>15</v>
      </c>
      <c r="I12325" s="1" t="s">
        <v>9</v>
      </c>
      <c r="J12325" s="2" t="s">
        <v>47306</v>
      </c>
      <c r="K12325" s="3" t="s">
        <v>17</v>
      </c>
      <c r="L12325" s="2" t="s">
        <v>47306</v>
      </c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2"/>
      <c r="AA12325" s="1" t="s">
        <v>11</v>
      </c>
      <c r="AC12325" s="23" t="s">
        <v>37876</v>
      </c>
      <c r="AD12325" s="23" t="s">
        <v>40440</v>
      </c>
      <c r="AE12325" t="s">
        <v>35394</v>
      </c>
    </row>
    <row r="12326" spans="1:31" ht="15" customHeight="1">
      <c r="A12326" s="1">
        <v>12325</v>
      </c>
      <c r="B12326" s="1" t="s">
        <v>54</v>
      </c>
      <c r="C12326" s="1" t="s">
        <v>15590</v>
      </c>
      <c r="D12326" s="2" t="s">
        <v>683</v>
      </c>
      <c r="E12326" s="2" t="s">
        <v>13879</v>
      </c>
      <c r="F12326" s="2" t="s">
        <v>28649</v>
      </c>
      <c r="G12326" s="15">
        <v>919099414049</v>
      </c>
      <c r="H12326" s="2" t="s">
        <v>8</v>
      </c>
      <c r="I12326" s="1" t="s">
        <v>41</v>
      </c>
      <c r="J12326" s="2" t="s">
        <v>47306</v>
      </c>
      <c r="K12326" s="11" t="s">
        <v>13</v>
      </c>
      <c r="L12326" s="2" t="s">
        <v>47306</v>
      </c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2"/>
      <c r="AA12326" s="1" t="s">
        <v>16</v>
      </c>
      <c r="AC12326" s="23" t="s">
        <v>37877</v>
      </c>
      <c r="AD12326" s="23" t="s">
        <v>40440</v>
      </c>
      <c r="AE12326" t="s">
        <v>35394</v>
      </c>
    </row>
    <row r="12327" spans="1:31" ht="15" customHeight="1">
      <c r="A12327" s="1">
        <v>12326</v>
      </c>
      <c r="B12327" s="1" t="s">
        <v>54</v>
      </c>
      <c r="C12327" s="1" t="s">
        <v>15599</v>
      </c>
      <c r="D12327" s="2" t="s">
        <v>804</v>
      </c>
      <c r="E12327" s="2" t="s">
        <v>36932</v>
      </c>
      <c r="F12327" s="2" t="s">
        <v>32851</v>
      </c>
      <c r="G12327" s="15">
        <v>919646499944</v>
      </c>
      <c r="H12327" s="2" t="s">
        <v>20</v>
      </c>
      <c r="I12327" s="1" t="s">
        <v>62</v>
      </c>
      <c r="J12327" s="2" t="s">
        <v>47306</v>
      </c>
      <c r="K12327" s="3" t="s">
        <v>17</v>
      </c>
      <c r="L12327" s="2" t="s">
        <v>47306</v>
      </c>
      <c r="M12327" s="4" t="s">
        <v>42</v>
      </c>
      <c r="N12327" s="3" t="str">
        <f>J12327</f>
        <v>[20 lacs - 35 lacs]</v>
      </c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2"/>
      <c r="AA12327" s="1" t="s">
        <v>16</v>
      </c>
      <c r="AC12327" s="23" t="s">
        <v>37877</v>
      </c>
      <c r="AD12327" s="23" t="s">
        <v>40440</v>
      </c>
      <c r="AE12327" t="s">
        <v>35394</v>
      </c>
    </row>
    <row r="12328" spans="1:31" ht="15" customHeight="1">
      <c r="A12328" s="1">
        <v>12327</v>
      </c>
      <c r="B12328" s="1" t="s">
        <v>54</v>
      </c>
      <c r="C12328" s="1" t="s">
        <v>15612</v>
      </c>
      <c r="D12328" s="2" t="s">
        <v>2488</v>
      </c>
      <c r="E12328" s="2" t="s">
        <v>5667</v>
      </c>
      <c r="F12328" s="2" t="s">
        <v>28663</v>
      </c>
      <c r="G12328" s="15">
        <v>919904409401</v>
      </c>
      <c r="H12328" s="2" t="s">
        <v>132</v>
      </c>
      <c r="I12328" s="1" t="s">
        <v>41</v>
      </c>
      <c r="J12328" s="2" t="s">
        <v>47306</v>
      </c>
      <c r="K12328" s="3" t="s">
        <v>17</v>
      </c>
      <c r="L12328" s="2" t="s">
        <v>47306</v>
      </c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2"/>
      <c r="AA12328" s="1" t="s">
        <v>16</v>
      </c>
      <c r="AC12328" s="23" t="s">
        <v>37877</v>
      </c>
      <c r="AD12328" s="23" t="s">
        <v>40440</v>
      </c>
      <c r="AE12328" t="s">
        <v>35409</v>
      </c>
    </row>
    <row r="12329" spans="1:31" ht="15" customHeight="1">
      <c r="A12329" s="1">
        <v>12328</v>
      </c>
      <c r="B12329" s="1" t="s">
        <v>54</v>
      </c>
      <c r="C12329" s="1" t="s">
        <v>15650</v>
      </c>
      <c r="D12329" s="2" t="s">
        <v>2880</v>
      </c>
      <c r="E12329" s="2" t="s">
        <v>102</v>
      </c>
      <c r="F12329" s="2" t="s">
        <v>34940</v>
      </c>
      <c r="G12329" s="15">
        <v>919414009644</v>
      </c>
      <c r="H12329" s="2" t="s">
        <v>20</v>
      </c>
      <c r="I12329" s="1" t="s">
        <v>62</v>
      </c>
      <c r="J12329" s="2" t="s">
        <v>47306</v>
      </c>
      <c r="K12329" s="3" t="s">
        <v>17</v>
      </c>
      <c r="L12329" s="2" t="s">
        <v>47306</v>
      </c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2"/>
      <c r="AA12329" s="1" t="s">
        <v>16</v>
      </c>
      <c r="AC12329" s="23" t="s">
        <v>37877</v>
      </c>
      <c r="AD12329" s="23" t="s">
        <v>40440</v>
      </c>
      <c r="AE12329" t="s">
        <v>35409</v>
      </c>
    </row>
    <row r="12330" spans="1:31" ht="15" customHeight="1">
      <c r="A12330" s="1">
        <v>12329</v>
      </c>
      <c r="B12330" s="1" t="s">
        <v>54</v>
      </c>
      <c r="C12330" s="1" t="s">
        <v>15657</v>
      </c>
      <c r="D12330" s="2" t="s">
        <v>12520</v>
      </c>
      <c r="E12330" s="2" t="s">
        <v>881</v>
      </c>
      <c r="F12330" s="2" t="s">
        <v>34942</v>
      </c>
      <c r="G12330" s="15">
        <v>9190999444</v>
      </c>
      <c r="H12330" s="2" t="s">
        <v>8</v>
      </c>
      <c r="I12330" s="1" t="s">
        <v>9</v>
      </c>
      <c r="J12330" s="2" t="s">
        <v>47306</v>
      </c>
      <c r="K12330" s="3" t="s">
        <v>213</v>
      </c>
      <c r="L12330" s="2" t="s">
        <v>47306</v>
      </c>
      <c r="M12330" s="4" t="s">
        <v>17</v>
      </c>
      <c r="N12330" s="3" t="str">
        <f t="shared" ref="N12330:N12331" si="471">J12330</f>
        <v>[20 lacs - 35 lacs]</v>
      </c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2"/>
      <c r="AA12330" s="1" t="s">
        <v>16</v>
      </c>
      <c r="AC12330" s="23" t="s">
        <v>37877</v>
      </c>
      <c r="AD12330" s="23" t="s">
        <v>40440</v>
      </c>
      <c r="AE12330" t="s">
        <v>35409</v>
      </c>
    </row>
    <row r="12331" spans="1:31" ht="15" customHeight="1">
      <c r="A12331" s="1">
        <v>12330</v>
      </c>
      <c r="B12331" s="1" t="s">
        <v>54</v>
      </c>
      <c r="C12331" s="1" t="s">
        <v>15674</v>
      </c>
      <c r="D12331" s="2" t="s">
        <v>2250</v>
      </c>
      <c r="E12331" s="2" t="s">
        <v>11298</v>
      </c>
      <c r="F12331" s="2" t="s">
        <v>28691</v>
      </c>
      <c r="G12331" s="15">
        <v>91994669491</v>
      </c>
      <c r="H12331" s="2" t="s">
        <v>15</v>
      </c>
      <c r="I12331" s="1" t="s">
        <v>41</v>
      </c>
      <c r="J12331" s="2" t="s">
        <v>47306</v>
      </c>
      <c r="K12331" s="3" t="s">
        <v>213</v>
      </c>
      <c r="L12331" s="2" t="s">
        <v>47306</v>
      </c>
      <c r="M12331" s="4" t="s">
        <v>17</v>
      </c>
      <c r="N12331" s="3" t="str">
        <f t="shared" si="471"/>
        <v>[20 lacs - 35 lacs]</v>
      </c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2"/>
      <c r="AA12331" s="1" t="s">
        <v>16</v>
      </c>
      <c r="AC12331" s="23" t="s">
        <v>37877</v>
      </c>
      <c r="AD12331" s="23" t="s">
        <v>40440</v>
      </c>
      <c r="AE12331" t="s">
        <v>35410</v>
      </c>
    </row>
    <row r="12332" spans="1:31" ht="15" customHeight="1">
      <c r="A12332" s="1">
        <v>12331</v>
      </c>
      <c r="B12332" s="1" t="s">
        <v>54</v>
      </c>
      <c r="C12332" s="1" t="s">
        <v>15683</v>
      </c>
      <c r="D12332" s="2" t="s">
        <v>220</v>
      </c>
      <c r="E12332" s="2" t="s">
        <v>1972</v>
      </c>
      <c r="F12332" s="2" t="s">
        <v>28700</v>
      </c>
      <c r="G12332" s="15">
        <v>919664464966</v>
      </c>
      <c r="H12332" s="2" t="s">
        <v>20</v>
      </c>
      <c r="I12332" s="1" t="s">
        <v>41</v>
      </c>
      <c r="J12332" s="2" t="s">
        <v>47306</v>
      </c>
      <c r="K12332" s="11" t="s">
        <v>14137</v>
      </c>
      <c r="L12332" s="2" t="s">
        <v>47306</v>
      </c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2"/>
      <c r="AA12332" s="1" t="s">
        <v>16</v>
      </c>
      <c r="AC12332" s="23" t="s">
        <v>37877</v>
      </c>
      <c r="AD12332" s="23" t="s">
        <v>40440</v>
      </c>
      <c r="AE12332" t="s">
        <v>35410</v>
      </c>
    </row>
    <row r="12333" spans="1:31" ht="15" customHeight="1">
      <c r="A12333" s="1">
        <v>12332</v>
      </c>
      <c r="B12333" s="1" t="s">
        <v>54</v>
      </c>
      <c r="C12333" s="1" t="s">
        <v>15686</v>
      </c>
      <c r="D12333" s="2" t="s">
        <v>9781</v>
      </c>
      <c r="E12333" s="2" t="s">
        <v>788</v>
      </c>
      <c r="F12333" s="2" t="s">
        <v>34947</v>
      </c>
      <c r="G12333" s="15">
        <v>914460006466</v>
      </c>
      <c r="H12333" s="2" t="s">
        <v>15</v>
      </c>
      <c r="I12333" s="1" t="s">
        <v>62</v>
      </c>
      <c r="J12333" s="2" t="s">
        <v>47306</v>
      </c>
      <c r="K12333" s="3" t="s">
        <v>17</v>
      </c>
      <c r="L12333" s="2" t="s">
        <v>47306</v>
      </c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2"/>
      <c r="AA12333" s="1" t="s">
        <v>16</v>
      </c>
      <c r="AC12333" s="23" t="s">
        <v>37877</v>
      </c>
      <c r="AD12333" s="23" t="s">
        <v>40440</v>
      </c>
      <c r="AE12333" t="s">
        <v>35409</v>
      </c>
    </row>
    <row r="12334" spans="1:31" ht="15" customHeight="1">
      <c r="A12334" s="1">
        <v>12333</v>
      </c>
      <c r="B12334" s="1" t="s">
        <v>54</v>
      </c>
      <c r="C12334" s="1" t="s">
        <v>15692</v>
      </c>
      <c r="D12334" s="2" t="s">
        <v>432</v>
      </c>
      <c r="E12334" s="2" t="s">
        <v>37180</v>
      </c>
      <c r="F12334" s="2" t="s">
        <v>23364</v>
      </c>
      <c r="G12334" s="15">
        <v>91904469666</v>
      </c>
      <c r="H12334" s="2" t="s">
        <v>8</v>
      </c>
      <c r="I12334" s="1" t="s">
        <v>62</v>
      </c>
      <c r="J12334" s="2" t="s">
        <v>47306</v>
      </c>
      <c r="K12334" s="11" t="s">
        <v>14137</v>
      </c>
      <c r="L12334" s="2" t="s">
        <v>47306</v>
      </c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2"/>
      <c r="AA12334" s="1" t="s">
        <v>16</v>
      </c>
      <c r="AC12334" s="23" t="s">
        <v>37877</v>
      </c>
      <c r="AD12334" s="23" t="s">
        <v>40440</v>
      </c>
      <c r="AE12334" t="s">
        <v>35399</v>
      </c>
    </row>
    <row r="12335" spans="1:31" ht="15" customHeight="1">
      <c r="A12335" s="1">
        <v>12334</v>
      </c>
      <c r="B12335" s="1" t="s">
        <v>54</v>
      </c>
      <c r="C12335" s="1" t="s">
        <v>15701</v>
      </c>
      <c r="D12335" s="2" t="s">
        <v>18744</v>
      </c>
      <c r="E12335" s="2" t="s">
        <v>139</v>
      </c>
      <c r="F12335" s="2" t="s">
        <v>34950</v>
      </c>
      <c r="G12335" s="15">
        <v>919909044644</v>
      </c>
      <c r="H12335" s="2" t="s">
        <v>15</v>
      </c>
      <c r="I12335" s="1" t="s">
        <v>41</v>
      </c>
      <c r="J12335" s="2" t="s">
        <v>47306</v>
      </c>
      <c r="K12335" s="3" t="s">
        <v>17</v>
      </c>
      <c r="L12335" s="2" t="s">
        <v>47306</v>
      </c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2"/>
      <c r="AA12335" s="1" t="s">
        <v>16</v>
      </c>
      <c r="AC12335" s="23" t="s">
        <v>37877</v>
      </c>
      <c r="AD12335" s="23" t="s">
        <v>40440</v>
      </c>
      <c r="AE12335" t="s">
        <v>35394</v>
      </c>
    </row>
    <row r="12336" spans="1:31" ht="15" customHeight="1">
      <c r="A12336" s="1">
        <v>12335</v>
      </c>
      <c r="B12336" s="1" t="s">
        <v>54</v>
      </c>
      <c r="C12336" s="1" t="s">
        <v>15731</v>
      </c>
      <c r="D12336" s="2" t="s">
        <v>1305</v>
      </c>
      <c r="E12336" s="2" t="s">
        <v>36863</v>
      </c>
      <c r="F12336" s="2" t="s">
        <v>32872</v>
      </c>
      <c r="G12336" s="15">
        <v>91446646690</v>
      </c>
      <c r="H12336" s="2" t="s">
        <v>15</v>
      </c>
      <c r="I12336" s="1" t="s">
        <v>41</v>
      </c>
      <c r="J12336" s="2" t="s">
        <v>47306</v>
      </c>
      <c r="K12336" s="3" t="s">
        <v>17</v>
      </c>
      <c r="L12336" s="2" t="s">
        <v>47306</v>
      </c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2"/>
      <c r="AA12336" s="1" t="s">
        <v>16</v>
      </c>
      <c r="AC12336" s="23" t="s">
        <v>37877</v>
      </c>
      <c r="AD12336" s="23" t="s">
        <v>40440</v>
      </c>
      <c r="AE12336" t="s">
        <v>35409</v>
      </c>
    </row>
    <row r="12337" spans="1:31" ht="15" customHeight="1">
      <c r="A12337" s="1">
        <v>12336</v>
      </c>
      <c r="B12337" s="1" t="s">
        <v>54</v>
      </c>
      <c r="C12337" s="1" t="s">
        <v>15734</v>
      </c>
      <c r="D12337" s="2" t="s">
        <v>1263</v>
      </c>
      <c r="E12337" s="2" t="s">
        <v>40</v>
      </c>
      <c r="F12337" s="2" t="s">
        <v>28733</v>
      </c>
      <c r="G12337" s="15">
        <v>919494406</v>
      </c>
      <c r="H12337" s="2" t="s">
        <v>8</v>
      </c>
      <c r="I12337" s="1" t="s">
        <v>41</v>
      </c>
      <c r="J12337" s="2" t="s">
        <v>47306</v>
      </c>
      <c r="K12337" s="11" t="s">
        <v>14136</v>
      </c>
      <c r="L12337" s="2" t="s">
        <v>47306</v>
      </c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2"/>
      <c r="AA12337" s="1" t="s">
        <v>16</v>
      </c>
      <c r="AC12337" s="23" t="s">
        <v>37877</v>
      </c>
      <c r="AD12337" s="23" t="s">
        <v>40440</v>
      </c>
      <c r="AE12337" t="s">
        <v>35409</v>
      </c>
    </row>
    <row r="12338" spans="1:31" ht="15" customHeight="1">
      <c r="A12338" s="1">
        <v>12337</v>
      </c>
      <c r="B12338" s="1" t="s">
        <v>54</v>
      </c>
      <c r="C12338" s="1" t="s">
        <v>15750</v>
      </c>
      <c r="D12338" s="2" t="s">
        <v>1151</v>
      </c>
      <c r="E12338" s="2" t="s">
        <v>139</v>
      </c>
      <c r="F12338" s="2" t="s">
        <v>28744</v>
      </c>
      <c r="G12338" s="15">
        <v>919409049946</v>
      </c>
      <c r="H12338" s="2" t="s">
        <v>8</v>
      </c>
      <c r="I12338" s="1" t="s">
        <v>41</v>
      </c>
      <c r="J12338" s="2" t="s">
        <v>47306</v>
      </c>
      <c r="K12338" s="3" t="s">
        <v>17</v>
      </c>
      <c r="L12338" s="2" t="s">
        <v>47306</v>
      </c>
      <c r="M12338" s="4" t="s">
        <v>42</v>
      </c>
      <c r="N12338" s="3" t="str">
        <f>J12338</f>
        <v>[20 lacs - 35 lacs]</v>
      </c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2"/>
      <c r="AA12338" s="1" t="s">
        <v>16</v>
      </c>
      <c r="AC12338" s="23" t="s">
        <v>37877</v>
      </c>
      <c r="AD12338" s="23" t="s">
        <v>40440</v>
      </c>
      <c r="AE12338" t="s">
        <v>35394</v>
      </c>
    </row>
    <row r="12339" spans="1:31" ht="15" customHeight="1">
      <c r="A12339" s="1">
        <v>12338</v>
      </c>
      <c r="B12339" s="1" t="s">
        <v>54</v>
      </c>
      <c r="C12339" s="1" t="s">
        <v>15751</v>
      </c>
      <c r="D12339" s="2" t="s">
        <v>2414</v>
      </c>
      <c r="E12339" s="2" t="s">
        <v>40</v>
      </c>
      <c r="F12339" s="2" t="s">
        <v>28745</v>
      </c>
      <c r="G12339" s="15">
        <v>9194494144</v>
      </c>
      <c r="H12339" s="2" t="s">
        <v>8</v>
      </c>
      <c r="I12339" s="1" t="s">
        <v>41</v>
      </c>
      <c r="J12339" s="2" t="s">
        <v>47306</v>
      </c>
      <c r="K12339" s="3" t="s">
        <v>213</v>
      </c>
      <c r="L12339" s="2" t="s">
        <v>47306</v>
      </c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2"/>
      <c r="AA12339" s="1" t="s">
        <v>16</v>
      </c>
      <c r="AC12339" s="23" t="s">
        <v>37877</v>
      </c>
      <c r="AD12339" s="23" t="s">
        <v>40440</v>
      </c>
      <c r="AE12339" t="s">
        <v>35394</v>
      </c>
    </row>
    <row r="12340" spans="1:31" ht="15" customHeight="1">
      <c r="A12340" s="1">
        <v>12339</v>
      </c>
      <c r="B12340" s="1" t="s">
        <v>54</v>
      </c>
      <c r="C12340" s="1" t="s">
        <v>15756</v>
      </c>
      <c r="D12340" s="2" t="s">
        <v>230</v>
      </c>
      <c r="E12340" s="2" t="s">
        <v>102</v>
      </c>
      <c r="F12340" s="2" t="s">
        <v>32874</v>
      </c>
      <c r="G12340" s="15">
        <v>91964619199</v>
      </c>
      <c r="H12340" s="2" t="s">
        <v>20</v>
      </c>
      <c r="I12340" s="1" t="s">
        <v>37779</v>
      </c>
      <c r="J12340" s="2" t="s">
        <v>47306</v>
      </c>
      <c r="K12340" s="11" t="s">
        <v>14137</v>
      </c>
      <c r="L12340" s="2" t="s">
        <v>47306</v>
      </c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2"/>
      <c r="AA12340" s="1" t="s">
        <v>16</v>
      </c>
      <c r="AC12340" s="23" t="s">
        <v>37877</v>
      </c>
      <c r="AD12340" s="23" t="s">
        <v>40440</v>
      </c>
      <c r="AE12340" t="s">
        <v>35399</v>
      </c>
    </row>
    <row r="12341" spans="1:31" ht="15" customHeight="1">
      <c r="A12341" s="1">
        <v>12340</v>
      </c>
      <c r="B12341" s="1" t="s">
        <v>54</v>
      </c>
      <c r="C12341" s="1" t="s">
        <v>15760</v>
      </c>
      <c r="D12341" s="2" t="s">
        <v>1175</v>
      </c>
      <c r="E12341" s="2" t="s">
        <v>40</v>
      </c>
      <c r="F12341" s="2" t="s">
        <v>28751</v>
      </c>
      <c r="G12341" s="15">
        <v>91949464466</v>
      </c>
      <c r="H12341" s="2" t="s">
        <v>20</v>
      </c>
      <c r="I12341" s="1" t="s">
        <v>9</v>
      </c>
      <c r="J12341" s="2" t="s">
        <v>47306</v>
      </c>
      <c r="K12341" s="3" t="s">
        <v>213</v>
      </c>
      <c r="L12341" s="2" t="s">
        <v>47306</v>
      </c>
      <c r="M12341" s="4" t="s">
        <v>17</v>
      </c>
      <c r="N12341" s="3" t="str">
        <f t="shared" ref="N12341:N12342" si="472">J12341</f>
        <v>[20 lacs - 35 lacs]</v>
      </c>
      <c r="O12341" s="4" t="s">
        <v>47347</v>
      </c>
      <c r="P12341" s="3" t="s">
        <v>47306</v>
      </c>
      <c r="Q12341" s="4" t="s">
        <v>14136</v>
      </c>
      <c r="R12341" s="3" t="s">
        <v>47306</v>
      </c>
      <c r="S12341" s="4" t="s">
        <v>47352</v>
      </c>
      <c r="T12341" s="3" t="s">
        <v>47306</v>
      </c>
      <c r="U12341" s="4"/>
      <c r="V12341" s="4"/>
      <c r="W12341" s="4"/>
      <c r="X12341" s="4"/>
      <c r="Y12341" s="4"/>
      <c r="Z12341" s="2"/>
      <c r="AA12341" s="1" t="s">
        <v>16</v>
      </c>
      <c r="AC12341" s="23" t="s">
        <v>37877</v>
      </c>
      <c r="AD12341" s="23" t="s">
        <v>40440</v>
      </c>
      <c r="AE12341" t="s">
        <v>35409</v>
      </c>
    </row>
    <row r="12342" spans="1:31" ht="15" customHeight="1">
      <c r="A12342" s="1">
        <v>12341</v>
      </c>
      <c r="B12342" s="1" t="s">
        <v>54</v>
      </c>
      <c r="C12342" s="1" t="s">
        <v>15791</v>
      </c>
      <c r="D12342" s="2" t="s">
        <v>6057</v>
      </c>
      <c r="E12342" s="2" t="s">
        <v>32</v>
      </c>
      <c r="F12342" s="2" t="s">
        <v>28772</v>
      </c>
      <c r="G12342" s="15">
        <v>919909999964</v>
      </c>
      <c r="H12342" s="2" t="s">
        <v>20</v>
      </c>
      <c r="I12342" s="1" t="s">
        <v>41</v>
      </c>
      <c r="J12342" s="2" t="s">
        <v>47306</v>
      </c>
      <c r="K12342" s="3" t="s">
        <v>17</v>
      </c>
      <c r="L12342" s="2" t="s">
        <v>47306</v>
      </c>
      <c r="M12342" s="4" t="s">
        <v>13</v>
      </c>
      <c r="N12342" s="3" t="str">
        <f t="shared" si="472"/>
        <v>[20 lacs - 35 lacs]</v>
      </c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2"/>
      <c r="AA12342" s="1" t="s">
        <v>16</v>
      </c>
      <c r="AC12342" s="23" t="s">
        <v>37877</v>
      </c>
      <c r="AD12342" s="23" t="s">
        <v>40440</v>
      </c>
      <c r="AE12342" t="s">
        <v>35394</v>
      </c>
    </row>
    <row r="12343" spans="1:31" ht="15" customHeight="1">
      <c r="A12343" s="1">
        <v>12342</v>
      </c>
      <c r="B12343" s="1" t="s">
        <v>54</v>
      </c>
      <c r="C12343" s="1" t="s">
        <v>15794</v>
      </c>
      <c r="D12343" s="2" t="s">
        <v>318</v>
      </c>
      <c r="E12343" s="2" t="s">
        <v>10146</v>
      </c>
      <c r="F12343" s="2" t="s">
        <v>28774</v>
      </c>
      <c r="G12343" s="15">
        <v>91944914141</v>
      </c>
      <c r="H12343" s="2" t="s">
        <v>8</v>
      </c>
      <c r="I12343" s="1" t="s">
        <v>41</v>
      </c>
      <c r="J12343" s="2" t="s">
        <v>47306</v>
      </c>
      <c r="K12343" s="3" t="s">
        <v>42</v>
      </c>
      <c r="L12343" s="2" t="s">
        <v>47306</v>
      </c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2"/>
      <c r="AA12343" s="1" t="s">
        <v>16</v>
      </c>
      <c r="AC12343" s="23" t="s">
        <v>37877</v>
      </c>
      <c r="AD12343" s="23" t="s">
        <v>40440</v>
      </c>
      <c r="AE12343" t="s">
        <v>35409</v>
      </c>
    </row>
    <row r="12344" spans="1:31" ht="15" customHeight="1">
      <c r="A12344" s="1">
        <v>12343</v>
      </c>
      <c r="B12344" s="1" t="s">
        <v>54</v>
      </c>
      <c r="C12344" s="1" t="s">
        <v>15796</v>
      </c>
      <c r="D12344" s="2" t="s">
        <v>6382</v>
      </c>
      <c r="E12344" s="2" t="s">
        <v>90</v>
      </c>
      <c r="F12344" s="2" t="s">
        <v>34956</v>
      </c>
      <c r="G12344" s="15">
        <v>91994644644</v>
      </c>
      <c r="H12344" s="2" t="s">
        <v>8</v>
      </c>
      <c r="I12344" s="1" t="s">
        <v>62</v>
      </c>
      <c r="J12344" s="2" t="s">
        <v>47306</v>
      </c>
      <c r="K12344" s="3" t="s">
        <v>213</v>
      </c>
      <c r="L12344" s="2" t="s">
        <v>47306</v>
      </c>
      <c r="M12344" s="4" t="s">
        <v>17</v>
      </c>
      <c r="N12344" s="3" t="str">
        <f t="shared" ref="N12344:N12345" si="473">J12344</f>
        <v>[20 lacs - 35 lacs]</v>
      </c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2"/>
      <c r="AA12344" s="1" t="s">
        <v>16</v>
      </c>
      <c r="AC12344" s="23" t="s">
        <v>37877</v>
      </c>
      <c r="AD12344" s="23" t="s">
        <v>40440</v>
      </c>
      <c r="AE12344" t="s">
        <v>35399</v>
      </c>
    </row>
    <row r="12345" spans="1:31" ht="15" customHeight="1">
      <c r="A12345" s="1">
        <v>12344</v>
      </c>
      <c r="B12345" s="1" t="s">
        <v>54</v>
      </c>
      <c r="C12345" s="1" t="s">
        <v>15814</v>
      </c>
      <c r="D12345" s="2" t="s">
        <v>36166</v>
      </c>
      <c r="E12345" s="2" t="s">
        <v>1225</v>
      </c>
      <c r="F12345" s="2" t="s">
        <v>28788</v>
      </c>
      <c r="G12345" s="15">
        <v>9199464411</v>
      </c>
      <c r="H12345" s="2" t="s">
        <v>15</v>
      </c>
      <c r="I12345" s="1" t="s">
        <v>9</v>
      </c>
      <c r="J12345" s="2" t="s">
        <v>47306</v>
      </c>
      <c r="K12345" s="3" t="s">
        <v>213</v>
      </c>
      <c r="L12345" s="2" t="s">
        <v>47306</v>
      </c>
      <c r="M12345" s="4" t="s">
        <v>14136</v>
      </c>
      <c r="N12345" s="3" t="str">
        <f t="shared" si="473"/>
        <v>[20 lacs - 35 lacs]</v>
      </c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2"/>
      <c r="AA12345" s="1" t="s">
        <v>11</v>
      </c>
      <c r="AC12345" s="23" t="s">
        <v>37877</v>
      </c>
      <c r="AD12345" s="23" t="s">
        <v>40440</v>
      </c>
      <c r="AE12345" t="s">
        <v>35399</v>
      </c>
    </row>
    <row r="12346" spans="1:31" ht="15" customHeight="1">
      <c r="A12346" s="1">
        <v>12345</v>
      </c>
      <c r="B12346" s="1" t="s">
        <v>54</v>
      </c>
      <c r="C12346" s="1" t="s">
        <v>15824</v>
      </c>
      <c r="D12346" s="2" t="s">
        <v>386</v>
      </c>
      <c r="E12346" s="2" t="s">
        <v>1040</v>
      </c>
      <c r="F12346" s="2" t="s">
        <v>28795</v>
      </c>
      <c r="G12346" s="15">
        <v>914416604</v>
      </c>
      <c r="H12346" s="2" t="s">
        <v>8</v>
      </c>
      <c r="I12346" s="1" t="s">
        <v>62</v>
      </c>
      <c r="J12346" s="2" t="s">
        <v>47306</v>
      </c>
      <c r="K12346" s="3" t="s">
        <v>17</v>
      </c>
      <c r="L12346" s="2" t="s">
        <v>47306</v>
      </c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2"/>
      <c r="AA12346" s="1" t="s">
        <v>16</v>
      </c>
      <c r="AC12346" s="23" t="s">
        <v>37877</v>
      </c>
      <c r="AD12346" s="23" t="s">
        <v>40440</v>
      </c>
      <c r="AE12346" t="s">
        <v>35394</v>
      </c>
    </row>
    <row r="12347" spans="1:31" ht="15" customHeight="1">
      <c r="A12347" s="1">
        <v>12346</v>
      </c>
      <c r="B12347" s="1" t="s">
        <v>54</v>
      </c>
      <c r="C12347" s="1" t="s">
        <v>15832</v>
      </c>
      <c r="D12347" s="2" t="s">
        <v>965</v>
      </c>
      <c r="E12347" s="2" t="s">
        <v>553</v>
      </c>
      <c r="F12347" s="2" t="s">
        <v>34958</v>
      </c>
      <c r="G12347" s="15">
        <v>91949140410</v>
      </c>
      <c r="H12347" s="2" t="s">
        <v>15</v>
      </c>
      <c r="I12347" s="1" t="s">
        <v>62</v>
      </c>
      <c r="J12347" s="2" t="s">
        <v>47306</v>
      </c>
      <c r="K12347" s="11" t="s">
        <v>13</v>
      </c>
      <c r="L12347" s="2" t="s">
        <v>47306</v>
      </c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2"/>
      <c r="AA12347" s="1" t="s">
        <v>11</v>
      </c>
      <c r="AC12347" s="23" t="s">
        <v>37877</v>
      </c>
      <c r="AD12347" s="23" t="s">
        <v>40440</v>
      </c>
      <c r="AE12347" t="s">
        <v>35394</v>
      </c>
    </row>
    <row r="12348" spans="1:31" ht="15" customHeight="1">
      <c r="A12348" s="1">
        <v>12347</v>
      </c>
      <c r="B12348" s="1" t="s">
        <v>54</v>
      </c>
      <c r="C12348" s="1" t="s">
        <v>15833</v>
      </c>
      <c r="D12348" s="2" t="s">
        <v>2609</v>
      </c>
      <c r="E12348" s="2" t="s">
        <v>40</v>
      </c>
      <c r="F12348" s="2" t="s">
        <v>28799</v>
      </c>
      <c r="G12348" s="15">
        <v>919994114</v>
      </c>
      <c r="H12348" s="2" t="s">
        <v>20</v>
      </c>
      <c r="I12348" s="1" t="s">
        <v>62</v>
      </c>
      <c r="J12348" s="2" t="s">
        <v>47306</v>
      </c>
      <c r="K12348" s="11" t="s">
        <v>14136</v>
      </c>
      <c r="L12348" s="2" t="s">
        <v>47306</v>
      </c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2"/>
      <c r="AA12348" s="1" t="s">
        <v>16</v>
      </c>
      <c r="AC12348" s="23" t="s">
        <v>37877</v>
      </c>
      <c r="AD12348" s="23" t="s">
        <v>40440</v>
      </c>
      <c r="AE12348" t="s">
        <v>35394</v>
      </c>
    </row>
    <row r="12349" spans="1:31" ht="15" customHeight="1">
      <c r="A12349" s="1">
        <v>12348</v>
      </c>
      <c r="B12349" s="1" t="s">
        <v>54</v>
      </c>
      <c r="C12349" s="1" t="s">
        <v>15861</v>
      </c>
      <c r="D12349" s="2" t="s">
        <v>1605</v>
      </c>
      <c r="E12349" s="2" t="s">
        <v>37337</v>
      </c>
      <c r="F12349" s="2" t="s">
        <v>32894</v>
      </c>
      <c r="G12349" s="15">
        <v>91969441104</v>
      </c>
      <c r="H12349" s="2" t="s">
        <v>20</v>
      </c>
      <c r="I12349" s="1" t="s">
        <v>62</v>
      </c>
      <c r="J12349" s="2" t="s">
        <v>47306</v>
      </c>
      <c r="K12349" s="3" t="s">
        <v>213</v>
      </c>
      <c r="L12349" s="2" t="s">
        <v>47306</v>
      </c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2"/>
      <c r="AA12349" s="1" t="s">
        <v>16</v>
      </c>
      <c r="AC12349" s="23" t="s">
        <v>37878</v>
      </c>
      <c r="AD12349" s="23" t="s">
        <v>40440</v>
      </c>
      <c r="AE12349" t="s">
        <v>35394</v>
      </c>
    </row>
    <row r="12350" spans="1:31" ht="15" customHeight="1">
      <c r="A12350" s="1">
        <v>12349</v>
      </c>
      <c r="B12350" s="1" t="s">
        <v>54</v>
      </c>
      <c r="C12350" s="1" t="s">
        <v>15864</v>
      </c>
      <c r="D12350" s="2" t="s">
        <v>967</v>
      </c>
      <c r="E12350" s="2" t="s">
        <v>37338</v>
      </c>
      <c r="F12350" s="2" t="s">
        <v>28813</v>
      </c>
      <c r="G12350" s="15">
        <v>91944644661</v>
      </c>
      <c r="H12350" s="2" t="s">
        <v>20</v>
      </c>
      <c r="I12350" s="1" t="s">
        <v>9</v>
      </c>
      <c r="J12350" s="2" t="s">
        <v>47306</v>
      </c>
      <c r="K12350" s="3" t="s">
        <v>213</v>
      </c>
      <c r="L12350" s="2" t="s">
        <v>47306</v>
      </c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2"/>
      <c r="AA12350" s="1" t="s">
        <v>16</v>
      </c>
      <c r="AC12350" s="23" t="s">
        <v>37878</v>
      </c>
      <c r="AD12350" s="23" t="s">
        <v>40440</v>
      </c>
      <c r="AE12350" t="s">
        <v>35399</v>
      </c>
    </row>
    <row r="12351" spans="1:31" ht="15" customHeight="1">
      <c r="A12351" s="1">
        <v>12350</v>
      </c>
      <c r="B12351" s="1" t="s">
        <v>54</v>
      </c>
      <c r="C12351" s="1" t="s">
        <v>15875</v>
      </c>
      <c r="D12351" s="2" t="s">
        <v>350</v>
      </c>
      <c r="E12351" s="2" t="s">
        <v>5870</v>
      </c>
      <c r="F12351" s="2" t="s">
        <v>34965</v>
      </c>
      <c r="G12351" s="15">
        <v>919944006</v>
      </c>
      <c r="H12351" s="2" t="s">
        <v>37</v>
      </c>
      <c r="I12351" s="1" t="s">
        <v>9</v>
      </c>
      <c r="J12351" s="2" t="s">
        <v>47306</v>
      </c>
      <c r="K12351" s="3" t="s">
        <v>17</v>
      </c>
      <c r="L12351" s="2" t="s">
        <v>47306</v>
      </c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2"/>
      <c r="AA12351" s="1" t="s">
        <v>16</v>
      </c>
      <c r="AC12351" s="23" t="s">
        <v>37878</v>
      </c>
      <c r="AD12351" s="23" t="s">
        <v>40440</v>
      </c>
      <c r="AE12351" t="s">
        <v>35394</v>
      </c>
    </row>
    <row r="12352" spans="1:31" ht="15" customHeight="1">
      <c r="A12352" s="1">
        <v>12351</v>
      </c>
      <c r="B12352" s="1" t="s">
        <v>54</v>
      </c>
      <c r="C12352" s="1" t="s">
        <v>15879</v>
      </c>
      <c r="D12352" s="2" t="s">
        <v>16156</v>
      </c>
      <c r="E12352" s="2" t="s">
        <v>558</v>
      </c>
      <c r="F12352" s="2" t="s">
        <v>28822</v>
      </c>
      <c r="G12352" s="15">
        <v>919911901</v>
      </c>
      <c r="H12352" s="2" t="s">
        <v>15</v>
      </c>
      <c r="I12352" s="1" t="s">
        <v>62</v>
      </c>
      <c r="J12352" s="2" t="s">
        <v>47306</v>
      </c>
      <c r="K12352" s="3" t="s">
        <v>213</v>
      </c>
      <c r="L12352" s="2" t="s">
        <v>47306</v>
      </c>
      <c r="M12352" s="4" t="s">
        <v>17</v>
      </c>
      <c r="N12352" s="3" t="str">
        <f>J12352</f>
        <v>[20 lacs - 35 lacs]</v>
      </c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2"/>
      <c r="AA12352" s="1" t="s">
        <v>16</v>
      </c>
      <c r="AC12352" s="23" t="s">
        <v>37878</v>
      </c>
      <c r="AD12352" s="23" t="s">
        <v>40440</v>
      </c>
      <c r="AE12352" t="s">
        <v>35409</v>
      </c>
    </row>
    <row r="12353" spans="1:31" ht="15" customHeight="1">
      <c r="A12353" s="1">
        <v>12352</v>
      </c>
      <c r="B12353" s="1" t="s">
        <v>54</v>
      </c>
      <c r="C12353" s="1" t="s">
        <v>15882</v>
      </c>
      <c r="D12353" s="2" t="s">
        <v>9855</v>
      </c>
      <c r="E12353" s="2" t="s">
        <v>534</v>
      </c>
      <c r="F12353" s="2" t="s">
        <v>32897</v>
      </c>
      <c r="G12353" s="15">
        <v>9144666446</v>
      </c>
      <c r="H12353" s="2" t="s">
        <v>20</v>
      </c>
      <c r="I12353" s="1" t="s">
        <v>41</v>
      </c>
      <c r="J12353" s="2" t="s">
        <v>47306</v>
      </c>
      <c r="K12353" s="11" t="s">
        <v>14137</v>
      </c>
      <c r="L12353" s="2" t="s">
        <v>47306</v>
      </c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2"/>
      <c r="AA12353" s="1" t="s">
        <v>16</v>
      </c>
      <c r="AC12353" s="23" t="s">
        <v>37878</v>
      </c>
      <c r="AD12353" s="23" t="s">
        <v>40440</v>
      </c>
      <c r="AE12353" t="s">
        <v>35409</v>
      </c>
    </row>
    <row r="12354" spans="1:31" ht="15" customHeight="1">
      <c r="A12354" s="1">
        <v>12353</v>
      </c>
      <c r="B12354" s="1" t="s">
        <v>54</v>
      </c>
      <c r="C12354" s="1" t="s">
        <v>15885</v>
      </c>
      <c r="D12354" s="2" t="s">
        <v>1369</v>
      </c>
      <c r="E12354" s="2" t="s">
        <v>139</v>
      </c>
      <c r="F12354" s="2" t="s">
        <v>28824</v>
      </c>
      <c r="G12354" s="15">
        <v>919464491</v>
      </c>
      <c r="H12354" s="2" t="s">
        <v>15</v>
      </c>
      <c r="I12354" s="1" t="s">
        <v>9</v>
      </c>
      <c r="J12354" s="2" t="s">
        <v>47306</v>
      </c>
      <c r="K12354" s="3" t="s">
        <v>17</v>
      </c>
      <c r="L12354" s="2" t="s">
        <v>47306</v>
      </c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2"/>
      <c r="AA12354" s="1" t="s">
        <v>16</v>
      </c>
      <c r="AC12354" s="23" t="s">
        <v>37878</v>
      </c>
      <c r="AD12354" s="23" t="s">
        <v>40440</v>
      </c>
      <c r="AE12354" t="s">
        <v>35410</v>
      </c>
    </row>
    <row r="12355" spans="1:31" ht="15" customHeight="1">
      <c r="A12355" s="1">
        <v>12354</v>
      </c>
      <c r="B12355" s="1" t="s">
        <v>54</v>
      </c>
      <c r="C12355" s="1" t="s">
        <v>15900</v>
      </c>
      <c r="D12355" s="2" t="s">
        <v>9288</v>
      </c>
      <c r="E12355" s="2" t="s">
        <v>37339</v>
      </c>
      <c r="F12355" s="2" t="s">
        <v>28835</v>
      </c>
      <c r="G12355" s="15">
        <v>91944999694</v>
      </c>
      <c r="H12355" s="2" t="s">
        <v>8</v>
      </c>
      <c r="I12355" s="1" t="s">
        <v>41</v>
      </c>
      <c r="J12355" s="2" t="s">
        <v>47306</v>
      </c>
      <c r="K12355" s="11" t="s">
        <v>14137</v>
      </c>
      <c r="L12355" s="2" t="s">
        <v>47306</v>
      </c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2"/>
      <c r="AA12355" s="1" t="s">
        <v>16</v>
      </c>
      <c r="AC12355" s="23" t="s">
        <v>37878</v>
      </c>
      <c r="AD12355" s="23" t="s">
        <v>40440</v>
      </c>
      <c r="AE12355" t="s">
        <v>35410</v>
      </c>
    </row>
    <row r="12356" spans="1:31" ht="15" customHeight="1">
      <c r="A12356" s="1">
        <v>12355</v>
      </c>
      <c r="B12356" s="1" t="s">
        <v>54</v>
      </c>
      <c r="C12356" s="1" t="s">
        <v>15925</v>
      </c>
      <c r="D12356" s="2" t="s">
        <v>788</v>
      </c>
      <c r="E12356" s="2" t="s">
        <v>16164</v>
      </c>
      <c r="F12356" s="2" t="s">
        <v>28854</v>
      </c>
      <c r="G12356" s="15">
        <v>914466169944</v>
      </c>
      <c r="H12356" s="2" t="s">
        <v>8</v>
      </c>
      <c r="I12356" s="1" t="s">
        <v>41</v>
      </c>
      <c r="J12356" s="2" t="s">
        <v>47306</v>
      </c>
      <c r="K12356" s="3" t="s">
        <v>17</v>
      </c>
      <c r="L12356" s="2" t="s">
        <v>47306</v>
      </c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2"/>
      <c r="AA12356" s="1" t="s">
        <v>16</v>
      </c>
      <c r="AC12356" s="23" t="s">
        <v>37878</v>
      </c>
      <c r="AD12356" s="23" t="s">
        <v>40440</v>
      </c>
      <c r="AE12356" t="s">
        <v>35399</v>
      </c>
    </row>
    <row r="12357" spans="1:31" ht="15" customHeight="1">
      <c r="A12357" s="1">
        <v>12356</v>
      </c>
      <c r="B12357" s="1" t="s">
        <v>54</v>
      </c>
      <c r="C12357" s="1" t="s">
        <v>15934</v>
      </c>
      <c r="D12357" s="2" t="s">
        <v>6798</v>
      </c>
      <c r="E12357" s="2" t="s">
        <v>139</v>
      </c>
      <c r="F12357" s="2" t="s">
        <v>34974</v>
      </c>
      <c r="G12357" s="15">
        <v>91999944046</v>
      </c>
      <c r="H12357" s="2" t="s">
        <v>15</v>
      </c>
      <c r="I12357" s="1" t="s">
        <v>62</v>
      </c>
      <c r="J12357" s="2" t="s">
        <v>47306</v>
      </c>
      <c r="K12357" s="3" t="s">
        <v>213</v>
      </c>
      <c r="L12357" s="2" t="s">
        <v>47306</v>
      </c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2"/>
      <c r="AA12357" s="1" t="s">
        <v>11</v>
      </c>
      <c r="AC12357" s="23" t="s">
        <v>37879</v>
      </c>
      <c r="AD12357" s="23" t="s">
        <v>40440</v>
      </c>
      <c r="AE12357" t="s">
        <v>35410</v>
      </c>
    </row>
    <row r="12358" spans="1:31" ht="15" customHeight="1">
      <c r="A12358" s="1">
        <v>12357</v>
      </c>
      <c r="B12358" s="1" t="s">
        <v>54</v>
      </c>
      <c r="C12358" s="1" t="s">
        <v>15944</v>
      </c>
      <c r="D12358" s="2" t="s">
        <v>2602</v>
      </c>
      <c r="E12358" s="2" t="s">
        <v>495</v>
      </c>
      <c r="F12358" s="2" t="s">
        <v>28867</v>
      </c>
      <c r="G12358" s="15">
        <v>9194964490</v>
      </c>
      <c r="H12358" s="2" t="s">
        <v>8</v>
      </c>
      <c r="I12358" s="1" t="s">
        <v>41</v>
      </c>
      <c r="J12358" s="2" t="s">
        <v>47306</v>
      </c>
      <c r="K12358" s="3" t="s">
        <v>42</v>
      </c>
      <c r="L12358" s="2" t="s">
        <v>47306</v>
      </c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2"/>
      <c r="AA12358" s="1" t="s">
        <v>16</v>
      </c>
      <c r="AC12358" s="23" t="s">
        <v>37879</v>
      </c>
      <c r="AD12358" s="23" t="s">
        <v>40440</v>
      </c>
      <c r="AE12358" t="s">
        <v>35409</v>
      </c>
    </row>
    <row r="12359" spans="1:31" ht="15" customHeight="1">
      <c r="A12359" s="1">
        <v>12358</v>
      </c>
      <c r="B12359" s="1" t="s">
        <v>54</v>
      </c>
      <c r="C12359" s="1" t="s">
        <v>15958</v>
      </c>
      <c r="D12359" s="2" t="s">
        <v>39</v>
      </c>
      <c r="E12359" s="2" t="s">
        <v>1725</v>
      </c>
      <c r="F12359" s="2" t="s">
        <v>28873</v>
      </c>
      <c r="G12359" s="15">
        <v>91999490446</v>
      </c>
      <c r="H12359" s="2" t="s">
        <v>8</v>
      </c>
      <c r="I12359" s="1" t="s">
        <v>41</v>
      </c>
      <c r="J12359" s="2" t="s">
        <v>47306</v>
      </c>
      <c r="K12359" s="3" t="s">
        <v>42</v>
      </c>
      <c r="L12359" s="2" t="s">
        <v>47306</v>
      </c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2"/>
      <c r="AA12359" s="1" t="s">
        <v>16</v>
      </c>
      <c r="AC12359" s="23" t="s">
        <v>37879</v>
      </c>
      <c r="AD12359" s="23" t="s">
        <v>40440</v>
      </c>
      <c r="AE12359" t="s">
        <v>35409</v>
      </c>
    </row>
    <row r="12360" spans="1:31" ht="15" customHeight="1">
      <c r="A12360" s="1">
        <v>12359</v>
      </c>
      <c r="B12360" s="1" t="s">
        <v>54</v>
      </c>
      <c r="C12360" s="1" t="s">
        <v>16502</v>
      </c>
      <c r="D12360" s="9" t="s">
        <v>1839</v>
      </c>
      <c r="E12360" s="9" t="s">
        <v>506</v>
      </c>
      <c r="F12360" s="9" t="s">
        <v>28897</v>
      </c>
      <c r="G12360" s="17">
        <v>91944690464</v>
      </c>
      <c r="H12360" s="9" t="s">
        <v>15</v>
      </c>
      <c r="I12360" s="1" t="s">
        <v>9</v>
      </c>
      <c r="J12360" s="2" t="s">
        <v>47306</v>
      </c>
      <c r="K12360" s="11" t="s">
        <v>14136</v>
      </c>
      <c r="L12360" s="2" t="s">
        <v>47306</v>
      </c>
      <c r="M12360" s="11"/>
      <c r="N12360" s="4"/>
      <c r="O12360" s="11"/>
      <c r="P12360" s="4"/>
      <c r="Q12360" s="11"/>
      <c r="R12360" s="4"/>
      <c r="S12360" s="11"/>
      <c r="T12360" s="4"/>
      <c r="U12360" s="11"/>
      <c r="V12360" s="4"/>
      <c r="W12360" s="11"/>
      <c r="X12360" s="4"/>
      <c r="Y12360" s="11"/>
      <c r="Z12360" s="2"/>
      <c r="AA12360" s="1" t="s">
        <v>16</v>
      </c>
      <c r="AC12360" s="23" t="s">
        <v>37879</v>
      </c>
      <c r="AD12360" s="23" t="s">
        <v>40440</v>
      </c>
      <c r="AE12360" t="s">
        <v>35410</v>
      </c>
    </row>
    <row r="12361" spans="1:31" ht="15" customHeight="1">
      <c r="A12361" s="1">
        <v>12360</v>
      </c>
      <c r="B12361" s="1" t="s">
        <v>54</v>
      </c>
      <c r="C12361" s="1" t="s">
        <v>16518</v>
      </c>
      <c r="D12361" s="9" t="s">
        <v>361</v>
      </c>
      <c r="E12361" s="9" t="s">
        <v>2084</v>
      </c>
      <c r="F12361" s="9" t="s">
        <v>34988</v>
      </c>
      <c r="G12361" s="17">
        <v>9194990096</v>
      </c>
      <c r="H12361" s="9" t="s">
        <v>8</v>
      </c>
      <c r="I12361" s="1" t="s">
        <v>62</v>
      </c>
      <c r="J12361" s="2" t="s">
        <v>47306</v>
      </c>
      <c r="K12361" s="3" t="s">
        <v>213</v>
      </c>
      <c r="L12361" s="2" t="s">
        <v>47306</v>
      </c>
      <c r="M12361" s="11"/>
      <c r="N12361" s="4"/>
      <c r="O12361" s="11"/>
      <c r="P12361" s="4"/>
      <c r="Q12361" s="11"/>
      <c r="R12361" s="4"/>
      <c r="S12361" s="11"/>
      <c r="T12361" s="4"/>
      <c r="U12361" s="11"/>
      <c r="V12361" s="4"/>
      <c r="W12361" s="11"/>
      <c r="X12361" s="4"/>
      <c r="Y12361" s="11"/>
      <c r="Z12361" s="2"/>
      <c r="AA12361" s="1" t="s">
        <v>16</v>
      </c>
      <c r="AC12361" s="23" t="s">
        <v>37879</v>
      </c>
      <c r="AD12361" s="23" t="s">
        <v>40440</v>
      </c>
      <c r="AE12361" t="s">
        <v>35409</v>
      </c>
    </row>
    <row r="12362" spans="1:31" ht="15" customHeight="1">
      <c r="A12362" s="1">
        <v>12361</v>
      </c>
      <c r="B12362" s="1" t="s">
        <v>54</v>
      </c>
      <c r="C12362" s="1" t="s">
        <v>16520</v>
      </c>
      <c r="D12362" s="9" t="s">
        <v>1518</v>
      </c>
      <c r="E12362" s="9" t="s">
        <v>162</v>
      </c>
      <c r="F12362" s="9" t="s">
        <v>32908</v>
      </c>
      <c r="G12362" s="17">
        <v>919494064914</v>
      </c>
      <c r="H12362" s="9" t="s">
        <v>15</v>
      </c>
      <c r="I12362" s="1" t="s">
        <v>41</v>
      </c>
      <c r="J12362" s="2" t="s">
        <v>47306</v>
      </c>
      <c r="K12362" s="3" t="s">
        <v>213</v>
      </c>
      <c r="L12362" s="2" t="s">
        <v>47306</v>
      </c>
      <c r="M12362" s="4" t="s">
        <v>17</v>
      </c>
      <c r="N12362" s="3" t="str">
        <f>J12362</f>
        <v>[20 lacs - 35 lacs]</v>
      </c>
      <c r="O12362" s="11"/>
      <c r="P12362" s="4"/>
      <c r="Q12362" s="11"/>
      <c r="R12362" s="4"/>
      <c r="S12362" s="11"/>
      <c r="T12362" s="4"/>
      <c r="U12362" s="11"/>
      <c r="V12362" s="4"/>
      <c r="W12362" s="11"/>
      <c r="X12362" s="4"/>
      <c r="Y12362" s="11"/>
      <c r="Z12362" s="2"/>
      <c r="AA12362" s="1" t="s">
        <v>16</v>
      </c>
      <c r="AC12362" s="23" t="s">
        <v>37879</v>
      </c>
      <c r="AD12362" s="23" t="s">
        <v>40440</v>
      </c>
      <c r="AE12362" t="s">
        <v>35399</v>
      </c>
    </row>
    <row r="12363" spans="1:31" ht="15" customHeight="1">
      <c r="A12363" s="1">
        <v>12362</v>
      </c>
      <c r="B12363" s="1" t="s">
        <v>54</v>
      </c>
      <c r="C12363" s="1" t="s">
        <v>16544</v>
      </c>
      <c r="D12363" s="9" t="s">
        <v>36167</v>
      </c>
      <c r="E12363" s="9" t="s">
        <v>7154</v>
      </c>
      <c r="F12363" s="9" t="s">
        <v>28919</v>
      </c>
      <c r="G12363" s="17">
        <v>9199944664</v>
      </c>
      <c r="H12363" s="9" t="s">
        <v>20</v>
      </c>
      <c r="I12363" s="1" t="s">
        <v>41</v>
      </c>
      <c r="J12363" s="2" t="s">
        <v>47306</v>
      </c>
      <c r="K12363" s="3" t="s">
        <v>17</v>
      </c>
      <c r="L12363" s="2" t="s">
        <v>47306</v>
      </c>
      <c r="M12363" s="11"/>
      <c r="N12363" s="4"/>
      <c r="O12363" s="11"/>
      <c r="P12363" s="4"/>
      <c r="Q12363" s="11"/>
      <c r="R12363" s="4"/>
      <c r="S12363" s="11"/>
      <c r="T12363" s="4"/>
      <c r="U12363" s="11"/>
      <c r="V12363" s="4"/>
      <c r="W12363" s="11"/>
      <c r="X12363" s="4"/>
      <c r="Y12363" s="11"/>
      <c r="Z12363" s="2"/>
      <c r="AA12363" s="1" t="s">
        <v>16</v>
      </c>
      <c r="AC12363" s="23" t="s">
        <v>37879</v>
      </c>
      <c r="AD12363" s="23" t="s">
        <v>40440</v>
      </c>
      <c r="AE12363" t="s">
        <v>35399</v>
      </c>
    </row>
    <row r="12364" spans="1:31" ht="15" customHeight="1">
      <c r="A12364" s="1">
        <v>12363</v>
      </c>
      <c r="B12364" s="1" t="s">
        <v>54</v>
      </c>
      <c r="C12364" s="1" t="s">
        <v>16546</v>
      </c>
      <c r="D12364" s="9" t="s">
        <v>1079</v>
      </c>
      <c r="E12364" s="9" t="s">
        <v>40</v>
      </c>
      <c r="F12364" s="9" t="s">
        <v>28921</v>
      </c>
      <c r="G12364" s="17">
        <v>919919019409</v>
      </c>
      <c r="H12364" s="9" t="s">
        <v>15</v>
      </c>
      <c r="I12364" s="1" t="s">
        <v>62</v>
      </c>
      <c r="J12364" s="2" t="s">
        <v>47306</v>
      </c>
      <c r="K12364" s="3" t="s">
        <v>213</v>
      </c>
      <c r="L12364" s="2" t="s">
        <v>47306</v>
      </c>
      <c r="M12364" s="4" t="s">
        <v>17</v>
      </c>
      <c r="N12364" s="3" t="str">
        <f>J12364</f>
        <v>[20 lacs - 35 lacs]</v>
      </c>
      <c r="O12364" s="11"/>
      <c r="P12364" s="4"/>
      <c r="Q12364" s="11"/>
      <c r="R12364" s="4"/>
      <c r="S12364" s="11"/>
      <c r="T12364" s="4"/>
      <c r="U12364" s="11"/>
      <c r="V12364" s="4"/>
      <c r="W12364" s="11"/>
      <c r="X12364" s="4"/>
      <c r="Y12364" s="11"/>
      <c r="Z12364" s="2"/>
      <c r="AA12364" s="1" t="s">
        <v>16</v>
      </c>
      <c r="AC12364" s="23" t="s">
        <v>37879</v>
      </c>
      <c r="AD12364" s="23" t="s">
        <v>40440</v>
      </c>
      <c r="AE12364" t="s">
        <v>35410</v>
      </c>
    </row>
    <row r="12365" spans="1:31" ht="15" customHeight="1">
      <c r="A12365" s="1">
        <v>12364</v>
      </c>
      <c r="B12365" s="1" t="s">
        <v>54</v>
      </c>
      <c r="C12365" s="1" t="s">
        <v>16568</v>
      </c>
      <c r="D12365" s="9" t="s">
        <v>494</v>
      </c>
      <c r="E12365" s="9" t="s">
        <v>724</v>
      </c>
      <c r="F12365" s="9" t="s">
        <v>16196</v>
      </c>
      <c r="G12365" s="17">
        <v>91994444400</v>
      </c>
      <c r="H12365" s="9" t="s">
        <v>20</v>
      </c>
      <c r="I12365" s="1" t="s">
        <v>62</v>
      </c>
      <c r="J12365" s="2" t="s">
        <v>47306</v>
      </c>
      <c r="K12365" s="3" t="s">
        <v>213</v>
      </c>
      <c r="L12365" s="2" t="s">
        <v>47306</v>
      </c>
      <c r="M12365" s="11"/>
      <c r="N12365" s="4"/>
      <c r="O12365" s="11"/>
      <c r="P12365" s="4"/>
      <c r="Q12365" s="11"/>
      <c r="R12365" s="4"/>
      <c r="S12365" s="11"/>
      <c r="T12365" s="4"/>
      <c r="U12365" s="11"/>
      <c r="V12365" s="4"/>
      <c r="W12365" s="11"/>
      <c r="X12365" s="4"/>
      <c r="Y12365" s="11"/>
      <c r="Z12365" s="2"/>
      <c r="AA12365" s="1" t="s">
        <v>16</v>
      </c>
      <c r="AC12365" s="23" t="s">
        <v>37879</v>
      </c>
      <c r="AD12365" s="23" t="s">
        <v>40440</v>
      </c>
      <c r="AE12365" t="s">
        <v>35410</v>
      </c>
    </row>
    <row r="12366" spans="1:31" ht="15" customHeight="1">
      <c r="A12366" s="1">
        <v>12365</v>
      </c>
      <c r="B12366" s="1" t="s">
        <v>54</v>
      </c>
      <c r="C12366" s="1" t="s">
        <v>16609</v>
      </c>
      <c r="D12366" s="9" t="s">
        <v>223</v>
      </c>
      <c r="E12366" s="9" t="s">
        <v>152</v>
      </c>
      <c r="F12366" s="9" t="s">
        <v>28959</v>
      </c>
      <c r="G12366" s="17">
        <v>91941499</v>
      </c>
      <c r="H12366" s="9" t="s">
        <v>15</v>
      </c>
      <c r="I12366" s="1" t="s">
        <v>41</v>
      </c>
      <c r="J12366" s="2" t="s">
        <v>47306</v>
      </c>
      <c r="K12366" s="3" t="s">
        <v>213</v>
      </c>
      <c r="L12366" s="2" t="s">
        <v>47306</v>
      </c>
      <c r="M12366" s="11"/>
      <c r="N12366" s="4"/>
      <c r="O12366" s="11"/>
      <c r="P12366" s="4"/>
      <c r="Q12366" s="11"/>
      <c r="R12366" s="4"/>
      <c r="S12366" s="11"/>
      <c r="T12366" s="4"/>
      <c r="U12366" s="11"/>
      <c r="V12366" s="4"/>
      <c r="W12366" s="11"/>
      <c r="X12366" s="4"/>
      <c r="Y12366" s="11"/>
      <c r="Z12366" s="2"/>
      <c r="AA12366" s="1" t="s">
        <v>16</v>
      </c>
      <c r="AC12366" s="23" t="s">
        <v>37879</v>
      </c>
      <c r="AD12366" s="23" t="s">
        <v>40440</v>
      </c>
      <c r="AE12366" t="s">
        <v>35410</v>
      </c>
    </row>
    <row r="12367" spans="1:31" ht="15" customHeight="1">
      <c r="A12367" s="1">
        <v>12366</v>
      </c>
      <c r="B12367" s="1" t="s">
        <v>54</v>
      </c>
      <c r="C12367" s="1" t="s">
        <v>16616</v>
      </c>
      <c r="D12367" s="9" t="s">
        <v>2563</v>
      </c>
      <c r="E12367" s="9" t="s">
        <v>84</v>
      </c>
      <c r="F12367" s="9" t="s">
        <v>27368</v>
      </c>
      <c r="G12367" s="17">
        <v>919446666146</v>
      </c>
      <c r="H12367" s="9" t="s">
        <v>20</v>
      </c>
      <c r="I12367" s="1" t="s">
        <v>9</v>
      </c>
      <c r="J12367" s="2" t="s">
        <v>47306</v>
      </c>
      <c r="K12367" s="3" t="s">
        <v>213</v>
      </c>
      <c r="L12367" s="2" t="s">
        <v>47306</v>
      </c>
      <c r="M12367" s="11"/>
      <c r="N12367" s="4"/>
      <c r="O12367" s="11"/>
      <c r="P12367" s="4"/>
      <c r="Q12367" s="11"/>
      <c r="R12367" s="4"/>
      <c r="S12367" s="11"/>
      <c r="T12367" s="4"/>
      <c r="U12367" s="11"/>
      <c r="V12367" s="4"/>
      <c r="W12367" s="11"/>
      <c r="X12367" s="4"/>
      <c r="Y12367" s="11"/>
      <c r="Z12367" s="2"/>
      <c r="AA12367" s="1" t="s">
        <v>16</v>
      </c>
      <c r="AC12367" s="23" t="s">
        <v>37880</v>
      </c>
      <c r="AD12367" s="23" t="s">
        <v>40440</v>
      </c>
      <c r="AE12367" t="s">
        <v>35410</v>
      </c>
    </row>
    <row r="12368" spans="1:31" ht="15" customHeight="1">
      <c r="A12368" s="1">
        <v>12367</v>
      </c>
      <c r="B12368" s="1" t="s">
        <v>54</v>
      </c>
      <c r="C12368" s="1" t="s">
        <v>16628</v>
      </c>
      <c r="D12368" s="9" t="s">
        <v>36168</v>
      </c>
      <c r="E12368" s="9" t="s">
        <v>37340</v>
      </c>
      <c r="F12368" s="9" t="s">
        <v>28973</v>
      </c>
      <c r="G12368" s="17">
        <v>9194444649</v>
      </c>
      <c r="H12368" s="9" t="s">
        <v>8</v>
      </c>
      <c r="I12368" s="1" t="s">
        <v>9</v>
      </c>
      <c r="J12368" s="2" t="s">
        <v>47306</v>
      </c>
      <c r="K12368" s="3" t="s">
        <v>42</v>
      </c>
      <c r="L12368" s="2" t="s">
        <v>47306</v>
      </c>
      <c r="M12368" s="11"/>
      <c r="N12368" s="4"/>
      <c r="O12368" s="11"/>
      <c r="P12368" s="4"/>
      <c r="Q12368" s="11"/>
      <c r="R12368" s="4"/>
      <c r="S12368" s="11"/>
      <c r="T12368" s="4"/>
      <c r="U12368" s="11"/>
      <c r="V12368" s="4"/>
      <c r="W12368" s="11"/>
      <c r="X12368" s="4"/>
      <c r="Y12368" s="11"/>
      <c r="Z12368" s="2"/>
      <c r="AA12368" s="1" t="s">
        <v>16</v>
      </c>
      <c r="AC12368" s="23" t="s">
        <v>37880</v>
      </c>
      <c r="AD12368" s="23" t="s">
        <v>40440</v>
      </c>
      <c r="AE12368" t="s">
        <v>35409</v>
      </c>
    </row>
    <row r="12369" spans="1:31" ht="15" customHeight="1">
      <c r="A12369" s="1">
        <v>12368</v>
      </c>
      <c r="B12369" s="1" t="s">
        <v>54</v>
      </c>
      <c r="C12369" s="1" t="s">
        <v>16633</v>
      </c>
      <c r="D12369" s="9" t="s">
        <v>58</v>
      </c>
      <c r="E12369" s="9" t="s">
        <v>16209</v>
      </c>
      <c r="F12369" s="9" t="s">
        <v>28977</v>
      </c>
      <c r="G12369" s="17">
        <v>914940444169</v>
      </c>
      <c r="H12369" s="9" t="s">
        <v>20</v>
      </c>
      <c r="I12369" s="1" t="s">
        <v>62</v>
      </c>
      <c r="J12369" s="2" t="s">
        <v>47306</v>
      </c>
      <c r="K12369" s="3" t="s">
        <v>213</v>
      </c>
      <c r="L12369" s="2" t="s">
        <v>47306</v>
      </c>
      <c r="M12369" s="4" t="s">
        <v>17</v>
      </c>
      <c r="N12369" s="3" t="str">
        <f t="shared" ref="N12369:N12370" si="474">J12369</f>
        <v>[20 lacs - 35 lacs]</v>
      </c>
      <c r="O12369" s="11"/>
      <c r="P12369" s="4"/>
      <c r="Q12369" s="11"/>
      <c r="R12369" s="4"/>
      <c r="S12369" s="11"/>
      <c r="T12369" s="4"/>
      <c r="U12369" s="11"/>
      <c r="V12369" s="4"/>
      <c r="W12369" s="11"/>
      <c r="X12369" s="4"/>
      <c r="Y12369" s="11"/>
      <c r="Z12369" s="2"/>
      <c r="AA12369" s="1" t="s">
        <v>16</v>
      </c>
      <c r="AC12369" s="23" t="s">
        <v>37880</v>
      </c>
      <c r="AD12369" s="23" t="s">
        <v>40440</v>
      </c>
      <c r="AE12369" t="s">
        <v>35394</v>
      </c>
    </row>
    <row r="12370" spans="1:31" ht="15" customHeight="1">
      <c r="A12370" s="1">
        <v>12369</v>
      </c>
      <c r="B12370" s="1" t="s">
        <v>54</v>
      </c>
      <c r="C12370" s="1" t="s">
        <v>16634</v>
      </c>
      <c r="D12370" s="9" t="s">
        <v>371</v>
      </c>
      <c r="E12370" s="9" t="s">
        <v>774</v>
      </c>
      <c r="F12370" s="9" t="s">
        <v>28978</v>
      </c>
      <c r="G12370" s="17">
        <v>9194441944</v>
      </c>
      <c r="H12370" s="9" t="s">
        <v>15</v>
      </c>
      <c r="I12370" s="1" t="s">
        <v>9</v>
      </c>
      <c r="J12370" s="2" t="s">
        <v>47306</v>
      </c>
      <c r="K12370" s="3" t="s">
        <v>213</v>
      </c>
      <c r="L12370" s="2" t="s">
        <v>47306</v>
      </c>
      <c r="M12370" s="4" t="s">
        <v>17</v>
      </c>
      <c r="N12370" s="3" t="str">
        <f t="shared" si="474"/>
        <v>[20 lacs - 35 lacs]</v>
      </c>
      <c r="O12370" s="11"/>
      <c r="P12370" s="4"/>
      <c r="Q12370" s="11"/>
      <c r="R12370" s="4"/>
      <c r="S12370" s="11"/>
      <c r="T12370" s="4"/>
      <c r="U12370" s="11"/>
      <c r="V12370" s="4"/>
      <c r="W12370" s="11"/>
      <c r="X12370" s="4"/>
      <c r="Y12370" s="11"/>
      <c r="Z12370" s="2"/>
      <c r="AA12370" s="1" t="s">
        <v>16</v>
      </c>
      <c r="AC12370" s="23" t="s">
        <v>37880</v>
      </c>
      <c r="AD12370" s="23" t="s">
        <v>40440</v>
      </c>
      <c r="AE12370" t="s">
        <v>35399</v>
      </c>
    </row>
    <row r="12371" spans="1:31" ht="15" customHeight="1">
      <c r="A12371" s="1">
        <v>12370</v>
      </c>
      <c r="B12371" s="1" t="s">
        <v>54</v>
      </c>
      <c r="C12371" s="1" t="s">
        <v>16637</v>
      </c>
      <c r="D12371" s="9" t="s">
        <v>1675</v>
      </c>
      <c r="E12371" s="9" t="s">
        <v>40</v>
      </c>
      <c r="F12371" s="9" t="s">
        <v>28979</v>
      </c>
      <c r="G12371" s="17">
        <v>9194469619</v>
      </c>
      <c r="H12371" s="9" t="s">
        <v>8</v>
      </c>
      <c r="I12371" s="1" t="s">
        <v>62</v>
      </c>
      <c r="J12371" s="2" t="s">
        <v>47306</v>
      </c>
      <c r="K12371" s="3" t="s">
        <v>17</v>
      </c>
      <c r="L12371" s="2" t="s">
        <v>47306</v>
      </c>
      <c r="M12371" s="11"/>
      <c r="N12371" s="4"/>
      <c r="O12371" s="11"/>
      <c r="P12371" s="4"/>
      <c r="Q12371" s="11"/>
      <c r="R12371" s="4"/>
      <c r="S12371" s="11"/>
      <c r="T12371" s="4"/>
      <c r="U12371" s="11"/>
      <c r="V12371" s="4"/>
      <c r="W12371" s="11"/>
      <c r="X12371" s="4"/>
      <c r="Y12371" s="11"/>
      <c r="Z12371" s="2"/>
      <c r="AA12371" s="1" t="s">
        <v>16</v>
      </c>
      <c r="AC12371" s="23" t="s">
        <v>37880</v>
      </c>
      <c r="AD12371" s="23" t="s">
        <v>40440</v>
      </c>
      <c r="AE12371" t="s">
        <v>35409</v>
      </c>
    </row>
    <row r="12372" spans="1:31" ht="15" customHeight="1">
      <c r="A12372" s="1">
        <v>12371</v>
      </c>
      <c r="B12372" s="1" t="s">
        <v>54</v>
      </c>
      <c r="C12372" s="1" t="s">
        <v>16647</v>
      </c>
      <c r="D12372" s="9" t="s">
        <v>58</v>
      </c>
      <c r="E12372" s="9" t="s">
        <v>2377</v>
      </c>
      <c r="F12372" s="9" t="s">
        <v>28986</v>
      </c>
      <c r="G12372" s="17">
        <v>919011904916</v>
      </c>
      <c r="H12372" s="9" t="s">
        <v>8</v>
      </c>
      <c r="I12372" s="1" t="s">
        <v>41</v>
      </c>
      <c r="J12372" s="2" t="s">
        <v>47306</v>
      </c>
      <c r="K12372" s="3" t="s">
        <v>17</v>
      </c>
      <c r="L12372" s="2" t="s">
        <v>47306</v>
      </c>
      <c r="M12372" s="11"/>
      <c r="N12372" s="4"/>
      <c r="O12372" s="11"/>
      <c r="P12372" s="4"/>
      <c r="Q12372" s="11"/>
      <c r="R12372" s="4"/>
      <c r="S12372" s="11"/>
      <c r="T12372" s="4"/>
      <c r="U12372" s="11"/>
      <c r="V12372" s="4"/>
      <c r="W12372" s="11"/>
      <c r="X12372" s="4"/>
      <c r="Y12372" s="11"/>
      <c r="Z12372" s="2"/>
      <c r="AA12372" s="1" t="s">
        <v>16</v>
      </c>
      <c r="AC12372" s="23" t="s">
        <v>37880</v>
      </c>
      <c r="AD12372" s="23" t="s">
        <v>40440</v>
      </c>
      <c r="AE12372" t="s">
        <v>35410</v>
      </c>
    </row>
    <row r="12373" spans="1:31" ht="15" customHeight="1">
      <c r="A12373" s="1">
        <v>12372</v>
      </c>
      <c r="B12373" s="1" t="s">
        <v>54</v>
      </c>
      <c r="C12373" s="1" t="s">
        <v>16654</v>
      </c>
      <c r="D12373" s="9" t="s">
        <v>1305</v>
      </c>
      <c r="E12373" s="9" t="s">
        <v>1606</v>
      </c>
      <c r="F12373" s="9" t="s">
        <v>23837</v>
      </c>
      <c r="G12373" s="17">
        <v>919994460006</v>
      </c>
      <c r="H12373" s="9" t="s">
        <v>8</v>
      </c>
      <c r="I12373" s="1" t="s">
        <v>41</v>
      </c>
      <c r="J12373" s="2" t="s">
        <v>47306</v>
      </c>
      <c r="K12373" s="3" t="s">
        <v>17</v>
      </c>
      <c r="L12373" s="2" t="s">
        <v>47306</v>
      </c>
      <c r="M12373" s="11"/>
      <c r="N12373" s="4"/>
      <c r="O12373" s="11"/>
      <c r="P12373" s="4"/>
      <c r="Q12373" s="11"/>
      <c r="R12373" s="4"/>
      <c r="S12373" s="11"/>
      <c r="T12373" s="4"/>
      <c r="U12373" s="11"/>
      <c r="V12373" s="4"/>
      <c r="W12373" s="11"/>
      <c r="X12373" s="4"/>
      <c r="Y12373" s="11"/>
      <c r="Z12373" s="2"/>
      <c r="AA12373" s="1" t="s">
        <v>16</v>
      </c>
      <c r="AC12373" s="23" t="s">
        <v>37880</v>
      </c>
      <c r="AD12373" s="23" t="s">
        <v>40440</v>
      </c>
      <c r="AE12373" t="s">
        <v>35394</v>
      </c>
    </row>
    <row r="12374" spans="1:31" ht="15" customHeight="1">
      <c r="A12374" s="1">
        <v>12373</v>
      </c>
      <c r="B12374" s="1" t="s">
        <v>54</v>
      </c>
      <c r="C12374" s="1" t="s">
        <v>16657</v>
      </c>
      <c r="D12374" s="9" t="s">
        <v>432</v>
      </c>
      <c r="E12374" s="9" t="s">
        <v>1180</v>
      </c>
      <c r="F12374" s="9" t="s">
        <v>16217</v>
      </c>
      <c r="G12374" s="17">
        <v>91994691649</v>
      </c>
      <c r="H12374" s="9" t="s">
        <v>8</v>
      </c>
      <c r="I12374" s="1" t="s">
        <v>9</v>
      </c>
      <c r="J12374" s="2" t="s">
        <v>47306</v>
      </c>
      <c r="K12374" s="3" t="s">
        <v>213</v>
      </c>
      <c r="L12374" s="2" t="s">
        <v>47306</v>
      </c>
      <c r="M12374" s="11"/>
      <c r="N12374" s="4"/>
      <c r="O12374" s="11"/>
      <c r="P12374" s="4"/>
      <c r="Q12374" s="11"/>
      <c r="R12374" s="4"/>
      <c r="S12374" s="11"/>
      <c r="T12374" s="4"/>
      <c r="U12374" s="11"/>
      <c r="V12374" s="4"/>
      <c r="W12374" s="11"/>
      <c r="X12374" s="4"/>
      <c r="Y12374" s="11"/>
      <c r="Z12374" s="2"/>
      <c r="AA12374" s="1" t="s">
        <v>16</v>
      </c>
      <c r="AC12374" s="23" t="s">
        <v>37880</v>
      </c>
      <c r="AD12374" s="23" t="s">
        <v>40440</v>
      </c>
      <c r="AE12374" t="s">
        <v>35409</v>
      </c>
    </row>
    <row r="12375" spans="1:31" ht="15" customHeight="1">
      <c r="A12375" s="1">
        <v>12374</v>
      </c>
      <c r="B12375" s="1" t="s">
        <v>54</v>
      </c>
      <c r="C12375" s="1" t="s">
        <v>16671</v>
      </c>
      <c r="D12375" s="9" t="s">
        <v>1421</v>
      </c>
      <c r="E12375" s="9" t="s">
        <v>11068</v>
      </c>
      <c r="F12375" s="9" t="s">
        <v>7176</v>
      </c>
      <c r="G12375" s="17">
        <v>919099004964</v>
      </c>
      <c r="H12375" s="9" t="s">
        <v>8</v>
      </c>
      <c r="I12375" s="1" t="s">
        <v>62</v>
      </c>
      <c r="J12375" s="2" t="s">
        <v>47306</v>
      </c>
      <c r="K12375" s="3" t="s">
        <v>213</v>
      </c>
      <c r="L12375" s="2" t="s">
        <v>47306</v>
      </c>
      <c r="M12375" s="11"/>
      <c r="N12375" s="4"/>
      <c r="O12375" s="11"/>
      <c r="P12375" s="4"/>
      <c r="Q12375" s="11"/>
      <c r="R12375" s="4"/>
      <c r="S12375" s="11"/>
      <c r="T12375" s="4"/>
      <c r="U12375" s="11"/>
      <c r="V12375" s="4"/>
      <c r="W12375" s="11"/>
      <c r="X12375" s="4"/>
      <c r="Y12375" s="11"/>
      <c r="Z12375" s="2"/>
      <c r="AA12375" s="1" t="s">
        <v>16</v>
      </c>
      <c r="AC12375" s="23" t="s">
        <v>37880</v>
      </c>
      <c r="AD12375" s="23" t="s">
        <v>40440</v>
      </c>
      <c r="AE12375" t="s">
        <v>35399</v>
      </c>
    </row>
    <row r="12376" spans="1:31" ht="15" customHeight="1">
      <c r="A12376" s="1">
        <v>12375</v>
      </c>
      <c r="B12376" s="1" t="s">
        <v>54</v>
      </c>
      <c r="C12376" s="1" t="s">
        <v>16689</v>
      </c>
      <c r="D12376" s="9" t="s">
        <v>704</v>
      </c>
      <c r="E12376" s="9" t="s">
        <v>139</v>
      </c>
      <c r="F12376" s="9" t="s">
        <v>22666</v>
      </c>
      <c r="G12376" s="17">
        <v>914466444664</v>
      </c>
      <c r="H12376" s="9" t="s">
        <v>20</v>
      </c>
      <c r="I12376" s="1" t="s">
        <v>41</v>
      </c>
      <c r="J12376" s="2" t="s">
        <v>47306</v>
      </c>
      <c r="K12376" s="3" t="s">
        <v>17</v>
      </c>
      <c r="L12376" s="2" t="s">
        <v>47306</v>
      </c>
      <c r="M12376" s="4" t="s">
        <v>42</v>
      </c>
      <c r="N12376" s="3" t="str">
        <f>J12376</f>
        <v>[20 lacs - 35 lacs]</v>
      </c>
      <c r="O12376" s="11"/>
      <c r="P12376" s="4"/>
      <c r="Q12376" s="11"/>
      <c r="R12376" s="4"/>
      <c r="S12376" s="11"/>
      <c r="T12376" s="4"/>
      <c r="U12376" s="11"/>
      <c r="V12376" s="4"/>
      <c r="W12376" s="11"/>
      <c r="X12376" s="4"/>
      <c r="Y12376" s="11"/>
      <c r="Z12376" s="2"/>
      <c r="AA12376" s="1" t="s">
        <v>16</v>
      </c>
      <c r="AC12376" s="23" t="s">
        <v>37880</v>
      </c>
      <c r="AD12376" s="23" t="s">
        <v>40440</v>
      </c>
      <c r="AE12376" t="s">
        <v>35399</v>
      </c>
    </row>
    <row r="12377" spans="1:31" ht="15" customHeight="1">
      <c r="A12377" s="1">
        <v>12376</v>
      </c>
      <c r="B12377" s="1" t="s">
        <v>54</v>
      </c>
      <c r="C12377" s="1" t="s">
        <v>16695</v>
      </c>
      <c r="D12377" s="9" t="s">
        <v>1394</v>
      </c>
      <c r="E12377" s="9" t="s">
        <v>576</v>
      </c>
      <c r="F12377" s="9" t="s">
        <v>29009</v>
      </c>
      <c r="G12377" s="17">
        <v>919099446449</v>
      </c>
      <c r="H12377" s="9" t="s">
        <v>20</v>
      </c>
      <c r="I12377" s="1" t="s">
        <v>62</v>
      </c>
      <c r="J12377" s="2" t="s">
        <v>47306</v>
      </c>
      <c r="K12377" s="3" t="s">
        <v>213</v>
      </c>
      <c r="L12377" s="2" t="s">
        <v>47306</v>
      </c>
      <c r="M12377" s="11"/>
      <c r="N12377" s="4"/>
      <c r="O12377" s="11"/>
      <c r="P12377" s="4"/>
      <c r="Q12377" s="11"/>
      <c r="R12377" s="4"/>
      <c r="S12377" s="11"/>
      <c r="T12377" s="4"/>
      <c r="U12377" s="11"/>
      <c r="V12377" s="4"/>
      <c r="W12377" s="11"/>
      <c r="X12377" s="4"/>
      <c r="Y12377" s="11"/>
      <c r="Z12377" s="2"/>
      <c r="AA12377" s="1" t="s">
        <v>16</v>
      </c>
      <c r="AC12377" s="23" t="s">
        <v>37880</v>
      </c>
      <c r="AD12377" s="23" t="s">
        <v>40440</v>
      </c>
      <c r="AE12377" t="s">
        <v>35394</v>
      </c>
    </row>
    <row r="12378" spans="1:31" ht="15" customHeight="1">
      <c r="A12378" s="1">
        <v>12377</v>
      </c>
      <c r="B12378" s="1" t="s">
        <v>54</v>
      </c>
      <c r="C12378" s="1" t="s">
        <v>16730</v>
      </c>
      <c r="D12378" s="9" t="s">
        <v>3770</v>
      </c>
      <c r="E12378" s="9" t="s">
        <v>16231</v>
      </c>
      <c r="F12378" s="9" t="s">
        <v>29031</v>
      </c>
      <c r="G12378" s="17">
        <v>9194464644</v>
      </c>
      <c r="H12378" s="9" t="s">
        <v>15</v>
      </c>
      <c r="I12378" s="1" t="s">
        <v>62</v>
      </c>
      <c r="J12378" s="2" t="s">
        <v>47306</v>
      </c>
      <c r="K12378" s="3" t="s">
        <v>213</v>
      </c>
      <c r="L12378" s="2" t="s">
        <v>47306</v>
      </c>
      <c r="M12378" s="11"/>
      <c r="N12378" s="4"/>
      <c r="O12378" s="11"/>
      <c r="P12378" s="4"/>
      <c r="Q12378" s="11"/>
      <c r="R12378" s="4"/>
      <c r="S12378" s="11"/>
      <c r="T12378" s="4"/>
      <c r="U12378" s="11"/>
      <c r="V12378" s="4"/>
      <c r="W12378" s="11"/>
      <c r="X12378" s="4"/>
      <c r="Y12378" s="11"/>
      <c r="Z12378" s="2"/>
      <c r="AA12378" s="1" t="s">
        <v>11</v>
      </c>
      <c r="AC12378" s="23" t="s">
        <v>37881</v>
      </c>
      <c r="AD12378" s="23" t="s">
        <v>40440</v>
      </c>
      <c r="AE12378" t="s">
        <v>35410</v>
      </c>
    </row>
    <row r="12379" spans="1:31" ht="15" customHeight="1">
      <c r="A12379" s="1">
        <v>12378</v>
      </c>
      <c r="B12379" s="1" t="s">
        <v>54</v>
      </c>
      <c r="C12379" s="1" t="s">
        <v>16738</v>
      </c>
      <c r="D12379" s="9" t="s">
        <v>254</v>
      </c>
      <c r="E12379" s="9" t="s">
        <v>40</v>
      </c>
      <c r="F12379" s="9" t="s">
        <v>29035</v>
      </c>
      <c r="G12379" s="17">
        <v>91944496940</v>
      </c>
      <c r="H12379" s="9" t="s">
        <v>15</v>
      </c>
      <c r="I12379" s="1" t="s">
        <v>41</v>
      </c>
      <c r="J12379" s="2" t="s">
        <v>47306</v>
      </c>
      <c r="K12379" s="3" t="s">
        <v>17</v>
      </c>
      <c r="L12379" s="2" t="s">
        <v>47306</v>
      </c>
      <c r="M12379" s="11"/>
      <c r="N12379" s="4"/>
      <c r="O12379" s="11"/>
      <c r="P12379" s="4"/>
      <c r="Q12379" s="11"/>
      <c r="R12379" s="4"/>
      <c r="S12379" s="11"/>
      <c r="T12379" s="4"/>
      <c r="U12379" s="11"/>
      <c r="V12379" s="4"/>
      <c r="W12379" s="11"/>
      <c r="X12379" s="4"/>
      <c r="Y12379" s="11"/>
      <c r="Z12379" s="2"/>
      <c r="AA12379" s="1" t="s">
        <v>16</v>
      </c>
      <c r="AC12379" s="23" t="s">
        <v>37881</v>
      </c>
      <c r="AD12379" s="23" t="s">
        <v>40440</v>
      </c>
      <c r="AE12379" t="s">
        <v>35410</v>
      </c>
    </row>
    <row r="12380" spans="1:31" ht="15" customHeight="1">
      <c r="A12380" s="1">
        <v>12379</v>
      </c>
      <c r="B12380" s="1" t="s">
        <v>54</v>
      </c>
      <c r="C12380" s="1" t="s">
        <v>16751</v>
      </c>
      <c r="D12380" s="9" t="s">
        <v>2888</v>
      </c>
      <c r="E12380" s="9" t="s">
        <v>16240</v>
      </c>
      <c r="F12380" s="9" t="s">
        <v>29043</v>
      </c>
      <c r="G12380" s="17">
        <v>91909964994</v>
      </c>
      <c r="H12380" s="9" t="s">
        <v>20</v>
      </c>
      <c r="I12380" s="1" t="s">
        <v>41</v>
      </c>
      <c r="J12380" s="2" t="s">
        <v>47306</v>
      </c>
      <c r="K12380" s="3" t="s">
        <v>213</v>
      </c>
      <c r="L12380" s="2" t="s">
        <v>47306</v>
      </c>
      <c r="M12380" s="4" t="s">
        <v>17</v>
      </c>
      <c r="N12380" s="3" t="str">
        <f>J12380</f>
        <v>[20 lacs - 35 lacs]</v>
      </c>
      <c r="O12380" s="11"/>
      <c r="P12380" s="4"/>
      <c r="Q12380" s="11"/>
      <c r="R12380" s="4"/>
      <c r="S12380" s="11"/>
      <c r="T12380" s="4"/>
      <c r="U12380" s="11"/>
      <c r="V12380" s="4"/>
      <c r="W12380" s="11"/>
      <c r="X12380" s="4"/>
      <c r="Y12380" s="11"/>
      <c r="Z12380" s="2"/>
      <c r="AA12380" s="1" t="s">
        <v>16</v>
      </c>
      <c r="AC12380" s="23" t="s">
        <v>37881</v>
      </c>
      <c r="AD12380" s="23" t="s">
        <v>40440</v>
      </c>
      <c r="AE12380" t="s">
        <v>35410</v>
      </c>
    </row>
    <row r="12381" spans="1:31" ht="15" customHeight="1">
      <c r="A12381" s="1">
        <v>12380</v>
      </c>
      <c r="B12381" s="1" t="s">
        <v>54</v>
      </c>
      <c r="C12381" s="1" t="s">
        <v>16752</v>
      </c>
      <c r="D12381" s="9" t="s">
        <v>1410</v>
      </c>
      <c r="E12381" s="9" t="s">
        <v>73</v>
      </c>
      <c r="F12381" s="9" t="s">
        <v>29044</v>
      </c>
      <c r="G12381" s="17">
        <v>919004690444</v>
      </c>
      <c r="H12381" s="9" t="s">
        <v>20</v>
      </c>
      <c r="I12381" s="1" t="s">
        <v>62</v>
      </c>
      <c r="J12381" s="2" t="s">
        <v>47306</v>
      </c>
      <c r="K12381" s="3" t="s">
        <v>213</v>
      </c>
      <c r="L12381" s="2" t="s">
        <v>47306</v>
      </c>
      <c r="M12381" s="11"/>
      <c r="N12381" s="4"/>
      <c r="O12381" s="11"/>
      <c r="P12381" s="4"/>
      <c r="Q12381" s="11"/>
      <c r="R12381" s="4"/>
      <c r="S12381" s="11"/>
      <c r="T12381" s="4"/>
      <c r="U12381" s="11"/>
      <c r="V12381" s="4"/>
      <c r="W12381" s="11"/>
      <c r="X12381" s="4"/>
      <c r="Y12381" s="11"/>
      <c r="Z12381" s="2"/>
      <c r="AA12381" s="1" t="s">
        <v>16</v>
      </c>
      <c r="AC12381" s="23" t="s">
        <v>37881</v>
      </c>
      <c r="AD12381" s="23" t="s">
        <v>40440</v>
      </c>
      <c r="AE12381" t="s">
        <v>35394</v>
      </c>
    </row>
    <row r="12382" spans="1:31" ht="15" customHeight="1">
      <c r="A12382" s="1">
        <v>12381</v>
      </c>
      <c r="B12382" s="1" t="s">
        <v>54</v>
      </c>
      <c r="C12382" s="1" t="s">
        <v>16762</v>
      </c>
      <c r="D12382" s="9" t="s">
        <v>2709</v>
      </c>
      <c r="E12382" s="9" t="s">
        <v>5807</v>
      </c>
      <c r="F12382" s="9" t="s">
        <v>29050</v>
      </c>
      <c r="G12382" s="17">
        <v>9144449446</v>
      </c>
      <c r="H12382" s="9" t="s">
        <v>8</v>
      </c>
      <c r="I12382" s="1" t="s">
        <v>41</v>
      </c>
      <c r="J12382" s="2" t="s">
        <v>47306</v>
      </c>
      <c r="K12382" s="3" t="s">
        <v>213</v>
      </c>
      <c r="L12382" s="2" t="s">
        <v>47306</v>
      </c>
      <c r="M12382" s="11"/>
      <c r="N12382" s="4"/>
      <c r="O12382" s="11"/>
      <c r="P12382" s="4"/>
      <c r="Q12382" s="11"/>
      <c r="R12382" s="4"/>
      <c r="S12382" s="11"/>
      <c r="T12382" s="4"/>
      <c r="U12382" s="11"/>
      <c r="V12382" s="4"/>
      <c r="W12382" s="11"/>
      <c r="X12382" s="4"/>
      <c r="Y12382" s="11"/>
      <c r="Z12382" s="2"/>
      <c r="AA12382" s="1" t="s">
        <v>16</v>
      </c>
      <c r="AC12382" s="23" t="s">
        <v>37881</v>
      </c>
      <c r="AD12382" s="23" t="s">
        <v>40440</v>
      </c>
      <c r="AE12382" t="s">
        <v>35399</v>
      </c>
    </row>
    <row r="12383" spans="1:31" ht="15" customHeight="1">
      <c r="A12383" s="1">
        <v>12382</v>
      </c>
      <c r="B12383" s="1" t="s">
        <v>54</v>
      </c>
      <c r="C12383" s="1" t="s">
        <v>16768</v>
      </c>
      <c r="D12383" s="9" t="s">
        <v>1576</v>
      </c>
      <c r="E12383" s="9" t="s">
        <v>16243</v>
      </c>
      <c r="F12383" s="9" t="s">
        <v>32946</v>
      </c>
      <c r="G12383" s="17">
        <v>919909910</v>
      </c>
      <c r="H12383" s="9" t="s">
        <v>20</v>
      </c>
      <c r="I12383" s="1" t="s">
        <v>62</v>
      </c>
      <c r="J12383" s="2" t="s">
        <v>47306</v>
      </c>
      <c r="K12383" s="3" t="s">
        <v>17</v>
      </c>
      <c r="L12383" s="2" t="s">
        <v>47306</v>
      </c>
      <c r="M12383" s="11"/>
      <c r="N12383" s="4"/>
      <c r="O12383" s="11"/>
      <c r="P12383" s="4"/>
      <c r="Q12383" s="11"/>
      <c r="R12383" s="4"/>
      <c r="S12383" s="11"/>
      <c r="T12383" s="4"/>
      <c r="U12383" s="11"/>
      <c r="V12383" s="4"/>
      <c r="W12383" s="11"/>
      <c r="X12383" s="4"/>
      <c r="Y12383" s="11"/>
      <c r="Z12383" s="2"/>
      <c r="AA12383" s="1" t="s">
        <v>16</v>
      </c>
      <c r="AC12383" s="23" t="s">
        <v>37881</v>
      </c>
      <c r="AD12383" s="23" t="s">
        <v>40440</v>
      </c>
      <c r="AE12383" t="s">
        <v>35410</v>
      </c>
    </row>
    <row r="12384" spans="1:31" ht="15" customHeight="1">
      <c r="A12384" s="1">
        <v>12383</v>
      </c>
      <c r="B12384" s="1" t="s">
        <v>54</v>
      </c>
      <c r="C12384" s="1" t="s">
        <v>16781</v>
      </c>
      <c r="D12384" s="9" t="s">
        <v>1286</v>
      </c>
      <c r="E12384" s="9" t="s">
        <v>139</v>
      </c>
      <c r="F12384" s="9" t="s">
        <v>29059</v>
      </c>
      <c r="G12384" s="17">
        <v>91994410990</v>
      </c>
      <c r="H12384" s="9" t="s">
        <v>8</v>
      </c>
      <c r="I12384" s="1" t="s">
        <v>41</v>
      </c>
      <c r="J12384" s="2" t="s">
        <v>47306</v>
      </c>
      <c r="K12384" s="3" t="s">
        <v>213</v>
      </c>
      <c r="L12384" s="2" t="s">
        <v>47306</v>
      </c>
      <c r="M12384" s="11"/>
      <c r="N12384" s="4"/>
      <c r="O12384" s="11"/>
      <c r="P12384" s="4"/>
      <c r="Q12384" s="11"/>
      <c r="R12384" s="4"/>
      <c r="S12384" s="11"/>
      <c r="T12384" s="4"/>
      <c r="U12384" s="11"/>
      <c r="V12384" s="4"/>
      <c r="W12384" s="11"/>
      <c r="X12384" s="4"/>
      <c r="Y12384" s="11"/>
      <c r="Z12384" s="2"/>
      <c r="AA12384" s="1" t="s">
        <v>16</v>
      </c>
      <c r="AC12384" s="23" t="s">
        <v>37882</v>
      </c>
      <c r="AD12384" s="23" t="s">
        <v>40440</v>
      </c>
      <c r="AE12384" t="s">
        <v>35399</v>
      </c>
    </row>
    <row r="12385" spans="1:31" ht="15" customHeight="1">
      <c r="A12385" s="1">
        <v>12384</v>
      </c>
      <c r="B12385" s="1" t="s">
        <v>54</v>
      </c>
      <c r="C12385" s="1" t="s">
        <v>16796</v>
      </c>
      <c r="D12385" s="9" t="s">
        <v>2128</v>
      </c>
      <c r="E12385" s="9" t="s">
        <v>217</v>
      </c>
      <c r="F12385" s="9" t="s">
        <v>32954</v>
      </c>
      <c r="G12385" s="17">
        <v>91999496416</v>
      </c>
      <c r="H12385" s="9" t="s">
        <v>20</v>
      </c>
      <c r="I12385" s="1" t="s">
        <v>41</v>
      </c>
      <c r="J12385" s="2" t="s">
        <v>47306</v>
      </c>
      <c r="K12385" s="3" t="s">
        <v>213</v>
      </c>
      <c r="L12385" s="2" t="s">
        <v>47306</v>
      </c>
      <c r="M12385" s="11"/>
      <c r="N12385" s="4"/>
      <c r="O12385" s="11"/>
      <c r="P12385" s="4"/>
      <c r="Q12385" s="11"/>
      <c r="R12385" s="4"/>
      <c r="S12385" s="11"/>
      <c r="T12385" s="4"/>
      <c r="U12385" s="11"/>
      <c r="V12385" s="4"/>
      <c r="W12385" s="11"/>
      <c r="X12385" s="4"/>
      <c r="Y12385" s="11"/>
      <c r="Z12385" s="2"/>
      <c r="AA12385" s="1" t="s">
        <v>16</v>
      </c>
      <c r="AC12385" s="23" t="s">
        <v>37882</v>
      </c>
      <c r="AD12385" s="23" t="s">
        <v>40440</v>
      </c>
      <c r="AE12385" t="s">
        <v>35410</v>
      </c>
    </row>
    <row r="12386" spans="1:31" ht="15" customHeight="1">
      <c r="A12386" s="1">
        <v>12385</v>
      </c>
      <c r="B12386" s="1" t="s">
        <v>54</v>
      </c>
      <c r="C12386" s="1" t="s">
        <v>16807</v>
      </c>
      <c r="D12386" s="9" t="s">
        <v>486</v>
      </c>
      <c r="E12386" s="9" t="s">
        <v>447</v>
      </c>
      <c r="F12386" s="9" t="s">
        <v>23731</v>
      </c>
      <c r="G12386" s="17">
        <v>914160494910</v>
      </c>
      <c r="H12386" s="9" t="s">
        <v>20</v>
      </c>
      <c r="I12386" s="1" t="s">
        <v>41</v>
      </c>
      <c r="J12386" s="2" t="s">
        <v>47306</v>
      </c>
      <c r="K12386" s="3" t="s">
        <v>17</v>
      </c>
      <c r="L12386" s="2" t="s">
        <v>47306</v>
      </c>
      <c r="M12386" s="11"/>
      <c r="N12386" s="4"/>
      <c r="O12386" s="11"/>
      <c r="P12386" s="4"/>
      <c r="Q12386" s="11"/>
      <c r="R12386" s="4"/>
      <c r="S12386" s="11"/>
      <c r="T12386" s="4"/>
      <c r="U12386" s="11"/>
      <c r="V12386" s="4"/>
      <c r="W12386" s="11"/>
      <c r="X12386" s="4"/>
      <c r="Y12386" s="11"/>
      <c r="Z12386" s="2"/>
      <c r="AA12386" s="1" t="s">
        <v>16</v>
      </c>
      <c r="AC12386" s="23" t="s">
        <v>37882</v>
      </c>
      <c r="AD12386" s="23" t="s">
        <v>40440</v>
      </c>
      <c r="AE12386" t="s">
        <v>35409</v>
      </c>
    </row>
    <row r="12387" spans="1:31" ht="15" customHeight="1">
      <c r="A12387" s="1">
        <v>12386</v>
      </c>
      <c r="B12387" s="1" t="s">
        <v>54</v>
      </c>
      <c r="C12387" s="1" t="s">
        <v>16820</v>
      </c>
      <c r="D12387" s="9" t="s">
        <v>359</v>
      </c>
      <c r="E12387" s="9" t="s">
        <v>3591</v>
      </c>
      <c r="F12387" s="9" t="s">
        <v>32959</v>
      </c>
      <c r="G12387" s="17">
        <v>919946111444</v>
      </c>
      <c r="H12387" s="9" t="s">
        <v>20</v>
      </c>
      <c r="I12387" s="1" t="s">
        <v>41</v>
      </c>
      <c r="J12387" s="2" t="s">
        <v>47306</v>
      </c>
      <c r="K12387" s="3" t="s">
        <v>17</v>
      </c>
      <c r="L12387" s="2" t="s">
        <v>47306</v>
      </c>
      <c r="M12387" s="11"/>
      <c r="N12387" s="4"/>
      <c r="O12387" s="11"/>
      <c r="P12387" s="4"/>
      <c r="Q12387" s="11"/>
      <c r="R12387" s="4"/>
      <c r="S12387" s="11"/>
      <c r="T12387" s="4"/>
      <c r="U12387" s="11"/>
      <c r="V12387" s="4"/>
      <c r="W12387" s="11"/>
      <c r="X12387" s="4"/>
      <c r="Y12387" s="11"/>
      <c r="Z12387" s="2"/>
      <c r="AA12387" s="1" t="s">
        <v>16</v>
      </c>
      <c r="AC12387" s="23" t="s">
        <v>37882</v>
      </c>
      <c r="AD12387" s="23" t="s">
        <v>40440</v>
      </c>
      <c r="AE12387" t="s">
        <v>35409</v>
      </c>
    </row>
    <row r="12388" spans="1:31" ht="15" customHeight="1">
      <c r="A12388" s="1">
        <v>12387</v>
      </c>
      <c r="B12388" s="1" t="s">
        <v>54</v>
      </c>
      <c r="C12388" s="1" t="s">
        <v>16826</v>
      </c>
      <c r="D12388" s="9" t="s">
        <v>2714</v>
      </c>
      <c r="E12388" s="9" t="s">
        <v>1430</v>
      </c>
      <c r="F12388" s="9" t="s">
        <v>29082</v>
      </c>
      <c r="G12388" s="17">
        <v>914466044990</v>
      </c>
      <c r="H12388" s="9" t="s">
        <v>20</v>
      </c>
      <c r="I12388" s="1" t="s">
        <v>62</v>
      </c>
      <c r="J12388" s="2" t="s">
        <v>47306</v>
      </c>
      <c r="K12388" s="11" t="s">
        <v>13</v>
      </c>
      <c r="L12388" s="2" t="s">
        <v>47306</v>
      </c>
      <c r="M12388" s="11"/>
      <c r="N12388" s="4"/>
      <c r="O12388" s="11"/>
      <c r="P12388" s="4"/>
      <c r="Q12388" s="11"/>
      <c r="R12388" s="4"/>
      <c r="S12388" s="11"/>
      <c r="T12388" s="4"/>
      <c r="U12388" s="11"/>
      <c r="V12388" s="4"/>
      <c r="W12388" s="11"/>
      <c r="X12388" s="4"/>
      <c r="Y12388" s="11"/>
      <c r="Z12388" s="2"/>
      <c r="AA12388" s="1" t="s">
        <v>16</v>
      </c>
      <c r="AC12388" s="23" t="s">
        <v>37882</v>
      </c>
      <c r="AD12388" s="23" t="s">
        <v>40440</v>
      </c>
      <c r="AE12388" t="s">
        <v>35394</v>
      </c>
    </row>
    <row r="12389" spans="1:31" ht="15" customHeight="1">
      <c r="A12389" s="1">
        <v>12388</v>
      </c>
      <c r="B12389" s="1" t="s">
        <v>54</v>
      </c>
      <c r="C12389" s="1" t="s">
        <v>16860</v>
      </c>
      <c r="D12389" s="9" t="s">
        <v>350</v>
      </c>
      <c r="E12389" s="9" t="s">
        <v>2000</v>
      </c>
      <c r="F12389" s="9" t="s">
        <v>29101</v>
      </c>
      <c r="G12389" s="17">
        <v>91440066441</v>
      </c>
      <c r="H12389" s="9" t="s">
        <v>20</v>
      </c>
      <c r="I12389" s="1" t="s">
        <v>62</v>
      </c>
      <c r="J12389" s="2" t="s">
        <v>47306</v>
      </c>
      <c r="K12389" s="11" t="s">
        <v>14137</v>
      </c>
      <c r="L12389" s="2" t="s">
        <v>47306</v>
      </c>
      <c r="M12389" s="11"/>
      <c r="N12389" s="4"/>
      <c r="O12389" s="11"/>
      <c r="P12389" s="4"/>
      <c r="Q12389" s="11"/>
      <c r="R12389" s="4"/>
      <c r="S12389" s="11"/>
      <c r="T12389" s="4"/>
      <c r="U12389" s="11"/>
      <c r="V12389" s="4"/>
      <c r="W12389" s="11"/>
      <c r="X12389" s="4"/>
      <c r="Y12389" s="11"/>
      <c r="Z12389" s="2"/>
      <c r="AA12389" s="1" t="s">
        <v>16</v>
      </c>
      <c r="AC12389" s="23" t="s">
        <v>37882</v>
      </c>
      <c r="AD12389" s="23" t="s">
        <v>40440</v>
      </c>
      <c r="AE12389" t="s">
        <v>35394</v>
      </c>
    </row>
    <row r="12390" spans="1:31" ht="15" customHeight="1">
      <c r="A12390" s="1">
        <v>12389</v>
      </c>
      <c r="B12390" s="1" t="s">
        <v>54</v>
      </c>
      <c r="C12390" s="1" t="s">
        <v>16888</v>
      </c>
      <c r="D12390" s="9" t="s">
        <v>36169</v>
      </c>
      <c r="E12390" s="9" t="s">
        <v>84</v>
      </c>
      <c r="F12390" s="9" t="s">
        <v>29119</v>
      </c>
      <c r="G12390" s="17">
        <v>9191494499</v>
      </c>
      <c r="H12390" s="9" t="s">
        <v>15</v>
      </c>
      <c r="I12390" s="1" t="s">
        <v>41</v>
      </c>
      <c r="J12390" s="2" t="s">
        <v>47306</v>
      </c>
      <c r="K12390" s="3" t="s">
        <v>17</v>
      </c>
      <c r="L12390" s="2" t="s">
        <v>47306</v>
      </c>
      <c r="M12390" s="11"/>
      <c r="N12390" s="4"/>
      <c r="O12390" s="11"/>
      <c r="P12390" s="4"/>
      <c r="Q12390" s="11"/>
      <c r="R12390" s="4"/>
      <c r="S12390" s="11"/>
      <c r="T12390" s="4"/>
      <c r="U12390" s="11"/>
      <c r="V12390" s="4"/>
      <c r="W12390" s="11"/>
      <c r="X12390" s="4"/>
      <c r="Y12390" s="11"/>
      <c r="Z12390" s="2"/>
      <c r="AA12390" s="1" t="s">
        <v>16</v>
      </c>
      <c r="AC12390" s="23" t="s">
        <v>37882</v>
      </c>
      <c r="AD12390" s="23" t="s">
        <v>40440</v>
      </c>
      <c r="AE12390" t="s">
        <v>35394</v>
      </c>
    </row>
    <row r="12391" spans="1:31" ht="15" customHeight="1">
      <c r="A12391" s="1">
        <v>12390</v>
      </c>
      <c r="B12391" s="1" t="s">
        <v>54</v>
      </c>
      <c r="C12391" s="1" t="s">
        <v>16901</v>
      </c>
      <c r="D12391" s="9" t="s">
        <v>1787</v>
      </c>
      <c r="E12391" s="9" t="s">
        <v>2244</v>
      </c>
      <c r="F12391" s="9" t="s">
        <v>32969</v>
      </c>
      <c r="G12391" s="17">
        <v>91991696046</v>
      </c>
      <c r="H12391" s="9" t="s">
        <v>8</v>
      </c>
      <c r="I12391" s="1" t="s">
        <v>62</v>
      </c>
      <c r="J12391" s="2" t="s">
        <v>47306</v>
      </c>
      <c r="K12391" s="3" t="s">
        <v>213</v>
      </c>
      <c r="L12391" s="2" t="s">
        <v>47306</v>
      </c>
      <c r="M12391" s="4" t="s">
        <v>17</v>
      </c>
      <c r="N12391" s="3" t="str">
        <f t="shared" ref="N12391:N12392" si="475">J12391</f>
        <v>[20 lacs - 35 lacs]</v>
      </c>
      <c r="O12391" s="4" t="s">
        <v>47347</v>
      </c>
      <c r="P12391" s="3" t="s">
        <v>47306</v>
      </c>
      <c r="Q12391" s="4" t="s">
        <v>14137</v>
      </c>
      <c r="R12391" s="3" t="s">
        <v>47306</v>
      </c>
      <c r="S12391" s="11"/>
      <c r="T12391" s="4"/>
      <c r="U12391" s="11"/>
      <c r="V12391" s="4"/>
      <c r="W12391" s="11"/>
      <c r="X12391" s="4"/>
      <c r="Y12391" s="11"/>
      <c r="Z12391" s="2"/>
      <c r="AA12391" s="1" t="s">
        <v>16</v>
      </c>
      <c r="AC12391" s="23" t="s">
        <v>37882</v>
      </c>
      <c r="AD12391" s="23" t="s">
        <v>40440</v>
      </c>
      <c r="AE12391" t="s">
        <v>35394</v>
      </c>
    </row>
    <row r="12392" spans="1:31" ht="15" customHeight="1">
      <c r="A12392" s="1">
        <v>12391</v>
      </c>
      <c r="B12392" s="1" t="s">
        <v>54</v>
      </c>
      <c r="C12392" s="1" t="s">
        <v>16907</v>
      </c>
      <c r="D12392" s="9" t="s">
        <v>486</v>
      </c>
      <c r="E12392" s="9" t="s">
        <v>139</v>
      </c>
      <c r="F12392" s="9" t="s">
        <v>29132</v>
      </c>
      <c r="G12392" s="17">
        <v>919494061661</v>
      </c>
      <c r="H12392" s="9" t="s">
        <v>8</v>
      </c>
      <c r="I12392" s="1" t="s">
        <v>41</v>
      </c>
      <c r="J12392" s="2" t="s">
        <v>47306</v>
      </c>
      <c r="K12392" s="3" t="s">
        <v>42</v>
      </c>
      <c r="L12392" s="2" t="s">
        <v>47306</v>
      </c>
      <c r="M12392" s="4" t="s">
        <v>14136</v>
      </c>
      <c r="N12392" s="3" t="str">
        <f t="shared" si="475"/>
        <v>[20 lacs - 35 lacs]</v>
      </c>
      <c r="O12392" s="11"/>
      <c r="P12392" s="4"/>
      <c r="Q12392" s="11"/>
      <c r="R12392" s="4"/>
      <c r="S12392" s="11"/>
      <c r="T12392" s="4"/>
      <c r="U12392" s="11"/>
      <c r="V12392" s="4"/>
      <c r="W12392" s="11"/>
      <c r="X12392" s="4"/>
      <c r="Y12392" s="11"/>
      <c r="Z12392" s="2"/>
      <c r="AA12392" s="1" t="s">
        <v>11</v>
      </c>
      <c r="AC12392" s="23" t="s">
        <v>37882</v>
      </c>
      <c r="AD12392" s="23" t="s">
        <v>40440</v>
      </c>
      <c r="AE12392" t="s">
        <v>35410</v>
      </c>
    </row>
    <row r="12393" spans="1:31" ht="15" customHeight="1">
      <c r="A12393" s="1">
        <v>12392</v>
      </c>
      <c r="B12393" s="1" t="s">
        <v>54</v>
      </c>
      <c r="C12393" s="1" t="s">
        <v>16915</v>
      </c>
      <c r="D12393" s="9" t="s">
        <v>1968</v>
      </c>
      <c r="E12393" s="9" t="s">
        <v>40</v>
      </c>
      <c r="F12393" s="9" t="s">
        <v>29135</v>
      </c>
      <c r="G12393" s="17">
        <v>919106060940</v>
      </c>
      <c r="H12393" s="9" t="s">
        <v>8</v>
      </c>
      <c r="I12393" s="1" t="s">
        <v>9</v>
      </c>
      <c r="J12393" s="2" t="s">
        <v>47306</v>
      </c>
      <c r="K12393" s="3" t="s">
        <v>17</v>
      </c>
      <c r="L12393" s="2" t="s">
        <v>47306</v>
      </c>
      <c r="M12393" s="11"/>
      <c r="N12393" s="4"/>
      <c r="O12393" s="11"/>
      <c r="P12393" s="4"/>
      <c r="Q12393" s="11"/>
      <c r="R12393" s="4"/>
      <c r="S12393" s="11"/>
      <c r="T12393" s="4"/>
      <c r="U12393" s="11"/>
      <c r="V12393" s="4"/>
      <c r="W12393" s="11"/>
      <c r="X12393" s="4"/>
      <c r="Y12393" s="11"/>
      <c r="Z12393" s="2"/>
      <c r="AA12393" s="1" t="s">
        <v>16</v>
      </c>
      <c r="AC12393" s="23" t="s">
        <v>37882</v>
      </c>
      <c r="AD12393" s="23" t="s">
        <v>40440</v>
      </c>
      <c r="AE12393" t="s">
        <v>35409</v>
      </c>
    </row>
    <row r="12394" spans="1:31" ht="15" customHeight="1">
      <c r="A12394" s="1">
        <v>12393</v>
      </c>
      <c r="B12394" s="1" t="s">
        <v>54</v>
      </c>
      <c r="C12394" s="1" t="s">
        <v>16916</v>
      </c>
      <c r="D12394" s="9" t="s">
        <v>5708</v>
      </c>
      <c r="E12394" s="9" t="s">
        <v>3162</v>
      </c>
      <c r="F12394" s="9" t="s">
        <v>24863</v>
      </c>
      <c r="G12394" s="17">
        <v>91949494190</v>
      </c>
      <c r="H12394" s="9" t="s">
        <v>15</v>
      </c>
      <c r="I12394" s="1" t="s">
        <v>9</v>
      </c>
      <c r="J12394" s="2" t="s">
        <v>47306</v>
      </c>
      <c r="K12394" s="3" t="s">
        <v>213</v>
      </c>
      <c r="L12394" s="2" t="s">
        <v>47306</v>
      </c>
      <c r="M12394" s="11"/>
      <c r="N12394" s="4"/>
      <c r="O12394" s="11"/>
      <c r="P12394" s="4"/>
      <c r="Q12394" s="11"/>
      <c r="R12394" s="4"/>
      <c r="S12394" s="11"/>
      <c r="T12394" s="4"/>
      <c r="U12394" s="11"/>
      <c r="V12394" s="4"/>
      <c r="W12394" s="11"/>
      <c r="X12394" s="4"/>
      <c r="Y12394" s="11"/>
      <c r="Z12394" s="2"/>
      <c r="AA12394" s="1" t="s">
        <v>16</v>
      </c>
      <c r="AC12394" s="23" t="s">
        <v>37882</v>
      </c>
      <c r="AD12394" s="23" t="s">
        <v>40440</v>
      </c>
      <c r="AE12394" t="s">
        <v>35394</v>
      </c>
    </row>
    <row r="12395" spans="1:31" ht="15" customHeight="1">
      <c r="A12395" s="1">
        <v>12394</v>
      </c>
      <c r="B12395" s="1" t="s">
        <v>54</v>
      </c>
      <c r="C12395" s="1" t="s">
        <v>16934</v>
      </c>
      <c r="D12395" s="9" t="s">
        <v>361</v>
      </c>
      <c r="E12395" s="9" t="s">
        <v>1527</v>
      </c>
      <c r="F12395" s="9" t="s">
        <v>35030</v>
      </c>
      <c r="G12395" s="17">
        <v>919446964444</v>
      </c>
      <c r="H12395" s="9" t="s">
        <v>8</v>
      </c>
      <c r="I12395" s="1" t="s">
        <v>41</v>
      </c>
      <c r="J12395" s="2" t="s">
        <v>47306</v>
      </c>
      <c r="K12395" s="3" t="s">
        <v>213</v>
      </c>
      <c r="L12395" s="2" t="s">
        <v>47306</v>
      </c>
      <c r="M12395" s="11"/>
      <c r="N12395" s="4"/>
      <c r="O12395" s="11"/>
      <c r="P12395" s="4"/>
      <c r="Q12395" s="11"/>
      <c r="R12395" s="4"/>
      <c r="S12395" s="11"/>
      <c r="T12395" s="4"/>
      <c r="U12395" s="11"/>
      <c r="V12395" s="4"/>
      <c r="W12395" s="11"/>
      <c r="X12395" s="4"/>
      <c r="Y12395" s="11"/>
      <c r="Z12395" s="2"/>
      <c r="AA12395" s="1" t="s">
        <v>16</v>
      </c>
      <c r="AC12395" s="23" t="s">
        <v>37882</v>
      </c>
      <c r="AD12395" s="23" t="s">
        <v>40440</v>
      </c>
      <c r="AE12395" t="s">
        <v>35399</v>
      </c>
    </row>
    <row r="12396" spans="1:31" ht="15" customHeight="1">
      <c r="A12396" s="1">
        <v>12395</v>
      </c>
      <c r="B12396" s="1" t="s">
        <v>54</v>
      </c>
      <c r="C12396" s="1" t="s">
        <v>16935</v>
      </c>
      <c r="D12396" s="9" t="s">
        <v>1839</v>
      </c>
      <c r="E12396" s="9" t="s">
        <v>724</v>
      </c>
      <c r="F12396" s="9" t="s">
        <v>29149</v>
      </c>
      <c r="G12396" s="17">
        <v>91944444069</v>
      </c>
      <c r="H12396" s="9" t="s">
        <v>8</v>
      </c>
      <c r="I12396" s="1" t="s">
        <v>41</v>
      </c>
      <c r="J12396" s="2" t="s">
        <v>47306</v>
      </c>
      <c r="K12396" s="3" t="s">
        <v>17</v>
      </c>
      <c r="L12396" s="2" t="s">
        <v>47306</v>
      </c>
      <c r="M12396" s="11"/>
      <c r="N12396" s="4"/>
      <c r="O12396" s="11"/>
      <c r="P12396" s="4"/>
      <c r="Q12396" s="11"/>
      <c r="R12396" s="4"/>
      <c r="S12396" s="11"/>
      <c r="T12396" s="4"/>
      <c r="U12396" s="11"/>
      <c r="V12396" s="4"/>
      <c r="W12396" s="11"/>
      <c r="X12396" s="4"/>
      <c r="Y12396" s="11"/>
      <c r="Z12396" s="2"/>
      <c r="AA12396" s="1" t="s">
        <v>16</v>
      </c>
      <c r="AC12396" s="23" t="s">
        <v>37882</v>
      </c>
      <c r="AD12396" s="23" t="s">
        <v>40440</v>
      </c>
      <c r="AE12396" t="s">
        <v>35399</v>
      </c>
    </row>
    <row r="12397" spans="1:31" ht="15" customHeight="1">
      <c r="A12397" s="1">
        <v>12396</v>
      </c>
      <c r="B12397" s="1" t="s">
        <v>54</v>
      </c>
      <c r="C12397" s="1" t="s">
        <v>16953</v>
      </c>
      <c r="D12397" s="9" t="s">
        <v>4679</v>
      </c>
      <c r="E12397" s="9" t="s">
        <v>40</v>
      </c>
      <c r="F12397" s="9" t="s">
        <v>29158</v>
      </c>
      <c r="G12397" s="17">
        <v>91949414141</v>
      </c>
      <c r="H12397" s="9" t="s">
        <v>15</v>
      </c>
      <c r="I12397" s="1" t="s">
        <v>41</v>
      </c>
      <c r="J12397" s="2" t="s">
        <v>47306</v>
      </c>
      <c r="K12397" s="3" t="s">
        <v>213</v>
      </c>
      <c r="L12397" s="2" t="s">
        <v>47306</v>
      </c>
      <c r="M12397" s="11"/>
      <c r="N12397" s="4"/>
      <c r="O12397" s="11"/>
      <c r="P12397" s="4"/>
      <c r="Q12397" s="11"/>
      <c r="R12397" s="4"/>
      <c r="S12397" s="11"/>
      <c r="T12397" s="4"/>
      <c r="U12397" s="11"/>
      <c r="V12397" s="4"/>
      <c r="W12397" s="11"/>
      <c r="X12397" s="4"/>
      <c r="Y12397" s="11"/>
      <c r="Z12397" s="2"/>
      <c r="AA12397" s="1" t="s">
        <v>16</v>
      </c>
      <c r="AC12397" s="23" t="s">
        <v>37882</v>
      </c>
      <c r="AD12397" s="23" t="s">
        <v>40440</v>
      </c>
      <c r="AE12397" t="s">
        <v>35399</v>
      </c>
    </row>
    <row r="12398" spans="1:31" ht="15" customHeight="1">
      <c r="A12398" s="1">
        <v>12397</v>
      </c>
      <c r="B12398" s="1" t="s">
        <v>54</v>
      </c>
      <c r="C12398" s="1" t="s">
        <v>16965</v>
      </c>
      <c r="D12398" s="9" t="s">
        <v>699</v>
      </c>
      <c r="E12398" s="9" t="s">
        <v>260</v>
      </c>
      <c r="F12398" s="9" t="s">
        <v>29164</v>
      </c>
      <c r="G12398" s="17">
        <v>919904600061</v>
      </c>
      <c r="H12398" s="9" t="s">
        <v>8</v>
      </c>
      <c r="I12398" s="1" t="s">
        <v>41</v>
      </c>
      <c r="J12398" s="2" t="s">
        <v>47306</v>
      </c>
      <c r="K12398" s="3" t="s">
        <v>213</v>
      </c>
      <c r="L12398" s="2" t="s">
        <v>47306</v>
      </c>
      <c r="M12398" s="11"/>
      <c r="N12398" s="4"/>
      <c r="O12398" s="11"/>
      <c r="P12398" s="4"/>
      <c r="Q12398" s="11"/>
      <c r="R12398" s="4"/>
      <c r="S12398" s="11"/>
      <c r="T12398" s="4"/>
      <c r="U12398" s="11"/>
      <c r="V12398" s="4"/>
      <c r="W12398" s="11"/>
      <c r="X12398" s="4"/>
      <c r="Y12398" s="11"/>
      <c r="Z12398" s="2"/>
      <c r="AA12398" s="1" t="s">
        <v>11</v>
      </c>
      <c r="AC12398" s="23" t="s">
        <v>37882</v>
      </c>
      <c r="AD12398" s="23" t="s">
        <v>40440</v>
      </c>
      <c r="AE12398" t="s">
        <v>35409</v>
      </c>
    </row>
    <row r="12399" spans="1:31" ht="15" customHeight="1">
      <c r="A12399" s="1">
        <v>12398</v>
      </c>
      <c r="B12399" s="1" t="s">
        <v>54</v>
      </c>
      <c r="C12399" s="1" t="s">
        <v>16994</v>
      </c>
      <c r="D12399" s="9" t="s">
        <v>4076</v>
      </c>
      <c r="E12399" s="9" t="s">
        <v>139</v>
      </c>
      <c r="F12399" s="9" t="s">
        <v>29185</v>
      </c>
      <c r="G12399" s="17">
        <v>919904916141</v>
      </c>
      <c r="H12399" s="9" t="s">
        <v>8</v>
      </c>
      <c r="I12399" s="1" t="s">
        <v>62</v>
      </c>
      <c r="J12399" s="2" t="s">
        <v>47306</v>
      </c>
      <c r="K12399" s="11" t="s">
        <v>14136</v>
      </c>
      <c r="L12399" s="2" t="s">
        <v>47306</v>
      </c>
      <c r="M12399" s="11"/>
      <c r="N12399" s="4"/>
      <c r="O12399" s="11"/>
      <c r="P12399" s="4"/>
      <c r="Q12399" s="11"/>
      <c r="R12399" s="4"/>
      <c r="S12399" s="11"/>
      <c r="T12399" s="4"/>
      <c r="U12399" s="11"/>
      <c r="V12399" s="4"/>
      <c r="W12399" s="11"/>
      <c r="X12399" s="4"/>
      <c r="Y12399" s="11"/>
      <c r="Z12399" s="2"/>
      <c r="AA12399" s="1" t="s">
        <v>16</v>
      </c>
      <c r="AC12399" s="23" t="s">
        <v>37971</v>
      </c>
      <c r="AD12399" s="23" t="s">
        <v>40440</v>
      </c>
      <c r="AE12399" t="s">
        <v>35394</v>
      </c>
    </row>
    <row r="12400" spans="1:31" ht="15" customHeight="1">
      <c r="A12400" s="1">
        <v>12399</v>
      </c>
      <c r="B12400" s="1" t="s">
        <v>54</v>
      </c>
      <c r="C12400" s="1" t="s">
        <v>17009</v>
      </c>
      <c r="D12400" s="9" t="s">
        <v>1603</v>
      </c>
      <c r="E12400" s="9" t="s">
        <v>37341</v>
      </c>
      <c r="F12400" s="9" t="s">
        <v>16296</v>
      </c>
      <c r="G12400" s="17">
        <v>919446400</v>
      </c>
      <c r="H12400" s="9" t="s">
        <v>15</v>
      </c>
      <c r="I12400" s="1" t="s">
        <v>62</v>
      </c>
      <c r="J12400" s="2" t="s">
        <v>47306</v>
      </c>
      <c r="K12400" s="3" t="s">
        <v>213</v>
      </c>
      <c r="L12400" s="2" t="s">
        <v>47306</v>
      </c>
      <c r="M12400" s="11"/>
      <c r="N12400" s="4"/>
      <c r="O12400" s="11"/>
      <c r="P12400" s="4"/>
      <c r="Q12400" s="11"/>
      <c r="R12400" s="4"/>
      <c r="S12400" s="11"/>
      <c r="T12400" s="4"/>
      <c r="U12400" s="11"/>
      <c r="V12400" s="4"/>
      <c r="W12400" s="11"/>
      <c r="X12400" s="4"/>
      <c r="Y12400" s="11"/>
      <c r="Z12400" s="2"/>
      <c r="AA12400" s="1" t="s">
        <v>16</v>
      </c>
      <c r="AC12400" s="23" t="s">
        <v>37883</v>
      </c>
      <c r="AD12400" s="23" t="s">
        <v>40440</v>
      </c>
      <c r="AE12400" t="s">
        <v>35394</v>
      </c>
    </row>
    <row r="12401" spans="1:31" ht="15" customHeight="1">
      <c r="A12401" s="1">
        <v>12400</v>
      </c>
      <c r="B12401" s="1" t="s">
        <v>54</v>
      </c>
      <c r="C12401" s="1" t="s">
        <v>17024</v>
      </c>
      <c r="D12401" s="9" t="s">
        <v>36025</v>
      </c>
      <c r="E12401" s="9" t="s">
        <v>1558</v>
      </c>
      <c r="F12401" s="9" t="s">
        <v>24643</v>
      </c>
      <c r="G12401" s="17">
        <v>914460466669</v>
      </c>
      <c r="H12401" s="9" t="s">
        <v>20</v>
      </c>
      <c r="I12401" s="1" t="s">
        <v>62</v>
      </c>
      <c r="J12401" s="2" t="s">
        <v>47306</v>
      </c>
      <c r="K12401" s="3" t="s">
        <v>17</v>
      </c>
      <c r="L12401" s="2" t="s">
        <v>47306</v>
      </c>
      <c r="M12401" s="4" t="s">
        <v>42</v>
      </c>
      <c r="N12401" s="3" t="str">
        <f>J12401</f>
        <v>[20 lacs - 35 lacs]</v>
      </c>
      <c r="O12401" s="11"/>
      <c r="P12401" s="4"/>
      <c r="Q12401" s="11"/>
      <c r="R12401" s="4"/>
      <c r="S12401" s="11"/>
      <c r="T12401" s="4"/>
      <c r="U12401" s="11"/>
      <c r="V12401" s="4"/>
      <c r="W12401" s="11"/>
      <c r="X12401" s="4"/>
      <c r="Y12401" s="11"/>
      <c r="Z12401" s="2"/>
      <c r="AA12401" s="1" t="s">
        <v>16</v>
      </c>
      <c r="AC12401" s="23" t="s">
        <v>37883</v>
      </c>
      <c r="AD12401" s="23" t="s">
        <v>40440</v>
      </c>
      <c r="AE12401" t="s">
        <v>35410</v>
      </c>
    </row>
    <row r="12402" spans="1:31" ht="15" customHeight="1">
      <c r="A12402" s="1">
        <v>12401</v>
      </c>
      <c r="B12402" s="1" t="s">
        <v>54</v>
      </c>
      <c r="C12402" s="1" t="s">
        <v>17030</v>
      </c>
      <c r="D12402" s="9" t="s">
        <v>1394</v>
      </c>
      <c r="E12402" s="9" t="s">
        <v>139</v>
      </c>
      <c r="F12402" s="9" t="s">
        <v>35042</v>
      </c>
      <c r="G12402" s="17">
        <v>919444610404</v>
      </c>
      <c r="H12402" s="9" t="s">
        <v>20</v>
      </c>
      <c r="I12402" s="1" t="s">
        <v>9</v>
      </c>
      <c r="J12402" s="2" t="s">
        <v>47306</v>
      </c>
      <c r="K12402" s="3" t="s">
        <v>17</v>
      </c>
      <c r="L12402" s="2" t="s">
        <v>47306</v>
      </c>
      <c r="M12402" s="11"/>
      <c r="N12402" s="4"/>
      <c r="O12402" s="11"/>
      <c r="P12402" s="4"/>
      <c r="Q12402" s="11"/>
      <c r="R12402" s="4"/>
      <c r="S12402" s="11"/>
      <c r="T12402" s="4"/>
      <c r="U12402" s="11"/>
      <c r="V12402" s="4"/>
      <c r="W12402" s="11"/>
      <c r="X12402" s="4"/>
      <c r="Y12402" s="11"/>
      <c r="Z12402" s="2"/>
      <c r="AA12402" s="1" t="s">
        <v>16</v>
      </c>
      <c r="AC12402" s="23" t="s">
        <v>37883</v>
      </c>
      <c r="AD12402" s="23" t="s">
        <v>40440</v>
      </c>
      <c r="AE12402" t="s">
        <v>35399</v>
      </c>
    </row>
    <row r="12403" spans="1:31" ht="15" customHeight="1">
      <c r="A12403" s="1">
        <v>12402</v>
      </c>
      <c r="B12403" s="1" t="s">
        <v>54</v>
      </c>
      <c r="C12403" s="1" t="s">
        <v>17032</v>
      </c>
      <c r="D12403" s="9" t="s">
        <v>4408</v>
      </c>
      <c r="E12403" s="9" t="s">
        <v>37342</v>
      </c>
      <c r="F12403" s="9" t="s">
        <v>16298</v>
      </c>
      <c r="G12403" s="17">
        <v>910966</v>
      </c>
      <c r="H12403" s="9" t="s">
        <v>15</v>
      </c>
      <c r="I12403" s="1" t="s">
        <v>62</v>
      </c>
      <c r="J12403" s="2" t="s">
        <v>47306</v>
      </c>
      <c r="K12403" s="3" t="s">
        <v>213</v>
      </c>
      <c r="L12403" s="2" t="s">
        <v>47306</v>
      </c>
      <c r="M12403" s="11"/>
      <c r="N12403" s="4"/>
      <c r="O12403" s="11"/>
      <c r="P12403" s="4"/>
      <c r="Q12403" s="11"/>
      <c r="R12403" s="4"/>
      <c r="S12403" s="11"/>
      <c r="T12403" s="4"/>
      <c r="U12403" s="11"/>
      <c r="V12403" s="4"/>
      <c r="W12403" s="11"/>
      <c r="X12403" s="4"/>
      <c r="Y12403" s="11"/>
      <c r="Z12403" s="2"/>
      <c r="AA12403" s="1" t="s">
        <v>16</v>
      </c>
      <c r="AC12403" s="23" t="s">
        <v>37883</v>
      </c>
      <c r="AD12403" s="23" t="s">
        <v>40440</v>
      </c>
      <c r="AE12403" t="s">
        <v>35410</v>
      </c>
    </row>
    <row r="12404" spans="1:31" ht="15" customHeight="1">
      <c r="A12404" s="1">
        <v>12403</v>
      </c>
      <c r="B12404" s="1" t="s">
        <v>54</v>
      </c>
      <c r="C12404" s="1" t="s">
        <v>17041</v>
      </c>
      <c r="D12404" s="9" t="s">
        <v>1079</v>
      </c>
      <c r="E12404" s="9" t="s">
        <v>8302</v>
      </c>
      <c r="F12404" s="9" t="s">
        <v>29219</v>
      </c>
      <c r="G12404" s="17">
        <v>919994404461</v>
      </c>
      <c r="H12404" s="9" t="s">
        <v>8</v>
      </c>
      <c r="I12404" s="1" t="s">
        <v>9</v>
      </c>
      <c r="J12404" s="2" t="s">
        <v>47306</v>
      </c>
      <c r="K12404" s="3" t="s">
        <v>213</v>
      </c>
      <c r="L12404" s="2" t="s">
        <v>47306</v>
      </c>
      <c r="M12404" s="4" t="s">
        <v>17</v>
      </c>
      <c r="N12404" s="3" t="str">
        <f>J12404</f>
        <v>[20 lacs - 35 lacs]</v>
      </c>
      <c r="O12404" s="4" t="s">
        <v>47347</v>
      </c>
      <c r="P12404" s="3" t="s">
        <v>47306</v>
      </c>
      <c r="Q12404" s="4" t="s">
        <v>14136</v>
      </c>
      <c r="R12404" s="3" t="s">
        <v>47306</v>
      </c>
      <c r="S12404" s="4" t="s">
        <v>47352</v>
      </c>
      <c r="T12404" s="3" t="s">
        <v>47306</v>
      </c>
      <c r="U12404" s="11"/>
      <c r="V12404" s="4"/>
      <c r="W12404" s="11"/>
      <c r="X12404" s="4"/>
      <c r="Y12404" s="11"/>
      <c r="Z12404" s="2"/>
      <c r="AA12404" s="1" t="s">
        <v>16</v>
      </c>
      <c r="AC12404" s="23" t="s">
        <v>37883</v>
      </c>
      <c r="AD12404" s="23" t="s">
        <v>40440</v>
      </c>
      <c r="AE12404" t="s">
        <v>35399</v>
      </c>
    </row>
    <row r="12405" spans="1:31" ht="15" customHeight="1">
      <c r="A12405" s="1">
        <v>12404</v>
      </c>
      <c r="B12405" s="1" t="s">
        <v>54</v>
      </c>
      <c r="C12405" s="1" t="s">
        <v>17042</v>
      </c>
      <c r="D12405" s="9" t="s">
        <v>773</v>
      </c>
      <c r="E12405" s="9" t="s">
        <v>13080</v>
      </c>
      <c r="F12405" s="9" t="s">
        <v>29220</v>
      </c>
      <c r="G12405" s="17">
        <v>9144099966</v>
      </c>
      <c r="H12405" s="9" t="s">
        <v>15</v>
      </c>
      <c r="I12405" s="1" t="s">
        <v>9</v>
      </c>
      <c r="J12405" s="2" t="s">
        <v>47306</v>
      </c>
      <c r="K12405" s="3" t="s">
        <v>213</v>
      </c>
      <c r="L12405" s="2" t="s">
        <v>47306</v>
      </c>
      <c r="M12405" s="11"/>
      <c r="N12405" s="4"/>
      <c r="O12405" s="11"/>
      <c r="P12405" s="4"/>
      <c r="Q12405" s="11"/>
      <c r="R12405" s="4"/>
      <c r="S12405" s="11"/>
      <c r="T12405" s="4"/>
      <c r="U12405" s="11"/>
      <c r="V12405" s="4"/>
      <c r="W12405" s="11"/>
      <c r="X12405" s="4"/>
      <c r="Y12405" s="11"/>
      <c r="Z12405" s="2"/>
      <c r="AA12405" s="1" t="s">
        <v>16</v>
      </c>
      <c r="AC12405" s="23" t="s">
        <v>37883</v>
      </c>
      <c r="AD12405" s="23" t="s">
        <v>40440</v>
      </c>
      <c r="AE12405" t="s">
        <v>35399</v>
      </c>
    </row>
    <row r="12406" spans="1:31" ht="15" customHeight="1">
      <c r="A12406" s="1">
        <v>12405</v>
      </c>
      <c r="B12406" s="1" t="s">
        <v>54</v>
      </c>
      <c r="C12406" s="1" t="s">
        <v>17071</v>
      </c>
      <c r="D12406" s="9" t="s">
        <v>36170</v>
      </c>
      <c r="E12406" s="9" t="s">
        <v>102</v>
      </c>
      <c r="F12406" s="9" t="s">
        <v>29240</v>
      </c>
      <c r="G12406" s="17">
        <v>919446000649</v>
      </c>
      <c r="H12406" s="9" t="s">
        <v>20</v>
      </c>
      <c r="I12406" s="1" t="s">
        <v>9</v>
      </c>
      <c r="J12406" s="2" t="s">
        <v>47306</v>
      </c>
      <c r="K12406" s="3" t="s">
        <v>17</v>
      </c>
      <c r="L12406" s="2" t="s">
        <v>47306</v>
      </c>
      <c r="M12406" s="4" t="s">
        <v>42</v>
      </c>
      <c r="N12406" s="3" t="str">
        <f>J12406</f>
        <v>[20 lacs - 35 lacs]</v>
      </c>
      <c r="O12406" s="11"/>
      <c r="P12406" s="4"/>
      <c r="Q12406" s="11"/>
      <c r="R12406" s="4"/>
      <c r="S12406" s="11"/>
      <c r="T12406" s="4"/>
      <c r="U12406" s="11"/>
      <c r="V12406" s="4"/>
      <c r="W12406" s="11"/>
      <c r="X12406" s="4"/>
      <c r="Y12406" s="11"/>
      <c r="Z12406" s="2"/>
      <c r="AA12406" s="1" t="s">
        <v>16</v>
      </c>
      <c r="AC12406" s="23" t="s">
        <v>37884</v>
      </c>
      <c r="AD12406" s="23" t="s">
        <v>40440</v>
      </c>
      <c r="AE12406" t="s">
        <v>35409</v>
      </c>
    </row>
    <row r="12407" spans="1:31" ht="15" customHeight="1">
      <c r="A12407" s="1">
        <v>12406</v>
      </c>
      <c r="B12407" s="1" t="s">
        <v>54</v>
      </c>
      <c r="C12407" s="1" t="s">
        <v>17101</v>
      </c>
      <c r="D12407" s="9" t="s">
        <v>2162</v>
      </c>
      <c r="E12407" s="9" t="s">
        <v>16319</v>
      </c>
      <c r="F12407" s="9" t="s">
        <v>32994</v>
      </c>
      <c r="G12407" s="17">
        <v>9194906400</v>
      </c>
      <c r="H12407" s="9" t="s">
        <v>8</v>
      </c>
      <c r="I12407" s="1" t="s">
        <v>62</v>
      </c>
      <c r="J12407" s="2" t="s">
        <v>47306</v>
      </c>
      <c r="K12407" s="3" t="s">
        <v>213</v>
      </c>
      <c r="L12407" s="2" t="s">
        <v>47306</v>
      </c>
      <c r="M12407" s="11"/>
      <c r="N12407" s="4"/>
      <c r="O12407" s="11"/>
      <c r="P12407" s="4"/>
      <c r="Q12407" s="11"/>
      <c r="R12407" s="4"/>
      <c r="S12407" s="11"/>
      <c r="T12407" s="4"/>
      <c r="U12407" s="11"/>
      <c r="V12407" s="4"/>
      <c r="W12407" s="11"/>
      <c r="X12407" s="4"/>
      <c r="Y12407" s="11"/>
      <c r="Z12407" s="2"/>
      <c r="AA12407" s="1" t="s">
        <v>16</v>
      </c>
      <c r="AC12407" s="23" t="s">
        <v>37884</v>
      </c>
      <c r="AD12407" s="23" t="s">
        <v>40440</v>
      </c>
      <c r="AE12407" t="s">
        <v>35409</v>
      </c>
    </row>
    <row r="12408" spans="1:31" ht="15" customHeight="1">
      <c r="A12408" s="1">
        <v>12407</v>
      </c>
      <c r="B12408" s="1" t="s">
        <v>54</v>
      </c>
      <c r="C12408" s="1" t="s">
        <v>17115</v>
      </c>
      <c r="D12408" s="9" t="s">
        <v>36171</v>
      </c>
      <c r="E12408" s="9" t="s">
        <v>87</v>
      </c>
      <c r="F12408" s="9" t="s">
        <v>35054</v>
      </c>
      <c r="G12408" s="17">
        <v>9194440069</v>
      </c>
      <c r="H12408" s="9" t="s">
        <v>8</v>
      </c>
      <c r="I12408" s="1" t="s">
        <v>41</v>
      </c>
      <c r="J12408" s="2" t="s">
        <v>47306</v>
      </c>
      <c r="K12408" s="3" t="s">
        <v>213</v>
      </c>
      <c r="L12408" s="2" t="s">
        <v>47306</v>
      </c>
      <c r="M12408" s="4" t="s">
        <v>17</v>
      </c>
      <c r="N12408" s="3" t="str">
        <f t="shared" ref="N12408:N12409" si="476">J12408</f>
        <v>[20 lacs - 35 lacs]</v>
      </c>
      <c r="O12408" s="11"/>
      <c r="P12408" s="4"/>
      <c r="Q12408" s="11"/>
      <c r="R12408" s="4"/>
      <c r="S12408" s="11"/>
      <c r="T12408" s="4"/>
      <c r="U12408" s="11"/>
      <c r="V12408" s="4"/>
      <c r="W12408" s="11"/>
      <c r="X12408" s="4"/>
      <c r="Y12408" s="11"/>
      <c r="Z12408" s="2"/>
      <c r="AA12408" s="1" t="s">
        <v>16</v>
      </c>
      <c r="AC12408" s="23" t="s">
        <v>37884</v>
      </c>
      <c r="AD12408" s="23" t="s">
        <v>40440</v>
      </c>
      <c r="AE12408" t="s">
        <v>35394</v>
      </c>
    </row>
    <row r="12409" spans="1:31" ht="15" customHeight="1">
      <c r="A12409" s="1">
        <v>12408</v>
      </c>
      <c r="B12409" s="1" t="s">
        <v>54</v>
      </c>
      <c r="C12409" s="1" t="s">
        <v>17117</v>
      </c>
      <c r="D12409" s="9" t="s">
        <v>1286</v>
      </c>
      <c r="E12409" s="9" t="s">
        <v>16323</v>
      </c>
      <c r="F12409" s="9" t="s">
        <v>29262</v>
      </c>
      <c r="G12409" s="17">
        <v>9190999466</v>
      </c>
      <c r="H12409" s="9" t="s">
        <v>8</v>
      </c>
      <c r="I12409" s="1" t="s">
        <v>9</v>
      </c>
      <c r="J12409" s="2" t="s">
        <v>47306</v>
      </c>
      <c r="K12409" s="3" t="s">
        <v>213</v>
      </c>
      <c r="L12409" s="2" t="s">
        <v>47306</v>
      </c>
      <c r="M12409" s="4" t="s">
        <v>17</v>
      </c>
      <c r="N12409" s="3" t="str">
        <f t="shared" si="476"/>
        <v>[20 lacs - 35 lacs]</v>
      </c>
      <c r="O12409" s="11"/>
      <c r="P12409" s="4"/>
      <c r="Q12409" s="11"/>
      <c r="R12409" s="4"/>
      <c r="S12409" s="11"/>
      <c r="T12409" s="4"/>
      <c r="U12409" s="11"/>
      <c r="V12409" s="4"/>
      <c r="W12409" s="11"/>
      <c r="X12409" s="4"/>
      <c r="Y12409" s="11"/>
      <c r="Z12409" s="2"/>
      <c r="AA12409" s="1" t="s">
        <v>16</v>
      </c>
      <c r="AC12409" s="23" t="s">
        <v>37884</v>
      </c>
      <c r="AD12409" s="23" t="s">
        <v>40440</v>
      </c>
      <c r="AE12409" t="s">
        <v>35410</v>
      </c>
    </row>
    <row r="12410" spans="1:31" ht="15" customHeight="1">
      <c r="A12410" s="1">
        <v>12409</v>
      </c>
      <c r="B12410" s="1" t="s">
        <v>54</v>
      </c>
      <c r="C12410" s="1" t="s">
        <v>17133</v>
      </c>
      <c r="D12410" s="9" t="s">
        <v>16326</v>
      </c>
      <c r="E12410" s="9" t="s">
        <v>8224</v>
      </c>
      <c r="F12410" s="9" t="s">
        <v>29271</v>
      </c>
      <c r="G12410" s="17">
        <v>910499499</v>
      </c>
      <c r="H12410" s="9" t="s">
        <v>8</v>
      </c>
      <c r="I12410" s="1" t="s">
        <v>9</v>
      </c>
      <c r="J12410" s="2" t="s">
        <v>47306</v>
      </c>
      <c r="K12410" s="3" t="s">
        <v>213</v>
      </c>
      <c r="L12410" s="2" t="s">
        <v>47306</v>
      </c>
      <c r="M12410" s="11"/>
      <c r="N12410" s="4"/>
      <c r="O12410" s="11"/>
      <c r="P12410" s="4"/>
      <c r="Q12410" s="11"/>
      <c r="R12410" s="4"/>
      <c r="S12410" s="11"/>
      <c r="T12410" s="4"/>
      <c r="U12410" s="11"/>
      <c r="V12410" s="4"/>
      <c r="W12410" s="11"/>
      <c r="X12410" s="4"/>
      <c r="Y12410" s="11"/>
      <c r="Z12410" s="2"/>
      <c r="AA12410" s="1" t="s">
        <v>16</v>
      </c>
      <c r="AC12410" s="23" t="s">
        <v>37884</v>
      </c>
      <c r="AD12410" s="23" t="s">
        <v>40440</v>
      </c>
      <c r="AE12410" t="s">
        <v>35394</v>
      </c>
    </row>
    <row r="12411" spans="1:31" ht="15" customHeight="1">
      <c r="A12411" s="1">
        <v>12410</v>
      </c>
      <c r="B12411" s="1" t="s">
        <v>54</v>
      </c>
      <c r="C12411" s="1" t="s">
        <v>17165</v>
      </c>
      <c r="D12411" s="9" t="s">
        <v>13518</v>
      </c>
      <c r="E12411" s="9" t="s">
        <v>1527</v>
      </c>
      <c r="F12411" s="9" t="s">
        <v>33000</v>
      </c>
      <c r="G12411" s="17">
        <v>9194600949</v>
      </c>
      <c r="H12411" s="9" t="s">
        <v>20</v>
      </c>
      <c r="I12411" s="1" t="s">
        <v>41</v>
      </c>
      <c r="J12411" s="2" t="s">
        <v>47306</v>
      </c>
      <c r="K12411" s="3" t="s">
        <v>213</v>
      </c>
      <c r="L12411" s="2" t="s">
        <v>47306</v>
      </c>
      <c r="M12411" s="11"/>
      <c r="N12411" s="4"/>
      <c r="O12411" s="11"/>
      <c r="P12411" s="4"/>
      <c r="Q12411" s="11"/>
      <c r="R12411" s="4"/>
      <c r="S12411" s="11"/>
      <c r="T12411" s="4"/>
      <c r="U12411" s="11"/>
      <c r="V12411" s="4"/>
      <c r="W12411" s="11"/>
      <c r="X12411" s="4"/>
      <c r="Y12411" s="11"/>
      <c r="Z12411" s="2"/>
      <c r="AA12411" s="1" t="s">
        <v>16</v>
      </c>
      <c r="AC12411" s="23" t="s">
        <v>37885</v>
      </c>
      <c r="AD12411" s="23" t="s">
        <v>40440</v>
      </c>
      <c r="AE12411" t="s">
        <v>35410</v>
      </c>
    </row>
    <row r="12412" spans="1:31" ht="15" customHeight="1">
      <c r="A12412" s="1">
        <v>12411</v>
      </c>
      <c r="B12412" s="1" t="s">
        <v>54</v>
      </c>
      <c r="C12412" s="1" t="s">
        <v>17168</v>
      </c>
      <c r="D12412" s="9" t="s">
        <v>3494</v>
      </c>
      <c r="E12412" s="9" t="s">
        <v>999</v>
      </c>
      <c r="F12412" s="9" t="s">
        <v>29292</v>
      </c>
      <c r="G12412" s="17">
        <v>9149404069</v>
      </c>
      <c r="H12412" s="9" t="s">
        <v>8</v>
      </c>
      <c r="I12412" s="1" t="s">
        <v>9</v>
      </c>
      <c r="J12412" s="2" t="s">
        <v>47306</v>
      </c>
      <c r="K12412" s="3" t="s">
        <v>213</v>
      </c>
      <c r="L12412" s="2" t="s">
        <v>47306</v>
      </c>
      <c r="M12412" s="11"/>
      <c r="N12412" s="4"/>
      <c r="O12412" s="11"/>
      <c r="P12412" s="4"/>
      <c r="Q12412" s="11"/>
      <c r="R12412" s="4"/>
      <c r="S12412" s="11"/>
      <c r="T12412" s="4"/>
      <c r="U12412" s="11"/>
      <c r="V12412" s="4"/>
      <c r="W12412" s="11"/>
      <c r="X12412" s="4"/>
      <c r="Y12412" s="11"/>
      <c r="Z12412" s="2"/>
      <c r="AA12412" s="1" t="s">
        <v>11</v>
      </c>
      <c r="AC12412" s="23" t="s">
        <v>37885</v>
      </c>
      <c r="AD12412" s="23" t="s">
        <v>40440</v>
      </c>
      <c r="AE12412" t="s">
        <v>35409</v>
      </c>
    </row>
    <row r="12413" spans="1:31" ht="15" customHeight="1">
      <c r="A12413" s="1">
        <v>12412</v>
      </c>
      <c r="B12413" s="1" t="s">
        <v>54</v>
      </c>
      <c r="C12413" s="1" t="s">
        <v>17178</v>
      </c>
      <c r="D12413" s="9" t="s">
        <v>2880</v>
      </c>
      <c r="E12413" s="9" t="s">
        <v>40</v>
      </c>
      <c r="F12413" s="9" t="s">
        <v>29299</v>
      </c>
      <c r="G12413" s="17">
        <v>919446094416</v>
      </c>
      <c r="H12413" s="9" t="s">
        <v>37</v>
      </c>
      <c r="I12413" s="1" t="s">
        <v>62</v>
      </c>
      <c r="J12413" s="2" t="s">
        <v>47306</v>
      </c>
      <c r="K12413" s="3" t="s">
        <v>213</v>
      </c>
      <c r="L12413" s="2" t="s">
        <v>47306</v>
      </c>
      <c r="M12413" s="11"/>
      <c r="N12413" s="4"/>
      <c r="O12413" s="11"/>
      <c r="P12413" s="4"/>
      <c r="Q12413" s="11"/>
      <c r="R12413" s="4"/>
      <c r="S12413" s="11"/>
      <c r="T12413" s="4"/>
      <c r="U12413" s="11"/>
      <c r="V12413" s="4"/>
      <c r="W12413" s="11"/>
      <c r="X12413" s="4"/>
      <c r="Y12413" s="11"/>
      <c r="Z12413" s="2"/>
      <c r="AA12413" s="1" t="s">
        <v>11</v>
      </c>
      <c r="AC12413" s="23" t="s">
        <v>37885</v>
      </c>
      <c r="AD12413" s="23" t="s">
        <v>40440</v>
      </c>
      <c r="AE12413" t="s">
        <v>35409</v>
      </c>
    </row>
    <row r="12414" spans="1:31" ht="15" customHeight="1">
      <c r="A12414" s="1">
        <v>12413</v>
      </c>
      <c r="B12414" s="1" t="s">
        <v>54</v>
      </c>
      <c r="C12414" s="1" t="s">
        <v>17182</v>
      </c>
      <c r="D12414" s="9" t="s">
        <v>1928</v>
      </c>
      <c r="E12414" s="9" t="s">
        <v>40</v>
      </c>
      <c r="F12414" s="9" t="s">
        <v>29302</v>
      </c>
      <c r="G12414" s="17">
        <v>919099444669</v>
      </c>
      <c r="H12414" s="9" t="s">
        <v>8</v>
      </c>
      <c r="I12414" s="1" t="s">
        <v>62</v>
      </c>
      <c r="J12414" s="2" t="s">
        <v>47306</v>
      </c>
      <c r="K12414" s="3" t="s">
        <v>17</v>
      </c>
      <c r="L12414" s="2" t="s">
        <v>47306</v>
      </c>
      <c r="M12414" s="11"/>
      <c r="N12414" s="4"/>
      <c r="O12414" s="11"/>
      <c r="P12414" s="4"/>
      <c r="Q12414" s="11"/>
      <c r="R12414" s="4"/>
      <c r="S12414" s="11"/>
      <c r="T12414" s="4"/>
      <c r="U12414" s="11"/>
      <c r="V12414" s="4"/>
      <c r="W12414" s="11"/>
      <c r="X12414" s="4"/>
      <c r="Y12414" s="11"/>
      <c r="Z12414" s="2"/>
      <c r="AA12414" s="1" t="s">
        <v>16</v>
      </c>
      <c r="AC12414" s="23" t="s">
        <v>37885</v>
      </c>
      <c r="AD12414" s="23" t="s">
        <v>40440</v>
      </c>
      <c r="AE12414" t="s">
        <v>35410</v>
      </c>
    </row>
    <row r="12415" spans="1:31" ht="15" customHeight="1">
      <c r="A12415" s="1">
        <v>12414</v>
      </c>
      <c r="B12415" s="1" t="s">
        <v>54</v>
      </c>
      <c r="C12415" s="1" t="s">
        <v>17202</v>
      </c>
      <c r="D12415" s="9" t="s">
        <v>14843</v>
      </c>
      <c r="E12415" s="9" t="s">
        <v>328</v>
      </c>
      <c r="F12415" s="9" t="s">
        <v>29315</v>
      </c>
      <c r="G12415" s="17">
        <v>919444909690</v>
      </c>
      <c r="H12415" s="9" t="s">
        <v>20</v>
      </c>
      <c r="I12415" s="1" t="s">
        <v>9</v>
      </c>
      <c r="J12415" s="2" t="s">
        <v>47306</v>
      </c>
      <c r="K12415" s="3" t="s">
        <v>213</v>
      </c>
      <c r="L12415" s="2" t="s">
        <v>47306</v>
      </c>
      <c r="M12415" s="11"/>
      <c r="N12415" s="4"/>
      <c r="O12415" s="11"/>
      <c r="P12415" s="4"/>
      <c r="Q12415" s="11"/>
      <c r="R12415" s="4"/>
      <c r="S12415" s="11"/>
      <c r="T12415" s="4"/>
      <c r="U12415" s="11"/>
      <c r="V12415" s="4"/>
      <c r="W12415" s="11"/>
      <c r="X12415" s="4"/>
      <c r="Y12415" s="11"/>
      <c r="Z12415" s="2"/>
      <c r="AA12415" s="1" t="s">
        <v>16</v>
      </c>
      <c r="AC12415" s="23" t="s">
        <v>37885</v>
      </c>
      <c r="AD12415" s="23" t="s">
        <v>40440</v>
      </c>
      <c r="AE12415" t="s">
        <v>35410</v>
      </c>
    </row>
    <row r="12416" spans="1:31" ht="15" customHeight="1">
      <c r="A12416" s="1">
        <v>12415</v>
      </c>
      <c r="B12416" s="1" t="s">
        <v>54</v>
      </c>
      <c r="C12416" s="1" t="s">
        <v>17263</v>
      </c>
      <c r="D12416" s="9" t="s">
        <v>4959</v>
      </c>
      <c r="E12416" s="9" t="s">
        <v>16352</v>
      </c>
      <c r="F12416" s="9" t="s">
        <v>33011</v>
      </c>
      <c r="G12416" s="17">
        <v>919444160601</v>
      </c>
      <c r="H12416" s="9" t="s">
        <v>20</v>
      </c>
      <c r="I12416" s="1" t="s">
        <v>62</v>
      </c>
      <c r="J12416" s="2" t="s">
        <v>47306</v>
      </c>
      <c r="K12416" s="3" t="s">
        <v>213</v>
      </c>
      <c r="L12416" s="2" t="s">
        <v>47306</v>
      </c>
      <c r="M12416" s="11"/>
      <c r="N12416" s="4"/>
      <c r="O12416" s="11"/>
      <c r="P12416" s="4"/>
      <c r="Q12416" s="11"/>
      <c r="R12416" s="4"/>
      <c r="S12416" s="11"/>
      <c r="T12416" s="4"/>
      <c r="U12416" s="11"/>
      <c r="V12416" s="4"/>
      <c r="W12416" s="11"/>
      <c r="X12416" s="4"/>
      <c r="Y12416" s="11"/>
      <c r="Z12416" s="2"/>
      <c r="AA12416" s="1" t="s">
        <v>16</v>
      </c>
      <c r="AC12416" s="23" t="s">
        <v>37885</v>
      </c>
      <c r="AD12416" s="23" t="s">
        <v>40440</v>
      </c>
      <c r="AE12416" t="s">
        <v>35394</v>
      </c>
    </row>
    <row r="12417" spans="1:31" ht="15" customHeight="1">
      <c r="A12417" s="1">
        <v>12416</v>
      </c>
      <c r="B12417" s="1" t="s">
        <v>54</v>
      </c>
      <c r="C12417" s="1" t="s">
        <v>17266</v>
      </c>
      <c r="D12417" s="9" t="s">
        <v>2169</v>
      </c>
      <c r="E12417" s="9" t="s">
        <v>4752</v>
      </c>
      <c r="F12417" s="9" t="s">
        <v>29358</v>
      </c>
      <c r="G12417" s="17">
        <v>919446061914</v>
      </c>
      <c r="H12417" s="9" t="s">
        <v>15</v>
      </c>
      <c r="I12417" s="1" t="s">
        <v>9</v>
      </c>
      <c r="J12417" s="2" t="s">
        <v>47306</v>
      </c>
      <c r="K12417" s="3" t="s">
        <v>213</v>
      </c>
      <c r="L12417" s="2" t="s">
        <v>47306</v>
      </c>
      <c r="M12417" s="11"/>
      <c r="N12417" s="4"/>
      <c r="O12417" s="11"/>
      <c r="P12417" s="4"/>
      <c r="Q12417" s="11"/>
      <c r="R12417" s="4"/>
      <c r="S12417" s="11"/>
      <c r="T12417" s="4"/>
      <c r="U12417" s="11"/>
      <c r="V12417" s="4"/>
      <c r="W12417" s="11"/>
      <c r="X12417" s="4"/>
      <c r="Y12417" s="11"/>
      <c r="Z12417" s="2"/>
      <c r="AA12417" s="1" t="s">
        <v>11</v>
      </c>
      <c r="AC12417" s="23" t="s">
        <v>37885</v>
      </c>
      <c r="AD12417" s="23" t="s">
        <v>40440</v>
      </c>
      <c r="AE12417" t="s">
        <v>35394</v>
      </c>
    </row>
    <row r="12418" spans="1:31" ht="15" customHeight="1">
      <c r="A12418" s="1">
        <v>12417</v>
      </c>
      <c r="B12418" s="1" t="s">
        <v>54</v>
      </c>
      <c r="C12418" s="1" t="s">
        <v>17332</v>
      </c>
      <c r="D12418" s="9" t="s">
        <v>2921</v>
      </c>
      <c r="E12418" s="9" t="s">
        <v>7676</v>
      </c>
      <c r="F12418" s="9" t="s">
        <v>33020</v>
      </c>
      <c r="G12418" s="17">
        <v>91440449</v>
      </c>
      <c r="H12418" s="9" t="s">
        <v>8</v>
      </c>
      <c r="I12418" s="1" t="s">
        <v>62</v>
      </c>
      <c r="J12418" s="2" t="s">
        <v>47306</v>
      </c>
      <c r="K12418" s="3" t="s">
        <v>17</v>
      </c>
      <c r="L12418" s="2" t="s">
        <v>47306</v>
      </c>
      <c r="M12418" s="11"/>
      <c r="N12418" s="4"/>
      <c r="O12418" s="11"/>
      <c r="P12418" s="4"/>
      <c r="Q12418" s="11"/>
      <c r="R12418" s="4"/>
      <c r="S12418" s="11"/>
      <c r="T12418" s="4"/>
      <c r="U12418" s="11"/>
      <c r="V12418" s="4"/>
      <c r="W12418" s="11"/>
      <c r="X12418" s="4"/>
      <c r="Y12418" s="11"/>
      <c r="Z12418" s="2"/>
      <c r="AA12418" s="1" t="s">
        <v>16</v>
      </c>
      <c r="AC12418" s="23" t="s">
        <v>37886</v>
      </c>
      <c r="AD12418" s="23" t="s">
        <v>40440</v>
      </c>
      <c r="AE12418" t="s">
        <v>35394</v>
      </c>
    </row>
    <row r="12419" spans="1:31" ht="15" customHeight="1">
      <c r="A12419" s="1">
        <v>12418</v>
      </c>
      <c r="B12419" s="1" t="s">
        <v>54</v>
      </c>
      <c r="C12419" s="1" t="s">
        <v>17350</v>
      </c>
      <c r="D12419" s="9" t="s">
        <v>6703</v>
      </c>
      <c r="E12419" s="9" t="s">
        <v>37343</v>
      </c>
      <c r="F12419" s="9" t="s">
        <v>29407</v>
      </c>
      <c r="G12419" s="17">
        <v>91969001446</v>
      </c>
      <c r="H12419" s="9" t="s">
        <v>132</v>
      </c>
      <c r="I12419" s="1" t="s">
        <v>62</v>
      </c>
      <c r="J12419" s="2" t="s">
        <v>47306</v>
      </c>
      <c r="K12419" s="11" t="s">
        <v>14136</v>
      </c>
      <c r="L12419" s="2" t="s">
        <v>47306</v>
      </c>
      <c r="M12419" s="11"/>
      <c r="N12419" s="4"/>
      <c r="O12419" s="11"/>
      <c r="P12419" s="4"/>
      <c r="Q12419" s="11"/>
      <c r="R12419" s="4"/>
      <c r="S12419" s="11"/>
      <c r="T12419" s="4"/>
      <c r="U12419" s="11"/>
      <c r="V12419" s="4"/>
      <c r="W12419" s="11"/>
      <c r="X12419" s="4"/>
      <c r="Y12419" s="11"/>
      <c r="Z12419" s="2"/>
      <c r="AA12419" s="1" t="s">
        <v>16</v>
      </c>
      <c r="AC12419" s="23" t="s">
        <v>37886</v>
      </c>
      <c r="AD12419" s="23" t="s">
        <v>40440</v>
      </c>
      <c r="AE12419" t="s">
        <v>35410</v>
      </c>
    </row>
    <row r="12420" spans="1:31" ht="15" customHeight="1">
      <c r="A12420" s="1">
        <v>12419</v>
      </c>
      <c r="B12420" s="1" t="s">
        <v>54</v>
      </c>
      <c r="C12420" s="1" t="s">
        <v>17361</v>
      </c>
      <c r="D12420" s="9" t="s">
        <v>773</v>
      </c>
      <c r="E12420" s="9" t="s">
        <v>11421</v>
      </c>
      <c r="F12420" s="9" t="s">
        <v>29412</v>
      </c>
      <c r="G12420" s="17">
        <v>919994144649</v>
      </c>
      <c r="H12420" s="9" t="s">
        <v>8</v>
      </c>
      <c r="I12420" s="1" t="s">
        <v>62</v>
      </c>
      <c r="J12420" s="2" t="s">
        <v>47306</v>
      </c>
      <c r="K12420" s="3" t="s">
        <v>213</v>
      </c>
      <c r="L12420" s="2" t="s">
        <v>47306</v>
      </c>
      <c r="M12420" s="11"/>
      <c r="N12420" s="4"/>
      <c r="O12420" s="11"/>
      <c r="P12420" s="4"/>
      <c r="Q12420" s="11"/>
      <c r="R12420" s="4"/>
      <c r="S12420" s="11"/>
      <c r="T12420" s="4"/>
      <c r="U12420" s="11"/>
      <c r="V12420" s="4"/>
      <c r="W12420" s="11"/>
      <c r="X12420" s="4"/>
      <c r="Y12420" s="11"/>
      <c r="Z12420" s="2"/>
      <c r="AA12420" s="1" t="s">
        <v>16</v>
      </c>
      <c r="AC12420" s="23" t="s">
        <v>37886</v>
      </c>
      <c r="AD12420" s="23" t="s">
        <v>40440</v>
      </c>
      <c r="AE12420" t="s">
        <v>35410</v>
      </c>
    </row>
    <row r="12421" spans="1:31" ht="15" customHeight="1">
      <c r="A12421" s="1">
        <v>12420</v>
      </c>
      <c r="B12421" s="1" t="s">
        <v>54</v>
      </c>
      <c r="C12421" s="1" t="s">
        <v>17373</v>
      </c>
      <c r="D12421" s="9" t="s">
        <v>546</v>
      </c>
      <c r="E12421" s="9" t="s">
        <v>13117</v>
      </c>
      <c r="F12421" s="9" t="s">
        <v>29421</v>
      </c>
      <c r="G12421" s="17">
        <v>9144010000</v>
      </c>
      <c r="H12421" s="9" t="s">
        <v>20</v>
      </c>
      <c r="I12421" s="1" t="s">
        <v>62</v>
      </c>
      <c r="J12421" s="2" t="s">
        <v>47306</v>
      </c>
      <c r="K12421" s="3" t="s">
        <v>213</v>
      </c>
      <c r="L12421" s="2" t="s">
        <v>47306</v>
      </c>
      <c r="M12421" s="11"/>
      <c r="N12421" s="4"/>
      <c r="O12421" s="11"/>
      <c r="P12421" s="4"/>
      <c r="Q12421" s="11"/>
      <c r="R12421" s="4"/>
      <c r="S12421" s="11"/>
      <c r="T12421" s="4"/>
      <c r="U12421" s="11"/>
      <c r="V12421" s="4"/>
      <c r="W12421" s="11"/>
      <c r="X12421" s="4"/>
      <c r="Y12421" s="11"/>
      <c r="Z12421" s="2"/>
      <c r="AA12421" s="1" t="s">
        <v>16</v>
      </c>
      <c r="AC12421" s="23" t="s">
        <v>37886</v>
      </c>
      <c r="AD12421" s="23" t="s">
        <v>40440</v>
      </c>
      <c r="AE12421" t="s">
        <v>35410</v>
      </c>
    </row>
    <row r="12422" spans="1:31" ht="15" customHeight="1">
      <c r="A12422" s="1">
        <v>12421</v>
      </c>
      <c r="B12422" s="1" t="s">
        <v>54</v>
      </c>
      <c r="C12422" s="1" t="s">
        <v>17387</v>
      </c>
      <c r="D12422" s="9" t="s">
        <v>371</v>
      </c>
      <c r="E12422" s="9" t="s">
        <v>80</v>
      </c>
      <c r="F12422" s="9" t="s">
        <v>29430</v>
      </c>
      <c r="G12422" s="17">
        <v>919099960941</v>
      </c>
      <c r="H12422" s="9" t="s">
        <v>8</v>
      </c>
      <c r="I12422" s="1" t="s">
        <v>9</v>
      </c>
      <c r="J12422" s="2" t="s">
        <v>47306</v>
      </c>
      <c r="K12422" s="11" t="s">
        <v>13</v>
      </c>
      <c r="L12422" s="2" t="s">
        <v>47306</v>
      </c>
      <c r="M12422" s="11"/>
      <c r="N12422" s="4"/>
      <c r="O12422" s="11"/>
      <c r="P12422" s="4"/>
      <c r="Q12422" s="11"/>
      <c r="R12422" s="4"/>
      <c r="S12422" s="11"/>
      <c r="T12422" s="4"/>
      <c r="U12422" s="11"/>
      <c r="V12422" s="4"/>
      <c r="W12422" s="11"/>
      <c r="X12422" s="4"/>
      <c r="Y12422" s="11"/>
      <c r="Z12422" s="2"/>
      <c r="AA12422" s="1" t="s">
        <v>16</v>
      </c>
      <c r="AC12422" s="23" t="s">
        <v>37886</v>
      </c>
      <c r="AD12422" s="23" t="s">
        <v>40440</v>
      </c>
      <c r="AE12422" t="s">
        <v>35394</v>
      </c>
    </row>
    <row r="12423" spans="1:31" ht="15" customHeight="1">
      <c r="A12423" s="1">
        <v>12422</v>
      </c>
      <c r="B12423" s="1" t="s">
        <v>54</v>
      </c>
      <c r="C12423" s="1" t="s">
        <v>17415</v>
      </c>
      <c r="D12423" s="9" t="s">
        <v>16371</v>
      </c>
      <c r="E12423" s="9" t="s">
        <v>16372</v>
      </c>
      <c r="F12423" s="9" t="s">
        <v>29449</v>
      </c>
      <c r="G12423" s="17">
        <v>919494494006</v>
      </c>
      <c r="H12423" s="9" t="s">
        <v>37</v>
      </c>
      <c r="I12423" s="1" t="s">
        <v>62</v>
      </c>
      <c r="J12423" s="2" t="s">
        <v>47306</v>
      </c>
      <c r="K12423" s="11" t="s">
        <v>13</v>
      </c>
      <c r="L12423" s="2" t="s">
        <v>47306</v>
      </c>
      <c r="M12423" s="11"/>
      <c r="N12423" s="4"/>
      <c r="O12423" s="11"/>
      <c r="P12423" s="4"/>
      <c r="Q12423" s="11"/>
      <c r="R12423" s="4"/>
      <c r="S12423" s="11"/>
      <c r="T12423" s="4"/>
      <c r="U12423" s="11"/>
      <c r="V12423" s="4"/>
      <c r="W12423" s="11"/>
      <c r="X12423" s="4"/>
      <c r="Y12423" s="11"/>
      <c r="Z12423" s="2"/>
      <c r="AA12423" s="1" t="s">
        <v>16</v>
      </c>
      <c r="AC12423" s="23" t="s">
        <v>37886</v>
      </c>
      <c r="AD12423" s="23" t="s">
        <v>40440</v>
      </c>
      <c r="AE12423" t="s">
        <v>35409</v>
      </c>
    </row>
    <row r="12424" spans="1:31" ht="15" customHeight="1">
      <c r="A12424" s="1">
        <v>12423</v>
      </c>
      <c r="B12424" s="1" t="s">
        <v>54</v>
      </c>
      <c r="C12424" s="1" t="s">
        <v>17444</v>
      </c>
      <c r="D12424" s="9" t="s">
        <v>734</v>
      </c>
      <c r="E12424" s="9" t="s">
        <v>40</v>
      </c>
      <c r="F12424" s="9" t="s">
        <v>26567</v>
      </c>
      <c r="G12424" s="17">
        <v>91964690004</v>
      </c>
      <c r="H12424" s="9" t="s">
        <v>20</v>
      </c>
      <c r="I12424" s="1" t="s">
        <v>9</v>
      </c>
      <c r="J12424" s="2" t="s">
        <v>47306</v>
      </c>
      <c r="K12424" s="3" t="s">
        <v>213</v>
      </c>
      <c r="L12424" s="2" t="s">
        <v>47306</v>
      </c>
      <c r="M12424" s="11"/>
      <c r="N12424" s="4"/>
      <c r="O12424" s="11"/>
      <c r="P12424" s="4"/>
      <c r="Q12424" s="11"/>
      <c r="R12424" s="4"/>
      <c r="S12424" s="11"/>
      <c r="T12424" s="4"/>
      <c r="U12424" s="11"/>
      <c r="V12424" s="4"/>
      <c r="W12424" s="11"/>
      <c r="X12424" s="4"/>
      <c r="Y12424" s="11"/>
      <c r="Z12424" s="2"/>
      <c r="AA12424" s="1" t="s">
        <v>16</v>
      </c>
      <c r="AC12424" s="23" t="s">
        <v>37886</v>
      </c>
      <c r="AD12424" s="23" t="s">
        <v>40440</v>
      </c>
      <c r="AE12424" t="s">
        <v>35394</v>
      </c>
    </row>
    <row r="12425" spans="1:31" ht="15" customHeight="1">
      <c r="A12425" s="1">
        <v>12424</v>
      </c>
      <c r="B12425" s="1" t="s">
        <v>54</v>
      </c>
      <c r="C12425" s="1" t="s">
        <v>17486</v>
      </c>
      <c r="D12425" s="9" t="s">
        <v>3356</v>
      </c>
      <c r="E12425" s="9" t="s">
        <v>11298</v>
      </c>
      <c r="F12425" s="9" t="s">
        <v>33038</v>
      </c>
      <c r="G12425" s="17">
        <v>91944699404</v>
      </c>
      <c r="H12425" s="9" t="s">
        <v>8</v>
      </c>
      <c r="I12425" s="1" t="s">
        <v>41</v>
      </c>
      <c r="J12425" s="2" t="s">
        <v>47306</v>
      </c>
      <c r="K12425" s="3" t="s">
        <v>17</v>
      </c>
      <c r="L12425" s="2" t="s">
        <v>47306</v>
      </c>
      <c r="M12425" s="11"/>
      <c r="N12425" s="4"/>
      <c r="O12425" s="11"/>
      <c r="P12425" s="4"/>
      <c r="Q12425" s="11"/>
      <c r="R12425" s="4"/>
      <c r="S12425" s="11"/>
      <c r="T12425" s="4"/>
      <c r="U12425" s="11"/>
      <c r="V12425" s="4"/>
      <c r="W12425" s="11"/>
      <c r="X12425" s="4"/>
      <c r="Y12425" s="11"/>
      <c r="Z12425" s="2"/>
      <c r="AA12425" s="1" t="s">
        <v>16</v>
      </c>
      <c r="AC12425" s="23" t="s">
        <v>37886</v>
      </c>
      <c r="AD12425" s="23" t="s">
        <v>40440</v>
      </c>
      <c r="AE12425" t="s">
        <v>35399</v>
      </c>
    </row>
    <row r="12426" spans="1:31" ht="15" customHeight="1">
      <c r="A12426" s="1">
        <v>12425</v>
      </c>
      <c r="B12426" s="1" t="s">
        <v>54</v>
      </c>
      <c r="C12426" s="1" t="s">
        <v>17489</v>
      </c>
      <c r="D12426" s="9" t="s">
        <v>699</v>
      </c>
      <c r="E12426" s="9" t="s">
        <v>131</v>
      </c>
      <c r="F12426" s="9" t="s">
        <v>29493</v>
      </c>
      <c r="G12426" s="17">
        <v>919494166166</v>
      </c>
      <c r="H12426" s="9" t="s">
        <v>8</v>
      </c>
      <c r="I12426" s="1" t="s">
        <v>62</v>
      </c>
      <c r="J12426" s="2" t="s">
        <v>47306</v>
      </c>
      <c r="K12426" s="3" t="s">
        <v>213</v>
      </c>
      <c r="L12426" s="2" t="s">
        <v>47306</v>
      </c>
      <c r="M12426" s="11"/>
      <c r="N12426" s="4"/>
      <c r="O12426" s="11"/>
      <c r="P12426" s="4"/>
      <c r="Q12426" s="11"/>
      <c r="R12426" s="4"/>
      <c r="S12426" s="11"/>
      <c r="T12426" s="4"/>
      <c r="U12426" s="11"/>
      <c r="V12426" s="4"/>
      <c r="W12426" s="11"/>
      <c r="X12426" s="4"/>
      <c r="Y12426" s="11"/>
      <c r="Z12426" s="2"/>
      <c r="AA12426" s="1" t="s">
        <v>16</v>
      </c>
      <c r="AC12426" s="23" t="s">
        <v>37886</v>
      </c>
      <c r="AD12426" s="23" t="s">
        <v>40440</v>
      </c>
      <c r="AE12426" t="s">
        <v>35394</v>
      </c>
    </row>
    <row r="12427" spans="1:31" ht="15" customHeight="1">
      <c r="A12427" s="1">
        <v>12426</v>
      </c>
      <c r="B12427" s="1" t="s">
        <v>54</v>
      </c>
      <c r="C12427" s="1" t="s">
        <v>17504</v>
      </c>
      <c r="D12427" s="9" t="s">
        <v>965</v>
      </c>
      <c r="E12427" s="9" t="s">
        <v>90</v>
      </c>
      <c r="F12427" s="9" t="s">
        <v>35099</v>
      </c>
      <c r="G12427" s="17">
        <v>9194469006</v>
      </c>
      <c r="H12427" s="9" t="s">
        <v>132</v>
      </c>
      <c r="I12427" s="1" t="s">
        <v>62</v>
      </c>
      <c r="J12427" s="2" t="s">
        <v>47306</v>
      </c>
      <c r="K12427" s="3" t="s">
        <v>213</v>
      </c>
      <c r="L12427" s="2" t="s">
        <v>47306</v>
      </c>
      <c r="M12427" s="11"/>
      <c r="N12427" s="4"/>
      <c r="O12427" s="11"/>
      <c r="P12427" s="4"/>
      <c r="Q12427" s="11"/>
      <c r="R12427" s="4"/>
      <c r="S12427" s="11"/>
      <c r="T12427" s="4"/>
      <c r="U12427" s="11"/>
      <c r="V12427" s="4"/>
      <c r="W12427" s="11"/>
      <c r="X12427" s="4"/>
      <c r="Y12427" s="11"/>
      <c r="Z12427" s="2"/>
      <c r="AA12427" s="1" t="s">
        <v>16</v>
      </c>
      <c r="AC12427" s="23" t="s">
        <v>37886</v>
      </c>
      <c r="AD12427" s="23" t="s">
        <v>40440</v>
      </c>
      <c r="AE12427" t="s">
        <v>35399</v>
      </c>
    </row>
    <row r="12428" spans="1:31" ht="15" customHeight="1">
      <c r="A12428" s="1">
        <v>12427</v>
      </c>
      <c r="B12428" s="1" t="s">
        <v>54</v>
      </c>
      <c r="C12428" s="1" t="s">
        <v>17527</v>
      </c>
      <c r="D12428" s="9" t="s">
        <v>2542</v>
      </c>
      <c r="E12428" s="9" t="s">
        <v>224</v>
      </c>
      <c r="F12428" s="9" t="s">
        <v>35102</v>
      </c>
      <c r="G12428" s="17">
        <v>919909669496</v>
      </c>
      <c r="H12428" s="9" t="s">
        <v>8</v>
      </c>
      <c r="I12428" s="1" t="s">
        <v>62</v>
      </c>
      <c r="J12428" s="2" t="s">
        <v>47306</v>
      </c>
      <c r="K12428" s="3" t="s">
        <v>213</v>
      </c>
      <c r="L12428" s="2" t="s">
        <v>47306</v>
      </c>
      <c r="M12428" s="11"/>
      <c r="N12428" s="4"/>
      <c r="O12428" s="11"/>
      <c r="P12428" s="4"/>
      <c r="Q12428" s="11"/>
      <c r="R12428" s="4"/>
      <c r="S12428" s="11"/>
      <c r="T12428" s="4"/>
      <c r="U12428" s="11"/>
      <c r="V12428" s="4"/>
      <c r="W12428" s="11"/>
      <c r="X12428" s="4"/>
      <c r="Y12428" s="11"/>
      <c r="Z12428" s="2"/>
      <c r="AA12428" s="1" t="s">
        <v>16</v>
      </c>
      <c r="AC12428" s="23" t="s">
        <v>37887</v>
      </c>
      <c r="AD12428" s="23" t="s">
        <v>40440</v>
      </c>
      <c r="AE12428" t="s">
        <v>35399</v>
      </c>
    </row>
    <row r="12429" spans="1:31" ht="15" customHeight="1">
      <c r="A12429" s="1">
        <v>12428</v>
      </c>
      <c r="B12429" s="1" t="s">
        <v>54</v>
      </c>
      <c r="C12429" s="1" t="s">
        <v>17529</v>
      </c>
      <c r="D12429" s="9" t="s">
        <v>1421</v>
      </c>
      <c r="E12429" s="9" t="s">
        <v>139</v>
      </c>
      <c r="F12429" s="9" t="s">
        <v>29515</v>
      </c>
      <c r="G12429" s="17">
        <v>919994400046</v>
      </c>
      <c r="H12429" s="9" t="s">
        <v>15</v>
      </c>
      <c r="I12429" s="1" t="s">
        <v>41</v>
      </c>
      <c r="J12429" s="2" t="s">
        <v>47306</v>
      </c>
      <c r="K12429" s="3" t="s">
        <v>17</v>
      </c>
      <c r="L12429" s="2" t="s">
        <v>47306</v>
      </c>
      <c r="M12429" s="11"/>
      <c r="N12429" s="4"/>
      <c r="O12429" s="11"/>
      <c r="P12429" s="4"/>
      <c r="Q12429" s="11"/>
      <c r="R12429" s="4"/>
      <c r="S12429" s="11"/>
      <c r="T12429" s="4"/>
      <c r="U12429" s="11"/>
      <c r="V12429" s="4"/>
      <c r="W12429" s="11"/>
      <c r="X12429" s="4"/>
      <c r="Y12429" s="11"/>
      <c r="Z12429" s="2"/>
      <c r="AA12429" s="1" t="s">
        <v>16</v>
      </c>
      <c r="AC12429" s="23" t="s">
        <v>37887</v>
      </c>
      <c r="AD12429" s="23" t="s">
        <v>40440</v>
      </c>
      <c r="AE12429" t="s">
        <v>35394</v>
      </c>
    </row>
    <row r="12430" spans="1:31" ht="15" customHeight="1">
      <c r="A12430" s="1">
        <v>12429</v>
      </c>
      <c r="B12430" s="1" t="s">
        <v>54</v>
      </c>
      <c r="C12430" s="1" t="s">
        <v>17539</v>
      </c>
      <c r="D12430" s="9" t="s">
        <v>3002</v>
      </c>
      <c r="E12430" s="9" t="s">
        <v>7663</v>
      </c>
      <c r="F12430" s="9" t="s">
        <v>29523</v>
      </c>
      <c r="G12430" s="17">
        <v>91949649440</v>
      </c>
      <c r="H12430" s="9" t="s">
        <v>37</v>
      </c>
      <c r="I12430" s="1" t="s">
        <v>62</v>
      </c>
      <c r="J12430" s="2" t="s">
        <v>47306</v>
      </c>
      <c r="K12430" s="11" t="s">
        <v>14136</v>
      </c>
      <c r="L12430" s="2" t="s">
        <v>47306</v>
      </c>
      <c r="M12430" s="11"/>
      <c r="N12430" s="4"/>
      <c r="O12430" s="11"/>
      <c r="P12430" s="4"/>
      <c r="Q12430" s="11"/>
      <c r="R12430" s="4"/>
      <c r="S12430" s="11"/>
      <c r="T12430" s="4"/>
      <c r="U12430" s="11"/>
      <c r="V12430" s="4"/>
      <c r="W12430" s="11"/>
      <c r="X12430" s="4"/>
      <c r="Y12430" s="11"/>
      <c r="Z12430" s="2"/>
      <c r="AA12430" s="1" t="s">
        <v>16</v>
      </c>
      <c r="AC12430" s="23" t="s">
        <v>37887</v>
      </c>
      <c r="AD12430" s="23" t="s">
        <v>40440</v>
      </c>
      <c r="AE12430" t="s">
        <v>35399</v>
      </c>
    </row>
    <row r="12431" spans="1:31" ht="15" customHeight="1">
      <c r="A12431" s="1">
        <v>12430</v>
      </c>
      <c r="B12431" s="1" t="s">
        <v>54</v>
      </c>
      <c r="C12431" s="1" t="s">
        <v>17559</v>
      </c>
      <c r="D12431" s="9" t="s">
        <v>1410</v>
      </c>
      <c r="E12431" s="9" t="s">
        <v>40</v>
      </c>
      <c r="F12431" s="9" t="s">
        <v>29530</v>
      </c>
      <c r="G12431" s="17">
        <v>919994904401</v>
      </c>
      <c r="H12431" s="9" t="s">
        <v>8</v>
      </c>
      <c r="I12431" s="1" t="s">
        <v>9</v>
      </c>
      <c r="J12431" s="2" t="s">
        <v>47306</v>
      </c>
      <c r="K12431" s="11" t="s">
        <v>14136</v>
      </c>
      <c r="L12431" s="2" t="s">
        <v>47306</v>
      </c>
      <c r="M12431" s="11"/>
      <c r="N12431" s="4"/>
      <c r="O12431" s="11"/>
      <c r="P12431" s="4"/>
      <c r="Q12431" s="11"/>
      <c r="R12431" s="4"/>
      <c r="S12431" s="11"/>
      <c r="T12431" s="4"/>
      <c r="U12431" s="11"/>
      <c r="V12431" s="4"/>
      <c r="W12431" s="11"/>
      <c r="X12431" s="4"/>
      <c r="Y12431" s="11"/>
      <c r="Z12431" s="2"/>
      <c r="AA12431" s="1" t="s">
        <v>16</v>
      </c>
      <c r="AC12431" s="23" t="s">
        <v>37887</v>
      </c>
      <c r="AD12431" s="23" t="s">
        <v>40440</v>
      </c>
      <c r="AE12431" t="s">
        <v>35399</v>
      </c>
    </row>
    <row r="12432" spans="1:31" ht="15" customHeight="1">
      <c r="A12432" s="1">
        <v>12431</v>
      </c>
      <c r="B12432" s="1" t="s">
        <v>54</v>
      </c>
      <c r="C12432" s="1" t="s">
        <v>17561</v>
      </c>
      <c r="D12432" s="9" t="s">
        <v>36172</v>
      </c>
      <c r="E12432" s="9" t="s">
        <v>287</v>
      </c>
      <c r="F12432" s="9" t="s">
        <v>29532</v>
      </c>
      <c r="G12432" s="17">
        <v>919904144464</v>
      </c>
      <c r="H12432" s="9" t="s">
        <v>8</v>
      </c>
      <c r="I12432" s="1" t="s">
        <v>62</v>
      </c>
      <c r="J12432" s="2" t="s">
        <v>47306</v>
      </c>
      <c r="K12432" s="3" t="s">
        <v>213</v>
      </c>
      <c r="L12432" s="2" t="s">
        <v>47306</v>
      </c>
      <c r="M12432" s="11"/>
      <c r="N12432" s="4"/>
      <c r="O12432" s="11"/>
      <c r="P12432" s="4"/>
      <c r="Q12432" s="11"/>
      <c r="R12432" s="4"/>
      <c r="S12432" s="11"/>
      <c r="T12432" s="4"/>
      <c r="U12432" s="11"/>
      <c r="V12432" s="4"/>
      <c r="W12432" s="11"/>
      <c r="X12432" s="4"/>
      <c r="Y12432" s="11"/>
      <c r="Z12432" s="2"/>
      <c r="AA12432" s="1" t="s">
        <v>16</v>
      </c>
      <c r="AC12432" s="23" t="s">
        <v>37887</v>
      </c>
      <c r="AD12432" s="23" t="s">
        <v>40440</v>
      </c>
      <c r="AE12432" t="s">
        <v>35410</v>
      </c>
    </row>
    <row r="12433" spans="1:31" ht="15" customHeight="1">
      <c r="A12433" s="1">
        <v>12432</v>
      </c>
      <c r="B12433" s="1" t="s">
        <v>54</v>
      </c>
      <c r="C12433" s="1" t="s">
        <v>17604</v>
      </c>
      <c r="D12433" s="9" t="s">
        <v>3356</v>
      </c>
      <c r="E12433" s="9" t="s">
        <v>788</v>
      </c>
      <c r="F12433" s="9" t="s">
        <v>33051</v>
      </c>
      <c r="G12433" s="17">
        <v>91449444444</v>
      </c>
      <c r="H12433" s="9" t="s">
        <v>37</v>
      </c>
      <c r="I12433" s="1" t="s">
        <v>62</v>
      </c>
      <c r="J12433" s="2" t="s">
        <v>47306</v>
      </c>
      <c r="K12433" s="3" t="s">
        <v>17</v>
      </c>
      <c r="L12433" s="2" t="s">
        <v>47306</v>
      </c>
      <c r="M12433" s="4" t="s">
        <v>13</v>
      </c>
      <c r="N12433" s="3" t="str">
        <f>J12433</f>
        <v>[20 lacs - 35 lacs]</v>
      </c>
      <c r="O12433" s="11"/>
      <c r="P12433" s="4"/>
      <c r="Q12433" s="11"/>
      <c r="R12433" s="4"/>
      <c r="S12433" s="11"/>
      <c r="T12433" s="4"/>
      <c r="U12433" s="11"/>
      <c r="V12433" s="4"/>
      <c r="W12433" s="11"/>
      <c r="X12433" s="4"/>
      <c r="Y12433" s="11"/>
      <c r="Z12433" s="2"/>
      <c r="AA12433" s="1" t="s">
        <v>16</v>
      </c>
      <c r="AC12433" s="23" t="s">
        <v>37887</v>
      </c>
      <c r="AD12433" s="23" t="s">
        <v>40440</v>
      </c>
      <c r="AE12433" t="s">
        <v>35410</v>
      </c>
    </row>
    <row r="12434" spans="1:31" ht="15" customHeight="1">
      <c r="A12434" s="1">
        <v>12433</v>
      </c>
      <c r="B12434" s="1" t="s">
        <v>54</v>
      </c>
      <c r="C12434" s="1" t="s">
        <v>17639</v>
      </c>
      <c r="D12434" s="9" t="s">
        <v>3675</v>
      </c>
      <c r="E12434" s="9" t="s">
        <v>4885</v>
      </c>
      <c r="F12434" s="9" t="s">
        <v>29578</v>
      </c>
      <c r="G12434" s="17">
        <v>9194644944</v>
      </c>
      <c r="H12434" s="9" t="s">
        <v>20</v>
      </c>
      <c r="I12434" s="1" t="s">
        <v>9</v>
      </c>
      <c r="J12434" s="2" t="s">
        <v>47306</v>
      </c>
      <c r="K12434" s="3" t="s">
        <v>17</v>
      </c>
      <c r="L12434" s="2" t="s">
        <v>47306</v>
      </c>
      <c r="M12434" s="11"/>
      <c r="N12434" s="4"/>
      <c r="O12434" s="11"/>
      <c r="P12434" s="4"/>
      <c r="Q12434" s="11"/>
      <c r="R12434" s="4"/>
      <c r="S12434" s="11"/>
      <c r="T12434" s="4"/>
      <c r="U12434" s="11"/>
      <c r="V12434" s="4"/>
      <c r="W12434" s="11"/>
      <c r="X12434" s="4"/>
      <c r="Y12434" s="11"/>
      <c r="Z12434" s="2"/>
      <c r="AA12434" s="1" t="s">
        <v>16</v>
      </c>
      <c r="AC12434" s="23" t="s">
        <v>37887</v>
      </c>
      <c r="AD12434" s="23" t="s">
        <v>40440</v>
      </c>
      <c r="AE12434" t="s">
        <v>35394</v>
      </c>
    </row>
    <row r="12435" spans="1:31" ht="15" customHeight="1">
      <c r="A12435" s="1">
        <v>12434</v>
      </c>
      <c r="B12435" s="1" t="s">
        <v>54</v>
      </c>
      <c r="C12435" s="1" t="s">
        <v>17663</v>
      </c>
      <c r="D12435" s="9" t="s">
        <v>16403</v>
      </c>
      <c r="E12435" s="9" t="s">
        <v>410</v>
      </c>
      <c r="F12435" s="9" t="s">
        <v>33060</v>
      </c>
      <c r="G12435" s="17">
        <v>91494090469</v>
      </c>
      <c r="H12435" s="9" t="s">
        <v>132</v>
      </c>
      <c r="I12435" s="1" t="s">
        <v>9</v>
      </c>
      <c r="J12435" s="2" t="s">
        <v>47306</v>
      </c>
      <c r="K12435" s="11" t="s">
        <v>14136</v>
      </c>
      <c r="L12435" s="2" t="s">
        <v>47306</v>
      </c>
      <c r="M12435" s="11"/>
      <c r="N12435" s="4"/>
      <c r="O12435" s="11"/>
      <c r="P12435" s="4"/>
      <c r="Q12435" s="11"/>
      <c r="R12435" s="4"/>
      <c r="S12435" s="11"/>
      <c r="T12435" s="4"/>
      <c r="U12435" s="11"/>
      <c r="V12435" s="4"/>
      <c r="W12435" s="11"/>
      <c r="X12435" s="4"/>
      <c r="Y12435" s="11"/>
      <c r="Z12435" s="2"/>
      <c r="AA12435" s="1" t="s">
        <v>16</v>
      </c>
      <c r="AC12435" s="23" t="s">
        <v>37887</v>
      </c>
      <c r="AD12435" s="23" t="s">
        <v>40440</v>
      </c>
      <c r="AE12435" t="s">
        <v>35399</v>
      </c>
    </row>
    <row r="12436" spans="1:31" ht="15" customHeight="1">
      <c r="A12436" s="1">
        <v>12435</v>
      </c>
      <c r="B12436" s="1" t="s">
        <v>54</v>
      </c>
      <c r="C12436" s="1" t="s">
        <v>17671</v>
      </c>
      <c r="D12436" s="9" t="s">
        <v>332</v>
      </c>
      <c r="E12436" s="9" t="s">
        <v>19</v>
      </c>
      <c r="F12436" s="9" t="s">
        <v>29592</v>
      </c>
      <c r="G12436" s="17">
        <v>919946009499</v>
      </c>
      <c r="H12436" s="9" t="s">
        <v>20</v>
      </c>
      <c r="I12436" s="1" t="s">
        <v>41</v>
      </c>
      <c r="J12436" s="2" t="s">
        <v>47306</v>
      </c>
      <c r="K12436" s="3" t="s">
        <v>17</v>
      </c>
      <c r="L12436" s="2" t="s">
        <v>47306</v>
      </c>
      <c r="M12436" s="11"/>
      <c r="N12436" s="4"/>
      <c r="O12436" s="11"/>
      <c r="P12436" s="4"/>
      <c r="Q12436" s="11"/>
      <c r="R12436" s="4"/>
      <c r="S12436" s="11"/>
      <c r="T12436" s="4"/>
      <c r="U12436" s="11"/>
      <c r="V12436" s="4"/>
      <c r="W12436" s="11"/>
      <c r="X12436" s="4"/>
      <c r="Y12436" s="11"/>
      <c r="Z12436" s="2"/>
      <c r="AA12436" s="1" t="s">
        <v>11</v>
      </c>
      <c r="AC12436" s="23" t="s">
        <v>37887</v>
      </c>
      <c r="AD12436" s="23" t="s">
        <v>40440</v>
      </c>
      <c r="AE12436" t="s">
        <v>35409</v>
      </c>
    </row>
    <row r="12437" spans="1:31" ht="15" customHeight="1">
      <c r="A12437" s="1">
        <v>12436</v>
      </c>
      <c r="B12437" s="1" t="s">
        <v>54</v>
      </c>
      <c r="C12437" s="1" t="s">
        <v>17677</v>
      </c>
      <c r="D12437" s="9" t="s">
        <v>9419</v>
      </c>
      <c r="E12437" s="9" t="s">
        <v>37344</v>
      </c>
      <c r="F12437" s="9" t="s">
        <v>16406</v>
      </c>
      <c r="G12437" s="17">
        <v>919449946</v>
      </c>
      <c r="H12437" s="9" t="s">
        <v>20</v>
      </c>
      <c r="I12437" s="1" t="s">
        <v>62</v>
      </c>
      <c r="J12437" s="2" t="s">
        <v>47306</v>
      </c>
      <c r="K12437" s="3" t="s">
        <v>213</v>
      </c>
      <c r="L12437" s="2" t="s">
        <v>47306</v>
      </c>
      <c r="M12437" s="11"/>
      <c r="N12437" s="4"/>
      <c r="O12437" s="11"/>
      <c r="P12437" s="4"/>
      <c r="Q12437" s="11"/>
      <c r="R12437" s="4"/>
      <c r="S12437" s="11"/>
      <c r="T12437" s="4"/>
      <c r="U12437" s="11"/>
      <c r="V12437" s="4"/>
      <c r="W12437" s="11"/>
      <c r="X12437" s="4"/>
      <c r="Y12437" s="11"/>
      <c r="Z12437" s="2"/>
      <c r="AA12437" s="1" t="s">
        <v>16</v>
      </c>
      <c r="AC12437" s="23" t="s">
        <v>37887</v>
      </c>
      <c r="AD12437" s="23" t="s">
        <v>40440</v>
      </c>
      <c r="AE12437" t="s">
        <v>35410</v>
      </c>
    </row>
    <row r="12438" spans="1:31" ht="15" customHeight="1">
      <c r="A12438" s="1">
        <v>12437</v>
      </c>
      <c r="B12438" s="1" t="s">
        <v>54</v>
      </c>
      <c r="C12438" s="1" t="s">
        <v>17683</v>
      </c>
      <c r="D12438" s="9" t="s">
        <v>35756</v>
      </c>
      <c r="E12438" s="9" t="s">
        <v>1430</v>
      </c>
      <c r="F12438" s="9" t="s">
        <v>29602</v>
      </c>
      <c r="G12438" s="17">
        <v>9101490999</v>
      </c>
      <c r="H12438" s="9" t="s">
        <v>8</v>
      </c>
      <c r="I12438" s="1" t="s">
        <v>62</v>
      </c>
      <c r="J12438" s="2" t="s">
        <v>47306</v>
      </c>
      <c r="K12438" s="3" t="s">
        <v>17</v>
      </c>
      <c r="L12438" s="2" t="s">
        <v>47306</v>
      </c>
      <c r="M12438" s="11"/>
      <c r="N12438" s="4"/>
      <c r="O12438" s="11"/>
      <c r="P12438" s="4"/>
      <c r="Q12438" s="11"/>
      <c r="R12438" s="4"/>
      <c r="S12438" s="11"/>
      <c r="T12438" s="4"/>
      <c r="U12438" s="11"/>
      <c r="V12438" s="4"/>
      <c r="W12438" s="11"/>
      <c r="X12438" s="4"/>
      <c r="Y12438" s="11"/>
      <c r="Z12438" s="2"/>
      <c r="AA12438" s="1" t="s">
        <v>16</v>
      </c>
      <c r="AC12438" s="23" t="s">
        <v>37887</v>
      </c>
      <c r="AD12438" s="23" t="s">
        <v>40440</v>
      </c>
      <c r="AE12438" t="s">
        <v>35394</v>
      </c>
    </row>
    <row r="12439" spans="1:31" ht="15" customHeight="1">
      <c r="A12439" s="1">
        <v>12438</v>
      </c>
      <c r="B12439" s="1" t="s">
        <v>54</v>
      </c>
      <c r="C12439" s="1" t="s">
        <v>17697</v>
      </c>
      <c r="D12439" s="9" t="s">
        <v>332</v>
      </c>
      <c r="E12439" s="9" t="s">
        <v>40</v>
      </c>
      <c r="F12439" s="9" t="s">
        <v>33066</v>
      </c>
      <c r="G12439" s="17">
        <v>91964466644</v>
      </c>
      <c r="H12439" s="9" t="s">
        <v>20</v>
      </c>
      <c r="I12439" s="1" t="s">
        <v>9</v>
      </c>
      <c r="J12439" s="2" t="s">
        <v>47306</v>
      </c>
      <c r="K12439" s="3" t="s">
        <v>213</v>
      </c>
      <c r="L12439" s="2" t="s">
        <v>47306</v>
      </c>
      <c r="M12439" s="4" t="s">
        <v>17</v>
      </c>
      <c r="N12439" s="3" t="str">
        <f>J12439</f>
        <v>[20 lacs - 35 lacs]</v>
      </c>
      <c r="O12439" s="11"/>
      <c r="P12439" s="4"/>
      <c r="Q12439" s="11"/>
      <c r="R12439" s="4"/>
      <c r="S12439" s="11"/>
      <c r="T12439" s="4"/>
      <c r="U12439" s="11"/>
      <c r="V12439" s="4"/>
      <c r="W12439" s="11"/>
      <c r="X12439" s="4"/>
      <c r="Y12439" s="11"/>
      <c r="Z12439" s="2"/>
      <c r="AA12439" s="1" t="s">
        <v>16</v>
      </c>
      <c r="AC12439" s="23" t="s">
        <v>37887</v>
      </c>
      <c r="AD12439" s="23" t="s">
        <v>40440</v>
      </c>
      <c r="AE12439" t="s">
        <v>35409</v>
      </c>
    </row>
    <row r="12440" spans="1:31" ht="15" customHeight="1">
      <c r="A12440" s="1">
        <v>12439</v>
      </c>
      <c r="B12440" s="1" t="s">
        <v>54</v>
      </c>
      <c r="C12440" s="1" t="s">
        <v>17699</v>
      </c>
      <c r="D12440" s="9" t="s">
        <v>437</v>
      </c>
      <c r="E12440" s="9" t="s">
        <v>78</v>
      </c>
      <c r="F12440" s="9" t="s">
        <v>34081</v>
      </c>
      <c r="G12440" s="17">
        <v>91994600419</v>
      </c>
      <c r="H12440" s="9" t="s">
        <v>37</v>
      </c>
      <c r="I12440" s="1" t="s">
        <v>62</v>
      </c>
      <c r="J12440" s="2" t="s">
        <v>47306</v>
      </c>
      <c r="K12440" s="3" t="s">
        <v>213</v>
      </c>
      <c r="L12440" s="2" t="s">
        <v>47306</v>
      </c>
      <c r="M12440" s="11"/>
      <c r="N12440" s="4"/>
      <c r="O12440" s="11"/>
      <c r="P12440" s="4"/>
      <c r="Q12440" s="11"/>
      <c r="R12440" s="4"/>
      <c r="S12440" s="11"/>
      <c r="T12440" s="4"/>
      <c r="U12440" s="11"/>
      <c r="V12440" s="4"/>
      <c r="W12440" s="11"/>
      <c r="X12440" s="4"/>
      <c r="Y12440" s="11"/>
      <c r="Z12440" s="2"/>
      <c r="AA12440" s="1" t="s">
        <v>16</v>
      </c>
      <c r="AC12440" s="23" t="s">
        <v>37887</v>
      </c>
      <c r="AD12440" s="23" t="s">
        <v>40440</v>
      </c>
      <c r="AE12440" t="s">
        <v>35409</v>
      </c>
    </row>
    <row r="12441" spans="1:31" ht="15" customHeight="1">
      <c r="A12441" s="1">
        <v>12440</v>
      </c>
      <c r="B12441" s="1" t="s">
        <v>54</v>
      </c>
      <c r="C12441" s="1" t="s">
        <v>17701</v>
      </c>
      <c r="D12441" s="9" t="s">
        <v>39</v>
      </c>
      <c r="E12441" s="9" t="s">
        <v>785</v>
      </c>
      <c r="F12441" s="9" t="s">
        <v>33067</v>
      </c>
      <c r="G12441" s="17">
        <v>91994600490</v>
      </c>
      <c r="H12441" s="9" t="s">
        <v>132</v>
      </c>
      <c r="I12441" s="1" t="s">
        <v>41</v>
      </c>
      <c r="J12441" s="2" t="s">
        <v>47306</v>
      </c>
      <c r="K12441" s="3" t="s">
        <v>213</v>
      </c>
      <c r="L12441" s="2" t="s">
        <v>47306</v>
      </c>
      <c r="M12441" s="11"/>
      <c r="N12441" s="4"/>
      <c r="O12441" s="11"/>
      <c r="P12441" s="4"/>
      <c r="Q12441" s="11"/>
      <c r="R12441" s="4"/>
      <c r="S12441" s="11"/>
      <c r="T12441" s="4"/>
      <c r="U12441" s="11"/>
      <c r="V12441" s="4"/>
      <c r="W12441" s="11"/>
      <c r="X12441" s="4"/>
      <c r="Y12441" s="11"/>
      <c r="Z12441" s="2"/>
      <c r="AA12441" s="1" t="s">
        <v>16</v>
      </c>
      <c r="AC12441" s="23" t="s">
        <v>37887</v>
      </c>
      <c r="AD12441" s="23" t="s">
        <v>40440</v>
      </c>
      <c r="AE12441" t="s">
        <v>35409</v>
      </c>
    </row>
    <row r="12442" spans="1:31" ht="15" customHeight="1">
      <c r="A12442" s="1">
        <v>12441</v>
      </c>
      <c r="B12442" s="1" t="s">
        <v>54</v>
      </c>
      <c r="C12442" s="1" t="s">
        <v>17736</v>
      </c>
      <c r="D12442" s="9" t="s">
        <v>3055</v>
      </c>
      <c r="E12442" s="9" t="s">
        <v>36918</v>
      </c>
      <c r="F12442" s="9" t="s">
        <v>29633</v>
      </c>
      <c r="G12442" s="17">
        <v>91944409966</v>
      </c>
      <c r="H12442" s="9" t="s">
        <v>20</v>
      </c>
      <c r="I12442" s="1" t="s">
        <v>41</v>
      </c>
      <c r="J12442" s="2" t="s">
        <v>47306</v>
      </c>
      <c r="K12442" s="3" t="s">
        <v>213</v>
      </c>
      <c r="L12442" s="2" t="s">
        <v>47306</v>
      </c>
      <c r="M12442" s="11"/>
      <c r="N12442" s="4"/>
      <c r="O12442" s="11"/>
      <c r="P12442" s="4"/>
      <c r="Q12442" s="11"/>
      <c r="R12442" s="4"/>
      <c r="S12442" s="11"/>
      <c r="T12442" s="4"/>
      <c r="U12442" s="11"/>
      <c r="V12442" s="4"/>
      <c r="W12442" s="11"/>
      <c r="X12442" s="4"/>
      <c r="Y12442" s="11"/>
      <c r="Z12442" s="2"/>
      <c r="AA12442" s="1" t="s">
        <v>11</v>
      </c>
      <c r="AC12442" s="23" t="s">
        <v>37887</v>
      </c>
      <c r="AD12442" s="23" t="s">
        <v>40440</v>
      </c>
      <c r="AE12442" t="s">
        <v>35410</v>
      </c>
    </row>
    <row r="12443" spans="1:31" ht="15" customHeight="1">
      <c r="A12443" s="1">
        <v>12442</v>
      </c>
      <c r="B12443" s="1" t="s">
        <v>54</v>
      </c>
      <c r="C12443" s="1" t="s">
        <v>17743</v>
      </c>
      <c r="D12443" s="9" t="s">
        <v>1160</v>
      </c>
      <c r="E12443" s="9" t="s">
        <v>4709</v>
      </c>
      <c r="F12443" s="9" t="s">
        <v>33076</v>
      </c>
      <c r="G12443" s="17">
        <v>919664690001</v>
      </c>
      <c r="H12443" s="9" t="s">
        <v>20</v>
      </c>
      <c r="I12443" s="1" t="s">
        <v>9</v>
      </c>
      <c r="J12443" s="2" t="s">
        <v>47306</v>
      </c>
      <c r="K12443" s="3" t="s">
        <v>213</v>
      </c>
      <c r="L12443" s="2" t="s">
        <v>47306</v>
      </c>
      <c r="M12443" s="4" t="s">
        <v>17</v>
      </c>
      <c r="N12443" s="3" t="str">
        <f t="shared" ref="N12443:N12444" si="477">J12443</f>
        <v>[20 lacs - 35 lacs]</v>
      </c>
      <c r="O12443" s="11"/>
      <c r="P12443" s="4"/>
      <c r="Q12443" s="11"/>
      <c r="R12443" s="4"/>
      <c r="S12443" s="11"/>
      <c r="T12443" s="4"/>
      <c r="U12443" s="11"/>
      <c r="V12443" s="4"/>
      <c r="W12443" s="11"/>
      <c r="X12443" s="4"/>
      <c r="Y12443" s="11"/>
      <c r="Z12443" s="2"/>
      <c r="AA12443" s="1" t="s">
        <v>16</v>
      </c>
      <c r="AC12443" s="23" t="s">
        <v>37887</v>
      </c>
      <c r="AD12443" s="23" t="s">
        <v>40440</v>
      </c>
      <c r="AE12443" t="s">
        <v>35409</v>
      </c>
    </row>
    <row r="12444" spans="1:31" ht="15" customHeight="1">
      <c r="A12444" s="1">
        <v>12443</v>
      </c>
      <c r="B12444" s="1" t="s">
        <v>54</v>
      </c>
      <c r="C12444" s="1" t="s">
        <v>17746</v>
      </c>
      <c r="D12444" s="9" t="s">
        <v>908</v>
      </c>
      <c r="E12444" s="9" t="s">
        <v>37345</v>
      </c>
      <c r="F12444" s="9" t="s">
        <v>29640</v>
      </c>
      <c r="G12444" s="17">
        <v>91949404966</v>
      </c>
      <c r="H12444" s="9" t="s">
        <v>8</v>
      </c>
      <c r="I12444" s="1" t="s">
        <v>62</v>
      </c>
      <c r="J12444" s="2" t="s">
        <v>47306</v>
      </c>
      <c r="K12444" s="3" t="s">
        <v>213</v>
      </c>
      <c r="L12444" s="2" t="s">
        <v>47306</v>
      </c>
      <c r="M12444" s="4" t="s">
        <v>17</v>
      </c>
      <c r="N12444" s="3" t="str">
        <f t="shared" si="477"/>
        <v>[20 lacs - 35 lacs]</v>
      </c>
      <c r="O12444" s="11"/>
      <c r="P12444" s="4"/>
      <c r="Q12444" s="11"/>
      <c r="R12444" s="4"/>
      <c r="S12444" s="11"/>
      <c r="T12444" s="4"/>
      <c r="U12444" s="11"/>
      <c r="V12444" s="4"/>
      <c r="W12444" s="11"/>
      <c r="X12444" s="4"/>
      <c r="Y12444" s="11"/>
      <c r="Z12444" s="2"/>
      <c r="AA12444" s="1" t="s">
        <v>16</v>
      </c>
      <c r="AC12444" s="23" t="s">
        <v>37887</v>
      </c>
      <c r="AD12444" s="23" t="s">
        <v>40440</v>
      </c>
      <c r="AE12444" t="s">
        <v>35399</v>
      </c>
    </row>
    <row r="12445" spans="1:31" ht="15" customHeight="1">
      <c r="A12445" s="1">
        <v>12444</v>
      </c>
      <c r="B12445" s="1" t="s">
        <v>54</v>
      </c>
      <c r="C12445" s="1" t="s">
        <v>17777</v>
      </c>
      <c r="D12445" s="9" t="s">
        <v>734</v>
      </c>
      <c r="E12445" s="9" t="s">
        <v>19</v>
      </c>
      <c r="F12445" s="9" t="s">
        <v>33082</v>
      </c>
      <c r="G12445" s="17">
        <v>9149449166</v>
      </c>
      <c r="H12445" s="9" t="s">
        <v>37</v>
      </c>
      <c r="I12445" s="1" t="s">
        <v>9</v>
      </c>
      <c r="J12445" s="2" t="s">
        <v>47306</v>
      </c>
      <c r="K12445" s="3" t="s">
        <v>213</v>
      </c>
      <c r="L12445" s="2" t="s">
        <v>47306</v>
      </c>
      <c r="M12445" s="11"/>
      <c r="N12445" s="4"/>
      <c r="O12445" s="11"/>
      <c r="P12445" s="4"/>
      <c r="Q12445" s="11"/>
      <c r="R12445" s="4"/>
      <c r="S12445" s="11"/>
      <c r="T12445" s="4"/>
      <c r="U12445" s="11"/>
      <c r="V12445" s="4"/>
      <c r="W12445" s="11"/>
      <c r="X12445" s="4"/>
      <c r="Y12445" s="11"/>
      <c r="Z12445" s="2"/>
      <c r="AA12445" s="1" t="s">
        <v>16</v>
      </c>
      <c r="AC12445" s="23" t="s">
        <v>37887</v>
      </c>
      <c r="AD12445" s="23" t="s">
        <v>40440</v>
      </c>
      <c r="AE12445" t="s">
        <v>35394</v>
      </c>
    </row>
    <row r="12446" spans="1:31" ht="15" customHeight="1">
      <c r="A12446" s="1">
        <v>12445</v>
      </c>
      <c r="B12446" s="1" t="s">
        <v>54</v>
      </c>
      <c r="C12446" s="1" t="s">
        <v>17782</v>
      </c>
      <c r="D12446" s="9" t="s">
        <v>332</v>
      </c>
      <c r="E12446" s="9" t="s">
        <v>4801</v>
      </c>
      <c r="F12446" s="9" t="s">
        <v>29663</v>
      </c>
      <c r="G12446" s="17">
        <v>91414499619</v>
      </c>
      <c r="H12446" s="9" t="s">
        <v>8</v>
      </c>
      <c r="I12446" s="1" t="s">
        <v>41</v>
      </c>
      <c r="J12446" s="2" t="s">
        <v>47306</v>
      </c>
      <c r="K12446" s="3" t="s">
        <v>42</v>
      </c>
      <c r="L12446" s="2" t="s">
        <v>47306</v>
      </c>
      <c r="M12446" s="11"/>
      <c r="N12446" s="4"/>
      <c r="O12446" s="11"/>
      <c r="P12446" s="4"/>
      <c r="Q12446" s="11"/>
      <c r="R12446" s="4"/>
      <c r="S12446" s="11"/>
      <c r="T12446" s="4"/>
      <c r="U12446" s="11"/>
      <c r="V12446" s="4"/>
      <c r="W12446" s="11"/>
      <c r="X12446" s="4"/>
      <c r="Y12446" s="11"/>
      <c r="Z12446" s="2"/>
      <c r="AA12446" s="1" t="s">
        <v>16</v>
      </c>
      <c r="AC12446" s="23" t="s">
        <v>37887</v>
      </c>
      <c r="AD12446" s="23" t="s">
        <v>40440</v>
      </c>
      <c r="AE12446" t="s">
        <v>35394</v>
      </c>
    </row>
    <row r="12447" spans="1:31" ht="15" customHeight="1">
      <c r="A12447" s="1">
        <v>12446</v>
      </c>
      <c r="B12447" s="1" t="s">
        <v>54</v>
      </c>
      <c r="C12447" s="1" t="s">
        <v>17787</v>
      </c>
      <c r="D12447" s="9" t="s">
        <v>1410</v>
      </c>
      <c r="E12447" s="9" t="s">
        <v>495</v>
      </c>
      <c r="F12447" s="9" t="s">
        <v>29667</v>
      </c>
      <c r="G12447" s="17">
        <v>9114469906</v>
      </c>
      <c r="H12447" s="9" t="s">
        <v>8</v>
      </c>
      <c r="I12447" s="1" t="s">
        <v>62</v>
      </c>
      <c r="J12447" s="2" t="s">
        <v>47306</v>
      </c>
      <c r="K12447" s="3" t="s">
        <v>17</v>
      </c>
      <c r="L12447" s="2" t="s">
        <v>47306</v>
      </c>
      <c r="M12447" s="4" t="s">
        <v>42</v>
      </c>
      <c r="N12447" s="3" t="str">
        <f>J12447</f>
        <v>[20 lacs - 35 lacs]</v>
      </c>
      <c r="O12447" s="11"/>
      <c r="P12447" s="4"/>
      <c r="Q12447" s="11"/>
      <c r="R12447" s="4"/>
      <c r="S12447" s="11"/>
      <c r="T12447" s="4"/>
      <c r="U12447" s="11"/>
      <c r="V12447" s="4"/>
      <c r="W12447" s="11"/>
      <c r="X12447" s="4"/>
      <c r="Y12447" s="11"/>
      <c r="Z12447" s="2"/>
      <c r="AA12447" s="1" t="s">
        <v>16</v>
      </c>
      <c r="AC12447" s="23" t="s">
        <v>37887</v>
      </c>
      <c r="AD12447" s="23" t="s">
        <v>40440</v>
      </c>
      <c r="AE12447" t="s">
        <v>35410</v>
      </c>
    </row>
    <row r="12448" spans="1:31" ht="15" customHeight="1">
      <c r="A12448" s="1">
        <v>12447</v>
      </c>
      <c r="B12448" s="1" t="s">
        <v>54</v>
      </c>
      <c r="C12448" s="1" t="s">
        <v>17797</v>
      </c>
      <c r="D12448" s="9" t="s">
        <v>699</v>
      </c>
      <c r="E12448" s="9" t="s">
        <v>90</v>
      </c>
      <c r="F12448" s="9" t="s">
        <v>29673</v>
      </c>
      <c r="G12448" s="17">
        <v>9144061461</v>
      </c>
      <c r="H12448" s="9" t="s">
        <v>20</v>
      </c>
      <c r="I12448" s="1" t="s">
        <v>41</v>
      </c>
      <c r="J12448" s="2" t="s">
        <v>47306</v>
      </c>
      <c r="K12448" s="3" t="s">
        <v>17</v>
      </c>
      <c r="L12448" s="2" t="s">
        <v>47306</v>
      </c>
      <c r="M12448" s="11"/>
      <c r="N12448" s="4"/>
      <c r="O12448" s="11"/>
      <c r="P12448" s="4"/>
      <c r="Q12448" s="11"/>
      <c r="R12448" s="4"/>
      <c r="S12448" s="11"/>
      <c r="T12448" s="4"/>
      <c r="U12448" s="11"/>
      <c r="V12448" s="4"/>
      <c r="W12448" s="11"/>
      <c r="X12448" s="4"/>
      <c r="Y12448" s="11"/>
      <c r="Z12448" s="2"/>
      <c r="AA12448" s="1" t="s">
        <v>16</v>
      </c>
      <c r="AC12448" s="23" t="s">
        <v>37887</v>
      </c>
      <c r="AD12448" s="23" t="s">
        <v>40440</v>
      </c>
      <c r="AE12448" t="s">
        <v>35410</v>
      </c>
    </row>
    <row r="12449" spans="1:31" ht="15" customHeight="1">
      <c r="A12449" s="1">
        <v>12448</v>
      </c>
      <c r="B12449" s="1" t="s">
        <v>54</v>
      </c>
      <c r="C12449" s="1" t="s">
        <v>17855</v>
      </c>
      <c r="D12449" s="9" t="s">
        <v>2263</v>
      </c>
      <c r="E12449" s="9" t="s">
        <v>40</v>
      </c>
      <c r="F12449" s="9" t="s">
        <v>29709</v>
      </c>
      <c r="G12449" s="17">
        <v>91944406446</v>
      </c>
      <c r="H12449" s="9" t="s">
        <v>20</v>
      </c>
      <c r="I12449" s="1" t="s">
        <v>41</v>
      </c>
      <c r="J12449" s="2" t="s">
        <v>47306</v>
      </c>
      <c r="K12449" s="3" t="s">
        <v>42</v>
      </c>
      <c r="L12449" s="2" t="s">
        <v>47306</v>
      </c>
      <c r="M12449" s="4" t="s">
        <v>14136</v>
      </c>
      <c r="N12449" s="3" t="str">
        <f t="shared" ref="N12449:N12450" si="478">J12449</f>
        <v>[20 lacs - 35 lacs]</v>
      </c>
      <c r="O12449" s="11"/>
      <c r="P12449" s="4"/>
      <c r="Q12449" s="11"/>
      <c r="R12449" s="4"/>
      <c r="S12449" s="11"/>
      <c r="T12449" s="4"/>
      <c r="U12449" s="11"/>
      <c r="V12449" s="4"/>
      <c r="W12449" s="11"/>
      <c r="X12449" s="4"/>
      <c r="Y12449" s="11"/>
      <c r="Z12449" s="2"/>
      <c r="AA12449" s="1" t="s">
        <v>16</v>
      </c>
      <c r="AC12449" s="23" t="s">
        <v>37887</v>
      </c>
      <c r="AD12449" s="23" t="s">
        <v>40440</v>
      </c>
      <c r="AE12449" t="s">
        <v>35410</v>
      </c>
    </row>
    <row r="12450" spans="1:31" ht="15" customHeight="1">
      <c r="A12450" s="1">
        <v>12449</v>
      </c>
      <c r="B12450" s="1" t="s">
        <v>54</v>
      </c>
      <c r="C12450" s="1" t="s">
        <v>17872</v>
      </c>
      <c r="D12450" s="9" t="s">
        <v>2746</v>
      </c>
      <c r="E12450" s="9" t="s">
        <v>84</v>
      </c>
      <c r="F12450" s="9" t="s">
        <v>29717</v>
      </c>
      <c r="G12450" s="17">
        <v>9199994644</v>
      </c>
      <c r="H12450" s="9" t="s">
        <v>8</v>
      </c>
      <c r="I12450" s="1" t="s">
        <v>62</v>
      </c>
      <c r="J12450" s="2" t="s">
        <v>47306</v>
      </c>
      <c r="K12450" s="3" t="s">
        <v>17</v>
      </c>
      <c r="L12450" s="2" t="s">
        <v>47306</v>
      </c>
      <c r="M12450" s="4" t="s">
        <v>42</v>
      </c>
      <c r="N12450" s="3" t="str">
        <f t="shared" si="478"/>
        <v>[20 lacs - 35 lacs]</v>
      </c>
      <c r="O12450" s="11"/>
      <c r="P12450" s="4"/>
      <c r="Q12450" s="11"/>
      <c r="R12450" s="4"/>
      <c r="S12450" s="11"/>
      <c r="T12450" s="4"/>
      <c r="U12450" s="11"/>
      <c r="V12450" s="4"/>
      <c r="W12450" s="11"/>
      <c r="X12450" s="4"/>
      <c r="Y12450" s="11"/>
      <c r="Z12450" s="2"/>
      <c r="AA12450" s="1" t="s">
        <v>16</v>
      </c>
      <c r="AC12450" s="23" t="s">
        <v>37887</v>
      </c>
      <c r="AD12450" s="23" t="s">
        <v>40440</v>
      </c>
      <c r="AE12450" t="s">
        <v>35409</v>
      </c>
    </row>
    <row r="12451" spans="1:31" ht="15" customHeight="1">
      <c r="A12451" s="1">
        <v>12450</v>
      </c>
      <c r="B12451" s="1" t="s">
        <v>54</v>
      </c>
      <c r="C12451" s="1" t="s">
        <v>17885</v>
      </c>
      <c r="D12451" s="9" t="s">
        <v>65</v>
      </c>
      <c r="E12451" s="9" t="s">
        <v>558</v>
      </c>
      <c r="F12451" s="9" t="s">
        <v>33093</v>
      </c>
      <c r="G12451" s="17">
        <v>9191490069</v>
      </c>
      <c r="H12451" s="9" t="s">
        <v>20</v>
      </c>
      <c r="I12451" s="1" t="s">
        <v>41</v>
      </c>
      <c r="J12451" s="2" t="s">
        <v>47306</v>
      </c>
      <c r="K12451" s="3" t="s">
        <v>213</v>
      </c>
      <c r="L12451" s="2" t="s">
        <v>47306</v>
      </c>
      <c r="M12451" s="11"/>
      <c r="N12451" s="4"/>
      <c r="O12451" s="11"/>
      <c r="P12451" s="4"/>
      <c r="Q12451" s="11"/>
      <c r="R12451" s="4"/>
      <c r="S12451" s="11"/>
      <c r="T12451" s="4"/>
      <c r="U12451" s="11"/>
      <c r="V12451" s="4"/>
      <c r="W12451" s="11"/>
      <c r="X12451" s="4"/>
      <c r="Y12451" s="11"/>
      <c r="Z12451" s="2"/>
      <c r="AA12451" s="1" t="s">
        <v>16</v>
      </c>
      <c r="AC12451" s="23" t="s">
        <v>37887</v>
      </c>
      <c r="AD12451" s="23" t="s">
        <v>40440</v>
      </c>
      <c r="AE12451" t="s">
        <v>35399</v>
      </c>
    </row>
    <row r="12452" spans="1:31" ht="15" customHeight="1">
      <c r="A12452" s="1">
        <v>12451</v>
      </c>
      <c r="B12452" s="1" t="s">
        <v>54</v>
      </c>
      <c r="C12452" s="1" t="s">
        <v>17892</v>
      </c>
      <c r="D12452" s="9" t="s">
        <v>4417</v>
      </c>
      <c r="E12452" s="9" t="s">
        <v>9894</v>
      </c>
      <c r="F12452" s="9" t="s">
        <v>29728</v>
      </c>
      <c r="G12452" s="17">
        <v>914144446400</v>
      </c>
      <c r="H12452" s="9" t="s">
        <v>15</v>
      </c>
      <c r="I12452" s="1" t="s">
        <v>9</v>
      </c>
      <c r="J12452" s="2" t="s">
        <v>47306</v>
      </c>
      <c r="K12452" s="3" t="s">
        <v>213</v>
      </c>
      <c r="L12452" s="2" t="s">
        <v>47306</v>
      </c>
      <c r="M12452" s="11"/>
      <c r="N12452" s="4"/>
      <c r="O12452" s="11"/>
      <c r="P12452" s="4"/>
      <c r="Q12452" s="11"/>
      <c r="R12452" s="4"/>
      <c r="S12452" s="11"/>
      <c r="T12452" s="4"/>
      <c r="U12452" s="11"/>
      <c r="V12452" s="4"/>
      <c r="W12452" s="11"/>
      <c r="X12452" s="4"/>
      <c r="Y12452" s="11"/>
      <c r="Z12452" s="2"/>
      <c r="AA12452" s="1" t="s">
        <v>16</v>
      </c>
      <c r="AC12452" s="23" t="s">
        <v>37887</v>
      </c>
      <c r="AD12452" s="23" t="s">
        <v>40440</v>
      </c>
      <c r="AE12452" t="s">
        <v>35399</v>
      </c>
    </row>
    <row r="12453" spans="1:31" ht="15" customHeight="1">
      <c r="A12453" s="1">
        <v>12452</v>
      </c>
      <c r="B12453" s="1" t="s">
        <v>54</v>
      </c>
      <c r="C12453" s="1" t="s">
        <v>17906</v>
      </c>
      <c r="D12453" s="9" t="s">
        <v>1625</v>
      </c>
      <c r="E12453" s="9" t="s">
        <v>90</v>
      </c>
      <c r="F12453" s="9" t="s">
        <v>33095</v>
      </c>
      <c r="G12453" s="17">
        <v>919946006490</v>
      </c>
      <c r="H12453" s="9" t="s">
        <v>20</v>
      </c>
      <c r="I12453" s="1" t="s">
        <v>62</v>
      </c>
      <c r="J12453" s="2" t="s">
        <v>47306</v>
      </c>
      <c r="K12453" s="11" t="s">
        <v>14136</v>
      </c>
      <c r="L12453" s="2" t="s">
        <v>47306</v>
      </c>
      <c r="M12453" s="11"/>
      <c r="N12453" s="4"/>
      <c r="O12453" s="11"/>
      <c r="P12453" s="4"/>
      <c r="Q12453" s="11"/>
      <c r="R12453" s="4"/>
      <c r="S12453" s="11"/>
      <c r="T12453" s="4"/>
      <c r="U12453" s="11"/>
      <c r="V12453" s="4"/>
      <c r="W12453" s="11"/>
      <c r="X12453" s="4"/>
      <c r="Y12453" s="11"/>
      <c r="Z12453" s="2"/>
      <c r="AA12453" s="1" t="s">
        <v>16</v>
      </c>
      <c r="AC12453" s="23" t="s">
        <v>37887</v>
      </c>
      <c r="AD12453" s="23" t="s">
        <v>40440</v>
      </c>
      <c r="AE12453" t="s">
        <v>35394</v>
      </c>
    </row>
    <row r="12454" spans="1:31" ht="15" customHeight="1">
      <c r="A12454" s="1">
        <v>12453</v>
      </c>
      <c r="B12454" s="1" t="s">
        <v>54</v>
      </c>
      <c r="C12454" s="1" t="s">
        <v>17928</v>
      </c>
      <c r="D12454" s="9" t="s">
        <v>72</v>
      </c>
      <c r="E12454" s="9" t="s">
        <v>37346</v>
      </c>
      <c r="F12454" s="9" t="s">
        <v>29749</v>
      </c>
      <c r="G12454" s="17">
        <v>919444494400</v>
      </c>
      <c r="H12454" s="9" t="s">
        <v>20</v>
      </c>
      <c r="I12454" s="1" t="s">
        <v>9</v>
      </c>
      <c r="J12454" s="2" t="s">
        <v>47306</v>
      </c>
      <c r="K12454" s="3" t="s">
        <v>213</v>
      </c>
      <c r="L12454" s="2" t="s">
        <v>47306</v>
      </c>
      <c r="M12454" s="4" t="s">
        <v>13</v>
      </c>
      <c r="N12454" s="3" t="str">
        <f>J12454</f>
        <v>[20 lacs - 35 lacs]</v>
      </c>
      <c r="O12454" s="11"/>
      <c r="P12454" s="4"/>
      <c r="Q12454" s="11"/>
      <c r="R12454" s="4"/>
      <c r="S12454" s="11"/>
      <c r="T12454" s="4"/>
      <c r="U12454" s="11"/>
      <c r="V12454" s="4"/>
      <c r="W12454" s="11"/>
      <c r="X12454" s="4"/>
      <c r="Y12454" s="11"/>
      <c r="Z12454" s="2"/>
      <c r="AA12454" s="1" t="s">
        <v>16</v>
      </c>
      <c r="AC12454" s="23" t="s">
        <v>37888</v>
      </c>
      <c r="AD12454" s="23" t="s">
        <v>40440</v>
      </c>
      <c r="AE12454" t="s">
        <v>35394</v>
      </c>
    </row>
    <row r="12455" spans="1:31" ht="15" customHeight="1">
      <c r="A12455" s="1">
        <v>12454</v>
      </c>
      <c r="B12455" s="1" t="s">
        <v>54</v>
      </c>
      <c r="C12455" s="1" t="s">
        <v>17930</v>
      </c>
      <c r="D12455" s="9" t="s">
        <v>1799</v>
      </c>
      <c r="E12455" s="9" t="s">
        <v>10330</v>
      </c>
      <c r="F12455" s="9" t="s">
        <v>29750</v>
      </c>
      <c r="G12455" s="17">
        <v>91949069094</v>
      </c>
      <c r="H12455" s="9" t="s">
        <v>132</v>
      </c>
      <c r="I12455" s="1" t="s">
        <v>62</v>
      </c>
      <c r="J12455" s="2" t="s">
        <v>47306</v>
      </c>
      <c r="K12455" s="3" t="s">
        <v>213</v>
      </c>
      <c r="L12455" s="2" t="s">
        <v>47306</v>
      </c>
      <c r="M12455" s="11"/>
      <c r="N12455" s="4"/>
      <c r="O12455" s="11"/>
      <c r="P12455" s="4"/>
      <c r="Q12455" s="11"/>
      <c r="R12455" s="4"/>
      <c r="S12455" s="11"/>
      <c r="T12455" s="4"/>
      <c r="U12455" s="11"/>
      <c r="V12455" s="4"/>
      <c r="W12455" s="11"/>
      <c r="X12455" s="4"/>
      <c r="Y12455" s="11"/>
      <c r="Z12455" s="2"/>
      <c r="AA12455" s="1" t="s">
        <v>11</v>
      </c>
      <c r="AC12455" s="23" t="s">
        <v>37888</v>
      </c>
      <c r="AD12455" s="23" t="s">
        <v>40440</v>
      </c>
      <c r="AE12455" t="s">
        <v>35399</v>
      </c>
    </row>
    <row r="12456" spans="1:31" ht="15" customHeight="1">
      <c r="A12456" s="1">
        <v>12455</v>
      </c>
      <c r="B12456" s="1" t="s">
        <v>54</v>
      </c>
      <c r="C12456" s="1" t="s">
        <v>17933</v>
      </c>
      <c r="D12456" s="9" t="s">
        <v>1410</v>
      </c>
      <c r="E12456" s="9" t="s">
        <v>1725</v>
      </c>
      <c r="F12456" s="9" t="s">
        <v>29753</v>
      </c>
      <c r="G12456" s="17">
        <v>919946646469</v>
      </c>
      <c r="H12456" s="9" t="s">
        <v>15</v>
      </c>
      <c r="I12456" s="1" t="s">
        <v>9</v>
      </c>
      <c r="J12456" s="2" t="s">
        <v>47306</v>
      </c>
      <c r="K12456" s="3" t="s">
        <v>213</v>
      </c>
      <c r="L12456" s="2" t="s">
        <v>47306</v>
      </c>
      <c r="M12456" s="11"/>
      <c r="N12456" s="4"/>
      <c r="O12456" s="11"/>
      <c r="P12456" s="4"/>
      <c r="Q12456" s="11"/>
      <c r="R12456" s="4"/>
      <c r="S12456" s="11"/>
      <c r="T12456" s="4"/>
      <c r="U12456" s="11"/>
      <c r="V12456" s="4"/>
      <c r="W12456" s="11"/>
      <c r="X12456" s="4"/>
      <c r="Y12456" s="11"/>
      <c r="Z12456" s="2"/>
      <c r="AA12456" s="1" t="s">
        <v>16</v>
      </c>
      <c r="AC12456" s="23" t="s">
        <v>37888</v>
      </c>
      <c r="AD12456" s="23" t="s">
        <v>40440</v>
      </c>
      <c r="AE12456" t="s">
        <v>35399</v>
      </c>
    </row>
    <row r="12457" spans="1:31" ht="15" customHeight="1">
      <c r="A12457" s="1">
        <v>12456</v>
      </c>
      <c r="B12457" s="1" t="s">
        <v>54</v>
      </c>
      <c r="C12457" s="1" t="s">
        <v>17937</v>
      </c>
      <c r="D12457" s="9" t="s">
        <v>2160</v>
      </c>
      <c r="E12457" s="9" t="s">
        <v>447</v>
      </c>
      <c r="F12457" s="9" t="s">
        <v>27641</v>
      </c>
      <c r="G12457" s="17">
        <v>914466669</v>
      </c>
      <c r="H12457" s="9" t="s">
        <v>15</v>
      </c>
      <c r="I12457" s="1" t="s">
        <v>62</v>
      </c>
      <c r="J12457" s="2" t="s">
        <v>47306</v>
      </c>
      <c r="K12457" s="3" t="s">
        <v>213</v>
      </c>
      <c r="L12457" s="2" t="s">
        <v>47306</v>
      </c>
      <c r="M12457" s="11"/>
      <c r="N12457" s="4"/>
      <c r="O12457" s="11"/>
      <c r="P12457" s="4"/>
      <c r="Q12457" s="11"/>
      <c r="R12457" s="4"/>
      <c r="S12457" s="11"/>
      <c r="T12457" s="4"/>
      <c r="U12457" s="11"/>
      <c r="V12457" s="4"/>
      <c r="W12457" s="11"/>
      <c r="X12457" s="4"/>
      <c r="Y12457" s="11"/>
      <c r="Z12457" s="2"/>
      <c r="AA12457" s="1" t="s">
        <v>16</v>
      </c>
      <c r="AC12457" s="23" t="s">
        <v>37888</v>
      </c>
      <c r="AD12457" s="23" t="s">
        <v>40440</v>
      </c>
      <c r="AE12457" t="s">
        <v>35394</v>
      </c>
    </row>
    <row r="12458" spans="1:31" ht="15" customHeight="1">
      <c r="A12458" s="1">
        <v>12457</v>
      </c>
      <c r="B12458" s="1" t="s">
        <v>54</v>
      </c>
      <c r="C12458" s="1" t="s">
        <v>17942</v>
      </c>
      <c r="D12458" s="9" t="s">
        <v>1821</v>
      </c>
      <c r="E12458" s="9" t="s">
        <v>102</v>
      </c>
      <c r="F12458" s="9" t="s">
        <v>29760</v>
      </c>
      <c r="G12458" s="17">
        <v>919946046414</v>
      </c>
      <c r="H12458" s="9" t="s">
        <v>15</v>
      </c>
      <c r="I12458" s="1" t="s">
        <v>41</v>
      </c>
      <c r="J12458" s="2" t="s">
        <v>47306</v>
      </c>
      <c r="K12458" s="3" t="s">
        <v>17</v>
      </c>
      <c r="L12458" s="2" t="s">
        <v>47306</v>
      </c>
      <c r="M12458" s="11"/>
      <c r="N12458" s="4"/>
      <c r="O12458" s="11"/>
      <c r="P12458" s="4"/>
      <c r="Q12458" s="11"/>
      <c r="R12458" s="4"/>
      <c r="S12458" s="11"/>
      <c r="T12458" s="4"/>
      <c r="U12458" s="11"/>
      <c r="V12458" s="4"/>
      <c r="W12458" s="11"/>
      <c r="X12458" s="4"/>
      <c r="Y12458" s="11"/>
      <c r="Z12458" s="2"/>
      <c r="AA12458" s="1" t="s">
        <v>11</v>
      </c>
      <c r="AC12458" s="23" t="s">
        <v>37888</v>
      </c>
      <c r="AD12458" s="23" t="s">
        <v>40440</v>
      </c>
      <c r="AE12458" t="s">
        <v>35410</v>
      </c>
    </row>
    <row r="12459" spans="1:31" ht="15" customHeight="1">
      <c r="A12459" s="1">
        <v>12458</v>
      </c>
      <c r="B12459" s="1" t="s">
        <v>54</v>
      </c>
      <c r="C12459" s="1" t="s">
        <v>17947</v>
      </c>
      <c r="D12459" s="9" t="s">
        <v>546</v>
      </c>
      <c r="E12459" s="9" t="s">
        <v>37347</v>
      </c>
      <c r="F12459" s="9" t="s">
        <v>33099</v>
      </c>
      <c r="G12459" s="17">
        <v>919444494916</v>
      </c>
      <c r="H12459" s="9" t="s">
        <v>20</v>
      </c>
      <c r="I12459" s="1" t="s">
        <v>62</v>
      </c>
      <c r="J12459" s="2" t="s">
        <v>47306</v>
      </c>
      <c r="K12459" s="3" t="s">
        <v>213</v>
      </c>
      <c r="L12459" s="2" t="s">
        <v>47306</v>
      </c>
      <c r="M12459" s="11"/>
      <c r="N12459" s="4"/>
      <c r="O12459" s="11"/>
      <c r="P12459" s="4"/>
      <c r="Q12459" s="11"/>
      <c r="R12459" s="4"/>
      <c r="S12459" s="11"/>
      <c r="T12459" s="4"/>
      <c r="U12459" s="11"/>
      <c r="V12459" s="4"/>
      <c r="W12459" s="11"/>
      <c r="X12459" s="4"/>
      <c r="Y12459" s="11"/>
      <c r="Z12459" s="2"/>
      <c r="AA12459" s="1" t="s">
        <v>16</v>
      </c>
      <c r="AC12459" s="23" t="s">
        <v>37888</v>
      </c>
      <c r="AD12459" s="23" t="s">
        <v>40440</v>
      </c>
      <c r="AE12459" t="s">
        <v>35399</v>
      </c>
    </row>
    <row r="12460" spans="1:31" ht="15" customHeight="1">
      <c r="A12460" s="1">
        <v>12459</v>
      </c>
      <c r="B12460" s="1" t="s">
        <v>54</v>
      </c>
      <c r="C12460" s="1" t="s">
        <v>17963</v>
      </c>
      <c r="D12460" s="9" t="s">
        <v>5376</v>
      </c>
      <c r="E12460" s="9" t="s">
        <v>37348</v>
      </c>
      <c r="F12460" s="9" t="s">
        <v>29772</v>
      </c>
      <c r="G12460" s="17">
        <v>919446094444</v>
      </c>
      <c r="H12460" s="9" t="s">
        <v>8</v>
      </c>
      <c r="I12460" s="1" t="s">
        <v>62</v>
      </c>
      <c r="J12460" s="2" t="s">
        <v>47306</v>
      </c>
      <c r="K12460" s="3" t="s">
        <v>17</v>
      </c>
      <c r="L12460" s="2" t="s">
        <v>47306</v>
      </c>
      <c r="M12460" s="4" t="s">
        <v>14136</v>
      </c>
      <c r="N12460" s="3" t="str">
        <f>J12460</f>
        <v>[20 lacs - 35 lacs]</v>
      </c>
      <c r="O12460" s="11"/>
      <c r="P12460" s="4"/>
      <c r="Q12460" s="11"/>
      <c r="R12460" s="4"/>
      <c r="S12460" s="11"/>
      <c r="T12460" s="4"/>
      <c r="U12460" s="11"/>
      <c r="V12460" s="4"/>
      <c r="W12460" s="11"/>
      <c r="X12460" s="4"/>
      <c r="Y12460" s="11"/>
      <c r="Z12460" s="2"/>
      <c r="AA12460" s="1" t="s">
        <v>16</v>
      </c>
      <c r="AC12460" s="23" t="s">
        <v>37888</v>
      </c>
      <c r="AD12460" s="23" t="s">
        <v>40440</v>
      </c>
      <c r="AE12460" t="s">
        <v>35394</v>
      </c>
    </row>
    <row r="12461" spans="1:31" ht="15" customHeight="1">
      <c r="A12461" s="1">
        <v>12460</v>
      </c>
      <c r="B12461" s="1" t="s">
        <v>54</v>
      </c>
      <c r="C12461" s="1" t="s">
        <v>17965</v>
      </c>
      <c r="D12461" s="9" t="s">
        <v>16468</v>
      </c>
      <c r="E12461" s="9" t="s">
        <v>1558</v>
      </c>
      <c r="F12461" s="9" t="s">
        <v>29773</v>
      </c>
      <c r="G12461" s="17">
        <v>919449669064</v>
      </c>
      <c r="H12461" s="9" t="s">
        <v>132</v>
      </c>
      <c r="I12461" s="1" t="s">
        <v>41</v>
      </c>
      <c r="J12461" s="2" t="s">
        <v>47306</v>
      </c>
      <c r="K12461" s="3" t="s">
        <v>17</v>
      </c>
      <c r="L12461" s="2" t="s">
        <v>47306</v>
      </c>
      <c r="M12461" s="11"/>
      <c r="N12461" s="4"/>
      <c r="O12461" s="11"/>
      <c r="P12461" s="4"/>
      <c r="Q12461" s="11"/>
      <c r="R12461" s="4"/>
      <c r="S12461" s="11"/>
      <c r="T12461" s="4"/>
      <c r="U12461" s="11"/>
      <c r="V12461" s="4"/>
      <c r="W12461" s="11"/>
      <c r="X12461" s="4"/>
      <c r="Y12461" s="11"/>
      <c r="Z12461" s="2"/>
      <c r="AA12461" s="1" t="s">
        <v>16</v>
      </c>
      <c r="AC12461" s="23" t="s">
        <v>37888</v>
      </c>
      <c r="AD12461" s="23" t="s">
        <v>40440</v>
      </c>
      <c r="AE12461" t="s">
        <v>35394</v>
      </c>
    </row>
    <row r="12462" spans="1:31" ht="15" customHeight="1">
      <c r="A12462" s="1">
        <v>12461</v>
      </c>
      <c r="B12462" s="1" t="s">
        <v>54</v>
      </c>
      <c r="C12462" s="1" t="s">
        <v>17967</v>
      </c>
      <c r="D12462" s="9" t="s">
        <v>812</v>
      </c>
      <c r="E12462" s="9" t="s">
        <v>40</v>
      </c>
      <c r="F12462" s="9" t="s">
        <v>16469</v>
      </c>
      <c r="G12462" s="17">
        <v>919449604416</v>
      </c>
      <c r="H12462" s="9" t="s">
        <v>37</v>
      </c>
      <c r="I12462" s="1" t="s">
        <v>41</v>
      </c>
      <c r="J12462" s="2" t="s">
        <v>47306</v>
      </c>
      <c r="K12462" s="3" t="s">
        <v>42</v>
      </c>
      <c r="L12462" s="2" t="s">
        <v>47306</v>
      </c>
      <c r="M12462" s="11"/>
      <c r="N12462" s="4"/>
      <c r="O12462" s="11"/>
      <c r="P12462" s="4"/>
      <c r="Q12462" s="11"/>
      <c r="R12462" s="4"/>
      <c r="S12462" s="11"/>
      <c r="T12462" s="4"/>
      <c r="U12462" s="11"/>
      <c r="V12462" s="4"/>
      <c r="W12462" s="11"/>
      <c r="X12462" s="4"/>
      <c r="Y12462" s="11"/>
      <c r="Z12462" s="2"/>
      <c r="AA12462" s="1" t="s">
        <v>16</v>
      </c>
      <c r="AC12462" s="23" t="s">
        <v>37888</v>
      </c>
      <c r="AD12462" s="23" t="s">
        <v>40440</v>
      </c>
      <c r="AE12462" t="s">
        <v>35409</v>
      </c>
    </row>
    <row r="12463" spans="1:31" ht="15" customHeight="1">
      <c r="A12463" s="1">
        <v>12462</v>
      </c>
      <c r="B12463" s="1" t="s">
        <v>54</v>
      </c>
      <c r="C12463" s="1" t="s">
        <v>17986</v>
      </c>
      <c r="D12463" s="9" t="s">
        <v>359</v>
      </c>
      <c r="E12463" s="9" t="s">
        <v>410</v>
      </c>
      <c r="F12463" s="9" t="s">
        <v>29788</v>
      </c>
      <c r="G12463" s="17">
        <v>919601490149</v>
      </c>
      <c r="H12463" s="9" t="s">
        <v>20</v>
      </c>
      <c r="I12463" s="1" t="s">
        <v>41</v>
      </c>
      <c r="J12463" s="2" t="s">
        <v>47306</v>
      </c>
      <c r="K12463" s="3" t="s">
        <v>17</v>
      </c>
      <c r="L12463" s="2" t="s">
        <v>47306</v>
      </c>
      <c r="M12463" s="4" t="s">
        <v>42</v>
      </c>
      <c r="N12463" s="3" t="str">
        <f>J12463</f>
        <v>[20 lacs - 35 lacs]</v>
      </c>
      <c r="O12463" s="11"/>
      <c r="P12463" s="4"/>
      <c r="Q12463" s="11"/>
      <c r="R12463" s="4"/>
      <c r="S12463" s="11"/>
      <c r="T12463" s="4"/>
      <c r="U12463" s="11"/>
      <c r="V12463" s="4"/>
      <c r="W12463" s="11"/>
      <c r="X12463" s="4"/>
      <c r="Y12463" s="11"/>
      <c r="Z12463" s="2"/>
      <c r="AA12463" s="1" t="s">
        <v>16</v>
      </c>
      <c r="AC12463" s="23" t="s">
        <v>37888</v>
      </c>
      <c r="AD12463" s="23" t="s">
        <v>40440</v>
      </c>
      <c r="AE12463" t="s">
        <v>35399</v>
      </c>
    </row>
    <row r="12464" spans="1:31" ht="15" customHeight="1">
      <c r="A12464" s="1">
        <v>12463</v>
      </c>
      <c r="B12464" s="1" t="s">
        <v>54</v>
      </c>
      <c r="C12464" s="1" t="s">
        <v>17993</v>
      </c>
      <c r="D12464" s="9" t="s">
        <v>1394</v>
      </c>
      <c r="E12464" s="9" t="s">
        <v>18333</v>
      </c>
      <c r="F12464" s="9" t="s">
        <v>12851</v>
      </c>
      <c r="G12464" s="17">
        <v>91069410061</v>
      </c>
      <c r="H12464" s="9" t="s">
        <v>20</v>
      </c>
      <c r="I12464" s="1" t="s">
        <v>9</v>
      </c>
      <c r="J12464" s="2" t="s">
        <v>47306</v>
      </c>
      <c r="K12464" s="3" t="s">
        <v>17</v>
      </c>
      <c r="L12464" s="2" t="s">
        <v>47306</v>
      </c>
      <c r="M12464" s="11"/>
      <c r="N12464" s="4"/>
      <c r="O12464" s="11"/>
      <c r="P12464" s="4"/>
      <c r="Q12464" s="11"/>
      <c r="R12464" s="4"/>
      <c r="S12464" s="11"/>
      <c r="T12464" s="4"/>
      <c r="U12464" s="11"/>
      <c r="V12464" s="4"/>
      <c r="W12464" s="11"/>
      <c r="X12464" s="4"/>
      <c r="Y12464" s="11"/>
      <c r="Z12464" s="2"/>
      <c r="AA12464" s="1" t="s">
        <v>16</v>
      </c>
      <c r="AC12464" s="23" t="s">
        <v>37888</v>
      </c>
      <c r="AD12464" s="23" t="s">
        <v>40440</v>
      </c>
      <c r="AE12464" t="s">
        <v>35410</v>
      </c>
    </row>
    <row r="12465" spans="1:31" ht="15" customHeight="1">
      <c r="A12465" s="1">
        <v>12464</v>
      </c>
      <c r="B12465" s="1" t="s">
        <v>54</v>
      </c>
      <c r="C12465" s="1" t="s">
        <v>18040</v>
      </c>
      <c r="D12465" s="9" t="s">
        <v>522</v>
      </c>
      <c r="E12465" s="9" t="s">
        <v>774</v>
      </c>
      <c r="F12465" s="9" t="s">
        <v>29814</v>
      </c>
      <c r="G12465" s="17">
        <v>919944990600</v>
      </c>
      <c r="H12465" s="9" t="s">
        <v>37</v>
      </c>
      <c r="I12465" s="1" t="s">
        <v>62</v>
      </c>
      <c r="J12465" s="2" t="s">
        <v>47306</v>
      </c>
      <c r="K12465" s="3" t="s">
        <v>17</v>
      </c>
      <c r="L12465" s="2" t="s">
        <v>47306</v>
      </c>
      <c r="M12465" s="11"/>
      <c r="N12465" s="4"/>
      <c r="O12465" s="11"/>
      <c r="P12465" s="4"/>
      <c r="Q12465" s="11"/>
      <c r="R12465" s="4"/>
      <c r="S12465" s="11"/>
      <c r="T12465" s="4"/>
      <c r="U12465" s="11"/>
      <c r="V12465" s="4"/>
      <c r="W12465" s="11"/>
      <c r="X12465" s="4"/>
      <c r="Y12465" s="11"/>
      <c r="Z12465" s="2"/>
      <c r="AA12465" s="1" t="s">
        <v>11</v>
      </c>
      <c r="AC12465" s="23" t="s">
        <v>37888</v>
      </c>
      <c r="AD12465" s="23" t="s">
        <v>40440</v>
      </c>
      <c r="AE12465" t="s">
        <v>35409</v>
      </c>
    </row>
    <row r="12466" spans="1:31" ht="15" customHeight="1">
      <c r="A12466" s="1">
        <v>12465</v>
      </c>
      <c r="B12466" s="1" t="s">
        <v>54</v>
      </c>
      <c r="C12466" s="1" t="s">
        <v>18062</v>
      </c>
      <c r="D12466" s="9" t="s">
        <v>917</v>
      </c>
      <c r="E12466" s="9" t="s">
        <v>8892</v>
      </c>
      <c r="F12466" s="9" t="s">
        <v>18345</v>
      </c>
      <c r="G12466" s="17">
        <v>9140004449</v>
      </c>
      <c r="H12466" s="9" t="s">
        <v>8</v>
      </c>
      <c r="I12466" s="1" t="s">
        <v>62</v>
      </c>
      <c r="J12466" s="2" t="s">
        <v>47306</v>
      </c>
      <c r="K12466" s="3" t="s">
        <v>17</v>
      </c>
      <c r="L12466" s="2" t="s">
        <v>47306</v>
      </c>
      <c r="M12466" s="11"/>
      <c r="N12466" s="4"/>
      <c r="O12466" s="11"/>
      <c r="P12466" s="4"/>
      <c r="Q12466" s="11"/>
      <c r="R12466" s="4"/>
      <c r="S12466" s="11"/>
      <c r="T12466" s="4"/>
      <c r="U12466" s="11"/>
      <c r="V12466" s="4"/>
      <c r="W12466" s="11"/>
      <c r="X12466" s="4"/>
      <c r="Y12466" s="11"/>
      <c r="Z12466" s="2"/>
      <c r="AA12466" s="1" t="s">
        <v>16</v>
      </c>
      <c r="AC12466" s="23" t="s">
        <v>37888</v>
      </c>
      <c r="AD12466" s="23" t="s">
        <v>40440</v>
      </c>
      <c r="AE12466" t="s">
        <v>35399</v>
      </c>
    </row>
    <row r="12467" spans="1:31" ht="15" customHeight="1">
      <c r="A12467" s="1">
        <v>12466</v>
      </c>
      <c r="B12467" s="1" t="s">
        <v>54</v>
      </c>
      <c r="C12467" s="1" t="s">
        <v>18073</v>
      </c>
      <c r="D12467" s="9" t="s">
        <v>162</v>
      </c>
      <c r="E12467" s="9" t="s">
        <v>351</v>
      </c>
      <c r="F12467" s="9" t="s">
        <v>33115</v>
      </c>
      <c r="G12467" s="17">
        <v>9194641499</v>
      </c>
      <c r="H12467" s="9" t="s">
        <v>37</v>
      </c>
      <c r="I12467" s="1" t="s">
        <v>62</v>
      </c>
      <c r="J12467" s="2" t="s">
        <v>47306</v>
      </c>
      <c r="K12467" s="3" t="s">
        <v>17</v>
      </c>
      <c r="L12467" s="2" t="s">
        <v>47306</v>
      </c>
      <c r="M12467" s="11"/>
      <c r="N12467" s="4"/>
      <c r="O12467" s="11"/>
      <c r="P12467" s="4"/>
      <c r="Q12467" s="11"/>
      <c r="R12467" s="4"/>
      <c r="S12467" s="11"/>
      <c r="T12467" s="4"/>
      <c r="U12467" s="11"/>
      <c r="V12467" s="4"/>
      <c r="W12467" s="11"/>
      <c r="X12467" s="4"/>
      <c r="Y12467" s="11"/>
      <c r="Z12467" s="2"/>
      <c r="AA12467" s="1" t="s">
        <v>11</v>
      </c>
      <c r="AC12467" s="23" t="s">
        <v>37888</v>
      </c>
      <c r="AD12467" s="23" t="s">
        <v>40440</v>
      </c>
      <c r="AE12467" t="s">
        <v>35409</v>
      </c>
    </row>
    <row r="12468" spans="1:31" ht="15" customHeight="1">
      <c r="A12468" s="1">
        <v>12467</v>
      </c>
      <c r="B12468" s="1" t="s">
        <v>54</v>
      </c>
      <c r="C12468" s="1" t="s">
        <v>18074</v>
      </c>
      <c r="D12468" s="9" t="s">
        <v>965</v>
      </c>
      <c r="E12468" s="9" t="s">
        <v>84</v>
      </c>
      <c r="F12468" s="9" t="s">
        <v>35162</v>
      </c>
      <c r="G12468" s="17">
        <v>91914946496</v>
      </c>
      <c r="H12468" s="9" t="s">
        <v>8</v>
      </c>
      <c r="I12468" s="1" t="s">
        <v>41</v>
      </c>
      <c r="J12468" s="2" t="s">
        <v>47306</v>
      </c>
      <c r="K12468" s="3" t="s">
        <v>17</v>
      </c>
      <c r="L12468" s="2" t="s">
        <v>47306</v>
      </c>
      <c r="M12468" s="11"/>
      <c r="N12468" s="4"/>
      <c r="O12468" s="11"/>
      <c r="P12468" s="4"/>
      <c r="Q12468" s="11"/>
      <c r="R12468" s="4"/>
      <c r="S12468" s="11"/>
      <c r="T12468" s="4"/>
      <c r="U12468" s="11"/>
      <c r="V12468" s="4"/>
      <c r="W12468" s="11"/>
      <c r="X12468" s="4"/>
      <c r="Y12468" s="11"/>
      <c r="Z12468" s="2"/>
      <c r="AA12468" s="1" t="s">
        <v>16</v>
      </c>
      <c r="AC12468" s="23" t="s">
        <v>37888</v>
      </c>
      <c r="AD12468" s="23" t="s">
        <v>40440</v>
      </c>
      <c r="AE12468" t="s">
        <v>35410</v>
      </c>
    </row>
    <row r="12469" spans="1:31" ht="15" customHeight="1">
      <c r="A12469" s="1">
        <v>12468</v>
      </c>
      <c r="B12469" s="1" t="s">
        <v>54</v>
      </c>
      <c r="C12469" s="1" t="s">
        <v>18089</v>
      </c>
      <c r="D12469" s="9" t="s">
        <v>1305</v>
      </c>
      <c r="E12469" s="9" t="s">
        <v>40</v>
      </c>
      <c r="F12469" s="9" t="s">
        <v>29843</v>
      </c>
      <c r="G12469" s="17">
        <v>919994416416</v>
      </c>
      <c r="H12469" s="9" t="s">
        <v>15</v>
      </c>
      <c r="I12469" s="1" t="s">
        <v>41</v>
      </c>
      <c r="J12469" s="2" t="s">
        <v>47306</v>
      </c>
      <c r="K12469" s="3" t="s">
        <v>17</v>
      </c>
      <c r="L12469" s="2" t="s">
        <v>47306</v>
      </c>
      <c r="M12469" s="11"/>
      <c r="N12469" s="4"/>
      <c r="O12469" s="11"/>
      <c r="P12469" s="4"/>
      <c r="Q12469" s="11"/>
      <c r="R12469" s="4"/>
      <c r="S12469" s="11"/>
      <c r="T12469" s="4"/>
      <c r="U12469" s="11"/>
      <c r="V12469" s="4"/>
      <c r="W12469" s="11"/>
      <c r="X12469" s="4"/>
      <c r="Y12469" s="11"/>
      <c r="Z12469" s="2"/>
      <c r="AA12469" s="1" t="s">
        <v>16</v>
      </c>
      <c r="AC12469" s="23" t="s">
        <v>37888</v>
      </c>
      <c r="AD12469" s="23" t="s">
        <v>40440</v>
      </c>
      <c r="AE12469" t="s">
        <v>35394</v>
      </c>
    </row>
    <row r="12470" spans="1:31" ht="15" customHeight="1">
      <c r="A12470" s="1">
        <v>12469</v>
      </c>
      <c r="B12470" s="1" t="s">
        <v>54</v>
      </c>
      <c r="C12470" s="1" t="s">
        <v>18103</v>
      </c>
      <c r="D12470" s="9" t="s">
        <v>727</v>
      </c>
      <c r="E12470" s="9" t="s">
        <v>255</v>
      </c>
      <c r="F12470" s="9" t="s">
        <v>29850</v>
      </c>
      <c r="G12470" s="17">
        <v>9160049400</v>
      </c>
      <c r="H12470" s="9" t="s">
        <v>132</v>
      </c>
      <c r="I12470" s="1" t="s">
        <v>9</v>
      </c>
      <c r="J12470" s="2" t="s">
        <v>47306</v>
      </c>
      <c r="K12470" s="3" t="s">
        <v>17</v>
      </c>
      <c r="L12470" s="2" t="s">
        <v>47306</v>
      </c>
      <c r="M12470" s="11"/>
      <c r="N12470" s="4"/>
      <c r="O12470" s="11"/>
      <c r="P12470" s="4"/>
      <c r="Q12470" s="11"/>
      <c r="R12470" s="4"/>
      <c r="S12470" s="11"/>
      <c r="T12470" s="4"/>
      <c r="U12470" s="11"/>
      <c r="V12470" s="4"/>
      <c r="W12470" s="11"/>
      <c r="X12470" s="4"/>
      <c r="Y12470" s="11"/>
      <c r="Z12470" s="2"/>
      <c r="AA12470" s="1" t="s">
        <v>16</v>
      </c>
      <c r="AC12470" s="23" t="s">
        <v>37888</v>
      </c>
      <c r="AD12470" s="23" t="s">
        <v>40440</v>
      </c>
      <c r="AE12470" t="s">
        <v>35394</v>
      </c>
    </row>
    <row r="12471" spans="1:31" ht="15" customHeight="1">
      <c r="A12471" s="1">
        <v>12470</v>
      </c>
      <c r="B12471" s="1" t="s">
        <v>54</v>
      </c>
      <c r="C12471" s="1" t="s">
        <v>18118</v>
      </c>
      <c r="D12471" s="9" t="s">
        <v>10221</v>
      </c>
      <c r="E12471" s="9" t="s">
        <v>774</v>
      </c>
      <c r="F12471" s="9" t="s">
        <v>29856</v>
      </c>
      <c r="G12471" s="17">
        <v>919494006696</v>
      </c>
      <c r="H12471" s="9" t="s">
        <v>20</v>
      </c>
      <c r="I12471" s="1" t="s">
        <v>41</v>
      </c>
      <c r="J12471" s="2" t="s">
        <v>47306</v>
      </c>
      <c r="K12471" s="3" t="s">
        <v>17</v>
      </c>
      <c r="L12471" s="2" t="s">
        <v>47306</v>
      </c>
      <c r="M12471" s="11"/>
      <c r="N12471" s="4"/>
      <c r="O12471" s="11"/>
      <c r="P12471" s="4"/>
      <c r="Q12471" s="11"/>
      <c r="R12471" s="4"/>
      <c r="S12471" s="11"/>
      <c r="T12471" s="4"/>
      <c r="U12471" s="11"/>
      <c r="V12471" s="4"/>
      <c r="W12471" s="11"/>
      <c r="X12471" s="4"/>
      <c r="Y12471" s="11"/>
      <c r="Z12471" s="2"/>
      <c r="AA12471" s="1" t="s">
        <v>16</v>
      </c>
      <c r="AC12471" s="23" t="s">
        <v>37888</v>
      </c>
      <c r="AD12471" s="23" t="s">
        <v>40440</v>
      </c>
      <c r="AE12471" t="s">
        <v>35410</v>
      </c>
    </row>
    <row r="12472" spans="1:31" ht="15" customHeight="1">
      <c r="A12472" s="1">
        <v>12471</v>
      </c>
      <c r="B12472" s="1" t="s">
        <v>54</v>
      </c>
      <c r="C12472" s="1" t="s">
        <v>18130</v>
      </c>
      <c r="D12472" s="9" t="s">
        <v>151</v>
      </c>
      <c r="E12472" s="9" t="s">
        <v>40</v>
      </c>
      <c r="F12472" s="9" t="s">
        <v>29863</v>
      </c>
      <c r="G12472" s="17">
        <v>919164994</v>
      </c>
      <c r="H12472" s="9" t="s">
        <v>20</v>
      </c>
      <c r="I12472" s="1" t="s">
        <v>41</v>
      </c>
      <c r="J12472" s="2" t="s">
        <v>47306</v>
      </c>
      <c r="K12472" s="3" t="s">
        <v>213</v>
      </c>
      <c r="L12472" s="2" t="s">
        <v>47306</v>
      </c>
      <c r="M12472" s="11"/>
      <c r="N12472" s="4"/>
      <c r="O12472" s="11"/>
      <c r="P12472" s="4"/>
      <c r="Q12472" s="11"/>
      <c r="R12472" s="4"/>
      <c r="S12472" s="11"/>
      <c r="T12472" s="4"/>
      <c r="U12472" s="11"/>
      <c r="V12472" s="4"/>
      <c r="W12472" s="11"/>
      <c r="X12472" s="4"/>
      <c r="Y12472" s="11"/>
      <c r="Z12472" s="2"/>
      <c r="AA12472" s="1" t="s">
        <v>16</v>
      </c>
      <c r="AC12472" s="23" t="s">
        <v>37888</v>
      </c>
      <c r="AD12472" s="23" t="s">
        <v>40440</v>
      </c>
      <c r="AE12472" t="s">
        <v>35394</v>
      </c>
    </row>
    <row r="12473" spans="1:31" ht="15" customHeight="1">
      <c r="A12473" s="1">
        <v>12472</v>
      </c>
      <c r="B12473" s="1" t="s">
        <v>54</v>
      </c>
      <c r="C12473" s="1" t="s">
        <v>18186</v>
      </c>
      <c r="D12473" s="9" t="s">
        <v>2414</v>
      </c>
      <c r="E12473" s="9" t="s">
        <v>40</v>
      </c>
      <c r="F12473" s="9" t="s">
        <v>29900</v>
      </c>
      <c r="G12473" s="17">
        <v>919444604449</v>
      </c>
      <c r="H12473" s="9" t="s">
        <v>8</v>
      </c>
      <c r="I12473" s="1" t="s">
        <v>62</v>
      </c>
      <c r="J12473" s="2" t="s">
        <v>47306</v>
      </c>
      <c r="K12473" s="3" t="s">
        <v>213</v>
      </c>
      <c r="L12473" s="2" t="s">
        <v>47306</v>
      </c>
      <c r="M12473" s="4" t="s">
        <v>17</v>
      </c>
      <c r="N12473" s="3" t="str">
        <f>J12473</f>
        <v>[20 lacs - 35 lacs]</v>
      </c>
      <c r="O12473" s="4" t="s">
        <v>14137</v>
      </c>
      <c r="P12473" s="3" t="s">
        <v>47306</v>
      </c>
      <c r="Q12473" s="11"/>
      <c r="R12473" s="4"/>
      <c r="S12473" s="11"/>
      <c r="T12473" s="4"/>
      <c r="U12473" s="11"/>
      <c r="V12473" s="4"/>
      <c r="W12473" s="11"/>
      <c r="X12473" s="4"/>
      <c r="Y12473" s="11"/>
      <c r="Z12473" s="2"/>
      <c r="AA12473" s="1" t="s">
        <v>16</v>
      </c>
      <c r="AC12473" s="23" t="s">
        <v>37888</v>
      </c>
      <c r="AD12473" s="23" t="s">
        <v>40440</v>
      </c>
      <c r="AE12473" t="s">
        <v>35394</v>
      </c>
    </row>
    <row r="12474" spans="1:31" ht="15" customHeight="1">
      <c r="A12474" s="1">
        <v>12473</v>
      </c>
      <c r="B12474" s="1" t="s">
        <v>54</v>
      </c>
      <c r="C12474" s="1" t="s">
        <v>18199</v>
      </c>
      <c r="D12474" s="9" t="s">
        <v>4742</v>
      </c>
      <c r="E12474" s="9" t="s">
        <v>40</v>
      </c>
      <c r="F12474" s="9" t="s">
        <v>23354</v>
      </c>
      <c r="G12474" s="17">
        <v>919909496469</v>
      </c>
      <c r="H12474" s="9" t="s">
        <v>132</v>
      </c>
      <c r="I12474" s="1" t="s">
        <v>41</v>
      </c>
      <c r="J12474" s="2" t="s">
        <v>47306</v>
      </c>
      <c r="K12474" s="3" t="s">
        <v>213</v>
      </c>
      <c r="L12474" s="2" t="s">
        <v>47306</v>
      </c>
      <c r="M12474" s="11"/>
      <c r="N12474" s="4"/>
      <c r="O12474" s="11"/>
      <c r="P12474" s="4"/>
      <c r="Q12474" s="11"/>
      <c r="R12474" s="4"/>
      <c r="S12474" s="11"/>
      <c r="T12474" s="4"/>
      <c r="U12474" s="11"/>
      <c r="V12474" s="4"/>
      <c r="W12474" s="11"/>
      <c r="X12474" s="4"/>
      <c r="Y12474" s="11"/>
      <c r="Z12474" s="2"/>
      <c r="AA12474" s="1" t="s">
        <v>16</v>
      </c>
      <c r="AC12474" s="23" t="s">
        <v>37888</v>
      </c>
      <c r="AD12474" s="23" t="s">
        <v>40440</v>
      </c>
      <c r="AE12474" t="s">
        <v>35410</v>
      </c>
    </row>
    <row r="12475" spans="1:31" ht="15" customHeight="1">
      <c r="A12475" s="1">
        <v>12474</v>
      </c>
      <c r="B12475" s="1" t="s">
        <v>54</v>
      </c>
      <c r="C12475" s="1" t="s">
        <v>18201</v>
      </c>
      <c r="D12475" s="9" t="s">
        <v>18376</v>
      </c>
      <c r="E12475" s="9" t="s">
        <v>328</v>
      </c>
      <c r="F12475" s="9" t="s">
        <v>33132</v>
      </c>
      <c r="G12475" s="17">
        <v>91944490006</v>
      </c>
      <c r="H12475" s="9" t="s">
        <v>15</v>
      </c>
      <c r="I12475" s="1" t="s">
        <v>62</v>
      </c>
      <c r="J12475" s="2" t="s">
        <v>47306</v>
      </c>
      <c r="K12475" s="3" t="s">
        <v>213</v>
      </c>
      <c r="L12475" s="2" t="s">
        <v>47306</v>
      </c>
      <c r="M12475" s="11"/>
      <c r="N12475" s="4"/>
      <c r="O12475" s="11"/>
      <c r="P12475" s="4"/>
      <c r="Q12475" s="11"/>
      <c r="R12475" s="4"/>
      <c r="S12475" s="11"/>
      <c r="T12475" s="4"/>
      <c r="U12475" s="11"/>
      <c r="V12475" s="4"/>
      <c r="W12475" s="11"/>
      <c r="X12475" s="4"/>
      <c r="Y12475" s="11"/>
      <c r="Z12475" s="2"/>
      <c r="AA12475" s="1" t="s">
        <v>16</v>
      </c>
      <c r="AC12475" s="23" t="s">
        <v>37888</v>
      </c>
      <c r="AD12475" s="23" t="s">
        <v>40440</v>
      </c>
      <c r="AE12475" t="s">
        <v>35394</v>
      </c>
    </row>
    <row r="12476" spans="1:31" ht="15" customHeight="1">
      <c r="A12476" s="1">
        <v>12475</v>
      </c>
      <c r="B12476" s="1" t="s">
        <v>54</v>
      </c>
      <c r="C12476" s="1" t="s">
        <v>18219</v>
      </c>
      <c r="D12476" s="9" t="s">
        <v>1302</v>
      </c>
      <c r="E12476" s="9" t="s">
        <v>40</v>
      </c>
      <c r="F12476" s="9" t="s">
        <v>29916</v>
      </c>
      <c r="G12476" s="17">
        <v>919441446994</v>
      </c>
      <c r="H12476" s="9" t="s">
        <v>20</v>
      </c>
      <c r="I12476" s="1" t="s">
        <v>62</v>
      </c>
      <c r="J12476" s="2" t="s">
        <v>47306</v>
      </c>
      <c r="K12476" s="3" t="s">
        <v>17</v>
      </c>
      <c r="L12476" s="2" t="s">
        <v>47306</v>
      </c>
      <c r="M12476" s="11"/>
      <c r="N12476" s="4"/>
      <c r="O12476" s="11"/>
      <c r="P12476" s="4"/>
      <c r="Q12476" s="11"/>
      <c r="R12476" s="4"/>
      <c r="S12476" s="11"/>
      <c r="T12476" s="4"/>
      <c r="U12476" s="11"/>
      <c r="V12476" s="4"/>
      <c r="W12476" s="11"/>
      <c r="X12476" s="4"/>
      <c r="Y12476" s="11"/>
      <c r="Z12476" s="2"/>
      <c r="AA12476" s="1" t="s">
        <v>16</v>
      </c>
      <c r="AC12476" s="23" t="s">
        <v>37888</v>
      </c>
      <c r="AD12476" s="23" t="s">
        <v>40440</v>
      </c>
      <c r="AE12476" t="s">
        <v>35410</v>
      </c>
    </row>
    <row r="12477" spans="1:31" ht="15" customHeight="1">
      <c r="A12477" s="1">
        <v>12476</v>
      </c>
      <c r="B12477" s="1" t="s">
        <v>54</v>
      </c>
      <c r="C12477" s="1" t="s">
        <v>18221</v>
      </c>
      <c r="D12477" s="9" t="s">
        <v>723</v>
      </c>
      <c r="E12477" s="9" t="s">
        <v>221</v>
      </c>
      <c r="F12477" s="9" t="s">
        <v>29918</v>
      </c>
      <c r="G12477" s="17">
        <v>91964494061</v>
      </c>
      <c r="H12477" s="9" t="s">
        <v>8</v>
      </c>
      <c r="I12477" s="1" t="s">
        <v>41</v>
      </c>
      <c r="J12477" s="2" t="s">
        <v>47306</v>
      </c>
      <c r="K12477" s="3" t="s">
        <v>213</v>
      </c>
      <c r="L12477" s="2" t="s">
        <v>47306</v>
      </c>
      <c r="M12477" s="4" t="s">
        <v>17</v>
      </c>
      <c r="N12477" s="3" t="str">
        <f>J12477</f>
        <v>[20 lacs - 35 lacs]</v>
      </c>
      <c r="O12477" s="11"/>
      <c r="P12477" s="4"/>
      <c r="Q12477" s="11"/>
      <c r="R12477" s="4"/>
      <c r="S12477" s="11"/>
      <c r="T12477" s="4"/>
      <c r="U12477" s="11"/>
      <c r="V12477" s="4"/>
      <c r="W12477" s="11"/>
      <c r="X12477" s="4"/>
      <c r="Y12477" s="11"/>
      <c r="Z12477" s="2"/>
      <c r="AA12477" s="1" t="s">
        <v>16</v>
      </c>
      <c r="AC12477" s="23" t="s">
        <v>37888</v>
      </c>
      <c r="AD12477" s="23" t="s">
        <v>40440</v>
      </c>
      <c r="AE12477" t="s">
        <v>35399</v>
      </c>
    </row>
    <row r="12478" spans="1:31" ht="15" customHeight="1">
      <c r="A12478" s="1">
        <v>12477</v>
      </c>
      <c r="B12478" s="1" t="s">
        <v>54</v>
      </c>
      <c r="C12478" s="1" t="s">
        <v>18230</v>
      </c>
      <c r="D12478" s="9" t="s">
        <v>1305</v>
      </c>
      <c r="E12478" s="9" t="s">
        <v>1306</v>
      </c>
      <c r="F12478" s="9" t="s">
        <v>29923</v>
      </c>
      <c r="G12478" s="17">
        <v>9194464464</v>
      </c>
      <c r="H12478" s="9" t="s">
        <v>15</v>
      </c>
      <c r="I12478" s="1" t="s">
        <v>62</v>
      </c>
      <c r="J12478" s="2" t="s">
        <v>47306</v>
      </c>
      <c r="K12478" s="3" t="s">
        <v>17</v>
      </c>
      <c r="L12478" s="2" t="s">
        <v>47306</v>
      </c>
      <c r="M12478" s="11"/>
      <c r="N12478" s="4"/>
      <c r="O12478" s="11"/>
      <c r="P12478" s="4"/>
      <c r="Q12478" s="11"/>
      <c r="R12478" s="4"/>
      <c r="S12478" s="11"/>
      <c r="T12478" s="4"/>
      <c r="U12478" s="11"/>
      <c r="V12478" s="4"/>
      <c r="W12478" s="11"/>
      <c r="X12478" s="4"/>
      <c r="Y12478" s="11"/>
      <c r="Z12478" s="2"/>
      <c r="AA12478" s="1" t="s">
        <v>16</v>
      </c>
      <c r="AC12478" s="23" t="s">
        <v>37888</v>
      </c>
      <c r="AD12478" s="23" t="s">
        <v>40440</v>
      </c>
      <c r="AE12478" t="s">
        <v>35399</v>
      </c>
    </row>
    <row r="12479" spans="1:31" ht="15" customHeight="1">
      <c r="A12479" s="1">
        <v>12478</v>
      </c>
      <c r="B12479" s="1" t="s">
        <v>54</v>
      </c>
      <c r="C12479" s="1" t="s">
        <v>18242</v>
      </c>
      <c r="D12479" s="9" t="s">
        <v>2160</v>
      </c>
      <c r="E12479" s="9" t="s">
        <v>788</v>
      </c>
      <c r="F12479" s="9" t="s">
        <v>29928</v>
      </c>
      <c r="G12479" s="17">
        <v>91994600660</v>
      </c>
      <c r="H12479" s="9" t="s">
        <v>132</v>
      </c>
      <c r="I12479" s="1" t="s">
        <v>41</v>
      </c>
      <c r="J12479" s="2" t="s">
        <v>47306</v>
      </c>
      <c r="K12479" s="3" t="s">
        <v>213</v>
      </c>
      <c r="L12479" s="2" t="s">
        <v>47306</v>
      </c>
      <c r="M12479" s="11"/>
      <c r="N12479" s="4"/>
      <c r="O12479" s="11"/>
      <c r="P12479" s="4"/>
      <c r="Q12479" s="11"/>
      <c r="R12479" s="4"/>
      <c r="S12479" s="11"/>
      <c r="T12479" s="4"/>
      <c r="U12479" s="11"/>
      <c r="V12479" s="4"/>
      <c r="W12479" s="11"/>
      <c r="X12479" s="4"/>
      <c r="Y12479" s="11"/>
      <c r="Z12479" s="2"/>
      <c r="AA12479" s="1" t="s">
        <v>16</v>
      </c>
      <c r="AC12479" s="23" t="s">
        <v>37888</v>
      </c>
      <c r="AD12479" s="23" t="s">
        <v>40440</v>
      </c>
      <c r="AE12479" t="s">
        <v>35394</v>
      </c>
    </row>
    <row r="12480" spans="1:31" ht="15" customHeight="1">
      <c r="A12480" s="1">
        <v>12479</v>
      </c>
      <c r="B12480" s="1" t="s">
        <v>54</v>
      </c>
      <c r="C12480" s="1" t="s">
        <v>18253</v>
      </c>
      <c r="D12480" s="9" t="s">
        <v>463</v>
      </c>
      <c r="E12480" s="9" t="s">
        <v>40</v>
      </c>
      <c r="F12480" s="9" t="s">
        <v>33143</v>
      </c>
      <c r="G12480" s="17">
        <v>9194941199</v>
      </c>
      <c r="H12480" s="9" t="s">
        <v>20</v>
      </c>
      <c r="I12480" s="1" t="s">
        <v>41</v>
      </c>
      <c r="J12480" s="2" t="s">
        <v>47306</v>
      </c>
      <c r="K12480" s="3" t="s">
        <v>213</v>
      </c>
      <c r="L12480" s="2" t="s">
        <v>47306</v>
      </c>
      <c r="M12480" s="11"/>
      <c r="N12480" s="4"/>
      <c r="O12480" s="11"/>
      <c r="P12480" s="4"/>
      <c r="Q12480" s="11"/>
      <c r="R12480" s="4"/>
      <c r="S12480" s="11"/>
      <c r="T12480" s="4"/>
      <c r="U12480" s="11"/>
      <c r="V12480" s="4"/>
      <c r="W12480" s="11"/>
      <c r="X12480" s="4"/>
      <c r="Y12480" s="11"/>
      <c r="Z12480" s="2"/>
      <c r="AA12480" s="1" t="s">
        <v>16</v>
      </c>
      <c r="AC12480" s="23" t="s">
        <v>37888</v>
      </c>
      <c r="AD12480" s="23" t="s">
        <v>40440</v>
      </c>
      <c r="AE12480" t="s">
        <v>35394</v>
      </c>
    </row>
    <row r="12481" spans="1:31" ht="15" customHeight="1">
      <c r="A12481" s="1">
        <v>12480</v>
      </c>
      <c r="B12481" s="1" t="s">
        <v>54</v>
      </c>
      <c r="C12481" s="1" t="s">
        <v>18258</v>
      </c>
      <c r="D12481" s="9" t="s">
        <v>1046</v>
      </c>
      <c r="E12481" s="9" t="s">
        <v>78</v>
      </c>
      <c r="F12481" s="9" t="s">
        <v>22977</v>
      </c>
      <c r="G12481" s="17">
        <v>914469064446</v>
      </c>
      <c r="H12481" s="9" t="s">
        <v>8</v>
      </c>
      <c r="I12481" s="1" t="s">
        <v>9</v>
      </c>
      <c r="J12481" s="2" t="s">
        <v>47306</v>
      </c>
      <c r="K12481" s="3" t="s">
        <v>213</v>
      </c>
      <c r="L12481" s="2" t="s">
        <v>47306</v>
      </c>
      <c r="M12481" s="11"/>
      <c r="N12481" s="4"/>
      <c r="O12481" s="11"/>
      <c r="P12481" s="4"/>
      <c r="Q12481" s="11"/>
      <c r="R12481" s="4"/>
      <c r="S12481" s="11"/>
      <c r="T12481" s="4"/>
      <c r="U12481" s="11"/>
      <c r="V12481" s="4"/>
      <c r="W12481" s="11"/>
      <c r="X12481" s="4"/>
      <c r="Y12481" s="11"/>
      <c r="Z12481" s="2"/>
      <c r="AA12481" s="1" t="s">
        <v>16</v>
      </c>
      <c r="AC12481" s="23" t="s">
        <v>37888</v>
      </c>
      <c r="AD12481" s="23" t="s">
        <v>40440</v>
      </c>
      <c r="AE12481" t="s">
        <v>35409</v>
      </c>
    </row>
    <row r="12482" spans="1:31" ht="15" customHeight="1">
      <c r="A12482" s="1">
        <v>12481</v>
      </c>
      <c r="B12482" s="1" t="s">
        <v>54</v>
      </c>
      <c r="C12482" s="1" t="s">
        <v>18259</v>
      </c>
      <c r="D12482" s="9" t="s">
        <v>18388</v>
      </c>
      <c r="E12482" s="9" t="s">
        <v>14007</v>
      </c>
      <c r="F12482" s="9" t="s">
        <v>29937</v>
      </c>
      <c r="G12482" s="17">
        <v>91944694609</v>
      </c>
      <c r="H12482" s="9" t="s">
        <v>8</v>
      </c>
      <c r="I12482" s="1" t="s">
        <v>62</v>
      </c>
      <c r="J12482" s="2" t="s">
        <v>47306</v>
      </c>
      <c r="K12482" s="3" t="s">
        <v>213</v>
      </c>
      <c r="L12482" s="2" t="s">
        <v>47306</v>
      </c>
      <c r="M12482" s="11"/>
      <c r="N12482" s="4"/>
      <c r="O12482" s="11"/>
      <c r="P12482" s="4"/>
      <c r="Q12482" s="11"/>
      <c r="R12482" s="4"/>
      <c r="S12482" s="11"/>
      <c r="T12482" s="4"/>
      <c r="U12482" s="11"/>
      <c r="V12482" s="4"/>
      <c r="W12482" s="11"/>
      <c r="X12482" s="4"/>
      <c r="Y12482" s="11"/>
      <c r="Z12482" s="2"/>
      <c r="AA12482" s="1" t="s">
        <v>16</v>
      </c>
      <c r="AC12482" s="23" t="s">
        <v>37888</v>
      </c>
      <c r="AD12482" s="23" t="s">
        <v>40440</v>
      </c>
      <c r="AE12482" t="s">
        <v>35394</v>
      </c>
    </row>
    <row r="12483" spans="1:31" ht="15" customHeight="1">
      <c r="A12483" s="1">
        <v>12482</v>
      </c>
      <c r="B12483" s="1" t="s">
        <v>54</v>
      </c>
      <c r="C12483" s="1" t="s">
        <v>18272</v>
      </c>
      <c r="D12483" s="9" t="s">
        <v>1506</v>
      </c>
      <c r="E12483" s="9" t="s">
        <v>40</v>
      </c>
      <c r="F12483" s="9" t="s">
        <v>35186</v>
      </c>
      <c r="G12483" s="17">
        <v>919909416600</v>
      </c>
      <c r="H12483" s="9" t="s">
        <v>8</v>
      </c>
      <c r="I12483" s="1" t="s">
        <v>41</v>
      </c>
      <c r="J12483" s="2" t="s">
        <v>47306</v>
      </c>
      <c r="K12483" s="3" t="s">
        <v>213</v>
      </c>
      <c r="L12483" s="2" t="s">
        <v>47306</v>
      </c>
      <c r="M12483" s="4" t="s">
        <v>17</v>
      </c>
      <c r="N12483" s="3" t="str">
        <f>J12483</f>
        <v>[20 lacs - 35 lacs]</v>
      </c>
      <c r="O12483" s="11"/>
      <c r="P12483" s="4"/>
      <c r="Q12483" s="11"/>
      <c r="R12483" s="4"/>
      <c r="S12483" s="11"/>
      <c r="T12483" s="4"/>
      <c r="U12483" s="11"/>
      <c r="V12483" s="4"/>
      <c r="W12483" s="11"/>
      <c r="X12483" s="4"/>
      <c r="Y12483" s="11"/>
      <c r="Z12483" s="2"/>
      <c r="AA12483" s="1" t="s">
        <v>11</v>
      </c>
      <c r="AC12483" s="23" t="s">
        <v>37888</v>
      </c>
      <c r="AD12483" s="23" t="s">
        <v>40440</v>
      </c>
      <c r="AE12483" t="s">
        <v>35410</v>
      </c>
    </row>
    <row r="12484" spans="1:31" ht="15" customHeight="1">
      <c r="A12484" s="1">
        <v>12483</v>
      </c>
      <c r="B12484" s="1" t="s">
        <v>54</v>
      </c>
      <c r="C12484" s="1" t="s">
        <v>18282</v>
      </c>
      <c r="D12484" s="9" t="s">
        <v>1160</v>
      </c>
      <c r="E12484" s="9" t="s">
        <v>788</v>
      </c>
      <c r="F12484" s="9" t="s">
        <v>24447</v>
      </c>
      <c r="G12484" s="17">
        <v>919099416404</v>
      </c>
      <c r="H12484" s="9" t="s">
        <v>8</v>
      </c>
      <c r="I12484" s="1" t="s">
        <v>62</v>
      </c>
      <c r="J12484" s="2" t="s">
        <v>47306</v>
      </c>
      <c r="K12484" s="3" t="s">
        <v>213</v>
      </c>
      <c r="L12484" s="2" t="s">
        <v>47306</v>
      </c>
      <c r="M12484" s="11"/>
      <c r="N12484" s="4"/>
      <c r="O12484" s="11"/>
      <c r="P12484" s="4"/>
      <c r="Q12484" s="11"/>
      <c r="R12484" s="4"/>
      <c r="S12484" s="11"/>
      <c r="T12484" s="4"/>
      <c r="U12484" s="11"/>
      <c r="V12484" s="4"/>
      <c r="W12484" s="11"/>
      <c r="X12484" s="4"/>
      <c r="Y12484" s="11"/>
      <c r="Z12484" s="2"/>
      <c r="AA12484" s="1" t="s">
        <v>16</v>
      </c>
      <c r="AC12484" s="23" t="s">
        <v>37888</v>
      </c>
      <c r="AD12484" s="23" t="s">
        <v>40440</v>
      </c>
      <c r="AE12484" t="s">
        <v>35399</v>
      </c>
    </row>
    <row r="12485" spans="1:31" ht="15" customHeight="1">
      <c r="A12485" s="1">
        <v>12484</v>
      </c>
      <c r="B12485" s="1" t="s">
        <v>54</v>
      </c>
      <c r="C12485" s="1" t="s">
        <v>18284</v>
      </c>
      <c r="D12485" s="9" t="s">
        <v>36173</v>
      </c>
      <c r="E12485" s="9" t="s">
        <v>4616</v>
      </c>
      <c r="F12485" s="9" t="s">
        <v>35188</v>
      </c>
      <c r="G12485" s="17">
        <v>91990664964</v>
      </c>
      <c r="H12485" s="9" t="s">
        <v>20</v>
      </c>
      <c r="I12485" s="1" t="s">
        <v>41</v>
      </c>
      <c r="J12485" s="2" t="s">
        <v>47306</v>
      </c>
      <c r="K12485" s="3" t="s">
        <v>17</v>
      </c>
      <c r="L12485" s="2" t="s">
        <v>47306</v>
      </c>
      <c r="M12485" s="11"/>
      <c r="N12485" s="4"/>
      <c r="O12485" s="11"/>
      <c r="P12485" s="4"/>
      <c r="Q12485" s="11"/>
      <c r="R12485" s="4"/>
      <c r="S12485" s="11"/>
      <c r="T12485" s="4"/>
      <c r="U12485" s="11"/>
      <c r="V12485" s="4"/>
      <c r="W12485" s="11"/>
      <c r="X12485" s="4"/>
      <c r="Y12485" s="11"/>
      <c r="Z12485" s="2"/>
      <c r="AA12485" s="1" t="s">
        <v>16</v>
      </c>
      <c r="AC12485" s="23" t="s">
        <v>37888</v>
      </c>
      <c r="AD12485" s="23" t="s">
        <v>40440</v>
      </c>
      <c r="AE12485" t="s">
        <v>35409</v>
      </c>
    </row>
    <row r="12486" spans="1:31" ht="15" customHeight="1">
      <c r="A12486" s="1">
        <v>12485</v>
      </c>
      <c r="B12486" s="1" t="s">
        <v>54</v>
      </c>
      <c r="C12486" s="1" t="s">
        <v>18285</v>
      </c>
      <c r="D12486" s="9" t="s">
        <v>65</v>
      </c>
      <c r="E12486" s="9" t="s">
        <v>534</v>
      </c>
      <c r="F12486" s="9" t="s">
        <v>18395</v>
      </c>
      <c r="G12486" s="17">
        <v>919909969644</v>
      </c>
      <c r="H12486" s="9" t="s">
        <v>15</v>
      </c>
      <c r="I12486" s="1" t="s">
        <v>62</v>
      </c>
      <c r="J12486" s="2" t="s">
        <v>47306</v>
      </c>
      <c r="K12486" s="3" t="s">
        <v>213</v>
      </c>
      <c r="L12486" s="2" t="s">
        <v>47306</v>
      </c>
      <c r="M12486" s="11"/>
      <c r="N12486" s="4"/>
      <c r="O12486" s="11"/>
      <c r="P12486" s="4"/>
      <c r="Q12486" s="11"/>
      <c r="R12486" s="4"/>
      <c r="S12486" s="11"/>
      <c r="T12486" s="4"/>
      <c r="U12486" s="11"/>
      <c r="V12486" s="4"/>
      <c r="W12486" s="11"/>
      <c r="X12486" s="4"/>
      <c r="Y12486" s="11"/>
      <c r="Z12486" s="2"/>
      <c r="AA12486" s="1" t="s">
        <v>16</v>
      </c>
      <c r="AC12486" s="23" t="s">
        <v>37888</v>
      </c>
      <c r="AD12486" s="23" t="s">
        <v>40440</v>
      </c>
      <c r="AE12486" t="s">
        <v>35399</v>
      </c>
    </row>
    <row r="12487" spans="1:31" ht="15" customHeight="1">
      <c r="A12487" s="1">
        <v>12486</v>
      </c>
      <c r="B12487" s="1" t="s">
        <v>54</v>
      </c>
      <c r="C12487" s="1" t="s">
        <v>18292</v>
      </c>
      <c r="D12487" s="9" t="s">
        <v>1305</v>
      </c>
      <c r="E12487" s="9" t="s">
        <v>139</v>
      </c>
      <c r="F12487" s="9" t="s">
        <v>29959</v>
      </c>
      <c r="G12487" s="17">
        <v>91944004696</v>
      </c>
      <c r="H12487" s="9" t="s">
        <v>8</v>
      </c>
      <c r="I12487" s="1" t="s">
        <v>62</v>
      </c>
      <c r="J12487" s="2" t="s">
        <v>47306</v>
      </c>
      <c r="K12487" s="3" t="s">
        <v>213</v>
      </c>
      <c r="L12487" s="2" t="s">
        <v>47306</v>
      </c>
      <c r="M12487" s="11"/>
      <c r="N12487" s="4"/>
      <c r="O12487" s="11"/>
      <c r="P12487" s="4"/>
      <c r="Q12487" s="11"/>
      <c r="R12487" s="4"/>
      <c r="S12487" s="11"/>
      <c r="T12487" s="4"/>
      <c r="U12487" s="11"/>
      <c r="V12487" s="4"/>
      <c r="W12487" s="11"/>
      <c r="X12487" s="4"/>
      <c r="Y12487" s="11"/>
      <c r="Z12487" s="2"/>
      <c r="AA12487" s="1" t="s">
        <v>11</v>
      </c>
      <c r="AC12487" s="23" t="s">
        <v>37888</v>
      </c>
      <c r="AD12487" s="23" t="s">
        <v>40440</v>
      </c>
      <c r="AE12487" t="s">
        <v>35394</v>
      </c>
    </row>
    <row r="12488" spans="1:31" ht="15" customHeight="1">
      <c r="A12488" s="1">
        <v>12487</v>
      </c>
      <c r="B12488" s="1" t="s">
        <v>54</v>
      </c>
      <c r="C12488" s="1" t="s">
        <v>18294</v>
      </c>
      <c r="D12488" s="9" t="s">
        <v>2076</v>
      </c>
      <c r="E12488" s="9" t="s">
        <v>106</v>
      </c>
      <c r="F12488" s="9" t="s">
        <v>29960</v>
      </c>
      <c r="G12488" s="17">
        <v>91944604496</v>
      </c>
      <c r="H12488" s="9" t="s">
        <v>20</v>
      </c>
      <c r="I12488" s="1" t="s">
        <v>41</v>
      </c>
      <c r="J12488" s="2" t="s">
        <v>47306</v>
      </c>
      <c r="K12488" s="3" t="s">
        <v>213</v>
      </c>
      <c r="L12488" s="2" t="s">
        <v>47306</v>
      </c>
      <c r="M12488" s="4" t="s">
        <v>17</v>
      </c>
      <c r="N12488" s="3" t="str">
        <f>J12488</f>
        <v>[20 lacs - 35 lacs]</v>
      </c>
      <c r="O12488" s="11"/>
      <c r="P12488" s="4"/>
      <c r="Q12488" s="11"/>
      <c r="R12488" s="4"/>
      <c r="S12488" s="11"/>
      <c r="T12488" s="4"/>
      <c r="U12488" s="11"/>
      <c r="V12488" s="4"/>
      <c r="W12488" s="11"/>
      <c r="X12488" s="4"/>
      <c r="Y12488" s="11"/>
      <c r="Z12488" s="2"/>
      <c r="AA12488" s="1" t="s">
        <v>16</v>
      </c>
      <c r="AC12488" s="23" t="s">
        <v>37888</v>
      </c>
      <c r="AD12488" s="23" t="s">
        <v>40440</v>
      </c>
      <c r="AE12488" t="s">
        <v>35394</v>
      </c>
    </row>
    <row r="12489" spans="1:31" ht="15" customHeight="1">
      <c r="A12489" s="1">
        <v>12488</v>
      </c>
      <c r="B12489" s="1" t="s">
        <v>54</v>
      </c>
      <c r="C12489" s="1" t="s">
        <v>18307</v>
      </c>
      <c r="D12489" s="9" t="s">
        <v>699</v>
      </c>
      <c r="E12489" s="9" t="s">
        <v>139</v>
      </c>
      <c r="F12489" s="9" t="s">
        <v>29971</v>
      </c>
      <c r="G12489" s="17">
        <v>919916914</v>
      </c>
      <c r="H12489" s="9" t="s">
        <v>8</v>
      </c>
      <c r="I12489" s="1" t="s">
        <v>62</v>
      </c>
      <c r="J12489" s="2" t="s">
        <v>47306</v>
      </c>
      <c r="K12489" s="3" t="s">
        <v>17</v>
      </c>
      <c r="L12489" s="2" t="s">
        <v>47306</v>
      </c>
      <c r="M12489" s="11"/>
      <c r="N12489" s="4"/>
      <c r="O12489" s="11"/>
      <c r="P12489" s="4"/>
      <c r="Q12489" s="11"/>
      <c r="R12489" s="4"/>
      <c r="S12489" s="11"/>
      <c r="T12489" s="4"/>
      <c r="U12489" s="11"/>
      <c r="V12489" s="4"/>
      <c r="W12489" s="11"/>
      <c r="X12489" s="4"/>
      <c r="Y12489" s="11"/>
      <c r="Z12489" s="2"/>
      <c r="AA12489" s="1" t="s">
        <v>16</v>
      </c>
      <c r="AC12489" s="23" t="s">
        <v>37888</v>
      </c>
      <c r="AD12489" s="23" t="s">
        <v>40440</v>
      </c>
      <c r="AE12489" t="s">
        <v>35410</v>
      </c>
    </row>
    <row r="12490" spans="1:31" ht="15" customHeight="1">
      <c r="A12490" s="1">
        <v>12489</v>
      </c>
      <c r="B12490" s="1" t="s">
        <v>54</v>
      </c>
      <c r="C12490" s="1" t="s">
        <v>18316</v>
      </c>
      <c r="D12490" s="9" t="s">
        <v>3533</v>
      </c>
      <c r="E12490" s="9" t="s">
        <v>255</v>
      </c>
      <c r="F12490" s="9" t="s">
        <v>35191</v>
      </c>
      <c r="G12490" s="17">
        <v>91944404900</v>
      </c>
      <c r="H12490" s="9" t="s">
        <v>8</v>
      </c>
      <c r="I12490" s="1" t="s">
        <v>41</v>
      </c>
      <c r="J12490" s="2" t="s">
        <v>47306</v>
      </c>
      <c r="K12490" s="3" t="s">
        <v>213</v>
      </c>
      <c r="L12490" s="2" t="s">
        <v>47306</v>
      </c>
      <c r="M12490" s="11"/>
      <c r="N12490" s="4"/>
      <c r="O12490" s="11"/>
      <c r="P12490" s="4"/>
      <c r="Q12490" s="11"/>
      <c r="R12490" s="4"/>
      <c r="S12490" s="11"/>
      <c r="T12490" s="4"/>
      <c r="U12490" s="11"/>
      <c r="V12490" s="4"/>
      <c r="W12490" s="11"/>
      <c r="X12490" s="4"/>
      <c r="Y12490" s="11"/>
      <c r="Z12490" s="2"/>
      <c r="AA12490" s="1" t="s">
        <v>16</v>
      </c>
      <c r="AC12490" s="23" t="s">
        <v>37888</v>
      </c>
      <c r="AD12490" s="23" t="s">
        <v>40440</v>
      </c>
      <c r="AE12490" t="s">
        <v>35394</v>
      </c>
    </row>
    <row r="12491" spans="1:31" ht="15" customHeight="1">
      <c r="A12491" s="1">
        <v>12490</v>
      </c>
      <c r="B12491" s="1" t="s">
        <v>54</v>
      </c>
      <c r="C12491" s="1" t="s">
        <v>18328</v>
      </c>
      <c r="D12491" s="9" t="s">
        <v>1160</v>
      </c>
      <c r="E12491" s="9" t="s">
        <v>40</v>
      </c>
      <c r="F12491" s="9" t="s">
        <v>29984</v>
      </c>
      <c r="G12491" s="17">
        <v>914469646146</v>
      </c>
      <c r="H12491" s="9" t="s">
        <v>132</v>
      </c>
      <c r="I12491" s="1" t="s">
        <v>41</v>
      </c>
      <c r="J12491" s="2" t="s">
        <v>47306</v>
      </c>
      <c r="K12491" s="3" t="s">
        <v>17</v>
      </c>
      <c r="L12491" s="2" t="s">
        <v>47306</v>
      </c>
      <c r="M12491" s="11"/>
      <c r="N12491" s="4"/>
      <c r="O12491" s="11"/>
      <c r="P12491" s="4"/>
      <c r="Q12491" s="11"/>
      <c r="R12491" s="4"/>
      <c r="S12491" s="11"/>
      <c r="T12491" s="4"/>
      <c r="U12491" s="11"/>
      <c r="V12491" s="4"/>
      <c r="W12491" s="11"/>
      <c r="X12491" s="4"/>
      <c r="Y12491" s="11"/>
      <c r="Z12491" s="2"/>
      <c r="AA12491" s="1" t="s">
        <v>16</v>
      </c>
      <c r="AC12491" s="23" t="s">
        <v>37888</v>
      </c>
      <c r="AD12491" s="23" t="s">
        <v>40440</v>
      </c>
      <c r="AE12491" t="s">
        <v>35410</v>
      </c>
    </row>
    <row r="12492" spans="1:31" ht="15" customHeight="1">
      <c r="A12492" s="1">
        <v>12491</v>
      </c>
      <c r="B12492" s="1" t="s">
        <v>54</v>
      </c>
      <c r="C12492" s="1" t="s">
        <v>18750</v>
      </c>
      <c r="D12492" s="9" t="s">
        <v>361</v>
      </c>
      <c r="E12492" s="9" t="s">
        <v>40</v>
      </c>
      <c r="F12492" s="9" t="s">
        <v>35193</v>
      </c>
      <c r="G12492" s="17">
        <v>91999446406</v>
      </c>
      <c r="H12492" s="9" t="s">
        <v>8</v>
      </c>
      <c r="I12492" s="1" t="s">
        <v>62</v>
      </c>
      <c r="J12492" s="2" t="s">
        <v>47306</v>
      </c>
      <c r="K12492" s="3" t="s">
        <v>17</v>
      </c>
      <c r="L12492" s="2" t="s">
        <v>47306</v>
      </c>
      <c r="M12492" s="11"/>
      <c r="N12492" s="4"/>
      <c r="O12492" s="11"/>
      <c r="P12492" s="4"/>
      <c r="Q12492" s="11"/>
      <c r="R12492" s="4"/>
      <c r="S12492" s="11"/>
      <c r="T12492" s="4"/>
      <c r="U12492" s="11"/>
      <c r="V12492" s="4"/>
      <c r="W12492" s="11"/>
      <c r="X12492" s="4"/>
      <c r="Y12492" s="11"/>
      <c r="Z12492" s="2"/>
      <c r="AA12492" s="1" t="s">
        <v>16</v>
      </c>
      <c r="AC12492" s="23" t="s">
        <v>37888</v>
      </c>
      <c r="AD12492" s="23" t="s">
        <v>40440</v>
      </c>
      <c r="AE12492" t="s">
        <v>35399</v>
      </c>
    </row>
    <row r="12493" spans="1:31" ht="15" customHeight="1">
      <c r="A12493" s="1">
        <v>12492</v>
      </c>
      <c r="B12493" s="1" t="s">
        <v>54</v>
      </c>
      <c r="C12493" s="1" t="s">
        <v>18754</v>
      </c>
      <c r="D12493" s="9" t="s">
        <v>18401</v>
      </c>
      <c r="E12493" s="9" t="s">
        <v>18402</v>
      </c>
      <c r="F12493" s="9" t="s">
        <v>29989</v>
      </c>
      <c r="G12493" s="17">
        <v>9149499999</v>
      </c>
      <c r="H12493" s="9" t="s">
        <v>20</v>
      </c>
      <c r="I12493" s="1" t="s">
        <v>62</v>
      </c>
      <c r="J12493" s="2" t="s">
        <v>47306</v>
      </c>
      <c r="K12493" s="3" t="s">
        <v>213</v>
      </c>
      <c r="L12493" s="2" t="s">
        <v>47306</v>
      </c>
      <c r="M12493" s="4" t="s">
        <v>17</v>
      </c>
      <c r="N12493" s="3" t="str">
        <f>J12493</f>
        <v>[20 lacs - 35 lacs]</v>
      </c>
      <c r="O12493" s="11"/>
      <c r="P12493" s="4"/>
      <c r="Q12493" s="11"/>
      <c r="R12493" s="4"/>
      <c r="S12493" s="11"/>
      <c r="T12493" s="4"/>
      <c r="U12493" s="11"/>
      <c r="V12493" s="4"/>
      <c r="W12493" s="11"/>
      <c r="X12493" s="4"/>
      <c r="Y12493" s="11"/>
      <c r="Z12493" s="2"/>
      <c r="AA12493" s="1" t="s">
        <v>16</v>
      </c>
      <c r="AC12493" s="23" t="s">
        <v>37888</v>
      </c>
      <c r="AD12493" s="23" t="s">
        <v>40440</v>
      </c>
      <c r="AE12493" t="s">
        <v>35410</v>
      </c>
    </row>
    <row r="12494" spans="1:31" ht="15" customHeight="1">
      <c r="A12494" s="1">
        <v>12493</v>
      </c>
      <c r="B12494" s="1" t="s">
        <v>54</v>
      </c>
      <c r="C12494" s="1" t="s">
        <v>18756</v>
      </c>
      <c r="D12494" s="9" t="s">
        <v>1804</v>
      </c>
      <c r="E12494" s="9" t="s">
        <v>14020</v>
      </c>
      <c r="F12494" s="9" t="s">
        <v>29991</v>
      </c>
      <c r="G12494" s="17">
        <v>916964914419</v>
      </c>
      <c r="H12494" s="9" t="s">
        <v>8</v>
      </c>
      <c r="I12494" s="1" t="s">
        <v>41</v>
      </c>
      <c r="J12494" s="2" t="s">
        <v>47306</v>
      </c>
      <c r="K12494" s="3" t="s">
        <v>17</v>
      </c>
      <c r="L12494" s="2" t="s">
        <v>47306</v>
      </c>
      <c r="M12494" s="11"/>
      <c r="N12494" s="4"/>
      <c r="O12494" s="11"/>
      <c r="P12494" s="4"/>
      <c r="Q12494" s="11"/>
      <c r="R12494" s="4"/>
      <c r="S12494" s="11"/>
      <c r="T12494" s="4"/>
      <c r="U12494" s="11"/>
      <c r="V12494" s="4"/>
      <c r="W12494" s="11"/>
      <c r="X12494" s="4"/>
      <c r="Y12494" s="11"/>
      <c r="Z12494" s="2"/>
      <c r="AA12494" s="1" t="s">
        <v>16</v>
      </c>
      <c r="AC12494" s="23" t="s">
        <v>37888</v>
      </c>
      <c r="AD12494" s="23" t="s">
        <v>40440</v>
      </c>
      <c r="AE12494" t="s">
        <v>35394</v>
      </c>
    </row>
    <row r="12495" spans="1:31" ht="15" customHeight="1">
      <c r="A12495" s="1">
        <v>12494</v>
      </c>
      <c r="B12495" s="1" t="s">
        <v>54</v>
      </c>
      <c r="C12495" s="1" t="s">
        <v>18757</v>
      </c>
      <c r="D12495" s="9" t="s">
        <v>1286</v>
      </c>
      <c r="E12495" s="9" t="s">
        <v>724</v>
      </c>
      <c r="F12495" s="9" t="s">
        <v>29992</v>
      </c>
      <c r="G12495" s="17">
        <v>919099996949</v>
      </c>
      <c r="H12495" s="9" t="s">
        <v>20</v>
      </c>
      <c r="I12495" s="1" t="s">
        <v>62</v>
      </c>
      <c r="J12495" s="2" t="s">
        <v>47306</v>
      </c>
      <c r="K12495" s="3" t="s">
        <v>213</v>
      </c>
      <c r="L12495" s="2" t="s">
        <v>47306</v>
      </c>
      <c r="M12495" s="11"/>
      <c r="N12495" s="4"/>
      <c r="O12495" s="11"/>
      <c r="P12495" s="4"/>
      <c r="Q12495" s="11"/>
      <c r="R12495" s="4"/>
      <c r="S12495" s="11"/>
      <c r="T12495" s="4"/>
      <c r="U12495" s="11"/>
      <c r="V12495" s="4"/>
      <c r="W12495" s="11"/>
      <c r="X12495" s="4"/>
      <c r="Y12495" s="11"/>
      <c r="Z12495" s="2"/>
      <c r="AA12495" s="1" t="s">
        <v>11</v>
      </c>
      <c r="AC12495" s="23" t="s">
        <v>37888</v>
      </c>
      <c r="AD12495" s="23" t="s">
        <v>40440</v>
      </c>
      <c r="AE12495" t="s">
        <v>35394</v>
      </c>
    </row>
    <row r="12496" spans="1:31" ht="15" customHeight="1">
      <c r="A12496" s="1">
        <v>12495</v>
      </c>
      <c r="B12496" s="1" t="s">
        <v>54</v>
      </c>
      <c r="C12496" s="1" t="s">
        <v>18768</v>
      </c>
      <c r="D12496" s="9" t="s">
        <v>36174</v>
      </c>
      <c r="E12496" s="9" t="s">
        <v>12629</v>
      </c>
      <c r="F12496" s="9" t="s">
        <v>29998</v>
      </c>
      <c r="G12496" s="17">
        <v>9199099909</v>
      </c>
      <c r="H12496" s="9" t="s">
        <v>132</v>
      </c>
      <c r="I12496" s="1" t="s">
        <v>62</v>
      </c>
      <c r="J12496" s="2" t="s">
        <v>47306</v>
      </c>
      <c r="K12496" s="3" t="s">
        <v>213</v>
      </c>
      <c r="L12496" s="2" t="s">
        <v>47306</v>
      </c>
      <c r="M12496" s="11"/>
      <c r="N12496" s="4"/>
      <c r="O12496" s="11"/>
      <c r="P12496" s="4"/>
      <c r="Q12496" s="11"/>
      <c r="R12496" s="4"/>
      <c r="S12496" s="11"/>
      <c r="T12496" s="4"/>
      <c r="U12496" s="11"/>
      <c r="V12496" s="4"/>
      <c r="W12496" s="11"/>
      <c r="X12496" s="4"/>
      <c r="Y12496" s="11"/>
      <c r="Z12496" s="2"/>
      <c r="AA12496" s="1" t="s">
        <v>16</v>
      </c>
      <c r="AC12496" s="23" t="s">
        <v>37888</v>
      </c>
      <c r="AD12496" s="23" t="s">
        <v>40440</v>
      </c>
      <c r="AE12496" t="s">
        <v>35394</v>
      </c>
    </row>
    <row r="12497" spans="1:31" ht="15" customHeight="1">
      <c r="A12497" s="1">
        <v>12496</v>
      </c>
      <c r="B12497" s="1" t="s">
        <v>54</v>
      </c>
      <c r="C12497" s="1" t="s">
        <v>18771</v>
      </c>
      <c r="D12497" s="9" t="s">
        <v>1506</v>
      </c>
      <c r="E12497" s="9" t="s">
        <v>40</v>
      </c>
      <c r="F12497" s="9" t="s">
        <v>35196</v>
      </c>
      <c r="G12497" s="17">
        <v>919466019164</v>
      </c>
      <c r="H12497" s="9" t="s">
        <v>20</v>
      </c>
      <c r="I12497" s="1" t="s">
        <v>62</v>
      </c>
      <c r="J12497" s="2" t="s">
        <v>47306</v>
      </c>
      <c r="K12497" s="3" t="s">
        <v>213</v>
      </c>
      <c r="L12497" s="2" t="s">
        <v>47306</v>
      </c>
      <c r="M12497" s="11"/>
      <c r="N12497" s="4"/>
      <c r="O12497" s="11"/>
      <c r="P12497" s="4"/>
      <c r="Q12497" s="11"/>
      <c r="R12497" s="4"/>
      <c r="S12497" s="11"/>
      <c r="T12497" s="4"/>
      <c r="U12497" s="11"/>
      <c r="V12497" s="4"/>
      <c r="W12497" s="11"/>
      <c r="X12497" s="4"/>
      <c r="Y12497" s="11"/>
      <c r="Z12497" s="2"/>
      <c r="AA12497" s="1" t="s">
        <v>16</v>
      </c>
      <c r="AC12497" s="23" t="s">
        <v>37888</v>
      </c>
      <c r="AD12497" s="23" t="s">
        <v>40440</v>
      </c>
      <c r="AE12497" t="s">
        <v>35399</v>
      </c>
    </row>
    <row r="12498" spans="1:31" ht="15" customHeight="1">
      <c r="A12498" s="1">
        <v>12497</v>
      </c>
      <c r="B12498" s="1" t="s">
        <v>54</v>
      </c>
      <c r="C12498" s="1" t="s">
        <v>18775</v>
      </c>
      <c r="D12498" s="9" t="s">
        <v>1160</v>
      </c>
      <c r="E12498" s="9" t="s">
        <v>40</v>
      </c>
      <c r="F12498" s="9" t="s">
        <v>30003</v>
      </c>
      <c r="G12498" s="17">
        <v>919446449440</v>
      </c>
      <c r="H12498" s="9" t="s">
        <v>8</v>
      </c>
      <c r="I12498" s="1" t="s">
        <v>62</v>
      </c>
      <c r="J12498" s="2" t="s">
        <v>47306</v>
      </c>
      <c r="K12498" s="11" t="s">
        <v>13</v>
      </c>
      <c r="L12498" s="2" t="s">
        <v>47306</v>
      </c>
      <c r="M12498" s="11"/>
      <c r="N12498" s="4"/>
      <c r="O12498" s="11"/>
      <c r="P12498" s="4"/>
      <c r="Q12498" s="11"/>
      <c r="R12498" s="4"/>
      <c r="S12498" s="11"/>
      <c r="T12498" s="4"/>
      <c r="U12498" s="11"/>
      <c r="V12498" s="4"/>
      <c r="W12498" s="11"/>
      <c r="X12498" s="4"/>
      <c r="Y12498" s="11"/>
      <c r="Z12498" s="2"/>
      <c r="AA12498" s="1" t="s">
        <v>16</v>
      </c>
      <c r="AC12498" s="23" t="s">
        <v>37888</v>
      </c>
      <c r="AD12498" s="23" t="s">
        <v>40440</v>
      </c>
      <c r="AE12498" t="s">
        <v>35399</v>
      </c>
    </row>
    <row r="12499" spans="1:31" ht="15" customHeight="1">
      <c r="A12499" s="1">
        <v>12498</v>
      </c>
      <c r="B12499" s="1" t="s">
        <v>54</v>
      </c>
      <c r="C12499" s="1" t="s">
        <v>18786</v>
      </c>
      <c r="D12499" s="9" t="s">
        <v>217</v>
      </c>
      <c r="E12499" s="9" t="s">
        <v>37349</v>
      </c>
      <c r="F12499" s="9" t="s">
        <v>33154</v>
      </c>
      <c r="G12499" s="17">
        <v>919446614919</v>
      </c>
      <c r="H12499" s="9" t="s">
        <v>8</v>
      </c>
      <c r="I12499" s="1" t="s">
        <v>62</v>
      </c>
      <c r="J12499" s="2" t="s">
        <v>47306</v>
      </c>
      <c r="K12499" s="3" t="s">
        <v>17</v>
      </c>
      <c r="L12499" s="2" t="s">
        <v>47306</v>
      </c>
      <c r="M12499" s="4" t="s">
        <v>42</v>
      </c>
      <c r="N12499" s="3" t="str">
        <f>J12499</f>
        <v>[20 lacs - 35 lacs]</v>
      </c>
      <c r="O12499" s="11"/>
      <c r="P12499" s="4"/>
      <c r="Q12499" s="11"/>
      <c r="R12499" s="4"/>
      <c r="S12499" s="11"/>
      <c r="T12499" s="4"/>
      <c r="U12499" s="11"/>
      <c r="V12499" s="4"/>
      <c r="W12499" s="11"/>
      <c r="X12499" s="4"/>
      <c r="Y12499" s="11"/>
      <c r="Z12499" s="2"/>
      <c r="AA12499" s="1" t="s">
        <v>11</v>
      </c>
      <c r="AC12499" s="23" t="s">
        <v>37888</v>
      </c>
      <c r="AD12499" s="23" t="s">
        <v>40440</v>
      </c>
      <c r="AE12499" t="s">
        <v>35409</v>
      </c>
    </row>
    <row r="12500" spans="1:31" ht="15" customHeight="1">
      <c r="A12500" s="1">
        <v>12499</v>
      </c>
      <c r="B12500" s="1" t="s">
        <v>54</v>
      </c>
      <c r="C12500" s="1" t="s">
        <v>18788</v>
      </c>
      <c r="D12500" s="9" t="s">
        <v>2586</v>
      </c>
      <c r="E12500" s="9" t="s">
        <v>1180</v>
      </c>
      <c r="F12500" s="9" t="s">
        <v>30012</v>
      </c>
      <c r="G12500" s="17">
        <v>919099414996</v>
      </c>
      <c r="H12500" s="9" t="s">
        <v>8</v>
      </c>
      <c r="I12500" s="1" t="s">
        <v>41</v>
      </c>
      <c r="J12500" s="2" t="s">
        <v>47306</v>
      </c>
      <c r="K12500" s="3" t="s">
        <v>213</v>
      </c>
      <c r="L12500" s="2" t="s">
        <v>47306</v>
      </c>
      <c r="M12500" s="11"/>
      <c r="N12500" s="4"/>
      <c r="O12500" s="11"/>
      <c r="P12500" s="4"/>
      <c r="Q12500" s="11"/>
      <c r="R12500" s="4"/>
      <c r="S12500" s="11"/>
      <c r="T12500" s="4"/>
      <c r="U12500" s="11"/>
      <c r="V12500" s="4"/>
      <c r="W12500" s="11"/>
      <c r="X12500" s="4"/>
      <c r="Y12500" s="11"/>
      <c r="Z12500" s="2"/>
      <c r="AA12500" s="1" t="s">
        <v>11</v>
      </c>
      <c r="AC12500" s="23" t="s">
        <v>37888</v>
      </c>
      <c r="AD12500" s="23" t="s">
        <v>40440</v>
      </c>
      <c r="AE12500" t="s">
        <v>35394</v>
      </c>
    </row>
    <row r="12501" spans="1:31" ht="15" customHeight="1">
      <c r="A12501" s="1">
        <v>12500</v>
      </c>
      <c r="B12501" s="1" t="s">
        <v>54</v>
      </c>
      <c r="C12501" s="1" t="s">
        <v>18805</v>
      </c>
      <c r="D12501" s="9" t="s">
        <v>18416</v>
      </c>
      <c r="E12501" s="9" t="s">
        <v>84</v>
      </c>
      <c r="F12501" s="9" t="s">
        <v>30022</v>
      </c>
      <c r="G12501" s="17">
        <v>9144660144</v>
      </c>
      <c r="H12501" s="9" t="s">
        <v>8</v>
      </c>
      <c r="I12501" s="1" t="s">
        <v>62</v>
      </c>
      <c r="J12501" s="2" t="s">
        <v>47306</v>
      </c>
      <c r="K12501" s="3" t="s">
        <v>213</v>
      </c>
      <c r="L12501" s="2" t="s">
        <v>47306</v>
      </c>
      <c r="M12501" s="11"/>
      <c r="N12501" s="4"/>
      <c r="O12501" s="11"/>
      <c r="P12501" s="4"/>
      <c r="Q12501" s="11"/>
      <c r="R12501" s="4"/>
      <c r="S12501" s="11"/>
      <c r="T12501" s="4"/>
      <c r="U12501" s="11"/>
      <c r="V12501" s="4"/>
      <c r="W12501" s="11"/>
      <c r="X12501" s="4"/>
      <c r="Y12501" s="11"/>
      <c r="Z12501" s="2"/>
      <c r="AA12501" s="1" t="s">
        <v>16</v>
      </c>
      <c r="AC12501" s="23" t="s">
        <v>37888</v>
      </c>
      <c r="AD12501" s="23" t="s">
        <v>40440</v>
      </c>
      <c r="AE12501" t="s">
        <v>35394</v>
      </c>
    </row>
    <row r="12502" spans="1:31" ht="15" customHeight="1">
      <c r="A12502" s="1">
        <v>12501</v>
      </c>
      <c r="B12502" s="1" t="s">
        <v>54</v>
      </c>
      <c r="C12502" s="1" t="s">
        <v>18835</v>
      </c>
      <c r="D12502" s="9" t="s">
        <v>546</v>
      </c>
      <c r="E12502" s="9" t="s">
        <v>2084</v>
      </c>
      <c r="F12502" s="9" t="s">
        <v>9058</v>
      </c>
      <c r="G12502" s="17">
        <v>9194940694</v>
      </c>
      <c r="H12502" s="9" t="s">
        <v>20</v>
      </c>
      <c r="I12502" s="1" t="s">
        <v>41</v>
      </c>
      <c r="J12502" s="2" t="s">
        <v>47306</v>
      </c>
      <c r="K12502" s="3" t="s">
        <v>17</v>
      </c>
      <c r="L12502" s="2" t="s">
        <v>47306</v>
      </c>
      <c r="M12502" s="11"/>
      <c r="N12502" s="4"/>
      <c r="O12502" s="11"/>
      <c r="P12502" s="4"/>
      <c r="Q12502" s="11"/>
      <c r="R12502" s="4"/>
      <c r="S12502" s="11"/>
      <c r="T12502" s="4"/>
      <c r="U12502" s="11"/>
      <c r="V12502" s="4"/>
      <c r="W12502" s="11"/>
      <c r="X12502" s="4"/>
      <c r="Y12502" s="11"/>
      <c r="Z12502" s="2"/>
      <c r="AA12502" s="1" t="s">
        <v>16</v>
      </c>
      <c r="AC12502" s="23" t="s">
        <v>37888</v>
      </c>
      <c r="AD12502" s="23" t="s">
        <v>40440</v>
      </c>
      <c r="AE12502" t="s">
        <v>35394</v>
      </c>
    </row>
    <row r="12503" spans="1:31" ht="15" customHeight="1">
      <c r="A12503" s="1">
        <v>12502</v>
      </c>
      <c r="B12503" s="1" t="s">
        <v>54</v>
      </c>
      <c r="C12503" s="1" t="s">
        <v>18847</v>
      </c>
      <c r="D12503" s="9" t="s">
        <v>2162</v>
      </c>
      <c r="E12503" s="9" t="s">
        <v>13884</v>
      </c>
      <c r="F12503" s="9" t="s">
        <v>30050</v>
      </c>
      <c r="G12503" s="17">
        <v>9194469696646</v>
      </c>
      <c r="H12503" s="9" t="s">
        <v>8</v>
      </c>
      <c r="I12503" s="1" t="s">
        <v>41</v>
      </c>
      <c r="J12503" s="2" t="s">
        <v>47306</v>
      </c>
      <c r="K12503" s="3" t="s">
        <v>17</v>
      </c>
      <c r="L12503" s="2" t="s">
        <v>47306</v>
      </c>
      <c r="M12503" s="4" t="s">
        <v>42</v>
      </c>
      <c r="N12503" s="3" t="str">
        <f>J12503</f>
        <v>[20 lacs - 35 lacs]</v>
      </c>
      <c r="O12503" s="11"/>
      <c r="P12503" s="4"/>
      <c r="Q12503" s="11"/>
      <c r="R12503" s="4"/>
      <c r="S12503" s="11"/>
      <c r="T12503" s="4"/>
      <c r="U12503" s="11"/>
      <c r="V12503" s="4"/>
      <c r="W12503" s="11"/>
      <c r="X12503" s="4"/>
      <c r="Y12503" s="11"/>
      <c r="Z12503" s="2"/>
      <c r="AA12503" s="1" t="s">
        <v>16</v>
      </c>
      <c r="AC12503" s="23" t="s">
        <v>37888</v>
      </c>
      <c r="AD12503" s="23" t="s">
        <v>40440</v>
      </c>
      <c r="AE12503" t="s">
        <v>35394</v>
      </c>
    </row>
    <row r="12504" spans="1:31" ht="15" customHeight="1">
      <c r="A12504" s="1">
        <v>12503</v>
      </c>
      <c r="B12504" s="1" t="s">
        <v>54</v>
      </c>
      <c r="C12504" s="1" t="s">
        <v>18848</v>
      </c>
      <c r="D12504" s="9" t="s">
        <v>1025</v>
      </c>
      <c r="E12504" s="9" t="s">
        <v>37202</v>
      </c>
      <c r="F12504" s="9" t="s">
        <v>33164</v>
      </c>
      <c r="G12504" s="17">
        <v>9140696494</v>
      </c>
      <c r="H12504" s="9" t="s">
        <v>20</v>
      </c>
      <c r="I12504" s="1" t="s">
        <v>62</v>
      </c>
      <c r="J12504" s="2" t="s">
        <v>47306</v>
      </c>
      <c r="K12504" s="3" t="s">
        <v>213</v>
      </c>
      <c r="L12504" s="2" t="s">
        <v>47306</v>
      </c>
      <c r="M12504" s="11"/>
      <c r="N12504" s="4"/>
      <c r="O12504" s="11"/>
      <c r="P12504" s="4"/>
      <c r="Q12504" s="11"/>
      <c r="R12504" s="4"/>
      <c r="S12504" s="11"/>
      <c r="T12504" s="4"/>
      <c r="U12504" s="11"/>
      <c r="V12504" s="4"/>
      <c r="W12504" s="11"/>
      <c r="X12504" s="4"/>
      <c r="Y12504" s="11"/>
      <c r="Z12504" s="2"/>
      <c r="AA12504" s="1" t="s">
        <v>16</v>
      </c>
      <c r="AC12504" s="23" t="s">
        <v>37888</v>
      </c>
      <c r="AD12504" s="23" t="s">
        <v>40440</v>
      </c>
      <c r="AE12504" t="s">
        <v>35409</v>
      </c>
    </row>
    <row r="12505" spans="1:31" ht="15" customHeight="1">
      <c r="A12505" s="1">
        <v>12504</v>
      </c>
      <c r="B12505" s="1" t="s">
        <v>54</v>
      </c>
      <c r="C12505" s="1" t="s">
        <v>18858</v>
      </c>
      <c r="D12505" s="9" t="s">
        <v>220</v>
      </c>
      <c r="E12505" s="9" t="s">
        <v>18426</v>
      </c>
      <c r="F12505" s="9" t="s">
        <v>30058</v>
      </c>
      <c r="G12505" s="17">
        <v>914611666060</v>
      </c>
      <c r="H12505" s="9" t="s">
        <v>15</v>
      </c>
      <c r="I12505" s="1" t="s">
        <v>41</v>
      </c>
      <c r="J12505" s="2" t="s">
        <v>47306</v>
      </c>
      <c r="K12505" s="3" t="s">
        <v>213</v>
      </c>
      <c r="L12505" s="2" t="s">
        <v>47306</v>
      </c>
      <c r="M12505" s="11"/>
      <c r="N12505" s="4"/>
      <c r="O12505" s="11"/>
      <c r="P12505" s="4"/>
      <c r="Q12505" s="11"/>
      <c r="R12505" s="4"/>
      <c r="S12505" s="11"/>
      <c r="T12505" s="4"/>
      <c r="U12505" s="11"/>
      <c r="V12505" s="4"/>
      <c r="W12505" s="11"/>
      <c r="X12505" s="4"/>
      <c r="Y12505" s="11"/>
      <c r="Z12505" s="2"/>
      <c r="AA12505" s="1" t="s">
        <v>16</v>
      </c>
      <c r="AC12505" s="23" t="s">
        <v>37888</v>
      </c>
      <c r="AD12505" s="23" t="s">
        <v>40440</v>
      </c>
      <c r="AE12505" t="s">
        <v>35410</v>
      </c>
    </row>
    <row r="12506" spans="1:31" ht="15" customHeight="1">
      <c r="A12506" s="1">
        <v>12505</v>
      </c>
      <c r="B12506" s="1" t="s">
        <v>54</v>
      </c>
      <c r="C12506" s="1" t="s">
        <v>18861</v>
      </c>
      <c r="D12506" s="9" t="s">
        <v>37678</v>
      </c>
      <c r="E12506" s="9" t="s">
        <v>1196</v>
      </c>
      <c r="F12506" s="9" t="s">
        <v>18428</v>
      </c>
      <c r="G12506" s="17">
        <v>919041011</v>
      </c>
      <c r="H12506" s="9" t="s">
        <v>132</v>
      </c>
      <c r="I12506" s="1" t="s">
        <v>9</v>
      </c>
      <c r="J12506" s="2" t="s">
        <v>47306</v>
      </c>
      <c r="K12506" s="3" t="s">
        <v>213</v>
      </c>
      <c r="L12506" s="2" t="s">
        <v>47306</v>
      </c>
      <c r="M12506" s="11"/>
      <c r="N12506" s="4"/>
      <c r="O12506" s="11"/>
      <c r="P12506" s="4"/>
      <c r="Q12506" s="11"/>
      <c r="R12506" s="4"/>
      <c r="S12506" s="11"/>
      <c r="T12506" s="4"/>
      <c r="U12506" s="11"/>
      <c r="V12506" s="4"/>
      <c r="W12506" s="11"/>
      <c r="X12506" s="4"/>
      <c r="Y12506" s="11"/>
      <c r="Z12506" s="2"/>
      <c r="AA12506" s="1" t="s">
        <v>16</v>
      </c>
      <c r="AC12506" s="23" t="s">
        <v>37888</v>
      </c>
      <c r="AD12506" s="23" t="s">
        <v>40440</v>
      </c>
      <c r="AE12506" t="s">
        <v>35399</v>
      </c>
    </row>
    <row r="12507" spans="1:31" ht="15" customHeight="1">
      <c r="A12507" s="1">
        <v>12506</v>
      </c>
      <c r="B12507" s="1" t="s">
        <v>54</v>
      </c>
      <c r="C12507" s="1" t="s">
        <v>18868</v>
      </c>
      <c r="D12507" s="9" t="s">
        <v>536</v>
      </c>
      <c r="E12507" s="9" t="s">
        <v>19</v>
      </c>
      <c r="F12507" s="9" t="s">
        <v>30063</v>
      </c>
      <c r="G12507" s="17">
        <v>919944440449</v>
      </c>
      <c r="H12507" s="9" t="s">
        <v>20</v>
      </c>
      <c r="I12507" s="1" t="s">
        <v>41</v>
      </c>
      <c r="J12507" s="2" t="s">
        <v>47306</v>
      </c>
      <c r="K12507" s="3" t="s">
        <v>17</v>
      </c>
      <c r="L12507" s="2" t="s">
        <v>47306</v>
      </c>
      <c r="M12507" s="11"/>
      <c r="N12507" s="4"/>
      <c r="O12507" s="11"/>
      <c r="P12507" s="4"/>
      <c r="Q12507" s="11"/>
      <c r="R12507" s="4"/>
      <c r="S12507" s="11"/>
      <c r="T12507" s="4"/>
      <c r="U12507" s="11"/>
      <c r="V12507" s="4"/>
      <c r="W12507" s="11"/>
      <c r="X12507" s="4"/>
      <c r="Y12507" s="11"/>
      <c r="Z12507" s="2"/>
      <c r="AA12507" s="1" t="s">
        <v>16</v>
      </c>
      <c r="AC12507" s="23" t="s">
        <v>37888</v>
      </c>
      <c r="AD12507" s="23" t="s">
        <v>40440</v>
      </c>
      <c r="AE12507" t="s">
        <v>35394</v>
      </c>
    </row>
    <row r="12508" spans="1:31" ht="15" customHeight="1">
      <c r="A12508" s="1">
        <v>12507</v>
      </c>
      <c r="B12508" s="1" t="s">
        <v>54</v>
      </c>
      <c r="C12508" s="1" t="s">
        <v>18880</v>
      </c>
      <c r="D12508" s="9" t="s">
        <v>36175</v>
      </c>
      <c r="E12508" s="9" t="s">
        <v>2244</v>
      </c>
      <c r="F12508" s="9" t="s">
        <v>30070</v>
      </c>
      <c r="G12508" s="17">
        <v>9196441</v>
      </c>
      <c r="H12508" s="9" t="s">
        <v>20</v>
      </c>
      <c r="I12508" s="1" t="s">
        <v>41</v>
      </c>
      <c r="J12508" s="2" t="s">
        <v>47306</v>
      </c>
      <c r="K12508" s="3" t="s">
        <v>17</v>
      </c>
      <c r="L12508" s="2" t="s">
        <v>47306</v>
      </c>
      <c r="M12508" s="4" t="s">
        <v>14137</v>
      </c>
      <c r="N12508" s="3" t="str">
        <f>J12508</f>
        <v>[20 lacs - 35 lacs]</v>
      </c>
      <c r="O12508" s="11"/>
      <c r="P12508" s="4"/>
      <c r="Q12508" s="11"/>
      <c r="R12508" s="4"/>
      <c r="S12508" s="11"/>
      <c r="T12508" s="4"/>
      <c r="U12508" s="11"/>
      <c r="V12508" s="4"/>
      <c r="W12508" s="11"/>
      <c r="X12508" s="4"/>
      <c r="Y12508" s="11"/>
      <c r="Z12508" s="2"/>
      <c r="AA12508" s="1" t="s">
        <v>16</v>
      </c>
      <c r="AC12508" s="23" t="s">
        <v>37888</v>
      </c>
      <c r="AD12508" s="23" t="s">
        <v>40440</v>
      </c>
      <c r="AE12508" t="s">
        <v>35399</v>
      </c>
    </row>
    <row r="12509" spans="1:31" ht="15" customHeight="1">
      <c r="A12509" s="1">
        <v>12508</v>
      </c>
      <c r="B12509" s="1" t="s">
        <v>54</v>
      </c>
      <c r="C12509" s="1" t="s">
        <v>18888</v>
      </c>
      <c r="D12509" s="9" t="s">
        <v>162</v>
      </c>
      <c r="E12509" s="9" t="s">
        <v>8634</v>
      </c>
      <c r="F12509" s="9" t="s">
        <v>33166</v>
      </c>
      <c r="G12509" s="17">
        <v>91969466914</v>
      </c>
      <c r="H12509" s="9" t="s">
        <v>8</v>
      </c>
      <c r="I12509" s="1" t="s">
        <v>41</v>
      </c>
      <c r="J12509" s="2" t="s">
        <v>47306</v>
      </c>
      <c r="K12509" s="3" t="s">
        <v>17</v>
      </c>
      <c r="L12509" s="2" t="s">
        <v>47306</v>
      </c>
      <c r="M12509" s="11"/>
      <c r="N12509" s="4"/>
      <c r="O12509" s="11"/>
      <c r="P12509" s="4"/>
      <c r="Q12509" s="11"/>
      <c r="R12509" s="4"/>
      <c r="S12509" s="11"/>
      <c r="T12509" s="4"/>
      <c r="U12509" s="11"/>
      <c r="V12509" s="4"/>
      <c r="W12509" s="11"/>
      <c r="X12509" s="4"/>
      <c r="Y12509" s="11"/>
      <c r="Z12509" s="2"/>
      <c r="AA12509" s="1" t="s">
        <v>16</v>
      </c>
      <c r="AC12509" s="23" t="s">
        <v>37888</v>
      </c>
      <c r="AD12509" s="23" t="s">
        <v>40440</v>
      </c>
      <c r="AE12509" t="s">
        <v>35399</v>
      </c>
    </row>
    <row r="12510" spans="1:31" ht="15" customHeight="1">
      <c r="A12510" s="1">
        <v>12509</v>
      </c>
      <c r="B12510" s="1" t="s">
        <v>54</v>
      </c>
      <c r="C12510" s="1" t="s">
        <v>18895</v>
      </c>
      <c r="D12510" s="9" t="s">
        <v>18440</v>
      </c>
      <c r="E12510" s="9" t="s">
        <v>1019</v>
      </c>
      <c r="F12510" s="9" t="s">
        <v>30076</v>
      </c>
      <c r="G12510" s="17">
        <v>91994006944</v>
      </c>
      <c r="H12510" s="9" t="s">
        <v>20</v>
      </c>
      <c r="I12510" s="1" t="s">
        <v>9</v>
      </c>
      <c r="J12510" s="2" t="s">
        <v>47306</v>
      </c>
      <c r="K12510" s="3" t="s">
        <v>213</v>
      </c>
      <c r="L12510" s="2" t="s">
        <v>47306</v>
      </c>
      <c r="M12510" s="11"/>
      <c r="N12510" s="4"/>
      <c r="O12510" s="11"/>
      <c r="P12510" s="4"/>
      <c r="Q12510" s="11"/>
      <c r="R12510" s="4"/>
      <c r="S12510" s="11"/>
      <c r="T12510" s="4"/>
      <c r="U12510" s="11"/>
      <c r="V12510" s="4"/>
      <c r="W12510" s="11"/>
      <c r="X12510" s="4"/>
      <c r="Y12510" s="11"/>
      <c r="Z12510" s="2"/>
      <c r="AA12510" s="1" t="s">
        <v>16</v>
      </c>
      <c r="AC12510" s="23" t="s">
        <v>37889</v>
      </c>
      <c r="AD12510" s="23" t="s">
        <v>40440</v>
      </c>
      <c r="AE12510" t="s">
        <v>35394</v>
      </c>
    </row>
    <row r="12511" spans="1:31" ht="15" customHeight="1">
      <c r="A12511" s="1">
        <v>12510</v>
      </c>
      <c r="B12511" s="1" t="s">
        <v>54</v>
      </c>
      <c r="C12511" s="1" t="s">
        <v>18907</v>
      </c>
      <c r="D12511" s="9" t="s">
        <v>18403</v>
      </c>
      <c r="E12511" s="9" t="s">
        <v>37350</v>
      </c>
      <c r="F12511" s="9" t="s">
        <v>30084</v>
      </c>
      <c r="G12511" s="17">
        <v>91949464994</v>
      </c>
      <c r="H12511" s="9" t="s">
        <v>8</v>
      </c>
      <c r="I12511" s="1" t="s">
        <v>62</v>
      </c>
      <c r="J12511" s="2" t="s">
        <v>47306</v>
      </c>
      <c r="K12511" s="3" t="s">
        <v>213</v>
      </c>
      <c r="L12511" s="2" t="s">
        <v>47306</v>
      </c>
      <c r="M12511" s="11"/>
      <c r="N12511" s="4"/>
      <c r="O12511" s="11"/>
      <c r="P12511" s="4"/>
      <c r="Q12511" s="11"/>
      <c r="R12511" s="4"/>
      <c r="S12511" s="11"/>
      <c r="T12511" s="4"/>
      <c r="U12511" s="11"/>
      <c r="V12511" s="4"/>
      <c r="W12511" s="11"/>
      <c r="X12511" s="4"/>
      <c r="Y12511" s="11"/>
      <c r="Z12511" s="2"/>
      <c r="AA12511" s="1" t="s">
        <v>16</v>
      </c>
      <c r="AC12511" s="23" t="s">
        <v>37889</v>
      </c>
      <c r="AD12511" s="23" t="s">
        <v>40440</v>
      </c>
      <c r="AE12511" t="s">
        <v>35409</v>
      </c>
    </row>
    <row r="12512" spans="1:31" ht="15" customHeight="1">
      <c r="A12512" s="1">
        <v>12511</v>
      </c>
      <c r="B12512" s="1" t="s">
        <v>54</v>
      </c>
      <c r="C12512" s="1" t="s">
        <v>18923</v>
      </c>
      <c r="D12512" s="9" t="s">
        <v>18446</v>
      </c>
      <c r="E12512" s="9" t="s">
        <v>18447</v>
      </c>
      <c r="F12512" s="9" t="s">
        <v>18448</v>
      </c>
      <c r="G12512" s="17">
        <v>919601606160</v>
      </c>
      <c r="H12512" s="9" t="s">
        <v>8</v>
      </c>
      <c r="I12512" s="1" t="s">
        <v>41</v>
      </c>
      <c r="J12512" s="2" t="s">
        <v>47306</v>
      </c>
      <c r="K12512" s="11" t="s">
        <v>13</v>
      </c>
      <c r="L12512" s="2" t="s">
        <v>47306</v>
      </c>
      <c r="M12512" s="11"/>
      <c r="N12512" s="4"/>
      <c r="O12512" s="11"/>
      <c r="P12512" s="4"/>
      <c r="Q12512" s="11"/>
      <c r="R12512" s="4"/>
      <c r="S12512" s="11"/>
      <c r="T12512" s="4"/>
      <c r="U12512" s="11"/>
      <c r="V12512" s="4"/>
      <c r="W12512" s="11"/>
      <c r="X12512" s="4"/>
      <c r="Y12512" s="11"/>
      <c r="Z12512" s="2"/>
      <c r="AA12512" s="1" t="s">
        <v>16</v>
      </c>
      <c r="AC12512" s="23" t="s">
        <v>37889</v>
      </c>
      <c r="AD12512" s="23" t="s">
        <v>40440</v>
      </c>
      <c r="AE12512" t="s">
        <v>35394</v>
      </c>
    </row>
    <row r="12513" spans="1:31" ht="15" customHeight="1">
      <c r="A12513" s="1">
        <v>12512</v>
      </c>
      <c r="B12513" s="1" t="s">
        <v>54</v>
      </c>
      <c r="C12513" s="1" t="s">
        <v>18932</v>
      </c>
      <c r="D12513" s="9" t="s">
        <v>1952</v>
      </c>
      <c r="E12513" s="9" t="s">
        <v>139</v>
      </c>
      <c r="F12513" s="9" t="s">
        <v>33173</v>
      </c>
      <c r="G12513" s="17">
        <v>914611446440</v>
      </c>
      <c r="H12513" s="9" t="s">
        <v>20</v>
      </c>
      <c r="I12513" s="1" t="s">
        <v>41</v>
      </c>
      <c r="J12513" s="2" t="s">
        <v>47306</v>
      </c>
      <c r="K12513" s="3" t="s">
        <v>213</v>
      </c>
      <c r="L12513" s="2" t="s">
        <v>47306</v>
      </c>
      <c r="M12513" s="11"/>
      <c r="N12513" s="4"/>
      <c r="O12513" s="11"/>
      <c r="P12513" s="4"/>
      <c r="Q12513" s="11"/>
      <c r="R12513" s="4"/>
      <c r="S12513" s="11"/>
      <c r="T12513" s="4"/>
      <c r="U12513" s="11"/>
      <c r="V12513" s="4"/>
      <c r="W12513" s="11"/>
      <c r="X12513" s="4"/>
      <c r="Y12513" s="11"/>
      <c r="Z12513" s="2"/>
      <c r="AA12513" s="1" t="s">
        <v>16</v>
      </c>
      <c r="AC12513" s="23" t="s">
        <v>37889</v>
      </c>
      <c r="AD12513" s="23" t="s">
        <v>40440</v>
      </c>
      <c r="AE12513" t="s">
        <v>35410</v>
      </c>
    </row>
    <row r="12514" spans="1:31" ht="15" customHeight="1">
      <c r="A12514" s="1">
        <v>12513</v>
      </c>
      <c r="B12514" s="1" t="s">
        <v>54</v>
      </c>
      <c r="C12514" s="1" t="s">
        <v>18934</v>
      </c>
      <c r="D12514" s="9" t="s">
        <v>36176</v>
      </c>
      <c r="E12514" s="9" t="s">
        <v>37351</v>
      </c>
      <c r="F12514" s="9" t="s">
        <v>30096</v>
      </c>
      <c r="G12514" s="17">
        <v>914900149</v>
      </c>
      <c r="H12514" s="9" t="s">
        <v>8</v>
      </c>
      <c r="I12514" s="1" t="s">
        <v>41</v>
      </c>
      <c r="J12514" s="2" t="s">
        <v>47306</v>
      </c>
      <c r="K12514" s="11" t="s">
        <v>13</v>
      </c>
      <c r="L12514" s="2" t="s">
        <v>47306</v>
      </c>
      <c r="M12514" s="11"/>
      <c r="N12514" s="4"/>
      <c r="O12514" s="11"/>
      <c r="P12514" s="4"/>
      <c r="Q12514" s="11"/>
      <c r="R12514" s="4"/>
      <c r="S12514" s="11"/>
      <c r="T12514" s="4"/>
      <c r="U12514" s="11"/>
      <c r="V12514" s="4"/>
      <c r="W12514" s="11"/>
      <c r="X12514" s="4"/>
      <c r="Y12514" s="11"/>
      <c r="Z12514" s="2"/>
      <c r="AA12514" s="1" t="s">
        <v>16</v>
      </c>
      <c r="AC12514" s="23" t="s">
        <v>37889</v>
      </c>
      <c r="AD12514" s="23" t="s">
        <v>40440</v>
      </c>
      <c r="AE12514" t="s">
        <v>35409</v>
      </c>
    </row>
    <row r="12515" spans="1:31" ht="15" customHeight="1">
      <c r="A12515" s="1">
        <v>12514</v>
      </c>
      <c r="B12515" s="1" t="s">
        <v>54</v>
      </c>
      <c r="C12515" s="1" t="s">
        <v>18935</v>
      </c>
      <c r="D12515" s="9" t="s">
        <v>2128</v>
      </c>
      <c r="E12515" s="9" t="s">
        <v>40</v>
      </c>
      <c r="F12515" s="9" t="s">
        <v>25821</v>
      </c>
      <c r="G12515" s="17">
        <v>919449099111</v>
      </c>
      <c r="H12515" s="9" t="s">
        <v>15</v>
      </c>
      <c r="I12515" s="1" t="s">
        <v>41</v>
      </c>
      <c r="J12515" s="2" t="s">
        <v>47306</v>
      </c>
      <c r="K12515" s="3" t="s">
        <v>213</v>
      </c>
      <c r="L12515" s="2" t="s">
        <v>47306</v>
      </c>
      <c r="M12515" s="11"/>
      <c r="N12515" s="4"/>
      <c r="O12515" s="11"/>
      <c r="P12515" s="4"/>
      <c r="Q12515" s="11"/>
      <c r="R12515" s="4"/>
      <c r="S12515" s="11"/>
      <c r="T12515" s="4"/>
      <c r="U12515" s="11"/>
      <c r="V12515" s="4"/>
      <c r="W12515" s="11"/>
      <c r="X12515" s="4"/>
      <c r="Y12515" s="11"/>
      <c r="Z12515" s="2"/>
      <c r="AA12515" s="1" t="s">
        <v>16</v>
      </c>
      <c r="AC12515" s="23" t="s">
        <v>37889</v>
      </c>
      <c r="AD12515" s="23" t="s">
        <v>40440</v>
      </c>
      <c r="AE12515" t="s">
        <v>35394</v>
      </c>
    </row>
    <row r="12516" spans="1:31" ht="15" customHeight="1">
      <c r="A12516" s="1">
        <v>12515</v>
      </c>
      <c r="B12516" s="1" t="s">
        <v>54</v>
      </c>
      <c r="C12516" s="1" t="s">
        <v>18965</v>
      </c>
      <c r="D12516" s="9" t="s">
        <v>6541</v>
      </c>
      <c r="E12516" s="9" t="s">
        <v>139</v>
      </c>
      <c r="F12516" s="9" t="s">
        <v>35215</v>
      </c>
      <c r="G12516" s="17">
        <v>919446044944</v>
      </c>
      <c r="H12516" s="9" t="s">
        <v>8</v>
      </c>
      <c r="I12516" s="1" t="s">
        <v>41</v>
      </c>
      <c r="J12516" s="2" t="s">
        <v>47306</v>
      </c>
      <c r="K12516" s="3" t="s">
        <v>42</v>
      </c>
      <c r="L12516" s="2" t="s">
        <v>47306</v>
      </c>
      <c r="M12516" s="4" t="s">
        <v>14136</v>
      </c>
      <c r="N12516" s="3" t="str">
        <f>J12516</f>
        <v>[20 lacs - 35 lacs]</v>
      </c>
      <c r="O12516" s="11"/>
      <c r="P12516" s="4"/>
      <c r="Q12516" s="11"/>
      <c r="R12516" s="4"/>
      <c r="S12516" s="11"/>
      <c r="T12516" s="4"/>
      <c r="U12516" s="11"/>
      <c r="V12516" s="4"/>
      <c r="W12516" s="11"/>
      <c r="X12516" s="4"/>
      <c r="Y12516" s="11"/>
      <c r="Z12516" s="2"/>
      <c r="AA12516" s="1" t="s">
        <v>16</v>
      </c>
      <c r="AC12516" s="23" t="s">
        <v>37889</v>
      </c>
      <c r="AD12516" s="23" t="s">
        <v>40440</v>
      </c>
      <c r="AE12516" t="s">
        <v>35409</v>
      </c>
    </row>
    <row r="12517" spans="1:31" ht="15" customHeight="1">
      <c r="A12517" s="1">
        <v>12516</v>
      </c>
      <c r="B12517" s="1" t="s">
        <v>54</v>
      </c>
      <c r="C12517" s="1" t="s">
        <v>18969</v>
      </c>
      <c r="D12517" s="9" t="s">
        <v>951</v>
      </c>
      <c r="E12517" s="9" t="s">
        <v>139</v>
      </c>
      <c r="F12517" s="9" t="s">
        <v>30116</v>
      </c>
      <c r="G12517" s="17">
        <v>914499996</v>
      </c>
      <c r="H12517" s="9" t="s">
        <v>37</v>
      </c>
      <c r="I12517" s="1" t="s">
        <v>62</v>
      </c>
      <c r="J12517" s="2" t="s">
        <v>47306</v>
      </c>
      <c r="K12517" s="3" t="s">
        <v>17</v>
      </c>
      <c r="L12517" s="2" t="s">
        <v>47306</v>
      </c>
      <c r="M12517" s="11"/>
      <c r="N12517" s="4"/>
      <c r="O12517" s="11"/>
      <c r="P12517" s="4"/>
      <c r="Q12517" s="11"/>
      <c r="R12517" s="4"/>
      <c r="S12517" s="11"/>
      <c r="T12517" s="4"/>
      <c r="U12517" s="11"/>
      <c r="V12517" s="4"/>
      <c r="W12517" s="11"/>
      <c r="X12517" s="4"/>
      <c r="Y12517" s="11"/>
      <c r="Z12517" s="2"/>
      <c r="AA12517" s="1" t="s">
        <v>16</v>
      </c>
      <c r="AC12517" s="23" t="s">
        <v>37889</v>
      </c>
      <c r="AD12517" s="23" t="s">
        <v>40440</v>
      </c>
      <c r="AE12517" t="s">
        <v>35410</v>
      </c>
    </row>
    <row r="12518" spans="1:31" ht="15" customHeight="1">
      <c r="A12518" s="1">
        <v>12517</v>
      </c>
      <c r="B12518" s="1" t="s">
        <v>54</v>
      </c>
      <c r="C12518" s="1" t="s">
        <v>18973</v>
      </c>
      <c r="D12518" s="9" t="s">
        <v>9701</v>
      </c>
      <c r="E12518" s="9" t="s">
        <v>1225</v>
      </c>
      <c r="F12518" s="9" t="s">
        <v>18459</v>
      </c>
      <c r="G12518" s="17">
        <v>9199190444</v>
      </c>
      <c r="H12518" s="9" t="s">
        <v>8</v>
      </c>
      <c r="I12518" s="1" t="s">
        <v>62</v>
      </c>
      <c r="J12518" s="2" t="s">
        <v>47306</v>
      </c>
      <c r="K12518" s="3" t="s">
        <v>213</v>
      </c>
      <c r="L12518" s="2" t="s">
        <v>47306</v>
      </c>
      <c r="M12518" s="11"/>
      <c r="N12518" s="4"/>
      <c r="O12518" s="11"/>
      <c r="P12518" s="4"/>
      <c r="Q12518" s="11"/>
      <c r="R12518" s="4"/>
      <c r="S12518" s="11"/>
      <c r="T12518" s="4"/>
      <c r="U12518" s="11"/>
      <c r="V12518" s="4"/>
      <c r="W12518" s="11"/>
      <c r="X12518" s="4"/>
      <c r="Y12518" s="11"/>
      <c r="Z12518" s="2"/>
      <c r="AA12518" s="1" t="s">
        <v>16</v>
      </c>
      <c r="AC12518" s="23" t="s">
        <v>37889</v>
      </c>
      <c r="AD12518" s="23" t="s">
        <v>40440</v>
      </c>
      <c r="AE12518" t="s">
        <v>35399</v>
      </c>
    </row>
    <row r="12519" spans="1:31" ht="15" customHeight="1">
      <c r="A12519" s="1">
        <v>12518</v>
      </c>
      <c r="B12519" s="1" t="s">
        <v>54</v>
      </c>
      <c r="C12519" s="1" t="s">
        <v>18980</v>
      </c>
      <c r="D12519" s="9" t="s">
        <v>350</v>
      </c>
      <c r="E12519" s="9" t="s">
        <v>40</v>
      </c>
      <c r="F12519" s="9" t="s">
        <v>35217</v>
      </c>
      <c r="G12519" s="17">
        <v>919446066666</v>
      </c>
      <c r="H12519" s="9" t="s">
        <v>20</v>
      </c>
      <c r="I12519" s="1" t="s">
        <v>62</v>
      </c>
      <c r="J12519" s="2" t="s">
        <v>47306</v>
      </c>
      <c r="K12519" s="3" t="s">
        <v>213</v>
      </c>
      <c r="L12519" s="2" t="s">
        <v>47306</v>
      </c>
      <c r="M12519" s="11"/>
      <c r="N12519" s="4"/>
      <c r="O12519" s="11"/>
      <c r="P12519" s="4"/>
      <c r="Q12519" s="11"/>
      <c r="R12519" s="4"/>
      <c r="S12519" s="11"/>
      <c r="T12519" s="4"/>
      <c r="U12519" s="11"/>
      <c r="V12519" s="4"/>
      <c r="W12519" s="11"/>
      <c r="X12519" s="4"/>
      <c r="Y12519" s="11"/>
      <c r="Z12519" s="2"/>
      <c r="AA12519" s="1" t="s">
        <v>16</v>
      </c>
      <c r="AC12519" s="23" t="s">
        <v>37889</v>
      </c>
      <c r="AD12519" s="23" t="s">
        <v>40440</v>
      </c>
      <c r="AE12519" t="s">
        <v>35399</v>
      </c>
    </row>
    <row r="12520" spans="1:31" ht="15" customHeight="1">
      <c r="A12520" s="1">
        <v>12519</v>
      </c>
      <c r="B12520" s="1" t="s">
        <v>54</v>
      </c>
      <c r="C12520" s="1" t="s">
        <v>18987</v>
      </c>
      <c r="D12520" s="9" t="s">
        <v>1219</v>
      </c>
      <c r="E12520" s="9" t="s">
        <v>3307</v>
      </c>
      <c r="F12520" s="9" t="s">
        <v>30126</v>
      </c>
      <c r="G12520" s="17">
        <v>919694664699</v>
      </c>
      <c r="H12520" s="9" t="s">
        <v>20</v>
      </c>
      <c r="I12520" s="1" t="s">
        <v>41</v>
      </c>
      <c r="J12520" s="2" t="s">
        <v>47306</v>
      </c>
      <c r="K12520" s="3" t="s">
        <v>17</v>
      </c>
      <c r="L12520" s="2" t="s">
        <v>47306</v>
      </c>
      <c r="M12520" s="11"/>
      <c r="N12520" s="4"/>
      <c r="O12520" s="11"/>
      <c r="P12520" s="4"/>
      <c r="Q12520" s="11"/>
      <c r="R12520" s="4"/>
      <c r="S12520" s="11"/>
      <c r="T12520" s="4"/>
      <c r="U12520" s="11"/>
      <c r="V12520" s="4"/>
      <c r="W12520" s="11"/>
      <c r="X12520" s="4"/>
      <c r="Y12520" s="11"/>
      <c r="Z12520" s="2"/>
      <c r="AA12520" s="1" t="s">
        <v>16</v>
      </c>
      <c r="AC12520" s="23" t="s">
        <v>37889</v>
      </c>
      <c r="AD12520" s="23" t="s">
        <v>40440</v>
      </c>
      <c r="AE12520" t="s">
        <v>35409</v>
      </c>
    </row>
    <row r="12521" spans="1:31" ht="15" customHeight="1">
      <c r="A12521" s="1">
        <v>12520</v>
      </c>
      <c r="B12521" s="1" t="s">
        <v>54</v>
      </c>
      <c r="C12521" s="1" t="s">
        <v>18989</v>
      </c>
      <c r="D12521" s="9" t="s">
        <v>35450</v>
      </c>
      <c r="E12521" s="9" t="s">
        <v>37118</v>
      </c>
      <c r="F12521" s="9" t="s">
        <v>35219</v>
      </c>
      <c r="G12521" s="17">
        <v>919446949194</v>
      </c>
      <c r="H12521" s="9" t="s">
        <v>20</v>
      </c>
      <c r="I12521" s="1" t="s">
        <v>41</v>
      </c>
      <c r="J12521" s="2" t="s">
        <v>47306</v>
      </c>
      <c r="K12521" s="3" t="s">
        <v>213</v>
      </c>
      <c r="L12521" s="2" t="s">
        <v>47306</v>
      </c>
      <c r="M12521" s="11"/>
      <c r="N12521" s="4"/>
      <c r="O12521" s="11"/>
      <c r="P12521" s="4"/>
      <c r="Q12521" s="11"/>
      <c r="R12521" s="4"/>
      <c r="S12521" s="11"/>
      <c r="T12521" s="4"/>
      <c r="U12521" s="11"/>
      <c r="V12521" s="4"/>
      <c r="W12521" s="11"/>
      <c r="X12521" s="4"/>
      <c r="Y12521" s="11"/>
      <c r="Z12521" s="2"/>
      <c r="AA12521" s="1" t="s">
        <v>16</v>
      </c>
      <c r="AC12521" s="23" t="s">
        <v>37889</v>
      </c>
      <c r="AD12521" s="23" t="s">
        <v>40440</v>
      </c>
      <c r="AE12521" t="s">
        <v>35394</v>
      </c>
    </row>
    <row r="12522" spans="1:31" ht="15" customHeight="1">
      <c r="A12522" s="1">
        <v>12521</v>
      </c>
      <c r="B12522" s="1" t="s">
        <v>54</v>
      </c>
      <c r="C12522" s="1" t="s">
        <v>18990</v>
      </c>
      <c r="D12522" s="9" t="s">
        <v>58</v>
      </c>
      <c r="E12522" s="9" t="s">
        <v>40</v>
      </c>
      <c r="F12522" s="9" t="s">
        <v>26433</v>
      </c>
      <c r="G12522" s="17">
        <v>919494111140</v>
      </c>
      <c r="H12522" s="9" t="s">
        <v>8</v>
      </c>
      <c r="I12522" s="1" t="s">
        <v>41</v>
      </c>
      <c r="J12522" s="2" t="s">
        <v>47306</v>
      </c>
      <c r="K12522" s="3" t="s">
        <v>42</v>
      </c>
      <c r="L12522" s="2" t="s">
        <v>47306</v>
      </c>
      <c r="M12522" s="11"/>
      <c r="N12522" s="4"/>
      <c r="O12522" s="11"/>
      <c r="P12522" s="4"/>
      <c r="Q12522" s="11"/>
      <c r="R12522" s="4"/>
      <c r="S12522" s="11"/>
      <c r="T12522" s="4"/>
      <c r="U12522" s="11"/>
      <c r="V12522" s="4"/>
      <c r="W12522" s="11"/>
      <c r="X12522" s="4"/>
      <c r="Y12522" s="11"/>
      <c r="Z12522" s="2"/>
      <c r="AA12522" s="1" t="s">
        <v>16</v>
      </c>
      <c r="AC12522" s="23" t="s">
        <v>37889</v>
      </c>
      <c r="AD12522" s="23" t="s">
        <v>40440</v>
      </c>
      <c r="AE12522" t="s">
        <v>35399</v>
      </c>
    </row>
    <row r="12523" spans="1:31" ht="15" customHeight="1">
      <c r="A12523" s="1">
        <v>12522</v>
      </c>
      <c r="B12523" s="1" t="s">
        <v>54</v>
      </c>
      <c r="C12523" s="1" t="s">
        <v>18998</v>
      </c>
      <c r="D12523" s="9" t="s">
        <v>16034</v>
      </c>
      <c r="E12523" s="9" t="s">
        <v>40</v>
      </c>
      <c r="F12523" s="9" t="s">
        <v>30132</v>
      </c>
      <c r="G12523" s="17">
        <v>91994619410</v>
      </c>
      <c r="H12523" s="9" t="s">
        <v>37</v>
      </c>
      <c r="I12523" s="1" t="s">
        <v>41</v>
      </c>
      <c r="J12523" s="2" t="s">
        <v>47306</v>
      </c>
      <c r="K12523" s="3" t="s">
        <v>213</v>
      </c>
      <c r="L12523" s="2" t="s">
        <v>47306</v>
      </c>
      <c r="M12523" s="11"/>
      <c r="N12523" s="4"/>
      <c r="O12523" s="11"/>
      <c r="P12523" s="4"/>
      <c r="Q12523" s="11"/>
      <c r="R12523" s="4"/>
      <c r="S12523" s="11"/>
      <c r="T12523" s="4"/>
      <c r="U12523" s="11"/>
      <c r="V12523" s="4"/>
      <c r="W12523" s="11"/>
      <c r="X12523" s="4"/>
      <c r="Y12523" s="11"/>
      <c r="Z12523" s="2"/>
      <c r="AA12523" s="1" t="s">
        <v>16</v>
      </c>
      <c r="AC12523" s="23" t="s">
        <v>37889</v>
      </c>
      <c r="AD12523" s="23" t="s">
        <v>40440</v>
      </c>
      <c r="AE12523" t="s">
        <v>35394</v>
      </c>
    </row>
    <row r="12524" spans="1:31" ht="15" customHeight="1">
      <c r="A12524" s="1">
        <v>12523</v>
      </c>
      <c r="B12524" s="1" t="s">
        <v>54</v>
      </c>
      <c r="C12524" s="1" t="s">
        <v>19008</v>
      </c>
      <c r="D12524" s="9" t="s">
        <v>841</v>
      </c>
      <c r="E12524" s="9" t="s">
        <v>3167</v>
      </c>
      <c r="F12524" s="9" t="s">
        <v>18473</v>
      </c>
      <c r="G12524" s="17">
        <v>91949606414</v>
      </c>
      <c r="H12524" s="9" t="s">
        <v>20</v>
      </c>
      <c r="I12524" s="1" t="s">
        <v>41</v>
      </c>
      <c r="J12524" s="2" t="s">
        <v>47306</v>
      </c>
      <c r="K12524" s="3" t="s">
        <v>42</v>
      </c>
      <c r="L12524" s="2" t="s">
        <v>47306</v>
      </c>
      <c r="M12524" s="11"/>
      <c r="N12524" s="4"/>
      <c r="O12524" s="11"/>
      <c r="P12524" s="4"/>
      <c r="Q12524" s="11"/>
      <c r="R12524" s="4"/>
      <c r="S12524" s="11"/>
      <c r="T12524" s="4"/>
      <c r="U12524" s="11"/>
      <c r="V12524" s="4"/>
      <c r="W12524" s="11"/>
      <c r="X12524" s="4"/>
      <c r="Y12524" s="11"/>
      <c r="Z12524" s="2"/>
      <c r="AA12524" s="1" t="s">
        <v>16</v>
      </c>
      <c r="AC12524" s="23" t="s">
        <v>37889</v>
      </c>
      <c r="AD12524" s="23" t="s">
        <v>40440</v>
      </c>
      <c r="AE12524" t="s">
        <v>35410</v>
      </c>
    </row>
    <row r="12525" spans="1:31" ht="15" customHeight="1">
      <c r="A12525" s="1">
        <v>12524</v>
      </c>
      <c r="B12525" s="1" t="s">
        <v>54</v>
      </c>
      <c r="C12525" s="1" t="s">
        <v>19009</v>
      </c>
      <c r="D12525" s="9" t="s">
        <v>7321</v>
      </c>
      <c r="E12525" s="9" t="s">
        <v>308</v>
      </c>
      <c r="F12525" s="9" t="s">
        <v>30138</v>
      </c>
      <c r="G12525" s="17">
        <v>914909640</v>
      </c>
      <c r="H12525" s="9" t="s">
        <v>8</v>
      </c>
      <c r="I12525" s="1" t="s">
        <v>41</v>
      </c>
      <c r="J12525" s="2" t="s">
        <v>47306</v>
      </c>
      <c r="K12525" s="3" t="s">
        <v>213</v>
      </c>
      <c r="L12525" s="2" t="s">
        <v>47306</v>
      </c>
      <c r="M12525" s="11"/>
      <c r="N12525" s="4"/>
      <c r="O12525" s="11"/>
      <c r="P12525" s="4"/>
      <c r="Q12525" s="11"/>
      <c r="R12525" s="4"/>
      <c r="S12525" s="11"/>
      <c r="T12525" s="4"/>
      <c r="U12525" s="11"/>
      <c r="V12525" s="4"/>
      <c r="W12525" s="11"/>
      <c r="X12525" s="4"/>
      <c r="Y12525" s="11"/>
      <c r="Z12525" s="2"/>
      <c r="AA12525" s="1" t="s">
        <v>16</v>
      </c>
      <c r="AC12525" s="23" t="s">
        <v>37889</v>
      </c>
      <c r="AD12525" s="23" t="s">
        <v>40440</v>
      </c>
      <c r="AE12525" t="s">
        <v>35394</v>
      </c>
    </row>
    <row r="12526" spans="1:31" ht="15" customHeight="1">
      <c r="A12526" s="1">
        <v>12525</v>
      </c>
      <c r="B12526" s="1" t="s">
        <v>54</v>
      </c>
      <c r="C12526" s="1" t="s">
        <v>19012</v>
      </c>
      <c r="D12526" s="9" t="s">
        <v>18477</v>
      </c>
      <c r="E12526" s="9" t="s">
        <v>534</v>
      </c>
      <c r="F12526" s="9" t="s">
        <v>30141</v>
      </c>
      <c r="G12526" s="17">
        <v>9101614046</v>
      </c>
      <c r="H12526" s="9" t="s">
        <v>20</v>
      </c>
      <c r="I12526" s="1" t="s">
        <v>41</v>
      </c>
      <c r="J12526" s="2" t="s">
        <v>47306</v>
      </c>
      <c r="K12526" s="3" t="s">
        <v>17</v>
      </c>
      <c r="L12526" s="2" t="s">
        <v>47306</v>
      </c>
      <c r="M12526" s="11"/>
      <c r="N12526" s="4"/>
      <c r="O12526" s="11"/>
      <c r="P12526" s="4"/>
      <c r="Q12526" s="11"/>
      <c r="R12526" s="4"/>
      <c r="S12526" s="11"/>
      <c r="T12526" s="4"/>
      <c r="U12526" s="11"/>
      <c r="V12526" s="4"/>
      <c r="W12526" s="11"/>
      <c r="X12526" s="4"/>
      <c r="Y12526" s="11"/>
      <c r="Z12526" s="2"/>
      <c r="AA12526" s="1" t="s">
        <v>16</v>
      </c>
      <c r="AC12526" s="23" t="s">
        <v>37889</v>
      </c>
      <c r="AD12526" s="23" t="s">
        <v>40440</v>
      </c>
      <c r="AE12526" t="s">
        <v>35409</v>
      </c>
    </row>
    <row r="12527" spans="1:31" ht="15" customHeight="1">
      <c r="A12527" s="1">
        <v>12526</v>
      </c>
      <c r="B12527" s="1" t="s">
        <v>54</v>
      </c>
      <c r="C12527" s="1" t="s">
        <v>19014</v>
      </c>
      <c r="D12527" s="9" t="s">
        <v>36177</v>
      </c>
      <c r="E12527" s="9" t="s">
        <v>4762</v>
      </c>
      <c r="F12527" s="9" t="s">
        <v>30143</v>
      </c>
      <c r="G12527" s="17">
        <v>919499949411</v>
      </c>
      <c r="H12527" s="9" t="s">
        <v>37</v>
      </c>
      <c r="I12527" s="1" t="s">
        <v>62</v>
      </c>
      <c r="J12527" s="2" t="s">
        <v>47306</v>
      </c>
      <c r="K12527" s="3" t="s">
        <v>213</v>
      </c>
      <c r="L12527" s="2" t="s">
        <v>47306</v>
      </c>
      <c r="M12527" s="11"/>
      <c r="N12527" s="4"/>
      <c r="O12527" s="11"/>
      <c r="P12527" s="4"/>
      <c r="Q12527" s="11"/>
      <c r="R12527" s="4"/>
      <c r="S12527" s="11"/>
      <c r="T12527" s="4"/>
      <c r="U12527" s="11"/>
      <c r="V12527" s="4"/>
      <c r="W12527" s="11"/>
      <c r="X12527" s="4"/>
      <c r="Y12527" s="11"/>
      <c r="Z12527" s="2"/>
      <c r="AA12527" s="1" t="s">
        <v>16</v>
      </c>
      <c r="AC12527" s="23" t="s">
        <v>37889</v>
      </c>
      <c r="AD12527" s="23" t="s">
        <v>40440</v>
      </c>
      <c r="AE12527" t="s">
        <v>35394</v>
      </c>
    </row>
    <row r="12528" spans="1:31" ht="15" customHeight="1">
      <c r="A12528" s="1">
        <v>12527</v>
      </c>
      <c r="B12528" s="1" t="s">
        <v>54</v>
      </c>
      <c r="C12528" s="1" t="s">
        <v>19015</v>
      </c>
      <c r="D12528" s="9" t="s">
        <v>361</v>
      </c>
      <c r="E12528" s="9" t="s">
        <v>4296</v>
      </c>
      <c r="F12528" s="9" t="s">
        <v>30144</v>
      </c>
      <c r="G12528" s="17">
        <v>91964000400</v>
      </c>
      <c r="H12528" s="9" t="s">
        <v>15</v>
      </c>
      <c r="I12528" s="1" t="s">
        <v>9</v>
      </c>
      <c r="J12528" s="2" t="s">
        <v>47306</v>
      </c>
      <c r="K12528" s="11" t="s">
        <v>13</v>
      </c>
      <c r="L12528" s="2" t="s">
        <v>47306</v>
      </c>
      <c r="M12528" s="11"/>
      <c r="N12528" s="4"/>
      <c r="O12528" s="11"/>
      <c r="P12528" s="4"/>
      <c r="Q12528" s="11"/>
      <c r="R12528" s="4"/>
      <c r="S12528" s="11"/>
      <c r="T12528" s="4"/>
      <c r="U12528" s="11"/>
      <c r="V12528" s="4"/>
      <c r="W12528" s="11"/>
      <c r="X12528" s="4"/>
      <c r="Y12528" s="11"/>
      <c r="Z12528" s="2"/>
      <c r="AA12528" s="1" t="s">
        <v>16</v>
      </c>
      <c r="AC12528" s="23" t="s">
        <v>37889</v>
      </c>
      <c r="AD12528" s="23" t="s">
        <v>40440</v>
      </c>
      <c r="AE12528" t="s">
        <v>35410</v>
      </c>
    </row>
    <row r="12529" spans="1:31" ht="15" customHeight="1">
      <c r="A12529" s="1">
        <v>12528</v>
      </c>
      <c r="B12529" s="1" t="s">
        <v>54</v>
      </c>
      <c r="C12529" s="1" t="s">
        <v>19016</v>
      </c>
      <c r="D12529" s="9" t="s">
        <v>437</v>
      </c>
      <c r="E12529" s="9" t="s">
        <v>7475</v>
      </c>
      <c r="F12529" s="9" t="s">
        <v>35221</v>
      </c>
      <c r="G12529" s="17">
        <v>91600094094</v>
      </c>
      <c r="H12529" s="9" t="s">
        <v>20</v>
      </c>
      <c r="I12529" s="1" t="s">
        <v>9</v>
      </c>
      <c r="J12529" s="2" t="s">
        <v>47306</v>
      </c>
      <c r="K12529" s="3" t="s">
        <v>17</v>
      </c>
      <c r="L12529" s="2" t="s">
        <v>47306</v>
      </c>
      <c r="M12529" s="4" t="s">
        <v>42</v>
      </c>
      <c r="N12529" s="3" t="str">
        <f>J12529</f>
        <v>[20 lacs - 35 lacs]</v>
      </c>
      <c r="O12529" s="11"/>
      <c r="P12529" s="4"/>
      <c r="Q12529" s="11"/>
      <c r="R12529" s="4"/>
      <c r="S12529" s="11"/>
      <c r="T12529" s="4"/>
      <c r="U12529" s="11"/>
      <c r="V12529" s="4"/>
      <c r="W12529" s="11"/>
      <c r="X12529" s="4"/>
      <c r="Y12529" s="11"/>
      <c r="Z12529" s="2"/>
      <c r="AA12529" s="1" t="s">
        <v>16</v>
      </c>
      <c r="AC12529" s="23" t="s">
        <v>37889</v>
      </c>
      <c r="AD12529" s="23" t="s">
        <v>40440</v>
      </c>
      <c r="AE12529" t="s">
        <v>35410</v>
      </c>
    </row>
    <row r="12530" spans="1:31" ht="15" customHeight="1">
      <c r="A12530" s="1">
        <v>12529</v>
      </c>
      <c r="B12530" s="1" t="s">
        <v>54</v>
      </c>
      <c r="C12530" s="1" t="s">
        <v>19018</v>
      </c>
      <c r="D12530" s="9" t="s">
        <v>36394</v>
      </c>
      <c r="E12530" s="9" t="s">
        <v>40</v>
      </c>
      <c r="F12530" s="9" t="s">
        <v>30146</v>
      </c>
      <c r="G12530" s="17">
        <v>919099044160</v>
      </c>
      <c r="H12530" s="9" t="s">
        <v>8</v>
      </c>
      <c r="I12530" s="1" t="s">
        <v>62</v>
      </c>
      <c r="J12530" s="2" t="s">
        <v>47306</v>
      </c>
      <c r="K12530" s="3" t="s">
        <v>17</v>
      </c>
      <c r="L12530" s="2" t="s">
        <v>47306</v>
      </c>
      <c r="M12530" s="11"/>
      <c r="N12530" s="4"/>
      <c r="O12530" s="11"/>
      <c r="P12530" s="4"/>
      <c r="Q12530" s="11"/>
      <c r="R12530" s="4"/>
      <c r="S12530" s="11"/>
      <c r="T12530" s="4"/>
      <c r="U12530" s="11"/>
      <c r="V12530" s="4"/>
      <c r="W12530" s="11"/>
      <c r="X12530" s="4"/>
      <c r="Y12530" s="11"/>
      <c r="Z12530" s="2"/>
      <c r="AA12530" s="1" t="s">
        <v>16</v>
      </c>
      <c r="AC12530" s="23" t="s">
        <v>37889</v>
      </c>
      <c r="AD12530" s="23" t="s">
        <v>40440</v>
      </c>
      <c r="AE12530" t="s">
        <v>35399</v>
      </c>
    </row>
    <row r="12531" spans="1:31" ht="15" customHeight="1">
      <c r="A12531" s="1">
        <v>12530</v>
      </c>
      <c r="B12531" s="1" t="s">
        <v>54</v>
      </c>
      <c r="C12531" s="1" t="s">
        <v>19019</v>
      </c>
      <c r="D12531" s="9" t="s">
        <v>18474</v>
      </c>
      <c r="E12531" s="9" t="s">
        <v>139</v>
      </c>
      <c r="F12531" s="9" t="s">
        <v>33179</v>
      </c>
      <c r="G12531" s="17">
        <v>919916999696</v>
      </c>
      <c r="H12531" s="9" t="s">
        <v>20</v>
      </c>
      <c r="I12531" s="1" t="s">
        <v>41</v>
      </c>
      <c r="J12531" s="2" t="s">
        <v>47306</v>
      </c>
      <c r="K12531" s="3" t="s">
        <v>42</v>
      </c>
      <c r="L12531" s="2" t="s">
        <v>47306</v>
      </c>
      <c r="M12531" s="11"/>
      <c r="N12531" s="4"/>
      <c r="O12531" s="11"/>
      <c r="P12531" s="4"/>
      <c r="Q12531" s="11"/>
      <c r="R12531" s="4"/>
      <c r="S12531" s="11"/>
      <c r="T12531" s="4"/>
      <c r="U12531" s="11"/>
      <c r="V12531" s="4"/>
      <c r="W12531" s="11"/>
      <c r="X12531" s="4"/>
      <c r="Y12531" s="11"/>
      <c r="Z12531" s="2"/>
      <c r="AA12531" s="1" t="s">
        <v>16</v>
      </c>
      <c r="AC12531" s="23" t="s">
        <v>37889</v>
      </c>
      <c r="AD12531" s="23" t="s">
        <v>40440</v>
      </c>
      <c r="AE12531" t="s">
        <v>35409</v>
      </c>
    </row>
    <row r="12532" spans="1:31" ht="15" customHeight="1">
      <c r="A12532" s="1">
        <v>12531</v>
      </c>
      <c r="B12532" s="1" t="s">
        <v>54</v>
      </c>
      <c r="C12532" s="1" t="s">
        <v>19021</v>
      </c>
      <c r="D12532" s="9" t="s">
        <v>437</v>
      </c>
      <c r="E12532" s="9" t="s">
        <v>952</v>
      </c>
      <c r="F12532" s="9" t="s">
        <v>35222</v>
      </c>
      <c r="G12532" s="17">
        <v>91994064699</v>
      </c>
      <c r="H12532" s="9" t="s">
        <v>20</v>
      </c>
      <c r="I12532" s="1" t="s">
        <v>62</v>
      </c>
      <c r="J12532" s="2" t="s">
        <v>47306</v>
      </c>
      <c r="K12532" s="11" t="s">
        <v>13</v>
      </c>
      <c r="L12532" s="2" t="s">
        <v>47306</v>
      </c>
      <c r="M12532" s="11"/>
      <c r="N12532" s="4"/>
      <c r="O12532" s="11"/>
      <c r="P12532" s="4"/>
      <c r="Q12532" s="11"/>
      <c r="R12532" s="4"/>
      <c r="S12532" s="11"/>
      <c r="T12532" s="4"/>
      <c r="U12532" s="11"/>
      <c r="V12532" s="4"/>
      <c r="W12532" s="11"/>
      <c r="X12532" s="4"/>
      <c r="Y12532" s="11"/>
      <c r="Z12532" s="2"/>
      <c r="AA12532" s="1" t="s">
        <v>16</v>
      </c>
      <c r="AC12532" s="23" t="s">
        <v>37889</v>
      </c>
      <c r="AD12532" s="23" t="s">
        <v>40440</v>
      </c>
      <c r="AE12532" t="s">
        <v>35394</v>
      </c>
    </row>
    <row r="12533" spans="1:31" ht="15" customHeight="1">
      <c r="A12533" s="1">
        <v>12532</v>
      </c>
      <c r="B12533" s="1" t="s">
        <v>54</v>
      </c>
      <c r="C12533" s="1" t="s">
        <v>19022</v>
      </c>
      <c r="D12533" s="9" t="s">
        <v>336</v>
      </c>
      <c r="E12533" s="9" t="s">
        <v>40</v>
      </c>
      <c r="F12533" s="9" t="s">
        <v>30148</v>
      </c>
      <c r="G12533" s="17">
        <v>919099040694</v>
      </c>
      <c r="H12533" s="9" t="s">
        <v>8</v>
      </c>
      <c r="I12533" s="1" t="s">
        <v>41</v>
      </c>
      <c r="J12533" s="2" t="s">
        <v>47306</v>
      </c>
      <c r="K12533" s="11" t="s">
        <v>13</v>
      </c>
      <c r="L12533" s="2" t="s">
        <v>47306</v>
      </c>
      <c r="M12533" s="11"/>
      <c r="N12533" s="4"/>
      <c r="O12533" s="11"/>
      <c r="P12533" s="4"/>
      <c r="Q12533" s="11"/>
      <c r="R12533" s="4"/>
      <c r="S12533" s="11"/>
      <c r="T12533" s="4"/>
      <c r="U12533" s="11"/>
      <c r="V12533" s="4"/>
      <c r="W12533" s="11"/>
      <c r="X12533" s="4"/>
      <c r="Y12533" s="11"/>
      <c r="Z12533" s="2"/>
      <c r="AA12533" s="1" t="s">
        <v>16</v>
      </c>
      <c r="AC12533" s="23" t="s">
        <v>37889</v>
      </c>
      <c r="AD12533" s="23" t="s">
        <v>40440</v>
      </c>
      <c r="AE12533" t="s">
        <v>35410</v>
      </c>
    </row>
    <row r="12534" spans="1:31" ht="15" customHeight="1">
      <c r="A12534" s="1">
        <v>12533</v>
      </c>
      <c r="B12534" s="1" t="s">
        <v>54</v>
      </c>
      <c r="C12534" s="1" t="s">
        <v>19023</v>
      </c>
      <c r="D12534" s="9" t="s">
        <v>77</v>
      </c>
      <c r="E12534" s="9" t="s">
        <v>40</v>
      </c>
      <c r="F12534" s="9" t="s">
        <v>30149</v>
      </c>
      <c r="G12534" s="17">
        <v>9194449940</v>
      </c>
      <c r="H12534" s="9" t="s">
        <v>8</v>
      </c>
      <c r="I12534" s="1" t="s">
        <v>41</v>
      </c>
      <c r="J12534" s="2" t="s">
        <v>47306</v>
      </c>
      <c r="K12534" s="3" t="s">
        <v>17</v>
      </c>
      <c r="L12534" s="2" t="s">
        <v>47306</v>
      </c>
      <c r="M12534" s="11"/>
      <c r="N12534" s="4"/>
      <c r="O12534" s="11"/>
      <c r="P12534" s="4"/>
      <c r="Q12534" s="11"/>
      <c r="R12534" s="4"/>
      <c r="S12534" s="11"/>
      <c r="T12534" s="4"/>
      <c r="U12534" s="11"/>
      <c r="V12534" s="4"/>
      <c r="W12534" s="11"/>
      <c r="X12534" s="4"/>
      <c r="Y12534" s="11"/>
      <c r="Z12534" s="2"/>
      <c r="AA12534" s="1" t="s">
        <v>16</v>
      </c>
      <c r="AC12534" s="23" t="s">
        <v>37889</v>
      </c>
      <c r="AD12534" s="23" t="s">
        <v>40440</v>
      </c>
      <c r="AE12534" t="s">
        <v>35410</v>
      </c>
    </row>
    <row r="12535" spans="1:31" ht="15" customHeight="1">
      <c r="A12535" s="1">
        <v>12534</v>
      </c>
      <c r="B12535" s="1" t="s">
        <v>54</v>
      </c>
      <c r="C12535" s="1" t="s">
        <v>19026</v>
      </c>
      <c r="D12535" s="9" t="s">
        <v>361</v>
      </c>
      <c r="E12535" s="9" t="s">
        <v>221</v>
      </c>
      <c r="F12535" s="9" t="s">
        <v>33908</v>
      </c>
      <c r="G12535" s="17">
        <v>91990694964</v>
      </c>
      <c r="H12535" s="9" t="s">
        <v>8</v>
      </c>
      <c r="I12535" s="1" t="s">
        <v>9</v>
      </c>
      <c r="J12535" s="2" t="s">
        <v>47306</v>
      </c>
      <c r="K12535" s="3" t="s">
        <v>213</v>
      </c>
      <c r="L12535" s="2" t="s">
        <v>47306</v>
      </c>
      <c r="M12535" s="11"/>
      <c r="N12535" s="4"/>
      <c r="O12535" s="11"/>
      <c r="P12535" s="4"/>
      <c r="Q12535" s="11"/>
      <c r="R12535" s="4"/>
      <c r="S12535" s="11"/>
      <c r="T12535" s="4"/>
      <c r="U12535" s="11"/>
      <c r="V12535" s="4"/>
      <c r="W12535" s="11"/>
      <c r="X12535" s="4"/>
      <c r="Y12535" s="11"/>
      <c r="Z12535" s="2"/>
      <c r="AA12535" s="1" t="s">
        <v>16</v>
      </c>
      <c r="AC12535" s="23" t="s">
        <v>37889</v>
      </c>
      <c r="AD12535" s="23" t="s">
        <v>40440</v>
      </c>
      <c r="AE12535" t="s">
        <v>35394</v>
      </c>
    </row>
    <row r="12536" spans="1:31" ht="15" customHeight="1">
      <c r="A12536" s="1">
        <v>12535</v>
      </c>
      <c r="B12536" s="1" t="s">
        <v>54</v>
      </c>
      <c r="C12536" s="1" t="s">
        <v>19027</v>
      </c>
      <c r="D12536" s="9" t="s">
        <v>3326</v>
      </c>
      <c r="E12536" s="9" t="s">
        <v>40</v>
      </c>
      <c r="F12536" s="9" t="s">
        <v>35223</v>
      </c>
      <c r="G12536" s="17">
        <v>91914060644</v>
      </c>
      <c r="H12536" s="9" t="s">
        <v>20</v>
      </c>
      <c r="I12536" s="1" t="s">
        <v>9</v>
      </c>
      <c r="J12536" s="2" t="s">
        <v>47306</v>
      </c>
      <c r="K12536" s="3" t="s">
        <v>17</v>
      </c>
      <c r="L12536" s="2" t="s">
        <v>47306</v>
      </c>
      <c r="M12536" s="11"/>
      <c r="N12536" s="4"/>
      <c r="O12536" s="11"/>
      <c r="P12536" s="4"/>
      <c r="Q12536" s="11"/>
      <c r="R12536" s="4"/>
      <c r="S12536" s="11"/>
      <c r="T12536" s="4"/>
      <c r="U12536" s="11"/>
      <c r="V12536" s="4"/>
      <c r="W12536" s="11"/>
      <c r="X12536" s="4"/>
      <c r="Y12536" s="11"/>
      <c r="Z12536" s="2"/>
      <c r="AA12536" s="1" t="s">
        <v>16</v>
      </c>
      <c r="AC12536" s="23" t="s">
        <v>37889</v>
      </c>
      <c r="AD12536" s="23" t="s">
        <v>40440</v>
      </c>
      <c r="AE12536" t="s">
        <v>35410</v>
      </c>
    </row>
    <row r="12537" spans="1:31" ht="15" customHeight="1">
      <c r="A12537" s="1">
        <v>12536</v>
      </c>
      <c r="B12537" s="1" t="s">
        <v>54</v>
      </c>
      <c r="C12537" s="1" t="s">
        <v>19029</v>
      </c>
      <c r="D12537" s="9" t="s">
        <v>1286</v>
      </c>
      <c r="E12537" s="9" t="s">
        <v>270</v>
      </c>
      <c r="F12537" s="9" t="s">
        <v>33180</v>
      </c>
      <c r="G12537" s="17">
        <v>91990999996</v>
      </c>
      <c r="H12537" s="9" t="s">
        <v>15</v>
      </c>
      <c r="I12537" s="1" t="s">
        <v>62</v>
      </c>
      <c r="J12537" s="2" t="s">
        <v>47306</v>
      </c>
      <c r="K12537" s="3" t="s">
        <v>213</v>
      </c>
      <c r="L12537" s="2" t="s">
        <v>47306</v>
      </c>
      <c r="M12537" s="11"/>
      <c r="N12537" s="4"/>
      <c r="O12537" s="11"/>
      <c r="P12537" s="4"/>
      <c r="Q12537" s="11"/>
      <c r="R12537" s="4"/>
      <c r="S12537" s="11"/>
      <c r="T12537" s="4"/>
      <c r="U12537" s="11"/>
      <c r="V12537" s="4"/>
      <c r="W12537" s="11"/>
      <c r="X12537" s="4"/>
      <c r="Y12537" s="11"/>
      <c r="Z12537" s="2"/>
      <c r="AA12537" s="1" t="s">
        <v>16</v>
      </c>
      <c r="AC12537" s="23" t="s">
        <v>37889</v>
      </c>
      <c r="AD12537" s="23" t="s">
        <v>40440</v>
      </c>
      <c r="AE12537" t="s">
        <v>35410</v>
      </c>
    </row>
    <row r="12538" spans="1:31" ht="15" customHeight="1">
      <c r="A12538" s="1">
        <v>12537</v>
      </c>
      <c r="B12538" s="1" t="s">
        <v>54</v>
      </c>
      <c r="C12538" s="1" t="s">
        <v>19031</v>
      </c>
      <c r="D12538" s="9" t="s">
        <v>8101</v>
      </c>
      <c r="E12538" s="9" t="s">
        <v>1469</v>
      </c>
      <c r="F12538" s="9" t="s">
        <v>30152</v>
      </c>
      <c r="G12538" s="17">
        <v>91464461996</v>
      </c>
      <c r="H12538" s="9" t="s">
        <v>37</v>
      </c>
      <c r="I12538" s="1" t="s">
        <v>41</v>
      </c>
      <c r="J12538" s="2" t="s">
        <v>47306</v>
      </c>
      <c r="K12538" s="11" t="s">
        <v>13</v>
      </c>
      <c r="L12538" s="2" t="s">
        <v>47306</v>
      </c>
      <c r="M12538" s="11"/>
      <c r="N12538" s="4"/>
      <c r="O12538" s="11"/>
      <c r="P12538" s="4"/>
      <c r="Q12538" s="11"/>
      <c r="R12538" s="4"/>
      <c r="S12538" s="11"/>
      <c r="T12538" s="4"/>
      <c r="U12538" s="11"/>
      <c r="V12538" s="4"/>
      <c r="W12538" s="11"/>
      <c r="X12538" s="4"/>
      <c r="Y12538" s="11"/>
      <c r="Z12538" s="2"/>
      <c r="AA12538" s="1" t="s">
        <v>16</v>
      </c>
      <c r="AC12538" s="23" t="s">
        <v>37889</v>
      </c>
      <c r="AD12538" s="23" t="s">
        <v>40440</v>
      </c>
      <c r="AE12538" t="s">
        <v>35394</v>
      </c>
    </row>
    <row r="12539" spans="1:31" ht="15" customHeight="1">
      <c r="A12539" s="1">
        <v>12538</v>
      </c>
      <c r="B12539" s="1" t="s">
        <v>54</v>
      </c>
      <c r="C12539" s="1" t="s">
        <v>19032</v>
      </c>
      <c r="D12539" s="9" t="s">
        <v>36178</v>
      </c>
      <c r="E12539" s="9" t="s">
        <v>37352</v>
      </c>
      <c r="F12539" s="9" t="s">
        <v>33182</v>
      </c>
      <c r="G12539" s="17">
        <v>919649446040</v>
      </c>
      <c r="H12539" s="9" t="s">
        <v>8</v>
      </c>
      <c r="I12539" s="1" t="s">
        <v>62</v>
      </c>
      <c r="J12539" s="2" t="s">
        <v>47306</v>
      </c>
      <c r="K12539" s="3" t="s">
        <v>213</v>
      </c>
      <c r="L12539" s="2" t="s">
        <v>47306</v>
      </c>
      <c r="M12539" s="11"/>
      <c r="N12539" s="4"/>
      <c r="O12539" s="11"/>
      <c r="P12539" s="4"/>
      <c r="Q12539" s="11"/>
      <c r="R12539" s="4"/>
      <c r="S12539" s="11"/>
      <c r="T12539" s="4"/>
      <c r="U12539" s="11"/>
      <c r="V12539" s="4"/>
      <c r="W12539" s="11"/>
      <c r="X12539" s="4"/>
      <c r="Y12539" s="11"/>
      <c r="Z12539" s="2"/>
      <c r="AA12539" s="1" t="s">
        <v>16</v>
      </c>
      <c r="AC12539" s="23" t="s">
        <v>37890</v>
      </c>
      <c r="AD12539" s="23" t="s">
        <v>40440</v>
      </c>
      <c r="AE12539" t="s">
        <v>35399</v>
      </c>
    </row>
    <row r="12540" spans="1:31" ht="15" customHeight="1">
      <c r="A12540" s="1">
        <v>12539</v>
      </c>
      <c r="B12540" s="1" t="s">
        <v>54</v>
      </c>
      <c r="C12540" s="1" t="s">
        <v>19034</v>
      </c>
      <c r="D12540" s="9" t="s">
        <v>5816</v>
      </c>
      <c r="E12540" s="9" t="s">
        <v>328</v>
      </c>
      <c r="F12540" s="9" t="s">
        <v>30153</v>
      </c>
      <c r="G12540" s="17">
        <v>919099666111</v>
      </c>
      <c r="H12540" s="9" t="s">
        <v>20</v>
      </c>
      <c r="I12540" s="1" t="s">
        <v>41</v>
      </c>
      <c r="J12540" s="2" t="s">
        <v>47306</v>
      </c>
      <c r="K12540" s="3" t="s">
        <v>42</v>
      </c>
      <c r="L12540" s="2" t="s">
        <v>47306</v>
      </c>
      <c r="M12540" s="11"/>
      <c r="N12540" s="4"/>
      <c r="O12540" s="11"/>
      <c r="P12540" s="4"/>
      <c r="Q12540" s="11"/>
      <c r="R12540" s="4"/>
      <c r="S12540" s="11"/>
      <c r="T12540" s="4"/>
      <c r="U12540" s="11"/>
      <c r="V12540" s="4"/>
      <c r="W12540" s="11"/>
      <c r="X12540" s="4"/>
      <c r="Y12540" s="11"/>
      <c r="Z12540" s="2"/>
      <c r="AA12540" s="1" t="s">
        <v>11</v>
      </c>
      <c r="AC12540" s="23" t="s">
        <v>37890</v>
      </c>
      <c r="AD12540" s="23" t="s">
        <v>40440</v>
      </c>
      <c r="AE12540" t="s">
        <v>35410</v>
      </c>
    </row>
    <row r="12541" spans="1:31" ht="15" customHeight="1">
      <c r="A12541" s="1">
        <v>12540</v>
      </c>
      <c r="B12541" s="1" t="s">
        <v>54</v>
      </c>
      <c r="C12541" s="1" t="s">
        <v>19035</v>
      </c>
      <c r="D12541" s="9" t="s">
        <v>18475</v>
      </c>
      <c r="E12541" s="9" t="s">
        <v>40</v>
      </c>
      <c r="F12541" s="9" t="s">
        <v>30154</v>
      </c>
      <c r="G12541" s="17">
        <v>919946009699</v>
      </c>
      <c r="H12541" s="9" t="s">
        <v>15</v>
      </c>
      <c r="I12541" s="1" t="s">
        <v>62</v>
      </c>
      <c r="J12541" s="2" t="s">
        <v>47306</v>
      </c>
      <c r="K12541" s="3" t="s">
        <v>17</v>
      </c>
      <c r="L12541" s="2" t="s">
        <v>47306</v>
      </c>
      <c r="M12541" s="11"/>
      <c r="N12541" s="4"/>
      <c r="O12541" s="11"/>
      <c r="P12541" s="4"/>
      <c r="Q12541" s="11"/>
      <c r="R12541" s="4"/>
      <c r="S12541" s="11"/>
      <c r="T12541" s="4"/>
      <c r="U12541" s="11"/>
      <c r="V12541" s="4"/>
      <c r="W12541" s="11"/>
      <c r="X12541" s="4"/>
      <c r="Y12541" s="11"/>
      <c r="Z12541" s="2"/>
      <c r="AA12541" s="1" t="s">
        <v>16</v>
      </c>
      <c r="AC12541" s="23" t="s">
        <v>37890</v>
      </c>
      <c r="AD12541" s="23" t="s">
        <v>40440</v>
      </c>
      <c r="AE12541" t="s">
        <v>35399</v>
      </c>
    </row>
    <row r="12542" spans="1:31" ht="15" customHeight="1">
      <c r="A12542" s="1">
        <v>12541</v>
      </c>
      <c r="B12542" s="1" t="s">
        <v>54</v>
      </c>
      <c r="C12542" s="1" t="s">
        <v>19036</v>
      </c>
      <c r="D12542" s="9" t="s">
        <v>1547</v>
      </c>
      <c r="E12542" s="9" t="s">
        <v>328</v>
      </c>
      <c r="F12542" s="9" t="s">
        <v>30155</v>
      </c>
      <c r="G12542" s="17">
        <v>919444004064</v>
      </c>
      <c r="H12542" s="9" t="s">
        <v>15</v>
      </c>
      <c r="I12542" s="1" t="s">
        <v>62</v>
      </c>
      <c r="J12542" s="2" t="s">
        <v>47306</v>
      </c>
      <c r="K12542" s="11" t="s">
        <v>14136</v>
      </c>
      <c r="L12542" s="2" t="s">
        <v>47306</v>
      </c>
      <c r="M12542" s="11"/>
      <c r="N12542" s="4"/>
      <c r="O12542" s="11"/>
      <c r="P12542" s="4"/>
      <c r="Q12542" s="11"/>
      <c r="R12542" s="4"/>
      <c r="S12542" s="11"/>
      <c r="T12542" s="4"/>
      <c r="U12542" s="11"/>
      <c r="V12542" s="4"/>
      <c r="W12542" s="11"/>
      <c r="X12542" s="4"/>
      <c r="Y12542" s="11"/>
      <c r="Z12542" s="2"/>
      <c r="AA12542" s="1" t="s">
        <v>16</v>
      </c>
      <c r="AC12542" s="23" t="s">
        <v>37890</v>
      </c>
      <c r="AD12542" s="23" t="s">
        <v>40440</v>
      </c>
      <c r="AE12542" t="s">
        <v>35394</v>
      </c>
    </row>
    <row r="12543" spans="1:31" ht="15" customHeight="1">
      <c r="A12543" s="1">
        <v>12542</v>
      </c>
      <c r="B12543" s="1" t="s">
        <v>54</v>
      </c>
      <c r="C12543" s="1" t="s">
        <v>19037</v>
      </c>
      <c r="D12543" s="9" t="s">
        <v>92</v>
      </c>
      <c r="E12543" s="9" t="s">
        <v>447</v>
      </c>
      <c r="F12543" s="9" t="s">
        <v>30156</v>
      </c>
      <c r="G12543" s="17">
        <v>91994414699</v>
      </c>
      <c r="H12543" s="9" t="s">
        <v>20</v>
      </c>
      <c r="I12543" s="1" t="s">
        <v>9</v>
      </c>
      <c r="J12543" s="2" t="s">
        <v>47306</v>
      </c>
      <c r="K12543" s="11" t="s">
        <v>13</v>
      </c>
      <c r="L12543" s="2" t="s">
        <v>47306</v>
      </c>
      <c r="M12543" s="11"/>
      <c r="N12543" s="4"/>
      <c r="O12543" s="11"/>
      <c r="P12543" s="4"/>
      <c r="Q12543" s="11"/>
      <c r="R12543" s="4"/>
      <c r="S12543" s="11"/>
      <c r="T12543" s="4"/>
      <c r="U12543" s="11"/>
      <c r="V12543" s="4"/>
      <c r="W12543" s="11"/>
      <c r="X12543" s="4"/>
      <c r="Y12543" s="11"/>
      <c r="Z12543" s="2"/>
      <c r="AA12543" s="1" t="s">
        <v>11</v>
      </c>
      <c r="AC12543" s="23" t="s">
        <v>37890</v>
      </c>
      <c r="AD12543" s="23" t="s">
        <v>40440</v>
      </c>
      <c r="AE12543" t="s">
        <v>35394</v>
      </c>
    </row>
    <row r="12544" spans="1:31" ht="15" customHeight="1">
      <c r="A12544" s="1">
        <v>12543</v>
      </c>
      <c r="B12544" s="1" t="s">
        <v>54</v>
      </c>
      <c r="C12544" s="1" t="s">
        <v>19038</v>
      </c>
      <c r="D12544" s="9" t="s">
        <v>36179</v>
      </c>
      <c r="E12544" s="9" t="s">
        <v>139</v>
      </c>
      <c r="F12544" s="9" t="s">
        <v>30157</v>
      </c>
      <c r="G12544" s="17">
        <v>91994600604</v>
      </c>
      <c r="H12544" s="9" t="s">
        <v>20</v>
      </c>
      <c r="I12544" s="1" t="s">
        <v>9</v>
      </c>
      <c r="J12544" s="2" t="s">
        <v>47306</v>
      </c>
      <c r="K12544" s="3" t="s">
        <v>213</v>
      </c>
      <c r="L12544" s="2" t="s">
        <v>47306</v>
      </c>
      <c r="M12544" s="11"/>
      <c r="N12544" s="4"/>
      <c r="O12544" s="11"/>
      <c r="P12544" s="4"/>
      <c r="Q12544" s="11"/>
      <c r="R12544" s="4"/>
      <c r="S12544" s="11"/>
      <c r="T12544" s="4"/>
      <c r="U12544" s="11"/>
      <c r="V12544" s="4"/>
      <c r="W12544" s="11"/>
      <c r="X12544" s="4"/>
      <c r="Y12544" s="11"/>
      <c r="Z12544" s="2"/>
      <c r="AA12544" s="1" t="s">
        <v>16</v>
      </c>
      <c r="AC12544" s="23" t="s">
        <v>37890</v>
      </c>
      <c r="AD12544" s="23" t="s">
        <v>40440</v>
      </c>
      <c r="AE12544" t="s">
        <v>35409</v>
      </c>
    </row>
    <row r="12545" spans="1:31" ht="15" customHeight="1">
      <c r="A12545" s="1">
        <v>12544</v>
      </c>
      <c r="B12545" s="1" t="s">
        <v>54</v>
      </c>
      <c r="C12545" s="1" t="s">
        <v>19053</v>
      </c>
      <c r="D12545" s="9" t="s">
        <v>18477</v>
      </c>
      <c r="E12545" s="9" t="s">
        <v>18478</v>
      </c>
      <c r="F12545" s="9" t="s">
        <v>30168</v>
      </c>
      <c r="G12545" s="17">
        <v>9194449460</v>
      </c>
      <c r="H12545" s="9" t="s">
        <v>20</v>
      </c>
      <c r="I12545" s="1" t="s">
        <v>41</v>
      </c>
      <c r="J12545" s="2" t="s">
        <v>47306</v>
      </c>
      <c r="K12545" s="3" t="s">
        <v>213</v>
      </c>
      <c r="L12545" s="2" t="s">
        <v>47306</v>
      </c>
      <c r="M12545" s="11"/>
      <c r="N12545" s="4"/>
      <c r="O12545" s="11"/>
      <c r="P12545" s="4"/>
      <c r="Q12545" s="11"/>
      <c r="R12545" s="4"/>
      <c r="S12545" s="11"/>
      <c r="T12545" s="4"/>
      <c r="U12545" s="11"/>
      <c r="V12545" s="4"/>
      <c r="W12545" s="11"/>
      <c r="X12545" s="4"/>
      <c r="Y12545" s="11"/>
      <c r="Z12545" s="2"/>
      <c r="AA12545" s="1" t="s">
        <v>16</v>
      </c>
      <c r="AC12545" s="23" t="s">
        <v>37890</v>
      </c>
      <c r="AD12545" s="23" t="s">
        <v>40440</v>
      </c>
      <c r="AE12545" t="s">
        <v>35399</v>
      </c>
    </row>
    <row r="12546" spans="1:31" ht="15" customHeight="1">
      <c r="A12546" s="1">
        <v>12545</v>
      </c>
      <c r="B12546" s="1" t="s">
        <v>54</v>
      </c>
      <c r="C12546" s="1" t="s">
        <v>19066</v>
      </c>
      <c r="D12546" s="9" t="s">
        <v>857</v>
      </c>
      <c r="E12546" s="9" t="s">
        <v>87</v>
      </c>
      <c r="F12546" s="9" t="s">
        <v>35226</v>
      </c>
      <c r="G12546" s="17">
        <v>9199469669</v>
      </c>
      <c r="H12546" s="9" t="s">
        <v>8</v>
      </c>
      <c r="I12546" s="1" t="s">
        <v>41</v>
      </c>
      <c r="J12546" s="2" t="s">
        <v>47306</v>
      </c>
      <c r="K12546" s="3" t="s">
        <v>17</v>
      </c>
      <c r="L12546" s="2" t="s">
        <v>47306</v>
      </c>
      <c r="M12546" s="11"/>
      <c r="N12546" s="4"/>
      <c r="O12546" s="11"/>
      <c r="P12546" s="4"/>
      <c r="Q12546" s="11"/>
      <c r="R12546" s="4"/>
      <c r="S12546" s="11"/>
      <c r="T12546" s="4"/>
      <c r="U12546" s="11"/>
      <c r="V12546" s="4"/>
      <c r="W12546" s="11"/>
      <c r="X12546" s="4"/>
      <c r="Y12546" s="11"/>
      <c r="Z12546" s="2"/>
      <c r="AA12546" s="1" t="s">
        <v>11</v>
      </c>
      <c r="AC12546" s="23" t="s">
        <v>37890</v>
      </c>
      <c r="AD12546" s="23" t="s">
        <v>40440</v>
      </c>
      <c r="AE12546" t="s">
        <v>35399</v>
      </c>
    </row>
    <row r="12547" spans="1:31" ht="15" customHeight="1">
      <c r="A12547" s="1">
        <v>12546</v>
      </c>
      <c r="B12547" s="1" t="s">
        <v>54</v>
      </c>
      <c r="C12547" s="1" t="s">
        <v>19067</v>
      </c>
      <c r="D12547" s="9" t="s">
        <v>5073</v>
      </c>
      <c r="E12547" s="9" t="s">
        <v>40</v>
      </c>
      <c r="F12547" s="9" t="s">
        <v>30175</v>
      </c>
      <c r="G12547" s="17">
        <v>91999494400</v>
      </c>
      <c r="H12547" s="9" t="s">
        <v>8</v>
      </c>
      <c r="I12547" s="1" t="s">
        <v>41</v>
      </c>
      <c r="J12547" s="2" t="s">
        <v>47306</v>
      </c>
      <c r="K12547" s="3" t="s">
        <v>17</v>
      </c>
      <c r="L12547" s="2" t="s">
        <v>47306</v>
      </c>
      <c r="M12547" s="11"/>
      <c r="N12547" s="4"/>
      <c r="O12547" s="11"/>
      <c r="P12547" s="4"/>
      <c r="Q12547" s="11"/>
      <c r="R12547" s="4"/>
      <c r="S12547" s="11"/>
      <c r="T12547" s="4"/>
      <c r="U12547" s="11"/>
      <c r="V12547" s="4"/>
      <c r="W12547" s="11"/>
      <c r="X12547" s="4"/>
      <c r="Y12547" s="11"/>
      <c r="Z12547" s="2"/>
      <c r="AA12547" s="1" t="s">
        <v>16</v>
      </c>
      <c r="AC12547" s="23" t="s">
        <v>37890</v>
      </c>
      <c r="AD12547" s="23" t="s">
        <v>40440</v>
      </c>
      <c r="AE12547" t="s">
        <v>35399</v>
      </c>
    </row>
    <row r="12548" spans="1:31" ht="15" customHeight="1">
      <c r="A12548" s="1">
        <v>12547</v>
      </c>
      <c r="B12548" s="1" t="s">
        <v>54</v>
      </c>
      <c r="C12548" s="1" t="s">
        <v>19104</v>
      </c>
      <c r="D12548" s="9" t="s">
        <v>546</v>
      </c>
      <c r="E12548" s="9" t="s">
        <v>798</v>
      </c>
      <c r="F12548" s="9" t="s">
        <v>30193</v>
      </c>
      <c r="G12548" s="17">
        <v>91909944404</v>
      </c>
      <c r="H12548" s="9" t="s">
        <v>8</v>
      </c>
      <c r="I12548" s="1" t="s">
        <v>9</v>
      </c>
      <c r="J12548" s="2" t="s">
        <v>47306</v>
      </c>
      <c r="K12548" s="3" t="s">
        <v>213</v>
      </c>
      <c r="L12548" s="2" t="s">
        <v>47306</v>
      </c>
      <c r="M12548" s="11"/>
      <c r="N12548" s="4"/>
      <c r="O12548" s="11"/>
      <c r="P12548" s="4"/>
      <c r="Q12548" s="11"/>
      <c r="R12548" s="4"/>
      <c r="S12548" s="11"/>
      <c r="T12548" s="4"/>
      <c r="U12548" s="11"/>
      <c r="V12548" s="4"/>
      <c r="W12548" s="11"/>
      <c r="X12548" s="4"/>
      <c r="Y12548" s="11"/>
      <c r="Z12548" s="2"/>
      <c r="AA12548" s="1" t="s">
        <v>11</v>
      </c>
      <c r="AC12548" s="23" t="s">
        <v>37890</v>
      </c>
      <c r="AD12548" s="23" t="s">
        <v>40440</v>
      </c>
      <c r="AE12548" t="s">
        <v>35394</v>
      </c>
    </row>
    <row r="12549" spans="1:31" ht="15" customHeight="1">
      <c r="A12549" s="1">
        <v>12548</v>
      </c>
      <c r="B12549" s="1" t="s">
        <v>54</v>
      </c>
      <c r="C12549" s="1" t="s">
        <v>19109</v>
      </c>
      <c r="D12549" s="9" t="s">
        <v>446</v>
      </c>
      <c r="E12549" s="9" t="s">
        <v>2030</v>
      </c>
      <c r="F12549" s="9" t="s">
        <v>30196</v>
      </c>
      <c r="G12549" s="17">
        <v>919610660660</v>
      </c>
      <c r="H12549" s="9" t="s">
        <v>132</v>
      </c>
      <c r="I12549" s="1" t="s">
        <v>62</v>
      </c>
      <c r="J12549" s="2" t="s">
        <v>47306</v>
      </c>
      <c r="K12549" s="3" t="s">
        <v>213</v>
      </c>
      <c r="L12549" s="2" t="s">
        <v>47306</v>
      </c>
      <c r="M12549" s="11"/>
      <c r="N12549" s="4"/>
      <c r="O12549" s="11"/>
      <c r="P12549" s="4"/>
      <c r="Q12549" s="11"/>
      <c r="R12549" s="4"/>
      <c r="S12549" s="11"/>
      <c r="T12549" s="4"/>
      <c r="U12549" s="11"/>
      <c r="V12549" s="4"/>
      <c r="W12549" s="11"/>
      <c r="X12549" s="4"/>
      <c r="Y12549" s="11"/>
      <c r="Z12549" s="2"/>
      <c r="AA12549" s="1" t="s">
        <v>16</v>
      </c>
      <c r="AC12549" s="23" t="s">
        <v>37890</v>
      </c>
      <c r="AD12549" s="23" t="s">
        <v>40440</v>
      </c>
      <c r="AE12549" t="s">
        <v>35410</v>
      </c>
    </row>
    <row r="12550" spans="1:31" ht="15" customHeight="1">
      <c r="A12550" s="1">
        <v>12549</v>
      </c>
      <c r="B12550" s="1" t="s">
        <v>54</v>
      </c>
      <c r="C12550" s="1" t="s">
        <v>19116</v>
      </c>
      <c r="D12550" s="9" t="s">
        <v>359</v>
      </c>
      <c r="E12550" s="9" t="s">
        <v>102</v>
      </c>
      <c r="F12550" s="9" t="s">
        <v>20972</v>
      </c>
      <c r="G12550" s="17">
        <v>9160010946</v>
      </c>
      <c r="H12550" s="9" t="s">
        <v>8</v>
      </c>
      <c r="I12550" s="1" t="s">
        <v>62</v>
      </c>
      <c r="J12550" s="2" t="s">
        <v>47306</v>
      </c>
      <c r="K12550" s="3" t="s">
        <v>213</v>
      </c>
      <c r="L12550" s="2" t="s">
        <v>47306</v>
      </c>
      <c r="M12550" s="11"/>
      <c r="N12550" s="4"/>
      <c r="O12550" s="11"/>
      <c r="P12550" s="4"/>
      <c r="Q12550" s="11"/>
      <c r="R12550" s="4"/>
      <c r="S12550" s="11"/>
      <c r="T12550" s="4"/>
      <c r="U12550" s="11"/>
      <c r="V12550" s="4"/>
      <c r="W12550" s="11"/>
      <c r="X12550" s="4"/>
      <c r="Y12550" s="11"/>
      <c r="Z12550" s="2"/>
      <c r="AA12550" s="1" t="s">
        <v>16</v>
      </c>
      <c r="AC12550" s="23" t="s">
        <v>37890</v>
      </c>
      <c r="AD12550" s="23" t="s">
        <v>40440</v>
      </c>
      <c r="AE12550" t="s">
        <v>35394</v>
      </c>
    </row>
    <row r="12551" spans="1:31" ht="15" customHeight="1">
      <c r="A12551" s="1">
        <v>12550</v>
      </c>
      <c r="B12551" s="1" t="s">
        <v>54</v>
      </c>
      <c r="C12551" s="1" t="s">
        <v>19122</v>
      </c>
      <c r="D12551" s="9" t="s">
        <v>35650</v>
      </c>
      <c r="E12551" s="9" t="s">
        <v>506</v>
      </c>
      <c r="F12551" s="9" t="s">
        <v>35233</v>
      </c>
      <c r="G12551" s="17">
        <v>914401044900</v>
      </c>
      <c r="H12551" s="9" t="s">
        <v>132</v>
      </c>
      <c r="I12551" s="1" t="s">
        <v>41</v>
      </c>
      <c r="J12551" s="2" t="s">
        <v>47306</v>
      </c>
      <c r="K12551" s="3" t="s">
        <v>213</v>
      </c>
      <c r="L12551" s="2" t="s">
        <v>47306</v>
      </c>
      <c r="M12551" s="11"/>
      <c r="N12551" s="4"/>
      <c r="O12551" s="11"/>
      <c r="P12551" s="4"/>
      <c r="Q12551" s="11"/>
      <c r="R12551" s="4"/>
      <c r="S12551" s="11"/>
      <c r="T12551" s="4"/>
      <c r="U12551" s="11"/>
      <c r="V12551" s="4"/>
      <c r="W12551" s="11"/>
      <c r="X12551" s="4"/>
      <c r="Y12551" s="11"/>
      <c r="Z12551" s="2"/>
      <c r="AA12551" s="1" t="s">
        <v>11</v>
      </c>
      <c r="AC12551" s="23" t="s">
        <v>37890</v>
      </c>
      <c r="AD12551" s="23" t="s">
        <v>40440</v>
      </c>
      <c r="AE12551" t="s">
        <v>35410</v>
      </c>
    </row>
    <row r="12552" spans="1:31" ht="15" customHeight="1">
      <c r="A12552" s="1">
        <v>12551</v>
      </c>
      <c r="B12552" s="1" t="s">
        <v>54</v>
      </c>
      <c r="C12552" s="1" t="s">
        <v>19123</v>
      </c>
      <c r="D12552" s="9" t="s">
        <v>2128</v>
      </c>
      <c r="E12552" s="9" t="s">
        <v>986</v>
      </c>
      <c r="F12552" s="9" t="s">
        <v>30206</v>
      </c>
      <c r="G12552" s="17">
        <v>91944460049</v>
      </c>
      <c r="H12552" s="9" t="s">
        <v>8</v>
      </c>
      <c r="I12552" s="1" t="s">
        <v>62</v>
      </c>
      <c r="J12552" s="2" t="s">
        <v>47306</v>
      </c>
      <c r="K12552" s="3" t="s">
        <v>213</v>
      </c>
      <c r="L12552" s="2" t="s">
        <v>47306</v>
      </c>
      <c r="M12552" s="11"/>
      <c r="N12552" s="4"/>
      <c r="O12552" s="11"/>
      <c r="P12552" s="4"/>
      <c r="Q12552" s="11"/>
      <c r="R12552" s="4"/>
      <c r="S12552" s="11"/>
      <c r="T12552" s="4"/>
      <c r="U12552" s="11"/>
      <c r="V12552" s="4"/>
      <c r="W12552" s="11"/>
      <c r="X12552" s="4"/>
      <c r="Y12552" s="11"/>
      <c r="Z12552" s="2"/>
      <c r="AA12552" s="1" t="s">
        <v>16</v>
      </c>
      <c r="AC12552" s="23" t="s">
        <v>37890</v>
      </c>
      <c r="AD12552" s="23" t="s">
        <v>40440</v>
      </c>
      <c r="AE12552" t="s">
        <v>35410</v>
      </c>
    </row>
    <row r="12553" spans="1:31" ht="15" customHeight="1">
      <c r="A12553" s="1">
        <v>12552</v>
      </c>
      <c r="B12553" s="1" t="s">
        <v>54</v>
      </c>
      <c r="C12553" s="1" t="s">
        <v>19129</v>
      </c>
      <c r="D12553" s="9" t="s">
        <v>18501</v>
      </c>
      <c r="E12553" s="9" t="s">
        <v>141</v>
      </c>
      <c r="F12553" s="9" t="s">
        <v>30210</v>
      </c>
      <c r="G12553" s="17">
        <v>91944409966</v>
      </c>
      <c r="H12553" s="9" t="s">
        <v>132</v>
      </c>
      <c r="I12553" s="1" t="s">
        <v>41</v>
      </c>
      <c r="J12553" s="2" t="s">
        <v>47306</v>
      </c>
      <c r="K12553" s="3" t="s">
        <v>213</v>
      </c>
      <c r="L12553" s="2" t="s">
        <v>47306</v>
      </c>
      <c r="M12553" s="11"/>
      <c r="N12553" s="4"/>
      <c r="O12553" s="11"/>
      <c r="P12553" s="4"/>
      <c r="Q12553" s="11"/>
      <c r="R12553" s="4"/>
      <c r="S12553" s="11"/>
      <c r="T12553" s="4"/>
      <c r="U12553" s="11"/>
      <c r="V12553" s="4"/>
      <c r="W12553" s="11"/>
      <c r="X12553" s="4"/>
      <c r="Y12553" s="11"/>
      <c r="Z12553" s="2"/>
      <c r="AA12553" s="1" t="s">
        <v>16</v>
      </c>
      <c r="AC12553" s="23" t="s">
        <v>37890</v>
      </c>
      <c r="AD12553" s="23" t="s">
        <v>40440</v>
      </c>
      <c r="AE12553" t="s">
        <v>35409</v>
      </c>
    </row>
    <row r="12554" spans="1:31" ht="15" customHeight="1">
      <c r="A12554" s="1">
        <v>12553</v>
      </c>
      <c r="B12554" s="1" t="s">
        <v>54</v>
      </c>
      <c r="C12554" s="1" t="s">
        <v>19155</v>
      </c>
      <c r="D12554" s="9" t="s">
        <v>8695</v>
      </c>
      <c r="E12554" s="9" t="s">
        <v>2030</v>
      </c>
      <c r="F12554" s="9" t="s">
        <v>30229</v>
      </c>
      <c r="G12554" s="17">
        <v>91949641404</v>
      </c>
      <c r="H12554" s="9" t="s">
        <v>8</v>
      </c>
      <c r="I12554" s="1" t="s">
        <v>41</v>
      </c>
      <c r="J12554" s="2" t="s">
        <v>47306</v>
      </c>
      <c r="K12554" s="11" t="s">
        <v>14136</v>
      </c>
      <c r="L12554" s="2" t="s">
        <v>47306</v>
      </c>
      <c r="M12554" s="11"/>
      <c r="N12554" s="4"/>
      <c r="O12554" s="11"/>
      <c r="P12554" s="4"/>
      <c r="Q12554" s="11"/>
      <c r="R12554" s="4"/>
      <c r="S12554" s="11"/>
      <c r="T12554" s="4"/>
      <c r="U12554" s="11"/>
      <c r="V12554" s="4"/>
      <c r="W12554" s="11"/>
      <c r="X12554" s="4"/>
      <c r="Y12554" s="11"/>
      <c r="Z12554" s="2"/>
      <c r="AA12554" s="1" t="s">
        <v>16</v>
      </c>
      <c r="AC12554" s="23" t="s">
        <v>37890</v>
      </c>
      <c r="AD12554" s="23" t="s">
        <v>40440</v>
      </c>
      <c r="AE12554" t="s">
        <v>35394</v>
      </c>
    </row>
    <row r="12555" spans="1:31" ht="15" customHeight="1">
      <c r="A12555" s="1">
        <v>12554</v>
      </c>
      <c r="B12555" s="1" t="s">
        <v>54</v>
      </c>
      <c r="C12555" s="1" t="s">
        <v>19160</v>
      </c>
      <c r="D12555" s="9" t="s">
        <v>332</v>
      </c>
      <c r="E12555" s="9" t="s">
        <v>139</v>
      </c>
      <c r="F12555" s="9" t="s">
        <v>30233</v>
      </c>
      <c r="G12555" s="17">
        <v>91999464094</v>
      </c>
      <c r="H12555" s="9" t="s">
        <v>132</v>
      </c>
      <c r="I12555" s="1" t="s">
        <v>62</v>
      </c>
      <c r="J12555" s="2" t="s">
        <v>47306</v>
      </c>
      <c r="K12555" s="3" t="s">
        <v>17</v>
      </c>
      <c r="L12555" s="2" t="s">
        <v>47306</v>
      </c>
      <c r="M12555" s="4" t="s">
        <v>42</v>
      </c>
      <c r="N12555" s="3" t="str">
        <f t="shared" ref="N12555:N12557" si="479">J12555</f>
        <v>[20 lacs - 35 lacs]</v>
      </c>
      <c r="O12555" s="4" t="s">
        <v>14137</v>
      </c>
      <c r="P12555" s="3" t="s">
        <v>47306</v>
      </c>
      <c r="Q12555" s="4" t="s">
        <v>13</v>
      </c>
      <c r="R12555" s="3" t="s">
        <v>47306</v>
      </c>
      <c r="S12555" s="11"/>
      <c r="T12555" s="4"/>
      <c r="U12555" s="11"/>
      <c r="V12555" s="4"/>
      <c r="W12555" s="11"/>
      <c r="X12555" s="4"/>
      <c r="Y12555" s="11"/>
      <c r="Z12555" s="2"/>
      <c r="AA12555" s="1" t="s">
        <v>16</v>
      </c>
      <c r="AC12555" s="23" t="s">
        <v>37890</v>
      </c>
      <c r="AD12555" s="23" t="s">
        <v>40440</v>
      </c>
      <c r="AE12555" t="s">
        <v>35394</v>
      </c>
    </row>
    <row r="12556" spans="1:31" ht="15" customHeight="1">
      <c r="A12556" s="1">
        <v>12555</v>
      </c>
      <c r="B12556" s="1" t="s">
        <v>54</v>
      </c>
      <c r="C12556" s="1" t="s">
        <v>19163</v>
      </c>
      <c r="D12556" s="9" t="s">
        <v>18511</v>
      </c>
      <c r="E12556" s="9" t="s">
        <v>78</v>
      </c>
      <c r="F12556" s="9" t="s">
        <v>30235</v>
      </c>
      <c r="G12556" s="17">
        <v>91946960</v>
      </c>
      <c r="H12556" s="9" t="s">
        <v>8</v>
      </c>
      <c r="I12556" s="1" t="s">
        <v>41</v>
      </c>
      <c r="J12556" s="2" t="s">
        <v>47306</v>
      </c>
      <c r="K12556" s="3" t="s">
        <v>213</v>
      </c>
      <c r="L12556" s="2" t="s">
        <v>47306</v>
      </c>
      <c r="M12556" s="4" t="s">
        <v>17</v>
      </c>
      <c r="N12556" s="3" t="str">
        <f t="shared" si="479"/>
        <v>[20 lacs - 35 lacs]</v>
      </c>
      <c r="O12556" s="4" t="s">
        <v>13</v>
      </c>
      <c r="P12556" s="3" t="s">
        <v>47306</v>
      </c>
      <c r="Q12556" s="11"/>
      <c r="R12556" s="4"/>
      <c r="S12556" s="11"/>
      <c r="T12556" s="4"/>
      <c r="U12556" s="11"/>
      <c r="V12556" s="4"/>
      <c r="W12556" s="11"/>
      <c r="X12556" s="4"/>
      <c r="Y12556" s="11"/>
      <c r="Z12556" s="2"/>
      <c r="AA12556" s="1" t="s">
        <v>11</v>
      </c>
      <c r="AC12556" s="23" t="s">
        <v>37890</v>
      </c>
      <c r="AD12556" s="23" t="s">
        <v>40440</v>
      </c>
      <c r="AE12556" t="s">
        <v>35410</v>
      </c>
    </row>
    <row r="12557" spans="1:31" ht="15" customHeight="1">
      <c r="A12557" s="1">
        <v>12556</v>
      </c>
      <c r="B12557" s="1" t="s">
        <v>54</v>
      </c>
      <c r="C12557" s="1" t="s">
        <v>19186</v>
      </c>
      <c r="D12557" s="9" t="s">
        <v>1603</v>
      </c>
      <c r="E12557" s="9" t="s">
        <v>40</v>
      </c>
      <c r="F12557" s="9" t="s">
        <v>18518</v>
      </c>
      <c r="G12557" s="17">
        <v>91944641419</v>
      </c>
      <c r="H12557" s="9" t="s">
        <v>8</v>
      </c>
      <c r="I12557" s="1" t="s">
        <v>62</v>
      </c>
      <c r="J12557" s="2" t="s">
        <v>47306</v>
      </c>
      <c r="K12557" s="3" t="s">
        <v>213</v>
      </c>
      <c r="L12557" s="2" t="s">
        <v>47306</v>
      </c>
      <c r="M12557" s="4" t="s">
        <v>17</v>
      </c>
      <c r="N12557" s="3" t="str">
        <f t="shared" si="479"/>
        <v>[20 lacs - 35 lacs]</v>
      </c>
      <c r="O12557" s="11"/>
      <c r="P12557" s="4"/>
      <c r="Q12557" s="11"/>
      <c r="R12557" s="4"/>
      <c r="S12557" s="11"/>
      <c r="T12557" s="4"/>
      <c r="U12557" s="11"/>
      <c r="V12557" s="4"/>
      <c r="W12557" s="11"/>
      <c r="X12557" s="4"/>
      <c r="Y12557" s="11"/>
      <c r="Z12557" s="2"/>
      <c r="AA12557" s="1" t="s">
        <v>16</v>
      </c>
      <c r="AC12557" s="23" t="s">
        <v>37890</v>
      </c>
      <c r="AD12557" s="23" t="s">
        <v>40440</v>
      </c>
      <c r="AE12557" t="s">
        <v>35399</v>
      </c>
    </row>
    <row r="12558" spans="1:31" ht="15" customHeight="1">
      <c r="A12558" s="1">
        <v>12557</v>
      </c>
      <c r="B12558" s="1" t="s">
        <v>54</v>
      </c>
      <c r="C12558" s="1" t="s">
        <v>19189</v>
      </c>
      <c r="D12558" s="9" t="s">
        <v>2312</v>
      </c>
      <c r="E12558" s="9" t="s">
        <v>84</v>
      </c>
      <c r="F12558" s="9" t="s">
        <v>33202</v>
      </c>
      <c r="G12558" s="17">
        <v>914449649669</v>
      </c>
      <c r="H12558" s="9" t="s">
        <v>8</v>
      </c>
      <c r="I12558" s="1" t="s">
        <v>62</v>
      </c>
      <c r="J12558" s="2" t="s">
        <v>47306</v>
      </c>
      <c r="K12558" s="3" t="s">
        <v>213</v>
      </c>
      <c r="L12558" s="2" t="s">
        <v>47306</v>
      </c>
      <c r="M12558" s="11"/>
      <c r="N12558" s="4"/>
      <c r="O12558" s="11"/>
      <c r="P12558" s="4"/>
      <c r="Q12558" s="11"/>
      <c r="R12558" s="4"/>
      <c r="S12558" s="11"/>
      <c r="T12558" s="4"/>
      <c r="U12558" s="11"/>
      <c r="V12558" s="4"/>
      <c r="W12558" s="11"/>
      <c r="X12558" s="4"/>
      <c r="Y12558" s="11"/>
      <c r="Z12558" s="2"/>
      <c r="AA12558" s="1" t="s">
        <v>16</v>
      </c>
      <c r="AC12558" s="23" t="s">
        <v>37890</v>
      </c>
      <c r="AD12558" s="23" t="s">
        <v>40440</v>
      </c>
      <c r="AE12558" t="s">
        <v>35394</v>
      </c>
    </row>
    <row r="12559" spans="1:31" ht="15" customHeight="1">
      <c r="A12559" s="1">
        <v>12558</v>
      </c>
      <c r="B12559" s="1" t="s">
        <v>54</v>
      </c>
      <c r="C12559" s="1" t="s">
        <v>19192</v>
      </c>
      <c r="D12559" s="9" t="s">
        <v>2714</v>
      </c>
      <c r="E12559" s="9" t="s">
        <v>16306</v>
      </c>
      <c r="F12559" s="9" t="s">
        <v>33203</v>
      </c>
      <c r="G12559" s="17">
        <v>91909904649</v>
      </c>
      <c r="H12559" s="9" t="s">
        <v>20</v>
      </c>
      <c r="I12559" s="1" t="s">
        <v>9</v>
      </c>
      <c r="J12559" s="2" t="s">
        <v>47306</v>
      </c>
      <c r="K12559" s="3" t="s">
        <v>213</v>
      </c>
      <c r="L12559" s="2" t="s">
        <v>47306</v>
      </c>
      <c r="M12559" s="4" t="s">
        <v>17</v>
      </c>
      <c r="N12559" s="3" t="str">
        <f>J12559</f>
        <v>[20 lacs - 35 lacs]</v>
      </c>
      <c r="O12559" s="11"/>
      <c r="P12559" s="4"/>
      <c r="Q12559" s="11"/>
      <c r="R12559" s="4"/>
      <c r="S12559" s="11"/>
      <c r="T12559" s="4"/>
      <c r="U12559" s="11"/>
      <c r="V12559" s="4"/>
      <c r="W12559" s="11"/>
      <c r="X12559" s="4"/>
      <c r="Y12559" s="11"/>
      <c r="Z12559" s="2"/>
      <c r="AA12559" s="1" t="s">
        <v>16</v>
      </c>
      <c r="AC12559" s="23" t="s">
        <v>37890</v>
      </c>
      <c r="AD12559" s="23" t="s">
        <v>40440</v>
      </c>
      <c r="AE12559" t="s">
        <v>35410</v>
      </c>
    </row>
    <row r="12560" spans="1:31" ht="15" customHeight="1">
      <c r="A12560" s="1">
        <v>12559</v>
      </c>
      <c r="B12560" s="1" t="s">
        <v>54</v>
      </c>
      <c r="C12560" s="1" t="s">
        <v>19250</v>
      </c>
      <c r="D12560" s="9" t="s">
        <v>917</v>
      </c>
      <c r="E12560" s="12" t="s">
        <v>2302</v>
      </c>
      <c r="F12560" s="9" t="s">
        <v>30284</v>
      </c>
      <c r="G12560" s="17">
        <v>9199469914</v>
      </c>
      <c r="H12560" s="2" t="s">
        <v>37779</v>
      </c>
      <c r="I12560" s="1" t="s">
        <v>41</v>
      </c>
      <c r="J12560" s="2" t="s">
        <v>47306</v>
      </c>
      <c r="K12560" s="3" t="s">
        <v>17</v>
      </c>
      <c r="L12560" s="2" t="s">
        <v>47306</v>
      </c>
      <c r="M12560" s="11"/>
      <c r="N12560" s="4"/>
      <c r="O12560" s="11"/>
      <c r="P12560" s="4"/>
      <c r="Q12560" s="11"/>
      <c r="R12560" s="4"/>
      <c r="S12560" s="11"/>
      <c r="T12560" s="4"/>
      <c r="U12560" s="11"/>
      <c r="V12560" s="4"/>
      <c r="W12560" s="11"/>
      <c r="X12560" s="4"/>
      <c r="Y12560" s="11"/>
      <c r="Z12560" s="2"/>
      <c r="AA12560" s="1" t="s">
        <v>16</v>
      </c>
      <c r="AC12560" s="23" t="s">
        <v>37890</v>
      </c>
      <c r="AD12560" s="23" t="s">
        <v>40440</v>
      </c>
      <c r="AE12560" t="s">
        <v>35394</v>
      </c>
    </row>
    <row r="12561" spans="1:31" ht="15" customHeight="1">
      <c r="A12561" s="1">
        <v>12560</v>
      </c>
      <c r="B12561" s="1" t="s">
        <v>54</v>
      </c>
      <c r="C12561" s="1" t="s">
        <v>19368</v>
      </c>
      <c r="D12561" s="9" t="s">
        <v>3613</v>
      </c>
      <c r="E12561" s="12" t="s">
        <v>255</v>
      </c>
      <c r="F12561" s="9" t="s">
        <v>30356</v>
      </c>
      <c r="G12561" s="17">
        <v>919444494464</v>
      </c>
      <c r="H12561" s="2" t="s">
        <v>37779</v>
      </c>
      <c r="I12561" s="1" t="s">
        <v>9</v>
      </c>
      <c r="J12561" s="2" t="s">
        <v>47306</v>
      </c>
      <c r="K12561" s="3" t="s">
        <v>17</v>
      </c>
      <c r="L12561" s="2" t="s">
        <v>47306</v>
      </c>
      <c r="M12561" s="11"/>
      <c r="N12561" s="4"/>
      <c r="O12561" s="11"/>
      <c r="P12561" s="4"/>
      <c r="Q12561" s="11"/>
      <c r="R12561" s="4"/>
      <c r="S12561" s="11"/>
      <c r="T12561" s="4"/>
      <c r="U12561" s="11"/>
      <c r="V12561" s="4"/>
      <c r="W12561" s="11"/>
      <c r="X12561" s="4"/>
      <c r="Y12561" s="11"/>
      <c r="Z12561" s="2"/>
      <c r="AA12561" s="1" t="s">
        <v>16</v>
      </c>
      <c r="AC12561" s="23" t="s">
        <v>37891</v>
      </c>
      <c r="AD12561" s="23" t="s">
        <v>40440</v>
      </c>
      <c r="AE12561" t="s">
        <v>35399</v>
      </c>
    </row>
    <row r="12562" spans="1:31" ht="15" customHeight="1">
      <c r="A12562" s="1">
        <v>12561</v>
      </c>
      <c r="B12562" s="1" t="s">
        <v>54</v>
      </c>
      <c r="C12562" s="1" t="s">
        <v>19369</v>
      </c>
      <c r="D12562" s="9" t="s">
        <v>917</v>
      </c>
      <c r="E12562" s="12" t="s">
        <v>37679</v>
      </c>
      <c r="F12562" s="9" t="s">
        <v>30357</v>
      </c>
      <c r="G12562" s="17">
        <v>91949949994</v>
      </c>
      <c r="H12562" s="2" t="s">
        <v>37779</v>
      </c>
      <c r="I12562" s="1" t="s">
        <v>62</v>
      </c>
      <c r="J12562" s="2" t="s">
        <v>47306</v>
      </c>
      <c r="K12562" s="3" t="s">
        <v>17</v>
      </c>
      <c r="L12562" s="2" t="s">
        <v>47306</v>
      </c>
      <c r="M12562" s="11"/>
      <c r="N12562" s="4"/>
      <c r="O12562" s="11"/>
      <c r="P12562" s="4"/>
      <c r="Q12562" s="11"/>
      <c r="R12562" s="4"/>
      <c r="S12562" s="11"/>
      <c r="T12562" s="4"/>
      <c r="U12562" s="11"/>
      <c r="V12562" s="4"/>
      <c r="W12562" s="11"/>
      <c r="X12562" s="4"/>
      <c r="Y12562" s="11"/>
      <c r="Z12562" s="2"/>
      <c r="AA12562" s="1" t="s">
        <v>16</v>
      </c>
      <c r="AC12562" s="23" t="s">
        <v>37891</v>
      </c>
      <c r="AD12562" s="23" t="s">
        <v>40440</v>
      </c>
      <c r="AE12562" t="s">
        <v>35410</v>
      </c>
    </row>
    <row r="12563" spans="1:31" ht="15" customHeight="1">
      <c r="A12563" s="1">
        <v>12562</v>
      </c>
      <c r="B12563" s="1" t="s">
        <v>54</v>
      </c>
      <c r="C12563" s="1" t="s">
        <v>19467</v>
      </c>
      <c r="D12563" s="9" t="s">
        <v>37554</v>
      </c>
      <c r="E12563" s="12" t="s">
        <v>139</v>
      </c>
      <c r="F12563" s="9" t="s">
        <v>30422</v>
      </c>
      <c r="G12563" s="17">
        <v>9199161001</v>
      </c>
      <c r="H12563" s="2" t="s">
        <v>37779</v>
      </c>
      <c r="I12563" s="1" t="s">
        <v>9</v>
      </c>
      <c r="J12563" s="2" t="s">
        <v>47306</v>
      </c>
      <c r="K12563" s="3" t="s">
        <v>213</v>
      </c>
      <c r="L12563" s="2" t="s">
        <v>47306</v>
      </c>
      <c r="M12563" s="11"/>
      <c r="N12563" s="4"/>
      <c r="O12563" s="11"/>
      <c r="P12563" s="4"/>
      <c r="Q12563" s="11"/>
      <c r="R12563" s="4"/>
      <c r="S12563" s="11"/>
      <c r="T12563" s="4"/>
      <c r="U12563" s="11"/>
      <c r="V12563" s="4"/>
      <c r="W12563" s="11"/>
      <c r="X12563" s="4"/>
      <c r="Y12563" s="11"/>
      <c r="Z12563" s="2"/>
      <c r="AA12563" s="1" t="s">
        <v>16</v>
      </c>
      <c r="AC12563" s="23" t="s">
        <v>37891</v>
      </c>
      <c r="AD12563" s="23" t="s">
        <v>40440</v>
      </c>
      <c r="AE12563" t="s">
        <v>35399</v>
      </c>
    </row>
    <row r="12564" spans="1:31" ht="15" customHeight="1">
      <c r="A12564" s="1">
        <v>12563</v>
      </c>
      <c r="B12564" s="1" t="s">
        <v>54</v>
      </c>
      <c r="C12564" s="1" t="s">
        <v>20066</v>
      </c>
      <c r="D12564" s="9" t="s">
        <v>18584</v>
      </c>
      <c r="E12564" s="9" t="s">
        <v>7332</v>
      </c>
      <c r="F12564" s="9" t="s">
        <v>33306</v>
      </c>
      <c r="G12564" s="17">
        <v>919099449444</v>
      </c>
      <c r="H12564" s="9" t="s">
        <v>20</v>
      </c>
      <c r="I12564" s="1" t="s">
        <v>62</v>
      </c>
      <c r="J12564" s="2" t="s">
        <v>47306</v>
      </c>
      <c r="K12564" s="3" t="s">
        <v>213</v>
      </c>
      <c r="L12564" s="2" t="s">
        <v>47306</v>
      </c>
      <c r="M12564" s="11"/>
      <c r="N12564" s="4"/>
      <c r="O12564" s="11"/>
      <c r="P12564" s="4"/>
      <c r="Q12564" s="11"/>
      <c r="R12564" s="4"/>
      <c r="S12564" s="11"/>
      <c r="T12564" s="4"/>
      <c r="U12564" s="11"/>
      <c r="V12564" s="4"/>
      <c r="W12564" s="11"/>
      <c r="X12564" s="4"/>
      <c r="Y12564" s="11"/>
      <c r="Z12564" s="2"/>
      <c r="AA12564" s="1" t="s">
        <v>16</v>
      </c>
      <c r="AC12564" s="23" t="s">
        <v>37892</v>
      </c>
      <c r="AD12564" s="23" t="s">
        <v>47279</v>
      </c>
      <c r="AE12564" t="s">
        <v>35410</v>
      </c>
    </row>
    <row r="12565" spans="1:31" ht="15" customHeight="1">
      <c r="A12565" s="1">
        <v>12564</v>
      </c>
      <c r="B12565" s="1" t="s">
        <v>54</v>
      </c>
      <c r="C12565" s="1" t="s">
        <v>20067</v>
      </c>
      <c r="D12565" s="9" t="s">
        <v>36180</v>
      </c>
      <c r="E12565" s="9" t="s">
        <v>32</v>
      </c>
      <c r="F12565" s="9" t="s">
        <v>30803</v>
      </c>
      <c r="G12565" s="17">
        <v>919994644161</v>
      </c>
      <c r="H12565" s="9" t="s">
        <v>20</v>
      </c>
      <c r="I12565" s="1" t="s">
        <v>41</v>
      </c>
      <c r="J12565" s="2" t="s">
        <v>47306</v>
      </c>
      <c r="K12565" s="3" t="s">
        <v>213</v>
      </c>
      <c r="L12565" s="2" t="s">
        <v>47306</v>
      </c>
      <c r="M12565" s="11"/>
      <c r="N12565" s="4"/>
      <c r="O12565" s="11"/>
      <c r="P12565" s="4"/>
      <c r="Q12565" s="11"/>
      <c r="R12565" s="4"/>
      <c r="S12565" s="11"/>
      <c r="T12565" s="4"/>
      <c r="U12565" s="11"/>
      <c r="V12565" s="4"/>
      <c r="W12565" s="11"/>
      <c r="X12565" s="4"/>
      <c r="Y12565" s="11"/>
      <c r="Z12565" s="2"/>
      <c r="AA12565" s="1" t="s">
        <v>16</v>
      </c>
      <c r="AC12565" s="23" t="s">
        <v>37892</v>
      </c>
      <c r="AD12565" s="23" t="s">
        <v>47279</v>
      </c>
      <c r="AE12565" t="s">
        <v>35409</v>
      </c>
    </row>
    <row r="12566" spans="1:31" ht="15" customHeight="1">
      <c r="A12566" s="1">
        <v>12565</v>
      </c>
      <c r="B12566" s="1" t="s">
        <v>54</v>
      </c>
      <c r="C12566" s="1" t="s">
        <v>20075</v>
      </c>
      <c r="D12566" s="9" t="s">
        <v>8440</v>
      </c>
      <c r="E12566" s="9" t="s">
        <v>40</v>
      </c>
      <c r="F12566" s="9" t="s">
        <v>30809</v>
      </c>
      <c r="G12566" s="17">
        <v>91494044099</v>
      </c>
      <c r="H12566" s="9" t="s">
        <v>132</v>
      </c>
      <c r="I12566" s="1" t="s">
        <v>41</v>
      </c>
      <c r="J12566" s="2" t="s">
        <v>47306</v>
      </c>
      <c r="K12566" s="3" t="s">
        <v>17</v>
      </c>
      <c r="L12566" s="2" t="s">
        <v>47306</v>
      </c>
      <c r="M12566" s="11"/>
      <c r="N12566" s="4"/>
      <c r="O12566" s="11"/>
      <c r="P12566" s="4"/>
      <c r="Q12566" s="11"/>
      <c r="R12566" s="4"/>
      <c r="S12566" s="11"/>
      <c r="T12566" s="4"/>
      <c r="U12566" s="11"/>
      <c r="V12566" s="4"/>
      <c r="W12566" s="11"/>
      <c r="X12566" s="4"/>
      <c r="Y12566" s="11"/>
      <c r="Z12566" s="2"/>
      <c r="AA12566" s="1" t="s">
        <v>16</v>
      </c>
      <c r="AC12566" s="23" t="s">
        <v>37892</v>
      </c>
      <c r="AD12566" s="23" t="s">
        <v>47279</v>
      </c>
      <c r="AE12566" t="s">
        <v>35394</v>
      </c>
    </row>
    <row r="12567" spans="1:31" ht="15" customHeight="1">
      <c r="A12567" s="1">
        <v>12566</v>
      </c>
      <c r="B12567" s="1" t="s">
        <v>54</v>
      </c>
      <c r="C12567" s="1" t="s">
        <v>20084</v>
      </c>
      <c r="D12567" s="9" t="s">
        <v>2153</v>
      </c>
      <c r="E12567" s="9" t="s">
        <v>5870</v>
      </c>
      <c r="F12567" s="9" t="s">
        <v>30813</v>
      </c>
      <c r="G12567" s="17">
        <v>919494144664</v>
      </c>
      <c r="H12567" s="9" t="s">
        <v>15</v>
      </c>
      <c r="I12567" s="1" t="s">
        <v>62</v>
      </c>
      <c r="J12567" s="2" t="s">
        <v>47306</v>
      </c>
      <c r="K12567" s="3" t="s">
        <v>17</v>
      </c>
      <c r="L12567" s="2" t="s">
        <v>47306</v>
      </c>
      <c r="M12567" s="11"/>
      <c r="N12567" s="4"/>
      <c r="O12567" s="11"/>
      <c r="P12567" s="4"/>
      <c r="Q12567" s="11"/>
      <c r="R12567" s="4"/>
      <c r="S12567" s="11"/>
      <c r="T12567" s="4"/>
      <c r="U12567" s="11"/>
      <c r="V12567" s="4"/>
      <c r="W12567" s="11"/>
      <c r="X12567" s="4"/>
      <c r="Y12567" s="11"/>
      <c r="Z12567" s="2"/>
      <c r="AA12567" s="1" t="s">
        <v>16</v>
      </c>
      <c r="AC12567" s="23" t="s">
        <v>37892</v>
      </c>
      <c r="AD12567" s="23" t="s">
        <v>47279</v>
      </c>
      <c r="AE12567" t="s">
        <v>35410</v>
      </c>
    </row>
    <row r="12568" spans="1:31" ht="15" customHeight="1">
      <c r="A12568" s="1">
        <v>12567</v>
      </c>
      <c r="B12568" s="1" t="s">
        <v>54</v>
      </c>
      <c r="C12568" s="1" t="s">
        <v>20087</v>
      </c>
      <c r="D12568" s="9" t="s">
        <v>2978</v>
      </c>
      <c r="E12568" s="9" t="s">
        <v>139</v>
      </c>
      <c r="F12568" s="9" t="s">
        <v>30815</v>
      </c>
      <c r="G12568" s="17">
        <v>91949496644</v>
      </c>
      <c r="H12568" s="9" t="s">
        <v>15</v>
      </c>
      <c r="I12568" s="1" t="s">
        <v>41</v>
      </c>
      <c r="J12568" s="2" t="s">
        <v>47306</v>
      </c>
      <c r="K12568" s="3" t="s">
        <v>213</v>
      </c>
      <c r="L12568" s="2" t="s">
        <v>47306</v>
      </c>
      <c r="M12568" s="4" t="s">
        <v>17</v>
      </c>
      <c r="N12568" s="3" t="str">
        <f>J12568</f>
        <v>[20 lacs - 35 lacs]</v>
      </c>
      <c r="O12568" s="11"/>
      <c r="P12568" s="4"/>
      <c r="Q12568" s="11"/>
      <c r="R12568" s="4"/>
      <c r="S12568" s="11"/>
      <c r="T12568" s="4"/>
      <c r="U12568" s="11"/>
      <c r="V12568" s="4"/>
      <c r="W12568" s="11"/>
      <c r="X12568" s="4"/>
      <c r="Y12568" s="11"/>
      <c r="Z12568" s="2"/>
      <c r="AA12568" s="1" t="s">
        <v>16</v>
      </c>
      <c r="AC12568" s="23" t="s">
        <v>37892</v>
      </c>
      <c r="AD12568" s="23" t="s">
        <v>47279</v>
      </c>
      <c r="AE12568" t="s">
        <v>35410</v>
      </c>
    </row>
    <row r="12569" spans="1:31" ht="15" customHeight="1">
      <c r="A12569" s="1">
        <v>12568</v>
      </c>
      <c r="B12569" s="1" t="s">
        <v>54</v>
      </c>
      <c r="C12569" s="1" t="s">
        <v>20091</v>
      </c>
      <c r="D12569" s="9" t="s">
        <v>36181</v>
      </c>
      <c r="E12569" s="9" t="s">
        <v>1311</v>
      </c>
      <c r="F12569" s="9" t="s">
        <v>30818</v>
      </c>
      <c r="G12569" s="17">
        <v>9169644914</v>
      </c>
      <c r="H12569" s="9" t="s">
        <v>37</v>
      </c>
      <c r="I12569" s="1" t="s">
        <v>62</v>
      </c>
      <c r="J12569" s="2" t="s">
        <v>47306</v>
      </c>
      <c r="K12569" s="3" t="s">
        <v>17</v>
      </c>
      <c r="L12569" s="2" t="s">
        <v>47306</v>
      </c>
      <c r="M12569" s="11"/>
      <c r="N12569" s="4"/>
      <c r="O12569" s="11"/>
      <c r="P12569" s="4"/>
      <c r="Q12569" s="11"/>
      <c r="R12569" s="4"/>
      <c r="S12569" s="11"/>
      <c r="T12569" s="4"/>
      <c r="U12569" s="11"/>
      <c r="V12569" s="4"/>
      <c r="W12569" s="11"/>
      <c r="X12569" s="4"/>
      <c r="Y12569" s="11"/>
      <c r="Z12569" s="2"/>
      <c r="AA12569" s="1" t="s">
        <v>16</v>
      </c>
      <c r="AC12569" s="23" t="s">
        <v>37893</v>
      </c>
      <c r="AD12569" s="23" t="s">
        <v>47279</v>
      </c>
      <c r="AE12569" t="s">
        <v>35399</v>
      </c>
    </row>
    <row r="12570" spans="1:31" ht="15" customHeight="1">
      <c r="A12570" s="1">
        <v>12569</v>
      </c>
      <c r="B12570" s="1" t="s">
        <v>54</v>
      </c>
      <c r="C12570" s="1" t="s">
        <v>20115</v>
      </c>
      <c r="D12570" s="9" t="s">
        <v>2359</v>
      </c>
      <c r="E12570" s="9" t="s">
        <v>15971</v>
      </c>
      <c r="F12570" s="9" t="s">
        <v>30828</v>
      </c>
      <c r="G12570" s="17">
        <v>91994496944</v>
      </c>
      <c r="H12570" s="9" t="s">
        <v>8</v>
      </c>
      <c r="I12570" s="1" t="s">
        <v>9</v>
      </c>
      <c r="J12570" s="2" t="s">
        <v>47306</v>
      </c>
      <c r="K12570" s="3" t="s">
        <v>213</v>
      </c>
      <c r="L12570" s="2" t="s">
        <v>47306</v>
      </c>
      <c r="M12570" s="4" t="s">
        <v>17</v>
      </c>
      <c r="N12570" s="3" t="str">
        <f>J12570</f>
        <v>[20 lacs - 35 lacs]</v>
      </c>
      <c r="O12570" s="4" t="s">
        <v>14137</v>
      </c>
      <c r="P12570" s="3" t="s">
        <v>47306</v>
      </c>
      <c r="Q12570" s="4" t="s">
        <v>13</v>
      </c>
      <c r="R12570" s="3" t="s">
        <v>47306</v>
      </c>
      <c r="S12570" s="11"/>
      <c r="T12570" s="4"/>
      <c r="U12570" s="11"/>
      <c r="V12570" s="4"/>
      <c r="W12570" s="11"/>
      <c r="X12570" s="4"/>
      <c r="Y12570" s="11"/>
      <c r="Z12570" s="2"/>
      <c r="AA12570" s="1" t="s">
        <v>16</v>
      </c>
      <c r="AC12570" s="23" t="s">
        <v>37893</v>
      </c>
      <c r="AD12570" s="23" t="s">
        <v>47279</v>
      </c>
      <c r="AE12570" t="s">
        <v>35399</v>
      </c>
    </row>
    <row r="12571" spans="1:31" ht="15" customHeight="1">
      <c r="A12571" s="1">
        <v>12570</v>
      </c>
      <c r="B12571" s="1" t="s">
        <v>54</v>
      </c>
      <c r="C12571" s="1" t="s">
        <v>20142</v>
      </c>
      <c r="D12571" s="9" t="s">
        <v>494</v>
      </c>
      <c r="E12571" s="9" t="s">
        <v>328</v>
      </c>
      <c r="F12571" s="9" t="s">
        <v>30848</v>
      </c>
      <c r="G12571" s="17">
        <v>91906469466</v>
      </c>
      <c r="H12571" s="9" t="s">
        <v>15</v>
      </c>
      <c r="I12571" s="1" t="s">
        <v>41</v>
      </c>
      <c r="J12571" s="2" t="s">
        <v>47306</v>
      </c>
      <c r="K12571" s="3" t="s">
        <v>42</v>
      </c>
      <c r="L12571" s="2" t="s">
        <v>47306</v>
      </c>
      <c r="M12571" s="11"/>
      <c r="N12571" s="4"/>
      <c r="O12571" s="11"/>
      <c r="P12571" s="4"/>
      <c r="Q12571" s="11"/>
      <c r="R12571" s="4"/>
      <c r="S12571" s="11"/>
      <c r="T12571" s="4"/>
      <c r="U12571" s="11"/>
      <c r="V12571" s="4"/>
      <c r="W12571" s="11"/>
      <c r="X12571" s="4"/>
      <c r="Y12571" s="11"/>
      <c r="Z12571" s="2"/>
      <c r="AA12571" s="1" t="s">
        <v>16</v>
      </c>
      <c r="AC12571" s="23" t="s">
        <v>37893</v>
      </c>
      <c r="AD12571" s="23" t="s">
        <v>47279</v>
      </c>
      <c r="AE12571" t="s">
        <v>35410</v>
      </c>
    </row>
    <row r="12572" spans="1:31" ht="15" customHeight="1">
      <c r="A12572" s="1">
        <v>12571</v>
      </c>
      <c r="B12572" s="1" t="s">
        <v>54</v>
      </c>
      <c r="C12572" s="1" t="s">
        <v>20144</v>
      </c>
      <c r="D12572" s="9" t="s">
        <v>162</v>
      </c>
      <c r="E12572" s="9" t="s">
        <v>553</v>
      </c>
      <c r="F12572" s="9" t="s">
        <v>30850</v>
      </c>
      <c r="G12572" s="17">
        <v>919994444946</v>
      </c>
      <c r="H12572" s="9" t="s">
        <v>8</v>
      </c>
      <c r="I12572" s="1" t="s">
        <v>41</v>
      </c>
      <c r="J12572" s="2" t="s">
        <v>47306</v>
      </c>
      <c r="K12572" s="3" t="s">
        <v>17</v>
      </c>
      <c r="L12572" s="2" t="s">
        <v>47306</v>
      </c>
      <c r="M12572" s="11"/>
      <c r="N12572" s="4"/>
      <c r="O12572" s="11"/>
      <c r="P12572" s="4"/>
      <c r="Q12572" s="11"/>
      <c r="R12572" s="4"/>
      <c r="S12572" s="11"/>
      <c r="T12572" s="4"/>
      <c r="U12572" s="11"/>
      <c r="V12572" s="4"/>
      <c r="W12572" s="11"/>
      <c r="X12572" s="4"/>
      <c r="Y12572" s="11"/>
      <c r="Z12572" s="2"/>
      <c r="AA12572" s="1" t="s">
        <v>16</v>
      </c>
      <c r="AC12572" s="23" t="s">
        <v>37893</v>
      </c>
      <c r="AD12572" s="23" t="s">
        <v>47279</v>
      </c>
      <c r="AE12572" t="s">
        <v>35410</v>
      </c>
    </row>
    <row r="12573" spans="1:31" ht="15" customHeight="1">
      <c r="A12573" s="1">
        <v>12572</v>
      </c>
      <c r="B12573" s="1" t="s">
        <v>54</v>
      </c>
      <c r="C12573" s="1" t="s">
        <v>20147</v>
      </c>
      <c r="D12573" s="9" t="s">
        <v>12810</v>
      </c>
      <c r="E12573" s="9" t="s">
        <v>37353</v>
      </c>
      <c r="F12573" s="9" t="s">
        <v>33315</v>
      </c>
      <c r="G12573" s="17">
        <v>914460160600</v>
      </c>
      <c r="H12573" s="9" t="s">
        <v>8</v>
      </c>
      <c r="I12573" s="1" t="s">
        <v>62</v>
      </c>
      <c r="J12573" s="2" t="s">
        <v>47306</v>
      </c>
      <c r="K12573" s="3" t="s">
        <v>17</v>
      </c>
      <c r="L12573" s="2" t="s">
        <v>47306</v>
      </c>
      <c r="M12573" s="4" t="s">
        <v>14137</v>
      </c>
      <c r="N12573" s="3" t="str">
        <f t="shared" ref="N12573:N12575" si="480">J12573</f>
        <v>[20 lacs - 35 lacs]</v>
      </c>
      <c r="O12573" s="4" t="s">
        <v>13</v>
      </c>
      <c r="P12573" s="3" t="s">
        <v>47306</v>
      </c>
      <c r="Q12573" s="11"/>
      <c r="R12573" s="4"/>
      <c r="S12573" s="11"/>
      <c r="T12573" s="4"/>
      <c r="U12573" s="11"/>
      <c r="V12573" s="4"/>
      <c r="W12573" s="11"/>
      <c r="X12573" s="4"/>
      <c r="Y12573" s="11"/>
      <c r="Z12573" s="2"/>
      <c r="AA12573" s="1" t="s">
        <v>16</v>
      </c>
      <c r="AC12573" s="23" t="s">
        <v>37893</v>
      </c>
      <c r="AD12573" s="23" t="s">
        <v>47279</v>
      </c>
      <c r="AE12573" t="s">
        <v>35410</v>
      </c>
    </row>
    <row r="12574" spans="1:31" ht="15" customHeight="1">
      <c r="A12574" s="1">
        <v>12573</v>
      </c>
      <c r="B12574" s="1" t="s">
        <v>54</v>
      </c>
      <c r="C12574" s="1" t="s">
        <v>20176</v>
      </c>
      <c r="D12574" s="9" t="s">
        <v>280</v>
      </c>
      <c r="E12574" s="9" t="s">
        <v>255</v>
      </c>
      <c r="F12574" s="9" t="s">
        <v>30871</v>
      </c>
      <c r="G12574" s="17">
        <v>919446449406</v>
      </c>
      <c r="H12574" s="9" t="s">
        <v>15</v>
      </c>
      <c r="I12574" s="1" t="s">
        <v>62</v>
      </c>
      <c r="J12574" s="2" t="s">
        <v>47306</v>
      </c>
      <c r="K12574" s="3" t="s">
        <v>17</v>
      </c>
      <c r="L12574" s="2" t="s">
        <v>47306</v>
      </c>
      <c r="M12574" s="4" t="s">
        <v>42</v>
      </c>
      <c r="N12574" s="3" t="str">
        <f t="shared" si="480"/>
        <v>[20 lacs - 35 lacs]</v>
      </c>
      <c r="O12574" s="4" t="s">
        <v>14137</v>
      </c>
      <c r="P12574" s="3" t="s">
        <v>47306</v>
      </c>
      <c r="Q12574" s="11"/>
      <c r="R12574" s="4"/>
      <c r="S12574" s="11"/>
      <c r="T12574" s="4"/>
      <c r="U12574" s="11"/>
      <c r="V12574" s="4"/>
      <c r="W12574" s="11"/>
      <c r="X12574" s="4"/>
      <c r="Y12574" s="11"/>
      <c r="Z12574" s="2"/>
      <c r="AA12574" s="1" t="s">
        <v>16</v>
      </c>
      <c r="AC12574" s="23" t="s">
        <v>37893</v>
      </c>
      <c r="AD12574" s="23" t="s">
        <v>47279</v>
      </c>
      <c r="AE12574" t="s">
        <v>35410</v>
      </c>
    </row>
    <row r="12575" spans="1:31" ht="15" customHeight="1">
      <c r="A12575" s="1">
        <v>12574</v>
      </c>
      <c r="B12575" s="1" t="s">
        <v>54</v>
      </c>
      <c r="C12575" s="1" t="s">
        <v>20185</v>
      </c>
      <c r="D12575" s="9" t="s">
        <v>2064</v>
      </c>
      <c r="E12575" s="9" t="s">
        <v>514</v>
      </c>
      <c r="F12575" s="9" t="s">
        <v>30877</v>
      </c>
      <c r="G12575" s="17">
        <v>919494446110</v>
      </c>
      <c r="H12575" s="9" t="s">
        <v>8</v>
      </c>
      <c r="I12575" s="1" t="s">
        <v>41</v>
      </c>
      <c r="J12575" s="2" t="s">
        <v>47306</v>
      </c>
      <c r="K12575" s="3" t="s">
        <v>17</v>
      </c>
      <c r="L12575" s="2" t="s">
        <v>47306</v>
      </c>
      <c r="M12575" s="4" t="s">
        <v>42</v>
      </c>
      <c r="N12575" s="3" t="str">
        <f t="shared" si="480"/>
        <v>[20 lacs - 35 lacs]</v>
      </c>
      <c r="O12575" s="4" t="s">
        <v>13</v>
      </c>
      <c r="P12575" s="3" t="s">
        <v>47306</v>
      </c>
      <c r="Q12575" s="11"/>
      <c r="R12575" s="4"/>
      <c r="S12575" s="11"/>
      <c r="T12575" s="4"/>
      <c r="U12575" s="11"/>
      <c r="V12575" s="4"/>
      <c r="W12575" s="11"/>
      <c r="X12575" s="4"/>
      <c r="Y12575" s="11"/>
      <c r="Z12575" s="2"/>
      <c r="AA12575" s="1" t="s">
        <v>16</v>
      </c>
      <c r="AC12575" s="23" t="s">
        <v>37893</v>
      </c>
      <c r="AD12575" s="23" t="s">
        <v>47279</v>
      </c>
      <c r="AE12575" t="s">
        <v>35399</v>
      </c>
    </row>
    <row r="12576" spans="1:31" ht="15" customHeight="1">
      <c r="A12576" s="1">
        <v>12575</v>
      </c>
      <c r="B12576" s="1" t="s">
        <v>54</v>
      </c>
      <c r="C12576" s="1" t="s">
        <v>20186</v>
      </c>
      <c r="D12576" s="9" t="s">
        <v>361</v>
      </c>
      <c r="E12576" s="9" t="s">
        <v>18617</v>
      </c>
      <c r="F12576" s="9" t="s">
        <v>35352</v>
      </c>
      <c r="G12576" s="17">
        <v>9199096991</v>
      </c>
      <c r="H12576" s="9" t="s">
        <v>15</v>
      </c>
      <c r="I12576" s="1" t="s">
        <v>41</v>
      </c>
      <c r="J12576" s="2" t="s">
        <v>47306</v>
      </c>
      <c r="K12576" s="3" t="s">
        <v>213</v>
      </c>
      <c r="L12576" s="2" t="s">
        <v>47306</v>
      </c>
      <c r="M12576" s="11"/>
      <c r="N12576" s="4"/>
      <c r="O12576" s="11"/>
      <c r="P12576" s="4"/>
      <c r="Q12576" s="11"/>
      <c r="R12576" s="4"/>
      <c r="S12576" s="11"/>
      <c r="T12576" s="4"/>
      <c r="U12576" s="11"/>
      <c r="V12576" s="4"/>
      <c r="W12576" s="11"/>
      <c r="X12576" s="4"/>
      <c r="Y12576" s="11"/>
      <c r="Z12576" s="2"/>
      <c r="AA12576" s="1" t="s">
        <v>16</v>
      </c>
      <c r="AC12576" s="23" t="s">
        <v>37893</v>
      </c>
      <c r="AD12576" s="23" t="s">
        <v>47279</v>
      </c>
      <c r="AE12576" t="s">
        <v>35409</v>
      </c>
    </row>
    <row r="12577" spans="1:31" ht="15" customHeight="1">
      <c r="A12577" s="1">
        <v>12576</v>
      </c>
      <c r="B12577" s="1" t="s">
        <v>54</v>
      </c>
      <c r="C12577" s="1" t="s">
        <v>20210</v>
      </c>
      <c r="D12577" s="9" t="s">
        <v>18631</v>
      </c>
      <c r="E12577" s="9" t="s">
        <v>18632</v>
      </c>
      <c r="F12577" s="9" t="s">
        <v>30890</v>
      </c>
      <c r="G12577" s="17">
        <v>919444446690</v>
      </c>
      <c r="H12577" s="9" t="s">
        <v>37</v>
      </c>
      <c r="I12577" s="1" t="s">
        <v>41</v>
      </c>
      <c r="J12577" s="2" t="s">
        <v>47306</v>
      </c>
      <c r="K12577" s="3" t="s">
        <v>17</v>
      </c>
      <c r="L12577" s="2" t="s">
        <v>47306</v>
      </c>
      <c r="M12577" s="11"/>
      <c r="N12577" s="4"/>
      <c r="O12577" s="11"/>
      <c r="P12577" s="4"/>
      <c r="Q12577" s="11"/>
      <c r="R12577" s="4"/>
      <c r="S12577" s="11"/>
      <c r="T12577" s="4"/>
      <c r="U12577" s="11"/>
      <c r="V12577" s="4"/>
      <c r="W12577" s="11"/>
      <c r="X12577" s="4"/>
      <c r="Y12577" s="11"/>
      <c r="Z12577" s="2"/>
      <c r="AA12577" s="1" t="s">
        <v>16</v>
      </c>
      <c r="AC12577" s="23" t="s">
        <v>37893</v>
      </c>
      <c r="AD12577" s="23" t="s">
        <v>47279</v>
      </c>
      <c r="AE12577" t="s">
        <v>35394</v>
      </c>
    </row>
    <row r="12578" spans="1:31" ht="15" customHeight="1">
      <c r="A12578" s="1">
        <v>12577</v>
      </c>
      <c r="B12578" s="1" t="s">
        <v>54</v>
      </c>
      <c r="C12578" s="1" t="s">
        <v>20214</v>
      </c>
      <c r="D12578" s="9" t="s">
        <v>36182</v>
      </c>
      <c r="E12578" s="9" t="s">
        <v>1311</v>
      </c>
      <c r="F12578" s="9" t="s">
        <v>33326</v>
      </c>
      <c r="G12578" s="17">
        <v>91949101194</v>
      </c>
      <c r="H12578" s="9" t="s">
        <v>8</v>
      </c>
      <c r="I12578" s="1" t="s">
        <v>9</v>
      </c>
      <c r="J12578" s="2" t="s">
        <v>47306</v>
      </c>
      <c r="K12578" s="3" t="s">
        <v>17</v>
      </c>
      <c r="L12578" s="2" t="s">
        <v>47306</v>
      </c>
      <c r="M12578" s="4" t="s">
        <v>42</v>
      </c>
      <c r="N12578" s="3" t="str">
        <f>J12578</f>
        <v>[20 lacs - 35 lacs]</v>
      </c>
      <c r="O12578" s="11"/>
      <c r="P12578" s="4"/>
      <c r="Q12578" s="11"/>
      <c r="R12578" s="4"/>
      <c r="S12578" s="11"/>
      <c r="T12578" s="4"/>
      <c r="U12578" s="11"/>
      <c r="V12578" s="4"/>
      <c r="W12578" s="11"/>
      <c r="X12578" s="4"/>
      <c r="Y12578" s="11"/>
      <c r="Z12578" s="2"/>
      <c r="AA12578" s="1" t="s">
        <v>16</v>
      </c>
      <c r="AC12578" s="23" t="s">
        <v>37893</v>
      </c>
      <c r="AD12578" s="23" t="s">
        <v>47279</v>
      </c>
      <c r="AE12578" t="s">
        <v>35409</v>
      </c>
    </row>
    <row r="12579" spans="1:31" ht="15" customHeight="1">
      <c r="A12579" s="1">
        <v>12578</v>
      </c>
      <c r="B12579" s="1" t="s">
        <v>54</v>
      </c>
      <c r="C12579" s="1" t="s">
        <v>20227</v>
      </c>
      <c r="D12579" s="9" t="s">
        <v>1567</v>
      </c>
      <c r="E12579" s="9" t="s">
        <v>18637</v>
      </c>
      <c r="F12579" s="9" t="s">
        <v>26919</v>
      </c>
      <c r="G12579" s="17">
        <v>9144694694</v>
      </c>
      <c r="H12579" s="9" t="s">
        <v>15</v>
      </c>
      <c r="I12579" s="1" t="s">
        <v>62</v>
      </c>
      <c r="J12579" s="2" t="s">
        <v>47306</v>
      </c>
      <c r="K12579" s="3" t="s">
        <v>17</v>
      </c>
      <c r="L12579" s="2" t="s">
        <v>47306</v>
      </c>
      <c r="M12579" s="11"/>
      <c r="N12579" s="4"/>
      <c r="O12579" s="11"/>
      <c r="P12579" s="4"/>
      <c r="Q12579" s="11"/>
      <c r="R12579" s="4"/>
      <c r="S12579" s="11"/>
      <c r="T12579" s="4"/>
      <c r="U12579" s="11"/>
      <c r="V12579" s="4"/>
      <c r="W12579" s="11"/>
      <c r="X12579" s="4"/>
      <c r="Y12579" s="11"/>
      <c r="Z12579" s="2"/>
      <c r="AA12579" s="1" t="s">
        <v>16</v>
      </c>
      <c r="AC12579" s="23" t="s">
        <v>37893</v>
      </c>
      <c r="AD12579" s="23" t="s">
        <v>47279</v>
      </c>
      <c r="AE12579" t="s">
        <v>35399</v>
      </c>
    </row>
    <row r="12580" spans="1:31" ht="15" customHeight="1">
      <c r="A12580" s="1">
        <v>12579</v>
      </c>
      <c r="B12580" s="1" t="s">
        <v>54</v>
      </c>
      <c r="C12580" s="1" t="s">
        <v>20245</v>
      </c>
      <c r="D12580" s="9" t="s">
        <v>1136</v>
      </c>
      <c r="E12580" s="9" t="s">
        <v>2030</v>
      </c>
      <c r="F12580" s="9" t="s">
        <v>30911</v>
      </c>
      <c r="G12580" s="17">
        <v>919946644414</v>
      </c>
      <c r="H12580" s="9" t="s">
        <v>15</v>
      </c>
      <c r="I12580" s="1" t="s">
        <v>62</v>
      </c>
      <c r="J12580" s="2" t="s">
        <v>47306</v>
      </c>
      <c r="K12580" s="3" t="s">
        <v>17</v>
      </c>
      <c r="L12580" s="2" t="s">
        <v>47306</v>
      </c>
      <c r="M12580" s="11"/>
      <c r="N12580" s="4"/>
      <c r="O12580" s="11"/>
      <c r="P12580" s="4"/>
      <c r="Q12580" s="11"/>
      <c r="R12580" s="4"/>
      <c r="S12580" s="11"/>
      <c r="T12580" s="4"/>
      <c r="U12580" s="11"/>
      <c r="V12580" s="4"/>
      <c r="W12580" s="11"/>
      <c r="X12580" s="4"/>
      <c r="Y12580" s="11"/>
      <c r="Z12580" s="2"/>
      <c r="AA12580" s="1" t="s">
        <v>16</v>
      </c>
      <c r="AC12580" s="23" t="s">
        <v>37893</v>
      </c>
      <c r="AD12580" s="23" t="s">
        <v>47279</v>
      </c>
      <c r="AE12580" t="s">
        <v>35394</v>
      </c>
    </row>
    <row r="12581" spans="1:31" ht="15" customHeight="1">
      <c r="A12581" s="1">
        <v>12580</v>
      </c>
      <c r="B12581" s="1" t="s">
        <v>54</v>
      </c>
      <c r="C12581" s="1" t="s">
        <v>20256</v>
      </c>
      <c r="D12581" s="9" t="s">
        <v>18646</v>
      </c>
      <c r="E12581" s="9" t="s">
        <v>824</v>
      </c>
      <c r="F12581" s="9" t="s">
        <v>30922</v>
      </c>
      <c r="G12581" s="17">
        <v>91494061666</v>
      </c>
      <c r="H12581" s="9" t="s">
        <v>132</v>
      </c>
      <c r="I12581" s="1" t="s">
        <v>62</v>
      </c>
      <c r="J12581" s="2" t="s">
        <v>47306</v>
      </c>
      <c r="K12581" s="3" t="s">
        <v>213</v>
      </c>
      <c r="L12581" s="2" t="s">
        <v>47306</v>
      </c>
      <c r="M12581" s="4" t="s">
        <v>17</v>
      </c>
      <c r="N12581" s="3" t="str">
        <f>J12581</f>
        <v>[20 lacs - 35 lacs]</v>
      </c>
      <c r="O12581" s="11"/>
      <c r="P12581" s="4"/>
      <c r="Q12581" s="11"/>
      <c r="R12581" s="4"/>
      <c r="S12581" s="11"/>
      <c r="T12581" s="4"/>
      <c r="U12581" s="11"/>
      <c r="V12581" s="4"/>
      <c r="W12581" s="11"/>
      <c r="X12581" s="4"/>
      <c r="Y12581" s="11"/>
      <c r="Z12581" s="2"/>
      <c r="AA12581" s="1" t="s">
        <v>16</v>
      </c>
      <c r="AC12581" s="23" t="s">
        <v>37893</v>
      </c>
      <c r="AD12581" s="23" t="s">
        <v>47279</v>
      </c>
      <c r="AE12581" t="s">
        <v>35399</v>
      </c>
    </row>
    <row r="12582" spans="1:31" ht="15" customHeight="1">
      <c r="A12582" s="1">
        <v>12581</v>
      </c>
      <c r="B12582" s="1" t="s">
        <v>54</v>
      </c>
      <c r="C12582" s="1" t="s">
        <v>20262</v>
      </c>
      <c r="D12582" s="9" t="s">
        <v>36395</v>
      </c>
      <c r="E12582" s="9" t="s">
        <v>18649</v>
      </c>
      <c r="F12582" s="9" t="s">
        <v>30926</v>
      </c>
      <c r="G12582" s="17">
        <v>91949904094</v>
      </c>
      <c r="H12582" s="9" t="s">
        <v>15</v>
      </c>
      <c r="I12582" s="1" t="s">
        <v>41</v>
      </c>
      <c r="J12582" s="2" t="s">
        <v>47306</v>
      </c>
      <c r="K12582" s="11" t="s">
        <v>14137</v>
      </c>
      <c r="L12582" s="2" t="s">
        <v>47306</v>
      </c>
      <c r="M12582" s="11"/>
      <c r="N12582" s="4"/>
      <c r="O12582" s="11"/>
      <c r="P12582" s="4"/>
      <c r="Q12582" s="11"/>
      <c r="R12582" s="4"/>
      <c r="S12582" s="11"/>
      <c r="T12582" s="4"/>
      <c r="U12582" s="11"/>
      <c r="V12582" s="4"/>
      <c r="W12582" s="11"/>
      <c r="X12582" s="4"/>
      <c r="Y12582" s="11"/>
      <c r="Z12582" s="2"/>
      <c r="AA12582" s="1" t="s">
        <v>16</v>
      </c>
      <c r="AC12582" s="23" t="s">
        <v>37893</v>
      </c>
      <c r="AD12582" s="23" t="s">
        <v>47279</v>
      </c>
      <c r="AE12582" t="s">
        <v>35409</v>
      </c>
    </row>
    <row r="12583" spans="1:31" ht="15" customHeight="1">
      <c r="A12583" s="1">
        <v>12582</v>
      </c>
      <c r="B12583" s="1" t="s">
        <v>54</v>
      </c>
      <c r="C12583" s="1" t="s">
        <v>20269</v>
      </c>
      <c r="D12583" s="9" t="s">
        <v>386</v>
      </c>
      <c r="E12583" s="9" t="s">
        <v>40</v>
      </c>
      <c r="F12583" s="9" t="s">
        <v>18652</v>
      </c>
      <c r="G12583" s="17">
        <v>914441044940</v>
      </c>
      <c r="H12583" s="9" t="s">
        <v>8</v>
      </c>
      <c r="I12583" s="1" t="s">
        <v>9</v>
      </c>
      <c r="J12583" s="2" t="s">
        <v>47306</v>
      </c>
      <c r="K12583" s="3" t="s">
        <v>213</v>
      </c>
      <c r="L12583" s="2" t="s">
        <v>47306</v>
      </c>
      <c r="M12583" s="11"/>
      <c r="N12583" s="4"/>
      <c r="O12583" s="11"/>
      <c r="P12583" s="4"/>
      <c r="Q12583" s="11"/>
      <c r="R12583" s="4"/>
      <c r="S12583" s="11"/>
      <c r="T12583" s="4"/>
      <c r="U12583" s="11"/>
      <c r="V12583" s="4"/>
      <c r="W12583" s="11"/>
      <c r="X12583" s="4"/>
      <c r="Y12583" s="11"/>
      <c r="Z12583" s="2"/>
      <c r="AA12583" s="1" t="s">
        <v>16</v>
      </c>
      <c r="AC12583" s="23" t="s">
        <v>37893</v>
      </c>
      <c r="AD12583" s="23" t="s">
        <v>47279</v>
      </c>
      <c r="AE12583" t="s">
        <v>35410</v>
      </c>
    </row>
    <row r="12584" spans="1:31" ht="15" customHeight="1">
      <c r="A12584" s="1">
        <v>12583</v>
      </c>
      <c r="B12584" s="1" t="s">
        <v>54</v>
      </c>
      <c r="C12584" s="1" t="s">
        <v>20288</v>
      </c>
      <c r="D12584" s="9" t="s">
        <v>1240</v>
      </c>
      <c r="E12584" s="9" t="s">
        <v>447</v>
      </c>
      <c r="F12584" s="9" t="s">
        <v>30938</v>
      </c>
      <c r="G12584" s="17">
        <v>91969444999</v>
      </c>
      <c r="H12584" s="9" t="s">
        <v>15</v>
      </c>
      <c r="I12584" s="1" t="s">
        <v>41</v>
      </c>
      <c r="J12584" s="2" t="s">
        <v>47306</v>
      </c>
      <c r="K12584" s="3" t="s">
        <v>17</v>
      </c>
      <c r="L12584" s="2" t="s">
        <v>47306</v>
      </c>
      <c r="M12584" s="11"/>
      <c r="N12584" s="4"/>
      <c r="O12584" s="11"/>
      <c r="P12584" s="4"/>
      <c r="Q12584" s="11"/>
      <c r="R12584" s="4"/>
      <c r="S12584" s="11"/>
      <c r="T12584" s="4"/>
      <c r="U12584" s="11"/>
      <c r="V12584" s="4"/>
      <c r="W12584" s="11"/>
      <c r="X12584" s="4"/>
      <c r="Y12584" s="11"/>
      <c r="Z12584" s="2"/>
      <c r="AA12584" s="1" t="s">
        <v>16</v>
      </c>
      <c r="AC12584" s="23" t="s">
        <v>37893</v>
      </c>
      <c r="AD12584" s="23" t="s">
        <v>47279</v>
      </c>
      <c r="AE12584" t="s">
        <v>35394</v>
      </c>
    </row>
    <row r="12585" spans="1:31" ht="15" customHeight="1">
      <c r="A12585" s="1">
        <v>12584</v>
      </c>
      <c r="B12585" s="1" t="s">
        <v>54</v>
      </c>
      <c r="C12585" s="1" t="s">
        <v>20303</v>
      </c>
      <c r="D12585" s="9" t="s">
        <v>841</v>
      </c>
      <c r="E12585" s="9" t="s">
        <v>139</v>
      </c>
      <c r="F12585" s="9" t="s">
        <v>30947</v>
      </c>
      <c r="G12585" s="17">
        <v>91944664660</v>
      </c>
      <c r="H12585" s="9" t="s">
        <v>8</v>
      </c>
      <c r="I12585" s="1" t="s">
        <v>9</v>
      </c>
      <c r="J12585" s="2" t="s">
        <v>47306</v>
      </c>
      <c r="K12585" s="3" t="s">
        <v>213</v>
      </c>
      <c r="L12585" s="2" t="s">
        <v>47306</v>
      </c>
      <c r="M12585" s="4" t="s">
        <v>17</v>
      </c>
      <c r="N12585" s="3" t="str">
        <f>J12585</f>
        <v>[20 lacs - 35 lacs]</v>
      </c>
      <c r="O12585" s="4" t="s">
        <v>14137</v>
      </c>
      <c r="P12585" s="3" t="s">
        <v>47306</v>
      </c>
      <c r="Q12585" s="4" t="s">
        <v>13</v>
      </c>
      <c r="R12585" s="3" t="s">
        <v>47306</v>
      </c>
      <c r="S12585" s="11"/>
      <c r="T12585" s="4"/>
      <c r="U12585" s="11"/>
      <c r="V12585" s="4"/>
      <c r="W12585" s="11"/>
      <c r="X12585" s="4"/>
      <c r="Y12585" s="11"/>
      <c r="Z12585" s="2"/>
      <c r="AA12585" s="1" t="s">
        <v>16</v>
      </c>
      <c r="AC12585" s="23" t="s">
        <v>37893</v>
      </c>
      <c r="AD12585" s="23" t="s">
        <v>47279</v>
      </c>
      <c r="AE12585" t="s">
        <v>35399</v>
      </c>
    </row>
    <row r="12586" spans="1:31" ht="15" customHeight="1">
      <c r="A12586" s="1">
        <v>12585</v>
      </c>
      <c r="B12586" s="1" t="s">
        <v>54</v>
      </c>
      <c r="C12586" s="1" t="s">
        <v>20310</v>
      </c>
      <c r="D12586" s="9" t="s">
        <v>7366</v>
      </c>
      <c r="E12586" s="9" t="s">
        <v>1804</v>
      </c>
      <c r="F12586" s="9" t="s">
        <v>30952</v>
      </c>
      <c r="G12586" s="17">
        <v>91440440006</v>
      </c>
      <c r="H12586" s="9" t="s">
        <v>15</v>
      </c>
      <c r="I12586" s="1" t="s">
        <v>41</v>
      </c>
      <c r="J12586" s="2" t="s">
        <v>47306</v>
      </c>
      <c r="K12586" s="3" t="s">
        <v>213</v>
      </c>
      <c r="L12586" s="2" t="s">
        <v>47306</v>
      </c>
      <c r="M12586" s="11"/>
      <c r="N12586" s="4"/>
      <c r="O12586" s="11"/>
      <c r="P12586" s="4"/>
      <c r="Q12586" s="11"/>
      <c r="R12586" s="4"/>
      <c r="S12586" s="11"/>
      <c r="T12586" s="4"/>
      <c r="U12586" s="11"/>
      <c r="V12586" s="4"/>
      <c r="W12586" s="11"/>
      <c r="X12586" s="4"/>
      <c r="Y12586" s="11"/>
      <c r="Z12586" s="2"/>
      <c r="AA12586" s="1" t="s">
        <v>16</v>
      </c>
      <c r="AC12586" s="23" t="s">
        <v>37893</v>
      </c>
      <c r="AD12586" s="23" t="s">
        <v>47279</v>
      </c>
      <c r="AE12586" t="s">
        <v>35410</v>
      </c>
    </row>
    <row r="12587" spans="1:31" ht="15" customHeight="1">
      <c r="A12587" s="1">
        <v>12586</v>
      </c>
      <c r="B12587" s="1" t="s">
        <v>54</v>
      </c>
      <c r="C12587" s="1" t="s">
        <v>20320</v>
      </c>
      <c r="D12587" s="9" t="s">
        <v>2167</v>
      </c>
      <c r="E12587" s="9" t="s">
        <v>40</v>
      </c>
      <c r="F12587" s="9" t="s">
        <v>30958</v>
      </c>
      <c r="G12587" s="17">
        <v>91446646991</v>
      </c>
      <c r="H12587" s="9" t="s">
        <v>132</v>
      </c>
      <c r="I12587" s="1" t="s">
        <v>41</v>
      </c>
      <c r="J12587" s="2" t="s">
        <v>47306</v>
      </c>
      <c r="K12587" s="11" t="s">
        <v>14137</v>
      </c>
      <c r="L12587" s="2" t="s">
        <v>47306</v>
      </c>
      <c r="M12587" s="11"/>
      <c r="N12587" s="4"/>
      <c r="O12587" s="11"/>
      <c r="P12587" s="4"/>
      <c r="Q12587" s="11"/>
      <c r="R12587" s="4"/>
      <c r="S12587" s="11"/>
      <c r="T12587" s="4"/>
      <c r="U12587" s="11"/>
      <c r="V12587" s="4"/>
      <c r="W12587" s="11"/>
      <c r="X12587" s="4"/>
      <c r="Y12587" s="11"/>
      <c r="Z12587" s="2"/>
      <c r="AA12587" s="1" t="s">
        <v>16</v>
      </c>
      <c r="AC12587" s="23" t="s">
        <v>37893</v>
      </c>
      <c r="AD12587" s="23" t="s">
        <v>47279</v>
      </c>
      <c r="AE12587" t="s">
        <v>35410</v>
      </c>
    </row>
    <row r="12588" spans="1:31" ht="15" customHeight="1">
      <c r="A12588" s="1">
        <v>12587</v>
      </c>
      <c r="B12588" s="1" t="s">
        <v>54</v>
      </c>
      <c r="C12588" s="1" t="s">
        <v>20327</v>
      </c>
      <c r="D12588" s="9" t="s">
        <v>35450</v>
      </c>
      <c r="E12588" s="9" t="s">
        <v>18674</v>
      </c>
      <c r="F12588" s="9" t="s">
        <v>30962</v>
      </c>
      <c r="G12588" s="17">
        <v>91944449940</v>
      </c>
      <c r="H12588" s="9" t="s">
        <v>8</v>
      </c>
      <c r="I12588" s="1" t="s">
        <v>62</v>
      </c>
      <c r="J12588" s="2" t="s">
        <v>47306</v>
      </c>
      <c r="K12588" s="3" t="s">
        <v>213</v>
      </c>
      <c r="L12588" s="2" t="s">
        <v>47306</v>
      </c>
      <c r="M12588" s="4" t="s">
        <v>17</v>
      </c>
      <c r="N12588" s="3" t="str">
        <f>J12588</f>
        <v>[20 lacs - 35 lacs]</v>
      </c>
      <c r="O12588" s="11"/>
      <c r="P12588" s="4"/>
      <c r="Q12588" s="11"/>
      <c r="R12588" s="4"/>
      <c r="S12588" s="11"/>
      <c r="T12588" s="4"/>
      <c r="U12588" s="11"/>
      <c r="V12588" s="4"/>
      <c r="W12588" s="11"/>
      <c r="X12588" s="4"/>
      <c r="Y12588" s="11"/>
      <c r="Z12588" s="2"/>
      <c r="AA12588" s="1" t="s">
        <v>16</v>
      </c>
      <c r="AC12588" s="23" t="s">
        <v>37893</v>
      </c>
      <c r="AD12588" s="23" t="s">
        <v>47279</v>
      </c>
      <c r="AE12588" t="s">
        <v>35409</v>
      </c>
    </row>
    <row r="12589" spans="1:31" ht="15" customHeight="1">
      <c r="A12589" s="1">
        <v>12588</v>
      </c>
      <c r="B12589" s="1" t="s">
        <v>54</v>
      </c>
      <c r="C12589" s="1" t="s">
        <v>20340</v>
      </c>
      <c r="D12589" s="9" t="s">
        <v>18680</v>
      </c>
      <c r="E12589" s="9" t="s">
        <v>217</v>
      </c>
      <c r="F12589" s="9" t="s">
        <v>33341</v>
      </c>
      <c r="G12589" s="17">
        <v>91996444006</v>
      </c>
      <c r="H12589" s="9" t="s">
        <v>132</v>
      </c>
      <c r="I12589" s="1" t="s">
        <v>41</v>
      </c>
      <c r="J12589" s="2" t="s">
        <v>47306</v>
      </c>
      <c r="K12589" s="3" t="s">
        <v>17</v>
      </c>
      <c r="L12589" s="2" t="s">
        <v>47306</v>
      </c>
      <c r="M12589" s="11"/>
      <c r="N12589" s="4"/>
      <c r="O12589" s="11"/>
      <c r="P12589" s="4"/>
      <c r="Q12589" s="11"/>
      <c r="R12589" s="4"/>
      <c r="S12589" s="11"/>
      <c r="T12589" s="4"/>
      <c r="U12589" s="11"/>
      <c r="V12589" s="4"/>
      <c r="W12589" s="11"/>
      <c r="X12589" s="4"/>
      <c r="Y12589" s="11"/>
      <c r="Z12589" s="2"/>
      <c r="AA12589" s="1" t="s">
        <v>16</v>
      </c>
      <c r="AC12589" s="23" t="s">
        <v>37893</v>
      </c>
      <c r="AD12589" s="23" t="s">
        <v>47279</v>
      </c>
      <c r="AE12589" t="s">
        <v>35409</v>
      </c>
    </row>
    <row r="12590" spans="1:31" ht="15" customHeight="1">
      <c r="A12590" s="1">
        <v>12589</v>
      </c>
      <c r="B12590" s="1" t="s">
        <v>54</v>
      </c>
      <c r="C12590" s="1" t="s">
        <v>20349</v>
      </c>
      <c r="D12590" s="9" t="s">
        <v>734</v>
      </c>
      <c r="E12590" s="9" t="s">
        <v>18632</v>
      </c>
      <c r="F12590" s="9" t="s">
        <v>30979</v>
      </c>
      <c r="G12590" s="17">
        <v>919946114</v>
      </c>
      <c r="H12590" s="9" t="s">
        <v>8</v>
      </c>
      <c r="I12590" s="1" t="s">
        <v>62</v>
      </c>
      <c r="J12590" s="2" t="s">
        <v>47306</v>
      </c>
      <c r="K12590" s="3" t="s">
        <v>213</v>
      </c>
      <c r="L12590" s="2" t="s">
        <v>47306</v>
      </c>
      <c r="M12590" s="11"/>
      <c r="N12590" s="4"/>
      <c r="O12590" s="11"/>
      <c r="P12590" s="4"/>
      <c r="Q12590" s="11"/>
      <c r="R12590" s="4"/>
      <c r="S12590" s="11"/>
      <c r="T12590" s="4"/>
      <c r="U12590" s="11"/>
      <c r="V12590" s="4"/>
      <c r="W12590" s="11"/>
      <c r="X12590" s="4"/>
      <c r="Y12590" s="11"/>
      <c r="Z12590" s="2"/>
      <c r="AA12590" s="1" t="s">
        <v>16</v>
      </c>
      <c r="AC12590" s="23" t="s">
        <v>37893</v>
      </c>
      <c r="AD12590" s="23" t="s">
        <v>47279</v>
      </c>
      <c r="AE12590" t="s">
        <v>35410</v>
      </c>
    </row>
    <row r="12591" spans="1:31" ht="15" customHeight="1">
      <c r="A12591" s="1">
        <v>12590</v>
      </c>
      <c r="B12591" s="1" t="s">
        <v>54</v>
      </c>
      <c r="C12591" s="1" t="s">
        <v>20364</v>
      </c>
      <c r="D12591" s="9" t="s">
        <v>3499</v>
      </c>
      <c r="E12591" s="9" t="s">
        <v>139</v>
      </c>
      <c r="F12591" s="9" t="s">
        <v>30985</v>
      </c>
      <c r="G12591" s="17">
        <v>9199444169</v>
      </c>
      <c r="H12591" s="9" t="s">
        <v>8</v>
      </c>
      <c r="I12591" s="1" t="s">
        <v>41</v>
      </c>
      <c r="J12591" s="2" t="s">
        <v>47306</v>
      </c>
      <c r="K12591" s="3" t="s">
        <v>213</v>
      </c>
      <c r="L12591" s="2" t="s">
        <v>47306</v>
      </c>
      <c r="M12591" s="11"/>
      <c r="N12591" s="4"/>
      <c r="O12591" s="11"/>
      <c r="P12591" s="4"/>
      <c r="Q12591" s="11"/>
      <c r="R12591" s="4"/>
      <c r="S12591" s="11"/>
      <c r="T12591" s="4"/>
      <c r="U12591" s="11"/>
      <c r="V12591" s="4"/>
      <c r="W12591" s="11"/>
      <c r="X12591" s="4"/>
      <c r="Y12591" s="11"/>
      <c r="Z12591" s="2"/>
      <c r="AA12591" s="1" t="s">
        <v>16</v>
      </c>
      <c r="AC12591" s="23" t="s">
        <v>37893</v>
      </c>
      <c r="AD12591" s="23" t="s">
        <v>47279</v>
      </c>
      <c r="AE12591" t="s">
        <v>35399</v>
      </c>
    </row>
    <row r="12592" spans="1:31" ht="15" customHeight="1">
      <c r="A12592" s="1">
        <v>12591</v>
      </c>
      <c r="B12592" s="1" t="s">
        <v>54</v>
      </c>
      <c r="C12592" s="1" t="s">
        <v>20365</v>
      </c>
      <c r="D12592" s="9" t="s">
        <v>1302</v>
      </c>
      <c r="E12592" s="9" t="s">
        <v>73</v>
      </c>
      <c r="F12592" s="9" t="s">
        <v>33346</v>
      </c>
      <c r="G12592" s="17">
        <v>91441904</v>
      </c>
      <c r="H12592" s="9" t="s">
        <v>15</v>
      </c>
      <c r="I12592" s="1" t="s">
        <v>41</v>
      </c>
      <c r="J12592" s="2" t="s">
        <v>47306</v>
      </c>
      <c r="K12592" s="11" t="s">
        <v>14137</v>
      </c>
      <c r="L12592" s="2" t="s">
        <v>47306</v>
      </c>
      <c r="M12592" s="11"/>
      <c r="N12592" s="4"/>
      <c r="O12592" s="11"/>
      <c r="P12592" s="4"/>
      <c r="Q12592" s="11"/>
      <c r="R12592" s="4"/>
      <c r="S12592" s="11"/>
      <c r="T12592" s="4"/>
      <c r="U12592" s="11"/>
      <c r="V12592" s="4"/>
      <c r="W12592" s="11"/>
      <c r="X12592" s="4"/>
      <c r="Y12592" s="11"/>
      <c r="Z12592" s="2"/>
      <c r="AA12592" s="1" t="s">
        <v>16</v>
      </c>
      <c r="AC12592" s="23" t="s">
        <v>37893</v>
      </c>
      <c r="AD12592" s="23" t="s">
        <v>47279</v>
      </c>
      <c r="AE12592" t="s">
        <v>35399</v>
      </c>
    </row>
    <row r="12593" spans="1:31" ht="15" customHeight="1">
      <c r="A12593" s="1">
        <v>12592</v>
      </c>
      <c r="B12593" s="1" t="s">
        <v>54</v>
      </c>
      <c r="C12593" s="1" t="s">
        <v>20378</v>
      </c>
      <c r="D12593" s="9" t="s">
        <v>1025</v>
      </c>
      <c r="E12593" s="9" t="s">
        <v>2797</v>
      </c>
      <c r="F12593" s="9" t="s">
        <v>34738</v>
      </c>
      <c r="G12593" s="17">
        <v>919994064909</v>
      </c>
      <c r="H12593" s="9" t="s">
        <v>8</v>
      </c>
      <c r="I12593" s="1" t="s">
        <v>62</v>
      </c>
      <c r="J12593" s="2" t="s">
        <v>47306</v>
      </c>
      <c r="K12593" s="11" t="s">
        <v>14137</v>
      </c>
      <c r="L12593" s="2" t="s">
        <v>47306</v>
      </c>
      <c r="M12593" s="11"/>
      <c r="N12593" s="4"/>
      <c r="O12593" s="11"/>
      <c r="P12593" s="4"/>
      <c r="Q12593" s="11"/>
      <c r="R12593" s="4"/>
      <c r="S12593" s="11"/>
      <c r="T12593" s="4"/>
      <c r="U12593" s="11"/>
      <c r="V12593" s="4"/>
      <c r="W12593" s="11"/>
      <c r="X12593" s="4"/>
      <c r="Y12593" s="11"/>
      <c r="Z12593" s="2"/>
      <c r="AA12593" s="1" t="s">
        <v>16</v>
      </c>
      <c r="AC12593" s="23" t="s">
        <v>37893</v>
      </c>
      <c r="AD12593" s="23" t="s">
        <v>47279</v>
      </c>
      <c r="AE12593" t="s">
        <v>35399</v>
      </c>
    </row>
    <row r="12594" spans="1:31" ht="15" customHeight="1">
      <c r="A12594" s="1">
        <v>12593</v>
      </c>
      <c r="B12594" s="1" t="s">
        <v>54</v>
      </c>
      <c r="C12594" s="1" t="s">
        <v>20381</v>
      </c>
      <c r="D12594" s="9" t="s">
        <v>18692</v>
      </c>
      <c r="E12594" s="9" t="s">
        <v>18655</v>
      </c>
      <c r="F12594" s="9" t="s">
        <v>30996</v>
      </c>
      <c r="G12594" s="17">
        <v>914466410040</v>
      </c>
      <c r="H12594" s="9" t="s">
        <v>8</v>
      </c>
      <c r="I12594" s="1" t="s">
        <v>62</v>
      </c>
      <c r="J12594" s="2" t="s">
        <v>47306</v>
      </c>
      <c r="K12594" s="3" t="s">
        <v>17</v>
      </c>
      <c r="L12594" s="2" t="s">
        <v>47306</v>
      </c>
      <c r="M12594" s="11"/>
      <c r="N12594" s="4"/>
      <c r="O12594" s="11"/>
      <c r="P12594" s="4"/>
      <c r="Q12594" s="11"/>
      <c r="R12594" s="4"/>
      <c r="S12594" s="11"/>
      <c r="T12594" s="4"/>
      <c r="U12594" s="11"/>
      <c r="V12594" s="4"/>
      <c r="W12594" s="11"/>
      <c r="X12594" s="4"/>
      <c r="Y12594" s="11"/>
      <c r="Z12594" s="2"/>
      <c r="AA12594" s="1" t="s">
        <v>16</v>
      </c>
      <c r="AC12594" s="23" t="s">
        <v>37893</v>
      </c>
      <c r="AD12594" s="23" t="s">
        <v>47279</v>
      </c>
      <c r="AE12594" t="s">
        <v>35409</v>
      </c>
    </row>
    <row r="12595" spans="1:31" ht="15" customHeight="1">
      <c r="A12595" s="1">
        <v>12594</v>
      </c>
      <c r="B12595" s="1" t="s">
        <v>54</v>
      </c>
      <c r="C12595" s="1" t="s">
        <v>20404</v>
      </c>
      <c r="D12595" s="9" t="s">
        <v>254</v>
      </c>
      <c r="E12595" s="9" t="s">
        <v>139</v>
      </c>
      <c r="F12595" s="9" t="s">
        <v>31012</v>
      </c>
      <c r="G12595" s="17">
        <v>91964900666</v>
      </c>
      <c r="H12595" s="9" t="s">
        <v>15</v>
      </c>
      <c r="I12595" s="1" t="s">
        <v>62</v>
      </c>
      <c r="J12595" s="2" t="s">
        <v>47306</v>
      </c>
      <c r="K12595" s="3" t="s">
        <v>17</v>
      </c>
      <c r="L12595" s="2" t="s">
        <v>47306</v>
      </c>
      <c r="M12595" s="4" t="s">
        <v>42</v>
      </c>
      <c r="N12595" s="3" t="str">
        <f>J12595</f>
        <v>[20 lacs - 35 lacs]</v>
      </c>
      <c r="O12595" s="11"/>
      <c r="P12595" s="4"/>
      <c r="Q12595" s="11"/>
      <c r="R12595" s="4"/>
      <c r="S12595" s="11"/>
      <c r="T12595" s="4"/>
      <c r="U12595" s="11"/>
      <c r="V12595" s="4"/>
      <c r="W12595" s="11"/>
      <c r="X12595" s="4"/>
      <c r="Y12595" s="11"/>
      <c r="Z12595" s="2"/>
      <c r="AA12595" s="1" t="s">
        <v>16</v>
      </c>
      <c r="AC12595" s="23" t="s">
        <v>37893</v>
      </c>
      <c r="AD12595" s="23" t="s">
        <v>47279</v>
      </c>
      <c r="AE12595" t="s">
        <v>35399</v>
      </c>
    </row>
    <row r="12596" spans="1:31" ht="15" customHeight="1">
      <c r="A12596" s="1">
        <v>12595</v>
      </c>
      <c r="B12596" s="1" t="s">
        <v>54</v>
      </c>
      <c r="C12596" s="1" t="s">
        <v>20411</v>
      </c>
      <c r="D12596" s="9" t="s">
        <v>773</v>
      </c>
      <c r="E12596" s="9" t="s">
        <v>13879</v>
      </c>
      <c r="F12596" s="9" t="s">
        <v>31017</v>
      </c>
      <c r="G12596" s="17">
        <v>91446446946</v>
      </c>
      <c r="H12596" s="9" t="s">
        <v>15</v>
      </c>
      <c r="I12596" s="1" t="s">
        <v>62</v>
      </c>
      <c r="J12596" s="2" t="s">
        <v>47306</v>
      </c>
      <c r="K12596" s="3" t="s">
        <v>17</v>
      </c>
      <c r="L12596" s="2" t="s">
        <v>47306</v>
      </c>
      <c r="M12596" s="11"/>
      <c r="N12596" s="4"/>
      <c r="O12596" s="11"/>
      <c r="P12596" s="4"/>
      <c r="Q12596" s="11"/>
      <c r="R12596" s="4"/>
      <c r="S12596" s="11"/>
      <c r="T12596" s="4"/>
      <c r="U12596" s="11"/>
      <c r="V12596" s="4"/>
      <c r="W12596" s="11"/>
      <c r="X12596" s="4"/>
      <c r="Y12596" s="11"/>
      <c r="Z12596" s="2"/>
      <c r="AA12596" s="1" t="s">
        <v>16</v>
      </c>
      <c r="AC12596" s="23" t="s">
        <v>37893</v>
      </c>
      <c r="AD12596" s="23" t="s">
        <v>47279</v>
      </c>
      <c r="AE12596" t="s">
        <v>35409</v>
      </c>
    </row>
    <row r="12597" spans="1:31" ht="15" customHeight="1">
      <c r="A12597" s="1">
        <v>12596</v>
      </c>
      <c r="B12597" s="1" t="s">
        <v>54</v>
      </c>
      <c r="C12597" s="1" t="s">
        <v>20458</v>
      </c>
      <c r="D12597" s="9" t="s">
        <v>1836</v>
      </c>
      <c r="E12597" s="9" t="s">
        <v>18714</v>
      </c>
      <c r="F12597" s="9" t="s">
        <v>31042</v>
      </c>
      <c r="G12597" s="17">
        <v>91919696109</v>
      </c>
      <c r="H12597" s="9" t="s">
        <v>8</v>
      </c>
      <c r="I12597" s="1" t="s">
        <v>62</v>
      </c>
      <c r="J12597" s="2" t="s">
        <v>47306</v>
      </c>
      <c r="K12597" s="3" t="s">
        <v>17</v>
      </c>
      <c r="L12597" s="2" t="s">
        <v>47306</v>
      </c>
      <c r="M12597" s="11"/>
      <c r="N12597" s="4"/>
      <c r="O12597" s="11"/>
      <c r="P12597" s="4"/>
      <c r="Q12597" s="11"/>
      <c r="R12597" s="4"/>
      <c r="S12597" s="11"/>
      <c r="T12597" s="4"/>
      <c r="U12597" s="11"/>
      <c r="V12597" s="4"/>
      <c r="W12597" s="11"/>
      <c r="X12597" s="4"/>
      <c r="Y12597" s="11"/>
      <c r="Z12597" s="2"/>
      <c r="AA12597" s="1" t="s">
        <v>11</v>
      </c>
      <c r="AC12597" s="23" t="s">
        <v>37893</v>
      </c>
      <c r="AD12597" s="23" t="s">
        <v>47279</v>
      </c>
      <c r="AE12597" t="s">
        <v>35399</v>
      </c>
    </row>
    <row r="12598" spans="1:31" ht="15" customHeight="1">
      <c r="A12598" s="1">
        <v>12597</v>
      </c>
      <c r="B12598" s="1" t="s">
        <v>54</v>
      </c>
      <c r="C12598" s="1" t="s">
        <v>20480</v>
      </c>
      <c r="D12598" s="9" t="s">
        <v>428</v>
      </c>
      <c r="E12598" s="9" t="s">
        <v>40</v>
      </c>
      <c r="F12598" s="9" t="s">
        <v>33362</v>
      </c>
      <c r="G12598" s="17">
        <v>91940494066</v>
      </c>
      <c r="H12598" s="9" t="s">
        <v>15</v>
      </c>
      <c r="I12598" s="1" t="s">
        <v>62</v>
      </c>
      <c r="J12598" s="2" t="s">
        <v>47306</v>
      </c>
      <c r="K12598" s="3" t="s">
        <v>17</v>
      </c>
      <c r="L12598" s="2" t="s">
        <v>47306</v>
      </c>
      <c r="M12598" s="11"/>
      <c r="N12598" s="4"/>
      <c r="O12598" s="11"/>
      <c r="P12598" s="4"/>
      <c r="Q12598" s="11"/>
      <c r="R12598" s="4"/>
      <c r="S12598" s="11"/>
      <c r="T12598" s="4"/>
      <c r="U12598" s="11"/>
      <c r="V12598" s="4"/>
      <c r="W12598" s="11"/>
      <c r="X12598" s="4"/>
      <c r="Y12598" s="11"/>
      <c r="Z12598" s="2"/>
      <c r="AA12598" s="1" t="s">
        <v>16</v>
      </c>
      <c r="AC12598" s="23" t="s">
        <v>37893</v>
      </c>
      <c r="AD12598" s="23" t="s">
        <v>47279</v>
      </c>
      <c r="AE12598" t="s">
        <v>35409</v>
      </c>
    </row>
    <row r="12599" spans="1:31" ht="15" customHeight="1">
      <c r="A12599" s="1">
        <v>12598</v>
      </c>
      <c r="B12599" s="1" t="s">
        <v>54</v>
      </c>
      <c r="C12599" s="1" t="s">
        <v>20491</v>
      </c>
      <c r="D12599" s="9" t="s">
        <v>2359</v>
      </c>
      <c r="E12599" s="9" t="s">
        <v>40</v>
      </c>
      <c r="F12599" s="9" t="s">
        <v>31058</v>
      </c>
      <c r="G12599" s="17">
        <v>91446919640</v>
      </c>
      <c r="H12599" s="9" t="s">
        <v>132</v>
      </c>
      <c r="I12599" s="1" t="s">
        <v>62</v>
      </c>
      <c r="J12599" s="2" t="s">
        <v>47306</v>
      </c>
      <c r="K12599" s="3" t="s">
        <v>17</v>
      </c>
      <c r="L12599" s="2" t="s">
        <v>47306</v>
      </c>
      <c r="M12599" s="11"/>
      <c r="N12599" s="4"/>
      <c r="O12599" s="11"/>
      <c r="P12599" s="4"/>
      <c r="Q12599" s="11"/>
      <c r="R12599" s="4"/>
      <c r="S12599" s="11"/>
      <c r="T12599" s="4"/>
      <c r="U12599" s="11"/>
      <c r="V12599" s="4"/>
      <c r="W12599" s="11"/>
      <c r="X12599" s="4"/>
      <c r="Y12599" s="11"/>
      <c r="Z12599" s="2"/>
      <c r="AA12599" s="1" t="s">
        <v>11</v>
      </c>
      <c r="AC12599" s="23" t="s">
        <v>37893</v>
      </c>
      <c r="AD12599" s="23" t="s">
        <v>47279</v>
      </c>
      <c r="AE12599" t="s">
        <v>35409</v>
      </c>
    </row>
    <row r="12600" spans="1:31" ht="15" customHeight="1">
      <c r="A12600" s="1">
        <v>12599</v>
      </c>
      <c r="B12600" s="1" t="s">
        <v>54</v>
      </c>
      <c r="C12600" s="1" t="s">
        <v>20492</v>
      </c>
      <c r="D12600" s="9" t="s">
        <v>141</v>
      </c>
      <c r="E12600" s="9" t="s">
        <v>37354</v>
      </c>
      <c r="F12600" s="9" t="s">
        <v>33678</v>
      </c>
      <c r="G12600" s="17">
        <v>91964994401</v>
      </c>
      <c r="H12600" s="9" t="s">
        <v>15</v>
      </c>
      <c r="I12600" s="1" t="s">
        <v>62</v>
      </c>
      <c r="J12600" s="2" t="s">
        <v>47306</v>
      </c>
      <c r="K12600" s="3" t="s">
        <v>17</v>
      </c>
      <c r="L12600" s="2" t="s">
        <v>47306</v>
      </c>
      <c r="M12600" s="11"/>
      <c r="N12600" s="4"/>
      <c r="O12600" s="11"/>
      <c r="P12600" s="4"/>
      <c r="Q12600" s="11"/>
      <c r="R12600" s="4"/>
      <c r="S12600" s="11"/>
      <c r="T12600" s="4"/>
      <c r="U12600" s="11"/>
      <c r="V12600" s="4"/>
      <c r="W12600" s="11"/>
      <c r="X12600" s="4"/>
      <c r="Y12600" s="11"/>
      <c r="Z12600" s="2"/>
      <c r="AA12600" s="1" t="s">
        <v>16</v>
      </c>
      <c r="AC12600" s="23" t="s">
        <v>37893</v>
      </c>
      <c r="AD12600" s="23" t="s">
        <v>47279</v>
      </c>
      <c r="AE12600" t="s">
        <v>35394</v>
      </c>
    </row>
    <row r="12601" spans="1:31" ht="15" customHeight="1">
      <c r="A12601" s="1">
        <v>12600</v>
      </c>
      <c r="B12601" s="1" t="s">
        <v>54</v>
      </c>
      <c r="C12601" s="1" t="s">
        <v>20507</v>
      </c>
      <c r="D12601" s="9" t="s">
        <v>18732</v>
      </c>
      <c r="E12601" s="9" t="s">
        <v>7296</v>
      </c>
      <c r="F12601" s="9" t="s">
        <v>31066</v>
      </c>
      <c r="G12601" s="17">
        <v>91919004660</v>
      </c>
      <c r="H12601" s="9" t="s">
        <v>37</v>
      </c>
      <c r="I12601" s="1" t="s">
        <v>41</v>
      </c>
      <c r="J12601" s="2" t="s">
        <v>47306</v>
      </c>
      <c r="K12601" s="3" t="s">
        <v>17</v>
      </c>
      <c r="L12601" s="2" t="s">
        <v>47306</v>
      </c>
      <c r="M12601" s="11"/>
      <c r="N12601" s="4"/>
      <c r="O12601" s="11"/>
      <c r="P12601" s="4"/>
      <c r="Q12601" s="11"/>
      <c r="R12601" s="4"/>
      <c r="S12601" s="11"/>
      <c r="T12601" s="4"/>
      <c r="U12601" s="11"/>
      <c r="V12601" s="4"/>
      <c r="W12601" s="11"/>
      <c r="X12601" s="4"/>
      <c r="Y12601" s="11"/>
      <c r="Z12601" s="2"/>
      <c r="AA12601" s="1" t="s">
        <v>16</v>
      </c>
      <c r="AC12601" s="23" t="s">
        <v>37893</v>
      </c>
      <c r="AD12601" s="23" t="s">
        <v>47279</v>
      </c>
      <c r="AE12601" t="s">
        <v>35410</v>
      </c>
    </row>
    <row r="12602" spans="1:31" ht="15" customHeight="1">
      <c r="A12602" s="1">
        <v>12601</v>
      </c>
      <c r="B12602" s="1" t="s">
        <v>54</v>
      </c>
      <c r="C12602" s="1" t="s">
        <v>20521</v>
      </c>
      <c r="D12602" s="9" t="s">
        <v>642</v>
      </c>
      <c r="E12602" s="9" t="s">
        <v>139</v>
      </c>
      <c r="F12602" s="9" t="s">
        <v>31073</v>
      </c>
      <c r="G12602" s="17">
        <v>919664694666</v>
      </c>
      <c r="H12602" s="9" t="s">
        <v>20</v>
      </c>
      <c r="I12602" s="1" t="s">
        <v>62</v>
      </c>
      <c r="J12602" s="2" t="s">
        <v>47306</v>
      </c>
      <c r="K12602" s="3" t="s">
        <v>17</v>
      </c>
      <c r="L12602" s="2" t="s">
        <v>47306</v>
      </c>
      <c r="M12602" s="11"/>
      <c r="N12602" s="4"/>
      <c r="O12602" s="11"/>
      <c r="P12602" s="4"/>
      <c r="Q12602" s="11"/>
      <c r="R12602" s="4"/>
      <c r="S12602" s="11"/>
      <c r="T12602" s="4"/>
      <c r="U12602" s="11"/>
      <c r="V12602" s="4"/>
      <c r="W12602" s="11"/>
      <c r="X12602" s="4"/>
      <c r="Y12602" s="11"/>
      <c r="Z12602" s="2"/>
      <c r="AA12602" s="1" t="s">
        <v>16</v>
      </c>
      <c r="AC12602" s="23" t="s">
        <v>37893</v>
      </c>
      <c r="AD12602" s="23" t="s">
        <v>47279</v>
      </c>
      <c r="AE12602" t="s">
        <v>35410</v>
      </c>
    </row>
    <row r="12603" spans="1:31" ht="15" customHeight="1">
      <c r="A12603" s="1">
        <v>12602</v>
      </c>
      <c r="B12603" s="1" t="s">
        <v>54</v>
      </c>
      <c r="C12603" s="1" t="s">
        <v>20536</v>
      </c>
      <c r="D12603" s="9" t="s">
        <v>2652</v>
      </c>
      <c r="E12603" s="9" t="s">
        <v>40</v>
      </c>
      <c r="F12603" s="9" t="s">
        <v>33370</v>
      </c>
      <c r="G12603" s="17">
        <v>91914600000</v>
      </c>
      <c r="H12603" s="9" t="s">
        <v>20</v>
      </c>
      <c r="I12603" s="1" t="s">
        <v>62</v>
      </c>
      <c r="J12603" s="2" t="s">
        <v>47306</v>
      </c>
      <c r="K12603" s="3" t="s">
        <v>17</v>
      </c>
      <c r="L12603" s="2" t="s">
        <v>47306</v>
      </c>
      <c r="M12603" s="11"/>
      <c r="N12603" s="4"/>
      <c r="O12603" s="11"/>
      <c r="P12603" s="4"/>
      <c r="Q12603" s="11"/>
      <c r="R12603" s="4"/>
      <c r="S12603" s="11"/>
      <c r="T12603" s="4"/>
      <c r="U12603" s="11"/>
      <c r="V12603" s="4"/>
      <c r="W12603" s="11"/>
      <c r="X12603" s="4"/>
      <c r="Y12603" s="11"/>
      <c r="Z12603" s="2"/>
      <c r="AA12603" s="1" t="s">
        <v>16</v>
      </c>
      <c r="AC12603" s="23" t="s">
        <v>37893</v>
      </c>
      <c r="AD12603" s="23" t="s">
        <v>47279</v>
      </c>
      <c r="AE12603" t="s">
        <v>35409</v>
      </c>
    </row>
    <row r="12604" spans="1:31" ht="15" customHeight="1">
      <c r="A12604" s="1">
        <v>12603</v>
      </c>
      <c r="B12604" s="9" t="s">
        <v>6</v>
      </c>
      <c r="C12604" s="1" t="s">
        <v>20548</v>
      </c>
      <c r="D12604" s="12" t="s">
        <v>2542</v>
      </c>
      <c r="E12604" s="12" t="s">
        <v>102</v>
      </c>
      <c r="F12604" s="12" t="s">
        <v>30751</v>
      </c>
      <c r="G12604" s="17">
        <f>910164164</f>
        <v>910164164</v>
      </c>
      <c r="H12604" s="2" t="s">
        <v>37779</v>
      </c>
      <c r="I12604" s="1" t="s">
        <v>41</v>
      </c>
      <c r="J12604" s="2" t="s">
        <v>47306</v>
      </c>
      <c r="K12604" s="3" t="s">
        <v>213</v>
      </c>
      <c r="L12604" s="2" t="s">
        <v>47306</v>
      </c>
      <c r="M12604" s="11"/>
      <c r="N12604" s="4"/>
      <c r="O12604" s="11"/>
      <c r="P12604" s="4"/>
      <c r="Q12604" s="11"/>
      <c r="R12604" s="4"/>
      <c r="S12604" s="11"/>
      <c r="T12604" s="4"/>
      <c r="U12604" s="11"/>
      <c r="V12604" s="4"/>
      <c r="W12604" s="11"/>
      <c r="X12604" s="4"/>
      <c r="Y12604" s="11"/>
      <c r="Z12604" s="2"/>
      <c r="AA12604" s="1" t="s">
        <v>16</v>
      </c>
      <c r="AC12604" s="23" t="s">
        <v>37893</v>
      </c>
      <c r="AD12604" s="23" t="s">
        <v>47279</v>
      </c>
      <c r="AE12604" t="s">
        <v>35409</v>
      </c>
    </row>
    <row r="12605" spans="1:31" ht="15" customHeight="1">
      <c r="A12605" s="1">
        <v>12604</v>
      </c>
      <c r="B12605" s="9" t="s">
        <v>6</v>
      </c>
      <c r="C12605" s="1" t="s">
        <v>20604</v>
      </c>
      <c r="D12605" s="12" t="s">
        <v>6057</v>
      </c>
      <c r="E12605" s="12" t="s">
        <v>19</v>
      </c>
      <c r="F12605" s="12" t="s">
        <v>33274</v>
      </c>
      <c r="G12605" s="17">
        <f>91910610009</f>
        <v>91910610009</v>
      </c>
      <c r="H12605" s="13">
        <v>1</v>
      </c>
      <c r="I12605" s="1" t="s">
        <v>41</v>
      </c>
      <c r="J12605" s="2" t="s">
        <v>47306</v>
      </c>
      <c r="K12605" s="3" t="s">
        <v>213</v>
      </c>
      <c r="L12605" s="2" t="s">
        <v>47306</v>
      </c>
      <c r="M12605" s="4" t="s">
        <v>17</v>
      </c>
      <c r="N12605" s="3" t="str">
        <f>J12605</f>
        <v>[20 lacs - 35 lacs]</v>
      </c>
      <c r="O12605" s="4" t="s">
        <v>14137</v>
      </c>
      <c r="P12605" s="3" t="s">
        <v>47306</v>
      </c>
      <c r="Q12605" s="11"/>
      <c r="R12605" s="4"/>
      <c r="S12605" s="11"/>
      <c r="T12605" s="4"/>
      <c r="U12605" s="11"/>
      <c r="V12605" s="4"/>
      <c r="W12605" s="11"/>
      <c r="X12605" s="4"/>
      <c r="Y12605" s="11"/>
      <c r="Z12605" s="2"/>
      <c r="AA12605" s="1" t="s">
        <v>16</v>
      </c>
      <c r="AC12605" s="23" t="s">
        <v>37893</v>
      </c>
      <c r="AD12605" s="23" t="s">
        <v>47279</v>
      </c>
      <c r="AE12605" t="s">
        <v>35394</v>
      </c>
    </row>
    <row r="12606" spans="1:31" ht="15" customHeight="1">
      <c r="A12606" s="1">
        <v>12605</v>
      </c>
      <c r="B12606" s="9" t="s">
        <v>6</v>
      </c>
      <c r="C12606" s="1" t="s">
        <v>20617</v>
      </c>
      <c r="D12606" s="12" t="s">
        <v>35771</v>
      </c>
      <c r="E12606" s="12" t="s">
        <v>37640</v>
      </c>
      <c r="F12606" s="12" t="s">
        <v>27780</v>
      </c>
      <c r="G12606" s="17">
        <f>91416016994</f>
        <v>91416016994</v>
      </c>
      <c r="H12606" s="13">
        <v>1</v>
      </c>
      <c r="I12606" s="1" t="s">
        <v>41</v>
      </c>
      <c r="J12606" s="2" t="s">
        <v>47306</v>
      </c>
      <c r="K12606" s="3" t="s">
        <v>213</v>
      </c>
      <c r="L12606" s="2" t="s">
        <v>47306</v>
      </c>
      <c r="M12606" s="11"/>
      <c r="N12606" s="4"/>
      <c r="O12606" s="11"/>
      <c r="P12606" s="4"/>
      <c r="Q12606" s="11"/>
      <c r="R12606" s="4"/>
      <c r="S12606" s="11"/>
      <c r="T12606" s="4"/>
      <c r="U12606" s="11"/>
      <c r="V12606" s="4"/>
      <c r="W12606" s="11"/>
      <c r="X12606" s="4"/>
      <c r="Y12606" s="11"/>
      <c r="Z12606" s="2"/>
      <c r="AA12606" s="1" t="s">
        <v>16</v>
      </c>
      <c r="AC12606" s="23" t="s">
        <v>37894</v>
      </c>
      <c r="AD12606" s="23" t="s">
        <v>47279</v>
      </c>
      <c r="AE12606" t="s">
        <v>35410</v>
      </c>
    </row>
    <row r="12607" spans="1:31" ht="15" customHeight="1">
      <c r="A12607" s="1">
        <v>12606</v>
      </c>
      <c r="B12607" s="9" t="s">
        <v>6</v>
      </c>
      <c r="C12607" s="1" t="s">
        <v>20619</v>
      </c>
      <c r="D12607" s="12" t="s">
        <v>546</v>
      </c>
      <c r="E12607" s="12" t="s">
        <v>14011</v>
      </c>
      <c r="F12607" s="12" t="s">
        <v>14012</v>
      </c>
      <c r="G12607" s="17">
        <f>91909994009</f>
        <v>91909994009</v>
      </c>
      <c r="H12607" s="2" t="s">
        <v>37779</v>
      </c>
      <c r="I12607" s="1" t="s">
        <v>62</v>
      </c>
      <c r="J12607" s="2" t="s">
        <v>47306</v>
      </c>
      <c r="K12607" s="3" t="s">
        <v>213</v>
      </c>
      <c r="L12607" s="2" t="s">
        <v>47306</v>
      </c>
      <c r="M12607" s="11"/>
      <c r="N12607" s="4"/>
      <c r="O12607" s="11"/>
      <c r="P12607" s="4"/>
      <c r="Q12607" s="11"/>
      <c r="R12607" s="4"/>
      <c r="S12607" s="11"/>
      <c r="T12607" s="4"/>
      <c r="U12607" s="11"/>
      <c r="V12607" s="4"/>
      <c r="W12607" s="11"/>
      <c r="X12607" s="4"/>
      <c r="Y12607" s="11"/>
      <c r="Z12607" s="2"/>
      <c r="AA12607" s="1" t="s">
        <v>16</v>
      </c>
      <c r="AC12607" s="23" t="s">
        <v>37894</v>
      </c>
      <c r="AD12607" s="23" t="s">
        <v>47279</v>
      </c>
      <c r="AE12607" t="s">
        <v>35394</v>
      </c>
    </row>
    <row r="12608" spans="1:31" ht="15" customHeight="1">
      <c r="A12608" s="1">
        <v>12607</v>
      </c>
      <c r="B12608" s="9" t="s">
        <v>6</v>
      </c>
      <c r="C12608" s="1" t="s">
        <v>20637</v>
      </c>
      <c r="D12608" s="12" t="s">
        <v>683</v>
      </c>
      <c r="E12608" s="12" t="s">
        <v>264</v>
      </c>
      <c r="F12608" s="12" t="s">
        <v>33238</v>
      </c>
      <c r="G12608" s="17">
        <f>91949966</f>
        <v>91949966</v>
      </c>
      <c r="H12608" s="13">
        <v>1</v>
      </c>
      <c r="I12608" s="1" t="s">
        <v>41</v>
      </c>
      <c r="J12608" s="2" t="s">
        <v>47306</v>
      </c>
      <c r="K12608" s="3" t="s">
        <v>17</v>
      </c>
      <c r="L12608" s="2" t="s">
        <v>47306</v>
      </c>
      <c r="M12608" s="11"/>
      <c r="N12608" s="4"/>
      <c r="O12608" s="11"/>
      <c r="P12608" s="4"/>
      <c r="Q12608" s="11"/>
      <c r="R12608" s="4"/>
      <c r="S12608" s="11"/>
      <c r="T12608" s="4"/>
      <c r="U12608" s="11"/>
      <c r="V12608" s="4"/>
      <c r="W12608" s="11"/>
      <c r="X12608" s="4"/>
      <c r="Y12608" s="11"/>
      <c r="Z12608" s="2"/>
      <c r="AA12608" s="1" t="s">
        <v>16</v>
      </c>
      <c r="AC12608" s="23" t="s">
        <v>37894</v>
      </c>
      <c r="AD12608" s="23" t="s">
        <v>47279</v>
      </c>
      <c r="AE12608" t="s">
        <v>35409</v>
      </c>
    </row>
    <row r="12609" spans="1:31" ht="15" customHeight="1">
      <c r="A12609" s="1">
        <v>12608</v>
      </c>
      <c r="B12609" s="9" t="s">
        <v>6</v>
      </c>
      <c r="C12609" s="1" t="s">
        <v>20639</v>
      </c>
      <c r="D12609" s="12" t="s">
        <v>1010</v>
      </c>
      <c r="E12609" s="12"/>
      <c r="F12609" s="12" t="s">
        <v>35329</v>
      </c>
      <c r="G12609" s="17">
        <f>91600940046</f>
        <v>91600940046</v>
      </c>
      <c r="H12609" s="13">
        <v>1</v>
      </c>
      <c r="I12609" s="1" t="s">
        <v>41</v>
      </c>
      <c r="J12609" s="2" t="s">
        <v>47306</v>
      </c>
      <c r="K12609" s="3" t="s">
        <v>213</v>
      </c>
      <c r="L12609" s="2" t="s">
        <v>47306</v>
      </c>
      <c r="M12609" s="4" t="s">
        <v>17</v>
      </c>
      <c r="N12609" s="3" t="str">
        <f>J12609</f>
        <v>[20 lacs - 35 lacs]</v>
      </c>
      <c r="O12609" s="11"/>
      <c r="P12609" s="4"/>
      <c r="Q12609" s="11"/>
      <c r="R12609" s="4"/>
      <c r="S12609" s="11"/>
      <c r="T12609" s="4"/>
      <c r="U12609" s="11"/>
      <c r="V12609" s="4"/>
      <c r="W12609" s="11"/>
      <c r="X12609" s="4"/>
      <c r="Y12609" s="11"/>
      <c r="Z12609" s="2"/>
      <c r="AA12609" s="1" t="s">
        <v>16</v>
      </c>
      <c r="AC12609" s="23" t="s">
        <v>37894</v>
      </c>
      <c r="AD12609" s="23" t="s">
        <v>47279</v>
      </c>
      <c r="AE12609" t="s">
        <v>35409</v>
      </c>
    </row>
    <row r="12610" spans="1:31" ht="15" customHeight="1">
      <c r="A12610" s="1">
        <v>12609</v>
      </c>
      <c r="B12610" s="9" t="s">
        <v>6</v>
      </c>
      <c r="C12610" s="1" t="s">
        <v>20648</v>
      </c>
      <c r="D12610" s="12" t="s">
        <v>1243</v>
      </c>
      <c r="E12610" s="12" t="s">
        <v>19</v>
      </c>
      <c r="F12610" s="12" t="s">
        <v>30525</v>
      </c>
      <c r="G12610" s="17">
        <f>919446499900</f>
        <v>919446499900</v>
      </c>
      <c r="H12610" s="13">
        <v>3</v>
      </c>
      <c r="I12610" s="1" t="s">
        <v>41</v>
      </c>
      <c r="J12610" s="2" t="s">
        <v>47306</v>
      </c>
      <c r="K12610" s="3" t="s">
        <v>17</v>
      </c>
      <c r="L12610" s="2" t="s">
        <v>47306</v>
      </c>
      <c r="M12610" s="11"/>
      <c r="N12610" s="4"/>
      <c r="O12610" s="11"/>
      <c r="P12610" s="4"/>
      <c r="Q12610" s="11"/>
      <c r="R12610" s="4"/>
      <c r="S12610" s="11"/>
      <c r="T12610" s="4"/>
      <c r="U12610" s="11"/>
      <c r="V12610" s="4"/>
      <c r="W12610" s="11"/>
      <c r="X12610" s="4"/>
      <c r="Y12610" s="11"/>
      <c r="Z12610" s="2"/>
      <c r="AA12610" s="1" t="s">
        <v>16</v>
      </c>
      <c r="AC12610" s="23" t="s">
        <v>37894</v>
      </c>
      <c r="AD12610" s="23" t="s">
        <v>47279</v>
      </c>
      <c r="AE12610" t="s">
        <v>35409</v>
      </c>
    </row>
    <row r="12611" spans="1:31" ht="15" customHeight="1">
      <c r="A12611" s="1">
        <v>12610</v>
      </c>
      <c r="B12611" s="9" t="s">
        <v>6</v>
      </c>
      <c r="C12611" s="1" t="s">
        <v>20660</v>
      </c>
      <c r="D12611" s="12" t="s">
        <v>642</v>
      </c>
      <c r="E12611" s="12" t="s">
        <v>139</v>
      </c>
      <c r="F12611" s="12" t="s">
        <v>31084</v>
      </c>
      <c r="G12611" s="17">
        <f>919664694666</f>
        <v>919664694666</v>
      </c>
      <c r="H12611" s="2" t="s">
        <v>37779</v>
      </c>
      <c r="I12611" s="1" t="s">
        <v>62</v>
      </c>
      <c r="J12611" s="2" t="s">
        <v>47306</v>
      </c>
      <c r="K12611" s="3" t="s">
        <v>213</v>
      </c>
      <c r="L12611" s="2" t="s">
        <v>47306</v>
      </c>
      <c r="M12611" s="11"/>
      <c r="N12611" s="4"/>
      <c r="O12611" s="11"/>
      <c r="P12611" s="4"/>
      <c r="Q12611" s="11"/>
      <c r="R12611" s="4"/>
      <c r="S12611" s="11"/>
      <c r="T12611" s="4"/>
      <c r="U12611" s="11"/>
      <c r="V12611" s="4"/>
      <c r="W12611" s="11"/>
      <c r="X12611" s="4"/>
      <c r="Y12611" s="11"/>
      <c r="Z12611" s="2"/>
      <c r="AA12611" s="1" t="s">
        <v>11</v>
      </c>
      <c r="AC12611" s="23" t="s">
        <v>37894</v>
      </c>
      <c r="AD12611" s="23" t="s">
        <v>47279</v>
      </c>
      <c r="AE12611" t="s">
        <v>35410</v>
      </c>
    </row>
    <row r="12612" spans="1:31" ht="15" customHeight="1">
      <c r="A12612" s="1">
        <v>12611</v>
      </c>
      <c r="B12612" s="9" t="s">
        <v>6</v>
      </c>
      <c r="C12612" s="1" t="s">
        <v>20671</v>
      </c>
      <c r="D12612" s="12" t="s">
        <v>35895</v>
      </c>
      <c r="E12612" s="12" t="s">
        <v>506</v>
      </c>
      <c r="F12612" s="12" t="s">
        <v>33208</v>
      </c>
      <c r="G12612" s="17">
        <f>919991014</f>
        <v>919991014</v>
      </c>
      <c r="H12612" s="13">
        <v>1</v>
      </c>
      <c r="I12612" s="1" t="s">
        <v>62</v>
      </c>
      <c r="J12612" s="2" t="s">
        <v>47306</v>
      </c>
      <c r="K12612" s="3" t="s">
        <v>213</v>
      </c>
      <c r="L12612" s="2" t="s">
        <v>47306</v>
      </c>
      <c r="M12612" s="11"/>
      <c r="N12612" s="4"/>
      <c r="O12612" s="11"/>
      <c r="P12612" s="4"/>
      <c r="Q12612" s="11"/>
      <c r="R12612" s="4"/>
      <c r="S12612" s="11"/>
      <c r="T12612" s="4"/>
      <c r="U12612" s="11"/>
      <c r="V12612" s="4"/>
      <c r="W12612" s="11"/>
      <c r="X12612" s="4"/>
      <c r="Y12612" s="11"/>
      <c r="Z12612" s="2"/>
      <c r="AA12612" s="1" t="s">
        <v>16</v>
      </c>
      <c r="AC12612" s="23" t="s">
        <v>37894</v>
      </c>
      <c r="AD12612" s="23" t="s">
        <v>47279</v>
      </c>
      <c r="AE12612" t="s">
        <v>35410</v>
      </c>
    </row>
    <row r="12613" spans="1:31" ht="15" customHeight="1">
      <c r="A12613" s="1">
        <v>12612</v>
      </c>
      <c r="B12613" s="9" t="s">
        <v>6</v>
      </c>
      <c r="C12613" s="1" t="s">
        <v>20676</v>
      </c>
      <c r="D12613" s="12" t="s">
        <v>536</v>
      </c>
      <c r="E12613" s="12" t="s">
        <v>1548</v>
      </c>
      <c r="F12613" s="12" t="s">
        <v>32668</v>
      </c>
      <c r="G12613" s="17">
        <f>91644444611</f>
        <v>91644444611</v>
      </c>
      <c r="H12613" s="13">
        <v>1</v>
      </c>
      <c r="I12613" s="1" t="s">
        <v>9</v>
      </c>
      <c r="J12613" s="2" t="s">
        <v>47306</v>
      </c>
      <c r="K12613" s="3" t="s">
        <v>213</v>
      </c>
      <c r="L12613" s="2" t="s">
        <v>47306</v>
      </c>
      <c r="M12613" s="11"/>
      <c r="N12613" s="4"/>
      <c r="O12613" s="11"/>
      <c r="P12613" s="4"/>
      <c r="Q12613" s="11"/>
      <c r="R12613" s="4"/>
      <c r="S12613" s="11"/>
      <c r="T12613" s="4"/>
      <c r="U12613" s="11"/>
      <c r="V12613" s="4"/>
      <c r="W12613" s="11"/>
      <c r="X12613" s="4"/>
      <c r="Y12613" s="11"/>
      <c r="Z12613" s="2"/>
      <c r="AA12613" s="1" t="s">
        <v>16</v>
      </c>
      <c r="AC12613" s="23" t="s">
        <v>37894</v>
      </c>
      <c r="AD12613" s="23" t="s">
        <v>47279</v>
      </c>
      <c r="AE12613" t="s">
        <v>35410</v>
      </c>
    </row>
    <row r="12614" spans="1:31" ht="15" customHeight="1">
      <c r="A12614" s="1">
        <v>12613</v>
      </c>
      <c r="B12614" s="9" t="s">
        <v>6</v>
      </c>
      <c r="C12614" s="1" t="s">
        <v>20677</v>
      </c>
      <c r="D12614" s="12" t="s">
        <v>36537</v>
      </c>
      <c r="E12614" s="12"/>
      <c r="F12614" s="12" t="s">
        <v>30711</v>
      </c>
      <c r="G12614" s="17">
        <f>91944646669</f>
        <v>91944646669</v>
      </c>
      <c r="H12614" s="13">
        <v>1</v>
      </c>
      <c r="I12614" s="1" t="s">
        <v>9</v>
      </c>
      <c r="J12614" s="2" t="s">
        <v>47306</v>
      </c>
      <c r="K12614" s="3" t="s">
        <v>213</v>
      </c>
      <c r="L12614" s="2" t="s">
        <v>47306</v>
      </c>
      <c r="M12614" s="11"/>
      <c r="N12614" s="4"/>
      <c r="O12614" s="11"/>
      <c r="P12614" s="4"/>
      <c r="Q12614" s="11"/>
      <c r="R12614" s="4"/>
      <c r="S12614" s="11"/>
      <c r="T12614" s="4"/>
      <c r="U12614" s="11"/>
      <c r="V12614" s="4"/>
      <c r="W12614" s="11"/>
      <c r="X12614" s="4"/>
      <c r="Y12614" s="11"/>
      <c r="Z12614" s="2"/>
      <c r="AA12614" s="1" t="s">
        <v>16</v>
      </c>
      <c r="AC12614" s="23" t="s">
        <v>37894</v>
      </c>
      <c r="AD12614" s="23" t="s">
        <v>47279</v>
      </c>
      <c r="AE12614" t="s">
        <v>35394</v>
      </c>
    </row>
    <row r="12615" spans="1:31" ht="15" customHeight="1">
      <c r="A12615" s="1">
        <v>12614</v>
      </c>
      <c r="B12615" s="9" t="s">
        <v>6</v>
      </c>
      <c r="C12615" s="1" t="s">
        <v>20690</v>
      </c>
      <c r="D12615" s="12" t="s">
        <v>1867</v>
      </c>
      <c r="E12615" s="12" t="s">
        <v>18601</v>
      </c>
      <c r="F12615" s="12" t="s">
        <v>30826</v>
      </c>
      <c r="G12615" s="17">
        <f>91964409444</f>
        <v>91964409444</v>
      </c>
      <c r="H12615" s="2" t="s">
        <v>37779</v>
      </c>
      <c r="I12615" s="1" t="s">
        <v>62</v>
      </c>
      <c r="J12615" s="2" t="s">
        <v>47306</v>
      </c>
      <c r="K12615" s="3" t="s">
        <v>213</v>
      </c>
      <c r="L12615" s="2" t="s">
        <v>47306</v>
      </c>
      <c r="M12615" s="4" t="s">
        <v>17</v>
      </c>
      <c r="N12615" s="3" t="str">
        <f>J12615</f>
        <v>[20 lacs - 35 lacs]</v>
      </c>
      <c r="O12615" s="11"/>
      <c r="P12615" s="4"/>
      <c r="Q12615" s="11"/>
      <c r="R12615" s="4"/>
      <c r="S12615" s="11"/>
      <c r="T12615" s="4"/>
      <c r="U12615" s="11"/>
      <c r="V12615" s="4"/>
      <c r="W12615" s="11"/>
      <c r="X12615" s="4"/>
      <c r="Y12615" s="11"/>
      <c r="Z12615" s="2"/>
      <c r="AA12615" s="1" t="s">
        <v>16</v>
      </c>
      <c r="AC12615" s="23" t="s">
        <v>37894</v>
      </c>
      <c r="AD12615" s="23" t="s">
        <v>47279</v>
      </c>
      <c r="AE12615" t="s">
        <v>35394</v>
      </c>
    </row>
    <row r="12616" spans="1:31" ht="15" customHeight="1">
      <c r="A12616" s="1">
        <v>12615</v>
      </c>
      <c r="B12616" s="9" t="s">
        <v>6</v>
      </c>
      <c r="C12616" s="1" t="s">
        <v>20700</v>
      </c>
      <c r="D12616" s="12" t="s">
        <v>37551</v>
      </c>
      <c r="E12616" s="12" t="s">
        <v>2403</v>
      </c>
      <c r="F12616" s="12" t="s">
        <v>30456</v>
      </c>
      <c r="G12616" s="17">
        <f>9191401146</f>
        <v>9191401146</v>
      </c>
      <c r="H12616" s="13">
        <v>1</v>
      </c>
      <c r="I12616" s="1" t="s">
        <v>62</v>
      </c>
      <c r="J12616" s="2" t="s">
        <v>47306</v>
      </c>
      <c r="K12616" s="3" t="s">
        <v>213</v>
      </c>
      <c r="L12616" s="2" t="s">
        <v>47306</v>
      </c>
      <c r="M12616" s="11"/>
      <c r="N12616" s="4"/>
      <c r="O12616" s="11"/>
      <c r="P12616" s="4"/>
      <c r="Q12616" s="11"/>
      <c r="R12616" s="4"/>
      <c r="S12616" s="11"/>
      <c r="T12616" s="4"/>
      <c r="U12616" s="11"/>
      <c r="V12616" s="4"/>
      <c r="W12616" s="11"/>
      <c r="X12616" s="4"/>
      <c r="Y12616" s="11"/>
      <c r="Z12616" s="2"/>
      <c r="AA12616" s="1" t="s">
        <v>16</v>
      </c>
      <c r="AC12616" s="23" t="s">
        <v>37894</v>
      </c>
      <c r="AD12616" s="23" t="s">
        <v>47279</v>
      </c>
      <c r="AE12616" t="s">
        <v>35409</v>
      </c>
    </row>
    <row r="12617" spans="1:31" ht="15" customHeight="1">
      <c r="A12617" s="1">
        <v>12616</v>
      </c>
      <c r="B12617" s="9" t="s">
        <v>6</v>
      </c>
      <c r="C12617" s="1" t="s">
        <v>20702</v>
      </c>
      <c r="D12617" s="12" t="s">
        <v>494</v>
      </c>
      <c r="E12617" s="12" t="s">
        <v>31</v>
      </c>
      <c r="F12617" s="12" t="s">
        <v>30528</v>
      </c>
      <c r="G12617" s="17">
        <f>91944664494</f>
        <v>91944664494</v>
      </c>
      <c r="H12617" s="13">
        <v>1</v>
      </c>
      <c r="I12617" s="1" t="s">
        <v>41</v>
      </c>
      <c r="J12617" s="2" t="s">
        <v>47306</v>
      </c>
      <c r="K12617" s="3" t="s">
        <v>17</v>
      </c>
      <c r="L12617" s="2" t="s">
        <v>47306</v>
      </c>
      <c r="M12617" s="11"/>
      <c r="N12617" s="4"/>
      <c r="O12617" s="11"/>
      <c r="P12617" s="4"/>
      <c r="Q12617" s="11"/>
      <c r="R12617" s="4"/>
      <c r="S12617" s="11"/>
      <c r="T12617" s="4"/>
      <c r="U12617" s="11"/>
      <c r="V12617" s="4"/>
      <c r="W12617" s="11"/>
      <c r="X12617" s="4"/>
      <c r="Y12617" s="11"/>
      <c r="Z12617" s="2"/>
      <c r="AA12617" s="1" t="s">
        <v>16</v>
      </c>
      <c r="AC12617" s="23" t="s">
        <v>37894</v>
      </c>
      <c r="AD12617" s="23" t="s">
        <v>47279</v>
      </c>
      <c r="AE12617" t="s">
        <v>35409</v>
      </c>
    </row>
    <row r="12618" spans="1:31" ht="15" customHeight="1">
      <c r="A12618" s="1">
        <v>12617</v>
      </c>
      <c r="B12618" s="9" t="s">
        <v>6</v>
      </c>
      <c r="C12618" s="1" t="s">
        <v>20703</v>
      </c>
      <c r="D12618" s="12" t="s">
        <v>841</v>
      </c>
      <c r="E12618" s="12" t="s">
        <v>447</v>
      </c>
      <c r="F12618" s="12" t="s">
        <v>18567</v>
      </c>
      <c r="G12618" s="17">
        <f>914141441414</f>
        <v>914141441414</v>
      </c>
      <c r="H12618" s="13">
        <v>1</v>
      </c>
      <c r="I12618" s="1" t="s">
        <v>41</v>
      </c>
      <c r="J12618" s="2" t="s">
        <v>47306</v>
      </c>
      <c r="K12618" s="3" t="s">
        <v>213</v>
      </c>
      <c r="L12618" s="2" t="s">
        <v>47306</v>
      </c>
      <c r="M12618" s="11"/>
      <c r="N12618" s="4"/>
      <c r="O12618" s="11"/>
      <c r="P12618" s="4"/>
      <c r="Q12618" s="11"/>
      <c r="R12618" s="4"/>
      <c r="S12618" s="11"/>
      <c r="T12618" s="4"/>
      <c r="U12618" s="11"/>
      <c r="V12618" s="4"/>
      <c r="W12618" s="11"/>
      <c r="X12618" s="4"/>
      <c r="Y12618" s="11"/>
      <c r="Z12618" s="2"/>
      <c r="AA12618" s="1" t="s">
        <v>16</v>
      </c>
      <c r="AC12618" s="23" t="s">
        <v>37894</v>
      </c>
      <c r="AD12618" s="23" t="s">
        <v>47279</v>
      </c>
      <c r="AE12618" t="s">
        <v>35399</v>
      </c>
    </row>
    <row r="12619" spans="1:31" ht="15" customHeight="1">
      <c r="A12619" s="1">
        <v>12618</v>
      </c>
      <c r="B12619" s="9" t="s">
        <v>6</v>
      </c>
      <c r="C12619" s="1" t="s">
        <v>20710</v>
      </c>
      <c r="D12619" s="12" t="s">
        <v>286</v>
      </c>
      <c r="E12619" s="12" t="s">
        <v>139</v>
      </c>
      <c r="F12619" s="12" t="s">
        <v>30488</v>
      </c>
      <c r="G12619" s="17">
        <f>91964140911</f>
        <v>91964140911</v>
      </c>
      <c r="H12619" s="9" t="s">
        <v>15</v>
      </c>
      <c r="I12619" s="1" t="s">
        <v>9</v>
      </c>
      <c r="J12619" s="2" t="s">
        <v>47306</v>
      </c>
      <c r="K12619" s="3" t="s">
        <v>213</v>
      </c>
      <c r="L12619" s="2" t="s">
        <v>47306</v>
      </c>
      <c r="M12619" s="11"/>
      <c r="N12619" s="4"/>
      <c r="O12619" s="11"/>
      <c r="P12619" s="4"/>
      <c r="Q12619" s="11"/>
      <c r="R12619" s="4"/>
      <c r="S12619" s="11"/>
      <c r="T12619" s="4"/>
      <c r="U12619" s="11"/>
      <c r="V12619" s="4"/>
      <c r="W12619" s="11"/>
      <c r="X12619" s="4"/>
      <c r="Y12619" s="11"/>
      <c r="Z12619" s="2"/>
      <c r="AA12619" s="1" t="s">
        <v>11</v>
      </c>
      <c r="AC12619" s="23" t="s">
        <v>37894</v>
      </c>
      <c r="AD12619" s="23" t="s">
        <v>47279</v>
      </c>
      <c r="AE12619" t="s">
        <v>35399</v>
      </c>
    </row>
    <row r="12620" spans="1:31" ht="15" customHeight="1">
      <c r="A12620" s="1">
        <v>12619</v>
      </c>
      <c r="B12620" s="9" t="s">
        <v>6</v>
      </c>
      <c r="C12620" s="1" t="s">
        <v>20712</v>
      </c>
      <c r="D12620" s="12" t="s">
        <v>1010</v>
      </c>
      <c r="E12620" s="12" t="s">
        <v>131</v>
      </c>
      <c r="F12620" s="12" t="s">
        <v>35334</v>
      </c>
      <c r="G12620" s="17">
        <f>9196960604</f>
        <v>9196960604</v>
      </c>
      <c r="H12620" s="9" t="s">
        <v>8</v>
      </c>
      <c r="I12620" s="1" t="s">
        <v>62</v>
      </c>
      <c r="J12620" s="2" t="s">
        <v>47306</v>
      </c>
      <c r="K12620" s="3" t="s">
        <v>213</v>
      </c>
      <c r="L12620" s="2" t="s">
        <v>47306</v>
      </c>
      <c r="M12620" s="4" t="s">
        <v>17</v>
      </c>
      <c r="N12620" s="3" t="str">
        <f>J12620</f>
        <v>[20 lacs - 35 lacs]</v>
      </c>
      <c r="O12620" s="11"/>
      <c r="P12620" s="4"/>
      <c r="Q12620" s="11"/>
      <c r="R12620" s="4"/>
      <c r="S12620" s="11"/>
      <c r="T12620" s="4"/>
      <c r="U12620" s="11"/>
      <c r="V12620" s="4"/>
      <c r="W12620" s="11"/>
      <c r="X12620" s="4"/>
      <c r="Y12620" s="11"/>
      <c r="Z12620" s="2"/>
      <c r="AA12620" s="1" t="s">
        <v>11</v>
      </c>
      <c r="AC12620" s="23" t="s">
        <v>37894</v>
      </c>
      <c r="AD12620" s="23" t="s">
        <v>47279</v>
      </c>
      <c r="AE12620" t="s">
        <v>35399</v>
      </c>
    </row>
    <row r="12621" spans="1:31" ht="15" customHeight="1">
      <c r="A12621" s="1">
        <v>12620</v>
      </c>
      <c r="B12621" s="9" t="s">
        <v>6</v>
      </c>
      <c r="C12621" s="1" t="s">
        <v>20725</v>
      </c>
      <c r="D12621" s="12" t="s">
        <v>1305</v>
      </c>
      <c r="E12621" s="12"/>
      <c r="F12621" s="12" t="s">
        <v>30315</v>
      </c>
      <c r="G12621" s="17">
        <f>9199096611</f>
        <v>9199096611</v>
      </c>
      <c r="H12621" s="9" t="s">
        <v>8</v>
      </c>
      <c r="I12621" s="1" t="s">
        <v>41</v>
      </c>
      <c r="J12621" s="2" t="s">
        <v>47306</v>
      </c>
      <c r="K12621" s="3" t="s">
        <v>17</v>
      </c>
      <c r="L12621" s="2" t="s">
        <v>47306</v>
      </c>
      <c r="M12621" s="11"/>
      <c r="N12621" s="4"/>
      <c r="O12621" s="11"/>
      <c r="P12621" s="4"/>
      <c r="Q12621" s="11"/>
      <c r="R12621" s="4"/>
      <c r="S12621" s="11"/>
      <c r="T12621" s="4"/>
      <c r="U12621" s="11"/>
      <c r="V12621" s="4"/>
      <c r="W12621" s="11"/>
      <c r="X12621" s="4"/>
      <c r="Y12621" s="11"/>
      <c r="Z12621" s="2"/>
      <c r="AA12621" s="1" t="s">
        <v>16</v>
      </c>
      <c r="AC12621" s="23" t="s">
        <v>37894</v>
      </c>
      <c r="AD12621" s="23" t="s">
        <v>47279</v>
      </c>
      <c r="AE12621" t="s">
        <v>35394</v>
      </c>
    </row>
    <row r="12622" spans="1:31" ht="15" customHeight="1">
      <c r="A12622" s="1">
        <v>12621</v>
      </c>
      <c r="B12622" s="9" t="s">
        <v>6</v>
      </c>
      <c r="C12622" s="1" t="s">
        <v>20734</v>
      </c>
      <c r="D12622" s="12" t="s">
        <v>2027</v>
      </c>
      <c r="E12622" s="12" t="s">
        <v>351</v>
      </c>
      <c r="F12622" s="12" t="s">
        <v>35256</v>
      </c>
      <c r="G12622" s="17">
        <f>919919499016</f>
        <v>919919499016</v>
      </c>
      <c r="H12622" s="9" t="s">
        <v>8</v>
      </c>
      <c r="I12622" s="1" t="s">
        <v>62</v>
      </c>
      <c r="J12622" s="2" t="s">
        <v>47306</v>
      </c>
      <c r="K12622" s="3" t="s">
        <v>213</v>
      </c>
      <c r="L12622" s="2" t="s">
        <v>47306</v>
      </c>
      <c r="M12622" s="11"/>
      <c r="N12622" s="4"/>
      <c r="O12622" s="11"/>
      <c r="P12622" s="4"/>
      <c r="Q12622" s="11"/>
      <c r="R12622" s="4"/>
      <c r="S12622" s="11"/>
      <c r="T12622" s="4"/>
      <c r="U12622" s="11"/>
      <c r="V12622" s="4"/>
      <c r="W12622" s="11"/>
      <c r="X12622" s="4"/>
      <c r="Y12622" s="11"/>
      <c r="Z12622" s="2"/>
      <c r="AA12622" s="1" t="s">
        <v>16</v>
      </c>
      <c r="AC12622" s="23" t="s">
        <v>37894</v>
      </c>
      <c r="AD12622" s="23" t="s">
        <v>47279</v>
      </c>
      <c r="AE12622" t="s">
        <v>35409</v>
      </c>
    </row>
    <row r="12623" spans="1:31" ht="15" customHeight="1">
      <c r="A12623" s="1">
        <v>12622</v>
      </c>
      <c r="B12623" s="9" t="s">
        <v>6</v>
      </c>
      <c r="C12623" s="1" t="s">
        <v>20746</v>
      </c>
      <c r="D12623" s="12" t="s">
        <v>18565</v>
      </c>
      <c r="E12623" s="12"/>
      <c r="F12623" s="12" t="s">
        <v>30634</v>
      </c>
      <c r="G12623" s="17">
        <f>91499044641</f>
        <v>91499044641</v>
      </c>
      <c r="H12623" s="9" t="s">
        <v>8</v>
      </c>
      <c r="I12623" s="1" t="s">
        <v>41</v>
      </c>
      <c r="J12623" s="2" t="s">
        <v>47306</v>
      </c>
      <c r="K12623" s="3" t="s">
        <v>17</v>
      </c>
      <c r="L12623" s="2" t="s">
        <v>47306</v>
      </c>
      <c r="M12623" s="11"/>
      <c r="N12623" s="4"/>
      <c r="O12623" s="11"/>
      <c r="P12623" s="4"/>
      <c r="Q12623" s="11"/>
      <c r="R12623" s="4"/>
      <c r="S12623" s="11"/>
      <c r="T12623" s="4"/>
      <c r="U12623" s="11"/>
      <c r="V12623" s="4"/>
      <c r="W12623" s="11"/>
      <c r="X12623" s="4"/>
      <c r="Y12623" s="11"/>
      <c r="Z12623" s="2"/>
      <c r="AA12623" s="1" t="s">
        <v>16</v>
      </c>
      <c r="AC12623" s="23" t="s">
        <v>37894</v>
      </c>
      <c r="AD12623" s="23" t="s">
        <v>47279</v>
      </c>
      <c r="AE12623" t="s">
        <v>35399</v>
      </c>
    </row>
    <row r="12624" spans="1:31" ht="15" customHeight="1">
      <c r="A12624" s="1">
        <v>12623</v>
      </c>
      <c r="B12624" s="9" t="s">
        <v>6</v>
      </c>
      <c r="C12624" s="1" t="s">
        <v>20751</v>
      </c>
      <c r="D12624" s="12" t="s">
        <v>286</v>
      </c>
      <c r="E12624" s="12" t="s">
        <v>37498</v>
      </c>
      <c r="F12624" s="12" t="s">
        <v>30516</v>
      </c>
      <c r="G12624" s="17">
        <f>919444666466</f>
        <v>919444666466</v>
      </c>
      <c r="H12624" s="9" t="s">
        <v>20</v>
      </c>
      <c r="I12624" s="1" t="s">
        <v>62</v>
      </c>
      <c r="J12624" s="2" t="s">
        <v>47306</v>
      </c>
      <c r="K12624" s="3" t="s">
        <v>17</v>
      </c>
      <c r="L12624" s="2" t="s">
        <v>47306</v>
      </c>
      <c r="M12624" s="11"/>
      <c r="N12624" s="4"/>
      <c r="O12624" s="11"/>
      <c r="P12624" s="4"/>
      <c r="Q12624" s="11"/>
      <c r="R12624" s="4"/>
      <c r="S12624" s="11"/>
      <c r="T12624" s="4"/>
      <c r="U12624" s="11"/>
      <c r="V12624" s="4"/>
      <c r="W12624" s="11"/>
      <c r="X12624" s="4"/>
      <c r="Y12624" s="11"/>
      <c r="Z12624" s="2"/>
      <c r="AA12624" s="1" t="s">
        <v>16</v>
      </c>
      <c r="AC12624" s="23" t="s">
        <v>37894</v>
      </c>
      <c r="AD12624" s="23" t="s">
        <v>47279</v>
      </c>
      <c r="AE12624" t="s">
        <v>35410</v>
      </c>
    </row>
    <row r="12625" spans="1:31" ht="15" customHeight="1">
      <c r="A12625" s="1">
        <v>12624</v>
      </c>
      <c r="B12625" s="9" t="s">
        <v>6</v>
      </c>
      <c r="C12625" s="1" t="s">
        <v>20755</v>
      </c>
      <c r="D12625" s="12" t="s">
        <v>58</v>
      </c>
      <c r="E12625" s="12" t="s">
        <v>487</v>
      </c>
      <c r="F12625" s="12" t="s">
        <v>30685</v>
      </c>
      <c r="G12625" s="17">
        <f>914144444461</f>
        <v>914144444461</v>
      </c>
      <c r="H12625" s="9" t="s">
        <v>37</v>
      </c>
      <c r="I12625" s="1" t="s">
        <v>62</v>
      </c>
      <c r="J12625" s="2" t="s">
        <v>47306</v>
      </c>
      <c r="K12625" s="3" t="s">
        <v>213</v>
      </c>
      <c r="L12625" s="2" t="s">
        <v>47306</v>
      </c>
      <c r="M12625" s="4" t="s">
        <v>17</v>
      </c>
      <c r="N12625" s="3" t="str">
        <f>J12625</f>
        <v>[20 lacs - 35 lacs]</v>
      </c>
      <c r="O12625" s="11"/>
      <c r="P12625" s="4"/>
      <c r="Q12625" s="11"/>
      <c r="R12625" s="4"/>
      <c r="S12625" s="11"/>
      <c r="T12625" s="4"/>
      <c r="U12625" s="11"/>
      <c r="V12625" s="4"/>
      <c r="W12625" s="11"/>
      <c r="X12625" s="4"/>
      <c r="Y12625" s="11"/>
      <c r="Z12625" s="2"/>
      <c r="AA12625" s="1" t="s">
        <v>16</v>
      </c>
      <c r="AC12625" s="23" t="s">
        <v>37894</v>
      </c>
      <c r="AD12625" s="23" t="s">
        <v>47279</v>
      </c>
      <c r="AE12625" t="s">
        <v>35409</v>
      </c>
    </row>
    <row r="12626" spans="1:31" ht="15" customHeight="1">
      <c r="A12626" s="1">
        <v>12625</v>
      </c>
      <c r="B12626" s="9" t="s">
        <v>6</v>
      </c>
      <c r="C12626" s="1" t="s">
        <v>20757</v>
      </c>
      <c r="D12626" s="12" t="s">
        <v>18735</v>
      </c>
      <c r="E12626" s="12" t="s">
        <v>18726</v>
      </c>
      <c r="F12626" s="12" t="s">
        <v>35384</v>
      </c>
      <c r="G12626" s="17">
        <f>919409049640</f>
        <v>919409049640</v>
      </c>
      <c r="H12626" s="9" t="s">
        <v>8</v>
      </c>
      <c r="I12626" s="1" t="s">
        <v>41</v>
      </c>
      <c r="J12626" s="2" t="s">
        <v>47306</v>
      </c>
      <c r="K12626" s="3" t="s">
        <v>17</v>
      </c>
      <c r="L12626" s="2" t="s">
        <v>47306</v>
      </c>
      <c r="M12626" s="11"/>
      <c r="N12626" s="4"/>
      <c r="O12626" s="11"/>
      <c r="P12626" s="4"/>
      <c r="Q12626" s="11"/>
      <c r="R12626" s="4"/>
      <c r="S12626" s="11"/>
      <c r="T12626" s="4"/>
      <c r="U12626" s="11"/>
      <c r="V12626" s="4"/>
      <c r="W12626" s="11"/>
      <c r="X12626" s="4"/>
      <c r="Y12626" s="11"/>
      <c r="Z12626" s="2"/>
      <c r="AA12626" s="1" t="s">
        <v>16</v>
      </c>
      <c r="AC12626" s="23" t="s">
        <v>37894</v>
      </c>
      <c r="AD12626" s="23" t="s">
        <v>47279</v>
      </c>
      <c r="AE12626" t="s">
        <v>35409</v>
      </c>
    </row>
    <row r="12627" spans="1:31" ht="15" customHeight="1">
      <c r="A12627" s="1">
        <v>12626</v>
      </c>
      <c r="B12627" s="9" t="s">
        <v>6</v>
      </c>
      <c r="C12627" s="1" t="s">
        <v>20758</v>
      </c>
      <c r="D12627" s="12" t="s">
        <v>522</v>
      </c>
      <c r="E12627" s="12" t="s">
        <v>351</v>
      </c>
      <c r="F12627" s="12" t="s">
        <v>18579</v>
      </c>
      <c r="G12627" s="17">
        <v>96640914</v>
      </c>
      <c r="H12627" s="9" t="s">
        <v>15</v>
      </c>
      <c r="I12627" s="1" t="s">
        <v>41</v>
      </c>
      <c r="J12627" s="2" t="s">
        <v>47306</v>
      </c>
      <c r="K12627" s="3" t="s">
        <v>213</v>
      </c>
      <c r="L12627" s="2" t="s">
        <v>47306</v>
      </c>
      <c r="M12627" s="11"/>
      <c r="N12627" s="4"/>
      <c r="O12627" s="11"/>
      <c r="P12627" s="4"/>
      <c r="Q12627" s="11"/>
      <c r="R12627" s="4"/>
      <c r="S12627" s="11"/>
      <c r="T12627" s="4"/>
      <c r="U12627" s="11"/>
      <c r="V12627" s="4"/>
      <c r="W12627" s="11"/>
      <c r="X12627" s="4"/>
      <c r="Y12627" s="11"/>
      <c r="Z12627" s="2"/>
      <c r="AA12627" s="1" t="s">
        <v>16</v>
      </c>
      <c r="AC12627" s="23" t="s">
        <v>37894</v>
      </c>
      <c r="AD12627" s="23" t="s">
        <v>47279</v>
      </c>
      <c r="AE12627" t="s">
        <v>35394</v>
      </c>
    </row>
    <row r="12628" spans="1:31" ht="15" customHeight="1">
      <c r="A12628" s="1">
        <v>12627</v>
      </c>
      <c r="B12628" s="9" t="s">
        <v>6</v>
      </c>
      <c r="C12628" s="1" t="s">
        <v>20769</v>
      </c>
      <c r="D12628" s="12" t="s">
        <v>1263</v>
      </c>
      <c r="E12628" s="12" t="s">
        <v>139</v>
      </c>
      <c r="F12628" s="12" t="s">
        <v>33277</v>
      </c>
      <c r="G12628" s="17">
        <f>919099944444</f>
        <v>919099944444</v>
      </c>
      <c r="H12628" s="9" t="s">
        <v>8</v>
      </c>
      <c r="I12628" s="1" t="s">
        <v>41</v>
      </c>
      <c r="J12628" s="2" t="s">
        <v>47306</v>
      </c>
      <c r="K12628" s="3" t="s">
        <v>213</v>
      </c>
      <c r="L12628" s="2" t="s">
        <v>47306</v>
      </c>
      <c r="M12628" s="11"/>
      <c r="N12628" s="4"/>
      <c r="O12628" s="11"/>
      <c r="P12628" s="4"/>
      <c r="Q12628" s="11"/>
      <c r="R12628" s="4"/>
      <c r="S12628" s="11"/>
      <c r="T12628" s="4"/>
      <c r="U12628" s="11"/>
      <c r="V12628" s="4"/>
      <c r="W12628" s="11"/>
      <c r="X12628" s="4"/>
      <c r="Y12628" s="11"/>
      <c r="Z12628" s="2"/>
      <c r="AA12628" s="1" t="s">
        <v>11</v>
      </c>
      <c r="AC12628" s="23" t="s">
        <v>37894</v>
      </c>
      <c r="AD12628" s="23" t="s">
        <v>47279</v>
      </c>
      <c r="AE12628" t="s">
        <v>35410</v>
      </c>
    </row>
    <row r="12629" spans="1:31" ht="15" customHeight="1">
      <c r="A12629" s="1">
        <v>12628</v>
      </c>
      <c r="B12629" s="9" t="s">
        <v>6</v>
      </c>
      <c r="C12629" s="1" t="s">
        <v>20772</v>
      </c>
      <c r="D12629" s="12" t="s">
        <v>37550</v>
      </c>
      <c r="E12629" s="12" t="s">
        <v>37274</v>
      </c>
      <c r="F12629" s="12" t="s">
        <v>30442</v>
      </c>
      <c r="G12629" s="17">
        <f>9194961640</f>
        <v>9194961640</v>
      </c>
      <c r="H12629" s="9" t="s">
        <v>20</v>
      </c>
      <c r="I12629" s="1" t="s">
        <v>41</v>
      </c>
      <c r="J12629" s="2" t="s">
        <v>47306</v>
      </c>
      <c r="K12629" s="3" t="s">
        <v>213</v>
      </c>
      <c r="L12629" s="2" t="s">
        <v>47306</v>
      </c>
      <c r="M12629" s="11"/>
      <c r="N12629" s="4"/>
      <c r="O12629" s="11"/>
      <c r="P12629" s="4"/>
      <c r="Q12629" s="11"/>
      <c r="R12629" s="4"/>
      <c r="S12629" s="11"/>
      <c r="T12629" s="4"/>
      <c r="U12629" s="11"/>
      <c r="V12629" s="4"/>
      <c r="W12629" s="11"/>
      <c r="X12629" s="4"/>
      <c r="Y12629" s="11"/>
      <c r="Z12629" s="2"/>
      <c r="AA12629" s="1" t="s">
        <v>11</v>
      </c>
      <c r="AC12629" s="23" t="s">
        <v>37894</v>
      </c>
      <c r="AD12629" s="23" t="s">
        <v>47279</v>
      </c>
      <c r="AE12629" t="s">
        <v>35409</v>
      </c>
    </row>
    <row r="12630" spans="1:31" ht="15" customHeight="1">
      <c r="A12630" s="1">
        <v>12629</v>
      </c>
      <c r="B12630" s="9" t="s">
        <v>6</v>
      </c>
      <c r="C12630" s="1" t="s">
        <v>20776</v>
      </c>
      <c r="D12630" s="12" t="s">
        <v>2858</v>
      </c>
      <c r="E12630" s="12" t="s">
        <v>139</v>
      </c>
      <c r="F12630" s="12" t="s">
        <v>30561</v>
      </c>
      <c r="G12630" s="17">
        <f>9199404104</f>
        <v>9199404104</v>
      </c>
      <c r="H12630" s="9" t="s">
        <v>8</v>
      </c>
      <c r="I12630" s="1" t="s">
        <v>9</v>
      </c>
      <c r="J12630" s="2" t="s">
        <v>47306</v>
      </c>
      <c r="K12630" s="11" t="s">
        <v>13</v>
      </c>
      <c r="L12630" s="2" t="s">
        <v>47306</v>
      </c>
      <c r="M12630" s="11"/>
      <c r="N12630" s="4"/>
      <c r="O12630" s="11"/>
      <c r="P12630" s="4"/>
      <c r="Q12630" s="11"/>
      <c r="R12630" s="4"/>
      <c r="S12630" s="11"/>
      <c r="T12630" s="4"/>
      <c r="U12630" s="11"/>
      <c r="V12630" s="4"/>
      <c r="W12630" s="11"/>
      <c r="X12630" s="4"/>
      <c r="Y12630" s="11"/>
      <c r="Z12630" s="2"/>
      <c r="AA12630" s="1" t="s">
        <v>16</v>
      </c>
      <c r="AC12630" s="23" t="s">
        <v>37894</v>
      </c>
      <c r="AD12630" s="23" t="s">
        <v>47279</v>
      </c>
      <c r="AE12630" t="s">
        <v>35410</v>
      </c>
    </row>
    <row r="12631" spans="1:31" ht="15" customHeight="1">
      <c r="A12631" s="1">
        <v>12630</v>
      </c>
      <c r="B12631" s="9" t="s">
        <v>6</v>
      </c>
      <c r="C12631" s="1" t="s">
        <v>20787</v>
      </c>
      <c r="D12631" s="12" t="s">
        <v>494</v>
      </c>
      <c r="E12631" s="12" t="s">
        <v>37656</v>
      </c>
      <c r="F12631" s="12" t="s">
        <v>30445</v>
      </c>
      <c r="G12631" s="17">
        <f>9194444904</f>
        <v>9194444904</v>
      </c>
      <c r="H12631" s="9" t="s">
        <v>8</v>
      </c>
      <c r="I12631" s="1" t="s">
        <v>9</v>
      </c>
      <c r="J12631" s="2" t="s">
        <v>47306</v>
      </c>
      <c r="K12631" s="3" t="s">
        <v>17</v>
      </c>
      <c r="L12631" s="2" t="s">
        <v>47306</v>
      </c>
      <c r="M12631" s="4" t="s">
        <v>42</v>
      </c>
      <c r="N12631" s="3" t="str">
        <f>J12631</f>
        <v>[20 lacs - 35 lacs]</v>
      </c>
      <c r="O12631" s="11"/>
      <c r="P12631" s="4"/>
      <c r="Q12631" s="11"/>
      <c r="R12631" s="4"/>
      <c r="S12631" s="11"/>
      <c r="T12631" s="4"/>
      <c r="U12631" s="11"/>
      <c r="V12631" s="4"/>
      <c r="W12631" s="11"/>
      <c r="X12631" s="4"/>
      <c r="Y12631" s="11"/>
      <c r="Z12631" s="2"/>
      <c r="AA12631" s="1" t="s">
        <v>11</v>
      </c>
      <c r="AC12631" s="23" t="s">
        <v>37894</v>
      </c>
      <c r="AD12631" s="23" t="s">
        <v>47279</v>
      </c>
      <c r="AE12631" t="s">
        <v>35394</v>
      </c>
    </row>
    <row r="12632" spans="1:31" ht="15" customHeight="1">
      <c r="A12632" s="1">
        <v>12631</v>
      </c>
      <c r="B12632" s="9" t="s">
        <v>6</v>
      </c>
      <c r="C12632" s="1" t="s">
        <v>20789</v>
      </c>
      <c r="D12632" s="12" t="s">
        <v>359</v>
      </c>
      <c r="E12632" s="12" t="s">
        <v>40</v>
      </c>
      <c r="F12632" s="12" t="s">
        <v>30673</v>
      </c>
      <c r="G12632" s="17">
        <f>914494994949</f>
        <v>914494994949</v>
      </c>
      <c r="H12632" s="9" t="s">
        <v>15</v>
      </c>
      <c r="I12632" s="1" t="s">
        <v>62</v>
      </c>
      <c r="J12632" s="2" t="s">
        <v>47306</v>
      </c>
      <c r="K12632" s="3" t="s">
        <v>213</v>
      </c>
      <c r="L12632" s="2" t="s">
        <v>47306</v>
      </c>
      <c r="M12632" s="11"/>
      <c r="N12632" s="4"/>
      <c r="O12632" s="11"/>
      <c r="P12632" s="4"/>
      <c r="Q12632" s="11"/>
      <c r="R12632" s="4"/>
      <c r="S12632" s="11"/>
      <c r="T12632" s="4"/>
      <c r="U12632" s="11"/>
      <c r="V12632" s="4"/>
      <c r="W12632" s="11"/>
      <c r="X12632" s="4"/>
      <c r="Y12632" s="11"/>
      <c r="Z12632" s="2"/>
      <c r="AA12632" s="1" t="s">
        <v>16</v>
      </c>
      <c r="AC12632" s="23" t="s">
        <v>37894</v>
      </c>
      <c r="AD12632" s="23" t="s">
        <v>47279</v>
      </c>
      <c r="AE12632" t="s">
        <v>35394</v>
      </c>
    </row>
    <row r="12633" spans="1:31" ht="15" customHeight="1">
      <c r="A12633" s="1">
        <v>12632</v>
      </c>
      <c r="B12633" s="9" t="s">
        <v>6</v>
      </c>
      <c r="C12633" s="1" t="s">
        <v>20806</v>
      </c>
      <c r="D12633" s="12" t="s">
        <v>359</v>
      </c>
      <c r="E12633" s="12" t="s">
        <v>35436</v>
      </c>
      <c r="F12633" s="12" t="s">
        <v>20978</v>
      </c>
      <c r="G12633" s="17">
        <v>9016440644</v>
      </c>
      <c r="H12633" s="9" t="s">
        <v>8</v>
      </c>
      <c r="I12633" s="1" t="s">
        <v>62</v>
      </c>
      <c r="J12633" s="2" t="s">
        <v>47306</v>
      </c>
      <c r="K12633" s="3" t="s">
        <v>213</v>
      </c>
      <c r="L12633" s="2" t="s">
        <v>47306</v>
      </c>
      <c r="M12633" s="11"/>
      <c r="N12633" s="4"/>
      <c r="O12633" s="11"/>
      <c r="P12633" s="4"/>
      <c r="Q12633" s="11"/>
      <c r="R12633" s="4"/>
      <c r="S12633" s="11"/>
      <c r="T12633" s="4"/>
      <c r="U12633" s="11"/>
      <c r="V12633" s="4"/>
      <c r="W12633" s="11"/>
      <c r="X12633" s="4"/>
      <c r="Y12633" s="11"/>
      <c r="Z12633" s="2"/>
      <c r="AA12633" s="1" t="s">
        <v>16</v>
      </c>
      <c r="AC12633" s="23" t="s">
        <v>37894</v>
      </c>
      <c r="AD12633" s="23" t="s">
        <v>47279</v>
      </c>
      <c r="AE12633" t="s">
        <v>35399</v>
      </c>
    </row>
    <row r="12634" spans="1:31" ht="15" customHeight="1">
      <c r="A12634" s="1">
        <v>12633</v>
      </c>
      <c r="B12634" s="9" t="s">
        <v>6</v>
      </c>
      <c r="C12634" s="1" t="s">
        <v>20807</v>
      </c>
      <c r="D12634" s="12" t="s">
        <v>139</v>
      </c>
      <c r="E12634" s="12" t="s">
        <v>4539</v>
      </c>
      <c r="F12634" s="12" t="s">
        <v>35315</v>
      </c>
      <c r="G12634" s="17">
        <f>914611964649</f>
        <v>914611964649</v>
      </c>
      <c r="H12634" s="9" t="s">
        <v>8</v>
      </c>
      <c r="I12634" s="1" t="s">
        <v>62</v>
      </c>
      <c r="J12634" s="2" t="s">
        <v>47306</v>
      </c>
      <c r="K12634" s="3" t="s">
        <v>213</v>
      </c>
      <c r="L12634" s="2" t="s">
        <v>47306</v>
      </c>
      <c r="M12634" s="11"/>
      <c r="N12634" s="4"/>
      <c r="O12634" s="11"/>
      <c r="P12634" s="4"/>
      <c r="Q12634" s="11"/>
      <c r="R12634" s="4"/>
      <c r="S12634" s="11"/>
      <c r="T12634" s="4"/>
      <c r="U12634" s="11"/>
      <c r="V12634" s="4"/>
      <c r="W12634" s="11"/>
      <c r="X12634" s="4"/>
      <c r="Y12634" s="11"/>
      <c r="Z12634" s="2"/>
      <c r="AA12634" s="1" t="s">
        <v>16</v>
      </c>
      <c r="AC12634" s="23" t="s">
        <v>37894</v>
      </c>
      <c r="AD12634" s="23" t="s">
        <v>47279</v>
      </c>
      <c r="AE12634" t="s">
        <v>35394</v>
      </c>
    </row>
    <row r="12635" spans="1:31" ht="15" customHeight="1">
      <c r="A12635" s="1">
        <v>12634</v>
      </c>
      <c r="B12635" s="9" t="s">
        <v>6</v>
      </c>
      <c r="C12635" s="1" t="s">
        <v>20836</v>
      </c>
      <c r="D12635" s="12" t="s">
        <v>2724</v>
      </c>
      <c r="E12635" s="12" t="s">
        <v>37680</v>
      </c>
      <c r="F12635" s="12" t="s">
        <v>30407</v>
      </c>
      <c r="G12635" s="17">
        <f>919444164144</f>
        <v>919444164144</v>
      </c>
      <c r="H12635" s="9" t="s">
        <v>20</v>
      </c>
      <c r="I12635" s="1" t="s">
        <v>62</v>
      </c>
      <c r="J12635" s="2" t="s">
        <v>47306</v>
      </c>
      <c r="K12635" s="3" t="s">
        <v>17</v>
      </c>
      <c r="L12635" s="2" t="s">
        <v>47306</v>
      </c>
      <c r="M12635" s="11"/>
      <c r="N12635" s="4"/>
      <c r="O12635" s="11"/>
      <c r="P12635" s="4"/>
      <c r="Q12635" s="11"/>
      <c r="R12635" s="4"/>
      <c r="S12635" s="11"/>
      <c r="T12635" s="4"/>
      <c r="U12635" s="11"/>
      <c r="V12635" s="4"/>
      <c r="W12635" s="11"/>
      <c r="X12635" s="4"/>
      <c r="Y12635" s="11"/>
      <c r="Z12635" s="2"/>
      <c r="AA12635" s="1" t="s">
        <v>16</v>
      </c>
      <c r="AC12635" s="23" t="s">
        <v>37894</v>
      </c>
      <c r="AD12635" s="23" t="s">
        <v>47279</v>
      </c>
      <c r="AE12635" t="s">
        <v>35410</v>
      </c>
    </row>
    <row r="12636" spans="1:31" ht="15" customHeight="1">
      <c r="A12636" s="1">
        <v>12635</v>
      </c>
      <c r="B12636" s="9" t="s">
        <v>6</v>
      </c>
      <c r="C12636" s="1" t="s">
        <v>20848</v>
      </c>
      <c r="D12636" s="12" t="s">
        <v>13793</v>
      </c>
      <c r="E12636" s="12" t="s">
        <v>13794</v>
      </c>
      <c r="F12636" s="12" t="s">
        <v>35024</v>
      </c>
      <c r="G12636" s="17">
        <f>91994640999</f>
        <v>91994640999</v>
      </c>
      <c r="H12636" s="9" t="s">
        <v>15</v>
      </c>
      <c r="I12636" s="1" t="s">
        <v>41</v>
      </c>
      <c r="J12636" s="2" t="s">
        <v>47306</v>
      </c>
      <c r="K12636" s="3" t="s">
        <v>17</v>
      </c>
      <c r="L12636" s="2" t="s">
        <v>47306</v>
      </c>
      <c r="M12636" s="4" t="s">
        <v>42</v>
      </c>
      <c r="N12636" s="3" t="str">
        <f>J12636</f>
        <v>[20 lacs - 35 lacs]</v>
      </c>
      <c r="O12636" s="11"/>
      <c r="P12636" s="4"/>
      <c r="Q12636" s="11"/>
      <c r="R12636" s="4"/>
      <c r="S12636" s="11"/>
      <c r="T12636" s="4"/>
      <c r="U12636" s="11"/>
      <c r="V12636" s="4"/>
      <c r="W12636" s="11"/>
      <c r="X12636" s="4"/>
      <c r="Y12636" s="11"/>
      <c r="Z12636" s="2"/>
      <c r="AA12636" s="1" t="s">
        <v>16</v>
      </c>
      <c r="AC12636" s="23" t="s">
        <v>37894</v>
      </c>
      <c r="AD12636" s="23" t="s">
        <v>47279</v>
      </c>
      <c r="AE12636" t="s">
        <v>35399</v>
      </c>
    </row>
    <row r="12637" spans="1:31" ht="15" customHeight="1">
      <c r="A12637" s="1">
        <v>12636</v>
      </c>
      <c r="B12637" s="9" t="s">
        <v>6</v>
      </c>
      <c r="C12637" s="1" t="s">
        <v>20849</v>
      </c>
      <c r="D12637" s="12" t="s">
        <v>1356</v>
      </c>
      <c r="E12637" s="12" t="s">
        <v>18605</v>
      </c>
      <c r="F12637" s="12" t="s">
        <v>31093</v>
      </c>
      <c r="G12637" s="17">
        <f>91016169440</f>
        <v>91016169440</v>
      </c>
      <c r="H12637" s="9" t="s">
        <v>8</v>
      </c>
      <c r="I12637" s="1" t="s">
        <v>41</v>
      </c>
      <c r="J12637" s="2" t="s">
        <v>47306</v>
      </c>
      <c r="K12637" s="3" t="s">
        <v>213</v>
      </c>
      <c r="L12637" s="2" t="s">
        <v>47306</v>
      </c>
      <c r="M12637" s="11"/>
      <c r="N12637" s="4"/>
      <c r="O12637" s="11"/>
      <c r="P12637" s="4"/>
      <c r="Q12637" s="11"/>
      <c r="R12637" s="4"/>
      <c r="S12637" s="11"/>
      <c r="T12637" s="4"/>
      <c r="U12637" s="11"/>
      <c r="V12637" s="4"/>
      <c r="W12637" s="11"/>
      <c r="X12637" s="4"/>
      <c r="Y12637" s="11"/>
      <c r="Z12637" s="2"/>
      <c r="AA12637" s="1" t="s">
        <v>16</v>
      </c>
      <c r="AC12637" s="23" t="s">
        <v>37894</v>
      </c>
      <c r="AD12637" s="23" t="s">
        <v>47279</v>
      </c>
      <c r="AE12637" t="s">
        <v>35410</v>
      </c>
    </row>
    <row r="12638" spans="1:31" ht="15" customHeight="1">
      <c r="A12638" s="1">
        <v>12637</v>
      </c>
      <c r="B12638" s="9" t="s">
        <v>6</v>
      </c>
      <c r="C12638" s="1" t="s">
        <v>20859</v>
      </c>
      <c r="D12638" s="12" t="s">
        <v>14951</v>
      </c>
      <c r="E12638" s="12" t="s">
        <v>9573</v>
      </c>
      <c r="F12638" s="12" t="s">
        <v>18542</v>
      </c>
      <c r="G12638" s="17">
        <f>9194964690</f>
        <v>9194964690</v>
      </c>
      <c r="H12638" s="9" t="s">
        <v>8</v>
      </c>
      <c r="I12638" s="1" t="s">
        <v>41</v>
      </c>
      <c r="J12638" s="2" t="s">
        <v>47306</v>
      </c>
      <c r="K12638" s="3" t="s">
        <v>213</v>
      </c>
      <c r="L12638" s="2" t="s">
        <v>47306</v>
      </c>
      <c r="M12638" s="11"/>
      <c r="N12638" s="4"/>
      <c r="O12638" s="11"/>
      <c r="P12638" s="4"/>
      <c r="Q12638" s="11"/>
      <c r="R12638" s="4"/>
      <c r="S12638" s="11"/>
      <c r="T12638" s="4"/>
      <c r="U12638" s="11"/>
      <c r="V12638" s="4"/>
      <c r="W12638" s="11"/>
      <c r="X12638" s="4"/>
      <c r="Y12638" s="11"/>
      <c r="Z12638" s="2"/>
      <c r="AA12638" s="1" t="s">
        <v>16</v>
      </c>
      <c r="AC12638" s="23" t="s">
        <v>37894</v>
      </c>
      <c r="AD12638" s="23" t="s">
        <v>47279</v>
      </c>
      <c r="AE12638" t="s">
        <v>35409</v>
      </c>
    </row>
    <row r="12639" spans="1:31" ht="15" customHeight="1">
      <c r="A12639" s="1">
        <v>12638</v>
      </c>
      <c r="B12639" s="9" t="s">
        <v>6</v>
      </c>
      <c r="C12639" s="1" t="s">
        <v>20862</v>
      </c>
      <c r="D12639" s="12" t="s">
        <v>4834</v>
      </c>
      <c r="E12639" s="12" t="s">
        <v>37654</v>
      </c>
      <c r="F12639" s="12" t="s">
        <v>35271</v>
      </c>
      <c r="G12639" s="17">
        <f>91944406919</f>
        <v>91944406919</v>
      </c>
      <c r="H12639" s="9" t="s">
        <v>20</v>
      </c>
      <c r="I12639" s="1" t="s">
        <v>62</v>
      </c>
      <c r="J12639" s="2" t="s">
        <v>47306</v>
      </c>
      <c r="K12639" s="3" t="s">
        <v>213</v>
      </c>
      <c r="L12639" s="2" t="s">
        <v>47306</v>
      </c>
      <c r="M12639" s="11"/>
      <c r="N12639" s="4"/>
      <c r="O12639" s="11"/>
      <c r="P12639" s="4"/>
      <c r="Q12639" s="11"/>
      <c r="R12639" s="4"/>
      <c r="S12639" s="11"/>
      <c r="T12639" s="4"/>
      <c r="U12639" s="11"/>
      <c r="V12639" s="4"/>
      <c r="W12639" s="11"/>
      <c r="X12639" s="4"/>
      <c r="Y12639" s="11"/>
      <c r="Z12639" s="2"/>
      <c r="AA12639" s="1" t="s">
        <v>16</v>
      </c>
      <c r="AC12639" s="23" t="s">
        <v>37894</v>
      </c>
      <c r="AD12639" s="23" t="s">
        <v>47279</v>
      </c>
      <c r="AE12639" t="s">
        <v>35394</v>
      </c>
    </row>
    <row r="12640" spans="1:31" ht="15" customHeight="1">
      <c r="A12640" s="1">
        <v>12639</v>
      </c>
      <c r="B12640" s="9" t="s">
        <v>6</v>
      </c>
      <c r="C12640" s="1" t="s">
        <v>20869</v>
      </c>
      <c r="D12640" s="12" t="s">
        <v>4852</v>
      </c>
      <c r="E12640" s="12" t="s">
        <v>37511</v>
      </c>
      <c r="F12640" s="12" t="s">
        <v>33234</v>
      </c>
      <c r="G12640" s="17">
        <f>91944404610</f>
        <v>91944404610</v>
      </c>
      <c r="H12640" s="9" t="s">
        <v>8</v>
      </c>
      <c r="I12640" s="1" t="s">
        <v>62</v>
      </c>
      <c r="J12640" s="2" t="s">
        <v>47306</v>
      </c>
      <c r="K12640" s="3" t="s">
        <v>17</v>
      </c>
      <c r="L12640" s="2" t="s">
        <v>47306</v>
      </c>
      <c r="M12640" s="11"/>
      <c r="N12640" s="4"/>
      <c r="O12640" s="11"/>
      <c r="P12640" s="4"/>
      <c r="Q12640" s="11"/>
      <c r="R12640" s="4"/>
      <c r="S12640" s="11"/>
      <c r="T12640" s="4"/>
      <c r="U12640" s="11"/>
      <c r="V12640" s="4"/>
      <c r="W12640" s="11"/>
      <c r="X12640" s="4"/>
      <c r="Y12640" s="11"/>
      <c r="Z12640" s="2"/>
      <c r="AA12640" s="1" t="s">
        <v>16</v>
      </c>
      <c r="AC12640" s="23" t="s">
        <v>37894</v>
      </c>
      <c r="AD12640" s="23" t="s">
        <v>47279</v>
      </c>
      <c r="AE12640" t="s">
        <v>35410</v>
      </c>
    </row>
    <row r="12641" spans="1:31" ht="15" customHeight="1">
      <c r="A12641" s="1">
        <v>12640</v>
      </c>
      <c r="B12641" s="9" t="s">
        <v>6</v>
      </c>
      <c r="C12641" s="1" t="s">
        <v>20881</v>
      </c>
      <c r="D12641" s="12" t="s">
        <v>1132</v>
      </c>
      <c r="E12641" s="12" t="s">
        <v>18393</v>
      </c>
      <c r="F12641" s="12" t="s">
        <v>30606</v>
      </c>
      <c r="G12641" s="17">
        <f>919016611196</f>
        <v>919016611196</v>
      </c>
      <c r="H12641" s="9" t="s">
        <v>15</v>
      </c>
      <c r="I12641" s="1" t="s">
        <v>41</v>
      </c>
      <c r="J12641" s="2" t="s">
        <v>47306</v>
      </c>
      <c r="K12641" s="3" t="s">
        <v>17</v>
      </c>
      <c r="L12641" s="2" t="s">
        <v>47306</v>
      </c>
      <c r="M12641" s="4" t="s">
        <v>14137</v>
      </c>
      <c r="N12641" s="3" t="str">
        <f>J12641</f>
        <v>[20 lacs - 35 lacs]</v>
      </c>
      <c r="O12641" s="11"/>
      <c r="P12641" s="4"/>
      <c r="Q12641" s="11"/>
      <c r="R12641" s="4"/>
      <c r="S12641" s="11"/>
      <c r="T12641" s="4"/>
      <c r="U12641" s="11"/>
      <c r="V12641" s="4"/>
      <c r="W12641" s="11"/>
      <c r="X12641" s="4"/>
      <c r="Y12641" s="11"/>
      <c r="Z12641" s="2"/>
      <c r="AA12641" s="1" t="s">
        <v>16</v>
      </c>
      <c r="AC12641" s="23" t="s">
        <v>37894</v>
      </c>
      <c r="AD12641" s="23" t="s">
        <v>47279</v>
      </c>
      <c r="AE12641" t="s">
        <v>35399</v>
      </c>
    </row>
    <row r="12642" spans="1:31" ht="15" customHeight="1">
      <c r="A12642" s="1">
        <v>12641</v>
      </c>
      <c r="B12642" s="1" t="s">
        <v>54</v>
      </c>
      <c r="C12642" s="1" t="s">
        <v>19227</v>
      </c>
      <c r="D12642" s="9" t="s">
        <v>36326</v>
      </c>
      <c r="E12642" s="12" t="s">
        <v>139</v>
      </c>
      <c r="F12642" s="9" t="s">
        <v>18524</v>
      </c>
      <c r="G12642" s="17">
        <v>919999996</v>
      </c>
      <c r="H12642" s="2" t="s">
        <v>37779</v>
      </c>
      <c r="I12642" s="1" t="s">
        <v>62</v>
      </c>
      <c r="J12642" s="2" t="s">
        <v>47306</v>
      </c>
      <c r="K12642" s="3" t="s">
        <v>17</v>
      </c>
      <c r="L12642" s="2" t="s">
        <v>47306</v>
      </c>
      <c r="M12642" s="11"/>
      <c r="N12642" s="4"/>
      <c r="O12642" s="11"/>
      <c r="P12642" s="4"/>
      <c r="Q12642" s="11"/>
      <c r="R12642" s="4"/>
      <c r="S12642" s="11"/>
      <c r="T12642" s="4"/>
      <c r="U12642" s="11"/>
      <c r="V12642" s="4"/>
      <c r="W12642" s="11"/>
      <c r="X12642" s="4"/>
      <c r="Y12642" s="11"/>
      <c r="Z12642" s="2"/>
      <c r="AA12642" s="1" t="s">
        <v>11</v>
      </c>
      <c r="AC12642" s="23" t="s">
        <v>37890</v>
      </c>
      <c r="AD12642" s="23" t="s">
        <v>40440</v>
      </c>
      <c r="AE12642" t="s">
        <v>35399</v>
      </c>
    </row>
    <row r="12643" spans="1:31" ht="15" customHeight="1">
      <c r="A12643" s="1">
        <v>12642</v>
      </c>
      <c r="B12643" s="1" t="s">
        <v>54</v>
      </c>
      <c r="C12643" s="1" t="s">
        <v>19246</v>
      </c>
      <c r="D12643" s="9" t="s">
        <v>176</v>
      </c>
      <c r="E12643" s="12" t="s">
        <v>40</v>
      </c>
      <c r="F12643" s="9" t="s">
        <v>30282</v>
      </c>
      <c r="G12643" s="17">
        <v>91994449999</v>
      </c>
      <c r="H12643" s="2" t="s">
        <v>37779</v>
      </c>
      <c r="I12643" s="1" t="s">
        <v>9</v>
      </c>
      <c r="J12643" s="2" t="s">
        <v>47306</v>
      </c>
      <c r="K12643" s="11" t="s">
        <v>18748</v>
      </c>
      <c r="L12643" s="2" t="s">
        <v>47306</v>
      </c>
      <c r="M12643" s="11"/>
      <c r="N12643" s="4"/>
      <c r="O12643" s="11"/>
      <c r="P12643" s="4"/>
      <c r="Q12643" s="11"/>
      <c r="R12643" s="4"/>
      <c r="S12643" s="11"/>
      <c r="T12643" s="4"/>
      <c r="U12643" s="11"/>
      <c r="V12643" s="4"/>
      <c r="W12643" s="11"/>
      <c r="X12643" s="4"/>
      <c r="Y12643" s="11"/>
      <c r="Z12643" s="2"/>
      <c r="AA12643" s="1" t="s">
        <v>16</v>
      </c>
      <c r="AC12643" s="23" t="s">
        <v>37890</v>
      </c>
      <c r="AD12643" s="23" t="s">
        <v>40440</v>
      </c>
      <c r="AE12643" t="s">
        <v>35399</v>
      </c>
    </row>
    <row r="12644" spans="1:31" ht="15" customHeight="1">
      <c r="A12644" s="1">
        <v>12643</v>
      </c>
      <c r="B12644" s="1" t="s">
        <v>54</v>
      </c>
      <c r="C12644" s="1" t="s">
        <v>19259</v>
      </c>
      <c r="D12644" s="9" t="s">
        <v>1136</v>
      </c>
      <c r="E12644" s="12" t="s">
        <v>36855</v>
      </c>
      <c r="F12644" s="9" t="s">
        <v>23728</v>
      </c>
      <c r="G12644" s="17">
        <v>9199604906</v>
      </c>
      <c r="H12644" s="2" t="s">
        <v>37779</v>
      </c>
      <c r="I12644" s="1" t="s">
        <v>62</v>
      </c>
      <c r="J12644" s="2" t="s">
        <v>47306</v>
      </c>
      <c r="K12644" s="3" t="s">
        <v>213</v>
      </c>
      <c r="L12644" s="2" t="s">
        <v>47306</v>
      </c>
      <c r="M12644" s="11"/>
      <c r="N12644" s="4"/>
      <c r="O12644" s="11"/>
      <c r="P12644" s="4"/>
      <c r="Q12644" s="11"/>
      <c r="R12644" s="4"/>
      <c r="S12644" s="11"/>
      <c r="T12644" s="4"/>
      <c r="U12644" s="11"/>
      <c r="V12644" s="4"/>
      <c r="W12644" s="11"/>
      <c r="X12644" s="4"/>
      <c r="Y12644" s="11"/>
      <c r="Z12644" s="2"/>
      <c r="AA12644" s="1" t="s">
        <v>16</v>
      </c>
      <c r="AC12644" s="23" t="s">
        <v>37890</v>
      </c>
      <c r="AD12644" s="23" t="s">
        <v>40440</v>
      </c>
      <c r="AE12644" t="s">
        <v>35399</v>
      </c>
    </row>
    <row r="12645" spans="1:31" ht="15" customHeight="1">
      <c r="A12645" s="1">
        <v>12644</v>
      </c>
      <c r="B12645" s="1" t="s">
        <v>54</v>
      </c>
      <c r="C12645" s="1" t="s">
        <v>19266</v>
      </c>
      <c r="D12645" s="2" t="s">
        <v>12760</v>
      </c>
      <c r="E12645" s="12"/>
      <c r="F12645" s="9" t="s">
        <v>30294</v>
      </c>
      <c r="G12645" s="17">
        <v>919946641146</v>
      </c>
      <c r="H12645" s="2" t="s">
        <v>37779</v>
      </c>
      <c r="I12645" s="1" t="s">
        <v>62</v>
      </c>
      <c r="J12645" s="2" t="s">
        <v>47306</v>
      </c>
      <c r="K12645" s="3" t="s">
        <v>17</v>
      </c>
      <c r="L12645" s="2" t="s">
        <v>47306</v>
      </c>
      <c r="M12645" s="11"/>
      <c r="N12645" s="4"/>
      <c r="O12645" s="11"/>
      <c r="P12645" s="4"/>
      <c r="Q12645" s="11"/>
      <c r="R12645" s="4"/>
      <c r="S12645" s="11"/>
      <c r="T12645" s="4"/>
      <c r="U12645" s="11"/>
      <c r="V12645" s="4"/>
      <c r="W12645" s="11"/>
      <c r="X12645" s="4"/>
      <c r="Y12645" s="11"/>
      <c r="Z12645" s="2"/>
      <c r="AA12645" s="1" t="s">
        <v>16</v>
      </c>
      <c r="AC12645" s="23" t="s">
        <v>37890</v>
      </c>
      <c r="AD12645" s="23" t="s">
        <v>40440</v>
      </c>
      <c r="AE12645" t="s">
        <v>35410</v>
      </c>
    </row>
    <row r="12646" spans="1:31" ht="15" customHeight="1">
      <c r="A12646" s="1">
        <v>12645</v>
      </c>
      <c r="B12646" s="1" t="s">
        <v>54</v>
      </c>
      <c r="C12646" s="1" t="s">
        <v>19267</v>
      </c>
      <c r="D12646" s="9" t="s">
        <v>432</v>
      </c>
      <c r="E12646" s="12" t="s">
        <v>558</v>
      </c>
      <c r="F12646" s="9" t="s">
        <v>18529</v>
      </c>
      <c r="G12646" s="17">
        <v>919946644169</v>
      </c>
      <c r="H12646" s="2" t="s">
        <v>37779</v>
      </c>
      <c r="I12646" s="1" t="s">
        <v>62</v>
      </c>
      <c r="J12646" s="2" t="s">
        <v>47306</v>
      </c>
      <c r="K12646" s="11" t="s">
        <v>18748</v>
      </c>
      <c r="L12646" s="2" t="s">
        <v>47306</v>
      </c>
      <c r="M12646" s="11"/>
      <c r="N12646" s="4"/>
      <c r="O12646" s="11"/>
      <c r="P12646" s="4"/>
      <c r="Q12646" s="11"/>
      <c r="R12646" s="4"/>
      <c r="S12646" s="11"/>
      <c r="T12646" s="4"/>
      <c r="U12646" s="11"/>
      <c r="V12646" s="4"/>
      <c r="W12646" s="11"/>
      <c r="X12646" s="4"/>
      <c r="Y12646" s="11"/>
      <c r="Z12646" s="2"/>
      <c r="AA12646" s="1" t="s">
        <v>16</v>
      </c>
      <c r="AC12646" s="23" t="s">
        <v>37890</v>
      </c>
      <c r="AD12646" s="23" t="s">
        <v>40440</v>
      </c>
      <c r="AE12646" t="s">
        <v>35410</v>
      </c>
    </row>
    <row r="12647" spans="1:31" ht="15" customHeight="1">
      <c r="A12647" s="1">
        <v>12646</v>
      </c>
      <c r="B12647" s="1" t="s">
        <v>54</v>
      </c>
      <c r="C12647" s="1" t="s">
        <v>19325</v>
      </c>
      <c r="D12647" s="9" t="s">
        <v>37681</v>
      </c>
      <c r="E12647" s="12" t="s">
        <v>37682</v>
      </c>
      <c r="F12647" s="9" t="s">
        <v>35260</v>
      </c>
      <c r="G12647" s="17">
        <v>919904611146</v>
      </c>
      <c r="H12647" s="2" t="s">
        <v>37779</v>
      </c>
      <c r="I12647" s="1" t="s">
        <v>62</v>
      </c>
      <c r="J12647" s="2" t="s">
        <v>47306</v>
      </c>
      <c r="K12647" s="3" t="s">
        <v>17</v>
      </c>
      <c r="L12647" s="2" t="s">
        <v>47306</v>
      </c>
      <c r="M12647" s="11"/>
      <c r="N12647" s="4"/>
      <c r="O12647" s="11"/>
      <c r="P12647" s="4"/>
      <c r="Q12647" s="11"/>
      <c r="R12647" s="4"/>
      <c r="S12647" s="11"/>
      <c r="T12647" s="4"/>
      <c r="U12647" s="11"/>
      <c r="V12647" s="4"/>
      <c r="W12647" s="11"/>
      <c r="X12647" s="4"/>
      <c r="Y12647" s="11"/>
      <c r="Z12647" s="2"/>
      <c r="AA12647" s="1" t="s">
        <v>16</v>
      </c>
      <c r="AC12647" s="23" t="s">
        <v>37890</v>
      </c>
      <c r="AD12647" s="23" t="s">
        <v>40440</v>
      </c>
      <c r="AE12647" t="s">
        <v>35399</v>
      </c>
    </row>
    <row r="12648" spans="1:31" ht="15" customHeight="1">
      <c r="A12648" s="1">
        <v>12647</v>
      </c>
      <c r="B12648" s="1" t="s">
        <v>54</v>
      </c>
      <c r="C12648" s="1" t="s">
        <v>19362</v>
      </c>
      <c r="D12648" s="9" t="s">
        <v>1799</v>
      </c>
      <c r="E12648" s="12" t="s">
        <v>18664</v>
      </c>
      <c r="F12648" s="9" t="s">
        <v>30351</v>
      </c>
      <c r="G12648" s="17">
        <v>919494014460</v>
      </c>
      <c r="H12648" s="2" t="s">
        <v>37779</v>
      </c>
      <c r="I12648" s="1" t="s">
        <v>62</v>
      </c>
      <c r="J12648" s="2" t="s">
        <v>47306</v>
      </c>
      <c r="K12648" s="11" t="s">
        <v>18748</v>
      </c>
      <c r="L12648" s="2" t="s">
        <v>47306</v>
      </c>
      <c r="M12648" s="11"/>
      <c r="N12648" s="4"/>
      <c r="O12648" s="11"/>
      <c r="P12648" s="4"/>
      <c r="Q12648" s="11"/>
      <c r="R12648" s="4"/>
      <c r="S12648" s="11"/>
      <c r="T12648" s="4"/>
      <c r="U12648" s="11"/>
      <c r="V12648" s="4"/>
      <c r="W12648" s="11"/>
      <c r="X12648" s="4"/>
      <c r="Y12648" s="11"/>
      <c r="Z12648" s="2"/>
      <c r="AA12648" s="1" t="s">
        <v>16</v>
      </c>
      <c r="AC12648" s="23" t="s">
        <v>37891</v>
      </c>
      <c r="AD12648" s="23" t="s">
        <v>40440</v>
      </c>
      <c r="AE12648" t="s">
        <v>35399</v>
      </c>
    </row>
    <row r="12649" spans="1:31" ht="15" customHeight="1">
      <c r="A12649" s="1">
        <v>12648</v>
      </c>
      <c r="B12649" s="1" t="s">
        <v>54</v>
      </c>
      <c r="C12649" s="1" t="s">
        <v>19392</v>
      </c>
      <c r="D12649" s="9" t="s">
        <v>386</v>
      </c>
      <c r="E12649" s="9" t="s">
        <v>824</v>
      </c>
      <c r="F12649" s="9" t="s">
        <v>33224</v>
      </c>
      <c r="G12649" s="17">
        <v>919446646499</v>
      </c>
      <c r="H12649" s="9" t="s">
        <v>8</v>
      </c>
      <c r="I12649" s="1" t="s">
        <v>62</v>
      </c>
      <c r="J12649" s="2" t="s">
        <v>47306</v>
      </c>
      <c r="K12649" s="3" t="s">
        <v>178</v>
      </c>
      <c r="L12649" s="2" t="s">
        <v>47306</v>
      </c>
      <c r="M12649" s="11"/>
      <c r="N12649" s="4"/>
      <c r="O12649" s="11"/>
      <c r="P12649" s="4"/>
      <c r="Q12649" s="11"/>
      <c r="R12649" s="4"/>
      <c r="S12649" s="11"/>
      <c r="T12649" s="4"/>
      <c r="U12649" s="11"/>
      <c r="V12649" s="4"/>
      <c r="W12649" s="11"/>
      <c r="X12649" s="4"/>
      <c r="Y12649" s="11"/>
      <c r="Z12649" s="2"/>
      <c r="AA12649" s="1" t="s">
        <v>16</v>
      </c>
      <c r="AC12649" s="23" t="s">
        <v>37891</v>
      </c>
      <c r="AD12649" s="23" t="s">
        <v>40440</v>
      </c>
      <c r="AE12649" t="s">
        <v>35399</v>
      </c>
    </row>
    <row r="12650" spans="1:31" ht="15" customHeight="1">
      <c r="A12650" s="1">
        <v>12649</v>
      </c>
      <c r="B12650" s="1" t="s">
        <v>54</v>
      </c>
      <c r="C12650" s="1" t="s">
        <v>19398</v>
      </c>
      <c r="D12650" s="9" t="s">
        <v>1111</v>
      </c>
      <c r="E12650" s="12" t="s">
        <v>5611</v>
      </c>
      <c r="F12650" s="9" t="s">
        <v>30374</v>
      </c>
      <c r="G12650" s="17">
        <v>91944660909</v>
      </c>
      <c r="H12650" s="2" t="s">
        <v>37779</v>
      </c>
      <c r="I12650" s="1" t="s">
        <v>62</v>
      </c>
      <c r="J12650" s="2" t="s">
        <v>47306</v>
      </c>
      <c r="K12650" s="11" t="s">
        <v>18748</v>
      </c>
      <c r="L12650" s="2" t="s">
        <v>47306</v>
      </c>
      <c r="M12650" s="11"/>
      <c r="N12650" s="4"/>
      <c r="O12650" s="11"/>
      <c r="P12650" s="4"/>
      <c r="Q12650" s="11"/>
      <c r="R12650" s="4"/>
      <c r="S12650" s="11"/>
      <c r="T12650" s="4"/>
      <c r="U12650" s="11"/>
      <c r="V12650" s="4"/>
      <c r="W12650" s="11"/>
      <c r="X12650" s="4"/>
      <c r="Y12650" s="11"/>
      <c r="Z12650" s="2"/>
      <c r="AA12650" s="1" t="s">
        <v>16</v>
      </c>
      <c r="AC12650" s="23" t="s">
        <v>37891</v>
      </c>
      <c r="AD12650" s="23" t="s">
        <v>40440</v>
      </c>
      <c r="AE12650" t="s">
        <v>35399</v>
      </c>
    </row>
    <row r="12651" spans="1:31" ht="15" customHeight="1">
      <c r="A12651" s="1">
        <v>12650</v>
      </c>
      <c r="B12651" s="1" t="s">
        <v>54</v>
      </c>
      <c r="C12651" s="1" t="s">
        <v>19407</v>
      </c>
      <c r="D12651" s="9" t="s">
        <v>1250</v>
      </c>
      <c r="E12651" s="12" t="s">
        <v>40</v>
      </c>
      <c r="F12651" s="9" t="s">
        <v>30380</v>
      </c>
      <c r="G12651" s="17">
        <v>919446946444</v>
      </c>
      <c r="H12651" s="2" t="s">
        <v>37779</v>
      </c>
      <c r="I12651" s="1" t="s">
        <v>41</v>
      </c>
      <c r="J12651" s="2" t="s">
        <v>47306</v>
      </c>
      <c r="K12651" s="11" t="s">
        <v>13</v>
      </c>
      <c r="L12651" s="2" t="s">
        <v>47306</v>
      </c>
      <c r="M12651" s="11"/>
      <c r="N12651" s="4"/>
      <c r="O12651" s="11"/>
      <c r="P12651" s="4"/>
      <c r="Q12651" s="11"/>
      <c r="R12651" s="4"/>
      <c r="S12651" s="11"/>
      <c r="T12651" s="4"/>
      <c r="U12651" s="11"/>
      <c r="V12651" s="4"/>
      <c r="W12651" s="11"/>
      <c r="X12651" s="4"/>
      <c r="Y12651" s="11"/>
      <c r="Z12651" s="2"/>
      <c r="AA12651" s="1" t="s">
        <v>16</v>
      </c>
      <c r="AC12651" s="23" t="s">
        <v>37891</v>
      </c>
      <c r="AD12651" s="23" t="s">
        <v>40440</v>
      </c>
      <c r="AE12651" t="s">
        <v>35399</v>
      </c>
    </row>
    <row r="12652" spans="1:31" ht="15" customHeight="1">
      <c r="A12652" s="1">
        <v>12651</v>
      </c>
      <c r="B12652" s="1" t="s">
        <v>54</v>
      </c>
      <c r="C12652" s="1" t="s">
        <v>19455</v>
      </c>
      <c r="D12652" s="9" t="s">
        <v>36523</v>
      </c>
      <c r="E12652" s="12"/>
      <c r="F12652" s="9" t="s">
        <v>30413</v>
      </c>
      <c r="G12652" s="17">
        <v>9199444660</v>
      </c>
      <c r="H12652" s="2" t="s">
        <v>37779</v>
      </c>
      <c r="I12652" s="1" t="s">
        <v>9</v>
      </c>
      <c r="J12652" s="2" t="s">
        <v>47306</v>
      </c>
      <c r="K12652" s="11" t="s">
        <v>13</v>
      </c>
      <c r="L12652" s="2" t="s">
        <v>47306</v>
      </c>
      <c r="M12652" s="11"/>
      <c r="N12652" s="4"/>
      <c r="O12652" s="11"/>
      <c r="P12652" s="4"/>
      <c r="Q12652" s="11"/>
      <c r="R12652" s="4"/>
      <c r="S12652" s="11"/>
      <c r="T12652" s="4"/>
      <c r="U12652" s="11"/>
      <c r="V12652" s="4"/>
      <c r="W12652" s="11"/>
      <c r="X12652" s="4"/>
      <c r="Y12652" s="11"/>
      <c r="Z12652" s="2"/>
      <c r="AA12652" s="1" t="s">
        <v>16</v>
      </c>
      <c r="AC12652" s="23" t="s">
        <v>37891</v>
      </c>
      <c r="AD12652" s="23" t="s">
        <v>40440</v>
      </c>
      <c r="AE12652" t="s">
        <v>35399</v>
      </c>
    </row>
    <row r="12653" spans="1:31" ht="15" customHeight="1">
      <c r="A12653" s="1">
        <v>12652</v>
      </c>
      <c r="B12653" s="1" t="s">
        <v>54</v>
      </c>
      <c r="C12653" s="1" t="s">
        <v>19471</v>
      </c>
      <c r="D12653" s="9" t="s">
        <v>463</v>
      </c>
      <c r="E12653" s="12" t="s">
        <v>864</v>
      </c>
      <c r="F12653" s="9" t="s">
        <v>33237</v>
      </c>
      <c r="G12653" s="17">
        <v>91949191</v>
      </c>
      <c r="H12653" s="2" t="s">
        <v>37779</v>
      </c>
      <c r="I12653" s="1" t="s">
        <v>41</v>
      </c>
      <c r="J12653" s="2" t="s">
        <v>47306</v>
      </c>
      <c r="K12653" s="3" t="s">
        <v>17</v>
      </c>
      <c r="L12653" s="2" t="s">
        <v>47306</v>
      </c>
      <c r="M12653" s="11"/>
      <c r="N12653" s="4"/>
      <c r="O12653" s="11"/>
      <c r="P12653" s="4"/>
      <c r="Q12653" s="11"/>
      <c r="R12653" s="4"/>
      <c r="S12653" s="11"/>
      <c r="T12653" s="4"/>
      <c r="U12653" s="11"/>
      <c r="V12653" s="4"/>
      <c r="W12653" s="11"/>
      <c r="X12653" s="4"/>
      <c r="Y12653" s="11"/>
      <c r="Z12653" s="2"/>
      <c r="AA12653" s="1" t="s">
        <v>11</v>
      </c>
      <c r="AC12653" s="23" t="s">
        <v>37891</v>
      </c>
      <c r="AD12653" s="23" t="s">
        <v>40440</v>
      </c>
      <c r="AE12653" t="s">
        <v>35399</v>
      </c>
    </row>
    <row r="12654" spans="1:31" ht="15" customHeight="1">
      <c r="A12654" s="1">
        <v>12653</v>
      </c>
      <c r="B12654" s="1" t="s">
        <v>54</v>
      </c>
      <c r="C12654" s="1" t="s">
        <v>19472</v>
      </c>
      <c r="D12654" s="9" t="s">
        <v>361</v>
      </c>
      <c r="E12654" s="9" t="s">
        <v>13921</v>
      </c>
      <c r="F12654" s="9" t="s">
        <v>35274</v>
      </c>
      <c r="G12654" s="17">
        <v>91941144</v>
      </c>
      <c r="H12654" s="9" t="s">
        <v>20</v>
      </c>
      <c r="I12654" s="1" t="s">
        <v>62</v>
      </c>
      <c r="J12654" s="2" t="s">
        <v>47306</v>
      </c>
      <c r="K12654" s="3" t="s">
        <v>213</v>
      </c>
      <c r="L12654" s="2" t="s">
        <v>47306</v>
      </c>
      <c r="M12654" s="11"/>
      <c r="N12654" s="4"/>
      <c r="O12654" s="11"/>
      <c r="P12654" s="4"/>
      <c r="Q12654" s="11"/>
      <c r="R12654" s="4"/>
      <c r="S12654" s="11"/>
      <c r="T12654" s="4"/>
      <c r="U12654" s="11"/>
      <c r="V12654" s="4"/>
      <c r="W12654" s="11"/>
      <c r="X12654" s="4"/>
      <c r="Y12654" s="11"/>
      <c r="Z12654" s="2"/>
      <c r="AA12654" s="1" t="s">
        <v>16</v>
      </c>
      <c r="AC12654" s="23" t="s">
        <v>37891</v>
      </c>
      <c r="AD12654" s="23" t="s">
        <v>40440</v>
      </c>
      <c r="AE12654" t="s">
        <v>35410</v>
      </c>
    </row>
    <row r="12655" spans="1:31" ht="15" customHeight="1">
      <c r="A12655" s="1">
        <v>12654</v>
      </c>
      <c r="B12655" s="1" t="s">
        <v>54</v>
      </c>
      <c r="C12655" s="1" t="s">
        <v>19475</v>
      </c>
      <c r="D12655" s="9" t="s">
        <v>723</v>
      </c>
      <c r="E12655" s="12" t="s">
        <v>37555</v>
      </c>
      <c r="F12655" s="9" t="s">
        <v>30427</v>
      </c>
      <c r="G12655" s="17">
        <v>9194694</v>
      </c>
      <c r="H12655" s="2" t="s">
        <v>37779</v>
      </c>
      <c r="I12655" s="1" t="s">
        <v>62</v>
      </c>
      <c r="J12655" s="2" t="s">
        <v>47306</v>
      </c>
      <c r="K12655" s="3" t="s">
        <v>17</v>
      </c>
      <c r="L12655" s="2" t="s">
        <v>47306</v>
      </c>
      <c r="M12655" s="11"/>
      <c r="N12655" s="4"/>
      <c r="O12655" s="11"/>
      <c r="P12655" s="4"/>
      <c r="Q12655" s="11"/>
      <c r="R12655" s="4"/>
      <c r="S12655" s="11"/>
      <c r="T12655" s="4"/>
      <c r="U12655" s="11"/>
      <c r="V12655" s="4"/>
      <c r="W12655" s="11"/>
      <c r="X12655" s="4"/>
      <c r="Y12655" s="11"/>
      <c r="Z12655" s="2"/>
      <c r="AA12655" s="1" t="s">
        <v>16</v>
      </c>
      <c r="AC12655" s="23" t="s">
        <v>37891</v>
      </c>
      <c r="AD12655" s="23" t="s">
        <v>40440</v>
      </c>
      <c r="AE12655" t="s">
        <v>35399</v>
      </c>
    </row>
    <row r="12656" spans="1:31" ht="15" customHeight="1">
      <c r="A12656" s="1">
        <v>12655</v>
      </c>
      <c r="B12656" s="1" t="s">
        <v>54</v>
      </c>
      <c r="C12656" s="1" t="s">
        <v>19481</v>
      </c>
      <c r="D12656" s="9" t="s">
        <v>1305</v>
      </c>
      <c r="E12656" s="12" t="s">
        <v>37556</v>
      </c>
      <c r="F12656" s="9" t="s">
        <v>30431</v>
      </c>
      <c r="G12656" s="17">
        <v>9194014944</v>
      </c>
      <c r="H12656" s="2" t="s">
        <v>37779</v>
      </c>
      <c r="I12656" s="1" t="s">
        <v>41</v>
      </c>
      <c r="J12656" s="2" t="s">
        <v>47306</v>
      </c>
      <c r="K12656" s="11" t="s">
        <v>18748</v>
      </c>
      <c r="L12656" s="2" t="s">
        <v>47306</v>
      </c>
      <c r="M12656" s="11"/>
      <c r="N12656" s="4"/>
      <c r="O12656" s="11"/>
      <c r="P12656" s="4"/>
      <c r="Q12656" s="11"/>
      <c r="R12656" s="4"/>
      <c r="S12656" s="11"/>
      <c r="T12656" s="4"/>
      <c r="U12656" s="11"/>
      <c r="V12656" s="4"/>
      <c r="W12656" s="11"/>
      <c r="X12656" s="4"/>
      <c r="Y12656" s="11"/>
      <c r="Z12656" s="2"/>
      <c r="AA12656" s="1" t="s">
        <v>16</v>
      </c>
      <c r="AC12656" s="23" t="s">
        <v>37891</v>
      </c>
      <c r="AD12656" s="23" t="s">
        <v>40440</v>
      </c>
      <c r="AE12656" t="s">
        <v>35410</v>
      </c>
    </row>
    <row r="12657" spans="1:31" ht="15" customHeight="1">
      <c r="A12657" s="1">
        <v>12656</v>
      </c>
      <c r="B12657" s="1" t="s">
        <v>54</v>
      </c>
      <c r="C12657" s="1" t="s">
        <v>19487</v>
      </c>
      <c r="D12657" s="9" t="s">
        <v>1302</v>
      </c>
      <c r="E12657" s="12" t="s">
        <v>11153</v>
      </c>
      <c r="F12657" s="9" t="s">
        <v>33241</v>
      </c>
      <c r="G12657" s="17">
        <v>9194661046</v>
      </c>
      <c r="H12657" s="2" t="s">
        <v>37779</v>
      </c>
      <c r="I12657" s="1" t="s">
        <v>62</v>
      </c>
      <c r="J12657" s="2" t="s">
        <v>47306</v>
      </c>
      <c r="K12657" s="3" t="s">
        <v>42</v>
      </c>
      <c r="L12657" s="2" t="s">
        <v>47306</v>
      </c>
      <c r="M12657" s="11"/>
      <c r="N12657" s="4"/>
      <c r="O12657" s="11"/>
      <c r="P12657" s="4"/>
      <c r="Q12657" s="11"/>
      <c r="R12657" s="4"/>
      <c r="S12657" s="11"/>
      <c r="T12657" s="4"/>
      <c r="U12657" s="11"/>
      <c r="V12657" s="4"/>
      <c r="W12657" s="11"/>
      <c r="X12657" s="4"/>
      <c r="Y12657" s="11"/>
      <c r="Z12657" s="2"/>
      <c r="AA12657" s="1" t="s">
        <v>16</v>
      </c>
      <c r="AC12657" s="23" t="s">
        <v>37891</v>
      </c>
      <c r="AD12657" s="23" t="s">
        <v>40440</v>
      </c>
      <c r="AE12657" t="s">
        <v>35394</v>
      </c>
    </row>
    <row r="12658" spans="1:31" ht="15" customHeight="1">
      <c r="A12658" s="1">
        <v>12657</v>
      </c>
      <c r="B12658" s="1" t="s">
        <v>54</v>
      </c>
      <c r="C12658" s="1" t="s">
        <v>19495</v>
      </c>
      <c r="D12658" s="9" t="s">
        <v>1175</v>
      </c>
      <c r="E12658" s="12" t="s">
        <v>4267</v>
      </c>
      <c r="F12658" s="9" t="s">
        <v>30438</v>
      </c>
      <c r="G12658" s="17">
        <v>9194404466</v>
      </c>
      <c r="H12658" s="2" t="s">
        <v>37779</v>
      </c>
      <c r="I12658" s="1" t="s">
        <v>41</v>
      </c>
      <c r="J12658" s="2" t="s">
        <v>47306</v>
      </c>
      <c r="K12658" s="3" t="s">
        <v>17</v>
      </c>
      <c r="L12658" s="2" t="s">
        <v>47306</v>
      </c>
      <c r="M12658" s="11"/>
      <c r="N12658" s="4"/>
      <c r="O12658" s="11"/>
      <c r="P12658" s="4"/>
      <c r="Q12658" s="11"/>
      <c r="R12658" s="4"/>
      <c r="S12658" s="11"/>
      <c r="T12658" s="4"/>
      <c r="U12658" s="11"/>
      <c r="V12658" s="4"/>
      <c r="W12658" s="11"/>
      <c r="X12658" s="4"/>
      <c r="Y12658" s="11"/>
      <c r="Z12658" s="2"/>
      <c r="AA12658" s="1" t="s">
        <v>16</v>
      </c>
      <c r="AC12658" s="23" t="s">
        <v>37891</v>
      </c>
      <c r="AD12658" s="23" t="s">
        <v>40440</v>
      </c>
      <c r="AE12658" t="s">
        <v>35410</v>
      </c>
    </row>
    <row r="12659" spans="1:31" ht="15" customHeight="1">
      <c r="A12659" s="1">
        <v>12658</v>
      </c>
      <c r="B12659" s="1" t="s">
        <v>54</v>
      </c>
      <c r="C12659" s="1" t="s">
        <v>19497</v>
      </c>
      <c r="D12659" s="9" t="s">
        <v>1675</v>
      </c>
      <c r="E12659" s="12" t="s">
        <v>1676</v>
      </c>
      <c r="F12659" s="9" t="s">
        <v>33537</v>
      </c>
      <c r="G12659" s="17">
        <v>91949460000</v>
      </c>
      <c r="H12659" s="2" t="s">
        <v>37779</v>
      </c>
      <c r="I12659" s="1" t="s">
        <v>62</v>
      </c>
      <c r="J12659" s="2" t="s">
        <v>47306</v>
      </c>
      <c r="K12659" s="11" t="s">
        <v>18748</v>
      </c>
      <c r="L12659" s="2" t="s">
        <v>47306</v>
      </c>
      <c r="M12659" s="11"/>
      <c r="N12659" s="4"/>
      <c r="O12659" s="11"/>
      <c r="P12659" s="4"/>
      <c r="Q12659" s="11"/>
      <c r="R12659" s="4"/>
      <c r="S12659" s="11"/>
      <c r="T12659" s="4"/>
      <c r="U12659" s="11"/>
      <c r="V12659" s="4"/>
      <c r="W12659" s="11"/>
      <c r="X12659" s="4"/>
      <c r="Y12659" s="11"/>
      <c r="Z12659" s="2"/>
      <c r="AA12659" s="1" t="s">
        <v>16</v>
      </c>
      <c r="AC12659" s="23" t="s">
        <v>37891</v>
      </c>
      <c r="AD12659" s="23" t="s">
        <v>40440</v>
      </c>
      <c r="AE12659" t="s">
        <v>35409</v>
      </c>
    </row>
    <row r="12660" spans="1:31" ht="15" customHeight="1">
      <c r="A12660" s="1">
        <v>12659</v>
      </c>
      <c r="B12660" s="1" t="s">
        <v>54</v>
      </c>
      <c r="C12660" s="1" t="s">
        <v>19506</v>
      </c>
      <c r="D12660" s="9" t="s">
        <v>37683</v>
      </c>
      <c r="E12660" s="12" t="s">
        <v>1306</v>
      </c>
      <c r="F12660" s="9" t="s">
        <v>30444</v>
      </c>
      <c r="G12660" s="17">
        <v>9194949604</v>
      </c>
      <c r="H12660" s="2" t="s">
        <v>37779</v>
      </c>
      <c r="I12660" s="1" t="s">
        <v>41</v>
      </c>
      <c r="J12660" s="2" t="s">
        <v>47306</v>
      </c>
      <c r="K12660" s="3" t="s">
        <v>17</v>
      </c>
      <c r="L12660" s="2" t="s">
        <v>47306</v>
      </c>
      <c r="M12660" s="11"/>
      <c r="N12660" s="4"/>
      <c r="O12660" s="11"/>
      <c r="P12660" s="4"/>
      <c r="Q12660" s="11"/>
      <c r="R12660" s="4"/>
      <c r="S12660" s="11"/>
      <c r="T12660" s="4"/>
      <c r="U12660" s="11"/>
      <c r="V12660" s="4"/>
      <c r="W12660" s="11"/>
      <c r="X12660" s="4"/>
      <c r="Y12660" s="11"/>
      <c r="Z12660" s="2"/>
      <c r="AA12660" s="1" t="s">
        <v>11</v>
      </c>
      <c r="AC12660" s="23" t="s">
        <v>37891</v>
      </c>
      <c r="AD12660" s="23" t="s">
        <v>40440</v>
      </c>
      <c r="AE12660" t="s">
        <v>35409</v>
      </c>
    </row>
    <row r="12661" spans="1:31" ht="15" customHeight="1">
      <c r="A12661" s="1">
        <v>12660</v>
      </c>
      <c r="B12661" s="1" t="s">
        <v>54</v>
      </c>
      <c r="C12661" s="1" t="s">
        <v>19507</v>
      </c>
      <c r="D12661" s="9" t="s">
        <v>31</v>
      </c>
      <c r="E12661" s="12" t="s">
        <v>87</v>
      </c>
      <c r="F12661" s="9" t="s">
        <v>35278</v>
      </c>
      <c r="G12661" s="17">
        <v>91949199049</v>
      </c>
      <c r="H12661" s="2" t="s">
        <v>37779</v>
      </c>
      <c r="I12661" s="1" t="s">
        <v>41</v>
      </c>
      <c r="J12661" s="2" t="s">
        <v>47306</v>
      </c>
      <c r="K12661" s="3" t="s">
        <v>213</v>
      </c>
      <c r="L12661" s="2" t="s">
        <v>47306</v>
      </c>
      <c r="M12661" s="11"/>
      <c r="N12661" s="4"/>
      <c r="O12661" s="11"/>
      <c r="P12661" s="4"/>
      <c r="Q12661" s="11"/>
      <c r="R12661" s="4"/>
      <c r="S12661" s="11"/>
      <c r="T12661" s="4"/>
      <c r="U12661" s="11"/>
      <c r="V12661" s="4"/>
      <c r="W12661" s="11"/>
      <c r="X12661" s="4"/>
      <c r="Y12661" s="11"/>
      <c r="Z12661" s="2"/>
      <c r="AA12661" s="1" t="s">
        <v>11</v>
      </c>
      <c r="AC12661" s="23" t="s">
        <v>37891</v>
      </c>
      <c r="AD12661" s="23" t="s">
        <v>40440</v>
      </c>
      <c r="AE12661" t="s">
        <v>35394</v>
      </c>
    </row>
    <row r="12662" spans="1:31" ht="15" customHeight="1">
      <c r="A12662" s="1">
        <v>12661</v>
      </c>
      <c r="B12662" s="1" t="s">
        <v>54</v>
      </c>
      <c r="C12662" s="1" t="s">
        <v>19513</v>
      </c>
      <c r="D12662" s="9" t="s">
        <v>791</v>
      </c>
      <c r="E12662" s="12" t="s">
        <v>40</v>
      </c>
      <c r="F12662" s="9" t="s">
        <v>35280</v>
      </c>
      <c r="G12662" s="17">
        <v>91914949409</v>
      </c>
      <c r="H12662" s="2" t="s">
        <v>37779</v>
      </c>
      <c r="I12662" s="1" t="s">
        <v>62</v>
      </c>
      <c r="J12662" s="2" t="s">
        <v>47306</v>
      </c>
      <c r="K12662" s="3" t="s">
        <v>213</v>
      </c>
      <c r="L12662" s="2" t="s">
        <v>47306</v>
      </c>
      <c r="M12662" s="11"/>
      <c r="N12662" s="4"/>
      <c r="O12662" s="11"/>
      <c r="P12662" s="4"/>
      <c r="Q12662" s="11"/>
      <c r="R12662" s="4"/>
      <c r="S12662" s="11"/>
      <c r="T12662" s="4"/>
      <c r="U12662" s="11"/>
      <c r="V12662" s="4"/>
      <c r="W12662" s="11"/>
      <c r="X12662" s="4"/>
      <c r="Y12662" s="11"/>
      <c r="Z12662" s="2"/>
      <c r="AA12662" s="1" t="s">
        <v>16</v>
      </c>
      <c r="AC12662" s="23" t="s">
        <v>37891</v>
      </c>
      <c r="AD12662" s="23" t="s">
        <v>40440</v>
      </c>
      <c r="AE12662" t="s">
        <v>35409</v>
      </c>
    </row>
    <row r="12663" spans="1:31" ht="15" customHeight="1">
      <c r="A12663" s="1">
        <v>12662</v>
      </c>
      <c r="B12663" s="1" t="s">
        <v>54</v>
      </c>
      <c r="C12663" s="1" t="s">
        <v>19518</v>
      </c>
      <c r="D12663" s="9" t="s">
        <v>734</v>
      </c>
      <c r="E12663" s="12" t="s">
        <v>37669</v>
      </c>
      <c r="F12663" s="9" t="s">
        <v>30449</v>
      </c>
      <c r="G12663" s="17">
        <v>91914064900</v>
      </c>
      <c r="H12663" s="2" t="s">
        <v>37779</v>
      </c>
      <c r="I12663" s="1" t="s">
        <v>41</v>
      </c>
      <c r="J12663" s="2" t="s">
        <v>47306</v>
      </c>
      <c r="K12663" s="3" t="s">
        <v>17</v>
      </c>
      <c r="L12663" s="2" t="s">
        <v>47306</v>
      </c>
      <c r="M12663" s="11"/>
      <c r="N12663" s="4"/>
      <c r="O12663" s="11"/>
      <c r="P12663" s="4"/>
      <c r="Q12663" s="11"/>
      <c r="R12663" s="4"/>
      <c r="S12663" s="11"/>
      <c r="T12663" s="4"/>
      <c r="U12663" s="11"/>
      <c r="V12663" s="4"/>
      <c r="W12663" s="11"/>
      <c r="X12663" s="4"/>
      <c r="Y12663" s="11"/>
      <c r="Z12663" s="2"/>
      <c r="AA12663" s="1" t="s">
        <v>16</v>
      </c>
      <c r="AC12663" s="23" t="s">
        <v>37891</v>
      </c>
      <c r="AD12663" s="23" t="s">
        <v>40440</v>
      </c>
      <c r="AE12663" t="s">
        <v>35409</v>
      </c>
    </row>
    <row r="12664" spans="1:31" ht="15" customHeight="1">
      <c r="A12664" s="1">
        <v>12663</v>
      </c>
      <c r="B12664" s="1" t="s">
        <v>54</v>
      </c>
      <c r="C12664" s="1" t="s">
        <v>19534</v>
      </c>
      <c r="D12664" s="9" t="s">
        <v>5854</v>
      </c>
      <c r="E12664" s="12" t="s">
        <v>36710</v>
      </c>
      <c r="F12664" s="9" t="s">
        <v>33252</v>
      </c>
      <c r="G12664" s="17">
        <v>91964644601</v>
      </c>
      <c r="H12664" s="2" t="s">
        <v>37779</v>
      </c>
      <c r="I12664" s="1" t="s">
        <v>62</v>
      </c>
      <c r="J12664" s="2" t="s">
        <v>47306</v>
      </c>
      <c r="K12664" s="3" t="s">
        <v>178</v>
      </c>
      <c r="L12664" s="2" t="s">
        <v>47306</v>
      </c>
      <c r="M12664" s="11"/>
      <c r="N12664" s="4"/>
      <c r="O12664" s="11"/>
      <c r="P12664" s="4"/>
      <c r="Q12664" s="11"/>
      <c r="R12664" s="4"/>
      <c r="S12664" s="11"/>
      <c r="T12664" s="4"/>
      <c r="U12664" s="11"/>
      <c r="V12664" s="4"/>
      <c r="W12664" s="11"/>
      <c r="X12664" s="4"/>
      <c r="Y12664" s="11"/>
      <c r="Z12664" s="2"/>
      <c r="AA12664" s="1" t="s">
        <v>16</v>
      </c>
      <c r="AC12664" s="23" t="s">
        <v>37891</v>
      </c>
      <c r="AD12664" s="23" t="s">
        <v>40440</v>
      </c>
      <c r="AE12664" t="s">
        <v>35399</v>
      </c>
    </row>
    <row r="12665" spans="1:31" ht="15" customHeight="1">
      <c r="A12665" s="1">
        <v>12664</v>
      </c>
      <c r="B12665" s="1" t="s">
        <v>54</v>
      </c>
      <c r="C12665" s="1" t="s">
        <v>19552</v>
      </c>
      <c r="D12665" s="9" t="s">
        <v>908</v>
      </c>
      <c r="E12665" s="12" t="s">
        <v>8515</v>
      </c>
      <c r="F12665" s="9" t="s">
        <v>30467</v>
      </c>
      <c r="G12665" s="17">
        <v>919664401009</v>
      </c>
      <c r="H12665" s="2" t="s">
        <v>37779</v>
      </c>
      <c r="I12665" s="1" t="s">
        <v>62</v>
      </c>
      <c r="J12665" s="2" t="s">
        <v>47306</v>
      </c>
      <c r="K12665" s="3" t="s">
        <v>17</v>
      </c>
      <c r="L12665" s="2" t="s">
        <v>47306</v>
      </c>
      <c r="M12665" s="11"/>
      <c r="N12665" s="4"/>
      <c r="O12665" s="11"/>
      <c r="P12665" s="4"/>
      <c r="Q12665" s="11"/>
      <c r="R12665" s="4"/>
      <c r="S12665" s="11"/>
      <c r="T12665" s="4"/>
      <c r="U12665" s="11"/>
      <c r="V12665" s="4"/>
      <c r="W12665" s="11"/>
      <c r="X12665" s="4"/>
      <c r="Y12665" s="11"/>
      <c r="Z12665" s="2"/>
      <c r="AA12665" s="1" t="s">
        <v>16</v>
      </c>
      <c r="AC12665" s="23" t="s">
        <v>37891</v>
      </c>
      <c r="AD12665" s="23" t="s">
        <v>40440</v>
      </c>
      <c r="AE12665" t="s">
        <v>35409</v>
      </c>
    </row>
    <row r="12666" spans="1:31" ht="15" customHeight="1">
      <c r="A12666" s="1">
        <v>12665</v>
      </c>
      <c r="B12666" s="1" t="s">
        <v>54</v>
      </c>
      <c r="C12666" s="1" t="s">
        <v>19553</v>
      </c>
      <c r="D12666" s="9" t="s">
        <v>2359</v>
      </c>
      <c r="E12666" s="12" t="s">
        <v>40</v>
      </c>
      <c r="F12666" s="9" t="s">
        <v>30468</v>
      </c>
      <c r="G12666" s="17">
        <v>919664940991</v>
      </c>
      <c r="H12666" s="2" t="s">
        <v>37779</v>
      </c>
      <c r="I12666" s="1" t="s">
        <v>62</v>
      </c>
      <c r="J12666" s="2" t="s">
        <v>47306</v>
      </c>
      <c r="K12666" s="3" t="s">
        <v>17</v>
      </c>
      <c r="L12666" s="2" t="s">
        <v>47306</v>
      </c>
      <c r="M12666" s="11"/>
      <c r="N12666" s="4"/>
      <c r="O12666" s="11"/>
      <c r="P12666" s="4"/>
      <c r="Q12666" s="11"/>
      <c r="R12666" s="4"/>
      <c r="S12666" s="11"/>
      <c r="T12666" s="4"/>
      <c r="U12666" s="11"/>
      <c r="V12666" s="4"/>
      <c r="W12666" s="11"/>
      <c r="X12666" s="4"/>
      <c r="Y12666" s="11"/>
      <c r="Z12666" s="2"/>
      <c r="AA12666" s="1" t="s">
        <v>16</v>
      </c>
      <c r="AC12666" s="23" t="s">
        <v>37891</v>
      </c>
      <c r="AD12666" s="23" t="s">
        <v>40440</v>
      </c>
      <c r="AE12666" t="s">
        <v>35399</v>
      </c>
    </row>
    <row r="12667" spans="1:31" ht="15" customHeight="1">
      <c r="A12667" s="1">
        <v>12666</v>
      </c>
      <c r="B12667" s="1" t="s">
        <v>54</v>
      </c>
      <c r="C12667" s="1" t="s">
        <v>19554</v>
      </c>
      <c r="D12667" s="9" t="s">
        <v>727</v>
      </c>
      <c r="E12667" s="12" t="s">
        <v>36647</v>
      </c>
      <c r="F12667" s="9" t="s">
        <v>30469</v>
      </c>
      <c r="G12667" s="17">
        <v>919664464649</v>
      </c>
      <c r="H12667" s="2" t="s">
        <v>37779</v>
      </c>
      <c r="I12667" s="1" t="s">
        <v>9</v>
      </c>
      <c r="J12667" s="2" t="s">
        <v>47306</v>
      </c>
      <c r="K12667" s="3" t="s">
        <v>213</v>
      </c>
      <c r="L12667" s="2" t="s">
        <v>47306</v>
      </c>
      <c r="M12667" s="11"/>
      <c r="N12667" s="4"/>
      <c r="O12667" s="11"/>
      <c r="P12667" s="4"/>
      <c r="Q12667" s="11"/>
      <c r="R12667" s="4"/>
      <c r="S12667" s="11"/>
      <c r="T12667" s="4"/>
      <c r="U12667" s="11"/>
      <c r="V12667" s="4"/>
      <c r="W12667" s="11"/>
      <c r="X12667" s="4"/>
      <c r="Y12667" s="11"/>
      <c r="Z12667" s="2"/>
      <c r="AA12667" s="1" t="s">
        <v>11</v>
      </c>
      <c r="AC12667" s="23" t="s">
        <v>37891</v>
      </c>
      <c r="AD12667" s="23" t="s">
        <v>40440</v>
      </c>
      <c r="AE12667" t="s">
        <v>35394</v>
      </c>
    </row>
    <row r="12668" spans="1:31" ht="15" customHeight="1">
      <c r="A12668" s="1">
        <v>12667</v>
      </c>
      <c r="B12668" s="1" t="s">
        <v>54</v>
      </c>
      <c r="C12668" s="1" t="s">
        <v>19603</v>
      </c>
      <c r="D12668" s="9" t="s">
        <v>5847</v>
      </c>
      <c r="E12668" s="12" t="s">
        <v>37557</v>
      </c>
      <c r="F12668" s="9" t="s">
        <v>30496</v>
      </c>
      <c r="G12668" s="17">
        <v>919614916464</v>
      </c>
      <c r="H12668" s="2" t="s">
        <v>37779</v>
      </c>
      <c r="I12668" s="1" t="s">
        <v>41</v>
      </c>
      <c r="J12668" s="2" t="s">
        <v>47306</v>
      </c>
      <c r="K12668" s="3" t="s">
        <v>17</v>
      </c>
      <c r="L12668" s="2" t="s">
        <v>47306</v>
      </c>
      <c r="M12668" s="11"/>
      <c r="N12668" s="4"/>
      <c r="O12668" s="11"/>
      <c r="P12668" s="4"/>
      <c r="Q12668" s="11"/>
      <c r="R12668" s="4"/>
      <c r="S12668" s="11"/>
      <c r="T12668" s="4"/>
      <c r="U12668" s="11"/>
      <c r="V12668" s="4"/>
      <c r="W12668" s="11"/>
      <c r="X12668" s="4"/>
      <c r="Y12668" s="11"/>
      <c r="Z12668" s="2"/>
      <c r="AA12668" s="1" t="s">
        <v>16</v>
      </c>
      <c r="AC12668" s="23" t="s">
        <v>37891</v>
      </c>
      <c r="AD12668" s="23" t="s">
        <v>40440</v>
      </c>
      <c r="AE12668" t="s">
        <v>35394</v>
      </c>
    </row>
    <row r="12669" spans="1:31" ht="15" customHeight="1">
      <c r="A12669" s="1">
        <v>12668</v>
      </c>
      <c r="B12669" s="1" t="s">
        <v>54</v>
      </c>
      <c r="C12669" s="1" t="s">
        <v>19613</v>
      </c>
      <c r="D12669" s="9" t="s">
        <v>16326</v>
      </c>
      <c r="E12669" s="12" t="s">
        <v>10887</v>
      </c>
      <c r="F12669" s="9" t="s">
        <v>30502</v>
      </c>
      <c r="G12669" s="17">
        <v>919610169906</v>
      </c>
      <c r="H12669" s="2" t="s">
        <v>37779</v>
      </c>
      <c r="I12669" s="1" t="s">
        <v>41</v>
      </c>
      <c r="J12669" s="2" t="s">
        <v>47306</v>
      </c>
      <c r="K12669" s="11" t="s">
        <v>13</v>
      </c>
      <c r="L12669" s="2" t="s">
        <v>47306</v>
      </c>
      <c r="M12669" s="11"/>
      <c r="N12669" s="4"/>
      <c r="O12669" s="11"/>
      <c r="P12669" s="4"/>
      <c r="Q12669" s="11"/>
      <c r="R12669" s="4"/>
      <c r="S12669" s="11"/>
      <c r="T12669" s="4"/>
      <c r="U12669" s="11"/>
      <c r="V12669" s="4"/>
      <c r="W12669" s="11"/>
      <c r="X12669" s="4"/>
      <c r="Y12669" s="11"/>
      <c r="Z12669" s="2"/>
      <c r="AA12669" s="1" t="s">
        <v>11</v>
      </c>
      <c r="AC12669" s="23" t="s">
        <v>37891</v>
      </c>
      <c r="AD12669" s="23" t="s">
        <v>40440</v>
      </c>
      <c r="AE12669" t="s">
        <v>35410</v>
      </c>
    </row>
    <row r="12670" spans="1:31" ht="15" customHeight="1">
      <c r="A12670" s="1">
        <v>12669</v>
      </c>
      <c r="B12670" s="1" t="s">
        <v>54</v>
      </c>
      <c r="C12670" s="1" t="s">
        <v>19665</v>
      </c>
      <c r="D12670" s="9" t="s">
        <v>1286</v>
      </c>
      <c r="E12670" s="12" t="s">
        <v>40</v>
      </c>
      <c r="F12670" s="9" t="s">
        <v>30537</v>
      </c>
      <c r="G12670" s="17">
        <v>91940996666</v>
      </c>
      <c r="H12670" s="2" t="s">
        <v>37779</v>
      </c>
      <c r="I12670" s="1" t="s">
        <v>9</v>
      </c>
      <c r="J12670" s="2" t="s">
        <v>47306</v>
      </c>
      <c r="K12670" s="11" t="s">
        <v>18748</v>
      </c>
      <c r="L12670" s="2" t="s">
        <v>47306</v>
      </c>
      <c r="M12670" s="11"/>
      <c r="N12670" s="4"/>
      <c r="O12670" s="11"/>
      <c r="P12670" s="4"/>
      <c r="Q12670" s="11"/>
      <c r="R12670" s="4"/>
      <c r="S12670" s="11"/>
      <c r="T12670" s="4"/>
      <c r="U12670" s="11"/>
      <c r="V12670" s="4"/>
      <c r="W12670" s="11"/>
      <c r="X12670" s="4"/>
      <c r="Y12670" s="11"/>
      <c r="Z12670" s="2"/>
      <c r="AA12670" s="1" t="s">
        <v>16</v>
      </c>
      <c r="AC12670" s="23" t="s">
        <v>37891</v>
      </c>
      <c r="AD12670" s="23" t="s">
        <v>40440</v>
      </c>
      <c r="AE12670" t="s">
        <v>35410</v>
      </c>
    </row>
    <row r="12671" spans="1:31" ht="15" customHeight="1">
      <c r="A12671" s="1">
        <v>12670</v>
      </c>
      <c r="B12671" s="1" t="s">
        <v>54</v>
      </c>
      <c r="C12671" s="1" t="s">
        <v>19666</v>
      </c>
      <c r="D12671" s="9" t="s">
        <v>371</v>
      </c>
      <c r="E12671" s="12" t="s">
        <v>40</v>
      </c>
      <c r="F12671" s="9" t="s">
        <v>33266</v>
      </c>
      <c r="G12671" s="17">
        <v>919409909919</v>
      </c>
      <c r="H12671" s="2" t="s">
        <v>37779</v>
      </c>
      <c r="I12671" s="1" t="s">
        <v>62</v>
      </c>
      <c r="J12671" s="2" t="s">
        <v>47306</v>
      </c>
      <c r="K12671" s="3" t="s">
        <v>171</v>
      </c>
      <c r="L12671" s="2" t="s">
        <v>47306</v>
      </c>
      <c r="M12671" s="11"/>
      <c r="N12671" s="4"/>
      <c r="O12671" s="11"/>
      <c r="P12671" s="4"/>
      <c r="Q12671" s="11"/>
      <c r="R12671" s="4"/>
      <c r="S12671" s="11"/>
      <c r="T12671" s="4"/>
      <c r="U12671" s="11"/>
      <c r="V12671" s="4"/>
      <c r="W12671" s="11"/>
      <c r="X12671" s="4"/>
      <c r="Y12671" s="11"/>
      <c r="Z12671" s="2"/>
      <c r="AA12671" s="1" t="s">
        <v>16</v>
      </c>
      <c r="AC12671" s="23" t="s">
        <v>37891</v>
      </c>
      <c r="AD12671" s="23" t="s">
        <v>40440</v>
      </c>
      <c r="AE12671" t="s">
        <v>35399</v>
      </c>
    </row>
    <row r="12672" spans="1:31" ht="15" customHeight="1">
      <c r="A12672" s="1">
        <v>12671</v>
      </c>
      <c r="B12672" s="1" t="s">
        <v>54</v>
      </c>
      <c r="C12672" s="1" t="s">
        <v>19674</v>
      </c>
      <c r="D12672" s="9" t="s">
        <v>1207</v>
      </c>
      <c r="E12672" s="12" t="s">
        <v>9056</v>
      </c>
      <c r="F12672" s="9" t="s">
        <v>30543</v>
      </c>
      <c r="G12672" s="17">
        <v>919404400064</v>
      </c>
      <c r="H12672" s="2" t="s">
        <v>37779</v>
      </c>
      <c r="I12672" s="1" t="s">
        <v>62</v>
      </c>
      <c r="J12672" s="2" t="s">
        <v>47306</v>
      </c>
      <c r="K12672" s="3" t="s">
        <v>17</v>
      </c>
      <c r="L12672" s="2" t="s">
        <v>47306</v>
      </c>
      <c r="M12672" s="11"/>
      <c r="N12672" s="4"/>
      <c r="O12672" s="11"/>
      <c r="P12672" s="4"/>
      <c r="Q12672" s="11"/>
      <c r="R12672" s="4"/>
      <c r="S12672" s="11"/>
      <c r="T12672" s="4"/>
      <c r="U12672" s="11"/>
      <c r="V12672" s="4"/>
      <c r="W12672" s="11"/>
      <c r="X12672" s="4"/>
      <c r="Y12672" s="11"/>
      <c r="Z12672" s="2"/>
      <c r="AA12672" s="1" t="s">
        <v>11</v>
      </c>
      <c r="AC12672" s="23" t="s">
        <v>37891</v>
      </c>
      <c r="AD12672" s="23" t="s">
        <v>40440</v>
      </c>
      <c r="AE12672" t="s">
        <v>35394</v>
      </c>
    </row>
    <row r="12673" spans="1:31" ht="15" customHeight="1">
      <c r="A12673" s="1">
        <v>12672</v>
      </c>
      <c r="B12673" s="1" t="s">
        <v>54</v>
      </c>
      <c r="C12673" s="1" t="s">
        <v>19684</v>
      </c>
      <c r="D12673" s="9" t="s">
        <v>371</v>
      </c>
      <c r="E12673" s="12" t="s">
        <v>37684</v>
      </c>
      <c r="F12673" s="9" t="s">
        <v>30548</v>
      </c>
      <c r="G12673" s="17">
        <v>9199661914</v>
      </c>
      <c r="H12673" s="2" t="s">
        <v>37779</v>
      </c>
      <c r="I12673" s="1" t="s">
        <v>62</v>
      </c>
      <c r="J12673" s="2" t="s">
        <v>47306</v>
      </c>
      <c r="K12673" s="3" t="s">
        <v>17</v>
      </c>
      <c r="L12673" s="2" t="s">
        <v>47306</v>
      </c>
      <c r="M12673" s="11"/>
      <c r="N12673" s="4"/>
      <c r="O12673" s="11"/>
      <c r="P12673" s="4"/>
      <c r="Q12673" s="11"/>
      <c r="R12673" s="4"/>
      <c r="S12673" s="11"/>
      <c r="T12673" s="4"/>
      <c r="U12673" s="11"/>
      <c r="V12673" s="4"/>
      <c r="W12673" s="11"/>
      <c r="X12673" s="4"/>
      <c r="Y12673" s="11"/>
      <c r="Z12673" s="2"/>
      <c r="AA12673" s="1" t="s">
        <v>16</v>
      </c>
      <c r="AC12673" s="23" t="s">
        <v>37972</v>
      </c>
      <c r="AD12673" s="23" t="s">
        <v>40440</v>
      </c>
      <c r="AE12673" t="s">
        <v>35399</v>
      </c>
    </row>
    <row r="12674" spans="1:31" ht="15" customHeight="1">
      <c r="A12674" s="1">
        <v>12673</v>
      </c>
      <c r="B12674" s="1" t="s">
        <v>54</v>
      </c>
      <c r="C12674" s="1" t="s">
        <v>19686</v>
      </c>
      <c r="D12674" s="9" t="s">
        <v>36086</v>
      </c>
      <c r="E12674" s="12" t="s">
        <v>139</v>
      </c>
      <c r="F12674" s="9" t="s">
        <v>18560</v>
      </c>
      <c r="G12674" s="17">
        <v>91996449644</v>
      </c>
      <c r="H12674" s="2" t="s">
        <v>37779</v>
      </c>
      <c r="I12674" s="1" t="s">
        <v>9</v>
      </c>
      <c r="J12674" s="2" t="s">
        <v>47306</v>
      </c>
      <c r="K12674" s="3" t="s">
        <v>17</v>
      </c>
      <c r="L12674" s="2" t="s">
        <v>47306</v>
      </c>
      <c r="M12674" s="11"/>
      <c r="N12674" s="4"/>
      <c r="O12674" s="11"/>
      <c r="P12674" s="4"/>
      <c r="Q12674" s="11"/>
      <c r="R12674" s="4"/>
      <c r="S12674" s="11"/>
      <c r="T12674" s="4"/>
      <c r="U12674" s="11"/>
      <c r="V12674" s="4"/>
      <c r="W12674" s="11"/>
      <c r="X12674" s="4"/>
      <c r="Y12674" s="11"/>
      <c r="Z12674" s="2"/>
      <c r="AA12674" s="1" t="s">
        <v>16</v>
      </c>
      <c r="AC12674" s="23" t="s">
        <v>37973</v>
      </c>
      <c r="AD12674" s="23" t="s">
        <v>40440</v>
      </c>
      <c r="AE12674" t="s">
        <v>35394</v>
      </c>
    </row>
    <row r="12675" spans="1:31" ht="15" customHeight="1">
      <c r="A12675" s="1">
        <v>12674</v>
      </c>
      <c r="B12675" s="1" t="s">
        <v>54</v>
      </c>
      <c r="C12675" s="1" t="s">
        <v>19699</v>
      </c>
      <c r="D12675" s="9" t="s">
        <v>92</v>
      </c>
      <c r="E12675" s="12" t="s">
        <v>558</v>
      </c>
      <c r="F12675" s="9" t="s">
        <v>30558</v>
      </c>
      <c r="G12675" s="17">
        <v>919946641</v>
      </c>
      <c r="H12675" s="2" t="s">
        <v>37779</v>
      </c>
      <c r="I12675" s="1" t="s">
        <v>62</v>
      </c>
      <c r="J12675" s="2" t="s">
        <v>47306</v>
      </c>
      <c r="K12675" s="3" t="s">
        <v>17</v>
      </c>
      <c r="L12675" s="2" t="s">
        <v>47306</v>
      </c>
      <c r="M12675" s="11"/>
      <c r="N12675" s="4"/>
      <c r="O12675" s="11"/>
      <c r="P12675" s="4"/>
      <c r="Q12675" s="11"/>
      <c r="R12675" s="4"/>
      <c r="S12675" s="11"/>
      <c r="T12675" s="4"/>
      <c r="U12675" s="11"/>
      <c r="V12675" s="4"/>
      <c r="W12675" s="11"/>
      <c r="X12675" s="4"/>
      <c r="Y12675" s="11"/>
      <c r="Z12675" s="2"/>
      <c r="AA12675" s="1" t="s">
        <v>16</v>
      </c>
      <c r="AC12675" s="23" t="s">
        <v>37974</v>
      </c>
      <c r="AD12675" s="23" t="s">
        <v>40440</v>
      </c>
      <c r="AE12675" t="s">
        <v>35409</v>
      </c>
    </row>
    <row r="12676" spans="1:31" ht="15" customHeight="1">
      <c r="A12676" s="1">
        <v>12675</v>
      </c>
      <c r="B12676" s="1" t="s">
        <v>54</v>
      </c>
      <c r="C12676" s="1" t="s">
        <v>19716</v>
      </c>
      <c r="D12676" s="9" t="s">
        <v>37685</v>
      </c>
      <c r="E12676" s="12" t="s">
        <v>4627</v>
      </c>
      <c r="F12676" s="9" t="s">
        <v>30570</v>
      </c>
      <c r="G12676" s="17">
        <v>919194144</v>
      </c>
      <c r="H12676" s="2" t="s">
        <v>37779</v>
      </c>
      <c r="I12676" s="1" t="s">
        <v>41</v>
      </c>
      <c r="J12676" s="2" t="s">
        <v>47306</v>
      </c>
      <c r="K12676" s="3" t="s">
        <v>17</v>
      </c>
      <c r="L12676" s="2" t="s">
        <v>47306</v>
      </c>
      <c r="M12676" s="11"/>
      <c r="N12676" s="4"/>
      <c r="O12676" s="11"/>
      <c r="P12676" s="4"/>
      <c r="Q12676" s="11"/>
      <c r="R12676" s="4"/>
      <c r="S12676" s="11"/>
      <c r="T12676" s="4"/>
      <c r="U12676" s="11"/>
      <c r="V12676" s="4"/>
      <c r="W12676" s="11"/>
      <c r="X12676" s="4"/>
      <c r="Y12676" s="11"/>
      <c r="Z12676" s="2"/>
      <c r="AA12676" s="1" t="s">
        <v>11</v>
      </c>
      <c r="AC12676" s="23" t="s">
        <v>37975</v>
      </c>
      <c r="AD12676" s="23" t="s">
        <v>40440</v>
      </c>
      <c r="AE12676" t="s">
        <v>35399</v>
      </c>
    </row>
    <row r="12677" spans="1:31" ht="15" customHeight="1">
      <c r="A12677" s="1">
        <v>12676</v>
      </c>
      <c r="B12677" s="1" t="s">
        <v>54</v>
      </c>
      <c r="C12677" s="1" t="s">
        <v>19722</v>
      </c>
      <c r="D12677" s="9" t="s">
        <v>386</v>
      </c>
      <c r="E12677" s="12" t="s">
        <v>4566</v>
      </c>
      <c r="F12677" s="9" t="s">
        <v>30573</v>
      </c>
      <c r="G12677" s="17">
        <v>91911044406</v>
      </c>
      <c r="H12677" s="2" t="s">
        <v>37779</v>
      </c>
      <c r="I12677" s="1" t="s">
        <v>62</v>
      </c>
      <c r="J12677" s="2" t="s">
        <v>47306</v>
      </c>
      <c r="K12677" s="3" t="s">
        <v>213</v>
      </c>
      <c r="L12677" s="2" t="s">
        <v>47306</v>
      </c>
      <c r="M12677" s="11"/>
      <c r="N12677" s="4"/>
      <c r="O12677" s="11"/>
      <c r="P12677" s="4"/>
      <c r="Q12677" s="11"/>
      <c r="R12677" s="4"/>
      <c r="S12677" s="11"/>
      <c r="T12677" s="4"/>
      <c r="U12677" s="11"/>
      <c r="V12677" s="4"/>
      <c r="W12677" s="11"/>
      <c r="X12677" s="4"/>
      <c r="Y12677" s="11"/>
      <c r="Z12677" s="2"/>
      <c r="AA12677" s="1" t="s">
        <v>16</v>
      </c>
      <c r="AC12677" s="23" t="s">
        <v>37976</v>
      </c>
      <c r="AD12677" s="23" t="s">
        <v>40440</v>
      </c>
      <c r="AE12677" t="s">
        <v>35394</v>
      </c>
    </row>
    <row r="12678" spans="1:31" ht="15" customHeight="1">
      <c r="A12678" s="1">
        <v>12677</v>
      </c>
      <c r="B12678" s="1" t="s">
        <v>54</v>
      </c>
      <c r="C12678" s="1" t="s">
        <v>19742</v>
      </c>
      <c r="D12678" s="9" t="s">
        <v>16180</v>
      </c>
      <c r="E12678" s="12"/>
      <c r="F12678" s="9" t="s">
        <v>30584</v>
      </c>
      <c r="G12678" s="17">
        <v>919099146666</v>
      </c>
      <c r="H12678" s="2" t="s">
        <v>37779</v>
      </c>
      <c r="I12678" s="1" t="s">
        <v>9</v>
      </c>
      <c r="J12678" s="2" t="s">
        <v>47306</v>
      </c>
      <c r="K12678" s="3" t="s">
        <v>42</v>
      </c>
      <c r="L12678" s="2" t="s">
        <v>47306</v>
      </c>
      <c r="M12678" s="11"/>
      <c r="N12678" s="4"/>
      <c r="O12678" s="11"/>
      <c r="P12678" s="4"/>
      <c r="Q12678" s="11"/>
      <c r="R12678" s="4"/>
      <c r="S12678" s="11"/>
      <c r="T12678" s="4"/>
      <c r="U12678" s="11"/>
      <c r="V12678" s="4"/>
      <c r="W12678" s="11"/>
      <c r="X12678" s="4"/>
      <c r="Y12678" s="11"/>
      <c r="Z12678" s="2"/>
      <c r="AA12678" s="1" t="s">
        <v>16</v>
      </c>
      <c r="AC12678" s="23" t="s">
        <v>37977</v>
      </c>
      <c r="AD12678" s="23" t="s">
        <v>40440</v>
      </c>
      <c r="AE12678" t="s">
        <v>35409</v>
      </c>
    </row>
    <row r="12679" spans="1:31" ht="15" customHeight="1">
      <c r="A12679" s="1">
        <v>12678</v>
      </c>
      <c r="B12679" s="1" t="s">
        <v>54</v>
      </c>
      <c r="C12679" s="1" t="s">
        <v>19756</v>
      </c>
      <c r="D12679" s="2" t="s">
        <v>536</v>
      </c>
      <c r="E12679" s="12" t="s">
        <v>73</v>
      </c>
      <c r="F12679" s="9" t="s">
        <v>30593</v>
      </c>
      <c r="G12679" s="17">
        <v>919099664646</v>
      </c>
      <c r="H12679" s="2" t="s">
        <v>37779</v>
      </c>
      <c r="I12679" s="1" t="s">
        <v>41</v>
      </c>
      <c r="J12679" s="2" t="s">
        <v>47306</v>
      </c>
      <c r="K12679" s="11" t="s">
        <v>13</v>
      </c>
      <c r="L12679" s="2" t="s">
        <v>47306</v>
      </c>
      <c r="M12679" s="11"/>
      <c r="N12679" s="4"/>
      <c r="O12679" s="11"/>
      <c r="P12679" s="4"/>
      <c r="Q12679" s="11"/>
      <c r="R12679" s="4"/>
      <c r="S12679" s="11"/>
      <c r="T12679" s="4"/>
      <c r="U12679" s="11"/>
      <c r="V12679" s="4"/>
      <c r="W12679" s="11"/>
      <c r="X12679" s="4"/>
      <c r="Y12679" s="11"/>
      <c r="Z12679" s="2"/>
      <c r="AA12679" s="1" t="s">
        <v>16</v>
      </c>
      <c r="AC12679" s="23" t="s">
        <v>37978</v>
      </c>
      <c r="AD12679" s="23" t="s">
        <v>40440</v>
      </c>
      <c r="AE12679" t="s">
        <v>35394</v>
      </c>
    </row>
    <row r="12680" spans="1:31" ht="15" customHeight="1">
      <c r="A12680" s="1">
        <v>12679</v>
      </c>
      <c r="B12680" s="1" t="s">
        <v>54</v>
      </c>
      <c r="C12680" s="1" t="s">
        <v>19772</v>
      </c>
      <c r="D12680" s="9" t="s">
        <v>1132</v>
      </c>
      <c r="E12680" s="12" t="s">
        <v>18393</v>
      </c>
      <c r="F12680" s="9" t="s">
        <v>30606</v>
      </c>
      <c r="G12680" s="17">
        <v>919016611196</v>
      </c>
      <c r="H12680" s="2" t="s">
        <v>37779</v>
      </c>
      <c r="I12680" s="1" t="s">
        <v>62</v>
      </c>
      <c r="J12680" s="2" t="s">
        <v>47306</v>
      </c>
      <c r="K12680" s="11" t="s">
        <v>13</v>
      </c>
      <c r="L12680" s="2" t="s">
        <v>47306</v>
      </c>
      <c r="M12680" s="11"/>
      <c r="N12680" s="4"/>
      <c r="O12680" s="11"/>
      <c r="P12680" s="4"/>
      <c r="Q12680" s="11"/>
      <c r="R12680" s="4"/>
      <c r="S12680" s="11"/>
      <c r="T12680" s="4"/>
      <c r="U12680" s="11"/>
      <c r="V12680" s="4"/>
      <c r="W12680" s="11"/>
      <c r="X12680" s="4"/>
      <c r="Y12680" s="11"/>
      <c r="Z12680" s="2"/>
      <c r="AA12680" s="1" t="s">
        <v>16</v>
      </c>
      <c r="AC12680" s="23" t="s">
        <v>37979</v>
      </c>
      <c r="AD12680" s="23" t="s">
        <v>40440</v>
      </c>
      <c r="AE12680" t="s">
        <v>35409</v>
      </c>
    </row>
    <row r="12681" spans="1:31" ht="15" customHeight="1">
      <c r="A12681" s="1">
        <v>12680</v>
      </c>
      <c r="B12681" s="1" t="s">
        <v>54</v>
      </c>
      <c r="C12681" s="1" t="s">
        <v>19776</v>
      </c>
      <c r="D12681" s="9" t="s">
        <v>10443</v>
      </c>
      <c r="E12681" s="12"/>
      <c r="F12681" s="9" t="s">
        <v>35312</v>
      </c>
      <c r="G12681" s="17">
        <v>919016144991</v>
      </c>
      <c r="H12681" s="2" t="s">
        <v>37779</v>
      </c>
      <c r="I12681" s="1" t="s">
        <v>62</v>
      </c>
      <c r="J12681" s="2" t="s">
        <v>47306</v>
      </c>
      <c r="K12681" s="3" t="s">
        <v>17</v>
      </c>
      <c r="L12681" s="2" t="s">
        <v>47306</v>
      </c>
      <c r="M12681" s="11"/>
      <c r="N12681" s="4"/>
      <c r="O12681" s="11"/>
      <c r="P12681" s="4"/>
      <c r="Q12681" s="11"/>
      <c r="R12681" s="4"/>
      <c r="S12681" s="11"/>
      <c r="T12681" s="4"/>
      <c r="U12681" s="11"/>
      <c r="V12681" s="4"/>
      <c r="W12681" s="11"/>
      <c r="X12681" s="4"/>
      <c r="Y12681" s="11"/>
      <c r="Z12681" s="2"/>
      <c r="AA12681" s="1" t="s">
        <v>11</v>
      </c>
      <c r="AC12681" s="23" t="s">
        <v>37980</v>
      </c>
      <c r="AD12681" s="23" t="s">
        <v>40440</v>
      </c>
      <c r="AE12681" t="s">
        <v>35399</v>
      </c>
    </row>
    <row r="12682" spans="1:31" ht="15" customHeight="1">
      <c r="A12682" s="1">
        <v>12681</v>
      </c>
      <c r="B12682" s="1" t="s">
        <v>54</v>
      </c>
      <c r="C12682" s="1" t="s">
        <v>19796</v>
      </c>
      <c r="D12682" s="9" t="s">
        <v>13983</v>
      </c>
      <c r="E12682" s="12"/>
      <c r="F12682" s="9" t="s">
        <v>30624</v>
      </c>
      <c r="G12682" s="17">
        <v>914466660444</v>
      </c>
      <c r="H12682" s="2" t="s">
        <v>37779</v>
      </c>
      <c r="I12682" s="1" t="s">
        <v>9</v>
      </c>
      <c r="J12682" s="2" t="s">
        <v>47306</v>
      </c>
      <c r="K12682" s="3" t="s">
        <v>213</v>
      </c>
      <c r="L12682" s="2" t="s">
        <v>47306</v>
      </c>
      <c r="M12682" s="11"/>
      <c r="N12682" s="4"/>
      <c r="O12682" s="11"/>
      <c r="P12682" s="4"/>
      <c r="Q12682" s="11"/>
      <c r="R12682" s="4"/>
      <c r="S12682" s="11"/>
      <c r="T12682" s="4"/>
      <c r="U12682" s="11"/>
      <c r="V12682" s="4"/>
      <c r="W12682" s="11"/>
      <c r="X12682" s="4"/>
      <c r="Y12682" s="11"/>
      <c r="Z12682" s="2"/>
      <c r="AA12682" s="1" t="s">
        <v>16</v>
      </c>
      <c r="AC12682" s="23" t="s">
        <v>37981</v>
      </c>
      <c r="AD12682" s="23" t="s">
        <v>40440</v>
      </c>
      <c r="AE12682" t="s">
        <v>35410</v>
      </c>
    </row>
    <row r="12683" spans="1:31" ht="15" customHeight="1">
      <c r="A12683" s="1">
        <v>12682</v>
      </c>
      <c r="B12683" s="1" t="s">
        <v>54</v>
      </c>
      <c r="C12683" s="1" t="s">
        <v>19805</v>
      </c>
      <c r="D12683" s="9" t="s">
        <v>672</v>
      </c>
      <c r="E12683" s="12" t="s">
        <v>37558</v>
      </c>
      <c r="F12683" s="9" t="s">
        <v>30630</v>
      </c>
      <c r="G12683" s="17">
        <v>914449441496</v>
      </c>
      <c r="H12683" s="2" t="s">
        <v>37779</v>
      </c>
      <c r="I12683" s="1" t="s">
        <v>62</v>
      </c>
      <c r="J12683" s="2" t="s">
        <v>47306</v>
      </c>
      <c r="K12683" s="11" t="s">
        <v>18748</v>
      </c>
      <c r="L12683" s="2" t="s">
        <v>47306</v>
      </c>
      <c r="M12683" s="11"/>
      <c r="N12683" s="4"/>
      <c r="O12683" s="11"/>
      <c r="P12683" s="4"/>
      <c r="Q12683" s="11"/>
      <c r="R12683" s="4"/>
      <c r="S12683" s="11"/>
      <c r="T12683" s="4"/>
      <c r="U12683" s="11"/>
      <c r="V12683" s="4"/>
      <c r="W12683" s="11"/>
      <c r="X12683" s="4"/>
      <c r="Y12683" s="11"/>
      <c r="Z12683" s="2"/>
      <c r="AA12683" s="1" t="s">
        <v>11</v>
      </c>
      <c r="AC12683" s="23" t="s">
        <v>37982</v>
      </c>
      <c r="AD12683" s="23" t="s">
        <v>40440</v>
      </c>
      <c r="AE12683" t="s">
        <v>35409</v>
      </c>
    </row>
    <row r="12684" spans="1:31" ht="15" customHeight="1">
      <c r="A12684" s="1">
        <v>12683</v>
      </c>
      <c r="B12684" s="1" t="s">
        <v>54</v>
      </c>
      <c r="C12684" s="1" t="s">
        <v>19807</v>
      </c>
      <c r="D12684" s="9" t="s">
        <v>37686</v>
      </c>
      <c r="E12684" s="12" t="s">
        <v>2030</v>
      </c>
      <c r="F12684" s="9" t="s">
        <v>30632</v>
      </c>
      <c r="G12684" s="17">
        <v>914449449449</v>
      </c>
      <c r="H12684" s="2" t="s">
        <v>37779</v>
      </c>
      <c r="I12684" s="1" t="s">
        <v>9</v>
      </c>
      <c r="J12684" s="2" t="s">
        <v>47306</v>
      </c>
      <c r="K12684" s="3" t="s">
        <v>178</v>
      </c>
      <c r="L12684" s="2" t="s">
        <v>47306</v>
      </c>
      <c r="M12684" s="11"/>
      <c r="N12684" s="4"/>
      <c r="O12684" s="11"/>
      <c r="P12684" s="4"/>
      <c r="Q12684" s="11"/>
      <c r="R12684" s="4"/>
      <c r="S12684" s="11"/>
      <c r="T12684" s="4"/>
      <c r="U12684" s="11"/>
      <c r="V12684" s="4"/>
      <c r="W12684" s="11"/>
      <c r="X12684" s="4"/>
      <c r="Y12684" s="11"/>
      <c r="Z12684" s="2"/>
      <c r="AA12684" s="1" t="s">
        <v>16</v>
      </c>
      <c r="AC12684" s="23" t="s">
        <v>37983</v>
      </c>
      <c r="AD12684" s="23" t="s">
        <v>40440</v>
      </c>
      <c r="AE12684" t="s">
        <v>35409</v>
      </c>
    </row>
    <row r="12685" spans="1:31" ht="15" customHeight="1">
      <c r="A12685" s="1">
        <v>12684</v>
      </c>
      <c r="B12685" s="1" t="s">
        <v>54</v>
      </c>
      <c r="C12685" s="1" t="s">
        <v>19827</v>
      </c>
      <c r="D12685" s="9" t="s">
        <v>18566</v>
      </c>
      <c r="E12685" s="12"/>
      <c r="F12685" s="9" t="s">
        <v>30646</v>
      </c>
      <c r="G12685" s="17">
        <v>91461119466</v>
      </c>
      <c r="H12685" s="2" t="s">
        <v>37779</v>
      </c>
      <c r="I12685" s="1" t="s">
        <v>62</v>
      </c>
      <c r="J12685" s="2" t="s">
        <v>47306</v>
      </c>
      <c r="K12685" s="3" t="s">
        <v>42</v>
      </c>
      <c r="L12685" s="2" t="s">
        <v>47306</v>
      </c>
      <c r="M12685" s="11"/>
      <c r="N12685" s="4"/>
      <c r="O12685" s="11"/>
      <c r="P12685" s="4"/>
      <c r="Q12685" s="11"/>
      <c r="R12685" s="4"/>
      <c r="S12685" s="11"/>
      <c r="T12685" s="4"/>
      <c r="U12685" s="11"/>
      <c r="V12685" s="4"/>
      <c r="W12685" s="11"/>
      <c r="X12685" s="4"/>
      <c r="Y12685" s="11"/>
      <c r="Z12685" s="2"/>
      <c r="AA12685" s="1" t="s">
        <v>16</v>
      </c>
      <c r="AC12685" s="23" t="s">
        <v>37984</v>
      </c>
      <c r="AD12685" s="23" t="s">
        <v>40440</v>
      </c>
      <c r="AE12685" t="s">
        <v>35410</v>
      </c>
    </row>
    <row r="12686" spans="1:31" ht="15" customHeight="1">
      <c r="A12686" s="1">
        <v>12685</v>
      </c>
      <c r="B12686" s="1" t="s">
        <v>54</v>
      </c>
      <c r="C12686" s="1" t="s">
        <v>19837</v>
      </c>
      <c r="D12686" s="9" t="s">
        <v>1243</v>
      </c>
      <c r="E12686" s="12" t="s">
        <v>37687</v>
      </c>
      <c r="F12686" s="9" t="s">
        <v>30654</v>
      </c>
      <c r="G12686" s="17">
        <v>91446040901</v>
      </c>
      <c r="H12686" s="2" t="s">
        <v>37779</v>
      </c>
      <c r="I12686" s="1" t="s">
        <v>41</v>
      </c>
      <c r="J12686" s="2" t="s">
        <v>47306</v>
      </c>
      <c r="K12686" s="3" t="s">
        <v>17</v>
      </c>
      <c r="L12686" s="2" t="s">
        <v>47306</v>
      </c>
      <c r="M12686" s="11"/>
      <c r="N12686" s="4"/>
      <c r="O12686" s="11"/>
      <c r="P12686" s="4"/>
      <c r="Q12686" s="11"/>
      <c r="R12686" s="4"/>
      <c r="S12686" s="11"/>
      <c r="T12686" s="4"/>
      <c r="U12686" s="11"/>
      <c r="V12686" s="4"/>
      <c r="W12686" s="11"/>
      <c r="X12686" s="4"/>
      <c r="Y12686" s="11"/>
      <c r="Z12686" s="2"/>
      <c r="AA12686" s="1" t="s">
        <v>11</v>
      </c>
      <c r="AC12686" s="23" t="s">
        <v>37985</v>
      </c>
      <c r="AD12686" s="23" t="s">
        <v>40440</v>
      </c>
      <c r="AE12686" t="s">
        <v>35394</v>
      </c>
    </row>
    <row r="12687" spans="1:31" ht="15" customHeight="1">
      <c r="A12687" s="1">
        <v>12686</v>
      </c>
      <c r="B12687" s="1" t="s">
        <v>54</v>
      </c>
      <c r="C12687" s="1" t="s">
        <v>19840</v>
      </c>
      <c r="D12687" s="9" t="s">
        <v>13278</v>
      </c>
      <c r="E12687" s="12" t="s">
        <v>40</v>
      </c>
      <c r="F12687" s="9" t="s">
        <v>30655</v>
      </c>
      <c r="G12687" s="17">
        <v>9144609946</v>
      </c>
      <c r="H12687" s="2" t="s">
        <v>37779</v>
      </c>
      <c r="I12687" s="1" t="s">
        <v>9</v>
      </c>
      <c r="J12687" s="2" t="s">
        <v>47306</v>
      </c>
      <c r="K12687" s="11" t="s">
        <v>18748</v>
      </c>
      <c r="L12687" s="2" t="s">
        <v>47306</v>
      </c>
      <c r="M12687" s="11"/>
      <c r="N12687" s="4"/>
      <c r="O12687" s="11"/>
      <c r="P12687" s="4"/>
      <c r="Q12687" s="11"/>
      <c r="R12687" s="4"/>
      <c r="S12687" s="11"/>
      <c r="T12687" s="4"/>
      <c r="U12687" s="11"/>
      <c r="V12687" s="4"/>
      <c r="W12687" s="11"/>
      <c r="X12687" s="4"/>
      <c r="Y12687" s="11"/>
      <c r="Z12687" s="2"/>
      <c r="AA12687" s="1" t="s">
        <v>16</v>
      </c>
      <c r="AC12687" s="23" t="s">
        <v>37986</v>
      </c>
      <c r="AD12687" s="23" t="s">
        <v>40440</v>
      </c>
      <c r="AE12687" t="s">
        <v>35394</v>
      </c>
    </row>
    <row r="12688" spans="1:31" ht="15" customHeight="1">
      <c r="A12688" s="1">
        <v>12687</v>
      </c>
      <c r="B12688" s="1" t="s">
        <v>54</v>
      </c>
      <c r="C12688" s="1" t="s">
        <v>19874</v>
      </c>
      <c r="D12688" s="9" t="s">
        <v>14923</v>
      </c>
      <c r="E12688" s="12" t="s">
        <v>37688</v>
      </c>
      <c r="F12688" s="9" t="s">
        <v>35319</v>
      </c>
      <c r="G12688" s="17">
        <v>914141961469</v>
      </c>
      <c r="H12688" s="2" t="s">
        <v>37779</v>
      </c>
      <c r="I12688" s="1" t="s">
        <v>9</v>
      </c>
      <c r="J12688" s="2" t="s">
        <v>47306</v>
      </c>
      <c r="K12688" s="3" t="s">
        <v>213</v>
      </c>
      <c r="L12688" s="2" t="s">
        <v>47306</v>
      </c>
      <c r="M12688" s="11"/>
      <c r="N12688" s="4"/>
      <c r="O12688" s="11"/>
      <c r="P12688" s="4"/>
      <c r="Q12688" s="11"/>
      <c r="R12688" s="4"/>
      <c r="S12688" s="11"/>
      <c r="T12688" s="4"/>
      <c r="U12688" s="11"/>
      <c r="V12688" s="4"/>
      <c r="W12688" s="11"/>
      <c r="X12688" s="4"/>
      <c r="Y12688" s="11"/>
      <c r="Z12688" s="2"/>
      <c r="AA12688" s="1" t="s">
        <v>16</v>
      </c>
      <c r="AC12688" s="23" t="s">
        <v>37987</v>
      </c>
      <c r="AD12688" s="23" t="s">
        <v>40440</v>
      </c>
      <c r="AE12688" t="s">
        <v>35399</v>
      </c>
    </row>
    <row r="12689" spans="1:31" ht="15" customHeight="1">
      <c r="A12689" s="1">
        <v>12688</v>
      </c>
      <c r="B12689" s="1" t="s">
        <v>54</v>
      </c>
      <c r="C12689" s="1" t="s">
        <v>19875</v>
      </c>
      <c r="D12689" s="9" t="s">
        <v>841</v>
      </c>
      <c r="E12689" s="12" t="s">
        <v>447</v>
      </c>
      <c r="F12689" s="9" t="s">
        <v>18567</v>
      </c>
      <c r="G12689" s="17">
        <v>914141441414</v>
      </c>
      <c r="H12689" s="2" t="s">
        <v>37779</v>
      </c>
      <c r="I12689" s="1" t="s">
        <v>62</v>
      </c>
      <c r="J12689" s="2" t="s">
        <v>47306</v>
      </c>
      <c r="K12689" s="3" t="s">
        <v>17</v>
      </c>
      <c r="L12689" s="2" t="s">
        <v>47306</v>
      </c>
      <c r="M12689" s="11"/>
      <c r="N12689" s="4"/>
      <c r="O12689" s="11"/>
      <c r="P12689" s="4"/>
      <c r="Q12689" s="11"/>
      <c r="R12689" s="4"/>
      <c r="S12689" s="11"/>
      <c r="T12689" s="4"/>
      <c r="U12689" s="11"/>
      <c r="V12689" s="4"/>
      <c r="W12689" s="11"/>
      <c r="X12689" s="4"/>
      <c r="Y12689" s="11"/>
      <c r="Z12689" s="2"/>
      <c r="AA12689" s="1" t="s">
        <v>11</v>
      </c>
      <c r="AC12689" s="23" t="s">
        <v>37988</v>
      </c>
      <c r="AD12689" s="23" t="s">
        <v>40440</v>
      </c>
      <c r="AE12689" t="s">
        <v>35399</v>
      </c>
    </row>
    <row r="12690" spans="1:31" ht="15" customHeight="1">
      <c r="A12690" s="1">
        <v>12689</v>
      </c>
      <c r="B12690" s="1" t="s">
        <v>54</v>
      </c>
      <c r="C12690" s="1" t="s">
        <v>19882</v>
      </c>
      <c r="D12690" s="9" t="s">
        <v>40</v>
      </c>
      <c r="E12690" s="12" t="s">
        <v>37689</v>
      </c>
      <c r="F12690" s="9" t="s">
        <v>33292</v>
      </c>
      <c r="G12690" s="17">
        <v>914144441661</v>
      </c>
      <c r="H12690" s="2" t="s">
        <v>37779</v>
      </c>
      <c r="I12690" s="1" t="s">
        <v>62</v>
      </c>
      <c r="J12690" s="2" t="s">
        <v>47306</v>
      </c>
      <c r="K12690" s="3" t="s">
        <v>17</v>
      </c>
      <c r="L12690" s="2" t="s">
        <v>47306</v>
      </c>
      <c r="M12690" s="11"/>
      <c r="N12690" s="4"/>
      <c r="O12690" s="11"/>
      <c r="P12690" s="4"/>
      <c r="Q12690" s="11"/>
      <c r="R12690" s="4"/>
      <c r="S12690" s="11"/>
      <c r="T12690" s="4"/>
      <c r="U12690" s="11"/>
      <c r="V12690" s="4"/>
      <c r="W12690" s="11"/>
      <c r="X12690" s="4"/>
      <c r="Y12690" s="11"/>
      <c r="Z12690" s="2"/>
      <c r="AA12690" s="1" t="s">
        <v>16</v>
      </c>
      <c r="AC12690" s="23" t="s">
        <v>37989</v>
      </c>
      <c r="AD12690" s="23" t="s">
        <v>40440</v>
      </c>
      <c r="AE12690" t="s">
        <v>35410</v>
      </c>
    </row>
    <row r="12691" spans="1:31" ht="15" customHeight="1">
      <c r="A12691" s="1">
        <v>12690</v>
      </c>
      <c r="B12691" s="1" t="s">
        <v>54</v>
      </c>
      <c r="C12691" s="1" t="s">
        <v>19884</v>
      </c>
      <c r="D12691" s="9" t="s">
        <v>105</v>
      </c>
      <c r="E12691" s="12" t="s">
        <v>152</v>
      </c>
      <c r="F12691" s="9" t="s">
        <v>30686</v>
      </c>
      <c r="G12691" s="17">
        <v>914144114</v>
      </c>
      <c r="H12691" s="2" t="s">
        <v>37779</v>
      </c>
      <c r="I12691" s="1" t="s">
        <v>9</v>
      </c>
      <c r="J12691" s="2" t="s">
        <v>47306</v>
      </c>
      <c r="K12691" s="11" t="s">
        <v>13</v>
      </c>
      <c r="L12691" s="2" t="s">
        <v>47306</v>
      </c>
      <c r="M12691" s="11"/>
      <c r="N12691" s="4"/>
      <c r="O12691" s="11"/>
      <c r="P12691" s="4"/>
      <c r="Q12691" s="11"/>
      <c r="R12691" s="4"/>
      <c r="S12691" s="11"/>
      <c r="T12691" s="4"/>
      <c r="U12691" s="11"/>
      <c r="V12691" s="4"/>
      <c r="W12691" s="11"/>
      <c r="X12691" s="4"/>
      <c r="Y12691" s="11"/>
      <c r="Z12691" s="2"/>
      <c r="AA12691" s="1" t="s">
        <v>16</v>
      </c>
      <c r="AC12691" s="23" t="s">
        <v>37990</v>
      </c>
      <c r="AD12691" s="23" t="s">
        <v>40440</v>
      </c>
      <c r="AE12691" t="s">
        <v>35394</v>
      </c>
    </row>
    <row r="12692" spans="1:31" ht="15" customHeight="1">
      <c r="A12692" s="1">
        <v>12691</v>
      </c>
      <c r="B12692" s="1" t="s">
        <v>54</v>
      </c>
      <c r="C12692" s="1" t="s">
        <v>19888</v>
      </c>
      <c r="D12692" s="9" t="s">
        <v>37559</v>
      </c>
      <c r="E12692" s="12" t="s">
        <v>1775</v>
      </c>
      <c r="F12692" s="9" t="s">
        <v>30689</v>
      </c>
      <c r="G12692" s="17">
        <v>914000461949</v>
      </c>
      <c r="H12692" s="2" t="s">
        <v>37779</v>
      </c>
      <c r="I12692" s="1" t="s">
        <v>41</v>
      </c>
      <c r="J12692" s="2" t="s">
        <v>47306</v>
      </c>
      <c r="K12692" s="3" t="s">
        <v>213</v>
      </c>
      <c r="L12692" s="2" t="s">
        <v>47306</v>
      </c>
      <c r="M12692" s="11"/>
      <c r="N12692" s="4"/>
      <c r="O12692" s="11"/>
      <c r="P12692" s="4"/>
      <c r="Q12692" s="11"/>
      <c r="R12692" s="4"/>
      <c r="S12692" s="11"/>
      <c r="T12692" s="4"/>
      <c r="U12692" s="11"/>
      <c r="V12692" s="4"/>
      <c r="W12692" s="11"/>
      <c r="X12692" s="4"/>
      <c r="Y12692" s="11"/>
      <c r="Z12692" s="2"/>
      <c r="AA12692" s="1" t="s">
        <v>11</v>
      </c>
      <c r="AC12692" s="23" t="s">
        <v>37991</v>
      </c>
      <c r="AD12692" s="23" t="s">
        <v>40440</v>
      </c>
      <c r="AE12692" t="s">
        <v>35409</v>
      </c>
    </row>
    <row r="12693" spans="1:31" ht="15" customHeight="1">
      <c r="A12693" s="1">
        <v>12692</v>
      </c>
      <c r="B12693" s="1" t="s">
        <v>54</v>
      </c>
      <c r="C12693" s="1" t="s">
        <v>19889</v>
      </c>
      <c r="D12693" s="9" t="s">
        <v>37690</v>
      </c>
      <c r="E12693" s="12" t="s">
        <v>37691</v>
      </c>
      <c r="F12693" s="9" t="s">
        <v>30690</v>
      </c>
      <c r="G12693" s="17">
        <v>914000444646</v>
      </c>
      <c r="H12693" s="2" t="s">
        <v>37779</v>
      </c>
      <c r="I12693" s="1" t="s">
        <v>41</v>
      </c>
      <c r="J12693" s="2" t="s">
        <v>47306</v>
      </c>
      <c r="K12693" s="3" t="s">
        <v>17</v>
      </c>
      <c r="L12693" s="2" t="s">
        <v>47306</v>
      </c>
      <c r="M12693" s="11"/>
      <c r="N12693" s="4"/>
      <c r="O12693" s="11"/>
      <c r="P12693" s="4"/>
      <c r="Q12693" s="11"/>
      <c r="R12693" s="4"/>
      <c r="S12693" s="11"/>
      <c r="T12693" s="4"/>
      <c r="U12693" s="11"/>
      <c r="V12693" s="4"/>
      <c r="W12693" s="11"/>
      <c r="X12693" s="4"/>
      <c r="Y12693" s="11"/>
      <c r="Z12693" s="2"/>
      <c r="AA12693" s="1" t="s">
        <v>11</v>
      </c>
      <c r="AC12693" s="23" t="s">
        <v>37992</v>
      </c>
      <c r="AD12693" s="23" t="s">
        <v>40440</v>
      </c>
      <c r="AE12693" t="s">
        <v>35409</v>
      </c>
    </row>
    <row r="12694" spans="1:31" ht="15" customHeight="1">
      <c r="A12694" s="1">
        <v>12693</v>
      </c>
      <c r="B12694" s="1" t="s">
        <v>54</v>
      </c>
      <c r="C12694" s="1" t="s">
        <v>19908</v>
      </c>
      <c r="D12694" s="9" t="s">
        <v>13733</v>
      </c>
      <c r="E12694" s="12"/>
      <c r="F12694" s="9" t="s">
        <v>30704</v>
      </c>
      <c r="G12694" s="17">
        <v>91944940044</v>
      </c>
      <c r="H12694" s="2" t="s">
        <v>37779</v>
      </c>
      <c r="I12694" s="1" t="s">
        <v>62</v>
      </c>
      <c r="J12694" s="2" t="s">
        <v>47306</v>
      </c>
      <c r="K12694" s="3" t="s">
        <v>17</v>
      </c>
      <c r="L12694" s="2" t="s">
        <v>47306</v>
      </c>
      <c r="M12694" s="11"/>
      <c r="N12694" s="4"/>
      <c r="O12694" s="11"/>
      <c r="P12694" s="4"/>
      <c r="Q12694" s="11"/>
      <c r="R12694" s="4"/>
      <c r="S12694" s="11"/>
      <c r="T12694" s="4"/>
      <c r="U12694" s="11"/>
      <c r="V12694" s="4"/>
      <c r="W12694" s="11"/>
      <c r="X12694" s="4"/>
      <c r="Y12694" s="11"/>
      <c r="Z12694" s="2"/>
      <c r="AA12694" s="1" t="s">
        <v>11</v>
      </c>
      <c r="AC12694" s="23" t="s">
        <v>37957</v>
      </c>
      <c r="AD12694" s="23" t="s">
        <v>47281</v>
      </c>
      <c r="AE12694" t="s">
        <v>35410</v>
      </c>
    </row>
    <row r="12695" spans="1:31" ht="15" customHeight="1">
      <c r="A12695" s="1">
        <v>12694</v>
      </c>
      <c r="B12695" s="1" t="s">
        <v>54</v>
      </c>
      <c r="C12695" s="1" t="s">
        <v>19911</v>
      </c>
      <c r="D12695" s="9" t="s">
        <v>13278</v>
      </c>
      <c r="E12695" s="12"/>
      <c r="F12695" s="9" t="s">
        <v>13279</v>
      </c>
      <c r="G12695" s="17">
        <v>91944446410</v>
      </c>
      <c r="H12695" s="2" t="s">
        <v>37779</v>
      </c>
      <c r="I12695" s="1" t="s">
        <v>41</v>
      </c>
      <c r="J12695" s="2" t="s">
        <v>47306</v>
      </c>
      <c r="K12695" s="3" t="s">
        <v>17</v>
      </c>
      <c r="L12695" s="2" t="s">
        <v>47306</v>
      </c>
      <c r="M12695" s="11"/>
      <c r="N12695" s="4"/>
      <c r="O12695" s="11"/>
      <c r="P12695" s="4"/>
      <c r="Q12695" s="11"/>
      <c r="R12695" s="4"/>
      <c r="S12695" s="11"/>
      <c r="T12695" s="4"/>
      <c r="U12695" s="11"/>
      <c r="V12695" s="4"/>
      <c r="W12695" s="11"/>
      <c r="X12695" s="4"/>
      <c r="Y12695" s="11"/>
      <c r="Z12695" s="2"/>
      <c r="AA12695" s="1" t="s">
        <v>16</v>
      </c>
      <c r="AC12695" s="23" t="s">
        <v>37957</v>
      </c>
      <c r="AD12695" s="23" t="s">
        <v>47282</v>
      </c>
      <c r="AE12695" t="s">
        <v>35394</v>
      </c>
    </row>
    <row r="12696" spans="1:31" ht="15" customHeight="1">
      <c r="A12696" s="1">
        <v>12695</v>
      </c>
      <c r="B12696" s="1" t="s">
        <v>54</v>
      </c>
      <c r="C12696" s="1" t="s">
        <v>19916</v>
      </c>
      <c r="D12696" s="9" t="s">
        <v>36537</v>
      </c>
      <c r="E12696" s="12"/>
      <c r="F12696" s="9" t="s">
        <v>30711</v>
      </c>
      <c r="G12696" s="17">
        <v>91944646669</v>
      </c>
      <c r="H12696" s="2" t="s">
        <v>37779</v>
      </c>
      <c r="I12696" s="1" t="s">
        <v>62</v>
      </c>
      <c r="J12696" s="2" t="s">
        <v>47306</v>
      </c>
      <c r="K12696" s="3" t="s">
        <v>171</v>
      </c>
      <c r="L12696" s="2" t="s">
        <v>47306</v>
      </c>
      <c r="M12696" s="11"/>
      <c r="N12696" s="4"/>
      <c r="O12696" s="11"/>
      <c r="P12696" s="4"/>
      <c r="Q12696" s="11"/>
      <c r="R12696" s="4"/>
      <c r="S12696" s="11"/>
      <c r="T12696" s="4"/>
      <c r="U12696" s="11"/>
      <c r="V12696" s="4"/>
      <c r="W12696" s="11"/>
      <c r="X12696" s="4"/>
      <c r="Y12696" s="11"/>
      <c r="Z12696" s="2"/>
      <c r="AA12696" s="1" t="s">
        <v>11</v>
      </c>
      <c r="AC12696" s="23" t="s">
        <v>37957</v>
      </c>
      <c r="AD12696" s="23" t="s">
        <v>45712</v>
      </c>
      <c r="AE12696" t="s">
        <v>35409</v>
      </c>
    </row>
    <row r="12697" spans="1:31" ht="15" customHeight="1">
      <c r="A12697" s="1">
        <v>12696</v>
      </c>
      <c r="B12697" s="1" t="s">
        <v>54</v>
      </c>
      <c r="C12697" s="1" t="s">
        <v>19918</v>
      </c>
      <c r="D12697" s="9" t="s">
        <v>361</v>
      </c>
      <c r="E12697" s="12" t="s">
        <v>774</v>
      </c>
      <c r="F12697" s="9" t="s">
        <v>35323</v>
      </c>
      <c r="G12697" s="17">
        <v>91944609446</v>
      </c>
      <c r="H12697" s="2" t="s">
        <v>37779</v>
      </c>
      <c r="I12697" s="1" t="s">
        <v>9</v>
      </c>
      <c r="J12697" s="2" t="s">
        <v>47306</v>
      </c>
      <c r="K12697" s="3" t="s">
        <v>17</v>
      </c>
      <c r="L12697" s="2" t="s">
        <v>47306</v>
      </c>
      <c r="M12697" s="11"/>
      <c r="N12697" s="4"/>
      <c r="O12697" s="11"/>
      <c r="P12697" s="4"/>
      <c r="Q12697" s="11"/>
      <c r="R12697" s="4"/>
      <c r="S12697" s="11"/>
      <c r="T12697" s="4"/>
      <c r="U12697" s="11"/>
      <c r="V12697" s="4"/>
      <c r="W12697" s="11"/>
      <c r="X12697" s="4"/>
      <c r="Y12697" s="11"/>
      <c r="Z12697" s="2"/>
      <c r="AA12697" s="1" t="s">
        <v>16</v>
      </c>
      <c r="AC12697" s="23" t="s">
        <v>37957</v>
      </c>
      <c r="AD12697" s="23" t="s">
        <v>47178</v>
      </c>
      <c r="AE12697" t="s">
        <v>35410</v>
      </c>
    </row>
    <row r="12698" spans="1:31" ht="15" customHeight="1">
      <c r="A12698" s="1">
        <v>12697</v>
      </c>
      <c r="B12698" s="1" t="s">
        <v>54</v>
      </c>
      <c r="C12698" s="1" t="s">
        <v>19924</v>
      </c>
      <c r="D12698" s="2" t="s">
        <v>13136</v>
      </c>
      <c r="E12698" s="12" t="s">
        <v>1180</v>
      </c>
      <c r="F12698" s="9" t="s">
        <v>34653</v>
      </c>
      <c r="G12698" s="17">
        <v>9144164690</v>
      </c>
      <c r="H12698" s="2" t="s">
        <v>37779</v>
      </c>
      <c r="I12698" s="1" t="s">
        <v>41</v>
      </c>
      <c r="J12698" s="2" t="s">
        <v>47306</v>
      </c>
      <c r="K12698" s="3" t="s">
        <v>178</v>
      </c>
      <c r="L12698" s="2" t="s">
        <v>47306</v>
      </c>
      <c r="M12698" s="11"/>
      <c r="N12698" s="4"/>
      <c r="O12698" s="11"/>
      <c r="P12698" s="4"/>
      <c r="Q12698" s="11"/>
      <c r="R12698" s="4"/>
      <c r="S12698" s="11"/>
      <c r="T12698" s="4"/>
      <c r="U12698" s="11"/>
      <c r="V12698" s="4"/>
      <c r="W12698" s="11"/>
      <c r="X12698" s="4"/>
      <c r="Y12698" s="11"/>
      <c r="Z12698" s="2"/>
      <c r="AA12698" s="1" t="s">
        <v>16</v>
      </c>
      <c r="AC12698" s="23" t="s">
        <v>37957</v>
      </c>
      <c r="AD12698" s="23" t="s">
        <v>40294</v>
      </c>
      <c r="AE12698" t="s">
        <v>35394</v>
      </c>
    </row>
    <row r="12699" spans="1:31" ht="15" customHeight="1">
      <c r="A12699" s="1">
        <v>12698</v>
      </c>
      <c r="B12699" s="1" t="s">
        <v>54</v>
      </c>
      <c r="C12699" s="1" t="s">
        <v>19926</v>
      </c>
      <c r="D12699" s="9" t="s">
        <v>332</v>
      </c>
      <c r="E12699" s="12" t="s">
        <v>746</v>
      </c>
      <c r="F12699" s="9" t="s">
        <v>18571</v>
      </c>
      <c r="G12699" s="17">
        <v>9144491466</v>
      </c>
      <c r="H12699" s="2" t="s">
        <v>37779</v>
      </c>
      <c r="I12699" s="1" t="s">
        <v>62</v>
      </c>
      <c r="J12699" s="2" t="s">
        <v>47306</v>
      </c>
      <c r="K12699" s="3" t="s">
        <v>171</v>
      </c>
      <c r="L12699" s="2" t="s">
        <v>47306</v>
      </c>
      <c r="M12699" s="11"/>
      <c r="N12699" s="4"/>
      <c r="O12699" s="11"/>
      <c r="P12699" s="4"/>
      <c r="Q12699" s="11"/>
      <c r="R12699" s="4"/>
      <c r="S12699" s="11"/>
      <c r="T12699" s="4"/>
      <c r="U12699" s="11"/>
      <c r="V12699" s="4"/>
      <c r="W12699" s="11"/>
      <c r="X12699" s="4"/>
      <c r="Y12699" s="11"/>
      <c r="Z12699" s="2"/>
      <c r="AA12699" s="1" t="s">
        <v>16</v>
      </c>
      <c r="AC12699" s="23" t="s">
        <v>37957</v>
      </c>
      <c r="AD12699" s="23" t="s">
        <v>40022</v>
      </c>
      <c r="AE12699" t="s">
        <v>35410</v>
      </c>
    </row>
    <row r="12700" spans="1:31" ht="15" customHeight="1">
      <c r="A12700" s="1">
        <v>12699</v>
      </c>
      <c r="B12700" s="1" t="s">
        <v>54</v>
      </c>
      <c r="C12700" s="1" t="s">
        <v>19927</v>
      </c>
      <c r="D12700" s="9" t="s">
        <v>65</v>
      </c>
      <c r="E12700" s="12" t="s">
        <v>37560</v>
      </c>
      <c r="F12700" s="9" t="s">
        <v>30713</v>
      </c>
      <c r="G12700" s="17">
        <v>914446161</v>
      </c>
      <c r="H12700" s="2" t="s">
        <v>37779</v>
      </c>
      <c r="I12700" s="1" t="s">
        <v>62</v>
      </c>
      <c r="J12700" s="2" t="s">
        <v>47306</v>
      </c>
      <c r="K12700" s="3" t="s">
        <v>17</v>
      </c>
      <c r="L12700" s="2" t="s">
        <v>47306</v>
      </c>
      <c r="M12700" s="11"/>
      <c r="N12700" s="4"/>
      <c r="O12700" s="11"/>
      <c r="P12700" s="4"/>
      <c r="Q12700" s="11"/>
      <c r="R12700" s="4"/>
      <c r="S12700" s="11"/>
      <c r="T12700" s="4"/>
      <c r="U12700" s="11"/>
      <c r="V12700" s="4"/>
      <c r="W12700" s="11"/>
      <c r="X12700" s="4"/>
      <c r="Y12700" s="11"/>
      <c r="Z12700" s="2"/>
      <c r="AA12700" s="1" t="s">
        <v>11</v>
      </c>
      <c r="AC12700" s="23" t="s">
        <v>37957</v>
      </c>
      <c r="AD12700" s="23" t="s">
        <v>47283</v>
      </c>
      <c r="AE12700" t="s">
        <v>35394</v>
      </c>
    </row>
    <row r="12701" spans="1:31" ht="15" customHeight="1">
      <c r="A12701" s="1">
        <v>12700</v>
      </c>
      <c r="B12701" s="1" t="s">
        <v>54</v>
      </c>
      <c r="C12701" s="1" t="s">
        <v>19937</v>
      </c>
      <c r="D12701" s="9" t="s">
        <v>784</v>
      </c>
      <c r="E12701" s="12" t="s">
        <v>2725</v>
      </c>
      <c r="F12701" s="9" t="s">
        <v>18572</v>
      </c>
      <c r="G12701" s="17">
        <v>91406640</v>
      </c>
      <c r="H12701" s="2" t="s">
        <v>37779</v>
      </c>
      <c r="I12701" s="1" t="s">
        <v>62</v>
      </c>
      <c r="J12701" s="2" t="s">
        <v>47306</v>
      </c>
      <c r="K12701" s="3" t="s">
        <v>17</v>
      </c>
      <c r="L12701" s="2" t="s">
        <v>47306</v>
      </c>
      <c r="M12701" s="11"/>
      <c r="N12701" s="4"/>
      <c r="O12701" s="11"/>
      <c r="P12701" s="4"/>
      <c r="Q12701" s="11"/>
      <c r="R12701" s="4"/>
      <c r="S12701" s="11"/>
      <c r="T12701" s="4"/>
      <c r="U12701" s="11"/>
      <c r="V12701" s="4"/>
      <c r="W12701" s="11"/>
      <c r="X12701" s="4"/>
      <c r="Y12701" s="11"/>
      <c r="Z12701" s="2"/>
      <c r="AA12701" s="1" t="s">
        <v>16</v>
      </c>
      <c r="AC12701" s="23" t="s">
        <v>37993</v>
      </c>
      <c r="AD12701" s="23" t="s">
        <v>47279</v>
      </c>
      <c r="AE12701" t="s">
        <v>35394</v>
      </c>
    </row>
    <row r="12702" spans="1:31" ht="15" customHeight="1">
      <c r="A12702" s="1">
        <v>12701</v>
      </c>
      <c r="B12702" s="1" t="s">
        <v>54</v>
      </c>
      <c r="C12702" s="1" t="s">
        <v>19945</v>
      </c>
      <c r="D12702" s="9" t="s">
        <v>2135</v>
      </c>
      <c r="E12702" s="12"/>
      <c r="F12702" s="9" t="s">
        <v>33298</v>
      </c>
      <c r="G12702" s="17">
        <v>9160099964</v>
      </c>
      <c r="H12702" s="2" t="s">
        <v>37779</v>
      </c>
      <c r="I12702" s="1" t="s">
        <v>62</v>
      </c>
      <c r="J12702" s="2" t="s">
        <v>47306</v>
      </c>
      <c r="K12702" s="11" t="s">
        <v>13</v>
      </c>
      <c r="L12702" s="2" t="s">
        <v>47306</v>
      </c>
      <c r="M12702" s="11"/>
      <c r="N12702" s="4"/>
      <c r="O12702" s="11"/>
      <c r="P12702" s="4"/>
      <c r="Q12702" s="11"/>
      <c r="R12702" s="4"/>
      <c r="S12702" s="11"/>
      <c r="T12702" s="4"/>
      <c r="U12702" s="11"/>
      <c r="V12702" s="4"/>
      <c r="W12702" s="11"/>
      <c r="X12702" s="4"/>
      <c r="Y12702" s="11"/>
      <c r="Z12702" s="2"/>
      <c r="AA12702" s="1" t="s">
        <v>16</v>
      </c>
      <c r="AC12702" s="23" t="s">
        <v>37892</v>
      </c>
      <c r="AD12702" s="23" t="s">
        <v>47279</v>
      </c>
      <c r="AE12702" t="s">
        <v>35394</v>
      </c>
    </row>
    <row r="12703" spans="1:31" ht="15" customHeight="1">
      <c r="A12703" s="1">
        <v>12702</v>
      </c>
      <c r="B12703" s="1" t="s">
        <v>54</v>
      </c>
      <c r="C12703" s="1" t="s">
        <v>19972</v>
      </c>
      <c r="D12703" s="9" t="s">
        <v>683</v>
      </c>
      <c r="E12703" s="12" t="s">
        <v>224</v>
      </c>
      <c r="F12703" s="9" t="s">
        <v>30740</v>
      </c>
      <c r="G12703" s="17">
        <v>9140614144</v>
      </c>
      <c r="H12703" s="2" t="s">
        <v>37779</v>
      </c>
      <c r="I12703" s="1" t="s">
        <v>9</v>
      </c>
      <c r="J12703" s="2" t="s">
        <v>47306</v>
      </c>
      <c r="K12703" s="3" t="s">
        <v>17</v>
      </c>
      <c r="L12703" s="2" t="s">
        <v>47306</v>
      </c>
      <c r="M12703" s="11"/>
      <c r="N12703" s="4"/>
      <c r="O12703" s="11"/>
      <c r="P12703" s="4"/>
      <c r="Q12703" s="11"/>
      <c r="R12703" s="4"/>
      <c r="S12703" s="11"/>
      <c r="T12703" s="4"/>
      <c r="U12703" s="11"/>
      <c r="V12703" s="4"/>
      <c r="W12703" s="11"/>
      <c r="X12703" s="4"/>
      <c r="Y12703" s="11"/>
      <c r="Z12703" s="2"/>
      <c r="AA12703" s="1" t="s">
        <v>16</v>
      </c>
      <c r="AC12703" s="23" t="s">
        <v>37892</v>
      </c>
      <c r="AD12703" s="23" t="s">
        <v>47279</v>
      </c>
      <c r="AE12703" t="s">
        <v>35410</v>
      </c>
    </row>
    <row r="12704" spans="1:31" ht="15" customHeight="1">
      <c r="A12704" s="1">
        <v>12703</v>
      </c>
      <c r="B12704" s="1" t="s">
        <v>54</v>
      </c>
      <c r="C12704" s="1" t="s">
        <v>19981</v>
      </c>
      <c r="D12704" s="2" t="s">
        <v>37767</v>
      </c>
      <c r="E12704" s="21" t="s">
        <v>255</v>
      </c>
      <c r="F12704" s="9" t="s">
        <v>30747</v>
      </c>
      <c r="G12704" s="17">
        <v>914490114</v>
      </c>
      <c r="H12704" s="2" t="s">
        <v>37779</v>
      </c>
      <c r="I12704" s="1" t="s">
        <v>62</v>
      </c>
      <c r="J12704" s="2" t="s">
        <v>47306</v>
      </c>
      <c r="K12704" s="11" t="s">
        <v>13</v>
      </c>
      <c r="L12704" s="2" t="s">
        <v>47306</v>
      </c>
      <c r="M12704" s="11"/>
      <c r="N12704" s="4"/>
      <c r="O12704" s="11"/>
      <c r="P12704" s="4"/>
      <c r="Q12704" s="11"/>
      <c r="R12704" s="4"/>
      <c r="S12704" s="11"/>
      <c r="T12704" s="4"/>
      <c r="U12704" s="11"/>
      <c r="V12704" s="4"/>
      <c r="W12704" s="11"/>
      <c r="X12704" s="4"/>
      <c r="Y12704" s="11"/>
      <c r="Z12704" s="2"/>
      <c r="AA12704" s="1" t="s">
        <v>16</v>
      </c>
      <c r="AC12704" s="23" t="s">
        <v>37892</v>
      </c>
      <c r="AD12704" s="23" t="s">
        <v>47279</v>
      </c>
      <c r="AE12704" t="s">
        <v>35409</v>
      </c>
    </row>
    <row r="12705" spans="1:31" ht="15" customHeight="1">
      <c r="A12705" s="1">
        <v>12704</v>
      </c>
      <c r="B12705" s="1" t="s">
        <v>54</v>
      </c>
      <c r="C12705" s="1" t="s">
        <v>19985</v>
      </c>
      <c r="D12705" s="9" t="s">
        <v>526</v>
      </c>
      <c r="E12705" s="12" t="s">
        <v>40</v>
      </c>
      <c r="F12705" s="9" t="s">
        <v>18576</v>
      </c>
      <c r="G12705" s="17">
        <v>9104666644</v>
      </c>
      <c r="H12705" s="2" t="s">
        <v>37779</v>
      </c>
      <c r="I12705" s="1" t="s">
        <v>62</v>
      </c>
      <c r="J12705" s="2" t="s">
        <v>47306</v>
      </c>
      <c r="K12705" s="3" t="s">
        <v>213</v>
      </c>
      <c r="L12705" s="2" t="s">
        <v>47306</v>
      </c>
      <c r="M12705" s="11"/>
      <c r="N12705" s="4"/>
      <c r="O12705" s="11"/>
      <c r="P12705" s="4"/>
      <c r="Q12705" s="11"/>
      <c r="R12705" s="4"/>
      <c r="S12705" s="11"/>
      <c r="T12705" s="4"/>
      <c r="U12705" s="11"/>
      <c r="V12705" s="4"/>
      <c r="W12705" s="11"/>
      <c r="X12705" s="4"/>
      <c r="Y12705" s="11"/>
      <c r="Z12705" s="2"/>
      <c r="AA12705" s="1" t="s">
        <v>16</v>
      </c>
      <c r="AC12705" s="23" t="s">
        <v>37892</v>
      </c>
      <c r="AD12705" s="23" t="s">
        <v>47279</v>
      </c>
      <c r="AE12705" t="s">
        <v>35410</v>
      </c>
    </row>
    <row r="12706" spans="1:31" ht="15" customHeight="1">
      <c r="A12706" s="1">
        <v>12705</v>
      </c>
      <c r="B12706" s="1" t="s">
        <v>54</v>
      </c>
      <c r="C12706" s="1" t="s">
        <v>19989</v>
      </c>
      <c r="D12706" s="9" t="s">
        <v>2542</v>
      </c>
      <c r="E12706" s="12" t="s">
        <v>102</v>
      </c>
      <c r="F12706" s="9" t="s">
        <v>30751</v>
      </c>
      <c r="G12706" s="17">
        <v>910164164</v>
      </c>
      <c r="H12706" s="2" t="s">
        <v>37779</v>
      </c>
      <c r="I12706" s="1" t="s">
        <v>62</v>
      </c>
      <c r="J12706" s="2" t="s">
        <v>47306</v>
      </c>
      <c r="K12706" s="11" t="s">
        <v>13</v>
      </c>
      <c r="L12706" s="2" t="s">
        <v>47306</v>
      </c>
      <c r="M12706" s="11"/>
      <c r="N12706" s="4"/>
      <c r="O12706" s="11"/>
      <c r="P12706" s="4"/>
      <c r="Q12706" s="11"/>
      <c r="R12706" s="4"/>
      <c r="S12706" s="11"/>
      <c r="T12706" s="4"/>
      <c r="U12706" s="11"/>
      <c r="V12706" s="4"/>
      <c r="W12706" s="11"/>
      <c r="X12706" s="4"/>
      <c r="Y12706" s="11"/>
      <c r="Z12706" s="2"/>
      <c r="AA12706" s="1" t="s">
        <v>16</v>
      </c>
      <c r="AC12706" s="23" t="s">
        <v>37892</v>
      </c>
      <c r="AD12706" s="23" t="s">
        <v>47279</v>
      </c>
      <c r="AE12706" t="s">
        <v>35410</v>
      </c>
    </row>
    <row r="12707" spans="1:31" ht="15" customHeight="1">
      <c r="A12707" s="1">
        <v>12706</v>
      </c>
      <c r="B12707" s="1" t="s">
        <v>54</v>
      </c>
      <c r="C12707" s="1" t="s">
        <v>20011</v>
      </c>
      <c r="D12707" s="9" t="s">
        <v>37692</v>
      </c>
      <c r="E12707" s="12" t="s">
        <v>84</v>
      </c>
      <c r="F12707" s="9" t="s">
        <v>33303</v>
      </c>
      <c r="G12707" s="17">
        <v>919919999006</v>
      </c>
      <c r="H12707" s="2" t="s">
        <v>37779</v>
      </c>
      <c r="I12707" s="1" t="s">
        <v>62</v>
      </c>
      <c r="J12707" s="2" t="s">
        <v>47306</v>
      </c>
      <c r="K12707" s="3" t="s">
        <v>213</v>
      </c>
      <c r="L12707" s="2" t="s">
        <v>47306</v>
      </c>
      <c r="M12707" s="11"/>
      <c r="N12707" s="4"/>
      <c r="O12707" s="11"/>
      <c r="P12707" s="4"/>
      <c r="Q12707" s="11"/>
      <c r="R12707" s="4"/>
      <c r="S12707" s="11"/>
      <c r="T12707" s="4"/>
      <c r="U12707" s="11"/>
      <c r="V12707" s="4"/>
      <c r="W12707" s="11"/>
      <c r="X12707" s="4"/>
      <c r="Y12707" s="11"/>
      <c r="Z12707" s="2"/>
      <c r="AA12707" s="1" t="s">
        <v>16</v>
      </c>
      <c r="AC12707" s="23" t="s">
        <v>37892</v>
      </c>
      <c r="AD12707" s="23" t="s">
        <v>47279</v>
      </c>
      <c r="AE12707" t="s">
        <v>35409</v>
      </c>
    </row>
    <row r="12708" spans="1:31" ht="15" customHeight="1">
      <c r="A12708" s="1">
        <v>12707</v>
      </c>
      <c r="B12708" s="1" t="s">
        <v>54</v>
      </c>
      <c r="C12708" s="1" t="s">
        <v>20032</v>
      </c>
      <c r="D12708" s="9" t="s">
        <v>52</v>
      </c>
      <c r="E12708" s="12"/>
      <c r="F12708" s="9" t="s">
        <v>30778</v>
      </c>
      <c r="G12708" s="17">
        <v>91996646164</v>
      </c>
      <c r="H12708" s="2" t="s">
        <v>37779</v>
      </c>
      <c r="I12708" s="1" t="s">
        <v>41</v>
      </c>
      <c r="J12708" s="2" t="s">
        <v>47306</v>
      </c>
      <c r="K12708" s="11" t="s">
        <v>14136</v>
      </c>
      <c r="L12708" s="2" t="s">
        <v>47306</v>
      </c>
      <c r="M12708" s="11"/>
      <c r="N12708" s="4"/>
      <c r="O12708" s="11"/>
      <c r="P12708" s="4"/>
      <c r="Q12708" s="11"/>
      <c r="R12708" s="4"/>
      <c r="S12708" s="11"/>
      <c r="T12708" s="4"/>
      <c r="U12708" s="11"/>
      <c r="V12708" s="4"/>
      <c r="W12708" s="11"/>
      <c r="X12708" s="4"/>
      <c r="Y12708" s="11"/>
      <c r="Z12708" s="2"/>
      <c r="AA12708" s="1" t="s">
        <v>11</v>
      </c>
      <c r="AC12708" s="23" t="s">
        <v>37892</v>
      </c>
      <c r="AD12708" s="23" t="s">
        <v>47279</v>
      </c>
      <c r="AE12708" t="s">
        <v>35394</v>
      </c>
    </row>
    <row r="12709" spans="1:31" ht="15" customHeight="1">
      <c r="A12709" s="1">
        <v>12708</v>
      </c>
      <c r="B12709" s="1" t="s">
        <v>54</v>
      </c>
      <c r="C12709" s="1" t="s">
        <v>20040</v>
      </c>
      <c r="D12709" s="9" t="s">
        <v>1008</v>
      </c>
      <c r="E12709" s="12" t="s">
        <v>746</v>
      </c>
      <c r="F12709" s="9" t="s">
        <v>35345</v>
      </c>
      <c r="G12709" s="17">
        <v>914466646444</v>
      </c>
      <c r="H12709" s="2" t="s">
        <v>37779</v>
      </c>
      <c r="I12709" s="1" t="s">
        <v>62</v>
      </c>
      <c r="J12709" s="2" t="s">
        <v>47306</v>
      </c>
      <c r="K12709" s="3" t="s">
        <v>17</v>
      </c>
      <c r="L12709" s="2" t="s">
        <v>47306</v>
      </c>
      <c r="M12709" s="11"/>
      <c r="N12709" s="4"/>
      <c r="O12709" s="11"/>
      <c r="P12709" s="4"/>
      <c r="Q12709" s="11"/>
      <c r="R12709" s="4"/>
      <c r="S12709" s="11"/>
      <c r="T12709" s="4"/>
      <c r="U12709" s="11"/>
      <c r="V12709" s="4"/>
      <c r="W12709" s="11"/>
      <c r="X12709" s="4"/>
      <c r="Y12709" s="11"/>
      <c r="Z12709" s="2"/>
      <c r="AA12709" s="1" t="s">
        <v>16</v>
      </c>
      <c r="AC12709" s="23" t="s">
        <v>37892</v>
      </c>
      <c r="AD12709" s="23" t="s">
        <v>47279</v>
      </c>
      <c r="AE12709" t="s">
        <v>35394</v>
      </c>
    </row>
    <row r="12710" spans="1:31" ht="15" customHeight="1">
      <c r="A12710" s="1">
        <v>12709</v>
      </c>
      <c r="B12710" s="1" t="s">
        <v>54</v>
      </c>
      <c r="C12710" s="1" t="s">
        <v>20053</v>
      </c>
      <c r="D12710" s="2" t="s">
        <v>37561</v>
      </c>
      <c r="E12710" s="12" t="s">
        <v>3121</v>
      </c>
      <c r="F12710" s="9" t="s">
        <v>30793</v>
      </c>
      <c r="G12710" s="17">
        <v>91449990</v>
      </c>
      <c r="H12710" s="2" t="s">
        <v>37779</v>
      </c>
      <c r="I12710" s="1" t="s">
        <v>41</v>
      </c>
      <c r="J12710" s="2" t="s">
        <v>47306</v>
      </c>
      <c r="K12710" s="3" t="s">
        <v>17</v>
      </c>
      <c r="L12710" s="2" t="s">
        <v>47306</v>
      </c>
      <c r="M12710" s="11"/>
      <c r="N12710" s="4"/>
      <c r="O12710" s="11"/>
      <c r="P12710" s="4"/>
      <c r="Q12710" s="11"/>
      <c r="R12710" s="4"/>
      <c r="S12710" s="11"/>
      <c r="T12710" s="4"/>
      <c r="U12710" s="11"/>
      <c r="V12710" s="4"/>
      <c r="W12710" s="11"/>
      <c r="X12710" s="4"/>
      <c r="Y12710" s="11"/>
      <c r="Z12710" s="2"/>
      <c r="AA12710" s="1" t="s">
        <v>16</v>
      </c>
      <c r="AC12710" s="23" t="s">
        <v>37892</v>
      </c>
      <c r="AD12710" s="23" t="s">
        <v>47279</v>
      </c>
      <c r="AE12710" t="s">
        <v>35399</v>
      </c>
    </row>
    <row r="12711" spans="1:31" ht="15" customHeight="1">
      <c r="A12711" s="1">
        <v>12710</v>
      </c>
      <c r="B12711" s="1" t="s">
        <v>54</v>
      </c>
      <c r="C12711" s="1" t="s">
        <v>20062</v>
      </c>
      <c r="D12711" s="9" t="s">
        <v>318</v>
      </c>
      <c r="E12711" s="12" t="s">
        <v>40</v>
      </c>
      <c r="F12711" s="9" t="s">
        <v>30799</v>
      </c>
      <c r="G12711" s="17">
        <v>91069049444</v>
      </c>
      <c r="H12711" s="2" t="s">
        <v>37779</v>
      </c>
      <c r="I12711" s="1" t="s">
        <v>62</v>
      </c>
      <c r="J12711" s="2" t="s">
        <v>47306</v>
      </c>
      <c r="K12711" s="3" t="s">
        <v>17</v>
      </c>
      <c r="L12711" s="2" t="s">
        <v>47306</v>
      </c>
      <c r="M12711" s="11"/>
      <c r="N12711" s="4"/>
      <c r="O12711" s="11"/>
      <c r="P12711" s="4"/>
      <c r="Q12711" s="11"/>
      <c r="R12711" s="4"/>
      <c r="S12711" s="11"/>
      <c r="T12711" s="4"/>
      <c r="U12711" s="11"/>
      <c r="V12711" s="4"/>
      <c r="W12711" s="11"/>
      <c r="X12711" s="4"/>
      <c r="Y12711" s="11"/>
      <c r="Z12711" s="2"/>
      <c r="AA12711" s="1" t="s">
        <v>16</v>
      </c>
      <c r="AC12711" s="23" t="s">
        <v>37892</v>
      </c>
      <c r="AD12711" s="23" t="s">
        <v>47279</v>
      </c>
      <c r="AE12711" t="s">
        <v>35394</v>
      </c>
    </row>
    <row r="12712" spans="1:31" ht="15" customHeight="1">
      <c r="A12712" s="1">
        <v>12711</v>
      </c>
      <c r="B12712" s="1" t="s">
        <v>54</v>
      </c>
      <c r="C12712" s="1" t="s">
        <v>16707</v>
      </c>
      <c r="D12712" s="9" t="s">
        <v>4070</v>
      </c>
      <c r="E12712" s="9" t="s">
        <v>40</v>
      </c>
      <c r="F12712" s="9" t="s">
        <v>29016</v>
      </c>
      <c r="G12712" s="17">
        <v>9169614999</v>
      </c>
      <c r="H12712" s="9" t="s">
        <v>8</v>
      </c>
      <c r="I12712" s="1" t="s">
        <v>62</v>
      </c>
      <c r="J12712" s="4" t="s">
        <v>47305</v>
      </c>
      <c r="K12712" s="11" t="s">
        <v>14137</v>
      </c>
      <c r="L12712" s="4" t="s">
        <v>47305</v>
      </c>
      <c r="M12712" s="11"/>
      <c r="N12712" s="4"/>
      <c r="O12712" s="11"/>
      <c r="P12712" s="4"/>
      <c r="Q12712" s="11"/>
      <c r="R12712" s="4"/>
      <c r="S12712" s="11"/>
      <c r="T12712" s="4"/>
      <c r="U12712" s="11"/>
      <c r="V12712" s="4"/>
      <c r="W12712" s="11"/>
      <c r="X12712" s="4"/>
      <c r="Y12712" s="11"/>
      <c r="Z12712" s="4"/>
      <c r="AA12712" s="1" t="s">
        <v>11</v>
      </c>
      <c r="AC12712" s="23" t="s">
        <v>37881</v>
      </c>
      <c r="AD12712" s="23" t="s">
        <v>40440</v>
      </c>
      <c r="AE12712" t="s">
        <v>35410</v>
      </c>
    </row>
    <row r="12713" spans="1:31" ht="15" customHeight="1">
      <c r="A12713" s="1">
        <v>12712</v>
      </c>
      <c r="B12713" s="1" t="s">
        <v>54</v>
      </c>
      <c r="C12713" s="1" t="s">
        <v>16709</v>
      </c>
      <c r="D12713" s="9" t="s">
        <v>4417</v>
      </c>
      <c r="E12713" s="9" t="s">
        <v>558</v>
      </c>
      <c r="F12713" s="9" t="s">
        <v>29018</v>
      </c>
      <c r="G12713" s="17">
        <v>914611190044</v>
      </c>
      <c r="H12713" s="9" t="s">
        <v>37</v>
      </c>
      <c r="I12713" s="1" t="s">
        <v>9</v>
      </c>
      <c r="J12713" s="4" t="s">
        <v>47305</v>
      </c>
      <c r="K12713" s="11" t="s">
        <v>14137</v>
      </c>
      <c r="L12713" s="4" t="s">
        <v>47305</v>
      </c>
      <c r="M12713" s="11"/>
      <c r="N12713" s="4"/>
      <c r="O12713" s="11"/>
      <c r="P12713" s="4"/>
      <c r="Q12713" s="11"/>
      <c r="R12713" s="4"/>
      <c r="S12713" s="11"/>
      <c r="T12713" s="4"/>
      <c r="U12713" s="11"/>
      <c r="V12713" s="4"/>
      <c r="W12713" s="11"/>
      <c r="X12713" s="4"/>
      <c r="Y12713" s="11"/>
      <c r="Z12713" s="4"/>
      <c r="AA12713" s="1" t="s">
        <v>16</v>
      </c>
      <c r="AC12713" s="23" t="s">
        <v>37881</v>
      </c>
      <c r="AD12713" s="23" t="s">
        <v>40440</v>
      </c>
      <c r="AE12713" t="s">
        <v>35410</v>
      </c>
    </row>
    <row r="12714" spans="1:31" ht="15" customHeight="1">
      <c r="A12714" s="1">
        <v>12713</v>
      </c>
      <c r="B12714" s="1" t="s">
        <v>54</v>
      </c>
      <c r="C12714" s="1" t="s">
        <v>16715</v>
      </c>
      <c r="D12714" s="9" t="s">
        <v>407</v>
      </c>
      <c r="E12714" s="9" t="s">
        <v>328</v>
      </c>
      <c r="F12714" s="9" t="s">
        <v>29023</v>
      </c>
      <c r="G12714" s="17">
        <v>91990461446</v>
      </c>
      <c r="H12714" s="9" t="s">
        <v>20</v>
      </c>
      <c r="I12714" s="1" t="s">
        <v>41</v>
      </c>
      <c r="J12714" s="4" t="s">
        <v>47305</v>
      </c>
      <c r="K12714" s="3" t="s">
        <v>213</v>
      </c>
      <c r="L12714" s="4" t="s">
        <v>47305</v>
      </c>
      <c r="M12714" s="4" t="s">
        <v>17</v>
      </c>
      <c r="N12714" s="3" t="str">
        <f t="shared" ref="N12714:N12715" si="481">J12714</f>
        <v>[35 lacs - 50 lacs]</v>
      </c>
      <c r="O12714" s="4" t="s">
        <v>47347</v>
      </c>
      <c r="P12714" s="3" t="s">
        <v>47305</v>
      </c>
      <c r="Q12714" s="4" t="s">
        <v>14136</v>
      </c>
      <c r="R12714" s="3" t="s">
        <v>47305</v>
      </c>
      <c r="S12714" s="11"/>
      <c r="T12714" s="4"/>
      <c r="U12714" s="11"/>
      <c r="V12714" s="4"/>
      <c r="W12714" s="11"/>
      <c r="X12714" s="4"/>
      <c r="Y12714" s="11"/>
      <c r="Z12714" s="4"/>
      <c r="AA12714" s="1" t="s">
        <v>16</v>
      </c>
      <c r="AC12714" s="23" t="s">
        <v>37881</v>
      </c>
      <c r="AD12714" s="23" t="s">
        <v>40440</v>
      </c>
      <c r="AE12714" t="s">
        <v>35410</v>
      </c>
    </row>
    <row r="12715" spans="1:31" ht="15" customHeight="1">
      <c r="A12715" s="1">
        <v>12714</v>
      </c>
      <c r="B12715" s="1" t="s">
        <v>54</v>
      </c>
      <c r="C12715" s="1" t="s">
        <v>16736</v>
      </c>
      <c r="D12715" s="9" t="s">
        <v>36183</v>
      </c>
      <c r="E12715" s="9" t="s">
        <v>73</v>
      </c>
      <c r="F12715" s="9" t="s">
        <v>16234</v>
      </c>
      <c r="G12715" s="17">
        <v>919494494444</v>
      </c>
      <c r="H12715" s="9" t="s">
        <v>8</v>
      </c>
      <c r="I12715" s="1" t="s">
        <v>62</v>
      </c>
      <c r="J12715" s="4" t="s">
        <v>47305</v>
      </c>
      <c r="K12715" s="3" t="s">
        <v>213</v>
      </c>
      <c r="L12715" s="4" t="s">
        <v>47305</v>
      </c>
      <c r="M12715" s="4" t="s">
        <v>17</v>
      </c>
      <c r="N12715" s="3" t="str">
        <f t="shared" si="481"/>
        <v>[35 lacs - 50 lacs]</v>
      </c>
      <c r="O12715" s="4" t="s">
        <v>47347</v>
      </c>
      <c r="P12715" s="3" t="s">
        <v>47305</v>
      </c>
      <c r="Q12715" s="4" t="s">
        <v>14136</v>
      </c>
      <c r="R12715" s="3" t="s">
        <v>47305</v>
      </c>
      <c r="S12715" s="11"/>
      <c r="T12715" s="4"/>
      <c r="U12715" s="11"/>
      <c r="V12715" s="4"/>
      <c r="W12715" s="11"/>
      <c r="X12715" s="4"/>
      <c r="Y12715" s="11"/>
      <c r="Z12715" s="4"/>
      <c r="AA12715" s="1" t="s">
        <v>16</v>
      </c>
      <c r="AC12715" s="23" t="s">
        <v>37881</v>
      </c>
      <c r="AD12715" s="23" t="s">
        <v>40440</v>
      </c>
      <c r="AE12715" t="s">
        <v>35394</v>
      </c>
    </row>
    <row r="12716" spans="1:31" ht="15" customHeight="1">
      <c r="A12716" s="1">
        <v>12715</v>
      </c>
      <c r="B12716" s="1" t="s">
        <v>54</v>
      </c>
      <c r="C12716" s="1" t="s">
        <v>16819</v>
      </c>
      <c r="D12716" s="9" t="s">
        <v>7303</v>
      </c>
      <c r="E12716" s="9" t="s">
        <v>37355</v>
      </c>
      <c r="F12716" s="9" t="s">
        <v>29078</v>
      </c>
      <c r="G12716" s="17">
        <v>910494644</v>
      </c>
      <c r="H12716" s="9" t="s">
        <v>8</v>
      </c>
      <c r="I12716" s="1" t="s">
        <v>41</v>
      </c>
      <c r="J12716" s="4" t="s">
        <v>47305</v>
      </c>
      <c r="K12716" s="11" t="s">
        <v>13</v>
      </c>
      <c r="L12716" s="4" t="s">
        <v>47305</v>
      </c>
      <c r="M12716" s="11"/>
      <c r="N12716" s="4"/>
      <c r="O12716" s="11"/>
      <c r="P12716" s="4"/>
      <c r="Q12716" s="11"/>
      <c r="R12716" s="4"/>
      <c r="S12716" s="11"/>
      <c r="T12716" s="4"/>
      <c r="U12716" s="11"/>
      <c r="V12716" s="4"/>
      <c r="W12716" s="11"/>
      <c r="X12716" s="4"/>
      <c r="Y12716" s="11"/>
      <c r="Z12716" s="4"/>
      <c r="AA12716" s="1" t="s">
        <v>16</v>
      </c>
      <c r="AC12716" s="23" t="s">
        <v>37882</v>
      </c>
      <c r="AD12716" s="23" t="s">
        <v>40440</v>
      </c>
      <c r="AE12716" t="s">
        <v>35394</v>
      </c>
    </row>
    <row r="12717" spans="1:31" ht="15" customHeight="1">
      <c r="A12717" s="1">
        <v>12716</v>
      </c>
      <c r="B12717" s="1" t="s">
        <v>54</v>
      </c>
      <c r="C12717" s="1" t="s">
        <v>16852</v>
      </c>
      <c r="D12717" s="9" t="s">
        <v>5981</v>
      </c>
      <c r="E12717" s="9" t="s">
        <v>139</v>
      </c>
      <c r="F12717" s="9" t="s">
        <v>29096</v>
      </c>
      <c r="G12717" s="17">
        <v>91694009990</v>
      </c>
      <c r="H12717" s="9" t="s">
        <v>8</v>
      </c>
      <c r="I12717" s="1" t="s">
        <v>9</v>
      </c>
      <c r="J12717" s="4" t="s">
        <v>47305</v>
      </c>
      <c r="K12717" s="11" t="s">
        <v>14137</v>
      </c>
      <c r="L12717" s="4" t="s">
        <v>47305</v>
      </c>
      <c r="M12717" s="4" t="s">
        <v>13</v>
      </c>
      <c r="N12717" s="3" t="str">
        <f>J12717</f>
        <v>[35 lacs - 50 lacs]</v>
      </c>
      <c r="O12717" s="11"/>
      <c r="P12717" s="4"/>
      <c r="Q12717" s="11"/>
      <c r="R12717" s="4"/>
      <c r="S12717" s="11"/>
      <c r="T12717" s="4"/>
      <c r="U12717" s="11"/>
      <c r="V12717" s="4"/>
      <c r="W12717" s="11"/>
      <c r="X12717" s="4"/>
      <c r="Y12717" s="11"/>
      <c r="Z12717" s="4"/>
      <c r="AA12717" s="1" t="s">
        <v>11</v>
      </c>
      <c r="AC12717" s="23" t="s">
        <v>37882</v>
      </c>
      <c r="AD12717" s="23" t="s">
        <v>40440</v>
      </c>
      <c r="AE12717" t="s">
        <v>35399</v>
      </c>
    </row>
    <row r="12718" spans="1:31" ht="15" customHeight="1">
      <c r="A12718" s="1">
        <v>12717</v>
      </c>
      <c r="B12718" s="1" t="s">
        <v>54</v>
      </c>
      <c r="C12718" s="1" t="s">
        <v>16868</v>
      </c>
      <c r="D12718" s="9" t="s">
        <v>1010</v>
      </c>
      <c r="E12718" s="9" t="s">
        <v>139</v>
      </c>
      <c r="F12718" s="9" t="s">
        <v>27745</v>
      </c>
      <c r="G12718" s="17">
        <v>9194900440</v>
      </c>
      <c r="H12718" s="9" t="s">
        <v>15</v>
      </c>
      <c r="I12718" s="1" t="s">
        <v>62</v>
      </c>
      <c r="J12718" s="4" t="s">
        <v>47305</v>
      </c>
      <c r="K12718" s="11" t="s">
        <v>14136</v>
      </c>
      <c r="L12718" s="4" t="s">
        <v>47305</v>
      </c>
      <c r="M12718" s="11"/>
      <c r="N12718" s="4"/>
      <c r="O12718" s="11"/>
      <c r="P12718" s="4"/>
      <c r="Q12718" s="11"/>
      <c r="R12718" s="4"/>
      <c r="S12718" s="11"/>
      <c r="T12718" s="4"/>
      <c r="U12718" s="11"/>
      <c r="V12718" s="4"/>
      <c r="W12718" s="11"/>
      <c r="X12718" s="4"/>
      <c r="Y12718" s="11"/>
      <c r="Z12718" s="4"/>
      <c r="AA12718" s="1" t="s">
        <v>16</v>
      </c>
      <c r="AC12718" s="23" t="s">
        <v>37882</v>
      </c>
      <c r="AD12718" s="23" t="s">
        <v>40440</v>
      </c>
      <c r="AE12718" t="s">
        <v>35410</v>
      </c>
    </row>
    <row r="12719" spans="1:31" ht="15" customHeight="1">
      <c r="A12719" s="1">
        <v>12718</v>
      </c>
      <c r="B12719" s="1" t="s">
        <v>54</v>
      </c>
      <c r="C12719" s="1" t="s">
        <v>16942</v>
      </c>
      <c r="D12719" s="9" t="s">
        <v>350</v>
      </c>
      <c r="E12719" s="9" t="s">
        <v>506</v>
      </c>
      <c r="F12719" s="9" t="s">
        <v>16283</v>
      </c>
      <c r="G12719" s="17">
        <v>919446444966</v>
      </c>
      <c r="H12719" s="9" t="s">
        <v>8</v>
      </c>
      <c r="I12719" s="1" t="s">
        <v>41</v>
      </c>
      <c r="J12719" s="4" t="s">
        <v>47305</v>
      </c>
      <c r="K12719" s="11" t="s">
        <v>13</v>
      </c>
      <c r="L12719" s="4" t="s">
        <v>47305</v>
      </c>
      <c r="M12719" s="11"/>
      <c r="N12719" s="4"/>
      <c r="O12719" s="11"/>
      <c r="P12719" s="4"/>
      <c r="Q12719" s="11"/>
      <c r="R12719" s="4"/>
      <c r="S12719" s="11"/>
      <c r="T12719" s="4"/>
      <c r="U12719" s="11"/>
      <c r="V12719" s="4"/>
      <c r="W12719" s="11"/>
      <c r="X12719" s="4"/>
      <c r="Y12719" s="11"/>
      <c r="Z12719" s="4"/>
      <c r="AA12719" s="1" t="s">
        <v>16</v>
      </c>
      <c r="AC12719" s="23" t="s">
        <v>37882</v>
      </c>
      <c r="AD12719" s="23" t="s">
        <v>40440</v>
      </c>
      <c r="AE12719" t="s">
        <v>35410</v>
      </c>
    </row>
    <row r="12720" spans="1:31" ht="15" customHeight="1">
      <c r="A12720" s="1">
        <v>12719</v>
      </c>
      <c r="B12720" s="1" t="s">
        <v>54</v>
      </c>
      <c r="C12720" s="1" t="s">
        <v>16990</v>
      </c>
      <c r="D12720" s="9" t="s">
        <v>699</v>
      </c>
      <c r="E12720" s="9" t="s">
        <v>255</v>
      </c>
      <c r="F12720" s="9" t="s">
        <v>29181</v>
      </c>
      <c r="G12720" s="17">
        <v>9149644949</v>
      </c>
      <c r="H12720" s="9" t="s">
        <v>37</v>
      </c>
      <c r="I12720" s="1" t="s">
        <v>9</v>
      </c>
      <c r="J12720" s="4" t="s">
        <v>47305</v>
      </c>
      <c r="K12720" s="3" t="s">
        <v>42</v>
      </c>
      <c r="L12720" s="4" t="s">
        <v>47305</v>
      </c>
      <c r="M12720" s="11"/>
      <c r="N12720" s="4"/>
      <c r="O12720" s="11"/>
      <c r="P12720" s="4"/>
      <c r="Q12720" s="11"/>
      <c r="R12720" s="4"/>
      <c r="S12720" s="11"/>
      <c r="T12720" s="4"/>
      <c r="U12720" s="11"/>
      <c r="V12720" s="4"/>
      <c r="W12720" s="11"/>
      <c r="X12720" s="4"/>
      <c r="Y12720" s="11"/>
      <c r="Z12720" s="4"/>
      <c r="AA12720" s="1" t="s">
        <v>11</v>
      </c>
      <c r="AC12720" s="23" t="s">
        <v>37994</v>
      </c>
      <c r="AD12720" s="23" t="s">
        <v>40440</v>
      </c>
      <c r="AE12720" t="s">
        <v>35409</v>
      </c>
    </row>
    <row r="12721" spans="1:31" ht="15" customHeight="1">
      <c r="A12721" s="1">
        <v>12720</v>
      </c>
      <c r="B12721" s="1" t="s">
        <v>54</v>
      </c>
      <c r="C12721" s="1" t="s">
        <v>16996</v>
      </c>
      <c r="D12721" s="9" t="s">
        <v>1356</v>
      </c>
      <c r="E12721" s="9" t="s">
        <v>16293</v>
      </c>
      <c r="F12721" s="9" t="s">
        <v>32986</v>
      </c>
      <c r="G12721" s="17">
        <v>91946041644</v>
      </c>
      <c r="H12721" s="9" t="s">
        <v>37</v>
      </c>
      <c r="I12721" s="1" t="s">
        <v>9</v>
      </c>
      <c r="J12721" s="4" t="s">
        <v>47305</v>
      </c>
      <c r="K12721" s="3" t="s">
        <v>42</v>
      </c>
      <c r="L12721" s="4" t="s">
        <v>47305</v>
      </c>
      <c r="M12721" s="4" t="s">
        <v>14136</v>
      </c>
      <c r="N12721" s="3" t="str">
        <f t="shared" ref="N12721:N12722" si="482">J12721</f>
        <v>[35 lacs - 50 lacs]</v>
      </c>
      <c r="O12721" s="4" t="s">
        <v>14137</v>
      </c>
      <c r="P12721" s="3" t="s">
        <v>47305</v>
      </c>
      <c r="Q12721" s="4" t="s">
        <v>13</v>
      </c>
      <c r="R12721" s="3" t="s">
        <v>47305</v>
      </c>
      <c r="S12721" s="11"/>
      <c r="T12721" s="4"/>
      <c r="U12721" s="11"/>
      <c r="V12721" s="4"/>
      <c r="W12721" s="11"/>
      <c r="X12721" s="4"/>
      <c r="Y12721" s="11"/>
      <c r="Z12721" s="4"/>
      <c r="AA12721" s="1" t="s">
        <v>16</v>
      </c>
      <c r="AC12721" s="23" t="s">
        <v>37883</v>
      </c>
      <c r="AD12721" s="23" t="s">
        <v>40440</v>
      </c>
      <c r="AE12721" t="s">
        <v>35410</v>
      </c>
    </row>
    <row r="12722" spans="1:31" ht="15" customHeight="1">
      <c r="A12722" s="1">
        <v>12721</v>
      </c>
      <c r="B12722" s="1" t="s">
        <v>54</v>
      </c>
      <c r="C12722" s="1" t="s">
        <v>17054</v>
      </c>
      <c r="D12722" s="9" t="s">
        <v>1625</v>
      </c>
      <c r="E12722" s="9" t="s">
        <v>139</v>
      </c>
      <c r="F12722" s="9" t="s">
        <v>29227</v>
      </c>
      <c r="G12722" s="17">
        <v>919909969994</v>
      </c>
      <c r="H12722" s="9" t="s">
        <v>8</v>
      </c>
      <c r="I12722" s="1" t="s">
        <v>9</v>
      </c>
      <c r="J12722" s="4" t="s">
        <v>47305</v>
      </c>
      <c r="K12722" s="3" t="s">
        <v>213</v>
      </c>
      <c r="L12722" s="4" t="s">
        <v>47305</v>
      </c>
      <c r="M12722" s="4" t="s">
        <v>17</v>
      </c>
      <c r="N12722" s="3" t="str">
        <f t="shared" si="482"/>
        <v>[35 lacs - 50 lacs]</v>
      </c>
      <c r="O12722" s="4" t="s">
        <v>47347</v>
      </c>
      <c r="P12722" s="3" t="s">
        <v>47305</v>
      </c>
      <c r="Q12722" s="4" t="s">
        <v>14136</v>
      </c>
      <c r="R12722" s="3" t="s">
        <v>47305</v>
      </c>
      <c r="S12722" s="11"/>
      <c r="T12722" s="4"/>
      <c r="U12722" s="11"/>
      <c r="V12722" s="4"/>
      <c r="W12722" s="11"/>
      <c r="X12722" s="4"/>
      <c r="Y12722" s="11"/>
      <c r="Z12722" s="4"/>
      <c r="AA12722" s="1" t="s">
        <v>16</v>
      </c>
      <c r="AC12722" s="23" t="s">
        <v>37883</v>
      </c>
      <c r="AD12722" s="23" t="s">
        <v>40440</v>
      </c>
      <c r="AE12722" t="s">
        <v>35399</v>
      </c>
    </row>
    <row r="12723" spans="1:31" ht="15" customHeight="1">
      <c r="A12723" s="1">
        <v>12722</v>
      </c>
      <c r="B12723" s="1" t="s">
        <v>54</v>
      </c>
      <c r="C12723" s="1" t="s">
        <v>17104</v>
      </c>
      <c r="D12723" s="9" t="s">
        <v>1538</v>
      </c>
      <c r="E12723" s="9" t="s">
        <v>362</v>
      </c>
      <c r="F12723" s="9" t="s">
        <v>29255</v>
      </c>
      <c r="G12723" s="17">
        <v>91444944946</v>
      </c>
      <c r="H12723" s="9" t="s">
        <v>8</v>
      </c>
      <c r="I12723" s="1" t="s">
        <v>62</v>
      </c>
      <c r="J12723" s="4" t="s">
        <v>47305</v>
      </c>
      <c r="K12723" s="3" t="s">
        <v>17</v>
      </c>
      <c r="L12723" s="4" t="s">
        <v>47305</v>
      </c>
      <c r="M12723" s="11"/>
      <c r="N12723" s="4"/>
      <c r="O12723" s="11"/>
      <c r="P12723" s="4"/>
      <c r="Q12723" s="11"/>
      <c r="R12723" s="4"/>
      <c r="S12723" s="11"/>
      <c r="T12723" s="4"/>
      <c r="U12723" s="11"/>
      <c r="V12723" s="4"/>
      <c r="W12723" s="11"/>
      <c r="X12723" s="4"/>
      <c r="Y12723" s="11"/>
      <c r="Z12723" s="4"/>
      <c r="AA12723" s="1" t="s">
        <v>16</v>
      </c>
      <c r="AC12723" s="23" t="s">
        <v>37884</v>
      </c>
      <c r="AD12723" s="23" t="s">
        <v>40440</v>
      </c>
      <c r="AE12723" t="s">
        <v>35409</v>
      </c>
    </row>
    <row r="12724" spans="1:31" ht="15" customHeight="1">
      <c r="A12724" s="1">
        <v>12723</v>
      </c>
      <c r="B12724" s="1" t="s">
        <v>54</v>
      </c>
      <c r="C12724" s="1" t="s">
        <v>17114</v>
      </c>
      <c r="D12724" s="9" t="s">
        <v>505</v>
      </c>
      <c r="E12724" s="9" t="s">
        <v>139</v>
      </c>
      <c r="F12724" s="9" t="s">
        <v>29260</v>
      </c>
      <c r="G12724" s="17">
        <v>91949404449</v>
      </c>
      <c r="H12724" s="9" t="s">
        <v>8</v>
      </c>
      <c r="I12724" s="1" t="s">
        <v>41</v>
      </c>
      <c r="J12724" s="4" t="s">
        <v>47305</v>
      </c>
      <c r="K12724" s="3" t="s">
        <v>42</v>
      </c>
      <c r="L12724" s="4" t="s">
        <v>47305</v>
      </c>
      <c r="M12724" s="11"/>
      <c r="N12724" s="4"/>
      <c r="O12724" s="11"/>
      <c r="P12724" s="4"/>
      <c r="Q12724" s="11"/>
      <c r="R12724" s="4"/>
      <c r="S12724" s="11"/>
      <c r="T12724" s="4"/>
      <c r="U12724" s="11"/>
      <c r="V12724" s="4"/>
      <c r="W12724" s="11"/>
      <c r="X12724" s="4"/>
      <c r="Y12724" s="11"/>
      <c r="Z12724" s="4"/>
      <c r="AA12724" s="1" t="s">
        <v>16</v>
      </c>
      <c r="AC12724" s="23" t="s">
        <v>37884</v>
      </c>
      <c r="AD12724" s="23" t="s">
        <v>40440</v>
      </c>
      <c r="AE12724" t="s">
        <v>35394</v>
      </c>
    </row>
    <row r="12725" spans="1:31" ht="15" customHeight="1">
      <c r="A12725" s="1">
        <v>12724</v>
      </c>
      <c r="B12725" s="1" t="s">
        <v>54</v>
      </c>
      <c r="C12725" s="1" t="s">
        <v>17122</v>
      </c>
      <c r="D12725" s="9" t="s">
        <v>36184</v>
      </c>
      <c r="E12725" s="9" t="s">
        <v>2475</v>
      </c>
      <c r="F12725" s="9" t="s">
        <v>29266</v>
      </c>
      <c r="G12725" s="17">
        <v>919944664444</v>
      </c>
      <c r="H12725" s="9" t="s">
        <v>8</v>
      </c>
      <c r="I12725" s="1" t="s">
        <v>9</v>
      </c>
      <c r="J12725" s="4" t="s">
        <v>47305</v>
      </c>
      <c r="K12725" s="3" t="s">
        <v>17</v>
      </c>
      <c r="L12725" s="4" t="s">
        <v>47305</v>
      </c>
      <c r="M12725" s="11"/>
      <c r="N12725" s="4"/>
      <c r="O12725" s="11"/>
      <c r="P12725" s="4"/>
      <c r="Q12725" s="11"/>
      <c r="R12725" s="4"/>
      <c r="S12725" s="11"/>
      <c r="T12725" s="4"/>
      <c r="U12725" s="11"/>
      <c r="V12725" s="4"/>
      <c r="W12725" s="11"/>
      <c r="X12725" s="4"/>
      <c r="Y12725" s="11"/>
      <c r="Z12725" s="4"/>
      <c r="AA12725" s="1" t="s">
        <v>16</v>
      </c>
      <c r="AC12725" s="23" t="s">
        <v>37884</v>
      </c>
      <c r="AD12725" s="23" t="s">
        <v>40440</v>
      </c>
      <c r="AE12725" t="s">
        <v>35410</v>
      </c>
    </row>
    <row r="12726" spans="1:31" ht="15" customHeight="1">
      <c r="A12726" s="1">
        <v>12725</v>
      </c>
      <c r="B12726" s="1" t="s">
        <v>54</v>
      </c>
      <c r="C12726" s="1" t="s">
        <v>17140</v>
      </c>
      <c r="D12726" s="9" t="s">
        <v>1356</v>
      </c>
      <c r="E12726" s="9" t="s">
        <v>40</v>
      </c>
      <c r="F12726" s="9" t="s">
        <v>16327</v>
      </c>
      <c r="G12726" s="17">
        <v>919446646109</v>
      </c>
      <c r="H12726" s="9" t="s">
        <v>20</v>
      </c>
      <c r="I12726" s="1" t="s">
        <v>9</v>
      </c>
      <c r="J12726" s="4" t="s">
        <v>47305</v>
      </c>
      <c r="K12726" s="11" t="s">
        <v>14136</v>
      </c>
      <c r="L12726" s="4" t="s">
        <v>47305</v>
      </c>
      <c r="M12726" s="4" t="s">
        <v>14137</v>
      </c>
      <c r="N12726" s="3" t="str">
        <f>J12726</f>
        <v>[35 lacs - 50 lacs]</v>
      </c>
      <c r="O12726" s="4" t="s">
        <v>13</v>
      </c>
      <c r="P12726" s="3" t="s">
        <v>47305</v>
      </c>
      <c r="Q12726" s="11"/>
      <c r="R12726" s="4"/>
      <c r="S12726" s="11"/>
      <c r="T12726" s="4"/>
      <c r="U12726" s="11"/>
      <c r="V12726" s="4"/>
      <c r="W12726" s="11"/>
      <c r="X12726" s="4"/>
      <c r="Y12726" s="11"/>
      <c r="Z12726" s="4"/>
      <c r="AA12726" s="1" t="s">
        <v>16</v>
      </c>
      <c r="AC12726" s="23" t="s">
        <v>37885</v>
      </c>
      <c r="AD12726" s="23" t="s">
        <v>40440</v>
      </c>
      <c r="AE12726" t="s">
        <v>35410</v>
      </c>
    </row>
    <row r="12727" spans="1:31" ht="15" customHeight="1">
      <c r="A12727" s="1">
        <v>12726</v>
      </c>
      <c r="B12727" s="1" t="s">
        <v>54</v>
      </c>
      <c r="C12727" s="1" t="s">
        <v>17196</v>
      </c>
      <c r="D12727" s="9" t="s">
        <v>791</v>
      </c>
      <c r="E12727" s="9" t="s">
        <v>1019</v>
      </c>
      <c r="F12727" s="9" t="s">
        <v>35062</v>
      </c>
      <c r="G12727" s="17">
        <v>919909909149</v>
      </c>
      <c r="H12727" s="9" t="s">
        <v>20</v>
      </c>
      <c r="I12727" s="1" t="s">
        <v>62</v>
      </c>
      <c r="J12727" s="4" t="s">
        <v>47305</v>
      </c>
      <c r="K12727" s="11" t="s">
        <v>14136</v>
      </c>
      <c r="L12727" s="4" t="s">
        <v>47305</v>
      </c>
      <c r="M12727" s="11"/>
      <c r="N12727" s="4"/>
      <c r="O12727" s="11"/>
      <c r="P12727" s="4"/>
      <c r="Q12727" s="11"/>
      <c r="R12727" s="4"/>
      <c r="S12727" s="11"/>
      <c r="T12727" s="4"/>
      <c r="U12727" s="11"/>
      <c r="V12727" s="4"/>
      <c r="W12727" s="11"/>
      <c r="X12727" s="4"/>
      <c r="Y12727" s="11"/>
      <c r="Z12727" s="4"/>
      <c r="AA12727" s="1" t="s">
        <v>16</v>
      </c>
      <c r="AC12727" s="23" t="s">
        <v>37885</v>
      </c>
      <c r="AD12727" s="23" t="s">
        <v>40440</v>
      </c>
      <c r="AE12727" t="s">
        <v>35410</v>
      </c>
    </row>
    <row r="12728" spans="1:31" ht="15" customHeight="1">
      <c r="A12728" s="1">
        <v>12727</v>
      </c>
      <c r="B12728" s="1" t="s">
        <v>54</v>
      </c>
      <c r="C12728" s="1" t="s">
        <v>17367</v>
      </c>
      <c r="D12728" s="9" t="s">
        <v>4095</v>
      </c>
      <c r="E12728" s="9" t="s">
        <v>1542</v>
      </c>
      <c r="F12728" s="9" t="s">
        <v>29417</v>
      </c>
      <c r="G12728" s="17">
        <v>919646664</v>
      </c>
      <c r="H12728" s="9" t="s">
        <v>20</v>
      </c>
      <c r="I12728" s="1" t="s">
        <v>41</v>
      </c>
      <c r="J12728" s="4" t="s">
        <v>47305</v>
      </c>
      <c r="K12728" s="3" t="s">
        <v>42</v>
      </c>
      <c r="L12728" s="4" t="s">
        <v>47305</v>
      </c>
      <c r="M12728" s="11"/>
      <c r="N12728" s="4"/>
      <c r="O12728" s="11"/>
      <c r="P12728" s="4"/>
      <c r="Q12728" s="11"/>
      <c r="R12728" s="4"/>
      <c r="S12728" s="11"/>
      <c r="T12728" s="4"/>
      <c r="U12728" s="11"/>
      <c r="V12728" s="4"/>
      <c r="W12728" s="11"/>
      <c r="X12728" s="4"/>
      <c r="Y12728" s="11"/>
      <c r="Z12728" s="4"/>
      <c r="AA12728" s="1" t="s">
        <v>16</v>
      </c>
      <c r="AC12728" s="23" t="s">
        <v>37886</v>
      </c>
      <c r="AD12728" s="23" t="s">
        <v>40440</v>
      </c>
      <c r="AE12728" t="s">
        <v>35399</v>
      </c>
    </row>
    <row r="12729" spans="1:31" ht="15" customHeight="1">
      <c r="A12729" s="1">
        <v>12728</v>
      </c>
      <c r="B12729" s="1" t="s">
        <v>54</v>
      </c>
      <c r="C12729" s="1" t="s">
        <v>17370</v>
      </c>
      <c r="D12729" s="9" t="s">
        <v>386</v>
      </c>
      <c r="E12729" s="9" t="s">
        <v>495</v>
      </c>
      <c r="F12729" s="9" t="s">
        <v>29420</v>
      </c>
      <c r="G12729" s="17">
        <v>919994414164</v>
      </c>
      <c r="H12729" s="9" t="s">
        <v>8</v>
      </c>
      <c r="I12729" s="1" t="s">
        <v>9</v>
      </c>
      <c r="J12729" s="4" t="s">
        <v>47305</v>
      </c>
      <c r="K12729" s="3" t="s">
        <v>42</v>
      </c>
      <c r="L12729" s="4" t="s">
        <v>47305</v>
      </c>
      <c r="M12729" s="4" t="s">
        <v>14136</v>
      </c>
      <c r="N12729" s="3" t="str">
        <f>J12729</f>
        <v>[35 lacs - 50 lacs]</v>
      </c>
      <c r="O12729" s="11"/>
      <c r="P12729" s="4"/>
      <c r="Q12729" s="11"/>
      <c r="R12729" s="4"/>
      <c r="S12729" s="11"/>
      <c r="T12729" s="4"/>
      <c r="U12729" s="11"/>
      <c r="V12729" s="4"/>
      <c r="W12729" s="11"/>
      <c r="X12729" s="4"/>
      <c r="Y12729" s="11"/>
      <c r="Z12729" s="4"/>
      <c r="AA12729" s="1" t="s">
        <v>16</v>
      </c>
      <c r="AC12729" s="23" t="s">
        <v>37886</v>
      </c>
      <c r="AD12729" s="23" t="s">
        <v>40440</v>
      </c>
      <c r="AE12729" t="s">
        <v>35399</v>
      </c>
    </row>
    <row r="12730" spans="1:31" ht="15" customHeight="1">
      <c r="A12730" s="1">
        <v>12729</v>
      </c>
      <c r="B12730" s="1" t="s">
        <v>54</v>
      </c>
      <c r="C12730" s="1" t="s">
        <v>17381</v>
      </c>
      <c r="D12730" s="9" t="s">
        <v>16366</v>
      </c>
      <c r="E12730" s="9" t="s">
        <v>139</v>
      </c>
      <c r="F12730" s="9" t="s">
        <v>29427</v>
      </c>
      <c r="G12730" s="17">
        <v>9194969966</v>
      </c>
      <c r="H12730" s="9" t="s">
        <v>20</v>
      </c>
      <c r="I12730" s="1" t="s">
        <v>9</v>
      </c>
      <c r="J12730" s="4" t="s">
        <v>47305</v>
      </c>
      <c r="K12730" s="11" t="s">
        <v>14136</v>
      </c>
      <c r="L12730" s="4" t="s">
        <v>47305</v>
      </c>
      <c r="M12730" s="11"/>
      <c r="N12730" s="4"/>
      <c r="O12730" s="11"/>
      <c r="P12730" s="4"/>
      <c r="Q12730" s="11"/>
      <c r="R12730" s="4"/>
      <c r="S12730" s="11"/>
      <c r="T12730" s="4"/>
      <c r="U12730" s="11"/>
      <c r="V12730" s="4"/>
      <c r="W12730" s="11"/>
      <c r="X12730" s="4"/>
      <c r="Y12730" s="11"/>
      <c r="Z12730" s="4"/>
      <c r="AA12730" s="1" t="s">
        <v>16</v>
      </c>
      <c r="AC12730" s="23" t="s">
        <v>37886</v>
      </c>
      <c r="AD12730" s="23" t="s">
        <v>40440</v>
      </c>
      <c r="AE12730" t="s">
        <v>35399</v>
      </c>
    </row>
    <row r="12731" spans="1:31" ht="15" customHeight="1">
      <c r="A12731" s="1">
        <v>12730</v>
      </c>
      <c r="B12731" s="1" t="s">
        <v>54</v>
      </c>
      <c r="C12731" s="1" t="s">
        <v>17404</v>
      </c>
      <c r="D12731" s="9" t="s">
        <v>350</v>
      </c>
      <c r="E12731" s="9" t="s">
        <v>40</v>
      </c>
      <c r="F12731" s="9" t="s">
        <v>35084</v>
      </c>
      <c r="G12731" s="17">
        <v>91944644066</v>
      </c>
      <c r="H12731" s="9" t="s">
        <v>20</v>
      </c>
      <c r="I12731" s="1" t="s">
        <v>9</v>
      </c>
      <c r="J12731" s="4" t="s">
        <v>47305</v>
      </c>
      <c r="K12731" s="3" t="s">
        <v>17</v>
      </c>
      <c r="L12731" s="4" t="s">
        <v>47305</v>
      </c>
      <c r="M12731" s="11"/>
      <c r="N12731" s="4"/>
      <c r="O12731" s="11"/>
      <c r="P12731" s="4"/>
      <c r="Q12731" s="11"/>
      <c r="R12731" s="4"/>
      <c r="S12731" s="11"/>
      <c r="T12731" s="4"/>
      <c r="U12731" s="11"/>
      <c r="V12731" s="4"/>
      <c r="W12731" s="11"/>
      <c r="X12731" s="4"/>
      <c r="Y12731" s="11"/>
      <c r="Z12731" s="4"/>
      <c r="AA12731" s="1" t="s">
        <v>16</v>
      </c>
      <c r="AC12731" s="23" t="s">
        <v>37886</v>
      </c>
      <c r="AD12731" s="23" t="s">
        <v>40440</v>
      </c>
      <c r="AE12731" t="s">
        <v>35394</v>
      </c>
    </row>
    <row r="12732" spans="1:31" ht="15" customHeight="1">
      <c r="A12732" s="1">
        <v>12731</v>
      </c>
      <c r="B12732" s="1" t="s">
        <v>54</v>
      </c>
      <c r="C12732" s="1" t="s">
        <v>17455</v>
      </c>
      <c r="D12732" s="9" t="s">
        <v>1302</v>
      </c>
      <c r="E12732" s="9" t="s">
        <v>152</v>
      </c>
      <c r="F12732" s="9" t="s">
        <v>33035</v>
      </c>
      <c r="G12732" s="17">
        <v>91400046194</v>
      </c>
      <c r="H12732" s="9" t="s">
        <v>15</v>
      </c>
      <c r="I12732" s="1" t="s">
        <v>9</v>
      </c>
      <c r="J12732" s="4" t="s">
        <v>47305</v>
      </c>
      <c r="K12732" s="11" t="s">
        <v>14136</v>
      </c>
      <c r="L12732" s="4" t="s">
        <v>47305</v>
      </c>
      <c r="M12732" s="11"/>
      <c r="N12732" s="4"/>
      <c r="O12732" s="11"/>
      <c r="P12732" s="4"/>
      <c r="Q12732" s="11"/>
      <c r="R12732" s="4"/>
      <c r="S12732" s="11"/>
      <c r="T12732" s="4"/>
      <c r="U12732" s="11"/>
      <c r="V12732" s="4"/>
      <c r="W12732" s="11"/>
      <c r="X12732" s="4"/>
      <c r="Y12732" s="11"/>
      <c r="Z12732" s="4"/>
      <c r="AA12732" s="1" t="s">
        <v>16</v>
      </c>
      <c r="AC12732" s="23" t="s">
        <v>37886</v>
      </c>
      <c r="AD12732" s="23" t="s">
        <v>40440</v>
      </c>
      <c r="AE12732" t="s">
        <v>35410</v>
      </c>
    </row>
    <row r="12733" spans="1:31" ht="15" customHeight="1">
      <c r="A12733" s="1">
        <v>12732</v>
      </c>
      <c r="B12733" s="1" t="s">
        <v>54</v>
      </c>
      <c r="C12733" s="1" t="s">
        <v>17457</v>
      </c>
      <c r="D12733" s="9" t="s">
        <v>8006</v>
      </c>
      <c r="E12733" s="9" t="s">
        <v>90</v>
      </c>
      <c r="F12733" s="9" t="s">
        <v>35092</v>
      </c>
      <c r="G12733" s="17">
        <v>914460096000</v>
      </c>
      <c r="H12733" s="9" t="s">
        <v>8</v>
      </c>
      <c r="I12733" s="1" t="s">
        <v>62</v>
      </c>
      <c r="J12733" s="4" t="s">
        <v>47305</v>
      </c>
      <c r="K12733" s="3" t="s">
        <v>42</v>
      </c>
      <c r="L12733" s="4" t="s">
        <v>47305</v>
      </c>
      <c r="M12733" s="11"/>
      <c r="N12733" s="4"/>
      <c r="O12733" s="11"/>
      <c r="P12733" s="4"/>
      <c r="Q12733" s="11"/>
      <c r="R12733" s="4"/>
      <c r="S12733" s="11"/>
      <c r="T12733" s="4"/>
      <c r="U12733" s="11"/>
      <c r="V12733" s="4"/>
      <c r="W12733" s="11"/>
      <c r="X12733" s="4"/>
      <c r="Y12733" s="11"/>
      <c r="Z12733" s="4"/>
      <c r="AA12733" s="1" t="s">
        <v>16</v>
      </c>
      <c r="AC12733" s="23" t="s">
        <v>37886</v>
      </c>
      <c r="AD12733" s="23" t="s">
        <v>40440</v>
      </c>
      <c r="AE12733" t="s">
        <v>35394</v>
      </c>
    </row>
    <row r="12734" spans="1:31" ht="15" customHeight="1">
      <c r="A12734" s="1">
        <v>12733</v>
      </c>
      <c r="B12734" s="1" t="s">
        <v>54</v>
      </c>
      <c r="C12734" s="1" t="s">
        <v>17469</v>
      </c>
      <c r="D12734" s="9" t="s">
        <v>536</v>
      </c>
      <c r="E12734" s="9" t="s">
        <v>40</v>
      </c>
      <c r="F12734" s="9" t="s">
        <v>29480</v>
      </c>
      <c r="G12734" s="17">
        <v>9199100491</v>
      </c>
      <c r="H12734" s="9" t="s">
        <v>8</v>
      </c>
      <c r="I12734" s="1" t="s">
        <v>62</v>
      </c>
      <c r="J12734" s="4" t="s">
        <v>47305</v>
      </c>
      <c r="K12734" s="3" t="s">
        <v>213</v>
      </c>
      <c r="L12734" s="4" t="s">
        <v>47305</v>
      </c>
      <c r="M12734" s="4" t="s">
        <v>17</v>
      </c>
      <c r="N12734" s="3" t="str">
        <f>J12734</f>
        <v>[35 lacs - 50 lacs]</v>
      </c>
      <c r="O12734" s="4" t="s">
        <v>47347</v>
      </c>
      <c r="P12734" s="3" t="s">
        <v>47305</v>
      </c>
      <c r="Q12734" s="4" t="s">
        <v>14136</v>
      </c>
      <c r="R12734" s="3" t="s">
        <v>47305</v>
      </c>
      <c r="S12734" s="4" t="s">
        <v>47352</v>
      </c>
      <c r="T12734" s="3" t="s">
        <v>47305</v>
      </c>
      <c r="U12734" s="4" t="s">
        <v>13</v>
      </c>
      <c r="V12734" s="3" t="s">
        <v>47305</v>
      </c>
      <c r="W12734" s="11"/>
      <c r="X12734" s="4"/>
      <c r="Y12734" s="11"/>
      <c r="Z12734" s="4"/>
      <c r="AA12734" s="1" t="s">
        <v>16</v>
      </c>
      <c r="AC12734" s="23" t="s">
        <v>37886</v>
      </c>
      <c r="AD12734" s="23" t="s">
        <v>40440</v>
      </c>
      <c r="AE12734" t="s">
        <v>35410</v>
      </c>
    </row>
    <row r="12735" spans="1:31" ht="15" customHeight="1">
      <c r="A12735" s="1">
        <v>12734</v>
      </c>
      <c r="B12735" s="1" t="s">
        <v>54</v>
      </c>
      <c r="C12735" s="1" t="s">
        <v>17474</v>
      </c>
      <c r="D12735" s="9" t="s">
        <v>526</v>
      </c>
      <c r="E12735" s="9" t="s">
        <v>37356</v>
      </c>
      <c r="F12735" s="9" t="s">
        <v>29483</v>
      </c>
      <c r="G12735" s="17">
        <v>9194446</v>
      </c>
      <c r="H12735" s="9" t="s">
        <v>8</v>
      </c>
      <c r="I12735" s="1" t="s">
        <v>41</v>
      </c>
      <c r="J12735" s="4" t="s">
        <v>47305</v>
      </c>
      <c r="K12735" s="3" t="s">
        <v>42</v>
      </c>
      <c r="L12735" s="4" t="s">
        <v>47305</v>
      </c>
      <c r="M12735" s="11"/>
      <c r="N12735" s="4"/>
      <c r="O12735" s="11"/>
      <c r="P12735" s="4"/>
      <c r="Q12735" s="11"/>
      <c r="R12735" s="4"/>
      <c r="S12735" s="11"/>
      <c r="T12735" s="4"/>
      <c r="U12735" s="11"/>
      <c r="V12735" s="4"/>
      <c r="W12735" s="11"/>
      <c r="X12735" s="4"/>
      <c r="Y12735" s="11"/>
      <c r="Z12735" s="4"/>
      <c r="AA12735" s="1" t="s">
        <v>16</v>
      </c>
      <c r="AC12735" s="23" t="s">
        <v>37886</v>
      </c>
      <c r="AD12735" s="23" t="s">
        <v>40440</v>
      </c>
      <c r="AE12735" t="s">
        <v>35399</v>
      </c>
    </row>
    <row r="12736" spans="1:31" ht="15" customHeight="1">
      <c r="A12736" s="1">
        <v>12735</v>
      </c>
      <c r="B12736" s="1" t="s">
        <v>54</v>
      </c>
      <c r="C12736" s="1" t="s">
        <v>19153</v>
      </c>
      <c r="D12736" s="9" t="s">
        <v>4597</v>
      </c>
      <c r="E12736" s="9" t="s">
        <v>40</v>
      </c>
      <c r="F12736" s="9" t="s">
        <v>30227</v>
      </c>
      <c r="G12736" s="17">
        <v>9166646411</v>
      </c>
      <c r="H12736" s="9" t="s">
        <v>132</v>
      </c>
      <c r="I12736" s="1" t="s">
        <v>62</v>
      </c>
      <c r="J12736" s="4" t="s">
        <v>47305</v>
      </c>
      <c r="K12736" s="11" t="s">
        <v>14137</v>
      </c>
      <c r="L12736" s="4" t="s">
        <v>47305</v>
      </c>
      <c r="M12736" s="4" t="s">
        <v>13</v>
      </c>
      <c r="N12736" s="3" t="str">
        <f>J12736</f>
        <v>[35 lacs - 50 lacs]</v>
      </c>
      <c r="O12736" s="11"/>
      <c r="P12736" s="4"/>
      <c r="Q12736" s="11"/>
      <c r="R12736" s="4"/>
      <c r="S12736" s="11"/>
      <c r="T12736" s="4"/>
      <c r="U12736" s="11"/>
      <c r="V12736" s="4"/>
      <c r="W12736" s="11"/>
      <c r="X12736" s="4"/>
      <c r="Y12736" s="11"/>
      <c r="Z12736" s="4"/>
      <c r="AA12736" s="1" t="s">
        <v>16</v>
      </c>
      <c r="AC12736" s="23" t="s">
        <v>37890</v>
      </c>
      <c r="AD12736" s="23" t="s">
        <v>40440</v>
      </c>
      <c r="AE12736" t="s">
        <v>35399</v>
      </c>
    </row>
    <row r="12737" spans="1:31" ht="15" customHeight="1">
      <c r="A12737" s="1">
        <v>12736</v>
      </c>
      <c r="B12737" s="1" t="s">
        <v>54</v>
      </c>
      <c r="C12737" s="1" t="s">
        <v>19180</v>
      </c>
      <c r="D12737" s="9" t="s">
        <v>1008</v>
      </c>
      <c r="E12737" s="9" t="s">
        <v>746</v>
      </c>
      <c r="F12737" s="9" t="s">
        <v>18517</v>
      </c>
      <c r="G12737" s="17">
        <v>916966116441</v>
      </c>
      <c r="H12737" s="9" t="s">
        <v>15</v>
      </c>
      <c r="I12737" s="1" t="s">
        <v>9</v>
      </c>
      <c r="J12737" s="4" t="s">
        <v>47305</v>
      </c>
      <c r="K12737" s="3" t="s">
        <v>17</v>
      </c>
      <c r="L12737" s="4" t="s">
        <v>47305</v>
      </c>
      <c r="M12737" s="11"/>
      <c r="N12737" s="4"/>
      <c r="O12737" s="11"/>
      <c r="P12737" s="4"/>
      <c r="Q12737" s="11"/>
      <c r="R12737" s="4"/>
      <c r="S12737" s="11"/>
      <c r="T12737" s="4"/>
      <c r="U12737" s="11"/>
      <c r="V12737" s="4"/>
      <c r="W12737" s="11"/>
      <c r="X12737" s="4"/>
      <c r="Y12737" s="11"/>
      <c r="Z12737" s="4"/>
      <c r="AA12737" s="1" t="s">
        <v>16</v>
      </c>
      <c r="AC12737" s="23" t="s">
        <v>37890</v>
      </c>
      <c r="AD12737" s="23" t="s">
        <v>40440</v>
      </c>
      <c r="AE12737" t="s">
        <v>35399</v>
      </c>
    </row>
    <row r="12738" spans="1:31" ht="15" customHeight="1">
      <c r="A12738" s="1">
        <v>12737</v>
      </c>
      <c r="B12738" s="1" t="s">
        <v>54</v>
      </c>
      <c r="C12738" s="1" t="s">
        <v>19195</v>
      </c>
      <c r="D12738" s="9" t="s">
        <v>9594</v>
      </c>
      <c r="E12738" s="12" t="s">
        <v>16323</v>
      </c>
      <c r="F12738" s="9" t="s">
        <v>30255</v>
      </c>
      <c r="G12738" s="17">
        <v>91994696664</v>
      </c>
      <c r="H12738" s="2" t="s">
        <v>37779</v>
      </c>
      <c r="I12738" s="1" t="s">
        <v>41</v>
      </c>
      <c r="J12738" s="4" t="s">
        <v>47305</v>
      </c>
      <c r="K12738" s="3" t="s">
        <v>213</v>
      </c>
      <c r="L12738" s="4" t="s">
        <v>47305</v>
      </c>
      <c r="M12738" s="4" t="s">
        <v>14136</v>
      </c>
      <c r="N12738" s="3" t="str">
        <f t="shared" ref="N12738:N12740" si="483">J12738</f>
        <v>[35 lacs - 50 lacs]</v>
      </c>
      <c r="O12738" s="4" t="s">
        <v>13</v>
      </c>
      <c r="P12738" s="3" t="s">
        <v>47305</v>
      </c>
      <c r="Q12738" s="11"/>
      <c r="R12738" s="4"/>
      <c r="S12738" s="11"/>
      <c r="T12738" s="4"/>
      <c r="U12738" s="11"/>
      <c r="V12738" s="4"/>
      <c r="W12738" s="11"/>
      <c r="X12738" s="4"/>
      <c r="Y12738" s="11"/>
      <c r="Z12738" s="4"/>
      <c r="AA12738" s="1" t="s">
        <v>11</v>
      </c>
      <c r="AC12738" s="23" t="s">
        <v>37890</v>
      </c>
      <c r="AD12738" s="23" t="s">
        <v>40440</v>
      </c>
      <c r="AE12738" t="s">
        <v>35410</v>
      </c>
    </row>
    <row r="12739" spans="1:31" ht="15" customHeight="1">
      <c r="A12739" s="1">
        <v>12738</v>
      </c>
      <c r="B12739" s="1" t="s">
        <v>54</v>
      </c>
      <c r="C12739" s="1" t="s">
        <v>20068</v>
      </c>
      <c r="D12739" s="9" t="s">
        <v>409</v>
      </c>
      <c r="E12739" s="9" t="s">
        <v>7718</v>
      </c>
      <c r="F12739" s="9" t="s">
        <v>30804</v>
      </c>
      <c r="G12739" s="17">
        <v>919994666666</v>
      </c>
      <c r="H12739" s="9" t="s">
        <v>132</v>
      </c>
      <c r="I12739" s="1" t="s">
        <v>41</v>
      </c>
      <c r="J12739" s="4" t="s">
        <v>47305</v>
      </c>
      <c r="K12739" s="3" t="s">
        <v>213</v>
      </c>
      <c r="L12739" s="4" t="s">
        <v>47305</v>
      </c>
      <c r="M12739" s="4" t="s">
        <v>17</v>
      </c>
      <c r="N12739" s="3" t="str">
        <f t="shared" si="483"/>
        <v>[35 lacs - 50 lacs]</v>
      </c>
      <c r="O12739" s="4" t="s">
        <v>47347</v>
      </c>
      <c r="P12739" s="3" t="s">
        <v>47305</v>
      </c>
      <c r="Q12739" s="4" t="s">
        <v>14136</v>
      </c>
      <c r="R12739" s="3" t="s">
        <v>47305</v>
      </c>
      <c r="S12739" s="4" t="s">
        <v>47352</v>
      </c>
      <c r="T12739" s="3" t="s">
        <v>47305</v>
      </c>
      <c r="U12739" s="4" t="s">
        <v>13</v>
      </c>
      <c r="V12739" s="3" t="s">
        <v>47305</v>
      </c>
      <c r="W12739" s="11"/>
      <c r="X12739" s="4"/>
      <c r="Y12739" s="11"/>
      <c r="Z12739" s="4"/>
      <c r="AA12739" s="1" t="s">
        <v>16</v>
      </c>
      <c r="AC12739" s="23" t="s">
        <v>37892</v>
      </c>
      <c r="AD12739" s="23" t="s">
        <v>47279</v>
      </c>
      <c r="AE12739" t="s">
        <v>35399</v>
      </c>
    </row>
    <row r="12740" spans="1:31" ht="15" customHeight="1">
      <c r="A12740" s="1">
        <v>12739</v>
      </c>
      <c r="B12740" s="1" t="s">
        <v>54</v>
      </c>
      <c r="C12740" s="1" t="s">
        <v>20076</v>
      </c>
      <c r="D12740" s="9" t="s">
        <v>4304</v>
      </c>
      <c r="E12740" s="9" t="s">
        <v>18587</v>
      </c>
      <c r="F12740" s="9" t="s">
        <v>30810</v>
      </c>
      <c r="G12740" s="17">
        <v>91946440411</v>
      </c>
      <c r="H12740" s="9" t="s">
        <v>37</v>
      </c>
      <c r="I12740" s="1" t="s">
        <v>41</v>
      </c>
      <c r="J12740" s="4" t="s">
        <v>47305</v>
      </c>
      <c r="K12740" s="3" t="s">
        <v>42</v>
      </c>
      <c r="L12740" s="4" t="s">
        <v>47305</v>
      </c>
      <c r="M12740" s="4" t="s">
        <v>14136</v>
      </c>
      <c r="N12740" s="3" t="str">
        <f t="shared" si="483"/>
        <v>[35 lacs - 50 lacs]</v>
      </c>
      <c r="O12740" s="4" t="s">
        <v>14137</v>
      </c>
      <c r="P12740" s="3" t="s">
        <v>47305</v>
      </c>
      <c r="Q12740" s="4" t="s">
        <v>13</v>
      </c>
      <c r="R12740" s="3" t="s">
        <v>47305</v>
      </c>
      <c r="S12740" s="11"/>
      <c r="T12740" s="4"/>
      <c r="U12740" s="11"/>
      <c r="V12740" s="4"/>
      <c r="W12740" s="11"/>
      <c r="X12740" s="4"/>
      <c r="Y12740" s="11"/>
      <c r="Z12740" s="4"/>
      <c r="AA12740" s="1" t="s">
        <v>16</v>
      </c>
      <c r="AC12740" s="23" t="s">
        <v>37892</v>
      </c>
      <c r="AD12740" s="23" t="s">
        <v>47279</v>
      </c>
      <c r="AE12740" t="s">
        <v>35399</v>
      </c>
    </row>
    <row r="12741" spans="1:31" ht="15" customHeight="1">
      <c r="A12741" s="1">
        <v>12740</v>
      </c>
      <c r="B12741" s="1" t="s">
        <v>54</v>
      </c>
      <c r="C12741" s="1" t="s">
        <v>20105</v>
      </c>
      <c r="D12741" s="9" t="s">
        <v>1861</v>
      </c>
      <c r="E12741" s="9" t="s">
        <v>18598</v>
      </c>
      <c r="F12741" s="9" t="s">
        <v>30822</v>
      </c>
      <c r="G12741" s="17">
        <v>914449494494</v>
      </c>
      <c r="H12741" s="9" t="s">
        <v>8</v>
      </c>
      <c r="I12741" s="1" t="s">
        <v>9</v>
      </c>
      <c r="J12741" s="4" t="s">
        <v>47305</v>
      </c>
      <c r="K12741" s="3" t="s">
        <v>213</v>
      </c>
      <c r="L12741" s="4" t="s">
        <v>47305</v>
      </c>
      <c r="M12741" s="11"/>
      <c r="N12741" s="4"/>
      <c r="O12741" s="11"/>
      <c r="P12741" s="4"/>
      <c r="Q12741" s="11"/>
      <c r="R12741" s="4"/>
      <c r="S12741" s="11"/>
      <c r="T12741" s="4"/>
      <c r="U12741" s="11"/>
      <c r="V12741" s="4"/>
      <c r="W12741" s="11"/>
      <c r="X12741" s="4"/>
      <c r="Y12741" s="11"/>
      <c r="Z12741" s="4"/>
      <c r="AA12741" s="1" t="s">
        <v>16</v>
      </c>
      <c r="AC12741" s="23" t="s">
        <v>37893</v>
      </c>
      <c r="AD12741" s="23" t="s">
        <v>47279</v>
      </c>
      <c r="AE12741" t="s">
        <v>35394</v>
      </c>
    </row>
    <row r="12742" spans="1:31" ht="15" customHeight="1">
      <c r="A12742" s="1">
        <v>12741</v>
      </c>
      <c r="B12742" s="1" t="s">
        <v>54</v>
      </c>
      <c r="C12742" s="1" t="s">
        <v>20122</v>
      </c>
      <c r="D12742" s="9" t="s">
        <v>699</v>
      </c>
      <c r="E12742" s="9" t="s">
        <v>255</v>
      </c>
      <c r="F12742" s="9" t="s">
        <v>35348</v>
      </c>
      <c r="G12742" s="17">
        <v>9140664946</v>
      </c>
      <c r="H12742" s="9" t="s">
        <v>37</v>
      </c>
      <c r="I12742" s="1" t="s">
        <v>41</v>
      </c>
      <c r="J12742" s="4" t="s">
        <v>47305</v>
      </c>
      <c r="K12742" s="3" t="s">
        <v>213</v>
      </c>
      <c r="L12742" s="4" t="s">
        <v>47305</v>
      </c>
      <c r="M12742" s="4" t="s">
        <v>17</v>
      </c>
      <c r="N12742" s="3" t="str">
        <f t="shared" ref="N12742:N12743" si="484">J12742</f>
        <v>[35 lacs - 50 lacs]</v>
      </c>
      <c r="O12742" s="4" t="s">
        <v>47347</v>
      </c>
      <c r="P12742" s="3" t="s">
        <v>47305</v>
      </c>
      <c r="Q12742" s="4" t="s">
        <v>14136</v>
      </c>
      <c r="R12742" s="3" t="s">
        <v>47305</v>
      </c>
      <c r="S12742" s="11"/>
      <c r="T12742" s="4"/>
      <c r="U12742" s="11"/>
      <c r="V12742" s="4"/>
      <c r="W12742" s="11"/>
      <c r="X12742" s="4"/>
      <c r="Y12742" s="11"/>
      <c r="Z12742" s="4"/>
      <c r="AA12742" s="1" t="s">
        <v>16</v>
      </c>
      <c r="AC12742" s="23" t="s">
        <v>37893</v>
      </c>
      <c r="AD12742" s="23" t="s">
        <v>47279</v>
      </c>
      <c r="AE12742" t="s">
        <v>35409</v>
      </c>
    </row>
    <row r="12743" spans="1:31" ht="15" customHeight="1">
      <c r="A12743" s="1">
        <v>12742</v>
      </c>
      <c r="B12743" s="1" t="s">
        <v>54</v>
      </c>
      <c r="C12743" s="1" t="s">
        <v>20124</v>
      </c>
      <c r="D12743" s="9" t="s">
        <v>4417</v>
      </c>
      <c r="E12743" s="9" t="s">
        <v>255</v>
      </c>
      <c r="F12743" s="9" t="s">
        <v>30835</v>
      </c>
      <c r="G12743" s="17">
        <v>919664600406</v>
      </c>
      <c r="H12743" s="9" t="s">
        <v>20</v>
      </c>
      <c r="I12743" s="1" t="s">
        <v>62</v>
      </c>
      <c r="J12743" s="4" t="s">
        <v>47305</v>
      </c>
      <c r="K12743" s="3" t="s">
        <v>42</v>
      </c>
      <c r="L12743" s="4" t="s">
        <v>47305</v>
      </c>
      <c r="M12743" s="4" t="s">
        <v>14136</v>
      </c>
      <c r="N12743" s="3" t="str">
        <f t="shared" si="484"/>
        <v>[35 lacs - 50 lacs]</v>
      </c>
      <c r="O12743" s="4" t="s">
        <v>14137</v>
      </c>
      <c r="P12743" s="3" t="s">
        <v>47305</v>
      </c>
      <c r="Q12743" s="11"/>
      <c r="R12743" s="4"/>
      <c r="S12743" s="11"/>
      <c r="T12743" s="4"/>
      <c r="U12743" s="11"/>
      <c r="V12743" s="4"/>
      <c r="W12743" s="11"/>
      <c r="X12743" s="4"/>
      <c r="Y12743" s="11"/>
      <c r="Z12743" s="4"/>
      <c r="AA12743" s="1" t="s">
        <v>16</v>
      </c>
      <c r="AC12743" s="23" t="s">
        <v>37893</v>
      </c>
      <c r="AD12743" s="23" t="s">
        <v>47279</v>
      </c>
      <c r="AE12743" t="s">
        <v>35409</v>
      </c>
    </row>
    <row r="12744" spans="1:31" ht="15" customHeight="1">
      <c r="A12744" s="1">
        <v>12743</v>
      </c>
      <c r="B12744" s="1" t="s">
        <v>54</v>
      </c>
      <c r="C12744" s="22" t="s">
        <v>37778</v>
      </c>
      <c r="D12744" s="2" t="s">
        <v>830</v>
      </c>
      <c r="E12744" s="2" t="s">
        <v>139</v>
      </c>
      <c r="F12744" s="2" t="s">
        <v>27821</v>
      </c>
      <c r="G12744" s="15">
        <v>91919146946</v>
      </c>
      <c r="H12744" s="1" t="s">
        <v>8</v>
      </c>
      <c r="I12744" s="1" t="s">
        <v>9</v>
      </c>
      <c r="J12744" s="4" t="s">
        <v>47305</v>
      </c>
      <c r="K12744" s="3" t="s">
        <v>42</v>
      </c>
      <c r="L12744" s="4" t="s">
        <v>47305</v>
      </c>
      <c r="M12744" s="3"/>
      <c r="N12744" s="4"/>
      <c r="O12744" s="3"/>
      <c r="P12744" s="4"/>
      <c r="Q12744" s="3"/>
      <c r="R12744" s="4"/>
      <c r="S12744" s="3"/>
      <c r="T12744" s="4"/>
      <c r="U12744" s="3"/>
      <c r="V12744" s="4"/>
      <c r="W12744" s="3"/>
      <c r="X12744" s="4"/>
      <c r="Y12744" s="3"/>
      <c r="Z12744" s="4"/>
      <c r="AA12744" s="1" t="s">
        <v>11</v>
      </c>
      <c r="AB12744" s="3"/>
      <c r="AC12744" s="23" t="s">
        <v>37924</v>
      </c>
      <c r="AD12744" s="23" t="s">
        <v>38259</v>
      </c>
      <c r="AE12744" t="s">
        <v>35399</v>
      </c>
    </row>
    <row r="12745" spans="1:31" ht="15" customHeight="1">
      <c r="A12745" s="1">
        <v>12744</v>
      </c>
      <c r="B12745" s="1" t="s">
        <v>54</v>
      </c>
      <c r="C12745" s="1" t="s">
        <v>14037</v>
      </c>
      <c r="D12745" s="2" t="s">
        <v>3722</v>
      </c>
      <c r="E12745" s="2" t="s">
        <v>139</v>
      </c>
      <c r="F12745" s="2" t="s">
        <v>27823</v>
      </c>
      <c r="G12745" s="15">
        <v>919946090906</v>
      </c>
      <c r="H12745" s="1" t="s">
        <v>46</v>
      </c>
      <c r="I12745" s="1" t="s">
        <v>41</v>
      </c>
      <c r="J12745" s="4" t="s">
        <v>47305</v>
      </c>
      <c r="K12745" s="3" t="s">
        <v>17</v>
      </c>
      <c r="L12745" s="4" t="s">
        <v>47305</v>
      </c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1" t="s">
        <v>16</v>
      </c>
      <c r="AB12745" s="3"/>
      <c r="AC12745" s="23" t="s">
        <v>37924</v>
      </c>
      <c r="AD12745" s="23" t="s">
        <v>38259</v>
      </c>
      <c r="AE12745" t="s">
        <v>35409</v>
      </c>
    </row>
    <row r="12746" spans="1:31" ht="15" customHeight="1">
      <c r="A12746" s="1">
        <v>12745</v>
      </c>
      <c r="B12746" s="1" t="s">
        <v>54</v>
      </c>
      <c r="C12746" s="1" t="s">
        <v>14038</v>
      </c>
      <c r="D12746" s="2" t="s">
        <v>36185</v>
      </c>
      <c r="E12746" s="2" t="s">
        <v>308</v>
      </c>
      <c r="F12746" s="2" t="s">
        <v>27824</v>
      </c>
      <c r="G12746" s="15">
        <v>91446066660</v>
      </c>
      <c r="H12746" s="1" t="s">
        <v>15</v>
      </c>
      <c r="I12746" s="1" t="s">
        <v>9</v>
      </c>
      <c r="J12746" s="4" t="s">
        <v>47305</v>
      </c>
      <c r="K12746" s="3" t="s">
        <v>17</v>
      </c>
      <c r="L12746" s="4" t="s">
        <v>47305</v>
      </c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1" t="s">
        <v>16</v>
      </c>
      <c r="AB12746" s="3"/>
      <c r="AC12746" s="23" t="s">
        <v>37924</v>
      </c>
      <c r="AD12746" s="23" t="s">
        <v>38259</v>
      </c>
      <c r="AE12746" t="s">
        <v>35410</v>
      </c>
    </row>
    <row r="12747" spans="1:31" ht="15" customHeight="1">
      <c r="A12747" s="1">
        <v>12746</v>
      </c>
      <c r="B12747" s="1" t="s">
        <v>54</v>
      </c>
      <c r="C12747" s="1" t="s">
        <v>14040</v>
      </c>
      <c r="D12747" s="2" t="s">
        <v>1209</v>
      </c>
      <c r="E12747" s="2" t="s">
        <v>90</v>
      </c>
      <c r="F12747" s="2" t="s">
        <v>27826</v>
      </c>
      <c r="G12747" s="15">
        <v>919146690</v>
      </c>
      <c r="H12747" s="1" t="s">
        <v>37</v>
      </c>
      <c r="I12747" s="1" t="s">
        <v>41</v>
      </c>
      <c r="J12747" s="4" t="s">
        <v>47305</v>
      </c>
      <c r="K12747" s="3" t="s">
        <v>17</v>
      </c>
      <c r="L12747" s="4" t="s">
        <v>47305</v>
      </c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1" t="s">
        <v>11</v>
      </c>
      <c r="AB12747" s="3" t="s">
        <v>990</v>
      </c>
      <c r="AC12747" s="23" t="s">
        <v>37924</v>
      </c>
      <c r="AD12747" s="23" t="s">
        <v>38259</v>
      </c>
      <c r="AE12747" t="s">
        <v>35409</v>
      </c>
    </row>
    <row r="12748" spans="1:31" ht="15" customHeight="1">
      <c r="A12748" s="1">
        <v>12747</v>
      </c>
      <c r="B12748" s="1" t="s">
        <v>54</v>
      </c>
      <c r="C12748" s="1" t="s">
        <v>14042</v>
      </c>
      <c r="D12748" s="2" t="s">
        <v>6057</v>
      </c>
      <c r="E12748" s="2" t="s">
        <v>14057</v>
      </c>
      <c r="F12748" s="2" t="s">
        <v>32680</v>
      </c>
      <c r="G12748" s="15">
        <v>914160014014</v>
      </c>
      <c r="H12748" s="1" t="s">
        <v>37</v>
      </c>
      <c r="I12748" s="1" t="s">
        <v>62</v>
      </c>
      <c r="J12748" s="4" t="s">
        <v>47305</v>
      </c>
      <c r="K12748" s="3" t="s">
        <v>17</v>
      </c>
      <c r="L12748" s="4" t="s">
        <v>47305</v>
      </c>
      <c r="M12748" s="4" t="s">
        <v>42</v>
      </c>
      <c r="N12748" s="3" t="str">
        <f>J12748</f>
        <v>[35 lacs - 50 lacs]</v>
      </c>
      <c r="O12748" s="4" t="s">
        <v>47348</v>
      </c>
      <c r="P12748" s="3" t="s">
        <v>47305</v>
      </c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1" t="s">
        <v>16</v>
      </c>
      <c r="AB12748" s="3"/>
      <c r="AC12748" s="23" t="s">
        <v>37924</v>
      </c>
      <c r="AD12748" s="23" t="s">
        <v>38259</v>
      </c>
      <c r="AE12748" t="s">
        <v>35410</v>
      </c>
    </row>
    <row r="12749" spans="1:31" ht="15" customHeight="1">
      <c r="A12749" s="1">
        <v>12748</v>
      </c>
      <c r="B12749" s="1" t="s">
        <v>54</v>
      </c>
      <c r="C12749" s="1" t="s">
        <v>14050</v>
      </c>
      <c r="D12749" s="2" t="s">
        <v>1250</v>
      </c>
      <c r="E12749" s="2" t="s">
        <v>328</v>
      </c>
      <c r="F12749" s="2" t="s">
        <v>27832</v>
      </c>
      <c r="G12749" s="15">
        <v>919409146</v>
      </c>
      <c r="H12749" s="1" t="s">
        <v>8</v>
      </c>
      <c r="I12749" s="1" t="s">
        <v>9</v>
      </c>
      <c r="J12749" s="4" t="s">
        <v>47305</v>
      </c>
      <c r="K12749" s="3" t="s">
        <v>17</v>
      </c>
      <c r="L12749" s="4" t="s">
        <v>47305</v>
      </c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1" t="s">
        <v>16</v>
      </c>
      <c r="AB12749" s="3"/>
      <c r="AC12749" s="23" t="s">
        <v>37924</v>
      </c>
      <c r="AD12749" s="23" t="s">
        <v>38259</v>
      </c>
      <c r="AE12749" t="s">
        <v>35399</v>
      </c>
    </row>
    <row r="12750" spans="1:31" ht="15" customHeight="1">
      <c r="A12750" s="1">
        <v>12749</v>
      </c>
      <c r="B12750" s="1" t="s">
        <v>54</v>
      </c>
      <c r="C12750" s="1" t="s">
        <v>14054</v>
      </c>
      <c r="D12750" s="2" t="s">
        <v>2675</v>
      </c>
      <c r="E12750" s="2" t="s">
        <v>36863</v>
      </c>
      <c r="F12750" s="2" t="s">
        <v>27835</v>
      </c>
      <c r="G12750" s="15">
        <v>9144999166</v>
      </c>
      <c r="H12750" s="1" t="s">
        <v>37</v>
      </c>
      <c r="I12750" s="1" t="s">
        <v>62</v>
      </c>
      <c r="J12750" s="4" t="s">
        <v>47305</v>
      </c>
      <c r="K12750" s="3" t="s">
        <v>17</v>
      </c>
      <c r="L12750" s="4" t="s">
        <v>47305</v>
      </c>
      <c r="M12750" s="4" t="s">
        <v>42</v>
      </c>
      <c r="N12750" s="3" t="str">
        <f>J12750</f>
        <v>[35 lacs - 50 lacs]</v>
      </c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1" t="s">
        <v>11</v>
      </c>
      <c r="AB12750" s="3"/>
      <c r="AC12750" s="23" t="s">
        <v>37924</v>
      </c>
      <c r="AD12750" s="23" t="s">
        <v>38259</v>
      </c>
      <c r="AE12750" t="s">
        <v>35399</v>
      </c>
    </row>
    <row r="12751" spans="1:31" ht="15" customHeight="1">
      <c r="A12751" s="1">
        <v>12750</v>
      </c>
      <c r="B12751" s="1" t="s">
        <v>54</v>
      </c>
      <c r="C12751" s="1" t="s">
        <v>14072</v>
      </c>
      <c r="D12751" s="2" t="s">
        <v>18692</v>
      </c>
      <c r="E12751" s="2" t="s">
        <v>139</v>
      </c>
      <c r="F12751" s="2" t="s">
        <v>27842</v>
      </c>
      <c r="G12751" s="15">
        <v>9199149096</v>
      </c>
      <c r="H12751" s="1" t="s">
        <v>15</v>
      </c>
      <c r="I12751" s="1" t="s">
        <v>37779</v>
      </c>
      <c r="J12751" s="4" t="s">
        <v>47305</v>
      </c>
      <c r="K12751" s="3" t="s">
        <v>17</v>
      </c>
      <c r="L12751" s="4" t="s">
        <v>47305</v>
      </c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1" t="s">
        <v>16</v>
      </c>
      <c r="AB12751" s="3" t="s">
        <v>12</v>
      </c>
      <c r="AC12751" s="23" t="s">
        <v>37995</v>
      </c>
      <c r="AD12751" s="23" t="s">
        <v>40440</v>
      </c>
      <c r="AE12751" t="s">
        <v>35394</v>
      </c>
    </row>
    <row r="12752" spans="1:31" ht="15" customHeight="1">
      <c r="A12752" s="1">
        <v>12751</v>
      </c>
      <c r="B12752" s="1" t="s">
        <v>54</v>
      </c>
      <c r="C12752" s="1" t="s">
        <v>14093</v>
      </c>
      <c r="D12752" s="2" t="s">
        <v>35552</v>
      </c>
      <c r="E12752" s="2" t="s">
        <v>131</v>
      </c>
      <c r="F12752" s="2" t="s">
        <v>27855</v>
      </c>
      <c r="G12752" s="15">
        <v>919099466466</v>
      </c>
      <c r="H12752" s="1" t="s">
        <v>8</v>
      </c>
      <c r="I12752" s="1" t="s">
        <v>9</v>
      </c>
      <c r="J12752" s="4" t="s">
        <v>47305</v>
      </c>
      <c r="K12752" s="11" t="s">
        <v>14136</v>
      </c>
      <c r="L12752" s="4" t="s">
        <v>47305</v>
      </c>
      <c r="M12752" s="4" t="s">
        <v>14137</v>
      </c>
      <c r="N12752" s="3" t="str">
        <f>J12752</f>
        <v>[35 lacs - 50 lacs]</v>
      </c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1" t="s">
        <v>16</v>
      </c>
      <c r="AB12752" s="3" t="s">
        <v>12</v>
      </c>
      <c r="AC12752" s="23" t="s">
        <v>37960</v>
      </c>
      <c r="AD12752" s="23" t="s">
        <v>40440</v>
      </c>
      <c r="AE12752" t="s">
        <v>35394</v>
      </c>
    </row>
    <row r="12753" spans="1:31" ht="15" customHeight="1">
      <c r="A12753" s="1">
        <v>12752</v>
      </c>
      <c r="B12753" s="1" t="s">
        <v>54</v>
      </c>
      <c r="C12753" s="1" t="s">
        <v>14110</v>
      </c>
      <c r="D12753" s="2" t="s">
        <v>986</v>
      </c>
      <c r="E12753" s="2" t="s">
        <v>131</v>
      </c>
      <c r="F12753" s="2" t="s">
        <v>27866</v>
      </c>
      <c r="G12753" s="15">
        <v>919444404400</v>
      </c>
      <c r="H12753" s="1" t="s">
        <v>15</v>
      </c>
      <c r="I12753" s="1" t="s">
        <v>41</v>
      </c>
      <c r="J12753" s="4" t="s">
        <v>47305</v>
      </c>
      <c r="K12753" s="11" t="s">
        <v>13</v>
      </c>
      <c r="L12753" s="4" t="s">
        <v>47305</v>
      </c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1" t="s">
        <v>11</v>
      </c>
      <c r="AB12753" s="3"/>
      <c r="AC12753" s="23" t="s">
        <v>37960</v>
      </c>
      <c r="AD12753" s="23" t="s">
        <v>40440</v>
      </c>
      <c r="AE12753" t="s">
        <v>35394</v>
      </c>
    </row>
    <row r="12754" spans="1:31" ht="15" customHeight="1">
      <c r="A12754" s="1">
        <v>12753</v>
      </c>
      <c r="B12754" s="1" t="s">
        <v>54</v>
      </c>
      <c r="C12754" s="1" t="s">
        <v>14142</v>
      </c>
      <c r="D12754" s="2" t="s">
        <v>494</v>
      </c>
      <c r="E12754" s="2" t="s">
        <v>139</v>
      </c>
      <c r="F12754" s="2" t="s">
        <v>27881</v>
      </c>
      <c r="G12754" s="15">
        <v>919694414144</v>
      </c>
      <c r="H12754" s="2" t="s">
        <v>15</v>
      </c>
      <c r="I12754" s="1" t="s">
        <v>9</v>
      </c>
      <c r="J12754" s="4" t="s">
        <v>47305</v>
      </c>
      <c r="K12754" s="3" t="s">
        <v>17</v>
      </c>
      <c r="L12754" s="4" t="s">
        <v>47305</v>
      </c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1" t="s">
        <v>16</v>
      </c>
      <c r="AB12754" s="3"/>
      <c r="AC12754" s="23" t="s">
        <v>37996</v>
      </c>
      <c r="AD12754" s="23" t="s">
        <v>40440</v>
      </c>
      <c r="AE12754" t="s">
        <v>35409</v>
      </c>
    </row>
    <row r="12755" spans="1:31" ht="15" customHeight="1">
      <c r="A12755" s="1">
        <v>12754</v>
      </c>
      <c r="B12755" s="1" t="s">
        <v>54</v>
      </c>
      <c r="C12755" s="1" t="s">
        <v>14149</v>
      </c>
      <c r="D12755" s="2" t="s">
        <v>36186</v>
      </c>
      <c r="E12755" s="2" t="s">
        <v>37357</v>
      </c>
      <c r="F12755" s="2" t="s">
        <v>32690</v>
      </c>
      <c r="G12755" s="15">
        <v>91994441444</v>
      </c>
      <c r="H12755" s="2" t="s">
        <v>15</v>
      </c>
      <c r="I12755" s="1" t="s">
        <v>41</v>
      </c>
      <c r="J12755" s="4" t="s">
        <v>47305</v>
      </c>
      <c r="K12755" s="3" t="s">
        <v>17</v>
      </c>
      <c r="L12755" s="4" t="s">
        <v>47305</v>
      </c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1" t="s">
        <v>11</v>
      </c>
      <c r="AB12755" s="3"/>
      <c r="AC12755" s="23" t="s">
        <v>37997</v>
      </c>
      <c r="AD12755" s="23" t="s">
        <v>40440</v>
      </c>
      <c r="AE12755" t="s">
        <v>35394</v>
      </c>
    </row>
    <row r="12756" spans="1:31" ht="15" customHeight="1">
      <c r="A12756" s="1">
        <v>12755</v>
      </c>
      <c r="B12756" s="1" t="s">
        <v>54</v>
      </c>
      <c r="C12756" s="1" t="s">
        <v>14153</v>
      </c>
      <c r="D12756" s="2" t="s">
        <v>1801</v>
      </c>
      <c r="E12756" s="2" t="s">
        <v>5517</v>
      </c>
      <c r="F12756" s="2" t="s">
        <v>27887</v>
      </c>
      <c r="G12756" s="15">
        <v>9199444960</v>
      </c>
      <c r="H12756" s="2" t="s">
        <v>20</v>
      </c>
      <c r="I12756" s="1" t="s">
        <v>62</v>
      </c>
      <c r="J12756" s="4" t="s">
        <v>47305</v>
      </c>
      <c r="K12756" s="3" t="s">
        <v>17</v>
      </c>
      <c r="L12756" s="4" t="s">
        <v>47305</v>
      </c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1" t="s">
        <v>16</v>
      </c>
      <c r="AB12756" s="3"/>
      <c r="AC12756" s="23" t="s">
        <v>37997</v>
      </c>
      <c r="AD12756" s="23" t="s">
        <v>40440</v>
      </c>
      <c r="AE12756" t="s">
        <v>35410</v>
      </c>
    </row>
    <row r="12757" spans="1:31" ht="15" customHeight="1">
      <c r="A12757" s="1">
        <v>12756</v>
      </c>
      <c r="B12757" s="1" t="s">
        <v>54</v>
      </c>
      <c r="C12757" s="1" t="s">
        <v>14161</v>
      </c>
      <c r="D12757" s="2" t="s">
        <v>2901</v>
      </c>
      <c r="E12757" s="2" t="s">
        <v>139</v>
      </c>
      <c r="F12757" s="2" t="s">
        <v>27891</v>
      </c>
      <c r="G12757" s="15">
        <v>91944601644</v>
      </c>
      <c r="H12757" s="2" t="s">
        <v>37</v>
      </c>
      <c r="I12757" s="1" t="s">
        <v>41</v>
      </c>
      <c r="J12757" s="4" t="s">
        <v>47305</v>
      </c>
      <c r="K12757" s="3" t="s">
        <v>17</v>
      </c>
      <c r="L12757" s="4" t="s">
        <v>47305</v>
      </c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1" t="s">
        <v>16</v>
      </c>
      <c r="AB12757" s="3"/>
      <c r="AC12757" s="23" t="s">
        <v>37998</v>
      </c>
      <c r="AD12757" s="23" t="s">
        <v>40440</v>
      </c>
      <c r="AE12757" t="s">
        <v>35399</v>
      </c>
    </row>
    <row r="12758" spans="1:31" ht="15" customHeight="1">
      <c r="A12758" s="1">
        <v>12757</v>
      </c>
      <c r="B12758" s="1" t="s">
        <v>54</v>
      </c>
      <c r="C12758" s="1" t="s">
        <v>14162</v>
      </c>
      <c r="D12758" s="2" t="s">
        <v>2250</v>
      </c>
      <c r="E12758" s="2" t="s">
        <v>5511</v>
      </c>
      <c r="F12758" s="2" t="s">
        <v>27892</v>
      </c>
      <c r="G12758" s="15">
        <v>9194461464</v>
      </c>
      <c r="H12758" s="2" t="s">
        <v>132</v>
      </c>
      <c r="I12758" s="1" t="s">
        <v>62</v>
      </c>
      <c r="J12758" s="4" t="s">
        <v>47305</v>
      </c>
      <c r="K12758" s="11" t="s">
        <v>13</v>
      </c>
      <c r="L12758" s="4" t="s">
        <v>47305</v>
      </c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1" t="s">
        <v>16</v>
      </c>
      <c r="AB12758" s="3"/>
      <c r="AC12758" s="23" t="s">
        <v>37999</v>
      </c>
      <c r="AD12758" s="23" t="s">
        <v>40440</v>
      </c>
      <c r="AE12758" t="s">
        <v>35409</v>
      </c>
    </row>
    <row r="12759" spans="1:31" ht="15" customHeight="1">
      <c r="A12759" s="1">
        <v>12758</v>
      </c>
      <c r="B12759" s="1" t="s">
        <v>54</v>
      </c>
      <c r="C12759" s="1" t="s">
        <v>14164</v>
      </c>
      <c r="D12759" s="2" t="s">
        <v>1175</v>
      </c>
      <c r="E12759" s="2" t="s">
        <v>14297</v>
      </c>
      <c r="F12759" s="2" t="s">
        <v>27893</v>
      </c>
      <c r="G12759" s="15">
        <v>9144494614</v>
      </c>
      <c r="H12759" s="2" t="s">
        <v>37</v>
      </c>
      <c r="I12759" s="1" t="s">
        <v>9</v>
      </c>
      <c r="J12759" s="4" t="s">
        <v>47305</v>
      </c>
      <c r="K12759" s="3" t="s">
        <v>17</v>
      </c>
      <c r="L12759" s="4" t="s">
        <v>47305</v>
      </c>
      <c r="M12759" s="4" t="s">
        <v>42</v>
      </c>
      <c r="N12759" s="3" t="str">
        <f>J12759</f>
        <v>[35 lacs - 50 lacs]</v>
      </c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1" t="s">
        <v>16</v>
      </c>
      <c r="AB12759" s="3"/>
      <c r="AC12759" s="23" t="s">
        <v>37999</v>
      </c>
      <c r="AD12759" s="23" t="s">
        <v>40440</v>
      </c>
      <c r="AE12759" t="s">
        <v>35394</v>
      </c>
    </row>
    <row r="12760" spans="1:31" ht="15" customHeight="1">
      <c r="A12760" s="1">
        <v>12759</v>
      </c>
      <c r="B12760" s="1" t="s">
        <v>54</v>
      </c>
      <c r="C12760" s="1" t="s">
        <v>14165</v>
      </c>
      <c r="D12760" s="2" t="s">
        <v>371</v>
      </c>
      <c r="E12760" s="2" t="s">
        <v>14298</v>
      </c>
      <c r="F12760" s="2" t="s">
        <v>34758</v>
      </c>
      <c r="G12760" s="15">
        <v>919494400</v>
      </c>
      <c r="H12760" s="2" t="s">
        <v>20</v>
      </c>
      <c r="I12760" s="1" t="s">
        <v>9</v>
      </c>
      <c r="J12760" s="4" t="s">
        <v>47305</v>
      </c>
      <c r="K12760" s="3" t="s">
        <v>42</v>
      </c>
      <c r="L12760" s="4" t="s">
        <v>47305</v>
      </c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1" t="s">
        <v>11</v>
      </c>
      <c r="AB12760" s="3"/>
      <c r="AC12760" s="23" t="s">
        <v>37999</v>
      </c>
      <c r="AD12760" s="23" t="s">
        <v>40440</v>
      </c>
      <c r="AE12760" t="s">
        <v>35399</v>
      </c>
    </row>
    <row r="12761" spans="1:31" ht="15" customHeight="1">
      <c r="A12761" s="1">
        <v>12760</v>
      </c>
      <c r="B12761" s="1" t="s">
        <v>54</v>
      </c>
      <c r="C12761" s="1" t="s">
        <v>14184</v>
      </c>
      <c r="D12761" s="2" t="s">
        <v>223</v>
      </c>
      <c r="E12761" s="2" t="s">
        <v>78</v>
      </c>
      <c r="F12761" s="2" t="s">
        <v>32693</v>
      </c>
      <c r="G12761" s="15">
        <v>91440069491</v>
      </c>
      <c r="H12761" s="2" t="s">
        <v>20</v>
      </c>
      <c r="I12761" s="1" t="s">
        <v>41</v>
      </c>
      <c r="J12761" s="4" t="s">
        <v>47305</v>
      </c>
      <c r="K12761" s="3" t="s">
        <v>17</v>
      </c>
      <c r="L12761" s="4" t="s">
        <v>47305</v>
      </c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1" t="s">
        <v>16</v>
      </c>
      <c r="AB12761" s="3"/>
      <c r="AC12761" s="23" t="s">
        <v>37927</v>
      </c>
      <c r="AD12761" s="23" t="s">
        <v>40440</v>
      </c>
      <c r="AE12761" t="s">
        <v>35394</v>
      </c>
    </row>
    <row r="12762" spans="1:31" ht="15" customHeight="1">
      <c r="A12762" s="1">
        <v>12761</v>
      </c>
      <c r="B12762" s="1" t="s">
        <v>54</v>
      </c>
      <c r="C12762" s="1" t="s">
        <v>14197</v>
      </c>
      <c r="D12762" s="2" t="s">
        <v>987</v>
      </c>
      <c r="E12762" s="2" t="s">
        <v>14302</v>
      </c>
      <c r="F12762" s="2" t="s">
        <v>32696</v>
      </c>
      <c r="G12762" s="15">
        <v>919446441099</v>
      </c>
      <c r="H12762" s="2" t="s">
        <v>37</v>
      </c>
      <c r="I12762" s="1" t="s">
        <v>41</v>
      </c>
      <c r="J12762" s="4" t="s">
        <v>47305</v>
      </c>
      <c r="K12762" s="3" t="s">
        <v>42</v>
      </c>
      <c r="L12762" s="4" t="s">
        <v>47305</v>
      </c>
      <c r="M12762" s="4" t="s">
        <v>14137</v>
      </c>
      <c r="N12762" s="3" t="str">
        <f t="shared" ref="N12762:N12763" si="485">J12762</f>
        <v>[35 lacs - 50 lacs]</v>
      </c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1" t="s">
        <v>16</v>
      </c>
      <c r="AB12762" s="3"/>
      <c r="AC12762" s="23" t="s">
        <v>38000</v>
      </c>
      <c r="AD12762" s="23" t="s">
        <v>40440</v>
      </c>
      <c r="AE12762" t="s">
        <v>35410</v>
      </c>
    </row>
    <row r="12763" spans="1:31" ht="15" customHeight="1">
      <c r="A12763" s="1">
        <v>12762</v>
      </c>
      <c r="B12763" s="1" t="s">
        <v>54</v>
      </c>
      <c r="C12763" s="1" t="s">
        <v>14200</v>
      </c>
      <c r="D12763" s="2" t="s">
        <v>58</v>
      </c>
      <c r="E12763" s="2" t="s">
        <v>139</v>
      </c>
      <c r="F12763" s="2" t="s">
        <v>32697</v>
      </c>
      <c r="G12763" s="15">
        <v>919664100140</v>
      </c>
      <c r="H12763" s="2" t="s">
        <v>8</v>
      </c>
      <c r="I12763" s="1" t="s">
        <v>9</v>
      </c>
      <c r="J12763" s="4" t="s">
        <v>47305</v>
      </c>
      <c r="K12763" s="3" t="s">
        <v>17</v>
      </c>
      <c r="L12763" s="4" t="s">
        <v>47305</v>
      </c>
      <c r="M12763" s="4" t="s">
        <v>42</v>
      </c>
      <c r="N12763" s="3" t="str">
        <f t="shared" si="485"/>
        <v>[35 lacs - 50 lacs]</v>
      </c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1" t="s">
        <v>16</v>
      </c>
      <c r="AB12763" s="3"/>
      <c r="AC12763" s="23" t="s">
        <v>38001</v>
      </c>
      <c r="AD12763" s="23" t="s">
        <v>40440</v>
      </c>
      <c r="AE12763" t="s">
        <v>35409</v>
      </c>
    </row>
    <row r="12764" spans="1:31" ht="15" customHeight="1">
      <c r="A12764" s="1">
        <v>12763</v>
      </c>
      <c r="B12764" s="1" t="s">
        <v>54</v>
      </c>
      <c r="C12764" s="1" t="s">
        <v>14221</v>
      </c>
      <c r="D12764" s="2" t="s">
        <v>917</v>
      </c>
      <c r="E12764" s="2" t="s">
        <v>824</v>
      </c>
      <c r="F12764" s="2" t="s">
        <v>32699</v>
      </c>
      <c r="G12764" s="15">
        <v>9194466160</v>
      </c>
      <c r="H12764" s="2" t="s">
        <v>20</v>
      </c>
      <c r="I12764" s="1" t="s">
        <v>9</v>
      </c>
      <c r="J12764" s="4" t="s">
        <v>47305</v>
      </c>
      <c r="K12764" s="3" t="s">
        <v>42</v>
      </c>
      <c r="L12764" s="4" t="s">
        <v>47305</v>
      </c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1" t="s">
        <v>16</v>
      </c>
      <c r="AB12764" s="3"/>
      <c r="AC12764" s="23" t="s">
        <v>37928</v>
      </c>
      <c r="AD12764" s="23" t="s">
        <v>40440</v>
      </c>
      <c r="AE12764" t="s">
        <v>35409</v>
      </c>
    </row>
    <row r="12765" spans="1:31" ht="15" customHeight="1">
      <c r="A12765" s="1">
        <v>12764</v>
      </c>
      <c r="B12765" s="1" t="s">
        <v>54</v>
      </c>
      <c r="C12765" s="1" t="s">
        <v>14223</v>
      </c>
      <c r="D12765" s="2" t="s">
        <v>1807</v>
      </c>
      <c r="E12765" s="2" t="s">
        <v>141</v>
      </c>
      <c r="F12765" s="2" t="s">
        <v>14318</v>
      </c>
      <c r="G12765" s="15">
        <v>919099916696</v>
      </c>
      <c r="H12765" s="2" t="s">
        <v>8</v>
      </c>
      <c r="I12765" s="1" t="s">
        <v>62</v>
      </c>
      <c r="J12765" s="4" t="s">
        <v>47305</v>
      </c>
      <c r="K12765" s="3" t="s">
        <v>17</v>
      </c>
      <c r="L12765" s="4" t="s">
        <v>47305</v>
      </c>
      <c r="M12765" s="4" t="s">
        <v>42</v>
      </c>
      <c r="N12765" s="3" t="str">
        <f>J12765</f>
        <v>[35 lacs - 50 lacs]</v>
      </c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1" t="s">
        <v>16</v>
      </c>
      <c r="AB12765" s="3"/>
      <c r="AC12765" s="23" t="s">
        <v>37928</v>
      </c>
      <c r="AD12765" s="23" t="s">
        <v>40440</v>
      </c>
      <c r="AE12765" t="s">
        <v>35410</v>
      </c>
    </row>
    <row r="12766" spans="1:31" ht="15" customHeight="1">
      <c r="A12766" s="1">
        <v>12765</v>
      </c>
      <c r="B12766" s="1" t="s">
        <v>54</v>
      </c>
      <c r="C12766" s="1" t="s">
        <v>14226</v>
      </c>
      <c r="D12766" s="2" t="s">
        <v>14307</v>
      </c>
      <c r="E12766" s="2" t="s">
        <v>14308</v>
      </c>
      <c r="F12766" s="2" t="s">
        <v>27927</v>
      </c>
      <c r="G12766" s="15">
        <v>9106444696</v>
      </c>
      <c r="H12766" s="2" t="s">
        <v>37</v>
      </c>
      <c r="I12766" s="1" t="s">
        <v>9</v>
      </c>
      <c r="J12766" s="4" t="s">
        <v>47305</v>
      </c>
      <c r="K12766" s="3" t="s">
        <v>17</v>
      </c>
      <c r="L12766" s="4" t="s">
        <v>47305</v>
      </c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1" t="s">
        <v>16</v>
      </c>
      <c r="AB12766" s="3"/>
      <c r="AC12766" s="23" t="s">
        <v>37928</v>
      </c>
      <c r="AD12766" s="23" t="s">
        <v>40440</v>
      </c>
      <c r="AE12766" t="s">
        <v>35399</v>
      </c>
    </row>
    <row r="12767" spans="1:31" ht="15" customHeight="1">
      <c r="A12767" s="1">
        <v>12766</v>
      </c>
      <c r="B12767" s="1" t="s">
        <v>54</v>
      </c>
      <c r="C12767" s="1" t="s">
        <v>14229</v>
      </c>
      <c r="D12767" s="2" t="s">
        <v>2987</v>
      </c>
      <c r="E12767" s="2" t="s">
        <v>37358</v>
      </c>
      <c r="F12767" s="2" t="s">
        <v>27930</v>
      </c>
      <c r="G12767" s="15">
        <v>9196646644</v>
      </c>
      <c r="H12767" s="2" t="s">
        <v>8</v>
      </c>
      <c r="I12767" s="1" t="s">
        <v>62</v>
      </c>
      <c r="J12767" s="4" t="s">
        <v>47305</v>
      </c>
      <c r="K12767" s="3" t="s">
        <v>213</v>
      </c>
      <c r="L12767" s="4" t="s">
        <v>47305</v>
      </c>
      <c r="M12767" s="4" t="s">
        <v>17</v>
      </c>
      <c r="N12767" s="3" t="str">
        <f>J12767</f>
        <v>[35 lacs - 50 lacs]</v>
      </c>
      <c r="O12767" s="4" t="s">
        <v>47347</v>
      </c>
      <c r="P12767" s="3" t="s">
        <v>47305</v>
      </c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1" t="s">
        <v>16</v>
      </c>
      <c r="AB12767" s="3"/>
      <c r="AC12767" s="23" t="s">
        <v>37928</v>
      </c>
      <c r="AD12767" s="23" t="s">
        <v>40440</v>
      </c>
      <c r="AE12767" t="s">
        <v>35410</v>
      </c>
    </row>
    <row r="12768" spans="1:31" ht="15" customHeight="1">
      <c r="A12768" s="1">
        <v>12767</v>
      </c>
      <c r="B12768" s="1" t="s">
        <v>54</v>
      </c>
      <c r="C12768" s="1" t="s">
        <v>14245</v>
      </c>
      <c r="D12768" s="6" t="s">
        <v>557</v>
      </c>
      <c r="E12768" s="6" t="s">
        <v>40</v>
      </c>
      <c r="F12768" s="6" t="s">
        <v>27940</v>
      </c>
      <c r="G12768" s="16">
        <v>9446999491</v>
      </c>
      <c r="H12768" s="1" t="s">
        <v>20</v>
      </c>
      <c r="I12768" s="1" t="s">
        <v>41</v>
      </c>
      <c r="J12768" s="4" t="s">
        <v>47305</v>
      </c>
      <c r="K12768" s="3" t="s">
        <v>17</v>
      </c>
      <c r="L12768" s="4" t="s">
        <v>47305</v>
      </c>
      <c r="M12768" s="8"/>
      <c r="N12768" s="4"/>
      <c r="O12768" s="8"/>
      <c r="P12768" s="4"/>
      <c r="Q12768" s="8"/>
      <c r="R12768" s="4"/>
      <c r="S12768" s="8"/>
      <c r="T12768" s="4"/>
      <c r="U12768" s="8"/>
      <c r="V12768" s="4"/>
      <c r="W12768" s="8"/>
      <c r="X12768" s="4"/>
      <c r="Y12768" s="8"/>
      <c r="Z12768" s="4"/>
      <c r="AA12768" s="1" t="s">
        <v>16</v>
      </c>
      <c r="AB12768" s="3"/>
      <c r="AC12768" s="23" t="s">
        <v>37929</v>
      </c>
      <c r="AD12768" s="23" t="s">
        <v>40440</v>
      </c>
      <c r="AE12768" t="s">
        <v>35394</v>
      </c>
    </row>
    <row r="12769" spans="1:31" ht="15" customHeight="1">
      <c r="A12769" s="1">
        <v>12768</v>
      </c>
      <c r="B12769" s="1" t="s">
        <v>54</v>
      </c>
      <c r="C12769" s="1" t="s">
        <v>14247</v>
      </c>
      <c r="D12769" s="6" t="s">
        <v>36187</v>
      </c>
      <c r="E12769" s="6" t="s">
        <v>36587</v>
      </c>
      <c r="F12769" s="6" t="s">
        <v>32702</v>
      </c>
      <c r="G12769" s="16">
        <v>44601094</v>
      </c>
      <c r="H12769" s="1" t="s">
        <v>8</v>
      </c>
      <c r="I12769" s="1" t="s">
        <v>41</v>
      </c>
      <c r="J12769" s="4" t="s">
        <v>47305</v>
      </c>
      <c r="K12769" s="3" t="s">
        <v>17</v>
      </c>
      <c r="L12769" s="4" t="s">
        <v>47305</v>
      </c>
      <c r="M12769" s="8"/>
      <c r="N12769" s="4"/>
      <c r="O12769" s="8"/>
      <c r="P12769" s="4"/>
      <c r="Q12769" s="8"/>
      <c r="R12769" s="4"/>
      <c r="S12769" s="8"/>
      <c r="T12769" s="4"/>
      <c r="U12769" s="8"/>
      <c r="V12769" s="4"/>
      <c r="W12769" s="8"/>
      <c r="X12769" s="4"/>
      <c r="Y12769" s="8"/>
      <c r="Z12769" s="4"/>
      <c r="AA12769" s="1" t="s">
        <v>16</v>
      </c>
      <c r="AB12769" s="3"/>
      <c r="AC12769" s="23" t="s">
        <v>37929</v>
      </c>
      <c r="AD12769" s="23" t="s">
        <v>40440</v>
      </c>
      <c r="AE12769" t="s">
        <v>35409</v>
      </c>
    </row>
    <row r="12770" spans="1:31" ht="15" customHeight="1">
      <c r="A12770" s="1">
        <v>12769</v>
      </c>
      <c r="B12770" s="1" t="s">
        <v>54</v>
      </c>
      <c r="C12770" s="1" t="s">
        <v>14249</v>
      </c>
      <c r="D12770" s="6" t="s">
        <v>2921</v>
      </c>
      <c r="E12770" s="6" t="s">
        <v>447</v>
      </c>
      <c r="F12770" s="6" t="s">
        <v>27942</v>
      </c>
      <c r="G12770" s="16">
        <v>464619104</v>
      </c>
      <c r="H12770" s="1" t="s">
        <v>20</v>
      </c>
      <c r="I12770" s="1" t="s">
        <v>62</v>
      </c>
      <c r="J12770" s="4" t="s">
        <v>47305</v>
      </c>
      <c r="K12770" s="3" t="s">
        <v>42</v>
      </c>
      <c r="L12770" s="4" t="s">
        <v>47305</v>
      </c>
      <c r="M12770" s="8"/>
      <c r="N12770" s="4"/>
      <c r="O12770" s="8"/>
      <c r="P12770" s="4"/>
      <c r="Q12770" s="8"/>
      <c r="R12770" s="4"/>
      <c r="S12770" s="8"/>
      <c r="T12770" s="4"/>
      <c r="U12770" s="8"/>
      <c r="V12770" s="4"/>
      <c r="W12770" s="8"/>
      <c r="X12770" s="4"/>
      <c r="Y12770" s="8"/>
      <c r="Z12770" s="4"/>
      <c r="AA12770" s="1" t="s">
        <v>11</v>
      </c>
      <c r="AB12770" s="3"/>
      <c r="AC12770" s="23" t="s">
        <v>37929</v>
      </c>
      <c r="AD12770" s="23" t="s">
        <v>40440</v>
      </c>
      <c r="AE12770" t="s">
        <v>35399</v>
      </c>
    </row>
    <row r="12771" spans="1:31" ht="15" customHeight="1">
      <c r="A12771" s="1">
        <v>12770</v>
      </c>
      <c r="B12771" s="1" t="s">
        <v>54</v>
      </c>
      <c r="C12771" s="1" t="s">
        <v>14252</v>
      </c>
      <c r="D12771" s="6" t="s">
        <v>1625</v>
      </c>
      <c r="E12771" s="6" t="s">
        <v>40</v>
      </c>
      <c r="F12771" s="6" t="s">
        <v>27944</v>
      </c>
      <c r="G12771" s="16">
        <v>944699064</v>
      </c>
      <c r="H12771" s="1" t="s">
        <v>20</v>
      </c>
      <c r="I12771" s="1" t="s">
        <v>9</v>
      </c>
      <c r="J12771" s="4" t="s">
        <v>47305</v>
      </c>
      <c r="K12771" s="3" t="s">
        <v>17</v>
      </c>
      <c r="L12771" s="4" t="s">
        <v>47305</v>
      </c>
      <c r="M12771" s="8"/>
      <c r="N12771" s="4"/>
      <c r="O12771" s="8"/>
      <c r="P12771" s="4"/>
      <c r="Q12771" s="8"/>
      <c r="R12771" s="4"/>
      <c r="S12771" s="8"/>
      <c r="T12771" s="4"/>
      <c r="U12771" s="8"/>
      <c r="V12771" s="4"/>
      <c r="W12771" s="8"/>
      <c r="X12771" s="4"/>
      <c r="Y12771" s="8"/>
      <c r="Z12771" s="4"/>
      <c r="AA12771" s="1" t="s">
        <v>11</v>
      </c>
      <c r="AB12771" s="3"/>
      <c r="AC12771" s="23" t="s">
        <v>37929</v>
      </c>
      <c r="AD12771" s="23" t="s">
        <v>40440</v>
      </c>
      <c r="AE12771" t="s">
        <v>35394</v>
      </c>
    </row>
    <row r="12772" spans="1:31" ht="15" customHeight="1">
      <c r="A12772" s="1">
        <v>12771</v>
      </c>
      <c r="B12772" s="1" t="s">
        <v>54</v>
      </c>
      <c r="C12772" s="1" t="s">
        <v>14253</v>
      </c>
      <c r="D12772" s="6" t="s">
        <v>10870</v>
      </c>
      <c r="E12772" s="6" t="s">
        <v>37359</v>
      </c>
      <c r="F12772" s="6" t="s">
        <v>32703</v>
      </c>
      <c r="G12772" s="16">
        <v>99401166</v>
      </c>
      <c r="H12772" s="1" t="s">
        <v>37</v>
      </c>
      <c r="I12772" s="1" t="s">
        <v>9</v>
      </c>
      <c r="J12772" s="4" t="s">
        <v>47305</v>
      </c>
      <c r="K12772" s="3" t="s">
        <v>17</v>
      </c>
      <c r="L12772" s="4" t="s">
        <v>47305</v>
      </c>
      <c r="M12772" s="4" t="s">
        <v>42</v>
      </c>
      <c r="N12772" s="3" t="str">
        <f>J12772</f>
        <v>[35 lacs - 50 lacs]</v>
      </c>
      <c r="O12772" s="8"/>
      <c r="P12772" s="4"/>
      <c r="Q12772" s="8"/>
      <c r="R12772" s="4"/>
      <c r="S12772" s="8"/>
      <c r="T12772" s="4"/>
      <c r="U12772" s="8"/>
      <c r="V12772" s="4"/>
      <c r="W12772" s="8"/>
      <c r="X12772" s="4"/>
      <c r="Y12772" s="8"/>
      <c r="Z12772" s="4"/>
      <c r="AA12772" s="1" t="s">
        <v>16</v>
      </c>
      <c r="AB12772" s="3"/>
      <c r="AC12772" s="23" t="s">
        <v>37929</v>
      </c>
      <c r="AD12772" s="23" t="s">
        <v>40440</v>
      </c>
      <c r="AE12772" t="s">
        <v>35410</v>
      </c>
    </row>
    <row r="12773" spans="1:31" ht="15" customHeight="1">
      <c r="A12773" s="1">
        <v>12772</v>
      </c>
      <c r="B12773" s="1" t="s">
        <v>54</v>
      </c>
      <c r="C12773" s="1" t="s">
        <v>14257</v>
      </c>
      <c r="D12773" s="6" t="s">
        <v>35771</v>
      </c>
      <c r="E12773" s="6" t="s">
        <v>40</v>
      </c>
      <c r="F12773" s="6" t="s">
        <v>27946</v>
      </c>
      <c r="G12773" s="16">
        <v>944991099</v>
      </c>
      <c r="H12773" s="1" t="s">
        <v>8</v>
      </c>
      <c r="I12773" s="1" t="s">
        <v>62</v>
      </c>
      <c r="J12773" s="4" t="s">
        <v>47305</v>
      </c>
      <c r="K12773" s="3" t="s">
        <v>42</v>
      </c>
      <c r="L12773" s="4" t="s">
        <v>47305</v>
      </c>
      <c r="M12773" s="8"/>
      <c r="N12773" s="4"/>
      <c r="O12773" s="8"/>
      <c r="P12773" s="4"/>
      <c r="Q12773" s="8"/>
      <c r="R12773" s="4"/>
      <c r="S12773" s="8"/>
      <c r="T12773" s="4"/>
      <c r="U12773" s="8"/>
      <c r="V12773" s="4"/>
      <c r="W12773" s="8"/>
      <c r="X12773" s="4"/>
      <c r="Y12773" s="8"/>
      <c r="Z12773" s="4"/>
      <c r="AA12773" s="1" t="s">
        <v>16</v>
      </c>
      <c r="AB12773" s="3"/>
      <c r="AC12773" s="23" t="s">
        <v>37929</v>
      </c>
      <c r="AD12773" s="23" t="s">
        <v>40440</v>
      </c>
      <c r="AE12773" t="s">
        <v>35399</v>
      </c>
    </row>
    <row r="12774" spans="1:31" ht="15" customHeight="1">
      <c r="A12774" s="1">
        <v>12773</v>
      </c>
      <c r="B12774" s="1" t="s">
        <v>54</v>
      </c>
      <c r="C12774" s="1" t="s">
        <v>14258</v>
      </c>
      <c r="D12774" s="6" t="s">
        <v>36188</v>
      </c>
      <c r="E12774" s="6" t="s">
        <v>824</v>
      </c>
      <c r="F12774" s="6" t="s">
        <v>27947</v>
      </c>
      <c r="G12774" s="16">
        <v>999969111</v>
      </c>
      <c r="H12774" s="1" t="s">
        <v>8</v>
      </c>
      <c r="I12774" s="1" t="s">
        <v>41</v>
      </c>
      <c r="J12774" s="4" t="s">
        <v>47305</v>
      </c>
      <c r="K12774" s="3" t="s">
        <v>42</v>
      </c>
      <c r="L12774" s="4" t="s">
        <v>47305</v>
      </c>
      <c r="M12774" s="8" t="s">
        <v>47345</v>
      </c>
      <c r="N12774" s="3" t="str">
        <f>J12774</f>
        <v>[35 lacs - 50 lacs]</v>
      </c>
      <c r="O12774" s="8"/>
      <c r="P12774" s="4"/>
      <c r="Q12774" s="8"/>
      <c r="R12774" s="4"/>
      <c r="S12774" s="8"/>
      <c r="T12774" s="4"/>
      <c r="U12774" s="8"/>
      <c r="V12774" s="4"/>
      <c r="W12774" s="8"/>
      <c r="X12774" s="4"/>
      <c r="Y12774" s="8"/>
      <c r="Z12774" s="4"/>
      <c r="AA12774" s="1" t="s">
        <v>11</v>
      </c>
      <c r="AB12774" s="3"/>
      <c r="AC12774" s="23" t="s">
        <v>37929</v>
      </c>
      <c r="AD12774" s="23" t="s">
        <v>40440</v>
      </c>
      <c r="AE12774" t="s">
        <v>35399</v>
      </c>
    </row>
    <row r="12775" spans="1:31" ht="15" customHeight="1">
      <c r="A12775" s="1">
        <v>12774</v>
      </c>
      <c r="B12775" s="1" t="s">
        <v>54</v>
      </c>
      <c r="C12775" s="1" t="s">
        <v>14259</v>
      </c>
      <c r="D12775" s="6" t="s">
        <v>1015</v>
      </c>
      <c r="E12775" s="6" t="s">
        <v>40</v>
      </c>
      <c r="F12775" s="6" t="s">
        <v>27948</v>
      </c>
      <c r="G12775" s="16">
        <v>6664494</v>
      </c>
      <c r="H12775" s="1" t="s">
        <v>20</v>
      </c>
      <c r="I12775" s="1" t="s">
        <v>41</v>
      </c>
      <c r="J12775" s="4" t="s">
        <v>47305</v>
      </c>
      <c r="K12775" s="3" t="s">
        <v>17</v>
      </c>
      <c r="L12775" s="4" t="s">
        <v>47305</v>
      </c>
      <c r="M12775" s="8"/>
      <c r="N12775" s="4"/>
      <c r="O12775" s="8"/>
      <c r="P12775" s="4"/>
      <c r="Q12775" s="8"/>
      <c r="R12775" s="4"/>
      <c r="S12775" s="8"/>
      <c r="T12775" s="4"/>
      <c r="U12775" s="8"/>
      <c r="V12775" s="4"/>
      <c r="W12775" s="8"/>
      <c r="X12775" s="4"/>
      <c r="Y12775" s="8"/>
      <c r="Z12775" s="4"/>
      <c r="AA12775" s="1" t="s">
        <v>16</v>
      </c>
      <c r="AB12775" s="3"/>
      <c r="AC12775" s="23" t="s">
        <v>37929</v>
      </c>
      <c r="AD12775" s="23" t="s">
        <v>40440</v>
      </c>
      <c r="AE12775" t="s">
        <v>35409</v>
      </c>
    </row>
    <row r="12776" spans="1:31" ht="15" customHeight="1">
      <c r="A12776" s="1">
        <v>12775</v>
      </c>
      <c r="B12776" s="1" t="s">
        <v>54</v>
      </c>
      <c r="C12776" s="1" t="s">
        <v>14263</v>
      </c>
      <c r="D12776" s="6" t="s">
        <v>1821</v>
      </c>
      <c r="E12776" s="6" t="s">
        <v>3089</v>
      </c>
      <c r="F12776" s="6" t="s">
        <v>27952</v>
      </c>
      <c r="G12776" s="16">
        <v>4449409444</v>
      </c>
      <c r="H12776" s="1" t="s">
        <v>37</v>
      </c>
      <c r="I12776" s="1" t="s">
        <v>41</v>
      </c>
      <c r="J12776" s="4" t="s">
        <v>47305</v>
      </c>
      <c r="K12776" s="3" t="s">
        <v>17</v>
      </c>
      <c r="L12776" s="4" t="s">
        <v>47305</v>
      </c>
      <c r="M12776" s="8"/>
      <c r="N12776" s="4"/>
      <c r="O12776" s="8"/>
      <c r="P12776" s="4"/>
      <c r="Q12776" s="8"/>
      <c r="R12776" s="4"/>
      <c r="S12776" s="8"/>
      <c r="T12776" s="4"/>
      <c r="U12776" s="8"/>
      <c r="V12776" s="4"/>
      <c r="W12776" s="8"/>
      <c r="X12776" s="4"/>
      <c r="Y12776" s="8"/>
      <c r="Z12776" s="4"/>
      <c r="AA12776" s="1" t="s">
        <v>16</v>
      </c>
      <c r="AB12776" s="3"/>
      <c r="AC12776" s="23" t="s">
        <v>37929</v>
      </c>
      <c r="AD12776" s="23" t="s">
        <v>40440</v>
      </c>
      <c r="AE12776" t="s">
        <v>35409</v>
      </c>
    </row>
    <row r="12777" spans="1:31" ht="15" customHeight="1">
      <c r="A12777" s="1">
        <v>12776</v>
      </c>
      <c r="B12777" s="1" t="s">
        <v>54</v>
      </c>
      <c r="C12777" s="1" t="s">
        <v>14266</v>
      </c>
      <c r="D12777" s="6" t="s">
        <v>2266</v>
      </c>
      <c r="E12777" s="6" t="s">
        <v>87</v>
      </c>
      <c r="F12777" s="6" t="s">
        <v>34770</v>
      </c>
      <c r="G12777" s="16">
        <v>94460146</v>
      </c>
      <c r="H12777" s="1" t="s">
        <v>20</v>
      </c>
      <c r="I12777" s="1" t="s">
        <v>62</v>
      </c>
      <c r="J12777" s="4" t="s">
        <v>47305</v>
      </c>
      <c r="K12777" s="3" t="s">
        <v>17</v>
      </c>
      <c r="L12777" s="4" t="s">
        <v>47305</v>
      </c>
      <c r="M12777" s="4" t="s">
        <v>42</v>
      </c>
      <c r="N12777" s="3" t="str">
        <f t="shared" ref="N12777:N12778" si="486">J12777</f>
        <v>[35 lacs - 50 lacs]</v>
      </c>
      <c r="O12777" s="8"/>
      <c r="P12777" s="4"/>
      <c r="Q12777" s="8"/>
      <c r="R12777" s="4"/>
      <c r="S12777" s="8"/>
      <c r="T12777" s="4"/>
      <c r="U12777" s="8"/>
      <c r="V12777" s="4"/>
      <c r="W12777" s="8"/>
      <c r="X12777" s="4"/>
      <c r="Y12777" s="8"/>
      <c r="Z12777" s="4"/>
      <c r="AA12777" s="1" t="s">
        <v>16</v>
      </c>
      <c r="AB12777" s="3"/>
      <c r="AC12777" s="23" t="s">
        <v>37929</v>
      </c>
      <c r="AD12777" s="23" t="s">
        <v>40440</v>
      </c>
      <c r="AE12777" t="s">
        <v>35399</v>
      </c>
    </row>
    <row r="12778" spans="1:31" ht="15" customHeight="1">
      <c r="A12778" s="1">
        <v>12777</v>
      </c>
      <c r="B12778" s="1" t="s">
        <v>54</v>
      </c>
      <c r="C12778" s="1" t="s">
        <v>14268</v>
      </c>
      <c r="D12778" s="6" t="s">
        <v>5829</v>
      </c>
      <c r="E12778" s="6" t="s">
        <v>680</v>
      </c>
      <c r="F12778" s="6" t="s">
        <v>27954</v>
      </c>
      <c r="G12778" s="16">
        <v>994444164</v>
      </c>
      <c r="H12778" s="1" t="s">
        <v>20</v>
      </c>
      <c r="I12778" s="1" t="s">
        <v>37779</v>
      </c>
      <c r="J12778" s="4" t="s">
        <v>47305</v>
      </c>
      <c r="K12778" s="3" t="s">
        <v>17</v>
      </c>
      <c r="L12778" s="4" t="s">
        <v>47305</v>
      </c>
      <c r="M12778" s="4" t="s">
        <v>42</v>
      </c>
      <c r="N12778" s="3" t="str">
        <f t="shared" si="486"/>
        <v>[35 lacs - 50 lacs]</v>
      </c>
      <c r="O12778" s="8"/>
      <c r="P12778" s="4"/>
      <c r="Q12778" s="8"/>
      <c r="R12778" s="4"/>
      <c r="S12778" s="8"/>
      <c r="T12778" s="4"/>
      <c r="U12778" s="8"/>
      <c r="V12778" s="4"/>
      <c r="W12778" s="8"/>
      <c r="X12778" s="4"/>
      <c r="Y12778" s="8"/>
      <c r="Z12778" s="4"/>
      <c r="AA12778" s="1" t="s">
        <v>16</v>
      </c>
      <c r="AB12778" s="3"/>
      <c r="AC12778" s="23" t="s">
        <v>37929</v>
      </c>
      <c r="AD12778" s="23" t="s">
        <v>40440</v>
      </c>
      <c r="AE12778" t="s">
        <v>35394</v>
      </c>
    </row>
    <row r="12779" spans="1:31" ht="15" customHeight="1">
      <c r="A12779" s="1">
        <v>12778</v>
      </c>
      <c r="B12779" s="1" t="s">
        <v>54</v>
      </c>
      <c r="C12779" s="1" t="s">
        <v>14273</v>
      </c>
      <c r="D12779" s="6" t="s">
        <v>89</v>
      </c>
      <c r="E12779" s="6" t="s">
        <v>87</v>
      </c>
      <c r="F12779" s="6" t="s">
        <v>34771</v>
      </c>
      <c r="G12779" s="16">
        <v>909996969</v>
      </c>
      <c r="H12779" s="1" t="s">
        <v>8</v>
      </c>
      <c r="I12779" s="1" t="s">
        <v>9</v>
      </c>
      <c r="J12779" s="4" t="s">
        <v>47305</v>
      </c>
      <c r="K12779" s="3" t="s">
        <v>42</v>
      </c>
      <c r="L12779" s="4" t="s">
        <v>47305</v>
      </c>
      <c r="M12779" s="8"/>
      <c r="N12779" s="4"/>
      <c r="O12779" s="8"/>
      <c r="P12779" s="4"/>
      <c r="Q12779" s="8"/>
      <c r="R12779" s="4"/>
      <c r="S12779" s="8"/>
      <c r="T12779" s="4"/>
      <c r="U12779" s="8"/>
      <c r="V12779" s="4"/>
      <c r="W12779" s="8"/>
      <c r="X12779" s="4"/>
      <c r="Y12779" s="8"/>
      <c r="Z12779" s="4"/>
      <c r="AA12779" s="1" t="s">
        <v>11</v>
      </c>
      <c r="AB12779" s="3"/>
      <c r="AC12779" s="23" t="s">
        <v>37929</v>
      </c>
      <c r="AD12779" s="23" t="s">
        <v>40440</v>
      </c>
      <c r="AE12779" t="s">
        <v>35399</v>
      </c>
    </row>
    <row r="12780" spans="1:31" ht="15" customHeight="1">
      <c r="A12780" s="1">
        <v>12779</v>
      </c>
      <c r="B12780" s="1" t="s">
        <v>54</v>
      </c>
      <c r="C12780" s="1" t="s">
        <v>14276</v>
      </c>
      <c r="D12780" s="6" t="s">
        <v>36189</v>
      </c>
      <c r="E12780" s="6" t="s">
        <v>1130</v>
      </c>
      <c r="F12780" s="6" t="s">
        <v>34772</v>
      </c>
      <c r="G12780" s="16">
        <v>944601994</v>
      </c>
      <c r="H12780" s="1" t="s">
        <v>20</v>
      </c>
      <c r="I12780" s="1" t="s">
        <v>9</v>
      </c>
      <c r="J12780" s="4" t="s">
        <v>47305</v>
      </c>
      <c r="K12780" s="3" t="s">
        <v>17</v>
      </c>
      <c r="L12780" s="4" t="s">
        <v>47305</v>
      </c>
      <c r="M12780" s="8"/>
      <c r="N12780" s="4"/>
      <c r="O12780" s="8"/>
      <c r="P12780" s="4"/>
      <c r="Q12780" s="8"/>
      <c r="R12780" s="4"/>
      <c r="S12780" s="8"/>
      <c r="T12780" s="4"/>
      <c r="U12780" s="8"/>
      <c r="V12780" s="4"/>
      <c r="W12780" s="8"/>
      <c r="X12780" s="4"/>
      <c r="Y12780" s="8"/>
      <c r="Z12780" s="4"/>
      <c r="AA12780" s="1" t="s">
        <v>11</v>
      </c>
      <c r="AB12780" s="3"/>
      <c r="AC12780" s="23" t="s">
        <v>37929</v>
      </c>
      <c r="AD12780" s="23" t="s">
        <v>40440</v>
      </c>
      <c r="AE12780" t="s">
        <v>35399</v>
      </c>
    </row>
    <row r="12781" spans="1:31" ht="15" customHeight="1">
      <c r="A12781" s="1">
        <v>12780</v>
      </c>
      <c r="B12781" s="1" t="s">
        <v>54</v>
      </c>
      <c r="C12781" s="1" t="s">
        <v>14278</v>
      </c>
      <c r="D12781" s="6" t="s">
        <v>12168</v>
      </c>
      <c r="E12781" s="6" t="s">
        <v>1725</v>
      </c>
      <c r="F12781" s="6" t="s">
        <v>27958</v>
      </c>
      <c r="G12781" s="16">
        <v>94440496</v>
      </c>
      <c r="H12781" s="1" t="s">
        <v>46</v>
      </c>
      <c r="I12781" s="1" t="s">
        <v>41</v>
      </c>
      <c r="J12781" s="4" t="s">
        <v>47305</v>
      </c>
      <c r="K12781" s="3" t="s">
        <v>17</v>
      </c>
      <c r="L12781" s="4" t="s">
        <v>47305</v>
      </c>
      <c r="M12781" s="4" t="s">
        <v>13</v>
      </c>
      <c r="N12781" s="3" t="str">
        <f>J12781</f>
        <v>[35 lacs - 50 lacs]</v>
      </c>
      <c r="O12781" s="8" t="s">
        <v>47346</v>
      </c>
      <c r="P12781" s="3" t="s">
        <v>47305</v>
      </c>
      <c r="Q12781" s="8"/>
      <c r="R12781" s="4"/>
      <c r="S12781" s="8"/>
      <c r="T12781" s="4"/>
      <c r="U12781" s="8"/>
      <c r="V12781" s="4"/>
      <c r="W12781" s="8"/>
      <c r="X12781" s="4"/>
      <c r="Y12781" s="8"/>
      <c r="Z12781" s="4"/>
      <c r="AA12781" s="1" t="s">
        <v>16</v>
      </c>
      <c r="AB12781" s="3"/>
      <c r="AC12781" s="23" t="s">
        <v>37929</v>
      </c>
      <c r="AD12781" s="23" t="s">
        <v>40440</v>
      </c>
      <c r="AE12781" t="s">
        <v>35399</v>
      </c>
    </row>
    <row r="12782" spans="1:31" ht="15" customHeight="1">
      <c r="A12782" s="1">
        <v>12781</v>
      </c>
      <c r="B12782" s="1" t="s">
        <v>54</v>
      </c>
      <c r="C12782" s="1" t="s">
        <v>14279</v>
      </c>
      <c r="D12782" s="6" t="s">
        <v>791</v>
      </c>
      <c r="E12782" s="6" t="s">
        <v>37360</v>
      </c>
      <c r="F12782" s="6" t="s">
        <v>34773</v>
      </c>
      <c r="G12782" s="16">
        <v>944664999</v>
      </c>
      <c r="H12782" s="1" t="s">
        <v>15</v>
      </c>
      <c r="I12782" s="1" t="s">
        <v>41</v>
      </c>
      <c r="J12782" s="4" t="s">
        <v>47305</v>
      </c>
      <c r="K12782" s="3" t="s">
        <v>42</v>
      </c>
      <c r="L12782" s="4" t="s">
        <v>47305</v>
      </c>
      <c r="M12782" s="8"/>
      <c r="N12782" s="4"/>
      <c r="O12782" s="8"/>
      <c r="P12782" s="4"/>
      <c r="Q12782" s="8"/>
      <c r="R12782" s="4"/>
      <c r="S12782" s="8"/>
      <c r="T12782" s="4"/>
      <c r="U12782" s="8"/>
      <c r="V12782" s="4"/>
      <c r="W12782" s="8"/>
      <c r="X12782" s="4"/>
      <c r="Y12782" s="8"/>
      <c r="Z12782" s="4"/>
      <c r="AA12782" s="1" t="s">
        <v>11</v>
      </c>
      <c r="AB12782" s="3"/>
      <c r="AC12782" s="23" t="s">
        <v>37929</v>
      </c>
      <c r="AD12782" s="23" t="s">
        <v>40440</v>
      </c>
      <c r="AE12782" t="s">
        <v>35394</v>
      </c>
    </row>
    <row r="12783" spans="1:31" ht="15" customHeight="1">
      <c r="A12783" s="1">
        <v>12782</v>
      </c>
      <c r="B12783" s="1" t="s">
        <v>54</v>
      </c>
      <c r="C12783" s="1" t="s">
        <v>14281</v>
      </c>
      <c r="D12783" s="6" t="s">
        <v>77</v>
      </c>
      <c r="E12783" s="6" t="s">
        <v>37361</v>
      </c>
      <c r="F12783" s="6" t="s">
        <v>27959</v>
      </c>
      <c r="G12783" s="16">
        <v>9994149444</v>
      </c>
      <c r="H12783" s="2" t="s">
        <v>8</v>
      </c>
      <c r="I12783" s="1" t="s">
        <v>41</v>
      </c>
      <c r="J12783" s="4" t="s">
        <v>47305</v>
      </c>
      <c r="K12783" s="3" t="s">
        <v>42</v>
      </c>
      <c r="L12783" s="4" t="s">
        <v>47305</v>
      </c>
      <c r="M12783" s="8"/>
      <c r="N12783" s="4"/>
      <c r="O12783" s="8"/>
      <c r="P12783" s="4"/>
      <c r="Q12783" s="8"/>
      <c r="R12783" s="4"/>
      <c r="S12783" s="8"/>
      <c r="T12783" s="4"/>
      <c r="U12783" s="8"/>
      <c r="V12783" s="4"/>
      <c r="W12783" s="8"/>
      <c r="X12783" s="4"/>
      <c r="Y12783" s="8"/>
      <c r="Z12783" s="4"/>
      <c r="AA12783" s="1" t="s">
        <v>16</v>
      </c>
      <c r="AB12783" s="3"/>
      <c r="AC12783" s="23" t="s">
        <v>37929</v>
      </c>
      <c r="AD12783" s="23" t="s">
        <v>40440</v>
      </c>
      <c r="AE12783" t="s">
        <v>35410</v>
      </c>
    </row>
    <row r="12784" spans="1:31" ht="15" customHeight="1">
      <c r="A12784" s="1">
        <v>12783</v>
      </c>
      <c r="B12784" s="1" t="s">
        <v>54</v>
      </c>
      <c r="C12784" s="1" t="s">
        <v>14287</v>
      </c>
      <c r="D12784" s="6" t="s">
        <v>2128</v>
      </c>
      <c r="E12784" s="6" t="s">
        <v>5517</v>
      </c>
      <c r="F12784" s="6" t="s">
        <v>27963</v>
      </c>
      <c r="G12784" s="16">
        <v>944441140</v>
      </c>
      <c r="H12784" s="1" t="s">
        <v>8</v>
      </c>
      <c r="I12784" s="1" t="s">
        <v>9</v>
      </c>
      <c r="J12784" s="4" t="s">
        <v>47305</v>
      </c>
      <c r="K12784" s="3" t="s">
        <v>42</v>
      </c>
      <c r="L12784" s="4" t="s">
        <v>47305</v>
      </c>
      <c r="M12784" s="8"/>
      <c r="N12784" s="4"/>
      <c r="O12784" s="8"/>
      <c r="P12784" s="4"/>
      <c r="Q12784" s="8"/>
      <c r="R12784" s="4"/>
      <c r="S12784" s="8"/>
      <c r="T12784" s="4"/>
      <c r="U12784" s="8"/>
      <c r="V12784" s="4"/>
      <c r="W12784" s="8"/>
      <c r="X12784" s="4"/>
      <c r="Y12784" s="8"/>
      <c r="Z12784" s="4"/>
      <c r="AA12784" s="1" t="s">
        <v>16</v>
      </c>
      <c r="AB12784" s="3"/>
      <c r="AC12784" s="23" t="s">
        <v>38002</v>
      </c>
      <c r="AD12784" s="23" t="s">
        <v>40440</v>
      </c>
      <c r="AE12784" t="s">
        <v>35399</v>
      </c>
    </row>
    <row r="12785" spans="1:31" ht="15" customHeight="1">
      <c r="A12785" s="1">
        <v>12784</v>
      </c>
      <c r="B12785" s="1" t="s">
        <v>54</v>
      </c>
      <c r="C12785" s="1" t="s">
        <v>14326</v>
      </c>
      <c r="D12785" s="6" t="s">
        <v>1799</v>
      </c>
      <c r="E12785" s="6" t="s">
        <v>3207</v>
      </c>
      <c r="F12785" t="s">
        <v>32710</v>
      </c>
      <c r="G12785" s="16">
        <v>9404999994</v>
      </c>
      <c r="H12785" s="1" t="s">
        <v>8</v>
      </c>
      <c r="I12785" s="1" t="s">
        <v>9</v>
      </c>
      <c r="J12785" s="4" t="s">
        <v>47305</v>
      </c>
      <c r="K12785" s="3" t="s">
        <v>42</v>
      </c>
      <c r="L12785" s="4" t="s">
        <v>47305</v>
      </c>
      <c r="M12785" s="4" t="s">
        <v>14136</v>
      </c>
      <c r="N12785" s="3" t="str">
        <f>J12785</f>
        <v>[35 lacs - 50 lacs]</v>
      </c>
      <c r="O12785" s="8"/>
      <c r="P12785" s="4"/>
      <c r="Q12785" s="8"/>
      <c r="R12785" s="4"/>
      <c r="S12785" s="8"/>
      <c r="T12785" s="4"/>
      <c r="U12785" s="8"/>
      <c r="V12785" s="4"/>
      <c r="W12785" s="8"/>
      <c r="X12785" s="4"/>
      <c r="Y12785" s="8"/>
      <c r="Z12785" s="4"/>
      <c r="AA12785" s="1" t="s">
        <v>16</v>
      </c>
      <c r="AB12785" s="3"/>
      <c r="AC12785" s="23" t="s">
        <v>37930</v>
      </c>
      <c r="AD12785" s="23" t="s">
        <v>40440</v>
      </c>
      <c r="AE12785" t="s">
        <v>35409</v>
      </c>
    </row>
    <row r="12786" spans="1:31" ht="15" customHeight="1">
      <c r="A12786" s="1">
        <v>12785</v>
      </c>
      <c r="B12786" s="1" t="s">
        <v>54</v>
      </c>
      <c r="C12786" s="1" t="s">
        <v>14331</v>
      </c>
      <c r="D12786" s="2" t="s">
        <v>359</v>
      </c>
      <c r="E12786" s="2" t="s">
        <v>32</v>
      </c>
      <c r="F12786" s="2" t="s">
        <v>27967</v>
      </c>
      <c r="G12786" s="15">
        <v>91904941916</v>
      </c>
      <c r="H12786" s="1" t="s">
        <v>46</v>
      </c>
      <c r="I12786" s="1" t="s">
        <v>9</v>
      </c>
      <c r="J12786" s="4" t="s">
        <v>47305</v>
      </c>
      <c r="K12786" s="3" t="s">
        <v>17</v>
      </c>
      <c r="L12786" s="4" t="s">
        <v>47305</v>
      </c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1" t="s">
        <v>16</v>
      </c>
      <c r="AB12786" s="3"/>
      <c r="AC12786" s="23" t="s">
        <v>37930</v>
      </c>
      <c r="AD12786" s="23" t="s">
        <v>40440</v>
      </c>
      <c r="AE12786" t="s">
        <v>35399</v>
      </c>
    </row>
    <row r="12787" spans="1:31" ht="15" customHeight="1">
      <c r="A12787" s="1">
        <v>12786</v>
      </c>
      <c r="B12787" s="1" t="s">
        <v>54</v>
      </c>
      <c r="C12787" s="1" t="s">
        <v>14342</v>
      </c>
      <c r="D12787" s="2" t="s">
        <v>14834</v>
      </c>
      <c r="E12787" s="2" t="s">
        <v>139</v>
      </c>
      <c r="F12787" s="2" t="s">
        <v>34775</v>
      </c>
      <c r="G12787" s="15">
        <v>9164494464</v>
      </c>
      <c r="H12787" s="2" t="s">
        <v>8</v>
      </c>
      <c r="I12787" s="1" t="s">
        <v>41</v>
      </c>
      <c r="J12787" s="4" t="s">
        <v>47305</v>
      </c>
      <c r="K12787" s="3" t="s">
        <v>17</v>
      </c>
      <c r="L12787" s="4" t="s">
        <v>47305</v>
      </c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1" t="s">
        <v>16</v>
      </c>
      <c r="AB12787" s="3"/>
      <c r="AC12787" s="23" t="s">
        <v>37930</v>
      </c>
      <c r="AD12787" s="23" t="s">
        <v>40440</v>
      </c>
      <c r="AE12787" t="s">
        <v>35399</v>
      </c>
    </row>
    <row r="12788" spans="1:31" ht="15" customHeight="1">
      <c r="A12788" s="1">
        <v>12787</v>
      </c>
      <c r="B12788" s="1" t="s">
        <v>54</v>
      </c>
      <c r="C12788" s="1" t="s">
        <v>14345</v>
      </c>
      <c r="D12788" s="2" t="s">
        <v>2888</v>
      </c>
      <c r="E12788" s="2" t="s">
        <v>2933</v>
      </c>
      <c r="F12788" s="2" t="s">
        <v>27977</v>
      </c>
      <c r="G12788" s="15">
        <v>91941111906</v>
      </c>
      <c r="H12788" s="2" t="s">
        <v>15</v>
      </c>
      <c r="I12788" s="1" t="s">
        <v>9</v>
      </c>
      <c r="J12788" s="4" t="s">
        <v>47305</v>
      </c>
      <c r="K12788" s="3" t="s">
        <v>17</v>
      </c>
      <c r="L12788" s="4" t="s">
        <v>47305</v>
      </c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1" t="s">
        <v>16</v>
      </c>
      <c r="AB12788" s="3"/>
      <c r="AC12788" s="23" t="s">
        <v>37930</v>
      </c>
      <c r="AD12788" s="23" t="s">
        <v>40440</v>
      </c>
      <c r="AE12788" t="s">
        <v>35410</v>
      </c>
    </row>
    <row r="12789" spans="1:31" ht="15" customHeight="1">
      <c r="A12789" s="1">
        <v>12788</v>
      </c>
      <c r="B12789" s="1" t="s">
        <v>54</v>
      </c>
      <c r="C12789" s="1" t="s">
        <v>14350</v>
      </c>
      <c r="D12789" s="2" t="s">
        <v>14836</v>
      </c>
      <c r="E12789" s="2" t="s">
        <v>14837</v>
      </c>
      <c r="F12789" s="2" t="s">
        <v>34779</v>
      </c>
      <c r="G12789" s="15">
        <v>919941069</v>
      </c>
      <c r="H12789" s="1" t="s">
        <v>8</v>
      </c>
      <c r="I12789" s="1" t="s">
        <v>62</v>
      </c>
      <c r="J12789" s="4" t="s">
        <v>47305</v>
      </c>
      <c r="K12789" s="3" t="s">
        <v>17</v>
      </c>
      <c r="L12789" s="4" t="s">
        <v>47305</v>
      </c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1" t="s">
        <v>16</v>
      </c>
      <c r="AB12789" s="3"/>
      <c r="AC12789" s="23" t="s">
        <v>37930</v>
      </c>
      <c r="AD12789" s="23" t="s">
        <v>40440</v>
      </c>
      <c r="AE12789" t="s">
        <v>35410</v>
      </c>
    </row>
    <row r="12790" spans="1:31" ht="15" customHeight="1">
      <c r="A12790" s="1">
        <v>12789</v>
      </c>
      <c r="B12790" s="1" t="s">
        <v>54</v>
      </c>
      <c r="C12790" s="1" t="s">
        <v>14353</v>
      </c>
      <c r="D12790" s="2" t="s">
        <v>1354</v>
      </c>
      <c r="E12790" s="2" t="s">
        <v>152</v>
      </c>
      <c r="F12790" s="2" t="s">
        <v>27979</v>
      </c>
      <c r="G12790" s="15">
        <v>919491019</v>
      </c>
      <c r="H12790" s="1" t="s">
        <v>20</v>
      </c>
      <c r="I12790" s="1" t="s">
        <v>62</v>
      </c>
      <c r="J12790" s="4" t="s">
        <v>47305</v>
      </c>
      <c r="K12790" s="3" t="s">
        <v>17</v>
      </c>
      <c r="L12790" s="4" t="s">
        <v>47305</v>
      </c>
      <c r="M12790" s="4" t="s">
        <v>42</v>
      </c>
      <c r="N12790" s="3" t="str">
        <f t="shared" ref="N12790:N12791" si="487">J12790</f>
        <v>[35 lacs - 50 lacs]</v>
      </c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1" t="s">
        <v>16</v>
      </c>
      <c r="AB12790" s="3"/>
      <c r="AC12790" s="23" t="s">
        <v>37930</v>
      </c>
      <c r="AD12790" s="23" t="s">
        <v>40440</v>
      </c>
      <c r="AE12790" t="s">
        <v>35399</v>
      </c>
    </row>
    <row r="12791" spans="1:31" ht="15" customHeight="1">
      <c r="A12791" s="1">
        <v>12790</v>
      </c>
      <c r="B12791" s="1" t="s">
        <v>54</v>
      </c>
      <c r="C12791" s="1" t="s">
        <v>14361</v>
      </c>
      <c r="D12791" s="2" t="s">
        <v>526</v>
      </c>
      <c r="E12791" s="2" t="s">
        <v>4354</v>
      </c>
      <c r="F12791" s="2" t="s">
        <v>27983</v>
      </c>
      <c r="G12791" s="15">
        <v>91990940499</v>
      </c>
      <c r="H12791" s="1" t="s">
        <v>20</v>
      </c>
      <c r="I12791" s="1" t="s">
        <v>41</v>
      </c>
      <c r="J12791" s="4" t="s">
        <v>47305</v>
      </c>
      <c r="K12791" s="3" t="s">
        <v>17</v>
      </c>
      <c r="L12791" s="4" t="s">
        <v>47305</v>
      </c>
      <c r="M12791" s="4" t="s">
        <v>42</v>
      </c>
      <c r="N12791" s="3" t="str">
        <f t="shared" si="487"/>
        <v>[35 lacs - 50 lacs]</v>
      </c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1" t="s">
        <v>16</v>
      </c>
      <c r="AB12791" s="3"/>
      <c r="AC12791" s="23" t="s">
        <v>37931</v>
      </c>
      <c r="AD12791" s="23" t="s">
        <v>40440</v>
      </c>
      <c r="AE12791" t="s">
        <v>35410</v>
      </c>
    </row>
    <row r="12792" spans="1:31" ht="15" customHeight="1">
      <c r="A12792" s="1">
        <v>12791</v>
      </c>
      <c r="B12792" s="1" t="s">
        <v>54</v>
      </c>
      <c r="C12792" s="1" t="s">
        <v>14373</v>
      </c>
      <c r="D12792" s="2" t="s">
        <v>2169</v>
      </c>
      <c r="E12792" s="2" t="s">
        <v>558</v>
      </c>
      <c r="F12792" s="2" t="s">
        <v>27990</v>
      </c>
      <c r="G12792" s="15">
        <v>91990446446</v>
      </c>
      <c r="H12792" s="1" t="s">
        <v>15</v>
      </c>
      <c r="I12792" s="1" t="s">
        <v>9</v>
      </c>
      <c r="J12792" s="4" t="s">
        <v>47305</v>
      </c>
      <c r="K12792" s="3" t="s">
        <v>17</v>
      </c>
      <c r="L12792" s="4" t="s">
        <v>47305</v>
      </c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1" t="s">
        <v>16</v>
      </c>
      <c r="AB12792" s="3"/>
      <c r="AC12792" s="23" t="s">
        <v>37931</v>
      </c>
      <c r="AD12792" s="23" t="s">
        <v>40440</v>
      </c>
      <c r="AE12792" t="s">
        <v>35394</v>
      </c>
    </row>
    <row r="12793" spans="1:31" ht="15" customHeight="1">
      <c r="A12793" s="1">
        <v>12792</v>
      </c>
      <c r="B12793" s="1" t="s">
        <v>54</v>
      </c>
      <c r="C12793" s="1" t="s">
        <v>14396</v>
      </c>
      <c r="D12793" s="2" t="s">
        <v>14843</v>
      </c>
      <c r="E12793" s="2" t="s">
        <v>40</v>
      </c>
      <c r="F12793" s="2" t="s">
        <v>32727</v>
      </c>
      <c r="G12793" s="15">
        <v>919446401999</v>
      </c>
      <c r="H12793" s="1" t="s">
        <v>8</v>
      </c>
      <c r="I12793" s="1" t="s">
        <v>9</v>
      </c>
      <c r="J12793" s="4" t="s">
        <v>47305</v>
      </c>
      <c r="K12793" s="3" t="s">
        <v>17</v>
      </c>
      <c r="L12793" s="4" t="s">
        <v>47305</v>
      </c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1" t="s">
        <v>16</v>
      </c>
      <c r="AB12793" s="3"/>
      <c r="AC12793" s="23" t="s">
        <v>37931</v>
      </c>
      <c r="AD12793" s="23" t="s">
        <v>40440</v>
      </c>
      <c r="AE12793" t="s">
        <v>35399</v>
      </c>
    </row>
    <row r="12794" spans="1:31" ht="15" customHeight="1">
      <c r="A12794" s="1">
        <v>12793</v>
      </c>
      <c r="B12794" s="1" t="s">
        <v>54</v>
      </c>
      <c r="C12794" s="1" t="s">
        <v>14398</v>
      </c>
      <c r="D12794" s="2" t="s">
        <v>14844</v>
      </c>
      <c r="E12794" s="2" t="s">
        <v>5014</v>
      </c>
      <c r="F12794" s="2" t="s">
        <v>28003</v>
      </c>
      <c r="G12794" s="15">
        <v>919444661669</v>
      </c>
      <c r="H12794" s="1" t="s">
        <v>8</v>
      </c>
      <c r="I12794" s="1" t="s">
        <v>9</v>
      </c>
      <c r="J12794" s="4" t="s">
        <v>47305</v>
      </c>
      <c r="K12794" s="11" t="s">
        <v>14136</v>
      </c>
      <c r="L12794" s="4" t="s">
        <v>47305</v>
      </c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1" t="s">
        <v>16</v>
      </c>
      <c r="AB12794" s="3"/>
      <c r="AC12794" s="23" t="s">
        <v>38003</v>
      </c>
      <c r="AD12794" s="23" t="s">
        <v>40440</v>
      </c>
      <c r="AE12794" t="s">
        <v>35410</v>
      </c>
    </row>
    <row r="12795" spans="1:31" ht="15" customHeight="1">
      <c r="A12795" s="1">
        <v>12794</v>
      </c>
      <c r="B12795" s="1" t="s">
        <v>54</v>
      </c>
      <c r="C12795" s="1" t="s">
        <v>14400</v>
      </c>
      <c r="D12795" s="2" t="s">
        <v>14845</v>
      </c>
      <c r="E12795" s="2" t="s">
        <v>553</v>
      </c>
      <c r="F12795" s="2" t="s">
        <v>28005</v>
      </c>
      <c r="G12795" s="15">
        <v>919444419444</v>
      </c>
      <c r="H12795" s="1" t="s">
        <v>15</v>
      </c>
      <c r="I12795" s="1" t="s">
        <v>33</v>
      </c>
      <c r="J12795" s="4" t="s">
        <v>47305</v>
      </c>
      <c r="K12795" s="11" t="s">
        <v>14136</v>
      </c>
      <c r="L12795" s="4" t="s">
        <v>47305</v>
      </c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1" t="s">
        <v>16</v>
      </c>
      <c r="AB12795" s="3"/>
      <c r="AC12795" s="23" t="s">
        <v>37967</v>
      </c>
      <c r="AD12795" s="23" t="s">
        <v>40440</v>
      </c>
      <c r="AE12795" t="s">
        <v>35409</v>
      </c>
    </row>
    <row r="12796" spans="1:31" ht="15" customHeight="1">
      <c r="A12796" s="1">
        <v>12795</v>
      </c>
      <c r="B12796" s="1" t="s">
        <v>54</v>
      </c>
      <c r="C12796" s="1" t="s">
        <v>14412</v>
      </c>
      <c r="D12796" s="2" t="s">
        <v>1421</v>
      </c>
      <c r="E12796" s="2" t="s">
        <v>139</v>
      </c>
      <c r="F12796" s="2" t="s">
        <v>23854</v>
      </c>
      <c r="G12796" s="15">
        <v>919419469449</v>
      </c>
      <c r="H12796" s="1" t="s">
        <v>15</v>
      </c>
      <c r="I12796" s="1" t="s">
        <v>62</v>
      </c>
      <c r="J12796" s="4" t="s">
        <v>47305</v>
      </c>
      <c r="K12796" s="3" t="s">
        <v>17</v>
      </c>
      <c r="L12796" s="4" t="s">
        <v>47305</v>
      </c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1" t="s">
        <v>16</v>
      </c>
      <c r="AB12796" s="3"/>
      <c r="AC12796" s="23" t="s">
        <v>37967</v>
      </c>
      <c r="AD12796" s="23" t="s">
        <v>40440</v>
      </c>
      <c r="AE12796" t="s">
        <v>35399</v>
      </c>
    </row>
    <row r="12797" spans="1:31" ht="15" customHeight="1">
      <c r="A12797" s="1">
        <v>12796</v>
      </c>
      <c r="B12797" s="1" t="s">
        <v>54</v>
      </c>
      <c r="C12797" s="1" t="s">
        <v>14424</v>
      </c>
      <c r="D12797" s="2" t="s">
        <v>6170</v>
      </c>
      <c r="E12797" s="2" t="s">
        <v>255</v>
      </c>
      <c r="F12797" s="2" t="s">
        <v>28021</v>
      </c>
      <c r="G12797" s="15">
        <v>9199044996</v>
      </c>
      <c r="H12797" s="1" t="s">
        <v>15</v>
      </c>
      <c r="I12797" s="1" t="s">
        <v>9</v>
      </c>
      <c r="J12797" s="4" t="s">
        <v>47305</v>
      </c>
      <c r="K12797" s="3" t="s">
        <v>17</v>
      </c>
      <c r="L12797" s="4" t="s">
        <v>47305</v>
      </c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1" t="s">
        <v>16</v>
      </c>
      <c r="AB12797" s="3"/>
      <c r="AC12797" s="23" t="s">
        <v>37967</v>
      </c>
      <c r="AD12797" s="23" t="s">
        <v>40440</v>
      </c>
      <c r="AE12797" t="s">
        <v>35394</v>
      </c>
    </row>
    <row r="12798" spans="1:31" ht="15" customHeight="1">
      <c r="A12798" s="1">
        <v>12797</v>
      </c>
      <c r="B12798" s="1" t="s">
        <v>54</v>
      </c>
      <c r="C12798" s="1" t="s">
        <v>14425</v>
      </c>
      <c r="D12798" s="2" t="s">
        <v>3326</v>
      </c>
      <c r="E12798" s="2" t="s">
        <v>410</v>
      </c>
      <c r="F12798" s="2" t="s">
        <v>34787</v>
      </c>
      <c r="G12798" s="15">
        <v>919164140906</v>
      </c>
      <c r="H12798" s="1" t="s">
        <v>20</v>
      </c>
      <c r="I12798" s="1" t="s">
        <v>9</v>
      </c>
      <c r="J12798" s="4" t="s">
        <v>47305</v>
      </c>
      <c r="K12798" s="3" t="s">
        <v>17</v>
      </c>
      <c r="L12798" s="4" t="s">
        <v>47305</v>
      </c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1" t="s">
        <v>16</v>
      </c>
      <c r="AB12798" s="3"/>
      <c r="AC12798" s="23" t="s">
        <v>37967</v>
      </c>
      <c r="AD12798" s="23" t="s">
        <v>40440</v>
      </c>
      <c r="AE12798" t="s">
        <v>35410</v>
      </c>
    </row>
    <row r="12799" spans="1:31" ht="15" customHeight="1">
      <c r="A12799" s="1">
        <v>12798</v>
      </c>
      <c r="B12799" s="1" t="s">
        <v>54</v>
      </c>
      <c r="C12799" s="1" t="s">
        <v>14426</v>
      </c>
      <c r="D12799" s="2" t="s">
        <v>557</v>
      </c>
      <c r="E12799" s="2" t="s">
        <v>14849</v>
      </c>
      <c r="F12799" s="2" t="s">
        <v>28022</v>
      </c>
      <c r="G12799" s="15">
        <v>91999919949</v>
      </c>
      <c r="H12799" s="1" t="s">
        <v>15</v>
      </c>
      <c r="I12799" s="1" t="s">
        <v>41</v>
      </c>
      <c r="J12799" s="4" t="s">
        <v>47305</v>
      </c>
      <c r="K12799" s="3" t="s">
        <v>17</v>
      </c>
      <c r="L12799" s="4" t="s">
        <v>47305</v>
      </c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1" t="s">
        <v>16</v>
      </c>
      <c r="AB12799" s="3"/>
      <c r="AC12799" s="23" t="s">
        <v>37967</v>
      </c>
      <c r="AD12799" s="23" t="s">
        <v>40440</v>
      </c>
      <c r="AE12799" t="s">
        <v>35394</v>
      </c>
    </row>
    <row r="12800" spans="1:31" ht="15" customHeight="1">
      <c r="A12800" s="1">
        <v>12799</v>
      </c>
      <c r="B12800" s="1" t="s">
        <v>54</v>
      </c>
      <c r="C12800" s="1" t="s">
        <v>14427</v>
      </c>
      <c r="D12800" s="2" t="s">
        <v>622</v>
      </c>
      <c r="E12800" s="2" t="s">
        <v>14848</v>
      </c>
      <c r="F12800" s="2" t="s">
        <v>34788</v>
      </c>
      <c r="G12800" s="15">
        <v>919994444046</v>
      </c>
      <c r="H12800" s="1" t="s">
        <v>46</v>
      </c>
      <c r="I12800" s="1" t="s">
        <v>62</v>
      </c>
      <c r="J12800" s="4" t="s">
        <v>47305</v>
      </c>
      <c r="K12800" s="3" t="s">
        <v>17</v>
      </c>
      <c r="L12800" s="4" t="s">
        <v>47305</v>
      </c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1" t="s">
        <v>16</v>
      </c>
      <c r="AB12800" s="3"/>
      <c r="AC12800" s="23" t="s">
        <v>37967</v>
      </c>
      <c r="AD12800" s="23" t="s">
        <v>40440</v>
      </c>
      <c r="AE12800" t="s">
        <v>35394</v>
      </c>
    </row>
    <row r="12801" spans="1:31" ht="15" customHeight="1">
      <c r="A12801" s="1">
        <v>12800</v>
      </c>
      <c r="B12801" s="1" t="s">
        <v>54</v>
      </c>
      <c r="C12801" s="1" t="s">
        <v>14428</v>
      </c>
      <c r="D12801" s="2" t="s">
        <v>58</v>
      </c>
      <c r="E12801" s="2" t="s">
        <v>14849</v>
      </c>
      <c r="F12801" s="2" t="s">
        <v>28023</v>
      </c>
      <c r="G12801" s="15">
        <v>91404064600</v>
      </c>
      <c r="H12801" s="1" t="s">
        <v>15</v>
      </c>
      <c r="I12801" s="1" t="s">
        <v>9</v>
      </c>
      <c r="J12801" s="4" t="s">
        <v>47305</v>
      </c>
      <c r="K12801" s="3" t="s">
        <v>17</v>
      </c>
      <c r="L12801" s="4" t="s">
        <v>47305</v>
      </c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1" t="s">
        <v>16</v>
      </c>
      <c r="AB12801" s="3"/>
      <c r="AC12801" s="23" t="s">
        <v>37967</v>
      </c>
      <c r="AD12801" s="23" t="s">
        <v>40440</v>
      </c>
      <c r="AE12801" t="s">
        <v>35409</v>
      </c>
    </row>
    <row r="12802" spans="1:31" ht="15" customHeight="1">
      <c r="A12802" s="1">
        <v>12801</v>
      </c>
      <c r="B12802" s="1" t="s">
        <v>54</v>
      </c>
      <c r="C12802" s="1" t="s">
        <v>14458</v>
      </c>
      <c r="D12802" s="2" t="s">
        <v>1867</v>
      </c>
      <c r="E12802" s="2" t="s">
        <v>724</v>
      </c>
      <c r="F12802" s="2" t="s">
        <v>28043</v>
      </c>
      <c r="G12802" s="15">
        <v>919409049</v>
      </c>
      <c r="H12802" s="1" t="s">
        <v>15</v>
      </c>
      <c r="I12802" s="1" t="s">
        <v>9</v>
      </c>
      <c r="J12802" s="4" t="s">
        <v>47305</v>
      </c>
      <c r="K12802" s="3" t="s">
        <v>17</v>
      </c>
      <c r="L12802" s="4" t="s">
        <v>47305</v>
      </c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1" t="s">
        <v>11</v>
      </c>
      <c r="AB12802" s="3"/>
      <c r="AC12802" s="23" t="s">
        <v>37932</v>
      </c>
      <c r="AD12802" s="23" t="s">
        <v>40440</v>
      </c>
      <c r="AE12802" t="s">
        <v>35394</v>
      </c>
    </row>
    <row r="12803" spans="1:31" ht="15" customHeight="1">
      <c r="A12803" s="1">
        <v>12802</v>
      </c>
      <c r="B12803" s="1" t="s">
        <v>54</v>
      </c>
      <c r="C12803" s="1" t="s">
        <v>14459</v>
      </c>
      <c r="D12803" s="2" t="s">
        <v>39</v>
      </c>
      <c r="E12803" s="2" t="s">
        <v>487</v>
      </c>
      <c r="F12803" s="2" t="s">
        <v>28044</v>
      </c>
      <c r="G12803" s="15">
        <v>919444491949</v>
      </c>
      <c r="H12803" s="1" t="s">
        <v>46</v>
      </c>
      <c r="I12803" s="1" t="s">
        <v>33</v>
      </c>
      <c r="J12803" s="4" t="s">
        <v>47305</v>
      </c>
      <c r="K12803" s="3" t="s">
        <v>17</v>
      </c>
      <c r="L12803" s="4" t="s">
        <v>47305</v>
      </c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1" t="s">
        <v>16</v>
      </c>
      <c r="AB12803" s="3"/>
      <c r="AC12803" s="23" t="s">
        <v>37932</v>
      </c>
      <c r="AD12803" s="23" t="s">
        <v>40440</v>
      </c>
      <c r="AE12803" t="s">
        <v>35399</v>
      </c>
    </row>
    <row r="12804" spans="1:31" ht="15" customHeight="1">
      <c r="A12804" s="1">
        <v>12803</v>
      </c>
      <c r="B12804" s="1" t="s">
        <v>54</v>
      </c>
      <c r="C12804" s="1" t="s">
        <v>14461</v>
      </c>
      <c r="D12804" s="2" t="s">
        <v>1501</v>
      </c>
      <c r="E12804" s="2" t="s">
        <v>139</v>
      </c>
      <c r="F12804" s="2" t="s">
        <v>28046</v>
      </c>
      <c r="G12804" s="15">
        <v>919494164406</v>
      </c>
      <c r="H12804" s="1" t="s">
        <v>15</v>
      </c>
      <c r="I12804" s="1" t="s">
        <v>9</v>
      </c>
      <c r="J12804" s="4" t="s">
        <v>47305</v>
      </c>
      <c r="K12804" s="3" t="s">
        <v>17</v>
      </c>
      <c r="L12804" s="4" t="s">
        <v>47305</v>
      </c>
      <c r="M12804" s="4" t="s">
        <v>14137</v>
      </c>
      <c r="N12804" s="3" t="str">
        <f t="shared" ref="N12804:N12805" si="488">J12804</f>
        <v>[35 lacs - 50 lacs]</v>
      </c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1" t="s">
        <v>16</v>
      </c>
      <c r="AB12804" s="3"/>
      <c r="AC12804" s="23" t="s">
        <v>37932</v>
      </c>
      <c r="AD12804" s="23" t="s">
        <v>40440</v>
      </c>
      <c r="AE12804" t="s">
        <v>35409</v>
      </c>
    </row>
    <row r="12805" spans="1:31" ht="15" customHeight="1">
      <c r="A12805" s="1">
        <v>12804</v>
      </c>
      <c r="B12805" s="1" t="s">
        <v>54</v>
      </c>
      <c r="C12805" s="1" t="s">
        <v>14468</v>
      </c>
      <c r="D12805" s="2" t="s">
        <v>11679</v>
      </c>
      <c r="E12805" s="2" t="s">
        <v>8854</v>
      </c>
      <c r="F12805" s="2" t="s">
        <v>34793</v>
      </c>
      <c r="G12805" s="15">
        <v>91949496401</v>
      </c>
      <c r="H12805" s="1" t="s">
        <v>8</v>
      </c>
      <c r="I12805" s="1" t="s">
        <v>41</v>
      </c>
      <c r="J12805" s="4" t="s">
        <v>47305</v>
      </c>
      <c r="K12805" s="3" t="s">
        <v>17</v>
      </c>
      <c r="L12805" s="4" t="s">
        <v>47305</v>
      </c>
      <c r="M12805" s="4" t="s">
        <v>42</v>
      </c>
      <c r="N12805" s="3" t="str">
        <f t="shared" si="488"/>
        <v>[35 lacs - 50 lacs]</v>
      </c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1" t="s">
        <v>16</v>
      </c>
      <c r="AB12805" s="3"/>
      <c r="AC12805" s="23" t="s">
        <v>37932</v>
      </c>
      <c r="AD12805" s="23" t="s">
        <v>40440</v>
      </c>
      <c r="AE12805" t="s">
        <v>35399</v>
      </c>
    </row>
    <row r="12806" spans="1:31" ht="15" customHeight="1">
      <c r="A12806" s="1">
        <v>12805</v>
      </c>
      <c r="B12806" s="1" t="s">
        <v>54</v>
      </c>
      <c r="C12806" s="1" t="s">
        <v>14473</v>
      </c>
      <c r="D12806" s="2" t="s">
        <v>3658</v>
      </c>
      <c r="E12806" s="2" t="s">
        <v>553</v>
      </c>
      <c r="F12806" s="2" t="s">
        <v>14860</v>
      </c>
      <c r="G12806" s="15">
        <v>919444044646</v>
      </c>
      <c r="H12806" s="1" t="s">
        <v>20</v>
      </c>
      <c r="I12806" s="1" t="s">
        <v>62</v>
      </c>
      <c r="J12806" s="4" t="s">
        <v>47305</v>
      </c>
      <c r="K12806" s="3" t="s">
        <v>17</v>
      </c>
      <c r="L12806" s="4" t="s">
        <v>47305</v>
      </c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1" t="s">
        <v>16</v>
      </c>
      <c r="AB12806" s="3"/>
      <c r="AC12806" s="23" t="s">
        <v>37932</v>
      </c>
      <c r="AD12806" s="23" t="s">
        <v>40440</v>
      </c>
      <c r="AE12806" t="s">
        <v>35410</v>
      </c>
    </row>
    <row r="12807" spans="1:31" ht="15" customHeight="1">
      <c r="A12807" s="1">
        <v>12806</v>
      </c>
      <c r="B12807" s="1" t="s">
        <v>54</v>
      </c>
      <c r="C12807" s="1" t="s">
        <v>14482</v>
      </c>
      <c r="D12807" s="2" t="s">
        <v>318</v>
      </c>
      <c r="E12807" s="2" t="s">
        <v>14868</v>
      </c>
      <c r="F12807" s="2" t="s">
        <v>34794</v>
      </c>
      <c r="G12807" s="15">
        <v>91919960610</v>
      </c>
      <c r="H12807" s="1" t="s">
        <v>15</v>
      </c>
      <c r="I12807" s="1" t="s">
        <v>41</v>
      </c>
      <c r="J12807" s="4" t="s">
        <v>47305</v>
      </c>
      <c r="K12807" s="3" t="s">
        <v>17</v>
      </c>
      <c r="L12807" s="4" t="s">
        <v>47305</v>
      </c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1" t="s">
        <v>16</v>
      </c>
      <c r="AB12807" s="3"/>
      <c r="AC12807" s="23" t="s">
        <v>37933</v>
      </c>
      <c r="AD12807" s="23" t="s">
        <v>40440</v>
      </c>
      <c r="AE12807" t="s">
        <v>35399</v>
      </c>
    </row>
    <row r="12808" spans="1:31" ht="15" customHeight="1">
      <c r="A12808" s="1">
        <v>12807</v>
      </c>
      <c r="B12808" s="1" t="s">
        <v>54</v>
      </c>
      <c r="C12808" s="1" t="s">
        <v>14484</v>
      </c>
      <c r="D12808" s="2" t="s">
        <v>494</v>
      </c>
      <c r="E12808" s="2" t="s">
        <v>3162</v>
      </c>
      <c r="F12808" s="2" t="s">
        <v>34795</v>
      </c>
      <c r="G12808" s="15">
        <v>9199940644</v>
      </c>
      <c r="H12808" s="1" t="s">
        <v>15</v>
      </c>
      <c r="I12808" s="1" t="s">
        <v>9</v>
      </c>
      <c r="J12808" s="4" t="s">
        <v>47305</v>
      </c>
      <c r="K12808" s="3" t="s">
        <v>17</v>
      </c>
      <c r="L12808" s="4" t="s">
        <v>47305</v>
      </c>
      <c r="M12808" s="4" t="s">
        <v>42</v>
      </c>
      <c r="N12808" s="3" t="str">
        <f t="shared" ref="N12808:N12816" si="489">J12808</f>
        <v>[35 lacs - 50 lacs]</v>
      </c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1" t="s">
        <v>16</v>
      </c>
      <c r="AB12808" s="3"/>
      <c r="AC12808" s="23" t="s">
        <v>37933</v>
      </c>
      <c r="AD12808" s="23" t="s">
        <v>40440</v>
      </c>
      <c r="AE12808" t="s">
        <v>35394</v>
      </c>
    </row>
    <row r="12809" spans="1:31" ht="15" customHeight="1">
      <c r="A12809" s="1">
        <v>12808</v>
      </c>
      <c r="B12809" s="1" t="s">
        <v>54</v>
      </c>
      <c r="C12809" s="1" t="s">
        <v>14490</v>
      </c>
      <c r="D12809" s="2" t="s">
        <v>14864</v>
      </c>
      <c r="E12809" s="2" t="s">
        <v>36791</v>
      </c>
      <c r="F12809" s="2" t="s">
        <v>14865</v>
      </c>
      <c r="G12809" s="15">
        <v>919446069164</v>
      </c>
      <c r="H12809" s="1" t="s">
        <v>8</v>
      </c>
      <c r="I12809" s="1" t="s">
        <v>9</v>
      </c>
      <c r="J12809" s="4" t="s">
        <v>47305</v>
      </c>
      <c r="K12809" s="3" t="s">
        <v>17</v>
      </c>
      <c r="L12809" s="4" t="s">
        <v>47305</v>
      </c>
      <c r="M12809" s="4" t="s">
        <v>42</v>
      </c>
      <c r="N12809" s="3" t="str">
        <f t="shared" si="489"/>
        <v>[35 lacs - 50 lacs]</v>
      </c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1" t="s">
        <v>16</v>
      </c>
      <c r="AB12809" s="3"/>
      <c r="AC12809" s="23" t="s">
        <v>37933</v>
      </c>
      <c r="AD12809" s="23" t="s">
        <v>40440</v>
      </c>
      <c r="AE12809" t="s">
        <v>35399</v>
      </c>
    </row>
    <row r="12810" spans="1:31" ht="15" customHeight="1">
      <c r="A12810" s="1">
        <v>12809</v>
      </c>
      <c r="B12810" s="1" t="s">
        <v>54</v>
      </c>
      <c r="C12810" s="1" t="s">
        <v>14503</v>
      </c>
      <c r="D12810" s="2" t="s">
        <v>14871</v>
      </c>
      <c r="E12810" s="2" t="s">
        <v>2947</v>
      </c>
      <c r="F12810" s="2" t="s">
        <v>28064</v>
      </c>
      <c r="G12810" s="15">
        <v>9194606441</v>
      </c>
      <c r="H12810" s="1" t="s">
        <v>20</v>
      </c>
      <c r="I12810" s="1" t="s">
        <v>41</v>
      </c>
      <c r="J12810" s="4" t="s">
        <v>47305</v>
      </c>
      <c r="K12810" s="3" t="s">
        <v>17</v>
      </c>
      <c r="L12810" s="4" t="s">
        <v>47305</v>
      </c>
      <c r="M12810" s="4" t="s">
        <v>42</v>
      </c>
      <c r="N12810" s="3" t="str">
        <f t="shared" si="489"/>
        <v>[35 lacs - 50 lacs]</v>
      </c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1" t="s">
        <v>16</v>
      </c>
      <c r="AB12810" s="3"/>
      <c r="AC12810" s="23" t="s">
        <v>37933</v>
      </c>
      <c r="AD12810" s="23" t="s">
        <v>40440</v>
      </c>
      <c r="AE12810" t="s">
        <v>35399</v>
      </c>
    </row>
    <row r="12811" spans="1:31" ht="15" customHeight="1">
      <c r="A12811" s="1">
        <v>12810</v>
      </c>
      <c r="B12811" s="1" t="s">
        <v>54</v>
      </c>
      <c r="C12811" s="1" t="s">
        <v>14510</v>
      </c>
      <c r="D12811" s="2" t="s">
        <v>12109</v>
      </c>
      <c r="E12811" s="2" t="s">
        <v>19</v>
      </c>
      <c r="F12811" s="2" t="s">
        <v>28068</v>
      </c>
      <c r="G12811" s="15">
        <v>91901644904</v>
      </c>
      <c r="H12811" s="2" t="s">
        <v>8</v>
      </c>
      <c r="I12811" s="1" t="s">
        <v>41</v>
      </c>
      <c r="J12811" s="4" t="s">
        <v>47305</v>
      </c>
      <c r="K12811" s="3" t="s">
        <v>213</v>
      </c>
      <c r="L12811" s="4" t="s">
        <v>47305</v>
      </c>
      <c r="M12811" s="4" t="s">
        <v>17</v>
      </c>
      <c r="N12811" s="3" t="str">
        <f t="shared" si="489"/>
        <v>[35 lacs - 50 lacs]</v>
      </c>
      <c r="O12811" s="4" t="s">
        <v>47347</v>
      </c>
      <c r="P12811" s="3" t="s">
        <v>47305</v>
      </c>
      <c r="Q12811" s="4" t="s">
        <v>14136</v>
      </c>
      <c r="R12811" s="3" t="s">
        <v>47305</v>
      </c>
      <c r="S12811" s="4" t="s">
        <v>47352</v>
      </c>
      <c r="T12811" s="3" t="s">
        <v>47305</v>
      </c>
      <c r="U12811" s="4"/>
      <c r="V12811" s="4"/>
      <c r="W12811" s="4"/>
      <c r="X12811" s="4"/>
      <c r="Y12811" s="4"/>
      <c r="Z12811" s="4"/>
      <c r="AA12811" s="1" t="s">
        <v>16</v>
      </c>
      <c r="AB12811" s="3"/>
      <c r="AC12811" s="23" t="s">
        <v>37933</v>
      </c>
      <c r="AD12811" s="23" t="s">
        <v>40440</v>
      </c>
      <c r="AE12811" t="s">
        <v>35394</v>
      </c>
    </row>
    <row r="12812" spans="1:31" ht="15" customHeight="1">
      <c r="A12812" s="1">
        <v>12811</v>
      </c>
      <c r="B12812" s="1" t="s">
        <v>54</v>
      </c>
      <c r="C12812" s="1" t="s">
        <v>14518</v>
      </c>
      <c r="D12812" s="2" t="s">
        <v>1994</v>
      </c>
      <c r="E12812" s="2" t="s">
        <v>14877</v>
      </c>
      <c r="F12812" s="2" t="s">
        <v>34801</v>
      </c>
      <c r="G12812" s="15">
        <v>9196449464</v>
      </c>
      <c r="H12812" s="1" t="s">
        <v>8</v>
      </c>
      <c r="I12812" s="1" t="s">
        <v>9</v>
      </c>
      <c r="J12812" s="4" t="s">
        <v>47305</v>
      </c>
      <c r="K12812" s="3" t="s">
        <v>17</v>
      </c>
      <c r="L12812" s="4" t="s">
        <v>47305</v>
      </c>
      <c r="M12812" s="4" t="s">
        <v>42</v>
      </c>
      <c r="N12812" s="3" t="str">
        <f t="shared" si="489"/>
        <v>[35 lacs - 50 lacs]</v>
      </c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1" t="s">
        <v>16</v>
      </c>
      <c r="AB12812" s="3"/>
      <c r="AC12812" s="23" t="s">
        <v>37934</v>
      </c>
      <c r="AD12812" s="23" t="s">
        <v>40440</v>
      </c>
      <c r="AE12812" t="s">
        <v>35399</v>
      </c>
    </row>
    <row r="12813" spans="1:31" ht="15" customHeight="1">
      <c r="A12813" s="1">
        <v>12812</v>
      </c>
      <c r="B12813" s="1" t="s">
        <v>54</v>
      </c>
      <c r="C12813" s="1" t="s">
        <v>14520</v>
      </c>
      <c r="D12813" s="2" t="s">
        <v>1720</v>
      </c>
      <c r="E12813" s="2" t="s">
        <v>84</v>
      </c>
      <c r="F12813" s="2" t="s">
        <v>28076</v>
      </c>
      <c r="G12813" s="15">
        <v>919664001499</v>
      </c>
      <c r="H12813" s="1" t="s">
        <v>15</v>
      </c>
      <c r="I12813" s="1" t="s">
        <v>62</v>
      </c>
      <c r="J12813" s="4" t="s">
        <v>47305</v>
      </c>
      <c r="K12813" s="3" t="s">
        <v>17</v>
      </c>
      <c r="L12813" s="4" t="s">
        <v>47305</v>
      </c>
      <c r="M12813" s="4" t="s">
        <v>42</v>
      </c>
      <c r="N12813" s="3" t="str">
        <f t="shared" si="489"/>
        <v>[35 lacs - 50 lacs]</v>
      </c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1" t="s">
        <v>16</v>
      </c>
      <c r="AB12813" s="3"/>
      <c r="AC12813" s="23" t="s">
        <v>37934</v>
      </c>
      <c r="AD12813" s="23" t="s">
        <v>40440</v>
      </c>
      <c r="AE12813" t="s">
        <v>35394</v>
      </c>
    </row>
    <row r="12814" spans="1:31" ht="15" customHeight="1">
      <c r="A12814" s="1">
        <v>12813</v>
      </c>
      <c r="B12814" s="1" t="s">
        <v>54</v>
      </c>
      <c r="C12814" s="1" t="s">
        <v>14533</v>
      </c>
      <c r="D12814" s="2" t="s">
        <v>1836</v>
      </c>
      <c r="E12814" s="2" t="s">
        <v>308</v>
      </c>
      <c r="F12814" s="2" t="s">
        <v>14881</v>
      </c>
      <c r="G12814" s="15">
        <v>919614949191</v>
      </c>
      <c r="H12814" s="1" t="s">
        <v>15</v>
      </c>
      <c r="I12814" s="1" t="s">
        <v>107</v>
      </c>
      <c r="J12814" s="4" t="s">
        <v>47305</v>
      </c>
      <c r="K12814" s="3" t="s">
        <v>17</v>
      </c>
      <c r="L12814" s="4" t="s">
        <v>47305</v>
      </c>
      <c r="M12814" s="4" t="s">
        <v>42</v>
      </c>
      <c r="N12814" s="3" t="str">
        <f t="shared" si="489"/>
        <v>[35 lacs - 50 lacs]</v>
      </c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1" t="s">
        <v>16</v>
      </c>
      <c r="AB12814" s="3"/>
      <c r="AC12814" s="23" t="s">
        <v>37934</v>
      </c>
      <c r="AD12814" s="23" t="s">
        <v>40440</v>
      </c>
      <c r="AE12814" t="s">
        <v>35394</v>
      </c>
    </row>
    <row r="12815" spans="1:31" ht="15" customHeight="1">
      <c r="A12815" s="1">
        <v>12814</v>
      </c>
      <c r="B12815" s="1" t="s">
        <v>54</v>
      </c>
      <c r="C12815" s="1" t="s">
        <v>14534</v>
      </c>
      <c r="D12815" s="2" t="s">
        <v>12080</v>
      </c>
      <c r="E12815" s="2" t="s">
        <v>14882</v>
      </c>
      <c r="F12815" s="2" t="s">
        <v>14883</v>
      </c>
      <c r="G12815" s="15">
        <v>919601196044</v>
      </c>
      <c r="H12815" s="2" t="s">
        <v>8</v>
      </c>
      <c r="I12815" s="1" t="s">
        <v>41</v>
      </c>
      <c r="J12815" s="4" t="s">
        <v>47305</v>
      </c>
      <c r="K12815" s="3" t="s">
        <v>17</v>
      </c>
      <c r="L12815" s="4" t="s">
        <v>47305</v>
      </c>
      <c r="M12815" s="4" t="s">
        <v>42</v>
      </c>
      <c r="N12815" s="3" t="str">
        <f t="shared" si="489"/>
        <v>[35 lacs - 50 lacs]</v>
      </c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1" t="s">
        <v>16</v>
      </c>
      <c r="AB12815" s="3"/>
      <c r="AC12815" s="23" t="s">
        <v>37934</v>
      </c>
      <c r="AD12815" s="23" t="s">
        <v>40440</v>
      </c>
      <c r="AE12815" t="s">
        <v>35409</v>
      </c>
    </row>
    <row r="12816" spans="1:31" ht="15" customHeight="1">
      <c r="A12816" s="1">
        <v>12815</v>
      </c>
      <c r="B12816" s="1" t="s">
        <v>54</v>
      </c>
      <c r="C12816" s="1" t="s">
        <v>14541</v>
      </c>
      <c r="D12816" s="2" t="s">
        <v>3222</v>
      </c>
      <c r="E12816" s="2" t="s">
        <v>19</v>
      </c>
      <c r="F12816" s="2" t="s">
        <v>28085</v>
      </c>
      <c r="G12816" s="15">
        <v>91414146904</v>
      </c>
      <c r="H12816" s="1" t="s">
        <v>15</v>
      </c>
      <c r="I12816" s="1" t="s">
        <v>9</v>
      </c>
      <c r="J12816" s="4" t="s">
        <v>47305</v>
      </c>
      <c r="K12816" s="3" t="s">
        <v>17</v>
      </c>
      <c r="L12816" s="4" t="s">
        <v>47305</v>
      </c>
      <c r="M12816" s="4" t="s">
        <v>42</v>
      </c>
      <c r="N12816" s="3" t="str">
        <f t="shared" si="489"/>
        <v>[35 lacs - 50 lacs]</v>
      </c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1" t="s">
        <v>16</v>
      </c>
      <c r="AB12816" s="3"/>
      <c r="AC12816" s="23" t="s">
        <v>37934</v>
      </c>
      <c r="AD12816" s="23" t="s">
        <v>40440</v>
      </c>
      <c r="AE12816" t="s">
        <v>35410</v>
      </c>
    </row>
    <row r="12817" spans="1:31" ht="15" customHeight="1">
      <c r="A12817" s="1">
        <v>12816</v>
      </c>
      <c r="B12817" s="1" t="s">
        <v>54</v>
      </c>
      <c r="C12817" s="1" t="s">
        <v>14545</v>
      </c>
      <c r="D12817" s="2" t="s">
        <v>1968</v>
      </c>
      <c r="E12817" s="2" t="s">
        <v>1019</v>
      </c>
      <c r="F12817" s="2" t="s">
        <v>34805</v>
      </c>
      <c r="G12817" s="15">
        <v>919446900066</v>
      </c>
      <c r="H12817" s="1" t="s">
        <v>20</v>
      </c>
      <c r="I12817" s="1" t="s">
        <v>41</v>
      </c>
      <c r="J12817" s="4" t="s">
        <v>47305</v>
      </c>
      <c r="K12817" s="3" t="s">
        <v>17</v>
      </c>
      <c r="L12817" s="4" t="s">
        <v>47305</v>
      </c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1" t="s">
        <v>16</v>
      </c>
      <c r="AB12817" s="3"/>
      <c r="AC12817" s="23" t="s">
        <v>37934</v>
      </c>
      <c r="AD12817" s="23" t="s">
        <v>40440</v>
      </c>
      <c r="AE12817" t="s">
        <v>35399</v>
      </c>
    </row>
    <row r="12818" spans="1:31" ht="15" customHeight="1">
      <c r="A12818" s="1">
        <v>12817</v>
      </c>
      <c r="B12818" s="1" t="s">
        <v>54</v>
      </c>
      <c r="C12818" s="1" t="s">
        <v>14550</v>
      </c>
      <c r="D12818" s="2" t="s">
        <v>7505</v>
      </c>
      <c r="E12818" s="2" t="s">
        <v>141</v>
      </c>
      <c r="F12818" s="2" t="s">
        <v>28089</v>
      </c>
      <c r="G12818" s="15">
        <v>914000094994</v>
      </c>
      <c r="H12818" s="1" t="s">
        <v>8</v>
      </c>
      <c r="I12818" s="1" t="s">
        <v>41</v>
      </c>
      <c r="J12818" s="4" t="s">
        <v>47305</v>
      </c>
      <c r="K12818" s="3" t="s">
        <v>17</v>
      </c>
      <c r="L12818" s="4" t="s">
        <v>47305</v>
      </c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1" t="s">
        <v>16</v>
      </c>
      <c r="AB12818" s="3"/>
      <c r="AC12818" s="23" t="s">
        <v>37934</v>
      </c>
      <c r="AD12818" s="23" t="s">
        <v>40440</v>
      </c>
      <c r="AE12818" t="s">
        <v>35394</v>
      </c>
    </row>
    <row r="12819" spans="1:31" ht="15" customHeight="1">
      <c r="A12819" s="1">
        <v>12818</v>
      </c>
      <c r="B12819" s="1" t="s">
        <v>54</v>
      </c>
      <c r="C12819" s="1" t="s">
        <v>14561</v>
      </c>
      <c r="D12819" s="2" t="s">
        <v>5708</v>
      </c>
      <c r="E12819" s="2" t="s">
        <v>558</v>
      </c>
      <c r="F12819" s="2" t="s">
        <v>28094</v>
      </c>
      <c r="G12819" s="15">
        <v>919446694649</v>
      </c>
      <c r="H12819" s="2" t="s">
        <v>15</v>
      </c>
      <c r="I12819" s="1" t="s">
        <v>62</v>
      </c>
      <c r="J12819" s="4" t="s">
        <v>47305</v>
      </c>
      <c r="K12819" s="3" t="s">
        <v>17</v>
      </c>
      <c r="L12819" s="4" t="s">
        <v>47305</v>
      </c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1" t="s">
        <v>16</v>
      </c>
      <c r="AB12819" s="3"/>
      <c r="AC12819" s="23" t="s">
        <v>37934</v>
      </c>
      <c r="AD12819" s="23" t="s">
        <v>40440</v>
      </c>
      <c r="AE12819" t="s">
        <v>35394</v>
      </c>
    </row>
    <row r="12820" spans="1:31" ht="15" customHeight="1">
      <c r="A12820" s="1">
        <v>12819</v>
      </c>
      <c r="B12820" s="1" t="s">
        <v>54</v>
      </c>
      <c r="C12820" s="1" t="s">
        <v>14574</v>
      </c>
      <c r="D12820" s="2" t="s">
        <v>2890</v>
      </c>
      <c r="E12820" s="2" t="s">
        <v>90</v>
      </c>
      <c r="F12820" s="2" t="s">
        <v>28105</v>
      </c>
      <c r="G12820" s="15">
        <v>9194616606</v>
      </c>
      <c r="H12820" s="1" t="s">
        <v>8</v>
      </c>
      <c r="I12820" s="1" t="s">
        <v>33</v>
      </c>
      <c r="J12820" s="4" t="s">
        <v>47305</v>
      </c>
      <c r="K12820" s="11" t="s">
        <v>14137</v>
      </c>
      <c r="L12820" s="4" t="s">
        <v>47305</v>
      </c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1" t="s">
        <v>16</v>
      </c>
      <c r="AB12820" s="3"/>
      <c r="AC12820" s="23" t="s">
        <v>38004</v>
      </c>
      <c r="AD12820" s="23" t="s">
        <v>40440</v>
      </c>
      <c r="AE12820" t="s">
        <v>35410</v>
      </c>
    </row>
    <row r="12821" spans="1:31" ht="15" customHeight="1">
      <c r="A12821" s="1">
        <v>12820</v>
      </c>
      <c r="B12821" s="1" t="s">
        <v>54</v>
      </c>
      <c r="C12821" s="1" t="s">
        <v>14597</v>
      </c>
      <c r="D12821" s="2" t="s">
        <v>36190</v>
      </c>
      <c r="E12821" s="2" t="s">
        <v>102</v>
      </c>
      <c r="F12821" s="2" t="s">
        <v>28117</v>
      </c>
      <c r="G12821" s="15">
        <v>919494096044</v>
      </c>
      <c r="H12821" s="1" t="s">
        <v>15</v>
      </c>
      <c r="I12821" s="1" t="s">
        <v>33</v>
      </c>
      <c r="J12821" s="4" t="s">
        <v>47305</v>
      </c>
      <c r="K12821" s="3" t="s">
        <v>17</v>
      </c>
      <c r="L12821" s="4" t="s">
        <v>47305</v>
      </c>
      <c r="M12821" s="4" t="s">
        <v>42</v>
      </c>
      <c r="N12821" s="3" t="str">
        <f>J12821</f>
        <v>[35 lacs - 50 lacs]</v>
      </c>
      <c r="O12821" s="4" t="s">
        <v>14137</v>
      </c>
      <c r="P12821" s="3" t="s">
        <v>47305</v>
      </c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1" t="s">
        <v>16</v>
      </c>
      <c r="AB12821" s="3"/>
      <c r="AC12821" s="23" t="s">
        <v>37938</v>
      </c>
      <c r="AD12821" s="23" t="s">
        <v>40440</v>
      </c>
      <c r="AE12821" t="s">
        <v>35399</v>
      </c>
    </row>
    <row r="12822" spans="1:31" ht="15" customHeight="1">
      <c r="A12822" s="1">
        <v>12821</v>
      </c>
      <c r="B12822" s="1" t="s">
        <v>54</v>
      </c>
      <c r="C12822" s="1" t="s">
        <v>14601</v>
      </c>
      <c r="D12822" s="2" t="s">
        <v>502</v>
      </c>
      <c r="E12822" s="2" t="s">
        <v>351</v>
      </c>
      <c r="F12822" s="2" t="s">
        <v>28120</v>
      </c>
      <c r="G12822" s="15">
        <v>91901660944</v>
      </c>
      <c r="H12822" s="1" t="s">
        <v>20</v>
      </c>
      <c r="I12822" s="1" t="s">
        <v>41</v>
      </c>
      <c r="J12822" s="4" t="s">
        <v>47305</v>
      </c>
      <c r="K12822" s="3" t="s">
        <v>17</v>
      </c>
      <c r="L12822" s="4" t="s">
        <v>47305</v>
      </c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1" t="s">
        <v>16</v>
      </c>
      <c r="AB12822" s="3"/>
      <c r="AC12822" s="23" t="s">
        <v>37938</v>
      </c>
      <c r="AD12822" s="23" t="s">
        <v>40440</v>
      </c>
      <c r="AE12822" t="s">
        <v>35410</v>
      </c>
    </row>
    <row r="12823" spans="1:31" ht="15" customHeight="1">
      <c r="A12823" s="1">
        <v>12822</v>
      </c>
      <c r="B12823" s="1" t="s">
        <v>54</v>
      </c>
      <c r="C12823" s="1" t="s">
        <v>14634</v>
      </c>
      <c r="D12823" s="2" t="s">
        <v>723</v>
      </c>
      <c r="E12823" s="2" t="s">
        <v>788</v>
      </c>
      <c r="F12823" s="2" t="s">
        <v>34815</v>
      </c>
      <c r="G12823" s="15">
        <v>91994601999</v>
      </c>
      <c r="H12823" s="1" t="s">
        <v>8</v>
      </c>
      <c r="I12823" s="1" t="s">
        <v>62</v>
      </c>
      <c r="J12823" s="4" t="s">
        <v>47305</v>
      </c>
      <c r="K12823" s="3" t="s">
        <v>213</v>
      </c>
      <c r="L12823" s="4" t="s">
        <v>47305</v>
      </c>
      <c r="M12823" s="4" t="s">
        <v>17</v>
      </c>
      <c r="N12823" s="3" t="str">
        <f t="shared" ref="N12823:N12824" si="490">J12823</f>
        <v>[35 lacs - 50 lacs]</v>
      </c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1" t="s">
        <v>16</v>
      </c>
      <c r="AB12823" s="3"/>
      <c r="AC12823" s="23" t="s">
        <v>37938</v>
      </c>
      <c r="AD12823" s="23" t="s">
        <v>40440</v>
      </c>
      <c r="AE12823" t="s">
        <v>35409</v>
      </c>
    </row>
    <row r="12824" spans="1:31" ht="15" customHeight="1">
      <c r="A12824" s="1">
        <v>12823</v>
      </c>
      <c r="B12824" s="1" t="s">
        <v>54</v>
      </c>
      <c r="C12824" s="1" t="s">
        <v>14642</v>
      </c>
      <c r="D12824" s="2" t="s">
        <v>14916</v>
      </c>
      <c r="E12824" s="2" t="s">
        <v>534</v>
      </c>
      <c r="F12824" s="2" t="s">
        <v>32760</v>
      </c>
      <c r="G12824" s="15">
        <v>9194464166</v>
      </c>
      <c r="H12824" s="1" t="s">
        <v>15</v>
      </c>
      <c r="I12824" s="1" t="s">
        <v>9</v>
      </c>
      <c r="J12824" s="4" t="s">
        <v>47305</v>
      </c>
      <c r="K12824" s="3" t="s">
        <v>213</v>
      </c>
      <c r="L12824" s="4" t="s">
        <v>47305</v>
      </c>
      <c r="M12824" s="4" t="s">
        <v>17</v>
      </c>
      <c r="N12824" s="3" t="str">
        <f t="shared" si="490"/>
        <v>[35 lacs - 50 lacs]</v>
      </c>
      <c r="O12824" s="4" t="s">
        <v>47347</v>
      </c>
      <c r="P12824" s="3" t="s">
        <v>47305</v>
      </c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1" t="s">
        <v>11</v>
      </c>
      <c r="AB12824" s="3"/>
      <c r="AC12824" s="23" t="s">
        <v>37938</v>
      </c>
      <c r="AD12824" s="23" t="s">
        <v>40440</v>
      </c>
      <c r="AE12824" t="s">
        <v>35410</v>
      </c>
    </row>
    <row r="12825" spans="1:31" ht="15" customHeight="1">
      <c r="A12825" s="1">
        <v>12824</v>
      </c>
      <c r="B12825" s="1" t="s">
        <v>54</v>
      </c>
      <c r="C12825" s="1" t="s">
        <v>14643</v>
      </c>
      <c r="D12825" s="2" t="s">
        <v>14917</v>
      </c>
      <c r="E12825" s="2" t="s">
        <v>40</v>
      </c>
      <c r="F12825" s="2" t="s">
        <v>28139</v>
      </c>
      <c r="G12825" s="15">
        <v>91406044444</v>
      </c>
      <c r="H12825" s="1" t="s">
        <v>46</v>
      </c>
      <c r="I12825" s="1" t="s">
        <v>9</v>
      </c>
      <c r="J12825" s="4" t="s">
        <v>47305</v>
      </c>
      <c r="K12825" s="3" t="s">
        <v>17</v>
      </c>
      <c r="L12825" s="4" t="s">
        <v>47305</v>
      </c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1" t="s">
        <v>16</v>
      </c>
      <c r="AB12825" s="3"/>
      <c r="AC12825" s="23" t="s">
        <v>37938</v>
      </c>
      <c r="AD12825" s="23" t="s">
        <v>40440</v>
      </c>
      <c r="AE12825" t="s">
        <v>35399</v>
      </c>
    </row>
    <row r="12826" spans="1:31" ht="15" customHeight="1">
      <c r="A12826" s="1">
        <v>12825</v>
      </c>
      <c r="B12826" s="1" t="s">
        <v>54</v>
      </c>
      <c r="C12826" s="1" t="s">
        <v>14649</v>
      </c>
      <c r="D12826" s="2" t="s">
        <v>2140</v>
      </c>
      <c r="E12826" s="2" t="s">
        <v>1047</v>
      </c>
      <c r="F12826" s="2" t="s">
        <v>28144</v>
      </c>
      <c r="G12826" s="15">
        <v>91600096144</v>
      </c>
      <c r="H12826" s="1" t="s">
        <v>20</v>
      </c>
      <c r="I12826" s="1" t="s">
        <v>62</v>
      </c>
      <c r="J12826" s="4" t="s">
        <v>47305</v>
      </c>
      <c r="K12826" s="3" t="s">
        <v>17</v>
      </c>
      <c r="L12826" s="4" t="s">
        <v>47305</v>
      </c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1" t="s">
        <v>16</v>
      </c>
      <c r="AB12826" s="3"/>
      <c r="AC12826" s="23" t="s">
        <v>37939</v>
      </c>
      <c r="AD12826" s="23" t="s">
        <v>40440</v>
      </c>
      <c r="AE12826" t="s">
        <v>35394</v>
      </c>
    </row>
    <row r="12827" spans="1:31" ht="15" customHeight="1">
      <c r="A12827" s="1">
        <v>12826</v>
      </c>
      <c r="B12827" s="1" t="s">
        <v>54</v>
      </c>
      <c r="C12827" s="1" t="s">
        <v>14652</v>
      </c>
      <c r="D12827" s="2" t="s">
        <v>162</v>
      </c>
      <c r="E12827" s="2" t="s">
        <v>746</v>
      </c>
      <c r="F12827" s="2" t="s">
        <v>32761</v>
      </c>
      <c r="G12827" s="15">
        <v>919919994</v>
      </c>
      <c r="H12827" s="1" t="s">
        <v>15</v>
      </c>
      <c r="I12827" s="1" t="s">
        <v>37779</v>
      </c>
      <c r="J12827" s="4" t="s">
        <v>47305</v>
      </c>
      <c r="K12827" s="11" t="s">
        <v>14137</v>
      </c>
      <c r="L12827" s="4" t="s">
        <v>47305</v>
      </c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1" t="s">
        <v>11</v>
      </c>
      <c r="AB12827" s="3"/>
      <c r="AC12827" s="23" t="s">
        <v>37939</v>
      </c>
      <c r="AD12827" s="23" t="s">
        <v>40440</v>
      </c>
      <c r="AE12827" t="s">
        <v>35399</v>
      </c>
    </row>
    <row r="12828" spans="1:31" ht="15" customHeight="1">
      <c r="A12828" s="1">
        <v>12827</v>
      </c>
      <c r="B12828" s="1" t="s">
        <v>54</v>
      </c>
      <c r="C12828" s="1" t="s">
        <v>14653</v>
      </c>
      <c r="D12828" s="2" t="s">
        <v>2266</v>
      </c>
      <c r="E12828" s="2" t="s">
        <v>139</v>
      </c>
      <c r="F12828" s="2" t="s">
        <v>28147</v>
      </c>
      <c r="G12828" s="15">
        <v>919446944444</v>
      </c>
      <c r="H12828" s="1" t="s">
        <v>15</v>
      </c>
      <c r="I12828" s="1" t="s">
        <v>9</v>
      </c>
      <c r="J12828" s="4" t="s">
        <v>47305</v>
      </c>
      <c r="K12828" s="3" t="s">
        <v>17</v>
      </c>
      <c r="L12828" s="4" t="s">
        <v>47305</v>
      </c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1" t="s">
        <v>16</v>
      </c>
      <c r="AB12828" s="3"/>
      <c r="AC12828" s="23" t="s">
        <v>37939</v>
      </c>
      <c r="AD12828" s="23" t="s">
        <v>40440</v>
      </c>
      <c r="AE12828" t="s">
        <v>35394</v>
      </c>
    </row>
    <row r="12829" spans="1:31" ht="15" customHeight="1">
      <c r="A12829" s="1">
        <v>12828</v>
      </c>
      <c r="B12829" s="1" t="s">
        <v>54</v>
      </c>
      <c r="C12829" s="1" t="s">
        <v>14663</v>
      </c>
      <c r="D12829" s="2" t="s">
        <v>36191</v>
      </c>
      <c r="E12829" s="2" t="s">
        <v>40</v>
      </c>
      <c r="F12829" s="2" t="s">
        <v>28155</v>
      </c>
      <c r="G12829" s="15">
        <v>9104640404</v>
      </c>
      <c r="H12829" s="1" t="s">
        <v>20</v>
      </c>
      <c r="I12829" s="1" t="s">
        <v>41</v>
      </c>
      <c r="J12829" s="4" t="s">
        <v>47305</v>
      </c>
      <c r="K12829" s="3" t="s">
        <v>17</v>
      </c>
      <c r="L12829" s="4" t="s">
        <v>47305</v>
      </c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1" t="s">
        <v>16</v>
      </c>
      <c r="AB12829" s="3"/>
      <c r="AC12829" s="23" t="s">
        <v>37939</v>
      </c>
      <c r="AD12829" s="23" t="s">
        <v>40440</v>
      </c>
      <c r="AE12829" t="s">
        <v>35394</v>
      </c>
    </row>
    <row r="12830" spans="1:31" ht="15" customHeight="1">
      <c r="A12830" s="1">
        <v>12829</v>
      </c>
      <c r="B12830" s="1" t="s">
        <v>54</v>
      </c>
      <c r="C12830" s="1" t="s">
        <v>14679</v>
      </c>
      <c r="D12830" s="2" t="s">
        <v>35927</v>
      </c>
      <c r="E12830" s="2" t="s">
        <v>37362</v>
      </c>
      <c r="F12830" s="2" t="s">
        <v>28165</v>
      </c>
      <c r="G12830" s="15">
        <v>919494401010</v>
      </c>
      <c r="H12830" s="2" t="s">
        <v>8</v>
      </c>
      <c r="I12830" s="1" t="s">
        <v>41</v>
      </c>
      <c r="J12830" s="4" t="s">
        <v>47305</v>
      </c>
      <c r="K12830" s="3" t="s">
        <v>17</v>
      </c>
      <c r="L12830" s="4" t="s">
        <v>47305</v>
      </c>
      <c r="M12830" s="4" t="s">
        <v>42</v>
      </c>
      <c r="N12830" s="3" t="str">
        <f>J12830</f>
        <v>[35 lacs - 50 lacs]</v>
      </c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1" t="s">
        <v>16</v>
      </c>
      <c r="AB12830" s="3"/>
      <c r="AC12830" s="23" t="s">
        <v>37939</v>
      </c>
      <c r="AD12830" s="23" t="s">
        <v>40440</v>
      </c>
      <c r="AE12830" t="s">
        <v>35409</v>
      </c>
    </row>
    <row r="12831" spans="1:31" ht="15" customHeight="1">
      <c r="A12831" s="1">
        <v>12830</v>
      </c>
      <c r="B12831" s="1" t="s">
        <v>54</v>
      </c>
      <c r="C12831" s="1" t="s">
        <v>14693</v>
      </c>
      <c r="D12831" s="2" t="s">
        <v>4852</v>
      </c>
      <c r="E12831" s="2" t="s">
        <v>37335</v>
      </c>
      <c r="F12831" s="2" t="s">
        <v>28172</v>
      </c>
      <c r="G12831" s="15">
        <v>919490999</v>
      </c>
      <c r="H12831" s="1" t="s">
        <v>15</v>
      </c>
      <c r="I12831" s="1" t="s">
        <v>41</v>
      </c>
      <c r="J12831" s="4" t="s">
        <v>47305</v>
      </c>
      <c r="K12831" s="3" t="s">
        <v>42</v>
      </c>
      <c r="L12831" s="4" t="s">
        <v>47305</v>
      </c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1" t="s">
        <v>16</v>
      </c>
      <c r="AB12831" s="3"/>
      <c r="AC12831" s="23" t="s">
        <v>37939</v>
      </c>
      <c r="AD12831" s="23" t="s">
        <v>40440</v>
      </c>
      <c r="AE12831" t="s">
        <v>35410</v>
      </c>
    </row>
    <row r="12832" spans="1:31" ht="15" customHeight="1">
      <c r="A12832" s="1">
        <v>12831</v>
      </c>
      <c r="B12832" s="1" t="s">
        <v>54</v>
      </c>
      <c r="C12832" s="1" t="s">
        <v>14695</v>
      </c>
      <c r="D12832" s="2" t="s">
        <v>2925</v>
      </c>
      <c r="E12832" s="2" t="s">
        <v>4504</v>
      </c>
      <c r="F12832" s="2" t="s">
        <v>34822</v>
      </c>
      <c r="G12832" s="15">
        <v>919491140</v>
      </c>
      <c r="H12832" s="1" t="s">
        <v>20</v>
      </c>
      <c r="I12832" s="1" t="s">
        <v>41</v>
      </c>
      <c r="J12832" s="4" t="s">
        <v>47305</v>
      </c>
      <c r="K12832" s="3" t="s">
        <v>17</v>
      </c>
      <c r="L12832" s="4" t="s">
        <v>47305</v>
      </c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1" t="s">
        <v>16</v>
      </c>
      <c r="AB12832" s="3"/>
      <c r="AC12832" s="23" t="s">
        <v>37939</v>
      </c>
      <c r="AD12832" s="23" t="s">
        <v>40440</v>
      </c>
      <c r="AE12832" t="s">
        <v>35394</v>
      </c>
    </row>
    <row r="12833" spans="1:31" ht="15" customHeight="1">
      <c r="A12833" s="1">
        <v>12832</v>
      </c>
      <c r="B12833" s="1" t="s">
        <v>54</v>
      </c>
      <c r="C12833" s="1" t="s">
        <v>14721</v>
      </c>
      <c r="D12833" s="2" t="s">
        <v>1248</v>
      </c>
      <c r="E12833" s="2" t="s">
        <v>78</v>
      </c>
      <c r="F12833" s="2" t="s">
        <v>28186</v>
      </c>
      <c r="G12833" s="15">
        <v>919444404464</v>
      </c>
      <c r="H12833" s="1" t="s">
        <v>20</v>
      </c>
      <c r="I12833" s="1" t="s">
        <v>9</v>
      </c>
      <c r="J12833" s="4" t="s">
        <v>47305</v>
      </c>
      <c r="K12833" s="11" t="s">
        <v>14137</v>
      </c>
      <c r="L12833" s="4" t="s">
        <v>47305</v>
      </c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1" t="s">
        <v>11</v>
      </c>
      <c r="AB12833" s="3"/>
      <c r="AC12833" s="23" t="s">
        <v>37866</v>
      </c>
      <c r="AD12833" s="23" t="s">
        <v>40440</v>
      </c>
      <c r="AE12833" t="s">
        <v>35409</v>
      </c>
    </row>
    <row r="12834" spans="1:31" ht="15" customHeight="1">
      <c r="A12834" s="1">
        <v>12833</v>
      </c>
      <c r="B12834" s="1" t="s">
        <v>54</v>
      </c>
      <c r="C12834" s="1" t="s">
        <v>14725</v>
      </c>
      <c r="D12834" s="2" t="s">
        <v>1243</v>
      </c>
      <c r="E12834" s="2" t="s">
        <v>37310</v>
      </c>
      <c r="F12834" s="2" t="s">
        <v>28190</v>
      </c>
      <c r="G12834" s="15">
        <v>919494444164</v>
      </c>
      <c r="H12834" s="1" t="s">
        <v>15</v>
      </c>
      <c r="I12834" s="1" t="s">
        <v>41</v>
      </c>
      <c r="J12834" s="4" t="s">
        <v>47305</v>
      </c>
      <c r="K12834" s="3" t="s">
        <v>42</v>
      </c>
      <c r="L12834" s="4" t="s">
        <v>47305</v>
      </c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1" t="s">
        <v>16</v>
      </c>
      <c r="AB12834" s="3"/>
      <c r="AC12834" s="23" t="s">
        <v>37866</v>
      </c>
      <c r="AD12834" s="23" t="s">
        <v>40440</v>
      </c>
      <c r="AE12834" t="s">
        <v>35409</v>
      </c>
    </row>
    <row r="12835" spans="1:31" ht="15" customHeight="1">
      <c r="A12835" s="1">
        <v>12834</v>
      </c>
      <c r="B12835" s="1" t="s">
        <v>54</v>
      </c>
      <c r="C12835" s="1" t="s">
        <v>14737</v>
      </c>
      <c r="D12835" s="2" t="s">
        <v>6306</v>
      </c>
      <c r="E12835" s="2" t="s">
        <v>410</v>
      </c>
      <c r="F12835" s="2" t="s">
        <v>14944</v>
      </c>
      <c r="G12835" s="15">
        <v>914494604494</v>
      </c>
      <c r="H12835" s="1" t="s">
        <v>20</v>
      </c>
      <c r="I12835" s="1" t="s">
        <v>9</v>
      </c>
      <c r="J12835" s="4" t="s">
        <v>47305</v>
      </c>
      <c r="K12835" s="3" t="s">
        <v>42</v>
      </c>
      <c r="L12835" s="4" t="s">
        <v>47305</v>
      </c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1" t="s">
        <v>16</v>
      </c>
      <c r="AB12835" s="3"/>
      <c r="AC12835" s="23" t="s">
        <v>37866</v>
      </c>
      <c r="AD12835" s="23" t="s">
        <v>40440</v>
      </c>
      <c r="AE12835" t="s">
        <v>35394</v>
      </c>
    </row>
    <row r="12836" spans="1:31" ht="15" customHeight="1">
      <c r="A12836" s="1">
        <v>12835</v>
      </c>
      <c r="B12836" s="1" t="s">
        <v>54</v>
      </c>
      <c r="C12836" s="1" t="s">
        <v>14748</v>
      </c>
      <c r="D12836" s="2" t="s">
        <v>223</v>
      </c>
      <c r="E12836" s="2" t="s">
        <v>40</v>
      </c>
      <c r="F12836" s="2" t="s">
        <v>28205</v>
      </c>
      <c r="G12836" s="15">
        <v>919444444441</v>
      </c>
      <c r="H12836" s="1" t="s">
        <v>15</v>
      </c>
      <c r="I12836" s="1" t="s">
        <v>9</v>
      </c>
      <c r="J12836" s="4" t="s">
        <v>47305</v>
      </c>
      <c r="K12836" s="3" t="s">
        <v>17</v>
      </c>
      <c r="L12836" s="4" t="s">
        <v>47305</v>
      </c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1" t="s">
        <v>16</v>
      </c>
      <c r="AB12836" s="3"/>
      <c r="AC12836" s="23" t="s">
        <v>37866</v>
      </c>
      <c r="AD12836" s="23" t="s">
        <v>40440</v>
      </c>
      <c r="AE12836" t="s">
        <v>35394</v>
      </c>
    </row>
    <row r="12837" spans="1:31" ht="15" customHeight="1">
      <c r="A12837" s="1">
        <v>12836</v>
      </c>
      <c r="B12837" s="1" t="s">
        <v>54</v>
      </c>
      <c r="C12837" s="1" t="s">
        <v>14752</v>
      </c>
      <c r="D12837" s="2" t="s">
        <v>1441</v>
      </c>
      <c r="E12837" s="2" t="s">
        <v>1797</v>
      </c>
      <c r="F12837" s="2" t="s">
        <v>28207</v>
      </c>
      <c r="G12837" s="15">
        <v>9196464606</v>
      </c>
      <c r="H12837" s="2" t="s">
        <v>20</v>
      </c>
      <c r="I12837" s="1" t="s">
        <v>9</v>
      </c>
      <c r="J12837" s="4" t="s">
        <v>47305</v>
      </c>
      <c r="K12837" s="3" t="s">
        <v>42</v>
      </c>
      <c r="L12837" s="4" t="s">
        <v>47305</v>
      </c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1" t="s">
        <v>16</v>
      </c>
      <c r="AB12837" s="3"/>
      <c r="AC12837" s="23" t="s">
        <v>37866</v>
      </c>
      <c r="AD12837" s="23" t="s">
        <v>40440</v>
      </c>
      <c r="AE12837" t="s">
        <v>35409</v>
      </c>
    </row>
    <row r="12838" spans="1:31" ht="15" customHeight="1">
      <c r="A12838" s="1">
        <v>12837</v>
      </c>
      <c r="B12838" s="1" t="s">
        <v>54</v>
      </c>
      <c r="C12838" s="1" t="s">
        <v>14763</v>
      </c>
      <c r="D12838" s="2" t="s">
        <v>350</v>
      </c>
      <c r="E12838" s="2" t="s">
        <v>14952</v>
      </c>
      <c r="F12838" s="2" t="s">
        <v>34833</v>
      </c>
      <c r="G12838" s="15">
        <v>91994044460</v>
      </c>
      <c r="H12838" s="1" t="s">
        <v>46</v>
      </c>
      <c r="I12838" s="1" t="s">
        <v>9</v>
      </c>
      <c r="J12838" s="4" t="s">
        <v>47305</v>
      </c>
      <c r="K12838" s="3" t="s">
        <v>17</v>
      </c>
      <c r="L12838" s="4" t="s">
        <v>47305</v>
      </c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1" t="s">
        <v>16</v>
      </c>
      <c r="AB12838" s="3"/>
      <c r="AC12838" s="23" t="s">
        <v>37867</v>
      </c>
      <c r="AD12838" s="23" t="s">
        <v>40440</v>
      </c>
      <c r="AE12838" t="s">
        <v>35394</v>
      </c>
    </row>
    <row r="12839" spans="1:31" ht="15" customHeight="1">
      <c r="A12839" s="1">
        <v>12838</v>
      </c>
      <c r="B12839" s="1" t="s">
        <v>54</v>
      </c>
      <c r="C12839" s="1" t="s">
        <v>14787</v>
      </c>
      <c r="D12839" s="2" t="s">
        <v>3952</v>
      </c>
      <c r="E12839" s="2" t="s">
        <v>328</v>
      </c>
      <c r="F12839" s="2" t="s">
        <v>32776</v>
      </c>
      <c r="G12839" s="15">
        <v>91999496961</v>
      </c>
      <c r="H12839" s="1" t="s">
        <v>46</v>
      </c>
      <c r="I12839" s="1" t="s">
        <v>9</v>
      </c>
      <c r="J12839" s="4" t="s">
        <v>47305</v>
      </c>
      <c r="K12839" s="3" t="s">
        <v>17</v>
      </c>
      <c r="L12839" s="4" t="s">
        <v>47305</v>
      </c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1" t="s">
        <v>16</v>
      </c>
      <c r="AB12839" s="3"/>
      <c r="AC12839" s="23" t="s">
        <v>37867</v>
      </c>
      <c r="AD12839" s="23" t="s">
        <v>40440</v>
      </c>
      <c r="AE12839" t="s">
        <v>35409</v>
      </c>
    </row>
    <row r="12840" spans="1:31" ht="15" customHeight="1">
      <c r="A12840" s="1">
        <v>12839</v>
      </c>
      <c r="B12840" s="1" t="s">
        <v>54</v>
      </c>
      <c r="C12840" s="1" t="s">
        <v>14796</v>
      </c>
      <c r="D12840" s="2" t="s">
        <v>522</v>
      </c>
      <c r="E12840" s="2" t="s">
        <v>5877</v>
      </c>
      <c r="F12840" s="2" t="s">
        <v>28233</v>
      </c>
      <c r="G12840" s="15">
        <v>919919946194</v>
      </c>
      <c r="H12840" s="1" t="s">
        <v>15</v>
      </c>
      <c r="I12840" s="1" t="s">
        <v>9</v>
      </c>
      <c r="J12840" s="4" t="s">
        <v>47305</v>
      </c>
      <c r="K12840" s="3" t="s">
        <v>17</v>
      </c>
      <c r="L12840" s="4" t="s">
        <v>47305</v>
      </c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1" t="s">
        <v>16</v>
      </c>
      <c r="AB12840" s="3"/>
      <c r="AC12840" s="23" t="s">
        <v>37867</v>
      </c>
      <c r="AD12840" s="23" t="s">
        <v>40440</v>
      </c>
      <c r="AE12840" t="s">
        <v>35399</v>
      </c>
    </row>
    <row r="12841" spans="1:31" ht="15" customHeight="1">
      <c r="A12841" s="1">
        <v>12840</v>
      </c>
      <c r="B12841" s="1" t="s">
        <v>54</v>
      </c>
      <c r="C12841" s="1" t="s">
        <v>14797</v>
      </c>
      <c r="D12841" s="2" t="s">
        <v>220</v>
      </c>
      <c r="E12841" s="2" t="s">
        <v>139</v>
      </c>
      <c r="F12841" s="2" t="s">
        <v>14961</v>
      </c>
      <c r="G12841" s="15">
        <v>9169491616</v>
      </c>
      <c r="H12841" s="1" t="s">
        <v>15</v>
      </c>
      <c r="I12841" s="1" t="s">
        <v>41</v>
      </c>
      <c r="J12841" s="4" t="s">
        <v>47305</v>
      </c>
      <c r="K12841" s="3" t="s">
        <v>42</v>
      </c>
      <c r="L12841" s="4" t="s">
        <v>47305</v>
      </c>
      <c r="M12841" s="4" t="s">
        <v>14137</v>
      </c>
      <c r="N12841" s="3" t="str">
        <f>J12841</f>
        <v>[35 lacs - 50 lacs]</v>
      </c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1" t="s">
        <v>16</v>
      </c>
      <c r="AB12841" s="3"/>
      <c r="AC12841" s="23" t="s">
        <v>37867</v>
      </c>
      <c r="AD12841" s="23" t="s">
        <v>40440</v>
      </c>
      <c r="AE12841" t="s">
        <v>35410</v>
      </c>
    </row>
    <row r="12842" spans="1:31" ht="15" customHeight="1">
      <c r="A12842" s="1">
        <v>12841</v>
      </c>
      <c r="B12842" s="1" t="s">
        <v>54</v>
      </c>
      <c r="C12842" s="1" t="s">
        <v>14804</v>
      </c>
      <c r="D12842" s="2" t="s">
        <v>1429</v>
      </c>
      <c r="E12842" s="2" t="s">
        <v>40</v>
      </c>
      <c r="F12842" s="2" t="s">
        <v>23469</v>
      </c>
      <c r="G12842" s="15">
        <v>91999961496</v>
      </c>
      <c r="H12842" s="1" t="s">
        <v>8</v>
      </c>
      <c r="I12842" s="1" t="s">
        <v>9</v>
      </c>
      <c r="J12842" s="4" t="s">
        <v>47305</v>
      </c>
      <c r="K12842" s="3" t="s">
        <v>42</v>
      </c>
      <c r="L12842" s="4" t="s">
        <v>47305</v>
      </c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1" t="s">
        <v>16</v>
      </c>
      <c r="AB12842" s="3"/>
      <c r="AC12842" s="23" t="s">
        <v>37867</v>
      </c>
      <c r="AD12842" s="23" t="s">
        <v>40440</v>
      </c>
      <c r="AE12842" t="s">
        <v>35409</v>
      </c>
    </row>
    <row r="12843" spans="1:31" ht="15" customHeight="1">
      <c r="A12843" s="1">
        <v>12842</v>
      </c>
      <c r="B12843" s="1" t="s">
        <v>54</v>
      </c>
      <c r="C12843" s="1" t="s">
        <v>14810</v>
      </c>
      <c r="D12843" s="2" t="s">
        <v>6057</v>
      </c>
      <c r="E12843" s="2" t="s">
        <v>8117</v>
      </c>
      <c r="F12843" s="2" t="s">
        <v>32780</v>
      </c>
      <c r="G12843" s="15">
        <v>919919196964</v>
      </c>
      <c r="H12843" s="1" t="s">
        <v>15</v>
      </c>
      <c r="I12843" s="1" t="s">
        <v>9</v>
      </c>
      <c r="J12843" s="4" t="s">
        <v>47305</v>
      </c>
      <c r="K12843" s="3" t="s">
        <v>17</v>
      </c>
      <c r="L12843" s="4" t="s">
        <v>47305</v>
      </c>
      <c r="M12843" s="4" t="s">
        <v>42</v>
      </c>
      <c r="N12843" s="3" t="str">
        <f>J12843</f>
        <v>[35 lacs - 50 lacs]</v>
      </c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1" t="s">
        <v>16</v>
      </c>
      <c r="AB12843" s="3"/>
      <c r="AC12843" s="23" t="s">
        <v>37867</v>
      </c>
      <c r="AD12843" s="23" t="s">
        <v>40440</v>
      </c>
      <c r="AE12843" t="s">
        <v>35399</v>
      </c>
    </row>
    <row r="12844" spans="1:31" ht="15" customHeight="1">
      <c r="A12844" s="1">
        <v>12843</v>
      </c>
      <c r="B12844" s="1" t="s">
        <v>54</v>
      </c>
      <c r="C12844" s="1" t="s">
        <v>14811</v>
      </c>
      <c r="D12844" s="2" t="s">
        <v>1046</v>
      </c>
      <c r="E12844" s="2" t="s">
        <v>19</v>
      </c>
      <c r="F12844" s="2" t="s">
        <v>28241</v>
      </c>
      <c r="G12844" s="15">
        <v>919016440009</v>
      </c>
      <c r="H12844" s="1" t="s">
        <v>46</v>
      </c>
      <c r="I12844" s="1" t="s">
        <v>9</v>
      </c>
      <c r="J12844" s="4" t="s">
        <v>47305</v>
      </c>
      <c r="K12844" s="3" t="s">
        <v>17</v>
      </c>
      <c r="L12844" s="4" t="s">
        <v>47305</v>
      </c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1" t="s">
        <v>16</v>
      </c>
      <c r="AB12844" s="3"/>
      <c r="AC12844" s="23" t="s">
        <v>37867</v>
      </c>
      <c r="AD12844" s="23" t="s">
        <v>40440</v>
      </c>
      <c r="AE12844" t="s">
        <v>35410</v>
      </c>
    </row>
    <row r="12845" spans="1:31" ht="15" customHeight="1">
      <c r="A12845" s="1">
        <v>12844</v>
      </c>
      <c r="B12845" s="1" t="s">
        <v>54</v>
      </c>
      <c r="C12845" s="1" t="s">
        <v>14812</v>
      </c>
      <c r="D12845" s="2" t="s">
        <v>2087</v>
      </c>
      <c r="E12845" s="2" t="s">
        <v>1225</v>
      </c>
      <c r="F12845" s="2" t="s">
        <v>31314</v>
      </c>
      <c r="G12845" s="15">
        <v>91446444994</v>
      </c>
      <c r="H12845" s="1" t="s">
        <v>15</v>
      </c>
      <c r="I12845" s="1" t="s">
        <v>9</v>
      </c>
      <c r="J12845" s="4" t="s">
        <v>47305</v>
      </c>
      <c r="K12845" s="3" t="s">
        <v>17</v>
      </c>
      <c r="L12845" s="4" t="s">
        <v>47305</v>
      </c>
      <c r="M12845" s="4" t="s">
        <v>42</v>
      </c>
      <c r="N12845" s="3" t="str">
        <f t="shared" ref="N12845:N12847" si="491">J12845</f>
        <v>[35 lacs - 50 lacs]</v>
      </c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1" t="s">
        <v>16</v>
      </c>
      <c r="AB12845" s="3"/>
      <c r="AC12845" s="23" t="s">
        <v>37867</v>
      </c>
      <c r="AD12845" s="23" t="s">
        <v>40440</v>
      </c>
      <c r="AE12845" t="s">
        <v>35399</v>
      </c>
    </row>
    <row r="12846" spans="1:31" ht="15" customHeight="1">
      <c r="A12846" s="1">
        <v>12845</v>
      </c>
      <c r="B12846" s="1" t="s">
        <v>54</v>
      </c>
      <c r="C12846" s="1" t="s">
        <v>14813</v>
      </c>
      <c r="D12846" s="2" t="s">
        <v>280</v>
      </c>
      <c r="E12846" s="2" t="s">
        <v>40</v>
      </c>
      <c r="F12846" s="2" t="s">
        <v>28242</v>
      </c>
      <c r="G12846" s="15">
        <v>919446616600</v>
      </c>
      <c r="H12846" s="1" t="s">
        <v>15</v>
      </c>
      <c r="I12846" s="1" t="s">
        <v>62</v>
      </c>
      <c r="J12846" s="4" t="s">
        <v>47305</v>
      </c>
      <c r="K12846" s="3" t="s">
        <v>17</v>
      </c>
      <c r="L12846" s="4" t="s">
        <v>47305</v>
      </c>
      <c r="M12846" s="4" t="s">
        <v>42</v>
      </c>
      <c r="N12846" s="3" t="str">
        <f t="shared" si="491"/>
        <v>[35 lacs - 50 lacs]</v>
      </c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1" t="s">
        <v>16</v>
      </c>
      <c r="AB12846" s="3"/>
      <c r="AC12846" s="23" t="s">
        <v>37867</v>
      </c>
      <c r="AD12846" s="23" t="s">
        <v>40440</v>
      </c>
      <c r="AE12846" t="s">
        <v>35409</v>
      </c>
    </row>
    <row r="12847" spans="1:31" ht="15" customHeight="1">
      <c r="A12847" s="1">
        <v>12846</v>
      </c>
      <c r="B12847" s="1" t="s">
        <v>54</v>
      </c>
      <c r="C12847" s="1" t="s">
        <v>14816</v>
      </c>
      <c r="D12847" s="2" t="s">
        <v>14963</v>
      </c>
      <c r="E12847" s="2" t="s">
        <v>14964</v>
      </c>
      <c r="F12847" s="2" t="s">
        <v>34841</v>
      </c>
      <c r="G12847" s="15">
        <v>9144046660</v>
      </c>
      <c r="H12847" s="1" t="s">
        <v>15</v>
      </c>
      <c r="I12847" s="1" t="s">
        <v>62</v>
      </c>
      <c r="J12847" s="4" t="s">
        <v>47305</v>
      </c>
      <c r="K12847" s="3" t="s">
        <v>17</v>
      </c>
      <c r="L12847" s="4" t="s">
        <v>47305</v>
      </c>
      <c r="M12847" s="4" t="s">
        <v>42</v>
      </c>
      <c r="N12847" s="3" t="str">
        <f t="shared" si="491"/>
        <v>[35 lacs - 50 lacs]</v>
      </c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1" t="s">
        <v>16</v>
      </c>
      <c r="AB12847" s="3"/>
      <c r="AC12847" s="23" t="s">
        <v>37867</v>
      </c>
      <c r="AD12847" s="23" t="s">
        <v>40440</v>
      </c>
      <c r="AE12847" t="s">
        <v>35410</v>
      </c>
    </row>
    <row r="12848" spans="1:31" ht="15" customHeight="1">
      <c r="A12848" s="1">
        <v>12847</v>
      </c>
      <c r="B12848" s="1" t="s">
        <v>54</v>
      </c>
      <c r="C12848" s="1" t="s">
        <v>14817</v>
      </c>
      <c r="D12848" s="2" t="s">
        <v>546</v>
      </c>
      <c r="E12848" s="2" t="s">
        <v>141</v>
      </c>
      <c r="F12848" s="2" t="s">
        <v>28245</v>
      </c>
      <c r="G12848" s="15">
        <v>91949969049</v>
      </c>
      <c r="H12848" s="1" t="s">
        <v>20</v>
      </c>
      <c r="I12848" s="1" t="s">
        <v>9</v>
      </c>
      <c r="J12848" s="4" t="s">
        <v>47305</v>
      </c>
      <c r="K12848" s="3" t="s">
        <v>17</v>
      </c>
      <c r="L12848" s="4" t="s">
        <v>47305</v>
      </c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1" t="s">
        <v>11</v>
      </c>
      <c r="AB12848" s="3"/>
      <c r="AC12848" s="23" t="s">
        <v>37867</v>
      </c>
      <c r="AD12848" s="23" t="s">
        <v>40440</v>
      </c>
      <c r="AE12848" t="s">
        <v>35394</v>
      </c>
    </row>
    <row r="12849" spans="1:31" ht="15" customHeight="1">
      <c r="A12849" s="1">
        <v>12848</v>
      </c>
      <c r="B12849" s="1" t="s">
        <v>54</v>
      </c>
      <c r="C12849" s="1" t="s">
        <v>14818</v>
      </c>
      <c r="D12849" s="2" t="s">
        <v>5708</v>
      </c>
      <c r="E12849" s="2" t="s">
        <v>139</v>
      </c>
      <c r="F12849" s="2" t="s">
        <v>28246</v>
      </c>
      <c r="G12849" s="15">
        <v>91944406901</v>
      </c>
      <c r="H12849" s="1" t="s">
        <v>15</v>
      </c>
      <c r="I12849" s="1" t="s">
        <v>9</v>
      </c>
      <c r="J12849" s="4" t="s">
        <v>47305</v>
      </c>
      <c r="K12849" s="3" t="s">
        <v>213</v>
      </c>
      <c r="L12849" s="4" t="s">
        <v>47305</v>
      </c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1" t="s">
        <v>16</v>
      </c>
      <c r="AB12849" s="3"/>
      <c r="AC12849" s="23" t="s">
        <v>37867</v>
      </c>
      <c r="AD12849" s="23" t="s">
        <v>40440</v>
      </c>
      <c r="AE12849" t="s">
        <v>35410</v>
      </c>
    </row>
    <row r="12850" spans="1:31" ht="15" customHeight="1">
      <c r="A12850" s="1">
        <v>12849</v>
      </c>
      <c r="B12850" s="1" t="s">
        <v>54</v>
      </c>
      <c r="C12850" s="1" t="s">
        <v>14967</v>
      </c>
      <c r="D12850" s="2" t="s">
        <v>3417</v>
      </c>
      <c r="E12850" s="2" t="s">
        <v>1725</v>
      </c>
      <c r="F12850" s="2" t="s">
        <v>32781</v>
      </c>
      <c r="G12850" s="15">
        <v>91944040044</v>
      </c>
      <c r="H12850" s="2" t="s">
        <v>20</v>
      </c>
      <c r="I12850" s="1" t="s">
        <v>62</v>
      </c>
      <c r="J12850" s="4" t="s">
        <v>47305</v>
      </c>
      <c r="K12850" s="11" t="s">
        <v>13</v>
      </c>
      <c r="L12850" s="4" t="s">
        <v>47305</v>
      </c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1" t="s">
        <v>16</v>
      </c>
      <c r="AB12850" s="3"/>
      <c r="AC12850" s="23" t="s">
        <v>37867</v>
      </c>
      <c r="AD12850" s="23" t="s">
        <v>40440</v>
      </c>
      <c r="AE12850" t="s">
        <v>35394</v>
      </c>
    </row>
    <row r="12851" spans="1:31" ht="15" customHeight="1">
      <c r="A12851" s="1">
        <v>12850</v>
      </c>
      <c r="B12851" s="1" t="s">
        <v>54</v>
      </c>
      <c r="C12851" s="1" t="s">
        <v>14977</v>
      </c>
      <c r="D12851" s="2" t="s">
        <v>546</v>
      </c>
      <c r="E12851" s="2" t="s">
        <v>141</v>
      </c>
      <c r="F12851" s="2" t="s">
        <v>28259</v>
      </c>
      <c r="G12851" s="15">
        <v>91999469049</v>
      </c>
      <c r="H12851" s="2" t="s">
        <v>8</v>
      </c>
      <c r="I12851" s="1" t="s">
        <v>33</v>
      </c>
      <c r="J12851" s="4" t="s">
        <v>47305</v>
      </c>
      <c r="K12851" s="3" t="s">
        <v>17</v>
      </c>
      <c r="L12851" s="4" t="s">
        <v>47305</v>
      </c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1" t="s">
        <v>16</v>
      </c>
      <c r="AB12851" s="3"/>
      <c r="AC12851" s="23" t="s">
        <v>37867</v>
      </c>
      <c r="AD12851" s="23" t="s">
        <v>40440</v>
      </c>
      <c r="AE12851" t="s">
        <v>35394</v>
      </c>
    </row>
    <row r="12852" spans="1:31" ht="15" customHeight="1">
      <c r="A12852" s="1">
        <v>12851</v>
      </c>
      <c r="B12852" s="1" t="s">
        <v>54</v>
      </c>
      <c r="C12852" s="1" t="s">
        <v>14979</v>
      </c>
      <c r="D12852" s="2" t="s">
        <v>2046</v>
      </c>
      <c r="E12852" s="2" t="s">
        <v>3211</v>
      </c>
      <c r="F12852" s="2" t="s">
        <v>23468</v>
      </c>
      <c r="G12852" s="15">
        <v>91949609499</v>
      </c>
      <c r="H12852" s="2" t="s">
        <v>20</v>
      </c>
      <c r="I12852" s="1" t="s">
        <v>62</v>
      </c>
      <c r="J12852" s="4" t="s">
        <v>47305</v>
      </c>
      <c r="K12852" s="11" t="s">
        <v>14136</v>
      </c>
      <c r="L12852" s="4" t="s">
        <v>47305</v>
      </c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1" t="s">
        <v>11</v>
      </c>
      <c r="AB12852" s="3"/>
      <c r="AC12852" s="23" t="s">
        <v>37867</v>
      </c>
      <c r="AD12852" s="23" t="s">
        <v>40440</v>
      </c>
      <c r="AE12852" t="s">
        <v>35410</v>
      </c>
    </row>
    <row r="12853" spans="1:31" ht="15" customHeight="1">
      <c r="A12853" s="1">
        <v>12852</v>
      </c>
      <c r="B12853" s="1" t="s">
        <v>54</v>
      </c>
      <c r="C12853" s="1" t="s">
        <v>14985</v>
      </c>
      <c r="D12853" s="2" t="s">
        <v>2317</v>
      </c>
      <c r="E12853" s="2" t="s">
        <v>9894</v>
      </c>
      <c r="F12853" s="2" t="s">
        <v>15968</v>
      </c>
      <c r="G12853" s="15">
        <v>919610466911</v>
      </c>
      <c r="H12853" s="2" t="s">
        <v>15</v>
      </c>
      <c r="I12853" s="1" t="s">
        <v>9</v>
      </c>
      <c r="J12853" s="4" t="s">
        <v>47305</v>
      </c>
      <c r="K12853" s="3" t="s">
        <v>17</v>
      </c>
      <c r="L12853" s="4" t="s">
        <v>47305</v>
      </c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1" t="s">
        <v>16</v>
      </c>
      <c r="AB12853" s="3"/>
      <c r="AC12853" s="23" t="s">
        <v>37867</v>
      </c>
      <c r="AD12853" s="23" t="s">
        <v>40440</v>
      </c>
      <c r="AE12853" t="s">
        <v>35409</v>
      </c>
    </row>
    <row r="12854" spans="1:31" ht="15" customHeight="1">
      <c r="A12854" s="1">
        <v>12853</v>
      </c>
      <c r="B12854" s="1" t="s">
        <v>54</v>
      </c>
      <c r="C12854" s="1" t="s">
        <v>14986</v>
      </c>
      <c r="D12854" s="2" t="s">
        <v>1348</v>
      </c>
      <c r="E12854" s="2" t="s">
        <v>40</v>
      </c>
      <c r="F12854" s="2" t="s">
        <v>28262</v>
      </c>
      <c r="G12854" s="15">
        <v>919440044</v>
      </c>
      <c r="H12854" s="2" t="s">
        <v>20</v>
      </c>
      <c r="I12854" s="1" t="s">
        <v>41</v>
      </c>
      <c r="J12854" s="4" t="s">
        <v>47305</v>
      </c>
      <c r="K12854" s="11" t="s">
        <v>14137</v>
      </c>
      <c r="L12854" s="4" t="s">
        <v>47305</v>
      </c>
      <c r="M12854" s="4" t="s">
        <v>13</v>
      </c>
      <c r="N12854" s="3" t="str">
        <f>J12854</f>
        <v>[35 lacs - 50 lacs]</v>
      </c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1" t="s">
        <v>16</v>
      </c>
      <c r="AB12854" s="3"/>
      <c r="AC12854" s="23" t="s">
        <v>37867</v>
      </c>
      <c r="AD12854" s="23" t="s">
        <v>40440</v>
      </c>
      <c r="AE12854" t="s">
        <v>35410</v>
      </c>
    </row>
    <row r="12855" spans="1:31" ht="15" customHeight="1">
      <c r="A12855" s="1">
        <v>12854</v>
      </c>
      <c r="B12855" s="1" t="s">
        <v>54</v>
      </c>
      <c r="C12855" s="1" t="s">
        <v>14987</v>
      </c>
      <c r="D12855" s="2" t="s">
        <v>36192</v>
      </c>
      <c r="E12855" s="2" t="s">
        <v>139</v>
      </c>
      <c r="F12855" s="2" t="s">
        <v>32784</v>
      </c>
      <c r="G12855" s="15">
        <v>91964144449</v>
      </c>
      <c r="H12855" s="2" t="s">
        <v>15</v>
      </c>
      <c r="I12855" s="1" t="s">
        <v>9</v>
      </c>
      <c r="J12855" s="4" t="s">
        <v>47305</v>
      </c>
      <c r="K12855" s="3" t="s">
        <v>17</v>
      </c>
      <c r="L12855" s="4" t="s">
        <v>47305</v>
      </c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1" t="s">
        <v>16</v>
      </c>
      <c r="AB12855" s="3"/>
      <c r="AC12855" s="23" t="s">
        <v>37867</v>
      </c>
      <c r="AD12855" s="23" t="s">
        <v>40440</v>
      </c>
      <c r="AE12855" t="s">
        <v>35410</v>
      </c>
    </row>
    <row r="12856" spans="1:31" ht="15" customHeight="1">
      <c r="A12856" s="1">
        <v>12855</v>
      </c>
      <c r="B12856" s="1" t="s">
        <v>54</v>
      </c>
      <c r="C12856" s="1" t="s">
        <v>14999</v>
      </c>
      <c r="D12856" s="2" t="s">
        <v>36193</v>
      </c>
      <c r="E12856" s="2" t="s">
        <v>139</v>
      </c>
      <c r="F12856" s="2" t="s">
        <v>34849</v>
      </c>
      <c r="G12856" s="15">
        <v>91999994401</v>
      </c>
      <c r="H12856" s="2" t="s">
        <v>8</v>
      </c>
      <c r="I12856" s="1" t="s">
        <v>33</v>
      </c>
      <c r="J12856" s="4" t="s">
        <v>47305</v>
      </c>
      <c r="K12856" s="3" t="s">
        <v>42</v>
      </c>
      <c r="L12856" s="4" t="s">
        <v>47305</v>
      </c>
      <c r="M12856" s="4" t="s">
        <v>14137</v>
      </c>
      <c r="N12856" s="3" t="str">
        <f>J12856</f>
        <v>[35 lacs - 50 lacs]</v>
      </c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1" t="s">
        <v>16</v>
      </c>
      <c r="AB12856" s="3"/>
      <c r="AC12856" s="23" t="s">
        <v>37867</v>
      </c>
      <c r="AD12856" s="23" t="s">
        <v>40440</v>
      </c>
      <c r="AE12856" t="s">
        <v>35399</v>
      </c>
    </row>
    <row r="12857" spans="1:31" ht="15" customHeight="1">
      <c r="A12857" s="1">
        <v>12856</v>
      </c>
      <c r="B12857" s="1" t="s">
        <v>54</v>
      </c>
      <c r="C12857" s="1" t="s">
        <v>15019</v>
      </c>
      <c r="D12857" s="2" t="s">
        <v>89</v>
      </c>
      <c r="E12857" s="2" t="s">
        <v>40</v>
      </c>
      <c r="F12857" s="2" t="s">
        <v>28283</v>
      </c>
      <c r="G12857" s="15">
        <v>919494049494</v>
      </c>
      <c r="H12857" s="2" t="s">
        <v>15</v>
      </c>
      <c r="I12857" s="1" t="s">
        <v>9</v>
      </c>
      <c r="J12857" s="4" t="s">
        <v>47305</v>
      </c>
      <c r="K12857" s="11" t="s">
        <v>13</v>
      </c>
      <c r="L12857" s="4" t="s">
        <v>47305</v>
      </c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1" t="s">
        <v>11</v>
      </c>
      <c r="AB12857" s="3"/>
      <c r="AC12857" s="23" t="s">
        <v>37867</v>
      </c>
      <c r="AD12857" s="23" t="s">
        <v>40440</v>
      </c>
      <c r="AE12857" t="s">
        <v>35399</v>
      </c>
    </row>
    <row r="12858" spans="1:31" ht="15" customHeight="1">
      <c r="A12858" s="1">
        <v>12857</v>
      </c>
      <c r="B12858" s="1" t="s">
        <v>54</v>
      </c>
      <c r="C12858" s="1" t="s">
        <v>15042</v>
      </c>
      <c r="D12858" s="2" t="s">
        <v>1394</v>
      </c>
      <c r="E12858" s="2" t="s">
        <v>15984</v>
      </c>
      <c r="F12858" s="2" t="s">
        <v>28296</v>
      </c>
      <c r="G12858" s="15">
        <v>91994096996</v>
      </c>
      <c r="H12858" s="2" t="s">
        <v>8</v>
      </c>
      <c r="I12858" s="1" t="s">
        <v>41</v>
      </c>
      <c r="J12858" s="4" t="s">
        <v>47305</v>
      </c>
      <c r="K12858" s="11" t="s">
        <v>14137</v>
      </c>
      <c r="L12858" s="4" t="s">
        <v>47305</v>
      </c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1" t="s">
        <v>16</v>
      </c>
      <c r="AB12858" s="3"/>
      <c r="AC12858" s="23" t="s">
        <v>37867</v>
      </c>
      <c r="AD12858" s="23" t="s">
        <v>40440</v>
      </c>
      <c r="AE12858" t="s">
        <v>35399</v>
      </c>
    </row>
    <row r="12859" spans="1:31" ht="15" customHeight="1">
      <c r="A12859" s="1">
        <v>12858</v>
      </c>
      <c r="B12859" s="1" t="s">
        <v>54</v>
      </c>
      <c r="C12859" s="1" t="s">
        <v>15049</v>
      </c>
      <c r="D12859" s="2" t="s">
        <v>9594</v>
      </c>
      <c r="E12859" s="2" t="s">
        <v>1725</v>
      </c>
      <c r="F12859" s="2" t="s">
        <v>28302</v>
      </c>
      <c r="G12859" s="15">
        <v>9199001949</v>
      </c>
      <c r="H12859" s="2" t="s">
        <v>20</v>
      </c>
      <c r="I12859" s="1" t="s">
        <v>9</v>
      </c>
      <c r="J12859" s="4" t="s">
        <v>47305</v>
      </c>
      <c r="K12859" s="3" t="s">
        <v>17</v>
      </c>
      <c r="L12859" s="4" t="s">
        <v>47305</v>
      </c>
      <c r="M12859" s="4" t="s">
        <v>42</v>
      </c>
      <c r="N12859" s="3" t="str">
        <f t="shared" ref="N12859:N12860" si="492">J12859</f>
        <v>[35 lacs - 50 lacs]</v>
      </c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1" t="s">
        <v>16</v>
      </c>
      <c r="AB12859" s="3"/>
      <c r="AC12859" s="23" t="s">
        <v>37867</v>
      </c>
      <c r="AD12859" s="23" t="s">
        <v>40440</v>
      </c>
      <c r="AE12859" t="s">
        <v>35399</v>
      </c>
    </row>
    <row r="12860" spans="1:31" ht="15" customHeight="1">
      <c r="A12860" s="1">
        <v>12859</v>
      </c>
      <c r="B12860" s="1" t="s">
        <v>54</v>
      </c>
      <c r="C12860" s="1" t="s">
        <v>15052</v>
      </c>
      <c r="D12860" s="2" t="s">
        <v>3851</v>
      </c>
      <c r="E12860" s="2" t="s">
        <v>139</v>
      </c>
      <c r="F12860" s="2" t="s">
        <v>34857</v>
      </c>
      <c r="G12860" s="15">
        <v>919446600441</v>
      </c>
      <c r="H12860" s="2" t="s">
        <v>20</v>
      </c>
      <c r="I12860" s="1" t="s">
        <v>9</v>
      </c>
      <c r="J12860" s="4" t="s">
        <v>47305</v>
      </c>
      <c r="K12860" s="3" t="s">
        <v>17</v>
      </c>
      <c r="L12860" s="4" t="s">
        <v>47305</v>
      </c>
      <c r="M12860" s="4" t="s">
        <v>42</v>
      </c>
      <c r="N12860" s="3" t="str">
        <f t="shared" si="492"/>
        <v>[35 lacs - 50 lacs]</v>
      </c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1" t="s">
        <v>16</v>
      </c>
      <c r="AB12860" s="3"/>
      <c r="AC12860" s="23" t="s">
        <v>37867</v>
      </c>
      <c r="AD12860" s="23" t="s">
        <v>40440</v>
      </c>
      <c r="AE12860" t="s">
        <v>35409</v>
      </c>
    </row>
    <row r="12861" spans="1:31" ht="15" customHeight="1">
      <c r="A12861" s="1">
        <v>12860</v>
      </c>
      <c r="B12861" s="1" t="s">
        <v>54</v>
      </c>
      <c r="C12861" s="1" t="s">
        <v>15071</v>
      </c>
      <c r="D12861" s="2" t="s">
        <v>48</v>
      </c>
      <c r="E12861" s="2" t="s">
        <v>37363</v>
      </c>
      <c r="F12861" s="2" t="s">
        <v>28317</v>
      </c>
      <c r="G12861" s="15">
        <v>9194466409</v>
      </c>
      <c r="H12861" s="2" t="s">
        <v>20</v>
      </c>
      <c r="I12861" s="1" t="s">
        <v>9</v>
      </c>
      <c r="J12861" s="4" t="s">
        <v>47305</v>
      </c>
      <c r="K12861" s="3" t="s">
        <v>17</v>
      </c>
      <c r="L12861" s="4" t="s">
        <v>47305</v>
      </c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1" t="s">
        <v>16</v>
      </c>
      <c r="AB12861" s="3"/>
      <c r="AC12861" s="23" t="s">
        <v>37867</v>
      </c>
      <c r="AD12861" s="23" t="s">
        <v>40440</v>
      </c>
      <c r="AE12861" t="s">
        <v>35399</v>
      </c>
    </row>
    <row r="12862" spans="1:31" ht="15" customHeight="1">
      <c r="A12862" s="1">
        <v>12861</v>
      </c>
      <c r="B12862" s="1" t="s">
        <v>54</v>
      </c>
      <c r="C12862" s="1" t="s">
        <v>15081</v>
      </c>
      <c r="D12862" s="2" t="s">
        <v>1681</v>
      </c>
      <c r="E12862" s="2" t="s">
        <v>40</v>
      </c>
      <c r="F12862" s="2" t="s">
        <v>28323</v>
      </c>
      <c r="G12862" s="15">
        <v>919446094944</v>
      </c>
      <c r="H12862" s="2" t="s">
        <v>132</v>
      </c>
      <c r="I12862" s="1" t="s">
        <v>33</v>
      </c>
      <c r="J12862" s="4" t="s">
        <v>47305</v>
      </c>
      <c r="K12862" s="3" t="s">
        <v>17</v>
      </c>
      <c r="L12862" s="4" t="s">
        <v>47305</v>
      </c>
      <c r="M12862" s="4" t="s">
        <v>42</v>
      </c>
      <c r="N12862" s="3" t="str">
        <f>J12862</f>
        <v>[35 lacs - 50 lacs]</v>
      </c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1" t="s">
        <v>16</v>
      </c>
      <c r="AB12862" s="3"/>
      <c r="AC12862" s="23" t="s">
        <v>37867</v>
      </c>
      <c r="AD12862" s="23" t="s">
        <v>40440</v>
      </c>
      <c r="AE12862" t="s">
        <v>35409</v>
      </c>
    </row>
    <row r="12863" spans="1:31" ht="15" customHeight="1">
      <c r="A12863" s="1">
        <v>12862</v>
      </c>
      <c r="B12863" s="1" t="s">
        <v>54</v>
      </c>
      <c r="C12863" s="1" t="s">
        <v>15087</v>
      </c>
      <c r="D12863" s="2" t="s">
        <v>1248</v>
      </c>
      <c r="E12863" s="2" t="s">
        <v>139</v>
      </c>
      <c r="F12863" s="2" t="s">
        <v>15990</v>
      </c>
      <c r="G12863" s="15">
        <v>919099069444</v>
      </c>
      <c r="H12863" s="2" t="s">
        <v>15</v>
      </c>
      <c r="I12863" s="1" t="s">
        <v>9</v>
      </c>
      <c r="J12863" s="4" t="s">
        <v>47305</v>
      </c>
      <c r="K12863" s="3" t="s">
        <v>17</v>
      </c>
      <c r="L12863" s="4" t="s">
        <v>47305</v>
      </c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1" t="s">
        <v>16</v>
      </c>
      <c r="AB12863" s="3"/>
      <c r="AC12863" s="23" t="s">
        <v>37868</v>
      </c>
      <c r="AD12863" s="23" t="s">
        <v>40440</v>
      </c>
      <c r="AE12863" t="s">
        <v>35410</v>
      </c>
    </row>
    <row r="12864" spans="1:31" ht="15" customHeight="1">
      <c r="A12864" s="1">
        <v>12863</v>
      </c>
      <c r="B12864" s="1" t="s">
        <v>54</v>
      </c>
      <c r="C12864" s="1" t="s">
        <v>15104</v>
      </c>
      <c r="D12864" s="2" t="s">
        <v>917</v>
      </c>
      <c r="E12864" s="2" t="s">
        <v>8414</v>
      </c>
      <c r="F12864" s="2" t="s">
        <v>28339</v>
      </c>
      <c r="G12864" s="15">
        <v>91990991994</v>
      </c>
      <c r="H12864" s="2" t="s">
        <v>8</v>
      </c>
      <c r="I12864" s="1" t="s">
        <v>41</v>
      </c>
      <c r="J12864" s="4" t="s">
        <v>47305</v>
      </c>
      <c r="K12864" s="3" t="s">
        <v>42</v>
      </c>
      <c r="L12864" s="4" t="s">
        <v>47305</v>
      </c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1" t="s">
        <v>16</v>
      </c>
      <c r="AB12864" s="3"/>
      <c r="AC12864" s="23" t="s">
        <v>37868</v>
      </c>
      <c r="AD12864" s="23" t="s">
        <v>40440</v>
      </c>
      <c r="AE12864" t="s">
        <v>35399</v>
      </c>
    </row>
    <row r="12865" spans="1:31" ht="15" customHeight="1">
      <c r="A12865" s="1">
        <v>12864</v>
      </c>
      <c r="B12865" s="1" t="s">
        <v>54</v>
      </c>
      <c r="C12865" s="1" t="s">
        <v>15114</v>
      </c>
      <c r="D12865" s="2" t="s">
        <v>151</v>
      </c>
      <c r="E12865" s="2" t="s">
        <v>40</v>
      </c>
      <c r="F12865" s="2" t="s">
        <v>28345</v>
      </c>
      <c r="G12865" s="15">
        <v>919994469494</v>
      </c>
      <c r="H12865" s="2" t="s">
        <v>132</v>
      </c>
      <c r="I12865" s="1" t="s">
        <v>9</v>
      </c>
      <c r="J12865" s="4" t="s">
        <v>47305</v>
      </c>
      <c r="K12865" s="3" t="s">
        <v>213</v>
      </c>
      <c r="L12865" s="4" t="s">
        <v>47305</v>
      </c>
      <c r="M12865" s="4" t="s">
        <v>17</v>
      </c>
      <c r="N12865" s="3" t="str">
        <f>J12865</f>
        <v>[35 lacs - 50 lacs]</v>
      </c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1" t="s">
        <v>16</v>
      </c>
      <c r="AB12865" s="3"/>
      <c r="AC12865" s="23" t="s">
        <v>37869</v>
      </c>
      <c r="AD12865" s="23" t="s">
        <v>40440</v>
      </c>
      <c r="AE12865" t="s">
        <v>35394</v>
      </c>
    </row>
    <row r="12866" spans="1:31" ht="15" customHeight="1">
      <c r="A12866" s="1">
        <v>12865</v>
      </c>
      <c r="B12866" s="1" t="s">
        <v>54</v>
      </c>
      <c r="C12866" s="1" t="s">
        <v>15117</v>
      </c>
      <c r="D12866" s="2" t="s">
        <v>72</v>
      </c>
      <c r="E12866" s="2" t="s">
        <v>16001</v>
      </c>
      <c r="F12866" s="2" t="s">
        <v>28347</v>
      </c>
      <c r="G12866" s="15">
        <v>91944464494</v>
      </c>
      <c r="H12866" s="2" t="s">
        <v>132</v>
      </c>
      <c r="I12866" s="1" t="s">
        <v>62</v>
      </c>
      <c r="J12866" s="4" t="s">
        <v>47305</v>
      </c>
      <c r="K12866" s="3" t="s">
        <v>17</v>
      </c>
      <c r="L12866" s="4" t="s">
        <v>47305</v>
      </c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1" t="s">
        <v>16</v>
      </c>
      <c r="AB12866" s="3"/>
      <c r="AC12866" s="23" t="s">
        <v>37869</v>
      </c>
      <c r="AD12866" s="23" t="s">
        <v>40440</v>
      </c>
      <c r="AE12866" t="s">
        <v>35399</v>
      </c>
    </row>
    <row r="12867" spans="1:31" ht="15" customHeight="1">
      <c r="A12867" s="1">
        <v>12866</v>
      </c>
      <c r="B12867" s="1" t="s">
        <v>54</v>
      </c>
      <c r="C12867" s="1" t="s">
        <v>15118</v>
      </c>
      <c r="D12867" s="2" t="s">
        <v>841</v>
      </c>
      <c r="E12867" s="2" t="s">
        <v>16002</v>
      </c>
      <c r="F12867" s="2" t="s">
        <v>28348</v>
      </c>
      <c r="G12867" s="15">
        <v>9196094494</v>
      </c>
      <c r="H12867" s="2" t="s">
        <v>37</v>
      </c>
      <c r="I12867" s="1" t="s">
        <v>33</v>
      </c>
      <c r="J12867" s="4" t="s">
        <v>47305</v>
      </c>
      <c r="K12867" s="3" t="s">
        <v>17</v>
      </c>
      <c r="L12867" s="4" t="s">
        <v>47305</v>
      </c>
      <c r="M12867" s="4" t="s">
        <v>42</v>
      </c>
      <c r="N12867" s="3" t="str">
        <f t="shared" ref="N12867:N12868" si="493">J12867</f>
        <v>[35 lacs - 50 lacs]</v>
      </c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1" t="s">
        <v>16</v>
      </c>
      <c r="AB12867" s="3"/>
      <c r="AC12867" s="23" t="s">
        <v>37869</v>
      </c>
      <c r="AD12867" s="23" t="s">
        <v>40440</v>
      </c>
      <c r="AE12867" t="s">
        <v>35409</v>
      </c>
    </row>
    <row r="12868" spans="1:31" ht="15" customHeight="1">
      <c r="A12868" s="1">
        <v>12867</v>
      </c>
      <c r="B12868" s="1" t="s">
        <v>54</v>
      </c>
      <c r="C12868" s="1" t="s">
        <v>15123</v>
      </c>
      <c r="D12868" s="2" t="s">
        <v>52</v>
      </c>
      <c r="E12868" s="2" t="s">
        <v>37364</v>
      </c>
      <c r="F12868" s="2" t="s">
        <v>32799</v>
      </c>
      <c r="G12868" s="15">
        <v>914140404009</v>
      </c>
      <c r="H12868" s="2" t="s">
        <v>15</v>
      </c>
      <c r="I12868" s="1" t="s">
        <v>9</v>
      </c>
      <c r="J12868" s="4" t="s">
        <v>47305</v>
      </c>
      <c r="K12868" s="3" t="s">
        <v>213</v>
      </c>
      <c r="L12868" s="4" t="s">
        <v>47305</v>
      </c>
      <c r="M12868" s="4" t="s">
        <v>17</v>
      </c>
      <c r="N12868" s="3" t="str">
        <f t="shared" si="493"/>
        <v>[35 lacs - 50 lacs]</v>
      </c>
      <c r="O12868" s="4" t="s">
        <v>47347</v>
      </c>
      <c r="P12868" s="3" t="s">
        <v>47305</v>
      </c>
      <c r="Q12868" s="4" t="s">
        <v>14136</v>
      </c>
      <c r="R12868" s="3" t="s">
        <v>47305</v>
      </c>
      <c r="S12868" s="4" t="s">
        <v>13</v>
      </c>
      <c r="T12868" s="3" t="s">
        <v>47305</v>
      </c>
      <c r="U12868" s="4"/>
      <c r="V12868" s="4"/>
      <c r="W12868" s="4"/>
      <c r="X12868" s="4"/>
      <c r="Y12868" s="4"/>
      <c r="Z12868" s="4"/>
      <c r="AA12868" s="1" t="s">
        <v>16</v>
      </c>
      <c r="AB12868" s="3"/>
      <c r="AC12868" s="23" t="s">
        <v>37869</v>
      </c>
      <c r="AD12868" s="23" t="s">
        <v>40440</v>
      </c>
      <c r="AE12868" t="s">
        <v>35410</v>
      </c>
    </row>
    <row r="12869" spans="1:31" ht="15" customHeight="1">
      <c r="A12869" s="1">
        <v>12868</v>
      </c>
      <c r="B12869" s="1" t="s">
        <v>54</v>
      </c>
      <c r="C12869" s="1" t="s">
        <v>15127</v>
      </c>
      <c r="D12869" s="2" t="s">
        <v>2580</v>
      </c>
      <c r="E12869" s="2" t="s">
        <v>480</v>
      </c>
      <c r="F12869" s="2" t="s">
        <v>22068</v>
      </c>
      <c r="G12869" s="15">
        <v>914940094144</v>
      </c>
      <c r="H12869" s="2" t="s">
        <v>20</v>
      </c>
      <c r="I12869" s="1" t="s">
        <v>41</v>
      </c>
      <c r="J12869" s="4" t="s">
        <v>47305</v>
      </c>
      <c r="K12869" s="3" t="s">
        <v>17</v>
      </c>
      <c r="L12869" s="4" t="s">
        <v>47305</v>
      </c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1" t="s">
        <v>16</v>
      </c>
      <c r="AB12869" s="3"/>
      <c r="AC12869" s="23" t="s">
        <v>37869</v>
      </c>
      <c r="AD12869" s="23" t="s">
        <v>40440</v>
      </c>
      <c r="AE12869" t="s">
        <v>35399</v>
      </c>
    </row>
    <row r="12870" spans="1:31" ht="15" customHeight="1">
      <c r="A12870" s="1">
        <v>12869</v>
      </c>
      <c r="B12870" s="1" t="s">
        <v>54</v>
      </c>
      <c r="C12870" s="1" t="s">
        <v>15135</v>
      </c>
      <c r="D12870" s="2" t="s">
        <v>1175</v>
      </c>
      <c r="E12870" s="2" t="s">
        <v>495</v>
      </c>
      <c r="F12870" s="2" t="s">
        <v>28358</v>
      </c>
      <c r="G12870" s="15">
        <v>919909490944</v>
      </c>
      <c r="H12870" s="2" t="s">
        <v>8</v>
      </c>
      <c r="I12870" s="1" t="s">
        <v>62</v>
      </c>
      <c r="J12870" s="4" t="s">
        <v>47305</v>
      </c>
      <c r="K12870" s="3" t="s">
        <v>17</v>
      </c>
      <c r="L12870" s="4" t="s">
        <v>47305</v>
      </c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1" t="s">
        <v>11</v>
      </c>
      <c r="AB12870" s="3"/>
      <c r="AC12870" s="23" t="s">
        <v>37869</v>
      </c>
      <c r="AD12870" s="23" t="s">
        <v>40440</v>
      </c>
      <c r="AE12870" t="s">
        <v>35399</v>
      </c>
    </row>
    <row r="12871" spans="1:31" ht="15" customHeight="1">
      <c r="A12871" s="1">
        <v>12870</v>
      </c>
      <c r="B12871" s="1" t="s">
        <v>54</v>
      </c>
      <c r="C12871" s="1" t="s">
        <v>15136</v>
      </c>
      <c r="D12871" s="2" t="s">
        <v>7855</v>
      </c>
      <c r="E12871" s="2" t="s">
        <v>5807</v>
      </c>
      <c r="F12871" s="2" t="s">
        <v>34866</v>
      </c>
      <c r="G12871" s="15">
        <v>9196499690</v>
      </c>
      <c r="H12871" s="2" t="s">
        <v>20</v>
      </c>
      <c r="I12871" s="1" t="s">
        <v>62</v>
      </c>
      <c r="J12871" s="4" t="s">
        <v>47305</v>
      </c>
      <c r="K12871" s="3" t="s">
        <v>213</v>
      </c>
      <c r="L12871" s="4" t="s">
        <v>47305</v>
      </c>
      <c r="M12871" s="4" t="s">
        <v>17</v>
      </c>
      <c r="N12871" s="3" t="str">
        <f>J12871</f>
        <v>[35 lacs - 50 lacs]</v>
      </c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1" t="s">
        <v>16</v>
      </c>
      <c r="AB12871" s="3"/>
      <c r="AC12871" s="23" t="s">
        <v>37869</v>
      </c>
      <c r="AD12871" s="23" t="s">
        <v>40440</v>
      </c>
      <c r="AE12871" t="s">
        <v>35399</v>
      </c>
    </row>
    <row r="12872" spans="1:31" ht="15" customHeight="1">
      <c r="A12872" s="1">
        <v>12871</v>
      </c>
      <c r="B12872" s="1" t="s">
        <v>54</v>
      </c>
      <c r="C12872" s="1" t="s">
        <v>15147</v>
      </c>
      <c r="D12872" s="2" t="s">
        <v>2162</v>
      </c>
      <c r="E12872" s="2" t="s">
        <v>40</v>
      </c>
      <c r="F12872" s="2" t="s">
        <v>28365</v>
      </c>
      <c r="G12872" s="15">
        <v>9199464494</v>
      </c>
      <c r="H12872" s="2" t="s">
        <v>15</v>
      </c>
      <c r="I12872" s="1" t="s">
        <v>41</v>
      </c>
      <c r="J12872" s="4" t="s">
        <v>47305</v>
      </c>
      <c r="K12872" s="11" t="s">
        <v>14136</v>
      </c>
      <c r="L12872" s="4" t="s">
        <v>47305</v>
      </c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1" t="s">
        <v>11</v>
      </c>
      <c r="AB12872" s="3"/>
      <c r="AC12872" s="23" t="s">
        <v>37869</v>
      </c>
      <c r="AD12872" s="23" t="s">
        <v>40440</v>
      </c>
      <c r="AE12872" t="s">
        <v>35410</v>
      </c>
    </row>
    <row r="12873" spans="1:31" ht="15" customHeight="1">
      <c r="A12873" s="1">
        <v>12872</v>
      </c>
      <c r="B12873" s="1" t="s">
        <v>54</v>
      </c>
      <c r="C12873" s="1" t="s">
        <v>15162</v>
      </c>
      <c r="D12873" s="2" t="s">
        <v>16010</v>
      </c>
      <c r="E12873" s="2" t="s">
        <v>16011</v>
      </c>
      <c r="F12873" s="2" t="s">
        <v>28376</v>
      </c>
      <c r="G12873" s="15">
        <v>916499410</v>
      </c>
      <c r="H12873" s="2" t="s">
        <v>20</v>
      </c>
      <c r="I12873" s="1" t="s">
        <v>41</v>
      </c>
      <c r="J12873" s="4" t="s">
        <v>47305</v>
      </c>
      <c r="K12873" s="3" t="s">
        <v>17</v>
      </c>
      <c r="L12873" s="4" t="s">
        <v>47305</v>
      </c>
      <c r="M12873" s="4" t="s">
        <v>42</v>
      </c>
      <c r="N12873" s="3" t="str">
        <f>J12873</f>
        <v>[35 lacs - 50 lacs]</v>
      </c>
      <c r="O12873" s="4" t="s">
        <v>14137</v>
      </c>
      <c r="P12873" s="3" t="s">
        <v>47305</v>
      </c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1" t="s">
        <v>16</v>
      </c>
      <c r="AB12873" s="3"/>
      <c r="AC12873" s="23" t="s">
        <v>37870</v>
      </c>
      <c r="AD12873" s="23" t="s">
        <v>40440</v>
      </c>
      <c r="AE12873" t="s">
        <v>35394</v>
      </c>
    </row>
    <row r="12874" spans="1:31" ht="15" customHeight="1">
      <c r="A12874" s="1">
        <v>12873</v>
      </c>
      <c r="B12874" s="1" t="s">
        <v>54</v>
      </c>
      <c r="C12874" s="1" t="s">
        <v>15170</v>
      </c>
      <c r="D12874" s="2" t="s">
        <v>35526</v>
      </c>
      <c r="E12874" s="2" t="s">
        <v>40</v>
      </c>
      <c r="F12874" s="2" t="s">
        <v>28381</v>
      </c>
      <c r="G12874" s="15">
        <v>9199196140</v>
      </c>
      <c r="H12874" s="2" t="s">
        <v>8</v>
      </c>
      <c r="I12874" s="1" t="s">
        <v>37779</v>
      </c>
      <c r="J12874" s="4" t="s">
        <v>47305</v>
      </c>
      <c r="K12874" s="11" t="s">
        <v>13</v>
      </c>
      <c r="L12874" s="4" t="s">
        <v>47305</v>
      </c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1" t="s">
        <v>16</v>
      </c>
      <c r="AB12874" s="3"/>
      <c r="AC12874" s="23" t="s">
        <v>37870</v>
      </c>
      <c r="AD12874" s="23" t="s">
        <v>40440</v>
      </c>
      <c r="AE12874" t="s">
        <v>35394</v>
      </c>
    </row>
    <row r="12875" spans="1:31" ht="15" customHeight="1">
      <c r="A12875" s="1">
        <v>12874</v>
      </c>
      <c r="B12875" s="1" t="s">
        <v>54</v>
      </c>
      <c r="C12875" s="1" t="s">
        <v>15176</v>
      </c>
      <c r="D12875" s="2" t="s">
        <v>2263</v>
      </c>
      <c r="E12875" s="2" t="s">
        <v>328</v>
      </c>
      <c r="F12875" s="2" t="s">
        <v>28385</v>
      </c>
      <c r="G12875" s="15">
        <v>919016194440</v>
      </c>
      <c r="H12875" s="2" t="s">
        <v>8</v>
      </c>
      <c r="I12875" s="1" t="s">
        <v>9</v>
      </c>
      <c r="J12875" s="4" t="s">
        <v>47305</v>
      </c>
      <c r="K12875" s="3" t="s">
        <v>17</v>
      </c>
      <c r="L12875" s="4" t="s">
        <v>47305</v>
      </c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1" t="s">
        <v>16</v>
      </c>
      <c r="AB12875" s="3"/>
      <c r="AC12875" s="23" t="s">
        <v>37870</v>
      </c>
      <c r="AD12875" s="23" t="s">
        <v>40440</v>
      </c>
      <c r="AE12875" t="s">
        <v>35399</v>
      </c>
    </row>
    <row r="12876" spans="1:31" ht="15" customHeight="1">
      <c r="A12876" s="1">
        <v>12875</v>
      </c>
      <c r="B12876" s="1" t="s">
        <v>54</v>
      </c>
      <c r="C12876" s="1" t="s">
        <v>15179</v>
      </c>
      <c r="D12876" s="2" t="s">
        <v>5336</v>
      </c>
      <c r="E12876" s="2" t="s">
        <v>680</v>
      </c>
      <c r="F12876" s="2" t="s">
        <v>28387</v>
      </c>
      <c r="G12876" s="15">
        <v>914499469</v>
      </c>
      <c r="H12876" s="2" t="s">
        <v>15</v>
      </c>
      <c r="I12876" s="1" t="s">
        <v>9</v>
      </c>
      <c r="J12876" s="4" t="s">
        <v>47305</v>
      </c>
      <c r="K12876" s="3" t="s">
        <v>17</v>
      </c>
      <c r="L12876" s="4" t="s">
        <v>47305</v>
      </c>
      <c r="M12876" s="4" t="s">
        <v>42</v>
      </c>
      <c r="N12876" s="3" t="str">
        <f>J12876</f>
        <v>[35 lacs - 50 lacs]</v>
      </c>
      <c r="O12876" s="4" t="s">
        <v>47348</v>
      </c>
      <c r="P12876" s="3" t="s">
        <v>47305</v>
      </c>
      <c r="Q12876" s="4" t="s">
        <v>13</v>
      </c>
      <c r="R12876" s="3" t="s">
        <v>47305</v>
      </c>
      <c r="S12876" s="4"/>
      <c r="T12876" s="4"/>
      <c r="U12876" s="4"/>
      <c r="V12876" s="4"/>
      <c r="W12876" s="4"/>
      <c r="X12876" s="4"/>
      <c r="Y12876" s="4"/>
      <c r="Z12876" s="4"/>
      <c r="AA12876" s="1" t="s">
        <v>16</v>
      </c>
      <c r="AB12876" s="3"/>
      <c r="AC12876" s="23" t="s">
        <v>37870</v>
      </c>
      <c r="AD12876" s="23" t="s">
        <v>40440</v>
      </c>
      <c r="AE12876" t="s">
        <v>35399</v>
      </c>
    </row>
    <row r="12877" spans="1:31" ht="15" customHeight="1">
      <c r="A12877" s="1">
        <v>12876</v>
      </c>
      <c r="B12877" s="1" t="s">
        <v>54</v>
      </c>
      <c r="C12877" s="1" t="s">
        <v>15187</v>
      </c>
      <c r="D12877" s="2" t="s">
        <v>36011</v>
      </c>
      <c r="E12877" s="2" t="s">
        <v>6767</v>
      </c>
      <c r="F12877" s="2" t="s">
        <v>32805</v>
      </c>
      <c r="G12877" s="15">
        <v>9194994194</v>
      </c>
      <c r="H12877" s="2" t="s">
        <v>37</v>
      </c>
      <c r="I12877" s="1" t="s">
        <v>37779</v>
      </c>
      <c r="J12877" s="4" t="s">
        <v>47305</v>
      </c>
      <c r="K12877" s="3" t="s">
        <v>17</v>
      </c>
      <c r="L12877" s="4" t="s">
        <v>47305</v>
      </c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1" t="s">
        <v>11</v>
      </c>
      <c r="AB12877" s="3"/>
      <c r="AC12877" s="23" t="s">
        <v>37870</v>
      </c>
      <c r="AD12877" s="23" t="s">
        <v>40440</v>
      </c>
      <c r="AE12877" t="s">
        <v>35409</v>
      </c>
    </row>
    <row r="12878" spans="1:31" ht="15" customHeight="1">
      <c r="A12878" s="1">
        <v>12877</v>
      </c>
      <c r="B12878" s="1" t="s">
        <v>54</v>
      </c>
      <c r="C12878" s="1" t="s">
        <v>15191</v>
      </c>
      <c r="D12878" s="2" t="s">
        <v>1667</v>
      </c>
      <c r="E12878" s="2" t="s">
        <v>11811</v>
      </c>
      <c r="F12878" s="2" t="s">
        <v>28396</v>
      </c>
      <c r="G12878" s="15">
        <v>919909964496</v>
      </c>
      <c r="H12878" s="2" t="s">
        <v>8</v>
      </c>
      <c r="I12878" s="1" t="s">
        <v>41</v>
      </c>
      <c r="J12878" s="4" t="s">
        <v>47305</v>
      </c>
      <c r="K12878" s="3" t="s">
        <v>17</v>
      </c>
      <c r="L12878" s="4" t="s">
        <v>47305</v>
      </c>
      <c r="M12878" s="4" t="s">
        <v>42</v>
      </c>
      <c r="N12878" s="3" t="str">
        <f>J12878</f>
        <v>[35 lacs - 50 lacs]</v>
      </c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1" t="s">
        <v>16</v>
      </c>
      <c r="AB12878" s="3"/>
      <c r="AC12878" s="23" t="s">
        <v>37870</v>
      </c>
      <c r="AD12878" s="23" t="s">
        <v>40440</v>
      </c>
      <c r="AE12878" t="s">
        <v>35410</v>
      </c>
    </row>
    <row r="12879" spans="1:31" ht="15" customHeight="1">
      <c r="A12879" s="1">
        <v>12878</v>
      </c>
      <c r="B12879" s="1" t="s">
        <v>54</v>
      </c>
      <c r="C12879" s="1" t="s">
        <v>15201</v>
      </c>
      <c r="D12879" s="2" t="s">
        <v>1994</v>
      </c>
      <c r="E12879" s="2" t="s">
        <v>351</v>
      </c>
      <c r="F12879" s="2" t="s">
        <v>32808</v>
      </c>
      <c r="G12879" s="15">
        <v>91944466466</v>
      </c>
      <c r="H12879" s="2" t="s">
        <v>8</v>
      </c>
      <c r="I12879" s="1" t="s">
        <v>41</v>
      </c>
      <c r="J12879" s="4" t="s">
        <v>47305</v>
      </c>
      <c r="K12879" s="3" t="s">
        <v>17</v>
      </c>
      <c r="L12879" s="4" t="s">
        <v>47305</v>
      </c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1" t="s">
        <v>16</v>
      </c>
      <c r="AB12879" s="3"/>
      <c r="AC12879" s="23" t="s">
        <v>37870</v>
      </c>
      <c r="AD12879" s="23" t="s">
        <v>40440</v>
      </c>
      <c r="AE12879" t="s">
        <v>35410</v>
      </c>
    </row>
    <row r="12880" spans="1:31" ht="15" customHeight="1">
      <c r="A12880" s="1">
        <v>12879</v>
      </c>
      <c r="B12880" s="1" t="s">
        <v>54</v>
      </c>
      <c r="C12880" s="1" t="s">
        <v>15204</v>
      </c>
      <c r="D12880" s="2" t="s">
        <v>16028</v>
      </c>
      <c r="E12880" s="2" t="s">
        <v>16029</v>
      </c>
      <c r="F12880" s="2" t="s">
        <v>25327</v>
      </c>
      <c r="G12880" s="15">
        <v>919946449</v>
      </c>
      <c r="H12880" s="2" t="s">
        <v>8</v>
      </c>
      <c r="I12880" s="1" t="s">
        <v>9</v>
      </c>
      <c r="J12880" s="4" t="s">
        <v>47305</v>
      </c>
      <c r="K12880" s="3" t="s">
        <v>213</v>
      </c>
      <c r="L12880" s="4" t="s">
        <v>47305</v>
      </c>
      <c r="M12880" s="4" t="s">
        <v>17</v>
      </c>
      <c r="N12880" s="3" t="str">
        <f t="shared" ref="N12880:N12881" si="494">J12880</f>
        <v>[35 lacs - 50 lacs]</v>
      </c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1" t="s">
        <v>16</v>
      </c>
      <c r="AB12880" s="3"/>
      <c r="AC12880" s="23" t="s">
        <v>37870</v>
      </c>
      <c r="AD12880" s="23" t="s">
        <v>40440</v>
      </c>
      <c r="AE12880" t="s">
        <v>35394</v>
      </c>
    </row>
    <row r="12881" spans="1:31" ht="15" customHeight="1">
      <c r="A12881" s="1">
        <v>12880</v>
      </c>
      <c r="B12881" s="1" t="s">
        <v>54</v>
      </c>
      <c r="C12881" s="1" t="s">
        <v>15216</v>
      </c>
      <c r="D12881" s="2" t="s">
        <v>359</v>
      </c>
      <c r="E12881" s="2" t="s">
        <v>881</v>
      </c>
      <c r="F12881" s="2" t="s">
        <v>28413</v>
      </c>
      <c r="G12881" s="15">
        <v>91446649664</v>
      </c>
      <c r="H12881" s="2" t="s">
        <v>15</v>
      </c>
      <c r="I12881" s="1" t="s">
        <v>33</v>
      </c>
      <c r="J12881" s="4" t="s">
        <v>47305</v>
      </c>
      <c r="K12881" s="3" t="s">
        <v>17</v>
      </c>
      <c r="L12881" s="4" t="s">
        <v>47305</v>
      </c>
      <c r="M12881" s="4" t="s">
        <v>42</v>
      </c>
      <c r="N12881" s="3" t="str">
        <f t="shared" si="494"/>
        <v>[35 lacs - 50 lacs]</v>
      </c>
      <c r="O12881" s="4" t="s">
        <v>47348</v>
      </c>
      <c r="P12881" s="3" t="s">
        <v>47305</v>
      </c>
      <c r="Q12881" s="4" t="s">
        <v>14137</v>
      </c>
      <c r="R12881" s="3" t="s">
        <v>47305</v>
      </c>
      <c r="S12881" s="4" t="s">
        <v>13</v>
      </c>
      <c r="T12881" s="3" t="s">
        <v>47305</v>
      </c>
      <c r="U12881" s="4"/>
      <c r="V12881" s="4"/>
      <c r="W12881" s="4"/>
      <c r="X12881" s="4"/>
      <c r="Y12881" s="4"/>
      <c r="Z12881" s="4"/>
      <c r="AA12881" s="1" t="s">
        <v>16</v>
      </c>
      <c r="AB12881" s="3"/>
      <c r="AC12881" s="23" t="s">
        <v>37871</v>
      </c>
      <c r="AD12881" s="23" t="s">
        <v>40440</v>
      </c>
      <c r="AE12881" t="s">
        <v>35409</v>
      </c>
    </row>
    <row r="12882" spans="1:31" ht="15" customHeight="1">
      <c r="A12882" s="1">
        <v>12881</v>
      </c>
      <c r="B12882" s="1" t="s">
        <v>54</v>
      </c>
      <c r="C12882" s="1" t="s">
        <v>15217</v>
      </c>
      <c r="D12882" s="2" t="s">
        <v>208</v>
      </c>
      <c r="E12882" s="2" t="s">
        <v>362</v>
      </c>
      <c r="F12882" s="2" t="s">
        <v>28414</v>
      </c>
      <c r="G12882" s="15">
        <v>9199009009</v>
      </c>
      <c r="H12882" s="2" t="s">
        <v>37</v>
      </c>
      <c r="I12882" s="1" t="s">
        <v>41</v>
      </c>
      <c r="J12882" s="4" t="s">
        <v>47305</v>
      </c>
      <c r="K12882" s="3" t="s">
        <v>42</v>
      </c>
      <c r="L12882" s="4" t="s">
        <v>47305</v>
      </c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1" t="s">
        <v>16</v>
      </c>
      <c r="AB12882" s="3"/>
      <c r="AC12882" s="23" t="s">
        <v>37871</v>
      </c>
      <c r="AD12882" s="23" t="s">
        <v>40440</v>
      </c>
      <c r="AE12882" t="s">
        <v>35409</v>
      </c>
    </row>
    <row r="12883" spans="1:31" ht="15" customHeight="1">
      <c r="A12883" s="1">
        <v>12882</v>
      </c>
      <c r="B12883" s="1" t="s">
        <v>54</v>
      </c>
      <c r="C12883" s="1" t="s">
        <v>15225</v>
      </c>
      <c r="D12883" s="2" t="s">
        <v>16037</v>
      </c>
      <c r="E12883" s="2" t="s">
        <v>16038</v>
      </c>
      <c r="F12883" s="2" t="s">
        <v>32811</v>
      </c>
      <c r="G12883" s="15">
        <v>91949444906</v>
      </c>
      <c r="H12883" s="2" t="s">
        <v>132</v>
      </c>
      <c r="I12883" s="1" t="s">
        <v>62</v>
      </c>
      <c r="J12883" s="4" t="s">
        <v>47305</v>
      </c>
      <c r="K12883" s="3" t="s">
        <v>17</v>
      </c>
      <c r="L12883" s="4" t="s">
        <v>47305</v>
      </c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1" t="s">
        <v>11</v>
      </c>
      <c r="AB12883" s="3"/>
      <c r="AC12883" s="23" t="s">
        <v>37871</v>
      </c>
      <c r="AD12883" s="23" t="s">
        <v>40440</v>
      </c>
      <c r="AE12883" t="s">
        <v>35399</v>
      </c>
    </row>
    <row r="12884" spans="1:31" ht="15" customHeight="1">
      <c r="A12884" s="1">
        <v>12883</v>
      </c>
      <c r="B12884" s="1" t="s">
        <v>54</v>
      </c>
      <c r="C12884" s="1" t="s">
        <v>15227</v>
      </c>
      <c r="D12884" s="2" t="s">
        <v>336</v>
      </c>
      <c r="E12884" s="2" t="s">
        <v>29</v>
      </c>
      <c r="F12884" s="2" t="s">
        <v>28423</v>
      </c>
      <c r="G12884" s="15">
        <v>9194944909</v>
      </c>
      <c r="H12884" s="2" t="s">
        <v>8</v>
      </c>
      <c r="I12884" s="1" t="s">
        <v>62</v>
      </c>
      <c r="J12884" s="4" t="s">
        <v>47305</v>
      </c>
      <c r="K12884" s="3" t="s">
        <v>17</v>
      </c>
      <c r="L12884" s="4" t="s">
        <v>47305</v>
      </c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1" t="s">
        <v>16</v>
      </c>
      <c r="AC12884" s="23" t="s">
        <v>37871</v>
      </c>
      <c r="AD12884" s="23" t="s">
        <v>40440</v>
      </c>
      <c r="AE12884" t="s">
        <v>35409</v>
      </c>
    </row>
    <row r="12885" spans="1:31" ht="15" customHeight="1">
      <c r="A12885" s="1">
        <v>12884</v>
      </c>
      <c r="B12885" s="1" t="s">
        <v>54</v>
      </c>
      <c r="C12885" s="1" t="s">
        <v>15231</v>
      </c>
      <c r="D12885" s="2" t="s">
        <v>280</v>
      </c>
      <c r="E12885" s="2" t="s">
        <v>37086</v>
      </c>
      <c r="F12885" s="2" t="s">
        <v>28426</v>
      </c>
      <c r="G12885" s="15">
        <v>919099104164</v>
      </c>
      <c r="H12885" s="2" t="s">
        <v>8</v>
      </c>
      <c r="I12885" s="1" t="s">
        <v>62</v>
      </c>
      <c r="J12885" s="4" t="s">
        <v>47305</v>
      </c>
      <c r="K12885" s="3" t="s">
        <v>17</v>
      </c>
      <c r="L12885" s="4" t="s">
        <v>47305</v>
      </c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1" t="s">
        <v>16</v>
      </c>
      <c r="AC12885" s="23" t="s">
        <v>37871</v>
      </c>
      <c r="AD12885" s="23" t="s">
        <v>40440</v>
      </c>
      <c r="AE12885" t="s">
        <v>35399</v>
      </c>
    </row>
    <row r="12886" spans="1:31" ht="15" customHeight="1">
      <c r="A12886" s="1">
        <v>12885</v>
      </c>
      <c r="B12886" s="1" t="s">
        <v>54</v>
      </c>
      <c r="C12886" s="1" t="s">
        <v>15245</v>
      </c>
      <c r="D12886" s="2" t="s">
        <v>2359</v>
      </c>
      <c r="E12886" s="2" t="s">
        <v>40</v>
      </c>
      <c r="F12886" s="2" t="s">
        <v>25907</v>
      </c>
      <c r="G12886" s="15">
        <v>9199096940</v>
      </c>
      <c r="H12886" s="2" t="s">
        <v>20</v>
      </c>
      <c r="I12886" s="1" t="s">
        <v>9</v>
      </c>
      <c r="J12886" s="4" t="s">
        <v>47305</v>
      </c>
      <c r="K12886" s="3" t="s">
        <v>17</v>
      </c>
      <c r="L12886" s="4" t="s">
        <v>47305</v>
      </c>
      <c r="M12886" s="4" t="s">
        <v>42</v>
      </c>
      <c r="N12886" s="3" t="str">
        <f t="shared" ref="N12886:N12889" si="495">J12886</f>
        <v>[35 lacs - 50 lacs]</v>
      </c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1" t="s">
        <v>16</v>
      </c>
      <c r="AC12886" s="23" t="s">
        <v>37871</v>
      </c>
      <c r="AD12886" s="23" t="s">
        <v>40440</v>
      </c>
      <c r="AE12886" t="s">
        <v>35399</v>
      </c>
    </row>
    <row r="12887" spans="1:31" ht="15" customHeight="1">
      <c r="A12887" s="1">
        <v>12886</v>
      </c>
      <c r="B12887" s="1" t="s">
        <v>54</v>
      </c>
      <c r="C12887" s="1" t="s">
        <v>15246</v>
      </c>
      <c r="D12887" s="2" t="s">
        <v>318</v>
      </c>
      <c r="E12887" s="2" t="s">
        <v>37365</v>
      </c>
      <c r="F12887" s="2" t="s">
        <v>28435</v>
      </c>
      <c r="G12887" s="15">
        <v>91994666664</v>
      </c>
      <c r="H12887" s="2" t="s">
        <v>15</v>
      </c>
      <c r="I12887" s="1" t="s">
        <v>41</v>
      </c>
      <c r="J12887" s="4" t="s">
        <v>47305</v>
      </c>
      <c r="K12887" s="11" t="s">
        <v>14137</v>
      </c>
      <c r="L12887" s="4" t="s">
        <v>47305</v>
      </c>
      <c r="M12887" s="4" t="s">
        <v>13</v>
      </c>
      <c r="N12887" s="3" t="str">
        <f t="shared" si="495"/>
        <v>[35 lacs - 50 lacs]</v>
      </c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1" t="s">
        <v>11</v>
      </c>
      <c r="AC12887" s="23" t="s">
        <v>37871</v>
      </c>
      <c r="AD12887" s="23" t="s">
        <v>40440</v>
      </c>
      <c r="AE12887" t="s">
        <v>35399</v>
      </c>
    </row>
    <row r="12888" spans="1:31" ht="15" customHeight="1">
      <c r="A12888" s="1">
        <v>12887</v>
      </c>
      <c r="B12888" s="1" t="s">
        <v>54</v>
      </c>
      <c r="C12888" s="1" t="s">
        <v>15249</v>
      </c>
      <c r="D12888" s="2" t="s">
        <v>16048</v>
      </c>
      <c r="E12888" s="2" t="s">
        <v>881</v>
      </c>
      <c r="F12888" s="2" t="s">
        <v>34878</v>
      </c>
      <c r="G12888" s="15">
        <v>91994664994</v>
      </c>
      <c r="H12888" s="2" t="s">
        <v>15</v>
      </c>
      <c r="I12888" s="1" t="s">
        <v>37779</v>
      </c>
      <c r="J12888" s="4" t="s">
        <v>47305</v>
      </c>
      <c r="K12888" s="3" t="s">
        <v>213</v>
      </c>
      <c r="L12888" s="4" t="s">
        <v>47305</v>
      </c>
      <c r="M12888" s="4" t="s">
        <v>17</v>
      </c>
      <c r="N12888" s="3" t="str">
        <f t="shared" si="495"/>
        <v>[35 lacs - 50 lacs]</v>
      </c>
      <c r="O12888" s="4" t="s">
        <v>47347</v>
      </c>
      <c r="P12888" s="3" t="s">
        <v>47305</v>
      </c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1" t="s">
        <v>16</v>
      </c>
      <c r="AC12888" s="23" t="s">
        <v>37871</v>
      </c>
      <c r="AD12888" s="23" t="s">
        <v>40440</v>
      </c>
      <c r="AE12888" t="s">
        <v>35394</v>
      </c>
    </row>
    <row r="12889" spans="1:31" ht="15" customHeight="1">
      <c r="A12889" s="1">
        <v>12888</v>
      </c>
      <c r="B12889" s="1" t="s">
        <v>54</v>
      </c>
      <c r="C12889" s="1" t="s">
        <v>15250</v>
      </c>
      <c r="D12889" s="2" t="s">
        <v>1160</v>
      </c>
      <c r="E12889" s="2" t="s">
        <v>131</v>
      </c>
      <c r="F12889" s="2" t="s">
        <v>28436</v>
      </c>
      <c r="G12889" s="15">
        <v>91960164094</v>
      </c>
      <c r="H12889" s="2" t="s">
        <v>132</v>
      </c>
      <c r="I12889" s="1" t="s">
        <v>33</v>
      </c>
      <c r="J12889" s="4" t="s">
        <v>47305</v>
      </c>
      <c r="K12889" s="3" t="s">
        <v>17</v>
      </c>
      <c r="L12889" s="4" t="s">
        <v>47305</v>
      </c>
      <c r="M12889" s="4" t="s">
        <v>42</v>
      </c>
      <c r="N12889" s="3" t="str">
        <f t="shared" si="495"/>
        <v>[35 lacs - 50 lacs]</v>
      </c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1" t="s">
        <v>16</v>
      </c>
      <c r="AC12889" s="23" t="s">
        <v>37871</v>
      </c>
      <c r="AD12889" s="23" t="s">
        <v>40440</v>
      </c>
      <c r="AE12889" t="s">
        <v>35399</v>
      </c>
    </row>
    <row r="12890" spans="1:31" ht="15" customHeight="1">
      <c r="A12890" s="1">
        <v>12889</v>
      </c>
      <c r="B12890" s="1" t="s">
        <v>54</v>
      </c>
      <c r="C12890" s="1" t="s">
        <v>15257</v>
      </c>
      <c r="D12890" s="2" t="s">
        <v>880</v>
      </c>
      <c r="E12890" s="2" t="s">
        <v>139</v>
      </c>
      <c r="F12890" s="2" t="s">
        <v>28442</v>
      </c>
      <c r="G12890" s="15">
        <v>91909996006</v>
      </c>
      <c r="H12890" s="2" t="s">
        <v>15</v>
      </c>
      <c r="I12890" s="1" t="s">
        <v>41</v>
      </c>
      <c r="J12890" s="4" t="s">
        <v>47305</v>
      </c>
      <c r="K12890" s="3" t="s">
        <v>17</v>
      </c>
      <c r="L12890" s="4" t="s">
        <v>47305</v>
      </c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1" t="s">
        <v>16</v>
      </c>
      <c r="AC12890" s="23" t="s">
        <v>37872</v>
      </c>
      <c r="AD12890" s="23" t="s">
        <v>40440</v>
      </c>
      <c r="AE12890" t="s">
        <v>35399</v>
      </c>
    </row>
    <row r="12891" spans="1:31" ht="15" customHeight="1">
      <c r="A12891" s="1">
        <v>12890</v>
      </c>
      <c r="B12891" s="1" t="s">
        <v>54</v>
      </c>
      <c r="C12891" s="1" t="s">
        <v>15259</v>
      </c>
      <c r="D12891" s="2" t="s">
        <v>368</v>
      </c>
      <c r="E12891" s="2" t="s">
        <v>351</v>
      </c>
      <c r="F12891" s="2" t="s">
        <v>28443</v>
      </c>
      <c r="G12891" s="15">
        <v>919444666941</v>
      </c>
      <c r="H12891" s="2" t="s">
        <v>15</v>
      </c>
      <c r="I12891" s="1" t="s">
        <v>37779</v>
      </c>
      <c r="J12891" s="4" t="s">
        <v>47305</v>
      </c>
      <c r="K12891" s="3" t="s">
        <v>17</v>
      </c>
      <c r="L12891" s="4" t="s">
        <v>47305</v>
      </c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1" t="s">
        <v>16</v>
      </c>
      <c r="AC12891" s="23" t="s">
        <v>37872</v>
      </c>
      <c r="AD12891" s="23" t="s">
        <v>40440</v>
      </c>
      <c r="AE12891" t="s">
        <v>35410</v>
      </c>
    </row>
    <row r="12892" spans="1:31" ht="15" customHeight="1">
      <c r="A12892" s="1">
        <v>12891</v>
      </c>
      <c r="B12892" s="1" t="s">
        <v>54</v>
      </c>
      <c r="C12892" s="1" t="s">
        <v>15262</v>
      </c>
      <c r="D12892" s="2" t="s">
        <v>1518</v>
      </c>
      <c r="E12892" s="2" t="s">
        <v>255</v>
      </c>
      <c r="F12892" s="2" t="s">
        <v>28446</v>
      </c>
      <c r="G12892" s="15">
        <v>914144494464</v>
      </c>
      <c r="H12892" s="2" t="s">
        <v>8</v>
      </c>
      <c r="I12892" s="1" t="s">
        <v>41</v>
      </c>
      <c r="J12892" s="4" t="s">
        <v>47305</v>
      </c>
      <c r="K12892" s="3" t="s">
        <v>17</v>
      </c>
      <c r="L12892" s="4" t="s">
        <v>47305</v>
      </c>
      <c r="M12892" s="4" t="s">
        <v>42</v>
      </c>
      <c r="N12892" s="3" t="str">
        <f>J12892</f>
        <v>[35 lacs - 50 lacs]</v>
      </c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1" t="s">
        <v>16</v>
      </c>
      <c r="AC12892" s="23" t="s">
        <v>37872</v>
      </c>
      <c r="AD12892" s="23" t="s">
        <v>40440</v>
      </c>
      <c r="AE12892" t="s">
        <v>35394</v>
      </c>
    </row>
    <row r="12893" spans="1:31" ht="15" customHeight="1">
      <c r="A12893" s="1">
        <v>12892</v>
      </c>
      <c r="B12893" s="1" t="s">
        <v>54</v>
      </c>
      <c r="C12893" s="1" t="s">
        <v>15264</v>
      </c>
      <c r="D12893" s="2" t="s">
        <v>1175</v>
      </c>
      <c r="E12893" s="2" t="s">
        <v>37366</v>
      </c>
      <c r="F12893" s="2" t="s">
        <v>28447</v>
      </c>
      <c r="G12893" s="15">
        <v>91944601114</v>
      </c>
      <c r="H12893" s="2" t="s">
        <v>37</v>
      </c>
      <c r="I12893" s="1" t="s">
        <v>62</v>
      </c>
      <c r="J12893" s="4" t="s">
        <v>47305</v>
      </c>
      <c r="K12893" s="11" t="s">
        <v>13</v>
      </c>
      <c r="L12893" s="4" t="s">
        <v>47305</v>
      </c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1" t="s">
        <v>16</v>
      </c>
      <c r="AC12893" s="23" t="s">
        <v>37872</v>
      </c>
      <c r="AD12893" s="23" t="s">
        <v>40440</v>
      </c>
      <c r="AE12893" t="s">
        <v>35399</v>
      </c>
    </row>
    <row r="12894" spans="1:31" ht="15" customHeight="1">
      <c r="A12894" s="1">
        <v>12893</v>
      </c>
      <c r="B12894" s="1" t="s">
        <v>54</v>
      </c>
      <c r="C12894" s="1" t="s">
        <v>15270</v>
      </c>
      <c r="D12894" s="2" t="s">
        <v>8612</v>
      </c>
      <c r="E12894" s="2" t="s">
        <v>13804</v>
      </c>
      <c r="F12894" s="2" t="s">
        <v>28451</v>
      </c>
      <c r="G12894" s="15">
        <v>919466494499</v>
      </c>
      <c r="H12894" s="2" t="s">
        <v>37</v>
      </c>
      <c r="I12894" s="1" t="s">
        <v>37779</v>
      </c>
      <c r="J12894" s="4" t="s">
        <v>47305</v>
      </c>
      <c r="K12894" s="3" t="s">
        <v>17</v>
      </c>
      <c r="L12894" s="4" t="s">
        <v>47305</v>
      </c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1" t="s">
        <v>16</v>
      </c>
      <c r="AC12894" s="23" t="s">
        <v>37872</v>
      </c>
      <c r="AD12894" s="23" t="s">
        <v>40440</v>
      </c>
      <c r="AE12894" t="s">
        <v>35399</v>
      </c>
    </row>
    <row r="12895" spans="1:31" ht="15" customHeight="1">
      <c r="A12895" s="1">
        <v>12894</v>
      </c>
      <c r="B12895" s="1" t="s">
        <v>54</v>
      </c>
      <c r="C12895" s="1" t="s">
        <v>15290</v>
      </c>
      <c r="D12895" s="2" t="s">
        <v>1010</v>
      </c>
      <c r="E12895" s="2" t="s">
        <v>724</v>
      </c>
      <c r="F12895" s="2" t="s">
        <v>34883</v>
      </c>
      <c r="G12895" s="15">
        <v>9194699966</v>
      </c>
      <c r="H12895" s="2" t="s">
        <v>8</v>
      </c>
      <c r="I12895" s="1" t="s">
        <v>9</v>
      </c>
      <c r="J12895" s="4" t="s">
        <v>47305</v>
      </c>
      <c r="K12895" s="3" t="s">
        <v>213</v>
      </c>
      <c r="L12895" s="4" t="s">
        <v>47305</v>
      </c>
      <c r="M12895" s="4" t="s">
        <v>17</v>
      </c>
      <c r="N12895" s="3" t="str">
        <f>J12895</f>
        <v>[35 lacs - 50 lacs]</v>
      </c>
      <c r="O12895" s="4" t="s">
        <v>13</v>
      </c>
      <c r="P12895" s="3" t="s">
        <v>47305</v>
      </c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1" t="s">
        <v>16</v>
      </c>
      <c r="AC12895" s="23" t="s">
        <v>37872</v>
      </c>
      <c r="AD12895" s="23" t="s">
        <v>40440</v>
      </c>
      <c r="AE12895" t="s">
        <v>35394</v>
      </c>
    </row>
    <row r="12896" spans="1:31" ht="15" customHeight="1">
      <c r="A12896" s="1">
        <v>12895</v>
      </c>
      <c r="B12896" s="1" t="s">
        <v>54</v>
      </c>
      <c r="C12896" s="1" t="s">
        <v>15293</v>
      </c>
      <c r="D12896" s="2" t="s">
        <v>1062</v>
      </c>
      <c r="E12896" s="2" t="s">
        <v>40</v>
      </c>
      <c r="F12896" s="2" t="s">
        <v>28466</v>
      </c>
      <c r="G12896" s="15">
        <v>9194944069</v>
      </c>
      <c r="H12896" s="2" t="s">
        <v>15</v>
      </c>
      <c r="I12896" s="1" t="s">
        <v>41</v>
      </c>
      <c r="J12896" s="4" t="s">
        <v>47305</v>
      </c>
      <c r="K12896" s="3" t="s">
        <v>17</v>
      </c>
      <c r="L12896" s="4" t="s">
        <v>47305</v>
      </c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1" t="s">
        <v>16</v>
      </c>
      <c r="AC12896" s="23" t="s">
        <v>37872</v>
      </c>
      <c r="AD12896" s="23" t="s">
        <v>40440</v>
      </c>
      <c r="AE12896" t="s">
        <v>35410</v>
      </c>
    </row>
    <row r="12897" spans="1:31" ht="15" customHeight="1">
      <c r="A12897" s="1">
        <v>12896</v>
      </c>
      <c r="B12897" s="1" t="s">
        <v>54</v>
      </c>
      <c r="C12897" s="1" t="s">
        <v>15305</v>
      </c>
      <c r="D12897" s="2" t="s">
        <v>1779</v>
      </c>
      <c r="E12897" s="2" t="s">
        <v>4838</v>
      </c>
      <c r="F12897" s="2" t="s">
        <v>23184</v>
      </c>
      <c r="G12897" s="15">
        <v>919404499064</v>
      </c>
      <c r="H12897" s="2" t="s">
        <v>132</v>
      </c>
      <c r="I12897" s="1" t="s">
        <v>9</v>
      </c>
      <c r="J12897" s="4" t="s">
        <v>47305</v>
      </c>
      <c r="K12897" s="3" t="s">
        <v>17</v>
      </c>
      <c r="L12897" s="4" t="s">
        <v>47305</v>
      </c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1" t="s">
        <v>16</v>
      </c>
      <c r="AC12897" s="23" t="s">
        <v>37872</v>
      </c>
      <c r="AD12897" s="23" t="s">
        <v>40440</v>
      </c>
      <c r="AE12897" t="s">
        <v>35394</v>
      </c>
    </row>
    <row r="12898" spans="1:31" ht="15" customHeight="1">
      <c r="A12898" s="1">
        <v>12897</v>
      </c>
      <c r="B12898" s="1" t="s">
        <v>54</v>
      </c>
      <c r="C12898" s="1" t="s">
        <v>15308</v>
      </c>
      <c r="D12898" s="2" t="s">
        <v>1240</v>
      </c>
      <c r="E12898" s="2" t="s">
        <v>90</v>
      </c>
      <c r="F12898" s="2" t="s">
        <v>28471</v>
      </c>
      <c r="G12898" s="15">
        <v>9194641416</v>
      </c>
      <c r="H12898" s="2" t="s">
        <v>37</v>
      </c>
      <c r="I12898" s="1" t="s">
        <v>9</v>
      </c>
      <c r="J12898" s="4" t="s">
        <v>47305</v>
      </c>
      <c r="K12898" s="3" t="s">
        <v>17</v>
      </c>
      <c r="L12898" s="4" t="s">
        <v>47305</v>
      </c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1" t="s">
        <v>16</v>
      </c>
      <c r="AC12898" s="23" t="s">
        <v>37872</v>
      </c>
      <c r="AD12898" s="23" t="s">
        <v>40440</v>
      </c>
      <c r="AE12898" t="s">
        <v>35399</v>
      </c>
    </row>
    <row r="12899" spans="1:31" ht="15" customHeight="1">
      <c r="A12899" s="1">
        <v>12898</v>
      </c>
      <c r="B12899" s="1" t="s">
        <v>54</v>
      </c>
      <c r="C12899" s="1" t="s">
        <v>15314</v>
      </c>
      <c r="D12899" s="2" t="s">
        <v>699</v>
      </c>
      <c r="E12899" s="2" t="s">
        <v>1311</v>
      </c>
      <c r="F12899" s="2" t="s">
        <v>32820</v>
      </c>
      <c r="G12899" s="15">
        <v>91949494649</v>
      </c>
      <c r="H12899" s="2" t="s">
        <v>8</v>
      </c>
      <c r="I12899" s="1" t="s">
        <v>41</v>
      </c>
      <c r="J12899" s="4" t="s">
        <v>47305</v>
      </c>
      <c r="K12899" s="3" t="s">
        <v>17</v>
      </c>
      <c r="L12899" s="4" t="s">
        <v>47305</v>
      </c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1" t="s">
        <v>16</v>
      </c>
      <c r="AC12899" s="23" t="s">
        <v>37873</v>
      </c>
      <c r="AD12899" s="23" t="s">
        <v>40440</v>
      </c>
      <c r="AE12899" t="s">
        <v>35409</v>
      </c>
    </row>
    <row r="12900" spans="1:31" ht="15" customHeight="1">
      <c r="A12900" s="1">
        <v>12899</v>
      </c>
      <c r="B12900" s="1" t="s">
        <v>54</v>
      </c>
      <c r="C12900" s="1" t="s">
        <v>15319</v>
      </c>
      <c r="D12900" s="2" t="s">
        <v>77</v>
      </c>
      <c r="E12900" s="2" t="s">
        <v>141</v>
      </c>
      <c r="F12900" s="2" t="s">
        <v>28476</v>
      </c>
      <c r="G12900" s="15">
        <v>919949941</v>
      </c>
      <c r="H12900" s="2" t="s">
        <v>8</v>
      </c>
      <c r="I12900" s="1" t="s">
        <v>9</v>
      </c>
      <c r="J12900" s="4" t="s">
        <v>47305</v>
      </c>
      <c r="K12900" s="11" t="s">
        <v>14137</v>
      </c>
      <c r="L12900" s="4" t="s">
        <v>47305</v>
      </c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1" t="s">
        <v>16</v>
      </c>
      <c r="AC12900" s="23" t="s">
        <v>37873</v>
      </c>
      <c r="AD12900" s="23" t="s">
        <v>40440</v>
      </c>
      <c r="AE12900" t="s">
        <v>35399</v>
      </c>
    </row>
    <row r="12901" spans="1:31" ht="15" customHeight="1">
      <c r="A12901" s="1">
        <v>12900</v>
      </c>
      <c r="B12901" s="1" t="s">
        <v>54</v>
      </c>
      <c r="C12901" s="1" t="s">
        <v>15320</v>
      </c>
      <c r="D12901" s="2" t="s">
        <v>1263</v>
      </c>
      <c r="E12901" s="2" t="s">
        <v>139</v>
      </c>
      <c r="F12901" s="2" t="s">
        <v>28477</v>
      </c>
      <c r="G12901" s="15">
        <v>9194944004</v>
      </c>
      <c r="H12901" s="2" t="s">
        <v>20</v>
      </c>
      <c r="I12901" s="1" t="s">
        <v>33</v>
      </c>
      <c r="J12901" s="4" t="s">
        <v>47305</v>
      </c>
      <c r="K12901" s="3" t="s">
        <v>17</v>
      </c>
      <c r="L12901" s="4" t="s">
        <v>47305</v>
      </c>
      <c r="M12901" s="4" t="s">
        <v>42</v>
      </c>
      <c r="N12901" s="3" t="str">
        <f t="shared" ref="N12901:N12905" si="496">J12901</f>
        <v>[35 lacs - 50 lacs]</v>
      </c>
      <c r="O12901" s="4" t="s">
        <v>13</v>
      </c>
      <c r="P12901" s="3" t="s">
        <v>47305</v>
      </c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1" t="s">
        <v>16</v>
      </c>
      <c r="AC12901" s="23" t="s">
        <v>37873</v>
      </c>
      <c r="AD12901" s="23" t="s">
        <v>40440</v>
      </c>
      <c r="AE12901" t="s">
        <v>35394</v>
      </c>
    </row>
    <row r="12902" spans="1:31" ht="15" customHeight="1">
      <c r="A12902" s="1">
        <v>12901</v>
      </c>
      <c r="B12902" s="1" t="s">
        <v>54</v>
      </c>
      <c r="C12902" s="1" t="s">
        <v>15321</v>
      </c>
      <c r="D12902" s="2" t="s">
        <v>39</v>
      </c>
      <c r="E12902" s="2" t="s">
        <v>4330</v>
      </c>
      <c r="F12902" s="2" t="s">
        <v>28478</v>
      </c>
      <c r="G12902" s="15">
        <v>91949606404</v>
      </c>
      <c r="H12902" s="2" t="s">
        <v>15</v>
      </c>
      <c r="I12902" s="1" t="s">
        <v>62</v>
      </c>
      <c r="J12902" s="4" t="s">
        <v>47305</v>
      </c>
      <c r="K12902" s="3" t="s">
        <v>17</v>
      </c>
      <c r="L12902" s="4" t="s">
        <v>47305</v>
      </c>
      <c r="M12902" s="4" t="s">
        <v>42</v>
      </c>
      <c r="N12902" s="3" t="str">
        <f t="shared" si="496"/>
        <v>[35 lacs - 50 lacs]</v>
      </c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1" t="s">
        <v>16</v>
      </c>
      <c r="AC12902" s="23" t="s">
        <v>37873</v>
      </c>
      <c r="AD12902" s="23" t="s">
        <v>40440</v>
      </c>
      <c r="AE12902" t="s">
        <v>35394</v>
      </c>
    </row>
    <row r="12903" spans="1:31" ht="15" customHeight="1">
      <c r="A12903" s="1">
        <v>12902</v>
      </c>
      <c r="B12903" s="1" t="s">
        <v>54</v>
      </c>
      <c r="C12903" s="1" t="s">
        <v>15322</v>
      </c>
      <c r="D12903" s="2" t="s">
        <v>10221</v>
      </c>
      <c r="E12903" s="2" t="s">
        <v>1743</v>
      </c>
      <c r="F12903" s="2" t="s">
        <v>28479</v>
      </c>
      <c r="G12903" s="15">
        <v>9199414444</v>
      </c>
      <c r="H12903" s="2" t="s">
        <v>8</v>
      </c>
      <c r="I12903" s="1" t="s">
        <v>62</v>
      </c>
      <c r="J12903" s="4" t="s">
        <v>47305</v>
      </c>
      <c r="K12903" s="3" t="s">
        <v>17</v>
      </c>
      <c r="L12903" s="4" t="s">
        <v>47305</v>
      </c>
      <c r="M12903" s="4" t="s">
        <v>42</v>
      </c>
      <c r="N12903" s="3" t="str">
        <f t="shared" si="496"/>
        <v>[35 lacs - 50 lacs]</v>
      </c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1" t="s">
        <v>16</v>
      </c>
      <c r="AC12903" s="23" t="s">
        <v>37873</v>
      </c>
      <c r="AD12903" s="23" t="s">
        <v>40440</v>
      </c>
      <c r="AE12903" t="s">
        <v>35410</v>
      </c>
    </row>
    <row r="12904" spans="1:31" ht="15" customHeight="1">
      <c r="A12904" s="1">
        <v>12903</v>
      </c>
      <c r="B12904" s="1" t="s">
        <v>54</v>
      </c>
      <c r="C12904" s="1" t="s">
        <v>15327</v>
      </c>
      <c r="D12904" s="2" t="s">
        <v>176</v>
      </c>
      <c r="E12904" s="2" t="s">
        <v>5056</v>
      </c>
      <c r="F12904" s="2" t="s">
        <v>28481</v>
      </c>
      <c r="G12904" s="15">
        <v>914466196946</v>
      </c>
      <c r="H12904" s="2" t="s">
        <v>20</v>
      </c>
      <c r="I12904" s="1" t="s">
        <v>62</v>
      </c>
      <c r="J12904" s="4" t="s">
        <v>47305</v>
      </c>
      <c r="K12904" s="3" t="s">
        <v>17</v>
      </c>
      <c r="L12904" s="4" t="s">
        <v>47305</v>
      </c>
      <c r="M12904" s="4" t="s">
        <v>42</v>
      </c>
      <c r="N12904" s="3" t="str">
        <f t="shared" si="496"/>
        <v>[35 lacs - 50 lacs]</v>
      </c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1" t="s">
        <v>16</v>
      </c>
      <c r="AC12904" s="23" t="s">
        <v>37873</v>
      </c>
      <c r="AD12904" s="23" t="s">
        <v>40440</v>
      </c>
      <c r="AE12904" t="s">
        <v>35394</v>
      </c>
    </row>
    <row r="12905" spans="1:31" ht="15" customHeight="1">
      <c r="A12905" s="1">
        <v>12904</v>
      </c>
      <c r="B12905" s="1" t="s">
        <v>54</v>
      </c>
      <c r="C12905" s="1" t="s">
        <v>15331</v>
      </c>
      <c r="D12905" s="2" t="s">
        <v>16071</v>
      </c>
      <c r="E12905" s="2" t="s">
        <v>139</v>
      </c>
      <c r="F12905" s="2" t="s">
        <v>28484</v>
      </c>
      <c r="G12905" s="15">
        <v>91909944909</v>
      </c>
      <c r="H12905" s="2" t="s">
        <v>8</v>
      </c>
      <c r="I12905" s="1" t="s">
        <v>62</v>
      </c>
      <c r="J12905" s="4" t="s">
        <v>47305</v>
      </c>
      <c r="K12905" s="3" t="s">
        <v>17</v>
      </c>
      <c r="L12905" s="4" t="s">
        <v>47305</v>
      </c>
      <c r="M12905" s="4" t="s">
        <v>42</v>
      </c>
      <c r="N12905" s="3" t="str">
        <f t="shared" si="496"/>
        <v>[35 lacs - 50 lacs]</v>
      </c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1" t="s">
        <v>11</v>
      </c>
      <c r="AC12905" s="23" t="s">
        <v>37873</v>
      </c>
      <c r="AD12905" s="23" t="s">
        <v>40440</v>
      </c>
      <c r="AE12905" t="s">
        <v>35399</v>
      </c>
    </row>
    <row r="12906" spans="1:31" ht="15" customHeight="1">
      <c r="A12906" s="1">
        <v>12905</v>
      </c>
      <c r="B12906" s="1" t="s">
        <v>54</v>
      </c>
      <c r="C12906" s="1" t="s">
        <v>15335</v>
      </c>
      <c r="D12906" s="2" t="s">
        <v>16074</v>
      </c>
      <c r="E12906" s="2" t="s">
        <v>1577</v>
      </c>
      <c r="F12906" s="2" t="s">
        <v>28487</v>
      </c>
      <c r="G12906" s="15">
        <v>919694446690</v>
      </c>
      <c r="H12906" s="2" t="s">
        <v>37</v>
      </c>
      <c r="I12906" s="1" t="s">
        <v>9</v>
      </c>
      <c r="J12906" s="4" t="s">
        <v>47305</v>
      </c>
      <c r="K12906" s="3" t="s">
        <v>17</v>
      </c>
      <c r="L12906" s="4" t="s">
        <v>47305</v>
      </c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1" t="s">
        <v>16</v>
      </c>
      <c r="AC12906" s="23" t="s">
        <v>37873</v>
      </c>
      <c r="AD12906" s="23" t="s">
        <v>40440</v>
      </c>
      <c r="AE12906" t="s">
        <v>35410</v>
      </c>
    </row>
    <row r="12907" spans="1:31" ht="15" customHeight="1">
      <c r="A12907" s="1">
        <v>12906</v>
      </c>
      <c r="B12907" s="1" t="s">
        <v>54</v>
      </c>
      <c r="C12907" s="1" t="s">
        <v>15338</v>
      </c>
      <c r="D12907" s="2" t="s">
        <v>5883</v>
      </c>
      <c r="E12907" s="2" t="s">
        <v>16077</v>
      </c>
      <c r="F12907" s="2" t="s">
        <v>32825</v>
      </c>
      <c r="G12907" s="15">
        <v>919444196164</v>
      </c>
      <c r="H12907" s="2" t="s">
        <v>8</v>
      </c>
      <c r="I12907" s="1" t="s">
        <v>62</v>
      </c>
      <c r="J12907" s="4" t="s">
        <v>47305</v>
      </c>
      <c r="K12907" s="3" t="s">
        <v>17</v>
      </c>
      <c r="L12907" s="4" t="s">
        <v>47305</v>
      </c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1" t="s">
        <v>16</v>
      </c>
      <c r="AC12907" s="23" t="s">
        <v>37873</v>
      </c>
      <c r="AD12907" s="23" t="s">
        <v>40440</v>
      </c>
      <c r="AE12907" t="s">
        <v>35410</v>
      </c>
    </row>
    <row r="12908" spans="1:31" ht="15" customHeight="1">
      <c r="A12908" s="1">
        <v>12907</v>
      </c>
      <c r="B12908" s="1" t="s">
        <v>54</v>
      </c>
      <c r="C12908" s="1" t="s">
        <v>15341</v>
      </c>
      <c r="D12908" s="2" t="s">
        <v>2627</v>
      </c>
      <c r="E12908" s="2" t="s">
        <v>90</v>
      </c>
      <c r="F12908" s="2" t="s">
        <v>28490</v>
      </c>
      <c r="G12908" s="15">
        <v>91016614966</v>
      </c>
      <c r="H12908" s="2" t="s">
        <v>15</v>
      </c>
      <c r="I12908" s="1" t="s">
        <v>62</v>
      </c>
      <c r="J12908" s="4" t="s">
        <v>47305</v>
      </c>
      <c r="K12908" s="3" t="s">
        <v>17</v>
      </c>
      <c r="L12908" s="4" t="s">
        <v>47305</v>
      </c>
      <c r="M12908" s="4" t="s">
        <v>42</v>
      </c>
      <c r="N12908" s="3" t="str">
        <f t="shared" ref="N12908:N12910" si="497">J12908</f>
        <v>[35 lacs - 50 lacs]</v>
      </c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1" t="s">
        <v>16</v>
      </c>
      <c r="AC12908" s="23" t="s">
        <v>37873</v>
      </c>
      <c r="AD12908" s="23" t="s">
        <v>40440</v>
      </c>
      <c r="AE12908" t="s">
        <v>35409</v>
      </c>
    </row>
    <row r="12909" spans="1:31" ht="15" customHeight="1">
      <c r="A12909" s="1">
        <v>12908</v>
      </c>
      <c r="B12909" s="1" t="s">
        <v>54</v>
      </c>
      <c r="C12909" s="1" t="s">
        <v>15343</v>
      </c>
      <c r="D12909" s="2" t="s">
        <v>1111</v>
      </c>
      <c r="E12909" s="2" t="s">
        <v>40</v>
      </c>
      <c r="F12909" s="2" t="s">
        <v>28491</v>
      </c>
      <c r="G12909" s="15">
        <v>919446049066</v>
      </c>
      <c r="H12909" s="2" t="s">
        <v>15</v>
      </c>
      <c r="I12909" s="1" t="s">
        <v>9</v>
      </c>
      <c r="J12909" s="4" t="s">
        <v>47305</v>
      </c>
      <c r="K12909" s="3" t="s">
        <v>213</v>
      </c>
      <c r="L12909" s="4" t="s">
        <v>47305</v>
      </c>
      <c r="M12909" s="4" t="s">
        <v>17</v>
      </c>
      <c r="N12909" s="3" t="str">
        <f t="shared" si="497"/>
        <v>[35 lacs - 50 lacs]</v>
      </c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1" t="s">
        <v>16</v>
      </c>
      <c r="AC12909" s="23" t="s">
        <v>37873</v>
      </c>
      <c r="AD12909" s="23" t="s">
        <v>40440</v>
      </c>
      <c r="AE12909" t="s">
        <v>35399</v>
      </c>
    </row>
    <row r="12910" spans="1:31" ht="15" customHeight="1">
      <c r="A12910" s="1">
        <v>12909</v>
      </c>
      <c r="B12910" s="1" t="s">
        <v>54</v>
      </c>
      <c r="C12910" s="1" t="s">
        <v>15346</v>
      </c>
      <c r="D12910" s="2" t="s">
        <v>36032</v>
      </c>
      <c r="E12910" s="2" t="s">
        <v>3366</v>
      </c>
      <c r="F12910" s="2" t="s">
        <v>28494</v>
      </c>
      <c r="G12910" s="15">
        <v>914469449441</v>
      </c>
      <c r="H12910" s="2" t="s">
        <v>37</v>
      </c>
      <c r="I12910" s="1" t="s">
        <v>41</v>
      </c>
      <c r="J12910" s="4" t="s">
        <v>47305</v>
      </c>
      <c r="K12910" s="3" t="s">
        <v>17</v>
      </c>
      <c r="L12910" s="4" t="s">
        <v>47305</v>
      </c>
      <c r="M12910" s="4" t="s">
        <v>42</v>
      </c>
      <c r="N12910" s="3" t="str">
        <f t="shared" si="497"/>
        <v>[35 lacs - 50 lacs]</v>
      </c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1" t="s">
        <v>16</v>
      </c>
      <c r="AC12910" s="23" t="s">
        <v>37874</v>
      </c>
      <c r="AD12910" s="23" t="s">
        <v>40440</v>
      </c>
      <c r="AE12910" t="s">
        <v>35409</v>
      </c>
    </row>
    <row r="12911" spans="1:31" ht="15" customHeight="1">
      <c r="A12911" s="1">
        <v>12910</v>
      </c>
      <c r="B12911" s="1" t="s">
        <v>54</v>
      </c>
      <c r="C12911" s="1" t="s">
        <v>15353</v>
      </c>
      <c r="D12911" s="2" t="s">
        <v>1506</v>
      </c>
      <c r="E12911" s="2" t="s">
        <v>8799</v>
      </c>
      <c r="F12911" s="2" t="s">
        <v>28498</v>
      </c>
      <c r="G12911" s="15">
        <v>9199696444</v>
      </c>
      <c r="H12911" s="2" t="s">
        <v>15</v>
      </c>
      <c r="I12911" s="1" t="s">
        <v>41</v>
      </c>
      <c r="J12911" s="4" t="s">
        <v>47305</v>
      </c>
      <c r="K12911" s="3" t="s">
        <v>17</v>
      </c>
      <c r="L12911" s="4" t="s">
        <v>47305</v>
      </c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1" t="s">
        <v>16</v>
      </c>
      <c r="AC12911" s="23" t="s">
        <v>37874</v>
      </c>
      <c r="AD12911" s="23" t="s">
        <v>40440</v>
      </c>
      <c r="AE12911" t="s">
        <v>35399</v>
      </c>
    </row>
    <row r="12912" spans="1:31" ht="15" customHeight="1">
      <c r="A12912" s="1">
        <v>12911</v>
      </c>
      <c r="B12912" s="1" t="s">
        <v>54</v>
      </c>
      <c r="C12912" s="1" t="s">
        <v>15362</v>
      </c>
      <c r="D12912" s="2" t="s">
        <v>336</v>
      </c>
      <c r="E12912" s="2" t="s">
        <v>553</v>
      </c>
      <c r="F12912" s="2" t="s">
        <v>34895</v>
      </c>
      <c r="G12912" s="15">
        <v>9199444944</v>
      </c>
      <c r="H12912" s="2" t="s">
        <v>20</v>
      </c>
      <c r="I12912" s="1" t="s">
        <v>9</v>
      </c>
      <c r="J12912" s="4" t="s">
        <v>47305</v>
      </c>
      <c r="K12912" s="3" t="s">
        <v>17</v>
      </c>
      <c r="L12912" s="4" t="s">
        <v>47305</v>
      </c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1" t="s">
        <v>16</v>
      </c>
      <c r="AC12912" s="23" t="s">
        <v>37874</v>
      </c>
      <c r="AD12912" s="23" t="s">
        <v>40440</v>
      </c>
      <c r="AE12912" t="s">
        <v>35394</v>
      </c>
    </row>
    <row r="12913" spans="1:31" ht="15" customHeight="1">
      <c r="A12913" s="1">
        <v>12912</v>
      </c>
      <c r="B12913" s="1" t="s">
        <v>54</v>
      </c>
      <c r="C12913" s="1" t="s">
        <v>15378</v>
      </c>
      <c r="D12913" s="2" t="s">
        <v>1302</v>
      </c>
      <c r="E12913" s="2" t="s">
        <v>37367</v>
      </c>
      <c r="F12913" s="2" t="s">
        <v>32831</v>
      </c>
      <c r="G12913" s="15">
        <v>914000969999</v>
      </c>
      <c r="H12913" s="2" t="s">
        <v>20</v>
      </c>
      <c r="I12913" s="1" t="s">
        <v>9</v>
      </c>
      <c r="J12913" s="4" t="s">
        <v>47305</v>
      </c>
      <c r="K12913" s="3" t="s">
        <v>42</v>
      </c>
      <c r="L12913" s="4" t="s">
        <v>47305</v>
      </c>
      <c r="M12913" s="4" t="s">
        <v>14136</v>
      </c>
      <c r="N12913" s="3" t="str">
        <f>J12913</f>
        <v>[35 lacs - 50 lacs]</v>
      </c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1" t="s">
        <v>11</v>
      </c>
      <c r="AC12913" s="23" t="s">
        <v>37874</v>
      </c>
      <c r="AD12913" s="23" t="s">
        <v>40440</v>
      </c>
      <c r="AE12913" t="s">
        <v>35399</v>
      </c>
    </row>
    <row r="12914" spans="1:31" ht="15" customHeight="1">
      <c r="A12914" s="1">
        <v>12913</v>
      </c>
      <c r="B12914" s="1" t="s">
        <v>54</v>
      </c>
      <c r="C12914" s="1" t="s">
        <v>15381</v>
      </c>
      <c r="D12914" s="2" t="s">
        <v>36194</v>
      </c>
      <c r="E12914" s="2" t="s">
        <v>410</v>
      </c>
      <c r="F12914" s="2" t="s">
        <v>28517</v>
      </c>
      <c r="G12914" s="15">
        <v>91494094644</v>
      </c>
      <c r="H12914" s="2" t="s">
        <v>20</v>
      </c>
      <c r="I12914" s="1" t="s">
        <v>41</v>
      </c>
      <c r="J12914" s="4" t="s">
        <v>47305</v>
      </c>
      <c r="K12914" s="11" t="s">
        <v>14136</v>
      </c>
      <c r="L12914" s="4" t="s">
        <v>47305</v>
      </c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1" t="s">
        <v>16</v>
      </c>
      <c r="AC12914" s="23" t="s">
        <v>37874</v>
      </c>
      <c r="AD12914" s="23" t="s">
        <v>40440</v>
      </c>
      <c r="AE12914" t="s">
        <v>35409</v>
      </c>
    </row>
    <row r="12915" spans="1:31" ht="15" customHeight="1">
      <c r="A12915" s="1">
        <v>12914</v>
      </c>
      <c r="B12915" s="1" t="s">
        <v>54</v>
      </c>
      <c r="C12915" s="1" t="s">
        <v>15383</v>
      </c>
      <c r="D12915" s="2" t="s">
        <v>9959</v>
      </c>
      <c r="E12915" s="2" t="s">
        <v>7140</v>
      </c>
      <c r="F12915" s="2" t="s">
        <v>28519</v>
      </c>
      <c r="G12915" s="15">
        <v>919099494600</v>
      </c>
      <c r="H12915" s="2" t="s">
        <v>15</v>
      </c>
      <c r="I12915" s="1" t="s">
        <v>41</v>
      </c>
      <c r="J12915" s="4" t="s">
        <v>47305</v>
      </c>
      <c r="K12915" s="3" t="s">
        <v>17</v>
      </c>
      <c r="L12915" s="4" t="s">
        <v>47305</v>
      </c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1" t="s">
        <v>16</v>
      </c>
      <c r="AC12915" s="23" t="s">
        <v>37874</v>
      </c>
      <c r="AD12915" s="23" t="s">
        <v>40440</v>
      </c>
      <c r="AE12915" t="s">
        <v>35394</v>
      </c>
    </row>
    <row r="12916" spans="1:31" ht="15" customHeight="1">
      <c r="A12916" s="1">
        <v>12915</v>
      </c>
      <c r="B12916" s="1" t="s">
        <v>54</v>
      </c>
      <c r="C12916" s="1" t="s">
        <v>15385</v>
      </c>
      <c r="D12916" s="2" t="s">
        <v>773</v>
      </c>
      <c r="E12916" s="2" t="s">
        <v>5511</v>
      </c>
      <c r="F12916" s="2" t="s">
        <v>34897</v>
      </c>
      <c r="G12916" s="15">
        <v>919496169</v>
      </c>
      <c r="H12916" s="2" t="s">
        <v>8</v>
      </c>
      <c r="I12916" s="1" t="s">
        <v>41</v>
      </c>
      <c r="J12916" s="4" t="s">
        <v>47305</v>
      </c>
      <c r="K12916" s="3" t="s">
        <v>17</v>
      </c>
      <c r="L12916" s="4" t="s">
        <v>47305</v>
      </c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1" t="s">
        <v>16</v>
      </c>
      <c r="AC12916" s="23" t="s">
        <v>37874</v>
      </c>
      <c r="AD12916" s="23" t="s">
        <v>40440</v>
      </c>
      <c r="AE12916" t="s">
        <v>35409</v>
      </c>
    </row>
    <row r="12917" spans="1:31" ht="15" customHeight="1">
      <c r="A12917" s="1">
        <v>12916</v>
      </c>
      <c r="B12917" s="1" t="s">
        <v>54</v>
      </c>
      <c r="C12917" s="1" t="s">
        <v>15394</v>
      </c>
      <c r="D12917" s="2" t="s">
        <v>1394</v>
      </c>
      <c r="E12917" s="2" t="s">
        <v>102</v>
      </c>
      <c r="F12917" s="2" t="s">
        <v>34899</v>
      </c>
      <c r="G12917" s="15">
        <v>91999996694</v>
      </c>
      <c r="H12917" s="2" t="s">
        <v>20</v>
      </c>
      <c r="I12917" s="1" t="s">
        <v>62</v>
      </c>
      <c r="J12917" s="4" t="s">
        <v>47305</v>
      </c>
      <c r="K12917" s="3" t="s">
        <v>42</v>
      </c>
      <c r="L12917" s="4" t="s">
        <v>47305</v>
      </c>
      <c r="M12917" s="4" t="s">
        <v>13</v>
      </c>
      <c r="N12917" s="3" t="str">
        <f>J12917</f>
        <v>[35 lacs - 50 lacs]</v>
      </c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1" t="s">
        <v>16</v>
      </c>
      <c r="AC12917" s="23" t="s">
        <v>37875</v>
      </c>
      <c r="AD12917" s="23" t="s">
        <v>40440</v>
      </c>
      <c r="AE12917" t="s">
        <v>35410</v>
      </c>
    </row>
    <row r="12918" spans="1:31" ht="15" customHeight="1">
      <c r="A12918" s="1">
        <v>12917</v>
      </c>
      <c r="B12918" s="1" t="s">
        <v>54</v>
      </c>
      <c r="C12918" s="1" t="s">
        <v>15395</v>
      </c>
      <c r="D12918" s="2" t="s">
        <v>2921</v>
      </c>
      <c r="E12918" s="2" t="s">
        <v>5725</v>
      </c>
      <c r="F12918" s="2" t="s">
        <v>34900</v>
      </c>
      <c r="G12918" s="15">
        <v>91446699446</v>
      </c>
      <c r="H12918" s="2" t="s">
        <v>8</v>
      </c>
      <c r="I12918" s="1" t="s">
        <v>9</v>
      </c>
      <c r="J12918" s="4" t="s">
        <v>47305</v>
      </c>
      <c r="K12918" s="11" t="s">
        <v>13</v>
      </c>
      <c r="L12918" s="4" t="s">
        <v>47305</v>
      </c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1" t="s">
        <v>16</v>
      </c>
      <c r="AC12918" s="23" t="s">
        <v>37875</v>
      </c>
      <c r="AD12918" s="23" t="s">
        <v>40440</v>
      </c>
      <c r="AE12918" t="s">
        <v>35394</v>
      </c>
    </row>
    <row r="12919" spans="1:31" ht="15" customHeight="1">
      <c r="A12919" s="1">
        <v>12918</v>
      </c>
      <c r="B12919" s="1" t="s">
        <v>54</v>
      </c>
      <c r="C12919" s="1" t="s">
        <v>15396</v>
      </c>
      <c r="D12919" s="2" t="s">
        <v>39</v>
      </c>
      <c r="E12919" s="2" t="s">
        <v>40</v>
      </c>
      <c r="F12919" s="2" t="s">
        <v>28525</v>
      </c>
      <c r="G12919" s="15">
        <v>91944699996</v>
      </c>
      <c r="H12919" s="2" t="s">
        <v>8</v>
      </c>
      <c r="I12919" s="1" t="s">
        <v>41</v>
      </c>
      <c r="J12919" s="4" t="s">
        <v>47305</v>
      </c>
      <c r="K12919" s="3" t="s">
        <v>17</v>
      </c>
      <c r="L12919" s="4" t="s">
        <v>47305</v>
      </c>
      <c r="M12919" s="4" t="s">
        <v>42</v>
      </c>
      <c r="N12919" s="3" t="str">
        <f>J12919</f>
        <v>[35 lacs - 50 lacs]</v>
      </c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1" t="s">
        <v>16</v>
      </c>
      <c r="AC12919" s="23" t="s">
        <v>37875</v>
      </c>
      <c r="AD12919" s="23" t="s">
        <v>40440</v>
      </c>
      <c r="AE12919" t="s">
        <v>35399</v>
      </c>
    </row>
    <row r="12920" spans="1:31" ht="15" customHeight="1">
      <c r="A12920" s="1">
        <v>12919</v>
      </c>
      <c r="B12920" s="1" t="s">
        <v>54</v>
      </c>
      <c r="C12920" s="1" t="s">
        <v>15402</v>
      </c>
      <c r="D12920" s="2" t="s">
        <v>4123</v>
      </c>
      <c r="E12920" s="2" t="s">
        <v>1514</v>
      </c>
      <c r="F12920" s="2" t="s">
        <v>34901</v>
      </c>
      <c r="G12920" s="15">
        <v>919946091046</v>
      </c>
      <c r="H12920" s="2" t="s">
        <v>37</v>
      </c>
      <c r="I12920" s="1" t="s">
        <v>62</v>
      </c>
      <c r="J12920" s="4" t="s">
        <v>47305</v>
      </c>
      <c r="K12920" s="3" t="s">
        <v>17</v>
      </c>
      <c r="L12920" s="4" t="s">
        <v>47305</v>
      </c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1" t="s">
        <v>16</v>
      </c>
      <c r="AC12920" s="23" t="s">
        <v>37875</v>
      </c>
      <c r="AD12920" s="23" t="s">
        <v>40440</v>
      </c>
      <c r="AE12920" t="s">
        <v>35394</v>
      </c>
    </row>
    <row r="12921" spans="1:31" ht="15" customHeight="1">
      <c r="A12921" s="1">
        <v>12920</v>
      </c>
      <c r="B12921" s="1" t="s">
        <v>54</v>
      </c>
      <c r="C12921" s="1" t="s">
        <v>15403</v>
      </c>
      <c r="D12921" s="2" t="s">
        <v>58</v>
      </c>
      <c r="E12921" s="2" t="s">
        <v>11901</v>
      </c>
      <c r="F12921" s="2" t="s">
        <v>28531</v>
      </c>
      <c r="G12921" s="15">
        <v>919094496</v>
      </c>
      <c r="H12921" s="2" t="s">
        <v>20</v>
      </c>
      <c r="I12921" s="1" t="s">
        <v>62</v>
      </c>
      <c r="J12921" s="4" t="s">
        <v>47305</v>
      </c>
      <c r="K12921" s="3" t="s">
        <v>17</v>
      </c>
      <c r="L12921" s="4" t="s">
        <v>47305</v>
      </c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1" t="s">
        <v>16</v>
      </c>
      <c r="AC12921" s="23" t="s">
        <v>37875</v>
      </c>
      <c r="AD12921" s="23" t="s">
        <v>40440</v>
      </c>
      <c r="AE12921" t="s">
        <v>35399</v>
      </c>
    </row>
    <row r="12922" spans="1:31" ht="15" customHeight="1">
      <c r="A12922" s="1">
        <v>12921</v>
      </c>
      <c r="B12922" s="1" t="s">
        <v>54</v>
      </c>
      <c r="C12922" s="1" t="s">
        <v>15409</v>
      </c>
      <c r="D12922" s="2" t="s">
        <v>1678</v>
      </c>
      <c r="E12922" s="2" t="s">
        <v>90</v>
      </c>
      <c r="F12922" s="2" t="s">
        <v>34903</v>
      </c>
      <c r="G12922" s="15">
        <v>91949446644</v>
      </c>
      <c r="H12922" s="2" t="s">
        <v>8</v>
      </c>
      <c r="I12922" s="1" t="s">
        <v>9</v>
      </c>
      <c r="J12922" s="4" t="s">
        <v>47305</v>
      </c>
      <c r="K12922" s="11" t="s">
        <v>14136</v>
      </c>
      <c r="L12922" s="4" t="s">
        <v>47305</v>
      </c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1" t="s">
        <v>16</v>
      </c>
      <c r="AC12922" s="23" t="s">
        <v>37875</v>
      </c>
      <c r="AD12922" s="23" t="s">
        <v>40440</v>
      </c>
      <c r="AE12922" t="s">
        <v>35410</v>
      </c>
    </row>
    <row r="12923" spans="1:31" ht="15" customHeight="1">
      <c r="A12923" s="1">
        <v>12922</v>
      </c>
      <c r="B12923" s="1" t="s">
        <v>54</v>
      </c>
      <c r="C12923" s="1" t="s">
        <v>15413</v>
      </c>
      <c r="D12923" s="2" t="s">
        <v>1302</v>
      </c>
      <c r="E12923" s="2" t="s">
        <v>40</v>
      </c>
      <c r="F12923" s="2" t="s">
        <v>32835</v>
      </c>
      <c r="G12923" s="15">
        <v>9194469640</v>
      </c>
      <c r="H12923" s="2" t="s">
        <v>8</v>
      </c>
      <c r="I12923" s="1" t="s">
        <v>9</v>
      </c>
      <c r="J12923" s="4" t="s">
        <v>47305</v>
      </c>
      <c r="K12923" s="3" t="s">
        <v>17</v>
      </c>
      <c r="L12923" s="4" t="s">
        <v>47305</v>
      </c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1" t="s">
        <v>16</v>
      </c>
      <c r="AC12923" s="23" t="s">
        <v>37875</v>
      </c>
      <c r="AD12923" s="23" t="s">
        <v>40440</v>
      </c>
      <c r="AE12923" t="s">
        <v>35394</v>
      </c>
    </row>
    <row r="12924" spans="1:31" ht="15" customHeight="1">
      <c r="A12924" s="1">
        <v>12923</v>
      </c>
      <c r="B12924" s="1" t="s">
        <v>54</v>
      </c>
      <c r="C12924" s="1" t="s">
        <v>15416</v>
      </c>
      <c r="D12924" s="2" t="s">
        <v>1689</v>
      </c>
      <c r="E12924" s="2" t="s">
        <v>8607</v>
      </c>
      <c r="F12924" s="2" t="s">
        <v>28538</v>
      </c>
      <c r="G12924" s="15">
        <v>919099946994</v>
      </c>
      <c r="H12924" s="2" t="s">
        <v>20</v>
      </c>
      <c r="I12924" s="1" t="s">
        <v>41</v>
      </c>
      <c r="J12924" s="4" t="s">
        <v>47305</v>
      </c>
      <c r="K12924" s="3" t="s">
        <v>17</v>
      </c>
      <c r="L12924" s="4" t="s">
        <v>47305</v>
      </c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1" t="s">
        <v>16</v>
      </c>
      <c r="AC12924" s="23" t="s">
        <v>37875</v>
      </c>
      <c r="AD12924" s="23" t="s">
        <v>40440</v>
      </c>
      <c r="AE12924" t="s">
        <v>35394</v>
      </c>
    </row>
    <row r="12925" spans="1:31" ht="15" customHeight="1">
      <c r="A12925" s="1">
        <v>12924</v>
      </c>
      <c r="B12925" s="1" t="s">
        <v>54</v>
      </c>
      <c r="C12925" s="1" t="s">
        <v>15418</v>
      </c>
      <c r="D12925" s="2" t="s">
        <v>1447</v>
      </c>
      <c r="E12925" s="2" t="s">
        <v>40</v>
      </c>
      <c r="F12925" s="2" t="s">
        <v>28540</v>
      </c>
      <c r="G12925" s="15">
        <v>91499064494</v>
      </c>
      <c r="H12925" s="2" t="s">
        <v>8</v>
      </c>
      <c r="I12925" s="1" t="s">
        <v>62</v>
      </c>
      <c r="J12925" s="4" t="s">
        <v>47305</v>
      </c>
      <c r="K12925" s="11" t="s">
        <v>14136</v>
      </c>
      <c r="L12925" s="4" t="s">
        <v>47305</v>
      </c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1" t="s">
        <v>16</v>
      </c>
      <c r="AC12925" s="23" t="s">
        <v>37875</v>
      </c>
      <c r="AD12925" s="23" t="s">
        <v>40440</v>
      </c>
      <c r="AE12925" t="s">
        <v>35410</v>
      </c>
    </row>
    <row r="12926" spans="1:31" ht="15" customHeight="1">
      <c r="A12926" s="1">
        <v>12925</v>
      </c>
      <c r="B12926" s="1" t="s">
        <v>54</v>
      </c>
      <c r="C12926" s="1" t="s">
        <v>15421</v>
      </c>
      <c r="D12926" s="2" t="s">
        <v>5679</v>
      </c>
      <c r="E12926" s="2" t="s">
        <v>19</v>
      </c>
      <c r="F12926" s="2" t="s">
        <v>28542</v>
      </c>
      <c r="G12926" s="15">
        <v>9166944644</v>
      </c>
      <c r="H12926" s="2" t="s">
        <v>8</v>
      </c>
      <c r="I12926" s="1" t="s">
        <v>62</v>
      </c>
      <c r="J12926" s="4" t="s">
        <v>47305</v>
      </c>
      <c r="K12926" s="11" t="s">
        <v>14136</v>
      </c>
      <c r="L12926" s="4" t="s">
        <v>47305</v>
      </c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1" t="s">
        <v>16</v>
      </c>
      <c r="AC12926" s="23" t="s">
        <v>37875</v>
      </c>
      <c r="AD12926" s="23" t="s">
        <v>40440</v>
      </c>
      <c r="AE12926" t="s">
        <v>35409</v>
      </c>
    </row>
    <row r="12927" spans="1:31" ht="15" customHeight="1">
      <c r="A12927" s="1">
        <v>12926</v>
      </c>
      <c r="B12927" s="1" t="s">
        <v>54</v>
      </c>
      <c r="C12927" s="1" t="s">
        <v>15428</v>
      </c>
      <c r="D12927" s="2" t="s">
        <v>1836</v>
      </c>
      <c r="E12927" s="2" t="s">
        <v>139</v>
      </c>
      <c r="F12927" s="2" t="s">
        <v>28548</v>
      </c>
      <c r="G12927" s="15">
        <v>919446441699</v>
      </c>
      <c r="H12927" s="2" t="s">
        <v>8</v>
      </c>
      <c r="I12927" s="1" t="s">
        <v>9</v>
      </c>
      <c r="J12927" s="4" t="s">
        <v>47305</v>
      </c>
      <c r="K12927" s="3" t="s">
        <v>17</v>
      </c>
      <c r="L12927" s="4" t="s">
        <v>47305</v>
      </c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1" t="s">
        <v>16</v>
      </c>
      <c r="AC12927" s="23" t="s">
        <v>37875</v>
      </c>
      <c r="AD12927" s="23" t="s">
        <v>40440</v>
      </c>
      <c r="AE12927" t="s">
        <v>35399</v>
      </c>
    </row>
    <row r="12928" spans="1:31" ht="15" customHeight="1">
      <c r="A12928" s="1">
        <v>12927</v>
      </c>
      <c r="B12928" s="1" t="s">
        <v>54</v>
      </c>
      <c r="C12928" s="1" t="s">
        <v>15430</v>
      </c>
      <c r="D12928" s="2" t="s">
        <v>400</v>
      </c>
      <c r="E12928" s="2" t="s">
        <v>614</v>
      </c>
      <c r="F12928" s="2" t="s">
        <v>31147</v>
      </c>
      <c r="G12928" s="15">
        <v>919446414944</v>
      </c>
      <c r="H12928" s="2" t="s">
        <v>20</v>
      </c>
      <c r="I12928" s="1" t="s">
        <v>62</v>
      </c>
      <c r="J12928" s="4" t="s">
        <v>47305</v>
      </c>
      <c r="K12928" s="11" t="s">
        <v>14136</v>
      </c>
      <c r="L12928" s="4" t="s">
        <v>47305</v>
      </c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1" t="s">
        <v>16</v>
      </c>
      <c r="AC12928" s="23" t="s">
        <v>37875</v>
      </c>
      <c r="AD12928" s="23" t="s">
        <v>40440</v>
      </c>
      <c r="AE12928" t="s">
        <v>35399</v>
      </c>
    </row>
    <row r="12929" spans="1:31" ht="15" customHeight="1">
      <c r="A12929" s="1">
        <v>12928</v>
      </c>
      <c r="B12929" s="1" t="s">
        <v>54</v>
      </c>
      <c r="C12929" s="1" t="s">
        <v>15434</v>
      </c>
      <c r="D12929" s="2" t="s">
        <v>16087</v>
      </c>
      <c r="E12929" s="2" t="s">
        <v>9433</v>
      </c>
      <c r="F12929" s="2" t="s">
        <v>28552</v>
      </c>
      <c r="G12929" s="15">
        <v>91949416694</v>
      </c>
      <c r="H12929" s="2" t="s">
        <v>15</v>
      </c>
      <c r="I12929" s="1" t="s">
        <v>41</v>
      </c>
      <c r="J12929" s="4" t="s">
        <v>47305</v>
      </c>
      <c r="K12929" s="3" t="s">
        <v>42</v>
      </c>
      <c r="L12929" s="4" t="s">
        <v>47305</v>
      </c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1" t="s">
        <v>16</v>
      </c>
      <c r="AC12929" s="23" t="s">
        <v>37875</v>
      </c>
      <c r="AD12929" s="23" t="s">
        <v>40440</v>
      </c>
      <c r="AE12929" t="s">
        <v>35394</v>
      </c>
    </row>
    <row r="12930" spans="1:31" ht="15" customHeight="1">
      <c r="A12930" s="1">
        <v>12929</v>
      </c>
      <c r="B12930" s="1" t="s">
        <v>54</v>
      </c>
      <c r="C12930" s="1" t="s">
        <v>15441</v>
      </c>
      <c r="D12930" s="2" t="s">
        <v>1567</v>
      </c>
      <c r="E12930" s="2" t="s">
        <v>40</v>
      </c>
      <c r="F12930" s="2" t="s">
        <v>28555</v>
      </c>
      <c r="G12930" s="15">
        <v>91991996614</v>
      </c>
      <c r="H12930" s="2" t="s">
        <v>8</v>
      </c>
      <c r="I12930" s="1" t="s">
        <v>41</v>
      </c>
      <c r="J12930" s="4" t="s">
        <v>47305</v>
      </c>
      <c r="K12930" s="3" t="s">
        <v>17</v>
      </c>
      <c r="L12930" s="4" t="s">
        <v>47305</v>
      </c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1" t="s">
        <v>16</v>
      </c>
      <c r="AC12930" s="23" t="s">
        <v>37875</v>
      </c>
      <c r="AD12930" s="23" t="s">
        <v>40440</v>
      </c>
      <c r="AE12930" t="s">
        <v>35410</v>
      </c>
    </row>
    <row r="12931" spans="1:31" ht="15" customHeight="1">
      <c r="A12931" s="1">
        <v>12930</v>
      </c>
      <c r="B12931" s="1" t="s">
        <v>54</v>
      </c>
      <c r="C12931" s="1" t="s">
        <v>15444</v>
      </c>
      <c r="D12931" s="2" t="s">
        <v>11014</v>
      </c>
      <c r="E12931" s="2" t="s">
        <v>9242</v>
      </c>
      <c r="F12931" s="2" t="s">
        <v>28557</v>
      </c>
      <c r="G12931" s="15">
        <v>9194949140</v>
      </c>
      <c r="H12931" s="2" t="s">
        <v>20</v>
      </c>
      <c r="I12931" s="1" t="s">
        <v>62</v>
      </c>
      <c r="J12931" s="4" t="s">
        <v>47305</v>
      </c>
      <c r="K12931" s="3" t="s">
        <v>17</v>
      </c>
      <c r="L12931" s="4" t="s">
        <v>47305</v>
      </c>
      <c r="M12931" s="4" t="s">
        <v>42</v>
      </c>
      <c r="N12931" s="3" t="str">
        <f t="shared" ref="N12931:N12933" si="498">J12931</f>
        <v>[35 lacs - 50 lacs]</v>
      </c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1" t="s">
        <v>16</v>
      </c>
      <c r="AC12931" s="23" t="s">
        <v>37875</v>
      </c>
      <c r="AD12931" s="23" t="s">
        <v>40440</v>
      </c>
      <c r="AE12931" t="s">
        <v>35399</v>
      </c>
    </row>
    <row r="12932" spans="1:31" ht="15" customHeight="1">
      <c r="A12932" s="1">
        <v>12931</v>
      </c>
      <c r="B12932" s="1" t="s">
        <v>54</v>
      </c>
      <c r="C12932" s="1" t="s">
        <v>15448</v>
      </c>
      <c r="D12932" s="2" t="s">
        <v>350</v>
      </c>
      <c r="E12932" s="2" t="s">
        <v>15971</v>
      </c>
      <c r="F12932" s="2" t="s">
        <v>32838</v>
      </c>
      <c r="G12932" s="15">
        <v>919494604996</v>
      </c>
      <c r="H12932" s="2" t="s">
        <v>15</v>
      </c>
      <c r="I12932" s="1" t="s">
        <v>9</v>
      </c>
      <c r="J12932" s="4" t="s">
        <v>47305</v>
      </c>
      <c r="K12932" s="3" t="s">
        <v>17</v>
      </c>
      <c r="L12932" s="4" t="s">
        <v>47305</v>
      </c>
      <c r="M12932" s="4" t="s">
        <v>42</v>
      </c>
      <c r="N12932" s="3" t="str">
        <f t="shared" si="498"/>
        <v>[35 lacs - 50 lacs]</v>
      </c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1" t="s">
        <v>16</v>
      </c>
      <c r="AC12932" s="23" t="s">
        <v>37875</v>
      </c>
      <c r="AD12932" s="23" t="s">
        <v>40440</v>
      </c>
      <c r="AE12932" t="s">
        <v>35399</v>
      </c>
    </row>
    <row r="12933" spans="1:31" ht="15" customHeight="1">
      <c r="A12933" s="1">
        <v>12932</v>
      </c>
      <c r="B12933" s="1" t="s">
        <v>54</v>
      </c>
      <c r="C12933" s="1" t="s">
        <v>15450</v>
      </c>
      <c r="D12933" s="2" t="s">
        <v>1160</v>
      </c>
      <c r="E12933" s="2" t="s">
        <v>553</v>
      </c>
      <c r="F12933" s="2" t="s">
        <v>16090</v>
      </c>
      <c r="G12933" s="15">
        <v>9199944494</v>
      </c>
      <c r="H12933" s="2" t="s">
        <v>20</v>
      </c>
      <c r="I12933" s="1" t="s">
        <v>41</v>
      </c>
      <c r="J12933" s="4" t="s">
        <v>47305</v>
      </c>
      <c r="K12933" s="3" t="s">
        <v>17</v>
      </c>
      <c r="L12933" s="4" t="s">
        <v>47305</v>
      </c>
      <c r="M12933" s="4" t="s">
        <v>42</v>
      </c>
      <c r="N12933" s="3" t="str">
        <f t="shared" si="498"/>
        <v>[35 lacs - 50 lacs]</v>
      </c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1" t="s">
        <v>16</v>
      </c>
      <c r="AC12933" s="23" t="s">
        <v>37875</v>
      </c>
      <c r="AD12933" s="23" t="s">
        <v>40440</v>
      </c>
      <c r="AE12933" t="s">
        <v>35409</v>
      </c>
    </row>
    <row r="12934" spans="1:31" ht="15" customHeight="1">
      <c r="A12934" s="1">
        <v>12933</v>
      </c>
      <c r="B12934" s="1" t="s">
        <v>54</v>
      </c>
      <c r="C12934" s="1" t="s">
        <v>15454</v>
      </c>
      <c r="D12934" s="2" t="s">
        <v>39</v>
      </c>
      <c r="E12934" s="2" t="s">
        <v>37368</v>
      </c>
      <c r="F12934" s="2" t="s">
        <v>28561</v>
      </c>
      <c r="G12934" s="15">
        <v>91600009119</v>
      </c>
      <c r="H12934" s="2" t="s">
        <v>20</v>
      </c>
      <c r="I12934" s="1" t="s">
        <v>62</v>
      </c>
      <c r="J12934" s="4" t="s">
        <v>47305</v>
      </c>
      <c r="K12934" s="3" t="s">
        <v>42</v>
      </c>
      <c r="L12934" s="4" t="s">
        <v>47305</v>
      </c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1" t="s">
        <v>16</v>
      </c>
      <c r="AC12934" s="23" t="s">
        <v>37875</v>
      </c>
      <c r="AD12934" s="23" t="s">
        <v>40440</v>
      </c>
      <c r="AE12934" t="s">
        <v>35399</v>
      </c>
    </row>
    <row r="12935" spans="1:31" ht="15" customHeight="1">
      <c r="A12935" s="1">
        <v>12934</v>
      </c>
      <c r="B12935" s="1" t="s">
        <v>54</v>
      </c>
      <c r="C12935" s="1" t="s">
        <v>15458</v>
      </c>
      <c r="D12935" s="2" t="s">
        <v>1096</v>
      </c>
      <c r="E12935" s="2" t="s">
        <v>37369</v>
      </c>
      <c r="F12935" s="2" t="s">
        <v>28565</v>
      </c>
      <c r="G12935" s="15">
        <v>91404441011</v>
      </c>
      <c r="H12935" s="2" t="s">
        <v>8</v>
      </c>
      <c r="I12935" s="1" t="s">
        <v>62</v>
      </c>
      <c r="J12935" s="4" t="s">
        <v>47305</v>
      </c>
      <c r="K12935" s="3" t="s">
        <v>17</v>
      </c>
      <c r="L12935" s="4" t="s">
        <v>47305</v>
      </c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1" t="s">
        <v>16</v>
      </c>
      <c r="AC12935" s="23" t="s">
        <v>37875</v>
      </c>
      <c r="AD12935" s="23" t="s">
        <v>40440</v>
      </c>
      <c r="AE12935" t="s">
        <v>35410</v>
      </c>
    </row>
    <row r="12936" spans="1:31" ht="15" customHeight="1">
      <c r="A12936" s="1">
        <v>12935</v>
      </c>
      <c r="B12936" s="1" t="s">
        <v>54</v>
      </c>
      <c r="C12936" s="1" t="s">
        <v>15466</v>
      </c>
      <c r="D12936" s="2" t="s">
        <v>494</v>
      </c>
      <c r="E12936" s="2" t="s">
        <v>40</v>
      </c>
      <c r="F12936" s="2" t="s">
        <v>28571</v>
      </c>
      <c r="G12936" s="15">
        <v>91960164446</v>
      </c>
      <c r="H12936" s="2" t="s">
        <v>8</v>
      </c>
      <c r="I12936" s="1" t="s">
        <v>41</v>
      </c>
      <c r="J12936" s="4" t="s">
        <v>47305</v>
      </c>
      <c r="K12936" s="3" t="s">
        <v>17</v>
      </c>
      <c r="L12936" s="4" t="s">
        <v>47305</v>
      </c>
      <c r="M12936" s="4" t="s">
        <v>42</v>
      </c>
      <c r="N12936" s="3" t="str">
        <f>J12936</f>
        <v>[35 lacs - 50 lacs]</v>
      </c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1" t="s">
        <v>11</v>
      </c>
      <c r="AC12936" s="23" t="s">
        <v>37875</v>
      </c>
      <c r="AD12936" s="23" t="s">
        <v>40440</v>
      </c>
      <c r="AE12936" t="s">
        <v>35410</v>
      </c>
    </row>
    <row r="12937" spans="1:31" ht="15" customHeight="1">
      <c r="A12937" s="1">
        <v>12936</v>
      </c>
      <c r="B12937" s="1" t="s">
        <v>54</v>
      </c>
      <c r="C12937" s="1" t="s">
        <v>15471</v>
      </c>
      <c r="D12937" s="2" t="s">
        <v>2442</v>
      </c>
      <c r="E12937" s="2" t="s">
        <v>16098</v>
      </c>
      <c r="F12937" s="2" t="s">
        <v>28574</v>
      </c>
      <c r="G12937" s="15">
        <v>91446644464</v>
      </c>
      <c r="H12937" s="2" t="s">
        <v>8</v>
      </c>
      <c r="I12937" s="1" t="s">
        <v>9</v>
      </c>
      <c r="J12937" s="4" t="s">
        <v>47305</v>
      </c>
      <c r="K12937" s="11" t="s">
        <v>14137</v>
      </c>
      <c r="L12937" s="4" t="s">
        <v>47305</v>
      </c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1" t="s">
        <v>16</v>
      </c>
      <c r="AC12937" s="23" t="s">
        <v>37875</v>
      </c>
      <c r="AD12937" s="23" t="s">
        <v>40440</v>
      </c>
      <c r="AE12937" t="s">
        <v>35399</v>
      </c>
    </row>
    <row r="12938" spans="1:31" ht="15" customHeight="1">
      <c r="A12938" s="1">
        <v>12937</v>
      </c>
      <c r="B12938" s="1" t="s">
        <v>54</v>
      </c>
      <c r="C12938" s="1" t="s">
        <v>15476</v>
      </c>
      <c r="D12938" s="2" t="s">
        <v>16100</v>
      </c>
      <c r="E12938" s="2" t="s">
        <v>16101</v>
      </c>
      <c r="F12938" s="2" t="s">
        <v>28577</v>
      </c>
      <c r="G12938" s="15">
        <v>91944601696</v>
      </c>
      <c r="H12938" s="2" t="s">
        <v>20</v>
      </c>
      <c r="I12938" s="1" t="s">
        <v>41</v>
      </c>
      <c r="J12938" s="4" t="s">
        <v>47305</v>
      </c>
      <c r="K12938" s="3" t="s">
        <v>213</v>
      </c>
      <c r="L12938" s="4" t="s">
        <v>47305</v>
      </c>
      <c r="M12938" s="4" t="s">
        <v>17</v>
      </c>
      <c r="N12938" s="3" t="str">
        <f t="shared" ref="N12938:N12939" si="499">J12938</f>
        <v>[35 lacs - 50 lacs]</v>
      </c>
      <c r="O12938" s="4" t="s">
        <v>13</v>
      </c>
      <c r="P12938" s="3" t="s">
        <v>47305</v>
      </c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1" t="s">
        <v>16</v>
      </c>
      <c r="AC12938" s="23" t="s">
        <v>37875</v>
      </c>
      <c r="AD12938" s="23" t="s">
        <v>40440</v>
      </c>
      <c r="AE12938" t="s">
        <v>35399</v>
      </c>
    </row>
    <row r="12939" spans="1:31" ht="15" customHeight="1">
      <c r="A12939" s="1">
        <v>12938</v>
      </c>
      <c r="B12939" s="1" t="s">
        <v>54</v>
      </c>
      <c r="C12939" s="1" t="s">
        <v>15485</v>
      </c>
      <c r="D12939" s="2" t="s">
        <v>2128</v>
      </c>
      <c r="E12939" s="2" t="s">
        <v>1725</v>
      </c>
      <c r="F12939" s="2" t="s">
        <v>24188</v>
      </c>
      <c r="G12939" s="15">
        <v>9194909909</v>
      </c>
      <c r="H12939" s="2" t="s">
        <v>20</v>
      </c>
      <c r="I12939" s="1" t="s">
        <v>9</v>
      </c>
      <c r="J12939" s="4" t="s">
        <v>47305</v>
      </c>
      <c r="K12939" s="3" t="s">
        <v>213</v>
      </c>
      <c r="L12939" s="4" t="s">
        <v>47305</v>
      </c>
      <c r="M12939" s="4" t="s">
        <v>17</v>
      </c>
      <c r="N12939" s="3" t="str">
        <f t="shared" si="499"/>
        <v>[35 lacs - 50 lacs]</v>
      </c>
      <c r="O12939" s="4" t="s">
        <v>47347</v>
      </c>
      <c r="P12939" s="3" t="s">
        <v>47305</v>
      </c>
      <c r="Q12939" s="4" t="s">
        <v>14137</v>
      </c>
      <c r="R12939" s="3" t="s">
        <v>47305</v>
      </c>
      <c r="S12939" s="4"/>
      <c r="T12939" s="4"/>
      <c r="U12939" s="4"/>
      <c r="V12939" s="4"/>
      <c r="W12939" s="4"/>
      <c r="X12939" s="4"/>
      <c r="Y12939" s="4"/>
      <c r="Z12939" s="4"/>
      <c r="AA12939" s="1" t="s">
        <v>16</v>
      </c>
      <c r="AC12939" s="23" t="s">
        <v>37875</v>
      </c>
      <c r="AD12939" s="23" t="s">
        <v>40440</v>
      </c>
      <c r="AE12939" t="s">
        <v>35394</v>
      </c>
    </row>
    <row r="12940" spans="1:31" ht="15" customHeight="1">
      <c r="A12940" s="1">
        <v>12939</v>
      </c>
      <c r="B12940" s="1" t="s">
        <v>54</v>
      </c>
      <c r="C12940" s="1" t="s">
        <v>15495</v>
      </c>
      <c r="D12940" s="2" t="s">
        <v>4408</v>
      </c>
      <c r="E12940" s="2" t="s">
        <v>7490</v>
      </c>
      <c r="F12940" s="2" t="s">
        <v>28591</v>
      </c>
      <c r="G12940" s="15">
        <v>919444919944</v>
      </c>
      <c r="H12940" s="2" t="s">
        <v>37</v>
      </c>
      <c r="I12940" s="1" t="s">
        <v>41</v>
      </c>
      <c r="J12940" s="4" t="s">
        <v>47305</v>
      </c>
      <c r="K12940" s="3" t="s">
        <v>42</v>
      </c>
      <c r="L12940" s="4" t="s">
        <v>47305</v>
      </c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1" t="s">
        <v>16</v>
      </c>
      <c r="AC12940" s="23" t="s">
        <v>37875</v>
      </c>
      <c r="AD12940" s="23" t="s">
        <v>40440</v>
      </c>
      <c r="AE12940" t="s">
        <v>35409</v>
      </c>
    </row>
    <row r="12941" spans="1:31" ht="15" customHeight="1">
      <c r="A12941" s="1">
        <v>12940</v>
      </c>
      <c r="B12941" s="1" t="s">
        <v>54</v>
      </c>
      <c r="C12941" s="1" t="s">
        <v>15532</v>
      </c>
      <c r="D12941" s="2" t="s">
        <v>1160</v>
      </c>
      <c r="E12941" s="2" t="s">
        <v>410</v>
      </c>
      <c r="F12941" s="2" t="s">
        <v>28612</v>
      </c>
      <c r="G12941" s="15">
        <v>9199446664</v>
      </c>
      <c r="H12941" s="2" t="s">
        <v>20</v>
      </c>
      <c r="I12941" s="1" t="s">
        <v>41</v>
      </c>
      <c r="J12941" s="4" t="s">
        <v>47305</v>
      </c>
      <c r="K12941" s="3" t="s">
        <v>17</v>
      </c>
      <c r="L12941" s="4" t="s">
        <v>47305</v>
      </c>
      <c r="M12941" s="4" t="s">
        <v>42</v>
      </c>
      <c r="N12941" s="3" t="str">
        <f t="shared" ref="N12941:N12944" si="500">J12941</f>
        <v>[35 lacs - 50 lacs]</v>
      </c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1" t="s">
        <v>16</v>
      </c>
      <c r="AC12941" s="23" t="s">
        <v>37875</v>
      </c>
      <c r="AD12941" s="23" t="s">
        <v>40440</v>
      </c>
      <c r="AE12941" t="s">
        <v>35399</v>
      </c>
    </row>
    <row r="12942" spans="1:31" ht="15" customHeight="1">
      <c r="A12942" s="1">
        <v>12941</v>
      </c>
      <c r="B12942" s="1" t="s">
        <v>54</v>
      </c>
      <c r="C12942" s="1" t="s">
        <v>15540</v>
      </c>
      <c r="D12942" s="2" t="s">
        <v>36195</v>
      </c>
      <c r="E12942" s="2" t="s">
        <v>1582</v>
      </c>
      <c r="F12942" s="2" t="s">
        <v>32846</v>
      </c>
      <c r="G12942" s="15">
        <v>91944690104</v>
      </c>
      <c r="H12942" s="2" t="s">
        <v>15</v>
      </c>
      <c r="I12942" s="1" t="s">
        <v>62</v>
      </c>
      <c r="J12942" s="4" t="s">
        <v>47305</v>
      </c>
      <c r="K12942" s="11" t="s">
        <v>14137</v>
      </c>
      <c r="L12942" s="4" t="s">
        <v>47305</v>
      </c>
      <c r="M12942" s="4" t="s">
        <v>13</v>
      </c>
      <c r="N12942" s="3" t="str">
        <f t="shared" si="500"/>
        <v>[35 lacs - 50 lacs]</v>
      </c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1" t="s">
        <v>11</v>
      </c>
      <c r="AC12942" s="23" t="s">
        <v>37875</v>
      </c>
      <c r="AD12942" s="23" t="s">
        <v>40440</v>
      </c>
      <c r="AE12942" t="s">
        <v>35394</v>
      </c>
    </row>
    <row r="12943" spans="1:31" ht="15" customHeight="1">
      <c r="A12943" s="1">
        <v>12942</v>
      </c>
      <c r="B12943" s="1" t="s">
        <v>54</v>
      </c>
      <c r="C12943" s="1" t="s">
        <v>15548</v>
      </c>
      <c r="D12943" s="2" t="s">
        <v>998</v>
      </c>
      <c r="E12943" s="2" t="s">
        <v>40</v>
      </c>
      <c r="F12943" s="2" t="s">
        <v>28621</v>
      </c>
      <c r="G12943" s="15">
        <v>91994666066</v>
      </c>
      <c r="H12943" s="2" t="s">
        <v>8</v>
      </c>
      <c r="I12943" s="1" t="s">
        <v>9</v>
      </c>
      <c r="J12943" s="4" t="s">
        <v>47305</v>
      </c>
      <c r="K12943" s="3" t="s">
        <v>17</v>
      </c>
      <c r="L12943" s="4" t="s">
        <v>47305</v>
      </c>
      <c r="M12943" s="4" t="s">
        <v>42</v>
      </c>
      <c r="N12943" s="3" t="str">
        <f t="shared" si="500"/>
        <v>[35 lacs - 50 lacs]</v>
      </c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1" t="s">
        <v>16</v>
      </c>
      <c r="AC12943" s="23" t="s">
        <v>37876</v>
      </c>
      <c r="AD12943" s="23" t="s">
        <v>40440</v>
      </c>
      <c r="AE12943" t="s">
        <v>35394</v>
      </c>
    </row>
    <row r="12944" spans="1:31" ht="15" customHeight="1">
      <c r="A12944" s="1">
        <v>12943</v>
      </c>
      <c r="B12944" s="1" t="s">
        <v>54</v>
      </c>
      <c r="C12944" s="1" t="s">
        <v>15550</v>
      </c>
      <c r="D12944" s="2" t="s">
        <v>1046</v>
      </c>
      <c r="E12944" s="2" t="s">
        <v>37370</v>
      </c>
      <c r="F12944" s="2" t="s">
        <v>28622</v>
      </c>
      <c r="G12944" s="15">
        <v>919646660696</v>
      </c>
      <c r="H12944" s="2" t="s">
        <v>15</v>
      </c>
      <c r="I12944" s="1" t="s">
        <v>9</v>
      </c>
      <c r="J12944" s="4" t="s">
        <v>47305</v>
      </c>
      <c r="K12944" s="3" t="s">
        <v>213</v>
      </c>
      <c r="L12944" s="4" t="s">
        <v>47305</v>
      </c>
      <c r="M12944" s="4" t="s">
        <v>17</v>
      </c>
      <c r="N12944" s="3" t="str">
        <f t="shared" si="500"/>
        <v>[35 lacs - 50 lacs]</v>
      </c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1" t="s">
        <v>16</v>
      </c>
      <c r="AC12944" s="23" t="s">
        <v>37876</v>
      </c>
      <c r="AD12944" s="23" t="s">
        <v>40440</v>
      </c>
      <c r="AE12944" t="s">
        <v>35410</v>
      </c>
    </row>
    <row r="12945" spans="1:31" ht="15" customHeight="1">
      <c r="A12945" s="1">
        <v>12944</v>
      </c>
      <c r="B12945" s="1" t="s">
        <v>54</v>
      </c>
      <c r="C12945" s="1" t="s">
        <v>15559</v>
      </c>
      <c r="D12945" s="2" t="s">
        <v>8743</v>
      </c>
      <c r="E12945" s="2" t="s">
        <v>410</v>
      </c>
      <c r="F12945" s="2" t="s">
        <v>28629</v>
      </c>
      <c r="G12945" s="15">
        <v>91990461644</v>
      </c>
      <c r="H12945" s="2" t="s">
        <v>8</v>
      </c>
      <c r="I12945" s="1" t="s">
        <v>41</v>
      </c>
      <c r="J12945" s="4" t="s">
        <v>47305</v>
      </c>
      <c r="K12945" s="11" t="s">
        <v>14136</v>
      </c>
      <c r="L12945" s="4" t="s">
        <v>47305</v>
      </c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1" t="s">
        <v>16</v>
      </c>
      <c r="AC12945" s="23" t="s">
        <v>37876</v>
      </c>
      <c r="AD12945" s="23" t="s">
        <v>40440</v>
      </c>
      <c r="AE12945" t="s">
        <v>35394</v>
      </c>
    </row>
    <row r="12946" spans="1:31" ht="15" customHeight="1">
      <c r="A12946" s="1">
        <v>12945</v>
      </c>
      <c r="B12946" s="1" t="s">
        <v>54</v>
      </c>
      <c r="C12946" s="1" t="s">
        <v>15570</v>
      </c>
      <c r="D12946" s="2" t="s">
        <v>36196</v>
      </c>
      <c r="E12946" s="2" t="s">
        <v>1488</v>
      </c>
      <c r="F12946" s="2" t="s">
        <v>28638</v>
      </c>
      <c r="G12946" s="15">
        <v>91966440609</v>
      </c>
      <c r="H12946" s="2" t="s">
        <v>8</v>
      </c>
      <c r="I12946" s="1" t="s">
        <v>41</v>
      </c>
      <c r="J12946" s="4" t="s">
        <v>47305</v>
      </c>
      <c r="K12946" s="3" t="s">
        <v>17</v>
      </c>
      <c r="L12946" s="4" t="s">
        <v>47305</v>
      </c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1" t="s">
        <v>16</v>
      </c>
      <c r="AC12946" s="23" t="s">
        <v>37876</v>
      </c>
      <c r="AD12946" s="23" t="s">
        <v>40440</v>
      </c>
      <c r="AE12946" t="s">
        <v>35399</v>
      </c>
    </row>
    <row r="12947" spans="1:31" ht="15" customHeight="1">
      <c r="A12947" s="1">
        <v>12946</v>
      </c>
      <c r="B12947" s="1" t="s">
        <v>54</v>
      </c>
      <c r="C12947" s="1" t="s">
        <v>15578</v>
      </c>
      <c r="D12947" s="2" t="s">
        <v>36197</v>
      </c>
      <c r="E12947" s="2" t="s">
        <v>37371</v>
      </c>
      <c r="F12947" s="2" t="s">
        <v>16116</v>
      </c>
      <c r="G12947" s="15">
        <v>919909960496</v>
      </c>
      <c r="H12947" s="2" t="s">
        <v>15</v>
      </c>
      <c r="I12947" s="1" t="s">
        <v>62</v>
      </c>
      <c r="J12947" s="4" t="s">
        <v>47305</v>
      </c>
      <c r="K12947" s="3" t="s">
        <v>17</v>
      </c>
      <c r="L12947" s="4" t="s">
        <v>47305</v>
      </c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1" t="s">
        <v>16</v>
      </c>
      <c r="AC12947" s="23" t="s">
        <v>37876</v>
      </c>
      <c r="AD12947" s="23" t="s">
        <v>40440</v>
      </c>
      <c r="AE12947" t="s">
        <v>35399</v>
      </c>
    </row>
    <row r="12948" spans="1:31" ht="15" customHeight="1">
      <c r="A12948" s="1">
        <v>12947</v>
      </c>
      <c r="B12948" s="1" t="s">
        <v>54</v>
      </c>
      <c r="C12948" s="1" t="s">
        <v>15584</v>
      </c>
      <c r="D12948" s="2" t="s">
        <v>36036</v>
      </c>
      <c r="E12948" s="2" t="s">
        <v>37372</v>
      </c>
      <c r="F12948" s="2" t="s">
        <v>34929</v>
      </c>
      <c r="G12948" s="15">
        <v>919646104</v>
      </c>
      <c r="H12948" s="2" t="s">
        <v>132</v>
      </c>
      <c r="I12948" s="1" t="s">
        <v>41</v>
      </c>
      <c r="J12948" s="4" t="s">
        <v>47305</v>
      </c>
      <c r="K12948" s="3" t="s">
        <v>17</v>
      </c>
      <c r="L12948" s="4" t="s">
        <v>47305</v>
      </c>
      <c r="M12948" s="4" t="s">
        <v>42</v>
      </c>
      <c r="N12948" s="3" t="str">
        <f>J12948</f>
        <v>[35 lacs - 50 lacs]</v>
      </c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1" t="s">
        <v>16</v>
      </c>
      <c r="AC12948" s="23" t="s">
        <v>37876</v>
      </c>
      <c r="AD12948" s="23" t="s">
        <v>40440</v>
      </c>
      <c r="AE12948" t="s">
        <v>35394</v>
      </c>
    </row>
    <row r="12949" spans="1:31" ht="15" customHeight="1">
      <c r="A12949" s="1">
        <v>12948</v>
      </c>
      <c r="B12949" s="1" t="s">
        <v>54</v>
      </c>
      <c r="C12949" s="1" t="s">
        <v>15587</v>
      </c>
      <c r="D12949" s="2" t="s">
        <v>2890</v>
      </c>
      <c r="E12949" s="2" t="s">
        <v>90</v>
      </c>
      <c r="F12949" s="2" t="s">
        <v>28647</v>
      </c>
      <c r="G12949" s="15">
        <v>919444944990</v>
      </c>
      <c r="H12949" s="2" t="s">
        <v>8</v>
      </c>
      <c r="I12949" s="1" t="s">
        <v>107</v>
      </c>
      <c r="J12949" s="4" t="s">
        <v>47305</v>
      </c>
      <c r="K12949" s="3" t="s">
        <v>17</v>
      </c>
      <c r="L12949" s="4" t="s">
        <v>47305</v>
      </c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1" t="s">
        <v>16</v>
      </c>
      <c r="AC12949" s="23" t="s">
        <v>37877</v>
      </c>
      <c r="AD12949" s="23" t="s">
        <v>40440</v>
      </c>
      <c r="AE12949" t="s">
        <v>35394</v>
      </c>
    </row>
    <row r="12950" spans="1:31" ht="15" customHeight="1">
      <c r="A12950" s="1">
        <v>12949</v>
      </c>
      <c r="B12950" s="1" t="s">
        <v>54</v>
      </c>
      <c r="C12950" s="1" t="s">
        <v>15589</v>
      </c>
      <c r="D12950" s="2" t="s">
        <v>773</v>
      </c>
      <c r="E12950" s="2" t="s">
        <v>36629</v>
      </c>
      <c r="F12950" s="2" t="s">
        <v>32849</v>
      </c>
      <c r="G12950" s="15">
        <v>919449446</v>
      </c>
      <c r="H12950" s="2" t="s">
        <v>8</v>
      </c>
      <c r="I12950" s="1" t="s">
        <v>9</v>
      </c>
      <c r="J12950" s="4" t="s">
        <v>47305</v>
      </c>
      <c r="K12950" s="3" t="s">
        <v>17</v>
      </c>
      <c r="L12950" s="4" t="s">
        <v>47305</v>
      </c>
      <c r="M12950" s="4" t="s">
        <v>42</v>
      </c>
      <c r="N12950" s="3" t="str">
        <f>J12950</f>
        <v>[35 lacs - 50 lacs]</v>
      </c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1" t="s">
        <v>16</v>
      </c>
      <c r="AC12950" s="23" t="s">
        <v>37877</v>
      </c>
      <c r="AD12950" s="23" t="s">
        <v>40440</v>
      </c>
      <c r="AE12950" t="s">
        <v>35409</v>
      </c>
    </row>
    <row r="12951" spans="1:31" ht="15" customHeight="1">
      <c r="A12951" s="1">
        <v>12950</v>
      </c>
      <c r="B12951" s="1" t="s">
        <v>54</v>
      </c>
      <c r="C12951" s="1" t="s">
        <v>15593</v>
      </c>
      <c r="D12951" s="2" t="s">
        <v>2880</v>
      </c>
      <c r="E12951" s="2" t="s">
        <v>40</v>
      </c>
      <c r="F12951" s="2" t="s">
        <v>28652</v>
      </c>
      <c r="G12951" s="15">
        <v>919994409441</v>
      </c>
      <c r="H12951" s="2" t="s">
        <v>20</v>
      </c>
      <c r="I12951" s="1" t="s">
        <v>41</v>
      </c>
      <c r="J12951" s="4" t="s">
        <v>47305</v>
      </c>
      <c r="K12951" s="11" t="s">
        <v>13</v>
      </c>
      <c r="L12951" s="4" t="s">
        <v>47305</v>
      </c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1" t="s">
        <v>16</v>
      </c>
      <c r="AC12951" s="23" t="s">
        <v>37877</v>
      </c>
      <c r="AD12951" s="23" t="s">
        <v>40440</v>
      </c>
      <c r="AE12951" t="s">
        <v>35409</v>
      </c>
    </row>
    <row r="12952" spans="1:31" ht="15" customHeight="1">
      <c r="A12952" s="1">
        <v>12951</v>
      </c>
      <c r="B12952" s="1" t="s">
        <v>54</v>
      </c>
      <c r="C12952" s="1" t="s">
        <v>15597</v>
      </c>
      <c r="D12952" s="2" t="s">
        <v>937</v>
      </c>
      <c r="E12952" s="2" t="s">
        <v>11793</v>
      </c>
      <c r="F12952" s="2" t="s">
        <v>22931</v>
      </c>
      <c r="G12952" s="15">
        <v>919491696</v>
      </c>
      <c r="H12952" s="2" t="s">
        <v>8</v>
      </c>
      <c r="I12952" s="1" t="s">
        <v>9</v>
      </c>
      <c r="J12952" s="4" t="s">
        <v>47305</v>
      </c>
      <c r="K12952" s="3" t="s">
        <v>17</v>
      </c>
      <c r="L12952" s="4" t="s">
        <v>47305</v>
      </c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1" t="s">
        <v>16</v>
      </c>
      <c r="AC12952" s="23" t="s">
        <v>37877</v>
      </c>
      <c r="AD12952" s="23" t="s">
        <v>40440</v>
      </c>
      <c r="AE12952" t="s">
        <v>35399</v>
      </c>
    </row>
    <row r="12953" spans="1:31" ht="15" customHeight="1">
      <c r="A12953" s="1">
        <v>12952</v>
      </c>
      <c r="B12953" s="1" t="s">
        <v>54</v>
      </c>
      <c r="C12953" s="1" t="s">
        <v>15607</v>
      </c>
      <c r="D12953" s="2" t="s">
        <v>2233</v>
      </c>
      <c r="E12953" s="2" t="s">
        <v>32</v>
      </c>
      <c r="F12953" s="2" t="s">
        <v>32852</v>
      </c>
      <c r="G12953" s="15">
        <v>91941444</v>
      </c>
      <c r="H12953" s="2" t="s">
        <v>20</v>
      </c>
      <c r="I12953" s="1" t="s">
        <v>41</v>
      </c>
      <c r="J12953" s="4" t="s">
        <v>47305</v>
      </c>
      <c r="K12953" s="3" t="s">
        <v>17</v>
      </c>
      <c r="L12953" s="4" t="s">
        <v>47305</v>
      </c>
      <c r="M12953" s="4" t="s">
        <v>42</v>
      </c>
      <c r="N12953" s="3" t="str">
        <f>J12953</f>
        <v>[35 lacs - 50 lacs]</v>
      </c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1" t="s">
        <v>16</v>
      </c>
      <c r="AC12953" s="23" t="s">
        <v>37877</v>
      </c>
      <c r="AD12953" s="23" t="s">
        <v>40440</v>
      </c>
      <c r="AE12953" t="s">
        <v>35394</v>
      </c>
    </row>
    <row r="12954" spans="1:31" ht="15" customHeight="1">
      <c r="A12954" s="1">
        <v>12953</v>
      </c>
      <c r="B12954" s="1" t="s">
        <v>54</v>
      </c>
      <c r="C12954" s="1" t="s">
        <v>15610</v>
      </c>
      <c r="D12954" s="2" t="s">
        <v>1025</v>
      </c>
      <c r="E12954" s="2" t="s">
        <v>4940</v>
      </c>
      <c r="F12954" s="2" t="s">
        <v>28661</v>
      </c>
      <c r="G12954" s="15">
        <v>919099469699</v>
      </c>
      <c r="H12954" s="2" t="s">
        <v>8</v>
      </c>
      <c r="I12954" s="1" t="s">
        <v>62</v>
      </c>
      <c r="J12954" s="4" t="s">
        <v>47305</v>
      </c>
      <c r="K12954" s="3" t="s">
        <v>42</v>
      </c>
      <c r="L12954" s="4" t="s">
        <v>47305</v>
      </c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1" t="s">
        <v>16</v>
      </c>
      <c r="AC12954" s="23" t="s">
        <v>37877</v>
      </c>
      <c r="AD12954" s="23" t="s">
        <v>40440</v>
      </c>
      <c r="AE12954" t="s">
        <v>35399</v>
      </c>
    </row>
    <row r="12955" spans="1:31" ht="15" customHeight="1">
      <c r="A12955" s="1">
        <v>12954</v>
      </c>
      <c r="B12955" s="1" t="s">
        <v>54</v>
      </c>
      <c r="C12955" s="1" t="s">
        <v>15619</v>
      </c>
      <c r="D12955" s="2" t="s">
        <v>2755</v>
      </c>
      <c r="E12955" s="2" t="s">
        <v>139</v>
      </c>
      <c r="F12955" s="2" t="s">
        <v>28666</v>
      </c>
      <c r="G12955" s="15">
        <v>91944401144</v>
      </c>
      <c r="H12955" s="2" t="s">
        <v>20</v>
      </c>
      <c r="I12955" s="1" t="s">
        <v>41</v>
      </c>
      <c r="J12955" s="4" t="s">
        <v>47305</v>
      </c>
      <c r="K12955" s="11" t="s">
        <v>14136</v>
      </c>
      <c r="L12955" s="4" t="s">
        <v>47305</v>
      </c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1" t="s">
        <v>16</v>
      </c>
      <c r="AC12955" s="23" t="s">
        <v>37877</v>
      </c>
      <c r="AD12955" s="23" t="s">
        <v>40440</v>
      </c>
      <c r="AE12955" t="s">
        <v>35394</v>
      </c>
    </row>
    <row r="12956" spans="1:31" ht="15" customHeight="1">
      <c r="A12956" s="1">
        <v>12955</v>
      </c>
      <c r="B12956" s="1" t="s">
        <v>54</v>
      </c>
      <c r="C12956" s="1" t="s">
        <v>15623</v>
      </c>
      <c r="D12956" s="2" t="s">
        <v>361</v>
      </c>
      <c r="E12956" s="2" t="s">
        <v>139</v>
      </c>
      <c r="F12956" s="2" t="s">
        <v>34934</v>
      </c>
      <c r="G12956" s="15">
        <v>91944406006</v>
      </c>
      <c r="H12956" s="2" t="s">
        <v>8</v>
      </c>
      <c r="I12956" s="1" t="s">
        <v>41</v>
      </c>
      <c r="J12956" s="4" t="s">
        <v>47305</v>
      </c>
      <c r="K12956" s="3" t="s">
        <v>213</v>
      </c>
      <c r="L12956" s="4" t="s">
        <v>47305</v>
      </c>
      <c r="M12956" s="4" t="s">
        <v>17</v>
      </c>
      <c r="N12956" s="3" t="str">
        <f>J12956</f>
        <v>[35 lacs - 50 lacs]</v>
      </c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1" t="s">
        <v>16</v>
      </c>
      <c r="AC12956" s="23" t="s">
        <v>37877</v>
      </c>
      <c r="AD12956" s="23" t="s">
        <v>40440</v>
      </c>
      <c r="AE12956" t="s">
        <v>35410</v>
      </c>
    </row>
    <row r="12957" spans="1:31" ht="15" customHeight="1">
      <c r="A12957" s="1">
        <v>12956</v>
      </c>
      <c r="B12957" s="1" t="s">
        <v>54</v>
      </c>
      <c r="C12957" s="1" t="s">
        <v>15633</v>
      </c>
      <c r="D12957" s="2" t="s">
        <v>4548</v>
      </c>
      <c r="E12957" s="2" t="s">
        <v>73</v>
      </c>
      <c r="F12957" s="2" t="s">
        <v>28674</v>
      </c>
      <c r="G12957" s="15">
        <v>91994994069</v>
      </c>
      <c r="H12957" s="2" t="s">
        <v>8</v>
      </c>
      <c r="I12957" s="1" t="s">
        <v>41</v>
      </c>
      <c r="J12957" s="4" t="s">
        <v>47305</v>
      </c>
      <c r="K12957" s="3" t="s">
        <v>17</v>
      </c>
      <c r="L12957" s="4" t="s">
        <v>47305</v>
      </c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1" t="s">
        <v>16</v>
      </c>
      <c r="AC12957" s="23" t="s">
        <v>37877</v>
      </c>
      <c r="AD12957" s="23" t="s">
        <v>40440</v>
      </c>
      <c r="AE12957" t="s">
        <v>35410</v>
      </c>
    </row>
    <row r="12958" spans="1:31" ht="15" customHeight="1">
      <c r="A12958" s="1">
        <v>12957</v>
      </c>
      <c r="B12958" s="1" t="s">
        <v>54</v>
      </c>
      <c r="C12958" s="1" t="s">
        <v>15639</v>
      </c>
      <c r="D12958" s="2" t="s">
        <v>1015</v>
      </c>
      <c r="E12958" s="2" t="s">
        <v>5638</v>
      </c>
      <c r="F12958" s="2" t="s">
        <v>16127</v>
      </c>
      <c r="G12958" s="15">
        <v>919494416964</v>
      </c>
      <c r="H12958" s="2" t="s">
        <v>37</v>
      </c>
      <c r="I12958" s="1" t="s">
        <v>41</v>
      </c>
      <c r="J12958" s="4" t="s">
        <v>47305</v>
      </c>
      <c r="K12958" s="3" t="s">
        <v>17</v>
      </c>
      <c r="L12958" s="4" t="s">
        <v>47305</v>
      </c>
      <c r="M12958" s="4" t="s">
        <v>42</v>
      </c>
      <c r="N12958" s="3" t="str">
        <f>J12958</f>
        <v>[35 lacs - 50 lacs]</v>
      </c>
      <c r="O12958" s="4" t="s">
        <v>47348</v>
      </c>
      <c r="P12958" s="3" t="s">
        <v>47305</v>
      </c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1" t="s">
        <v>16</v>
      </c>
      <c r="AC12958" s="23" t="s">
        <v>37877</v>
      </c>
      <c r="AD12958" s="23" t="s">
        <v>40440</v>
      </c>
      <c r="AE12958" t="s">
        <v>35409</v>
      </c>
    </row>
    <row r="12959" spans="1:31" ht="15" customHeight="1">
      <c r="A12959" s="1">
        <v>12958</v>
      </c>
      <c r="B12959" s="1" t="s">
        <v>54</v>
      </c>
      <c r="C12959" s="1" t="s">
        <v>15640</v>
      </c>
      <c r="D12959" s="2" t="s">
        <v>2572</v>
      </c>
      <c r="E12959" s="2" t="s">
        <v>40</v>
      </c>
      <c r="F12959" s="2" t="s">
        <v>32859</v>
      </c>
      <c r="G12959" s="15">
        <v>919444094469</v>
      </c>
      <c r="H12959" s="2" t="s">
        <v>20</v>
      </c>
      <c r="I12959" s="1" t="s">
        <v>41</v>
      </c>
      <c r="J12959" s="4" t="s">
        <v>47305</v>
      </c>
      <c r="K12959" s="3" t="s">
        <v>17</v>
      </c>
      <c r="L12959" s="4" t="s">
        <v>47305</v>
      </c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1" t="s">
        <v>16</v>
      </c>
      <c r="AC12959" s="23" t="s">
        <v>37877</v>
      </c>
      <c r="AD12959" s="23" t="s">
        <v>40440</v>
      </c>
      <c r="AE12959" t="s">
        <v>35399</v>
      </c>
    </row>
    <row r="12960" spans="1:31" ht="15" customHeight="1">
      <c r="A12960" s="1">
        <v>12959</v>
      </c>
      <c r="B12960" s="1" t="s">
        <v>54</v>
      </c>
      <c r="C12960" s="1" t="s">
        <v>15652</v>
      </c>
      <c r="D12960" s="2" t="s">
        <v>8406</v>
      </c>
      <c r="E12960" s="2" t="s">
        <v>139</v>
      </c>
      <c r="F12960" s="2" t="s">
        <v>26504</v>
      </c>
      <c r="G12960" s="15">
        <v>91944409410</v>
      </c>
      <c r="H12960" s="2" t="s">
        <v>8</v>
      </c>
      <c r="I12960" s="1" t="s">
        <v>62</v>
      </c>
      <c r="J12960" s="4" t="s">
        <v>47305</v>
      </c>
      <c r="K12960" s="3" t="s">
        <v>213</v>
      </c>
      <c r="L12960" s="4" t="s">
        <v>47305</v>
      </c>
      <c r="M12960" s="4" t="s">
        <v>17</v>
      </c>
      <c r="N12960" s="3" t="str">
        <f>J12960</f>
        <v>[35 lacs - 50 lacs]</v>
      </c>
      <c r="O12960" s="4" t="s">
        <v>47347</v>
      </c>
      <c r="P12960" s="3" t="s">
        <v>47305</v>
      </c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1" t="s">
        <v>16</v>
      </c>
      <c r="AC12960" s="23" t="s">
        <v>37877</v>
      </c>
      <c r="AD12960" s="23" t="s">
        <v>40440</v>
      </c>
      <c r="AE12960" t="s">
        <v>35394</v>
      </c>
    </row>
    <row r="12961" spans="1:31" ht="15" customHeight="1">
      <c r="A12961" s="1">
        <v>12960</v>
      </c>
      <c r="B12961" s="1" t="s">
        <v>54</v>
      </c>
      <c r="C12961" s="1" t="s">
        <v>15664</v>
      </c>
      <c r="D12961" s="2" t="s">
        <v>1506</v>
      </c>
      <c r="E12961" s="2" t="s">
        <v>1558</v>
      </c>
      <c r="F12961" s="2" t="s">
        <v>28688</v>
      </c>
      <c r="G12961" s="15">
        <v>91016449164</v>
      </c>
      <c r="H12961" s="2" t="s">
        <v>37</v>
      </c>
      <c r="I12961" s="1" t="s">
        <v>9</v>
      </c>
      <c r="J12961" s="4" t="s">
        <v>47305</v>
      </c>
      <c r="K12961" s="3" t="s">
        <v>17</v>
      </c>
      <c r="L12961" s="4" t="s">
        <v>47305</v>
      </c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1" t="s">
        <v>11</v>
      </c>
      <c r="AC12961" s="23" t="s">
        <v>37877</v>
      </c>
      <c r="AD12961" s="23" t="s">
        <v>40440</v>
      </c>
      <c r="AE12961" t="s">
        <v>35409</v>
      </c>
    </row>
    <row r="12962" spans="1:31" ht="15" customHeight="1">
      <c r="A12962" s="1">
        <v>12961</v>
      </c>
      <c r="B12962" s="1" t="s">
        <v>54</v>
      </c>
      <c r="C12962" s="1" t="s">
        <v>15666</v>
      </c>
      <c r="D12962" s="2" t="s">
        <v>361</v>
      </c>
      <c r="E12962" s="2" t="s">
        <v>40</v>
      </c>
      <c r="F12962" s="2" t="s">
        <v>34945</v>
      </c>
      <c r="G12962" s="15">
        <v>9194944949</v>
      </c>
      <c r="H12962" s="2" t="s">
        <v>20</v>
      </c>
      <c r="I12962" s="1" t="s">
        <v>62</v>
      </c>
      <c r="J12962" s="4" t="s">
        <v>47305</v>
      </c>
      <c r="K12962" s="3" t="s">
        <v>17</v>
      </c>
      <c r="L12962" s="4" t="s">
        <v>47305</v>
      </c>
      <c r="M12962" s="4" t="s">
        <v>42</v>
      </c>
      <c r="N12962" s="3" t="str">
        <f t="shared" ref="N12962:N12963" si="501">J12962</f>
        <v>[35 lacs - 50 lacs]</v>
      </c>
      <c r="O12962" s="4" t="s">
        <v>47348</v>
      </c>
      <c r="P12962" s="3" t="s">
        <v>47305</v>
      </c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1" t="s">
        <v>16</v>
      </c>
      <c r="AC12962" s="23" t="s">
        <v>37877</v>
      </c>
      <c r="AD12962" s="23" t="s">
        <v>40440</v>
      </c>
      <c r="AE12962" t="s">
        <v>35409</v>
      </c>
    </row>
    <row r="12963" spans="1:31" ht="15" customHeight="1">
      <c r="A12963" s="1">
        <v>12962</v>
      </c>
      <c r="B12963" s="1" t="s">
        <v>54</v>
      </c>
      <c r="C12963" s="1" t="s">
        <v>15676</v>
      </c>
      <c r="D12963" s="2" t="s">
        <v>72</v>
      </c>
      <c r="E12963" s="2" t="s">
        <v>16132</v>
      </c>
      <c r="F12963" s="2" t="s">
        <v>28693</v>
      </c>
      <c r="G12963" s="15">
        <v>91999494491</v>
      </c>
      <c r="H12963" s="2" t="s">
        <v>8</v>
      </c>
      <c r="I12963" s="1" t="s">
        <v>9</v>
      </c>
      <c r="J12963" s="4" t="s">
        <v>47305</v>
      </c>
      <c r="K12963" s="3" t="s">
        <v>17</v>
      </c>
      <c r="L12963" s="4" t="s">
        <v>47305</v>
      </c>
      <c r="M12963" s="4" t="s">
        <v>42</v>
      </c>
      <c r="N12963" s="3" t="str">
        <f t="shared" si="501"/>
        <v>[35 lacs - 50 lacs]</v>
      </c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1" t="s">
        <v>16</v>
      </c>
      <c r="AC12963" s="23" t="s">
        <v>37877</v>
      </c>
      <c r="AD12963" s="23" t="s">
        <v>40440</v>
      </c>
      <c r="AE12963" t="s">
        <v>35410</v>
      </c>
    </row>
    <row r="12964" spans="1:31" ht="15" customHeight="1">
      <c r="A12964" s="1">
        <v>12963</v>
      </c>
      <c r="B12964" s="1" t="s">
        <v>54</v>
      </c>
      <c r="C12964" s="1" t="s">
        <v>15681</v>
      </c>
      <c r="D12964" s="2" t="s">
        <v>11357</v>
      </c>
      <c r="E12964" s="2" t="s">
        <v>842</v>
      </c>
      <c r="F12964" s="2" t="s">
        <v>28698</v>
      </c>
      <c r="G12964" s="15">
        <v>91944464464</v>
      </c>
      <c r="H12964" s="2" t="s">
        <v>20</v>
      </c>
      <c r="I12964" s="1" t="s">
        <v>33</v>
      </c>
      <c r="J12964" s="4" t="s">
        <v>47305</v>
      </c>
      <c r="K12964" s="3" t="s">
        <v>42</v>
      </c>
      <c r="L12964" s="4" t="s">
        <v>47305</v>
      </c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1" t="s">
        <v>16</v>
      </c>
      <c r="AC12964" s="23" t="s">
        <v>37877</v>
      </c>
      <c r="AD12964" s="23" t="s">
        <v>40440</v>
      </c>
      <c r="AE12964" t="s">
        <v>35399</v>
      </c>
    </row>
    <row r="12965" spans="1:31" ht="15" customHeight="1">
      <c r="A12965" s="1">
        <v>12964</v>
      </c>
      <c r="B12965" s="1" t="s">
        <v>54</v>
      </c>
      <c r="C12965" s="1" t="s">
        <v>15691</v>
      </c>
      <c r="D12965" s="2" t="s">
        <v>1136</v>
      </c>
      <c r="E12965" s="2" t="s">
        <v>40</v>
      </c>
      <c r="F12965" s="2" t="s">
        <v>28705</v>
      </c>
      <c r="G12965" s="15">
        <v>9190996044</v>
      </c>
      <c r="H12965" s="2" t="s">
        <v>15</v>
      </c>
      <c r="I12965" s="1" t="s">
        <v>41</v>
      </c>
      <c r="J12965" s="4" t="s">
        <v>47305</v>
      </c>
      <c r="K12965" s="3" t="s">
        <v>17</v>
      </c>
      <c r="L12965" s="4" t="s">
        <v>47305</v>
      </c>
      <c r="M12965" s="4" t="s">
        <v>42</v>
      </c>
      <c r="N12965" s="3" t="str">
        <f>J12965</f>
        <v>[35 lacs - 50 lacs]</v>
      </c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1" t="s">
        <v>11</v>
      </c>
      <c r="AC12965" s="23" t="s">
        <v>37877</v>
      </c>
      <c r="AD12965" s="23" t="s">
        <v>40440</v>
      </c>
      <c r="AE12965" t="s">
        <v>35410</v>
      </c>
    </row>
    <row r="12966" spans="1:31" ht="15" customHeight="1">
      <c r="A12966" s="1">
        <v>12965</v>
      </c>
      <c r="B12966" s="1" t="s">
        <v>54</v>
      </c>
      <c r="C12966" s="1" t="s">
        <v>15693</v>
      </c>
      <c r="D12966" s="2" t="s">
        <v>494</v>
      </c>
      <c r="E12966" s="2" t="s">
        <v>139</v>
      </c>
      <c r="F12966" s="2" t="s">
        <v>28706</v>
      </c>
      <c r="G12966" s="15">
        <v>919449099091</v>
      </c>
      <c r="H12966" s="2" t="s">
        <v>15</v>
      </c>
      <c r="I12966" s="1" t="s">
        <v>41</v>
      </c>
      <c r="J12966" s="4" t="s">
        <v>47305</v>
      </c>
      <c r="K12966" s="3" t="s">
        <v>17</v>
      </c>
      <c r="L12966" s="4" t="s">
        <v>47305</v>
      </c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1" t="s">
        <v>16</v>
      </c>
      <c r="AC12966" s="23" t="s">
        <v>37877</v>
      </c>
      <c r="AD12966" s="23" t="s">
        <v>40440</v>
      </c>
      <c r="AE12966" t="s">
        <v>35409</v>
      </c>
    </row>
    <row r="12967" spans="1:31" ht="15" customHeight="1">
      <c r="A12967" s="1">
        <v>12966</v>
      </c>
      <c r="B12967" s="1" t="s">
        <v>54</v>
      </c>
      <c r="C12967" s="1" t="s">
        <v>15699</v>
      </c>
      <c r="D12967" s="2" t="s">
        <v>557</v>
      </c>
      <c r="E12967" s="2" t="s">
        <v>328</v>
      </c>
      <c r="F12967" s="2" t="s">
        <v>34949</v>
      </c>
      <c r="G12967" s="15">
        <v>91944699649</v>
      </c>
      <c r="H12967" s="2" t="s">
        <v>8</v>
      </c>
      <c r="I12967" s="1" t="s">
        <v>41</v>
      </c>
      <c r="J12967" s="4" t="s">
        <v>47305</v>
      </c>
      <c r="K12967" s="3" t="s">
        <v>42</v>
      </c>
      <c r="L12967" s="4" t="s">
        <v>47305</v>
      </c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1" t="s">
        <v>16</v>
      </c>
      <c r="AC12967" s="23" t="s">
        <v>37877</v>
      </c>
      <c r="AD12967" s="23" t="s">
        <v>40440</v>
      </c>
      <c r="AE12967" t="s">
        <v>35399</v>
      </c>
    </row>
    <row r="12968" spans="1:31" ht="15" customHeight="1">
      <c r="A12968" s="1">
        <v>12967</v>
      </c>
      <c r="B12968" s="1" t="s">
        <v>54</v>
      </c>
      <c r="C12968" s="1" t="s">
        <v>15702</v>
      </c>
      <c r="D12968" s="2" t="s">
        <v>332</v>
      </c>
      <c r="E12968" s="2" t="s">
        <v>40</v>
      </c>
      <c r="F12968" s="2" t="s">
        <v>28710</v>
      </c>
      <c r="G12968" s="15">
        <v>914000649690</v>
      </c>
      <c r="H12968" s="2" t="s">
        <v>20</v>
      </c>
      <c r="I12968" s="1" t="s">
        <v>41</v>
      </c>
      <c r="J12968" s="4" t="s">
        <v>47305</v>
      </c>
      <c r="K12968" s="3" t="s">
        <v>17</v>
      </c>
      <c r="L12968" s="4" t="s">
        <v>47305</v>
      </c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1" t="s">
        <v>16</v>
      </c>
      <c r="AC12968" s="23" t="s">
        <v>37877</v>
      </c>
      <c r="AD12968" s="23" t="s">
        <v>40440</v>
      </c>
      <c r="AE12968" t="s">
        <v>35399</v>
      </c>
    </row>
    <row r="12969" spans="1:31" ht="15" customHeight="1">
      <c r="A12969" s="1">
        <v>12968</v>
      </c>
      <c r="B12969" s="1" t="s">
        <v>54</v>
      </c>
      <c r="C12969" s="1" t="s">
        <v>15706</v>
      </c>
      <c r="D12969" s="2" t="s">
        <v>1678</v>
      </c>
      <c r="E12969" s="2" t="s">
        <v>40</v>
      </c>
      <c r="F12969" s="2" t="s">
        <v>1919</v>
      </c>
      <c r="G12969" s="15">
        <v>9194964149</v>
      </c>
      <c r="H12969" s="2" t="s">
        <v>20</v>
      </c>
      <c r="I12969" s="1" t="s">
        <v>41</v>
      </c>
      <c r="J12969" s="4" t="s">
        <v>47305</v>
      </c>
      <c r="K12969" s="3" t="s">
        <v>17</v>
      </c>
      <c r="L12969" s="4" t="s">
        <v>47305</v>
      </c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1" t="s">
        <v>16</v>
      </c>
      <c r="AC12969" s="23" t="s">
        <v>37877</v>
      </c>
      <c r="AD12969" s="23" t="s">
        <v>40440</v>
      </c>
      <c r="AE12969" t="s">
        <v>35409</v>
      </c>
    </row>
    <row r="12970" spans="1:31" ht="15" customHeight="1">
      <c r="A12970" s="1">
        <v>12969</v>
      </c>
      <c r="B12970" s="1" t="s">
        <v>54</v>
      </c>
      <c r="C12970" s="1" t="s">
        <v>15710</v>
      </c>
      <c r="D12970" s="2" t="s">
        <v>446</v>
      </c>
      <c r="E12970" s="2" t="s">
        <v>90</v>
      </c>
      <c r="F12970" s="2" t="s">
        <v>28716</v>
      </c>
      <c r="G12970" s="15">
        <v>9196104144</v>
      </c>
      <c r="H12970" s="2" t="s">
        <v>20</v>
      </c>
      <c r="I12970" s="1" t="s">
        <v>62</v>
      </c>
      <c r="J12970" s="4" t="s">
        <v>47305</v>
      </c>
      <c r="K12970" s="3" t="s">
        <v>17</v>
      </c>
      <c r="L12970" s="4" t="s">
        <v>47305</v>
      </c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1" t="s">
        <v>16</v>
      </c>
      <c r="AC12970" s="23" t="s">
        <v>37877</v>
      </c>
      <c r="AD12970" s="23" t="s">
        <v>40440</v>
      </c>
      <c r="AE12970" t="s">
        <v>35409</v>
      </c>
    </row>
    <row r="12971" spans="1:31" ht="15" customHeight="1">
      <c r="A12971" s="1">
        <v>12970</v>
      </c>
      <c r="B12971" s="1" t="s">
        <v>54</v>
      </c>
      <c r="C12971" s="1" t="s">
        <v>15713</v>
      </c>
      <c r="D12971" s="2" t="s">
        <v>1928</v>
      </c>
      <c r="E12971" s="2" t="s">
        <v>13879</v>
      </c>
      <c r="F12971" s="2" t="s">
        <v>28718</v>
      </c>
      <c r="G12971" s="15">
        <v>91940911664</v>
      </c>
      <c r="H12971" s="2" t="s">
        <v>8</v>
      </c>
      <c r="I12971" s="1" t="s">
        <v>62</v>
      </c>
      <c r="J12971" s="4" t="s">
        <v>47305</v>
      </c>
      <c r="K12971" s="3" t="s">
        <v>42</v>
      </c>
      <c r="L12971" s="4" t="s">
        <v>47305</v>
      </c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1" t="s">
        <v>16</v>
      </c>
      <c r="AC12971" s="23" t="s">
        <v>37877</v>
      </c>
      <c r="AD12971" s="23" t="s">
        <v>40440</v>
      </c>
      <c r="AE12971" t="s">
        <v>35410</v>
      </c>
    </row>
    <row r="12972" spans="1:31" ht="15" customHeight="1">
      <c r="A12972" s="1">
        <v>12971</v>
      </c>
      <c r="B12972" s="1" t="s">
        <v>54</v>
      </c>
      <c r="C12972" s="1" t="s">
        <v>15721</v>
      </c>
      <c r="D12972" s="2" t="s">
        <v>1447</v>
      </c>
      <c r="E12972" s="2" t="s">
        <v>139</v>
      </c>
      <c r="F12972" s="2" t="s">
        <v>26992</v>
      </c>
      <c r="G12972" s="15">
        <v>919904099696</v>
      </c>
      <c r="H12972" s="2" t="s">
        <v>8</v>
      </c>
      <c r="I12972" s="1" t="s">
        <v>9</v>
      </c>
      <c r="J12972" s="4" t="s">
        <v>47305</v>
      </c>
      <c r="K12972" s="3" t="s">
        <v>17</v>
      </c>
      <c r="L12972" s="4" t="s">
        <v>47305</v>
      </c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1" t="s">
        <v>16</v>
      </c>
      <c r="AC12972" s="23" t="s">
        <v>37877</v>
      </c>
      <c r="AD12972" s="23" t="s">
        <v>40440</v>
      </c>
      <c r="AE12972" t="s">
        <v>35394</v>
      </c>
    </row>
    <row r="12973" spans="1:31" ht="15" customHeight="1">
      <c r="A12973" s="1">
        <v>12972</v>
      </c>
      <c r="B12973" s="1" t="s">
        <v>54</v>
      </c>
      <c r="C12973" s="1" t="s">
        <v>15724</v>
      </c>
      <c r="D12973" s="2" t="s">
        <v>3952</v>
      </c>
      <c r="E12973" s="2" t="s">
        <v>8892</v>
      </c>
      <c r="F12973" s="2" t="s">
        <v>28726</v>
      </c>
      <c r="G12973" s="15">
        <v>919946009146</v>
      </c>
      <c r="H12973" s="2" t="s">
        <v>132</v>
      </c>
      <c r="I12973" s="1" t="s">
        <v>41</v>
      </c>
      <c r="J12973" s="4" t="s">
        <v>47305</v>
      </c>
      <c r="K12973" s="3" t="s">
        <v>17</v>
      </c>
      <c r="L12973" s="4" t="s">
        <v>47305</v>
      </c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1" t="s">
        <v>16</v>
      </c>
      <c r="AC12973" s="23" t="s">
        <v>37877</v>
      </c>
      <c r="AD12973" s="23" t="s">
        <v>40440</v>
      </c>
      <c r="AE12973" t="s">
        <v>35394</v>
      </c>
    </row>
    <row r="12974" spans="1:31" ht="15" customHeight="1">
      <c r="A12974" s="1">
        <v>12973</v>
      </c>
      <c r="B12974" s="1" t="s">
        <v>54</v>
      </c>
      <c r="C12974" s="1" t="s">
        <v>15725</v>
      </c>
      <c r="D12974" s="2" t="s">
        <v>1436</v>
      </c>
      <c r="E12974" s="2" t="s">
        <v>139</v>
      </c>
      <c r="F12974" s="2" t="s">
        <v>28727</v>
      </c>
      <c r="G12974" s="15">
        <v>919946044494</v>
      </c>
      <c r="H12974" s="2" t="s">
        <v>20</v>
      </c>
      <c r="I12974" s="1" t="s">
        <v>41</v>
      </c>
      <c r="J12974" s="4" t="s">
        <v>47305</v>
      </c>
      <c r="K12974" s="11" t="s">
        <v>14137</v>
      </c>
      <c r="L12974" s="4" t="s">
        <v>47305</v>
      </c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1" t="s">
        <v>16</v>
      </c>
      <c r="AC12974" s="23" t="s">
        <v>37877</v>
      </c>
      <c r="AD12974" s="23" t="s">
        <v>40440</v>
      </c>
      <c r="AE12974" t="s">
        <v>35399</v>
      </c>
    </row>
    <row r="12975" spans="1:31" ht="15" customHeight="1">
      <c r="A12975" s="1">
        <v>12974</v>
      </c>
      <c r="B12975" s="1" t="s">
        <v>54</v>
      </c>
      <c r="C12975" s="1" t="s">
        <v>15745</v>
      </c>
      <c r="D12975" s="2" t="s">
        <v>2169</v>
      </c>
      <c r="E12975" s="2" t="s">
        <v>5870</v>
      </c>
      <c r="F12975" s="2" t="s">
        <v>28739</v>
      </c>
      <c r="G12975" s="15">
        <v>91994444914</v>
      </c>
      <c r="H12975" s="2" t="s">
        <v>15</v>
      </c>
      <c r="I12975" s="1" t="s">
        <v>41</v>
      </c>
      <c r="J12975" s="4" t="s">
        <v>47305</v>
      </c>
      <c r="K12975" s="3" t="s">
        <v>42</v>
      </c>
      <c r="L12975" s="4" t="s">
        <v>47305</v>
      </c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1" t="s">
        <v>16</v>
      </c>
      <c r="AC12975" s="23" t="s">
        <v>37877</v>
      </c>
      <c r="AD12975" s="23" t="s">
        <v>40440</v>
      </c>
      <c r="AE12975" t="s">
        <v>35394</v>
      </c>
    </row>
    <row r="12976" spans="1:31" ht="15" customHeight="1">
      <c r="A12976" s="1">
        <v>12975</v>
      </c>
      <c r="B12976" s="1" t="s">
        <v>54</v>
      </c>
      <c r="C12976" s="1" t="s">
        <v>15747</v>
      </c>
      <c r="D12976" s="2" t="s">
        <v>52</v>
      </c>
      <c r="E12976" s="2" t="s">
        <v>16138</v>
      </c>
      <c r="F12976" s="2" t="s">
        <v>28741</v>
      </c>
      <c r="G12976" s="15">
        <v>91960404499</v>
      </c>
      <c r="H12976" s="2" t="s">
        <v>8</v>
      </c>
      <c r="I12976" s="1" t="s">
        <v>41</v>
      </c>
      <c r="J12976" s="4" t="s">
        <v>47305</v>
      </c>
      <c r="K12976" s="3" t="s">
        <v>42</v>
      </c>
      <c r="L12976" s="4" t="s">
        <v>47305</v>
      </c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1" t="s">
        <v>16</v>
      </c>
      <c r="AC12976" s="23" t="s">
        <v>37877</v>
      </c>
      <c r="AD12976" s="23" t="s">
        <v>40440</v>
      </c>
      <c r="AE12976" t="s">
        <v>35394</v>
      </c>
    </row>
    <row r="12977" spans="1:31" ht="15" customHeight="1">
      <c r="A12977" s="1">
        <v>12976</v>
      </c>
      <c r="B12977" s="1" t="s">
        <v>54</v>
      </c>
      <c r="C12977" s="1" t="s">
        <v>15770</v>
      </c>
      <c r="D12977" s="2" t="s">
        <v>2040</v>
      </c>
      <c r="E12977" s="2" t="s">
        <v>7933</v>
      </c>
      <c r="F12977" s="2" t="s">
        <v>28760</v>
      </c>
      <c r="G12977" s="15">
        <v>91949001001</v>
      </c>
      <c r="H12977" s="2" t="s">
        <v>20</v>
      </c>
      <c r="I12977" s="1" t="s">
        <v>62</v>
      </c>
      <c r="J12977" s="4" t="s">
        <v>47305</v>
      </c>
      <c r="K12977" s="11" t="s">
        <v>14137</v>
      </c>
      <c r="L12977" s="4" t="s">
        <v>47305</v>
      </c>
      <c r="M12977" s="4" t="s">
        <v>13</v>
      </c>
      <c r="N12977" s="3" t="str">
        <f t="shared" ref="N12977:N12978" si="502">J12977</f>
        <v>[35 lacs - 50 lacs]</v>
      </c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1" t="s">
        <v>11</v>
      </c>
      <c r="AC12977" s="23" t="s">
        <v>37877</v>
      </c>
      <c r="AD12977" s="23" t="s">
        <v>40440</v>
      </c>
      <c r="AE12977" t="s">
        <v>35409</v>
      </c>
    </row>
    <row r="12978" spans="1:31" ht="15" customHeight="1">
      <c r="A12978" s="1">
        <v>12977</v>
      </c>
      <c r="B12978" s="1" t="s">
        <v>54</v>
      </c>
      <c r="C12978" s="1" t="s">
        <v>15771</v>
      </c>
      <c r="D12978" s="2" t="s">
        <v>10491</v>
      </c>
      <c r="E12978" s="2" t="s">
        <v>1488</v>
      </c>
      <c r="F12978" s="2" t="s">
        <v>25946</v>
      </c>
      <c r="G12978" s="15">
        <v>91990991940</v>
      </c>
      <c r="H12978" s="2" t="s">
        <v>8</v>
      </c>
      <c r="I12978" s="1" t="s">
        <v>62</v>
      </c>
      <c r="J12978" s="4" t="s">
        <v>47305</v>
      </c>
      <c r="K12978" s="3" t="s">
        <v>17</v>
      </c>
      <c r="L12978" s="4" t="s">
        <v>47305</v>
      </c>
      <c r="M12978" s="4" t="s">
        <v>42</v>
      </c>
      <c r="N12978" s="3" t="str">
        <f t="shared" si="502"/>
        <v>[35 lacs - 50 lacs]</v>
      </c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1" t="s">
        <v>11</v>
      </c>
      <c r="AC12978" s="23" t="s">
        <v>37877</v>
      </c>
      <c r="AD12978" s="23" t="s">
        <v>40440</v>
      </c>
      <c r="AE12978" t="s">
        <v>35410</v>
      </c>
    </row>
    <row r="12979" spans="1:31" ht="15" customHeight="1">
      <c r="A12979" s="1">
        <v>12978</v>
      </c>
      <c r="B12979" s="1" t="s">
        <v>54</v>
      </c>
      <c r="C12979" s="1" t="s">
        <v>15772</v>
      </c>
      <c r="D12979" s="2" t="s">
        <v>16142</v>
      </c>
      <c r="E12979" s="2" t="s">
        <v>102</v>
      </c>
      <c r="F12979" s="2" t="s">
        <v>28761</v>
      </c>
      <c r="G12979" s="15">
        <v>91069000461</v>
      </c>
      <c r="H12979" s="2" t="s">
        <v>20</v>
      </c>
      <c r="I12979" s="1" t="s">
        <v>62</v>
      </c>
      <c r="J12979" s="4" t="s">
        <v>47305</v>
      </c>
      <c r="K12979" s="11" t="s">
        <v>13</v>
      </c>
      <c r="L12979" s="4" t="s">
        <v>47305</v>
      </c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1" t="s">
        <v>16</v>
      </c>
      <c r="AC12979" s="23" t="s">
        <v>37877</v>
      </c>
      <c r="AD12979" s="23" t="s">
        <v>40440</v>
      </c>
      <c r="AE12979" t="s">
        <v>35409</v>
      </c>
    </row>
    <row r="12980" spans="1:31" ht="15" customHeight="1">
      <c r="A12980" s="1">
        <v>12979</v>
      </c>
      <c r="B12980" s="1" t="s">
        <v>54</v>
      </c>
      <c r="C12980" s="1" t="s">
        <v>15773</v>
      </c>
      <c r="D12980" s="2" t="s">
        <v>2488</v>
      </c>
      <c r="E12980" s="2" t="s">
        <v>11452</v>
      </c>
      <c r="F12980" s="2" t="s">
        <v>28762</v>
      </c>
      <c r="G12980" s="15">
        <v>9149600949</v>
      </c>
      <c r="H12980" s="2" t="s">
        <v>20</v>
      </c>
      <c r="I12980" s="1" t="s">
        <v>62</v>
      </c>
      <c r="J12980" s="4" t="s">
        <v>47305</v>
      </c>
      <c r="K12980" s="3" t="s">
        <v>42</v>
      </c>
      <c r="L12980" s="4" t="s">
        <v>47305</v>
      </c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1" t="s">
        <v>11</v>
      </c>
      <c r="AC12980" s="23" t="s">
        <v>37877</v>
      </c>
      <c r="AD12980" s="23" t="s">
        <v>40440</v>
      </c>
      <c r="AE12980" t="s">
        <v>35409</v>
      </c>
    </row>
    <row r="12981" spans="1:31" ht="15" customHeight="1">
      <c r="A12981" s="1">
        <v>12980</v>
      </c>
      <c r="B12981" s="1" t="s">
        <v>54</v>
      </c>
      <c r="C12981" s="1" t="s">
        <v>15782</v>
      </c>
      <c r="D12981" s="2" t="s">
        <v>1175</v>
      </c>
      <c r="E12981" s="2" t="s">
        <v>139</v>
      </c>
      <c r="F12981" s="2" t="s">
        <v>21277</v>
      </c>
      <c r="G12981" s="15">
        <v>9194909491</v>
      </c>
      <c r="H12981" s="2" t="s">
        <v>8</v>
      </c>
      <c r="I12981" s="1" t="s">
        <v>41</v>
      </c>
      <c r="J12981" s="4" t="s">
        <v>47305</v>
      </c>
      <c r="K12981" s="3" t="s">
        <v>42</v>
      </c>
      <c r="L12981" s="4" t="s">
        <v>47305</v>
      </c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1" t="s">
        <v>16</v>
      </c>
      <c r="AC12981" s="23" t="s">
        <v>37877</v>
      </c>
      <c r="AD12981" s="23" t="s">
        <v>40440</v>
      </c>
      <c r="AE12981" t="s">
        <v>35410</v>
      </c>
    </row>
    <row r="12982" spans="1:31" ht="15" customHeight="1">
      <c r="A12982" s="1">
        <v>12981</v>
      </c>
      <c r="B12982" s="1" t="s">
        <v>54</v>
      </c>
      <c r="C12982" s="1" t="s">
        <v>15783</v>
      </c>
      <c r="D12982" s="2" t="s">
        <v>10513</v>
      </c>
      <c r="E12982" s="2" t="s">
        <v>11452</v>
      </c>
      <c r="F12982" s="2" t="s">
        <v>28765</v>
      </c>
      <c r="G12982" s="15">
        <v>91994449404</v>
      </c>
      <c r="H12982" s="2" t="s">
        <v>8</v>
      </c>
      <c r="I12982" s="1" t="s">
        <v>9</v>
      </c>
      <c r="J12982" s="4" t="s">
        <v>47305</v>
      </c>
      <c r="K12982" s="3" t="s">
        <v>17</v>
      </c>
      <c r="L12982" s="4" t="s">
        <v>47305</v>
      </c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1" t="s">
        <v>16</v>
      </c>
      <c r="AC12982" s="23" t="s">
        <v>37877</v>
      </c>
      <c r="AD12982" s="23" t="s">
        <v>40440</v>
      </c>
      <c r="AE12982" t="s">
        <v>35410</v>
      </c>
    </row>
    <row r="12983" spans="1:31" ht="15" customHeight="1">
      <c r="A12983" s="1">
        <v>12982</v>
      </c>
      <c r="B12983" s="1" t="s">
        <v>54</v>
      </c>
      <c r="C12983" s="1" t="s">
        <v>15803</v>
      </c>
      <c r="D12983" s="2" t="s">
        <v>2901</v>
      </c>
      <c r="E12983" s="2" t="s">
        <v>139</v>
      </c>
      <c r="F12983" s="2" t="s">
        <v>28779</v>
      </c>
      <c r="G12983" s="15">
        <v>919099494</v>
      </c>
      <c r="H12983" s="2" t="s">
        <v>20</v>
      </c>
      <c r="I12983" s="1" t="s">
        <v>9</v>
      </c>
      <c r="J12983" s="4" t="s">
        <v>47305</v>
      </c>
      <c r="K12983" s="3" t="s">
        <v>42</v>
      </c>
      <c r="L12983" s="4" t="s">
        <v>47305</v>
      </c>
      <c r="M12983" s="4" t="s">
        <v>14136</v>
      </c>
      <c r="N12983" s="3" t="str">
        <f>J12983</f>
        <v>[35 lacs - 50 lacs]</v>
      </c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1" t="s">
        <v>11</v>
      </c>
      <c r="AC12983" s="23" t="s">
        <v>37877</v>
      </c>
      <c r="AD12983" s="23" t="s">
        <v>40440</v>
      </c>
      <c r="AE12983" t="s">
        <v>35410</v>
      </c>
    </row>
    <row r="12984" spans="1:31" ht="15" customHeight="1">
      <c r="A12984" s="1">
        <v>12983</v>
      </c>
      <c r="B12984" s="1" t="s">
        <v>54</v>
      </c>
      <c r="C12984" s="1" t="s">
        <v>15810</v>
      </c>
      <c r="D12984" s="2" t="s">
        <v>36198</v>
      </c>
      <c r="E12984" s="2" t="s">
        <v>1244</v>
      </c>
      <c r="F12984" s="2" t="s">
        <v>28785</v>
      </c>
      <c r="G12984" s="15">
        <v>9166006060</v>
      </c>
      <c r="H12984" s="2" t="s">
        <v>20</v>
      </c>
      <c r="I12984" s="1" t="s">
        <v>62</v>
      </c>
      <c r="J12984" s="4" t="s">
        <v>47305</v>
      </c>
      <c r="K12984" s="11" t="s">
        <v>14137</v>
      </c>
      <c r="L12984" s="4" t="s">
        <v>47305</v>
      </c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1" t="s">
        <v>16</v>
      </c>
      <c r="AC12984" s="23" t="s">
        <v>37877</v>
      </c>
      <c r="AD12984" s="23" t="s">
        <v>40440</v>
      </c>
      <c r="AE12984" t="s">
        <v>35394</v>
      </c>
    </row>
    <row r="12985" spans="1:31" ht="15" customHeight="1">
      <c r="A12985" s="1">
        <v>12984</v>
      </c>
      <c r="B12985" s="1" t="s">
        <v>54</v>
      </c>
      <c r="C12985" s="1" t="s">
        <v>15818</v>
      </c>
      <c r="D12985" s="2" t="s">
        <v>526</v>
      </c>
      <c r="E12985" s="2" t="s">
        <v>32</v>
      </c>
      <c r="F12985" s="2" t="s">
        <v>32886</v>
      </c>
      <c r="G12985" s="15">
        <v>91414466666</v>
      </c>
      <c r="H12985" s="2" t="s">
        <v>20</v>
      </c>
      <c r="I12985" s="1" t="s">
        <v>62</v>
      </c>
      <c r="J12985" s="4" t="s">
        <v>47305</v>
      </c>
      <c r="K12985" s="3" t="s">
        <v>42</v>
      </c>
      <c r="L12985" s="4" t="s">
        <v>47305</v>
      </c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1" t="s">
        <v>16</v>
      </c>
      <c r="AC12985" s="23" t="s">
        <v>37877</v>
      </c>
      <c r="AD12985" s="23" t="s">
        <v>40440</v>
      </c>
      <c r="AE12985" t="s">
        <v>35409</v>
      </c>
    </row>
    <row r="12986" spans="1:31" ht="15" customHeight="1">
      <c r="A12986" s="1">
        <v>12985</v>
      </c>
      <c r="B12986" s="1" t="s">
        <v>54</v>
      </c>
      <c r="C12986" s="1" t="s">
        <v>15826</v>
      </c>
      <c r="D12986" s="2" t="s">
        <v>1286</v>
      </c>
      <c r="E12986" s="2" t="s">
        <v>999</v>
      </c>
      <c r="F12986" s="2" t="s">
        <v>28796</v>
      </c>
      <c r="G12986" s="15">
        <v>9160046409</v>
      </c>
      <c r="H12986" s="2" t="s">
        <v>20</v>
      </c>
      <c r="I12986" s="1" t="s">
        <v>41</v>
      </c>
      <c r="J12986" s="4" t="s">
        <v>47305</v>
      </c>
      <c r="K12986" s="3" t="s">
        <v>17</v>
      </c>
      <c r="L12986" s="4" t="s">
        <v>47305</v>
      </c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1" t="s">
        <v>16</v>
      </c>
      <c r="AC12986" s="23" t="s">
        <v>37877</v>
      </c>
      <c r="AD12986" s="23" t="s">
        <v>40440</v>
      </c>
      <c r="AE12986" t="s">
        <v>35394</v>
      </c>
    </row>
    <row r="12987" spans="1:31" ht="15" customHeight="1">
      <c r="A12987" s="1">
        <v>12986</v>
      </c>
      <c r="B12987" s="1" t="s">
        <v>54</v>
      </c>
      <c r="C12987" s="1" t="s">
        <v>15837</v>
      </c>
      <c r="D12987" s="2" t="s">
        <v>841</v>
      </c>
      <c r="E12987" s="2" t="s">
        <v>32</v>
      </c>
      <c r="F12987" s="2" t="s">
        <v>28801</v>
      </c>
      <c r="G12987" s="15">
        <v>91994694400</v>
      </c>
      <c r="H12987" s="2" t="s">
        <v>8</v>
      </c>
      <c r="I12987" s="1" t="s">
        <v>41</v>
      </c>
      <c r="J12987" s="4" t="s">
        <v>47305</v>
      </c>
      <c r="K12987" s="3" t="s">
        <v>213</v>
      </c>
      <c r="L12987" s="4" t="s">
        <v>47305</v>
      </c>
      <c r="M12987" s="4" t="s">
        <v>17</v>
      </c>
      <c r="N12987" s="3" t="str">
        <f>J12987</f>
        <v>[35 lacs - 50 lacs]</v>
      </c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1" t="s">
        <v>16</v>
      </c>
      <c r="AC12987" s="23" t="s">
        <v>37877</v>
      </c>
      <c r="AD12987" s="23" t="s">
        <v>40440</v>
      </c>
      <c r="AE12987" t="s">
        <v>35394</v>
      </c>
    </row>
    <row r="12988" spans="1:31" ht="15" customHeight="1">
      <c r="A12988" s="1">
        <v>12987</v>
      </c>
      <c r="B12988" s="1" t="s">
        <v>54</v>
      </c>
      <c r="C12988" s="1" t="s">
        <v>15840</v>
      </c>
      <c r="D12988" s="2" t="s">
        <v>502</v>
      </c>
      <c r="E12988" s="2" t="s">
        <v>40</v>
      </c>
      <c r="F12988" s="2" t="s">
        <v>32890</v>
      </c>
      <c r="G12988" s="15">
        <v>91946994941</v>
      </c>
      <c r="H12988" s="2" t="s">
        <v>8</v>
      </c>
      <c r="I12988" s="1" t="s">
        <v>62</v>
      </c>
      <c r="J12988" s="4" t="s">
        <v>47305</v>
      </c>
      <c r="K12988" s="3" t="s">
        <v>17</v>
      </c>
      <c r="L12988" s="4" t="s">
        <v>47305</v>
      </c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1" t="s">
        <v>16</v>
      </c>
      <c r="AC12988" s="23" t="s">
        <v>37877</v>
      </c>
      <c r="AD12988" s="23" t="s">
        <v>40440</v>
      </c>
      <c r="AE12988" t="s">
        <v>35394</v>
      </c>
    </row>
    <row r="12989" spans="1:31" ht="15" customHeight="1">
      <c r="A12989" s="1">
        <v>12988</v>
      </c>
      <c r="B12989" s="1" t="s">
        <v>54</v>
      </c>
      <c r="C12989" s="1" t="s">
        <v>15848</v>
      </c>
      <c r="D12989" s="2" t="s">
        <v>3533</v>
      </c>
      <c r="E12989" s="2" t="s">
        <v>824</v>
      </c>
      <c r="F12989" s="2" t="s">
        <v>34960</v>
      </c>
      <c r="G12989" s="15">
        <v>919494990064</v>
      </c>
      <c r="H12989" s="2" t="s">
        <v>20</v>
      </c>
      <c r="I12989" s="1" t="s">
        <v>41</v>
      </c>
      <c r="J12989" s="4" t="s">
        <v>47305</v>
      </c>
      <c r="K12989" s="3" t="s">
        <v>17</v>
      </c>
      <c r="L12989" s="4" t="s">
        <v>47305</v>
      </c>
      <c r="M12989" s="4" t="s">
        <v>42</v>
      </c>
      <c r="N12989" s="3" t="str">
        <f t="shared" ref="N12989:N12991" si="503">J12989</f>
        <v>[35 lacs - 50 lacs]</v>
      </c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1" t="s">
        <v>11</v>
      </c>
      <c r="AC12989" s="23" t="s">
        <v>37877</v>
      </c>
      <c r="AD12989" s="23" t="s">
        <v>40440</v>
      </c>
      <c r="AE12989" t="s">
        <v>35394</v>
      </c>
    </row>
    <row r="12990" spans="1:31" ht="15" customHeight="1">
      <c r="A12990" s="1">
        <v>12989</v>
      </c>
      <c r="B12990" s="1" t="s">
        <v>54</v>
      </c>
      <c r="C12990" s="1" t="s">
        <v>15857</v>
      </c>
      <c r="D12990" s="2" t="s">
        <v>36199</v>
      </c>
      <c r="E12990" s="2" t="s">
        <v>506</v>
      </c>
      <c r="F12990" s="2" t="s">
        <v>28810</v>
      </c>
      <c r="G12990" s="15">
        <v>9194446046</v>
      </c>
      <c r="H12990" s="2" t="s">
        <v>20</v>
      </c>
      <c r="I12990" s="1" t="s">
        <v>62</v>
      </c>
      <c r="J12990" s="4" t="s">
        <v>47305</v>
      </c>
      <c r="K12990" s="3" t="s">
        <v>17</v>
      </c>
      <c r="L12990" s="4" t="s">
        <v>47305</v>
      </c>
      <c r="M12990" s="4" t="s">
        <v>42</v>
      </c>
      <c r="N12990" s="3" t="str">
        <f t="shared" si="503"/>
        <v>[35 lacs - 50 lacs]</v>
      </c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1" t="s">
        <v>16</v>
      </c>
      <c r="AC12990" s="23" t="s">
        <v>37878</v>
      </c>
      <c r="AD12990" s="23" t="s">
        <v>40440</v>
      </c>
      <c r="AE12990" t="s">
        <v>35394</v>
      </c>
    </row>
    <row r="12991" spans="1:31" ht="15" customHeight="1">
      <c r="A12991" s="1">
        <v>12990</v>
      </c>
      <c r="B12991" s="1" t="s">
        <v>54</v>
      </c>
      <c r="C12991" s="1" t="s">
        <v>15869</v>
      </c>
      <c r="D12991" s="2" t="s">
        <v>2317</v>
      </c>
      <c r="E12991" s="2" t="s">
        <v>328</v>
      </c>
      <c r="F12991" s="2" t="s">
        <v>28817</v>
      </c>
      <c r="G12991" s="15">
        <v>91416064099</v>
      </c>
      <c r="H12991" s="2" t="s">
        <v>8</v>
      </c>
      <c r="I12991" s="1" t="s">
        <v>9</v>
      </c>
      <c r="J12991" s="4" t="s">
        <v>47305</v>
      </c>
      <c r="K12991" s="3" t="s">
        <v>17</v>
      </c>
      <c r="L12991" s="4" t="s">
        <v>47305</v>
      </c>
      <c r="M12991" s="4" t="s">
        <v>42</v>
      </c>
      <c r="N12991" s="3" t="str">
        <f t="shared" si="503"/>
        <v>[35 lacs - 50 lacs]</v>
      </c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1" t="s">
        <v>16</v>
      </c>
      <c r="AC12991" s="23" t="s">
        <v>37878</v>
      </c>
      <c r="AD12991" s="23" t="s">
        <v>40440</v>
      </c>
      <c r="AE12991" t="s">
        <v>35409</v>
      </c>
    </row>
    <row r="12992" spans="1:31" ht="15" customHeight="1">
      <c r="A12992" s="1">
        <v>12991</v>
      </c>
      <c r="B12992" s="1" t="s">
        <v>54</v>
      </c>
      <c r="C12992" s="1" t="s">
        <v>15870</v>
      </c>
      <c r="D12992" s="2" t="s">
        <v>1410</v>
      </c>
      <c r="E12992" s="2" t="s">
        <v>986</v>
      </c>
      <c r="F12992" s="2" t="s">
        <v>28818</v>
      </c>
      <c r="G12992" s="15">
        <v>919919911911</v>
      </c>
      <c r="H12992" s="2" t="s">
        <v>8</v>
      </c>
      <c r="I12992" s="1" t="s">
        <v>41</v>
      </c>
      <c r="J12992" s="4" t="s">
        <v>47305</v>
      </c>
      <c r="K12992" s="3" t="s">
        <v>17</v>
      </c>
      <c r="L12992" s="4" t="s">
        <v>47305</v>
      </c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1" t="s">
        <v>11</v>
      </c>
      <c r="AC12992" s="23" t="s">
        <v>37878</v>
      </c>
      <c r="AD12992" s="23" t="s">
        <v>40440</v>
      </c>
      <c r="AE12992" t="s">
        <v>35394</v>
      </c>
    </row>
    <row r="12993" spans="1:31" ht="15" customHeight="1">
      <c r="A12993" s="1">
        <v>12992</v>
      </c>
      <c r="B12993" s="1" t="s">
        <v>54</v>
      </c>
      <c r="C12993" s="1" t="s">
        <v>15873</v>
      </c>
      <c r="D12993" s="2" t="s">
        <v>92</v>
      </c>
      <c r="E12993" s="2" t="s">
        <v>11030</v>
      </c>
      <c r="F12993" s="2" t="s">
        <v>28819</v>
      </c>
      <c r="G12993" s="15">
        <v>9194904469</v>
      </c>
      <c r="H12993" s="2" t="s">
        <v>8</v>
      </c>
      <c r="I12993" s="1" t="s">
        <v>62</v>
      </c>
      <c r="J12993" s="4" t="s">
        <v>47305</v>
      </c>
      <c r="K12993" s="3" t="s">
        <v>42</v>
      </c>
      <c r="L12993" s="4" t="s">
        <v>47305</v>
      </c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1" t="s">
        <v>16</v>
      </c>
      <c r="AC12993" s="23" t="s">
        <v>37878</v>
      </c>
      <c r="AD12993" s="23" t="s">
        <v>40440</v>
      </c>
      <c r="AE12993" t="s">
        <v>35409</v>
      </c>
    </row>
    <row r="12994" spans="1:31" ht="15" customHeight="1">
      <c r="A12994" s="1">
        <v>12993</v>
      </c>
      <c r="B12994" s="1" t="s">
        <v>54</v>
      </c>
      <c r="C12994" s="1" t="s">
        <v>15887</v>
      </c>
      <c r="D12994" s="2" t="s">
        <v>1839</v>
      </c>
      <c r="E12994" s="2" t="s">
        <v>495</v>
      </c>
      <c r="F12994" s="2" t="s">
        <v>28825</v>
      </c>
      <c r="G12994" s="15">
        <v>9104966600</v>
      </c>
      <c r="H12994" s="2" t="s">
        <v>8</v>
      </c>
      <c r="I12994" s="1" t="s">
        <v>62</v>
      </c>
      <c r="J12994" s="4" t="s">
        <v>47305</v>
      </c>
      <c r="K12994" s="3" t="s">
        <v>17</v>
      </c>
      <c r="L12994" s="4" t="s">
        <v>47305</v>
      </c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1" t="s">
        <v>16</v>
      </c>
      <c r="AC12994" s="23" t="s">
        <v>37878</v>
      </c>
      <c r="AD12994" s="23" t="s">
        <v>40440</v>
      </c>
      <c r="AE12994" t="s">
        <v>35399</v>
      </c>
    </row>
    <row r="12995" spans="1:31" ht="15" customHeight="1">
      <c r="A12995" s="1">
        <v>12994</v>
      </c>
      <c r="B12995" s="1" t="s">
        <v>54</v>
      </c>
      <c r="C12995" s="1" t="s">
        <v>15899</v>
      </c>
      <c r="D12995" s="2" t="s">
        <v>636</v>
      </c>
      <c r="E12995" s="2" t="s">
        <v>139</v>
      </c>
      <c r="F12995" s="2" t="s">
        <v>28834</v>
      </c>
      <c r="G12995" s="15">
        <v>91940449411</v>
      </c>
      <c r="H12995" s="2" t="s">
        <v>15</v>
      </c>
      <c r="I12995" s="1" t="s">
        <v>62</v>
      </c>
      <c r="J12995" s="4" t="s">
        <v>47305</v>
      </c>
      <c r="K12995" s="3" t="s">
        <v>17</v>
      </c>
      <c r="L12995" s="4" t="s">
        <v>47305</v>
      </c>
      <c r="M12995" s="4" t="s">
        <v>42</v>
      </c>
      <c r="N12995" s="3" t="str">
        <f t="shared" ref="N12995:N12996" si="504">J12995</f>
        <v>[35 lacs - 50 lacs]</v>
      </c>
      <c r="O12995" s="4" t="s">
        <v>47348</v>
      </c>
      <c r="P12995" s="3" t="s">
        <v>47305</v>
      </c>
      <c r="Q12995" s="4" t="s">
        <v>14137</v>
      </c>
      <c r="R12995" s="3" t="s">
        <v>47305</v>
      </c>
      <c r="S12995" s="4" t="s">
        <v>13</v>
      </c>
      <c r="T12995" s="3" t="s">
        <v>47305</v>
      </c>
      <c r="U12995" s="4"/>
      <c r="V12995" s="4"/>
      <c r="W12995" s="4"/>
      <c r="X12995" s="4"/>
      <c r="Y12995" s="4"/>
      <c r="Z12995" s="4"/>
      <c r="AA12995" s="1" t="s">
        <v>11</v>
      </c>
      <c r="AC12995" s="23" t="s">
        <v>37878</v>
      </c>
      <c r="AD12995" s="23" t="s">
        <v>40440</v>
      </c>
      <c r="AE12995" t="s">
        <v>35394</v>
      </c>
    </row>
    <row r="12996" spans="1:31" ht="15" customHeight="1">
      <c r="A12996" s="1">
        <v>12995</v>
      </c>
      <c r="B12996" s="1" t="s">
        <v>54</v>
      </c>
      <c r="C12996" s="1" t="s">
        <v>15906</v>
      </c>
      <c r="D12996" s="2" t="s">
        <v>1305</v>
      </c>
      <c r="E12996" s="2" t="s">
        <v>37228</v>
      </c>
      <c r="F12996" s="2" t="s">
        <v>28839</v>
      </c>
      <c r="G12996" s="15">
        <v>919496161</v>
      </c>
      <c r="H12996" s="2" t="s">
        <v>20</v>
      </c>
      <c r="I12996" s="1" t="s">
        <v>62</v>
      </c>
      <c r="J12996" s="4" t="s">
        <v>47305</v>
      </c>
      <c r="K12996" s="3" t="s">
        <v>17</v>
      </c>
      <c r="L12996" s="4" t="s">
        <v>47305</v>
      </c>
      <c r="M12996" s="4" t="s">
        <v>42</v>
      </c>
      <c r="N12996" s="3" t="str">
        <f t="shared" si="504"/>
        <v>[35 lacs - 50 lacs]</v>
      </c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1" t="s">
        <v>16</v>
      </c>
      <c r="AC12996" s="23" t="s">
        <v>37878</v>
      </c>
      <c r="AD12996" s="23" t="s">
        <v>40440</v>
      </c>
      <c r="AE12996" t="s">
        <v>35410</v>
      </c>
    </row>
    <row r="12997" spans="1:31" ht="15" customHeight="1">
      <c r="A12997" s="1">
        <v>12996</v>
      </c>
      <c r="B12997" s="1" t="s">
        <v>54</v>
      </c>
      <c r="C12997" s="1" t="s">
        <v>15918</v>
      </c>
      <c r="D12997" s="2" t="s">
        <v>36200</v>
      </c>
      <c r="E12997" s="2" t="s">
        <v>40</v>
      </c>
      <c r="F12997" s="2" t="s">
        <v>28847</v>
      </c>
      <c r="G12997" s="15">
        <v>91994699446</v>
      </c>
      <c r="H12997" s="2" t="s">
        <v>37</v>
      </c>
      <c r="I12997" s="1" t="s">
        <v>9</v>
      </c>
      <c r="J12997" s="4" t="s">
        <v>47305</v>
      </c>
      <c r="K12997" s="3" t="s">
        <v>42</v>
      </c>
      <c r="L12997" s="4" t="s">
        <v>47305</v>
      </c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1" t="s">
        <v>16</v>
      </c>
      <c r="AC12997" s="23" t="s">
        <v>37878</v>
      </c>
      <c r="AD12997" s="23" t="s">
        <v>40440</v>
      </c>
      <c r="AE12997" t="s">
        <v>35394</v>
      </c>
    </row>
    <row r="12998" spans="1:31" ht="15" customHeight="1">
      <c r="A12998" s="1">
        <v>12997</v>
      </c>
      <c r="B12998" s="1" t="s">
        <v>54</v>
      </c>
      <c r="C12998" s="1" t="s">
        <v>15926</v>
      </c>
      <c r="D12998" s="2" t="s">
        <v>220</v>
      </c>
      <c r="E12998" s="2" t="s">
        <v>1577</v>
      </c>
      <c r="F12998" s="2" t="s">
        <v>28855</v>
      </c>
      <c r="G12998" s="15">
        <v>914409194</v>
      </c>
      <c r="H12998" s="2" t="s">
        <v>37</v>
      </c>
      <c r="I12998" s="1" t="s">
        <v>41</v>
      </c>
      <c r="J12998" s="4" t="s">
        <v>47305</v>
      </c>
      <c r="K12998" s="3" t="s">
        <v>17</v>
      </c>
      <c r="L12998" s="4" t="s">
        <v>47305</v>
      </c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1" t="s">
        <v>16</v>
      </c>
      <c r="AC12998" s="23" t="s">
        <v>37878</v>
      </c>
      <c r="AD12998" s="23" t="s">
        <v>40440</v>
      </c>
      <c r="AE12998" t="s">
        <v>35410</v>
      </c>
    </row>
    <row r="12999" spans="1:31" ht="15" customHeight="1">
      <c r="A12999" s="1">
        <v>12998</v>
      </c>
      <c r="B12999" s="1" t="s">
        <v>54</v>
      </c>
      <c r="C12999" s="1" t="s">
        <v>15933</v>
      </c>
      <c r="D12999" s="2" t="s">
        <v>1209</v>
      </c>
      <c r="E12999" s="2" t="s">
        <v>217</v>
      </c>
      <c r="F12999" s="2" t="s">
        <v>32900</v>
      </c>
      <c r="G12999" s="15">
        <v>91446044099</v>
      </c>
      <c r="H12999" s="2" t="s">
        <v>8</v>
      </c>
      <c r="I12999" s="1" t="s">
        <v>41</v>
      </c>
      <c r="J12999" s="4" t="s">
        <v>47305</v>
      </c>
      <c r="K12999" s="3" t="s">
        <v>17</v>
      </c>
      <c r="L12999" s="4" t="s">
        <v>47305</v>
      </c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1" t="s">
        <v>11</v>
      </c>
      <c r="AC12999" s="23" t="s">
        <v>37878</v>
      </c>
      <c r="AD12999" s="23" t="s">
        <v>40440</v>
      </c>
      <c r="AE12999" t="s">
        <v>35409</v>
      </c>
    </row>
    <row r="13000" spans="1:31" ht="15" customHeight="1">
      <c r="A13000" s="1">
        <v>12999</v>
      </c>
      <c r="B13000" s="1" t="s">
        <v>54</v>
      </c>
      <c r="C13000" s="1" t="s">
        <v>15945</v>
      </c>
      <c r="D13000" s="2" t="s">
        <v>1231</v>
      </c>
      <c r="E13000" s="2" t="s">
        <v>5536</v>
      </c>
      <c r="F13000" s="2" t="s">
        <v>34975</v>
      </c>
      <c r="G13000" s="15">
        <v>919944404444</v>
      </c>
      <c r="H13000" s="2" t="s">
        <v>8</v>
      </c>
      <c r="I13000" s="1" t="s">
        <v>62</v>
      </c>
      <c r="J13000" s="4" t="s">
        <v>47305</v>
      </c>
      <c r="K13000" s="3" t="s">
        <v>17</v>
      </c>
      <c r="L13000" s="4" t="s">
        <v>47305</v>
      </c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1" t="s">
        <v>16</v>
      </c>
      <c r="AC13000" s="23" t="s">
        <v>37879</v>
      </c>
      <c r="AD13000" s="23" t="s">
        <v>40440</v>
      </c>
      <c r="AE13000" t="s">
        <v>35410</v>
      </c>
    </row>
    <row r="13001" spans="1:31" ht="15" customHeight="1">
      <c r="A13001" s="1">
        <v>13000</v>
      </c>
      <c r="B13001" s="1" t="s">
        <v>54</v>
      </c>
      <c r="C13001" s="1" t="s">
        <v>15955</v>
      </c>
      <c r="D13001" s="2" t="s">
        <v>216</v>
      </c>
      <c r="E13001" s="2" t="s">
        <v>16172</v>
      </c>
      <c r="F13001" s="2" t="s">
        <v>28871</v>
      </c>
      <c r="G13001" s="15">
        <v>91994946441</v>
      </c>
      <c r="H13001" s="2" t="s">
        <v>8</v>
      </c>
      <c r="I13001" s="1" t="s">
        <v>41</v>
      </c>
      <c r="J13001" s="4" t="s">
        <v>47305</v>
      </c>
      <c r="K13001" s="3" t="s">
        <v>17</v>
      </c>
      <c r="L13001" s="4" t="s">
        <v>47305</v>
      </c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1" t="s">
        <v>16</v>
      </c>
      <c r="AC13001" s="23" t="s">
        <v>37879</v>
      </c>
      <c r="AD13001" s="23" t="s">
        <v>40440</v>
      </c>
      <c r="AE13001" t="s">
        <v>35399</v>
      </c>
    </row>
    <row r="13002" spans="1:31" ht="15" customHeight="1">
      <c r="A13002" s="1">
        <v>13001</v>
      </c>
      <c r="B13002" s="1" t="s">
        <v>54</v>
      </c>
      <c r="C13002" s="1" t="s">
        <v>15961</v>
      </c>
      <c r="D13002" s="2" t="s">
        <v>58</v>
      </c>
      <c r="E13002" s="2" t="s">
        <v>37373</v>
      </c>
      <c r="F13002" s="2" t="s">
        <v>28874</v>
      </c>
      <c r="G13002" s="15">
        <v>914449469149</v>
      </c>
      <c r="H13002" s="2" t="s">
        <v>20</v>
      </c>
      <c r="I13002" s="1" t="s">
        <v>62</v>
      </c>
      <c r="J13002" s="4" t="s">
        <v>47305</v>
      </c>
      <c r="K13002" s="3" t="s">
        <v>17</v>
      </c>
      <c r="L13002" s="4" t="s">
        <v>47305</v>
      </c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1" t="s">
        <v>11</v>
      </c>
      <c r="AC13002" s="23" t="s">
        <v>37879</v>
      </c>
      <c r="AD13002" s="23" t="s">
        <v>40440</v>
      </c>
      <c r="AE13002" t="s">
        <v>35410</v>
      </c>
    </row>
    <row r="13003" spans="1:31" ht="15" customHeight="1">
      <c r="A13003" s="1">
        <v>13002</v>
      </c>
      <c r="B13003" s="1" t="s">
        <v>54</v>
      </c>
      <c r="C13003" s="1" t="s">
        <v>16477</v>
      </c>
      <c r="D13003" s="9" t="s">
        <v>683</v>
      </c>
      <c r="E13003" s="9" t="s">
        <v>813</v>
      </c>
      <c r="F13003" s="9" t="s">
        <v>32567</v>
      </c>
      <c r="G13003" s="17">
        <v>91944146494</v>
      </c>
      <c r="H13003" s="9" t="s">
        <v>15</v>
      </c>
      <c r="I13003" s="1" t="s">
        <v>62</v>
      </c>
      <c r="J13003" s="4" t="s">
        <v>47305</v>
      </c>
      <c r="K13003" s="3" t="s">
        <v>42</v>
      </c>
      <c r="L13003" s="4" t="s">
        <v>47305</v>
      </c>
      <c r="M13003" s="11"/>
      <c r="N13003" s="4"/>
      <c r="O13003" s="11"/>
      <c r="P13003" s="4"/>
      <c r="Q13003" s="11"/>
      <c r="R13003" s="4"/>
      <c r="S13003" s="11"/>
      <c r="T13003" s="4"/>
      <c r="U13003" s="11"/>
      <c r="V13003" s="4"/>
      <c r="W13003" s="11"/>
      <c r="X13003" s="4"/>
      <c r="Y13003" s="11"/>
      <c r="Z13003" s="4"/>
      <c r="AA13003" s="1" t="s">
        <v>16</v>
      </c>
      <c r="AC13003" s="23" t="s">
        <v>37879</v>
      </c>
      <c r="AD13003" s="23" t="s">
        <v>40440</v>
      </c>
      <c r="AE13003" t="s">
        <v>35410</v>
      </c>
    </row>
    <row r="13004" spans="1:31" ht="15" customHeight="1">
      <c r="A13004" s="1">
        <v>13003</v>
      </c>
      <c r="B13004" s="1" t="s">
        <v>54</v>
      </c>
      <c r="C13004" s="1" t="s">
        <v>16481</v>
      </c>
      <c r="D13004" s="9" t="s">
        <v>1025</v>
      </c>
      <c r="E13004" s="9" t="s">
        <v>40</v>
      </c>
      <c r="F13004" s="9" t="s">
        <v>28884</v>
      </c>
      <c r="G13004" s="17">
        <v>91944904199</v>
      </c>
      <c r="H13004" s="9" t="s">
        <v>20</v>
      </c>
      <c r="I13004" s="1" t="s">
        <v>62</v>
      </c>
      <c r="J13004" s="4" t="s">
        <v>47305</v>
      </c>
      <c r="K13004" s="3" t="s">
        <v>17</v>
      </c>
      <c r="L13004" s="4" t="s">
        <v>47305</v>
      </c>
      <c r="M13004" s="4" t="s">
        <v>42</v>
      </c>
      <c r="N13004" s="3" t="str">
        <f>J13004</f>
        <v>[35 lacs - 50 lacs]</v>
      </c>
      <c r="O13004" s="11"/>
      <c r="P13004" s="4"/>
      <c r="Q13004" s="11"/>
      <c r="R13004" s="4"/>
      <c r="S13004" s="11"/>
      <c r="T13004" s="4"/>
      <c r="U13004" s="11"/>
      <c r="V13004" s="4"/>
      <c r="W13004" s="11"/>
      <c r="X13004" s="4"/>
      <c r="Y13004" s="11"/>
      <c r="Z13004" s="4"/>
      <c r="AA13004" s="1" t="s">
        <v>11</v>
      </c>
      <c r="AC13004" s="23" t="s">
        <v>37879</v>
      </c>
      <c r="AD13004" s="23" t="s">
        <v>40440</v>
      </c>
      <c r="AE13004" t="s">
        <v>35399</v>
      </c>
    </row>
    <row r="13005" spans="1:31" ht="15" customHeight="1">
      <c r="A13005" s="1">
        <v>13004</v>
      </c>
      <c r="B13005" s="1" t="s">
        <v>54</v>
      </c>
      <c r="C13005" s="1" t="s">
        <v>16486</v>
      </c>
      <c r="D13005" s="9" t="s">
        <v>36201</v>
      </c>
      <c r="E13005" s="9" t="s">
        <v>37374</v>
      </c>
      <c r="F13005" s="9" t="s">
        <v>32906</v>
      </c>
      <c r="G13005" s="17">
        <v>9100144441</v>
      </c>
      <c r="H13005" s="9" t="s">
        <v>20</v>
      </c>
      <c r="I13005" s="1" t="s">
        <v>41</v>
      </c>
      <c r="J13005" s="4" t="s">
        <v>47305</v>
      </c>
      <c r="K13005" s="3" t="s">
        <v>17</v>
      </c>
      <c r="L13005" s="4" t="s">
        <v>47305</v>
      </c>
      <c r="M13005" s="11"/>
      <c r="N13005" s="4"/>
      <c r="O13005" s="11"/>
      <c r="P13005" s="4"/>
      <c r="Q13005" s="11"/>
      <c r="R13005" s="4"/>
      <c r="S13005" s="11"/>
      <c r="T13005" s="4"/>
      <c r="U13005" s="11"/>
      <c r="V13005" s="4"/>
      <c r="W13005" s="11"/>
      <c r="X13005" s="4"/>
      <c r="Y13005" s="11"/>
      <c r="Z13005" s="4"/>
      <c r="AA13005" s="1" t="s">
        <v>16</v>
      </c>
      <c r="AC13005" s="23" t="s">
        <v>37879</v>
      </c>
      <c r="AD13005" s="23" t="s">
        <v>40440</v>
      </c>
      <c r="AE13005" t="s">
        <v>35410</v>
      </c>
    </row>
    <row r="13006" spans="1:31" ht="15" customHeight="1">
      <c r="A13006" s="1">
        <v>13005</v>
      </c>
      <c r="B13006" s="1" t="s">
        <v>54</v>
      </c>
      <c r="C13006" s="1" t="s">
        <v>16506</v>
      </c>
      <c r="D13006" s="9" t="s">
        <v>16180</v>
      </c>
      <c r="E13006" s="9" t="s">
        <v>40</v>
      </c>
      <c r="F13006" s="9" t="s">
        <v>28899</v>
      </c>
      <c r="G13006" s="17">
        <v>919664640946</v>
      </c>
      <c r="H13006" s="9" t="s">
        <v>8</v>
      </c>
      <c r="I13006" s="1" t="s">
        <v>62</v>
      </c>
      <c r="J13006" s="4" t="s">
        <v>47305</v>
      </c>
      <c r="K13006" s="3" t="s">
        <v>17</v>
      </c>
      <c r="L13006" s="4" t="s">
        <v>47305</v>
      </c>
      <c r="M13006" s="11"/>
      <c r="N13006" s="4"/>
      <c r="O13006" s="11"/>
      <c r="P13006" s="4"/>
      <c r="Q13006" s="11"/>
      <c r="R13006" s="4"/>
      <c r="S13006" s="11"/>
      <c r="T13006" s="4"/>
      <c r="U13006" s="11"/>
      <c r="V13006" s="4"/>
      <c r="W13006" s="11"/>
      <c r="X13006" s="4"/>
      <c r="Y13006" s="11"/>
      <c r="Z13006" s="4"/>
      <c r="AA13006" s="1" t="s">
        <v>16</v>
      </c>
      <c r="AC13006" s="23" t="s">
        <v>37879</v>
      </c>
      <c r="AD13006" s="23" t="s">
        <v>40440</v>
      </c>
      <c r="AE13006" t="s">
        <v>35394</v>
      </c>
    </row>
    <row r="13007" spans="1:31" ht="15" customHeight="1">
      <c r="A13007" s="1">
        <v>13006</v>
      </c>
      <c r="B13007" s="1" t="s">
        <v>54</v>
      </c>
      <c r="C13007" s="1" t="s">
        <v>16535</v>
      </c>
      <c r="D13007" s="9" t="s">
        <v>2671</v>
      </c>
      <c r="E13007" s="9" t="s">
        <v>16186</v>
      </c>
      <c r="F13007" s="9" t="s">
        <v>27124</v>
      </c>
      <c r="G13007" s="17">
        <v>91964409491</v>
      </c>
      <c r="H13007" s="9" t="s">
        <v>8</v>
      </c>
      <c r="I13007" s="1" t="s">
        <v>9</v>
      </c>
      <c r="J13007" s="4" t="s">
        <v>47305</v>
      </c>
      <c r="K13007" s="3" t="s">
        <v>213</v>
      </c>
      <c r="L13007" s="4" t="s">
        <v>47305</v>
      </c>
      <c r="M13007" s="11"/>
      <c r="N13007" s="4"/>
      <c r="O13007" s="11"/>
      <c r="P13007" s="4"/>
      <c r="Q13007" s="11"/>
      <c r="R13007" s="4"/>
      <c r="S13007" s="11"/>
      <c r="T13007" s="4"/>
      <c r="U13007" s="11"/>
      <c r="V13007" s="4"/>
      <c r="W13007" s="11"/>
      <c r="X13007" s="4"/>
      <c r="Y13007" s="11"/>
      <c r="Z13007" s="4"/>
      <c r="AA13007" s="1" t="s">
        <v>16</v>
      </c>
      <c r="AC13007" s="23" t="s">
        <v>37879</v>
      </c>
      <c r="AD13007" s="23" t="s">
        <v>40440</v>
      </c>
      <c r="AE13007" t="s">
        <v>35394</v>
      </c>
    </row>
    <row r="13008" spans="1:31" ht="15" customHeight="1">
      <c r="A13008" s="1">
        <v>13007</v>
      </c>
      <c r="B13008" s="1" t="s">
        <v>54</v>
      </c>
      <c r="C13008" s="1" t="s">
        <v>16545</v>
      </c>
      <c r="D13008" s="9" t="s">
        <v>1625</v>
      </c>
      <c r="E13008" s="9" t="s">
        <v>16188</v>
      </c>
      <c r="F13008" s="9" t="s">
        <v>28920</v>
      </c>
      <c r="G13008" s="17">
        <v>91944666161</v>
      </c>
      <c r="H13008" s="9" t="s">
        <v>37</v>
      </c>
      <c r="I13008" s="1" t="s">
        <v>62</v>
      </c>
      <c r="J13008" s="4" t="s">
        <v>47305</v>
      </c>
      <c r="K13008" s="3" t="s">
        <v>17</v>
      </c>
      <c r="L13008" s="4" t="s">
        <v>47305</v>
      </c>
      <c r="M13008" s="11"/>
      <c r="N13008" s="4"/>
      <c r="O13008" s="11"/>
      <c r="P13008" s="4"/>
      <c r="Q13008" s="11"/>
      <c r="R13008" s="4"/>
      <c r="S13008" s="11"/>
      <c r="T13008" s="4"/>
      <c r="U13008" s="11"/>
      <c r="V13008" s="4"/>
      <c r="W13008" s="11"/>
      <c r="X13008" s="4"/>
      <c r="Y13008" s="11"/>
      <c r="Z13008" s="4"/>
      <c r="AA13008" s="1" t="s">
        <v>16</v>
      </c>
      <c r="AC13008" s="23" t="s">
        <v>37879</v>
      </c>
      <c r="AD13008" s="23" t="s">
        <v>40440</v>
      </c>
      <c r="AE13008" t="s">
        <v>35409</v>
      </c>
    </row>
    <row r="13009" spans="1:31" ht="15" customHeight="1">
      <c r="A13009" s="1">
        <v>13008</v>
      </c>
      <c r="B13009" s="1" t="s">
        <v>54</v>
      </c>
      <c r="C13009" s="1" t="s">
        <v>16550</v>
      </c>
      <c r="D13009" s="9" t="s">
        <v>1421</v>
      </c>
      <c r="E13009" s="9" t="s">
        <v>1047</v>
      </c>
      <c r="F13009" s="9" t="s">
        <v>28924</v>
      </c>
      <c r="G13009" s="17">
        <v>919446049090</v>
      </c>
      <c r="H13009" s="9" t="s">
        <v>8</v>
      </c>
      <c r="I13009" s="1" t="s">
        <v>62</v>
      </c>
      <c r="J13009" s="4" t="s">
        <v>47305</v>
      </c>
      <c r="K13009" s="3" t="s">
        <v>17</v>
      </c>
      <c r="L13009" s="4" t="s">
        <v>47305</v>
      </c>
      <c r="M13009" s="11"/>
      <c r="N13009" s="4"/>
      <c r="O13009" s="11"/>
      <c r="P13009" s="4"/>
      <c r="Q13009" s="11"/>
      <c r="R13009" s="4"/>
      <c r="S13009" s="11"/>
      <c r="T13009" s="4"/>
      <c r="U13009" s="11"/>
      <c r="V13009" s="4"/>
      <c r="W13009" s="11"/>
      <c r="X13009" s="4"/>
      <c r="Y13009" s="11"/>
      <c r="Z13009" s="4"/>
      <c r="AA13009" s="1" t="s">
        <v>16</v>
      </c>
      <c r="AC13009" s="23" t="s">
        <v>37879</v>
      </c>
      <c r="AD13009" s="23" t="s">
        <v>40440</v>
      </c>
      <c r="AE13009" t="s">
        <v>35394</v>
      </c>
    </row>
    <row r="13010" spans="1:31" ht="15" customHeight="1">
      <c r="A13010" s="1">
        <v>13009</v>
      </c>
      <c r="B13010" s="1" t="s">
        <v>54</v>
      </c>
      <c r="C13010" s="1" t="s">
        <v>16575</v>
      </c>
      <c r="D13010" s="9" t="s">
        <v>10159</v>
      </c>
      <c r="E13010" s="9" t="s">
        <v>40</v>
      </c>
      <c r="F13010" s="9" t="s">
        <v>28936</v>
      </c>
      <c r="G13010" s="17">
        <v>9166496446</v>
      </c>
      <c r="H13010" s="9" t="s">
        <v>15</v>
      </c>
      <c r="I13010" s="1" t="s">
        <v>62</v>
      </c>
      <c r="J13010" s="4" t="s">
        <v>47305</v>
      </c>
      <c r="K13010" s="3" t="s">
        <v>42</v>
      </c>
      <c r="L13010" s="4" t="s">
        <v>47305</v>
      </c>
      <c r="M13010" s="11"/>
      <c r="N13010" s="4"/>
      <c r="O13010" s="11"/>
      <c r="P13010" s="4"/>
      <c r="Q13010" s="11"/>
      <c r="R13010" s="4"/>
      <c r="S13010" s="11"/>
      <c r="T13010" s="4"/>
      <c r="U13010" s="11"/>
      <c r="V13010" s="4"/>
      <c r="W13010" s="11"/>
      <c r="X13010" s="4"/>
      <c r="Y13010" s="11"/>
      <c r="Z13010" s="4"/>
      <c r="AA13010" s="1" t="s">
        <v>16</v>
      </c>
      <c r="AC13010" s="23" t="s">
        <v>37879</v>
      </c>
      <c r="AD13010" s="23" t="s">
        <v>40440</v>
      </c>
      <c r="AE13010" t="s">
        <v>35394</v>
      </c>
    </row>
    <row r="13011" spans="1:31" ht="15" customHeight="1">
      <c r="A13011" s="1">
        <v>13010</v>
      </c>
      <c r="B13011" s="1" t="s">
        <v>54</v>
      </c>
      <c r="C13011" s="1" t="s">
        <v>16578</v>
      </c>
      <c r="D13011" s="9" t="s">
        <v>727</v>
      </c>
      <c r="E13011" s="9" t="s">
        <v>2030</v>
      </c>
      <c r="F13011" s="9" t="s">
        <v>32916</v>
      </c>
      <c r="G13011" s="17">
        <v>919909096000</v>
      </c>
      <c r="H13011" s="9" t="s">
        <v>8</v>
      </c>
      <c r="I13011" s="1" t="s">
        <v>41</v>
      </c>
      <c r="J13011" s="4" t="s">
        <v>47305</v>
      </c>
      <c r="K13011" s="3" t="s">
        <v>17</v>
      </c>
      <c r="L13011" s="4" t="s">
        <v>47305</v>
      </c>
      <c r="M13011" s="4" t="s">
        <v>42</v>
      </c>
      <c r="N13011" s="3" t="str">
        <f>J13011</f>
        <v>[35 lacs - 50 lacs]</v>
      </c>
      <c r="O13011" s="11"/>
      <c r="P13011" s="4"/>
      <c r="Q13011" s="11"/>
      <c r="R13011" s="4"/>
      <c r="S13011" s="11"/>
      <c r="T13011" s="4"/>
      <c r="U13011" s="11"/>
      <c r="V13011" s="4"/>
      <c r="W13011" s="11"/>
      <c r="X13011" s="4"/>
      <c r="Y13011" s="11"/>
      <c r="Z13011" s="4"/>
      <c r="AA13011" s="1" t="s">
        <v>11</v>
      </c>
      <c r="AC13011" s="23" t="s">
        <v>37879</v>
      </c>
      <c r="AD13011" s="23" t="s">
        <v>40440</v>
      </c>
      <c r="AE13011" t="s">
        <v>35410</v>
      </c>
    </row>
    <row r="13012" spans="1:31" ht="15" customHeight="1">
      <c r="A13012" s="1">
        <v>13011</v>
      </c>
      <c r="B13012" s="1" t="s">
        <v>54</v>
      </c>
      <c r="C13012" s="1" t="s">
        <v>16583</v>
      </c>
      <c r="D13012" s="9" t="s">
        <v>11206</v>
      </c>
      <c r="E13012" s="9" t="s">
        <v>16198</v>
      </c>
      <c r="F13012" s="9" t="s">
        <v>34996</v>
      </c>
      <c r="G13012" s="17">
        <v>91964946411</v>
      </c>
      <c r="H13012" s="9" t="s">
        <v>15</v>
      </c>
      <c r="I13012" s="1" t="s">
        <v>62</v>
      </c>
      <c r="J13012" s="4" t="s">
        <v>47305</v>
      </c>
      <c r="K13012" s="11" t="s">
        <v>14137</v>
      </c>
      <c r="L13012" s="4" t="s">
        <v>47305</v>
      </c>
      <c r="M13012" s="11"/>
      <c r="N13012" s="4"/>
      <c r="O13012" s="11"/>
      <c r="P13012" s="4"/>
      <c r="Q13012" s="11"/>
      <c r="R13012" s="4"/>
      <c r="S13012" s="11"/>
      <c r="T13012" s="4"/>
      <c r="U13012" s="11"/>
      <c r="V13012" s="4"/>
      <c r="W13012" s="11"/>
      <c r="X13012" s="4"/>
      <c r="Y13012" s="11"/>
      <c r="Z13012" s="4"/>
      <c r="AA13012" s="1" t="s">
        <v>16</v>
      </c>
      <c r="AC13012" s="23" t="s">
        <v>37879</v>
      </c>
      <c r="AD13012" s="23" t="s">
        <v>40440</v>
      </c>
      <c r="AE13012" t="s">
        <v>35409</v>
      </c>
    </row>
    <row r="13013" spans="1:31" ht="15" customHeight="1">
      <c r="A13013" s="1">
        <v>13012</v>
      </c>
      <c r="B13013" s="1" t="s">
        <v>54</v>
      </c>
      <c r="C13013" s="1" t="s">
        <v>16589</v>
      </c>
      <c r="D13013" s="9" t="s">
        <v>280</v>
      </c>
      <c r="E13013" s="9" t="s">
        <v>40</v>
      </c>
      <c r="F13013" s="9" t="s">
        <v>28944</v>
      </c>
      <c r="G13013" s="17">
        <v>919041114146</v>
      </c>
      <c r="H13013" s="9" t="s">
        <v>8</v>
      </c>
      <c r="I13013" s="1" t="s">
        <v>41</v>
      </c>
      <c r="J13013" s="4" t="s">
        <v>47305</v>
      </c>
      <c r="K13013" s="3" t="s">
        <v>17</v>
      </c>
      <c r="L13013" s="4" t="s">
        <v>47305</v>
      </c>
      <c r="M13013" s="11"/>
      <c r="N13013" s="4"/>
      <c r="O13013" s="11"/>
      <c r="P13013" s="4"/>
      <c r="Q13013" s="11"/>
      <c r="R13013" s="4"/>
      <c r="S13013" s="11"/>
      <c r="T13013" s="4"/>
      <c r="U13013" s="11"/>
      <c r="V13013" s="4"/>
      <c r="W13013" s="11"/>
      <c r="X13013" s="4"/>
      <c r="Y13013" s="11"/>
      <c r="Z13013" s="4"/>
      <c r="AA13013" s="1" t="s">
        <v>16</v>
      </c>
      <c r="AC13013" s="23" t="s">
        <v>37879</v>
      </c>
      <c r="AD13013" s="23" t="s">
        <v>40440</v>
      </c>
      <c r="AE13013" t="s">
        <v>35394</v>
      </c>
    </row>
    <row r="13014" spans="1:31" ht="15" customHeight="1">
      <c r="A13014" s="1">
        <v>13013</v>
      </c>
      <c r="B13014" s="1" t="s">
        <v>54</v>
      </c>
      <c r="C13014" s="1" t="s">
        <v>16592</v>
      </c>
      <c r="D13014" s="9" t="s">
        <v>683</v>
      </c>
      <c r="E13014" s="9" t="s">
        <v>16201</v>
      </c>
      <c r="F13014" s="9" t="s">
        <v>28947</v>
      </c>
      <c r="G13014" s="17">
        <v>91999006414</v>
      </c>
      <c r="H13014" s="9" t="s">
        <v>15</v>
      </c>
      <c r="I13014" s="1" t="s">
        <v>62</v>
      </c>
      <c r="J13014" s="4" t="s">
        <v>47305</v>
      </c>
      <c r="K13014" s="3" t="s">
        <v>42</v>
      </c>
      <c r="L13014" s="4" t="s">
        <v>47305</v>
      </c>
      <c r="M13014" s="11"/>
      <c r="N13014" s="4"/>
      <c r="O13014" s="11"/>
      <c r="P13014" s="4"/>
      <c r="Q13014" s="11"/>
      <c r="R13014" s="4"/>
      <c r="S13014" s="11"/>
      <c r="T13014" s="4"/>
      <c r="U13014" s="11"/>
      <c r="V13014" s="4"/>
      <c r="W13014" s="11"/>
      <c r="X13014" s="4"/>
      <c r="Y13014" s="11"/>
      <c r="Z13014" s="4"/>
      <c r="AA13014" s="1" t="s">
        <v>11</v>
      </c>
      <c r="AC13014" s="23" t="s">
        <v>37879</v>
      </c>
      <c r="AD13014" s="23" t="s">
        <v>40440</v>
      </c>
      <c r="AE13014" t="s">
        <v>35409</v>
      </c>
    </row>
    <row r="13015" spans="1:31" ht="15" customHeight="1">
      <c r="A13015" s="1">
        <v>13014</v>
      </c>
      <c r="B13015" s="1" t="s">
        <v>54</v>
      </c>
      <c r="C13015" s="1" t="s">
        <v>16606</v>
      </c>
      <c r="D13015" s="9" t="s">
        <v>2169</v>
      </c>
      <c r="E13015" s="9" t="s">
        <v>40</v>
      </c>
      <c r="F13015" s="9" t="s">
        <v>28956</v>
      </c>
      <c r="G13015" s="17">
        <v>9199449499</v>
      </c>
      <c r="H13015" s="9" t="s">
        <v>37</v>
      </c>
      <c r="I13015" s="1" t="s">
        <v>62</v>
      </c>
      <c r="J13015" s="4" t="s">
        <v>47305</v>
      </c>
      <c r="K13015" s="3" t="s">
        <v>42</v>
      </c>
      <c r="L13015" s="4" t="s">
        <v>47305</v>
      </c>
      <c r="M13015" s="11"/>
      <c r="N13015" s="4"/>
      <c r="O13015" s="11"/>
      <c r="P13015" s="4"/>
      <c r="Q13015" s="11"/>
      <c r="R13015" s="4"/>
      <c r="S13015" s="11"/>
      <c r="T13015" s="4"/>
      <c r="U13015" s="11"/>
      <c r="V13015" s="4"/>
      <c r="W13015" s="11"/>
      <c r="X13015" s="4"/>
      <c r="Y13015" s="11"/>
      <c r="Z13015" s="4"/>
      <c r="AA13015" s="1" t="s">
        <v>11</v>
      </c>
      <c r="AC13015" s="23" t="s">
        <v>37879</v>
      </c>
      <c r="AD13015" s="23" t="s">
        <v>40440</v>
      </c>
      <c r="AE13015" t="s">
        <v>35394</v>
      </c>
    </row>
    <row r="13016" spans="1:31" ht="15" customHeight="1">
      <c r="A13016" s="1">
        <v>13015</v>
      </c>
      <c r="B13016" s="1" t="s">
        <v>54</v>
      </c>
      <c r="C13016" s="1" t="s">
        <v>16610</v>
      </c>
      <c r="D13016" s="9" t="s">
        <v>16205</v>
      </c>
      <c r="E13016" s="9" t="s">
        <v>139</v>
      </c>
      <c r="F13016" s="9" t="s">
        <v>28960</v>
      </c>
      <c r="G13016" s="17">
        <v>9196444164</v>
      </c>
      <c r="H13016" s="9" t="s">
        <v>8</v>
      </c>
      <c r="I13016" s="1" t="s">
        <v>62</v>
      </c>
      <c r="J13016" s="4" t="s">
        <v>47305</v>
      </c>
      <c r="K13016" s="3" t="s">
        <v>17</v>
      </c>
      <c r="L13016" s="4" t="s">
        <v>47305</v>
      </c>
      <c r="M13016" s="11"/>
      <c r="N13016" s="4"/>
      <c r="O13016" s="11"/>
      <c r="P13016" s="4"/>
      <c r="Q13016" s="11"/>
      <c r="R13016" s="4"/>
      <c r="S13016" s="11"/>
      <c r="T13016" s="4"/>
      <c r="U13016" s="11"/>
      <c r="V13016" s="4"/>
      <c r="W13016" s="11"/>
      <c r="X13016" s="4"/>
      <c r="Y13016" s="11"/>
      <c r="Z13016" s="4"/>
      <c r="AA13016" s="1" t="s">
        <v>16</v>
      </c>
      <c r="AC13016" s="23" t="s">
        <v>37879</v>
      </c>
      <c r="AD13016" s="23" t="s">
        <v>40440</v>
      </c>
      <c r="AE13016" t="s">
        <v>35410</v>
      </c>
    </row>
    <row r="13017" spans="1:31" ht="15" customHeight="1">
      <c r="A13017" s="1">
        <v>13016</v>
      </c>
      <c r="B13017" s="1" t="s">
        <v>54</v>
      </c>
      <c r="C13017" s="1" t="s">
        <v>16620</v>
      </c>
      <c r="D13017" s="9" t="s">
        <v>11155</v>
      </c>
      <c r="E13017" s="9" t="s">
        <v>139</v>
      </c>
      <c r="F13017" s="9" t="s">
        <v>34458</v>
      </c>
      <c r="G13017" s="17">
        <v>919106994494</v>
      </c>
      <c r="H13017" s="9" t="s">
        <v>20</v>
      </c>
      <c r="I13017" s="1" t="s">
        <v>41</v>
      </c>
      <c r="J13017" s="4" t="s">
        <v>47305</v>
      </c>
      <c r="K13017" s="3" t="s">
        <v>17</v>
      </c>
      <c r="L13017" s="4" t="s">
        <v>47305</v>
      </c>
      <c r="M13017" s="11"/>
      <c r="N13017" s="4"/>
      <c r="O13017" s="11"/>
      <c r="P13017" s="4"/>
      <c r="Q13017" s="11"/>
      <c r="R13017" s="4"/>
      <c r="S13017" s="11"/>
      <c r="T13017" s="4"/>
      <c r="U13017" s="11"/>
      <c r="V13017" s="4"/>
      <c r="W13017" s="11"/>
      <c r="X13017" s="4"/>
      <c r="Y13017" s="11"/>
      <c r="Z13017" s="4"/>
      <c r="AA13017" s="1" t="s">
        <v>16</v>
      </c>
      <c r="AC13017" s="23" t="s">
        <v>37880</v>
      </c>
      <c r="AD13017" s="23" t="s">
        <v>40440</v>
      </c>
      <c r="AE13017" t="s">
        <v>35399</v>
      </c>
    </row>
    <row r="13018" spans="1:31" ht="15" customHeight="1">
      <c r="A13018" s="1">
        <v>13017</v>
      </c>
      <c r="B13018" s="1" t="s">
        <v>54</v>
      </c>
      <c r="C13018" s="1" t="s">
        <v>16621</v>
      </c>
      <c r="D13018" s="9" t="s">
        <v>2412</v>
      </c>
      <c r="E13018" s="9" t="s">
        <v>774</v>
      </c>
      <c r="F13018" s="9" t="s">
        <v>28968</v>
      </c>
      <c r="G13018" s="17">
        <v>919441449</v>
      </c>
      <c r="H13018" s="9" t="s">
        <v>8</v>
      </c>
      <c r="I13018" s="1" t="s">
        <v>62</v>
      </c>
      <c r="J13018" s="4" t="s">
        <v>47305</v>
      </c>
      <c r="K13018" s="3" t="s">
        <v>42</v>
      </c>
      <c r="L13018" s="4" t="s">
        <v>47305</v>
      </c>
      <c r="M13018" s="11"/>
      <c r="N13018" s="4"/>
      <c r="O13018" s="11"/>
      <c r="P13018" s="4"/>
      <c r="Q13018" s="11"/>
      <c r="R13018" s="4"/>
      <c r="S13018" s="11"/>
      <c r="T13018" s="4"/>
      <c r="U13018" s="11"/>
      <c r="V13018" s="4"/>
      <c r="W13018" s="11"/>
      <c r="X13018" s="4"/>
      <c r="Y13018" s="11"/>
      <c r="Z13018" s="4"/>
      <c r="AA13018" s="1" t="s">
        <v>16</v>
      </c>
      <c r="AC13018" s="23" t="s">
        <v>37880</v>
      </c>
      <c r="AD13018" s="23" t="s">
        <v>40440</v>
      </c>
      <c r="AE13018" t="s">
        <v>35409</v>
      </c>
    </row>
    <row r="13019" spans="1:31" ht="15" customHeight="1">
      <c r="A13019" s="1">
        <v>13018</v>
      </c>
      <c r="B13019" s="1" t="s">
        <v>54</v>
      </c>
      <c r="C13019" s="1" t="s">
        <v>16631</v>
      </c>
      <c r="D13019" s="9" t="s">
        <v>727</v>
      </c>
      <c r="E13019" s="9" t="s">
        <v>1311</v>
      </c>
      <c r="F13019" s="9" t="s">
        <v>32920</v>
      </c>
      <c r="G13019" s="17">
        <v>919466966694</v>
      </c>
      <c r="H13019" s="9" t="s">
        <v>20</v>
      </c>
      <c r="I13019" s="1" t="s">
        <v>41</v>
      </c>
      <c r="J13019" s="4" t="s">
        <v>47305</v>
      </c>
      <c r="K13019" s="3" t="s">
        <v>42</v>
      </c>
      <c r="L13019" s="4" t="s">
        <v>47305</v>
      </c>
      <c r="M13019" s="11"/>
      <c r="N13019" s="4"/>
      <c r="O13019" s="11"/>
      <c r="P13019" s="4"/>
      <c r="Q13019" s="11"/>
      <c r="R13019" s="4"/>
      <c r="S13019" s="11"/>
      <c r="T13019" s="4"/>
      <c r="U13019" s="11"/>
      <c r="V13019" s="4"/>
      <c r="W13019" s="11"/>
      <c r="X13019" s="4"/>
      <c r="Y13019" s="11"/>
      <c r="Z13019" s="4"/>
      <c r="AA13019" s="1" t="s">
        <v>16</v>
      </c>
      <c r="AC13019" s="23" t="s">
        <v>37880</v>
      </c>
      <c r="AD13019" s="23" t="s">
        <v>40440</v>
      </c>
      <c r="AE13019" t="s">
        <v>35410</v>
      </c>
    </row>
    <row r="13020" spans="1:31" ht="15" customHeight="1">
      <c r="A13020" s="1">
        <v>13019</v>
      </c>
      <c r="B13020" s="1" t="s">
        <v>54</v>
      </c>
      <c r="C13020" s="1" t="s">
        <v>16663</v>
      </c>
      <c r="D13020" s="9" t="s">
        <v>1348</v>
      </c>
      <c r="E13020" s="9" t="s">
        <v>16219</v>
      </c>
      <c r="F13020" s="9" t="s">
        <v>28995</v>
      </c>
      <c r="G13020" s="17">
        <v>91994449966</v>
      </c>
      <c r="H13020" s="9" t="s">
        <v>20</v>
      </c>
      <c r="I13020" s="1" t="s">
        <v>9</v>
      </c>
      <c r="J13020" s="4" t="s">
        <v>47305</v>
      </c>
      <c r="K13020" s="3" t="s">
        <v>17</v>
      </c>
      <c r="L13020" s="4" t="s">
        <v>47305</v>
      </c>
      <c r="M13020" s="4" t="s">
        <v>42</v>
      </c>
      <c r="N13020" s="3" t="str">
        <f t="shared" ref="N13020:N13021" si="505">J13020</f>
        <v>[35 lacs - 50 lacs]</v>
      </c>
      <c r="O13020" s="11"/>
      <c r="P13020" s="4"/>
      <c r="Q13020" s="11"/>
      <c r="R13020" s="4"/>
      <c r="S13020" s="11"/>
      <c r="T13020" s="4"/>
      <c r="U13020" s="11"/>
      <c r="V13020" s="4"/>
      <c r="W13020" s="11"/>
      <c r="X13020" s="4"/>
      <c r="Y13020" s="11"/>
      <c r="Z13020" s="4"/>
      <c r="AA13020" s="1" t="s">
        <v>16</v>
      </c>
      <c r="AC13020" s="23" t="s">
        <v>37880</v>
      </c>
      <c r="AD13020" s="23" t="s">
        <v>40440</v>
      </c>
      <c r="AE13020" t="s">
        <v>35409</v>
      </c>
    </row>
    <row r="13021" spans="1:31" ht="15" customHeight="1">
      <c r="A13021" s="1">
        <v>13020</v>
      </c>
      <c r="B13021" s="1" t="s">
        <v>54</v>
      </c>
      <c r="C13021" s="1" t="s">
        <v>16679</v>
      </c>
      <c r="D13021" s="9" t="s">
        <v>4417</v>
      </c>
      <c r="E13021" s="9" t="s">
        <v>131</v>
      </c>
      <c r="F13021" s="9" t="s">
        <v>29001</v>
      </c>
      <c r="G13021" s="17">
        <v>91990914464</v>
      </c>
      <c r="H13021" s="9" t="s">
        <v>20</v>
      </c>
      <c r="I13021" s="1" t="s">
        <v>62</v>
      </c>
      <c r="J13021" s="4" t="s">
        <v>47305</v>
      </c>
      <c r="K13021" s="3" t="s">
        <v>17</v>
      </c>
      <c r="L13021" s="4" t="s">
        <v>47305</v>
      </c>
      <c r="M13021" s="4" t="s">
        <v>42</v>
      </c>
      <c r="N13021" s="3" t="str">
        <f t="shared" si="505"/>
        <v>[35 lacs - 50 lacs]</v>
      </c>
      <c r="O13021" s="11"/>
      <c r="P13021" s="4"/>
      <c r="Q13021" s="11"/>
      <c r="R13021" s="4"/>
      <c r="S13021" s="11"/>
      <c r="T13021" s="4"/>
      <c r="U13021" s="11"/>
      <c r="V13021" s="4"/>
      <c r="W13021" s="11"/>
      <c r="X13021" s="4"/>
      <c r="Y13021" s="11"/>
      <c r="Z13021" s="4"/>
      <c r="AA13021" s="1" t="s">
        <v>16</v>
      </c>
      <c r="AC13021" s="23" t="s">
        <v>37880</v>
      </c>
      <c r="AD13021" s="23" t="s">
        <v>40440</v>
      </c>
      <c r="AE13021" t="s">
        <v>35399</v>
      </c>
    </row>
    <row r="13022" spans="1:31" ht="15" customHeight="1">
      <c r="A13022" s="1">
        <v>13021</v>
      </c>
      <c r="B13022" s="1" t="s">
        <v>54</v>
      </c>
      <c r="C13022" s="1" t="s">
        <v>16680</v>
      </c>
      <c r="D13022" s="9" t="s">
        <v>1501</v>
      </c>
      <c r="E13022" s="9" t="s">
        <v>40</v>
      </c>
      <c r="F13022" s="9" t="s">
        <v>29002</v>
      </c>
      <c r="G13022" s="17">
        <v>91909961446</v>
      </c>
      <c r="H13022" s="9" t="s">
        <v>15</v>
      </c>
      <c r="I13022" s="1" t="s">
        <v>9</v>
      </c>
      <c r="J13022" s="4" t="s">
        <v>47305</v>
      </c>
      <c r="K13022" s="3" t="s">
        <v>17</v>
      </c>
      <c r="L13022" s="4" t="s">
        <v>47305</v>
      </c>
      <c r="M13022" s="11"/>
      <c r="N13022" s="4"/>
      <c r="O13022" s="11"/>
      <c r="P13022" s="4"/>
      <c r="Q13022" s="11"/>
      <c r="R13022" s="4"/>
      <c r="S13022" s="11"/>
      <c r="T13022" s="4"/>
      <c r="U13022" s="11"/>
      <c r="V13022" s="4"/>
      <c r="W13022" s="11"/>
      <c r="X13022" s="4"/>
      <c r="Y13022" s="11"/>
      <c r="Z13022" s="4"/>
      <c r="AA13022" s="1" t="s">
        <v>16</v>
      </c>
      <c r="AC13022" s="23" t="s">
        <v>37880</v>
      </c>
      <c r="AD13022" s="23" t="s">
        <v>40440</v>
      </c>
      <c r="AE13022" t="s">
        <v>35409</v>
      </c>
    </row>
    <row r="13023" spans="1:31" ht="15" customHeight="1">
      <c r="A13023" s="1">
        <v>13022</v>
      </c>
      <c r="B13023" s="1" t="s">
        <v>54</v>
      </c>
      <c r="C13023" s="1" t="s">
        <v>16688</v>
      </c>
      <c r="D13023" s="9" t="s">
        <v>1518</v>
      </c>
      <c r="E13023" s="9" t="s">
        <v>13328</v>
      </c>
      <c r="F13023" s="9" t="s">
        <v>32125</v>
      </c>
      <c r="G13023" s="17">
        <v>91949499499</v>
      </c>
      <c r="H13023" s="9" t="s">
        <v>8</v>
      </c>
      <c r="I13023" s="1" t="s">
        <v>62</v>
      </c>
      <c r="J13023" s="4" t="s">
        <v>47305</v>
      </c>
      <c r="K13023" s="3" t="s">
        <v>17</v>
      </c>
      <c r="L13023" s="4" t="s">
        <v>47305</v>
      </c>
      <c r="M13023" s="11"/>
      <c r="N13023" s="4"/>
      <c r="O13023" s="11"/>
      <c r="P13023" s="4"/>
      <c r="Q13023" s="11"/>
      <c r="R13023" s="4"/>
      <c r="S13023" s="11"/>
      <c r="T13023" s="4"/>
      <c r="U13023" s="11"/>
      <c r="V13023" s="4"/>
      <c r="W13023" s="11"/>
      <c r="X13023" s="4"/>
      <c r="Y13023" s="11"/>
      <c r="Z13023" s="4"/>
      <c r="AA13023" s="1" t="s">
        <v>16</v>
      </c>
      <c r="AC13023" s="23" t="s">
        <v>37880</v>
      </c>
      <c r="AD13023" s="23" t="s">
        <v>40440</v>
      </c>
      <c r="AE13023" t="s">
        <v>35399</v>
      </c>
    </row>
    <row r="13024" spans="1:31" ht="15" customHeight="1">
      <c r="A13024" s="1">
        <v>13023</v>
      </c>
      <c r="B13024" s="1" t="s">
        <v>54</v>
      </c>
      <c r="C13024" s="1" t="s">
        <v>16693</v>
      </c>
      <c r="D13024" s="9" t="s">
        <v>1248</v>
      </c>
      <c r="E13024" s="9" t="s">
        <v>16224</v>
      </c>
      <c r="F13024" s="9" t="s">
        <v>32934</v>
      </c>
      <c r="G13024" s="17">
        <v>91444964411</v>
      </c>
      <c r="H13024" s="9" t="s">
        <v>8</v>
      </c>
      <c r="I13024" s="1" t="s">
        <v>41</v>
      </c>
      <c r="J13024" s="4" t="s">
        <v>47305</v>
      </c>
      <c r="K13024" s="3" t="s">
        <v>17</v>
      </c>
      <c r="L13024" s="4" t="s">
        <v>47305</v>
      </c>
      <c r="M13024" s="11"/>
      <c r="N13024" s="4"/>
      <c r="O13024" s="11"/>
      <c r="P13024" s="4"/>
      <c r="Q13024" s="11"/>
      <c r="R13024" s="4"/>
      <c r="S13024" s="11"/>
      <c r="T13024" s="4"/>
      <c r="U13024" s="11"/>
      <c r="V13024" s="4"/>
      <c r="W13024" s="11"/>
      <c r="X13024" s="4"/>
      <c r="Y13024" s="11"/>
      <c r="Z13024" s="4"/>
      <c r="AA13024" s="1" t="s">
        <v>16</v>
      </c>
      <c r="AC13024" s="23" t="s">
        <v>37880</v>
      </c>
      <c r="AD13024" s="23" t="s">
        <v>40440</v>
      </c>
      <c r="AE13024" t="s">
        <v>35394</v>
      </c>
    </row>
    <row r="13025" spans="1:31" ht="15" customHeight="1">
      <c r="A13025" s="1">
        <v>13024</v>
      </c>
      <c r="B13025" s="1" t="s">
        <v>54</v>
      </c>
      <c r="C13025" s="1" t="s">
        <v>16701</v>
      </c>
      <c r="D13025" s="9" t="s">
        <v>3417</v>
      </c>
      <c r="E13025" s="9" t="s">
        <v>139</v>
      </c>
      <c r="F13025" s="9" t="s">
        <v>29013</v>
      </c>
      <c r="G13025" s="17">
        <v>91944996969</v>
      </c>
      <c r="H13025" s="9" t="s">
        <v>15</v>
      </c>
      <c r="I13025" s="1" t="s">
        <v>41</v>
      </c>
      <c r="J13025" s="4" t="s">
        <v>47305</v>
      </c>
      <c r="K13025" s="11" t="s">
        <v>13</v>
      </c>
      <c r="L13025" s="4" t="s">
        <v>47305</v>
      </c>
      <c r="M13025" s="11"/>
      <c r="N13025" s="4"/>
      <c r="O13025" s="11"/>
      <c r="P13025" s="4"/>
      <c r="Q13025" s="11"/>
      <c r="R13025" s="4"/>
      <c r="S13025" s="11"/>
      <c r="T13025" s="4"/>
      <c r="U13025" s="11"/>
      <c r="V13025" s="4"/>
      <c r="W13025" s="11"/>
      <c r="X13025" s="4"/>
      <c r="Y13025" s="11"/>
      <c r="Z13025" s="4"/>
      <c r="AA13025" s="1" t="s">
        <v>16</v>
      </c>
      <c r="AC13025" s="23" t="s">
        <v>37880</v>
      </c>
      <c r="AD13025" s="23" t="s">
        <v>40440</v>
      </c>
      <c r="AE13025" t="s">
        <v>35409</v>
      </c>
    </row>
    <row r="13026" spans="1:31" ht="15" customHeight="1">
      <c r="A13026" s="1">
        <v>13025</v>
      </c>
      <c r="B13026" s="1" t="s">
        <v>54</v>
      </c>
      <c r="C13026" s="1" t="s">
        <v>16704</v>
      </c>
      <c r="D13026" s="9" t="s">
        <v>361</v>
      </c>
      <c r="E13026" s="9" t="s">
        <v>3207</v>
      </c>
      <c r="F13026" s="9" t="s">
        <v>35006</v>
      </c>
      <c r="G13026" s="17">
        <v>919446460</v>
      </c>
      <c r="H13026" s="9" t="s">
        <v>8</v>
      </c>
      <c r="I13026" s="1" t="s">
        <v>41</v>
      </c>
      <c r="J13026" s="4" t="s">
        <v>47305</v>
      </c>
      <c r="K13026" s="3" t="s">
        <v>17</v>
      </c>
      <c r="L13026" s="4" t="s">
        <v>47305</v>
      </c>
      <c r="M13026" s="11"/>
      <c r="N13026" s="4"/>
      <c r="O13026" s="11"/>
      <c r="P13026" s="4"/>
      <c r="Q13026" s="11"/>
      <c r="R13026" s="4"/>
      <c r="S13026" s="11"/>
      <c r="T13026" s="4"/>
      <c r="U13026" s="11"/>
      <c r="V13026" s="4"/>
      <c r="W13026" s="11"/>
      <c r="X13026" s="4"/>
      <c r="Y13026" s="11"/>
      <c r="Z13026" s="4"/>
      <c r="AA13026" s="1" t="s">
        <v>16</v>
      </c>
      <c r="AC13026" s="23" t="s">
        <v>37880</v>
      </c>
      <c r="AD13026" s="23" t="s">
        <v>40440</v>
      </c>
      <c r="AE13026" t="s">
        <v>35410</v>
      </c>
    </row>
    <row r="13027" spans="1:31" ht="15" customHeight="1">
      <c r="A13027" s="1">
        <v>13026</v>
      </c>
      <c r="B13027" s="1" t="s">
        <v>54</v>
      </c>
      <c r="C13027" s="1" t="s">
        <v>16713</v>
      </c>
      <c r="D13027" s="9" t="s">
        <v>3037</v>
      </c>
      <c r="E13027" s="9" t="s">
        <v>410</v>
      </c>
      <c r="F13027" s="9" t="s">
        <v>29021</v>
      </c>
      <c r="G13027" s="17">
        <v>91404064664</v>
      </c>
      <c r="H13027" s="9" t="s">
        <v>132</v>
      </c>
      <c r="I13027" s="1" t="s">
        <v>62</v>
      </c>
      <c r="J13027" s="4" t="s">
        <v>47305</v>
      </c>
      <c r="K13027" s="3" t="s">
        <v>17</v>
      </c>
      <c r="L13027" s="4" t="s">
        <v>47305</v>
      </c>
      <c r="M13027" s="11"/>
      <c r="N13027" s="4"/>
      <c r="O13027" s="11"/>
      <c r="P13027" s="4"/>
      <c r="Q13027" s="11"/>
      <c r="R13027" s="4"/>
      <c r="S13027" s="11"/>
      <c r="T13027" s="4"/>
      <c r="U13027" s="11"/>
      <c r="V13027" s="4"/>
      <c r="W13027" s="11"/>
      <c r="X13027" s="4"/>
      <c r="Y13027" s="11"/>
      <c r="Z13027" s="4"/>
      <c r="AA13027" s="1" t="s">
        <v>16</v>
      </c>
      <c r="AC13027" s="23" t="s">
        <v>37881</v>
      </c>
      <c r="AD13027" s="23" t="s">
        <v>40440</v>
      </c>
      <c r="AE13027" t="s">
        <v>35410</v>
      </c>
    </row>
    <row r="13028" spans="1:31" ht="15" customHeight="1">
      <c r="A13028" s="1">
        <v>13027</v>
      </c>
      <c r="B13028" s="1" t="s">
        <v>54</v>
      </c>
      <c r="C13028" s="1" t="s">
        <v>16732</v>
      </c>
      <c r="D13028" s="9" t="s">
        <v>463</v>
      </c>
      <c r="E13028" s="9" t="s">
        <v>724</v>
      </c>
      <c r="F13028" s="9" t="s">
        <v>25169</v>
      </c>
      <c r="G13028" s="17">
        <v>919944666666</v>
      </c>
      <c r="H13028" s="9" t="s">
        <v>20</v>
      </c>
      <c r="I13028" s="1" t="s">
        <v>9</v>
      </c>
      <c r="J13028" s="4" t="s">
        <v>47305</v>
      </c>
      <c r="K13028" s="3" t="s">
        <v>17</v>
      </c>
      <c r="L13028" s="4" t="s">
        <v>47305</v>
      </c>
      <c r="M13028" s="11"/>
      <c r="N13028" s="4"/>
      <c r="O13028" s="11"/>
      <c r="P13028" s="4"/>
      <c r="Q13028" s="11"/>
      <c r="R13028" s="4"/>
      <c r="S13028" s="11"/>
      <c r="T13028" s="4"/>
      <c r="U13028" s="11"/>
      <c r="V13028" s="4"/>
      <c r="W13028" s="11"/>
      <c r="X13028" s="4"/>
      <c r="Y13028" s="11"/>
      <c r="Z13028" s="4"/>
      <c r="AA13028" s="1" t="s">
        <v>16</v>
      </c>
      <c r="AC13028" s="23" t="s">
        <v>37881</v>
      </c>
      <c r="AD13028" s="23" t="s">
        <v>40440</v>
      </c>
      <c r="AE13028" t="s">
        <v>35399</v>
      </c>
    </row>
    <row r="13029" spans="1:31" ht="15" customHeight="1">
      <c r="A13029" s="1">
        <v>13028</v>
      </c>
      <c r="B13029" s="1" t="s">
        <v>54</v>
      </c>
      <c r="C13029" s="1" t="s">
        <v>16737</v>
      </c>
      <c r="D13029" s="9" t="s">
        <v>4783</v>
      </c>
      <c r="E13029" s="9" t="s">
        <v>40</v>
      </c>
      <c r="F13029" s="9" t="s">
        <v>29034</v>
      </c>
      <c r="G13029" s="17">
        <v>9149494444</v>
      </c>
      <c r="H13029" s="9" t="s">
        <v>8</v>
      </c>
      <c r="I13029" s="1" t="s">
        <v>9</v>
      </c>
      <c r="J13029" s="4" t="s">
        <v>47305</v>
      </c>
      <c r="K13029" s="3" t="s">
        <v>17</v>
      </c>
      <c r="L13029" s="4" t="s">
        <v>47305</v>
      </c>
      <c r="M13029" s="11"/>
      <c r="N13029" s="4"/>
      <c r="O13029" s="11"/>
      <c r="P13029" s="4"/>
      <c r="Q13029" s="11"/>
      <c r="R13029" s="4"/>
      <c r="S13029" s="11"/>
      <c r="T13029" s="4"/>
      <c r="U13029" s="11"/>
      <c r="V13029" s="4"/>
      <c r="W13029" s="11"/>
      <c r="X13029" s="4"/>
      <c r="Y13029" s="11"/>
      <c r="Z13029" s="4"/>
      <c r="AA13029" s="1" t="s">
        <v>16</v>
      </c>
      <c r="AC13029" s="23" t="s">
        <v>37881</v>
      </c>
      <c r="AD13029" s="23" t="s">
        <v>40440</v>
      </c>
      <c r="AE13029" t="s">
        <v>35399</v>
      </c>
    </row>
    <row r="13030" spans="1:31" ht="15" customHeight="1">
      <c r="A13030" s="1">
        <v>13029</v>
      </c>
      <c r="B13030" s="1" t="s">
        <v>54</v>
      </c>
      <c r="C13030" s="1" t="s">
        <v>16742</v>
      </c>
      <c r="D13030" s="9" t="s">
        <v>494</v>
      </c>
      <c r="E13030" s="9" t="s">
        <v>40</v>
      </c>
      <c r="F13030" s="9" t="s">
        <v>16235</v>
      </c>
      <c r="G13030" s="17">
        <v>9191441499</v>
      </c>
      <c r="H13030" s="9" t="s">
        <v>15</v>
      </c>
      <c r="I13030" s="1" t="s">
        <v>9</v>
      </c>
      <c r="J13030" s="4" t="s">
        <v>47305</v>
      </c>
      <c r="K13030" s="3" t="s">
        <v>17</v>
      </c>
      <c r="L13030" s="4" t="s">
        <v>47305</v>
      </c>
      <c r="M13030" s="11"/>
      <c r="N13030" s="4"/>
      <c r="O13030" s="11"/>
      <c r="P13030" s="4"/>
      <c r="Q13030" s="11"/>
      <c r="R13030" s="4"/>
      <c r="S13030" s="11"/>
      <c r="T13030" s="4"/>
      <c r="U13030" s="11"/>
      <c r="V13030" s="4"/>
      <c r="W13030" s="11"/>
      <c r="X13030" s="4"/>
      <c r="Y13030" s="11"/>
      <c r="Z13030" s="4"/>
      <c r="AA13030" s="1" t="s">
        <v>16</v>
      </c>
      <c r="AC13030" s="23" t="s">
        <v>37881</v>
      </c>
      <c r="AD13030" s="23" t="s">
        <v>40440</v>
      </c>
      <c r="AE13030" t="s">
        <v>35394</v>
      </c>
    </row>
    <row r="13031" spans="1:31" ht="15" customHeight="1">
      <c r="A13031" s="1">
        <v>13030</v>
      </c>
      <c r="B13031" s="1" t="s">
        <v>54</v>
      </c>
      <c r="C13031" s="1" t="s">
        <v>16748</v>
      </c>
      <c r="D13031" s="9" t="s">
        <v>11029</v>
      </c>
      <c r="E13031" s="9" t="s">
        <v>40</v>
      </c>
      <c r="F13031" s="9" t="s">
        <v>29041</v>
      </c>
      <c r="G13031" s="17">
        <v>91994600449</v>
      </c>
      <c r="H13031" s="9" t="s">
        <v>8</v>
      </c>
      <c r="I13031" s="1" t="s">
        <v>62</v>
      </c>
      <c r="J13031" s="4" t="s">
        <v>47305</v>
      </c>
      <c r="K13031" s="3" t="s">
        <v>17</v>
      </c>
      <c r="L13031" s="4" t="s">
        <v>47305</v>
      </c>
      <c r="M13031" s="11"/>
      <c r="N13031" s="4"/>
      <c r="O13031" s="11"/>
      <c r="P13031" s="4"/>
      <c r="Q13031" s="11"/>
      <c r="R13031" s="4"/>
      <c r="S13031" s="11"/>
      <c r="T13031" s="4"/>
      <c r="U13031" s="11"/>
      <c r="V13031" s="4"/>
      <c r="W13031" s="11"/>
      <c r="X13031" s="4"/>
      <c r="Y13031" s="11"/>
      <c r="Z13031" s="4"/>
      <c r="AA13031" s="1" t="s">
        <v>16</v>
      </c>
      <c r="AC13031" s="23" t="s">
        <v>37881</v>
      </c>
      <c r="AD13031" s="23" t="s">
        <v>40440</v>
      </c>
      <c r="AE13031" t="s">
        <v>35394</v>
      </c>
    </row>
    <row r="13032" spans="1:31" ht="15" customHeight="1">
      <c r="A13032" s="1">
        <v>13031</v>
      </c>
      <c r="B13032" s="1" t="s">
        <v>54</v>
      </c>
      <c r="C13032" s="1" t="s">
        <v>16754</v>
      </c>
      <c r="D13032" s="9" t="s">
        <v>36202</v>
      </c>
      <c r="E13032" s="9" t="s">
        <v>5827</v>
      </c>
      <c r="F13032" s="9" t="s">
        <v>32944</v>
      </c>
      <c r="G13032" s="17">
        <v>91944614949</v>
      </c>
      <c r="H13032" s="9" t="s">
        <v>37</v>
      </c>
      <c r="I13032" s="1" t="s">
        <v>9</v>
      </c>
      <c r="J13032" s="4" t="s">
        <v>47305</v>
      </c>
      <c r="K13032" s="3" t="s">
        <v>42</v>
      </c>
      <c r="L13032" s="4" t="s">
        <v>47305</v>
      </c>
      <c r="M13032" s="11"/>
      <c r="N13032" s="4"/>
      <c r="O13032" s="11"/>
      <c r="P13032" s="4"/>
      <c r="Q13032" s="11"/>
      <c r="R13032" s="4"/>
      <c r="S13032" s="11"/>
      <c r="T13032" s="4"/>
      <c r="U13032" s="11"/>
      <c r="V13032" s="4"/>
      <c r="W13032" s="11"/>
      <c r="X13032" s="4"/>
      <c r="Y13032" s="11"/>
      <c r="Z13032" s="4"/>
      <c r="AA13032" s="1" t="s">
        <v>16</v>
      </c>
      <c r="AC13032" s="23" t="s">
        <v>37881</v>
      </c>
      <c r="AD13032" s="23" t="s">
        <v>40440</v>
      </c>
      <c r="AE13032" t="s">
        <v>35410</v>
      </c>
    </row>
    <row r="13033" spans="1:31" ht="15" customHeight="1">
      <c r="A13033" s="1">
        <v>13032</v>
      </c>
      <c r="B13033" s="1" t="s">
        <v>54</v>
      </c>
      <c r="C13033" s="1" t="s">
        <v>16759</v>
      </c>
      <c r="D13033" s="9" t="s">
        <v>36203</v>
      </c>
      <c r="E13033" s="9" t="s">
        <v>139</v>
      </c>
      <c r="F13033" s="9" t="s">
        <v>29047</v>
      </c>
      <c r="G13033" s="17">
        <v>91990409414</v>
      </c>
      <c r="H13033" s="9" t="s">
        <v>37</v>
      </c>
      <c r="I13033" s="1" t="s">
        <v>62</v>
      </c>
      <c r="J13033" s="4" t="s">
        <v>47305</v>
      </c>
      <c r="K13033" s="3" t="s">
        <v>17</v>
      </c>
      <c r="L13033" s="4" t="s">
        <v>47305</v>
      </c>
      <c r="M13033" s="4" t="s">
        <v>42</v>
      </c>
      <c r="N13033" s="3" t="str">
        <f>J13033</f>
        <v>[35 lacs - 50 lacs]</v>
      </c>
      <c r="O13033" s="11"/>
      <c r="P13033" s="4"/>
      <c r="Q13033" s="11"/>
      <c r="R13033" s="4"/>
      <c r="S13033" s="11"/>
      <c r="T13033" s="4"/>
      <c r="U13033" s="11"/>
      <c r="V13033" s="4"/>
      <c r="W13033" s="11"/>
      <c r="X13033" s="4"/>
      <c r="Y13033" s="11"/>
      <c r="Z13033" s="4"/>
      <c r="AA13033" s="1" t="s">
        <v>16</v>
      </c>
      <c r="AC13033" s="23" t="s">
        <v>37881</v>
      </c>
      <c r="AD13033" s="23" t="s">
        <v>40440</v>
      </c>
      <c r="AE13033" t="s">
        <v>35394</v>
      </c>
    </row>
    <row r="13034" spans="1:31" ht="15" customHeight="1">
      <c r="A13034" s="1">
        <v>13033</v>
      </c>
      <c r="B13034" s="1" t="s">
        <v>54</v>
      </c>
      <c r="C13034" s="1" t="s">
        <v>16769</v>
      </c>
      <c r="D13034" s="9" t="s">
        <v>8743</v>
      </c>
      <c r="E13034" s="9" t="s">
        <v>16244</v>
      </c>
      <c r="F13034" s="9" t="s">
        <v>32947</v>
      </c>
      <c r="G13034" s="17">
        <v>91944090449</v>
      </c>
      <c r="H13034" s="9" t="s">
        <v>20</v>
      </c>
      <c r="I13034" s="1" t="s">
        <v>41</v>
      </c>
      <c r="J13034" s="4" t="s">
        <v>47305</v>
      </c>
      <c r="K13034" s="3" t="s">
        <v>17</v>
      </c>
      <c r="L13034" s="4" t="s">
        <v>47305</v>
      </c>
      <c r="M13034" s="11"/>
      <c r="N13034" s="4"/>
      <c r="O13034" s="11"/>
      <c r="P13034" s="4"/>
      <c r="Q13034" s="11"/>
      <c r="R13034" s="4"/>
      <c r="S13034" s="11"/>
      <c r="T13034" s="4"/>
      <c r="U13034" s="11"/>
      <c r="V13034" s="4"/>
      <c r="W13034" s="11"/>
      <c r="X13034" s="4"/>
      <c r="Y13034" s="11"/>
      <c r="Z13034" s="4"/>
      <c r="AA13034" s="1" t="s">
        <v>16</v>
      </c>
      <c r="AC13034" s="23" t="s">
        <v>37881</v>
      </c>
      <c r="AD13034" s="23" t="s">
        <v>40440</v>
      </c>
      <c r="AE13034" t="s">
        <v>35410</v>
      </c>
    </row>
    <row r="13035" spans="1:31" ht="15" customHeight="1">
      <c r="A13035" s="1">
        <v>13034</v>
      </c>
      <c r="B13035" s="1" t="s">
        <v>54</v>
      </c>
      <c r="C13035" s="1" t="s">
        <v>16789</v>
      </c>
      <c r="D13035" s="9" t="s">
        <v>1567</v>
      </c>
      <c r="E13035" s="9" t="s">
        <v>217</v>
      </c>
      <c r="F13035" s="9" t="s">
        <v>32951</v>
      </c>
      <c r="G13035" s="17">
        <v>919444006960</v>
      </c>
      <c r="H13035" s="9" t="s">
        <v>20</v>
      </c>
      <c r="I13035" s="1" t="s">
        <v>9</v>
      </c>
      <c r="J13035" s="4" t="s">
        <v>47305</v>
      </c>
      <c r="K13035" s="3" t="s">
        <v>17</v>
      </c>
      <c r="L13035" s="4" t="s">
        <v>47305</v>
      </c>
      <c r="M13035" s="4" t="s">
        <v>42</v>
      </c>
      <c r="N13035" s="3" t="str">
        <f>J13035</f>
        <v>[35 lacs - 50 lacs]</v>
      </c>
      <c r="O13035" s="11"/>
      <c r="P13035" s="4"/>
      <c r="Q13035" s="11"/>
      <c r="R13035" s="4"/>
      <c r="S13035" s="11"/>
      <c r="T13035" s="4"/>
      <c r="U13035" s="11"/>
      <c r="V13035" s="4"/>
      <c r="W13035" s="11"/>
      <c r="X13035" s="4"/>
      <c r="Y13035" s="11"/>
      <c r="Z13035" s="4"/>
      <c r="AA13035" s="1" t="s">
        <v>16</v>
      </c>
      <c r="AC13035" s="23" t="s">
        <v>37882</v>
      </c>
      <c r="AD13035" s="23" t="s">
        <v>40440</v>
      </c>
      <c r="AE13035" t="s">
        <v>35409</v>
      </c>
    </row>
    <row r="13036" spans="1:31" ht="15" customHeight="1">
      <c r="A13036" s="1">
        <v>13035</v>
      </c>
      <c r="B13036" s="1" t="s">
        <v>54</v>
      </c>
      <c r="C13036" s="1" t="s">
        <v>16814</v>
      </c>
      <c r="D13036" s="9" t="s">
        <v>704</v>
      </c>
      <c r="E13036" s="9" t="s">
        <v>270</v>
      </c>
      <c r="F13036" s="9" t="s">
        <v>32958</v>
      </c>
      <c r="G13036" s="17">
        <v>914906646644</v>
      </c>
      <c r="H13036" s="9" t="s">
        <v>8</v>
      </c>
      <c r="I13036" s="1" t="s">
        <v>62</v>
      </c>
      <c r="J13036" s="4" t="s">
        <v>47305</v>
      </c>
      <c r="K13036" s="3" t="s">
        <v>17</v>
      </c>
      <c r="L13036" s="4" t="s">
        <v>47305</v>
      </c>
      <c r="M13036" s="11"/>
      <c r="N13036" s="4"/>
      <c r="O13036" s="11"/>
      <c r="P13036" s="4"/>
      <c r="Q13036" s="11"/>
      <c r="R13036" s="4"/>
      <c r="S13036" s="11"/>
      <c r="T13036" s="4"/>
      <c r="U13036" s="11"/>
      <c r="V13036" s="4"/>
      <c r="W13036" s="11"/>
      <c r="X13036" s="4"/>
      <c r="Y13036" s="11"/>
      <c r="Z13036" s="4"/>
      <c r="AA13036" s="1" t="s">
        <v>11</v>
      </c>
      <c r="AC13036" s="23" t="s">
        <v>37882</v>
      </c>
      <c r="AD13036" s="23" t="s">
        <v>40440</v>
      </c>
      <c r="AE13036" t="s">
        <v>35394</v>
      </c>
    </row>
    <row r="13037" spans="1:31" ht="15" customHeight="1">
      <c r="A13037" s="1">
        <v>13036</v>
      </c>
      <c r="B13037" s="1" t="s">
        <v>54</v>
      </c>
      <c r="C13037" s="1" t="s">
        <v>16815</v>
      </c>
      <c r="D13037" s="9" t="s">
        <v>557</v>
      </c>
      <c r="E13037" s="9" t="s">
        <v>16253</v>
      </c>
      <c r="F13037" s="9" t="s">
        <v>35018</v>
      </c>
      <c r="G13037" s="17">
        <v>9194949111</v>
      </c>
      <c r="H13037" s="9" t="s">
        <v>37</v>
      </c>
      <c r="I13037" s="1" t="s">
        <v>41</v>
      </c>
      <c r="J13037" s="4" t="s">
        <v>47305</v>
      </c>
      <c r="K13037" s="3" t="s">
        <v>17</v>
      </c>
      <c r="L13037" s="4" t="s">
        <v>47305</v>
      </c>
      <c r="M13037" s="11"/>
      <c r="N13037" s="4"/>
      <c r="O13037" s="11"/>
      <c r="P13037" s="4"/>
      <c r="Q13037" s="11"/>
      <c r="R13037" s="4"/>
      <c r="S13037" s="11"/>
      <c r="T13037" s="4"/>
      <c r="U13037" s="11"/>
      <c r="V13037" s="4"/>
      <c r="W13037" s="11"/>
      <c r="X13037" s="4"/>
      <c r="Y13037" s="11"/>
      <c r="Z13037" s="4"/>
      <c r="AA13037" s="1" t="s">
        <v>11</v>
      </c>
      <c r="AC13037" s="23" t="s">
        <v>37882</v>
      </c>
      <c r="AD13037" s="23" t="s">
        <v>40440</v>
      </c>
      <c r="AE13037" t="s">
        <v>35394</v>
      </c>
    </row>
    <row r="13038" spans="1:31" ht="15" customHeight="1">
      <c r="A13038" s="1">
        <v>13037</v>
      </c>
      <c r="B13038" s="1" t="s">
        <v>54</v>
      </c>
      <c r="C13038" s="1" t="s">
        <v>16816</v>
      </c>
      <c r="D13038" s="9" t="s">
        <v>1410</v>
      </c>
      <c r="E13038" s="9" t="s">
        <v>16254</v>
      </c>
      <c r="F13038" s="9" t="s">
        <v>29075</v>
      </c>
      <c r="G13038" s="17">
        <v>91914660909</v>
      </c>
      <c r="H13038" s="9" t="s">
        <v>132</v>
      </c>
      <c r="I13038" s="1" t="s">
        <v>41</v>
      </c>
      <c r="J13038" s="4" t="s">
        <v>47305</v>
      </c>
      <c r="K13038" s="3" t="s">
        <v>42</v>
      </c>
      <c r="L13038" s="4" t="s">
        <v>47305</v>
      </c>
      <c r="M13038" s="11"/>
      <c r="N13038" s="4"/>
      <c r="O13038" s="11"/>
      <c r="P13038" s="4"/>
      <c r="Q13038" s="11"/>
      <c r="R13038" s="4"/>
      <c r="S13038" s="11"/>
      <c r="T13038" s="4"/>
      <c r="U13038" s="11"/>
      <c r="V13038" s="4"/>
      <c r="W13038" s="11"/>
      <c r="X13038" s="4"/>
      <c r="Y13038" s="11"/>
      <c r="Z13038" s="4"/>
      <c r="AA13038" s="1" t="s">
        <v>16</v>
      </c>
      <c r="AC13038" s="23" t="s">
        <v>37882</v>
      </c>
      <c r="AD13038" s="23" t="s">
        <v>40440</v>
      </c>
      <c r="AE13038" t="s">
        <v>35394</v>
      </c>
    </row>
    <row r="13039" spans="1:31" ht="15" customHeight="1">
      <c r="A13039" s="1">
        <v>13038</v>
      </c>
      <c r="B13039" s="1" t="s">
        <v>54</v>
      </c>
      <c r="C13039" s="1" t="s">
        <v>16838</v>
      </c>
      <c r="D13039" s="9" t="s">
        <v>1148</v>
      </c>
      <c r="E13039" s="9" t="s">
        <v>1725</v>
      </c>
      <c r="F13039" s="9" t="s">
        <v>29088</v>
      </c>
      <c r="G13039" s="17">
        <v>91999606449</v>
      </c>
      <c r="H13039" s="9" t="s">
        <v>8</v>
      </c>
      <c r="I13039" s="1" t="s">
        <v>41</v>
      </c>
      <c r="J13039" s="4" t="s">
        <v>47305</v>
      </c>
      <c r="K13039" s="3" t="s">
        <v>17</v>
      </c>
      <c r="L13039" s="4" t="s">
        <v>47305</v>
      </c>
      <c r="M13039" s="11"/>
      <c r="N13039" s="4"/>
      <c r="O13039" s="11"/>
      <c r="P13039" s="4"/>
      <c r="Q13039" s="11"/>
      <c r="R13039" s="4"/>
      <c r="S13039" s="11"/>
      <c r="T13039" s="4"/>
      <c r="U13039" s="11"/>
      <c r="V13039" s="4"/>
      <c r="W13039" s="11"/>
      <c r="X13039" s="4"/>
      <c r="Y13039" s="11"/>
      <c r="Z13039" s="4"/>
      <c r="AA13039" s="1" t="s">
        <v>11</v>
      </c>
      <c r="AC13039" s="23" t="s">
        <v>37882</v>
      </c>
      <c r="AD13039" s="23" t="s">
        <v>40440</v>
      </c>
      <c r="AE13039" t="s">
        <v>35409</v>
      </c>
    </row>
    <row r="13040" spans="1:31" ht="15" customHeight="1">
      <c r="A13040" s="1">
        <v>13039</v>
      </c>
      <c r="B13040" s="1" t="s">
        <v>54</v>
      </c>
      <c r="C13040" s="1" t="s">
        <v>16839</v>
      </c>
      <c r="D13040" s="9" t="s">
        <v>16034</v>
      </c>
      <c r="E13040" s="9" t="s">
        <v>13336</v>
      </c>
      <c r="F13040" s="9" t="s">
        <v>32963</v>
      </c>
      <c r="G13040" s="17">
        <v>9144616900</v>
      </c>
      <c r="H13040" s="9" t="s">
        <v>8</v>
      </c>
      <c r="I13040" s="1" t="s">
        <v>41</v>
      </c>
      <c r="J13040" s="4" t="s">
        <v>47305</v>
      </c>
      <c r="K13040" s="3" t="s">
        <v>42</v>
      </c>
      <c r="L13040" s="4" t="s">
        <v>47305</v>
      </c>
      <c r="M13040" s="11"/>
      <c r="N13040" s="4"/>
      <c r="O13040" s="11"/>
      <c r="P13040" s="4"/>
      <c r="Q13040" s="11"/>
      <c r="R13040" s="4"/>
      <c r="S13040" s="11"/>
      <c r="T13040" s="4"/>
      <c r="U13040" s="11"/>
      <c r="V13040" s="4"/>
      <c r="W13040" s="11"/>
      <c r="X13040" s="4"/>
      <c r="Y13040" s="11"/>
      <c r="Z13040" s="4"/>
      <c r="AA13040" s="1" t="s">
        <v>16</v>
      </c>
      <c r="AC13040" s="23" t="s">
        <v>37882</v>
      </c>
      <c r="AD13040" s="23" t="s">
        <v>40440</v>
      </c>
      <c r="AE13040" t="s">
        <v>35399</v>
      </c>
    </row>
    <row r="13041" spans="1:31" ht="15" customHeight="1">
      <c r="A13041" s="1">
        <v>13040</v>
      </c>
      <c r="B13041" s="1" t="s">
        <v>54</v>
      </c>
      <c r="C13041" s="1" t="s">
        <v>16850</v>
      </c>
      <c r="D13041" s="9" t="s">
        <v>1952</v>
      </c>
      <c r="E13041" s="9" t="s">
        <v>264</v>
      </c>
      <c r="F13041" s="9" t="s">
        <v>29095</v>
      </c>
      <c r="G13041" s="17">
        <v>9196646664</v>
      </c>
      <c r="H13041" s="9" t="s">
        <v>20</v>
      </c>
      <c r="I13041" s="1" t="s">
        <v>41</v>
      </c>
      <c r="J13041" s="4" t="s">
        <v>47305</v>
      </c>
      <c r="K13041" s="3" t="s">
        <v>17</v>
      </c>
      <c r="L13041" s="4" t="s">
        <v>47305</v>
      </c>
      <c r="M13041" s="11"/>
      <c r="N13041" s="4"/>
      <c r="O13041" s="11"/>
      <c r="P13041" s="4"/>
      <c r="Q13041" s="11"/>
      <c r="R13041" s="4"/>
      <c r="S13041" s="11"/>
      <c r="T13041" s="4"/>
      <c r="U13041" s="11"/>
      <c r="V13041" s="4"/>
      <c r="W13041" s="11"/>
      <c r="X13041" s="4"/>
      <c r="Y13041" s="11"/>
      <c r="Z13041" s="4"/>
      <c r="AA13041" s="1" t="s">
        <v>11</v>
      </c>
      <c r="AC13041" s="23" t="s">
        <v>37882</v>
      </c>
      <c r="AD13041" s="23" t="s">
        <v>40440</v>
      </c>
      <c r="AE13041" t="s">
        <v>35399</v>
      </c>
    </row>
    <row r="13042" spans="1:31" ht="15" customHeight="1">
      <c r="A13042" s="1">
        <v>13041</v>
      </c>
      <c r="B13042" s="1" t="s">
        <v>54</v>
      </c>
      <c r="C13042" s="1" t="s">
        <v>16853</v>
      </c>
      <c r="D13042" s="9" t="s">
        <v>31</v>
      </c>
      <c r="E13042" s="9" t="s">
        <v>139</v>
      </c>
      <c r="F13042" s="9" t="s">
        <v>29097</v>
      </c>
      <c r="G13042" s="17">
        <v>9199690099</v>
      </c>
      <c r="H13042" s="9" t="s">
        <v>8</v>
      </c>
      <c r="I13042" s="1" t="s">
        <v>41</v>
      </c>
      <c r="J13042" s="4" t="s">
        <v>47305</v>
      </c>
      <c r="K13042" s="3" t="s">
        <v>17</v>
      </c>
      <c r="L13042" s="4" t="s">
        <v>47305</v>
      </c>
      <c r="M13042" s="4" t="s">
        <v>42</v>
      </c>
      <c r="N13042" s="3" t="str">
        <f t="shared" ref="N13042:N13043" si="506">J13042</f>
        <v>[35 lacs - 50 lacs]</v>
      </c>
      <c r="O13042" s="11"/>
      <c r="P13042" s="4"/>
      <c r="Q13042" s="11"/>
      <c r="R13042" s="4"/>
      <c r="S13042" s="11"/>
      <c r="T13042" s="4"/>
      <c r="U13042" s="11"/>
      <c r="V13042" s="4"/>
      <c r="W13042" s="11"/>
      <c r="X13042" s="4"/>
      <c r="Y13042" s="11"/>
      <c r="Z13042" s="4"/>
      <c r="AA13042" s="1" t="s">
        <v>16</v>
      </c>
      <c r="AC13042" s="23" t="s">
        <v>37882</v>
      </c>
      <c r="AD13042" s="23" t="s">
        <v>40440</v>
      </c>
      <c r="AE13042" t="s">
        <v>35399</v>
      </c>
    </row>
    <row r="13043" spans="1:31" ht="15" customHeight="1">
      <c r="A13043" s="1">
        <v>13042</v>
      </c>
      <c r="B13043" s="1" t="s">
        <v>54</v>
      </c>
      <c r="C13043" s="1" t="s">
        <v>16857</v>
      </c>
      <c r="D13043" s="9" t="s">
        <v>386</v>
      </c>
      <c r="E13043" s="9" t="s">
        <v>37375</v>
      </c>
      <c r="F13043" s="9" t="s">
        <v>29100</v>
      </c>
      <c r="G13043" s="17">
        <v>91999444944</v>
      </c>
      <c r="H13043" s="9" t="s">
        <v>37</v>
      </c>
      <c r="I13043" s="1" t="s">
        <v>9</v>
      </c>
      <c r="J13043" s="4" t="s">
        <v>47305</v>
      </c>
      <c r="K13043" s="3" t="s">
        <v>17</v>
      </c>
      <c r="L13043" s="4" t="s">
        <v>47305</v>
      </c>
      <c r="M13043" s="4" t="s">
        <v>42</v>
      </c>
      <c r="N13043" s="3" t="str">
        <f t="shared" si="506"/>
        <v>[35 lacs - 50 lacs]</v>
      </c>
      <c r="O13043" s="11"/>
      <c r="P13043" s="4"/>
      <c r="Q13043" s="11"/>
      <c r="R13043" s="4"/>
      <c r="S13043" s="11"/>
      <c r="T13043" s="4"/>
      <c r="U13043" s="11"/>
      <c r="V13043" s="4"/>
      <c r="W13043" s="11"/>
      <c r="X13043" s="4"/>
      <c r="Y13043" s="11"/>
      <c r="Z13043" s="4"/>
      <c r="AA13043" s="1" t="s">
        <v>16</v>
      </c>
      <c r="AC13043" s="23" t="s">
        <v>37882</v>
      </c>
      <c r="AD13043" s="23" t="s">
        <v>40440</v>
      </c>
      <c r="AE13043" t="s">
        <v>35394</v>
      </c>
    </row>
    <row r="13044" spans="1:31" ht="15" customHeight="1">
      <c r="A13044" s="1">
        <v>13043</v>
      </c>
      <c r="B13044" s="1" t="s">
        <v>54</v>
      </c>
      <c r="C13044" s="1" t="s">
        <v>16858</v>
      </c>
      <c r="D13044" s="9" t="s">
        <v>3174</v>
      </c>
      <c r="E13044" s="9" t="s">
        <v>37376</v>
      </c>
      <c r="F13044" s="9" t="s">
        <v>35023</v>
      </c>
      <c r="G13044" s="17">
        <v>91999419491</v>
      </c>
      <c r="H13044" s="9" t="s">
        <v>20</v>
      </c>
      <c r="I13044" s="1" t="s">
        <v>9</v>
      </c>
      <c r="J13044" s="4" t="s">
        <v>47305</v>
      </c>
      <c r="K13044" s="3" t="s">
        <v>17</v>
      </c>
      <c r="L13044" s="4" t="s">
        <v>47305</v>
      </c>
      <c r="M13044" s="11"/>
      <c r="N13044" s="4"/>
      <c r="O13044" s="11"/>
      <c r="P13044" s="4"/>
      <c r="Q13044" s="11"/>
      <c r="R13044" s="4"/>
      <c r="S13044" s="11"/>
      <c r="T13044" s="4"/>
      <c r="U13044" s="11"/>
      <c r="V13044" s="4"/>
      <c r="W13044" s="11"/>
      <c r="X13044" s="4"/>
      <c r="Y13044" s="11"/>
      <c r="Z13044" s="4"/>
      <c r="AA13044" s="1" t="s">
        <v>16</v>
      </c>
      <c r="AC13044" s="23" t="s">
        <v>37882</v>
      </c>
      <c r="AD13044" s="23" t="s">
        <v>40440</v>
      </c>
      <c r="AE13044" t="s">
        <v>35399</v>
      </c>
    </row>
    <row r="13045" spans="1:31" ht="15" customHeight="1">
      <c r="A13045" s="1">
        <v>13044</v>
      </c>
      <c r="B13045" s="1" t="s">
        <v>54</v>
      </c>
      <c r="C13045" s="1" t="s">
        <v>16859</v>
      </c>
      <c r="D13045" s="9" t="s">
        <v>1821</v>
      </c>
      <c r="E13045" s="9" t="s">
        <v>5536</v>
      </c>
      <c r="F13045" s="9" t="s">
        <v>32965</v>
      </c>
      <c r="G13045" s="17">
        <v>919914916</v>
      </c>
      <c r="H13045" s="9" t="s">
        <v>8</v>
      </c>
      <c r="I13045" s="1" t="s">
        <v>62</v>
      </c>
      <c r="J13045" s="4" t="s">
        <v>47305</v>
      </c>
      <c r="K13045" s="3" t="s">
        <v>17</v>
      </c>
      <c r="L13045" s="4" t="s">
        <v>47305</v>
      </c>
      <c r="M13045" s="4" t="s">
        <v>42</v>
      </c>
      <c r="N13045" s="3" t="str">
        <f>J13045</f>
        <v>[35 lacs - 50 lacs]</v>
      </c>
      <c r="O13045" s="11"/>
      <c r="P13045" s="4"/>
      <c r="Q13045" s="11"/>
      <c r="R13045" s="4"/>
      <c r="S13045" s="11"/>
      <c r="T13045" s="4"/>
      <c r="U13045" s="11"/>
      <c r="V13045" s="4"/>
      <c r="W13045" s="11"/>
      <c r="X13045" s="4"/>
      <c r="Y13045" s="11"/>
      <c r="Z13045" s="4"/>
      <c r="AA13045" s="1" t="s">
        <v>16</v>
      </c>
      <c r="AC13045" s="23" t="s">
        <v>37882</v>
      </c>
      <c r="AD13045" s="23" t="s">
        <v>40440</v>
      </c>
      <c r="AE13045" t="s">
        <v>35399</v>
      </c>
    </row>
    <row r="13046" spans="1:31" ht="15" customHeight="1">
      <c r="A13046" s="1">
        <v>13045</v>
      </c>
      <c r="B13046" s="1" t="s">
        <v>54</v>
      </c>
      <c r="C13046" s="1" t="s">
        <v>16869</v>
      </c>
      <c r="D13046" s="9" t="s">
        <v>2488</v>
      </c>
      <c r="E13046" s="9" t="s">
        <v>1725</v>
      </c>
      <c r="F13046" s="9" t="s">
        <v>29107</v>
      </c>
      <c r="G13046" s="17">
        <v>914469060099</v>
      </c>
      <c r="H13046" s="9" t="s">
        <v>20</v>
      </c>
      <c r="I13046" s="1" t="s">
        <v>9</v>
      </c>
      <c r="J13046" s="4" t="s">
        <v>47305</v>
      </c>
      <c r="K13046" s="3" t="s">
        <v>42</v>
      </c>
      <c r="L13046" s="4" t="s">
        <v>47305</v>
      </c>
      <c r="M13046" s="11"/>
      <c r="N13046" s="4"/>
      <c r="O13046" s="11"/>
      <c r="P13046" s="4"/>
      <c r="Q13046" s="11"/>
      <c r="R13046" s="4"/>
      <c r="S13046" s="11"/>
      <c r="T13046" s="4"/>
      <c r="U13046" s="11"/>
      <c r="V13046" s="4"/>
      <c r="W13046" s="11"/>
      <c r="X13046" s="4"/>
      <c r="Y13046" s="11"/>
      <c r="Z13046" s="4"/>
      <c r="AA13046" s="1" t="s">
        <v>16</v>
      </c>
      <c r="AC13046" s="23" t="s">
        <v>37882</v>
      </c>
      <c r="AD13046" s="23" t="s">
        <v>40440</v>
      </c>
      <c r="AE13046" t="s">
        <v>35410</v>
      </c>
    </row>
    <row r="13047" spans="1:31" ht="15" customHeight="1">
      <c r="A13047" s="1">
        <v>13046</v>
      </c>
      <c r="B13047" s="1" t="s">
        <v>54</v>
      </c>
      <c r="C13047" s="1" t="s">
        <v>16880</v>
      </c>
      <c r="D13047" s="9" t="s">
        <v>36204</v>
      </c>
      <c r="E13047" s="9" t="s">
        <v>8384</v>
      </c>
      <c r="F13047" s="9" t="s">
        <v>29113</v>
      </c>
      <c r="G13047" s="17">
        <v>9196946049</v>
      </c>
      <c r="H13047" s="9" t="s">
        <v>15</v>
      </c>
      <c r="I13047" s="1" t="s">
        <v>9</v>
      </c>
      <c r="J13047" s="4" t="s">
        <v>47305</v>
      </c>
      <c r="K13047" s="3" t="s">
        <v>17</v>
      </c>
      <c r="L13047" s="4" t="s">
        <v>47305</v>
      </c>
      <c r="M13047" s="4" t="s">
        <v>42</v>
      </c>
      <c r="N13047" s="3" t="str">
        <f>J13047</f>
        <v>[35 lacs - 50 lacs]</v>
      </c>
      <c r="O13047" s="11"/>
      <c r="P13047" s="4"/>
      <c r="Q13047" s="11"/>
      <c r="R13047" s="4"/>
      <c r="S13047" s="11"/>
      <c r="T13047" s="4"/>
      <c r="U13047" s="11"/>
      <c r="V13047" s="4"/>
      <c r="W13047" s="11"/>
      <c r="X13047" s="4"/>
      <c r="Y13047" s="11"/>
      <c r="Z13047" s="4"/>
      <c r="AA13047" s="1" t="s">
        <v>16</v>
      </c>
      <c r="AC13047" s="23" t="s">
        <v>37882</v>
      </c>
      <c r="AD13047" s="23" t="s">
        <v>40440</v>
      </c>
      <c r="AE13047" t="s">
        <v>35394</v>
      </c>
    </row>
    <row r="13048" spans="1:31" ht="15" customHeight="1">
      <c r="A13048" s="1">
        <v>13047</v>
      </c>
      <c r="B13048" s="1" t="s">
        <v>54</v>
      </c>
      <c r="C13048" s="1" t="s">
        <v>16881</v>
      </c>
      <c r="D13048" s="9" t="s">
        <v>1573</v>
      </c>
      <c r="E13048" s="9" t="s">
        <v>7475</v>
      </c>
      <c r="F13048" s="9" t="s">
        <v>29114</v>
      </c>
      <c r="G13048" s="17">
        <v>9146696944</v>
      </c>
      <c r="H13048" s="9" t="s">
        <v>20</v>
      </c>
      <c r="I13048" s="1" t="s">
        <v>9</v>
      </c>
      <c r="J13048" s="4" t="s">
        <v>47305</v>
      </c>
      <c r="K13048" s="3" t="s">
        <v>42</v>
      </c>
      <c r="L13048" s="4" t="s">
        <v>47305</v>
      </c>
      <c r="M13048" s="11"/>
      <c r="N13048" s="4"/>
      <c r="O13048" s="11"/>
      <c r="P13048" s="4"/>
      <c r="Q13048" s="11"/>
      <c r="R13048" s="4"/>
      <c r="S13048" s="11"/>
      <c r="T13048" s="4"/>
      <c r="U13048" s="11"/>
      <c r="V13048" s="4"/>
      <c r="W13048" s="11"/>
      <c r="X13048" s="4"/>
      <c r="Y13048" s="11"/>
      <c r="Z13048" s="4"/>
      <c r="AA13048" s="1" t="s">
        <v>16</v>
      </c>
      <c r="AC13048" s="23" t="s">
        <v>37882</v>
      </c>
      <c r="AD13048" s="23" t="s">
        <v>40440</v>
      </c>
      <c r="AE13048" t="s">
        <v>35399</v>
      </c>
    </row>
    <row r="13049" spans="1:31" ht="15" customHeight="1">
      <c r="A13049" s="1">
        <v>13048</v>
      </c>
      <c r="B13049" s="1" t="s">
        <v>54</v>
      </c>
      <c r="C13049" s="1" t="s">
        <v>16886</v>
      </c>
      <c r="D13049" s="9" t="s">
        <v>2921</v>
      </c>
      <c r="E13049" s="9" t="s">
        <v>489</v>
      </c>
      <c r="F13049" s="9" t="s">
        <v>35025</v>
      </c>
      <c r="G13049" s="17">
        <v>9194666491</v>
      </c>
      <c r="H13049" s="9" t="s">
        <v>8</v>
      </c>
      <c r="I13049" s="1" t="s">
        <v>62</v>
      </c>
      <c r="J13049" s="4" t="s">
        <v>47305</v>
      </c>
      <c r="K13049" s="3" t="s">
        <v>17</v>
      </c>
      <c r="L13049" s="4" t="s">
        <v>47305</v>
      </c>
      <c r="M13049" s="11"/>
      <c r="N13049" s="4"/>
      <c r="O13049" s="11"/>
      <c r="P13049" s="4"/>
      <c r="Q13049" s="11"/>
      <c r="R13049" s="4"/>
      <c r="S13049" s="11"/>
      <c r="T13049" s="4"/>
      <c r="U13049" s="11"/>
      <c r="V13049" s="4"/>
      <c r="W13049" s="11"/>
      <c r="X13049" s="4"/>
      <c r="Y13049" s="11"/>
      <c r="Z13049" s="4"/>
      <c r="AA13049" s="1" t="s">
        <v>16</v>
      </c>
      <c r="AC13049" s="23" t="s">
        <v>37882</v>
      </c>
      <c r="AD13049" s="23" t="s">
        <v>40440</v>
      </c>
      <c r="AE13049" t="s">
        <v>35410</v>
      </c>
    </row>
    <row r="13050" spans="1:31" ht="15" customHeight="1">
      <c r="A13050" s="1">
        <v>13049</v>
      </c>
      <c r="B13050" s="1" t="s">
        <v>54</v>
      </c>
      <c r="C13050" s="1" t="s">
        <v>16893</v>
      </c>
      <c r="D13050" s="9" t="s">
        <v>2266</v>
      </c>
      <c r="E13050" s="9" t="s">
        <v>680</v>
      </c>
      <c r="F13050" s="9" t="s">
        <v>29124</v>
      </c>
      <c r="G13050" s="17">
        <v>91996469406</v>
      </c>
      <c r="H13050" s="9" t="s">
        <v>20</v>
      </c>
      <c r="I13050" s="1" t="s">
        <v>9</v>
      </c>
      <c r="J13050" s="4" t="s">
        <v>47305</v>
      </c>
      <c r="K13050" s="3" t="s">
        <v>17</v>
      </c>
      <c r="L13050" s="4" t="s">
        <v>47305</v>
      </c>
      <c r="M13050" s="11"/>
      <c r="N13050" s="4"/>
      <c r="O13050" s="11"/>
      <c r="P13050" s="4"/>
      <c r="Q13050" s="11"/>
      <c r="R13050" s="4"/>
      <c r="S13050" s="11"/>
      <c r="T13050" s="4"/>
      <c r="U13050" s="11"/>
      <c r="V13050" s="4"/>
      <c r="W13050" s="11"/>
      <c r="X13050" s="4"/>
      <c r="Y13050" s="11"/>
      <c r="Z13050" s="4"/>
      <c r="AA13050" s="1" t="s">
        <v>16</v>
      </c>
      <c r="AC13050" s="23" t="s">
        <v>37882</v>
      </c>
      <c r="AD13050" s="23" t="s">
        <v>40440</v>
      </c>
      <c r="AE13050" t="s">
        <v>35399</v>
      </c>
    </row>
    <row r="13051" spans="1:31" ht="15" customHeight="1">
      <c r="A13051" s="1">
        <v>13050</v>
      </c>
      <c r="B13051" s="1" t="s">
        <v>54</v>
      </c>
      <c r="C13051" s="1" t="s">
        <v>16895</v>
      </c>
      <c r="D13051" s="9" t="s">
        <v>336</v>
      </c>
      <c r="E13051" s="9" t="s">
        <v>16271</v>
      </c>
      <c r="F13051" s="9" t="s">
        <v>16272</v>
      </c>
      <c r="G13051" s="17">
        <v>919961444</v>
      </c>
      <c r="H13051" s="9" t="s">
        <v>132</v>
      </c>
      <c r="I13051" s="1" t="s">
        <v>62</v>
      </c>
      <c r="J13051" s="4" t="s">
        <v>47305</v>
      </c>
      <c r="K13051" s="3" t="s">
        <v>17</v>
      </c>
      <c r="L13051" s="4" t="s">
        <v>47305</v>
      </c>
      <c r="M13051" s="11"/>
      <c r="N13051" s="4"/>
      <c r="O13051" s="11"/>
      <c r="P13051" s="4"/>
      <c r="Q13051" s="11"/>
      <c r="R13051" s="4"/>
      <c r="S13051" s="11"/>
      <c r="T13051" s="4"/>
      <c r="U13051" s="11"/>
      <c r="V13051" s="4"/>
      <c r="W13051" s="11"/>
      <c r="X13051" s="4"/>
      <c r="Y13051" s="11"/>
      <c r="Z13051" s="4"/>
      <c r="AA13051" s="1" t="s">
        <v>16</v>
      </c>
      <c r="AC13051" s="23" t="s">
        <v>37882</v>
      </c>
      <c r="AD13051" s="23" t="s">
        <v>40440</v>
      </c>
      <c r="AE13051" t="s">
        <v>35409</v>
      </c>
    </row>
    <row r="13052" spans="1:31" ht="15" customHeight="1">
      <c r="A13052" s="1">
        <v>13051</v>
      </c>
      <c r="B13052" s="1" t="s">
        <v>54</v>
      </c>
      <c r="C13052" s="1" t="s">
        <v>16897</v>
      </c>
      <c r="D13052" s="9" t="s">
        <v>280</v>
      </c>
      <c r="E13052" s="9" t="s">
        <v>3260</v>
      </c>
      <c r="F13052" s="9" t="s">
        <v>29125</v>
      </c>
      <c r="G13052" s="17">
        <v>919946994066</v>
      </c>
      <c r="H13052" s="9" t="s">
        <v>8</v>
      </c>
      <c r="I13052" s="1" t="s">
        <v>62</v>
      </c>
      <c r="J13052" s="4" t="s">
        <v>47305</v>
      </c>
      <c r="K13052" s="3" t="s">
        <v>42</v>
      </c>
      <c r="L13052" s="4" t="s">
        <v>47305</v>
      </c>
      <c r="M13052" s="4" t="s">
        <v>14137</v>
      </c>
      <c r="N13052" s="3" t="str">
        <f>J13052</f>
        <v>[35 lacs - 50 lacs]</v>
      </c>
      <c r="O13052" s="11"/>
      <c r="P13052" s="4"/>
      <c r="Q13052" s="11"/>
      <c r="R13052" s="4"/>
      <c r="S13052" s="11"/>
      <c r="T13052" s="4"/>
      <c r="U13052" s="11"/>
      <c r="V13052" s="4"/>
      <c r="W13052" s="11"/>
      <c r="X13052" s="4"/>
      <c r="Y13052" s="11"/>
      <c r="Z13052" s="4"/>
      <c r="AA13052" s="1" t="s">
        <v>16</v>
      </c>
      <c r="AC13052" s="23" t="s">
        <v>37882</v>
      </c>
      <c r="AD13052" s="23" t="s">
        <v>40440</v>
      </c>
      <c r="AE13052" t="s">
        <v>35399</v>
      </c>
    </row>
    <row r="13053" spans="1:31" ht="15" customHeight="1">
      <c r="A13053" s="1">
        <v>13052</v>
      </c>
      <c r="B13053" s="1" t="s">
        <v>54</v>
      </c>
      <c r="C13053" s="1" t="s">
        <v>16910</v>
      </c>
      <c r="D13053" s="9" t="s">
        <v>386</v>
      </c>
      <c r="E13053" s="9" t="s">
        <v>37377</v>
      </c>
      <c r="F13053" s="9" t="s">
        <v>29133</v>
      </c>
      <c r="G13053" s="17">
        <v>919449969</v>
      </c>
      <c r="H13053" s="9" t="s">
        <v>8</v>
      </c>
      <c r="I13053" s="1" t="s">
        <v>9</v>
      </c>
      <c r="J13053" s="4" t="s">
        <v>47305</v>
      </c>
      <c r="K13053" s="3" t="s">
        <v>17</v>
      </c>
      <c r="L13053" s="4" t="s">
        <v>47305</v>
      </c>
      <c r="M13053" s="11"/>
      <c r="N13053" s="4"/>
      <c r="O13053" s="11"/>
      <c r="P13053" s="4"/>
      <c r="Q13053" s="11"/>
      <c r="R13053" s="4"/>
      <c r="S13053" s="11"/>
      <c r="T13053" s="4"/>
      <c r="U13053" s="11"/>
      <c r="V13053" s="4"/>
      <c r="W13053" s="11"/>
      <c r="X13053" s="4"/>
      <c r="Y13053" s="11"/>
      <c r="Z13053" s="4"/>
      <c r="AA13053" s="1" t="s">
        <v>16</v>
      </c>
      <c r="AC13053" s="23" t="s">
        <v>37882</v>
      </c>
      <c r="AD13053" s="23" t="s">
        <v>40440</v>
      </c>
      <c r="AE13053" t="s">
        <v>35399</v>
      </c>
    </row>
    <row r="13054" spans="1:31" ht="15" customHeight="1">
      <c r="A13054" s="1">
        <v>13053</v>
      </c>
      <c r="B13054" s="1" t="s">
        <v>54</v>
      </c>
      <c r="C13054" s="1" t="s">
        <v>16914</v>
      </c>
      <c r="D13054" s="9" t="s">
        <v>3317</v>
      </c>
      <c r="E13054" s="9" t="s">
        <v>87</v>
      </c>
      <c r="F13054" s="9" t="s">
        <v>35028</v>
      </c>
      <c r="G13054" s="17">
        <v>91994001949</v>
      </c>
      <c r="H13054" s="9" t="s">
        <v>20</v>
      </c>
      <c r="I13054" s="1" t="s">
        <v>62</v>
      </c>
      <c r="J13054" s="4" t="s">
        <v>47305</v>
      </c>
      <c r="K13054" s="11" t="s">
        <v>13</v>
      </c>
      <c r="L13054" s="4" t="s">
        <v>47305</v>
      </c>
      <c r="M13054" s="11"/>
      <c r="N13054" s="4"/>
      <c r="O13054" s="11"/>
      <c r="P13054" s="4"/>
      <c r="Q13054" s="11"/>
      <c r="R13054" s="4"/>
      <c r="S13054" s="11"/>
      <c r="T13054" s="4"/>
      <c r="U13054" s="11"/>
      <c r="V13054" s="4"/>
      <c r="W13054" s="11"/>
      <c r="X13054" s="4"/>
      <c r="Y13054" s="11"/>
      <c r="Z13054" s="4"/>
      <c r="AA13054" s="1" t="s">
        <v>16</v>
      </c>
      <c r="AC13054" s="23" t="s">
        <v>37882</v>
      </c>
      <c r="AD13054" s="23" t="s">
        <v>40440</v>
      </c>
      <c r="AE13054" t="s">
        <v>35399</v>
      </c>
    </row>
    <row r="13055" spans="1:31" ht="15" customHeight="1">
      <c r="A13055" s="1">
        <v>13054</v>
      </c>
      <c r="B13055" s="1" t="s">
        <v>54</v>
      </c>
      <c r="C13055" s="1" t="s">
        <v>16917</v>
      </c>
      <c r="D13055" s="9" t="s">
        <v>926</v>
      </c>
      <c r="E13055" s="9" t="s">
        <v>40</v>
      </c>
      <c r="F13055" s="9" t="s">
        <v>29136</v>
      </c>
      <c r="G13055" s="17">
        <v>919446946666</v>
      </c>
      <c r="H13055" s="9" t="s">
        <v>20</v>
      </c>
      <c r="I13055" s="1" t="s">
        <v>62</v>
      </c>
      <c r="J13055" s="4" t="s">
        <v>47305</v>
      </c>
      <c r="K13055" s="11" t="s">
        <v>14137</v>
      </c>
      <c r="L13055" s="4" t="s">
        <v>47305</v>
      </c>
      <c r="M13055" s="11"/>
      <c r="N13055" s="4"/>
      <c r="O13055" s="11"/>
      <c r="P13055" s="4"/>
      <c r="Q13055" s="11"/>
      <c r="R13055" s="4"/>
      <c r="S13055" s="11"/>
      <c r="T13055" s="4"/>
      <c r="U13055" s="11"/>
      <c r="V13055" s="4"/>
      <c r="W13055" s="11"/>
      <c r="X13055" s="4"/>
      <c r="Y13055" s="11"/>
      <c r="Z13055" s="4"/>
      <c r="AA13055" s="1" t="s">
        <v>16</v>
      </c>
      <c r="AC13055" s="23" t="s">
        <v>37882</v>
      </c>
      <c r="AD13055" s="23" t="s">
        <v>40440</v>
      </c>
      <c r="AE13055" t="s">
        <v>35409</v>
      </c>
    </row>
    <row r="13056" spans="1:31" ht="15" customHeight="1">
      <c r="A13056" s="1">
        <v>13055</v>
      </c>
      <c r="B13056" s="1" t="s">
        <v>54</v>
      </c>
      <c r="C13056" s="1" t="s">
        <v>16918</v>
      </c>
      <c r="D13056" s="9" t="s">
        <v>36205</v>
      </c>
      <c r="E13056" s="9" t="s">
        <v>40</v>
      </c>
      <c r="F13056" s="9" t="s">
        <v>32973</v>
      </c>
      <c r="G13056" s="17">
        <v>91001444496</v>
      </c>
      <c r="H13056" s="9" t="s">
        <v>8</v>
      </c>
      <c r="I13056" s="1" t="s">
        <v>62</v>
      </c>
      <c r="J13056" s="4" t="s">
        <v>47305</v>
      </c>
      <c r="K13056" s="3" t="s">
        <v>17</v>
      </c>
      <c r="L13056" s="4" t="s">
        <v>47305</v>
      </c>
      <c r="M13056" s="11"/>
      <c r="N13056" s="4"/>
      <c r="O13056" s="11"/>
      <c r="P13056" s="4"/>
      <c r="Q13056" s="11"/>
      <c r="R13056" s="4"/>
      <c r="S13056" s="11"/>
      <c r="T13056" s="4"/>
      <c r="U13056" s="11"/>
      <c r="V13056" s="4"/>
      <c r="W13056" s="11"/>
      <c r="X13056" s="4"/>
      <c r="Y13056" s="11"/>
      <c r="Z13056" s="4"/>
      <c r="AA13056" s="1" t="s">
        <v>16</v>
      </c>
      <c r="AC13056" s="23" t="s">
        <v>37882</v>
      </c>
      <c r="AD13056" s="23" t="s">
        <v>40440</v>
      </c>
      <c r="AE13056" t="s">
        <v>35399</v>
      </c>
    </row>
    <row r="13057" spans="1:31" ht="15" customHeight="1">
      <c r="A13057" s="1">
        <v>13056</v>
      </c>
      <c r="B13057" s="1" t="s">
        <v>54</v>
      </c>
      <c r="C13057" s="1" t="s">
        <v>16932</v>
      </c>
      <c r="D13057" s="9" t="s">
        <v>546</v>
      </c>
      <c r="E13057" s="9" t="s">
        <v>16171</v>
      </c>
      <c r="F13057" s="9" t="s">
        <v>29147</v>
      </c>
      <c r="G13057" s="17">
        <v>919494694646</v>
      </c>
      <c r="H13057" s="9" t="s">
        <v>8</v>
      </c>
      <c r="I13057" s="1" t="s">
        <v>62</v>
      </c>
      <c r="J13057" s="4" t="s">
        <v>47305</v>
      </c>
      <c r="K13057" s="3" t="s">
        <v>42</v>
      </c>
      <c r="L13057" s="4" t="s">
        <v>47305</v>
      </c>
      <c r="M13057" s="11"/>
      <c r="N13057" s="4"/>
      <c r="O13057" s="11"/>
      <c r="P13057" s="4"/>
      <c r="Q13057" s="11"/>
      <c r="R13057" s="4"/>
      <c r="S13057" s="11"/>
      <c r="T13057" s="4"/>
      <c r="U13057" s="11"/>
      <c r="V13057" s="4"/>
      <c r="W13057" s="11"/>
      <c r="X13057" s="4"/>
      <c r="Y13057" s="11"/>
      <c r="Z13057" s="4"/>
      <c r="AA13057" s="1" t="s">
        <v>16</v>
      </c>
      <c r="AC13057" s="23" t="s">
        <v>37882</v>
      </c>
      <c r="AD13057" s="23" t="s">
        <v>40440</v>
      </c>
      <c r="AE13057" t="s">
        <v>35394</v>
      </c>
    </row>
    <row r="13058" spans="1:31" ht="15" customHeight="1">
      <c r="A13058" s="1">
        <v>13057</v>
      </c>
      <c r="B13058" s="1" t="s">
        <v>54</v>
      </c>
      <c r="C13058" s="1" t="s">
        <v>16936</v>
      </c>
      <c r="D13058" s="9" t="s">
        <v>1160</v>
      </c>
      <c r="E13058" s="9" t="s">
        <v>8556</v>
      </c>
      <c r="F13058" s="9" t="s">
        <v>29150</v>
      </c>
      <c r="G13058" s="17">
        <v>91069644444</v>
      </c>
      <c r="H13058" s="9" t="s">
        <v>8</v>
      </c>
      <c r="I13058" s="1" t="s">
        <v>62</v>
      </c>
      <c r="J13058" s="4" t="s">
        <v>47305</v>
      </c>
      <c r="K13058" s="3" t="s">
        <v>17</v>
      </c>
      <c r="L13058" s="4" t="s">
        <v>47305</v>
      </c>
      <c r="M13058" s="11"/>
      <c r="N13058" s="4"/>
      <c r="O13058" s="11"/>
      <c r="P13058" s="4"/>
      <c r="Q13058" s="11"/>
      <c r="R13058" s="4"/>
      <c r="S13058" s="11"/>
      <c r="T13058" s="4"/>
      <c r="U13058" s="11"/>
      <c r="V13058" s="4"/>
      <c r="W13058" s="11"/>
      <c r="X13058" s="4"/>
      <c r="Y13058" s="11"/>
      <c r="Z13058" s="4"/>
      <c r="AA13058" s="1" t="s">
        <v>16</v>
      </c>
      <c r="AC13058" s="23" t="s">
        <v>37882</v>
      </c>
      <c r="AD13058" s="23" t="s">
        <v>40440</v>
      </c>
      <c r="AE13058" t="s">
        <v>35410</v>
      </c>
    </row>
    <row r="13059" spans="1:31" ht="15" customHeight="1">
      <c r="A13059" s="1">
        <v>13058</v>
      </c>
      <c r="B13059" s="1" t="s">
        <v>54</v>
      </c>
      <c r="C13059" s="1" t="s">
        <v>16946</v>
      </c>
      <c r="D13059" s="9" t="s">
        <v>8101</v>
      </c>
      <c r="E13059" s="9" t="s">
        <v>5827</v>
      </c>
      <c r="F13059" s="9" t="s">
        <v>29154</v>
      </c>
      <c r="G13059" s="17">
        <v>914064444</v>
      </c>
      <c r="H13059" s="9" t="s">
        <v>20</v>
      </c>
      <c r="I13059" s="1" t="s">
        <v>41</v>
      </c>
      <c r="J13059" s="4" t="s">
        <v>47305</v>
      </c>
      <c r="K13059" s="3" t="s">
        <v>17</v>
      </c>
      <c r="L13059" s="4" t="s">
        <v>47305</v>
      </c>
      <c r="M13059" s="11"/>
      <c r="N13059" s="4"/>
      <c r="O13059" s="11"/>
      <c r="P13059" s="4"/>
      <c r="Q13059" s="11"/>
      <c r="R13059" s="4"/>
      <c r="S13059" s="11"/>
      <c r="T13059" s="4"/>
      <c r="U13059" s="11"/>
      <c r="V13059" s="4"/>
      <c r="W13059" s="11"/>
      <c r="X13059" s="4"/>
      <c r="Y13059" s="11"/>
      <c r="Z13059" s="4"/>
      <c r="AA13059" s="1" t="s">
        <v>11</v>
      </c>
      <c r="AC13059" s="23" t="s">
        <v>37882</v>
      </c>
      <c r="AD13059" s="23" t="s">
        <v>40440</v>
      </c>
      <c r="AE13059" t="s">
        <v>35394</v>
      </c>
    </row>
    <row r="13060" spans="1:31" ht="15" customHeight="1">
      <c r="A13060" s="1">
        <v>13059</v>
      </c>
      <c r="B13060" s="1" t="s">
        <v>54</v>
      </c>
      <c r="C13060" s="1" t="s">
        <v>16948</v>
      </c>
      <c r="D13060" s="9" t="s">
        <v>568</v>
      </c>
      <c r="E13060" s="9" t="s">
        <v>1180</v>
      </c>
      <c r="F13060" s="9" t="s">
        <v>29155</v>
      </c>
      <c r="G13060" s="17">
        <v>91449911144</v>
      </c>
      <c r="H13060" s="9" t="s">
        <v>8</v>
      </c>
      <c r="I13060" s="1" t="s">
        <v>62</v>
      </c>
      <c r="J13060" s="4" t="s">
        <v>47305</v>
      </c>
      <c r="K13060" s="11" t="s">
        <v>14136</v>
      </c>
      <c r="L13060" s="4" t="s">
        <v>47305</v>
      </c>
      <c r="M13060" s="11"/>
      <c r="N13060" s="4"/>
      <c r="O13060" s="11"/>
      <c r="P13060" s="4"/>
      <c r="Q13060" s="11"/>
      <c r="R13060" s="4"/>
      <c r="S13060" s="11"/>
      <c r="T13060" s="4"/>
      <c r="U13060" s="11"/>
      <c r="V13060" s="4"/>
      <c r="W13060" s="11"/>
      <c r="X13060" s="4"/>
      <c r="Y13060" s="11"/>
      <c r="Z13060" s="4"/>
      <c r="AA13060" s="1" t="s">
        <v>16</v>
      </c>
      <c r="AC13060" s="23" t="s">
        <v>37882</v>
      </c>
      <c r="AD13060" s="23" t="s">
        <v>40440</v>
      </c>
      <c r="AE13060" t="s">
        <v>35394</v>
      </c>
    </row>
    <row r="13061" spans="1:31" ht="15" customHeight="1">
      <c r="A13061" s="1">
        <v>13060</v>
      </c>
      <c r="B13061" s="1" t="s">
        <v>54</v>
      </c>
      <c r="C13061" s="1" t="s">
        <v>16955</v>
      </c>
      <c r="D13061" s="9" t="s">
        <v>1126</v>
      </c>
      <c r="E13061" s="9" t="s">
        <v>16287</v>
      </c>
      <c r="F13061" s="9" t="s">
        <v>32979</v>
      </c>
      <c r="G13061" s="17">
        <v>914649444966</v>
      </c>
      <c r="H13061" s="9" t="s">
        <v>8</v>
      </c>
      <c r="I13061" s="1" t="s">
        <v>62</v>
      </c>
      <c r="J13061" s="4" t="s">
        <v>47305</v>
      </c>
      <c r="K13061" s="3" t="s">
        <v>213</v>
      </c>
      <c r="L13061" s="4" t="s">
        <v>47305</v>
      </c>
      <c r="M13061" s="4" t="s">
        <v>17</v>
      </c>
      <c r="N13061" s="3" t="str">
        <f>J13061</f>
        <v>[35 lacs - 50 lacs]</v>
      </c>
      <c r="O13061" s="4" t="s">
        <v>47347</v>
      </c>
      <c r="P13061" s="3" t="s">
        <v>47305</v>
      </c>
      <c r="Q13061" s="4" t="s">
        <v>14136</v>
      </c>
      <c r="R13061" s="3" t="s">
        <v>47305</v>
      </c>
      <c r="S13061" s="4" t="s">
        <v>47352</v>
      </c>
      <c r="T13061" s="3" t="s">
        <v>47305</v>
      </c>
      <c r="U13061" s="4" t="s">
        <v>13</v>
      </c>
      <c r="V13061" s="3" t="s">
        <v>47305</v>
      </c>
      <c r="W13061" s="11"/>
      <c r="X13061" s="4"/>
      <c r="Y13061" s="11"/>
      <c r="Z13061" s="4"/>
      <c r="AA13061" s="1" t="s">
        <v>11</v>
      </c>
      <c r="AC13061" s="23" t="s">
        <v>37882</v>
      </c>
      <c r="AD13061" s="23" t="s">
        <v>40440</v>
      </c>
      <c r="AE13061" t="s">
        <v>35410</v>
      </c>
    </row>
    <row r="13062" spans="1:31" ht="15" customHeight="1">
      <c r="A13062" s="1">
        <v>13061</v>
      </c>
      <c r="B13062" s="1" t="s">
        <v>54</v>
      </c>
      <c r="C13062" s="1" t="s">
        <v>16956</v>
      </c>
      <c r="D13062" s="9" t="s">
        <v>1617</v>
      </c>
      <c r="E13062" s="9" t="s">
        <v>37378</v>
      </c>
      <c r="F13062" s="9" t="s">
        <v>32980</v>
      </c>
      <c r="G13062" s="17">
        <v>91990900604</v>
      </c>
      <c r="H13062" s="9" t="s">
        <v>20</v>
      </c>
      <c r="I13062" s="1" t="s">
        <v>9</v>
      </c>
      <c r="J13062" s="4" t="s">
        <v>47305</v>
      </c>
      <c r="K13062" s="3" t="s">
        <v>17</v>
      </c>
      <c r="L13062" s="4" t="s">
        <v>47305</v>
      </c>
      <c r="M13062" s="11"/>
      <c r="N13062" s="4"/>
      <c r="O13062" s="11"/>
      <c r="P13062" s="4"/>
      <c r="Q13062" s="11"/>
      <c r="R13062" s="4"/>
      <c r="S13062" s="11"/>
      <c r="T13062" s="4"/>
      <c r="U13062" s="11"/>
      <c r="V13062" s="4"/>
      <c r="W13062" s="11"/>
      <c r="X13062" s="4"/>
      <c r="Y13062" s="11"/>
      <c r="Z13062" s="4"/>
      <c r="AA13062" s="1" t="s">
        <v>16</v>
      </c>
      <c r="AC13062" s="23" t="s">
        <v>37882</v>
      </c>
      <c r="AD13062" s="23" t="s">
        <v>40440</v>
      </c>
      <c r="AE13062" t="s">
        <v>35410</v>
      </c>
    </row>
    <row r="13063" spans="1:31" ht="15" customHeight="1">
      <c r="A13063" s="1">
        <v>13062</v>
      </c>
      <c r="B13063" s="1" t="s">
        <v>54</v>
      </c>
      <c r="C13063" s="1" t="s">
        <v>16971</v>
      </c>
      <c r="D13063" s="9" t="s">
        <v>3417</v>
      </c>
      <c r="E13063" s="9" t="s">
        <v>1047</v>
      </c>
      <c r="F13063" s="9" t="s">
        <v>32982</v>
      </c>
      <c r="G13063" s="17">
        <v>9144600414</v>
      </c>
      <c r="H13063" s="9" t="s">
        <v>20</v>
      </c>
      <c r="I13063" s="1" t="s">
        <v>62</v>
      </c>
      <c r="J13063" s="4" t="s">
        <v>47305</v>
      </c>
      <c r="K13063" s="3" t="s">
        <v>17</v>
      </c>
      <c r="L13063" s="4" t="s">
        <v>47305</v>
      </c>
      <c r="M13063" s="4" t="s">
        <v>42</v>
      </c>
      <c r="N13063" s="3" t="str">
        <f>J13063</f>
        <v>[35 lacs - 50 lacs]</v>
      </c>
      <c r="O13063" s="4" t="s">
        <v>47348</v>
      </c>
      <c r="P13063" s="3" t="s">
        <v>47305</v>
      </c>
      <c r="Q13063" s="11"/>
      <c r="R13063" s="4"/>
      <c r="S13063" s="11"/>
      <c r="T13063" s="4"/>
      <c r="U13063" s="11"/>
      <c r="V13063" s="4"/>
      <c r="W13063" s="11"/>
      <c r="X13063" s="4"/>
      <c r="Y13063" s="11"/>
      <c r="Z13063" s="4"/>
      <c r="AA13063" s="1" t="s">
        <v>16</v>
      </c>
      <c r="AC13063" s="23" t="s">
        <v>37882</v>
      </c>
      <c r="AD13063" s="23" t="s">
        <v>40440</v>
      </c>
      <c r="AE13063" t="s">
        <v>35394</v>
      </c>
    </row>
    <row r="13064" spans="1:31" ht="15" customHeight="1">
      <c r="A13064" s="1">
        <v>13063</v>
      </c>
      <c r="B13064" s="1" t="s">
        <v>54</v>
      </c>
      <c r="C13064" s="1" t="s">
        <v>16985</v>
      </c>
      <c r="D13064" s="9" t="s">
        <v>35758</v>
      </c>
      <c r="E13064" s="9" t="s">
        <v>270</v>
      </c>
      <c r="F13064" s="9" t="s">
        <v>29177</v>
      </c>
      <c r="G13064" s="17">
        <v>91990900044</v>
      </c>
      <c r="H13064" s="9" t="s">
        <v>15</v>
      </c>
      <c r="I13064" s="1" t="s">
        <v>9</v>
      </c>
      <c r="J13064" s="4" t="s">
        <v>47305</v>
      </c>
      <c r="K13064" s="11" t="s">
        <v>14136</v>
      </c>
      <c r="L13064" s="4" t="s">
        <v>47305</v>
      </c>
      <c r="M13064" s="11"/>
      <c r="N13064" s="4"/>
      <c r="O13064" s="11"/>
      <c r="P13064" s="4"/>
      <c r="Q13064" s="11"/>
      <c r="R13064" s="4"/>
      <c r="S13064" s="11"/>
      <c r="T13064" s="4"/>
      <c r="U13064" s="11"/>
      <c r="V13064" s="4"/>
      <c r="W13064" s="11"/>
      <c r="X13064" s="4"/>
      <c r="Y13064" s="11"/>
      <c r="Z13064" s="4"/>
      <c r="AA13064" s="1" t="s">
        <v>16</v>
      </c>
      <c r="AC13064" s="23" t="s">
        <v>37882</v>
      </c>
      <c r="AD13064" s="23" t="s">
        <v>40440</v>
      </c>
      <c r="AE13064" t="s">
        <v>35399</v>
      </c>
    </row>
    <row r="13065" spans="1:31" ht="15" customHeight="1">
      <c r="A13065" s="1">
        <v>13064</v>
      </c>
      <c r="B13065" s="1" t="s">
        <v>54</v>
      </c>
      <c r="C13065" s="1" t="s">
        <v>16988</v>
      </c>
      <c r="D13065" s="9" t="s">
        <v>409</v>
      </c>
      <c r="E13065" s="9" t="s">
        <v>7718</v>
      </c>
      <c r="F13065" s="9" t="s">
        <v>29180</v>
      </c>
      <c r="G13065" s="17">
        <v>919614904044</v>
      </c>
      <c r="H13065" s="9" t="s">
        <v>132</v>
      </c>
      <c r="I13065" s="1" t="s">
        <v>41</v>
      </c>
      <c r="J13065" s="4" t="s">
        <v>47305</v>
      </c>
      <c r="K13065" s="3" t="s">
        <v>17</v>
      </c>
      <c r="L13065" s="4" t="s">
        <v>47305</v>
      </c>
      <c r="M13065" s="4" t="s">
        <v>42</v>
      </c>
      <c r="N13065" s="3" t="str">
        <f t="shared" ref="N13065:N13066" si="507">J13065</f>
        <v>[35 lacs - 50 lacs]</v>
      </c>
      <c r="O13065" s="4" t="s">
        <v>47348</v>
      </c>
      <c r="P13065" s="3" t="s">
        <v>47305</v>
      </c>
      <c r="Q13065" s="11"/>
      <c r="R13065" s="4"/>
      <c r="S13065" s="11"/>
      <c r="T13065" s="4"/>
      <c r="U13065" s="11"/>
      <c r="V13065" s="4"/>
      <c r="W13065" s="11"/>
      <c r="X13065" s="4"/>
      <c r="Y13065" s="11"/>
      <c r="Z13065" s="4"/>
      <c r="AA13065" s="1" t="s">
        <v>16</v>
      </c>
      <c r="AC13065" s="23" t="s">
        <v>37882</v>
      </c>
      <c r="AD13065" s="23" t="s">
        <v>40440</v>
      </c>
      <c r="AE13065" t="s">
        <v>35410</v>
      </c>
    </row>
    <row r="13066" spans="1:31" ht="15" customHeight="1">
      <c r="A13066" s="1">
        <v>13065</v>
      </c>
      <c r="B13066" s="1" t="s">
        <v>54</v>
      </c>
      <c r="C13066" s="1" t="s">
        <v>16995</v>
      </c>
      <c r="D13066" s="9" t="s">
        <v>432</v>
      </c>
      <c r="E13066" s="9" t="s">
        <v>362</v>
      </c>
      <c r="F13066" s="9" t="s">
        <v>29186</v>
      </c>
      <c r="G13066" s="17">
        <v>914169909060</v>
      </c>
      <c r="H13066" s="9" t="s">
        <v>132</v>
      </c>
      <c r="I13066" s="1" t="s">
        <v>9</v>
      </c>
      <c r="J13066" s="4" t="s">
        <v>47305</v>
      </c>
      <c r="K13066" s="3" t="s">
        <v>17</v>
      </c>
      <c r="L13066" s="4" t="s">
        <v>47305</v>
      </c>
      <c r="M13066" s="4" t="s">
        <v>42</v>
      </c>
      <c r="N13066" s="3" t="str">
        <f t="shared" si="507"/>
        <v>[35 lacs - 50 lacs]</v>
      </c>
      <c r="O13066" s="11"/>
      <c r="P13066" s="4"/>
      <c r="Q13066" s="11"/>
      <c r="R13066" s="4"/>
      <c r="S13066" s="11"/>
      <c r="T13066" s="4"/>
      <c r="U13066" s="11"/>
      <c r="V13066" s="4"/>
      <c r="W13066" s="11"/>
      <c r="X13066" s="4"/>
      <c r="Y13066" s="11"/>
      <c r="Z13066" s="4"/>
      <c r="AA13066" s="1" t="s">
        <v>16</v>
      </c>
      <c r="AC13066" s="23" t="s">
        <v>38005</v>
      </c>
      <c r="AD13066" s="23" t="s">
        <v>40440</v>
      </c>
      <c r="AE13066" t="s">
        <v>35409</v>
      </c>
    </row>
    <row r="13067" spans="1:31" ht="15" customHeight="1">
      <c r="A13067" s="1">
        <v>13066</v>
      </c>
      <c r="B13067" s="1" t="s">
        <v>54</v>
      </c>
      <c r="C13067" s="1" t="s">
        <v>17002</v>
      </c>
      <c r="D13067" s="9" t="s">
        <v>36206</v>
      </c>
      <c r="E13067" s="9" t="s">
        <v>37379</v>
      </c>
      <c r="F13067" s="9" t="s">
        <v>35037</v>
      </c>
      <c r="G13067" s="17">
        <v>91944649460</v>
      </c>
      <c r="H13067" s="9" t="s">
        <v>8</v>
      </c>
      <c r="I13067" s="1" t="s">
        <v>9</v>
      </c>
      <c r="J13067" s="4" t="s">
        <v>47305</v>
      </c>
      <c r="K13067" s="3" t="s">
        <v>17</v>
      </c>
      <c r="L13067" s="4" t="s">
        <v>47305</v>
      </c>
      <c r="M13067" s="11"/>
      <c r="N13067" s="4"/>
      <c r="O13067" s="11"/>
      <c r="P13067" s="4"/>
      <c r="Q13067" s="11"/>
      <c r="R13067" s="4"/>
      <c r="S13067" s="11"/>
      <c r="T13067" s="4"/>
      <c r="U13067" s="11"/>
      <c r="V13067" s="4"/>
      <c r="W13067" s="11"/>
      <c r="X13067" s="4"/>
      <c r="Y13067" s="11"/>
      <c r="Z13067" s="4"/>
      <c r="AA13067" s="1" t="s">
        <v>16</v>
      </c>
      <c r="AC13067" s="23" t="s">
        <v>37883</v>
      </c>
      <c r="AD13067" s="23" t="s">
        <v>40440</v>
      </c>
      <c r="AE13067" t="s">
        <v>35394</v>
      </c>
    </row>
    <row r="13068" spans="1:31" ht="15" customHeight="1">
      <c r="A13068" s="1">
        <v>13067</v>
      </c>
      <c r="B13068" s="1" t="s">
        <v>54</v>
      </c>
      <c r="C13068" s="1" t="s">
        <v>17021</v>
      </c>
      <c r="D13068" s="9" t="s">
        <v>36207</v>
      </c>
      <c r="E13068" s="9" t="s">
        <v>8706</v>
      </c>
      <c r="F13068" s="9" t="s">
        <v>29204</v>
      </c>
      <c r="G13068" s="17">
        <v>9196969144</v>
      </c>
      <c r="H13068" s="9" t="s">
        <v>8</v>
      </c>
      <c r="I13068" s="1" t="s">
        <v>62</v>
      </c>
      <c r="J13068" s="4" t="s">
        <v>47305</v>
      </c>
      <c r="K13068" s="3" t="s">
        <v>213</v>
      </c>
      <c r="L13068" s="4" t="s">
        <v>47305</v>
      </c>
      <c r="M13068" s="4" t="s">
        <v>17</v>
      </c>
      <c r="N13068" s="3" t="str">
        <f t="shared" ref="N13068:N13069" si="508">J13068</f>
        <v>[35 lacs - 50 lacs]</v>
      </c>
      <c r="O13068" s="4" t="s">
        <v>47347</v>
      </c>
      <c r="P13068" s="3" t="s">
        <v>47305</v>
      </c>
      <c r="Q13068" s="4" t="s">
        <v>14136</v>
      </c>
      <c r="R13068" s="3" t="s">
        <v>47305</v>
      </c>
      <c r="S13068" s="11"/>
      <c r="T13068" s="4"/>
      <c r="U13068" s="11"/>
      <c r="V13068" s="4"/>
      <c r="W13068" s="11"/>
      <c r="X13068" s="4"/>
      <c r="Y13068" s="11"/>
      <c r="Z13068" s="4"/>
      <c r="AA13068" s="1" t="s">
        <v>16</v>
      </c>
      <c r="AC13068" s="23" t="s">
        <v>37883</v>
      </c>
      <c r="AD13068" s="23" t="s">
        <v>40440</v>
      </c>
      <c r="AE13068" t="s">
        <v>35410</v>
      </c>
    </row>
    <row r="13069" spans="1:31" ht="15" customHeight="1">
      <c r="A13069" s="1">
        <v>13068</v>
      </c>
      <c r="B13069" s="1" t="s">
        <v>54</v>
      </c>
      <c r="C13069" s="1" t="s">
        <v>17055</v>
      </c>
      <c r="D13069" s="9" t="s">
        <v>223</v>
      </c>
      <c r="E13069" s="9" t="s">
        <v>487</v>
      </c>
      <c r="F13069" s="9" t="s">
        <v>29228</v>
      </c>
      <c r="G13069" s="17">
        <v>9199409960</v>
      </c>
      <c r="H13069" s="9" t="s">
        <v>132</v>
      </c>
      <c r="I13069" s="1" t="s">
        <v>62</v>
      </c>
      <c r="J13069" s="4" t="s">
        <v>47305</v>
      </c>
      <c r="K13069" s="3" t="s">
        <v>213</v>
      </c>
      <c r="L13069" s="4" t="s">
        <v>47305</v>
      </c>
      <c r="M13069" s="4" t="s">
        <v>17</v>
      </c>
      <c r="N13069" s="3" t="str">
        <f t="shared" si="508"/>
        <v>[35 lacs - 50 lacs]</v>
      </c>
      <c r="O13069" s="11"/>
      <c r="P13069" s="4"/>
      <c r="Q13069" s="11"/>
      <c r="R13069" s="4"/>
      <c r="S13069" s="11"/>
      <c r="T13069" s="4"/>
      <c r="U13069" s="11"/>
      <c r="V13069" s="4"/>
      <c r="W13069" s="11"/>
      <c r="X13069" s="4"/>
      <c r="Y13069" s="11"/>
      <c r="Z13069" s="4"/>
      <c r="AA13069" s="1" t="s">
        <v>16</v>
      </c>
      <c r="AC13069" s="23" t="s">
        <v>37883</v>
      </c>
      <c r="AD13069" s="23" t="s">
        <v>40440</v>
      </c>
      <c r="AE13069" t="s">
        <v>35394</v>
      </c>
    </row>
    <row r="13070" spans="1:31" ht="15" customHeight="1">
      <c r="A13070" s="1">
        <v>13069</v>
      </c>
      <c r="B13070" s="1" t="s">
        <v>54</v>
      </c>
      <c r="C13070" s="1" t="s">
        <v>17065</v>
      </c>
      <c r="D13070" s="9" t="s">
        <v>502</v>
      </c>
      <c r="E13070" s="9" t="s">
        <v>16308</v>
      </c>
      <c r="F13070" s="9" t="s">
        <v>29235</v>
      </c>
      <c r="G13070" s="17">
        <v>91696494044</v>
      </c>
      <c r="H13070" s="9" t="s">
        <v>15</v>
      </c>
      <c r="I13070" s="1" t="s">
        <v>9</v>
      </c>
      <c r="J13070" s="4" t="s">
        <v>47305</v>
      </c>
      <c r="K13070" s="11" t="s">
        <v>14136</v>
      </c>
      <c r="L13070" s="4" t="s">
        <v>47305</v>
      </c>
      <c r="M13070" s="11"/>
      <c r="N13070" s="4"/>
      <c r="O13070" s="11"/>
      <c r="P13070" s="4"/>
      <c r="Q13070" s="11"/>
      <c r="R13070" s="4"/>
      <c r="S13070" s="11"/>
      <c r="T13070" s="4"/>
      <c r="U13070" s="11"/>
      <c r="V13070" s="4"/>
      <c r="W13070" s="11"/>
      <c r="X13070" s="4"/>
      <c r="Y13070" s="11"/>
      <c r="Z13070" s="4"/>
      <c r="AA13070" s="1" t="s">
        <v>16</v>
      </c>
      <c r="AC13070" s="23" t="s">
        <v>37884</v>
      </c>
      <c r="AD13070" s="23" t="s">
        <v>40440</v>
      </c>
      <c r="AE13070" t="s">
        <v>35399</v>
      </c>
    </row>
    <row r="13071" spans="1:31" ht="15" customHeight="1">
      <c r="A13071" s="1">
        <v>13070</v>
      </c>
      <c r="B13071" s="1" t="s">
        <v>54</v>
      </c>
      <c r="C13071" s="1" t="s">
        <v>17072</v>
      </c>
      <c r="D13071" s="9" t="s">
        <v>5041</v>
      </c>
      <c r="E13071" s="9" t="s">
        <v>7508</v>
      </c>
      <c r="F13071" s="9" t="s">
        <v>32988</v>
      </c>
      <c r="G13071" s="17">
        <v>919106999941</v>
      </c>
      <c r="H13071" s="9" t="s">
        <v>15</v>
      </c>
      <c r="I13071" s="1" t="s">
        <v>41</v>
      </c>
      <c r="J13071" s="4" t="s">
        <v>47305</v>
      </c>
      <c r="K13071" s="3" t="s">
        <v>213</v>
      </c>
      <c r="L13071" s="4" t="s">
        <v>47305</v>
      </c>
      <c r="M13071" s="11"/>
      <c r="N13071" s="4"/>
      <c r="O13071" s="11"/>
      <c r="P13071" s="4"/>
      <c r="Q13071" s="11"/>
      <c r="R13071" s="4"/>
      <c r="S13071" s="11"/>
      <c r="T13071" s="4"/>
      <c r="U13071" s="11"/>
      <c r="V13071" s="4"/>
      <c r="W13071" s="11"/>
      <c r="X13071" s="4"/>
      <c r="Y13071" s="11"/>
      <c r="Z13071" s="4"/>
      <c r="AA13071" s="1" t="s">
        <v>16</v>
      </c>
      <c r="AC13071" s="23" t="s">
        <v>37884</v>
      </c>
      <c r="AD13071" s="23" t="s">
        <v>40440</v>
      </c>
      <c r="AE13071" t="s">
        <v>35394</v>
      </c>
    </row>
    <row r="13072" spans="1:31" ht="15" customHeight="1">
      <c r="A13072" s="1">
        <v>13071</v>
      </c>
      <c r="B13072" s="1" t="s">
        <v>54</v>
      </c>
      <c r="C13072" s="1" t="s">
        <v>17075</v>
      </c>
      <c r="D13072" s="9" t="s">
        <v>1361</v>
      </c>
      <c r="E13072" s="9" t="s">
        <v>1047</v>
      </c>
      <c r="F13072" s="9" t="s">
        <v>22628</v>
      </c>
      <c r="G13072" s="17">
        <v>919919409409</v>
      </c>
      <c r="H13072" s="9" t="s">
        <v>20</v>
      </c>
      <c r="I13072" s="1" t="s">
        <v>62</v>
      </c>
      <c r="J13072" s="4" t="s">
        <v>47305</v>
      </c>
      <c r="K13072" s="3" t="s">
        <v>42</v>
      </c>
      <c r="L13072" s="4" t="s">
        <v>47305</v>
      </c>
      <c r="M13072" s="11"/>
      <c r="N13072" s="4"/>
      <c r="O13072" s="11"/>
      <c r="P13072" s="4"/>
      <c r="Q13072" s="11"/>
      <c r="R13072" s="4"/>
      <c r="S13072" s="11"/>
      <c r="T13072" s="4"/>
      <c r="U13072" s="11"/>
      <c r="V13072" s="4"/>
      <c r="W13072" s="11"/>
      <c r="X13072" s="4"/>
      <c r="Y13072" s="11"/>
      <c r="Z13072" s="4"/>
      <c r="AA13072" s="1" t="s">
        <v>11</v>
      </c>
      <c r="AC13072" s="23" t="s">
        <v>37884</v>
      </c>
      <c r="AD13072" s="23" t="s">
        <v>40440</v>
      </c>
      <c r="AE13072" t="s">
        <v>35410</v>
      </c>
    </row>
    <row r="13073" spans="1:31" ht="15" customHeight="1">
      <c r="A13073" s="1">
        <v>13072</v>
      </c>
      <c r="B13073" s="1" t="s">
        <v>54</v>
      </c>
      <c r="C13073" s="1" t="s">
        <v>17077</v>
      </c>
      <c r="D13073" s="9" t="s">
        <v>286</v>
      </c>
      <c r="E13073" s="9" t="s">
        <v>2881</v>
      </c>
      <c r="F13073" s="9" t="s">
        <v>32990</v>
      </c>
      <c r="G13073" s="17">
        <v>9194461419</v>
      </c>
      <c r="H13073" s="9" t="s">
        <v>8</v>
      </c>
      <c r="I13073" s="1" t="s">
        <v>9</v>
      </c>
      <c r="J13073" s="4" t="s">
        <v>47305</v>
      </c>
      <c r="K13073" s="3" t="s">
        <v>17</v>
      </c>
      <c r="L13073" s="4" t="s">
        <v>47305</v>
      </c>
      <c r="M13073" s="11"/>
      <c r="N13073" s="4"/>
      <c r="O13073" s="11"/>
      <c r="P13073" s="4"/>
      <c r="Q13073" s="11"/>
      <c r="R13073" s="4"/>
      <c r="S13073" s="11"/>
      <c r="T13073" s="4"/>
      <c r="U13073" s="11"/>
      <c r="V13073" s="4"/>
      <c r="W13073" s="11"/>
      <c r="X13073" s="4"/>
      <c r="Y13073" s="11"/>
      <c r="Z13073" s="4"/>
      <c r="AA13073" s="1" t="s">
        <v>16</v>
      </c>
      <c r="AC13073" s="23" t="s">
        <v>37884</v>
      </c>
      <c r="AD13073" s="23" t="s">
        <v>40440</v>
      </c>
      <c r="AE13073" t="s">
        <v>35394</v>
      </c>
    </row>
    <row r="13074" spans="1:31" ht="15" customHeight="1">
      <c r="A13074" s="1">
        <v>13073</v>
      </c>
      <c r="B13074" s="1" t="s">
        <v>54</v>
      </c>
      <c r="C13074" s="1" t="s">
        <v>17095</v>
      </c>
      <c r="D13074" s="9" t="s">
        <v>16318</v>
      </c>
      <c r="E13074" s="9" t="s">
        <v>255</v>
      </c>
      <c r="F13074" s="9" t="s">
        <v>29252</v>
      </c>
      <c r="G13074" s="17">
        <v>919461499011</v>
      </c>
      <c r="H13074" s="9" t="s">
        <v>8</v>
      </c>
      <c r="I13074" s="1" t="s">
        <v>41</v>
      </c>
      <c r="J13074" s="4" t="s">
        <v>47305</v>
      </c>
      <c r="K13074" s="3" t="s">
        <v>42</v>
      </c>
      <c r="L13074" s="4" t="s">
        <v>47305</v>
      </c>
      <c r="M13074" s="4" t="s">
        <v>14137</v>
      </c>
      <c r="N13074" s="3" t="str">
        <f t="shared" ref="N13074:N13075" si="509">J13074</f>
        <v>[35 lacs - 50 lacs]</v>
      </c>
      <c r="O13074" s="11"/>
      <c r="P13074" s="4"/>
      <c r="Q13074" s="11"/>
      <c r="R13074" s="4"/>
      <c r="S13074" s="11"/>
      <c r="T13074" s="4"/>
      <c r="U13074" s="11"/>
      <c r="V13074" s="4"/>
      <c r="W13074" s="11"/>
      <c r="X13074" s="4"/>
      <c r="Y13074" s="11"/>
      <c r="Z13074" s="4"/>
      <c r="AA13074" s="1" t="s">
        <v>16</v>
      </c>
      <c r="AC13074" s="23" t="s">
        <v>37884</v>
      </c>
      <c r="AD13074" s="23" t="s">
        <v>40440</v>
      </c>
      <c r="AE13074" t="s">
        <v>35409</v>
      </c>
    </row>
    <row r="13075" spans="1:31" ht="15" customHeight="1">
      <c r="A13075" s="1">
        <v>13074</v>
      </c>
      <c r="B13075" s="1" t="s">
        <v>54</v>
      </c>
      <c r="C13075" s="1" t="s">
        <v>17113</v>
      </c>
      <c r="D13075" s="9" t="s">
        <v>2762</v>
      </c>
      <c r="E13075" s="9" t="s">
        <v>881</v>
      </c>
      <c r="F13075" s="9" t="s">
        <v>29259</v>
      </c>
      <c r="G13075" s="17">
        <v>919494644</v>
      </c>
      <c r="H13075" s="9" t="s">
        <v>8</v>
      </c>
      <c r="I13075" s="1" t="s">
        <v>62</v>
      </c>
      <c r="J13075" s="4" t="s">
        <v>47305</v>
      </c>
      <c r="K13075" s="3" t="s">
        <v>17</v>
      </c>
      <c r="L13075" s="4" t="s">
        <v>47305</v>
      </c>
      <c r="M13075" s="4" t="s">
        <v>42</v>
      </c>
      <c r="N13075" s="3" t="str">
        <f t="shared" si="509"/>
        <v>[35 lacs - 50 lacs]</v>
      </c>
      <c r="O13075" s="11"/>
      <c r="P13075" s="4"/>
      <c r="Q13075" s="11"/>
      <c r="R13075" s="4"/>
      <c r="S13075" s="11"/>
      <c r="T13075" s="4"/>
      <c r="U13075" s="11"/>
      <c r="V13075" s="4"/>
      <c r="W13075" s="11"/>
      <c r="X13075" s="4"/>
      <c r="Y13075" s="11"/>
      <c r="Z13075" s="4"/>
      <c r="AA13075" s="1" t="s">
        <v>16</v>
      </c>
      <c r="AC13075" s="23" t="s">
        <v>37884</v>
      </c>
      <c r="AD13075" s="23" t="s">
        <v>40440</v>
      </c>
      <c r="AE13075" t="s">
        <v>35399</v>
      </c>
    </row>
    <row r="13076" spans="1:31" ht="15" customHeight="1">
      <c r="A13076" s="1">
        <v>13075</v>
      </c>
      <c r="B13076" s="1" t="s">
        <v>54</v>
      </c>
      <c r="C13076" s="1" t="s">
        <v>17118</v>
      </c>
      <c r="D13076" s="9" t="s">
        <v>1322</v>
      </c>
      <c r="E13076" s="9" t="s">
        <v>1047</v>
      </c>
      <c r="F13076" s="9" t="s">
        <v>29263</v>
      </c>
      <c r="G13076" s="17">
        <v>91440104</v>
      </c>
      <c r="H13076" s="9" t="s">
        <v>15</v>
      </c>
      <c r="I13076" s="1" t="s">
        <v>41</v>
      </c>
      <c r="J13076" s="4" t="s">
        <v>47305</v>
      </c>
      <c r="K13076" s="11" t="s">
        <v>13</v>
      </c>
      <c r="L13076" s="4" t="s">
        <v>47305</v>
      </c>
      <c r="M13076" s="11"/>
      <c r="N13076" s="4"/>
      <c r="O13076" s="11"/>
      <c r="P13076" s="4"/>
      <c r="Q13076" s="11"/>
      <c r="R13076" s="4"/>
      <c r="S13076" s="11"/>
      <c r="T13076" s="4"/>
      <c r="U13076" s="11"/>
      <c r="V13076" s="4"/>
      <c r="W13076" s="11"/>
      <c r="X13076" s="4"/>
      <c r="Y13076" s="11"/>
      <c r="Z13076" s="4"/>
      <c r="AA13076" s="1" t="s">
        <v>16</v>
      </c>
      <c r="AC13076" s="23" t="s">
        <v>37884</v>
      </c>
      <c r="AD13076" s="23" t="s">
        <v>40440</v>
      </c>
      <c r="AE13076" t="s">
        <v>35409</v>
      </c>
    </row>
    <row r="13077" spans="1:31" ht="15" customHeight="1">
      <c r="A13077" s="1">
        <v>13076</v>
      </c>
      <c r="B13077" s="1" t="s">
        <v>54</v>
      </c>
      <c r="C13077" s="1" t="s">
        <v>17121</v>
      </c>
      <c r="D13077" s="9" t="s">
        <v>1501</v>
      </c>
      <c r="E13077" s="9" t="s">
        <v>788</v>
      </c>
      <c r="F13077" s="9" t="s">
        <v>29265</v>
      </c>
      <c r="G13077" s="17">
        <v>9199496941</v>
      </c>
      <c r="H13077" s="9" t="s">
        <v>20</v>
      </c>
      <c r="I13077" s="1" t="s">
        <v>62</v>
      </c>
      <c r="J13077" s="4" t="s">
        <v>47305</v>
      </c>
      <c r="K13077" s="3" t="s">
        <v>42</v>
      </c>
      <c r="L13077" s="4" t="s">
        <v>47305</v>
      </c>
      <c r="M13077" s="11"/>
      <c r="N13077" s="4"/>
      <c r="O13077" s="11"/>
      <c r="P13077" s="4"/>
      <c r="Q13077" s="11"/>
      <c r="R13077" s="4"/>
      <c r="S13077" s="11"/>
      <c r="T13077" s="4"/>
      <c r="U13077" s="11"/>
      <c r="V13077" s="4"/>
      <c r="W13077" s="11"/>
      <c r="X13077" s="4"/>
      <c r="Y13077" s="11"/>
      <c r="Z13077" s="4"/>
      <c r="AA13077" s="1" t="s">
        <v>16</v>
      </c>
      <c r="AC13077" s="23" t="s">
        <v>37884</v>
      </c>
      <c r="AD13077" s="23" t="s">
        <v>40440</v>
      </c>
      <c r="AE13077" t="s">
        <v>35409</v>
      </c>
    </row>
    <row r="13078" spans="1:31" ht="15" customHeight="1">
      <c r="A13078" s="1">
        <v>13077</v>
      </c>
      <c r="B13078" s="1" t="s">
        <v>54</v>
      </c>
      <c r="C13078" s="1" t="s">
        <v>17124</v>
      </c>
      <c r="D13078" s="9" t="s">
        <v>1701</v>
      </c>
      <c r="E13078" s="9" t="s">
        <v>221</v>
      </c>
      <c r="F13078" s="9" t="s">
        <v>29267</v>
      </c>
      <c r="G13078" s="17">
        <v>919669901011</v>
      </c>
      <c r="H13078" s="9" t="s">
        <v>15</v>
      </c>
      <c r="I13078" s="1" t="s">
        <v>62</v>
      </c>
      <c r="J13078" s="4" t="s">
        <v>47305</v>
      </c>
      <c r="K13078" s="3" t="s">
        <v>42</v>
      </c>
      <c r="L13078" s="4" t="s">
        <v>47305</v>
      </c>
      <c r="M13078" s="11"/>
      <c r="N13078" s="4"/>
      <c r="O13078" s="11"/>
      <c r="P13078" s="4"/>
      <c r="Q13078" s="11"/>
      <c r="R13078" s="4"/>
      <c r="S13078" s="11"/>
      <c r="T13078" s="4"/>
      <c r="U13078" s="11"/>
      <c r="V13078" s="4"/>
      <c r="W13078" s="11"/>
      <c r="X13078" s="4"/>
      <c r="Y13078" s="11"/>
      <c r="Z13078" s="4"/>
      <c r="AA13078" s="1" t="s">
        <v>16</v>
      </c>
      <c r="AC13078" s="23" t="s">
        <v>37884</v>
      </c>
      <c r="AD13078" s="23" t="s">
        <v>40440</v>
      </c>
      <c r="AE13078" t="s">
        <v>35410</v>
      </c>
    </row>
    <row r="13079" spans="1:31" ht="15" customHeight="1">
      <c r="A13079" s="1">
        <v>13078</v>
      </c>
      <c r="B13079" s="1" t="s">
        <v>54</v>
      </c>
      <c r="C13079" s="1" t="s">
        <v>17143</v>
      </c>
      <c r="D13079" s="9" t="s">
        <v>1501</v>
      </c>
      <c r="E13079" s="9" t="s">
        <v>553</v>
      </c>
      <c r="F13079" s="9" t="s">
        <v>29280</v>
      </c>
      <c r="G13079" s="17">
        <v>9194449996</v>
      </c>
      <c r="H13079" s="9" t="s">
        <v>8</v>
      </c>
      <c r="I13079" s="1" t="s">
        <v>62</v>
      </c>
      <c r="J13079" s="4" t="s">
        <v>47305</v>
      </c>
      <c r="K13079" s="3" t="s">
        <v>42</v>
      </c>
      <c r="L13079" s="4" t="s">
        <v>47305</v>
      </c>
      <c r="M13079" s="11"/>
      <c r="N13079" s="4"/>
      <c r="O13079" s="11"/>
      <c r="P13079" s="4"/>
      <c r="Q13079" s="11"/>
      <c r="R13079" s="4"/>
      <c r="S13079" s="11"/>
      <c r="T13079" s="4"/>
      <c r="U13079" s="11"/>
      <c r="V13079" s="4"/>
      <c r="W13079" s="11"/>
      <c r="X13079" s="4"/>
      <c r="Y13079" s="11"/>
      <c r="Z13079" s="4"/>
      <c r="AA13079" s="1" t="s">
        <v>16</v>
      </c>
      <c r="AC13079" s="23" t="s">
        <v>37885</v>
      </c>
      <c r="AD13079" s="23" t="s">
        <v>40440</v>
      </c>
      <c r="AE13079" t="s">
        <v>35409</v>
      </c>
    </row>
    <row r="13080" spans="1:31" ht="15" customHeight="1">
      <c r="A13080" s="1">
        <v>13079</v>
      </c>
      <c r="B13080" s="1" t="s">
        <v>54</v>
      </c>
      <c r="C13080" s="1" t="s">
        <v>17163</v>
      </c>
      <c r="D13080" s="9" t="s">
        <v>1155</v>
      </c>
      <c r="E13080" s="9" t="s">
        <v>11783</v>
      </c>
      <c r="F13080" s="9" t="s">
        <v>32999</v>
      </c>
      <c r="G13080" s="17">
        <v>91994966</v>
      </c>
      <c r="H13080" s="9" t="s">
        <v>15</v>
      </c>
      <c r="I13080" s="1" t="s">
        <v>9</v>
      </c>
      <c r="J13080" s="4" t="s">
        <v>47305</v>
      </c>
      <c r="K13080" s="3" t="s">
        <v>17</v>
      </c>
      <c r="L13080" s="4" t="s">
        <v>47305</v>
      </c>
      <c r="M13080" s="4" t="s">
        <v>42</v>
      </c>
      <c r="N13080" s="3" t="str">
        <f>J13080</f>
        <v>[35 lacs - 50 lacs]</v>
      </c>
      <c r="O13080" s="11"/>
      <c r="P13080" s="4"/>
      <c r="Q13080" s="11"/>
      <c r="R13080" s="4"/>
      <c r="S13080" s="11"/>
      <c r="T13080" s="4"/>
      <c r="U13080" s="11"/>
      <c r="V13080" s="4"/>
      <c r="W13080" s="11"/>
      <c r="X13080" s="4"/>
      <c r="Y13080" s="11"/>
      <c r="Z13080" s="4"/>
      <c r="AA13080" s="1" t="s">
        <v>11</v>
      </c>
      <c r="AC13080" s="23" t="s">
        <v>37885</v>
      </c>
      <c r="AD13080" s="23" t="s">
        <v>40440</v>
      </c>
      <c r="AE13080" t="s">
        <v>35399</v>
      </c>
    </row>
    <row r="13081" spans="1:31" ht="15" customHeight="1">
      <c r="A13081" s="1">
        <v>13080</v>
      </c>
      <c r="B13081" s="1" t="s">
        <v>54</v>
      </c>
      <c r="C13081" s="1" t="s">
        <v>17183</v>
      </c>
      <c r="D13081" s="9" t="s">
        <v>359</v>
      </c>
      <c r="E13081" s="9" t="s">
        <v>328</v>
      </c>
      <c r="F13081" s="9" t="s">
        <v>29303</v>
      </c>
      <c r="G13081" s="17">
        <v>9164194109</v>
      </c>
      <c r="H13081" s="9" t="s">
        <v>20</v>
      </c>
      <c r="I13081" s="1" t="s">
        <v>41</v>
      </c>
      <c r="J13081" s="4" t="s">
        <v>47305</v>
      </c>
      <c r="K13081" s="3" t="s">
        <v>17</v>
      </c>
      <c r="L13081" s="4" t="s">
        <v>47305</v>
      </c>
      <c r="M13081" s="11"/>
      <c r="N13081" s="4"/>
      <c r="O13081" s="11"/>
      <c r="P13081" s="4"/>
      <c r="Q13081" s="11"/>
      <c r="R13081" s="4"/>
      <c r="S13081" s="11"/>
      <c r="T13081" s="4"/>
      <c r="U13081" s="11"/>
      <c r="V13081" s="4"/>
      <c r="W13081" s="11"/>
      <c r="X13081" s="4"/>
      <c r="Y13081" s="11"/>
      <c r="Z13081" s="4"/>
      <c r="AA13081" s="1" t="s">
        <v>11</v>
      </c>
      <c r="AC13081" s="23" t="s">
        <v>37885</v>
      </c>
      <c r="AD13081" s="23" t="s">
        <v>40440</v>
      </c>
      <c r="AE13081" t="s">
        <v>35394</v>
      </c>
    </row>
    <row r="13082" spans="1:31" ht="15" customHeight="1">
      <c r="A13082" s="1">
        <v>13081</v>
      </c>
      <c r="B13082" s="1" t="s">
        <v>54</v>
      </c>
      <c r="C13082" s="1" t="s">
        <v>17185</v>
      </c>
      <c r="D13082" s="9" t="s">
        <v>683</v>
      </c>
      <c r="E13082" s="9" t="s">
        <v>40</v>
      </c>
      <c r="F13082" s="9" t="s">
        <v>29305</v>
      </c>
      <c r="G13082" s="17">
        <v>9199949040</v>
      </c>
      <c r="H13082" s="9" t="s">
        <v>15</v>
      </c>
      <c r="I13082" s="1" t="s">
        <v>62</v>
      </c>
      <c r="J13082" s="4" t="s">
        <v>47305</v>
      </c>
      <c r="K13082" s="3" t="s">
        <v>17</v>
      </c>
      <c r="L13082" s="4" t="s">
        <v>47305</v>
      </c>
      <c r="M13082" s="11"/>
      <c r="N13082" s="4"/>
      <c r="O13082" s="11"/>
      <c r="P13082" s="4"/>
      <c r="Q13082" s="11"/>
      <c r="R13082" s="4"/>
      <c r="S13082" s="11"/>
      <c r="T13082" s="4"/>
      <c r="U13082" s="11"/>
      <c r="V13082" s="4"/>
      <c r="W13082" s="11"/>
      <c r="X13082" s="4"/>
      <c r="Y13082" s="11"/>
      <c r="Z13082" s="4"/>
      <c r="AA13082" s="1" t="s">
        <v>16</v>
      </c>
      <c r="AC13082" s="23" t="s">
        <v>37885</v>
      </c>
      <c r="AD13082" s="23" t="s">
        <v>40440</v>
      </c>
      <c r="AE13082" t="s">
        <v>35394</v>
      </c>
    </row>
    <row r="13083" spans="1:31" ht="15" customHeight="1">
      <c r="A13083" s="1">
        <v>13082</v>
      </c>
      <c r="B13083" s="1" t="s">
        <v>54</v>
      </c>
      <c r="C13083" s="1" t="s">
        <v>17194</v>
      </c>
      <c r="D13083" s="9" t="s">
        <v>804</v>
      </c>
      <c r="E13083" s="9" t="s">
        <v>16338</v>
      </c>
      <c r="F13083" s="9" t="s">
        <v>33001</v>
      </c>
      <c r="G13083" s="17">
        <v>919946009104</v>
      </c>
      <c r="H13083" s="9" t="s">
        <v>132</v>
      </c>
      <c r="I13083" s="1" t="s">
        <v>62</v>
      </c>
      <c r="J13083" s="4" t="s">
        <v>47305</v>
      </c>
      <c r="K13083" s="3" t="s">
        <v>17</v>
      </c>
      <c r="L13083" s="4" t="s">
        <v>47305</v>
      </c>
      <c r="M13083" s="4" t="s">
        <v>42</v>
      </c>
      <c r="N13083" s="3" t="str">
        <f t="shared" ref="N13083:N13084" si="510">J13083</f>
        <v>[35 lacs - 50 lacs]</v>
      </c>
      <c r="O13083" s="11"/>
      <c r="P13083" s="4"/>
      <c r="Q13083" s="11"/>
      <c r="R13083" s="4"/>
      <c r="S13083" s="11"/>
      <c r="T13083" s="4"/>
      <c r="U13083" s="11"/>
      <c r="V13083" s="4"/>
      <c r="W13083" s="11"/>
      <c r="X13083" s="4"/>
      <c r="Y13083" s="11"/>
      <c r="Z13083" s="4"/>
      <c r="AA13083" s="1" t="s">
        <v>16</v>
      </c>
      <c r="AC13083" s="23" t="s">
        <v>37885</v>
      </c>
      <c r="AD13083" s="23" t="s">
        <v>40440</v>
      </c>
      <c r="AE13083" t="s">
        <v>35399</v>
      </c>
    </row>
    <row r="13084" spans="1:31" ht="15" customHeight="1">
      <c r="A13084" s="1">
        <v>13083</v>
      </c>
      <c r="B13084" s="1" t="s">
        <v>54</v>
      </c>
      <c r="C13084" s="1" t="s">
        <v>17197</v>
      </c>
      <c r="D13084" s="9" t="s">
        <v>804</v>
      </c>
      <c r="E13084" s="9" t="s">
        <v>40</v>
      </c>
      <c r="F13084" s="9" t="s">
        <v>33002</v>
      </c>
      <c r="G13084" s="17">
        <v>919444104969</v>
      </c>
      <c r="H13084" s="9" t="s">
        <v>8</v>
      </c>
      <c r="I13084" s="1" t="s">
        <v>9</v>
      </c>
      <c r="J13084" s="4" t="s">
        <v>47305</v>
      </c>
      <c r="K13084" s="3" t="s">
        <v>17</v>
      </c>
      <c r="L13084" s="4" t="s">
        <v>47305</v>
      </c>
      <c r="M13084" s="4" t="s">
        <v>42</v>
      </c>
      <c r="N13084" s="3" t="str">
        <f t="shared" si="510"/>
        <v>[35 lacs - 50 lacs]</v>
      </c>
      <c r="O13084" s="11"/>
      <c r="P13084" s="4"/>
      <c r="Q13084" s="11"/>
      <c r="R13084" s="4"/>
      <c r="S13084" s="11"/>
      <c r="T13084" s="4"/>
      <c r="U13084" s="11"/>
      <c r="V13084" s="4"/>
      <c r="W13084" s="11"/>
      <c r="X13084" s="4"/>
      <c r="Y13084" s="11"/>
      <c r="Z13084" s="4"/>
      <c r="AA13084" s="1" t="s">
        <v>11</v>
      </c>
      <c r="AC13084" s="23" t="s">
        <v>37885</v>
      </c>
      <c r="AD13084" s="23" t="s">
        <v>40440</v>
      </c>
      <c r="AE13084" t="s">
        <v>35394</v>
      </c>
    </row>
    <row r="13085" spans="1:31" ht="15" customHeight="1">
      <c r="A13085" s="1">
        <v>13084</v>
      </c>
      <c r="B13085" s="1" t="s">
        <v>54</v>
      </c>
      <c r="C13085" s="1" t="s">
        <v>17201</v>
      </c>
      <c r="D13085" s="9" t="s">
        <v>557</v>
      </c>
      <c r="E13085" s="9" t="s">
        <v>40</v>
      </c>
      <c r="F13085" s="9" t="s">
        <v>29314</v>
      </c>
      <c r="G13085" s="17">
        <v>91994464966</v>
      </c>
      <c r="H13085" s="9" t="s">
        <v>8</v>
      </c>
      <c r="I13085" s="1" t="s">
        <v>62</v>
      </c>
      <c r="J13085" s="4" t="s">
        <v>47305</v>
      </c>
      <c r="K13085" s="3" t="s">
        <v>17</v>
      </c>
      <c r="L13085" s="4" t="s">
        <v>47305</v>
      </c>
      <c r="M13085" s="11"/>
      <c r="N13085" s="4"/>
      <c r="O13085" s="11"/>
      <c r="P13085" s="4"/>
      <c r="Q13085" s="11"/>
      <c r="R13085" s="4"/>
      <c r="S13085" s="11"/>
      <c r="T13085" s="4"/>
      <c r="U13085" s="11"/>
      <c r="V13085" s="4"/>
      <c r="W13085" s="11"/>
      <c r="X13085" s="4"/>
      <c r="Y13085" s="11"/>
      <c r="Z13085" s="4"/>
      <c r="AA13085" s="1" t="s">
        <v>16</v>
      </c>
      <c r="AC13085" s="23" t="s">
        <v>37885</v>
      </c>
      <c r="AD13085" s="23" t="s">
        <v>40440</v>
      </c>
      <c r="AE13085" t="s">
        <v>35410</v>
      </c>
    </row>
    <row r="13086" spans="1:31" ht="15" customHeight="1">
      <c r="A13086" s="1">
        <v>13085</v>
      </c>
      <c r="B13086" s="1" t="s">
        <v>54</v>
      </c>
      <c r="C13086" s="1" t="s">
        <v>17212</v>
      </c>
      <c r="D13086" s="9" t="s">
        <v>1457</v>
      </c>
      <c r="E13086" s="9" t="s">
        <v>90</v>
      </c>
      <c r="F13086" s="9" t="s">
        <v>29320</v>
      </c>
      <c r="G13086" s="17">
        <v>91990994496</v>
      </c>
      <c r="H13086" s="9" t="s">
        <v>20</v>
      </c>
      <c r="I13086" s="1" t="s">
        <v>62</v>
      </c>
      <c r="J13086" s="4" t="s">
        <v>47305</v>
      </c>
      <c r="K13086" s="3" t="s">
        <v>17</v>
      </c>
      <c r="L13086" s="4" t="s">
        <v>47305</v>
      </c>
      <c r="M13086" s="11"/>
      <c r="N13086" s="4"/>
      <c r="O13086" s="11"/>
      <c r="P13086" s="4"/>
      <c r="Q13086" s="11"/>
      <c r="R13086" s="4"/>
      <c r="S13086" s="11"/>
      <c r="T13086" s="4"/>
      <c r="U13086" s="11"/>
      <c r="V13086" s="4"/>
      <c r="W13086" s="11"/>
      <c r="X13086" s="4"/>
      <c r="Y13086" s="11"/>
      <c r="Z13086" s="4"/>
      <c r="AA13086" s="1" t="s">
        <v>16</v>
      </c>
      <c r="AC13086" s="23" t="s">
        <v>37885</v>
      </c>
      <c r="AD13086" s="23" t="s">
        <v>40440</v>
      </c>
      <c r="AE13086" t="s">
        <v>35394</v>
      </c>
    </row>
    <row r="13087" spans="1:31" ht="15" customHeight="1">
      <c r="A13087" s="1">
        <v>13086</v>
      </c>
      <c r="B13087" s="1" t="s">
        <v>54</v>
      </c>
      <c r="C13087" s="1" t="s">
        <v>17222</v>
      </c>
      <c r="D13087" s="9" t="s">
        <v>951</v>
      </c>
      <c r="E13087" s="9" t="s">
        <v>2036</v>
      </c>
      <c r="F13087" s="9" t="s">
        <v>29326</v>
      </c>
      <c r="G13087" s="17">
        <v>91964069099</v>
      </c>
      <c r="H13087" s="9" t="s">
        <v>20</v>
      </c>
      <c r="I13087" s="1" t="s">
        <v>41</v>
      </c>
      <c r="J13087" s="4" t="s">
        <v>47305</v>
      </c>
      <c r="K13087" s="3" t="s">
        <v>17</v>
      </c>
      <c r="L13087" s="4" t="s">
        <v>47305</v>
      </c>
      <c r="M13087" s="11"/>
      <c r="N13087" s="4"/>
      <c r="O13087" s="11"/>
      <c r="P13087" s="4"/>
      <c r="Q13087" s="11"/>
      <c r="R13087" s="4"/>
      <c r="S13087" s="11"/>
      <c r="T13087" s="4"/>
      <c r="U13087" s="11"/>
      <c r="V13087" s="4"/>
      <c r="W13087" s="11"/>
      <c r="X13087" s="4"/>
      <c r="Y13087" s="11"/>
      <c r="Z13087" s="4"/>
      <c r="AA13087" s="1" t="s">
        <v>16</v>
      </c>
      <c r="AC13087" s="23" t="s">
        <v>37885</v>
      </c>
      <c r="AD13087" s="23" t="s">
        <v>40440</v>
      </c>
      <c r="AE13087" t="s">
        <v>35394</v>
      </c>
    </row>
    <row r="13088" spans="1:31" ht="15" customHeight="1">
      <c r="A13088" s="1">
        <v>13087</v>
      </c>
      <c r="B13088" s="1" t="s">
        <v>54</v>
      </c>
      <c r="C13088" s="1" t="s">
        <v>17245</v>
      </c>
      <c r="D13088" s="9" t="s">
        <v>3926</v>
      </c>
      <c r="E13088" s="9" t="s">
        <v>351</v>
      </c>
      <c r="F13088" s="9" t="s">
        <v>29340</v>
      </c>
      <c r="G13088" s="17">
        <v>919664604644</v>
      </c>
      <c r="H13088" s="9" t="s">
        <v>8</v>
      </c>
      <c r="I13088" s="1" t="s">
        <v>41</v>
      </c>
      <c r="J13088" s="4" t="s">
        <v>47305</v>
      </c>
      <c r="K13088" s="3" t="s">
        <v>17</v>
      </c>
      <c r="L13088" s="4" t="s">
        <v>47305</v>
      </c>
      <c r="M13088" s="11"/>
      <c r="N13088" s="4"/>
      <c r="O13088" s="11"/>
      <c r="P13088" s="4"/>
      <c r="Q13088" s="11"/>
      <c r="R13088" s="4"/>
      <c r="S13088" s="11"/>
      <c r="T13088" s="4"/>
      <c r="U13088" s="11"/>
      <c r="V13088" s="4"/>
      <c r="W13088" s="11"/>
      <c r="X13088" s="4"/>
      <c r="Y13088" s="11"/>
      <c r="Z13088" s="4"/>
      <c r="AA13088" s="1" t="s">
        <v>16</v>
      </c>
      <c r="AC13088" s="23" t="s">
        <v>37885</v>
      </c>
      <c r="AD13088" s="23" t="s">
        <v>40440</v>
      </c>
      <c r="AE13088" t="s">
        <v>35399</v>
      </c>
    </row>
    <row r="13089" spans="1:31" ht="15" customHeight="1">
      <c r="A13089" s="1">
        <v>13088</v>
      </c>
      <c r="B13089" s="1" t="s">
        <v>54</v>
      </c>
      <c r="C13089" s="1" t="s">
        <v>17247</v>
      </c>
      <c r="D13089" s="9" t="s">
        <v>36208</v>
      </c>
      <c r="E13089" s="9" t="s">
        <v>6300</v>
      </c>
      <c r="F13089" s="9" t="s">
        <v>29342</v>
      </c>
      <c r="G13089" s="17">
        <v>919994904969</v>
      </c>
      <c r="H13089" s="9" t="s">
        <v>15</v>
      </c>
      <c r="I13089" s="1" t="s">
        <v>62</v>
      </c>
      <c r="J13089" s="4" t="s">
        <v>47305</v>
      </c>
      <c r="K13089" s="11" t="s">
        <v>13</v>
      </c>
      <c r="L13089" s="4" t="s">
        <v>47305</v>
      </c>
      <c r="M13089" s="11"/>
      <c r="N13089" s="4"/>
      <c r="O13089" s="11"/>
      <c r="P13089" s="4"/>
      <c r="Q13089" s="11"/>
      <c r="R13089" s="4"/>
      <c r="S13089" s="11"/>
      <c r="T13089" s="4"/>
      <c r="U13089" s="11"/>
      <c r="V13089" s="4"/>
      <c r="W13089" s="11"/>
      <c r="X13089" s="4"/>
      <c r="Y13089" s="11"/>
      <c r="Z13089" s="4"/>
      <c r="AA13089" s="1" t="s">
        <v>11</v>
      </c>
      <c r="AC13089" s="23" t="s">
        <v>37885</v>
      </c>
      <c r="AD13089" s="23" t="s">
        <v>40440</v>
      </c>
      <c r="AE13089" t="s">
        <v>35409</v>
      </c>
    </row>
    <row r="13090" spans="1:31" ht="15" customHeight="1">
      <c r="A13090" s="1">
        <v>13089</v>
      </c>
      <c r="B13090" s="1" t="s">
        <v>54</v>
      </c>
      <c r="C13090" s="1" t="s">
        <v>17256</v>
      </c>
      <c r="D13090" s="9" t="s">
        <v>536</v>
      </c>
      <c r="E13090" s="9" t="s">
        <v>2725</v>
      </c>
      <c r="F13090" s="9" t="s">
        <v>29350</v>
      </c>
      <c r="G13090" s="17">
        <v>919446096646</v>
      </c>
      <c r="H13090" s="9" t="s">
        <v>8</v>
      </c>
      <c r="I13090" s="1" t="s">
        <v>41</v>
      </c>
      <c r="J13090" s="4" t="s">
        <v>47305</v>
      </c>
      <c r="K13090" s="3" t="s">
        <v>17</v>
      </c>
      <c r="L13090" s="4" t="s">
        <v>47305</v>
      </c>
      <c r="M13090" s="4" t="s">
        <v>14137</v>
      </c>
      <c r="N13090" s="3" t="str">
        <f>J13090</f>
        <v>[35 lacs - 50 lacs]</v>
      </c>
      <c r="O13090" s="11"/>
      <c r="P13090" s="4"/>
      <c r="Q13090" s="11"/>
      <c r="R13090" s="4"/>
      <c r="S13090" s="11"/>
      <c r="T13090" s="4"/>
      <c r="U13090" s="11"/>
      <c r="V13090" s="4"/>
      <c r="W13090" s="11"/>
      <c r="X13090" s="4"/>
      <c r="Y13090" s="11"/>
      <c r="Z13090" s="4"/>
      <c r="AA13090" s="1" t="s">
        <v>16</v>
      </c>
      <c r="AC13090" s="23" t="s">
        <v>37885</v>
      </c>
      <c r="AD13090" s="23" t="s">
        <v>40440</v>
      </c>
      <c r="AE13090" t="s">
        <v>35409</v>
      </c>
    </row>
    <row r="13091" spans="1:31" ht="15" customHeight="1">
      <c r="A13091" s="1">
        <v>13090</v>
      </c>
      <c r="B13091" s="1" t="s">
        <v>54</v>
      </c>
      <c r="C13091" s="1" t="s">
        <v>17269</v>
      </c>
      <c r="D13091" s="9" t="s">
        <v>917</v>
      </c>
      <c r="E13091" s="9" t="s">
        <v>40</v>
      </c>
      <c r="F13091" s="9" t="s">
        <v>29360</v>
      </c>
      <c r="G13091" s="17">
        <v>91946461600</v>
      </c>
      <c r="H13091" s="9" t="s">
        <v>8</v>
      </c>
      <c r="I13091" s="1" t="s">
        <v>62</v>
      </c>
      <c r="J13091" s="4" t="s">
        <v>47305</v>
      </c>
      <c r="K13091" s="3" t="s">
        <v>17</v>
      </c>
      <c r="L13091" s="4" t="s">
        <v>47305</v>
      </c>
      <c r="M13091" s="11"/>
      <c r="N13091" s="4"/>
      <c r="O13091" s="11"/>
      <c r="P13091" s="4"/>
      <c r="Q13091" s="11"/>
      <c r="R13091" s="4"/>
      <c r="S13091" s="11"/>
      <c r="T13091" s="4"/>
      <c r="U13091" s="11"/>
      <c r="V13091" s="4"/>
      <c r="W13091" s="11"/>
      <c r="X13091" s="4"/>
      <c r="Y13091" s="11"/>
      <c r="Z13091" s="4"/>
      <c r="AA13091" s="1" t="s">
        <v>11</v>
      </c>
      <c r="AC13091" s="23" t="s">
        <v>37885</v>
      </c>
      <c r="AD13091" s="23" t="s">
        <v>40440</v>
      </c>
      <c r="AE13091" t="s">
        <v>35394</v>
      </c>
    </row>
    <row r="13092" spans="1:31" ht="15" customHeight="1">
      <c r="A13092" s="1">
        <v>13091</v>
      </c>
      <c r="B13092" s="1" t="s">
        <v>54</v>
      </c>
      <c r="C13092" s="1" t="s">
        <v>17278</v>
      </c>
      <c r="D13092" s="9" t="s">
        <v>72</v>
      </c>
      <c r="E13092" s="9" t="s">
        <v>362</v>
      </c>
      <c r="F13092" s="9" t="s">
        <v>16353</v>
      </c>
      <c r="G13092" s="17">
        <v>919446444900</v>
      </c>
      <c r="H13092" s="9" t="s">
        <v>20</v>
      </c>
      <c r="I13092" s="1" t="s">
        <v>9</v>
      </c>
      <c r="J13092" s="4" t="s">
        <v>47305</v>
      </c>
      <c r="K13092" s="11" t="s">
        <v>13</v>
      </c>
      <c r="L13092" s="4" t="s">
        <v>47305</v>
      </c>
      <c r="M13092" s="11"/>
      <c r="N13092" s="4"/>
      <c r="O13092" s="11"/>
      <c r="P13092" s="4"/>
      <c r="Q13092" s="11"/>
      <c r="R13092" s="4"/>
      <c r="S13092" s="11"/>
      <c r="T13092" s="4"/>
      <c r="U13092" s="11"/>
      <c r="V13092" s="4"/>
      <c r="W13092" s="11"/>
      <c r="X13092" s="4"/>
      <c r="Y13092" s="11"/>
      <c r="Z13092" s="4"/>
      <c r="AA13092" s="1" t="s">
        <v>16</v>
      </c>
      <c r="AC13092" s="23" t="s">
        <v>37885</v>
      </c>
      <c r="AD13092" s="23" t="s">
        <v>40440</v>
      </c>
      <c r="AE13092" t="s">
        <v>35399</v>
      </c>
    </row>
    <row r="13093" spans="1:31" ht="15" customHeight="1">
      <c r="A13093" s="1">
        <v>13092</v>
      </c>
      <c r="B13093" s="1" t="s">
        <v>54</v>
      </c>
      <c r="C13093" s="1" t="s">
        <v>17287</v>
      </c>
      <c r="D13093" s="9" t="s">
        <v>16121</v>
      </c>
      <c r="E13093" s="9" t="s">
        <v>40</v>
      </c>
      <c r="F13093" s="9" t="s">
        <v>29370</v>
      </c>
      <c r="G13093" s="17">
        <v>91999404169</v>
      </c>
      <c r="H13093" s="9" t="s">
        <v>15</v>
      </c>
      <c r="I13093" s="1" t="s">
        <v>41</v>
      </c>
      <c r="J13093" s="4" t="s">
        <v>47305</v>
      </c>
      <c r="K13093" s="3" t="s">
        <v>213</v>
      </c>
      <c r="L13093" s="4" t="s">
        <v>47305</v>
      </c>
      <c r="M13093" s="4" t="s">
        <v>17</v>
      </c>
      <c r="N13093" s="3" t="str">
        <f t="shared" ref="N13093:N13095" si="511">J13093</f>
        <v>[35 lacs - 50 lacs]</v>
      </c>
      <c r="O13093" s="11"/>
      <c r="P13093" s="4"/>
      <c r="Q13093" s="11"/>
      <c r="R13093" s="4"/>
      <c r="S13093" s="11"/>
      <c r="T13093" s="4"/>
      <c r="U13093" s="11"/>
      <c r="V13093" s="4"/>
      <c r="W13093" s="11"/>
      <c r="X13093" s="4"/>
      <c r="Y13093" s="11"/>
      <c r="Z13093" s="4"/>
      <c r="AA13093" s="1" t="s">
        <v>16</v>
      </c>
      <c r="AC13093" s="23" t="s">
        <v>37885</v>
      </c>
      <c r="AD13093" s="23" t="s">
        <v>40440</v>
      </c>
      <c r="AE13093" t="s">
        <v>35399</v>
      </c>
    </row>
    <row r="13094" spans="1:31" ht="15" customHeight="1">
      <c r="A13094" s="1">
        <v>13093</v>
      </c>
      <c r="B13094" s="1" t="s">
        <v>54</v>
      </c>
      <c r="C13094" s="1" t="s">
        <v>17325</v>
      </c>
      <c r="D13094" s="9" t="s">
        <v>35525</v>
      </c>
      <c r="E13094" s="9" t="s">
        <v>139</v>
      </c>
      <c r="F13094" s="9" t="s">
        <v>29392</v>
      </c>
      <c r="G13094" s="17">
        <v>91944604946</v>
      </c>
      <c r="H13094" s="9" t="s">
        <v>8</v>
      </c>
      <c r="I13094" s="1" t="s">
        <v>41</v>
      </c>
      <c r="J13094" s="4" t="s">
        <v>47305</v>
      </c>
      <c r="K13094" s="3" t="s">
        <v>213</v>
      </c>
      <c r="L13094" s="4" t="s">
        <v>47305</v>
      </c>
      <c r="M13094" s="4" t="s">
        <v>17</v>
      </c>
      <c r="N13094" s="3" t="str">
        <f t="shared" si="511"/>
        <v>[35 lacs - 50 lacs]</v>
      </c>
      <c r="O13094" s="4" t="s">
        <v>47347</v>
      </c>
      <c r="P13094" s="3" t="s">
        <v>47305</v>
      </c>
      <c r="Q13094" s="11"/>
      <c r="R13094" s="4"/>
      <c r="S13094" s="11"/>
      <c r="T13094" s="4"/>
      <c r="U13094" s="11"/>
      <c r="V13094" s="4"/>
      <c r="W13094" s="11"/>
      <c r="X13094" s="4"/>
      <c r="Y13094" s="11"/>
      <c r="Z13094" s="4"/>
      <c r="AA13094" s="1" t="s">
        <v>11</v>
      </c>
      <c r="AC13094" s="23" t="s">
        <v>37886</v>
      </c>
      <c r="AD13094" s="23" t="s">
        <v>40440</v>
      </c>
      <c r="AE13094" t="s">
        <v>35410</v>
      </c>
    </row>
    <row r="13095" spans="1:31" ht="15" customHeight="1">
      <c r="A13095" s="1">
        <v>13094</v>
      </c>
      <c r="B13095" s="1" t="s">
        <v>54</v>
      </c>
      <c r="C13095" s="1" t="s">
        <v>17335</v>
      </c>
      <c r="D13095" s="9" t="s">
        <v>200</v>
      </c>
      <c r="E13095" s="9" t="s">
        <v>746</v>
      </c>
      <c r="F13095" s="9" t="s">
        <v>29398</v>
      </c>
      <c r="G13095" s="17">
        <v>919994694091</v>
      </c>
      <c r="H13095" s="9" t="s">
        <v>20</v>
      </c>
      <c r="I13095" s="1" t="s">
        <v>9</v>
      </c>
      <c r="J13095" s="4" t="s">
        <v>47305</v>
      </c>
      <c r="K13095" s="3" t="s">
        <v>17</v>
      </c>
      <c r="L13095" s="4" t="s">
        <v>47305</v>
      </c>
      <c r="M13095" s="4" t="s">
        <v>42</v>
      </c>
      <c r="N13095" s="3" t="str">
        <f t="shared" si="511"/>
        <v>[35 lacs - 50 lacs]</v>
      </c>
      <c r="O13095" s="11"/>
      <c r="P13095" s="4"/>
      <c r="Q13095" s="11"/>
      <c r="R13095" s="4"/>
      <c r="S13095" s="11"/>
      <c r="T13095" s="4"/>
      <c r="U13095" s="11"/>
      <c r="V13095" s="4"/>
      <c r="W13095" s="11"/>
      <c r="X13095" s="4"/>
      <c r="Y13095" s="11"/>
      <c r="Z13095" s="4"/>
      <c r="AA13095" s="1" t="s">
        <v>16</v>
      </c>
      <c r="AC13095" s="23" t="s">
        <v>37886</v>
      </c>
      <c r="AD13095" s="23" t="s">
        <v>40440</v>
      </c>
      <c r="AE13095" t="s">
        <v>35409</v>
      </c>
    </row>
    <row r="13096" spans="1:31" ht="15" customHeight="1">
      <c r="A13096" s="1">
        <v>13095</v>
      </c>
      <c r="B13096" s="1" t="s">
        <v>54</v>
      </c>
      <c r="C13096" s="1" t="s">
        <v>17337</v>
      </c>
      <c r="D13096" s="9" t="s">
        <v>36209</v>
      </c>
      <c r="E13096" s="9" t="s">
        <v>40</v>
      </c>
      <c r="F13096" s="9" t="s">
        <v>29399</v>
      </c>
      <c r="G13096" s="17">
        <v>919446916</v>
      </c>
      <c r="H13096" s="9" t="s">
        <v>20</v>
      </c>
      <c r="I13096" s="1" t="s">
        <v>41</v>
      </c>
      <c r="J13096" s="4" t="s">
        <v>47305</v>
      </c>
      <c r="K13096" s="3" t="s">
        <v>17</v>
      </c>
      <c r="L13096" s="4" t="s">
        <v>47305</v>
      </c>
      <c r="M13096" s="11"/>
      <c r="N13096" s="4"/>
      <c r="O13096" s="11"/>
      <c r="P13096" s="4"/>
      <c r="Q13096" s="11"/>
      <c r="R13096" s="4"/>
      <c r="S13096" s="11"/>
      <c r="T13096" s="4"/>
      <c r="U13096" s="11"/>
      <c r="V13096" s="4"/>
      <c r="W13096" s="11"/>
      <c r="X13096" s="4"/>
      <c r="Y13096" s="11"/>
      <c r="Z13096" s="4"/>
      <c r="AA13096" s="1" t="s">
        <v>16</v>
      </c>
      <c r="AC13096" s="23" t="s">
        <v>37886</v>
      </c>
      <c r="AD13096" s="23" t="s">
        <v>40440</v>
      </c>
      <c r="AE13096" t="s">
        <v>35409</v>
      </c>
    </row>
    <row r="13097" spans="1:31" ht="15" customHeight="1">
      <c r="A13097" s="1">
        <v>13096</v>
      </c>
      <c r="B13097" s="1" t="s">
        <v>54</v>
      </c>
      <c r="C13097" s="1" t="s">
        <v>17341</v>
      </c>
      <c r="D13097" s="9" t="s">
        <v>11679</v>
      </c>
      <c r="E13097" s="9" t="s">
        <v>986</v>
      </c>
      <c r="F13097" s="9" t="s">
        <v>26550</v>
      </c>
      <c r="G13097" s="17">
        <v>914940699944</v>
      </c>
      <c r="H13097" s="9" t="s">
        <v>8</v>
      </c>
      <c r="I13097" s="1" t="s">
        <v>9</v>
      </c>
      <c r="J13097" s="4" t="s">
        <v>47305</v>
      </c>
      <c r="K13097" s="3" t="s">
        <v>17</v>
      </c>
      <c r="L13097" s="4" t="s">
        <v>47305</v>
      </c>
      <c r="M13097" s="11"/>
      <c r="N13097" s="4"/>
      <c r="O13097" s="11"/>
      <c r="P13097" s="4"/>
      <c r="Q13097" s="11"/>
      <c r="R13097" s="4"/>
      <c r="S13097" s="11"/>
      <c r="T13097" s="4"/>
      <c r="U13097" s="11"/>
      <c r="V13097" s="4"/>
      <c r="W13097" s="11"/>
      <c r="X13097" s="4"/>
      <c r="Y13097" s="11"/>
      <c r="Z13097" s="4"/>
      <c r="AA13097" s="1" t="s">
        <v>16</v>
      </c>
      <c r="AC13097" s="23" t="s">
        <v>37886</v>
      </c>
      <c r="AD13097" s="23" t="s">
        <v>40440</v>
      </c>
      <c r="AE13097" t="s">
        <v>35399</v>
      </c>
    </row>
    <row r="13098" spans="1:31" ht="15" customHeight="1">
      <c r="A13098" s="1">
        <v>13097</v>
      </c>
      <c r="B13098" s="1" t="s">
        <v>54</v>
      </c>
      <c r="C13098" s="1" t="s">
        <v>17351</v>
      </c>
      <c r="D13098" s="9" t="s">
        <v>36210</v>
      </c>
      <c r="E13098" s="9" t="s">
        <v>139</v>
      </c>
      <c r="F13098" s="9" t="s">
        <v>33023</v>
      </c>
      <c r="G13098" s="17">
        <v>919446091660</v>
      </c>
      <c r="H13098" s="9" t="s">
        <v>8</v>
      </c>
      <c r="I13098" s="1" t="s">
        <v>62</v>
      </c>
      <c r="J13098" s="4" t="s">
        <v>47305</v>
      </c>
      <c r="K13098" s="3" t="s">
        <v>17</v>
      </c>
      <c r="L13098" s="4" t="s">
        <v>47305</v>
      </c>
      <c r="M13098" s="11"/>
      <c r="N13098" s="4"/>
      <c r="O13098" s="11"/>
      <c r="P13098" s="4"/>
      <c r="Q13098" s="11"/>
      <c r="R13098" s="4"/>
      <c r="S13098" s="11"/>
      <c r="T13098" s="4"/>
      <c r="U13098" s="11"/>
      <c r="V13098" s="4"/>
      <c r="W13098" s="11"/>
      <c r="X13098" s="4"/>
      <c r="Y13098" s="11"/>
      <c r="Z13098" s="4"/>
      <c r="AA13098" s="1" t="s">
        <v>16</v>
      </c>
      <c r="AC13098" s="23" t="s">
        <v>37886</v>
      </c>
      <c r="AD13098" s="23" t="s">
        <v>40440</v>
      </c>
      <c r="AE13098" t="s">
        <v>35409</v>
      </c>
    </row>
    <row r="13099" spans="1:31" ht="15" customHeight="1">
      <c r="A13099" s="1">
        <v>13098</v>
      </c>
      <c r="B13099" s="1" t="s">
        <v>54</v>
      </c>
      <c r="C13099" s="1" t="s">
        <v>17376</v>
      </c>
      <c r="D13099" s="9" t="s">
        <v>58</v>
      </c>
      <c r="E13099" s="9" t="s">
        <v>36819</v>
      </c>
      <c r="F13099" s="9" t="s">
        <v>29423</v>
      </c>
      <c r="G13099" s="17">
        <v>91600496960</v>
      </c>
      <c r="H13099" s="9" t="s">
        <v>15</v>
      </c>
      <c r="I13099" s="1" t="s">
        <v>9</v>
      </c>
      <c r="J13099" s="4" t="s">
        <v>47305</v>
      </c>
      <c r="K13099" s="11" t="s">
        <v>14136</v>
      </c>
      <c r="L13099" s="4" t="s">
        <v>47305</v>
      </c>
      <c r="M13099" s="11"/>
      <c r="N13099" s="4"/>
      <c r="O13099" s="11"/>
      <c r="P13099" s="4"/>
      <c r="Q13099" s="11"/>
      <c r="R13099" s="4"/>
      <c r="S13099" s="11"/>
      <c r="T13099" s="4"/>
      <c r="U13099" s="11"/>
      <c r="V13099" s="4"/>
      <c r="W13099" s="11"/>
      <c r="X13099" s="4"/>
      <c r="Y13099" s="11"/>
      <c r="Z13099" s="4"/>
      <c r="AA13099" s="1" t="s">
        <v>16</v>
      </c>
      <c r="AC13099" s="23" t="s">
        <v>37886</v>
      </c>
      <c r="AD13099" s="23" t="s">
        <v>40440</v>
      </c>
      <c r="AE13099" t="s">
        <v>35409</v>
      </c>
    </row>
    <row r="13100" spans="1:31" ht="15" customHeight="1">
      <c r="A13100" s="1">
        <v>13099</v>
      </c>
      <c r="B13100" s="1" t="s">
        <v>54</v>
      </c>
      <c r="C13100" s="1" t="s">
        <v>17405</v>
      </c>
      <c r="D13100" s="9" t="s">
        <v>1175</v>
      </c>
      <c r="E13100" s="9" t="s">
        <v>139</v>
      </c>
      <c r="F13100" s="9" t="s">
        <v>29440</v>
      </c>
      <c r="G13100" s="17">
        <v>91949444649</v>
      </c>
      <c r="H13100" s="9" t="s">
        <v>8</v>
      </c>
      <c r="I13100" s="1" t="s">
        <v>41</v>
      </c>
      <c r="J13100" s="4" t="s">
        <v>47305</v>
      </c>
      <c r="K13100" s="11" t="s">
        <v>13</v>
      </c>
      <c r="L13100" s="4" t="s">
        <v>47305</v>
      </c>
      <c r="M13100" s="11"/>
      <c r="N13100" s="4"/>
      <c r="O13100" s="11"/>
      <c r="P13100" s="4"/>
      <c r="Q13100" s="11"/>
      <c r="R13100" s="4"/>
      <c r="S13100" s="11"/>
      <c r="T13100" s="4"/>
      <c r="U13100" s="11"/>
      <c r="V13100" s="4"/>
      <c r="W13100" s="11"/>
      <c r="X13100" s="4"/>
      <c r="Y13100" s="11"/>
      <c r="Z13100" s="4"/>
      <c r="AA13100" s="1" t="s">
        <v>16</v>
      </c>
      <c r="AC13100" s="23" t="s">
        <v>37886</v>
      </c>
      <c r="AD13100" s="23" t="s">
        <v>40440</v>
      </c>
      <c r="AE13100" t="s">
        <v>35394</v>
      </c>
    </row>
    <row r="13101" spans="1:31" ht="15" customHeight="1">
      <c r="A13101" s="1">
        <v>13100</v>
      </c>
      <c r="B13101" s="1" t="s">
        <v>54</v>
      </c>
      <c r="C13101" s="1" t="s">
        <v>17411</v>
      </c>
      <c r="D13101" s="9" t="s">
        <v>1468</v>
      </c>
      <c r="E13101" s="9" t="s">
        <v>1397</v>
      </c>
      <c r="F13101" s="9" t="s">
        <v>33029</v>
      </c>
      <c r="G13101" s="17">
        <v>91949444646</v>
      </c>
      <c r="H13101" s="9" t="s">
        <v>15</v>
      </c>
      <c r="I13101" s="1" t="s">
        <v>62</v>
      </c>
      <c r="J13101" s="4" t="s">
        <v>47305</v>
      </c>
      <c r="K13101" s="3" t="s">
        <v>17</v>
      </c>
      <c r="L13101" s="4" t="s">
        <v>47305</v>
      </c>
      <c r="M13101" s="11"/>
      <c r="N13101" s="4"/>
      <c r="O13101" s="11"/>
      <c r="P13101" s="4"/>
      <c r="Q13101" s="11"/>
      <c r="R13101" s="4"/>
      <c r="S13101" s="11"/>
      <c r="T13101" s="4"/>
      <c r="U13101" s="11"/>
      <c r="V13101" s="4"/>
      <c r="W13101" s="11"/>
      <c r="X13101" s="4"/>
      <c r="Y13101" s="11"/>
      <c r="Z13101" s="4"/>
      <c r="AA13101" s="1" t="s">
        <v>16</v>
      </c>
      <c r="AC13101" s="23" t="s">
        <v>37886</v>
      </c>
      <c r="AD13101" s="23" t="s">
        <v>40440</v>
      </c>
      <c r="AE13101" t="s">
        <v>35410</v>
      </c>
    </row>
    <row r="13102" spans="1:31" ht="15" customHeight="1">
      <c r="A13102" s="1">
        <v>13101</v>
      </c>
      <c r="B13102" s="1" t="s">
        <v>54</v>
      </c>
      <c r="C13102" s="1" t="s">
        <v>17418</v>
      </c>
      <c r="D13102" s="9" t="s">
        <v>1111</v>
      </c>
      <c r="E13102" s="9" t="s">
        <v>362</v>
      </c>
      <c r="F13102" s="9" t="s">
        <v>29451</v>
      </c>
      <c r="G13102" s="17">
        <v>914494464469</v>
      </c>
      <c r="H13102" s="9" t="s">
        <v>15</v>
      </c>
      <c r="I13102" s="1" t="s">
        <v>41</v>
      </c>
      <c r="J13102" s="4" t="s">
        <v>47305</v>
      </c>
      <c r="K13102" s="3" t="s">
        <v>17</v>
      </c>
      <c r="L13102" s="4" t="s">
        <v>47305</v>
      </c>
      <c r="M13102" s="4" t="s">
        <v>42</v>
      </c>
      <c r="N13102" s="3" t="str">
        <f>J13102</f>
        <v>[35 lacs - 50 lacs]</v>
      </c>
      <c r="O13102" s="11"/>
      <c r="P13102" s="4"/>
      <c r="Q13102" s="11"/>
      <c r="R13102" s="4"/>
      <c r="S13102" s="11"/>
      <c r="T13102" s="4"/>
      <c r="U13102" s="11"/>
      <c r="V13102" s="4"/>
      <c r="W13102" s="11"/>
      <c r="X13102" s="4"/>
      <c r="Y13102" s="11"/>
      <c r="Z13102" s="4"/>
      <c r="AA13102" s="1" t="s">
        <v>16</v>
      </c>
      <c r="AC13102" s="23" t="s">
        <v>37886</v>
      </c>
      <c r="AD13102" s="23" t="s">
        <v>40440</v>
      </c>
      <c r="AE13102" t="s">
        <v>35410</v>
      </c>
    </row>
    <row r="13103" spans="1:31" ht="15" customHeight="1">
      <c r="A13103" s="1">
        <v>13102</v>
      </c>
      <c r="B13103" s="1" t="s">
        <v>54</v>
      </c>
      <c r="C13103" s="1" t="s">
        <v>17422</v>
      </c>
      <c r="D13103" s="9" t="s">
        <v>2714</v>
      </c>
      <c r="E13103" s="9" t="s">
        <v>362</v>
      </c>
      <c r="F13103" s="9" t="s">
        <v>29453</v>
      </c>
      <c r="G13103" s="17">
        <v>91909906941</v>
      </c>
      <c r="H13103" s="9" t="s">
        <v>20</v>
      </c>
      <c r="I13103" s="1" t="s">
        <v>9</v>
      </c>
      <c r="J13103" s="4" t="s">
        <v>47305</v>
      </c>
      <c r="K13103" s="3" t="s">
        <v>213</v>
      </c>
      <c r="L13103" s="4" t="s">
        <v>47305</v>
      </c>
      <c r="M13103" s="11"/>
      <c r="N13103" s="4"/>
      <c r="O13103" s="11"/>
      <c r="P13103" s="4"/>
      <c r="Q13103" s="11"/>
      <c r="R13103" s="4"/>
      <c r="S13103" s="11"/>
      <c r="T13103" s="4"/>
      <c r="U13103" s="11"/>
      <c r="V13103" s="4"/>
      <c r="W13103" s="11"/>
      <c r="X13103" s="4"/>
      <c r="Y13103" s="11"/>
      <c r="Z13103" s="4"/>
      <c r="AA13103" s="1" t="s">
        <v>16</v>
      </c>
      <c r="AC13103" s="23" t="s">
        <v>37886</v>
      </c>
      <c r="AD13103" s="23" t="s">
        <v>40440</v>
      </c>
      <c r="AE13103" t="s">
        <v>35399</v>
      </c>
    </row>
    <row r="13104" spans="1:31" ht="15" customHeight="1">
      <c r="A13104" s="1">
        <v>13103</v>
      </c>
      <c r="B13104" s="1" t="s">
        <v>54</v>
      </c>
      <c r="C13104" s="1" t="s">
        <v>17428</v>
      </c>
      <c r="D13104" s="9" t="s">
        <v>35750</v>
      </c>
      <c r="E13104" s="9" t="s">
        <v>506</v>
      </c>
      <c r="F13104" s="9" t="s">
        <v>29455</v>
      </c>
      <c r="G13104" s="17">
        <v>91944404441</v>
      </c>
      <c r="H13104" s="9" t="s">
        <v>8</v>
      </c>
      <c r="I13104" s="1" t="s">
        <v>41</v>
      </c>
      <c r="J13104" s="4" t="s">
        <v>47305</v>
      </c>
      <c r="K13104" s="3" t="s">
        <v>17</v>
      </c>
      <c r="L13104" s="4" t="s">
        <v>47305</v>
      </c>
      <c r="M13104" s="11"/>
      <c r="N13104" s="4"/>
      <c r="O13104" s="11"/>
      <c r="P13104" s="4"/>
      <c r="Q13104" s="11"/>
      <c r="R13104" s="4"/>
      <c r="S13104" s="11"/>
      <c r="T13104" s="4"/>
      <c r="U13104" s="11"/>
      <c r="V13104" s="4"/>
      <c r="W13104" s="11"/>
      <c r="X13104" s="4"/>
      <c r="Y13104" s="11"/>
      <c r="Z13104" s="4"/>
      <c r="AA13104" s="1" t="s">
        <v>16</v>
      </c>
      <c r="AC13104" s="23" t="s">
        <v>37886</v>
      </c>
      <c r="AD13104" s="23" t="s">
        <v>40440</v>
      </c>
      <c r="AE13104" t="s">
        <v>35399</v>
      </c>
    </row>
    <row r="13105" spans="1:31" ht="15" customHeight="1">
      <c r="A13105" s="1">
        <v>13104</v>
      </c>
      <c r="B13105" s="1" t="s">
        <v>54</v>
      </c>
      <c r="C13105" s="1" t="s">
        <v>17429</v>
      </c>
      <c r="D13105" s="9" t="s">
        <v>951</v>
      </c>
      <c r="E13105" s="9" t="s">
        <v>40</v>
      </c>
      <c r="F13105" s="9" t="s">
        <v>29456</v>
      </c>
      <c r="G13105" s="17">
        <v>919444046446</v>
      </c>
      <c r="H13105" s="9" t="s">
        <v>8</v>
      </c>
      <c r="I13105" s="1" t="s">
        <v>41</v>
      </c>
      <c r="J13105" s="4" t="s">
        <v>47305</v>
      </c>
      <c r="K13105" s="3" t="s">
        <v>17</v>
      </c>
      <c r="L13105" s="4" t="s">
        <v>47305</v>
      </c>
      <c r="M13105" s="11"/>
      <c r="N13105" s="4"/>
      <c r="O13105" s="11"/>
      <c r="P13105" s="4"/>
      <c r="Q13105" s="11"/>
      <c r="R13105" s="4"/>
      <c r="S13105" s="11"/>
      <c r="T13105" s="4"/>
      <c r="U13105" s="11"/>
      <c r="V13105" s="4"/>
      <c r="W13105" s="11"/>
      <c r="X13105" s="4"/>
      <c r="Y13105" s="11"/>
      <c r="Z13105" s="4"/>
      <c r="AA13105" s="1" t="s">
        <v>16</v>
      </c>
      <c r="AC13105" s="23" t="s">
        <v>37886</v>
      </c>
      <c r="AD13105" s="23" t="s">
        <v>40440</v>
      </c>
      <c r="AE13105" t="s">
        <v>35394</v>
      </c>
    </row>
    <row r="13106" spans="1:31" ht="15" customHeight="1">
      <c r="A13106" s="1">
        <v>13105</v>
      </c>
      <c r="B13106" s="1" t="s">
        <v>54</v>
      </c>
      <c r="C13106" s="1" t="s">
        <v>17435</v>
      </c>
      <c r="D13106" s="9" t="s">
        <v>1196</v>
      </c>
      <c r="E13106" s="9" t="s">
        <v>37380</v>
      </c>
      <c r="F13106" s="9" t="s">
        <v>29460</v>
      </c>
      <c r="G13106" s="17">
        <v>919946000694</v>
      </c>
      <c r="H13106" s="9" t="s">
        <v>8</v>
      </c>
      <c r="I13106" s="1" t="s">
        <v>62</v>
      </c>
      <c r="J13106" s="4" t="s">
        <v>47305</v>
      </c>
      <c r="K13106" s="3" t="s">
        <v>17</v>
      </c>
      <c r="L13106" s="4" t="s">
        <v>47305</v>
      </c>
      <c r="M13106" s="11"/>
      <c r="N13106" s="4"/>
      <c r="O13106" s="11"/>
      <c r="P13106" s="4"/>
      <c r="Q13106" s="11"/>
      <c r="R13106" s="4"/>
      <c r="S13106" s="11"/>
      <c r="T13106" s="4"/>
      <c r="U13106" s="11"/>
      <c r="V13106" s="4"/>
      <c r="W13106" s="11"/>
      <c r="X13106" s="4"/>
      <c r="Y13106" s="11"/>
      <c r="Z13106" s="4"/>
      <c r="AA13106" s="1" t="s">
        <v>16</v>
      </c>
      <c r="AC13106" s="23" t="s">
        <v>37886</v>
      </c>
      <c r="AD13106" s="23" t="s">
        <v>40440</v>
      </c>
      <c r="AE13106" t="s">
        <v>35394</v>
      </c>
    </row>
    <row r="13107" spans="1:31" ht="15" customHeight="1">
      <c r="A13107" s="1">
        <v>13106</v>
      </c>
      <c r="B13107" s="1" t="s">
        <v>54</v>
      </c>
      <c r="C13107" s="1" t="s">
        <v>17441</v>
      </c>
      <c r="D13107" s="9" t="s">
        <v>2627</v>
      </c>
      <c r="E13107" s="9" t="s">
        <v>73</v>
      </c>
      <c r="F13107" s="9" t="s">
        <v>33033</v>
      </c>
      <c r="G13107" s="17">
        <v>914140644040</v>
      </c>
      <c r="H13107" s="9" t="s">
        <v>20</v>
      </c>
      <c r="I13107" s="1" t="s">
        <v>41</v>
      </c>
      <c r="J13107" s="4" t="s">
        <v>47305</v>
      </c>
      <c r="K13107" s="3" t="s">
        <v>17</v>
      </c>
      <c r="L13107" s="4" t="s">
        <v>47305</v>
      </c>
      <c r="M13107" s="11"/>
      <c r="N13107" s="4"/>
      <c r="O13107" s="11"/>
      <c r="P13107" s="4"/>
      <c r="Q13107" s="11"/>
      <c r="R13107" s="4"/>
      <c r="S13107" s="11"/>
      <c r="T13107" s="4"/>
      <c r="U13107" s="11"/>
      <c r="V13107" s="4"/>
      <c r="W13107" s="11"/>
      <c r="X13107" s="4"/>
      <c r="Y13107" s="11"/>
      <c r="Z13107" s="4"/>
      <c r="AA13107" s="1" t="s">
        <v>16</v>
      </c>
      <c r="AC13107" s="23" t="s">
        <v>37886</v>
      </c>
      <c r="AD13107" s="23" t="s">
        <v>40440</v>
      </c>
      <c r="AE13107" t="s">
        <v>35399</v>
      </c>
    </row>
    <row r="13108" spans="1:31" ht="15" customHeight="1">
      <c r="A13108" s="1">
        <v>13107</v>
      </c>
      <c r="B13108" s="1" t="s">
        <v>54</v>
      </c>
      <c r="C13108" s="1" t="s">
        <v>17442</v>
      </c>
      <c r="D13108" s="9" t="s">
        <v>5376</v>
      </c>
      <c r="E13108" s="9" t="s">
        <v>447</v>
      </c>
      <c r="F13108" s="9" t="s">
        <v>35088</v>
      </c>
      <c r="G13108" s="17">
        <v>9194461466</v>
      </c>
      <c r="H13108" s="9" t="s">
        <v>20</v>
      </c>
      <c r="I13108" s="1" t="s">
        <v>62</v>
      </c>
      <c r="J13108" s="4" t="s">
        <v>47305</v>
      </c>
      <c r="K13108" s="3" t="s">
        <v>17</v>
      </c>
      <c r="L13108" s="4" t="s">
        <v>47305</v>
      </c>
      <c r="M13108" s="11"/>
      <c r="N13108" s="4"/>
      <c r="O13108" s="11"/>
      <c r="P13108" s="4"/>
      <c r="Q13108" s="11"/>
      <c r="R13108" s="4"/>
      <c r="S13108" s="11"/>
      <c r="T13108" s="4"/>
      <c r="U13108" s="11"/>
      <c r="V13108" s="4"/>
      <c r="W13108" s="11"/>
      <c r="X13108" s="4"/>
      <c r="Y13108" s="11"/>
      <c r="Z13108" s="4"/>
      <c r="AA13108" s="1" t="s">
        <v>16</v>
      </c>
      <c r="AC13108" s="23" t="s">
        <v>37886</v>
      </c>
      <c r="AD13108" s="23" t="s">
        <v>40440</v>
      </c>
      <c r="AE13108" t="s">
        <v>35399</v>
      </c>
    </row>
    <row r="13109" spans="1:31" ht="15" customHeight="1">
      <c r="A13109" s="1">
        <v>13108</v>
      </c>
      <c r="B13109" s="1" t="s">
        <v>54</v>
      </c>
      <c r="C13109" s="1" t="s">
        <v>17453</v>
      </c>
      <c r="D13109" s="9" t="s">
        <v>6505</v>
      </c>
      <c r="E13109" s="9" t="s">
        <v>87</v>
      </c>
      <c r="F13109" s="9" t="s">
        <v>35091</v>
      </c>
      <c r="G13109" s="17">
        <v>91994444644</v>
      </c>
      <c r="H13109" s="9" t="s">
        <v>15</v>
      </c>
      <c r="I13109" s="1" t="s">
        <v>62</v>
      </c>
      <c r="J13109" s="4" t="s">
        <v>47305</v>
      </c>
      <c r="K13109" s="3" t="s">
        <v>17</v>
      </c>
      <c r="L13109" s="4" t="s">
        <v>47305</v>
      </c>
      <c r="M13109" s="4" t="s">
        <v>42</v>
      </c>
      <c r="N13109" s="3" t="str">
        <f>J13109</f>
        <v>[35 lacs - 50 lacs]</v>
      </c>
      <c r="O13109" s="11"/>
      <c r="P13109" s="4"/>
      <c r="Q13109" s="11"/>
      <c r="R13109" s="4"/>
      <c r="S13109" s="11"/>
      <c r="T13109" s="4"/>
      <c r="U13109" s="11"/>
      <c r="V13109" s="4"/>
      <c r="W13109" s="11"/>
      <c r="X13109" s="4"/>
      <c r="Y13109" s="11"/>
      <c r="Z13109" s="4"/>
      <c r="AA13109" s="1" t="s">
        <v>16</v>
      </c>
      <c r="AC13109" s="23" t="s">
        <v>37886</v>
      </c>
      <c r="AD13109" s="23" t="s">
        <v>40440</v>
      </c>
      <c r="AE13109" t="s">
        <v>35409</v>
      </c>
    </row>
    <row r="13110" spans="1:31" ht="15" customHeight="1">
      <c r="A13110" s="1">
        <v>13109</v>
      </c>
      <c r="B13110" s="1" t="s">
        <v>54</v>
      </c>
      <c r="C13110" s="1" t="s">
        <v>17475</v>
      </c>
      <c r="D13110" s="9" t="s">
        <v>1046</v>
      </c>
      <c r="E13110" s="9" t="s">
        <v>40</v>
      </c>
      <c r="F13110" s="9" t="s">
        <v>29484</v>
      </c>
      <c r="G13110" s="17">
        <v>9194999</v>
      </c>
      <c r="H13110" s="9" t="s">
        <v>20</v>
      </c>
      <c r="I13110" s="1" t="s">
        <v>41</v>
      </c>
      <c r="J13110" s="4" t="s">
        <v>47305</v>
      </c>
      <c r="K13110" s="11" t="s">
        <v>13</v>
      </c>
      <c r="L13110" s="4" t="s">
        <v>47305</v>
      </c>
      <c r="M13110" s="11"/>
      <c r="N13110" s="4"/>
      <c r="O13110" s="11"/>
      <c r="P13110" s="4"/>
      <c r="Q13110" s="11"/>
      <c r="R13110" s="4"/>
      <c r="S13110" s="11"/>
      <c r="T13110" s="4"/>
      <c r="U13110" s="11"/>
      <c r="V13110" s="4"/>
      <c r="W13110" s="11"/>
      <c r="X13110" s="4"/>
      <c r="Y13110" s="11"/>
      <c r="Z13110" s="4"/>
      <c r="AA13110" s="1" t="s">
        <v>16</v>
      </c>
      <c r="AC13110" s="23" t="s">
        <v>37886</v>
      </c>
      <c r="AD13110" s="23" t="s">
        <v>40440</v>
      </c>
      <c r="AE13110" t="s">
        <v>35399</v>
      </c>
    </row>
    <row r="13111" spans="1:31" ht="15" customHeight="1">
      <c r="A13111" s="1">
        <v>13110</v>
      </c>
      <c r="B13111" s="1" t="s">
        <v>54</v>
      </c>
      <c r="C13111" s="1" t="s">
        <v>17481</v>
      </c>
      <c r="D13111" s="9" t="s">
        <v>9419</v>
      </c>
      <c r="E13111" s="9" t="s">
        <v>680</v>
      </c>
      <c r="F13111" s="9" t="s">
        <v>29489</v>
      </c>
      <c r="G13111" s="17">
        <v>91949464010</v>
      </c>
      <c r="H13111" s="9" t="s">
        <v>132</v>
      </c>
      <c r="I13111" s="1" t="s">
        <v>62</v>
      </c>
      <c r="J13111" s="4" t="s">
        <v>47305</v>
      </c>
      <c r="K13111" s="3" t="s">
        <v>17</v>
      </c>
      <c r="L13111" s="4" t="s">
        <v>47305</v>
      </c>
      <c r="M13111" s="4" t="s">
        <v>42</v>
      </c>
      <c r="N13111" s="3" t="str">
        <f t="shared" ref="N13111:N13112" si="512">J13111</f>
        <v>[35 lacs - 50 lacs]</v>
      </c>
      <c r="O13111" s="11"/>
      <c r="P13111" s="4"/>
      <c r="Q13111" s="11"/>
      <c r="R13111" s="4"/>
      <c r="S13111" s="11"/>
      <c r="T13111" s="4"/>
      <c r="U13111" s="11"/>
      <c r="V13111" s="4"/>
      <c r="W13111" s="11"/>
      <c r="X13111" s="4"/>
      <c r="Y13111" s="11"/>
      <c r="Z13111" s="4"/>
      <c r="AA13111" s="1" t="s">
        <v>16</v>
      </c>
      <c r="AC13111" s="23" t="s">
        <v>37886</v>
      </c>
      <c r="AD13111" s="23" t="s">
        <v>40440</v>
      </c>
      <c r="AE13111" t="s">
        <v>35399</v>
      </c>
    </row>
    <row r="13112" spans="1:31" ht="15" customHeight="1">
      <c r="A13112" s="1">
        <v>13111</v>
      </c>
      <c r="B13112" s="1" t="s">
        <v>54</v>
      </c>
      <c r="C13112" s="1" t="s">
        <v>17492</v>
      </c>
      <c r="D13112" s="9" t="s">
        <v>2162</v>
      </c>
      <c r="E13112" s="9" t="s">
        <v>1972</v>
      </c>
      <c r="F13112" s="9" t="s">
        <v>29496</v>
      </c>
      <c r="G13112" s="17">
        <v>919446499</v>
      </c>
      <c r="H13112" s="9" t="s">
        <v>20</v>
      </c>
      <c r="I13112" s="1" t="s">
        <v>62</v>
      </c>
      <c r="J13112" s="4" t="s">
        <v>47305</v>
      </c>
      <c r="K13112" s="3" t="s">
        <v>17</v>
      </c>
      <c r="L13112" s="4" t="s">
        <v>47305</v>
      </c>
      <c r="M13112" s="4" t="s">
        <v>42</v>
      </c>
      <c r="N13112" s="3" t="str">
        <f t="shared" si="512"/>
        <v>[35 lacs - 50 lacs]</v>
      </c>
      <c r="O13112" s="11"/>
      <c r="P13112" s="4"/>
      <c r="Q13112" s="11"/>
      <c r="R13112" s="4"/>
      <c r="S13112" s="11"/>
      <c r="T13112" s="4"/>
      <c r="U13112" s="11"/>
      <c r="V13112" s="4"/>
      <c r="W13112" s="11"/>
      <c r="X13112" s="4"/>
      <c r="Y13112" s="11"/>
      <c r="Z13112" s="4"/>
      <c r="AA13112" s="1" t="s">
        <v>16</v>
      </c>
      <c r="AC13112" s="23" t="s">
        <v>37886</v>
      </c>
      <c r="AD13112" s="23" t="s">
        <v>40440</v>
      </c>
      <c r="AE13112" t="s">
        <v>35399</v>
      </c>
    </row>
    <row r="13113" spans="1:31" ht="15" customHeight="1">
      <c r="A13113" s="1">
        <v>13112</v>
      </c>
      <c r="B13113" s="1" t="s">
        <v>54</v>
      </c>
      <c r="C13113" s="1" t="s">
        <v>17514</v>
      </c>
      <c r="D13113" s="9" t="s">
        <v>557</v>
      </c>
      <c r="E13113" s="9" t="s">
        <v>3211</v>
      </c>
      <c r="F13113" s="9" t="s">
        <v>29507</v>
      </c>
      <c r="G13113" s="17">
        <v>9144911914</v>
      </c>
      <c r="H13113" s="9" t="s">
        <v>15</v>
      </c>
      <c r="I13113" s="1" t="s">
        <v>9</v>
      </c>
      <c r="J13113" s="4" t="s">
        <v>47305</v>
      </c>
      <c r="K13113" s="3" t="s">
        <v>17</v>
      </c>
      <c r="L13113" s="4" t="s">
        <v>47305</v>
      </c>
      <c r="M13113" s="11"/>
      <c r="N13113" s="4"/>
      <c r="O13113" s="11"/>
      <c r="P13113" s="4"/>
      <c r="Q13113" s="11"/>
      <c r="R13113" s="4"/>
      <c r="S13113" s="11"/>
      <c r="T13113" s="4"/>
      <c r="U13113" s="11"/>
      <c r="V13113" s="4"/>
      <c r="W13113" s="11"/>
      <c r="X13113" s="4"/>
      <c r="Y13113" s="11"/>
      <c r="Z13113" s="4"/>
      <c r="AA13113" s="1" t="s">
        <v>16</v>
      </c>
      <c r="AC13113" s="23" t="s">
        <v>37886</v>
      </c>
      <c r="AD13113" s="23" t="s">
        <v>40440</v>
      </c>
      <c r="AE13113" t="s">
        <v>35410</v>
      </c>
    </row>
    <row r="13114" spans="1:31" ht="15" customHeight="1">
      <c r="A13114" s="1">
        <v>13113</v>
      </c>
      <c r="B13114" s="1" t="s">
        <v>54</v>
      </c>
      <c r="C13114" s="1" t="s">
        <v>17518</v>
      </c>
      <c r="D13114" s="9" t="s">
        <v>9899</v>
      </c>
      <c r="E13114" s="9" t="s">
        <v>1469</v>
      </c>
      <c r="F13114" s="9" t="s">
        <v>34313</v>
      </c>
      <c r="G13114" s="17">
        <v>919099914069</v>
      </c>
      <c r="H13114" s="9" t="s">
        <v>15</v>
      </c>
      <c r="I13114" s="1" t="s">
        <v>62</v>
      </c>
      <c r="J13114" s="4" t="s">
        <v>47305</v>
      </c>
      <c r="K13114" s="3" t="s">
        <v>17</v>
      </c>
      <c r="L13114" s="4" t="s">
        <v>47305</v>
      </c>
      <c r="M13114" s="11"/>
      <c r="N13114" s="4"/>
      <c r="O13114" s="11"/>
      <c r="P13114" s="4"/>
      <c r="Q13114" s="11"/>
      <c r="R13114" s="4"/>
      <c r="S13114" s="11"/>
      <c r="T13114" s="4"/>
      <c r="U13114" s="11"/>
      <c r="V13114" s="4"/>
      <c r="W13114" s="11"/>
      <c r="X13114" s="4"/>
      <c r="Y13114" s="11"/>
      <c r="Z13114" s="4"/>
      <c r="AA13114" s="1" t="s">
        <v>16</v>
      </c>
      <c r="AC13114" s="23" t="s">
        <v>37887</v>
      </c>
      <c r="AD13114" s="23" t="s">
        <v>40440</v>
      </c>
      <c r="AE13114" t="s">
        <v>35399</v>
      </c>
    </row>
    <row r="13115" spans="1:31" ht="15" customHeight="1">
      <c r="A13115" s="1">
        <v>13114</v>
      </c>
      <c r="B13115" s="1" t="s">
        <v>54</v>
      </c>
      <c r="C13115" s="1" t="s">
        <v>17522</v>
      </c>
      <c r="D13115" s="9" t="s">
        <v>522</v>
      </c>
      <c r="E13115" s="9" t="s">
        <v>139</v>
      </c>
      <c r="F13115" s="9" t="s">
        <v>29511</v>
      </c>
      <c r="G13115" s="17">
        <v>919049064604</v>
      </c>
      <c r="H13115" s="9" t="s">
        <v>132</v>
      </c>
      <c r="I13115" s="1" t="s">
        <v>62</v>
      </c>
      <c r="J13115" s="4" t="s">
        <v>47305</v>
      </c>
      <c r="K13115" s="3" t="s">
        <v>17</v>
      </c>
      <c r="L13115" s="4" t="s">
        <v>47305</v>
      </c>
      <c r="M13115" s="11"/>
      <c r="N13115" s="4"/>
      <c r="O13115" s="11"/>
      <c r="P13115" s="4"/>
      <c r="Q13115" s="11"/>
      <c r="R13115" s="4"/>
      <c r="S13115" s="11"/>
      <c r="T13115" s="4"/>
      <c r="U13115" s="11"/>
      <c r="V13115" s="4"/>
      <c r="W13115" s="11"/>
      <c r="X13115" s="4"/>
      <c r="Y13115" s="11"/>
      <c r="Z13115" s="4"/>
      <c r="AA13115" s="1" t="s">
        <v>16</v>
      </c>
      <c r="AC13115" s="23" t="s">
        <v>37887</v>
      </c>
      <c r="AD13115" s="23" t="s">
        <v>40440</v>
      </c>
      <c r="AE13115" t="s">
        <v>35409</v>
      </c>
    </row>
    <row r="13116" spans="1:31" ht="15" customHeight="1">
      <c r="A13116" s="1">
        <v>13115</v>
      </c>
      <c r="B13116" s="1" t="s">
        <v>54</v>
      </c>
      <c r="C13116" s="1" t="s">
        <v>17525</v>
      </c>
      <c r="D13116" s="9" t="s">
        <v>917</v>
      </c>
      <c r="E13116" s="9" t="s">
        <v>37381</v>
      </c>
      <c r="F13116" s="9" t="s">
        <v>33042</v>
      </c>
      <c r="G13116" s="17">
        <v>919099940000</v>
      </c>
      <c r="H13116" s="9" t="s">
        <v>132</v>
      </c>
      <c r="I13116" s="1" t="s">
        <v>9</v>
      </c>
      <c r="J13116" s="4" t="s">
        <v>47305</v>
      </c>
      <c r="K13116" s="3" t="s">
        <v>17</v>
      </c>
      <c r="L13116" s="4" t="s">
        <v>47305</v>
      </c>
      <c r="M13116" s="11"/>
      <c r="N13116" s="4"/>
      <c r="O13116" s="11"/>
      <c r="P13116" s="4"/>
      <c r="Q13116" s="11"/>
      <c r="R13116" s="4"/>
      <c r="S13116" s="11"/>
      <c r="T13116" s="4"/>
      <c r="U13116" s="11"/>
      <c r="V13116" s="4"/>
      <c r="W13116" s="11"/>
      <c r="X13116" s="4"/>
      <c r="Y13116" s="11"/>
      <c r="Z13116" s="4"/>
      <c r="AA13116" s="1" t="s">
        <v>16</v>
      </c>
      <c r="AC13116" s="23" t="s">
        <v>37887</v>
      </c>
      <c r="AD13116" s="23" t="s">
        <v>40440</v>
      </c>
      <c r="AE13116" t="s">
        <v>35399</v>
      </c>
    </row>
    <row r="13117" spans="1:31" ht="15" customHeight="1">
      <c r="A13117" s="1">
        <v>13116</v>
      </c>
      <c r="B13117" s="1" t="s">
        <v>54</v>
      </c>
      <c r="C13117" s="1" t="s">
        <v>17543</v>
      </c>
      <c r="D13117" s="9" t="s">
        <v>2202</v>
      </c>
      <c r="E13117" s="9" t="s">
        <v>2030</v>
      </c>
      <c r="F13117" s="9" t="s">
        <v>16387</v>
      </c>
      <c r="G13117" s="17">
        <v>9199616064</v>
      </c>
      <c r="H13117" s="9" t="s">
        <v>8</v>
      </c>
      <c r="I13117" s="1" t="s">
        <v>41</v>
      </c>
      <c r="J13117" s="4" t="s">
        <v>47305</v>
      </c>
      <c r="K13117" s="3" t="s">
        <v>17</v>
      </c>
      <c r="L13117" s="4" t="s">
        <v>47305</v>
      </c>
      <c r="M13117" s="4" t="s">
        <v>42</v>
      </c>
      <c r="N13117" s="3" t="str">
        <f>J13117</f>
        <v>[35 lacs - 50 lacs]</v>
      </c>
      <c r="O13117" s="11"/>
      <c r="P13117" s="4"/>
      <c r="Q13117" s="11"/>
      <c r="R13117" s="4"/>
      <c r="S13117" s="11"/>
      <c r="T13117" s="4"/>
      <c r="U13117" s="11"/>
      <c r="V13117" s="4"/>
      <c r="W13117" s="11"/>
      <c r="X13117" s="4"/>
      <c r="Y13117" s="11"/>
      <c r="Z13117" s="4"/>
      <c r="AA13117" s="1" t="s">
        <v>16</v>
      </c>
      <c r="AC13117" s="23" t="s">
        <v>37887</v>
      </c>
      <c r="AD13117" s="23" t="s">
        <v>40440</v>
      </c>
      <c r="AE13117" t="s">
        <v>35410</v>
      </c>
    </row>
    <row r="13118" spans="1:31" ht="15" customHeight="1">
      <c r="A13118" s="1">
        <v>13117</v>
      </c>
      <c r="B13118" s="1" t="s">
        <v>54</v>
      </c>
      <c r="C13118" s="1" t="s">
        <v>17550</v>
      </c>
      <c r="D13118" s="9" t="s">
        <v>36211</v>
      </c>
      <c r="E13118" s="9" t="s">
        <v>87</v>
      </c>
      <c r="F13118" s="9" t="s">
        <v>35105</v>
      </c>
      <c r="G13118" s="17">
        <v>91901104446</v>
      </c>
      <c r="H13118" s="9" t="s">
        <v>20</v>
      </c>
      <c r="I13118" s="1" t="s">
        <v>62</v>
      </c>
      <c r="J13118" s="4" t="s">
        <v>47305</v>
      </c>
      <c r="K13118" s="3" t="s">
        <v>17</v>
      </c>
      <c r="L13118" s="4" t="s">
        <v>47305</v>
      </c>
      <c r="M13118" s="11"/>
      <c r="N13118" s="4"/>
      <c r="O13118" s="11"/>
      <c r="P13118" s="4"/>
      <c r="Q13118" s="11"/>
      <c r="R13118" s="4"/>
      <c r="S13118" s="11"/>
      <c r="T13118" s="4"/>
      <c r="U13118" s="11"/>
      <c r="V13118" s="4"/>
      <c r="W13118" s="11"/>
      <c r="X13118" s="4"/>
      <c r="Y13118" s="11"/>
      <c r="Z13118" s="4"/>
      <c r="AA13118" s="1" t="s">
        <v>16</v>
      </c>
      <c r="AC13118" s="23" t="s">
        <v>37887</v>
      </c>
      <c r="AD13118" s="23" t="s">
        <v>40440</v>
      </c>
      <c r="AE13118" t="s">
        <v>35410</v>
      </c>
    </row>
    <row r="13119" spans="1:31" ht="15" customHeight="1">
      <c r="A13119" s="1">
        <v>13118</v>
      </c>
      <c r="B13119" s="1" t="s">
        <v>54</v>
      </c>
      <c r="C13119" s="1" t="s">
        <v>17558</v>
      </c>
      <c r="D13119" s="9" t="s">
        <v>16391</v>
      </c>
      <c r="E13119" s="9" t="s">
        <v>16392</v>
      </c>
      <c r="F13119" s="9" t="s">
        <v>35107</v>
      </c>
      <c r="G13119" s="17">
        <v>9199949664</v>
      </c>
      <c r="H13119" s="9" t="s">
        <v>8</v>
      </c>
      <c r="I13119" s="1" t="s">
        <v>62</v>
      </c>
      <c r="J13119" s="4" t="s">
        <v>47305</v>
      </c>
      <c r="K13119" s="3" t="s">
        <v>17</v>
      </c>
      <c r="L13119" s="4" t="s">
        <v>47305</v>
      </c>
      <c r="M13119" s="11"/>
      <c r="N13119" s="4"/>
      <c r="O13119" s="11"/>
      <c r="P13119" s="4"/>
      <c r="Q13119" s="11"/>
      <c r="R13119" s="4"/>
      <c r="S13119" s="11"/>
      <c r="T13119" s="4"/>
      <c r="U13119" s="11"/>
      <c r="V13119" s="4"/>
      <c r="W13119" s="11"/>
      <c r="X13119" s="4"/>
      <c r="Y13119" s="11"/>
      <c r="Z13119" s="4"/>
      <c r="AA13119" s="1" t="s">
        <v>16</v>
      </c>
      <c r="AC13119" s="23" t="s">
        <v>37887</v>
      </c>
      <c r="AD13119" s="23" t="s">
        <v>40440</v>
      </c>
      <c r="AE13119" t="s">
        <v>35399</v>
      </c>
    </row>
    <row r="13120" spans="1:31" ht="15" customHeight="1">
      <c r="A13120" s="1">
        <v>13119</v>
      </c>
      <c r="B13120" s="1" t="s">
        <v>54</v>
      </c>
      <c r="C13120" s="1" t="s">
        <v>17574</v>
      </c>
      <c r="D13120" s="9" t="s">
        <v>11014</v>
      </c>
      <c r="E13120" s="9" t="s">
        <v>11091</v>
      </c>
      <c r="F13120" s="9" t="s">
        <v>29538</v>
      </c>
      <c r="G13120" s="17">
        <v>916969660144</v>
      </c>
      <c r="H13120" s="9" t="s">
        <v>20</v>
      </c>
      <c r="I13120" s="1" t="s">
        <v>41</v>
      </c>
      <c r="J13120" s="4" t="s">
        <v>47305</v>
      </c>
      <c r="K13120" s="3" t="s">
        <v>17</v>
      </c>
      <c r="L13120" s="4" t="s">
        <v>47305</v>
      </c>
      <c r="M13120" s="11"/>
      <c r="N13120" s="4"/>
      <c r="O13120" s="11"/>
      <c r="P13120" s="4"/>
      <c r="Q13120" s="11"/>
      <c r="R13120" s="4"/>
      <c r="S13120" s="11"/>
      <c r="T13120" s="4"/>
      <c r="U13120" s="11"/>
      <c r="V13120" s="4"/>
      <c r="W13120" s="11"/>
      <c r="X13120" s="4"/>
      <c r="Y13120" s="11"/>
      <c r="Z13120" s="4"/>
      <c r="AA13120" s="1" t="s">
        <v>16</v>
      </c>
      <c r="AC13120" s="23" t="s">
        <v>37887</v>
      </c>
      <c r="AD13120" s="23" t="s">
        <v>40440</v>
      </c>
      <c r="AE13120" t="s">
        <v>35394</v>
      </c>
    </row>
    <row r="13121" spans="1:31" ht="15" customHeight="1">
      <c r="A13121" s="1">
        <v>13120</v>
      </c>
      <c r="B13121" s="1" t="s">
        <v>54</v>
      </c>
      <c r="C13121" s="1" t="s">
        <v>17584</v>
      </c>
      <c r="D13121" s="9" t="s">
        <v>3851</v>
      </c>
      <c r="E13121" s="9" t="s">
        <v>495</v>
      </c>
      <c r="F13121" s="9" t="s">
        <v>35109</v>
      </c>
      <c r="G13121" s="17">
        <v>91946696400</v>
      </c>
      <c r="H13121" s="9" t="s">
        <v>8</v>
      </c>
      <c r="I13121" s="1" t="s">
        <v>62</v>
      </c>
      <c r="J13121" s="4" t="s">
        <v>47305</v>
      </c>
      <c r="K13121" s="3" t="s">
        <v>17</v>
      </c>
      <c r="L13121" s="4" t="s">
        <v>47305</v>
      </c>
      <c r="M13121" s="11"/>
      <c r="N13121" s="4"/>
      <c r="O13121" s="11"/>
      <c r="P13121" s="4"/>
      <c r="Q13121" s="11"/>
      <c r="R13121" s="4"/>
      <c r="S13121" s="11"/>
      <c r="T13121" s="4"/>
      <c r="U13121" s="11"/>
      <c r="V13121" s="4"/>
      <c r="W13121" s="11"/>
      <c r="X13121" s="4"/>
      <c r="Y13121" s="11"/>
      <c r="Z13121" s="4"/>
      <c r="AA13121" s="1" t="s">
        <v>16</v>
      </c>
      <c r="AC13121" s="23" t="s">
        <v>37887</v>
      </c>
      <c r="AD13121" s="23" t="s">
        <v>40440</v>
      </c>
      <c r="AE13121" t="s">
        <v>35409</v>
      </c>
    </row>
    <row r="13122" spans="1:31" ht="15" customHeight="1">
      <c r="A13122" s="1">
        <v>13121</v>
      </c>
      <c r="B13122" s="1" t="s">
        <v>54</v>
      </c>
      <c r="C13122" s="1" t="s">
        <v>17598</v>
      </c>
      <c r="D13122" s="9" t="s">
        <v>1928</v>
      </c>
      <c r="E13122" s="9" t="s">
        <v>558</v>
      </c>
      <c r="F13122" s="9" t="s">
        <v>29555</v>
      </c>
      <c r="G13122" s="17">
        <v>91404416601</v>
      </c>
      <c r="H13122" s="9" t="s">
        <v>15</v>
      </c>
      <c r="I13122" s="1" t="s">
        <v>41</v>
      </c>
      <c r="J13122" s="4" t="s">
        <v>47305</v>
      </c>
      <c r="K13122" s="3" t="s">
        <v>17</v>
      </c>
      <c r="L13122" s="4" t="s">
        <v>47305</v>
      </c>
      <c r="M13122" s="4" t="s">
        <v>13</v>
      </c>
      <c r="N13122" s="3" t="str">
        <f>J13122</f>
        <v>[35 lacs - 50 lacs]</v>
      </c>
      <c r="O13122" s="11"/>
      <c r="P13122" s="4"/>
      <c r="Q13122" s="11"/>
      <c r="R13122" s="4"/>
      <c r="S13122" s="11"/>
      <c r="T13122" s="4"/>
      <c r="U13122" s="11"/>
      <c r="V13122" s="4"/>
      <c r="W13122" s="11"/>
      <c r="X13122" s="4"/>
      <c r="Y13122" s="11"/>
      <c r="Z13122" s="4"/>
      <c r="AA13122" s="1" t="s">
        <v>11</v>
      </c>
      <c r="AC13122" s="23" t="s">
        <v>37887</v>
      </c>
      <c r="AD13122" s="23" t="s">
        <v>40440</v>
      </c>
      <c r="AE13122" t="s">
        <v>35410</v>
      </c>
    </row>
    <row r="13123" spans="1:31" ht="15" customHeight="1">
      <c r="A13123" s="1">
        <v>13122</v>
      </c>
      <c r="B13123" s="1" t="s">
        <v>54</v>
      </c>
      <c r="C13123" s="1" t="s">
        <v>17601</v>
      </c>
      <c r="D13123" s="9" t="s">
        <v>36212</v>
      </c>
      <c r="E13123" s="9" t="s">
        <v>40</v>
      </c>
      <c r="F13123" s="9" t="s">
        <v>35112</v>
      </c>
      <c r="G13123" s="17">
        <v>91994604109</v>
      </c>
      <c r="H13123" s="9" t="s">
        <v>15</v>
      </c>
      <c r="I13123" s="1" t="s">
        <v>41</v>
      </c>
      <c r="J13123" s="4" t="s">
        <v>47305</v>
      </c>
      <c r="K13123" s="3" t="s">
        <v>17</v>
      </c>
      <c r="L13123" s="4" t="s">
        <v>47305</v>
      </c>
      <c r="M13123" s="11"/>
      <c r="N13123" s="4"/>
      <c r="O13123" s="11"/>
      <c r="P13123" s="4"/>
      <c r="Q13123" s="11"/>
      <c r="R13123" s="4"/>
      <c r="S13123" s="11"/>
      <c r="T13123" s="4"/>
      <c r="U13123" s="11"/>
      <c r="V13123" s="4"/>
      <c r="W13123" s="11"/>
      <c r="X13123" s="4"/>
      <c r="Y13123" s="11"/>
      <c r="Z13123" s="4"/>
      <c r="AA13123" s="1" t="s">
        <v>16</v>
      </c>
      <c r="AC13123" s="23" t="s">
        <v>37887</v>
      </c>
      <c r="AD13123" s="23" t="s">
        <v>40440</v>
      </c>
      <c r="AE13123" t="s">
        <v>35409</v>
      </c>
    </row>
    <row r="13124" spans="1:31" ht="15" customHeight="1">
      <c r="A13124" s="1">
        <v>13123</v>
      </c>
      <c r="B13124" s="1" t="s">
        <v>54</v>
      </c>
      <c r="C13124" s="1" t="s">
        <v>17608</v>
      </c>
      <c r="D13124" s="9" t="s">
        <v>1055</v>
      </c>
      <c r="E13124" s="9" t="s">
        <v>1527</v>
      </c>
      <c r="F13124" s="9" t="s">
        <v>29562</v>
      </c>
      <c r="G13124" s="17">
        <v>9141096141</v>
      </c>
      <c r="H13124" s="9" t="s">
        <v>132</v>
      </c>
      <c r="I13124" s="1" t="s">
        <v>62</v>
      </c>
      <c r="J13124" s="4" t="s">
        <v>47305</v>
      </c>
      <c r="K13124" s="3" t="s">
        <v>213</v>
      </c>
      <c r="L13124" s="4" t="s">
        <v>47305</v>
      </c>
      <c r="M13124" s="4" t="s">
        <v>17</v>
      </c>
      <c r="N13124" s="3" t="str">
        <f>J13124</f>
        <v>[35 lacs - 50 lacs]</v>
      </c>
      <c r="O13124" s="4" t="s">
        <v>47347</v>
      </c>
      <c r="P13124" s="3" t="s">
        <v>47305</v>
      </c>
      <c r="Q13124" s="4" t="s">
        <v>14136</v>
      </c>
      <c r="R13124" s="3" t="s">
        <v>47305</v>
      </c>
      <c r="S13124" s="11"/>
      <c r="T13124" s="4"/>
      <c r="U13124" s="11"/>
      <c r="V13124" s="4"/>
      <c r="W13124" s="11"/>
      <c r="X13124" s="4"/>
      <c r="Y13124" s="11"/>
      <c r="Z13124" s="4"/>
      <c r="AA13124" s="1" t="s">
        <v>16</v>
      </c>
      <c r="AC13124" s="23" t="s">
        <v>37887</v>
      </c>
      <c r="AD13124" s="23" t="s">
        <v>40440</v>
      </c>
      <c r="AE13124" t="s">
        <v>35410</v>
      </c>
    </row>
    <row r="13125" spans="1:31" ht="15" customHeight="1">
      <c r="A13125" s="1">
        <v>13124</v>
      </c>
      <c r="B13125" s="1" t="s">
        <v>54</v>
      </c>
      <c r="C13125" s="1" t="s">
        <v>17612</v>
      </c>
      <c r="D13125" s="9" t="s">
        <v>162</v>
      </c>
      <c r="E13125" s="9" t="s">
        <v>40</v>
      </c>
      <c r="F13125" s="9" t="s">
        <v>32364</v>
      </c>
      <c r="G13125" s="17">
        <v>919404694949</v>
      </c>
      <c r="H13125" s="9" t="s">
        <v>132</v>
      </c>
      <c r="I13125" s="1" t="s">
        <v>41</v>
      </c>
      <c r="J13125" s="4" t="s">
        <v>47305</v>
      </c>
      <c r="K13125" s="3" t="s">
        <v>17</v>
      </c>
      <c r="L13125" s="4" t="s">
        <v>47305</v>
      </c>
      <c r="M13125" s="11"/>
      <c r="N13125" s="4"/>
      <c r="O13125" s="11"/>
      <c r="P13125" s="4"/>
      <c r="Q13125" s="11"/>
      <c r="R13125" s="4"/>
      <c r="S13125" s="11"/>
      <c r="T13125" s="4"/>
      <c r="U13125" s="11"/>
      <c r="V13125" s="4"/>
      <c r="W13125" s="11"/>
      <c r="X13125" s="4"/>
      <c r="Y13125" s="11"/>
      <c r="Z13125" s="4"/>
      <c r="AA13125" s="1" t="s">
        <v>16</v>
      </c>
      <c r="AC13125" s="23" t="s">
        <v>37887</v>
      </c>
      <c r="AD13125" s="23" t="s">
        <v>40440</v>
      </c>
      <c r="AE13125" t="s">
        <v>35409</v>
      </c>
    </row>
    <row r="13126" spans="1:31" ht="15" customHeight="1">
      <c r="A13126" s="1">
        <v>13125</v>
      </c>
      <c r="B13126" s="1" t="s">
        <v>54</v>
      </c>
      <c r="C13126" s="1" t="s">
        <v>17622</v>
      </c>
      <c r="D13126" s="9" t="s">
        <v>12587</v>
      </c>
      <c r="E13126" s="9" t="s">
        <v>724</v>
      </c>
      <c r="F13126" s="9" t="s">
        <v>29570</v>
      </c>
      <c r="G13126" s="17">
        <v>919446444</v>
      </c>
      <c r="H13126" s="9" t="s">
        <v>8</v>
      </c>
      <c r="I13126" s="1" t="s">
        <v>62</v>
      </c>
      <c r="J13126" s="4" t="s">
        <v>47305</v>
      </c>
      <c r="K13126" s="3" t="s">
        <v>17</v>
      </c>
      <c r="L13126" s="4" t="s">
        <v>47305</v>
      </c>
      <c r="M13126" s="11"/>
      <c r="N13126" s="4"/>
      <c r="O13126" s="11"/>
      <c r="P13126" s="4"/>
      <c r="Q13126" s="11"/>
      <c r="R13126" s="4"/>
      <c r="S13126" s="11"/>
      <c r="T13126" s="4"/>
      <c r="U13126" s="11"/>
      <c r="V13126" s="4"/>
      <c r="W13126" s="11"/>
      <c r="X13126" s="4"/>
      <c r="Y13126" s="11"/>
      <c r="Z13126" s="4"/>
      <c r="AA13126" s="1" t="s">
        <v>16</v>
      </c>
      <c r="AC13126" s="23" t="s">
        <v>37887</v>
      </c>
      <c r="AD13126" s="23" t="s">
        <v>40440</v>
      </c>
      <c r="AE13126" t="s">
        <v>35410</v>
      </c>
    </row>
    <row r="13127" spans="1:31" ht="15" customHeight="1">
      <c r="A13127" s="1">
        <v>13126</v>
      </c>
      <c r="B13127" s="1" t="s">
        <v>54</v>
      </c>
      <c r="C13127" s="1" t="s">
        <v>17628</v>
      </c>
      <c r="D13127" s="9" t="s">
        <v>1302</v>
      </c>
      <c r="E13127" s="9" t="s">
        <v>774</v>
      </c>
      <c r="F13127" s="9" t="s">
        <v>33056</v>
      </c>
      <c r="G13127" s="17">
        <v>9194464909</v>
      </c>
      <c r="H13127" s="9" t="s">
        <v>20</v>
      </c>
      <c r="I13127" s="1" t="s">
        <v>9</v>
      </c>
      <c r="J13127" s="4" t="s">
        <v>47305</v>
      </c>
      <c r="K13127" s="3" t="s">
        <v>42</v>
      </c>
      <c r="L13127" s="4" t="s">
        <v>47305</v>
      </c>
      <c r="M13127" s="11"/>
      <c r="N13127" s="4"/>
      <c r="O13127" s="11"/>
      <c r="P13127" s="4"/>
      <c r="Q13127" s="11"/>
      <c r="R13127" s="4"/>
      <c r="S13127" s="11"/>
      <c r="T13127" s="4"/>
      <c r="U13127" s="11"/>
      <c r="V13127" s="4"/>
      <c r="W13127" s="11"/>
      <c r="X13127" s="4"/>
      <c r="Y13127" s="11"/>
      <c r="Z13127" s="4"/>
      <c r="AA13127" s="1" t="s">
        <v>16</v>
      </c>
      <c r="AC13127" s="23" t="s">
        <v>37887</v>
      </c>
      <c r="AD13127" s="23" t="s">
        <v>40440</v>
      </c>
      <c r="AE13127" t="s">
        <v>35409</v>
      </c>
    </row>
    <row r="13128" spans="1:31" ht="15" customHeight="1">
      <c r="A13128" s="1">
        <v>13127</v>
      </c>
      <c r="B13128" s="1" t="s">
        <v>54</v>
      </c>
      <c r="C13128" s="1" t="s">
        <v>17637</v>
      </c>
      <c r="D13128" s="9" t="s">
        <v>10983</v>
      </c>
      <c r="E13128" s="9" t="s">
        <v>553</v>
      </c>
      <c r="F13128" s="9" t="s">
        <v>34428</v>
      </c>
      <c r="G13128" s="17">
        <v>914466490046</v>
      </c>
      <c r="H13128" s="9" t="s">
        <v>20</v>
      </c>
      <c r="I13128" s="1" t="s">
        <v>62</v>
      </c>
      <c r="J13128" s="4" t="s">
        <v>47305</v>
      </c>
      <c r="K13128" s="3" t="s">
        <v>17</v>
      </c>
      <c r="L13128" s="4" t="s">
        <v>47305</v>
      </c>
      <c r="M13128" s="11"/>
      <c r="N13128" s="4"/>
      <c r="O13128" s="11"/>
      <c r="P13128" s="4"/>
      <c r="Q13128" s="11"/>
      <c r="R13128" s="4"/>
      <c r="S13128" s="11"/>
      <c r="T13128" s="4"/>
      <c r="U13128" s="11"/>
      <c r="V13128" s="4"/>
      <c r="W13128" s="11"/>
      <c r="X13128" s="4"/>
      <c r="Y13128" s="11"/>
      <c r="Z13128" s="4"/>
      <c r="AA13128" s="1" t="s">
        <v>16</v>
      </c>
      <c r="AC13128" s="23" t="s">
        <v>37887</v>
      </c>
      <c r="AD13128" s="23" t="s">
        <v>40440</v>
      </c>
      <c r="AE13128" t="s">
        <v>35394</v>
      </c>
    </row>
    <row r="13129" spans="1:31" ht="15" customHeight="1">
      <c r="A13129" s="1">
        <v>13128</v>
      </c>
      <c r="B13129" s="1" t="s">
        <v>54</v>
      </c>
      <c r="C13129" s="1" t="s">
        <v>17644</v>
      </c>
      <c r="D13129" s="9" t="s">
        <v>89</v>
      </c>
      <c r="E13129" s="9" t="s">
        <v>3162</v>
      </c>
      <c r="F13129" s="9" t="s">
        <v>29581</v>
      </c>
      <c r="G13129" s="17">
        <v>91944604466</v>
      </c>
      <c r="H13129" s="9" t="s">
        <v>15</v>
      </c>
      <c r="I13129" s="1" t="s">
        <v>41</v>
      </c>
      <c r="J13129" s="4" t="s">
        <v>47305</v>
      </c>
      <c r="K13129" s="3" t="s">
        <v>17</v>
      </c>
      <c r="L13129" s="4" t="s">
        <v>47305</v>
      </c>
      <c r="M13129" s="11"/>
      <c r="N13129" s="4"/>
      <c r="O13129" s="11"/>
      <c r="P13129" s="4"/>
      <c r="Q13129" s="11"/>
      <c r="R13129" s="4"/>
      <c r="S13129" s="11"/>
      <c r="T13129" s="4"/>
      <c r="U13129" s="11"/>
      <c r="V13129" s="4"/>
      <c r="W13129" s="11"/>
      <c r="X13129" s="4"/>
      <c r="Y13129" s="11"/>
      <c r="Z13129" s="4"/>
      <c r="AA13129" s="1" t="s">
        <v>16</v>
      </c>
      <c r="AC13129" s="23" t="s">
        <v>37887</v>
      </c>
      <c r="AD13129" s="23" t="s">
        <v>40440</v>
      </c>
      <c r="AE13129" t="s">
        <v>35410</v>
      </c>
    </row>
    <row r="13130" spans="1:31" ht="15" customHeight="1">
      <c r="A13130" s="1">
        <v>13129</v>
      </c>
      <c r="B13130" s="1" t="s">
        <v>54</v>
      </c>
      <c r="C13130" s="1" t="s">
        <v>17650</v>
      </c>
      <c r="D13130" s="9" t="s">
        <v>220</v>
      </c>
      <c r="E13130" s="9" t="s">
        <v>19</v>
      </c>
      <c r="F13130" s="9" t="s">
        <v>33058</v>
      </c>
      <c r="G13130" s="17">
        <v>919446004004</v>
      </c>
      <c r="H13130" s="9" t="s">
        <v>132</v>
      </c>
      <c r="I13130" s="1" t="s">
        <v>62</v>
      </c>
      <c r="J13130" s="4" t="s">
        <v>47305</v>
      </c>
      <c r="K13130" s="3" t="s">
        <v>17</v>
      </c>
      <c r="L13130" s="4" t="s">
        <v>47305</v>
      </c>
      <c r="M13130" s="11"/>
      <c r="N13130" s="4"/>
      <c r="O13130" s="11"/>
      <c r="P13130" s="4"/>
      <c r="Q13130" s="11"/>
      <c r="R13130" s="4"/>
      <c r="S13130" s="11"/>
      <c r="T13130" s="4"/>
      <c r="U13130" s="11"/>
      <c r="V13130" s="4"/>
      <c r="W13130" s="11"/>
      <c r="X13130" s="4"/>
      <c r="Y13130" s="11"/>
      <c r="Z13130" s="4"/>
      <c r="AA13130" s="1" t="s">
        <v>16</v>
      </c>
      <c r="AC13130" s="23" t="s">
        <v>37887</v>
      </c>
      <c r="AD13130" s="23" t="s">
        <v>40440</v>
      </c>
      <c r="AE13130" t="s">
        <v>35410</v>
      </c>
    </row>
    <row r="13131" spans="1:31" ht="15" customHeight="1">
      <c r="A13131" s="1">
        <v>13130</v>
      </c>
      <c r="B13131" s="1" t="s">
        <v>54</v>
      </c>
      <c r="C13131" s="1" t="s">
        <v>17654</v>
      </c>
      <c r="D13131" s="9" t="s">
        <v>58</v>
      </c>
      <c r="E13131" s="9" t="s">
        <v>13879</v>
      </c>
      <c r="F13131" s="9" t="s">
        <v>29585</v>
      </c>
      <c r="G13131" s="17">
        <v>9144949</v>
      </c>
      <c r="H13131" s="9" t="s">
        <v>15</v>
      </c>
      <c r="I13131" s="1" t="s">
        <v>62</v>
      </c>
      <c r="J13131" s="4" t="s">
        <v>47305</v>
      </c>
      <c r="K13131" s="3" t="s">
        <v>17</v>
      </c>
      <c r="L13131" s="4" t="s">
        <v>47305</v>
      </c>
      <c r="M13131" s="11"/>
      <c r="N13131" s="4"/>
      <c r="O13131" s="11"/>
      <c r="P13131" s="4"/>
      <c r="Q13131" s="11"/>
      <c r="R13131" s="4"/>
      <c r="S13131" s="11"/>
      <c r="T13131" s="4"/>
      <c r="U13131" s="11"/>
      <c r="V13131" s="4"/>
      <c r="W13131" s="11"/>
      <c r="X13131" s="4"/>
      <c r="Y13131" s="11"/>
      <c r="Z13131" s="4"/>
      <c r="AA13131" s="1" t="s">
        <v>11</v>
      </c>
      <c r="AC13131" s="23" t="s">
        <v>37887</v>
      </c>
      <c r="AD13131" s="23" t="s">
        <v>40440</v>
      </c>
      <c r="AE13131" t="s">
        <v>35399</v>
      </c>
    </row>
    <row r="13132" spans="1:31" ht="15" customHeight="1">
      <c r="A13132" s="1">
        <v>13131</v>
      </c>
      <c r="B13132" s="1" t="s">
        <v>54</v>
      </c>
      <c r="C13132" s="1" t="s">
        <v>17657</v>
      </c>
      <c r="D13132" s="9" t="s">
        <v>823</v>
      </c>
      <c r="E13132" s="9" t="s">
        <v>73</v>
      </c>
      <c r="F13132" s="9" t="s">
        <v>35120</v>
      </c>
      <c r="G13132" s="17">
        <v>9194464669</v>
      </c>
      <c r="H13132" s="9" t="s">
        <v>20</v>
      </c>
      <c r="I13132" s="1" t="s">
        <v>9</v>
      </c>
      <c r="J13132" s="4" t="s">
        <v>47305</v>
      </c>
      <c r="K13132" s="3" t="s">
        <v>17</v>
      </c>
      <c r="L13132" s="4" t="s">
        <v>47305</v>
      </c>
      <c r="M13132" s="11"/>
      <c r="N13132" s="4"/>
      <c r="O13132" s="11"/>
      <c r="P13132" s="4"/>
      <c r="Q13132" s="11"/>
      <c r="R13132" s="4"/>
      <c r="S13132" s="11"/>
      <c r="T13132" s="4"/>
      <c r="U13132" s="11"/>
      <c r="V13132" s="4"/>
      <c r="W13132" s="11"/>
      <c r="X13132" s="4"/>
      <c r="Y13132" s="11"/>
      <c r="Z13132" s="4"/>
      <c r="AA13132" s="1" t="s">
        <v>16</v>
      </c>
      <c r="AC13132" s="23" t="s">
        <v>37887</v>
      </c>
      <c r="AD13132" s="23" t="s">
        <v>40440</v>
      </c>
      <c r="AE13132" t="s">
        <v>35409</v>
      </c>
    </row>
    <row r="13133" spans="1:31" ht="15" customHeight="1">
      <c r="A13133" s="1">
        <v>13132</v>
      </c>
      <c r="B13133" s="1" t="s">
        <v>54</v>
      </c>
      <c r="C13133" s="1" t="s">
        <v>17659</v>
      </c>
      <c r="D13133" s="9" t="s">
        <v>36213</v>
      </c>
      <c r="E13133" s="9" t="s">
        <v>73</v>
      </c>
      <c r="F13133" s="9" t="s">
        <v>29588</v>
      </c>
      <c r="G13133" s="17">
        <v>914466444944</v>
      </c>
      <c r="H13133" s="9" t="s">
        <v>8</v>
      </c>
      <c r="I13133" s="1" t="s">
        <v>41</v>
      </c>
      <c r="J13133" s="4" t="s">
        <v>47305</v>
      </c>
      <c r="K13133" s="3" t="s">
        <v>42</v>
      </c>
      <c r="L13133" s="4" t="s">
        <v>47305</v>
      </c>
      <c r="M13133" s="11"/>
      <c r="N13133" s="4"/>
      <c r="O13133" s="11"/>
      <c r="P13133" s="4"/>
      <c r="Q13133" s="11"/>
      <c r="R13133" s="4"/>
      <c r="S13133" s="11"/>
      <c r="T13133" s="4"/>
      <c r="U13133" s="11"/>
      <c r="V13133" s="4"/>
      <c r="W13133" s="11"/>
      <c r="X13133" s="4"/>
      <c r="Y13133" s="11"/>
      <c r="Z13133" s="4"/>
      <c r="AA13133" s="1" t="s">
        <v>16</v>
      </c>
      <c r="AC13133" s="23" t="s">
        <v>37887</v>
      </c>
      <c r="AD13133" s="23" t="s">
        <v>40440</v>
      </c>
      <c r="AE13133" t="s">
        <v>35394</v>
      </c>
    </row>
    <row r="13134" spans="1:31" ht="15" customHeight="1">
      <c r="A13134" s="1">
        <v>13133</v>
      </c>
      <c r="B13134" s="1" t="s">
        <v>54</v>
      </c>
      <c r="C13134" s="1" t="s">
        <v>17668</v>
      </c>
      <c r="D13134" s="9" t="s">
        <v>35450</v>
      </c>
      <c r="E13134" s="9" t="s">
        <v>139</v>
      </c>
      <c r="F13134" s="9" t="s">
        <v>29590</v>
      </c>
      <c r="G13134" s="17">
        <v>91944461096</v>
      </c>
      <c r="H13134" s="9" t="s">
        <v>8</v>
      </c>
      <c r="I13134" s="1" t="s">
        <v>62</v>
      </c>
      <c r="J13134" s="4" t="s">
        <v>47305</v>
      </c>
      <c r="K13134" s="3" t="s">
        <v>17</v>
      </c>
      <c r="L13134" s="4" t="s">
        <v>47305</v>
      </c>
      <c r="M13134" s="11"/>
      <c r="N13134" s="4"/>
      <c r="O13134" s="11"/>
      <c r="P13134" s="4"/>
      <c r="Q13134" s="11"/>
      <c r="R13134" s="4"/>
      <c r="S13134" s="11"/>
      <c r="T13134" s="4"/>
      <c r="U13134" s="11"/>
      <c r="V13134" s="4"/>
      <c r="W13134" s="11"/>
      <c r="X13134" s="4"/>
      <c r="Y13134" s="11"/>
      <c r="Z13134" s="4"/>
      <c r="AA13134" s="1" t="s">
        <v>16</v>
      </c>
      <c r="AC13134" s="23" t="s">
        <v>37887</v>
      </c>
      <c r="AD13134" s="23" t="s">
        <v>40440</v>
      </c>
      <c r="AE13134" t="s">
        <v>35394</v>
      </c>
    </row>
    <row r="13135" spans="1:31" ht="15" customHeight="1">
      <c r="A13135" s="1">
        <v>13134</v>
      </c>
      <c r="B13135" s="1" t="s">
        <v>54</v>
      </c>
      <c r="C13135" s="1" t="s">
        <v>17675</v>
      </c>
      <c r="D13135" s="9" t="s">
        <v>16404</v>
      </c>
      <c r="E13135" s="9" t="s">
        <v>16405</v>
      </c>
      <c r="F13135" s="9" t="s">
        <v>29596</v>
      </c>
      <c r="G13135" s="17">
        <v>91446419061</v>
      </c>
      <c r="H13135" s="9" t="s">
        <v>20</v>
      </c>
      <c r="I13135" s="1" t="s">
        <v>9</v>
      </c>
      <c r="J13135" s="4" t="s">
        <v>47305</v>
      </c>
      <c r="K13135" s="3" t="s">
        <v>17</v>
      </c>
      <c r="L13135" s="4" t="s">
        <v>47305</v>
      </c>
      <c r="M13135" s="4" t="s">
        <v>42</v>
      </c>
      <c r="N13135" s="3" t="str">
        <f>J13135</f>
        <v>[35 lacs - 50 lacs]</v>
      </c>
      <c r="O13135" s="11"/>
      <c r="P13135" s="4"/>
      <c r="Q13135" s="11"/>
      <c r="R13135" s="4"/>
      <c r="S13135" s="11"/>
      <c r="T13135" s="4"/>
      <c r="U13135" s="11"/>
      <c r="V13135" s="4"/>
      <c r="W13135" s="11"/>
      <c r="X13135" s="4"/>
      <c r="Y13135" s="11"/>
      <c r="Z13135" s="4"/>
      <c r="AA13135" s="1" t="s">
        <v>16</v>
      </c>
      <c r="AC13135" s="23" t="s">
        <v>37887</v>
      </c>
      <c r="AD13135" s="23" t="s">
        <v>40440</v>
      </c>
      <c r="AE13135" t="s">
        <v>35410</v>
      </c>
    </row>
    <row r="13136" spans="1:31" ht="15" customHeight="1">
      <c r="A13136" s="1">
        <v>13135</v>
      </c>
      <c r="B13136" s="1" t="s">
        <v>54</v>
      </c>
      <c r="C13136" s="1" t="s">
        <v>17680</v>
      </c>
      <c r="D13136" s="9" t="s">
        <v>3140</v>
      </c>
      <c r="E13136" s="9" t="s">
        <v>881</v>
      </c>
      <c r="F13136" s="9" t="s">
        <v>29600</v>
      </c>
      <c r="G13136" s="17">
        <v>919464664040</v>
      </c>
      <c r="H13136" s="9" t="s">
        <v>8</v>
      </c>
      <c r="I13136" s="1" t="s">
        <v>9</v>
      </c>
      <c r="J13136" s="4" t="s">
        <v>47305</v>
      </c>
      <c r="K13136" s="11" t="s">
        <v>13</v>
      </c>
      <c r="L13136" s="4" t="s">
        <v>47305</v>
      </c>
      <c r="M13136" s="11"/>
      <c r="N13136" s="4"/>
      <c r="O13136" s="11"/>
      <c r="P13136" s="4"/>
      <c r="Q13136" s="11"/>
      <c r="R13136" s="4"/>
      <c r="S13136" s="11"/>
      <c r="T13136" s="4"/>
      <c r="U13136" s="11"/>
      <c r="V13136" s="4"/>
      <c r="W13136" s="11"/>
      <c r="X13136" s="4"/>
      <c r="Y13136" s="11"/>
      <c r="Z13136" s="4"/>
      <c r="AA13136" s="1" t="s">
        <v>16</v>
      </c>
      <c r="AC13136" s="23" t="s">
        <v>37887</v>
      </c>
      <c r="AD13136" s="23" t="s">
        <v>40440</v>
      </c>
      <c r="AE13136" t="s">
        <v>35394</v>
      </c>
    </row>
    <row r="13137" spans="1:31" ht="15" customHeight="1">
      <c r="A13137" s="1">
        <v>13136</v>
      </c>
      <c r="B13137" s="1" t="s">
        <v>54</v>
      </c>
      <c r="C13137" s="1" t="s">
        <v>17687</v>
      </c>
      <c r="D13137" s="9" t="s">
        <v>522</v>
      </c>
      <c r="E13137" s="9" t="s">
        <v>40</v>
      </c>
      <c r="F13137" s="9" t="s">
        <v>29604</v>
      </c>
      <c r="G13137" s="17">
        <v>919446094499</v>
      </c>
      <c r="H13137" s="9" t="s">
        <v>15</v>
      </c>
      <c r="I13137" s="1" t="s">
        <v>62</v>
      </c>
      <c r="J13137" s="4" t="s">
        <v>47305</v>
      </c>
      <c r="K13137" s="3" t="s">
        <v>42</v>
      </c>
      <c r="L13137" s="4" t="s">
        <v>47305</v>
      </c>
      <c r="M13137" s="11"/>
      <c r="N13137" s="4"/>
      <c r="O13137" s="11"/>
      <c r="P13137" s="4"/>
      <c r="Q13137" s="11"/>
      <c r="R13137" s="4"/>
      <c r="S13137" s="11"/>
      <c r="T13137" s="4"/>
      <c r="U13137" s="11"/>
      <c r="V13137" s="4"/>
      <c r="W13137" s="11"/>
      <c r="X13137" s="4"/>
      <c r="Y13137" s="11"/>
      <c r="Z13137" s="4"/>
      <c r="AA13137" s="1" t="s">
        <v>16</v>
      </c>
      <c r="AC13137" s="23" t="s">
        <v>37887</v>
      </c>
      <c r="AD13137" s="23" t="s">
        <v>40440</v>
      </c>
      <c r="AE13137" t="s">
        <v>35410</v>
      </c>
    </row>
    <row r="13138" spans="1:31" ht="15" customHeight="1">
      <c r="A13138" s="1">
        <v>13137</v>
      </c>
      <c r="B13138" s="1" t="s">
        <v>54</v>
      </c>
      <c r="C13138" s="1" t="s">
        <v>17708</v>
      </c>
      <c r="D13138" s="9" t="s">
        <v>16412</v>
      </c>
      <c r="E13138" s="9" t="s">
        <v>139</v>
      </c>
      <c r="F13138" s="9" t="s">
        <v>16413</v>
      </c>
      <c r="G13138" s="17">
        <v>919904640</v>
      </c>
      <c r="H13138" s="9" t="s">
        <v>8</v>
      </c>
      <c r="I13138" s="1" t="s">
        <v>9</v>
      </c>
      <c r="J13138" s="4" t="s">
        <v>47305</v>
      </c>
      <c r="K13138" s="3" t="s">
        <v>17</v>
      </c>
      <c r="L13138" s="4" t="s">
        <v>47305</v>
      </c>
      <c r="M13138" s="11"/>
      <c r="N13138" s="4"/>
      <c r="O13138" s="11"/>
      <c r="P13138" s="4"/>
      <c r="Q13138" s="11"/>
      <c r="R13138" s="4"/>
      <c r="S13138" s="11"/>
      <c r="T13138" s="4"/>
      <c r="U13138" s="11"/>
      <c r="V13138" s="4"/>
      <c r="W13138" s="11"/>
      <c r="X13138" s="4"/>
      <c r="Y13138" s="11"/>
      <c r="Z13138" s="4"/>
      <c r="AA13138" s="1" t="s">
        <v>16</v>
      </c>
      <c r="AC13138" s="23" t="s">
        <v>37887</v>
      </c>
      <c r="AD13138" s="23" t="s">
        <v>40440</v>
      </c>
      <c r="AE13138" t="s">
        <v>35409</v>
      </c>
    </row>
    <row r="13139" spans="1:31" ht="15" customHeight="1">
      <c r="A13139" s="1">
        <v>13138</v>
      </c>
      <c r="B13139" s="1" t="s">
        <v>54</v>
      </c>
      <c r="C13139" s="1" t="s">
        <v>17709</v>
      </c>
      <c r="D13139" s="9" t="s">
        <v>36214</v>
      </c>
      <c r="E13139" s="9" t="s">
        <v>40</v>
      </c>
      <c r="F13139" s="9" t="s">
        <v>29618</v>
      </c>
      <c r="G13139" s="17">
        <v>919099449964</v>
      </c>
      <c r="H13139" s="9" t="s">
        <v>15</v>
      </c>
      <c r="I13139" s="1" t="s">
        <v>9</v>
      </c>
      <c r="J13139" s="4" t="s">
        <v>47305</v>
      </c>
      <c r="K13139" s="3" t="s">
        <v>42</v>
      </c>
      <c r="L13139" s="4" t="s">
        <v>47305</v>
      </c>
      <c r="M13139" s="11"/>
      <c r="N13139" s="4"/>
      <c r="O13139" s="11"/>
      <c r="P13139" s="4"/>
      <c r="Q13139" s="11"/>
      <c r="R13139" s="4"/>
      <c r="S13139" s="11"/>
      <c r="T13139" s="4"/>
      <c r="U13139" s="11"/>
      <c r="V13139" s="4"/>
      <c r="W13139" s="11"/>
      <c r="X13139" s="4"/>
      <c r="Y13139" s="11"/>
      <c r="Z13139" s="4"/>
      <c r="AA13139" s="1" t="s">
        <v>16</v>
      </c>
      <c r="AC13139" s="23" t="s">
        <v>37887</v>
      </c>
      <c r="AD13139" s="23" t="s">
        <v>40440</v>
      </c>
      <c r="AE13139" t="s">
        <v>35399</v>
      </c>
    </row>
    <row r="13140" spans="1:31" ht="15" customHeight="1">
      <c r="A13140" s="1">
        <v>13139</v>
      </c>
      <c r="B13140" s="1" t="s">
        <v>54</v>
      </c>
      <c r="C13140" s="1" t="s">
        <v>17710</v>
      </c>
      <c r="D13140" s="9" t="s">
        <v>536</v>
      </c>
      <c r="E13140" s="9" t="s">
        <v>93</v>
      </c>
      <c r="F13140" s="9" t="s">
        <v>29619</v>
      </c>
      <c r="G13140" s="17">
        <v>91999090949</v>
      </c>
      <c r="H13140" s="9" t="s">
        <v>20</v>
      </c>
      <c r="I13140" s="1" t="s">
        <v>62</v>
      </c>
      <c r="J13140" s="4" t="s">
        <v>47305</v>
      </c>
      <c r="K13140" s="3" t="s">
        <v>42</v>
      </c>
      <c r="L13140" s="4" t="s">
        <v>47305</v>
      </c>
      <c r="M13140" s="11"/>
      <c r="N13140" s="4"/>
      <c r="O13140" s="11"/>
      <c r="P13140" s="4"/>
      <c r="Q13140" s="11"/>
      <c r="R13140" s="4"/>
      <c r="S13140" s="11"/>
      <c r="T13140" s="4"/>
      <c r="U13140" s="11"/>
      <c r="V13140" s="4"/>
      <c r="W13140" s="11"/>
      <c r="X13140" s="4"/>
      <c r="Y13140" s="11"/>
      <c r="Z13140" s="4"/>
      <c r="AA13140" s="1" t="s">
        <v>11</v>
      </c>
      <c r="AC13140" s="23" t="s">
        <v>37887</v>
      </c>
      <c r="AD13140" s="23" t="s">
        <v>40440</v>
      </c>
      <c r="AE13140" t="s">
        <v>35409</v>
      </c>
    </row>
    <row r="13141" spans="1:31" ht="15" customHeight="1">
      <c r="A13141" s="1">
        <v>13140</v>
      </c>
      <c r="B13141" s="1" t="s">
        <v>54</v>
      </c>
      <c r="C13141" s="1" t="s">
        <v>17713</v>
      </c>
      <c r="D13141" s="9" t="s">
        <v>386</v>
      </c>
      <c r="E13141" s="9" t="s">
        <v>40</v>
      </c>
      <c r="F13141" s="9" t="s">
        <v>33070</v>
      </c>
      <c r="G13141" s="17">
        <v>919444446499</v>
      </c>
      <c r="H13141" s="9" t="s">
        <v>20</v>
      </c>
      <c r="I13141" s="1" t="s">
        <v>41</v>
      </c>
      <c r="J13141" s="4" t="s">
        <v>47305</v>
      </c>
      <c r="K13141" s="3" t="s">
        <v>42</v>
      </c>
      <c r="L13141" s="4" t="s">
        <v>47305</v>
      </c>
      <c r="M13141" s="11"/>
      <c r="N13141" s="4"/>
      <c r="O13141" s="11"/>
      <c r="P13141" s="4"/>
      <c r="Q13141" s="11"/>
      <c r="R13141" s="4"/>
      <c r="S13141" s="11"/>
      <c r="T13141" s="4"/>
      <c r="U13141" s="11"/>
      <c r="V13141" s="4"/>
      <c r="W13141" s="11"/>
      <c r="X13141" s="4"/>
      <c r="Y13141" s="11"/>
      <c r="Z13141" s="4"/>
      <c r="AA13141" s="1" t="s">
        <v>16</v>
      </c>
      <c r="AC13141" s="23" t="s">
        <v>37887</v>
      </c>
      <c r="AD13141" s="23" t="s">
        <v>40440</v>
      </c>
      <c r="AE13141" t="s">
        <v>35394</v>
      </c>
    </row>
    <row r="13142" spans="1:31" ht="15" customHeight="1">
      <c r="A13142" s="1">
        <v>13141</v>
      </c>
      <c r="B13142" s="1" t="s">
        <v>54</v>
      </c>
      <c r="C13142" s="1" t="s">
        <v>17716</v>
      </c>
      <c r="D13142" s="9" t="s">
        <v>683</v>
      </c>
      <c r="E13142" s="9" t="s">
        <v>531</v>
      </c>
      <c r="F13142" s="9" t="s">
        <v>29621</v>
      </c>
      <c r="G13142" s="17">
        <v>91990044194</v>
      </c>
      <c r="H13142" s="9" t="s">
        <v>8</v>
      </c>
      <c r="I13142" s="1" t="s">
        <v>41</v>
      </c>
      <c r="J13142" s="4" t="s">
        <v>47305</v>
      </c>
      <c r="K13142" s="3" t="s">
        <v>17</v>
      </c>
      <c r="L13142" s="4" t="s">
        <v>47305</v>
      </c>
      <c r="M13142" s="11"/>
      <c r="N13142" s="4"/>
      <c r="O13142" s="11"/>
      <c r="P13142" s="4"/>
      <c r="Q13142" s="11"/>
      <c r="R13142" s="4"/>
      <c r="S13142" s="11"/>
      <c r="T13142" s="4"/>
      <c r="U13142" s="11"/>
      <c r="V13142" s="4"/>
      <c r="W13142" s="11"/>
      <c r="X13142" s="4"/>
      <c r="Y13142" s="11"/>
      <c r="Z13142" s="4"/>
      <c r="AA13142" s="1" t="s">
        <v>16</v>
      </c>
      <c r="AC13142" s="23" t="s">
        <v>37887</v>
      </c>
      <c r="AD13142" s="23" t="s">
        <v>40440</v>
      </c>
      <c r="AE13142" t="s">
        <v>35410</v>
      </c>
    </row>
    <row r="13143" spans="1:31" ht="15" customHeight="1">
      <c r="A13143" s="1">
        <v>13142</v>
      </c>
      <c r="B13143" s="1" t="s">
        <v>54</v>
      </c>
      <c r="C13143" s="1" t="s">
        <v>17730</v>
      </c>
      <c r="D13143" s="9" t="s">
        <v>4300</v>
      </c>
      <c r="E13143" s="9" t="s">
        <v>40</v>
      </c>
      <c r="F13143" s="9" t="s">
        <v>29630</v>
      </c>
      <c r="G13143" s="17">
        <v>91990969910</v>
      </c>
      <c r="H13143" s="9" t="s">
        <v>15</v>
      </c>
      <c r="I13143" s="1" t="s">
        <v>62</v>
      </c>
      <c r="J13143" s="4" t="s">
        <v>47305</v>
      </c>
      <c r="K13143" s="3" t="s">
        <v>42</v>
      </c>
      <c r="L13143" s="4" t="s">
        <v>47305</v>
      </c>
      <c r="M13143" s="11"/>
      <c r="N13143" s="4"/>
      <c r="O13143" s="11"/>
      <c r="P13143" s="4"/>
      <c r="Q13143" s="11"/>
      <c r="R13143" s="4"/>
      <c r="S13143" s="11"/>
      <c r="T13143" s="4"/>
      <c r="U13143" s="11"/>
      <c r="V13143" s="4"/>
      <c r="W13143" s="11"/>
      <c r="X13143" s="4"/>
      <c r="Y13143" s="11"/>
      <c r="Z13143" s="4"/>
      <c r="AA13143" s="1" t="s">
        <v>16</v>
      </c>
      <c r="AC13143" s="23" t="s">
        <v>37887</v>
      </c>
      <c r="AD13143" s="23" t="s">
        <v>40440</v>
      </c>
      <c r="AE13143" t="s">
        <v>35410</v>
      </c>
    </row>
    <row r="13144" spans="1:31" ht="15" customHeight="1">
      <c r="A13144" s="1">
        <v>13143</v>
      </c>
      <c r="B13144" s="1" t="s">
        <v>54</v>
      </c>
      <c r="C13144" s="1" t="s">
        <v>17733</v>
      </c>
      <c r="D13144" s="9" t="s">
        <v>699</v>
      </c>
      <c r="E13144" s="9" t="s">
        <v>328</v>
      </c>
      <c r="F13144" s="9" t="s">
        <v>29631</v>
      </c>
      <c r="G13144" s="17">
        <v>919946011444</v>
      </c>
      <c r="H13144" s="9" t="s">
        <v>8</v>
      </c>
      <c r="I13144" s="1" t="s">
        <v>62</v>
      </c>
      <c r="J13144" s="4" t="s">
        <v>47305</v>
      </c>
      <c r="K13144" s="3" t="s">
        <v>42</v>
      </c>
      <c r="L13144" s="4" t="s">
        <v>47305</v>
      </c>
      <c r="M13144" s="11"/>
      <c r="N13144" s="4"/>
      <c r="O13144" s="11"/>
      <c r="P13144" s="4"/>
      <c r="Q13144" s="11"/>
      <c r="R13144" s="4"/>
      <c r="S13144" s="11"/>
      <c r="T13144" s="4"/>
      <c r="U13144" s="11"/>
      <c r="V13144" s="4"/>
      <c r="W13144" s="11"/>
      <c r="X13144" s="4"/>
      <c r="Y13144" s="11"/>
      <c r="Z13144" s="4"/>
      <c r="AA13144" s="1" t="s">
        <v>16</v>
      </c>
      <c r="AC13144" s="23" t="s">
        <v>37887</v>
      </c>
      <c r="AD13144" s="23" t="s">
        <v>40440</v>
      </c>
      <c r="AE13144" t="s">
        <v>35409</v>
      </c>
    </row>
    <row r="13145" spans="1:31" ht="15" customHeight="1">
      <c r="A13145" s="1">
        <v>13144</v>
      </c>
      <c r="B13145" s="1" t="s">
        <v>54</v>
      </c>
      <c r="C13145" s="1" t="s">
        <v>17759</v>
      </c>
      <c r="D13145" s="9" t="s">
        <v>13091</v>
      </c>
      <c r="E13145" s="9" t="s">
        <v>139</v>
      </c>
      <c r="F13145" s="9" t="s">
        <v>29648</v>
      </c>
      <c r="G13145" s="17">
        <v>9194440999</v>
      </c>
      <c r="H13145" s="9" t="s">
        <v>20</v>
      </c>
      <c r="I13145" s="1" t="s">
        <v>41</v>
      </c>
      <c r="J13145" s="4" t="s">
        <v>47305</v>
      </c>
      <c r="K13145" s="11" t="s">
        <v>14137</v>
      </c>
      <c r="L13145" s="4" t="s">
        <v>47305</v>
      </c>
      <c r="M13145" s="11"/>
      <c r="N13145" s="4"/>
      <c r="O13145" s="11"/>
      <c r="P13145" s="4"/>
      <c r="Q13145" s="11"/>
      <c r="R13145" s="4"/>
      <c r="S13145" s="11"/>
      <c r="T13145" s="4"/>
      <c r="U13145" s="11"/>
      <c r="V13145" s="4"/>
      <c r="W13145" s="11"/>
      <c r="X13145" s="4"/>
      <c r="Y13145" s="11"/>
      <c r="Z13145" s="4"/>
      <c r="AA13145" s="1" t="s">
        <v>16</v>
      </c>
      <c r="AC13145" s="23" t="s">
        <v>37887</v>
      </c>
      <c r="AD13145" s="23" t="s">
        <v>40440</v>
      </c>
      <c r="AE13145" t="s">
        <v>35410</v>
      </c>
    </row>
    <row r="13146" spans="1:31" ht="15" customHeight="1">
      <c r="A13146" s="1">
        <v>13145</v>
      </c>
      <c r="B13146" s="1" t="s">
        <v>54</v>
      </c>
      <c r="C13146" s="1" t="s">
        <v>17766</v>
      </c>
      <c r="D13146" s="9" t="s">
        <v>3301</v>
      </c>
      <c r="E13146" s="9" t="s">
        <v>19</v>
      </c>
      <c r="F13146" s="9" t="s">
        <v>29653</v>
      </c>
      <c r="G13146" s="17">
        <v>91999440090</v>
      </c>
      <c r="H13146" s="9" t="s">
        <v>20</v>
      </c>
      <c r="I13146" s="1" t="s">
        <v>9</v>
      </c>
      <c r="J13146" s="4" t="s">
        <v>47305</v>
      </c>
      <c r="K13146" s="3" t="s">
        <v>17</v>
      </c>
      <c r="L13146" s="4" t="s">
        <v>47305</v>
      </c>
      <c r="M13146" s="11"/>
      <c r="N13146" s="4"/>
      <c r="O13146" s="11"/>
      <c r="P13146" s="4"/>
      <c r="Q13146" s="11"/>
      <c r="R13146" s="4"/>
      <c r="S13146" s="11"/>
      <c r="T13146" s="4"/>
      <c r="U13146" s="11"/>
      <c r="V13146" s="4"/>
      <c r="W13146" s="11"/>
      <c r="X13146" s="4"/>
      <c r="Y13146" s="11"/>
      <c r="Z13146" s="4"/>
      <c r="AA13146" s="1" t="s">
        <v>16</v>
      </c>
      <c r="AC13146" s="23" t="s">
        <v>37887</v>
      </c>
      <c r="AD13146" s="23" t="s">
        <v>40440</v>
      </c>
      <c r="AE13146" t="s">
        <v>35410</v>
      </c>
    </row>
    <row r="13147" spans="1:31" ht="15" customHeight="1">
      <c r="A13147" s="1">
        <v>13146</v>
      </c>
      <c r="B13147" s="1" t="s">
        <v>54</v>
      </c>
      <c r="C13147" s="1" t="s">
        <v>17768</v>
      </c>
      <c r="D13147" s="9" t="s">
        <v>2205</v>
      </c>
      <c r="E13147" s="9" t="s">
        <v>553</v>
      </c>
      <c r="F13147" s="9" t="s">
        <v>29655</v>
      </c>
      <c r="G13147" s="17">
        <v>9160064449</v>
      </c>
      <c r="H13147" s="9" t="s">
        <v>15</v>
      </c>
      <c r="I13147" s="1" t="s">
        <v>62</v>
      </c>
      <c r="J13147" s="4" t="s">
        <v>47305</v>
      </c>
      <c r="K13147" s="3" t="s">
        <v>17</v>
      </c>
      <c r="L13147" s="4" t="s">
        <v>47305</v>
      </c>
      <c r="M13147" s="11"/>
      <c r="N13147" s="4"/>
      <c r="O13147" s="11"/>
      <c r="P13147" s="4"/>
      <c r="Q13147" s="11"/>
      <c r="R13147" s="4"/>
      <c r="S13147" s="11"/>
      <c r="T13147" s="4"/>
      <c r="U13147" s="11"/>
      <c r="V13147" s="4"/>
      <c r="W13147" s="11"/>
      <c r="X13147" s="4"/>
      <c r="Y13147" s="11"/>
      <c r="Z13147" s="4"/>
      <c r="AA13147" s="1" t="s">
        <v>16</v>
      </c>
      <c r="AC13147" s="23" t="s">
        <v>37887</v>
      </c>
      <c r="AD13147" s="23" t="s">
        <v>40440</v>
      </c>
      <c r="AE13147" t="s">
        <v>35399</v>
      </c>
    </row>
    <row r="13148" spans="1:31" ht="15" customHeight="1">
      <c r="A13148" s="1">
        <v>13147</v>
      </c>
      <c r="B13148" s="1" t="s">
        <v>54</v>
      </c>
      <c r="C13148" s="1" t="s">
        <v>17770</v>
      </c>
      <c r="D13148" s="9" t="s">
        <v>65</v>
      </c>
      <c r="E13148" s="9" t="s">
        <v>40</v>
      </c>
      <c r="F13148" s="9" t="s">
        <v>16424</v>
      </c>
      <c r="G13148" s="17">
        <v>9199469644</v>
      </c>
      <c r="H13148" s="9" t="s">
        <v>15</v>
      </c>
      <c r="I13148" s="1" t="s">
        <v>41</v>
      </c>
      <c r="J13148" s="4" t="s">
        <v>47305</v>
      </c>
      <c r="K13148" s="3" t="s">
        <v>17</v>
      </c>
      <c r="L13148" s="4" t="s">
        <v>47305</v>
      </c>
      <c r="M13148" s="4" t="s">
        <v>42</v>
      </c>
      <c r="N13148" s="3" t="str">
        <f>J13148</f>
        <v>[35 lacs - 50 lacs]</v>
      </c>
      <c r="O13148" s="11"/>
      <c r="P13148" s="4"/>
      <c r="Q13148" s="11"/>
      <c r="R13148" s="4"/>
      <c r="S13148" s="11"/>
      <c r="T13148" s="4"/>
      <c r="U13148" s="11"/>
      <c r="V13148" s="4"/>
      <c r="W13148" s="11"/>
      <c r="X13148" s="4"/>
      <c r="Y13148" s="11"/>
      <c r="Z13148" s="4"/>
      <c r="AA13148" s="1" t="s">
        <v>16</v>
      </c>
      <c r="AC13148" s="23" t="s">
        <v>37887</v>
      </c>
      <c r="AD13148" s="23" t="s">
        <v>40440</v>
      </c>
      <c r="AE13148" t="s">
        <v>35394</v>
      </c>
    </row>
    <row r="13149" spans="1:31" ht="15" customHeight="1">
      <c r="A13149" s="1">
        <v>13148</v>
      </c>
      <c r="B13149" s="1" t="s">
        <v>54</v>
      </c>
      <c r="C13149" s="1" t="s">
        <v>17772</v>
      </c>
      <c r="D13149" s="9" t="s">
        <v>536</v>
      </c>
      <c r="E13149" s="9" t="s">
        <v>16425</v>
      </c>
      <c r="F13149" s="9" t="s">
        <v>29658</v>
      </c>
      <c r="G13149" s="17">
        <v>914469094469</v>
      </c>
      <c r="H13149" s="9" t="s">
        <v>8</v>
      </c>
      <c r="I13149" s="1" t="s">
        <v>9</v>
      </c>
      <c r="J13149" s="4" t="s">
        <v>47305</v>
      </c>
      <c r="K13149" s="3" t="s">
        <v>42</v>
      </c>
      <c r="L13149" s="4" t="s">
        <v>47305</v>
      </c>
      <c r="M13149" s="11"/>
      <c r="N13149" s="4"/>
      <c r="O13149" s="11"/>
      <c r="P13149" s="4"/>
      <c r="Q13149" s="11"/>
      <c r="R13149" s="4"/>
      <c r="S13149" s="11"/>
      <c r="T13149" s="4"/>
      <c r="U13149" s="11"/>
      <c r="V13149" s="4"/>
      <c r="W13149" s="11"/>
      <c r="X13149" s="4"/>
      <c r="Y13149" s="11"/>
      <c r="Z13149" s="4"/>
      <c r="AA13149" s="1" t="s">
        <v>11</v>
      </c>
      <c r="AC13149" s="23" t="s">
        <v>37887</v>
      </c>
      <c r="AD13149" s="23" t="s">
        <v>40440</v>
      </c>
      <c r="AE13149" t="s">
        <v>35399</v>
      </c>
    </row>
    <row r="13150" spans="1:31" ht="15" customHeight="1">
      <c r="A13150" s="1">
        <v>13149</v>
      </c>
      <c r="B13150" s="1" t="s">
        <v>54</v>
      </c>
      <c r="C13150" s="1" t="s">
        <v>17773</v>
      </c>
      <c r="D13150" s="9" t="s">
        <v>77</v>
      </c>
      <c r="E13150" s="9" t="s">
        <v>152</v>
      </c>
      <c r="F13150" s="9" t="s">
        <v>29659</v>
      </c>
      <c r="G13150" s="17">
        <v>919449009</v>
      </c>
      <c r="H13150" s="9" t="s">
        <v>8</v>
      </c>
      <c r="I13150" s="1" t="s">
        <v>41</v>
      </c>
      <c r="J13150" s="4" t="s">
        <v>47305</v>
      </c>
      <c r="K13150" s="3" t="s">
        <v>17</v>
      </c>
      <c r="L13150" s="4" t="s">
        <v>47305</v>
      </c>
      <c r="M13150" s="4" t="s">
        <v>42</v>
      </c>
      <c r="N13150" s="3" t="str">
        <f t="shared" ref="N13150:N13151" si="513">J13150</f>
        <v>[35 lacs - 50 lacs]</v>
      </c>
      <c r="O13150" s="11"/>
      <c r="P13150" s="4"/>
      <c r="Q13150" s="11"/>
      <c r="R13150" s="4"/>
      <c r="S13150" s="11"/>
      <c r="T13150" s="4"/>
      <c r="U13150" s="11"/>
      <c r="V13150" s="4"/>
      <c r="W13150" s="11"/>
      <c r="X13150" s="4"/>
      <c r="Y13150" s="11"/>
      <c r="Z13150" s="4"/>
      <c r="AA13150" s="1" t="s">
        <v>16</v>
      </c>
      <c r="AC13150" s="23" t="s">
        <v>37887</v>
      </c>
      <c r="AD13150" s="23" t="s">
        <v>40440</v>
      </c>
      <c r="AE13150" t="s">
        <v>35410</v>
      </c>
    </row>
    <row r="13151" spans="1:31" ht="15" customHeight="1">
      <c r="A13151" s="1">
        <v>13150</v>
      </c>
      <c r="B13151" s="1" t="s">
        <v>54</v>
      </c>
      <c r="C13151" s="1" t="s">
        <v>17780</v>
      </c>
      <c r="D13151" s="9" t="s">
        <v>35916</v>
      </c>
      <c r="E13151" s="9" t="s">
        <v>774</v>
      </c>
      <c r="F13151" s="9" t="s">
        <v>35129</v>
      </c>
      <c r="G13151" s="17">
        <v>91401414440</v>
      </c>
      <c r="H13151" s="9" t="s">
        <v>8</v>
      </c>
      <c r="I13151" s="1" t="s">
        <v>62</v>
      </c>
      <c r="J13151" s="4" t="s">
        <v>47305</v>
      </c>
      <c r="K13151" s="3" t="s">
        <v>213</v>
      </c>
      <c r="L13151" s="4" t="s">
        <v>47305</v>
      </c>
      <c r="M13151" s="4" t="s">
        <v>17</v>
      </c>
      <c r="N13151" s="3" t="str">
        <f t="shared" si="513"/>
        <v>[35 lacs - 50 lacs]</v>
      </c>
      <c r="O13151" s="11"/>
      <c r="P13151" s="4"/>
      <c r="Q13151" s="11"/>
      <c r="R13151" s="4"/>
      <c r="S13151" s="11"/>
      <c r="T13151" s="4"/>
      <c r="U13151" s="11"/>
      <c r="V13151" s="4"/>
      <c r="W13151" s="11"/>
      <c r="X13151" s="4"/>
      <c r="Y13151" s="11"/>
      <c r="Z13151" s="4"/>
      <c r="AA13151" s="1" t="s">
        <v>16</v>
      </c>
      <c r="AC13151" s="23" t="s">
        <v>37887</v>
      </c>
      <c r="AD13151" s="23" t="s">
        <v>40440</v>
      </c>
      <c r="AE13151" t="s">
        <v>35410</v>
      </c>
    </row>
    <row r="13152" spans="1:31" ht="15" customHeight="1">
      <c r="A13152" s="1">
        <v>13151</v>
      </c>
      <c r="B13152" s="1" t="s">
        <v>54</v>
      </c>
      <c r="C13152" s="1" t="s">
        <v>17790</v>
      </c>
      <c r="D13152" s="9" t="s">
        <v>36215</v>
      </c>
      <c r="E13152" s="9" t="s">
        <v>14061</v>
      </c>
      <c r="F13152" s="9" t="s">
        <v>29670</v>
      </c>
      <c r="G13152" s="17">
        <v>919919949606</v>
      </c>
      <c r="H13152" s="9" t="s">
        <v>20</v>
      </c>
      <c r="I13152" s="1" t="s">
        <v>9</v>
      </c>
      <c r="J13152" s="4" t="s">
        <v>47305</v>
      </c>
      <c r="K13152" s="3" t="s">
        <v>17</v>
      </c>
      <c r="L13152" s="4" t="s">
        <v>47305</v>
      </c>
      <c r="M13152" s="11"/>
      <c r="N13152" s="4"/>
      <c r="O13152" s="11"/>
      <c r="P13152" s="4"/>
      <c r="Q13152" s="11"/>
      <c r="R13152" s="4"/>
      <c r="S13152" s="11"/>
      <c r="T13152" s="4"/>
      <c r="U13152" s="11"/>
      <c r="V13152" s="4"/>
      <c r="W13152" s="11"/>
      <c r="X13152" s="4"/>
      <c r="Y13152" s="11"/>
      <c r="Z13152" s="4"/>
      <c r="AA13152" s="1" t="s">
        <v>16</v>
      </c>
      <c r="AC13152" s="23" t="s">
        <v>37887</v>
      </c>
      <c r="AD13152" s="23" t="s">
        <v>40440</v>
      </c>
      <c r="AE13152" t="s">
        <v>35410</v>
      </c>
    </row>
    <row r="13153" spans="1:31" ht="15" customHeight="1">
      <c r="A13153" s="1">
        <v>13152</v>
      </c>
      <c r="B13153" s="1" t="s">
        <v>54</v>
      </c>
      <c r="C13153" s="1" t="s">
        <v>17792</v>
      </c>
      <c r="D13153" s="9" t="s">
        <v>526</v>
      </c>
      <c r="E13153" s="9" t="s">
        <v>16430</v>
      </c>
      <c r="F13153" s="9" t="s">
        <v>29671</v>
      </c>
      <c r="G13153" s="17">
        <v>919609604916</v>
      </c>
      <c r="H13153" s="9" t="s">
        <v>8</v>
      </c>
      <c r="I13153" s="1" t="s">
        <v>62</v>
      </c>
      <c r="J13153" s="4" t="s">
        <v>47305</v>
      </c>
      <c r="K13153" s="3" t="s">
        <v>17</v>
      </c>
      <c r="L13153" s="4" t="s">
        <v>47305</v>
      </c>
      <c r="M13153" s="11"/>
      <c r="N13153" s="4"/>
      <c r="O13153" s="11"/>
      <c r="P13153" s="4"/>
      <c r="Q13153" s="11"/>
      <c r="R13153" s="4"/>
      <c r="S13153" s="11"/>
      <c r="T13153" s="4"/>
      <c r="U13153" s="11"/>
      <c r="V13153" s="4"/>
      <c r="W13153" s="11"/>
      <c r="X13153" s="4"/>
      <c r="Y13153" s="11"/>
      <c r="Z13153" s="4"/>
      <c r="AA13153" s="1" t="s">
        <v>16</v>
      </c>
      <c r="AC13153" s="23" t="s">
        <v>37887</v>
      </c>
      <c r="AD13153" s="23" t="s">
        <v>40440</v>
      </c>
      <c r="AE13153" t="s">
        <v>35409</v>
      </c>
    </row>
    <row r="13154" spans="1:31" ht="15" customHeight="1">
      <c r="A13154" s="1">
        <v>13153</v>
      </c>
      <c r="B13154" s="1" t="s">
        <v>54</v>
      </c>
      <c r="C13154" s="1" t="s">
        <v>17793</v>
      </c>
      <c r="D13154" s="9" t="s">
        <v>350</v>
      </c>
      <c r="E13154" s="9" t="s">
        <v>40</v>
      </c>
      <c r="F13154" s="9" t="s">
        <v>35132</v>
      </c>
      <c r="G13154" s="17">
        <v>919664666944</v>
      </c>
      <c r="H13154" s="9" t="s">
        <v>15</v>
      </c>
      <c r="I13154" s="1" t="s">
        <v>41</v>
      </c>
      <c r="J13154" s="4" t="s">
        <v>47305</v>
      </c>
      <c r="K13154" s="3" t="s">
        <v>17</v>
      </c>
      <c r="L13154" s="4" t="s">
        <v>47305</v>
      </c>
      <c r="M13154" s="4" t="s">
        <v>42</v>
      </c>
      <c r="N13154" s="3" t="str">
        <f>J13154</f>
        <v>[35 lacs - 50 lacs]</v>
      </c>
      <c r="O13154" s="11"/>
      <c r="P13154" s="4"/>
      <c r="Q13154" s="11"/>
      <c r="R13154" s="4"/>
      <c r="S13154" s="11"/>
      <c r="T13154" s="4"/>
      <c r="U13154" s="11"/>
      <c r="V13154" s="4"/>
      <c r="W13154" s="11"/>
      <c r="X13154" s="4"/>
      <c r="Y13154" s="11"/>
      <c r="Z13154" s="4"/>
      <c r="AA13154" s="1" t="s">
        <v>16</v>
      </c>
      <c r="AC13154" s="23" t="s">
        <v>37887</v>
      </c>
      <c r="AD13154" s="23" t="s">
        <v>40440</v>
      </c>
      <c r="AE13154" t="s">
        <v>35394</v>
      </c>
    </row>
    <row r="13155" spans="1:31" ht="15" customHeight="1">
      <c r="A13155" s="1">
        <v>13154</v>
      </c>
      <c r="B13155" s="1" t="s">
        <v>54</v>
      </c>
      <c r="C13155" s="1" t="s">
        <v>17796</v>
      </c>
      <c r="D13155" s="9" t="s">
        <v>10282</v>
      </c>
      <c r="E13155" s="9" t="s">
        <v>495</v>
      </c>
      <c r="F13155" s="9" t="s">
        <v>33083</v>
      </c>
      <c r="G13155" s="17">
        <v>9101696006</v>
      </c>
      <c r="H13155" s="9" t="s">
        <v>15</v>
      </c>
      <c r="I13155" s="1" t="s">
        <v>41</v>
      </c>
      <c r="J13155" s="4" t="s">
        <v>47305</v>
      </c>
      <c r="K13155" s="3" t="s">
        <v>17</v>
      </c>
      <c r="L13155" s="4" t="s">
        <v>47305</v>
      </c>
      <c r="M13155" s="11"/>
      <c r="N13155" s="4"/>
      <c r="O13155" s="11"/>
      <c r="P13155" s="4"/>
      <c r="Q13155" s="11"/>
      <c r="R13155" s="4"/>
      <c r="S13155" s="11"/>
      <c r="T13155" s="4"/>
      <c r="U13155" s="11"/>
      <c r="V13155" s="4"/>
      <c r="W13155" s="11"/>
      <c r="X13155" s="4"/>
      <c r="Y13155" s="11"/>
      <c r="Z13155" s="4"/>
      <c r="AA13155" s="1" t="s">
        <v>16</v>
      </c>
      <c r="AC13155" s="23" t="s">
        <v>37887</v>
      </c>
      <c r="AD13155" s="23" t="s">
        <v>40440</v>
      </c>
      <c r="AE13155" t="s">
        <v>35409</v>
      </c>
    </row>
    <row r="13156" spans="1:31" ht="15" customHeight="1">
      <c r="A13156" s="1">
        <v>13155</v>
      </c>
      <c r="B13156" s="1" t="s">
        <v>54</v>
      </c>
      <c r="C13156" s="1" t="s">
        <v>17819</v>
      </c>
      <c r="D13156" s="9" t="s">
        <v>1994</v>
      </c>
      <c r="E13156" s="9" t="s">
        <v>16439</v>
      </c>
      <c r="F13156" s="9" t="s">
        <v>29686</v>
      </c>
      <c r="G13156" s="17">
        <v>919949109</v>
      </c>
      <c r="H13156" s="9" t="s">
        <v>8</v>
      </c>
      <c r="I13156" s="1" t="s">
        <v>41</v>
      </c>
      <c r="J13156" s="4" t="s">
        <v>47305</v>
      </c>
      <c r="K13156" s="11" t="s">
        <v>14137</v>
      </c>
      <c r="L13156" s="4" t="s">
        <v>47305</v>
      </c>
      <c r="M13156" s="11"/>
      <c r="N13156" s="4"/>
      <c r="O13156" s="11"/>
      <c r="P13156" s="4"/>
      <c r="Q13156" s="11"/>
      <c r="R13156" s="4"/>
      <c r="S13156" s="11"/>
      <c r="T13156" s="4"/>
      <c r="U13156" s="11"/>
      <c r="V13156" s="4"/>
      <c r="W13156" s="11"/>
      <c r="X13156" s="4"/>
      <c r="Y13156" s="11"/>
      <c r="Z13156" s="4"/>
      <c r="AA13156" s="1" t="s">
        <v>11</v>
      </c>
      <c r="AC13156" s="23" t="s">
        <v>37887</v>
      </c>
      <c r="AD13156" s="23" t="s">
        <v>40440</v>
      </c>
      <c r="AE13156" t="s">
        <v>35394</v>
      </c>
    </row>
    <row r="13157" spans="1:31" ht="15" customHeight="1">
      <c r="A13157" s="1">
        <v>13156</v>
      </c>
      <c r="B13157" s="1" t="s">
        <v>54</v>
      </c>
      <c r="C13157" s="1" t="s">
        <v>17825</v>
      </c>
      <c r="D13157" s="9" t="s">
        <v>36216</v>
      </c>
      <c r="E13157" s="9" t="s">
        <v>1047</v>
      </c>
      <c r="F13157" s="9" t="s">
        <v>29691</v>
      </c>
      <c r="G13157" s="17">
        <v>91994944449</v>
      </c>
      <c r="H13157" s="9" t="s">
        <v>20</v>
      </c>
      <c r="I13157" s="1" t="s">
        <v>62</v>
      </c>
      <c r="J13157" s="4" t="s">
        <v>47305</v>
      </c>
      <c r="K13157" s="3" t="s">
        <v>42</v>
      </c>
      <c r="L13157" s="4" t="s">
        <v>47305</v>
      </c>
      <c r="M13157" s="11"/>
      <c r="N13157" s="4"/>
      <c r="O13157" s="11"/>
      <c r="P13157" s="4"/>
      <c r="Q13157" s="11"/>
      <c r="R13157" s="4"/>
      <c r="S13157" s="11"/>
      <c r="T13157" s="4"/>
      <c r="U13157" s="11"/>
      <c r="V13157" s="4"/>
      <c r="W13157" s="11"/>
      <c r="X13157" s="4"/>
      <c r="Y13157" s="11"/>
      <c r="Z13157" s="4"/>
      <c r="AA13157" s="1" t="s">
        <v>16</v>
      </c>
      <c r="AC13157" s="23" t="s">
        <v>37887</v>
      </c>
      <c r="AD13157" s="23" t="s">
        <v>40440</v>
      </c>
      <c r="AE13157" t="s">
        <v>35410</v>
      </c>
    </row>
    <row r="13158" spans="1:31" ht="15" customHeight="1">
      <c r="A13158" s="1">
        <v>13157</v>
      </c>
      <c r="B13158" s="1" t="s">
        <v>54</v>
      </c>
      <c r="C13158" s="1" t="s">
        <v>17827</v>
      </c>
      <c r="D13158" s="9" t="s">
        <v>1821</v>
      </c>
      <c r="E13158" s="9" t="s">
        <v>16442</v>
      </c>
      <c r="F13158" s="9" t="s">
        <v>29692</v>
      </c>
      <c r="G13158" s="17">
        <v>919946006694</v>
      </c>
      <c r="H13158" s="9" t="s">
        <v>15</v>
      </c>
      <c r="I13158" s="1" t="s">
        <v>41</v>
      </c>
      <c r="J13158" s="4" t="s">
        <v>47305</v>
      </c>
      <c r="K13158" s="3" t="s">
        <v>17</v>
      </c>
      <c r="L13158" s="4" t="s">
        <v>47305</v>
      </c>
      <c r="M13158" s="11"/>
      <c r="N13158" s="4"/>
      <c r="O13158" s="11"/>
      <c r="P13158" s="4"/>
      <c r="Q13158" s="11"/>
      <c r="R13158" s="4"/>
      <c r="S13158" s="11"/>
      <c r="T13158" s="4"/>
      <c r="U13158" s="11"/>
      <c r="V13158" s="4"/>
      <c r="W13158" s="11"/>
      <c r="X13158" s="4"/>
      <c r="Y13158" s="11"/>
      <c r="Z13158" s="4"/>
      <c r="AA13158" s="1" t="s">
        <v>16</v>
      </c>
      <c r="AC13158" s="23" t="s">
        <v>37887</v>
      </c>
      <c r="AD13158" s="23" t="s">
        <v>40440</v>
      </c>
      <c r="AE13158" t="s">
        <v>35399</v>
      </c>
    </row>
    <row r="13159" spans="1:31" ht="15" customHeight="1">
      <c r="A13159" s="1">
        <v>13158</v>
      </c>
      <c r="B13159" s="1" t="s">
        <v>54</v>
      </c>
      <c r="C13159" s="1" t="s">
        <v>17845</v>
      </c>
      <c r="D13159" s="9" t="s">
        <v>1010</v>
      </c>
      <c r="E13159" s="9" t="s">
        <v>40</v>
      </c>
      <c r="F13159" s="9" t="s">
        <v>35136</v>
      </c>
      <c r="G13159" s="17">
        <v>91944694606</v>
      </c>
      <c r="H13159" s="9" t="s">
        <v>8</v>
      </c>
      <c r="I13159" s="1" t="s">
        <v>62</v>
      </c>
      <c r="J13159" s="4" t="s">
        <v>47305</v>
      </c>
      <c r="K13159" s="3" t="s">
        <v>17</v>
      </c>
      <c r="L13159" s="4" t="s">
        <v>47305</v>
      </c>
      <c r="M13159" s="11"/>
      <c r="N13159" s="4"/>
      <c r="O13159" s="11"/>
      <c r="P13159" s="4"/>
      <c r="Q13159" s="11"/>
      <c r="R13159" s="4"/>
      <c r="S13159" s="11"/>
      <c r="T13159" s="4"/>
      <c r="U13159" s="11"/>
      <c r="V13159" s="4"/>
      <c r="W13159" s="11"/>
      <c r="X13159" s="4"/>
      <c r="Y13159" s="11"/>
      <c r="Z13159" s="4"/>
      <c r="AA13159" s="1" t="s">
        <v>16</v>
      </c>
      <c r="AC13159" s="23" t="s">
        <v>37887</v>
      </c>
      <c r="AD13159" s="23" t="s">
        <v>40440</v>
      </c>
      <c r="AE13159" t="s">
        <v>35410</v>
      </c>
    </row>
    <row r="13160" spans="1:31" ht="15" customHeight="1">
      <c r="A13160" s="1">
        <v>13159</v>
      </c>
      <c r="B13160" s="1" t="s">
        <v>54</v>
      </c>
      <c r="C13160" s="1" t="s">
        <v>17853</v>
      </c>
      <c r="D13160" s="9" t="s">
        <v>386</v>
      </c>
      <c r="E13160" s="9" t="s">
        <v>37382</v>
      </c>
      <c r="F13160" s="9" t="s">
        <v>21136</v>
      </c>
      <c r="G13160" s="17">
        <v>919104099016</v>
      </c>
      <c r="H13160" s="9" t="s">
        <v>20</v>
      </c>
      <c r="I13160" s="1" t="s">
        <v>9</v>
      </c>
      <c r="J13160" s="4" t="s">
        <v>47305</v>
      </c>
      <c r="K13160" s="3" t="s">
        <v>17</v>
      </c>
      <c r="L13160" s="4" t="s">
        <v>47305</v>
      </c>
      <c r="M13160" s="11"/>
      <c r="N13160" s="4"/>
      <c r="O13160" s="11"/>
      <c r="P13160" s="4"/>
      <c r="Q13160" s="11"/>
      <c r="R13160" s="4"/>
      <c r="S13160" s="11"/>
      <c r="T13160" s="4"/>
      <c r="U13160" s="11"/>
      <c r="V13160" s="4"/>
      <c r="W13160" s="11"/>
      <c r="X13160" s="4"/>
      <c r="Y13160" s="11"/>
      <c r="Z13160" s="4"/>
      <c r="AA13160" s="1" t="s">
        <v>16</v>
      </c>
      <c r="AC13160" s="23" t="s">
        <v>37887</v>
      </c>
      <c r="AD13160" s="23" t="s">
        <v>40440</v>
      </c>
      <c r="AE13160" t="s">
        <v>35410</v>
      </c>
    </row>
    <row r="13161" spans="1:31" ht="15" customHeight="1">
      <c r="A13161" s="1">
        <v>13160</v>
      </c>
      <c r="B13161" s="1" t="s">
        <v>54</v>
      </c>
      <c r="C13161" s="1" t="s">
        <v>17875</v>
      </c>
      <c r="D13161" s="9" t="s">
        <v>1136</v>
      </c>
      <c r="E13161" s="9" t="s">
        <v>1047</v>
      </c>
      <c r="F13161" s="9" t="s">
        <v>33091</v>
      </c>
      <c r="G13161" s="17">
        <v>91449460410</v>
      </c>
      <c r="H13161" s="9" t="s">
        <v>8</v>
      </c>
      <c r="I13161" s="1" t="s">
        <v>62</v>
      </c>
      <c r="J13161" s="4" t="s">
        <v>47305</v>
      </c>
      <c r="K13161" s="3" t="s">
        <v>17</v>
      </c>
      <c r="L13161" s="4" t="s">
        <v>47305</v>
      </c>
      <c r="M13161" s="11"/>
      <c r="N13161" s="4"/>
      <c r="O13161" s="11"/>
      <c r="P13161" s="4"/>
      <c r="Q13161" s="11"/>
      <c r="R13161" s="4"/>
      <c r="S13161" s="11"/>
      <c r="T13161" s="4"/>
      <c r="U13161" s="11"/>
      <c r="V13161" s="4"/>
      <c r="W13161" s="11"/>
      <c r="X13161" s="4"/>
      <c r="Y13161" s="11"/>
      <c r="Z13161" s="4"/>
      <c r="AA13161" s="1" t="s">
        <v>16</v>
      </c>
      <c r="AC13161" s="23" t="s">
        <v>37887</v>
      </c>
      <c r="AD13161" s="23" t="s">
        <v>40440</v>
      </c>
      <c r="AE13161" t="s">
        <v>35399</v>
      </c>
    </row>
    <row r="13162" spans="1:31" ht="15" customHeight="1">
      <c r="A13162" s="1">
        <v>13161</v>
      </c>
      <c r="B13162" s="1" t="s">
        <v>54</v>
      </c>
      <c r="C13162" s="1" t="s">
        <v>17882</v>
      </c>
      <c r="D13162" s="9" t="s">
        <v>3748</v>
      </c>
      <c r="E13162" s="9" t="s">
        <v>16450</v>
      </c>
      <c r="F13162" s="9" t="s">
        <v>29721</v>
      </c>
      <c r="G13162" s="17">
        <v>919444441444</v>
      </c>
      <c r="H13162" s="9" t="s">
        <v>20</v>
      </c>
      <c r="I13162" s="1" t="s">
        <v>9</v>
      </c>
      <c r="J13162" s="4" t="s">
        <v>47305</v>
      </c>
      <c r="K13162" s="3" t="s">
        <v>42</v>
      </c>
      <c r="L13162" s="4" t="s">
        <v>47305</v>
      </c>
      <c r="M13162" s="11"/>
      <c r="N13162" s="4"/>
      <c r="O13162" s="11"/>
      <c r="P13162" s="4"/>
      <c r="Q13162" s="11"/>
      <c r="R13162" s="4"/>
      <c r="S13162" s="11"/>
      <c r="T13162" s="4"/>
      <c r="U13162" s="11"/>
      <c r="V13162" s="4"/>
      <c r="W13162" s="11"/>
      <c r="X13162" s="4"/>
      <c r="Y13162" s="11"/>
      <c r="Z13162" s="4"/>
      <c r="AA13162" s="1" t="s">
        <v>16</v>
      </c>
      <c r="AC13162" s="23" t="s">
        <v>37887</v>
      </c>
      <c r="AD13162" s="23" t="s">
        <v>40440</v>
      </c>
      <c r="AE13162" t="s">
        <v>35410</v>
      </c>
    </row>
    <row r="13163" spans="1:31" ht="15" customHeight="1">
      <c r="A13163" s="1">
        <v>13162</v>
      </c>
      <c r="B13163" s="1" t="s">
        <v>54</v>
      </c>
      <c r="C13163" s="1" t="s">
        <v>17894</v>
      </c>
      <c r="D13163" s="9" t="s">
        <v>9302</v>
      </c>
      <c r="E13163" s="9" t="s">
        <v>78</v>
      </c>
      <c r="F13163" s="9" t="s">
        <v>29729</v>
      </c>
      <c r="G13163" s="17">
        <v>919946004414</v>
      </c>
      <c r="H13163" s="9" t="s">
        <v>8</v>
      </c>
      <c r="I13163" s="1" t="s">
        <v>62</v>
      </c>
      <c r="J13163" s="4" t="s">
        <v>47305</v>
      </c>
      <c r="K13163" s="3" t="s">
        <v>17</v>
      </c>
      <c r="L13163" s="4" t="s">
        <v>47305</v>
      </c>
      <c r="M13163" s="4" t="s">
        <v>42</v>
      </c>
      <c r="N13163" s="3" t="str">
        <f>J13163</f>
        <v>[35 lacs - 50 lacs]</v>
      </c>
      <c r="O13163" s="11"/>
      <c r="P13163" s="4"/>
      <c r="Q13163" s="11"/>
      <c r="R13163" s="4"/>
      <c r="S13163" s="11"/>
      <c r="T13163" s="4"/>
      <c r="U13163" s="11"/>
      <c r="V13163" s="4"/>
      <c r="W13163" s="11"/>
      <c r="X13163" s="4"/>
      <c r="Y13163" s="11"/>
      <c r="Z13163" s="4"/>
      <c r="AA13163" s="1" t="s">
        <v>11</v>
      </c>
      <c r="AC13163" s="23" t="s">
        <v>37887</v>
      </c>
      <c r="AD13163" s="23" t="s">
        <v>40440</v>
      </c>
      <c r="AE13163" t="s">
        <v>35399</v>
      </c>
    </row>
    <row r="13164" spans="1:31" ht="15" customHeight="1">
      <c r="A13164" s="1">
        <v>13163</v>
      </c>
      <c r="B13164" s="1" t="s">
        <v>54</v>
      </c>
      <c r="C13164" s="1" t="s">
        <v>17902</v>
      </c>
      <c r="D13164" s="9" t="s">
        <v>1250</v>
      </c>
      <c r="E13164" s="9" t="s">
        <v>37383</v>
      </c>
      <c r="F13164" s="9" t="s">
        <v>20967</v>
      </c>
      <c r="G13164" s="17">
        <v>919446006190</v>
      </c>
      <c r="H13164" s="9" t="s">
        <v>20</v>
      </c>
      <c r="I13164" s="1" t="s">
        <v>62</v>
      </c>
      <c r="J13164" s="4" t="s">
        <v>47305</v>
      </c>
      <c r="K13164" s="3" t="s">
        <v>17</v>
      </c>
      <c r="L13164" s="4" t="s">
        <v>47305</v>
      </c>
      <c r="M13164" s="11"/>
      <c r="N13164" s="4"/>
      <c r="O13164" s="11"/>
      <c r="P13164" s="4"/>
      <c r="Q13164" s="11"/>
      <c r="R13164" s="4"/>
      <c r="S13164" s="11"/>
      <c r="T13164" s="4"/>
      <c r="U13164" s="11"/>
      <c r="V13164" s="4"/>
      <c r="W13164" s="11"/>
      <c r="X13164" s="4"/>
      <c r="Y13164" s="11"/>
      <c r="Z13164" s="4"/>
      <c r="AA13164" s="1" t="s">
        <v>16</v>
      </c>
      <c r="AC13164" s="23" t="s">
        <v>37887</v>
      </c>
      <c r="AD13164" s="23" t="s">
        <v>40440</v>
      </c>
      <c r="AE13164" t="s">
        <v>35394</v>
      </c>
    </row>
    <row r="13165" spans="1:31" ht="15" customHeight="1">
      <c r="A13165" s="1">
        <v>13164</v>
      </c>
      <c r="B13165" s="1" t="s">
        <v>54</v>
      </c>
      <c r="C13165" s="1" t="s">
        <v>17927</v>
      </c>
      <c r="D13165" s="9" t="s">
        <v>1096</v>
      </c>
      <c r="E13165" s="9" t="s">
        <v>139</v>
      </c>
      <c r="F13165" s="9" t="s">
        <v>29748</v>
      </c>
      <c r="G13165" s="17">
        <v>919444641419</v>
      </c>
      <c r="H13165" s="9" t="s">
        <v>15</v>
      </c>
      <c r="I13165" s="1" t="s">
        <v>9</v>
      </c>
      <c r="J13165" s="4" t="s">
        <v>47305</v>
      </c>
      <c r="K13165" s="3" t="s">
        <v>213</v>
      </c>
      <c r="L13165" s="4" t="s">
        <v>47305</v>
      </c>
      <c r="M13165" s="4" t="s">
        <v>17</v>
      </c>
      <c r="N13165" s="3" t="str">
        <f>J13165</f>
        <v>[35 lacs - 50 lacs]</v>
      </c>
      <c r="O13165" s="4" t="s">
        <v>47347</v>
      </c>
      <c r="P13165" s="3" t="s">
        <v>47305</v>
      </c>
      <c r="Q13165" s="4" t="s">
        <v>14136</v>
      </c>
      <c r="R13165" s="3" t="s">
        <v>47305</v>
      </c>
      <c r="S13165" s="4" t="s">
        <v>47352</v>
      </c>
      <c r="T13165" s="3" t="s">
        <v>47305</v>
      </c>
      <c r="U13165" s="11"/>
      <c r="V13165" s="4"/>
      <c r="W13165" s="11"/>
      <c r="X13165" s="4"/>
      <c r="Y13165" s="11"/>
      <c r="Z13165" s="4"/>
      <c r="AA13165" s="1" t="s">
        <v>11</v>
      </c>
      <c r="AC13165" s="23" t="s">
        <v>37888</v>
      </c>
      <c r="AD13165" s="23" t="s">
        <v>40440</v>
      </c>
      <c r="AE13165" t="s">
        <v>35410</v>
      </c>
    </row>
    <row r="13166" spans="1:31" ht="15" customHeight="1">
      <c r="A13166" s="1">
        <v>13165</v>
      </c>
      <c r="B13166" s="1" t="s">
        <v>54</v>
      </c>
      <c r="C13166" s="1" t="s">
        <v>17929</v>
      </c>
      <c r="D13166" s="9" t="s">
        <v>699</v>
      </c>
      <c r="E13166" s="9" t="s">
        <v>40</v>
      </c>
      <c r="F13166" s="9" t="s">
        <v>25384</v>
      </c>
      <c r="G13166" s="17">
        <v>91969060966</v>
      </c>
      <c r="H13166" s="9" t="s">
        <v>20</v>
      </c>
      <c r="I13166" s="1" t="s">
        <v>62</v>
      </c>
      <c r="J13166" s="4" t="s">
        <v>47305</v>
      </c>
      <c r="K13166" s="3" t="s">
        <v>17</v>
      </c>
      <c r="L13166" s="4" t="s">
        <v>47305</v>
      </c>
      <c r="M13166" s="11"/>
      <c r="N13166" s="4"/>
      <c r="O13166" s="11"/>
      <c r="P13166" s="4"/>
      <c r="Q13166" s="11"/>
      <c r="R13166" s="4"/>
      <c r="S13166" s="11"/>
      <c r="T13166" s="4"/>
      <c r="U13166" s="11"/>
      <c r="V13166" s="4"/>
      <c r="W13166" s="11"/>
      <c r="X13166" s="4"/>
      <c r="Y13166" s="11"/>
      <c r="Z13166" s="4"/>
      <c r="AA13166" s="1" t="s">
        <v>11</v>
      </c>
      <c r="AC13166" s="23" t="s">
        <v>37888</v>
      </c>
      <c r="AD13166" s="23" t="s">
        <v>40440</v>
      </c>
      <c r="AE13166" t="s">
        <v>35394</v>
      </c>
    </row>
    <row r="13167" spans="1:31" ht="15" customHeight="1">
      <c r="A13167" s="1">
        <v>13166</v>
      </c>
      <c r="B13167" s="1" t="s">
        <v>54</v>
      </c>
      <c r="C13167" s="1" t="s">
        <v>17936</v>
      </c>
      <c r="D13167" s="9" t="s">
        <v>2359</v>
      </c>
      <c r="E13167" s="9" t="s">
        <v>12585</v>
      </c>
      <c r="F13167" s="9" t="s">
        <v>29756</v>
      </c>
      <c r="G13167" s="17">
        <v>91446049994</v>
      </c>
      <c r="H13167" s="9" t="s">
        <v>8</v>
      </c>
      <c r="I13167" s="1" t="s">
        <v>62</v>
      </c>
      <c r="J13167" s="4" t="s">
        <v>47305</v>
      </c>
      <c r="K13167" s="3" t="s">
        <v>42</v>
      </c>
      <c r="L13167" s="4" t="s">
        <v>47305</v>
      </c>
      <c r="M13167" s="4" t="s">
        <v>14136</v>
      </c>
      <c r="N13167" s="3" t="str">
        <f>J13167</f>
        <v>[35 lacs - 50 lacs]</v>
      </c>
      <c r="O13167" s="11"/>
      <c r="P13167" s="4"/>
      <c r="Q13167" s="11"/>
      <c r="R13167" s="4"/>
      <c r="S13167" s="11"/>
      <c r="T13167" s="4"/>
      <c r="U13167" s="11"/>
      <c r="V13167" s="4"/>
      <c r="W13167" s="11"/>
      <c r="X13167" s="4"/>
      <c r="Y13167" s="11"/>
      <c r="Z13167" s="4"/>
      <c r="AA13167" s="1" t="s">
        <v>16</v>
      </c>
      <c r="AC13167" s="23" t="s">
        <v>37888</v>
      </c>
      <c r="AD13167" s="23" t="s">
        <v>40440</v>
      </c>
      <c r="AE13167" t="s">
        <v>35410</v>
      </c>
    </row>
    <row r="13168" spans="1:31" ht="15" customHeight="1">
      <c r="A13168" s="1">
        <v>13167</v>
      </c>
      <c r="B13168" s="1" t="s">
        <v>54</v>
      </c>
      <c r="C13168" s="1" t="s">
        <v>17938</v>
      </c>
      <c r="D13168" s="9" t="s">
        <v>2921</v>
      </c>
      <c r="E13168" s="9" t="s">
        <v>362</v>
      </c>
      <c r="F13168" s="9" t="s">
        <v>29757</v>
      </c>
      <c r="G13168" s="17">
        <v>914160640499</v>
      </c>
      <c r="H13168" s="9" t="s">
        <v>8</v>
      </c>
      <c r="I13168" s="1" t="s">
        <v>9</v>
      </c>
      <c r="J13168" s="4" t="s">
        <v>47305</v>
      </c>
      <c r="K13168" s="3" t="s">
        <v>42</v>
      </c>
      <c r="L13168" s="4" t="s">
        <v>47305</v>
      </c>
      <c r="M13168" s="11"/>
      <c r="N13168" s="4"/>
      <c r="O13168" s="11"/>
      <c r="P13168" s="4"/>
      <c r="Q13168" s="11"/>
      <c r="R13168" s="4"/>
      <c r="S13168" s="11"/>
      <c r="T13168" s="4"/>
      <c r="U13168" s="11"/>
      <c r="V13168" s="4"/>
      <c r="W13168" s="11"/>
      <c r="X13168" s="4"/>
      <c r="Y13168" s="11"/>
      <c r="Z13168" s="4"/>
      <c r="AA13168" s="1" t="s">
        <v>11</v>
      </c>
      <c r="AC13168" s="23" t="s">
        <v>37888</v>
      </c>
      <c r="AD13168" s="23" t="s">
        <v>40440</v>
      </c>
      <c r="AE13168" t="s">
        <v>35410</v>
      </c>
    </row>
    <row r="13169" spans="1:31" ht="15" customHeight="1">
      <c r="A13169" s="1">
        <v>13168</v>
      </c>
      <c r="B13169" s="1" t="s">
        <v>54</v>
      </c>
      <c r="C13169" s="1" t="s">
        <v>17940</v>
      </c>
      <c r="D13169" s="9" t="s">
        <v>1369</v>
      </c>
      <c r="E13169" s="9" t="s">
        <v>40</v>
      </c>
      <c r="F13169" s="9" t="s">
        <v>29758</v>
      </c>
      <c r="G13169" s="17">
        <v>91949440119</v>
      </c>
      <c r="H13169" s="9" t="s">
        <v>8</v>
      </c>
      <c r="I13169" s="1" t="s">
        <v>62</v>
      </c>
      <c r="J13169" s="4" t="s">
        <v>47305</v>
      </c>
      <c r="K13169" s="3" t="s">
        <v>42</v>
      </c>
      <c r="L13169" s="4" t="s">
        <v>47305</v>
      </c>
      <c r="M13169" s="11"/>
      <c r="N13169" s="4"/>
      <c r="O13169" s="11"/>
      <c r="P13169" s="4"/>
      <c r="Q13169" s="11"/>
      <c r="R13169" s="4"/>
      <c r="S13169" s="11"/>
      <c r="T13169" s="4"/>
      <c r="U13169" s="11"/>
      <c r="V13169" s="4"/>
      <c r="W13169" s="11"/>
      <c r="X13169" s="4"/>
      <c r="Y13169" s="11"/>
      <c r="Z13169" s="4"/>
      <c r="AA13169" s="1" t="s">
        <v>16</v>
      </c>
      <c r="AC13169" s="23" t="s">
        <v>37888</v>
      </c>
      <c r="AD13169" s="23" t="s">
        <v>40440</v>
      </c>
      <c r="AE13169" t="s">
        <v>35399</v>
      </c>
    </row>
    <row r="13170" spans="1:31" ht="15" customHeight="1">
      <c r="A13170" s="1">
        <v>13169</v>
      </c>
      <c r="B13170" s="1" t="s">
        <v>54</v>
      </c>
      <c r="C13170" s="1" t="s">
        <v>17945</v>
      </c>
      <c r="D13170" s="9" t="s">
        <v>13212</v>
      </c>
      <c r="E13170" s="9" t="s">
        <v>37384</v>
      </c>
      <c r="F13170" s="9" t="s">
        <v>33098</v>
      </c>
      <c r="G13170" s="17">
        <v>919664440161</v>
      </c>
      <c r="H13170" s="9" t="s">
        <v>20</v>
      </c>
      <c r="I13170" s="1" t="s">
        <v>41</v>
      </c>
      <c r="J13170" s="4" t="s">
        <v>47305</v>
      </c>
      <c r="K13170" s="3" t="s">
        <v>17</v>
      </c>
      <c r="L13170" s="4" t="s">
        <v>47305</v>
      </c>
      <c r="M13170" s="11"/>
      <c r="N13170" s="4"/>
      <c r="O13170" s="11"/>
      <c r="P13170" s="4"/>
      <c r="Q13170" s="11"/>
      <c r="R13170" s="4"/>
      <c r="S13170" s="11"/>
      <c r="T13170" s="4"/>
      <c r="U13170" s="11"/>
      <c r="V13170" s="4"/>
      <c r="W13170" s="11"/>
      <c r="X13170" s="4"/>
      <c r="Y13170" s="11"/>
      <c r="Z13170" s="4"/>
      <c r="AA13170" s="1" t="s">
        <v>11</v>
      </c>
      <c r="AC13170" s="23" t="s">
        <v>37888</v>
      </c>
      <c r="AD13170" s="23" t="s">
        <v>40440</v>
      </c>
      <c r="AE13170" t="s">
        <v>35399</v>
      </c>
    </row>
    <row r="13171" spans="1:31" ht="15" customHeight="1">
      <c r="A13171" s="1">
        <v>13170</v>
      </c>
      <c r="B13171" s="1" t="s">
        <v>54</v>
      </c>
      <c r="C13171" s="1" t="s">
        <v>17946</v>
      </c>
      <c r="D13171" s="9" t="s">
        <v>36217</v>
      </c>
      <c r="E13171" s="9" t="s">
        <v>37278</v>
      </c>
      <c r="F13171" s="9" t="s">
        <v>29763</v>
      </c>
      <c r="G13171" s="17">
        <v>9194464144</v>
      </c>
      <c r="H13171" s="9" t="s">
        <v>15</v>
      </c>
      <c r="I13171" s="1" t="s">
        <v>41</v>
      </c>
      <c r="J13171" s="4" t="s">
        <v>47305</v>
      </c>
      <c r="K13171" s="3" t="s">
        <v>17</v>
      </c>
      <c r="L13171" s="4" t="s">
        <v>47305</v>
      </c>
      <c r="M13171" s="11"/>
      <c r="N13171" s="4"/>
      <c r="O13171" s="11"/>
      <c r="P13171" s="4"/>
      <c r="Q13171" s="11"/>
      <c r="R13171" s="4"/>
      <c r="S13171" s="11"/>
      <c r="T13171" s="4"/>
      <c r="U13171" s="11"/>
      <c r="V13171" s="4"/>
      <c r="W13171" s="11"/>
      <c r="X13171" s="4"/>
      <c r="Y13171" s="11"/>
      <c r="Z13171" s="4"/>
      <c r="AA13171" s="1" t="s">
        <v>16</v>
      </c>
      <c r="AC13171" s="23" t="s">
        <v>37888</v>
      </c>
      <c r="AD13171" s="23" t="s">
        <v>40440</v>
      </c>
      <c r="AE13171" t="s">
        <v>35394</v>
      </c>
    </row>
    <row r="13172" spans="1:31" ht="15" customHeight="1">
      <c r="A13172" s="1">
        <v>13171</v>
      </c>
      <c r="B13172" s="1" t="s">
        <v>54</v>
      </c>
      <c r="C13172" s="1" t="s">
        <v>17951</v>
      </c>
      <c r="D13172" s="9" t="s">
        <v>1867</v>
      </c>
      <c r="E13172" s="9" t="s">
        <v>7512</v>
      </c>
      <c r="F13172" s="9" t="s">
        <v>29766</v>
      </c>
      <c r="G13172" s="17">
        <v>919444664490</v>
      </c>
      <c r="H13172" s="9" t="s">
        <v>20</v>
      </c>
      <c r="I13172" s="1" t="s">
        <v>62</v>
      </c>
      <c r="J13172" s="4" t="s">
        <v>47305</v>
      </c>
      <c r="K13172" s="3" t="s">
        <v>213</v>
      </c>
      <c r="L13172" s="4" t="s">
        <v>47305</v>
      </c>
      <c r="M13172" s="11"/>
      <c r="N13172" s="4"/>
      <c r="O13172" s="11"/>
      <c r="P13172" s="4"/>
      <c r="Q13172" s="11"/>
      <c r="R13172" s="4"/>
      <c r="S13172" s="11"/>
      <c r="T13172" s="4"/>
      <c r="U13172" s="11"/>
      <c r="V13172" s="4"/>
      <c r="W13172" s="11"/>
      <c r="X13172" s="4"/>
      <c r="Y13172" s="11"/>
      <c r="Z13172" s="4"/>
      <c r="AA13172" s="1" t="s">
        <v>16</v>
      </c>
      <c r="AC13172" s="23" t="s">
        <v>37888</v>
      </c>
      <c r="AD13172" s="23" t="s">
        <v>40440</v>
      </c>
      <c r="AE13172" t="s">
        <v>35409</v>
      </c>
    </row>
    <row r="13173" spans="1:31" ht="15" customHeight="1">
      <c r="A13173" s="1">
        <v>13172</v>
      </c>
      <c r="B13173" s="1" t="s">
        <v>54</v>
      </c>
      <c r="C13173" s="1" t="s">
        <v>17953</v>
      </c>
      <c r="D13173" s="9" t="s">
        <v>6382</v>
      </c>
      <c r="E13173" s="9" t="s">
        <v>37385</v>
      </c>
      <c r="F13173" s="9" t="s">
        <v>35151</v>
      </c>
      <c r="G13173" s="17">
        <v>91994440044</v>
      </c>
      <c r="H13173" s="9" t="s">
        <v>8</v>
      </c>
      <c r="I13173" s="1" t="s">
        <v>41</v>
      </c>
      <c r="J13173" s="4" t="s">
        <v>47305</v>
      </c>
      <c r="K13173" s="3" t="s">
        <v>213</v>
      </c>
      <c r="L13173" s="4" t="s">
        <v>47305</v>
      </c>
      <c r="M13173" s="4" t="s">
        <v>17</v>
      </c>
      <c r="N13173" s="3" t="str">
        <f>J13173</f>
        <v>[35 lacs - 50 lacs]</v>
      </c>
      <c r="O13173" s="11"/>
      <c r="P13173" s="4"/>
      <c r="Q13173" s="11"/>
      <c r="R13173" s="4"/>
      <c r="S13173" s="11"/>
      <c r="T13173" s="4"/>
      <c r="U13173" s="11"/>
      <c r="V13173" s="4"/>
      <c r="W13173" s="11"/>
      <c r="X13173" s="4"/>
      <c r="Y13173" s="11"/>
      <c r="Z13173" s="4"/>
      <c r="AA13173" s="1" t="s">
        <v>16</v>
      </c>
      <c r="AC13173" s="23" t="s">
        <v>37888</v>
      </c>
      <c r="AD13173" s="23" t="s">
        <v>40440</v>
      </c>
      <c r="AE13173" t="s">
        <v>35394</v>
      </c>
    </row>
    <row r="13174" spans="1:31" ht="15" customHeight="1">
      <c r="A13174" s="1">
        <v>13173</v>
      </c>
      <c r="B13174" s="1" t="s">
        <v>54</v>
      </c>
      <c r="C13174" s="1" t="s">
        <v>17960</v>
      </c>
      <c r="D13174" s="9" t="s">
        <v>350</v>
      </c>
      <c r="E13174" s="9" t="s">
        <v>40</v>
      </c>
      <c r="F13174" s="9" t="s">
        <v>35153</v>
      </c>
      <c r="G13174" s="17">
        <v>9169990440</v>
      </c>
      <c r="H13174" s="9" t="s">
        <v>8</v>
      </c>
      <c r="I13174" s="1" t="s">
        <v>9</v>
      </c>
      <c r="J13174" s="4" t="s">
        <v>47305</v>
      </c>
      <c r="K13174" s="3" t="s">
        <v>42</v>
      </c>
      <c r="L13174" s="4" t="s">
        <v>47305</v>
      </c>
      <c r="M13174" s="11"/>
      <c r="N13174" s="4"/>
      <c r="O13174" s="11"/>
      <c r="P13174" s="4"/>
      <c r="Q13174" s="11"/>
      <c r="R13174" s="4"/>
      <c r="S13174" s="11"/>
      <c r="T13174" s="4"/>
      <c r="U13174" s="11"/>
      <c r="V13174" s="4"/>
      <c r="W13174" s="11"/>
      <c r="X13174" s="4"/>
      <c r="Y13174" s="11"/>
      <c r="Z13174" s="4"/>
      <c r="AA13174" s="1" t="s">
        <v>16</v>
      </c>
      <c r="AC13174" s="23" t="s">
        <v>37888</v>
      </c>
      <c r="AD13174" s="23" t="s">
        <v>40440</v>
      </c>
      <c r="AE13174" t="s">
        <v>35394</v>
      </c>
    </row>
    <row r="13175" spans="1:31" ht="15" customHeight="1">
      <c r="A13175" s="1">
        <v>13174</v>
      </c>
      <c r="B13175" s="1" t="s">
        <v>54</v>
      </c>
      <c r="C13175" s="1" t="s">
        <v>17966</v>
      </c>
      <c r="D13175" s="9" t="s">
        <v>2412</v>
      </c>
      <c r="E13175" s="9" t="s">
        <v>264</v>
      </c>
      <c r="F13175" s="9" t="s">
        <v>35154</v>
      </c>
      <c r="G13175" s="17">
        <v>919944441646</v>
      </c>
      <c r="H13175" s="9" t="s">
        <v>8</v>
      </c>
      <c r="I13175" s="1" t="s">
        <v>62</v>
      </c>
      <c r="J13175" s="4" t="s">
        <v>47305</v>
      </c>
      <c r="K13175" s="3" t="s">
        <v>213</v>
      </c>
      <c r="L13175" s="4" t="s">
        <v>47305</v>
      </c>
      <c r="M13175" s="11"/>
      <c r="N13175" s="4"/>
      <c r="O13175" s="11"/>
      <c r="P13175" s="4"/>
      <c r="Q13175" s="11"/>
      <c r="R13175" s="4"/>
      <c r="S13175" s="11"/>
      <c r="T13175" s="4"/>
      <c r="U13175" s="11"/>
      <c r="V13175" s="4"/>
      <c r="W13175" s="11"/>
      <c r="X13175" s="4"/>
      <c r="Y13175" s="11"/>
      <c r="Z13175" s="4"/>
      <c r="AA13175" s="1" t="s">
        <v>16</v>
      </c>
      <c r="AC13175" s="23" t="s">
        <v>37888</v>
      </c>
      <c r="AD13175" s="23" t="s">
        <v>40440</v>
      </c>
      <c r="AE13175" t="s">
        <v>35394</v>
      </c>
    </row>
    <row r="13176" spans="1:31" ht="15" customHeight="1">
      <c r="A13176" s="1">
        <v>13175</v>
      </c>
      <c r="B13176" s="1" t="s">
        <v>54</v>
      </c>
      <c r="C13176" s="1" t="s">
        <v>17968</v>
      </c>
      <c r="D13176" s="9" t="s">
        <v>92</v>
      </c>
      <c r="E13176" s="9" t="s">
        <v>19</v>
      </c>
      <c r="F13176" s="9" t="s">
        <v>29774</v>
      </c>
      <c r="G13176" s="17">
        <v>91990944610</v>
      </c>
      <c r="H13176" s="9" t="s">
        <v>8</v>
      </c>
      <c r="I13176" s="1" t="s">
        <v>41</v>
      </c>
      <c r="J13176" s="4" t="s">
        <v>47305</v>
      </c>
      <c r="K13176" s="3" t="s">
        <v>17</v>
      </c>
      <c r="L13176" s="4" t="s">
        <v>47305</v>
      </c>
      <c r="M13176" s="4" t="s">
        <v>42</v>
      </c>
      <c r="N13176" s="3" t="str">
        <f>J13176</f>
        <v>[35 lacs - 50 lacs]</v>
      </c>
      <c r="O13176" s="11"/>
      <c r="P13176" s="4"/>
      <c r="Q13176" s="11"/>
      <c r="R13176" s="4"/>
      <c r="S13176" s="11"/>
      <c r="T13176" s="4"/>
      <c r="U13176" s="11"/>
      <c r="V13176" s="4"/>
      <c r="W13176" s="11"/>
      <c r="X13176" s="4"/>
      <c r="Y13176" s="11"/>
      <c r="Z13176" s="4"/>
      <c r="AA13176" s="1" t="s">
        <v>11</v>
      </c>
      <c r="AC13176" s="23" t="s">
        <v>37888</v>
      </c>
      <c r="AD13176" s="23" t="s">
        <v>40440</v>
      </c>
      <c r="AE13176" t="s">
        <v>35399</v>
      </c>
    </row>
    <row r="13177" spans="1:31" ht="15" customHeight="1">
      <c r="A13177" s="1">
        <v>13176</v>
      </c>
      <c r="B13177" s="1" t="s">
        <v>54</v>
      </c>
      <c r="C13177" s="1" t="s">
        <v>17994</v>
      </c>
      <c r="D13177" s="9" t="s">
        <v>361</v>
      </c>
      <c r="E13177" s="9" t="s">
        <v>37014</v>
      </c>
      <c r="F13177" s="9" t="s">
        <v>35157</v>
      </c>
      <c r="G13177" s="17">
        <v>914000646900</v>
      </c>
      <c r="H13177" s="9" t="s">
        <v>20</v>
      </c>
      <c r="I13177" s="1" t="s">
        <v>9</v>
      </c>
      <c r="J13177" s="4" t="s">
        <v>47305</v>
      </c>
      <c r="K13177" s="11" t="s">
        <v>14137</v>
      </c>
      <c r="L13177" s="4" t="s">
        <v>47305</v>
      </c>
      <c r="M13177" s="11"/>
      <c r="N13177" s="4"/>
      <c r="O13177" s="11"/>
      <c r="P13177" s="4"/>
      <c r="Q13177" s="11"/>
      <c r="R13177" s="4"/>
      <c r="S13177" s="11"/>
      <c r="T13177" s="4"/>
      <c r="U13177" s="11"/>
      <c r="V13177" s="4"/>
      <c r="W13177" s="11"/>
      <c r="X13177" s="4"/>
      <c r="Y13177" s="11"/>
      <c r="Z13177" s="4"/>
      <c r="AA13177" s="1" t="s">
        <v>16</v>
      </c>
      <c r="AC13177" s="23" t="s">
        <v>37888</v>
      </c>
      <c r="AD13177" s="23" t="s">
        <v>40440</v>
      </c>
      <c r="AE13177" t="s">
        <v>35410</v>
      </c>
    </row>
    <row r="13178" spans="1:31" ht="15" customHeight="1">
      <c r="A13178" s="1">
        <v>13177</v>
      </c>
      <c r="B13178" s="1" t="s">
        <v>54</v>
      </c>
      <c r="C13178" s="1" t="s">
        <v>17999</v>
      </c>
      <c r="D13178" s="9" t="s">
        <v>557</v>
      </c>
      <c r="E13178" s="9" t="s">
        <v>1694</v>
      </c>
      <c r="F13178" s="9" t="s">
        <v>29796</v>
      </c>
      <c r="G13178" s="17">
        <v>919444460000</v>
      </c>
      <c r="H13178" s="9" t="s">
        <v>132</v>
      </c>
      <c r="I13178" s="1" t="s">
        <v>62</v>
      </c>
      <c r="J13178" s="4" t="s">
        <v>47305</v>
      </c>
      <c r="K13178" s="3" t="s">
        <v>17</v>
      </c>
      <c r="L13178" s="4" t="s">
        <v>47305</v>
      </c>
      <c r="M13178" s="4" t="s">
        <v>42</v>
      </c>
      <c r="N13178" s="3" t="str">
        <f>J13178</f>
        <v>[35 lacs - 50 lacs]</v>
      </c>
      <c r="O13178" s="11"/>
      <c r="P13178" s="4"/>
      <c r="Q13178" s="11"/>
      <c r="R13178" s="4"/>
      <c r="S13178" s="11"/>
      <c r="T13178" s="4"/>
      <c r="U13178" s="11"/>
      <c r="V13178" s="4"/>
      <c r="W13178" s="11"/>
      <c r="X13178" s="4"/>
      <c r="Y13178" s="11"/>
      <c r="Z13178" s="4"/>
      <c r="AA13178" s="1" t="s">
        <v>16</v>
      </c>
      <c r="AC13178" s="23" t="s">
        <v>37888</v>
      </c>
      <c r="AD13178" s="23" t="s">
        <v>40440</v>
      </c>
      <c r="AE13178" t="s">
        <v>35410</v>
      </c>
    </row>
    <row r="13179" spans="1:31" ht="15" customHeight="1">
      <c r="A13179" s="1">
        <v>13178</v>
      </c>
      <c r="B13179" s="1" t="s">
        <v>54</v>
      </c>
      <c r="C13179" s="1" t="s">
        <v>18015</v>
      </c>
      <c r="D13179" s="9" t="s">
        <v>672</v>
      </c>
      <c r="E13179" s="9" t="s">
        <v>139</v>
      </c>
      <c r="F13179" s="9" t="s">
        <v>18337</v>
      </c>
      <c r="G13179" s="17">
        <v>9199499699</v>
      </c>
      <c r="H13179" s="9" t="s">
        <v>37</v>
      </c>
      <c r="I13179" s="1" t="s">
        <v>9</v>
      </c>
      <c r="J13179" s="4" t="s">
        <v>47305</v>
      </c>
      <c r="K13179" s="3" t="s">
        <v>17</v>
      </c>
      <c r="L13179" s="4" t="s">
        <v>47305</v>
      </c>
      <c r="M13179" s="11"/>
      <c r="N13179" s="4"/>
      <c r="O13179" s="11"/>
      <c r="P13179" s="4"/>
      <c r="Q13179" s="11"/>
      <c r="R13179" s="4"/>
      <c r="S13179" s="11"/>
      <c r="T13179" s="4"/>
      <c r="U13179" s="11"/>
      <c r="V13179" s="4"/>
      <c r="W13179" s="11"/>
      <c r="X13179" s="4"/>
      <c r="Y13179" s="11"/>
      <c r="Z13179" s="4"/>
      <c r="AA13179" s="1" t="s">
        <v>16</v>
      </c>
      <c r="AC13179" s="23" t="s">
        <v>37888</v>
      </c>
      <c r="AD13179" s="23" t="s">
        <v>40440</v>
      </c>
      <c r="AE13179" t="s">
        <v>35410</v>
      </c>
    </row>
    <row r="13180" spans="1:31" ht="15" customHeight="1">
      <c r="A13180" s="1">
        <v>13179</v>
      </c>
      <c r="B13180" s="1" t="s">
        <v>54</v>
      </c>
      <c r="C13180" s="1" t="s">
        <v>18035</v>
      </c>
      <c r="D13180" s="9" t="s">
        <v>361</v>
      </c>
      <c r="E13180" s="9" t="s">
        <v>139</v>
      </c>
      <c r="F13180" s="9" t="s">
        <v>29812</v>
      </c>
      <c r="G13180" s="17">
        <v>9199090104</v>
      </c>
      <c r="H13180" s="9" t="s">
        <v>8</v>
      </c>
      <c r="I13180" s="1" t="s">
        <v>62</v>
      </c>
      <c r="J13180" s="4" t="s">
        <v>47305</v>
      </c>
      <c r="K13180" s="3" t="s">
        <v>42</v>
      </c>
      <c r="L13180" s="4" t="s">
        <v>47305</v>
      </c>
      <c r="M13180" s="11"/>
      <c r="N13180" s="4"/>
      <c r="O13180" s="11"/>
      <c r="P13180" s="4"/>
      <c r="Q13180" s="11"/>
      <c r="R13180" s="4"/>
      <c r="S13180" s="11"/>
      <c r="T13180" s="4"/>
      <c r="U13180" s="11"/>
      <c r="V13180" s="4"/>
      <c r="W13180" s="11"/>
      <c r="X13180" s="4"/>
      <c r="Y13180" s="11"/>
      <c r="Z13180" s="4"/>
      <c r="AA13180" s="1" t="s">
        <v>11</v>
      </c>
      <c r="AC13180" s="23" t="s">
        <v>37888</v>
      </c>
      <c r="AD13180" s="23" t="s">
        <v>40440</v>
      </c>
      <c r="AE13180" t="s">
        <v>35394</v>
      </c>
    </row>
    <row r="13181" spans="1:31" ht="15" customHeight="1">
      <c r="A13181" s="1">
        <v>13180</v>
      </c>
      <c r="B13181" s="1" t="s">
        <v>54</v>
      </c>
      <c r="C13181" s="1" t="s">
        <v>18038</v>
      </c>
      <c r="D13181" s="9" t="s">
        <v>5854</v>
      </c>
      <c r="E13181" s="9" t="s">
        <v>37386</v>
      </c>
      <c r="F13181" s="9" t="s">
        <v>33112</v>
      </c>
      <c r="G13181" s="17">
        <v>91994604499</v>
      </c>
      <c r="H13181" s="9" t="s">
        <v>20</v>
      </c>
      <c r="I13181" s="1" t="s">
        <v>9</v>
      </c>
      <c r="J13181" s="4" t="s">
        <v>47305</v>
      </c>
      <c r="K13181" s="3" t="s">
        <v>42</v>
      </c>
      <c r="L13181" s="4" t="s">
        <v>47305</v>
      </c>
      <c r="M13181" s="11"/>
      <c r="N13181" s="4"/>
      <c r="O13181" s="11"/>
      <c r="P13181" s="4"/>
      <c r="Q13181" s="11"/>
      <c r="R13181" s="4"/>
      <c r="S13181" s="11"/>
      <c r="T13181" s="4"/>
      <c r="U13181" s="11"/>
      <c r="V13181" s="4"/>
      <c r="W13181" s="11"/>
      <c r="X13181" s="4"/>
      <c r="Y13181" s="11"/>
      <c r="Z13181" s="4"/>
      <c r="AA13181" s="1" t="s">
        <v>16</v>
      </c>
      <c r="AC13181" s="23" t="s">
        <v>37888</v>
      </c>
      <c r="AD13181" s="23" t="s">
        <v>40440</v>
      </c>
      <c r="AE13181" t="s">
        <v>35399</v>
      </c>
    </row>
    <row r="13182" spans="1:31" ht="15" customHeight="1">
      <c r="A13182" s="1">
        <v>13181</v>
      </c>
      <c r="B13182" s="1" t="s">
        <v>54</v>
      </c>
      <c r="C13182" s="1" t="s">
        <v>18042</v>
      </c>
      <c r="D13182" s="9" t="s">
        <v>36218</v>
      </c>
      <c r="E13182" s="9" t="s">
        <v>2597</v>
      </c>
      <c r="F13182" s="9" t="s">
        <v>29815</v>
      </c>
      <c r="G13182" s="17">
        <v>9191490440</v>
      </c>
      <c r="H13182" s="9" t="s">
        <v>8</v>
      </c>
      <c r="I13182" s="1" t="s">
        <v>41</v>
      </c>
      <c r="J13182" s="4" t="s">
        <v>47305</v>
      </c>
      <c r="K13182" s="3" t="s">
        <v>42</v>
      </c>
      <c r="L13182" s="4" t="s">
        <v>47305</v>
      </c>
      <c r="M13182" s="4" t="s">
        <v>14136</v>
      </c>
      <c r="N13182" s="3" t="str">
        <f>J13182</f>
        <v>[35 lacs - 50 lacs]</v>
      </c>
      <c r="O13182" s="11"/>
      <c r="P13182" s="4"/>
      <c r="Q13182" s="11"/>
      <c r="R13182" s="4"/>
      <c r="S13182" s="11"/>
      <c r="T13182" s="4"/>
      <c r="U13182" s="11"/>
      <c r="V13182" s="4"/>
      <c r="W13182" s="11"/>
      <c r="X13182" s="4"/>
      <c r="Y13182" s="11"/>
      <c r="Z13182" s="4"/>
      <c r="AA13182" s="1" t="s">
        <v>11</v>
      </c>
      <c r="AC13182" s="23" t="s">
        <v>37888</v>
      </c>
      <c r="AD13182" s="23" t="s">
        <v>40440</v>
      </c>
      <c r="AE13182" t="s">
        <v>35399</v>
      </c>
    </row>
    <row r="13183" spans="1:31" ht="15" customHeight="1">
      <c r="A13183" s="1">
        <v>13182</v>
      </c>
      <c r="B13183" s="1" t="s">
        <v>54</v>
      </c>
      <c r="C13183" s="1" t="s">
        <v>18044</v>
      </c>
      <c r="D13183" s="9" t="s">
        <v>2921</v>
      </c>
      <c r="E13183" s="9" t="s">
        <v>37387</v>
      </c>
      <c r="F13183" s="9" t="s">
        <v>20968</v>
      </c>
      <c r="G13183" s="17">
        <v>919446094944</v>
      </c>
      <c r="H13183" s="9" t="s">
        <v>20</v>
      </c>
      <c r="I13183" s="1" t="s">
        <v>41</v>
      </c>
      <c r="J13183" s="4" t="s">
        <v>47305</v>
      </c>
      <c r="K13183" s="3" t="s">
        <v>42</v>
      </c>
      <c r="L13183" s="4" t="s">
        <v>47305</v>
      </c>
      <c r="M13183" s="11"/>
      <c r="N13183" s="4"/>
      <c r="O13183" s="11"/>
      <c r="P13183" s="4"/>
      <c r="Q13183" s="11"/>
      <c r="R13183" s="4"/>
      <c r="S13183" s="11"/>
      <c r="T13183" s="4"/>
      <c r="U13183" s="11"/>
      <c r="V13183" s="4"/>
      <c r="W13183" s="11"/>
      <c r="X13183" s="4"/>
      <c r="Y13183" s="11"/>
      <c r="Z13183" s="4"/>
      <c r="AA13183" s="1" t="s">
        <v>16</v>
      </c>
      <c r="AC13183" s="23" t="s">
        <v>37888</v>
      </c>
      <c r="AD13183" s="23" t="s">
        <v>40440</v>
      </c>
      <c r="AE13183" t="s">
        <v>35410</v>
      </c>
    </row>
    <row r="13184" spans="1:31" ht="15" customHeight="1">
      <c r="A13184" s="1">
        <v>13183</v>
      </c>
      <c r="B13184" s="1" t="s">
        <v>54</v>
      </c>
      <c r="C13184" s="1" t="s">
        <v>18061</v>
      </c>
      <c r="D13184" s="9" t="s">
        <v>1678</v>
      </c>
      <c r="E13184" s="9" t="s">
        <v>1679</v>
      </c>
      <c r="F13184" s="9" t="s">
        <v>21686</v>
      </c>
      <c r="G13184" s="17">
        <v>919994444444</v>
      </c>
      <c r="H13184" s="9" t="s">
        <v>20</v>
      </c>
      <c r="I13184" s="1" t="s">
        <v>62</v>
      </c>
      <c r="J13184" s="4" t="s">
        <v>47305</v>
      </c>
      <c r="K13184" s="3" t="s">
        <v>17</v>
      </c>
      <c r="L13184" s="4" t="s">
        <v>47305</v>
      </c>
      <c r="M13184" s="4" t="s">
        <v>42</v>
      </c>
      <c r="N13184" s="3" t="str">
        <f>J13184</f>
        <v>[35 lacs - 50 lacs]</v>
      </c>
      <c r="O13184" s="11"/>
      <c r="P13184" s="4"/>
      <c r="Q13184" s="11"/>
      <c r="R13184" s="4"/>
      <c r="S13184" s="11"/>
      <c r="T13184" s="4"/>
      <c r="U13184" s="11"/>
      <c r="V13184" s="4"/>
      <c r="W13184" s="11"/>
      <c r="X13184" s="4"/>
      <c r="Y13184" s="11"/>
      <c r="Z13184" s="4"/>
      <c r="AA13184" s="1" t="s">
        <v>16</v>
      </c>
      <c r="AC13184" s="23" t="s">
        <v>37888</v>
      </c>
      <c r="AD13184" s="23" t="s">
        <v>40440</v>
      </c>
      <c r="AE13184" t="s">
        <v>35409</v>
      </c>
    </row>
    <row r="13185" spans="1:31" ht="15" customHeight="1">
      <c r="A13185" s="1">
        <v>13184</v>
      </c>
      <c r="B13185" s="1" t="s">
        <v>54</v>
      </c>
      <c r="C13185" s="1" t="s">
        <v>18071</v>
      </c>
      <c r="D13185" s="9" t="s">
        <v>35625</v>
      </c>
      <c r="E13185" s="9" t="s">
        <v>37388</v>
      </c>
      <c r="F13185" s="9" t="s">
        <v>29832</v>
      </c>
      <c r="G13185" s="17">
        <v>914466414019</v>
      </c>
      <c r="H13185" s="9" t="s">
        <v>20</v>
      </c>
      <c r="I13185" s="1" t="s">
        <v>9</v>
      </c>
      <c r="J13185" s="4" t="s">
        <v>47305</v>
      </c>
      <c r="K13185" s="3" t="s">
        <v>17</v>
      </c>
      <c r="L13185" s="4" t="s">
        <v>47305</v>
      </c>
      <c r="M13185" s="11"/>
      <c r="N13185" s="4"/>
      <c r="O13185" s="11"/>
      <c r="P13185" s="4"/>
      <c r="Q13185" s="11"/>
      <c r="R13185" s="4"/>
      <c r="S13185" s="11"/>
      <c r="T13185" s="4"/>
      <c r="U13185" s="11"/>
      <c r="V13185" s="4"/>
      <c r="W13185" s="11"/>
      <c r="X13185" s="4"/>
      <c r="Y13185" s="11"/>
      <c r="Z13185" s="4"/>
      <c r="AA13185" s="1" t="s">
        <v>16</v>
      </c>
      <c r="AC13185" s="23" t="s">
        <v>37888</v>
      </c>
      <c r="AD13185" s="23" t="s">
        <v>40440</v>
      </c>
      <c r="AE13185" t="s">
        <v>35410</v>
      </c>
    </row>
    <row r="13186" spans="1:31" ht="15" customHeight="1">
      <c r="A13186" s="1">
        <v>13185</v>
      </c>
      <c r="B13186" s="1" t="s">
        <v>54</v>
      </c>
      <c r="C13186" s="1" t="s">
        <v>18076</v>
      </c>
      <c r="D13186" s="9" t="s">
        <v>350</v>
      </c>
      <c r="E13186" s="9" t="s">
        <v>139</v>
      </c>
      <c r="F13186" s="9" t="s">
        <v>35163</v>
      </c>
      <c r="G13186" s="17">
        <v>91944494011</v>
      </c>
      <c r="H13186" s="9" t="s">
        <v>20</v>
      </c>
      <c r="I13186" s="1" t="s">
        <v>62</v>
      </c>
      <c r="J13186" s="4" t="s">
        <v>47305</v>
      </c>
      <c r="K13186" s="3" t="s">
        <v>17</v>
      </c>
      <c r="L13186" s="4" t="s">
        <v>47305</v>
      </c>
      <c r="M13186" s="11"/>
      <c r="N13186" s="4"/>
      <c r="O13186" s="11"/>
      <c r="P13186" s="4"/>
      <c r="Q13186" s="11"/>
      <c r="R13186" s="4"/>
      <c r="S13186" s="11"/>
      <c r="T13186" s="4"/>
      <c r="U13186" s="11"/>
      <c r="V13186" s="4"/>
      <c r="W13186" s="11"/>
      <c r="X13186" s="4"/>
      <c r="Y13186" s="11"/>
      <c r="Z13186" s="4"/>
      <c r="AA13186" s="1" t="s">
        <v>16</v>
      </c>
      <c r="AC13186" s="23" t="s">
        <v>37888</v>
      </c>
      <c r="AD13186" s="23" t="s">
        <v>40440</v>
      </c>
      <c r="AE13186" t="s">
        <v>35399</v>
      </c>
    </row>
    <row r="13187" spans="1:31" ht="15" customHeight="1">
      <c r="A13187" s="1">
        <v>13186</v>
      </c>
      <c r="B13187" s="1" t="s">
        <v>54</v>
      </c>
      <c r="C13187" s="1" t="s">
        <v>18077</v>
      </c>
      <c r="D13187" s="9" t="s">
        <v>557</v>
      </c>
      <c r="E13187" s="9" t="s">
        <v>553</v>
      </c>
      <c r="F13187" s="9" t="s">
        <v>29835</v>
      </c>
      <c r="G13187" s="17">
        <v>919994990946</v>
      </c>
      <c r="H13187" s="9" t="s">
        <v>15</v>
      </c>
      <c r="I13187" s="1" t="s">
        <v>41</v>
      </c>
      <c r="J13187" s="4" t="s">
        <v>47305</v>
      </c>
      <c r="K13187" s="3" t="s">
        <v>17</v>
      </c>
      <c r="L13187" s="4" t="s">
        <v>47305</v>
      </c>
      <c r="M13187" s="11"/>
      <c r="N13187" s="4"/>
      <c r="O13187" s="11"/>
      <c r="P13187" s="4"/>
      <c r="Q13187" s="11"/>
      <c r="R13187" s="4"/>
      <c r="S13187" s="11"/>
      <c r="T13187" s="4"/>
      <c r="U13187" s="11"/>
      <c r="V13187" s="4"/>
      <c r="W13187" s="11"/>
      <c r="X13187" s="4"/>
      <c r="Y13187" s="11"/>
      <c r="Z13187" s="4"/>
      <c r="AA13187" s="1" t="s">
        <v>16</v>
      </c>
      <c r="AC13187" s="23" t="s">
        <v>37888</v>
      </c>
      <c r="AD13187" s="23" t="s">
        <v>40440</v>
      </c>
      <c r="AE13187" t="s">
        <v>35399</v>
      </c>
    </row>
    <row r="13188" spans="1:31" ht="15" customHeight="1">
      <c r="A13188" s="1">
        <v>13187</v>
      </c>
      <c r="B13188" s="1" t="s">
        <v>54</v>
      </c>
      <c r="C13188" s="1" t="s">
        <v>18095</v>
      </c>
      <c r="D13188" s="9" t="s">
        <v>18351</v>
      </c>
      <c r="E13188" s="9" t="s">
        <v>18352</v>
      </c>
      <c r="F13188" s="9" t="s">
        <v>35165</v>
      </c>
      <c r="G13188" s="17">
        <v>919614444419</v>
      </c>
      <c r="H13188" s="9" t="s">
        <v>8</v>
      </c>
      <c r="I13188" s="1" t="s">
        <v>62</v>
      </c>
      <c r="J13188" s="4" t="s">
        <v>47305</v>
      </c>
      <c r="K13188" s="3" t="s">
        <v>17</v>
      </c>
      <c r="L13188" s="4" t="s">
        <v>47305</v>
      </c>
      <c r="M13188" s="11"/>
      <c r="N13188" s="4"/>
      <c r="O13188" s="11"/>
      <c r="P13188" s="4"/>
      <c r="Q13188" s="11"/>
      <c r="R13188" s="4"/>
      <c r="S13188" s="11"/>
      <c r="T13188" s="4"/>
      <c r="U13188" s="11"/>
      <c r="V13188" s="4"/>
      <c r="W13188" s="11"/>
      <c r="X13188" s="4"/>
      <c r="Y13188" s="11"/>
      <c r="Z13188" s="4"/>
      <c r="AA13188" s="1" t="s">
        <v>16</v>
      </c>
      <c r="AC13188" s="23" t="s">
        <v>37888</v>
      </c>
      <c r="AD13188" s="23" t="s">
        <v>40440</v>
      </c>
      <c r="AE13188" t="s">
        <v>35399</v>
      </c>
    </row>
    <row r="13189" spans="1:31" ht="15" customHeight="1">
      <c r="A13189" s="1">
        <v>13188</v>
      </c>
      <c r="B13189" s="1" t="s">
        <v>54</v>
      </c>
      <c r="C13189" s="1" t="s">
        <v>18108</v>
      </c>
      <c r="D13189" s="9" t="s">
        <v>36219</v>
      </c>
      <c r="E13189" s="9" t="s">
        <v>37049</v>
      </c>
      <c r="F13189" s="9" t="s">
        <v>29853</v>
      </c>
      <c r="G13189" s="17">
        <v>91914999146</v>
      </c>
      <c r="H13189" s="9" t="s">
        <v>8</v>
      </c>
      <c r="I13189" s="1" t="s">
        <v>41</v>
      </c>
      <c r="J13189" s="4" t="s">
        <v>47305</v>
      </c>
      <c r="K13189" s="3" t="s">
        <v>17</v>
      </c>
      <c r="L13189" s="4" t="s">
        <v>47305</v>
      </c>
      <c r="M13189" s="11"/>
      <c r="N13189" s="4"/>
      <c r="O13189" s="11"/>
      <c r="P13189" s="4"/>
      <c r="Q13189" s="11"/>
      <c r="R13189" s="4"/>
      <c r="S13189" s="11"/>
      <c r="T13189" s="4"/>
      <c r="U13189" s="11"/>
      <c r="V13189" s="4"/>
      <c r="W13189" s="11"/>
      <c r="X13189" s="4"/>
      <c r="Y13189" s="11"/>
      <c r="Z13189" s="4"/>
      <c r="AA13189" s="1" t="s">
        <v>16</v>
      </c>
      <c r="AC13189" s="23" t="s">
        <v>37888</v>
      </c>
      <c r="AD13189" s="23" t="s">
        <v>40440</v>
      </c>
      <c r="AE13189" t="s">
        <v>35399</v>
      </c>
    </row>
    <row r="13190" spans="1:31" ht="15" customHeight="1">
      <c r="A13190" s="1">
        <v>13189</v>
      </c>
      <c r="B13190" s="1" t="s">
        <v>54</v>
      </c>
      <c r="C13190" s="1" t="s">
        <v>18115</v>
      </c>
      <c r="D13190" s="9" t="s">
        <v>12273</v>
      </c>
      <c r="E13190" s="9" t="s">
        <v>139</v>
      </c>
      <c r="F13190" s="9" t="s">
        <v>18361</v>
      </c>
      <c r="G13190" s="17">
        <v>91944606494</v>
      </c>
      <c r="H13190" s="9" t="s">
        <v>20</v>
      </c>
      <c r="I13190" s="1" t="s">
        <v>9</v>
      </c>
      <c r="J13190" s="4" t="s">
        <v>47305</v>
      </c>
      <c r="K13190" s="3" t="s">
        <v>17</v>
      </c>
      <c r="L13190" s="4" t="s">
        <v>47305</v>
      </c>
      <c r="M13190" s="11"/>
      <c r="N13190" s="4"/>
      <c r="O13190" s="11"/>
      <c r="P13190" s="4"/>
      <c r="Q13190" s="11"/>
      <c r="R13190" s="4"/>
      <c r="S13190" s="11"/>
      <c r="T13190" s="4"/>
      <c r="U13190" s="11"/>
      <c r="V13190" s="4"/>
      <c r="W13190" s="11"/>
      <c r="X13190" s="4"/>
      <c r="Y13190" s="11"/>
      <c r="Z13190" s="4"/>
      <c r="AA13190" s="1" t="s">
        <v>16</v>
      </c>
      <c r="AC13190" s="23" t="s">
        <v>37888</v>
      </c>
      <c r="AD13190" s="23" t="s">
        <v>40440</v>
      </c>
      <c r="AE13190" t="s">
        <v>35394</v>
      </c>
    </row>
    <row r="13191" spans="1:31" ht="15" customHeight="1">
      <c r="A13191" s="1">
        <v>13190</v>
      </c>
      <c r="B13191" s="1" t="s">
        <v>54</v>
      </c>
      <c r="C13191" s="1" t="s">
        <v>18116</v>
      </c>
      <c r="D13191" s="9" t="s">
        <v>3055</v>
      </c>
      <c r="E13191" s="9" t="s">
        <v>824</v>
      </c>
      <c r="F13191" s="9" t="s">
        <v>32113</v>
      </c>
      <c r="G13191" s="17">
        <v>9199044900</v>
      </c>
      <c r="H13191" s="9" t="s">
        <v>20</v>
      </c>
      <c r="I13191" s="1" t="s">
        <v>62</v>
      </c>
      <c r="J13191" s="4" t="s">
        <v>47305</v>
      </c>
      <c r="K13191" s="3" t="s">
        <v>17</v>
      </c>
      <c r="L13191" s="4" t="s">
        <v>47305</v>
      </c>
      <c r="M13191" s="4" t="s">
        <v>42</v>
      </c>
      <c r="N13191" s="3" t="str">
        <f t="shared" ref="N13191:N13192" si="514">J13191</f>
        <v>[35 lacs - 50 lacs]</v>
      </c>
      <c r="O13191" s="11"/>
      <c r="P13191" s="4"/>
      <c r="Q13191" s="11"/>
      <c r="R13191" s="4"/>
      <c r="S13191" s="11"/>
      <c r="T13191" s="4"/>
      <c r="U13191" s="11"/>
      <c r="V13191" s="4"/>
      <c r="W13191" s="11"/>
      <c r="X13191" s="4"/>
      <c r="Y13191" s="11"/>
      <c r="Z13191" s="4"/>
      <c r="AA13191" s="1" t="s">
        <v>16</v>
      </c>
      <c r="AC13191" s="23" t="s">
        <v>37888</v>
      </c>
      <c r="AD13191" s="23" t="s">
        <v>40440</v>
      </c>
      <c r="AE13191" t="s">
        <v>35410</v>
      </c>
    </row>
    <row r="13192" spans="1:31" ht="15" customHeight="1">
      <c r="A13192" s="1">
        <v>13191</v>
      </c>
      <c r="B13192" s="1" t="s">
        <v>54</v>
      </c>
      <c r="C13192" s="1" t="s">
        <v>18128</v>
      </c>
      <c r="D13192" s="9" t="s">
        <v>3344</v>
      </c>
      <c r="E13192" s="9" t="s">
        <v>5933</v>
      </c>
      <c r="F13192" s="9" t="s">
        <v>29862</v>
      </c>
      <c r="G13192" s="17">
        <v>91946149</v>
      </c>
      <c r="H13192" s="9" t="s">
        <v>37</v>
      </c>
      <c r="I13192" s="1" t="s">
        <v>62</v>
      </c>
      <c r="J13192" s="4" t="s">
        <v>47305</v>
      </c>
      <c r="K13192" s="3" t="s">
        <v>17</v>
      </c>
      <c r="L13192" s="4" t="s">
        <v>47305</v>
      </c>
      <c r="M13192" s="4" t="s">
        <v>42</v>
      </c>
      <c r="N13192" s="3" t="str">
        <f t="shared" si="514"/>
        <v>[35 lacs - 50 lacs]</v>
      </c>
      <c r="O13192" s="11"/>
      <c r="P13192" s="4"/>
      <c r="Q13192" s="11"/>
      <c r="R13192" s="4"/>
      <c r="S13192" s="11"/>
      <c r="T13192" s="4"/>
      <c r="U13192" s="11"/>
      <c r="V13192" s="4"/>
      <c r="W13192" s="11"/>
      <c r="X13192" s="4"/>
      <c r="Y13192" s="11"/>
      <c r="Z13192" s="4"/>
      <c r="AA13192" s="1" t="s">
        <v>16</v>
      </c>
      <c r="AC13192" s="23" t="s">
        <v>37888</v>
      </c>
      <c r="AD13192" s="23" t="s">
        <v>40440</v>
      </c>
      <c r="AE13192" t="s">
        <v>35409</v>
      </c>
    </row>
    <row r="13193" spans="1:31" ht="15" customHeight="1">
      <c r="A13193" s="1">
        <v>13192</v>
      </c>
      <c r="B13193" s="1" t="s">
        <v>54</v>
      </c>
      <c r="C13193" s="1" t="s">
        <v>18143</v>
      </c>
      <c r="D13193" s="9" t="s">
        <v>36220</v>
      </c>
      <c r="E13193" s="9" t="s">
        <v>40</v>
      </c>
      <c r="F13193" s="9" t="s">
        <v>29872</v>
      </c>
      <c r="G13193" s="17">
        <v>91994604109</v>
      </c>
      <c r="H13193" s="9" t="s">
        <v>15</v>
      </c>
      <c r="I13193" s="1" t="s">
        <v>41</v>
      </c>
      <c r="J13193" s="4" t="s">
        <v>47305</v>
      </c>
      <c r="K13193" s="3" t="s">
        <v>17</v>
      </c>
      <c r="L13193" s="4" t="s">
        <v>47305</v>
      </c>
      <c r="M13193" s="11"/>
      <c r="N13193" s="4"/>
      <c r="O13193" s="11"/>
      <c r="P13193" s="4"/>
      <c r="Q13193" s="11"/>
      <c r="R13193" s="4"/>
      <c r="S13193" s="11"/>
      <c r="T13193" s="4"/>
      <c r="U13193" s="11"/>
      <c r="V13193" s="4"/>
      <c r="W13193" s="11"/>
      <c r="X13193" s="4"/>
      <c r="Y13193" s="11"/>
      <c r="Z13193" s="4"/>
      <c r="AA13193" s="1" t="s">
        <v>16</v>
      </c>
      <c r="AC13193" s="23" t="s">
        <v>37888</v>
      </c>
      <c r="AD13193" s="23" t="s">
        <v>40440</v>
      </c>
      <c r="AE13193" t="s">
        <v>35409</v>
      </c>
    </row>
    <row r="13194" spans="1:31" ht="15" customHeight="1">
      <c r="A13194" s="1">
        <v>13193</v>
      </c>
      <c r="B13194" s="1" t="s">
        <v>54</v>
      </c>
      <c r="C13194" s="1" t="s">
        <v>18148</v>
      </c>
      <c r="D13194" s="9" t="s">
        <v>7429</v>
      </c>
      <c r="E13194" s="9" t="s">
        <v>90</v>
      </c>
      <c r="F13194" s="9" t="s">
        <v>29877</v>
      </c>
      <c r="G13194" s="17">
        <v>91994106601</v>
      </c>
      <c r="H13194" s="9" t="s">
        <v>8</v>
      </c>
      <c r="I13194" s="1" t="s">
        <v>9</v>
      </c>
      <c r="J13194" s="4" t="s">
        <v>47305</v>
      </c>
      <c r="K13194" s="3" t="s">
        <v>17</v>
      </c>
      <c r="L13194" s="4" t="s">
        <v>47305</v>
      </c>
      <c r="M13194" s="4" t="s">
        <v>42</v>
      </c>
      <c r="N13194" s="3" t="str">
        <f t="shared" ref="N13194:N13195" si="515">J13194</f>
        <v>[35 lacs - 50 lacs]</v>
      </c>
      <c r="O13194" s="11"/>
      <c r="P13194" s="4"/>
      <c r="Q13194" s="11"/>
      <c r="R13194" s="4"/>
      <c r="S13194" s="11"/>
      <c r="T13194" s="4"/>
      <c r="U13194" s="11"/>
      <c r="V13194" s="4"/>
      <c r="W13194" s="11"/>
      <c r="X13194" s="4"/>
      <c r="Y13194" s="11"/>
      <c r="Z13194" s="4"/>
      <c r="AA13194" s="1" t="s">
        <v>11</v>
      </c>
      <c r="AC13194" s="23" t="s">
        <v>37888</v>
      </c>
      <c r="AD13194" s="23" t="s">
        <v>40440</v>
      </c>
      <c r="AE13194" t="s">
        <v>35399</v>
      </c>
    </row>
    <row r="13195" spans="1:31" ht="15" customHeight="1">
      <c r="A13195" s="1">
        <v>13194</v>
      </c>
      <c r="B13195" s="1" t="s">
        <v>54</v>
      </c>
      <c r="C13195" s="1" t="s">
        <v>18152</v>
      </c>
      <c r="D13195" s="9" t="s">
        <v>72</v>
      </c>
      <c r="E13195" s="9" t="s">
        <v>2808</v>
      </c>
      <c r="F13195" s="9" t="s">
        <v>29881</v>
      </c>
      <c r="G13195" s="17">
        <v>919909944499</v>
      </c>
      <c r="H13195" s="9" t="s">
        <v>20</v>
      </c>
      <c r="I13195" s="1" t="s">
        <v>41</v>
      </c>
      <c r="J13195" s="4" t="s">
        <v>47305</v>
      </c>
      <c r="K13195" s="3" t="s">
        <v>213</v>
      </c>
      <c r="L13195" s="4" t="s">
        <v>47305</v>
      </c>
      <c r="M13195" s="4" t="s">
        <v>17</v>
      </c>
      <c r="N13195" s="3" t="str">
        <f t="shared" si="515"/>
        <v>[35 lacs - 50 lacs]</v>
      </c>
      <c r="O13195" s="11"/>
      <c r="P13195" s="4"/>
      <c r="Q13195" s="11"/>
      <c r="R13195" s="4"/>
      <c r="S13195" s="11"/>
      <c r="T13195" s="4"/>
      <c r="U13195" s="11"/>
      <c r="V13195" s="4"/>
      <c r="W13195" s="11"/>
      <c r="X13195" s="4"/>
      <c r="Y13195" s="11"/>
      <c r="Z13195" s="4"/>
      <c r="AA13195" s="1" t="s">
        <v>16</v>
      </c>
      <c r="AC13195" s="23" t="s">
        <v>37888</v>
      </c>
      <c r="AD13195" s="23" t="s">
        <v>40440</v>
      </c>
      <c r="AE13195" t="s">
        <v>35394</v>
      </c>
    </row>
    <row r="13196" spans="1:31" ht="15" customHeight="1">
      <c r="A13196" s="1">
        <v>13195</v>
      </c>
      <c r="B13196" s="1" t="s">
        <v>54</v>
      </c>
      <c r="C13196" s="1" t="s">
        <v>18156</v>
      </c>
      <c r="D13196" s="9" t="s">
        <v>1008</v>
      </c>
      <c r="E13196" s="9" t="s">
        <v>90</v>
      </c>
      <c r="F13196" s="9" t="s">
        <v>33121</v>
      </c>
      <c r="G13196" s="17">
        <v>910964691</v>
      </c>
      <c r="H13196" s="9" t="s">
        <v>8</v>
      </c>
      <c r="I13196" s="1" t="s">
        <v>62</v>
      </c>
      <c r="J13196" s="4" t="s">
        <v>47305</v>
      </c>
      <c r="K13196" s="3" t="s">
        <v>17</v>
      </c>
      <c r="L13196" s="4" t="s">
        <v>47305</v>
      </c>
      <c r="M13196" s="11"/>
      <c r="N13196" s="4"/>
      <c r="O13196" s="11"/>
      <c r="P13196" s="4"/>
      <c r="Q13196" s="11"/>
      <c r="R13196" s="4"/>
      <c r="S13196" s="11"/>
      <c r="T13196" s="4"/>
      <c r="U13196" s="11"/>
      <c r="V13196" s="4"/>
      <c r="W13196" s="11"/>
      <c r="X13196" s="4"/>
      <c r="Y13196" s="11"/>
      <c r="Z13196" s="4"/>
      <c r="AA13196" s="1" t="s">
        <v>16</v>
      </c>
      <c r="AC13196" s="23" t="s">
        <v>37888</v>
      </c>
      <c r="AD13196" s="23" t="s">
        <v>40440</v>
      </c>
      <c r="AE13196" t="s">
        <v>35410</v>
      </c>
    </row>
    <row r="13197" spans="1:31" ht="15" customHeight="1">
      <c r="A13197" s="1">
        <v>13196</v>
      </c>
      <c r="B13197" s="1" t="s">
        <v>54</v>
      </c>
      <c r="C13197" s="1" t="s">
        <v>18161</v>
      </c>
      <c r="D13197" s="9" t="s">
        <v>2359</v>
      </c>
      <c r="E13197" s="9" t="s">
        <v>87</v>
      </c>
      <c r="F13197" s="9" t="s">
        <v>35172</v>
      </c>
      <c r="G13197" s="17">
        <v>91090946944</v>
      </c>
      <c r="H13197" s="9" t="s">
        <v>8</v>
      </c>
      <c r="I13197" s="1" t="s">
        <v>62</v>
      </c>
      <c r="J13197" s="4" t="s">
        <v>47305</v>
      </c>
      <c r="K13197" s="3" t="s">
        <v>213</v>
      </c>
      <c r="L13197" s="4" t="s">
        <v>47305</v>
      </c>
      <c r="M13197" s="4" t="s">
        <v>17</v>
      </c>
      <c r="N13197" s="3" t="str">
        <f>J13197</f>
        <v>[35 lacs - 50 lacs]</v>
      </c>
      <c r="O13197" s="11"/>
      <c r="P13197" s="4"/>
      <c r="Q13197" s="11"/>
      <c r="R13197" s="4"/>
      <c r="S13197" s="11"/>
      <c r="T13197" s="4"/>
      <c r="U13197" s="11"/>
      <c r="V13197" s="4"/>
      <c r="W13197" s="11"/>
      <c r="X13197" s="4"/>
      <c r="Y13197" s="11"/>
      <c r="Z13197" s="4"/>
      <c r="AA13197" s="1" t="s">
        <v>16</v>
      </c>
      <c r="AC13197" s="23" t="s">
        <v>37888</v>
      </c>
      <c r="AD13197" s="23" t="s">
        <v>40440</v>
      </c>
      <c r="AE13197" t="s">
        <v>35409</v>
      </c>
    </row>
    <row r="13198" spans="1:31" ht="15" customHeight="1">
      <c r="A13198" s="1">
        <v>13197</v>
      </c>
      <c r="B13198" s="1" t="s">
        <v>54</v>
      </c>
      <c r="C13198" s="1" t="s">
        <v>18163</v>
      </c>
      <c r="D13198" s="9" t="s">
        <v>18367</v>
      </c>
      <c r="E13198" s="9" t="s">
        <v>10643</v>
      </c>
      <c r="F13198" s="9" t="s">
        <v>35173</v>
      </c>
      <c r="G13198" s="17">
        <v>91444694441</v>
      </c>
      <c r="H13198" s="9" t="s">
        <v>8</v>
      </c>
      <c r="I13198" s="1" t="s">
        <v>41</v>
      </c>
      <c r="J13198" s="4" t="s">
        <v>47305</v>
      </c>
      <c r="K13198" s="3" t="s">
        <v>17</v>
      </c>
      <c r="L13198" s="4" t="s">
        <v>47305</v>
      </c>
      <c r="M13198" s="11"/>
      <c r="N13198" s="4"/>
      <c r="O13198" s="11"/>
      <c r="P13198" s="4"/>
      <c r="Q13198" s="11"/>
      <c r="R13198" s="4"/>
      <c r="S13198" s="11"/>
      <c r="T13198" s="4"/>
      <c r="U13198" s="11"/>
      <c r="V13198" s="4"/>
      <c r="W13198" s="11"/>
      <c r="X13198" s="4"/>
      <c r="Y13198" s="11"/>
      <c r="Z13198" s="4"/>
      <c r="AA13198" s="1" t="s">
        <v>16</v>
      </c>
      <c r="AC13198" s="23" t="s">
        <v>37888</v>
      </c>
      <c r="AD13198" s="23" t="s">
        <v>40440</v>
      </c>
      <c r="AE13198" t="s">
        <v>35394</v>
      </c>
    </row>
    <row r="13199" spans="1:31" ht="15" customHeight="1">
      <c r="A13199" s="1">
        <v>13198</v>
      </c>
      <c r="B13199" s="1" t="s">
        <v>54</v>
      </c>
      <c r="C13199" s="1" t="s">
        <v>18164</v>
      </c>
      <c r="D13199" s="9" t="s">
        <v>12796</v>
      </c>
      <c r="E13199" s="9" t="s">
        <v>824</v>
      </c>
      <c r="F13199" s="9" t="s">
        <v>33123</v>
      </c>
      <c r="G13199" s="17">
        <v>91440946996</v>
      </c>
      <c r="H13199" s="9" t="s">
        <v>20</v>
      </c>
      <c r="I13199" s="1" t="s">
        <v>62</v>
      </c>
      <c r="J13199" s="4" t="s">
        <v>47305</v>
      </c>
      <c r="K13199" s="11" t="s">
        <v>14137</v>
      </c>
      <c r="L13199" s="4" t="s">
        <v>47305</v>
      </c>
      <c r="M13199" s="11"/>
      <c r="N13199" s="4"/>
      <c r="O13199" s="11"/>
      <c r="P13199" s="4"/>
      <c r="Q13199" s="11"/>
      <c r="R13199" s="4"/>
      <c r="S13199" s="11"/>
      <c r="T13199" s="4"/>
      <c r="U13199" s="11"/>
      <c r="V13199" s="4"/>
      <c r="W13199" s="11"/>
      <c r="X13199" s="4"/>
      <c r="Y13199" s="11"/>
      <c r="Z13199" s="4"/>
      <c r="AA13199" s="1" t="s">
        <v>16</v>
      </c>
      <c r="AC13199" s="23" t="s">
        <v>37888</v>
      </c>
      <c r="AD13199" s="23" t="s">
        <v>40440</v>
      </c>
      <c r="AE13199" t="s">
        <v>35399</v>
      </c>
    </row>
    <row r="13200" spans="1:31" ht="15" customHeight="1">
      <c r="A13200" s="1">
        <v>13199</v>
      </c>
      <c r="B13200" s="1" t="s">
        <v>54</v>
      </c>
      <c r="C13200" s="1" t="s">
        <v>18168</v>
      </c>
      <c r="D13200" s="9" t="s">
        <v>36221</v>
      </c>
      <c r="E13200" s="9" t="s">
        <v>1311</v>
      </c>
      <c r="F13200" s="9" t="s">
        <v>33124</v>
      </c>
      <c r="G13200" s="17">
        <v>9194944144</v>
      </c>
      <c r="H13200" s="9" t="s">
        <v>15</v>
      </c>
      <c r="I13200" s="1" t="s">
        <v>62</v>
      </c>
      <c r="J13200" s="4" t="s">
        <v>47305</v>
      </c>
      <c r="K13200" s="3" t="s">
        <v>17</v>
      </c>
      <c r="L13200" s="4" t="s">
        <v>47305</v>
      </c>
      <c r="M13200" s="4" t="s">
        <v>42</v>
      </c>
      <c r="N13200" s="3" t="str">
        <f>J13200</f>
        <v>[35 lacs - 50 lacs]</v>
      </c>
      <c r="O13200" s="11"/>
      <c r="P13200" s="4"/>
      <c r="Q13200" s="11"/>
      <c r="R13200" s="4"/>
      <c r="S13200" s="11"/>
      <c r="T13200" s="4"/>
      <c r="U13200" s="11"/>
      <c r="V13200" s="4"/>
      <c r="W13200" s="11"/>
      <c r="X13200" s="4"/>
      <c r="Y13200" s="11"/>
      <c r="Z13200" s="4"/>
      <c r="AA13200" s="1" t="s">
        <v>16</v>
      </c>
      <c r="AC13200" s="23" t="s">
        <v>37888</v>
      </c>
      <c r="AD13200" s="23" t="s">
        <v>40440</v>
      </c>
      <c r="AE13200" t="s">
        <v>35394</v>
      </c>
    </row>
    <row r="13201" spans="1:31" ht="15" customHeight="1">
      <c r="A13201" s="1">
        <v>13200</v>
      </c>
      <c r="B13201" s="1" t="s">
        <v>54</v>
      </c>
      <c r="C13201" s="1" t="s">
        <v>18169</v>
      </c>
      <c r="D13201" s="9" t="s">
        <v>2742</v>
      </c>
      <c r="E13201" s="9" t="s">
        <v>139</v>
      </c>
      <c r="F13201" s="9" t="s">
        <v>35174</v>
      </c>
      <c r="G13201" s="17">
        <v>914469444</v>
      </c>
      <c r="H13201" s="9" t="s">
        <v>8</v>
      </c>
      <c r="I13201" s="1" t="s">
        <v>9</v>
      </c>
      <c r="J13201" s="4" t="s">
        <v>47305</v>
      </c>
      <c r="K13201" s="3" t="s">
        <v>17</v>
      </c>
      <c r="L13201" s="4" t="s">
        <v>47305</v>
      </c>
      <c r="M13201" s="11"/>
      <c r="N13201" s="4"/>
      <c r="O13201" s="11"/>
      <c r="P13201" s="4"/>
      <c r="Q13201" s="11"/>
      <c r="R13201" s="4"/>
      <c r="S13201" s="11"/>
      <c r="T13201" s="4"/>
      <c r="U13201" s="11"/>
      <c r="V13201" s="4"/>
      <c r="W13201" s="11"/>
      <c r="X13201" s="4"/>
      <c r="Y13201" s="11"/>
      <c r="Z13201" s="4"/>
      <c r="AA13201" s="1" t="s">
        <v>16</v>
      </c>
      <c r="AC13201" s="23" t="s">
        <v>37888</v>
      </c>
      <c r="AD13201" s="23" t="s">
        <v>40440</v>
      </c>
      <c r="AE13201" t="s">
        <v>35399</v>
      </c>
    </row>
    <row r="13202" spans="1:31" ht="15" customHeight="1">
      <c r="A13202" s="1">
        <v>13201</v>
      </c>
      <c r="B13202" s="1" t="s">
        <v>54</v>
      </c>
      <c r="C13202" s="1" t="s">
        <v>18179</v>
      </c>
      <c r="D13202" s="9" t="s">
        <v>2742</v>
      </c>
      <c r="E13202" s="9" t="s">
        <v>139</v>
      </c>
      <c r="F13202" s="9" t="s">
        <v>35176</v>
      </c>
      <c r="G13202" s="17">
        <v>91999149460</v>
      </c>
      <c r="H13202" s="9" t="s">
        <v>8</v>
      </c>
      <c r="I13202" s="1" t="s">
        <v>62</v>
      </c>
      <c r="J13202" s="4" t="s">
        <v>47305</v>
      </c>
      <c r="K13202" s="3" t="s">
        <v>17</v>
      </c>
      <c r="L13202" s="4" t="s">
        <v>47305</v>
      </c>
      <c r="M13202" s="11"/>
      <c r="N13202" s="4"/>
      <c r="O13202" s="11"/>
      <c r="P13202" s="4"/>
      <c r="Q13202" s="11"/>
      <c r="R13202" s="4"/>
      <c r="S13202" s="11"/>
      <c r="T13202" s="4"/>
      <c r="U13202" s="11"/>
      <c r="V13202" s="4"/>
      <c r="W13202" s="11"/>
      <c r="X13202" s="4"/>
      <c r="Y13202" s="11"/>
      <c r="Z13202" s="4"/>
      <c r="AA13202" s="1" t="s">
        <v>16</v>
      </c>
      <c r="AC13202" s="23" t="s">
        <v>37888</v>
      </c>
      <c r="AD13202" s="23" t="s">
        <v>40440</v>
      </c>
      <c r="AE13202" t="s">
        <v>35399</v>
      </c>
    </row>
    <row r="13203" spans="1:31" ht="15" customHeight="1">
      <c r="A13203" s="1">
        <v>13202</v>
      </c>
      <c r="B13203" s="1" t="s">
        <v>54</v>
      </c>
      <c r="C13203" s="1" t="s">
        <v>18188</v>
      </c>
      <c r="D13203" s="9" t="s">
        <v>336</v>
      </c>
      <c r="E13203" s="9" t="s">
        <v>328</v>
      </c>
      <c r="F13203" s="9" t="s">
        <v>29901</v>
      </c>
      <c r="G13203" s="17">
        <v>91949400064</v>
      </c>
      <c r="H13203" s="9" t="s">
        <v>20</v>
      </c>
      <c r="I13203" s="1" t="s">
        <v>41</v>
      </c>
      <c r="J13203" s="4" t="s">
        <v>47305</v>
      </c>
      <c r="K13203" s="3" t="s">
        <v>42</v>
      </c>
      <c r="L13203" s="4" t="s">
        <v>47305</v>
      </c>
      <c r="M13203" s="11"/>
      <c r="N13203" s="4"/>
      <c r="O13203" s="11"/>
      <c r="P13203" s="4"/>
      <c r="Q13203" s="11"/>
      <c r="R13203" s="4"/>
      <c r="S13203" s="11"/>
      <c r="T13203" s="4"/>
      <c r="U13203" s="11"/>
      <c r="V13203" s="4"/>
      <c r="W13203" s="11"/>
      <c r="X13203" s="4"/>
      <c r="Y13203" s="11"/>
      <c r="Z13203" s="4"/>
      <c r="AA13203" s="1" t="s">
        <v>16</v>
      </c>
      <c r="AC13203" s="23" t="s">
        <v>37888</v>
      </c>
      <c r="AD13203" s="23" t="s">
        <v>40440</v>
      </c>
      <c r="AE13203" t="s">
        <v>35399</v>
      </c>
    </row>
    <row r="13204" spans="1:31" ht="15" customHeight="1">
      <c r="A13204" s="1">
        <v>13203</v>
      </c>
      <c r="B13204" s="1" t="s">
        <v>54</v>
      </c>
      <c r="C13204" s="1" t="s">
        <v>18191</v>
      </c>
      <c r="D13204" s="9" t="s">
        <v>1231</v>
      </c>
      <c r="E13204" s="9" t="s">
        <v>18375</v>
      </c>
      <c r="F13204" s="9" t="s">
        <v>29903</v>
      </c>
      <c r="G13204" s="17">
        <v>919944994491</v>
      </c>
      <c r="H13204" s="9" t="s">
        <v>20</v>
      </c>
      <c r="I13204" s="1" t="s">
        <v>9</v>
      </c>
      <c r="J13204" s="4" t="s">
        <v>47305</v>
      </c>
      <c r="K13204" s="3" t="s">
        <v>17</v>
      </c>
      <c r="L13204" s="4" t="s">
        <v>47305</v>
      </c>
      <c r="M13204" s="11"/>
      <c r="N13204" s="4"/>
      <c r="O13204" s="11"/>
      <c r="P13204" s="4"/>
      <c r="Q13204" s="11"/>
      <c r="R13204" s="4"/>
      <c r="S13204" s="11"/>
      <c r="T13204" s="4"/>
      <c r="U13204" s="11"/>
      <c r="V13204" s="4"/>
      <c r="W13204" s="11"/>
      <c r="X13204" s="4"/>
      <c r="Y13204" s="11"/>
      <c r="Z13204" s="4"/>
      <c r="AA13204" s="1" t="s">
        <v>16</v>
      </c>
      <c r="AC13204" s="23" t="s">
        <v>37888</v>
      </c>
      <c r="AD13204" s="23" t="s">
        <v>40440</v>
      </c>
      <c r="AE13204" t="s">
        <v>35409</v>
      </c>
    </row>
    <row r="13205" spans="1:31" ht="15" customHeight="1">
      <c r="A13205" s="1">
        <v>13204</v>
      </c>
      <c r="B13205" s="1" t="s">
        <v>54</v>
      </c>
      <c r="C13205" s="1" t="s">
        <v>18214</v>
      </c>
      <c r="D13205" s="9" t="s">
        <v>18379</v>
      </c>
      <c r="E13205" s="9" t="s">
        <v>2881</v>
      </c>
      <c r="F13205" s="9" t="s">
        <v>33135</v>
      </c>
      <c r="G13205" s="17">
        <v>919099090146</v>
      </c>
      <c r="H13205" s="9" t="s">
        <v>8</v>
      </c>
      <c r="I13205" s="1" t="s">
        <v>9</v>
      </c>
      <c r="J13205" s="4" t="s">
        <v>47305</v>
      </c>
      <c r="K13205" s="3" t="s">
        <v>17</v>
      </c>
      <c r="L13205" s="4" t="s">
        <v>47305</v>
      </c>
      <c r="M13205" s="4" t="s">
        <v>42</v>
      </c>
      <c r="N13205" s="3" t="str">
        <f>J13205</f>
        <v>[35 lacs - 50 lacs]</v>
      </c>
      <c r="O13205" s="11"/>
      <c r="P13205" s="4"/>
      <c r="Q13205" s="11"/>
      <c r="R13205" s="4"/>
      <c r="S13205" s="11"/>
      <c r="T13205" s="4"/>
      <c r="U13205" s="11"/>
      <c r="V13205" s="4"/>
      <c r="W13205" s="11"/>
      <c r="X13205" s="4"/>
      <c r="Y13205" s="11"/>
      <c r="Z13205" s="4"/>
      <c r="AA13205" s="1" t="s">
        <v>16</v>
      </c>
      <c r="AC13205" s="23" t="s">
        <v>37888</v>
      </c>
      <c r="AD13205" s="23" t="s">
        <v>40440</v>
      </c>
      <c r="AE13205" t="s">
        <v>35394</v>
      </c>
    </row>
    <row r="13206" spans="1:31" ht="15" customHeight="1">
      <c r="A13206" s="1">
        <v>13205</v>
      </c>
      <c r="B13206" s="1" t="s">
        <v>54</v>
      </c>
      <c r="C13206" s="1" t="s">
        <v>18216</v>
      </c>
      <c r="D13206" s="9" t="s">
        <v>36222</v>
      </c>
      <c r="E13206" s="9" t="s">
        <v>37389</v>
      </c>
      <c r="F13206" s="9" t="s">
        <v>33136</v>
      </c>
      <c r="G13206" s="17">
        <v>9196464449</v>
      </c>
      <c r="H13206" s="9" t="s">
        <v>8</v>
      </c>
      <c r="I13206" s="1" t="s">
        <v>62</v>
      </c>
      <c r="J13206" s="4" t="s">
        <v>47305</v>
      </c>
      <c r="K13206" s="3" t="s">
        <v>17</v>
      </c>
      <c r="L13206" s="4" t="s">
        <v>47305</v>
      </c>
      <c r="M13206" s="11"/>
      <c r="N13206" s="4"/>
      <c r="O13206" s="11"/>
      <c r="P13206" s="4"/>
      <c r="Q13206" s="11"/>
      <c r="R13206" s="4"/>
      <c r="S13206" s="11"/>
      <c r="T13206" s="4"/>
      <c r="U13206" s="11"/>
      <c r="V13206" s="4"/>
      <c r="W13206" s="11"/>
      <c r="X13206" s="4"/>
      <c r="Y13206" s="11"/>
      <c r="Z13206" s="4"/>
      <c r="AA13206" s="1" t="s">
        <v>16</v>
      </c>
      <c r="AC13206" s="23" t="s">
        <v>37888</v>
      </c>
      <c r="AD13206" s="23" t="s">
        <v>40440</v>
      </c>
      <c r="AE13206" t="s">
        <v>35410</v>
      </c>
    </row>
    <row r="13207" spans="1:31" ht="15" customHeight="1">
      <c r="A13207" s="1">
        <v>13206</v>
      </c>
      <c r="B13207" s="1" t="s">
        <v>54</v>
      </c>
      <c r="C13207" s="1" t="s">
        <v>18217</v>
      </c>
      <c r="D13207" s="9" t="s">
        <v>39</v>
      </c>
      <c r="E13207" s="9" t="s">
        <v>7793</v>
      </c>
      <c r="F13207" s="9" t="s">
        <v>29915</v>
      </c>
      <c r="G13207" s="17">
        <v>9160091604</v>
      </c>
      <c r="H13207" s="9" t="s">
        <v>20</v>
      </c>
      <c r="I13207" s="1" t="s">
        <v>41</v>
      </c>
      <c r="J13207" s="4" t="s">
        <v>47305</v>
      </c>
      <c r="K13207" s="3" t="s">
        <v>42</v>
      </c>
      <c r="L13207" s="4" t="s">
        <v>47305</v>
      </c>
      <c r="M13207" s="11"/>
      <c r="N13207" s="4"/>
      <c r="O13207" s="11"/>
      <c r="P13207" s="4"/>
      <c r="Q13207" s="11"/>
      <c r="R13207" s="4"/>
      <c r="S13207" s="11"/>
      <c r="T13207" s="4"/>
      <c r="U13207" s="11"/>
      <c r="V13207" s="4"/>
      <c r="W13207" s="11"/>
      <c r="X13207" s="4"/>
      <c r="Y13207" s="11"/>
      <c r="Z13207" s="4"/>
      <c r="AA13207" s="1" t="s">
        <v>16</v>
      </c>
      <c r="AC13207" s="23" t="s">
        <v>37888</v>
      </c>
      <c r="AD13207" s="23" t="s">
        <v>40440</v>
      </c>
      <c r="AE13207" t="s">
        <v>35394</v>
      </c>
    </row>
    <row r="13208" spans="1:31" ht="15" customHeight="1">
      <c r="A13208" s="1">
        <v>13207</v>
      </c>
      <c r="B13208" s="1" t="s">
        <v>54</v>
      </c>
      <c r="C13208" s="1" t="s">
        <v>18218</v>
      </c>
      <c r="D13208" s="9" t="s">
        <v>6471</v>
      </c>
      <c r="E13208" s="9" t="s">
        <v>37390</v>
      </c>
      <c r="F13208" s="9" t="s">
        <v>27585</v>
      </c>
      <c r="G13208" s="17">
        <v>919494960409</v>
      </c>
      <c r="H13208" s="9" t="s">
        <v>8</v>
      </c>
      <c r="I13208" s="1" t="s">
        <v>41</v>
      </c>
      <c r="J13208" s="4" t="s">
        <v>47305</v>
      </c>
      <c r="K13208" s="3" t="s">
        <v>42</v>
      </c>
      <c r="L13208" s="4" t="s">
        <v>47305</v>
      </c>
      <c r="M13208" s="11"/>
      <c r="N13208" s="4"/>
      <c r="O13208" s="11"/>
      <c r="P13208" s="4"/>
      <c r="Q13208" s="11"/>
      <c r="R13208" s="4"/>
      <c r="S13208" s="11"/>
      <c r="T13208" s="4"/>
      <c r="U13208" s="11"/>
      <c r="V13208" s="4"/>
      <c r="W13208" s="11"/>
      <c r="X13208" s="4"/>
      <c r="Y13208" s="11"/>
      <c r="Z13208" s="4"/>
      <c r="AA13208" s="1" t="s">
        <v>16</v>
      </c>
      <c r="AC13208" s="23" t="s">
        <v>37888</v>
      </c>
      <c r="AD13208" s="23" t="s">
        <v>40440</v>
      </c>
      <c r="AE13208" t="s">
        <v>35409</v>
      </c>
    </row>
    <row r="13209" spans="1:31" ht="15" customHeight="1">
      <c r="A13209" s="1">
        <v>13208</v>
      </c>
      <c r="B13209" s="1" t="s">
        <v>54</v>
      </c>
      <c r="C13209" s="1" t="s">
        <v>18220</v>
      </c>
      <c r="D13209" s="9" t="s">
        <v>1846</v>
      </c>
      <c r="E13209" s="9" t="s">
        <v>40</v>
      </c>
      <c r="F13209" s="9" t="s">
        <v>29917</v>
      </c>
      <c r="G13209" s="17">
        <v>919446099949</v>
      </c>
      <c r="H13209" s="9" t="s">
        <v>37</v>
      </c>
      <c r="I13209" s="1" t="s">
        <v>41</v>
      </c>
      <c r="J13209" s="4" t="s">
        <v>47305</v>
      </c>
      <c r="K13209" s="3" t="s">
        <v>17</v>
      </c>
      <c r="L13209" s="4" t="s">
        <v>47305</v>
      </c>
      <c r="M13209" s="11"/>
      <c r="N13209" s="4"/>
      <c r="O13209" s="11"/>
      <c r="P13209" s="4"/>
      <c r="Q13209" s="11"/>
      <c r="R13209" s="4"/>
      <c r="S13209" s="11"/>
      <c r="T13209" s="4"/>
      <c r="U13209" s="11"/>
      <c r="V13209" s="4"/>
      <c r="W13209" s="11"/>
      <c r="X13209" s="4"/>
      <c r="Y13209" s="11"/>
      <c r="Z13209" s="4"/>
      <c r="AA13209" s="1" t="s">
        <v>16</v>
      </c>
      <c r="AC13209" s="23" t="s">
        <v>37888</v>
      </c>
      <c r="AD13209" s="23" t="s">
        <v>40440</v>
      </c>
      <c r="AE13209" t="s">
        <v>35399</v>
      </c>
    </row>
    <row r="13210" spans="1:31" ht="15" customHeight="1">
      <c r="A13210" s="1">
        <v>13209</v>
      </c>
      <c r="B13210" s="1" t="s">
        <v>54</v>
      </c>
      <c r="C13210" s="1" t="s">
        <v>18223</v>
      </c>
      <c r="D13210" s="9" t="s">
        <v>723</v>
      </c>
      <c r="E13210" s="9" t="s">
        <v>328</v>
      </c>
      <c r="F13210" s="9" t="s">
        <v>29920</v>
      </c>
      <c r="G13210" s="17">
        <v>91944161096</v>
      </c>
      <c r="H13210" s="9" t="s">
        <v>20</v>
      </c>
      <c r="I13210" s="1" t="s">
        <v>62</v>
      </c>
      <c r="J13210" s="4" t="s">
        <v>47305</v>
      </c>
      <c r="K13210" s="3" t="s">
        <v>42</v>
      </c>
      <c r="L13210" s="4" t="s">
        <v>47305</v>
      </c>
      <c r="M13210" s="11"/>
      <c r="N13210" s="4"/>
      <c r="O13210" s="11"/>
      <c r="P13210" s="4"/>
      <c r="Q13210" s="11"/>
      <c r="R13210" s="4"/>
      <c r="S13210" s="11"/>
      <c r="T13210" s="4"/>
      <c r="U13210" s="11"/>
      <c r="V13210" s="4"/>
      <c r="W13210" s="11"/>
      <c r="X13210" s="4"/>
      <c r="Y13210" s="11"/>
      <c r="Z13210" s="4"/>
      <c r="AA13210" s="1" t="s">
        <v>16</v>
      </c>
      <c r="AC13210" s="23" t="s">
        <v>37888</v>
      </c>
      <c r="AD13210" s="23" t="s">
        <v>40440</v>
      </c>
      <c r="AE13210" t="s">
        <v>35394</v>
      </c>
    </row>
    <row r="13211" spans="1:31" ht="15" customHeight="1">
      <c r="A13211" s="1">
        <v>13210</v>
      </c>
      <c r="B13211" s="1" t="s">
        <v>54</v>
      </c>
      <c r="C13211" s="1" t="s">
        <v>18225</v>
      </c>
      <c r="D13211" s="9" t="s">
        <v>1015</v>
      </c>
      <c r="E13211" s="9" t="s">
        <v>4899</v>
      </c>
      <c r="F13211" s="9" t="s">
        <v>33138</v>
      </c>
      <c r="G13211" s="17">
        <v>9149649099</v>
      </c>
      <c r="H13211" s="9" t="s">
        <v>8</v>
      </c>
      <c r="I13211" s="1" t="s">
        <v>9</v>
      </c>
      <c r="J13211" s="4" t="s">
        <v>47305</v>
      </c>
      <c r="K13211" s="3" t="s">
        <v>17</v>
      </c>
      <c r="L13211" s="4" t="s">
        <v>47305</v>
      </c>
      <c r="M13211" s="11"/>
      <c r="N13211" s="4"/>
      <c r="O13211" s="11"/>
      <c r="P13211" s="4"/>
      <c r="Q13211" s="11"/>
      <c r="R13211" s="4"/>
      <c r="S13211" s="11"/>
      <c r="T13211" s="4"/>
      <c r="U13211" s="11"/>
      <c r="V13211" s="4"/>
      <c r="W13211" s="11"/>
      <c r="X13211" s="4"/>
      <c r="Y13211" s="11"/>
      <c r="Z13211" s="4"/>
      <c r="AA13211" s="1" t="s">
        <v>16</v>
      </c>
      <c r="AC13211" s="23" t="s">
        <v>37888</v>
      </c>
      <c r="AD13211" s="23" t="s">
        <v>40440</v>
      </c>
      <c r="AE13211" t="s">
        <v>35394</v>
      </c>
    </row>
    <row r="13212" spans="1:31" ht="15" customHeight="1">
      <c r="A13212" s="1">
        <v>13211</v>
      </c>
      <c r="B13212" s="1" t="s">
        <v>54</v>
      </c>
      <c r="C13212" s="1" t="s">
        <v>18233</v>
      </c>
      <c r="D13212" s="9" t="s">
        <v>8695</v>
      </c>
      <c r="E13212" s="9" t="s">
        <v>78</v>
      </c>
      <c r="F13212" s="9" t="s">
        <v>33139</v>
      </c>
      <c r="G13212" s="17">
        <v>9194446140</v>
      </c>
      <c r="H13212" s="9" t="s">
        <v>20</v>
      </c>
      <c r="I13212" s="1" t="s">
        <v>62</v>
      </c>
      <c r="J13212" s="4" t="s">
        <v>47305</v>
      </c>
      <c r="K13212" s="3" t="s">
        <v>42</v>
      </c>
      <c r="L13212" s="4" t="s">
        <v>47305</v>
      </c>
      <c r="M13212" s="11"/>
      <c r="N13212" s="4"/>
      <c r="O13212" s="11"/>
      <c r="P13212" s="4"/>
      <c r="Q13212" s="11"/>
      <c r="R13212" s="4"/>
      <c r="S13212" s="11"/>
      <c r="T13212" s="4"/>
      <c r="U13212" s="11"/>
      <c r="V13212" s="4"/>
      <c r="W13212" s="11"/>
      <c r="X13212" s="4"/>
      <c r="Y13212" s="11"/>
      <c r="Z13212" s="4"/>
      <c r="AA13212" s="1" t="s">
        <v>16</v>
      </c>
      <c r="AC13212" s="23" t="s">
        <v>37888</v>
      </c>
      <c r="AD13212" s="23" t="s">
        <v>40440</v>
      </c>
      <c r="AE13212" t="s">
        <v>35409</v>
      </c>
    </row>
    <row r="13213" spans="1:31" ht="15" customHeight="1">
      <c r="A13213" s="1">
        <v>13212</v>
      </c>
      <c r="B13213" s="1" t="s">
        <v>54</v>
      </c>
      <c r="C13213" s="1" t="s">
        <v>18244</v>
      </c>
      <c r="D13213" s="9" t="s">
        <v>72</v>
      </c>
      <c r="E13213" s="9" t="s">
        <v>40</v>
      </c>
      <c r="F13213" s="9" t="s">
        <v>18385</v>
      </c>
      <c r="G13213" s="17">
        <v>91994614901</v>
      </c>
      <c r="H13213" s="9" t="s">
        <v>15</v>
      </c>
      <c r="I13213" s="1" t="s">
        <v>62</v>
      </c>
      <c r="J13213" s="4" t="s">
        <v>47305</v>
      </c>
      <c r="K13213" s="11" t="s">
        <v>14136</v>
      </c>
      <c r="L13213" s="4" t="s">
        <v>47305</v>
      </c>
      <c r="M13213" s="11"/>
      <c r="N13213" s="4"/>
      <c r="O13213" s="11"/>
      <c r="P13213" s="4"/>
      <c r="Q13213" s="11"/>
      <c r="R13213" s="4"/>
      <c r="S13213" s="11"/>
      <c r="T13213" s="4"/>
      <c r="U13213" s="11"/>
      <c r="V13213" s="4"/>
      <c r="W13213" s="11"/>
      <c r="X13213" s="4"/>
      <c r="Y13213" s="11"/>
      <c r="Z13213" s="4"/>
      <c r="AA13213" s="1" t="s">
        <v>16</v>
      </c>
      <c r="AC13213" s="23" t="s">
        <v>37888</v>
      </c>
      <c r="AD13213" s="23" t="s">
        <v>40440</v>
      </c>
      <c r="AE13213" t="s">
        <v>35399</v>
      </c>
    </row>
    <row r="13214" spans="1:31" ht="15" customHeight="1">
      <c r="A13214" s="1">
        <v>13213</v>
      </c>
      <c r="B13214" s="1" t="s">
        <v>54</v>
      </c>
      <c r="C13214" s="1" t="s">
        <v>18262</v>
      </c>
      <c r="D13214" s="9" t="s">
        <v>35883</v>
      </c>
      <c r="E13214" s="9" t="s">
        <v>774</v>
      </c>
      <c r="F13214" s="9" t="s">
        <v>29939</v>
      </c>
      <c r="G13214" s="17">
        <v>9194494941</v>
      </c>
      <c r="H13214" s="9" t="s">
        <v>8</v>
      </c>
      <c r="I13214" s="1" t="s">
        <v>41</v>
      </c>
      <c r="J13214" s="4" t="s">
        <v>47305</v>
      </c>
      <c r="K13214" s="3" t="s">
        <v>17</v>
      </c>
      <c r="L13214" s="4" t="s">
        <v>47305</v>
      </c>
      <c r="M13214" s="11"/>
      <c r="N13214" s="4"/>
      <c r="O13214" s="11"/>
      <c r="P13214" s="4"/>
      <c r="Q13214" s="11"/>
      <c r="R13214" s="4"/>
      <c r="S13214" s="11"/>
      <c r="T13214" s="4"/>
      <c r="U13214" s="11"/>
      <c r="V13214" s="4"/>
      <c r="W13214" s="11"/>
      <c r="X13214" s="4"/>
      <c r="Y13214" s="11"/>
      <c r="Z13214" s="4"/>
      <c r="AA13214" s="1" t="s">
        <v>16</v>
      </c>
      <c r="AC13214" s="23" t="s">
        <v>37888</v>
      </c>
      <c r="AD13214" s="23" t="s">
        <v>40440</v>
      </c>
      <c r="AE13214" t="s">
        <v>35410</v>
      </c>
    </row>
    <row r="13215" spans="1:31" ht="15" customHeight="1">
      <c r="A13215" s="1">
        <v>13214</v>
      </c>
      <c r="B13215" s="1" t="s">
        <v>54</v>
      </c>
      <c r="C13215" s="1" t="s">
        <v>18269</v>
      </c>
      <c r="D13215" s="9" t="s">
        <v>823</v>
      </c>
      <c r="E13215" s="9" t="s">
        <v>12338</v>
      </c>
      <c r="F13215" s="9" t="s">
        <v>29944</v>
      </c>
      <c r="G13215" s="17">
        <v>919446000444</v>
      </c>
      <c r="H13215" s="9" t="s">
        <v>20</v>
      </c>
      <c r="I13215" s="1" t="s">
        <v>9</v>
      </c>
      <c r="J13215" s="4" t="s">
        <v>47305</v>
      </c>
      <c r="K13215" s="3" t="s">
        <v>17</v>
      </c>
      <c r="L13215" s="4" t="s">
        <v>47305</v>
      </c>
      <c r="M13215" s="11"/>
      <c r="N13215" s="4"/>
      <c r="O13215" s="11"/>
      <c r="P13215" s="4"/>
      <c r="Q13215" s="11"/>
      <c r="R13215" s="4"/>
      <c r="S13215" s="11"/>
      <c r="T13215" s="4"/>
      <c r="U13215" s="11"/>
      <c r="V13215" s="4"/>
      <c r="W13215" s="11"/>
      <c r="X13215" s="4"/>
      <c r="Y13215" s="11"/>
      <c r="Z13215" s="4"/>
      <c r="AA13215" s="1" t="s">
        <v>16</v>
      </c>
      <c r="AC13215" s="23" t="s">
        <v>37888</v>
      </c>
      <c r="AD13215" s="23" t="s">
        <v>40440</v>
      </c>
      <c r="AE13215" t="s">
        <v>35409</v>
      </c>
    </row>
    <row r="13216" spans="1:31" ht="15" customHeight="1">
      <c r="A13216" s="1">
        <v>13215</v>
      </c>
      <c r="B13216" s="1" t="s">
        <v>54</v>
      </c>
      <c r="C13216" s="1" t="s">
        <v>18276</v>
      </c>
      <c r="D13216" s="9" t="s">
        <v>36223</v>
      </c>
      <c r="E13216" s="9" t="s">
        <v>37391</v>
      </c>
      <c r="F13216" s="9" t="s">
        <v>29949</v>
      </c>
      <c r="G13216" s="17">
        <v>91940104</v>
      </c>
      <c r="H13216" s="9" t="s">
        <v>8</v>
      </c>
      <c r="I13216" s="1" t="s">
        <v>41</v>
      </c>
      <c r="J13216" s="4" t="s">
        <v>47305</v>
      </c>
      <c r="K13216" s="3" t="s">
        <v>42</v>
      </c>
      <c r="L13216" s="4" t="s">
        <v>47305</v>
      </c>
      <c r="M13216" s="11"/>
      <c r="N13216" s="4"/>
      <c r="O13216" s="11"/>
      <c r="P13216" s="4"/>
      <c r="Q13216" s="11"/>
      <c r="R13216" s="4"/>
      <c r="S13216" s="11"/>
      <c r="T13216" s="4"/>
      <c r="U13216" s="11"/>
      <c r="V13216" s="4"/>
      <c r="W13216" s="11"/>
      <c r="X13216" s="4"/>
      <c r="Y13216" s="11"/>
      <c r="Z13216" s="4"/>
      <c r="AA13216" s="1" t="s">
        <v>11</v>
      </c>
      <c r="AC13216" s="23" t="s">
        <v>37888</v>
      </c>
      <c r="AD13216" s="23" t="s">
        <v>40440</v>
      </c>
      <c r="AE13216" t="s">
        <v>35410</v>
      </c>
    </row>
    <row r="13217" spans="1:31" ht="15" customHeight="1">
      <c r="A13217" s="1">
        <v>13216</v>
      </c>
      <c r="B13217" s="1" t="s">
        <v>54</v>
      </c>
      <c r="C13217" s="1" t="s">
        <v>18277</v>
      </c>
      <c r="D13217" s="9" t="s">
        <v>610</v>
      </c>
      <c r="E13217" s="9" t="s">
        <v>328</v>
      </c>
      <c r="F13217" s="9" t="s">
        <v>29950</v>
      </c>
      <c r="G13217" s="17">
        <v>914144191194</v>
      </c>
      <c r="H13217" s="9" t="s">
        <v>15</v>
      </c>
      <c r="I13217" s="1" t="s">
        <v>62</v>
      </c>
      <c r="J13217" s="4" t="s">
        <v>47305</v>
      </c>
      <c r="K13217" s="3" t="s">
        <v>17</v>
      </c>
      <c r="L13217" s="4" t="s">
        <v>47305</v>
      </c>
      <c r="M13217" s="11"/>
      <c r="N13217" s="4"/>
      <c r="O13217" s="11"/>
      <c r="P13217" s="4"/>
      <c r="Q13217" s="11"/>
      <c r="R13217" s="4"/>
      <c r="S13217" s="11"/>
      <c r="T13217" s="4"/>
      <c r="U13217" s="11"/>
      <c r="V13217" s="4"/>
      <c r="W13217" s="11"/>
      <c r="X13217" s="4"/>
      <c r="Y13217" s="11"/>
      <c r="Z13217" s="4"/>
      <c r="AA13217" s="1" t="s">
        <v>11</v>
      </c>
      <c r="AC13217" s="23" t="s">
        <v>37888</v>
      </c>
      <c r="AD13217" s="23" t="s">
        <v>40440</v>
      </c>
      <c r="AE13217" t="s">
        <v>35410</v>
      </c>
    </row>
    <row r="13218" spans="1:31" ht="15" customHeight="1">
      <c r="A13218" s="1">
        <v>13217</v>
      </c>
      <c r="B13218" s="1" t="s">
        <v>54</v>
      </c>
      <c r="C13218" s="1" t="s">
        <v>18278</v>
      </c>
      <c r="D13218" s="9" t="s">
        <v>1231</v>
      </c>
      <c r="E13218" s="9" t="s">
        <v>16161</v>
      </c>
      <c r="F13218" s="9" t="s">
        <v>29951</v>
      </c>
      <c r="G13218" s="17">
        <v>91914696466</v>
      </c>
      <c r="H13218" s="9" t="s">
        <v>8</v>
      </c>
      <c r="I13218" s="1" t="s">
        <v>62</v>
      </c>
      <c r="J13218" s="4" t="s">
        <v>47305</v>
      </c>
      <c r="K13218" s="3" t="s">
        <v>17</v>
      </c>
      <c r="L13218" s="4" t="s">
        <v>47305</v>
      </c>
      <c r="M13218" s="11"/>
      <c r="N13218" s="4"/>
      <c r="O13218" s="11"/>
      <c r="P13218" s="4"/>
      <c r="Q13218" s="11"/>
      <c r="R13218" s="4"/>
      <c r="S13218" s="11"/>
      <c r="T13218" s="4"/>
      <c r="U13218" s="11"/>
      <c r="V13218" s="4"/>
      <c r="W13218" s="11"/>
      <c r="X13218" s="4"/>
      <c r="Y13218" s="11"/>
      <c r="Z13218" s="4"/>
      <c r="AA13218" s="1" t="s">
        <v>16</v>
      </c>
      <c r="AC13218" s="23" t="s">
        <v>37888</v>
      </c>
      <c r="AD13218" s="23" t="s">
        <v>40440</v>
      </c>
      <c r="AE13218" t="s">
        <v>35409</v>
      </c>
    </row>
    <row r="13219" spans="1:31" ht="15" customHeight="1">
      <c r="A13219" s="1">
        <v>13218</v>
      </c>
      <c r="B13219" s="1" t="s">
        <v>54</v>
      </c>
      <c r="C13219" s="1" t="s">
        <v>18281</v>
      </c>
      <c r="D13219" s="9" t="s">
        <v>4850</v>
      </c>
      <c r="E13219" s="9" t="s">
        <v>40</v>
      </c>
      <c r="F13219" s="9" t="s">
        <v>26483</v>
      </c>
      <c r="G13219" s="17">
        <v>914141494</v>
      </c>
      <c r="H13219" s="9" t="s">
        <v>8</v>
      </c>
      <c r="I13219" s="1" t="s">
        <v>62</v>
      </c>
      <c r="J13219" s="4" t="s">
        <v>47305</v>
      </c>
      <c r="K13219" s="3" t="s">
        <v>17</v>
      </c>
      <c r="L13219" s="4" t="s">
        <v>47305</v>
      </c>
      <c r="M13219" s="11"/>
      <c r="N13219" s="4"/>
      <c r="O13219" s="11"/>
      <c r="P13219" s="4"/>
      <c r="Q13219" s="11"/>
      <c r="R13219" s="4"/>
      <c r="S13219" s="11"/>
      <c r="T13219" s="4"/>
      <c r="U13219" s="11"/>
      <c r="V13219" s="4"/>
      <c r="W13219" s="11"/>
      <c r="X13219" s="4"/>
      <c r="Y13219" s="11"/>
      <c r="Z13219" s="4"/>
      <c r="AA13219" s="1" t="s">
        <v>16</v>
      </c>
      <c r="AC13219" s="23" t="s">
        <v>37888</v>
      </c>
      <c r="AD13219" s="23" t="s">
        <v>40440</v>
      </c>
      <c r="AE13219" t="s">
        <v>35410</v>
      </c>
    </row>
    <row r="13220" spans="1:31" ht="15" customHeight="1">
      <c r="A13220" s="1">
        <v>13219</v>
      </c>
      <c r="B13220" s="1" t="s">
        <v>54</v>
      </c>
      <c r="C13220" s="1" t="s">
        <v>18290</v>
      </c>
      <c r="D13220" s="9" t="s">
        <v>36224</v>
      </c>
      <c r="E13220" s="9" t="s">
        <v>32</v>
      </c>
      <c r="F13220" s="9" t="s">
        <v>29958</v>
      </c>
      <c r="G13220" s="17">
        <v>91949441944</v>
      </c>
      <c r="H13220" s="9" t="s">
        <v>8</v>
      </c>
      <c r="I13220" s="1" t="s">
        <v>9</v>
      </c>
      <c r="J13220" s="4" t="s">
        <v>47305</v>
      </c>
      <c r="K13220" s="3" t="s">
        <v>17</v>
      </c>
      <c r="L13220" s="4" t="s">
        <v>47305</v>
      </c>
      <c r="M13220" s="11"/>
      <c r="N13220" s="4"/>
      <c r="O13220" s="11"/>
      <c r="P13220" s="4"/>
      <c r="Q13220" s="11"/>
      <c r="R13220" s="4"/>
      <c r="S13220" s="11"/>
      <c r="T13220" s="4"/>
      <c r="U13220" s="11"/>
      <c r="V13220" s="4"/>
      <c r="W13220" s="11"/>
      <c r="X13220" s="4"/>
      <c r="Y13220" s="11"/>
      <c r="Z13220" s="4"/>
      <c r="AA13220" s="1" t="s">
        <v>16</v>
      </c>
      <c r="AC13220" s="23" t="s">
        <v>37888</v>
      </c>
      <c r="AD13220" s="23" t="s">
        <v>40440</v>
      </c>
      <c r="AE13220" t="s">
        <v>35399</v>
      </c>
    </row>
    <row r="13221" spans="1:31" ht="15" customHeight="1">
      <c r="A13221" s="1">
        <v>13220</v>
      </c>
      <c r="B13221" s="1" t="s">
        <v>54</v>
      </c>
      <c r="C13221" s="1" t="s">
        <v>18293</v>
      </c>
      <c r="D13221" s="9" t="s">
        <v>37693</v>
      </c>
      <c r="E13221" s="9" t="s">
        <v>18396</v>
      </c>
      <c r="F13221" s="9" t="s">
        <v>33146</v>
      </c>
      <c r="G13221" s="17">
        <v>91909969166</v>
      </c>
      <c r="H13221" s="9" t="s">
        <v>132</v>
      </c>
      <c r="I13221" s="1" t="s">
        <v>62</v>
      </c>
      <c r="J13221" s="4" t="s">
        <v>47305</v>
      </c>
      <c r="K13221" s="3" t="s">
        <v>42</v>
      </c>
      <c r="L13221" s="4" t="s">
        <v>47305</v>
      </c>
      <c r="M13221" s="11"/>
      <c r="N13221" s="4"/>
      <c r="O13221" s="11"/>
      <c r="P13221" s="4"/>
      <c r="Q13221" s="11"/>
      <c r="R13221" s="4"/>
      <c r="S13221" s="11"/>
      <c r="T13221" s="4"/>
      <c r="U13221" s="11"/>
      <c r="V13221" s="4"/>
      <c r="W13221" s="11"/>
      <c r="X13221" s="4"/>
      <c r="Y13221" s="11"/>
      <c r="Z13221" s="4"/>
      <c r="AA13221" s="1" t="s">
        <v>16</v>
      </c>
      <c r="AC13221" s="23" t="s">
        <v>37888</v>
      </c>
      <c r="AD13221" s="23" t="s">
        <v>40440</v>
      </c>
      <c r="AE13221" t="s">
        <v>35409</v>
      </c>
    </row>
    <row r="13222" spans="1:31" ht="15" customHeight="1">
      <c r="A13222" s="1">
        <v>13221</v>
      </c>
      <c r="B13222" s="1" t="s">
        <v>54</v>
      </c>
      <c r="C13222" s="1" t="s">
        <v>18295</v>
      </c>
      <c r="D13222" s="9" t="s">
        <v>2317</v>
      </c>
      <c r="E13222" s="9" t="s">
        <v>102</v>
      </c>
      <c r="F13222" s="9" t="s">
        <v>29961</v>
      </c>
      <c r="G13222" s="17">
        <v>919099944641</v>
      </c>
      <c r="H13222" s="9" t="s">
        <v>20</v>
      </c>
      <c r="I13222" s="1" t="s">
        <v>41</v>
      </c>
      <c r="J13222" s="4" t="s">
        <v>47305</v>
      </c>
      <c r="K13222" s="11" t="s">
        <v>14136</v>
      </c>
      <c r="L13222" s="4" t="s">
        <v>47305</v>
      </c>
      <c r="M13222" s="11"/>
      <c r="N13222" s="4"/>
      <c r="O13222" s="11"/>
      <c r="P13222" s="4"/>
      <c r="Q13222" s="11"/>
      <c r="R13222" s="4"/>
      <c r="S13222" s="11"/>
      <c r="T13222" s="4"/>
      <c r="U13222" s="11"/>
      <c r="V13222" s="4"/>
      <c r="W13222" s="11"/>
      <c r="X13222" s="4"/>
      <c r="Y13222" s="11"/>
      <c r="Z13222" s="4"/>
      <c r="AA13222" s="1" t="s">
        <v>16</v>
      </c>
      <c r="AC13222" s="23" t="s">
        <v>37888</v>
      </c>
      <c r="AD13222" s="23" t="s">
        <v>40440</v>
      </c>
      <c r="AE13222" t="s">
        <v>35399</v>
      </c>
    </row>
    <row r="13223" spans="1:31" ht="15" customHeight="1">
      <c r="A13223" s="1">
        <v>13222</v>
      </c>
      <c r="B13223" s="1" t="s">
        <v>54</v>
      </c>
      <c r="C13223" s="1" t="s">
        <v>18297</v>
      </c>
      <c r="D13223" s="9" t="s">
        <v>11844</v>
      </c>
      <c r="E13223" s="9" t="s">
        <v>18397</v>
      </c>
      <c r="F13223" s="9" t="s">
        <v>29963</v>
      </c>
      <c r="G13223" s="17">
        <v>914946944</v>
      </c>
      <c r="H13223" s="9" t="s">
        <v>37</v>
      </c>
      <c r="I13223" s="1" t="s">
        <v>41</v>
      </c>
      <c r="J13223" s="4" t="s">
        <v>47305</v>
      </c>
      <c r="K13223" s="3" t="s">
        <v>42</v>
      </c>
      <c r="L13223" s="4" t="s">
        <v>47305</v>
      </c>
      <c r="M13223" s="11"/>
      <c r="N13223" s="4"/>
      <c r="O13223" s="11"/>
      <c r="P13223" s="4"/>
      <c r="Q13223" s="11"/>
      <c r="R13223" s="4"/>
      <c r="S13223" s="11"/>
      <c r="T13223" s="4"/>
      <c r="U13223" s="11"/>
      <c r="V13223" s="4"/>
      <c r="W13223" s="11"/>
      <c r="X13223" s="4"/>
      <c r="Y13223" s="11"/>
      <c r="Z13223" s="4"/>
      <c r="AA13223" s="1" t="s">
        <v>16</v>
      </c>
      <c r="AC13223" s="23" t="s">
        <v>37888</v>
      </c>
      <c r="AD13223" s="23" t="s">
        <v>40440</v>
      </c>
      <c r="AE13223" t="s">
        <v>35394</v>
      </c>
    </row>
    <row r="13224" spans="1:31" ht="15" customHeight="1">
      <c r="A13224" s="1">
        <v>13223</v>
      </c>
      <c r="B13224" s="1" t="s">
        <v>54</v>
      </c>
      <c r="C13224" s="1" t="s">
        <v>18298</v>
      </c>
      <c r="D13224" s="9" t="s">
        <v>36225</v>
      </c>
      <c r="E13224" s="9" t="s">
        <v>10303</v>
      </c>
      <c r="F13224" s="9" t="s">
        <v>29964</v>
      </c>
      <c r="G13224" s="17">
        <v>919446646660</v>
      </c>
      <c r="H13224" s="9" t="s">
        <v>20</v>
      </c>
      <c r="I13224" s="1" t="s">
        <v>41</v>
      </c>
      <c r="J13224" s="4" t="s">
        <v>47305</v>
      </c>
      <c r="K13224" s="3" t="s">
        <v>17</v>
      </c>
      <c r="L13224" s="4" t="s">
        <v>47305</v>
      </c>
      <c r="M13224" s="4" t="s">
        <v>13</v>
      </c>
      <c r="N13224" s="3" t="str">
        <f t="shared" ref="N13224:N13226" si="516">J13224</f>
        <v>[35 lacs - 50 lacs]</v>
      </c>
      <c r="O13224" s="11"/>
      <c r="P13224" s="4"/>
      <c r="Q13224" s="11"/>
      <c r="R13224" s="4"/>
      <c r="S13224" s="11"/>
      <c r="T13224" s="4"/>
      <c r="U13224" s="11"/>
      <c r="V13224" s="4"/>
      <c r="W13224" s="11"/>
      <c r="X13224" s="4"/>
      <c r="Y13224" s="11"/>
      <c r="Z13224" s="4"/>
      <c r="AA13224" s="1" t="s">
        <v>16</v>
      </c>
      <c r="AC13224" s="23" t="s">
        <v>37888</v>
      </c>
      <c r="AD13224" s="23" t="s">
        <v>40440</v>
      </c>
      <c r="AE13224" t="s">
        <v>35410</v>
      </c>
    </row>
    <row r="13225" spans="1:31" ht="15" customHeight="1">
      <c r="A13225" s="1">
        <v>13224</v>
      </c>
      <c r="B13225" s="1" t="s">
        <v>54</v>
      </c>
      <c r="C13225" s="1" t="s">
        <v>18299</v>
      </c>
      <c r="D13225" s="9" t="s">
        <v>52</v>
      </c>
      <c r="E13225" s="9" t="s">
        <v>102</v>
      </c>
      <c r="F13225" s="9" t="s">
        <v>29965</v>
      </c>
      <c r="G13225" s="17">
        <v>919446119996</v>
      </c>
      <c r="H13225" s="9" t="s">
        <v>15</v>
      </c>
      <c r="I13225" s="1" t="s">
        <v>62</v>
      </c>
      <c r="J13225" s="4" t="s">
        <v>47305</v>
      </c>
      <c r="K13225" s="3" t="s">
        <v>17</v>
      </c>
      <c r="L13225" s="4" t="s">
        <v>47305</v>
      </c>
      <c r="M13225" s="4" t="s">
        <v>42</v>
      </c>
      <c r="N13225" s="3" t="str">
        <f t="shared" si="516"/>
        <v>[35 lacs - 50 lacs]</v>
      </c>
      <c r="O13225" s="11"/>
      <c r="P13225" s="4"/>
      <c r="Q13225" s="11"/>
      <c r="R13225" s="4"/>
      <c r="S13225" s="11"/>
      <c r="T13225" s="4"/>
      <c r="U13225" s="11"/>
      <c r="V13225" s="4"/>
      <c r="W13225" s="11"/>
      <c r="X13225" s="4"/>
      <c r="Y13225" s="11"/>
      <c r="Z13225" s="4"/>
      <c r="AA13225" s="1" t="s">
        <v>16</v>
      </c>
      <c r="AC13225" s="23" t="s">
        <v>37888</v>
      </c>
      <c r="AD13225" s="23" t="s">
        <v>40440</v>
      </c>
      <c r="AE13225" t="s">
        <v>35410</v>
      </c>
    </row>
    <row r="13226" spans="1:31" ht="15" customHeight="1">
      <c r="A13226" s="1">
        <v>13225</v>
      </c>
      <c r="B13226" s="1" t="s">
        <v>54</v>
      </c>
      <c r="C13226" s="1" t="s">
        <v>18302</v>
      </c>
      <c r="D13226" s="9" t="s">
        <v>2140</v>
      </c>
      <c r="E13226" s="9" t="s">
        <v>139</v>
      </c>
      <c r="F13226" s="9" t="s">
        <v>29967</v>
      </c>
      <c r="G13226" s="17">
        <v>91944141</v>
      </c>
      <c r="H13226" s="9" t="s">
        <v>20</v>
      </c>
      <c r="I13226" s="1" t="s">
        <v>9</v>
      </c>
      <c r="J13226" s="4" t="s">
        <v>47305</v>
      </c>
      <c r="K13226" s="3" t="s">
        <v>17</v>
      </c>
      <c r="L13226" s="4" t="s">
        <v>47305</v>
      </c>
      <c r="M13226" s="4" t="s">
        <v>13</v>
      </c>
      <c r="N13226" s="3" t="str">
        <f t="shared" si="516"/>
        <v>[35 lacs - 50 lacs]</v>
      </c>
      <c r="O13226" s="11"/>
      <c r="P13226" s="4"/>
      <c r="Q13226" s="11"/>
      <c r="R13226" s="4"/>
      <c r="S13226" s="11"/>
      <c r="T13226" s="4"/>
      <c r="U13226" s="11"/>
      <c r="V13226" s="4"/>
      <c r="W13226" s="11"/>
      <c r="X13226" s="4"/>
      <c r="Y13226" s="11"/>
      <c r="Z13226" s="4"/>
      <c r="AA13226" s="1" t="s">
        <v>16</v>
      </c>
      <c r="AC13226" s="23" t="s">
        <v>37888</v>
      </c>
      <c r="AD13226" s="23" t="s">
        <v>40440</v>
      </c>
      <c r="AE13226" t="s">
        <v>35409</v>
      </c>
    </row>
    <row r="13227" spans="1:31" ht="15" customHeight="1">
      <c r="A13227" s="1">
        <v>13226</v>
      </c>
      <c r="B13227" s="1" t="s">
        <v>54</v>
      </c>
      <c r="C13227" s="1" t="s">
        <v>18306</v>
      </c>
      <c r="D13227" s="9" t="s">
        <v>7236</v>
      </c>
      <c r="E13227" s="9" t="s">
        <v>40</v>
      </c>
      <c r="F13227" s="9" t="s">
        <v>29970</v>
      </c>
      <c r="G13227" s="17">
        <v>9190164444</v>
      </c>
      <c r="H13227" s="9" t="s">
        <v>15</v>
      </c>
      <c r="I13227" s="1" t="s">
        <v>41</v>
      </c>
      <c r="J13227" s="4" t="s">
        <v>47305</v>
      </c>
      <c r="K13227" s="3" t="s">
        <v>17</v>
      </c>
      <c r="L13227" s="4" t="s">
        <v>47305</v>
      </c>
      <c r="M13227" s="11"/>
      <c r="N13227" s="4"/>
      <c r="O13227" s="11"/>
      <c r="P13227" s="4"/>
      <c r="Q13227" s="11"/>
      <c r="R13227" s="4"/>
      <c r="S13227" s="11"/>
      <c r="T13227" s="4"/>
      <c r="U13227" s="11"/>
      <c r="V13227" s="4"/>
      <c r="W13227" s="11"/>
      <c r="X13227" s="4"/>
      <c r="Y13227" s="11"/>
      <c r="Z13227" s="4"/>
      <c r="AA13227" s="1" t="s">
        <v>16</v>
      </c>
      <c r="AC13227" s="23" t="s">
        <v>37888</v>
      </c>
      <c r="AD13227" s="23" t="s">
        <v>40440</v>
      </c>
      <c r="AE13227" t="s">
        <v>35410</v>
      </c>
    </row>
    <row r="13228" spans="1:31" ht="15" customHeight="1">
      <c r="A13228" s="1">
        <v>13227</v>
      </c>
      <c r="B13228" s="1" t="s">
        <v>54</v>
      </c>
      <c r="C13228" s="1" t="s">
        <v>18309</v>
      </c>
      <c r="D13228" s="9" t="s">
        <v>35899</v>
      </c>
      <c r="E13228" s="9" t="s">
        <v>40</v>
      </c>
      <c r="F13228" s="9" t="s">
        <v>29972</v>
      </c>
      <c r="G13228" s="17">
        <v>919909449499</v>
      </c>
      <c r="H13228" s="9" t="s">
        <v>8</v>
      </c>
      <c r="I13228" s="1" t="s">
        <v>41</v>
      </c>
      <c r="J13228" s="4" t="s">
        <v>47305</v>
      </c>
      <c r="K13228" s="3" t="s">
        <v>17</v>
      </c>
      <c r="L13228" s="4" t="s">
        <v>47305</v>
      </c>
      <c r="M13228" s="11"/>
      <c r="N13228" s="4"/>
      <c r="O13228" s="11"/>
      <c r="P13228" s="4"/>
      <c r="Q13228" s="11"/>
      <c r="R13228" s="4"/>
      <c r="S13228" s="11"/>
      <c r="T13228" s="4"/>
      <c r="U13228" s="11"/>
      <c r="V13228" s="4"/>
      <c r="W13228" s="11"/>
      <c r="X13228" s="4"/>
      <c r="Y13228" s="11"/>
      <c r="Z13228" s="4"/>
      <c r="AA13228" s="1" t="s">
        <v>16</v>
      </c>
      <c r="AC13228" s="23" t="s">
        <v>37888</v>
      </c>
      <c r="AD13228" s="23" t="s">
        <v>40440</v>
      </c>
      <c r="AE13228" t="s">
        <v>35409</v>
      </c>
    </row>
    <row r="13229" spans="1:31" ht="15" customHeight="1">
      <c r="A13229" s="1">
        <v>13228</v>
      </c>
      <c r="B13229" s="1" t="s">
        <v>54</v>
      </c>
      <c r="C13229" s="1" t="s">
        <v>18310</v>
      </c>
      <c r="D13229" s="9" t="s">
        <v>7429</v>
      </c>
      <c r="E13229" s="9" t="s">
        <v>19</v>
      </c>
      <c r="F13229" s="9" t="s">
        <v>29973</v>
      </c>
      <c r="G13229" s="17">
        <v>91944490646</v>
      </c>
      <c r="H13229" s="9" t="s">
        <v>8</v>
      </c>
      <c r="I13229" s="1" t="s">
        <v>62</v>
      </c>
      <c r="J13229" s="4" t="s">
        <v>47305</v>
      </c>
      <c r="K13229" s="3" t="s">
        <v>17</v>
      </c>
      <c r="L13229" s="4" t="s">
        <v>47305</v>
      </c>
      <c r="M13229" s="11"/>
      <c r="N13229" s="4"/>
      <c r="O13229" s="11"/>
      <c r="P13229" s="4"/>
      <c r="Q13229" s="11"/>
      <c r="R13229" s="4"/>
      <c r="S13229" s="11"/>
      <c r="T13229" s="4"/>
      <c r="U13229" s="11"/>
      <c r="V13229" s="4"/>
      <c r="W13229" s="11"/>
      <c r="X13229" s="4"/>
      <c r="Y13229" s="11"/>
      <c r="Z13229" s="4"/>
      <c r="AA13229" s="1" t="s">
        <v>16</v>
      </c>
      <c r="AC13229" s="23" t="s">
        <v>37888</v>
      </c>
      <c r="AD13229" s="23" t="s">
        <v>40440</v>
      </c>
      <c r="AE13229" t="s">
        <v>35410</v>
      </c>
    </row>
    <row r="13230" spans="1:31" ht="15" customHeight="1">
      <c r="A13230" s="1">
        <v>13229</v>
      </c>
      <c r="B13230" s="1" t="s">
        <v>54</v>
      </c>
      <c r="C13230" s="1" t="s">
        <v>18327</v>
      </c>
      <c r="D13230" s="9" t="s">
        <v>1775</v>
      </c>
      <c r="E13230" s="9" t="s">
        <v>724</v>
      </c>
      <c r="F13230" s="9" t="s">
        <v>29983</v>
      </c>
      <c r="G13230" s="17">
        <v>91494064919</v>
      </c>
      <c r="H13230" s="9" t="s">
        <v>15</v>
      </c>
      <c r="I13230" s="1" t="s">
        <v>41</v>
      </c>
      <c r="J13230" s="4" t="s">
        <v>47305</v>
      </c>
      <c r="K13230" s="3" t="s">
        <v>213</v>
      </c>
      <c r="L13230" s="4" t="s">
        <v>47305</v>
      </c>
      <c r="M13230" s="11"/>
      <c r="N13230" s="4"/>
      <c r="O13230" s="11"/>
      <c r="P13230" s="4"/>
      <c r="Q13230" s="11"/>
      <c r="R13230" s="4"/>
      <c r="S13230" s="11"/>
      <c r="T13230" s="4"/>
      <c r="U13230" s="11"/>
      <c r="V13230" s="4"/>
      <c r="W13230" s="11"/>
      <c r="X13230" s="4"/>
      <c r="Y13230" s="11"/>
      <c r="Z13230" s="4"/>
      <c r="AA13230" s="1" t="s">
        <v>16</v>
      </c>
      <c r="AC13230" s="23" t="s">
        <v>37888</v>
      </c>
      <c r="AD13230" s="23" t="s">
        <v>40440</v>
      </c>
      <c r="AE13230" t="s">
        <v>35409</v>
      </c>
    </row>
    <row r="13231" spans="1:31" ht="15" customHeight="1">
      <c r="A13231" s="1">
        <v>13230</v>
      </c>
      <c r="B13231" s="1" t="s">
        <v>54</v>
      </c>
      <c r="C13231" s="1" t="s">
        <v>18329</v>
      </c>
      <c r="D13231" s="9" t="s">
        <v>1263</v>
      </c>
      <c r="E13231" s="9" t="s">
        <v>1047</v>
      </c>
      <c r="F13231" s="9" t="s">
        <v>26903</v>
      </c>
      <c r="G13231" s="17">
        <v>919444119940</v>
      </c>
      <c r="H13231" s="9" t="s">
        <v>20</v>
      </c>
      <c r="I13231" s="1" t="s">
        <v>62</v>
      </c>
      <c r="J13231" s="4" t="s">
        <v>47305</v>
      </c>
      <c r="K13231" s="3" t="s">
        <v>17</v>
      </c>
      <c r="L13231" s="4" t="s">
        <v>47305</v>
      </c>
      <c r="M13231" s="11"/>
      <c r="N13231" s="4"/>
      <c r="O13231" s="11"/>
      <c r="P13231" s="4"/>
      <c r="Q13231" s="11"/>
      <c r="R13231" s="4"/>
      <c r="S13231" s="11"/>
      <c r="T13231" s="4"/>
      <c r="U13231" s="11"/>
      <c r="V13231" s="4"/>
      <c r="W13231" s="11"/>
      <c r="X13231" s="4"/>
      <c r="Y13231" s="11"/>
      <c r="Z13231" s="4"/>
      <c r="AA13231" s="1" t="s">
        <v>16</v>
      </c>
      <c r="AC13231" s="23" t="s">
        <v>37888</v>
      </c>
      <c r="AD13231" s="23" t="s">
        <v>40440</v>
      </c>
      <c r="AE13231" t="s">
        <v>35394</v>
      </c>
    </row>
    <row r="13232" spans="1:31" ht="15" customHeight="1">
      <c r="A13232" s="1">
        <v>13231</v>
      </c>
      <c r="B13232" s="1" t="s">
        <v>54</v>
      </c>
      <c r="C13232" s="1" t="s">
        <v>18330</v>
      </c>
      <c r="D13232" s="9" t="s">
        <v>359</v>
      </c>
      <c r="E13232" s="9" t="s">
        <v>13076</v>
      </c>
      <c r="F13232" s="9" t="s">
        <v>27377</v>
      </c>
      <c r="G13232" s="17">
        <v>91446444940</v>
      </c>
      <c r="H13232" s="9" t="s">
        <v>20</v>
      </c>
      <c r="I13232" s="1" t="s">
        <v>41</v>
      </c>
      <c r="J13232" s="4" t="s">
        <v>47305</v>
      </c>
      <c r="K13232" s="3" t="s">
        <v>213</v>
      </c>
      <c r="L13232" s="4" t="s">
        <v>47305</v>
      </c>
      <c r="M13232" s="4" t="s">
        <v>17</v>
      </c>
      <c r="N13232" s="3" t="str">
        <f>J13232</f>
        <v>[35 lacs - 50 lacs]</v>
      </c>
      <c r="O13232" s="4" t="s">
        <v>47347</v>
      </c>
      <c r="P13232" s="3" t="s">
        <v>47305</v>
      </c>
      <c r="Q13232" s="4" t="s">
        <v>14136</v>
      </c>
      <c r="R13232" s="3" t="s">
        <v>47305</v>
      </c>
      <c r="S13232" s="4" t="s">
        <v>47352</v>
      </c>
      <c r="T13232" s="3" t="s">
        <v>47305</v>
      </c>
      <c r="U13232" s="4" t="s">
        <v>13</v>
      </c>
      <c r="V13232" s="3" t="s">
        <v>47305</v>
      </c>
      <c r="W13232" s="11"/>
      <c r="X13232" s="4"/>
      <c r="Y13232" s="11"/>
      <c r="Z13232" s="4"/>
      <c r="AA13232" s="1" t="s">
        <v>16</v>
      </c>
      <c r="AC13232" s="23" t="s">
        <v>37888</v>
      </c>
      <c r="AD13232" s="23" t="s">
        <v>40440</v>
      </c>
      <c r="AE13232" t="s">
        <v>35410</v>
      </c>
    </row>
    <row r="13233" spans="1:31" ht="15" customHeight="1">
      <c r="A13233" s="1">
        <v>13232</v>
      </c>
      <c r="B13233" s="1" t="s">
        <v>54</v>
      </c>
      <c r="C13233" s="1" t="s">
        <v>18749</v>
      </c>
      <c r="D13233" s="9" t="s">
        <v>37392</v>
      </c>
      <c r="E13233" s="9" t="s">
        <v>37392</v>
      </c>
      <c r="F13233" s="9" t="s">
        <v>33151</v>
      </c>
      <c r="G13233" s="17">
        <v>914690910964</v>
      </c>
      <c r="H13233" s="9" t="s">
        <v>20</v>
      </c>
      <c r="I13233" s="1" t="s">
        <v>62</v>
      </c>
      <c r="J13233" s="4" t="s">
        <v>47305</v>
      </c>
      <c r="K13233" s="3" t="s">
        <v>17</v>
      </c>
      <c r="L13233" s="4" t="s">
        <v>47305</v>
      </c>
      <c r="M13233" s="11"/>
      <c r="N13233" s="4"/>
      <c r="O13233" s="11"/>
      <c r="P13233" s="4"/>
      <c r="Q13233" s="11"/>
      <c r="R13233" s="4"/>
      <c r="S13233" s="11"/>
      <c r="T13233" s="4"/>
      <c r="U13233" s="11"/>
      <c r="V13233" s="4"/>
      <c r="W13233" s="11"/>
      <c r="X13233" s="4"/>
      <c r="Y13233" s="11"/>
      <c r="Z13233" s="4"/>
      <c r="AA13233" s="1" t="s">
        <v>16</v>
      </c>
      <c r="AC13233" s="23" t="s">
        <v>37888</v>
      </c>
      <c r="AD13233" s="23" t="s">
        <v>40440</v>
      </c>
      <c r="AE13233" t="s">
        <v>35394</v>
      </c>
    </row>
    <row r="13234" spans="1:31" ht="15" customHeight="1">
      <c r="A13234" s="1">
        <v>13233</v>
      </c>
      <c r="B13234" s="1" t="s">
        <v>54</v>
      </c>
      <c r="C13234" s="1" t="s">
        <v>18752</v>
      </c>
      <c r="D13234" s="9" t="s">
        <v>2402</v>
      </c>
      <c r="E13234" s="9" t="s">
        <v>4721</v>
      </c>
      <c r="F13234" s="9" t="s">
        <v>29987</v>
      </c>
      <c r="G13234" s="17">
        <v>91919911994</v>
      </c>
      <c r="H13234" s="9" t="s">
        <v>15</v>
      </c>
      <c r="I13234" s="1" t="s">
        <v>9</v>
      </c>
      <c r="J13234" s="4" t="s">
        <v>47305</v>
      </c>
      <c r="K13234" s="3" t="s">
        <v>42</v>
      </c>
      <c r="L13234" s="4" t="s">
        <v>47305</v>
      </c>
      <c r="M13234" s="11"/>
      <c r="N13234" s="4"/>
      <c r="O13234" s="11"/>
      <c r="P13234" s="4"/>
      <c r="Q13234" s="11"/>
      <c r="R13234" s="4"/>
      <c r="S13234" s="11"/>
      <c r="T13234" s="4"/>
      <c r="U13234" s="11"/>
      <c r="V13234" s="4"/>
      <c r="W13234" s="11"/>
      <c r="X13234" s="4"/>
      <c r="Y13234" s="11"/>
      <c r="Z13234" s="4"/>
      <c r="AA13234" s="1" t="s">
        <v>16</v>
      </c>
      <c r="AC13234" s="23" t="s">
        <v>37888</v>
      </c>
      <c r="AD13234" s="23" t="s">
        <v>40440</v>
      </c>
      <c r="AE13234" t="s">
        <v>35409</v>
      </c>
    </row>
    <row r="13235" spans="1:31" ht="15" customHeight="1">
      <c r="A13235" s="1">
        <v>13234</v>
      </c>
      <c r="B13235" s="1" t="s">
        <v>54</v>
      </c>
      <c r="C13235" s="1" t="s">
        <v>18765</v>
      </c>
      <c r="D13235" s="9" t="s">
        <v>39</v>
      </c>
      <c r="E13235" s="9" t="s">
        <v>2961</v>
      </c>
      <c r="F13235" s="9" t="s">
        <v>33153</v>
      </c>
      <c r="G13235" s="17">
        <v>919494994444</v>
      </c>
      <c r="H13235" s="9" t="s">
        <v>8</v>
      </c>
      <c r="I13235" s="1" t="s">
        <v>62</v>
      </c>
      <c r="J13235" s="4" t="s">
        <v>47305</v>
      </c>
      <c r="K13235" s="3" t="s">
        <v>17</v>
      </c>
      <c r="L13235" s="4" t="s">
        <v>47305</v>
      </c>
      <c r="M13235" s="11"/>
      <c r="N13235" s="4"/>
      <c r="O13235" s="11"/>
      <c r="P13235" s="4"/>
      <c r="Q13235" s="11"/>
      <c r="R13235" s="4"/>
      <c r="S13235" s="11"/>
      <c r="T13235" s="4"/>
      <c r="U13235" s="11"/>
      <c r="V13235" s="4"/>
      <c r="W13235" s="11"/>
      <c r="X13235" s="4"/>
      <c r="Y13235" s="11"/>
      <c r="Z13235" s="4"/>
      <c r="AA13235" s="1" t="s">
        <v>16</v>
      </c>
      <c r="AC13235" s="23" t="s">
        <v>37888</v>
      </c>
      <c r="AD13235" s="23" t="s">
        <v>40440</v>
      </c>
      <c r="AE13235" t="s">
        <v>35409</v>
      </c>
    </row>
    <row r="13236" spans="1:31" ht="15" customHeight="1">
      <c r="A13236" s="1">
        <v>13235</v>
      </c>
      <c r="B13236" s="1" t="s">
        <v>54</v>
      </c>
      <c r="C13236" s="1" t="s">
        <v>18783</v>
      </c>
      <c r="D13236" s="9" t="s">
        <v>36226</v>
      </c>
      <c r="E13236" s="9" t="s">
        <v>5517</v>
      </c>
      <c r="F13236" s="9" t="s">
        <v>30008</v>
      </c>
      <c r="G13236" s="17">
        <v>919049001114</v>
      </c>
      <c r="H13236" s="9" t="s">
        <v>37</v>
      </c>
      <c r="I13236" s="1" t="s">
        <v>62</v>
      </c>
      <c r="J13236" s="4" t="s">
        <v>47305</v>
      </c>
      <c r="K13236" s="3" t="s">
        <v>42</v>
      </c>
      <c r="L13236" s="4" t="s">
        <v>47305</v>
      </c>
      <c r="M13236" s="11"/>
      <c r="N13236" s="4"/>
      <c r="O13236" s="11"/>
      <c r="P13236" s="4"/>
      <c r="Q13236" s="11"/>
      <c r="R13236" s="4"/>
      <c r="S13236" s="11"/>
      <c r="T13236" s="4"/>
      <c r="U13236" s="11"/>
      <c r="V13236" s="4"/>
      <c r="W13236" s="11"/>
      <c r="X13236" s="4"/>
      <c r="Y13236" s="11"/>
      <c r="Z13236" s="4"/>
      <c r="AA13236" s="1" t="s">
        <v>11</v>
      </c>
      <c r="AC13236" s="23" t="s">
        <v>37888</v>
      </c>
      <c r="AD13236" s="23" t="s">
        <v>40440</v>
      </c>
      <c r="AE13236" t="s">
        <v>35399</v>
      </c>
    </row>
    <row r="13237" spans="1:31" ht="15" customHeight="1">
      <c r="A13237" s="1">
        <v>13236</v>
      </c>
      <c r="B13237" s="1" t="s">
        <v>54</v>
      </c>
      <c r="C13237" s="1" t="s">
        <v>18785</v>
      </c>
      <c r="D13237" s="9" t="s">
        <v>78</v>
      </c>
      <c r="E13237" s="9" t="s">
        <v>18411</v>
      </c>
      <c r="F13237" s="9" t="s">
        <v>30010</v>
      </c>
      <c r="G13237" s="17">
        <v>91946666144</v>
      </c>
      <c r="H13237" s="9" t="s">
        <v>15</v>
      </c>
      <c r="I13237" s="1" t="s">
        <v>9</v>
      </c>
      <c r="J13237" s="4" t="s">
        <v>47305</v>
      </c>
      <c r="K13237" s="3" t="s">
        <v>42</v>
      </c>
      <c r="L13237" s="4" t="s">
        <v>47305</v>
      </c>
      <c r="M13237" s="11"/>
      <c r="N13237" s="4"/>
      <c r="O13237" s="11"/>
      <c r="P13237" s="4"/>
      <c r="Q13237" s="11"/>
      <c r="R13237" s="4"/>
      <c r="S13237" s="11"/>
      <c r="T13237" s="4"/>
      <c r="U13237" s="11"/>
      <c r="V13237" s="4"/>
      <c r="W13237" s="11"/>
      <c r="X13237" s="4"/>
      <c r="Y13237" s="11"/>
      <c r="Z13237" s="4"/>
      <c r="AA13237" s="1" t="s">
        <v>16</v>
      </c>
      <c r="AC13237" s="23" t="s">
        <v>37888</v>
      </c>
      <c r="AD13237" s="23" t="s">
        <v>40440</v>
      </c>
      <c r="AE13237" t="s">
        <v>35394</v>
      </c>
    </row>
    <row r="13238" spans="1:31" ht="15" customHeight="1">
      <c r="A13238" s="1">
        <v>13237</v>
      </c>
      <c r="B13238" s="1" t="s">
        <v>54</v>
      </c>
      <c r="C13238" s="1" t="s">
        <v>18790</v>
      </c>
      <c r="D13238" s="9" t="s">
        <v>36227</v>
      </c>
      <c r="E13238" s="9" t="s">
        <v>9884</v>
      </c>
      <c r="F13238" s="9" t="s">
        <v>35197</v>
      </c>
      <c r="G13238" s="17">
        <v>9191469644</v>
      </c>
      <c r="H13238" s="9" t="s">
        <v>20</v>
      </c>
      <c r="I13238" s="1" t="s">
        <v>62</v>
      </c>
      <c r="J13238" s="4" t="s">
        <v>47305</v>
      </c>
      <c r="K13238" s="3" t="s">
        <v>17</v>
      </c>
      <c r="L13238" s="4" t="s">
        <v>47305</v>
      </c>
      <c r="M13238" s="4" t="s">
        <v>42</v>
      </c>
      <c r="N13238" s="3" t="str">
        <f>J13238</f>
        <v>[35 lacs - 50 lacs]</v>
      </c>
      <c r="O13238" s="11"/>
      <c r="P13238" s="4"/>
      <c r="Q13238" s="11"/>
      <c r="R13238" s="4"/>
      <c r="S13238" s="11"/>
      <c r="T13238" s="4"/>
      <c r="U13238" s="11"/>
      <c r="V13238" s="4"/>
      <c r="W13238" s="11"/>
      <c r="X13238" s="4"/>
      <c r="Y13238" s="11"/>
      <c r="Z13238" s="4"/>
      <c r="AA13238" s="1" t="s">
        <v>16</v>
      </c>
      <c r="AC13238" s="23" t="s">
        <v>37888</v>
      </c>
      <c r="AD13238" s="23" t="s">
        <v>40440</v>
      </c>
      <c r="AE13238" t="s">
        <v>35399</v>
      </c>
    </row>
    <row r="13239" spans="1:31" ht="15" customHeight="1">
      <c r="A13239" s="1">
        <v>13238</v>
      </c>
      <c r="B13239" s="1" t="s">
        <v>54</v>
      </c>
      <c r="C13239" s="1" t="s">
        <v>18795</v>
      </c>
      <c r="D13239" s="9" t="s">
        <v>36228</v>
      </c>
      <c r="E13239" s="9" t="s">
        <v>40</v>
      </c>
      <c r="F13239" s="9" t="s">
        <v>30017</v>
      </c>
      <c r="G13239" s="17">
        <v>919099909449</v>
      </c>
      <c r="H13239" s="9" t="s">
        <v>8</v>
      </c>
      <c r="I13239" s="1" t="s">
        <v>9</v>
      </c>
      <c r="J13239" s="4" t="s">
        <v>47305</v>
      </c>
      <c r="K13239" s="3" t="s">
        <v>42</v>
      </c>
      <c r="L13239" s="4" t="s">
        <v>47305</v>
      </c>
      <c r="M13239" s="11"/>
      <c r="N13239" s="4"/>
      <c r="O13239" s="11"/>
      <c r="P13239" s="4"/>
      <c r="Q13239" s="11"/>
      <c r="R13239" s="4"/>
      <c r="S13239" s="11"/>
      <c r="T13239" s="4"/>
      <c r="U13239" s="11"/>
      <c r="V13239" s="4"/>
      <c r="W13239" s="11"/>
      <c r="X13239" s="4"/>
      <c r="Y13239" s="11"/>
      <c r="Z13239" s="4"/>
      <c r="AA13239" s="1" t="s">
        <v>16</v>
      </c>
      <c r="AC13239" s="23" t="s">
        <v>37888</v>
      </c>
      <c r="AD13239" s="23" t="s">
        <v>40440</v>
      </c>
      <c r="AE13239" t="s">
        <v>35394</v>
      </c>
    </row>
    <row r="13240" spans="1:31" ht="15" customHeight="1">
      <c r="A13240" s="1">
        <v>13239</v>
      </c>
      <c r="B13240" s="1" t="s">
        <v>54</v>
      </c>
      <c r="C13240" s="1" t="s">
        <v>18813</v>
      </c>
      <c r="D13240" s="9" t="s">
        <v>3301</v>
      </c>
      <c r="E13240" s="9" t="s">
        <v>328</v>
      </c>
      <c r="F13240" s="9" t="s">
        <v>30027</v>
      </c>
      <c r="G13240" s="17">
        <v>919946090144</v>
      </c>
      <c r="H13240" s="9" t="s">
        <v>8</v>
      </c>
      <c r="I13240" s="1" t="s">
        <v>41</v>
      </c>
      <c r="J13240" s="4" t="s">
        <v>47305</v>
      </c>
      <c r="K13240" s="3" t="s">
        <v>17</v>
      </c>
      <c r="L13240" s="4" t="s">
        <v>47305</v>
      </c>
      <c r="M13240" s="4" t="s">
        <v>42</v>
      </c>
      <c r="N13240" s="3" t="str">
        <f>J13240</f>
        <v>[35 lacs - 50 lacs]</v>
      </c>
      <c r="O13240" s="11"/>
      <c r="P13240" s="4"/>
      <c r="Q13240" s="11"/>
      <c r="R13240" s="4"/>
      <c r="S13240" s="11"/>
      <c r="T13240" s="4"/>
      <c r="U13240" s="11"/>
      <c r="V13240" s="4"/>
      <c r="W13240" s="11"/>
      <c r="X13240" s="4"/>
      <c r="Y13240" s="11"/>
      <c r="Z13240" s="4"/>
      <c r="AA13240" s="1" t="s">
        <v>11</v>
      </c>
      <c r="AC13240" s="23" t="s">
        <v>37888</v>
      </c>
      <c r="AD13240" s="23" t="s">
        <v>40440</v>
      </c>
      <c r="AE13240" t="s">
        <v>35410</v>
      </c>
    </row>
    <row r="13241" spans="1:31" ht="15" customHeight="1">
      <c r="A13241" s="1">
        <v>13240</v>
      </c>
      <c r="B13241" s="1" t="s">
        <v>54</v>
      </c>
      <c r="C13241" s="1" t="s">
        <v>18822</v>
      </c>
      <c r="D13241" s="9" t="s">
        <v>36229</v>
      </c>
      <c r="E13241" s="9" t="s">
        <v>2902</v>
      </c>
      <c r="F13241" s="9" t="s">
        <v>18421</v>
      </c>
      <c r="G13241" s="17">
        <v>919614010416</v>
      </c>
      <c r="H13241" s="9" t="s">
        <v>20</v>
      </c>
      <c r="I13241" s="1" t="s">
        <v>41</v>
      </c>
      <c r="J13241" s="4" t="s">
        <v>47305</v>
      </c>
      <c r="K13241" s="3" t="s">
        <v>17</v>
      </c>
      <c r="L13241" s="4" t="s">
        <v>47305</v>
      </c>
      <c r="M13241" s="11"/>
      <c r="N13241" s="4"/>
      <c r="O13241" s="11"/>
      <c r="P13241" s="4"/>
      <c r="Q13241" s="11"/>
      <c r="R13241" s="4"/>
      <c r="S13241" s="11"/>
      <c r="T13241" s="4"/>
      <c r="U13241" s="11"/>
      <c r="V13241" s="4"/>
      <c r="W13241" s="11"/>
      <c r="X13241" s="4"/>
      <c r="Y13241" s="11"/>
      <c r="Z13241" s="4"/>
      <c r="AA13241" s="1" t="s">
        <v>16</v>
      </c>
      <c r="AC13241" s="23" t="s">
        <v>37888</v>
      </c>
      <c r="AD13241" s="23" t="s">
        <v>40440</v>
      </c>
      <c r="AE13241" t="s">
        <v>35399</v>
      </c>
    </row>
    <row r="13242" spans="1:31" ht="15" customHeight="1">
      <c r="A13242" s="1">
        <v>13241</v>
      </c>
      <c r="B13242" s="1" t="s">
        <v>54</v>
      </c>
      <c r="C13242" s="1" t="s">
        <v>18828</v>
      </c>
      <c r="D13242" s="9" t="s">
        <v>2709</v>
      </c>
      <c r="E13242" s="9" t="s">
        <v>19</v>
      </c>
      <c r="F13242" s="9" t="s">
        <v>33161</v>
      </c>
      <c r="G13242" s="17">
        <v>91949446649</v>
      </c>
      <c r="H13242" s="9" t="s">
        <v>8</v>
      </c>
      <c r="I13242" s="1" t="s">
        <v>9</v>
      </c>
      <c r="J13242" s="4" t="s">
        <v>47305</v>
      </c>
      <c r="K13242" s="3" t="s">
        <v>17</v>
      </c>
      <c r="L13242" s="4" t="s">
        <v>47305</v>
      </c>
      <c r="M13242" s="11"/>
      <c r="N13242" s="4"/>
      <c r="O13242" s="11"/>
      <c r="P13242" s="4"/>
      <c r="Q13242" s="11"/>
      <c r="R13242" s="4"/>
      <c r="S13242" s="11"/>
      <c r="T13242" s="4"/>
      <c r="U13242" s="11"/>
      <c r="V13242" s="4"/>
      <c r="W13242" s="11"/>
      <c r="X13242" s="4"/>
      <c r="Y13242" s="11"/>
      <c r="Z13242" s="4"/>
      <c r="AA13242" s="1" t="s">
        <v>16</v>
      </c>
      <c r="AC13242" s="23" t="s">
        <v>37888</v>
      </c>
      <c r="AD13242" s="23" t="s">
        <v>40440</v>
      </c>
      <c r="AE13242" t="s">
        <v>35394</v>
      </c>
    </row>
    <row r="13243" spans="1:31" ht="15" customHeight="1">
      <c r="A13243" s="1">
        <v>13242</v>
      </c>
      <c r="B13243" s="1" t="s">
        <v>54</v>
      </c>
      <c r="C13243" s="1" t="s">
        <v>18829</v>
      </c>
      <c r="D13243" s="9" t="s">
        <v>336</v>
      </c>
      <c r="E13243" s="9" t="s">
        <v>495</v>
      </c>
      <c r="F13243" s="9" t="s">
        <v>30037</v>
      </c>
      <c r="G13243" s="17">
        <v>91944666064</v>
      </c>
      <c r="H13243" s="9" t="s">
        <v>20</v>
      </c>
      <c r="I13243" s="1" t="s">
        <v>9</v>
      </c>
      <c r="J13243" s="4" t="s">
        <v>47305</v>
      </c>
      <c r="K13243" s="3" t="s">
        <v>17</v>
      </c>
      <c r="L13243" s="4" t="s">
        <v>47305</v>
      </c>
      <c r="M13243" s="11"/>
      <c r="N13243" s="4"/>
      <c r="O13243" s="11"/>
      <c r="P13243" s="4"/>
      <c r="Q13243" s="11"/>
      <c r="R13243" s="4"/>
      <c r="S13243" s="11"/>
      <c r="T13243" s="4"/>
      <c r="U13243" s="11"/>
      <c r="V13243" s="4"/>
      <c r="W13243" s="11"/>
      <c r="X13243" s="4"/>
      <c r="Y13243" s="11"/>
      <c r="Z13243" s="4"/>
      <c r="AA13243" s="1" t="s">
        <v>16</v>
      </c>
      <c r="AC13243" s="23" t="s">
        <v>37888</v>
      </c>
      <c r="AD13243" s="23" t="s">
        <v>40440</v>
      </c>
      <c r="AE13243" t="s">
        <v>35394</v>
      </c>
    </row>
    <row r="13244" spans="1:31" ht="15" customHeight="1">
      <c r="A13244" s="1">
        <v>13243</v>
      </c>
      <c r="B13244" s="1" t="s">
        <v>54</v>
      </c>
      <c r="C13244" s="1" t="s">
        <v>18834</v>
      </c>
      <c r="D13244" s="9" t="s">
        <v>58</v>
      </c>
      <c r="E13244" s="9" t="s">
        <v>40</v>
      </c>
      <c r="F13244" s="9" t="s">
        <v>33162</v>
      </c>
      <c r="G13244" s="17">
        <v>9144661946</v>
      </c>
      <c r="H13244" s="9" t="s">
        <v>15</v>
      </c>
      <c r="I13244" s="1" t="s">
        <v>62</v>
      </c>
      <c r="J13244" s="4" t="s">
        <v>47305</v>
      </c>
      <c r="K13244" s="3" t="s">
        <v>17</v>
      </c>
      <c r="L13244" s="4" t="s">
        <v>47305</v>
      </c>
      <c r="M13244" s="11"/>
      <c r="N13244" s="4"/>
      <c r="O13244" s="11"/>
      <c r="P13244" s="4"/>
      <c r="Q13244" s="11"/>
      <c r="R13244" s="4"/>
      <c r="S13244" s="11"/>
      <c r="T13244" s="4"/>
      <c r="U13244" s="11"/>
      <c r="V13244" s="4"/>
      <c r="W13244" s="11"/>
      <c r="X13244" s="4"/>
      <c r="Y13244" s="11"/>
      <c r="Z13244" s="4"/>
      <c r="AA13244" s="1" t="s">
        <v>16</v>
      </c>
      <c r="AC13244" s="23" t="s">
        <v>37888</v>
      </c>
      <c r="AD13244" s="23" t="s">
        <v>40440</v>
      </c>
      <c r="AE13244" t="s">
        <v>35394</v>
      </c>
    </row>
    <row r="13245" spans="1:31" ht="15" customHeight="1">
      <c r="A13245" s="1">
        <v>13244</v>
      </c>
      <c r="B13245" s="1" t="s">
        <v>54</v>
      </c>
      <c r="C13245" s="1" t="s">
        <v>18838</v>
      </c>
      <c r="D13245" s="9" t="s">
        <v>2667</v>
      </c>
      <c r="E13245" s="9" t="s">
        <v>5858</v>
      </c>
      <c r="F13245" s="9" t="s">
        <v>30041</v>
      </c>
      <c r="G13245" s="17">
        <v>91949641109</v>
      </c>
      <c r="H13245" s="9" t="s">
        <v>8</v>
      </c>
      <c r="I13245" s="1" t="s">
        <v>62</v>
      </c>
      <c r="J13245" s="4" t="s">
        <v>47305</v>
      </c>
      <c r="K13245" s="3" t="s">
        <v>17</v>
      </c>
      <c r="L13245" s="4" t="s">
        <v>47305</v>
      </c>
      <c r="M13245" s="11"/>
      <c r="N13245" s="4"/>
      <c r="O13245" s="11"/>
      <c r="P13245" s="4"/>
      <c r="Q13245" s="11"/>
      <c r="R13245" s="4"/>
      <c r="S13245" s="11"/>
      <c r="T13245" s="4"/>
      <c r="U13245" s="11"/>
      <c r="V13245" s="4"/>
      <c r="W13245" s="11"/>
      <c r="X13245" s="4"/>
      <c r="Y13245" s="11"/>
      <c r="Z13245" s="4"/>
      <c r="AA13245" s="1" t="s">
        <v>16</v>
      </c>
      <c r="AC13245" s="23" t="s">
        <v>37888</v>
      </c>
      <c r="AD13245" s="23" t="s">
        <v>40440</v>
      </c>
      <c r="AE13245" t="s">
        <v>35394</v>
      </c>
    </row>
    <row r="13246" spans="1:31" ht="15" customHeight="1">
      <c r="A13246" s="1">
        <v>13245</v>
      </c>
      <c r="B13246" s="1" t="s">
        <v>54</v>
      </c>
      <c r="C13246" s="1" t="s">
        <v>18867</v>
      </c>
      <c r="D13246" s="9" t="s">
        <v>58</v>
      </c>
      <c r="E13246" s="9" t="s">
        <v>1527</v>
      </c>
      <c r="F13246" s="9" t="s">
        <v>30062</v>
      </c>
      <c r="G13246" s="17">
        <v>9199909191</v>
      </c>
      <c r="H13246" s="9" t="s">
        <v>8</v>
      </c>
      <c r="I13246" s="1" t="s">
        <v>62</v>
      </c>
      <c r="J13246" s="4" t="s">
        <v>47305</v>
      </c>
      <c r="K13246" s="3" t="s">
        <v>213</v>
      </c>
      <c r="L13246" s="4" t="s">
        <v>47305</v>
      </c>
      <c r="M13246" s="11"/>
      <c r="N13246" s="4"/>
      <c r="O13246" s="11"/>
      <c r="P13246" s="4"/>
      <c r="Q13246" s="11"/>
      <c r="R13246" s="4"/>
      <c r="S13246" s="11"/>
      <c r="T13246" s="4"/>
      <c r="U13246" s="11"/>
      <c r="V13246" s="4"/>
      <c r="W13246" s="11"/>
      <c r="X13246" s="4"/>
      <c r="Y13246" s="11"/>
      <c r="Z13246" s="4"/>
      <c r="AA13246" s="1" t="s">
        <v>16</v>
      </c>
      <c r="AC13246" s="23" t="s">
        <v>37888</v>
      </c>
      <c r="AD13246" s="23" t="s">
        <v>40440</v>
      </c>
      <c r="AE13246" t="s">
        <v>35394</v>
      </c>
    </row>
    <row r="13247" spans="1:31" ht="15" customHeight="1">
      <c r="A13247" s="1">
        <v>13246</v>
      </c>
      <c r="B13247" s="1" t="s">
        <v>54</v>
      </c>
      <c r="C13247" s="1" t="s">
        <v>18869</v>
      </c>
      <c r="D13247" s="9" t="s">
        <v>1015</v>
      </c>
      <c r="E13247" s="9" t="s">
        <v>724</v>
      </c>
      <c r="F13247" s="9" t="s">
        <v>18432</v>
      </c>
      <c r="G13247" s="17">
        <v>91446044400</v>
      </c>
      <c r="H13247" s="9" t="s">
        <v>20</v>
      </c>
      <c r="I13247" s="1" t="s">
        <v>41</v>
      </c>
      <c r="J13247" s="4" t="s">
        <v>47305</v>
      </c>
      <c r="K13247" s="11" t="s">
        <v>14137</v>
      </c>
      <c r="L13247" s="4" t="s">
        <v>47305</v>
      </c>
      <c r="M13247" s="4" t="s">
        <v>13</v>
      </c>
      <c r="N13247" s="3" t="str">
        <f>J13247</f>
        <v>[35 lacs - 50 lacs]</v>
      </c>
      <c r="O13247" s="11"/>
      <c r="P13247" s="4"/>
      <c r="Q13247" s="11"/>
      <c r="R13247" s="4"/>
      <c r="S13247" s="11"/>
      <c r="T13247" s="4"/>
      <c r="U13247" s="11"/>
      <c r="V13247" s="4"/>
      <c r="W13247" s="11"/>
      <c r="X13247" s="4"/>
      <c r="Y13247" s="11"/>
      <c r="Z13247" s="4"/>
      <c r="AA13247" s="1" t="s">
        <v>16</v>
      </c>
      <c r="AC13247" s="23" t="s">
        <v>37888</v>
      </c>
      <c r="AD13247" s="23" t="s">
        <v>40440</v>
      </c>
      <c r="AE13247" t="s">
        <v>35394</v>
      </c>
    </row>
    <row r="13248" spans="1:31" ht="15" customHeight="1">
      <c r="A13248" s="1">
        <v>13247</v>
      </c>
      <c r="B13248" s="1" t="s">
        <v>54</v>
      </c>
      <c r="C13248" s="1" t="s">
        <v>18874</v>
      </c>
      <c r="D13248" s="9" t="s">
        <v>386</v>
      </c>
      <c r="E13248" s="9" t="s">
        <v>131</v>
      </c>
      <c r="F13248" s="9" t="s">
        <v>35202</v>
      </c>
      <c r="G13248" s="17">
        <v>91444944696</v>
      </c>
      <c r="H13248" s="9" t="s">
        <v>8</v>
      </c>
      <c r="I13248" s="1" t="s">
        <v>62</v>
      </c>
      <c r="J13248" s="4" t="s">
        <v>47305</v>
      </c>
      <c r="K13248" s="11" t="s">
        <v>14136</v>
      </c>
      <c r="L13248" s="4" t="s">
        <v>47305</v>
      </c>
      <c r="M13248" s="11"/>
      <c r="N13248" s="4"/>
      <c r="O13248" s="11"/>
      <c r="P13248" s="4"/>
      <c r="Q13248" s="11"/>
      <c r="R13248" s="4"/>
      <c r="S13248" s="11"/>
      <c r="T13248" s="4"/>
      <c r="U13248" s="11"/>
      <c r="V13248" s="4"/>
      <c r="W13248" s="11"/>
      <c r="X13248" s="4"/>
      <c r="Y13248" s="11"/>
      <c r="Z13248" s="4"/>
      <c r="AA13248" s="1" t="s">
        <v>16</v>
      </c>
      <c r="AC13248" s="23" t="s">
        <v>37888</v>
      </c>
      <c r="AD13248" s="23" t="s">
        <v>40440</v>
      </c>
      <c r="AE13248" t="s">
        <v>35399</v>
      </c>
    </row>
    <row r="13249" spans="1:31" ht="15" customHeight="1">
      <c r="A13249" s="1">
        <v>13248</v>
      </c>
      <c r="B13249" s="1" t="s">
        <v>54</v>
      </c>
      <c r="C13249" s="1" t="s">
        <v>18883</v>
      </c>
      <c r="D13249" s="9" t="s">
        <v>18434</v>
      </c>
      <c r="E13249" s="9" t="s">
        <v>18435</v>
      </c>
      <c r="F13249" s="9" t="s">
        <v>30073</v>
      </c>
      <c r="G13249" s="17">
        <v>9194444909</v>
      </c>
      <c r="H13249" s="9" t="s">
        <v>8</v>
      </c>
      <c r="I13249" s="1" t="s">
        <v>9</v>
      </c>
      <c r="J13249" s="4" t="s">
        <v>47305</v>
      </c>
      <c r="K13249" s="3" t="s">
        <v>17</v>
      </c>
      <c r="L13249" s="4" t="s">
        <v>47305</v>
      </c>
      <c r="M13249" s="4" t="s">
        <v>42</v>
      </c>
      <c r="N13249" s="3" t="str">
        <f>J13249</f>
        <v>[35 lacs - 50 lacs]</v>
      </c>
      <c r="O13249" s="11"/>
      <c r="P13249" s="4"/>
      <c r="Q13249" s="11"/>
      <c r="R13249" s="4"/>
      <c r="S13249" s="11"/>
      <c r="T13249" s="4"/>
      <c r="U13249" s="11"/>
      <c r="V13249" s="4"/>
      <c r="W13249" s="11"/>
      <c r="X13249" s="4"/>
      <c r="Y13249" s="11"/>
      <c r="Z13249" s="4"/>
      <c r="AA13249" s="1" t="s">
        <v>16</v>
      </c>
      <c r="AC13249" s="23" t="s">
        <v>37888</v>
      </c>
      <c r="AD13249" s="23" t="s">
        <v>40440</v>
      </c>
      <c r="AE13249" t="s">
        <v>35394</v>
      </c>
    </row>
    <row r="13250" spans="1:31" ht="15" customHeight="1">
      <c r="A13250" s="1">
        <v>13249</v>
      </c>
      <c r="B13250" s="1" t="s">
        <v>54</v>
      </c>
      <c r="C13250" s="1" t="s">
        <v>18887</v>
      </c>
      <c r="D13250" s="9" t="s">
        <v>3643</v>
      </c>
      <c r="E13250" s="9" t="s">
        <v>12335</v>
      </c>
      <c r="F13250" s="9" t="s">
        <v>26891</v>
      </c>
      <c r="G13250" s="17">
        <v>914466009040</v>
      </c>
      <c r="H13250" s="9" t="s">
        <v>8</v>
      </c>
      <c r="I13250" s="1" t="s">
        <v>41</v>
      </c>
      <c r="J13250" s="4" t="s">
        <v>47305</v>
      </c>
      <c r="K13250" s="3" t="s">
        <v>17</v>
      </c>
      <c r="L13250" s="4" t="s">
        <v>47305</v>
      </c>
      <c r="M13250" s="11"/>
      <c r="N13250" s="4"/>
      <c r="O13250" s="11"/>
      <c r="P13250" s="4"/>
      <c r="Q13250" s="11"/>
      <c r="R13250" s="4"/>
      <c r="S13250" s="11"/>
      <c r="T13250" s="4"/>
      <c r="U13250" s="11"/>
      <c r="V13250" s="4"/>
      <c r="W13250" s="11"/>
      <c r="X13250" s="4"/>
      <c r="Y13250" s="11"/>
      <c r="Z13250" s="4"/>
      <c r="AA13250" s="1" t="s">
        <v>16</v>
      </c>
      <c r="AC13250" s="23" t="s">
        <v>37888</v>
      </c>
      <c r="AD13250" s="23" t="s">
        <v>40440</v>
      </c>
      <c r="AE13250" t="s">
        <v>35394</v>
      </c>
    </row>
    <row r="13251" spans="1:31" ht="15" customHeight="1">
      <c r="A13251" s="1">
        <v>13250</v>
      </c>
      <c r="B13251" s="1" t="s">
        <v>54</v>
      </c>
      <c r="C13251" s="1" t="s">
        <v>18903</v>
      </c>
      <c r="D13251" s="9" t="s">
        <v>9199</v>
      </c>
      <c r="E13251" s="9" t="s">
        <v>18442</v>
      </c>
      <c r="F13251" s="9" t="s">
        <v>30081</v>
      </c>
      <c r="G13251" s="17">
        <v>91990441666</v>
      </c>
      <c r="H13251" s="9" t="s">
        <v>15</v>
      </c>
      <c r="I13251" s="1" t="s">
        <v>62</v>
      </c>
      <c r="J13251" s="4" t="s">
        <v>47305</v>
      </c>
      <c r="K13251" s="3" t="s">
        <v>42</v>
      </c>
      <c r="L13251" s="4" t="s">
        <v>47305</v>
      </c>
      <c r="M13251" s="11"/>
      <c r="N13251" s="4"/>
      <c r="O13251" s="11"/>
      <c r="P13251" s="4"/>
      <c r="Q13251" s="11"/>
      <c r="R13251" s="4"/>
      <c r="S13251" s="11"/>
      <c r="T13251" s="4"/>
      <c r="U13251" s="11"/>
      <c r="V13251" s="4"/>
      <c r="W13251" s="11"/>
      <c r="X13251" s="4"/>
      <c r="Y13251" s="11"/>
      <c r="Z13251" s="4"/>
      <c r="AA13251" s="1" t="s">
        <v>11</v>
      </c>
      <c r="AC13251" s="23" t="s">
        <v>37889</v>
      </c>
      <c r="AD13251" s="23" t="s">
        <v>40440</v>
      </c>
      <c r="AE13251" t="s">
        <v>35399</v>
      </c>
    </row>
    <row r="13252" spans="1:31" ht="15" customHeight="1">
      <c r="A13252" s="1">
        <v>13251</v>
      </c>
      <c r="B13252" s="1" t="s">
        <v>54</v>
      </c>
      <c r="C13252" s="1" t="s">
        <v>18906</v>
      </c>
      <c r="D13252" s="9" t="s">
        <v>2169</v>
      </c>
      <c r="E13252" s="9" t="s">
        <v>87</v>
      </c>
      <c r="F13252" s="9" t="s">
        <v>35205</v>
      </c>
      <c r="G13252" s="17">
        <v>919444946049</v>
      </c>
      <c r="H13252" s="9" t="s">
        <v>8</v>
      </c>
      <c r="I13252" s="1" t="s">
        <v>9</v>
      </c>
      <c r="J13252" s="4" t="s">
        <v>47305</v>
      </c>
      <c r="K13252" s="3" t="s">
        <v>42</v>
      </c>
      <c r="L13252" s="4" t="s">
        <v>47305</v>
      </c>
      <c r="M13252" s="11"/>
      <c r="N13252" s="4"/>
      <c r="O13252" s="11"/>
      <c r="P13252" s="4"/>
      <c r="Q13252" s="11"/>
      <c r="R13252" s="4"/>
      <c r="S13252" s="11"/>
      <c r="T13252" s="4"/>
      <c r="U13252" s="11"/>
      <c r="V13252" s="4"/>
      <c r="W13252" s="11"/>
      <c r="X13252" s="4"/>
      <c r="Y13252" s="11"/>
      <c r="Z13252" s="4"/>
      <c r="AA13252" s="1" t="s">
        <v>16</v>
      </c>
      <c r="AC13252" s="23" t="s">
        <v>37889</v>
      </c>
      <c r="AD13252" s="23" t="s">
        <v>40440</v>
      </c>
      <c r="AE13252" t="s">
        <v>35410</v>
      </c>
    </row>
    <row r="13253" spans="1:31" ht="15" customHeight="1">
      <c r="A13253" s="1">
        <v>13252</v>
      </c>
      <c r="B13253" s="1" t="s">
        <v>54</v>
      </c>
      <c r="C13253" s="1" t="s">
        <v>18943</v>
      </c>
      <c r="D13253" s="9" t="s">
        <v>7749</v>
      </c>
      <c r="E13253" s="9" t="s">
        <v>131</v>
      </c>
      <c r="F13253" s="9" t="s">
        <v>30102</v>
      </c>
      <c r="G13253" s="17">
        <v>919994419490</v>
      </c>
      <c r="H13253" s="9" t="s">
        <v>8</v>
      </c>
      <c r="I13253" s="1" t="s">
        <v>41</v>
      </c>
      <c r="J13253" s="4" t="s">
        <v>47305</v>
      </c>
      <c r="K13253" s="3" t="s">
        <v>17</v>
      </c>
      <c r="L13253" s="4" t="s">
        <v>47305</v>
      </c>
      <c r="M13253" s="11"/>
      <c r="N13253" s="4"/>
      <c r="O13253" s="11"/>
      <c r="P13253" s="4"/>
      <c r="Q13253" s="11"/>
      <c r="R13253" s="4"/>
      <c r="S13253" s="11"/>
      <c r="T13253" s="4"/>
      <c r="U13253" s="11"/>
      <c r="V13253" s="4"/>
      <c r="W13253" s="11"/>
      <c r="X13253" s="4"/>
      <c r="Y13253" s="11"/>
      <c r="Z13253" s="4"/>
      <c r="AA13253" s="1" t="s">
        <v>16</v>
      </c>
      <c r="AC13253" s="23" t="s">
        <v>37889</v>
      </c>
      <c r="AD13253" s="23" t="s">
        <v>40440</v>
      </c>
      <c r="AE13253" t="s">
        <v>35394</v>
      </c>
    </row>
    <row r="13254" spans="1:31" ht="15" customHeight="1">
      <c r="A13254" s="1">
        <v>13253</v>
      </c>
      <c r="B13254" s="1" t="s">
        <v>54</v>
      </c>
      <c r="C13254" s="1" t="s">
        <v>18945</v>
      </c>
      <c r="D13254" s="9" t="s">
        <v>39</v>
      </c>
      <c r="E13254" s="9" t="s">
        <v>11136</v>
      </c>
      <c r="F13254" s="9" t="s">
        <v>18453</v>
      </c>
      <c r="G13254" s="17">
        <v>9199099990</v>
      </c>
      <c r="H13254" s="9" t="s">
        <v>8</v>
      </c>
      <c r="I13254" s="1" t="s">
        <v>41</v>
      </c>
      <c r="J13254" s="4" t="s">
        <v>47305</v>
      </c>
      <c r="K13254" s="3" t="s">
        <v>17</v>
      </c>
      <c r="L13254" s="4" t="s">
        <v>47305</v>
      </c>
      <c r="M13254" s="11"/>
      <c r="N13254" s="4"/>
      <c r="O13254" s="11"/>
      <c r="P13254" s="4"/>
      <c r="Q13254" s="11"/>
      <c r="R13254" s="4"/>
      <c r="S13254" s="11"/>
      <c r="T13254" s="4"/>
      <c r="U13254" s="11"/>
      <c r="V13254" s="4"/>
      <c r="W13254" s="11"/>
      <c r="X13254" s="4"/>
      <c r="Y13254" s="11"/>
      <c r="Z13254" s="4"/>
      <c r="AA13254" s="1" t="s">
        <v>11</v>
      </c>
      <c r="AC13254" s="23" t="s">
        <v>37889</v>
      </c>
      <c r="AD13254" s="23" t="s">
        <v>40440</v>
      </c>
      <c r="AE13254" t="s">
        <v>35410</v>
      </c>
    </row>
    <row r="13255" spans="1:31" ht="15" customHeight="1">
      <c r="A13255" s="1">
        <v>13254</v>
      </c>
      <c r="B13255" s="1" t="s">
        <v>54</v>
      </c>
      <c r="C13255" s="1" t="s">
        <v>18948</v>
      </c>
      <c r="D13255" s="9" t="s">
        <v>18454</v>
      </c>
      <c r="E13255" s="9" t="s">
        <v>29</v>
      </c>
      <c r="F13255" s="9" t="s">
        <v>35211</v>
      </c>
      <c r="G13255" s="17">
        <v>919444166446</v>
      </c>
      <c r="H13255" s="9" t="s">
        <v>37</v>
      </c>
      <c r="I13255" s="1" t="s">
        <v>62</v>
      </c>
      <c r="J13255" s="4" t="s">
        <v>47305</v>
      </c>
      <c r="K13255" s="3" t="s">
        <v>213</v>
      </c>
      <c r="L13255" s="4" t="s">
        <v>47305</v>
      </c>
      <c r="M13255" s="4" t="s">
        <v>17</v>
      </c>
      <c r="N13255" s="3" t="str">
        <f>J13255</f>
        <v>[35 lacs - 50 lacs]</v>
      </c>
      <c r="O13255" s="4" t="s">
        <v>47347</v>
      </c>
      <c r="P13255" s="3" t="s">
        <v>47305</v>
      </c>
      <c r="Q13255" s="11"/>
      <c r="R13255" s="4"/>
      <c r="S13255" s="11"/>
      <c r="T13255" s="4"/>
      <c r="U13255" s="11"/>
      <c r="V13255" s="4"/>
      <c r="W13255" s="11"/>
      <c r="X13255" s="4"/>
      <c r="Y13255" s="11"/>
      <c r="Z13255" s="4"/>
      <c r="AA13255" s="1" t="s">
        <v>16</v>
      </c>
      <c r="AC13255" s="23" t="s">
        <v>37889</v>
      </c>
      <c r="AD13255" s="23" t="s">
        <v>40440</v>
      </c>
      <c r="AE13255" t="s">
        <v>35394</v>
      </c>
    </row>
    <row r="13256" spans="1:31" ht="15" customHeight="1">
      <c r="A13256" s="1">
        <v>13255</v>
      </c>
      <c r="B13256" s="1" t="s">
        <v>54</v>
      </c>
      <c r="C13256" s="1" t="s">
        <v>18984</v>
      </c>
      <c r="D13256" s="9" t="s">
        <v>1010</v>
      </c>
      <c r="E13256" s="9" t="s">
        <v>141</v>
      </c>
      <c r="F13256" s="9" t="s">
        <v>35218</v>
      </c>
      <c r="G13256" s="17">
        <v>91416600049</v>
      </c>
      <c r="H13256" s="9" t="s">
        <v>15</v>
      </c>
      <c r="I13256" s="1" t="s">
        <v>62</v>
      </c>
      <c r="J13256" s="4" t="s">
        <v>47305</v>
      </c>
      <c r="K13256" s="3" t="s">
        <v>213</v>
      </c>
      <c r="L13256" s="4" t="s">
        <v>47305</v>
      </c>
      <c r="M13256" s="11"/>
      <c r="N13256" s="4"/>
      <c r="O13256" s="11"/>
      <c r="P13256" s="4"/>
      <c r="Q13256" s="11"/>
      <c r="R13256" s="4"/>
      <c r="S13256" s="11"/>
      <c r="T13256" s="4"/>
      <c r="U13256" s="11"/>
      <c r="V13256" s="4"/>
      <c r="W13256" s="11"/>
      <c r="X13256" s="4"/>
      <c r="Y13256" s="11"/>
      <c r="Z13256" s="4"/>
      <c r="AA13256" s="1" t="s">
        <v>16</v>
      </c>
      <c r="AC13256" s="23" t="s">
        <v>37889</v>
      </c>
      <c r="AD13256" s="23" t="s">
        <v>40440</v>
      </c>
      <c r="AE13256" t="s">
        <v>35410</v>
      </c>
    </row>
    <row r="13257" spans="1:31" ht="15" customHeight="1">
      <c r="A13257" s="1">
        <v>13256</v>
      </c>
      <c r="B13257" s="1" t="s">
        <v>54</v>
      </c>
      <c r="C13257" s="1" t="s">
        <v>18988</v>
      </c>
      <c r="D13257" s="9" t="s">
        <v>3731</v>
      </c>
      <c r="E13257" s="9" t="s">
        <v>12672</v>
      </c>
      <c r="F13257" s="9" t="s">
        <v>33178</v>
      </c>
      <c r="G13257" s="17">
        <v>9144604944</v>
      </c>
      <c r="H13257" s="9" t="s">
        <v>20</v>
      </c>
      <c r="I13257" s="1" t="s">
        <v>62</v>
      </c>
      <c r="J13257" s="4" t="s">
        <v>47305</v>
      </c>
      <c r="K13257" s="3" t="s">
        <v>17</v>
      </c>
      <c r="L13257" s="4" t="s">
        <v>47305</v>
      </c>
      <c r="M13257" s="11"/>
      <c r="N13257" s="4"/>
      <c r="O13257" s="11"/>
      <c r="P13257" s="4"/>
      <c r="Q13257" s="11"/>
      <c r="R13257" s="4"/>
      <c r="S13257" s="11"/>
      <c r="T13257" s="4"/>
      <c r="U13257" s="11"/>
      <c r="V13257" s="4"/>
      <c r="W13257" s="11"/>
      <c r="X13257" s="4"/>
      <c r="Y13257" s="11"/>
      <c r="Z13257" s="4"/>
      <c r="AA13257" s="1" t="s">
        <v>16</v>
      </c>
      <c r="AC13257" s="23" t="s">
        <v>37889</v>
      </c>
      <c r="AD13257" s="23" t="s">
        <v>40440</v>
      </c>
      <c r="AE13257" t="s">
        <v>35394</v>
      </c>
    </row>
    <row r="13258" spans="1:31" ht="15" customHeight="1">
      <c r="A13258" s="1">
        <v>13257</v>
      </c>
      <c r="B13258" s="1" t="s">
        <v>54</v>
      </c>
      <c r="C13258" s="1" t="s">
        <v>18999</v>
      </c>
      <c r="D13258" s="9" t="s">
        <v>16145</v>
      </c>
      <c r="E13258" s="9" t="s">
        <v>2858</v>
      </c>
      <c r="F13258" s="9" t="s">
        <v>30133</v>
      </c>
      <c r="G13258" s="17">
        <v>91960444404</v>
      </c>
      <c r="H13258" s="9" t="s">
        <v>20</v>
      </c>
      <c r="I13258" s="1" t="s">
        <v>62</v>
      </c>
      <c r="J13258" s="4" t="s">
        <v>47305</v>
      </c>
      <c r="K13258" s="3" t="s">
        <v>17</v>
      </c>
      <c r="L13258" s="4" t="s">
        <v>47305</v>
      </c>
      <c r="M13258" s="11"/>
      <c r="N13258" s="4"/>
      <c r="O13258" s="11"/>
      <c r="P13258" s="4"/>
      <c r="Q13258" s="11"/>
      <c r="R13258" s="4"/>
      <c r="S13258" s="11"/>
      <c r="T13258" s="4"/>
      <c r="U13258" s="11"/>
      <c r="V13258" s="4"/>
      <c r="W13258" s="11"/>
      <c r="X13258" s="4"/>
      <c r="Y13258" s="11"/>
      <c r="Z13258" s="4"/>
      <c r="AA13258" s="1" t="s">
        <v>16</v>
      </c>
      <c r="AC13258" s="23" t="s">
        <v>37889</v>
      </c>
      <c r="AD13258" s="23" t="s">
        <v>40440</v>
      </c>
      <c r="AE13258" t="s">
        <v>35409</v>
      </c>
    </row>
    <row r="13259" spans="1:31" ht="15" customHeight="1">
      <c r="A13259" s="1">
        <v>13258</v>
      </c>
      <c r="B13259" s="1" t="s">
        <v>54</v>
      </c>
      <c r="C13259" s="1" t="s">
        <v>19001</v>
      </c>
      <c r="D13259" s="9" t="s">
        <v>1111</v>
      </c>
      <c r="E13259" s="9" t="s">
        <v>5807</v>
      </c>
      <c r="F13259" s="9" t="s">
        <v>35220</v>
      </c>
      <c r="G13259" s="17">
        <v>9196919019</v>
      </c>
      <c r="H13259" s="9" t="s">
        <v>20</v>
      </c>
      <c r="I13259" s="1" t="s">
        <v>41</v>
      </c>
      <c r="J13259" s="4" t="s">
        <v>47305</v>
      </c>
      <c r="K13259" s="3" t="s">
        <v>17</v>
      </c>
      <c r="L13259" s="4" t="s">
        <v>47305</v>
      </c>
      <c r="M13259" s="11"/>
      <c r="N13259" s="4"/>
      <c r="O13259" s="11"/>
      <c r="P13259" s="4"/>
      <c r="Q13259" s="11"/>
      <c r="R13259" s="4"/>
      <c r="S13259" s="11"/>
      <c r="T13259" s="4"/>
      <c r="U13259" s="11"/>
      <c r="V13259" s="4"/>
      <c r="W13259" s="11"/>
      <c r="X13259" s="4"/>
      <c r="Y13259" s="11"/>
      <c r="Z13259" s="4"/>
      <c r="AA13259" s="1" t="s">
        <v>16</v>
      </c>
      <c r="AC13259" s="23" t="s">
        <v>37889</v>
      </c>
      <c r="AD13259" s="23" t="s">
        <v>40440</v>
      </c>
      <c r="AE13259" t="s">
        <v>35410</v>
      </c>
    </row>
    <row r="13260" spans="1:31" ht="15" customHeight="1">
      <c r="A13260" s="1">
        <v>13259</v>
      </c>
      <c r="B13260" s="1" t="s">
        <v>54</v>
      </c>
      <c r="C13260" s="1" t="s">
        <v>19003</v>
      </c>
      <c r="D13260" s="9" t="s">
        <v>1867</v>
      </c>
      <c r="E13260" s="9" t="s">
        <v>37393</v>
      </c>
      <c r="F13260" s="9" t="s">
        <v>25496</v>
      </c>
      <c r="G13260" s="17">
        <v>91946661941</v>
      </c>
      <c r="H13260" s="9" t="s">
        <v>20</v>
      </c>
      <c r="I13260" s="1" t="s">
        <v>62</v>
      </c>
      <c r="J13260" s="4" t="s">
        <v>47305</v>
      </c>
      <c r="K13260" s="3" t="s">
        <v>42</v>
      </c>
      <c r="L13260" s="4" t="s">
        <v>47305</v>
      </c>
      <c r="M13260" s="4" t="s">
        <v>14136</v>
      </c>
      <c r="N13260" s="3" t="str">
        <f>J13260</f>
        <v>[35 lacs - 50 lacs]</v>
      </c>
      <c r="O13260" s="11"/>
      <c r="P13260" s="4"/>
      <c r="Q13260" s="11"/>
      <c r="R13260" s="4"/>
      <c r="S13260" s="11"/>
      <c r="T13260" s="4"/>
      <c r="U13260" s="11"/>
      <c r="V13260" s="4"/>
      <c r="W13260" s="11"/>
      <c r="X13260" s="4"/>
      <c r="Y13260" s="11"/>
      <c r="Z13260" s="4"/>
      <c r="AA13260" s="1" t="s">
        <v>16</v>
      </c>
      <c r="AC13260" s="23" t="s">
        <v>37889</v>
      </c>
      <c r="AD13260" s="23" t="s">
        <v>40440</v>
      </c>
      <c r="AE13260" t="s">
        <v>35394</v>
      </c>
    </row>
    <row r="13261" spans="1:31" ht="15" customHeight="1">
      <c r="A13261" s="1">
        <v>13260</v>
      </c>
      <c r="B13261" s="1" t="s">
        <v>54</v>
      </c>
      <c r="C13261" s="1" t="s">
        <v>19011</v>
      </c>
      <c r="D13261" s="9" t="s">
        <v>486</v>
      </c>
      <c r="E13261" s="9" t="s">
        <v>5511</v>
      </c>
      <c r="F13261" s="9" t="s">
        <v>30140</v>
      </c>
      <c r="G13261" s="17">
        <v>914940494694</v>
      </c>
      <c r="H13261" s="9" t="s">
        <v>8</v>
      </c>
      <c r="I13261" s="1" t="s">
        <v>41</v>
      </c>
      <c r="J13261" s="4" t="s">
        <v>47305</v>
      </c>
      <c r="K13261" s="3" t="s">
        <v>17</v>
      </c>
      <c r="L13261" s="4" t="s">
        <v>47305</v>
      </c>
      <c r="M13261" s="11"/>
      <c r="N13261" s="4"/>
      <c r="O13261" s="11"/>
      <c r="P13261" s="4"/>
      <c r="Q13261" s="11"/>
      <c r="R13261" s="4"/>
      <c r="S13261" s="11"/>
      <c r="T13261" s="4"/>
      <c r="U13261" s="11"/>
      <c r="V13261" s="4"/>
      <c r="W13261" s="11"/>
      <c r="X13261" s="4"/>
      <c r="Y13261" s="11"/>
      <c r="Z13261" s="4"/>
      <c r="AA13261" s="1" t="s">
        <v>11</v>
      </c>
      <c r="AC13261" s="23" t="s">
        <v>37889</v>
      </c>
      <c r="AD13261" s="23" t="s">
        <v>40440</v>
      </c>
      <c r="AE13261" t="s">
        <v>35409</v>
      </c>
    </row>
    <row r="13262" spans="1:31" ht="15" customHeight="1">
      <c r="A13262" s="1">
        <v>13261</v>
      </c>
      <c r="B13262" s="1" t="s">
        <v>54</v>
      </c>
      <c r="C13262" s="1" t="s">
        <v>19020</v>
      </c>
      <c r="D13262" s="9" t="s">
        <v>2266</v>
      </c>
      <c r="E13262" s="9" t="s">
        <v>7014</v>
      </c>
      <c r="F13262" s="9" t="s">
        <v>30147</v>
      </c>
      <c r="G13262" s="17">
        <v>9194901694</v>
      </c>
      <c r="H13262" s="9" t="s">
        <v>20</v>
      </c>
      <c r="I13262" s="1" t="s">
        <v>41</v>
      </c>
      <c r="J13262" s="4" t="s">
        <v>47305</v>
      </c>
      <c r="K13262" s="3" t="s">
        <v>17</v>
      </c>
      <c r="L13262" s="4" t="s">
        <v>47305</v>
      </c>
      <c r="M13262" s="11"/>
      <c r="N13262" s="4"/>
      <c r="O13262" s="11"/>
      <c r="P13262" s="4"/>
      <c r="Q13262" s="11"/>
      <c r="R13262" s="4"/>
      <c r="S13262" s="11"/>
      <c r="T13262" s="4"/>
      <c r="U13262" s="11"/>
      <c r="V13262" s="4"/>
      <c r="W13262" s="11"/>
      <c r="X13262" s="4"/>
      <c r="Y13262" s="11"/>
      <c r="Z13262" s="4"/>
      <c r="AA13262" s="1" t="s">
        <v>16</v>
      </c>
      <c r="AC13262" s="23" t="s">
        <v>37889</v>
      </c>
      <c r="AD13262" s="23" t="s">
        <v>40440</v>
      </c>
      <c r="AE13262" t="s">
        <v>35410</v>
      </c>
    </row>
    <row r="13263" spans="1:31" ht="15" customHeight="1">
      <c r="A13263" s="1">
        <v>13262</v>
      </c>
      <c r="B13263" s="1" t="s">
        <v>54</v>
      </c>
      <c r="C13263" s="1" t="s">
        <v>19024</v>
      </c>
      <c r="D13263" s="9" t="s">
        <v>2324</v>
      </c>
      <c r="E13263" s="9" t="s">
        <v>16006</v>
      </c>
      <c r="F13263" s="9" t="s">
        <v>30150</v>
      </c>
      <c r="G13263" s="17">
        <v>91490069944</v>
      </c>
      <c r="H13263" s="9" t="s">
        <v>20</v>
      </c>
      <c r="I13263" s="1" t="s">
        <v>62</v>
      </c>
      <c r="J13263" s="4" t="s">
        <v>47305</v>
      </c>
      <c r="K13263" s="3" t="s">
        <v>17</v>
      </c>
      <c r="L13263" s="4" t="s">
        <v>47305</v>
      </c>
      <c r="M13263" s="11"/>
      <c r="N13263" s="4"/>
      <c r="O13263" s="11"/>
      <c r="P13263" s="4"/>
      <c r="Q13263" s="11"/>
      <c r="R13263" s="4"/>
      <c r="S13263" s="11"/>
      <c r="T13263" s="4"/>
      <c r="U13263" s="11"/>
      <c r="V13263" s="4"/>
      <c r="W13263" s="11"/>
      <c r="X13263" s="4"/>
      <c r="Y13263" s="11"/>
      <c r="Z13263" s="4"/>
      <c r="AA13263" s="1" t="s">
        <v>16</v>
      </c>
      <c r="AC13263" s="23" t="s">
        <v>37889</v>
      </c>
      <c r="AD13263" s="23" t="s">
        <v>40440</v>
      </c>
      <c r="AE13263" t="s">
        <v>35399</v>
      </c>
    </row>
    <row r="13264" spans="1:31" ht="15" customHeight="1">
      <c r="A13264" s="1">
        <v>13263</v>
      </c>
      <c r="B13264" s="1" t="s">
        <v>54</v>
      </c>
      <c r="C13264" s="1" t="s">
        <v>19056</v>
      </c>
      <c r="D13264" s="9" t="s">
        <v>522</v>
      </c>
      <c r="E13264" s="9" t="s">
        <v>78</v>
      </c>
      <c r="F13264" s="9" t="s">
        <v>30170</v>
      </c>
      <c r="G13264" s="17">
        <v>91994011001</v>
      </c>
      <c r="H13264" s="9" t="s">
        <v>20</v>
      </c>
      <c r="I13264" s="1" t="s">
        <v>41</v>
      </c>
      <c r="J13264" s="4" t="s">
        <v>47305</v>
      </c>
      <c r="K13264" s="3" t="s">
        <v>213</v>
      </c>
      <c r="L13264" s="4" t="s">
        <v>47305</v>
      </c>
      <c r="M13264" s="4" t="s">
        <v>17</v>
      </c>
      <c r="N13264" s="3" t="str">
        <f>J13264</f>
        <v>[35 lacs - 50 lacs]</v>
      </c>
      <c r="O13264" s="4" t="s">
        <v>47347</v>
      </c>
      <c r="P13264" s="3" t="s">
        <v>47305</v>
      </c>
      <c r="Q13264" s="11"/>
      <c r="R13264" s="4"/>
      <c r="S13264" s="11"/>
      <c r="T13264" s="4"/>
      <c r="U13264" s="11"/>
      <c r="V13264" s="4"/>
      <c r="W13264" s="11"/>
      <c r="X13264" s="4"/>
      <c r="Y13264" s="11"/>
      <c r="Z13264" s="4"/>
      <c r="AA13264" s="1" t="s">
        <v>16</v>
      </c>
      <c r="AC13264" s="23" t="s">
        <v>37890</v>
      </c>
      <c r="AD13264" s="23" t="s">
        <v>40440</v>
      </c>
      <c r="AE13264" t="s">
        <v>35394</v>
      </c>
    </row>
    <row r="13265" spans="1:31" ht="15" customHeight="1">
      <c r="A13265" s="1">
        <v>13264</v>
      </c>
      <c r="B13265" s="1" t="s">
        <v>54</v>
      </c>
      <c r="C13265" s="1" t="s">
        <v>19103</v>
      </c>
      <c r="D13265" s="9" t="s">
        <v>951</v>
      </c>
      <c r="E13265" s="9" t="s">
        <v>1725</v>
      </c>
      <c r="F13265" s="9" t="s">
        <v>22838</v>
      </c>
      <c r="G13265" s="17">
        <v>914400440649</v>
      </c>
      <c r="H13265" s="9" t="s">
        <v>8</v>
      </c>
      <c r="I13265" s="1" t="s">
        <v>9</v>
      </c>
      <c r="J13265" s="4" t="s">
        <v>47305</v>
      </c>
      <c r="K13265" s="11" t="s">
        <v>13</v>
      </c>
      <c r="L13265" s="4" t="s">
        <v>47305</v>
      </c>
      <c r="M13265" s="11"/>
      <c r="N13265" s="4"/>
      <c r="O13265" s="11"/>
      <c r="P13265" s="4"/>
      <c r="Q13265" s="11"/>
      <c r="R13265" s="4"/>
      <c r="S13265" s="11"/>
      <c r="T13265" s="4"/>
      <c r="U13265" s="11"/>
      <c r="V13265" s="4"/>
      <c r="W13265" s="11"/>
      <c r="X13265" s="4"/>
      <c r="Y13265" s="11"/>
      <c r="Z13265" s="4"/>
      <c r="AA13265" s="1" t="s">
        <v>16</v>
      </c>
      <c r="AC13265" s="23" t="s">
        <v>37890</v>
      </c>
      <c r="AD13265" s="23" t="s">
        <v>40440</v>
      </c>
      <c r="AE13265" t="s">
        <v>35394</v>
      </c>
    </row>
    <row r="13266" spans="1:31" ht="15" customHeight="1">
      <c r="A13266" s="1">
        <v>13265</v>
      </c>
      <c r="B13266" s="1" t="s">
        <v>54</v>
      </c>
      <c r="C13266" s="1" t="s">
        <v>19105</v>
      </c>
      <c r="D13266" s="9" t="s">
        <v>130</v>
      </c>
      <c r="E13266" s="9" t="s">
        <v>18493</v>
      </c>
      <c r="F13266" s="9" t="s">
        <v>33194</v>
      </c>
      <c r="G13266" s="17">
        <v>91991916911</v>
      </c>
      <c r="H13266" s="9" t="s">
        <v>8</v>
      </c>
      <c r="I13266" s="1" t="s">
        <v>62</v>
      </c>
      <c r="J13266" s="4" t="s">
        <v>47305</v>
      </c>
      <c r="K13266" s="3" t="s">
        <v>17</v>
      </c>
      <c r="L13266" s="4" t="s">
        <v>47305</v>
      </c>
      <c r="M13266" s="11"/>
      <c r="N13266" s="4"/>
      <c r="O13266" s="11"/>
      <c r="P13266" s="4"/>
      <c r="Q13266" s="11"/>
      <c r="R13266" s="4"/>
      <c r="S13266" s="11"/>
      <c r="T13266" s="4"/>
      <c r="U13266" s="11"/>
      <c r="V13266" s="4"/>
      <c r="W13266" s="11"/>
      <c r="X13266" s="4"/>
      <c r="Y13266" s="11"/>
      <c r="Z13266" s="4"/>
      <c r="AA13266" s="1" t="s">
        <v>16</v>
      </c>
      <c r="AC13266" s="23" t="s">
        <v>37890</v>
      </c>
      <c r="AD13266" s="23" t="s">
        <v>40440</v>
      </c>
      <c r="AE13266" t="s">
        <v>35410</v>
      </c>
    </row>
    <row r="13267" spans="1:31" ht="15" customHeight="1">
      <c r="A13267" s="1">
        <v>13266</v>
      </c>
      <c r="B13267" s="1" t="s">
        <v>54</v>
      </c>
      <c r="C13267" s="1" t="s">
        <v>19110</v>
      </c>
      <c r="D13267" s="9" t="s">
        <v>7366</v>
      </c>
      <c r="E13267" s="9" t="s">
        <v>18495</v>
      </c>
      <c r="F13267" s="9" t="s">
        <v>30197</v>
      </c>
      <c r="G13267" s="17">
        <v>9196496660</v>
      </c>
      <c r="H13267" s="9" t="s">
        <v>8</v>
      </c>
      <c r="I13267" s="1" t="s">
        <v>41</v>
      </c>
      <c r="J13267" s="4" t="s">
        <v>47305</v>
      </c>
      <c r="K13267" s="3" t="s">
        <v>17</v>
      </c>
      <c r="L13267" s="4" t="s">
        <v>47305</v>
      </c>
      <c r="M13267" s="11"/>
      <c r="N13267" s="4"/>
      <c r="O13267" s="11"/>
      <c r="P13267" s="4"/>
      <c r="Q13267" s="11"/>
      <c r="R13267" s="4"/>
      <c r="S13267" s="11"/>
      <c r="T13267" s="4"/>
      <c r="U13267" s="11"/>
      <c r="V13267" s="4"/>
      <c r="W13267" s="11"/>
      <c r="X13267" s="4"/>
      <c r="Y13267" s="11"/>
      <c r="Z13267" s="4"/>
      <c r="AA13267" s="1" t="s">
        <v>16</v>
      </c>
      <c r="AC13267" s="23" t="s">
        <v>37890</v>
      </c>
      <c r="AD13267" s="23" t="s">
        <v>40440</v>
      </c>
      <c r="AE13267" t="s">
        <v>35399</v>
      </c>
    </row>
    <row r="13268" spans="1:31" ht="15" customHeight="1">
      <c r="A13268" s="1">
        <v>13267</v>
      </c>
      <c r="B13268" s="1" t="s">
        <v>54</v>
      </c>
      <c r="C13268" s="1" t="s">
        <v>19114</v>
      </c>
      <c r="D13268" s="9" t="s">
        <v>36230</v>
      </c>
      <c r="E13268" s="9" t="s">
        <v>37394</v>
      </c>
      <c r="F13268" s="9" t="s">
        <v>30200</v>
      </c>
      <c r="G13268" s="17">
        <v>910966666</v>
      </c>
      <c r="H13268" s="9" t="s">
        <v>20</v>
      </c>
      <c r="I13268" s="1" t="s">
        <v>9</v>
      </c>
      <c r="J13268" s="4" t="s">
        <v>47305</v>
      </c>
      <c r="K13268" s="3" t="s">
        <v>213</v>
      </c>
      <c r="L13268" s="4" t="s">
        <v>47305</v>
      </c>
      <c r="M13268" s="4" t="s">
        <v>17</v>
      </c>
      <c r="N13268" s="3" t="str">
        <f>J13268</f>
        <v>[35 lacs - 50 lacs]</v>
      </c>
      <c r="O13268" s="4" t="s">
        <v>47347</v>
      </c>
      <c r="P13268" s="3" t="s">
        <v>47305</v>
      </c>
      <c r="Q13268" s="4" t="s">
        <v>14136</v>
      </c>
      <c r="R13268" s="3" t="s">
        <v>47305</v>
      </c>
      <c r="S13268" s="4" t="s">
        <v>47352</v>
      </c>
      <c r="T13268" s="3" t="s">
        <v>47305</v>
      </c>
      <c r="U13268" s="4" t="s">
        <v>13</v>
      </c>
      <c r="V13268" s="3" t="s">
        <v>47305</v>
      </c>
      <c r="W13268" s="11"/>
      <c r="X13268" s="4"/>
      <c r="Y13268" s="11"/>
      <c r="Z13268" s="4"/>
      <c r="AA13268" s="1" t="s">
        <v>16</v>
      </c>
      <c r="AC13268" s="23" t="s">
        <v>37890</v>
      </c>
      <c r="AD13268" s="23" t="s">
        <v>40440</v>
      </c>
      <c r="AE13268" t="s">
        <v>35410</v>
      </c>
    </row>
    <row r="13269" spans="1:31" ht="15" customHeight="1">
      <c r="A13269" s="1">
        <v>13268</v>
      </c>
      <c r="B13269" s="1" t="s">
        <v>54</v>
      </c>
      <c r="C13269" s="1" t="s">
        <v>19121</v>
      </c>
      <c r="D13269" s="9" t="s">
        <v>683</v>
      </c>
      <c r="E13269" s="9" t="s">
        <v>73</v>
      </c>
      <c r="F13269" s="9" t="s">
        <v>30205</v>
      </c>
      <c r="G13269" s="17">
        <v>91944491919</v>
      </c>
      <c r="H13269" s="9" t="s">
        <v>20</v>
      </c>
      <c r="I13269" s="1" t="s">
        <v>41</v>
      </c>
      <c r="J13269" s="4" t="s">
        <v>47305</v>
      </c>
      <c r="K13269" s="3" t="s">
        <v>213</v>
      </c>
      <c r="L13269" s="4" t="s">
        <v>47305</v>
      </c>
      <c r="M13269" s="11"/>
      <c r="N13269" s="4"/>
      <c r="O13269" s="11"/>
      <c r="P13269" s="4"/>
      <c r="Q13269" s="11"/>
      <c r="R13269" s="4"/>
      <c r="S13269" s="11"/>
      <c r="T13269" s="4"/>
      <c r="U13269" s="11"/>
      <c r="V13269" s="4"/>
      <c r="W13269" s="11"/>
      <c r="X13269" s="4"/>
      <c r="Y13269" s="11"/>
      <c r="Z13269" s="4"/>
      <c r="AA13269" s="1" t="s">
        <v>16</v>
      </c>
      <c r="AC13269" s="23" t="s">
        <v>37890</v>
      </c>
      <c r="AD13269" s="23" t="s">
        <v>40440</v>
      </c>
      <c r="AE13269" t="s">
        <v>35409</v>
      </c>
    </row>
    <row r="13270" spans="1:31" ht="15" customHeight="1">
      <c r="A13270" s="1">
        <v>13269</v>
      </c>
      <c r="B13270" s="1" t="s">
        <v>54</v>
      </c>
      <c r="C13270" s="1" t="s">
        <v>19141</v>
      </c>
      <c r="D13270" s="9" t="s">
        <v>12899</v>
      </c>
      <c r="E13270" s="9" t="s">
        <v>13873</v>
      </c>
      <c r="F13270" s="9" t="s">
        <v>30217</v>
      </c>
      <c r="G13270" s="17">
        <v>914499414061</v>
      </c>
      <c r="H13270" s="9" t="s">
        <v>8</v>
      </c>
      <c r="I13270" s="1" t="s">
        <v>41</v>
      </c>
      <c r="J13270" s="4" t="s">
        <v>47305</v>
      </c>
      <c r="K13270" s="3" t="s">
        <v>17</v>
      </c>
      <c r="L13270" s="4" t="s">
        <v>47305</v>
      </c>
      <c r="M13270" s="4" t="s">
        <v>42</v>
      </c>
      <c r="N13270" s="3" t="str">
        <f t="shared" ref="N13270:N13271" si="517">J13270</f>
        <v>[35 lacs - 50 lacs]</v>
      </c>
      <c r="O13270" s="11"/>
      <c r="P13270" s="4"/>
      <c r="Q13270" s="11"/>
      <c r="R13270" s="4"/>
      <c r="S13270" s="11"/>
      <c r="T13270" s="4"/>
      <c r="U13270" s="11"/>
      <c r="V13270" s="4"/>
      <c r="W13270" s="11"/>
      <c r="X13270" s="4"/>
      <c r="Y13270" s="11"/>
      <c r="Z13270" s="4"/>
      <c r="AA13270" s="1" t="s">
        <v>16</v>
      </c>
      <c r="AC13270" s="23" t="s">
        <v>37890</v>
      </c>
      <c r="AD13270" s="23" t="s">
        <v>40440</v>
      </c>
      <c r="AE13270" t="s">
        <v>35409</v>
      </c>
    </row>
    <row r="13271" spans="1:31" ht="15" customHeight="1">
      <c r="A13271" s="1">
        <v>13270</v>
      </c>
      <c r="B13271" s="1" t="s">
        <v>54</v>
      </c>
      <c r="C13271" s="1" t="s">
        <v>19145</v>
      </c>
      <c r="D13271" s="9" t="s">
        <v>873</v>
      </c>
      <c r="E13271" s="9" t="s">
        <v>66</v>
      </c>
      <c r="F13271" s="9" t="s">
        <v>30221</v>
      </c>
      <c r="G13271" s="17">
        <v>919446064444</v>
      </c>
      <c r="H13271" s="9" t="s">
        <v>15</v>
      </c>
      <c r="I13271" s="1" t="s">
        <v>62</v>
      </c>
      <c r="J13271" s="4" t="s">
        <v>47305</v>
      </c>
      <c r="K13271" s="3" t="s">
        <v>17</v>
      </c>
      <c r="L13271" s="4" t="s">
        <v>47305</v>
      </c>
      <c r="M13271" s="4" t="s">
        <v>42</v>
      </c>
      <c r="N13271" s="3" t="str">
        <f t="shared" si="517"/>
        <v>[35 lacs - 50 lacs]</v>
      </c>
      <c r="O13271" s="4" t="s">
        <v>47348</v>
      </c>
      <c r="P13271" s="3" t="s">
        <v>47305</v>
      </c>
      <c r="Q13271" s="11"/>
      <c r="R13271" s="4"/>
      <c r="S13271" s="11"/>
      <c r="T13271" s="4"/>
      <c r="U13271" s="11"/>
      <c r="V13271" s="4"/>
      <c r="W13271" s="11"/>
      <c r="X13271" s="4"/>
      <c r="Y13271" s="11"/>
      <c r="Z13271" s="4"/>
      <c r="AA13271" s="1" t="s">
        <v>11</v>
      </c>
      <c r="AC13271" s="23" t="s">
        <v>37890</v>
      </c>
      <c r="AD13271" s="23" t="s">
        <v>40440</v>
      </c>
      <c r="AE13271" t="s">
        <v>35394</v>
      </c>
    </row>
    <row r="13272" spans="1:31" ht="15" customHeight="1">
      <c r="A13272" s="1">
        <v>13271</v>
      </c>
      <c r="B13272" s="1" t="s">
        <v>54</v>
      </c>
      <c r="C13272" s="1" t="s">
        <v>19159</v>
      </c>
      <c r="D13272" s="9" t="s">
        <v>36396</v>
      </c>
      <c r="E13272" s="9" t="s">
        <v>18510</v>
      </c>
      <c r="F13272" s="9" t="s">
        <v>30232</v>
      </c>
      <c r="G13272" s="17">
        <v>91696164664</v>
      </c>
      <c r="H13272" s="9" t="s">
        <v>20</v>
      </c>
      <c r="I13272" s="1" t="s">
        <v>9</v>
      </c>
      <c r="J13272" s="4" t="s">
        <v>47305</v>
      </c>
      <c r="K13272" s="11" t="s">
        <v>13</v>
      </c>
      <c r="L13272" s="4" t="s">
        <v>47305</v>
      </c>
      <c r="M13272" s="11"/>
      <c r="N13272" s="4"/>
      <c r="O13272" s="11"/>
      <c r="P13272" s="4"/>
      <c r="Q13272" s="11"/>
      <c r="R13272" s="4"/>
      <c r="S13272" s="11"/>
      <c r="T13272" s="4"/>
      <c r="U13272" s="11"/>
      <c r="V13272" s="4"/>
      <c r="W13272" s="11"/>
      <c r="X13272" s="4"/>
      <c r="Y13272" s="11"/>
      <c r="Z13272" s="4"/>
      <c r="AA13272" s="1" t="s">
        <v>16</v>
      </c>
      <c r="AC13272" s="23" t="s">
        <v>37890</v>
      </c>
      <c r="AD13272" s="23" t="s">
        <v>40440</v>
      </c>
      <c r="AE13272" t="s">
        <v>35410</v>
      </c>
    </row>
    <row r="13273" spans="1:31" ht="15" customHeight="1">
      <c r="A13273" s="1">
        <v>13272</v>
      </c>
      <c r="B13273" s="1" t="s">
        <v>54</v>
      </c>
      <c r="C13273" s="1" t="s">
        <v>19162</v>
      </c>
      <c r="D13273" s="9" t="s">
        <v>2542</v>
      </c>
      <c r="E13273" s="9" t="s">
        <v>2947</v>
      </c>
      <c r="F13273" s="9" t="s">
        <v>30234</v>
      </c>
      <c r="G13273" s="17">
        <v>9199160</v>
      </c>
      <c r="H13273" s="9" t="s">
        <v>8</v>
      </c>
      <c r="I13273" s="1" t="s">
        <v>41</v>
      </c>
      <c r="J13273" s="4" t="s">
        <v>47305</v>
      </c>
      <c r="K13273" s="3" t="s">
        <v>213</v>
      </c>
      <c r="L13273" s="4" t="s">
        <v>47305</v>
      </c>
      <c r="M13273" s="4" t="s">
        <v>17</v>
      </c>
      <c r="N13273" s="3" t="str">
        <f>J13273</f>
        <v>[35 lacs - 50 lacs]</v>
      </c>
      <c r="O13273" s="4" t="s">
        <v>47347</v>
      </c>
      <c r="P13273" s="3" t="s">
        <v>47305</v>
      </c>
      <c r="Q13273" s="11"/>
      <c r="R13273" s="4"/>
      <c r="S13273" s="11"/>
      <c r="T13273" s="4"/>
      <c r="U13273" s="11"/>
      <c r="V13273" s="4"/>
      <c r="W13273" s="11"/>
      <c r="X13273" s="4"/>
      <c r="Y13273" s="11"/>
      <c r="Z13273" s="4"/>
      <c r="AA13273" s="1" t="s">
        <v>16</v>
      </c>
      <c r="AC13273" s="23" t="s">
        <v>37890</v>
      </c>
      <c r="AD13273" s="23" t="s">
        <v>40440</v>
      </c>
      <c r="AE13273" t="s">
        <v>35399</v>
      </c>
    </row>
    <row r="13274" spans="1:31" ht="15" customHeight="1">
      <c r="A13274" s="1">
        <v>13273</v>
      </c>
      <c r="B13274" s="1" t="s">
        <v>54</v>
      </c>
      <c r="C13274" s="1" t="s">
        <v>19167</v>
      </c>
      <c r="D13274" s="9" t="s">
        <v>5679</v>
      </c>
      <c r="E13274" s="9" t="s">
        <v>139</v>
      </c>
      <c r="F13274" s="9" t="s">
        <v>30238</v>
      </c>
      <c r="G13274" s="17">
        <v>919409144694</v>
      </c>
      <c r="H13274" s="9" t="s">
        <v>15</v>
      </c>
      <c r="I13274" s="1" t="s">
        <v>62</v>
      </c>
      <c r="J13274" s="4" t="s">
        <v>47305</v>
      </c>
      <c r="K13274" s="3" t="s">
        <v>17</v>
      </c>
      <c r="L13274" s="4" t="s">
        <v>47305</v>
      </c>
      <c r="M13274" s="11"/>
      <c r="N13274" s="4"/>
      <c r="O13274" s="11"/>
      <c r="P13274" s="4"/>
      <c r="Q13274" s="11"/>
      <c r="R13274" s="4"/>
      <c r="S13274" s="11"/>
      <c r="T13274" s="4"/>
      <c r="U13274" s="11"/>
      <c r="V13274" s="4"/>
      <c r="W13274" s="11"/>
      <c r="X13274" s="4"/>
      <c r="Y13274" s="11"/>
      <c r="Z13274" s="4"/>
      <c r="AA13274" s="1" t="s">
        <v>11</v>
      </c>
      <c r="AC13274" s="23" t="s">
        <v>37890</v>
      </c>
      <c r="AD13274" s="23" t="s">
        <v>40440</v>
      </c>
      <c r="AE13274" t="s">
        <v>35409</v>
      </c>
    </row>
    <row r="13275" spans="1:31" ht="15" customHeight="1">
      <c r="A13275" s="1">
        <v>13274</v>
      </c>
      <c r="B13275" s="1" t="s">
        <v>54</v>
      </c>
      <c r="C13275" s="1" t="s">
        <v>19172</v>
      </c>
      <c r="D13275" s="9" t="s">
        <v>723</v>
      </c>
      <c r="E13275" s="9" t="s">
        <v>18514</v>
      </c>
      <c r="F13275" s="9" t="s">
        <v>30242</v>
      </c>
      <c r="G13275" s="17">
        <v>919994640991</v>
      </c>
      <c r="H13275" s="9" t="s">
        <v>15</v>
      </c>
      <c r="I13275" s="1" t="s">
        <v>62</v>
      </c>
      <c r="J13275" s="4" t="s">
        <v>47305</v>
      </c>
      <c r="K13275" s="3" t="s">
        <v>17</v>
      </c>
      <c r="L13275" s="4" t="s">
        <v>47305</v>
      </c>
      <c r="M13275" s="4" t="s">
        <v>42</v>
      </c>
      <c r="N13275" s="3" t="str">
        <f>J13275</f>
        <v>[35 lacs - 50 lacs]</v>
      </c>
      <c r="O13275" s="11"/>
      <c r="P13275" s="4"/>
      <c r="Q13275" s="11"/>
      <c r="R13275" s="4"/>
      <c r="S13275" s="11"/>
      <c r="T13275" s="4"/>
      <c r="U13275" s="11"/>
      <c r="V13275" s="4"/>
      <c r="W13275" s="11"/>
      <c r="X13275" s="4"/>
      <c r="Y13275" s="11"/>
      <c r="Z13275" s="4"/>
      <c r="AA13275" s="1" t="s">
        <v>16</v>
      </c>
      <c r="AC13275" s="23" t="s">
        <v>37890</v>
      </c>
      <c r="AD13275" s="23" t="s">
        <v>40440</v>
      </c>
      <c r="AE13275" t="s">
        <v>35394</v>
      </c>
    </row>
    <row r="13276" spans="1:31" ht="15" customHeight="1">
      <c r="A13276" s="1">
        <v>13275</v>
      </c>
      <c r="B13276" s="1" t="s">
        <v>54</v>
      </c>
      <c r="C13276" s="1" t="s">
        <v>19181</v>
      </c>
      <c r="D13276" s="9" t="s">
        <v>4061</v>
      </c>
      <c r="E13276" s="9" t="s">
        <v>32</v>
      </c>
      <c r="F13276" s="9" t="s">
        <v>30247</v>
      </c>
      <c r="G13276" s="17">
        <v>9194091944</v>
      </c>
      <c r="H13276" s="9" t="s">
        <v>20</v>
      </c>
      <c r="I13276" s="1" t="s">
        <v>9</v>
      </c>
      <c r="J13276" s="4" t="s">
        <v>47305</v>
      </c>
      <c r="K13276" s="3" t="s">
        <v>17</v>
      </c>
      <c r="L13276" s="4" t="s">
        <v>47305</v>
      </c>
      <c r="M13276" s="11"/>
      <c r="N13276" s="4"/>
      <c r="O13276" s="11"/>
      <c r="P13276" s="4"/>
      <c r="Q13276" s="11"/>
      <c r="R13276" s="4"/>
      <c r="S13276" s="11"/>
      <c r="T13276" s="4"/>
      <c r="U13276" s="11"/>
      <c r="V13276" s="4"/>
      <c r="W13276" s="11"/>
      <c r="X13276" s="4"/>
      <c r="Y13276" s="11"/>
      <c r="Z13276" s="4"/>
      <c r="AA13276" s="1" t="s">
        <v>16</v>
      </c>
      <c r="AC13276" s="23" t="s">
        <v>37890</v>
      </c>
      <c r="AD13276" s="23" t="s">
        <v>40440</v>
      </c>
      <c r="AE13276" t="s">
        <v>35399</v>
      </c>
    </row>
    <row r="13277" spans="1:31" ht="15" customHeight="1">
      <c r="A13277" s="1">
        <v>13276</v>
      </c>
      <c r="B13277" s="1" t="s">
        <v>54</v>
      </c>
      <c r="C13277" s="1" t="s">
        <v>19182</v>
      </c>
      <c r="D13277" s="9" t="s">
        <v>280</v>
      </c>
      <c r="E13277" s="9" t="s">
        <v>40</v>
      </c>
      <c r="F13277" s="9" t="s">
        <v>30248</v>
      </c>
      <c r="G13277" s="17">
        <v>919446404494</v>
      </c>
      <c r="H13277" s="9" t="s">
        <v>8</v>
      </c>
      <c r="I13277" s="1" t="s">
        <v>62</v>
      </c>
      <c r="J13277" s="4" t="s">
        <v>47305</v>
      </c>
      <c r="K13277" s="3" t="s">
        <v>42</v>
      </c>
      <c r="L13277" s="4" t="s">
        <v>47305</v>
      </c>
      <c r="M13277" s="11"/>
      <c r="N13277" s="4"/>
      <c r="O13277" s="11"/>
      <c r="P13277" s="4"/>
      <c r="Q13277" s="11"/>
      <c r="R13277" s="4"/>
      <c r="S13277" s="11"/>
      <c r="T13277" s="4"/>
      <c r="U13277" s="11"/>
      <c r="V13277" s="4"/>
      <c r="W13277" s="11"/>
      <c r="X13277" s="4"/>
      <c r="Y13277" s="11"/>
      <c r="Z13277" s="4"/>
      <c r="AA13277" s="1" t="s">
        <v>16</v>
      </c>
      <c r="AC13277" s="23" t="s">
        <v>37890</v>
      </c>
      <c r="AD13277" s="23" t="s">
        <v>40440</v>
      </c>
      <c r="AE13277" t="s">
        <v>35410</v>
      </c>
    </row>
    <row r="13278" spans="1:31" ht="15" customHeight="1">
      <c r="A13278" s="1">
        <v>13277</v>
      </c>
      <c r="B13278" s="1" t="s">
        <v>54</v>
      </c>
      <c r="C13278" s="1" t="s">
        <v>19196</v>
      </c>
      <c r="D13278" s="9" t="s">
        <v>37562</v>
      </c>
      <c r="E13278" s="12" t="s">
        <v>37563</v>
      </c>
      <c r="F13278" s="9" t="s">
        <v>35238</v>
      </c>
      <c r="G13278" s="17">
        <v>919494049464</v>
      </c>
      <c r="H13278" s="2" t="s">
        <v>37779</v>
      </c>
      <c r="I13278" s="1" t="s">
        <v>41</v>
      </c>
      <c r="J13278" s="4" t="s">
        <v>47305</v>
      </c>
      <c r="K13278" s="3" t="s">
        <v>213</v>
      </c>
      <c r="L13278" s="4" t="s">
        <v>47305</v>
      </c>
      <c r="M13278" s="4" t="s">
        <v>17</v>
      </c>
      <c r="N13278" s="3" t="str">
        <f t="shared" ref="N13278:N13279" si="518">J13278</f>
        <v>[35 lacs - 50 lacs]</v>
      </c>
      <c r="O13278" s="11"/>
      <c r="P13278" s="4"/>
      <c r="Q13278" s="11"/>
      <c r="R13278" s="4"/>
      <c r="S13278" s="11"/>
      <c r="T13278" s="4"/>
      <c r="U13278" s="11"/>
      <c r="V13278" s="4"/>
      <c r="W13278" s="11"/>
      <c r="X13278" s="4"/>
      <c r="Y13278" s="11"/>
      <c r="Z13278" s="4"/>
      <c r="AA13278" s="1" t="s">
        <v>16</v>
      </c>
      <c r="AC13278" s="23" t="s">
        <v>37890</v>
      </c>
      <c r="AD13278" s="23" t="s">
        <v>40440</v>
      </c>
      <c r="AE13278" t="s">
        <v>35409</v>
      </c>
    </row>
    <row r="13279" spans="1:31" ht="15" customHeight="1">
      <c r="A13279" s="1">
        <v>13278</v>
      </c>
      <c r="B13279" s="1" t="s">
        <v>54</v>
      </c>
      <c r="C13279" s="1" t="s">
        <v>19242</v>
      </c>
      <c r="D13279" s="9" t="s">
        <v>78</v>
      </c>
      <c r="E13279" s="12" t="s">
        <v>951</v>
      </c>
      <c r="F13279" s="9" t="s">
        <v>30279</v>
      </c>
      <c r="G13279" s="17">
        <v>919949449</v>
      </c>
      <c r="H13279" s="2" t="s">
        <v>37779</v>
      </c>
      <c r="I13279" s="1" t="s">
        <v>41</v>
      </c>
      <c r="J13279" s="4" t="s">
        <v>47305</v>
      </c>
      <c r="K13279" s="3" t="s">
        <v>17</v>
      </c>
      <c r="L13279" s="4" t="s">
        <v>47305</v>
      </c>
      <c r="M13279" s="4" t="s">
        <v>14137</v>
      </c>
      <c r="N13279" s="3" t="str">
        <f t="shared" si="518"/>
        <v>[35 lacs - 50 lacs]</v>
      </c>
      <c r="O13279" s="11"/>
      <c r="P13279" s="4"/>
      <c r="Q13279" s="11"/>
      <c r="R13279" s="4"/>
      <c r="S13279" s="11"/>
      <c r="T13279" s="4"/>
      <c r="U13279" s="11"/>
      <c r="V13279" s="4"/>
      <c r="W13279" s="11"/>
      <c r="X13279" s="4"/>
      <c r="Y13279" s="11"/>
      <c r="Z13279" s="4"/>
      <c r="AA13279" s="1" t="s">
        <v>16</v>
      </c>
      <c r="AC13279" s="23" t="s">
        <v>37890</v>
      </c>
      <c r="AD13279" s="23" t="s">
        <v>40440</v>
      </c>
      <c r="AE13279" t="s">
        <v>35399</v>
      </c>
    </row>
    <row r="13280" spans="1:31" ht="15" customHeight="1">
      <c r="A13280" s="1">
        <v>13279</v>
      </c>
      <c r="B13280" s="1" t="s">
        <v>54</v>
      </c>
      <c r="C13280" s="1" t="s">
        <v>19349</v>
      </c>
      <c r="D13280" s="9" t="s">
        <v>86</v>
      </c>
      <c r="E13280" s="12" t="s">
        <v>139</v>
      </c>
      <c r="F13280" s="9" t="s">
        <v>30342</v>
      </c>
      <c r="G13280" s="17">
        <v>91949499999</v>
      </c>
      <c r="H13280" s="2" t="s">
        <v>37779</v>
      </c>
      <c r="I13280" s="1" t="s">
        <v>41</v>
      </c>
      <c r="J13280" s="4" t="s">
        <v>47305</v>
      </c>
      <c r="K13280" s="3" t="s">
        <v>17</v>
      </c>
      <c r="L13280" s="4" t="s">
        <v>47305</v>
      </c>
      <c r="M13280" s="11"/>
      <c r="N13280" s="4"/>
      <c r="O13280" s="11"/>
      <c r="P13280" s="4"/>
      <c r="Q13280" s="11"/>
      <c r="R13280" s="4"/>
      <c r="S13280" s="11"/>
      <c r="T13280" s="4"/>
      <c r="U13280" s="11"/>
      <c r="V13280" s="4"/>
      <c r="W13280" s="11"/>
      <c r="X13280" s="4"/>
      <c r="Y13280" s="11"/>
      <c r="Z13280" s="4"/>
      <c r="AA13280" s="1" t="s">
        <v>16</v>
      </c>
      <c r="AC13280" s="23" t="s">
        <v>37891</v>
      </c>
      <c r="AD13280" s="23" t="s">
        <v>40440</v>
      </c>
      <c r="AE13280" t="s">
        <v>35399</v>
      </c>
    </row>
    <row r="13281" spans="1:31" ht="15" customHeight="1">
      <c r="A13281" s="1">
        <v>13280</v>
      </c>
      <c r="B13281" s="1" t="s">
        <v>54</v>
      </c>
      <c r="C13281" s="1" t="s">
        <v>19401</v>
      </c>
      <c r="D13281" s="9" t="s">
        <v>185</v>
      </c>
      <c r="E13281" s="12" t="s">
        <v>139</v>
      </c>
      <c r="F13281" s="9" t="s">
        <v>30376</v>
      </c>
      <c r="G13281" s="17">
        <v>9194464969</v>
      </c>
      <c r="H13281" s="2" t="s">
        <v>37779</v>
      </c>
      <c r="I13281" s="1" t="s">
        <v>9</v>
      </c>
      <c r="J13281" s="4" t="s">
        <v>47305</v>
      </c>
      <c r="K13281" s="3" t="s">
        <v>17</v>
      </c>
      <c r="L13281" s="4" t="s">
        <v>47305</v>
      </c>
      <c r="M13281" s="4" t="s">
        <v>42</v>
      </c>
      <c r="N13281" s="3" t="str">
        <f>J13281</f>
        <v>[35 lacs - 50 lacs]</v>
      </c>
      <c r="O13281" s="11"/>
      <c r="P13281" s="4"/>
      <c r="Q13281" s="11"/>
      <c r="R13281" s="4"/>
      <c r="S13281" s="11"/>
      <c r="T13281" s="4"/>
      <c r="U13281" s="11"/>
      <c r="V13281" s="4"/>
      <c r="W13281" s="11"/>
      <c r="X13281" s="4"/>
      <c r="Y13281" s="11"/>
      <c r="Z13281" s="4"/>
      <c r="AA13281" s="1" t="s">
        <v>16</v>
      </c>
      <c r="AC13281" s="23" t="s">
        <v>37891</v>
      </c>
      <c r="AD13281" s="23" t="s">
        <v>40440</v>
      </c>
      <c r="AE13281" t="s">
        <v>35410</v>
      </c>
    </row>
    <row r="13282" spans="1:31" ht="15" customHeight="1">
      <c r="A13282" s="1">
        <v>13281</v>
      </c>
      <c r="B13282" s="1" t="s">
        <v>54</v>
      </c>
      <c r="C13282" s="1" t="s">
        <v>19532</v>
      </c>
      <c r="D13282" s="9" t="s">
        <v>391</v>
      </c>
      <c r="E13282" s="12" t="s">
        <v>40</v>
      </c>
      <c r="F13282" s="9" t="s">
        <v>30457</v>
      </c>
      <c r="G13282" s="17">
        <v>91964900494</v>
      </c>
      <c r="H13282" s="2" t="s">
        <v>37779</v>
      </c>
      <c r="I13282" s="1" t="s">
        <v>9</v>
      </c>
      <c r="J13282" s="4" t="s">
        <v>47305</v>
      </c>
      <c r="K13282" s="3" t="s">
        <v>17</v>
      </c>
      <c r="L13282" s="4" t="s">
        <v>47305</v>
      </c>
      <c r="M13282" s="11"/>
      <c r="N13282" s="4"/>
      <c r="O13282" s="11"/>
      <c r="P13282" s="4"/>
      <c r="Q13282" s="11"/>
      <c r="R13282" s="4"/>
      <c r="S13282" s="11"/>
      <c r="T13282" s="4"/>
      <c r="U13282" s="11"/>
      <c r="V13282" s="4"/>
      <c r="W13282" s="11"/>
      <c r="X13282" s="4"/>
      <c r="Y13282" s="11"/>
      <c r="Z13282" s="4"/>
      <c r="AA13282" s="1" t="s">
        <v>16</v>
      </c>
      <c r="AC13282" s="23" t="s">
        <v>37891</v>
      </c>
      <c r="AD13282" s="23" t="s">
        <v>40440</v>
      </c>
      <c r="AE13282" t="s">
        <v>35410</v>
      </c>
    </row>
    <row r="13283" spans="1:31" ht="15" customHeight="1">
      <c r="A13283" s="1">
        <v>13282</v>
      </c>
      <c r="B13283" s="1" t="s">
        <v>54</v>
      </c>
      <c r="C13283" s="1" t="s">
        <v>19614</v>
      </c>
      <c r="D13283" s="9" t="s">
        <v>11075</v>
      </c>
      <c r="E13283" s="12" t="s">
        <v>37564</v>
      </c>
      <c r="F13283" s="9" t="s">
        <v>18555</v>
      </c>
      <c r="G13283" s="17">
        <v>919610116644</v>
      </c>
      <c r="H13283" s="2" t="s">
        <v>37779</v>
      </c>
      <c r="I13283" s="1" t="s">
        <v>41</v>
      </c>
      <c r="J13283" s="4" t="s">
        <v>47305</v>
      </c>
      <c r="K13283" s="11" t="s">
        <v>14136</v>
      </c>
      <c r="L13283" s="4" t="s">
        <v>47305</v>
      </c>
      <c r="M13283" s="11"/>
      <c r="N13283" s="4"/>
      <c r="O13283" s="11"/>
      <c r="P13283" s="4"/>
      <c r="Q13283" s="11"/>
      <c r="R13283" s="4"/>
      <c r="S13283" s="11"/>
      <c r="T13283" s="4"/>
      <c r="U13283" s="11"/>
      <c r="V13283" s="4"/>
      <c r="W13283" s="11"/>
      <c r="X13283" s="4"/>
      <c r="Y13283" s="11"/>
      <c r="Z13283" s="4"/>
      <c r="AA13283" s="1" t="s">
        <v>16</v>
      </c>
      <c r="AC13283" s="23" t="s">
        <v>37891</v>
      </c>
      <c r="AD13283" s="23" t="s">
        <v>40440</v>
      </c>
      <c r="AE13283" t="s">
        <v>35399</v>
      </c>
    </row>
    <row r="13284" spans="1:31" ht="15" customHeight="1">
      <c r="A13284" s="1">
        <v>13283</v>
      </c>
      <c r="B13284" s="1" t="s">
        <v>54</v>
      </c>
      <c r="C13284" s="1" t="s">
        <v>19843</v>
      </c>
      <c r="D13284" s="9" t="s">
        <v>774</v>
      </c>
      <c r="E13284" s="12" t="s">
        <v>37565</v>
      </c>
      <c r="F13284" s="9" t="s">
        <v>30658</v>
      </c>
      <c r="G13284" s="17">
        <v>91449499996</v>
      </c>
      <c r="H13284" s="2" t="s">
        <v>37779</v>
      </c>
      <c r="I13284" s="1" t="s">
        <v>62</v>
      </c>
      <c r="J13284" s="4" t="s">
        <v>47305</v>
      </c>
      <c r="K13284" s="3" t="s">
        <v>17</v>
      </c>
      <c r="L13284" s="4" t="s">
        <v>47305</v>
      </c>
      <c r="M13284" s="4" t="s">
        <v>14136</v>
      </c>
      <c r="N13284" s="3" t="str">
        <f t="shared" ref="N13284:N13289" si="519">J13284</f>
        <v>[35 lacs - 50 lacs]</v>
      </c>
      <c r="O13284" s="11"/>
      <c r="P13284" s="4"/>
      <c r="Q13284" s="11"/>
      <c r="R13284" s="4"/>
      <c r="S13284" s="11"/>
      <c r="T13284" s="4"/>
      <c r="U13284" s="11"/>
      <c r="V13284" s="4"/>
      <c r="W13284" s="11"/>
      <c r="X13284" s="4"/>
      <c r="Y13284" s="11"/>
      <c r="Z13284" s="4"/>
      <c r="AA13284" s="1" t="s">
        <v>16</v>
      </c>
      <c r="AC13284" s="23" t="s">
        <v>38006</v>
      </c>
      <c r="AD13284" s="23" t="s">
        <v>40440</v>
      </c>
      <c r="AE13284" t="s">
        <v>35394</v>
      </c>
    </row>
    <row r="13285" spans="1:31" ht="15" customHeight="1">
      <c r="A13285" s="1">
        <v>13284</v>
      </c>
      <c r="B13285" s="1" t="s">
        <v>54</v>
      </c>
      <c r="C13285" s="1" t="s">
        <v>20000</v>
      </c>
      <c r="D13285" s="9" t="s">
        <v>37694</v>
      </c>
      <c r="E13285" s="12" t="s">
        <v>2588</v>
      </c>
      <c r="F13285" s="9" t="s">
        <v>30758</v>
      </c>
      <c r="G13285" s="17">
        <v>916961616964</v>
      </c>
      <c r="H13285" s="2" t="s">
        <v>37779</v>
      </c>
      <c r="I13285" s="1" t="s">
        <v>62</v>
      </c>
      <c r="J13285" s="4" t="s">
        <v>47305</v>
      </c>
      <c r="K13285" s="3" t="s">
        <v>17</v>
      </c>
      <c r="L13285" s="4" t="s">
        <v>47305</v>
      </c>
      <c r="M13285" s="4" t="s">
        <v>42</v>
      </c>
      <c r="N13285" s="3" t="str">
        <f t="shared" si="519"/>
        <v>[35 lacs - 50 lacs]</v>
      </c>
      <c r="O13285" s="11"/>
      <c r="P13285" s="4"/>
      <c r="Q13285" s="11"/>
      <c r="R13285" s="4"/>
      <c r="S13285" s="11"/>
      <c r="T13285" s="4"/>
      <c r="U13285" s="11"/>
      <c r="V13285" s="4"/>
      <c r="W13285" s="11"/>
      <c r="X13285" s="4"/>
      <c r="Y13285" s="11"/>
      <c r="Z13285" s="4"/>
      <c r="AA13285" s="1" t="s">
        <v>16</v>
      </c>
      <c r="AC13285" s="23" t="s">
        <v>37892</v>
      </c>
      <c r="AD13285" s="23" t="s">
        <v>47279</v>
      </c>
      <c r="AE13285" t="s">
        <v>35394</v>
      </c>
    </row>
    <row r="13286" spans="1:31" ht="15" customHeight="1">
      <c r="A13286" s="1">
        <v>13285</v>
      </c>
      <c r="B13286" s="1" t="s">
        <v>54</v>
      </c>
      <c r="C13286" s="1" t="s">
        <v>20078</v>
      </c>
      <c r="D13286" s="9" t="s">
        <v>72</v>
      </c>
      <c r="E13286" s="9" t="s">
        <v>40</v>
      </c>
      <c r="F13286" s="9" t="s">
        <v>12820</v>
      </c>
      <c r="G13286" s="17">
        <v>9190994000</v>
      </c>
      <c r="H13286" s="9" t="s">
        <v>132</v>
      </c>
      <c r="I13286" s="1" t="s">
        <v>41</v>
      </c>
      <c r="J13286" s="4" t="s">
        <v>47305</v>
      </c>
      <c r="K13286" s="3" t="s">
        <v>17</v>
      </c>
      <c r="L13286" s="4" t="s">
        <v>47305</v>
      </c>
      <c r="M13286" s="4" t="s">
        <v>42</v>
      </c>
      <c r="N13286" s="3" t="str">
        <f t="shared" si="519"/>
        <v>[35 lacs - 50 lacs]</v>
      </c>
      <c r="O13286" s="11"/>
      <c r="P13286" s="4"/>
      <c r="Q13286" s="11"/>
      <c r="R13286" s="4"/>
      <c r="S13286" s="11"/>
      <c r="T13286" s="4"/>
      <c r="U13286" s="11"/>
      <c r="V13286" s="4"/>
      <c r="W13286" s="11"/>
      <c r="X13286" s="4"/>
      <c r="Y13286" s="11"/>
      <c r="Z13286" s="4"/>
      <c r="AA13286" s="1" t="s">
        <v>16</v>
      </c>
      <c r="AC13286" s="23" t="s">
        <v>37892</v>
      </c>
      <c r="AD13286" s="23" t="s">
        <v>47279</v>
      </c>
      <c r="AE13286" t="s">
        <v>35394</v>
      </c>
    </row>
    <row r="13287" spans="1:31" ht="15" customHeight="1">
      <c r="A13287" s="1">
        <v>13286</v>
      </c>
      <c r="B13287" s="1" t="s">
        <v>54</v>
      </c>
      <c r="C13287" s="1" t="s">
        <v>20089</v>
      </c>
      <c r="D13287" s="9" t="s">
        <v>3494</v>
      </c>
      <c r="E13287" s="9" t="s">
        <v>18588</v>
      </c>
      <c r="F13287" s="9" t="s">
        <v>30816</v>
      </c>
      <c r="G13287" s="17">
        <v>91949469449</v>
      </c>
      <c r="H13287" s="9" t="s">
        <v>8</v>
      </c>
      <c r="I13287" s="1" t="s">
        <v>41</v>
      </c>
      <c r="J13287" s="4" t="s">
        <v>47305</v>
      </c>
      <c r="K13287" s="3" t="s">
        <v>17</v>
      </c>
      <c r="L13287" s="4" t="s">
        <v>47305</v>
      </c>
      <c r="M13287" s="4" t="s">
        <v>42</v>
      </c>
      <c r="N13287" s="3" t="str">
        <f t="shared" si="519"/>
        <v>[35 lacs - 50 lacs]</v>
      </c>
      <c r="O13287" s="11"/>
      <c r="P13287" s="4"/>
      <c r="Q13287" s="11"/>
      <c r="R13287" s="4"/>
      <c r="S13287" s="11"/>
      <c r="T13287" s="4"/>
      <c r="U13287" s="11"/>
      <c r="V13287" s="4"/>
      <c r="W13287" s="11"/>
      <c r="X13287" s="4"/>
      <c r="Y13287" s="11"/>
      <c r="Z13287" s="4"/>
      <c r="AA13287" s="1" t="s">
        <v>16</v>
      </c>
      <c r="AC13287" s="23" t="s">
        <v>37892</v>
      </c>
      <c r="AD13287" s="23" t="s">
        <v>47279</v>
      </c>
      <c r="AE13287" t="s">
        <v>35394</v>
      </c>
    </row>
    <row r="13288" spans="1:31" ht="15" customHeight="1">
      <c r="A13288" s="1">
        <v>13287</v>
      </c>
      <c r="B13288" s="1" t="s">
        <v>54</v>
      </c>
      <c r="C13288" s="1" t="s">
        <v>20092</v>
      </c>
      <c r="D13288" s="9" t="s">
        <v>2402</v>
      </c>
      <c r="E13288" s="9" t="s">
        <v>141</v>
      </c>
      <c r="F13288" s="9" t="s">
        <v>13524</v>
      </c>
      <c r="G13288" s="17">
        <v>91949610409</v>
      </c>
      <c r="H13288" s="9" t="s">
        <v>37</v>
      </c>
      <c r="I13288" s="1" t="s">
        <v>62</v>
      </c>
      <c r="J13288" s="4" t="s">
        <v>47305</v>
      </c>
      <c r="K13288" s="3" t="s">
        <v>42</v>
      </c>
      <c r="L13288" s="4" t="s">
        <v>47305</v>
      </c>
      <c r="M13288" s="4" t="s">
        <v>14137</v>
      </c>
      <c r="N13288" s="3" t="str">
        <f t="shared" si="519"/>
        <v>[35 lacs - 50 lacs]</v>
      </c>
      <c r="O13288" s="11"/>
      <c r="P13288" s="4"/>
      <c r="Q13288" s="11"/>
      <c r="R13288" s="4"/>
      <c r="S13288" s="11"/>
      <c r="T13288" s="4"/>
      <c r="U13288" s="11"/>
      <c r="V13288" s="4"/>
      <c r="W13288" s="11"/>
      <c r="X13288" s="4"/>
      <c r="Y13288" s="11"/>
      <c r="Z13288" s="4"/>
      <c r="AA13288" s="1" t="s">
        <v>11</v>
      </c>
      <c r="AC13288" s="23" t="s">
        <v>37893</v>
      </c>
      <c r="AD13288" s="23" t="s">
        <v>47279</v>
      </c>
      <c r="AE13288" t="s">
        <v>35394</v>
      </c>
    </row>
    <row r="13289" spans="1:31" ht="15" customHeight="1">
      <c r="A13289" s="1">
        <v>13288</v>
      </c>
      <c r="B13289" s="1" t="s">
        <v>54</v>
      </c>
      <c r="C13289" s="1" t="s">
        <v>20094</v>
      </c>
      <c r="D13289" s="9" t="s">
        <v>627</v>
      </c>
      <c r="E13289" s="9" t="s">
        <v>87</v>
      </c>
      <c r="F13289" s="9" t="s">
        <v>34691</v>
      </c>
      <c r="G13289" s="17">
        <v>9101616449</v>
      </c>
      <c r="H13289" s="9" t="s">
        <v>8</v>
      </c>
      <c r="I13289" s="1" t="s">
        <v>9</v>
      </c>
      <c r="J13289" s="4" t="s">
        <v>47305</v>
      </c>
      <c r="K13289" s="3" t="s">
        <v>17</v>
      </c>
      <c r="L13289" s="4" t="s">
        <v>47305</v>
      </c>
      <c r="M13289" s="4" t="s">
        <v>42</v>
      </c>
      <c r="N13289" s="3" t="str">
        <f t="shared" si="519"/>
        <v>[35 lacs - 50 lacs]</v>
      </c>
      <c r="O13289" s="11"/>
      <c r="P13289" s="4"/>
      <c r="Q13289" s="11"/>
      <c r="R13289" s="4"/>
      <c r="S13289" s="11"/>
      <c r="T13289" s="4"/>
      <c r="U13289" s="11"/>
      <c r="V13289" s="4"/>
      <c r="W13289" s="11"/>
      <c r="X13289" s="4"/>
      <c r="Y13289" s="11"/>
      <c r="Z13289" s="4"/>
      <c r="AA13289" s="1" t="s">
        <v>16</v>
      </c>
      <c r="AC13289" s="23" t="s">
        <v>37893</v>
      </c>
      <c r="AD13289" s="23" t="s">
        <v>47279</v>
      </c>
      <c r="AE13289" t="s">
        <v>35399</v>
      </c>
    </row>
    <row r="13290" spans="1:31" ht="15" customHeight="1">
      <c r="A13290" s="1">
        <v>13289</v>
      </c>
      <c r="B13290" s="1" t="s">
        <v>54</v>
      </c>
      <c r="C13290" s="1" t="s">
        <v>20095</v>
      </c>
      <c r="D13290" s="9" t="s">
        <v>382</v>
      </c>
      <c r="E13290" s="9" t="s">
        <v>10303</v>
      </c>
      <c r="F13290" s="9" t="s">
        <v>30819</v>
      </c>
      <c r="G13290" s="17">
        <v>919166440</v>
      </c>
      <c r="H13290" s="9" t="s">
        <v>15</v>
      </c>
      <c r="I13290" s="1" t="s">
        <v>62</v>
      </c>
      <c r="J13290" s="4" t="s">
        <v>47305</v>
      </c>
      <c r="K13290" s="3" t="s">
        <v>17</v>
      </c>
      <c r="L13290" s="4" t="s">
        <v>47305</v>
      </c>
      <c r="M13290" s="11"/>
      <c r="N13290" s="4"/>
      <c r="O13290" s="11"/>
      <c r="P13290" s="4"/>
      <c r="Q13290" s="11"/>
      <c r="R13290" s="4"/>
      <c r="S13290" s="11"/>
      <c r="T13290" s="4"/>
      <c r="U13290" s="11"/>
      <c r="V13290" s="4"/>
      <c r="W13290" s="11"/>
      <c r="X13290" s="4"/>
      <c r="Y13290" s="11"/>
      <c r="Z13290" s="4"/>
      <c r="AA13290" s="1" t="s">
        <v>16</v>
      </c>
      <c r="AC13290" s="23" t="s">
        <v>37893</v>
      </c>
      <c r="AD13290" s="23" t="s">
        <v>47279</v>
      </c>
      <c r="AE13290" t="s">
        <v>35394</v>
      </c>
    </row>
    <row r="13291" spans="1:31" ht="15" customHeight="1">
      <c r="A13291" s="1">
        <v>13290</v>
      </c>
      <c r="B13291" s="1" t="s">
        <v>54</v>
      </c>
      <c r="C13291" s="1" t="s">
        <v>20097</v>
      </c>
      <c r="D13291" s="9" t="s">
        <v>2627</v>
      </c>
      <c r="E13291" s="9" t="s">
        <v>7721</v>
      </c>
      <c r="F13291" s="9" t="s">
        <v>32648</v>
      </c>
      <c r="G13291" s="17">
        <v>919969446</v>
      </c>
      <c r="H13291" s="9" t="s">
        <v>8</v>
      </c>
      <c r="I13291" s="1" t="s">
        <v>41</v>
      </c>
      <c r="J13291" s="4" t="s">
        <v>47305</v>
      </c>
      <c r="K13291" s="3" t="s">
        <v>17</v>
      </c>
      <c r="L13291" s="4" t="s">
        <v>47305</v>
      </c>
      <c r="M13291" s="4" t="s">
        <v>42</v>
      </c>
      <c r="N13291" s="3" t="str">
        <f t="shared" ref="N13291:N13292" si="520">J13291</f>
        <v>[35 lacs - 50 lacs]</v>
      </c>
      <c r="O13291" s="11"/>
      <c r="P13291" s="4"/>
      <c r="Q13291" s="11"/>
      <c r="R13291" s="4"/>
      <c r="S13291" s="11"/>
      <c r="T13291" s="4"/>
      <c r="U13291" s="11"/>
      <c r="V13291" s="4"/>
      <c r="W13291" s="11"/>
      <c r="X13291" s="4"/>
      <c r="Y13291" s="11"/>
      <c r="Z13291" s="4"/>
      <c r="AA13291" s="1" t="s">
        <v>16</v>
      </c>
      <c r="AC13291" s="23" t="s">
        <v>37893</v>
      </c>
      <c r="AD13291" s="23" t="s">
        <v>47279</v>
      </c>
      <c r="AE13291" t="s">
        <v>35410</v>
      </c>
    </row>
    <row r="13292" spans="1:31" ht="15" customHeight="1">
      <c r="A13292" s="1">
        <v>13291</v>
      </c>
      <c r="B13292" s="1" t="s">
        <v>54</v>
      </c>
      <c r="C13292" s="1" t="s">
        <v>20099</v>
      </c>
      <c r="D13292" s="9" t="s">
        <v>18592</v>
      </c>
      <c r="E13292" s="9" t="s">
        <v>5573</v>
      </c>
      <c r="F13292" s="9" t="s">
        <v>18593</v>
      </c>
      <c r="G13292" s="17">
        <v>91901694914</v>
      </c>
      <c r="H13292" s="9" t="s">
        <v>20</v>
      </c>
      <c r="I13292" s="1" t="s">
        <v>62</v>
      </c>
      <c r="J13292" s="4" t="s">
        <v>47305</v>
      </c>
      <c r="K13292" s="3" t="s">
        <v>17</v>
      </c>
      <c r="L13292" s="4" t="s">
        <v>47305</v>
      </c>
      <c r="M13292" s="4" t="s">
        <v>42</v>
      </c>
      <c r="N13292" s="3" t="str">
        <f t="shared" si="520"/>
        <v>[35 lacs - 50 lacs]</v>
      </c>
      <c r="O13292" s="11"/>
      <c r="P13292" s="4"/>
      <c r="Q13292" s="11"/>
      <c r="R13292" s="4"/>
      <c r="S13292" s="11"/>
      <c r="T13292" s="4"/>
      <c r="U13292" s="11"/>
      <c r="V13292" s="4"/>
      <c r="W13292" s="11"/>
      <c r="X13292" s="4"/>
      <c r="Y13292" s="11"/>
      <c r="Z13292" s="4"/>
      <c r="AA13292" s="1" t="s">
        <v>16</v>
      </c>
      <c r="AC13292" s="23" t="s">
        <v>37893</v>
      </c>
      <c r="AD13292" s="23" t="s">
        <v>47279</v>
      </c>
      <c r="AE13292" t="s">
        <v>35394</v>
      </c>
    </row>
    <row r="13293" spans="1:31" ht="15" customHeight="1">
      <c r="A13293" s="1">
        <v>13292</v>
      </c>
      <c r="B13293" s="1" t="s">
        <v>54</v>
      </c>
      <c r="C13293" s="1" t="s">
        <v>20104</v>
      </c>
      <c r="D13293" s="9" t="s">
        <v>7608</v>
      </c>
      <c r="E13293" s="9" t="s">
        <v>18596</v>
      </c>
      <c r="F13293" s="9" t="s">
        <v>18597</v>
      </c>
      <c r="G13293" s="17">
        <v>914400916016</v>
      </c>
      <c r="H13293" s="9" t="s">
        <v>15</v>
      </c>
      <c r="I13293" s="1" t="s">
        <v>9</v>
      </c>
      <c r="J13293" s="4" t="s">
        <v>47305</v>
      </c>
      <c r="K13293" s="3" t="s">
        <v>42</v>
      </c>
      <c r="L13293" s="4" t="s">
        <v>47305</v>
      </c>
      <c r="M13293" s="11"/>
      <c r="N13293" s="4"/>
      <c r="O13293" s="11"/>
      <c r="P13293" s="4"/>
      <c r="Q13293" s="11"/>
      <c r="R13293" s="4"/>
      <c r="S13293" s="11"/>
      <c r="T13293" s="4"/>
      <c r="U13293" s="11"/>
      <c r="V13293" s="4"/>
      <c r="W13293" s="11"/>
      <c r="X13293" s="4"/>
      <c r="Y13293" s="11"/>
      <c r="Z13293" s="4"/>
      <c r="AA13293" s="1" t="s">
        <v>16</v>
      </c>
      <c r="AC13293" s="23" t="s">
        <v>37893</v>
      </c>
      <c r="AD13293" s="23" t="s">
        <v>47279</v>
      </c>
      <c r="AE13293" t="s">
        <v>35409</v>
      </c>
    </row>
    <row r="13294" spans="1:31" ht="15" customHeight="1">
      <c r="A13294" s="1">
        <v>13293</v>
      </c>
      <c r="B13294" s="1" t="s">
        <v>54</v>
      </c>
      <c r="C13294" s="1" t="s">
        <v>20110</v>
      </c>
      <c r="D13294" s="9" t="s">
        <v>636</v>
      </c>
      <c r="E13294" s="9" t="s">
        <v>90</v>
      </c>
      <c r="F13294" s="9" t="s">
        <v>33312</v>
      </c>
      <c r="G13294" s="17">
        <v>916964194991</v>
      </c>
      <c r="H13294" s="9" t="s">
        <v>20</v>
      </c>
      <c r="I13294" s="1" t="s">
        <v>62</v>
      </c>
      <c r="J13294" s="4" t="s">
        <v>47305</v>
      </c>
      <c r="K13294" s="3" t="s">
        <v>213</v>
      </c>
      <c r="L13294" s="4" t="s">
        <v>47305</v>
      </c>
      <c r="M13294" s="11"/>
      <c r="N13294" s="4"/>
      <c r="O13294" s="11"/>
      <c r="P13294" s="4"/>
      <c r="Q13294" s="11"/>
      <c r="R13294" s="4"/>
      <c r="S13294" s="11"/>
      <c r="T13294" s="4"/>
      <c r="U13294" s="11"/>
      <c r="V13294" s="4"/>
      <c r="W13294" s="11"/>
      <c r="X13294" s="4"/>
      <c r="Y13294" s="11"/>
      <c r="Z13294" s="4"/>
      <c r="AA13294" s="1" t="s">
        <v>16</v>
      </c>
      <c r="AC13294" s="23" t="s">
        <v>37893</v>
      </c>
      <c r="AD13294" s="23" t="s">
        <v>47279</v>
      </c>
      <c r="AE13294" t="s">
        <v>35399</v>
      </c>
    </row>
    <row r="13295" spans="1:31" ht="15" customHeight="1">
      <c r="A13295" s="1">
        <v>13294</v>
      </c>
      <c r="B13295" s="1" t="s">
        <v>54</v>
      </c>
      <c r="C13295" s="1" t="s">
        <v>20126</v>
      </c>
      <c r="D13295" s="9" t="s">
        <v>65</v>
      </c>
      <c r="E13295" s="9" t="s">
        <v>11298</v>
      </c>
      <c r="F13295" s="9" t="s">
        <v>26364</v>
      </c>
      <c r="G13295" s="17">
        <v>9191940606</v>
      </c>
      <c r="H13295" s="9" t="s">
        <v>37</v>
      </c>
      <c r="I13295" s="1" t="s">
        <v>9</v>
      </c>
      <c r="J13295" s="4" t="s">
        <v>47305</v>
      </c>
      <c r="K13295" s="3" t="s">
        <v>17</v>
      </c>
      <c r="L13295" s="4" t="s">
        <v>47305</v>
      </c>
      <c r="M13295" s="4" t="s">
        <v>42</v>
      </c>
      <c r="N13295" s="3" t="str">
        <f t="shared" ref="N13295:N13297" si="521">J13295</f>
        <v>[35 lacs - 50 lacs]</v>
      </c>
      <c r="O13295" s="11"/>
      <c r="P13295" s="4"/>
      <c r="Q13295" s="11"/>
      <c r="R13295" s="4"/>
      <c r="S13295" s="11"/>
      <c r="T13295" s="4"/>
      <c r="U13295" s="11"/>
      <c r="V13295" s="4"/>
      <c r="W13295" s="11"/>
      <c r="X13295" s="4"/>
      <c r="Y13295" s="11"/>
      <c r="Z13295" s="4"/>
      <c r="AA13295" s="1" t="s">
        <v>16</v>
      </c>
      <c r="AC13295" s="23" t="s">
        <v>37893</v>
      </c>
      <c r="AD13295" s="23" t="s">
        <v>47279</v>
      </c>
      <c r="AE13295" t="s">
        <v>35394</v>
      </c>
    </row>
    <row r="13296" spans="1:31" ht="15" customHeight="1">
      <c r="A13296" s="1">
        <v>13295</v>
      </c>
      <c r="B13296" s="1" t="s">
        <v>54</v>
      </c>
      <c r="C13296" s="1" t="s">
        <v>20128</v>
      </c>
      <c r="D13296" s="9" t="s">
        <v>9981</v>
      </c>
      <c r="E13296" s="9" t="s">
        <v>12522</v>
      </c>
      <c r="F13296" s="9" t="s">
        <v>30838</v>
      </c>
      <c r="G13296" s="17">
        <v>919446469409</v>
      </c>
      <c r="H13296" s="9" t="s">
        <v>8</v>
      </c>
      <c r="I13296" s="1" t="s">
        <v>62</v>
      </c>
      <c r="J13296" s="4" t="s">
        <v>47305</v>
      </c>
      <c r="K13296" s="3" t="s">
        <v>213</v>
      </c>
      <c r="L13296" s="4" t="s">
        <v>47305</v>
      </c>
      <c r="M13296" s="4" t="s">
        <v>17</v>
      </c>
      <c r="N13296" s="3" t="str">
        <f t="shared" si="521"/>
        <v>[35 lacs - 50 lacs]</v>
      </c>
      <c r="O13296" s="4" t="s">
        <v>47347</v>
      </c>
      <c r="P13296" s="3" t="s">
        <v>47305</v>
      </c>
      <c r="Q13296" s="11"/>
      <c r="R13296" s="4"/>
      <c r="S13296" s="11"/>
      <c r="T13296" s="4"/>
      <c r="U13296" s="11"/>
      <c r="V13296" s="4"/>
      <c r="W13296" s="11"/>
      <c r="X13296" s="4"/>
      <c r="Y13296" s="11"/>
      <c r="Z13296" s="4"/>
      <c r="AA13296" s="1" t="s">
        <v>16</v>
      </c>
      <c r="AC13296" s="23" t="s">
        <v>37893</v>
      </c>
      <c r="AD13296" s="23" t="s">
        <v>47279</v>
      </c>
      <c r="AE13296" t="s">
        <v>35409</v>
      </c>
    </row>
    <row r="13297" spans="1:31" ht="15" customHeight="1">
      <c r="A13297" s="1">
        <v>13296</v>
      </c>
      <c r="B13297" s="1" t="s">
        <v>54</v>
      </c>
      <c r="C13297" s="1" t="s">
        <v>20136</v>
      </c>
      <c r="D13297" s="9" t="s">
        <v>3658</v>
      </c>
      <c r="E13297" s="9" t="s">
        <v>40</v>
      </c>
      <c r="F13297" s="9" t="s">
        <v>27068</v>
      </c>
      <c r="G13297" s="17">
        <v>91600446604</v>
      </c>
      <c r="H13297" s="9" t="s">
        <v>132</v>
      </c>
      <c r="I13297" s="1" t="s">
        <v>62</v>
      </c>
      <c r="J13297" s="4" t="s">
        <v>47305</v>
      </c>
      <c r="K13297" s="3" t="s">
        <v>213</v>
      </c>
      <c r="L13297" s="4" t="s">
        <v>47305</v>
      </c>
      <c r="M13297" s="4" t="s">
        <v>17</v>
      </c>
      <c r="N13297" s="3" t="str">
        <f t="shared" si="521"/>
        <v>[35 lacs - 50 lacs]</v>
      </c>
      <c r="O13297" s="4" t="s">
        <v>47348</v>
      </c>
      <c r="P13297" s="3" t="s">
        <v>47305</v>
      </c>
      <c r="Q13297" s="4" t="s">
        <v>13</v>
      </c>
      <c r="R13297" s="3" t="s">
        <v>47305</v>
      </c>
      <c r="S13297" s="11"/>
      <c r="T13297" s="4"/>
      <c r="U13297" s="11"/>
      <c r="V13297" s="4"/>
      <c r="W13297" s="11"/>
      <c r="X13297" s="4"/>
      <c r="Y13297" s="11"/>
      <c r="Z13297" s="4"/>
      <c r="AA13297" s="1" t="s">
        <v>11</v>
      </c>
      <c r="AC13297" s="23" t="s">
        <v>37893</v>
      </c>
      <c r="AD13297" s="23" t="s">
        <v>47279</v>
      </c>
      <c r="AE13297" t="s">
        <v>35399</v>
      </c>
    </row>
    <row r="13298" spans="1:31" ht="15" customHeight="1">
      <c r="A13298" s="1">
        <v>13297</v>
      </c>
      <c r="B13298" s="1" t="s">
        <v>54</v>
      </c>
      <c r="C13298" s="1" t="s">
        <v>20149</v>
      </c>
      <c r="D13298" s="9" t="s">
        <v>36365</v>
      </c>
      <c r="E13298" s="9" t="s">
        <v>102</v>
      </c>
      <c r="F13298" s="9" t="s">
        <v>35350</v>
      </c>
      <c r="G13298" s="17">
        <v>914009064</v>
      </c>
      <c r="H13298" s="9" t="s">
        <v>20</v>
      </c>
      <c r="I13298" s="1" t="s">
        <v>9</v>
      </c>
      <c r="J13298" s="4" t="s">
        <v>47305</v>
      </c>
      <c r="K13298" s="11" t="s">
        <v>13</v>
      </c>
      <c r="L13298" s="4" t="s">
        <v>47305</v>
      </c>
      <c r="M13298" s="11"/>
      <c r="N13298" s="4"/>
      <c r="O13298" s="11"/>
      <c r="P13298" s="4"/>
      <c r="Q13298" s="11"/>
      <c r="R13298" s="4"/>
      <c r="S13298" s="11"/>
      <c r="T13298" s="4"/>
      <c r="U13298" s="11"/>
      <c r="V13298" s="4"/>
      <c r="W13298" s="11"/>
      <c r="X13298" s="4"/>
      <c r="Y13298" s="11"/>
      <c r="Z13298" s="4"/>
      <c r="AA13298" s="1" t="s">
        <v>16</v>
      </c>
      <c r="AC13298" s="23" t="s">
        <v>37893</v>
      </c>
      <c r="AD13298" s="23" t="s">
        <v>47279</v>
      </c>
      <c r="AE13298" t="s">
        <v>35409</v>
      </c>
    </row>
    <row r="13299" spans="1:31" ht="15" customHeight="1">
      <c r="A13299" s="1">
        <v>13298</v>
      </c>
      <c r="B13299" s="1" t="s">
        <v>54</v>
      </c>
      <c r="C13299" s="1" t="s">
        <v>20150</v>
      </c>
      <c r="D13299" s="9" t="s">
        <v>1928</v>
      </c>
      <c r="E13299" s="9" t="s">
        <v>18611</v>
      </c>
      <c r="F13299" s="9" t="s">
        <v>32823</v>
      </c>
      <c r="G13299" s="17">
        <v>9149406049</v>
      </c>
      <c r="H13299" s="9" t="s">
        <v>37</v>
      </c>
      <c r="I13299" s="1" t="s">
        <v>62</v>
      </c>
      <c r="J13299" s="4" t="s">
        <v>47305</v>
      </c>
      <c r="K13299" s="3" t="s">
        <v>17</v>
      </c>
      <c r="L13299" s="4" t="s">
        <v>47305</v>
      </c>
      <c r="M13299" s="4" t="s">
        <v>42</v>
      </c>
      <c r="N13299" s="3" t="str">
        <f t="shared" ref="N13299:N13307" si="522">J13299</f>
        <v>[35 lacs - 50 lacs]</v>
      </c>
      <c r="O13299" s="11"/>
      <c r="P13299" s="4"/>
      <c r="Q13299" s="11"/>
      <c r="R13299" s="4"/>
      <c r="S13299" s="11"/>
      <c r="T13299" s="4"/>
      <c r="U13299" s="11"/>
      <c r="V13299" s="4"/>
      <c r="W13299" s="11"/>
      <c r="X13299" s="4"/>
      <c r="Y13299" s="11"/>
      <c r="Z13299" s="4"/>
      <c r="AA13299" s="1" t="s">
        <v>16</v>
      </c>
      <c r="AC13299" s="23" t="s">
        <v>37893</v>
      </c>
      <c r="AD13299" s="23" t="s">
        <v>47279</v>
      </c>
      <c r="AE13299" t="s">
        <v>35410</v>
      </c>
    </row>
    <row r="13300" spans="1:31" ht="15" customHeight="1">
      <c r="A13300" s="1">
        <v>13299</v>
      </c>
      <c r="B13300" s="1" t="s">
        <v>54</v>
      </c>
      <c r="C13300" s="1" t="s">
        <v>20168</v>
      </c>
      <c r="D13300" s="9" t="s">
        <v>463</v>
      </c>
      <c r="E13300" s="9" t="s">
        <v>139</v>
      </c>
      <c r="F13300" s="9" t="s">
        <v>23917</v>
      </c>
      <c r="G13300" s="17">
        <v>91990990419</v>
      </c>
      <c r="H13300" s="9" t="s">
        <v>20</v>
      </c>
      <c r="I13300" s="1" t="s">
        <v>62</v>
      </c>
      <c r="J13300" s="4" t="s">
        <v>47305</v>
      </c>
      <c r="K13300" s="3" t="s">
        <v>42</v>
      </c>
      <c r="L13300" s="4" t="s">
        <v>47305</v>
      </c>
      <c r="M13300" s="4" t="s">
        <v>13</v>
      </c>
      <c r="N13300" s="3" t="str">
        <f t="shared" si="522"/>
        <v>[35 lacs - 50 lacs]</v>
      </c>
      <c r="O13300" s="11"/>
      <c r="P13300" s="4"/>
      <c r="Q13300" s="11"/>
      <c r="R13300" s="4"/>
      <c r="S13300" s="11"/>
      <c r="T13300" s="4"/>
      <c r="U13300" s="11"/>
      <c r="V13300" s="4"/>
      <c r="W13300" s="11"/>
      <c r="X13300" s="4"/>
      <c r="Y13300" s="11"/>
      <c r="Z13300" s="4"/>
      <c r="AA13300" s="1" t="s">
        <v>16</v>
      </c>
      <c r="AC13300" s="23" t="s">
        <v>37893</v>
      </c>
      <c r="AD13300" s="23" t="s">
        <v>47279</v>
      </c>
      <c r="AE13300" t="s">
        <v>35409</v>
      </c>
    </row>
    <row r="13301" spans="1:31" ht="15" customHeight="1">
      <c r="A13301" s="1">
        <v>13300</v>
      </c>
      <c r="B13301" s="1" t="s">
        <v>54</v>
      </c>
      <c r="C13301" s="1" t="s">
        <v>20177</v>
      </c>
      <c r="D13301" s="9" t="s">
        <v>13086</v>
      </c>
      <c r="E13301" s="9" t="s">
        <v>5770</v>
      </c>
      <c r="F13301" s="9" t="s">
        <v>30872</v>
      </c>
      <c r="G13301" s="17">
        <v>919199406</v>
      </c>
      <c r="H13301" s="9" t="s">
        <v>37</v>
      </c>
      <c r="I13301" s="1" t="s">
        <v>41</v>
      </c>
      <c r="J13301" s="4" t="s">
        <v>47305</v>
      </c>
      <c r="K13301" s="3" t="s">
        <v>17</v>
      </c>
      <c r="L13301" s="4" t="s">
        <v>47305</v>
      </c>
      <c r="M13301" s="4" t="s">
        <v>42</v>
      </c>
      <c r="N13301" s="3" t="str">
        <f t="shared" si="522"/>
        <v>[35 lacs - 50 lacs]</v>
      </c>
      <c r="O13301" s="11"/>
      <c r="P13301" s="4"/>
      <c r="Q13301" s="11"/>
      <c r="R13301" s="4"/>
      <c r="S13301" s="11"/>
      <c r="T13301" s="4"/>
      <c r="U13301" s="11"/>
      <c r="V13301" s="4"/>
      <c r="W13301" s="11"/>
      <c r="X13301" s="4"/>
      <c r="Y13301" s="11"/>
      <c r="Z13301" s="4"/>
      <c r="AA13301" s="1" t="s">
        <v>16</v>
      </c>
      <c r="AC13301" s="23" t="s">
        <v>37893</v>
      </c>
      <c r="AD13301" s="23" t="s">
        <v>47279</v>
      </c>
      <c r="AE13301" t="s">
        <v>35410</v>
      </c>
    </row>
    <row r="13302" spans="1:31" ht="15" customHeight="1">
      <c r="A13302" s="1">
        <v>13301</v>
      </c>
      <c r="B13302" s="1" t="s">
        <v>54</v>
      </c>
      <c r="C13302" s="1" t="s">
        <v>20191</v>
      </c>
      <c r="D13302" s="9" t="s">
        <v>494</v>
      </c>
      <c r="E13302" s="9" t="s">
        <v>78</v>
      </c>
      <c r="F13302" s="9" t="s">
        <v>30881</v>
      </c>
      <c r="G13302" s="17">
        <v>91440106464</v>
      </c>
      <c r="H13302" s="9" t="s">
        <v>37</v>
      </c>
      <c r="I13302" s="1" t="s">
        <v>62</v>
      </c>
      <c r="J13302" s="4" t="s">
        <v>47305</v>
      </c>
      <c r="K13302" s="3" t="s">
        <v>17</v>
      </c>
      <c r="L13302" s="4" t="s">
        <v>47305</v>
      </c>
      <c r="M13302" s="4" t="s">
        <v>13</v>
      </c>
      <c r="N13302" s="3" t="str">
        <f t="shared" si="522"/>
        <v>[35 lacs - 50 lacs]</v>
      </c>
      <c r="O13302" s="11"/>
      <c r="P13302" s="4"/>
      <c r="Q13302" s="11"/>
      <c r="R13302" s="4"/>
      <c r="S13302" s="11"/>
      <c r="T13302" s="4"/>
      <c r="U13302" s="11"/>
      <c r="V13302" s="4"/>
      <c r="W13302" s="11"/>
      <c r="X13302" s="4"/>
      <c r="Y13302" s="11"/>
      <c r="Z13302" s="4"/>
      <c r="AA13302" s="1" t="s">
        <v>16</v>
      </c>
      <c r="AC13302" s="23" t="s">
        <v>37893</v>
      </c>
      <c r="AD13302" s="23" t="s">
        <v>47279</v>
      </c>
      <c r="AE13302" t="s">
        <v>35399</v>
      </c>
    </row>
    <row r="13303" spans="1:31" ht="15" customHeight="1">
      <c r="A13303" s="1">
        <v>13302</v>
      </c>
      <c r="B13303" s="1" t="s">
        <v>54</v>
      </c>
      <c r="C13303" s="1" t="s">
        <v>20208</v>
      </c>
      <c r="D13303" s="9" t="s">
        <v>9627</v>
      </c>
      <c r="E13303" s="9" t="s">
        <v>2510</v>
      </c>
      <c r="F13303" s="9" t="s">
        <v>30889</v>
      </c>
      <c r="G13303" s="17">
        <v>9199049410</v>
      </c>
      <c r="H13303" s="9" t="s">
        <v>15</v>
      </c>
      <c r="I13303" s="1" t="s">
        <v>41</v>
      </c>
      <c r="J13303" s="4" t="s">
        <v>47305</v>
      </c>
      <c r="K13303" s="3" t="s">
        <v>17</v>
      </c>
      <c r="L13303" s="4" t="s">
        <v>47305</v>
      </c>
      <c r="M13303" s="4" t="s">
        <v>42</v>
      </c>
      <c r="N13303" s="3" t="str">
        <f t="shared" si="522"/>
        <v>[35 lacs - 50 lacs]</v>
      </c>
      <c r="O13303" s="11"/>
      <c r="P13303" s="4"/>
      <c r="Q13303" s="11"/>
      <c r="R13303" s="4"/>
      <c r="S13303" s="11"/>
      <c r="T13303" s="4"/>
      <c r="U13303" s="11"/>
      <c r="V13303" s="4"/>
      <c r="W13303" s="11"/>
      <c r="X13303" s="4"/>
      <c r="Y13303" s="11"/>
      <c r="Z13303" s="4"/>
      <c r="AA13303" s="1" t="s">
        <v>11</v>
      </c>
      <c r="AC13303" s="23" t="s">
        <v>37893</v>
      </c>
      <c r="AD13303" s="23" t="s">
        <v>47279</v>
      </c>
      <c r="AE13303" t="s">
        <v>35409</v>
      </c>
    </row>
    <row r="13304" spans="1:31" ht="15" customHeight="1">
      <c r="A13304" s="1">
        <v>13303</v>
      </c>
      <c r="B13304" s="1" t="s">
        <v>54</v>
      </c>
      <c r="C13304" s="1" t="s">
        <v>20217</v>
      </c>
      <c r="D13304" s="9" t="s">
        <v>727</v>
      </c>
      <c r="E13304" s="9" t="s">
        <v>3263</v>
      </c>
      <c r="F13304" s="9" t="s">
        <v>30894</v>
      </c>
      <c r="G13304" s="17">
        <v>914460194994</v>
      </c>
      <c r="H13304" s="9" t="s">
        <v>8</v>
      </c>
      <c r="I13304" s="1" t="s">
        <v>62</v>
      </c>
      <c r="J13304" s="4" t="s">
        <v>47305</v>
      </c>
      <c r="K13304" s="3" t="s">
        <v>17</v>
      </c>
      <c r="L13304" s="4" t="s">
        <v>47305</v>
      </c>
      <c r="M13304" s="4" t="s">
        <v>13</v>
      </c>
      <c r="N13304" s="3" t="str">
        <f t="shared" si="522"/>
        <v>[35 lacs - 50 lacs]</v>
      </c>
      <c r="O13304" s="11"/>
      <c r="P13304" s="4"/>
      <c r="Q13304" s="11"/>
      <c r="R13304" s="4"/>
      <c r="S13304" s="11"/>
      <c r="T13304" s="4"/>
      <c r="U13304" s="11"/>
      <c r="V13304" s="4"/>
      <c r="W13304" s="11"/>
      <c r="X13304" s="4"/>
      <c r="Y13304" s="11"/>
      <c r="Z13304" s="4"/>
      <c r="AA13304" s="1" t="s">
        <v>16</v>
      </c>
      <c r="AC13304" s="23" t="s">
        <v>37893</v>
      </c>
      <c r="AD13304" s="23" t="s">
        <v>47279</v>
      </c>
      <c r="AE13304" t="s">
        <v>35410</v>
      </c>
    </row>
    <row r="13305" spans="1:31" ht="15" customHeight="1">
      <c r="A13305" s="1">
        <v>13304</v>
      </c>
      <c r="B13305" s="1" t="s">
        <v>54</v>
      </c>
      <c r="C13305" s="1" t="s">
        <v>20219</v>
      </c>
      <c r="D13305" s="9" t="s">
        <v>14292</v>
      </c>
      <c r="E13305" s="9" t="s">
        <v>139</v>
      </c>
      <c r="F13305" s="9" t="s">
        <v>33327</v>
      </c>
      <c r="G13305" s="17">
        <v>91944606910</v>
      </c>
      <c r="H13305" s="9" t="s">
        <v>15</v>
      </c>
      <c r="I13305" s="1" t="s">
        <v>41</v>
      </c>
      <c r="J13305" s="4" t="s">
        <v>47305</v>
      </c>
      <c r="K13305" s="3" t="s">
        <v>213</v>
      </c>
      <c r="L13305" s="4" t="s">
        <v>47305</v>
      </c>
      <c r="M13305" s="4" t="s">
        <v>17</v>
      </c>
      <c r="N13305" s="3" t="str">
        <f t="shared" si="522"/>
        <v>[35 lacs - 50 lacs]</v>
      </c>
      <c r="O13305" s="4" t="s">
        <v>47347</v>
      </c>
      <c r="P13305" s="3" t="s">
        <v>47305</v>
      </c>
      <c r="Q13305" s="4" t="s">
        <v>14136</v>
      </c>
      <c r="R13305" s="3" t="s">
        <v>47305</v>
      </c>
      <c r="S13305" s="4" t="s">
        <v>47352</v>
      </c>
      <c r="T13305" s="3" t="s">
        <v>47305</v>
      </c>
      <c r="U13305" s="11"/>
      <c r="V13305" s="4"/>
      <c r="W13305" s="11"/>
      <c r="X13305" s="4"/>
      <c r="Y13305" s="11"/>
      <c r="Z13305" s="4"/>
      <c r="AA13305" s="1" t="s">
        <v>16</v>
      </c>
      <c r="AC13305" s="23" t="s">
        <v>37893</v>
      </c>
      <c r="AD13305" s="23" t="s">
        <v>47279</v>
      </c>
      <c r="AE13305" t="s">
        <v>35394</v>
      </c>
    </row>
    <row r="13306" spans="1:31" ht="15" customHeight="1">
      <c r="A13306" s="1">
        <v>13305</v>
      </c>
      <c r="B13306" s="1" t="s">
        <v>54</v>
      </c>
      <c r="C13306" s="1" t="s">
        <v>20220</v>
      </c>
      <c r="D13306" s="9" t="s">
        <v>18634</v>
      </c>
      <c r="E13306" s="9" t="s">
        <v>1577</v>
      </c>
      <c r="F13306" s="9" t="s">
        <v>30896</v>
      </c>
      <c r="G13306" s="17">
        <v>919601090149</v>
      </c>
      <c r="H13306" s="9" t="s">
        <v>8</v>
      </c>
      <c r="I13306" s="1" t="s">
        <v>62</v>
      </c>
      <c r="J13306" s="4" t="s">
        <v>47305</v>
      </c>
      <c r="K13306" s="3" t="s">
        <v>17</v>
      </c>
      <c r="L13306" s="4" t="s">
        <v>47305</v>
      </c>
      <c r="M13306" s="4" t="s">
        <v>42</v>
      </c>
      <c r="N13306" s="3" t="str">
        <f t="shared" si="522"/>
        <v>[35 lacs - 50 lacs]</v>
      </c>
      <c r="O13306" s="4" t="s">
        <v>14137</v>
      </c>
      <c r="P13306" s="3" t="s">
        <v>47305</v>
      </c>
      <c r="Q13306" s="4" t="s">
        <v>13</v>
      </c>
      <c r="R13306" s="3" t="s">
        <v>47305</v>
      </c>
      <c r="S13306" s="11"/>
      <c r="T13306" s="4"/>
      <c r="U13306" s="11"/>
      <c r="V13306" s="4"/>
      <c r="W13306" s="11"/>
      <c r="X13306" s="4"/>
      <c r="Y13306" s="11"/>
      <c r="Z13306" s="4"/>
      <c r="AA13306" s="1" t="s">
        <v>16</v>
      </c>
      <c r="AC13306" s="23" t="s">
        <v>37893</v>
      </c>
      <c r="AD13306" s="23" t="s">
        <v>47279</v>
      </c>
      <c r="AE13306" t="s">
        <v>35409</v>
      </c>
    </row>
    <row r="13307" spans="1:31" ht="15" customHeight="1">
      <c r="A13307" s="1">
        <v>13306</v>
      </c>
      <c r="B13307" s="1" t="s">
        <v>54</v>
      </c>
      <c r="C13307" s="1" t="s">
        <v>20228</v>
      </c>
      <c r="D13307" s="9" t="s">
        <v>37566</v>
      </c>
      <c r="E13307" s="9" t="s">
        <v>139</v>
      </c>
      <c r="F13307" s="9" t="s">
        <v>30901</v>
      </c>
      <c r="G13307" s="17">
        <v>919409644006</v>
      </c>
      <c r="H13307" s="9" t="s">
        <v>8</v>
      </c>
      <c r="I13307" s="1" t="s">
        <v>62</v>
      </c>
      <c r="J13307" s="4" t="s">
        <v>47305</v>
      </c>
      <c r="K13307" s="11" t="s">
        <v>14137</v>
      </c>
      <c r="L13307" s="4" t="s">
        <v>47305</v>
      </c>
      <c r="M13307" s="4" t="s">
        <v>13</v>
      </c>
      <c r="N13307" s="3" t="str">
        <f t="shared" si="522"/>
        <v>[35 lacs - 50 lacs]</v>
      </c>
      <c r="O13307" s="11"/>
      <c r="P13307" s="4"/>
      <c r="Q13307" s="11"/>
      <c r="R13307" s="4"/>
      <c r="S13307" s="11"/>
      <c r="T13307" s="4"/>
      <c r="U13307" s="11"/>
      <c r="V13307" s="4"/>
      <c r="W13307" s="11"/>
      <c r="X13307" s="4"/>
      <c r="Y13307" s="11"/>
      <c r="Z13307" s="4"/>
      <c r="AA13307" s="1" t="s">
        <v>16</v>
      </c>
      <c r="AC13307" s="23" t="s">
        <v>37893</v>
      </c>
      <c r="AD13307" s="23" t="s">
        <v>47279</v>
      </c>
      <c r="AE13307" t="s">
        <v>35409</v>
      </c>
    </row>
    <row r="13308" spans="1:31" ht="15" customHeight="1">
      <c r="A13308" s="1">
        <v>13307</v>
      </c>
      <c r="B13308" s="1" t="s">
        <v>54</v>
      </c>
      <c r="C13308" s="1" t="s">
        <v>20240</v>
      </c>
      <c r="D13308" s="9" t="s">
        <v>1111</v>
      </c>
      <c r="E13308" s="9" t="s">
        <v>489</v>
      </c>
      <c r="F13308" s="9" t="s">
        <v>32629</v>
      </c>
      <c r="G13308" s="17">
        <v>914166449466</v>
      </c>
      <c r="H13308" s="9" t="s">
        <v>132</v>
      </c>
      <c r="I13308" s="1" t="s">
        <v>41</v>
      </c>
      <c r="J13308" s="4" t="s">
        <v>47305</v>
      </c>
      <c r="K13308" s="3" t="s">
        <v>17</v>
      </c>
      <c r="L13308" s="4" t="s">
        <v>47305</v>
      </c>
      <c r="M13308" s="11"/>
      <c r="N13308" s="4"/>
      <c r="O13308" s="11"/>
      <c r="P13308" s="4"/>
      <c r="Q13308" s="11"/>
      <c r="R13308" s="4"/>
      <c r="S13308" s="11"/>
      <c r="T13308" s="4"/>
      <c r="U13308" s="11"/>
      <c r="V13308" s="4"/>
      <c r="W13308" s="11"/>
      <c r="X13308" s="4"/>
      <c r="Y13308" s="11"/>
      <c r="Z13308" s="4"/>
      <c r="AA13308" s="1" t="s">
        <v>16</v>
      </c>
      <c r="AC13308" s="23" t="s">
        <v>37893</v>
      </c>
      <c r="AD13308" s="23" t="s">
        <v>47279</v>
      </c>
      <c r="AE13308" t="s">
        <v>35409</v>
      </c>
    </row>
    <row r="13309" spans="1:31" ht="15" customHeight="1">
      <c r="A13309" s="1">
        <v>13308</v>
      </c>
      <c r="B13309" s="1" t="s">
        <v>54</v>
      </c>
      <c r="C13309" s="1" t="s">
        <v>20247</v>
      </c>
      <c r="D13309" s="9" t="s">
        <v>3499</v>
      </c>
      <c r="E13309" s="9" t="s">
        <v>952</v>
      </c>
      <c r="F13309" s="9" t="s">
        <v>30913</v>
      </c>
      <c r="G13309" s="17">
        <v>91990999444</v>
      </c>
      <c r="H13309" s="9" t="s">
        <v>15</v>
      </c>
      <c r="I13309" s="1" t="s">
        <v>9</v>
      </c>
      <c r="J13309" s="4" t="s">
        <v>47305</v>
      </c>
      <c r="K13309" s="3" t="s">
        <v>42</v>
      </c>
      <c r="L13309" s="4" t="s">
        <v>47305</v>
      </c>
      <c r="M13309" s="11"/>
      <c r="N13309" s="4"/>
      <c r="O13309" s="11"/>
      <c r="P13309" s="4"/>
      <c r="Q13309" s="11"/>
      <c r="R13309" s="4"/>
      <c r="S13309" s="11"/>
      <c r="T13309" s="4"/>
      <c r="U13309" s="11"/>
      <c r="V13309" s="4"/>
      <c r="W13309" s="11"/>
      <c r="X13309" s="4"/>
      <c r="Y13309" s="11"/>
      <c r="Z13309" s="4"/>
      <c r="AA13309" s="1" t="s">
        <v>16</v>
      </c>
      <c r="AC13309" s="23" t="s">
        <v>37893</v>
      </c>
      <c r="AD13309" s="23" t="s">
        <v>47279</v>
      </c>
      <c r="AE13309" t="s">
        <v>35399</v>
      </c>
    </row>
    <row r="13310" spans="1:31" ht="15" customHeight="1">
      <c r="A13310" s="1">
        <v>13309</v>
      </c>
      <c r="B13310" s="1" t="s">
        <v>54</v>
      </c>
      <c r="C13310" s="1" t="s">
        <v>20249</v>
      </c>
      <c r="D13310" s="9" t="s">
        <v>2128</v>
      </c>
      <c r="E13310" s="9" t="s">
        <v>40</v>
      </c>
      <c r="F13310" s="9" t="s">
        <v>30915</v>
      </c>
      <c r="G13310" s="17">
        <v>91990449966</v>
      </c>
      <c r="H13310" s="9" t="s">
        <v>15</v>
      </c>
      <c r="I13310" s="1" t="s">
        <v>62</v>
      </c>
      <c r="J13310" s="4" t="s">
        <v>47305</v>
      </c>
      <c r="K13310" s="3" t="s">
        <v>17</v>
      </c>
      <c r="L13310" s="4" t="s">
        <v>47305</v>
      </c>
      <c r="M13310" s="11"/>
      <c r="N13310" s="4"/>
      <c r="O13310" s="11"/>
      <c r="P13310" s="4"/>
      <c r="Q13310" s="11"/>
      <c r="R13310" s="4"/>
      <c r="S13310" s="11"/>
      <c r="T13310" s="4"/>
      <c r="U13310" s="11"/>
      <c r="V13310" s="4"/>
      <c r="W13310" s="11"/>
      <c r="X13310" s="4"/>
      <c r="Y13310" s="11"/>
      <c r="Z13310" s="4"/>
      <c r="AA13310" s="1" t="s">
        <v>16</v>
      </c>
      <c r="AC13310" s="23" t="s">
        <v>37893</v>
      </c>
      <c r="AD13310" s="23" t="s">
        <v>47279</v>
      </c>
      <c r="AE13310" t="s">
        <v>35399</v>
      </c>
    </row>
    <row r="13311" spans="1:31" ht="15" customHeight="1">
      <c r="A13311" s="1">
        <v>13310</v>
      </c>
      <c r="B13311" s="1" t="s">
        <v>54</v>
      </c>
      <c r="C13311" s="1" t="s">
        <v>20251</v>
      </c>
      <c r="D13311" s="9" t="s">
        <v>13284</v>
      </c>
      <c r="E13311" s="9" t="s">
        <v>16036</v>
      </c>
      <c r="F13311" s="9" t="s">
        <v>30917</v>
      </c>
      <c r="G13311" s="17">
        <v>91406149996</v>
      </c>
      <c r="H13311" s="9" t="s">
        <v>132</v>
      </c>
      <c r="I13311" s="1" t="s">
        <v>41</v>
      </c>
      <c r="J13311" s="4" t="s">
        <v>47305</v>
      </c>
      <c r="K13311" s="3" t="s">
        <v>42</v>
      </c>
      <c r="L13311" s="4" t="s">
        <v>47305</v>
      </c>
      <c r="M13311" s="11"/>
      <c r="N13311" s="4"/>
      <c r="O13311" s="11"/>
      <c r="P13311" s="4"/>
      <c r="Q13311" s="11"/>
      <c r="R13311" s="4"/>
      <c r="S13311" s="11"/>
      <c r="T13311" s="4"/>
      <c r="U13311" s="11"/>
      <c r="V13311" s="4"/>
      <c r="W13311" s="11"/>
      <c r="X13311" s="4"/>
      <c r="Y13311" s="11"/>
      <c r="Z13311" s="4"/>
      <c r="AA13311" s="1" t="s">
        <v>11</v>
      </c>
      <c r="AC13311" s="23" t="s">
        <v>37893</v>
      </c>
      <c r="AD13311" s="23" t="s">
        <v>47279</v>
      </c>
      <c r="AE13311" t="s">
        <v>35410</v>
      </c>
    </row>
    <row r="13312" spans="1:31" ht="15" customHeight="1">
      <c r="A13312" s="1">
        <v>13311</v>
      </c>
      <c r="B13312" s="1" t="s">
        <v>54</v>
      </c>
      <c r="C13312" s="1" t="s">
        <v>20252</v>
      </c>
      <c r="D13312" s="9" t="s">
        <v>4823</v>
      </c>
      <c r="E13312" s="9" t="s">
        <v>32</v>
      </c>
      <c r="F13312" s="9" t="s">
        <v>30918</v>
      </c>
      <c r="G13312" s="17">
        <v>919946464640</v>
      </c>
      <c r="H13312" s="9" t="s">
        <v>20</v>
      </c>
      <c r="I13312" s="1" t="s">
        <v>41</v>
      </c>
      <c r="J13312" s="4" t="s">
        <v>47305</v>
      </c>
      <c r="K13312" s="3" t="s">
        <v>42</v>
      </c>
      <c r="L13312" s="4" t="s">
        <v>47305</v>
      </c>
      <c r="M13312" s="11"/>
      <c r="N13312" s="4"/>
      <c r="O13312" s="11"/>
      <c r="P13312" s="4"/>
      <c r="Q13312" s="11"/>
      <c r="R13312" s="4"/>
      <c r="S13312" s="11"/>
      <c r="T13312" s="4"/>
      <c r="U13312" s="11"/>
      <c r="V13312" s="4"/>
      <c r="W13312" s="11"/>
      <c r="X13312" s="4"/>
      <c r="Y13312" s="11"/>
      <c r="Z13312" s="4"/>
      <c r="AA13312" s="1" t="s">
        <v>16</v>
      </c>
      <c r="AC13312" s="23" t="s">
        <v>37893</v>
      </c>
      <c r="AD13312" s="23" t="s">
        <v>47279</v>
      </c>
      <c r="AE13312" t="s">
        <v>35399</v>
      </c>
    </row>
    <row r="13313" spans="1:31" ht="15" customHeight="1">
      <c r="A13313" s="1">
        <v>13312</v>
      </c>
      <c r="B13313" s="1" t="s">
        <v>54</v>
      </c>
      <c r="C13313" s="1" t="s">
        <v>20259</v>
      </c>
      <c r="D13313" s="9" t="s">
        <v>2169</v>
      </c>
      <c r="E13313" s="9" t="s">
        <v>351</v>
      </c>
      <c r="F13313" s="9" t="s">
        <v>18647</v>
      </c>
      <c r="G13313" s="17">
        <v>91909909146</v>
      </c>
      <c r="H13313" s="9" t="s">
        <v>37</v>
      </c>
      <c r="I13313" s="1" t="s">
        <v>9</v>
      </c>
      <c r="J13313" s="4" t="s">
        <v>47305</v>
      </c>
      <c r="K13313" s="11" t="s">
        <v>14137</v>
      </c>
      <c r="L13313" s="4" t="s">
        <v>47305</v>
      </c>
      <c r="M13313" s="4" t="s">
        <v>13</v>
      </c>
      <c r="N13313" s="3" t="str">
        <f>J13313</f>
        <v>[35 lacs - 50 lacs]</v>
      </c>
      <c r="O13313" s="11"/>
      <c r="P13313" s="4"/>
      <c r="Q13313" s="11"/>
      <c r="R13313" s="4"/>
      <c r="S13313" s="11"/>
      <c r="T13313" s="4"/>
      <c r="U13313" s="11"/>
      <c r="V13313" s="4"/>
      <c r="W13313" s="11"/>
      <c r="X13313" s="4"/>
      <c r="Y13313" s="11"/>
      <c r="Z13313" s="4"/>
      <c r="AA13313" s="1" t="s">
        <v>16</v>
      </c>
      <c r="AC13313" s="23" t="s">
        <v>37893</v>
      </c>
      <c r="AD13313" s="23" t="s">
        <v>47279</v>
      </c>
      <c r="AE13313" t="s">
        <v>35409</v>
      </c>
    </row>
    <row r="13314" spans="1:31" ht="15" customHeight="1">
      <c r="A13314" s="1">
        <v>13313</v>
      </c>
      <c r="B13314" s="1" t="s">
        <v>54</v>
      </c>
      <c r="C13314" s="1" t="s">
        <v>20260</v>
      </c>
      <c r="D13314" s="9" t="s">
        <v>1286</v>
      </c>
      <c r="E13314" s="9" t="s">
        <v>18648</v>
      </c>
      <c r="F13314" s="9" t="s">
        <v>33330</v>
      </c>
      <c r="G13314" s="17">
        <v>9194960006</v>
      </c>
      <c r="H13314" s="9" t="s">
        <v>8</v>
      </c>
      <c r="I13314" s="1" t="s">
        <v>62</v>
      </c>
      <c r="J13314" s="4" t="s">
        <v>47305</v>
      </c>
      <c r="K13314" s="11" t="s">
        <v>14137</v>
      </c>
      <c r="L13314" s="4" t="s">
        <v>47305</v>
      </c>
      <c r="M13314" s="11"/>
      <c r="N13314" s="4"/>
      <c r="O13314" s="11"/>
      <c r="P13314" s="4"/>
      <c r="Q13314" s="11"/>
      <c r="R13314" s="4"/>
      <c r="S13314" s="11"/>
      <c r="T13314" s="4"/>
      <c r="U13314" s="11"/>
      <c r="V13314" s="4"/>
      <c r="W13314" s="11"/>
      <c r="X13314" s="4"/>
      <c r="Y13314" s="11"/>
      <c r="Z13314" s="4"/>
      <c r="AA13314" s="1" t="s">
        <v>16</v>
      </c>
      <c r="AC13314" s="23" t="s">
        <v>37893</v>
      </c>
      <c r="AD13314" s="23" t="s">
        <v>47279</v>
      </c>
      <c r="AE13314" t="s">
        <v>35394</v>
      </c>
    </row>
    <row r="13315" spans="1:31" ht="15" customHeight="1">
      <c r="A13315" s="1">
        <v>13314</v>
      </c>
      <c r="B13315" s="1" t="s">
        <v>54</v>
      </c>
      <c r="C13315" s="1" t="s">
        <v>20268</v>
      </c>
      <c r="D13315" s="9" t="s">
        <v>494</v>
      </c>
      <c r="E13315" s="9" t="s">
        <v>18651</v>
      </c>
      <c r="F13315" s="9" t="s">
        <v>30930</v>
      </c>
      <c r="G13315" s="17">
        <v>919444041904</v>
      </c>
      <c r="H13315" s="9" t="s">
        <v>15</v>
      </c>
      <c r="I13315" s="1" t="s">
        <v>62</v>
      </c>
      <c r="J13315" s="4" t="s">
        <v>47305</v>
      </c>
      <c r="K13315" s="3" t="s">
        <v>42</v>
      </c>
      <c r="L13315" s="4" t="s">
        <v>47305</v>
      </c>
      <c r="M13315" s="11"/>
      <c r="N13315" s="4"/>
      <c r="O13315" s="11"/>
      <c r="P13315" s="4"/>
      <c r="Q13315" s="11"/>
      <c r="R13315" s="4"/>
      <c r="S13315" s="11"/>
      <c r="T13315" s="4"/>
      <c r="U13315" s="11"/>
      <c r="V13315" s="4"/>
      <c r="W13315" s="11"/>
      <c r="X13315" s="4"/>
      <c r="Y13315" s="11"/>
      <c r="Z13315" s="4"/>
      <c r="AA13315" s="1" t="s">
        <v>16</v>
      </c>
      <c r="AC13315" s="23" t="s">
        <v>37893</v>
      </c>
      <c r="AD13315" s="23" t="s">
        <v>47279</v>
      </c>
      <c r="AE13315" t="s">
        <v>35399</v>
      </c>
    </row>
    <row r="13316" spans="1:31" ht="15" customHeight="1">
      <c r="A13316" s="1">
        <v>13315</v>
      </c>
      <c r="B13316" s="1" t="s">
        <v>54</v>
      </c>
      <c r="C13316" s="1" t="s">
        <v>20270</v>
      </c>
      <c r="D13316" s="9" t="s">
        <v>437</v>
      </c>
      <c r="E13316" s="9" t="s">
        <v>18653</v>
      </c>
      <c r="F13316" s="9" t="s">
        <v>30931</v>
      </c>
      <c r="G13316" s="17">
        <v>919694196469</v>
      </c>
      <c r="H13316" s="9" t="s">
        <v>8</v>
      </c>
      <c r="I13316" s="1" t="s">
        <v>9</v>
      </c>
      <c r="J13316" s="4" t="s">
        <v>47305</v>
      </c>
      <c r="K13316" s="3" t="s">
        <v>42</v>
      </c>
      <c r="L13316" s="4" t="s">
        <v>47305</v>
      </c>
      <c r="M13316" s="11"/>
      <c r="N13316" s="4"/>
      <c r="O13316" s="11"/>
      <c r="P13316" s="4"/>
      <c r="Q13316" s="11"/>
      <c r="R13316" s="4"/>
      <c r="S13316" s="11"/>
      <c r="T13316" s="4"/>
      <c r="U13316" s="11"/>
      <c r="V13316" s="4"/>
      <c r="W13316" s="11"/>
      <c r="X13316" s="4"/>
      <c r="Y13316" s="11"/>
      <c r="Z13316" s="4"/>
      <c r="AA13316" s="1" t="s">
        <v>16</v>
      </c>
      <c r="AC13316" s="23" t="s">
        <v>37893</v>
      </c>
      <c r="AD13316" s="23" t="s">
        <v>47279</v>
      </c>
      <c r="AE13316" t="s">
        <v>35409</v>
      </c>
    </row>
    <row r="13317" spans="1:31" ht="15" customHeight="1">
      <c r="A13317" s="1">
        <v>13316</v>
      </c>
      <c r="B13317" s="1" t="s">
        <v>54</v>
      </c>
      <c r="C13317" s="1" t="s">
        <v>20272</v>
      </c>
      <c r="D13317" s="9" t="s">
        <v>1775</v>
      </c>
      <c r="E13317" s="9" t="s">
        <v>2843</v>
      </c>
      <c r="F13317" s="9" t="s">
        <v>26056</v>
      </c>
      <c r="G13317" s="17">
        <v>9104440410</v>
      </c>
      <c r="H13317" s="9" t="s">
        <v>8</v>
      </c>
      <c r="I13317" s="1" t="s">
        <v>62</v>
      </c>
      <c r="J13317" s="4" t="s">
        <v>47305</v>
      </c>
      <c r="K13317" s="3" t="s">
        <v>42</v>
      </c>
      <c r="L13317" s="4" t="s">
        <v>47305</v>
      </c>
      <c r="M13317" s="4" t="s">
        <v>14136</v>
      </c>
      <c r="N13317" s="3" t="str">
        <f t="shared" ref="N13317:N13318" si="523">J13317</f>
        <v>[35 lacs - 50 lacs]</v>
      </c>
      <c r="O13317" s="4" t="s">
        <v>14137</v>
      </c>
      <c r="P13317" s="3" t="s">
        <v>47305</v>
      </c>
      <c r="Q13317" s="11"/>
      <c r="R13317" s="4"/>
      <c r="S13317" s="11"/>
      <c r="T13317" s="4"/>
      <c r="U13317" s="11"/>
      <c r="V13317" s="4"/>
      <c r="W13317" s="11"/>
      <c r="X13317" s="4"/>
      <c r="Y13317" s="11"/>
      <c r="Z13317" s="4"/>
      <c r="AA13317" s="1" t="s">
        <v>16</v>
      </c>
      <c r="AC13317" s="23" t="s">
        <v>37893</v>
      </c>
      <c r="AD13317" s="23" t="s">
        <v>47279</v>
      </c>
      <c r="AE13317" t="s">
        <v>35410</v>
      </c>
    </row>
    <row r="13318" spans="1:31" ht="15" customHeight="1">
      <c r="A13318" s="1">
        <v>13317</v>
      </c>
      <c r="B13318" s="1" t="s">
        <v>54</v>
      </c>
      <c r="C13318" s="1" t="s">
        <v>20273</v>
      </c>
      <c r="D13318" s="9" t="s">
        <v>8510</v>
      </c>
      <c r="E13318" s="9" t="s">
        <v>87</v>
      </c>
      <c r="F13318" s="9" t="s">
        <v>34345</v>
      </c>
      <c r="G13318" s="17">
        <v>9149400040</v>
      </c>
      <c r="H13318" s="9" t="s">
        <v>20</v>
      </c>
      <c r="I13318" s="1" t="s">
        <v>41</v>
      </c>
      <c r="J13318" s="4" t="s">
        <v>47305</v>
      </c>
      <c r="K13318" s="3" t="s">
        <v>17</v>
      </c>
      <c r="L13318" s="4" t="s">
        <v>47305</v>
      </c>
      <c r="M13318" s="4" t="s">
        <v>42</v>
      </c>
      <c r="N13318" s="3" t="str">
        <f t="shared" si="523"/>
        <v>[35 lacs - 50 lacs]</v>
      </c>
      <c r="O13318" s="11"/>
      <c r="P13318" s="4"/>
      <c r="Q13318" s="11"/>
      <c r="R13318" s="4"/>
      <c r="S13318" s="11"/>
      <c r="T13318" s="4"/>
      <c r="U13318" s="11"/>
      <c r="V13318" s="4"/>
      <c r="W13318" s="11"/>
      <c r="X13318" s="4"/>
      <c r="Y13318" s="11"/>
      <c r="Z13318" s="4"/>
      <c r="AA13318" s="1" t="s">
        <v>16</v>
      </c>
      <c r="AC13318" s="23" t="s">
        <v>37893</v>
      </c>
      <c r="AD13318" s="23" t="s">
        <v>47279</v>
      </c>
      <c r="AE13318" t="s">
        <v>35394</v>
      </c>
    </row>
    <row r="13319" spans="1:31" ht="15" customHeight="1">
      <c r="A13319" s="1">
        <v>13318</v>
      </c>
      <c r="B13319" s="1" t="s">
        <v>54</v>
      </c>
      <c r="C13319" s="1" t="s">
        <v>20275</v>
      </c>
      <c r="D13319" s="9" t="s">
        <v>11514</v>
      </c>
      <c r="E13319" s="9" t="s">
        <v>40</v>
      </c>
      <c r="F13319" s="9" t="s">
        <v>30933</v>
      </c>
      <c r="G13319" s="17">
        <v>9104696444</v>
      </c>
      <c r="H13319" s="9" t="s">
        <v>15</v>
      </c>
      <c r="I13319" s="1" t="s">
        <v>62</v>
      </c>
      <c r="J13319" s="4" t="s">
        <v>47305</v>
      </c>
      <c r="K13319" s="3" t="s">
        <v>17</v>
      </c>
      <c r="L13319" s="4" t="s">
        <v>47305</v>
      </c>
      <c r="M13319" s="11"/>
      <c r="N13319" s="4"/>
      <c r="O13319" s="11"/>
      <c r="P13319" s="4"/>
      <c r="Q13319" s="11"/>
      <c r="R13319" s="4"/>
      <c r="S13319" s="11"/>
      <c r="T13319" s="4"/>
      <c r="U13319" s="11"/>
      <c r="V13319" s="4"/>
      <c r="W13319" s="11"/>
      <c r="X13319" s="4"/>
      <c r="Y13319" s="11"/>
      <c r="Z13319" s="4"/>
      <c r="AA13319" s="1" t="s">
        <v>16</v>
      </c>
      <c r="AC13319" s="23" t="s">
        <v>37893</v>
      </c>
      <c r="AD13319" s="23" t="s">
        <v>47279</v>
      </c>
      <c r="AE13319" t="s">
        <v>35394</v>
      </c>
    </row>
    <row r="13320" spans="1:31" ht="15" customHeight="1">
      <c r="A13320" s="1">
        <v>13319</v>
      </c>
      <c r="B13320" s="1" t="s">
        <v>54</v>
      </c>
      <c r="C13320" s="1" t="s">
        <v>20280</v>
      </c>
      <c r="D13320" s="9" t="s">
        <v>12587</v>
      </c>
      <c r="E13320" s="9" t="s">
        <v>255</v>
      </c>
      <c r="F13320" s="9" t="s">
        <v>27802</v>
      </c>
      <c r="G13320" s="17">
        <v>91944694414</v>
      </c>
      <c r="H13320" s="9" t="s">
        <v>15</v>
      </c>
      <c r="I13320" s="1" t="s">
        <v>9</v>
      </c>
      <c r="J13320" s="4" t="s">
        <v>47305</v>
      </c>
      <c r="K13320" s="11" t="s">
        <v>13</v>
      </c>
      <c r="L13320" s="4" t="s">
        <v>47305</v>
      </c>
      <c r="M13320" s="11"/>
      <c r="N13320" s="4"/>
      <c r="O13320" s="11"/>
      <c r="P13320" s="4"/>
      <c r="Q13320" s="11"/>
      <c r="R13320" s="4"/>
      <c r="S13320" s="11"/>
      <c r="T13320" s="4"/>
      <c r="U13320" s="11"/>
      <c r="V13320" s="4"/>
      <c r="W13320" s="11"/>
      <c r="X13320" s="4"/>
      <c r="Y13320" s="11"/>
      <c r="Z13320" s="4"/>
      <c r="AA13320" s="1" t="s">
        <v>16</v>
      </c>
      <c r="AC13320" s="23" t="s">
        <v>37893</v>
      </c>
      <c r="AD13320" s="23" t="s">
        <v>47279</v>
      </c>
      <c r="AE13320" t="s">
        <v>35394</v>
      </c>
    </row>
    <row r="13321" spans="1:31" ht="15" customHeight="1">
      <c r="A13321" s="1">
        <v>13320</v>
      </c>
      <c r="B13321" s="1" t="s">
        <v>54</v>
      </c>
      <c r="C13321" s="1" t="s">
        <v>20281</v>
      </c>
      <c r="D13321" s="9" t="s">
        <v>2359</v>
      </c>
      <c r="E13321" s="9" t="s">
        <v>362</v>
      </c>
      <c r="F13321" s="9" t="s">
        <v>25482</v>
      </c>
      <c r="G13321" s="17">
        <v>9194969664</v>
      </c>
      <c r="H13321" s="9" t="s">
        <v>8</v>
      </c>
      <c r="I13321" s="1" t="s">
        <v>9</v>
      </c>
      <c r="J13321" s="4" t="s">
        <v>47305</v>
      </c>
      <c r="K13321" s="3" t="s">
        <v>42</v>
      </c>
      <c r="L13321" s="4" t="s">
        <v>47305</v>
      </c>
      <c r="M13321" s="4" t="s">
        <v>14136</v>
      </c>
      <c r="N13321" s="3" t="str">
        <f t="shared" ref="N13321:N13325" si="524">J13321</f>
        <v>[35 lacs - 50 lacs]</v>
      </c>
      <c r="O13321" s="11"/>
      <c r="P13321" s="4"/>
      <c r="Q13321" s="11"/>
      <c r="R13321" s="4"/>
      <c r="S13321" s="11"/>
      <c r="T13321" s="4"/>
      <c r="U13321" s="11"/>
      <c r="V13321" s="4"/>
      <c r="W13321" s="11"/>
      <c r="X13321" s="4"/>
      <c r="Y13321" s="11"/>
      <c r="Z13321" s="4"/>
      <c r="AA13321" s="1" t="s">
        <v>16</v>
      </c>
      <c r="AC13321" s="23" t="s">
        <v>37893</v>
      </c>
      <c r="AD13321" s="23" t="s">
        <v>47279</v>
      </c>
      <c r="AE13321" t="s">
        <v>35409</v>
      </c>
    </row>
    <row r="13322" spans="1:31" ht="15" customHeight="1">
      <c r="A13322" s="1">
        <v>13321</v>
      </c>
      <c r="B13322" s="1" t="s">
        <v>54</v>
      </c>
      <c r="C13322" s="1" t="s">
        <v>20282</v>
      </c>
      <c r="D13322" s="9" t="s">
        <v>39</v>
      </c>
      <c r="E13322" s="9" t="s">
        <v>18658</v>
      </c>
      <c r="F13322" s="9" t="s">
        <v>31527</v>
      </c>
      <c r="G13322" s="17">
        <v>919446044096</v>
      </c>
      <c r="H13322" s="9" t="s">
        <v>15</v>
      </c>
      <c r="I13322" s="1" t="s">
        <v>62</v>
      </c>
      <c r="J13322" s="4" t="s">
        <v>47305</v>
      </c>
      <c r="K13322" s="3" t="s">
        <v>17</v>
      </c>
      <c r="L13322" s="4" t="s">
        <v>47305</v>
      </c>
      <c r="M13322" s="4" t="s">
        <v>42</v>
      </c>
      <c r="N13322" s="3" t="str">
        <f t="shared" si="524"/>
        <v>[35 lacs - 50 lacs]</v>
      </c>
      <c r="O13322" s="11"/>
      <c r="P13322" s="4"/>
      <c r="Q13322" s="11"/>
      <c r="R13322" s="4"/>
      <c r="S13322" s="11"/>
      <c r="T13322" s="4"/>
      <c r="U13322" s="11"/>
      <c r="V13322" s="4"/>
      <c r="W13322" s="11"/>
      <c r="X13322" s="4"/>
      <c r="Y13322" s="11"/>
      <c r="Z13322" s="4"/>
      <c r="AA13322" s="1" t="s">
        <v>16</v>
      </c>
      <c r="AC13322" s="23" t="s">
        <v>37893</v>
      </c>
      <c r="AD13322" s="23" t="s">
        <v>47279</v>
      </c>
      <c r="AE13322" t="s">
        <v>35399</v>
      </c>
    </row>
    <row r="13323" spans="1:31" ht="15" customHeight="1">
      <c r="A13323" s="1">
        <v>13322</v>
      </c>
      <c r="B13323" s="1" t="s">
        <v>54</v>
      </c>
      <c r="C13323" s="1" t="s">
        <v>20290</v>
      </c>
      <c r="D13323" s="9" t="s">
        <v>36397</v>
      </c>
      <c r="E13323" s="9" t="s">
        <v>18662</v>
      </c>
      <c r="F13323" s="9" t="s">
        <v>30939</v>
      </c>
      <c r="G13323" s="17">
        <v>919644964401</v>
      </c>
      <c r="H13323" s="9" t="s">
        <v>37</v>
      </c>
      <c r="I13323" s="1" t="s">
        <v>62</v>
      </c>
      <c r="J13323" s="4" t="s">
        <v>47305</v>
      </c>
      <c r="K13323" s="3" t="s">
        <v>17</v>
      </c>
      <c r="L13323" s="4" t="s">
        <v>47305</v>
      </c>
      <c r="M13323" s="4" t="s">
        <v>14137</v>
      </c>
      <c r="N13323" s="3" t="str">
        <f t="shared" si="524"/>
        <v>[35 lacs - 50 lacs]</v>
      </c>
      <c r="O13323" s="11"/>
      <c r="P13323" s="4"/>
      <c r="Q13323" s="11"/>
      <c r="R13323" s="4"/>
      <c r="S13323" s="11"/>
      <c r="T13323" s="4"/>
      <c r="U13323" s="11"/>
      <c r="V13323" s="4"/>
      <c r="W13323" s="11"/>
      <c r="X13323" s="4"/>
      <c r="Y13323" s="11"/>
      <c r="Z13323" s="4"/>
      <c r="AA13323" s="1" t="s">
        <v>16</v>
      </c>
      <c r="AC13323" s="23" t="s">
        <v>37893</v>
      </c>
      <c r="AD13323" s="23" t="s">
        <v>47279</v>
      </c>
      <c r="AE13323" t="s">
        <v>35409</v>
      </c>
    </row>
    <row r="13324" spans="1:31" ht="15" customHeight="1">
      <c r="A13324" s="1">
        <v>13323</v>
      </c>
      <c r="B13324" s="1" t="s">
        <v>54</v>
      </c>
      <c r="C13324" s="1" t="s">
        <v>20292</v>
      </c>
      <c r="D13324" s="9" t="s">
        <v>683</v>
      </c>
      <c r="E13324" s="9" t="s">
        <v>139</v>
      </c>
      <c r="F13324" s="9" t="s">
        <v>30941</v>
      </c>
      <c r="G13324" s="17">
        <v>919694046440</v>
      </c>
      <c r="H13324" s="9" t="s">
        <v>8</v>
      </c>
      <c r="I13324" s="1" t="s">
        <v>9</v>
      </c>
      <c r="J13324" s="4" t="s">
        <v>47305</v>
      </c>
      <c r="K13324" s="3" t="s">
        <v>17</v>
      </c>
      <c r="L13324" s="4" t="s">
        <v>47305</v>
      </c>
      <c r="M13324" s="4" t="s">
        <v>42</v>
      </c>
      <c r="N13324" s="3" t="str">
        <f t="shared" si="524"/>
        <v>[35 lacs - 50 lacs]</v>
      </c>
      <c r="O13324" s="11"/>
      <c r="P13324" s="4"/>
      <c r="Q13324" s="11"/>
      <c r="R13324" s="4"/>
      <c r="S13324" s="11"/>
      <c r="T13324" s="4"/>
      <c r="U13324" s="11"/>
      <c r="V13324" s="4"/>
      <c r="W13324" s="11"/>
      <c r="X13324" s="4"/>
      <c r="Y13324" s="11"/>
      <c r="Z13324" s="4"/>
      <c r="AA13324" s="1" t="s">
        <v>16</v>
      </c>
      <c r="AC13324" s="23" t="s">
        <v>37893</v>
      </c>
      <c r="AD13324" s="23" t="s">
        <v>47279</v>
      </c>
      <c r="AE13324" t="s">
        <v>35409</v>
      </c>
    </row>
    <row r="13325" spans="1:31" ht="15" customHeight="1">
      <c r="A13325" s="1">
        <v>13324</v>
      </c>
      <c r="B13325" s="1" t="s">
        <v>54</v>
      </c>
      <c r="C13325" s="1" t="s">
        <v>20301</v>
      </c>
      <c r="D13325" s="9" t="s">
        <v>557</v>
      </c>
      <c r="E13325" s="9" t="s">
        <v>2291</v>
      </c>
      <c r="F13325" s="9" t="s">
        <v>35364</v>
      </c>
      <c r="G13325" s="17">
        <v>91944404461</v>
      </c>
      <c r="H13325" s="9" t="s">
        <v>37</v>
      </c>
      <c r="I13325" s="1" t="s">
        <v>62</v>
      </c>
      <c r="J13325" s="4" t="s">
        <v>47305</v>
      </c>
      <c r="K13325" s="3" t="s">
        <v>17</v>
      </c>
      <c r="L13325" s="4" t="s">
        <v>47305</v>
      </c>
      <c r="M13325" s="4" t="s">
        <v>13</v>
      </c>
      <c r="N13325" s="3" t="str">
        <f t="shared" si="524"/>
        <v>[35 lacs - 50 lacs]</v>
      </c>
      <c r="O13325" s="11"/>
      <c r="P13325" s="4"/>
      <c r="Q13325" s="11"/>
      <c r="R13325" s="4"/>
      <c r="S13325" s="11"/>
      <c r="T13325" s="4"/>
      <c r="U13325" s="11"/>
      <c r="V13325" s="4"/>
      <c r="W13325" s="11"/>
      <c r="X13325" s="4"/>
      <c r="Y13325" s="11"/>
      <c r="Z13325" s="4"/>
      <c r="AA13325" s="1" t="s">
        <v>16</v>
      </c>
      <c r="AC13325" s="23" t="s">
        <v>37893</v>
      </c>
      <c r="AD13325" s="23" t="s">
        <v>47279</v>
      </c>
      <c r="AE13325" t="s">
        <v>35409</v>
      </c>
    </row>
    <row r="13326" spans="1:31" ht="15" customHeight="1">
      <c r="A13326" s="1">
        <v>13325</v>
      </c>
      <c r="B13326" s="1" t="s">
        <v>54</v>
      </c>
      <c r="C13326" s="1" t="s">
        <v>20306</v>
      </c>
      <c r="D13326" s="9" t="s">
        <v>18667</v>
      </c>
      <c r="E13326" s="9" t="s">
        <v>487</v>
      </c>
      <c r="F13326" s="9" t="s">
        <v>30948</v>
      </c>
      <c r="G13326" s="17">
        <v>91944409466</v>
      </c>
      <c r="H13326" s="9" t="s">
        <v>15</v>
      </c>
      <c r="I13326" s="1" t="s">
        <v>41</v>
      </c>
      <c r="J13326" s="4" t="s">
        <v>47305</v>
      </c>
      <c r="K13326" s="3" t="s">
        <v>17</v>
      </c>
      <c r="L13326" s="4" t="s">
        <v>47305</v>
      </c>
      <c r="M13326" s="11"/>
      <c r="N13326" s="4"/>
      <c r="O13326" s="11"/>
      <c r="P13326" s="4"/>
      <c r="Q13326" s="11"/>
      <c r="R13326" s="4"/>
      <c r="S13326" s="11"/>
      <c r="T13326" s="4"/>
      <c r="U13326" s="11"/>
      <c r="V13326" s="4"/>
      <c r="W13326" s="11"/>
      <c r="X13326" s="4"/>
      <c r="Y13326" s="11"/>
      <c r="Z13326" s="4"/>
      <c r="AA13326" s="1" t="s">
        <v>11</v>
      </c>
      <c r="AC13326" s="23" t="s">
        <v>37893</v>
      </c>
      <c r="AD13326" s="23" t="s">
        <v>47279</v>
      </c>
      <c r="AE13326" t="s">
        <v>35410</v>
      </c>
    </row>
    <row r="13327" spans="1:31" ht="15" customHeight="1">
      <c r="A13327" s="1">
        <v>13326</v>
      </c>
      <c r="B13327" s="1" t="s">
        <v>54</v>
      </c>
      <c r="C13327" s="1" t="s">
        <v>20309</v>
      </c>
      <c r="D13327" s="9" t="s">
        <v>1209</v>
      </c>
      <c r="E13327" s="9" t="s">
        <v>3260</v>
      </c>
      <c r="F13327" s="9" t="s">
        <v>30951</v>
      </c>
      <c r="G13327" s="17">
        <v>9196649694</v>
      </c>
      <c r="H13327" s="9" t="s">
        <v>15</v>
      </c>
      <c r="I13327" s="1" t="s">
        <v>41</v>
      </c>
      <c r="J13327" s="4" t="s">
        <v>47305</v>
      </c>
      <c r="K13327" s="3" t="s">
        <v>17</v>
      </c>
      <c r="L13327" s="4" t="s">
        <v>47305</v>
      </c>
      <c r="M13327" s="4" t="s">
        <v>42</v>
      </c>
      <c r="N13327" s="3" t="str">
        <f t="shared" ref="N13327:N13328" si="525">J13327</f>
        <v>[35 lacs - 50 lacs]</v>
      </c>
      <c r="O13327" s="11"/>
      <c r="P13327" s="4"/>
      <c r="Q13327" s="11"/>
      <c r="R13327" s="4"/>
      <c r="S13327" s="11"/>
      <c r="T13327" s="4"/>
      <c r="U13327" s="11"/>
      <c r="V13327" s="4"/>
      <c r="W13327" s="11"/>
      <c r="X13327" s="4"/>
      <c r="Y13327" s="11"/>
      <c r="Z13327" s="4"/>
      <c r="AA13327" s="1" t="s">
        <v>11</v>
      </c>
      <c r="AC13327" s="23" t="s">
        <v>37893</v>
      </c>
      <c r="AD13327" s="23" t="s">
        <v>47279</v>
      </c>
      <c r="AE13327" t="s">
        <v>35409</v>
      </c>
    </row>
    <row r="13328" spans="1:31" ht="15" customHeight="1">
      <c r="A13328" s="1">
        <v>13327</v>
      </c>
      <c r="B13328" s="1" t="s">
        <v>54</v>
      </c>
      <c r="C13328" s="1" t="s">
        <v>20322</v>
      </c>
      <c r="D13328" s="9" t="s">
        <v>2040</v>
      </c>
      <c r="E13328" s="9" t="s">
        <v>40</v>
      </c>
      <c r="F13328" s="9" t="s">
        <v>30960</v>
      </c>
      <c r="G13328" s="17">
        <v>914466649999</v>
      </c>
      <c r="H13328" s="9" t="s">
        <v>132</v>
      </c>
      <c r="I13328" s="1" t="s">
        <v>62</v>
      </c>
      <c r="J13328" s="4" t="s">
        <v>47305</v>
      </c>
      <c r="K13328" s="3" t="s">
        <v>17</v>
      </c>
      <c r="L13328" s="4" t="s">
        <v>47305</v>
      </c>
      <c r="M13328" s="4" t="s">
        <v>42</v>
      </c>
      <c r="N13328" s="3" t="str">
        <f t="shared" si="525"/>
        <v>[35 lacs - 50 lacs]</v>
      </c>
      <c r="O13328" s="4" t="s">
        <v>47348</v>
      </c>
      <c r="P13328" s="3" t="s">
        <v>47305</v>
      </c>
      <c r="Q13328" s="11"/>
      <c r="R13328" s="4"/>
      <c r="S13328" s="11"/>
      <c r="T13328" s="4"/>
      <c r="U13328" s="11"/>
      <c r="V13328" s="4"/>
      <c r="W13328" s="11"/>
      <c r="X13328" s="4"/>
      <c r="Y13328" s="11"/>
      <c r="Z13328" s="4"/>
      <c r="AA13328" s="1" t="s">
        <v>16</v>
      </c>
      <c r="AC13328" s="23" t="s">
        <v>37893</v>
      </c>
      <c r="AD13328" s="23" t="s">
        <v>47279</v>
      </c>
      <c r="AE13328" t="s">
        <v>35410</v>
      </c>
    </row>
    <row r="13329" spans="1:31" ht="15" customHeight="1">
      <c r="A13329" s="1">
        <v>13328</v>
      </c>
      <c r="B13329" s="1" t="s">
        <v>54</v>
      </c>
      <c r="C13329" s="1" t="s">
        <v>20329</v>
      </c>
      <c r="D13329" s="9" t="s">
        <v>18675</v>
      </c>
      <c r="E13329" s="9" t="s">
        <v>1406</v>
      </c>
      <c r="F13329" s="9" t="s">
        <v>30964</v>
      </c>
      <c r="G13329" s="17">
        <v>91994061466</v>
      </c>
      <c r="H13329" s="9" t="s">
        <v>8</v>
      </c>
      <c r="I13329" s="1" t="s">
        <v>41</v>
      </c>
      <c r="J13329" s="4" t="s">
        <v>47305</v>
      </c>
      <c r="K13329" s="3" t="s">
        <v>17</v>
      </c>
      <c r="L13329" s="4" t="s">
        <v>47305</v>
      </c>
      <c r="M13329" s="11"/>
      <c r="N13329" s="4"/>
      <c r="O13329" s="11"/>
      <c r="P13329" s="4"/>
      <c r="Q13329" s="11"/>
      <c r="R13329" s="4"/>
      <c r="S13329" s="11"/>
      <c r="T13329" s="4"/>
      <c r="U13329" s="11"/>
      <c r="V13329" s="4"/>
      <c r="W13329" s="11"/>
      <c r="X13329" s="4"/>
      <c r="Y13329" s="11"/>
      <c r="Z13329" s="4"/>
      <c r="AA13329" s="1" t="s">
        <v>16</v>
      </c>
      <c r="AC13329" s="23" t="s">
        <v>37893</v>
      </c>
      <c r="AD13329" s="23" t="s">
        <v>47279</v>
      </c>
      <c r="AE13329" t="s">
        <v>35410</v>
      </c>
    </row>
    <row r="13330" spans="1:31" ht="15" customHeight="1">
      <c r="A13330" s="1">
        <v>13329</v>
      </c>
      <c r="B13330" s="1" t="s">
        <v>54</v>
      </c>
      <c r="C13330" s="1" t="s">
        <v>20330</v>
      </c>
      <c r="D13330" s="9" t="s">
        <v>723</v>
      </c>
      <c r="E13330" s="9" t="s">
        <v>9332</v>
      </c>
      <c r="F13330" s="9" t="s">
        <v>30965</v>
      </c>
      <c r="G13330" s="17">
        <v>91014969909</v>
      </c>
      <c r="H13330" s="9" t="s">
        <v>15</v>
      </c>
      <c r="I13330" s="1" t="s">
        <v>62</v>
      </c>
      <c r="J13330" s="4" t="s">
        <v>47305</v>
      </c>
      <c r="K13330" s="3" t="s">
        <v>17</v>
      </c>
      <c r="L13330" s="4" t="s">
        <v>47305</v>
      </c>
      <c r="M13330" s="11"/>
      <c r="N13330" s="4"/>
      <c r="O13330" s="11"/>
      <c r="P13330" s="4"/>
      <c r="Q13330" s="11"/>
      <c r="R13330" s="4"/>
      <c r="S13330" s="11"/>
      <c r="T13330" s="4"/>
      <c r="U13330" s="11"/>
      <c r="V13330" s="4"/>
      <c r="W13330" s="11"/>
      <c r="X13330" s="4"/>
      <c r="Y13330" s="11"/>
      <c r="Z13330" s="4"/>
      <c r="AA13330" s="1" t="s">
        <v>11</v>
      </c>
      <c r="AC13330" s="23" t="s">
        <v>37893</v>
      </c>
      <c r="AD13330" s="23" t="s">
        <v>47279</v>
      </c>
      <c r="AE13330" t="s">
        <v>35399</v>
      </c>
    </row>
    <row r="13331" spans="1:31" ht="15" customHeight="1">
      <c r="A13331" s="1">
        <v>13330</v>
      </c>
      <c r="B13331" s="1" t="s">
        <v>54</v>
      </c>
      <c r="C13331" s="1" t="s">
        <v>20331</v>
      </c>
      <c r="D13331" s="9" t="s">
        <v>579</v>
      </c>
      <c r="E13331" s="9" t="s">
        <v>18676</v>
      </c>
      <c r="F13331" s="9" t="s">
        <v>30966</v>
      </c>
      <c r="G13331" s="17">
        <v>919646449094</v>
      </c>
      <c r="H13331" s="9" t="s">
        <v>15</v>
      </c>
      <c r="I13331" s="1" t="s">
        <v>41</v>
      </c>
      <c r="J13331" s="4" t="s">
        <v>47305</v>
      </c>
      <c r="K13331" s="3" t="s">
        <v>42</v>
      </c>
      <c r="L13331" s="4" t="s">
        <v>47305</v>
      </c>
      <c r="M13331" s="11"/>
      <c r="N13331" s="4"/>
      <c r="O13331" s="11"/>
      <c r="P13331" s="4"/>
      <c r="Q13331" s="11"/>
      <c r="R13331" s="4"/>
      <c r="S13331" s="11"/>
      <c r="T13331" s="4"/>
      <c r="U13331" s="11"/>
      <c r="V13331" s="4"/>
      <c r="W13331" s="11"/>
      <c r="X13331" s="4"/>
      <c r="Y13331" s="11"/>
      <c r="Z13331" s="4"/>
      <c r="AA13331" s="1" t="s">
        <v>16</v>
      </c>
      <c r="AC13331" s="23" t="s">
        <v>37893</v>
      </c>
      <c r="AD13331" s="23" t="s">
        <v>47279</v>
      </c>
      <c r="AE13331" t="s">
        <v>35394</v>
      </c>
    </row>
    <row r="13332" spans="1:31" ht="15" customHeight="1">
      <c r="A13332" s="1">
        <v>13331</v>
      </c>
      <c r="B13332" s="1" t="s">
        <v>54</v>
      </c>
      <c r="C13332" s="1" t="s">
        <v>20341</v>
      </c>
      <c r="D13332" s="9" t="s">
        <v>2627</v>
      </c>
      <c r="E13332" s="9" t="s">
        <v>18681</v>
      </c>
      <c r="F13332" s="9" t="s">
        <v>18682</v>
      </c>
      <c r="G13332" s="17">
        <v>91949696996</v>
      </c>
      <c r="H13332" s="9" t="s">
        <v>132</v>
      </c>
      <c r="I13332" s="1" t="s">
        <v>62</v>
      </c>
      <c r="J13332" s="4" t="s">
        <v>47305</v>
      </c>
      <c r="K13332" s="3" t="s">
        <v>17</v>
      </c>
      <c r="L13332" s="4" t="s">
        <v>47305</v>
      </c>
      <c r="M13332" s="4" t="s">
        <v>42</v>
      </c>
      <c r="N13332" s="3" t="str">
        <f>J13332</f>
        <v>[35 lacs - 50 lacs]</v>
      </c>
      <c r="O13332" s="11"/>
      <c r="P13332" s="4"/>
      <c r="Q13332" s="11"/>
      <c r="R13332" s="4"/>
      <c r="S13332" s="11"/>
      <c r="T13332" s="4"/>
      <c r="U13332" s="11"/>
      <c r="V13332" s="4"/>
      <c r="W13332" s="11"/>
      <c r="X13332" s="4"/>
      <c r="Y13332" s="11"/>
      <c r="Z13332" s="4"/>
      <c r="AA13332" s="1" t="s">
        <v>11</v>
      </c>
      <c r="AC13332" s="23" t="s">
        <v>37893</v>
      </c>
      <c r="AD13332" s="23" t="s">
        <v>47279</v>
      </c>
      <c r="AE13332" t="s">
        <v>35399</v>
      </c>
    </row>
    <row r="13333" spans="1:31" ht="15" customHeight="1">
      <c r="A13333" s="1">
        <v>13332</v>
      </c>
      <c r="B13333" s="1" t="s">
        <v>54</v>
      </c>
      <c r="C13333" s="1" t="s">
        <v>20346</v>
      </c>
      <c r="D13333" s="9" t="s">
        <v>1015</v>
      </c>
      <c r="E13333" s="9" t="s">
        <v>131</v>
      </c>
      <c r="F13333" s="9" t="s">
        <v>30976</v>
      </c>
      <c r="G13333" s="17">
        <v>9190996461</v>
      </c>
      <c r="H13333" s="9" t="s">
        <v>37</v>
      </c>
      <c r="I13333" s="1" t="s">
        <v>9</v>
      </c>
      <c r="J13333" s="4" t="s">
        <v>47305</v>
      </c>
      <c r="K13333" s="3" t="s">
        <v>17</v>
      </c>
      <c r="L13333" s="4" t="s">
        <v>47305</v>
      </c>
      <c r="M13333" s="11"/>
      <c r="N13333" s="4"/>
      <c r="O13333" s="11"/>
      <c r="P13333" s="4"/>
      <c r="Q13333" s="11"/>
      <c r="R13333" s="4"/>
      <c r="S13333" s="11"/>
      <c r="T13333" s="4"/>
      <c r="U13333" s="11"/>
      <c r="V13333" s="4"/>
      <c r="W13333" s="11"/>
      <c r="X13333" s="4"/>
      <c r="Y13333" s="11"/>
      <c r="Z13333" s="4"/>
      <c r="AA13333" s="1" t="s">
        <v>16</v>
      </c>
      <c r="AC13333" s="23" t="s">
        <v>37893</v>
      </c>
      <c r="AD13333" s="23" t="s">
        <v>47279</v>
      </c>
      <c r="AE13333" t="s">
        <v>35410</v>
      </c>
    </row>
    <row r="13334" spans="1:31" ht="15" customHeight="1">
      <c r="A13334" s="1">
        <v>13333</v>
      </c>
      <c r="B13334" s="1" t="s">
        <v>54</v>
      </c>
      <c r="C13334" s="1" t="s">
        <v>20348</v>
      </c>
      <c r="D13334" s="9" t="s">
        <v>18683</v>
      </c>
      <c r="E13334" s="9" t="s">
        <v>5778</v>
      </c>
      <c r="F13334" s="9" t="s">
        <v>30978</v>
      </c>
      <c r="G13334" s="17">
        <v>9169644664</v>
      </c>
      <c r="H13334" s="9" t="s">
        <v>15</v>
      </c>
      <c r="I13334" s="1" t="s">
        <v>62</v>
      </c>
      <c r="J13334" s="4" t="s">
        <v>47305</v>
      </c>
      <c r="K13334" s="3" t="s">
        <v>17</v>
      </c>
      <c r="L13334" s="4" t="s">
        <v>47305</v>
      </c>
      <c r="M13334" s="4" t="s">
        <v>42</v>
      </c>
      <c r="N13334" s="3" t="str">
        <f t="shared" ref="N13334:N13338" si="526">J13334</f>
        <v>[35 lacs - 50 lacs]</v>
      </c>
      <c r="O13334" s="4" t="s">
        <v>14137</v>
      </c>
      <c r="P13334" s="3" t="s">
        <v>47305</v>
      </c>
      <c r="Q13334" s="11"/>
      <c r="R13334" s="4"/>
      <c r="S13334" s="11"/>
      <c r="T13334" s="4"/>
      <c r="U13334" s="11"/>
      <c r="V13334" s="4"/>
      <c r="W13334" s="11"/>
      <c r="X13334" s="4"/>
      <c r="Y13334" s="11"/>
      <c r="Z13334" s="4"/>
      <c r="AA13334" s="1" t="s">
        <v>16</v>
      </c>
      <c r="AC13334" s="23" t="s">
        <v>37893</v>
      </c>
      <c r="AD13334" s="23" t="s">
        <v>47279</v>
      </c>
      <c r="AE13334" t="s">
        <v>35409</v>
      </c>
    </row>
    <row r="13335" spans="1:31" ht="15" customHeight="1">
      <c r="A13335" s="1">
        <v>13334</v>
      </c>
      <c r="B13335" s="1" t="s">
        <v>54</v>
      </c>
      <c r="C13335" s="1" t="s">
        <v>20351</v>
      </c>
      <c r="D13335" s="9" t="s">
        <v>7263</v>
      </c>
      <c r="E13335" s="9" t="s">
        <v>224</v>
      </c>
      <c r="F13335" s="9" t="s">
        <v>35369</v>
      </c>
      <c r="G13335" s="17">
        <v>919409064044</v>
      </c>
      <c r="H13335" s="9" t="s">
        <v>15</v>
      </c>
      <c r="I13335" s="1" t="s">
        <v>41</v>
      </c>
      <c r="J13335" s="4" t="s">
        <v>47305</v>
      </c>
      <c r="K13335" s="3" t="s">
        <v>213</v>
      </c>
      <c r="L13335" s="4" t="s">
        <v>47305</v>
      </c>
      <c r="M13335" s="4" t="s">
        <v>17</v>
      </c>
      <c r="N13335" s="3" t="str">
        <f t="shared" si="526"/>
        <v>[35 lacs - 50 lacs]</v>
      </c>
      <c r="O13335" s="4" t="s">
        <v>47347</v>
      </c>
      <c r="P13335" s="3" t="s">
        <v>47305</v>
      </c>
      <c r="Q13335" s="11"/>
      <c r="R13335" s="4"/>
      <c r="S13335" s="11"/>
      <c r="T13335" s="4"/>
      <c r="U13335" s="11"/>
      <c r="V13335" s="4"/>
      <c r="W13335" s="11"/>
      <c r="X13335" s="4"/>
      <c r="Y13335" s="11"/>
      <c r="Z13335" s="4"/>
      <c r="AA13335" s="1" t="s">
        <v>11</v>
      </c>
      <c r="AC13335" s="23" t="s">
        <v>37893</v>
      </c>
      <c r="AD13335" s="23" t="s">
        <v>47279</v>
      </c>
      <c r="AE13335" t="s">
        <v>35394</v>
      </c>
    </row>
    <row r="13336" spans="1:31" ht="15" customHeight="1">
      <c r="A13336" s="1">
        <v>13335</v>
      </c>
      <c r="B13336" s="1" t="s">
        <v>54</v>
      </c>
      <c r="C13336" s="1" t="s">
        <v>20363</v>
      </c>
      <c r="D13336" s="9" t="s">
        <v>1710</v>
      </c>
      <c r="E13336" s="9" t="s">
        <v>18687</v>
      </c>
      <c r="F13336" s="9" t="s">
        <v>30984</v>
      </c>
      <c r="G13336" s="17">
        <v>919446044660</v>
      </c>
      <c r="H13336" s="9" t="s">
        <v>8</v>
      </c>
      <c r="I13336" s="1" t="s">
        <v>62</v>
      </c>
      <c r="J13336" s="4" t="s">
        <v>47305</v>
      </c>
      <c r="K13336" s="3" t="s">
        <v>42</v>
      </c>
      <c r="L13336" s="4" t="s">
        <v>47305</v>
      </c>
      <c r="M13336" s="4" t="s">
        <v>14136</v>
      </c>
      <c r="N13336" s="3" t="str">
        <f t="shared" si="526"/>
        <v>[35 lacs - 50 lacs]</v>
      </c>
      <c r="O13336" s="11"/>
      <c r="P13336" s="4"/>
      <c r="Q13336" s="11"/>
      <c r="R13336" s="4"/>
      <c r="S13336" s="11"/>
      <c r="T13336" s="4"/>
      <c r="U13336" s="11"/>
      <c r="V13336" s="4"/>
      <c r="W13336" s="11"/>
      <c r="X13336" s="4"/>
      <c r="Y13336" s="11"/>
      <c r="Z13336" s="4"/>
      <c r="AA13336" s="1" t="s">
        <v>16</v>
      </c>
      <c r="AC13336" s="23" t="s">
        <v>37893</v>
      </c>
      <c r="AD13336" s="23" t="s">
        <v>47279</v>
      </c>
      <c r="AE13336" t="s">
        <v>35399</v>
      </c>
    </row>
    <row r="13337" spans="1:31" ht="15" customHeight="1">
      <c r="A13337" s="1">
        <v>13336</v>
      </c>
      <c r="B13337" s="1" t="s">
        <v>54</v>
      </c>
      <c r="C13337" s="1" t="s">
        <v>20373</v>
      </c>
      <c r="D13337" s="9" t="s">
        <v>1799</v>
      </c>
      <c r="E13337" s="9" t="s">
        <v>18689</v>
      </c>
      <c r="F13337" s="9" t="s">
        <v>30991</v>
      </c>
      <c r="G13337" s="17">
        <v>9190161441</v>
      </c>
      <c r="H13337" s="9" t="s">
        <v>15</v>
      </c>
      <c r="I13337" s="1" t="s">
        <v>41</v>
      </c>
      <c r="J13337" s="4" t="s">
        <v>47305</v>
      </c>
      <c r="K13337" s="3" t="s">
        <v>213</v>
      </c>
      <c r="L13337" s="4" t="s">
        <v>47305</v>
      </c>
      <c r="M13337" s="4" t="s">
        <v>17</v>
      </c>
      <c r="N13337" s="3" t="str">
        <f t="shared" si="526"/>
        <v>[35 lacs - 50 lacs]</v>
      </c>
      <c r="O13337" s="11"/>
      <c r="P13337" s="4"/>
      <c r="Q13337" s="11"/>
      <c r="R13337" s="4"/>
      <c r="S13337" s="11"/>
      <c r="T13337" s="4"/>
      <c r="U13337" s="11"/>
      <c r="V13337" s="4"/>
      <c r="W13337" s="11"/>
      <c r="X13337" s="4"/>
      <c r="Y13337" s="11"/>
      <c r="Z13337" s="4"/>
      <c r="AA13337" s="1" t="s">
        <v>16</v>
      </c>
      <c r="AC13337" s="23" t="s">
        <v>37893</v>
      </c>
      <c r="AD13337" s="23" t="s">
        <v>47279</v>
      </c>
      <c r="AE13337" t="s">
        <v>35410</v>
      </c>
    </row>
    <row r="13338" spans="1:31" ht="15" customHeight="1">
      <c r="A13338" s="1">
        <v>13337</v>
      </c>
      <c r="B13338" s="1" t="s">
        <v>54</v>
      </c>
      <c r="C13338" s="1" t="s">
        <v>20377</v>
      </c>
      <c r="D13338" s="9" t="s">
        <v>793</v>
      </c>
      <c r="E13338" s="9" t="s">
        <v>40</v>
      </c>
      <c r="F13338" s="9" t="s">
        <v>30994</v>
      </c>
      <c r="G13338" s="17">
        <v>91999464444</v>
      </c>
      <c r="H13338" s="9" t="s">
        <v>132</v>
      </c>
      <c r="I13338" s="1" t="s">
        <v>62</v>
      </c>
      <c r="J13338" s="4" t="s">
        <v>47305</v>
      </c>
      <c r="K13338" s="3" t="s">
        <v>213</v>
      </c>
      <c r="L13338" s="4" t="s">
        <v>47305</v>
      </c>
      <c r="M13338" s="4" t="s">
        <v>17</v>
      </c>
      <c r="N13338" s="3" t="str">
        <f t="shared" si="526"/>
        <v>[35 lacs - 50 lacs]</v>
      </c>
      <c r="O13338" s="4" t="s">
        <v>14137</v>
      </c>
      <c r="P13338" s="3" t="s">
        <v>47305</v>
      </c>
      <c r="Q13338" s="4" t="s">
        <v>13</v>
      </c>
      <c r="R13338" s="3" t="s">
        <v>47305</v>
      </c>
      <c r="S13338" s="11"/>
      <c r="T13338" s="4"/>
      <c r="U13338" s="11"/>
      <c r="V13338" s="4"/>
      <c r="W13338" s="11"/>
      <c r="X13338" s="4"/>
      <c r="Y13338" s="11"/>
      <c r="Z13338" s="4"/>
      <c r="AA13338" s="1" t="s">
        <v>16</v>
      </c>
      <c r="AC13338" s="23" t="s">
        <v>37893</v>
      </c>
      <c r="AD13338" s="23" t="s">
        <v>47279</v>
      </c>
      <c r="AE13338" t="s">
        <v>35409</v>
      </c>
    </row>
    <row r="13339" spans="1:31" ht="15" customHeight="1">
      <c r="A13339" s="1">
        <v>13338</v>
      </c>
      <c r="B13339" s="1" t="s">
        <v>54</v>
      </c>
      <c r="C13339" s="1" t="s">
        <v>20412</v>
      </c>
      <c r="D13339" s="9" t="s">
        <v>704</v>
      </c>
      <c r="E13339" s="9" t="s">
        <v>40</v>
      </c>
      <c r="F13339" s="9" t="s">
        <v>33353</v>
      </c>
      <c r="G13339" s="17">
        <v>919664441641</v>
      </c>
      <c r="H13339" s="9" t="s">
        <v>15</v>
      </c>
      <c r="I13339" s="1" t="s">
        <v>9</v>
      </c>
      <c r="J13339" s="4" t="s">
        <v>47305</v>
      </c>
      <c r="K13339" s="11" t="s">
        <v>14137</v>
      </c>
      <c r="L13339" s="4" t="s">
        <v>47305</v>
      </c>
      <c r="M13339" s="11"/>
      <c r="N13339" s="4"/>
      <c r="O13339" s="11"/>
      <c r="P13339" s="4"/>
      <c r="Q13339" s="11"/>
      <c r="R13339" s="4"/>
      <c r="S13339" s="11"/>
      <c r="T13339" s="4"/>
      <c r="U13339" s="11"/>
      <c r="V13339" s="4"/>
      <c r="W13339" s="11"/>
      <c r="X13339" s="4"/>
      <c r="Y13339" s="11"/>
      <c r="Z13339" s="4"/>
      <c r="AA13339" s="1" t="s">
        <v>16</v>
      </c>
      <c r="AC13339" s="23" t="s">
        <v>37893</v>
      </c>
      <c r="AD13339" s="23" t="s">
        <v>47279</v>
      </c>
      <c r="AE13339" t="s">
        <v>35409</v>
      </c>
    </row>
    <row r="13340" spans="1:31" ht="15" customHeight="1">
      <c r="A13340" s="1">
        <v>13339</v>
      </c>
      <c r="B13340" s="1" t="s">
        <v>54</v>
      </c>
      <c r="C13340" s="1" t="s">
        <v>20417</v>
      </c>
      <c r="D13340" s="9" t="s">
        <v>2488</v>
      </c>
      <c r="E13340" s="9" t="s">
        <v>287</v>
      </c>
      <c r="F13340" s="9" t="s">
        <v>33354</v>
      </c>
      <c r="G13340" s="17">
        <v>91496041999</v>
      </c>
      <c r="H13340" s="9" t="s">
        <v>8</v>
      </c>
      <c r="I13340" s="1" t="s">
        <v>41</v>
      </c>
      <c r="J13340" s="4" t="s">
        <v>47305</v>
      </c>
      <c r="K13340" s="3" t="s">
        <v>17</v>
      </c>
      <c r="L13340" s="4" t="s">
        <v>47305</v>
      </c>
      <c r="M13340" s="4" t="s">
        <v>42</v>
      </c>
      <c r="N13340" s="3" t="str">
        <f>J13340</f>
        <v>[35 lacs - 50 lacs]</v>
      </c>
      <c r="O13340" s="11"/>
      <c r="P13340" s="4"/>
      <c r="Q13340" s="11"/>
      <c r="R13340" s="4"/>
      <c r="S13340" s="11"/>
      <c r="T13340" s="4"/>
      <c r="U13340" s="11"/>
      <c r="V13340" s="4"/>
      <c r="W13340" s="11"/>
      <c r="X13340" s="4"/>
      <c r="Y13340" s="11"/>
      <c r="Z13340" s="4"/>
      <c r="AA13340" s="1" t="s">
        <v>16</v>
      </c>
      <c r="AC13340" s="23" t="s">
        <v>37893</v>
      </c>
      <c r="AD13340" s="23" t="s">
        <v>47279</v>
      </c>
      <c r="AE13340" t="s">
        <v>35409</v>
      </c>
    </row>
    <row r="13341" spans="1:31" ht="15" customHeight="1">
      <c r="A13341" s="1">
        <v>13340</v>
      </c>
      <c r="B13341" s="1" t="s">
        <v>54</v>
      </c>
      <c r="C13341" s="1" t="s">
        <v>20433</v>
      </c>
      <c r="D13341" s="9" t="s">
        <v>72</v>
      </c>
      <c r="E13341" s="9" t="s">
        <v>7558</v>
      </c>
      <c r="F13341" s="9" t="s">
        <v>33356</v>
      </c>
      <c r="G13341" s="17">
        <v>9194614106</v>
      </c>
      <c r="H13341" s="9" t="s">
        <v>15</v>
      </c>
      <c r="I13341" s="1" t="s">
        <v>62</v>
      </c>
      <c r="J13341" s="4" t="s">
        <v>47305</v>
      </c>
      <c r="K13341" s="3" t="s">
        <v>17</v>
      </c>
      <c r="L13341" s="4" t="s">
        <v>47305</v>
      </c>
      <c r="M13341" s="11"/>
      <c r="N13341" s="4"/>
      <c r="O13341" s="11"/>
      <c r="P13341" s="4"/>
      <c r="Q13341" s="11"/>
      <c r="R13341" s="4"/>
      <c r="S13341" s="11"/>
      <c r="T13341" s="4"/>
      <c r="U13341" s="11"/>
      <c r="V13341" s="4"/>
      <c r="W13341" s="11"/>
      <c r="X13341" s="4"/>
      <c r="Y13341" s="11"/>
      <c r="Z13341" s="4"/>
      <c r="AA13341" s="1" t="s">
        <v>16</v>
      </c>
      <c r="AC13341" s="23" t="s">
        <v>37893</v>
      </c>
      <c r="AD13341" s="23" t="s">
        <v>47279</v>
      </c>
      <c r="AE13341" t="s">
        <v>35410</v>
      </c>
    </row>
    <row r="13342" spans="1:31" ht="15" customHeight="1">
      <c r="A13342" s="1">
        <v>13341</v>
      </c>
      <c r="B13342" s="1" t="s">
        <v>54</v>
      </c>
      <c r="C13342" s="1" t="s">
        <v>20453</v>
      </c>
      <c r="D13342" s="9" t="s">
        <v>7229</v>
      </c>
      <c r="E13342" s="9" t="s">
        <v>1797</v>
      </c>
      <c r="F13342" s="9" t="s">
        <v>35380</v>
      </c>
      <c r="G13342" s="17">
        <v>91916646604</v>
      </c>
      <c r="H13342" s="9" t="s">
        <v>15</v>
      </c>
      <c r="I13342" s="1" t="s">
        <v>41</v>
      </c>
      <c r="J13342" s="4" t="s">
        <v>47305</v>
      </c>
      <c r="K13342" s="3" t="s">
        <v>42</v>
      </c>
      <c r="L13342" s="4" t="s">
        <v>47305</v>
      </c>
      <c r="M13342" s="11"/>
      <c r="N13342" s="4"/>
      <c r="O13342" s="11"/>
      <c r="P13342" s="4"/>
      <c r="Q13342" s="11"/>
      <c r="R13342" s="4"/>
      <c r="S13342" s="11"/>
      <c r="T13342" s="4"/>
      <c r="U13342" s="11"/>
      <c r="V13342" s="4"/>
      <c r="W13342" s="11"/>
      <c r="X13342" s="4"/>
      <c r="Y13342" s="11"/>
      <c r="Z13342" s="4"/>
      <c r="AA13342" s="1" t="s">
        <v>16</v>
      </c>
      <c r="AC13342" s="23" t="s">
        <v>37893</v>
      </c>
      <c r="AD13342" s="23" t="s">
        <v>47279</v>
      </c>
      <c r="AE13342" t="s">
        <v>35410</v>
      </c>
    </row>
    <row r="13343" spans="1:31" ht="15" customHeight="1">
      <c r="A13343" s="1">
        <v>13342</v>
      </c>
      <c r="B13343" s="1" t="s">
        <v>54</v>
      </c>
      <c r="C13343" s="1" t="s">
        <v>20456</v>
      </c>
      <c r="D13343" s="9" t="s">
        <v>6962</v>
      </c>
      <c r="E13343" s="9" t="s">
        <v>139</v>
      </c>
      <c r="F13343" s="9" t="s">
        <v>31040</v>
      </c>
      <c r="G13343" s="17">
        <v>919946491460</v>
      </c>
      <c r="H13343" s="9" t="s">
        <v>20</v>
      </c>
      <c r="I13343" s="1" t="s">
        <v>9</v>
      </c>
      <c r="J13343" s="4" t="s">
        <v>47305</v>
      </c>
      <c r="K13343" s="3" t="s">
        <v>42</v>
      </c>
      <c r="L13343" s="4" t="s">
        <v>47305</v>
      </c>
      <c r="M13343" s="11"/>
      <c r="N13343" s="4"/>
      <c r="O13343" s="11"/>
      <c r="P13343" s="4"/>
      <c r="Q13343" s="11"/>
      <c r="R13343" s="4"/>
      <c r="S13343" s="11"/>
      <c r="T13343" s="4"/>
      <c r="U13343" s="11"/>
      <c r="V13343" s="4"/>
      <c r="W13343" s="11"/>
      <c r="X13343" s="4"/>
      <c r="Y13343" s="11"/>
      <c r="Z13343" s="4"/>
      <c r="AA13343" s="1" t="s">
        <v>11</v>
      </c>
      <c r="AC13343" s="23" t="s">
        <v>37893</v>
      </c>
      <c r="AD13343" s="23" t="s">
        <v>47279</v>
      </c>
      <c r="AE13343" t="s">
        <v>35409</v>
      </c>
    </row>
    <row r="13344" spans="1:31" ht="15" customHeight="1">
      <c r="A13344" s="1">
        <v>13343</v>
      </c>
      <c r="B13344" s="1" t="s">
        <v>54</v>
      </c>
      <c r="C13344" s="1" t="s">
        <v>20460</v>
      </c>
      <c r="D13344" s="9" t="s">
        <v>18715</v>
      </c>
      <c r="E13344" s="9" t="s">
        <v>40</v>
      </c>
      <c r="F13344" s="9" t="s">
        <v>31044</v>
      </c>
      <c r="G13344" s="17">
        <v>91909990666</v>
      </c>
      <c r="H13344" s="9" t="s">
        <v>15</v>
      </c>
      <c r="I13344" s="1" t="s">
        <v>41</v>
      </c>
      <c r="J13344" s="4" t="s">
        <v>47305</v>
      </c>
      <c r="K13344" s="3" t="s">
        <v>42</v>
      </c>
      <c r="L13344" s="4" t="s">
        <v>47305</v>
      </c>
      <c r="M13344" s="4" t="s">
        <v>14136</v>
      </c>
      <c r="N13344" s="3" t="str">
        <f>J13344</f>
        <v>[35 lacs - 50 lacs]</v>
      </c>
      <c r="O13344" s="11"/>
      <c r="P13344" s="4"/>
      <c r="Q13344" s="11"/>
      <c r="R13344" s="4"/>
      <c r="S13344" s="11"/>
      <c r="T13344" s="4"/>
      <c r="U13344" s="11"/>
      <c r="V13344" s="4"/>
      <c r="W13344" s="11"/>
      <c r="X13344" s="4"/>
      <c r="Y13344" s="11"/>
      <c r="Z13344" s="4"/>
      <c r="AA13344" s="1" t="s">
        <v>16</v>
      </c>
      <c r="AC13344" s="23" t="s">
        <v>37893</v>
      </c>
      <c r="AD13344" s="23" t="s">
        <v>47279</v>
      </c>
      <c r="AE13344" t="s">
        <v>35410</v>
      </c>
    </row>
    <row r="13345" spans="1:31" ht="15" customHeight="1">
      <c r="A13345" s="1">
        <v>13344</v>
      </c>
      <c r="B13345" s="1" t="s">
        <v>54</v>
      </c>
      <c r="C13345" s="1" t="s">
        <v>20462</v>
      </c>
      <c r="D13345" s="9" t="s">
        <v>14946</v>
      </c>
      <c r="E13345" s="9" t="s">
        <v>447</v>
      </c>
      <c r="F13345" s="9" t="s">
        <v>33359</v>
      </c>
      <c r="G13345" s="17">
        <v>91600066694</v>
      </c>
      <c r="H13345" s="9" t="s">
        <v>20</v>
      </c>
      <c r="I13345" s="1" t="s">
        <v>62</v>
      </c>
      <c r="J13345" s="4" t="s">
        <v>47305</v>
      </c>
      <c r="K13345" s="3" t="s">
        <v>42</v>
      </c>
      <c r="L13345" s="4" t="s">
        <v>47305</v>
      </c>
      <c r="M13345" s="11"/>
      <c r="N13345" s="4"/>
      <c r="O13345" s="11"/>
      <c r="P13345" s="4"/>
      <c r="Q13345" s="11"/>
      <c r="R13345" s="4"/>
      <c r="S13345" s="11"/>
      <c r="T13345" s="4"/>
      <c r="U13345" s="11"/>
      <c r="V13345" s="4"/>
      <c r="W13345" s="11"/>
      <c r="X13345" s="4"/>
      <c r="Y13345" s="11"/>
      <c r="Z13345" s="4"/>
      <c r="AA13345" s="1" t="s">
        <v>16</v>
      </c>
      <c r="AC13345" s="23" t="s">
        <v>37893</v>
      </c>
      <c r="AD13345" s="23" t="s">
        <v>47279</v>
      </c>
      <c r="AE13345" t="s">
        <v>35409</v>
      </c>
    </row>
    <row r="13346" spans="1:31" ht="15" customHeight="1">
      <c r="A13346" s="1">
        <v>13345</v>
      </c>
      <c r="B13346" s="1" t="s">
        <v>54</v>
      </c>
      <c r="C13346" s="1" t="s">
        <v>20479</v>
      </c>
      <c r="D13346" s="9" t="s">
        <v>328</v>
      </c>
      <c r="E13346" s="9" t="s">
        <v>18394</v>
      </c>
      <c r="F13346" s="9" t="s">
        <v>31054</v>
      </c>
      <c r="G13346" s="17">
        <v>91969416090</v>
      </c>
      <c r="H13346" s="9" t="s">
        <v>15</v>
      </c>
      <c r="I13346" s="1" t="s">
        <v>9</v>
      </c>
      <c r="J13346" s="4" t="s">
        <v>47305</v>
      </c>
      <c r="K13346" s="3" t="s">
        <v>17</v>
      </c>
      <c r="L13346" s="4" t="s">
        <v>47305</v>
      </c>
      <c r="M13346" s="4" t="s">
        <v>42</v>
      </c>
      <c r="N13346" s="3" t="str">
        <f>J13346</f>
        <v>[35 lacs - 50 lacs]</v>
      </c>
      <c r="O13346" s="11"/>
      <c r="P13346" s="4"/>
      <c r="Q13346" s="11"/>
      <c r="R13346" s="4"/>
      <c r="S13346" s="11"/>
      <c r="T13346" s="4"/>
      <c r="U13346" s="11"/>
      <c r="V13346" s="4"/>
      <c r="W13346" s="11"/>
      <c r="X13346" s="4"/>
      <c r="Y13346" s="11"/>
      <c r="Z13346" s="4"/>
      <c r="AA13346" s="1" t="s">
        <v>16</v>
      </c>
      <c r="AC13346" s="23" t="s">
        <v>37893</v>
      </c>
      <c r="AD13346" s="23" t="s">
        <v>47279</v>
      </c>
      <c r="AE13346" t="s">
        <v>35399</v>
      </c>
    </row>
    <row r="13347" spans="1:31" ht="15" customHeight="1">
      <c r="A13347" s="1">
        <v>13346</v>
      </c>
      <c r="B13347" s="1" t="s">
        <v>54</v>
      </c>
      <c r="C13347" s="1" t="s">
        <v>20489</v>
      </c>
      <c r="D13347" s="9" t="s">
        <v>561</v>
      </c>
      <c r="E13347" s="9" t="s">
        <v>15971</v>
      </c>
      <c r="F13347" s="9" t="s">
        <v>31057</v>
      </c>
      <c r="G13347" s="17">
        <v>91949494044</v>
      </c>
      <c r="H13347" s="9" t="s">
        <v>15</v>
      </c>
      <c r="I13347" s="1" t="s">
        <v>9</v>
      </c>
      <c r="J13347" s="4" t="s">
        <v>47305</v>
      </c>
      <c r="K13347" s="3" t="s">
        <v>17</v>
      </c>
      <c r="L13347" s="4" t="s">
        <v>47305</v>
      </c>
      <c r="M13347" s="11"/>
      <c r="N13347" s="4"/>
      <c r="O13347" s="11"/>
      <c r="P13347" s="4"/>
      <c r="Q13347" s="11"/>
      <c r="R13347" s="4"/>
      <c r="S13347" s="11"/>
      <c r="T13347" s="4"/>
      <c r="U13347" s="11"/>
      <c r="V13347" s="4"/>
      <c r="W13347" s="11"/>
      <c r="X13347" s="4"/>
      <c r="Y13347" s="11"/>
      <c r="Z13347" s="4"/>
      <c r="AA13347" s="1" t="s">
        <v>16</v>
      </c>
      <c r="AC13347" s="23" t="s">
        <v>37893</v>
      </c>
      <c r="AD13347" s="23" t="s">
        <v>47279</v>
      </c>
      <c r="AE13347" t="s">
        <v>35409</v>
      </c>
    </row>
    <row r="13348" spans="1:31" ht="15" customHeight="1">
      <c r="A13348" s="1">
        <v>13347</v>
      </c>
      <c r="B13348" s="1" t="s">
        <v>54</v>
      </c>
      <c r="C13348" s="1" t="s">
        <v>20494</v>
      </c>
      <c r="D13348" s="9" t="s">
        <v>951</v>
      </c>
      <c r="E13348" s="9" t="s">
        <v>8969</v>
      </c>
      <c r="F13348" s="9" t="s">
        <v>33364</v>
      </c>
      <c r="G13348" s="17">
        <v>91949499669</v>
      </c>
      <c r="H13348" s="9" t="s">
        <v>20</v>
      </c>
      <c r="I13348" s="1" t="s">
        <v>41</v>
      </c>
      <c r="J13348" s="4" t="s">
        <v>47305</v>
      </c>
      <c r="K13348" s="3" t="s">
        <v>17</v>
      </c>
      <c r="L13348" s="4" t="s">
        <v>47305</v>
      </c>
      <c r="M13348" s="11"/>
      <c r="N13348" s="4"/>
      <c r="O13348" s="11"/>
      <c r="P13348" s="4"/>
      <c r="Q13348" s="11"/>
      <c r="R13348" s="4"/>
      <c r="S13348" s="11"/>
      <c r="T13348" s="4"/>
      <c r="U13348" s="11"/>
      <c r="V13348" s="4"/>
      <c r="W13348" s="11"/>
      <c r="X13348" s="4"/>
      <c r="Y13348" s="11"/>
      <c r="Z13348" s="4"/>
      <c r="AA13348" s="1" t="s">
        <v>16</v>
      </c>
      <c r="AC13348" s="23" t="s">
        <v>37893</v>
      </c>
      <c r="AD13348" s="23" t="s">
        <v>47279</v>
      </c>
      <c r="AE13348" t="s">
        <v>35394</v>
      </c>
    </row>
    <row r="13349" spans="1:31" ht="15" customHeight="1">
      <c r="A13349" s="1">
        <v>13348</v>
      </c>
      <c r="B13349" s="1" t="s">
        <v>54</v>
      </c>
      <c r="C13349" s="1" t="s">
        <v>20495</v>
      </c>
      <c r="D13349" s="9" t="s">
        <v>18725</v>
      </c>
      <c r="E13349" s="9" t="s">
        <v>18726</v>
      </c>
      <c r="F13349" s="9" t="s">
        <v>31059</v>
      </c>
      <c r="G13349" s="17">
        <v>919940401</v>
      </c>
      <c r="H13349" s="9" t="s">
        <v>15</v>
      </c>
      <c r="I13349" s="1" t="s">
        <v>62</v>
      </c>
      <c r="J13349" s="4" t="s">
        <v>47305</v>
      </c>
      <c r="K13349" s="3" t="s">
        <v>17</v>
      </c>
      <c r="L13349" s="4" t="s">
        <v>47305</v>
      </c>
      <c r="M13349" s="11"/>
      <c r="N13349" s="4"/>
      <c r="O13349" s="11"/>
      <c r="P13349" s="4"/>
      <c r="Q13349" s="11"/>
      <c r="R13349" s="4"/>
      <c r="S13349" s="11"/>
      <c r="T13349" s="4"/>
      <c r="U13349" s="11"/>
      <c r="V13349" s="4"/>
      <c r="W13349" s="11"/>
      <c r="X13349" s="4"/>
      <c r="Y13349" s="11"/>
      <c r="Z13349" s="4"/>
      <c r="AA13349" s="1" t="s">
        <v>16</v>
      </c>
      <c r="AC13349" s="23" t="s">
        <v>37893</v>
      </c>
      <c r="AD13349" s="23" t="s">
        <v>47279</v>
      </c>
      <c r="AE13349" t="s">
        <v>35394</v>
      </c>
    </row>
    <row r="13350" spans="1:31" ht="15" customHeight="1">
      <c r="A13350" s="1">
        <v>13349</v>
      </c>
      <c r="B13350" s="1" t="s">
        <v>54</v>
      </c>
      <c r="C13350" s="1" t="s">
        <v>20513</v>
      </c>
      <c r="D13350" s="9" t="s">
        <v>419</v>
      </c>
      <c r="E13350" s="9" t="s">
        <v>13940</v>
      </c>
      <c r="F13350" s="9" t="s">
        <v>27777</v>
      </c>
      <c r="G13350" s="17">
        <v>9194444</v>
      </c>
      <c r="H13350" s="9" t="s">
        <v>132</v>
      </c>
      <c r="I13350" s="1" t="s">
        <v>62</v>
      </c>
      <c r="J13350" s="4" t="s">
        <v>47305</v>
      </c>
      <c r="K13350" s="3" t="s">
        <v>17</v>
      </c>
      <c r="L13350" s="4" t="s">
        <v>47305</v>
      </c>
      <c r="M13350" s="11"/>
      <c r="N13350" s="4"/>
      <c r="O13350" s="11"/>
      <c r="P13350" s="4"/>
      <c r="Q13350" s="11"/>
      <c r="R13350" s="4"/>
      <c r="S13350" s="11"/>
      <c r="T13350" s="4"/>
      <c r="U13350" s="11"/>
      <c r="V13350" s="4"/>
      <c r="W13350" s="11"/>
      <c r="X13350" s="4"/>
      <c r="Y13350" s="11"/>
      <c r="Z13350" s="4"/>
      <c r="AA13350" s="1" t="s">
        <v>16</v>
      </c>
      <c r="AC13350" s="23" t="s">
        <v>37893</v>
      </c>
      <c r="AD13350" s="23" t="s">
        <v>47279</v>
      </c>
      <c r="AE13350" t="s">
        <v>35399</v>
      </c>
    </row>
    <row r="13351" spans="1:31" ht="15" customHeight="1">
      <c r="A13351" s="1">
        <v>13350</v>
      </c>
      <c r="B13351" s="1" t="s">
        <v>54</v>
      </c>
      <c r="C13351" s="1" t="s">
        <v>20526</v>
      </c>
      <c r="D13351" s="9" t="s">
        <v>36398</v>
      </c>
      <c r="E13351" s="9" t="s">
        <v>1606</v>
      </c>
      <c r="F13351" s="9" t="s">
        <v>31077</v>
      </c>
      <c r="G13351" s="17">
        <v>91960104440</v>
      </c>
      <c r="H13351" s="9" t="s">
        <v>37</v>
      </c>
      <c r="I13351" s="1" t="s">
        <v>41</v>
      </c>
      <c r="J13351" s="4" t="s">
        <v>47305</v>
      </c>
      <c r="K13351" s="3" t="s">
        <v>17</v>
      </c>
      <c r="L13351" s="4" t="s">
        <v>47305</v>
      </c>
      <c r="M13351" s="11"/>
      <c r="N13351" s="4"/>
      <c r="O13351" s="11"/>
      <c r="P13351" s="4"/>
      <c r="Q13351" s="11"/>
      <c r="R13351" s="4"/>
      <c r="S13351" s="11"/>
      <c r="T13351" s="4"/>
      <c r="U13351" s="11"/>
      <c r="V13351" s="4"/>
      <c r="W13351" s="11"/>
      <c r="X13351" s="4"/>
      <c r="Y13351" s="11"/>
      <c r="Z13351" s="4"/>
      <c r="AA13351" s="1" t="s">
        <v>16</v>
      </c>
      <c r="AC13351" s="23" t="s">
        <v>37893</v>
      </c>
      <c r="AD13351" s="23" t="s">
        <v>47279</v>
      </c>
      <c r="AE13351" t="s">
        <v>35409</v>
      </c>
    </row>
    <row r="13352" spans="1:31" ht="15" customHeight="1">
      <c r="A13352" s="1">
        <v>13351</v>
      </c>
      <c r="B13352" s="1" t="s">
        <v>54</v>
      </c>
      <c r="C13352" s="1" t="s">
        <v>20533</v>
      </c>
      <c r="D13352" s="9" t="s">
        <v>223</v>
      </c>
      <c r="E13352" s="9" t="s">
        <v>724</v>
      </c>
      <c r="F13352" s="9" t="s">
        <v>31082</v>
      </c>
      <c r="G13352" s="17">
        <v>91990441909</v>
      </c>
      <c r="H13352" s="9" t="s">
        <v>8</v>
      </c>
      <c r="I13352" s="1" t="s">
        <v>9</v>
      </c>
      <c r="J13352" s="4" t="s">
        <v>47305</v>
      </c>
      <c r="K13352" s="3" t="s">
        <v>17</v>
      </c>
      <c r="L13352" s="4" t="s">
        <v>47305</v>
      </c>
      <c r="M13352" s="11"/>
      <c r="N13352" s="4"/>
      <c r="O13352" s="11"/>
      <c r="P13352" s="4"/>
      <c r="Q13352" s="11"/>
      <c r="R13352" s="4"/>
      <c r="S13352" s="11"/>
      <c r="T13352" s="4"/>
      <c r="U13352" s="11"/>
      <c r="V13352" s="4"/>
      <c r="W13352" s="11"/>
      <c r="X13352" s="4"/>
      <c r="Y13352" s="11"/>
      <c r="Z13352" s="4"/>
      <c r="AA13352" s="1" t="s">
        <v>16</v>
      </c>
      <c r="AC13352" s="23" t="s">
        <v>37893</v>
      </c>
      <c r="AD13352" s="23" t="s">
        <v>47279</v>
      </c>
      <c r="AE13352" t="s">
        <v>35409</v>
      </c>
    </row>
    <row r="13353" spans="1:31" ht="15" customHeight="1">
      <c r="A13353" s="1">
        <v>13352</v>
      </c>
      <c r="B13353" s="1" t="s">
        <v>54</v>
      </c>
      <c r="C13353" s="1" t="s">
        <v>20534</v>
      </c>
      <c r="D13353" s="9" t="s">
        <v>35650</v>
      </c>
      <c r="E13353" s="9" t="s">
        <v>506</v>
      </c>
      <c r="F13353" s="9" t="s">
        <v>35387</v>
      </c>
      <c r="G13353" s="17">
        <v>91914949916</v>
      </c>
      <c r="H13353" s="9" t="s">
        <v>20</v>
      </c>
      <c r="I13353" s="1" t="s">
        <v>9</v>
      </c>
      <c r="J13353" s="4" t="s">
        <v>47305</v>
      </c>
      <c r="K13353" s="3" t="s">
        <v>17</v>
      </c>
      <c r="L13353" s="4" t="s">
        <v>47305</v>
      </c>
      <c r="M13353" s="4" t="s">
        <v>42</v>
      </c>
      <c r="N13353" s="3" t="str">
        <f t="shared" ref="N13353:N13354" si="527">J13353</f>
        <v>[35 lacs - 50 lacs]</v>
      </c>
      <c r="O13353" s="11"/>
      <c r="P13353" s="4"/>
      <c r="Q13353" s="11"/>
      <c r="R13353" s="4"/>
      <c r="S13353" s="11"/>
      <c r="T13353" s="4"/>
      <c r="U13353" s="11"/>
      <c r="V13353" s="4"/>
      <c r="W13353" s="11"/>
      <c r="X13353" s="4"/>
      <c r="Y13353" s="11"/>
      <c r="Z13353" s="4"/>
      <c r="AA13353" s="1" t="s">
        <v>16</v>
      </c>
      <c r="AC13353" s="23" t="s">
        <v>37893</v>
      </c>
      <c r="AD13353" s="23" t="s">
        <v>47279</v>
      </c>
      <c r="AE13353" t="s">
        <v>35399</v>
      </c>
    </row>
    <row r="13354" spans="1:31" ht="15" customHeight="1">
      <c r="A13354" s="1">
        <v>13353</v>
      </c>
      <c r="B13354" s="9" t="s">
        <v>6</v>
      </c>
      <c r="C13354" s="1" t="s">
        <v>20546</v>
      </c>
      <c r="D13354" s="12" t="s">
        <v>18362</v>
      </c>
      <c r="E13354" s="12" t="s">
        <v>139</v>
      </c>
      <c r="F13354" s="12" t="s">
        <v>18556</v>
      </c>
      <c r="G13354" s="17">
        <f>91944990149</f>
        <v>91944990149</v>
      </c>
      <c r="H13354" s="13">
        <v>1</v>
      </c>
      <c r="I13354" s="1" t="s">
        <v>62</v>
      </c>
      <c r="J13354" s="4" t="s">
        <v>47305</v>
      </c>
      <c r="K13354" s="3" t="s">
        <v>17</v>
      </c>
      <c r="L13354" s="4" t="s">
        <v>47305</v>
      </c>
      <c r="M13354" s="4" t="s">
        <v>42</v>
      </c>
      <c r="N13354" s="3" t="str">
        <f t="shared" si="527"/>
        <v>[35 lacs - 50 lacs]</v>
      </c>
      <c r="O13354" s="11"/>
      <c r="P13354" s="4"/>
      <c r="Q13354" s="11"/>
      <c r="R13354" s="4"/>
      <c r="S13354" s="11"/>
      <c r="T13354" s="4"/>
      <c r="U13354" s="11"/>
      <c r="V13354" s="4"/>
      <c r="W13354" s="11"/>
      <c r="X13354" s="4"/>
      <c r="Y13354" s="11"/>
      <c r="Z13354" s="4"/>
      <c r="AA13354" s="1" t="s">
        <v>11</v>
      </c>
      <c r="AC13354" s="23" t="s">
        <v>37893</v>
      </c>
      <c r="AD13354" s="23" t="s">
        <v>47279</v>
      </c>
      <c r="AE13354" t="s">
        <v>35394</v>
      </c>
    </row>
    <row r="13355" spans="1:31" ht="15" customHeight="1">
      <c r="A13355" s="1">
        <v>13354</v>
      </c>
      <c r="B13355" s="9" t="s">
        <v>6</v>
      </c>
      <c r="C13355" s="1" t="s">
        <v>20561</v>
      </c>
      <c r="D13355" s="12" t="s">
        <v>37692</v>
      </c>
      <c r="E13355" s="12" t="s">
        <v>84</v>
      </c>
      <c r="F13355" s="12" t="s">
        <v>33303</v>
      </c>
      <c r="G13355" s="17">
        <v>9919999006</v>
      </c>
      <c r="H13355" s="13">
        <v>1</v>
      </c>
      <c r="I13355" s="1" t="s">
        <v>62</v>
      </c>
      <c r="J13355" s="4" t="s">
        <v>47305</v>
      </c>
      <c r="K13355" s="3" t="s">
        <v>17</v>
      </c>
      <c r="L13355" s="4" t="s">
        <v>47305</v>
      </c>
      <c r="M13355" s="11"/>
      <c r="N13355" s="4"/>
      <c r="O13355" s="11"/>
      <c r="P13355" s="4"/>
      <c r="Q13355" s="11"/>
      <c r="R13355" s="4"/>
      <c r="S13355" s="11"/>
      <c r="T13355" s="4"/>
      <c r="U13355" s="11"/>
      <c r="V13355" s="4"/>
      <c r="W13355" s="11"/>
      <c r="X13355" s="4"/>
      <c r="Y13355" s="11"/>
      <c r="Z13355" s="4"/>
      <c r="AA13355" s="1" t="s">
        <v>16</v>
      </c>
      <c r="AC13355" s="23" t="s">
        <v>37893</v>
      </c>
      <c r="AD13355" s="23" t="s">
        <v>47279</v>
      </c>
      <c r="AE13355" t="s">
        <v>35410</v>
      </c>
    </row>
    <row r="13356" spans="1:31" ht="15" customHeight="1">
      <c r="A13356" s="1">
        <v>13355</v>
      </c>
      <c r="B13356" s="9" t="s">
        <v>6</v>
      </c>
      <c r="C13356" s="1" t="s">
        <v>20566</v>
      </c>
      <c r="D13356" s="12" t="s">
        <v>2527</v>
      </c>
      <c r="E13356" s="12" t="s">
        <v>487</v>
      </c>
      <c r="F13356" s="12" t="s">
        <v>30381</v>
      </c>
      <c r="G13356" s="17">
        <f>919446941906</f>
        <v>919446941906</v>
      </c>
      <c r="H13356" s="2" t="s">
        <v>37779</v>
      </c>
      <c r="I13356" s="1" t="s">
        <v>9</v>
      </c>
      <c r="J13356" s="4" t="s">
        <v>47305</v>
      </c>
      <c r="K13356" s="3" t="s">
        <v>17</v>
      </c>
      <c r="L13356" s="4" t="s">
        <v>47305</v>
      </c>
      <c r="M13356" s="4" t="s">
        <v>42</v>
      </c>
      <c r="N13356" s="3" t="str">
        <f t="shared" ref="N13356:N13357" si="528">J13356</f>
        <v>[35 lacs - 50 lacs]</v>
      </c>
      <c r="O13356" s="11"/>
      <c r="P13356" s="4"/>
      <c r="Q13356" s="11"/>
      <c r="R13356" s="4"/>
      <c r="S13356" s="11"/>
      <c r="T13356" s="4"/>
      <c r="U13356" s="11"/>
      <c r="V13356" s="4"/>
      <c r="W13356" s="11"/>
      <c r="X13356" s="4"/>
      <c r="Y13356" s="11"/>
      <c r="Z13356" s="4"/>
      <c r="AA13356" s="1" t="s">
        <v>16</v>
      </c>
      <c r="AC13356" s="23" t="s">
        <v>37893</v>
      </c>
      <c r="AD13356" s="23" t="s">
        <v>47279</v>
      </c>
      <c r="AE13356" t="s">
        <v>35394</v>
      </c>
    </row>
    <row r="13357" spans="1:31" ht="15" customHeight="1">
      <c r="A13357" s="1">
        <v>13356</v>
      </c>
      <c r="B13357" s="9" t="s">
        <v>6</v>
      </c>
      <c r="C13357" s="1" t="s">
        <v>20570</v>
      </c>
      <c r="D13357" s="12" t="s">
        <v>526</v>
      </c>
      <c r="E13357" s="12" t="s">
        <v>18672</v>
      </c>
      <c r="F13357" s="12" t="s">
        <v>30754</v>
      </c>
      <c r="G13357" s="17">
        <f>916969414104</f>
        <v>916969414104</v>
      </c>
      <c r="H13357" s="2" t="s">
        <v>37779</v>
      </c>
      <c r="I13357" s="1" t="s">
        <v>41</v>
      </c>
      <c r="J13357" s="4" t="s">
        <v>47305</v>
      </c>
      <c r="K13357" s="3" t="s">
        <v>213</v>
      </c>
      <c r="L13357" s="4" t="s">
        <v>47305</v>
      </c>
      <c r="M13357" s="4" t="s">
        <v>17</v>
      </c>
      <c r="N13357" s="3" t="str">
        <f t="shared" si="528"/>
        <v>[35 lacs - 50 lacs]</v>
      </c>
      <c r="O13357" s="11"/>
      <c r="P13357" s="4"/>
      <c r="Q13357" s="11"/>
      <c r="R13357" s="4"/>
      <c r="S13357" s="11"/>
      <c r="T13357" s="4"/>
      <c r="U13357" s="11"/>
      <c r="V13357" s="4"/>
      <c r="W13357" s="11"/>
      <c r="X13357" s="4"/>
      <c r="Y13357" s="11"/>
      <c r="Z13357" s="4"/>
      <c r="AA13357" s="1" t="s">
        <v>16</v>
      </c>
      <c r="AC13357" s="23" t="s">
        <v>37893</v>
      </c>
      <c r="AD13357" s="23" t="s">
        <v>47279</v>
      </c>
      <c r="AE13357" t="s">
        <v>35399</v>
      </c>
    </row>
    <row r="13358" spans="1:31" ht="15" customHeight="1">
      <c r="A13358" s="1">
        <v>13357</v>
      </c>
      <c r="B13358" s="9" t="s">
        <v>6</v>
      </c>
      <c r="C13358" s="1" t="s">
        <v>20574</v>
      </c>
      <c r="D13358" s="12" t="s">
        <v>368</v>
      </c>
      <c r="E13358" s="12" t="s">
        <v>369</v>
      </c>
      <c r="F13358" s="12" t="s">
        <v>31119</v>
      </c>
      <c r="G13358" s="17">
        <f>91999100944</f>
        <v>91999100944</v>
      </c>
      <c r="H13358" s="13">
        <v>1</v>
      </c>
      <c r="I13358" s="1" t="s">
        <v>41</v>
      </c>
      <c r="J13358" s="4" t="s">
        <v>47305</v>
      </c>
      <c r="K13358" s="3" t="s">
        <v>17</v>
      </c>
      <c r="L13358" s="4" t="s">
        <v>47305</v>
      </c>
      <c r="M13358" s="11"/>
      <c r="N13358" s="4"/>
      <c r="O13358" s="11"/>
      <c r="P13358" s="4"/>
      <c r="Q13358" s="11"/>
      <c r="R13358" s="4"/>
      <c r="S13358" s="11"/>
      <c r="T13358" s="4"/>
      <c r="U13358" s="11"/>
      <c r="V13358" s="4"/>
      <c r="W13358" s="11"/>
      <c r="X13358" s="4"/>
      <c r="Y13358" s="11"/>
      <c r="Z13358" s="4"/>
      <c r="AA13358" s="1" t="s">
        <v>16</v>
      </c>
      <c r="AC13358" s="23" t="s">
        <v>37893</v>
      </c>
      <c r="AD13358" s="23" t="s">
        <v>47279</v>
      </c>
      <c r="AE13358" t="s">
        <v>35394</v>
      </c>
    </row>
    <row r="13359" spans="1:31" ht="15" customHeight="1">
      <c r="A13359" s="1">
        <v>13358</v>
      </c>
      <c r="B13359" s="9" t="s">
        <v>6</v>
      </c>
      <c r="C13359" s="1" t="s">
        <v>20579</v>
      </c>
      <c r="D13359" s="12" t="s">
        <v>432</v>
      </c>
      <c r="E13359" s="12" t="s">
        <v>558</v>
      </c>
      <c r="F13359" s="12" t="s">
        <v>18529</v>
      </c>
      <c r="G13359" s="17">
        <f>919946644169</f>
        <v>919946644169</v>
      </c>
      <c r="H13359" s="2" t="s">
        <v>37779</v>
      </c>
      <c r="I13359" s="1" t="s">
        <v>62</v>
      </c>
      <c r="J13359" s="4" t="s">
        <v>47305</v>
      </c>
      <c r="K13359" s="3" t="s">
        <v>213</v>
      </c>
      <c r="L13359" s="4" t="s">
        <v>47305</v>
      </c>
      <c r="M13359" s="4" t="s">
        <v>17</v>
      </c>
      <c r="N13359" s="3" t="str">
        <f>J13359</f>
        <v>[35 lacs - 50 lacs]</v>
      </c>
      <c r="O13359" s="11"/>
      <c r="P13359" s="4"/>
      <c r="Q13359" s="11"/>
      <c r="R13359" s="4"/>
      <c r="S13359" s="11"/>
      <c r="T13359" s="4"/>
      <c r="U13359" s="11"/>
      <c r="V13359" s="4"/>
      <c r="W13359" s="11"/>
      <c r="X13359" s="4"/>
      <c r="Y13359" s="11"/>
      <c r="Z13359" s="4"/>
      <c r="AA13359" s="1" t="s">
        <v>11</v>
      </c>
      <c r="AC13359" s="23" t="s">
        <v>37893</v>
      </c>
      <c r="AD13359" s="23" t="s">
        <v>47279</v>
      </c>
      <c r="AE13359" t="s">
        <v>35394</v>
      </c>
    </row>
    <row r="13360" spans="1:31" ht="15" customHeight="1">
      <c r="A13360" s="1">
        <v>13359</v>
      </c>
      <c r="B13360" s="9" t="s">
        <v>6</v>
      </c>
      <c r="C13360" s="1" t="s">
        <v>20581</v>
      </c>
      <c r="D13360" s="12" t="s">
        <v>7178</v>
      </c>
      <c r="E13360" s="12" t="s">
        <v>139</v>
      </c>
      <c r="F13360" s="12" t="s">
        <v>35244</v>
      </c>
      <c r="G13360" s="17">
        <f>91994464446</f>
        <v>91994464446</v>
      </c>
      <c r="H13360" s="2" t="s">
        <v>37779</v>
      </c>
      <c r="I13360" s="1" t="s">
        <v>41</v>
      </c>
      <c r="J13360" s="4" t="s">
        <v>47305</v>
      </c>
      <c r="K13360" s="3" t="s">
        <v>17</v>
      </c>
      <c r="L13360" s="4" t="s">
        <v>47305</v>
      </c>
      <c r="M13360" s="11"/>
      <c r="N13360" s="4"/>
      <c r="O13360" s="11"/>
      <c r="P13360" s="4"/>
      <c r="Q13360" s="11"/>
      <c r="R13360" s="4"/>
      <c r="S13360" s="11"/>
      <c r="T13360" s="4"/>
      <c r="U13360" s="11"/>
      <c r="V13360" s="4"/>
      <c r="W13360" s="11"/>
      <c r="X13360" s="4"/>
      <c r="Y13360" s="11"/>
      <c r="Z13360" s="4"/>
      <c r="AA13360" s="1" t="s">
        <v>16</v>
      </c>
      <c r="AC13360" s="23" t="s">
        <v>37893</v>
      </c>
      <c r="AD13360" s="23" t="s">
        <v>47279</v>
      </c>
      <c r="AE13360" t="s">
        <v>35409</v>
      </c>
    </row>
    <row r="13361" spans="1:31" ht="15" customHeight="1">
      <c r="A13361" s="1">
        <v>13360</v>
      </c>
      <c r="B13361" s="9" t="s">
        <v>6</v>
      </c>
      <c r="C13361" s="1" t="s">
        <v>20582</v>
      </c>
      <c r="D13361" s="12" t="s">
        <v>16180</v>
      </c>
      <c r="E13361" s="12"/>
      <c r="F13361" s="12" t="s">
        <v>30584</v>
      </c>
      <c r="G13361" s="17">
        <f>919099146666</f>
        <v>919099146666</v>
      </c>
      <c r="H13361" s="13">
        <v>1</v>
      </c>
      <c r="I13361" s="1" t="s">
        <v>41</v>
      </c>
      <c r="J13361" s="4" t="s">
        <v>47305</v>
      </c>
      <c r="K13361" s="11" t="s">
        <v>14137</v>
      </c>
      <c r="L13361" s="4" t="s">
        <v>47305</v>
      </c>
      <c r="M13361" s="11"/>
      <c r="N13361" s="4"/>
      <c r="O13361" s="11"/>
      <c r="P13361" s="4"/>
      <c r="Q13361" s="11"/>
      <c r="R13361" s="4"/>
      <c r="S13361" s="11"/>
      <c r="T13361" s="4"/>
      <c r="U13361" s="11"/>
      <c r="V13361" s="4"/>
      <c r="W13361" s="11"/>
      <c r="X13361" s="4"/>
      <c r="Y13361" s="11"/>
      <c r="Z13361" s="4"/>
      <c r="AA13361" s="1" t="s">
        <v>16</v>
      </c>
      <c r="AC13361" s="23" t="s">
        <v>37893</v>
      </c>
      <c r="AD13361" s="23" t="s">
        <v>47279</v>
      </c>
      <c r="AE13361" t="s">
        <v>35410</v>
      </c>
    </row>
    <row r="13362" spans="1:31" ht="15" customHeight="1">
      <c r="A13362" s="1">
        <v>13361</v>
      </c>
      <c r="B13362" s="9" t="s">
        <v>6</v>
      </c>
      <c r="C13362" s="1" t="s">
        <v>20586</v>
      </c>
      <c r="D13362" s="12" t="s">
        <v>407</v>
      </c>
      <c r="E13362" s="12" t="s">
        <v>78</v>
      </c>
      <c r="F13362" s="12" t="s">
        <v>30403</v>
      </c>
      <c r="G13362" s="17">
        <f>919444466494</f>
        <v>919444466494</v>
      </c>
      <c r="H13362" s="13">
        <v>1</v>
      </c>
      <c r="I13362" s="1" t="s">
        <v>62</v>
      </c>
      <c r="J13362" s="4" t="s">
        <v>47305</v>
      </c>
      <c r="K13362" s="3" t="s">
        <v>17</v>
      </c>
      <c r="L13362" s="4" t="s">
        <v>47305</v>
      </c>
      <c r="M13362" s="4" t="s">
        <v>42</v>
      </c>
      <c r="N13362" s="3" t="str">
        <f>J13362</f>
        <v>[35 lacs - 50 lacs]</v>
      </c>
      <c r="O13362" s="11"/>
      <c r="P13362" s="4"/>
      <c r="Q13362" s="11"/>
      <c r="R13362" s="4"/>
      <c r="S13362" s="11"/>
      <c r="T13362" s="4"/>
      <c r="U13362" s="11"/>
      <c r="V13362" s="4"/>
      <c r="W13362" s="11"/>
      <c r="X13362" s="4"/>
      <c r="Y13362" s="11"/>
      <c r="Z13362" s="4"/>
      <c r="AA13362" s="1" t="s">
        <v>16</v>
      </c>
      <c r="AC13362" s="23" t="s">
        <v>37893</v>
      </c>
      <c r="AD13362" s="23" t="s">
        <v>47279</v>
      </c>
      <c r="AE13362" t="s">
        <v>35394</v>
      </c>
    </row>
    <row r="13363" spans="1:31" ht="15" customHeight="1">
      <c r="A13363" s="1">
        <v>13362</v>
      </c>
      <c r="B13363" s="9" t="s">
        <v>6</v>
      </c>
      <c r="C13363" s="1" t="s">
        <v>20587</v>
      </c>
      <c r="D13363" s="12" t="s">
        <v>1605</v>
      </c>
      <c r="E13363" s="12" t="s">
        <v>487</v>
      </c>
      <c r="F13363" s="12" t="s">
        <v>30375</v>
      </c>
      <c r="G13363" s="17">
        <f>91944660664</f>
        <v>91944660664</v>
      </c>
      <c r="H13363" s="13">
        <v>1</v>
      </c>
      <c r="I13363" s="1" t="s">
        <v>62</v>
      </c>
      <c r="J13363" s="4" t="s">
        <v>47305</v>
      </c>
      <c r="K13363" s="3" t="s">
        <v>17</v>
      </c>
      <c r="L13363" s="4" t="s">
        <v>47305</v>
      </c>
      <c r="M13363" s="11"/>
      <c r="N13363" s="4"/>
      <c r="O13363" s="11"/>
      <c r="P13363" s="4"/>
      <c r="Q13363" s="11"/>
      <c r="R13363" s="4"/>
      <c r="S13363" s="11"/>
      <c r="T13363" s="4"/>
      <c r="U13363" s="11"/>
      <c r="V13363" s="4"/>
      <c r="W13363" s="11"/>
      <c r="X13363" s="4"/>
      <c r="Y13363" s="11"/>
      <c r="Z13363" s="4"/>
      <c r="AA13363" s="1" t="s">
        <v>16</v>
      </c>
      <c r="AC13363" s="23" t="s">
        <v>37893</v>
      </c>
      <c r="AD13363" s="23" t="s">
        <v>47279</v>
      </c>
      <c r="AE13363" t="s">
        <v>35394</v>
      </c>
    </row>
    <row r="13364" spans="1:31" ht="15" customHeight="1">
      <c r="A13364" s="1">
        <v>13363</v>
      </c>
      <c r="B13364" s="9" t="s">
        <v>6</v>
      </c>
      <c r="C13364" s="1" t="s">
        <v>20597</v>
      </c>
      <c r="D13364" s="12" t="s">
        <v>10159</v>
      </c>
      <c r="E13364" s="12" t="s">
        <v>40</v>
      </c>
      <c r="F13364" s="12" t="s">
        <v>30691</v>
      </c>
      <c r="G13364" s="17">
        <f>914000691616</f>
        <v>914000691616</v>
      </c>
      <c r="H13364" s="13">
        <v>1</v>
      </c>
      <c r="I13364" s="1" t="s">
        <v>62</v>
      </c>
      <c r="J13364" s="4" t="s">
        <v>47305</v>
      </c>
      <c r="K13364" s="3" t="s">
        <v>17</v>
      </c>
      <c r="L13364" s="4" t="s">
        <v>47305</v>
      </c>
      <c r="M13364" s="11"/>
      <c r="N13364" s="4"/>
      <c r="O13364" s="11"/>
      <c r="P13364" s="4"/>
      <c r="Q13364" s="11"/>
      <c r="R13364" s="4"/>
      <c r="S13364" s="11"/>
      <c r="T13364" s="4"/>
      <c r="U13364" s="11"/>
      <c r="V13364" s="4"/>
      <c r="W13364" s="11"/>
      <c r="X13364" s="4"/>
      <c r="Y13364" s="11"/>
      <c r="Z13364" s="4"/>
      <c r="AA13364" s="1" t="s">
        <v>16</v>
      </c>
      <c r="AC13364" s="23" t="s">
        <v>37893</v>
      </c>
      <c r="AD13364" s="23" t="s">
        <v>47279</v>
      </c>
      <c r="AE13364" t="s">
        <v>35409</v>
      </c>
    </row>
    <row r="13365" spans="1:31" ht="15" customHeight="1">
      <c r="A13365" s="1">
        <v>13364</v>
      </c>
      <c r="B13365" s="9" t="s">
        <v>6</v>
      </c>
      <c r="C13365" s="1" t="s">
        <v>20606</v>
      </c>
      <c r="D13365" s="12" t="s">
        <v>9877</v>
      </c>
      <c r="E13365" s="12" t="s">
        <v>40</v>
      </c>
      <c r="F13365" s="12" t="s">
        <v>18578</v>
      </c>
      <c r="G13365" s="17">
        <v>914966411</v>
      </c>
      <c r="H13365" s="13">
        <v>1</v>
      </c>
      <c r="I13365" s="1" t="s">
        <v>41</v>
      </c>
      <c r="J13365" s="4" t="s">
        <v>47305</v>
      </c>
      <c r="K13365" s="3" t="s">
        <v>42</v>
      </c>
      <c r="L13365" s="4" t="s">
        <v>47305</v>
      </c>
      <c r="M13365" s="11"/>
      <c r="N13365" s="4"/>
      <c r="O13365" s="11"/>
      <c r="P13365" s="4"/>
      <c r="Q13365" s="11"/>
      <c r="R13365" s="4"/>
      <c r="S13365" s="11"/>
      <c r="T13365" s="4"/>
      <c r="U13365" s="11"/>
      <c r="V13365" s="4"/>
      <c r="W13365" s="11"/>
      <c r="X13365" s="4"/>
      <c r="Y13365" s="11"/>
      <c r="Z13365" s="4"/>
      <c r="AA13365" s="1" t="s">
        <v>16</v>
      </c>
      <c r="AC13365" s="23" t="s">
        <v>37893</v>
      </c>
      <c r="AD13365" s="23" t="s">
        <v>47279</v>
      </c>
      <c r="AE13365" t="s">
        <v>35410</v>
      </c>
    </row>
    <row r="13366" spans="1:31" ht="15" customHeight="1">
      <c r="A13366" s="1">
        <v>13365</v>
      </c>
      <c r="B13366" s="9" t="s">
        <v>6</v>
      </c>
      <c r="C13366" s="1" t="s">
        <v>20609</v>
      </c>
      <c r="D13366" s="12" t="s">
        <v>3959</v>
      </c>
      <c r="E13366" s="12" t="s">
        <v>308</v>
      </c>
      <c r="F13366" s="12" t="s">
        <v>30728</v>
      </c>
      <c r="G13366" s="17">
        <f>91664666664</f>
        <v>91664666664</v>
      </c>
      <c r="H13366" s="13">
        <v>1</v>
      </c>
      <c r="I13366" s="1" t="s">
        <v>62</v>
      </c>
      <c r="J13366" s="4" t="s">
        <v>47305</v>
      </c>
      <c r="K13366" s="3" t="s">
        <v>17</v>
      </c>
      <c r="L13366" s="4" t="s">
        <v>47305</v>
      </c>
      <c r="M13366" s="11"/>
      <c r="N13366" s="4"/>
      <c r="O13366" s="11"/>
      <c r="P13366" s="4"/>
      <c r="Q13366" s="11"/>
      <c r="R13366" s="4"/>
      <c r="S13366" s="11"/>
      <c r="T13366" s="4"/>
      <c r="U13366" s="11"/>
      <c r="V13366" s="4"/>
      <c r="W13366" s="11"/>
      <c r="X13366" s="4"/>
      <c r="Y13366" s="11"/>
      <c r="Z13366" s="4"/>
      <c r="AA13366" s="1" t="s">
        <v>16</v>
      </c>
      <c r="AC13366" s="23" t="s">
        <v>37893</v>
      </c>
      <c r="AD13366" s="23" t="s">
        <v>47279</v>
      </c>
      <c r="AE13366" t="s">
        <v>35394</v>
      </c>
    </row>
    <row r="13367" spans="1:31" ht="15" customHeight="1">
      <c r="A13367" s="1">
        <v>13366</v>
      </c>
      <c r="B13367" s="9" t="s">
        <v>6</v>
      </c>
      <c r="C13367" s="1" t="s">
        <v>20632</v>
      </c>
      <c r="D13367" s="12" t="s">
        <v>37695</v>
      </c>
      <c r="E13367" s="12" t="s">
        <v>66</v>
      </c>
      <c r="F13367" s="12" t="s">
        <v>35340</v>
      </c>
      <c r="G13367" s="17">
        <v>9946494444</v>
      </c>
      <c r="H13367" s="2" t="s">
        <v>37779</v>
      </c>
      <c r="I13367" s="1" t="s">
        <v>9</v>
      </c>
      <c r="J13367" s="4" t="s">
        <v>47305</v>
      </c>
      <c r="K13367" s="3" t="s">
        <v>17</v>
      </c>
      <c r="L13367" s="4" t="s">
        <v>47305</v>
      </c>
      <c r="M13367" s="4" t="s">
        <v>42</v>
      </c>
      <c r="N13367" s="3" t="str">
        <f>J13367</f>
        <v>[35 lacs - 50 lacs]</v>
      </c>
      <c r="O13367" s="11"/>
      <c r="P13367" s="4"/>
      <c r="Q13367" s="11"/>
      <c r="R13367" s="4"/>
      <c r="S13367" s="11"/>
      <c r="T13367" s="4"/>
      <c r="U13367" s="11"/>
      <c r="V13367" s="4"/>
      <c r="W13367" s="11"/>
      <c r="X13367" s="4"/>
      <c r="Y13367" s="11"/>
      <c r="Z13367" s="4"/>
      <c r="AA13367" s="1" t="s">
        <v>16</v>
      </c>
      <c r="AC13367" s="23" t="s">
        <v>37894</v>
      </c>
      <c r="AD13367" s="23" t="s">
        <v>47279</v>
      </c>
      <c r="AE13367" t="s">
        <v>35394</v>
      </c>
    </row>
    <row r="13368" spans="1:31" ht="15" customHeight="1">
      <c r="A13368" s="1">
        <v>13367</v>
      </c>
      <c r="B13368" s="9" t="s">
        <v>6</v>
      </c>
      <c r="C13368" s="1" t="s">
        <v>20634</v>
      </c>
      <c r="D13368" s="12" t="s">
        <v>37662</v>
      </c>
      <c r="E13368" s="12" t="s">
        <v>5827</v>
      </c>
      <c r="F13368" s="12" t="s">
        <v>30781</v>
      </c>
      <c r="G13368" s="17">
        <v>909966464</v>
      </c>
      <c r="H13368" s="13">
        <v>1</v>
      </c>
      <c r="I13368" s="1" t="s">
        <v>62</v>
      </c>
      <c r="J13368" s="4" t="s">
        <v>47305</v>
      </c>
      <c r="K13368" s="3" t="s">
        <v>17</v>
      </c>
      <c r="L13368" s="4" t="s">
        <v>47305</v>
      </c>
      <c r="M13368" s="11"/>
      <c r="N13368" s="4"/>
      <c r="O13368" s="11"/>
      <c r="P13368" s="4"/>
      <c r="Q13368" s="11"/>
      <c r="R13368" s="4"/>
      <c r="S13368" s="11"/>
      <c r="T13368" s="4"/>
      <c r="U13368" s="11"/>
      <c r="V13368" s="4"/>
      <c r="W13368" s="11"/>
      <c r="X13368" s="4"/>
      <c r="Y13368" s="11"/>
      <c r="Z13368" s="4"/>
      <c r="AA13368" s="1" t="s">
        <v>16</v>
      </c>
      <c r="AC13368" s="23" t="s">
        <v>37894</v>
      </c>
      <c r="AD13368" s="23" t="s">
        <v>47279</v>
      </c>
      <c r="AE13368" t="s">
        <v>35410</v>
      </c>
    </row>
    <row r="13369" spans="1:31" ht="15" customHeight="1">
      <c r="A13369" s="1">
        <v>13368</v>
      </c>
      <c r="B13369" s="9" t="s">
        <v>6</v>
      </c>
      <c r="C13369" s="1" t="s">
        <v>20635</v>
      </c>
      <c r="D13369" s="12" t="s">
        <v>37567</v>
      </c>
      <c r="E13369" s="12" t="s">
        <v>1506</v>
      </c>
      <c r="F13369" s="12" t="s">
        <v>20976</v>
      </c>
      <c r="G13369" s="17">
        <f>914611994944</f>
        <v>914611994944</v>
      </c>
      <c r="H13369" s="2" t="s">
        <v>37779</v>
      </c>
      <c r="I13369" s="1" t="s">
        <v>62</v>
      </c>
      <c r="J13369" s="4" t="s">
        <v>47305</v>
      </c>
      <c r="K13369" s="3" t="s">
        <v>42</v>
      </c>
      <c r="L13369" s="4" t="s">
        <v>47305</v>
      </c>
      <c r="M13369" s="11"/>
      <c r="N13369" s="4"/>
      <c r="O13369" s="11"/>
      <c r="P13369" s="4"/>
      <c r="Q13369" s="11"/>
      <c r="R13369" s="4"/>
      <c r="S13369" s="11"/>
      <c r="T13369" s="4"/>
      <c r="U13369" s="11"/>
      <c r="V13369" s="4"/>
      <c r="W13369" s="11"/>
      <c r="X13369" s="4"/>
      <c r="Y13369" s="11"/>
      <c r="Z13369" s="4"/>
      <c r="AA13369" s="1" t="s">
        <v>16</v>
      </c>
      <c r="AC13369" s="23" t="s">
        <v>37894</v>
      </c>
      <c r="AD13369" s="23" t="s">
        <v>47279</v>
      </c>
      <c r="AE13369" t="s">
        <v>35409</v>
      </c>
    </row>
    <row r="13370" spans="1:31" ht="15" customHeight="1">
      <c r="A13370" s="1">
        <v>13369</v>
      </c>
      <c r="B13370" s="9" t="s">
        <v>6</v>
      </c>
      <c r="C13370" s="1" t="s">
        <v>20636</v>
      </c>
      <c r="D13370" s="12" t="s">
        <v>37696</v>
      </c>
      <c r="E13370" s="12" t="s">
        <v>37697</v>
      </c>
      <c r="F13370" s="12" t="s">
        <v>30628</v>
      </c>
      <c r="G13370" s="17">
        <f>914466144969</f>
        <v>914466144969</v>
      </c>
      <c r="H13370" s="2" t="s">
        <v>37779</v>
      </c>
      <c r="I13370" s="1" t="s">
        <v>41</v>
      </c>
      <c r="J13370" s="4" t="s">
        <v>47305</v>
      </c>
      <c r="K13370" s="3" t="s">
        <v>42</v>
      </c>
      <c r="L13370" s="4" t="s">
        <v>47305</v>
      </c>
      <c r="M13370" s="11"/>
      <c r="N13370" s="4"/>
      <c r="O13370" s="11"/>
      <c r="P13370" s="4"/>
      <c r="Q13370" s="11"/>
      <c r="R13370" s="4"/>
      <c r="S13370" s="11"/>
      <c r="T13370" s="4"/>
      <c r="U13370" s="11"/>
      <c r="V13370" s="4"/>
      <c r="W13370" s="11"/>
      <c r="X13370" s="4"/>
      <c r="Y13370" s="11"/>
      <c r="Z13370" s="4"/>
      <c r="AA13370" s="1" t="s">
        <v>16</v>
      </c>
      <c r="AC13370" s="23" t="s">
        <v>37894</v>
      </c>
      <c r="AD13370" s="23" t="s">
        <v>47279</v>
      </c>
      <c r="AE13370" t="s">
        <v>35409</v>
      </c>
    </row>
    <row r="13371" spans="1:31" ht="15" customHeight="1">
      <c r="A13371" s="1">
        <v>13370</v>
      </c>
      <c r="B13371" s="9" t="s">
        <v>6</v>
      </c>
      <c r="C13371" s="1" t="s">
        <v>20638</v>
      </c>
      <c r="D13371" s="12" t="s">
        <v>1952</v>
      </c>
      <c r="E13371" s="12" t="s">
        <v>37698</v>
      </c>
      <c r="F13371" s="12" t="s">
        <v>18544</v>
      </c>
      <c r="G13371" s="17">
        <f>91964646444</f>
        <v>91964646444</v>
      </c>
      <c r="H13371" s="13">
        <v>1</v>
      </c>
      <c r="I13371" s="1" t="s">
        <v>62</v>
      </c>
      <c r="J13371" s="4" t="s">
        <v>47305</v>
      </c>
      <c r="K13371" s="3" t="s">
        <v>17</v>
      </c>
      <c r="L13371" s="4" t="s">
        <v>47305</v>
      </c>
      <c r="M13371" s="11"/>
      <c r="N13371" s="4"/>
      <c r="O13371" s="11"/>
      <c r="P13371" s="4"/>
      <c r="Q13371" s="11"/>
      <c r="R13371" s="4"/>
      <c r="S13371" s="11"/>
      <c r="T13371" s="4"/>
      <c r="U13371" s="11"/>
      <c r="V13371" s="4"/>
      <c r="W13371" s="11"/>
      <c r="X13371" s="4"/>
      <c r="Y13371" s="11"/>
      <c r="Z13371" s="4"/>
      <c r="AA13371" s="1" t="s">
        <v>16</v>
      </c>
      <c r="AC13371" s="23" t="s">
        <v>37894</v>
      </c>
      <c r="AD13371" s="23" t="s">
        <v>47279</v>
      </c>
      <c r="AE13371" t="s">
        <v>35410</v>
      </c>
    </row>
    <row r="13372" spans="1:31" ht="15" customHeight="1">
      <c r="A13372" s="1">
        <v>13371</v>
      </c>
      <c r="B13372" s="9" t="s">
        <v>6</v>
      </c>
      <c r="C13372" s="1" t="s">
        <v>20641</v>
      </c>
      <c r="D13372" s="12" t="s">
        <v>2359</v>
      </c>
      <c r="E13372" s="12" t="s">
        <v>447</v>
      </c>
      <c r="F13372" s="12" t="s">
        <v>30745</v>
      </c>
      <c r="G13372" s="17">
        <f>91969466664</f>
        <v>91969466664</v>
      </c>
      <c r="H13372" s="2" t="s">
        <v>37779</v>
      </c>
      <c r="I13372" s="1" t="s">
        <v>62</v>
      </c>
      <c r="J13372" s="4" t="s">
        <v>47305</v>
      </c>
      <c r="K13372" s="3" t="s">
        <v>42</v>
      </c>
      <c r="L13372" s="4" t="s">
        <v>47305</v>
      </c>
      <c r="M13372" s="11"/>
      <c r="N13372" s="4"/>
      <c r="O13372" s="11"/>
      <c r="P13372" s="4"/>
      <c r="Q13372" s="11"/>
      <c r="R13372" s="4"/>
      <c r="S13372" s="11"/>
      <c r="T13372" s="4"/>
      <c r="U13372" s="11"/>
      <c r="V13372" s="4"/>
      <c r="W13372" s="11"/>
      <c r="X13372" s="4"/>
      <c r="Y13372" s="11"/>
      <c r="Z13372" s="4"/>
      <c r="AA13372" s="1" t="s">
        <v>16</v>
      </c>
      <c r="AC13372" s="23" t="s">
        <v>37894</v>
      </c>
      <c r="AD13372" s="23" t="s">
        <v>47279</v>
      </c>
      <c r="AE13372" t="s">
        <v>35410</v>
      </c>
    </row>
    <row r="13373" spans="1:31" ht="15" customHeight="1">
      <c r="A13373" s="1">
        <v>13372</v>
      </c>
      <c r="B13373" s="9" t="s">
        <v>6</v>
      </c>
      <c r="C13373" s="1" t="s">
        <v>20643</v>
      </c>
      <c r="D13373" s="12" t="s">
        <v>2135</v>
      </c>
      <c r="E13373" s="12"/>
      <c r="F13373" s="12" t="s">
        <v>33298</v>
      </c>
      <c r="G13373" s="17">
        <f>9160099964</f>
        <v>9160099964</v>
      </c>
      <c r="H13373" s="13">
        <v>1</v>
      </c>
      <c r="I13373" s="1" t="s">
        <v>9</v>
      </c>
      <c r="J13373" s="4" t="s">
        <v>47305</v>
      </c>
      <c r="K13373" s="3" t="s">
        <v>17</v>
      </c>
      <c r="L13373" s="4" t="s">
        <v>47305</v>
      </c>
      <c r="M13373" s="11"/>
      <c r="N13373" s="4"/>
      <c r="O13373" s="11"/>
      <c r="P13373" s="4"/>
      <c r="Q13373" s="11"/>
      <c r="R13373" s="4"/>
      <c r="S13373" s="11"/>
      <c r="T13373" s="4"/>
      <c r="U13373" s="11"/>
      <c r="V13373" s="4"/>
      <c r="W13373" s="11"/>
      <c r="X13373" s="4"/>
      <c r="Y13373" s="11"/>
      <c r="Z13373" s="4"/>
      <c r="AA13373" s="1" t="s">
        <v>16</v>
      </c>
      <c r="AC13373" s="23" t="s">
        <v>37894</v>
      </c>
      <c r="AD13373" s="23" t="s">
        <v>47279</v>
      </c>
      <c r="AE13373" t="s">
        <v>35409</v>
      </c>
    </row>
    <row r="13374" spans="1:31" ht="15" customHeight="1">
      <c r="A13374" s="1">
        <v>13373</v>
      </c>
      <c r="B13374" s="9" t="s">
        <v>6</v>
      </c>
      <c r="C13374" s="1" t="s">
        <v>20651</v>
      </c>
      <c r="D13374" s="12" t="s">
        <v>4752</v>
      </c>
      <c r="E13374" s="12" t="s">
        <v>40</v>
      </c>
      <c r="F13374" s="12" t="s">
        <v>30591</v>
      </c>
      <c r="G13374" s="17">
        <f>91906606491</f>
        <v>91906606491</v>
      </c>
      <c r="H13374" s="2" t="s">
        <v>37779</v>
      </c>
      <c r="I13374" s="1" t="s">
        <v>41</v>
      </c>
      <c r="J13374" s="4" t="s">
        <v>47305</v>
      </c>
      <c r="K13374" s="3" t="s">
        <v>42</v>
      </c>
      <c r="L13374" s="4" t="s">
        <v>47305</v>
      </c>
      <c r="M13374" s="11"/>
      <c r="N13374" s="4"/>
      <c r="O13374" s="11"/>
      <c r="P13374" s="4"/>
      <c r="Q13374" s="11"/>
      <c r="R13374" s="4"/>
      <c r="S13374" s="11"/>
      <c r="T13374" s="4"/>
      <c r="U13374" s="11"/>
      <c r="V13374" s="4"/>
      <c r="W13374" s="11"/>
      <c r="X13374" s="4"/>
      <c r="Y13374" s="11"/>
      <c r="Z13374" s="4"/>
      <c r="AA13374" s="1" t="s">
        <v>16</v>
      </c>
      <c r="AC13374" s="23" t="s">
        <v>37894</v>
      </c>
      <c r="AD13374" s="23" t="s">
        <v>47279</v>
      </c>
      <c r="AE13374" t="s">
        <v>35410</v>
      </c>
    </row>
    <row r="13375" spans="1:31" ht="15" customHeight="1">
      <c r="A13375" s="1">
        <v>13374</v>
      </c>
      <c r="B13375" s="9" t="s">
        <v>6</v>
      </c>
      <c r="C13375" s="1" t="s">
        <v>20662</v>
      </c>
      <c r="D13375" s="12" t="s">
        <v>361</v>
      </c>
      <c r="E13375" s="12" t="s">
        <v>495</v>
      </c>
      <c r="F13375" s="12" t="s">
        <v>35261</v>
      </c>
      <c r="G13375" s="17">
        <f>919904409990</f>
        <v>919904409990</v>
      </c>
      <c r="H13375" s="2" t="s">
        <v>37779</v>
      </c>
      <c r="I13375" s="1" t="s">
        <v>41</v>
      </c>
      <c r="J13375" s="4" t="s">
        <v>47305</v>
      </c>
      <c r="K13375" s="11" t="s">
        <v>14136</v>
      </c>
      <c r="L13375" s="4" t="s">
        <v>47305</v>
      </c>
      <c r="M13375" s="11"/>
      <c r="N13375" s="4"/>
      <c r="O13375" s="11"/>
      <c r="P13375" s="4"/>
      <c r="Q13375" s="11"/>
      <c r="R13375" s="4"/>
      <c r="S13375" s="11"/>
      <c r="T13375" s="4"/>
      <c r="U13375" s="11"/>
      <c r="V13375" s="4"/>
      <c r="W13375" s="11"/>
      <c r="X13375" s="4"/>
      <c r="Y13375" s="11"/>
      <c r="Z13375" s="4"/>
      <c r="AA13375" s="1" t="s">
        <v>16</v>
      </c>
      <c r="AC13375" s="23" t="s">
        <v>37894</v>
      </c>
      <c r="AD13375" s="23" t="s">
        <v>47279</v>
      </c>
      <c r="AE13375" t="s">
        <v>35394</v>
      </c>
    </row>
    <row r="13376" spans="1:31" ht="15" customHeight="1">
      <c r="A13376" s="1">
        <v>13375</v>
      </c>
      <c r="B13376" s="9" t="s">
        <v>6</v>
      </c>
      <c r="C13376" s="1" t="s">
        <v>20680</v>
      </c>
      <c r="D13376" s="12" t="s">
        <v>35781</v>
      </c>
      <c r="E13376" s="12" t="s">
        <v>7692</v>
      </c>
      <c r="F13376" s="12" t="s">
        <v>35310</v>
      </c>
      <c r="G13376" s="17">
        <f>91904490066</f>
        <v>91904490066</v>
      </c>
      <c r="H13376" s="2" t="s">
        <v>37779</v>
      </c>
      <c r="I13376" s="1" t="s">
        <v>41</v>
      </c>
      <c r="J13376" s="4" t="s">
        <v>47305</v>
      </c>
      <c r="K13376" s="3" t="s">
        <v>17</v>
      </c>
      <c r="L13376" s="4" t="s">
        <v>47305</v>
      </c>
      <c r="M13376" s="11"/>
      <c r="N13376" s="4"/>
      <c r="O13376" s="11"/>
      <c r="P13376" s="4"/>
      <c r="Q13376" s="11"/>
      <c r="R13376" s="4"/>
      <c r="S13376" s="11"/>
      <c r="T13376" s="4"/>
      <c r="U13376" s="11"/>
      <c r="V13376" s="4"/>
      <c r="W13376" s="11"/>
      <c r="X13376" s="4"/>
      <c r="Y13376" s="11"/>
      <c r="Z13376" s="4"/>
      <c r="AA13376" s="1" t="s">
        <v>16</v>
      </c>
      <c r="AC13376" s="23" t="s">
        <v>37894</v>
      </c>
      <c r="AD13376" s="23" t="s">
        <v>47279</v>
      </c>
      <c r="AE13376" t="s">
        <v>35409</v>
      </c>
    </row>
    <row r="13377" spans="1:31" ht="15" customHeight="1">
      <c r="A13377" s="1">
        <v>13376</v>
      </c>
      <c r="B13377" s="9" t="s">
        <v>6</v>
      </c>
      <c r="C13377" s="1" t="s">
        <v>20687</v>
      </c>
      <c r="D13377" s="12" t="s">
        <v>37621</v>
      </c>
      <c r="E13377" s="12" t="s">
        <v>704</v>
      </c>
      <c r="F13377" s="12" t="s">
        <v>30490</v>
      </c>
      <c r="G13377" s="17">
        <f>919664446440</f>
        <v>919664446440</v>
      </c>
      <c r="H13377" s="2" t="s">
        <v>37779</v>
      </c>
      <c r="I13377" s="1" t="s">
        <v>9</v>
      </c>
      <c r="J13377" s="4" t="s">
        <v>47305</v>
      </c>
      <c r="K13377" s="3" t="s">
        <v>17</v>
      </c>
      <c r="L13377" s="4" t="s">
        <v>47305</v>
      </c>
      <c r="M13377" s="11"/>
      <c r="N13377" s="4"/>
      <c r="O13377" s="11"/>
      <c r="P13377" s="4"/>
      <c r="Q13377" s="11"/>
      <c r="R13377" s="4"/>
      <c r="S13377" s="11"/>
      <c r="T13377" s="4"/>
      <c r="U13377" s="11"/>
      <c r="V13377" s="4"/>
      <c r="W13377" s="11"/>
      <c r="X13377" s="4"/>
      <c r="Y13377" s="11"/>
      <c r="Z13377" s="4"/>
      <c r="AA13377" s="1" t="s">
        <v>11</v>
      </c>
      <c r="AC13377" s="23" t="s">
        <v>37894</v>
      </c>
      <c r="AD13377" s="23" t="s">
        <v>47279</v>
      </c>
      <c r="AE13377" t="s">
        <v>35409</v>
      </c>
    </row>
    <row r="13378" spans="1:31" ht="15" customHeight="1">
      <c r="A13378" s="1">
        <v>13377</v>
      </c>
      <c r="B13378" s="9" t="s">
        <v>6</v>
      </c>
      <c r="C13378" s="1" t="s">
        <v>20694</v>
      </c>
      <c r="D13378" s="21" t="s">
        <v>12509</v>
      </c>
      <c r="E13378" s="12"/>
      <c r="F13378" s="12" t="s">
        <v>30613</v>
      </c>
      <c r="G13378" s="17">
        <f>9149400900</f>
        <v>9149400900</v>
      </c>
      <c r="H13378" s="13">
        <v>1</v>
      </c>
      <c r="I13378" s="1" t="s">
        <v>41</v>
      </c>
      <c r="J13378" s="4" t="s">
        <v>47305</v>
      </c>
      <c r="K13378" s="3" t="s">
        <v>42</v>
      </c>
      <c r="L13378" s="4" t="s">
        <v>47305</v>
      </c>
      <c r="M13378" s="11"/>
      <c r="N13378" s="4"/>
      <c r="O13378" s="11"/>
      <c r="P13378" s="4"/>
      <c r="Q13378" s="11"/>
      <c r="R13378" s="4"/>
      <c r="S13378" s="11"/>
      <c r="T13378" s="4"/>
      <c r="U13378" s="11"/>
      <c r="V13378" s="4"/>
      <c r="W13378" s="11"/>
      <c r="X13378" s="4"/>
      <c r="Y13378" s="11"/>
      <c r="Z13378" s="4"/>
      <c r="AA13378" s="1" t="s">
        <v>16</v>
      </c>
      <c r="AC13378" s="23" t="s">
        <v>37894</v>
      </c>
      <c r="AD13378" s="23" t="s">
        <v>47279</v>
      </c>
      <c r="AE13378" t="s">
        <v>35399</v>
      </c>
    </row>
    <row r="13379" spans="1:31" ht="15" customHeight="1">
      <c r="A13379" s="1">
        <v>13378</v>
      </c>
      <c r="B13379" s="9" t="s">
        <v>6</v>
      </c>
      <c r="C13379" s="1" t="s">
        <v>20695</v>
      </c>
      <c r="D13379" s="12" t="s">
        <v>1259</v>
      </c>
      <c r="E13379" s="12" t="s">
        <v>18709</v>
      </c>
      <c r="F13379" s="12" t="s">
        <v>31087</v>
      </c>
      <c r="G13379" s="17">
        <v>440046696</v>
      </c>
      <c r="H13379" s="13">
        <v>1</v>
      </c>
      <c r="I13379" s="1" t="s">
        <v>41</v>
      </c>
      <c r="J13379" s="4" t="s">
        <v>47305</v>
      </c>
      <c r="K13379" s="3" t="s">
        <v>17</v>
      </c>
      <c r="L13379" s="4" t="s">
        <v>47305</v>
      </c>
      <c r="M13379" s="11"/>
      <c r="N13379" s="4"/>
      <c r="O13379" s="11"/>
      <c r="P13379" s="4"/>
      <c r="Q13379" s="11"/>
      <c r="R13379" s="4"/>
      <c r="S13379" s="11"/>
      <c r="T13379" s="4"/>
      <c r="U13379" s="11"/>
      <c r="V13379" s="4"/>
      <c r="W13379" s="11"/>
      <c r="X13379" s="4"/>
      <c r="Y13379" s="11"/>
      <c r="Z13379" s="4"/>
      <c r="AA13379" s="1" t="s">
        <v>16</v>
      </c>
      <c r="AC13379" s="23" t="s">
        <v>37894</v>
      </c>
      <c r="AD13379" s="23" t="s">
        <v>47279</v>
      </c>
      <c r="AE13379" t="s">
        <v>35399</v>
      </c>
    </row>
    <row r="13380" spans="1:31" ht="15" customHeight="1">
      <c r="A13380" s="1">
        <v>13379</v>
      </c>
      <c r="B13380" s="9" t="s">
        <v>6</v>
      </c>
      <c r="C13380" s="1" t="s">
        <v>20696</v>
      </c>
      <c r="D13380" s="12" t="s">
        <v>3326</v>
      </c>
      <c r="E13380" s="12" t="s">
        <v>489</v>
      </c>
      <c r="F13380" s="12" t="s">
        <v>35346</v>
      </c>
      <c r="G13380" s="17">
        <v>990916</v>
      </c>
      <c r="H13380" s="13">
        <v>2</v>
      </c>
      <c r="I13380" s="1" t="s">
        <v>62</v>
      </c>
      <c r="J13380" s="4" t="s">
        <v>47305</v>
      </c>
      <c r="K13380" s="3" t="s">
        <v>17</v>
      </c>
      <c r="L13380" s="4" t="s">
        <v>47305</v>
      </c>
      <c r="M13380" s="11"/>
      <c r="N13380" s="4"/>
      <c r="O13380" s="11"/>
      <c r="P13380" s="4"/>
      <c r="Q13380" s="11"/>
      <c r="R13380" s="4"/>
      <c r="S13380" s="11"/>
      <c r="T13380" s="4"/>
      <c r="U13380" s="11"/>
      <c r="V13380" s="4"/>
      <c r="W13380" s="11"/>
      <c r="X13380" s="4"/>
      <c r="Y13380" s="11"/>
      <c r="Z13380" s="4"/>
      <c r="AA13380" s="1" t="s">
        <v>16</v>
      </c>
      <c r="AC13380" s="23" t="s">
        <v>37894</v>
      </c>
      <c r="AD13380" s="23" t="s">
        <v>47279</v>
      </c>
      <c r="AE13380" t="s">
        <v>35409</v>
      </c>
    </row>
    <row r="13381" spans="1:31" ht="15" customHeight="1">
      <c r="A13381" s="1">
        <v>13380</v>
      </c>
      <c r="B13381" s="9" t="s">
        <v>6</v>
      </c>
      <c r="C13381" s="1" t="s">
        <v>20699</v>
      </c>
      <c r="D13381" s="12" t="s">
        <v>734</v>
      </c>
      <c r="E13381" s="12" t="s">
        <v>506</v>
      </c>
      <c r="F13381" s="12" t="s">
        <v>30503</v>
      </c>
      <c r="G13381" s="17">
        <f>91949940094</f>
        <v>91949940094</v>
      </c>
      <c r="H13381" s="13">
        <v>3</v>
      </c>
      <c r="I13381" s="1" t="s">
        <v>9</v>
      </c>
      <c r="J13381" s="4" t="s">
        <v>47305</v>
      </c>
      <c r="K13381" s="3" t="s">
        <v>17</v>
      </c>
      <c r="L13381" s="4" t="s">
        <v>47305</v>
      </c>
      <c r="M13381" s="11"/>
      <c r="N13381" s="4"/>
      <c r="O13381" s="11"/>
      <c r="P13381" s="4"/>
      <c r="Q13381" s="11"/>
      <c r="R13381" s="4"/>
      <c r="S13381" s="11"/>
      <c r="T13381" s="4"/>
      <c r="U13381" s="11"/>
      <c r="V13381" s="4"/>
      <c r="W13381" s="11"/>
      <c r="X13381" s="4"/>
      <c r="Y13381" s="11"/>
      <c r="Z13381" s="4"/>
      <c r="AA13381" s="1" t="s">
        <v>16</v>
      </c>
      <c r="AC13381" s="23" t="s">
        <v>37894</v>
      </c>
      <c r="AD13381" s="23" t="s">
        <v>47279</v>
      </c>
      <c r="AE13381" t="s">
        <v>35394</v>
      </c>
    </row>
    <row r="13382" spans="1:31" ht="15" customHeight="1">
      <c r="A13382" s="1">
        <v>13381</v>
      </c>
      <c r="B13382" s="9" t="s">
        <v>6</v>
      </c>
      <c r="C13382" s="1" t="s">
        <v>20708</v>
      </c>
      <c r="D13382" s="12" t="s">
        <v>3055</v>
      </c>
      <c r="E13382" s="12" t="s">
        <v>139</v>
      </c>
      <c r="F13382" s="12" t="s">
        <v>30735</v>
      </c>
      <c r="G13382" s="17">
        <f>9149001906</f>
        <v>9149001906</v>
      </c>
      <c r="H13382" s="9" t="s">
        <v>8</v>
      </c>
      <c r="I13382" s="1" t="s">
        <v>62</v>
      </c>
      <c r="J13382" s="4" t="s">
        <v>47305</v>
      </c>
      <c r="K13382" s="3" t="s">
        <v>17</v>
      </c>
      <c r="L13382" s="4" t="s">
        <v>47305</v>
      </c>
      <c r="M13382" s="11"/>
      <c r="N13382" s="4"/>
      <c r="O13382" s="11"/>
      <c r="P13382" s="4"/>
      <c r="Q13382" s="11"/>
      <c r="R13382" s="4"/>
      <c r="S13382" s="11"/>
      <c r="T13382" s="4"/>
      <c r="U13382" s="11"/>
      <c r="V13382" s="4"/>
      <c r="W13382" s="11"/>
      <c r="X13382" s="4"/>
      <c r="Y13382" s="11"/>
      <c r="Z13382" s="4"/>
      <c r="AA13382" s="1" t="s">
        <v>16</v>
      </c>
      <c r="AC13382" s="23" t="s">
        <v>37894</v>
      </c>
      <c r="AD13382" s="23" t="s">
        <v>47279</v>
      </c>
      <c r="AE13382" t="s">
        <v>35394</v>
      </c>
    </row>
    <row r="13383" spans="1:31" ht="15" customHeight="1">
      <c r="A13383" s="1">
        <v>13382</v>
      </c>
      <c r="B13383" s="9" t="s">
        <v>6</v>
      </c>
      <c r="C13383" s="1" t="s">
        <v>20711</v>
      </c>
      <c r="D13383" s="12" t="s">
        <v>1410</v>
      </c>
      <c r="E13383" s="12" t="s">
        <v>3260</v>
      </c>
      <c r="F13383" s="12" t="s">
        <v>30300</v>
      </c>
      <c r="G13383" s="17">
        <f>919946009699</f>
        <v>919946009699</v>
      </c>
      <c r="H13383" s="9" t="s">
        <v>20</v>
      </c>
      <c r="I13383" s="1" t="s">
        <v>62</v>
      </c>
      <c r="J13383" s="4" t="s">
        <v>47305</v>
      </c>
      <c r="K13383" s="3" t="s">
        <v>42</v>
      </c>
      <c r="L13383" s="4" t="s">
        <v>47305</v>
      </c>
      <c r="M13383" s="11"/>
      <c r="N13383" s="4"/>
      <c r="O13383" s="11"/>
      <c r="P13383" s="4"/>
      <c r="Q13383" s="11"/>
      <c r="R13383" s="4"/>
      <c r="S13383" s="11"/>
      <c r="T13383" s="4"/>
      <c r="U13383" s="11"/>
      <c r="V13383" s="4"/>
      <c r="W13383" s="11"/>
      <c r="X13383" s="4"/>
      <c r="Y13383" s="11"/>
      <c r="Z13383" s="4"/>
      <c r="AA13383" s="1" t="s">
        <v>11</v>
      </c>
      <c r="AC13383" s="23" t="s">
        <v>37894</v>
      </c>
      <c r="AD13383" s="23" t="s">
        <v>47279</v>
      </c>
      <c r="AE13383" t="s">
        <v>35410</v>
      </c>
    </row>
    <row r="13384" spans="1:31" ht="15" customHeight="1">
      <c r="A13384" s="1">
        <v>13383</v>
      </c>
      <c r="B13384" s="9" t="s">
        <v>6</v>
      </c>
      <c r="C13384" s="1" t="s">
        <v>20713</v>
      </c>
      <c r="D13384" s="21" t="s">
        <v>176</v>
      </c>
      <c r="E13384" s="12" t="s">
        <v>37699</v>
      </c>
      <c r="F13384" s="12" t="s">
        <v>30669</v>
      </c>
      <c r="G13384" s="17">
        <f>914940440066</f>
        <v>914940440066</v>
      </c>
      <c r="H13384" s="9" t="s">
        <v>15</v>
      </c>
      <c r="I13384" s="1" t="s">
        <v>41</v>
      </c>
      <c r="J13384" s="4" t="s">
        <v>47305</v>
      </c>
      <c r="K13384" s="11" t="s">
        <v>14136</v>
      </c>
      <c r="L13384" s="4" t="s">
        <v>47305</v>
      </c>
      <c r="M13384" s="11"/>
      <c r="N13384" s="4"/>
      <c r="O13384" s="11"/>
      <c r="P13384" s="4"/>
      <c r="Q13384" s="11"/>
      <c r="R13384" s="4"/>
      <c r="S13384" s="11"/>
      <c r="T13384" s="4"/>
      <c r="U13384" s="11"/>
      <c r="V13384" s="4"/>
      <c r="W13384" s="11"/>
      <c r="X13384" s="4"/>
      <c r="Y13384" s="11"/>
      <c r="Z13384" s="4"/>
      <c r="AA13384" s="1" t="s">
        <v>16</v>
      </c>
      <c r="AC13384" s="23" t="s">
        <v>37894</v>
      </c>
      <c r="AD13384" s="23" t="s">
        <v>47279</v>
      </c>
      <c r="AE13384" t="s">
        <v>35399</v>
      </c>
    </row>
    <row r="13385" spans="1:31" ht="15" customHeight="1">
      <c r="A13385" s="1">
        <v>13384</v>
      </c>
      <c r="B13385" s="9" t="s">
        <v>6</v>
      </c>
      <c r="C13385" s="1" t="s">
        <v>20715</v>
      </c>
      <c r="D13385" s="12" t="s">
        <v>1046</v>
      </c>
      <c r="E13385" s="12" t="s">
        <v>139</v>
      </c>
      <c r="F13385" s="12" t="s">
        <v>30577</v>
      </c>
      <c r="G13385" s="17">
        <f>919099969444</f>
        <v>919099969444</v>
      </c>
      <c r="H13385" s="9" t="s">
        <v>15</v>
      </c>
      <c r="I13385" s="1" t="s">
        <v>62</v>
      </c>
      <c r="J13385" s="4" t="s">
        <v>47305</v>
      </c>
      <c r="K13385" s="3" t="s">
        <v>42</v>
      </c>
      <c r="L13385" s="4" t="s">
        <v>47305</v>
      </c>
      <c r="M13385" s="11"/>
      <c r="N13385" s="4"/>
      <c r="O13385" s="11"/>
      <c r="P13385" s="4"/>
      <c r="Q13385" s="11"/>
      <c r="R13385" s="4"/>
      <c r="S13385" s="11"/>
      <c r="T13385" s="4"/>
      <c r="U13385" s="11"/>
      <c r="V13385" s="4"/>
      <c r="W13385" s="11"/>
      <c r="X13385" s="4"/>
      <c r="Y13385" s="11"/>
      <c r="Z13385" s="4"/>
      <c r="AA13385" s="1" t="s">
        <v>16</v>
      </c>
      <c r="AC13385" s="23" t="s">
        <v>37894</v>
      </c>
      <c r="AD13385" s="23" t="s">
        <v>47279</v>
      </c>
      <c r="AE13385" t="s">
        <v>35409</v>
      </c>
    </row>
    <row r="13386" spans="1:31" ht="15" customHeight="1">
      <c r="A13386" s="1">
        <v>13385</v>
      </c>
      <c r="B13386" s="9" t="s">
        <v>6</v>
      </c>
      <c r="C13386" s="1" t="s">
        <v>20716</v>
      </c>
      <c r="D13386" s="12" t="s">
        <v>841</v>
      </c>
      <c r="E13386" s="12" t="s">
        <v>90</v>
      </c>
      <c r="F13386" s="12" t="s">
        <v>30705</v>
      </c>
      <c r="G13386" s="17">
        <f>91944944094</f>
        <v>91944944094</v>
      </c>
      <c r="H13386" s="9" t="s">
        <v>8</v>
      </c>
      <c r="I13386" s="1" t="s">
        <v>41</v>
      </c>
      <c r="J13386" s="4" t="s">
        <v>47305</v>
      </c>
      <c r="K13386" s="3" t="s">
        <v>17</v>
      </c>
      <c r="L13386" s="4" t="s">
        <v>47305</v>
      </c>
      <c r="M13386" s="4" t="s">
        <v>13</v>
      </c>
      <c r="N13386" s="3" t="str">
        <f t="shared" ref="N13386:N13388" si="529">J13386</f>
        <v>[35 lacs - 50 lacs]</v>
      </c>
      <c r="O13386" s="11"/>
      <c r="P13386" s="4"/>
      <c r="Q13386" s="11"/>
      <c r="R13386" s="4"/>
      <c r="S13386" s="11"/>
      <c r="T13386" s="4"/>
      <c r="U13386" s="11"/>
      <c r="V13386" s="4"/>
      <c r="W13386" s="11"/>
      <c r="X13386" s="4"/>
      <c r="Y13386" s="11"/>
      <c r="Z13386" s="4"/>
      <c r="AA13386" s="1" t="s">
        <v>16</v>
      </c>
      <c r="AC13386" s="23" t="s">
        <v>37894</v>
      </c>
      <c r="AD13386" s="23" t="s">
        <v>47279</v>
      </c>
      <c r="AE13386" t="s">
        <v>35399</v>
      </c>
    </row>
    <row r="13387" spans="1:31" ht="15" customHeight="1">
      <c r="A13387" s="1">
        <v>13386</v>
      </c>
      <c r="B13387" s="9" t="s">
        <v>6</v>
      </c>
      <c r="C13387" s="1" t="s">
        <v>20717</v>
      </c>
      <c r="D13387" s="12" t="s">
        <v>3613</v>
      </c>
      <c r="E13387" s="12" t="s">
        <v>93</v>
      </c>
      <c r="F13387" s="12" t="s">
        <v>30664</v>
      </c>
      <c r="G13387" s="17">
        <f>914401091169</f>
        <v>914401091169</v>
      </c>
      <c r="H13387" s="9" t="s">
        <v>132</v>
      </c>
      <c r="I13387" s="1" t="s">
        <v>41</v>
      </c>
      <c r="J13387" s="4" t="s">
        <v>47305</v>
      </c>
      <c r="K13387" s="3" t="s">
        <v>17</v>
      </c>
      <c r="L13387" s="4" t="s">
        <v>47305</v>
      </c>
      <c r="M13387" s="4" t="s">
        <v>42</v>
      </c>
      <c r="N13387" s="3" t="str">
        <f t="shared" si="529"/>
        <v>[35 lacs - 50 lacs]</v>
      </c>
      <c r="O13387" s="11"/>
      <c r="P13387" s="4"/>
      <c r="Q13387" s="11"/>
      <c r="R13387" s="4"/>
      <c r="S13387" s="11"/>
      <c r="T13387" s="4"/>
      <c r="U13387" s="11"/>
      <c r="V13387" s="4"/>
      <c r="W13387" s="11"/>
      <c r="X13387" s="4"/>
      <c r="Y13387" s="11"/>
      <c r="Z13387" s="4"/>
      <c r="AA13387" s="1" t="s">
        <v>16</v>
      </c>
      <c r="AC13387" s="23" t="s">
        <v>37894</v>
      </c>
      <c r="AD13387" s="23" t="s">
        <v>47279</v>
      </c>
      <c r="AE13387" t="s">
        <v>35394</v>
      </c>
    </row>
    <row r="13388" spans="1:31" ht="15" customHeight="1">
      <c r="A13388" s="1">
        <v>13387</v>
      </c>
      <c r="B13388" s="9" t="s">
        <v>6</v>
      </c>
      <c r="C13388" s="1" t="s">
        <v>20720</v>
      </c>
      <c r="D13388" s="12" t="s">
        <v>13965</v>
      </c>
      <c r="E13388" s="12" t="s">
        <v>785</v>
      </c>
      <c r="F13388" s="12" t="s">
        <v>31088</v>
      </c>
      <c r="G13388" s="17">
        <f>919601649996</f>
        <v>919601649996</v>
      </c>
      <c r="H13388" s="9" t="s">
        <v>20</v>
      </c>
      <c r="I13388" s="1" t="s">
        <v>9</v>
      </c>
      <c r="J13388" s="4" t="s">
        <v>47305</v>
      </c>
      <c r="K13388" s="3" t="s">
        <v>17</v>
      </c>
      <c r="L13388" s="4" t="s">
        <v>47305</v>
      </c>
      <c r="M13388" s="4" t="s">
        <v>13</v>
      </c>
      <c r="N13388" s="3" t="str">
        <f t="shared" si="529"/>
        <v>[35 lacs - 50 lacs]</v>
      </c>
      <c r="O13388" s="11"/>
      <c r="P13388" s="4"/>
      <c r="Q13388" s="11"/>
      <c r="R13388" s="4"/>
      <c r="S13388" s="11"/>
      <c r="T13388" s="4"/>
      <c r="U13388" s="11"/>
      <c r="V13388" s="4"/>
      <c r="W13388" s="11"/>
      <c r="X13388" s="4"/>
      <c r="Y13388" s="11"/>
      <c r="Z13388" s="4"/>
      <c r="AA13388" s="1" t="s">
        <v>16</v>
      </c>
      <c r="AC13388" s="23" t="s">
        <v>37894</v>
      </c>
      <c r="AD13388" s="23" t="s">
        <v>47279</v>
      </c>
      <c r="AE13388" t="s">
        <v>35394</v>
      </c>
    </row>
    <row r="13389" spans="1:31" ht="15" customHeight="1">
      <c r="A13389" s="1">
        <v>13388</v>
      </c>
      <c r="B13389" s="9" t="s">
        <v>6</v>
      </c>
      <c r="C13389" s="1" t="s">
        <v>20724</v>
      </c>
      <c r="D13389" s="12" t="s">
        <v>36036</v>
      </c>
      <c r="E13389" s="12" t="s">
        <v>40</v>
      </c>
      <c r="F13389" s="12" t="s">
        <v>35279</v>
      </c>
      <c r="G13389" s="17">
        <f>91914446</f>
        <v>91914446</v>
      </c>
      <c r="H13389" s="9" t="s">
        <v>8</v>
      </c>
      <c r="I13389" s="1" t="s">
        <v>41</v>
      </c>
      <c r="J13389" s="4" t="s">
        <v>47305</v>
      </c>
      <c r="K13389" s="3" t="s">
        <v>17</v>
      </c>
      <c r="L13389" s="4" t="s">
        <v>47305</v>
      </c>
      <c r="M13389" s="11"/>
      <c r="N13389" s="4"/>
      <c r="O13389" s="11"/>
      <c r="P13389" s="4"/>
      <c r="Q13389" s="11"/>
      <c r="R13389" s="4"/>
      <c r="S13389" s="11"/>
      <c r="T13389" s="4"/>
      <c r="U13389" s="11"/>
      <c r="V13389" s="4"/>
      <c r="W13389" s="11"/>
      <c r="X13389" s="4"/>
      <c r="Y13389" s="11"/>
      <c r="Z13389" s="4"/>
      <c r="AA13389" s="1" t="s">
        <v>16</v>
      </c>
      <c r="AC13389" s="23" t="s">
        <v>37894</v>
      </c>
      <c r="AD13389" s="23" t="s">
        <v>47279</v>
      </c>
      <c r="AE13389" t="s">
        <v>35394</v>
      </c>
    </row>
    <row r="13390" spans="1:31" ht="15" customHeight="1">
      <c r="A13390" s="1">
        <v>13389</v>
      </c>
      <c r="B13390" s="9" t="s">
        <v>6</v>
      </c>
      <c r="C13390" s="1" t="s">
        <v>20727</v>
      </c>
      <c r="D13390" s="12" t="s">
        <v>6636</v>
      </c>
      <c r="E13390" s="12" t="s">
        <v>40</v>
      </c>
      <c r="F13390" s="12" t="s">
        <v>33220</v>
      </c>
      <c r="G13390" s="17">
        <f>91949494999</f>
        <v>91949494999</v>
      </c>
      <c r="H13390" s="9" t="s">
        <v>8</v>
      </c>
      <c r="I13390" s="1" t="s">
        <v>41</v>
      </c>
      <c r="J13390" s="4" t="s">
        <v>47305</v>
      </c>
      <c r="K13390" s="3" t="s">
        <v>17</v>
      </c>
      <c r="L13390" s="4" t="s">
        <v>47305</v>
      </c>
      <c r="M13390" s="11"/>
      <c r="N13390" s="4"/>
      <c r="O13390" s="11"/>
      <c r="P13390" s="4"/>
      <c r="Q13390" s="11"/>
      <c r="R13390" s="4"/>
      <c r="S13390" s="11"/>
      <c r="T13390" s="4"/>
      <c r="U13390" s="11"/>
      <c r="V13390" s="4"/>
      <c r="W13390" s="11"/>
      <c r="X13390" s="4"/>
      <c r="Y13390" s="11"/>
      <c r="Z13390" s="4"/>
      <c r="AA13390" s="1" t="s">
        <v>16</v>
      </c>
      <c r="AC13390" s="23" t="s">
        <v>37894</v>
      </c>
      <c r="AD13390" s="23" t="s">
        <v>47279</v>
      </c>
      <c r="AE13390" t="s">
        <v>35399</v>
      </c>
    </row>
    <row r="13391" spans="1:31" ht="15" customHeight="1">
      <c r="A13391" s="1">
        <v>13390</v>
      </c>
      <c r="B13391" s="9" t="s">
        <v>6</v>
      </c>
      <c r="C13391" s="1" t="s">
        <v>20728</v>
      </c>
      <c r="D13391" s="12" t="s">
        <v>1506</v>
      </c>
      <c r="E13391" s="12" t="s">
        <v>40</v>
      </c>
      <c r="F13391" s="12" t="s">
        <v>35248</v>
      </c>
      <c r="G13391" s="17">
        <f>91994664104</f>
        <v>91994664104</v>
      </c>
      <c r="H13391" s="9" t="s">
        <v>8</v>
      </c>
      <c r="I13391" s="1" t="s">
        <v>41</v>
      </c>
      <c r="J13391" s="4" t="s">
        <v>47305</v>
      </c>
      <c r="K13391" s="3" t="s">
        <v>17</v>
      </c>
      <c r="L13391" s="4" t="s">
        <v>47305</v>
      </c>
      <c r="M13391" s="11"/>
      <c r="N13391" s="4"/>
      <c r="O13391" s="11"/>
      <c r="P13391" s="4"/>
      <c r="Q13391" s="11"/>
      <c r="R13391" s="4"/>
      <c r="S13391" s="11"/>
      <c r="T13391" s="4"/>
      <c r="U13391" s="11"/>
      <c r="V13391" s="4"/>
      <c r="W13391" s="11"/>
      <c r="X13391" s="4"/>
      <c r="Y13391" s="11"/>
      <c r="Z13391" s="4"/>
      <c r="AA13391" s="1" t="s">
        <v>16</v>
      </c>
      <c r="AC13391" s="23" t="s">
        <v>37894</v>
      </c>
      <c r="AD13391" s="23" t="s">
        <v>47279</v>
      </c>
      <c r="AE13391" t="s">
        <v>35410</v>
      </c>
    </row>
    <row r="13392" spans="1:31" ht="15" customHeight="1">
      <c r="A13392" s="1">
        <v>13391</v>
      </c>
      <c r="B13392" s="9" t="s">
        <v>6</v>
      </c>
      <c r="C13392" s="1" t="s">
        <v>20747</v>
      </c>
      <c r="D13392" s="12" t="s">
        <v>1079</v>
      </c>
      <c r="E13392" s="12" t="s">
        <v>40</v>
      </c>
      <c r="F13392" s="12" t="s">
        <v>30369</v>
      </c>
      <c r="G13392" s="17">
        <f>919446941</f>
        <v>919446941</v>
      </c>
      <c r="H13392" s="9" t="s">
        <v>8</v>
      </c>
      <c r="I13392" s="1" t="s">
        <v>41</v>
      </c>
      <c r="J13392" s="4" t="s">
        <v>47305</v>
      </c>
      <c r="K13392" s="3" t="s">
        <v>17</v>
      </c>
      <c r="L13392" s="4" t="s">
        <v>47305</v>
      </c>
      <c r="M13392" s="11"/>
      <c r="N13392" s="4"/>
      <c r="O13392" s="11"/>
      <c r="P13392" s="4"/>
      <c r="Q13392" s="11"/>
      <c r="R13392" s="4"/>
      <c r="S13392" s="11"/>
      <c r="T13392" s="4"/>
      <c r="U13392" s="11"/>
      <c r="V13392" s="4"/>
      <c r="W13392" s="11"/>
      <c r="X13392" s="4"/>
      <c r="Y13392" s="11"/>
      <c r="Z13392" s="4"/>
      <c r="AA13392" s="1" t="s">
        <v>16</v>
      </c>
      <c r="AC13392" s="23" t="s">
        <v>37894</v>
      </c>
      <c r="AD13392" s="23" t="s">
        <v>47279</v>
      </c>
      <c r="AE13392" t="s">
        <v>35394</v>
      </c>
    </row>
    <row r="13393" spans="1:31" ht="15" customHeight="1">
      <c r="A13393" s="1">
        <v>13392</v>
      </c>
      <c r="B13393" s="9" t="s">
        <v>6</v>
      </c>
      <c r="C13393" s="1" t="s">
        <v>20750</v>
      </c>
      <c r="D13393" s="12" t="s">
        <v>37700</v>
      </c>
      <c r="E13393" s="12" t="s">
        <v>734</v>
      </c>
      <c r="F13393" s="12" t="s">
        <v>30434</v>
      </c>
      <c r="G13393" s="17">
        <f>91944641140</f>
        <v>91944641140</v>
      </c>
      <c r="H13393" s="9" t="s">
        <v>20</v>
      </c>
      <c r="I13393" s="1" t="s">
        <v>41</v>
      </c>
      <c r="J13393" s="4" t="s">
        <v>47305</v>
      </c>
      <c r="K13393" s="3" t="s">
        <v>17</v>
      </c>
      <c r="L13393" s="4" t="s">
        <v>47305</v>
      </c>
      <c r="M13393" s="11"/>
      <c r="N13393" s="4"/>
      <c r="O13393" s="11"/>
      <c r="P13393" s="4"/>
      <c r="Q13393" s="11"/>
      <c r="R13393" s="4"/>
      <c r="S13393" s="11"/>
      <c r="T13393" s="4"/>
      <c r="U13393" s="11"/>
      <c r="V13393" s="4"/>
      <c r="W13393" s="11"/>
      <c r="X13393" s="4"/>
      <c r="Y13393" s="11"/>
      <c r="Z13393" s="4"/>
      <c r="AA13393" s="1" t="s">
        <v>16</v>
      </c>
      <c r="AC13393" s="23" t="s">
        <v>37894</v>
      </c>
      <c r="AD13393" s="23" t="s">
        <v>47279</v>
      </c>
      <c r="AE13393" t="s">
        <v>35394</v>
      </c>
    </row>
    <row r="13394" spans="1:31" ht="15" customHeight="1">
      <c r="A13394" s="1">
        <v>13393</v>
      </c>
      <c r="B13394" s="9" t="s">
        <v>6</v>
      </c>
      <c r="C13394" s="1" t="s">
        <v>20753</v>
      </c>
      <c r="D13394" s="12" t="s">
        <v>3986</v>
      </c>
      <c r="E13394" s="12" t="s">
        <v>139</v>
      </c>
      <c r="F13394" s="12" t="s">
        <v>24652</v>
      </c>
      <c r="G13394" s="17">
        <f>919909449666</f>
        <v>919909449666</v>
      </c>
      <c r="H13394" s="9" t="s">
        <v>8</v>
      </c>
      <c r="I13394" s="1" t="s">
        <v>9</v>
      </c>
      <c r="J13394" s="4" t="s">
        <v>47305</v>
      </c>
      <c r="K13394" s="3" t="s">
        <v>42</v>
      </c>
      <c r="L13394" s="4" t="s">
        <v>47305</v>
      </c>
      <c r="M13394" s="11"/>
      <c r="N13394" s="4"/>
      <c r="O13394" s="11"/>
      <c r="P13394" s="4"/>
      <c r="Q13394" s="11"/>
      <c r="R13394" s="4"/>
      <c r="S13394" s="11"/>
      <c r="T13394" s="4"/>
      <c r="U13394" s="11"/>
      <c r="V13394" s="4"/>
      <c r="W13394" s="11"/>
      <c r="X13394" s="4"/>
      <c r="Y13394" s="11"/>
      <c r="Z13394" s="4"/>
      <c r="AA13394" s="1" t="s">
        <v>11</v>
      </c>
      <c r="AC13394" s="23" t="s">
        <v>37894</v>
      </c>
      <c r="AD13394" s="23" t="s">
        <v>47279</v>
      </c>
      <c r="AE13394" t="s">
        <v>35399</v>
      </c>
    </row>
    <row r="13395" spans="1:31" ht="15" customHeight="1">
      <c r="A13395" s="1">
        <v>13394</v>
      </c>
      <c r="B13395" s="9" t="s">
        <v>6</v>
      </c>
      <c r="C13395" s="1" t="s">
        <v>20766</v>
      </c>
      <c r="D13395" s="12" t="s">
        <v>37701</v>
      </c>
      <c r="E13395" s="12" t="s">
        <v>881</v>
      </c>
      <c r="F13395" s="12" t="s">
        <v>30539</v>
      </c>
      <c r="G13395" s="17">
        <f>9194094404</f>
        <v>9194094404</v>
      </c>
      <c r="H13395" s="9" t="s">
        <v>20</v>
      </c>
      <c r="I13395" s="1" t="s">
        <v>62</v>
      </c>
      <c r="J13395" s="4" t="s">
        <v>47305</v>
      </c>
      <c r="K13395" s="3" t="s">
        <v>17</v>
      </c>
      <c r="L13395" s="4" t="s">
        <v>47305</v>
      </c>
      <c r="M13395" s="11"/>
      <c r="N13395" s="4"/>
      <c r="O13395" s="11"/>
      <c r="P13395" s="4"/>
      <c r="Q13395" s="11"/>
      <c r="R13395" s="4"/>
      <c r="S13395" s="11"/>
      <c r="T13395" s="4"/>
      <c r="U13395" s="11"/>
      <c r="V13395" s="4"/>
      <c r="W13395" s="11"/>
      <c r="X13395" s="4"/>
      <c r="Y13395" s="11"/>
      <c r="Z13395" s="4"/>
      <c r="AA13395" s="1" t="s">
        <v>16</v>
      </c>
      <c r="AC13395" s="23" t="s">
        <v>37894</v>
      </c>
      <c r="AD13395" s="23" t="s">
        <v>47279</v>
      </c>
      <c r="AE13395" t="s">
        <v>35409</v>
      </c>
    </row>
    <row r="13396" spans="1:31" ht="15" customHeight="1">
      <c r="A13396" s="1">
        <v>13395</v>
      </c>
      <c r="B13396" s="9" t="s">
        <v>6</v>
      </c>
      <c r="C13396" s="1" t="s">
        <v>20784</v>
      </c>
      <c r="D13396" s="12" t="s">
        <v>162</v>
      </c>
      <c r="E13396" s="12" t="s">
        <v>2222</v>
      </c>
      <c r="F13396" s="12" t="s">
        <v>33221</v>
      </c>
      <c r="G13396" s="17">
        <f>91949449944</f>
        <v>91949449944</v>
      </c>
      <c r="H13396" s="9" t="s">
        <v>20</v>
      </c>
      <c r="I13396" s="1" t="s">
        <v>62</v>
      </c>
      <c r="J13396" s="4" t="s">
        <v>47305</v>
      </c>
      <c r="K13396" s="3" t="s">
        <v>42</v>
      </c>
      <c r="L13396" s="4" t="s">
        <v>47305</v>
      </c>
      <c r="M13396" s="11"/>
      <c r="N13396" s="4"/>
      <c r="O13396" s="11"/>
      <c r="P13396" s="4"/>
      <c r="Q13396" s="11"/>
      <c r="R13396" s="4"/>
      <c r="S13396" s="11"/>
      <c r="T13396" s="4"/>
      <c r="U13396" s="11"/>
      <c r="V13396" s="4"/>
      <c r="W13396" s="11"/>
      <c r="X13396" s="4"/>
      <c r="Y13396" s="11"/>
      <c r="Z13396" s="4"/>
      <c r="AA13396" s="1" t="s">
        <v>16</v>
      </c>
      <c r="AC13396" s="23" t="s">
        <v>37894</v>
      </c>
      <c r="AD13396" s="23" t="s">
        <v>47279</v>
      </c>
      <c r="AE13396" t="s">
        <v>35394</v>
      </c>
    </row>
    <row r="13397" spans="1:31" ht="15" customHeight="1">
      <c r="A13397" s="1">
        <v>13396</v>
      </c>
      <c r="B13397" s="9" t="s">
        <v>6</v>
      </c>
      <c r="C13397" s="1" t="s">
        <v>20786</v>
      </c>
      <c r="D13397" s="12" t="s">
        <v>1636</v>
      </c>
      <c r="E13397" s="12" t="s">
        <v>40</v>
      </c>
      <c r="F13397" s="12" t="s">
        <v>35318</v>
      </c>
      <c r="G13397" s="17">
        <f>914400499414</f>
        <v>914400499414</v>
      </c>
      <c r="H13397" s="9" t="s">
        <v>15</v>
      </c>
      <c r="I13397" s="1" t="s">
        <v>9</v>
      </c>
      <c r="J13397" s="4" t="s">
        <v>47305</v>
      </c>
      <c r="K13397" s="3" t="s">
        <v>42</v>
      </c>
      <c r="L13397" s="4" t="s">
        <v>47305</v>
      </c>
      <c r="M13397" s="11"/>
      <c r="N13397" s="4"/>
      <c r="O13397" s="11"/>
      <c r="P13397" s="4"/>
      <c r="Q13397" s="11"/>
      <c r="R13397" s="4"/>
      <c r="S13397" s="11"/>
      <c r="T13397" s="4"/>
      <c r="U13397" s="11"/>
      <c r="V13397" s="4"/>
      <c r="W13397" s="11"/>
      <c r="X13397" s="4"/>
      <c r="Y13397" s="11"/>
      <c r="Z13397" s="4"/>
      <c r="AA13397" s="1" t="s">
        <v>16</v>
      </c>
      <c r="AC13397" s="23" t="s">
        <v>37894</v>
      </c>
      <c r="AD13397" s="23" t="s">
        <v>47279</v>
      </c>
      <c r="AE13397" t="s">
        <v>35409</v>
      </c>
    </row>
    <row r="13398" spans="1:31" ht="15" customHeight="1">
      <c r="A13398" s="1">
        <v>13397</v>
      </c>
      <c r="B13398" s="9" t="s">
        <v>6</v>
      </c>
      <c r="C13398" s="1" t="s">
        <v>20791</v>
      </c>
      <c r="D13398" s="21" t="s">
        <v>37702</v>
      </c>
      <c r="E13398" s="12" t="s">
        <v>78</v>
      </c>
      <c r="F13398" s="12" t="s">
        <v>30648</v>
      </c>
      <c r="G13398" s="17">
        <f>914611111449</f>
        <v>914611111449</v>
      </c>
      <c r="H13398" s="9" t="s">
        <v>8</v>
      </c>
      <c r="I13398" s="1" t="s">
        <v>41</v>
      </c>
      <c r="J13398" s="4" t="s">
        <v>47305</v>
      </c>
      <c r="K13398" s="3" t="s">
        <v>17</v>
      </c>
      <c r="L13398" s="4" t="s">
        <v>47305</v>
      </c>
      <c r="M13398" s="4" t="s">
        <v>42</v>
      </c>
      <c r="N13398" s="3" t="str">
        <f>J13398</f>
        <v>[35 lacs - 50 lacs]</v>
      </c>
      <c r="O13398" s="11"/>
      <c r="P13398" s="4"/>
      <c r="Q13398" s="11"/>
      <c r="R13398" s="4"/>
      <c r="S13398" s="11"/>
      <c r="T13398" s="4"/>
      <c r="U13398" s="11"/>
      <c r="V13398" s="4"/>
      <c r="W13398" s="11"/>
      <c r="X13398" s="4"/>
      <c r="Y13398" s="11"/>
      <c r="Z13398" s="4"/>
      <c r="AA13398" s="1" t="s">
        <v>16</v>
      </c>
      <c r="AC13398" s="23" t="s">
        <v>37894</v>
      </c>
      <c r="AD13398" s="23" t="s">
        <v>47279</v>
      </c>
      <c r="AE13398" t="s">
        <v>35409</v>
      </c>
    </row>
    <row r="13399" spans="1:31" ht="15" customHeight="1">
      <c r="A13399" s="1">
        <v>13398</v>
      </c>
      <c r="B13399" s="9" t="s">
        <v>6</v>
      </c>
      <c r="C13399" s="1" t="s">
        <v>20796</v>
      </c>
      <c r="D13399" s="12" t="s">
        <v>558</v>
      </c>
      <c r="E13399" s="12" t="s">
        <v>4959</v>
      </c>
      <c r="F13399" s="12" t="s">
        <v>30706</v>
      </c>
      <c r="G13399" s="17">
        <f>91944490690</f>
        <v>91944490690</v>
      </c>
      <c r="H13399" s="9" t="s">
        <v>20</v>
      </c>
      <c r="I13399" s="1" t="s">
        <v>62</v>
      </c>
      <c r="J13399" s="4" t="s">
        <v>47305</v>
      </c>
      <c r="K13399" s="3" t="s">
        <v>42</v>
      </c>
      <c r="L13399" s="4" t="s">
        <v>47305</v>
      </c>
      <c r="M13399" s="11"/>
      <c r="N13399" s="4"/>
      <c r="O13399" s="11"/>
      <c r="P13399" s="4"/>
      <c r="Q13399" s="11"/>
      <c r="R13399" s="4"/>
      <c r="S13399" s="11"/>
      <c r="T13399" s="4"/>
      <c r="U13399" s="11"/>
      <c r="V13399" s="4"/>
      <c r="W13399" s="11"/>
      <c r="X13399" s="4"/>
      <c r="Y13399" s="11"/>
      <c r="Z13399" s="4"/>
      <c r="AA13399" s="1" t="s">
        <v>16</v>
      </c>
      <c r="AC13399" s="23" t="s">
        <v>37894</v>
      </c>
      <c r="AD13399" s="23" t="s">
        <v>47279</v>
      </c>
      <c r="AE13399" t="s">
        <v>35410</v>
      </c>
    </row>
    <row r="13400" spans="1:31" ht="15" customHeight="1">
      <c r="A13400" s="1">
        <v>13399</v>
      </c>
      <c r="B13400" s="9" t="s">
        <v>6</v>
      </c>
      <c r="C13400" s="1" t="s">
        <v>20814</v>
      </c>
      <c r="D13400" s="12" t="s">
        <v>1227</v>
      </c>
      <c r="E13400" s="12" t="s">
        <v>37703</v>
      </c>
      <c r="F13400" s="12" t="s">
        <v>30769</v>
      </c>
      <c r="G13400" s="17">
        <v>946461416</v>
      </c>
      <c r="H13400" s="9" t="s">
        <v>8</v>
      </c>
      <c r="I13400" s="1" t="s">
        <v>62</v>
      </c>
      <c r="J13400" s="4" t="s">
        <v>47305</v>
      </c>
      <c r="K13400" s="3" t="s">
        <v>17</v>
      </c>
      <c r="L13400" s="4" t="s">
        <v>47305</v>
      </c>
      <c r="M13400" s="4" t="s">
        <v>42</v>
      </c>
      <c r="N13400" s="3" t="str">
        <f>J13400</f>
        <v>[35 lacs - 50 lacs]</v>
      </c>
      <c r="O13400" s="11"/>
      <c r="P13400" s="4"/>
      <c r="Q13400" s="11"/>
      <c r="R13400" s="4"/>
      <c r="S13400" s="11"/>
      <c r="T13400" s="4"/>
      <c r="U13400" s="11"/>
      <c r="V13400" s="4"/>
      <c r="W13400" s="11"/>
      <c r="X13400" s="4"/>
      <c r="Y13400" s="11"/>
      <c r="Z13400" s="4"/>
      <c r="AA13400" s="1" t="s">
        <v>11</v>
      </c>
      <c r="AC13400" s="23" t="s">
        <v>37894</v>
      </c>
      <c r="AD13400" s="23" t="s">
        <v>47279</v>
      </c>
      <c r="AE13400" t="s">
        <v>35394</v>
      </c>
    </row>
    <row r="13401" spans="1:31" ht="15" customHeight="1">
      <c r="A13401" s="1">
        <v>13400</v>
      </c>
      <c r="B13401" s="9" t="s">
        <v>6</v>
      </c>
      <c r="C13401" s="1" t="s">
        <v>20823</v>
      </c>
      <c r="D13401" s="12" t="s">
        <v>773</v>
      </c>
      <c r="E13401" s="12" t="s">
        <v>139</v>
      </c>
      <c r="F13401" s="12" t="s">
        <v>30396</v>
      </c>
      <c r="G13401" s="17">
        <f>91944494999</f>
        <v>91944494999</v>
      </c>
      <c r="H13401" s="9" t="s">
        <v>8</v>
      </c>
      <c r="I13401" s="1" t="s">
        <v>41</v>
      </c>
      <c r="J13401" s="4" t="s">
        <v>47305</v>
      </c>
      <c r="K13401" s="3" t="s">
        <v>17</v>
      </c>
      <c r="L13401" s="4" t="s">
        <v>47305</v>
      </c>
      <c r="M13401" s="11"/>
      <c r="N13401" s="4"/>
      <c r="O13401" s="11"/>
      <c r="P13401" s="4"/>
      <c r="Q13401" s="11"/>
      <c r="R13401" s="4"/>
      <c r="S13401" s="11"/>
      <c r="T13401" s="4"/>
      <c r="U13401" s="11"/>
      <c r="V13401" s="4"/>
      <c r="W13401" s="11"/>
      <c r="X13401" s="4"/>
      <c r="Y13401" s="11"/>
      <c r="Z13401" s="4"/>
      <c r="AA13401" s="1" t="s">
        <v>16</v>
      </c>
      <c r="AC13401" s="23" t="s">
        <v>37894</v>
      </c>
      <c r="AD13401" s="23" t="s">
        <v>47279</v>
      </c>
      <c r="AE13401" t="s">
        <v>35409</v>
      </c>
    </row>
    <row r="13402" spans="1:31" ht="15" customHeight="1">
      <c r="A13402" s="1">
        <v>13401</v>
      </c>
      <c r="B13402" s="9" t="s">
        <v>6</v>
      </c>
      <c r="C13402" s="1" t="s">
        <v>20829</v>
      </c>
      <c r="D13402" s="12" t="s">
        <v>37704</v>
      </c>
      <c r="E13402" s="12" t="s">
        <v>3162</v>
      </c>
      <c r="F13402" s="12" t="s">
        <v>30608</v>
      </c>
      <c r="G13402" s="17">
        <f>919016944099</f>
        <v>919016944099</v>
      </c>
      <c r="H13402" s="9" t="s">
        <v>15</v>
      </c>
      <c r="I13402" s="1" t="s">
        <v>62</v>
      </c>
      <c r="J13402" s="4" t="s">
        <v>47305</v>
      </c>
      <c r="K13402" s="3" t="s">
        <v>17</v>
      </c>
      <c r="L13402" s="4" t="s">
        <v>47305</v>
      </c>
      <c r="M13402" s="11"/>
      <c r="N13402" s="4"/>
      <c r="O13402" s="11"/>
      <c r="P13402" s="4"/>
      <c r="Q13402" s="11"/>
      <c r="R13402" s="4"/>
      <c r="S13402" s="11"/>
      <c r="T13402" s="4"/>
      <c r="U13402" s="11"/>
      <c r="V13402" s="4"/>
      <c r="W13402" s="11"/>
      <c r="X13402" s="4"/>
      <c r="Y13402" s="11"/>
      <c r="Z13402" s="4"/>
      <c r="AA13402" s="1" t="s">
        <v>16</v>
      </c>
      <c r="AC13402" s="23" t="s">
        <v>37894</v>
      </c>
      <c r="AD13402" s="23" t="s">
        <v>47279</v>
      </c>
      <c r="AE13402" t="s">
        <v>35409</v>
      </c>
    </row>
    <row r="13403" spans="1:31" ht="15" customHeight="1">
      <c r="A13403" s="1">
        <v>13402</v>
      </c>
      <c r="B13403" s="9" t="s">
        <v>6</v>
      </c>
      <c r="C13403" s="1" t="s">
        <v>20830</v>
      </c>
      <c r="D13403" s="12" t="s">
        <v>12497</v>
      </c>
      <c r="E13403" s="12" t="s">
        <v>37670</v>
      </c>
      <c r="F13403" s="12" t="s">
        <v>30289</v>
      </c>
      <c r="G13403" s="17">
        <f>91994044994</f>
        <v>91994044994</v>
      </c>
      <c r="H13403" s="9" t="s">
        <v>15</v>
      </c>
      <c r="I13403" s="1" t="s">
        <v>9</v>
      </c>
      <c r="J13403" s="4" t="s">
        <v>47305</v>
      </c>
      <c r="K13403" s="3" t="s">
        <v>17</v>
      </c>
      <c r="L13403" s="4" t="s">
        <v>47305</v>
      </c>
      <c r="M13403" s="11"/>
      <c r="N13403" s="4"/>
      <c r="O13403" s="11"/>
      <c r="P13403" s="4"/>
      <c r="Q13403" s="11"/>
      <c r="R13403" s="4"/>
      <c r="S13403" s="11"/>
      <c r="T13403" s="4"/>
      <c r="U13403" s="11"/>
      <c r="V13403" s="4"/>
      <c r="W13403" s="11"/>
      <c r="X13403" s="4"/>
      <c r="Y13403" s="11"/>
      <c r="Z13403" s="4"/>
      <c r="AA13403" s="1" t="s">
        <v>16</v>
      </c>
      <c r="AC13403" s="23" t="s">
        <v>37894</v>
      </c>
      <c r="AD13403" s="23" t="s">
        <v>47279</v>
      </c>
      <c r="AE13403" t="s">
        <v>35410</v>
      </c>
    </row>
    <row r="13404" spans="1:31" ht="15" customHeight="1">
      <c r="A13404" s="1">
        <v>13403</v>
      </c>
      <c r="B13404" s="9" t="s">
        <v>6</v>
      </c>
      <c r="C13404" s="1" t="s">
        <v>20835</v>
      </c>
      <c r="D13404" s="12" t="s">
        <v>359</v>
      </c>
      <c r="E13404" s="12" t="s">
        <v>102</v>
      </c>
      <c r="F13404" s="12" t="s">
        <v>27367</v>
      </c>
      <c r="G13404" s="17">
        <v>994649461</v>
      </c>
      <c r="H13404" s="9" t="s">
        <v>15</v>
      </c>
      <c r="I13404" s="1" t="s">
        <v>41</v>
      </c>
      <c r="J13404" s="4" t="s">
        <v>47305</v>
      </c>
      <c r="K13404" s="3" t="s">
        <v>17</v>
      </c>
      <c r="L13404" s="4" t="s">
        <v>47305</v>
      </c>
      <c r="M13404" s="11"/>
      <c r="N13404" s="4"/>
      <c r="O13404" s="11"/>
      <c r="P13404" s="4"/>
      <c r="Q13404" s="11"/>
      <c r="R13404" s="4"/>
      <c r="S13404" s="11"/>
      <c r="T13404" s="4"/>
      <c r="U13404" s="11"/>
      <c r="V13404" s="4"/>
      <c r="W13404" s="11"/>
      <c r="X13404" s="4"/>
      <c r="Y13404" s="11"/>
      <c r="Z13404" s="4"/>
      <c r="AA13404" s="1" t="s">
        <v>11</v>
      </c>
      <c r="AC13404" s="23" t="s">
        <v>37894</v>
      </c>
      <c r="AD13404" s="23" t="s">
        <v>47279</v>
      </c>
      <c r="AE13404" t="s">
        <v>35410</v>
      </c>
    </row>
    <row r="13405" spans="1:31" ht="15" customHeight="1">
      <c r="A13405" s="1">
        <v>13404</v>
      </c>
      <c r="B13405" s="9" t="s">
        <v>6</v>
      </c>
      <c r="C13405" s="1" t="s">
        <v>20839</v>
      </c>
      <c r="D13405" s="12" t="s">
        <v>328</v>
      </c>
      <c r="E13405" s="12" t="s">
        <v>35983</v>
      </c>
      <c r="F13405" s="12" t="s">
        <v>33265</v>
      </c>
      <c r="G13405" s="17">
        <f>91944109911</f>
        <v>91944109911</v>
      </c>
      <c r="H13405" s="9" t="s">
        <v>8</v>
      </c>
      <c r="I13405" s="1" t="s">
        <v>62</v>
      </c>
      <c r="J13405" s="4" t="s">
        <v>47305</v>
      </c>
      <c r="K13405" s="3" t="s">
        <v>17</v>
      </c>
      <c r="L13405" s="4" t="s">
        <v>47305</v>
      </c>
      <c r="M13405" s="11"/>
      <c r="N13405" s="4"/>
      <c r="O13405" s="11"/>
      <c r="P13405" s="4"/>
      <c r="Q13405" s="11"/>
      <c r="R13405" s="4"/>
      <c r="S13405" s="11"/>
      <c r="T13405" s="4"/>
      <c r="U13405" s="11"/>
      <c r="V13405" s="4"/>
      <c r="W13405" s="11"/>
      <c r="X13405" s="4"/>
      <c r="Y13405" s="11"/>
      <c r="Z13405" s="4"/>
      <c r="AA13405" s="1" t="s">
        <v>16</v>
      </c>
      <c r="AC13405" s="23" t="s">
        <v>37894</v>
      </c>
      <c r="AD13405" s="23" t="s">
        <v>47279</v>
      </c>
      <c r="AE13405" t="s">
        <v>35399</v>
      </c>
    </row>
    <row r="13406" spans="1:31" ht="15" customHeight="1">
      <c r="A13406" s="1">
        <v>13405</v>
      </c>
      <c r="B13406" s="9" t="s">
        <v>6</v>
      </c>
      <c r="C13406" s="1" t="s">
        <v>20868</v>
      </c>
      <c r="D13406" s="12" t="s">
        <v>10443</v>
      </c>
      <c r="E13406" s="12"/>
      <c r="F13406" s="12" t="s">
        <v>35312</v>
      </c>
      <c r="G13406" s="17">
        <f>919016144991</f>
        <v>919016144991</v>
      </c>
      <c r="H13406" s="9" t="s">
        <v>20</v>
      </c>
      <c r="I13406" s="1" t="s">
        <v>41</v>
      </c>
      <c r="J13406" s="4" t="s">
        <v>47305</v>
      </c>
      <c r="K13406" s="3" t="s">
        <v>213</v>
      </c>
      <c r="L13406" s="4" t="s">
        <v>47305</v>
      </c>
      <c r="M13406" s="11"/>
      <c r="N13406" s="4"/>
      <c r="O13406" s="11"/>
      <c r="P13406" s="4"/>
      <c r="Q13406" s="11"/>
      <c r="R13406" s="4"/>
      <c r="S13406" s="11"/>
      <c r="T13406" s="4"/>
      <c r="U13406" s="11"/>
      <c r="V13406" s="4"/>
      <c r="W13406" s="11"/>
      <c r="X13406" s="4"/>
      <c r="Y13406" s="11"/>
      <c r="Z13406" s="4"/>
      <c r="AA13406" s="1" t="s">
        <v>16</v>
      </c>
      <c r="AC13406" s="23" t="s">
        <v>37894</v>
      </c>
      <c r="AD13406" s="23" t="s">
        <v>47279</v>
      </c>
      <c r="AE13406" t="s">
        <v>35410</v>
      </c>
    </row>
    <row r="13407" spans="1:31" ht="15" customHeight="1">
      <c r="A13407" s="1">
        <v>13406</v>
      </c>
      <c r="B13407" s="9" t="s">
        <v>6</v>
      </c>
      <c r="C13407" s="1" t="s">
        <v>20870</v>
      </c>
      <c r="D13407" s="12" t="s">
        <v>1441</v>
      </c>
      <c r="E13407" s="12"/>
      <c r="F13407" s="12" t="s">
        <v>32005</v>
      </c>
      <c r="G13407" s="17">
        <v>406694446</v>
      </c>
      <c r="H13407" s="9" t="s">
        <v>8</v>
      </c>
      <c r="I13407" s="1" t="s">
        <v>41</v>
      </c>
      <c r="J13407" s="4" t="s">
        <v>47305</v>
      </c>
      <c r="K13407" s="11" t="s">
        <v>14137</v>
      </c>
      <c r="L13407" s="4" t="s">
        <v>47305</v>
      </c>
      <c r="M13407" s="4" t="s">
        <v>13</v>
      </c>
      <c r="N13407" s="3" t="str">
        <f>J13407</f>
        <v>[35 lacs - 50 lacs]</v>
      </c>
      <c r="O13407" s="11"/>
      <c r="P13407" s="4"/>
      <c r="Q13407" s="11"/>
      <c r="R13407" s="4"/>
      <c r="S13407" s="11"/>
      <c r="T13407" s="4"/>
      <c r="U13407" s="11"/>
      <c r="V13407" s="4"/>
      <c r="W13407" s="11"/>
      <c r="X13407" s="4"/>
      <c r="Y13407" s="11"/>
      <c r="Z13407" s="4"/>
      <c r="AA13407" s="1" t="s">
        <v>16</v>
      </c>
      <c r="AC13407" s="23" t="s">
        <v>37894</v>
      </c>
      <c r="AD13407" s="23" t="s">
        <v>47279</v>
      </c>
      <c r="AE13407" t="s">
        <v>35410</v>
      </c>
    </row>
    <row r="13408" spans="1:31" ht="15" customHeight="1">
      <c r="A13408" s="1">
        <v>13407</v>
      </c>
      <c r="B13408" s="9" t="s">
        <v>6</v>
      </c>
      <c r="C13408" s="1" t="s">
        <v>20875</v>
      </c>
      <c r="D13408" s="2" t="s">
        <v>36535</v>
      </c>
      <c r="E13408" s="12"/>
      <c r="F13408" s="12" t="s">
        <v>30311</v>
      </c>
      <c r="G13408" s="17">
        <f>91991996496</f>
        <v>91991996496</v>
      </c>
      <c r="H13408" s="9" t="s">
        <v>20</v>
      </c>
      <c r="I13408" s="1" t="s">
        <v>9</v>
      </c>
      <c r="J13408" s="4" t="s">
        <v>47305</v>
      </c>
      <c r="K13408" s="11" t="s">
        <v>14136</v>
      </c>
      <c r="L13408" s="4" t="s">
        <v>47305</v>
      </c>
      <c r="M13408" s="11"/>
      <c r="N13408" s="4"/>
      <c r="O13408" s="11"/>
      <c r="P13408" s="4"/>
      <c r="Q13408" s="11"/>
      <c r="R13408" s="4"/>
      <c r="S13408" s="11"/>
      <c r="T13408" s="4"/>
      <c r="U13408" s="11"/>
      <c r="V13408" s="4"/>
      <c r="W13408" s="11"/>
      <c r="X13408" s="4"/>
      <c r="Y13408" s="11"/>
      <c r="Z13408" s="4"/>
      <c r="AA13408" s="1" t="s">
        <v>16</v>
      </c>
      <c r="AC13408" s="23" t="s">
        <v>37894</v>
      </c>
      <c r="AD13408" s="23" t="s">
        <v>47279</v>
      </c>
      <c r="AE13408" t="s">
        <v>35394</v>
      </c>
    </row>
    <row r="13409" spans="1:31" ht="15" customHeight="1">
      <c r="A13409" s="1">
        <v>13408</v>
      </c>
      <c r="B13409" s="9" t="s">
        <v>6</v>
      </c>
      <c r="C13409" s="1" t="s">
        <v>20884</v>
      </c>
      <c r="D13409" s="12" t="s">
        <v>1046</v>
      </c>
      <c r="E13409" s="12" t="s">
        <v>328</v>
      </c>
      <c r="F13409" s="12" t="s">
        <v>30510</v>
      </c>
      <c r="G13409" s="17">
        <f>91944944644</f>
        <v>91944944644</v>
      </c>
      <c r="H13409" s="9" t="s">
        <v>20</v>
      </c>
      <c r="I13409" s="1" t="s">
        <v>62</v>
      </c>
      <c r="J13409" s="4" t="s">
        <v>47305</v>
      </c>
      <c r="K13409" s="3" t="s">
        <v>17</v>
      </c>
      <c r="L13409" s="4" t="s">
        <v>47305</v>
      </c>
      <c r="M13409" s="4" t="s">
        <v>42</v>
      </c>
      <c r="N13409" s="3" t="str">
        <f>J13409</f>
        <v>[35 lacs - 50 lacs]</v>
      </c>
      <c r="O13409" s="11"/>
      <c r="P13409" s="4"/>
      <c r="Q13409" s="11"/>
      <c r="R13409" s="4"/>
      <c r="S13409" s="11"/>
      <c r="T13409" s="4"/>
      <c r="U13409" s="11"/>
      <c r="V13409" s="4"/>
      <c r="W13409" s="11"/>
      <c r="X13409" s="4"/>
      <c r="Y13409" s="11"/>
      <c r="Z13409" s="4"/>
      <c r="AA13409" s="1" t="s">
        <v>16</v>
      </c>
      <c r="AC13409" s="23" t="s">
        <v>37894</v>
      </c>
      <c r="AD13409" s="23" t="s">
        <v>47279</v>
      </c>
      <c r="AE13409" t="s">
        <v>35410</v>
      </c>
    </row>
    <row r="13410" spans="1:31" ht="15" customHeight="1">
      <c r="A13410" s="1">
        <v>13409</v>
      </c>
      <c r="B13410" s="1" t="s">
        <v>54</v>
      </c>
      <c r="C13410" s="1" t="s">
        <v>19197</v>
      </c>
      <c r="D13410" s="9" t="s">
        <v>773</v>
      </c>
      <c r="E13410" s="12"/>
      <c r="F13410" s="9" t="s">
        <v>30256</v>
      </c>
      <c r="G13410" s="17" t="s">
        <v>35389</v>
      </c>
      <c r="H13410" s="2" t="s">
        <v>37779</v>
      </c>
      <c r="I13410" s="1" t="s">
        <v>62</v>
      </c>
      <c r="J13410" s="4" t="s">
        <v>47305</v>
      </c>
      <c r="K13410" s="11" t="s">
        <v>18748</v>
      </c>
      <c r="L13410" s="4" t="s">
        <v>47305</v>
      </c>
      <c r="M13410" s="11"/>
      <c r="N13410" s="4"/>
      <c r="O13410" s="11"/>
      <c r="P13410" s="4"/>
      <c r="Q13410" s="11"/>
      <c r="R13410" s="4"/>
      <c r="S13410" s="11"/>
      <c r="T13410" s="4"/>
      <c r="U13410" s="11"/>
      <c r="V13410" s="4"/>
      <c r="W13410" s="11"/>
      <c r="X13410" s="4"/>
      <c r="Y13410" s="11"/>
      <c r="Z13410" s="4"/>
      <c r="AA13410" s="1" t="s">
        <v>16</v>
      </c>
      <c r="AC13410" s="23" t="s">
        <v>37890</v>
      </c>
      <c r="AD13410" s="23" t="s">
        <v>40440</v>
      </c>
      <c r="AE13410" t="s">
        <v>35394</v>
      </c>
    </row>
    <row r="13411" spans="1:31" ht="15" customHeight="1">
      <c r="A13411" s="1">
        <v>13410</v>
      </c>
      <c r="B13411" s="1" t="s">
        <v>54</v>
      </c>
      <c r="C13411" s="1" t="s">
        <v>19200</v>
      </c>
      <c r="D13411" s="9" t="s">
        <v>361</v>
      </c>
      <c r="E13411" s="12" t="s">
        <v>37498</v>
      </c>
      <c r="F13411" s="9" t="s">
        <v>35240</v>
      </c>
      <c r="G13411" s="17">
        <v>9109446464449</v>
      </c>
      <c r="H13411" s="2" t="s">
        <v>37779</v>
      </c>
      <c r="I13411" s="1" t="s">
        <v>62</v>
      </c>
      <c r="J13411" s="4" t="s">
        <v>47305</v>
      </c>
      <c r="K13411" s="11" t="s">
        <v>18748</v>
      </c>
      <c r="L13411" s="4" t="s">
        <v>47305</v>
      </c>
      <c r="M13411" s="11"/>
      <c r="N13411" s="4"/>
      <c r="O13411" s="11"/>
      <c r="P13411" s="4"/>
      <c r="Q13411" s="11"/>
      <c r="R13411" s="4"/>
      <c r="S13411" s="11"/>
      <c r="T13411" s="4"/>
      <c r="U13411" s="11"/>
      <c r="V13411" s="4"/>
      <c r="W13411" s="11"/>
      <c r="X13411" s="4"/>
      <c r="Y13411" s="11"/>
      <c r="Z13411" s="4"/>
      <c r="AA13411" s="1" t="s">
        <v>16</v>
      </c>
      <c r="AC13411" s="23" t="s">
        <v>37890</v>
      </c>
      <c r="AD13411" s="23" t="s">
        <v>40440</v>
      </c>
      <c r="AE13411" t="s">
        <v>35394</v>
      </c>
    </row>
    <row r="13412" spans="1:31" ht="15" customHeight="1">
      <c r="A13412" s="1">
        <v>13411</v>
      </c>
      <c r="B13412" s="1" t="s">
        <v>54</v>
      </c>
      <c r="C13412" s="1" t="s">
        <v>19204</v>
      </c>
      <c r="D13412" s="9" t="s">
        <v>72</v>
      </c>
      <c r="E13412" s="12" t="s">
        <v>1558</v>
      </c>
      <c r="F13412" s="9" t="s">
        <v>30260</v>
      </c>
      <c r="G13412" s="17">
        <v>919994940949</v>
      </c>
      <c r="H13412" s="2" t="s">
        <v>37779</v>
      </c>
      <c r="I13412" s="1" t="s">
        <v>62</v>
      </c>
      <c r="J13412" s="4" t="s">
        <v>47305</v>
      </c>
      <c r="K13412" s="3" t="s">
        <v>42</v>
      </c>
      <c r="L13412" s="4" t="s">
        <v>47305</v>
      </c>
      <c r="M13412" s="11"/>
      <c r="N13412" s="4"/>
      <c r="O13412" s="11"/>
      <c r="P13412" s="4"/>
      <c r="Q13412" s="11"/>
      <c r="R13412" s="4"/>
      <c r="S13412" s="11"/>
      <c r="T13412" s="4"/>
      <c r="U13412" s="11"/>
      <c r="V13412" s="4"/>
      <c r="W13412" s="11"/>
      <c r="X13412" s="4"/>
      <c r="Y13412" s="11"/>
      <c r="Z13412" s="4"/>
      <c r="AA13412" s="1" t="s">
        <v>16</v>
      </c>
      <c r="AC13412" s="23" t="s">
        <v>37890</v>
      </c>
      <c r="AD13412" s="23" t="s">
        <v>40440</v>
      </c>
      <c r="AE13412" t="s">
        <v>35399</v>
      </c>
    </row>
    <row r="13413" spans="1:31" ht="15" customHeight="1">
      <c r="A13413" s="1">
        <v>13412</v>
      </c>
      <c r="B13413" s="1" t="s">
        <v>54</v>
      </c>
      <c r="C13413" s="1" t="s">
        <v>19207</v>
      </c>
      <c r="D13413" s="9" t="s">
        <v>58</v>
      </c>
      <c r="E13413" s="12" t="s">
        <v>37568</v>
      </c>
      <c r="F13413" s="9" t="s">
        <v>30262</v>
      </c>
      <c r="G13413" s="17">
        <v>919994464641</v>
      </c>
      <c r="H13413" s="2" t="s">
        <v>37779</v>
      </c>
      <c r="I13413" s="1" t="s">
        <v>41</v>
      </c>
      <c r="J13413" s="4" t="s">
        <v>47305</v>
      </c>
      <c r="K13413" s="3" t="s">
        <v>42</v>
      </c>
      <c r="L13413" s="4" t="s">
        <v>47305</v>
      </c>
      <c r="M13413" s="11"/>
      <c r="N13413" s="4"/>
      <c r="O13413" s="11"/>
      <c r="P13413" s="4"/>
      <c r="Q13413" s="11"/>
      <c r="R13413" s="4"/>
      <c r="S13413" s="11"/>
      <c r="T13413" s="4"/>
      <c r="U13413" s="11"/>
      <c r="V13413" s="4"/>
      <c r="W13413" s="11"/>
      <c r="X13413" s="4"/>
      <c r="Y13413" s="11"/>
      <c r="Z13413" s="4"/>
      <c r="AA13413" s="1" t="s">
        <v>16</v>
      </c>
      <c r="AC13413" s="23" t="s">
        <v>37890</v>
      </c>
      <c r="AD13413" s="23" t="s">
        <v>40440</v>
      </c>
      <c r="AE13413" t="s">
        <v>35394</v>
      </c>
    </row>
    <row r="13414" spans="1:31" ht="15" customHeight="1">
      <c r="A13414" s="1">
        <v>13413</v>
      </c>
      <c r="B13414" s="1" t="s">
        <v>54</v>
      </c>
      <c r="C13414" s="1" t="s">
        <v>19211</v>
      </c>
      <c r="D13414" s="9" t="s">
        <v>89</v>
      </c>
      <c r="E13414" s="12" t="s">
        <v>553</v>
      </c>
      <c r="F13414" s="9" t="s">
        <v>30265</v>
      </c>
      <c r="G13414" s="17">
        <v>919994649914</v>
      </c>
      <c r="H13414" s="2" t="s">
        <v>37779</v>
      </c>
      <c r="I13414" s="1" t="s">
        <v>62</v>
      </c>
      <c r="J13414" s="4" t="s">
        <v>47305</v>
      </c>
      <c r="K13414" s="3" t="s">
        <v>42</v>
      </c>
      <c r="L13414" s="4" t="s">
        <v>47305</v>
      </c>
      <c r="M13414" s="11"/>
      <c r="N13414" s="4"/>
      <c r="O13414" s="11"/>
      <c r="P13414" s="4"/>
      <c r="Q13414" s="11"/>
      <c r="R13414" s="4"/>
      <c r="S13414" s="11"/>
      <c r="T13414" s="4"/>
      <c r="U13414" s="11"/>
      <c r="V13414" s="4"/>
      <c r="W13414" s="11"/>
      <c r="X13414" s="4"/>
      <c r="Y13414" s="11"/>
      <c r="Z13414" s="4"/>
      <c r="AA13414" s="1" t="s">
        <v>11</v>
      </c>
      <c r="AC13414" s="23" t="s">
        <v>37890</v>
      </c>
      <c r="AD13414" s="23" t="s">
        <v>40440</v>
      </c>
      <c r="AE13414" t="s">
        <v>35394</v>
      </c>
    </row>
    <row r="13415" spans="1:31" ht="15" customHeight="1">
      <c r="A13415" s="1">
        <v>13414</v>
      </c>
      <c r="B13415" s="1" t="s">
        <v>54</v>
      </c>
      <c r="C13415" s="1" t="s">
        <v>19213</v>
      </c>
      <c r="D13415" s="9" t="s">
        <v>36231</v>
      </c>
      <c r="E13415" s="12"/>
      <c r="F13415" s="9" t="s">
        <v>25186</v>
      </c>
      <c r="G13415" s="17">
        <v>91999449090</v>
      </c>
      <c r="H13415" s="2" t="s">
        <v>37779</v>
      </c>
      <c r="I13415" s="1" t="s">
        <v>9</v>
      </c>
      <c r="J13415" s="4" t="s">
        <v>47305</v>
      </c>
      <c r="K13415" s="3" t="s">
        <v>42</v>
      </c>
      <c r="L13415" s="4" t="s">
        <v>47305</v>
      </c>
      <c r="M13415" s="11"/>
      <c r="N13415" s="4"/>
      <c r="O13415" s="11"/>
      <c r="P13415" s="4"/>
      <c r="Q13415" s="11"/>
      <c r="R13415" s="4"/>
      <c r="S13415" s="11"/>
      <c r="T13415" s="4"/>
      <c r="U13415" s="11"/>
      <c r="V13415" s="4"/>
      <c r="W13415" s="11"/>
      <c r="X13415" s="4"/>
      <c r="Y13415" s="11"/>
      <c r="Z13415" s="4"/>
      <c r="AA13415" s="1" t="s">
        <v>16</v>
      </c>
      <c r="AC13415" s="23" t="s">
        <v>37890</v>
      </c>
      <c r="AD13415" s="23" t="s">
        <v>40440</v>
      </c>
      <c r="AE13415" t="s">
        <v>35399</v>
      </c>
    </row>
    <row r="13416" spans="1:31" ht="15" customHeight="1">
      <c r="A13416" s="1">
        <v>13415</v>
      </c>
      <c r="B13416" s="1" t="s">
        <v>54</v>
      </c>
      <c r="C13416" s="1" t="s">
        <v>19214</v>
      </c>
      <c r="D13416" s="9" t="s">
        <v>704</v>
      </c>
      <c r="E13416" s="12" t="s">
        <v>724</v>
      </c>
      <c r="F13416" s="9" t="s">
        <v>30267</v>
      </c>
      <c r="G13416" s="17">
        <v>91999494441</v>
      </c>
      <c r="H13416" s="2" t="s">
        <v>37779</v>
      </c>
      <c r="I13416" s="1" t="s">
        <v>9</v>
      </c>
      <c r="J13416" s="4" t="s">
        <v>47305</v>
      </c>
      <c r="K13416" s="3" t="s">
        <v>17</v>
      </c>
      <c r="L13416" s="4" t="s">
        <v>47305</v>
      </c>
      <c r="M13416" s="11"/>
      <c r="N13416" s="4"/>
      <c r="O13416" s="11"/>
      <c r="P13416" s="4"/>
      <c r="Q13416" s="11"/>
      <c r="R13416" s="4"/>
      <c r="S13416" s="11"/>
      <c r="T13416" s="4"/>
      <c r="U13416" s="11"/>
      <c r="V13416" s="4"/>
      <c r="W13416" s="11"/>
      <c r="X13416" s="4"/>
      <c r="Y13416" s="11"/>
      <c r="Z13416" s="4"/>
      <c r="AA13416" s="1" t="s">
        <v>16</v>
      </c>
      <c r="AC13416" s="23" t="s">
        <v>37890</v>
      </c>
      <c r="AD13416" s="23" t="s">
        <v>40440</v>
      </c>
      <c r="AE13416" t="s">
        <v>35399</v>
      </c>
    </row>
    <row r="13417" spans="1:31" ht="15" customHeight="1">
      <c r="A13417" s="1">
        <v>13416</v>
      </c>
      <c r="B13417" s="1" t="s">
        <v>54</v>
      </c>
      <c r="C13417" s="1" t="s">
        <v>19220</v>
      </c>
      <c r="D13417" s="9" t="s">
        <v>460</v>
      </c>
      <c r="E13417" s="9" t="s">
        <v>141</v>
      </c>
      <c r="F13417" s="9" t="s">
        <v>30271</v>
      </c>
      <c r="G13417" s="17">
        <v>91994491994</v>
      </c>
      <c r="H13417" s="9" t="s">
        <v>8</v>
      </c>
      <c r="I13417" s="1" t="s">
        <v>41</v>
      </c>
      <c r="J13417" s="4" t="s">
        <v>47305</v>
      </c>
      <c r="K13417" s="3" t="s">
        <v>17</v>
      </c>
      <c r="L13417" s="4" t="s">
        <v>47305</v>
      </c>
      <c r="M13417" s="11"/>
      <c r="N13417" s="4"/>
      <c r="O13417" s="11"/>
      <c r="P13417" s="4"/>
      <c r="Q13417" s="11"/>
      <c r="R13417" s="4"/>
      <c r="S13417" s="11"/>
      <c r="T13417" s="4"/>
      <c r="U13417" s="11"/>
      <c r="V13417" s="4"/>
      <c r="W13417" s="11"/>
      <c r="X13417" s="4"/>
      <c r="Y13417" s="11"/>
      <c r="Z13417" s="4"/>
      <c r="AA13417" s="1" t="s">
        <v>16</v>
      </c>
      <c r="AC13417" s="23" t="s">
        <v>37890</v>
      </c>
      <c r="AD13417" s="23" t="s">
        <v>40440</v>
      </c>
      <c r="AE13417" t="s">
        <v>35394</v>
      </c>
    </row>
    <row r="13418" spans="1:31" ht="15" customHeight="1">
      <c r="A13418" s="1">
        <v>13417</v>
      </c>
      <c r="B13418" s="1" t="s">
        <v>54</v>
      </c>
      <c r="C13418" s="1" t="s">
        <v>19224</v>
      </c>
      <c r="D13418" s="9" t="s">
        <v>8510</v>
      </c>
      <c r="E13418" s="12" t="s">
        <v>5517</v>
      </c>
      <c r="F13418" s="9" t="s">
        <v>18523</v>
      </c>
      <c r="G13418" s="17">
        <v>9199946694</v>
      </c>
      <c r="H13418" s="2" t="s">
        <v>37779</v>
      </c>
      <c r="I13418" s="1" t="s">
        <v>9</v>
      </c>
      <c r="J13418" s="4" t="s">
        <v>47305</v>
      </c>
      <c r="K13418" s="3" t="s">
        <v>42</v>
      </c>
      <c r="L13418" s="4" t="s">
        <v>47305</v>
      </c>
      <c r="M13418" s="11"/>
      <c r="N13418" s="4"/>
      <c r="O13418" s="11"/>
      <c r="P13418" s="4"/>
      <c r="Q13418" s="11"/>
      <c r="R13418" s="4"/>
      <c r="S13418" s="11"/>
      <c r="T13418" s="4"/>
      <c r="U13418" s="11"/>
      <c r="V13418" s="4"/>
      <c r="W13418" s="11"/>
      <c r="X13418" s="4"/>
      <c r="Y13418" s="11"/>
      <c r="Z13418" s="4"/>
      <c r="AA13418" s="1" t="s">
        <v>16</v>
      </c>
      <c r="AC13418" s="23" t="s">
        <v>37890</v>
      </c>
      <c r="AD13418" s="23" t="s">
        <v>40440</v>
      </c>
      <c r="AE13418" t="s">
        <v>35410</v>
      </c>
    </row>
    <row r="13419" spans="1:31" ht="15" customHeight="1">
      <c r="A13419" s="1">
        <v>13418</v>
      </c>
      <c r="B13419" s="1" t="s">
        <v>54</v>
      </c>
      <c r="C13419" s="1" t="s">
        <v>19228</v>
      </c>
      <c r="D13419" s="9" t="s">
        <v>35895</v>
      </c>
      <c r="E13419" s="12" t="s">
        <v>506</v>
      </c>
      <c r="F13419" s="9" t="s">
        <v>33208</v>
      </c>
      <c r="G13419" s="17">
        <v>919991014</v>
      </c>
      <c r="H13419" s="2" t="s">
        <v>37779</v>
      </c>
      <c r="I13419" s="1" t="s">
        <v>41</v>
      </c>
      <c r="J13419" s="4" t="s">
        <v>47305</v>
      </c>
      <c r="K13419" s="3" t="s">
        <v>17</v>
      </c>
      <c r="L13419" s="4" t="s">
        <v>47305</v>
      </c>
      <c r="M13419" s="11"/>
      <c r="N13419" s="4"/>
      <c r="O13419" s="11"/>
      <c r="P13419" s="4"/>
      <c r="Q13419" s="11"/>
      <c r="R13419" s="4"/>
      <c r="S13419" s="11"/>
      <c r="T13419" s="4"/>
      <c r="U13419" s="11"/>
      <c r="V13419" s="4"/>
      <c r="W13419" s="11"/>
      <c r="X13419" s="4"/>
      <c r="Y13419" s="11"/>
      <c r="Z13419" s="4"/>
      <c r="AA13419" s="1" t="s">
        <v>11</v>
      </c>
      <c r="AC13419" s="23" t="s">
        <v>37890</v>
      </c>
      <c r="AD13419" s="23" t="s">
        <v>40440</v>
      </c>
      <c r="AE13419" t="s">
        <v>35409</v>
      </c>
    </row>
    <row r="13420" spans="1:31" ht="15" customHeight="1">
      <c r="A13420" s="1">
        <v>13419</v>
      </c>
      <c r="B13420" s="1" t="s">
        <v>54</v>
      </c>
      <c r="C13420" s="1" t="s">
        <v>19231</v>
      </c>
      <c r="D13420" s="9" t="s">
        <v>5402</v>
      </c>
      <c r="E13420" s="12" t="s">
        <v>2843</v>
      </c>
      <c r="F13420" s="9" t="s">
        <v>30275</v>
      </c>
      <c r="G13420" s="17">
        <v>91999494669</v>
      </c>
      <c r="H13420" s="2" t="s">
        <v>37779</v>
      </c>
      <c r="I13420" s="1" t="s">
        <v>41</v>
      </c>
      <c r="J13420" s="4" t="s">
        <v>47305</v>
      </c>
      <c r="K13420" s="3" t="s">
        <v>17</v>
      </c>
      <c r="L13420" s="4" t="s">
        <v>47305</v>
      </c>
      <c r="M13420" s="11"/>
      <c r="N13420" s="4"/>
      <c r="O13420" s="11"/>
      <c r="P13420" s="4"/>
      <c r="Q13420" s="11"/>
      <c r="R13420" s="4"/>
      <c r="S13420" s="11"/>
      <c r="T13420" s="4"/>
      <c r="U13420" s="11"/>
      <c r="V13420" s="4"/>
      <c r="W13420" s="11"/>
      <c r="X13420" s="4"/>
      <c r="Y13420" s="11"/>
      <c r="Z13420" s="4"/>
      <c r="AA13420" s="1" t="s">
        <v>11</v>
      </c>
      <c r="AC13420" s="23" t="s">
        <v>37890</v>
      </c>
      <c r="AD13420" s="23" t="s">
        <v>40440</v>
      </c>
      <c r="AE13420" t="s">
        <v>35410</v>
      </c>
    </row>
    <row r="13421" spans="1:31" ht="15" customHeight="1">
      <c r="A13421" s="1">
        <v>13420</v>
      </c>
      <c r="B13421" s="1" t="s">
        <v>54</v>
      </c>
      <c r="C13421" s="1" t="s">
        <v>19233</v>
      </c>
      <c r="D13421" s="9" t="s">
        <v>368</v>
      </c>
      <c r="E13421" s="12" t="s">
        <v>369</v>
      </c>
      <c r="F13421" s="9" t="s">
        <v>31119</v>
      </c>
      <c r="G13421" s="17">
        <v>91999100944</v>
      </c>
      <c r="H13421" s="2" t="s">
        <v>37779</v>
      </c>
      <c r="I13421" s="1" t="s">
        <v>62</v>
      </c>
      <c r="J13421" s="4" t="s">
        <v>47305</v>
      </c>
      <c r="K13421" s="3" t="s">
        <v>42</v>
      </c>
      <c r="L13421" s="4" t="s">
        <v>47305</v>
      </c>
      <c r="M13421" s="11"/>
      <c r="N13421" s="4"/>
      <c r="O13421" s="11"/>
      <c r="P13421" s="4"/>
      <c r="Q13421" s="11"/>
      <c r="R13421" s="4"/>
      <c r="S13421" s="11"/>
      <c r="T13421" s="4"/>
      <c r="U13421" s="11"/>
      <c r="V13421" s="4"/>
      <c r="W13421" s="11"/>
      <c r="X13421" s="4"/>
      <c r="Y13421" s="11"/>
      <c r="Z13421" s="4"/>
      <c r="AA13421" s="1" t="s">
        <v>11</v>
      </c>
      <c r="AC13421" s="23" t="s">
        <v>37890</v>
      </c>
      <c r="AD13421" s="23" t="s">
        <v>40440</v>
      </c>
      <c r="AE13421" t="s">
        <v>35394</v>
      </c>
    </row>
    <row r="13422" spans="1:31" ht="15" customHeight="1">
      <c r="A13422" s="1">
        <v>13421</v>
      </c>
      <c r="B13422" s="1" t="s">
        <v>54</v>
      </c>
      <c r="C13422" s="1" t="s">
        <v>19236</v>
      </c>
      <c r="D13422" s="9" t="s">
        <v>1857</v>
      </c>
      <c r="E13422" s="12" t="s">
        <v>4406</v>
      </c>
      <c r="F13422" s="9" t="s">
        <v>33899</v>
      </c>
      <c r="G13422" s="17">
        <v>91994944469</v>
      </c>
      <c r="H13422" s="2" t="s">
        <v>37779</v>
      </c>
      <c r="I13422" s="1" t="s">
        <v>9</v>
      </c>
      <c r="J13422" s="4" t="s">
        <v>47305</v>
      </c>
      <c r="K13422" s="11" t="s">
        <v>18748</v>
      </c>
      <c r="L13422" s="4" t="s">
        <v>47305</v>
      </c>
      <c r="M13422" s="11"/>
      <c r="N13422" s="4"/>
      <c r="O13422" s="11"/>
      <c r="P13422" s="4"/>
      <c r="Q13422" s="11"/>
      <c r="R13422" s="4"/>
      <c r="S13422" s="11"/>
      <c r="T13422" s="4"/>
      <c r="U13422" s="11"/>
      <c r="V13422" s="4"/>
      <c r="W13422" s="11"/>
      <c r="X13422" s="4"/>
      <c r="Y13422" s="11"/>
      <c r="Z13422" s="4"/>
      <c r="AA13422" s="1" t="s">
        <v>16</v>
      </c>
      <c r="AC13422" s="23" t="s">
        <v>37890</v>
      </c>
      <c r="AD13422" s="23" t="s">
        <v>40440</v>
      </c>
      <c r="AE13422" t="s">
        <v>35410</v>
      </c>
    </row>
    <row r="13423" spans="1:31" ht="15" customHeight="1">
      <c r="A13423" s="1">
        <v>13422</v>
      </c>
      <c r="B13423" s="1" t="s">
        <v>54</v>
      </c>
      <c r="C13423" s="1" t="s">
        <v>19241</v>
      </c>
      <c r="D13423" s="9" t="s">
        <v>18525</v>
      </c>
      <c r="E13423" s="12"/>
      <c r="F13423" s="9" t="s">
        <v>30278</v>
      </c>
      <c r="G13423" s="17">
        <v>91994419449</v>
      </c>
      <c r="H13423" s="2" t="s">
        <v>37779</v>
      </c>
      <c r="I13423" s="1" t="s">
        <v>62</v>
      </c>
      <c r="J13423" s="4" t="s">
        <v>47305</v>
      </c>
      <c r="K13423" s="11" t="s">
        <v>18748</v>
      </c>
      <c r="L13423" s="4" t="s">
        <v>47305</v>
      </c>
      <c r="M13423" s="11"/>
      <c r="N13423" s="4"/>
      <c r="O13423" s="11"/>
      <c r="P13423" s="4"/>
      <c r="Q13423" s="11"/>
      <c r="R13423" s="4"/>
      <c r="S13423" s="11"/>
      <c r="T13423" s="4"/>
      <c r="U13423" s="11"/>
      <c r="V13423" s="4"/>
      <c r="W13423" s="11"/>
      <c r="X13423" s="4"/>
      <c r="Y13423" s="11"/>
      <c r="Z13423" s="4"/>
      <c r="AA13423" s="1" t="s">
        <v>16</v>
      </c>
      <c r="AC13423" s="23" t="s">
        <v>37890</v>
      </c>
      <c r="AD13423" s="23" t="s">
        <v>40440</v>
      </c>
      <c r="AE13423" t="s">
        <v>35409</v>
      </c>
    </row>
    <row r="13424" spans="1:31" ht="15" customHeight="1">
      <c r="A13424" s="1">
        <v>13423</v>
      </c>
      <c r="B13424" s="1" t="s">
        <v>54</v>
      </c>
      <c r="C13424" s="1" t="s">
        <v>19244</v>
      </c>
      <c r="D13424" s="9" t="s">
        <v>37569</v>
      </c>
      <c r="E13424" s="12" t="s">
        <v>5827</v>
      </c>
      <c r="F13424" s="9" t="s">
        <v>30281</v>
      </c>
      <c r="G13424" s="17">
        <v>91994606606</v>
      </c>
      <c r="H13424" s="2" t="s">
        <v>37779</v>
      </c>
      <c r="I13424" s="1" t="s">
        <v>62</v>
      </c>
      <c r="J13424" s="4" t="s">
        <v>47305</v>
      </c>
      <c r="K13424" s="11" t="s">
        <v>18748</v>
      </c>
      <c r="L13424" s="4" t="s">
        <v>47305</v>
      </c>
      <c r="M13424" s="11"/>
      <c r="N13424" s="4"/>
      <c r="O13424" s="11"/>
      <c r="P13424" s="4"/>
      <c r="Q13424" s="11"/>
      <c r="R13424" s="4"/>
      <c r="S13424" s="11"/>
      <c r="T13424" s="4"/>
      <c r="U13424" s="11"/>
      <c r="V13424" s="4"/>
      <c r="W13424" s="11"/>
      <c r="X13424" s="4"/>
      <c r="Y13424" s="11"/>
      <c r="Z13424" s="4"/>
      <c r="AA13424" s="1" t="s">
        <v>16</v>
      </c>
      <c r="AC13424" s="23" t="s">
        <v>37890</v>
      </c>
      <c r="AD13424" s="23" t="s">
        <v>40440</v>
      </c>
      <c r="AE13424" t="s">
        <v>35409</v>
      </c>
    </row>
    <row r="13425" spans="1:31" ht="15" customHeight="1">
      <c r="A13425" s="1">
        <v>13424</v>
      </c>
      <c r="B13425" s="1" t="s">
        <v>54</v>
      </c>
      <c r="C13425" s="1" t="s">
        <v>19249</v>
      </c>
      <c r="D13425" s="9" t="s">
        <v>1950</v>
      </c>
      <c r="E13425" s="9" t="s">
        <v>18526</v>
      </c>
      <c r="F13425" s="9" t="s">
        <v>35246</v>
      </c>
      <c r="G13425" s="17">
        <v>9199466494</v>
      </c>
      <c r="H13425" s="9" t="s">
        <v>37</v>
      </c>
      <c r="I13425" s="1" t="s">
        <v>62</v>
      </c>
      <c r="J13425" s="4" t="s">
        <v>47305</v>
      </c>
      <c r="K13425" s="11" t="s">
        <v>18748</v>
      </c>
      <c r="L13425" s="4" t="s">
        <v>47305</v>
      </c>
      <c r="M13425" s="11"/>
      <c r="N13425" s="4"/>
      <c r="O13425" s="11"/>
      <c r="P13425" s="4"/>
      <c r="Q13425" s="11"/>
      <c r="R13425" s="4"/>
      <c r="S13425" s="11"/>
      <c r="T13425" s="4"/>
      <c r="U13425" s="11"/>
      <c r="V13425" s="4"/>
      <c r="W13425" s="11"/>
      <c r="X13425" s="4"/>
      <c r="Y13425" s="11"/>
      <c r="Z13425" s="4"/>
      <c r="AA13425" s="1" t="s">
        <v>16</v>
      </c>
      <c r="AC13425" s="23" t="s">
        <v>37890</v>
      </c>
      <c r="AD13425" s="23" t="s">
        <v>40440</v>
      </c>
      <c r="AE13425" t="s">
        <v>35399</v>
      </c>
    </row>
    <row r="13426" spans="1:31" ht="15" customHeight="1">
      <c r="A13426" s="1">
        <v>13425</v>
      </c>
      <c r="B13426" s="1" t="s">
        <v>54</v>
      </c>
      <c r="C13426" s="1" t="s">
        <v>19260</v>
      </c>
      <c r="D13426" s="9" t="s">
        <v>1968</v>
      </c>
      <c r="E13426" s="12" t="s">
        <v>90</v>
      </c>
      <c r="F13426" s="9" t="s">
        <v>30291</v>
      </c>
      <c r="G13426" s="17">
        <v>9199901644</v>
      </c>
      <c r="H13426" s="2" t="s">
        <v>37779</v>
      </c>
      <c r="I13426" s="1" t="s">
        <v>62</v>
      </c>
      <c r="J13426" s="4" t="s">
        <v>47305</v>
      </c>
      <c r="K13426" s="3" t="s">
        <v>42</v>
      </c>
      <c r="L13426" s="4" t="s">
        <v>47305</v>
      </c>
      <c r="M13426" s="11"/>
      <c r="N13426" s="4"/>
      <c r="O13426" s="11"/>
      <c r="P13426" s="4"/>
      <c r="Q13426" s="11"/>
      <c r="R13426" s="4"/>
      <c r="S13426" s="11"/>
      <c r="T13426" s="4"/>
      <c r="U13426" s="11"/>
      <c r="V13426" s="4"/>
      <c r="W13426" s="11"/>
      <c r="X13426" s="4"/>
      <c r="Y13426" s="11"/>
      <c r="Z13426" s="4"/>
      <c r="AA13426" s="1" t="s">
        <v>16</v>
      </c>
      <c r="AC13426" s="23" t="s">
        <v>37890</v>
      </c>
      <c r="AD13426" s="23" t="s">
        <v>40440</v>
      </c>
      <c r="AE13426" t="s">
        <v>35410</v>
      </c>
    </row>
    <row r="13427" spans="1:31" ht="15" customHeight="1">
      <c r="A13427" s="1">
        <v>13426</v>
      </c>
      <c r="B13427" s="1" t="s">
        <v>54</v>
      </c>
      <c r="C13427" s="1" t="s">
        <v>19262</v>
      </c>
      <c r="D13427" s="9" t="s">
        <v>4679</v>
      </c>
      <c r="E13427" s="12" t="s">
        <v>37570</v>
      </c>
      <c r="F13427" s="9" t="s">
        <v>33213</v>
      </c>
      <c r="G13427" s="17">
        <v>91994696644</v>
      </c>
      <c r="H13427" s="2" t="s">
        <v>37779</v>
      </c>
      <c r="I13427" s="1" t="s">
        <v>41</v>
      </c>
      <c r="J13427" s="4" t="s">
        <v>47305</v>
      </c>
      <c r="K13427" s="3" t="s">
        <v>17</v>
      </c>
      <c r="L13427" s="4" t="s">
        <v>47305</v>
      </c>
      <c r="M13427" s="11"/>
      <c r="N13427" s="4"/>
      <c r="O13427" s="11"/>
      <c r="P13427" s="4"/>
      <c r="Q13427" s="11"/>
      <c r="R13427" s="4"/>
      <c r="S13427" s="11"/>
      <c r="T13427" s="4"/>
      <c r="U13427" s="11"/>
      <c r="V13427" s="4"/>
      <c r="W13427" s="11"/>
      <c r="X13427" s="4"/>
      <c r="Y13427" s="11"/>
      <c r="Z13427" s="4"/>
      <c r="AA13427" s="1" t="s">
        <v>16</v>
      </c>
      <c r="AC13427" s="23" t="s">
        <v>37890</v>
      </c>
      <c r="AD13427" s="23" t="s">
        <v>40440</v>
      </c>
      <c r="AE13427" t="s">
        <v>35409</v>
      </c>
    </row>
    <row r="13428" spans="1:31" ht="15" customHeight="1">
      <c r="A13428" s="1">
        <v>13427</v>
      </c>
      <c r="B13428" s="1" t="s">
        <v>54</v>
      </c>
      <c r="C13428" s="1" t="s">
        <v>19265</v>
      </c>
      <c r="D13428" s="9" t="s">
        <v>37705</v>
      </c>
      <c r="E13428" s="12" t="s">
        <v>785</v>
      </c>
      <c r="F13428" s="9" t="s">
        <v>30293</v>
      </c>
      <c r="G13428" s="17">
        <v>91994666999</v>
      </c>
      <c r="H13428" s="2" t="s">
        <v>37779</v>
      </c>
      <c r="I13428" s="1" t="s">
        <v>41</v>
      </c>
      <c r="J13428" s="4" t="s">
        <v>47305</v>
      </c>
      <c r="K13428" s="3" t="s">
        <v>17</v>
      </c>
      <c r="L13428" s="4" t="s">
        <v>47305</v>
      </c>
      <c r="M13428" s="11"/>
      <c r="N13428" s="4"/>
      <c r="O13428" s="11"/>
      <c r="P13428" s="4"/>
      <c r="Q13428" s="11"/>
      <c r="R13428" s="4"/>
      <c r="S13428" s="11"/>
      <c r="T13428" s="4"/>
      <c r="U13428" s="11"/>
      <c r="V13428" s="4"/>
      <c r="W13428" s="11"/>
      <c r="X13428" s="4"/>
      <c r="Y13428" s="11"/>
      <c r="Z13428" s="4"/>
      <c r="AA13428" s="1" t="s">
        <v>16</v>
      </c>
      <c r="AC13428" s="23" t="s">
        <v>37890</v>
      </c>
      <c r="AD13428" s="23" t="s">
        <v>40440</v>
      </c>
      <c r="AE13428" t="s">
        <v>35409</v>
      </c>
    </row>
    <row r="13429" spans="1:31" ht="15" customHeight="1">
      <c r="A13429" s="1">
        <v>13428</v>
      </c>
      <c r="B13429" s="1" t="s">
        <v>54</v>
      </c>
      <c r="C13429" s="1" t="s">
        <v>19273</v>
      </c>
      <c r="D13429" s="9" t="s">
        <v>58</v>
      </c>
      <c r="E13429" s="12" t="s">
        <v>40</v>
      </c>
      <c r="F13429" s="9" t="s">
        <v>25305</v>
      </c>
      <c r="G13429" s="17">
        <v>9199461446</v>
      </c>
      <c r="H13429" s="2" t="s">
        <v>37779</v>
      </c>
      <c r="I13429" s="1" t="s">
        <v>41</v>
      </c>
      <c r="J13429" s="4" t="s">
        <v>47305</v>
      </c>
      <c r="K13429" s="3" t="s">
        <v>17</v>
      </c>
      <c r="L13429" s="4" t="s">
        <v>47305</v>
      </c>
      <c r="M13429" s="11"/>
      <c r="N13429" s="4"/>
      <c r="O13429" s="11"/>
      <c r="P13429" s="4"/>
      <c r="Q13429" s="11"/>
      <c r="R13429" s="4"/>
      <c r="S13429" s="11"/>
      <c r="T13429" s="4"/>
      <c r="U13429" s="11"/>
      <c r="V13429" s="4"/>
      <c r="W13429" s="11"/>
      <c r="X13429" s="4"/>
      <c r="Y13429" s="11"/>
      <c r="Z13429" s="4"/>
      <c r="AA13429" s="1" t="s">
        <v>16</v>
      </c>
      <c r="AC13429" s="23" t="s">
        <v>37890</v>
      </c>
      <c r="AD13429" s="23" t="s">
        <v>40440</v>
      </c>
      <c r="AE13429" t="s">
        <v>35394</v>
      </c>
    </row>
    <row r="13430" spans="1:31" ht="15" customHeight="1">
      <c r="A13430" s="1">
        <v>13429</v>
      </c>
      <c r="B13430" s="1" t="s">
        <v>54</v>
      </c>
      <c r="C13430" s="1" t="s">
        <v>19275</v>
      </c>
      <c r="D13430" s="9" t="s">
        <v>773</v>
      </c>
      <c r="E13430" s="12" t="s">
        <v>495</v>
      </c>
      <c r="F13430" s="9" t="s">
        <v>24791</v>
      </c>
      <c r="G13430" s="17">
        <v>919946161966</v>
      </c>
      <c r="H13430" s="2" t="s">
        <v>37779</v>
      </c>
      <c r="I13430" s="1" t="s">
        <v>41</v>
      </c>
      <c r="J13430" s="4" t="s">
        <v>47305</v>
      </c>
      <c r="K13430" s="3" t="s">
        <v>17</v>
      </c>
      <c r="L13430" s="4" t="s">
        <v>47305</v>
      </c>
      <c r="M13430" s="11"/>
      <c r="N13430" s="4"/>
      <c r="O13430" s="11"/>
      <c r="P13430" s="4"/>
      <c r="Q13430" s="11"/>
      <c r="R13430" s="4"/>
      <c r="S13430" s="11"/>
      <c r="T13430" s="4"/>
      <c r="U13430" s="11"/>
      <c r="V13430" s="4"/>
      <c r="W13430" s="11"/>
      <c r="X13430" s="4"/>
      <c r="Y13430" s="11"/>
      <c r="Z13430" s="4"/>
      <c r="AA13430" s="1" t="s">
        <v>16</v>
      </c>
      <c r="AC13430" s="23" t="s">
        <v>37890</v>
      </c>
      <c r="AD13430" s="23" t="s">
        <v>40440</v>
      </c>
      <c r="AE13430" t="s">
        <v>35410</v>
      </c>
    </row>
    <row r="13431" spans="1:31" ht="15" customHeight="1">
      <c r="A13431" s="1">
        <v>13430</v>
      </c>
      <c r="B13431" s="1" t="s">
        <v>54</v>
      </c>
      <c r="C13431" s="1" t="s">
        <v>19287</v>
      </c>
      <c r="D13431" s="9" t="s">
        <v>350</v>
      </c>
      <c r="E13431" s="12" t="s">
        <v>37571</v>
      </c>
      <c r="F13431" s="9" t="s">
        <v>35254</v>
      </c>
      <c r="G13431" s="17">
        <v>91994499440</v>
      </c>
      <c r="H13431" s="2" t="s">
        <v>37779</v>
      </c>
      <c r="I13431" s="1" t="s">
        <v>41</v>
      </c>
      <c r="J13431" s="4" t="s">
        <v>47305</v>
      </c>
      <c r="K13431" s="11" t="s">
        <v>18748</v>
      </c>
      <c r="L13431" s="4" t="s">
        <v>47305</v>
      </c>
      <c r="M13431" s="11"/>
      <c r="N13431" s="4"/>
      <c r="O13431" s="11"/>
      <c r="P13431" s="4"/>
      <c r="Q13431" s="11"/>
      <c r="R13431" s="4"/>
      <c r="S13431" s="11"/>
      <c r="T13431" s="4"/>
      <c r="U13431" s="11"/>
      <c r="V13431" s="4"/>
      <c r="W13431" s="11"/>
      <c r="X13431" s="4"/>
      <c r="Y13431" s="11"/>
      <c r="Z13431" s="4"/>
      <c r="AA13431" s="1" t="s">
        <v>16</v>
      </c>
      <c r="AC13431" s="23" t="s">
        <v>37890</v>
      </c>
      <c r="AD13431" s="23" t="s">
        <v>40440</v>
      </c>
      <c r="AE13431" t="s">
        <v>35410</v>
      </c>
    </row>
    <row r="13432" spans="1:31" ht="15" customHeight="1">
      <c r="A13432" s="1">
        <v>13431</v>
      </c>
      <c r="B13432" s="1" t="s">
        <v>54</v>
      </c>
      <c r="C13432" s="1" t="s">
        <v>19288</v>
      </c>
      <c r="D13432" s="9" t="s">
        <v>568</v>
      </c>
      <c r="E13432" s="12" t="s">
        <v>139</v>
      </c>
      <c r="F13432" s="9" t="s">
        <v>30303</v>
      </c>
      <c r="G13432" s="17">
        <v>919944994604</v>
      </c>
      <c r="H13432" s="2" t="s">
        <v>37779</v>
      </c>
      <c r="I13432" s="1" t="s">
        <v>62</v>
      </c>
      <c r="J13432" s="4" t="s">
        <v>47305</v>
      </c>
      <c r="K13432" s="3" t="s">
        <v>17</v>
      </c>
      <c r="L13432" s="4" t="s">
        <v>47305</v>
      </c>
      <c r="M13432" s="11"/>
      <c r="N13432" s="4"/>
      <c r="O13432" s="11"/>
      <c r="P13432" s="4"/>
      <c r="Q13432" s="11"/>
      <c r="R13432" s="4"/>
      <c r="S13432" s="11"/>
      <c r="T13432" s="4"/>
      <c r="U13432" s="11"/>
      <c r="V13432" s="4"/>
      <c r="W13432" s="11"/>
      <c r="X13432" s="4"/>
      <c r="Y13432" s="11"/>
      <c r="Z13432" s="4"/>
      <c r="AA13432" s="1" t="s">
        <v>16</v>
      </c>
      <c r="AC13432" s="23" t="s">
        <v>37890</v>
      </c>
      <c r="AD13432" s="23" t="s">
        <v>40440</v>
      </c>
      <c r="AE13432" t="s">
        <v>35399</v>
      </c>
    </row>
    <row r="13433" spans="1:31" ht="15" customHeight="1">
      <c r="A13433" s="1">
        <v>13432</v>
      </c>
      <c r="B13433" s="1" t="s">
        <v>54</v>
      </c>
      <c r="C13433" s="1" t="s">
        <v>19289</v>
      </c>
      <c r="D13433" s="9" t="s">
        <v>1928</v>
      </c>
      <c r="E13433" s="12" t="s">
        <v>986</v>
      </c>
      <c r="F13433" s="9" t="s">
        <v>30304</v>
      </c>
      <c r="G13433" s="17">
        <v>919944909091</v>
      </c>
      <c r="H13433" s="2" t="s">
        <v>37779</v>
      </c>
      <c r="I13433" s="1" t="s">
        <v>62</v>
      </c>
      <c r="J13433" s="4" t="s">
        <v>47305</v>
      </c>
      <c r="K13433" s="3" t="s">
        <v>17</v>
      </c>
      <c r="L13433" s="4" t="s">
        <v>47305</v>
      </c>
      <c r="M13433" s="11"/>
      <c r="N13433" s="4"/>
      <c r="O13433" s="11"/>
      <c r="P13433" s="4"/>
      <c r="Q13433" s="11"/>
      <c r="R13433" s="4"/>
      <c r="S13433" s="11"/>
      <c r="T13433" s="4"/>
      <c r="U13433" s="11"/>
      <c r="V13433" s="4"/>
      <c r="W13433" s="11"/>
      <c r="X13433" s="4"/>
      <c r="Y13433" s="11"/>
      <c r="Z13433" s="4"/>
      <c r="AA13433" s="1" t="s">
        <v>16</v>
      </c>
      <c r="AC13433" s="23" t="s">
        <v>37890</v>
      </c>
      <c r="AD13433" s="23" t="s">
        <v>40440</v>
      </c>
      <c r="AE13433" t="s">
        <v>35410</v>
      </c>
    </row>
    <row r="13434" spans="1:31" ht="15" customHeight="1">
      <c r="A13434" s="1">
        <v>13433</v>
      </c>
      <c r="B13434" s="1" t="s">
        <v>54</v>
      </c>
      <c r="C13434" s="1" t="s">
        <v>19294</v>
      </c>
      <c r="D13434" s="9" t="s">
        <v>31</v>
      </c>
      <c r="E13434" s="12" t="s">
        <v>139</v>
      </c>
      <c r="F13434" s="9" t="s">
        <v>33215</v>
      </c>
      <c r="G13434" s="17">
        <v>9199440169</v>
      </c>
      <c r="H13434" s="2" t="s">
        <v>37779</v>
      </c>
      <c r="I13434" s="1" t="s">
        <v>41</v>
      </c>
      <c r="J13434" s="4" t="s">
        <v>47305</v>
      </c>
      <c r="K13434" s="3" t="s">
        <v>42</v>
      </c>
      <c r="L13434" s="4" t="s">
        <v>47305</v>
      </c>
      <c r="M13434" s="11"/>
      <c r="N13434" s="4"/>
      <c r="O13434" s="11"/>
      <c r="P13434" s="4"/>
      <c r="Q13434" s="11"/>
      <c r="R13434" s="4"/>
      <c r="S13434" s="11"/>
      <c r="T13434" s="4"/>
      <c r="U13434" s="11"/>
      <c r="V13434" s="4"/>
      <c r="W13434" s="11"/>
      <c r="X13434" s="4"/>
      <c r="Y13434" s="11"/>
      <c r="Z13434" s="4"/>
      <c r="AA13434" s="1" t="s">
        <v>16</v>
      </c>
      <c r="AC13434" s="23" t="s">
        <v>37890</v>
      </c>
      <c r="AD13434" s="23" t="s">
        <v>40440</v>
      </c>
      <c r="AE13434" t="s">
        <v>35410</v>
      </c>
    </row>
    <row r="13435" spans="1:31" ht="15" customHeight="1">
      <c r="A13435" s="1">
        <v>13434</v>
      </c>
      <c r="B13435" s="1" t="s">
        <v>54</v>
      </c>
      <c r="C13435" s="1" t="s">
        <v>19299</v>
      </c>
      <c r="D13435" s="9" t="s">
        <v>36538</v>
      </c>
      <c r="E13435" s="12"/>
      <c r="F13435" s="9" t="s">
        <v>21076</v>
      </c>
      <c r="G13435" s="17">
        <v>919919669446</v>
      </c>
      <c r="H13435" s="2" t="s">
        <v>37779</v>
      </c>
      <c r="I13435" s="1" t="s">
        <v>62</v>
      </c>
      <c r="J13435" s="4" t="s">
        <v>47305</v>
      </c>
      <c r="K13435" s="3" t="s">
        <v>42</v>
      </c>
      <c r="L13435" s="4" t="s">
        <v>47305</v>
      </c>
      <c r="M13435" s="11"/>
      <c r="N13435" s="4"/>
      <c r="O13435" s="11"/>
      <c r="P13435" s="4"/>
      <c r="Q13435" s="11"/>
      <c r="R13435" s="4"/>
      <c r="S13435" s="11"/>
      <c r="T13435" s="4"/>
      <c r="U13435" s="11"/>
      <c r="V13435" s="4"/>
      <c r="W13435" s="11"/>
      <c r="X13435" s="4"/>
      <c r="Y13435" s="11"/>
      <c r="Z13435" s="4"/>
      <c r="AA13435" s="1" t="s">
        <v>11</v>
      </c>
      <c r="AC13435" s="23" t="s">
        <v>37890</v>
      </c>
      <c r="AD13435" s="23" t="s">
        <v>40440</v>
      </c>
      <c r="AE13435" t="s">
        <v>35410</v>
      </c>
    </row>
    <row r="13436" spans="1:31" ht="15" customHeight="1">
      <c r="A13436" s="1">
        <v>13435</v>
      </c>
      <c r="B13436" s="1" t="s">
        <v>54</v>
      </c>
      <c r="C13436" s="1" t="s">
        <v>19302</v>
      </c>
      <c r="D13436" s="9" t="s">
        <v>2027</v>
      </c>
      <c r="E13436" s="12" t="s">
        <v>351</v>
      </c>
      <c r="F13436" s="9" t="s">
        <v>35256</v>
      </c>
      <c r="G13436" s="17">
        <v>919919499016</v>
      </c>
      <c r="H13436" s="2" t="s">
        <v>37779</v>
      </c>
      <c r="I13436" s="1" t="s">
        <v>9</v>
      </c>
      <c r="J13436" s="4" t="s">
        <v>47305</v>
      </c>
      <c r="K13436" s="3" t="s">
        <v>17</v>
      </c>
      <c r="L13436" s="4" t="s">
        <v>47305</v>
      </c>
      <c r="M13436" s="11"/>
      <c r="N13436" s="4"/>
      <c r="O13436" s="11"/>
      <c r="P13436" s="4"/>
      <c r="Q13436" s="11"/>
      <c r="R13436" s="4"/>
      <c r="S13436" s="11"/>
      <c r="T13436" s="4"/>
      <c r="U13436" s="11"/>
      <c r="V13436" s="4"/>
      <c r="W13436" s="11"/>
      <c r="X13436" s="4"/>
      <c r="Y13436" s="11"/>
      <c r="Z13436" s="4"/>
      <c r="AA13436" s="1" t="s">
        <v>16</v>
      </c>
      <c r="AC13436" s="23" t="s">
        <v>37890</v>
      </c>
      <c r="AD13436" s="23" t="s">
        <v>40440</v>
      </c>
      <c r="AE13436" t="s">
        <v>35399</v>
      </c>
    </row>
    <row r="13437" spans="1:31" ht="15" customHeight="1">
      <c r="A13437" s="1">
        <v>13436</v>
      </c>
      <c r="B13437" s="1" t="s">
        <v>54</v>
      </c>
      <c r="C13437" s="1" t="s">
        <v>19303</v>
      </c>
      <c r="D13437" s="9" t="s">
        <v>328</v>
      </c>
      <c r="E13437" s="12" t="s">
        <v>350</v>
      </c>
      <c r="F13437" s="9" t="s">
        <v>35257</v>
      </c>
      <c r="G13437" s="17">
        <v>91990994941</v>
      </c>
      <c r="H13437" s="2" t="s">
        <v>37779</v>
      </c>
      <c r="I13437" s="1" t="s">
        <v>62</v>
      </c>
      <c r="J13437" s="4" t="s">
        <v>47305</v>
      </c>
      <c r="K13437" s="3" t="s">
        <v>17</v>
      </c>
      <c r="L13437" s="4" t="s">
        <v>47305</v>
      </c>
      <c r="M13437" s="11"/>
      <c r="N13437" s="4"/>
      <c r="O13437" s="11"/>
      <c r="P13437" s="4"/>
      <c r="Q13437" s="11"/>
      <c r="R13437" s="4"/>
      <c r="S13437" s="11"/>
      <c r="T13437" s="4"/>
      <c r="U13437" s="11"/>
      <c r="V13437" s="4"/>
      <c r="W13437" s="11"/>
      <c r="X13437" s="4"/>
      <c r="Y13437" s="11"/>
      <c r="Z13437" s="4"/>
      <c r="AA13437" s="1" t="s">
        <v>16</v>
      </c>
      <c r="AC13437" s="23" t="s">
        <v>37890</v>
      </c>
      <c r="AD13437" s="23" t="s">
        <v>40440</v>
      </c>
      <c r="AE13437" t="s">
        <v>35410</v>
      </c>
    </row>
    <row r="13438" spans="1:31" ht="15" customHeight="1">
      <c r="A13438" s="1">
        <v>13437</v>
      </c>
      <c r="B13438" s="1" t="s">
        <v>54</v>
      </c>
      <c r="C13438" s="1" t="s">
        <v>19306</v>
      </c>
      <c r="D13438" s="9" t="s">
        <v>5073</v>
      </c>
      <c r="E13438" s="12" t="s">
        <v>37498</v>
      </c>
      <c r="F13438" s="9" t="s">
        <v>30313</v>
      </c>
      <c r="G13438" s="17">
        <v>9199099441</v>
      </c>
      <c r="H13438" s="2" t="s">
        <v>37779</v>
      </c>
      <c r="I13438" s="1" t="s">
        <v>41</v>
      </c>
      <c r="J13438" s="4" t="s">
        <v>47305</v>
      </c>
      <c r="K13438" s="3" t="s">
        <v>17</v>
      </c>
      <c r="L13438" s="4" t="s">
        <v>47305</v>
      </c>
      <c r="M13438" s="11"/>
      <c r="N13438" s="4"/>
      <c r="O13438" s="11"/>
      <c r="P13438" s="4"/>
      <c r="Q13438" s="11"/>
      <c r="R13438" s="4"/>
      <c r="S13438" s="11"/>
      <c r="T13438" s="4"/>
      <c r="U13438" s="11"/>
      <c r="V13438" s="4"/>
      <c r="W13438" s="11"/>
      <c r="X13438" s="4"/>
      <c r="Y13438" s="11"/>
      <c r="Z13438" s="4"/>
      <c r="AA13438" s="1" t="s">
        <v>16</v>
      </c>
      <c r="AC13438" s="23" t="s">
        <v>37890</v>
      </c>
      <c r="AD13438" s="23" t="s">
        <v>40440</v>
      </c>
      <c r="AE13438" t="s">
        <v>35409</v>
      </c>
    </row>
    <row r="13439" spans="1:31" ht="15" customHeight="1">
      <c r="A13439" s="1">
        <v>13438</v>
      </c>
      <c r="B13439" s="1" t="s">
        <v>54</v>
      </c>
      <c r="C13439" s="1" t="s">
        <v>19311</v>
      </c>
      <c r="D13439" s="9" t="s">
        <v>3986</v>
      </c>
      <c r="E13439" s="9" t="s">
        <v>139</v>
      </c>
      <c r="F13439" s="9" t="s">
        <v>24652</v>
      </c>
      <c r="G13439" s="17">
        <v>919909449444</v>
      </c>
      <c r="H13439" s="9" t="s">
        <v>20</v>
      </c>
      <c r="I13439" s="1" t="s">
        <v>62</v>
      </c>
      <c r="J13439" s="4" t="s">
        <v>47305</v>
      </c>
      <c r="K13439" s="3" t="s">
        <v>17</v>
      </c>
      <c r="L13439" s="4" t="s">
        <v>47305</v>
      </c>
      <c r="M13439" s="11"/>
      <c r="N13439" s="4"/>
      <c r="O13439" s="11"/>
      <c r="P13439" s="4"/>
      <c r="Q13439" s="11"/>
      <c r="R13439" s="4"/>
      <c r="S13439" s="11"/>
      <c r="T13439" s="4"/>
      <c r="U13439" s="11"/>
      <c r="V13439" s="4"/>
      <c r="W13439" s="11"/>
      <c r="X13439" s="4"/>
      <c r="Y13439" s="11"/>
      <c r="Z13439" s="4"/>
      <c r="AA13439" s="1" t="s">
        <v>16</v>
      </c>
      <c r="AC13439" s="23" t="s">
        <v>37890</v>
      </c>
      <c r="AD13439" s="23" t="s">
        <v>40440</v>
      </c>
      <c r="AE13439" t="s">
        <v>35409</v>
      </c>
    </row>
    <row r="13440" spans="1:31" ht="15" customHeight="1">
      <c r="A13440" s="1">
        <v>13439</v>
      </c>
      <c r="B13440" s="1" t="s">
        <v>54</v>
      </c>
      <c r="C13440" s="1" t="s">
        <v>19319</v>
      </c>
      <c r="D13440" s="9" t="s">
        <v>2577</v>
      </c>
      <c r="E13440" s="12" t="s">
        <v>40</v>
      </c>
      <c r="F13440" s="9" t="s">
        <v>25943</v>
      </c>
      <c r="G13440" s="17">
        <v>919909006010</v>
      </c>
      <c r="H13440" s="2" t="s">
        <v>37779</v>
      </c>
      <c r="I13440" s="1" t="s">
        <v>41</v>
      </c>
      <c r="J13440" s="4" t="s">
        <v>47305</v>
      </c>
      <c r="K13440" s="3" t="s">
        <v>42</v>
      </c>
      <c r="L13440" s="4" t="s">
        <v>47305</v>
      </c>
      <c r="M13440" s="11"/>
      <c r="N13440" s="4"/>
      <c r="O13440" s="11"/>
      <c r="P13440" s="4"/>
      <c r="Q13440" s="11"/>
      <c r="R13440" s="4"/>
      <c r="S13440" s="11"/>
      <c r="T13440" s="4"/>
      <c r="U13440" s="11"/>
      <c r="V13440" s="4"/>
      <c r="W13440" s="11"/>
      <c r="X13440" s="4"/>
      <c r="Y13440" s="11"/>
      <c r="Z13440" s="4"/>
      <c r="AA13440" s="1" t="s">
        <v>16</v>
      </c>
      <c r="AC13440" s="23" t="s">
        <v>37890</v>
      </c>
      <c r="AD13440" s="23" t="s">
        <v>40440</v>
      </c>
      <c r="AE13440" t="s">
        <v>35410</v>
      </c>
    </row>
    <row r="13441" spans="1:31" ht="15" customHeight="1">
      <c r="A13441" s="1">
        <v>13440</v>
      </c>
      <c r="B13441" s="1" t="s">
        <v>54</v>
      </c>
      <c r="C13441" s="1" t="s">
        <v>19320</v>
      </c>
      <c r="D13441" s="9" t="s">
        <v>1132</v>
      </c>
      <c r="E13441" s="12" t="s">
        <v>36720</v>
      </c>
      <c r="F13441" s="9" t="s">
        <v>35258</v>
      </c>
      <c r="G13441" s="17">
        <v>919909006009</v>
      </c>
      <c r="H13441" s="2" t="s">
        <v>37779</v>
      </c>
      <c r="I13441" s="1" t="s">
        <v>41</v>
      </c>
      <c r="J13441" s="4" t="s">
        <v>47305</v>
      </c>
      <c r="K13441" s="3" t="s">
        <v>42</v>
      </c>
      <c r="L13441" s="4" t="s">
        <v>47305</v>
      </c>
      <c r="M13441" s="11"/>
      <c r="N13441" s="4"/>
      <c r="O13441" s="11"/>
      <c r="P13441" s="4"/>
      <c r="Q13441" s="11"/>
      <c r="R13441" s="4"/>
      <c r="S13441" s="11"/>
      <c r="T13441" s="4"/>
      <c r="U13441" s="11"/>
      <c r="V13441" s="4"/>
      <c r="W13441" s="11"/>
      <c r="X13441" s="4"/>
      <c r="Y13441" s="11"/>
      <c r="Z13441" s="4"/>
      <c r="AA13441" s="1" t="s">
        <v>16</v>
      </c>
      <c r="AC13441" s="23" t="s">
        <v>37890</v>
      </c>
      <c r="AD13441" s="23" t="s">
        <v>40440</v>
      </c>
      <c r="AE13441" t="s">
        <v>35399</v>
      </c>
    </row>
    <row r="13442" spans="1:31" ht="15" customHeight="1">
      <c r="A13442" s="1">
        <v>13441</v>
      </c>
      <c r="B13442" s="1" t="s">
        <v>54</v>
      </c>
      <c r="C13442" s="1" t="s">
        <v>19321</v>
      </c>
      <c r="D13442" s="9" t="s">
        <v>4175</v>
      </c>
      <c r="E13442" s="12" t="s">
        <v>139</v>
      </c>
      <c r="F13442" s="9" t="s">
        <v>35259</v>
      </c>
      <c r="G13442" s="17">
        <v>919904969494</v>
      </c>
      <c r="H13442" s="2" t="s">
        <v>37779</v>
      </c>
      <c r="I13442" s="1" t="s">
        <v>62</v>
      </c>
      <c r="J13442" s="4" t="s">
        <v>47305</v>
      </c>
      <c r="K13442" s="3" t="s">
        <v>171</v>
      </c>
      <c r="L13442" s="4" t="s">
        <v>47305</v>
      </c>
      <c r="M13442" s="11"/>
      <c r="N13442" s="4"/>
      <c r="O13442" s="11"/>
      <c r="P13442" s="4"/>
      <c r="Q13442" s="11"/>
      <c r="R13442" s="4"/>
      <c r="S13442" s="11"/>
      <c r="T13442" s="4"/>
      <c r="U13442" s="11"/>
      <c r="V13442" s="4"/>
      <c r="W13442" s="11"/>
      <c r="X13442" s="4"/>
      <c r="Y13442" s="11"/>
      <c r="Z13442" s="4"/>
      <c r="AA13442" s="1" t="s">
        <v>11</v>
      </c>
      <c r="AC13442" s="23" t="s">
        <v>37890</v>
      </c>
      <c r="AD13442" s="23" t="s">
        <v>40440</v>
      </c>
      <c r="AE13442" t="s">
        <v>35409</v>
      </c>
    </row>
    <row r="13443" spans="1:31" ht="15" customHeight="1">
      <c r="A13443" s="1">
        <v>13442</v>
      </c>
      <c r="B13443" s="1" t="s">
        <v>54</v>
      </c>
      <c r="C13443" s="1" t="s">
        <v>19328</v>
      </c>
      <c r="D13443" s="9" t="s">
        <v>361</v>
      </c>
      <c r="E13443" s="12" t="s">
        <v>495</v>
      </c>
      <c r="F13443" s="9" t="s">
        <v>35261</v>
      </c>
      <c r="G13443" s="17" t="s">
        <v>18533</v>
      </c>
      <c r="H13443" s="2" t="s">
        <v>37779</v>
      </c>
      <c r="I13443" s="1" t="s">
        <v>41</v>
      </c>
      <c r="J13443" s="4" t="s">
        <v>47305</v>
      </c>
      <c r="K13443" s="3" t="s">
        <v>42</v>
      </c>
      <c r="L13443" s="4" t="s">
        <v>47305</v>
      </c>
      <c r="M13443" s="11"/>
      <c r="N13443" s="4"/>
      <c r="O13443" s="11"/>
      <c r="P13443" s="4"/>
      <c r="Q13443" s="11"/>
      <c r="R13443" s="4"/>
      <c r="S13443" s="11"/>
      <c r="T13443" s="4"/>
      <c r="U13443" s="11"/>
      <c r="V13443" s="4"/>
      <c r="W13443" s="11"/>
      <c r="X13443" s="4"/>
      <c r="Y13443" s="11"/>
      <c r="Z13443" s="4"/>
      <c r="AA13443" s="1" t="s">
        <v>16</v>
      </c>
      <c r="AC13443" s="23" t="s">
        <v>37890</v>
      </c>
      <c r="AD13443" s="23" t="s">
        <v>40440</v>
      </c>
      <c r="AE13443" t="s">
        <v>35394</v>
      </c>
    </row>
    <row r="13444" spans="1:31" ht="15" customHeight="1">
      <c r="A13444" s="1">
        <v>13443</v>
      </c>
      <c r="B13444" s="1" t="s">
        <v>54</v>
      </c>
      <c r="C13444" s="1" t="s">
        <v>19331</v>
      </c>
      <c r="D13444" s="9" t="s">
        <v>13934</v>
      </c>
      <c r="E13444" s="12" t="s">
        <v>37572</v>
      </c>
      <c r="F13444" s="9" t="s">
        <v>30329</v>
      </c>
      <c r="G13444" s="17">
        <v>919904901616</v>
      </c>
      <c r="H13444" s="2" t="s">
        <v>37779</v>
      </c>
      <c r="I13444" s="1" t="s">
        <v>41</v>
      </c>
      <c r="J13444" s="4" t="s">
        <v>47305</v>
      </c>
      <c r="K13444" s="3" t="s">
        <v>17</v>
      </c>
      <c r="L13444" s="4" t="s">
        <v>47305</v>
      </c>
      <c r="M13444" s="11"/>
      <c r="N13444" s="4"/>
      <c r="O13444" s="11"/>
      <c r="P13444" s="4"/>
      <c r="Q13444" s="11"/>
      <c r="R13444" s="4"/>
      <c r="S13444" s="11"/>
      <c r="T13444" s="4"/>
      <c r="U13444" s="11"/>
      <c r="V13444" s="4"/>
      <c r="W13444" s="11"/>
      <c r="X13444" s="4"/>
      <c r="Y13444" s="11"/>
      <c r="Z13444" s="4"/>
      <c r="AA13444" s="1" t="s">
        <v>16</v>
      </c>
      <c r="AC13444" s="23" t="s">
        <v>37890</v>
      </c>
      <c r="AD13444" s="23" t="s">
        <v>40440</v>
      </c>
      <c r="AE13444" t="s">
        <v>35394</v>
      </c>
    </row>
    <row r="13445" spans="1:31" ht="15" customHeight="1">
      <c r="A13445" s="1">
        <v>13444</v>
      </c>
      <c r="B13445" s="1" t="s">
        <v>54</v>
      </c>
      <c r="C13445" s="1" t="s">
        <v>19332</v>
      </c>
      <c r="D13445" s="9" t="s">
        <v>36157</v>
      </c>
      <c r="E13445" s="12" t="s">
        <v>40</v>
      </c>
      <c r="F13445" s="9" t="s">
        <v>35262</v>
      </c>
      <c r="G13445" s="17">
        <v>919904444966</v>
      </c>
      <c r="H13445" s="2" t="s">
        <v>37779</v>
      </c>
      <c r="I13445" s="1" t="s">
        <v>62</v>
      </c>
      <c r="J13445" s="4" t="s">
        <v>47305</v>
      </c>
      <c r="K13445" s="3" t="s">
        <v>42</v>
      </c>
      <c r="L13445" s="4" t="s">
        <v>47305</v>
      </c>
      <c r="M13445" s="11"/>
      <c r="N13445" s="4"/>
      <c r="O13445" s="11"/>
      <c r="P13445" s="4"/>
      <c r="Q13445" s="11"/>
      <c r="R13445" s="4"/>
      <c r="S13445" s="11"/>
      <c r="T13445" s="4"/>
      <c r="U13445" s="11"/>
      <c r="V13445" s="4"/>
      <c r="W13445" s="11"/>
      <c r="X13445" s="4"/>
      <c r="Y13445" s="11"/>
      <c r="Z13445" s="4"/>
      <c r="AA13445" s="1" t="s">
        <v>16</v>
      </c>
      <c r="AC13445" s="23" t="s">
        <v>37890</v>
      </c>
      <c r="AD13445" s="23" t="s">
        <v>40440</v>
      </c>
      <c r="AE13445" t="s">
        <v>35394</v>
      </c>
    </row>
    <row r="13446" spans="1:31" ht="15" customHeight="1">
      <c r="A13446" s="1">
        <v>13445</v>
      </c>
      <c r="B13446" s="1" t="s">
        <v>54</v>
      </c>
      <c r="C13446" s="1" t="s">
        <v>19335</v>
      </c>
      <c r="D13446" s="9" t="s">
        <v>1518</v>
      </c>
      <c r="E13446" s="12" t="s">
        <v>1902</v>
      </c>
      <c r="F13446" s="9" t="s">
        <v>30332</v>
      </c>
      <c r="G13446" s="17">
        <v>919494966969</v>
      </c>
      <c r="H13446" s="2" t="s">
        <v>37779</v>
      </c>
      <c r="I13446" s="1" t="s">
        <v>9</v>
      </c>
      <c r="J13446" s="4" t="s">
        <v>47305</v>
      </c>
      <c r="K13446" s="3" t="s">
        <v>42</v>
      </c>
      <c r="L13446" s="4" t="s">
        <v>47305</v>
      </c>
      <c r="M13446" s="11"/>
      <c r="N13446" s="4"/>
      <c r="O13446" s="11"/>
      <c r="P13446" s="4"/>
      <c r="Q13446" s="11"/>
      <c r="R13446" s="4"/>
      <c r="S13446" s="11"/>
      <c r="T13446" s="4"/>
      <c r="U13446" s="11"/>
      <c r="V13446" s="4"/>
      <c r="W13446" s="11"/>
      <c r="X13446" s="4"/>
      <c r="Y13446" s="11"/>
      <c r="Z13446" s="4"/>
      <c r="AA13446" s="1" t="s">
        <v>16</v>
      </c>
      <c r="AC13446" s="23" t="s">
        <v>37890</v>
      </c>
      <c r="AD13446" s="23" t="s">
        <v>40440</v>
      </c>
      <c r="AE13446" t="s">
        <v>35399</v>
      </c>
    </row>
    <row r="13447" spans="1:31" ht="15" customHeight="1">
      <c r="A13447" s="1">
        <v>13446</v>
      </c>
      <c r="B13447" s="1" t="s">
        <v>54</v>
      </c>
      <c r="C13447" s="1" t="s">
        <v>19337</v>
      </c>
      <c r="D13447" s="9" t="s">
        <v>536</v>
      </c>
      <c r="E13447" s="12" t="s">
        <v>7195</v>
      </c>
      <c r="F13447" s="9" t="s">
        <v>24350</v>
      </c>
      <c r="G13447" s="17">
        <v>919494901416</v>
      </c>
      <c r="H13447" s="2" t="s">
        <v>37779</v>
      </c>
      <c r="I13447" s="1" t="s">
        <v>62</v>
      </c>
      <c r="J13447" s="4" t="s">
        <v>47305</v>
      </c>
      <c r="K13447" s="3" t="s">
        <v>42</v>
      </c>
      <c r="L13447" s="4" t="s">
        <v>47305</v>
      </c>
      <c r="M13447" s="11"/>
      <c r="N13447" s="4"/>
      <c r="O13447" s="11"/>
      <c r="P13447" s="4"/>
      <c r="Q13447" s="11"/>
      <c r="R13447" s="4"/>
      <c r="S13447" s="11"/>
      <c r="T13447" s="4"/>
      <c r="U13447" s="11"/>
      <c r="V13447" s="4"/>
      <c r="W13447" s="11"/>
      <c r="X13447" s="4"/>
      <c r="Y13447" s="11"/>
      <c r="Z13447" s="4"/>
      <c r="AA13447" s="1" t="s">
        <v>16</v>
      </c>
      <c r="AC13447" s="23" t="s">
        <v>37890</v>
      </c>
      <c r="AD13447" s="23" t="s">
        <v>40440</v>
      </c>
      <c r="AE13447" t="s">
        <v>35394</v>
      </c>
    </row>
    <row r="13448" spans="1:31" ht="15" customHeight="1">
      <c r="A13448" s="1">
        <v>13447</v>
      </c>
      <c r="B13448" s="1" t="s">
        <v>54</v>
      </c>
      <c r="C13448" s="1" t="s">
        <v>19339</v>
      </c>
      <c r="D13448" s="9" t="s">
        <v>37573</v>
      </c>
      <c r="E13448" s="12" t="s">
        <v>109</v>
      </c>
      <c r="F13448" s="9" t="s">
        <v>30334</v>
      </c>
      <c r="G13448" s="17">
        <v>9194940696</v>
      </c>
      <c r="H13448" s="2" t="s">
        <v>37779</v>
      </c>
      <c r="I13448" s="1" t="s">
        <v>41</v>
      </c>
      <c r="J13448" s="4" t="s">
        <v>47305</v>
      </c>
      <c r="K13448" s="3" t="s">
        <v>42</v>
      </c>
      <c r="L13448" s="4" t="s">
        <v>47305</v>
      </c>
      <c r="M13448" s="11"/>
      <c r="N13448" s="4"/>
      <c r="O13448" s="11"/>
      <c r="P13448" s="4"/>
      <c r="Q13448" s="11"/>
      <c r="R13448" s="4"/>
      <c r="S13448" s="11"/>
      <c r="T13448" s="4"/>
      <c r="U13448" s="11"/>
      <c r="V13448" s="4"/>
      <c r="W13448" s="11"/>
      <c r="X13448" s="4"/>
      <c r="Y13448" s="11"/>
      <c r="Z13448" s="4"/>
      <c r="AA13448" s="1" t="s">
        <v>16</v>
      </c>
      <c r="AC13448" s="23" t="s">
        <v>37890</v>
      </c>
      <c r="AD13448" s="23" t="s">
        <v>40440</v>
      </c>
      <c r="AE13448" t="s">
        <v>35409</v>
      </c>
    </row>
    <row r="13449" spans="1:31" ht="15" customHeight="1">
      <c r="A13449" s="1">
        <v>13448</v>
      </c>
      <c r="B13449" s="1" t="s">
        <v>54</v>
      </c>
      <c r="C13449" s="1" t="s">
        <v>19342</v>
      </c>
      <c r="D13449" s="9" t="s">
        <v>2537</v>
      </c>
      <c r="E13449" s="12" t="s">
        <v>40</v>
      </c>
      <c r="F13449" s="9" t="s">
        <v>30337</v>
      </c>
      <c r="G13449" s="17">
        <v>919494660069</v>
      </c>
      <c r="H13449" s="2" t="s">
        <v>37779</v>
      </c>
      <c r="I13449" s="1" t="s">
        <v>41</v>
      </c>
      <c r="J13449" s="4" t="s">
        <v>47305</v>
      </c>
      <c r="K13449" s="3" t="s">
        <v>17</v>
      </c>
      <c r="L13449" s="4" t="s">
        <v>47305</v>
      </c>
      <c r="M13449" s="11"/>
      <c r="N13449" s="4"/>
      <c r="O13449" s="11"/>
      <c r="P13449" s="4"/>
      <c r="Q13449" s="11"/>
      <c r="R13449" s="4"/>
      <c r="S13449" s="11"/>
      <c r="T13449" s="4"/>
      <c r="U13449" s="11"/>
      <c r="V13449" s="4"/>
      <c r="W13449" s="11"/>
      <c r="X13449" s="4"/>
      <c r="Y13449" s="11"/>
      <c r="Z13449" s="4"/>
      <c r="AA13449" s="1" t="s">
        <v>16</v>
      </c>
      <c r="AC13449" s="23" t="s">
        <v>37890</v>
      </c>
      <c r="AD13449" s="23" t="s">
        <v>40440</v>
      </c>
      <c r="AE13449" t="s">
        <v>35409</v>
      </c>
    </row>
    <row r="13450" spans="1:31" ht="15" customHeight="1">
      <c r="A13450" s="1">
        <v>13449</v>
      </c>
      <c r="B13450" s="1" t="s">
        <v>54</v>
      </c>
      <c r="C13450" s="1" t="s">
        <v>19348</v>
      </c>
      <c r="D13450" s="9" t="s">
        <v>37517</v>
      </c>
      <c r="E13450" s="12" t="s">
        <v>37518</v>
      </c>
      <c r="F13450" s="9" t="s">
        <v>30341</v>
      </c>
      <c r="G13450" s="17">
        <v>919494996990</v>
      </c>
      <c r="H13450" s="2" t="s">
        <v>37779</v>
      </c>
      <c r="I13450" s="1" t="s">
        <v>62</v>
      </c>
      <c r="J13450" s="4" t="s">
        <v>47305</v>
      </c>
      <c r="K13450" s="3" t="s">
        <v>42</v>
      </c>
      <c r="L13450" s="4" t="s">
        <v>47305</v>
      </c>
      <c r="M13450" s="11"/>
      <c r="N13450" s="4"/>
      <c r="O13450" s="11"/>
      <c r="P13450" s="4"/>
      <c r="Q13450" s="11"/>
      <c r="R13450" s="4"/>
      <c r="S13450" s="11"/>
      <c r="T13450" s="4"/>
      <c r="U13450" s="11"/>
      <c r="V13450" s="4"/>
      <c r="W13450" s="11"/>
      <c r="X13450" s="4"/>
      <c r="Y13450" s="11"/>
      <c r="Z13450" s="4"/>
      <c r="AA13450" s="1" t="s">
        <v>16</v>
      </c>
      <c r="AC13450" s="23" t="s">
        <v>37891</v>
      </c>
      <c r="AD13450" s="23" t="s">
        <v>40440</v>
      </c>
      <c r="AE13450" t="s">
        <v>35410</v>
      </c>
    </row>
    <row r="13451" spans="1:31" ht="15" customHeight="1">
      <c r="A13451" s="1">
        <v>13450</v>
      </c>
      <c r="B13451" s="1" t="s">
        <v>54</v>
      </c>
      <c r="C13451" s="1" t="s">
        <v>19360</v>
      </c>
      <c r="D13451" s="9" t="s">
        <v>1857</v>
      </c>
      <c r="E13451" s="12" t="s">
        <v>40</v>
      </c>
      <c r="F13451" s="9" t="s">
        <v>30349</v>
      </c>
      <c r="G13451" s="17">
        <v>919494066616</v>
      </c>
      <c r="H13451" s="2" t="s">
        <v>37779</v>
      </c>
      <c r="I13451" s="1" t="s">
        <v>41</v>
      </c>
      <c r="J13451" s="4" t="s">
        <v>47305</v>
      </c>
      <c r="K13451" s="3" t="s">
        <v>171</v>
      </c>
      <c r="L13451" s="4" t="s">
        <v>47305</v>
      </c>
      <c r="M13451" s="11"/>
      <c r="N13451" s="4"/>
      <c r="O13451" s="11"/>
      <c r="P13451" s="4"/>
      <c r="Q13451" s="11"/>
      <c r="R13451" s="4"/>
      <c r="S13451" s="11"/>
      <c r="T13451" s="4"/>
      <c r="U13451" s="11"/>
      <c r="V13451" s="4"/>
      <c r="W13451" s="11"/>
      <c r="X13451" s="4"/>
      <c r="Y13451" s="11"/>
      <c r="Z13451" s="4"/>
      <c r="AA13451" s="1" t="s">
        <v>16</v>
      </c>
      <c r="AC13451" s="23" t="s">
        <v>37891</v>
      </c>
      <c r="AD13451" s="23" t="s">
        <v>40440</v>
      </c>
      <c r="AE13451" t="s">
        <v>35409</v>
      </c>
    </row>
    <row r="13452" spans="1:31" ht="15" customHeight="1">
      <c r="A13452" s="1">
        <v>13451</v>
      </c>
      <c r="B13452" s="1" t="s">
        <v>54</v>
      </c>
      <c r="C13452" s="1" t="s">
        <v>19363</v>
      </c>
      <c r="D13452" s="9" t="s">
        <v>58</v>
      </c>
      <c r="E13452" s="12" t="s">
        <v>90</v>
      </c>
      <c r="F13452" s="9" t="s">
        <v>18535</v>
      </c>
      <c r="G13452" s="17">
        <v>91949400444</v>
      </c>
      <c r="H13452" s="2" t="s">
        <v>37779</v>
      </c>
      <c r="I13452" s="1" t="s">
        <v>41</v>
      </c>
      <c r="J13452" s="4" t="s">
        <v>47305</v>
      </c>
      <c r="K13452" s="3" t="s">
        <v>42</v>
      </c>
      <c r="L13452" s="4" t="s">
        <v>47305</v>
      </c>
      <c r="M13452" s="11"/>
      <c r="N13452" s="4"/>
      <c r="O13452" s="11"/>
      <c r="P13452" s="4"/>
      <c r="Q13452" s="11"/>
      <c r="R13452" s="4"/>
      <c r="S13452" s="11"/>
      <c r="T13452" s="4"/>
      <c r="U13452" s="11"/>
      <c r="V13452" s="4"/>
      <c r="W13452" s="11"/>
      <c r="X13452" s="4"/>
      <c r="Y13452" s="11"/>
      <c r="Z13452" s="4"/>
      <c r="AA13452" s="1" t="s">
        <v>16</v>
      </c>
      <c r="AC13452" s="23" t="s">
        <v>37891</v>
      </c>
      <c r="AD13452" s="23" t="s">
        <v>40440</v>
      </c>
      <c r="AE13452" t="s">
        <v>35410</v>
      </c>
    </row>
    <row r="13453" spans="1:31" ht="15" customHeight="1">
      <c r="A13453" s="1">
        <v>13452</v>
      </c>
      <c r="B13453" s="1" t="s">
        <v>54</v>
      </c>
      <c r="C13453" s="1" t="s">
        <v>19370</v>
      </c>
      <c r="D13453" s="9" t="s">
        <v>37706</v>
      </c>
      <c r="E13453" s="12" t="s">
        <v>788</v>
      </c>
      <c r="F13453" s="9" t="s">
        <v>30358</v>
      </c>
      <c r="G13453" s="17">
        <v>91949964106</v>
      </c>
      <c r="H13453" s="2" t="s">
        <v>37779</v>
      </c>
      <c r="I13453" s="1" t="s">
        <v>62</v>
      </c>
      <c r="J13453" s="4" t="s">
        <v>47305</v>
      </c>
      <c r="K13453" s="3" t="s">
        <v>178</v>
      </c>
      <c r="L13453" s="4" t="s">
        <v>47305</v>
      </c>
      <c r="M13453" s="11"/>
      <c r="N13453" s="4"/>
      <c r="O13453" s="11"/>
      <c r="P13453" s="4"/>
      <c r="Q13453" s="11"/>
      <c r="R13453" s="4"/>
      <c r="S13453" s="11"/>
      <c r="T13453" s="4"/>
      <c r="U13453" s="11"/>
      <c r="V13453" s="4"/>
      <c r="W13453" s="11"/>
      <c r="X13453" s="4"/>
      <c r="Y13453" s="11"/>
      <c r="Z13453" s="4"/>
      <c r="AA13453" s="1" t="s">
        <v>16</v>
      </c>
      <c r="AC13453" s="23" t="s">
        <v>37891</v>
      </c>
      <c r="AD13453" s="23" t="s">
        <v>40440</v>
      </c>
      <c r="AE13453" t="s">
        <v>35399</v>
      </c>
    </row>
    <row r="13454" spans="1:31" ht="15" customHeight="1">
      <c r="A13454" s="1">
        <v>13453</v>
      </c>
      <c r="B13454" s="1" t="s">
        <v>54</v>
      </c>
      <c r="C13454" s="1" t="s">
        <v>19372</v>
      </c>
      <c r="D13454" s="9" t="s">
        <v>1169</v>
      </c>
      <c r="E13454" s="12" t="s">
        <v>287</v>
      </c>
      <c r="F13454" s="9" t="s">
        <v>30359</v>
      </c>
      <c r="G13454" s="17">
        <v>91949606</v>
      </c>
      <c r="H13454" s="2" t="s">
        <v>37779</v>
      </c>
      <c r="I13454" s="1" t="s">
        <v>41</v>
      </c>
      <c r="J13454" s="4" t="s">
        <v>47305</v>
      </c>
      <c r="K13454" s="11" t="s">
        <v>13</v>
      </c>
      <c r="L13454" s="4" t="s">
        <v>47305</v>
      </c>
      <c r="M13454" s="11"/>
      <c r="N13454" s="4"/>
      <c r="O13454" s="11"/>
      <c r="P13454" s="4"/>
      <c r="Q13454" s="11"/>
      <c r="R13454" s="4"/>
      <c r="S13454" s="11"/>
      <c r="T13454" s="4"/>
      <c r="U13454" s="11"/>
      <c r="V13454" s="4"/>
      <c r="W13454" s="11"/>
      <c r="X13454" s="4"/>
      <c r="Y13454" s="11"/>
      <c r="Z13454" s="4"/>
      <c r="AA13454" s="1" t="s">
        <v>16</v>
      </c>
      <c r="AC13454" s="23" t="s">
        <v>37891</v>
      </c>
      <c r="AD13454" s="23" t="s">
        <v>40440</v>
      </c>
      <c r="AE13454" t="s">
        <v>35409</v>
      </c>
    </row>
    <row r="13455" spans="1:31" ht="15" customHeight="1">
      <c r="A13455" s="1">
        <v>13454</v>
      </c>
      <c r="B13455" s="1" t="s">
        <v>54</v>
      </c>
      <c r="C13455" s="1" t="s">
        <v>19379</v>
      </c>
      <c r="D13455" s="9" t="s">
        <v>7895</v>
      </c>
      <c r="E13455" s="12" t="s">
        <v>139</v>
      </c>
      <c r="F13455" s="9" t="s">
        <v>33223</v>
      </c>
      <c r="G13455" s="17">
        <v>91949966661</v>
      </c>
      <c r="H13455" s="2" t="s">
        <v>37779</v>
      </c>
      <c r="I13455" s="1" t="s">
        <v>9</v>
      </c>
      <c r="J13455" s="4" t="s">
        <v>47305</v>
      </c>
      <c r="K13455" s="3" t="s">
        <v>42</v>
      </c>
      <c r="L13455" s="4" t="s">
        <v>47305</v>
      </c>
      <c r="M13455" s="11"/>
      <c r="N13455" s="4"/>
      <c r="O13455" s="11"/>
      <c r="P13455" s="4"/>
      <c r="Q13455" s="11"/>
      <c r="R13455" s="4"/>
      <c r="S13455" s="11"/>
      <c r="T13455" s="4"/>
      <c r="U13455" s="11"/>
      <c r="V13455" s="4"/>
      <c r="W13455" s="11"/>
      <c r="X13455" s="4"/>
      <c r="Y13455" s="11"/>
      <c r="Z13455" s="4"/>
      <c r="AA13455" s="1" t="s">
        <v>16</v>
      </c>
      <c r="AC13455" s="23" t="s">
        <v>37891</v>
      </c>
      <c r="AD13455" s="23" t="s">
        <v>40440</v>
      </c>
      <c r="AE13455" t="s">
        <v>35409</v>
      </c>
    </row>
    <row r="13456" spans="1:31" ht="15" customHeight="1">
      <c r="A13456" s="1">
        <v>13455</v>
      </c>
      <c r="B13456" s="1" t="s">
        <v>54</v>
      </c>
      <c r="C13456" s="1" t="s">
        <v>19380</v>
      </c>
      <c r="D13456" s="9" t="s">
        <v>1010</v>
      </c>
      <c r="E13456" s="12" t="s">
        <v>1725</v>
      </c>
      <c r="F13456" s="9" t="s">
        <v>35265</v>
      </c>
      <c r="G13456" s="17">
        <v>9194994661</v>
      </c>
      <c r="H13456" s="2" t="s">
        <v>37779</v>
      </c>
      <c r="I13456" s="1" t="s">
        <v>62</v>
      </c>
      <c r="J13456" s="4" t="s">
        <v>47305</v>
      </c>
      <c r="K13456" s="3" t="s">
        <v>42</v>
      </c>
      <c r="L13456" s="4" t="s">
        <v>47305</v>
      </c>
      <c r="M13456" s="11"/>
      <c r="N13456" s="4"/>
      <c r="O13456" s="11"/>
      <c r="P13456" s="4"/>
      <c r="Q13456" s="11"/>
      <c r="R13456" s="4"/>
      <c r="S13456" s="11"/>
      <c r="T13456" s="4"/>
      <c r="U13456" s="11"/>
      <c r="V13456" s="4"/>
      <c r="W13456" s="11"/>
      <c r="X13456" s="4"/>
      <c r="Y13456" s="11"/>
      <c r="Z13456" s="4"/>
      <c r="AA13456" s="1" t="s">
        <v>16</v>
      </c>
      <c r="AC13456" s="23" t="s">
        <v>37891</v>
      </c>
      <c r="AD13456" s="23" t="s">
        <v>40440</v>
      </c>
      <c r="AE13456" t="s">
        <v>35409</v>
      </c>
    </row>
    <row r="13457" spans="1:31" ht="15" customHeight="1">
      <c r="A13457" s="1">
        <v>13456</v>
      </c>
      <c r="B13457" s="1" t="s">
        <v>54</v>
      </c>
      <c r="C13457" s="1" t="s">
        <v>19388</v>
      </c>
      <c r="D13457" s="9" t="s">
        <v>37574</v>
      </c>
      <c r="E13457" s="12" t="s">
        <v>37575</v>
      </c>
      <c r="F13457" s="9" t="s">
        <v>18537</v>
      </c>
      <c r="G13457" s="17">
        <v>91949009469</v>
      </c>
      <c r="H13457" s="2" t="s">
        <v>37779</v>
      </c>
      <c r="I13457" s="1" t="s">
        <v>62</v>
      </c>
      <c r="J13457" s="4" t="s">
        <v>47305</v>
      </c>
      <c r="K13457" s="3" t="s">
        <v>17</v>
      </c>
      <c r="L13457" s="4" t="s">
        <v>47305</v>
      </c>
      <c r="M13457" s="11"/>
      <c r="N13457" s="4"/>
      <c r="O13457" s="11"/>
      <c r="P13457" s="4"/>
      <c r="Q13457" s="11"/>
      <c r="R13457" s="4"/>
      <c r="S13457" s="11"/>
      <c r="T13457" s="4"/>
      <c r="U13457" s="11"/>
      <c r="V13457" s="4"/>
      <c r="W13457" s="11"/>
      <c r="X13457" s="4"/>
      <c r="Y13457" s="11"/>
      <c r="Z13457" s="4"/>
      <c r="AA13457" s="1" t="s">
        <v>16</v>
      </c>
      <c r="AC13457" s="23" t="s">
        <v>37891</v>
      </c>
      <c r="AD13457" s="23" t="s">
        <v>40440</v>
      </c>
      <c r="AE13457" t="s">
        <v>35409</v>
      </c>
    </row>
    <row r="13458" spans="1:31" ht="15" customHeight="1">
      <c r="A13458" s="1">
        <v>13457</v>
      </c>
      <c r="B13458" s="1" t="s">
        <v>54</v>
      </c>
      <c r="C13458" s="1" t="s">
        <v>19400</v>
      </c>
      <c r="D13458" s="9" t="s">
        <v>1799</v>
      </c>
      <c r="E13458" s="12" t="s">
        <v>40</v>
      </c>
      <c r="F13458" s="9" t="s">
        <v>18539</v>
      </c>
      <c r="G13458" s="17">
        <v>91944660910</v>
      </c>
      <c r="H13458" s="2" t="s">
        <v>37779</v>
      </c>
      <c r="I13458" s="1" t="s">
        <v>9</v>
      </c>
      <c r="J13458" s="4" t="s">
        <v>47305</v>
      </c>
      <c r="K13458" s="3" t="s">
        <v>42</v>
      </c>
      <c r="L13458" s="4" t="s">
        <v>47305</v>
      </c>
      <c r="M13458" s="11"/>
      <c r="N13458" s="4"/>
      <c r="O13458" s="11"/>
      <c r="P13458" s="4"/>
      <c r="Q13458" s="11"/>
      <c r="R13458" s="4"/>
      <c r="S13458" s="11"/>
      <c r="T13458" s="4"/>
      <c r="U13458" s="11"/>
      <c r="V13458" s="4"/>
      <c r="W13458" s="11"/>
      <c r="X13458" s="4"/>
      <c r="Y13458" s="11"/>
      <c r="Z13458" s="4"/>
      <c r="AA13458" s="1" t="s">
        <v>16</v>
      </c>
      <c r="AC13458" s="23" t="s">
        <v>37891</v>
      </c>
      <c r="AD13458" s="23" t="s">
        <v>40440</v>
      </c>
      <c r="AE13458" t="s">
        <v>35399</v>
      </c>
    </row>
    <row r="13459" spans="1:31" ht="15" customHeight="1">
      <c r="A13459" s="1">
        <v>13458</v>
      </c>
      <c r="B13459" s="1" t="s">
        <v>54</v>
      </c>
      <c r="C13459" s="1" t="s">
        <v>19404</v>
      </c>
      <c r="D13459" s="9" t="s">
        <v>8973</v>
      </c>
      <c r="E13459" s="12"/>
      <c r="F13459" s="9" t="s">
        <v>30379</v>
      </c>
      <c r="G13459" s="17">
        <v>91944649449</v>
      </c>
      <c r="H13459" s="2" t="s">
        <v>37779</v>
      </c>
      <c r="I13459" s="1" t="s">
        <v>41</v>
      </c>
      <c r="J13459" s="4" t="s">
        <v>47305</v>
      </c>
      <c r="K13459" s="3" t="s">
        <v>171</v>
      </c>
      <c r="L13459" s="4" t="s">
        <v>47305</v>
      </c>
      <c r="M13459" s="11"/>
      <c r="N13459" s="4"/>
      <c r="O13459" s="11"/>
      <c r="P13459" s="4"/>
      <c r="Q13459" s="11"/>
      <c r="R13459" s="4"/>
      <c r="S13459" s="11"/>
      <c r="T13459" s="4"/>
      <c r="U13459" s="11"/>
      <c r="V13459" s="4"/>
      <c r="W13459" s="11"/>
      <c r="X13459" s="4"/>
      <c r="Y13459" s="11"/>
      <c r="Z13459" s="4"/>
      <c r="AA13459" s="1" t="s">
        <v>16</v>
      </c>
      <c r="AC13459" s="23" t="s">
        <v>37891</v>
      </c>
      <c r="AD13459" s="23" t="s">
        <v>40440</v>
      </c>
      <c r="AE13459" t="s">
        <v>35394</v>
      </c>
    </row>
    <row r="13460" spans="1:31" ht="15" customHeight="1">
      <c r="A13460" s="1">
        <v>13459</v>
      </c>
      <c r="B13460" s="1" t="s">
        <v>54</v>
      </c>
      <c r="C13460" s="1" t="s">
        <v>19417</v>
      </c>
      <c r="D13460" s="9" t="s">
        <v>37658</v>
      </c>
      <c r="E13460" s="12" t="s">
        <v>546</v>
      </c>
      <c r="F13460" s="9" t="s">
        <v>18540</v>
      </c>
      <c r="G13460" s="17">
        <v>919446099964</v>
      </c>
      <c r="H13460" s="2" t="s">
        <v>37779</v>
      </c>
      <c r="I13460" s="1" t="s">
        <v>62</v>
      </c>
      <c r="J13460" s="4" t="s">
        <v>47305</v>
      </c>
      <c r="K13460" s="3" t="s">
        <v>42</v>
      </c>
      <c r="L13460" s="4" t="s">
        <v>47305</v>
      </c>
      <c r="M13460" s="11"/>
      <c r="N13460" s="4"/>
      <c r="O13460" s="11"/>
      <c r="P13460" s="4"/>
      <c r="Q13460" s="11"/>
      <c r="R13460" s="4"/>
      <c r="S13460" s="11"/>
      <c r="T13460" s="4"/>
      <c r="U13460" s="11"/>
      <c r="V13460" s="4"/>
      <c r="W13460" s="11"/>
      <c r="X13460" s="4"/>
      <c r="Y13460" s="11"/>
      <c r="Z13460" s="4"/>
      <c r="AA13460" s="1" t="s">
        <v>16</v>
      </c>
      <c r="AC13460" s="23" t="s">
        <v>37891</v>
      </c>
      <c r="AD13460" s="23" t="s">
        <v>40440</v>
      </c>
      <c r="AE13460" t="s">
        <v>35394</v>
      </c>
    </row>
    <row r="13461" spans="1:31" ht="15" customHeight="1">
      <c r="A13461" s="1">
        <v>13460</v>
      </c>
      <c r="B13461" s="1" t="s">
        <v>54</v>
      </c>
      <c r="C13461" s="1" t="s">
        <v>19431</v>
      </c>
      <c r="D13461" s="9" t="s">
        <v>788</v>
      </c>
      <c r="E13461" s="12" t="s">
        <v>280</v>
      </c>
      <c r="F13461" s="9" t="s">
        <v>30395</v>
      </c>
      <c r="G13461" s="17">
        <v>9194444099</v>
      </c>
      <c r="H13461" s="2" t="s">
        <v>37779</v>
      </c>
      <c r="I13461" s="1" t="s">
        <v>62</v>
      </c>
      <c r="J13461" s="4" t="s">
        <v>47305</v>
      </c>
      <c r="K13461" s="11" t="s">
        <v>18748</v>
      </c>
      <c r="L13461" s="4" t="s">
        <v>47305</v>
      </c>
      <c r="M13461" s="11"/>
      <c r="N13461" s="4"/>
      <c r="O13461" s="11"/>
      <c r="P13461" s="4"/>
      <c r="Q13461" s="11"/>
      <c r="R13461" s="4"/>
      <c r="S13461" s="11"/>
      <c r="T13461" s="4"/>
      <c r="U13461" s="11"/>
      <c r="V13461" s="4"/>
      <c r="W13461" s="11"/>
      <c r="X13461" s="4"/>
      <c r="Y13461" s="11"/>
      <c r="Z13461" s="4"/>
      <c r="AA13461" s="1" t="s">
        <v>16</v>
      </c>
      <c r="AC13461" s="23" t="s">
        <v>37891</v>
      </c>
      <c r="AD13461" s="23" t="s">
        <v>40440</v>
      </c>
      <c r="AE13461" t="s">
        <v>35394</v>
      </c>
    </row>
    <row r="13462" spans="1:31" ht="15" customHeight="1">
      <c r="A13462" s="1">
        <v>13461</v>
      </c>
      <c r="B13462" s="1" t="s">
        <v>54</v>
      </c>
      <c r="C13462" s="1" t="s">
        <v>19433</v>
      </c>
      <c r="D13462" s="9" t="s">
        <v>605</v>
      </c>
      <c r="E13462" s="12" t="s">
        <v>40</v>
      </c>
      <c r="F13462" s="9" t="s">
        <v>33231</v>
      </c>
      <c r="G13462" s="17">
        <v>91944401466</v>
      </c>
      <c r="H13462" s="2" t="s">
        <v>37779</v>
      </c>
      <c r="I13462" s="1" t="s">
        <v>9</v>
      </c>
      <c r="J13462" s="4" t="s">
        <v>47305</v>
      </c>
      <c r="K13462" s="11" t="s">
        <v>18748</v>
      </c>
      <c r="L13462" s="4" t="s">
        <v>47305</v>
      </c>
      <c r="M13462" s="11"/>
      <c r="N13462" s="4"/>
      <c r="O13462" s="11"/>
      <c r="P13462" s="4"/>
      <c r="Q13462" s="11"/>
      <c r="R13462" s="4"/>
      <c r="S13462" s="11"/>
      <c r="T13462" s="4"/>
      <c r="U13462" s="11"/>
      <c r="V13462" s="4"/>
      <c r="W13462" s="11"/>
      <c r="X13462" s="4"/>
      <c r="Y13462" s="11"/>
      <c r="Z13462" s="4"/>
      <c r="AA13462" s="1" t="s">
        <v>16</v>
      </c>
      <c r="AC13462" s="23" t="s">
        <v>37891</v>
      </c>
      <c r="AD13462" s="23" t="s">
        <v>40440</v>
      </c>
      <c r="AE13462" t="s">
        <v>35410</v>
      </c>
    </row>
    <row r="13463" spans="1:31" ht="15" customHeight="1">
      <c r="A13463" s="1">
        <v>13462</v>
      </c>
      <c r="B13463" s="1" t="s">
        <v>54</v>
      </c>
      <c r="C13463" s="1" t="s">
        <v>19434</v>
      </c>
      <c r="D13463" s="9" t="s">
        <v>12912</v>
      </c>
      <c r="E13463" s="12" t="s">
        <v>795</v>
      </c>
      <c r="F13463" s="9" t="s">
        <v>33232</v>
      </c>
      <c r="G13463" s="17">
        <v>91944460604</v>
      </c>
      <c r="H13463" s="2" t="s">
        <v>37779</v>
      </c>
      <c r="I13463" s="1" t="s">
        <v>9</v>
      </c>
      <c r="J13463" s="4" t="s">
        <v>47305</v>
      </c>
      <c r="K13463" s="3" t="s">
        <v>42</v>
      </c>
      <c r="L13463" s="4" t="s">
        <v>47305</v>
      </c>
      <c r="M13463" s="11"/>
      <c r="N13463" s="4"/>
      <c r="O13463" s="11"/>
      <c r="P13463" s="4"/>
      <c r="Q13463" s="11"/>
      <c r="R13463" s="4"/>
      <c r="S13463" s="11"/>
      <c r="T13463" s="4"/>
      <c r="U13463" s="11"/>
      <c r="V13463" s="4"/>
      <c r="W13463" s="11"/>
      <c r="X13463" s="4"/>
      <c r="Y13463" s="11"/>
      <c r="Z13463" s="4"/>
      <c r="AA13463" s="1" t="s">
        <v>16</v>
      </c>
      <c r="AC13463" s="23" t="s">
        <v>37891</v>
      </c>
      <c r="AD13463" s="23" t="s">
        <v>40440</v>
      </c>
      <c r="AE13463" t="s">
        <v>35394</v>
      </c>
    </row>
    <row r="13464" spans="1:31" ht="15" customHeight="1">
      <c r="A13464" s="1">
        <v>13463</v>
      </c>
      <c r="B13464" s="1" t="s">
        <v>54</v>
      </c>
      <c r="C13464" s="1" t="s">
        <v>19436</v>
      </c>
      <c r="D13464" s="9" t="s">
        <v>36539</v>
      </c>
      <c r="E13464" s="12"/>
      <c r="F13464" s="9" t="s">
        <v>30398</v>
      </c>
      <c r="G13464" s="17">
        <v>919444640401</v>
      </c>
      <c r="H13464" s="2" t="s">
        <v>37779</v>
      </c>
      <c r="I13464" s="1" t="s">
        <v>62</v>
      </c>
      <c r="J13464" s="4" t="s">
        <v>47305</v>
      </c>
      <c r="K13464" s="3" t="s">
        <v>42</v>
      </c>
      <c r="L13464" s="4" t="s">
        <v>47305</v>
      </c>
      <c r="M13464" s="11"/>
      <c r="N13464" s="4"/>
      <c r="O13464" s="11"/>
      <c r="P13464" s="4"/>
      <c r="Q13464" s="11"/>
      <c r="R13464" s="4"/>
      <c r="S13464" s="11"/>
      <c r="T13464" s="4"/>
      <c r="U13464" s="11"/>
      <c r="V13464" s="4"/>
      <c r="W13464" s="11"/>
      <c r="X13464" s="4"/>
      <c r="Y13464" s="11"/>
      <c r="Z13464" s="4"/>
      <c r="AA13464" s="1" t="s">
        <v>11</v>
      </c>
      <c r="AC13464" s="23" t="s">
        <v>37891</v>
      </c>
      <c r="AD13464" s="23" t="s">
        <v>40440</v>
      </c>
      <c r="AE13464" t="s">
        <v>35409</v>
      </c>
    </row>
    <row r="13465" spans="1:31" ht="15" customHeight="1">
      <c r="A13465" s="1">
        <v>13464</v>
      </c>
      <c r="B13465" s="1" t="s">
        <v>54</v>
      </c>
      <c r="C13465" s="1" t="s">
        <v>19443</v>
      </c>
      <c r="D13465" s="9" t="s">
        <v>223</v>
      </c>
      <c r="E13465" s="12" t="s">
        <v>139</v>
      </c>
      <c r="F13465" s="9" t="s">
        <v>30404</v>
      </c>
      <c r="G13465" s="17">
        <v>919444944949</v>
      </c>
      <c r="H13465" s="2" t="s">
        <v>37779</v>
      </c>
      <c r="I13465" s="1" t="s">
        <v>62</v>
      </c>
      <c r="J13465" s="4" t="s">
        <v>47305</v>
      </c>
      <c r="K13465" s="3" t="s">
        <v>17</v>
      </c>
      <c r="L13465" s="4" t="s">
        <v>47305</v>
      </c>
      <c r="M13465" s="11"/>
      <c r="N13465" s="4"/>
      <c r="O13465" s="11"/>
      <c r="P13465" s="4"/>
      <c r="Q13465" s="11"/>
      <c r="R13465" s="4"/>
      <c r="S13465" s="11"/>
      <c r="T13465" s="4"/>
      <c r="U13465" s="11"/>
      <c r="V13465" s="4"/>
      <c r="W13465" s="11"/>
      <c r="X13465" s="4"/>
      <c r="Y13465" s="11"/>
      <c r="Z13465" s="4"/>
      <c r="AA13465" s="1" t="s">
        <v>16</v>
      </c>
      <c r="AC13465" s="23" t="s">
        <v>37891</v>
      </c>
      <c r="AD13465" s="23" t="s">
        <v>40440</v>
      </c>
      <c r="AE13465" t="s">
        <v>35410</v>
      </c>
    </row>
    <row r="13466" spans="1:31" ht="15" customHeight="1">
      <c r="A13466" s="1">
        <v>13465</v>
      </c>
      <c r="B13466" s="1" t="s">
        <v>54</v>
      </c>
      <c r="C13466" s="1" t="s">
        <v>19444</v>
      </c>
      <c r="D13466" s="9" t="s">
        <v>4408</v>
      </c>
      <c r="E13466" s="12" t="s">
        <v>139</v>
      </c>
      <c r="F13466" s="9" t="s">
        <v>30405</v>
      </c>
      <c r="G13466" s="17">
        <v>91944494104</v>
      </c>
      <c r="H13466" s="2" t="s">
        <v>37779</v>
      </c>
      <c r="I13466" s="1" t="s">
        <v>9</v>
      </c>
      <c r="J13466" s="4" t="s">
        <v>47305</v>
      </c>
      <c r="K13466" s="11" t="s">
        <v>18748</v>
      </c>
      <c r="L13466" s="4" t="s">
        <v>47305</v>
      </c>
      <c r="M13466" s="11"/>
      <c r="N13466" s="4"/>
      <c r="O13466" s="11"/>
      <c r="P13466" s="4"/>
      <c r="Q13466" s="11"/>
      <c r="R13466" s="4"/>
      <c r="S13466" s="11"/>
      <c r="T13466" s="4"/>
      <c r="U13466" s="11"/>
      <c r="V13466" s="4"/>
      <c r="W13466" s="11"/>
      <c r="X13466" s="4"/>
      <c r="Y13466" s="11"/>
      <c r="Z13466" s="4"/>
      <c r="AA13466" s="1" t="s">
        <v>16</v>
      </c>
      <c r="AC13466" s="23" t="s">
        <v>37891</v>
      </c>
      <c r="AD13466" s="23" t="s">
        <v>40440</v>
      </c>
      <c r="AE13466" t="s">
        <v>35399</v>
      </c>
    </row>
    <row r="13467" spans="1:31" ht="15" customHeight="1">
      <c r="A13467" s="1">
        <v>13466</v>
      </c>
      <c r="B13467" s="1" t="s">
        <v>54</v>
      </c>
      <c r="C13467" s="1" t="s">
        <v>19447</v>
      </c>
      <c r="D13467" s="9" t="s">
        <v>2724</v>
      </c>
      <c r="E13467" s="12" t="s">
        <v>37680</v>
      </c>
      <c r="F13467" s="9" t="s">
        <v>30407</v>
      </c>
      <c r="G13467" s="17">
        <v>919444164144</v>
      </c>
      <c r="H13467" s="2" t="s">
        <v>37779</v>
      </c>
      <c r="I13467" s="1" t="s">
        <v>62</v>
      </c>
      <c r="J13467" s="4" t="s">
        <v>47305</v>
      </c>
      <c r="K13467" s="3" t="s">
        <v>42</v>
      </c>
      <c r="L13467" s="4" t="s">
        <v>47305</v>
      </c>
      <c r="M13467" s="11"/>
      <c r="N13467" s="4"/>
      <c r="O13467" s="11"/>
      <c r="P13467" s="4"/>
      <c r="Q13467" s="11"/>
      <c r="R13467" s="4"/>
      <c r="S13467" s="11"/>
      <c r="T13467" s="4"/>
      <c r="U13467" s="11"/>
      <c r="V13467" s="4"/>
      <c r="W13467" s="11"/>
      <c r="X13467" s="4"/>
      <c r="Y13467" s="11"/>
      <c r="Z13467" s="4"/>
      <c r="AA13467" s="1" t="s">
        <v>16</v>
      </c>
      <c r="AC13467" s="23" t="s">
        <v>37891</v>
      </c>
      <c r="AD13467" s="23" t="s">
        <v>40440</v>
      </c>
      <c r="AE13467" t="s">
        <v>35409</v>
      </c>
    </row>
    <row r="13468" spans="1:31" ht="15" customHeight="1">
      <c r="A13468" s="1">
        <v>13467</v>
      </c>
      <c r="B13468" s="1" t="s">
        <v>54</v>
      </c>
      <c r="C13468" s="1" t="s">
        <v>19457</v>
      </c>
      <c r="D13468" s="9" t="s">
        <v>36232</v>
      </c>
      <c r="E13468" s="12"/>
      <c r="F13468" s="9" t="s">
        <v>30415</v>
      </c>
      <c r="G13468" s="17">
        <v>9199414444</v>
      </c>
      <c r="H13468" s="2" t="s">
        <v>37779</v>
      </c>
      <c r="I13468" s="1" t="s">
        <v>62</v>
      </c>
      <c r="J13468" s="4" t="s">
        <v>47305</v>
      </c>
      <c r="K13468" s="3" t="s">
        <v>42</v>
      </c>
      <c r="L13468" s="4" t="s">
        <v>47305</v>
      </c>
      <c r="M13468" s="11"/>
      <c r="N13468" s="4"/>
      <c r="O13468" s="11"/>
      <c r="P13468" s="4"/>
      <c r="Q13468" s="11"/>
      <c r="R13468" s="4"/>
      <c r="S13468" s="11"/>
      <c r="T13468" s="4"/>
      <c r="U13468" s="11"/>
      <c r="V13468" s="4"/>
      <c r="W13468" s="11"/>
      <c r="X13468" s="4"/>
      <c r="Y13468" s="11"/>
      <c r="Z13468" s="4"/>
      <c r="AA13468" s="1" t="s">
        <v>16</v>
      </c>
      <c r="AC13468" s="23" t="s">
        <v>37891</v>
      </c>
      <c r="AD13468" s="23" t="s">
        <v>40440</v>
      </c>
      <c r="AE13468" t="s">
        <v>35394</v>
      </c>
    </row>
    <row r="13469" spans="1:31" ht="15" customHeight="1">
      <c r="A13469" s="1">
        <v>13468</v>
      </c>
      <c r="B13469" s="1" t="s">
        <v>54</v>
      </c>
      <c r="C13469" s="1" t="s">
        <v>19458</v>
      </c>
      <c r="D13469" s="9" t="s">
        <v>3002</v>
      </c>
      <c r="E13469" s="12" t="s">
        <v>1558</v>
      </c>
      <c r="F13469" s="9" t="s">
        <v>30416</v>
      </c>
      <c r="G13469" s="17">
        <v>919441400</v>
      </c>
      <c r="H13469" s="2" t="s">
        <v>37779</v>
      </c>
      <c r="I13469" s="1" t="s">
        <v>62</v>
      </c>
      <c r="J13469" s="4" t="s">
        <v>47305</v>
      </c>
      <c r="K13469" s="11" t="s">
        <v>18748</v>
      </c>
      <c r="L13469" s="4" t="s">
        <v>47305</v>
      </c>
      <c r="M13469" s="11"/>
      <c r="N13469" s="4"/>
      <c r="O13469" s="11"/>
      <c r="P13469" s="4"/>
      <c r="Q13469" s="11"/>
      <c r="R13469" s="4"/>
      <c r="S13469" s="11"/>
      <c r="T13469" s="4"/>
      <c r="U13469" s="11"/>
      <c r="V13469" s="4"/>
      <c r="W13469" s="11"/>
      <c r="X13469" s="4"/>
      <c r="Y13469" s="11"/>
      <c r="Z13469" s="4"/>
      <c r="AA13469" s="1" t="s">
        <v>16</v>
      </c>
      <c r="AC13469" s="23" t="s">
        <v>37891</v>
      </c>
      <c r="AD13469" s="23" t="s">
        <v>40440</v>
      </c>
      <c r="AE13469" t="s">
        <v>35394</v>
      </c>
    </row>
    <row r="13470" spans="1:31" ht="15" customHeight="1">
      <c r="A13470" s="1">
        <v>13469</v>
      </c>
      <c r="B13470" s="1" t="s">
        <v>54</v>
      </c>
      <c r="C13470" s="1" t="s">
        <v>19461</v>
      </c>
      <c r="D13470" s="9" t="s">
        <v>37494</v>
      </c>
      <c r="E13470" s="12" t="s">
        <v>1047</v>
      </c>
      <c r="F13470" s="9" t="s">
        <v>35272</v>
      </c>
      <c r="G13470" s="17">
        <v>9194199</v>
      </c>
      <c r="H13470" s="2" t="s">
        <v>37779</v>
      </c>
      <c r="I13470" s="1" t="s">
        <v>62</v>
      </c>
      <c r="J13470" s="4" t="s">
        <v>47305</v>
      </c>
      <c r="K13470" s="11" t="s">
        <v>13</v>
      </c>
      <c r="L13470" s="4" t="s">
        <v>47305</v>
      </c>
      <c r="M13470" s="11"/>
      <c r="N13470" s="4"/>
      <c r="O13470" s="11"/>
      <c r="P13470" s="4"/>
      <c r="Q13470" s="11"/>
      <c r="R13470" s="4"/>
      <c r="S13470" s="11"/>
      <c r="T13470" s="4"/>
      <c r="U13470" s="11"/>
      <c r="V13470" s="4"/>
      <c r="W13470" s="11"/>
      <c r="X13470" s="4"/>
      <c r="Y13470" s="11"/>
      <c r="Z13470" s="4"/>
      <c r="AA13470" s="1" t="s">
        <v>16</v>
      </c>
      <c r="AC13470" s="23" t="s">
        <v>37891</v>
      </c>
      <c r="AD13470" s="23" t="s">
        <v>40440</v>
      </c>
      <c r="AE13470" t="s">
        <v>35399</v>
      </c>
    </row>
    <row r="13471" spans="1:31" ht="15" customHeight="1">
      <c r="A13471" s="1">
        <v>13470</v>
      </c>
      <c r="B13471" s="1" t="s">
        <v>54</v>
      </c>
      <c r="C13471" s="1" t="s">
        <v>19462</v>
      </c>
      <c r="D13471" s="9" t="s">
        <v>10730</v>
      </c>
      <c r="E13471" s="12" t="s">
        <v>1577</v>
      </c>
      <c r="F13471" s="9" t="s">
        <v>30418</v>
      </c>
      <c r="G13471" s="17">
        <v>91999944949</v>
      </c>
      <c r="H13471" s="2" t="s">
        <v>37779</v>
      </c>
      <c r="I13471" s="1" t="s">
        <v>41</v>
      </c>
      <c r="J13471" s="4" t="s">
        <v>47305</v>
      </c>
      <c r="K13471" s="3" t="s">
        <v>17</v>
      </c>
      <c r="L13471" s="4" t="s">
        <v>47305</v>
      </c>
      <c r="M13471" s="11"/>
      <c r="N13471" s="4"/>
      <c r="O13471" s="11"/>
      <c r="P13471" s="4"/>
      <c r="Q13471" s="11"/>
      <c r="R13471" s="4"/>
      <c r="S13471" s="11"/>
      <c r="T13471" s="4"/>
      <c r="U13471" s="11"/>
      <c r="V13471" s="4"/>
      <c r="W13471" s="11"/>
      <c r="X13471" s="4"/>
      <c r="Y13471" s="11"/>
      <c r="Z13471" s="4"/>
      <c r="AA13471" s="1" t="s">
        <v>16</v>
      </c>
      <c r="AC13471" s="23" t="s">
        <v>37891</v>
      </c>
      <c r="AD13471" s="23" t="s">
        <v>40440</v>
      </c>
      <c r="AE13471" t="s">
        <v>35410</v>
      </c>
    </row>
    <row r="13472" spans="1:31" ht="15" customHeight="1">
      <c r="A13472" s="1">
        <v>13471</v>
      </c>
      <c r="B13472" s="1" t="s">
        <v>54</v>
      </c>
      <c r="C13472" s="1" t="s">
        <v>19470</v>
      </c>
      <c r="D13472" s="9" t="s">
        <v>1836</v>
      </c>
      <c r="E13472" s="12" t="s">
        <v>3577</v>
      </c>
      <c r="F13472" s="9" t="s">
        <v>33236</v>
      </c>
      <c r="G13472" s="17">
        <v>9194946</v>
      </c>
      <c r="H13472" s="2" t="s">
        <v>37779</v>
      </c>
      <c r="I13472" s="1" t="s">
        <v>41</v>
      </c>
      <c r="J13472" s="4" t="s">
        <v>47305</v>
      </c>
      <c r="K13472" s="11" t="s">
        <v>18748</v>
      </c>
      <c r="L13472" s="4" t="s">
        <v>47305</v>
      </c>
      <c r="M13472" s="11"/>
      <c r="N13472" s="4"/>
      <c r="O13472" s="11"/>
      <c r="P13472" s="4"/>
      <c r="Q13472" s="11"/>
      <c r="R13472" s="4"/>
      <c r="S13472" s="11"/>
      <c r="T13472" s="4"/>
      <c r="U13472" s="11"/>
      <c r="V13472" s="4"/>
      <c r="W13472" s="11"/>
      <c r="X13472" s="4"/>
      <c r="Y13472" s="11"/>
      <c r="Z13472" s="4"/>
      <c r="AA13472" s="1" t="s">
        <v>16</v>
      </c>
      <c r="AC13472" s="23" t="s">
        <v>37891</v>
      </c>
      <c r="AD13472" s="23" t="s">
        <v>40440</v>
      </c>
      <c r="AE13472" t="s">
        <v>35399</v>
      </c>
    </row>
    <row r="13473" spans="1:31" ht="15" customHeight="1">
      <c r="A13473" s="1">
        <v>13472</v>
      </c>
      <c r="B13473" s="1" t="s">
        <v>54</v>
      </c>
      <c r="C13473" s="1" t="s">
        <v>19473</v>
      </c>
      <c r="D13473" s="9" t="s">
        <v>52</v>
      </c>
      <c r="E13473" s="12"/>
      <c r="F13473" s="9" t="s">
        <v>30425</v>
      </c>
      <c r="G13473" s="17">
        <v>919444446</v>
      </c>
      <c r="H13473" s="2" t="s">
        <v>37779</v>
      </c>
      <c r="I13473" s="1" t="s">
        <v>41</v>
      </c>
      <c r="J13473" s="4" t="s">
        <v>47305</v>
      </c>
      <c r="K13473" s="11" t="s">
        <v>18748</v>
      </c>
      <c r="L13473" s="4" t="s">
        <v>47305</v>
      </c>
      <c r="M13473" s="11"/>
      <c r="N13473" s="4"/>
      <c r="O13473" s="11"/>
      <c r="P13473" s="4"/>
      <c r="Q13473" s="11"/>
      <c r="R13473" s="4"/>
      <c r="S13473" s="11"/>
      <c r="T13473" s="4"/>
      <c r="U13473" s="11"/>
      <c r="V13473" s="4"/>
      <c r="W13473" s="11"/>
      <c r="X13473" s="4"/>
      <c r="Y13473" s="11"/>
      <c r="Z13473" s="4"/>
      <c r="AA13473" s="1" t="s">
        <v>16</v>
      </c>
      <c r="AC13473" s="23" t="s">
        <v>37891</v>
      </c>
      <c r="AD13473" s="23" t="s">
        <v>40440</v>
      </c>
      <c r="AE13473" t="s">
        <v>35399</v>
      </c>
    </row>
    <row r="13474" spans="1:31" ht="15" customHeight="1">
      <c r="A13474" s="1">
        <v>13473</v>
      </c>
      <c r="B13474" s="1" t="s">
        <v>54</v>
      </c>
      <c r="C13474" s="1" t="s">
        <v>19476</v>
      </c>
      <c r="D13474" s="9" t="s">
        <v>1015</v>
      </c>
      <c r="E13474" s="12" t="s">
        <v>7759</v>
      </c>
      <c r="F13474" s="9" t="s">
        <v>30428</v>
      </c>
      <c r="G13474" s="17">
        <v>919461111</v>
      </c>
      <c r="H13474" s="2" t="s">
        <v>37779</v>
      </c>
      <c r="I13474" s="1" t="s">
        <v>62</v>
      </c>
      <c r="J13474" s="4" t="s">
        <v>47305</v>
      </c>
      <c r="K13474" s="3" t="s">
        <v>171</v>
      </c>
      <c r="L13474" s="4" t="s">
        <v>47305</v>
      </c>
      <c r="M13474" s="11"/>
      <c r="N13474" s="4"/>
      <c r="O13474" s="11"/>
      <c r="P13474" s="4"/>
      <c r="Q13474" s="11"/>
      <c r="R13474" s="4"/>
      <c r="S13474" s="11"/>
      <c r="T13474" s="4"/>
      <c r="U13474" s="11"/>
      <c r="V13474" s="4"/>
      <c r="W13474" s="11"/>
      <c r="X13474" s="4"/>
      <c r="Y13474" s="11"/>
      <c r="Z13474" s="4"/>
      <c r="AA13474" s="1" t="s">
        <v>16</v>
      </c>
      <c r="AC13474" s="23" t="s">
        <v>37891</v>
      </c>
      <c r="AD13474" s="23" t="s">
        <v>40440</v>
      </c>
      <c r="AE13474" t="s">
        <v>35399</v>
      </c>
    </row>
    <row r="13475" spans="1:31" ht="15" customHeight="1">
      <c r="A13475" s="1">
        <v>13474</v>
      </c>
      <c r="B13475" s="1" t="s">
        <v>54</v>
      </c>
      <c r="C13475" s="1" t="s">
        <v>19482</v>
      </c>
      <c r="D13475" s="9" t="s">
        <v>1636</v>
      </c>
      <c r="E13475" s="12" t="s">
        <v>37530</v>
      </c>
      <c r="F13475" s="9" t="s">
        <v>30432</v>
      </c>
      <c r="G13475" s="17">
        <v>9194006000</v>
      </c>
      <c r="H13475" s="2" t="s">
        <v>37779</v>
      </c>
      <c r="I13475" s="1" t="s">
        <v>41</v>
      </c>
      <c r="J13475" s="4" t="s">
        <v>47305</v>
      </c>
      <c r="K13475" s="3" t="s">
        <v>42</v>
      </c>
      <c r="L13475" s="4" t="s">
        <v>47305</v>
      </c>
      <c r="M13475" s="11"/>
      <c r="N13475" s="4"/>
      <c r="O13475" s="11"/>
      <c r="P13475" s="4"/>
      <c r="Q13475" s="11"/>
      <c r="R13475" s="4"/>
      <c r="S13475" s="11"/>
      <c r="T13475" s="4"/>
      <c r="U13475" s="11"/>
      <c r="V13475" s="4"/>
      <c r="W13475" s="11"/>
      <c r="X13475" s="4"/>
      <c r="Y13475" s="11"/>
      <c r="Z13475" s="4"/>
      <c r="AA13475" s="1" t="s">
        <v>16</v>
      </c>
      <c r="AC13475" s="23" t="s">
        <v>37891</v>
      </c>
      <c r="AD13475" s="23" t="s">
        <v>40440</v>
      </c>
      <c r="AE13475" t="s">
        <v>35410</v>
      </c>
    </row>
    <row r="13476" spans="1:31" ht="15" customHeight="1">
      <c r="A13476" s="1">
        <v>13475</v>
      </c>
      <c r="B13476" s="1" t="s">
        <v>54</v>
      </c>
      <c r="C13476" s="1" t="s">
        <v>19491</v>
      </c>
      <c r="D13476" s="9" t="s">
        <v>37700</v>
      </c>
      <c r="E13476" s="12" t="s">
        <v>734</v>
      </c>
      <c r="F13476" s="9" t="s">
        <v>30434</v>
      </c>
      <c r="G13476" s="17">
        <v>91944641140</v>
      </c>
      <c r="H13476" s="2" t="s">
        <v>37779</v>
      </c>
      <c r="I13476" s="1" t="s">
        <v>62</v>
      </c>
      <c r="J13476" s="4" t="s">
        <v>47305</v>
      </c>
      <c r="K13476" s="11" t="s">
        <v>18748</v>
      </c>
      <c r="L13476" s="4" t="s">
        <v>47305</v>
      </c>
      <c r="M13476" s="11"/>
      <c r="N13476" s="4"/>
      <c r="O13476" s="11"/>
      <c r="P13476" s="4"/>
      <c r="Q13476" s="11"/>
      <c r="R13476" s="4"/>
      <c r="S13476" s="11"/>
      <c r="T13476" s="4"/>
      <c r="U13476" s="11"/>
      <c r="V13476" s="4"/>
      <c r="W13476" s="11"/>
      <c r="X13476" s="4"/>
      <c r="Y13476" s="11"/>
      <c r="Z13476" s="4"/>
      <c r="AA13476" s="1" t="s">
        <v>16</v>
      </c>
      <c r="AC13476" s="23" t="s">
        <v>37891</v>
      </c>
      <c r="AD13476" s="23" t="s">
        <v>40440</v>
      </c>
      <c r="AE13476" t="s">
        <v>35394</v>
      </c>
    </row>
    <row r="13477" spans="1:31" ht="15" customHeight="1">
      <c r="A13477" s="1">
        <v>13476</v>
      </c>
      <c r="B13477" s="1" t="s">
        <v>54</v>
      </c>
      <c r="C13477" s="1" t="s">
        <v>19494</v>
      </c>
      <c r="D13477" s="9" t="s">
        <v>3465</v>
      </c>
      <c r="E13477" s="12" t="s">
        <v>4762</v>
      </c>
      <c r="F13477" s="9" t="s">
        <v>30437</v>
      </c>
      <c r="G13477" s="17">
        <v>919440444</v>
      </c>
      <c r="H13477" s="2" t="s">
        <v>37779</v>
      </c>
      <c r="I13477" s="1" t="s">
        <v>62</v>
      </c>
      <c r="J13477" s="4" t="s">
        <v>47305</v>
      </c>
      <c r="K13477" s="3" t="s">
        <v>17</v>
      </c>
      <c r="L13477" s="4" t="s">
        <v>47305</v>
      </c>
      <c r="M13477" s="11"/>
      <c r="N13477" s="4"/>
      <c r="O13477" s="11"/>
      <c r="P13477" s="4"/>
      <c r="Q13477" s="11"/>
      <c r="R13477" s="4"/>
      <c r="S13477" s="11"/>
      <c r="T13477" s="4"/>
      <c r="U13477" s="11"/>
      <c r="V13477" s="4"/>
      <c r="W13477" s="11"/>
      <c r="X13477" s="4"/>
      <c r="Y13477" s="11"/>
      <c r="Z13477" s="4"/>
      <c r="AA13477" s="1" t="s">
        <v>16</v>
      </c>
      <c r="AC13477" s="23" t="s">
        <v>37891</v>
      </c>
      <c r="AD13477" s="23" t="s">
        <v>40440</v>
      </c>
      <c r="AE13477" t="s">
        <v>35409</v>
      </c>
    </row>
    <row r="13478" spans="1:31" ht="15" customHeight="1">
      <c r="A13478" s="1">
        <v>13477</v>
      </c>
      <c r="B13478" s="1" t="s">
        <v>54</v>
      </c>
      <c r="C13478" s="1" t="s">
        <v>19496</v>
      </c>
      <c r="D13478" s="9" t="s">
        <v>37576</v>
      </c>
      <c r="E13478" s="12" t="s">
        <v>217</v>
      </c>
      <c r="F13478" s="9" t="s">
        <v>33243</v>
      </c>
      <c r="G13478" s="17">
        <v>91949946969</v>
      </c>
      <c r="H13478" s="2" t="s">
        <v>37779</v>
      </c>
      <c r="I13478" s="1" t="s">
        <v>41</v>
      </c>
      <c r="J13478" s="4" t="s">
        <v>47305</v>
      </c>
      <c r="K13478" s="3" t="s">
        <v>17</v>
      </c>
      <c r="L13478" s="4" t="s">
        <v>47305</v>
      </c>
      <c r="M13478" s="11"/>
      <c r="N13478" s="4"/>
      <c r="O13478" s="11"/>
      <c r="P13478" s="4"/>
      <c r="Q13478" s="11"/>
      <c r="R13478" s="4"/>
      <c r="S13478" s="11"/>
      <c r="T13478" s="4"/>
      <c r="U13478" s="11"/>
      <c r="V13478" s="4"/>
      <c r="W13478" s="11"/>
      <c r="X13478" s="4"/>
      <c r="Y13478" s="11"/>
      <c r="Z13478" s="4"/>
      <c r="AA13478" s="1" t="s">
        <v>16</v>
      </c>
      <c r="AC13478" s="23" t="s">
        <v>37891</v>
      </c>
      <c r="AD13478" s="23" t="s">
        <v>40440</v>
      </c>
      <c r="AE13478" t="s">
        <v>35409</v>
      </c>
    </row>
    <row r="13479" spans="1:31" ht="15" customHeight="1">
      <c r="A13479" s="1">
        <v>13478</v>
      </c>
      <c r="B13479" s="1" t="s">
        <v>54</v>
      </c>
      <c r="C13479" s="1" t="s">
        <v>19498</v>
      </c>
      <c r="D13479" s="9" t="s">
        <v>36233</v>
      </c>
      <c r="E13479" s="9" t="s">
        <v>37395</v>
      </c>
      <c r="F13479" s="9" t="s">
        <v>30439</v>
      </c>
      <c r="G13479" s="17">
        <v>91949449664</v>
      </c>
      <c r="H13479" s="2" t="s">
        <v>37779</v>
      </c>
      <c r="I13479" s="1" t="s">
        <v>62</v>
      </c>
      <c r="J13479" s="4" t="s">
        <v>47305</v>
      </c>
      <c r="K13479" s="3" t="s">
        <v>42</v>
      </c>
      <c r="L13479" s="4" t="s">
        <v>47305</v>
      </c>
      <c r="M13479" s="11"/>
      <c r="N13479" s="4"/>
      <c r="O13479" s="11"/>
      <c r="P13479" s="4"/>
      <c r="Q13479" s="11"/>
      <c r="R13479" s="4"/>
      <c r="S13479" s="11"/>
      <c r="T13479" s="4"/>
      <c r="U13479" s="11"/>
      <c r="V13479" s="4"/>
      <c r="W13479" s="11"/>
      <c r="X13479" s="4"/>
      <c r="Y13479" s="11"/>
      <c r="Z13479" s="4"/>
      <c r="AA13479" s="1" t="s">
        <v>16</v>
      </c>
      <c r="AC13479" s="23" t="s">
        <v>37891</v>
      </c>
      <c r="AD13479" s="23" t="s">
        <v>40440</v>
      </c>
      <c r="AE13479" t="s">
        <v>35409</v>
      </c>
    </row>
    <row r="13480" spans="1:31" ht="15" customHeight="1">
      <c r="A13480" s="1">
        <v>13479</v>
      </c>
      <c r="B13480" s="1" t="s">
        <v>54</v>
      </c>
      <c r="C13480" s="1" t="s">
        <v>19504</v>
      </c>
      <c r="D13480" s="9" t="s">
        <v>3562</v>
      </c>
      <c r="E13480" s="12" t="s">
        <v>37707</v>
      </c>
      <c r="F13480" s="9" t="s">
        <v>33245</v>
      </c>
      <c r="G13480" s="17">
        <v>91949440196</v>
      </c>
      <c r="H13480" s="2" t="s">
        <v>37779</v>
      </c>
      <c r="I13480" s="1" t="s">
        <v>41</v>
      </c>
      <c r="J13480" s="4" t="s">
        <v>47305</v>
      </c>
      <c r="K13480" s="3" t="s">
        <v>17</v>
      </c>
      <c r="L13480" s="4" t="s">
        <v>47305</v>
      </c>
      <c r="M13480" s="11"/>
      <c r="N13480" s="4"/>
      <c r="O13480" s="11"/>
      <c r="P13480" s="4"/>
      <c r="Q13480" s="11"/>
      <c r="R13480" s="4"/>
      <c r="S13480" s="11"/>
      <c r="T13480" s="4"/>
      <c r="U13480" s="11"/>
      <c r="V13480" s="4"/>
      <c r="W13480" s="11"/>
      <c r="X13480" s="4"/>
      <c r="Y13480" s="11"/>
      <c r="Z13480" s="4"/>
      <c r="AA13480" s="1" t="s">
        <v>16</v>
      </c>
      <c r="AC13480" s="23" t="s">
        <v>37891</v>
      </c>
      <c r="AD13480" s="23" t="s">
        <v>40440</v>
      </c>
      <c r="AE13480" t="s">
        <v>35410</v>
      </c>
    </row>
    <row r="13481" spans="1:31" ht="15" customHeight="1">
      <c r="A13481" s="1">
        <v>13480</v>
      </c>
      <c r="B13481" s="1" t="s">
        <v>54</v>
      </c>
      <c r="C13481" s="1" t="s">
        <v>19505</v>
      </c>
      <c r="D13481" s="9" t="s">
        <v>12065</v>
      </c>
      <c r="E13481" s="12" t="s">
        <v>40</v>
      </c>
      <c r="F13481" s="9" t="s">
        <v>30443</v>
      </c>
      <c r="G13481" s="17">
        <v>9194999696</v>
      </c>
      <c r="H13481" s="2" t="s">
        <v>37779</v>
      </c>
      <c r="I13481" s="1" t="s">
        <v>62</v>
      </c>
      <c r="J13481" s="4" t="s">
        <v>47305</v>
      </c>
      <c r="K13481" s="3" t="s">
        <v>17</v>
      </c>
      <c r="L13481" s="4" t="s">
        <v>47305</v>
      </c>
      <c r="M13481" s="11"/>
      <c r="N13481" s="4"/>
      <c r="O13481" s="11"/>
      <c r="P13481" s="4"/>
      <c r="Q13481" s="11"/>
      <c r="R13481" s="4"/>
      <c r="S13481" s="11"/>
      <c r="T13481" s="4"/>
      <c r="U13481" s="11"/>
      <c r="V13481" s="4"/>
      <c r="W13481" s="11"/>
      <c r="X13481" s="4"/>
      <c r="Y13481" s="11"/>
      <c r="Z13481" s="4"/>
      <c r="AA13481" s="1" t="s">
        <v>16</v>
      </c>
      <c r="AC13481" s="23" t="s">
        <v>37891</v>
      </c>
      <c r="AD13481" s="23" t="s">
        <v>40440</v>
      </c>
      <c r="AE13481" t="s">
        <v>35394</v>
      </c>
    </row>
    <row r="13482" spans="1:31" ht="15" customHeight="1">
      <c r="A13482" s="1">
        <v>13481</v>
      </c>
      <c r="B13482" s="1" t="s">
        <v>54</v>
      </c>
      <c r="C13482" s="1" t="s">
        <v>19509</v>
      </c>
      <c r="D13482" s="9" t="s">
        <v>1160</v>
      </c>
      <c r="E13482" s="12" t="s">
        <v>40</v>
      </c>
      <c r="F13482" s="9" t="s">
        <v>30446</v>
      </c>
      <c r="G13482" s="17">
        <v>9194446499</v>
      </c>
      <c r="H13482" s="2" t="s">
        <v>37779</v>
      </c>
      <c r="I13482" s="1" t="s">
        <v>62</v>
      </c>
      <c r="J13482" s="4" t="s">
        <v>47305</v>
      </c>
      <c r="K13482" s="3" t="s">
        <v>171</v>
      </c>
      <c r="L13482" s="4" t="s">
        <v>47305</v>
      </c>
      <c r="M13482" s="11"/>
      <c r="N13482" s="4"/>
      <c r="O13482" s="11"/>
      <c r="P13482" s="4"/>
      <c r="Q13482" s="11"/>
      <c r="R13482" s="4"/>
      <c r="S13482" s="11"/>
      <c r="T13482" s="4"/>
      <c r="U13482" s="11"/>
      <c r="V13482" s="4"/>
      <c r="W13482" s="11"/>
      <c r="X13482" s="4"/>
      <c r="Y13482" s="11"/>
      <c r="Z13482" s="4"/>
      <c r="AA13482" s="1" t="s">
        <v>16</v>
      </c>
      <c r="AC13482" s="23" t="s">
        <v>37891</v>
      </c>
      <c r="AD13482" s="23" t="s">
        <v>40440</v>
      </c>
      <c r="AE13482" t="s">
        <v>35394</v>
      </c>
    </row>
    <row r="13483" spans="1:31" ht="15" customHeight="1">
      <c r="A13483" s="1">
        <v>13482</v>
      </c>
      <c r="B13483" s="1" t="s">
        <v>54</v>
      </c>
      <c r="C13483" s="1" t="s">
        <v>19515</v>
      </c>
      <c r="D13483" s="9" t="s">
        <v>2925</v>
      </c>
      <c r="E13483" s="12" t="s">
        <v>37577</v>
      </c>
      <c r="F13483" s="9" t="s">
        <v>35281</v>
      </c>
      <c r="G13483" s="17">
        <v>9191411646</v>
      </c>
      <c r="H13483" s="2" t="s">
        <v>37779</v>
      </c>
      <c r="I13483" s="1" t="s">
        <v>41</v>
      </c>
      <c r="J13483" s="4" t="s">
        <v>47305</v>
      </c>
      <c r="K13483" s="3" t="s">
        <v>42</v>
      </c>
      <c r="L13483" s="4" t="s">
        <v>47305</v>
      </c>
      <c r="M13483" s="11"/>
      <c r="N13483" s="4"/>
      <c r="O13483" s="11"/>
      <c r="P13483" s="4"/>
      <c r="Q13483" s="11"/>
      <c r="R13483" s="4"/>
      <c r="S13483" s="11"/>
      <c r="T13483" s="4"/>
      <c r="U13483" s="11"/>
      <c r="V13483" s="4"/>
      <c r="W13483" s="11"/>
      <c r="X13483" s="4"/>
      <c r="Y13483" s="11"/>
      <c r="Z13483" s="4"/>
      <c r="AA13483" s="1" t="s">
        <v>16</v>
      </c>
      <c r="AC13483" s="23" t="s">
        <v>37891</v>
      </c>
      <c r="AD13483" s="23" t="s">
        <v>40440</v>
      </c>
      <c r="AE13483" t="s">
        <v>35394</v>
      </c>
    </row>
    <row r="13484" spans="1:31" ht="15" customHeight="1">
      <c r="A13484" s="1">
        <v>13483</v>
      </c>
      <c r="B13484" s="1" t="s">
        <v>54</v>
      </c>
      <c r="C13484" s="1" t="s">
        <v>19517</v>
      </c>
      <c r="D13484" s="9" t="s">
        <v>3475</v>
      </c>
      <c r="E13484" s="12" t="s">
        <v>131</v>
      </c>
      <c r="F13484" s="9" t="s">
        <v>35282</v>
      </c>
      <c r="G13484" s="17">
        <v>91914090619</v>
      </c>
      <c r="H13484" s="2" t="s">
        <v>37779</v>
      </c>
      <c r="I13484" s="1" t="s">
        <v>41</v>
      </c>
      <c r="J13484" s="4" t="s">
        <v>47305</v>
      </c>
      <c r="K13484" s="3" t="s">
        <v>17</v>
      </c>
      <c r="L13484" s="4" t="s">
        <v>47305</v>
      </c>
      <c r="M13484" s="11"/>
      <c r="N13484" s="4"/>
      <c r="O13484" s="11"/>
      <c r="P13484" s="4"/>
      <c r="Q13484" s="11"/>
      <c r="R13484" s="4"/>
      <c r="S13484" s="11"/>
      <c r="T13484" s="4"/>
      <c r="U13484" s="11"/>
      <c r="V13484" s="4"/>
      <c r="W13484" s="11"/>
      <c r="X13484" s="4"/>
      <c r="Y13484" s="11"/>
      <c r="Z13484" s="4"/>
      <c r="AA13484" s="1" t="s">
        <v>16</v>
      </c>
      <c r="AC13484" s="23" t="s">
        <v>37891</v>
      </c>
      <c r="AD13484" s="23" t="s">
        <v>40440</v>
      </c>
      <c r="AE13484" t="s">
        <v>35394</v>
      </c>
    </row>
    <row r="13485" spans="1:31" ht="15" customHeight="1">
      <c r="A13485" s="1">
        <v>13484</v>
      </c>
      <c r="B13485" s="1" t="s">
        <v>54</v>
      </c>
      <c r="C13485" s="1" t="s">
        <v>19521</v>
      </c>
      <c r="D13485" s="9" t="s">
        <v>2162</v>
      </c>
      <c r="E13485" s="12" t="s">
        <v>131</v>
      </c>
      <c r="F13485" s="9" t="s">
        <v>33248</v>
      </c>
      <c r="G13485" s="17">
        <v>91914000494</v>
      </c>
      <c r="H13485" s="2" t="s">
        <v>37779</v>
      </c>
      <c r="I13485" s="1" t="s">
        <v>9</v>
      </c>
      <c r="J13485" s="4" t="s">
        <v>47305</v>
      </c>
      <c r="K13485" s="3" t="s">
        <v>17</v>
      </c>
      <c r="L13485" s="4" t="s">
        <v>47305</v>
      </c>
      <c r="M13485" s="11"/>
      <c r="N13485" s="4"/>
      <c r="O13485" s="11"/>
      <c r="P13485" s="4"/>
      <c r="Q13485" s="11"/>
      <c r="R13485" s="4"/>
      <c r="S13485" s="11"/>
      <c r="T13485" s="4"/>
      <c r="U13485" s="11"/>
      <c r="V13485" s="4"/>
      <c r="W13485" s="11"/>
      <c r="X13485" s="4"/>
      <c r="Y13485" s="11"/>
      <c r="Z13485" s="4"/>
      <c r="AA13485" s="1" t="s">
        <v>16</v>
      </c>
      <c r="AC13485" s="23" t="s">
        <v>37891</v>
      </c>
      <c r="AD13485" s="23" t="s">
        <v>40440</v>
      </c>
      <c r="AE13485" t="s">
        <v>35399</v>
      </c>
    </row>
    <row r="13486" spans="1:31" ht="15" customHeight="1">
      <c r="A13486" s="1">
        <v>13485</v>
      </c>
      <c r="B13486" s="1" t="s">
        <v>54</v>
      </c>
      <c r="C13486" s="1" t="s">
        <v>19524</v>
      </c>
      <c r="D13486" s="9" t="s">
        <v>1457</v>
      </c>
      <c r="E13486" s="12" t="s">
        <v>824</v>
      </c>
      <c r="F13486" s="9" t="s">
        <v>30452</v>
      </c>
      <c r="G13486" s="17">
        <v>91914991914</v>
      </c>
      <c r="H13486" s="2" t="s">
        <v>37779</v>
      </c>
      <c r="I13486" s="1" t="s">
        <v>62</v>
      </c>
      <c r="J13486" s="4" t="s">
        <v>47305</v>
      </c>
      <c r="K13486" s="3" t="s">
        <v>42</v>
      </c>
      <c r="L13486" s="4" t="s">
        <v>47305</v>
      </c>
      <c r="M13486" s="11"/>
      <c r="N13486" s="4"/>
      <c r="O13486" s="11"/>
      <c r="P13486" s="4"/>
      <c r="Q13486" s="11"/>
      <c r="R13486" s="4"/>
      <c r="S13486" s="11"/>
      <c r="T13486" s="4"/>
      <c r="U13486" s="11"/>
      <c r="V13486" s="4"/>
      <c r="W13486" s="11"/>
      <c r="X13486" s="4"/>
      <c r="Y13486" s="11"/>
      <c r="Z13486" s="4"/>
      <c r="AA13486" s="1" t="s">
        <v>16</v>
      </c>
      <c r="AC13486" s="23" t="s">
        <v>37891</v>
      </c>
      <c r="AD13486" s="23" t="s">
        <v>40440</v>
      </c>
      <c r="AE13486" t="s">
        <v>35399</v>
      </c>
    </row>
    <row r="13487" spans="1:31" ht="15" customHeight="1">
      <c r="A13487" s="1">
        <v>13486</v>
      </c>
      <c r="B13487" s="1" t="s">
        <v>54</v>
      </c>
      <c r="C13487" s="1" t="s">
        <v>19527</v>
      </c>
      <c r="D13487" s="9" t="s">
        <v>36234</v>
      </c>
      <c r="E13487" s="12"/>
      <c r="F13487" s="9" t="s">
        <v>35283</v>
      </c>
      <c r="G13487" s="17">
        <v>91914404414</v>
      </c>
      <c r="H13487" s="2" t="s">
        <v>37779</v>
      </c>
      <c r="I13487" s="1" t="s">
        <v>62</v>
      </c>
      <c r="J13487" s="4" t="s">
        <v>47305</v>
      </c>
      <c r="K13487" s="3" t="s">
        <v>42</v>
      </c>
      <c r="L13487" s="4" t="s">
        <v>47305</v>
      </c>
      <c r="M13487" s="11"/>
      <c r="N13487" s="4"/>
      <c r="O13487" s="11"/>
      <c r="P13487" s="4"/>
      <c r="Q13487" s="11"/>
      <c r="R13487" s="4"/>
      <c r="S13487" s="11"/>
      <c r="T13487" s="4"/>
      <c r="U13487" s="11"/>
      <c r="V13487" s="4"/>
      <c r="W13487" s="11"/>
      <c r="X13487" s="4"/>
      <c r="Y13487" s="11"/>
      <c r="Z13487" s="4"/>
      <c r="AA13487" s="1" t="s">
        <v>16</v>
      </c>
      <c r="AC13487" s="23" t="s">
        <v>37891</v>
      </c>
      <c r="AD13487" s="23" t="s">
        <v>40440</v>
      </c>
      <c r="AE13487" t="s">
        <v>35394</v>
      </c>
    </row>
    <row r="13488" spans="1:31" ht="15" customHeight="1">
      <c r="A13488" s="1">
        <v>13487</v>
      </c>
      <c r="B13488" s="1" t="s">
        <v>54</v>
      </c>
      <c r="C13488" s="1" t="s">
        <v>19530</v>
      </c>
      <c r="D13488" s="9" t="s">
        <v>36399</v>
      </c>
      <c r="E13488" s="9" t="s">
        <v>102</v>
      </c>
      <c r="F13488" s="9" t="s">
        <v>30455</v>
      </c>
      <c r="G13488" s="17">
        <v>91914044499</v>
      </c>
      <c r="H13488" s="9" t="s">
        <v>8</v>
      </c>
      <c r="I13488" s="1" t="s">
        <v>62</v>
      </c>
      <c r="J13488" s="4" t="s">
        <v>47305</v>
      </c>
      <c r="K13488" s="3" t="s">
        <v>17</v>
      </c>
      <c r="L13488" s="4" t="s">
        <v>47305</v>
      </c>
      <c r="M13488" s="11"/>
      <c r="N13488" s="4"/>
      <c r="O13488" s="11"/>
      <c r="P13488" s="4"/>
      <c r="Q13488" s="11"/>
      <c r="R13488" s="4"/>
      <c r="S13488" s="11"/>
      <c r="T13488" s="4"/>
      <c r="U13488" s="11"/>
      <c r="V13488" s="4"/>
      <c r="W13488" s="11"/>
      <c r="X13488" s="4"/>
      <c r="Y13488" s="11"/>
      <c r="Z13488" s="4"/>
      <c r="AA13488" s="1" t="s">
        <v>16</v>
      </c>
      <c r="AC13488" s="23" t="s">
        <v>37891</v>
      </c>
      <c r="AD13488" s="23" t="s">
        <v>40440</v>
      </c>
      <c r="AE13488" t="s">
        <v>35399</v>
      </c>
    </row>
    <row r="13489" spans="1:31" ht="15" customHeight="1">
      <c r="A13489" s="1">
        <v>13488</v>
      </c>
      <c r="B13489" s="1" t="s">
        <v>54</v>
      </c>
      <c r="C13489" s="1" t="s">
        <v>19536</v>
      </c>
      <c r="D13489" s="9" t="s">
        <v>1968</v>
      </c>
      <c r="E13489" s="12" t="s">
        <v>40</v>
      </c>
      <c r="F13489" s="9" t="s">
        <v>30458</v>
      </c>
      <c r="G13489" s="17">
        <v>91964611411</v>
      </c>
      <c r="H13489" s="2" t="s">
        <v>37779</v>
      </c>
      <c r="I13489" s="1" t="s">
        <v>41</v>
      </c>
      <c r="J13489" s="4" t="s">
        <v>47305</v>
      </c>
      <c r="K13489" s="3" t="s">
        <v>42</v>
      </c>
      <c r="L13489" s="4" t="s">
        <v>47305</v>
      </c>
      <c r="M13489" s="11"/>
      <c r="N13489" s="4"/>
      <c r="O13489" s="11"/>
      <c r="P13489" s="4"/>
      <c r="Q13489" s="11"/>
      <c r="R13489" s="4"/>
      <c r="S13489" s="11"/>
      <c r="T13489" s="4"/>
      <c r="U13489" s="11"/>
      <c r="V13489" s="4"/>
      <c r="W13489" s="11"/>
      <c r="X13489" s="4"/>
      <c r="Y13489" s="11"/>
      <c r="Z13489" s="4"/>
      <c r="AA13489" s="1" t="s">
        <v>16</v>
      </c>
      <c r="AC13489" s="23" t="s">
        <v>37891</v>
      </c>
      <c r="AD13489" s="23" t="s">
        <v>40440</v>
      </c>
      <c r="AE13489" t="s">
        <v>35399</v>
      </c>
    </row>
    <row r="13490" spans="1:31" ht="15" customHeight="1">
      <c r="A13490" s="1">
        <v>13489</v>
      </c>
      <c r="B13490" s="1" t="s">
        <v>54</v>
      </c>
      <c r="C13490" s="1" t="s">
        <v>19540</v>
      </c>
      <c r="D13490" s="9" t="s">
        <v>1839</v>
      </c>
      <c r="E13490" s="12" t="s">
        <v>40</v>
      </c>
      <c r="F13490" s="9" t="s">
        <v>31748</v>
      </c>
      <c r="G13490" s="17">
        <v>9196410000</v>
      </c>
      <c r="H13490" s="2" t="s">
        <v>37779</v>
      </c>
      <c r="I13490" s="1" t="s">
        <v>41</v>
      </c>
      <c r="J13490" s="4" t="s">
        <v>47305</v>
      </c>
      <c r="K13490" s="3" t="s">
        <v>17</v>
      </c>
      <c r="L13490" s="4" t="s">
        <v>47305</v>
      </c>
      <c r="M13490" s="11"/>
      <c r="N13490" s="4"/>
      <c r="O13490" s="11"/>
      <c r="P13490" s="4"/>
      <c r="Q13490" s="11"/>
      <c r="R13490" s="4"/>
      <c r="S13490" s="11"/>
      <c r="T13490" s="4"/>
      <c r="U13490" s="11"/>
      <c r="V13490" s="4"/>
      <c r="W13490" s="11"/>
      <c r="X13490" s="4"/>
      <c r="Y13490" s="11"/>
      <c r="Z13490" s="4"/>
      <c r="AA13490" s="1" t="s">
        <v>16</v>
      </c>
      <c r="AC13490" s="23" t="s">
        <v>37891</v>
      </c>
      <c r="AD13490" s="23" t="s">
        <v>40440</v>
      </c>
      <c r="AE13490" t="s">
        <v>35410</v>
      </c>
    </row>
    <row r="13491" spans="1:31" ht="15" customHeight="1">
      <c r="A13491" s="1">
        <v>13490</v>
      </c>
      <c r="B13491" s="1" t="s">
        <v>54</v>
      </c>
      <c r="C13491" s="1" t="s">
        <v>19545</v>
      </c>
      <c r="D13491" s="9" t="s">
        <v>1636</v>
      </c>
      <c r="E13491" s="12" t="s">
        <v>37649</v>
      </c>
      <c r="F13491" s="9" t="s">
        <v>33253</v>
      </c>
      <c r="G13491" s="17">
        <v>919664499446</v>
      </c>
      <c r="H13491" s="2" t="s">
        <v>37779</v>
      </c>
      <c r="I13491" s="1" t="s">
        <v>62</v>
      </c>
      <c r="J13491" s="4" t="s">
        <v>47305</v>
      </c>
      <c r="K13491" s="3" t="s">
        <v>171</v>
      </c>
      <c r="L13491" s="4" t="s">
        <v>47305</v>
      </c>
      <c r="M13491" s="11"/>
      <c r="N13491" s="4"/>
      <c r="O13491" s="11"/>
      <c r="P13491" s="4"/>
      <c r="Q13491" s="11"/>
      <c r="R13491" s="4"/>
      <c r="S13491" s="11"/>
      <c r="T13491" s="4"/>
      <c r="U13491" s="11"/>
      <c r="V13491" s="4"/>
      <c r="W13491" s="11"/>
      <c r="X13491" s="4"/>
      <c r="Y13491" s="11"/>
      <c r="Z13491" s="4"/>
      <c r="AA13491" s="1" t="s">
        <v>11</v>
      </c>
      <c r="AC13491" s="23" t="s">
        <v>37891</v>
      </c>
      <c r="AD13491" s="23" t="s">
        <v>40440</v>
      </c>
      <c r="AE13491" t="s">
        <v>35399</v>
      </c>
    </row>
    <row r="13492" spans="1:31" ht="15" customHeight="1">
      <c r="A13492" s="1">
        <v>13491</v>
      </c>
      <c r="B13492" s="1" t="s">
        <v>54</v>
      </c>
      <c r="C13492" s="1" t="s">
        <v>19546</v>
      </c>
      <c r="D13492" s="9" t="s">
        <v>2639</v>
      </c>
      <c r="E13492" s="12" t="s">
        <v>13651</v>
      </c>
      <c r="F13492" s="9" t="s">
        <v>35284</v>
      </c>
      <c r="G13492" s="17">
        <v>9196649699</v>
      </c>
      <c r="H13492" s="2" t="s">
        <v>37779</v>
      </c>
      <c r="I13492" s="1" t="s">
        <v>62</v>
      </c>
      <c r="J13492" s="4" t="s">
        <v>47305</v>
      </c>
      <c r="K13492" s="3" t="s">
        <v>17</v>
      </c>
      <c r="L13492" s="4" t="s">
        <v>47305</v>
      </c>
      <c r="M13492" s="11"/>
      <c r="N13492" s="4"/>
      <c r="O13492" s="11"/>
      <c r="P13492" s="4"/>
      <c r="Q13492" s="11"/>
      <c r="R13492" s="4"/>
      <c r="S13492" s="11"/>
      <c r="T13492" s="4"/>
      <c r="U13492" s="11"/>
      <c r="V13492" s="4"/>
      <c r="W13492" s="11"/>
      <c r="X13492" s="4"/>
      <c r="Y13492" s="11"/>
      <c r="Z13492" s="4"/>
      <c r="AA13492" s="1" t="s">
        <v>16</v>
      </c>
      <c r="AC13492" s="23" t="s">
        <v>37891</v>
      </c>
      <c r="AD13492" s="23" t="s">
        <v>40440</v>
      </c>
      <c r="AE13492" t="s">
        <v>35394</v>
      </c>
    </row>
    <row r="13493" spans="1:31" ht="15" customHeight="1">
      <c r="A13493" s="1">
        <v>13492</v>
      </c>
      <c r="B13493" s="1" t="s">
        <v>54</v>
      </c>
      <c r="C13493" s="1" t="s">
        <v>19548</v>
      </c>
      <c r="D13493" s="9" t="s">
        <v>361</v>
      </c>
      <c r="E13493" s="12" t="s">
        <v>3207</v>
      </c>
      <c r="F13493" s="9" t="s">
        <v>35285</v>
      </c>
      <c r="G13493" s="17">
        <v>919664664416</v>
      </c>
      <c r="H13493" s="2" t="s">
        <v>37779</v>
      </c>
      <c r="I13493" s="1" t="s">
        <v>41</v>
      </c>
      <c r="J13493" s="4" t="s">
        <v>47305</v>
      </c>
      <c r="K13493" s="3" t="s">
        <v>42</v>
      </c>
      <c r="L13493" s="4" t="s">
        <v>47305</v>
      </c>
      <c r="M13493" s="11"/>
      <c r="N13493" s="4"/>
      <c r="O13493" s="11"/>
      <c r="P13493" s="4"/>
      <c r="Q13493" s="11"/>
      <c r="R13493" s="4"/>
      <c r="S13493" s="11"/>
      <c r="T13493" s="4"/>
      <c r="U13493" s="11"/>
      <c r="V13493" s="4"/>
      <c r="W13493" s="11"/>
      <c r="X13493" s="4"/>
      <c r="Y13493" s="11"/>
      <c r="Z13493" s="4"/>
      <c r="AA13493" s="1" t="s">
        <v>16</v>
      </c>
      <c r="AC13493" s="23" t="s">
        <v>37891</v>
      </c>
      <c r="AD13493" s="23" t="s">
        <v>40440</v>
      </c>
      <c r="AE13493" t="s">
        <v>35399</v>
      </c>
    </row>
    <row r="13494" spans="1:31" ht="15" customHeight="1">
      <c r="A13494" s="1">
        <v>13493</v>
      </c>
      <c r="B13494" s="1" t="s">
        <v>54</v>
      </c>
      <c r="C13494" s="1" t="s">
        <v>19555</v>
      </c>
      <c r="D13494" s="9" t="s">
        <v>16048</v>
      </c>
      <c r="E13494" s="12" t="s">
        <v>6716</v>
      </c>
      <c r="F13494" s="9" t="s">
        <v>18546</v>
      </c>
      <c r="G13494" s="17">
        <v>919664414049</v>
      </c>
      <c r="H13494" s="2" t="s">
        <v>37779</v>
      </c>
      <c r="I13494" s="1" t="s">
        <v>9</v>
      </c>
      <c r="J13494" s="4" t="s">
        <v>47305</v>
      </c>
      <c r="K13494" s="11" t="s">
        <v>18748</v>
      </c>
      <c r="L13494" s="4" t="s">
        <v>47305</v>
      </c>
      <c r="M13494" s="11"/>
      <c r="N13494" s="4"/>
      <c r="O13494" s="11"/>
      <c r="P13494" s="4"/>
      <c r="Q13494" s="11"/>
      <c r="R13494" s="4"/>
      <c r="S13494" s="11"/>
      <c r="T13494" s="4"/>
      <c r="U13494" s="11"/>
      <c r="V13494" s="4"/>
      <c r="W13494" s="11"/>
      <c r="X13494" s="4"/>
      <c r="Y13494" s="11"/>
      <c r="Z13494" s="4"/>
      <c r="AA13494" s="1" t="s">
        <v>16</v>
      </c>
      <c r="AC13494" s="23" t="s">
        <v>37891</v>
      </c>
      <c r="AD13494" s="23" t="s">
        <v>40440</v>
      </c>
      <c r="AE13494" t="s">
        <v>35399</v>
      </c>
    </row>
    <row r="13495" spans="1:31" ht="15" customHeight="1">
      <c r="A13495" s="1">
        <v>13494</v>
      </c>
      <c r="B13495" s="1" t="s">
        <v>54</v>
      </c>
      <c r="C13495" s="1" t="s">
        <v>19556</v>
      </c>
      <c r="D13495" s="9" t="s">
        <v>9199</v>
      </c>
      <c r="E13495" s="12" t="s">
        <v>18739</v>
      </c>
      <c r="F13495" s="9" t="s">
        <v>27673</v>
      </c>
      <c r="G13495" s="17">
        <v>919664164011</v>
      </c>
      <c r="H13495" s="2" t="s">
        <v>37779</v>
      </c>
      <c r="I13495" s="1" t="s">
        <v>62</v>
      </c>
      <c r="J13495" s="4" t="s">
        <v>47305</v>
      </c>
      <c r="K13495" s="3" t="s">
        <v>171</v>
      </c>
      <c r="L13495" s="4" t="s">
        <v>47305</v>
      </c>
      <c r="M13495" s="11"/>
      <c r="N13495" s="4"/>
      <c r="O13495" s="11"/>
      <c r="P13495" s="4"/>
      <c r="Q13495" s="11"/>
      <c r="R13495" s="4"/>
      <c r="S13495" s="11"/>
      <c r="T13495" s="4"/>
      <c r="U13495" s="11"/>
      <c r="V13495" s="4"/>
      <c r="W13495" s="11"/>
      <c r="X13495" s="4"/>
      <c r="Y13495" s="11"/>
      <c r="Z13495" s="4"/>
      <c r="AA13495" s="1" t="s">
        <v>16</v>
      </c>
      <c r="AC13495" s="23" t="s">
        <v>37891</v>
      </c>
      <c r="AD13495" s="23" t="s">
        <v>40440</v>
      </c>
      <c r="AE13495" t="s">
        <v>35394</v>
      </c>
    </row>
    <row r="13496" spans="1:31" ht="15" customHeight="1">
      <c r="A13496" s="1">
        <v>13495</v>
      </c>
      <c r="B13496" s="1" t="s">
        <v>54</v>
      </c>
      <c r="C13496" s="1" t="s">
        <v>19559</v>
      </c>
      <c r="D13496" s="9" t="s">
        <v>18547</v>
      </c>
      <c r="E13496" s="9" t="s">
        <v>774</v>
      </c>
      <c r="F13496" s="9" t="s">
        <v>18548</v>
      </c>
      <c r="G13496" s="17">
        <v>919694609090</v>
      </c>
      <c r="H13496" s="9" t="s">
        <v>8</v>
      </c>
      <c r="I13496" s="1" t="s">
        <v>41</v>
      </c>
      <c r="J13496" s="4" t="s">
        <v>47305</v>
      </c>
      <c r="K13496" s="3" t="s">
        <v>42</v>
      </c>
      <c r="L13496" s="4" t="s">
        <v>47305</v>
      </c>
      <c r="M13496" s="11"/>
      <c r="N13496" s="4"/>
      <c r="O13496" s="11"/>
      <c r="P13496" s="4"/>
      <c r="Q13496" s="11"/>
      <c r="R13496" s="4"/>
      <c r="S13496" s="11"/>
      <c r="T13496" s="4"/>
      <c r="U13496" s="11"/>
      <c r="V13496" s="4"/>
      <c r="W13496" s="11"/>
      <c r="X13496" s="4"/>
      <c r="Y13496" s="11"/>
      <c r="Z13496" s="4"/>
      <c r="AA13496" s="1" t="s">
        <v>11</v>
      </c>
      <c r="AC13496" s="23" t="s">
        <v>37891</v>
      </c>
      <c r="AD13496" s="23" t="s">
        <v>40440</v>
      </c>
      <c r="AE13496" t="s">
        <v>35410</v>
      </c>
    </row>
    <row r="13497" spans="1:31" ht="15" customHeight="1">
      <c r="A13497" s="1">
        <v>13496</v>
      </c>
      <c r="B13497" s="1" t="s">
        <v>54</v>
      </c>
      <c r="C13497" s="1" t="s">
        <v>19561</v>
      </c>
      <c r="D13497" s="9" t="s">
        <v>1438</v>
      </c>
      <c r="E13497" s="12" t="s">
        <v>32</v>
      </c>
      <c r="F13497" s="9" t="s">
        <v>30470</v>
      </c>
      <c r="G13497" s="17">
        <v>919694146149</v>
      </c>
      <c r="H13497" s="2" t="s">
        <v>37779</v>
      </c>
      <c r="I13497" s="1" t="s">
        <v>41</v>
      </c>
      <c r="J13497" s="4" t="s">
        <v>47305</v>
      </c>
      <c r="K13497" s="3" t="s">
        <v>42</v>
      </c>
      <c r="L13497" s="4" t="s">
        <v>47305</v>
      </c>
      <c r="M13497" s="11"/>
      <c r="N13497" s="4"/>
      <c r="O13497" s="11"/>
      <c r="P13497" s="4"/>
      <c r="Q13497" s="11"/>
      <c r="R13497" s="4"/>
      <c r="S13497" s="11"/>
      <c r="T13497" s="4"/>
      <c r="U13497" s="11"/>
      <c r="V13497" s="4"/>
      <c r="W13497" s="11"/>
      <c r="X13497" s="4"/>
      <c r="Y13497" s="11"/>
      <c r="Z13497" s="4"/>
      <c r="AA13497" s="1" t="s">
        <v>16</v>
      </c>
      <c r="AC13497" s="23" t="s">
        <v>37891</v>
      </c>
      <c r="AD13497" s="23" t="s">
        <v>40440</v>
      </c>
      <c r="AE13497" t="s">
        <v>35409</v>
      </c>
    </row>
    <row r="13498" spans="1:31" ht="15" customHeight="1">
      <c r="A13498" s="1">
        <v>13497</v>
      </c>
      <c r="B13498" s="1" t="s">
        <v>54</v>
      </c>
      <c r="C13498" s="1" t="s">
        <v>19564</v>
      </c>
      <c r="D13498" s="9" t="s">
        <v>9352</v>
      </c>
      <c r="E13498" s="12" t="s">
        <v>40</v>
      </c>
      <c r="F13498" s="9" t="s">
        <v>30473</v>
      </c>
      <c r="G13498" s="17">
        <v>919644499649</v>
      </c>
      <c r="H13498" s="2" t="s">
        <v>37779</v>
      </c>
      <c r="I13498" s="1" t="s">
        <v>62</v>
      </c>
      <c r="J13498" s="4" t="s">
        <v>47305</v>
      </c>
      <c r="K13498" s="3" t="s">
        <v>42</v>
      </c>
      <c r="L13498" s="4" t="s">
        <v>47305</v>
      </c>
      <c r="M13498" s="11"/>
      <c r="N13498" s="4"/>
      <c r="O13498" s="11"/>
      <c r="P13498" s="4"/>
      <c r="Q13498" s="11"/>
      <c r="R13498" s="4"/>
      <c r="S13498" s="11"/>
      <c r="T13498" s="4"/>
      <c r="U13498" s="11"/>
      <c r="V13498" s="4"/>
      <c r="W13498" s="11"/>
      <c r="X13498" s="4"/>
      <c r="Y13498" s="11"/>
      <c r="Z13498" s="4"/>
      <c r="AA13498" s="1" t="s">
        <v>16</v>
      </c>
      <c r="AC13498" s="23" t="s">
        <v>37891</v>
      </c>
      <c r="AD13498" s="23" t="s">
        <v>40440</v>
      </c>
      <c r="AE13498" t="s">
        <v>35410</v>
      </c>
    </row>
    <row r="13499" spans="1:31" ht="15" customHeight="1">
      <c r="A13499" s="1">
        <v>13498</v>
      </c>
      <c r="B13499" s="1" t="s">
        <v>54</v>
      </c>
      <c r="C13499" s="1" t="s">
        <v>19565</v>
      </c>
      <c r="D13499" s="9" t="s">
        <v>39</v>
      </c>
      <c r="E13499" s="12" t="s">
        <v>724</v>
      </c>
      <c r="F13499" s="9" t="s">
        <v>18549</v>
      </c>
      <c r="G13499" s="17">
        <v>91964499466</v>
      </c>
      <c r="H13499" s="2" t="s">
        <v>37779</v>
      </c>
      <c r="I13499" s="1" t="s">
        <v>9</v>
      </c>
      <c r="J13499" s="4" t="s">
        <v>47305</v>
      </c>
      <c r="K13499" s="3" t="s">
        <v>17</v>
      </c>
      <c r="L13499" s="4" t="s">
        <v>47305</v>
      </c>
      <c r="M13499" s="11"/>
      <c r="N13499" s="4"/>
      <c r="O13499" s="11"/>
      <c r="P13499" s="4"/>
      <c r="Q13499" s="11"/>
      <c r="R13499" s="4"/>
      <c r="S13499" s="11"/>
      <c r="T13499" s="4"/>
      <c r="U13499" s="11"/>
      <c r="V13499" s="4"/>
      <c r="W13499" s="11"/>
      <c r="X13499" s="4"/>
      <c r="Y13499" s="11"/>
      <c r="Z13499" s="4"/>
      <c r="AA13499" s="1" t="s">
        <v>16</v>
      </c>
      <c r="AC13499" s="23" t="s">
        <v>37891</v>
      </c>
      <c r="AD13499" s="23" t="s">
        <v>40440</v>
      </c>
      <c r="AE13499" t="s">
        <v>35399</v>
      </c>
    </row>
    <row r="13500" spans="1:31" ht="15" customHeight="1">
      <c r="A13500" s="1">
        <v>13499</v>
      </c>
      <c r="B13500" s="1" t="s">
        <v>54</v>
      </c>
      <c r="C13500" s="1" t="s">
        <v>19566</v>
      </c>
      <c r="D13500" s="9" t="s">
        <v>1968</v>
      </c>
      <c r="E13500" s="12" t="s">
        <v>40</v>
      </c>
      <c r="F13500" s="9" t="s">
        <v>25864</v>
      </c>
      <c r="G13500" s="17">
        <v>919644441414</v>
      </c>
      <c r="H13500" s="2" t="s">
        <v>37779</v>
      </c>
      <c r="I13500" s="1" t="s">
        <v>9</v>
      </c>
      <c r="J13500" s="4" t="s">
        <v>47305</v>
      </c>
      <c r="K13500" s="3" t="s">
        <v>42</v>
      </c>
      <c r="L13500" s="4" t="s">
        <v>47305</v>
      </c>
      <c r="M13500" s="11"/>
      <c r="N13500" s="4"/>
      <c r="O13500" s="11"/>
      <c r="P13500" s="4"/>
      <c r="Q13500" s="11"/>
      <c r="R13500" s="4"/>
      <c r="S13500" s="11"/>
      <c r="T13500" s="4"/>
      <c r="U13500" s="11"/>
      <c r="V13500" s="4"/>
      <c r="W13500" s="11"/>
      <c r="X13500" s="4"/>
      <c r="Y13500" s="11"/>
      <c r="Z13500" s="4"/>
      <c r="AA13500" s="1" t="s">
        <v>16</v>
      </c>
      <c r="AC13500" s="23" t="s">
        <v>37891</v>
      </c>
      <c r="AD13500" s="23" t="s">
        <v>40440</v>
      </c>
      <c r="AE13500" t="s">
        <v>35409</v>
      </c>
    </row>
    <row r="13501" spans="1:31" ht="15" customHeight="1">
      <c r="A13501" s="1">
        <v>13500</v>
      </c>
      <c r="B13501" s="1" t="s">
        <v>54</v>
      </c>
      <c r="C13501" s="1" t="s">
        <v>19567</v>
      </c>
      <c r="D13501" s="9" t="s">
        <v>1631</v>
      </c>
      <c r="E13501" s="12" t="s">
        <v>362</v>
      </c>
      <c r="F13501" s="9" t="s">
        <v>31298</v>
      </c>
      <c r="G13501" s="17">
        <v>91964444146</v>
      </c>
      <c r="H13501" s="2" t="s">
        <v>37779</v>
      </c>
      <c r="I13501" s="1" t="s">
        <v>62</v>
      </c>
      <c r="J13501" s="4" t="s">
        <v>47305</v>
      </c>
      <c r="K13501" s="3" t="s">
        <v>17</v>
      </c>
      <c r="L13501" s="4" t="s">
        <v>47305</v>
      </c>
      <c r="M13501" s="11"/>
      <c r="N13501" s="4"/>
      <c r="O13501" s="11"/>
      <c r="P13501" s="4"/>
      <c r="Q13501" s="11"/>
      <c r="R13501" s="4"/>
      <c r="S13501" s="11"/>
      <c r="T13501" s="4"/>
      <c r="U13501" s="11"/>
      <c r="V13501" s="4"/>
      <c r="W13501" s="11"/>
      <c r="X13501" s="4"/>
      <c r="Y13501" s="11"/>
      <c r="Z13501" s="4"/>
      <c r="AA13501" s="1" t="s">
        <v>16</v>
      </c>
      <c r="AC13501" s="23" t="s">
        <v>37891</v>
      </c>
      <c r="AD13501" s="23" t="s">
        <v>40440</v>
      </c>
      <c r="AE13501" t="s">
        <v>35410</v>
      </c>
    </row>
    <row r="13502" spans="1:31" ht="15" customHeight="1">
      <c r="A13502" s="1">
        <v>13501</v>
      </c>
      <c r="B13502" s="1" t="s">
        <v>54</v>
      </c>
      <c r="C13502" s="1" t="s">
        <v>19570</v>
      </c>
      <c r="D13502" s="9" t="s">
        <v>1015</v>
      </c>
      <c r="E13502" s="12" t="s">
        <v>1306</v>
      </c>
      <c r="F13502" s="9" t="s">
        <v>30475</v>
      </c>
      <c r="G13502" s="17">
        <v>91960944999</v>
      </c>
      <c r="H13502" s="2" t="s">
        <v>37779</v>
      </c>
      <c r="I13502" s="1" t="s">
        <v>41</v>
      </c>
      <c r="J13502" s="4" t="s">
        <v>47305</v>
      </c>
      <c r="K13502" s="11" t="s">
        <v>18748</v>
      </c>
      <c r="L13502" s="4" t="s">
        <v>47305</v>
      </c>
      <c r="M13502" s="11"/>
      <c r="N13502" s="4"/>
      <c r="O13502" s="11"/>
      <c r="P13502" s="4"/>
      <c r="Q13502" s="11"/>
      <c r="R13502" s="4"/>
      <c r="S13502" s="11"/>
      <c r="T13502" s="4"/>
      <c r="U13502" s="11"/>
      <c r="V13502" s="4"/>
      <c r="W13502" s="11"/>
      <c r="X13502" s="4"/>
      <c r="Y13502" s="11"/>
      <c r="Z13502" s="4"/>
      <c r="AA13502" s="1" t="s">
        <v>11</v>
      </c>
      <c r="AC13502" s="23" t="s">
        <v>37891</v>
      </c>
      <c r="AD13502" s="23" t="s">
        <v>40440</v>
      </c>
      <c r="AE13502" t="s">
        <v>35410</v>
      </c>
    </row>
    <row r="13503" spans="1:31" ht="15" customHeight="1">
      <c r="A13503" s="1">
        <v>13502</v>
      </c>
      <c r="B13503" s="1" t="s">
        <v>54</v>
      </c>
      <c r="C13503" s="1" t="s">
        <v>19573</v>
      </c>
      <c r="D13503" s="9" t="s">
        <v>1968</v>
      </c>
      <c r="E13503" s="12" t="s">
        <v>5870</v>
      </c>
      <c r="F13503" s="9" t="s">
        <v>30477</v>
      </c>
      <c r="G13503" s="17">
        <v>919601649069</v>
      </c>
      <c r="H13503" s="2" t="s">
        <v>37779</v>
      </c>
      <c r="I13503" s="1" t="s">
        <v>41</v>
      </c>
      <c r="J13503" s="4" t="s">
        <v>47305</v>
      </c>
      <c r="K13503" s="3" t="s">
        <v>42</v>
      </c>
      <c r="L13503" s="4" t="s">
        <v>47305</v>
      </c>
      <c r="M13503" s="11"/>
      <c r="N13503" s="4"/>
      <c r="O13503" s="11"/>
      <c r="P13503" s="4"/>
      <c r="Q13503" s="11"/>
      <c r="R13503" s="4"/>
      <c r="S13503" s="11"/>
      <c r="T13503" s="4"/>
      <c r="U13503" s="11"/>
      <c r="V13503" s="4"/>
      <c r="W13503" s="11"/>
      <c r="X13503" s="4"/>
      <c r="Y13503" s="11"/>
      <c r="Z13503" s="4"/>
      <c r="AA13503" s="1" t="s">
        <v>16</v>
      </c>
      <c r="AC13503" s="23" t="s">
        <v>37891</v>
      </c>
      <c r="AD13503" s="23" t="s">
        <v>40440</v>
      </c>
      <c r="AE13503" t="s">
        <v>35394</v>
      </c>
    </row>
    <row r="13504" spans="1:31" ht="15" customHeight="1">
      <c r="A13504" s="1">
        <v>13503</v>
      </c>
      <c r="B13504" s="1" t="s">
        <v>54</v>
      </c>
      <c r="C13504" s="1" t="s">
        <v>19576</v>
      </c>
      <c r="D13504" s="9" t="s">
        <v>1096</v>
      </c>
      <c r="E13504" s="12"/>
      <c r="F13504" s="9" t="s">
        <v>30480</v>
      </c>
      <c r="G13504" s="17">
        <v>9196019609</v>
      </c>
      <c r="H13504" s="2" t="s">
        <v>37779</v>
      </c>
      <c r="I13504" s="1" t="s">
        <v>9</v>
      </c>
      <c r="J13504" s="4" t="s">
        <v>47305</v>
      </c>
      <c r="K13504" s="3" t="s">
        <v>17</v>
      </c>
      <c r="L13504" s="4" t="s">
        <v>47305</v>
      </c>
      <c r="M13504" s="11"/>
      <c r="N13504" s="4"/>
      <c r="O13504" s="11"/>
      <c r="P13504" s="4"/>
      <c r="Q13504" s="11"/>
      <c r="R13504" s="4"/>
      <c r="S13504" s="11"/>
      <c r="T13504" s="4"/>
      <c r="U13504" s="11"/>
      <c r="V13504" s="4"/>
      <c r="W13504" s="11"/>
      <c r="X13504" s="4"/>
      <c r="Y13504" s="11"/>
      <c r="Z13504" s="4"/>
      <c r="AA13504" s="1" t="s">
        <v>16</v>
      </c>
      <c r="AC13504" s="23" t="s">
        <v>37891</v>
      </c>
      <c r="AD13504" s="23" t="s">
        <v>40440</v>
      </c>
      <c r="AE13504" t="s">
        <v>35410</v>
      </c>
    </row>
    <row r="13505" spans="1:31" ht="15" customHeight="1">
      <c r="A13505" s="1">
        <v>13504</v>
      </c>
      <c r="B13505" s="1" t="s">
        <v>54</v>
      </c>
      <c r="C13505" s="1" t="s">
        <v>19579</v>
      </c>
      <c r="D13505" s="9" t="s">
        <v>2263</v>
      </c>
      <c r="E13505" s="12" t="s">
        <v>3211</v>
      </c>
      <c r="F13505" s="9" t="s">
        <v>33257</v>
      </c>
      <c r="G13505" s="17">
        <v>9196469600</v>
      </c>
      <c r="H13505" s="2" t="s">
        <v>37779</v>
      </c>
      <c r="I13505" s="1" t="s">
        <v>62</v>
      </c>
      <c r="J13505" s="4" t="s">
        <v>47305</v>
      </c>
      <c r="K13505" s="3" t="s">
        <v>17</v>
      </c>
      <c r="L13505" s="4" t="s">
        <v>47305</v>
      </c>
      <c r="M13505" s="11"/>
      <c r="N13505" s="4"/>
      <c r="O13505" s="11"/>
      <c r="P13505" s="4"/>
      <c r="Q13505" s="11"/>
      <c r="R13505" s="4"/>
      <c r="S13505" s="11"/>
      <c r="T13505" s="4"/>
      <c r="U13505" s="11"/>
      <c r="V13505" s="4"/>
      <c r="W13505" s="11"/>
      <c r="X13505" s="4"/>
      <c r="Y13505" s="11"/>
      <c r="Z13505" s="4"/>
      <c r="AA13505" s="1" t="s">
        <v>16</v>
      </c>
      <c r="AC13505" s="23" t="s">
        <v>37891</v>
      </c>
      <c r="AD13505" s="23" t="s">
        <v>40440</v>
      </c>
      <c r="AE13505" t="s">
        <v>35394</v>
      </c>
    </row>
    <row r="13506" spans="1:31" ht="15" customHeight="1">
      <c r="A13506" s="1">
        <v>13505</v>
      </c>
      <c r="B13506" s="1" t="s">
        <v>54</v>
      </c>
      <c r="C13506" s="1" t="s">
        <v>19581</v>
      </c>
      <c r="D13506" s="9" t="s">
        <v>35458</v>
      </c>
      <c r="E13506" s="12" t="s">
        <v>40</v>
      </c>
      <c r="F13506" s="9" t="s">
        <v>30482</v>
      </c>
      <c r="G13506" s="17">
        <v>919646464444</v>
      </c>
      <c r="H13506" s="2" t="s">
        <v>37779</v>
      </c>
      <c r="I13506" s="1" t="s">
        <v>41</v>
      </c>
      <c r="J13506" s="4" t="s">
        <v>47305</v>
      </c>
      <c r="K13506" s="3" t="s">
        <v>17</v>
      </c>
      <c r="L13506" s="4" t="s">
        <v>47305</v>
      </c>
      <c r="M13506" s="11"/>
      <c r="N13506" s="4"/>
      <c r="O13506" s="11"/>
      <c r="P13506" s="4"/>
      <c r="Q13506" s="11"/>
      <c r="R13506" s="4"/>
      <c r="S13506" s="11"/>
      <c r="T13506" s="4"/>
      <c r="U13506" s="11"/>
      <c r="V13506" s="4"/>
      <c r="W13506" s="11"/>
      <c r="X13506" s="4"/>
      <c r="Y13506" s="11"/>
      <c r="Z13506" s="4"/>
      <c r="AA13506" s="1" t="s">
        <v>16</v>
      </c>
      <c r="AC13506" s="23" t="s">
        <v>37891</v>
      </c>
      <c r="AD13506" s="23" t="s">
        <v>40440</v>
      </c>
      <c r="AE13506" t="s">
        <v>35399</v>
      </c>
    </row>
    <row r="13507" spans="1:31" ht="15" customHeight="1">
      <c r="A13507" s="1">
        <v>13506</v>
      </c>
      <c r="B13507" s="1" t="s">
        <v>54</v>
      </c>
      <c r="C13507" s="1" t="s">
        <v>19583</v>
      </c>
      <c r="D13507" s="9" t="s">
        <v>1160</v>
      </c>
      <c r="E13507" s="12" t="s">
        <v>8098</v>
      </c>
      <c r="F13507" s="9" t="s">
        <v>30484</v>
      </c>
      <c r="G13507" s="17">
        <v>91966060601</v>
      </c>
      <c r="H13507" s="2" t="s">
        <v>37779</v>
      </c>
      <c r="I13507" s="1" t="s">
        <v>41</v>
      </c>
      <c r="J13507" s="4" t="s">
        <v>47305</v>
      </c>
      <c r="K13507" s="3" t="s">
        <v>17</v>
      </c>
      <c r="L13507" s="4" t="s">
        <v>47305</v>
      </c>
      <c r="M13507" s="11"/>
      <c r="N13507" s="4"/>
      <c r="O13507" s="11"/>
      <c r="P13507" s="4"/>
      <c r="Q13507" s="11"/>
      <c r="R13507" s="4"/>
      <c r="S13507" s="11"/>
      <c r="T13507" s="4"/>
      <c r="U13507" s="11"/>
      <c r="V13507" s="4"/>
      <c r="W13507" s="11"/>
      <c r="X13507" s="4"/>
      <c r="Y13507" s="11"/>
      <c r="Z13507" s="4"/>
      <c r="AA13507" s="1" t="s">
        <v>16</v>
      </c>
      <c r="AC13507" s="23" t="s">
        <v>37891</v>
      </c>
      <c r="AD13507" s="23" t="s">
        <v>40440</v>
      </c>
      <c r="AE13507" t="s">
        <v>35394</v>
      </c>
    </row>
    <row r="13508" spans="1:31" ht="15" customHeight="1">
      <c r="A13508" s="1">
        <v>13507</v>
      </c>
      <c r="B13508" s="1" t="s">
        <v>54</v>
      </c>
      <c r="C13508" s="1" t="s">
        <v>19587</v>
      </c>
      <c r="D13508" s="9" t="s">
        <v>37708</v>
      </c>
      <c r="E13508" s="12" t="s">
        <v>5056</v>
      </c>
      <c r="F13508" s="9" t="s">
        <v>30487</v>
      </c>
      <c r="G13508" s="17">
        <v>91964940464</v>
      </c>
      <c r="H13508" s="2" t="s">
        <v>37779</v>
      </c>
      <c r="I13508" s="1" t="s">
        <v>9</v>
      </c>
      <c r="J13508" s="4" t="s">
        <v>47305</v>
      </c>
      <c r="K13508" s="3" t="s">
        <v>17</v>
      </c>
      <c r="L13508" s="4" t="s">
        <v>47305</v>
      </c>
      <c r="M13508" s="11"/>
      <c r="N13508" s="4"/>
      <c r="O13508" s="11"/>
      <c r="P13508" s="4"/>
      <c r="Q13508" s="11"/>
      <c r="R13508" s="4"/>
      <c r="S13508" s="11"/>
      <c r="T13508" s="4"/>
      <c r="U13508" s="11"/>
      <c r="V13508" s="4"/>
      <c r="W13508" s="11"/>
      <c r="X13508" s="4"/>
      <c r="Y13508" s="11"/>
      <c r="Z13508" s="4"/>
      <c r="AA13508" s="1" t="s">
        <v>16</v>
      </c>
      <c r="AC13508" s="23" t="s">
        <v>37891</v>
      </c>
      <c r="AD13508" s="23" t="s">
        <v>40440</v>
      </c>
      <c r="AE13508" t="s">
        <v>35409</v>
      </c>
    </row>
    <row r="13509" spans="1:31" ht="15" customHeight="1">
      <c r="A13509" s="1">
        <v>13508</v>
      </c>
      <c r="B13509" s="1" t="s">
        <v>54</v>
      </c>
      <c r="C13509" s="1" t="s">
        <v>19588</v>
      </c>
      <c r="D13509" s="9" t="s">
        <v>286</v>
      </c>
      <c r="E13509" s="12" t="s">
        <v>139</v>
      </c>
      <c r="F13509" s="9" t="s">
        <v>30488</v>
      </c>
      <c r="G13509" s="17">
        <v>91964140911</v>
      </c>
      <c r="H13509" s="2" t="s">
        <v>37779</v>
      </c>
      <c r="I13509" s="1" t="s">
        <v>9</v>
      </c>
      <c r="J13509" s="4" t="s">
        <v>47305</v>
      </c>
      <c r="K13509" s="3" t="s">
        <v>42</v>
      </c>
      <c r="L13509" s="4" t="s">
        <v>47305</v>
      </c>
      <c r="M13509" s="11"/>
      <c r="N13509" s="4"/>
      <c r="O13509" s="11"/>
      <c r="P13509" s="4"/>
      <c r="Q13509" s="11"/>
      <c r="R13509" s="4"/>
      <c r="S13509" s="11"/>
      <c r="T13509" s="4"/>
      <c r="U13509" s="11"/>
      <c r="V13509" s="4"/>
      <c r="W13509" s="11"/>
      <c r="X13509" s="4"/>
      <c r="Y13509" s="11"/>
      <c r="Z13509" s="4"/>
      <c r="AA13509" s="1" t="s">
        <v>16</v>
      </c>
      <c r="AC13509" s="23" t="s">
        <v>37891</v>
      </c>
      <c r="AD13509" s="23" t="s">
        <v>40440</v>
      </c>
      <c r="AE13509" t="s">
        <v>35399</v>
      </c>
    </row>
    <row r="13510" spans="1:31" ht="15" customHeight="1">
      <c r="A13510" s="1">
        <v>13509</v>
      </c>
      <c r="B13510" s="1" t="s">
        <v>54</v>
      </c>
      <c r="C13510" s="1" t="s">
        <v>19590</v>
      </c>
      <c r="D13510" s="9" t="s">
        <v>37667</v>
      </c>
      <c r="E13510" s="12" t="s">
        <v>37668</v>
      </c>
      <c r="F13510" s="9" t="s">
        <v>33260</v>
      </c>
      <c r="G13510" s="17">
        <v>91964009990</v>
      </c>
      <c r="H13510" s="2" t="s">
        <v>37779</v>
      </c>
      <c r="I13510" s="1" t="s">
        <v>62</v>
      </c>
      <c r="J13510" s="4" t="s">
        <v>47305</v>
      </c>
      <c r="K13510" s="3" t="s">
        <v>42</v>
      </c>
      <c r="L13510" s="4" t="s">
        <v>47305</v>
      </c>
      <c r="M13510" s="11"/>
      <c r="N13510" s="4"/>
      <c r="O13510" s="11"/>
      <c r="P13510" s="4"/>
      <c r="Q13510" s="11"/>
      <c r="R13510" s="4"/>
      <c r="S13510" s="11"/>
      <c r="T13510" s="4"/>
      <c r="U13510" s="11"/>
      <c r="V13510" s="4"/>
      <c r="W13510" s="11"/>
      <c r="X13510" s="4"/>
      <c r="Y13510" s="11"/>
      <c r="Z13510" s="4"/>
      <c r="AA13510" s="1" t="s">
        <v>16</v>
      </c>
      <c r="AC13510" s="23" t="s">
        <v>37891</v>
      </c>
      <c r="AD13510" s="23" t="s">
        <v>40440</v>
      </c>
      <c r="AE13510" t="s">
        <v>35394</v>
      </c>
    </row>
    <row r="13511" spans="1:31" ht="15" customHeight="1">
      <c r="A13511" s="1">
        <v>13510</v>
      </c>
      <c r="B13511" s="1" t="s">
        <v>54</v>
      </c>
      <c r="C13511" s="1" t="s">
        <v>19593</v>
      </c>
      <c r="D13511" s="9" t="s">
        <v>35450</v>
      </c>
      <c r="E13511" s="12" t="s">
        <v>37709</v>
      </c>
      <c r="F13511" s="9" t="s">
        <v>30491</v>
      </c>
      <c r="G13511" s="17">
        <v>919664646494</v>
      </c>
      <c r="H13511" s="2" t="s">
        <v>37779</v>
      </c>
      <c r="I13511" s="1" t="s">
        <v>62</v>
      </c>
      <c r="J13511" s="4" t="s">
        <v>47305</v>
      </c>
      <c r="K13511" s="11" t="s">
        <v>13</v>
      </c>
      <c r="L13511" s="4" t="s">
        <v>47305</v>
      </c>
      <c r="M13511" s="11"/>
      <c r="N13511" s="4"/>
      <c r="O13511" s="11"/>
      <c r="P13511" s="4"/>
      <c r="Q13511" s="11"/>
      <c r="R13511" s="4"/>
      <c r="S13511" s="11"/>
      <c r="T13511" s="4"/>
      <c r="U13511" s="11"/>
      <c r="V13511" s="4"/>
      <c r="W13511" s="11"/>
      <c r="X13511" s="4"/>
      <c r="Y13511" s="11"/>
      <c r="Z13511" s="4"/>
      <c r="AA13511" s="1" t="s">
        <v>16</v>
      </c>
      <c r="AC13511" s="23" t="s">
        <v>37891</v>
      </c>
      <c r="AD13511" s="23" t="s">
        <v>40440</v>
      </c>
      <c r="AE13511" t="s">
        <v>35394</v>
      </c>
    </row>
    <row r="13512" spans="1:31" ht="15" customHeight="1">
      <c r="A13512" s="1">
        <v>13511</v>
      </c>
      <c r="B13512" s="1" t="s">
        <v>54</v>
      </c>
      <c r="C13512" s="1" t="s">
        <v>19596</v>
      </c>
      <c r="D13512" s="9" t="s">
        <v>10818</v>
      </c>
      <c r="E13512" s="12" t="s">
        <v>534</v>
      </c>
      <c r="F13512" s="9" t="s">
        <v>18552</v>
      </c>
      <c r="G13512" s="17">
        <v>919694</v>
      </c>
      <c r="H13512" s="2" t="s">
        <v>37779</v>
      </c>
      <c r="I13512" s="1" t="s">
        <v>62</v>
      </c>
      <c r="J13512" s="4" t="s">
        <v>47305</v>
      </c>
      <c r="K13512" s="3" t="s">
        <v>17</v>
      </c>
      <c r="L13512" s="4" t="s">
        <v>47305</v>
      </c>
      <c r="M13512" s="11"/>
      <c r="N13512" s="4"/>
      <c r="O13512" s="11"/>
      <c r="P13512" s="4"/>
      <c r="Q13512" s="11"/>
      <c r="R13512" s="4"/>
      <c r="S13512" s="11"/>
      <c r="T13512" s="4"/>
      <c r="U13512" s="11"/>
      <c r="V13512" s="4"/>
      <c r="W13512" s="11"/>
      <c r="X13512" s="4"/>
      <c r="Y13512" s="11"/>
      <c r="Z13512" s="4"/>
      <c r="AA13512" s="1" t="s">
        <v>16</v>
      </c>
      <c r="AC13512" s="23" t="s">
        <v>37891</v>
      </c>
      <c r="AD13512" s="23" t="s">
        <v>40440</v>
      </c>
      <c r="AE13512" t="s">
        <v>35394</v>
      </c>
    </row>
    <row r="13513" spans="1:31" ht="15" customHeight="1">
      <c r="A13513" s="1">
        <v>13512</v>
      </c>
      <c r="B13513" s="1" t="s">
        <v>54</v>
      </c>
      <c r="C13513" s="1" t="s">
        <v>19600</v>
      </c>
      <c r="D13513" s="9" t="s">
        <v>105</v>
      </c>
      <c r="E13513" s="12" t="s">
        <v>489</v>
      </c>
      <c r="F13513" s="9" t="s">
        <v>33261</v>
      </c>
      <c r="G13513" s="17">
        <v>9196949449</v>
      </c>
      <c r="H13513" s="2" t="s">
        <v>37779</v>
      </c>
      <c r="I13513" s="1" t="s">
        <v>62</v>
      </c>
      <c r="J13513" s="4" t="s">
        <v>47305</v>
      </c>
      <c r="K13513" s="3" t="s">
        <v>42</v>
      </c>
      <c r="L13513" s="4" t="s">
        <v>47305</v>
      </c>
      <c r="M13513" s="11"/>
      <c r="N13513" s="4"/>
      <c r="O13513" s="11"/>
      <c r="P13513" s="4"/>
      <c r="Q13513" s="11"/>
      <c r="R13513" s="4"/>
      <c r="S13513" s="11"/>
      <c r="T13513" s="4"/>
      <c r="U13513" s="11"/>
      <c r="V13513" s="4"/>
      <c r="W13513" s="11"/>
      <c r="X13513" s="4"/>
      <c r="Y13513" s="11"/>
      <c r="Z13513" s="4"/>
      <c r="AA13513" s="1" t="s">
        <v>16</v>
      </c>
      <c r="AC13513" s="23" t="s">
        <v>37891</v>
      </c>
      <c r="AD13513" s="23" t="s">
        <v>40440</v>
      </c>
      <c r="AE13513" t="s">
        <v>35410</v>
      </c>
    </row>
    <row r="13514" spans="1:31" ht="15" customHeight="1">
      <c r="A13514" s="1">
        <v>13513</v>
      </c>
      <c r="B13514" s="1" t="s">
        <v>54</v>
      </c>
      <c r="C13514" s="1" t="s">
        <v>19609</v>
      </c>
      <c r="D13514" s="9" t="s">
        <v>37578</v>
      </c>
      <c r="E13514" s="12" t="s">
        <v>487</v>
      </c>
      <c r="F13514" s="9" t="s">
        <v>30499</v>
      </c>
      <c r="G13514" s="17">
        <v>91961066994</v>
      </c>
      <c r="H13514" s="2" t="s">
        <v>37779</v>
      </c>
      <c r="I13514" s="1" t="s">
        <v>9</v>
      </c>
      <c r="J13514" s="4" t="s">
        <v>47305</v>
      </c>
      <c r="K13514" s="3" t="s">
        <v>42</v>
      </c>
      <c r="L13514" s="4" t="s">
        <v>47305</v>
      </c>
      <c r="M13514" s="11"/>
      <c r="N13514" s="4"/>
      <c r="O13514" s="11"/>
      <c r="P13514" s="4"/>
      <c r="Q13514" s="11"/>
      <c r="R13514" s="4"/>
      <c r="S13514" s="11"/>
      <c r="T13514" s="4"/>
      <c r="U13514" s="11"/>
      <c r="V13514" s="4"/>
      <c r="W13514" s="11"/>
      <c r="X13514" s="4"/>
      <c r="Y13514" s="11"/>
      <c r="Z13514" s="4"/>
      <c r="AA13514" s="1" t="s">
        <v>16</v>
      </c>
      <c r="AC13514" s="23" t="s">
        <v>37891</v>
      </c>
      <c r="AD13514" s="23" t="s">
        <v>40440</v>
      </c>
      <c r="AE13514" t="s">
        <v>35394</v>
      </c>
    </row>
    <row r="13515" spans="1:31" ht="15" customHeight="1">
      <c r="A13515" s="1">
        <v>13514</v>
      </c>
      <c r="B13515" s="1" t="s">
        <v>54</v>
      </c>
      <c r="C13515" s="1" t="s">
        <v>19612</v>
      </c>
      <c r="D13515" s="9" t="s">
        <v>683</v>
      </c>
      <c r="E13515" s="9" t="s">
        <v>40</v>
      </c>
      <c r="F13515" s="9" t="s">
        <v>30501</v>
      </c>
      <c r="G13515" s="17">
        <v>919610169610</v>
      </c>
      <c r="H13515" s="9" t="s">
        <v>8</v>
      </c>
      <c r="I13515" s="1" t="s">
        <v>62</v>
      </c>
      <c r="J13515" s="4" t="s">
        <v>47305</v>
      </c>
      <c r="K13515" s="3" t="s">
        <v>17</v>
      </c>
      <c r="L13515" s="4" t="s">
        <v>47305</v>
      </c>
      <c r="M13515" s="11"/>
      <c r="N13515" s="4"/>
      <c r="O13515" s="11"/>
      <c r="P13515" s="4"/>
      <c r="Q13515" s="11"/>
      <c r="R13515" s="4"/>
      <c r="S13515" s="11"/>
      <c r="T13515" s="4"/>
      <c r="U13515" s="11"/>
      <c r="V13515" s="4"/>
      <c r="W13515" s="11"/>
      <c r="X13515" s="4"/>
      <c r="Y13515" s="11"/>
      <c r="Z13515" s="4"/>
      <c r="AA13515" s="1" t="s">
        <v>16</v>
      </c>
      <c r="AC13515" s="23" t="s">
        <v>37891</v>
      </c>
      <c r="AD13515" s="23" t="s">
        <v>40440</v>
      </c>
      <c r="AE13515" t="s">
        <v>35394</v>
      </c>
    </row>
    <row r="13516" spans="1:31" ht="15" customHeight="1">
      <c r="A13516" s="1">
        <v>13515</v>
      </c>
      <c r="B13516" s="1" t="s">
        <v>54</v>
      </c>
      <c r="C13516" s="1" t="s">
        <v>19615</v>
      </c>
      <c r="D13516" s="9" t="s">
        <v>2027</v>
      </c>
      <c r="E13516" s="12" t="s">
        <v>1019</v>
      </c>
      <c r="F13516" s="9" t="s">
        <v>35291</v>
      </c>
      <c r="G13516" s="17">
        <v>919610119164</v>
      </c>
      <c r="H13516" s="2" t="s">
        <v>37779</v>
      </c>
      <c r="I13516" s="1" t="s">
        <v>62</v>
      </c>
      <c r="J13516" s="4" t="s">
        <v>47305</v>
      </c>
      <c r="K13516" s="3" t="s">
        <v>42</v>
      </c>
      <c r="L13516" s="4" t="s">
        <v>47305</v>
      </c>
      <c r="M13516" s="11"/>
      <c r="N13516" s="4"/>
      <c r="O13516" s="11"/>
      <c r="P13516" s="4"/>
      <c r="Q13516" s="11"/>
      <c r="R13516" s="4"/>
      <c r="S13516" s="11"/>
      <c r="T13516" s="4"/>
      <c r="U13516" s="11"/>
      <c r="V13516" s="4"/>
      <c r="W13516" s="11"/>
      <c r="X13516" s="4"/>
      <c r="Y13516" s="11"/>
      <c r="Z13516" s="4"/>
      <c r="AA13516" s="1" t="s">
        <v>16</v>
      </c>
      <c r="AC13516" s="23" t="s">
        <v>37891</v>
      </c>
      <c r="AD13516" s="23" t="s">
        <v>40440</v>
      </c>
      <c r="AE13516" t="s">
        <v>35394</v>
      </c>
    </row>
    <row r="13517" spans="1:31" ht="15" customHeight="1">
      <c r="A13517" s="1">
        <v>13516</v>
      </c>
      <c r="B13517" s="1" t="s">
        <v>54</v>
      </c>
      <c r="C13517" s="1" t="s">
        <v>19617</v>
      </c>
      <c r="D13517" s="9" t="s">
        <v>35907</v>
      </c>
      <c r="E13517" s="12" t="s">
        <v>37292</v>
      </c>
      <c r="F13517" s="9" t="s">
        <v>31325</v>
      </c>
      <c r="G13517" s="17">
        <v>9194961699</v>
      </c>
      <c r="H13517" s="2" t="s">
        <v>37779</v>
      </c>
      <c r="I13517" s="1" t="s">
        <v>41</v>
      </c>
      <c r="J13517" s="4" t="s">
        <v>47305</v>
      </c>
      <c r="K13517" s="3" t="s">
        <v>42</v>
      </c>
      <c r="L13517" s="4" t="s">
        <v>47305</v>
      </c>
      <c r="M13517" s="11"/>
      <c r="N13517" s="4"/>
      <c r="O13517" s="11"/>
      <c r="P13517" s="4"/>
      <c r="Q13517" s="11"/>
      <c r="R13517" s="4"/>
      <c r="S13517" s="11"/>
      <c r="T13517" s="4"/>
      <c r="U13517" s="11"/>
      <c r="V13517" s="4"/>
      <c r="W13517" s="11"/>
      <c r="X13517" s="4"/>
      <c r="Y13517" s="11"/>
      <c r="Z13517" s="4"/>
      <c r="AA13517" s="1" t="s">
        <v>16</v>
      </c>
      <c r="AC13517" s="23" t="s">
        <v>37891</v>
      </c>
      <c r="AD13517" s="23" t="s">
        <v>40440</v>
      </c>
      <c r="AE13517" t="s">
        <v>35410</v>
      </c>
    </row>
    <row r="13518" spans="1:31" ht="15" customHeight="1">
      <c r="A13518" s="1">
        <v>13517</v>
      </c>
      <c r="B13518" s="1" t="s">
        <v>54</v>
      </c>
      <c r="C13518" s="1" t="s">
        <v>19618</v>
      </c>
      <c r="D13518" s="9" t="s">
        <v>10575</v>
      </c>
      <c r="E13518" s="9" t="s">
        <v>5517</v>
      </c>
      <c r="F13518" s="9" t="s">
        <v>30504</v>
      </c>
      <c r="G13518" s="17">
        <v>91910416604</v>
      </c>
      <c r="H13518" s="9" t="s">
        <v>15</v>
      </c>
      <c r="I13518" s="1" t="s">
        <v>62</v>
      </c>
      <c r="J13518" s="4" t="s">
        <v>47305</v>
      </c>
      <c r="K13518" s="3" t="s">
        <v>42</v>
      </c>
      <c r="L13518" s="4" t="s">
        <v>47305</v>
      </c>
      <c r="M13518" s="11"/>
      <c r="N13518" s="4"/>
      <c r="O13518" s="11"/>
      <c r="P13518" s="4"/>
      <c r="Q13518" s="11"/>
      <c r="R13518" s="4"/>
      <c r="S13518" s="11"/>
      <c r="T13518" s="4"/>
      <c r="U13518" s="11"/>
      <c r="V13518" s="4"/>
      <c r="W13518" s="11"/>
      <c r="X13518" s="4"/>
      <c r="Y13518" s="11"/>
      <c r="Z13518" s="4"/>
      <c r="AA13518" s="1" t="s">
        <v>16</v>
      </c>
      <c r="AC13518" s="23" t="s">
        <v>37891</v>
      </c>
      <c r="AD13518" s="23" t="s">
        <v>40440</v>
      </c>
      <c r="AE13518" t="s">
        <v>35399</v>
      </c>
    </row>
    <row r="13519" spans="1:31" ht="15" customHeight="1">
      <c r="A13519" s="1">
        <v>13518</v>
      </c>
      <c r="B13519" s="1" t="s">
        <v>54</v>
      </c>
      <c r="C13519" s="1" t="s">
        <v>19635</v>
      </c>
      <c r="D13519" s="9" t="s">
        <v>286</v>
      </c>
      <c r="E13519" s="12" t="s">
        <v>37498</v>
      </c>
      <c r="F13519" s="9" t="s">
        <v>30516</v>
      </c>
      <c r="G13519" s="17">
        <v>919444666466</v>
      </c>
      <c r="H13519" s="2" t="s">
        <v>37779</v>
      </c>
      <c r="I13519" s="1" t="s">
        <v>41</v>
      </c>
      <c r="J13519" s="4" t="s">
        <v>47305</v>
      </c>
      <c r="K13519" s="11" t="s">
        <v>13</v>
      </c>
      <c r="L13519" s="4" t="s">
        <v>47305</v>
      </c>
      <c r="M13519" s="11"/>
      <c r="N13519" s="4"/>
      <c r="O13519" s="11"/>
      <c r="P13519" s="4"/>
      <c r="Q13519" s="11"/>
      <c r="R13519" s="4"/>
      <c r="S13519" s="11"/>
      <c r="T13519" s="4"/>
      <c r="U13519" s="11"/>
      <c r="V13519" s="4"/>
      <c r="W13519" s="11"/>
      <c r="X13519" s="4"/>
      <c r="Y13519" s="11"/>
      <c r="Z13519" s="4"/>
      <c r="AA13519" s="1" t="s">
        <v>16</v>
      </c>
      <c r="AC13519" s="23" t="s">
        <v>37891</v>
      </c>
      <c r="AD13519" s="23" t="s">
        <v>40440</v>
      </c>
      <c r="AE13519" t="s">
        <v>35394</v>
      </c>
    </row>
    <row r="13520" spans="1:31" ht="15" customHeight="1">
      <c r="A13520" s="1">
        <v>13519</v>
      </c>
      <c r="B13520" s="1" t="s">
        <v>54</v>
      </c>
      <c r="C13520" s="1" t="s">
        <v>19636</v>
      </c>
      <c r="D13520" s="9" t="s">
        <v>3513</v>
      </c>
      <c r="E13520" s="12" t="s">
        <v>264</v>
      </c>
      <c r="F13520" s="9" t="s">
        <v>30517</v>
      </c>
      <c r="G13520" s="17">
        <v>91944461444</v>
      </c>
      <c r="H13520" s="2" t="s">
        <v>37779</v>
      </c>
      <c r="I13520" s="1" t="s">
        <v>41</v>
      </c>
      <c r="J13520" s="4" t="s">
        <v>47305</v>
      </c>
      <c r="K13520" s="3" t="s">
        <v>42</v>
      </c>
      <c r="L13520" s="4" t="s">
        <v>47305</v>
      </c>
      <c r="M13520" s="11"/>
      <c r="N13520" s="4"/>
      <c r="O13520" s="11"/>
      <c r="P13520" s="4"/>
      <c r="Q13520" s="11"/>
      <c r="R13520" s="4"/>
      <c r="S13520" s="11"/>
      <c r="T13520" s="4"/>
      <c r="U13520" s="11"/>
      <c r="V13520" s="4"/>
      <c r="W13520" s="11"/>
      <c r="X13520" s="4"/>
      <c r="Y13520" s="11"/>
      <c r="Z13520" s="4"/>
      <c r="AA13520" s="1" t="s">
        <v>16</v>
      </c>
      <c r="AC13520" s="23" t="s">
        <v>37891</v>
      </c>
      <c r="AD13520" s="23" t="s">
        <v>40440</v>
      </c>
      <c r="AE13520" t="s">
        <v>35394</v>
      </c>
    </row>
    <row r="13521" spans="1:31" ht="15" customHeight="1">
      <c r="A13521" s="1">
        <v>13520</v>
      </c>
      <c r="B13521" s="1" t="s">
        <v>54</v>
      </c>
      <c r="C13521" s="1" t="s">
        <v>19638</v>
      </c>
      <c r="D13521" s="9" t="s">
        <v>37498</v>
      </c>
      <c r="E13521" s="12" t="s">
        <v>37509</v>
      </c>
      <c r="F13521" s="9" t="s">
        <v>30518</v>
      </c>
      <c r="G13521" s="17">
        <v>91944494440</v>
      </c>
      <c r="H13521" s="2" t="s">
        <v>37779</v>
      </c>
      <c r="I13521" s="1" t="s">
        <v>41</v>
      </c>
      <c r="J13521" s="4" t="s">
        <v>47305</v>
      </c>
      <c r="K13521" s="11" t="s">
        <v>18748</v>
      </c>
      <c r="L13521" s="4" t="s">
        <v>47305</v>
      </c>
      <c r="M13521" s="11"/>
      <c r="N13521" s="4"/>
      <c r="O13521" s="11"/>
      <c r="P13521" s="4"/>
      <c r="Q13521" s="11"/>
      <c r="R13521" s="4"/>
      <c r="S13521" s="11"/>
      <c r="T13521" s="4"/>
      <c r="U13521" s="11"/>
      <c r="V13521" s="4"/>
      <c r="W13521" s="11"/>
      <c r="X13521" s="4"/>
      <c r="Y13521" s="11"/>
      <c r="Z13521" s="4"/>
      <c r="AA13521" s="1" t="s">
        <v>16</v>
      </c>
      <c r="AC13521" s="23" t="s">
        <v>37891</v>
      </c>
      <c r="AD13521" s="23" t="s">
        <v>40440</v>
      </c>
      <c r="AE13521" t="s">
        <v>35410</v>
      </c>
    </row>
    <row r="13522" spans="1:31" ht="15" customHeight="1">
      <c r="A13522" s="1">
        <v>13521</v>
      </c>
      <c r="B13522" s="1" t="s">
        <v>54</v>
      </c>
      <c r="C13522" s="1" t="s">
        <v>19639</v>
      </c>
      <c r="D13522" s="9" t="s">
        <v>2169</v>
      </c>
      <c r="E13522" s="12" t="s">
        <v>5377</v>
      </c>
      <c r="F13522" s="9" t="s">
        <v>33264</v>
      </c>
      <c r="G13522" s="17">
        <v>919444961600</v>
      </c>
      <c r="H13522" s="2" t="s">
        <v>37779</v>
      </c>
      <c r="I13522" s="1" t="s">
        <v>41</v>
      </c>
      <c r="J13522" s="4" t="s">
        <v>47305</v>
      </c>
      <c r="K13522" s="3" t="s">
        <v>17</v>
      </c>
      <c r="L13522" s="4" t="s">
        <v>47305</v>
      </c>
      <c r="M13522" s="11"/>
      <c r="N13522" s="4"/>
      <c r="O13522" s="11"/>
      <c r="P13522" s="4"/>
      <c r="Q13522" s="11"/>
      <c r="R13522" s="4"/>
      <c r="S13522" s="11"/>
      <c r="T13522" s="4"/>
      <c r="U13522" s="11"/>
      <c r="V13522" s="4"/>
      <c r="W13522" s="11"/>
      <c r="X13522" s="4"/>
      <c r="Y13522" s="11"/>
      <c r="Z13522" s="4"/>
      <c r="AA13522" s="1" t="s">
        <v>16</v>
      </c>
      <c r="AC13522" s="23" t="s">
        <v>37891</v>
      </c>
      <c r="AD13522" s="23" t="s">
        <v>40440</v>
      </c>
      <c r="AE13522" t="s">
        <v>35394</v>
      </c>
    </row>
    <row r="13523" spans="1:31" ht="15" customHeight="1">
      <c r="A13523" s="1">
        <v>13522</v>
      </c>
      <c r="B13523" s="1" t="s">
        <v>54</v>
      </c>
      <c r="C13523" s="1" t="s">
        <v>19641</v>
      </c>
      <c r="D13523" s="9" t="s">
        <v>350</v>
      </c>
      <c r="E13523" s="12" t="s">
        <v>558</v>
      </c>
      <c r="F13523" s="9" t="s">
        <v>35293</v>
      </c>
      <c r="G13523" s="17">
        <v>919444044441</v>
      </c>
      <c r="H13523" s="2" t="s">
        <v>37779</v>
      </c>
      <c r="I13523" s="1" t="s">
        <v>62</v>
      </c>
      <c r="J13523" s="4" t="s">
        <v>47305</v>
      </c>
      <c r="K13523" s="3" t="s">
        <v>171</v>
      </c>
      <c r="L13523" s="4" t="s">
        <v>47305</v>
      </c>
      <c r="M13523" s="11"/>
      <c r="N13523" s="4"/>
      <c r="O13523" s="11"/>
      <c r="P13523" s="4"/>
      <c r="Q13523" s="11"/>
      <c r="R13523" s="4"/>
      <c r="S13523" s="11"/>
      <c r="T13523" s="4"/>
      <c r="U13523" s="11"/>
      <c r="V13523" s="4"/>
      <c r="W13523" s="11"/>
      <c r="X13523" s="4"/>
      <c r="Y13523" s="11"/>
      <c r="Z13523" s="4"/>
      <c r="AA13523" s="1" t="s">
        <v>16</v>
      </c>
      <c r="AC13523" s="23" t="s">
        <v>37891</v>
      </c>
      <c r="AD13523" s="23" t="s">
        <v>40440</v>
      </c>
      <c r="AE13523" t="s">
        <v>35409</v>
      </c>
    </row>
    <row r="13524" spans="1:31" ht="15" customHeight="1">
      <c r="A13524" s="1">
        <v>13523</v>
      </c>
      <c r="B13524" s="1" t="s">
        <v>54</v>
      </c>
      <c r="C13524" s="1" t="s">
        <v>19642</v>
      </c>
      <c r="D13524" s="9" t="s">
        <v>2880</v>
      </c>
      <c r="E13524" s="12" t="s">
        <v>40</v>
      </c>
      <c r="F13524" s="9" t="s">
        <v>30520</v>
      </c>
      <c r="G13524" s="17">
        <v>919444046606</v>
      </c>
      <c r="H13524" s="2" t="s">
        <v>37779</v>
      </c>
      <c r="I13524" s="1" t="s">
        <v>9</v>
      </c>
      <c r="J13524" s="4" t="s">
        <v>47305</v>
      </c>
      <c r="K13524" s="3" t="s">
        <v>17</v>
      </c>
      <c r="L13524" s="4" t="s">
        <v>47305</v>
      </c>
      <c r="M13524" s="11"/>
      <c r="N13524" s="4"/>
      <c r="O13524" s="11"/>
      <c r="P13524" s="4"/>
      <c r="Q13524" s="11"/>
      <c r="R13524" s="4"/>
      <c r="S13524" s="11"/>
      <c r="T13524" s="4"/>
      <c r="U13524" s="11"/>
      <c r="V13524" s="4"/>
      <c r="W13524" s="11"/>
      <c r="X13524" s="4"/>
      <c r="Y13524" s="11"/>
      <c r="Z13524" s="4"/>
      <c r="AA13524" s="1" t="s">
        <v>16</v>
      </c>
      <c r="AC13524" s="23" t="s">
        <v>37891</v>
      </c>
      <c r="AD13524" s="23" t="s">
        <v>40440</v>
      </c>
      <c r="AE13524" t="s">
        <v>35409</v>
      </c>
    </row>
    <row r="13525" spans="1:31" ht="15" customHeight="1">
      <c r="A13525" s="1">
        <v>13524</v>
      </c>
      <c r="B13525" s="1" t="s">
        <v>54</v>
      </c>
      <c r="C13525" s="1" t="s">
        <v>19648</v>
      </c>
      <c r="D13525" s="9" t="s">
        <v>1243</v>
      </c>
      <c r="E13525" s="12" t="s">
        <v>19</v>
      </c>
      <c r="F13525" s="9" t="s">
        <v>30525</v>
      </c>
      <c r="G13525" s="17">
        <v>919446499900</v>
      </c>
      <c r="H13525" s="2" t="s">
        <v>37779</v>
      </c>
      <c r="I13525" s="1" t="s">
        <v>62</v>
      </c>
      <c r="J13525" s="4" t="s">
        <v>47305</v>
      </c>
      <c r="K13525" s="3" t="s">
        <v>42</v>
      </c>
      <c r="L13525" s="4" t="s">
        <v>47305</v>
      </c>
      <c r="M13525" s="11"/>
      <c r="N13525" s="4"/>
      <c r="O13525" s="11"/>
      <c r="P13525" s="4"/>
      <c r="Q13525" s="11"/>
      <c r="R13525" s="4"/>
      <c r="S13525" s="11"/>
      <c r="T13525" s="4"/>
      <c r="U13525" s="11"/>
      <c r="V13525" s="4"/>
      <c r="W13525" s="11"/>
      <c r="X13525" s="4"/>
      <c r="Y13525" s="11"/>
      <c r="Z13525" s="4"/>
      <c r="AA13525" s="1" t="s">
        <v>16</v>
      </c>
      <c r="AC13525" s="23" t="s">
        <v>37891</v>
      </c>
      <c r="AD13525" s="23" t="s">
        <v>40440</v>
      </c>
      <c r="AE13525" t="s">
        <v>35399</v>
      </c>
    </row>
    <row r="13526" spans="1:31" ht="15" customHeight="1">
      <c r="A13526" s="1">
        <v>13525</v>
      </c>
      <c r="B13526" s="1" t="s">
        <v>54</v>
      </c>
      <c r="C13526" s="1" t="s">
        <v>19659</v>
      </c>
      <c r="D13526" s="9" t="s">
        <v>318</v>
      </c>
      <c r="E13526" s="12" t="s">
        <v>255</v>
      </c>
      <c r="F13526" s="9" t="s">
        <v>30533</v>
      </c>
      <c r="G13526" s="17">
        <v>91944619966</v>
      </c>
      <c r="H13526" s="2" t="s">
        <v>37779</v>
      </c>
      <c r="I13526" s="1" t="s">
        <v>62</v>
      </c>
      <c r="J13526" s="4" t="s">
        <v>47305</v>
      </c>
      <c r="K13526" s="3" t="s">
        <v>42</v>
      </c>
      <c r="L13526" s="4" t="s">
        <v>47305</v>
      </c>
      <c r="M13526" s="11"/>
      <c r="N13526" s="4"/>
      <c r="O13526" s="11"/>
      <c r="P13526" s="4"/>
      <c r="Q13526" s="11"/>
      <c r="R13526" s="4"/>
      <c r="S13526" s="11"/>
      <c r="T13526" s="4"/>
      <c r="U13526" s="11"/>
      <c r="V13526" s="4"/>
      <c r="W13526" s="11"/>
      <c r="X13526" s="4"/>
      <c r="Y13526" s="11"/>
      <c r="Z13526" s="4"/>
      <c r="AA13526" s="1" t="s">
        <v>16</v>
      </c>
      <c r="AC13526" s="23" t="s">
        <v>37891</v>
      </c>
      <c r="AD13526" s="23" t="s">
        <v>40440</v>
      </c>
      <c r="AE13526" t="s">
        <v>35394</v>
      </c>
    </row>
    <row r="13527" spans="1:31" ht="15" customHeight="1">
      <c r="A13527" s="1">
        <v>13526</v>
      </c>
      <c r="B13527" s="1" t="s">
        <v>54</v>
      </c>
      <c r="C13527" s="1" t="s">
        <v>19664</v>
      </c>
      <c r="D13527" s="9" t="s">
        <v>9209</v>
      </c>
      <c r="E13527" s="12" t="s">
        <v>40</v>
      </c>
      <c r="F13527" s="9" t="s">
        <v>33906</v>
      </c>
      <c r="G13527" s="17">
        <v>919409664404</v>
      </c>
      <c r="H13527" s="2" t="s">
        <v>37779</v>
      </c>
      <c r="I13527" s="1" t="s">
        <v>9</v>
      </c>
      <c r="J13527" s="4" t="s">
        <v>47305</v>
      </c>
      <c r="K13527" s="3" t="s">
        <v>17</v>
      </c>
      <c r="L13527" s="4" t="s">
        <v>47305</v>
      </c>
      <c r="M13527" s="11"/>
      <c r="N13527" s="4"/>
      <c r="O13527" s="11"/>
      <c r="P13527" s="4"/>
      <c r="Q13527" s="11"/>
      <c r="R13527" s="4"/>
      <c r="S13527" s="11"/>
      <c r="T13527" s="4"/>
      <c r="U13527" s="11"/>
      <c r="V13527" s="4"/>
      <c r="W13527" s="11"/>
      <c r="X13527" s="4"/>
      <c r="Y13527" s="11"/>
      <c r="Z13527" s="4"/>
      <c r="AA13527" s="1" t="s">
        <v>16</v>
      </c>
      <c r="AC13527" s="23" t="s">
        <v>37891</v>
      </c>
      <c r="AD13527" s="23" t="s">
        <v>40440</v>
      </c>
      <c r="AE13527" t="s">
        <v>35410</v>
      </c>
    </row>
    <row r="13528" spans="1:31" ht="15" customHeight="1">
      <c r="A13528" s="1">
        <v>13527</v>
      </c>
      <c r="B13528" s="1" t="s">
        <v>54</v>
      </c>
      <c r="C13528" s="1" t="s">
        <v>19678</v>
      </c>
      <c r="D13528" s="9" t="s">
        <v>1836</v>
      </c>
      <c r="E13528" s="12" t="s">
        <v>93</v>
      </c>
      <c r="F13528" s="9" t="s">
        <v>30545</v>
      </c>
      <c r="G13528" s="17">
        <v>9199694916</v>
      </c>
      <c r="H13528" s="2" t="s">
        <v>37779</v>
      </c>
      <c r="I13528" s="1" t="s">
        <v>62</v>
      </c>
      <c r="J13528" s="4" t="s">
        <v>47305</v>
      </c>
      <c r="K13528" s="3" t="s">
        <v>42</v>
      </c>
      <c r="L13528" s="4" t="s">
        <v>47305</v>
      </c>
      <c r="M13528" s="11"/>
      <c r="N13528" s="4"/>
      <c r="O13528" s="11"/>
      <c r="P13528" s="4"/>
      <c r="Q13528" s="11"/>
      <c r="R13528" s="4"/>
      <c r="S13528" s="11"/>
      <c r="T13528" s="4"/>
      <c r="U13528" s="11"/>
      <c r="V13528" s="4"/>
      <c r="W13528" s="11"/>
      <c r="X13528" s="4"/>
      <c r="Y13528" s="11"/>
      <c r="Z13528" s="4"/>
      <c r="AA13528" s="1" t="s">
        <v>16</v>
      </c>
      <c r="AC13528" s="23" t="s">
        <v>37891</v>
      </c>
      <c r="AD13528" s="23" t="s">
        <v>40440</v>
      </c>
      <c r="AE13528" t="s">
        <v>35410</v>
      </c>
    </row>
    <row r="13529" spans="1:31" ht="15" customHeight="1">
      <c r="A13529" s="1">
        <v>13528</v>
      </c>
      <c r="B13529" s="1" t="s">
        <v>54</v>
      </c>
      <c r="C13529" s="1" t="s">
        <v>19685</v>
      </c>
      <c r="D13529" s="9" t="s">
        <v>2202</v>
      </c>
      <c r="E13529" s="12" t="s">
        <v>1047</v>
      </c>
      <c r="F13529" s="9" t="s">
        <v>30549</v>
      </c>
      <c r="G13529" s="17">
        <v>91996644664</v>
      </c>
      <c r="H13529" s="2" t="s">
        <v>37779</v>
      </c>
      <c r="I13529" s="1" t="s">
        <v>62</v>
      </c>
      <c r="J13529" s="4" t="s">
        <v>47305</v>
      </c>
      <c r="K13529" s="11" t="s">
        <v>18748</v>
      </c>
      <c r="L13529" s="4" t="s">
        <v>47305</v>
      </c>
      <c r="M13529" s="11"/>
      <c r="N13529" s="4"/>
      <c r="O13529" s="11"/>
      <c r="P13529" s="4"/>
      <c r="Q13529" s="11"/>
      <c r="R13529" s="4"/>
      <c r="S13529" s="11"/>
      <c r="T13529" s="4"/>
      <c r="U13529" s="11"/>
      <c r="V13529" s="4"/>
      <c r="W13529" s="11"/>
      <c r="X13529" s="4"/>
      <c r="Y13529" s="11"/>
      <c r="Z13529" s="4"/>
      <c r="AA13529" s="1" t="s">
        <v>11</v>
      </c>
      <c r="AC13529" s="23" t="s">
        <v>38007</v>
      </c>
      <c r="AD13529" s="23" t="s">
        <v>40440</v>
      </c>
      <c r="AE13529" t="s">
        <v>35409</v>
      </c>
    </row>
    <row r="13530" spans="1:31" ht="15" customHeight="1">
      <c r="A13530" s="1">
        <v>13529</v>
      </c>
      <c r="B13530" s="1" t="s">
        <v>54</v>
      </c>
      <c r="C13530" s="1" t="s">
        <v>19690</v>
      </c>
      <c r="D13530" s="9" t="s">
        <v>1160</v>
      </c>
      <c r="E13530" s="12" t="s">
        <v>2016</v>
      </c>
      <c r="F13530" s="9" t="s">
        <v>30552</v>
      </c>
      <c r="G13530" s="17">
        <v>91996666141</v>
      </c>
      <c r="H13530" s="2" t="s">
        <v>37779</v>
      </c>
      <c r="I13530" s="1" t="s">
        <v>41</v>
      </c>
      <c r="J13530" s="4" t="s">
        <v>47305</v>
      </c>
      <c r="K13530" s="3" t="s">
        <v>42</v>
      </c>
      <c r="L13530" s="4" t="s">
        <v>47305</v>
      </c>
      <c r="M13530" s="11"/>
      <c r="N13530" s="4"/>
      <c r="O13530" s="11"/>
      <c r="P13530" s="4"/>
      <c r="Q13530" s="11"/>
      <c r="R13530" s="4"/>
      <c r="S13530" s="11"/>
      <c r="T13530" s="4"/>
      <c r="U13530" s="11"/>
      <c r="V13530" s="4"/>
      <c r="W13530" s="11"/>
      <c r="X13530" s="4"/>
      <c r="Y13530" s="11"/>
      <c r="Z13530" s="4"/>
      <c r="AA13530" s="1" t="s">
        <v>16</v>
      </c>
      <c r="AC13530" s="23" t="s">
        <v>38008</v>
      </c>
      <c r="AD13530" s="23" t="s">
        <v>40440</v>
      </c>
      <c r="AE13530" t="s">
        <v>35409</v>
      </c>
    </row>
    <row r="13531" spans="1:31" ht="15" customHeight="1">
      <c r="A13531" s="1">
        <v>13530</v>
      </c>
      <c r="B13531" s="1" t="s">
        <v>54</v>
      </c>
      <c r="C13531" s="1" t="s">
        <v>19691</v>
      </c>
      <c r="D13531" s="9" t="s">
        <v>350</v>
      </c>
      <c r="E13531" s="12" t="s">
        <v>1400</v>
      </c>
      <c r="F13531" s="9" t="s">
        <v>33270</v>
      </c>
      <c r="G13531" s="17">
        <v>91996069194</v>
      </c>
      <c r="H13531" s="2" t="s">
        <v>37779</v>
      </c>
      <c r="I13531" s="1" t="s">
        <v>41</v>
      </c>
      <c r="J13531" s="4" t="s">
        <v>47305</v>
      </c>
      <c r="K13531" s="3" t="s">
        <v>171</v>
      </c>
      <c r="L13531" s="4" t="s">
        <v>47305</v>
      </c>
      <c r="M13531" s="11"/>
      <c r="N13531" s="4"/>
      <c r="O13531" s="11"/>
      <c r="P13531" s="4"/>
      <c r="Q13531" s="11"/>
      <c r="R13531" s="4"/>
      <c r="S13531" s="11"/>
      <c r="T13531" s="4"/>
      <c r="U13531" s="11"/>
      <c r="V13531" s="4"/>
      <c r="W13531" s="11"/>
      <c r="X13531" s="4"/>
      <c r="Y13531" s="11"/>
      <c r="Z13531" s="4"/>
      <c r="AA13531" s="1" t="s">
        <v>16</v>
      </c>
      <c r="AC13531" s="23" t="s">
        <v>38009</v>
      </c>
      <c r="AD13531" s="23" t="s">
        <v>40440</v>
      </c>
      <c r="AE13531" t="s">
        <v>35409</v>
      </c>
    </row>
    <row r="13532" spans="1:31" ht="15" customHeight="1">
      <c r="A13532" s="1">
        <v>13531</v>
      </c>
      <c r="B13532" s="1" t="s">
        <v>54</v>
      </c>
      <c r="C13532" s="1" t="s">
        <v>19697</v>
      </c>
      <c r="D13532" s="9" t="s">
        <v>37579</v>
      </c>
      <c r="E13532" s="12" t="s">
        <v>5870</v>
      </c>
      <c r="F13532" s="9" t="s">
        <v>30556</v>
      </c>
      <c r="G13532" s="17">
        <v>91994444446</v>
      </c>
      <c r="H13532" s="2" t="s">
        <v>37779</v>
      </c>
      <c r="I13532" s="1" t="s">
        <v>9</v>
      </c>
      <c r="J13532" s="4" t="s">
        <v>47305</v>
      </c>
      <c r="K13532" s="3" t="s">
        <v>17</v>
      </c>
      <c r="L13532" s="4" t="s">
        <v>47305</v>
      </c>
      <c r="M13532" s="11"/>
      <c r="N13532" s="4"/>
      <c r="O13532" s="11"/>
      <c r="P13532" s="4"/>
      <c r="Q13532" s="11"/>
      <c r="R13532" s="4"/>
      <c r="S13532" s="11"/>
      <c r="T13532" s="4"/>
      <c r="U13532" s="11"/>
      <c r="V13532" s="4"/>
      <c r="W13532" s="11"/>
      <c r="X13532" s="4"/>
      <c r="Y13532" s="11"/>
      <c r="Z13532" s="4"/>
      <c r="AA13532" s="1" t="s">
        <v>16</v>
      </c>
      <c r="AC13532" s="23" t="s">
        <v>38010</v>
      </c>
      <c r="AD13532" s="23" t="s">
        <v>40440</v>
      </c>
      <c r="AE13532" t="s">
        <v>35410</v>
      </c>
    </row>
    <row r="13533" spans="1:31" ht="15" customHeight="1">
      <c r="A13533" s="1">
        <v>13532</v>
      </c>
      <c r="B13533" s="1" t="s">
        <v>54</v>
      </c>
      <c r="C13533" s="1" t="s">
        <v>19704</v>
      </c>
      <c r="D13533" s="9" t="s">
        <v>2027</v>
      </c>
      <c r="E13533" s="12" t="s">
        <v>139</v>
      </c>
      <c r="F13533" s="9" t="s">
        <v>35302</v>
      </c>
      <c r="G13533" s="17">
        <v>91994091491</v>
      </c>
      <c r="H13533" s="2" t="s">
        <v>37779</v>
      </c>
      <c r="I13533" s="1" t="s">
        <v>41</v>
      </c>
      <c r="J13533" s="4" t="s">
        <v>47305</v>
      </c>
      <c r="K13533" s="3" t="s">
        <v>17</v>
      </c>
      <c r="L13533" s="4" t="s">
        <v>47305</v>
      </c>
      <c r="M13533" s="11"/>
      <c r="N13533" s="4"/>
      <c r="O13533" s="11"/>
      <c r="P13533" s="4"/>
      <c r="Q13533" s="11"/>
      <c r="R13533" s="4"/>
      <c r="S13533" s="11"/>
      <c r="T13533" s="4"/>
      <c r="U13533" s="11"/>
      <c r="V13533" s="4"/>
      <c r="W13533" s="11"/>
      <c r="X13533" s="4"/>
      <c r="Y13533" s="11"/>
      <c r="Z13533" s="4"/>
      <c r="AA13533" s="1" t="s">
        <v>16</v>
      </c>
      <c r="AC13533" s="23" t="s">
        <v>38011</v>
      </c>
      <c r="AD13533" s="23" t="s">
        <v>40440</v>
      </c>
      <c r="AE13533" t="s">
        <v>35409</v>
      </c>
    </row>
    <row r="13534" spans="1:31" ht="15" customHeight="1">
      <c r="A13534" s="1">
        <v>13533</v>
      </c>
      <c r="B13534" s="1" t="s">
        <v>54</v>
      </c>
      <c r="C13534" s="1" t="s">
        <v>19709</v>
      </c>
      <c r="D13534" s="9" t="s">
        <v>31</v>
      </c>
      <c r="E13534" s="12" t="s">
        <v>4709</v>
      </c>
      <c r="F13534" s="9" t="s">
        <v>33272</v>
      </c>
      <c r="G13534" s="17">
        <v>91944444400</v>
      </c>
      <c r="H13534" s="2" t="s">
        <v>37779</v>
      </c>
      <c r="I13534" s="1" t="s">
        <v>9</v>
      </c>
      <c r="J13534" s="4" t="s">
        <v>47305</v>
      </c>
      <c r="K13534" s="3" t="s">
        <v>42</v>
      </c>
      <c r="L13534" s="4" t="s">
        <v>47305</v>
      </c>
      <c r="M13534" s="11"/>
      <c r="N13534" s="4"/>
      <c r="O13534" s="11"/>
      <c r="P13534" s="4"/>
      <c r="Q13534" s="11"/>
      <c r="R13534" s="4"/>
      <c r="S13534" s="11"/>
      <c r="T13534" s="4"/>
      <c r="U13534" s="11"/>
      <c r="V13534" s="4"/>
      <c r="W13534" s="11"/>
      <c r="X13534" s="4"/>
      <c r="Y13534" s="11"/>
      <c r="Z13534" s="4"/>
      <c r="AA13534" s="1" t="s">
        <v>16</v>
      </c>
      <c r="AC13534" s="23" t="s">
        <v>38012</v>
      </c>
      <c r="AD13534" s="23" t="s">
        <v>40440</v>
      </c>
      <c r="AE13534" t="s">
        <v>35394</v>
      </c>
    </row>
    <row r="13535" spans="1:31" ht="15" customHeight="1">
      <c r="A13535" s="1">
        <v>13534</v>
      </c>
      <c r="B13535" s="1" t="s">
        <v>54</v>
      </c>
      <c r="C13535" s="1" t="s">
        <v>19710</v>
      </c>
      <c r="D13535" s="9" t="s">
        <v>35598</v>
      </c>
      <c r="E13535" s="12" t="s">
        <v>2333</v>
      </c>
      <c r="F13535" s="9" t="s">
        <v>33598</v>
      </c>
      <c r="G13535" s="17">
        <v>91944416144</v>
      </c>
      <c r="H13535" s="2" t="s">
        <v>37779</v>
      </c>
      <c r="I13535" s="1" t="s">
        <v>62</v>
      </c>
      <c r="J13535" s="4" t="s">
        <v>47305</v>
      </c>
      <c r="K13535" s="3" t="s">
        <v>17</v>
      </c>
      <c r="L13535" s="4" t="s">
        <v>47305</v>
      </c>
      <c r="M13535" s="11"/>
      <c r="N13535" s="4"/>
      <c r="O13535" s="11"/>
      <c r="P13535" s="4"/>
      <c r="Q13535" s="11"/>
      <c r="R13535" s="4"/>
      <c r="S13535" s="11"/>
      <c r="T13535" s="4"/>
      <c r="U13535" s="11"/>
      <c r="V13535" s="4"/>
      <c r="W13535" s="11"/>
      <c r="X13535" s="4"/>
      <c r="Y13535" s="11"/>
      <c r="Z13535" s="4"/>
      <c r="AA13535" s="1" t="s">
        <v>16</v>
      </c>
      <c r="AC13535" s="23" t="s">
        <v>38013</v>
      </c>
      <c r="AD13535" s="23" t="s">
        <v>40440</v>
      </c>
      <c r="AE13535" t="s">
        <v>35409</v>
      </c>
    </row>
    <row r="13536" spans="1:31" ht="15" customHeight="1">
      <c r="A13536" s="1">
        <v>13535</v>
      </c>
      <c r="B13536" s="1" t="s">
        <v>54</v>
      </c>
      <c r="C13536" s="1" t="s">
        <v>19718</v>
      </c>
      <c r="D13536" s="9" t="s">
        <v>37641</v>
      </c>
      <c r="E13536" s="12" t="s">
        <v>308</v>
      </c>
      <c r="F13536" s="9" t="s">
        <v>30571</v>
      </c>
      <c r="G13536" s="17">
        <v>91919044941</v>
      </c>
      <c r="H13536" s="2" t="s">
        <v>37779</v>
      </c>
      <c r="I13536" s="1" t="s">
        <v>62</v>
      </c>
      <c r="J13536" s="4" t="s">
        <v>47305</v>
      </c>
      <c r="K13536" s="3" t="s">
        <v>42</v>
      </c>
      <c r="L13536" s="4" t="s">
        <v>47305</v>
      </c>
      <c r="M13536" s="11"/>
      <c r="N13536" s="4"/>
      <c r="O13536" s="11"/>
      <c r="P13536" s="4"/>
      <c r="Q13536" s="11"/>
      <c r="R13536" s="4"/>
      <c r="S13536" s="11"/>
      <c r="T13536" s="4"/>
      <c r="U13536" s="11"/>
      <c r="V13536" s="4"/>
      <c r="W13536" s="11"/>
      <c r="X13536" s="4"/>
      <c r="Y13536" s="11"/>
      <c r="Z13536" s="4"/>
      <c r="AA13536" s="1" t="s">
        <v>16</v>
      </c>
      <c r="AC13536" s="23" t="s">
        <v>38014</v>
      </c>
      <c r="AD13536" s="23" t="s">
        <v>40440</v>
      </c>
      <c r="AE13536" t="s">
        <v>35410</v>
      </c>
    </row>
    <row r="13537" spans="1:31" ht="15" customHeight="1">
      <c r="A13537" s="1">
        <v>13536</v>
      </c>
      <c r="B13537" s="1" t="s">
        <v>54</v>
      </c>
      <c r="C13537" s="1" t="s">
        <v>19719</v>
      </c>
      <c r="D13537" s="9" t="s">
        <v>40</v>
      </c>
      <c r="E13537" s="12" t="s">
        <v>37710</v>
      </c>
      <c r="F13537" s="9" t="s">
        <v>30572</v>
      </c>
      <c r="G13537" s="17">
        <v>9191691040</v>
      </c>
      <c r="H13537" s="2" t="s">
        <v>37779</v>
      </c>
      <c r="I13537" s="1" t="s">
        <v>9</v>
      </c>
      <c r="J13537" s="4" t="s">
        <v>47305</v>
      </c>
      <c r="K13537" s="3" t="s">
        <v>42</v>
      </c>
      <c r="L13537" s="4" t="s">
        <v>47305</v>
      </c>
      <c r="M13537" s="11"/>
      <c r="N13537" s="4"/>
      <c r="O13537" s="11"/>
      <c r="P13537" s="4"/>
      <c r="Q13537" s="11"/>
      <c r="R13537" s="4"/>
      <c r="S13537" s="11"/>
      <c r="T13537" s="4"/>
      <c r="U13537" s="11"/>
      <c r="V13537" s="4"/>
      <c r="W13537" s="11"/>
      <c r="X13537" s="4"/>
      <c r="Y13537" s="11"/>
      <c r="Z13537" s="4"/>
      <c r="AA13537" s="1" t="s">
        <v>16</v>
      </c>
      <c r="AC13537" s="23" t="s">
        <v>38015</v>
      </c>
      <c r="AD13537" s="23" t="s">
        <v>40440</v>
      </c>
      <c r="AE13537" t="s">
        <v>35410</v>
      </c>
    </row>
    <row r="13538" spans="1:31" ht="15" customHeight="1">
      <c r="A13538" s="1">
        <v>13537</v>
      </c>
      <c r="B13538" s="1" t="s">
        <v>54</v>
      </c>
      <c r="C13538" s="1" t="s">
        <v>19720</v>
      </c>
      <c r="D13538" s="9" t="s">
        <v>1436</v>
      </c>
      <c r="E13538" s="12" t="s">
        <v>29</v>
      </c>
      <c r="F13538" s="9" t="s">
        <v>18561</v>
      </c>
      <c r="G13538" s="17">
        <v>919164009066</v>
      </c>
      <c r="H13538" s="2" t="s">
        <v>37779</v>
      </c>
      <c r="I13538" s="1" t="s">
        <v>9</v>
      </c>
      <c r="J13538" s="4" t="s">
        <v>47305</v>
      </c>
      <c r="K13538" s="3" t="s">
        <v>42</v>
      </c>
      <c r="L13538" s="4" t="s">
        <v>47305</v>
      </c>
      <c r="M13538" s="11"/>
      <c r="N13538" s="4"/>
      <c r="O13538" s="11"/>
      <c r="P13538" s="4"/>
      <c r="Q13538" s="11"/>
      <c r="R13538" s="4"/>
      <c r="S13538" s="11"/>
      <c r="T13538" s="4"/>
      <c r="U13538" s="11"/>
      <c r="V13538" s="4"/>
      <c r="W13538" s="11"/>
      <c r="X13538" s="4"/>
      <c r="Y13538" s="11"/>
      <c r="Z13538" s="4"/>
      <c r="AA13538" s="1" t="s">
        <v>11</v>
      </c>
      <c r="AC13538" s="23" t="s">
        <v>38016</v>
      </c>
      <c r="AD13538" s="23" t="s">
        <v>40440</v>
      </c>
      <c r="AE13538" t="s">
        <v>35399</v>
      </c>
    </row>
    <row r="13539" spans="1:31" ht="15" customHeight="1">
      <c r="A13539" s="1">
        <v>13538</v>
      </c>
      <c r="B13539" s="1" t="s">
        <v>54</v>
      </c>
      <c r="C13539" s="1" t="s">
        <v>19733</v>
      </c>
      <c r="D13539" s="9" t="s">
        <v>361</v>
      </c>
      <c r="E13539" s="12" t="s">
        <v>1047</v>
      </c>
      <c r="F13539" s="9" t="s">
        <v>30578</v>
      </c>
      <c r="G13539" s="17">
        <v>919099946646</v>
      </c>
      <c r="H13539" s="2" t="s">
        <v>37779</v>
      </c>
      <c r="I13539" s="1" t="s">
        <v>62</v>
      </c>
      <c r="J13539" s="4" t="s">
        <v>47305</v>
      </c>
      <c r="K13539" s="3" t="s">
        <v>42</v>
      </c>
      <c r="L13539" s="4" t="s">
        <v>47305</v>
      </c>
      <c r="M13539" s="11"/>
      <c r="N13539" s="4"/>
      <c r="O13539" s="11"/>
      <c r="P13539" s="4"/>
      <c r="Q13539" s="11"/>
      <c r="R13539" s="4"/>
      <c r="S13539" s="11"/>
      <c r="T13539" s="4"/>
      <c r="U13539" s="11"/>
      <c r="V13539" s="4"/>
      <c r="W13539" s="11"/>
      <c r="X13539" s="4"/>
      <c r="Y13539" s="11"/>
      <c r="Z13539" s="4"/>
      <c r="AA13539" s="1" t="s">
        <v>16</v>
      </c>
      <c r="AC13539" s="23" t="s">
        <v>38017</v>
      </c>
      <c r="AD13539" s="23" t="s">
        <v>40440</v>
      </c>
      <c r="AE13539" t="s">
        <v>35409</v>
      </c>
    </row>
    <row r="13540" spans="1:31" ht="15" customHeight="1">
      <c r="A13540" s="1">
        <v>13539</v>
      </c>
      <c r="B13540" s="1" t="s">
        <v>54</v>
      </c>
      <c r="C13540" s="1" t="s">
        <v>19735</v>
      </c>
      <c r="D13540" s="9" t="s">
        <v>37546</v>
      </c>
      <c r="E13540" s="12" t="s">
        <v>32</v>
      </c>
      <c r="F13540" s="9" t="s">
        <v>30579</v>
      </c>
      <c r="G13540" s="17">
        <v>919099916646</v>
      </c>
      <c r="H13540" s="2" t="s">
        <v>37779</v>
      </c>
      <c r="I13540" s="1" t="s">
        <v>41</v>
      </c>
      <c r="J13540" s="4" t="s">
        <v>47305</v>
      </c>
      <c r="K13540" s="3" t="s">
        <v>17</v>
      </c>
      <c r="L13540" s="4" t="s">
        <v>47305</v>
      </c>
      <c r="M13540" s="11"/>
      <c r="N13540" s="4"/>
      <c r="O13540" s="11"/>
      <c r="P13540" s="4"/>
      <c r="Q13540" s="11"/>
      <c r="R13540" s="4"/>
      <c r="S13540" s="11"/>
      <c r="T13540" s="4"/>
      <c r="U13540" s="11"/>
      <c r="V13540" s="4"/>
      <c r="W13540" s="11"/>
      <c r="X13540" s="4"/>
      <c r="Y13540" s="11"/>
      <c r="Z13540" s="4"/>
      <c r="AA13540" s="1" t="s">
        <v>16</v>
      </c>
      <c r="AC13540" s="23" t="s">
        <v>38018</v>
      </c>
      <c r="AD13540" s="23" t="s">
        <v>40440</v>
      </c>
      <c r="AE13540" t="s">
        <v>35394</v>
      </c>
    </row>
    <row r="13541" spans="1:31" ht="15" customHeight="1">
      <c r="A13541" s="1">
        <v>13540</v>
      </c>
      <c r="B13541" s="1" t="s">
        <v>54</v>
      </c>
      <c r="C13541" s="1" t="s">
        <v>19737</v>
      </c>
      <c r="D13541" s="9" t="s">
        <v>2742</v>
      </c>
      <c r="E13541" s="12" t="s">
        <v>1577</v>
      </c>
      <c r="F13541" s="9" t="s">
        <v>35306</v>
      </c>
      <c r="G13541" s="17">
        <v>91909900141</v>
      </c>
      <c r="H13541" s="2" t="s">
        <v>37779</v>
      </c>
      <c r="I13541" s="1" t="s">
        <v>41</v>
      </c>
      <c r="J13541" s="4" t="s">
        <v>47305</v>
      </c>
      <c r="K13541" s="3" t="s">
        <v>213</v>
      </c>
      <c r="L13541" s="4" t="s">
        <v>47305</v>
      </c>
      <c r="M13541" s="11"/>
      <c r="N13541" s="4"/>
      <c r="O13541" s="11"/>
      <c r="P13541" s="4"/>
      <c r="Q13541" s="11"/>
      <c r="R13541" s="4"/>
      <c r="S13541" s="11"/>
      <c r="T13541" s="4"/>
      <c r="U13541" s="11"/>
      <c r="V13541" s="4"/>
      <c r="W13541" s="11"/>
      <c r="X13541" s="4"/>
      <c r="Y13541" s="11"/>
      <c r="Z13541" s="4"/>
      <c r="AA13541" s="1" t="s">
        <v>16</v>
      </c>
      <c r="AC13541" s="23" t="s">
        <v>38019</v>
      </c>
      <c r="AD13541" s="23" t="s">
        <v>40440</v>
      </c>
      <c r="AE13541" t="s">
        <v>35399</v>
      </c>
    </row>
    <row r="13542" spans="1:31" ht="15" customHeight="1">
      <c r="A13542" s="1">
        <v>13541</v>
      </c>
      <c r="B13542" s="1" t="s">
        <v>54</v>
      </c>
      <c r="C13542" s="1" t="s">
        <v>19738</v>
      </c>
      <c r="D13542" s="9" t="s">
        <v>323</v>
      </c>
      <c r="E13542" s="12"/>
      <c r="F13542" s="9" t="s">
        <v>30581</v>
      </c>
      <c r="G13542" s="17">
        <v>919099641611</v>
      </c>
      <c r="H13542" s="2" t="s">
        <v>37779</v>
      </c>
      <c r="I13542" s="1" t="s">
        <v>41</v>
      </c>
      <c r="J13542" s="4" t="s">
        <v>47305</v>
      </c>
      <c r="K13542" s="3" t="s">
        <v>17</v>
      </c>
      <c r="L13542" s="4" t="s">
        <v>47305</v>
      </c>
      <c r="M13542" s="11"/>
      <c r="N13542" s="4"/>
      <c r="O13542" s="11"/>
      <c r="P13542" s="4"/>
      <c r="Q13542" s="11"/>
      <c r="R13542" s="4"/>
      <c r="S13542" s="11"/>
      <c r="T13542" s="4"/>
      <c r="U13542" s="11"/>
      <c r="V13542" s="4"/>
      <c r="W13542" s="11"/>
      <c r="X13542" s="4"/>
      <c r="Y13542" s="11"/>
      <c r="Z13542" s="4"/>
      <c r="AA13542" s="1" t="s">
        <v>16</v>
      </c>
      <c r="AC13542" s="23" t="s">
        <v>38020</v>
      </c>
      <c r="AD13542" s="23" t="s">
        <v>40440</v>
      </c>
      <c r="AE13542" t="s">
        <v>35394</v>
      </c>
    </row>
    <row r="13543" spans="1:31" ht="15" customHeight="1">
      <c r="A13543" s="1">
        <v>13542</v>
      </c>
      <c r="B13543" s="1" t="s">
        <v>54</v>
      </c>
      <c r="C13543" s="1" t="s">
        <v>19741</v>
      </c>
      <c r="D13543" s="9" t="s">
        <v>37711</v>
      </c>
      <c r="E13543" s="12" t="s">
        <v>37712</v>
      </c>
      <c r="F13543" s="9" t="s">
        <v>30583</v>
      </c>
      <c r="G13543" s="17">
        <v>9190991640</v>
      </c>
      <c r="H13543" s="2" t="s">
        <v>37779</v>
      </c>
      <c r="I13543" s="1" t="s">
        <v>9</v>
      </c>
      <c r="J13543" s="4" t="s">
        <v>47305</v>
      </c>
      <c r="K13543" s="3" t="s">
        <v>42</v>
      </c>
      <c r="L13543" s="4" t="s">
        <v>47305</v>
      </c>
      <c r="M13543" s="11"/>
      <c r="N13543" s="4"/>
      <c r="O13543" s="11"/>
      <c r="P13543" s="4"/>
      <c r="Q13543" s="11"/>
      <c r="R13543" s="4"/>
      <c r="S13543" s="11"/>
      <c r="T13543" s="4"/>
      <c r="U13543" s="11"/>
      <c r="V13543" s="4"/>
      <c r="W13543" s="11"/>
      <c r="X13543" s="4"/>
      <c r="Y13543" s="11"/>
      <c r="Z13543" s="4"/>
      <c r="AA13543" s="1" t="s">
        <v>16</v>
      </c>
      <c r="AC13543" s="23" t="s">
        <v>38021</v>
      </c>
      <c r="AD13543" s="23" t="s">
        <v>40440</v>
      </c>
      <c r="AE13543" t="s">
        <v>35394</v>
      </c>
    </row>
    <row r="13544" spans="1:31" ht="15" customHeight="1">
      <c r="A13544" s="1">
        <v>13543</v>
      </c>
      <c r="B13544" s="1" t="s">
        <v>54</v>
      </c>
      <c r="C13544" s="1" t="s">
        <v>19743</v>
      </c>
      <c r="D13544" s="9" t="s">
        <v>36043</v>
      </c>
      <c r="E13544" s="12" t="s">
        <v>40</v>
      </c>
      <c r="F13544" s="9" t="s">
        <v>30585</v>
      </c>
      <c r="G13544" s="17">
        <v>919099099414</v>
      </c>
      <c r="H13544" s="2" t="s">
        <v>37779</v>
      </c>
      <c r="I13544" s="1" t="s">
        <v>62</v>
      </c>
      <c r="J13544" s="4" t="s">
        <v>47305</v>
      </c>
      <c r="K13544" s="3" t="s">
        <v>17</v>
      </c>
      <c r="L13544" s="4" t="s">
        <v>47305</v>
      </c>
      <c r="M13544" s="11"/>
      <c r="N13544" s="4"/>
      <c r="O13544" s="11"/>
      <c r="P13544" s="4"/>
      <c r="Q13544" s="11"/>
      <c r="R13544" s="4"/>
      <c r="S13544" s="11"/>
      <c r="T13544" s="4"/>
      <c r="U13544" s="11"/>
      <c r="V13544" s="4"/>
      <c r="W13544" s="11"/>
      <c r="X13544" s="4"/>
      <c r="Y13544" s="11"/>
      <c r="Z13544" s="4"/>
      <c r="AA13544" s="1" t="s">
        <v>16</v>
      </c>
      <c r="AC13544" s="23" t="s">
        <v>38022</v>
      </c>
      <c r="AD13544" s="23" t="s">
        <v>40440</v>
      </c>
      <c r="AE13544" t="s">
        <v>35409</v>
      </c>
    </row>
    <row r="13545" spans="1:31" ht="15" customHeight="1">
      <c r="A13545" s="1">
        <v>13544</v>
      </c>
      <c r="B13545" s="1" t="s">
        <v>54</v>
      </c>
      <c r="C13545" s="1" t="s">
        <v>19747</v>
      </c>
      <c r="D13545" s="9" t="s">
        <v>58</v>
      </c>
      <c r="E13545" s="12" t="s">
        <v>78</v>
      </c>
      <c r="F13545" s="9" t="s">
        <v>30588</v>
      </c>
      <c r="G13545" s="17">
        <v>9190906106</v>
      </c>
      <c r="H13545" s="2" t="s">
        <v>37779</v>
      </c>
      <c r="I13545" s="1" t="s">
        <v>62</v>
      </c>
      <c r="J13545" s="4" t="s">
        <v>47305</v>
      </c>
      <c r="K13545" s="3" t="s">
        <v>17</v>
      </c>
      <c r="L13545" s="4" t="s">
        <v>47305</v>
      </c>
      <c r="M13545" s="11"/>
      <c r="N13545" s="4"/>
      <c r="O13545" s="11"/>
      <c r="P13545" s="4"/>
      <c r="Q13545" s="11"/>
      <c r="R13545" s="4"/>
      <c r="S13545" s="11"/>
      <c r="T13545" s="4"/>
      <c r="U13545" s="11"/>
      <c r="V13545" s="4"/>
      <c r="W13545" s="11"/>
      <c r="X13545" s="4"/>
      <c r="Y13545" s="11"/>
      <c r="Z13545" s="4"/>
      <c r="AA13545" s="1" t="s">
        <v>16</v>
      </c>
      <c r="AC13545" s="23" t="s">
        <v>38023</v>
      </c>
      <c r="AD13545" s="23" t="s">
        <v>40440</v>
      </c>
      <c r="AE13545" t="s">
        <v>35409</v>
      </c>
    </row>
    <row r="13546" spans="1:31" ht="15" customHeight="1">
      <c r="A13546" s="1">
        <v>13545</v>
      </c>
      <c r="B13546" s="1" t="s">
        <v>54</v>
      </c>
      <c r="C13546" s="1" t="s">
        <v>19749</v>
      </c>
      <c r="D13546" s="9" t="s">
        <v>35785</v>
      </c>
      <c r="E13546" s="12" t="s">
        <v>724</v>
      </c>
      <c r="F13546" s="9" t="s">
        <v>30590</v>
      </c>
      <c r="G13546" s="17">
        <v>91904196464</v>
      </c>
      <c r="H13546" s="2" t="s">
        <v>37779</v>
      </c>
      <c r="I13546" s="1" t="s">
        <v>41</v>
      </c>
      <c r="J13546" s="4" t="s">
        <v>47305</v>
      </c>
      <c r="K13546" s="3" t="s">
        <v>17</v>
      </c>
      <c r="L13546" s="4" t="s">
        <v>47305</v>
      </c>
      <c r="M13546" s="11"/>
      <c r="N13546" s="4"/>
      <c r="O13546" s="11"/>
      <c r="P13546" s="4"/>
      <c r="Q13546" s="11"/>
      <c r="R13546" s="4"/>
      <c r="S13546" s="11"/>
      <c r="T13546" s="4"/>
      <c r="U13546" s="11"/>
      <c r="V13546" s="4"/>
      <c r="W13546" s="11"/>
      <c r="X13546" s="4"/>
      <c r="Y13546" s="11"/>
      <c r="Z13546" s="4"/>
      <c r="AA13546" s="1" t="s">
        <v>16</v>
      </c>
      <c r="AC13546" s="23" t="s">
        <v>38024</v>
      </c>
      <c r="AD13546" s="23" t="s">
        <v>40440</v>
      </c>
      <c r="AE13546" t="s">
        <v>35394</v>
      </c>
    </row>
    <row r="13547" spans="1:31" ht="15" customHeight="1">
      <c r="A13547" s="1">
        <v>13546</v>
      </c>
      <c r="B13547" s="1" t="s">
        <v>54</v>
      </c>
      <c r="C13547" s="1" t="s">
        <v>19750</v>
      </c>
      <c r="D13547" s="9" t="s">
        <v>4752</v>
      </c>
      <c r="E13547" s="12" t="s">
        <v>40</v>
      </c>
      <c r="F13547" s="9" t="s">
        <v>30591</v>
      </c>
      <c r="G13547" s="17">
        <v>91906606491</v>
      </c>
      <c r="H13547" s="2" t="s">
        <v>37779</v>
      </c>
      <c r="I13547" s="1" t="s">
        <v>62</v>
      </c>
      <c r="J13547" s="4" t="s">
        <v>47305</v>
      </c>
      <c r="K13547" s="3" t="s">
        <v>17</v>
      </c>
      <c r="L13547" s="4" t="s">
        <v>47305</v>
      </c>
      <c r="M13547" s="11"/>
      <c r="N13547" s="4"/>
      <c r="O13547" s="11"/>
      <c r="P13547" s="4"/>
      <c r="Q13547" s="11"/>
      <c r="R13547" s="4"/>
      <c r="S13547" s="11"/>
      <c r="T13547" s="4"/>
      <c r="U13547" s="11"/>
      <c r="V13547" s="4"/>
      <c r="W13547" s="11"/>
      <c r="X13547" s="4"/>
      <c r="Y13547" s="11"/>
      <c r="Z13547" s="4"/>
      <c r="AA13547" s="1" t="s">
        <v>16</v>
      </c>
      <c r="AC13547" s="23" t="s">
        <v>38025</v>
      </c>
      <c r="AD13547" s="23" t="s">
        <v>40440</v>
      </c>
      <c r="AE13547" t="s">
        <v>35399</v>
      </c>
    </row>
    <row r="13548" spans="1:31" ht="15" customHeight="1">
      <c r="A13548" s="1">
        <v>13547</v>
      </c>
      <c r="B13548" s="1" t="s">
        <v>54</v>
      </c>
      <c r="C13548" s="1" t="s">
        <v>19751</v>
      </c>
      <c r="D13548" s="9" t="s">
        <v>35537</v>
      </c>
      <c r="E13548" s="12" t="s">
        <v>5611</v>
      </c>
      <c r="F13548" s="9" t="s">
        <v>35308</v>
      </c>
      <c r="G13548" s="17">
        <v>919064640660</v>
      </c>
      <c r="H13548" s="2" t="s">
        <v>37779</v>
      </c>
      <c r="I13548" s="1" t="s">
        <v>62</v>
      </c>
      <c r="J13548" s="4" t="s">
        <v>47305</v>
      </c>
      <c r="K13548" s="3" t="s">
        <v>17</v>
      </c>
      <c r="L13548" s="4" t="s">
        <v>47305</v>
      </c>
      <c r="M13548" s="11"/>
      <c r="N13548" s="4"/>
      <c r="O13548" s="11"/>
      <c r="P13548" s="4"/>
      <c r="Q13548" s="11"/>
      <c r="R13548" s="4"/>
      <c r="S13548" s="11"/>
      <c r="T13548" s="4"/>
      <c r="U13548" s="11"/>
      <c r="V13548" s="4"/>
      <c r="W13548" s="11"/>
      <c r="X13548" s="4"/>
      <c r="Y13548" s="11"/>
      <c r="Z13548" s="4"/>
      <c r="AA13548" s="1" t="s">
        <v>16</v>
      </c>
      <c r="AC13548" s="23" t="s">
        <v>38026</v>
      </c>
      <c r="AD13548" s="23" t="s">
        <v>40440</v>
      </c>
      <c r="AE13548" t="s">
        <v>35394</v>
      </c>
    </row>
    <row r="13549" spans="1:31" ht="15" customHeight="1">
      <c r="A13549" s="1">
        <v>13548</v>
      </c>
      <c r="B13549" s="1" t="s">
        <v>54</v>
      </c>
      <c r="C13549" s="1" t="s">
        <v>19755</v>
      </c>
      <c r="D13549" s="9" t="s">
        <v>546</v>
      </c>
      <c r="E13549" s="12" t="s">
        <v>14011</v>
      </c>
      <c r="F13549" s="9" t="s">
        <v>14012</v>
      </c>
      <c r="G13549" s="17">
        <v>91909994009</v>
      </c>
      <c r="H13549" s="2" t="s">
        <v>37779</v>
      </c>
      <c r="I13549" s="1" t="s">
        <v>62</v>
      </c>
      <c r="J13549" s="4" t="s">
        <v>47305</v>
      </c>
      <c r="K13549" s="3" t="s">
        <v>17</v>
      </c>
      <c r="L13549" s="4" t="s">
        <v>47305</v>
      </c>
      <c r="M13549" s="11"/>
      <c r="N13549" s="4"/>
      <c r="O13549" s="11"/>
      <c r="P13549" s="4"/>
      <c r="Q13549" s="11"/>
      <c r="R13549" s="4"/>
      <c r="S13549" s="11"/>
      <c r="T13549" s="4"/>
      <c r="U13549" s="11"/>
      <c r="V13549" s="4"/>
      <c r="W13549" s="11"/>
      <c r="X13549" s="4"/>
      <c r="Y13549" s="11"/>
      <c r="Z13549" s="4"/>
      <c r="AA13549" s="1" t="s">
        <v>16</v>
      </c>
      <c r="AC13549" s="23" t="s">
        <v>38027</v>
      </c>
      <c r="AD13549" s="23" t="s">
        <v>40440</v>
      </c>
      <c r="AE13549" t="s">
        <v>35410</v>
      </c>
    </row>
    <row r="13550" spans="1:31" ht="15" customHeight="1">
      <c r="A13550" s="1">
        <v>13549</v>
      </c>
      <c r="B13550" s="1" t="s">
        <v>54</v>
      </c>
      <c r="C13550" s="1" t="s">
        <v>19757</v>
      </c>
      <c r="D13550" s="9" t="s">
        <v>36200</v>
      </c>
      <c r="E13550" s="12" t="s">
        <v>37645</v>
      </c>
      <c r="F13550" s="9" t="s">
        <v>30594</v>
      </c>
      <c r="G13550" s="17">
        <v>91909964114</v>
      </c>
      <c r="H13550" s="2" t="s">
        <v>37779</v>
      </c>
      <c r="I13550" s="1" t="s">
        <v>41</v>
      </c>
      <c r="J13550" s="4" t="s">
        <v>47305</v>
      </c>
      <c r="K13550" s="3" t="s">
        <v>17</v>
      </c>
      <c r="L13550" s="4" t="s">
        <v>47305</v>
      </c>
      <c r="M13550" s="11"/>
      <c r="N13550" s="4"/>
      <c r="O13550" s="11"/>
      <c r="P13550" s="4"/>
      <c r="Q13550" s="11"/>
      <c r="R13550" s="4"/>
      <c r="S13550" s="11"/>
      <c r="T13550" s="4"/>
      <c r="U13550" s="11"/>
      <c r="V13550" s="4"/>
      <c r="W13550" s="11"/>
      <c r="X13550" s="4"/>
      <c r="Y13550" s="11"/>
      <c r="Z13550" s="4"/>
      <c r="AA13550" s="1" t="s">
        <v>16</v>
      </c>
      <c r="AC13550" s="23" t="s">
        <v>38028</v>
      </c>
      <c r="AD13550" s="23" t="s">
        <v>40440</v>
      </c>
      <c r="AE13550" t="s">
        <v>35410</v>
      </c>
    </row>
    <row r="13551" spans="1:31" ht="15" customHeight="1">
      <c r="A13551" s="1">
        <v>13550</v>
      </c>
      <c r="B13551" s="1" t="s">
        <v>54</v>
      </c>
      <c r="C13551" s="1" t="s">
        <v>19758</v>
      </c>
      <c r="D13551" s="9" t="s">
        <v>1678</v>
      </c>
      <c r="E13551" s="12" t="s">
        <v>308</v>
      </c>
      <c r="F13551" s="9" t="s">
        <v>30595</v>
      </c>
      <c r="G13551" s="17">
        <v>919099694999</v>
      </c>
      <c r="H13551" s="2" t="s">
        <v>37779</v>
      </c>
      <c r="I13551" s="1" t="s">
        <v>62</v>
      </c>
      <c r="J13551" s="4" t="s">
        <v>47305</v>
      </c>
      <c r="K13551" s="3" t="s">
        <v>17</v>
      </c>
      <c r="L13551" s="4" t="s">
        <v>47305</v>
      </c>
      <c r="M13551" s="11"/>
      <c r="N13551" s="4"/>
      <c r="O13551" s="11"/>
      <c r="P13551" s="4"/>
      <c r="Q13551" s="11"/>
      <c r="R13551" s="4"/>
      <c r="S13551" s="11"/>
      <c r="T13551" s="4"/>
      <c r="U13551" s="11"/>
      <c r="V13551" s="4"/>
      <c r="W13551" s="11"/>
      <c r="X13551" s="4"/>
      <c r="Y13551" s="11"/>
      <c r="Z13551" s="4"/>
      <c r="AA13551" s="1" t="s">
        <v>16</v>
      </c>
      <c r="AC13551" s="23" t="s">
        <v>38029</v>
      </c>
      <c r="AD13551" s="23" t="s">
        <v>40440</v>
      </c>
      <c r="AE13551" t="s">
        <v>35410</v>
      </c>
    </row>
    <row r="13552" spans="1:31" ht="15" customHeight="1">
      <c r="A13552" s="1">
        <v>13551</v>
      </c>
      <c r="B13552" s="1" t="s">
        <v>54</v>
      </c>
      <c r="C13552" s="1" t="s">
        <v>19759</v>
      </c>
      <c r="D13552" s="9" t="s">
        <v>699</v>
      </c>
      <c r="E13552" s="12" t="s">
        <v>1225</v>
      </c>
      <c r="F13552" s="9" t="s">
        <v>33279</v>
      </c>
      <c r="G13552" s="17">
        <v>919099606446</v>
      </c>
      <c r="H13552" s="2" t="s">
        <v>37779</v>
      </c>
      <c r="I13552" s="1" t="s">
        <v>41</v>
      </c>
      <c r="J13552" s="4" t="s">
        <v>47305</v>
      </c>
      <c r="K13552" s="3" t="s">
        <v>42</v>
      </c>
      <c r="L13552" s="4" t="s">
        <v>47305</v>
      </c>
      <c r="M13552" s="11"/>
      <c r="N13552" s="4"/>
      <c r="O13552" s="11"/>
      <c r="P13552" s="4"/>
      <c r="Q13552" s="11"/>
      <c r="R13552" s="4"/>
      <c r="S13552" s="11"/>
      <c r="T13552" s="4"/>
      <c r="U13552" s="11"/>
      <c r="V13552" s="4"/>
      <c r="W13552" s="11"/>
      <c r="X13552" s="4"/>
      <c r="Y13552" s="11"/>
      <c r="Z13552" s="4"/>
      <c r="AA13552" s="1" t="s">
        <v>16</v>
      </c>
      <c r="AC13552" s="23" t="s">
        <v>38030</v>
      </c>
      <c r="AD13552" s="23" t="s">
        <v>40440</v>
      </c>
      <c r="AE13552" t="s">
        <v>35409</v>
      </c>
    </row>
    <row r="13553" spans="1:31" ht="15" customHeight="1">
      <c r="A13553" s="1">
        <v>13552</v>
      </c>
      <c r="B13553" s="1" t="s">
        <v>54</v>
      </c>
      <c r="C13553" s="1" t="s">
        <v>19760</v>
      </c>
      <c r="D13553" s="9" t="s">
        <v>917</v>
      </c>
      <c r="E13553" s="12" t="s">
        <v>4566</v>
      </c>
      <c r="F13553" s="9" t="s">
        <v>30596</v>
      </c>
      <c r="G13553" s="17">
        <v>919099994964</v>
      </c>
      <c r="H13553" s="2" t="s">
        <v>37779</v>
      </c>
      <c r="I13553" s="1" t="s">
        <v>41</v>
      </c>
      <c r="J13553" s="4" t="s">
        <v>47305</v>
      </c>
      <c r="K13553" s="3" t="s">
        <v>42</v>
      </c>
      <c r="L13553" s="4" t="s">
        <v>47305</v>
      </c>
      <c r="M13553" s="11"/>
      <c r="N13553" s="4"/>
      <c r="O13553" s="11"/>
      <c r="P13553" s="4"/>
      <c r="Q13553" s="11"/>
      <c r="R13553" s="4"/>
      <c r="S13553" s="11"/>
      <c r="T13553" s="4"/>
      <c r="U13553" s="11"/>
      <c r="V13553" s="4"/>
      <c r="W13553" s="11"/>
      <c r="X13553" s="4"/>
      <c r="Y13553" s="11"/>
      <c r="Z13553" s="4"/>
      <c r="AA13553" s="1" t="s">
        <v>16</v>
      </c>
      <c r="AC13553" s="23" t="s">
        <v>38031</v>
      </c>
      <c r="AD13553" s="23" t="s">
        <v>40440</v>
      </c>
      <c r="AE13553" t="s">
        <v>35394</v>
      </c>
    </row>
    <row r="13554" spans="1:31" ht="15" customHeight="1">
      <c r="A13554" s="1">
        <v>13553</v>
      </c>
      <c r="B13554" s="1" t="s">
        <v>54</v>
      </c>
      <c r="C13554" s="1" t="s">
        <v>19763</v>
      </c>
      <c r="D13554" s="9" t="s">
        <v>3533</v>
      </c>
      <c r="E13554" s="12" t="s">
        <v>40</v>
      </c>
      <c r="F13554" s="9" t="s">
        <v>30599</v>
      </c>
      <c r="G13554" s="17">
        <v>91909919499</v>
      </c>
      <c r="H13554" s="2" t="s">
        <v>37779</v>
      </c>
      <c r="I13554" s="1" t="s">
        <v>9</v>
      </c>
      <c r="J13554" s="4" t="s">
        <v>47305</v>
      </c>
      <c r="K13554" s="3" t="s">
        <v>42</v>
      </c>
      <c r="L13554" s="4" t="s">
        <v>47305</v>
      </c>
      <c r="M13554" s="11"/>
      <c r="N13554" s="4"/>
      <c r="O13554" s="11"/>
      <c r="P13554" s="4"/>
      <c r="Q13554" s="11"/>
      <c r="R13554" s="4"/>
      <c r="S13554" s="11"/>
      <c r="T13554" s="4"/>
      <c r="U13554" s="11"/>
      <c r="V13554" s="4"/>
      <c r="W13554" s="11"/>
      <c r="X13554" s="4"/>
      <c r="Y13554" s="11"/>
      <c r="Z13554" s="4"/>
      <c r="AA13554" s="1" t="s">
        <v>16</v>
      </c>
      <c r="AC13554" s="23" t="s">
        <v>38032</v>
      </c>
      <c r="AD13554" s="23" t="s">
        <v>40440</v>
      </c>
      <c r="AE13554" t="s">
        <v>35409</v>
      </c>
    </row>
    <row r="13555" spans="1:31" ht="15" customHeight="1">
      <c r="A13555" s="1">
        <v>13554</v>
      </c>
      <c r="B13555" s="1" t="s">
        <v>54</v>
      </c>
      <c r="C13555" s="1" t="s">
        <v>19764</v>
      </c>
      <c r="D13555" s="9" t="s">
        <v>35432</v>
      </c>
      <c r="E13555" s="12" t="s">
        <v>724</v>
      </c>
      <c r="F13555" s="9" t="s">
        <v>30600</v>
      </c>
      <c r="G13555" s="17">
        <v>919099046494</v>
      </c>
      <c r="H13555" s="2" t="s">
        <v>37779</v>
      </c>
      <c r="I13555" s="1" t="s">
        <v>9</v>
      </c>
      <c r="J13555" s="4" t="s">
        <v>47305</v>
      </c>
      <c r="K13555" s="3" t="s">
        <v>42</v>
      </c>
      <c r="L13555" s="4" t="s">
        <v>47305</v>
      </c>
      <c r="M13555" s="11"/>
      <c r="N13555" s="4"/>
      <c r="O13555" s="11"/>
      <c r="P13555" s="4"/>
      <c r="Q13555" s="11"/>
      <c r="R13555" s="4"/>
      <c r="S13555" s="11"/>
      <c r="T13555" s="4"/>
      <c r="U13555" s="11"/>
      <c r="V13555" s="4"/>
      <c r="W13555" s="11"/>
      <c r="X13555" s="4"/>
      <c r="Y13555" s="11"/>
      <c r="Z13555" s="4"/>
      <c r="AA13555" s="1" t="s">
        <v>16</v>
      </c>
      <c r="AC13555" s="23" t="s">
        <v>38033</v>
      </c>
      <c r="AD13555" s="23" t="s">
        <v>40440</v>
      </c>
      <c r="AE13555" t="s">
        <v>35409</v>
      </c>
    </row>
    <row r="13556" spans="1:31" ht="15" customHeight="1">
      <c r="A13556" s="1">
        <v>13555</v>
      </c>
      <c r="B13556" s="1" t="s">
        <v>54</v>
      </c>
      <c r="C13556" s="1" t="s">
        <v>19765</v>
      </c>
      <c r="D13556" s="9" t="s">
        <v>734</v>
      </c>
      <c r="E13556" s="12" t="s">
        <v>40</v>
      </c>
      <c r="F13556" s="9" t="s">
        <v>30601</v>
      </c>
      <c r="G13556" s="17">
        <v>9190990444</v>
      </c>
      <c r="H13556" s="2" t="s">
        <v>37779</v>
      </c>
      <c r="I13556" s="1" t="s">
        <v>62</v>
      </c>
      <c r="J13556" s="4" t="s">
        <v>47305</v>
      </c>
      <c r="K13556" s="3" t="s">
        <v>178</v>
      </c>
      <c r="L13556" s="4" t="s">
        <v>47305</v>
      </c>
      <c r="M13556" s="11"/>
      <c r="N13556" s="4"/>
      <c r="O13556" s="11"/>
      <c r="P13556" s="4"/>
      <c r="Q13556" s="11"/>
      <c r="R13556" s="4"/>
      <c r="S13556" s="11"/>
      <c r="T13556" s="4"/>
      <c r="U13556" s="11"/>
      <c r="V13556" s="4"/>
      <c r="W13556" s="11"/>
      <c r="X13556" s="4"/>
      <c r="Y13556" s="11"/>
      <c r="Z13556" s="4"/>
      <c r="AA13556" s="1" t="s">
        <v>16</v>
      </c>
      <c r="AC13556" s="23" t="s">
        <v>38034</v>
      </c>
      <c r="AD13556" s="23" t="s">
        <v>40440</v>
      </c>
      <c r="AE13556" t="s">
        <v>35399</v>
      </c>
    </row>
    <row r="13557" spans="1:31" ht="15" customHeight="1">
      <c r="A13557" s="1">
        <v>13556</v>
      </c>
      <c r="B13557" s="1" t="s">
        <v>54</v>
      </c>
      <c r="C13557" s="1" t="s">
        <v>19768</v>
      </c>
      <c r="D13557" s="9" t="s">
        <v>35781</v>
      </c>
      <c r="E13557" s="12" t="s">
        <v>7692</v>
      </c>
      <c r="F13557" s="9" t="s">
        <v>35310</v>
      </c>
      <c r="G13557" s="17">
        <v>91904490066</v>
      </c>
      <c r="H13557" s="2" t="s">
        <v>37779</v>
      </c>
      <c r="I13557" s="1" t="s">
        <v>41</v>
      </c>
      <c r="J13557" s="4" t="s">
        <v>47305</v>
      </c>
      <c r="K13557" s="3" t="s">
        <v>171</v>
      </c>
      <c r="L13557" s="4" t="s">
        <v>47305</v>
      </c>
      <c r="M13557" s="11"/>
      <c r="N13557" s="4"/>
      <c r="O13557" s="11"/>
      <c r="P13557" s="4"/>
      <c r="Q13557" s="11"/>
      <c r="R13557" s="4"/>
      <c r="S13557" s="11"/>
      <c r="T13557" s="4"/>
      <c r="U13557" s="11"/>
      <c r="V13557" s="4"/>
      <c r="W13557" s="11"/>
      <c r="X13557" s="4"/>
      <c r="Y13557" s="11"/>
      <c r="Z13557" s="4"/>
      <c r="AA13557" s="1" t="s">
        <v>16</v>
      </c>
      <c r="AC13557" s="23" t="s">
        <v>38035</v>
      </c>
      <c r="AD13557" s="23" t="s">
        <v>40440</v>
      </c>
      <c r="AE13557" t="s">
        <v>35394</v>
      </c>
    </row>
    <row r="13558" spans="1:31" ht="15" customHeight="1">
      <c r="A13558" s="1">
        <v>13557</v>
      </c>
      <c r="B13558" s="1" t="s">
        <v>54</v>
      </c>
      <c r="C13558" s="1" t="s">
        <v>19771</v>
      </c>
      <c r="D13558" s="9" t="s">
        <v>1248</v>
      </c>
      <c r="E13558" s="12" t="s">
        <v>3591</v>
      </c>
      <c r="F13558" s="9" t="s">
        <v>30605</v>
      </c>
      <c r="G13558" s="17">
        <v>919016606149</v>
      </c>
      <c r="H13558" s="2" t="s">
        <v>37779</v>
      </c>
      <c r="I13558" s="1" t="s">
        <v>41</v>
      </c>
      <c r="J13558" s="4" t="s">
        <v>47305</v>
      </c>
      <c r="K13558" s="3" t="s">
        <v>17</v>
      </c>
      <c r="L13558" s="4" t="s">
        <v>47305</v>
      </c>
      <c r="M13558" s="11"/>
      <c r="N13558" s="4"/>
      <c r="O13558" s="11"/>
      <c r="P13558" s="4"/>
      <c r="Q13558" s="11"/>
      <c r="R13558" s="4"/>
      <c r="S13558" s="11"/>
      <c r="T13558" s="4"/>
      <c r="U13558" s="11"/>
      <c r="V13558" s="4"/>
      <c r="W13558" s="11"/>
      <c r="X13558" s="4"/>
      <c r="Y13558" s="11"/>
      <c r="Z13558" s="4"/>
      <c r="AA13558" s="1" t="s">
        <v>16</v>
      </c>
      <c r="AC13558" s="23" t="s">
        <v>38036</v>
      </c>
      <c r="AD13558" s="23" t="s">
        <v>40440</v>
      </c>
      <c r="AE13558" t="s">
        <v>35399</v>
      </c>
    </row>
    <row r="13559" spans="1:31" ht="15" customHeight="1">
      <c r="A13559" s="1">
        <v>13558</v>
      </c>
      <c r="B13559" s="1" t="s">
        <v>54</v>
      </c>
      <c r="C13559" s="1" t="s">
        <v>19773</v>
      </c>
      <c r="D13559" s="9" t="s">
        <v>1421</v>
      </c>
      <c r="E13559" s="12" t="s">
        <v>217</v>
      </c>
      <c r="F13559" s="9" t="s">
        <v>30607</v>
      </c>
      <c r="G13559" s="17">
        <v>919016490049</v>
      </c>
      <c r="H13559" s="2" t="s">
        <v>37779</v>
      </c>
      <c r="I13559" s="1" t="s">
        <v>62</v>
      </c>
      <c r="J13559" s="4" t="s">
        <v>47305</v>
      </c>
      <c r="K13559" s="3" t="s">
        <v>17</v>
      </c>
      <c r="L13559" s="4" t="s">
        <v>47305</v>
      </c>
      <c r="M13559" s="11"/>
      <c r="N13559" s="4"/>
      <c r="O13559" s="11"/>
      <c r="P13559" s="4"/>
      <c r="Q13559" s="11"/>
      <c r="R13559" s="4"/>
      <c r="S13559" s="11"/>
      <c r="T13559" s="4"/>
      <c r="U13559" s="11"/>
      <c r="V13559" s="4"/>
      <c r="W13559" s="11"/>
      <c r="X13559" s="4"/>
      <c r="Y13559" s="11"/>
      <c r="Z13559" s="4"/>
      <c r="AA13559" s="1" t="s">
        <v>16</v>
      </c>
      <c r="AC13559" s="23" t="s">
        <v>38037</v>
      </c>
      <c r="AD13559" s="23" t="s">
        <v>40440</v>
      </c>
      <c r="AE13559" t="s">
        <v>35399</v>
      </c>
    </row>
    <row r="13560" spans="1:31" ht="15" customHeight="1">
      <c r="A13560" s="1">
        <v>13559</v>
      </c>
      <c r="B13560" s="1" t="s">
        <v>54</v>
      </c>
      <c r="C13560" s="1" t="s">
        <v>19774</v>
      </c>
      <c r="D13560" s="9" t="s">
        <v>37704</v>
      </c>
      <c r="E13560" s="12" t="s">
        <v>3162</v>
      </c>
      <c r="F13560" s="9" t="s">
        <v>30608</v>
      </c>
      <c r="G13560" s="17">
        <v>919016944099</v>
      </c>
      <c r="H13560" s="2" t="s">
        <v>37779</v>
      </c>
      <c r="I13560" s="1" t="s">
        <v>9</v>
      </c>
      <c r="J13560" s="4" t="s">
        <v>47305</v>
      </c>
      <c r="K13560" s="3" t="s">
        <v>17</v>
      </c>
      <c r="L13560" s="4" t="s">
        <v>47305</v>
      </c>
      <c r="M13560" s="11"/>
      <c r="N13560" s="4"/>
      <c r="O13560" s="11"/>
      <c r="P13560" s="4"/>
      <c r="Q13560" s="11"/>
      <c r="R13560" s="4"/>
      <c r="S13560" s="11"/>
      <c r="T13560" s="4"/>
      <c r="U13560" s="11"/>
      <c r="V13560" s="4"/>
      <c r="W13560" s="11"/>
      <c r="X13560" s="4"/>
      <c r="Y13560" s="11"/>
      <c r="Z13560" s="4"/>
      <c r="AA13560" s="1" t="s">
        <v>16</v>
      </c>
      <c r="AC13560" s="23" t="s">
        <v>38038</v>
      </c>
      <c r="AD13560" s="23" t="s">
        <v>40440</v>
      </c>
      <c r="AE13560" t="s">
        <v>35409</v>
      </c>
    </row>
    <row r="13561" spans="1:31" ht="15" customHeight="1">
      <c r="A13561" s="1">
        <v>13560</v>
      </c>
      <c r="B13561" s="1" t="s">
        <v>54</v>
      </c>
      <c r="C13561" s="1" t="s">
        <v>19777</v>
      </c>
      <c r="D13561" s="9" t="s">
        <v>4070</v>
      </c>
      <c r="E13561" s="12" t="s">
        <v>8804</v>
      </c>
      <c r="F13561" s="9" t="s">
        <v>27729</v>
      </c>
      <c r="G13561" s="17">
        <v>919016141164</v>
      </c>
      <c r="H13561" s="2" t="s">
        <v>37779</v>
      </c>
      <c r="I13561" s="1" t="s">
        <v>62</v>
      </c>
      <c r="J13561" s="4" t="s">
        <v>47305</v>
      </c>
      <c r="K13561" s="3" t="s">
        <v>17</v>
      </c>
      <c r="L13561" s="4" t="s">
        <v>47305</v>
      </c>
      <c r="M13561" s="11"/>
      <c r="N13561" s="4"/>
      <c r="O13561" s="11"/>
      <c r="P13561" s="4"/>
      <c r="Q13561" s="11"/>
      <c r="R13561" s="4"/>
      <c r="S13561" s="11"/>
      <c r="T13561" s="4"/>
      <c r="U13561" s="11"/>
      <c r="V13561" s="4"/>
      <c r="W13561" s="11"/>
      <c r="X13561" s="4"/>
      <c r="Y13561" s="11"/>
      <c r="Z13561" s="4"/>
      <c r="AA13561" s="1" t="s">
        <v>16</v>
      </c>
      <c r="AC13561" s="23" t="s">
        <v>38039</v>
      </c>
      <c r="AD13561" s="23" t="s">
        <v>40440</v>
      </c>
      <c r="AE13561" t="s">
        <v>35399</v>
      </c>
    </row>
    <row r="13562" spans="1:31" ht="15" customHeight="1">
      <c r="A13562" s="1">
        <v>13561</v>
      </c>
      <c r="B13562" s="1" t="s">
        <v>54</v>
      </c>
      <c r="C13562" s="1" t="s">
        <v>19782</v>
      </c>
      <c r="D13562" s="2" t="s">
        <v>36540</v>
      </c>
      <c r="E13562" s="12"/>
      <c r="F13562" s="9" t="s">
        <v>30613</v>
      </c>
      <c r="G13562" s="17">
        <v>9149400900</v>
      </c>
      <c r="H13562" s="2" t="s">
        <v>37779</v>
      </c>
      <c r="I13562" s="1" t="s">
        <v>41</v>
      </c>
      <c r="J13562" s="4" t="s">
        <v>47305</v>
      </c>
      <c r="K13562" s="11" t="s">
        <v>13</v>
      </c>
      <c r="L13562" s="4" t="s">
        <v>47305</v>
      </c>
      <c r="M13562" s="11"/>
      <c r="N13562" s="4"/>
      <c r="O13562" s="11"/>
      <c r="P13562" s="4"/>
      <c r="Q13562" s="11"/>
      <c r="R13562" s="4"/>
      <c r="S13562" s="11"/>
      <c r="T13562" s="4"/>
      <c r="U13562" s="11"/>
      <c r="V13562" s="4"/>
      <c r="W13562" s="11"/>
      <c r="X13562" s="4"/>
      <c r="Y13562" s="11"/>
      <c r="Z13562" s="4"/>
      <c r="AA13562" s="1" t="s">
        <v>11</v>
      </c>
      <c r="AC13562" s="23" t="s">
        <v>38040</v>
      </c>
      <c r="AD13562" s="23" t="s">
        <v>40440</v>
      </c>
      <c r="AE13562" t="s">
        <v>35394</v>
      </c>
    </row>
    <row r="13563" spans="1:31" ht="15" customHeight="1">
      <c r="A13563" s="1">
        <v>13562</v>
      </c>
      <c r="B13563" s="1" t="s">
        <v>54</v>
      </c>
      <c r="C13563" s="1" t="s">
        <v>19783</v>
      </c>
      <c r="D13563" s="9" t="s">
        <v>65</v>
      </c>
      <c r="E13563" s="12" t="s">
        <v>16037</v>
      </c>
      <c r="F13563" s="9" t="s">
        <v>30614</v>
      </c>
      <c r="G13563" s="17">
        <v>914940096104</v>
      </c>
      <c r="H13563" s="2" t="s">
        <v>37779</v>
      </c>
      <c r="I13563" s="1" t="s">
        <v>62</v>
      </c>
      <c r="J13563" s="4" t="s">
        <v>47305</v>
      </c>
      <c r="K13563" s="3" t="s">
        <v>17</v>
      </c>
      <c r="L13563" s="4" t="s">
        <v>47305</v>
      </c>
      <c r="M13563" s="11"/>
      <c r="N13563" s="4"/>
      <c r="O13563" s="11"/>
      <c r="P13563" s="4"/>
      <c r="Q13563" s="11"/>
      <c r="R13563" s="4"/>
      <c r="S13563" s="11"/>
      <c r="T13563" s="4"/>
      <c r="U13563" s="11"/>
      <c r="V13563" s="4"/>
      <c r="W13563" s="11"/>
      <c r="X13563" s="4"/>
      <c r="Y13563" s="11"/>
      <c r="Z13563" s="4"/>
      <c r="AA13563" s="1" t="s">
        <v>16</v>
      </c>
      <c r="AC13563" s="23" t="s">
        <v>38041</v>
      </c>
      <c r="AD13563" s="23" t="s">
        <v>40440</v>
      </c>
      <c r="AE13563" t="s">
        <v>35399</v>
      </c>
    </row>
    <row r="13564" spans="1:31" ht="15" customHeight="1">
      <c r="A13564" s="1">
        <v>13563</v>
      </c>
      <c r="B13564" s="1" t="s">
        <v>54</v>
      </c>
      <c r="C13564" s="1" t="s">
        <v>19785</v>
      </c>
      <c r="D13564" s="9" t="s">
        <v>37713</v>
      </c>
      <c r="E13564" s="12" t="s">
        <v>78</v>
      </c>
      <c r="F13564" s="9" t="s">
        <v>18564</v>
      </c>
      <c r="G13564" s="17">
        <v>914940014144</v>
      </c>
      <c r="H13564" s="2" t="s">
        <v>37779</v>
      </c>
      <c r="I13564" s="1" t="s">
        <v>9</v>
      </c>
      <c r="J13564" s="4" t="s">
        <v>47305</v>
      </c>
      <c r="K13564" s="3" t="s">
        <v>17</v>
      </c>
      <c r="L13564" s="4" t="s">
        <v>47305</v>
      </c>
      <c r="M13564" s="11"/>
      <c r="N13564" s="4"/>
      <c r="O13564" s="11"/>
      <c r="P13564" s="4"/>
      <c r="Q13564" s="11"/>
      <c r="R13564" s="4"/>
      <c r="S13564" s="11"/>
      <c r="T13564" s="4"/>
      <c r="U13564" s="11"/>
      <c r="V13564" s="4"/>
      <c r="W13564" s="11"/>
      <c r="X13564" s="4"/>
      <c r="Y13564" s="11"/>
      <c r="Z13564" s="4"/>
      <c r="AA13564" s="1" t="s">
        <v>16</v>
      </c>
      <c r="AC13564" s="23" t="s">
        <v>38042</v>
      </c>
      <c r="AD13564" s="23" t="s">
        <v>40440</v>
      </c>
      <c r="AE13564" t="s">
        <v>35394</v>
      </c>
    </row>
    <row r="13565" spans="1:31" ht="15" customHeight="1">
      <c r="A13565" s="1">
        <v>13564</v>
      </c>
      <c r="B13565" s="1" t="s">
        <v>54</v>
      </c>
      <c r="C13565" s="1" t="s">
        <v>19786</v>
      </c>
      <c r="D13565" s="9" t="s">
        <v>1015</v>
      </c>
      <c r="E13565" s="12" t="s">
        <v>37714</v>
      </c>
      <c r="F13565" s="9" t="s">
        <v>30616</v>
      </c>
      <c r="G13565" s="17">
        <v>91490640646</v>
      </c>
      <c r="H13565" s="2" t="s">
        <v>37779</v>
      </c>
      <c r="I13565" s="1" t="s">
        <v>9</v>
      </c>
      <c r="J13565" s="4" t="s">
        <v>47305</v>
      </c>
      <c r="K13565" s="3" t="s">
        <v>17</v>
      </c>
      <c r="L13565" s="4" t="s">
        <v>47305</v>
      </c>
      <c r="M13565" s="11"/>
      <c r="N13565" s="4"/>
      <c r="O13565" s="11"/>
      <c r="P13565" s="4"/>
      <c r="Q13565" s="11"/>
      <c r="R13565" s="4"/>
      <c r="S13565" s="11"/>
      <c r="T13565" s="4"/>
      <c r="U13565" s="11"/>
      <c r="V13565" s="4"/>
      <c r="W13565" s="11"/>
      <c r="X13565" s="4"/>
      <c r="Y13565" s="11"/>
      <c r="Z13565" s="4"/>
      <c r="AA13565" s="1" t="s">
        <v>16</v>
      </c>
      <c r="AC13565" s="23" t="s">
        <v>38043</v>
      </c>
      <c r="AD13565" s="23" t="s">
        <v>40440</v>
      </c>
      <c r="AE13565" t="s">
        <v>35399</v>
      </c>
    </row>
    <row r="13566" spans="1:31" ht="15" customHeight="1">
      <c r="A13566" s="1">
        <v>13565</v>
      </c>
      <c r="B13566" s="1" t="s">
        <v>54</v>
      </c>
      <c r="C13566" s="1" t="s">
        <v>19791</v>
      </c>
      <c r="D13566" s="9" t="s">
        <v>911</v>
      </c>
      <c r="E13566" s="12" t="s">
        <v>1725</v>
      </c>
      <c r="F13566" s="9" t="s">
        <v>35313</v>
      </c>
      <c r="G13566" s="17">
        <v>9144669499</v>
      </c>
      <c r="H13566" s="2" t="s">
        <v>37779</v>
      </c>
      <c r="I13566" s="1" t="s">
        <v>62</v>
      </c>
      <c r="J13566" s="4" t="s">
        <v>47305</v>
      </c>
      <c r="K13566" s="3" t="s">
        <v>17</v>
      </c>
      <c r="L13566" s="4" t="s">
        <v>47305</v>
      </c>
      <c r="M13566" s="11"/>
      <c r="N13566" s="4"/>
      <c r="O13566" s="11"/>
      <c r="P13566" s="4"/>
      <c r="Q13566" s="11"/>
      <c r="R13566" s="4"/>
      <c r="S13566" s="11"/>
      <c r="T13566" s="4"/>
      <c r="U13566" s="11"/>
      <c r="V13566" s="4"/>
      <c r="W13566" s="11"/>
      <c r="X13566" s="4"/>
      <c r="Y13566" s="11"/>
      <c r="Z13566" s="4"/>
      <c r="AA13566" s="1" t="s">
        <v>16</v>
      </c>
      <c r="AC13566" s="23" t="s">
        <v>38044</v>
      </c>
      <c r="AD13566" s="23" t="s">
        <v>40440</v>
      </c>
      <c r="AE13566" t="s">
        <v>35399</v>
      </c>
    </row>
    <row r="13567" spans="1:31" ht="15" customHeight="1">
      <c r="A13567" s="1">
        <v>13566</v>
      </c>
      <c r="B13567" s="1" t="s">
        <v>54</v>
      </c>
      <c r="C13567" s="1" t="s">
        <v>19793</v>
      </c>
      <c r="D13567" s="9" t="s">
        <v>13163</v>
      </c>
      <c r="E13567" s="12" t="s">
        <v>724</v>
      </c>
      <c r="F13567" s="9" t="s">
        <v>30621</v>
      </c>
      <c r="G13567" s="17">
        <v>91446649449</v>
      </c>
      <c r="H13567" s="2" t="s">
        <v>37779</v>
      </c>
      <c r="I13567" s="1" t="s">
        <v>41</v>
      </c>
      <c r="J13567" s="4" t="s">
        <v>47305</v>
      </c>
      <c r="K13567" s="3" t="s">
        <v>42</v>
      </c>
      <c r="L13567" s="4" t="s">
        <v>47305</v>
      </c>
      <c r="M13567" s="11"/>
      <c r="N13567" s="4"/>
      <c r="O13567" s="11"/>
      <c r="P13567" s="4"/>
      <c r="Q13567" s="11"/>
      <c r="R13567" s="4"/>
      <c r="S13567" s="11"/>
      <c r="T13567" s="4"/>
      <c r="U13567" s="11"/>
      <c r="V13567" s="4"/>
      <c r="W13567" s="11"/>
      <c r="X13567" s="4"/>
      <c r="Y13567" s="11"/>
      <c r="Z13567" s="4"/>
      <c r="AA13567" s="1" t="s">
        <v>16</v>
      </c>
      <c r="AC13567" s="23" t="s">
        <v>38045</v>
      </c>
      <c r="AD13567" s="23" t="s">
        <v>40440</v>
      </c>
      <c r="AE13567" t="s">
        <v>35410</v>
      </c>
    </row>
    <row r="13568" spans="1:31" ht="15" customHeight="1">
      <c r="A13568" s="1">
        <v>13567</v>
      </c>
      <c r="B13568" s="1" t="s">
        <v>54</v>
      </c>
      <c r="C13568" s="1" t="s">
        <v>19794</v>
      </c>
      <c r="D13568" s="9" t="s">
        <v>37642</v>
      </c>
      <c r="E13568" s="12" t="s">
        <v>37643</v>
      </c>
      <c r="F13568" s="9" t="s">
        <v>30622</v>
      </c>
      <c r="G13568" s="17">
        <v>914466499464</v>
      </c>
      <c r="H13568" s="2" t="s">
        <v>37779</v>
      </c>
      <c r="I13568" s="1" t="s">
        <v>62</v>
      </c>
      <c r="J13568" s="4" t="s">
        <v>47305</v>
      </c>
      <c r="K13568" s="3" t="s">
        <v>42</v>
      </c>
      <c r="L13568" s="4" t="s">
        <v>47305</v>
      </c>
      <c r="M13568" s="11"/>
      <c r="N13568" s="4"/>
      <c r="O13568" s="11"/>
      <c r="P13568" s="4"/>
      <c r="Q13568" s="11"/>
      <c r="R13568" s="4"/>
      <c r="S13568" s="11"/>
      <c r="T13568" s="4"/>
      <c r="U13568" s="11"/>
      <c r="V13568" s="4"/>
      <c r="W13568" s="11"/>
      <c r="X13568" s="4"/>
      <c r="Y13568" s="11"/>
      <c r="Z13568" s="4"/>
      <c r="AA13568" s="1" t="s">
        <v>16</v>
      </c>
      <c r="AC13568" s="23" t="s">
        <v>38046</v>
      </c>
      <c r="AD13568" s="23" t="s">
        <v>40440</v>
      </c>
      <c r="AE13568" t="s">
        <v>35394</v>
      </c>
    </row>
    <row r="13569" spans="1:31" ht="15" customHeight="1">
      <c r="A13569" s="1">
        <v>13568</v>
      </c>
      <c r="B13569" s="1" t="s">
        <v>54</v>
      </c>
      <c r="C13569" s="1" t="s">
        <v>19798</v>
      </c>
      <c r="D13569" s="9" t="s">
        <v>1836</v>
      </c>
      <c r="E13569" s="12"/>
      <c r="F13569" s="9" t="s">
        <v>24933</v>
      </c>
      <c r="G13569" s="17">
        <v>914466491444</v>
      </c>
      <c r="H13569" s="2" t="s">
        <v>37779</v>
      </c>
      <c r="I13569" s="1" t="s">
        <v>62</v>
      </c>
      <c r="J13569" s="4" t="s">
        <v>47305</v>
      </c>
      <c r="K13569" s="3" t="s">
        <v>17</v>
      </c>
      <c r="L13569" s="4" t="s">
        <v>47305</v>
      </c>
      <c r="M13569" s="11"/>
      <c r="N13569" s="4"/>
      <c r="O13569" s="11"/>
      <c r="P13569" s="4"/>
      <c r="Q13569" s="11"/>
      <c r="R13569" s="4"/>
      <c r="S13569" s="11"/>
      <c r="T13569" s="4"/>
      <c r="U13569" s="11"/>
      <c r="V13569" s="4"/>
      <c r="W13569" s="11"/>
      <c r="X13569" s="4"/>
      <c r="Y13569" s="11"/>
      <c r="Z13569" s="4"/>
      <c r="AA13569" s="1" t="s">
        <v>16</v>
      </c>
      <c r="AC13569" s="23" t="s">
        <v>38047</v>
      </c>
      <c r="AD13569" s="23" t="s">
        <v>40440</v>
      </c>
      <c r="AE13569" t="s">
        <v>35399</v>
      </c>
    </row>
    <row r="13570" spans="1:31" ht="15" customHeight="1">
      <c r="A13570" s="1">
        <v>13569</v>
      </c>
      <c r="B13570" s="1" t="s">
        <v>54</v>
      </c>
      <c r="C13570" s="1" t="s">
        <v>19800</v>
      </c>
      <c r="D13570" s="9" t="s">
        <v>35628</v>
      </c>
      <c r="E13570" s="12" t="s">
        <v>328</v>
      </c>
      <c r="F13570" s="9" t="s">
        <v>30625</v>
      </c>
      <c r="G13570" s="17">
        <v>91446644406</v>
      </c>
      <c r="H13570" s="2" t="s">
        <v>37779</v>
      </c>
      <c r="I13570" s="1" t="s">
        <v>41</v>
      </c>
      <c r="J13570" s="4" t="s">
        <v>47305</v>
      </c>
      <c r="K13570" s="3" t="s">
        <v>42</v>
      </c>
      <c r="L13570" s="4" t="s">
        <v>47305</v>
      </c>
      <c r="M13570" s="11"/>
      <c r="N13570" s="4"/>
      <c r="O13570" s="11"/>
      <c r="P13570" s="4"/>
      <c r="Q13570" s="11"/>
      <c r="R13570" s="4"/>
      <c r="S13570" s="11"/>
      <c r="T13570" s="4"/>
      <c r="U13570" s="11"/>
      <c r="V13570" s="4"/>
      <c r="W13570" s="11"/>
      <c r="X13570" s="4"/>
      <c r="Y13570" s="11"/>
      <c r="Z13570" s="4"/>
      <c r="AA13570" s="1" t="s">
        <v>16</v>
      </c>
      <c r="AC13570" s="23" t="s">
        <v>38048</v>
      </c>
      <c r="AD13570" s="23" t="s">
        <v>40440</v>
      </c>
      <c r="AE13570" t="s">
        <v>35409</v>
      </c>
    </row>
    <row r="13571" spans="1:31" ht="15" customHeight="1">
      <c r="A13571" s="1">
        <v>13570</v>
      </c>
      <c r="B13571" s="1" t="s">
        <v>54</v>
      </c>
      <c r="C13571" s="1" t="s">
        <v>19810</v>
      </c>
      <c r="D13571" s="9" t="s">
        <v>18565</v>
      </c>
      <c r="E13571" s="12"/>
      <c r="F13571" s="9" t="s">
        <v>30634</v>
      </c>
      <c r="G13571" s="17">
        <v>91499044641</v>
      </c>
      <c r="H13571" s="2" t="s">
        <v>37779</v>
      </c>
      <c r="I13571" s="1" t="s">
        <v>62</v>
      </c>
      <c r="J13571" s="4" t="s">
        <v>47305</v>
      </c>
      <c r="K13571" s="3" t="s">
        <v>17</v>
      </c>
      <c r="L13571" s="4" t="s">
        <v>47305</v>
      </c>
      <c r="M13571" s="11"/>
      <c r="N13571" s="4"/>
      <c r="O13571" s="11"/>
      <c r="P13571" s="4"/>
      <c r="Q13571" s="11"/>
      <c r="R13571" s="4"/>
      <c r="S13571" s="11"/>
      <c r="T13571" s="4"/>
      <c r="U13571" s="11"/>
      <c r="V13571" s="4"/>
      <c r="W13571" s="11"/>
      <c r="X13571" s="4"/>
      <c r="Y13571" s="11"/>
      <c r="Z13571" s="4"/>
      <c r="AA13571" s="1" t="s">
        <v>16</v>
      </c>
      <c r="AC13571" s="23" t="s">
        <v>38049</v>
      </c>
      <c r="AD13571" s="23" t="s">
        <v>40440</v>
      </c>
      <c r="AE13571" t="s">
        <v>35410</v>
      </c>
    </row>
    <row r="13572" spans="1:31" ht="15" customHeight="1">
      <c r="A13572" s="1">
        <v>13571</v>
      </c>
      <c r="B13572" s="1" t="s">
        <v>54</v>
      </c>
      <c r="C13572" s="1" t="s">
        <v>19814</v>
      </c>
      <c r="D13572" s="9" t="s">
        <v>5078</v>
      </c>
      <c r="E13572" s="12"/>
      <c r="F13572" s="9" t="s">
        <v>30637</v>
      </c>
      <c r="G13572" s="17">
        <v>91494044444</v>
      </c>
      <c r="H13572" s="2" t="s">
        <v>37779</v>
      </c>
      <c r="I13572" s="1" t="s">
        <v>41</v>
      </c>
      <c r="J13572" s="4" t="s">
        <v>47305</v>
      </c>
      <c r="K13572" s="3" t="s">
        <v>42</v>
      </c>
      <c r="L13572" s="4" t="s">
        <v>47305</v>
      </c>
      <c r="M13572" s="11"/>
      <c r="N13572" s="4"/>
      <c r="O13572" s="11"/>
      <c r="P13572" s="4"/>
      <c r="Q13572" s="11"/>
      <c r="R13572" s="4"/>
      <c r="S13572" s="11"/>
      <c r="T13572" s="4"/>
      <c r="U13572" s="11"/>
      <c r="V13572" s="4"/>
      <c r="W13572" s="11"/>
      <c r="X13572" s="4"/>
      <c r="Y13572" s="11"/>
      <c r="Z13572" s="4"/>
      <c r="AA13572" s="1" t="s">
        <v>16</v>
      </c>
      <c r="AC13572" s="23" t="s">
        <v>38050</v>
      </c>
      <c r="AD13572" s="23" t="s">
        <v>40440</v>
      </c>
      <c r="AE13572" t="s">
        <v>35399</v>
      </c>
    </row>
    <row r="13573" spans="1:31" ht="15" customHeight="1">
      <c r="A13573" s="1">
        <v>13572</v>
      </c>
      <c r="B13573" s="1" t="s">
        <v>54</v>
      </c>
      <c r="C13573" s="1" t="s">
        <v>19819</v>
      </c>
      <c r="D13573" s="9" t="s">
        <v>546</v>
      </c>
      <c r="E13573" s="12" t="s">
        <v>37580</v>
      </c>
      <c r="F13573" s="9" t="s">
        <v>30640</v>
      </c>
      <c r="G13573" s="17">
        <v>91464999141</v>
      </c>
      <c r="H13573" s="2" t="s">
        <v>37779</v>
      </c>
      <c r="I13573" s="1" t="s">
        <v>9</v>
      </c>
      <c r="J13573" s="4" t="s">
        <v>47305</v>
      </c>
      <c r="K13573" s="3" t="s">
        <v>17</v>
      </c>
      <c r="L13573" s="4" t="s">
        <v>47305</v>
      </c>
      <c r="M13573" s="11"/>
      <c r="N13573" s="4"/>
      <c r="O13573" s="11"/>
      <c r="P13573" s="4"/>
      <c r="Q13573" s="11"/>
      <c r="R13573" s="4"/>
      <c r="S13573" s="11"/>
      <c r="T13573" s="4"/>
      <c r="U13573" s="11"/>
      <c r="V13573" s="4"/>
      <c r="W13573" s="11"/>
      <c r="X13573" s="4"/>
      <c r="Y13573" s="11"/>
      <c r="Z13573" s="4"/>
      <c r="AA13573" s="1" t="s">
        <v>11</v>
      </c>
      <c r="AC13573" s="23" t="s">
        <v>38051</v>
      </c>
      <c r="AD13573" s="23" t="s">
        <v>40440</v>
      </c>
      <c r="AE13573" t="s">
        <v>35410</v>
      </c>
    </row>
    <row r="13574" spans="1:31" ht="15" customHeight="1">
      <c r="A13574" s="1">
        <v>13573</v>
      </c>
      <c r="B13574" s="1" t="s">
        <v>54</v>
      </c>
      <c r="C13574" s="1" t="s">
        <v>19821</v>
      </c>
      <c r="D13574" s="9" t="s">
        <v>35820</v>
      </c>
      <c r="E13574" s="12" t="s">
        <v>328</v>
      </c>
      <c r="F13574" s="9" t="s">
        <v>30642</v>
      </c>
      <c r="G13574" s="17">
        <v>91469046441</v>
      </c>
      <c r="H13574" s="2" t="s">
        <v>37779</v>
      </c>
      <c r="I13574" s="1" t="s">
        <v>62</v>
      </c>
      <c r="J13574" s="4" t="s">
        <v>47305</v>
      </c>
      <c r="K13574" s="3" t="s">
        <v>42</v>
      </c>
      <c r="L13574" s="4" t="s">
        <v>47305</v>
      </c>
      <c r="M13574" s="11"/>
      <c r="N13574" s="4"/>
      <c r="O13574" s="11"/>
      <c r="P13574" s="4"/>
      <c r="Q13574" s="11"/>
      <c r="R13574" s="4"/>
      <c r="S13574" s="11"/>
      <c r="T13574" s="4"/>
      <c r="U13574" s="11"/>
      <c r="V13574" s="4"/>
      <c r="W13574" s="11"/>
      <c r="X13574" s="4"/>
      <c r="Y13574" s="11"/>
      <c r="Z13574" s="4"/>
      <c r="AA13574" s="1" t="s">
        <v>16</v>
      </c>
      <c r="AC13574" s="23" t="s">
        <v>38052</v>
      </c>
      <c r="AD13574" s="23" t="s">
        <v>40440</v>
      </c>
      <c r="AE13574" t="s">
        <v>35409</v>
      </c>
    </row>
    <row r="13575" spans="1:31" ht="15" customHeight="1">
      <c r="A13575" s="1">
        <v>13574</v>
      </c>
      <c r="B13575" s="1" t="s">
        <v>54</v>
      </c>
      <c r="C13575" s="1" t="s">
        <v>19822</v>
      </c>
      <c r="D13575" s="9" t="s">
        <v>6458</v>
      </c>
      <c r="E13575" s="12" t="s">
        <v>37581</v>
      </c>
      <c r="F13575" s="9" t="s">
        <v>30643</v>
      </c>
      <c r="G13575" s="17">
        <v>914611644169</v>
      </c>
      <c r="H13575" s="2" t="s">
        <v>37779</v>
      </c>
      <c r="I13575" s="1" t="s">
        <v>41</v>
      </c>
      <c r="J13575" s="4" t="s">
        <v>47305</v>
      </c>
      <c r="K13575" s="3" t="s">
        <v>42</v>
      </c>
      <c r="L13575" s="4" t="s">
        <v>47305</v>
      </c>
      <c r="M13575" s="11"/>
      <c r="N13575" s="4"/>
      <c r="O13575" s="11"/>
      <c r="P13575" s="4"/>
      <c r="Q13575" s="11"/>
      <c r="R13575" s="4"/>
      <c r="S13575" s="11"/>
      <c r="T13575" s="4"/>
      <c r="U13575" s="11"/>
      <c r="V13575" s="4"/>
      <c r="W13575" s="11"/>
      <c r="X13575" s="4"/>
      <c r="Y13575" s="11"/>
      <c r="Z13575" s="4"/>
      <c r="AA13575" s="1" t="s">
        <v>16</v>
      </c>
      <c r="AC13575" s="23" t="s">
        <v>38053</v>
      </c>
      <c r="AD13575" s="23" t="s">
        <v>40440</v>
      </c>
      <c r="AE13575" t="s">
        <v>35394</v>
      </c>
    </row>
    <row r="13576" spans="1:31" ht="15" customHeight="1">
      <c r="A13576" s="1">
        <v>13575</v>
      </c>
      <c r="B13576" s="1" t="s">
        <v>54</v>
      </c>
      <c r="C13576" s="1" t="s">
        <v>19823</v>
      </c>
      <c r="D13576" s="9" t="s">
        <v>36039</v>
      </c>
      <c r="E13576" s="12" t="s">
        <v>40</v>
      </c>
      <c r="F13576" s="9" t="s">
        <v>30644</v>
      </c>
      <c r="G13576" s="17">
        <v>91461149040</v>
      </c>
      <c r="H13576" s="2" t="s">
        <v>37779</v>
      </c>
      <c r="I13576" s="1" t="s">
        <v>41</v>
      </c>
      <c r="J13576" s="4" t="s">
        <v>47305</v>
      </c>
      <c r="K13576" s="3" t="s">
        <v>42</v>
      </c>
      <c r="L13576" s="4" t="s">
        <v>47305</v>
      </c>
      <c r="M13576" s="11"/>
      <c r="N13576" s="4"/>
      <c r="O13576" s="11"/>
      <c r="P13576" s="4"/>
      <c r="Q13576" s="11"/>
      <c r="R13576" s="4"/>
      <c r="S13576" s="11"/>
      <c r="T13576" s="4"/>
      <c r="U13576" s="11"/>
      <c r="V13576" s="4"/>
      <c r="W13576" s="11"/>
      <c r="X13576" s="4"/>
      <c r="Y13576" s="11"/>
      <c r="Z13576" s="4"/>
      <c r="AA13576" s="1" t="s">
        <v>16</v>
      </c>
      <c r="AC13576" s="23" t="s">
        <v>38054</v>
      </c>
      <c r="AD13576" s="23" t="s">
        <v>40440</v>
      </c>
      <c r="AE13576" t="s">
        <v>35394</v>
      </c>
    </row>
    <row r="13577" spans="1:31" ht="15" customHeight="1">
      <c r="A13577" s="1">
        <v>13576</v>
      </c>
      <c r="B13577" s="1" t="s">
        <v>54</v>
      </c>
      <c r="C13577" s="1" t="s">
        <v>19824</v>
      </c>
      <c r="D13577" s="9" t="s">
        <v>37567</v>
      </c>
      <c r="E13577" s="12" t="s">
        <v>1506</v>
      </c>
      <c r="F13577" s="9" t="s">
        <v>20976</v>
      </c>
      <c r="G13577" s="17">
        <v>914611994944</v>
      </c>
      <c r="H13577" s="2" t="s">
        <v>37779</v>
      </c>
      <c r="I13577" s="1" t="s">
        <v>62</v>
      </c>
      <c r="J13577" s="4" t="s">
        <v>47305</v>
      </c>
      <c r="K13577" s="3" t="s">
        <v>17</v>
      </c>
      <c r="L13577" s="4" t="s">
        <v>47305</v>
      </c>
      <c r="M13577" s="11"/>
      <c r="N13577" s="4"/>
      <c r="O13577" s="11"/>
      <c r="P13577" s="4"/>
      <c r="Q13577" s="11"/>
      <c r="R13577" s="4"/>
      <c r="S13577" s="11"/>
      <c r="T13577" s="4"/>
      <c r="U13577" s="11"/>
      <c r="V13577" s="4"/>
      <c r="W13577" s="11"/>
      <c r="X13577" s="4"/>
      <c r="Y13577" s="11"/>
      <c r="Z13577" s="4"/>
      <c r="AA13577" s="1" t="s">
        <v>16</v>
      </c>
      <c r="AC13577" s="23" t="s">
        <v>38055</v>
      </c>
      <c r="AD13577" s="23" t="s">
        <v>40440</v>
      </c>
      <c r="AE13577" t="s">
        <v>35409</v>
      </c>
    </row>
    <row r="13578" spans="1:31" ht="15" customHeight="1">
      <c r="A13578" s="1">
        <v>13577</v>
      </c>
      <c r="B13578" s="1" t="s">
        <v>54</v>
      </c>
      <c r="C13578" s="1" t="s">
        <v>19826</v>
      </c>
      <c r="D13578" s="9" t="s">
        <v>526</v>
      </c>
      <c r="E13578" s="12" t="s">
        <v>37715</v>
      </c>
      <c r="F13578" s="9" t="s">
        <v>30645</v>
      </c>
      <c r="G13578" s="17">
        <v>914611946169</v>
      </c>
      <c r="H13578" s="2" t="s">
        <v>37779</v>
      </c>
      <c r="I13578" s="1" t="s">
        <v>41</v>
      </c>
      <c r="J13578" s="4" t="s">
        <v>47305</v>
      </c>
      <c r="K13578" s="3" t="s">
        <v>17</v>
      </c>
      <c r="L13578" s="4" t="s">
        <v>47305</v>
      </c>
      <c r="M13578" s="11"/>
      <c r="N13578" s="4"/>
      <c r="O13578" s="11"/>
      <c r="P13578" s="4"/>
      <c r="Q13578" s="11"/>
      <c r="R13578" s="4"/>
      <c r="S13578" s="11"/>
      <c r="T13578" s="4"/>
      <c r="U13578" s="11"/>
      <c r="V13578" s="4"/>
      <c r="W13578" s="11"/>
      <c r="X13578" s="4"/>
      <c r="Y13578" s="11"/>
      <c r="Z13578" s="4"/>
      <c r="AA13578" s="1" t="s">
        <v>16</v>
      </c>
      <c r="AC13578" s="23" t="s">
        <v>38056</v>
      </c>
      <c r="AD13578" s="23" t="s">
        <v>40440</v>
      </c>
      <c r="AE13578" t="s">
        <v>35399</v>
      </c>
    </row>
    <row r="13579" spans="1:31" ht="15" customHeight="1">
      <c r="A13579" s="1">
        <v>13578</v>
      </c>
      <c r="B13579" s="1" t="s">
        <v>54</v>
      </c>
      <c r="C13579" s="1" t="s">
        <v>19830</v>
      </c>
      <c r="D13579" s="2" t="s">
        <v>37776</v>
      </c>
      <c r="E13579" s="21" t="s">
        <v>37777</v>
      </c>
      <c r="F13579" s="9" t="s">
        <v>30648</v>
      </c>
      <c r="G13579" s="17">
        <v>914611111449</v>
      </c>
      <c r="H13579" s="2" t="s">
        <v>37779</v>
      </c>
      <c r="I13579" s="1" t="s">
        <v>9</v>
      </c>
      <c r="J13579" s="4" t="s">
        <v>47305</v>
      </c>
      <c r="K13579" s="3" t="s">
        <v>17</v>
      </c>
      <c r="L13579" s="4" t="s">
        <v>47305</v>
      </c>
      <c r="M13579" s="11"/>
      <c r="N13579" s="4"/>
      <c r="O13579" s="11"/>
      <c r="P13579" s="4"/>
      <c r="Q13579" s="11"/>
      <c r="R13579" s="4"/>
      <c r="S13579" s="11"/>
      <c r="T13579" s="4"/>
      <c r="U13579" s="11"/>
      <c r="V13579" s="4"/>
      <c r="W13579" s="11"/>
      <c r="X13579" s="4"/>
      <c r="Y13579" s="11"/>
      <c r="Z13579" s="4"/>
      <c r="AA13579" s="1" t="s">
        <v>16</v>
      </c>
      <c r="AC13579" s="23" t="s">
        <v>38057</v>
      </c>
      <c r="AD13579" s="23" t="s">
        <v>40440</v>
      </c>
      <c r="AE13579" t="s">
        <v>35394</v>
      </c>
    </row>
    <row r="13580" spans="1:31" ht="15" customHeight="1">
      <c r="A13580" s="1">
        <v>13579</v>
      </c>
      <c r="B13580" s="1" t="s">
        <v>54</v>
      </c>
      <c r="C13580" s="1" t="s">
        <v>19831</v>
      </c>
      <c r="D13580" s="9" t="s">
        <v>10513</v>
      </c>
      <c r="E13580" s="12" t="s">
        <v>40</v>
      </c>
      <c r="F13580" s="9" t="s">
        <v>30649</v>
      </c>
      <c r="G13580" s="17">
        <v>914444914469</v>
      </c>
      <c r="H13580" s="2" t="s">
        <v>37779</v>
      </c>
      <c r="I13580" s="1" t="s">
        <v>62</v>
      </c>
      <c r="J13580" s="4" t="s">
        <v>47305</v>
      </c>
      <c r="K13580" s="3" t="s">
        <v>42</v>
      </c>
      <c r="L13580" s="4" t="s">
        <v>47305</v>
      </c>
      <c r="M13580" s="11"/>
      <c r="N13580" s="4"/>
      <c r="O13580" s="11"/>
      <c r="P13580" s="4"/>
      <c r="Q13580" s="11"/>
      <c r="R13580" s="4"/>
      <c r="S13580" s="11"/>
      <c r="T13580" s="4"/>
      <c r="U13580" s="11"/>
      <c r="V13580" s="4"/>
      <c r="W13580" s="11"/>
      <c r="X13580" s="4"/>
      <c r="Y13580" s="11"/>
      <c r="Z13580" s="4"/>
      <c r="AA13580" s="1" t="s">
        <v>16</v>
      </c>
      <c r="AC13580" s="23" t="s">
        <v>38058</v>
      </c>
      <c r="AD13580" s="23" t="s">
        <v>40440</v>
      </c>
      <c r="AE13580" t="s">
        <v>35399</v>
      </c>
    </row>
    <row r="13581" spans="1:31" ht="15" customHeight="1">
      <c r="A13581" s="1">
        <v>13580</v>
      </c>
      <c r="B13581" s="1" t="s">
        <v>54</v>
      </c>
      <c r="C13581" s="1" t="s">
        <v>19832</v>
      </c>
      <c r="D13581" s="9" t="s">
        <v>553</v>
      </c>
      <c r="E13581" s="12" t="s">
        <v>873</v>
      </c>
      <c r="F13581" s="9" t="s">
        <v>30650</v>
      </c>
      <c r="G13581" s="17">
        <v>9144494494</v>
      </c>
      <c r="H13581" s="2" t="s">
        <v>37779</v>
      </c>
      <c r="I13581" s="1" t="s">
        <v>62</v>
      </c>
      <c r="J13581" s="4" t="s">
        <v>47305</v>
      </c>
      <c r="K13581" s="11" t="s">
        <v>14136</v>
      </c>
      <c r="L13581" s="4" t="s">
        <v>47305</v>
      </c>
      <c r="M13581" s="11"/>
      <c r="N13581" s="4"/>
      <c r="O13581" s="11"/>
      <c r="P13581" s="4"/>
      <c r="Q13581" s="11"/>
      <c r="R13581" s="4"/>
      <c r="S13581" s="11"/>
      <c r="T13581" s="4"/>
      <c r="U13581" s="11"/>
      <c r="V13581" s="4"/>
      <c r="W13581" s="11"/>
      <c r="X13581" s="4"/>
      <c r="Y13581" s="11"/>
      <c r="Z13581" s="4"/>
      <c r="AA13581" s="1" t="s">
        <v>16</v>
      </c>
      <c r="AC13581" s="23" t="s">
        <v>38059</v>
      </c>
      <c r="AD13581" s="23" t="s">
        <v>40440</v>
      </c>
      <c r="AE13581" t="s">
        <v>35399</v>
      </c>
    </row>
    <row r="13582" spans="1:31" ht="15" customHeight="1">
      <c r="A13582" s="1">
        <v>13581</v>
      </c>
      <c r="B13582" s="1" t="s">
        <v>54</v>
      </c>
      <c r="C13582" s="1" t="s">
        <v>19833</v>
      </c>
      <c r="D13582" s="9" t="s">
        <v>437</v>
      </c>
      <c r="E13582" s="12" t="s">
        <v>260</v>
      </c>
      <c r="F13582" s="9" t="s">
        <v>30651</v>
      </c>
      <c r="G13582" s="17">
        <v>91444446909</v>
      </c>
      <c r="H13582" s="2" t="s">
        <v>37779</v>
      </c>
      <c r="I13582" s="1" t="s">
        <v>41</v>
      </c>
      <c r="J13582" s="4" t="s">
        <v>47305</v>
      </c>
      <c r="K13582" s="3" t="s">
        <v>42</v>
      </c>
      <c r="L13582" s="4" t="s">
        <v>47305</v>
      </c>
      <c r="M13582" s="11"/>
      <c r="N13582" s="4"/>
      <c r="O13582" s="11"/>
      <c r="P13582" s="4"/>
      <c r="Q13582" s="11"/>
      <c r="R13582" s="4"/>
      <c r="S13582" s="11"/>
      <c r="T13582" s="4"/>
      <c r="U13582" s="11"/>
      <c r="V13582" s="4"/>
      <c r="W13582" s="11"/>
      <c r="X13582" s="4"/>
      <c r="Y13582" s="11"/>
      <c r="Z13582" s="4"/>
      <c r="AA13582" s="1" t="s">
        <v>16</v>
      </c>
      <c r="AC13582" s="23" t="s">
        <v>38060</v>
      </c>
      <c r="AD13582" s="23" t="s">
        <v>40440</v>
      </c>
      <c r="AE13582" t="s">
        <v>35410</v>
      </c>
    </row>
    <row r="13583" spans="1:31" ht="15" customHeight="1">
      <c r="A13583" s="1">
        <v>13582</v>
      </c>
      <c r="B13583" s="1" t="s">
        <v>54</v>
      </c>
      <c r="C13583" s="1" t="s">
        <v>19834</v>
      </c>
      <c r="D13583" s="9" t="s">
        <v>1625</v>
      </c>
      <c r="E13583" s="12" t="s">
        <v>1797</v>
      </c>
      <c r="F13583" s="9" t="s">
        <v>30652</v>
      </c>
      <c r="G13583" s="17">
        <v>91444044441</v>
      </c>
      <c r="H13583" s="2" t="s">
        <v>37779</v>
      </c>
      <c r="I13583" s="1" t="s">
        <v>41</v>
      </c>
      <c r="J13583" s="4" t="s">
        <v>47305</v>
      </c>
      <c r="K13583" s="3" t="s">
        <v>42</v>
      </c>
      <c r="L13583" s="4" t="s">
        <v>47305</v>
      </c>
      <c r="M13583" s="11"/>
      <c r="N13583" s="4"/>
      <c r="O13583" s="11"/>
      <c r="P13583" s="4"/>
      <c r="Q13583" s="11"/>
      <c r="R13583" s="4"/>
      <c r="S13583" s="11"/>
      <c r="T13583" s="4"/>
      <c r="U13583" s="11"/>
      <c r="V13583" s="4"/>
      <c r="W13583" s="11"/>
      <c r="X13583" s="4"/>
      <c r="Y13583" s="11"/>
      <c r="Z13583" s="4"/>
      <c r="AA13583" s="1" t="s">
        <v>16</v>
      </c>
      <c r="AC13583" s="23" t="s">
        <v>38061</v>
      </c>
      <c r="AD13583" s="23" t="s">
        <v>40440</v>
      </c>
      <c r="AE13583" t="s">
        <v>35410</v>
      </c>
    </row>
    <row r="13584" spans="1:31" ht="15" customHeight="1">
      <c r="A13584" s="1">
        <v>13583</v>
      </c>
      <c r="B13584" s="1" t="s">
        <v>54</v>
      </c>
      <c r="C13584" s="1" t="s">
        <v>19836</v>
      </c>
      <c r="D13584" s="9" t="s">
        <v>1010</v>
      </c>
      <c r="E13584" s="12" t="s">
        <v>36630</v>
      </c>
      <c r="F13584" s="9" t="s">
        <v>35317</v>
      </c>
      <c r="G13584" s="17">
        <v>91446046044</v>
      </c>
      <c r="H13584" s="2" t="s">
        <v>37779</v>
      </c>
      <c r="I13584" s="1" t="s">
        <v>41</v>
      </c>
      <c r="J13584" s="4" t="s">
        <v>47305</v>
      </c>
      <c r="K13584" s="3" t="s">
        <v>17</v>
      </c>
      <c r="L13584" s="4" t="s">
        <v>47305</v>
      </c>
      <c r="M13584" s="11"/>
      <c r="N13584" s="4"/>
      <c r="O13584" s="11"/>
      <c r="P13584" s="4"/>
      <c r="Q13584" s="11"/>
      <c r="R13584" s="4"/>
      <c r="S13584" s="11"/>
      <c r="T13584" s="4"/>
      <c r="U13584" s="11"/>
      <c r="V13584" s="4"/>
      <c r="W13584" s="11"/>
      <c r="X13584" s="4"/>
      <c r="Y13584" s="11"/>
      <c r="Z13584" s="4"/>
      <c r="AA13584" s="1" t="s">
        <v>16</v>
      </c>
      <c r="AC13584" s="23" t="s">
        <v>38062</v>
      </c>
      <c r="AD13584" s="23" t="s">
        <v>40440</v>
      </c>
      <c r="AE13584" t="s">
        <v>35394</v>
      </c>
    </row>
    <row r="13585" spans="1:31" ht="15" customHeight="1">
      <c r="A13585" s="1">
        <v>13584</v>
      </c>
      <c r="B13585" s="1" t="s">
        <v>54</v>
      </c>
      <c r="C13585" s="1" t="s">
        <v>19841</v>
      </c>
      <c r="D13585" s="9" t="s">
        <v>3954</v>
      </c>
      <c r="E13585" s="9" t="s">
        <v>139</v>
      </c>
      <c r="F13585" s="9" t="s">
        <v>30656</v>
      </c>
      <c r="G13585" s="17">
        <v>914460499449</v>
      </c>
      <c r="H13585" s="9" t="s">
        <v>8</v>
      </c>
      <c r="I13585" s="1" t="s">
        <v>9</v>
      </c>
      <c r="J13585" s="4" t="s">
        <v>47305</v>
      </c>
      <c r="K13585" s="3" t="s">
        <v>42</v>
      </c>
      <c r="L13585" s="4" t="s">
        <v>47305</v>
      </c>
      <c r="M13585" s="11"/>
      <c r="N13585" s="4"/>
      <c r="O13585" s="11"/>
      <c r="P13585" s="4"/>
      <c r="Q13585" s="11"/>
      <c r="R13585" s="4"/>
      <c r="S13585" s="11"/>
      <c r="T13585" s="4"/>
      <c r="U13585" s="11"/>
      <c r="V13585" s="4"/>
      <c r="W13585" s="11"/>
      <c r="X13585" s="4"/>
      <c r="Y13585" s="11"/>
      <c r="Z13585" s="4"/>
      <c r="AA13585" s="1" t="s">
        <v>16</v>
      </c>
      <c r="AC13585" s="23" t="s">
        <v>38063</v>
      </c>
      <c r="AD13585" s="23" t="s">
        <v>40440</v>
      </c>
      <c r="AE13585" t="s">
        <v>35409</v>
      </c>
    </row>
    <row r="13586" spans="1:31" ht="15" customHeight="1">
      <c r="A13586" s="1">
        <v>13585</v>
      </c>
      <c r="B13586" s="1" t="s">
        <v>54</v>
      </c>
      <c r="C13586" s="1" t="s">
        <v>19844</v>
      </c>
      <c r="D13586" s="9" t="s">
        <v>557</v>
      </c>
      <c r="E13586" s="12" t="s">
        <v>40</v>
      </c>
      <c r="F13586" s="9" t="s">
        <v>30659</v>
      </c>
      <c r="G13586" s="17">
        <v>914401946401</v>
      </c>
      <c r="H13586" s="2" t="s">
        <v>37779</v>
      </c>
      <c r="I13586" s="1" t="s">
        <v>41</v>
      </c>
      <c r="J13586" s="4" t="s">
        <v>47305</v>
      </c>
      <c r="K13586" s="3" t="s">
        <v>42</v>
      </c>
      <c r="L13586" s="4" t="s">
        <v>47305</v>
      </c>
      <c r="M13586" s="11"/>
      <c r="N13586" s="4"/>
      <c r="O13586" s="11"/>
      <c r="P13586" s="4"/>
      <c r="Q13586" s="11"/>
      <c r="R13586" s="4"/>
      <c r="S13586" s="11"/>
      <c r="T13586" s="4"/>
      <c r="U13586" s="11"/>
      <c r="V13586" s="4"/>
      <c r="W13586" s="11"/>
      <c r="X13586" s="4"/>
      <c r="Y13586" s="11"/>
      <c r="Z13586" s="4"/>
      <c r="AA13586" s="1" t="s">
        <v>16</v>
      </c>
      <c r="AC13586" s="23" t="s">
        <v>38064</v>
      </c>
      <c r="AD13586" s="23" t="s">
        <v>40440</v>
      </c>
      <c r="AE13586" t="s">
        <v>35409</v>
      </c>
    </row>
    <row r="13587" spans="1:31" ht="15" customHeight="1">
      <c r="A13587" s="1">
        <v>13586</v>
      </c>
      <c r="B13587" s="1" t="s">
        <v>54</v>
      </c>
      <c r="C13587" s="1" t="s">
        <v>19845</v>
      </c>
      <c r="D13587" s="9" t="s">
        <v>37582</v>
      </c>
      <c r="E13587" s="12" t="s">
        <v>9894</v>
      </c>
      <c r="F13587" s="9" t="s">
        <v>30660</v>
      </c>
      <c r="G13587" s="17">
        <v>914401496446</v>
      </c>
      <c r="H13587" s="2" t="s">
        <v>37779</v>
      </c>
      <c r="I13587" s="1" t="s">
        <v>41</v>
      </c>
      <c r="J13587" s="4" t="s">
        <v>47305</v>
      </c>
      <c r="K13587" s="3" t="s">
        <v>17</v>
      </c>
      <c r="L13587" s="4" t="s">
        <v>47305</v>
      </c>
      <c r="M13587" s="11"/>
      <c r="N13587" s="4"/>
      <c r="O13587" s="11"/>
      <c r="P13587" s="4"/>
      <c r="Q13587" s="11"/>
      <c r="R13587" s="4"/>
      <c r="S13587" s="11"/>
      <c r="T13587" s="4"/>
      <c r="U13587" s="11"/>
      <c r="V13587" s="4"/>
      <c r="W13587" s="11"/>
      <c r="X13587" s="4"/>
      <c r="Y13587" s="11"/>
      <c r="Z13587" s="4"/>
      <c r="AA13587" s="1" t="s">
        <v>16</v>
      </c>
      <c r="AC13587" s="23" t="s">
        <v>38065</v>
      </c>
      <c r="AD13587" s="23" t="s">
        <v>40440</v>
      </c>
      <c r="AE13587" t="s">
        <v>35399</v>
      </c>
    </row>
    <row r="13588" spans="1:31" ht="15" customHeight="1">
      <c r="A13588" s="1">
        <v>13587</v>
      </c>
      <c r="B13588" s="1" t="s">
        <v>54</v>
      </c>
      <c r="C13588" s="1" t="s">
        <v>19848</v>
      </c>
      <c r="D13588" s="9" t="s">
        <v>1248</v>
      </c>
      <c r="E13588" s="12" t="s">
        <v>40</v>
      </c>
      <c r="F13588" s="9" t="s">
        <v>30662</v>
      </c>
      <c r="G13588" s="17">
        <v>914401666464</v>
      </c>
      <c r="H13588" s="2" t="s">
        <v>37779</v>
      </c>
      <c r="I13588" s="1" t="s">
        <v>41</v>
      </c>
      <c r="J13588" s="4" t="s">
        <v>47305</v>
      </c>
      <c r="K13588" s="3" t="s">
        <v>17</v>
      </c>
      <c r="L13588" s="4" t="s">
        <v>47305</v>
      </c>
      <c r="M13588" s="11"/>
      <c r="N13588" s="4"/>
      <c r="O13588" s="11"/>
      <c r="P13588" s="4"/>
      <c r="Q13588" s="11"/>
      <c r="R13588" s="4"/>
      <c r="S13588" s="11"/>
      <c r="T13588" s="4"/>
      <c r="U13588" s="11"/>
      <c r="V13588" s="4"/>
      <c r="W13588" s="11"/>
      <c r="X13588" s="4"/>
      <c r="Y13588" s="11"/>
      <c r="Z13588" s="4"/>
      <c r="AA13588" s="1" t="s">
        <v>16</v>
      </c>
      <c r="AC13588" s="23" t="s">
        <v>38066</v>
      </c>
      <c r="AD13588" s="23" t="s">
        <v>40440</v>
      </c>
      <c r="AE13588" t="s">
        <v>35410</v>
      </c>
    </row>
    <row r="13589" spans="1:31" ht="15" customHeight="1">
      <c r="A13589" s="1">
        <v>13588</v>
      </c>
      <c r="B13589" s="1" t="s">
        <v>54</v>
      </c>
      <c r="C13589" s="1" t="s">
        <v>19849</v>
      </c>
      <c r="D13589" s="9" t="s">
        <v>723</v>
      </c>
      <c r="E13589" s="12" t="s">
        <v>788</v>
      </c>
      <c r="F13589" s="9" t="s">
        <v>30663</v>
      </c>
      <c r="G13589" s="17">
        <v>91440144640</v>
      </c>
      <c r="H13589" s="2" t="s">
        <v>37779</v>
      </c>
      <c r="I13589" s="1" t="s">
        <v>62</v>
      </c>
      <c r="J13589" s="4" t="s">
        <v>47305</v>
      </c>
      <c r="K13589" s="3" t="s">
        <v>17</v>
      </c>
      <c r="L13589" s="4" t="s">
        <v>47305</v>
      </c>
      <c r="M13589" s="11"/>
      <c r="N13589" s="4"/>
      <c r="O13589" s="11"/>
      <c r="P13589" s="4"/>
      <c r="Q13589" s="11"/>
      <c r="R13589" s="4"/>
      <c r="S13589" s="11"/>
      <c r="T13589" s="4"/>
      <c r="U13589" s="11"/>
      <c r="V13589" s="4"/>
      <c r="W13589" s="11"/>
      <c r="X13589" s="4"/>
      <c r="Y13589" s="11"/>
      <c r="Z13589" s="4"/>
      <c r="AA13589" s="1" t="s">
        <v>16</v>
      </c>
      <c r="AC13589" s="23" t="s">
        <v>38067</v>
      </c>
      <c r="AD13589" s="23" t="s">
        <v>40440</v>
      </c>
      <c r="AE13589" t="s">
        <v>35410</v>
      </c>
    </row>
    <row r="13590" spans="1:31" ht="15" customHeight="1">
      <c r="A13590" s="1">
        <v>13589</v>
      </c>
      <c r="B13590" s="1" t="s">
        <v>54</v>
      </c>
      <c r="C13590" s="1" t="s">
        <v>19853</v>
      </c>
      <c r="D13590" s="9" t="s">
        <v>12046</v>
      </c>
      <c r="E13590" s="12" t="s">
        <v>40</v>
      </c>
      <c r="F13590" s="9" t="s">
        <v>33287</v>
      </c>
      <c r="G13590" s="17">
        <v>914946669</v>
      </c>
      <c r="H13590" s="2" t="s">
        <v>37779</v>
      </c>
      <c r="I13590" s="1" t="s">
        <v>62</v>
      </c>
      <c r="J13590" s="4" t="s">
        <v>47305</v>
      </c>
      <c r="K13590" s="3" t="s">
        <v>42</v>
      </c>
      <c r="L13590" s="4" t="s">
        <v>47305</v>
      </c>
      <c r="M13590" s="11"/>
      <c r="N13590" s="4"/>
      <c r="O13590" s="11"/>
      <c r="P13590" s="4"/>
      <c r="Q13590" s="11"/>
      <c r="R13590" s="4"/>
      <c r="S13590" s="11"/>
      <c r="T13590" s="4"/>
      <c r="U13590" s="11"/>
      <c r="V13590" s="4"/>
      <c r="W13590" s="11"/>
      <c r="X13590" s="4"/>
      <c r="Y13590" s="11"/>
      <c r="Z13590" s="4"/>
      <c r="AA13590" s="1" t="s">
        <v>11</v>
      </c>
      <c r="AC13590" s="23" t="s">
        <v>38068</v>
      </c>
      <c r="AD13590" s="23" t="s">
        <v>40440</v>
      </c>
      <c r="AE13590" t="s">
        <v>35409</v>
      </c>
    </row>
    <row r="13591" spans="1:31" ht="15" customHeight="1">
      <c r="A13591" s="1">
        <v>13590</v>
      </c>
      <c r="B13591" s="1" t="s">
        <v>54</v>
      </c>
      <c r="C13591" s="1" t="s">
        <v>19854</v>
      </c>
      <c r="D13591" s="9" t="s">
        <v>2412</v>
      </c>
      <c r="E13591" s="12" t="s">
        <v>19</v>
      </c>
      <c r="F13591" s="9" t="s">
        <v>33288</v>
      </c>
      <c r="G13591" s="17">
        <v>91494499999</v>
      </c>
      <c r="H13591" s="2" t="s">
        <v>37779</v>
      </c>
      <c r="I13591" s="1" t="s">
        <v>62</v>
      </c>
      <c r="J13591" s="4" t="s">
        <v>47305</v>
      </c>
      <c r="K13591" s="3" t="s">
        <v>17</v>
      </c>
      <c r="L13591" s="4" t="s">
        <v>47305</v>
      </c>
      <c r="M13591" s="11"/>
      <c r="N13591" s="4"/>
      <c r="O13591" s="11"/>
      <c r="P13591" s="4"/>
      <c r="Q13591" s="11"/>
      <c r="R13591" s="4"/>
      <c r="S13591" s="11"/>
      <c r="T13591" s="4"/>
      <c r="U13591" s="11"/>
      <c r="V13591" s="4"/>
      <c r="W13591" s="11"/>
      <c r="X13591" s="4"/>
      <c r="Y13591" s="11"/>
      <c r="Z13591" s="4"/>
      <c r="AA13591" s="1" t="s">
        <v>16</v>
      </c>
      <c r="AC13591" s="23" t="s">
        <v>38069</v>
      </c>
      <c r="AD13591" s="23" t="s">
        <v>40440</v>
      </c>
      <c r="AE13591" t="s">
        <v>35394</v>
      </c>
    </row>
    <row r="13592" spans="1:31" ht="15" customHeight="1">
      <c r="A13592" s="1">
        <v>13591</v>
      </c>
      <c r="B13592" s="1" t="s">
        <v>54</v>
      </c>
      <c r="C13592" s="1" t="s">
        <v>19859</v>
      </c>
      <c r="D13592" s="2" t="s">
        <v>37716</v>
      </c>
      <c r="E13592" s="12" t="s">
        <v>774</v>
      </c>
      <c r="F13592" s="9" t="s">
        <v>30670</v>
      </c>
      <c r="G13592" s="17">
        <v>91494046014</v>
      </c>
      <c r="H13592" s="2" t="s">
        <v>37779</v>
      </c>
      <c r="I13592" s="1" t="s">
        <v>41</v>
      </c>
      <c r="J13592" s="4" t="s">
        <v>47305</v>
      </c>
      <c r="K13592" s="3" t="s">
        <v>42</v>
      </c>
      <c r="L13592" s="4" t="s">
        <v>47305</v>
      </c>
      <c r="M13592" s="11"/>
      <c r="N13592" s="4"/>
      <c r="O13592" s="11"/>
      <c r="P13592" s="4"/>
      <c r="Q13592" s="11"/>
      <c r="R13592" s="4"/>
      <c r="S13592" s="11"/>
      <c r="T13592" s="4"/>
      <c r="U13592" s="11"/>
      <c r="V13592" s="4"/>
      <c r="W13592" s="11"/>
      <c r="X13592" s="4"/>
      <c r="Y13592" s="11"/>
      <c r="Z13592" s="4"/>
      <c r="AA13592" s="1" t="s">
        <v>16</v>
      </c>
      <c r="AC13592" s="23" t="s">
        <v>38070</v>
      </c>
      <c r="AD13592" s="23" t="s">
        <v>40440</v>
      </c>
      <c r="AE13592" t="s">
        <v>35399</v>
      </c>
    </row>
    <row r="13593" spans="1:31" ht="15" customHeight="1">
      <c r="A13593" s="1">
        <v>13592</v>
      </c>
      <c r="B13593" s="1" t="s">
        <v>54</v>
      </c>
      <c r="C13593" s="1" t="s">
        <v>19861</v>
      </c>
      <c r="D13593" s="9" t="s">
        <v>7366</v>
      </c>
      <c r="E13593" s="12" t="s">
        <v>11901</v>
      </c>
      <c r="F13593" s="9" t="s">
        <v>33289</v>
      </c>
      <c r="G13593" s="17">
        <v>914940446444</v>
      </c>
      <c r="H13593" s="2" t="s">
        <v>37779</v>
      </c>
      <c r="I13593" s="1" t="s">
        <v>62</v>
      </c>
      <c r="J13593" s="4" t="s">
        <v>47305</v>
      </c>
      <c r="K13593" s="3" t="s">
        <v>17</v>
      </c>
      <c r="L13593" s="4" t="s">
        <v>47305</v>
      </c>
      <c r="M13593" s="11"/>
      <c r="N13593" s="4"/>
      <c r="O13593" s="11"/>
      <c r="P13593" s="4"/>
      <c r="Q13593" s="11"/>
      <c r="R13593" s="4"/>
      <c r="S13593" s="11"/>
      <c r="T13593" s="4"/>
      <c r="U13593" s="11"/>
      <c r="V13593" s="4"/>
      <c r="W13593" s="11"/>
      <c r="X13593" s="4"/>
      <c r="Y13593" s="11"/>
      <c r="Z13593" s="4"/>
      <c r="AA13593" s="1" t="s">
        <v>16</v>
      </c>
      <c r="AC13593" s="23" t="s">
        <v>38071</v>
      </c>
      <c r="AD13593" s="23" t="s">
        <v>40440</v>
      </c>
      <c r="AE13593" t="s">
        <v>35394</v>
      </c>
    </row>
    <row r="13594" spans="1:31" ht="15" customHeight="1">
      <c r="A13594" s="1">
        <v>13593</v>
      </c>
      <c r="B13594" s="1" t="s">
        <v>54</v>
      </c>
      <c r="C13594" s="1" t="s">
        <v>19867</v>
      </c>
      <c r="D13594" s="9" t="s">
        <v>37717</v>
      </c>
      <c r="E13594" s="12" t="s">
        <v>3765</v>
      </c>
      <c r="F13594" s="9" t="s">
        <v>30676</v>
      </c>
      <c r="G13594" s="17">
        <v>9144991100</v>
      </c>
      <c r="H13594" s="2" t="s">
        <v>37779</v>
      </c>
      <c r="I13594" s="1" t="s">
        <v>41</v>
      </c>
      <c r="J13594" s="4" t="s">
        <v>47305</v>
      </c>
      <c r="K13594" s="3" t="s">
        <v>17</v>
      </c>
      <c r="L13594" s="4" t="s">
        <v>47305</v>
      </c>
      <c r="M13594" s="11"/>
      <c r="N13594" s="4"/>
      <c r="O13594" s="11"/>
      <c r="P13594" s="4"/>
      <c r="Q13594" s="11"/>
      <c r="R13594" s="4"/>
      <c r="S13594" s="11"/>
      <c r="T13594" s="4"/>
      <c r="U13594" s="11"/>
      <c r="V13594" s="4"/>
      <c r="W13594" s="11"/>
      <c r="X13594" s="4"/>
      <c r="Y13594" s="11"/>
      <c r="Z13594" s="4"/>
      <c r="AA13594" s="1" t="s">
        <v>16</v>
      </c>
      <c r="AC13594" s="23" t="s">
        <v>38072</v>
      </c>
      <c r="AD13594" s="23" t="s">
        <v>40440</v>
      </c>
      <c r="AE13594" t="s">
        <v>35399</v>
      </c>
    </row>
    <row r="13595" spans="1:31" ht="15" customHeight="1">
      <c r="A13595" s="1">
        <v>13594</v>
      </c>
      <c r="B13595" s="1" t="s">
        <v>54</v>
      </c>
      <c r="C13595" s="1" t="s">
        <v>19869</v>
      </c>
      <c r="D13595" s="9" t="s">
        <v>727</v>
      </c>
      <c r="E13595" s="12" t="s">
        <v>37718</v>
      </c>
      <c r="F13595" s="9" t="s">
        <v>30677</v>
      </c>
      <c r="G13595" s="17">
        <v>914400494496</v>
      </c>
      <c r="H13595" s="2" t="s">
        <v>37779</v>
      </c>
      <c r="I13595" s="1" t="s">
        <v>41</v>
      </c>
      <c r="J13595" s="4" t="s">
        <v>47305</v>
      </c>
      <c r="K13595" s="3" t="s">
        <v>17</v>
      </c>
      <c r="L13595" s="4" t="s">
        <v>47305</v>
      </c>
      <c r="M13595" s="11"/>
      <c r="N13595" s="4"/>
      <c r="O13595" s="11"/>
      <c r="P13595" s="4"/>
      <c r="Q13595" s="11"/>
      <c r="R13595" s="4"/>
      <c r="S13595" s="11"/>
      <c r="T13595" s="4"/>
      <c r="U13595" s="11"/>
      <c r="V13595" s="4"/>
      <c r="W13595" s="11"/>
      <c r="X13595" s="4"/>
      <c r="Y13595" s="11"/>
      <c r="Z13595" s="4"/>
      <c r="AA13595" s="1" t="s">
        <v>16</v>
      </c>
      <c r="AC13595" s="23" t="s">
        <v>38073</v>
      </c>
      <c r="AD13595" s="23" t="s">
        <v>40440</v>
      </c>
      <c r="AE13595" t="s">
        <v>35394</v>
      </c>
    </row>
    <row r="13596" spans="1:31" ht="15" customHeight="1">
      <c r="A13596" s="1">
        <v>13595</v>
      </c>
      <c r="B13596" s="1" t="s">
        <v>54</v>
      </c>
      <c r="C13596" s="1" t="s">
        <v>19878</v>
      </c>
      <c r="D13596" s="9" t="s">
        <v>72</v>
      </c>
      <c r="E13596" s="12" t="s">
        <v>37583</v>
      </c>
      <c r="F13596" s="9" t="s">
        <v>30682</v>
      </c>
      <c r="G13596" s="17">
        <v>914140464066</v>
      </c>
      <c r="H13596" s="2" t="s">
        <v>37779</v>
      </c>
      <c r="I13596" s="1" t="s">
        <v>41</v>
      </c>
      <c r="J13596" s="4" t="s">
        <v>47305</v>
      </c>
      <c r="K13596" s="11" t="s">
        <v>18748</v>
      </c>
      <c r="L13596" s="4" t="s">
        <v>47305</v>
      </c>
      <c r="M13596" s="11"/>
      <c r="N13596" s="4"/>
      <c r="O13596" s="11"/>
      <c r="P13596" s="4"/>
      <c r="Q13596" s="11"/>
      <c r="R13596" s="4"/>
      <c r="S13596" s="11"/>
      <c r="T13596" s="4"/>
      <c r="U13596" s="11"/>
      <c r="V13596" s="4"/>
      <c r="W13596" s="11"/>
      <c r="X13596" s="4"/>
      <c r="Y13596" s="11"/>
      <c r="Z13596" s="4"/>
      <c r="AA13596" s="1" t="s">
        <v>16</v>
      </c>
      <c r="AC13596" s="23" t="s">
        <v>38074</v>
      </c>
      <c r="AD13596" s="23" t="s">
        <v>40440</v>
      </c>
      <c r="AE13596" t="s">
        <v>35409</v>
      </c>
    </row>
    <row r="13597" spans="1:31" ht="15" customHeight="1">
      <c r="A13597" s="1">
        <v>13596</v>
      </c>
      <c r="B13597" s="1" t="s">
        <v>54</v>
      </c>
      <c r="C13597" s="1" t="s">
        <v>19879</v>
      </c>
      <c r="D13597" s="9" t="s">
        <v>89</v>
      </c>
      <c r="E13597" s="12"/>
      <c r="F13597" s="9" t="s">
        <v>30683</v>
      </c>
      <c r="G13597" s="17">
        <v>9141404444</v>
      </c>
      <c r="H13597" s="2" t="s">
        <v>37779</v>
      </c>
      <c r="I13597" s="1" t="s">
        <v>62</v>
      </c>
      <c r="J13597" s="4" t="s">
        <v>47305</v>
      </c>
      <c r="K13597" s="3" t="s">
        <v>42</v>
      </c>
      <c r="L13597" s="4" t="s">
        <v>47305</v>
      </c>
      <c r="M13597" s="11"/>
      <c r="N13597" s="4"/>
      <c r="O13597" s="11"/>
      <c r="P13597" s="4"/>
      <c r="Q13597" s="11"/>
      <c r="R13597" s="4"/>
      <c r="S13597" s="11"/>
      <c r="T13597" s="4"/>
      <c r="U13597" s="11"/>
      <c r="V13597" s="4"/>
      <c r="W13597" s="11"/>
      <c r="X13597" s="4"/>
      <c r="Y13597" s="11"/>
      <c r="Z13597" s="4"/>
      <c r="AA13597" s="1" t="s">
        <v>16</v>
      </c>
      <c r="AC13597" s="23" t="s">
        <v>38075</v>
      </c>
      <c r="AD13597" s="23" t="s">
        <v>40440</v>
      </c>
      <c r="AE13597" t="s">
        <v>35399</v>
      </c>
    </row>
    <row r="13598" spans="1:31" ht="15" customHeight="1">
      <c r="A13598" s="1">
        <v>13597</v>
      </c>
      <c r="B13598" s="1" t="s">
        <v>54</v>
      </c>
      <c r="C13598" s="1" t="s">
        <v>19880</v>
      </c>
      <c r="D13598" s="9" t="s">
        <v>2169</v>
      </c>
      <c r="E13598" s="12" t="s">
        <v>90</v>
      </c>
      <c r="F13598" s="9" t="s">
        <v>30684</v>
      </c>
      <c r="G13598" s="17">
        <v>914140064040</v>
      </c>
      <c r="H13598" s="2" t="s">
        <v>37779</v>
      </c>
      <c r="I13598" s="1" t="s">
        <v>41</v>
      </c>
      <c r="J13598" s="4" t="s">
        <v>47305</v>
      </c>
      <c r="K13598" s="3" t="s">
        <v>42</v>
      </c>
      <c r="L13598" s="4" t="s">
        <v>47305</v>
      </c>
      <c r="M13598" s="11"/>
      <c r="N13598" s="4"/>
      <c r="O13598" s="11"/>
      <c r="P13598" s="4"/>
      <c r="Q13598" s="11"/>
      <c r="R13598" s="4"/>
      <c r="S13598" s="11"/>
      <c r="T13598" s="4"/>
      <c r="U13598" s="11"/>
      <c r="V13598" s="4"/>
      <c r="W13598" s="11"/>
      <c r="X13598" s="4"/>
      <c r="Y13598" s="11"/>
      <c r="Z13598" s="4"/>
      <c r="AA13598" s="1" t="s">
        <v>16</v>
      </c>
      <c r="AC13598" s="23" t="s">
        <v>38076</v>
      </c>
      <c r="AD13598" s="23" t="s">
        <v>40440</v>
      </c>
      <c r="AE13598" t="s">
        <v>35410</v>
      </c>
    </row>
    <row r="13599" spans="1:31" ht="15" customHeight="1">
      <c r="A13599" s="1">
        <v>13598</v>
      </c>
      <c r="B13599" s="1" t="s">
        <v>54</v>
      </c>
      <c r="C13599" s="1" t="s">
        <v>19883</v>
      </c>
      <c r="D13599" s="9" t="s">
        <v>58</v>
      </c>
      <c r="E13599" s="12" t="s">
        <v>487</v>
      </c>
      <c r="F13599" s="9" t="s">
        <v>30685</v>
      </c>
      <c r="G13599" s="17">
        <v>914144444461</v>
      </c>
      <c r="H13599" s="2" t="s">
        <v>37779</v>
      </c>
      <c r="I13599" s="1" t="s">
        <v>62</v>
      </c>
      <c r="J13599" s="4" t="s">
        <v>47305</v>
      </c>
      <c r="K13599" s="3" t="s">
        <v>17</v>
      </c>
      <c r="L13599" s="4" t="s">
        <v>47305</v>
      </c>
      <c r="M13599" s="11"/>
      <c r="N13599" s="4"/>
      <c r="O13599" s="11"/>
      <c r="P13599" s="4"/>
      <c r="Q13599" s="11"/>
      <c r="R13599" s="4"/>
      <c r="S13599" s="11"/>
      <c r="T13599" s="4"/>
      <c r="U13599" s="11"/>
      <c r="V13599" s="4"/>
      <c r="W13599" s="11"/>
      <c r="X13599" s="4"/>
      <c r="Y13599" s="11"/>
      <c r="Z13599" s="4"/>
      <c r="AA13599" s="1" t="s">
        <v>16</v>
      </c>
      <c r="AC13599" s="23" t="s">
        <v>38077</v>
      </c>
      <c r="AD13599" s="23" t="s">
        <v>40440</v>
      </c>
      <c r="AE13599" t="s">
        <v>35394</v>
      </c>
    </row>
    <row r="13600" spans="1:31" ht="15" customHeight="1">
      <c r="A13600" s="1">
        <v>13599</v>
      </c>
      <c r="B13600" s="1" t="s">
        <v>54</v>
      </c>
      <c r="C13600" s="1" t="s">
        <v>19885</v>
      </c>
      <c r="D13600" s="9" t="s">
        <v>1015</v>
      </c>
      <c r="E13600" s="12" t="s">
        <v>881</v>
      </c>
      <c r="F13600" s="9" t="s">
        <v>30687</v>
      </c>
      <c r="G13600" s="17">
        <v>914144066146</v>
      </c>
      <c r="H13600" s="2" t="s">
        <v>37779</v>
      </c>
      <c r="I13600" s="1" t="s">
        <v>9</v>
      </c>
      <c r="J13600" s="4" t="s">
        <v>47305</v>
      </c>
      <c r="K13600" s="11" t="s">
        <v>18748</v>
      </c>
      <c r="L13600" s="4" t="s">
        <v>47305</v>
      </c>
      <c r="M13600" s="11"/>
      <c r="N13600" s="4"/>
      <c r="O13600" s="11"/>
      <c r="P13600" s="4"/>
      <c r="Q13600" s="11"/>
      <c r="R13600" s="4"/>
      <c r="S13600" s="11"/>
      <c r="T13600" s="4"/>
      <c r="U13600" s="11"/>
      <c r="V13600" s="4"/>
      <c r="W13600" s="11"/>
      <c r="X13600" s="4"/>
      <c r="Y13600" s="11"/>
      <c r="Z13600" s="4"/>
      <c r="AA13600" s="1" t="s">
        <v>16</v>
      </c>
      <c r="AC13600" s="23" t="s">
        <v>38078</v>
      </c>
      <c r="AD13600" s="23" t="s">
        <v>40440</v>
      </c>
      <c r="AE13600" t="s">
        <v>35409</v>
      </c>
    </row>
    <row r="13601" spans="1:31" ht="15" customHeight="1">
      <c r="A13601" s="1">
        <v>13600</v>
      </c>
      <c r="B13601" s="1" t="s">
        <v>54</v>
      </c>
      <c r="C13601" s="1" t="s">
        <v>19891</v>
      </c>
      <c r="D13601" s="9" t="s">
        <v>10159</v>
      </c>
      <c r="E13601" s="12" t="s">
        <v>40</v>
      </c>
      <c r="F13601" s="9" t="s">
        <v>30691</v>
      </c>
      <c r="G13601" s="17">
        <v>914000691616</v>
      </c>
      <c r="H13601" s="2" t="s">
        <v>37779</v>
      </c>
      <c r="I13601" s="1" t="s">
        <v>41</v>
      </c>
      <c r="J13601" s="4" t="s">
        <v>47305</v>
      </c>
      <c r="K13601" s="3" t="s">
        <v>17</v>
      </c>
      <c r="L13601" s="4" t="s">
        <v>47305</v>
      </c>
      <c r="M13601" s="11"/>
      <c r="N13601" s="4"/>
      <c r="O13601" s="11"/>
      <c r="P13601" s="4"/>
      <c r="Q13601" s="11"/>
      <c r="R13601" s="4"/>
      <c r="S13601" s="11"/>
      <c r="T13601" s="4"/>
      <c r="U13601" s="11"/>
      <c r="V13601" s="4"/>
      <c r="W13601" s="11"/>
      <c r="X13601" s="4"/>
      <c r="Y13601" s="11"/>
      <c r="Z13601" s="4"/>
      <c r="AA13601" s="1" t="s">
        <v>16</v>
      </c>
      <c r="AC13601" s="23" t="s">
        <v>38079</v>
      </c>
      <c r="AD13601" s="23" t="s">
        <v>40440</v>
      </c>
      <c r="AE13601" t="s">
        <v>35394</v>
      </c>
    </row>
    <row r="13602" spans="1:31" ht="15" customHeight="1">
      <c r="A13602" s="1">
        <v>13601</v>
      </c>
      <c r="B13602" s="1" t="s">
        <v>54</v>
      </c>
      <c r="C13602" s="1" t="s">
        <v>19893</v>
      </c>
      <c r="D13602" s="9" t="s">
        <v>683</v>
      </c>
      <c r="E13602" s="12" t="s">
        <v>40</v>
      </c>
      <c r="F13602" s="9" t="s">
        <v>24551</v>
      </c>
      <c r="G13602" s="17">
        <v>914000464446</v>
      </c>
      <c r="H13602" s="2" t="s">
        <v>37779</v>
      </c>
      <c r="I13602" s="1" t="s">
        <v>62</v>
      </c>
      <c r="J13602" s="4" t="s">
        <v>47305</v>
      </c>
      <c r="K13602" s="3" t="s">
        <v>42</v>
      </c>
      <c r="L13602" s="4" t="s">
        <v>47305</v>
      </c>
      <c r="M13602" s="11"/>
      <c r="N13602" s="4"/>
      <c r="O13602" s="11"/>
      <c r="P13602" s="4"/>
      <c r="Q13602" s="11"/>
      <c r="R13602" s="4"/>
      <c r="S13602" s="11"/>
      <c r="T13602" s="4"/>
      <c r="U13602" s="11"/>
      <c r="V13602" s="4"/>
      <c r="W13602" s="11"/>
      <c r="X13602" s="4"/>
      <c r="Y13602" s="11"/>
      <c r="Z13602" s="4"/>
      <c r="AA13602" s="1" t="s">
        <v>11</v>
      </c>
      <c r="AC13602" s="23" t="s">
        <v>38080</v>
      </c>
      <c r="AD13602" s="23" t="s">
        <v>40440</v>
      </c>
      <c r="AE13602" t="s">
        <v>35394</v>
      </c>
    </row>
    <row r="13603" spans="1:31" ht="15" customHeight="1">
      <c r="A13603" s="1">
        <v>13602</v>
      </c>
      <c r="B13603" s="1" t="s">
        <v>54</v>
      </c>
      <c r="C13603" s="1" t="s">
        <v>19894</v>
      </c>
      <c r="D13603" s="9" t="s">
        <v>1603</v>
      </c>
      <c r="E13603" s="12" t="s">
        <v>562</v>
      </c>
      <c r="F13603" s="9" t="s">
        <v>18568</v>
      </c>
      <c r="G13603" s="17">
        <v>914000490661</v>
      </c>
      <c r="H13603" s="2" t="s">
        <v>37779</v>
      </c>
      <c r="I13603" s="1" t="s">
        <v>62</v>
      </c>
      <c r="J13603" s="4" t="s">
        <v>47305</v>
      </c>
      <c r="K13603" s="3" t="s">
        <v>17</v>
      </c>
      <c r="L13603" s="4" t="s">
        <v>47305</v>
      </c>
      <c r="M13603" s="11"/>
      <c r="N13603" s="4"/>
      <c r="O13603" s="11"/>
      <c r="P13603" s="4"/>
      <c r="Q13603" s="11"/>
      <c r="R13603" s="4"/>
      <c r="S13603" s="11"/>
      <c r="T13603" s="4"/>
      <c r="U13603" s="11"/>
      <c r="V13603" s="4"/>
      <c r="W13603" s="11"/>
      <c r="X13603" s="4"/>
      <c r="Y13603" s="11"/>
      <c r="Z13603" s="4"/>
      <c r="AA13603" s="1" t="s">
        <v>16</v>
      </c>
      <c r="AC13603" s="23" t="s">
        <v>38081</v>
      </c>
      <c r="AD13603" s="23" t="s">
        <v>40440</v>
      </c>
      <c r="AE13603" t="s">
        <v>35399</v>
      </c>
    </row>
    <row r="13604" spans="1:31" ht="15" customHeight="1">
      <c r="A13604" s="1">
        <v>13603</v>
      </c>
      <c r="B13604" s="1" t="s">
        <v>54</v>
      </c>
      <c r="C13604" s="1" t="s">
        <v>19897</v>
      </c>
      <c r="D13604" s="9" t="s">
        <v>35909</v>
      </c>
      <c r="E13604" s="12" t="s">
        <v>139</v>
      </c>
      <c r="F13604" s="9" t="s">
        <v>30695</v>
      </c>
      <c r="G13604" s="17">
        <v>914000044460</v>
      </c>
      <c r="H13604" s="2" t="s">
        <v>37779</v>
      </c>
      <c r="I13604" s="1" t="s">
        <v>62</v>
      </c>
      <c r="J13604" s="4" t="s">
        <v>47305</v>
      </c>
      <c r="K13604" s="3" t="s">
        <v>17</v>
      </c>
      <c r="L13604" s="4" t="s">
        <v>47305</v>
      </c>
      <c r="M13604" s="11"/>
      <c r="N13604" s="4"/>
      <c r="O13604" s="11"/>
      <c r="P13604" s="4"/>
      <c r="Q13604" s="11"/>
      <c r="R13604" s="4"/>
      <c r="S13604" s="11"/>
      <c r="T13604" s="4"/>
      <c r="U13604" s="11"/>
      <c r="V13604" s="4"/>
      <c r="W13604" s="11"/>
      <c r="X13604" s="4"/>
      <c r="Y13604" s="11"/>
      <c r="Z13604" s="4"/>
      <c r="AA13604" s="1" t="s">
        <v>11</v>
      </c>
      <c r="AC13604" s="23" t="s">
        <v>38082</v>
      </c>
      <c r="AD13604" s="23" t="s">
        <v>40440</v>
      </c>
      <c r="AE13604" t="s">
        <v>35410</v>
      </c>
    </row>
    <row r="13605" spans="1:31" ht="15" customHeight="1">
      <c r="A13605" s="1">
        <v>13604</v>
      </c>
      <c r="B13605" s="1" t="s">
        <v>54</v>
      </c>
      <c r="C13605" s="1" t="s">
        <v>19900</v>
      </c>
      <c r="D13605" s="9" t="s">
        <v>1015</v>
      </c>
      <c r="E13605" s="12" t="s">
        <v>7019</v>
      </c>
      <c r="F13605" s="9" t="s">
        <v>30698</v>
      </c>
      <c r="G13605" s="17">
        <v>919909699</v>
      </c>
      <c r="H13605" s="2" t="s">
        <v>37779</v>
      </c>
      <c r="I13605" s="1" t="s">
        <v>41</v>
      </c>
      <c r="J13605" s="4" t="s">
        <v>47305</v>
      </c>
      <c r="K13605" s="3" t="s">
        <v>42</v>
      </c>
      <c r="L13605" s="4" t="s">
        <v>47305</v>
      </c>
      <c r="M13605" s="11"/>
      <c r="N13605" s="4"/>
      <c r="O13605" s="11"/>
      <c r="P13605" s="4"/>
      <c r="Q13605" s="11"/>
      <c r="R13605" s="4"/>
      <c r="S13605" s="11"/>
      <c r="T13605" s="4"/>
      <c r="U13605" s="11"/>
      <c r="V13605" s="4"/>
      <c r="W13605" s="11"/>
      <c r="X13605" s="4"/>
      <c r="Y13605" s="11"/>
      <c r="Z13605" s="4"/>
      <c r="AA13605" s="1" t="s">
        <v>16</v>
      </c>
      <c r="AC13605" s="23" t="s">
        <v>38083</v>
      </c>
      <c r="AD13605" s="23" t="s">
        <v>40440</v>
      </c>
      <c r="AE13605" t="s">
        <v>35399</v>
      </c>
    </row>
    <row r="13606" spans="1:31" ht="15" customHeight="1">
      <c r="A13606" s="1">
        <v>13605</v>
      </c>
      <c r="B13606" s="1" t="s">
        <v>54</v>
      </c>
      <c r="C13606" s="1" t="s">
        <v>19903</v>
      </c>
      <c r="D13606" s="9" t="s">
        <v>2002</v>
      </c>
      <c r="E13606" s="12" t="s">
        <v>40</v>
      </c>
      <c r="F13606" s="9" t="s">
        <v>30700</v>
      </c>
      <c r="G13606" s="17">
        <v>9199044660</v>
      </c>
      <c r="H13606" s="2" t="s">
        <v>37779</v>
      </c>
      <c r="I13606" s="1" t="s">
        <v>41</v>
      </c>
      <c r="J13606" s="4" t="s">
        <v>47305</v>
      </c>
      <c r="K13606" s="3" t="s">
        <v>17</v>
      </c>
      <c r="L13606" s="4" t="s">
        <v>47305</v>
      </c>
      <c r="M13606" s="11"/>
      <c r="N13606" s="4"/>
      <c r="O13606" s="11"/>
      <c r="P13606" s="4"/>
      <c r="Q13606" s="11"/>
      <c r="R13606" s="4"/>
      <c r="S13606" s="11"/>
      <c r="T13606" s="4"/>
      <c r="U13606" s="11"/>
      <c r="V13606" s="4"/>
      <c r="W13606" s="11"/>
      <c r="X13606" s="4"/>
      <c r="Y13606" s="11"/>
      <c r="Z13606" s="4"/>
      <c r="AA13606" s="1" t="s">
        <v>16</v>
      </c>
      <c r="AC13606" s="23" t="s">
        <v>37957</v>
      </c>
      <c r="AD13606" s="23" t="s">
        <v>47284</v>
      </c>
      <c r="AE13606" t="s">
        <v>35394</v>
      </c>
    </row>
    <row r="13607" spans="1:31" ht="15" customHeight="1">
      <c r="A13607" s="1">
        <v>13606</v>
      </c>
      <c r="B13607" s="1" t="s">
        <v>54</v>
      </c>
      <c r="C13607" s="1" t="s">
        <v>19905</v>
      </c>
      <c r="D13607" s="9" t="s">
        <v>3513</v>
      </c>
      <c r="E13607" s="12" t="s">
        <v>37584</v>
      </c>
      <c r="F13607" s="9" t="s">
        <v>30702</v>
      </c>
      <c r="G13607" s="17">
        <v>91990969069</v>
      </c>
      <c r="H13607" s="2" t="s">
        <v>37779</v>
      </c>
      <c r="I13607" s="1" t="s">
        <v>62</v>
      </c>
      <c r="J13607" s="4" t="s">
        <v>47305</v>
      </c>
      <c r="K13607" s="3" t="s">
        <v>42</v>
      </c>
      <c r="L13607" s="4" t="s">
        <v>47305</v>
      </c>
      <c r="M13607" s="11"/>
      <c r="N13607" s="4"/>
      <c r="O13607" s="11"/>
      <c r="P13607" s="4"/>
      <c r="Q13607" s="11"/>
      <c r="R13607" s="4"/>
      <c r="S13607" s="11"/>
      <c r="T13607" s="4"/>
      <c r="U13607" s="11"/>
      <c r="V13607" s="4"/>
      <c r="W13607" s="11"/>
      <c r="X13607" s="4"/>
      <c r="Y13607" s="11"/>
      <c r="Z13607" s="4"/>
      <c r="AA13607" s="1" t="s">
        <v>16</v>
      </c>
      <c r="AC13607" s="23" t="s">
        <v>37957</v>
      </c>
      <c r="AD13607" s="23" t="s">
        <v>41729</v>
      </c>
      <c r="AE13607" t="s">
        <v>35399</v>
      </c>
    </row>
    <row r="13608" spans="1:31" ht="15" customHeight="1">
      <c r="A13608" s="1">
        <v>13607</v>
      </c>
      <c r="B13608" s="1" t="s">
        <v>54</v>
      </c>
      <c r="C13608" s="1" t="s">
        <v>19907</v>
      </c>
      <c r="D13608" s="9" t="s">
        <v>7107</v>
      </c>
      <c r="E13608" s="12"/>
      <c r="F13608" s="9" t="s">
        <v>30703</v>
      </c>
      <c r="G13608" s="17">
        <v>9199090494</v>
      </c>
      <c r="H13608" s="2" t="s">
        <v>37779</v>
      </c>
      <c r="I13608" s="1" t="s">
        <v>9</v>
      </c>
      <c r="J13608" s="4" t="s">
        <v>47305</v>
      </c>
      <c r="K13608" s="3" t="s">
        <v>42</v>
      </c>
      <c r="L13608" s="4" t="s">
        <v>47305</v>
      </c>
      <c r="M13608" s="11"/>
      <c r="N13608" s="4"/>
      <c r="O13608" s="11"/>
      <c r="P13608" s="4"/>
      <c r="Q13608" s="11"/>
      <c r="R13608" s="4"/>
      <c r="S13608" s="11"/>
      <c r="T13608" s="4"/>
      <c r="U13608" s="11"/>
      <c r="V13608" s="4"/>
      <c r="W13608" s="11"/>
      <c r="X13608" s="4"/>
      <c r="Y13608" s="11"/>
      <c r="Z13608" s="4"/>
      <c r="AA13608" s="1" t="s">
        <v>16</v>
      </c>
      <c r="AC13608" s="23" t="s">
        <v>37957</v>
      </c>
      <c r="AD13608" s="23" t="s">
        <v>47285</v>
      </c>
      <c r="AE13608" t="s">
        <v>35410</v>
      </c>
    </row>
    <row r="13609" spans="1:31" ht="15" customHeight="1">
      <c r="A13609" s="1">
        <v>13608</v>
      </c>
      <c r="B13609" s="1" t="s">
        <v>54</v>
      </c>
      <c r="C13609" s="1" t="s">
        <v>19909</v>
      </c>
      <c r="D13609" s="9" t="s">
        <v>841</v>
      </c>
      <c r="E13609" s="12" t="s">
        <v>90</v>
      </c>
      <c r="F13609" s="9" t="s">
        <v>30705</v>
      </c>
      <c r="G13609" s="17">
        <v>91944944094</v>
      </c>
      <c r="H13609" s="2" t="s">
        <v>37779</v>
      </c>
      <c r="I13609" s="1" t="s">
        <v>62</v>
      </c>
      <c r="J13609" s="4" t="s">
        <v>47305</v>
      </c>
      <c r="K13609" s="11" t="s">
        <v>13</v>
      </c>
      <c r="L13609" s="4" t="s">
        <v>47305</v>
      </c>
      <c r="M13609" s="11"/>
      <c r="N13609" s="4"/>
      <c r="O13609" s="11"/>
      <c r="P13609" s="4"/>
      <c r="Q13609" s="11"/>
      <c r="R13609" s="4"/>
      <c r="S13609" s="11"/>
      <c r="T13609" s="4"/>
      <c r="U13609" s="11"/>
      <c r="V13609" s="4"/>
      <c r="W13609" s="11"/>
      <c r="X13609" s="4"/>
      <c r="Y13609" s="11"/>
      <c r="Z13609" s="4"/>
      <c r="AA13609" s="1" t="s">
        <v>16</v>
      </c>
      <c r="AC13609" s="23" t="s">
        <v>37957</v>
      </c>
      <c r="AD13609" s="23" t="s">
        <v>43736</v>
      </c>
      <c r="AE13609" t="s">
        <v>35410</v>
      </c>
    </row>
    <row r="13610" spans="1:31" ht="15" customHeight="1">
      <c r="A13610" s="1">
        <v>13609</v>
      </c>
      <c r="B13610" s="1" t="s">
        <v>54</v>
      </c>
      <c r="C13610" s="1" t="s">
        <v>19912</v>
      </c>
      <c r="D13610" s="9" t="s">
        <v>460</v>
      </c>
      <c r="E13610" s="12" t="s">
        <v>84</v>
      </c>
      <c r="F13610" s="9" t="s">
        <v>30707</v>
      </c>
      <c r="G13610" s="17">
        <v>9194444049</v>
      </c>
      <c r="H13610" s="2" t="s">
        <v>37779</v>
      </c>
      <c r="I13610" s="1" t="s">
        <v>62</v>
      </c>
      <c r="J13610" s="4" t="s">
        <v>47305</v>
      </c>
      <c r="K13610" s="11" t="s">
        <v>18748</v>
      </c>
      <c r="L13610" s="4" t="s">
        <v>47305</v>
      </c>
      <c r="M13610" s="11"/>
      <c r="N13610" s="4"/>
      <c r="O13610" s="11"/>
      <c r="P13610" s="4"/>
      <c r="Q13610" s="11"/>
      <c r="R13610" s="4"/>
      <c r="S13610" s="11"/>
      <c r="T13610" s="4"/>
      <c r="U13610" s="11"/>
      <c r="V13610" s="4"/>
      <c r="W13610" s="11"/>
      <c r="X13610" s="4"/>
      <c r="Y13610" s="11"/>
      <c r="Z13610" s="4"/>
      <c r="AA13610" s="1" t="s">
        <v>16</v>
      </c>
      <c r="AC13610" s="23" t="s">
        <v>37957</v>
      </c>
      <c r="AD13610" s="23" t="s">
        <v>40020</v>
      </c>
      <c r="AE13610" t="s">
        <v>35399</v>
      </c>
    </row>
    <row r="13611" spans="1:31" ht="15" customHeight="1">
      <c r="A13611" s="1">
        <v>13610</v>
      </c>
      <c r="B13611" s="1" t="s">
        <v>54</v>
      </c>
      <c r="C13611" s="1" t="s">
        <v>19917</v>
      </c>
      <c r="D13611" s="9" t="s">
        <v>2412</v>
      </c>
      <c r="E13611" s="12" t="s">
        <v>37644</v>
      </c>
      <c r="F13611" s="9" t="s">
        <v>30712</v>
      </c>
      <c r="G13611" s="17">
        <v>91944646464</v>
      </c>
      <c r="H13611" s="2" t="s">
        <v>37779</v>
      </c>
      <c r="I13611" s="1" t="s">
        <v>9</v>
      </c>
      <c r="J13611" s="4" t="s">
        <v>47305</v>
      </c>
      <c r="K13611" s="3" t="s">
        <v>17</v>
      </c>
      <c r="L13611" s="4" t="s">
        <v>47305</v>
      </c>
      <c r="M13611" s="11"/>
      <c r="N13611" s="4"/>
      <c r="O13611" s="11"/>
      <c r="P13611" s="4"/>
      <c r="Q13611" s="11"/>
      <c r="R13611" s="4"/>
      <c r="S13611" s="11"/>
      <c r="T13611" s="4"/>
      <c r="U13611" s="11"/>
      <c r="V13611" s="4"/>
      <c r="W13611" s="11"/>
      <c r="X13611" s="4"/>
      <c r="Y13611" s="11"/>
      <c r="Z13611" s="4"/>
      <c r="AA13611" s="1" t="s">
        <v>11</v>
      </c>
      <c r="AC13611" s="23" t="s">
        <v>37957</v>
      </c>
      <c r="AD13611" s="23" t="s">
        <v>47286</v>
      </c>
      <c r="AE13611" t="s">
        <v>35409</v>
      </c>
    </row>
    <row r="13612" spans="1:31" ht="15" customHeight="1">
      <c r="A13612" s="1">
        <v>13611</v>
      </c>
      <c r="B13612" s="1" t="s">
        <v>54</v>
      </c>
      <c r="C13612" s="1" t="s">
        <v>19920</v>
      </c>
      <c r="D13612" s="9" t="s">
        <v>37585</v>
      </c>
      <c r="E13612" s="12" t="s">
        <v>11890</v>
      </c>
      <c r="F13612" s="9" t="s">
        <v>18570</v>
      </c>
      <c r="G13612" s="17">
        <v>919469960</v>
      </c>
      <c r="H13612" s="2" t="s">
        <v>37779</v>
      </c>
      <c r="I13612" s="1" t="s">
        <v>62</v>
      </c>
      <c r="J13612" s="4" t="s">
        <v>47305</v>
      </c>
      <c r="K13612" s="3" t="s">
        <v>17</v>
      </c>
      <c r="L13612" s="4" t="s">
        <v>47305</v>
      </c>
      <c r="M13612" s="11"/>
      <c r="N13612" s="4"/>
      <c r="O13612" s="11"/>
      <c r="P13612" s="4"/>
      <c r="Q13612" s="11"/>
      <c r="R13612" s="4"/>
      <c r="S13612" s="11"/>
      <c r="T13612" s="4"/>
      <c r="U13612" s="11"/>
      <c r="V13612" s="4"/>
      <c r="W13612" s="11"/>
      <c r="X13612" s="4"/>
      <c r="Y13612" s="11"/>
      <c r="Z13612" s="4"/>
      <c r="AA13612" s="1" t="s">
        <v>16</v>
      </c>
      <c r="AC13612" s="23" t="s">
        <v>37957</v>
      </c>
      <c r="AD13612" s="23" t="s">
        <v>47287</v>
      </c>
      <c r="AE13612" t="s">
        <v>35399</v>
      </c>
    </row>
    <row r="13613" spans="1:31" ht="15" customHeight="1">
      <c r="A13613" s="1">
        <v>13612</v>
      </c>
      <c r="B13613" s="1" t="s">
        <v>54</v>
      </c>
      <c r="C13613" s="1" t="s">
        <v>19923</v>
      </c>
      <c r="D13613" s="9" t="s">
        <v>2205</v>
      </c>
      <c r="E13613" s="12" t="s">
        <v>8969</v>
      </c>
      <c r="F13613" s="9" t="s">
        <v>35324</v>
      </c>
      <c r="G13613" s="17">
        <v>914449046</v>
      </c>
      <c r="H13613" s="2" t="s">
        <v>37779</v>
      </c>
      <c r="I13613" s="1" t="s">
        <v>62</v>
      </c>
      <c r="J13613" s="4" t="s">
        <v>47305</v>
      </c>
      <c r="K13613" s="3" t="s">
        <v>17</v>
      </c>
      <c r="L13613" s="4" t="s">
        <v>47305</v>
      </c>
      <c r="M13613" s="11"/>
      <c r="N13613" s="4"/>
      <c r="O13613" s="11"/>
      <c r="P13613" s="4"/>
      <c r="Q13613" s="11"/>
      <c r="R13613" s="4"/>
      <c r="S13613" s="11"/>
      <c r="T13613" s="4"/>
      <c r="U13613" s="11"/>
      <c r="V13613" s="4"/>
      <c r="W13613" s="11"/>
      <c r="X13613" s="4"/>
      <c r="Y13613" s="11"/>
      <c r="Z13613" s="4"/>
      <c r="AA13613" s="1" t="s">
        <v>16</v>
      </c>
      <c r="AC13613" s="23" t="s">
        <v>37957</v>
      </c>
      <c r="AD13613" s="23" t="s">
        <v>43738</v>
      </c>
      <c r="AE13613" t="s">
        <v>35410</v>
      </c>
    </row>
    <row r="13614" spans="1:31" ht="15" customHeight="1">
      <c r="A13614" s="1">
        <v>13613</v>
      </c>
      <c r="B13614" s="1" t="s">
        <v>54</v>
      </c>
      <c r="C13614" s="1" t="s">
        <v>19925</v>
      </c>
      <c r="D13614" s="9" t="s">
        <v>5770</v>
      </c>
      <c r="E13614" s="12" t="s">
        <v>999</v>
      </c>
      <c r="F13614" s="9" t="s">
        <v>35325</v>
      </c>
      <c r="G13614" s="17">
        <v>914494469</v>
      </c>
      <c r="H13614" s="2" t="s">
        <v>37779</v>
      </c>
      <c r="I13614" s="1" t="s">
        <v>41</v>
      </c>
      <c r="J13614" s="4" t="s">
        <v>47305</v>
      </c>
      <c r="K13614" s="3" t="s">
        <v>42</v>
      </c>
      <c r="L13614" s="4" t="s">
        <v>47305</v>
      </c>
      <c r="M13614" s="11"/>
      <c r="N13614" s="4"/>
      <c r="O13614" s="11"/>
      <c r="P13614" s="4"/>
      <c r="Q13614" s="11"/>
      <c r="R13614" s="4"/>
      <c r="S13614" s="11"/>
      <c r="T13614" s="4"/>
      <c r="U13614" s="11"/>
      <c r="V13614" s="4"/>
      <c r="W13614" s="11"/>
      <c r="X13614" s="4"/>
      <c r="Y13614" s="11"/>
      <c r="Z13614" s="4"/>
      <c r="AA13614" s="1" t="s">
        <v>16</v>
      </c>
      <c r="AC13614" s="23" t="s">
        <v>37957</v>
      </c>
      <c r="AD13614" s="23" t="s">
        <v>40022</v>
      </c>
      <c r="AE13614" t="s">
        <v>35409</v>
      </c>
    </row>
    <row r="13615" spans="1:31" ht="15" customHeight="1">
      <c r="A13615" s="1">
        <v>13614</v>
      </c>
      <c r="B13615" s="1" t="s">
        <v>54</v>
      </c>
      <c r="C13615" s="1" t="s">
        <v>19928</v>
      </c>
      <c r="D13615" s="9" t="s">
        <v>2169</v>
      </c>
      <c r="E13615" s="12" t="s">
        <v>5056</v>
      </c>
      <c r="F13615" s="9" t="s">
        <v>30714</v>
      </c>
      <c r="G13615" s="17">
        <v>9144414496</v>
      </c>
      <c r="H13615" s="2" t="s">
        <v>37779</v>
      </c>
      <c r="I13615" s="1" t="s">
        <v>9</v>
      </c>
      <c r="J13615" s="4" t="s">
        <v>47305</v>
      </c>
      <c r="K13615" s="3" t="s">
        <v>17</v>
      </c>
      <c r="L13615" s="4" t="s">
        <v>47305</v>
      </c>
      <c r="M13615" s="11"/>
      <c r="N13615" s="4"/>
      <c r="O13615" s="11"/>
      <c r="P13615" s="4"/>
      <c r="Q13615" s="11"/>
      <c r="R13615" s="4"/>
      <c r="S13615" s="11"/>
      <c r="T13615" s="4"/>
      <c r="U13615" s="11"/>
      <c r="V13615" s="4"/>
      <c r="W13615" s="11"/>
      <c r="X13615" s="4"/>
      <c r="Y13615" s="11"/>
      <c r="Z13615" s="4"/>
      <c r="AA13615" s="1" t="s">
        <v>16</v>
      </c>
      <c r="AC13615" s="23" t="s">
        <v>37957</v>
      </c>
      <c r="AD13615" s="23" t="s">
        <v>47288</v>
      </c>
      <c r="AE13615" t="s">
        <v>35399</v>
      </c>
    </row>
    <row r="13616" spans="1:31" ht="15" customHeight="1">
      <c r="A13616" s="1">
        <v>13615</v>
      </c>
      <c r="B13616" s="1" t="s">
        <v>54</v>
      </c>
      <c r="C13616" s="1" t="s">
        <v>19929</v>
      </c>
      <c r="D13616" s="9" t="s">
        <v>9352</v>
      </c>
      <c r="E13616" s="12" t="s">
        <v>328</v>
      </c>
      <c r="F13616" s="9" t="s">
        <v>22262</v>
      </c>
      <c r="G13616" s="17">
        <v>9144149616</v>
      </c>
      <c r="H13616" s="2" t="s">
        <v>37779</v>
      </c>
      <c r="I13616" s="1" t="s">
        <v>9</v>
      </c>
      <c r="J13616" s="4" t="s">
        <v>47305</v>
      </c>
      <c r="K13616" s="3" t="s">
        <v>17</v>
      </c>
      <c r="L13616" s="4" t="s">
        <v>47305</v>
      </c>
      <c r="M13616" s="11"/>
      <c r="N13616" s="4"/>
      <c r="O13616" s="11"/>
      <c r="P13616" s="4"/>
      <c r="Q13616" s="11"/>
      <c r="R13616" s="4"/>
      <c r="S13616" s="11"/>
      <c r="T13616" s="4"/>
      <c r="U13616" s="11"/>
      <c r="V13616" s="4"/>
      <c r="W13616" s="11"/>
      <c r="X13616" s="4"/>
      <c r="Y13616" s="11"/>
      <c r="Z13616" s="4"/>
      <c r="AA13616" s="1" t="s">
        <v>16</v>
      </c>
      <c r="AC13616" s="23" t="s">
        <v>37957</v>
      </c>
      <c r="AD13616" s="23" t="s">
        <v>47289</v>
      </c>
      <c r="AE13616" t="s">
        <v>35410</v>
      </c>
    </row>
    <row r="13617" spans="1:31" ht="15" customHeight="1">
      <c r="A13617" s="1">
        <v>13616</v>
      </c>
      <c r="B13617" s="1" t="s">
        <v>54</v>
      </c>
      <c r="C13617" s="1" t="s">
        <v>19936</v>
      </c>
      <c r="D13617" s="9" t="s">
        <v>8239</v>
      </c>
      <c r="E13617" s="12" t="s">
        <v>37586</v>
      </c>
      <c r="F13617" s="9" t="s">
        <v>33296</v>
      </c>
      <c r="G13617" s="17">
        <v>9149406949</v>
      </c>
      <c r="H13617" s="2" t="s">
        <v>37779</v>
      </c>
      <c r="I13617" s="1" t="s">
        <v>41</v>
      </c>
      <c r="J13617" s="4" t="s">
        <v>47305</v>
      </c>
      <c r="K13617" s="3" t="s">
        <v>42</v>
      </c>
      <c r="L13617" s="4" t="s">
        <v>47305</v>
      </c>
      <c r="M13617" s="11"/>
      <c r="N13617" s="4"/>
      <c r="O13617" s="11"/>
      <c r="P13617" s="4"/>
      <c r="Q13617" s="11"/>
      <c r="R13617" s="4"/>
      <c r="S13617" s="11"/>
      <c r="T13617" s="4"/>
      <c r="U13617" s="11"/>
      <c r="V13617" s="4"/>
      <c r="W13617" s="11"/>
      <c r="X13617" s="4"/>
      <c r="Y13617" s="11"/>
      <c r="Z13617" s="4"/>
      <c r="AA13617" s="1" t="s">
        <v>16</v>
      </c>
      <c r="AC13617" s="23" t="s">
        <v>37959</v>
      </c>
      <c r="AD13617" s="23" t="s">
        <v>47279</v>
      </c>
      <c r="AE13617" t="s">
        <v>35410</v>
      </c>
    </row>
    <row r="13618" spans="1:31" ht="15" customHeight="1">
      <c r="A13618" s="1">
        <v>13617</v>
      </c>
      <c r="B13618" s="1" t="s">
        <v>54</v>
      </c>
      <c r="C13618" s="1" t="s">
        <v>19939</v>
      </c>
      <c r="D13618" s="9" t="s">
        <v>9199</v>
      </c>
      <c r="E13618" s="12" t="s">
        <v>1403</v>
      </c>
      <c r="F13618" s="9" t="s">
        <v>33297</v>
      </c>
      <c r="G13618" s="17">
        <v>9144096644</v>
      </c>
      <c r="H13618" s="2" t="s">
        <v>37779</v>
      </c>
      <c r="I13618" s="1" t="s">
        <v>9</v>
      </c>
      <c r="J13618" s="4" t="s">
        <v>47305</v>
      </c>
      <c r="K13618" s="3" t="s">
        <v>17</v>
      </c>
      <c r="L13618" s="4" t="s">
        <v>47305</v>
      </c>
      <c r="M13618" s="11"/>
      <c r="N13618" s="4"/>
      <c r="O13618" s="11"/>
      <c r="P13618" s="4"/>
      <c r="Q13618" s="11"/>
      <c r="R13618" s="4"/>
      <c r="S13618" s="11"/>
      <c r="T13618" s="4"/>
      <c r="U13618" s="11"/>
      <c r="V13618" s="4"/>
      <c r="W13618" s="11"/>
      <c r="X13618" s="4"/>
      <c r="Y13618" s="11"/>
      <c r="Z13618" s="4"/>
      <c r="AA13618" s="1" t="s">
        <v>11</v>
      </c>
      <c r="AC13618" s="23" t="s">
        <v>38084</v>
      </c>
      <c r="AD13618" s="23" t="s">
        <v>47279</v>
      </c>
      <c r="AE13618" t="s">
        <v>35409</v>
      </c>
    </row>
    <row r="13619" spans="1:31" ht="15" customHeight="1">
      <c r="A13619" s="1">
        <v>13618</v>
      </c>
      <c r="B13619" s="1" t="s">
        <v>54</v>
      </c>
      <c r="C13619" s="1" t="s">
        <v>19940</v>
      </c>
      <c r="D13619" s="9" t="s">
        <v>37719</v>
      </c>
      <c r="E13619" s="12" t="s">
        <v>2650</v>
      </c>
      <c r="F13619" s="9" t="s">
        <v>35327</v>
      </c>
      <c r="G13619" s="17">
        <v>9114944466</v>
      </c>
      <c r="H13619" s="2" t="s">
        <v>37779</v>
      </c>
      <c r="I13619" s="1" t="s">
        <v>9</v>
      </c>
      <c r="J13619" s="4" t="s">
        <v>47305</v>
      </c>
      <c r="K13619" s="3" t="s">
        <v>17</v>
      </c>
      <c r="L13619" s="4" t="s">
        <v>47305</v>
      </c>
      <c r="M13619" s="11"/>
      <c r="N13619" s="4"/>
      <c r="O13619" s="11"/>
      <c r="P13619" s="4"/>
      <c r="Q13619" s="11"/>
      <c r="R13619" s="4"/>
      <c r="S13619" s="11"/>
      <c r="T13619" s="4"/>
      <c r="U13619" s="11"/>
      <c r="V13619" s="4"/>
      <c r="W13619" s="11"/>
      <c r="X13619" s="4"/>
      <c r="Y13619" s="11"/>
      <c r="Z13619" s="4"/>
      <c r="AA13619" s="1" t="s">
        <v>11</v>
      </c>
      <c r="AC13619" s="23" t="s">
        <v>38085</v>
      </c>
      <c r="AD13619" s="23" t="s">
        <v>47279</v>
      </c>
      <c r="AE13619" t="s">
        <v>35399</v>
      </c>
    </row>
    <row r="13620" spans="1:31" ht="15" customHeight="1">
      <c r="A13620" s="1">
        <v>13619</v>
      </c>
      <c r="B13620" s="1" t="s">
        <v>54</v>
      </c>
      <c r="C13620" s="1" t="s">
        <v>19952</v>
      </c>
      <c r="D13620" s="9" t="s">
        <v>36533</v>
      </c>
      <c r="E13620" s="12" t="s">
        <v>37622</v>
      </c>
      <c r="F13620" s="9" t="s">
        <v>35330</v>
      </c>
      <c r="G13620" s="17">
        <v>9160004644</v>
      </c>
      <c r="H13620" s="2" t="s">
        <v>37779</v>
      </c>
      <c r="I13620" s="1" t="s">
        <v>62</v>
      </c>
      <c r="J13620" s="4" t="s">
        <v>47305</v>
      </c>
      <c r="K13620" s="3" t="s">
        <v>17</v>
      </c>
      <c r="L13620" s="4" t="s">
        <v>47305</v>
      </c>
      <c r="M13620" s="11"/>
      <c r="N13620" s="4"/>
      <c r="O13620" s="11"/>
      <c r="P13620" s="4"/>
      <c r="Q13620" s="11"/>
      <c r="R13620" s="4"/>
      <c r="S13620" s="11"/>
      <c r="T13620" s="4"/>
      <c r="U13620" s="11"/>
      <c r="V13620" s="4"/>
      <c r="W13620" s="11"/>
      <c r="X13620" s="4"/>
      <c r="Y13620" s="11"/>
      <c r="Z13620" s="4"/>
      <c r="AA13620" s="1" t="s">
        <v>16</v>
      </c>
      <c r="AC13620" s="23" t="s">
        <v>37892</v>
      </c>
      <c r="AD13620" s="23" t="s">
        <v>47279</v>
      </c>
      <c r="AE13620" t="s">
        <v>35410</v>
      </c>
    </row>
    <row r="13621" spans="1:31" ht="15" customHeight="1">
      <c r="A13621" s="1">
        <v>13620</v>
      </c>
      <c r="B13621" s="1" t="s">
        <v>54</v>
      </c>
      <c r="C13621" s="1" t="s">
        <v>19962</v>
      </c>
      <c r="D13621" s="9" t="s">
        <v>3813</v>
      </c>
      <c r="E13621" s="12" t="s">
        <v>7692</v>
      </c>
      <c r="F13621" s="9" t="s">
        <v>30731</v>
      </c>
      <c r="G13621" s="17">
        <v>9166916611</v>
      </c>
      <c r="H13621" s="2" t="s">
        <v>37779</v>
      </c>
      <c r="I13621" s="1" t="s">
        <v>9</v>
      </c>
      <c r="J13621" s="4" t="s">
        <v>47305</v>
      </c>
      <c r="K13621" s="3" t="s">
        <v>42</v>
      </c>
      <c r="L13621" s="4" t="s">
        <v>47305</v>
      </c>
      <c r="M13621" s="11"/>
      <c r="N13621" s="4"/>
      <c r="O13621" s="11"/>
      <c r="P13621" s="4"/>
      <c r="Q13621" s="11"/>
      <c r="R13621" s="4"/>
      <c r="S13621" s="11"/>
      <c r="T13621" s="4"/>
      <c r="U13621" s="11"/>
      <c r="V13621" s="4"/>
      <c r="W13621" s="11"/>
      <c r="X13621" s="4"/>
      <c r="Y13621" s="11"/>
      <c r="Z13621" s="4"/>
      <c r="AA13621" s="1" t="s">
        <v>16</v>
      </c>
      <c r="AC13621" s="23" t="s">
        <v>37892</v>
      </c>
      <c r="AD13621" s="23" t="s">
        <v>47279</v>
      </c>
      <c r="AE13621" t="s">
        <v>35399</v>
      </c>
    </row>
    <row r="13622" spans="1:31" ht="15" customHeight="1">
      <c r="A13622" s="1">
        <v>13621</v>
      </c>
      <c r="B13622" s="1" t="s">
        <v>54</v>
      </c>
      <c r="C13622" s="1" t="s">
        <v>19968</v>
      </c>
      <c r="D13622" s="9" t="s">
        <v>7768</v>
      </c>
      <c r="E13622" s="12"/>
      <c r="F13622" s="9" t="s">
        <v>35332</v>
      </c>
      <c r="G13622" s="17">
        <v>9140666196</v>
      </c>
      <c r="H13622" s="2" t="s">
        <v>37779</v>
      </c>
      <c r="I13622" s="1" t="s">
        <v>41</v>
      </c>
      <c r="J13622" s="4" t="s">
        <v>47305</v>
      </c>
      <c r="K13622" s="11" t="s">
        <v>13</v>
      </c>
      <c r="L13622" s="4" t="s">
        <v>47305</v>
      </c>
      <c r="M13622" s="11"/>
      <c r="N13622" s="4"/>
      <c r="O13622" s="11"/>
      <c r="P13622" s="4"/>
      <c r="Q13622" s="11"/>
      <c r="R13622" s="4"/>
      <c r="S13622" s="11"/>
      <c r="T13622" s="4"/>
      <c r="U13622" s="11"/>
      <c r="V13622" s="4"/>
      <c r="W13622" s="11"/>
      <c r="X13622" s="4"/>
      <c r="Y13622" s="11"/>
      <c r="Z13622" s="4"/>
      <c r="AA13622" s="1" t="s">
        <v>16</v>
      </c>
      <c r="AC13622" s="23" t="s">
        <v>37892</v>
      </c>
      <c r="AD13622" s="23" t="s">
        <v>47279</v>
      </c>
      <c r="AE13622" t="s">
        <v>35410</v>
      </c>
    </row>
    <row r="13623" spans="1:31" ht="15" customHeight="1">
      <c r="A13623" s="1">
        <v>13622</v>
      </c>
      <c r="B13623" s="1" t="s">
        <v>54</v>
      </c>
      <c r="C13623" s="1" t="s">
        <v>19969</v>
      </c>
      <c r="D13623" s="9" t="s">
        <v>332</v>
      </c>
      <c r="E13623" s="12" t="s">
        <v>558</v>
      </c>
      <c r="F13623" s="9" t="s">
        <v>30737</v>
      </c>
      <c r="G13623" s="17">
        <v>91406664906</v>
      </c>
      <c r="H13623" s="2" t="s">
        <v>37779</v>
      </c>
      <c r="I13623" s="1" t="s">
        <v>41</v>
      </c>
      <c r="J13623" s="4" t="s">
        <v>47305</v>
      </c>
      <c r="K13623" s="3" t="s">
        <v>42</v>
      </c>
      <c r="L13623" s="4" t="s">
        <v>47305</v>
      </c>
      <c r="M13623" s="11"/>
      <c r="N13623" s="4"/>
      <c r="O13623" s="11"/>
      <c r="P13623" s="4"/>
      <c r="Q13623" s="11"/>
      <c r="R13623" s="4"/>
      <c r="S13623" s="11"/>
      <c r="T13623" s="4"/>
      <c r="U13623" s="11"/>
      <c r="V13623" s="4"/>
      <c r="W13623" s="11"/>
      <c r="X13623" s="4"/>
      <c r="Y13623" s="11"/>
      <c r="Z13623" s="4"/>
      <c r="AA13623" s="1" t="s">
        <v>16</v>
      </c>
      <c r="AC13623" s="23" t="s">
        <v>37892</v>
      </c>
      <c r="AD13623" s="23" t="s">
        <v>47279</v>
      </c>
      <c r="AE13623" t="s">
        <v>35409</v>
      </c>
    </row>
    <row r="13624" spans="1:31" ht="15" customHeight="1">
      <c r="A13624" s="1">
        <v>13623</v>
      </c>
      <c r="B13624" s="1" t="s">
        <v>54</v>
      </c>
      <c r="C13624" s="1" t="s">
        <v>19974</v>
      </c>
      <c r="D13624" s="9" t="s">
        <v>1224</v>
      </c>
      <c r="E13624" s="12" t="s">
        <v>40</v>
      </c>
      <c r="F13624" s="9" t="s">
        <v>30742</v>
      </c>
      <c r="G13624" s="17">
        <v>9194969069</v>
      </c>
      <c r="H13624" s="2" t="s">
        <v>37779</v>
      </c>
      <c r="I13624" s="1" t="s">
        <v>62</v>
      </c>
      <c r="J13624" s="4" t="s">
        <v>47305</v>
      </c>
      <c r="K13624" s="3" t="s">
        <v>17</v>
      </c>
      <c r="L13624" s="4" t="s">
        <v>47305</v>
      </c>
      <c r="M13624" s="11"/>
      <c r="N13624" s="4"/>
      <c r="O13624" s="11"/>
      <c r="P13624" s="4"/>
      <c r="Q13624" s="11"/>
      <c r="R13624" s="4"/>
      <c r="S13624" s="11"/>
      <c r="T13624" s="4"/>
      <c r="U13624" s="11"/>
      <c r="V13624" s="4"/>
      <c r="W13624" s="11"/>
      <c r="X13624" s="4"/>
      <c r="Y13624" s="11"/>
      <c r="Z13624" s="4"/>
      <c r="AA13624" s="1" t="s">
        <v>16</v>
      </c>
      <c r="AC13624" s="23" t="s">
        <v>37892</v>
      </c>
      <c r="AD13624" s="23" t="s">
        <v>47279</v>
      </c>
      <c r="AE13624" t="s">
        <v>35409</v>
      </c>
    </row>
    <row r="13625" spans="1:31" ht="15" customHeight="1">
      <c r="A13625" s="1">
        <v>13624</v>
      </c>
      <c r="B13625" s="1" t="s">
        <v>54</v>
      </c>
      <c r="C13625" s="1" t="s">
        <v>19988</v>
      </c>
      <c r="D13625" s="9" t="s">
        <v>72</v>
      </c>
      <c r="E13625" s="12" t="s">
        <v>37587</v>
      </c>
      <c r="F13625" s="9" t="s">
        <v>30750</v>
      </c>
      <c r="G13625" s="17">
        <v>91016441196</v>
      </c>
      <c r="H13625" s="2" t="s">
        <v>37779</v>
      </c>
      <c r="I13625" s="1" t="s">
        <v>41</v>
      </c>
      <c r="J13625" s="4" t="s">
        <v>47305</v>
      </c>
      <c r="K13625" s="3" t="s">
        <v>17</v>
      </c>
      <c r="L13625" s="4" t="s">
        <v>47305</v>
      </c>
      <c r="M13625" s="11"/>
      <c r="N13625" s="4"/>
      <c r="O13625" s="11"/>
      <c r="P13625" s="4"/>
      <c r="Q13625" s="11"/>
      <c r="R13625" s="4"/>
      <c r="S13625" s="11"/>
      <c r="T13625" s="4"/>
      <c r="U13625" s="11"/>
      <c r="V13625" s="4"/>
      <c r="W13625" s="11"/>
      <c r="X13625" s="4"/>
      <c r="Y13625" s="11"/>
      <c r="Z13625" s="4"/>
      <c r="AA13625" s="1" t="s">
        <v>16</v>
      </c>
      <c r="AC13625" s="23" t="s">
        <v>37892</v>
      </c>
      <c r="AD13625" s="23" t="s">
        <v>47279</v>
      </c>
      <c r="AE13625" t="s">
        <v>35399</v>
      </c>
    </row>
    <row r="13626" spans="1:31" ht="15" customHeight="1">
      <c r="A13626" s="1">
        <v>13625</v>
      </c>
      <c r="B13626" s="1" t="s">
        <v>54</v>
      </c>
      <c r="C13626" s="1" t="s">
        <v>19992</v>
      </c>
      <c r="D13626" s="9" t="s">
        <v>37621</v>
      </c>
      <c r="E13626" s="12" t="s">
        <v>208</v>
      </c>
      <c r="F13626" s="9" t="s">
        <v>30752</v>
      </c>
      <c r="G13626" s="17">
        <v>91016094649</v>
      </c>
      <c r="H13626" s="2" t="s">
        <v>37779</v>
      </c>
      <c r="I13626" s="1" t="s">
        <v>62</v>
      </c>
      <c r="J13626" s="4" t="s">
        <v>47305</v>
      </c>
      <c r="K13626" s="3" t="s">
        <v>17</v>
      </c>
      <c r="L13626" s="4" t="s">
        <v>47305</v>
      </c>
      <c r="M13626" s="11"/>
      <c r="N13626" s="4"/>
      <c r="O13626" s="11"/>
      <c r="P13626" s="4"/>
      <c r="Q13626" s="11"/>
      <c r="R13626" s="4"/>
      <c r="S13626" s="11"/>
      <c r="T13626" s="4"/>
      <c r="U13626" s="11"/>
      <c r="V13626" s="4"/>
      <c r="W13626" s="11"/>
      <c r="X13626" s="4"/>
      <c r="Y13626" s="11"/>
      <c r="Z13626" s="4"/>
      <c r="AA13626" s="1" t="s">
        <v>16</v>
      </c>
      <c r="AC13626" s="23" t="s">
        <v>37892</v>
      </c>
      <c r="AD13626" s="23" t="s">
        <v>47279</v>
      </c>
      <c r="AE13626" t="s">
        <v>35409</v>
      </c>
    </row>
    <row r="13627" spans="1:31" ht="15" customHeight="1">
      <c r="A13627" s="1">
        <v>13626</v>
      </c>
      <c r="B13627" s="1" t="s">
        <v>54</v>
      </c>
      <c r="C13627" s="1" t="s">
        <v>19993</v>
      </c>
      <c r="D13627" s="9" t="s">
        <v>16318</v>
      </c>
      <c r="E13627" s="12" t="s">
        <v>270</v>
      </c>
      <c r="F13627" s="9" t="s">
        <v>35337</v>
      </c>
      <c r="G13627" s="17">
        <v>9101644149</v>
      </c>
      <c r="H13627" s="2" t="s">
        <v>37779</v>
      </c>
      <c r="I13627" s="1" t="s">
        <v>62</v>
      </c>
      <c r="J13627" s="4" t="s">
        <v>47305</v>
      </c>
      <c r="K13627" s="3" t="s">
        <v>42</v>
      </c>
      <c r="L13627" s="4" t="s">
        <v>47305</v>
      </c>
      <c r="M13627" s="11"/>
      <c r="N13627" s="4"/>
      <c r="O13627" s="11"/>
      <c r="P13627" s="4"/>
      <c r="Q13627" s="11"/>
      <c r="R13627" s="4"/>
      <c r="S13627" s="11"/>
      <c r="T13627" s="4"/>
      <c r="U13627" s="11"/>
      <c r="V13627" s="4"/>
      <c r="W13627" s="11"/>
      <c r="X13627" s="4"/>
      <c r="Y13627" s="11"/>
      <c r="Z13627" s="4"/>
      <c r="AA13627" s="1" t="s">
        <v>16</v>
      </c>
      <c r="AC13627" s="23" t="s">
        <v>37892</v>
      </c>
      <c r="AD13627" s="23" t="s">
        <v>47279</v>
      </c>
      <c r="AE13627" t="s">
        <v>35409</v>
      </c>
    </row>
    <row r="13628" spans="1:31" ht="15" customHeight="1">
      <c r="A13628" s="1">
        <v>13627</v>
      </c>
      <c r="B13628" s="1" t="s">
        <v>54</v>
      </c>
      <c r="C13628" s="1" t="s">
        <v>19999</v>
      </c>
      <c r="D13628" s="9" t="s">
        <v>2399</v>
      </c>
      <c r="E13628" s="12" t="s">
        <v>5511</v>
      </c>
      <c r="F13628" s="9" t="s">
        <v>30757</v>
      </c>
      <c r="G13628" s="17">
        <v>91696446901</v>
      </c>
      <c r="H13628" s="2" t="s">
        <v>37779</v>
      </c>
      <c r="I13628" s="1" t="s">
        <v>41</v>
      </c>
      <c r="J13628" s="4" t="s">
        <v>47305</v>
      </c>
      <c r="K13628" s="3" t="s">
        <v>42</v>
      </c>
      <c r="L13628" s="4" t="s">
        <v>47305</v>
      </c>
      <c r="M13628" s="11"/>
      <c r="N13628" s="4"/>
      <c r="O13628" s="11"/>
      <c r="P13628" s="4"/>
      <c r="Q13628" s="11"/>
      <c r="R13628" s="4"/>
      <c r="S13628" s="11"/>
      <c r="T13628" s="4"/>
      <c r="U13628" s="11"/>
      <c r="V13628" s="4"/>
      <c r="W13628" s="11"/>
      <c r="X13628" s="4"/>
      <c r="Y13628" s="11"/>
      <c r="Z13628" s="4"/>
      <c r="AA13628" s="1" t="s">
        <v>11</v>
      </c>
      <c r="AC13628" s="23" t="s">
        <v>37892</v>
      </c>
      <c r="AD13628" s="23" t="s">
        <v>47279</v>
      </c>
      <c r="AE13628" t="s">
        <v>35409</v>
      </c>
    </row>
    <row r="13629" spans="1:31" ht="15" customHeight="1">
      <c r="A13629" s="1">
        <v>13628</v>
      </c>
      <c r="B13629" s="1" t="s">
        <v>54</v>
      </c>
      <c r="C13629" s="1" t="s">
        <v>20004</v>
      </c>
      <c r="D13629" s="9" t="s">
        <v>37720</v>
      </c>
      <c r="E13629" s="12" t="s">
        <v>37721</v>
      </c>
      <c r="F13629" s="9" t="s">
        <v>30761</v>
      </c>
      <c r="G13629" s="17">
        <v>91999466494</v>
      </c>
      <c r="H13629" s="2" t="s">
        <v>37779</v>
      </c>
      <c r="I13629" s="1" t="s">
        <v>62</v>
      </c>
      <c r="J13629" s="4" t="s">
        <v>47305</v>
      </c>
      <c r="K13629" s="3" t="s">
        <v>17</v>
      </c>
      <c r="L13629" s="4" t="s">
        <v>47305</v>
      </c>
      <c r="M13629" s="11"/>
      <c r="N13629" s="4"/>
      <c r="O13629" s="11"/>
      <c r="P13629" s="4"/>
      <c r="Q13629" s="11"/>
      <c r="R13629" s="4"/>
      <c r="S13629" s="11"/>
      <c r="T13629" s="4"/>
      <c r="U13629" s="11"/>
      <c r="V13629" s="4"/>
      <c r="W13629" s="11"/>
      <c r="X13629" s="4"/>
      <c r="Y13629" s="11"/>
      <c r="Z13629" s="4"/>
      <c r="AA13629" s="1" t="s">
        <v>11</v>
      </c>
      <c r="AC13629" s="23" t="s">
        <v>37892</v>
      </c>
      <c r="AD13629" s="23" t="s">
        <v>47279</v>
      </c>
      <c r="AE13629" t="s">
        <v>35394</v>
      </c>
    </row>
    <row r="13630" spans="1:31" ht="15" customHeight="1">
      <c r="A13630" s="1">
        <v>13629</v>
      </c>
      <c r="B13630" s="1" t="s">
        <v>54</v>
      </c>
      <c r="C13630" s="1" t="s">
        <v>20010</v>
      </c>
      <c r="D13630" s="9" t="s">
        <v>37722</v>
      </c>
      <c r="E13630" s="12" t="s">
        <v>1430</v>
      </c>
      <c r="F13630" s="9" t="s">
        <v>35341</v>
      </c>
      <c r="G13630" s="17">
        <v>919944194614</v>
      </c>
      <c r="H13630" s="2" t="s">
        <v>37779</v>
      </c>
      <c r="I13630" s="1" t="s">
        <v>41</v>
      </c>
      <c r="J13630" s="4" t="s">
        <v>47305</v>
      </c>
      <c r="K13630" s="3" t="s">
        <v>17</v>
      </c>
      <c r="L13630" s="4" t="s">
        <v>47305</v>
      </c>
      <c r="M13630" s="11"/>
      <c r="N13630" s="4"/>
      <c r="O13630" s="11"/>
      <c r="P13630" s="4"/>
      <c r="Q13630" s="11"/>
      <c r="R13630" s="4"/>
      <c r="S13630" s="11"/>
      <c r="T13630" s="4"/>
      <c r="U13630" s="11"/>
      <c r="V13630" s="4"/>
      <c r="W13630" s="11"/>
      <c r="X13630" s="4"/>
      <c r="Y13630" s="11"/>
      <c r="Z13630" s="4"/>
      <c r="AA13630" s="1" t="s">
        <v>16</v>
      </c>
      <c r="AC13630" s="23" t="s">
        <v>37892</v>
      </c>
      <c r="AD13630" s="23" t="s">
        <v>47279</v>
      </c>
      <c r="AE13630" t="s">
        <v>35394</v>
      </c>
    </row>
    <row r="13631" spans="1:31" ht="15" customHeight="1">
      <c r="A13631" s="1">
        <v>13630</v>
      </c>
      <c r="B13631" s="1" t="s">
        <v>54</v>
      </c>
      <c r="C13631" s="1" t="s">
        <v>20015</v>
      </c>
      <c r="D13631" s="9" t="s">
        <v>12080</v>
      </c>
      <c r="E13631" s="12" t="s">
        <v>37588</v>
      </c>
      <c r="F13631" s="9" t="s">
        <v>30766</v>
      </c>
      <c r="G13631" s="17">
        <v>919446949664</v>
      </c>
      <c r="H13631" s="2" t="s">
        <v>37779</v>
      </c>
      <c r="I13631" s="1" t="s">
        <v>62</v>
      </c>
      <c r="J13631" s="4" t="s">
        <v>47305</v>
      </c>
      <c r="K13631" s="3" t="s">
        <v>17</v>
      </c>
      <c r="L13631" s="4" t="s">
        <v>47305</v>
      </c>
      <c r="M13631" s="11"/>
      <c r="N13631" s="4"/>
      <c r="O13631" s="11"/>
      <c r="P13631" s="4"/>
      <c r="Q13631" s="11"/>
      <c r="R13631" s="4"/>
      <c r="S13631" s="11"/>
      <c r="T13631" s="4"/>
      <c r="U13631" s="11"/>
      <c r="V13631" s="4"/>
      <c r="W13631" s="11"/>
      <c r="X13631" s="4"/>
      <c r="Y13631" s="11"/>
      <c r="Z13631" s="4"/>
      <c r="AA13631" s="1" t="s">
        <v>16</v>
      </c>
      <c r="AC13631" s="23" t="s">
        <v>37892</v>
      </c>
      <c r="AD13631" s="23" t="s">
        <v>47279</v>
      </c>
      <c r="AE13631" t="s">
        <v>35399</v>
      </c>
    </row>
    <row r="13632" spans="1:31" ht="15" customHeight="1">
      <c r="A13632" s="1">
        <v>13631</v>
      </c>
      <c r="B13632" s="1" t="s">
        <v>54</v>
      </c>
      <c r="C13632" s="1" t="s">
        <v>20016</v>
      </c>
      <c r="D13632" s="9" t="s">
        <v>1046</v>
      </c>
      <c r="E13632" s="12"/>
      <c r="F13632" s="9" t="s">
        <v>30767</v>
      </c>
      <c r="G13632" s="17">
        <v>919446161094</v>
      </c>
      <c r="H13632" s="2" t="s">
        <v>37779</v>
      </c>
      <c r="I13632" s="1" t="s">
        <v>9</v>
      </c>
      <c r="J13632" s="4" t="s">
        <v>47305</v>
      </c>
      <c r="K13632" s="3" t="s">
        <v>17</v>
      </c>
      <c r="L13632" s="4" t="s">
        <v>47305</v>
      </c>
      <c r="M13632" s="11"/>
      <c r="N13632" s="4"/>
      <c r="O13632" s="11"/>
      <c r="P13632" s="4"/>
      <c r="Q13632" s="11"/>
      <c r="R13632" s="4"/>
      <c r="S13632" s="11"/>
      <c r="T13632" s="4"/>
      <c r="U13632" s="11"/>
      <c r="V13632" s="4"/>
      <c r="W13632" s="11"/>
      <c r="X13632" s="4"/>
      <c r="Y13632" s="11"/>
      <c r="Z13632" s="4"/>
      <c r="AA13632" s="1" t="s">
        <v>11</v>
      </c>
      <c r="AC13632" s="23" t="s">
        <v>37892</v>
      </c>
      <c r="AD13632" s="23" t="s">
        <v>47279</v>
      </c>
      <c r="AE13632" t="s">
        <v>35394</v>
      </c>
    </row>
    <row r="13633" spans="1:31" ht="15" customHeight="1">
      <c r="A13633" s="1">
        <v>13632</v>
      </c>
      <c r="B13633" s="1" t="s">
        <v>54</v>
      </c>
      <c r="C13633" s="1" t="s">
        <v>20018</v>
      </c>
      <c r="D13633" s="9" t="s">
        <v>1227</v>
      </c>
      <c r="E13633" s="12" t="s">
        <v>37703</v>
      </c>
      <c r="F13633" s="9" t="s">
        <v>30769</v>
      </c>
      <c r="G13633" s="17">
        <v>91946461416</v>
      </c>
      <c r="H13633" s="2" t="s">
        <v>37779</v>
      </c>
      <c r="I13633" s="1" t="s">
        <v>62</v>
      </c>
      <c r="J13633" s="4" t="s">
        <v>47305</v>
      </c>
      <c r="K13633" s="3" t="s">
        <v>17</v>
      </c>
      <c r="L13633" s="4" t="s">
        <v>47305</v>
      </c>
      <c r="M13633" s="11"/>
      <c r="N13633" s="4"/>
      <c r="O13633" s="11"/>
      <c r="P13633" s="4"/>
      <c r="Q13633" s="11"/>
      <c r="R13633" s="4"/>
      <c r="S13633" s="11"/>
      <c r="T13633" s="4"/>
      <c r="U13633" s="11"/>
      <c r="V13633" s="4"/>
      <c r="W13633" s="11"/>
      <c r="X13633" s="4"/>
      <c r="Y13633" s="11"/>
      <c r="Z13633" s="4"/>
      <c r="AA13633" s="1" t="s">
        <v>16</v>
      </c>
      <c r="AC13633" s="23" t="s">
        <v>37892</v>
      </c>
      <c r="AD13633" s="23" t="s">
        <v>47279</v>
      </c>
      <c r="AE13633" t="s">
        <v>35394</v>
      </c>
    </row>
    <row r="13634" spans="1:31" ht="15" customHeight="1">
      <c r="A13634" s="1">
        <v>13633</v>
      </c>
      <c r="B13634" s="1" t="s">
        <v>54</v>
      </c>
      <c r="C13634" s="1" t="s">
        <v>20020</v>
      </c>
      <c r="D13634" s="9" t="s">
        <v>734</v>
      </c>
      <c r="E13634" s="12" t="s">
        <v>139</v>
      </c>
      <c r="F13634" s="9" t="s">
        <v>30770</v>
      </c>
      <c r="G13634" s="17">
        <v>91944446400</v>
      </c>
      <c r="H13634" s="2" t="s">
        <v>37779</v>
      </c>
      <c r="I13634" s="1" t="s">
        <v>41</v>
      </c>
      <c r="J13634" s="4" t="s">
        <v>47305</v>
      </c>
      <c r="K13634" s="3" t="s">
        <v>42</v>
      </c>
      <c r="L13634" s="4" t="s">
        <v>47305</v>
      </c>
      <c r="M13634" s="11"/>
      <c r="N13634" s="4"/>
      <c r="O13634" s="11"/>
      <c r="P13634" s="4"/>
      <c r="Q13634" s="11"/>
      <c r="R13634" s="4"/>
      <c r="S13634" s="11"/>
      <c r="T13634" s="4"/>
      <c r="U13634" s="11"/>
      <c r="V13634" s="4"/>
      <c r="W13634" s="11"/>
      <c r="X13634" s="4"/>
      <c r="Y13634" s="11"/>
      <c r="Z13634" s="4"/>
      <c r="AA13634" s="1" t="s">
        <v>16</v>
      </c>
      <c r="AC13634" s="23" t="s">
        <v>37892</v>
      </c>
      <c r="AD13634" s="23" t="s">
        <v>47279</v>
      </c>
      <c r="AE13634" t="s">
        <v>35394</v>
      </c>
    </row>
    <row r="13635" spans="1:31" ht="15" customHeight="1">
      <c r="A13635" s="1">
        <v>13634</v>
      </c>
      <c r="B13635" s="1" t="s">
        <v>54</v>
      </c>
      <c r="C13635" s="1" t="s">
        <v>20024</v>
      </c>
      <c r="D13635" s="9" t="s">
        <v>4959</v>
      </c>
      <c r="E13635" s="12"/>
      <c r="F13635" s="9" t="s">
        <v>30772</v>
      </c>
      <c r="G13635" s="17">
        <v>91969494094</v>
      </c>
      <c r="H13635" s="2" t="s">
        <v>37779</v>
      </c>
      <c r="I13635" s="1" t="s">
        <v>41</v>
      </c>
      <c r="J13635" s="4" t="s">
        <v>47305</v>
      </c>
      <c r="K13635" s="3" t="s">
        <v>42</v>
      </c>
      <c r="L13635" s="4" t="s">
        <v>47305</v>
      </c>
      <c r="M13635" s="11"/>
      <c r="N13635" s="4"/>
      <c r="O13635" s="11"/>
      <c r="P13635" s="4"/>
      <c r="Q13635" s="11"/>
      <c r="R13635" s="4"/>
      <c r="S13635" s="11"/>
      <c r="T13635" s="4"/>
      <c r="U13635" s="11"/>
      <c r="V13635" s="4"/>
      <c r="W13635" s="11"/>
      <c r="X13635" s="4"/>
      <c r="Y13635" s="11"/>
      <c r="Z13635" s="4"/>
      <c r="AA13635" s="1" t="s">
        <v>16</v>
      </c>
      <c r="AC13635" s="23" t="s">
        <v>37892</v>
      </c>
      <c r="AD13635" s="23" t="s">
        <v>47279</v>
      </c>
      <c r="AE13635" t="s">
        <v>35399</v>
      </c>
    </row>
    <row r="13636" spans="1:31" ht="15" customHeight="1">
      <c r="A13636" s="1">
        <v>13635</v>
      </c>
      <c r="B13636" s="1" t="s">
        <v>54</v>
      </c>
      <c r="C13636" s="1" t="s">
        <v>20025</v>
      </c>
      <c r="D13636" s="9" t="s">
        <v>463</v>
      </c>
      <c r="E13636" s="12"/>
      <c r="F13636" s="9" t="s">
        <v>30773</v>
      </c>
      <c r="G13636" s="17">
        <v>919601444414</v>
      </c>
      <c r="H13636" s="2" t="s">
        <v>37779</v>
      </c>
      <c r="I13636" s="1" t="s">
        <v>62</v>
      </c>
      <c r="J13636" s="4" t="s">
        <v>47305</v>
      </c>
      <c r="K13636" s="11" t="s">
        <v>13</v>
      </c>
      <c r="L13636" s="4" t="s">
        <v>47305</v>
      </c>
      <c r="M13636" s="11"/>
      <c r="N13636" s="4"/>
      <c r="O13636" s="11"/>
      <c r="P13636" s="4"/>
      <c r="Q13636" s="11"/>
      <c r="R13636" s="4"/>
      <c r="S13636" s="11"/>
      <c r="T13636" s="4"/>
      <c r="U13636" s="11"/>
      <c r="V13636" s="4"/>
      <c r="W13636" s="11"/>
      <c r="X13636" s="4"/>
      <c r="Y13636" s="11"/>
      <c r="Z13636" s="4"/>
      <c r="AA13636" s="1" t="s">
        <v>16</v>
      </c>
      <c r="AC13636" s="23" t="s">
        <v>37892</v>
      </c>
      <c r="AD13636" s="23" t="s">
        <v>47279</v>
      </c>
      <c r="AE13636" t="s">
        <v>35410</v>
      </c>
    </row>
    <row r="13637" spans="1:31" ht="15" customHeight="1">
      <c r="A13637" s="1">
        <v>13636</v>
      </c>
      <c r="B13637" s="1" t="s">
        <v>54</v>
      </c>
      <c r="C13637" s="1" t="s">
        <v>20034</v>
      </c>
      <c r="D13637" s="9" t="s">
        <v>1248</v>
      </c>
      <c r="E13637" s="12" t="s">
        <v>7289</v>
      </c>
      <c r="F13637" s="9" t="s">
        <v>30780</v>
      </c>
      <c r="G13637" s="17">
        <v>91910646964</v>
      </c>
      <c r="H13637" s="2" t="s">
        <v>37779</v>
      </c>
      <c r="I13637" s="1" t="s">
        <v>41</v>
      </c>
      <c r="J13637" s="4" t="s">
        <v>47305</v>
      </c>
      <c r="K13637" s="3" t="s">
        <v>42</v>
      </c>
      <c r="L13637" s="4" t="s">
        <v>47305</v>
      </c>
      <c r="M13637" s="11"/>
      <c r="N13637" s="4"/>
      <c r="O13637" s="11"/>
      <c r="P13637" s="4"/>
      <c r="Q13637" s="11"/>
      <c r="R13637" s="4"/>
      <c r="S13637" s="11"/>
      <c r="T13637" s="4"/>
      <c r="U13637" s="11"/>
      <c r="V13637" s="4"/>
      <c r="W13637" s="11"/>
      <c r="X13637" s="4"/>
      <c r="Y13637" s="11"/>
      <c r="Z13637" s="4"/>
      <c r="AA13637" s="1" t="s">
        <v>16</v>
      </c>
      <c r="AC13637" s="23" t="s">
        <v>37892</v>
      </c>
      <c r="AD13637" s="23" t="s">
        <v>47279</v>
      </c>
      <c r="AE13637" t="s">
        <v>35399</v>
      </c>
    </row>
    <row r="13638" spans="1:31" ht="15" customHeight="1">
      <c r="A13638" s="1">
        <v>13637</v>
      </c>
      <c r="B13638" s="1" t="s">
        <v>54</v>
      </c>
      <c r="C13638" s="1" t="s">
        <v>20037</v>
      </c>
      <c r="D13638" s="9" t="s">
        <v>1160</v>
      </c>
      <c r="E13638" s="12" t="s">
        <v>10849</v>
      </c>
      <c r="F13638" s="9" t="s">
        <v>30783</v>
      </c>
      <c r="G13638" s="17">
        <v>919099046</v>
      </c>
      <c r="H13638" s="2" t="s">
        <v>37779</v>
      </c>
      <c r="I13638" s="1" t="s">
        <v>62</v>
      </c>
      <c r="J13638" s="4" t="s">
        <v>47305</v>
      </c>
      <c r="K13638" s="11" t="s">
        <v>18748</v>
      </c>
      <c r="L13638" s="4" t="s">
        <v>47305</v>
      </c>
      <c r="M13638" s="11"/>
      <c r="N13638" s="4"/>
      <c r="O13638" s="11"/>
      <c r="P13638" s="4"/>
      <c r="Q13638" s="11"/>
      <c r="R13638" s="4"/>
      <c r="S13638" s="11"/>
      <c r="T13638" s="4"/>
      <c r="U13638" s="11"/>
      <c r="V13638" s="4"/>
      <c r="W13638" s="11"/>
      <c r="X13638" s="4"/>
      <c r="Y13638" s="11"/>
      <c r="Z13638" s="4"/>
      <c r="AA13638" s="1" t="s">
        <v>16</v>
      </c>
      <c r="AC13638" s="23" t="s">
        <v>37892</v>
      </c>
      <c r="AD13638" s="23" t="s">
        <v>47279</v>
      </c>
      <c r="AE13638" t="s">
        <v>35409</v>
      </c>
    </row>
    <row r="13639" spans="1:31" ht="15" customHeight="1">
      <c r="A13639" s="1">
        <v>13638</v>
      </c>
      <c r="B13639" s="1" t="s">
        <v>54</v>
      </c>
      <c r="C13639" s="1" t="s">
        <v>20038</v>
      </c>
      <c r="D13639" s="9" t="s">
        <v>359</v>
      </c>
      <c r="E13639" s="12" t="s">
        <v>35436</v>
      </c>
      <c r="F13639" s="9" t="s">
        <v>20978</v>
      </c>
      <c r="G13639" s="17">
        <v>919016440644</v>
      </c>
      <c r="H13639" s="2" t="s">
        <v>37779</v>
      </c>
      <c r="I13639" s="1" t="s">
        <v>9</v>
      </c>
      <c r="J13639" s="4" t="s">
        <v>47305</v>
      </c>
      <c r="K13639" s="3" t="s">
        <v>17</v>
      </c>
      <c r="L13639" s="4" t="s">
        <v>47305</v>
      </c>
      <c r="M13639" s="11"/>
      <c r="N13639" s="4"/>
      <c r="O13639" s="11"/>
      <c r="P13639" s="4"/>
      <c r="Q13639" s="11"/>
      <c r="R13639" s="4"/>
      <c r="S13639" s="11"/>
      <c r="T13639" s="4"/>
      <c r="U13639" s="11"/>
      <c r="V13639" s="4"/>
      <c r="W13639" s="11"/>
      <c r="X13639" s="4"/>
      <c r="Y13639" s="11"/>
      <c r="Z13639" s="4"/>
      <c r="AA13639" s="1" t="s">
        <v>16</v>
      </c>
      <c r="AC13639" s="23" t="s">
        <v>37892</v>
      </c>
      <c r="AD13639" s="23" t="s">
        <v>47279</v>
      </c>
      <c r="AE13639" t="s">
        <v>35410</v>
      </c>
    </row>
    <row r="13640" spans="1:31" ht="15" customHeight="1">
      <c r="A13640" s="1">
        <v>13639</v>
      </c>
      <c r="B13640" s="1" t="s">
        <v>54</v>
      </c>
      <c r="C13640" s="1" t="s">
        <v>20042</v>
      </c>
      <c r="D13640" s="9" t="s">
        <v>727</v>
      </c>
      <c r="E13640" s="12" t="s">
        <v>362</v>
      </c>
      <c r="F13640" s="9" t="s">
        <v>30785</v>
      </c>
      <c r="G13640" s="17">
        <v>914469969141</v>
      </c>
      <c r="H13640" s="2" t="s">
        <v>37779</v>
      </c>
      <c r="I13640" s="1" t="s">
        <v>41</v>
      </c>
      <c r="J13640" s="4" t="s">
        <v>47305</v>
      </c>
      <c r="K13640" s="3" t="s">
        <v>17</v>
      </c>
      <c r="L13640" s="4" t="s">
        <v>47305</v>
      </c>
      <c r="M13640" s="11"/>
      <c r="N13640" s="4"/>
      <c r="O13640" s="11"/>
      <c r="P13640" s="4"/>
      <c r="Q13640" s="11"/>
      <c r="R13640" s="4"/>
      <c r="S13640" s="11"/>
      <c r="T13640" s="4"/>
      <c r="U13640" s="11"/>
      <c r="V13640" s="4"/>
      <c r="W13640" s="11"/>
      <c r="X13640" s="4"/>
      <c r="Y13640" s="11"/>
      <c r="Z13640" s="4"/>
      <c r="AA13640" s="1" t="s">
        <v>16</v>
      </c>
      <c r="AC13640" s="23" t="s">
        <v>37892</v>
      </c>
      <c r="AD13640" s="23" t="s">
        <v>47279</v>
      </c>
      <c r="AE13640" t="s">
        <v>35409</v>
      </c>
    </row>
    <row r="13641" spans="1:31" ht="15" customHeight="1">
      <c r="A13641" s="1">
        <v>13640</v>
      </c>
      <c r="B13641" s="1" t="s">
        <v>54</v>
      </c>
      <c r="C13641" s="1" t="s">
        <v>20045</v>
      </c>
      <c r="D13641" s="9" t="s">
        <v>1551</v>
      </c>
      <c r="E13641" s="12" t="s">
        <v>999</v>
      </c>
      <c r="F13641" s="9" t="s">
        <v>27689</v>
      </c>
      <c r="G13641" s="17">
        <v>914494004441</v>
      </c>
      <c r="H13641" s="2" t="s">
        <v>37779</v>
      </c>
      <c r="I13641" s="1" t="s">
        <v>41</v>
      </c>
      <c r="J13641" s="4" t="s">
        <v>47305</v>
      </c>
      <c r="K13641" s="3" t="s">
        <v>42</v>
      </c>
      <c r="L13641" s="4" t="s">
        <v>47305</v>
      </c>
      <c r="M13641" s="11"/>
      <c r="N13641" s="4"/>
      <c r="O13641" s="11"/>
      <c r="P13641" s="4"/>
      <c r="Q13641" s="11"/>
      <c r="R13641" s="4"/>
      <c r="S13641" s="11"/>
      <c r="T13641" s="4"/>
      <c r="U13641" s="11"/>
      <c r="V13641" s="4"/>
      <c r="W13641" s="11"/>
      <c r="X13641" s="4"/>
      <c r="Y13641" s="11"/>
      <c r="Z13641" s="4"/>
      <c r="AA13641" s="1" t="s">
        <v>16</v>
      </c>
      <c r="AC13641" s="23" t="s">
        <v>37892</v>
      </c>
      <c r="AD13641" s="23" t="s">
        <v>47279</v>
      </c>
      <c r="AE13641" t="s">
        <v>35410</v>
      </c>
    </row>
    <row r="13642" spans="1:31" ht="15" customHeight="1">
      <c r="A13642" s="1">
        <v>13641</v>
      </c>
      <c r="B13642" s="1" t="s">
        <v>54</v>
      </c>
      <c r="C13642" s="1" t="s">
        <v>20048</v>
      </c>
      <c r="D13642" s="9" t="s">
        <v>9009</v>
      </c>
      <c r="E13642" s="12"/>
      <c r="F13642" s="9" t="s">
        <v>33304</v>
      </c>
      <c r="G13642" s="17">
        <v>91406669614</v>
      </c>
      <c r="H13642" s="2" t="s">
        <v>37779</v>
      </c>
      <c r="I13642" s="1" t="s">
        <v>62</v>
      </c>
      <c r="J13642" s="4" t="s">
        <v>47305</v>
      </c>
      <c r="K13642" s="3" t="s">
        <v>17</v>
      </c>
      <c r="L13642" s="4" t="s">
        <v>47305</v>
      </c>
      <c r="M13642" s="11"/>
      <c r="N13642" s="4"/>
      <c r="O13642" s="11"/>
      <c r="P13642" s="4"/>
      <c r="Q13642" s="11"/>
      <c r="R13642" s="4"/>
      <c r="S13642" s="11"/>
      <c r="T13642" s="4"/>
      <c r="U13642" s="11"/>
      <c r="V13642" s="4"/>
      <c r="W13642" s="11"/>
      <c r="X13642" s="4"/>
      <c r="Y13642" s="11"/>
      <c r="Z13642" s="4"/>
      <c r="AA13642" s="1" t="s">
        <v>16</v>
      </c>
      <c r="AC13642" s="23" t="s">
        <v>37892</v>
      </c>
      <c r="AD13642" s="23" t="s">
        <v>47279</v>
      </c>
      <c r="AE13642" t="s">
        <v>35409</v>
      </c>
    </row>
    <row r="13643" spans="1:31" ht="15" customHeight="1">
      <c r="A13643" s="1">
        <v>13642</v>
      </c>
      <c r="B13643" s="1" t="s">
        <v>54</v>
      </c>
      <c r="C13643" s="1" t="s">
        <v>20049</v>
      </c>
      <c r="D13643" s="9" t="s">
        <v>1636</v>
      </c>
      <c r="E13643" s="12" t="s">
        <v>78</v>
      </c>
      <c r="F13643" s="9" t="s">
        <v>30790</v>
      </c>
      <c r="G13643" s="17">
        <v>914000994960</v>
      </c>
      <c r="H13643" s="2" t="s">
        <v>37779</v>
      </c>
      <c r="I13643" s="1" t="s">
        <v>9</v>
      </c>
      <c r="J13643" s="4" t="s">
        <v>47305</v>
      </c>
      <c r="K13643" s="3" t="s">
        <v>17</v>
      </c>
      <c r="L13643" s="4" t="s">
        <v>47305</v>
      </c>
      <c r="M13643" s="11"/>
      <c r="N13643" s="4"/>
      <c r="O13643" s="11"/>
      <c r="P13643" s="4"/>
      <c r="Q13643" s="11"/>
      <c r="R13643" s="4"/>
      <c r="S13643" s="11"/>
      <c r="T13643" s="4"/>
      <c r="U13643" s="11"/>
      <c r="V13643" s="4"/>
      <c r="W13643" s="11"/>
      <c r="X13643" s="4"/>
      <c r="Y13643" s="11"/>
      <c r="Z13643" s="4"/>
      <c r="AA13643" s="1" t="s">
        <v>16</v>
      </c>
      <c r="AC13643" s="23" t="s">
        <v>37892</v>
      </c>
      <c r="AD13643" s="23" t="s">
        <v>47279</v>
      </c>
      <c r="AE13643" t="s">
        <v>35410</v>
      </c>
    </row>
    <row r="13644" spans="1:31" ht="15" customHeight="1">
      <c r="A13644" s="1">
        <v>13643</v>
      </c>
      <c r="B13644" s="1" t="s">
        <v>54</v>
      </c>
      <c r="C13644" s="1" t="s">
        <v>20054</v>
      </c>
      <c r="D13644" s="9" t="s">
        <v>10221</v>
      </c>
      <c r="E13644" s="12" t="s">
        <v>5207</v>
      </c>
      <c r="F13644" s="9" t="s">
        <v>30794</v>
      </c>
      <c r="G13644" s="17">
        <v>9141446644</v>
      </c>
      <c r="H13644" s="2" t="s">
        <v>37779</v>
      </c>
      <c r="I13644" s="1" t="s">
        <v>41</v>
      </c>
      <c r="J13644" s="4" t="s">
        <v>47305</v>
      </c>
      <c r="K13644" s="3" t="s">
        <v>17</v>
      </c>
      <c r="L13644" s="4" t="s">
        <v>47305</v>
      </c>
      <c r="M13644" s="11"/>
      <c r="N13644" s="4"/>
      <c r="O13644" s="11"/>
      <c r="P13644" s="4"/>
      <c r="Q13644" s="11"/>
      <c r="R13644" s="4"/>
      <c r="S13644" s="11"/>
      <c r="T13644" s="4"/>
      <c r="U13644" s="11"/>
      <c r="V13644" s="4"/>
      <c r="W13644" s="11"/>
      <c r="X13644" s="4"/>
      <c r="Y13644" s="11"/>
      <c r="Z13644" s="4"/>
      <c r="AA13644" s="1" t="s">
        <v>16</v>
      </c>
      <c r="AC13644" s="23" t="s">
        <v>37892</v>
      </c>
      <c r="AD13644" s="23" t="s">
        <v>47279</v>
      </c>
      <c r="AE13644" t="s">
        <v>35410</v>
      </c>
    </row>
    <row r="13645" spans="1:31" ht="15" customHeight="1">
      <c r="A13645" s="1">
        <v>13644</v>
      </c>
      <c r="B13645" s="1" t="s">
        <v>54</v>
      </c>
      <c r="C13645" s="1" t="s">
        <v>20056</v>
      </c>
      <c r="D13645" s="9" t="s">
        <v>318</v>
      </c>
      <c r="E13645" s="12" t="s">
        <v>255</v>
      </c>
      <c r="F13645" s="9" t="s">
        <v>30796</v>
      </c>
      <c r="G13645" s="17">
        <v>9160004460</v>
      </c>
      <c r="H13645" s="2" t="s">
        <v>37779</v>
      </c>
      <c r="I13645" s="1" t="s">
        <v>41</v>
      </c>
      <c r="J13645" s="4" t="s">
        <v>47305</v>
      </c>
      <c r="K13645" s="3" t="s">
        <v>17</v>
      </c>
      <c r="L13645" s="4" t="s">
        <v>47305</v>
      </c>
      <c r="M13645" s="11"/>
      <c r="N13645" s="4"/>
      <c r="O13645" s="11"/>
      <c r="P13645" s="4"/>
      <c r="Q13645" s="11"/>
      <c r="R13645" s="4"/>
      <c r="S13645" s="11"/>
      <c r="T13645" s="4"/>
      <c r="U13645" s="11"/>
      <c r="V13645" s="4"/>
      <c r="W13645" s="11"/>
      <c r="X13645" s="4"/>
      <c r="Y13645" s="11"/>
      <c r="Z13645" s="4"/>
      <c r="AA13645" s="1" t="s">
        <v>16</v>
      </c>
      <c r="AC13645" s="23" t="s">
        <v>37892</v>
      </c>
      <c r="AD13645" s="23" t="s">
        <v>47279</v>
      </c>
      <c r="AE13645" t="s">
        <v>35410</v>
      </c>
    </row>
    <row r="13646" spans="1:31" ht="15" customHeight="1">
      <c r="A13646" s="1">
        <v>13645</v>
      </c>
      <c r="B13646" s="1" t="s">
        <v>54</v>
      </c>
      <c r="C13646" s="1" t="s">
        <v>20058</v>
      </c>
      <c r="D13646" s="9" t="s">
        <v>36526</v>
      </c>
      <c r="E13646" s="12"/>
      <c r="F13646" s="9" t="s">
        <v>30797</v>
      </c>
      <c r="G13646" s="17">
        <v>91499040444</v>
      </c>
      <c r="H13646" s="2" t="s">
        <v>37779</v>
      </c>
      <c r="I13646" s="1" t="s">
        <v>62</v>
      </c>
      <c r="J13646" s="4" t="s">
        <v>47305</v>
      </c>
      <c r="K13646" s="3" t="s">
        <v>17</v>
      </c>
      <c r="L13646" s="4" t="s">
        <v>47305</v>
      </c>
      <c r="M13646" s="11"/>
      <c r="N13646" s="4"/>
      <c r="O13646" s="11"/>
      <c r="P13646" s="4"/>
      <c r="Q13646" s="11"/>
      <c r="R13646" s="4"/>
      <c r="S13646" s="11"/>
      <c r="T13646" s="4"/>
      <c r="U13646" s="11"/>
      <c r="V13646" s="4"/>
      <c r="W13646" s="11"/>
      <c r="X13646" s="4"/>
      <c r="Y13646" s="11"/>
      <c r="Z13646" s="4"/>
      <c r="AA13646" s="1" t="s">
        <v>16</v>
      </c>
      <c r="AC13646" s="23" t="s">
        <v>37892</v>
      </c>
      <c r="AD13646" s="23" t="s">
        <v>47279</v>
      </c>
      <c r="AE13646" t="s">
        <v>35409</v>
      </c>
    </row>
    <row r="13647" spans="1:31" ht="15" customHeight="1">
      <c r="A13647" s="1">
        <v>13646</v>
      </c>
      <c r="B13647" s="1" t="s">
        <v>54</v>
      </c>
      <c r="C13647" s="1" t="s">
        <v>20064</v>
      </c>
      <c r="D13647" s="9" t="s">
        <v>18504</v>
      </c>
      <c r="E13647" s="9" t="s">
        <v>18581</v>
      </c>
      <c r="F13647" s="9" t="s">
        <v>30801</v>
      </c>
      <c r="G13647" s="17">
        <v>919099466446</v>
      </c>
      <c r="H13647" s="9" t="s">
        <v>8</v>
      </c>
      <c r="I13647" s="1" t="s">
        <v>41</v>
      </c>
      <c r="J13647" s="4" t="s">
        <v>47305</v>
      </c>
      <c r="K13647" s="3" t="s">
        <v>17</v>
      </c>
      <c r="L13647" s="4" t="s">
        <v>47305</v>
      </c>
      <c r="M13647" s="11"/>
      <c r="N13647" s="4"/>
      <c r="O13647" s="11"/>
      <c r="P13647" s="4"/>
      <c r="Q13647" s="11"/>
      <c r="R13647" s="4"/>
      <c r="S13647" s="11"/>
      <c r="T13647" s="4"/>
      <c r="U13647" s="11"/>
      <c r="V13647" s="4"/>
      <c r="W13647" s="11"/>
      <c r="X13647" s="4"/>
      <c r="Y13647" s="11"/>
      <c r="Z13647" s="4"/>
      <c r="AA13647" s="1" t="s">
        <v>11</v>
      </c>
      <c r="AC13647" s="23" t="s">
        <v>37892</v>
      </c>
      <c r="AD13647" s="23" t="s">
        <v>47279</v>
      </c>
      <c r="AE13647" t="s">
        <v>35410</v>
      </c>
    </row>
    <row r="13648" spans="1:31" ht="15" customHeight="1">
      <c r="A13648" s="1">
        <v>13647</v>
      </c>
      <c r="B13648" s="1" t="s">
        <v>54</v>
      </c>
      <c r="C13648" s="1" t="s">
        <v>20065</v>
      </c>
      <c r="D13648" s="9" t="s">
        <v>18582</v>
      </c>
      <c r="E13648" s="9" t="s">
        <v>18583</v>
      </c>
      <c r="F13648" s="9" t="s">
        <v>30802</v>
      </c>
      <c r="G13648" s="17">
        <v>919449466490</v>
      </c>
      <c r="H13648" s="9" t="s">
        <v>8</v>
      </c>
      <c r="I13648" s="1" t="s">
        <v>41</v>
      </c>
      <c r="J13648" s="4" t="s">
        <v>47305</v>
      </c>
      <c r="K13648" s="3" t="s">
        <v>17</v>
      </c>
      <c r="L13648" s="4" t="s">
        <v>47305</v>
      </c>
      <c r="M13648" s="11"/>
      <c r="N13648" s="4"/>
      <c r="O13648" s="11"/>
      <c r="P13648" s="4"/>
      <c r="Q13648" s="11"/>
      <c r="R13648" s="4"/>
      <c r="S13648" s="11"/>
      <c r="T13648" s="4"/>
      <c r="U13648" s="11"/>
      <c r="V13648" s="4"/>
      <c r="W13648" s="11"/>
      <c r="X13648" s="4"/>
      <c r="Y13648" s="11"/>
      <c r="Z13648" s="4"/>
      <c r="AA13648" s="1" t="s">
        <v>16</v>
      </c>
      <c r="AC13648" s="23" t="s">
        <v>37892</v>
      </c>
      <c r="AD13648" s="23" t="s">
        <v>47279</v>
      </c>
      <c r="AE13648" t="s">
        <v>35399</v>
      </c>
    </row>
    <row r="13649" spans="1:31" ht="15" customHeight="1">
      <c r="A13649" s="1">
        <v>13648</v>
      </c>
      <c r="B13649" s="1" t="s">
        <v>54</v>
      </c>
      <c r="C13649" s="1" t="s">
        <v>17979</v>
      </c>
      <c r="D13649" s="9" t="s">
        <v>1015</v>
      </c>
      <c r="E13649" s="9" t="s">
        <v>53</v>
      </c>
      <c r="F13649" s="9" t="s">
        <v>29781</v>
      </c>
      <c r="G13649" s="17">
        <v>914690464464</v>
      </c>
      <c r="H13649" s="9" t="s">
        <v>20</v>
      </c>
      <c r="I13649" s="1" t="s">
        <v>41</v>
      </c>
      <c r="J13649" s="2" t="s">
        <v>47304</v>
      </c>
      <c r="K13649" s="3" t="s">
        <v>42</v>
      </c>
      <c r="L13649" s="2" t="s">
        <v>47304</v>
      </c>
      <c r="M13649" s="11"/>
      <c r="N13649" s="4"/>
      <c r="O13649" s="11"/>
      <c r="P13649" s="4"/>
      <c r="Q13649" s="11"/>
      <c r="R13649" s="4"/>
      <c r="S13649" s="11"/>
      <c r="T13649" s="4"/>
      <c r="U13649" s="11"/>
      <c r="V13649" s="4"/>
      <c r="W13649" s="11"/>
      <c r="X13649" s="4"/>
      <c r="Y13649" s="11"/>
      <c r="Z13649" s="2"/>
      <c r="AA13649" s="1" t="s">
        <v>11</v>
      </c>
      <c r="AC13649" s="23" t="s">
        <v>37888</v>
      </c>
      <c r="AD13649" s="23" t="s">
        <v>40440</v>
      </c>
      <c r="AE13649" t="s">
        <v>35394</v>
      </c>
    </row>
    <row r="13650" spans="1:31" ht="15" customHeight="1">
      <c r="A13650" s="1">
        <v>13649</v>
      </c>
      <c r="B13650" s="1" t="s">
        <v>54</v>
      </c>
      <c r="C13650" s="1" t="s">
        <v>17980</v>
      </c>
      <c r="D13650" s="9" t="s">
        <v>1008</v>
      </c>
      <c r="E13650" s="9" t="s">
        <v>2209</v>
      </c>
      <c r="F13650" s="9" t="s">
        <v>29782</v>
      </c>
      <c r="G13650" s="17">
        <v>91944690496</v>
      </c>
      <c r="H13650" s="9" t="s">
        <v>15</v>
      </c>
      <c r="I13650" s="1" t="s">
        <v>62</v>
      </c>
      <c r="J13650" s="2" t="s">
        <v>47304</v>
      </c>
      <c r="K13650" s="11" t="s">
        <v>13</v>
      </c>
      <c r="L13650" s="2" t="s">
        <v>47304</v>
      </c>
      <c r="M13650" s="11"/>
      <c r="N13650" s="4"/>
      <c r="O13650" s="11"/>
      <c r="P13650" s="4"/>
      <c r="Q13650" s="11"/>
      <c r="R13650" s="4"/>
      <c r="S13650" s="11"/>
      <c r="T13650" s="4"/>
      <c r="U13650" s="11"/>
      <c r="V13650" s="4"/>
      <c r="W13650" s="11"/>
      <c r="X13650" s="4"/>
      <c r="Y13650" s="11"/>
      <c r="Z13650" s="2"/>
      <c r="AA13650" s="1" t="s">
        <v>11</v>
      </c>
      <c r="AC13650" s="23" t="s">
        <v>37888</v>
      </c>
      <c r="AD13650" s="23" t="s">
        <v>40440</v>
      </c>
      <c r="AE13650" t="s">
        <v>35399</v>
      </c>
    </row>
    <row r="13651" spans="1:31" ht="15" customHeight="1">
      <c r="A13651" s="1">
        <v>13650</v>
      </c>
      <c r="B13651" s="1" t="s">
        <v>54</v>
      </c>
      <c r="C13651" s="1" t="s">
        <v>17983</v>
      </c>
      <c r="D13651" s="9" t="s">
        <v>3186</v>
      </c>
      <c r="E13651" s="9" t="s">
        <v>40</v>
      </c>
      <c r="F13651" s="9" t="s">
        <v>29785</v>
      </c>
      <c r="G13651" s="17">
        <v>91994649644</v>
      </c>
      <c r="H13651" s="9" t="s">
        <v>20</v>
      </c>
      <c r="I13651" s="1" t="s">
        <v>9</v>
      </c>
      <c r="J13651" s="2" t="s">
        <v>47304</v>
      </c>
      <c r="K13651" s="11" t="s">
        <v>14136</v>
      </c>
      <c r="L13651" s="2" t="s">
        <v>47304</v>
      </c>
      <c r="M13651" s="4" t="s">
        <v>14137</v>
      </c>
      <c r="N13651" s="3" t="str">
        <f t="shared" ref="N13651:N13652" si="530">J13651</f>
        <v xml:space="preserve">[50 lacs] </v>
      </c>
      <c r="O13651" s="11"/>
      <c r="P13651" s="4"/>
      <c r="Q13651" s="11"/>
      <c r="R13651" s="4"/>
      <c r="S13651" s="11"/>
      <c r="T13651" s="4"/>
      <c r="U13651" s="11"/>
      <c r="V13651" s="4"/>
      <c r="W13651" s="11"/>
      <c r="X13651" s="4"/>
      <c r="Y13651" s="11"/>
      <c r="Z13651" s="2"/>
      <c r="AA13651" s="1" t="s">
        <v>16</v>
      </c>
      <c r="AC13651" s="23" t="s">
        <v>37888</v>
      </c>
      <c r="AD13651" s="23" t="s">
        <v>40440</v>
      </c>
      <c r="AE13651" t="s">
        <v>35394</v>
      </c>
    </row>
    <row r="13652" spans="1:31" ht="15" customHeight="1">
      <c r="A13652" s="1">
        <v>13651</v>
      </c>
      <c r="B13652" s="1" t="s">
        <v>54</v>
      </c>
      <c r="C13652" s="1" t="s">
        <v>17989</v>
      </c>
      <c r="D13652" s="9" t="s">
        <v>89</v>
      </c>
      <c r="E13652" s="9" t="s">
        <v>2980</v>
      </c>
      <c r="F13652" s="9" t="s">
        <v>29790</v>
      </c>
      <c r="G13652" s="17">
        <v>916944944</v>
      </c>
      <c r="H13652" s="9" t="s">
        <v>20</v>
      </c>
      <c r="I13652" s="1" t="s">
        <v>41</v>
      </c>
      <c r="J13652" s="2" t="s">
        <v>47304</v>
      </c>
      <c r="K13652" s="11" t="s">
        <v>14137</v>
      </c>
      <c r="L13652" s="2" t="s">
        <v>47304</v>
      </c>
      <c r="M13652" s="4" t="s">
        <v>13</v>
      </c>
      <c r="N13652" s="3" t="str">
        <f t="shared" si="530"/>
        <v xml:space="preserve">[50 lacs] </v>
      </c>
      <c r="O13652" s="11"/>
      <c r="P13652" s="4"/>
      <c r="Q13652" s="11"/>
      <c r="R13652" s="4"/>
      <c r="S13652" s="11"/>
      <c r="T13652" s="4"/>
      <c r="U13652" s="11"/>
      <c r="V13652" s="4"/>
      <c r="W13652" s="11"/>
      <c r="X13652" s="4"/>
      <c r="Y13652" s="11"/>
      <c r="Z13652" s="2"/>
      <c r="AA13652" s="1" t="s">
        <v>16</v>
      </c>
      <c r="AC13652" s="23" t="s">
        <v>37888</v>
      </c>
      <c r="AD13652" s="23" t="s">
        <v>40440</v>
      </c>
      <c r="AE13652" t="s">
        <v>35399</v>
      </c>
    </row>
    <row r="13653" spans="1:31" ht="15" customHeight="1">
      <c r="A13653" s="1">
        <v>13652</v>
      </c>
      <c r="B13653" s="1" t="s">
        <v>54</v>
      </c>
      <c r="C13653" s="1" t="s">
        <v>17995</v>
      </c>
      <c r="D13653" s="9" t="s">
        <v>286</v>
      </c>
      <c r="E13653" s="9" t="s">
        <v>506</v>
      </c>
      <c r="F13653" s="9" t="s">
        <v>29793</v>
      </c>
      <c r="G13653" s="17">
        <v>91440161699</v>
      </c>
      <c r="H13653" s="9" t="s">
        <v>20</v>
      </c>
      <c r="I13653" s="1" t="s">
        <v>62</v>
      </c>
      <c r="J13653" s="2" t="s">
        <v>47304</v>
      </c>
      <c r="K13653" s="11" t="s">
        <v>13</v>
      </c>
      <c r="L13653" s="2" t="s">
        <v>47304</v>
      </c>
      <c r="M13653" s="11"/>
      <c r="N13653" s="4"/>
      <c r="O13653" s="11"/>
      <c r="P13653" s="4"/>
      <c r="Q13653" s="11"/>
      <c r="R13653" s="4"/>
      <c r="S13653" s="11"/>
      <c r="T13653" s="4"/>
      <c r="U13653" s="11"/>
      <c r="V13653" s="4"/>
      <c r="W13653" s="11"/>
      <c r="X13653" s="4"/>
      <c r="Y13653" s="11"/>
      <c r="Z13653" s="2"/>
      <c r="AA13653" s="1" t="s">
        <v>16</v>
      </c>
      <c r="AC13653" s="23" t="s">
        <v>37888</v>
      </c>
      <c r="AD13653" s="23" t="s">
        <v>40440</v>
      </c>
      <c r="AE13653" t="s">
        <v>35409</v>
      </c>
    </row>
    <row r="13654" spans="1:31" ht="15" customHeight="1">
      <c r="A13654" s="1">
        <v>13653</v>
      </c>
      <c r="B13654" s="1" t="s">
        <v>54</v>
      </c>
      <c r="C13654" s="1" t="s">
        <v>18002</v>
      </c>
      <c r="D13654" s="9" t="s">
        <v>555</v>
      </c>
      <c r="E13654" s="9" t="s">
        <v>260</v>
      </c>
      <c r="F13654" s="9" t="s">
        <v>33103</v>
      </c>
      <c r="G13654" s="17">
        <v>919446004944</v>
      </c>
      <c r="H13654" s="9" t="s">
        <v>20</v>
      </c>
      <c r="I13654" s="1" t="s">
        <v>62</v>
      </c>
      <c r="J13654" s="2" t="s">
        <v>47304</v>
      </c>
      <c r="K13654" s="3" t="s">
        <v>17</v>
      </c>
      <c r="L13654" s="2" t="s">
        <v>47304</v>
      </c>
      <c r="M13654" s="11"/>
      <c r="N13654" s="4"/>
      <c r="O13654" s="11"/>
      <c r="P13654" s="4"/>
      <c r="Q13654" s="11"/>
      <c r="R13654" s="4"/>
      <c r="S13654" s="11"/>
      <c r="T13654" s="4"/>
      <c r="U13654" s="11"/>
      <c r="V13654" s="4"/>
      <c r="W13654" s="11"/>
      <c r="X13654" s="4"/>
      <c r="Y13654" s="11"/>
      <c r="Z13654" s="2"/>
      <c r="AA13654" s="1" t="s">
        <v>11</v>
      </c>
      <c r="AC13654" s="23" t="s">
        <v>37888</v>
      </c>
      <c r="AD13654" s="23" t="s">
        <v>40440</v>
      </c>
      <c r="AE13654" t="s">
        <v>35394</v>
      </c>
    </row>
    <row r="13655" spans="1:31" ht="15" customHeight="1">
      <c r="A13655" s="1">
        <v>13654</v>
      </c>
      <c r="B13655" s="1" t="s">
        <v>54</v>
      </c>
      <c r="C13655" s="1" t="s">
        <v>18004</v>
      </c>
      <c r="D13655" s="9" t="s">
        <v>3513</v>
      </c>
      <c r="E13655" s="9" t="s">
        <v>506</v>
      </c>
      <c r="F13655" s="9" t="s">
        <v>22822</v>
      </c>
      <c r="G13655" s="17">
        <v>919444441119</v>
      </c>
      <c r="H13655" s="9" t="s">
        <v>8</v>
      </c>
      <c r="I13655" s="1" t="s">
        <v>9</v>
      </c>
      <c r="J13655" s="2" t="s">
        <v>47304</v>
      </c>
      <c r="K13655" s="11" t="s">
        <v>13</v>
      </c>
      <c r="L13655" s="2" t="s">
        <v>47304</v>
      </c>
      <c r="M13655" s="11"/>
      <c r="N13655" s="4"/>
      <c r="O13655" s="11"/>
      <c r="P13655" s="4"/>
      <c r="Q13655" s="11"/>
      <c r="R13655" s="4"/>
      <c r="S13655" s="11"/>
      <c r="T13655" s="4"/>
      <c r="U13655" s="11"/>
      <c r="V13655" s="4"/>
      <c r="W13655" s="11"/>
      <c r="X13655" s="4"/>
      <c r="Y13655" s="11"/>
      <c r="Z13655" s="2"/>
      <c r="AA13655" s="1" t="s">
        <v>16</v>
      </c>
      <c r="AC13655" s="23" t="s">
        <v>37888</v>
      </c>
      <c r="AD13655" s="23" t="s">
        <v>40440</v>
      </c>
      <c r="AE13655" t="s">
        <v>35399</v>
      </c>
    </row>
    <row r="13656" spans="1:31" ht="15" customHeight="1">
      <c r="A13656" s="1">
        <v>13655</v>
      </c>
      <c r="B13656" s="1" t="s">
        <v>54</v>
      </c>
      <c r="C13656" s="1" t="s">
        <v>18014</v>
      </c>
      <c r="D13656" s="9" t="s">
        <v>18379</v>
      </c>
      <c r="E13656" s="9" t="s">
        <v>78</v>
      </c>
      <c r="F13656" s="9" t="s">
        <v>29801</v>
      </c>
      <c r="G13656" s="17">
        <v>91944401469</v>
      </c>
      <c r="H13656" s="9" t="s">
        <v>8</v>
      </c>
      <c r="I13656" s="1" t="s">
        <v>62</v>
      </c>
      <c r="J13656" s="2" t="s">
        <v>47304</v>
      </c>
      <c r="K13656" s="11" t="s">
        <v>13</v>
      </c>
      <c r="L13656" s="2" t="s">
        <v>47304</v>
      </c>
      <c r="M13656" s="11"/>
      <c r="N13656" s="4"/>
      <c r="O13656" s="11"/>
      <c r="P13656" s="4"/>
      <c r="Q13656" s="11"/>
      <c r="R13656" s="4"/>
      <c r="S13656" s="11"/>
      <c r="T13656" s="4"/>
      <c r="U13656" s="11"/>
      <c r="V13656" s="4"/>
      <c r="W13656" s="11"/>
      <c r="X13656" s="4"/>
      <c r="Y13656" s="11"/>
      <c r="Z13656" s="2"/>
      <c r="AA13656" s="1" t="s">
        <v>16</v>
      </c>
      <c r="AC13656" s="23" t="s">
        <v>37888</v>
      </c>
      <c r="AD13656" s="23" t="s">
        <v>40440</v>
      </c>
      <c r="AE13656" t="s">
        <v>35409</v>
      </c>
    </row>
    <row r="13657" spans="1:31" ht="15" customHeight="1">
      <c r="A13657" s="1">
        <v>13656</v>
      </c>
      <c r="B13657" s="1" t="s">
        <v>54</v>
      </c>
      <c r="C13657" s="1" t="s">
        <v>18037</v>
      </c>
      <c r="D13657" s="9" t="s">
        <v>2162</v>
      </c>
      <c r="E13657" s="9" t="s">
        <v>139</v>
      </c>
      <c r="F13657" s="9" t="s">
        <v>25197</v>
      </c>
      <c r="G13657" s="17">
        <v>9194469999</v>
      </c>
      <c r="H13657" s="9" t="s">
        <v>15</v>
      </c>
      <c r="I13657" s="1" t="s">
        <v>9</v>
      </c>
      <c r="J13657" s="2" t="s">
        <v>47304</v>
      </c>
      <c r="K13657" s="11" t="s">
        <v>14137</v>
      </c>
      <c r="L13657" s="2" t="s">
        <v>47304</v>
      </c>
      <c r="M13657" s="11"/>
      <c r="N13657" s="4"/>
      <c r="O13657" s="11"/>
      <c r="P13657" s="4"/>
      <c r="Q13657" s="11"/>
      <c r="R13657" s="4"/>
      <c r="S13657" s="11"/>
      <c r="T13657" s="4"/>
      <c r="U13657" s="11"/>
      <c r="V13657" s="4"/>
      <c r="W13657" s="11"/>
      <c r="X13657" s="4"/>
      <c r="Y13657" s="11"/>
      <c r="Z13657" s="2"/>
      <c r="AA13657" s="1" t="s">
        <v>11</v>
      </c>
      <c r="AC13657" s="23" t="s">
        <v>37888</v>
      </c>
      <c r="AD13657" s="23" t="s">
        <v>40440</v>
      </c>
      <c r="AE13657" t="s">
        <v>35410</v>
      </c>
    </row>
    <row r="13658" spans="1:31" ht="15" customHeight="1">
      <c r="A13658" s="1">
        <v>13657</v>
      </c>
      <c r="B13658" s="1" t="s">
        <v>54</v>
      </c>
      <c r="C13658" s="1" t="s">
        <v>18049</v>
      </c>
      <c r="D13658" s="9" t="s">
        <v>36235</v>
      </c>
      <c r="E13658" s="9" t="s">
        <v>6198</v>
      </c>
      <c r="F13658" s="9" t="s">
        <v>33113</v>
      </c>
      <c r="G13658" s="17">
        <v>914160916664</v>
      </c>
      <c r="H13658" s="9" t="s">
        <v>8</v>
      </c>
      <c r="I13658" s="1" t="s">
        <v>9</v>
      </c>
      <c r="J13658" s="2" t="s">
        <v>47304</v>
      </c>
      <c r="K13658" s="3" t="s">
        <v>213</v>
      </c>
      <c r="L13658" s="2" t="s">
        <v>47304</v>
      </c>
      <c r="M13658" s="11"/>
      <c r="N13658" s="4"/>
      <c r="O13658" s="11"/>
      <c r="P13658" s="4"/>
      <c r="Q13658" s="11"/>
      <c r="R13658" s="4"/>
      <c r="S13658" s="11"/>
      <c r="T13658" s="4"/>
      <c r="U13658" s="11"/>
      <c r="V13658" s="4"/>
      <c r="W13658" s="11"/>
      <c r="X13658" s="4"/>
      <c r="Y13658" s="11"/>
      <c r="Z13658" s="2"/>
      <c r="AA13658" s="1" t="s">
        <v>16</v>
      </c>
      <c r="AC13658" s="23" t="s">
        <v>37888</v>
      </c>
      <c r="AD13658" s="23" t="s">
        <v>40440</v>
      </c>
      <c r="AE13658" t="s">
        <v>35410</v>
      </c>
    </row>
    <row r="13659" spans="1:31" ht="15" customHeight="1">
      <c r="A13659" s="1">
        <v>13658</v>
      </c>
      <c r="B13659" s="1" t="s">
        <v>54</v>
      </c>
      <c r="C13659" s="1" t="s">
        <v>18053</v>
      </c>
      <c r="D13659" s="9" t="s">
        <v>2505</v>
      </c>
      <c r="E13659" s="9" t="s">
        <v>558</v>
      </c>
      <c r="F13659" s="9" t="s">
        <v>18344</v>
      </c>
      <c r="G13659" s="17">
        <v>9199199199</v>
      </c>
      <c r="H13659" s="9" t="s">
        <v>15</v>
      </c>
      <c r="I13659" s="1" t="s">
        <v>41</v>
      </c>
      <c r="J13659" s="2" t="s">
        <v>47304</v>
      </c>
      <c r="K13659" s="3" t="s">
        <v>213</v>
      </c>
      <c r="L13659" s="2" t="s">
        <v>47304</v>
      </c>
      <c r="M13659" s="11"/>
      <c r="N13659" s="4"/>
      <c r="O13659" s="11"/>
      <c r="P13659" s="4"/>
      <c r="Q13659" s="11"/>
      <c r="R13659" s="4"/>
      <c r="S13659" s="11"/>
      <c r="T13659" s="4"/>
      <c r="U13659" s="11"/>
      <c r="V13659" s="4"/>
      <c r="W13659" s="11"/>
      <c r="X13659" s="4"/>
      <c r="Y13659" s="11"/>
      <c r="Z13659" s="2"/>
      <c r="AA13659" s="1" t="s">
        <v>16</v>
      </c>
      <c r="AC13659" s="23" t="s">
        <v>37888</v>
      </c>
      <c r="AD13659" s="23" t="s">
        <v>40440</v>
      </c>
      <c r="AE13659" t="s">
        <v>35399</v>
      </c>
    </row>
    <row r="13660" spans="1:31" ht="15" customHeight="1">
      <c r="A13660" s="1">
        <v>13659</v>
      </c>
      <c r="B13660" s="1" t="s">
        <v>54</v>
      </c>
      <c r="C13660" s="1" t="s">
        <v>18069</v>
      </c>
      <c r="D13660" s="9" t="s">
        <v>437</v>
      </c>
      <c r="E13660" s="9" t="s">
        <v>4762</v>
      </c>
      <c r="F13660" s="9" t="s">
        <v>35161</v>
      </c>
      <c r="G13660" s="17">
        <v>9144660646</v>
      </c>
      <c r="H13660" s="9" t="s">
        <v>8</v>
      </c>
      <c r="I13660" s="1" t="s">
        <v>62</v>
      </c>
      <c r="J13660" s="2" t="s">
        <v>47304</v>
      </c>
      <c r="K13660" s="3" t="s">
        <v>42</v>
      </c>
      <c r="L13660" s="2" t="s">
        <v>47304</v>
      </c>
      <c r="M13660" s="11"/>
      <c r="N13660" s="4"/>
      <c r="O13660" s="11"/>
      <c r="P13660" s="4"/>
      <c r="Q13660" s="11"/>
      <c r="R13660" s="4"/>
      <c r="S13660" s="11"/>
      <c r="T13660" s="4"/>
      <c r="U13660" s="11"/>
      <c r="V13660" s="4"/>
      <c r="W13660" s="11"/>
      <c r="X13660" s="4"/>
      <c r="Y13660" s="11"/>
      <c r="Z13660" s="2"/>
      <c r="AA13660" s="1" t="s">
        <v>16</v>
      </c>
      <c r="AC13660" s="23" t="s">
        <v>37888</v>
      </c>
      <c r="AD13660" s="23" t="s">
        <v>40440</v>
      </c>
      <c r="AE13660" t="s">
        <v>35409</v>
      </c>
    </row>
    <row r="13661" spans="1:31" ht="15" customHeight="1">
      <c r="A13661" s="1">
        <v>13660</v>
      </c>
      <c r="B13661" s="1" t="s">
        <v>54</v>
      </c>
      <c r="C13661" s="1" t="s">
        <v>17254</v>
      </c>
      <c r="D13661" s="9" t="s">
        <v>375</v>
      </c>
      <c r="E13661" s="9" t="s">
        <v>139</v>
      </c>
      <c r="F13661" s="9" t="s">
        <v>25302</v>
      </c>
      <c r="G13661" s="17">
        <v>9194964011</v>
      </c>
      <c r="H13661" s="9" t="s">
        <v>15</v>
      </c>
      <c r="I13661" s="1" t="s">
        <v>62</v>
      </c>
      <c r="J13661" s="4" t="s">
        <v>47303</v>
      </c>
      <c r="K13661" s="3" t="s">
        <v>42</v>
      </c>
      <c r="L13661" s="4" t="s">
        <v>47303</v>
      </c>
      <c r="M13661" s="11"/>
      <c r="N13661" s="4"/>
      <c r="O13661" s="11"/>
      <c r="P13661" s="4"/>
      <c r="Q13661" s="11"/>
      <c r="R13661" s="4"/>
      <c r="S13661" s="11"/>
      <c r="T13661" s="4"/>
      <c r="U13661" s="11"/>
      <c r="V13661" s="4"/>
      <c r="W13661" s="11"/>
      <c r="X13661" s="4"/>
      <c r="Y13661" s="11"/>
      <c r="Z13661" s="4"/>
      <c r="AA13661" s="1" t="s">
        <v>16</v>
      </c>
      <c r="AC13661" s="23" t="s">
        <v>37885</v>
      </c>
      <c r="AD13661" s="23" t="s">
        <v>40440</v>
      </c>
      <c r="AE13661" t="s">
        <v>35409</v>
      </c>
    </row>
    <row r="13662" spans="1:31" ht="15" customHeight="1">
      <c r="A13662" s="1">
        <v>13661</v>
      </c>
      <c r="B13662" s="1" t="s">
        <v>54</v>
      </c>
      <c r="C13662" s="1" t="s">
        <v>17265</v>
      </c>
      <c r="D13662" s="9" t="s">
        <v>2464</v>
      </c>
      <c r="E13662" s="9" t="s">
        <v>1725</v>
      </c>
      <c r="F13662" s="9" t="s">
        <v>29357</v>
      </c>
      <c r="G13662" s="17">
        <v>914401690619</v>
      </c>
      <c r="H13662" s="9" t="s">
        <v>8</v>
      </c>
      <c r="I13662" s="1" t="s">
        <v>62</v>
      </c>
      <c r="J13662" s="4" t="s">
        <v>47303</v>
      </c>
      <c r="K13662" s="3" t="s">
        <v>213</v>
      </c>
      <c r="L13662" s="4" t="s">
        <v>47303</v>
      </c>
      <c r="M13662" s="4" t="s">
        <v>17</v>
      </c>
      <c r="N13662" s="3" t="str">
        <f>J13662</f>
        <v>[50 lacs - 75 lacs]</v>
      </c>
      <c r="O13662" s="4" t="s">
        <v>47347</v>
      </c>
      <c r="P13662" s="3" t="s">
        <v>47303</v>
      </c>
      <c r="Q13662" s="4" t="s">
        <v>14136</v>
      </c>
      <c r="R13662" s="3" t="s">
        <v>47303</v>
      </c>
      <c r="S13662" s="4" t="s">
        <v>47352</v>
      </c>
      <c r="T13662" s="3" t="s">
        <v>47303</v>
      </c>
      <c r="U13662" s="4" t="s">
        <v>13</v>
      </c>
      <c r="V13662" s="3" t="s">
        <v>47303</v>
      </c>
      <c r="W13662" s="11"/>
      <c r="X13662" s="4"/>
      <c r="Y13662" s="11"/>
      <c r="Z13662" s="4"/>
      <c r="AA13662" s="1" t="s">
        <v>16</v>
      </c>
      <c r="AC13662" s="23" t="s">
        <v>37885</v>
      </c>
      <c r="AD13662" s="23" t="s">
        <v>40440</v>
      </c>
      <c r="AE13662" t="s">
        <v>35409</v>
      </c>
    </row>
    <row r="13663" spans="1:31" ht="15" customHeight="1">
      <c r="A13663" s="1">
        <v>13662</v>
      </c>
      <c r="B13663" s="1" t="s">
        <v>54</v>
      </c>
      <c r="C13663" s="1" t="s">
        <v>17268</v>
      </c>
      <c r="D13663" s="9" t="s">
        <v>965</v>
      </c>
      <c r="E13663" s="9" t="s">
        <v>37095</v>
      </c>
      <c r="F13663" s="9" t="s">
        <v>33012</v>
      </c>
      <c r="G13663" s="17">
        <v>91996164946</v>
      </c>
      <c r="H13663" s="9" t="s">
        <v>8</v>
      </c>
      <c r="I13663" s="1" t="s">
        <v>41</v>
      </c>
      <c r="J13663" s="4" t="s">
        <v>47303</v>
      </c>
      <c r="K13663" s="11" t="s">
        <v>14136</v>
      </c>
      <c r="L13663" s="4" t="s">
        <v>47303</v>
      </c>
      <c r="M13663" s="11"/>
      <c r="N13663" s="4"/>
      <c r="O13663" s="11"/>
      <c r="P13663" s="4"/>
      <c r="Q13663" s="11"/>
      <c r="R13663" s="4"/>
      <c r="S13663" s="11"/>
      <c r="T13663" s="4"/>
      <c r="U13663" s="11"/>
      <c r="V13663" s="4"/>
      <c r="W13663" s="11"/>
      <c r="X13663" s="4"/>
      <c r="Y13663" s="11"/>
      <c r="Z13663" s="4"/>
      <c r="AA13663" s="1" t="s">
        <v>11</v>
      </c>
      <c r="AC13663" s="23" t="s">
        <v>37885</v>
      </c>
      <c r="AD13663" s="23" t="s">
        <v>40440</v>
      </c>
      <c r="AE13663" t="s">
        <v>35409</v>
      </c>
    </row>
    <row r="13664" spans="1:31" ht="15" customHeight="1">
      <c r="A13664" s="1">
        <v>13663</v>
      </c>
      <c r="B13664" s="1" t="s">
        <v>54</v>
      </c>
      <c r="C13664" s="1" t="s">
        <v>17283</v>
      </c>
      <c r="D13664" s="9" t="s">
        <v>31</v>
      </c>
      <c r="E13664" s="9" t="s">
        <v>78</v>
      </c>
      <c r="F13664" s="9" t="s">
        <v>16355</v>
      </c>
      <c r="G13664" s="17">
        <v>919444401494</v>
      </c>
      <c r="H13664" s="9" t="s">
        <v>8</v>
      </c>
      <c r="I13664" s="1" t="s">
        <v>9</v>
      </c>
      <c r="J13664" s="4" t="s">
        <v>47303</v>
      </c>
      <c r="K13664" s="3" t="s">
        <v>213</v>
      </c>
      <c r="L13664" s="4" t="s">
        <v>47303</v>
      </c>
      <c r="M13664" s="4" t="s">
        <v>17</v>
      </c>
      <c r="N13664" s="3" t="str">
        <f>J13664</f>
        <v>[50 lacs - 75 lacs]</v>
      </c>
      <c r="O13664" s="4" t="s">
        <v>47347</v>
      </c>
      <c r="P13664" s="3" t="s">
        <v>47303</v>
      </c>
      <c r="Q13664" s="4" t="s">
        <v>14136</v>
      </c>
      <c r="R13664" s="3" t="s">
        <v>47303</v>
      </c>
      <c r="S13664" s="4" t="s">
        <v>47352</v>
      </c>
      <c r="T13664" s="3" t="s">
        <v>47303</v>
      </c>
      <c r="U13664" s="4" t="s">
        <v>13</v>
      </c>
      <c r="V13664" s="3" t="s">
        <v>47303</v>
      </c>
      <c r="W13664" s="11"/>
      <c r="X13664" s="4"/>
      <c r="Y13664" s="11"/>
      <c r="Z13664" s="4"/>
      <c r="AA13664" s="1" t="s">
        <v>16</v>
      </c>
      <c r="AC13664" s="23" t="s">
        <v>37885</v>
      </c>
      <c r="AD13664" s="23" t="s">
        <v>40440</v>
      </c>
      <c r="AE13664" t="s">
        <v>35394</v>
      </c>
    </row>
    <row r="13665" spans="1:31" ht="15" customHeight="1">
      <c r="A13665" s="1">
        <v>13664</v>
      </c>
      <c r="B13665" s="1" t="s">
        <v>54</v>
      </c>
      <c r="C13665" s="1" t="s">
        <v>17284</v>
      </c>
      <c r="D13665" s="9" t="s">
        <v>734</v>
      </c>
      <c r="E13665" s="9" t="s">
        <v>506</v>
      </c>
      <c r="F13665" s="9" t="s">
        <v>34440</v>
      </c>
      <c r="G13665" s="17">
        <v>91949169906</v>
      </c>
      <c r="H13665" s="9" t="s">
        <v>15</v>
      </c>
      <c r="I13665" s="1" t="s">
        <v>9</v>
      </c>
      <c r="J13665" s="4" t="s">
        <v>47303</v>
      </c>
      <c r="K13665" s="11" t="s">
        <v>14137</v>
      </c>
      <c r="L13665" s="4" t="s">
        <v>47303</v>
      </c>
      <c r="M13665" s="11"/>
      <c r="N13665" s="4"/>
      <c r="O13665" s="11"/>
      <c r="P13665" s="4"/>
      <c r="Q13665" s="11"/>
      <c r="R13665" s="4"/>
      <c r="S13665" s="11"/>
      <c r="T13665" s="4"/>
      <c r="U13665" s="11"/>
      <c r="V13665" s="4"/>
      <c r="W13665" s="11"/>
      <c r="X13665" s="4"/>
      <c r="Y13665" s="11"/>
      <c r="Z13665" s="4"/>
      <c r="AA13665" s="1" t="s">
        <v>11</v>
      </c>
      <c r="AC13665" s="23" t="s">
        <v>37885</v>
      </c>
      <c r="AD13665" s="23" t="s">
        <v>40440</v>
      </c>
      <c r="AE13665" t="s">
        <v>35399</v>
      </c>
    </row>
    <row r="13666" spans="1:31" ht="15" customHeight="1">
      <c r="A13666" s="1">
        <v>13665</v>
      </c>
      <c r="B13666" s="1" t="s">
        <v>54</v>
      </c>
      <c r="C13666" s="1" t="s">
        <v>17295</v>
      </c>
      <c r="D13666" s="9" t="s">
        <v>1867</v>
      </c>
      <c r="E13666" s="9" t="s">
        <v>16240</v>
      </c>
      <c r="F13666" s="9" t="s">
        <v>29374</v>
      </c>
      <c r="G13666" s="17">
        <v>919446044096</v>
      </c>
      <c r="H13666" s="9" t="s">
        <v>8</v>
      </c>
      <c r="I13666" s="1" t="s">
        <v>9</v>
      </c>
      <c r="J13666" s="4" t="s">
        <v>47303</v>
      </c>
      <c r="K13666" s="3" t="s">
        <v>213</v>
      </c>
      <c r="L13666" s="4" t="s">
        <v>47303</v>
      </c>
      <c r="M13666" s="11"/>
      <c r="N13666" s="4"/>
      <c r="O13666" s="11"/>
      <c r="P13666" s="4"/>
      <c r="Q13666" s="11"/>
      <c r="R13666" s="4"/>
      <c r="S13666" s="11"/>
      <c r="T13666" s="4"/>
      <c r="U13666" s="11"/>
      <c r="V13666" s="4"/>
      <c r="W13666" s="11"/>
      <c r="X13666" s="4"/>
      <c r="Y13666" s="11"/>
      <c r="Z13666" s="4"/>
      <c r="AA13666" s="1" t="s">
        <v>16</v>
      </c>
      <c r="AC13666" s="23" t="s">
        <v>37885</v>
      </c>
      <c r="AD13666" s="23" t="s">
        <v>40440</v>
      </c>
      <c r="AE13666" t="s">
        <v>35409</v>
      </c>
    </row>
    <row r="13667" spans="1:31" ht="15" customHeight="1">
      <c r="A13667" s="1">
        <v>13666</v>
      </c>
      <c r="B13667" s="1" t="s">
        <v>54</v>
      </c>
      <c r="C13667" s="1" t="s">
        <v>17300</v>
      </c>
      <c r="D13667" s="9" t="s">
        <v>2602</v>
      </c>
      <c r="E13667" s="9" t="s">
        <v>19</v>
      </c>
      <c r="F13667" s="9" t="s">
        <v>25139</v>
      </c>
      <c r="G13667" s="17">
        <v>914160949491</v>
      </c>
      <c r="H13667" s="9" t="s">
        <v>37</v>
      </c>
      <c r="I13667" s="1" t="s">
        <v>62</v>
      </c>
      <c r="J13667" s="4" t="s">
        <v>47303</v>
      </c>
      <c r="K13667" s="3" t="s">
        <v>17</v>
      </c>
      <c r="L13667" s="4" t="s">
        <v>47303</v>
      </c>
      <c r="M13667" s="4" t="s">
        <v>42</v>
      </c>
      <c r="N13667" s="3" t="str">
        <f>J13667</f>
        <v>[50 lacs - 75 lacs]</v>
      </c>
      <c r="O13667" s="4" t="s">
        <v>47348</v>
      </c>
      <c r="P13667" s="3" t="s">
        <v>47303</v>
      </c>
      <c r="Q13667" s="11"/>
      <c r="R13667" s="4"/>
      <c r="S13667" s="11"/>
      <c r="T13667" s="4"/>
      <c r="U13667" s="11"/>
      <c r="V13667" s="4"/>
      <c r="W13667" s="11"/>
      <c r="X13667" s="4"/>
      <c r="Y13667" s="11"/>
      <c r="Z13667" s="4"/>
      <c r="AA13667" s="1" t="s">
        <v>16</v>
      </c>
      <c r="AC13667" s="23" t="s">
        <v>37885</v>
      </c>
      <c r="AD13667" s="23" t="s">
        <v>40440</v>
      </c>
      <c r="AE13667" t="s">
        <v>35399</v>
      </c>
    </row>
    <row r="13668" spans="1:31" ht="15" customHeight="1">
      <c r="A13668" s="1">
        <v>13667</v>
      </c>
      <c r="B13668" s="1" t="s">
        <v>54</v>
      </c>
      <c r="C13668" s="1" t="s">
        <v>17301</v>
      </c>
      <c r="D13668" s="9" t="s">
        <v>16357</v>
      </c>
      <c r="E13668" s="9" t="s">
        <v>7623</v>
      </c>
      <c r="F13668" s="9" t="s">
        <v>35070</v>
      </c>
      <c r="G13668" s="17">
        <v>919099969999</v>
      </c>
      <c r="H13668" s="9" t="s">
        <v>8</v>
      </c>
      <c r="I13668" s="1" t="s">
        <v>9</v>
      </c>
      <c r="J13668" s="4" t="s">
        <v>47303</v>
      </c>
      <c r="K13668" s="11" t="s">
        <v>13</v>
      </c>
      <c r="L13668" s="4" t="s">
        <v>47303</v>
      </c>
      <c r="M13668" s="11"/>
      <c r="N13668" s="4"/>
      <c r="O13668" s="11"/>
      <c r="P13668" s="4"/>
      <c r="Q13668" s="11"/>
      <c r="R13668" s="4"/>
      <c r="S13668" s="11"/>
      <c r="T13668" s="4"/>
      <c r="U13668" s="11"/>
      <c r="V13668" s="4"/>
      <c r="W13668" s="11"/>
      <c r="X13668" s="4"/>
      <c r="Y13668" s="11"/>
      <c r="Z13668" s="4"/>
      <c r="AA13668" s="1" t="s">
        <v>16</v>
      </c>
      <c r="AC13668" s="23" t="s">
        <v>37885</v>
      </c>
      <c r="AD13668" s="23" t="s">
        <v>40440</v>
      </c>
      <c r="AE13668" t="s">
        <v>35394</v>
      </c>
    </row>
    <row r="13669" spans="1:31" ht="15" customHeight="1">
      <c r="A13669" s="1">
        <v>13668</v>
      </c>
      <c r="B13669" s="1" t="s">
        <v>54</v>
      </c>
      <c r="C13669" s="1" t="s">
        <v>17342</v>
      </c>
      <c r="D13669" s="9" t="s">
        <v>36209</v>
      </c>
      <c r="E13669" s="9" t="s">
        <v>40</v>
      </c>
      <c r="F13669" s="9" t="s">
        <v>29402</v>
      </c>
      <c r="G13669" s="17">
        <v>914940491494</v>
      </c>
      <c r="H13669" s="9" t="s">
        <v>20</v>
      </c>
      <c r="I13669" s="1" t="s">
        <v>62</v>
      </c>
      <c r="J13669" s="4" t="s">
        <v>47303</v>
      </c>
      <c r="K13669" s="3" t="s">
        <v>42</v>
      </c>
      <c r="L13669" s="4" t="s">
        <v>47303</v>
      </c>
      <c r="M13669" s="4" t="s">
        <v>14136</v>
      </c>
      <c r="N13669" s="3" t="str">
        <f t="shared" ref="N13669:N13670" si="531">J13669</f>
        <v>[50 lacs - 75 lacs]</v>
      </c>
      <c r="O13669" s="11"/>
      <c r="P13669" s="4"/>
      <c r="Q13669" s="11"/>
      <c r="R13669" s="4"/>
      <c r="S13669" s="11"/>
      <c r="T13669" s="4"/>
      <c r="U13669" s="11"/>
      <c r="V13669" s="4"/>
      <c r="W13669" s="11"/>
      <c r="X13669" s="4"/>
      <c r="Y13669" s="11"/>
      <c r="Z13669" s="4"/>
      <c r="AA13669" s="1" t="s">
        <v>16</v>
      </c>
      <c r="AC13669" s="23" t="s">
        <v>37886</v>
      </c>
      <c r="AD13669" s="23" t="s">
        <v>40440</v>
      </c>
      <c r="AE13669" t="s">
        <v>35409</v>
      </c>
    </row>
    <row r="13670" spans="1:31" ht="15" customHeight="1">
      <c r="A13670" s="1">
        <v>13669</v>
      </c>
      <c r="B13670" s="1" t="s">
        <v>54</v>
      </c>
      <c r="C13670" s="1" t="s">
        <v>17355</v>
      </c>
      <c r="D13670" s="9" t="s">
        <v>36236</v>
      </c>
      <c r="E13670" s="9" t="s">
        <v>139</v>
      </c>
      <c r="F13670" s="9" t="s">
        <v>29410</v>
      </c>
      <c r="G13670" s="17">
        <v>91964446944</v>
      </c>
      <c r="H13670" s="9" t="s">
        <v>15</v>
      </c>
      <c r="I13670" s="1" t="s">
        <v>62</v>
      </c>
      <c r="J13670" s="4" t="s">
        <v>47303</v>
      </c>
      <c r="K13670" s="3" t="s">
        <v>17</v>
      </c>
      <c r="L13670" s="4" t="s">
        <v>47303</v>
      </c>
      <c r="M13670" s="4" t="s">
        <v>42</v>
      </c>
      <c r="N13670" s="3" t="str">
        <f t="shared" si="531"/>
        <v>[50 lacs - 75 lacs]</v>
      </c>
      <c r="O13670" s="11"/>
      <c r="P13670" s="4"/>
      <c r="Q13670" s="11"/>
      <c r="R13670" s="4"/>
      <c r="S13670" s="11"/>
      <c r="T13670" s="4"/>
      <c r="U13670" s="11"/>
      <c r="V13670" s="4"/>
      <c r="W13670" s="11"/>
      <c r="X13670" s="4"/>
      <c r="Y13670" s="11"/>
      <c r="Z13670" s="4"/>
      <c r="AA13670" s="1" t="s">
        <v>16</v>
      </c>
      <c r="AC13670" s="23" t="s">
        <v>37886</v>
      </c>
      <c r="AD13670" s="23" t="s">
        <v>40440</v>
      </c>
      <c r="AE13670" t="s">
        <v>35399</v>
      </c>
    </row>
    <row r="13671" spans="1:31" ht="15" customHeight="1">
      <c r="A13671" s="1">
        <v>13670</v>
      </c>
      <c r="B13671" s="1" t="s">
        <v>54</v>
      </c>
      <c r="C13671" s="22" t="s">
        <v>37778</v>
      </c>
      <c r="D13671" s="2" t="s">
        <v>44</v>
      </c>
      <c r="E13671" s="2" t="s">
        <v>724</v>
      </c>
      <c r="F13671" s="2" t="s">
        <v>32679</v>
      </c>
      <c r="G13671" s="15">
        <v>9199904490</v>
      </c>
      <c r="H13671" s="1" t="s">
        <v>37</v>
      </c>
      <c r="I13671" s="1" t="s">
        <v>9</v>
      </c>
      <c r="J13671" s="4" t="s">
        <v>47303</v>
      </c>
      <c r="K13671" s="3" t="s">
        <v>17</v>
      </c>
      <c r="L13671" s="4" t="s">
        <v>47303</v>
      </c>
      <c r="M13671" s="3"/>
      <c r="N13671" s="4"/>
      <c r="O13671" s="3"/>
      <c r="P13671" s="4"/>
      <c r="Q13671" s="3"/>
      <c r="R13671" s="4"/>
      <c r="S13671" s="3"/>
      <c r="T13671" s="4"/>
      <c r="U13671" s="3"/>
      <c r="V13671" s="4"/>
      <c r="W13671" s="3"/>
      <c r="X13671" s="4"/>
      <c r="Y13671" s="3"/>
      <c r="Z13671" s="4"/>
      <c r="AA13671" s="1" t="s">
        <v>16</v>
      </c>
      <c r="AB13671" s="3"/>
      <c r="AC13671" s="23" t="s">
        <v>38086</v>
      </c>
      <c r="AD13671" s="23" t="s">
        <v>38259</v>
      </c>
      <c r="AE13671" t="s">
        <v>35409</v>
      </c>
    </row>
    <row r="13672" spans="1:31" ht="15" customHeight="1">
      <c r="A13672" s="1">
        <v>13671</v>
      </c>
      <c r="B13672" s="1" t="s">
        <v>54</v>
      </c>
      <c r="C13672" s="22" t="s">
        <v>37778</v>
      </c>
      <c r="D13672" s="2" t="s">
        <v>854</v>
      </c>
      <c r="E13672" s="2" t="s">
        <v>19</v>
      </c>
      <c r="F13672" s="2" t="s">
        <v>21886</v>
      </c>
      <c r="G13672" s="15">
        <v>9146116646</v>
      </c>
      <c r="H13672" s="1" t="s">
        <v>8</v>
      </c>
      <c r="I13672" s="1" t="s">
        <v>41</v>
      </c>
      <c r="J13672" s="4" t="s">
        <v>47303</v>
      </c>
      <c r="K13672" s="3" t="s">
        <v>42</v>
      </c>
      <c r="L13672" s="4" t="s">
        <v>47303</v>
      </c>
      <c r="M13672" s="3"/>
      <c r="N13672" s="4"/>
      <c r="O13672" s="3"/>
      <c r="P13672" s="4"/>
      <c r="Q13672" s="3"/>
      <c r="R13672" s="4"/>
      <c r="S13672" s="3"/>
      <c r="T13672" s="4"/>
      <c r="U13672" s="3"/>
      <c r="V13672" s="4"/>
      <c r="W13672" s="3"/>
      <c r="X13672" s="4"/>
      <c r="Y13672" s="3"/>
      <c r="Z13672" s="4"/>
      <c r="AA13672" s="1" t="s">
        <v>11</v>
      </c>
      <c r="AB13672" s="3"/>
      <c r="AC13672" s="23" t="s">
        <v>38086</v>
      </c>
      <c r="AD13672" s="23" t="s">
        <v>38259</v>
      </c>
      <c r="AE13672" t="s">
        <v>35394</v>
      </c>
    </row>
    <row r="13673" spans="1:31" ht="15" customHeight="1">
      <c r="A13673" s="1">
        <v>13672</v>
      </c>
      <c r="B13673" s="1" t="s">
        <v>54</v>
      </c>
      <c r="C13673" s="1" t="s">
        <v>14039</v>
      </c>
      <c r="D13673" s="2" t="s">
        <v>400</v>
      </c>
      <c r="E13673" s="2" t="s">
        <v>328</v>
      </c>
      <c r="F13673" s="2" t="s">
        <v>27825</v>
      </c>
      <c r="G13673" s="15">
        <v>914466600464</v>
      </c>
      <c r="H13673" s="1" t="s">
        <v>15</v>
      </c>
      <c r="I13673" s="1" t="s">
        <v>62</v>
      </c>
      <c r="J13673" s="4" t="s">
        <v>47303</v>
      </c>
      <c r="K13673" s="3" t="s">
        <v>42</v>
      </c>
      <c r="L13673" s="4" t="s">
        <v>47303</v>
      </c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1" t="s">
        <v>16</v>
      </c>
      <c r="AB13673" s="3"/>
      <c r="AC13673" s="23" t="s">
        <v>37924</v>
      </c>
      <c r="AD13673" s="23" t="s">
        <v>38259</v>
      </c>
      <c r="AE13673" t="s">
        <v>35410</v>
      </c>
    </row>
    <row r="13674" spans="1:31" ht="15" customHeight="1">
      <c r="A13674" s="1">
        <v>13673</v>
      </c>
      <c r="B13674" s="1" t="s">
        <v>54</v>
      </c>
      <c r="C13674" s="1" t="s">
        <v>14041</v>
      </c>
      <c r="D13674" s="2" t="s">
        <v>951</v>
      </c>
      <c r="E13674" s="2" t="s">
        <v>553</v>
      </c>
      <c r="F13674" s="2" t="s">
        <v>27827</v>
      </c>
      <c r="G13674" s="15">
        <v>9194649466</v>
      </c>
      <c r="H13674" s="1" t="s">
        <v>15</v>
      </c>
      <c r="I13674" s="1" t="s">
        <v>41</v>
      </c>
      <c r="J13674" s="4" t="s">
        <v>47303</v>
      </c>
      <c r="K13674" s="3" t="s">
        <v>17</v>
      </c>
      <c r="L13674" s="4" t="s">
        <v>47303</v>
      </c>
      <c r="M13674" s="4" t="s">
        <v>42</v>
      </c>
      <c r="N13674" s="3" t="str">
        <f t="shared" ref="N13674:N13675" si="532">J13674</f>
        <v>[50 lacs - 75 lacs]</v>
      </c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1" t="s">
        <v>16</v>
      </c>
      <c r="AB13674" s="3" t="s">
        <v>321</v>
      </c>
      <c r="AC13674" s="23" t="s">
        <v>37924</v>
      </c>
      <c r="AD13674" s="23" t="s">
        <v>38259</v>
      </c>
      <c r="AE13674" t="s">
        <v>35410</v>
      </c>
    </row>
    <row r="13675" spans="1:31" ht="15" customHeight="1">
      <c r="A13675" s="1">
        <v>13674</v>
      </c>
      <c r="B13675" s="1" t="s">
        <v>54</v>
      </c>
      <c r="C13675" s="1" t="s">
        <v>14043</v>
      </c>
      <c r="D13675" s="2" t="s">
        <v>1807</v>
      </c>
      <c r="E13675" s="2" t="s">
        <v>362</v>
      </c>
      <c r="F13675" s="2" t="s">
        <v>27828</v>
      </c>
      <c r="G13675" s="15">
        <v>919664441094</v>
      </c>
      <c r="H13675" s="1" t="s">
        <v>37</v>
      </c>
      <c r="I13675" s="1" t="s">
        <v>41</v>
      </c>
      <c r="J13675" s="4" t="s">
        <v>47303</v>
      </c>
      <c r="K13675" s="3" t="s">
        <v>17</v>
      </c>
      <c r="L13675" s="4" t="s">
        <v>47303</v>
      </c>
      <c r="M13675" s="4" t="s">
        <v>42</v>
      </c>
      <c r="N13675" s="3" t="str">
        <f t="shared" si="532"/>
        <v>[50 lacs - 75 lacs]</v>
      </c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1" t="s">
        <v>16</v>
      </c>
      <c r="AB13675" s="3" t="s">
        <v>321</v>
      </c>
      <c r="AC13675" s="23" t="s">
        <v>37924</v>
      </c>
      <c r="AD13675" s="23" t="s">
        <v>38259</v>
      </c>
      <c r="AE13675" t="s">
        <v>35409</v>
      </c>
    </row>
    <row r="13676" spans="1:31" ht="15" customHeight="1">
      <c r="A13676" s="1">
        <v>13675</v>
      </c>
      <c r="B13676" s="1" t="s">
        <v>54</v>
      </c>
      <c r="C13676" s="1" t="s">
        <v>14045</v>
      </c>
      <c r="D13676" s="2" t="s">
        <v>350</v>
      </c>
      <c r="E13676" s="2" t="s">
        <v>36853</v>
      </c>
      <c r="F13676" s="2" t="s">
        <v>34742</v>
      </c>
      <c r="G13676" s="15">
        <v>914494011404</v>
      </c>
      <c r="H13676" s="1" t="s">
        <v>15</v>
      </c>
      <c r="I13676" s="1" t="s">
        <v>41</v>
      </c>
      <c r="J13676" s="4" t="s">
        <v>47303</v>
      </c>
      <c r="K13676" s="3" t="s">
        <v>17</v>
      </c>
      <c r="L13676" s="4" t="s">
        <v>47303</v>
      </c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1" t="s">
        <v>11</v>
      </c>
      <c r="AB13676" s="3"/>
      <c r="AC13676" s="23" t="s">
        <v>37924</v>
      </c>
      <c r="AD13676" s="23" t="s">
        <v>38259</v>
      </c>
      <c r="AE13676" t="s">
        <v>35394</v>
      </c>
    </row>
    <row r="13677" spans="1:31" ht="15" customHeight="1">
      <c r="A13677" s="1">
        <v>13676</v>
      </c>
      <c r="B13677" s="1" t="s">
        <v>54</v>
      </c>
      <c r="C13677" s="1" t="s">
        <v>14048</v>
      </c>
      <c r="D13677" s="2" t="s">
        <v>3643</v>
      </c>
      <c r="E13677" s="2" t="s">
        <v>724</v>
      </c>
      <c r="F13677" s="2" t="s">
        <v>32681</v>
      </c>
      <c r="G13677" s="15">
        <v>914460944496</v>
      </c>
      <c r="H13677" s="1" t="s">
        <v>8</v>
      </c>
      <c r="I13677" s="1" t="s">
        <v>9</v>
      </c>
      <c r="J13677" s="4" t="s">
        <v>47303</v>
      </c>
      <c r="K13677" s="3" t="s">
        <v>17</v>
      </c>
      <c r="L13677" s="4" t="s">
        <v>47303</v>
      </c>
      <c r="M13677" s="4" t="s">
        <v>42</v>
      </c>
      <c r="N13677" s="3" t="str">
        <f t="shared" ref="N13677:N13679" si="533">J13677</f>
        <v>[50 lacs - 75 lacs]</v>
      </c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1" t="s">
        <v>16</v>
      </c>
      <c r="AB13677" s="3" t="s">
        <v>321</v>
      </c>
      <c r="AC13677" s="23" t="s">
        <v>37924</v>
      </c>
      <c r="AD13677" s="23" t="s">
        <v>38259</v>
      </c>
      <c r="AE13677" t="s">
        <v>35399</v>
      </c>
    </row>
    <row r="13678" spans="1:31" ht="15" customHeight="1">
      <c r="A13678" s="1">
        <v>13677</v>
      </c>
      <c r="B13678" s="1" t="s">
        <v>54</v>
      </c>
      <c r="C13678" s="1" t="s">
        <v>14049</v>
      </c>
      <c r="D13678" s="2" t="s">
        <v>1394</v>
      </c>
      <c r="E13678" s="2" t="s">
        <v>14059</v>
      </c>
      <c r="F13678" s="2" t="s">
        <v>27831</v>
      </c>
      <c r="G13678" s="15">
        <v>919446446</v>
      </c>
      <c r="H13678" s="1" t="s">
        <v>46</v>
      </c>
      <c r="I13678" s="1" t="s">
        <v>62</v>
      </c>
      <c r="J13678" s="4" t="s">
        <v>47303</v>
      </c>
      <c r="K13678" s="3" t="s">
        <v>17</v>
      </c>
      <c r="L13678" s="4" t="s">
        <v>47303</v>
      </c>
      <c r="M13678" s="4" t="s">
        <v>42</v>
      </c>
      <c r="N13678" s="3" t="str">
        <f t="shared" si="533"/>
        <v>[50 lacs - 75 lacs]</v>
      </c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1" t="s">
        <v>16</v>
      </c>
      <c r="AB13678" s="3"/>
      <c r="AC13678" s="23" t="s">
        <v>37924</v>
      </c>
      <c r="AD13678" s="23" t="s">
        <v>38259</v>
      </c>
      <c r="AE13678" t="s">
        <v>35409</v>
      </c>
    </row>
    <row r="13679" spans="1:31" ht="15" customHeight="1">
      <c r="A13679" s="1">
        <v>13678</v>
      </c>
      <c r="B13679" s="1" t="s">
        <v>54</v>
      </c>
      <c r="C13679" s="1" t="s">
        <v>14055</v>
      </c>
      <c r="D13679" s="2" t="s">
        <v>2880</v>
      </c>
      <c r="E13679" s="2" t="s">
        <v>534</v>
      </c>
      <c r="F13679" s="2" t="s">
        <v>32682</v>
      </c>
      <c r="G13679" s="15">
        <v>91949401904</v>
      </c>
      <c r="H13679" s="1" t="s">
        <v>15</v>
      </c>
      <c r="I13679" s="1" t="s">
        <v>62</v>
      </c>
      <c r="J13679" s="4" t="s">
        <v>47303</v>
      </c>
      <c r="K13679" s="3" t="s">
        <v>17</v>
      </c>
      <c r="L13679" s="4" t="s">
        <v>47303</v>
      </c>
      <c r="M13679" s="4" t="s">
        <v>42</v>
      </c>
      <c r="N13679" s="3" t="str">
        <f t="shared" si="533"/>
        <v>[50 lacs - 75 lacs]</v>
      </c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1" t="s">
        <v>16</v>
      </c>
      <c r="AB13679" s="3" t="s">
        <v>990</v>
      </c>
      <c r="AC13679" s="23" t="s">
        <v>37924</v>
      </c>
      <c r="AD13679" s="23" t="s">
        <v>38259</v>
      </c>
      <c r="AE13679" t="s">
        <v>35410</v>
      </c>
    </row>
    <row r="13680" spans="1:31" ht="15" customHeight="1">
      <c r="A13680" s="1">
        <v>13679</v>
      </c>
      <c r="B13680" s="1" t="s">
        <v>54</v>
      </c>
      <c r="C13680" s="1" t="s">
        <v>14064</v>
      </c>
      <c r="D13680" s="2" t="s">
        <v>36237</v>
      </c>
      <c r="E13680" s="2" t="s">
        <v>12338</v>
      </c>
      <c r="F13680" s="2" t="s">
        <v>27836</v>
      </c>
      <c r="G13680" s="15">
        <v>919446444944</v>
      </c>
      <c r="H13680" s="1" t="s">
        <v>15</v>
      </c>
      <c r="I13680" s="1" t="s">
        <v>41</v>
      </c>
      <c r="J13680" s="4" t="s">
        <v>47303</v>
      </c>
      <c r="K13680" s="3" t="s">
        <v>42</v>
      </c>
      <c r="L13680" s="4" t="s">
        <v>47303</v>
      </c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1" t="s">
        <v>11</v>
      </c>
      <c r="AB13680" s="3" t="s">
        <v>12</v>
      </c>
      <c r="AC13680" s="23" t="s">
        <v>38087</v>
      </c>
      <c r="AD13680" s="23" t="s">
        <v>40440</v>
      </c>
      <c r="AE13680" t="s">
        <v>35409</v>
      </c>
    </row>
    <row r="13681" spans="1:31" ht="15" customHeight="1">
      <c r="A13681" s="1">
        <v>13680</v>
      </c>
      <c r="B13681" s="1" t="s">
        <v>54</v>
      </c>
      <c r="C13681" s="1" t="s">
        <v>14066</v>
      </c>
      <c r="D13681" s="2" t="s">
        <v>494</v>
      </c>
      <c r="E13681" s="2" t="s">
        <v>37396</v>
      </c>
      <c r="F13681" s="2" t="s">
        <v>27838</v>
      </c>
      <c r="G13681" s="15">
        <v>919664441466</v>
      </c>
      <c r="H13681" s="1" t="s">
        <v>15</v>
      </c>
      <c r="I13681" s="1" t="s">
        <v>41</v>
      </c>
      <c r="J13681" s="4" t="s">
        <v>47303</v>
      </c>
      <c r="K13681" s="3" t="s">
        <v>42</v>
      </c>
      <c r="L13681" s="4" t="s">
        <v>47303</v>
      </c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1" t="s">
        <v>16</v>
      </c>
      <c r="AB13681" s="3" t="s">
        <v>12</v>
      </c>
      <c r="AC13681" s="23" t="s">
        <v>38088</v>
      </c>
      <c r="AD13681" s="23" t="s">
        <v>40440</v>
      </c>
      <c r="AE13681" t="s">
        <v>35399</v>
      </c>
    </row>
    <row r="13682" spans="1:31" ht="15" customHeight="1">
      <c r="A13682" s="1">
        <v>13681</v>
      </c>
      <c r="B13682" s="1" t="s">
        <v>54</v>
      </c>
      <c r="C13682" s="1" t="s">
        <v>14069</v>
      </c>
      <c r="D13682" s="2" t="s">
        <v>2402</v>
      </c>
      <c r="E13682" s="2" t="s">
        <v>3154</v>
      </c>
      <c r="F13682" s="2" t="s">
        <v>32684</v>
      </c>
      <c r="G13682" s="15">
        <v>9140661994</v>
      </c>
      <c r="H13682" s="1" t="s">
        <v>37</v>
      </c>
      <c r="I13682" s="1" t="s">
        <v>41</v>
      </c>
      <c r="J13682" s="4" t="s">
        <v>47303</v>
      </c>
      <c r="K13682" s="3" t="s">
        <v>17</v>
      </c>
      <c r="L13682" s="4" t="s">
        <v>47303</v>
      </c>
      <c r="M13682" s="4" t="s">
        <v>42</v>
      </c>
      <c r="N13682" s="3" t="str">
        <f>J13682</f>
        <v>[50 lacs - 75 lacs]</v>
      </c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1" t="s">
        <v>11</v>
      </c>
      <c r="AB13682" s="3" t="s">
        <v>12</v>
      </c>
      <c r="AC13682" s="23" t="s">
        <v>38089</v>
      </c>
      <c r="AD13682" s="23" t="s">
        <v>40440</v>
      </c>
      <c r="AE13682" t="s">
        <v>35399</v>
      </c>
    </row>
    <row r="13683" spans="1:31" ht="15" customHeight="1">
      <c r="A13683" s="1">
        <v>13682</v>
      </c>
      <c r="B13683" s="1" t="s">
        <v>54</v>
      </c>
      <c r="C13683" s="1" t="s">
        <v>14071</v>
      </c>
      <c r="D13683" s="2" t="s">
        <v>36238</v>
      </c>
      <c r="E13683" s="2" t="s">
        <v>139</v>
      </c>
      <c r="F13683" s="2" t="s">
        <v>27841</v>
      </c>
      <c r="G13683" s="15">
        <v>9199946106</v>
      </c>
      <c r="H13683" s="1" t="s">
        <v>15</v>
      </c>
      <c r="I13683" s="1" t="s">
        <v>62</v>
      </c>
      <c r="J13683" s="4" t="s">
        <v>47303</v>
      </c>
      <c r="K13683" s="3" t="s">
        <v>42</v>
      </c>
      <c r="L13683" s="4" t="s">
        <v>47303</v>
      </c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1" t="s">
        <v>16</v>
      </c>
      <c r="AB13683" s="3" t="s">
        <v>12</v>
      </c>
      <c r="AC13683" s="23" t="s">
        <v>37993</v>
      </c>
      <c r="AD13683" s="23" t="s">
        <v>40440</v>
      </c>
      <c r="AE13683" t="s">
        <v>35409</v>
      </c>
    </row>
    <row r="13684" spans="1:31" ht="15" customHeight="1">
      <c r="A13684" s="1">
        <v>13683</v>
      </c>
      <c r="B13684" s="1" t="s">
        <v>54</v>
      </c>
      <c r="C13684" s="1" t="s">
        <v>14075</v>
      </c>
      <c r="D13684" s="2" t="s">
        <v>216</v>
      </c>
      <c r="E13684" s="2" t="s">
        <v>29</v>
      </c>
      <c r="F13684" s="2" t="s">
        <v>34743</v>
      </c>
      <c r="G13684" s="15">
        <v>91494949</v>
      </c>
      <c r="H13684" s="1" t="s">
        <v>46</v>
      </c>
      <c r="I13684" s="1" t="s">
        <v>41</v>
      </c>
      <c r="J13684" s="4" t="s">
        <v>47303</v>
      </c>
      <c r="K13684" s="3" t="s">
        <v>42</v>
      </c>
      <c r="L13684" s="4" t="s">
        <v>47303</v>
      </c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1" t="s">
        <v>16</v>
      </c>
      <c r="AB13684" s="3" t="s">
        <v>12</v>
      </c>
      <c r="AC13684" s="23" t="s">
        <v>37892</v>
      </c>
      <c r="AD13684" s="23" t="s">
        <v>40440</v>
      </c>
      <c r="AE13684" t="s">
        <v>35399</v>
      </c>
    </row>
    <row r="13685" spans="1:31" ht="15" customHeight="1">
      <c r="A13685" s="1">
        <v>13684</v>
      </c>
      <c r="B13685" s="1" t="s">
        <v>54</v>
      </c>
      <c r="C13685" s="1" t="s">
        <v>14077</v>
      </c>
      <c r="D13685" s="2" t="s">
        <v>1952</v>
      </c>
      <c r="E13685" s="2" t="s">
        <v>40</v>
      </c>
      <c r="F13685" s="2" t="s">
        <v>27846</v>
      </c>
      <c r="G13685" s="15">
        <v>919664496644</v>
      </c>
      <c r="H13685" s="1" t="s">
        <v>15</v>
      </c>
      <c r="I13685" s="1" t="s">
        <v>9</v>
      </c>
      <c r="J13685" s="4" t="s">
        <v>47303</v>
      </c>
      <c r="K13685" s="3" t="s">
        <v>17</v>
      </c>
      <c r="L13685" s="4" t="s">
        <v>47303</v>
      </c>
      <c r="M13685" s="4" t="s">
        <v>42</v>
      </c>
      <c r="N13685" s="3" t="str">
        <f t="shared" ref="N13685:N13686" si="534">J13685</f>
        <v>[50 lacs - 75 lacs]</v>
      </c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1" t="s">
        <v>16</v>
      </c>
      <c r="AB13685" s="3" t="s">
        <v>12</v>
      </c>
      <c r="AC13685" s="23" t="s">
        <v>37894</v>
      </c>
      <c r="AD13685" s="23" t="s">
        <v>40440</v>
      </c>
      <c r="AE13685" t="s">
        <v>35409</v>
      </c>
    </row>
    <row r="13686" spans="1:31" ht="15" customHeight="1">
      <c r="A13686" s="1">
        <v>13685</v>
      </c>
      <c r="B13686" s="1" t="s">
        <v>54</v>
      </c>
      <c r="C13686" s="1" t="s">
        <v>14081</v>
      </c>
      <c r="D13686" s="2" t="s">
        <v>2873</v>
      </c>
      <c r="E13686" s="2" t="s">
        <v>4311</v>
      </c>
      <c r="F13686" s="2" t="s">
        <v>27849</v>
      </c>
      <c r="G13686" s="15">
        <v>919446419144</v>
      </c>
      <c r="H13686" s="1" t="s">
        <v>15</v>
      </c>
      <c r="I13686" s="1" t="s">
        <v>9</v>
      </c>
      <c r="J13686" s="4" t="s">
        <v>47303</v>
      </c>
      <c r="K13686" s="3" t="s">
        <v>213</v>
      </c>
      <c r="L13686" s="4" t="s">
        <v>47303</v>
      </c>
      <c r="M13686" s="4" t="s">
        <v>17</v>
      </c>
      <c r="N13686" s="3" t="str">
        <f t="shared" si="534"/>
        <v>[50 lacs - 75 lacs]</v>
      </c>
      <c r="O13686" s="4" t="s">
        <v>47347</v>
      </c>
      <c r="P13686" s="3" t="s">
        <v>47303</v>
      </c>
      <c r="Q13686" s="4" t="s">
        <v>14136</v>
      </c>
      <c r="R13686" s="3" t="s">
        <v>47303</v>
      </c>
      <c r="S13686" s="4"/>
      <c r="T13686" s="4"/>
      <c r="U13686" s="4"/>
      <c r="V13686" s="4"/>
      <c r="W13686" s="4"/>
      <c r="X13686" s="4"/>
      <c r="Y13686" s="4"/>
      <c r="Z13686" s="4"/>
      <c r="AA13686" s="1" t="s">
        <v>16</v>
      </c>
      <c r="AB13686" s="3" t="s">
        <v>12</v>
      </c>
      <c r="AC13686" s="23" t="s">
        <v>38090</v>
      </c>
      <c r="AD13686" s="23" t="s">
        <v>40440</v>
      </c>
      <c r="AE13686" t="s">
        <v>35410</v>
      </c>
    </row>
    <row r="13687" spans="1:31" ht="15" customHeight="1">
      <c r="A13687" s="1">
        <v>13686</v>
      </c>
      <c r="B13687" s="1" t="s">
        <v>54</v>
      </c>
      <c r="C13687" s="1" t="s">
        <v>14082</v>
      </c>
      <c r="D13687" s="2" t="s">
        <v>36239</v>
      </c>
      <c r="E13687" s="2" t="s">
        <v>351</v>
      </c>
      <c r="F13687" s="2" t="s">
        <v>27850</v>
      </c>
      <c r="G13687" s="15">
        <v>919944446996</v>
      </c>
      <c r="H13687" s="1" t="s">
        <v>8</v>
      </c>
      <c r="I13687" s="1" t="s">
        <v>41</v>
      </c>
      <c r="J13687" s="4" t="s">
        <v>47303</v>
      </c>
      <c r="K13687" s="3" t="s">
        <v>42</v>
      </c>
      <c r="L13687" s="4" t="s">
        <v>47303</v>
      </c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1" t="s">
        <v>16</v>
      </c>
      <c r="AB13687" s="3" t="s">
        <v>12</v>
      </c>
      <c r="AC13687" s="23" t="s">
        <v>37960</v>
      </c>
      <c r="AD13687" s="23" t="s">
        <v>40440</v>
      </c>
      <c r="AE13687" t="s">
        <v>35409</v>
      </c>
    </row>
    <row r="13688" spans="1:31" ht="15" customHeight="1">
      <c r="A13688" s="1">
        <v>13687</v>
      </c>
      <c r="B13688" s="1" t="s">
        <v>54</v>
      </c>
      <c r="C13688" s="1" t="s">
        <v>14085</v>
      </c>
      <c r="D13688" s="2" t="s">
        <v>3087</v>
      </c>
      <c r="E13688" s="2" t="s">
        <v>11306</v>
      </c>
      <c r="F13688" s="2" t="s">
        <v>34746</v>
      </c>
      <c r="G13688" s="15">
        <v>919904694949</v>
      </c>
      <c r="H13688" s="1" t="s">
        <v>15</v>
      </c>
      <c r="I13688" s="1" t="s">
        <v>41</v>
      </c>
      <c r="J13688" s="4" t="s">
        <v>47303</v>
      </c>
      <c r="K13688" s="3" t="s">
        <v>42</v>
      </c>
      <c r="L13688" s="4" t="s">
        <v>47303</v>
      </c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1" t="s">
        <v>16</v>
      </c>
      <c r="AB13688" s="3" t="s">
        <v>12</v>
      </c>
      <c r="AC13688" s="23" t="s">
        <v>37960</v>
      </c>
      <c r="AD13688" s="23" t="s">
        <v>40440</v>
      </c>
      <c r="AE13688" t="s">
        <v>35409</v>
      </c>
    </row>
    <row r="13689" spans="1:31" ht="15" customHeight="1">
      <c r="A13689" s="1">
        <v>13688</v>
      </c>
      <c r="B13689" s="1" t="s">
        <v>54</v>
      </c>
      <c r="C13689" s="1" t="s">
        <v>14086</v>
      </c>
      <c r="D13689" s="2" t="s">
        <v>502</v>
      </c>
      <c r="E13689" s="2" t="s">
        <v>1648</v>
      </c>
      <c r="F13689" s="2" t="s">
        <v>27851</v>
      </c>
      <c r="G13689" s="15">
        <v>919494411441</v>
      </c>
      <c r="H13689" s="1" t="s">
        <v>20</v>
      </c>
      <c r="I13689" s="1" t="s">
        <v>9</v>
      </c>
      <c r="J13689" s="4" t="s">
        <v>47303</v>
      </c>
      <c r="K13689" s="3" t="s">
        <v>42</v>
      </c>
      <c r="L13689" s="4" t="s">
        <v>47303</v>
      </c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1" t="s">
        <v>16</v>
      </c>
      <c r="AB13689" s="3" t="s">
        <v>12</v>
      </c>
      <c r="AC13689" s="23" t="s">
        <v>37960</v>
      </c>
      <c r="AD13689" s="23" t="s">
        <v>40440</v>
      </c>
      <c r="AE13689" t="s">
        <v>35410</v>
      </c>
    </row>
    <row r="13690" spans="1:31" ht="15" customHeight="1">
      <c r="A13690" s="1">
        <v>13689</v>
      </c>
      <c r="B13690" s="1" t="s">
        <v>54</v>
      </c>
      <c r="C13690" s="1" t="s">
        <v>14098</v>
      </c>
      <c r="D13690" s="2" t="s">
        <v>486</v>
      </c>
      <c r="E13690" s="2" t="s">
        <v>1676</v>
      </c>
      <c r="F13690" s="2" t="s">
        <v>27859</v>
      </c>
      <c r="G13690" s="15">
        <v>91914444414</v>
      </c>
      <c r="H13690" s="1" t="s">
        <v>8</v>
      </c>
      <c r="I13690" s="1" t="s">
        <v>9</v>
      </c>
      <c r="J13690" s="4" t="s">
        <v>47303</v>
      </c>
      <c r="K13690" s="3" t="s">
        <v>42</v>
      </c>
      <c r="L13690" s="4" t="s">
        <v>47303</v>
      </c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1" t="s">
        <v>16</v>
      </c>
      <c r="AB13690" s="3"/>
      <c r="AC13690" s="23" t="s">
        <v>37960</v>
      </c>
      <c r="AD13690" s="23" t="s">
        <v>40440</v>
      </c>
      <c r="AE13690" t="s">
        <v>35399</v>
      </c>
    </row>
    <row r="13691" spans="1:31" ht="15" customHeight="1">
      <c r="A13691" s="1">
        <v>13690</v>
      </c>
      <c r="B13691" s="1" t="s">
        <v>54</v>
      </c>
      <c r="C13691" s="1" t="s">
        <v>14101</v>
      </c>
      <c r="D13691" s="2" t="s">
        <v>36240</v>
      </c>
      <c r="E13691" s="2" t="s">
        <v>7865</v>
      </c>
      <c r="F13691" s="2" t="s">
        <v>27861</v>
      </c>
      <c r="G13691" s="15">
        <v>91016694969</v>
      </c>
      <c r="H13691" s="1" t="s">
        <v>8</v>
      </c>
      <c r="I13691" s="1" t="s">
        <v>41</v>
      </c>
      <c r="J13691" s="4" t="s">
        <v>47303</v>
      </c>
      <c r="K13691" s="3" t="s">
        <v>42</v>
      </c>
      <c r="L13691" s="4" t="s">
        <v>47303</v>
      </c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1" t="s">
        <v>16</v>
      </c>
      <c r="AB13691" s="3"/>
      <c r="AC13691" s="23" t="s">
        <v>37960</v>
      </c>
      <c r="AD13691" s="23" t="s">
        <v>40440</v>
      </c>
      <c r="AE13691" t="s">
        <v>35409</v>
      </c>
    </row>
    <row r="13692" spans="1:31" ht="15" customHeight="1">
      <c r="A13692" s="1">
        <v>13691</v>
      </c>
      <c r="B13692" s="1" t="s">
        <v>54</v>
      </c>
      <c r="C13692" s="1" t="s">
        <v>14108</v>
      </c>
      <c r="D13692" s="2" t="s">
        <v>162</v>
      </c>
      <c r="E13692" s="2" t="s">
        <v>11306</v>
      </c>
      <c r="F13692" s="2" t="s">
        <v>27865</v>
      </c>
      <c r="G13692" s="15">
        <v>919499694</v>
      </c>
      <c r="H13692" s="1" t="s">
        <v>15</v>
      </c>
      <c r="I13692" s="1" t="s">
        <v>41</v>
      </c>
      <c r="J13692" s="4" t="s">
        <v>47303</v>
      </c>
      <c r="K13692" s="3" t="s">
        <v>17</v>
      </c>
      <c r="L13692" s="4" t="s">
        <v>47303</v>
      </c>
      <c r="M13692" s="4" t="s">
        <v>42</v>
      </c>
      <c r="N13692" s="3" t="str">
        <f>J13692</f>
        <v>[50 lacs - 75 lacs]</v>
      </c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1" t="s">
        <v>16</v>
      </c>
      <c r="AB13692" s="3"/>
      <c r="AC13692" s="23" t="s">
        <v>37960</v>
      </c>
      <c r="AD13692" s="23" t="s">
        <v>40440</v>
      </c>
      <c r="AE13692" t="s">
        <v>35399</v>
      </c>
    </row>
    <row r="13693" spans="1:31" ht="15" customHeight="1">
      <c r="A13693" s="1">
        <v>13692</v>
      </c>
      <c r="B13693" s="1" t="s">
        <v>54</v>
      </c>
      <c r="C13693" s="1" t="s">
        <v>14113</v>
      </c>
      <c r="D13693" s="2" t="s">
        <v>6458</v>
      </c>
      <c r="E13693" s="2" t="s">
        <v>14132</v>
      </c>
      <c r="F13693" s="2" t="s">
        <v>27869</v>
      </c>
      <c r="G13693" s="15">
        <v>919444661494</v>
      </c>
      <c r="H13693" s="1" t="s">
        <v>46</v>
      </c>
      <c r="I13693" s="1" t="s">
        <v>41</v>
      </c>
      <c r="J13693" s="4" t="s">
        <v>47303</v>
      </c>
      <c r="K13693" s="3" t="s">
        <v>17</v>
      </c>
      <c r="L13693" s="4" t="s">
        <v>47303</v>
      </c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1" t="s">
        <v>16</v>
      </c>
      <c r="AB13693" s="3"/>
      <c r="AC13693" s="23" t="s">
        <v>37960</v>
      </c>
      <c r="AD13693" s="23" t="s">
        <v>40440</v>
      </c>
      <c r="AE13693" t="s">
        <v>35399</v>
      </c>
    </row>
    <row r="13694" spans="1:31" ht="15" customHeight="1">
      <c r="A13694" s="1">
        <v>13693</v>
      </c>
      <c r="B13694" s="1" t="s">
        <v>54</v>
      </c>
      <c r="C13694" s="1" t="s">
        <v>14114</v>
      </c>
      <c r="D13694" s="2" t="s">
        <v>3870</v>
      </c>
      <c r="E13694" s="2" t="s">
        <v>362</v>
      </c>
      <c r="F13694" s="2" t="s">
        <v>34752</v>
      </c>
      <c r="G13694" s="15">
        <v>91016461441</v>
      </c>
      <c r="H13694" s="1" t="s">
        <v>8</v>
      </c>
      <c r="I13694" s="1" t="s">
        <v>62</v>
      </c>
      <c r="J13694" s="4" t="s">
        <v>47303</v>
      </c>
      <c r="K13694" s="3" t="s">
        <v>42</v>
      </c>
      <c r="L13694" s="4" t="s">
        <v>47303</v>
      </c>
      <c r="M13694" s="4" t="s">
        <v>14137</v>
      </c>
      <c r="N13694" s="3" t="str">
        <f t="shared" ref="N13694:N13695" si="535">J13694</f>
        <v>[50 lacs - 75 lacs]</v>
      </c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1" t="s">
        <v>16</v>
      </c>
      <c r="AB13694" s="3"/>
      <c r="AC13694" s="23" t="s">
        <v>37960</v>
      </c>
      <c r="AD13694" s="23" t="s">
        <v>40440</v>
      </c>
      <c r="AE13694" t="s">
        <v>35394</v>
      </c>
    </row>
    <row r="13695" spans="1:31" ht="15" customHeight="1">
      <c r="A13695" s="1">
        <v>13694</v>
      </c>
      <c r="B13695" s="1" t="s">
        <v>54</v>
      </c>
      <c r="C13695" s="1" t="s">
        <v>14119</v>
      </c>
      <c r="D13695" s="2" t="s">
        <v>3301</v>
      </c>
      <c r="E13695" s="2" t="s">
        <v>131</v>
      </c>
      <c r="F13695" s="2" t="s">
        <v>27872</v>
      </c>
      <c r="G13695" s="15">
        <v>91949009919</v>
      </c>
      <c r="H13695" s="1" t="s">
        <v>15</v>
      </c>
      <c r="I13695" s="1" t="s">
        <v>62</v>
      </c>
      <c r="J13695" s="4" t="s">
        <v>47303</v>
      </c>
      <c r="K13695" s="3" t="s">
        <v>17</v>
      </c>
      <c r="L13695" s="4" t="s">
        <v>47303</v>
      </c>
      <c r="M13695" s="4" t="s">
        <v>42</v>
      </c>
      <c r="N13695" s="3" t="str">
        <f t="shared" si="535"/>
        <v>[50 lacs - 75 lacs]</v>
      </c>
      <c r="O13695" s="4" t="s">
        <v>47348</v>
      </c>
      <c r="P13695" s="3" t="s">
        <v>47303</v>
      </c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1" t="s">
        <v>16</v>
      </c>
      <c r="AB13695" s="3"/>
      <c r="AC13695" s="23" t="s">
        <v>37960</v>
      </c>
      <c r="AD13695" s="23" t="s">
        <v>40440</v>
      </c>
      <c r="AE13695" t="s">
        <v>35394</v>
      </c>
    </row>
    <row r="13696" spans="1:31" ht="15" customHeight="1">
      <c r="A13696" s="1">
        <v>13695</v>
      </c>
      <c r="B13696" s="1" t="s">
        <v>54</v>
      </c>
      <c r="C13696" s="1" t="s">
        <v>14120</v>
      </c>
      <c r="D13696" s="2" t="s">
        <v>36</v>
      </c>
      <c r="E13696" s="2" t="s">
        <v>11793</v>
      </c>
      <c r="F13696" s="2" t="s">
        <v>34754</v>
      </c>
      <c r="G13696" s="15">
        <v>91446096446</v>
      </c>
      <c r="H13696" s="1" t="s">
        <v>8</v>
      </c>
      <c r="I13696" s="1" t="s">
        <v>9</v>
      </c>
      <c r="J13696" s="4" t="s">
        <v>47303</v>
      </c>
      <c r="K13696" s="3" t="s">
        <v>17</v>
      </c>
      <c r="L13696" s="4" t="s">
        <v>47303</v>
      </c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1" t="s">
        <v>11</v>
      </c>
      <c r="AB13696" s="3"/>
      <c r="AC13696" s="23" t="s">
        <v>37960</v>
      </c>
      <c r="AD13696" s="23" t="s">
        <v>40440</v>
      </c>
      <c r="AE13696" t="s">
        <v>35409</v>
      </c>
    </row>
    <row r="13697" spans="1:31" ht="15" customHeight="1">
      <c r="A13697" s="1">
        <v>13696</v>
      </c>
      <c r="B13697" s="1" t="s">
        <v>54</v>
      </c>
      <c r="C13697" s="1" t="s">
        <v>14121</v>
      </c>
      <c r="D13697" s="2" t="s">
        <v>36013</v>
      </c>
      <c r="E13697" s="2" t="s">
        <v>139</v>
      </c>
      <c r="F13697" s="2" t="s">
        <v>27873</v>
      </c>
      <c r="G13697" s="15">
        <v>914400616644</v>
      </c>
      <c r="H13697" s="1" t="s">
        <v>15</v>
      </c>
      <c r="I13697" s="1" t="s">
        <v>62</v>
      </c>
      <c r="J13697" s="4" t="s">
        <v>47303</v>
      </c>
      <c r="K13697" s="3" t="s">
        <v>42</v>
      </c>
      <c r="L13697" s="4" t="s">
        <v>47303</v>
      </c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1" t="s">
        <v>16</v>
      </c>
      <c r="AB13697" s="3"/>
      <c r="AC13697" s="23" t="s">
        <v>37960</v>
      </c>
      <c r="AD13697" s="23" t="s">
        <v>40440</v>
      </c>
      <c r="AE13697" t="s">
        <v>35399</v>
      </c>
    </row>
    <row r="13698" spans="1:31" ht="15" customHeight="1">
      <c r="A13698" s="1">
        <v>13697</v>
      </c>
      <c r="B13698" s="1" t="s">
        <v>54</v>
      </c>
      <c r="C13698" s="1" t="s">
        <v>14122</v>
      </c>
      <c r="D13698" s="2" t="s">
        <v>1857</v>
      </c>
      <c r="E13698" s="2" t="s">
        <v>5877</v>
      </c>
      <c r="F13698" s="2" t="s">
        <v>27874</v>
      </c>
      <c r="G13698" s="15">
        <v>91069000994</v>
      </c>
      <c r="H13698" s="1" t="s">
        <v>15</v>
      </c>
      <c r="I13698" s="1" t="s">
        <v>62</v>
      </c>
      <c r="J13698" s="4" t="s">
        <v>47303</v>
      </c>
      <c r="K13698" s="3" t="s">
        <v>213</v>
      </c>
      <c r="L13698" s="4" t="s">
        <v>47303</v>
      </c>
      <c r="M13698" s="4" t="s">
        <v>17</v>
      </c>
      <c r="N13698" s="3" t="str">
        <f>J13698</f>
        <v>[50 lacs - 75 lacs]</v>
      </c>
      <c r="O13698" s="4" t="s">
        <v>47347</v>
      </c>
      <c r="P13698" s="3" t="s">
        <v>47303</v>
      </c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1" t="s">
        <v>16</v>
      </c>
      <c r="AB13698" s="3"/>
      <c r="AC13698" s="23" t="s">
        <v>37960</v>
      </c>
      <c r="AD13698" s="23" t="s">
        <v>40440</v>
      </c>
      <c r="AE13698" t="s">
        <v>35409</v>
      </c>
    </row>
    <row r="13699" spans="1:31" ht="15" customHeight="1">
      <c r="A13699" s="1">
        <v>13698</v>
      </c>
      <c r="B13699" s="1" t="s">
        <v>54</v>
      </c>
      <c r="C13699" s="1" t="s">
        <v>14141</v>
      </c>
      <c r="D13699" s="2" t="s">
        <v>6839</v>
      </c>
      <c r="E13699" s="2" t="s">
        <v>14290</v>
      </c>
      <c r="F13699" s="2" t="s">
        <v>27880</v>
      </c>
      <c r="G13699" s="15">
        <v>919149910</v>
      </c>
      <c r="H13699" s="2" t="s">
        <v>15</v>
      </c>
      <c r="I13699" s="1" t="s">
        <v>41</v>
      </c>
      <c r="J13699" s="4" t="s">
        <v>47303</v>
      </c>
      <c r="K13699" s="3" t="s">
        <v>42</v>
      </c>
      <c r="L13699" s="4" t="s">
        <v>47303</v>
      </c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1" t="s">
        <v>11</v>
      </c>
      <c r="AB13699" s="3"/>
      <c r="AC13699" s="23" t="s">
        <v>38091</v>
      </c>
      <c r="AD13699" s="23" t="s">
        <v>40440</v>
      </c>
      <c r="AE13699" t="s">
        <v>35409</v>
      </c>
    </row>
    <row r="13700" spans="1:31" ht="15" customHeight="1">
      <c r="A13700" s="1">
        <v>13699</v>
      </c>
      <c r="B13700" s="1" t="s">
        <v>54</v>
      </c>
      <c r="C13700" s="1" t="s">
        <v>14145</v>
      </c>
      <c r="D13700" s="2" t="s">
        <v>14292</v>
      </c>
      <c r="E13700" s="2" t="s">
        <v>139</v>
      </c>
      <c r="F13700" s="2" t="s">
        <v>32689</v>
      </c>
      <c r="G13700" s="15">
        <v>919610199969</v>
      </c>
      <c r="H13700" s="2" t="s">
        <v>15</v>
      </c>
      <c r="I13700" s="1" t="s">
        <v>62</v>
      </c>
      <c r="J13700" s="4" t="s">
        <v>47303</v>
      </c>
      <c r="K13700" s="3" t="s">
        <v>17</v>
      </c>
      <c r="L13700" s="4" t="s">
        <v>47303</v>
      </c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1" t="s">
        <v>16</v>
      </c>
      <c r="AB13700" s="3"/>
      <c r="AC13700" s="23" t="s">
        <v>38092</v>
      </c>
      <c r="AD13700" s="23" t="s">
        <v>40440</v>
      </c>
      <c r="AE13700" t="s">
        <v>35409</v>
      </c>
    </row>
    <row r="13701" spans="1:31" ht="15" customHeight="1">
      <c r="A13701" s="1">
        <v>13700</v>
      </c>
      <c r="B13701" s="1" t="s">
        <v>54</v>
      </c>
      <c r="C13701" s="1" t="s">
        <v>14152</v>
      </c>
      <c r="D13701" s="2" t="s">
        <v>14296</v>
      </c>
      <c r="E13701" s="2" t="s">
        <v>40</v>
      </c>
      <c r="F13701" s="2" t="s">
        <v>27886</v>
      </c>
      <c r="G13701" s="15">
        <v>9140194941</v>
      </c>
      <c r="H13701" s="2" t="s">
        <v>8</v>
      </c>
      <c r="I13701" s="1" t="s">
        <v>9</v>
      </c>
      <c r="J13701" s="4" t="s">
        <v>47303</v>
      </c>
      <c r="K13701" s="3" t="s">
        <v>17</v>
      </c>
      <c r="L13701" s="4" t="s">
        <v>47303</v>
      </c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1" t="s">
        <v>16</v>
      </c>
      <c r="AB13701" s="3"/>
      <c r="AC13701" s="23" t="s">
        <v>37997</v>
      </c>
      <c r="AD13701" s="23" t="s">
        <v>40440</v>
      </c>
      <c r="AE13701" t="s">
        <v>35409</v>
      </c>
    </row>
    <row r="13702" spans="1:31" ht="15" customHeight="1">
      <c r="A13702" s="1">
        <v>13701</v>
      </c>
      <c r="B13702" s="1" t="s">
        <v>54</v>
      </c>
      <c r="C13702" s="1" t="s">
        <v>14154</v>
      </c>
      <c r="D13702" s="2" t="s">
        <v>486</v>
      </c>
      <c r="E13702" s="2" t="s">
        <v>139</v>
      </c>
      <c r="F13702" s="2" t="s">
        <v>27888</v>
      </c>
      <c r="G13702" s="15">
        <v>9194909944</v>
      </c>
      <c r="H13702" s="2" t="s">
        <v>8</v>
      </c>
      <c r="I13702" s="1" t="s">
        <v>9</v>
      </c>
      <c r="J13702" s="4" t="s">
        <v>47303</v>
      </c>
      <c r="K13702" s="3" t="s">
        <v>17</v>
      </c>
      <c r="L13702" s="4" t="s">
        <v>47303</v>
      </c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1" t="s">
        <v>16</v>
      </c>
      <c r="AB13702" s="3"/>
      <c r="AC13702" s="23" t="s">
        <v>37997</v>
      </c>
      <c r="AD13702" s="23" t="s">
        <v>40440</v>
      </c>
      <c r="AE13702" t="s">
        <v>35399</v>
      </c>
    </row>
    <row r="13703" spans="1:31" ht="15" customHeight="1">
      <c r="A13703" s="1">
        <v>13702</v>
      </c>
      <c r="B13703" s="1" t="s">
        <v>54</v>
      </c>
      <c r="C13703" s="1" t="s">
        <v>14155</v>
      </c>
      <c r="D13703" s="2" t="s">
        <v>1263</v>
      </c>
      <c r="E13703" s="2" t="s">
        <v>90</v>
      </c>
      <c r="F13703" s="2" t="s">
        <v>25926</v>
      </c>
      <c r="G13703" s="15">
        <v>914000646646</v>
      </c>
      <c r="H13703" s="2" t="s">
        <v>8</v>
      </c>
      <c r="I13703" s="1" t="s">
        <v>9</v>
      </c>
      <c r="J13703" s="4" t="s">
        <v>47303</v>
      </c>
      <c r="K13703" s="3" t="s">
        <v>42</v>
      </c>
      <c r="L13703" s="4" t="s">
        <v>47303</v>
      </c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1" t="s">
        <v>16</v>
      </c>
      <c r="AB13703" s="3"/>
      <c r="AC13703" s="23" t="s">
        <v>37997</v>
      </c>
      <c r="AD13703" s="23" t="s">
        <v>40440</v>
      </c>
      <c r="AE13703" t="s">
        <v>35409</v>
      </c>
    </row>
    <row r="13704" spans="1:31" ht="15" customHeight="1">
      <c r="A13704" s="1">
        <v>13703</v>
      </c>
      <c r="B13704" s="1" t="s">
        <v>54</v>
      </c>
      <c r="C13704" s="1" t="s">
        <v>14156</v>
      </c>
      <c r="D13704" s="2" t="s">
        <v>804</v>
      </c>
      <c r="E13704" s="2" t="s">
        <v>87</v>
      </c>
      <c r="F13704" s="2" t="s">
        <v>34757</v>
      </c>
      <c r="G13704" s="15">
        <v>919446994094</v>
      </c>
      <c r="H13704" s="2" t="s">
        <v>8</v>
      </c>
      <c r="I13704" s="1" t="s">
        <v>41</v>
      </c>
      <c r="J13704" s="4" t="s">
        <v>47303</v>
      </c>
      <c r="K13704" s="3" t="s">
        <v>42</v>
      </c>
      <c r="L13704" s="4" t="s">
        <v>47303</v>
      </c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1" t="s">
        <v>16</v>
      </c>
      <c r="AB13704" s="3"/>
      <c r="AC13704" s="23" t="s">
        <v>37997</v>
      </c>
      <c r="AD13704" s="23" t="s">
        <v>40440</v>
      </c>
      <c r="AE13704" t="s">
        <v>35409</v>
      </c>
    </row>
    <row r="13705" spans="1:31" ht="15" customHeight="1">
      <c r="A13705" s="1">
        <v>13704</v>
      </c>
      <c r="B13705" s="1" t="s">
        <v>54</v>
      </c>
      <c r="C13705" s="1" t="s">
        <v>14163</v>
      </c>
      <c r="D13705" s="2" t="s">
        <v>1263</v>
      </c>
      <c r="E13705" s="2" t="s">
        <v>90</v>
      </c>
      <c r="F13705" s="2" t="s">
        <v>25926</v>
      </c>
      <c r="G13705" s="15">
        <v>914000646646</v>
      </c>
      <c r="H13705" s="2" t="s">
        <v>8</v>
      </c>
      <c r="I13705" s="1" t="s">
        <v>9</v>
      </c>
      <c r="J13705" s="4" t="s">
        <v>47303</v>
      </c>
      <c r="K13705" s="3" t="s">
        <v>17</v>
      </c>
      <c r="L13705" s="4" t="s">
        <v>47303</v>
      </c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1" t="s">
        <v>16</v>
      </c>
      <c r="AB13705" s="3"/>
      <c r="AC13705" s="23" t="s">
        <v>37999</v>
      </c>
      <c r="AD13705" s="23" t="s">
        <v>40440</v>
      </c>
      <c r="AE13705" t="s">
        <v>35394</v>
      </c>
    </row>
    <row r="13706" spans="1:31" ht="15" customHeight="1">
      <c r="A13706" s="1">
        <v>13705</v>
      </c>
      <c r="B13706" s="1" t="s">
        <v>54</v>
      </c>
      <c r="C13706" s="1" t="s">
        <v>14168</v>
      </c>
      <c r="D13706" s="2" t="s">
        <v>375</v>
      </c>
      <c r="E13706" s="2" t="s">
        <v>724</v>
      </c>
      <c r="F13706" s="2" t="s">
        <v>21300</v>
      </c>
      <c r="G13706" s="15">
        <v>919944406166</v>
      </c>
      <c r="H13706" s="2" t="s">
        <v>8</v>
      </c>
      <c r="I13706" s="1" t="s">
        <v>62</v>
      </c>
      <c r="J13706" s="4" t="s">
        <v>47303</v>
      </c>
      <c r="K13706" s="3" t="s">
        <v>42</v>
      </c>
      <c r="L13706" s="4" t="s">
        <v>47303</v>
      </c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1" t="s">
        <v>11</v>
      </c>
      <c r="AB13706" s="3"/>
      <c r="AC13706" s="23" t="s">
        <v>37999</v>
      </c>
      <c r="AD13706" s="23" t="s">
        <v>40440</v>
      </c>
      <c r="AE13706" t="s">
        <v>35410</v>
      </c>
    </row>
    <row r="13707" spans="1:31" ht="15" customHeight="1">
      <c r="A13707" s="1">
        <v>13706</v>
      </c>
      <c r="B13707" s="1" t="s">
        <v>54</v>
      </c>
      <c r="C13707" s="1" t="s">
        <v>14170</v>
      </c>
      <c r="D13707" s="2" t="s">
        <v>36241</v>
      </c>
      <c r="E13707" s="2" t="s">
        <v>139</v>
      </c>
      <c r="F13707" s="2" t="s">
        <v>34759</v>
      </c>
      <c r="G13707" s="15">
        <v>914464010694</v>
      </c>
      <c r="H13707" s="2" t="s">
        <v>15</v>
      </c>
      <c r="I13707" s="1" t="s">
        <v>9</v>
      </c>
      <c r="J13707" s="4" t="s">
        <v>47303</v>
      </c>
      <c r="K13707" s="3" t="s">
        <v>17</v>
      </c>
      <c r="L13707" s="4" t="s">
        <v>47303</v>
      </c>
      <c r="M13707" s="4" t="s">
        <v>42</v>
      </c>
      <c r="N13707" s="3" t="str">
        <f>J13707</f>
        <v>[50 lacs - 75 lacs]</v>
      </c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1" t="s">
        <v>16</v>
      </c>
      <c r="AB13707" s="3"/>
      <c r="AC13707" s="23" t="s">
        <v>37999</v>
      </c>
      <c r="AD13707" s="23" t="s">
        <v>40440</v>
      </c>
      <c r="AE13707" t="s">
        <v>35394</v>
      </c>
    </row>
    <row r="13708" spans="1:31" ht="15" customHeight="1">
      <c r="A13708" s="1">
        <v>13707</v>
      </c>
      <c r="B13708" s="1" t="s">
        <v>54</v>
      </c>
      <c r="C13708" s="1" t="s">
        <v>14172</v>
      </c>
      <c r="D13708" s="2" t="s">
        <v>13518</v>
      </c>
      <c r="E13708" s="2" t="s">
        <v>3207</v>
      </c>
      <c r="F13708" s="2" t="s">
        <v>32692</v>
      </c>
      <c r="G13708" s="15">
        <v>919494494910</v>
      </c>
      <c r="H13708" s="2" t="s">
        <v>132</v>
      </c>
      <c r="I13708" s="1" t="s">
        <v>9</v>
      </c>
      <c r="J13708" s="4" t="s">
        <v>47303</v>
      </c>
      <c r="K13708" s="3" t="s">
        <v>42</v>
      </c>
      <c r="L13708" s="4" t="s">
        <v>47303</v>
      </c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1" t="s">
        <v>16</v>
      </c>
      <c r="AB13708" s="3"/>
      <c r="AC13708" s="23" t="s">
        <v>37999</v>
      </c>
      <c r="AD13708" s="23" t="s">
        <v>40440</v>
      </c>
      <c r="AE13708" t="s">
        <v>35409</v>
      </c>
    </row>
    <row r="13709" spans="1:31" ht="15" customHeight="1">
      <c r="A13709" s="1">
        <v>13708</v>
      </c>
      <c r="B13709" s="1" t="s">
        <v>54</v>
      </c>
      <c r="C13709" s="1" t="s">
        <v>14175</v>
      </c>
      <c r="D13709" s="2" t="s">
        <v>1222</v>
      </c>
      <c r="E13709" s="2" t="s">
        <v>14299</v>
      </c>
      <c r="F13709" s="2" t="s">
        <v>24273</v>
      </c>
      <c r="G13709" s="15">
        <v>919694999994</v>
      </c>
      <c r="H13709" s="2" t="s">
        <v>37</v>
      </c>
      <c r="I13709" s="1" t="s">
        <v>41</v>
      </c>
      <c r="J13709" s="4" t="s">
        <v>47303</v>
      </c>
      <c r="K13709" s="3" t="s">
        <v>42</v>
      </c>
      <c r="L13709" s="4" t="s">
        <v>47303</v>
      </c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1" t="s">
        <v>16</v>
      </c>
      <c r="AB13709" s="3"/>
      <c r="AC13709" s="23" t="s">
        <v>37927</v>
      </c>
      <c r="AD13709" s="23" t="s">
        <v>40440</v>
      </c>
      <c r="AE13709" t="s">
        <v>35394</v>
      </c>
    </row>
    <row r="13710" spans="1:31" ht="15" customHeight="1">
      <c r="A13710" s="1">
        <v>13709</v>
      </c>
      <c r="B13710" s="1" t="s">
        <v>54</v>
      </c>
      <c r="C13710" s="1" t="s">
        <v>14177</v>
      </c>
      <c r="D13710" s="2" t="s">
        <v>1025</v>
      </c>
      <c r="E13710" s="2" t="s">
        <v>224</v>
      </c>
      <c r="F13710" s="2" t="s">
        <v>34760</v>
      </c>
      <c r="G13710" s="15">
        <v>91990969966</v>
      </c>
      <c r="H13710" s="2" t="s">
        <v>20</v>
      </c>
      <c r="I13710" s="1" t="s">
        <v>9</v>
      </c>
      <c r="J13710" s="4" t="s">
        <v>47303</v>
      </c>
      <c r="K13710" s="3" t="s">
        <v>213</v>
      </c>
      <c r="L13710" s="4" t="s">
        <v>47303</v>
      </c>
      <c r="M13710" s="4" t="s">
        <v>17</v>
      </c>
      <c r="N13710" s="3" t="str">
        <f>J13710</f>
        <v>[50 lacs - 75 lacs]</v>
      </c>
      <c r="O13710" s="4" t="s">
        <v>47347</v>
      </c>
      <c r="P13710" s="3" t="s">
        <v>47303</v>
      </c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1" t="s">
        <v>11</v>
      </c>
      <c r="AB13710" s="3"/>
      <c r="AC13710" s="23" t="s">
        <v>37927</v>
      </c>
      <c r="AD13710" s="23" t="s">
        <v>40440</v>
      </c>
      <c r="AE13710" t="s">
        <v>35394</v>
      </c>
    </row>
    <row r="13711" spans="1:31" ht="15" customHeight="1">
      <c r="A13711" s="1">
        <v>13710</v>
      </c>
      <c r="B13711" s="1" t="s">
        <v>54</v>
      </c>
      <c r="C13711" s="1" t="s">
        <v>14190</v>
      </c>
      <c r="D13711" s="2" t="s">
        <v>3066</v>
      </c>
      <c r="E13711" s="2" t="s">
        <v>18516</v>
      </c>
      <c r="F13711" s="2" t="s">
        <v>27908</v>
      </c>
      <c r="G13711" s="15">
        <v>919946444494</v>
      </c>
      <c r="H13711" s="2" t="s">
        <v>20</v>
      </c>
      <c r="I13711" s="1" t="s">
        <v>62</v>
      </c>
      <c r="J13711" s="4" t="s">
        <v>47303</v>
      </c>
      <c r="K13711" s="3" t="s">
        <v>42</v>
      </c>
      <c r="L13711" s="4" t="s">
        <v>47303</v>
      </c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1" t="s">
        <v>16</v>
      </c>
      <c r="AB13711" s="3"/>
      <c r="AC13711" s="23" t="s">
        <v>37927</v>
      </c>
      <c r="AD13711" s="23" t="s">
        <v>40440</v>
      </c>
      <c r="AE13711" t="s">
        <v>35399</v>
      </c>
    </row>
    <row r="13712" spans="1:31" ht="15" customHeight="1">
      <c r="A13712" s="1">
        <v>13711</v>
      </c>
      <c r="B13712" s="1" t="s">
        <v>54</v>
      </c>
      <c r="C13712" s="1" t="s">
        <v>14191</v>
      </c>
      <c r="D13712" s="2" t="s">
        <v>37510</v>
      </c>
      <c r="E13712" s="2" t="s">
        <v>1047</v>
      </c>
      <c r="F13712" s="2" t="s">
        <v>34763</v>
      </c>
      <c r="G13712" s="15">
        <v>91944904946</v>
      </c>
      <c r="H13712" s="2" t="s">
        <v>8</v>
      </c>
      <c r="I13712" s="1" t="s">
        <v>9</v>
      </c>
      <c r="J13712" s="4" t="s">
        <v>47303</v>
      </c>
      <c r="K13712" s="3" t="s">
        <v>42</v>
      </c>
      <c r="L13712" s="4" t="s">
        <v>47303</v>
      </c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1" t="s">
        <v>16</v>
      </c>
      <c r="AB13712" s="3"/>
      <c r="AC13712" s="23" t="s">
        <v>38093</v>
      </c>
      <c r="AD13712" s="23" t="s">
        <v>40440</v>
      </c>
      <c r="AE13712" t="s">
        <v>35399</v>
      </c>
    </row>
    <row r="13713" spans="1:31" ht="15" customHeight="1">
      <c r="A13713" s="1">
        <v>13712</v>
      </c>
      <c r="B13713" s="1" t="s">
        <v>54</v>
      </c>
      <c r="C13713" s="1" t="s">
        <v>14193</v>
      </c>
      <c r="D13713" s="2" t="s">
        <v>11292</v>
      </c>
      <c r="E13713" s="2" t="s">
        <v>139</v>
      </c>
      <c r="F13713" s="2" t="s">
        <v>27909</v>
      </c>
      <c r="G13713" s="15">
        <v>9194914414</v>
      </c>
      <c r="H13713" s="2" t="s">
        <v>15</v>
      </c>
      <c r="I13713" s="1" t="s">
        <v>62</v>
      </c>
      <c r="J13713" s="4" t="s">
        <v>47303</v>
      </c>
      <c r="K13713" s="3" t="s">
        <v>17</v>
      </c>
      <c r="L13713" s="4" t="s">
        <v>47303</v>
      </c>
      <c r="M13713" s="4" t="s">
        <v>42</v>
      </c>
      <c r="N13713" s="3" t="str">
        <f>J13713</f>
        <v>[50 lacs - 75 lacs]</v>
      </c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1" t="s">
        <v>16</v>
      </c>
      <c r="AB13713" s="3"/>
      <c r="AC13713" s="23" t="s">
        <v>38094</v>
      </c>
      <c r="AD13713" s="23" t="s">
        <v>40440</v>
      </c>
      <c r="AE13713" t="s">
        <v>35399</v>
      </c>
    </row>
    <row r="13714" spans="1:31" ht="15" customHeight="1">
      <c r="A13714" s="1">
        <v>13713</v>
      </c>
      <c r="B13714" s="1" t="s">
        <v>54</v>
      </c>
      <c r="C13714" s="1" t="s">
        <v>14194</v>
      </c>
      <c r="D13714" s="2" t="s">
        <v>13518</v>
      </c>
      <c r="E13714" s="2" t="s">
        <v>3207</v>
      </c>
      <c r="F13714" s="2" t="s">
        <v>32695</v>
      </c>
      <c r="G13714" s="15">
        <v>919494494911</v>
      </c>
      <c r="H13714" s="2" t="s">
        <v>8</v>
      </c>
      <c r="I13714" s="1" t="s">
        <v>9</v>
      </c>
      <c r="J13714" s="4" t="s">
        <v>47303</v>
      </c>
      <c r="K13714" s="3" t="s">
        <v>42</v>
      </c>
      <c r="L13714" s="4" t="s">
        <v>47303</v>
      </c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1" t="s">
        <v>16</v>
      </c>
      <c r="AB13714" s="3"/>
      <c r="AC13714" s="23" t="s">
        <v>38095</v>
      </c>
      <c r="AD13714" s="23" t="s">
        <v>40440</v>
      </c>
      <c r="AE13714" t="s">
        <v>35410</v>
      </c>
    </row>
    <row r="13715" spans="1:31" ht="15" customHeight="1">
      <c r="A13715" s="1">
        <v>13714</v>
      </c>
      <c r="B13715" s="1" t="s">
        <v>54</v>
      </c>
      <c r="C13715" s="1" t="s">
        <v>14199</v>
      </c>
      <c r="D13715" s="2" t="s">
        <v>1243</v>
      </c>
      <c r="E13715" s="2" t="s">
        <v>6501</v>
      </c>
      <c r="F13715" s="2" t="s">
        <v>27913</v>
      </c>
      <c r="G13715" s="15">
        <v>91949419969</v>
      </c>
      <c r="H13715" s="2" t="s">
        <v>15</v>
      </c>
      <c r="I13715" s="1" t="s">
        <v>41</v>
      </c>
      <c r="J13715" s="4" t="s">
        <v>47303</v>
      </c>
      <c r="K13715" s="3" t="s">
        <v>42</v>
      </c>
      <c r="L13715" s="4" t="s">
        <v>47303</v>
      </c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1" t="s">
        <v>16</v>
      </c>
      <c r="AB13715" s="3"/>
      <c r="AC13715" s="23" t="s">
        <v>38096</v>
      </c>
      <c r="AD13715" s="23" t="s">
        <v>40440</v>
      </c>
      <c r="AE13715" t="s">
        <v>35410</v>
      </c>
    </row>
    <row r="13716" spans="1:31" ht="15" customHeight="1">
      <c r="A13716" s="1">
        <v>13715</v>
      </c>
      <c r="B13716" s="1" t="s">
        <v>54</v>
      </c>
      <c r="C13716" s="1" t="s">
        <v>14207</v>
      </c>
      <c r="D13716" s="2" t="s">
        <v>11029</v>
      </c>
      <c r="E13716" s="2" t="s">
        <v>14305</v>
      </c>
      <c r="F13716" s="2" t="s">
        <v>14316</v>
      </c>
      <c r="G13716" s="15">
        <v>91904944619</v>
      </c>
      <c r="H13716" s="2" t="s">
        <v>8</v>
      </c>
      <c r="I13716" s="1" t="s">
        <v>37779</v>
      </c>
      <c r="J13716" s="4" t="s">
        <v>47303</v>
      </c>
      <c r="K13716" s="3" t="s">
        <v>42</v>
      </c>
      <c r="L13716" s="4" t="s">
        <v>47303</v>
      </c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1" t="s">
        <v>11</v>
      </c>
      <c r="AB13716" s="3"/>
      <c r="AC13716" s="23" t="s">
        <v>38097</v>
      </c>
      <c r="AD13716" s="23" t="s">
        <v>40440</v>
      </c>
      <c r="AE13716" t="s">
        <v>35410</v>
      </c>
    </row>
    <row r="13717" spans="1:31" ht="15" customHeight="1">
      <c r="A13717" s="1">
        <v>13716</v>
      </c>
      <c r="B13717" s="1" t="s">
        <v>54</v>
      </c>
      <c r="C13717" s="1" t="s">
        <v>14209</v>
      </c>
      <c r="D13717" s="2" t="s">
        <v>727</v>
      </c>
      <c r="E13717" s="2" t="s">
        <v>87</v>
      </c>
      <c r="F13717" s="2" t="s">
        <v>34766</v>
      </c>
      <c r="G13717" s="15">
        <v>9190994669</v>
      </c>
      <c r="H13717" s="2" t="s">
        <v>8</v>
      </c>
      <c r="I13717" s="1" t="s">
        <v>9</v>
      </c>
      <c r="J13717" s="4" t="s">
        <v>47303</v>
      </c>
      <c r="K13717" s="3" t="s">
        <v>17</v>
      </c>
      <c r="L13717" s="4" t="s">
        <v>47303</v>
      </c>
      <c r="M13717" s="4" t="s">
        <v>42</v>
      </c>
      <c r="N13717" s="3" t="str">
        <f t="shared" ref="N13717:N13723" si="536">J13717</f>
        <v>[50 lacs - 75 lacs]</v>
      </c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1" t="s">
        <v>16</v>
      </c>
      <c r="AB13717" s="3"/>
      <c r="AC13717" s="23" t="s">
        <v>38098</v>
      </c>
      <c r="AD13717" s="23" t="s">
        <v>40440</v>
      </c>
      <c r="AE13717" t="s">
        <v>35410</v>
      </c>
    </row>
    <row r="13718" spans="1:31" ht="15" customHeight="1">
      <c r="A13718" s="1">
        <v>13717</v>
      </c>
      <c r="B13718" s="1" t="s">
        <v>54</v>
      </c>
      <c r="C13718" s="1" t="s">
        <v>14211</v>
      </c>
      <c r="D13718" s="2" t="s">
        <v>683</v>
      </c>
      <c r="E13718" s="2" t="s">
        <v>774</v>
      </c>
      <c r="F13718" s="2" t="s">
        <v>27919</v>
      </c>
      <c r="G13718" s="15">
        <v>91446646491</v>
      </c>
      <c r="H13718" s="2" t="s">
        <v>8</v>
      </c>
      <c r="I13718" s="1" t="s">
        <v>41</v>
      </c>
      <c r="J13718" s="4" t="s">
        <v>47303</v>
      </c>
      <c r="K13718" s="3" t="s">
        <v>17</v>
      </c>
      <c r="L13718" s="4" t="s">
        <v>47303</v>
      </c>
      <c r="M13718" s="4" t="s">
        <v>42</v>
      </c>
      <c r="N13718" s="3" t="str">
        <f t="shared" si="536"/>
        <v>[50 lacs - 75 lacs]</v>
      </c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1" t="s">
        <v>16</v>
      </c>
      <c r="AB13718" s="3"/>
      <c r="AC13718" s="23" t="s">
        <v>38099</v>
      </c>
      <c r="AD13718" s="23" t="s">
        <v>40440</v>
      </c>
      <c r="AE13718" t="s">
        <v>35399</v>
      </c>
    </row>
    <row r="13719" spans="1:31" ht="15" customHeight="1">
      <c r="A13719" s="1">
        <v>13718</v>
      </c>
      <c r="B13719" s="1" t="s">
        <v>54</v>
      </c>
      <c r="C13719" s="1" t="s">
        <v>14213</v>
      </c>
      <c r="D13719" s="2" t="s">
        <v>72</v>
      </c>
      <c r="E13719" s="2" t="s">
        <v>7162</v>
      </c>
      <c r="F13719" s="2" t="s">
        <v>34767</v>
      </c>
      <c r="G13719" s="15">
        <v>919496490</v>
      </c>
      <c r="H13719" s="2" t="s">
        <v>15</v>
      </c>
      <c r="I13719" s="1" t="s">
        <v>9</v>
      </c>
      <c r="J13719" s="4" t="s">
        <v>47303</v>
      </c>
      <c r="K13719" s="3" t="s">
        <v>17</v>
      </c>
      <c r="L13719" s="4" t="s">
        <v>47303</v>
      </c>
      <c r="M13719" s="4" t="s">
        <v>42</v>
      </c>
      <c r="N13719" s="3" t="str">
        <f t="shared" si="536"/>
        <v>[50 lacs - 75 lacs]</v>
      </c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1" t="s">
        <v>11</v>
      </c>
      <c r="AB13719" s="3"/>
      <c r="AC13719" s="23" t="s">
        <v>37928</v>
      </c>
      <c r="AD13719" s="23" t="s">
        <v>40440</v>
      </c>
      <c r="AE13719" t="s">
        <v>35410</v>
      </c>
    </row>
    <row r="13720" spans="1:31" ht="15" customHeight="1">
      <c r="A13720" s="1">
        <v>13719</v>
      </c>
      <c r="B13720" s="1" t="s">
        <v>54</v>
      </c>
      <c r="C13720" s="1" t="s">
        <v>14215</v>
      </c>
      <c r="D13720" s="2" t="s">
        <v>16145</v>
      </c>
      <c r="E13720" s="2" t="s">
        <v>40</v>
      </c>
      <c r="F13720" s="2" t="s">
        <v>27921</v>
      </c>
      <c r="G13720" s="15">
        <v>91016449140</v>
      </c>
      <c r="H13720" s="2" t="s">
        <v>8</v>
      </c>
      <c r="I13720" s="1" t="s">
        <v>9</v>
      </c>
      <c r="J13720" s="4" t="s">
        <v>47303</v>
      </c>
      <c r="K13720" s="3" t="s">
        <v>17</v>
      </c>
      <c r="L13720" s="4" t="s">
        <v>47303</v>
      </c>
      <c r="M13720" s="4" t="s">
        <v>14137</v>
      </c>
      <c r="N13720" s="3" t="str">
        <f t="shared" si="536"/>
        <v>[50 lacs - 75 lacs]</v>
      </c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1" t="s">
        <v>16</v>
      </c>
      <c r="AB13720" s="3"/>
      <c r="AC13720" s="23" t="s">
        <v>37928</v>
      </c>
      <c r="AD13720" s="23" t="s">
        <v>40440</v>
      </c>
      <c r="AE13720" t="s">
        <v>35399</v>
      </c>
    </row>
    <row r="13721" spans="1:31" ht="15" customHeight="1">
      <c r="A13721" s="1">
        <v>13720</v>
      </c>
      <c r="B13721" s="1" t="s">
        <v>54</v>
      </c>
      <c r="C13721" s="1" t="s">
        <v>14217</v>
      </c>
      <c r="D13721" s="2" t="s">
        <v>14306</v>
      </c>
      <c r="E13721" s="2" t="s">
        <v>9503</v>
      </c>
      <c r="F13721" s="2" t="s">
        <v>27923</v>
      </c>
      <c r="G13721" s="15">
        <v>9199490909</v>
      </c>
      <c r="H13721" s="2" t="s">
        <v>20</v>
      </c>
      <c r="I13721" s="1" t="s">
        <v>41</v>
      </c>
      <c r="J13721" s="4" t="s">
        <v>47303</v>
      </c>
      <c r="K13721" s="3" t="s">
        <v>17</v>
      </c>
      <c r="L13721" s="4" t="s">
        <v>47303</v>
      </c>
      <c r="M13721" s="4" t="s">
        <v>42</v>
      </c>
      <c r="N13721" s="3" t="str">
        <f t="shared" si="536"/>
        <v>[50 lacs - 75 lacs]</v>
      </c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1" t="s">
        <v>16</v>
      </c>
      <c r="AB13721" s="3"/>
      <c r="AC13721" s="23" t="s">
        <v>37928</v>
      </c>
      <c r="AD13721" s="23" t="s">
        <v>40440</v>
      </c>
      <c r="AE13721" t="s">
        <v>35399</v>
      </c>
    </row>
    <row r="13722" spans="1:31" ht="15" customHeight="1">
      <c r="A13722" s="1">
        <v>13721</v>
      </c>
      <c r="B13722" s="1" t="s">
        <v>54</v>
      </c>
      <c r="C13722" s="1" t="s">
        <v>14222</v>
      </c>
      <c r="D13722" s="2" t="s">
        <v>1501</v>
      </c>
      <c r="E13722" s="2" t="s">
        <v>3211</v>
      </c>
      <c r="F13722" s="2" t="s">
        <v>32700</v>
      </c>
      <c r="G13722" s="15">
        <v>919446696919</v>
      </c>
      <c r="H13722" s="2" t="s">
        <v>8</v>
      </c>
      <c r="I13722" s="1" t="s">
        <v>41</v>
      </c>
      <c r="J13722" s="4" t="s">
        <v>47303</v>
      </c>
      <c r="K13722" s="3" t="s">
        <v>17</v>
      </c>
      <c r="L13722" s="4" t="s">
        <v>47303</v>
      </c>
      <c r="M13722" s="4" t="s">
        <v>42</v>
      </c>
      <c r="N13722" s="3" t="str">
        <f t="shared" si="536"/>
        <v>[50 lacs - 75 lacs]</v>
      </c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1" t="s">
        <v>11</v>
      </c>
      <c r="AB13722" s="3"/>
      <c r="AC13722" s="23" t="s">
        <v>37928</v>
      </c>
      <c r="AD13722" s="23" t="s">
        <v>40440</v>
      </c>
      <c r="AE13722" t="s">
        <v>35410</v>
      </c>
    </row>
    <row r="13723" spans="1:31" ht="15" customHeight="1">
      <c r="A13723" s="1">
        <v>13722</v>
      </c>
      <c r="B13723" s="1" t="s">
        <v>54</v>
      </c>
      <c r="C13723" s="1" t="s">
        <v>14224</v>
      </c>
      <c r="D13723" s="2" t="s">
        <v>36242</v>
      </c>
      <c r="E13723" s="2" t="s">
        <v>35698</v>
      </c>
      <c r="F13723" s="2" t="s">
        <v>27926</v>
      </c>
      <c r="G13723" s="15">
        <v>914914440049</v>
      </c>
      <c r="H13723" s="2" t="s">
        <v>15</v>
      </c>
      <c r="I13723" s="1" t="s">
        <v>9</v>
      </c>
      <c r="J13723" s="4" t="s">
        <v>47303</v>
      </c>
      <c r="K13723" s="3" t="s">
        <v>17</v>
      </c>
      <c r="L13723" s="4" t="s">
        <v>47303</v>
      </c>
      <c r="M13723" s="4" t="s">
        <v>42</v>
      </c>
      <c r="N13723" s="3" t="str">
        <f t="shared" si="536"/>
        <v>[50 lacs - 75 lacs]</v>
      </c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1" t="s">
        <v>16</v>
      </c>
      <c r="AB13723" s="3"/>
      <c r="AC13723" s="23" t="s">
        <v>37928</v>
      </c>
      <c r="AD13723" s="23" t="s">
        <v>40440</v>
      </c>
      <c r="AE13723" t="s">
        <v>35410</v>
      </c>
    </row>
    <row r="13724" spans="1:31" ht="15" customHeight="1">
      <c r="A13724" s="1">
        <v>13723</v>
      </c>
      <c r="B13724" s="1" t="s">
        <v>54</v>
      </c>
      <c r="C13724" s="1" t="s">
        <v>14227</v>
      </c>
      <c r="D13724" s="2" t="s">
        <v>2266</v>
      </c>
      <c r="E13724" s="2" t="s">
        <v>14309</v>
      </c>
      <c r="F13724" s="2" t="s">
        <v>27928</v>
      </c>
      <c r="G13724" s="15">
        <v>91966440009</v>
      </c>
      <c r="H13724" s="2" t="s">
        <v>8</v>
      </c>
      <c r="I13724" s="1" t="s">
        <v>9</v>
      </c>
      <c r="J13724" s="4" t="s">
        <v>47303</v>
      </c>
      <c r="K13724" s="3" t="s">
        <v>42</v>
      </c>
      <c r="L13724" s="4" t="s">
        <v>47303</v>
      </c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1" t="s">
        <v>16</v>
      </c>
      <c r="AB13724" s="3"/>
      <c r="AC13724" s="23" t="s">
        <v>37928</v>
      </c>
      <c r="AD13724" s="23" t="s">
        <v>40440</v>
      </c>
      <c r="AE13724" t="s">
        <v>35409</v>
      </c>
    </row>
    <row r="13725" spans="1:31" ht="15" customHeight="1">
      <c r="A13725" s="1">
        <v>13724</v>
      </c>
      <c r="B13725" s="1" t="s">
        <v>54</v>
      </c>
      <c r="C13725" s="1" t="s">
        <v>14327</v>
      </c>
      <c r="D13725" s="2" t="s">
        <v>36243</v>
      </c>
      <c r="E13725" s="2" t="s">
        <v>40</v>
      </c>
      <c r="F13725" s="2" t="s">
        <v>27964</v>
      </c>
      <c r="G13725" s="15">
        <v>919494191949</v>
      </c>
      <c r="H13725" s="1" t="s">
        <v>20</v>
      </c>
      <c r="I13725" s="1" t="s">
        <v>62</v>
      </c>
      <c r="J13725" s="4" t="s">
        <v>47303</v>
      </c>
      <c r="K13725" s="3" t="s">
        <v>42</v>
      </c>
      <c r="L13725" s="4" t="s">
        <v>47303</v>
      </c>
      <c r="M13725" s="4" t="s">
        <v>14136</v>
      </c>
      <c r="N13725" s="3" t="str">
        <f t="shared" ref="N13725:N13726" si="537">J13725</f>
        <v>[50 lacs - 75 lacs]</v>
      </c>
      <c r="O13725" s="4" t="s">
        <v>14137</v>
      </c>
      <c r="P13725" s="3" t="s">
        <v>47303</v>
      </c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1" t="s">
        <v>11</v>
      </c>
      <c r="AB13725" s="3"/>
      <c r="AC13725" s="23" t="s">
        <v>37930</v>
      </c>
      <c r="AD13725" s="23" t="s">
        <v>40440</v>
      </c>
      <c r="AE13725" t="s">
        <v>35399</v>
      </c>
    </row>
    <row r="13726" spans="1:31" ht="15" customHeight="1">
      <c r="A13726" s="1">
        <v>13725</v>
      </c>
      <c r="B13726" s="1" t="s">
        <v>54</v>
      </c>
      <c r="C13726" s="1" t="s">
        <v>14328</v>
      </c>
      <c r="D13726" s="2" t="s">
        <v>14828</v>
      </c>
      <c r="E13726" s="2" t="s">
        <v>410</v>
      </c>
      <c r="F13726" s="2" t="s">
        <v>14829</v>
      </c>
      <c r="G13726" s="15">
        <v>91994044464</v>
      </c>
      <c r="H13726" s="1" t="s">
        <v>15</v>
      </c>
      <c r="I13726" s="1" t="s">
        <v>41</v>
      </c>
      <c r="J13726" s="4" t="s">
        <v>47303</v>
      </c>
      <c r="K13726" s="3" t="s">
        <v>17</v>
      </c>
      <c r="L13726" s="4" t="s">
        <v>47303</v>
      </c>
      <c r="M13726" s="4" t="s">
        <v>42</v>
      </c>
      <c r="N13726" s="3" t="str">
        <f t="shared" si="537"/>
        <v>[50 lacs - 75 lacs]</v>
      </c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1" t="s">
        <v>16</v>
      </c>
      <c r="AB13726" s="3"/>
      <c r="AC13726" s="23" t="s">
        <v>37930</v>
      </c>
      <c r="AD13726" s="23" t="s">
        <v>40440</v>
      </c>
      <c r="AE13726" t="s">
        <v>35399</v>
      </c>
    </row>
    <row r="13727" spans="1:31" ht="15" customHeight="1">
      <c r="A13727" s="1">
        <v>13726</v>
      </c>
      <c r="B13727" s="1" t="s">
        <v>54</v>
      </c>
      <c r="C13727" s="1" t="s">
        <v>14329</v>
      </c>
      <c r="D13727" s="2" t="s">
        <v>636</v>
      </c>
      <c r="E13727" s="2" t="s">
        <v>40</v>
      </c>
      <c r="F13727" s="2" t="s">
        <v>27965</v>
      </c>
      <c r="G13727" s="15">
        <v>914160941</v>
      </c>
      <c r="H13727" s="1" t="s">
        <v>20</v>
      </c>
      <c r="I13727" s="1" t="s">
        <v>9</v>
      </c>
      <c r="J13727" s="4" t="s">
        <v>47303</v>
      </c>
      <c r="K13727" s="3" t="s">
        <v>42</v>
      </c>
      <c r="L13727" s="4" t="s">
        <v>47303</v>
      </c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1" t="s">
        <v>16</v>
      </c>
      <c r="AB13727" s="3"/>
      <c r="AC13727" s="23" t="s">
        <v>37930</v>
      </c>
      <c r="AD13727" s="23" t="s">
        <v>40440</v>
      </c>
      <c r="AE13727" t="s">
        <v>35399</v>
      </c>
    </row>
    <row r="13728" spans="1:31" ht="15" customHeight="1">
      <c r="A13728" s="1">
        <v>13727</v>
      </c>
      <c r="B13728" s="1" t="s">
        <v>54</v>
      </c>
      <c r="C13728" s="1" t="s">
        <v>14330</v>
      </c>
      <c r="D13728" s="2" t="s">
        <v>1302</v>
      </c>
      <c r="E13728" s="2" t="s">
        <v>788</v>
      </c>
      <c r="F13728" s="2" t="s">
        <v>27966</v>
      </c>
      <c r="G13728" s="15">
        <v>91944666490</v>
      </c>
      <c r="H13728" s="1" t="s">
        <v>15</v>
      </c>
      <c r="I13728" s="1" t="s">
        <v>62</v>
      </c>
      <c r="J13728" s="4" t="s">
        <v>47303</v>
      </c>
      <c r="K13728" s="3" t="s">
        <v>17</v>
      </c>
      <c r="L13728" s="4" t="s">
        <v>47303</v>
      </c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1" t="s">
        <v>16</v>
      </c>
      <c r="AB13728" s="3"/>
      <c r="AC13728" s="23" t="s">
        <v>37930</v>
      </c>
      <c r="AD13728" s="23" t="s">
        <v>40440</v>
      </c>
      <c r="AE13728" t="s">
        <v>35399</v>
      </c>
    </row>
    <row r="13729" spans="1:31" ht="15" customHeight="1">
      <c r="A13729" s="1">
        <v>13728</v>
      </c>
      <c r="B13729" s="1" t="s">
        <v>54</v>
      </c>
      <c r="C13729" s="1" t="s">
        <v>14332</v>
      </c>
      <c r="D13729" s="2" t="s">
        <v>318</v>
      </c>
      <c r="E13729" s="2" t="s">
        <v>1293</v>
      </c>
      <c r="F13729" s="2" t="s">
        <v>14830</v>
      </c>
      <c r="G13729" s="15">
        <v>919946010141</v>
      </c>
      <c r="H13729" s="1" t="s">
        <v>15</v>
      </c>
      <c r="I13729" s="1" t="s">
        <v>9</v>
      </c>
      <c r="J13729" s="4" t="s">
        <v>47303</v>
      </c>
      <c r="K13729" s="3" t="s">
        <v>17</v>
      </c>
      <c r="L13729" s="4" t="s">
        <v>47303</v>
      </c>
      <c r="M13729" s="4" t="s">
        <v>42</v>
      </c>
      <c r="N13729" s="3" t="str">
        <f>J13729</f>
        <v>[50 lacs - 75 lacs]</v>
      </c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1" t="s">
        <v>16</v>
      </c>
      <c r="AB13729" s="3"/>
      <c r="AC13729" s="23" t="s">
        <v>37930</v>
      </c>
      <c r="AD13729" s="23" t="s">
        <v>40440</v>
      </c>
      <c r="AE13729" t="s">
        <v>35410</v>
      </c>
    </row>
    <row r="13730" spans="1:31" ht="15" customHeight="1">
      <c r="A13730" s="1">
        <v>13729</v>
      </c>
      <c r="B13730" s="1" t="s">
        <v>54</v>
      </c>
      <c r="C13730" s="1" t="s">
        <v>14337</v>
      </c>
      <c r="D13730" s="2" t="s">
        <v>318</v>
      </c>
      <c r="E13730" s="2" t="s">
        <v>1577</v>
      </c>
      <c r="F13730" s="2" t="s">
        <v>27972</v>
      </c>
      <c r="G13730" s="15">
        <v>919946014940</v>
      </c>
      <c r="H13730" s="1" t="s">
        <v>20</v>
      </c>
      <c r="I13730" s="1" t="s">
        <v>9</v>
      </c>
      <c r="J13730" s="4" t="s">
        <v>47303</v>
      </c>
      <c r="K13730" s="3" t="s">
        <v>17</v>
      </c>
      <c r="L13730" s="4" t="s">
        <v>47303</v>
      </c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1" t="s">
        <v>16</v>
      </c>
      <c r="AB13730" s="3"/>
      <c r="AC13730" s="23" t="s">
        <v>37930</v>
      </c>
      <c r="AD13730" s="23" t="s">
        <v>40440</v>
      </c>
      <c r="AE13730" t="s">
        <v>35399</v>
      </c>
    </row>
    <row r="13731" spans="1:31" ht="15" customHeight="1">
      <c r="A13731" s="1">
        <v>13730</v>
      </c>
      <c r="B13731" s="1" t="s">
        <v>54</v>
      </c>
      <c r="C13731" s="1" t="s">
        <v>14343</v>
      </c>
      <c r="D13731" s="2" t="s">
        <v>5770</v>
      </c>
      <c r="E13731" s="2" t="s">
        <v>4267</v>
      </c>
      <c r="F13731" s="2" t="s">
        <v>14835</v>
      </c>
      <c r="G13731" s="15">
        <v>9199094900</v>
      </c>
      <c r="H13731" s="2" t="s">
        <v>8</v>
      </c>
      <c r="I13731" s="1" t="s">
        <v>9</v>
      </c>
      <c r="J13731" s="4" t="s">
        <v>47303</v>
      </c>
      <c r="K13731" s="3" t="s">
        <v>42</v>
      </c>
      <c r="L13731" s="4" t="s">
        <v>47303</v>
      </c>
      <c r="M13731" s="4" t="s">
        <v>14137</v>
      </c>
      <c r="N13731" s="3" t="str">
        <f>J13731</f>
        <v>[50 lacs - 75 lacs]</v>
      </c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1" t="s">
        <v>16</v>
      </c>
      <c r="AB13731" s="3"/>
      <c r="AC13731" s="23" t="s">
        <v>37930</v>
      </c>
      <c r="AD13731" s="23" t="s">
        <v>40440</v>
      </c>
      <c r="AE13731" t="s">
        <v>35409</v>
      </c>
    </row>
    <row r="13732" spans="1:31" ht="15" customHeight="1">
      <c r="A13732" s="1">
        <v>13731</v>
      </c>
      <c r="B13732" s="1" t="s">
        <v>54</v>
      </c>
      <c r="C13732" s="1" t="s">
        <v>14349</v>
      </c>
      <c r="D13732" s="2" t="s">
        <v>1025</v>
      </c>
      <c r="E13732" s="2" t="s">
        <v>774</v>
      </c>
      <c r="F13732" s="2" t="s">
        <v>23749</v>
      </c>
      <c r="G13732" s="15">
        <v>9199946616</v>
      </c>
      <c r="H13732" s="1" t="s">
        <v>15</v>
      </c>
      <c r="I13732" s="1" t="s">
        <v>9</v>
      </c>
      <c r="J13732" s="4" t="s">
        <v>47303</v>
      </c>
      <c r="K13732" s="3" t="s">
        <v>42</v>
      </c>
      <c r="L13732" s="4" t="s">
        <v>47303</v>
      </c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1" t="s">
        <v>16</v>
      </c>
      <c r="AB13732" s="3"/>
      <c r="AC13732" s="23" t="s">
        <v>37930</v>
      </c>
      <c r="AD13732" s="23" t="s">
        <v>40440</v>
      </c>
      <c r="AE13732" t="s">
        <v>35394</v>
      </c>
    </row>
    <row r="13733" spans="1:31" ht="15" customHeight="1">
      <c r="A13733" s="1">
        <v>13732</v>
      </c>
      <c r="B13733" s="1" t="s">
        <v>54</v>
      </c>
      <c r="C13733" s="1" t="s">
        <v>14359</v>
      </c>
      <c r="D13733" s="2" t="s">
        <v>1867</v>
      </c>
      <c r="E13733" s="2" t="s">
        <v>8160</v>
      </c>
      <c r="F13733" s="2" t="s">
        <v>32715</v>
      </c>
      <c r="G13733" s="15">
        <v>919446094699</v>
      </c>
      <c r="H13733" s="1" t="s">
        <v>20</v>
      </c>
      <c r="I13733" s="1" t="s">
        <v>41</v>
      </c>
      <c r="J13733" s="4" t="s">
        <v>47303</v>
      </c>
      <c r="K13733" s="3" t="s">
        <v>42</v>
      </c>
      <c r="L13733" s="4" t="s">
        <v>47303</v>
      </c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1" t="s">
        <v>16</v>
      </c>
      <c r="AB13733" s="3"/>
      <c r="AC13733" s="23" t="s">
        <v>37930</v>
      </c>
      <c r="AD13733" s="23" t="s">
        <v>40440</v>
      </c>
      <c r="AE13733" t="s">
        <v>35409</v>
      </c>
    </row>
    <row r="13734" spans="1:31" ht="15" customHeight="1">
      <c r="A13734" s="1">
        <v>13733</v>
      </c>
      <c r="B13734" s="1" t="s">
        <v>54</v>
      </c>
      <c r="C13734" s="1" t="s">
        <v>14363</v>
      </c>
      <c r="D13734" s="2" t="s">
        <v>486</v>
      </c>
      <c r="E13734" s="2" t="s">
        <v>139</v>
      </c>
      <c r="F13734" s="2" t="s">
        <v>27984</v>
      </c>
      <c r="G13734" s="15">
        <v>91944609406</v>
      </c>
      <c r="H13734" s="1" t="s">
        <v>46</v>
      </c>
      <c r="I13734" s="1" t="s">
        <v>62</v>
      </c>
      <c r="J13734" s="4" t="s">
        <v>47303</v>
      </c>
      <c r="K13734" s="3" t="s">
        <v>42</v>
      </c>
      <c r="L13734" s="4" t="s">
        <v>47303</v>
      </c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1" t="s">
        <v>16</v>
      </c>
      <c r="AB13734" s="3"/>
      <c r="AC13734" s="23" t="s">
        <v>37931</v>
      </c>
      <c r="AD13734" s="23" t="s">
        <v>40440</v>
      </c>
      <c r="AE13734" t="s">
        <v>35399</v>
      </c>
    </row>
    <row r="13735" spans="1:31" ht="15" customHeight="1">
      <c r="A13735" s="1">
        <v>13734</v>
      </c>
      <c r="B13735" s="1" t="s">
        <v>54</v>
      </c>
      <c r="C13735" s="1" t="s">
        <v>14365</v>
      </c>
      <c r="D13735" s="2" t="s">
        <v>546</v>
      </c>
      <c r="E13735" s="2" t="s">
        <v>14839</v>
      </c>
      <c r="F13735" s="2" t="s">
        <v>32717</v>
      </c>
      <c r="G13735" s="15">
        <v>919446166006</v>
      </c>
      <c r="H13735" s="1" t="s">
        <v>15</v>
      </c>
      <c r="I13735" s="1" t="s">
        <v>62</v>
      </c>
      <c r="J13735" s="4" t="s">
        <v>47303</v>
      </c>
      <c r="K13735" s="3" t="s">
        <v>17</v>
      </c>
      <c r="L13735" s="4" t="s">
        <v>47303</v>
      </c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1" t="s">
        <v>16</v>
      </c>
      <c r="AB13735" s="3"/>
      <c r="AC13735" s="23" t="s">
        <v>37931</v>
      </c>
      <c r="AD13735" s="23" t="s">
        <v>40440</v>
      </c>
      <c r="AE13735" t="s">
        <v>35409</v>
      </c>
    </row>
    <row r="13736" spans="1:31" ht="15" customHeight="1">
      <c r="A13736" s="1">
        <v>13735</v>
      </c>
      <c r="B13736" s="1" t="s">
        <v>54</v>
      </c>
      <c r="C13736" s="1" t="s">
        <v>14369</v>
      </c>
      <c r="D13736" s="2" t="s">
        <v>699</v>
      </c>
      <c r="E13736" s="2" t="s">
        <v>40</v>
      </c>
      <c r="F13736" s="2" t="s">
        <v>27988</v>
      </c>
      <c r="G13736" s="15">
        <v>91944606946</v>
      </c>
      <c r="H13736" s="2" t="s">
        <v>15</v>
      </c>
      <c r="I13736" s="1" t="s">
        <v>41</v>
      </c>
      <c r="J13736" s="4" t="s">
        <v>47303</v>
      </c>
      <c r="K13736" s="11" t="s">
        <v>14137</v>
      </c>
      <c r="L13736" s="4" t="s">
        <v>47303</v>
      </c>
      <c r="M13736" s="4" t="s">
        <v>13</v>
      </c>
      <c r="N13736" s="3" t="str">
        <f>J13736</f>
        <v>[50 lacs - 75 lacs]</v>
      </c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1" t="s">
        <v>16</v>
      </c>
      <c r="AB13736" s="3"/>
      <c r="AC13736" s="23" t="s">
        <v>37931</v>
      </c>
      <c r="AD13736" s="23" t="s">
        <v>40440</v>
      </c>
      <c r="AE13736" t="s">
        <v>35399</v>
      </c>
    </row>
    <row r="13737" spans="1:31" ht="15" customHeight="1">
      <c r="A13737" s="1">
        <v>13736</v>
      </c>
      <c r="B13737" s="1" t="s">
        <v>54</v>
      </c>
      <c r="C13737" s="1" t="s">
        <v>14376</v>
      </c>
      <c r="D13737" s="2" t="s">
        <v>1836</v>
      </c>
      <c r="E13737" s="2" t="s">
        <v>40</v>
      </c>
      <c r="F13737" s="2" t="s">
        <v>27992</v>
      </c>
      <c r="G13737" s="15">
        <v>91944644614</v>
      </c>
      <c r="H13737" s="1" t="s">
        <v>15</v>
      </c>
      <c r="I13737" s="1" t="s">
        <v>41</v>
      </c>
      <c r="J13737" s="4" t="s">
        <v>47303</v>
      </c>
      <c r="K13737" s="3" t="s">
        <v>17</v>
      </c>
      <c r="L13737" s="4" t="s">
        <v>47303</v>
      </c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1" t="s">
        <v>16</v>
      </c>
      <c r="AB13737" s="3"/>
      <c r="AC13737" s="23" t="s">
        <v>37931</v>
      </c>
      <c r="AD13737" s="23" t="s">
        <v>40440</v>
      </c>
      <c r="AE13737" t="s">
        <v>35410</v>
      </c>
    </row>
    <row r="13738" spans="1:31" ht="15" customHeight="1">
      <c r="A13738" s="1">
        <v>13737</v>
      </c>
      <c r="B13738" s="1" t="s">
        <v>54</v>
      </c>
      <c r="C13738" s="1" t="s">
        <v>14377</v>
      </c>
      <c r="D13738" s="2" t="s">
        <v>7989</v>
      </c>
      <c r="E13738" s="2" t="s">
        <v>264</v>
      </c>
      <c r="F13738" s="2" t="s">
        <v>32721</v>
      </c>
      <c r="G13738" s="15">
        <v>91949644666</v>
      </c>
      <c r="H13738" s="1" t="s">
        <v>20</v>
      </c>
      <c r="I13738" s="1" t="s">
        <v>41</v>
      </c>
      <c r="J13738" s="4" t="s">
        <v>47303</v>
      </c>
      <c r="K13738" s="3" t="s">
        <v>17</v>
      </c>
      <c r="L13738" s="4" t="s">
        <v>47303</v>
      </c>
      <c r="M13738" s="4" t="s">
        <v>42</v>
      </c>
      <c r="N13738" s="3" t="str">
        <f>J13738</f>
        <v>[50 lacs - 75 lacs]</v>
      </c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1" t="s">
        <v>16</v>
      </c>
      <c r="AB13738" s="3"/>
      <c r="AC13738" s="23" t="s">
        <v>37931</v>
      </c>
      <c r="AD13738" s="23" t="s">
        <v>40440</v>
      </c>
      <c r="AE13738" t="s">
        <v>35399</v>
      </c>
    </row>
    <row r="13739" spans="1:31" ht="15" customHeight="1">
      <c r="A13739" s="1">
        <v>13738</v>
      </c>
      <c r="B13739" s="1" t="s">
        <v>54</v>
      </c>
      <c r="C13739" s="1" t="s">
        <v>14379</v>
      </c>
      <c r="D13739" s="2" t="s">
        <v>1332</v>
      </c>
      <c r="E13739" s="2" t="s">
        <v>131</v>
      </c>
      <c r="F13739" s="2" t="s">
        <v>32722</v>
      </c>
      <c r="G13739" s="15">
        <v>9196469619</v>
      </c>
      <c r="H13739" s="1" t="s">
        <v>46</v>
      </c>
      <c r="I13739" s="1" t="s">
        <v>62</v>
      </c>
      <c r="J13739" s="4" t="s">
        <v>47303</v>
      </c>
      <c r="K13739" s="11" t="s">
        <v>14137</v>
      </c>
      <c r="L13739" s="4" t="s">
        <v>47303</v>
      </c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1" t="s">
        <v>16</v>
      </c>
      <c r="AB13739" s="3"/>
      <c r="AC13739" s="23" t="s">
        <v>37931</v>
      </c>
      <c r="AD13739" s="23" t="s">
        <v>40440</v>
      </c>
      <c r="AE13739" t="s">
        <v>35399</v>
      </c>
    </row>
    <row r="13740" spans="1:31" ht="15" customHeight="1">
      <c r="A13740" s="1">
        <v>13739</v>
      </c>
      <c r="B13740" s="1" t="s">
        <v>54</v>
      </c>
      <c r="C13740" s="1" t="s">
        <v>14388</v>
      </c>
      <c r="D13740" s="2" t="s">
        <v>959</v>
      </c>
      <c r="E13740" s="2" t="s">
        <v>14842</v>
      </c>
      <c r="F13740" s="2" t="s">
        <v>27997</v>
      </c>
      <c r="G13740" s="15">
        <v>919444199461</v>
      </c>
      <c r="H13740" s="1" t="s">
        <v>15</v>
      </c>
      <c r="I13740" s="1" t="s">
        <v>9</v>
      </c>
      <c r="J13740" s="4" t="s">
        <v>47303</v>
      </c>
      <c r="K13740" s="3" t="s">
        <v>213</v>
      </c>
      <c r="L13740" s="4" t="s">
        <v>47303</v>
      </c>
      <c r="M13740" s="4" t="s">
        <v>17</v>
      </c>
      <c r="N13740" s="3" t="str">
        <f>J13740</f>
        <v>[50 lacs - 75 lacs]</v>
      </c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1" t="s">
        <v>16</v>
      </c>
      <c r="AB13740" s="3"/>
      <c r="AC13740" s="23" t="s">
        <v>37931</v>
      </c>
      <c r="AD13740" s="23" t="s">
        <v>40440</v>
      </c>
      <c r="AE13740" t="s">
        <v>35399</v>
      </c>
    </row>
    <row r="13741" spans="1:31" ht="15" customHeight="1">
      <c r="A13741" s="1">
        <v>13740</v>
      </c>
      <c r="B13741" s="1" t="s">
        <v>54</v>
      </c>
      <c r="C13741" s="1" t="s">
        <v>14392</v>
      </c>
      <c r="D13741" s="2" t="s">
        <v>208</v>
      </c>
      <c r="E13741" s="2" t="s">
        <v>37397</v>
      </c>
      <c r="F13741" s="2" t="s">
        <v>34783</v>
      </c>
      <c r="G13741" s="15">
        <v>919664944416</v>
      </c>
      <c r="H13741" s="2" t="s">
        <v>20</v>
      </c>
      <c r="I13741" s="1" t="s">
        <v>9</v>
      </c>
      <c r="J13741" s="4" t="s">
        <v>47303</v>
      </c>
      <c r="K13741" s="3" t="s">
        <v>42</v>
      </c>
      <c r="L13741" s="4" t="s">
        <v>47303</v>
      </c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1" t="s">
        <v>16</v>
      </c>
      <c r="AB13741" s="3"/>
      <c r="AC13741" s="23" t="s">
        <v>37931</v>
      </c>
      <c r="AD13741" s="23" t="s">
        <v>40440</v>
      </c>
      <c r="AE13741" t="s">
        <v>35410</v>
      </c>
    </row>
    <row r="13742" spans="1:31" ht="15" customHeight="1">
      <c r="A13742" s="1">
        <v>13741</v>
      </c>
      <c r="B13742" s="1" t="s">
        <v>54</v>
      </c>
      <c r="C13742" s="1" t="s">
        <v>14399</v>
      </c>
      <c r="D13742" s="2" t="s">
        <v>35688</v>
      </c>
      <c r="E13742" s="2" t="s">
        <v>139</v>
      </c>
      <c r="F13742" s="2" t="s">
        <v>28004</v>
      </c>
      <c r="G13742" s="15">
        <v>919446096161</v>
      </c>
      <c r="H13742" s="1" t="s">
        <v>20</v>
      </c>
      <c r="I13742" s="1" t="s">
        <v>9</v>
      </c>
      <c r="J13742" s="4" t="s">
        <v>47303</v>
      </c>
      <c r="K13742" s="3" t="s">
        <v>17</v>
      </c>
      <c r="L13742" s="4" t="s">
        <v>47303</v>
      </c>
      <c r="M13742" s="4" t="s">
        <v>42</v>
      </c>
      <c r="N13742" s="3" t="str">
        <f t="shared" ref="N13742:N13743" si="538">J13742</f>
        <v>[50 lacs - 75 lacs]</v>
      </c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1" t="s">
        <v>16</v>
      </c>
      <c r="AB13742" s="3"/>
      <c r="AC13742" s="23" t="s">
        <v>38100</v>
      </c>
      <c r="AD13742" s="23" t="s">
        <v>40440</v>
      </c>
      <c r="AE13742" t="s">
        <v>35394</v>
      </c>
    </row>
    <row r="13743" spans="1:31" ht="15" customHeight="1">
      <c r="A13743" s="1">
        <v>13742</v>
      </c>
      <c r="B13743" s="1" t="s">
        <v>54</v>
      </c>
      <c r="C13743" s="1" t="s">
        <v>14403</v>
      </c>
      <c r="D13743" s="2" t="s">
        <v>2169</v>
      </c>
      <c r="E13743" s="2" t="s">
        <v>35476</v>
      </c>
      <c r="F13743" s="2" t="s">
        <v>32728</v>
      </c>
      <c r="G13743" s="15">
        <v>91949469449</v>
      </c>
      <c r="H13743" s="1" t="s">
        <v>46</v>
      </c>
      <c r="I13743" s="1" t="s">
        <v>62</v>
      </c>
      <c r="J13743" s="4" t="s">
        <v>47303</v>
      </c>
      <c r="K13743" s="3" t="s">
        <v>42</v>
      </c>
      <c r="L13743" s="4" t="s">
        <v>47303</v>
      </c>
      <c r="M13743" s="4" t="s">
        <v>14137</v>
      </c>
      <c r="N13743" s="3" t="str">
        <f t="shared" si="538"/>
        <v>[50 lacs - 75 lacs]</v>
      </c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1" t="s">
        <v>16</v>
      </c>
      <c r="AB13743" s="3"/>
      <c r="AC13743" s="23" t="s">
        <v>37967</v>
      </c>
      <c r="AD13743" s="23" t="s">
        <v>40440</v>
      </c>
      <c r="AE13743" t="s">
        <v>35394</v>
      </c>
    </row>
    <row r="13744" spans="1:31" ht="15" customHeight="1">
      <c r="A13744" s="1">
        <v>13743</v>
      </c>
      <c r="B13744" s="1" t="s">
        <v>54</v>
      </c>
      <c r="C13744" s="1" t="s">
        <v>14420</v>
      </c>
      <c r="D13744" s="2" t="s">
        <v>1410</v>
      </c>
      <c r="E13744" s="2" t="s">
        <v>37398</v>
      </c>
      <c r="F13744" s="2" t="s">
        <v>28017</v>
      </c>
      <c r="G13744" s="15">
        <v>919446949960</v>
      </c>
      <c r="H13744" s="1" t="s">
        <v>8</v>
      </c>
      <c r="I13744" s="1" t="s">
        <v>41</v>
      </c>
      <c r="J13744" s="4" t="s">
        <v>47303</v>
      </c>
      <c r="K13744" s="3" t="s">
        <v>42</v>
      </c>
      <c r="L13744" s="4" t="s">
        <v>47303</v>
      </c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1" t="s">
        <v>16</v>
      </c>
      <c r="AB13744" s="3"/>
      <c r="AC13744" s="23" t="s">
        <v>37967</v>
      </c>
      <c r="AD13744" s="23" t="s">
        <v>40440</v>
      </c>
      <c r="AE13744" t="s">
        <v>35399</v>
      </c>
    </row>
    <row r="13745" spans="1:31" ht="15" customHeight="1">
      <c r="A13745" s="1">
        <v>13744</v>
      </c>
      <c r="B13745" s="1" t="s">
        <v>54</v>
      </c>
      <c r="C13745" s="1" t="s">
        <v>14422</v>
      </c>
      <c r="D13745" s="2" t="s">
        <v>1447</v>
      </c>
      <c r="E13745" s="2" t="s">
        <v>1019</v>
      </c>
      <c r="F13745" s="2" t="s">
        <v>28019</v>
      </c>
      <c r="G13745" s="15">
        <v>9194944041</v>
      </c>
      <c r="H13745" s="1" t="s">
        <v>8</v>
      </c>
      <c r="I13745" s="1" t="s">
        <v>62</v>
      </c>
      <c r="J13745" s="4" t="s">
        <v>47303</v>
      </c>
      <c r="K13745" s="3" t="s">
        <v>42</v>
      </c>
      <c r="L13745" s="4" t="s">
        <v>47303</v>
      </c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1" t="s">
        <v>16</v>
      </c>
      <c r="AB13745" s="3"/>
      <c r="AC13745" s="23" t="s">
        <v>37967</v>
      </c>
      <c r="AD13745" s="23" t="s">
        <v>40440</v>
      </c>
      <c r="AE13745" t="s">
        <v>35399</v>
      </c>
    </row>
    <row r="13746" spans="1:31" ht="15" customHeight="1">
      <c r="A13746" s="1">
        <v>13745</v>
      </c>
      <c r="B13746" s="1" t="s">
        <v>54</v>
      </c>
      <c r="C13746" s="1" t="s">
        <v>14429</v>
      </c>
      <c r="D13746" s="2" t="s">
        <v>2162</v>
      </c>
      <c r="E13746" s="2" t="s">
        <v>131</v>
      </c>
      <c r="F13746" s="2" t="s">
        <v>32729</v>
      </c>
      <c r="G13746" s="15">
        <v>910169499</v>
      </c>
      <c r="H13746" s="1" t="s">
        <v>15</v>
      </c>
      <c r="I13746" s="1" t="s">
        <v>9</v>
      </c>
      <c r="J13746" s="4" t="s">
        <v>47303</v>
      </c>
      <c r="K13746" s="3" t="s">
        <v>17</v>
      </c>
      <c r="L13746" s="4" t="s">
        <v>47303</v>
      </c>
      <c r="M13746" s="4" t="s">
        <v>42</v>
      </c>
      <c r="N13746" s="3" t="str">
        <f>J13746</f>
        <v>[50 lacs - 75 lacs]</v>
      </c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1" t="s">
        <v>16</v>
      </c>
      <c r="AB13746" s="3"/>
      <c r="AC13746" s="23" t="s">
        <v>37967</v>
      </c>
      <c r="AD13746" s="23" t="s">
        <v>40440</v>
      </c>
      <c r="AE13746" t="s">
        <v>35409</v>
      </c>
    </row>
    <row r="13747" spans="1:31" ht="15" customHeight="1">
      <c r="A13747" s="1">
        <v>13746</v>
      </c>
      <c r="B13747" s="1" t="s">
        <v>54</v>
      </c>
      <c r="C13747" s="1" t="s">
        <v>14437</v>
      </c>
      <c r="D13747" s="2" t="s">
        <v>2169</v>
      </c>
      <c r="E13747" s="2" t="s">
        <v>558</v>
      </c>
      <c r="F13747" s="2" t="s">
        <v>28030</v>
      </c>
      <c r="G13747" s="15">
        <v>9194460409</v>
      </c>
      <c r="H13747" s="1" t="s">
        <v>15</v>
      </c>
      <c r="I13747" s="1" t="s">
        <v>9</v>
      </c>
      <c r="J13747" s="4" t="s">
        <v>47303</v>
      </c>
      <c r="K13747" s="11" t="s">
        <v>14137</v>
      </c>
      <c r="L13747" s="4" t="s">
        <v>47303</v>
      </c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1" t="s">
        <v>16</v>
      </c>
      <c r="AB13747" s="3"/>
      <c r="AC13747" s="23" t="s">
        <v>37932</v>
      </c>
      <c r="AD13747" s="23" t="s">
        <v>40440</v>
      </c>
      <c r="AE13747" t="s">
        <v>35410</v>
      </c>
    </row>
    <row r="13748" spans="1:31" ht="15" customHeight="1">
      <c r="A13748" s="1">
        <v>13747</v>
      </c>
      <c r="B13748" s="1" t="s">
        <v>54</v>
      </c>
      <c r="C13748" s="1" t="s">
        <v>14441</v>
      </c>
      <c r="D13748" s="2" t="s">
        <v>1839</v>
      </c>
      <c r="E13748" s="2" t="s">
        <v>5403</v>
      </c>
      <c r="F13748" s="2" t="s">
        <v>28034</v>
      </c>
      <c r="G13748" s="15">
        <v>919444046601</v>
      </c>
      <c r="H13748" s="2" t="s">
        <v>15</v>
      </c>
      <c r="I13748" s="1" t="s">
        <v>41</v>
      </c>
      <c r="J13748" s="4" t="s">
        <v>47303</v>
      </c>
      <c r="K13748" s="11" t="s">
        <v>13</v>
      </c>
      <c r="L13748" s="4" t="s">
        <v>47303</v>
      </c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1" t="s">
        <v>16</v>
      </c>
      <c r="AB13748" s="3"/>
      <c r="AC13748" s="23" t="s">
        <v>37932</v>
      </c>
      <c r="AD13748" s="23" t="s">
        <v>40440</v>
      </c>
      <c r="AE13748" t="s">
        <v>35394</v>
      </c>
    </row>
    <row r="13749" spans="1:31" ht="15" customHeight="1">
      <c r="A13749" s="1">
        <v>13748</v>
      </c>
      <c r="B13749" s="1" t="s">
        <v>54</v>
      </c>
      <c r="C13749" s="1" t="s">
        <v>14449</v>
      </c>
      <c r="D13749" s="2" t="s">
        <v>14298</v>
      </c>
      <c r="E13749" s="2" t="s">
        <v>14854</v>
      </c>
      <c r="F13749" s="2" t="s">
        <v>32731</v>
      </c>
      <c r="G13749" s="15">
        <v>91944661469</v>
      </c>
      <c r="H13749" s="1" t="s">
        <v>20</v>
      </c>
      <c r="I13749" s="1" t="s">
        <v>41</v>
      </c>
      <c r="J13749" s="4" t="s">
        <v>47303</v>
      </c>
      <c r="K13749" s="3" t="s">
        <v>42</v>
      </c>
      <c r="L13749" s="4" t="s">
        <v>47303</v>
      </c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1" t="s">
        <v>16</v>
      </c>
      <c r="AB13749" s="3"/>
      <c r="AC13749" s="23" t="s">
        <v>37932</v>
      </c>
      <c r="AD13749" s="23" t="s">
        <v>40440</v>
      </c>
      <c r="AE13749" t="s">
        <v>35394</v>
      </c>
    </row>
    <row r="13750" spans="1:31" ht="15" customHeight="1">
      <c r="A13750" s="1">
        <v>13749</v>
      </c>
      <c r="B13750" s="1" t="s">
        <v>54</v>
      </c>
      <c r="C13750" s="1" t="s">
        <v>14450</v>
      </c>
      <c r="D13750" s="2" t="s">
        <v>4959</v>
      </c>
      <c r="E13750" s="2" t="s">
        <v>1725</v>
      </c>
      <c r="F13750" s="2" t="s">
        <v>28039</v>
      </c>
      <c r="G13750" s="15">
        <v>91994404664</v>
      </c>
      <c r="H13750" s="1" t="s">
        <v>15</v>
      </c>
      <c r="I13750" s="1" t="s">
        <v>62</v>
      </c>
      <c r="J13750" s="4" t="s">
        <v>47303</v>
      </c>
      <c r="K13750" s="3" t="s">
        <v>17</v>
      </c>
      <c r="L13750" s="4" t="s">
        <v>47303</v>
      </c>
      <c r="M13750" s="4" t="s">
        <v>42</v>
      </c>
      <c r="N13750" s="3" t="str">
        <f>J13750</f>
        <v>[50 lacs - 75 lacs]</v>
      </c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1" t="s">
        <v>16</v>
      </c>
      <c r="AB13750" s="3"/>
      <c r="AC13750" s="23" t="s">
        <v>37932</v>
      </c>
      <c r="AD13750" s="23" t="s">
        <v>40440</v>
      </c>
      <c r="AE13750" t="s">
        <v>35410</v>
      </c>
    </row>
    <row r="13751" spans="1:31" ht="15" customHeight="1">
      <c r="A13751" s="1">
        <v>13750</v>
      </c>
      <c r="B13751" s="1" t="s">
        <v>54</v>
      </c>
      <c r="C13751" s="1" t="s">
        <v>14451</v>
      </c>
      <c r="D13751" s="2" t="s">
        <v>13812</v>
      </c>
      <c r="E13751" s="2" t="s">
        <v>489</v>
      </c>
      <c r="F13751" s="2" t="s">
        <v>32732</v>
      </c>
      <c r="G13751" s="15">
        <v>919446041410</v>
      </c>
      <c r="H13751" s="1" t="s">
        <v>46</v>
      </c>
      <c r="I13751" s="1" t="s">
        <v>9</v>
      </c>
      <c r="J13751" s="4" t="s">
        <v>47303</v>
      </c>
      <c r="K13751" s="3" t="s">
        <v>42</v>
      </c>
      <c r="L13751" s="4" t="s">
        <v>47303</v>
      </c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1" t="s">
        <v>16</v>
      </c>
      <c r="AB13751" s="3"/>
      <c r="AC13751" s="23" t="s">
        <v>37932</v>
      </c>
      <c r="AD13751" s="23" t="s">
        <v>40440</v>
      </c>
      <c r="AE13751" t="s">
        <v>35409</v>
      </c>
    </row>
    <row r="13752" spans="1:31" ht="15" customHeight="1">
      <c r="A13752" s="1">
        <v>13751</v>
      </c>
      <c r="B13752" s="1" t="s">
        <v>54</v>
      </c>
      <c r="C13752" s="1" t="s">
        <v>14454</v>
      </c>
      <c r="D13752" s="2" t="s">
        <v>7685</v>
      </c>
      <c r="E13752" s="2" t="s">
        <v>1225</v>
      </c>
      <c r="F13752" s="2" t="s">
        <v>32733</v>
      </c>
      <c r="G13752" s="15">
        <v>91994964940</v>
      </c>
      <c r="H13752" s="1" t="s">
        <v>8</v>
      </c>
      <c r="I13752" s="1" t="s">
        <v>62</v>
      </c>
      <c r="J13752" s="4" t="s">
        <v>47303</v>
      </c>
      <c r="K13752" s="11" t="s">
        <v>14136</v>
      </c>
      <c r="L13752" s="4" t="s">
        <v>47303</v>
      </c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1" t="s">
        <v>16</v>
      </c>
      <c r="AB13752" s="3"/>
      <c r="AC13752" s="23" t="s">
        <v>37932</v>
      </c>
      <c r="AD13752" s="23" t="s">
        <v>40440</v>
      </c>
      <c r="AE13752" t="s">
        <v>35394</v>
      </c>
    </row>
    <row r="13753" spans="1:31" ht="15" customHeight="1">
      <c r="A13753" s="1">
        <v>13752</v>
      </c>
      <c r="B13753" s="1" t="s">
        <v>54</v>
      </c>
      <c r="C13753" s="1" t="s">
        <v>14456</v>
      </c>
      <c r="D13753" s="2" t="s">
        <v>3326</v>
      </c>
      <c r="E13753" s="2" t="s">
        <v>10643</v>
      </c>
      <c r="F13753" s="2" t="s">
        <v>34791</v>
      </c>
      <c r="G13753" s="15">
        <v>91969194</v>
      </c>
      <c r="H13753" s="1" t="s">
        <v>15</v>
      </c>
      <c r="I13753" s="1" t="s">
        <v>41</v>
      </c>
      <c r="J13753" s="4" t="s">
        <v>47303</v>
      </c>
      <c r="K13753" s="3" t="s">
        <v>42</v>
      </c>
      <c r="L13753" s="4" t="s">
        <v>47303</v>
      </c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1" t="s">
        <v>16</v>
      </c>
      <c r="AB13753" s="3"/>
      <c r="AC13753" s="23" t="s">
        <v>37932</v>
      </c>
      <c r="AD13753" s="23" t="s">
        <v>40440</v>
      </c>
      <c r="AE13753" t="s">
        <v>35394</v>
      </c>
    </row>
    <row r="13754" spans="1:31" ht="15" customHeight="1">
      <c r="A13754" s="1">
        <v>13753</v>
      </c>
      <c r="B13754" s="1" t="s">
        <v>54</v>
      </c>
      <c r="C13754" s="1" t="s">
        <v>14460</v>
      </c>
      <c r="D13754" s="2" t="s">
        <v>14855</v>
      </c>
      <c r="E13754" s="2" t="s">
        <v>102</v>
      </c>
      <c r="F13754" s="2" t="s">
        <v>28045</v>
      </c>
      <c r="G13754" s="15">
        <v>91494019619</v>
      </c>
      <c r="H13754" s="1" t="s">
        <v>15</v>
      </c>
      <c r="I13754" s="1" t="s">
        <v>9</v>
      </c>
      <c r="J13754" s="4" t="s">
        <v>47303</v>
      </c>
      <c r="K13754" s="3" t="s">
        <v>42</v>
      </c>
      <c r="L13754" s="4" t="s">
        <v>47303</v>
      </c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1" t="s">
        <v>11</v>
      </c>
      <c r="AB13754" s="3"/>
      <c r="AC13754" s="23" t="s">
        <v>37932</v>
      </c>
      <c r="AD13754" s="23" t="s">
        <v>40440</v>
      </c>
      <c r="AE13754" t="s">
        <v>35410</v>
      </c>
    </row>
    <row r="13755" spans="1:31" ht="15" customHeight="1">
      <c r="A13755" s="1">
        <v>13754</v>
      </c>
      <c r="B13755" s="1" t="s">
        <v>54</v>
      </c>
      <c r="C13755" s="1" t="s">
        <v>14464</v>
      </c>
      <c r="D13755" s="2" t="s">
        <v>5055</v>
      </c>
      <c r="E13755" s="2" t="s">
        <v>5056</v>
      </c>
      <c r="F13755" s="2" t="s">
        <v>28048</v>
      </c>
      <c r="G13755" s="15">
        <v>91949466969</v>
      </c>
      <c r="H13755" s="2" t="s">
        <v>20</v>
      </c>
      <c r="I13755" s="1" t="s">
        <v>62</v>
      </c>
      <c r="J13755" s="4" t="s">
        <v>47303</v>
      </c>
      <c r="K13755" s="3" t="s">
        <v>42</v>
      </c>
      <c r="L13755" s="4" t="s">
        <v>47303</v>
      </c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1" t="s">
        <v>16</v>
      </c>
      <c r="AB13755" s="3"/>
      <c r="AC13755" s="23" t="s">
        <v>37932</v>
      </c>
      <c r="AD13755" s="23" t="s">
        <v>40440</v>
      </c>
      <c r="AE13755" t="s">
        <v>35399</v>
      </c>
    </row>
    <row r="13756" spans="1:31" ht="15" customHeight="1">
      <c r="A13756" s="1">
        <v>13755</v>
      </c>
      <c r="B13756" s="1" t="s">
        <v>54</v>
      </c>
      <c r="C13756" s="1" t="s">
        <v>14472</v>
      </c>
      <c r="D13756" s="2" t="s">
        <v>36</v>
      </c>
      <c r="E13756" s="2" t="s">
        <v>14859</v>
      </c>
      <c r="F13756" s="2" t="s">
        <v>28052</v>
      </c>
      <c r="G13756" s="15">
        <v>91999904446</v>
      </c>
      <c r="H13756" s="1" t="s">
        <v>15</v>
      </c>
      <c r="I13756" s="1" t="s">
        <v>41</v>
      </c>
      <c r="J13756" s="4" t="s">
        <v>47303</v>
      </c>
      <c r="K13756" s="3" t="s">
        <v>42</v>
      </c>
      <c r="L13756" s="4" t="s">
        <v>47303</v>
      </c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1" t="s">
        <v>16</v>
      </c>
      <c r="AB13756" s="3"/>
      <c r="AC13756" s="23" t="s">
        <v>37932</v>
      </c>
      <c r="AD13756" s="23" t="s">
        <v>40440</v>
      </c>
      <c r="AE13756" t="s">
        <v>35394</v>
      </c>
    </row>
    <row r="13757" spans="1:31" ht="15" customHeight="1">
      <c r="A13757" s="1">
        <v>13756</v>
      </c>
      <c r="B13757" s="1" t="s">
        <v>54</v>
      </c>
      <c r="C13757" s="1" t="s">
        <v>14475</v>
      </c>
      <c r="D13757" s="2" t="s">
        <v>35450</v>
      </c>
      <c r="E13757" s="2" t="s">
        <v>40</v>
      </c>
      <c r="F13757" s="2" t="s">
        <v>22229</v>
      </c>
      <c r="G13757" s="15">
        <v>9199464046</v>
      </c>
      <c r="H13757" s="1" t="s">
        <v>46</v>
      </c>
      <c r="I13757" s="1" t="s">
        <v>9</v>
      </c>
      <c r="J13757" s="4" t="s">
        <v>47303</v>
      </c>
      <c r="K13757" s="3" t="s">
        <v>42</v>
      </c>
      <c r="L13757" s="4" t="s">
        <v>47303</v>
      </c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1" t="s">
        <v>16</v>
      </c>
      <c r="AB13757" s="3"/>
      <c r="AC13757" s="23" t="s">
        <v>37932</v>
      </c>
      <c r="AD13757" s="23" t="s">
        <v>40440</v>
      </c>
      <c r="AE13757" t="s">
        <v>35399</v>
      </c>
    </row>
    <row r="13758" spans="1:31" ht="15" customHeight="1">
      <c r="A13758" s="1">
        <v>13757</v>
      </c>
      <c r="B13758" s="1" t="s">
        <v>54</v>
      </c>
      <c r="C13758" s="1" t="s">
        <v>14486</v>
      </c>
      <c r="D13758" s="2" t="s">
        <v>1631</v>
      </c>
      <c r="E13758" s="2" t="s">
        <v>14863</v>
      </c>
      <c r="F13758" s="2" t="s">
        <v>32738</v>
      </c>
      <c r="G13758" s="15">
        <v>91994616164</v>
      </c>
      <c r="H13758" s="2" t="s">
        <v>8</v>
      </c>
      <c r="I13758" s="1" t="s">
        <v>9</v>
      </c>
      <c r="J13758" s="4" t="s">
        <v>47303</v>
      </c>
      <c r="K13758" s="3" t="s">
        <v>42</v>
      </c>
      <c r="L13758" s="4" t="s">
        <v>47303</v>
      </c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1" t="s">
        <v>16</v>
      </c>
      <c r="AB13758" s="3"/>
      <c r="AC13758" s="23" t="s">
        <v>37933</v>
      </c>
      <c r="AD13758" s="23" t="s">
        <v>40440</v>
      </c>
      <c r="AE13758" t="s">
        <v>35409</v>
      </c>
    </row>
    <row r="13759" spans="1:31" ht="15" customHeight="1">
      <c r="A13759" s="1">
        <v>13758</v>
      </c>
      <c r="B13759" s="1" t="s">
        <v>54</v>
      </c>
      <c r="C13759" s="1" t="s">
        <v>14491</v>
      </c>
      <c r="D13759" s="2" t="s">
        <v>4247</v>
      </c>
      <c r="E13759" s="2" t="s">
        <v>14866</v>
      </c>
      <c r="F13759" s="2" t="s">
        <v>28059</v>
      </c>
      <c r="G13759" s="15">
        <v>91016944040</v>
      </c>
      <c r="H13759" s="1" t="s">
        <v>15</v>
      </c>
      <c r="I13759" s="1" t="s">
        <v>33</v>
      </c>
      <c r="J13759" s="4" t="s">
        <v>47303</v>
      </c>
      <c r="K13759" s="3" t="s">
        <v>42</v>
      </c>
      <c r="L13759" s="4" t="s">
        <v>47303</v>
      </c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1" t="s">
        <v>16</v>
      </c>
      <c r="AB13759" s="3"/>
      <c r="AC13759" s="23" t="s">
        <v>37933</v>
      </c>
      <c r="AD13759" s="23" t="s">
        <v>40440</v>
      </c>
      <c r="AE13759" t="s">
        <v>35410</v>
      </c>
    </row>
    <row r="13760" spans="1:31" ht="15" customHeight="1">
      <c r="A13760" s="1">
        <v>13759</v>
      </c>
      <c r="B13760" s="1" t="s">
        <v>54</v>
      </c>
      <c r="C13760" s="1" t="s">
        <v>14492</v>
      </c>
      <c r="D13760" s="2" t="s">
        <v>727</v>
      </c>
      <c r="E13760" s="2" t="s">
        <v>40</v>
      </c>
      <c r="F13760" s="2" t="s">
        <v>28060</v>
      </c>
      <c r="G13760" s="15">
        <v>91944194</v>
      </c>
      <c r="H13760" s="1" t="s">
        <v>8</v>
      </c>
      <c r="I13760" s="1" t="s">
        <v>62</v>
      </c>
      <c r="J13760" s="4" t="s">
        <v>47303</v>
      </c>
      <c r="K13760" s="3" t="s">
        <v>42</v>
      </c>
      <c r="L13760" s="4" t="s">
        <v>47303</v>
      </c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1" t="s">
        <v>16</v>
      </c>
      <c r="AB13760" s="3"/>
      <c r="AC13760" s="23" t="s">
        <v>37933</v>
      </c>
      <c r="AD13760" s="23" t="s">
        <v>40440</v>
      </c>
      <c r="AE13760" t="s">
        <v>35399</v>
      </c>
    </row>
    <row r="13761" spans="1:31" ht="15" customHeight="1">
      <c r="A13761" s="1">
        <v>13760</v>
      </c>
      <c r="B13761" s="1" t="s">
        <v>54</v>
      </c>
      <c r="C13761" s="1" t="s">
        <v>14494</v>
      </c>
      <c r="D13761" s="2" t="s">
        <v>4123</v>
      </c>
      <c r="E13761" s="2" t="s">
        <v>534</v>
      </c>
      <c r="F13761" s="2" t="s">
        <v>32740</v>
      </c>
      <c r="G13761" s="15">
        <v>91999461699</v>
      </c>
      <c r="H13761" s="1" t="s">
        <v>8</v>
      </c>
      <c r="I13761" s="1" t="s">
        <v>62</v>
      </c>
      <c r="J13761" s="4" t="s">
        <v>47303</v>
      </c>
      <c r="K13761" s="3" t="s">
        <v>17</v>
      </c>
      <c r="L13761" s="4" t="s">
        <v>47303</v>
      </c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1" t="s">
        <v>16</v>
      </c>
      <c r="AB13761" s="3"/>
      <c r="AC13761" s="23" t="s">
        <v>37933</v>
      </c>
      <c r="AD13761" s="23" t="s">
        <v>40440</v>
      </c>
      <c r="AE13761" t="s">
        <v>35409</v>
      </c>
    </row>
    <row r="13762" spans="1:31" ht="15" customHeight="1">
      <c r="A13762" s="1">
        <v>13761</v>
      </c>
      <c r="B13762" s="1" t="s">
        <v>54</v>
      </c>
      <c r="C13762" s="1" t="s">
        <v>14496</v>
      </c>
      <c r="D13762" s="2" t="s">
        <v>2423</v>
      </c>
      <c r="E13762" s="2" t="s">
        <v>788</v>
      </c>
      <c r="F13762" s="2" t="s">
        <v>28062</v>
      </c>
      <c r="G13762" s="15">
        <v>9199999906</v>
      </c>
      <c r="H13762" s="1" t="s">
        <v>15</v>
      </c>
      <c r="I13762" s="1" t="s">
        <v>41</v>
      </c>
      <c r="J13762" s="4" t="s">
        <v>47303</v>
      </c>
      <c r="K13762" s="3" t="s">
        <v>42</v>
      </c>
      <c r="L13762" s="4" t="s">
        <v>47303</v>
      </c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1" t="s">
        <v>16</v>
      </c>
      <c r="AB13762" s="3"/>
      <c r="AC13762" s="23" t="s">
        <v>37933</v>
      </c>
      <c r="AD13762" s="23" t="s">
        <v>40440</v>
      </c>
      <c r="AE13762" t="s">
        <v>35394</v>
      </c>
    </row>
    <row r="13763" spans="1:31" ht="15" customHeight="1">
      <c r="A13763" s="1">
        <v>13762</v>
      </c>
      <c r="B13763" s="1" t="s">
        <v>54</v>
      </c>
      <c r="C13763" s="1" t="s">
        <v>14498</v>
      </c>
      <c r="D13763" s="2" t="s">
        <v>1136</v>
      </c>
      <c r="E13763" s="2" t="s">
        <v>14868</v>
      </c>
      <c r="F13763" s="2" t="s">
        <v>34797</v>
      </c>
      <c r="G13763" s="15">
        <v>91464666646</v>
      </c>
      <c r="H13763" s="1" t="s">
        <v>15</v>
      </c>
      <c r="I13763" s="1" t="s">
        <v>9</v>
      </c>
      <c r="J13763" s="4" t="s">
        <v>47303</v>
      </c>
      <c r="K13763" s="3" t="s">
        <v>17</v>
      </c>
      <c r="L13763" s="4" t="s">
        <v>47303</v>
      </c>
      <c r="M13763" s="4" t="s">
        <v>42</v>
      </c>
      <c r="N13763" s="3" t="str">
        <f>J13763</f>
        <v>[50 lacs - 75 lacs]</v>
      </c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1" t="s">
        <v>16</v>
      </c>
      <c r="AB13763" s="3"/>
      <c r="AC13763" s="23" t="s">
        <v>37933</v>
      </c>
      <c r="AD13763" s="23" t="s">
        <v>40440</v>
      </c>
      <c r="AE13763" t="s">
        <v>35409</v>
      </c>
    </row>
    <row r="13764" spans="1:31" ht="15" customHeight="1">
      <c r="A13764" s="1">
        <v>13763</v>
      </c>
      <c r="B13764" s="1" t="s">
        <v>54</v>
      </c>
      <c r="C13764" s="1" t="s">
        <v>14502</v>
      </c>
      <c r="D13764" s="2" t="s">
        <v>2671</v>
      </c>
      <c r="E13764" s="2" t="s">
        <v>40</v>
      </c>
      <c r="F13764" s="2" t="s">
        <v>28063</v>
      </c>
      <c r="G13764" s="15">
        <v>91446640</v>
      </c>
      <c r="H13764" s="1" t="s">
        <v>8</v>
      </c>
      <c r="I13764" s="1" t="s">
        <v>62</v>
      </c>
      <c r="J13764" s="4" t="s">
        <v>47303</v>
      </c>
      <c r="K13764" s="11" t="s">
        <v>14137</v>
      </c>
      <c r="L13764" s="4" t="s">
        <v>47303</v>
      </c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1" t="s">
        <v>16</v>
      </c>
      <c r="AB13764" s="3"/>
      <c r="AC13764" s="23" t="s">
        <v>37933</v>
      </c>
      <c r="AD13764" s="23" t="s">
        <v>40440</v>
      </c>
      <c r="AE13764" t="s">
        <v>35410</v>
      </c>
    </row>
    <row r="13765" spans="1:31" ht="15" customHeight="1">
      <c r="A13765" s="1">
        <v>13764</v>
      </c>
      <c r="B13765" s="1" t="s">
        <v>54</v>
      </c>
      <c r="C13765" s="1" t="s">
        <v>14506</v>
      </c>
      <c r="D13765" s="2" t="s">
        <v>36244</v>
      </c>
      <c r="E13765" s="2" t="s">
        <v>1180</v>
      </c>
      <c r="F13765" s="2" t="s">
        <v>28066</v>
      </c>
      <c r="G13765" s="15">
        <v>91949014964</v>
      </c>
      <c r="H13765" s="1" t="s">
        <v>15</v>
      </c>
      <c r="I13765" s="1" t="s">
        <v>9</v>
      </c>
      <c r="J13765" s="4" t="s">
        <v>47303</v>
      </c>
      <c r="K13765" s="3" t="s">
        <v>17</v>
      </c>
      <c r="L13765" s="4" t="s">
        <v>47303</v>
      </c>
      <c r="M13765" s="4" t="s">
        <v>42</v>
      </c>
      <c r="N13765" s="3" t="str">
        <f>J13765</f>
        <v>[50 lacs - 75 lacs]</v>
      </c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1" t="s">
        <v>16</v>
      </c>
      <c r="AB13765" s="3"/>
      <c r="AC13765" s="23" t="s">
        <v>37933</v>
      </c>
      <c r="AD13765" s="23" t="s">
        <v>40440</v>
      </c>
      <c r="AE13765" t="s">
        <v>35409</v>
      </c>
    </row>
    <row r="13766" spans="1:31" ht="15" customHeight="1">
      <c r="A13766" s="1">
        <v>13765</v>
      </c>
      <c r="B13766" s="1" t="s">
        <v>54</v>
      </c>
      <c r="C13766" s="1" t="s">
        <v>14509</v>
      </c>
      <c r="D13766" s="2" t="s">
        <v>220</v>
      </c>
      <c r="E13766" s="2" t="s">
        <v>32</v>
      </c>
      <c r="F13766" s="2" t="s">
        <v>28067</v>
      </c>
      <c r="G13766" s="15">
        <v>9199444644</v>
      </c>
      <c r="H13766" s="1" t="s">
        <v>15</v>
      </c>
      <c r="I13766" s="1" t="s">
        <v>62</v>
      </c>
      <c r="J13766" s="4" t="s">
        <v>47303</v>
      </c>
      <c r="K13766" s="3" t="s">
        <v>42</v>
      </c>
      <c r="L13766" s="4" t="s">
        <v>47303</v>
      </c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1" t="s">
        <v>16</v>
      </c>
      <c r="AB13766" s="3"/>
      <c r="AC13766" s="23" t="s">
        <v>37933</v>
      </c>
      <c r="AD13766" s="23" t="s">
        <v>40440</v>
      </c>
      <c r="AE13766" t="s">
        <v>35409</v>
      </c>
    </row>
    <row r="13767" spans="1:31" ht="15" customHeight="1">
      <c r="A13767" s="1">
        <v>13766</v>
      </c>
      <c r="B13767" s="1" t="s">
        <v>54</v>
      </c>
      <c r="C13767" s="1" t="s">
        <v>14517</v>
      </c>
      <c r="D13767" s="2" t="s">
        <v>2266</v>
      </c>
      <c r="E13767" s="2" t="s">
        <v>680</v>
      </c>
      <c r="F13767" s="2" t="s">
        <v>28074</v>
      </c>
      <c r="G13767" s="15">
        <v>919099444919</v>
      </c>
      <c r="H13767" s="1" t="s">
        <v>15</v>
      </c>
      <c r="I13767" s="1" t="s">
        <v>41</v>
      </c>
      <c r="J13767" s="4" t="s">
        <v>47303</v>
      </c>
      <c r="K13767" s="3" t="s">
        <v>213</v>
      </c>
      <c r="L13767" s="4" t="s">
        <v>47303</v>
      </c>
      <c r="M13767" s="4" t="s">
        <v>17</v>
      </c>
      <c r="N13767" s="3" t="str">
        <f>J13767</f>
        <v>[50 lacs - 75 lacs]</v>
      </c>
      <c r="O13767" s="4" t="s">
        <v>47347</v>
      </c>
      <c r="P13767" s="3" t="s">
        <v>47303</v>
      </c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1" t="s">
        <v>16</v>
      </c>
      <c r="AB13767" s="3"/>
      <c r="AC13767" s="23" t="s">
        <v>37934</v>
      </c>
      <c r="AD13767" s="23" t="s">
        <v>40440</v>
      </c>
      <c r="AE13767" t="s">
        <v>35410</v>
      </c>
    </row>
    <row r="13768" spans="1:31" ht="15" customHeight="1">
      <c r="A13768" s="1">
        <v>13767</v>
      </c>
      <c r="B13768" s="1" t="s">
        <v>54</v>
      </c>
      <c r="C13768" s="1" t="s">
        <v>14519</v>
      </c>
      <c r="D13768" s="2" t="s">
        <v>72</v>
      </c>
      <c r="E13768" s="2" t="s">
        <v>40</v>
      </c>
      <c r="F13768" s="2" t="s">
        <v>28075</v>
      </c>
      <c r="G13768" s="15">
        <v>91994619669</v>
      </c>
      <c r="H13768" s="1" t="s">
        <v>20</v>
      </c>
      <c r="I13768" s="1" t="s">
        <v>62</v>
      </c>
      <c r="J13768" s="4" t="s">
        <v>47303</v>
      </c>
      <c r="K13768" s="3" t="s">
        <v>17</v>
      </c>
      <c r="L13768" s="4" t="s">
        <v>47303</v>
      </c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1" t="s">
        <v>16</v>
      </c>
      <c r="AB13768" s="3"/>
      <c r="AC13768" s="23" t="s">
        <v>37934</v>
      </c>
      <c r="AD13768" s="23" t="s">
        <v>40440</v>
      </c>
      <c r="AE13768" t="s">
        <v>35409</v>
      </c>
    </row>
    <row r="13769" spans="1:31" ht="15" customHeight="1">
      <c r="A13769" s="1">
        <v>13768</v>
      </c>
      <c r="B13769" s="1" t="s">
        <v>54</v>
      </c>
      <c r="C13769" s="1" t="s">
        <v>14522</v>
      </c>
      <c r="D13769" s="2" t="s">
        <v>3301</v>
      </c>
      <c r="E13769" s="2" t="s">
        <v>1725</v>
      </c>
      <c r="F13769" s="2" t="s">
        <v>14878</v>
      </c>
      <c r="G13769" s="15">
        <v>91944406491</v>
      </c>
      <c r="H13769" s="1" t="s">
        <v>15</v>
      </c>
      <c r="I13769" s="1" t="s">
        <v>62</v>
      </c>
      <c r="J13769" s="4" t="s">
        <v>47303</v>
      </c>
      <c r="K13769" s="3" t="s">
        <v>17</v>
      </c>
      <c r="L13769" s="4" t="s">
        <v>47303</v>
      </c>
      <c r="M13769" s="4" t="s">
        <v>42</v>
      </c>
      <c r="N13769" s="3" t="str">
        <f>J13769</f>
        <v>[50 lacs - 75 lacs]</v>
      </c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1" t="s">
        <v>16</v>
      </c>
      <c r="AB13769" s="3"/>
      <c r="AC13769" s="23" t="s">
        <v>37934</v>
      </c>
      <c r="AD13769" s="23" t="s">
        <v>40440</v>
      </c>
      <c r="AE13769" t="s">
        <v>35409</v>
      </c>
    </row>
    <row r="13770" spans="1:31" ht="15" customHeight="1">
      <c r="A13770" s="1">
        <v>13769</v>
      </c>
      <c r="B13770" s="1" t="s">
        <v>54</v>
      </c>
      <c r="C13770" s="1" t="s">
        <v>14524</v>
      </c>
      <c r="D13770" s="2" t="s">
        <v>1867</v>
      </c>
      <c r="E13770" s="2" t="s">
        <v>217</v>
      </c>
      <c r="F13770" s="2" t="s">
        <v>32742</v>
      </c>
      <c r="G13770" s="15">
        <v>919614960099</v>
      </c>
      <c r="H13770" s="1" t="s">
        <v>15</v>
      </c>
      <c r="I13770" s="1" t="s">
        <v>41</v>
      </c>
      <c r="J13770" s="4" t="s">
        <v>47303</v>
      </c>
      <c r="K13770" s="3" t="s">
        <v>42</v>
      </c>
      <c r="L13770" s="4" t="s">
        <v>47303</v>
      </c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1" t="s">
        <v>16</v>
      </c>
      <c r="AB13770" s="3"/>
      <c r="AC13770" s="23" t="s">
        <v>37934</v>
      </c>
      <c r="AD13770" s="23" t="s">
        <v>40440</v>
      </c>
      <c r="AE13770" t="s">
        <v>35410</v>
      </c>
    </row>
    <row r="13771" spans="1:31" ht="15" customHeight="1">
      <c r="A13771" s="1">
        <v>13770</v>
      </c>
      <c r="B13771" s="1" t="s">
        <v>54</v>
      </c>
      <c r="C13771" s="1" t="s">
        <v>14525</v>
      </c>
      <c r="D13771" s="2" t="s">
        <v>6754</v>
      </c>
      <c r="E13771" s="2" t="s">
        <v>3121</v>
      </c>
      <c r="F13771" s="2" t="s">
        <v>28079</v>
      </c>
      <c r="G13771" s="15">
        <v>91600401161</v>
      </c>
      <c r="H13771" s="1" t="s">
        <v>15</v>
      </c>
      <c r="I13771" s="1" t="s">
        <v>9</v>
      </c>
      <c r="J13771" s="4" t="s">
        <v>47303</v>
      </c>
      <c r="K13771" s="3" t="s">
        <v>17</v>
      </c>
      <c r="L13771" s="4" t="s">
        <v>47303</v>
      </c>
      <c r="M13771" s="4" t="s">
        <v>42</v>
      </c>
      <c r="N13771" s="3" t="str">
        <f>J13771</f>
        <v>[50 lacs - 75 lacs]</v>
      </c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1" t="s">
        <v>16</v>
      </c>
      <c r="AB13771" s="3"/>
      <c r="AC13771" s="23" t="s">
        <v>37934</v>
      </c>
      <c r="AD13771" s="23" t="s">
        <v>40440</v>
      </c>
      <c r="AE13771" t="s">
        <v>35399</v>
      </c>
    </row>
    <row r="13772" spans="1:31" ht="15" customHeight="1">
      <c r="A13772" s="1">
        <v>13771</v>
      </c>
      <c r="B13772" s="1" t="s">
        <v>54</v>
      </c>
      <c r="C13772" s="1" t="s">
        <v>14532</v>
      </c>
      <c r="D13772" s="2" t="s">
        <v>1429</v>
      </c>
      <c r="E13772" s="2" t="s">
        <v>5511</v>
      </c>
      <c r="F13772" s="2" t="s">
        <v>28083</v>
      </c>
      <c r="G13772" s="15">
        <v>919466161646</v>
      </c>
      <c r="H13772" s="1" t="s">
        <v>15</v>
      </c>
      <c r="I13772" s="1" t="s">
        <v>41</v>
      </c>
      <c r="J13772" s="4" t="s">
        <v>47303</v>
      </c>
      <c r="K13772" s="3" t="s">
        <v>42</v>
      </c>
      <c r="L13772" s="4" t="s">
        <v>47303</v>
      </c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1" t="s">
        <v>16</v>
      </c>
      <c r="AB13772" s="3"/>
      <c r="AC13772" s="23" t="s">
        <v>37934</v>
      </c>
      <c r="AD13772" s="23" t="s">
        <v>40440</v>
      </c>
      <c r="AE13772" t="s">
        <v>35410</v>
      </c>
    </row>
    <row r="13773" spans="1:31" ht="15" customHeight="1">
      <c r="A13773" s="1">
        <v>13772</v>
      </c>
      <c r="B13773" s="1" t="s">
        <v>54</v>
      </c>
      <c r="C13773" s="1" t="s">
        <v>14536</v>
      </c>
      <c r="D13773" s="2" t="s">
        <v>10590</v>
      </c>
      <c r="E13773" s="2" t="s">
        <v>287</v>
      </c>
      <c r="F13773" s="2" t="s">
        <v>32248</v>
      </c>
      <c r="G13773" s="15">
        <v>919610191990</v>
      </c>
      <c r="H13773" s="2" t="s">
        <v>20</v>
      </c>
      <c r="I13773" s="1" t="s">
        <v>41</v>
      </c>
      <c r="J13773" s="4" t="s">
        <v>47303</v>
      </c>
      <c r="K13773" s="3" t="s">
        <v>17</v>
      </c>
      <c r="L13773" s="4" t="s">
        <v>47303</v>
      </c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1" t="s">
        <v>16</v>
      </c>
      <c r="AB13773" s="3"/>
      <c r="AC13773" s="23" t="s">
        <v>37934</v>
      </c>
      <c r="AD13773" s="23" t="s">
        <v>40440</v>
      </c>
      <c r="AE13773" t="s">
        <v>35399</v>
      </c>
    </row>
    <row r="13774" spans="1:31" ht="15" customHeight="1">
      <c r="A13774" s="1">
        <v>13773</v>
      </c>
      <c r="B13774" s="1" t="s">
        <v>54</v>
      </c>
      <c r="C13774" s="1" t="s">
        <v>14540</v>
      </c>
      <c r="D13774" s="2" t="s">
        <v>3071</v>
      </c>
      <c r="E13774" s="2" t="s">
        <v>87</v>
      </c>
      <c r="F13774" s="2" t="s">
        <v>34804</v>
      </c>
      <c r="G13774" s="15">
        <v>91949499400</v>
      </c>
      <c r="H13774" s="1" t="s">
        <v>8</v>
      </c>
      <c r="I13774" s="1" t="s">
        <v>41</v>
      </c>
      <c r="J13774" s="4" t="s">
        <v>47303</v>
      </c>
      <c r="K13774" s="3" t="s">
        <v>42</v>
      </c>
      <c r="L13774" s="4" t="s">
        <v>47303</v>
      </c>
      <c r="M13774" s="4" t="s">
        <v>14137</v>
      </c>
      <c r="N13774" s="3" t="str">
        <f>J13774</f>
        <v>[50 lacs - 75 lacs]</v>
      </c>
      <c r="O13774" s="4" t="s">
        <v>13</v>
      </c>
      <c r="P13774" s="3" t="s">
        <v>47303</v>
      </c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1" t="s">
        <v>16</v>
      </c>
      <c r="AB13774" s="3"/>
      <c r="AC13774" s="23" t="s">
        <v>37934</v>
      </c>
      <c r="AD13774" s="23" t="s">
        <v>40440</v>
      </c>
      <c r="AE13774" t="s">
        <v>35394</v>
      </c>
    </row>
    <row r="13775" spans="1:31" ht="15" customHeight="1">
      <c r="A13775" s="1">
        <v>13774</v>
      </c>
      <c r="B13775" s="1" t="s">
        <v>54</v>
      </c>
      <c r="C13775" s="1" t="s">
        <v>14552</v>
      </c>
      <c r="D13775" s="2" t="s">
        <v>14292</v>
      </c>
      <c r="E13775" s="2" t="s">
        <v>680</v>
      </c>
      <c r="F13775" s="2" t="s">
        <v>32746</v>
      </c>
      <c r="G13775" s="15">
        <v>91949494004</v>
      </c>
      <c r="H13775" s="1" t="s">
        <v>15</v>
      </c>
      <c r="I13775" s="1" t="s">
        <v>9</v>
      </c>
      <c r="J13775" s="4" t="s">
        <v>47303</v>
      </c>
      <c r="K13775" s="3" t="s">
        <v>42</v>
      </c>
      <c r="L13775" s="4" t="s">
        <v>47303</v>
      </c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1" t="s">
        <v>16</v>
      </c>
      <c r="AB13775" s="3"/>
      <c r="AC13775" s="23" t="s">
        <v>37934</v>
      </c>
      <c r="AD13775" s="23" t="s">
        <v>40440</v>
      </c>
      <c r="AE13775" t="s">
        <v>35399</v>
      </c>
    </row>
    <row r="13776" spans="1:31" ht="15" customHeight="1">
      <c r="A13776" s="1">
        <v>13775</v>
      </c>
      <c r="B13776" s="1" t="s">
        <v>54</v>
      </c>
      <c r="C13776" s="1" t="s">
        <v>14556</v>
      </c>
      <c r="D13776" s="2" t="s">
        <v>36245</v>
      </c>
      <c r="E13776" s="2" t="s">
        <v>37308</v>
      </c>
      <c r="F13776" s="2" t="s">
        <v>28091</v>
      </c>
      <c r="G13776" s="15">
        <v>919446046909</v>
      </c>
      <c r="H13776" s="1" t="s">
        <v>15</v>
      </c>
      <c r="I13776" s="1" t="s">
        <v>62</v>
      </c>
      <c r="J13776" s="4" t="s">
        <v>47303</v>
      </c>
      <c r="K13776" s="3" t="s">
        <v>42</v>
      </c>
      <c r="L13776" s="4" t="s">
        <v>47303</v>
      </c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1" t="s">
        <v>16</v>
      </c>
      <c r="AB13776" s="3"/>
      <c r="AC13776" s="23" t="s">
        <v>37934</v>
      </c>
      <c r="AD13776" s="23" t="s">
        <v>40440</v>
      </c>
      <c r="AE13776" t="s">
        <v>35410</v>
      </c>
    </row>
    <row r="13777" spans="1:31" ht="15" customHeight="1">
      <c r="A13777" s="1">
        <v>13776</v>
      </c>
      <c r="B13777" s="1" t="s">
        <v>54</v>
      </c>
      <c r="C13777" s="1" t="s">
        <v>14557</v>
      </c>
      <c r="D13777" s="2" t="s">
        <v>230</v>
      </c>
      <c r="E13777" s="2" t="s">
        <v>986</v>
      </c>
      <c r="F13777" s="2" t="s">
        <v>28092</v>
      </c>
      <c r="G13777" s="15">
        <v>91461164146</v>
      </c>
      <c r="H13777" s="1" t="s">
        <v>15</v>
      </c>
      <c r="I13777" s="1" t="s">
        <v>9</v>
      </c>
      <c r="J13777" s="4" t="s">
        <v>47303</v>
      </c>
      <c r="K13777" s="3" t="s">
        <v>17</v>
      </c>
      <c r="L13777" s="4" t="s">
        <v>47303</v>
      </c>
      <c r="M13777" s="4" t="s">
        <v>42</v>
      </c>
      <c r="N13777" s="3" t="str">
        <f>J13777</f>
        <v>[50 lacs - 75 lacs]</v>
      </c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1" t="s">
        <v>16</v>
      </c>
      <c r="AB13777" s="3"/>
      <c r="AC13777" s="23" t="s">
        <v>37934</v>
      </c>
      <c r="AD13777" s="23" t="s">
        <v>40440</v>
      </c>
      <c r="AE13777" t="s">
        <v>35410</v>
      </c>
    </row>
    <row r="13778" spans="1:31" ht="15" customHeight="1">
      <c r="A13778" s="1">
        <v>13777</v>
      </c>
      <c r="B13778" s="1" t="s">
        <v>54</v>
      </c>
      <c r="C13778" s="1" t="s">
        <v>14560</v>
      </c>
      <c r="D13778" s="2" t="s">
        <v>1302</v>
      </c>
      <c r="E13778" s="2" t="s">
        <v>14893</v>
      </c>
      <c r="F13778" s="2" t="s">
        <v>32747</v>
      </c>
      <c r="G13778" s="15">
        <v>919099994106</v>
      </c>
      <c r="H13778" s="2" t="s">
        <v>20</v>
      </c>
      <c r="I13778" s="1" t="s">
        <v>9</v>
      </c>
      <c r="J13778" s="4" t="s">
        <v>47303</v>
      </c>
      <c r="K13778" s="3" t="s">
        <v>42</v>
      </c>
      <c r="L13778" s="4" t="s">
        <v>47303</v>
      </c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1" t="s">
        <v>16</v>
      </c>
      <c r="AB13778" s="3"/>
      <c r="AC13778" s="23" t="s">
        <v>37934</v>
      </c>
      <c r="AD13778" s="23" t="s">
        <v>40440</v>
      </c>
      <c r="AE13778" t="s">
        <v>35410</v>
      </c>
    </row>
    <row r="13779" spans="1:31" ht="15" customHeight="1">
      <c r="A13779" s="1">
        <v>13778</v>
      </c>
      <c r="B13779" s="1" t="s">
        <v>54</v>
      </c>
      <c r="C13779" s="1" t="s">
        <v>14569</v>
      </c>
      <c r="D13779" s="2" t="s">
        <v>3066</v>
      </c>
      <c r="E13779" s="2" t="s">
        <v>1311</v>
      </c>
      <c r="F13779" s="2" t="s">
        <v>32748</v>
      </c>
      <c r="G13779" s="15">
        <v>91944109464</v>
      </c>
      <c r="H13779" s="1" t="s">
        <v>20</v>
      </c>
      <c r="I13779" s="1" t="s">
        <v>9</v>
      </c>
      <c r="J13779" s="4" t="s">
        <v>47303</v>
      </c>
      <c r="K13779" s="3" t="s">
        <v>17</v>
      </c>
      <c r="L13779" s="4" t="s">
        <v>47303</v>
      </c>
      <c r="M13779" s="4" t="s">
        <v>42</v>
      </c>
      <c r="N13779" s="3" t="str">
        <f t="shared" ref="N13779:N13780" si="539">J13779</f>
        <v>[50 lacs - 75 lacs]</v>
      </c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1" t="s">
        <v>11</v>
      </c>
      <c r="AB13779" s="3"/>
      <c r="AC13779" s="23" t="s">
        <v>37934</v>
      </c>
      <c r="AD13779" s="23" t="s">
        <v>40440</v>
      </c>
      <c r="AE13779" t="s">
        <v>35409</v>
      </c>
    </row>
    <row r="13780" spans="1:31" ht="15" customHeight="1">
      <c r="A13780" s="1">
        <v>13779</v>
      </c>
      <c r="B13780" s="1" t="s">
        <v>54</v>
      </c>
      <c r="C13780" s="1" t="s">
        <v>14572</v>
      </c>
      <c r="D13780" s="2" t="s">
        <v>52</v>
      </c>
      <c r="E13780" s="2" t="s">
        <v>680</v>
      </c>
      <c r="F13780" s="2" t="s">
        <v>28103</v>
      </c>
      <c r="G13780" s="15">
        <v>919446910164</v>
      </c>
      <c r="H13780" s="1" t="s">
        <v>15</v>
      </c>
      <c r="I13780" s="1" t="s">
        <v>41</v>
      </c>
      <c r="J13780" s="4" t="s">
        <v>47303</v>
      </c>
      <c r="K13780" s="3" t="s">
        <v>17</v>
      </c>
      <c r="L13780" s="4" t="s">
        <v>47303</v>
      </c>
      <c r="M13780" s="4" t="s">
        <v>42</v>
      </c>
      <c r="N13780" s="3" t="str">
        <f t="shared" si="539"/>
        <v>[50 lacs - 75 lacs]</v>
      </c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1" t="s">
        <v>16</v>
      </c>
      <c r="AB13780" s="3"/>
      <c r="AC13780" s="23" t="s">
        <v>38101</v>
      </c>
      <c r="AD13780" s="23" t="s">
        <v>40440</v>
      </c>
      <c r="AE13780" t="s">
        <v>35399</v>
      </c>
    </row>
    <row r="13781" spans="1:31" ht="15" customHeight="1">
      <c r="A13781" s="1">
        <v>13780</v>
      </c>
      <c r="B13781" s="1" t="s">
        <v>54</v>
      </c>
      <c r="C13781" s="1" t="s">
        <v>14576</v>
      </c>
      <c r="D13781" s="2" t="s">
        <v>10870</v>
      </c>
      <c r="E13781" s="2" t="s">
        <v>5517</v>
      </c>
      <c r="F13781" s="2" t="s">
        <v>14895</v>
      </c>
      <c r="G13781" s="15">
        <v>9101666</v>
      </c>
      <c r="H13781" s="1" t="s">
        <v>15</v>
      </c>
      <c r="I13781" s="1" t="s">
        <v>9</v>
      </c>
      <c r="J13781" s="4" t="s">
        <v>47303</v>
      </c>
      <c r="K13781" s="3" t="s">
        <v>17</v>
      </c>
      <c r="L13781" s="4" t="s">
        <v>47303</v>
      </c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1" t="s">
        <v>16</v>
      </c>
      <c r="AB13781" s="3"/>
      <c r="AC13781" s="23" t="s">
        <v>38102</v>
      </c>
      <c r="AD13781" s="23" t="s">
        <v>40440</v>
      </c>
      <c r="AE13781" t="s">
        <v>35399</v>
      </c>
    </row>
    <row r="13782" spans="1:31" ht="15" customHeight="1">
      <c r="A13782" s="1">
        <v>13781</v>
      </c>
      <c r="B13782" s="1" t="s">
        <v>54</v>
      </c>
      <c r="C13782" s="1" t="s">
        <v>14577</v>
      </c>
      <c r="D13782" s="2" t="s">
        <v>1160</v>
      </c>
      <c r="E13782" s="2" t="s">
        <v>3078</v>
      </c>
      <c r="F13782" s="2" t="s">
        <v>28107</v>
      </c>
      <c r="G13782" s="15">
        <v>91990449041</v>
      </c>
      <c r="H13782" s="1" t="s">
        <v>20</v>
      </c>
      <c r="I13782" s="1" t="s">
        <v>9</v>
      </c>
      <c r="J13782" s="4" t="s">
        <v>47303</v>
      </c>
      <c r="K13782" s="3" t="s">
        <v>17</v>
      </c>
      <c r="L13782" s="4" t="s">
        <v>47303</v>
      </c>
      <c r="M13782" s="4" t="s">
        <v>42</v>
      </c>
      <c r="N13782" s="3" t="str">
        <f>J13782</f>
        <v>[50 lacs - 75 lacs]</v>
      </c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1" t="s">
        <v>16</v>
      </c>
      <c r="AB13782" s="3"/>
      <c r="AC13782" s="23" t="s">
        <v>38103</v>
      </c>
      <c r="AD13782" s="23" t="s">
        <v>40440</v>
      </c>
      <c r="AE13782" t="s">
        <v>35399</v>
      </c>
    </row>
    <row r="13783" spans="1:31" ht="15" customHeight="1">
      <c r="A13783" s="1">
        <v>13782</v>
      </c>
      <c r="B13783" s="1" t="s">
        <v>54</v>
      </c>
      <c r="C13783" s="1" t="s">
        <v>14588</v>
      </c>
      <c r="D13783" s="2" t="s">
        <v>2162</v>
      </c>
      <c r="E13783" s="2" t="s">
        <v>2302</v>
      </c>
      <c r="F13783" s="2" t="s">
        <v>14900</v>
      </c>
      <c r="G13783" s="15">
        <v>91446690444</v>
      </c>
      <c r="H13783" s="1" t="s">
        <v>8</v>
      </c>
      <c r="I13783" s="1" t="s">
        <v>62</v>
      </c>
      <c r="J13783" s="4" t="s">
        <v>47303</v>
      </c>
      <c r="K13783" s="3" t="s">
        <v>42</v>
      </c>
      <c r="L13783" s="4" t="s">
        <v>47303</v>
      </c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1" t="s">
        <v>16</v>
      </c>
      <c r="AB13783" s="3"/>
      <c r="AC13783" s="23" t="s">
        <v>38104</v>
      </c>
      <c r="AD13783" s="23" t="s">
        <v>40440</v>
      </c>
      <c r="AE13783" t="s">
        <v>35399</v>
      </c>
    </row>
    <row r="13784" spans="1:31" ht="15" customHeight="1">
      <c r="A13784" s="1">
        <v>13783</v>
      </c>
      <c r="B13784" s="1" t="s">
        <v>54</v>
      </c>
      <c r="C13784" s="1" t="s">
        <v>14590</v>
      </c>
      <c r="D13784" s="2" t="s">
        <v>2622</v>
      </c>
      <c r="E13784" s="2" t="s">
        <v>37399</v>
      </c>
      <c r="F13784" s="2" t="s">
        <v>14901</v>
      </c>
      <c r="G13784" s="15">
        <v>919099109900</v>
      </c>
      <c r="H13784" s="1" t="s">
        <v>8</v>
      </c>
      <c r="I13784" s="1" t="s">
        <v>9</v>
      </c>
      <c r="J13784" s="4" t="s">
        <v>47303</v>
      </c>
      <c r="K13784" s="3" t="s">
        <v>17</v>
      </c>
      <c r="L13784" s="4" t="s">
        <v>47303</v>
      </c>
      <c r="M13784" s="4" t="s">
        <v>42</v>
      </c>
      <c r="N13784" s="3" t="str">
        <f t="shared" ref="N13784:N13785" si="540">J13784</f>
        <v>[50 lacs - 75 lacs]</v>
      </c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1" t="s">
        <v>16</v>
      </c>
      <c r="AB13784" s="3"/>
      <c r="AC13784" s="23" t="s">
        <v>38105</v>
      </c>
      <c r="AD13784" s="23" t="s">
        <v>40440</v>
      </c>
      <c r="AE13784" t="s">
        <v>35399</v>
      </c>
    </row>
    <row r="13785" spans="1:31" ht="15" customHeight="1">
      <c r="A13785" s="1">
        <v>13784</v>
      </c>
      <c r="B13785" s="1" t="s">
        <v>54</v>
      </c>
      <c r="C13785" s="1" t="s">
        <v>14591</v>
      </c>
      <c r="D13785" s="2" t="s">
        <v>48</v>
      </c>
      <c r="E13785" s="2" t="s">
        <v>40</v>
      </c>
      <c r="F13785" s="2" t="s">
        <v>34810</v>
      </c>
      <c r="G13785" s="15">
        <v>91990949616</v>
      </c>
      <c r="H13785" s="1" t="s">
        <v>20</v>
      </c>
      <c r="I13785" s="1" t="s">
        <v>9</v>
      </c>
      <c r="J13785" s="4" t="s">
        <v>47303</v>
      </c>
      <c r="K13785" s="3" t="s">
        <v>17</v>
      </c>
      <c r="L13785" s="4" t="s">
        <v>47303</v>
      </c>
      <c r="M13785" s="4" t="s">
        <v>42</v>
      </c>
      <c r="N13785" s="3" t="str">
        <f t="shared" si="540"/>
        <v>[50 lacs - 75 lacs]</v>
      </c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1" t="s">
        <v>16</v>
      </c>
      <c r="AB13785" s="3"/>
      <c r="AC13785" s="23" t="s">
        <v>38106</v>
      </c>
      <c r="AD13785" s="23" t="s">
        <v>40440</v>
      </c>
      <c r="AE13785" t="s">
        <v>35394</v>
      </c>
    </row>
    <row r="13786" spans="1:31" ht="15" customHeight="1">
      <c r="A13786" s="1">
        <v>13785</v>
      </c>
      <c r="B13786" s="1" t="s">
        <v>54</v>
      </c>
      <c r="C13786" s="1" t="s">
        <v>14592</v>
      </c>
      <c r="D13786" s="2" t="s">
        <v>13374</v>
      </c>
      <c r="E13786" s="2" t="s">
        <v>1244</v>
      </c>
      <c r="F13786" s="2" t="s">
        <v>28114</v>
      </c>
      <c r="G13786" s="15">
        <v>919646946144</v>
      </c>
      <c r="H13786" s="1" t="s">
        <v>15</v>
      </c>
      <c r="I13786" s="1" t="s">
        <v>41</v>
      </c>
      <c r="J13786" s="4" t="s">
        <v>47303</v>
      </c>
      <c r="K13786" s="11" t="s">
        <v>13</v>
      </c>
      <c r="L13786" s="4" t="s">
        <v>47303</v>
      </c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1" t="s">
        <v>16</v>
      </c>
      <c r="AB13786" s="3"/>
      <c r="AC13786" s="23" t="s">
        <v>37938</v>
      </c>
      <c r="AD13786" s="23" t="s">
        <v>40440</v>
      </c>
      <c r="AE13786" t="s">
        <v>35399</v>
      </c>
    </row>
    <row r="13787" spans="1:31" ht="15" customHeight="1">
      <c r="A13787" s="1">
        <v>13786</v>
      </c>
      <c r="B13787" s="1" t="s">
        <v>54</v>
      </c>
      <c r="C13787" s="1" t="s">
        <v>14595</v>
      </c>
      <c r="D13787" s="2" t="s">
        <v>1332</v>
      </c>
      <c r="E13787" s="2" t="s">
        <v>40</v>
      </c>
      <c r="F13787" s="2" t="s">
        <v>28116</v>
      </c>
      <c r="G13787" s="15">
        <v>91944664440</v>
      </c>
      <c r="H13787" s="1" t="s">
        <v>46</v>
      </c>
      <c r="I13787" s="1" t="s">
        <v>107</v>
      </c>
      <c r="J13787" s="4" t="s">
        <v>47303</v>
      </c>
      <c r="K13787" s="3" t="s">
        <v>17</v>
      </c>
      <c r="L13787" s="4" t="s">
        <v>47303</v>
      </c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1" t="s">
        <v>16</v>
      </c>
      <c r="AB13787" s="3"/>
      <c r="AC13787" s="23" t="s">
        <v>37938</v>
      </c>
      <c r="AD13787" s="23" t="s">
        <v>40440</v>
      </c>
      <c r="AE13787" t="s">
        <v>35409</v>
      </c>
    </row>
    <row r="13788" spans="1:31" ht="15" customHeight="1">
      <c r="A13788" s="1">
        <v>13787</v>
      </c>
      <c r="B13788" s="1" t="s">
        <v>54</v>
      </c>
      <c r="C13788" s="1" t="s">
        <v>14599</v>
      </c>
      <c r="D13788" s="2" t="s">
        <v>14292</v>
      </c>
      <c r="E13788" s="2" t="s">
        <v>90</v>
      </c>
      <c r="F13788" s="2" t="s">
        <v>32753</v>
      </c>
      <c r="G13788" s="15">
        <v>91904946494</v>
      </c>
      <c r="H13788" s="1" t="s">
        <v>20</v>
      </c>
      <c r="I13788" s="1" t="s">
        <v>107</v>
      </c>
      <c r="J13788" s="4" t="s">
        <v>47303</v>
      </c>
      <c r="K13788" s="11" t="s">
        <v>14137</v>
      </c>
      <c r="L13788" s="4" t="s">
        <v>47303</v>
      </c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1" t="s">
        <v>16</v>
      </c>
      <c r="AB13788" s="3"/>
      <c r="AC13788" s="23" t="s">
        <v>37938</v>
      </c>
      <c r="AD13788" s="23" t="s">
        <v>40440</v>
      </c>
      <c r="AE13788" t="s">
        <v>35399</v>
      </c>
    </row>
    <row r="13789" spans="1:31" ht="15" customHeight="1">
      <c r="A13789" s="1">
        <v>13788</v>
      </c>
      <c r="B13789" s="1" t="s">
        <v>54</v>
      </c>
      <c r="C13789" s="1" t="s">
        <v>14602</v>
      </c>
      <c r="D13789" s="2" t="s">
        <v>36246</v>
      </c>
      <c r="E13789" s="2" t="s">
        <v>2811</v>
      </c>
      <c r="F13789" s="2" t="s">
        <v>32754</v>
      </c>
      <c r="G13789" s="15">
        <v>91949969990</v>
      </c>
      <c r="H13789" s="1" t="s">
        <v>15</v>
      </c>
      <c r="I13789" s="1" t="s">
        <v>41</v>
      </c>
      <c r="J13789" s="4" t="s">
        <v>47303</v>
      </c>
      <c r="K13789" s="3" t="s">
        <v>17</v>
      </c>
      <c r="L13789" s="4" t="s">
        <v>47303</v>
      </c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1" t="s">
        <v>16</v>
      </c>
      <c r="AB13789" s="3"/>
      <c r="AC13789" s="23" t="s">
        <v>37938</v>
      </c>
      <c r="AD13789" s="23" t="s">
        <v>40440</v>
      </c>
      <c r="AE13789" t="s">
        <v>35394</v>
      </c>
    </row>
    <row r="13790" spans="1:31" ht="15" customHeight="1">
      <c r="A13790" s="1">
        <v>13789</v>
      </c>
      <c r="B13790" s="1" t="s">
        <v>54</v>
      </c>
      <c r="C13790" s="1" t="s">
        <v>14611</v>
      </c>
      <c r="D13790" s="2" t="s">
        <v>5577</v>
      </c>
      <c r="E13790" s="2" t="s">
        <v>139</v>
      </c>
      <c r="F13790" s="2" t="s">
        <v>28122</v>
      </c>
      <c r="G13790" s="15">
        <v>919446964649</v>
      </c>
      <c r="H13790" s="1" t="s">
        <v>15</v>
      </c>
      <c r="I13790" s="1" t="s">
        <v>9</v>
      </c>
      <c r="J13790" s="4" t="s">
        <v>47303</v>
      </c>
      <c r="K13790" s="3" t="s">
        <v>42</v>
      </c>
      <c r="L13790" s="4" t="s">
        <v>47303</v>
      </c>
      <c r="M13790" s="4" t="s">
        <v>14136</v>
      </c>
      <c r="N13790" s="3" t="str">
        <f>J13790</f>
        <v>[50 lacs - 75 lacs]</v>
      </c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1" t="s">
        <v>16</v>
      </c>
      <c r="AB13790" s="3"/>
      <c r="AC13790" s="23" t="s">
        <v>37938</v>
      </c>
      <c r="AD13790" s="23" t="s">
        <v>40440</v>
      </c>
      <c r="AE13790" t="s">
        <v>35409</v>
      </c>
    </row>
    <row r="13791" spans="1:31" ht="15" customHeight="1">
      <c r="A13791" s="1">
        <v>13790</v>
      </c>
      <c r="B13791" s="1" t="s">
        <v>54</v>
      </c>
      <c r="C13791" s="1" t="s">
        <v>14618</v>
      </c>
      <c r="D13791" s="2" t="s">
        <v>3356</v>
      </c>
      <c r="E13791" s="2" t="s">
        <v>40</v>
      </c>
      <c r="F13791" s="2" t="s">
        <v>32758</v>
      </c>
      <c r="G13791" s="15">
        <v>91949009666</v>
      </c>
      <c r="H13791" s="1" t="s">
        <v>15</v>
      </c>
      <c r="I13791" s="1" t="s">
        <v>9</v>
      </c>
      <c r="J13791" s="4" t="s">
        <v>47303</v>
      </c>
      <c r="K13791" s="3" t="s">
        <v>17</v>
      </c>
      <c r="L13791" s="4" t="s">
        <v>47303</v>
      </c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1" t="s">
        <v>11</v>
      </c>
      <c r="AB13791" s="3"/>
      <c r="AC13791" s="23" t="s">
        <v>37938</v>
      </c>
      <c r="AD13791" s="23" t="s">
        <v>40440</v>
      </c>
      <c r="AE13791" t="s">
        <v>35409</v>
      </c>
    </row>
    <row r="13792" spans="1:31" ht="15" customHeight="1">
      <c r="A13792" s="1">
        <v>13791</v>
      </c>
      <c r="B13792" s="1" t="s">
        <v>54</v>
      </c>
      <c r="C13792" s="1" t="s">
        <v>14620</v>
      </c>
      <c r="D13792" s="2" t="s">
        <v>14906</v>
      </c>
      <c r="E13792" s="2" t="s">
        <v>78</v>
      </c>
      <c r="F13792" s="2" t="s">
        <v>28127</v>
      </c>
      <c r="G13792" s="15">
        <v>919944999009</v>
      </c>
      <c r="H13792" s="1" t="s">
        <v>15</v>
      </c>
      <c r="I13792" s="1" t="s">
        <v>41</v>
      </c>
      <c r="J13792" s="4" t="s">
        <v>47303</v>
      </c>
      <c r="K13792" s="3" t="s">
        <v>42</v>
      </c>
      <c r="L13792" s="4" t="s">
        <v>47303</v>
      </c>
      <c r="M13792" s="4" t="s">
        <v>14136</v>
      </c>
      <c r="N13792" s="3" t="str">
        <f>J13792</f>
        <v>[50 lacs - 75 lacs]</v>
      </c>
      <c r="O13792" s="4" t="s">
        <v>14137</v>
      </c>
      <c r="P13792" s="3" t="s">
        <v>47303</v>
      </c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1" t="s">
        <v>16</v>
      </c>
      <c r="AB13792" s="3"/>
      <c r="AC13792" s="23" t="s">
        <v>37938</v>
      </c>
      <c r="AD13792" s="23" t="s">
        <v>40440</v>
      </c>
      <c r="AE13792" t="s">
        <v>35410</v>
      </c>
    </row>
    <row r="13793" spans="1:31" ht="15" customHeight="1">
      <c r="A13793" s="1">
        <v>13792</v>
      </c>
      <c r="B13793" s="1" t="s">
        <v>54</v>
      </c>
      <c r="C13793" s="1" t="s">
        <v>14622</v>
      </c>
      <c r="D13793" s="2" t="s">
        <v>32</v>
      </c>
      <c r="E13793" s="2" t="s">
        <v>37400</v>
      </c>
      <c r="F13793" s="2" t="s">
        <v>28129</v>
      </c>
      <c r="G13793" s="15">
        <v>914940014196</v>
      </c>
      <c r="H13793" s="1" t="s">
        <v>8</v>
      </c>
      <c r="I13793" s="1" t="s">
        <v>62</v>
      </c>
      <c r="J13793" s="4" t="s">
        <v>47303</v>
      </c>
      <c r="K13793" s="3" t="s">
        <v>42</v>
      </c>
      <c r="L13793" s="4" t="s">
        <v>47303</v>
      </c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1" t="s">
        <v>16</v>
      </c>
      <c r="AB13793" s="3"/>
      <c r="AC13793" s="23" t="s">
        <v>37938</v>
      </c>
      <c r="AD13793" s="23" t="s">
        <v>40440</v>
      </c>
      <c r="AE13793" t="s">
        <v>35410</v>
      </c>
    </row>
    <row r="13794" spans="1:31" ht="15" customHeight="1">
      <c r="A13794" s="1">
        <v>13793</v>
      </c>
      <c r="B13794" s="1" t="s">
        <v>54</v>
      </c>
      <c r="C13794" s="1" t="s">
        <v>14624</v>
      </c>
      <c r="D13794" s="2" t="s">
        <v>36247</v>
      </c>
      <c r="E13794" s="2" t="s">
        <v>141</v>
      </c>
      <c r="F13794" s="2" t="s">
        <v>28131</v>
      </c>
      <c r="G13794" s="15">
        <v>91694996904</v>
      </c>
      <c r="H13794" s="1" t="s">
        <v>15</v>
      </c>
      <c r="I13794" s="1" t="s">
        <v>41</v>
      </c>
      <c r="J13794" s="4" t="s">
        <v>47303</v>
      </c>
      <c r="K13794" s="3" t="s">
        <v>17</v>
      </c>
      <c r="L13794" s="4" t="s">
        <v>47303</v>
      </c>
      <c r="M13794" s="4" t="s">
        <v>42</v>
      </c>
      <c r="N13794" s="3" t="str">
        <f t="shared" ref="N13794:N13795" si="541">J13794</f>
        <v>[50 lacs - 75 lacs]</v>
      </c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1" t="s">
        <v>16</v>
      </c>
      <c r="AB13794" s="3"/>
      <c r="AC13794" s="23" t="s">
        <v>37938</v>
      </c>
      <c r="AD13794" s="23" t="s">
        <v>40440</v>
      </c>
      <c r="AE13794" t="s">
        <v>35409</v>
      </c>
    </row>
    <row r="13795" spans="1:31" ht="15" customHeight="1">
      <c r="A13795" s="1">
        <v>13794</v>
      </c>
      <c r="B13795" s="1" t="s">
        <v>54</v>
      </c>
      <c r="C13795" s="1" t="s">
        <v>14625</v>
      </c>
      <c r="D13795" s="2" t="s">
        <v>2162</v>
      </c>
      <c r="E13795" s="2" t="s">
        <v>40</v>
      </c>
      <c r="F13795" s="2" t="s">
        <v>14908</v>
      </c>
      <c r="G13795" s="15">
        <v>91944401494</v>
      </c>
      <c r="H13795" s="1" t="s">
        <v>20</v>
      </c>
      <c r="I13795" s="1" t="s">
        <v>9</v>
      </c>
      <c r="J13795" s="4" t="s">
        <v>47303</v>
      </c>
      <c r="K13795" s="3" t="s">
        <v>17</v>
      </c>
      <c r="L13795" s="4" t="s">
        <v>47303</v>
      </c>
      <c r="M13795" s="4" t="s">
        <v>42</v>
      </c>
      <c r="N13795" s="3" t="str">
        <f t="shared" si="541"/>
        <v>[50 lacs - 75 lacs]</v>
      </c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1" t="s">
        <v>16</v>
      </c>
      <c r="AB13795" s="3"/>
      <c r="AC13795" s="23" t="s">
        <v>37938</v>
      </c>
      <c r="AD13795" s="23" t="s">
        <v>40440</v>
      </c>
      <c r="AE13795" t="s">
        <v>35394</v>
      </c>
    </row>
    <row r="13796" spans="1:31" ht="15" customHeight="1">
      <c r="A13796" s="1">
        <v>13795</v>
      </c>
      <c r="B13796" s="1" t="s">
        <v>54</v>
      </c>
      <c r="C13796" s="1" t="s">
        <v>14631</v>
      </c>
      <c r="D13796" s="2" t="s">
        <v>2542</v>
      </c>
      <c r="E13796" s="2" t="s">
        <v>19</v>
      </c>
      <c r="F13796" s="2" t="s">
        <v>14910</v>
      </c>
      <c r="G13796" s="15">
        <v>919694644469</v>
      </c>
      <c r="H13796" s="2" t="s">
        <v>8</v>
      </c>
      <c r="I13796" s="1" t="s">
        <v>62</v>
      </c>
      <c r="J13796" s="4" t="s">
        <v>47303</v>
      </c>
      <c r="K13796" s="3" t="s">
        <v>42</v>
      </c>
      <c r="L13796" s="4" t="s">
        <v>47303</v>
      </c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1" t="s">
        <v>16</v>
      </c>
      <c r="AB13796" s="3"/>
      <c r="AC13796" s="23" t="s">
        <v>37938</v>
      </c>
      <c r="AD13796" s="23" t="s">
        <v>40440</v>
      </c>
      <c r="AE13796" t="s">
        <v>35399</v>
      </c>
    </row>
    <row r="13797" spans="1:31" ht="15" customHeight="1">
      <c r="A13797" s="1">
        <v>13796</v>
      </c>
      <c r="B13797" s="1" t="s">
        <v>54</v>
      </c>
      <c r="C13797" s="1" t="s">
        <v>14633</v>
      </c>
      <c r="D13797" s="2" t="s">
        <v>14911</v>
      </c>
      <c r="E13797" s="2" t="s">
        <v>7475</v>
      </c>
      <c r="F13797" s="2" t="s">
        <v>28135</v>
      </c>
      <c r="G13797" s="15">
        <v>919464490</v>
      </c>
      <c r="H13797" s="2" t="s">
        <v>15</v>
      </c>
      <c r="I13797" s="1" t="s">
        <v>62</v>
      </c>
      <c r="J13797" s="4" t="s">
        <v>47303</v>
      </c>
      <c r="K13797" s="3" t="s">
        <v>42</v>
      </c>
      <c r="L13797" s="4" t="s">
        <v>47303</v>
      </c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1" t="s">
        <v>16</v>
      </c>
      <c r="AB13797" s="3"/>
      <c r="AC13797" s="23" t="s">
        <v>37938</v>
      </c>
      <c r="AD13797" s="23" t="s">
        <v>40440</v>
      </c>
      <c r="AE13797" t="s">
        <v>35399</v>
      </c>
    </row>
    <row r="13798" spans="1:31" ht="15" customHeight="1">
      <c r="A13798" s="1">
        <v>13797</v>
      </c>
      <c r="B13798" s="1" t="s">
        <v>54</v>
      </c>
      <c r="C13798" s="1" t="s">
        <v>14638</v>
      </c>
      <c r="D13798" s="2" t="s">
        <v>1010</v>
      </c>
      <c r="E13798" s="2" t="s">
        <v>14912</v>
      </c>
      <c r="F13798" s="2" t="s">
        <v>28138</v>
      </c>
      <c r="G13798" s="15">
        <v>91944461060</v>
      </c>
      <c r="H13798" s="1" t="s">
        <v>8</v>
      </c>
      <c r="I13798" s="1" t="s">
        <v>41</v>
      </c>
      <c r="J13798" s="4" t="s">
        <v>47303</v>
      </c>
      <c r="K13798" s="3" t="s">
        <v>17</v>
      </c>
      <c r="L13798" s="4" t="s">
        <v>47303</v>
      </c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1" t="s">
        <v>16</v>
      </c>
      <c r="AB13798" s="3"/>
      <c r="AC13798" s="23" t="s">
        <v>37938</v>
      </c>
      <c r="AD13798" s="23" t="s">
        <v>40440</v>
      </c>
      <c r="AE13798" t="s">
        <v>35410</v>
      </c>
    </row>
    <row r="13799" spans="1:31" ht="15" customHeight="1">
      <c r="A13799" s="1">
        <v>13798</v>
      </c>
      <c r="B13799" s="1" t="s">
        <v>54</v>
      </c>
      <c r="C13799" s="1" t="s">
        <v>14641</v>
      </c>
      <c r="D13799" s="2" t="s">
        <v>911</v>
      </c>
      <c r="E13799" s="2" t="s">
        <v>746</v>
      </c>
      <c r="F13799" s="2" t="s">
        <v>34816</v>
      </c>
      <c r="G13799" s="15">
        <v>91994400600</v>
      </c>
      <c r="H13799" s="1" t="s">
        <v>20</v>
      </c>
      <c r="I13799" s="1" t="s">
        <v>62</v>
      </c>
      <c r="J13799" s="4" t="s">
        <v>47303</v>
      </c>
      <c r="K13799" s="3" t="s">
        <v>42</v>
      </c>
      <c r="L13799" s="4" t="s">
        <v>47303</v>
      </c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1" t="s">
        <v>16</v>
      </c>
      <c r="AB13799" s="3"/>
      <c r="AC13799" s="23" t="s">
        <v>37938</v>
      </c>
      <c r="AD13799" s="23" t="s">
        <v>40440</v>
      </c>
      <c r="AE13799" t="s">
        <v>35409</v>
      </c>
    </row>
    <row r="13800" spans="1:31" ht="15" customHeight="1">
      <c r="A13800" s="1">
        <v>13799</v>
      </c>
      <c r="B13800" s="1" t="s">
        <v>54</v>
      </c>
      <c r="C13800" s="1" t="s">
        <v>14648</v>
      </c>
      <c r="D13800" s="2" t="s">
        <v>1025</v>
      </c>
      <c r="E13800" s="2" t="s">
        <v>37401</v>
      </c>
      <c r="F13800" s="2" t="s">
        <v>28143</v>
      </c>
      <c r="G13800" s="15">
        <v>91944994944</v>
      </c>
      <c r="H13800" s="1" t="s">
        <v>15</v>
      </c>
      <c r="I13800" s="1" t="s">
        <v>41</v>
      </c>
      <c r="J13800" s="4" t="s">
        <v>47303</v>
      </c>
      <c r="K13800" s="3" t="s">
        <v>17</v>
      </c>
      <c r="L13800" s="4" t="s">
        <v>47303</v>
      </c>
      <c r="M13800" s="4" t="s">
        <v>42</v>
      </c>
      <c r="N13800" s="3" t="str">
        <f>J13800</f>
        <v>[50 lacs - 75 lacs]</v>
      </c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1" t="s">
        <v>16</v>
      </c>
      <c r="AB13800" s="3"/>
      <c r="AC13800" s="23" t="s">
        <v>37939</v>
      </c>
      <c r="AD13800" s="23" t="s">
        <v>40440</v>
      </c>
      <c r="AE13800" t="s">
        <v>35409</v>
      </c>
    </row>
    <row r="13801" spans="1:31" ht="15" customHeight="1">
      <c r="A13801" s="1">
        <v>13800</v>
      </c>
      <c r="B13801" s="1" t="s">
        <v>54</v>
      </c>
      <c r="C13801" s="1" t="s">
        <v>14656</v>
      </c>
      <c r="D13801" s="2" t="s">
        <v>579</v>
      </c>
      <c r="E13801" s="2" t="s">
        <v>2084</v>
      </c>
      <c r="F13801" s="2" t="s">
        <v>28150</v>
      </c>
      <c r="G13801" s="15">
        <v>9194990066</v>
      </c>
      <c r="H13801" s="2" t="s">
        <v>20</v>
      </c>
      <c r="I13801" s="1" t="s">
        <v>41</v>
      </c>
      <c r="J13801" s="4" t="s">
        <v>47303</v>
      </c>
      <c r="K13801" s="3" t="s">
        <v>42</v>
      </c>
      <c r="L13801" s="4" t="s">
        <v>47303</v>
      </c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1" t="s">
        <v>16</v>
      </c>
      <c r="AB13801" s="3"/>
      <c r="AC13801" s="23" t="s">
        <v>37939</v>
      </c>
      <c r="AD13801" s="23" t="s">
        <v>40440</v>
      </c>
      <c r="AE13801" t="s">
        <v>35409</v>
      </c>
    </row>
    <row r="13802" spans="1:31" ht="15" customHeight="1">
      <c r="A13802" s="1">
        <v>13801</v>
      </c>
      <c r="B13802" s="1" t="s">
        <v>54</v>
      </c>
      <c r="C13802" s="1" t="s">
        <v>14657</v>
      </c>
      <c r="D13802" s="2" t="s">
        <v>1567</v>
      </c>
      <c r="E13802" s="2" t="s">
        <v>14921</v>
      </c>
      <c r="F13802" s="2" t="s">
        <v>20950</v>
      </c>
      <c r="G13802" s="15">
        <v>91440944494</v>
      </c>
      <c r="H13802" s="2" t="s">
        <v>15</v>
      </c>
      <c r="I13802" s="1" t="s">
        <v>41</v>
      </c>
      <c r="J13802" s="4" t="s">
        <v>47303</v>
      </c>
      <c r="K13802" s="3" t="s">
        <v>17</v>
      </c>
      <c r="L13802" s="4" t="s">
        <v>47303</v>
      </c>
      <c r="M13802" s="4" t="s">
        <v>42</v>
      </c>
      <c r="N13802" s="3" t="str">
        <f>J13802</f>
        <v>[50 lacs - 75 lacs]</v>
      </c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1" t="s">
        <v>16</v>
      </c>
      <c r="AB13802" s="3"/>
      <c r="AC13802" s="23" t="s">
        <v>37939</v>
      </c>
      <c r="AD13802" s="23" t="s">
        <v>40440</v>
      </c>
      <c r="AE13802" t="s">
        <v>35410</v>
      </c>
    </row>
    <row r="13803" spans="1:31" ht="15" customHeight="1">
      <c r="A13803" s="1">
        <v>13802</v>
      </c>
      <c r="B13803" s="1" t="s">
        <v>54</v>
      </c>
      <c r="C13803" s="1" t="s">
        <v>14662</v>
      </c>
      <c r="D13803" s="2" t="s">
        <v>39</v>
      </c>
      <c r="E13803" s="2" t="s">
        <v>2597</v>
      </c>
      <c r="F13803" s="2" t="s">
        <v>28154</v>
      </c>
      <c r="G13803" s="15">
        <v>9191694640</v>
      </c>
      <c r="H13803" s="1" t="s">
        <v>8</v>
      </c>
      <c r="I13803" s="1" t="s">
        <v>9</v>
      </c>
      <c r="J13803" s="4" t="s">
        <v>47303</v>
      </c>
      <c r="K13803" s="3" t="s">
        <v>42</v>
      </c>
      <c r="L13803" s="4" t="s">
        <v>47303</v>
      </c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1" t="s">
        <v>16</v>
      </c>
      <c r="AB13803" s="3"/>
      <c r="AC13803" s="23" t="s">
        <v>37939</v>
      </c>
      <c r="AD13803" s="23" t="s">
        <v>40440</v>
      </c>
      <c r="AE13803" t="s">
        <v>35409</v>
      </c>
    </row>
    <row r="13804" spans="1:31" ht="15" customHeight="1">
      <c r="A13804" s="1">
        <v>13803</v>
      </c>
      <c r="B13804" s="1" t="s">
        <v>54</v>
      </c>
      <c r="C13804" s="1" t="s">
        <v>14664</v>
      </c>
      <c r="D13804" s="2" t="s">
        <v>36248</v>
      </c>
      <c r="E13804" s="2" t="s">
        <v>785</v>
      </c>
      <c r="F13804" s="2" t="s">
        <v>28156</v>
      </c>
      <c r="G13804" s="15">
        <v>91999444616</v>
      </c>
      <c r="H13804" s="1" t="s">
        <v>15</v>
      </c>
      <c r="I13804" s="1" t="s">
        <v>9</v>
      </c>
      <c r="J13804" s="4" t="s">
        <v>47303</v>
      </c>
      <c r="K13804" s="3" t="s">
        <v>17</v>
      </c>
      <c r="L13804" s="4" t="s">
        <v>47303</v>
      </c>
      <c r="M13804" s="4" t="s">
        <v>42</v>
      </c>
      <c r="N13804" s="3" t="str">
        <f>J13804</f>
        <v>[50 lacs - 75 lacs]</v>
      </c>
      <c r="O13804" s="4" t="s">
        <v>47348</v>
      </c>
      <c r="P13804" s="3" t="s">
        <v>47303</v>
      </c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1" t="s">
        <v>16</v>
      </c>
      <c r="AB13804" s="3"/>
      <c r="AC13804" s="23" t="s">
        <v>37939</v>
      </c>
      <c r="AD13804" s="23" t="s">
        <v>40440</v>
      </c>
      <c r="AE13804" t="s">
        <v>35410</v>
      </c>
    </row>
    <row r="13805" spans="1:31" ht="15" customHeight="1">
      <c r="A13805" s="1">
        <v>13804</v>
      </c>
      <c r="B13805" s="1" t="s">
        <v>54</v>
      </c>
      <c r="C13805" s="1" t="s">
        <v>14667</v>
      </c>
      <c r="D13805" s="2" t="s">
        <v>1076</v>
      </c>
      <c r="E13805" s="2" t="s">
        <v>19</v>
      </c>
      <c r="F13805" s="2" t="s">
        <v>28158</v>
      </c>
      <c r="G13805" s="15">
        <v>91401944644</v>
      </c>
      <c r="H13805" s="1" t="s">
        <v>46</v>
      </c>
      <c r="I13805" s="1" t="s">
        <v>33</v>
      </c>
      <c r="J13805" s="4" t="s">
        <v>47303</v>
      </c>
      <c r="K13805" s="3" t="s">
        <v>17</v>
      </c>
      <c r="L13805" s="4" t="s">
        <v>47303</v>
      </c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1" t="s">
        <v>16</v>
      </c>
      <c r="AB13805" s="3"/>
      <c r="AC13805" s="23" t="s">
        <v>37939</v>
      </c>
      <c r="AD13805" s="23" t="s">
        <v>40440</v>
      </c>
      <c r="AE13805" t="s">
        <v>35409</v>
      </c>
    </row>
    <row r="13806" spans="1:31" ht="15" customHeight="1">
      <c r="A13806" s="1">
        <v>13805</v>
      </c>
      <c r="B13806" s="1" t="s">
        <v>54</v>
      </c>
      <c r="C13806" s="1" t="s">
        <v>14668</v>
      </c>
      <c r="D13806" s="2" t="s">
        <v>2266</v>
      </c>
      <c r="E13806" s="2" t="s">
        <v>139</v>
      </c>
      <c r="F13806" s="2" t="s">
        <v>32762</v>
      </c>
      <c r="G13806" s="15">
        <v>914446944444</v>
      </c>
      <c r="H13806" s="1" t="s">
        <v>15</v>
      </c>
      <c r="I13806" s="1" t="s">
        <v>9</v>
      </c>
      <c r="J13806" s="4" t="s">
        <v>47303</v>
      </c>
      <c r="K13806" s="3" t="s">
        <v>17</v>
      </c>
      <c r="L13806" s="4" t="s">
        <v>47303</v>
      </c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1" t="s">
        <v>16</v>
      </c>
      <c r="AB13806" s="3"/>
      <c r="AC13806" s="23" t="s">
        <v>37939</v>
      </c>
      <c r="AD13806" s="23" t="s">
        <v>40440</v>
      </c>
      <c r="AE13806" t="s">
        <v>35410</v>
      </c>
    </row>
    <row r="13807" spans="1:31" ht="15" customHeight="1">
      <c r="A13807" s="1">
        <v>13806</v>
      </c>
      <c r="B13807" s="1" t="s">
        <v>54</v>
      </c>
      <c r="C13807" s="1" t="s">
        <v>14670</v>
      </c>
      <c r="D13807" s="2" t="s">
        <v>14923</v>
      </c>
      <c r="E13807" s="2" t="s">
        <v>999</v>
      </c>
      <c r="F13807" s="2" t="s">
        <v>28159</v>
      </c>
      <c r="G13807" s="15">
        <v>91944664961</v>
      </c>
      <c r="H13807" s="1" t="s">
        <v>8</v>
      </c>
      <c r="I13807" s="1" t="s">
        <v>62</v>
      </c>
      <c r="J13807" s="4" t="s">
        <v>47303</v>
      </c>
      <c r="K13807" s="3" t="s">
        <v>17</v>
      </c>
      <c r="L13807" s="4" t="s">
        <v>47303</v>
      </c>
      <c r="M13807" s="4" t="s">
        <v>42</v>
      </c>
      <c r="N13807" s="3" t="str">
        <f>J13807</f>
        <v>[50 lacs - 75 lacs]</v>
      </c>
      <c r="O13807" s="4" t="s">
        <v>13</v>
      </c>
      <c r="P13807" s="3" t="s">
        <v>47303</v>
      </c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1" t="s">
        <v>16</v>
      </c>
      <c r="AB13807" s="3"/>
      <c r="AC13807" s="23" t="s">
        <v>37939</v>
      </c>
      <c r="AD13807" s="23" t="s">
        <v>40440</v>
      </c>
      <c r="AE13807" t="s">
        <v>35409</v>
      </c>
    </row>
    <row r="13808" spans="1:31" ht="15" customHeight="1">
      <c r="A13808" s="1">
        <v>13807</v>
      </c>
      <c r="B13808" s="1" t="s">
        <v>54</v>
      </c>
      <c r="C13808" s="1" t="s">
        <v>14672</v>
      </c>
      <c r="D13808" s="2" t="s">
        <v>3658</v>
      </c>
      <c r="E13808" s="2" t="s">
        <v>5403</v>
      </c>
      <c r="F13808" s="2" t="s">
        <v>28161</v>
      </c>
      <c r="G13808" s="15">
        <v>9196104496</v>
      </c>
      <c r="H13808" s="1" t="s">
        <v>15</v>
      </c>
      <c r="I13808" s="1" t="s">
        <v>9</v>
      </c>
      <c r="J13808" s="4" t="s">
        <v>47303</v>
      </c>
      <c r="K13808" s="3" t="s">
        <v>17</v>
      </c>
      <c r="L13808" s="4" t="s">
        <v>47303</v>
      </c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1" t="s">
        <v>11</v>
      </c>
      <c r="AB13808" s="3"/>
      <c r="AC13808" s="23" t="s">
        <v>37939</v>
      </c>
      <c r="AD13808" s="23" t="s">
        <v>40440</v>
      </c>
      <c r="AE13808" t="s">
        <v>35409</v>
      </c>
    </row>
    <row r="13809" spans="1:31" ht="15" customHeight="1">
      <c r="A13809" s="1">
        <v>13808</v>
      </c>
      <c r="B13809" s="1" t="s">
        <v>54</v>
      </c>
      <c r="C13809" s="1" t="s">
        <v>14673</v>
      </c>
      <c r="D13809" s="2" t="s">
        <v>359</v>
      </c>
      <c r="E13809" s="2" t="s">
        <v>489</v>
      </c>
      <c r="F13809" s="2" t="s">
        <v>28162</v>
      </c>
      <c r="G13809" s="15">
        <v>91016061444</v>
      </c>
      <c r="H13809" s="1" t="s">
        <v>20</v>
      </c>
      <c r="I13809" s="1" t="s">
        <v>9</v>
      </c>
      <c r="J13809" s="4" t="s">
        <v>47303</v>
      </c>
      <c r="K13809" s="3" t="s">
        <v>42</v>
      </c>
      <c r="L13809" s="4" t="s">
        <v>47303</v>
      </c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1" t="s">
        <v>16</v>
      </c>
      <c r="AB13809" s="3"/>
      <c r="AC13809" s="23" t="s">
        <v>37939</v>
      </c>
      <c r="AD13809" s="23" t="s">
        <v>40440</v>
      </c>
      <c r="AE13809" t="s">
        <v>35410</v>
      </c>
    </row>
    <row r="13810" spans="1:31" ht="15" customHeight="1">
      <c r="A13810" s="1">
        <v>13809</v>
      </c>
      <c r="B13810" s="1" t="s">
        <v>54</v>
      </c>
      <c r="C13810" s="1" t="s">
        <v>14675</v>
      </c>
      <c r="D13810" s="2" t="s">
        <v>1231</v>
      </c>
      <c r="E13810" s="2" t="s">
        <v>16043</v>
      </c>
      <c r="F13810" s="2" t="s">
        <v>34818</v>
      </c>
      <c r="G13810" s="15">
        <v>9160004444</v>
      </c>
      <c r="H13810" s="1" t="s">
        <v>46</v>
      </c>
      <c r="I13810" s="1" t="s">
        <v>41</v>
      </c>
      <c r="J13810" s="4" t="s">
        <v>47303</v>
      </c>
      <c r="K13810" s="3" t="s">
        <v>17</v>
      </c>
      <c r="L13810" s="4" t="s">
        <v>47303</v>
      </c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1" t="s">
        <v>16</v>
      </c>
      <c r="AB13810" s="3"/>
      <c r="AC13810" s="23" t="s">
        <v>37939</v>
      </c>
      <c r="AD13810" s="23" t="s">
        <v>40440</v>
      </c>
      <c r="AE13810" t="s">
        <v>35409</v>
      </c>
    </row>
    <row r="13811" spans="1:31" ht="15" customHeight="1">
      <c r="A13811" s="1">
        <v>13810</v>
      </c>
      <c r="B13811" s="1" t="s">
        <v>54</v>
      </c>
      <c r="C13811" s="1" t="s">
        <v>14682</v>
      </c>
      <c r="D13811" s="2" t="s">
        <v>9066</v>
      </c>
      <c r="E13811" s="2" t="s">
        <v>9067</v>
      </c>
      <c r="F13811" s="2" t="s">
        <v>34236</v>
      </c>
      <c r="G13811" s="15">
        <v>919946014669</v>
      </c>
      <c r="H13811" s="1" t="s">
        <v>8</v>
      </c>
      <c r="I13811" s="1" t="s">
        <v>41</v>
      </c>
      <c r="J13811" s="4" t="s">
        <v>47303</v>
      </c>
      <c r="K13811" s="3" t="s">
        <v>17</v>
      </c>
      <c r="L13811" s="4" t="s">
        <v>47303</v>
      </c>
      <c r="M13811" s="4" t="s">
        <v>42</v>
      </c>
      <c r="N13811" s="3" t="str">
        <f>J13811</f>
        <v>[50 lacs - 75 lacs]</v>
      </c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1" t="s">
        <v>16</v>
      </c>
      <c r="AB13811" s="3"/>
      <c r="AC13811" s="23" t="s">
        <v>37939</v>
      </c>
      <c r="AD13811" s="23" t="s">
        <v>40440</v>
      </c>
      <c r="AE13811" t="s">
        <v>35399</v>
      </c>
    </row>
    <row r="13812" spans="1:31" ht="15" customHeight="1">
      <c r="A13812" s="1">
        <v>13811</v>
      </c>
      <c r="B13812" s="1" t="s">
        <v>54</v>
      </c>
      <c r="C13812" s="1" t="s">
        <v>14687</v>
      </c>
      <c r="D13812" s="2" t="s">
        <v>14927</v>
      </c>
      <c r="E13812" s="2" t="s">
        <v>14928</v>
      </c>
      <c r="F13812" s="2" t="s">
        <v>32763</v>
      </c>
      <c r="G13812" s="15">
        <v>914940911400</v>
      </c>
      <c r="H13812" s="1" t="s">
        <v>20</v>
      </c>
      <c r="I13812" s="1" t="s">
        <v>41</v>
      </c>
      <c r="J13812" s="4" t="s">
        <v>47303</v>
      </c>
      <c r="K13812" s="3" t="s">
        <v>42</v>
      </c>
      <c r="L13812" s="4" t="s">
        <v>47303</v>
      </c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1" t="s">
        <v>16</v>
      </c>
      <c r="AB13812" s="3"/>
      <c r="AC13812" s="23" t="s">
        <v>37939</v>
      </c>
      <c r="AD13812" s="23" t="s">
        <v>40440</v>
      </c>
      <c r="AE13812" t="s">
        <v>35399</v>
      </c>
    </row>
    <row r="13813" spans="1:31" ht="15" customHeight="1">
      <c r="A13813" s="1">
        <v>13812</v>
      </c>
      <c r="B13813" s="1" t="s">
        <v>54</v>
      </c>
      <c r="C13813" s="1" t="s">
        <v>14691</v>
      </c>
      <c r="D13813" s="2" t="s">
        <v>4539</v>
      </c>
      <c r="E13813" s="2" t="s">
        <v>1725</v>
      </c>
      <c r="F13813" s="2" t="s">
        <v>34821</v>
      </c>
      <c r="G13813" s="15">
        <v>916961464664</v>
      </c>
      <c r="H13813" s="1" t="s">
        <v>46</v>
      </c>
      <c r="I13813" s="1" t="s">
        <v>41</v>
      </c>
      <c r="J13813" s="4" t="s">
        <v>47303</v>
      </c>
      <c r="K13813" s="3" t="s">
        <v>17</v>
      </c>
      <c r="L13813" s="4" t="s">
        <v>47303</v>
      </c>
      <c r="M13813" s="4" t="s">
        <v>42</v>
      </c>
      <c r="N13813" s="3" t="str">
        <f t="shared" ref="N13813:N13814" si="542">J13813</f>
        <v>[50 lacs - 75 lacs]</v>
      </c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1" t="s">
        <v>16</v>
      </c>
      <c r="AB13813" s="3"/>
      <c r="AC13813" s="23" t="s">
        <v>37939</v>
      </c>
      <c r="AD13813" s="23" t="s">
        <v>40440</v>
      </c>
      <c r="AE13813" t="s">
        <v>35399</v>
      </c>
    </row>
    <row r="13814" spans="1:31" ht="15" customHeight="1">
      <c r="A13814" s="1">
        <v>13813</v>
      </c>
      <c r="B13814" s="1" t="s">
        <v>54</v>
      </c>
      <c r="C13814" s="1" t="s">
        <v>14697</v>
      </c>
      <c r="D13814" s="2" t="s">
        <v>2542</v>
      </c>
      <c r="E13814" s="2" t="s">
        <v>139</v>
      </c>
      <c r="F13814" s="2" t="s">
        <v>28175</v>
      </c>
      <c r="G13814" s="15">
        <v>916969614944</v>
      </c>
      <c r="H13814" s="1" t="s">
        <v>20</v>
      </c>
      <c r="I13814" s="1" t="s">
        <v>9</v>
      </c>
      <c r="J13814" s="4" t="s">
        <v>47303</v>
      </c>
      <c r="K13814" s="3" t="s">
        <v>17</v>
      </c>
      <c r="L13814" s="4" t="s">
        <v>47303</v>
      </c>
      <c r="M13814" s="4" t="s">
        <v>42</v>
      </c>
      <c r="N13814" s="3" t="str">
        <f t="shared" si="542"/>
        <v>[50 lacs - 75 lacs]</v>
      </c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1" t="s">
        <v>16</v>
      </c>
      <c r="AB13814" s="3"/>
      <c r="AC13814" s="23" t="s">
        <v>37939</v>
      </c>
      <c r="AD13814" s="23" t="s">
        <v>40440</v>
      </c>
      <c r="AE13814" t="s">
        <v>35410</v>
      </c>
    </row>
    <row r="13815" spans="1:31" ht="15" customHeight="1">
      <c r="A13815" s="1">
        <v>13814</v>
      </c>
      <c r="B13815" s="1" t="s">
        <v>54</v>
      </c>
      <c r="C13815" s="1" t="s">
        <v>14704</v>
      </c>
      <c r="D13815" s="2" t="s">
        <v>1821</v>
      </c>
      <c r="E13815" s="2" t="s">
        <v>90</v>
      </c>
      <c r="F13815" s="2" t="s">
        <v>28178</v>
      </c>
      <c r="G13815" s="15">
        <v>91401940999</v>
      </c>
      <c r="H13815" s="2" t="s">
        <v>20</v>
      </c>
      <c r="I13815" s="1" t="s">
        <v>62</v>
      </c>
      <c r="J13815" s="4" t="s">
        <v>47303</v>
      </c>
      <c r="K13815" s="3" t="s">
        <v>42</v>
      </c>
      <c r="L13815" s="4" t="s">
        <v>47303</v>
      </c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1" t="s">
        <v>16</v>
      </c>
      <c r="AB13815" s="3"/>
      <c r="AC13815" s="23" t="s">
        <v>37866</v>
      </c>
      <c r="AD13815" s="23" t="s">
        <v>40440</v>
      </c>
      <c r="AE13815" t="s">
        <v>35409</v>
      </c>
    </row>
    <row r="13816" spans="1:31" ht="15" customHeight="1">
      <c r="A13816" s="1">
        <v>13815</v>
      </c>
      <c r="B13816" s="1" t="s">
        <v>54</v>
      </c>
      <c r="C13816" s="1" t="s">
        <v>14711</v>
      </c>
      <c r="D13816" s="2" t="s">
        <v>14932</v>
      </c>
      <c r="E13816" s="2" t="s">
        <v>14933</v>
      </c>
      <c r="F13816" s="2" t="s">
        <v>34826</v>
      </c>
      <c r="G13816" s="15">
        <v>91949009969</v>
      </c>
      <c r="H13816" s="1" t="s">
        <v>20</v>
      </c>
      <c r="I13816" s="1" t="s">
        <v>41</v>
      </c>
      <c r="J13816" s="4" t="s">
        <v>47303</v>
      </c>
      <c r="K13816" s="3" t="s">
        <v>42</v>
      </c>
      <c r="L13816" s="4" t="s">
        <v>47303</v>
      </c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1" t="s">
        <v>16</v>
      </c>
      <c r="AB13816" s="3"/>
      <c r="AC13816" s="23" t="s">
        <v>37866</v>
      </c>
      <c r="AD13816" s="23" t="s">
        <v>40440</v>
      </c>
      <c r="AE13816" t="s">
        <v>35399</v>
      </c>
    </row>
    <row r="13817" spans="1:31" ht="15" customHeight="1">
      <c r="A13817" s="1">
        <v>13816</v>
      </c>
      <c r="B13817" s="1" t="s">
        <v>54</v>
      </c>
      <c r="C13817" s="1" t="s">
        <v>14719</v>
      </c>
      <c r="D13817" s="2" t="s">
        <v>2577</v>
      </c>
      <c r="E13817" s="2" t="s">
        <v>19</v>
      </c>
      <c r="F13817" s="2" t="s">
        <v>14936</v>
      </c>
      <c r="G13817" s="15">
        <v>9104999496</v>
      </c>
      <c r="H13817" s="1" t="s">
        <v>20</v>
      </c>
      <c r="I13817" s="1" t="s">
        <v>41</v>
      </c>
      <c r="J13817" s="4" t="s">
        <v>47303</v>
      </c>
      <c r="K13817" s="3" t="s">
        <v>17</v>
      </c>
      <c r="L13817" s="4" t="s">
        <v>47303</v>
      </c>
      <c r="M13817" s="4" t="s">
        <v>42</v>
      </c>
      <c r="N13817" s="3" t="str">
        <f>J13817</f>
        <v>[50 lacs - 75 lacs]</v>
      </c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1" t="s">
        <v>16</v>
      </c>
      <c r="AB13817" s="3"/>
      <c r="AC13817" s="23" t="s">
        <v>37866</v>
      </c>
      <c r="AD13817" s="23" t="s">
        <v>40440</v>
      </c>
      <c r="AE13817" t="s">
        <v>35410</v>
      </c>
    </row>
    <row r="13818" spans="1:31" ht="15" customHeight="1">
      <c r="A13818" s="1">
        <v>13817</v>
      </c>
      <c r="B13818" s="1" t="s">
        <v>54</v>
      </c>
      <c r="C13818" s="1" t="s">
        <v>14731</v>
      </c>
      <c r="D13818" s="2" t="s">
        <v>1821</v>
      </c>
      <c r="E13818" s="2" t="s">
        <v>2911</v>
      </c>
      <c r="F13818" s="2" t="s">
        <v>28194</v>
      </c>
      <c r="G13818" s="15">
        <v>914611069699</v>
      </c>
      <c r="H13818" s="1" t="s">
        <v>15</v>
      </c>
      <c r="I13818" s="1" t="s">
        <v>9</v>
      </c>
      <c r="J13818" s="4" t="s">
        <v>47303</v>
      </c>
      <c r="K13818" s="3" t="s">
        <v>42</v>
      </c>
      <c r="L13818" s="4" t="s">
        <v>47303</v>
      </c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1" t="s">
        <v>16</v>
      </c>
      <c r="AB13818" s="3"/>
      <c r="AC13818" s="23" t="s">
        <v>37866</v>
      </c>
      <c r="AD13818" s="23" t="s">
        <v>40440</v>
      </c>
      <c r="AE13818" t="s">
        <v>35394</v>
      </c>
    </row>
    <row r="13819" spans="1:31" ht="15" customHeight="1">
      <c r="A13819" s="1">
        <v>13818</v>
      </c>
      <c r="B13819" s="1" t="s">
        <v>54</v>
      </c>
      <c r="C13819" s="1" t="s">
        <v>14732</v>
      </c>
      <c r="D13819" s="2" t="s">
        <v>36249</v>
      </c>
      <c r="E13819" s="2" t="s">
        <v>506</v>
      </c>
      <c r="F13819" s="2" t="s">
        <v>28195</v>
      </c>
      <c r="G13819" s="15">
        <v>919994100416</v>
      </c>
      <c r="H13819" s="1" t="s">
        <v>8</v>
      </c>
      <c r="I13819" s="1" t="s">
        <v>41</v>
      </c>
      <c r="J13819" s="4" t="s">
        <v>47303</v>
      </c>
      <c r="K13819" s="3" t="s">
        <v>17</v>
      </c>
      <c r="L13819" s="4" t="s">
        <v>47303</v>
      </c>
      <c r="M13819" s="4" t="s">
        <v>42</v>
      </c>
      <c r="N13819" s="3" t="str">
        <f t="shared" ref="N13819:N13820" si="543">J13819</f>
        <v>[50 lacs - 75 lacs]</v>
      </c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1" t="s">
        <v>16</v>
      </c>
      <c r="AB13819" s="3"/>
      <c r="AC13819" s="23" t="s">
        <v>37866</v>
      </c>
      <c r="AD13819" s="23" t="s">
        <v>40440</v>
      </c>
      <c r="AE13819" t="s">
        <v>35394</v>
      </c>
    </row>
    <row r="13820" spans="1:31" ht="15" customHeight="1">
      <c r="A13820" s="1">
        <v>13819</v>
      </c>
      <c r="B13820" s="1" t="s">
        <v>54</v>
      </c>
      <c r="C13820" s="1" t="s">
        <v>14735</v>
      </c>
      <c r="D13820" s="2" t="s">
        <v>1821</v>
      </c>
      <c r="E13820" s="2" t="s">
        <v>14942</v>
      </c>
      <c r="F13820" s="2" t="s">
        <v>28197</v>
      </c>
      <c r="G13820" s="15">
        <v>91041466441</v>
      </c>
      <c r="H13820" s="1" t="s">
        <v>20</v>
      </c>
      <c r="I13820" s="1" t="s">
        <v>41</v>
      </c>
      <c r="J13820" s="4" t="s">
        <v>47303</v>
      </c>
      <c r="K13820" s="3" t="s">
        <v>17</v>
      </c>
      <c r="L13820" s="4" t="s">
        <v>47303</v>
      </c>
      <c r="M13820" s="4" t="s">
        <v>42</v>
      </c>
      <c r="N13820" s="3" t="str">
        <f t="shared" si="543"/>
        <v>[50 lacs - 75 lacs]</v>
      </c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1" t="s">
        <v>16</v>
      </c>
      <c r="AB13820" s="3"/>
      <c r="AC13820" s="23" t="s">
        <v>37866</v>
      </c>
      <c r="AD13820" s="23" t="s">
        <v>40440</v>
      </c>
      <c r="AE13820" t="s">
        <v>35399</v>
      </c>
    </row>
    <row r="13821" spans="1:31" ht="15" customHeight="1">
      <c r="A13821" s="1">
        <v>13820</v>
      </c>
      <c r="B13821" s="1" t="s">
        <v>54</v>
      </c>
      <c r="C13821" s="1" t="s">
        <v>14740</v>
      </c>
      <c r="D13821" s="2" t="s">
        <v>14945</v>
      </c>
      <c r="E13821" s="2" t="s">
        <v>3162</v>
      </c>
      <c r="F13821" s="2" t="s">
        <v>28200</v>
      </c>
      <c r="G13821" s="15">
        <v>9199464466</v>
      </c>
      <c r="H13821" s="1" t="s">
        <v>15</v>
      </c>
      <c r="I13821" s="1" t="s">
        <v>41</v>
      </c>
      <c r="J13821" s="4" t="s">
        <v>47303</v>
      </c>
      <c r="K13821" s="3" t="s">
        <v>42</v>
      </c>
      <c r="L13821" s="4" t="s">
        <v>47303</v>
      </c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1" t="s">
        <v>16</v>
      </c>
      <c r="AB13821" s="3"/>
      <c r="AC13821" s="23" t="s">
        <v>37866</v>
      </c>
      <c r="AD13821" s="23" t="s">
        <v>40440</v>
      </c>
      <c r="AE13821" t="s">
        <v>35394</v>
      </c>
    </row>
    <row r="13822" spans="1:31" ht="15" customHeight="1">
      <c r="A13822" s="1">
        <v>13821</v>
      </c>
      <c r="B13822" s="1" t="s">
        <v>54</v>
      </c>
      <c r="C13822" s="1" t="s">
        <v>14741</v>
      </c>
      <c r="D13822" s="2" t="s">
        <v>605</v>
      </c>
      <c r="E13822" s="2" t="s">
        <v>139</v>
      </c>
      <c r="F13822" s="2" t="s">
        <v>28201</v>
      </c>
      <c r="G13822" s="15">
        <v>91960144069</v>
      </c>
      <c r="H13822" s="1" t="s">
        <v>15</v>
      </c>
      <c r="I13822" s="1" t="s">
        <v>9</v>
      </c>
      <c r="J13822" s="4" t="s">
        <v>47303</v>
      </c>
      <c r="K13822" s="3" t="s">
        <v>42</v>
      </c>
      <c r="L13822" s="4" t="s">
        <v>47303</v>
      </c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1" t="s">
        <v>16</v>
      </c>
      <c r="AB13822" s="3"/>
      <c r="AC13822" s="23" t="s">
        <v>37866</v>
      </c>
      <c r="AD13822" s="23" t="s">
        <v>40440</v>
      </c>
      <c r="AE13822" t="s">
        <v>35409</v>
      </c>
    </row>
    <row r="13823" spans="1:31" ht="15" customHeight="1">
      <c r="A13823" s="1">
        <v>13822</v>
      </c>
      <c r="B13823" s="1" t="s">
        <v>54</v>
      </c>
      <c r="C13823" s="1" t="s">
        <v>14743</v>
      </c>
      <c r="D13823" s="2" t="s">
        <v>2162</v>
      </c>
      <c r="E13823" s="2" t="s">
        <v>287</v>
      </c>
      <c r="F13823" s="2" t="s">
        <v>28202</v>
      </c>
      <c r="G13823" s="15">
        <v>919601999904</v>
      </c>
      <c r="H13823" s="1" t="s">
        <v>20</v>
      </c>
      <c r="I13823" s="1" t="s">
        <v>9</v>
      </c>
      <c r="J13823" s="4" t="s">
        <v>47303</v>
      </c>
      <c r="K13823" s="3" t="s">
        <v>42</v>
      </c>
      <c r="L13823" s="4" t="s">
        <v>47303</v>
      </c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1" t="s">
        <v>16</v>
      </c>
      <c r="AB13823" s="3"/>
      <c r="AC13823" s="23" t="s">
        <v>37866</v>
      </c>
      <c r="AD13823" s="23" t="s">
        <v>40440</v>
      </c>
      <c r="AE13823" t="s">
        <v>35394</v>
      </c>
    </row>
    <row r="13824" spans="1:31" ht="15" customHeight="1">
      <c r="A13824" s="1">
        <v>13823</v>
      </c>
      <c r="B13824" s="1" t="s">
        <v>54</v>
      </c>
      <c r="C13824" s="1" t="s">
        <v>14749</v>
      </c>
      <c r="D13824" s="2" t="s">
        <v>522</v>
      </c>
      <c r="E13824" s="2" t="s">
        <v>287</v>
      </c>
      <c r="F13824" s="2" t="s">
        <v>32771</v>
      </c>
      <c r="G13824" s="15">
        <v>9199446460</v>
      </c>
      <c r="H13824" s="1" t="s">
        <v>15</v>
      </c>
      <c r="I13824" s="1" t="s">
        <v>9</v>
      </c>
      <c r="J13824" s="4" t="s">
        <v>47303</v>
      </c>
      <c r="K13824" s="3" t="s">
        <v>42</v>
      </c>
      <c r="L13824" s="4" t="s">
        <v>47303</v>
      </c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1" t="s">
        <v>16</v>
      </c>
      <c r="AB13824" s="3"/>
      <c r="AC13824" s="23" t="s">
        <v>37866</v>
      </c>
      <c r="AD13824" s="23" t="s">
        <v>40440</v>
      </c>
      <c r="AE13824" t="s">
        <v>35399</v>
      </c>
    </row>
    <row r="13825" spans="1:31" ht="15" customHeight="1">
      <c r="A13825" s="1">
        <v>13824</v>
      </c>
      <c r="B13825" s="1" t="s">
        <v>54</v>
      </c>
      <c r="C13825" s="1" t="s">
        <v>14756</v>
      </c>
      <c r="D13825" s="2" t="s">
        <v>2428</v>
      </c>
      <c r="E13825" s="2" t="s">
        <v>260</v>
      </c>
      <c r="F13825" s="2" t="s">
        <v>28209</v>
      </c>
      <c r="G13825" s="15">
        <v>91944691691</v>
      </c>
      <c r="H13825" s="1" t="s">
        <v>8</v>
      </c>
      <c r="I13825" s="1" t="s">
        <v>62</v>
      </c>
      <c r="J13825" s="4" t="s">
        <v>47303</v>
      </c>
      <c r="K13825" s="3" t="s">
        <v>42</v>
      </c>
      <c r="L13825" s="4" t="s">
        <v>47303</v>
      </c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1" t="s">
        <v>16</v>
      </c>
      <c r="AB13825" s="3"/>
      <c r="AC13825" s="23" t="s">
        <v>37867</v>
      </c>
      <c r="AD13825" s="23" t="s">
        <v>40440</v>
      </c>
      <c r="AE13825" t="s">
        <v>35410</v>
      </c>
    </row>
    <row r="13826" spans="1:31" ht="15" customHeight="1">
      <c r="A13826" s="1">
        <v>13825</v>
      </c>
      <c r="B13826" s="1" t="s">
        <v>54</v>
      </c>
      <c r="C13826" s="1" t="s">
        <v>14757</v>
      </c>
      <c r="D13826" s="2" t="s">
        <v>12495</v>
      </c>
      <c r="E13826" s="2" t="s">
        <v>14949</v>
      </c>
      <c r="F13826" s="2" t="s">
        <v>28210</v>
      </c>
      <c r="G13826" s="15">
        <v>91994491444</v>
      </c>
      <c r="H13826" s="1" t="s">
        <v>15</v>
      </c>
      <c r="I13826" s="1" t="s">
        <v>41</v>
      </c>
      <c r="J13826" s="4" t="s">
        <v>47303</v>
      </c>
      <c r="K13826" s="3" t="s">
        <v>42</v>
      </c>
      <c r="L13826" s="4" t="s">
        <v>47303</v>
      </c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1" t="s">
        <v>16</v>
      </c>
      <c r="AB13826" s="3"/>
      <c r="AC13826" s="23" t="s">
        <v>37867</v>
      </c>
      <c r="AD13826" s="23" t="s">
        <v>40440</v>
      </c>
      <c r="AE13826" t="s">
        <v>35394</v>
      </c>
    </row>
    <row r="13827" spans="1:31" ht="15" customHeight="1">
      <c r="A13827" s="1">
        <v>13826</v>
      </c>
      <c r="B13827" s="1" t="s">
        <v>54</v>
      </c>
      <c r="C13827" s="1" t="s">
        <v>14770</v>
      </c>
      <c r="D13827" s="2" t="s">
        <v>557</v>
      </c>
      <c r="E13827" s="2" t="s">
        <v>1577</v>
      </c>
      <c r="F13827" s="2" t="s">
        <v>32773</v>
      </c>
      <c r="G13827" s="15">
        <v>919446196964</v>
      </c>
      <c r="H13827" s="1" t="s">
        <v>15</v>
      </c>
      <c r="I13827" s="1" t="s">
        <v>9</v>
      </c>
      <c r="J13827" s="4" t="s">
        <v>47303</v>
      </c>
      <c r="K13827" s="3" t="s">
        <v>42</v>
      </c>
      <c r="L13827" s="4" t="s">
        <v>47303</v>
      </c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1" t="s">
        <v>16</v>
      </c>
      <c r="AB13827" s="3"/>
      <c r="AC13827" s="23" t="s">
        <v>37867</v>
      </c>
      <c r="AD13827" s="23" t="s">
        <v>40440</v>
      </c>
      <c r="AE13827" t="s">
        <v>35394</v>
      </c>
    </row>
    <row r="13828" spans="1:31" ht="15" customHeight="1">
      <c r="A13828" s="1">
        <v>13827</v>
      </c>
      <c r="B13828" s="1" t="s">
        <v>54</v>
      </c>
      <c r="C13828" s="1" t="s">
        <v>14775</v>
      </c>
      <c r="D13828" s="2" t="s">
        <v>2609</v>
      </c>
      <c r="E13828" s="2" t="s">
        <v>40</v>
      </c>
      <c r="F13828" s="2" t="s">
        <v>28221</v>
      </c>
      <c r="G13828" s="15">
        <v>91600060141</v>
      </c>
      <c r="H13828" s="2" t="s">
        <v>8</v>
      </c>
      <c r="I13828" s="1" t="s">
        <v>33</v>
      </c>
      <c r="J13828" s="4" t="s">
        <v>47303</v>
      </c>
      <c r="K13828" s="11" t="s">
        <v>13</v>
      </c>
      <c r="L13828" s="4" t="s">
        <v>47303</v>
      </c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1" t="s">
        <v>16</v>
      </c>
      <c r="AB13828" s="3"/>
      <c r="AC13828" s="23" t="s">
        <v>37867</v>
      </c>
      <c r="AD13828" s="23" t="s">
        <v>40440</v>
      </c>
      <c r="AE13828" t="s">
        <v>35399</v>
      </c>
    </row>
    <row r="13829" spans="1:31" ht="15" customHeight="1">
      <c r="A13829" s="1">
        <v>13828</v>
      </c>
      <c r="B13829" s="1" t="s">
        <v>54</v>
      </c>
      <c r="C13829" s="1" t="s">
        <v>14784</v>
      </c>
      <c r="D13829" s="2" t="s">
        <v>1447</v>
      </c>
      <c r="E13829" s="2" t="s">
        <v>328</v>
      </c>
      <c r="F13829" s="2" t="s">
        <v>28225</v>
      </c>
      <c r="G13829" s="15">
        <v>91440164444</v>
      </c>
      <c r="H13829" s="1" t="s">
        <v>15</v>
      </c>
      <c r="I13829" s="1" t="s">
        <v>62</v>
      </c>
      <c r="J13829" s="4" t="s">
        <v>47303</v>
      </c>
      <c r="K13829" s="3" t="s">
        <v>17</v>
      </c>
      <c r="L13829" s="4" t="s">
        <v>47303</v>
      </c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1" t="s">
        <v>16</v>
      </c>
      <c r="AB13829" s="3"/>
      <c r="AC13829" s="23" t="s">
        <v>37867</v>
      </c>
      <c r="AD13829" s="23" t="s">
        <v>40440</v>
      </c>
      <c r="AE13829" t="s">
        <v>35394</v>
      </c>
    </row>
    <row r="13830" spans="1:31" ht="15" customHeight="1">
      <c r="A13830" s="1">
        <v>13829</v>
      </c>
      <c r="B13830" s="1" t="s">
        <v>54</v>
      </c>
      <c r="C13830" s="1" t="s">
        <v>14786</v>
      </c>
      <c r="D13830" s="2" t="s">
        <v>14957</v>
      </c>
      <c r="E13830" s="2" t="s">
        <v>362</v>
      </c>
      <c r="F13830" s="2" t="s">
        <v>28227</v>
      </c>
      <c r="G13830" s="15">
        <v>91944904644</v>
      </c>
      <c r="H13830" s="1" t="s">
        <v>15</v>
      </c>
      <c r="I13830" s="1" t="s">
        <v>41</v>
      </c>
      <c r="J13830" s="4" t="s">
        <v>47303</v>
      </c>
      <c r="K13830" s="3" t="s">
        <v>17</v>
      </c>
      <c r="L13830" s="4" t="s">
        <v>47303</v>
      </c>
      <c r="M13830" s="4" t="s">
        <v>42</v>
      </c>
      <c r="N13830" s="3" t="str">
        <f t="shared" ref="N13830:N13831" si="544">J13830</f>
        <v>[50 lacs - 75 lacs]</v>
      </c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1" t="s">
        <v>16</v>
      </c>
      <c r="AB13830" s="3"/>
      <c r="AC13830" s="23" t="s">
        <v>37867</v>
      </c>
      <c r="AD13830" s="23" t="s">
        <v>40440</v>
      </c>
      <c r="AE13830" t="s">
        <v>35399</v>
      </c>
    </row>
    <row r="13831" spans="1:31" ht="15" customHeight="1">
      <c r="A13831" s="1">
        <v>13830</v>
      </c>
      <c r="B13831" s="1" t="s">
        <v>54</v>
      </c>
      <c r="C13831" s="1" t="s">
        <v>14788</v>
      </c>
      <c r="D13831" s="2" t="s">
        <v>3176</v>
      </c>
      <c r="E13831" s="2" t="s">
        <v>224</v>
      </c>
      <c r="F13831" s="2" t="s">
        <v>34838</v>
      </c>
      <c r="G13831" s="15">
        <v>919946160690</v>
      </c>
      <c r="H13831" s="1" t="s">
        <v>15</v>
      </c>
      <c r="I13831" s="1" t="s">
        <v>9</v>
      </c>
      <c r="J13831" s="4" t="s">
        <v>47303</v>
      </c>
      <c r="K13831" s="3" t="s">
        <v>17</v>
      </c>
      <c r="L13831" s="4" t="s">
        <v>47303</v>
      </c>
      <c r="M13831" s="4" t="s">
        <v>42</v>
      </c>
      <c r="N13831" s="3" t="str">
        <f t="shared" si="544"/>
        <v>[50 lacs - 75 lacs]</v>
      </c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1" t="s">
        <v>16</v>
      </c>
      <c r="AB13831" s="3"/>
      <c r="AC13831" s="23" t="s">
        <v>37867</v>
      </c>
      <c r="AD13831" s="23" t="s">
        <v>40440</v>
      </c>
      <c r="AE13831" t="s">
        <v>35399</v>
      </c>
    </row>
    <row r="13832" spans="1:31" ht="15" customHeight="1">
      <c r="A13832" s="1">
        <v>13831</v>
      </c>
      <c r="B13832" s="1" t="s">
        <v>54</v>
      </c>
      <c r="C13832" s="1" t="s">
        <v>14793</v>
      </c>
      <c r="D13832" s="2" t="s">
        <v>2609</v>
      </c>
      <c r="E13832" s="2" t="s">
        <v>224</v>
      </c>
      <c r="F13832" s="2" t="s">
        <v>28230</v>
      </c>
      <c r="G13832" s="15">
        <v>919446610444</v>
      </c>
      <c r="H13832" s="1" t="s">
        <v>20</v>
      </c>
      <c r="I13832" s="1" t="s">
        <v>41</v>
      </c>
      <c r="J13832" s="4" t="s">
        <v>47303</v>
      </c>
      <c r="K13832" s="3" t="s">
        <v>42</v>
      </c>
      <c r="L13832" s="4" t="s">
        <v>47303</v>
      </c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1" t="s">
        <v>16</v>
      </c>
      <c r="AB13832" s="3"/>
      <c r="AC13832" s="23" t="s">
        <v>37867</v>
      </c>
      <c r="AD13832" s="23" t="s">
        <v>40440</v>
      </c>
      <c r="AE13832" t="s">
        <v>35394</v>
      </c>
    </row>
    <row r="13833" spans="1:31" ht="15" customHeight="1">
      <c r="A13833" s="1">
        <v>13832</v>
      </c>
      <c r="B13833" s="1" t="s">
        <v>54</v>
      </c>
      <c r="C13833" s="1" t="s">
        <v>14794</v>
      </c>
      <c r="D13833" s="2" t="s">
        <v>2488</v>
      </c>
      <c r="E13833" s="2" t="s">
        <v>139</v>
      </c>
      <c r="F13833" s="2" t="s">
        <v>28231</v>
      </c>
      <c r="G13833" s="15">
        <v>914466499999</v>
      </c>
      <c r="H13833" s="1" t="s">
        <v>15</v>
      </c>
      <c r="I13833" s="1" t="s">
        <v>9</v>
      </c>
      <c r="J13833" s="4" t="s">
        <v>47303</v>
      </c>
      <c r="K13833" s="3" t="s">
        <v>17</v>
      </c>
      <c r="L13833" s="4" t="s">
        <v>47303</v>
      </c>
      <c r="M13833" s="4" t="s">
        <v>42</v>
      </c>
      <c r="N13833" s="3" t="str">
        <f>J13833</f>
        <v>[50 lacs - 75 lacs]</v>
      </c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1" t="s">
        <v>16</v>
      </c>
      <c r="AB13833" s="3"/>
      <c r="AC13833" s="23" t="s">
        <v>37867</v>
      </c>
      <c r="AD13833" s="23" t="s">
        <v>40440</v>
      </c>
      <c r="AE13833" t="s">
        <v>35399</v>
      </c>
    </row>
    <row r="13834" spans="1:31" ht="15" customHeight="1">
      <c r="A13834" s="1">
        <v>13833</v>
      </c>
      <c r="B13834" s="1" t="s">
        <v>54</v>
      </c>
      <c r="C13834" s="1" t="s">
        <v>14805</v>
      </c>
      <c r="D13834" s="2" t="s">
        <v>804</v>
      </c>
      <c r="E13834" s="2" t="s">
        <v>774</v>
      </c>
      <c r="F13834" s="2" t="s">
        <v>32779</v>
      </c>
      <c r="G13834" s="15">
        <v>9194494440</v>
      </c>
      <c r="H13834" s="1" t="s">
        <v>15</v>
      </c>
      <c r="I13834" s="1" t="s">
        <v>41</v>
      </c>
      <c r="J13834" s="4" t="s">
        <v>47303</v>
      </c>
      <c r="K13834" s="3" t="s">
        <v>17</v>
      </c>
      <c r="L13834" s="4" t="s">
        <v>47303</v>
      </c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1" t="s">
        <v>16</v>
      </c>
      <c r="AB13834" s="3"/>
      <c r="AC13834" s="23" t="s">
        <v>37867</v>
      </c>
      <c r="AD13834" s="23" t="s">
        <v>40440</v>
      </c>
      <c r="AE13834" t="s">
        <v>35410</v>
      </c>
    </row>
    <row r="13835" spans="1:31" ht="15" customHeight="1">
      <c r="A13835" s="1">
        <v>13834</v>
      </c>
      <c r="B13835" s="1" t="s">
        <v>54</v>
      </c>
      <c r="C13835" s="1" t="s">
        <v>14808</v>
      </c>
      <c r="D13835" s="2" t="s">
        <v>36250</v>
      </c>
      <c r="E13835" s="2" t="s">
        <v>5827</v>
      </c>
      <c r="F13835" s="2" t="s">
        <v>28239</v>
      </c>
      <c r="G13835" s="15">
        <v>919664990606</v>
      </c>
      <c r="H13835" s="1" t="s">
        <v>15</v>
      </c>
      <c r="I13835" s="1" t="s">
        <v>9</v>
      </c>
      <c r="J13835" s="4" t="s">
        <v>47303</v>
      </c>
      <c r="K13835" s="3" t="s">
        <v>42</v>
      </c>
      <c r="L13835" s="4" t="s">
        <v>47303</v>
      </c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1" t="s">
        <v>16</v>
      </c>
      <c r="AB13835" s="3"/>
      <c r="AC13835" s="23" t="s">
        <v>37867</v>
      </c>
      <c r="AD13835" s="23" t="s">
        <v>40440</v>
      </c>
      <c r="AE13835" t="s">
        <v>35394</v>
      </c>
    </row>
    <row r="13836" spans="1:31" ht="15" customHeight="1">
      <c r="A13836" s="1">
        <v>13835</v>
      </c>
      <c r="B13836" s="1" t="s">
        <v>54</v>
      </c>
      <c r="C13836" s="1" t="s">
        <v>14821</v>
      </c>
      <c r="D13836" s="2" t="s">
        <v>4300</v>
      </c>
      <c r="E13836" s="2" t="s">
        <v>141</v>
      </c>
      <c r="F13836" s="2" t="s">
        <v>28249</v>
      </c>
      <c r="G13836" s="15">
        <v>919444441446</v>
      </c>
      <c r="H13836" s="1" t="s">
        <v>15</v>
      </c>
      <c r="I13836" s="1" t="s">
        <v>41</v>
      </c>
      <c r="J13836" s="4" t="s">
        <v>47303</v>
      </c>
      <c r="K13836" s="3" t="s">
        <v>17</v>
      </c>
      <c r="L13836" s="4" t="s">
        <v>47303</v>
      </c>
      <c r="M13836" s="4" t="s">
        <v>42</v>
      </c>
      <c r="N13836" s="3" t="str">
        <f>J13836</f>
        <v>[50 lacs - 75 lacs]</v>
      </c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1" t="s">
        <v>16</v>
      </c>
      <c r="AB13836" s="3"/>
      <c r="AC13836" s="23" t="s">
        <v>37867</v>
      </c>
      <c r="AD13836" s="23" t="s">
        <v>40440</v>
      </c>
      <c r="AE13836" t="s">
        <v>35399</v>
      </c>
    </row>
    <row r="13837" spans="1:31" ht="15" customHeight="1">
      <c r="A13837" s="1">
        <v>13836</v>
      </c>
      <c r="B13837" s="1" t="s">
        <v>54</v>
      </c>
      <c r="C13837" s="1" t="s">
        <v>14822</v>
      </c>
      <c r="D13837" s="2" t="s">
        <v>3248</v>
      </c>
      <c r="E13837" s="2" t="s">
        <v>328</v>
      </c>
      <c r="F13837" s="2" t="s">
        <v>28250</v>
      </c>
      <c r="G13837" s="15">
        <v>919444044446</v>
      </c>
      <c r="H13837" s="2" t="s">
        <v>8</v>
      </c>
      <c r="I13837" s="1" t="s">
        <v>9</v>
      </c>
      <c r="J13837" s="4" t="s">
        <v>47303</v>
      </c>
      <c r="K13837" s="3" t="s">
        <v>17</v>
      </c>
      <c r="L13837" s="4" t="s">
        <v>47303</v>
      </c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1" t="s">
        <v>16</v>
      </c>
      <c r="AB13837" s="3"/>
      <c r="AC13837" s="23" t="s">
        <v>37867</v>
      </c>
      <c r="AD13837" s="23" t="s">
        <v>40440</v>
      </c>
      <c r="AE13837" t="s">
        <v>35394</v>
      </c>
    </row>
    <row r="13838" spans="1:31" ht="15" customHeight="1">
      <c r="A13838" s="1">
        <v>13837</v>
      </c>
      <c r="B13838" s="1" t="s">
        <v>54</v>
      </c>
      <c r="C13838" s="1" t="s">
        <v>14825</v>
      </c>
      <c r="D13838" s="2" t="s">
        <v>58</v>
      </c>
      <c r="E13838" s="2" t="s">
        <v>7721</v>
      </c>
      <c r="F13838" s="2" t="s">
        <v>34842</v>
      </c>
      <c r="G13838" s="15">
        <v>91914190491</v>
      </c>
      <c r="H13838" s="2" t="s">
        <v>15</v>
      </c>
      <c r="I13838" s="1" t="s">
        <v>9</v>
      </c>
      <c r="J13838" s="4" t="s">
        <v>47303</v>
      </c>
      <c r="K13838" s="3" t="s">
        <v>42</v>
      </c>
      <c r="L13838" s="4" t="s">
        <v>47303</v>
      </c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1" t="s">
        <v>16</v>
      </c>
      <c r="AB13838" s="3"/>
      <c r="AC13838" s="23" t="s">
        <v>37867</v>
      </c>
      <c r="AD13838" s="23" t="s">
        <v>40440</v>
      </c>
      <c r="AE13838" t="s">
        <v>35409</v>
      </c>
    </row>
    <row r="13839" spans="1:31" ht="15" customHeight="1">
      <c r="A13839" s="1">
        <v>13838</v>
      </c>
      <c r="B13839" s="1" t="s">
        <v>54</v>
      </c>
      <c r="C13839" s="1" t="s">
        <v>14827</v>
      </c>
      <c r="D13839" s="2" t="s">
        <v>400</v>
      </c>
      <c r="E13839" s="2" t="s">
        <v>40</v>
      </c>
      <c r="F13839" s="2" t="s">
        <v>34843</v>
      </c>
      <c r="G13839" s="15">
        <v>91914944041</v>
      </c>
      <c r="H13839" s="2" t="s">
        <v>8</v>
      </c>
      <c r="I13839" s="1" t="s">
        <v>9</v>
      </c>
      <c r="J13839" s="4" t="s">
        <v>47303</v>
      </c>
      <c r="K13839" s="3" t="s">
        <v>42</v>
      </c>
      <c r="L13839" s="4" t="s">
        <v>47303</v>
      </c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1" t="s">
        <v>16</v>
      </c>
      <c r="AB13839" s="3"/>
      <c r="AC13839" s="23" t="s">
        <v>37867</v>
      </c>
      <c r="AD13839" s="23" t="s">
        <v>40440</v>
      </c>
      <c r="AE13839" t="s">
        <v>35410</v>
      </c>
    </row>
    <row r="13840" spans="1:31" ht="15" customHeight="1">
      <c r="A13840" s="1">
        <v>13839</v>
      </c>
      <c r="B13840" s="1" t="s">
        <v>54</v>
      </c>
      <c r="C13840" s="1" t="s">
        <v>14973</v>
      </c>
      <c r="D13840" s="2" t="s">
        <v>4040</v>
      </c>
      <c r="E13840" s="2" t="s">
        <v>7405</v>
      </c>
      <c r="F13840" s="2" t="s">
        <v>34847</v>
      </c>
      <c r="G13840" s="15">
        <v>9144000990</v>
      </c>
      <c r="H13840" s="2" t="s">
        <v>37</v>
      </c>
      <c r="I13840" s="1" t="s">
        <v>9</v>
      </c>
      <c r="J13840" s="4" t="s">
        <v>47303</v>
      </c>
      <c r="K13840" s="3" t="s">
        <v>42</v>
      </c>
      <c r="L13840" s="4" t="s">
        <v>47303</v>
      </c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1" t="s">
        <v>16</v>
      </c>
      <c r="AB13840" s="3"/>
      <c r="AC13840" s="23" t="s">
        <v>37867</v>
      </c>
      <c r="AD13840" s="23" t="s">
        <v>40440</v>
      </c>
      <c r="AE13840" t="s">
        <v>35394</v>
      </c>
    </row>
    <row r="13841" spans="1:31" ht="15" customHeight="1">
      <c r="A13841" s="1">
        <v>13840</v>
      </c>
      <c r="B13841" s="1" t="s">
        <v>54</v>
      </c>
      <c r="C13841" s="1" t="s">
        <v>14974</v>
      </c>
      <c r="D13841" s="2" t="s">
        <v>89</v>
      </c>
      <c r="E13841" s="2" t="s">
        <v>14898</v>
      </c>
      <c r="F13841" s="2" t="s">
        <v>28256</v>
      </c>
      <c r="G13841" s="15">
        <v>91944404111</v>
      </c>
      <c r="H13841" s="2" t="s">
        <v>20</v>
      </c>
      <c r="I13841" s="1" t="s">
        <v>41</v>
      </c>
      <c r="J13841" s="4" t="s">
        <v>47303</v>
      </c>
      <c r="K13841" s="11" t="s">
        <v>14136</v>
      </c>
      <c r="L13841" s="4" t="s">
        <v>47303</v>
      </c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1" t="s">
        <v>11</v>
      </c>
      <c r="AB13841" s="3"/>
      <c r="AC13841" s="23" t="s">
        <v>37867</v>
      </c>
      <c r="AD13841" s="23" t="s">
        <v>40440</v>
      </c>
      <c r="AE13841" t="s">
        <v>35399</v>
      </c>
    </row>
    <row r="13842" spans="1:31" ht="15" customHeight="1">
      <c r="A13842" s="1">
        <v>13841</v>
      </c>
      <c r="B13842" s="1" t="s">
        <v>54</v>
      </c>
      <c r="C13842" s="1" t="s">
        <v>14975</v>
      </c>
      <c r="D13842" s="2" t="s">
        <v>557</v>
      </c>
      <c r="E13842" s="2" t="s">
        <v>2359</v>
      </c>
      <c r="F13842" s="2" t="s">
        <v>28257</v>
      </c>
      <c r="G13842" s="15">
        <v>91944644660</v>
      </c>
      <c r="H13842" s="2" t="s">
        <v>8</v>
      </c>
      <c r="I13842" s="1" t="s">
        <v>9</v>
      </c>
      <c r="J13842" s="4" t="s">
        <v>47303</v>
      </c>
      <c r="K13842" s="3" t="s">
        <v>17</v>
      </c>
      <c r="L13842" s="4" t="s">
        <v>47303</v>
      </c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1" t="s">
        <v>16</v>
      </c>
      <c r="AB13842" s="3"/>
      <c r="AC13842" s="23" t="s">
        <v>37867</v>
      </c>
      <c r="AD13842" s="23" t="s">
        <v>40440</v>
      </c>
      <c r="AE13842" t="s">
        <v>35394</v>
      </c>
    </row>
    <row r="13843" spans="1:31" ht="15" customHeight="1">
      <c r="A13843" s="1">
        <v>13842</v>
      </c>
      <c r="B13843" s="1" t="s">
        <v>54</v>
      </c>
      <c r="C13843" s="1" t="s">
        <v>14976</v>
      </c>
      <c r="D13843" s="2" t="s">
        <v>704</v>
      </c>
      <c r="E13843" s="2" t="s">
        <v>139</v>
      </c>
      <c r="F13843" s="2" t="s">
        <v>28258</v>
      </c>
      <c r="G13843" s="15">
        <v>9199044441</v>
      </c>
      <c r="H13843" s="2" t="s">
        <v>37</v>
      </c>
      <c r="I13843" s="1" t="s">
        <v>9</v>
      </c>
      <c r="J13843" s="4" t="s">
        <v>47303</v>
      </c>
      <c r="K13843" s="3" t="s">
        <v>42</v>
      </c>
      <c r="L13843" s="4" t="s">
        <v>47303</v>
      </c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1" t="s">
        <v>16</v>
      </c>
      <c r="AB13843" s="3"/>
      <c r="AC13843" s="23" t="s">
        <v>37867</v>
      </c>
      <c r="AD13843" s="23" t="s">
        <v>40440</v>
      </c>
      <c r="AE13843" t="s">
        <v>35399</v>
      </c>
    </row>
    <row r="13844" spans="1:31" ht="15" customHeight="1">
      <c r="A13844" s="1">
        <v>13843</v>
      </c>
      <c r="B13844" s="1" t="s">
        <v>54</v>
      </c>
      <c r="C13844" s="1" t="s">
        <v>14978</v>
      </c>
      <c r="D13844" s="2" t="s">
        <v>463</v>
      </c>
      <c r="E13844" s="2" t="s">
        <v>11030</v>
      </c>
      <c r="F13844" s="2" t="s">
        <v>28260</v>
      </c>
      <c r="G13844" s="15">
        <v>919106614944</v>
      </c>
      <c r="H13844" s="2" t="s">
        <v>15</v>
      </c>
      <c r="I13844" s="1" t="s">
        <v>62</v>
      </c>
      <c r="J13844" s="4" t="s">
        <v>47303</v>
      </c>
      <c r="K13844" s="11" t="s">
        <v>13</v>
      </c>
      <c r="L13844" s="4" t="s">
        <v>47303</v>
      </c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1" t="s">
        <v>16</v>
      </c>
      <c r="AB13844" s="3"/>
      <c r="AC13844" s="23" t="s">
        <v>37867</v>
      </c>
      <c r="AD13844" s="23" t="s">
        <v>40440</v>
      </c>
      <c r="AE13844" t="s">
        <v>35410</v>
      </c>
    </row>
    <row r="13845" spans="1:31" ht="15" customHeight="1">
      <c r="A13845" s="1">
        <v>13844</v>
      </c>
      <c r="B13845" s="1" t="s">
        <v>54</v>
      </c>
      <c r="C13845" s="1" t="s">
        <v>14980</v>
      </c>
      <c r="D13845" s="2" t="s">
        <v>15967</v>
      </c>
      <c r="E13845" s="2" t="s">
        <v>5725</v>
      </c>
      <c r="F13845" s="2" t="s">
        <v>34848</v>
      </c>
      <c r="G13845" s="15">
        <v>916449641</v>
      </c>
      <c r="H13845" s="2" t="s">
        <v>8</v>
      </c>
      <c r="I13845" s="1" t="s">
        <v>9</v>
      </c>
      <c r="J13845" s="4" t="s">
        <v>47303</v>
      </c>
      <c r="K13845" s="3" t="s">
        <v>17</v>
      </c>
      <c r="L13845" s="4" t="s">
        <v>47303</v>
      </c>
      <c r="M13845" s="4" t="s">
        <v>42</v>
      </c>
      <c r="N13845" s="3" t="str">
        <f t="shared" ref="N13845:N13848" si="545">J13845</f>
        <v>[50 lacs - 75 lacs]</v>
      </c>
      <c r="O13845" s="4" t="s">
        <v>13</v>
      </c>
      <c r="P13845" s="3" t="s">
        <v>47303</v>
      </c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1" t="s">
        <v>16</v>
      </c>
      <c r="AB13845" s="3"/>
      <c r="AC13845" s="23" t="s">
        <v>37867</v>
      </c>
      <c r="AD13845" s="23" t="s">
        <v>40440</v>
      </c>
      <c r="AE13845" t="s">
        <v>35410</v>
      </c>
    </row>
    <row r="13846" spans="1:31" ht="15" customHeight="1">
      <c r="A13846" s="1">
        <v>13845</v>
      </c>
      <c r="B13846" s="1" t="s">
        <v>54</v>
      </c>
      <c r="C13846" s="1" t="s">
        <v>14982</v>
      </c>
      <c r="D13846" s="2" t="s">
        <v>10092</v>
      </c>
      <c r="E13846" s="2" t="s">
        <v>40</v>
      </c>
      <c r="F13846" s="2" t="s">
        <v>32783</v>
      </c>
      <c r="G13846" s="15">
        <v>919446010644</v>
      </c>
      <c r="H13846" s="2" t="s">
        <v>20</v>
      </c>
      <c r="I13846" s="1" t="s">
        <v>37779</v>
      </c>
      <c r="J13846" s="4" t="s">
        <v>47303</v>
      </c>
      <c r="K13846" s="3" t="s">
        <v>17</v>
      </c>
      <c r="L13846" s="4" t="s">
        <v>47303</v>
      </c>
      <c r="M13846" s="4" t="s">
        <v>42</v>
      </c>
      <c r="N13846" s="3" t="str">
        <f t="shared" si="545"/>
        <v>[50 lacs - 75 lacs]</v>
      </c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1" t="s">
        <v>16</v>
      </c>
      <c r="AB13846" s="3"/>
      <c r="AC13846" s="23" t="s">
        <v>37867</v>
      </c>
      <c r="AD13846" s="23" t="s">
        <v>40440</v>
      </c>
      <c r="AE13846" t="s">
        <v>35394</v>
      </c>
    </row>
    <row r="13847" spans="1:31" ht="15" customHeight="1">
      <c r="A13847" s="1">
        <v>13846</v>
      </c>
      <c r="B13847" s="1" t="s">
        <v>54</v>
      </c>
      <c r="C13847" s="1" t="s">
        <v>14983</v>
      </c>
      <c r="D13847" s="2" t="s">
        <v>1625</v>
      </c>
      <c r="E13847" s="2" t="s">
        <v>14925</v>
      </c>
      <c r="F13847" s="2" t="s">
        <v>28261</v>
      </c>
      <c r="G13847" s="15">
        <v>91994601144</v>
      </c>
      <c r="H13847" s="2" t="s">
        <v>132</v>
      </c>
      <c r="I13847" s="1" t="s">
        <v>9</v>
      </c>
      <c r="J13847" s="4" t="s">
        <v>47303</v>
      </c>
      <c r="K13847" s="3" t="s">
        <v>42</v>
      </c>
      <c r="L13847" s="4" t="s">
        <v>47303</v>
      </c>
      <c r="M13847" s="4" t="s">
        <v>14136</v>
      </c>
      <c r="N13847" s="3" t="str">
        <f t="shared" si="545"/>
        <v>[50 lacs - 75 lacs]</v>
      </c>
      <c r="O13847" s="4" t="s">
        <v>14137</v>
      </c>
      <c r="P13847" s="3" t="s">
        <v>47303</v>
      </c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1" t="s">
        <v>16</v>
      </c>
      <c r="AB13847" s="3"/>
      <c r="AC13847" s="23" t="s">
        <v>37867</v>
      </c>
      <c r="AD13847" s="23" t="s">
        <v>40440</v>
      </c>
      <c r="AE13847" t="s">
        <v>35409</v>
      </c>
    </row>
    <row r="13848" spans="1:31" ht="15" customHeight="1">
      <c r="A13848" s="1">
        <v>13847</v>
      </c>
      <c r="B13848" s="1" t="s">
        <v>54</v>
      </c>
      <c r="C13848" s="1" t="s">
        <v>14989</v>
      </c>
      <c r="D13848" s="2" t="s">
        <v>36251</v>
      </c>
      <c r="E13848" s="2" t="s">
        <v>40</v>
      </c>
      <c r="F13848" s="2" t="s">
        <v>28264</v>
      </c>
      <c r="G13848" s="15">
        <v>91944449666</v>
      </c>
      <c r="H13848" s="2" t="s">
        <v>8</v>
      </c>
      <c r="I13848" s="1" t="s">
        <v>9</v>
      </c>
      <c r="J13848" s="4" t="s">
        <v>47303</v>
      </c>
      <c r="K13848" s="3" t="s">
        <v>17</v>
      </c>
      <c r="L13848" s="4" t="s">
        <v>47303</v>
      </c>
      <c r="M13848" s="4" t="s">
        <v>42</v>
      </c>
      <c r="N13848" s="3" t="str">
        <f t="shared" si="545"/>
        <v>[50 lacs - 75 lacs]</v>
      </c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1" t="s">
        <v>16</v>
      </c>
      <c r="AB13848" s="3"/>
      <c r="AC13848" s="23" t="s">
        <v>37867</v>
      </c>
      <c r="AD13848" s="23" t="s">
        <v>40440</v>
      </c>
      <c r="AE13848" t="s">
        <v>35394</v>
      </c>
    </row>
    <row r="13849" spans="1:31" ht="15" customHeight="1">
      <c r="A13849" s="1">
        <v>13848</v>
      </c>
      <c r="B13849" s="1" t="s">
        <v>54</v>
      </c>
      <c r="C13849" s="1" t="s">
        <v>14990</v>
      </c>
      <c r="D13849" s="2" t="s">
        <v>419</v>
      </c>
      <c r="E13849" s="2" t="s">
        <v>558</v>
      </c>
      <c r="F13849" s="2" t="s">
        <v>28265</v>
      </c>
      <c r="G13849" s="15">
        <v>919944610111</v>
      </c>
      <c r="H13849" s="2" t="s">
        <v>15</v>
      </c>
      <c r="I13849" s="1" t="s">
        <v>9</v>
      </c>
      <c r="J13849" s="4" t="s">
        <v>47303</v>
      </c>
      <c r="K13849" s="3" t="s">
        <v>17</v>
      </c>
      <c r="L13849" s="4" t="s">
        <v>47303</v>
      </c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1" t="s">
        <v>16</v>
      </c>
      <c r="AB13849" s="3"/>
      <c r="AC13849" s="23" t="s">
        <v>37867</v>
      </c>
      <c r="AD13849" s="23" t="s">
        <v>40440</v>
      </c>
      <c r="AE13849" t="s">
        <v>35399</v>
      </c>
    </row>
    <row r="13850" spans="1:31" ht="15" customHeight="1">
      <c r="A13850" s="1">
        <v>13849</v>
      </c>
      <c r="B13850" s="1" t="s">
        <v>54</v>
      </c>
      <c r="C13850" s="1" t="s">
        <v>14993</v>
      </c>
      <c r="D13850" s="2" t="s">
        <v>1015</v>
      </c>
      <c r="E13850" s="2" t="s">
        <v>351</v>
      </c>
      <c r="F13850" s="2" t="s">
        <v>28268</v>
      </c>
      <c r="G13850" s="15">
        <v>919099999644</v>
      </c>
      <c r="H13850" s="2" t="s">
        <v>20</v>
      </c>
      <c r="I13850" s="1" t="s">
        <v>62</v>
      </c>
      <c r="J13850" s="4" t="s">
        <v>47303</v>
      </c>
      <c r="K13850" s="3" t="s">
        <v>42</v>
      </c>
      <c r="L13850" s="4" t="s">
        <v>47303</v>
      </c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1" t="s">
        <v>16</v>
      </c>
      <c r="AB13850" s="3"/>
      <c r="AC13850" s="23" t="s">
        <v>37867</v>
      </c>
      <c r="AD13850" s="23" t="s">
        <v>40440</v>
      </c>
      <c r="AE13850" t="s">
        <v>35394</v>
      </c>
    </row>
    <row r="13851" spans="1:31" ht="15" customHeight="1">
      <c r="A13851" s="1">
        <v>13850</v>
      </c>
      <c r="B13851" s="1" t="s">
        <v>54</v>
      </c>
      <c r="C13851" s="1" t="s">
        <v>14997</v>
      </c>
      <c r="D13851" s="2" t="s">
        <v>1857</v>
      </c>
      <c r="E13851" s="2" t="s">
        <v>9724</v>
      </c>
      <c r="F13851" s="2" t="s">
        <v>28270</v>
      </c>
      <c r="G13851" s="15">
        <v>91949044640</v>
      </c>
      <c r="H13851" s="2" t="s">
        <v>15</v>
      </c>
      <c r="I13851" s="1" t="s">
        <v>41</v>
      </c>
      <c r="J13851" s="4" t="s">
        <v>47303</v>
      </c>
      <c r="K13851" s="11" t="s">
        <v>14136</v>
      </c>
      <c r="L13851" s="4" t="s">
        <v>47303</v>
      </c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1" t="s">
        <v>16</v>
      </c>
      <c r="AB13851" s="3"/>
      <c r="AC13851" s="23" t="s">
        <v>37867</v>
      </c>
      <c r="AD13851" s="23" t="s">
        <v>40440</v>
      </c>
      <c r="AE13851" t="s">
        <v>35409</v>
      </c>
    </row>
    <row r="13852" spans="1:31" ht="15" customHeight="1">
      <c r="A13852" s="1">
        <v>13851</v>
      </c>
      <c r="B13852" s="1" t="s">
        <v>54</v>
      </c>
      <c r="C13852" s="1" t="s">
        <v>15000</v>
      </c>
      <c r="D13852" s="2" t="s">
        <v>1010</v>
      </c>
      <c r="E13852" s="2" t="s">
        <v>1382</v>
      </c>
      <c r="F13852" s="2" t="s">
        <v>34658</v>
      </c>
      <c r="G13852" s="15">
        <v>919446064046</v>
      </c>
      <c r="H13852" s="2" t="s">
        <v>20</v>
      </c>
      <c r="I13852" s="1" t="s">
        <v>62</v>
      </c>
      <c r="J13852" s="4" t="s">
        <v>47303</v>
      </c>
      <c r="K13852" s="3" t="s">
        <v>42</v>
      </c>
      <c r="L13852" s="4" t="s">
        <v>47303</v>
      </c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1" t="s">
        <v>16</v>
      </c>
      <c r="AB13852" s="3"/>
      <c r="AC13852" s="23" t="s">
        <v>37867</v>
      </c>
      <c r="AD13852" s="23" t="s">
        <v>40440</v>
      </c>
      <c r="AE13852" t="s">
        <v>35399</v>
      </c>
    </row>
    <row r="13853" spans="1:31" ht="15" customHeight="1">
      <c r="A13853" s="1">
        <v>13852</v>
      </c>
      <c r="B13853" s="1" t="s">
        <v>54</v>
      </c>
      <c r="C13853" s="1" t="s">
        <v>15001</v>
      </c>
      <c r="D13853" s="2" t="s">
        <v>359</v>
      </c>
      <c r="E13853" s="2" t="s">
        <v>10133</v>
      </c>
      <c r="F13853" s="2" t="s">
        <v>20951</v>
      </c>
      <c r="G13853" s="15">
        <v>91999114694</v>
      </c>
      <c r="H13853" s="2" t="s">
        <v>15</v>
      </c>
      <c r="I13853" s="1" t="s">
        <v>41</v>
      </c>
      <c r="J13853" s="4" t="s">
        <v>47303</v>
      </c>
      <c r="K13853" s="11" t="s">
        <v>14137</v>
      </c>
      <c r="L13853" s="4" t="s">
        <v>47303</v>
      </c>
      <c r="M13853" s="4" t="s">
        <v>13</v>
      </c>
      <c r="N13853" s="3" t="str">
        <f>J13853</f>
        <v>[50 lacs - 75 lacs]</v>
      </c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1" t="s">
        <v>16</v>
      </c>
      <c r="AB13853" s="3"/>
      <c r="AC13853" s="23" t="s">
        <v>37867</v>
      </c>
      <c r="AD13853" s="23" t="s">
        <v>40440</v>
      </c>
      <c r="AE13853" t="s">
        <v>35394</v>
      </c>
    </row>
    <row r="13854" spans="1:31" ht="15" customHeight="1">
      <c r="A13854" s="1">
        <v>13853</v>
      </c>
      <c r="B13854" s="1" t="s">
        <v>54</v>
      </c>
      <c r="C13854" s="1" t="s">
        <v>15002</v>
      </c>
      <c r="D13854" s="2" t="s">
        <v>2402</v>
      </c>
      <c r="E13854" s="2" t="s">
        <v>87</v>
      </c>
      <c r="F13854" s="2" t="s">
        <v>34850</v>
      </c>
      <c r="G13854" s="15">
        <v>9199444666</v>
      </c>
      <c r="H13854" s="2" t="s">
        <v>15</v>
      </c>
      <c r="I13854" s="1" t="s">
        <v>62</v>
      </c>
      <c r="J13854" s="4" t="s">
        <v>47303</v>
      </c>
      <c r="K13854" s="3" t="s">
        <v>42</v>
      </c>
      <c r="L13854" s="4" t="s">
        <v>47303</v>
      </c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1" t="s">
        <v>16</v>
      </c>
      <c r="AB13854" s="3"/>
      <c r="AC13854" s="23" t="s">
        <v>37867</v>
      </c>
      <c r="AD13854" s="23" t="s">
        <v>40440</v>
      </c>
      <c r="AE13854" t="s">
        <v>35409</v>
      </c>
    </row>
    <row r="13855" spans="1:31" ht="15" customHeight="1">
      <c r="A13855" s="1">
        <v>13854</v>
      </c>
      <c r="B13855" s="1" t="s">
        <v>54</v>
      </c>
      <c r="C13855" s="1" t="s">
        <v>15012</v>
      </c>
      <c r="D13855" s="2" t="s">
        <v>986</v>
      </c>
      <c r="E13855" s="2" t="s">
        <v>2227</v>
      </c>
      <c r="F13855" s="2" t="s">
        <v>28277</v>
      </c>
      <c r="G13855" s="15">
        <v>9194049104</v>
      </c>
      <c r="H13855" s="2" t="s">
        <v>37</v>
      </c>
      <c r="I13855" s="1" t="s">
        <v>9</v>
      </c>
      <c r="J13855" s="4" t="s">
        <v>47303</v>
      </c>
      <c r="K13855" s="3" t="s">
        <v>42</v>
      </c>
      <c r="L13855" s="4" t="s">
        <v>47303</v>
      </c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1" t="s">
        <v>16</v>
      </c>
      <c r="AB13855" s="3"/>
      <c r="AC13855" s="23" t="s">
        <v>37867</v>
      </c>
      <c r="AD13855" s="23" t="s">
        <v>40440</v>
      </c>
      <c r="AE13855" t="s">
        <v>35399</v>
      </c>
    </row>
    <row r="13856" spans="1:31" ht="15" customHeight="1">
      <c r="A13856" s="1">
        <v>13855</v>
      </c>
      <c r="B13856" s="1" t="s">
        <v>54</v>
      </c>
      <c r="C13856" s="1" t="s">
        <v>15014</v>
      </c>
      <c r="D13856" s="2" t="s">
        <v>15976</v>
      </c>
      <c r="E13856" s="2" t="s">
        <v>3749</v>
      </c>
      <c r="F13856" s="2" t="s">
        <v>32787</v>
      </c>
      <c r="G13856" s="15">
        <v>919449044414</v>
      </c>
      <c r="H13856" s="2" t="s">
        <v>8</v>
      </c>
      <c r="I13856" s="1" t="s">
        <v>62</v>
      </c>
      <c r="J13856" s="4" t="s">
        <v>47303</v>
      </c>
      <c r="K13856" s="3" t="s">
        <v>17</v>
      </c>
      <c r="L13856" s="4" t="s">
        <v>47303</v>
      </c>
      <c r="M13856" s="4" t="s">
        <v>42</v>
      </c>
      <c r="N13856" s="3" t="str">
        <f t="shared" ref="N13856:N13857" si="546">J13856</f>
        <v>[50 lacs - 75 lacs]</v>
      </c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1" t="s">
        <v>16</v>
      </c>
      <c r="AB13856" s="3"/>
      <c r="AC13856" s="23" t="s">
        <v>37867</v>
      </c>
      <c r="AD13856" s="23" t="s">
        <v>40440</v>
      </c>
      <c r="AE13856" t="s">
        <v>35399</v>
      </c>
    </row>
    <row r="13857" spans="1:31" ht="15" customHeight="1">
      <c r="A13857" s="1">
        <v>13856</v>
      </c>
      <c r="B13857" s="1" t="s">
        <v>54</v>
      </c>
      <c r="C13857" s="1" t="s">
        <v>15020</v>
      </c>
      <c r="D13857" s="2" t="s">
        <v>437</v>
      </c>
      <c r="E13857" s="2" t="s">
        <v>260</v>
      </c>
      <c r="F13857" s="2" t="s">
        <v>34853</v>
      </c>
      <c r="G13857" s="15">
        <v>914611964464</v>
      </c>
      <c r="H13857" s="2" t="s">
        <v>37</v>
      </c>
      <c r="I13857" s="1" t="s">
        <v>41</v>
      </c>
      <c r="J13857" s="4" t="s">
        <v>47303</v>
      </c>
      <c r="K13857" s="3" t="s">
        <v>17</v>
      </c>
      <c r="L13857" s="4" t="s">
        <v>47303</v>
      </c>
      <c r="M13857" s="4" t="s">
        <v>42</v>
      </c>
      <c r="N13857" s="3" t="str">
        <f t="shared" si="546"/>
        <v>[50 lacs - 75 lacs]</v>
      </c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1" t="s">
        <v>16</v>
      </c>
      <c r="AB13857" s="3"/>
      <c r="AC13857" s="23" t="s">
        <v>37867</v>
      </c>
      <c r="AD13857" s="23" t="s">
        <v>40440</v>
      </c>
      <c r="AE13857" t="s">
        <v>35410</v>
      </c>
    </row>
    <row r="13858" spans="1:31" ht="15" customHeight="1">
      <c r="A13858" s="1">
        <v>13857</v>
      </c>
      <c r="B13858" s="1" t="s">
        <v>54</v>
      </c>
      <c r="C13858" s="1" t="s">
        <v>15024</v>
      </c>
      <c r="D13858" s="2" t="s">
        <v>3658</v>
      </c>
      <c r="E13858" s="2" t="s">
        <v>824</v>
      </c>
      <c r="F13858" s="2" t="s">
        <v>32788</v>
      </c>
      <c r="G13858" s="15">
        <v>91494044641</v>
      </c>
      <c r="H13858" s="2" t="s">
        <v>15</v>
      </c>
      <c r="I13858" s="1" t="s">
        <v>62</v>
      </c>
      <c r="J13858" s="4" t="s">
        <v>47303</v>
      </c>
      <c r="K13858" s="3" t="s">
        <v>42</v>
      </c>
      <c r="L13858" s="4" t="s">
        <v>47303</v>
      </c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1" t="s">
        <v>16</v>
      </c>
      <c r="AB13858" s="3"/>
      <c r="AC13858" s="23" t="s">
        <v>37867</v>
      </c>
      <c r="AD13858" s="23" t="s">
        <v>40440</v>
      </c>
      <c r="AE13858" t="s">
        <v>35410</v>
      </c>
    </row>
    <row r="13859" spans="1:31" ht="15" customHeight="1">
      <c r="A13859" s="1">
        <v>13858</v>
      </c>
      <c r="B13859" s="1" t="s">
        <v>54</v>
      </c>
      <c r="C13859" s="1" t="s">
        <v>15043</v>
      </c>
      <c r="D13859" s="2" t="s">
        <v>727</v>
      </c>
      <c r="E13859" s="2" t="s">
        <v>15985</v>
      </c>
      <c r="F13859" s="2" t="s">
        <v>28297</v>
      </c>
      <c r="G13859" s="15">
        <v>919694904914</v>
      </c>
      <c r="H13859" s="2" t="s">
        <v>8</v>
      </c>
      <c r="I13859" s="1" t="s">
        <v>41</v>
      </c>
      <c r="J13859" s="4" t="s">
        <v>47303</v>
      </c>
      <c r="K13859" s="3" t="s">
        <v>42</v>
      </c>
      <c r="L13859" s="4" t="s">
        <v>47303</v>
      </c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1" t="s">
        <v>16</v>
      </c>
      <c r="AB13859" s="3"/>
      <c r="AC13859" s="23" t="s">
        <v>37867</v>
      </c>
      <c r="AD13859" s="23" t="s">
        <v>40440</v>
      </c>
      <c r="AE13859" t="s">
        <v>35399</v>
      </c>
    </row>
    <row r="13860" spans="1:31" ht="15" customHeight="1">
      <c r="A13860" s="1">
        <v>13859</v>
      </c>
      <c r="B13860" s="1" t="s">
        <v>54</v>
      </c>
      <c r="C13860" s="1" t="s">
        <v>15047</v>
      </c>
      <c r="D13860" s="2" t="s">
        <v>3002</v>
      </c>
      <c r="E13860" s="2" t="s">
        <v>40</v>
      </c>
      <c r="F13860" s="2" t="s">
        <v>28300</v>
      </c>
      <c r="G13860" s="15">
        <v>91910614696</v>
      </c>
      <c r="H13860" s="2" t="s">
        <v>8</v>
      </c>
      <c r="I13860" s="1" t="s">
        <v>9</v>
      </c>
      <c r="J13860" s="4" t="s">
        <v>47303</v>
      </c>
      <c r="K13860" s="3" t="s">
        <v>17</v>
      </c>
      <c r="L13860" s="4" t="s">
        <v>47303</v>
      </c>
      <c r="M13860" s="4" t="s">
        <v>42</v>
      </c>
      <c r="N13860" s="3" t="str">
        <f>J13860</f>
        <v>[50 lacs - 75 lacs]</v>
      </c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1" t="s">
        <v>11</v>
      </c>
      <c r="AB13860" s="3"/>
      <c r="AC13860" s="23" t="s">
        <v>37867</v>
      </c>
      <c r="AD13860" s="23" t="s">
        <v>40440</v>
      </c>
      <c r="AE13860" t="s">
        <v>35410</v>
      </c>
    </row>
    <row r="13861" spans="1:31" ht="15" customHeight="1">
      <c r="A13861" s="1">
        <v>13860</v>
      </c>
      <c r="B13861" s="1" t="s">
        <v>54</v>
      </c>
      <c r="C13861" s="1" t="s">
        <v>15050</v>
      </c>
      <c r="D13861" s="2" t="s">
        <v>15986</v>
      </c>
      <c r="E13861" s="2" t="s">
        <v>487</v>
      </c>
      <c r="F13861" s="2" t="s">
        <v>28303</v>
      </c>
      <c r="G13861" s="15">
        <v>91964446649</v>
      </c>
      <c r="H13861" s="2" t="s">
        <v>15</v>
      </c>
      <c r="I13861" s="1" t="s">
        <v>41</v>
      </c>
      <c r="J13861" s="4" t="s">
        <v>47303</v>
      </c>
      <c r="K13861" s="3" t="s">
        <v>17</v>
      </c>
      <c r="L13861" s="4" t="s">
        <v>47303</v>
      </c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1" t="s">
        <v>16</v>
      </c>
      <c r="AB13861" s="3"/>
      <c r="AC13861" s="23" t="s">
        <v>37867</v>
      </c>
      <c r="AD13861" s="23" t="s">
        <v>40440</v>
      </c>
      <c r="AE13861" t="s">
        <v>35394</v>
      </c>
    </row>
    <row r="13862" spans="1:31" ht="15" customHeight="1">
      <c r="A13862" s="1">
        <v>13861</v>
      </c>
      <c r="B13862" s="1" t="s">
        <v>54</v>
      </c>
      <c r="C13862" s="1" t="s">
        <v>15051</v>
      </c>
      <c r="D13862" s="2" t="s">
        <v>699</v>
      </c>
      <c r="E13862" s="2" t="s">
        <v>90</v>
      </c>
      <c r="F13862" s="2" t="s">
        <v>28304</v>
      </c>
      <c r="G13862" s="15">
        <v>914144091906</v>
      </c>
      <c r="H13862" s="2" t="s">
        <v>20</v>
      </c>
      <c r="I13862" s="1" t="s">
        <v>9</v>
      </c>
      <c r="J13862" s="4" t="s">
        <v>47303</v>
      </c>
      <c r="K13862" s="3" t="s">
        <v>42</v>
      </c>
      <c r="L13862" s="4" t="s">
        <v>47303</v>
      </c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1" t="s">
        <v>11</v>
      </c>
      <c r="AB13862" s="3"/>
      <c r="AC13862" s="23" t="s">
        <v>37867</v>
      </c>
      <c r="AD13862" s="23" t="s">
        <v>40440</v>
      </c>
      <c r="AE13862" t="s">
        <v>35410</v>
      </c>
    </row>
    <row r="13863" spans="1:31" ht="15" customHeight="1">
      <c r="A13863" s="1">
        <v>13862</v>
      </c>
      <c r="B13863" s="1" t="s">
        <v>54</v>
      </c>
      <c r="C13863" s="1" t="s">
        <v>15057</v>
      </c>
      <c r="D13863" s="2" t="s">
        <v>3055</v>
      </c>
      <c r="E13863" s="2" t="s">
        <v>724</v>
      </c>
      <c r="F13863" s="2" t="s">
        <v>28308</v>
      </c>
      <c r="G13863" s="15">
        <v>91944441491</v>
      </c>
      <c r="H13863" s="2" t="s">
        <v>8</v>
      </c>
      <c r="I13863" s="1" t="s">
        <v>41</v>
      </c>
      <c r="J13863" s="4" t="s">
        <v>47303</v>
      </c>
      <c r="K13863" s="3" t="s">
        <v>42</v>
      </c>
      <c r="L13863" s="4" t="s">
        <v>47303</v>
      </c>
      <c r="M13863" s="4" t="s">
        <v>14136</v>
      </c>
      <c r="N13863" s="3" t="str">
        <f>J13863</f>
        <v>[50 lacs - 75 lacs]</v>
      </c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1" t="s">
        <v>16</v>
      </c>
      <c r="AB13863" s="3"/>
      <c r="AC13863" s="23" t="s">
        <v>37867</v>
      </c>
      <c r="AD13863" s="23" t="s">
        <v>40440</v>
      </c>
      <c r="AE13863" t="s">
        <v>35399</v>
      </c>
    </row>
    <row r="13864" spans="1:31" ht="15" customHeight="1">
      <c r="A13864" s="1">
        <v>13863</v>
      </c>
      <c r="B13864" s="1" t="s">
        <v>54</v>
      </c>
      <c r="C13864" s="1" t="s">
        <v>15060</v>
      </c>
      <c r="D13864" s="2" t="s">
        <v>1457</v>
      </c>
      <c r="E13864" s="2" t="s">
        <v>217</v>
      </c>
      <c r="F13864" s="2" t="s">
        <v>31629</v>
      </c>
      <c r="G13864" s="15">
        <v>919446691400</v>
      </c>
      <c r="H13864" s="2" t="s">
        <v>20</v>
      </c>
      <c r="I13864" s="1" t="s">
        <v>9</v>
      </c>
      <c r="J13864" s="4" t="s">
        <v>47303</v>
      </c>
      <c r="K13864" s="3" t="s">
        <v>42</v>
      </c>
      <c r="L13864" s="4" t="s">
        <v>47303</v>
      </c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1" t="s">
        <v>16</v>
      </c>
      <c r="AB13864" s="3"/>
      <c r="AC13864" s="23" t="s">
        <v>37867</v>
      </c>
      <c r="AD13864" s="23" t="s">
        <v>40440</v>
      </c>
      <c r="AE13864" t="s">
        <v>35399</v>
      </c>
    </row>
    <row r="13865" spans="1:31" ht="15" customHeight="1">
      <c r="A13865" s="1">
        <v>13864</v>
      </c>
      <c r="B13865" s="1" t="s">
        <v>54</v>
      </c>
      <c r="C13865" s="1" t="s">
        <v>15064</v>
      </c>
      <c r="D13865" s="2" t="s">
        <v>9594</v>
      </c>
      <c r="E13865" s="2" t="s">
        <v>1725</v>
      </c>
      <c r="F13865" s="2" t="s">
        <v>28313</v>
      </c>
      <c r="G13865" s="15">
        <v>914061194</v>
      </c>
      <c r="H13865" s="2" t="s">
        <v>20</v>
      </c>
      <c r="I13865" s="1" t="s">
        <v>9</v>
      </c>
      <c r="J13865" s="4" t="s">
        <v>47303</v>
      </c>
      <c r="K13865" s="3" t="s">
        <v>42</v>
      </c>
      <c r="L13865" s="4" t="s">
        <v>47303</v>
      </c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1" t="s">
        <v>16</v>
      </c>
      <c r="AB13865" s="3"/>
      <c r="AC13865" s="23" t="s">
        <v>37867</v>
      </c>
      <c r="AD13865" s="23" t="s">
        <v>40440</v>
      </c>
      <c r="AE13865" t="s">
        <v>35409</v>
      </c>
    </row>
    <row r="13866" spans="1:31" ht="15" customHeight="1">
      <c r="A13866" s="1">
        <v>13865</v>
      </c>
      <c r="B13866" s="1" t="s">
        <v>54</v>
      </c>
      <c r="C13866" s="1" t="s">
        <v>15065</v>
      </c>
      <c r="D13866" s="2" t="s">
        <v>1025</v>
      </c>
      <c r="E13866" s="2" t="s">
        <v>40</v>
      </c>
      <c r="F13866" s="2" t="s">
        <v>28314</v>
      </c>
      <c r="G13866" s="15">
        <v>919994619446</v>
      </c>
      <c r="H13866" s="2" t="s">
        <v>8</v>
      </c>
      <c r="I13866" s="1" t="s">
        <v>62</v>
      </c>
      <c r="J13866" s="4" t="s">
        <v>47303</v>
      </c>
      <c r="K13866" s="3" t="s">
        <v>17</v>
      </c>
      <c r="L13866" s="4" t="s">
        <v>47303</v>
      </c>
      <c r="M13866" s="4" t="s">
        <v>42</v>
      </c>
      <c r="N13866" s="3" t="str">
        <f>J13866</f>
        <v>[50 lacs - 75 lacs]</v>
      </c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1" t="s">
        <v>16</v>
      </c>
      <c r="AB13866" s="3"/>
      <c r="AC13866" s="23" t="s">
        <v>37867</v>
      </c>
      <c r="AD13866" s="23" t="s">
        <v>40440</v>
      </c>
      <c r="AE13866" t="s">
        <v>35399</v>
      </c>
    </row>
    <row r="13867" spans="1:31" ht="15" customHeight="1">
      <c r="A13867" s="1">
        <v>13866</v>
      </c>
      <c r="B13867" s="1" t="s">
        <v>54</v>
      </c>
      <c r="C13867" s="1" t="s">
        <v>15066</v>
      </c>
      <c r="D13867" s="2" t="s">
        <v>89</v>
      </c>
      <c r="E13867" s="2" t="s">
        <v>40</v>
      </c>
      <c r="F13867" s="2" t="s">
        <v>28315</v>
      </c>
      <c r="G13867" s="15">
        <v>91949104194</v>
      </c>
      <c r="H13867" s="2" t="s">
        <v>15</v>
      </c>
      <c r="I13867" s="1" t="s">
        <v>9</v>
      </c>
      <c r="J13867" s="4" t="s">
        <v>47303</v>
      </c>
      <c r="K13867" s="3" t="s">
        <v>42</v>
      </c>
      <c r="L13867" s="4" t="s">
        <v>47303</v>
      </c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1" t="s">
        <v>16</v>
      </c>
      <c r="AB13867" s="3"/>
      <c r="AC13867" s="23" t="s">
        <v>37867</v>
      </c>
      <c r="AD13867" s="23" t="s">
        <v>40440</v>
      </c>
      <c r="AE13867" t="s">
        <v>35410</v>
      </c>
    </row>
    <row r="13868" spans="1:31" ht="15" customHeight="1">
      <c r="A13868" s="1">
        <v>13867</v>
      </c>
      <c r="B13868" s="1" t="s">
        <v>54</v>
      </c>
      <c r="C13868" s="1" t="s">
        <v>15067</v>
      </c>
      <c r="D13868" s="2" t="s">
        <v>2709</v>
      </c>
      <c r="E13868" s="2" t="s">
        <v>4113</v>
      </c>
      <c r="F13868" s="2" t="s">
        <v>34858</v>
      </c>
      <c r="G13868" s="15">
        <v>91446994009</v>
      </c>
      <c r="H13868" s="2" t="s">
        <v>8</v>
      </c>
      <c r="I13868" s="1" t="s">
        <v>41</v>
      </c>
      <c r="J13868" s="4" t="s">
        <v>47303</v>
      </c>
      <c r="K13868" s="3" t="s">
        <v>42</v>
      </c>
      <c r="L13868" s="4" t="s">
        <v>47303</v>
      </c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1" t="s">
        <v>16</v>
      </c>
      <c r="AB13868" s="3"/>
      <c r="AC13868" s="23" t="s">
        <v>37867</v>
      </c>
      <c r="AD13868" s="23" t="s">
        <v>40440</v>
      </c>
      <c r="AE13868" t="s">
        <v>35409</v>
      </c>
    </row>
    <row r="13869" spans="1:31" ht="15" customHeight="1">
      <c r="A13869" s="1">
        <v>13868</v>
      </c>
      <c r="B13869" s="1" t="s">
        <v>54</v>
      </c>
      <c r="C13869" s="1" t="s">
        <v>15070</v>
      </c>
      <c r="D13869" s="2" t="s">
        <v>1175</v>
      </c>
      <c r="E13869" s="2" t="s">
        <v>87</v>
      </c>
      <c r="F13869" s="2" t="s">
        <v>34860</v>
      </c>
      <c r="G13869" s="15">
        <v>9194941499</v>
      </c>
      <c r="H13869" s="2" t="s">
        <v>20</v>
      </c>
      <c r="I13869" s="1" t="s">
        <v>41</v>
      </c>
      <c r="J13869" s="4" t="s">
        <v>47303</v>
      </c>
      <c r="K13869" s="3" t="s">
        <v>17</v>
      </c>
      <c r="L13869" s="4" t="s">
        <v>47303</v>
      </c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1" t="s">
        <v>16</v>
      </c>
      <c r="AB13869" s="3"/>
      <c r="AC13869" s="23" t="s">
        <v>37867</v>
      </c>
      <c r="AD13869" s="23" t="s">
        <v>40440</v>
      </c>
      <c r="AE13869" t="s">
        <v>35409</v>
      </c>
    </row>
    <row r="13870" spans="1:31" ht="15" customHeight="1">
      <c r="A13870" s="1">
        <v>13869</v>
      </c>
      <c r="B13870" s="1" t="s">
        <v>54</v>
      </c>
      <c r="C13870" s="1" t="s">
        <v>15072</v>
      </c>
      <c r="D13870" s="2" t="s">
        <v>723</v>
      </c>
      <c r="E13870" s="2" t="s">
        <v>774</v>
      </c>
      <c r="F13870" s="2" t="s">
        <v>28318</v>
      </c>
      <c r="G13870" s="15">
        <v>919909994</v>
      </c>
      <c r="H13870" s="2" t="s">
        <v>20</v>
      </c>
      <c r="I13870" s="1" t="s">
        <v>9</v>
      </c>
      <c r="J13870" s="4" t="s">
        <v>47303</v>
      </c>
      <c r="K13870" s="11" t="s">
        <v>13</v>
      </c>
      <c r="L13870" s="4" t="s">
        <v>47303</v>
      </c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1" t="s">
        <v>16</v>
      </c>
      <c r="AB13870" s="3"/>
      <c r="AC13870" s="23" t="s">
        <v>37867</v>
      </c>
      <c r="AD13870" s="23" t="s">
        <v>40440</v>
      </c>
      <c r="AE13870" t="s">
        <v>35409</v>
      </c>
    </row>
    <row r="13871" spans="1:31" ht="15" customHeight="1">
      <c r="A13871" s="1">
        <v>13870</v>
      </c>
      <c r="B13871" s="1" t="s">
        <v>54</v>
      </c>
      <c r="C13871" s="1" t="s">
        <v>15077</v>
      </c>
      <c r="D13871" s="2" t="s">
        <v>2046</v>
      </c>
      <c r="E13871" s="2" t="s">
        <v>724</v>
      </c>
      <c r="F13871" s="2" t="s">
        <v>32791</v>
      </c>
      <c r="G13871" s="15">
        <v>91944149641</v>
      </c>
      <c r="H13871" s="2" t="s">
        <v>20</v>
      </c>
      <c r="I13871" s="1" t="s">
        <v>9</v>
      </c>
      <c r="J13871" s="4" t="s">
        <v>47303</v>
      </c>
      <c r="K13871" s="3" t="s">
        <v>17</v>
      </c>
      <c r="L13871" s="4" t="s">
        <v>47303</v>
      </c>
      <c r="M13871" s="4" t="s">
        <v>42</v>
      </c>
      <c r="N13871" s="3" t="str">
        <f t="shared" ref="N13871:N13872" si="547">J13871</f>
        <v>[50 lacs - 75 lacs]</v>
      </c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1" t="s">
        <v>16</v>
      </c>
      <c r="AB13871" s="3"/>
      <c r="AC13871" s="23" t="s">
        <v>37867</v>
      </c>
      <c r="AD13871" s="23" t="s">
        <v>40440</v>
      </c>
      <c r="AE13871" t="s">
        <v>35394</v>
      </c>
    </row>
    <row r="13872" spans="1:31" ht="15" customHeight="1">
      <c r="A13872" s="1">
        <v>13871</v>
      </c>
      <c r="B13872" s="1" t="s">
        <v>54</v>
      </c>
      <c r="C13872" s="1" t="s">
        <v>15088</v>
      </c>
      <c r="D13872" s="2" t="s">
        <v>1857</v>
      </c>
      <c r="E13872" s="2" t="s">
        <v>495</v>
      </c>
      <c r="F13872" s="2" t="s">
        <v>28327</v>
      </c>
      <c r="G13872" s="15">
        <v>919904044</v>
      </c>
      <c r="H13872" s="2" t="s">
        <v>20</v>
      </c>
      <c r="I13872" s="1" t="s">
        <v>9</v>
      </c>
      <c r="J13872" s="4" t="s">
        <v>47303</v>
      </c>
      <c r="K13872" s="3" t="s">
        <v>17</v>
      </c>
      <c r="L13872" s="4" t="s">
        <v>47303</v>
      </c>
      <c r="M13872" s="4" t="s">
        <v>42</v>
      </c>
      <c r="N13872" s="3" t="str">
        <f t="shared" si="547"/>
        <v>[50 lacs - 75 lacs]</v>
      </c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1" t="s">
        <v>16</v>
      </c>
      <c r="AB13872" s="3"/>
      <c r="AC13872" s="23" t="s">
        <v>37868</v>
      </c>
      <c r="AD13872" s="23" t="s">
        <v>40440</v>
      </c>
      <c r="AE13872" t="s">
        <v>35409</v>
      </c>
    </row>
    <row r="13873" spans="1:31" ht="15" customHeight="1">
      <c r="A13873" s="1">
        <v>13872</v>
      </c>
      <c r="B13873" s="1" t="s">
        <v>54</v>
      </c>
      <c r="C13873" s="1" t="s">
        <v>15091</v>
      </c>
      <c r="D13873" s="2" t="s">
        <v>1302</v>
      </c>
      <c r="E13873" s="2" t="s">
        <v>36706</v>
      </c>
      <c r="F13873" s="2" t="s">
        <v>28329</v>
      </c>
      <c r="G13873" s="15">
        <v>91944661440</v>
      </c>
      <c r="H13873" s="2" t="s">
        <v>20</v>
      </c>
      <c r="I13873" s="1" t="s">
        <v>9</v>
      </c>
      <c r="J13873" s="4" t="s">
        <v>47303</v>
      </c>
      <c r="K13873" s="3" t="s">
        <v>17</v>
      </c>
      <c r="L13873" s="4" t="s">
        <v>47303</v>
      </c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1" t="s">
        <v>11</v>
      </c>
      <c r="AB13873" s="3"/>
      <c r="AC13873" s="23" t="s">
        <v>37868</v>
      </c>
      <c r="AD13873" s="23" t="s">
        <v>40440</v>
      </c>
      <c r="AE13873" t="s">
        <v>35409</v>
      </c>
    </row>
    <row r="13874" spans="1:31" ht="15" customHeight="1">
      <c r="A13874" s="1">
        <v>13873</v>
      </c>
      <c r="B13874" s="1" t="s">
        <v>54</v>
      </c>
      <c r="C13874" s="1" t="s">
        <v>15092</v>
      </c>
      <c r="D13874" s="2" t="s">
        <v>280</v>
      </c>
      <c r="E13874" s="2" t="s">
        <v>37402</v>
      </c>
      <c r="F13874" s="2" t="s">
        <v>28330</v>
      </c>
      <c r="G13874" s="15">
        <v>9140664964</v>
      </c>
      <c r="H13874" s="2" t="s">
        <v>8</v>
      </c>
      <c r="I13874" s="1" t="s">
        <v>41</v>
      </c>
      <c r="J13874" s="4" t="s">
        <v>47303</v>
      </c>
      <c r="K13874" s="3" t="s">
        <v>17</v>
      </c>
      <c r="L13874" s="4" t="s">
        <v>47303</v>
      </c>
      <c r="M13874" s="4" t="s">
        <v>42</v>
      </c>
      <c r="N13874" s="3" t="str">
        <f>J13874</f>
        <v>[50 lacs - 75 lacs]</v>
      </c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1" t="s">
        <v>16</v>
      </c>
      <c r="AB13874" s="3"/>
      <c r="AC13874" s="23" t="s">
        <v>37868</v>
      </c>
      <c r="AD13874" s="23" t="s">
        <v>40440</v>
      </c>
      <c r="AE13874" t="s">
        <v>35409</v>
      </c>
    </row>
    <row r="13875" spans="1:31" ht="15" customHeight="1">
      <c r="A13875" s="1">
        <v>13874</v>
      </c>
      <c r="B13875" s="1" t="s">
        <v>54</v>
      </c>
      <c r="C13875" s="1" t="s">
        <v>15093</v>
      </c>
      <c r="D13875" s="2" t="s">
        <v>1008</v>
      </c>
      <c r="E13875" s="2" t="s">
        <v>40</v>
      </c>
      <c r="F13875" s="2" t="s">
        <v>28331</v>
      </c>
      <c r="G13875" s="15">
        <v>91946496994</v>
      </c>
      <c r="H13875" s="2" t="s">
        <v>8</v>
      </c>
      <c r="I13875" s="1" t="s">
        <v>41</v>
      </c>
      <c r="J13875" s="4" t="s">
        <v>47303</v>
      </c>
      <c r="K13875" s="11" t="s">
        <v>14136</v>
      </c>
      <c r="L13875" s="4" t="s">
        <v>47303</v>
      </c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1" t="s">
        <v>16</v>
      </c>
      <c r="AB13875" s="3"/>
      <c r="AC13875" s="23" t="s">
        <v>37868</v>
      </c>
      <c r="AD13875" s="23" t="s">
        <v>40440</v>
      </c>
      <c r="AE13875" t="s">
        <v>35394</v>
      </c>
    </row>
    <row r="13876" spans="1:31" ht="15" customHeight="1">
      <c r="A13876" s="1">
        <v>13875</v>
      </c>
      <c r="B13876" s="1" t="s">
        <v>54</v>
      </c>
      <c r="C13876" s="1" t="s">
        <v>15095</v>
      </c>
      <c r="D13876" s="2" t="s">
        <v>773</v>
      </c>
      <c r="E13876" s="2" t="s">
        <v>40</v>
      </c>
      <c r="F13876" s="2" t="s">
        <v>28333</v>
      </c>
      <c r="G13876" s="15">
        <v>91994119694</v>
      </c>
      <c r="H13876" s="2" t="s">
        <v>15</v>
      </c>
      <c r="I13876" s="1" t="s">
        <v>41</v>
      </c>
      <c r="J13876" s="4" t="s">
        <v>47303</v>
      </c>
      <c r="K13876" s="3" t="s">
        <v>17</v>
      </c>
      <c r="L13876" s="4" t="s">
        <v>47303</v>
      </c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1" t="s">
        <v>16</v>
      </c>
      <c r="AB13876" s="3"/>
      <c r="AC13876" s="23" t="s">
        <v>37868</v>
      </c>
      <c r="AD13876" s="23" t="s">
        <v>40440</v>
      </c>
      <c r="AE13876" t="s">
        <v>35399</v>
      </c>
    </row>
    <row r="13877" spans="1:31" ht="15" customHeight="1">
      <c r="A13877" s="1">
        <v>13876</v>
      </c>
      <c r="B13877" s="1" t="s">
        <v>54</v>
      </c>
      <c r="C13877" s="1" t="s">
        <v>15096</v>
      </c>
      <c r="D13877" s="2" t="s">
        <v>371</v>
      </c>
      <c r="E13877" s="2" t="s">
        <v>40</v>
      </c>
      <c r="F13877" s="2" t="s">
        <v>28334</v>
      </c>
      <c r="G13877" s="15">
        <v>91944606444</v>
      </c>
      <c r="H13877" s="2" t="s">
        <v>8</v>
      </c>
      <c r="I13877" s="1" t="s">
        <v>41</v>
      </c>
      <c r="J13877" s="4" t="s">
        <v>47303</v>
      </c>
      <c r="K13877" s="3" t="s">
        <v>42</v>
      </c>
      <c r="L13877" s="4" t="s">
        <v>47303</v>
      </c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1" t="s">
        <v>11</v>
      </c>
      <c r="AB13877" s="3"/>
      <c r="AC13877" s="23" t="s">
        <v>37868</v>
      </c>
      <c r="AD13877" s="23" t="s">
        <v>40440</v>
      </c>
      <c r="AE13877" t="s">
        <v>35410</v>
      </c>
    </row>
    <row r="13878" spans="1:31" ht="15" customHeight="1">
      <c r="A13878" s="1">
        <v>13877</v>
      </c>
      <c r="B13878" s="1" t="s">
        <v>54</v>
      </c>
      <c r="C13878" s="1" t="s">
        <v>15097</v>
      </c>
      <c r="D13878" s="2" t="s">
        <v>4026</v>
      </c>
      <c r="E13878" s="2" t="s">
        <v>328</v>
      </c>
      <c r="F13878" s="2" t="s">
        <v>28335</v>
      </c>
      <c r="G13878" s="15">
        <v>91944496169</v>
      </c>
      <c r="H13878" s="2" t="s">
        <v>8</v>
      </c>
      <c r="I13878" s="1" t="s">
        <v>9</v>
      </c>
      <c r="J13878" s="4" t="s">
        <v>47303</v>
      </c>
      <c r="K13878" s="11" t="s">
        <v>14136</v>
      </c>
      <c r="L13878" s="4" t="s">
        <v>47303</v>
      </c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1" t="s">
        <v>16</v>
      </c>
      <c r="AB13878" s="3"/>
      <c r="AC13878" s="23" t="s">
        <v>37868</v>
      </c>
      <c r="AD13878" s="23" t="s">
        <v>40440</v>
      </c>
      <c r="AE13878" t="s">
        <v>35394</v>
      </c>
    </row>
    <row r="13879" spans="1:31" ht="15" customHeight="1">
      <c r="A13879" s="1">
        <v>13878</v>
      </c>
      <c r="B13879" s="1" t="s">
        <v>54</v>
      </c>
      <c r="C13879" s="1" t="s">
        <v>15098</v>
      </c>
      <c r="D13879" s="2" t="s">
        <v>1625</v>
      </c>
      <c r="E13879" s="2" t="s">
        <v>40</v>
      </c>
      <c r="F13879" s="2" t="s">
        <v>15993</v>
      </c>
      <c r="G13879" s="15">
        <v>919919490949</v>
      </c>
      <c r="H13879" s="2" t="s">
        <v>15</v>
      </c>
      <c r="I13879" s="1" t="s">
        <v>41</v>
      </c>
      <c r="J13879" s="4" t="s">
        <v>47303</v>
      </c>
      <c r="K13879" s="11" t="s">
        <v>13</v>
      </c>
      <c r="L13879" s="4" t="s">
        <v>47303</v>
      </c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1" t="s">
        <v>16</v>
      </c>
      <c r="AB13879" s="3"/>
      <c r="AC13879" s="23" t="s">
        <v>37868</v>
      </c>
      <c r="AD13879" s="23" t="s">
        <v>40440</v>
      </c>
      <c r="AE13879" t="s">
        <v>35409</v>
      </c>
    </row>
    <row r="13880" spans="1:31" ht="15" customHeight="1">
      <c r="A13880" s="1">
        <v>13879</v>
      </c>
      <c r="B13880" s="1" t="s">
        <v>54</v>
      </c>
      <c r="C13880" s="1" t="s">
        <v>15100</v>
      </c>
      <c r="D13880" s="2" t="s">
        <v>4905</v>
      </c>
      <c r="E13880" s="2" t="s">
        <v>1311</v>
      </c>
      <c r="F13880" s="2" t="s">
        <v>32793</v>
      </c>
      <c r="G13880" s="15">
        <v>9194446444</v>
      </c>
      <c r="H13880" s="2" t="s">
        <v>15</v>
      </c>
      <c r="I13880" s="1" t="s">
        <v>62</v>
      </c>
      <c r="J13880" s="4" t="s">
        <v>47303</v>
      </c>
      <c r="K13880" s="3" t="s">
        <v>42</v>
      </c>
      <c r="L13880" s="4" t="s">
        <v>47303</v>
      </c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1" t="s">
        <v>16</v>
      </c>
      <c r="AB13880" s="3"/>
      <c r="AC13880" s="23" t="s">
        <v>37868</v>
      </c>
      <c r="AD13880" s="23" t="s">
        <v>40440</v>
      </c>
      <c r="AE13880" t="s">
        <v>35394</v>
      </c>
    </row>
    <row r="13881" spans="1:31" ht="15" customHeight="1">
      <c r="A13881" s="1">
        <v>13880</v>
      </c>
      <c r="B13881" s="1" t="s">
        <v>54</v>
      </c>
      <c r="C13881" s="1" t="s">
        <v>15101</v>
      </c>
      <c r="D13881" s="2" t="s">
        <v>36400</v>
      </c>
      <c r="E13881" s="2" t="s">
        <v>15994</v>
      </c>
      <c r="F13881" s="2" t="s">
        <v>28337</v>
      </c>
      <c r="G13881" s="15">
        <v>91944644666</v>
      </c>
      <c r="H13881" s="2" t="s">
        <v>20</v>
      </c>
      <c r="I13881" s="1" t="s">
        <v>9</v>
      </c>
      <c r="J13881" s="4" t="s">
        <v>47303</v>
      </c>
      <c r="K13881" s="11" t="s">
        <v>13</v>
      </c>
      <c r="L13881" s="4" t="s">
        <v>47303</v>
      </c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1" t="s">
        <v>16</v>
      </c>
      <c r="AB13881" s="3"/>
      <c r="AC13881" s="23" t="s">
        <v>37868</v>
      </c>
      <c r="AD13881" s="23" t="s">
        <v>40440</v>
      </c>
      <c r="AE13881" t="s">
        <v>35409</v>
      </c>
    </row>
    <row r="13882" spans="1:31" ht="15" customHeight="1">
      <c r="A13882" s="1">
        <v>13881</v>
      </c>
      <c r="B13882" s="1" t="s">
        <v>54</v>
      </c>
      <c r="C13882" s="1" t="s">
        <v>15106</v>
      </c>
      <c r="D13882" s="2" t="s">
        <v>1663</v>
      </c>
      <c r="E13882" s="2" t="s">
        <v>824</v>
      </c>
      <c r="F13882" s="2" t="s">
        <v>28341</v>
      </c>
      <c r="G13882" s="15">
        <v>91444996914</v>
      </c>
      <c r="H13882" s="2" t="s">
        <v>15</v>
      </c>
      <c r="I13882" s="1" t="s">
        <v>9</v>
      </c>
      <c r="J13882" s="4" t="s">
        <v>47303</v>
      </c>
      <c r="K13882" s="3" t="s">
        <v>17</v>
      </c>
      <c r="L13882" s="4" t="s">
        <v>47303</v>
      </c>
      <c r="M13882" s="4" t="s">
        <v>42</v>
      </c>
      <c r="N13882" s="3" t="str">
        <f>J13882</f>
        <v>[50 lacs - 75 lacs]</v>
      </c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1" t="s">
        <v>16</v>
      </c>
      <c r="AB13882" s="3"/>
      <c r="AC13882" s="23" t="s">
        <v>37868</v>
      </c>
      <c r="AD13882" s="23" t="s">
        <v>40440</v>
      </c>
      <c r="AE13882" t="s">
        <v>35394</v>
      </c>
    </row>
    <row r="13883" spans="1:31" ht="15" customHeight="1">
      <c r="A13883" s="1">
        <v>13882</v>
      </c>
      <c r="B13883" s="1" t="s">
        <v>54</v>
      </c>
      <c r="C13883" s="1" t="s">
        <v>15107</v>
      </c>
      <c r="D13883" s="2" t="s">
        <v>1302</v>
      </c>
      <c r="E13883" s="2" t="s">
        <v>6358</v>
      </c>
      <c r="F13883" s="2" t="s">
        <v>32794</v>
      </c>
      <c r="G13883" s="15">
        <v>919016444944</v>
      </c>
      <c r="H13883" s="2" t="s">
        <v>132</v>
      </c>
      <c r="I13883" s="1" t="s">
        <v>9</v>
      </c>
      <c r="J13883" s="4" t="s">
        <v>47303</v>
      </c>
      <c r="K13883" s="3" t="s">
        <v>42</v>
      </c>
      <c r="L13883" s="4" t="s">
        <v>47303</v>
      </c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1" t="s">
        <v>11</v>
      </c>
      <c r="AB13883" s="3"/>
      <c r="AC13883" s="23" t="s">
        <v>37868</v>
      </c>
      <c r="AD13883" s="23" t="s">
        <v>40440</v>
      </c>
      <c r="AE13883" t="s">
        <v>35399</v>
      </c>
    </row>
    <row r="13884" spans="1:31" ht="15" customHeight="1">
      <c r="A13884" s="1">
        <v>13883</v>
      </c>
      <c r="B13884" s="1" t="s">
        <v>54</v>
      </c>
      <c r="C13884" s="1" t="s">
        <v>15116</v>
      </c>
      <c r="D13884" s="2" t="s">
        <v>1678</v>
      </c>
      <c r="E13884" s="2" t="s">
        <v>78</v>
      </c>
      <c r="F13884" s="2" t="s">
        <v>32797</v>
      </c>
      <c r="G13884" s="15">
        <v>919444406469</v>
      </c>
      <c r="H13884" s="2" t="s">
        <v>15</v>
      </c>
      <c r="I13884" s="1" t="s">
        <v>62</v>
      </c>
      <c r="J13884" s="4" t="s">
        <v>47303</v>
      </c>
      <c r="K13884" s="3" t="s">
        <v>42</v>
      </c>
      <c r="L13884" s="4" t="s">
        <v>47303</v>
      </c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1" t="s">
        <v>16</v>
      </c>
      <c r="AB13884" s="3"/>
      <c r="AC13884" s="23" t="s">
        <v>37869</v>
      </c>
      <c r="AD13884" s="23" t="s">
        <v>40440</v>
      </c>
      <c r="AE13884" t="s">
        <v>35410</v>
      </c>
    </row>
    <row r="13885" spans="1:31" ht="15" customHeight="1">
      <c r="A13885" s="1">
        <v>13884</v>
      </c>
      <c r="B13885" s="1" t="s">
        <v>54</v>
      </c>
      <c r="C13885" s="1" t="s">
        <v>15128</v>
      </c>
      <c r="D13885" s="2" t="s">
        <v>723</v>
      </c>
      <c r="E13885" s="2" t="s">
        <v>1527</v>
      </c>
      <c r="F13885" s="2" t="s">
        <v>28353</v>
      </c>
      <c r="G13885" s="15">
        <v>919446466144</v>
      </c>
      <c r="H13885" s="2" t="s">
        <v>20</v>
      </c>
      <c r="I13885" s="1" t="s">
        <v>41</v>
      </c>
      <c r="J13885" s="4" t="s">
        <v>47303</v>
      </c>
      <c r="K13885" s="3" t="s">
        <v>17</v>
      </c>
      <c r="L13885" s="4" t="s">
        <v>47303</v>
      </c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1" t="s">
        <v>16</v>
      </c>
      <c r="AB13885" s="3"/>
      <c r="AC13885" s="23" t="s">
        <v>37869</v>
      </c>
      <c r="AD13885" s="23" t="s">
        <v>40440</v>
      </c>
      <c r="AE13885" t="s">
        <v>35409</v>
      </c>
    </row>
    <row r="13886" spans="1:31" ht="15" customHeight="1">
      <c r="A13886" s="1">
        <v>13885</v>
      </c>
      <c r="B13886" s="1" t="s">
        <v>54</v>
      </c>
      <c r="C13886" s="1" t="s">
        <v>15131</v>
      </c>
      <c r="D13886" s="2" t="s">
        <v>536</v>
      </c>
      <c r="E13886" s="2" t="s">
        <v>553</v>
      </c>
      <c r="F13886" s="2" t="s">
        <v>28356</v>
      </c>
      <c r="G13886" s="15">
        <v>91996004404</v>
      </c>
      <c r="H13886" s="2" t="s">
        <v>20</v>
      </c>
      <c r="I13886" s="1" t="s">
        <v>62</v>
      </c>
      <c r="J13886" s="4" t="s">
        <v>47303</v>
      </c>
      <c r="K13886" s="3" t="s">
        <v>42</v>
      </c>
      <c r="L13886" s="4" t="s">
        <v>47303</v>
      </c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1" t="s">
        <v>16</v>
      </c>
      <c r="AB13886" s="3"/>
      <c r="AC13886" s="23" t="s">
        <v>37869</v>
      </c>
      <c r="AD13886" s="23" t="s">
        <v>40440</v>
      </c>
      <c r="AE13886" t="s">
        <v>35410</v>
      </c>
    </row>
    <row r="13887" spans="1:31" ht="15" customHeight="1">
      <c r="A13887" s="1">
        <v>13886</v>
      </c>
      <c r="B13887" s="1" t="s">
        <v>54</v>
      </c>
      <c r="C13887" s="1" t="s">
        <v>15142</v>
      </c>
      <c r="D13887" s="2" t="s">
        <v>92</v>
      </c>
      <c r="E13887" s="2" t="s">
        <v>40</v>
      </c>
      <c r="F13887" s="2" t="s">
        <v>28361</v>
      </c>
      <c r="G13887" s="15">
        <v>919494609006</v>
      </c>
      <c r="H13887" s="2" t="s">
        <v>8</v>
      </c>
      <c r="I13887" s="1" t="s">
        <v>9</v>
      </c>
      <c r="J13887" s="4" t="s">
        <v>47303</v>
      </c>
      <c r="K13887" s="3" t="s">
        <v>17</v>
      </c>
      <c r="L13887" s="4" t="s">
        <v>47303</v>
      </c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1" t="s">
        <v>16</v>
      </c>
      <c r="AB13887" s="3"/>
      <c r="AC13887" s="23" t="s">
        <v>37869</v>
      </c>
      <c r="AD13887" s="23" t="s">
        <v>40440</v>
      </c>
      <c r="AE13887" t="s">
        <v>35409</v>
      </c>
    </row>
    <row r="13888" spans="1:31" ht="15" customHeight="1">
      <c r="A13888" s="1">
        <v>13887</v>
      </c>
      <c r="B13888" s="1" t="s">
        <v>54</v>
      </c>
      <c r="C13888" s="1" t="s">
        <v>15146</v>
      </c>
      <c r="D13888" s="2" t="s">
        <v>13259</v>
      </c>
      <c r="E13888" s="2" t="s">
        <v>40</v>
      </c>
      <c r="F13888" s="2" t="s">
        <v>28364</v>
      </c>
      <c r="G13888" s="15">
        <v>91944444944</v>
      </c>
      <c r="H13888" s="2" t="s">
        <v>20</v>
      </c>
      <c r="I13888" s="1" t="s">
        <v>62</v>
      </c>
      <c r="J13888" s="4" t="s">
        <v>47303</v>
      </c>
      <c r="K13888" s="3" t="s">
        <v>42</v>
      </c>
      <c r="L13888" s="4" t="s">
        <v>47303</v>
      </c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1" t="s">
        <v>11</v>
      </c>
      <c r="AB13888" s="3"/>
      <c r="AC13888" s="23" t="s">
        <v>37869</v>
      </c>
      <c r="AD13888" s="23" t="s">
        <v>40440</v>
      </c>
      <c r="AE13888" t="s">
        <v>35399</v>
      </c>
    </row>
    <row r="13889" spans="1:31" ht="15" customHeight="1">
      <c r="A13889" s="1">
        <v>13888</v>
      </c>
      <c r="B13889" s="1" t="s">
        <v>54</v>
      </c>
      <c r="C13889" s="1" t="s">
        <v>15150</v>
      </c>
      <c r="D13889" s="2" t="s">
        <v>1025</v>
      </c>
      <c r="E13889" s="2" t="s">
        <v>40</v>
      </c>
      <c r="F13889" s="2" t="s">
        <v>32801</v>
      </c>
      <c r="G13889" s="15">
        <v>91944609091</v>
      </c>
      <c r="H13889" s="2" t="s">
        <v>8</v>
      </c>
      <c r="I13889" s="1" t="s">
        <v>62</v>
      </c>
      <c r="J13889" s="4" t="s">
        <v>47303</v>
      </c>
      <c r="K13889" s="11" t="s">
        <v>13</v>
      </c>
      <c r="L13889" s="4" t="s">
        <v>47303</v>
      </c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1" t="s">
        <v>16</v>
      </c>
      <c r="AB13889" s="3"/>
      <c r="AC13889" s="23" t="s">
        <v>37869</v>
      </c>
      <c r="AD13889" s="23" t="s">
        <v>40440</v>
      </c>
      <c r="AE13889" t="s">
        <v>35394</v>
      </c>
    </row>
    <row r="13890" spans="1:31" ht="15" customHeight="1">
      <c r="A13890" s="1">
        <v>13889</v>
      </c>
      <c r="B13890" s="1" t="s">
        <v>54</v>
      </c>
      <c r="C13890" s="1" t="s">
        <v>15151</v>
      </c>
      <c r="D13890" s="2" t="s">
        <v>1305</v>
      </c>
      <c r="E13890" s="2" t="s">
        <v>139</v>
      </c>
      <c r="F13890" s="2" t="s">
        <v>28368</v>
      </c>
      <c r="G13890" s="15">
        <v>91996416611</v>
      </c>
      <c r="H13890" s="2" t="s">
        <v>20</v>
      </c>
      <c r="I13890" s="1" t="s">
        <v>9</v>
      </c>
      <c r="J13890" s="4" t="s">
        <v>47303</v>
      </c>
      <c r="K13890" s="3" t="s">
        <v>17</v>
      </c>
      <c r="L13890" s="4" t="s">
        <v>47303</v>
      </c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1" t="s">
        <v>16</v>
      </c>
      <c r="AB13890" s="3"/>
      <c r="AC13890" s="23" t="s">
        <v>37869</v>
      </c>
      <c r="AD13890" s="23" t="s">
        <v>40440</v>
      </c>
      <c r="AE13890" t="s">
        <v>35410</v>
      </c>
    </row>
    <row r="13891" spans="1:31" ht="15" customHeight="1">
      <c r="A13891" s="1">
        <v>13890</v>
      </c>
      <c r="B13891" s="1" t="s">
        <v>54</v>
      </c>
      <c r="C13891" s="1" t="s">
        <v>15152</v>
      </c>
      <c r="D13891" s="2" t="s">
        <v>2359</v>
      </c>
      <c r="E13891" s="2" t="s">
        <v>553</v>
      </c>
      <c r="F13891" s="2" t="s">
        <v>28369</v>
      </c>
      <c r="G13891" s="15">
        <v>919494449</v>
      </c>
      <c r="H13891" s="2" t="s">
        <v>15</v>
      </c>
      <c r="I13891" s="1" t="s">
        <v>41</v>
      </c>
      <c r="J13891" s="4" t="s">
        <v>47303</v>
      </c>
      <c r="K13891" s="11" t="s">
        <v>13</v>
      </c>
      <c r="L13891" s="4" t="s">
        <v>47303</v>
      </c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1" t="s">
        <v>11</v>
      </c>
      <c r="AB13891" s="3"/>
      <c r="AC13891" s="23" t="s">
        <v>37869</v>
      </c>
      <c r="AD13891" s="23" t="s">
        <v>40440</v>
      </c>
      <c r="AE13891" t="s">
        <v>35409</v>
      </c>
    </row>
    <row r="13892" spans="1:31" ht="15" customHeight="1">
      <c r="A13892" s="1">
        <v>13891</v>
      </c>
      <c r="B13892" s="1" t="s">
        <v>54</v>
      </c>
      <c r="C13892" s="1" t="s">
        <v>15155</v>
      </c>
      <c r="D13892" s="2" t="s">
        <v>6057</v>
      </c>
      <c r="E13892" s="2" t="s">
        <v>40</v>
      </c>
      <c r="F13892" s="2" t="s">
        <v>32802</v>
      </c>
      <c r="G13892" s="15">
        <v>919194664</v>
      </c>
      <c r="H13892" s="2" t="s">
        <v>15</v>
      </c>
      <c r="I13892" s="1" t="s">
        <v>9</v>
      </c>
      <c r="J13892" s="4" t="s">
        <v>47303</v>
      </c>
      <c r="K13892" s="3" t="s">
        <v>17</v>
      </c>
      <c r="L13892" s="4" t="s">
        <v>47303</v>
      </c>
      <c r="M13892" s="4" t="s">
        <v>42</v>
      </c>
      <c r="N13892" s="3" t="str">
        <f>J13892</f>
        <v>[50 lacs - 75 lacs]</v>
      </c>
      <c r="O13892" s="4" t="s">
        <v>13</v>
      </c>
      <c r="P13892" s="3" t="s">
        <v>47303</v>
      </c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1" t="s">
        <v>16</v>
      </c>
      <c r="AB13892" s="3"/>
      <c r="AC13892" s="23" t="s">
        <v>37869</v>
      </c>
      <c r="AD13892" s="23" t="s">
        <v>40440</v>
      </c>
      <c r="AE13892" t="s">
        <v>35399</v>
      </c>
    </row>
    <row r="13893" spans="1:31" ht="15" customHeight="1">
      <c r="A13893" s="1">
        <v>13892</v>
      </c>
      <c r="B13893" s="1" t="s">
        <v>54</v>
      </c>
      <c r="C13893" s="1" t="s">
        <v>15156</v>
      </c>
      <c r="D13893" s="2" t="s">
        <v>1617</v>
      </c>
      <c r="E13893" s="2" t="s">
        <v>328</v>
      </c>
      <c r="F13893" s="2" t="s">
        <v>28371</v>
      </c>
      <c r="G13893" s="15">
        <v>914460160466</v>
      </c>
      <c r="H13893" s="2" t="s">
        <v>20</v>
      </c>
      <c r="I13893" s="1" t="s">
        <v>41</v>
      </c>
      <c r="J13893" s="4" t="s">
        <v>47303</v>
      </c>
      <c r="K13893" s="11" t="s">
        <v>14136</v>
      </c>
      <c r="L13893" s="4" t="s">
        <v>47303</v>
      </c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1" t="s">
        <v>16</v>
      </c>
      <c r="AB13893" s="3"/>
      <c r="AC13893" s="23" t="s">
        <v>37869</v>
      </c>
      <c r="AD13893" s="23" t="s">
        <v>40440</v>
      </c>
      <c r="AE13893" t="s">
        <v>35399</v>
      </c>
    </row>
    <row r="13894" spans="1:31" ht="15" customHeight="1">
      <c r="A13894" s="1">
        <v>13893</v>
      </c>
      <c r="B13894" s="1" t="s">
        <v>54</v>
      </c>
      <c r="C13894" s="1" t="s">
        <v>15157</v>
      </c>
      <c r="D13894" s="2" t="s">
        <v>16007</v>
      </c>
      <c r="E13894" s="2" t="s">
        <v>16008</v>
      </c>
      <c r="F13894" s="2" t="s">
        <v>25353</v>
      </c>
      <c r="G13894" s="15">
        <v>91600904404</v>
      </c>
      <c r="H13894" s="2" t="s">
        <v>37</v>
      </c>
      <c r="I13894" s="1" t="s">
        <v>9</v>
      </c>
      <c r="J13894" s="4" t="s">
        <v>47303</v>
      </c>
      <c r="K13894" s="3" t="s">
        <v>17</v>
      </c>
      <c r="L13894" s="4" t="s">
        <v>47303</v>
      </c>
      <c r="M13894" s="4" t="s">
        <v>42</v>
      </c>
      <c r="N13894" s="3" t="str">
        <f t="shared" ref="N13894:N13900" si="548">J13894</f>
        <v>[50 lacs - 75 lacs]</v>
      </c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1" t="s">
        <v>16</v>
      </c>
      <c r="AB13894" s="3"/>
      <c r="AC13894" s="23" t="s">
        <v>37869</v>
      </c>
      <c r="AD13894" s="23" t="s">
        <v>40440</v>
      </c>
      <c r="AE13894" t="s">
        <v>35410</v>
      </c>
    </row>
    <row r="13895" spans="1:31" ht="15" customHeight="1">
      <c r="A13895" s="1">
        <v>13894</v>
      </c>
      <c r="B13895" s="1" t="s">
        <v>54</v>
      </c>
      <c r="C13895" s="1" t="s">
        <v>15161</v>
      </c>
      <c r="D13895" s="2" t="s">
        <v>5684</v>
      </c>
      <c r="E13895" s="2" t="s">
        <v>139</v>
      </c>
      <c r="F13895" s="2" t="s">
        <v>28375</v>
      </c>
      <c r="G13895" s="15">
        <v>919446449490</v>
      </c>
      <c r="H13895" s="2" t="s">
        <v>15</v>
      </c>
      <c r="I13895" s="1" t="s">
        <v>9</v>
      </c>
      <c r="J13895" s="4" t="s">
        <v>47303</v>
      </c>
      <c r="K13895" s="3" t="s">
        <v>17</v>
      </c>
      <c r="L13895" s="4" t="s">
        <v>47303</v>
      </c>
      <c r="M13895" s="4" t="s">
        <v>42</v>
      </c>
      <c r="N13895" s="3" t="str">
        <f t="shared" si="548"/>
        <v>[50 lacs - 75 lacs]</v>
      </c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1" t="s">
        <v>16</v>
      </c>
      <c r="AB13895" s="3"/>
      <c r="AC13895" s="23" t="s">
        <v>37870</v>
      </c>
      <c r="AD13895" s="23" t="s">
        <v>40440</v>
      </c>
      <c r="AE13895" t="s">
        <v>35409</v>
      </c>
    </row>
    <row r="13896" spans="1:31" ht="15" customHeight="1">
      <c r="A13896" s="1">
        <v>13895</v>
      </c>
      <c r="B13896" s="1" t="s">
        <v>54</v>
      </c>
      <c r="C13896" s="1" t="s">
        <v>15164</v>
      </c>
      <c r="D13896" s="2" t="s">
        <v>39</v>
      </c>
      <c r="E13896" s="2" t="s">
        <v>102</v>
      </c>
      <c r="F13896" s="2" t="s">
        <v>28378</v>
      </c>
      <c r="G13896" s="15">
        <v>9190996161</v>
      </c>
      <c r="H13896" s="2" t="s">
        <v>20</v>
      </c>
      <c r="I13896" s="1" t="s">
        <v>41</v>
      </c>
      <c r="J13896" s="4" t="s">
        <v>47303</v>
      </c>
      <c r="K13896" s="3" t="s">
        <v>17</v>
      </c>
      <c r="L13896" s="4" t="s">
        <v>47303</v>
      </c>
      <c r="M13896" s="4" t="s">
        <v>42</v>
      </c>
      <c r="N13896" s="3" t="str">
        <f t="shared" si="548"/>
        <v>[50 lacs - 75 lacs]</v>
      </c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1" t="s">
        <v>11</v>
      </c>
      <c r="AB13896" s="3"/>
      <c r="AC13896" s="23" t="s">
        <v>37870</v>
      </c>
      <c r="AD13896" s="23" t="s">
        <v>40440</v>
      </c>
      <c r="AE13896" t="s">
        <v>35410</v>
      </c>
    </row>
    <row r="13897" spans="1:31" ht="15" customHeight="1">
      <c r="A13897" s="1">
        <v>13896</v>
      </c>
      <c r="B13897" s="1" t="s">
        <v>54</v>
      </c>
      <c r="C13897" s="1" t="s">
        <v>15169</v>
      </c>
      <c r="D13897" s="2" t="s">
        <v>35441</v>
      </c>
      <c r="E13897" s="2" t="s">
        <v>139</v>
      </c>
      <c r="F13897" s="2" t="s">
        <v>16016</v>
      </c>
      <c r="G13897" s="15">
        <v>91944419666</v>
      </c>
      <c r="H13897" s="2" t="s">
        <v>15</v>
      </c>
      <c r="I13897" s="1" t="s">
        <v>9</v>
      </c>
      <c r="J13897" s="4" t="s">
        <v>47303</v>
      </c>
      <c r="K13897" s="3" t="s">
        <v>17</v>
      </c>
      <c r="L13897" s="4" t="s">
        <v>47303</v>
      </c>
      <c r="M13897" s="4" t="s">
        <v>42</v>
      </c>
      <c r="N13897" s="3" t="str">
        <f t="shared" si="548"/>
        <v>[50 lacs - 75 lacs]</v>
      </c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1" t="s">
        <v>16</v>
      </c>
      <c r="AB13897" s="3"/>
      <c r="AC13897" s="23" t="s">
        <v>37870</v>
      </c>
      <c r="AD13897" s="23" t="s">
        <v>40440</v>
      </c>
      <c r="AE13897" t="s">
        <v>35410</v>
      </c>
    </row>
    <row r="13898" spans="1:31" ht="15" customHeight="1">
      <c r="A13898" s="1">
        <v>13897</v>
      </c>
      <c r="B13898" s="1" t="s">
        <v>54</v>
      </c>
      <c r="C13898" s="1" t="s">
        <v>15172</v>
      </c>
      <c r="D13898" s="2" t="s">
        <v>5407</v>
      </c>
      <c r="E13898" s="2" t="s">
        <v>40</v>
      </c>
      <c r="F13898" s="2" t="s">
        <v>31655</v>
      </c>
      <c r="G13898" s="15">
        <v>91944694661</v>
      </c>
      <c r="H13898" s="2" t="s">
        <v>8</v>
      </c>
      <c r="I13898" s="1" t="s">
        <v>9</v>
      </c>
      <c r="J13898" s="4" t="s">
        <v>47303</v>
      </c>
      <c r="K13898" s="3" t="s">
        <v>17</v>
      </c>
      <c r="L13898" s="4" t="s">
        <v>47303</v>
      </c>
      <c r="M13898" s="4" t="s">
        <v>42</v>
      </c>
      <c r="N13898" s="3" t="str">
        <f t="shared" si="548"/>
        <v>[50 lacs - 75 lacs]</v>
      </c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1" t="s">
        <v>16</v>
      </c>
      <c r="AB13898" s="3"/>
      <c r="AC13898" s="23" t="s">
        <v>37870</v>
      </c>
      <c r="AD13898" s="23" t="s">
        <v>40440</v>
      </c>
      <c r="AE13898" t="s">
        <v>35409</v>
      </c>
    </row>
    <row r="13899" spans="1:31" ht="15" customHeight="1">
      <c r="A13899" s="1">
        <v>13898</v>
      </c>
      <c r="B13899" s="1" t="s">
        <v>54</v>
      </c>
      <c r="C13899" s="1" t="s">
        <v>15186</v>
      </c>
      <c r="D13899" s="2" t="s">
        <v>2412</v>
      </c>
      <c r="E13899" s="2" t="s">
        <v>5056</v>
      </c>
      <c r="F13899" s="2" t="s">
        <v>34872</v>
      </c>
      <c r="G13899" s="15">
        <v>919996946</v>
      </c>
      <c r="H13899" s="2" t="s">
        <v>15</v>
      </c>
      <c r="I13899" s="1" t="s">
        <v>9</v>
      </c>
      <c r="J13899" s="4" t="s">
        <v>47303</v>
      </c>
      <c r="K13899" s="3" t="s">
        <v>17</v>
      </c>
      <c r="L13899" s="4" t="s">
        <v>47303</v>
      </c>
      <c r="M13899" s="4" t="s">
        <v>42</v>
      </c>
      <c r="N13899" s="3" t="str">
        <f t="shared" si="548"/>
        <v>[50 lacs - 75 lacs]</v>
      </c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1" t="s">
        <v>16</v>
      </c>
      <c r="AB13899" s="3"/>
      <c r="AC13899" s="23" t="s">
        <v>37870</v>
      </c>
      <c r="AD13899" s="23" t="s">
        <v>40440</v>
      </c>
      <c r="AE13899" t="s">
        <v>35410</v>
      </c>
    </row>
    <row r="13900" spans="1:31" ht="15" customHeight="1">
      <c r="A13900" s="1">
        <v>13899</v>
      </c>
      <c r="B13900" s="1" t="s">
        <v>54</v>
      </c>
      <c r="C13900" s="1" t="s">
        <v>15190</v>
      </c>
      <c r="D13900" s="2" t="s">
        <v>3770</v>
      </c>
      <c r="E13900" s="2" t="s">
        <v>16024</v>
      </c>
      <c r="F13900" s="2" t="s">
        <v>28395</v>
      </c>
      <c r="G13900" s="15">
        <v>914140004096</v>
      </c>
      <c r="H13900" s="2" t="s">
        <v>15</v>
      </c>
      <c r="I13900" s="1" t="s">
        <v>62</v>
      </c>
      <c r="J13900" s="4" t="s">
        <v>47303</v>
      </c>
      <c r="K13900" s="3" t="s">
        <v>213</v>
      </c>
      <c r="L13900" s="4" t="s">
        <v>47303</v>
      </c>
      <c r="M13900" s="4" t="s">
        <v>17</v>
      </c>
      <c r="N13900" s="3" t="str">
        <f t="shared" si="548"/>
        <v>[50 lacs - 75 lacs]</v>
      </c>
      <c r="O13900" s="4" t="s">
        <v>47347</v>
      </c>
      <c r="P13900" s="3" t="s">
        <v>47303</v>
      </c>
      <c r="Q13900" s="4" t="s">
        <v>14136</v>
      </c>
      <c r="R13900" s="3" t="s">
        <v>47303</v>
      </c>
      <c r="S13900" s="4" t="s">
        <v>47352</v>
      </c>
      <c r="T13900" s="3" t="s">
        <v>47303</v>
      </c>
      <c r="U13900" s="4" t="s">
        <v>13</v>
      </c>
      <c r="V13900" s="3" t="s">
        <v>47303</v>
      </c>
      <c r="W13900" s="4"/>
      <c r="X13900" s="4"/>
      <c r="Y13900" s="4"/>
      <c r="Z13900" s="4"/>
      <c r="AA13900" s="1" t="s">
        <v>11</v>
      </c>
      <c r="AB13900" s="3"/>
      <c r="AC13900" s="23" t="s">
        <v>37870</v>
      </c>
      <c r="AD13900" s="23" t="s">
        <v>40440</v>
      </c>
      <c r="AE13900" t="s">
        <v>35399</v>
      </c>
    </row>
    <row r="13901" spans="1:31" ht="15" customHeight="1">
      <c r="A13901" s="1">
        <v>13900</v>
      </c>
      <c r="B13901" s="1" t="s">
        <v>54</v>
      </c>
      <c r="C13901" s="1" t="s">
        <v>15193</v>
      </c>
      <c r="D13901" s="2" t="s">
        <v>18715</v>
      </c>
      <c r="E13901" s="2" t="s">
        <v>362</v>
      </c>
      <c r="F13901" s="2" t="s">
        <v>28397</v>
      </c>
      <c r="G13901" s="15">
        <v>919099491099</v>
      </c>
      <c r="H13901" s="2" t="s">
        <v>8</v>
      </c>
      <c r="I13901" s="1" t="s">
        <v>9</v>
      </c>
      <c r="J13901" s="4" t="s">
        <v>47303</v>
      </c>
      <c r="K13901" s="3" t="s">
        <v>42</v>
      </c>
      <c r="L13901" s="4" t="s">
        <v>47303</v>
      </c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1" t="s">
        <v>16</v>
      </c>
      <c r="AB13901" s="3"/>
      <c r="AC13901" s="23" t="s">
        <v>37870</v>
      </c>
      <c r="AD13901" s="23" t="s">
        <v>40440</v>
      </c>
      <c r="AE13901" t="s">
        <v>35409</v>
      </c>
    </row>
    <row r="13902" spans="1:31" ht="15" customHeight="1">
      <c r="A13902" s="1">
        <v>13901</v>
      </c>
      <c r="B13902" s="1" t="s">
        <v>54</v>
      </c>
      <c r="C13902" s="1" t="s">
        <v>15197</v>
      </c>
      <c r="D13902" s="2" t="s">
        <v>5328</v>
      </c>
      <c r="E13902" s="2" t="s">
        <v>16026</v>
      </c>
      <c r="F13902" s="2" t="s">
        <v>28400</v>
      </c>
      <c r="G13902" s="15">
        <v>919444114494</v>
      </c>
      <c r="H13902" s="2" t="s">
        <v>37</v>
      </c>
      <c r="I13902" s="1" t="s">
        <v>41</v>
      </c>
      <c r="J13902" s="4" t="s">
        <v>47303</v>
      </c>
      <c r="K13902" s="3" t="s">
        <v>17</v>
      </c>
      <c r="L13902" s="4" t="s">
        <v>47303</v>
      </c>
      <c r="M13902" s="4" t="s">
        <v>42</v>
      </c>
      <c r="N13902" s="3" t="str">
        <f t="shared" ref="N13902:N13904" si="549">J13902</f>
        <v>[50 lacs - 75 lacs]</v>
      </c>
      <c r="O13902" s="4" t="s">
        <v>14137</v>
      </c>
      <c r="P13902" s="3" t="s">
        <v>47303</v>
      </c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1" t="s">
        <v>11</v>
      </c>
      <c r="AB13902" s="3"/>
      <c r="AC13902" s="23" t="s">
        <v>37870</v>
      </c>
      <c r="AD13902" s="23" t="s">
        <v>40440</v>
      </c>
      <c r="AE13902" t="s">
        <v>35410</v>
      </c>
    </row>
    <row r="13903" spans="1:31" ht="15" customHeight="1">
      <c r="A13903" s="1">
        <v>13902</v>
      </c>
      <c r="B13903" s="1" t="s">
        <v>54</v>
      </c>
      <c r="C13903" s="1" t="s">
        <v>15198</v>
      </c>
      <c r="D13903" s="2" t="s">
        <v>35590</v>
      </c>
      <c r="E13903" s="2" t="s">
        <v>10471</v>
      </c>
      <c r="F13903" s="2" t="s">
        <v>28401</v>
      </c>
      <c r="G13903" s="15">
        <v>91944499999</v>
      </c>
      <c r="H13903" s="2" t="s">
        <v>15</v>
      </c>
      <c r="I13903" s="1" t="s">
        <v>9</v>
      </c>
      <c r="J13903" s="4" t="s">
        <v>47303</v>
      </c>
      <c r="K13903" s="3" t="s">
        <v>17</v>
      </c>
      <c r="L13903" s="4" t="s">
        <v>47303</v>
      </c>
      <c r="M13903" s="4" t="s">
        <v>42</v>
      </c>
      <c r="N13903" s="3" t="str">
        <f t="shared" si="549"/>
        <v>[50 lacs - 75 lacs]</v>
      </c>
      <c r="O13903" s="4" t="s">
        <v>14137</v>
      </c>
      <c r="P13903" s="3" t="s">
        <v>47303</v>
      </c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1" t="s">
        <v>16</v>
      </c>
      <c r="AB13903" s="3"/>
      <c r="AC13903" s="23" t="s">
        <v>37870</v>
      </c>
      <c r="AD13903" s="23" t="s">
        <v>40440</v>
      </c>
      <c r="AE13903" t="s">
        <v>35409</v>
      </c>
    </row>
    <row r="13904" spans="1:31" ht="15" customHeight="1">
      <c r="A13904" s="1">
        <v>13903</v>
      </c>
      <c r="B13904" s="1" t="s">
        <v>54</v>
      </c>
      <c r="C13904" s="1" t="s">
        <v>15199</v>
      </c>
      <c r="D13904" s="2" t="s">
        <v>16027</v>
      </c>
      <c r="E13904" s="2" t="s">
        <v>558</v>
      </c>
      <c r="F13904" s="2" t="s">
        <v>28402</v>
      </c>
      <c r="G13904" s="15">
        <v>919099649499</v>
      </c>
      <c r="H13904" s="2" t="s">
        <v>15</v>
      </c>
      <c r="I13904" s="1" t="s">
        <v>9</v>
      </c>
      <c r="J13904" s="4" t="s">
        <v>47303</v>
      </c>
      <c r="K13904" s="3" t="s">
        <v>42</v>
      </c>
      <c r="L13904" s="4" t="s">
        <v>47303</v>
      </c>
      <c r="M13904" s="4" t="s">
        <v>14136</v>
      </c>
      <c r="N13904" s="3" t="str">
        <f t="shared" si="549"/>
        <v>[50 lacs - 75 lacs]</v>
      </c>
      <c r="O13904" s="4" t="s">
        <v>14137</v>
      </c>
      <c r="P13904" s="3" t="s">
        <v>47303</v>
      </c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1" t="s">
        <v>11</v>
      </c>
      <c r="AB13904" s="3"/>
      <c r="AC13904" s="23" t="s">
        <v>37870</v>
      </c>
      <c r="AD13904" s="23" t="s">
        <v>40440</v>
      </c>
      <c r="AE13904" t="s">
        <v>35394</v>
      </c>
    </row>
    <row r="13905" spans="1:31" ht="15" customHeight="1">
      <c r="A13905" s="1">
        <v>13904</v>
      </c>
      <c r="B13905" s="1" t="s">
        <v>54</v>
      </c>
      <c r="C13905" s="1" t="s">
        <v>15200</v>
      </c>
      <c r="D13905" s="2" t="s">
        <v>1603</v>
      </c>
      <c r="E13905" s="2" t="s">
        <v>90</v>
      </c>
      <c r="F13905" s="2" t="s">
        <v>28403</v>
      </c>
      <c r="G13905" s="15">
        <v>91949466646</v>
      </c>
      <c r="H13905" s="2" t="s">
        <v>15</v>
      </c>
      <c r="I13905" s="1" t="s">
        <v>9</v>
      </c>
      <c r="J13905" s="4" t="s">
        <v>47303</v>
      </c>
      <c r="K13905" s="3" t="s">
        <v>17</v>
      </c>
      <c r="L13905" s="4" t="s">
        <v>47303</v>
      </c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1" t="s">
        <v>16</v>
      </c>
      <c r="AB13905" s="3"/>
      <c r="AC13905" s="23" t="s">
        <v>37870</v>
      </c>
      <c r="AD13905" s="23" t="s">
        <v>40440</v>
      </c>
      <c r="AE13905" t="s">
        <v>35399</v>
      </c>
    </row>
    <row r="13906" spans="1:31" ht="15" customHeight="1">
      <c r="A13906" s="1">
        <v>13905</v>
      </c>
      <c r="B13906" s="1" t="s">
        <v>54</v>
      </c>
      <c r="C13906" s="1" t="s">
        <v>15207</v>
      </c>
      <c r="D13906" s="2" t="s">
        <v>1689</v>
      </c>
      <c r="E13906" s="2" t="s">
        <v>87</v>
      </c>
      <c r="F13906" s="2" t="s">
        <v>28408</v>
      </c>
      <c r="G13906" s="15">
        <v>919494644496</v>
      </c>
      <c r="H13906" s="2" t="s">
        <v>8</v>
      </c>
      <c r="I13906" s="1" t="s">
        <v>37779</v>
      </c>
      <c r="J13906" s="4" t="s">
        <v>47303</v>
      </c>
      <c r="K13906" s="3" t="s">
        <v>17</v>
      </c>
      <c r="L13906" s="4" t="s">
        <v>47303</v>
      </c>
      <c r="M13906" s="4" t="s">
        <v>42</v>
      </c>
      <c r="N13906" s="3" t="str">
        <f>J13906</f>
        <v>[50 lacs - 75 lacs]</v>
      </c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1" t="s">
        <v>16</v>
      </c>
      <c r="AB13906" s="3"/>
      <c r="AC13906" s="23" t="s">
        <v>37870</v>
      </c>
      <c r="AD13906" s="23" t="s">
        <v>40440</v>
      </c>
      <c r="AE13906" t="s">
        <v>35409</v>
      </c>
    </row>
    <row r="13907" spans="1:31" ht="15" customHeight="1">
      <c r="A13907" s="1">
        <v>13906</v>
      </c>
      <c r="B13907" s="1" t="s">
        <v>54</v>
      </c>
      <c r="C13907" s="1" t="s">
        <v>15209</v>
      </c>
      <c r="D13907" s="2" t="s">
        <v>11292</v>
      </c>
      <c r="E13907" s="2" t="s">
        <v>139</v>
      </c>
      <c r="F13907" s="2" t="s">
        <v>28410</v>
      </c>
      <c r="G13907" s="15">
        <v>919649944</v>
      </c>
      <c r="H13907" s="2" t="s">
        <v>8</v>
      </c>
      <c r="I13907" s="1" t="s">
        <v>9</v>
      </c>
      <c r="J13907" s="4" t="s">
        <v>47303</v>
      </c>
      <c r="K13907" s="11" t="s">
        <v>14137</v>
      </c>
      <c r="L13907" s="4" t="s">
        <v>47303</v>
      </c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1" t="s">
        <v>16</v>
      </c>
      <c r="AB13907" s="3"/>
      <c r="AC13907" s="23" t="s">
        <v>37870</v>
      </c>
      <c r="AD13907" s="23" t="s">
        <v>40440</v>
      </c>
      <c r="AE13907" t="s">
        <v>35409</v>
      </c>
    </row>
    <row r="13908" spans="1:31" ht="15" customHeight="1">
      <c r="A13908" s="1">
        <v>13907</v>
      </c>
      <c r="B13908" s="1" t="s">
        <v>54</v>
      </c>
      <c r="C13908" s="1" t="s">
        <v>15212</v>
      </c>
      <c r="D13908" s="2" t="s">
        <v>92</v>
      </c>
      <c r="E13908" s="2" t="s">
        <v>40</v>
      </c>
      <c r="F13908" s="2" t="s">
        <v>16031</v>
      </c>
      <c r="G13908" s="15">
        <v>91944600046</v>
      </c>
      <c r="H13908" s="2" t="s">
        <v>8</v>
      </c>
      <c r="I13908" s="1" t="s">
        <v>41</v>
      </c>
      <c r="J13908" s="4" t="s">
        <v>47303</v>
      </c>
      <c r="K13908" s="3" t="s">
        <v>17</v>
      </c>
      <c r="L13908" s="4" t="s">
        <v>47303</v>
      </c>
      <c r="M13908" s="4" t="s">
        <v>14137</v>
      </c>
      <c r="N13908" s="3" t="str">
        <f t="shared" ref="N13908:N13909" si="550">J13908</f>
        <v>[50 lacs - 75 lacs]</v>
      </c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1" t="s">
        <v>16</v>
      </c>
      <c r="AB13908" s="3"/>
      <c r="AC13908" s="23" t="s">
        <v>37870</v>
      </c>
      <c r="AD13908" s="23" t="s">
        <v>40440</v>
      </c>
      <c r="AE13908" t="s">
        <v>35409</v>
      </c>
    </row>
    <row r="13909" spans="1:31" ht="15" customHeight="1">
      <c r="A13909" s="1">
        <v>13908</v>
      </c>
      <c r="B13909" s="1" t="s">
        <v>54</v>
      </c>
      <c r="C13909" s="1" t="s">
        <v>15213</v>
      </c>
      <c r="D13909" s="2" t="s">
        <v>1025</v>
      </c>
      <c r="E13909" s="2" t="s">
        <v>217</v>
      </c>
      <c r="F13909" s="2" t="s">
        <v>32810</v>
      </c>
      <c r="G13909" s="15">
        <v>9199616444</v>
      </c>
      <c r="H13909" s="2" t="s">
        <v>8</v>
      </c>
      <c r="I13909" s="1" t="s">
        <v>9</v>
      </c>
      <c r="J13909" s="4" t="s">
        <v>47303</v>
      </c>
      <c r="K13909" s="11" t="s">
        <v>14137</v>
      </c>
      <c r="L13909" s="4" t="s">
        <v>47303</v>
      </c>
      <c r="M13909" s="4" t="s">
        <v>13</v>
      </c>
      <c r="N13909" s="3" t="str">
        <f t="shared" si="550"/>
        <v>[50 lacs - 75 lacs]</v>
      </c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1" t="s">
        <v>16</v>
      </c>
      <c r="AB13909" s="3"/>
      <c r="AC13909" s="23" t="s">
        <v>37870</v>
      </c>
      <c r="AD13909" s="23" t="s">
        <v>40440</v>
      </c>
      <c r="AE13909" t="s">
        <v>35409</v>
      </c>
    </row>
    <row r="13910" spans="1:31" ht="15" customHeight="1">
      <c r="A13910" s="1">
        <v>13909</v>
      </c>
      <c r="B13910" s="1" t="s">
        <v>54</v>
      </c>
      <c r="C13910" s="1" t="s">
        <v>15214</v>
      </c>
      <c r="D13910" s="2" t="s">
        <v>16032</v>
      </c>
      <c r="E13910" s="2" t="s">
        <v>40</v>
      </c>
      <c r="F13910" s="2" t="s">
        <v>22849</v>
      </c>
      <c r="G13910" s="15">
        <v>91446066964</v>
      </c>
      <c r="H13910" s="2" t="s">
        <v>132</v>
      </c>
      <c r="I13910" s="1" t="s">
        <v>62</v>
      </c>
      <c r="J13910" s="4" t="s">
        <v>47303</v>
      </c>
      <c r="K13910" s="11" t="s">
        <v>14136</v>
      </c>
      <c r="L13910" s="4" t="s">
        <v>47303</v>
      </c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1" t="s">
        <v>16</v>
      </c>
      <c r="AB13910" s="3"/>
      <c r="AC13910" s="23" t="s">
        <v>37870</v>
      </c>
      <c r="AD13910" s="23" t="s">
        <v>40440</v>
      </c>
      <c r="AE13910" t="s">
        <v>35409</v>
      </c>
    </row>
    <row r="13911" spans="1:31" ht="15" customHeight="1">
      <c r="A13911" s="1">
        <v>13910</v>
      </c>
      <c r="B13911" s="1" t="s">
        <v>54</v>
      </c>
      <c r="C13911" s="1" t="s">
        <v>15218</v>
      </c>
      <c r="D13911" s="2" t="s">
        <v>4668</v>
      </c>
      <c r="E13911" s="2" t="s">
        <v>16033</v>
      </c>
      <c r="F13911" s="2" t="s">
        <v>28415</v>
      </c>
      <c r="G13911" s="15">
        <v>9169446911</v>
      </c>
      <c r="H13911" s="2" t="s">
        <v>15</v>
      </c>
      <c r="I13911" s="1" t="s">
        <v>9</v>
      </c>
      <c r="J13911" s="4" t="s">
        <v>47303</v>
      </c>
      <c r="K13911" s="3" t="s">
        <v>42</v>
      </c>
      <c r="L13911" s="4" t="s">
        <v>47303</v>
      </c>
      <c r="M13911" s="4" t="s">
        <v>14137</v>
      </c>
      <c r="N13911" s="3" t="str">
        <f t="shared" ref="N13911:N13915" si="551">J13911</f>
        <v>[50 lacs - 75 lacs]</v>
      </c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1" t="s">
        <v>11</v>
      </c>
      <c r="AB13911" s="3"/>
      <c r="AC13911" s="23" t="s">
        <v>37871</v>
      </c>
      <c r="AD13911" s="23" t="s">
        <v>40440</v>
      </c>
      <c r="AE13911" t="s">
        <v>35394</v>
      </c>
    </row>
    <row r="13912" spans="1:31" ht="15" customHeight="1">
      <c r="A13912" s="1">
        <v>13911</v>
      </c>
      <c r="B13912" s="1" t="s">
        <v>54</v>
      </c>
      <c r="C13912" s="1" t="s">
        <v>15219</v>
      </c>
      <c r="D13912" s="2" t="s">
        <v>2776</v>
      </c>
      <c r="E13912" s="2" t="s">
        <v>139</v>
      </c>
      <c r="F13912" s="2" t="s">
        <v>28416</v>
      </c>
      <c r="G13912" s="15">
        <v>91949409409</v>
      </c>
      <c r="H13912" s="2" t="s">
        <v>37</v>
      </c>
      <c r="I13912" s="1" t="s">
        <v>9</v>
      </c>
      <c r="J13912" s="4" t="s">
        <v>47303</v>
      </c>
      <c r="K13912" s="3" t="s">
        <v>42</v>
      </c>
      <c r="L13912" s="4" t="s">
        <v>47303</v>
      </c>
      <c r="M13912" s="4" t="s">
        <v>14137</v>
      </c>
      <c r="N13912" s="3" t="str">
        <f t="shared" si="551"/>
        <v>[50 lacs - 75 lacs]</v>
      </c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1" t="s">
        <v>16</v>
      </c>
      <c r="AB13912" s="3"/>
      <c r="AC13912" s="23" t="s">
        <v>37871</v>
      </c>
      <c r="AD13912" s="23" t="s">
        <v>40440</v>
      </c>
      <c r="AE13912" t="s">
        <v>35399</v>
      </c>
    </row>
    <row r="13913" spans="1:31" ht="15" customHeight="1">
      <c r="A13913" s="1">
        <v>13912</v>
      </c>
      <c r="B13913" s="1" t="s">
        <v>54</v>
      </c>
      <c r="C13913" s="1" t="s">
        <v>15220</v>
      </c>
      <c r="D13913" s="2" t="s">
        <v>2721</v>
      </c>
      <c r="E13913" s="2" t="s">
        <v>102</v>
      </c>
      <c r="F13913" s="2" t="s">
        <v>28417</v>
      </c>
      <c r="G13913" s="15">
        <v>91949699069</v>
      </c>
      <c r="H13913" s="2" t="s">
        <v>37</v>
      </c>
      <c r="I13913" s="1" t="s">
        <v>62</v>
      </c>
      <c r="J13913" s="4" t="s">
        <v>47303</v>
      </c>
      <c r="K13913" s="3" t="s">
        <v>17</v>
      </c>
      <c r="L13913" s="4" t="s">
        <v>47303</v>
      </c>
      <c r="M13913" s="4" t="s">
        <v>42</v>
      </c>
      <c r="N13913" s="3" t="str">
        <f t="shared" si="551"/>
        <v>[50 lacs - 75 lacs]</v>
      </c>
      <c r="O13913" s="4" t="s">
        <v>14137</v>
      </c>
      <c r="P13913" s="3" t="s">
        <v>47303</v>
      </c>
      <c r="Q13913" s="4" t="s">
        <v>13</v>
      </c>
      <c r="R13913" s="3" t="s">
        <v>47303</v>
      </c>
      <c r="S13913" s="4"/>
      <c r="T13913" s="4"/>
      <c r="U13913" s="4"/>
      <c r="V13913" s="4"/>
      <c r="W13913" s="4"/>
      <c r="X13913" s="4"/>
      <c r="Y13913" s="4"/>
      <c r="Z13913" s="4"/>
      <c r="AA13913" s="1" t="s">
        <v>11</v>
      </c>
      <c r="AB13913" s="3"/>
      <c r="AC13913" s="23" t="s">
        <v>37871</v>
      </c>
      <c r="AD13913" s="23" t="s">
        <v>40440</v>
      </c>
      <c r="AE13913" t="s">
        <v>35399</v>
      </c>
    </row>
    <row r="13914" spans="1:31" ht="15" customHeight="1">
      <c r="A13914" s="1">
        <v>13913</v>
      </c>
      <c r="B13914" s="1" t="s">
        <v>54</v>
      </c>
      <c r="C13914" s="1" t="s">
        <v>15223</v>
      </c>
      <c r="D13914" s="2" t="s">
        <v>995</v>
      </c>
      <c r="E13914" s="2" t="s">
        <v>16036</v>
      </c>
      <c r="F13914" s="2" t="s">
        <v>28420</v>
      </c>
      <c r="G13914" s="15">
        <v>91994494494</v>
      </c>
      <c r="H13914" s="2" t="s">
        <v>132</v>
      </c>
      <c r="I13914" s="1" t="s">
        <v>62</v>
      </c>
      <c r="J13914" s="4" t="s">
        <v>47303</v>
      </c>
      <c r="K13914" s="3" t="s">
        <v>42</v>
      </c>
      <c r="L13914" s="4" t="s">
        <v>47303</v>
      </c>
      <c r="M13914" s="4" t="s">
        <v>14137</v>
      </c>
      <c r="N13914" s="3" t="str">
        <f t="shared" si="551"/>
        <v>[50 lacs - 75 lacs]</v>
      </c>
      <c r="O13914" s="4" t="s">
        <v>13</v>
      </c>
      <c r="P13914" s="3" t="s">
        <v>47303</v>
      </c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1" t="s">
        <v>11</v>
      </c>
      <c r="AB13914" s="3"/>
      <c r="AC13914" s="23" t="s">
        <v>37871</v>
      </c>
      <c r="AD13914" s="23" t="s">
        <v>40440</v>
      </c>
      <c r="AE13914" t="s">
        <v>35399</v>
      </c>
    </row>
    <row r="13915" spans="1:31" ht="15" customHeight="1">
      <c r="A13915" s="1">
        <v>13914</v>
      </c>
      <c r="B13915" s="1" t="s">
        <v>54</v>
      </c>
      <c r="C13915" s="1" t="s">
        <v>15229</v>
      </c>
      <c r="D13915" s="2" t="s">
        <v>40</v>
      </c>
      <c r="E13915" s="2" t="s">
        <v>16039</v>
      </c>
      <c r="F13915" s="2" t="s">
        <v>28425</v>
      </c>
      <c r="G13915" s="15">
        <v>919944604969</v>
      </c>
      <c r="H13915" s="2" t="s">
        <v>15</v>
      </c>
      <c r="I13915" s="1" t="s">
        <v>9</v>
      </c>
      <c r="J13915" s="4" t="s">
        <v>47303</v>
      </c>
      <c r="K13915" s="3" t="s">
        <v>17</v>
      </c>
      <c r="L13915" s="4" t="s">
        <v>47303</v>
      </c>
      <c r="M13915" s="4" t="s">
        <v>42</v>
      </c>
      <c r="N13915" s="3" t="str">
        <f t="shared" si="551"/>
        <v>[50 lacs - 75 lacs]</v>
      </c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1" t="s">
        <v>16</v>
      </c>
      <c r="AC13915" s="23" t="s">
        <v>37871</v>
      </c>
      <c r="AD13915" s="23" t="s">
        <v>40440</v>
      </c>
      <c r="AE13915" t="s">
        <v>35394</v>
      </c>
    </row>
    <row r="13916" spans="1:31" ht="15" customHeight="1">
      <c r="A13916" s="1">
        <v>13915</v>
      </c>
      <c r="B13916" s="1" t="s">
        <v>54</v>
      </c>
      <c r="C13916" s="1" t="s">
        <v>15230</v>
      </c>
      <c r="D13916" s="2" t="s">
        <v>536</v>
      </c>
      <c r="E13916" s="2" t="s">
        <v>40</v>
      </c>
      <c r="F13916" s="2" t="s">
        <v>32812</v>
      </c>
      <c r="G13916" s="15">
        <v>9194964966</v>
      </c>
      <c r="H13916" s="2" t="s">
        <v>132</v>
      </c>
      <c r="I13916" s="1" t="s">
        <v>41</v>
      </c>
      <c r="J13916" s="4" t="s">
        <v>47303</v>
      </c>
      <c r="K13916" s="3" t="s">
        <v>42</v>
      </c>
      <c r="L13916" s="4" t="s">
        <v>47303</v>
      </c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1" t="s">
        <v>16</v>
      </c>
      <c r="AC13916" s="23" t="s">
        <v>37871</v>
      </c>
      <c r="AD13916" s="23" t="s">
        <v>40440</v>
      </c>
      <c r="AE13916" t="s">
        <v>35410</v>
      </c>
    </row>
    <row r="13917" spans="1:31" ht="15" customHeight="1">
      <c r="A13917" s="1">
        <v>13916</v>
      </c>
      <c r="B13917" s="1" t="s">
        <v>54</v>
      </c>
      <c r="C13917" s="1" t="s">
        <v>15232</v>
      </c>
      <c r="D13917" s="2" t="s">
        <v>784</v>
      </c>
      <c r="E13917" s="2" t="s">
        <v>758</v>
      </c>
      <c r="F13917" s="2" t="s">
        <v>28427</v>
      </c>
      <c r="G13917" s="15">
        <v>91944696196</v>
      </c>
      <c r="H13917" s="2" t="s">
        <v>15</v>
      </c>
      <c r="I13917" s="1" t="s">
        <v>9</v>
      </c>
      <c r="J13917" s="4" t="s">
        <v>47303</v>
      </c>
      <c r="K13917" s="3" t="s">
        <v>42</v>
      </c>
      <c r="L13917" s="4" t="s">
        <v>47303</v>
      </c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1" t="s">
        <v>16</v>
      </c>
      <c r="AC13917" s="23" t="s">
        <v>37871</v>
      </c>
      <c r="AD13917" s="23" t="s">
        <v>40440</v>
      </c>
      <c r="AE13917" t="s">
        <v>35409</v>
      </c>
    </row>
    <row r="13918" spans="1:31" ht="15" customHeight="1">
      <c r="A13918" s="1">
        <v>13917</v>
      </c>
      <c r="B13918" s="1" t="s">
        <v>54</v>
      </c>
      <c r="C13918" s="1" t="s">
        <v>15238</v>
      </c>
      <c r="D13918" s="2" t="s">
        <v>2639</v>
      </c>
      <c r="E13918" s="2" t="s">
        <v>16042</v>
      </c>
      <c r="F13918" s="2" t="s">
        <v>34874</v>
      </c>
      <c r="G13918" s="15">
        <v>919449490416</v>
      </c>
      <c r="H13918" s="2" t="s">
        <v>132</v>
      </c>
      <c r="I13918" s="1" t="s">
        <v>62</v>
      </c>
      <c r="J13918" s="4" t="s">
        <v>47303</v>
      </c>
      <c r="K13918" s="11" t="s">
        <v>13</v>
      </c>
      <c r="L13918" s="4" t="s">
        <v>47303</v>
      </c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1" t="s">
        <v>11</v>
      </c>
      <c r="AC13918" s="23" t="s">
        <v>37871</v>
      </c>
      <c r="AD13918" s="23" t="s">
        <v>40440</v>
      </c>
      <c r="AE13918" t="s">
        <v>35399</v>
      </c>
    </row>
    <row r="13919" spans="1:31" ht="15" customHeight="1">
      <c r="A13919" s="1">
        <v>13918</v>
      </c>
      <c r="B13919" s="1" t="s">
        <v>54</v>
      </c>
      <c r="C13919" s="1" t="s">
        <v>15239</v>
      </c>
      <c r="D13919" s="2" t="s">
        <v>92</v>
      </c>
      <c r="E13919" s="2" t="s">
        <v>16043</v>
      </c>
      <c r="F13919" s="2" t="s">
        <v>34875</v>
      </c>
      <c r="G13919" s="15">
        <v>919099409400</v>
      </c>
      <c r="H13919" s="2" t="s">
        <v>15</v>
      </c>
      <c r="I13919" s="1" t="s">
        <v>9</v>
      </c>
      <c r="J13919" s="4" t="s">
        <v>47303</v>
      </c>
      <c r="K13919" s="3" t="s">
        <v>42</v>
      </c>
      <c r="L13919" s="4" t="s">
        <v>47303</v>
      </c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1" t="s">
        <v>16</v>
      </c>
      <c r="AC13919" s="23" t="s">
        <v>37871</v>
      </c>
      <c r="AD13919" s="23" t="s">
        <v>40440</v>
      </c>
      <c r="AE13919" t="s">
        <v>35399</v>
      </c>
    </row>
    <row r="13920" spans="1:31" ht="15" customHeight="1">
      <c r="A13920" s="1">
        <v>13919</v>
      </c>
      <c r="B13920" s="1" t="s">
        <v>54</v>
      </c>
      <c r="C13920" s="1" t="s">
        <v>15240</v>
      </c>
      <c r="D13920" s="2" t="s">
        <v>16044</v>
      </c>
      <c r="E13920" s="2" t="s">
        <v>1865</v>
      </c>
      <c r="F13920" s="2" t="s">
        <v>34876</v>
      </c>
      <c r="G13920" s="15">
        <v>9144016664</v>
      </c>
      <c r="H13920" s="2" t="s">
        <v>8</v>
      </c>
      <c r="I13920" s="1" t="s">
        <v>62</v>
      </c>
      <c r="J13920" s="4" t="s">
        <v>47303</v>
      </c>
      <c r="K13920" s="3" t="s">
        <v>17</v>
      </c>
      <c r="L13920" s="4" t="s">
        <v>47303</v>
      </c>
      <c r="M13920" s="4" t="s">
        <v>42</v>
      </c>
      <c r="N13920" s="3" t="str">
        <f t="shared" ref="N13920:N13922" si="552">J13920</f>
        <v>[50 lacs - 75 lacs]</v>
      </c>
      <c r="O13920" s="4" t="s">
        <v>47348</v>
      </c>
      <c r="P13920" s="3" t="s">
        <v>47303</v>
      </c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1" t="s">
        <v>11</v>
      </c>
      <c r="AC13920" s="23" t="s">
        <v>37871</v>
      </c>
      <c r="AD13920" s="23" t="s">
        <v>40440</v>
      </c>
      <c r="AE13920" t="s">
        <v>35410</v>
      </c>
    </row>
    <row r="13921" spans="1:31" ht="15" customHeight="1">
      <c r="A13921" s="1">
        <v>13920</v>
      </c>
      <c r="B13921" s="1" t="s">
        <v>54</v>
      </c>
      <c r="C13921" s="1" t="s">
        <v>15244</v>
      </c>
      <c r="D13921" s="2" t="s">
        <v>48</v>
      </c>
      <c r="E13921" s="2" t="s">
        <v>3162</v>
      </c>
      <c r="F13921" s="2" t="s">
        <v>28434</v>
      </c>
      <c r="G13921" s="15">
        <v>91944604444</v>
      </c>
      <c r="H13921" s="2" t="s">
        <v>132</v>
      </c>
      <c r="I13921" s="1" t="s">
        <v>9</v>
      </c>
      <c r="J13921" s="4" t="s">
        <v>47303</v>
      </c>
      <c r="K13921" s="3" t="s">
        <v>17</v>
      </c>
      <c r="L13921" s="4" t="s">
        <v>47303</v>
      </c>
      <c r="M13921" s="4" t="s">
        <v>42</v>
      </c>
      <c r="N13921" s="3" t="str">
        <f t="shared" si="552"/>
        <v>[50 lacs - 75 lacs]</v>
      </c>
      <c r="O13921" s="4" t="s">
        <v>13</v>
      </c>
      <c r="P13921" s="3" t="s">
        <v>47303</v>
      </c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1" t="s">
        <v>16</v>
      </c>
      <c r="AC13921" s="23" t="s">
        <v>37871</v>
      </c>
      <c r="AD13921" s="23" t="s">
        <v>40440</v>
      </c>
      <c r="AE13921" t="s">
        <v>35394</v>
      </c>
    </row>
    <row r="13922" spans="1:31" ht="15" customHeight="1">
      <c r="A13922" s="1">
        <v>13921</v>
      </c>
      <c r="B13922" s="1" t="s">
        <v>54</v>
      </c>
      <c r="C13922" s="1" t="s">
        <v>15247</v>
      </c>
      <c r="D13922" s="2" t="s">
        <v>605</v>
      </c>
      <c r="E13922" s="2" t="s">
        <v>29</v>
      </c>
      <c r="F13922" s="2" t="s">
        <v>32813</v>
      </c>
      <c r="G13922" s="15">
        <v>919944996096</v>
      </c>
      <c r="H13922" s="2" t="s">
        <v>37</v>
      </c>
      <c r="I13922" s="1" t="s">
        <v>62</v>
      </c>
      <c r="J13922" s="4" t="s">
        <v>47303</v>
      </c>
      <c r="K13922" s="3" t="s">
        <v>17</v>
      </c>
      <c r="L13922" s="4" t="s">
        <v>47303</v>
      </c>
      <c r="M13922" s="4" t="s">
        <v>42</v>
      </c>
      <c r="N13922" s="3" t="str">
        <f t="shared" si="552"/>
        <v>[50 lacs - 75 lacs]</v>
      </c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1" t="s">
        <v>16</v>
      </c>
      <c r="AC13922" s="23" t="s">
        <v>37871</v>
      </c>
      <c r="AD13922" s="23" t="s">
        <v>40440</v>
      </c>
      <c r="AE13922" t="s">
        <v>35410</v>
      </c>
    </row>
    <row r="13923" spans="1:31" ht="15" customHeight="1">
      <c r="A13923" s="1">
        <v>13922</v>
      </c>
      <c r="B13923" s="1" t="s">
        <v>54</v>
      </c>
      <c r="C13923" s="1" t="s">
        <v>15251</v>
      </c>
      <c r="D13923" s="2" t="s">
        <v>2572</v>
      </c>
      <c r="E13923" s="2" t="s">
        <v>1577</v>
      </c>
      <c r="F13923" s="2" t="s">
        <v>28437</v>
      </c>
      <c r="G13923" s="15">
        <v>919499119</v>
      </c>
      <c r="H13923" s="2" t="s">
        <v>37</v>
      </c>
      <c r="I13923" s="1" t="s">
        <v>9</v>
      </c>
      <c r="J13923" s="4" t="s">
        <v>47303</v>
      </c>
      <c r="K13923" s="3" t="s">
        <v>17</v>
      </c>
      <c r="L13923" s="4" t="s">
        <v>47303</v>
      </c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1" t="s">
        <v>16</v>
      </c>
      <c r="AC13923" s="23" t="s">
        <v>37872</v>
      </c>
      <c r="AD13923" s="23" t="s">
        <v>40440</v>
      </c>
      <c r="AE13923" t="s">
        <v>35409</v>
      </c>
    </row>
    <row r="13924" spans="1:31" ht="15" customHeight="1">
      <c r="A13924" s="1">
        <v>13923</v>
      </c>
      <c r="B13924" s="1" t="s">
        <v>54</v>
      </c>
      <c r="C13924" s="1" t="s">
        <v>15266</v>
      </c>
      <c r="D13924" s="2" t="s">
        <v>230</v>
      </c>
      <c r="E13924" s="2" t="s">
        <v>328</v>
      </c>
      <c r="F13924" s="2" t="s">
        <v>28448</v>
      </c>
      <c r="G13924" s="15">
        <v>9194661419</v>
      </c>
      <c r="H13924" s="2" t="s">
        <v>8</v>
      </c>
      <c r="I13924" s="1" t="s">
        <v>41</v>
      </c>
      <c r="J13924" s="4" t="s">
        <v>47303</v>
      </c>
      <c r="K13924" s="11" t="s">
        <v>14137</v>
      </c>
      <c r="L13924" s="4" t="s">
        <v>47303</v>
      </c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1" t="s">
        <v>16</v>
      </c>
      <c r="AC13924" s="23" t="s">
        <v>37872</v>
      </c>
      <c r="AD13924" s="23" t="s">
        <v>40440</v>
      </c>
      <c r="AE13924" t="s">
        <v>35409</v>
      </c>
    </row>
    <row r="13925" spans="1:31" ht="15" customHeight="1">
      <c r="A13925" s="1">
        <v>13924</v>
      </c>
      <c r="B13925" s="1" t="s">
        <v>54</v>
      </c>
      <c r="C13925" s="1" t="s">
        <v>15267</v>
      </c>
      <c r="D13925" s="2" t="s">
        <v>16051</v>
      </c>
      <c r="E13925" s="2" t="s">
        <v>139</v>
      </c>
      <c r="F13925" s="2" t="s">
        <v>28449</v>
      </c>
      <c r="G13925" s="15">
        <v>91464460409</v>
      </c>
      <c r="H13925" s="2" t="s">
        <v>15</v>
      </c>
      <c r="I13925" s="1" t="s">
        <v>41</v>
      </c>
      <c r="J13925" s="4" t="s">
        <v>47303</v>
      </c>
      <c r="K13925" s="3" t="s">
        <v>42</v>
      </c>
      <c r="L13925" s="4" t="s">
        <v>47303</v>
      </c>
      <c r="M13925" s="4" t="s">
        <v>14136</v>
      </c>
      <c r="N13925" s="3" t="str">
        <f t="shared" ref="N13925:N13926" si="553">J13925</f>
        <v>[50 lacs - 75 lacs]</v>
      </c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1" t="s">
        <v>11</v>
      </c>
      <c r="AC13925" s="23" t="s">
        <v>37872</v>
      </c>
      <c r="AD13925" s="23" t="s">
        <v>40440</v>
      </c>
      <c r="AE13925" t="s">
        <v>35394</v>
      </c>
    </row>
    <row r="13926" spans="1:31" ht="15" customHeight="1">
      <c r="A13926" s="1">
        <v>13925</v>
      </c>
      <c r="B13926" s="1" t="s">
        <v>54</v>
      </c>
      <c r="C13926" s="1" t="s">
        <v>15268</v>
      </c>
      <c r="D13926" s="2" t="s">
        <v>12551</v>
      </c>
      <c r="E13926" s="2" t="s">
        <v>84</v>
      </c>
      <c r="F13926" s="2" t="s">
        <v>28450</v>
      </c>
      <c r="G13926" s="15">
        <v>916004414</v>
      </c>
      <c r="H13926" s="2" t="s">
        <v>132</v>
      </c>
      <c r="I13926" s="1" t="s">
        <v>37779</v>
      </c>
      <c r="J13926" s="4" t="s">
        <v>47303</v>
      </c>
      <c r="K13926" s="3" t="s">
        <v>42</v>
      </c>
      <c r="L13926" s="4" t="s">
        <v>47303</v>
      </c>
      <c r="M13926" s="4" t="s">
        <v>14136</v>
      </c>
      <c r="N13926" s="3" t="str">
        <f t="shared" si="553"/>
        <v>[50 lacs - 75 lacs]</v>
      </c>
      <c r="O13926" s="4" t="s">
        <v>14137</v>
      </c>
      <c r="P13926" s="3" t="s">
        <v>47303</v>
      </c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1" t="s">
        <v>16</v>
      </c>
      <c r="AC13926" s="23" t="s">
        <v>37872</v>
      </c>
      <c r="AD13926" s="23" t="s">
        <v>40440</v>
      </c>
      <c r="AE13926" t="s">
        <v>35410</v>
      </c>
    </row>
    <row r="13927" spans="1:31" ht="15" customHeight="1">
      <c r="A13927" s="1">
        <v>13926</v>
      </c>
      <c r="B13927" s="1" t="s">
        <v>54</v>
      </c>
      <c r="C13927" s="1" t="s">
        <v>15271</v>
      </c>
      <c r="D13927" s="2" t="s">
        <v>3494</v>
      </c>
      <c r="E13927" s="2" t="s">
        <v>3428</v>
      </c>
      <c r="F13927" s="2" t="s">
        <v>28452</v>
      </c>
      <c r="G13927" s="15">
        <v>91949104411</v>
      </c>
      <c r="H13927" s="2" t="s">
        <v>15</v>
      </c>
      <c r="I13927" s="1" t="s">
        <v>9</v>
      </c>
      <c r="J13927" s="4" t="s">
        <v>47303</v>
      </c>
      <c r="K13927" s="11" t="s">
        <v>14137</v>
      </c>
      <c r="L13927" s="4" t="s">
        <v>47303</v>
      </c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1" t="s">
        <v>16</v>
      </c>
      <c r="AC13927" s="23" t="s">
        <v>37872</v>
      </c>
      <c r="AD13927" s="23" t="s">
        <v>40440</v>
      </c>
      <c r="AE13927" t="s">
        <v>35410</v>
      </c>
    </row>
    <row r="13928" spans="1:31" ht="15" customHeight="1">
      <c r="A13928" s="1">
        <v>13927</v>
      </c>
      <c r="B13928" s="1" t="s">
        <v>54</v>
      </c>
      <c r="C13928" s="1" t="s">
        <v>15272</v>
      </c>
      <c r="D13928" s="2" t="s">
        <v>386</v>
      </c>
      <c r="E13928" s="2" t="s">
        <v>40</v>
      </c>
      <c r="F13928" s="2" t="s">
        <v>32816</v>
      </c>
      <c r="G13928" s="15">
        <v>919909916460</v>
      </c>
      <c r="H13928" s="2" t="s">
        <v>15</v>
      </c>
      <c r="I13928" s="1" t="s">
        <v>62</v>
      </c>
      <c r="J13928" s="4" t="s">
        <v>47303</v>
      </c>
      <c r="K13928" s="3" t="s">
        <v>42</v>
      </c>
      <c r="L13928" s="4" t="s">
        <v>47303</v>
      </c>
      <c r="M13928" s="4" t="s">
        <v>14136</v>
      </c>
      <c r="N13928" s="3" t="str">
        <f>J13928</f>
        <v>[50 lacs - 75 lacs]</v>
      </c>
      <c r="O13928" s="4" t="s">
        <v>14137</v>
      </c>
      <c r="P13928" s="3" t="s">
        <v>47303</v>
      </c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1" t="s">
        <v>16</v>
      </c>
      <c r="AC13928" s="23" t="s">
        <v>37872</v>
      </c>
      <c r="AD13928" s="23" t="s">
        <v>40440</v>
      </c>
      <c r="AE13928" t="s">
        <v>35399</v>
      </c>
    </row>
    <row r="13929" spans="1:31" ht="15" customHeight="1">
      <c r="A13929" s="1">
        <v>13928</v>
      </c>
      <c r="B13929" s="1" t="s">
        <v>54</v>
      </c>
      <c r="C13929" s="1" t="s">
        <v>15275</v>
      </c>
      <c r="D13929" s="2" t="s">
        <v>14922</v>
      </c>
      <c r="E13929" s="2" t="s">
        <v>139</v>
      </c>
      <c r="F13929" s="2" t="s">
        <v>28455</v>
      </c>
      <c r="G13929" s="15">
        <v>91440066464</v>
      </c>
      <c r="H13929" s="2" t="s">
        <v>132</v>
      </c>
      <c r="I13929" s="1" t="s">
        <v>9</v>
      </c>
      <c r="J13929" s="4" t="s">
        <v>47303</v>
      </c>
      <c r="K13929" s="3" t="s">
        <v>42</v>
      </c>
      <c r="L13929" s="4" t="s">
        <v>47303</v>
      </c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1" t="s">
        <v>16</v>
      </c>
      <c r="AC13929" s="23" t="s">
        <v>37872</v>
      </c>
      <c r="AD13929" s="23" t="s">
        <v>40440</v>
      </c>
      <c r="AE13929" t="s">
        <v>35410</v>
      </c>
    </row>
    <row r="13930" spans="1:31" ht="15" customHeight="1">
      <c r="A13930" s="1">
        <v>13929</v>
      </c>
      <c r="B13930" s="1" t="s">
        <v>54</v>
      </c>
      <c r="C13930" s="1" t="s">
        <v>15276</v>
      </c>
      <c r="D13930" s="2" t="s">
        <v>3066</v>
      </c>
      <c r="E13930" s="2" t="s">
        <v>139</v>
      </c>
      <c r="F13930" s="2" t="s">
        <v>28456</v>
      </c>
      <c r="G13930" s="15">
        <v>91949196494</v>
      </c>
      <c r="H13930" s="2" t="s">
        <v>15</v>
      </c>
      <c r="I13930" s="1" t="s">
        <v>9</v>
      </c>
      <c r="J13930" s="4" t="s">
        <v>47303</v>
      </c>
      <c r="K13930" s="3" t="s">
        <v>213</v>
      </c>
      <c r="L13930" s="4" t="s">
        <v>47303</v>
      </c>
      <c r="M13930" s="4" t="s">
        <v>17</v>
      </c>
      <c r="N13930" s="3" t="str">
        <f>J13930</f>
        <v>[50 lacs - 75 lacs]</v>
      </c>
      <c r="O13930" s="4" t="s">
        <v>47347</v>
      </c>
      <c r="P13930" s="3" t="s">
        <v>47303</v>
      </c>
      <c r="Q13930" s="4" t="s">
        <v>14136</v>
      </c>
      <c r="R13930" s="3" t="s">
        <v>47303</v>
      </c>
      <c r="S13930" s="4"/>
      <c r="T13930" s="4"/>
      <c r="U13930" s="4"/>
      <c r="V13930" s="4"/>
      <c r="W13930" s="4"/>
      <c r="X13930" s="4"/>
      <c r="Y13930" s="4"/>
      <c r="Z13930" s="4"/>
      <c r="AA13930" s="1" t="s">
        <v>16</v>
      </c>
      <c r="AC13930" s="23" t="s">
        <v>37872</v>
      </c>
      <c r="AD13930" s="23" t="s">
        <v>40440</v>
      </c>
      <c r="AE13930" t="s">
        <v>35410</v>
      </c>
    </row>
    <row r="13931" spans="1:31" ht="15" customHeight="1">
      <c r="A13931" s="1">
        <v>13930</v>
      </c>
      <c r="B13931" s="1" t="s">
        <v>54</v>
      </c>
      <c r="C13931" s="1" t="s">
        <v>15277</v>
      </c>
      <c r="D13931" s="2" t="s">
        <v>1248</v>
      </c>
      <c r="E13931" s="2" t="s">
        <v>152</v>
      </c>
      <c r="F13931" s="2" t="s">
        <v>5665</v>
      </c>
      <c r="G13931" s="15">
        <v>9101644199</v>
      </c>
      <c r="H13931" s="2" t="s">
        <v>37</v>
      </c>
      <c r="I13931" s="1" t="s">
        <v>9</v>
      </c>
      <c r="J13931" s="4" t="s">
        <v>47303</v>
      </c>
      <c r="K13931" s="3" t="s">
        <v>42</v>
      </c>
      <c r="L13931" s="4" t="s">
        <v>47303</v>
      </c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1" t="s">
        <v>16</v>
      </c>
      <c r="AC13931" s="23" t="s">
        <v>37872</v>
      </c>
      <c r="AD13931" s="23" t="s">
        <v>40440</v>
      </c>
      <c r="AE13931" t="s">
        <v>35410</v>
      </c>
    </row>
    <row r="13932" spans="1:31" ht="15" customHeight="1">
      <c r="A13932" s="1">
        <v>13931</v>
      </c>
      <c r="B13932" s="1" t="s">
        <v>54</v>
      </c>
      <c r="C13932" s="1" t="s">
        <v>15284</v>
      </c>
      <c r="D13932" s="2" t="s">
        <v>1096</v>
      </c>
      <c r="E13932" s="2" t="s">
        <v>362</v>
      </c>
      <c r="F13932" s="2" t="s">
        <v>16056</v>
      </c>
      <c r="G13932" s="15">
        <v>919446064649</v>
      </c>
      <c r="H13932" s="2" t="s">
        <v>8</v>
      </c>
      <c r="I13932" s="1" t="s">
        <v>9</v>
      </c>
      <c r="J13932" s="4" t="s">
        <v>47303</v>
      </c>
      <c r="K13932" s="3" t="s">
        <v>17</v>
      </c>
      <c r="L13932" s="4" t="s">
        <v>47303</v>
      </c>
      <c r="M13932" s="4" t="s">
        <v>42</v>
      </c>
      <c r="N13932" s="3" t="str">
        <f t="shared" ref="N13932:N13933" si="554">J13932</f>
        <v>[50 lacs - 75 lacs]</v>
      </c>
      <c r="O13932" s="4" t="s">
        <v>14137</v>
      </c>
      <c r="P13932" s="3" t="s">
        <v>47303</v>
      </c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1" t="s">
        <v>16</v>
      </c>
      <c r="AC13932" s="23" t="s">
        <v>37872</v>
      </c>
      <c r="AD13932" s="23" t="s">
        <v>40440</v>
      </c>
      <c r="AE13932" t="s">
        <v>35399</v>
      </c>
    </row>
    <row r="13933" spans="1:31" ht="15" customHeight="1">
      <c r="A13933" s="1">
        <v>13932</v>
      </c>
      <c r="B13933" s="1" t="s">
        <v>54</v>
      </c>
      <c r="C13933" s="1" t="s">
        <v>15285</v>
      </c>
      <c r="D13933" s="2" t="s">
        <v>911</v>
      </c>
      <c r="E13933" s="2" t="s">
        <v>40</v>
      </c>
      <c r="F13933" s="2" t="s">
        <v>34882</v>
      </c>
      <c r="G13933" s="15">
        <v>9149404000</v>
      </c>
      <c r="H13933" s="2" t="s">
        <v>15</v>
      </c>
      <c r="I13933" s="1" t="s">
        <v>9</v>
      </c>
      <c r="J13933" s="4" t="s">
        <v>47303</v>
      </c>
      <c r="K13933" s="3" t="s">
        <v>17</v>
      </c>
      <c r="L13933" s="4" t="s">
        <v>47303</v>
      </c>
      <c r="M13933" s="4" t="s">
        <v>42</v>
      </c>
      <c r="N13933" s="3" t="str">
        <f t="shared" si="554"/>
        <v>[50 lacs - 75 lacs]</v>
      </c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1" t="s">
        <v>16</v>
      </c>
      <c r="AC13933" s="23" t="s">
        <v>37872</v>
      </c>
      <c r="AD13933" s="23" t="s">
        <v>40440</v>
      </c>
      <c r="AE13933" t="s">
        <v>35410</v>
      </c>
    </row>
    <row r="13934" spans="1:31" ht="15" customHeight="1">
      <c r="A13934" s="1">
        <v>13933</v>
      </c>
      <c r="B13934" s="1" t="s">
        <v>54</v>
      </c>
      <c r="C13934" s="1" t="s">
        <v>15289</v>
      </c>
      <c r="D13934" s="2" t="s">
        <v>7784</v>
      </c>
      <c r="E13934" s="2" t="s">
        <v>40</v>
      </c>
      <c r="F13934" s="2" t="s">
        <v>28464</v>
      </c>
      <c r="G13934" s="15">
        <v>9194461646</v>
      </c>
      <c r="H13934" s="2" t="s">
        <v>15</v>
      </c>
      <c r="I13934" s="1" t="s">
        <v>9</v>
      </c>
      <c r="J13934" s="4" t="s">
        <v>47303</v>
      </c>
      <c r="K13934" s="11" t="s">
        <v>13</v>
      </c>
      <c r="L13934" s="4" t="s">
        <v>47303</v>
      </c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1" t="s">
        <v>16</v>
      </c>
      <c r="AC13934" s="23" t="s">
        <v>37872</v>
      </c>
      <c r="AD13934" s="23" t="s">
        <v>40440</v>
      </c>
      <c r="AE13934" t="s">
        <v>35394</v>
      </c>
    </row>
    <row r="13935" spans="1:31" ht="15" customHeight="1">
      <c r="A13935" s="1">
        <v>13934</v>
      </c>
      <c r="B13935" s="1" t="s">
        <v>54</v>
      </c>
      <c r="C13935" s="1" t="s">
        <v>15295</v>
      </c>
      <c r="D13935" s="2" t="s">
        <v>14913</v>
      </c>
      <c r="E13935" s="2" t="s">
        <v>78</v>
      </c>
      <c r="F13935" s="2" t="s">
        <v>28467</v>
      </c>
      <c r="G13935" s="15">
        <v>919909444414</v>
      </c>
      <c r="H13935" s="2" t="s">
        <v>37</v>
      </c>
      <c r="I13935" s="1" t="s">
        <v>41</v>
      </c>
      <c r="J13935" s="4" t="s">
        <v>47303</v>
      </c>
      <c r="K13935" s="3" t="s">
        <v>17</v>
      </c>
      <c r="L13935" s="4" t="s">
        <v>47303</v>
      </c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1" t="s">
        <v>16</v>
      </c>
      <c r="AC13935" s="23" t="s">
        <v>37872</v>
      </c>
      <c r="AD13935" s="23" t="s">
        <v>40440</v>
      </c>
      <c r="AE13935" t="s">
        <v>35394</v>
      </c>
    </row>
    <row r="13936" spans="1:31" ht="15" customHeight="1">
      <c r="A13936" s="1">
        <v>13935</v>
      </c>
      <c r="B13936" s="1" t="s">
        <v>54</v>
      </c>
      <c r="C13936" s="1" t="s">
        <v>15296</v>
      </c>
      <c r="D13936" s="2" t="s">
        <v>1457</v>
      </c>
      <c r="E13936" s="2" t="s">
        <v>495</v>
      </c>
      <c r="F13936" s="2" t="s">
        <v>34886</v>
      </c>
      <c r="G13936" s="15">
        <v>919601111440</v>
      </c>
      <c r="H13936" s="2" t="s">
        <v>8</v>
      </c>
      <c r="I13936" s="1" t="s">
        <v>9</v>
      </c>
      <c r="J13936" s="4" t="s">
        <v>47303</v>
      </c>
      <c r="K13936" s="3" t="s">
        <v>42</v>
      </c>
      <c r="L13936" s="4" t="s">
        <v>47303</v>
      </c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1" t="s">
        <v>16</v>
      </c>
      <c r="AC13936" s="23" t="s">
        <v>37872</v>
      </c>
      <c r="AD13936" s="23" t="s">
        <v>40440</v>
      </c>
      <c r="AE13936" t="s">
        <v>35399</v>
      </c>
    </row>
    <row r="13937" spans="1:31" ht="15" customHeight="1">
      <c r="A13937" s="1">
        <v>13936</v>
      </c>
      <c r="B13937" s="1" t="s">
        <v>54</v>
      </c>
      <c r="C13937" s="1" t="s">
        <v>15297</v>
      </c>
      <c r="D13937" s="2" t="s">
        <v>16059</v>
      </c>
      <c r="E13937" s="2" t="s">
        <v>487</v>
      </c>
      <c r="F13937" s="2" t="s">
        <v>28468</v>
      </c>
      <c r="G13937" s="15">
        <v>91994646964</v>
      </c>
      <c r="H13937" s="2" t="s">
        <v>15</v>
      </c>
      <c r="I13937" s="1" t="s">
        <v>62</v>
      </c>
      <c r="J13937" s="4" t="s">
        <v>47303</v>
      </c>
      <c r="K13937" s="3" t="s">
        <v>213</v>
      </c>
      <c r="L13937" s="4" t="s">
        <v>47303</v>
      </c>
      <c r="M13937" s="4" t="s">
        <v>17</v>
      </c>
      <c r="N13937" s="3" t="str">
        <f>J13937</f>
        <v>[50 lacs - 75 lacs]</v>
      </c>
      <c r="O13937" s="4" t="s">
        <v>47347</v>
      </c>
      <c r="P13937" s="3" t="s">
        <v>47303</v>
      </c>
      <c r="Q13937" s="4" t="s">
        <v>14136</v>
      </c>
      <c r="R13937" s="3" t="s">
        <v>47303</v>
      </c>
      <c r="S13937" s="4" t="s">
        <v>47352</v>
      </c>
      <c r="T13937" s="3" t="s">
        <v>47303</v>
      </c>
      <c r="U13937" s="4" t="s">
        <v>13</v>
      </c>
      <c r="V13937" s="3" t="s">
        <v>47303</v>
      </c>
      <c r="W13937" s="4"/>
      <c r="X13937" s="4"/>
      <c r="Y13937" s="4"/>
      <c r="Z13937" s="4"/>
      <c r="AA13937" s="1" t="s">
        <v>16</v>
      </c>
      <c r="AC13937" s="23" t="s">
        <v>37872</v>
      </c>
      <c r="AD13937" s="23" t="s">
        <v>40440</v>
      </c>
      <c r="AE13937" t="s">
        <v>35394</v>
      </c>
    </row>
    <row r="13938" spans="1:31" ht="15" customHeight="1">
      <c r="A13938" s="1">
        <v>13937</v>
      </c>
      <c r="B13938" s="1" t="s">
        <v>54</v>
      </c>
      <c r="C13938" s="1" t="s">
        <v>15302</v>
      </c>
      <c r="D13938" s="2" t="s">
        <v>1506</v>
      </c>
      <c r="E13938" s="2" t="s">
        <v>16009</v>
      </c>
      <c r="F13938" s="2" t="s">
        <v>34888</v>
      </c>
      <c r="G13938" s="15">
        <v>91440160660</v>
      </c>
      <c r="H13938" s="2" t="s">
        <v>8</v>
      </c>
      <c r="I13938" s="1" t="s">
        <v>9</v>
      </c>
      <c r="J13938" s="4" t="s">
        <v>47303</v>
      </c>
      <c r="K13938" s="3" t="s">
        <v>42</v>
      </c>
      <c r="L13938" s="4" t="s">
        <v>47303</v>
      </c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1" t="s">
        <v>16</v>
      </c>
      <c r="AC13938" s="23" t="s">
        <v>37872</v>
      </c>
      <c r="AD13938" s="23" t="s">
        <v>40440</v>
      </c>
      <c r="AE13938" t="s">
        <v>35410</v>
      </c>
    </row>
    <row r="13939" spans="1:31" ht="15" customHeight="1">
      <c r="A13939" s="1">
        <v>13938</v>
      </c>
      <c r="B13939" s="1" t="s">
        <v>54</v>
      </c>
      <c r="C13939" s="1" t="s">
        <v>15304</v>
      </c>
      <c r="D13939" s="2" t="s">
        <v>6162</v>
      </c>
      <c r="E13939" s="2" t="s">
        <v>139</v>
      </c>
      <c r="F13939" s="2" t="s">
        <v>32818</v>
      </c>
      <c r="G13939" s="15">
        <v>91994609490</v>
      </c>
      <c r="H13939" s="2" t="s">
        <v>8</v>
      </c>
      <c r="I13939" s="1" t="s">
        <v>9</v>
      </c>
      <c r="J13939" s="4" t="s">
        <v>47303</v>
      </c>
      <c r="K13939" s="3" t="s">
        <v>17</v>
      </c>
      <c r="L13939" s="4" t="s">
        <v>47303</v>
      </c>
      <c r="M13939" s="4" t="s">
        <v>42</v>
      </c>
      <c r="N13939" s="3" t="str">
        <f t="shared" ref="N13939:N13940" si="555">J13939</f>
        <v>[50 lacs - 75 lacs]</v>
      </c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1" t="s">
        <v>16</v>
      </c>
      <c r="AC13939" s="23" t="s">
        <v>37872</v>
      </c>
      <c r="AD13939" s="23" t="s">
        <v>40440</v>
      </c>
      <c r="AE13939" t="s">
        <v>35409</v>
      </c>
    </row>
    <row r="13940" spans="1:31" ht="15" customHeight="1">
      <c r="A13940" s="1">
        <v>13939</v>
      </c>
      <c r="B13940" s="1" t="s">
        <v>54</v>
      </c>
      <c r="C13940" s="1" t="s">
        <v>15310</v>
      </c>
      <c r="D13940" s="2" t="s">
        <v>35909</v>
      </c>
      <c r="E13940" s="2" t="s">
        <v>40</v>
      </c>
      <c r="F13940" s="2" t="s">
        <v>28472</v>
      </c>
      <c r="G13940" s="15">
        <v>9199044949</v>
      </c>
      <c r="H13940" s="2" t="s">
        <v>15</v>
      </c>
      <c r="I13940" s="1" t="s">
        <v>62</v>
      </c>
      <c r="J13940" s="4" t="s">
        <v>47303</v>
      </c>
      <c r="K13940" s="11" t="s">
        <v>14137</v>
      </c>
      <c r="L13940" s="4" t="s">
        <v>47303</v>
      </c>
      <c r="M13940" s="4" t="s">
        <v>13</v>
      </c>
      <c r="N13940" s="3" t="str">
        <f t="shared" si="555"/>
        <v>[50 lacs - 75 lacs]</v>
      </c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1" t="s">
        <v>16</v>
      </c>
      <c r="AC13940" s="23" t="s">
        <v>37873</v>
      </c>
      <c r="AD13940" s="23" t="s">
        <v>40440</v>
      </c>
      <c r="AE13940" t="s">
        <v>35409</v>
      </c>
    </row>
    <row r="13941" spans="1:31" ht="15" customHeight="1">
      <c r="A13941" s="1">
        <v>13940</v>
      </c>
      <c r="B13941" s="1" t="s">
        <v>54</v>
      </c>
      <c r="C13941" s="1" t="s">
        <v>15311</v>
      </c>
      <c r="D13941" s="2" t="s">
        <v>683</v>
      </c>
      <c r="E13941" s="2" t="s">
        <v>16062</v>
      </c>
      <c r="F13941" s="2" t="s">
        <v>28473</v>
      </c>
      <c r="G13941" s="15">
        <v>914664469694</v>
      </c>
      <c r="H13941" s="2" t="s">
        <v>132</v>
      </c>
      <c r="I13941" s="1" t="s">
        <v>9</v>
      </c>
      <c r="J13941" s="4" t="s">
        <v>47303</v>
      </c>
      <c r="K13941" s="3" t="s">
        <v>42</v>
      </c>
      <c r="L13941" s="4" t="s">
        <v>47303</v>
      </c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1" t="s">
        <v>16</v>
      </c>
      <c r="AC13941" s="23" t="s">
        <v>37873</v>
      </c>
      <c r="AD13941" s="23" t="s">
        <v>40440</v>
      </c>
      <c r="AE13941" t="s">
        <v>35394</v>
      </c>
    </row>
    <row r="13942" spans="1:31" ht="15" customHeight="1">
      <c r="A13942" s="1">
        <v>13941</v>
      </c>
      <c r="B13942" s="1" t="s">
        <v>54</v>
      </c>
      <c r="C13942" s="1" t="s">
        <v>15324</v>
      </c>
      <c r="D13942" s="2" t="s">
        <v>1576</v>
      </c>
      <c r="E13942" s="2" t="s">
        <v>16067</v>
      </c>
      <c r="F13942" s="2" t="s">
        <v>32822</v>
      </c>
      <c r="G13942" s="15">
        <v>91949666149</v>
      </c>
      <c r="H13942" s="2" t="s">
        <v>15</v>
      </c>
      <c r="I13942" s="1" t="s">
        <v>62</v>
      </c>
      <c r="J13942" s="4" t="s">
        <v>47303</v>
      </c>
      <c r="K13942" s="3" t="s">
        <v>42</v>
      </c>
      <c r="L13942" s="4" t="s">
        <v>47303</v>
      </c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1" t="s">
        <v>16</v>
      </c>
      <c r="AC13942" s="23" t="s">
        <v>37873</v>
      </c>
      <c r="AD13942" s="23" t="s">
        <v>40440</v>
      </c>
      <c r="AE13942" t="s">
        <v>35399</v>
      </c>
    </row>
    <row r="13943" spans="1:31" ht="15" customHeight="1">
      <c r="A13943" s="1">
        <v>13942</v>
      </c>
      <c r="B13943" s="1" t="s">
        <v>54</v>
      </c>
      <c r="C13943" s="1" t="s">
        <v>15344</v>
      </c>
      <c r="D13943" s="2" t="s">
        <v>3465</v>
      </c>
      <c r="E13943" s="2" t="s">
        <v>558</v>
      </c>
      <c r="F13943" s="2" t="s">
        <v>28492</v>
      </c>
      <c r="G13943" s="15">
        <v>9190644649</v>
      </c>
      <c r="H13943" s="2" t="s">
        <v>8</v>
      </c>
      <c r="I13943" s="1" t="s">
        <v>41</v>
      </c>
      <c r="J13943" s="4" t="s">
        <v>47303</v>
      </c>
      <c r="K13943" s="3" t="s">
        <v>213</v>
      </c>
      <c r="L13943" s="4" t="s">
        <v>47303</v>
      </c>
      <c r="M13943" s="4" t="s">
        <v>17</v>
      </c>
      <c r="N13943" s="3" t="str">
        <f t="shared" ref="N13943:N13945" si="556">J13943</f>
        <v>[50 lacs - 75 lacs]</v>
      </c>
      <c r="O13943" s="4" t="s">
        <v>47347</v>
      </c>
      <c r="P13943" s="3" t="s">
        <v>47303</v>
      </c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1" t="s">
        <v>16</v>
      </c>
      <c r="AC13943" s="23" t="s">
        <v>37873</v>
      </c>
      <c r="AD13943" s="23" t="s">
        <v>40440</v>
      </c>
      <c r="AE13943" t="s">
        <v>35399</v>
      </c>
    </row>
    <row r="13944" spans="1:31" ht="15" customHeight="1">
      <c r="A13944" s="1">
        <v>13943</v>
      </c>
      <c r="B13944" s="1" t="s">
        <v>54</v>
      </c>
      <c r="C13944" s="1" t="s">
        <v>15349</v>
      </c>
      <c r="D13944" s="2" t="s">
        <v>1354</v>
      </c>
      <c r="E13944" s="2" t="s">
        <v>40</v>
      </c>
      <c r="F13944" s="2" t="s">
        <v>16080</v>
      </c>
      <c r="G13944" s="15">
        <v>9196464446</v>
      </c>
      <c r="H13944" s="2" t="s">
        <v>20</v>
      </c>
      <c r="I13944" s="1" t="s">
        <v>37779</v>
      </c>
      <c r="J13944" s="4" t="s">
        <v>47303</v>
      </c>
      <c r="K13944" s="3" t="s">
        <v>42</v>
      </c>
      <c r="L13944" s="4" t="s">
        <v>47303</v>
      </c>
      <c r="M13944" s="4" t="s">
        <v>14136</v>
      </c>
      <c r="N13944" s="3" t="str">
        <f t="shared" si="556"/>
        <v>[50 lacs - 75 lacs]</v>
      </c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1" t="s">
        <v>11</v>
      </c>
      <c r="AC13944" s="23" t="s">
        <v>37874</v>
      </c>
      <c r="AD13944" s="23" t="s">
        <v>40440</v>
      </c>
      <c r="AE13944" t="s">
        <v>35394</v>
      </c>
    </row>
    <row r="13945" spans="1:31" ht="15" customHeight="1">
      <c r="A13945" s="1">
        <v>13944</v>
      </c>
      <c r="B13945" s="1" t="s">
        <v>54</v>
      </c>
      <c r="C13945" s="1" t="s">
        <v>15357</v>
      </c>
      <c r="D13945" s="2" t="s">
        <v>35432</v>
      </c>
      <c r="E13945" s="2" t="s">
        <v>40</v>
      </c>
      <c r="F13945" s="2" t="s">
        <v>28502</v>
      </c>
      <c r="G13945" s="15">
        <v>91964044996</v>
      </c>
      <c r="H13945" s="2" t="s">
        <v>15</v>
      </c>
      <c r="I13945" s="1" t="s">
        <v>62</v>
      </c>
      <c r="J13945" s="4" t="s">
        <v>47303</v>
      </c>
      <c r="K13945" s="3" t="s">
        <v>17</v>
      </c>
      <c r="L13945" s="4" t="s">
        <v>47303</v>
      </c>
      <c r="M13945" s="4" t="s">
        <v>42</v>
      </c>
      <c r="N13945" s="3" t="str">
        <f t="shared" si="556"/>
        <v>[50 lacs - 75 lacs]</v>
      </c>
      <c r="O13945" s="4" t="s">
        <v>47348</v>
      </c>
      <c r="P13945" s="3" t="s">
        <v>47303</v>
      </c>
      <c r="Q13945" s="4" t="s">
        <v>14137</v>
      </c>
      <c r="R13945" s="3" t="s">
        <v>47303</v>
      </c>
      <c r="S13945" s="4"/>
      <c r="T13945" s="4"/>
      <c r="U13945" s="4"/>
      <c r="V13945" s="4"/>
      <c r="W13945" s="4"/>
      <c r="X13945" s="4"/>
      <c r="Y13945" s="4"/>
      <c r="Z13945" s="4"/>
      <c r="AA13945" s="1" t="s">
        <v>16</v>
      </c>
      <c r="AC13945" s="23" t="s">
        <v>37874</v>
      </c>
      <c r="AD13945" s="23" t="s">
        <v>40440</v>
      </c>
      <c r="AE13945" t="s">
        <v>35394</v>
      </c>
    </row>
    <row r="13946" spans="1:31" ht="15" customHeight="1">
      <c r="A13946" s="1">
        <v>13945</v>
      </c>
      <c r="B13946" s="1" t="s">
        <v>54</v>
      </c>
      <c r="C13946" s="1" t="s">
        <v>15360</v>
      </c>
      <c r="D13946" s="2" t="s">
        <v>2317</v>
      </c>
      <c r="E13946" s="2" t="s">
        <v>2843</v>
      </c>
      <c r="F13946" s="2" t="s">
        <v>23981</v>
      </c>
      <c r="G13946" s="15">
        <v>9144496444</v>
      </c>
      <c r="H13946" s="2" t="s">
        <v>8</v>
      </c>
      <c r="I13946" s="1" t="s">
        <v>62</v>
      </c>
      <c r="J13946" s="4" t="s">
        <v>47303</v>
      </c>
      <c r="K13946" s="3" t="s">
        <v>17</v>
      </c>
      <c r="L13946" s="4" t="s">
        <v>47303</v>
      </c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1" t="s">
        <v>11</v>
      </c>
      <c r="AC13946" s="23" t="s">
        <v>37874</v>
      </c>
      <c r="AD13946" s="23" t="s">
        <v>40440</v>
      </c>
      <c r="AE13946" t="s">
        <v>35399</v>
      </c>
    </row>
    <row r="13947" spans="1:31" ht="15" customHeight="1">
      <c r="A13947" s="1">
        <v>13946</v>
      </c>
      <c r="B13947" s="1" t="s">
        <v>54</v>
      </c>
      <c r="C13947" s="1" t="s">
        <v>15361</v>
      </c>
      <c r="D13947" s="2" t="s">
        <v>2530</v>
      </c>
      <c r="E13947" s="2" t="s">
        <v>78</v>
      </c>
      <c r="F13947" s="2" t="s">
        <v>28504</v>
      </c>
      <c r="G13947" s="15">
        <v>914940404094</v>
      </c>
      <c r="H13947" s="2" t="s">
        <v>8</v>
      </c>
      <c r="I13947" s="1" t="s">
        <v>41</v>
      </c>
      <c r="J13947" s="4" t="s">
        <v>47303</v>
      </c>
      <c r="K13947" s="3" t="s">
        <v>17</v>
      </c>
      <c r="L13947" s="4" t="s">
        <v>47303</v>
      </c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1" t="s">
        <v>16</v>
      </c>
      <c r="AC13947" s="23" t="s">
        <v>37874</v>
      </c>
      <c r="AD13947" s="23" t="s">
        <v>40440</v>
      </c>
      <c r="AE13947" t="s">
        <v>35399</v>
      </c>
    </row>
    <row r="13948" spans="1:31" ht="15" customHeight="1">
      <c r="A13948" s="1">
        <v>13947</v>
      </c>
      <c r="B13948" s="1" t="s">
        <v>54</v>
      </c>
      <c r="C13948" s="1" t="s">
        <v>15364</v>
      </c>
      <c r="D13948" s="2" t="s">
        <v>36044</v>
      </c>
      <c r="E13948" s="2" t="s">
        <v>2107</v>
      </c>
      <c r="F13948" s="2" t="s">
        <v>34896</v>
      </c>
      <c r="G13948" s="15">
        <v>91944690109</v>
      </c>
      <c r="H13948" s="2" t="s">
        <v>20</v>
      </c>
      <c r="I13948" s="1" t="s">
        <v>9</v>
      </c>
      <c r="J13948" s="4" t="s">
        <v>47303</v>
      </c>
      <c r="K13948" s="3" t="s">
        <v>17</v>
      </c>
      <c r="L13948" s="4" t="s">
        <v>47303</v>
      </c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1" t="s">
        <v>16</v>
      </c>
      <c r="AC13948" s="23" t="s">
        <v>37874</v>
      </c>
      <c r="AD13948" s="23" t="s">
        <v>40440</v>
      </c>
      <c r="AE13948" t="s">
        <v>35399</v>
      </c>
    </row>
    <row r="13949" spans="1:31" ht="15" customHeight="1">
      <c r="A13949" s="1">
        <v>13948</v>
      </c>
      <c r="B13949" s="1" t="s">
        <v>54</v>
      </c>
      <c r="C13949" s="1" t="s">
        <v>15369</v>
      </c>
      <c r="D13949" s="2" t="s">
        <v>1248</v>
      </c>
      <c r="E13949" s="2" t="s">
        <v>1992</v>
      </c>
      <c r="F13949" s="2" t="s">
        <v>16081</v>
      </c>
      <c r="G13949" s="15">
        <v>919444019916</v>
      </c>
      <c r="H13949" s="2" t="s">
        <v>37</v>
      </c>
      <c r="I13949" s="1" t="s">
        <v>62</v>
      </c>
      <c r="J13949" s="4" t="s">
        <v>47303</v>
      </c>
      <c r="K13949" s="3" t="s">
        <v>42</v>
      </c>
      <c r="L13949" s="4" t="s">
        <v>47303</v>
      </c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1" t="s">
        <v>16</v>
      </c>
      <c r="AC13949" s="23" t="s">
        <v>37874</v>
      </c>
      <c r="AD13949" s="23" t="s">
        <v>40440</v>
      </c>
      <c r="AE13949" t="s">
        <v>35399</v>
      </c>
    </row>
    <row r="13950" spans="1:31" ht="15" customHeight="1">
      <c r="A13950" s="1">
        <v>13949</v>
      </c>
      <c r="B13950" s="1" t="s">
        <v>54</v>
      </c>
      <c r="C13950" s="1" t="s">
        <v>15372</v>
      </c>
      <c r="D13950" s="2" t="s">
        <v>522</v>
      </c>
      <c r="E13950" s="2" t="s">
        <v>881</v>
      </c>
      <c r="F13950" s="2" t="s">
        <v>28510</v>
      </c>
      <c r="G13950" s="15">
        <v>91414494406</v>
      </c>
      <c r="H13950" s="2" t="s">
        <v>15</v>
      </c>
      <c r="I13950" s="1" t="s">
        <v>37779</v>
      </c>
      <c r="J13950" s="4" t="s">
        <v>47303</v>
      </c>
      <c r="K13950" s="3" t="s">
        <v>42</v>
      </c>
      <c r="L13950" s="4" t="s">
        <v>47303</v>
      </c>
      <c r="M13950" s="4" t="s">
        <v>14137</v>
      </c>
      <c r="N13950" s="3" t="str">
        <f>J13950</f>
        <v>[50 lacs - 75 lacs]</v>
      </c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1" t="s">
        <v>16</v>
      </c>
      <c r="AC13950" s="23" t="s">
        <v>37874</v>
      </c>
      <c r="AD13950" s="23" t="s">
        <v>40440</v>
      </c>
      <c r="AE13950" t="s">
        <v>35399</v>
      </c>
    </row>
    <row r="13951" spans="1:31" ht="15" customHeight="1">
      <c r="A13951" s="1">
        <v>13950</v>
      </c>
      <c r="B13951" s="1" t="s">
        <v>54</v>
      </c>
      <c r="C13951" s="1" t="s">
        <v>15384</v>
      </c>
      <c r="D13951" s="2" t="s">
        <v>35747</v>
      </c>
      <c r="E13951" s="2" t="s">
        <v>37403</v>
      </c>
      <c r="F13951" s="2" t="s">
        <v>28520</v>
      </c>
      <c r="G13951" s="15">
        <v>91049490119</v>
      </c>
      <c r="H13951" s="2" t="s">
        <v>20</v>
      </c>
      <c r="I13951" s="1" t="s">
        <v>41</v>
      </c>
      <c r="J13951" s="4" t="s">
        <v>47303</v>
      </c>
      <c r="K13951" s="11" t="s">
        <v>14136</v>
      </c>
      <c r="L13951" s="4" t="s">
        <v>47303</v>
      </c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1" t="s">
        <v>16</v>
      </c>
      <c r="AC13951" s="23" t="s">
        <v>37874</v>
      </c>
      <c r="AD13951" s="23" t="s">
        <v>40440</v>
      </c>
      <c r="AE13951" t="s">
        <v>35399</v>
      </c>
    </row>
    <row r="13952" spans="1:31" ht="15" customHeight="1">
      <c r="A13952" s="1">
        <v>13951</v>
      </c>
      <c r="B13952" s="1" t="s">
        <v>54</v>
      </c>
      <c r="C13952" s="1" t="s">
        <v>15387</v>
      </c>
      <c r="D13952" s="2" t="s">
        <v>2904</v>
      </c>
      <c r="E13952" s="2" t="s">
        <v>37404</v>
      </c>
      <c r="F13952" s="2" t="s">
        <v>28521</v>
      </c>
      <c r="G13952" s="15">
        <v>91969400100</v>
      </c>
      <c r="H13952" s="2" t="s">
        <v>8</v>
      </c>
      <c r="I13952" s="1" t="s">
        <v>62</v>
      </c>
      <c r="J13952" s="4" t="s">
        <v>47303</v>
      </c>
      <c r="K13952" s="3" t="s">
        <v>42</v>
      </c>
      <c r="L13952" s="4" t="s">
        <v>47303</v>
      </c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1" t="s">
        <v>16</v>
      </c>
      <c r="AC13952" s="23" t="s">
        <v>37874</v>
      </c>
      <c r="AD13952" s="23" t="s">
        <v>40440</v>
      </c>
      <c r="AE13952" t="s">
        <v>35409</v>
      </c>
    </row>
    <row r="13953" spans="1:31" ht="15" customHeight="1">
      <c r="A13953" s="1">
        <v>13952</v>
      </c>
      <c r="B13953" s="1" t="s">
        <v>54</v>
      </c>
      <c r="C13953" s="1" t="s">
        <v>15393</v>
      </c>
      <c r="D13953" s="2" t="s">
        <v>36091</v>
      </c>
      <c r="E13953" s="2" t="s">
        <v>15971</v>
      </c>
      <c r="F13953" s="2" t="s">
        <v>28524</v>
      </c>
      <c r="G13953" s="15">
        <v>91406600491</v>
      </c>
      <c r="H13953" s="2" t="s">
        <v>20</v>
      </c>
      <c r="I13953" s="1" t="s">
        <v>9</v>
      </c>
      <c r="J13953" s="4" t="s">
        <v>47303</v>
      </c>
      <c r="K13953" s="3" t="s">
        <v>42</v>
      </c>
      <c r="L13953" s="4" t="s">
        <v>47303</v>
      </c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1" t="s">
        <v>16</v>
      </c>
      <c r="AC13953" s="23" t="s">
        <v>37875</v>
      </c>
      <c r="AD13953" s="23" t="s">
        <v>40440</v>
      </c>
      <c r="AE13953" t="s">
        <v>35410</v>
      </c>
    </row>
    <row r="13954" spans="1:31" ht="15" customHeight="1">
      <c r="A13954" s="1">
        <v>13953</v>
      </c>
      <c r="B13954" s="1" t="s">
        <v>54</v>
      </c>
      <c r="C13954" s="1" t="s">
        <v>15397</v>
      </c>
      <c r="D13954" s="2" t="s">
        <v>36252</v>
      </c>
      <c r="E13954" s="2" t="s">
        <v>1746</v>
      </c>
      <c r="F13954" s="2" t="s">
        <v>28526</v>
      </c>
      <c r="G13954" s="15">
        <v>91999410</v>
      </c>
      <c r="H13954" s="2" t="s">
        <v>8</v>
      </c>
      <c r="I13954" s="1" t="s">
        <v>41</v>
      </c>
      <c r="J13954" s="4" t="s">
        <v>47303</v>
      </c>
      <c r="K13954" s="3" t="s">
        <v>17</v>
      </c>
      <c r="L13954" s="4" t="s">
        <v>47303</v>
      </c>
      <c r="M13954" s="4" t="s">
        <v>42</v>
      </c>
      <c r="N13954" s="3" t="str">
        <f t="shared" ref="N13954:N13955" si="557">J13954</f>
        <v>[50 lacs - 75 lacs]</v>
      </c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1" t="s">
        <v>16</v>
      </c>
      <c r="AC13954" s="23" t="s">
        <v>37875</v>
      </c>
      <c r="AD13954" s="23" t="s">
        <v>40440</v>
      </c>
      <c r="AE13954" t="s">
        <v>35409</v>
      </c>
    </row>
    <row r="13955" spans="1:31" ht="15" customHeight="1">
      <c r="A13955" s="1">
        <v>13954</v>
      </c>
      <c r="B13955" s="1" t="s">
        <v>54</v>
      </c>
      <c r="C13955" s="1" t="s">
        <v>15405</v>
      </c>
      <c r="D13955" s="2" t="s">
        <v>2873</v>
      </c>
      <c r="E13955" s="2" t="s">
        <v>3053</v>
      </c>
      <c r="F13955" s="2" t="s">
        <v>28532</v>
      </c>
      <c r="G13955" s="15">
        <v>91944690404</v>
      </c>
      <c r="H13955" s="2" t="s">
        <v>20</v>
      </c>
      <c r="I13955" s="1" t="s">
        <v>62</v>
      </c>
      <c r="J13955" s="4" t="s">
        <v>47303</v>
      </c>
      <c r="K13955" s="3" t="s">
        <v>42</v>
      </c>
      <c r="L13955" s="4" t="s">
        <v>47303</v>
      </c>
      <c r="M13955" s="4" t="s">
        <v>13</v>
      </c>
      <c r="N13955" s="3" t="str">
        <f t="shared" si="557"/>
        <v>[50 lacs - 75 lacs]</v>
      </c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1" t="s">
        <v>16</v>
      </c>
      <c r="AC13955" s="23" t="s">
        <v>37875</v>
      </c>
      <c r="AD13955" s="23" t="s">
        <v>40440</v>
      </c>
      <c r="AE13955" t="s">
        <v>35399</v>
      </c>
    </row>
    <row r="13956" spans="1:31" ht="15" customHeight="1">
      <c r="A13956" s="1">
        <v>13955</v>
      </c>
      <c r="B13956" s="1" t="s">
        <v>54</v>
      </c>
      <c r="C13956" s="1" t="s">
        <v>15406</v>
      </c>
      <c r="D13956" s="2" t="s">
        <v>5041</v>
      </c>
      <c r="E13956" s="2" t="s">
        <v>1040</v>
      </c>
      <c r="F13956" s="2" t="s">
        <v>28533</v>
      </c>
      <c r="G13956" s="15">
        <v>9194400064</v>
      </c>
      <c r="H13956" s="2" t="s">
        <v>8</v>
      </c>
      <c r="I13956" s="1" t="s">
        <v>9</v>
      </c>
      <c r="J13956" s="4" t="s">
        <v>47303</v>
      </c>
      <c r="K13956" s="3" t="s">
        <v>17</v>
      </c>
      <c r="L13956" s="4" t="s">
        <v>47303</v>
      </c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1" t="s">
        <v>16</v>
      </c>
      <c r="AC13956" s="23" t="s">
        <v>37875</v>
      </c>
      <c r="AD13956" s="23" t="s">
        <v>40440</v>
      </c>
      <c r="AE13956" t="s">
        <v>35399</v>
      </c>
    </row>
    <row r="13957" spans="1:31" ht="15" customHeight="1">
      <c r="A13957" s="1">
        <v>13956</v>
      </c>
      <c r="B13957" s="1" t="s">
        <v>54</v>
      </c>
      <c r="C13957" s="1" t="s">
        <v>15417</v>
      </c>
      <c r="D13957" s="2" t="s">
        <v>318</v>
      </c>
      <c r="E13957" s="2" t="s">
        <v>5511</v>
      </c>
      <c r="F13957" s="2" t="s">
        <v>28539</v>
      </c>
      <c r="G13957" s="15">
        <v>9194440944</v>
      </c>
      <c r="H13957" s="2" t="s">
        <v>8</v>
      </c>
      <c r="I13957" s="1" t="s">
        <v>9</v>
      </c>
      <c r="J13957" s="4" t="s">
        <v>47303</v>
      </c>
      <c r="K13957" s="3" t="s">
        <v>17</v>
      </c>
      <c r="L13957" s="4" t="s">
        <v>47303</v>
      </c>
      <c r="M13957" s="4" t="s">
        <v>42</v>
      </c>
      <c r="N13957" s="3" t="str">
        <f>J13957</f>
        <v>[50 lacs - 75 lacs]</v>
      </c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1" t="s">
        <v>16</v>
      </c>
      <c r="AC13957" s="23" t="s">
        <v>37875</v>
      </c>
      <c r="AD13957" s="23" t="s">
        <v>40440</v>
      </c>
      <c r="AE13957" t="s">
        <v>35399</v>
      </c>
    </row>
    <row r="13958" spans="1:31" ht="15" customHeight="1">
      <c r="A13958" s="1">
        <v>13957</v>
      </c>
      <c r="B13958" s="1" t="s">
        <v>54</v>
      </c>
      <c r="C13958" s="1" t="s">
        <v>15424</v>
      </c>
      <c r="D13958" s="2" t="s">
        <v>9087</v>
      </c>
      <c r="E13958" s="2" t="s">
        <v>1180</v>
      </c>
      <c r="F13958" s="2" t="s">
        <v>28545</v>
      </c>
      <c r="G13958" s="15">
        <v>91909966996</v>
      </c>
      <c r="H13958" s="2" t="s">
        <v>8</v>
      </c>
      <c r="I13958" s="1" t="s">
        <v>41</v>
      </c>
      <c r="J13958" s="4" t="s">
        <v>47303</v>
      </c>
      <c r="K13958" s="3" t="s">
        <v>17</v>
      </c>
      <c r="L13958" s="4" t="s">
        <v>47303</v>
      </c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1" t="s">
        <v>16</v>
      </c>
      <c r="AC13958" s="23" t="s">
        <v>37875</v>
      </c>
      <c r="AD13958" s="23" t="s">
        <v>40440</v>
      </c>
      <c r="AE13958" t="s">
        <v>35399</v>
      </c>
    </row>
    <row r="13959" spans="1:31" ht="15" customHeight="1">
      <c r="A13959" s="1">
        <v>13958</v>
      </c>
      <c r="B13959" s="1" t="s">
        <v>54</v>
      </c>
      <c r="C13959" s="1" t="s">
        <v>15426</v>
      </c>
      <c r="D13959" s="2" t="s">
        <v>36253</v>
      </c>
      <c r="E13959" s="2" t="s">
        <v>40</v>
      </c>
      <c r="F13959" s="2" t="s">
        <v>28547</v>
      </c>
      <c r="G13959" s="15">
        <v>919494016946</v>
      </c>
      <c r="H13959" s="2" t="s">
        <v>20</v>
      </c>
      <c r="I13959" s="1" t="s">
        <v>41</v>
      </c>
      <c r="J13959" s="4" t="s">
        <v>47303</v>
      </c>
      <c r="K13959" s="3" t="s">
        <v>17</v>
      </c>
      <c r="L13959" s="4" t="s">
        <v>47303</v>
      </c>
      <c r="M13959" s="4" t="s">
        <v>42</v>
      </c>
      <c r="N13959" s="3" t="str">
        <f>J13959</f>
        <v>[50 lacs - 75 lacs]</v>
      </c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1" t="s">
        <v>16</v>
      </c>
      <c r="AC13959" s="23" t="s">
        <v>37875</v>
      </c>
      <c r="AD13959" s="23" t="s">
        <v>40440</v>
      </c>
      <c r="AE13959" t="s">
        <v>35410</v>
      </c>
    </row>
    <row r="13960" spans="1:31" ht="15" customHeight="1">
      <c r="A13960" s="1">
        <v>13959</v>
      </c>
      <c r="B13960" s="1" t="s">
        <v>54</v>
      </c>
      <c r="C13960" s="1" t="s">
        <v>15436</v>
      </c>
      <c r="D13960" s="2" t="s">
        <v>2162</v>
      </c>
      <c r="E13960" s="2" t="s">
        <v>40</v>
      </c>
      <c r="F13960" s="2" t="s">
        <v>28554</v>
      </c>
      <c r="G13960" s="15">
        <v>919909416040</v>
      </c>
      <c r="H13960" s="2" t="s">
        <v>132</v>
      </c>
      <c r="I13960" s="1" t="s">
        <v>9</v>
      </c>
      <c r="J13960" s="4" t="s">
        <v>47303</v>
      </c>
      <c r="K13960" s="3" t="s">
        <v>42</v>
      </c>
      <c r="L13960" s="4" t="s">
        <v>47303</v>
      </c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1" t="s">
        <v>16</v>
      </c>
      <c r="AC13960" s="23" t="s">
        <v>37875</v>
      </c>
      <c r="AD13960" s="23" t="s">
        <v>40440</v>
      </c>
      <c r="AE13960" t="s">
        <v>35410</v>
      </c>
    </row>
    <row r="13961" spans="1:31" ht="15" customHeight="1">
      <c r="A13961" s="1">
        <v>13960</v>
      </c>
      <c r="B13961" s="1" t="s">
        <v>54</v>
      </c>
      <c r="C13961" s="1" t="s">
        <v>15438</v>
      </c>
      <c r="D13961" s="2" t="s">
        <v>1302</v>
      </c>
      <c r="E13961" s="2" t="s">
        <v>909</v>
      </c>
      <c r="F13961" s="2" t="s">
        <v>32837</v>
      </c>
      <c r="G13961" s="15">
        <v>919099400441</v>
      </c>
      <c r="H13961" s="2" t="s">
        <v>20</v>
      </c>
      <c r="I13961" s="1" t="s">
        <v>62</v>
      </c>
      <c r="J13961" s="4" t="s">
        <v>47303</v>
      </c>
      <c r="K13961" s="11" t="s">
        <v>14136</v>
      </c>
      <c r="L13961" s="4" t="s">
        <v>47303</v>
      </c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1" t="s">
        <v>16</v>
      </c>
      <c r="AC13961" s="23" t="s">
        <v>37875</v>
      </c>
      <c r="AD13961" s="23" t="s">
        <v>40440</v>
      </c>
      <c r="AE13961" t="s">
        <v>35409</v>
      </c>
    </row>
    <row r="13962" spans="1:31" ht="15" customHeight="1">
      <c r="A13962" s="1">
        <v>13961</v>
      </c>
      <c r="B13962" s="1" t="s">
        <v>54</v>
      </c>
      <c r="C13962" s="1" t="s">
        <v>15440</v>
      </c>
      <c r="D13962" s="2" t="s">
        <v>12945</v>
      </c>
      <c r="E13962" s="2" t="s">
        <v>553</v>
      </c>
      <c r="F13962" s="2" t="s">
        <v>34907</v>
      </c>
      <c r="G13962" s="15">
        <v>919144666</v>
      </c>
      <c r="H13962" s="2" t="s">
        <v>20</v>
      </c>
      <c r="I13962" s="1" t="s">
        <v>9</v>
      </c>
      <c r="J13962" s="4" t="s">
        <v>47303</v>
      </c>
      <c r="K13962" s="3" t="s">
        <v>42</v>
      </c>
      <c r="L13962" s="4" t="s">
        <v>47303</v>
      </c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1" t="s">
        <v>16</v>
      </c>
      <c r="AC13962" s="23" t="s">
        <v>37875</v>
      </c>
      <c r="AD13962" s="23" t="s">
        <v>40440</v>
      </c>
      <c r="AE13962" t="s">
        <v>35399</v>
      </c>
    </row>
    <row r="13963" spans="1:31" ht="15" customHeight="1">
      <c r="A13963" s="1">
        <v>13962</v>
      </c>
      <c r="B13963" s="1" t="s">
        <v>54</v>
      </c>
      <c r="C13963" s="1" t="s">
        <v>15443</v>
      </c>
      <c r="D13963" s="2" t="s">
        <v>1547</v>
      </c>
      <c r="E13963" s="2" t="s">
        <v>139</v>
      </c>
      <c r="F13963" s="2" t="s">
        <v>34908</v>
      </c>
      <c r="G13963" s="15">
        <v>919909040190</v>
      </c>
      <c r="H13963" s="2" t="s">
        <v>15</v>
      </c>
      <c r="I13963" s="1" t="s">
        <v>107</v>
      </c>
      <c r="J13963" s="4" t="s">
        <v>47303</v>
      </c>
      <c r="K13963" s="11" t="s">
        <v>14136</v>
      </c>
      <c r="L13963" s="4" t="s">
        <v>47303</v>
      </c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1" t="s">
        <v>16</v>
      </c>
      <c r="AC13963" s="23" t="s">
        <v>37875</v>
      </c>
      <c r="AD13963" s="23" t="s">
        <v>40440</v>
      </c>
      <c r="AE13963" t="s">
        <v>35399</v>
      </c>
    </row>
    <row r="13964" spans="1:31" ht="15" customHeight="1">
      <c r="A13964" s="1">
        <v>13963</v>
      </c>
      <c r="B13964" s="1" t="s">
        <v>54</v>
      </c>
      <c r="C13964" s="1" t="s">
        <v>15447</v>
      </c>
      <c r="D13964" s="2" t="s">
        <v>36254</v>
      </c>
      <c r="E13964" s="2" t="s">
        <v>78</v>
      </c>
      <c r="F13964" s="2" t="s">
        <v>28558</v>
      </c>
      <c r="G13964" s="15" t="s">
        <v>16089</v>
      </c>
      <c r="H13964" s="2" t="s">
        <v>8</v>
      </c>
      <c r="I13964" s="1" t="s">
        <v>41</v>
      </c>
      <c r="J13964" s="4" t="s">
        <v>47303</v>
      </c>
      <c r="K13964" s="3" t="s">
        <v>17</v>
      </c>
      <c r="L13964" s="4" t="s">
        <v>47303</v>
      </c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1" t="s">
        <v>16</v>
      </c>
      <c r="AC13964" s="23" t="s">
        <v>37875</v>
      </c>
      <c r="AD13964" s="23" t="s">
        <v>40440</v>
      </c>
      <c r="AE13964" t="s">
        <v>35394</v>
      </c>
    </row>
    <row r="13965" spans="1:31" ht="15" customHeight="1">
      <c r="A13965" s="1">
        <v>13964</v>
      </c>
      <c r="B13965" s="1" t="s">
        <v>54</v>
      </c>
      <c r="C13965" s="1" t="s">
        <v>15452</v>
      </c>
      <c r="D13965" s="2" t="s">
        <v>9419</v>
      </c>
      <c r="E13965" s="2" t="s">
        <v>16257</v>
      </c>
      <c r="F13965" s="2" t="s">
        <v>28560</v>
      </c>
      <c r="G13965" s="15">
        <v>91964646644</v>
      </c>
      <c r="H13965" s="2" t="s">
        <v>8</v>
      </c>
      <c r="I13965" s="1" t="s">
        <v>62</v>
      </c>
      <c r="J13965" s="4" t="s">
        <v>47303</v>
      </c>
      <c r="K13965" s="3" t="s">
        <v>42</v>
      </c>
      <c r="L13965" s="4" t="s">
        <v>47303</v>
      </c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1" t="s">
        <v>16</v>
      </c>
      <c r="AC13965" s="23" t="s">
        <v>37875</v>
      </c>
      <c r="AD13965" s="23" t="s">
        <v>40440</v>
      </c>
      <c r="AE13965" t="s">
        <v>35399</v>
      </c>
    </row>
    <row r="13966" spans="1:31" ht="15" customHeight="1">
      <c r="A13966" s="1">
        <v>13965</v>
      </c>
      <c r="B13966" s="1" t="s">
        <v>54</v>
      </c>
      <c r="C13966" s="1" t="s">
        <v>15456</v>
      </c>
      <c r="D13966" s="2" t="s">
        <v>2140</v>
      </c>
      <c r="E13966" s="2" t="s">
        <v>14838</v>
      </c>
      <c r="F13966" s="2" t="s">
        <v>28563</v>
      </c>
      <c r="G13966" s="15">
        <v>919494464401</v>
      </c>
      <c r="H13966" s="2" t="s">
        <v>20</v>
      </c>
      <c r="I13966" s="1" t="s">
        <v>62</v>
      </c>
      <c r="J13966" s="4" t="s">
        <v>47303</v>
      </c>
      <c r="K13966" s="3" t="s">
        <v>17</v>
      </c>
      <c r="L13966" s="4" t="s">
        <v>47303</v>
      </c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1" t="s">
        <v>16</v>
      </c>
      <c r="AC13966" s="23" t="s">
        <v>37875</v>
      </c>
      <c r="AD13966" s="23" t="s">
        <v>40440</v>
      </c>
      <c r="AE13966" t="s">
        <v>35399</v>
      </c>
    </row>
    <row r="13967" spans="1:31" ht="15" customHeight="1">
      <c r="A13967" s="1">
        <v>13966</v>
      </c>
      <c r="B13967" s="1" t="s">
        <v>54</v>
      </c>
      <c r="C13967" s="1" t="s">
        <v>15459</v>
      </c>
      <c r="D13967" s="2" t="s">
        <v>16092</v>
      </c>
      <c r="E13967" s="2" t="s">
        <v>40</v>
      </c>
      <c r="F13967" s="2" t="s">
        <v>28566</v>
      </c>
      <c r="G13967" s="15">
        <v>91969096160</v>
      </c>
      <c r="H13967" s="2" t="s">
        <v>15</v>
      </c>
      <c r="I13967" s="1" t="s">
        <v>62</v>
      </c>
      <c r="J13967" s="4" t="s">
        <v>47303</v>
      </c>
      <c r="K13967" s="3" t="s">
        <v>42</v>
      </c>
      <c r="L13967" s="4" t="s">
        <v>47303</v>
      </c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1" t="s">
        <v>11</v>
      </c>
      <c r="AC13967" s="23" t="s">
        <v>37875</v>
      </c>
      <c r="AD13967" s="23" t="s">
        <v>40440</v>
      </c>
      <c r="AE13967" t="s">
        <v>35410</v>
      </c>
    </row>
    <row r="13968" spans="1:31" ht="15" customHeight="1">
      <c r="A13968" s="1">
        <v>13967</v>
      </c>
      <c r="B13968" s="1" t="s">
        <v>54</v>
      </c>
      <c r="C13968" s="1" t="s">
        <v>15460</v>
      </c>
      <c r="D13968" s="2" t="s">
        <v>16093</v>
      </c>
      <c r="E13968" s="2" t="s">
        <v>16094</v>
      </c>
      <c r="F13968" s="2" t="s">
        <v>28567</v>
      </c>
      <c r="G13968" s="15">
        <v>919444699909</v>
      </c>
      <c r="H13968" s="2" t="s">
        <v>8</v>
      </c>
      <c r="I13968" s="1" t="s">
        <v>9</v>
      </c>
      <c r="J13968" s="4" t="s">
        <v>47303</v>
      </c>
      <c r="K13968" s="3" t="s">
        <v>17</v>
      </c>
      <c r="L13968" s="4" t="s">
        <v>47303</v>
      </c>
      <c r="M13968" s="4" t="s">
        <v>42</v>
      </c>
      <c r="N13968" s="3" t="str">
        <f>J13968</f>
        <v>[50 lacs - 75 lacs]</v>
      </c>
      <c r="O13968" s="4" t="s">
        <v>47348</v>
      </c>
      <c r="P13968" s="3" t="s">
        <v>47303</v>
      </c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1" t="s">
        <v>11</v>
      </c>
      <c r="AC13968" s="23" t="s">
        <v>37875</v>
      </c>
      <c r="AD13968" s="23" t="s">
        <v>40440</v>
      </c>
      <c r="AE13968" t="s">
        <v>35399</v>
      </c>
    </row>
    <row r="13969" spans="1:31" ht="15" customHeight="1">
      <c r="A13969" s="1">
        <v>13968</v>
      </c>
      <c r="B13969" s="1" t="s">
        <v>54</v>
      </c>
      <c r="C13969" s="1" t="s">
        <v>15463</v>
      </c>
      <c r="D13969" s="2" t="s">
        <v>1518</v>
      </c>
      <c r="E13969" s="2" t="s">
        <v>139</v>
      </c>
      <c r="F13969" s="2" t="s">
        <v>26337</v>
      </c>
      <c r="G13969" s="15">
        <v>919446966694</v>
      </c>
      <c r="H13969" s="2" t="s">
        <v>8</v>
      </c>
      <c r="I13969" s="1" t="s">
        <v>9</v>
      </c>
      <c r="J13969" s="4" t="s">
        <v>47303</v>
      </c>
      <c r="K13969" s="3" t="s">
        <v>42</v>
      </c>
      <c r="L13969" s="4" t="s">
        <v>47303</v>
      </c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1" t="s">
        <v>16</v>
      </c>
      <c r="AC13969" s="23" t="s">
        <v>37875</v>
      </c>
      <c r="AD13969" s="23" t="s">
        <v>40440</v>
      </c>
      <c r="AE13969" t="s">
        <v>35409</v>
      </c>
    </row>
    <row r="13970" spans="1:31" ht="15" customHeight="1">
      <c r="A13970" s="1">
        <v>13969</v>
      </c>
      <c r="B13970" s="1" t="s">
        <v>54</v>
      </c>
      <c r="C13970" s="1" t="s">
        <v>15468</v>
      </c>
      <c r="D13970" s="2" t="s">
        <v>773</v>
      </c>
      <c r="E13970" s="2" t="s">
        <v>102</v>
      </c>
      <c r="F13970" s="2" t="s">
        <v>16096</v>
      </c>
      <c r="G13970" s="15">
        <v>9146111406</v>
      </c>
      <c r="H13970" s="2" t="s">
        <v>8</v>
      </c>
      <c r="I13970" s="1" t="s">
        <v>41</v>
      </c>
      <c r="J13970" s="4" t="s">
        <v>47303</v>
      </c>
      <c r="K13970" s="3" t="s">
        <v>42</v>
      </c>
      <c r="L13970" s="4" t="s">
        <v>47303</v>
      </c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1" t="s">
        <v>16</v>
      </c>
      <c r="AC13970" s="23" t="s">
        <v>37875</v>
      </c>
      <c r="AD13970" s="23" t="s">
        <v>40440</v>
      </c>
      <c r="AE13970" t="s">
        <v>35399</v>
      </c>
    </row>
    <row r="13971" spans="1:31" ht="15" customHeight="1">
      <c r="A13971" s="1">
        <v>13970</v>
      </c>
      <c r="B13971" s="1" t="s">
        <v>54</v>
      </c>
      <c r="C13971" s="1" t="s">
        <v>15469</v>
      </c>
      <c r="D13971" s="2" t="s">
        <v>36255</v>
      </c>
      <c r="E13971" s="2" t="s">
        <v>40</v>
      </c>
      <c r="F13971" s="2" t="s">
        <v>28573</v>
      </c>
      <c r="G13971" s="15">
        <v>91944606696</v>
      </c>
      <c r="H13971" s="2" t="s">
        <v>8</v>
      </c>
      <c r="I13971" s="1" t="s">
        <v>41</v>
      </c>
      <c r="J13971" s="4" t="s">
        <v>47303</v>
      </c>
      <c r="K13971" s="3" t="s">
        <v>42</v>
      </c>
      <c r="L13971" s="4" t="s">
        <v>47303</v>
      </c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1" t="s">
        <v>16</v>
      </c>
      <c r="AC13971" s="23" t="s">
        <v>37875</v>
      </c>
      <c r="AD13971" s="23" t="s">
        <v>40440</v>
      </c>
      <c r="AE13971" t="s">
        <v>35399</v>
      </c>
    </row>
    <row r="13972" spans="1:31" ht="15" customHeight="1">
      <c r="A13972" s="1">
        <v>13971</v>
      </c>
      <c r="B13972" s="1" t="s">
        <v>54</v>
      </c>
      <c r="C13972" s="1" t="s">
        <v>15477</v>
      </c>
      <c r="D13972" s="2" t="s">
        <v>1839</v>
      </c>
      <c r="E13972" s="2" t="s">
        <v>80</v>
      </c>
      <c r="F13972" s="2" t="s">
        <v>32840</v>
      </c>
      <c r="G13972" s="15">
        <v>919946969606</v>
      </c>
      <c r="H13972" s="2" t="s">
        <v>8</v>
      </c>
      <c r="I13972" s="1" t="s">
        <v>62</v>
      </c>
      <c r="J13972" s="4" t="s">
        <v>47303</v>
      </c>
      <c r="K13972" s="3" t="s">
        <v>17</v>
      </c>
      <c r="L13972" s="4" t="s">
        <v>47303</v>
      </c>
      <c r="M13972" s="4" t="s">
        <v>42</v>
      </c>
      <c r="N13972" s="3" t="str">
        <f>J13972</f>
        <v>[50 lacs - 75 lacs]</v>
      </c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1" t="s">
        <v>16</v>
      </c>
      <c r="AC13972" s="23" t="s">
        <v>37875</v>
      </c>
      <c r="AD13972" s="23" t="s">
        <v>40440</v>
      </c>
      <c r="AE13972" t="s">
        <v>35394</v>
      </c>
    </row>
    <row r="13973" spans="1:31" ht="15" customHeight="1">
      <c r="A13973" s="1">
        <v>13972</v>
      </c>
      <c r="B13973" s="1" t="s">
        <v>54</v>
      </c>
      <c r="C13973" s="1" t="s">
        <v>15479</v>
      </c>
      <c r="D13973" s="2" t="s">
        <v>3071</v>
      </c>
      <c r="E13973" s="2" t="s">
        <v>80</v>
      </c>
      <c r="F13973" s="2" t="s">
        <v>28579</v>
      </c>
      <c r="G13973" s="15">
        <v>919944916014</v>
      </c>
      <c r="H13973" s="2" t="s">
        <v>8</v>
      </c>
      <c r="I13973" s="1" t="s">
        <v>9</v>
      </c>
      <c r="J13973" s="4" t="s">
        <v>47303</v>
      </c>
      <c r="K13973" s="3" t="s">
        <v>17</v>
      </c>
      <c r="L13973" s="4" t="s">
        <v>47303</v>
      </c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1" t="s">
        <v>16</v>
      </c>
      <c r="AC13973" s="23" t="s">
        <v>37875</v>
      </c>
      <c r="AD13973" s="23" t="s">
        <v>40440</v>
      </c>
      <c r="AE13973" t="s">
        <v>35394</v>
      </c>
    </row>
    <row r="13974" spans="1:31" ht="15" customHeight="1">
      <c r="A13974" s="1">
        <v>13973</v>
      </c>
      <c r="B13974" s="1" t="s">
        <v>54</v>
      </c>
      <c r="C13974" s="1" t="s">
        <v>15480</v>
      </c>
      <c r="D13974" s="2" t="s">
        <v>407</v>
      </c>
      <c r="E13974" s="2" t="s">
        <v>40</v>
      </c>
      <c r="F13974" s="2" t="s">
        <v>28580</v>
      </c>
      <c r="G13974" s="15">
        <v>91996446164</v>
      </c>
      <c r="H13974" s="2" t="s">
        <v>8</v>
      </c>
      <c r="I13974" s="1" t="s">
        <v>41</v>
      </c>
      <c r="J13974" s="4" t="s">
        <v>47303</v>
      </c>
      <c r="K13974" s="3" t="s">
        <v>42</v>
      </c>
      <c r="L13974" s="4" t="s">
        <v>47303</v>
      </c>
      <c r="M13974" s="4" t="s">
        <v>14136</v>
      </c>
      <c r="N13974" s="3" t="str">
        <f t="shared" ref="N13974:N13975" si="558">J13974</f>
        <v>[50 lacs - 75 lacs]</v>
      </c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1" t="s">
        <v>16</v>
      </c>
      <c r="AC13974" s="23" t="s">
        <v>37875</v>
      </c>
      <c r="AD13974" s="23" t="s">
        <v>40440</v>
      </c>
      <c r="AE13974" t="s">
        <v>35399</v>
      </c>
    </row>
    <row r="13975" spans="1:31" ht="15" customHeight="1">
      <c r="A13975" s="1">
        <v>13974</v>
      </c>
      <c r="B13975" s="1" t="s">
        <v>54</v>
      </c>
      <c r="C13975" s="1" t="s">
        <v>15483</v>
      </c>
      <c r="D13975" s="2" t="s">
        <v>12506</v>
      </c>
      <c r="E13975" s="2" t="s">
        <v>40</v>
      </c>
      <c r="F13975" s="2" t="s">
        <v>32841</v>
      </c>
      <c r="G13975" s="15">
        <v>919099494944</v>
      </c>
      <c r="H13975" s="2" t="s">
        <v>8</v>
      </c>
      <c r="I13975" s="1" t="s">
        <v>41</v>
      </c>
      <c r="J13975" s="4" t="s">
        <v>47303</v>
      </c>
      <c r="K13975" s="3" t="s">
        <v>17</v>
      </c>
      <c r="L13975" s="4" t="s">
        <v>47303</v>
      </c>
      <c r="M13975" s="4" t="s">
        <v>42</v>
      </c>
      <c r="N13975" s="3" t="str">
        <f t="shared" si="558"/>
        <v>[50 lacs - 75 lacs]</v>
      </c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1" t="s">
        <v>16</v>
      </c>
      <c r="AC13975" s="23" t="s">
        <v>37875</v>
      </c>
      <c r="AD13975" s="23" t="s">
        <v>40440</v>
      </c>
      <c r="AE13975" t="s">
        <v>35410</v>
      </c>
    </row>
    <row r="13976" spans="1:31" ht="15" customHeight="1">
      <c r="A13976" s="1">
        <v>13975</v>
      </c>
      <c r="B13976" s="1" t="s">
        <v>54</v>
      </c>
      <c r="C13976" s="1" t="s">
        <v>15489</v>
      </c>
      <c r="D13976" s="2" t="s">
        <v>35448</v>
      </c>
      <c r="E13976" s="2" t="s">
        <v>40</v>
      </c>
      <c r="F13976" s="2" t="s">
        <v>28586</v>
      </c>
      <c r="G13976" s="15">
        <v>914494960910</v>
      </c>
      <c r="H13976" s="2" t="s">
        <v>15</v>
      </c>
      <c r="I13976" s="1" t="s">
        <v>62</v>
      </c>
      <c r="J13976" s="4" t="s">
        <v>47303</v>
      </c>
      <c r="K13976" s="3" t="s">
        <v>42</v>
      </c>
      <c r="L13976" s="4" t="s">
        <v>47303</v>
      </c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1" t="s">
        <v>16</v>
      </c>
      <c r="AC13976" s="23" t="s">
        <v>37875</v>
      </c>
      <c r="AD13976" s="23" t="s">
        <v>40440</v>
      </c>
      <c r="AE13976" t="s">
        <v>35399</v>
      </c>
    </row>
    <row r="13977" spans="1:31" ht="15" customHeight="1">
      <c r="A13977" s="1">
        <v>13976</v>
      </c>
      <c r="B13977" s="1" t="s">
        <v>54</v>
      </c>
      <c r="C13977" s="1" t="s">
        <v>15490</v>
      </c>
      <c r="D13977" s="2" t="s">
        <v>575</v>
      </c>
      <c r="E13977" s="2" t="s">
        <v>40</v>
      </c>
      <c r="F13977" s="2" t="s">
        <v>28587</v>
      </c>
      <c r="G13977" s="15">
        <v>91941499149</v>
      </c>
      <c r="H13977" s="2" t="s">
        <v>15</v>
      </c>
      <c r="I13977" s="1" t="s">
        <v>9</v>
      </c>
      <c r="J13977" s="4" t="s">
        <v>47303</v>
      </c>
      <c r="K13977" s="3" t="s">
        <v>17</v>
      </c>
      <c r="L13977" s="4" t="s">
        <v>47303</v>
      </c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1" t="s">
        <v>16</v>
      </c>
      <c r="AC13977" s="23" t="s">
        <v>37875</v>
      </c>
      <c r="AD13977" s="23" t="s">
        <v>40440</v>
      </c>
      <c r="AE13977" t="s">
        <v>35399</v>
      </c>
    </row>
    <row r="13978" spans="1:31" ht="15" customHeight="1">
      <c r="A13978" s="1">
        <v>13977</v>
      </c>
      <c r="B13978" s="1" t="s">
        <v>54</v>
      </c>
      <c r="C13978" s="1" t="s">
        <v>15493</v>
      </c>
      <c r="D13978" s="2" t="s">
        <v>432</v>
      </c>
      <c r="E13978" s="2" t="s">
        <v>447</v>
      </c>
      <c r="F13978" s="2" t="s">
        <v>28589</v>
      </c>
      <c r="G13978" s="15">
        <v>914999490901</v>
      </c>
      <c r="H13978" s="2" t="s">
        <v>15</v>
      </c>
      <c r="I13978" s="1" t="s">
        <v>9</v>
      </c>
      <c r="J13978" s="4" t="s">
        <v>47303</v>
      </c>
      <c r="K13978" s="3" t="s">
        <v>17</v>
      </c>
      <c r="L13978" s="4" t="s">
        <v>47303</v>
      </c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1" t="s">
        <v>16</v>
      </c>
      <c r="AC13978" s="23" t="s">
        <v>37875</v>
      </c>
      <c r="AD13978" s="23" t="s">
        <v>40440</v>
      </c>
      <c r="AE13978" t="s">
        <v>35399</v>
      </c>
    </row>
    <row r="13979" spans="1:31" ht="15" customHeight="1">
      <c r="A13979" s="1">
        <v>13978</v>
      </c>
      <c r="B13979" s="1" t="s">
        <v>54</v>
      </c>
      <c r="C13979" s="1" t="s">
        <v>15498</v>
      </c>
      <c r="D13979" s="2" t="s">
        <v>967</v>
      </c>
      <c r="E13979" s="2" t="s">
        <v>16102</v>
      </c>
      <c r="F13979" s="2" t="s">
        <v>34915</v>
      </c>
      <c r="G13979" s="15">
        <v>9199949969</v>
      </c>
      <c r="H13979" s="2" t="s">
        <v>20</v>
      </c>
      <c r="I13979" s="1" t="s">
        <v>9</v>
      </c>
      <c r="J13979" s="4" t="s">
        <v>47303</v>
      </c>
      <c r="K13979" s="11" t="s">
        <v>14136</v>
      </c>
      <c r="L13979" s="4" t="s">
        <v>47303</v>
      </c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1" t="s">
        <v>16</v>
      </c>
      <c r="AC13979" s="23" t="s">
        <v>37875</v>
      </c>
      <c r="AD13979" s="23" t="s">
        <v>40440</v>
      </c>
      <c r="AE13979" t="s">
        <v>35394</v>
      </c>
    </row>
    <row r="13980" spans="1:31" ht="15" customHeight="1">
      <c r="A13980" s="1">
        <v>13979</v>
      </c>
      <c r="B13980" s="1" t="s">
        <v>54</v>
      </c>
      <c r="C13980" s="1" t="s">
        <v>15504</v>
      </c>
      <c r="D13980" s="2" t="s">
        <v>36256</v>
      </c>
      <c r="E13980" s="2" t="s">
        <v>16103</v>
      </c>
      <c r="F13980" s="2" t="s">
        <v>28598</v>
      </c>
      <c r="G13980" s="15">
        <v>919446994446</v>
      </c>
      <c r="H13980" s="2" t="s">
        <v>20</v>
      </c>
      <c r="I13980" s="1" t="s">
        <v>62</v>
      </c>
      <c r="J13980" s="4" t="s">
        <v>47303</v>
      </c>
      <c r="K13980" s="3" t="s">
        <v>42</v>
      </c>
      <c r="L13980" s="4" t="s">
        <v>47303</v>
      </c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1" t="s">
        <v>16</v>
      </c>
      <c r="AC13980" s="23" t="s">
        <v>37875</v>
      </c>
      <c r="AD13980" s="23" t="s">
        <v>40440</v>
      </c>
      <c r="AE13980" t="s">
        <v>35399</v>
      </c>
    </row>
    <row r="13981" spans="1:31" ht="15" customHeight="1">
      <c r="A13981" s="1">
        <v>13980</v>
      </c>
      <c r="B13981" s="1" t="s">
        <v>54</v>
      </c>
      <c r="C13981" s="1" t="s">
        <v>15506</v>
      </c>
      <c r="D13981" s="2" t="s">
        <v>1576</v>
      </c>
      <c r="E13981" s="2" t="s">
        <v>495</v>
      </c>
      <c r="F13981" s="2" t="s">
        <v>32842</v>
      </c>
      <c r="G13981" s="15">
        <v>919446494044</v>
      </c>
      <c r="H13981" s="2" t="s">
        <v>15</v>
      </c>
      <c r="I13981" s="1" t="s">
        <v>9</v>
      </c>
      <c r="J13981" s="4" t="s">
        <v>47303</v>
      </c>
      <c r="K13981" s="11" t="s">
        <v>13</v>
      </c>
      <c r="L13981" s="4" t="s">
        <v>47303</v>
      </c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1" t="s">
        <v>16</v>
      </c>
      <c r="AC13981" s="23" t="s">
        <v>37875</v>
      </c>
      <c r="AD13981" s="23" t="s">
        <v>40440</v>
      </c>
      <c r="AE13981" t="s">
        <v>35394</v>
      </c>
    </row>
    <row r="13982" spans="1:31" ht="15" customHeight="1">
      <c r="A13982" s="1">
        <v>13981</v>
      </c>
      <c r="B13982" s="1" t="s">
        <v>54</v>
      </c>
      <c r="C13982" s="1" t="s">
        <v>15515</v>
      </c>
      <c r="D13982" s="2" t="s">
        <v>16104</v>
      </c>
      <c r="E13982" s="2" t="s">
        <v>4803</v>
      </c>
      <c r="F13982" s="2" t="s">
        <v>28604</v>
      </c>
      <c r="G13982" s="15">
        <v>919446466416</v>
      </c>
      <c r="H13982" s="2" t="s">
        <v>8</v>
      </c>
      <c r="I13982" s="1" t="s">
        <v>62</v>
      </c>
      <c r="J13982" s="4" t="s">
        <v>47303</v>
      </c>
      <c r="K13982" s="3" t="s">
        <v>17</v>
      </c>
      <c r="L13982" s="4" t="s">
        <v>47303</v>
      </c>
      <c r="M13982" s="4" t="s">
        <v>42</v>
      </c>
      <c r="N13982" s="3" t="str">
        <f t="shared" ref="N13982:N13983" si="559">J13982</f>
        <v>[50 lacs - 75 lacs]</v>
      </c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1" t="s">
        <v>16</v>
      </c>
      <c r="AC13982" s="23" t="s">
        <v>37875</v>
      </c>
      <c r="AD13982" s="23" t="s">
        <v>40440</v>
      </c>
      <c r="AE13982" t="s">
        <v>35399</v>
      </c>
    </row>
    <row r="13983" spans="1:31" ht="15" customHeight="1">
      <c r="A13983" s="1">
        <v>13982</v>
      </c>
      <c r="B13983" s="1" t="s">
        <v>54</v>
      </c>
      <c r="C13983" s="1" t="s">
        <v>15523</v>
      </c>
      <c r="D13983" s="2" t="s">
        <v>386</v>
      </c>
      <c r="E13983" s="2" t="s">
        <v>2289</v>
      </c>
      <c r="F13983" s="2" t="s">
        <v>32844</v>
      </c>
      <c r="G13983" s="15">
        <v>91996109910</v>
      </c>
      <c r="H13983" s="2" t="s">
        <v>15</v>
      </c>
      <c r="I13983" s="1" t="s">
        <v>9</v>
      </c>
      <c r="J13983" s="4" t="s">
        <v>47303</v>
      </c>
      <c r="K13983" s="3" t="s">
        <v>213</v>
      </c>
      <c r="L13983" s="4" t="s">
        <v>47303</v>
      </c>
      <c r="M13983" s="4" t="s">
        <v>17</v>
      </c>
      <c r="N13983" s="3" t="str">
        <f t="shared" si="559"/>
        <v>[50 lacs - 75 lacs]</v>
      </c>
      <c r="O13983" s="4" t="s">
        <v>47347</v>
      </c>
      <c r="P13983" s="3" t="s">
        <v>47303</v>
      </c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1" t="s">
        <v>11</v>
      </c>
      <c r="AC13983" s="23" t="s">
        <v>37875</v>
      </c>
      <c r="AD13983" s="23" t="s">
        <v>40440</v>
      </c>
      <c r="AE13983" t="s">
        <v>35409</v>
      </c>
    </row>
    <row r="13984" spans="1:31" ht="15" customHeight="1">
      <c r="A13984" s="1">
        <v>13983</v>
      </c>
      <c r="B13984" s="1" t="s">
        <v>54</v>
      </c>
      <c r="C13984" s="1" t="s">
        <v>15526</v>
      </c>
      <c r="D13984" s="2" t="s">
        <v>16107</v>
      </c>
      <c r="E13984" s="2" t="s">
        <v>4803</v>
      </c>
      <c r="F13984" s="2" t="s">
        <v>28609</v>
      </c>
      <c r="G13984" s="15">
        <v>91494044649</v>
      </c>
      <c r="H13984" s="2" t="s">
        <v>8</v>
      </c>
      <c r="I13984" s="1" t="s">
        <v>41</v>
      </c>
      <c r="J13984" s="4" t="s">
        <v>47303</v>
      </c>
      <c r="K13984" s="3" t="s">
        <v>42</v>
      </c>
      <c r="L13984" s="4" t="s">
        <v>47303</v>
      </c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1" t="s">
        <v>16</v>
      </c>
      <c r="AC13984" s="23" t="s">
        <v>37875</v>
      </c>
      <c r="AD13984" s="23" t="s">
        <v>40440</v>
      </c>
      <c r="AE13984" t="s">
        <v>35410</v>
      </c>
    </row>
    <row r="13985" spans="1:31" ht="15" customHeight="1">
      <c r="A13985" s="1">
        <v>13984</v>
      </c>
      <c r="B13985" s="1" t="s">
        <v>54</v>
      </c>
      <c r="C13985" s="1" t="s">
        <v>15527</v>
      </c>
      <c r="D13985" s="2" t="s">
        <v>10221</v>
      </c>
      <c r="E13985" s="2" t="s">
        <v>1047</v>
      </c>
      <c r="F13985" s="2" t="s">
        <v>28610</v>
      </c>
      <c r="G13985" s="15">
        <v>919444614464</v>
      </c>
      <c r="H13985" s="2" t="s">
        <v>20</v>
      </c>
      <c r="I13985" s="1" t="s">
        <v>107</v>
      </c>
      <c r="J13985" s="4" t="s">
        <v>47303</v>
      </c>
      <c r="K13985" s="3" t="s">
        <v>17</v>
      </c>
      <c r="L13985" s="4" t="s">
        <v>47303</v>
      </c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1" t="s">
        <v>16</v>
      </c>
      <c r="AC13985" s="23" t="s">
        <v>37875</v>
      </c>
      <c r="AD13985" s="23" t="s">
        <v>40440</v>
      </c>
      <c r="AE13985" t="s">
        <v>35399</v>
      </c>
    </row>
    <row r="13986" spans="1:31" ht="15" customHeight="1">
      <c r="A13986" s="1">
        <v>13985</v>
      </c>
      <c r="B13986" s="1" t="s">
        <v>54</v>
      </c>
      <c r="C13986" s="1" t="s">
        <v>15529</v>
      </c>
      <c r="D13986" s="2" t="s">
        <v>1857</v>
      </c>
      <c r="E13986" s="2" t="s">
        <v>40</v>
      </c>
      <c r="F13986" s="2" t="s">
        <v>34920</v>
      </c>
      <c r="G13986" s="15">
        <v>91990944900</v>
      </c>
      <c r="H13986" s="2" t="s">
        <v>15</v>
      </c>
      <c r="I13986" s="1" t="s">
        <v>9</v>
      </c>
      <c r="J13986" s="4" t="s">
        <v>47303</v>
      </c>
      <c r="K13986" s="3" t="s">
        <v>42</v>
      </c>
      <c r="L13986" s="4" t="s">
        <v>47303</v>
      </c>
      <c r="M13986" s="4" t="s">
        <v>14136</v>
      </c>
      <c r="N13986" s="3" t="str">
        <f>J13986</f>
        <v>[50 lacs - 75 lacs]</v>
      </c>
      <c r="O13986" s="4" t="s">
        <v>13</v>
      </c>
      <c r="P13986" s="3" t="s">
        <v>47303</v>
      </c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1" t="s">
        <v>16</v>
      </c>
      <c r="AC13986" s="23" t="s">
        <v>37875</v>
      </c>
      <c r="AD13986" s="23" t="s">
        <v>40440</v>
      </c>
      <c r="AE13986" t="s">
        <v>35394</v>
      </c>
    </row>
    <row r="13987" spans="1:31" ht="15" customHeight="1">
      <c r="A13987" s="1">
        <v>13986</v>
      </c>
      <c r="B13987" s="1" t="s">
        <v>54</v>
      </c>
      <c r="C13987" s="1" t="s">
        <v>15546</v>
      </c>
      <c r="D13987" s="2" t="s">
        <v>1652</v>
      </c>
      <c r="E13987" s="2" t="s">
        <v>141</v>
      </c>
      <c r="F13987" s="2" t="s">
        <v>28620</v>
      </c>
      <c r="G13987" s="15">
        <v>9146440604</v>
      </c>
      <c r="H13987" s="2" t="s">
        <v>8</v>
      </c>
      <c r="I13987" s="1" t="s">
        <v>41</v>
      </c>
      <c r="J13987" s="4" t="s">
        <v>47303</v>
      </c>
      <c r="K13987" s="3" t="s">
        <v>17</v>
      </c>
      <c r="L13987" s="4" t="s">
        <v>47303</v>
      </c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1" t="s">
        <v>16</v>
      </c>
      <c r="AC13987" s="23" t="s">
        <v>37876</v>
      </c>
      <c r="AD13987" s="23" t="s">
        <v>40440</v>
      </c>
      <c r="AE13987" t="s">
        <v>35409</v>
      </c>
    </row>
    <row r="13988" spans="1:31" ht="15" customHeight="1">
      <c r="A13988" s="1">
        <v>13987</v>
      </c>
      <c r="B13988" s="1" t="s">
        <v>54</v>
      </c>
      <c r="C13988" s="1" t="s">
        <v>15558</v>
      </c>
      <c r="D13988" s="2" t="s">
        <v>36051</v>
      </c>
      <c r="E13988" s="2" t="s">
        <v>558</v>
      </c>
      <c r="F13988" s="2" t="s">
        <v>26295</v>
      </c>
      <c r="G13988" s="15">
        <v>91944946660</v>
      </c>
      <c r="H13988" s="2" t="s">
        <v>15</v>
      </c>
      <c r="I13988" s="1" t="s">
        <v>62</v>
      </c>
      <c r="J13988" s="4" t="s">
        <v>47303</v>
      </c>
      <c r="K13988" s="3" t="s">
        <v>42</v>
      </c>
      <c r="L13988" s="4" t="s">
        <v>47303</v>
      </c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1" t="s">
        <v>16</v>
      </c>
      <c r="AC13988" s="23" t="s">
        <v>37876</v>
      </c>
      <c r="AD13988" s="23" t="s">
        <v>40440</v>
      </c>
      <c r="AE13988" t="s">
        <v>35409</v>
      </c>
    </row>
    <row r="13989" spans="1:31" ht="15" customHeight="1">
      <c r="A13989" s="1">
        <v>13988</v>
      </c>
      <c r="B13989" s="1" t="s">
        <v>54</v>
      </c>
      <c r="C13989" s="1" t="s">
        <v>15560</v>
      </c>
      <c r="D13989" s="2" t="s">
        <v>12471</v>
      </c>
      <c r="E13989" s="2" t="s">
        <v>40</v>
      </c>
      <c r="F13989" s="2" t="s">
        <v>28630</v>
      </c>
      <c r="G13989" s="15">
        <v>91494616161</v>
      </c>
      <c r="H13989" s="2" t="s">
        <v>37</v>
      </c>
      <c r="I13989" s="1" t="s">
        <v>9</v>
      </c>
      <c r="J13989" s="4" t="s">
        <v>47303</v>
      </c>
      <c r="K13989" s="3" t="s">
        <v>42</v>
      </c>
      <c r="L13989" s="4" t="s">
        <v>47303</v>
      </c>
      <c r="M13989" s="4" t="s">
        <v>14136</v>
      </c>
      <c r="N13989" s="3" t="str">
        <f t="shared" ref="N13989:N13991" si="560">J13989</f>
        <v>[50 lacs - 75 lacs]</v>
      </c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1" t="s">
        <v>16</v>
      </c>
      <c r="AC13989" s="23" t="s">
        <v>37876</v>
      </c>
      <c r="AD13989" s="23" t="s">
        <v>40440</v>
      </c>
      <c r="AE13989" t="s">
        <v>35394</v>
      </c>
    </row>
    <row r="13990" spans="1:31" ht="15" customHeight="1">
      <c r="A13990" s="1">
        <v>13989</v>
      </c>
      <c r="B13990" s="1" t="s">
        <v>54</v>
      </c>
      <c r="C13990" s="1" t="s">
        <v>15562</v>
      </c>
      <c r="D13990" s="2" t="s">
        <v>65</v>
      </c>
      <c r="E13990" s="2" t="s">
        <v>6737</v>
      </c>
      <c r="F13990" s="2" t="s">
        <v>28632</v>
      </c>
      <c r="G13990" s="15">
        <v>91940941941</v>
      </c>
      <c r="H13990" s="2" t="s">
        <v>8</v>
      </c>
      <c r="I13990" s="1" t="s">
        <v>9</v>
      </c>
      <c r="J13990" s="4" t="s">
        <v>47303</v>
      </c>
      <c r="K13990" s="3" t="s">
        <v>17</v>
      </c>
      <c r="L13990" s="4" t="s">
        <v>47303</v>
      </c>
      <c r="M13990" s="4" t="s">
        <v>42</v>
      </c>
      <c r="N13990" s="3" t="str">
        <f t="shared" si="560"/>
        <v>[50 lacs - 75 lacs]</v>
      </c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1" t="s">
        <v>16</v>
      </c>
      <c r="AC13990" s="23" t="s">
        <v>37876</v>
      </c>
      <c r="AD13990" s="23" t="s">
        <v>40440</v>
      </c>
      <c r="AE13990" t="s">
        <v>35394</v>
      </c>
    </row>
    <row r="13991" spans="1:31" ht="15" customHeight="1">
      <c r="A13991" s="1">
        <v>13990</v>
      </c>
      <c r="B13991" s="1" t="s">
        <v>54</v>
      </c>
      <c r="C13991" s="1" t="s">
        <v>15563</v>
      </c>
      <c r="D13991" s="2" t="s">
        <v>6438</v>
      </c>
      <c r="E13991" s="2" t="s">
        <v>40</v>
      </c>
      <c r="F13991" s="2" t="s">
        <v>28633</v>
      </c>
      <c r="G13991" s="15">
        <v>91944464696</v>
      </c>
      <c r="H13991" s="2" t="s">
        <v>8</v>
      </c>
      <c r="I13991" s="1" t="s">
        <v>41</v>
      </c>
      <c r="J13991" s="4" t="s">
        <v>47303</v>
      </c>
      <c r="K13991" s="3" t="s">
        <v>17</v>
      </c>
      <c r="L13991" s="4" t="s">
        <v>47303</v>
      </c>
      <c r="M13991" s="4" t="s">
        <v>42</v>
      </c>
      <c r="N13991" s="3" t="str">
        <f t="shared" si="560"/>
        <v>[50 lacs - 75 lacs]</v>
      </c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1" t="s">
        <v>11</v>
      </c>
      <c r="AC13991" s="23" t="s">
        <v>37876</v>
      </c>
      <c r="AD13991" s="23" t="s">
        <v>40440</v>
      </c>
      <c r="AE13991" t="s">
        <v>35399</v>
      </c>
    </row>
    <row r="13992" spans="1:31" ht="15" customHeight="1">
      <c r="A13992" s="1">
        <v>13991</v>
      </c>
      <c r="B13992" s="1" t="s">
        <v>54</v>
      </c>
      <c r="C13992" s="1" t="s">
        <v>15564</v>
      </c>
      <c r="D13992" s="2" t="s">
        <v>391</v>
      </c>
      <c r="E13992" s="2" t="s">
        <v>139</v>
      </c>
      <c r="F13992" s="2" t="s">
        <v>28634</v>
      </c>
      <c r="G13992" s="15">
        <v>91901649406</v>
      </c>
      <c r="H13992" s="2" t="s">
        <v>8</v>
      </c>
      <c r="I13992" s="1" t="s">
        <v>9</v>
      </c>
      <c r="J13992" s="4" t="s">
        <v>47303</v>
      </c>
      <c r="K13992" s="3" t="s">
        <v>42</v>
      </c>
      <c r="L13992" s="4" t="s">
        <v>47303</v>
      </c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1" t="s">
        <v>16</v>
      </c>
      <c r="AC13992" s="23" t="s">
        <v>37876</v>
      </c>
      <c r="AD13992" s="23" t="s">
        <v>40440</v>
      </c>
      <c r="AE13992" t="s">
        <v>35410</v>
      </c>
    </row>
    <row r="13993" spans="1:31" ht="15" customHeight="1">
      <c r="A13993" s="1">
        <v>13992</v>
      </c>
      <c r="B13993" s="1" t="s">
        <v>54</v>
      </c>
      <c r="C13993" s="1" t="s">
        <v>15566</v>
      </c>
      <c r="D13993" s="2" t="s">
        <v>2978</v>
      </c>
      <c r="E13993" s="2" t="s">
        <v>16113</v>
      </c>
      <c r="F13993" s="2" t="s">
        <v>28636</v>
      </c>
      <c r="G13993" s="15">
        <v>91069444419</v>
      </c>
      <c r="H13993" s="2" t="s">
        <v>8</v>
      </c>
      <c r="I13993" s="1" t="s">
        <v>9</v>
      </c>
      <c r="J13993" s="4" t="s">
        <v>47303</v>
      </c>
      <c r="K13993" s="3" t="s">
        <v>17</v>
      </c>
      <c r="L13993" s="4" t="s">
        <v>47303</v>
      </c>
      <c r="M13993" s="4" t="s">
        <v>42</v>
      </c>
      <c r="N13993" s="3" t="str">
        <f>J13993</f>
        <v>[50 lacs - 75 lacs]</v>
      </c>
      <c r="O13993" s="4" t="s">
        <v>14137</v>
      </c>
      <c r="P13993" s="3" t="s">
        <v>47303</v>
      </c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1" t="s">
        <v>16</v>
      </c>
      <c r="AC13993" s="23" t="s">
        <v>37876</v>
      </c>
      <c r="AD13993" s="23" t="s">
        <v>40440</v>
      </c>
      <c r="AE13993" t="s">
        <v>35410</v>
      </c>
    </row>
    <row r="13994" spans="1:31" ht="15" customHeight="1">
      <c r="A13994" s="1">
        <v>13993</v>
      </c>
      <c r="B13994" s="1" t="s">
        <v>54</v>
      </c>
      <c r="C13994" s="1" t="s">
        <v>15567</v>
      </c>
      <c r="D13994" s="2" t="s">
        <v>16114</v>
      </c>
      <c r="E13994" s="2" t="s">
        <v>1112</v>
      </c>
      <c r="F13994" s="2" t="s">
        <v>16115</v>
      </c>
      <c r="G13994" s="15">
        <v>91664691</v>
      </c>
      <c r="H13994" s="2" t="s">
        <v>20</v>
      </c>
      <c r="I13994" s="1" t="s">
        <v>62</v>
      </c>
      <c r="J13994" s="4" t="s">
        <v>47303</v>
      </c>
      <c r="K13994" s="11" t="s">
        <v>13</v>
      </c>
      <c r="L13994" s="4" t="s">
        <v>47303</v>
      </c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1" t="s">
        <v>16</v>
      </c>
      <c r="AC13994" s="23" t="s">
        <v>37876</v>
      </c>
      <c r="AD13994" s="23" t="s">
        <v>40440</v>
      </c>
      <c r="AE13994" t="s">
        <v>35409</v>
      </c>
    </row>
    <row r="13995" spans="1:31" ht="15" customHeight="1">
      <c r="A13995" s="1">
        <v>13994</v>
      </c>
      <c r="B13995" s="1" t="s">
        <v>54</v>
      </c>
      <c r="C13995" s="1" t="s">
        <v>15572</v>
      </c>
      <c r="D13995" s="2" t="s">
        <v>3952</v>
      </c>
      <c r="E13995" s="2" t="s">
        <v>40</v>
      </c>
      <c r="F13995" s="2" t="s">
        <v>32338</v>
      </c>
      <c r="G13995" s="15">
        <v>919946009190</v>
      </c>
      <c r="H13995" s="2" t="s">
        <v>8</v>
      </c>
      <c r="I13995" s="1" t="s">
        <v>9</v>
      </c>
      <c r="J13995" s="4" t="s">
        <v>47303</v>
      </c>
      <c r="K13995" s="3" t="s">
        <v>42</v>
      </c>
      <c r="L13995" s="4" t="s">
        <v>47303</v>
      </c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1" t="s">
        <v>16</v>
      </c>
      <c r="AC13995" s="23" t="s">
        <v>37876</v>
      </c>
      <c r="AD13995" s="23" t="s">
        <v>40440</v>
      </c>
      <c r="AE13995" t="s">
        <v>35394</v>
      </c>
    </row>
    <row r="13996" spans="1:31" ht="15" customHeight="1">
      <c r="A13996" s="1">
        <v>13995</v>
      </c>
      <c r="B13996" s="1" t="s">
        <v>54</v>
      </c>
      <c r="C13996" s="1" t="s">
        <v>15573</v>
      </c>
      <c r="D13996" s="2" t="s">
        <v>92</v>
      </c>
      <c r="E13996" s="2" t="s">
        <v>139</v>
      </c>
      <c r="F13996" s="2" t="s">
        <v>28640</v>
      </c>
      <c r="G13996" s="15">
        <v>919444090014</v>
      </c>
      <c r="H13996" s="2" t="s">
        <v>20</v>
      </c>
      <c r="I13996" s="1" t="s">
        <v>37779</v>
      </c>
      <c r="J13996" s="4" t="s">
        <v>47303</v>
      </c>
      <c r="K13996" s="3" t="s">
        <v>42</v>
      </c>
      <c r="L13996" s="4" t="s">
        <v>47303</v>
      </c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1" t="s">
        <v>16</v>
      </c>
      <c r="AC13996" s="23" t="s">
        <v>37876</v>
      </c>
      <c r="AD13996" s="23" t="s">
        <v>40440</v>
      </c>
      <c r="AE13996" t="s">
        <v>35410</v>
      </c>
    </row>
    <row r="13997" spans="1:31" ht="15" customHeight="1">
      <c r="A13997" s="1">
        <v>13996</v>
      </c>
      <c r="B13997" s="1" t="s">
        <v>54</v>
      </c>
      <c r="C13997" s="1" t="s">
        <v>15576</v>
      </c>
      <c r="D13997" s="2" t="s">
        <v>3165</v>
      </c>
      <c r="E13997" s="2" t="s">
        <v>40</v>
      </c>
      <c r="F13997" s="2" t="s">
        <v>28642</v>
      </c>
      <c r="G13997" s="15">
        <v>91914666644</v>
      </c>
      <c r="H13997" s="2" t="s">
        <v>20</v>
      </c>
      <c r="I13997" s="1" t="s">
        <v>41</v>
      </c>
      <c r="J13997" s="4" t="s">
        <v>47303</v>
      </c>
      <c r="K13997" s="11" t="s">
        <v>13</v>
      </c>
      <c r="L13997" s="4" t="s">
        <v>47303</v>
      </c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1" t="s">
        <v>16</v>
      </c>
      <c r="AC13997" s="23" t="s">
        <v>37876</v>
      </c>
      <c r="AD13997" s="23" t="s">
        <v>40440</v>
      </c>
      <c r="AE13997" t="s">
        <v>35399</v>
      </c>
    </row>
    <row r="13998" spans="1:31" ht="15" customHeight="1">
      <c r="A13998" s="1">
        <v>13997</v>
      </c>
      <c r="B13998" s="1" t="s">
        <v>54</v>
      </c>
      <c r="C13998" s="1" t="s">
        <v>15585</v>
      </c>
      <c r="D13998" s="2" t="s">
        <v>16120</v>
      </c>
      <c r="E13998" s="2" t="s">
        <v>4102</v>
      </c>
      <c r="F13998" s="2" t="s">
        <v>34930</v>
      </c>
      <c r="G13998" s="15">
        <v>91949999941</v>
      </c>
      <c r="H13998" s="2" t="s">
        <v>15</v>
      </c>
      <c r="I13998" s="1" t="s">
        <v>41</v>
      </c>
      <c r="J13998" s="4" t="s">
        <v>47303</v>
      </c>
      <c r="K13998" s="3" t="s">
        <v>17</v>
      </c>
      <c r="L13998" s="4" t="s">
        <v>47303</v>
      </c>
      <c r="M13998" s="4" t="s">
        <v>42</v>
      </c>
      <c r="N13998" s="3" t="str">
        <f t="shared" ref="N13998:N14001" si="561">J13998</f>
        <v>[50 lacs - 75 lacs]</v>
      </c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1" t="s">
        <v>16</v>
      </c>
      <c r="AC13998" s="23" t="s">
        <v>37876</v>
      </c>
      <c r="AD13998" s="23" t="s">
        <v>40440</v>
      </c>
      <c r="AE13998" t="s">
        <v>35409</v>
      </c>
    </row>
    <row r="13999" spans="1:31" ht="15" customHeight="1">
      <c r="A13999" s="1">
        <v>13998</v>
      </c>
      <c r="B13999" s="1" t="s">
        <v>54</v>
      </c>
      <c r="C13999" s="1" t="s">
        <v>15591</v>
      </c>
      <c r="D13999" s="2" t="s">
        <v>1046</v>
      </c>
      <c r="E13999" s="2" t="s">
        <v>40</v>
      </c>
      <c r="F13999" s="2" t="s">
        <v>28650</v>
      </c>
      <c r="G13999" s="15">
        <v>919444966049</v>
      </c>
      <c r="H13999" s="2" t="s">
        <v>8</v>
      </c>
      <c r="I13999" s="1" t="s">
        <v>41</v>
      </c>
      <c r="J13999" s="4" t="s">
        <v>47303</v>
      </c>
      <c r="K13999" s="3" t="s">
        <v>17</v>
      </c>
      <c r="L13999" s="4" t="s">
        <v>47303</v>
      </c>
      <c r="M13999" s="4" t="s">
        <v>42</v>
      </c>
      <c r="N13999" s="3" t="str">
        <f t="shared" si="561"/>
        <v>[50 lacs - 75 lacs]</v>
      </c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1" t="s">
        <v>16</v>
      </c>
      <c r="AC13999" s="23" t="s">
        <v>37877</v>
      </c>
      <c r="AD13999" s="23" t="s">
        <v>40440</v>
      </c>
      <c r="AE13999" t="s">
        <v>35394</v>
      </c>
    </row>
    <row r="14000" spans="1:31" ht="15" customHeight="1">
      <c r="A14000" s="1">
        <v>13999</v>
      </c>
      <c r="B14000" s="1" t="s">
        <v>54</v>
      </c>
      <c r="C14000" s="1" t="s">
        <v>15592</v>
      </c>
      <c r="D14000" s="2" t="s">
        <v>951</v>
      </c>
      <c r="E14000" s="2" t="s">
        <v>139</v>
      </c>
      <c r="F14000" s="2" t="s">
        <v>28651</v>
      </c>
      <c r="G14000" s="15">
        <v>91944610964</v>
      </c>
      <c r="H14000" s="2" t="s">
        <v>8</v>
      </c>
      <c r="I14000" s="1" t="s">
        <v>41</v>
      </c>
      <c r="J14000" s="4" t="s">
        <v>47303</v>
      </c>
      <c r="K14000" s="3" t="s">
        <v>17</v>
      </c>
      <c r="L14000" s="4" t="s">
        <v>47303</v>
      </c>
      <c r="M14000" s="4" t="s">
        <v>42</v>
      </c>
      <c r="N14000" s="3" t="str">
        <f t="shared" si="561"/>
        <v>[50 lacs - 75 lacs]</v>
      </c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1" t="s">
        <v>16</v>
      </c>
      <c r="AC14000" s="23" t="s">
        <v>37877</v>
      </c>
      <c r="AD14000" s="23" t="s">
        <v>40440</v>
      </c>
      <c r="AE14000" t="s">
        <v>35409</v>
      </c>
    </row>
    <row r="14001" spans="1:31" ht="15" customHeight="1">
      <c r="A14001" s="1">
        <v>14000</v>
      </c>
      <c r="B14001" s="1" t="s">
        <v>54</v>
      </c>
      <c r="C14001" s="1" t="s">
        <v>15601</v>
      </c>
      <c r="D14001" s="2" t="s">
        <v>5973</v>
      </c>
      <c r="E14001" s="2" t="s">
        <v>80</v>
      </c>
      <c r="F14001" s="2" t="s">
        <v>34053</v>
      </c>
      <c r="G14001" s="15">
        <v>9194469600</v>
      </c>
      <c r="H14001" s="2" t="s">
        <v>20</v>
      </c>
      <c r="I14001" s="1" t="s">
        <v>41</v>
      </c>
      <c r="J14001" s="4" t="s">
        <v>47303</v>
      </c>
      <c r="K14001" s="3" t="s">
        <v>42</v>
      </c>
      <c r="L14001" s="4" t="s">
        <v>47303</v>
      </c>
      <c r="M14001" s="4" t="s">
        <v>14136</v>
      </c>
      <c r="N14001" s="3" t="str">
        <f t="shared" si="561"/>
        <v>[50 lacs - 75 lacs]</v>
      </c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1" t="s">
        <v>16</v>
      </c>
      <c r="AC14001" s="23" t="s">
        <v>37877</v>
      </c>
      <c r="AD14001" s="23" t="s">
        <v>40440</v>
      </c>
      <c r="AE14001" t="s">
        <v>35394</v>
      </c>
    </row>
    <row r="14002" spans="1:31" ht="15" customHeight="1">
      <c r="A14002" s="1">
        <v>14001</v>
      </c>
      <c r="B14002" s="1" t="s">
        <v>54</v>
      </c>
      <c r="C14002" s="1" t="s">
        <v>15602</v>
      </c>
      <c r="D14002" s="2" t="s">
        <v>39</v>
      </c>
      <c r="E14002" s="2" t="s">
        <v>3492</v>
      </c>
      <c r="F14002" s="2" t="s">
        <v>28655</v>
      </c>
      <c r="G14002" s="15">
        <v>919446416414</v>
      </c>
      <c r="H14002" s="2" t="s">
        <v>20</v>
      </c>
      <c r="I14002" s="1" t="s">
        <v>41</v>
      </c>
      <c r="J14002" s="4" t="s">
        <v>47303</v>
      </c>
      <c r="K14002" s="3" t="s">
        <v>42</v>
      </c>
      <c r="L14002" s="4" t="s">
        <v>47303</v>
      </c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1" t="s">
        <v>16</v>
      </c>
      <c r="AC14002" s="23" t="s">
        <v>37877</v>
      </c>
      <c r="AD14002" s="23" t="s">
        <v>40440</v>
      </c>
      <c r="AE14002" t="s">
        <v>35410</v>
      </c>
    </row>
    <row r="14003" spans="1:31" ht="15" customHeight="1">
      <c r="A14003" s="1">
        <v>14002</v>
      </c>
      <c r="B14003" s="1" t="s">
        <v>54</v>
      </c>
      <c r="C14003" s="1" t="s">
        <v>15603</v>
      </c>
      <c r="D14003" s="2" t="s">
        <v>16121</v>
      </c>
      <c r="E14003" s="2" t="s">
        <v>40</v>
      </c>
      <c r="F14003" s="2" t="s">
        <v>28656</v>
      </c>
      <c r="G14003" s="15">
        <v>91969496466</v>
      </c>
      <c r="H14003" s="2" t="s">
        <v>15</v>
      </c>
      <c r="I14003" s="1" t="s">
        <v>62</v>
      </c>
      <c r="J14003" s="4" t="s">
        <v>47303</v>
      </c>
      <c r="K14003" s="11" t="s">
        <v>13</v>
      </c>
      <c r="L14003" s="4" t="s">
        <v>47303</v>
      </c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1" t="s">
        <v>11</v>
      </c>
      <c r="AC14003" s="23" t="s">
        <v>37877</v>
      </c>
      <c r="AD14003" s="23" t="s">
        <v>40440</v>
      </c>
      <c r="AE14003" t="s">
        <v>35409</v>
      </c>
    </row>
    <row r="14004" spans="1:31" ht="15" customHeight="1">
      <c r="A14004" s="1">
        <v>14003</v>
      </c>
      <c r="B14004" s="1" t="s">
        <v>54</v>
      </c>
      <c r="C14004" s="1" t="s">
        <v>15609</v>
      </c>
      <c r="D14004" s="2" t="s">
        <v>2412</v>
      </c>
      <c r="E14004" s="2" t="s">
        <v>5222</v>
      </c>
      <c r="F14004" s="2" t="s">
        <v>16122</v>
      </c>
      <c r="G14004" s="15">
        <v>919444690949</v>
      </c>
      <c r="H14004" s="2" t="s">
        <v>15</v>
      </c>
      <c r="I14004" s="1" t="s">
        <v>62</v>
      </c>
      <c r="J14004" s="4" t="s">
        <v>47303</v>
      </c>
      <c r="K14004" s="3" t="s">
        <v>42</v>
      </c>
      <c r="L14004" s="4" t="s">
        <v>47303</v>
      </c>
      <c r="M14004" s="4" t="s">
        <v>13</v>
      </c>
      <c r="N14004" s="3" t="str">
        <f t="shared" ref="N14004:N14006" si="562">J14004</f>
        <v>[50 lacs - 75 lacs]</v>
      </c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1" t="s">
        <v>16</v>
      </c>
      <c r="AC14004" s="23" t="s">
        <v>37877</v>
      </c>
      <c r="AD14004" s="23" t="s">
        <v>40440</v>
      </c>
      <c r="AE14004" t="s">
        <v>35399</v>
      </c>
    </row>
    <row r="14005" spans="1:31" ht="15" customHeight="1">
      <c r="A14005" s="1">
        <v>14004</v>
      </c>
      <c r="B14005" s="1" t="s">
        <v>54</v>
      </c>
      <c r="C14005" s="1" t="s">
        <v>15611</v>
      </c>
      <c r="D14005" s="2" t="s">
        <v>6703</v>
      </c>
      <c r="E14005" s="2" t="s">
        <v>32</v>
      </c>
      <c r="F14005" s="2" t="s">
        <v>28662</v>
      </c>
      <c r="G14005" s="15">
        <v>914940044496</v>
      </c>
      <c r="H14005" s="2" t="s">
        <v>20</v>
      </c>
      <c r="I14005" s="1" t="s">
        <v>37779</v>
      </c>
      <c r="J14005" s="4" t="s">
        <v>47303</v>
      </c>
      <c r="K14005" s="3" t="s">
        <v>17</v>
      </c>
      <c r="L14005" s="4" t="s">
        <v>47303</v>
      </c>
      <c r="M14005" s="4" t="s">
        <v>42</v>
      </c>
      <c r="N14005" s="3" t="str">
        <f t="shared" si="562"/>
        <v>[50 lacs - 75 lacs]</v>
      </c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1" t="s">
        <v>16</v>
      </c>
      <c r="AC14005" s="23" t="s">
        <v>37877</v>
      </c>
      <c r="AD14005" s="23" t="s">
        <v>40440</v>
      </c>
      <c r="AE14005" t="s">
        <v>35399</v>
      </c>
    </row>
    <row r="14006" spans="1:31" ht="15" customHeight="1">
      <c r="A14006" s="1">
        <v>14005</v>
      </c>
      <c r="B14006" s="1" t="s">
        <v>54</v>
      </c>
      <c r="C14006" s="1" t="s">
        <v>15613</v>
      </c>
      <c r="D14006" s="2" t="s">
        <v>1605</v>
      </c>
      <c r="E14006" s="2" t="s">
        <v>1725</v>
      </c>
      <c r="F14006" s="2" t="s">
        <v>28664</v>
      </c>
      <c r="G14006" s="15">
        <v>919446066916</v>
      </c>
      <c r="H14006" s="2" t="s">
        <v>20</v>
      </c>
      <c r="I14006" s="1" t="s">
        <v>9</v>
      </c>
      <c r="J14006" s="4" t="s">
        <v>47303</v>
      </c>
      <c r="K14006" s="3" t="s">
        <v>42</v>
      </c>
      <c r="L14006" s="4" t="s">
        <v>47303</v>
      </c>
      <c r="M14006" s="4" t="s">
        <v>14136</v>
      </c>
      <c r="N14006" s="3" t="str">
        <f t="shared" si="562"/>
        <v>[50 lacs - 75 lacs]</v>
      </c>
      <c r="O14006" s="4" t="s">
        <v>14137</v>
      </c>
      <c r="P14006" s="3" t="s">
        <v>47303</v>
      </c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1" t="s">
        <v>16</v>
      </c>
      <c r="AC14006" s="23" t="s">
        <v>37877</v>
      </c>
      <c r="AD14006" s="23" t="s">
        <v>40440</v>
      </c>
      <c r="AE14006" t="s">
        <v>35394</v>
      </c>
    </row>
    <row r="14007" spans="1:31" ht="15" customHeight="1">
      <c r="A14007" s="1">
        <v>14006</v>
      </c>
      <c r="B14007" s="1" t="s">
        <v>54</v>
      </c>
      <c r="C14007" s="1" t="s">
        <v>15620</v>
      </c>
      <c r="D14007" s="2" t="s">
        <v>36257</v>
      </c>
      <c r="E14007" s="2" t="s">
        <v>40</v>
      </c>
      <c r="F14007" s="2" t="s">
        <v>28667</v>
      </c>
      <c r="G14007" s="15">
        <v>91946004041</v>
      </c>
      <c r="H14007" s="2" t="s">
        <v>20</v>
      </c>
      <c r="I14007" s="1" t="s">
        <v>62</v>
      </c>
      <c r="J14007" s="4" t="s">
        <v>47303</v>
      </c>
      <c r="K14007" s="3" t="s">
        <v>42</v>
      </c>
      <c r="L14007" s="4" t="s">
        <v>47303</v>
      </c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1" t="s">
        <v>16</v>
      </c>
      <c r="AC14007" s="23" t="s">
        <v>37877</v>
      </c>
      <c r="AD14007" s="23" t="s">
        <v>40440</v>
      </c>
      <c r="AE14007" t="s">
        <v>35399</v>
      </c>
    </row>
    <row r="14008" spans="1:31" ht="15" customHeight="1">
      <c r="A14008" s="1">
        <v>14007</v>
      </c>
      <c r="B14008" s="1" t="s">
        <v>54</v>
      </c>
      <c r="C14008" s="1" t="s">
        <v>15621</v>
      </c>
      <c r="D14008" s="2" t="s">
        <v>4548</v>
      </c>
      <c r="E14008" s="2" t="s">
        <v>73</v>
      </c>
      <c r="F14008" s="2" t="s">
        <v>32855</v>
      </c>
      <c r="G14008" s="15">
        <v>914000660669</v>
      </c>
      <c r="H14008" s="2" t="s">
        <v>8</v>
      </c>
      <c r="I14008" s="1" t="s">
        <v>9</v>
      </c>
      <c r="J14008" s="4" t="s">
        <v>47303</v>
      </c>
      <c r="K14008" s="3" t="s">
        <v>42</v>
      </c>
      <c r="L14008" s="4" t="s">
        <v>47303</v>
      </c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1" t="s">
        <v>16</v>
      </c>
      <c r="AC14008" s="23" t="s">
        <v>37877</v>
      </c>
      <c r="AD14008" s="23" t="s">
        <v>40440</v>
      </c>
      <c r="AE14008" t="s">
        <v>35409</v>
      </c>
    </row>
    <row r="14009" spans="1:31" ht="15" customHeight="1">
      <c r="A14009" s="1">
        <v>14008</v>
      </c>
      <c r="B14009" s="1" t="s">
        <v>54</v>
      </c>
      <c r="C14009" s="1" t="s">
        <v>15622</v>
      </c>
      <c r="D14009" s="2" t="s">
        <v>2973</v>
      </c>
      <c r="E14009" s="2" t="s">
        <v>16172</v>
      </c>
      <c r="F14009" s="2" t="s">
        <v>28668</v>
      </c>
      <c r="G14009" s="15">
        <v>91991999966</v>
      </c>
      <c r="H14009" s="2" t="s">
        <v>15</v>
      </c>
      <c r="I14009" s="1" t="s">
        <v>9</v>
      </c>
      <c r="J14009" s="4" t="s">
        <v>47303</v>
      </c>
      <c r="K14009" s="3" t="s">
        <v>17</v>
      </c>
      <c r="L14009" s="4" t="s">
        <v>47303</v>
      </c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1" t="s">
        <v>16</v>
      </c>
      <c r="AC14009" s="23" t="s">
        <v>37877</v>
      </c>
      <c r="AD14009" s="23" t="s">
        <v>40440</v>
      </c>
      <c r="AE14009" t="s">
        <v>35410</v>
      </c>
    </row>
    <row r="14010" spans="1:31" ht="15" customHeight="1">
      <c r="A14010" s="1">
        <v>14009</v>
      </c>
      <c r="B14010" s="1" t="s">
        <v>54</v>
      </c>
      <c r="C14010" s="1" t="s">
        <v>15624</v>
      </c>
      <c r="D14010" s="2" t="s">
        <v>605</v>
      </c>
      <c r="E14010" s="2" t="s">
        <v>139</v>
      </c>
      <c r="F14010" s="2" t="s">
        <v>32856</v>
      </c>
      <c r="G14010" s="15">
        <v>919444469090</v>
      </c>
      <c r="H14010" s="2" t="s">
        <v>8</v>
      </c>
      <c r="I14010" s="1" t="s">
        <v>41</v>
      </c>
      <c r="J14010" s="4" t="s">
        <v>47303</v>
      </c>
      <c r="K14010" s="3" t="s">
        <v>17</v>
      </c>
      <c r="L14010" s="4" t="s">
        <v>47303</v>
      </c>
      <c r="M14010" s="4" t="s">
        <v>42</v>
      </c>
      <c r="N14010" s="3" t="str">
        <f t="shared" ref="N14010:N14012" si="563">J14010</f>
        <v>[50 lacs - 75 lacs]</v>
      </c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1" t="s">
        <v>16</v>
      </c>
      <c r="AC14010" s="23" t="s">
        <v>37877</v>
      </c>
      <c r="AD14010" s="23" t="s">
        <v>40440</v>
      </c>
      <c r="AE14010" t="s">
        <v>35399</v>
      </c>
    </row>
    <row r="14011" spans="1:31" ht="15" customHeight="1">
      <c r="A14011" s="1">
        <v>14010</v>
      </c>
      <c r="B14011" s="1" t="s">
        <v>54</v>
      </c>
      <c r="C14011" s="1" t="s">
        <v>15625</v>
      </c>
      <c r="D14011" s="2" t="s">
        <v>1506</v>
      </c>
      <c r="E14011" s="2" t="s">
        <v>139</v>
      </c>
      <c r="F14011" s="2" t="s">
        <v>34935</v>
      </c>
      <c r="G14011" s="15">
        <v>919446016460</v>
      </c>
      <c r="H14011" s="2" t="s">
        <v>20</v>
      </c>
      <c r="I14011" s="1" t="s">
        <v>41</v>
      </c>
      <c r="J14011" s="4" t="s">
        <v>47303</v>
      </c>
      <c r="K14011" s="11" t="s">
        <v>14136</v>
      </c>
      <c r="L14011" s="4" t="s">
        <v>47303</v>
      </c>
      <c r="M14011" s="4" t="s">
        <v>14137</v>
      </c>
      <c r="N14011" s="3" t="str">
        <f t="shared" si="563"/>
        <v>[50 lacs - 75 lacs]</v>
      </c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1" t="s">
        <v>11</v>
      </c>
      <c r="AC14011" s="23" t="s">
        <v>37877</v>
      </c>
      <c r="AD14011" s="23" t="s">
        <v>40440</v>
      </c>
      <c r="AE14011" t="s">
        <v>35394</v>
      </c>
    </row>
    <row r="14012" spans="1:31" ht="15" customHeight="1">
      <c r="A14012" s="1">
        <v>14011</v>
      </c>
      <c r="B14012" s="1" t="s">
        <v>54</v>
      </c>
      <c r="C14012" s="1" t="s">
        <v>15626</v>
      </c>
      <c r="D14012" s="2" t="s">
        <v>36258</v>
      </c>
      <c r="E14012" s="2" t="s">
        <v>1746</v>
      </c>
      <c r="F14012" s="2" t="s">
        <v>28669</v>
      </c>
      <c r="G14012" s="15">
        <v>919946440466</v>
      </c>
      <c r="H14012" s="2" t="s">
        <v>15</v>
      </c>
      <c r="I14012" s="1" t="s">
        <v>41</v>
      </c>
      <c r="J14012" s="4" t="s">
        <v>47303</v>
      </c>
      <c r="K14012" s="3" t="s">
        <v>42</v>
      </c>
      <c r="L14012" s="4" t="s">
        <v>47303</v>
      </c>
      <c r="M14012" s="4" t="s">
        <v>14136</v>
      </c>
      <c r="N14012" s="3" t="str">
        <f t="shared" si="563"/>
        <v>[50 lacs - 75 lacs]</v>
      </c>
      <c r="O14012" s="4" t="s">
        <v>14137</v>
      </c>
      <c r="P14012" s="3" t="s">
        <v>47303</v>
      </c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1" t="s">
        <v>16</v>
      </c>
      <c r="AC14012" s="23" t="s">
        <v>37877</v>
      </c>
      <c r="AD14012" s="23" t="s">
        <v>40440</v>
      </c>
      <c r="AE14012" t="s">
        <v>35410</v>
      </c>
    </row>
    <row r="14013" spans="1:31" ht="15" customHeight="1">
      <c r="A14013" s="1">
        <v>14012</v>
      </c>
      <c r="B14013" s="1" t="s">
        <v>54</v>
      </c>
      <c r="C14013" s="1" t="s">
        <v>15629</v>
      </c>
      <c r="D14013" s="2" t="s">
        <v>1305</v>
      </c>
      <c r="E14013" s="2" t="s">
        <v>37405</v>
      </c>
      <c r="F14013" s="2" t="s">
        <v>28672</v>
      </c>
      <c r="G14013" s="15">
        <v>914141464164</v>
      </c>
      <c r="H14013" s="2" t="s">
        <v>8</v>
      </c>
      <c r="I14013" s="1" t="s">
        <v>41</v>
      </c>
      <c r="J14013" s="4" t="s">
        <v>47303</v>
      </c>
      <c r="K14013" s="11" t="s">
        <v>14136</v>
      </c>
      <c r="L14013" s="4" t="s">
        <v>47303</v>
      </c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1" t="s">
        <v>16</v>
      </c>
      <c r="AC14013" s="23" t="s">
        <v>37877</v>
      </c>
      <c r="AD14013" s="23" t="s">
        <v>40440</v>
      </c>
      <c r="AE14013" t="s">
        <v>35410</v>
      </c>
    </row>
    <row r="14014" spans="1:31" ht="15" customHeight="1">
      <c r="A14014" s="1">
        <v>14013</v>
      </c>
      <c r="B14014" s="1" t="s">
        <v>54</v>
      </c>
      <c r="C14014" s="1" t="s">
        <v>15635</v>
      </c>
      <c r="D14014" s="2" t="s">
        <v>773</v>
      </c>
      <c r="E14014" s="2" t="s">
        <v>3207</v>
      </c>
      <c r="F14014" s="2" t="s">
        <v>28675</v>
      </c>
      <c r="G14014" s="15">
        <v>91949496644</v>
      </c>
      <c r="H14014" s="2" t="s">
        <v>15</v>
      </c>
      <c r="I14014" s="1" t="s">
        <v>41</v>
      </c>
      <c r="J14014" s="4" t="s">
        <v>47303</v>
      </c>
      <c r="K14014" s="3" t="s">
        <v>213</v>
      </c>
      <c r="L14014" s="4" t="s">
        <v>47303</v>
      </c>
      <c r="M14014" s="4" t="s">
        <v>17</v>
      </c>
      <c r="N14014" s="3" t="str">
        <f>J14014</f>
        <v>[50 lacs - 75 lacs]</v>
      </c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1" t="s">
        <v>16</v>
      </c>
      <c r="AC14014" s="23" t="s">
        <v>37877</v>
      </c>
      <c r="AD14014" s="23" t="s">
        <v>40440</v>
      </c>
      <c r="AE14014" t="s">
        <v>35410</v>
      </c>
    </row>
    <row r="14015" spans="1:31" ht="15" customHeight="1">
      <c r="A14015" s="1">
        <v>14014</v>
      </c>
      <c r="B14015" s="1" t="s">
        <v>54</v>
      </c>
      <c r="C14015" s="1" t="s">
        <v>15638</v>
      </c>
      <c r="D14015" s="2" t="s">
        <v>1821</v>
      </c>
      <c r="E14015" s="2" t="s">
        <v>131</v>
      </c>
      <c r="F14015" s="2" t="s">
        <v>28677</v>
      </c>
      <c r="G14015" s="15">
        <v>91990401944</v>
      </c>
      <c r="H14015" s="2" t="s">
        <v>15</v>
      </c>
      <c r="I14015" s="1" t="s">
        <v>9</v>
      </c>
      <c r="J14015" s="4" t="s">
        <v>47303</v>
      </c>
      <c r="K14015" s="3" t="s">
        <v>42</v>
      </c>
      <c r="L14015" s="4" t="s">
        <v>47303</v>
      </c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1" t="s">
        <v>16</v>
      </c>
      <c r="AC14015" s="23" t="s">
        <v>37877</v>
      </c>
      <c r="AD14015" s="23" t="s">
        <v>40440</v>
      </c>
      <c r="AE14015" t="s">
        <v>35409</v>
      </c>
    </row>
    <row r="14016" spans="1:31" ht="15" customHeight="1">
      <c r="A14016" s="1">
        <v>14015</v>
      </c>
      <c r="B14016" s="1" t="s">
        <v>54</v>
      </c>
      <c r="C14016" s="1" t="s">
        <v>15642</v>
      </c>
      <c r="D14016" s="2" t="s">
        <v>11139</v>
      </c>
      <c r="E14016" s="2" t="s">
        <v>16085</v>
      </c>
      <c r="F14016" s="2" t="s">
        <v>28678</v>
      </c>
      <c r="G14016" s="15">
        <v>914400449149</v>
      </c>
      <c r="H14016" s="2" t="s">
        <v>132</v>
      </c>
      <c r="I14016" s="1" t="s">
        <v>41</v>
      </c>
      <c r="J14016" s="4" t="s">
        <v>47303</v>
      </c>
      <c r="K14016" s="11" t="s">
        <v>14137</v>
      </c>
      <c r="L14016" s="4" t="s">
        <v>47303</v>
      </c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1" t="s">
        <v>16</v>
      </c>
      <c r="AC14016" s="23" t="s">
        <v>37877</v>
      </c>
      <c r="AD14016" s="23" t="s">
        <v>40440</v>
      </c>
      <c r="AE14016" t="s">
        <v>35410</v>
      </c>
    </row>
    <row r="14017" spans="1:31" ht="15" customHeight="1">
      <c r="A14017" s="1">
        <v>14016</v>
      </c>
      <c r="B14017" s="1" t="s">
        <v>54</v>
      </c>
      <c r="C14017" s="1" t="s">
        <v>15655</v>
      </c>
      <c r="D14017" s="2" t="s">
        <v>773</v>
      </c>
      <c r="E14017" s="2" t="s">
        <v>7318</v>
      </c>
      <c r="F14017" s="2" t="s">
        <v>32861</v>
      </c>
      <c r="G14017" s="15">
        <v>91446099496</v>
      </c>
      <c r="H14017" s="2" t="s">
        <v>20</v>
      </c>
      <c r="I14017" s="1" t="s">
        <v>62</v>
      </c>
      <c r="J14017" s="4" t="s">
        <v>47303</v>
      </c>
      <c r="K14017" s="3" t="s">
        <v>17</v>
      </c>
      <c r="L14017" s="4" t="s">
        <v>47303</v>
      </c>
      <c r="M14017" s="4" t="s">
        <v>42</v>
      </c>
      <c r="N14017" s="3" t="str">
        <f t="shared" ref="N14017:N14020" si="564">J14017</f>
        <v>[50 lacs - 75 lacs]</v>
      </c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1" t="s">
        <v>16</v>
      </c>
      <c r="AC14017" s="23" t="s">
        <v>37877</v>
      </c>
      <c r="AD14017" s="23" t="s">
        <v>40440</v>
      </c>
      <c r="AE14017" t="s">
        <v>35410</v>
      </c>
    </row>
    <row r="14018" spans="1:31" ht="15" customHeight="1">
      <c r="A14018" s="1">
        <v>14017</v>
      </c>
      <c r="B14018" s="1" t="s">
        <v>54</v>
      </c>
      <c r="C14018" s="1" t="s">
        <v>15662</v>
      </c>
      <c r="D14018" s="2" t="s">
        <v>2428</v>
      </c>
      <c r="E14018" s="2" t="s">
        <v>40</v>
      </c>
      <c r="F14018" s="2" t="s">
        <v>32862</v>
      </c>
      <c r="G14018" s="15">
        <v>91994009</v>
      </c>
      <c r="H14018" s="2" t="s">
        <v>20</v>
      </c>
      <c r="I14018" s="1" t="s">
        <v>41</v>
      </c>
      <c r="J14018" s="4" t="s">
        <v>47303</v>
      </c>
      <c r="K14018" s="3" t="s">
        <v>17</v>
      </c>
      <c r="L14018" s="4" t="s">
        <v>47303</v>
      </c>
      <c r="M14018" s="4" t="s">
        <v>42</v>
      </c>
      <c r="N14018" s="3" t="str">
        <f t="shared" si="564"/>
        <v>[50 lacs - 75 lacs]</v>
      </c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1" t="s">
        <v>16</v>
      </c>
      <c r="AC14018" s="23" t="s">
        <v>37877</v>
      </c>
      <c r="AD14018" s="23" t="s">
        <v>40440</v>
      </c>
      <c r="AE14018" t="s">
        <v>35394</v>
      </c>
    </row>
    <row r="14019" spans="1:31" ht="15" customHeight="1">
      <c r="A14019" s="1">
        <v>14018</v>
      </c>
      <c r="B14019" s="1" t="s">
        <v>54</v>
      </c>
      <c r="C14019" s="1" t="s">
        <v>15663</v>
      </c>
      <c r="D14019" s="2" t="s">
        <v>1079</v>
      </c>
      <c r="E14019" s="2" t="s">
        <v>40</v>
      </c>
      <c r="F14019" s="2" t="s">
        <v>28687</v>
      </c>
      <c r="G14019" s="15">
        <v>919446690040</v>
      </c>
      <c r="H14019" s="2" t="s">
        <v>37</v>
      </c>
      <c r="I14019" s="1" t="s">
        <v>41</v>
      </c>
      <c r="J14019" s="4" t="s">
        <v>47303</v>
      </c>
      <c r="K14019" s="3" t="s">
        <v>17</v>
      </c>
      <c r="L14019" s="4" t="s">
        <v>47303</v>
      </c>
      <c r="M14019" s="4" t="s">
        <v>42</v>
      </c>
      <c r="N14019" s="3" t="str">
        <f t="shared" si="564"/>
        <v>[50 lacs - 75 lacs]</v>
      </c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1" t="s">
        <v>16</v>
      </c>
      <c r="AC14019" s="23" t="s">
        <v>37877</v>
      </c>
      <c r="AD14019" s="23" t="s">
        <v>40440</v>
      </c>
      <c r="AE14019" t="s">
        <v>35399</v>
      </c>
    </row>
    <row r="14020" spans="1:31" ht="15" customHeight="1">
      <c r="A14020" s="1">
        <v>14019</v>
      </c>
      <c r="B14020" s="1" t="s">
        <v>54</v>
      </c>
      <c r="C14020" s="1" t="s">
        <v>15669</v>
      </c>
      <c r="D14020" s="2" t="s">
        <v>494</v>
      </c>
      <c r="E14020" s="2" t="s">
        <v>87</v>
      </c>
      <c r="F14020" s="2" t="s">
        <v>34946</v>
      </c>
      <c r="G14020" s="15">
        <v>919909014990</v>
      </c>
      <c r="H14020" s="2" t="s">
        <v>8</v>
      </c>
      <c r="I14020" s="1" t="s">
        <v>41</v>
      </c>
      <c r="J14020" s="4" t="s">
        <v>47303</v>
      </c>
      <c r="K14020" s="3" t="s">
        <v>17</v>
      </c>
      <c r="L14020" s="4" t="s">
        <v>47303</v>
      </c>
      <c r="M14020" s="4" t="s">
        <v>42</v>
      </c>
      <c r="N14020" s="3" t="str">
        <f t="shared" si="564"/>
        <v>[50 lacs - 75 lacs]</v>
      </c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1" t="s">
        <v>11</v>
      </c>
      <c r="AC14020" s="23" t="s">
        <v>37877</v>
      </c>
      <c r="AD14020" s="23" t="s">
        <v>40440</v>
      </c>
      <c r="AE14020" t="s">
        <v>35410</v>
      </c>
    </row>
    <row r="14021" spans="1:31" ht="15" customHeight="1">
      <c r="A14021" s="1">
        <v>14020</v>
      </c>
      <c r="B14021" s="1" t="s">
        <v>54</v>
      </c>
      <c r="C14021" s="1" t="s">
        <v>15670</v>
      </c>
      <c r="D14021" s="2" t="s">
        <v>1096</v>
      </c>
      <c r="E14021" s="2" t="s">
        <v>139</v>
      </c>
      <c r="F14021" s="2" t="s">
        <v>28690</v>
      </c>
      <c r="G14021" s="15">
        <v>91994414494</v>
      </c>
      <c r="H14021" s="2" t="s">
        <v>37</v>
      </c>
      <c r="I14021" s="1" t="s">
        <v>41</v>
      </c>
      <c r="J14021" s="4" t="s">
        <v>47303</v>
      </c>
      <c r="K14021" s="3" t="s">
        <v>42</v>
      </c>
      <c r="L14021" s="4" t="s">
        <v>47303</v>
      </c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1" t="s">
        <v>16</v>
      </c>
      <c r="AC14021" s="23" t="s">
        <v>37877</v>
      </c>
      <c r="AD14021" s="23" t="s">
        <v>40440</v>
      </c>
      <c r="AE14021" t="s">
        <v>35394</v>
      </c>
    </row>
    <row r="14022" spans="1:31" ht="15" customHeight="1">
      <c r="A14022" s="1">
        <v>14021</v>
      </c>
      <c r="B14022" s="1" t="s">
        <v>54</v>
      </c>
      <c r="C14022" s="1" t="s">
        <v>15678</v>
      </c>
      <c r="D14022" s="2" t="s">
        <v>72</v>
      </c>
      <c r="E14022" s="2" t="s">
        <v>40</v>
      </c>
      <c r="F14022" s="2" t="s">
        <v>28695</v>
      </c>
      <c r="G14022" s="15">
        <v>919946164999</v>
      </c>
      <c r="H14022" s="2" t="s">
        <v>8</v>
      </c>
      <c r="I14022" s="1" t="s">
        <v>9</v>
      </c>
      <c r="J14022" s="4" t="s">
        <v>47303</v>
      </c>
      <c r="K14022" s="3" t="s">
        <v>17</v>
      </c>
      <c r="L14022" s="4" t="s">
        <v>47303</v>
      </c>
      <c r="M14022" s="4" t="s">
        <v>42</v>
      </c>
      <c r="N14022" s="3" t="str">
        <f>J14022</f>
        <v>[50 lacs - 75 lacs]</v>
      </c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1" t="s">
        <v>16</v>
      </c>
      <c r="AC14022" s="23" t="s">
        <v>37877</v>
      </c>
      <c r="AD14022" s="23" t="s">
        <v>40440</v>
      </c>
      <c r="AE14022" t="s">
        <v>35410</v>
      </c>
    </row>
    <row r="14023" spans="1:31" ht="15" customHeight="1">
      <c r="A14023" s="1">
        <v>14022</v>
      </c>
      <c r="B14023" s="1" t="s">
        <v>54</v>
      </c>
      <c r="C14023" s="1" t="s">
        <v>15679</v>
      </c>
      <c r="D14023" s="2" t="s">
        <v>2904</v>
      </c>
      <c r="E14023" s="2" t="s">
        <v>798</v>
      </c>
      <c r="F14023" s="2" t="s">
        <v>28696</v>
      </c>
      <c r="G14023" s="15">
        <v>91444469191</v>
      </c>
      <c r="H14023" s="2" t="s">
        <v>8</v>
      </c>
      <c r="I14023" s="1" t="s">
        <v>41</v>
      </c>
      <c r="J14023" s="4" t="s">
        <v>47303</v>
      </c>
      <c r="K14023" s="3" t="s">
        <v>42</v>
      </c>
      <c r="L14023" s="4" t="s">
        <v>47303</v>
      </c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1" t="s">
        <v>16</v>
      </c>
      <c r="AC14023" s="23" t="s">
        <v>37877</v>
      </c>
      <c r="AD14023" s="23" t="s">
        <v>40440</v>
      </c>
      <c r="AE14023" t="s">
        <v>35409</v>
      </c>
    </row>
    <row r="14024" spans="1:31" ht="15" customHeight="1">
      <c r="A14024" s="1">
        <v>14023</v>
      </c>
      <c r="B14024" s="1" t="s">
        <v>54</v>
      </c>
      <c r="C14024" s="1" t="s">
        <v>15685</v>
      </c>
      <c r="D14024" s="2" t="s">
        <v>400</v>
      </c>
      <c r="E14024" s="2" t="s">
        <v>40</v>
      </c>
      <c r="F14024" s="2" t="s">
        <v>28702</v>
      </c>
      <c r="G14024" s="15">
        <v>91940449460</v>
      </c>
      <c r="H14024" s="2" t="s">
        <v>8</v>
      </c>
      <c r="I14024" s="1" t="s">
        <v>9</v>
      </c>
      <c r="J14024" s="4" t="s">
        <v>47303</v>
      </c>
      <c r="K14024" s="3" t="s">
        <v>17</v>
      </c>
      <c r="L14024" s="4" t="s">
        <v>47303</v>
      </c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1" t="s">
        <v>16</v>
      </c>
      <c r="AC14024" s="23" t="s">
        <v>37877</v>
      </c>
      <c r="AD14024" s="23" t="s">
        <v>40440</v>
      </c>
      <c r="AE14024" t="s">
        <v>35394</v>
      </c>
    </row>
    <row r="14025" spans="1:31" ht="15" customHeight="1">
      <c r="A14025" s="1">
        <v>14024</v>
      </c>
      <c r="B14025" s="1" t="s">
        <v>54</v>
      </c>
      <c r="C14025" s="1" t="s">
        <v>15695</v>
      </c>
      <c r="D14025" s="2" t="s">
        <v>18727</v>
      </c>
      <c r="E14025" s="2" t="s">
        <v>40</v>
      </c>
      <c r="F14025" s="2" t="s">
        <v>28707</v>
      </c>
      <c r="G14025" s="15">
        <v>9194464449</v>
      </c>
      <c r="H14025" s="2" t="s">
        <v>132</v>
      </c>
      <c r="I14025" s="1" t="s">
        <v>41</v>
      </c>
      <c r="J14025" s="4" t="s">
        <v>47303</v>
      </c>
      <c r="K14025" s="3" t="s">
        <v>17</v>
      </c>
      <c r="L14025" s="4" t="s">
        <v>47303</v>
      </c>
      <c r="M14025" s="4" t="s">
        <v>42</v>
      </c>
      <c r="N14025" s="3" t="str">
        <f>J14025</f>
        <v>[50 lacs - 75 lacs]</v>
      </c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1" t="s">
        <v>11</v>
      </c>
      <c r="AC14025" s="23" t="s">
        <v>37877</v>
      </c>
      <c r="AD14025" s="23" t="s">
        <v>40440</v>
      </c>
      <c r="AE14025" t="s">
        <v>35394</v>
      </c>
    </row>
    <row r="14026" spans="1:31" ht="15" customHeight="1">
      <c r="A14026" s="1">
        <v>14025</v>
      </c>
      <c r="B14026" s="1" t="s">
        <v>54</v>
      </c>
      <c r="C14026" s="1" t="s">
        <v>15700</v>
      </c>
      <c r="D14026" s="2" t="s">
        <v>16133</v>
      </c>
      <c r="E14026" s="2" t="s">
        <v>90</v>
      </c>
      <c r="F14026" s="2" t="s">
        <v>28709</v>
      </c>
      <c r="G14026" s="15">
        <v>91944116111</v>
      </c>
      <c r="H14026" s="2" t="s">
        <v>37</v>
      </c>
      <c r="I14026" s="1" t="s">
        <v>41</v>
      </c>
      <c r="J14026" s="4" t="s">
        <v>47303</v>
      </c>
      <c r="K14026" s="11" t="s">
        <v>13</v>
      </c>
      <c r="L14026" s="4" t="s">
        <v>47303</v>
      </c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1" t="s">
        <v>16</v>
      </c>
      <c r="AC14026" s="23" t="s">
        <v>37877</v>
      </c>
      <c r="AD14026" s="23" t="s">
        <v>40440</v>
      </c>
      <c r="AE14026" t="s">
        <v>35410</v>
      </c>
    </row>
    <row r="14027" spans="1:31" ht="15" customHeight="1">
      <c r="A14027" s="1">
        <v>14026</v>
      </c>
      <c r="B14027" s="1" t="s">
        <v>54</v>
      </c>
      <c r="C14027" s="1" t="s">
        <v>15705</v>
      </c>
      <c r="D14027" s="2" t="s">
        <v>1076</v>
      </c>
      <c r="E14027" s="2" t="s">
        <v>19</v>
      </c>
      <c r="F14027" s="2" t="s">
        <v>28712</v>
      </c>
      <c r="G14027" s="15">
        <v>919494446411</v>
      </c>
      <c r="H14027" s="2" t="s">
        <v>20</v>
      </c>
      <c r="I14027" s="1" t="s">
        <v>41</v>
      </c>
      <c r="J14027" s="4" t="s">
        <v>47303</v>
      </c>
      <c r="K14027" s="3" t="s">
        <v>17</v>
      </c>
      <c r="L14027" s="4" t="s">
        <v>47303</v>
      </c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1" t="s">
        <v>16</v>
      </c>
      <c r="AC14027" s="23" t="s">
        <v>37877</v>
      </c>
      <c r="AD14027" s="23" t="s">
        <v>40440</v>
      </c>
      <c r="AE14027" t="s">
        <v>35399</v>
      </c>
    </row>
    <row r="14028" spans="1:31" ht="15" customHeight="1">
      <c r="A14028" s="1">
        <v>14027</v>
      </c>
      <c r="B14028" s="1" t="s">
        <v>54</v>
      </c>
      <c r="C14028" s="1" t="s">
        <v>15711</v>
      </c>
      <c r="D14028" s="2" t="s">
        <v>557</v>
      </c>
      <c r="E14028" s="2" t="s">
        <v>328</v>
      </c>
      <c r="F14028" s="2" t="s">
        <v>28717</v>
      </c>
      <c r="G14028" s="15">
        <v>91944699699</v>
      </c>
      <c r="H14028" s="2" t="s">
        <v>8</v>
      </c>
      <c r="I14028" s="1" t="s">
        <v>41</v>
      </c>
      <c r="J14028" s="4" t="s">
        <v>47303</v>
      </c>
      <c r="K14028" s="3" t="s">
        <v>42</v>
      </c>
      <c r="L14028" s="4" t="s">
        <v>47303</v>
      </c>
      <c r="M14028" s="4" t="s">
        <v>13</v>
      </c>
      <c r="N14028" s="3" t="str">
        <f>J14028</f>
        <v>[50 lacs - 75 lacs]</v>
      </c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1" t="s">
        <v>11</v>
      </c>
      <c r="AC14028" s="23" t="s">
        <v>37877</v>
      </c>
      <c r="AD14028" s="23" t="s">
        <v>40440</v>
      </c>
      <c r="AE14028" t="s">
        <v>35409</v>
      </c>
    </row>
    <row r="14029" spans="1:31" ht="15" customHeight="1">
      <c r="A14029" s="1">
        <v>14028</v>
      </c>
      <c r="B14029" s="1" t="s">
        <v>54</v>
      </c>
      <c r="C14029" s="1" t="s">
        <v>15712</v>
      </c>
      <c r="D14029" s="2" t="s">
        <v>36259</v>
      </c>
      <c r="E14029" s="2" t="s">
        <v>37196</v>
      </c>
      <c r="F14029" s="2" t="s">
        <v>32870</v>
      </c>
      <c r="G14029" s="15">
        <v>91944644946</v>
      </c>
      <c r="H14029" s="2" t="s">
        <v>8</v>
      </c>
      <c r="I14029" s="1" t="s">
        <v>41</v>
      </c>
      <c r="J14029" s="4" t="s">
        <v>47303</v>
      </c>
      <c r="K14029" s="3" t="s">
        <v>17</v>
      </c>
      <c r="L14029" s="4" t="s">
        <v>47303</v>
      </c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1" t="s">
        <v>16</v>
      </c>
      <c r="AC14029" s="23" t="s">
        <v>37877</v>
      </c>
      <c r="AD14029" s="23" t="s">
        <v>40440</v>
      </c>
      <c r="AE14029" t="s">
        <v>35399</v>
      </c>
    </row>
    <row r="14030" spans="1:31" ht="15" customHeight="1">
      <c r="A14030" s="1">
        <v>14029</v>
      </c>
      <c r="B14030" s="1" t="s">
        <v>54</v>
      </c>
      <c r="C14030" s="1" t="s">
        <v>15716</v>
      </c>
      <c r="D14030" s="2" t="s">
        <v>223</v>
      </c>
      <c r="E14030" s="2" t="s">
        <v>37224</v>
      </c>
      <c r="F14030" s="2" t="s">
        <v>34951</v>
      </c>
      <c r="G14030" s="15">
        <v>91949649006</v>
      </c>
      <c r="H14030" s="2" t="s">
        <v>20</v>
      </c>
      <c r="I14030" s="1" t="s">
        <v>9</v>
      </c>
      <c r="J14030" s="4" t="s">
        <v>47303</v>
      </c>
      <c r="K14030" s="3" t="s">
        <v>17</v>
      </c>
      <c r="L14030" s="4" t="s">
        <v>47303</v>
      </c>
      <c r="M14030" s="4" t="s">
        <v>42</v>
      </c>
      <c r="N14030" s="3" t="str">
        <f t="shared" ref="N14030:N14031" si="565">J14030</f>
        <v>[50 lacs - 75 lacs]</v>
      </c>
      <c r="O14030" s="4" t="s">
        <v>47348</v>
      </c>
      <c r="P14030" s="3" t="s">
        <v>47303</v>
      </c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1" t="s">
        <v>16</v>
      </c>
      <c r="AC14030" s="23" t="s">
        <v>37877</v>
      </c>
      <c r="AD14030" s="23" t="s">
        <v>40440</v>
      </c>
      <c r="AE14030" t="s">
        <v>35410</v>
      </c>
    </row>
    <row r="14031" spans="1:31" ht="15" customHeight="1">
      <c r="A14031" s="1">
        <v>14030</v>
      </c>
      <c r="B14031" s="1" t="s">
        <v>54</v>
      </c>
      <c r="C14031" s="1" t="s">
        <v>15718</v>
      </c>
      <c r="D14031" s="2" t="s">
        <v>502</v>
      </c>
      <c r="E14031" s="2" t="s">
        <v>93</v>
      </c>
      <c r="F14031" s="2" t="s">
        <v>28721</v>
      </c>
      <c r="G14031" s="15">
        <v>91600096419</v>
      </c>
      <c r="H14031" s="2" t="s">
        <v>8</v>
      </c>
      <c r="I14031" s="1" t="s">
        <v>41</v>
      </c>
      <c r="J14031" s="4" t="s">
        <v>47303</v>
      </c>
      <c r="K14031" s="3" t="s">
        <v>17</v>
      </c>
      <c r="L14031" s="4" t="s">
        <v>47303</v>
      </c>
      <c r="M14031" s="4" t="s">
        <v>42</v>
      </c>
      <c r="N14031" s="3" t="str">
        <f t="shared" si="565"/>
        <v>[50 lacs - 75 lacs]</v>
      </c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1" t="s">
        <v>16</v>
      </c>
      <c r="AC14031" s="23" t="s">
        <v>37877</v>
      </c>
      <c r="AD14031" s="23" t="s">
        <v>40440</v>
      </c>
      <c r="AE14031" t="s">
        <v>35409</v>
      </c>
    </row>
    <row r="14032" spans="1:31" ht="15" customHeight="1">
      <c r="A14032" s="1">
        <v>14031</v>
      </c>
      <c r="B14032" s="1" t="s">
        <v>54</v>
      </c>
      <c r="C14032" s="1" t="s">
        <v>15719</v>
      </c>
      <c r="D14032" s="2" t="s">
        <v>546</v>
      </c>
      <c r="E14032" s="2" t="s">
        <v>29</v>
      </c>
      <c r="F14032" s="2" t="s">
        <v>28722</v>
      </c>
      <c r="G14032" s="15">
        <v>919461966</v>
      </c>
      <c r="H14032" s="2" t="s">
        <v>20</v>
      </c>
      <c r="I14032" s="1" t="s">
        <v>9</v>
      </c>
      <c r="J14032" s="4" t="s">
        <v>47303</v>
      </c>
      <c r="K14032" s="3" t="s">
        <v>42</v>
      </c>
      <c r="L14032" s="4" t="s">
        <v>47303</v>
      </c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1" t="s">
        <v>16</v>
      </c>
      <c r="AC14032" s="23" t="s">
        <v>37877</v>
      </c>
      <c r="AD14032" s="23" t="s">
        <v>40440</v>
      </c>
      <c r="AE14032" t="s">
        <v>35410</v>
      </c>
    </row>
    <row r="14033" spans="1:31" ht="15" customHeight="1">
      <c r="A14033" s="1">
        <v>14032</v>
      </c>
      <c r="B14033" s="1" t="s">
        <v>54</v>
      </c>
      <c r="C14033" s="1" t="s">
        <v>15722</v>
      </c>
      <c r="D14033" s="2" t="s">
        <v>52</v>
      </c>
      <c r="E14033" s="2" t="s">
        <v>53</v>
      </c>
      <c r="F14033" s="2" t="s">
        <v>28724</v>
      </c>
      <c r="G14033" s="15">
        <v>919099966494</v>
      </c>
      <c r="H14033" s="2" t="s">
        <v>20</v>
      </c>
      <c r="I14033" s="1" t="s">
        <v>41</v>
      </c>
      <c r="J14033" s="4" t="s">
        <v>47303</v>
      </c>
      <c r="K14033" s="3" t="s">
        <v>42</v>
      </c>
      <c r="L14033" s="4" t="s">
        <v>47303</v>
      </c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1" t="s">
        <v>16</v>
      </c>
      <c r="AC14033" s="23" t="s">
        <v>37877</v>
      </c>
      <c r="AD14033" s="23" t="s">
        <v>40440</v>
      </c>
      <c r="AE14033" t="s">
        <v>35399</v>
      </c>
    </row>
    <row r="14034" spans="1:31" ht="15" customHeight="1">
      <c r="A14034" s="1">
        <v>14033</v>
      </c>
      <c r="B14034" s="1" t="s">
        <v>54</v>
      </c>
      <c r="C14034" s="1" t="s">
        <v>15733</v>
      </c>
      <c r="D14034" s="2" t="s">
        <v>1689</v>
      </c>
      <c r="E14034" s="2" t="s">
        <v>16136</v>
      </c>
      <c r="F14034" s="2" t="s">
        <v>28732</v>
      </c>
      <c r="G14034" s="15">
        <v>9106966164</v>
      </c>
      <c r="H14034" s="2" t="s">
        <v>20</v>
      </c>
      <c r="I14034" s="1" t="s">
        <v>41</v>
      </c>
      <c r="J14034" s="4" t="s">
        <v>47303</v>
      </c>
      <c r="K14034" s="3" t="s">
        <v>17</v>
      </c>
      <c r="L14034" s="4" t="s">
        <v>47303</v>
      </c>
      <c r="M14034" s="4" t="s">
        <v>42</v>
      </c>
      <c r="N14034" s="3" t="str">
        <f>J14034</f>
        <v>[50 lacs - 75 lacs]</v>
      </c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1" t="s">
        <v>16</v>
      </c>
      <c r="AC14034" s="23" t="s">
        <v>37877</v>
      </c>
      <c r="AD14034" s="23" t="s">
        <v>40440</v>
      </c>
      <c r="AE14034" t="s">
        <v>35394</v>
      </c>
    </row>
    <row r="14035" spans="1:31" ht="15" customHeight="1">
      <c r="A14035" s="1">
        <v>14034</v>
      </c>
      <c r="B14035" s="1" t="s">
        <v>54</v>
      </c>
      <c r="C14035" s="1" t="s">
        <v>15737</v>
      </c>
      <c r="D14035" s="2" t="s">
        <v>463</v>
      </c>
      <c r="E14035" s="2" t="s">
        <v>139</v>
      </c>
      <c r="F14035" s="2" t="s">
        <v>28736</v>
      </c>
      <c r="G14035" s="15">
        <v>91946616100</v>
      </c>
      <c r="H14035" s="2" t="s">
        <v>37</v>
      </c>
      <c r="I14035" s="1" t="s">
        <v>41</v>
      </c>
      <c r="J14035" s="4" t="s">
        <v>47303</v>
      </c>
      <c r="K14035" s="3" t="s">
        <v>42</v>
      </c>
      <c r="L14035" s="4" t="s">
        <v>47303</v>
      </c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1" t="s">
        <v>16</v>
      </c>
      <c r="AC14035" s="23" t="s">
        <v>37877</v>
      </c>
      <c r="AD14035" s="23" t="s">
        <v>40440</v>
      </c>
      <c r="AE14035" t="s">
        <v>35410</v>
      </c>
    </row>
    <row r="14036" spans="1:31" ht="15" customHeight="1">
      <c r="A14036" s="1">
        <v>14035</v>
      </c>
      <c r="B14036" s="1" t="s">
        <v>54</v>
      </c>
      <c r="C14036" s="1" t="s">
        <v>15738</v>
      </c>
      <c r="D14036" s="2" t="s">
        <v>1008</v>
      </c>
      <c r="E14036" s="2" t="s">
        <v>37335</v>
      </c>
      <c r="F14036" s="2" t="s">
        <v>28737</v>
      </c>
      <c r="G14036" s="15">
        <v>9140690444</v>
      </c>
      <c r="H14036" s="2" t="s">
        <v>20</v>
      </c>
      <c r="I14036" s="1" t="s">
        <v>9</v>
      </c>
      <c r="J14036" s="4" t="s">
        <v>47303</v>
      </c>
      <c r="K14036" s="11" t="s">
        <v>14137</v>
      </c>
      <c r="L14036" s="4" t="s">
        <v>47303</v>
      </c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1" t="s">
        <v>16</v>
      </c>
      <c r="AC14036" s="23" t="s">
        <v>37877</v>
      </c>
      <c r="AD14036" s="23" t="s">
        <v>40440</v>
      </c>
      <c r="AE14036" t="s">
        <v>35394</v>
      </c>
    </row>
    <row r="14037" spans="1:31" ht="15" customHeight="1">
      <c r="A14037" s="1">
        <v>14036</v>
      </c>
      <c r="B14037" s="1" t="s">
        <v>54</v>
      </c>
      <c r="C14037" s="1" t="s">
        <v>15739</v>
      </c>
      <c r="D14037" s="2" t="s">
        <v>2890</v>
      </c>
      <c r="E14037" s="2" t="s">
        <v>78</v>
      </c>
      <c r="F14037" s="2" t="s">
        <v>34953</v>
      </c>
      <c r="G14037" s="15">
        <v>9144660040</v>
      </c>
      <c r="H14037" s="2" t="s">
        <v>20</v>
      </c>
      <c r="I14037" s="1" t="s">
        <v>41</v>
      </c>
      <c r="J14037" s="4" t="s">
        <v>47303</v>
      </c>
      <c r="K14037" s="3" t="s">
        <v>42</v>
      </c>
      <c r="L14037" s="4" t="s">
        <v>47303</v>
      </c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1" t="s">
        <v>16</v>
      </c>
      <c r="AC14037" s="23" t="s">
        <v>37877</v>
      </c>
      <c r="AD14037" s="23" t="s">
        <v>40440</v>
      </c>
      <c r="AE14037" t="s">
        <v>35409</v>
      </c>
    </row>
    <row r="14038" spans="1:31" ht="15" customHeight="1">
      <c r="A14038" s="1">
        <v>14037</v>
      </c>
      <c r="B14038" s="1" t="s">
        <v>54</v>
      </c>
      <c r="C14038" s="1" t="s">
        <v>15740</v>
      </c>
      <c r="D14038" s="2" t="s">
        <v>1803</v>
      </c>
      <c r="E14038" s="2" t="s">
        <v>139</v>
      </c>
      <c r="F14038" s="2" t="s">
        <v>28738</v>
      </c>
      <c r="G14038" s="15">
        <v>91964090461</v>
      </c>
      <c r="H14038" s="2" t="s">
        <v>8</v>
      </c>
      <c r="I14038" s="1" t="s">
        <v>41</v>
      </c>
      <c r="J14038" s="4" t="s">
        <v>47303</v>
      </c>
      <c r="K14038" s="3" t="s">
        <v>42</v>
      </c>
      <c r="L14038" s="4" t="s">
        <v>47303</v>
      </c>
      <c r="M14038" s="4" t="s">
        <v>14136</v>
      </c>
      <c r="N14038" s="3" t="str">
        <f>J14038</f>
        <v>[50 lacs - 75 lacs]</v>
      </c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1" t="s">
        <v>16</v>
      </c>
      <c r="AC14038" s="23" t="s">
        <v>37877</v>
      </c>
      <c r="AD14038" s="23" t="s">
        <v>40440</v>
      </c>
      <c r="AE14038" t="s">
        <v>35409</v>
      </c>
    </row>
    <row r="14039" spans="1:31" ht="15" customHeight="1">
      <c r="A14039" s="1">
        <v>14038</v>
      </c>
      <c r="B14039" s="1" t="s">
        <v>54</v>
      </c>
      <c r="C14039" s="1" t="s">
        <v>15741</v>
      </c>
      <c r="D14039" s="2" t="s">
        <v>4553</v>
      </c>
      <c r="E14039" s="2" t="s">
        <v>4478</v>
      </c>
      <c r="F14039" s="2" t="s">
        <v>32873</v>
      </c>
      <c r="G14039" s="15">
        <v>919446044646</v>
      </c>
      <c r="H14039" s="2" t="s">
        <v>8</v>
      </c>
      <c r="I14039" s="1" t="s">
        <v>41</v>
      </c>
      <c r="J14039" s="4" t="s">
        <v>47303</v>
      </c>
      <c r="K14039" s="11" t="s">
        <v>13</v>
      </c>
      <c r="L14039" s="4" t="s">
        <v>47303</v>
      </c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1" t="s">
        <v>16</v>
      </c>
      <c r="AC14039" s="23" t="s">
        <v>37877</v>
      </c>
      <c r="AD14039" s="23" t="s">
        <v>40440</v>
      </c>
      <c r="AE14039" t="s">
        <v>35410</v>
      </c>
    </row>
    <row r="14040" spans="1:31" ht="15" customHeight="1">
      <c r="A14040" s="1">
        <v>14039</v>
      </c>
      <c r="B14040" s="1" t="s">
        <v>54</v>
      </c>
      <c r="C14040" s="1" t="s">
        <v>15742</v>
      </c>
      <c r="D14040" s="2" t="s">
        <v>400</v>
      </c>
      <c r="E14040" s="2" t="s">
        <v>139</v>
      </c>
      <c r="F14040" s="2" t="s">
        <v>26360</v>
      </c>
      <c r="G14040" s="15">
        <v>9149444001</v>
      </c>
      <c r="H14040" s="2" t="s">
        <v>15</v>
      </c>
      <c r="I14040" s="1" t="s">
        <v>62</v>
      </c>
      <c r="J14040" s="4" t="s">
        <v>47303</v>
      </c>
      <c r="K14040" s="3" t="s">
        <v>42</v>
      </c>
      <c r="L14040" s="4" t="s">
        <v>47303</v>
      </c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1" t="s">
        <v>16</v>
      </c>
      <c r="AC14040" s="23" t="s">
        <v>37877</v>
      </c>
      <c r="AD14040" s="23" t="s">
        <v>40440</v>
      </c>
      <c r="AE14040" t="s">
        <v>35410</v>
      </c>
    </row>
    <row r="14041" spans="1:31" ht="15" customHeight="1">
      <c r="A14041" s="1">
        <v>14040</v>
      </c>
      <c r="B14041" s="1" t="s">
        <v>54</v>
      </c>
      <c r="C14041" s="1" t="s">
        <v>15763</v>
      </c>
      <c r="D14041" s="2" t="s">
        <v>1332</v>
      </c>
      <c r="E14041" s="2" t="s">
        <v>37132</v>
      </c>
      <c r="F14041" s="2" t="s">
        <v>28754</v>
      </c>
      <c r="G14041" s="15">
        <v>914164099199</v>
      </c>
      <c r="H14041" s="2" t="s">
        <v>20</v>
      </c>
      <c r="I14041" s="1" t="s">
        <v>9</v>
      </c>
      <c r="J14041" s="4" t="s">
        <v>47303</v>
      </c>
      <c r="K14041" s="3" t="s">
        <v>42</v>
      </c>
      <c r="L14041" s="4" t="s">
        <v>47303</v>
      </c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1" t="s">
        <v>16</v>
      </c>
      <c r="AC14041" s="23" t="s">
        <v>37877</v>
      </c>
      <c r="AD14041" s="23" t="s">
        <v>40440</v>
      </c>
      <c r="AE14041" t="s">
        <v>35399</v>
      </c>
    </row>
    <row r="14042" spans="1:31" ht="15" customHeight="1">
      <c r="A14042" s="1">
        <v>14041</v>
      </c>
      <c r="B14042" s="1" t="s">
        <v>54</v>
      </c>
      <c r="C14042" s="1" t="s">
        <v>15769</v>
      </c>
      <c r="D14042" s="2" t="s">
        <v>2667</v>
      </c>
      <c r="E14042" s="2" t="s">
        <v>16141</v>
      </c>
      <c r="F14042" s="2" t="s">
        <v>28759</v>
      </c>
      <c r="G14042" s="15">
        <v>91944016146</v>
      </c>
      <c r="H14042" s="2" t="s">
        <v>20</v>
      </c>
      <c r="I14042" s="1" t="s">
        <v>9</v>
      </c>
      <c r="J14042" s="4" t="s">
        <v>47303</v>
      </c>
      <c r="K14042" s="3" t="s">
        <v>17</v>
      </c>
      <c r="L14042" s="4" t="s">
        <v>47303</v>
      </c>
      <c r="M14042" s="4" t="s">
        <v>42</v>
      </c>
      <c r="N14042" s="3" t="str">
        <f>J14042</f>
        <v>[50 lacs - 75 lacs]</v>
      </c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1" t="s">
        <v>16</v>
      </c>
      <c r="AC14042" s="23" t="s">
        <v>37877</v>
      </c>
      <c r="AD14042" s="23" t="s">
        <v>40440</v>
      </c>
      <c r="AE14042" t="s">
        <v>35399</v>
      </c>
    </row>
    <row r="14043" spans="1:31" ht="15" customHeight="1">
      <c r="A14043" s="1">
        <v>14042</v>
      </c>
      <c r="B14043" s="1" t="s">
        <v>54</v>
      </c>
      <c r="C14043" s="1" t="s">
        <v>15776</v>
      </c>
      <c r="D14043" s="2" t="s">
        <v>1799</v>
      </c>
      <c r="E14043" s="2" t="s">
        <v>328</v>
      </c>
      <c r="F14043" s="2" t="s">
        <v>28763</v>
      </c>
      <c r="G14043" s="15">
        <v>9190999994</v>
      </c>
      <c r="H14043" s="2" t="s">
        <v>15</v>
      </c>
      <c r="I14043" s="1" t="s">
        <v>41</v>
      </c>
      <c r="J14043" s="4" t="s">
        <v>47303</v>
      </c>
      <c r="K14043" s="11" t="s">
        <v>14137</v>
      </c>
      <c r="L14043" s="4" t="s">
        <v>47303</v>
      </c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1" t="s">
        <v>16</v>
      </c>
      <c r="AC14043" s="23" t="s">
        <v>37877</v>
      </c>
      <c r="AD14043" s="23" t="s">
        <v>40440</v>
      </c>
      <c r="AE14043" t="s">
        <v>35394</v>
      </c>
    </row>
    <row r="14044" spans="1:31" ht="15" customHeight="1">
      <c r="A14044" s="1">
        <v>14043</v>
      </c>
      <c r="B14044" s="1" t="s">
        <v>54</v>
      </c>
      <c r="C14044" s="1" t="s">
        <v>15784</v>
      </c>
      <c r="D14044" s="2" t="s">
        <v>36260</v>
      </c>
      <c r="E14044" s="2" t="s">
        <v>328</v>
      </c>
      <c r="F14044" s="2" t="s">
        <v>28766</v>
      </c>
      <c r="G14044" s="15">
        <v>9194409469</v>
      </c>
      <c r="H14044" s="2" t="s">
        <v>20</v>
      </c>
      <c r="I14044" s="1" t="s">
        <v>9</v>
      </c>
      <c r="J14044" s="4" t="s">
        <v>47303</v>
      </c>
      <c r="K14044" s="3" t="s">
        <v>17</v>
      </c>
      <c r="L14044" s="4" t="s">
        <v>47303</v>
      </c>
      <c r="M14044" s="4" t="s">
        <v>42</v>
      </c>
      <c r="N14044" s="3" t="str">
        <f t="shared" ref="N14044:N14046" si="566">J14044</f>
        <v>[50 lacs - 75 lacs]</v>
      </c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1" t="s">
        <v>16</v>
      </c>
      <c r="AC14044" s="23" t="s">
        <v>37877</v>
      </c>
      <c r="AD14044" s="23" t="s">
        <v>40440</v>
      </c>
      <c r="AE14044" t="s">
        <v>35410</v>
      </c>
    </row>
    <row r="14045" spans="1:31" ht="15" customHeight="1">
      <c r="A14045" s="1">
        <v>14044</v>
      </c>
      <c r="B14045" s="1" t="s">
        <v>54</v>
      </c>
      <c r="C14045" s="1" t="s">
        <v>15789</v>
      </c>
      <c r="D14045" s="2" t="s">
        <v>35699</v>
      </c>
      <c r="E14045" s="2" t="s">
        <v>90</v>
      </c>
      <c r="F14045" s="2" t="s">
        <v>28770</v>
      </c>
      <c r="G14045" s="15">
        <v>919494494909</v>
      </c>
      <c r="H14045" s="2" t="s">
        <v>20</v>
      </c>
      <c r="I14045" s="1" t="s">
        <v>62</v>
      </c>
      <c r="J14045" s="4" t="s">
        <v>47303</v>
      </c>
      <c r="K14045" s="3" t="s">
        <v>17</v>
      </c>
      <c r="L14045" s="4" t="s">
        <v>47303</v>
      </c>
      <c r="M14045" s="4" t="s">
        <v>42</v>
      </c>
      <c r="N14045" s="3" t="str">
        <f t="shared" si="566"/>
        <v>[50 lacs - 75 lacs]</v>
      </c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1" t="s">
        <v>16</v>
      </c>
      <c r="AC14045" s="23" t="s">
        <v>37877</v>
      </c>
      <c r="AD14045" s="23" t="s">
        <v>40440</v>
      </c>
      <c r="AE14045" t="s">
        <v>35399</v>
      </c>
    </row>
    <row r="14046" spans="1:31" ht="15" customHeight="1">
      <c r="A14046" s="1">
        <v>14045</v>
      </c>
      <c r="B14046" s="1" t="s">
        <v>54</v>
      </c>
      <c r="C14046" s="1" t="s">
        <v>15790</v>
      </c>
      <c r="D14046" s="2" t="s">
        <v>3326</v>
      </c>
      <c r="E14046" s="2" t="s">
        <v>40</v>
      </c>
      <c r="F14046" s="2" t="s">
        <v>28771</v>
      </c>
      <c r="G14046" s="15">
        <v>919946490464</v>
      </c>
      <c r="H14046" s="2" t="s">
        <v>20</v>
      </c>
      <c r="I14046" s="1" t="s">
        <v>9</v>
      </c>
      <c r="J14046" s="4" t="s">
        <v>47303</v>
      </c>
      <c r="K14046" s="11" t="s">
        <v>14137</v>
      </c>
      <c r="L14046" s="4" t="s">
        <v>47303</v>
      </c>
      <c r="M14046" s="4" t="s">
        <v>13</v>
      </c>
      <c r="N14046" s="3" t="str">
        <f t="shared" si="566"/>
        <v>[50 lacs - 75 lacs]</v>
      </c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1" t="s">
        <v>16</v>
      </c>
      <c r="AC14046" s="23" t="s">
        <v>37877</v>
      </c>
      <c r="AD14046" s="23" t="s">
        <v>40440</v>
      </c>
      <c r="AE14046" t="s">
        <v>35399</v>
      </c>
    </row>
    <row r="14047" spans="1:31" ht="15" customHeight="1">
      <c r="A14047" s="1">
        <v>14046</v>
      </c>
      <c r="B14047" s="1" t="s">
        <v>54</v>
      </c>
      <c r="C14047" s="1" t="s">
        <v>15792</v>
      </c>
      <c r="D14047" s="2" t="s">
        <v>1248</v>
      </c>
      <c r="E14047" s="2" t="s">
        <v>534</v>
      </c>
      <c r="F14047" s="2" t="s">
        <v>32880</v>
      </c>
      <c r="G14047" s="15">
        <v>919444004940</v>
      </c>
      <c r="H14047" s="2" t="s">
        <v>8</v>
      </c>
      <c r="I14047" s="1" t="s">
        <v>62</v>
      </c>
      <c r="J14047" s="4" t="s">
        <v>47303</v>
      </c>
      <c r="K14047" s="3" t="s">
        <v>42</v>
      </c>
      <c r="L14047" s="4" t="s">
        <v>47303</v>
      </c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1" t="s">
        <v>16</v>
      </c>
      <c r="AC14047" s="23" t="s">
        <v>37877</v>
      </c>
      <c r="AD14047" s="23" t="s">
        <v>40440</v>
      </c>
      <c r="AE14047" t="s">
        <v>35410</v>
      </c>
    </row>
    <row r="14048" spans="1:31" ht="15" customHeight="1">
      <c r="A14048" s="1">
        <v>14047</v>
      </c>
      <c r="B14048" s="1" t="s">
        <v>54</v>
      </c>
      <c r="C14048" s="1" t="s">
        <v>15793</v>
      </c>
      <c r="D14048" s="2" t="s">
        <v>10388</v>
      </c>
      <c r="E14048" s="2" t="s">
        <v>487</v>
      </c>
      <c r="F14048" s="2" t="s">
        <v>28773</v>
      </c>
      <c r="G14048" s="15">
        <v>919446666196</v>
      </c>
      <c r="H14048" s="2" t="s">
        <v>20</v>
      </c>
      <c r="I14048" s="1" t="s">
        <v>9</v>
      </c>
      <c r="J14048" s="4" t="s">
        <v>47303</v>
      </c>
      <c r="K14048" s="3" t="s">
        <v>42</v>
      </c>
      <c r="L14048" s="4" t="s">
        <v>47303</v>
      </c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1" t="s">
        <v>16</v>
      </c>
      <c r="AC14048" s="23" t="s">
        <v>37877</v>
      </c>
      <c r="AD14048" s="23" t="s">
        <v>40440</v>
      </c>
      <c r="AE14048" t="s">
        <v>35399</v>
      </c>
    </row>
    <row r="14049" spans="1:31" ht="15" customHeight="1">
      <c r="A14049" s="1">
        <v>14048</v>
      </c>
      <c r="B14049" s="1" t="s">
        <v>54</v>
      </c>
      <c r="C14049" s="1" t="s">
        <v>15795</v>
      </c>
      <c r="D14049" s="2" t="s">
        <v>8163</v>
      </c>
      <c r="E14049" s="2" t="s">
        <v>40</v>
      </c>
      <c r="F14049" s="2" t="s">
        <v>28775</v>
      </c>
      <c r="G14049" s="15">
        <v>919944494994</v>
      </c>
      <c r="H14049" s="2" t="s">
        <v>8</v>
      </c>
      <c r="I14049" s="1" t="s">
        <v>62</v>
      </c>
      <c r="J14049" s="4" t="s">
        <v>47303</v>
      </c>
      <c r="K14049" s="3" t="s">
        <v>17</v>
      </c>
      <c r="L14049" s="4" t="s">
        <v>47303</v>
      </c>
      <c r="M14049" s="4" t="s">
        <v>42</v>
      </c>
      <c r="N14049" s="3" t="str">
        <f>J14049</f>
        <v>[50 lacs - 75 lacs]</v>
      </c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1" t="s">
        <v>16</v>
      </c>
      <c r="AC14049" s="23" t="s">
        <v>37877</v>
      </c>
      <c r="AD14049" s="23" t="s">
        <v>40440</v>
      </c>
      <c r="AE14049" t="s">
        <v>35410</v>
      </c>
    </row>
    <row r="14050" spans="1:31" ht="15" customHeight="1">
      <c r="A14050" s="1">
        <v>14049</v>
      </c>
      <c r="B14050" s="1" t="s">
        <v>54</v>
      </c>
      <c r="C14050" s="1" t="s">
        <v>15799</v>
      </c>
      <c r="D14050" s="2" t="s">
        <v>35841</v>
      </c>
      <c r="E14050" s="2" t="s">
        <v>131</v>
      </c>
      <c r="F14050" s="2" t="s">
        <v>31288</v>
      </c>
      <c r="G14050" s="15">
        <v>91946000999</v>
      </c>
      <c r="H14050" s="2" t="s">
        <v>20</v>
      </c>
      <c r="I14050" s="1" t="s">
        <v>62</v>
      </c>
      <c r="J14050" s="4" t="s">
        <v>47303</v>
      </c>
      <c r="K14050" s="3" t="s">
        <v>42</v>
      </c>
      <c r="L14050" s="4" t="s">
        <v>47303</v>
      </c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1" t="s">
        <v>16</v>
      </c>
      <c r="AC14050" s="23" t="s">
        <v>37877</v>
      </c>
      <c r="AD14050" s="23" t="s">
        <v>40440</v>
      </c>
      <c r="AE14050" t="s">
        <v>35399</v>
      </c>
    </row>
    <row r="14051" spans="1:31" ht="15" customHeight="1">
      <c r="A14051" s="1">
        <v>14050</v>
      </c>
      <c r="B14051" s="1" t="s">
        <v>54</v>
      </c>
      <c r="C14051" s="1" t="s">
        <v>15800</v>
      </c>
      <c r="D14051" s="2" t="s">
        <v>35684</v>
      </c>
      <c r="E14051" s="2" t="s">
        <v>139</v>
      </c>
      <c r="F14051" s="2" t="s">
        <v>28777</v>
      </c>
      <c r="G14051" s="15">
        <v>9199469601</v>
      </c>
      <c r="H14051" s="2" t="s">
        <v>8</v>
      </c>
      <c r="I14051" s="1" t="s">
        <v>62</v>
      </c>
      <c r="J14051" s="4" t="s">
        <v>47303</v>
      </c>
      <c r="K14051" s="3" t="s">
        <v>17</v>
      </c>
      <c r="L14051" s="4" t="s">
        <v>47303</v>
      </c>
      <c r="M14051" s="4" t="s">
        <v>42</v>
      </c>
      <c r="N14051" s="3" t="str">
        <f>J14051</f>
        <v>[50 lacs - 75 lacs]</v>
      </c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1" t="s">
        <v>11</v>
      </c>
      <c r="AC14051" s="23" t="s">
        <v>37877</v>
      </c>
      <c r="AD14051" s="23" t="s">
        <v>40440</v>
      </c>
      <c r="AE14051" t="s">
        <v>35410</v>
      </c>
    </row>
    <row r="14052" spans="1:31" ht="15" customHeight="1">
      <c r="A14052" s="1">
        <v>14051</v>
      </c>
      <c r="B14052" s="1" t="s">
        <v>54</v>
      </c>
      <c r="C14052" s="1" t="s">
        <v>15801</v>
      </c>
      <c r="D14052" s="2" t="s">
        <v>432</v>
      </c>
      <c r="E14052" s="2" t="s">
        <v>788</v>
      </c>
      <c r="F14052" s="2" t="s">
        <v>28778</v>
      </c>
      <c r="G14052" s="15">
        <v>914000110444</v>
      </c>
      <c r="H14052" s="2" t="s">
        <v>132</v>
      </c>
      <c r="I14052" s="1" t="s">
        <v>41</v>
      </c>
      <c r="J14052" s="4" t="s">
        <v>47303</v>
      </c>
      <c r="K14052" s="3" t="s">
        <v>17</v>
      </c>
      <c r="L14052" s="4" t="s">
        <v>47303</v>
      </c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1" t="s">
        <v>16</v>
      </c>
      <c r="AC14052" s="23" t="s">
        <v>37877</v>
      </c>
      <c r="AD14052" s="23" t="s">
        <v>40440</v>
      </c>
      <c r="AE14052" t="s">
        <v>35409</v>
      </c>
    </row>
    <row r="14053" spans="1:31" ht="15" customHeight="1">
      <c r="A14053" s="1">
        <v>14052</v>
      </c>
      <c r="B14053" s="1" t="s">
        <v>54</v>
      </c>
      <c r="C14053" s="1" t="s">
        <v>15806</v>
      </c>
      <c r="D14053" s="2" t="s">
        <v>683</v>
      </c>
      <c r="E14053" s="2" t="s">
        <v>40</v>
      </c>
      <c r="F14053" s="2" t="s">
        <v>28781</v>
      </c>
      <c r="G14053" s="15">
        <v>919099914914</v>
      </c>
      <c r="H14053" s="2" t="s">
        <v>8</v>
      </c>
      <c r="I14053" s="1" t="s">
        <v>62</v>
      </c>
      <c r="J14053" s="4" t="s">
        <v>47303</v>
      </c>
      <c r="K14053" s="3" t="s">
        <v>17</v>
      </c>
      <c r="L14053" s="4" t="s">
        <v>47303</v>
      </c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1" t="s">
        <v>16</v>
      </c>
      <c r="AC14053" s="23" t="s">
        <v>37877</v>
      </c>
      <c r="AD14053" s="23" t="s">
        <v>40440</v>
      </c>
      <c r="AE14053" t="s">
        <v>35399</v>
      </c>
    </row>
    <row r="14054" spans="1:31" ht="15" customHeight="1">
      <c r="A14054" s="1">
        <v>14053</v>
      </c>
      <c r="B14054" s="1" t="s">
        <v>54</v>
      </c>
      <c r="C14054" s="1" t="s">
        <v>15807</v>
      </c>
      <c r="D14054" s="2" t="s">
        <v>1501</v>
      </c>
      <c r="E14054" s="2" t="s">
        <v>40</v>
      </c>
      <c r="F14054" s="2" t="s">
        <v>28782</v>
      </c>
      <c r="G14054" s="15">
        <v>914000009446</v>
      </c>
      <c r="H14054" s="2" t="s">
        <v>20</v>
      </c>
      <c r="I14054" s="1" t="s">
        <v>62</v>
      </c>
      <c r="J14054" s="4" t="s">
        <v>47303</v>
      </c>
      <c r="K14054" s="3" t="s">
        <v>17</v>
      </c>
      <c r="L14054" s="4" t="s">
        <v>47303</v>
      </c>
      <c r="M14054" s="4" t="s">
        <v>42</v>
      </c>
      <c r="N14054" s="3" t="str">
        <f>J14054</f>
        <v>[50 lacs - 75 lacs]</v>
      </c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1" t="s">
        <v>16</v>
      </c>
      <c r="AC14054" s="23" t="s">
        <v>37877</v>
      </c>
      <c r="AD14054" s="23" t="s">
        <v>40440</v>
      </c>
      <c r="AE14054" t="s">
        <v>35410</v>
      </c>
    </row>
    <row r="14055" spans="1:31" ht="15" customHeight="1">
      <c r="A14055" s="1">
        <v>14054</v>
      </c>
      <c r="B14055" s="1" t="s">
        <v>54</v>
      </c>
      <c r="C14055" s="1" t="s">
        <v>15808</v>
      </c>
      <c r="D14055" s="2" t="s">
        <v>4774</v>
      </c>
      <c r="E14055" s="2" t="s">
        <v>14877</v>
      </c>
      <c r="F14055" s="2" t="s">
        <v>28783</v>
      </c>
      <c r="G14055" s="15">
        <v>9196946661</v>
      </c>
      <c r="H14055" s="2" t="s">
        <v>8</v>
      </c>
      <c r="I14055" s="1" t="s">
        <v>9</v>
      </c>
      <c r="J14055" s="4" t="s">
        <v>47303</v>
      </c>
      <c r="K14055" s="3" t="s">
        <v>42</v>
      </c>
      <c r="L14055" s="4" t="s">
        <v>47303</v>
      </c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1" t="s">
        <v>16</v>
      </c>
      <c r="AC14055" s="23" t="s">
        <v>37877</v>
      </c>
      <c r="AD14055" s="23" t="s">
        <v>40440</v>
      </c>
      <c r="AE14055" t="s">
        <v>35409</v>
      </c>
    </row>
    <row r="14056" spans="1:31" ht="15" customHeight="1">
      <c r="A14056" s="1">
        <v>14055</v>
      </c>
      <c r="B14056" s="1" t="s">
        <v>54</v>
      </c>
      <c r="C14056" s="1" t="s">
        <v>15809</v>
      </c>
      <c r="D14056" s="2" t="s">
        <v>683</v>
      </c>
      <c r="E14056" s="2" t="s">
        <v>788</v>
      </c>
      <c r="F14056" s="2" t="s">
        <v>28784</v>
      </c>
      <c r="G14056" s="15">
        <v>91400019446</v>
      </c>
      <c r="H14056" s="2" t="s">
        <v>8</v>
      </c>
      <c r="I14056" s="1" t="s">
        <v>9</v>
      </c>
      <c r="J14056" s="4" t="s">
        <v>47303</v>
      </c>
      <c r="K14056" s="3" t="s">
        <v>42</v>
      </c>
      <c r="L14056" s="4" t="s">
        <v>47303</v>
      </c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1" t="s">
        <v>16</v>
      </c>
      <c r="AC14056" s="23" t="s">
        <v>37877</v>
      </c>
      <c r="AD14056" s="23" t="s">
        <v>40440</v>
      </c>
      <c r="AE14056" t="s">
        <v>35394</v>
      </c>
    </row>
    <row r="14057" spans="1:31" ht="15" customHeight="1">
      <c r="A14057" s="1">
        <v>14056</v>
      </c>
      <c r="B14057" s="1" t="s">
        <v>54</v>
      </c>
      <c r="C14057" s="1" t="s">
        <v>15811</v>
      </c>
      <c r="D14057" s="2" t="s">
        <v>18347</v>
      </c>
      <c r="E14057" s="2" t="s">
        <v>40</v>
      </c>
      <c r="F14057" s="2" t="s">
        <v>28786</v>
      </c>
      <c r="G14057" s="15">
        <v>91964469944</v>
      </c>
      <c r="H14057" s="2" t="s">
        <v>20</v>
      </c>
      <c r="I14057" s="1" t="s">
        <v>62</v>
      </c>
      <c r="J14057" s="4" t="s">
        <v>47303</v>
      </c>
      <c r="K14057" s="3" t="s">
        <v>17</v>
      </c>
      <c r="L14057" s="4" t="s">
        <v>47303</v>
      </c>
      <c r="M14057" s="4" t="s">
        <v>42</v>
      </c>
      <c r="N14057" s="3" t="str">
        <f>J14057</f>
        <v>[50 lacs - 75 lacs]</v>
      </c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1" t="s">
        <v>16</v>
      </c>
      <c r="AC14057" s="23" t="s">
        <v>37877</v>
      </c>
      <c r="AD14057" s="23" t="s">
        <v>40440</v>
      </c>
      <c r="AE14057" t="s">
        <v>35409</v>
      </c>
    </row>
    <row r="14058" spans="1:31" ht="15" customHeight="1">
      <c r="A14058" s="1">
        <v>14057</v>
      </c>
      <c r="B14058" s="1" t="s">
        <v>54</v>
      </c>
      <c r="C14058" s="1" t="s">
        <v>15813</v>
      </c>
      <c r="D14058" s="2" t="s">
        <v>36261</v>
      </c>
      <c r="E14058" s="2" t="s">
        <v>78</v>
      </c>
      <c r="F14058" s="2" t="s">
        <v>28787</v>
      </c>
      <c r="G14058" s="15">
        <v>91944649149</v>
      </c>
      <c r="H14058" s="2" t="s">
        <v>20</v>
      </c>
      <c r="I14058" s="1" t="s">
        <v>62</v>
      </c>
      <c r="J14058" s="4" t="s">
        <v>47303</v>
      </c>
      <c r="K14058" s="11" t="s">
        <v>14136</v>
      </c>
      <c r="L14058" s="4" t="s">
        <v>47303</v>
      </c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1" t="s">
        <v>16</v>
      </c>
      <c r="AC14058" s="23" t="s">
        <v>37877</v>
      </c>
      <c r="AD14058" s="23" t="s">
        <v>40440</v>
      </c>
      <c r="AE14058" t="s">
        <v>35394</v>
      </c>
    </row>
    <row r="14059" spans="1:31" ht="15" customHeight="1">
      <c r="A14059" s="1">
        <v>14058</v>
      </c>
      <c r="B14059" s="1" t="s">
        <v>54</v>
      </c>
      <c r="C14059" s="1" t="s">
        <v>15817</v>
      </c>
      <c r="D14059" s="2" t="s">
        <v>3021</v>
      </c>
      <c r="E14059" s="2" t="s">
        <v>2843</v>
      </c>
      <c r="F14059" s="2" t="s">
        <v>32885</v>
      </c>
      <c r="G14059" s="15">
        <v>91999969909</v>
      </c>
      <c r="H14059" s="2" t="s">
        <v>8</v>
      </c>
      <c r="I14059" s="1" t="s">
        <v>62</v>
      </c>
      <c r="J14059" s="4" t="s">
        <v>47303</v>
      </c>
      <c r="K14059" s="11" t="s">
        <v>14137</v>
      </c>
      <c r="L14059" s="4" t="s">
        <v>47303</v>
      </c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1" t="s">
        <v>16</v>
      </c>
      <c r="AC14059" s="23" t="s">
        <v>37877</v>
      </c>
      <c r="AD14059" s="23" t="s">
        <v>40440</v>
      </c>
      <c r="AE14059" t="s">
        <v>35409</v>
      </c>
    </row>
    <row r="14060" spans="1:31" ht="15" customHeight="1">
      <c r="A14060" s="1">
        <v>14059</v>
      </c>
      <c r="B14060" s="1" t="s">
        <v>54</v>
      </c>
      <c r="C14060" s="1" t="s">
        <v>15827</v>
      </c>
      <c r="D14060" s="2" t="s">
        <v>36262</v>
      </c>
      <c r="E14060" s="2" t="s">
        <v>37346</v>
      </c>
      <c r="F14060" s="2" t="s">
        <v>28797</v>
      </c>
      <c r="G14060" s="15">
        <v>919469944</v>
      </c>
      <c r="H14060" s="2" t="s">
        <v>20</v>
      </c>
      <c r="I14060" s="1" t="s">
        <v>41</v>
      </c>
      <c r="J14060" s="4" t="s">
        <v>47303</v>
      </c>
      <c r="K14060" s="3" t="s">
        <v>17</v>
      </c>
      <c r="L14060" s="4" t="s">
        <v>47303</v>
      </c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1" t="s">
        <v>16</v>
      </c>
      <c r="AC14060" s="23" t="s">
        <v>37877</v>
      </c>
      <c r="AD14060" s="23" t="s">
        <v>40440</v>
      </c>
      <c r="AE14060" t="s">
        <v>35410</v>
      </c>
    </row>
    <row r="14061" spans="1:31" ht="15" customHeight="1">
      <c r="A14061" s="1">
        <v>14060</v>
      </c>
      <c r="B14061" s="1" t="s">
        <v>54</v>
      </c>
      <c r="C14061" s="1" t="s">
        <v>15829</v>
      </c>
      <c r="D14061" s="2" t="s">
        <v>16146</v>
      </c>
      <c r="E14061" s="2" t="s">
        <v>139</v>
      </c>
      <c r="F14061" s="2" t="s">
        <v>34957</v>
      </c>
      <c r="G14061" s="15">
        <v>91949490446</v>
      </c>
      <c r="H14061" s="2" t="s">
        <v>8</v>
      </c>
      <c r="I14061" s="1" t="s">
        <v>62</v>
      </c>
      <c r="J14061" s="4" t="s">
        <v>47303</v>
      </c>
      <c r="K14061" s="3" t="s">
        <v>42</v>
      </c>
      <c r="L14061" s="4" t="s">
        <v>47303</v>
      </c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1" t="s">
        <v>16</v>
      </c>
      <c r="AC14061" s="23" t="s">
        <v>37877</v>
      </c>
      <c r="AD14061" s="23" t="s">
        <v>40440</v>
      </c>
      <c r="AE14061" t="s">
        <v>35394</v>
      </c>
    </row>
    <row r="14062" spans="1:31" ht="15" customHeight="1">
      <c r="A14062" s="1">
        <v>14061</v>
      </c>
      <c r="B14062" s="1" t="s">
        <v>54</v>
      </c>
      <c r="C14062" s="1" t="s">
        <v>15830</v>
      </c>
      <c r="D14062" s="2" t="s">
        <v>1155</v>
      </c>
      <c r="E14062" s="2" t="s">
        <v>1725</v>
      </c>
      <c r="F14062" s="2" t="s">
        <v>32889</v>
      </c>
      <c r="G14062" s="15">
        <v>91949911164</v>
      </c>
      <c r="H14062" s="2" t="s">
        <v>8</v>
      </c>
      <c r="I14062" s="1" t="s">
        <v>9</v>
      </c>
      <c r="J14062" s="4" t="s">
        <v>47303</v>
      </c>
      <c r="K14062" s="3" t="s">
        <v>17</v>
      </c>
      <c r="L14062" s="4" t="s">
        <v>47303</v>
      </c>
      <c r="M14062" s="4" t="s">
        <v>42</v>
      </c>
      <c r="N14062" s="3" t="str">
        <f t="shared" ref="N14062:N14065" si="567">J14062</f>
        <v>[50 lacs - 75 lacs]</v>
      </c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1" t="s">
        <v>16</v>
      </c>
      <c r="AC14062" s="23" t="s">
        <v>37877</v>
      </c>
      <c r="AD14062" s="23" t="s">
        <v>40440</v>
      </c>
      <c r="AE14062" t="s">
        <v>35399</v>
      </c>
    </row>
    <row r="14063" spans="1:31" ht="15" customHeight="1">
      <c r="A14063" s="1">
        <v>14062</v>
      </c>
      <c r="B14063" s="1" t="s">
        <v>54</v>
      </c>
      <c r="C14063" s="1" t="s">
        <v>15835</v>
      </c>
      <c r="D14063" s="2" t="s">
        <v>2880</v>
      </c>
      <c r="E14063" s="2" t="s">
        <v>2881</v>
      </c>
      <c r="F14063" s="2" t="s">
        <v>22218</v>
      </c>
      <c r="G14063" s="15">
        <v>919446494964</v>
      </c>
      <c r="H14063" s="2" t="s">
        <v>20</v>
      </c>
      <c r="I14063" s="1" t="s">
        <v>62</v>
      </c>
      <c r="J14063" s="4" t="s">
        <v>47303</v>
      </c>
      <c r="K14063" s="3" t="s">
        <v>42</v>
      </c>
      <c r="L14063" s="4" t="s">
        <v>47303</v>
      </c>
      <c r="M14063" s="4" t="s">
        <v>14136</v>
      </c>
      <c r="N14063" s="3" t="str">
        <f t="shared" si="567"/>
        <v>[50 lacs - 75 lacs]</v>
      </c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1" t="s">
        <v>16</v>
      </c>
      <c r="AC14063" s="23" t="s">
        <v>37877</v>
      </c>
      <c r="AD14063" s="23" t="s">
        <v>40440</v>
      </c>
      <c r="AE14063" t="s">
        <v>35410</v>
      </c>
    </row>
    <row r="14064" spans="1:31" ht="15" customHeight="1">
      <c r="A14064" s="1">
        <v>14063</v>
      </c>
      <c r="B14064" s="1" t="s">
        <v>54</v>
      </c>
      <c r="C14064" s="1" t="s">
        <v>15836</v>
      </c>
      <c r="D14064" s="2" t="s">
        <v>463</v>
      </c>
      <c r="E14064" s="2" t="s">
        <v>40</v>
      </c>
      <c r="F14064" s="2" t="s">
        <v>21787</v>
      </c>
      <c r="G14064" s="15">
        <v>91944416690</v>
      </c>
      <c r="H14064" s="2" t="s">
        <v>20</v>
      </c>
      <c r="I14064" s="1" t="s">
        <v>9</v>
      </c>
      <c r="J14064" s="4" t="s">
        <v>47303</v>
      </c>
      <c r="K14064" s="3" t="s">
        <v>42</v>
      </c>
      <c r="L14064" s="4" t="s">
        <v>47303</v>
      </c>
      <c r="M14064" s="4" t="s">
        <v>14136</v>
      </c>
      <c r="N14064" s="3" t="str">
        <f t="shared" si="567"/>
        <v>[50 lacs - 75 lacs]</v>
      </c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1" t="s">
        <v>16</v>
      </c>
      <c r="AC14064" s="23" t="s">
        <v>37877</v>
      </c>
      <c r="AD14064" s="23" t="s">
        <v>40440</v>
      </c>
      <c r="AE14064" t="s">
        <v>35409</v>
      </c>
    </row>
    <row r="14065" spans="1:31" ht="15" customHeight="1">
      <c r="A14065" s="1">
        <v>14064</v>
      </c>
      <c r="B14065" s="1" t="s">
        <v>54</v>
      </c>
      <c r="C14065" s="1" t="s">
        <v>15842</v>
      </c>
      <c r="D14065" s="2" t="s">
        <v>557</v>
      </c>
      <c r="E14065" s="2" t="s">
        <v>40</v>
      </c>
      <c r="F14065" s="2" t="s">
        <v>28805</v>
      </c>
      <c r="G14065" s="15">
        <v>91696446941</v>
      </c>
      <c r="H14065" s="2" t="s">
        <v>8</v>
      </c>
      <c r="I14065" s="1" t="s">
        <v>9</v>
      </c>
      <c r="J14065" s="4" t="s">
        <v>47303</v>
      </c>
      <c r="K14065" s="3" t="s">
        <v>213</v>
      </c>
      <c r="L14065" s="4" t="s">
        <v>47303</v>
      </c>
      <c r="M14065" s="4" t="s">
        <v>17</v>
      </c>
      <c r="N14065" s="3" t="str">
        <f t="shared" si="567"/>
        <v>[50 lacs - 75 lacs]</v>
      </c>
      <c r="O14065" s="4" t="s">
        <v>47347</v>
      </c>
      <c r="P14065" s="3" t="s">
        <v>47303</v>
      </c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1" t="s">
        <v>16</v>
      </c>
      <c r="AC14065" s="23" t="s">
        <v>37877</v>
      </c>
      <c r="AD14065" s="23" t="s">
        <v>40440</v>
      </c>
      <c r="AE14065" t="s">
        <v>35409</v>
      </c>
    </row>
    <row r="14066" spans="1:31" ht="15" customHeight="1">
      <c r="A14066" s="1">
        <v>14065</v>
      </c>
      <c r="B14066" s="1" t="s">
        <v>54</v>
      </c>
      <c r="C14066" s="1" t="s">
        <v>15852</v>
      </c>
      <c r="D14066" s="2" t="s">
        <v>857</v>
      </c>
      <c r="E14066" s="2" t="s">
        <v>40</v>
      </c>
      <c r="F14066" s="2" t="s">
        <v>28808</v>
      </c>
      <c r="G14066" s="15">
        <v>919444991</v>
      </c>
      <c r="H14066" s="2" t="s">
        <v>20</v>
      </c>
      <c r="I14066" s="1" t="s">
        <v>9</v>
      </c>
      <c r="J14066" s="4" t="s">
        <v>47303</v>
      </c>
      <c r="K14066" s="3" t="s">
        <v>42</v>
      </c>
      <c r="L14066" s="4" t="s">
        <v>47303</v>
      </c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1" t="s">
        <v>16</v>
      </c>
      <c r="AC14066" s="23" t="s">
        <v>37878</v>
      </c>
      <c r="AD14066" s="23" t="s">
        <v>40440</v>
      </c>
      <c r="AE14066" t="s">
        <v>35399</v>
      </c>
    </row>
    <row r="14067" spans="1:31" ht="15" customHeight="1">
      <c r="A14067" s="1">
        <v>14066</v>
      </c>
      <c r="B14067" s="1" t="s">
        <v>54</v>
      </c>
      <c r="C14067" s="1" t="s">
        <v>15854</v>
      </c>
      <c r="D14067" s="2" t="s">
        <v>36263</v>
      </c>
      <c r="E14067" s="2" t="s">
        <v>1430</v>
      </c>
      <c r="F14067" s="2" t="s">
        <v>16153</v>
      </c>
      <c r="G14067" s="15">
        <v>919446646</v>
      </c>
      <c r="H14067" s="2" t="s">
        <v>8</v>
      </c>
      <c r="I14067" s="1" t="s">
        <v>62</v>
      </c>
      <c r="J14067" s="4" t="s">
        <v>47303</v>
      </c>
      <c r="K14067" s="3" t="s">
        <v>42</v>
      </c>
      <c r="L14067" s="4" t="s">
        <v>47303</v>
      </c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1" t="s">
        <v>16</v>
      </c>
      <c r="AC14067" s="23" t="s">
        <v>37878</v>
      </c>
      <c r="AD14067" s="23" t="s">
        <v>40440</v>
      </c>
      <c r="AE14067" t="s">
        <v>35410</v>
      </c>
    </row>
    <row r="14068" spans="1:31" ht="15" customHeight="1">
      <c r="A14068" s="1">
        <v>14067</v>
      </c>
      <c r="B14068" s="1" t="s">
        <v>54</v>
      </c>
      <c r="C14068" s="1" t="s">
        <v>15858</v>
      </c>
      <c r="D14068" s="2" t="s">
        <v>36264</v>
      </c>
      <c r="E14068" s="2" t="s">
        <v>2103</v>
      </c>
      <c r="F14068" s="2" t="s">
        <v>34962</v>
      </c>
      <c r="G14068" s="15">
        <v>91696999999</v>
      </c>
      <c r="H14068" s="2" t="s">
        <v>20</v>
      </c>
      <c r="I14068" s="1" t="s">
        <v>9</v>
      </c>
      <c r="J14068" s="4" t="s">
        <v>47303</v>
      </c>
      <c r="K14068" s="3" t="s">
        <v>213</v>
      </c>
      <c r="L14068" s="4" t="s">
        <v>47303</v>
      </c>
      <c r="M14068" s="4" t="s">
        <v>17</v>
      </c>
      <c r="N14068" s="3" t="str">
        <f>J14068</f>
        <v>[50 lacs - 75 lacs]</v>
      </c>
      <c r="O14068" s="4" t="s">
        <v>47347</v>
      </c>
      <c r="P14068" s="3" t="s">
        <v>47303</v>
      </c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1" t="s">
        <v>16</v>
      </c>
      <c r="AC14068" s="23" t="s">
        <v>37878</v>
      </c>
      <c r="AD14068" s="23" t="s">
        <v>40440</v>
      </c>
      <c r="AE14068" t="s">
        <v>35410</v>
      </c>
    </row>
    <row r="14069" spans="1:31" ht="15" customHeight="1">
      <c r="A14069" s="1">
        <v>14068</v>
      </c>
      <c r="B14069" s="1" t="s">
        <v>54</v>
      </c>
      <c r="C14069" s="1" t="s">
        <v>15860</v>
      </c>
      <c r="D14069" s="2" t="s">
        <v>36265</v>
      </c>
      <c r="E14069" s="2" t="s">
        <v>37142</v>
      </c>
      <c r="F14069" s="2" t="s">
        <v>28811</v>
      </c>
      <c r="G14069" s="15">
        <v>91494044491</v>
      </c>
      <c r="H14069" s="2" t="s">
        <v>8</v>
      </c>
      <c r="I14069" s="1" t="s">
        <v>41</v>
      </c>
      <c r="J14069" s="4" t="s">
        <v>47303</v>
      </c>
      <c r="K14069" s="3" t="s">
        <v>17</v>
      </c>
      <c r="L14069" s="4" t="s">
        <v>47303</v>
      </c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1" t="s">
        <v>16</v>
      </c>
      <c r="AC14069" s="23" t="s">
        <v>37878</v>
      </c>
      <c r="AD14069" s="23" t="s">
        <v>40440</v>
      </c>
      <c r="AE14069" t="s">
        <v>35409</v>
      </c>
    </row>
    <row r="14070" spans="1:31" ht="15" customHeight="1">
      <c r="A14070" s="1">
        <v>14069</v>
      </c>
      <c r="B14070" s="1" t="s">
        <v>54</v>
      </c>
      <c r="C14070" s="1" t="s">
        <v>15863</v>
      </c>
      <c r="D14070" s="2" t="s">
        <v>92</v>
      </c>
      <c r="E14070" s="2" t="s">
        <v>37010</v>
      </c>
      <c r="F14070" s="2" t="s">
        <v>31838</v>
      </c>
      <c r="G14070" s="15">
        <v>91944944664</v>
      </c>
      <c r="H14070" s="2" t="s">
        <v>20</v>
      </c>
      <c r="I14070" s="1" t="s">
        <v>9</v>
      </c>
      <c r="J14070" s="4" t="s">
        <v>47303</v>
      </c>
      <c r="K14070" s="3" t="s">
        <v>17</v>
      </c>
      <c r="L14070" s="4" t="s">
        <v>47303</v>
      </c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1" t="s">
        <v>16</v>
      </c>
      <c r="AC14070" s="23" t="s">
        <v>37878</v>
      </c>
      <c r="AD14070" s="23" t="s">
        <v>40440</v>
      </c>
      <c r="AE14070" t="s">
        <v>35409</v>
      </c>
    </row>
    <row r="14071" spans="1:31" ht="15" customHeight="1">
      <c r="A14071" s="1">
        <v>14070</v>
      </c>
      <c r="B14071" s="1" t="s">
        <v>54</v>
      </c>
      <c r="C14071" s="1" t="s">
        <v>15868</v>
      </c>
      <c r="D14071" s="2" t="s">
        <v>4061</v>
      </c>
      <c r="E14071" s="2" t="s">
        <v>40</v>
      </c>
      <c r="F14071" s="2" t="s">
        <v>34963</v>
      </c>
      <c r="G14071" s="15">
        <v>919994440114</v>
      </c>
      <c r="H14071" s="2" t="s">
        <v>20</v>
      </c>
      <c r="I14071" s="1" t="s">
        <v>62</v>
      </c>
      <c r="J14071" s="4" t="s">
        <v>47303</v>
      </c>
      <c r="K14071" s="11" t="s">
        <v>14136</v>
      </c>
      <c r="L14071" s="4" t="s">
        <v>47303</v>
      </c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1" t="s">
        <v>16</v>
      </c>
      <c r="AC14071" s="23" t="s">
        <v>37878</v>
      </c>
      <c r="AD14071" s="23" t="s">
        <v>40440</v>
      </c>
      <c r="AE14071" t="s">
        <v>35410</v>
      </c>
    </row>
    <row r="14072" spans="1:31" ht="15" customHeight="1">
      <c r="A14072" s="1">
        <v>14071</v>
      </c>
      <c r="B14072" s="1" t="s">
        <v>54</v>
      </c>
      <c r="C14072" s="1" t="s">
        <v>15872</v>
      </c>
      <c r="D14072" s="2" t="s">
        <v>2162</v>
      </c>
      <c r="E14072" s="2" t="s">
        <v>16306</v>
      </c>
      <c r="F14072" s="2" t="s">
        <v>34964</v>
      </c>
      <c r="G14072" s="15">
        <v>914494099994</v>
      </c>
      <c r="H14072" s="2" t="s">
        <v>15</v>
      </c>
      <c r="I14072" s="1" t="s">
        <v>62</v>
      </c>
      <c r="J14072" s="4" t="s">
        <v>47303</v>
      </c>
      <c r="K14072" s="11" t="s">
        <v>13</v>
      </c>
      <c r="L14072" s="4" t="s">
        <v>47303</v>
      </c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1" t="s">
        <v>16</v>
      </c>
      <c r="AC14072" s="23" t="s">
        <v>37878</v>
      </c>
      <c r="AD14072" s="23" t="s">
        <v>40440</v>
      </c>
      <c r="AE14072" t="s">
        <v>35394</v>
      </c>
    </row>
    <row r="14073" spans="1:31" ht="15" customHeight="1">
      <c r="A14073" s="1">
        <v>14072</v>
      </c>
      <c r="B14073" s="1" t="s">
        <v>54</v>
      </c>
      <c r="C14073" s="1" t="s">
        <v>15874</v>
      </c>
      <c r="D14073" s="2" t="s">
        <v>2068</v>
      </c>
      <c r="E14073" s="2" t="s">
        <v>255</v>
      </c>
      <c r="F14073" s="2" t="s">
        <v>28820</v>
      </c>
      <c r="G14073" s="15">
        <v>919494401</v>
      </c>
      <c r="H14073" s="2" t="s">
        <v>15</v>
      </c>
      <c r="I14073" s="1" t="s">
        <v>9</v>
      </c>
      <c r="J14073" s="4" t="s">
        <v>47303</v>
      </c>
      <c r="K14073" s="3" t="s">
        <v>17</v>
      </c>
      <c r="L14073" s="4" t="s">
        <v>47303</v>
      </c>
      <c r="M14073" s="4" t="s">
        <v>42</v>
      </c>
      <c r="N14073" s="3" t="str">
        <f>J14073</f>
        <v>[50 lacs - 75 lacs]</v>
      </c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1" t="s">
        <v>16</v>
      </c>
      <c r="AC14073" s="23" t="s">
        <v>37878</v>
      </c>
      <c r="AD14073" s="23" t="s">
        <v>40440</v>
      </c>
      <c r="AE14073" t="s">
        <v>35410</v>
      </c>
    </row>
    <row r="14074" spans="1:31" ht="15" customHeight="1">
      <c r="A14074" s="1">
        <v>14073</v>
      </c>
      <c r="B14074" s="1" t="s">
        <v>54</v>
      </c>
      <c r="C14074" s="1" t="s">
        <v>15883</v>
      </c>
      <c r="D14074" s="2" t="s">
        <v>2609</v>
      </c>
      <c r="E14074" s="2" t="s">
        <v>9077</v>
      </c>
      <c r="F14074" s="2" t="s">
        <v>31539</v>
      </c>
      <c r="G14074" s="15">
        <v>919946049444</v>
      </c>
      <c r="H14074" s="2" t="s">
        <v>20</v>
      </c>
      <c r="I14074" s="1" t="s">
        <v>62</v>
      </c>
      <c r="J14074" s="4" t="s">
        <v>47303</v>
      </c>
      <c r="K14074" s="3" t="s">
        <v>17</v>
      </c>
      <c r="L14074" s="4" t="s">
        <v>47303</v>
      </c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1" t="s">
        <v>11</v>
      </c>
      <c r="AC14074" s="23" t="s">
        <v>37878</v>
      </c>
      <c r="AD14074" s="23" t="s">
        <v>40440</v>
      </c>
      <c r="AE14074" t="s">
        <v>35410</v>
      </c>
    </row>
    <row r="14075" spans="1:31" ht="15" customHeight="1">
      <c r="A14075" s="1">
        <v>14074</v>
      </c>
      <c r="B14075" s="1" t="s">
        <v>54</v>
      </c>
      <c r="C14075" s="1" t="s">
        <v>15889</v>
      </c>
      <c r="D14075" s="2" t="s">
        <v>223</v>
      </c>
      <c r="E14075" s="2" t="s">
        <v>328</v>
      </c>
      <c r="F14075" s="2" t="s">
        <v>28827</v>
      </c>
      <c r="G14075" s="15">
        <v>919099144694</v>
      </c>
      <c r="H14075" s="2" t="s">
        <v>8</v>
      </c>
      <c r="I14075" s="1" t="s">
        <v>41</v>
      </c>
      <c r="J14075" s="4" t="s">
        <v>47303</v>
      </c>
      <c r="K14075" s="3" t="s">
        <v>42</v>
      </c>
      <c r="L14075" s="4" t="s">
        <v>47303</v>
      </c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1" t="s">
        <v>16</v>
      </c>
      <c r="AC14075" s="23" t="s">
        <v>37878</v>
      </c>
      <c r="AD14075" s="23" t="s">
        <v>40440</v>
      </c>
      <c r="AE14075" t="s">
        <v>35394</v>
      </c>
    </row>
    <row r="14076" spans="1:31" ht="15" customHeight="1">
      <c r="A14076" s="1">
        <v>14075</v>
      </c>
      <c r="B14076" s="1" t="s">
        <v>54</v>
      </c>
      <c r="C14076" s="1" t="s">
        <v>15893</v>
      </c>
      <c r="D14076" s="2" t="s">
        <v>1361</v>
      </c>
      <c r="E14076" s="2" t="s">
        <v>9433</v>
      </c>
      <c r="F14076" s="2" t="s">
        <v>28831</v>
      </c>
      <c r="G14076" s="15">
        <v>91966464640</v>
      </c>
      <c r="H14076" s="2" t="s">
        <v>37</v>
      </c>
      <c r="I14076" s="1" t="s">
        <v>41</v>
      </c>
      <c r="J14076" s="4" t="s">
        <v>47303</v>
      </c>
      <c r="K14076" s="3" t="s">
        <v>42</v>
      </c>
      <c r="L14076" s="4" t="s">
        <v>47303</v>
      </c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1" t="s">
        <v>11</v>
      </c>
      <c r="AC14076" s="23" t="s">
        <v>37878</v>
      </c>
      <c r="AD14076" s="23" t="s">
        <v>40440</v>
      </c>
      <c r="AE14076" t="s">
        <v>35409</v>
      </c>
    </row>
    <row r="14077" spans="1:31" ht="15" customHeight="1">
      <c r="A14077" s="1">
        <v>14076</v>
      </c>
      <c r="B14077" s="1" t="s">
        <v>54</v>
      </c>
      <c r="C14077" s="1" t="s">
        <v>15902</v>
      </c>
      <c r="D14077" s="2" t="s">
        <v>16069</v>
      </c>
      <c r="E14077" s="2" t="s">
        <v>287</v>
      </c>
      <c r="F14077" s="2" t="s">
        <v>32899</v>
      </c>
      <c r="G14077" s="15">
        <v>91944919900</v>
      </c>
      <c r="H14077" s="2" t="s">
        <v>15</v>
      </c>
      <c r="I14077" s="1" t="s">
        <v>9</v>
      </c>
      <c r="J14077" s="4" t="s">
        <v>47303</v>
      </c>
      <c r="K14077" s="3" t="s">
        <v>42</v>
      </c>
      <c r="L14077" s="4" t="s">
        <v>47303</v>
      </c>
      <c r="M14077" s="4" t="s">
        <v>14136</v>
      </c>
      <c r="N14077" s="3" t="str">
        <f>J14077</f>
        <v>[50 lacs - 75 lacs]</v>
      </c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1" t="s">
        <v>16</v>
      </c>
      <c r="AC14077" s="23" t="s">
        <v>37878</v>
      </c>
      <c r="AD14077" s="23" t="s">
        <v>40440</v>
      </c>
      <c r="AE14077" t="s">
        <v>35399</v>
      </c>
    </row>
    <row r="14078" spans="1:31" ht="15" customHeight="1">
      <c r="A14078" s="1">
        <v>14077</v>
      </c>
      <c r="B14078" s="1" t="s">
        <v>54</v>
      </c>
      <c r="C14078" s="1" t="s">
        <v>15907</v>
      </c>
      <c r="D14078" s="2" t="s">
        <v>1410</v>
      </c>
      <c r="E14078" s="2" t="s">
        <v>487</v>
      </c>
      <c r="F14078" s="2" t="s">
        <v>28840</v>
      </c>
      <c r="G14078" s="15">
        <v>919944446444</v>
      </c>
      <c r="H14078" s="2" t="s">
        <v>8</v>
      </c>
      <c r="I14078" s="1" t="s">
        <v>9</v>
      </c>
      <c r="J14078" s="4" t="s">
        <v>47303</v>
      </c>
      <c r="K14078" s="3" t="s">
        <v>42</v>
      </c>
      <c r="L14078" s="4" t="s">
        <v>47303</v>
      </c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1" t="s">
        <v>16</v>
      </c>
      <c r="AC14078" s="23" t="s">
        <v>37878</v>
      </c>
      <c r="AD14078" s="23" t="s">
        <v>40440</v>
      </c>
      <c r="AE14078" t="s">
        <v>35409</v>
      </c>
    </row>
    <row r="14079" spans="1:31" ht="15" customHeight="1">
      <c r="A14079" s="1">
        <v>14078</v>
      </c>
      <c r="B14079" s="1" t="s">
        <v>54</v>
      </c>
      <c r="C14079" s="1" t="s">
        <v>15910</v>
      </c>
      <c r="D14079" s="2" t="s">
        <v>1394</v>
      </c>
      <c r="E14079" s="2" t="s">
        <v>16160</v>
      </c>
      <c r="F14079" s="2" t="s">
        <v>26469</v>
      </c>
      <c r="G14079" s="15">
        <v>91999444091</v>
      </c>
      <c r="H14079" s="2" t="s">
        <v>8</v>
      </c>
      <c r="I14079" s="1" t="s">
        <v>62</v>
      </c>
      <c r="J14079" s="4" t="s">
        <v>47303</v>
      </c>
      <c r="K14079" s="11" t="s">
        <v>14136</v>
      </c>
      <c r="L14079" s="4" t="s">
        <v>47303</v>
      </c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1" t="s">
        <v>16</v>
      </c>
      <c r="AC14079" s="23" t="s">
        <v>37878</v>
      </c>
      <c r="AD14079" s="23" t="s">
        <v>40440</v>
      </c>
      <c r="AE14079" t="s">
        <v>35394</v>
      </c>
    </row>
    <row r="14080" spans="1:31" ht="15" customHeight="1">
      <c r="A14080" s="1">
        <v>14079</v>
      </c>
      <c r="B14080" s="1" t="s">
        <v>54</v>
      </c>
      <c r="C14080" s="1" t="s">
        <v>15912</v>
      </c>
      <c r="D14080" s="2" t="s">
        <v>486</v>
      </c>
      <c r="E14080" s="2" t="s">
        <v>40</v>
      </c>
      <c r="F14080" s="2" t="s">
        <v>28842</v>
      </c>
      <c r="G14080" s="15">
        <v>91944404999</v>
      </c>
      <c r="H14080" s="2" t="s">
        <v>20</v>
      </c>
      <c r="I14080" s="1" t="s">
        <v>62</v>
      </c>
      <c r="J14080" s="4" t="s">
        <v>47303</v>
      </c>
      <c r="K14080" s="3" t="s">
        <v>17</v>
      </c>
      <c r="L14080" s="4" t="s">
        <v>47303</v>
      </c>
      <c r="M14080" s="4" t="s">
        <v>42</v>
      </c>
      <c r="N14080" s="3" t="str">
        <f t="shared" ref="N14080:N14082" si="568">J14080</f>
        <v>[50 lacs - 75 lacs]</v>
      </c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1" t="s">
        <v>11</v>
      </c>
      <c r="AC14080" s="23" t="s">
        <v>37878</v>
      </c>
      <c r="AD14080" s="23" t="s">
        <v>40440</v>
      </c>
      <c r="AE14080" t="s">
        <v>35399</v>
      </c>
    </row>
    <row r="14081" spans="1:31" ht="15" customHeight="1">
      <c r="A14081" s="1">
        <v>14080</v>
      </c>
      <c r="B14081" s="1" t="s">
        <v>54</v>
      </c>
      <c r="C14081" s="1" t="s">
        <v>15913</v>
      </c>
      <c r="D14081" s="2" t="s">
        <v>44</v>
      </c>
      <c r="E14081" s="2" t="s">
        <v>16161</v>
      </c>
      <c r="F14081" s="2" t="s">
        <v>28843</v>
      </c>
      <c r="G14081" s="15">
        <v>91964444146</v>
      </c>
      <c r="H14081" s="2" t="s">
        <v>8</v>
      </c>
      <c r="I14081" s="1" t="s">
        <v>9</v>
      </c>
      <c r="J14081" s="4" t="s">
        <v>47303</v>
      </c>
      <c r="K14081" s="3" t="s">
        <v>42</v>
      </c>
      <c r="L14081" s="4" t="s">
        <v>47303</v>
      </c>
      <c r="M14081" s="4" t="s">
        <v>14136</v>
      </c>
      <c r="N14081" s="3" t="str">
        <f t="shared" si="568"/>
        <v>[50 lacs - 75 lacs]</v>
      </c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1" t="s">
        <v>16</v>
      </c>
      <c r="AC14081" s="23" t="s">
        <v>37878</v>
      </c>
      <c r="AD14081" s="23" t="s">
        <v>40440</v>
      </c>
      <c r="AE14081" t="s">
        <v>35399</v>
      </c>
    </row>
    <row r="14082" spans="1:31" ht="15" customHeight="1">
      <c r="A14082" s="1">
        <v>14081</v>
      </c>
      <c r="B14082" s="1" t="s">
        <v>54</v>
      </c>
      <c r="C14082" s="1" t="s">
        <v>15914</v>
      </c>
      <c r="D14082" s="2" t="s">
        <v>460</v>
      </c>
      <c r="E14082" s="2" t="s">
        <v>328</v>
      </c>
      <c r="F14082" s="2" t="s">
        <v>28844</v>
      </c>
      <c r="G14082" s="15">
        <v>914469401644</v>
      </c>
      <c r="H14082" s="2" t="s">
        <v>8</v>
      </c>
      <c r="I14082" s="1" t="s">
        <v>41</v>
      </c>
      <c r="J14082" s="4" t="s">
        <v>47303</v>
      </c>
      <c r="K14082" s="3" t="s">
        <v>17</v>
      </c>
      <c r="L14082" s="4" t="s">
        <v>47303</v>
      </c>
      <c r="M14082" s="4" t="s">
        <v>42</v>
      </c>
      <c r="N14082" s="3" t="str">
        <f t="shared" si="568"/>
        <v>[50 lacs - 75 lacs]</v>
      </c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1" t="s">
        <v>16</v>
      </c>
      <c r="AC14082" s="23" t="s">
        <v>37878</v>
      </c>
      <c r="AD14082" s="23" t="s">
        <v>40440</v>
      </c>
      <c r="AE14082" t="s">
        <v>35410</v>
      </c>
    </row>
    <row r="14083" spans="1:31" ht="15" customHeight="1">
      <c r="A14083" s="1">
        <v>14082</v>
      </c>
      <c r="B14083" s="1" t="s">
        <v>54</v>
      </c>
      <c r="C14083" s="1" t="s">
        <v>15915</v>
      </c>
      <c r="D14083" s="2" t="s">
        <v>4226</v>
      </c>
      <c r="E14083" s="2" t="s">
        <v>362</v>
      </c>
      <c r="F14083" s="2" t="s">
        <v>28845</v>
      </c>
      <c r="G14083" s="15">
        <v>919494641949</v>
      </c>
      <c r="H14083" s="2" t="s">
        <v>8</v>
      </c>
      <c r="I14083" s="1" t="s">
        <v>41</v>
      </c>
      <c r="J14083" s="4" t="s">
        <v>47303</v>
      </c>
      <c r="K14083" s="3" t="s">
        <v>42</v>
      </c>
      <c r="L14083" s="4" t="s">
        <v>47303</v>
      </c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1" t="s">
        <v>16</v>
      </c>
      <c r="AC14083" s="23" t="s">
        <v>37878</v>
      </c>
      <c r="AD14083" s="23" t="s">
        <v>40440</v>
      </c>
      <c r="AE14083" t="s">
        <v>35410</v>
      </c>
    </row>
    <row r="14084" spans="1:31" ht="15" customHeight="1">
      <c r="A14084" s="1">
        <v>14083</v>
      </c>
      <c r="B14084" s="1" t="s">
        <v>54</v>
      </c>
      <c r="C14084" s="1" t="s">
        <v>15916</v>
      </c>
      <c r="D14084" s="2" t="s">
        <v>151</v>
      </c>
      <c r="E14084" s="2" t="s">
        <v>5536</v>
      </c>
      <c r="F14084" s="2" t="s">
        <v>34972</v>
      </c>
      <c r="G14084" s="15">
        <v>919444419966</v>
      </c>
      <c r="H14084" s="2" t="s">
        <v>15</v>
      </c>
      <c r="I14084" s="1" t="s">
        <v>62</v>
      </c>
      <c r="J14084" s="4" t="s">
        <v>47303</v>
      </c>
      <c r="K14084" s="3" t="s">
        <v>17</v>
      </c>
      <c r="L14084" s="4" t="s">
        <v>47303</v>
      </c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1" t="s">
        <v>16</v>
      </c>
      <c r="AC14084" s="23" t="s">
        <v>37878</v>
      </c>
      <c r="AD14084" s="23" t="s">
        <v>40440</v>
      </c>
      <c r="AE14084" t="s">
        <v>35410</v>
      </c>
    </row>
    <row r="14085" spans="1:31" ht="15" customHeight="1">
      <c r="A14085" s="1">
        <v>14084</v>
      </c>
      <c r="B14085" s="1" t="s">
        <v>54</v>
      </c>
      <c r="C14085" s="1" t="s">
        <v>15917</v>
      </c>
      <c r="D14085" s="2" t="s">
        <v>2472</v>
      </c>
      <c r="E14085" s="2" t="s">
        <v>40</v>
      </c>
      <c r="F14085" s="2" t="s">
        <v>28846</v>
      </c>
      <c r="G14085" s="15">
        <v>914449969999</v>
      </c>
      <c r="H14085" s="2" t="s">
        <v>20</v>
      </c>
      <c r="I14085" s="1" t="s">
        <v>62</v>
      </c>
      <c r="J14085" s="4" t="s">
        <v>47303</v>
      </c>
      <c r="K14085" s="3" t="s">
        <v>42</v>
      </c>
      <c r="L14085" s="4" t="s">
        <v>47303</v>
      </c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1" t="s">
        <v>16</v>
      </c>
      <c r="AC14085" s="23" t="s">
        <v>37878</v>
      </c>
      <c r="AD14085" s="23" t="s">
        <v>40440</v>
      </c>
      <c r="AE14085" t="s">
        <v>35409</v>
      </c>
    </row>
    <row r="14086" spans="1:31" ht="15" customHeight="1">
      <c r="A14086" s="1">
        <v>14085</v>
      </c>
      <c r="B14086" s="1" t="s">
        <v>54</v>
      </c>
      <c r="C14086" s="1" t="s">
        <v>15919</v>
      </c>
      <c r="D14086" s="2" t="s">
        <v>494</v>
      </c>
      <c r="E14086" s="2" t="s">
        <v>40</v>
      </c>
      <c r="F14086" s="2" t="s">
        <v>28848</v>
      </c>
      <c r="G14086" s="15">
        <v>919644444</v>
      </c>
      <c r="H14086" s="2" t="s">
        <v>20</v>
      </c>
      <c r="I14086" s="1" t="s">
        <v>9</v>
      </c>
      <c r="J14086" s="4" t="s">
        <v>47303</v>
      </c>
      <c r="K14086" s="3" t="s">
        <v>17</v>
      </c>
      <c r="L14086" s="4" t="s">
        <v>47303</v>
      </c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1" t="s">
        <v>16</v>
      </c>
      <c r="AC14086" s="23" t="s">
        <v>37878</v>
      </c>
      <c r="AD14086" s="23" t="s">
        <v>40440</v>
      </c>
      <c r="AE14086" t="s">
        <v>35399</v>
      </c>
    </row>
    <row r="14087" spans="1:31" ht="15" customHeight="1">
      <c r="A14087" s="1">
        <v>14086</v>
      </c>
      <c r="B14087" s="1" t="s">
        <v>54</v>
      </c>
      <c r="C14087" s="1" t="s">
        <v>15922</v>
      </c>
      <c r="D14087" s="2" t="s">
        <v>36266</v>
      </c>
      <c r="E14087" s="2" t="s">
        <v>139</v>
      </c>
      <c r="F14087" s="2" t="s">
        <v>28851</v>
      </c>
      <c r="G14087" s="15">
        <v>919099094694</v>
      </c>
      <c r="H14087" s="2" t="s">
        <v>20</v>
      </c>
      <c r="I14087" s="1" t="s">
        <v>41</v>
      </c>
      <c r="J14087" s="4" t="s">
        <v>47303</v>
      </c>
      <c r="K14087" s="3" t="s">
        <v>17</v>
      </c>
      <c r="L14087" s="4" t="s">
        <v>47303</v>
      </c>
      <c r="M14087" s="4" t="s">
        <v>42</v>
      </c>
      <c r="N14087" s="3" t="str">
        <f>J14087</f>
        <v>[50 lacs - 75 lacs]</v>
      </c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1" t="s">
        <v>11</v>
      </c>
      <c r="AC14087" s="23" t="s">
        <v>37878</v>
      </c>
      <c r="AD14087" s="23" t="s">
        <v>40440</v>
      </c>
      <c r="AE14087" t="s">
        <v>35394</v>
      </c>
    </row>
    <row r="14088" spans="1:31" ht="15" customHeight="1">
      <c r="A14088" s="1">
        <v>14087</v>
      </c>
      <c r="B14088" s="1" t="s">
        <v>54</v>
      </c>
      <c r="C14088" s="1" t="s">
        <v>15924</v>
      </c>
      <c r="D14088" s="2" t="s">
        <v>344</v>
      </c>
      <c r="E14088" s="2" t="s">
        <v>139</v>
      </c>
      <c r="F14088" s="2" t="s">
        <v>28853</v>
      </c>
      <c r="G14088" s="15">
        <v>9144906644</v>
      </c>
      <c r="H14088" s="2" t="s">
        <v>8</v>
      </c>
      <c r="I14088" s="1" t="s">
        <v>9</v>
      </c>
      <c r="J14088" s="4" t="s">
        <v>47303</v>
      </c>
      <c r="K14088" s="3" t="s">
        <v>42</v>
      </c>
      <c r="L14088" s="4" t="s">
        <v>47303</v>
      </c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1" t="s">
        <v>16</v>
      </c>
      <c r="AC14088" s="23" t="s">
        <v>37878</v>
      </c>
      <c r="AD14088" s="23" t="s">
        <v>40440</v>
      </c>
      <c r="AE14088" t="s">
        <v>35409</v>
      </c>
    </row>
    <row r="14089" spans="1:31" ht="15" customHeight="1">
      <c r="A14089" s="1">
        <v>14088</v>
      </c>
      <c r="B14089" s="1" t="s">
        <v>54</v>
      </c>
      <c r="C14089" s="1" t="s">
        <v>15927</v>
      </c>
      <c r="D14089" s="2" t="s">
        <v>3986</v>
      </c>
      <c r="E14089" s="2" t="s">
        <v>139</v>
      </c>
      <c r="F14089" s="2" t="s">
        <v>20958</v>
      </c>
      <c r="G14089" s="15">
        <v>9199094494</v>
      </c>
      <c r="H14089" s="2" t="s">
        <v>20</v>
      </c>
      <c r="I14089" s="1" t="s">
        <v>62</v>
      </c>
      <c r="J14089" s="4" t="s">
        <v>47303</v>
      </c>
      <c r="K14089" s="11" t="s">
        <v>14136</v>
      </c>
      <c r="L14089" s="4" t="s">
        <v>47303</v>
      </c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1" t="s">
        <v>16</v>
      </c>
      <c r="AC14089" s="23" t="s">
        <v>37878</v>
      </c>
      <c r="AD14089" s="23" t="s">
        <v>40440</v>
      </c>
      <c r="AE14089" t="s">
        <v>35409</v>
      </c>
    </row>
    <row r="14090" spans="1:31" ht="15" customHeight="1">
      <c r="A14090" s="1">
        <v>14089</v>
      </c>
      <c r="B14090" s="1" t="s">
        <v>54</v>
      </c>
      <c r="C14090" s="1" t="s">
        <v>15928</v>
      </c>
      <c r="D14090" s="2" t="s">
        <v>2709</v>
      </c>
      <c r="E14090" s="2" t="s">
        <v>36607</v>
      </c>
      <c r="F14090" s="2" t="s">
        <v>28856</v>
      </c>
      <c r="G14090" s="15">
        <v>91949419096</v>
      </c>
      <c r="H14090" s="2" t="s">
        <v>37</v>
      </c>
      <c r="I14090" s="1" t="s">
        <v>62</v>
      </c>
      <c r="J14090" s="4" t="s">
        <v>47303</v>
      </c>
      <c r="K14090" s="3" t="s">
        <v>17</v>
      </c>
      <c r="L14090" s="4" t="s">
        <v>47303</v>
      </c>
      <c r="M14090" s="4" t="s">
        <v>42</v>
      </c>
      <c r="N14090" s="3" t="str">
        <f>J14090</f>
        <v>[50 lacs - 75 lacs]</v>
      </c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1" t="s">
        <v>16</v>
      </c>
      <c r="AC14090" s="23" t="s">
        <v>37878</v>
      </c>
      <c r="AD14090" s="23" t="s">
        <v>40440</v>
      </c>
      <c r="AE14090" t="s">
        <v>35410</v>
      </c>
    </row>
    <row r="14091" spans="1:31" ht="15" customHeight="1">
      <c r="A14091" s="1">
        <v>14090</v>
      </c>
      <c r="B14091" s="1" t="s">
        <v>54</v>
      </c>
      <c r="C14091" s="1" t="s">
        <v>15932</v>
      </c>
      <c r="D14091" s="2" t="s">
        <v>2987</v>
      </c>
      <c r="E14091" s="2" t="s">
        <v>3656</v>
      </c>
      <c r="F14091" s="2" t="s">
        <v>34973</v>
      </c>
      <c r="G14091" s="15">
        <v>91996101166</v>
      </c>
      <c r="H14091" s="2" t="s">
        <v>20</v>
      </c>
      <c r="I14091" s="1" t="s">
        <v>62</v>
      </c>
      <c r="J14091" s="4" t="s">
        <v>47303</v>
      </c>
      <c r="K14091" s="3" t="s">
        <v>42</v>
      </c>
      <c r="L14091" s="4" t="s">
        <v>47303</v>
      </c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1" t="s">
        <v>16</v>
      </c>
      <c r="AC14091" s="23" t="s">
        <v>37878</v>
      </c>
      <c r="AD14091" s="23" t="s">
        <v>40440</v>
      </c>
      <c r="AE14091" t="s">
        <v>35399</v>
      </c>
    </row>
    <row r="14092" spans="1:31" ht="15" customHeight="1">
      <c r="A14092" s="1">
        <v>14091</v>
      </c>
      <c r="B14092" s="1" t="s">
        <v>54</v>
      </c>
      <c r="C14092" s="1" t="s">
        <v>15936</v>
      </c>
      <c r="D14092" s="2" t="s">
        <v>494</v>
      </c>
      <c r="E14092" s="2" t="s">
        <v>139</v>
      </c>
      <c r="F14092" s="2" t="s">
        <v>28860</v>
      </c>
      <c r="G14092" s="15">
        <v>914940664999</v>
      </c>
      <c r="H14092" s="2" t="s">
        <v>20</v>
      </c>
      <c r="I14092" s="1" t="s">
        <v>41</v>
      </c>
      <c r="J14092" s="4" t="s">
        <v>47303</v>
      </c>
      <c r="K14092" s="3" t="s">
        <v>17</v>
      </c>
      <c r="L14092" s="4" t="s">
        <v>47303</v>
      </c>
      <c r="M14092" s="4" t="s">
        <v>42</v>
      </c>
      <c r="N14092" s="3" t="str">
        <f>J14092</f>
        <v>[50 lacs - 75 lacs]</v>
      </c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1" t="s">
        <v>11</v>
      </c>
      <c r="AC14092" s="23" t="s">
        <v>37879</v>
      </c>
      <c r="AD14092" s="23" t="s">
        <v>40440</v>
      </c>
      <c r="AE14092" t="s">
        <v>35410</v>
      </c>
    </row>
    <row r="14093" spans="1:31" ht="15" customHeight="1">
      <c r="A14093" s="1">
        <v>14092</v>
      </c>
      <c r="B14093" s="1" t="s">
        <v>54</v>
      </c>
      <c r="C14093" s="1" t="s">
        <v>15937</v>
      </c>
      <c r="D14093" s="2" t="s">
        <v>3404</v>
      </c>
      <c r="E14093" s="2" t="s">
        <v>16166</v>
      </c>
      <c r="F14093" s="2" t="s">
        <v>28861</v>
      </c>
      <c r="G14093" s="15">
        <v>919664414444</v>
      </c>
      <c r="H14093" s="2" t="s">
        <v>15</v>
      </c>
      <c r="I14093" s="1" t="s">
        <v>41</v>
      </c>
      <c r="J14093" s="4" t="s">
        <v>47303</v>
      </c>
      <c r="K14093" s="3" t="s">
        <v>42</v>
      </c>
      <c r="L14093" s="4" t="s">
        <v>47303</v>
      </c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1" t="s">
        <v>16</v>
      </c>
      <c r="AC14093" s="23" t="s">
        <v>37879</v>
      </c>
      <c r="AD14093" s="23" t="s">
        <v>40440</v>
      </c>
      <c r="AE14093" t="s">
        <v>35399</v>
      </c>
    </row>
    <row r="14094" spans="1:31" ht="15" customHeight="1">
      <c r="A14094" s="1">
        <v>14093</v>
      </c>
      <c r="B14094" s="1" t="s">
        <v>54</v>
      </c>
      <c r="C14094" s="1" t="s">
        <v>15948</v>
      </c>
      <c r="D14094" s="2" t="s">
        <v>5203</v>
      </c>
      <c r="E14094" s="2" t="s">
        <v>159</v>
      </c>
      <c r="F14094" s="2" t="s">
        <v>16168</v>
      </c>
      <c r="G14094" s="15">
        <v>91941444</v>
      </c>
      <c r="H14094" s="2" t="s">
        <v>8</v>
      </c>
      <c r="I14094" s="1" t="s">
        <v>41</v>
      </c>
      <c r="J14094" s="4" t="s">
        <v>47303</v>
      </c>
      <c r="K14094" s="3" t="s">
        <v>42</v>
      </c>
      <c r="L14094" s="4" t="s">
        <v>47303</v>
      </c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1" t="s">
        <v>16</v>
      </c>
      <c r="AC14094" s="23" t="s">
        <v>37879</v>
      </c>
      <c r="AD14094" s="23" t="s">
        <v>40440</v>
      </c>
      <c r="AE14094" t="s">
        <v>35394</v>
      </c>
    </row>
    <row r="14095" spans="1:31" ht="15" customHeight="1">
      <c r="A14095" s="1">
        <v>14094</v>
      </c>
      <c r="B14095" s="1" t="s">
        <v>54</v>
      </c>
      <c r="C14095" s="1" t="s">
        <v>15949</v>
      </c>
      <c r="D14095" s="2" t="s">
        <v>7429</v>
      </c>
      <c r="E14095" s="2" t="s">
        <v>362</v>
      </c>
      <c r="F14095" s="2" t="s">
        <v>28868</v>
      </c>
      <c r="G14095" s="15">
        <v>919644946</v>
      </c>
      <c r="H14095" s="2" t="s">
        <v>15</v>
      </c>
      <c r="I14095" s="1" t="s">
        <v>62</v>
      </c>
      <c r="J14095" s="4" t="s">
        <v>47303</v>
      </c>
      <c r="K14095" s="3" t="s">
        <v>42</v>
      </c>
      <c r="L14095" s="4" t="s">
        <v>47303</v>
      </c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1" t="s">
        <v>16</v>
      </c>
      <c r="AC14095" s="23" t="s">
        <v>37879</v>
      </c>
      <c r="AD14095" s="23" t="s">
        <v>40440</v>
      </c>
      <c r="AE14095" t="s">
        <v>35409</v>
      </c>
    </row>
    <row r="14096" spans="1:31" ht="15" customHeight="1">
      <c r="A14096" s="1">
        <v>14095</v>
      </c>
      <c r="B14096" s="1" t="s">
        <v>54</v>
      </c>
      <c r="C14096" s="1" t="s">
        <v>15952</v>
      </c>
      <c r="D14096" s="2" t="s">
        <v>557</v>
      </c>
      <c r="E14096" s="2" t="s">
        <v>558</v>
      </c>
      <c r="F14096" s="2" t="s">
        <v>34030</v>
      </c>
      <c r="G14096" s="15">
        <v>919446060441</v>
      </c>
      <c r="H14096" s="2" t="s">
        <v>20</v>
      </c>
      <c r="I14096" s="1" t="s">
        <v>9</v>
      </c>
      <c r="J14096" s="4" t="s">
        <v>47303</v>
      </c>
      <c r="K14096" s="3" t="s">
        <v>17</v>
      </c>
      <c r="L14096" s="4" t="s">
        <v>47303</v>
      </c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1" t="s">
        <v>16</v>
      </c>
      <c r="AC14096" s="23" t="s">
        <v>37879</v>
      </c>
      <c r="AD14096" s="23" t="s">
        <v>40440</v>
      </c>
      <c r="AE14096" t="s">
        <v>35399</v>
      </c>
    </row>
    <row r="14097" spans="1:31" ht="15" customHeight="1">
      <c r="A14097" s="1">
        <v>14096</v>
      </c>
      <c r="B14097" s="1" t="s">
        <v>54</v>
      </c>
      <c r="C14097" s="1" t="s">
        <v>15956</v>
      </c>
      <c r="D14097" s="2" t="s">
        <v>463</v>
      </c>
      <c r="E14097" s="2" t="s">
        <v>16173</v>
      </c>
      <c r="F14097" s="2" t="s">
        <v>34978</v>
      </c>
      <c r="G14097" s="15">
        <v>919490004</v>
      </c>
      <c r="H14097" s="2" t="s">
        <v>8</v>
      </c>
      <c r="I14097" s="1" t="s">
        <v>62</v>
      </c>
      <c r="J14097" s="4" t="s">
        <v>47303</v>
      </c>
      <c r="K14097" s="3" t="s">
        <v>17</v>
      </c>
      <c r="L14097" s="4" t="s">
        <v>47303</v>
      </c>
      <c r="M14097" s="4" t="s">
        <v>42</v>
      </c>
      <c r="N14097" s="3" t="str">
        <f>J14097</f>
        <v>[50 lacs - 75 lacs]</v>
      </c>
      <c r="O14097" s="4" t="s">
        <v>14137</v>
      </c>
      <c r="P14097" s="3" t="s">
        <v>47303</v>
      </c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1" t="s">
        <v>11</v>
      </c>
      <c r="AC14097" s="23" t="s">
        <v>37879</v>
      </c>
      <c r="AD14097" s="23" t="s">
        <v>40440</v>
      </c>
      <c r="AE14097" t="s">
        <v>35399</v>
      </c>
    </row>
    <row r="14098" spans="1:31" ht="15" customHeight="1">
      <c r="A14098" s="1">
        <v>14097</v>
      </c>
      <c r="B14098" s="1" t="s">
        <v>54</v>
      </c>
      <c r="C14098" s="1" t="s">
        <v>15959</v>
      </c>
      <c r="D14098" s="2" t="s">
        <v>113</v>
      </c>
      <c r="E14098" s="2" t="s">
        <v>2618</v>
      </c>
      <c r="F14098" s="2" t="s">
        <v>34979</v>
      </c>
      <c r="G14098" s="15">
        <v>919444490461</v>
      </c>
      <c r="H14098" s="2" t="s">
        <v>8</v>
      </c>
      <c r="I14098" s="1" t="s">
        <v>41</v>
      </c>
      <c r="J14098" s="4" t="s">
        <v>47303</v>
      </c>
      <c r="K14098" s="3" t="s">
        <v>17</v>
      </c>
      <c r="L14098" s="4" t="s">
        <v>47303</v>
      </c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1" t="s">
        <v>16</v>
      </c>
      <c r="AC14098" s="23" t="s">
        <v>37879</v>
      </c>
      <c r="AD14098" s="23" t="s">
        <v>40440</v>
      </c>
      <c r="AE14098" t="s">
        <v>35399</v>
      </c>
    </row>
    <row r="14099" spans="1:31" ht="15" customHeight="1">
      <c r="A14099" s="1">
        <v>14098</v>
      </c>
      <c r="B14099" s="1" t="s">
        <v>54</v>
      </c>
      <c r="C14099" s="1" t="s">
        <v>15960</v>
      </c>
      <c r="D14099" s="2" t="s">
        <v>804</v>
      </c>
      <c r="E14099" s="2" t="s">
        <v>1839</v>
      </c>
      <c r="F14099" s="2" t="s">
        <v>32903</v>
      </c>
      <c r="G14099" s="15">
        <v>919909904994</v>
      </c>
      <c r="H14099" s="2" t="s">
        <v>8</v>
      </c>
      <c r="I14099" s="1" t="s">
        <v>62</v>
      </c>
      <c r="J14099" s="4" t="s">
        <v>47303</v>
      </c>
      <c r="K14099" s="3" t="s">
        <v>17</v>
      </c>
      <c r="L14099" s="4" t="s">
        <v>47303</v>
      </c>
      <c r="M14099" s="4" t="s">
        <v>42</v>
      </c>
      <c r="N14099" s="3" t="str">
        <f>J14099</f>
        <v>[50 lacs - 75 lacs]</v>
      </c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1" t="s">
        <v>11</v>
      </c>
      <c r="AC14099" s="23" t="s">
        <v>37879</v>
      </c>
      <c r="AD14099" s="23" t="s">
        <v>40440</v>
      </c>
      <c r="AE14099" t="s">
        <v>35399</v>
      </c>
    </row>
    <row r="14100" spans="1:31" ht="15" customHeight="1">
      <c r="A14100" s="1">
        <v>14099</v>
      </c>
      <c r="B14100" s="1" t="s">
        <v>54</v>
      </c>
      <c r="C14100" s="1" t="s">
        <v>15962</v>
      </c>
      <c r="D14100" s="2" t="s">
        <v>1410</v>
      </c>
      <c r="E14100" s="2" t="s">
        <v>410</v>
      </c>
      <c r="F14100" s="2" t="s">
        <v>28875</v>
      </c>
      <c r="G14100" s="15">
        <v>91994649444</v>
      </c>
      <c r="H14100" s="2" t="s">
        <v>15</v>
      </c>
      <c r="I14100" s="1" t="s">
        <v>9</v>
      </c>
      <c r="J14100" s="4" t="s">
        <v>47303</v>
      </c>
      <c r="K14100" s="11" t="s">
        <v>14136</v>
      </c>
      <c r="L14100" s="4" t="s">
        <v>47303</v>
      </c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1" t="s">
        <v>16</v>
      </c>
      <c r="AC14100" s="23" t="s">
        <v>37879</v>
      </c>
      <c r="AD14100" s="23" t="s">
        <v>40440</v>
      </c>
      <c r="AE14100" t="s">
        <v>35394</v>
      </c>
    </row>
    <row r="14101" spans="1:31" ht="15" customHeight="1">
      <c r="A14101" s="1">
        <v>14100</v>
      </c>
      <c r="B14101" s="1" t="s">
        <v>54</v>
      </c>
      <c r="C14101" s="1" t="s">
        <v>16472</v>
      </c>
      <c r="D14101" s="9" t="s">
        <v>1279</v>
      </c>
      <c r="E14101" s="9" t="s">
        <v>37406</v>
      </c>
      <c r="F14101" s="9" t="s">
        <v>28879</v>
      </c>
      <c r="G14101" s="17">
        <v>919610649966</v>
      </c>
      <c r="H14101" s="9" t="s">
        <v>8</v>
      </c>
      <c r="I14101" s="1" t="s">
        <v>62</v>
      </c>
      <c r="J14101" s="4" t="s">
        <v>47303</v>
      </c>
      <c r="K14101" s="3" t="s">
        <v>17</v>
      </c>
      <c r="L14101" s="4" t="s">
        <v>47303</v>
      </c>
      <c r="M14101" s="4" t="s">
        <v>42</v>
      </c>
      <c r="N14101" s="3" t="str">
        <f t="shared" ref="N14101:N14103" si="569">J14101</f>
        <v>[50 lacs - 75 lacs]</v>
      </c>
      <c r="O14101" s="11"/>
      <c r="P14101" s="4"/>
      <c r="Q14101" s="11"/>
      <c r="R14101" s="4"/>
      <c r="S14101" s="11"/>
      <c r="T14101" s="4"/>
      <c r="U14101" s="11"/>
      <c r="V14101" s="4"/>
      <c r="W14101" s="11"/>
      <c r="X14101" s="4"/>
      <c r="Y14101" s="11"/>
      <c r="Z14101" s="4"/>
      <c r="AA14101" s="1" t="s">
        <v>16</v>
      </c>
      <c r="AC14101" s="23" t="s">
        <v>37879</v>
      </c>
      <c r="AD14101" s="23" t="s">
        <v>40440</v>
      </c>
      <c r="AE14101" t="s">
        <v>35399</v>
      </c>
    </row>
    <row r="14102" spans="1:31" ht="15" customHeight="1">
      <c r="A14102" s="1">
        <v>14101</v>
      </c>
      <c r="B14102" s="1" t="s">
        <v>54</v>
      </c>
      <c r="C14102" s="1" t="s">
        <v>16487</v>
      </c>
      <c r="D14102" s="9" t="s">
        <v>92</v>
      </c>
      <c r="E14102" s="9" t="s">
        <v>37044</v>
      </c>
      <c r="F14102" s="9" t="s">
        <v>24025</v>
      </c>
      <c r="G14102" s="17">
        <v>919644610466</v>
      </c>
      <c r="H14102" s="9" t="s">
        <v>37</v>
      </c>
      <c r="I14102" s="1" t="s">
        <v>62</v>
      </c>
      <c r="J14102" s="4" t="s">
        <v>47303</v>
      </c>
      <c r="K14102" s="3" t="s">
        <v>17</v>
      </c>
      <c r="L14102" s="4" t="s">
        <v>47303</v>
      </c>
      <c r="M14102" s="4" t="s">
        <v>42</v>
      </c>
      <c r="N14102" s="3" t="str">
        <f t="shared" si="569"/>
        <v>[50 lacs - 75 lacs]</v>
      </c>
      <c r="O14102" s="11"/>
      <c r="P14102" s="4"/>
      <c r="Q14102" s="11"/>
      <c r="R14102" s="4"/>
      <c r="S14102" s="11"/>
      <c r="T14102" s="4"/>
      <c r="U14102" s="11"/>
      <c r="V14102" s="4"/>
      <c r="W14102" s="11"/>
      <c r="X14102" s="4"/>
      <c r="Y14102" s="11"/>
      <c r="Z14102" s="4"/>
      <c r="AA14102" s="1" t="s">
        <v>16</v>
      </c>
      <c r="AC14102" s="23" t="s">
        <v>37879</v>
      </c>
      <c r="AD14102" s="23" t="s">
        <v>40440</v>
      </c>
      <c r="AE14102" t="s">
        <v>35399</v>
      </c>
    </row>
    <row r="14103" spans="1:31" ht="15" customHeight="1">
      <c r="A14103" s="1">
        <v>14102</v>
      </c>
      <c r="B14103" s="1" t="s">
        <v>54</v>
      </c>
      <c r="C14103" s="1" t="s">
        <v>16489</v>
      </c>
      <c r="D14103" s="9" t="s">
        <v>526</v>
      </c>
      <c r="E14103" s="9" t="s">
        <v>746</v>
      </c>
      <c r="F14103" s="9" t="s">
        <v>34983</v>
      </c>
      <c r="G14103" s="17">
        <v>91949101</v>
      </c>
      <c r="H14103" s="9" t="s">
        <v>15</v>
      </c>
      <c r="I14103" s="1" t="s">
        <v>9</v>
      </c>
      <c r="J14103" s="4" t="s">
        <v>47303</v>
      </c>
      <c r="K14103" s="3" t="s">
        <v>17</v>
      </c>
      <c r="L14103" s="4" t="s">
        <v>47303</v>
      </c>
      <c r="M14103" s="4" t="s">
        <v>42</v>
      </c>
      <c r="N14103" s="3" t="str">
        <f t="shared" si="569"/>
        <v>[50 lacs - 75 lacs]</v>
      </c>
      <c r="O14103" s="11"/>
      <c r="P14103" s="4"/>
      <c r="Q14103" s="11"/>
      <c r="R14103" s="4"/>
      <c r="S14103" s="11"/>
      <c r="T14103" s="4"/>
      <c r="U14103" s="11"/>
      <c r="V14103" s="4"/>
      <c r="W14103" s="11"/>
      <c r="X14103" s="4"/>
      <c r="Y14103" s="11"/>
      <c r="Z14103" s="4"/>
      <c r="AA14103" s="1" t="s">
        <v>16</v>
      </c>
      <c r="AC14103" s="23" t="s">
        <v>37879</v>
      </c>
      <c r="AD14103" s="23" t="s">
        <v>40440</v>
      </c>
      <c r="AE14103" t="s">
        <v>35394</v>
      </c>
    </row>
    <row r="14104" spans="1:31" ht="15" customHeight="1">
      <c r="A14104" s="1">
        <v>14103</v>
      </c>
      <c r="B14104" s="1" t="s">
        <v>54</v>
      </c>
      <c r="C14104" s="1" t="s">
        <v>16496</v>
      </c>
      <c r="D14104" s="9" t="s">
        <v>1010</v>
      </c>
      <c r="E14104" s="9" t="s">
        <v>774</v>
      </c>
      <c r="F14104" s="9" t="s">
        <v>34984</v>
      </c>
      <c r="G14104" s="17">
        <v>91994444069</v>
      </c>
      <c r="H14104" s="9" t="s">
        <v>15</v>
      </c>
      <c r="I14104" s="1" t="s">
        <v>9</v>
      </c>
      <c r="J14104" s="4" t="s">
        <v>47303</v>
      </c>
      <c r="K14104" s="3" t="s">
        <v>17</v>
      </c>
      <c r="L14104" s="4" t="s">
        <v>47303</v>
      </c>
      <c r="M14104" s="11"/>
      <c r="N14104" s="4"/>
      <c r="O14104" s="11"/>
      <c r="P14104" s="4"/>
      <c r="Q14104" s="11"/>
      <c r="R14104" s="4"/>
      <c r="S14104" s="11"/>
      <c r="T14104" s="4"/>
      <c r="U14104" s="11"/>
      <c r="V14104" s="4"/>
      <c r="W14104" s="11"/>
      <c r="X14104" s="4"/>
      <c r="Y14104" s="11"/>
      <c r="Z14104" s="4"/>
      <c r="AA14104" s="1" t="s">
        <v>16</v>
      </c>
      <c r="AC14104" s="23" t="s">
        <v>37879</v>
      </c>
      <c r="AD14104" s="23" t="s">
        <v>40440</v>
      </c>
      <c r="AE14104" t="s">
        <v>35399</v>
      </c>
    </row>
    <row r="14105" spans="1:31" ht="15" customHeight="1">
      <c r="A14105" s="1">
        <v>14104</v>
      </c>
      <c r="B14105" s="1" t="s">
        <v>54</v>
      </c>
      <c r="C14105" s="1" t="s">
        <v>16498</v>
      </c>
      <c r="D14105" s="9" t="s">
        <v>58</v>
      </c>
      <c r="E14105" s="9" t="s">
        <v>881</v>
      </c>
      <c r="F14105" s="9" t="s">
        <v>28894</v>
      </c>
      <c r="G14105" s="17">
        <v>9194464444</v>
      </c>
      <c r="H14105" s="9" t="s">
        <v>15</v>
      </c>
      <c r="I14105" s="1" t="s">
        <v>41</v>
      </c>
      <c r="J14105" s="4" t="s">
        <v>47303</v>
      </c>
      <c r="K14105" s="3" t="s">
        <v>42</v>
      </c>
      <c r="L14105" s="4" t="s">
        <v>47303</v>
      </c>
      <c r="M14105" s="11"/>
      <c r="N14105" s="4"/>
      <c r="O14105" s="11"/>
      <c r="P14105" s="4"/>
      <c r="Q14105" s="11"/>
      <c r="R14105" s="4"/>
      <c r="S14105" s="11"/>
      <c r="T14105" s="4"/>
      <c r="U14105" s="11"/>
      <c r="V14105" s="4"/>
      <c r="W14105" s="11"/>
      <c r="X14105" s="4"/>
      <c r="Y14105" s="11"/>
      <c r="Z14105" s="4"/>
      <c r="AA14105" s="1" t="s">
        <v>11</v>
      </c>
      <c r="AC14105" s="23" t="s">
        <v>37879</v>
      </c>
      <c r="AD14105" s="23" t="s">
        <v>40440</v>
      </c>
      <c r="AE14105" t="s">
        <v>35394</v>
      </c>
    </row>
    <row r="14106" spans="1:31" ht="15" customHeight="1">
      <c r="A14106" s="1">
        <v>14105</v>
      </c>
      <c r="B14106" s="1" t="s">
        <v>54</v>
      </c>
      <c r="C14106" s="1" t="s">
        <v>16499</v>
      </c>
      <c r="D14106" s="9" t="s">
        <v>16177</v>
      </c>
      <c r="E14106" s="9" t="s">
        <v>16178</v>
      </c>
      <c r="F14106" s="9" t="s">
        <v>28895</v>
      </c>
      <c r="G14106" s="17">
        <v>914460090696</v>
      </c>
      <c r="H14106" s="9" t="s">
        <v>37</v>
      </c>
      <c r="I14106" s="1" t="s">
        <v>62</v>
      </c>
      <c r="J14106" s="4" t="s">
        <v>47303</v>
      </c>
      <c r="K14106" s="3" t="s">
        <v>42</v>
      </c>
      <c r="L14106" s="4" t="s">
        <v>47303</v>
      </c>
      <c r="M14106" s="11"/>
      <c r="N14106" s="4"/>
      <c r="O14106" s="11"/>
      <c r="P14106" s="4"/>
      <c r="Q14106" s="11"/>
      <c r="R14106" s="4"/>
      <c r="S14106" s="11"/>
      <c r="T14106" s="4"/>
      <c r="U14106" s="11"/>
      <c r="V14106" s="4"/>
      <c r="W14106" s="11"/>
      <c r="X14106" s="4"/>
      <c r="Y14106" s="11"/>
      <c r="Z14106" s="4"/>
      <c r="AA14106" s="1" t="s">
        <v>16</v>
      </c>
      <c r="AC14106" s="23" t="s">
        <v>37879</v>
      </c>
      <c r="AD14106" s="23" t="s">
        <v>40440</v>
      </c>
      <c r="AE14106" t="s">
        <v>35409</v>
      </c>
    </row>
    <row r="14107" spans="1:31" ht="15" customHeight="1">
      <c r="A14107" s="1">
        <v>14106</v>
      </c>
      <c r="B14107" s="1" t="s">
        <v>54</v>
      </c>
      <c r="C14107" s="1" t="s">
        <v>16501</v>
      </c>
      <c r="D14107" s="9" t="s">
        <v>9810</v>
      </c>
      <c r="E14107" s="9" t="s">
        <v>32</v>
      </c>
      <c r="F14107" s="9" t="s">
        <v>28896</v>
      </c>
      <c r="G14107" s="17">
        <v>91946960</v>
      </c>
      <c r="H14107" s="9" t="s">
        <v>8</v>
      </c>
      <c r="I14107" s="1" t="s">
        <v>9</v>
      </c>
      <c r="J14107" s="4" t="s">
        <v>47303</v>
      </c>
      <c r="K14107" s="3" t="s">
        <v>17</v>
      </c>
      <c r="L14107" s="4" t="s">
        <v>47303</v>
      </c>
      <c r="M14107" s="11"/>
      <c r="N14107" s="4"/>
      <c r="O14107" s="11"/>
      <c r="P14107" s="4"/>
      <c r="Q14107" s="11"/>
      <c r="R14107" s="4"/>
      <c r="S14107" s="11"/>
      <c r="T14107" s="4"/>
      <c r="U14107" s="11"/>
      <c r="V14107" s="4"/>
      <c r="W14107" s="11"/>
      <c r="X14107" s="4"/>
      <c r="Y14107" s="11"/>
      <c r="Z14107" s="4"/>
      <c r="AA14107" s="1" t="s">
        <v>11</v>
      </c>
      <c r="AC14107" s="23" t="s">
        <v>37879</v>
      </c>
      <c r="AD14107" s="23" t="s">
        <v>40440</v>
      </c>
      <c r="AE14107" t="s">
        <v>35394</v>
      </c>
    </row>
    <row r="14108" spans="1:31" ht="15" customHeight="1">
      <c r="A14108" s="1">
        <v>14107</v>
      </c>
      <c r="B14108" s="1" t="s">
        <v>54</v>
      </c>
      <c r="C14108" s="1" t="s">
        <v>16503</v>
      </c>
      <c r="D14108" s="9" t="s">
        <v>5488</v>
      </c>
      <c r="E14108" s="9" t="s">
        <v>328</v>
      </c>
      <c r="F14108" s="9" t="s">
        <v>20959</v>
      </c>
      <c r="G14108" s="17">
        <v>9194964964</v>
      </c>
      <c r="H14108" s="9" t="s">
        <v>20</v>
      </c>
      <c r="I14108" s="1" t="s">
        <v>62</v>
      </c>
      <c r="J14108" s="4" t="s">
        <v>47303</v>
      </c>
      <c r="K14108" s="3" t="s">
        <v>42</v>
      </c>
      <c r="L14108" s="4" t="s">
        <v>47303</v>
      </c>
      <c r="M14108" s="11"/>
      <c r="N14108" s="4"/>
      <c r="O14108" s="11"/>
      <c r="P14108" s="4"/>
      <c r="Q14108" s="11"/>
      <c r="R14108" s="4"/>
      <c r="S14108" s="11"/>
      <c r="T14108" s="4"/>
      <c r="U14108" s="11"/>
      <c r="V14108" s="4"/>
      <c r="W14108" s="11"/>
      <c r="X14108" s="4"/>
      <c r="Y14108" s="11"/>
      <c r="Z14108" s="4"/>
      <c r="AA14108" s="1" t="s">
        <v>11</v>
      </c>
      <c r="AC14108" s="23" t="s">
        <v>37879</v>
      </c>
      <c r="AD14108" s="23" t="s">
        <v>40440</v>
      </c>
      <c r="AE14108" t="s">
        <v>35410</v>
      </c>
    </row>
    <row r="14109" spans="1:31" ht="15" customHeight="1">
      <c r="A14109" s="1">
        <v>14108</v>
      </c>
      <c r="B14109" s="1" t="s">
        <v>54</v>
      </c>
      <c r="C14109" s="1" t="s">
        <v>16505</v>
      </c>
      <c r="D14109" s="9" t="s">
        <v>39</v>
      </c>
      <c r="E14109" s="9" t="s">
        <v>139</v>
      </c>
      <c r="F14109" s="9" t="s">
        <v>28898</v>
      </c>
      <c r="G14109" s="17">
        <v>9199944414</v>
      </c>
      <c r="H14109" s="9" t="s">
        <v>20</v>
      </c>
      <c r="I14109" s="1" t="s">
        <v>41</v>
      </c>
      <c r="J14109" s="4" t="s">
        <v>47303</v>
      </c>
      <c r="K14109" s="3" t="s">
        <v>42</v>
      </c>
      <c r="L14109" s="4" t="s">
        <v>47303</v>
      </c>
      <c r="M14109" s="11"/>
      <c r="N14109" s="4"/>
      <c r="O14109" s="11"/>
      <c r="P14109" s="4"/>
      <c r="Q14109" s="11"/>
      <c r="R14109" s="4"/>
      <c r="S14109" s="11"/>
      <c r="T14109" s="4"/>
      <c r="U14109" s="11"/>
      <c r="V14109" s="4"/>
      <c r="W14109" s="11"/>
      <c r="X14109" s="4"/>
      <c r="Y14109" s="11"/>
      <c r="Z14109" s="4"/>
      <c r="AA14109" s="1" t="s">
        <v>16</v>
      </c>
      <c r="AC14109" s="23" t="s">
        <v>37879</v>
      </c>
      <c r="AD14109" s="23" t="s">
        <v>40440</v>
      </c>
      <c r="AE14109" t="s">
        <v>35394</v>
      </c>
    </row>
    <row r="14110" spans="1:31" ht="15" customHeight="1">
      <c r="A14110" s="1">
        <v>14109</v>
      </c>
      <c r="B14110" s="1" t="s">
        <v>54</v>
      </c>
      <c r="C14110" s="1" t="s">
        <v>16507</v>
      </c>
      <c r="D14110" s="9" t="s">
        <v>3465</v>
      </c>
      <c r="E14110" s="9" t="s">
        <v>139</v>
      </c>
      <c r="F14110" s="9" t="s">
        <v>28900</v>
      </c>
      <c r="G14110" s="17">
        <v>9190996196</v>
      </c>
      <c r="H14110" s="9" t="s">
        <v>8</v>
      </c>
      <c r="I14110" s="1" t="s">
        <v>9</v>
      </c>
      <c r="J14110" s="4" t="s">
        <v>47303</v>
      </c>
      <c r="K14110" s="3" t="s">
        <v>17</v>
      </c>
      <c r="L14110" s="4" t="s">
        <v>47303</v>
      </c>
      <c r="M14110" s="4" t="s">
        <v>42</v>
      </c>
      <c r="N14110" s="3" t="str">
        <f t="shared" ref="N14110:N14112" si="570">J14110</f>
        <v>[50 lacs - 75 lacs]</v>
      </c>
      <c r="O14110" s="11"/>
      <c r="P14110" s="4"/>
      <c r="Q14110" s="11"/>
      <c r="R14110" s="4"/>
      <c r="S14110" s="11"/>
      <c r="T14110" s="4"/>
      <c r="U14110" s="11"/>
      <c r="V14110" s="4"/>
      <c r="W14110" s="11"/>
      <c r="X14110" s="4"/>
      <c r="Y14110" s="11"/>
      <c r="Z14110" s="4"/>
      <c r="AA14110" s="1" t="s">
        <v>16</v>
      </c>
      <c r="AC14110" s="23" t="s">
        <v>37879</v>
      </c>
      <c r="AD14110" s="23" t="s">
        <v>40440</v>
      </c>
      <c r="AE14110" t="s">
        <v>35394</v>
      </c>
    </row>
    <row r="14111" spans="1:31" ht="15" customHeight="1">
      <c r="A14111" s="1">
        <v>14110</v>
      </c>
      <c r="B14111" s="1" t="s">
        <v>54</v>
      </c>
      <c r="C14111" s="1" t="s">
        <v>16509</v>
      </c>
      <c r="D14111" s="9" t="s">
        <v>1994</v>
      </c>
      <c r="E14111" s="9" t="s">
        <v>774</v>
      </c>
      <c r="F14111" s="9" t="s">
        <v>34986</v>
      </c>
      <c r="G14111" s="17">
        <v>919466949961</v>
      </c>
      <c r="H14111" s="9" t="s">
        <v>20</v>
      </c>
      <c r="I14111" s="1" t="s">
        <v>41</v>
      </c>
      <c r="J14111" s="4" t="s">
        <v>47303</v>
      </c>
      <c r="K14111" s="3" t="s">
        <v>17</v>
      </c>
      <c r="L14111" s="4" t="s">
        <v>47303</v>
      </c>
      <c r="M14111" s="4" t="s">
        <v>42</v>
      </c>
      <c r="N14111" s="3" t="str">
        <f t="shared" si="570"/>
        <v>[50 lacs - 75 lacs]</v>
      </c>
      <c r="O14111" s="11"/>
      <c r="P14111" s="4"/>
      <c r="Q14111" s="11"/>
      <c r="R14111" s="4"/>
      <c r="S14111" s="11"/>
      <c r="T14111" s="4"/>
      <c r="U14111" s="11"/>
      <c r="V14111" s="4"/>
      <c r="W14111" s="11"/>
      <c r="X14111" s="4"/>
      <c r="Y14111" s="11"/>
      <c r="Z14111" s="4"/>
      <c r="AA14111" s="1" t="s">
        <v>16</v>
      </c>
      <c r="AC14111" s="23" t="s">
        <v>37879</v>
      </c>
      <c r="AD14111" s="23" t="s">
        <v>40440</v>
      </c>
      <c r="AE14111" t="s">
        <v>35394</v>
      </c>
    </row>
    <row r="14112" spans="1:31" ht="15" customHeight="1">
      <c r="A14112" s="1">
        <v>14111</v>
      </c>
      <c r="B14112" s="1" t="s">
        <v>54</v>
      </c>
      <c r="C14112" s="1" t="s">
        <v>16510</v>
      </c>
      <c r="D14112" s="9" t="s">
        <v>36</v>
      </c>
      <c r="E14112" s="9" t="s">
        <v>2524</v>
      </c>
      <c r="F14112" s="9" t="s">
        <v>34987</v>
      </c>
      <c r="G14112" s="17">
        <v>919646966999</v>
      </c>
      <c r="H14112" s="9" t="s">
        <v>8</v>
      </c>
      <c r="I14112" s="1" t="s">
        <v>62</v>
      </c>
      <c r="J14112" s="4" t="s">
        <v>47303</v>
      </c>
      <c r="K14112" s="3" t="s">
        <v>213</v>
      </c>
      <c r="L14112" s="4" t="s">
        <v>47303</v>
      </c>
      <c r="M14112" s="4" t="s">
        <v>17</v>
      </c>
      <c r="N14112" s="3" t="str">
        <f t="shared" si="570"/>
        <v>[50 lacs - 75 lacs]</v>
      </c>
      <c r="O14112" s="4" t="s">
        <v>47347</v>
      </c>
      <c r="P14112" s="3" t="s">
        <v>47303</v>
      </c>
      <c r="Q14112" s="4" t="s">
        <v>14136</v>
      </c>
      <c r="R14112" s="3" t="s">
        <v>47303</v>
      </c>
      <c r="S14112" s="4" t="s">
        <v>47352</v>
      </c>
      <c r="T14112" s="3" t="s">
        <v>47303</v>
      </c>
      <c r="U14112" s="4" t="s">
        <v>13</v>
      </c>
      <c r="V14112" s="3" t="s">
        <v>47303</v>
      </c>
      <c r="W14112" s="11"/>
      <c r="X14112" s="4"/>
      <c r="Y14112" s="11"/>
      <c r="Z14112" s="4"/>
      <c r="AA14112" s="1" t="s">
        <v>16</v>
      </c>
      <c r="AC14112" s="23" t="s">
        <v>37879</v>
      </c>
      <c r="AD14112" s="23" t="s">
        <v>40440</v>
      </c>
      <c r="AE14112" t="s">
        <v>35399</v>
      </c>
    </row>
    <row r="14113" spans="1:31" ht="15" customHeight="1">
      <c r="A14113" s="1">
        <v>14112</v>
      </c>
      <c r="B14113" s="1" t="s">
        <v>54</v>
      </c>
      <c r="C14113" s="1" t="s">
        <v>16511</v>
      </c>
      <c r="D14113" s="9" t="s">
        <v>3658</v>
      </c>
      <c r="E14113" s="9" t="s">
        <v>7718</v>
      </c>
      <c r="F14113" s="9" t="s">
        <v>28902</v>
      </c>
      <c r="G14113" s="17">
        <v>9199090009</v>
      </c>
      <c r="H14113" s="9" t="s">
        <v>8</v>
      </c>
      <c r="I14113" s="1" t="s">
        <v>62</v>
      </c>
      <c r="J14113" s="4" t="s">
        <v>47303</v>
      </c>
      <c r="K14113" s="3" t="s">
        <v>42</v>
      </c>
      <c r="L14113" s="4" t="s">
        <v>47303</v>
      </c>
      <c r="M14113" s="11"/>
      <c r="N14113" s="4"/>
      <c r="O14113" s="11"/>
      <c r="P14113" s="4"/>
      <c r="Q14113" s="11"/>
      <c r="R14113" s="4"/>
      <c r="S14113" s="11"/>
      <c r="T14113" s="4"/>
      <c r="U14113" s="11"/>
      <c r="V14113" s="4"/>
      <c r="W14113" s="11"/>
      <c r="X14113" s="4"/>
      <c r="Y14113" s="11"/>
      <c r="Z14113" s="4"/>
      <c r="AA14113" s="1" t="s">
        <v>16</v>
      </c>
      <c r="AC14113" s="23" t="s">
        <v>37879</v>
      </c>
      <c r="AD14113" s="23" t="s">
        <v>40440</v>
      </c>
      <c r="AE14113" t="s">
        <v>35410</v>
      </c>
    </row>
    <row r="14114" spans="1:31" ht="15" customHeight="1">
      <c r="A14114" s="1">
        <v>14113</v>
      </c>
      <c r="B14114" s="1" t="s">
        <v>54</v>
      </c>
      <c r="C14114" s="1" t="s">
        <v>16513</v>
      </c>
      <c r="D14114" s="9" t="s">
        <v>2901</v>
      </c>
      <c r="E14114" s="9" t="s">
        <v>139</v>
      </c>
      <c r="F14114" s="9" t="s">
        <v>28904</v>
      </c>
      <c r="G14114" s="17">
        <v>919494014119</v>
      </c>
      <c r="H14114" s="9" t="s">
        <v>8</v>
      </c>
      <c r="I14114" s="1" t="s">
        <v>9</v>
      </c>
      <c r="J14114" s="4" t="s">
        <v>47303</v>
      </c>
      <c r="K14114" s="3" t="s">
        <v>17</v>
      </c>
      <c r="L14114" s="4" t="s">
        <v>47303</v>
      </c>
      <c r="M14114" s="4" t="s">
        <v>42</v>
      </c>
      <c r="N14114" s="3" t="str">
        <f>J14114</f>
        <v>[50 lacs - 75 lacs]</v>
      </c>
      <c r="O14114" s="11"/>
      <c r="P14114" s="4"/>
      <c r="Q14114" s="11"/>
      <c r="R14114" s="4"/>
      <c r="S14114" s="11"/>
      <c r="T14114" s="4"/>
      <c r="U14114" s="11"/>
      <c r="V14114" s="4"/>
      <c r="W14114" s="11"/>
      <c r="X14114" s="4"/>
      <c r="Y14114" s="11"/>
      <c r="Z14114" s="4"/>
      <c r="AA14114" s="1" t="s">
        <v>11</v>
      </c>
      <c r="AC14114" s="23" t="s">
        <v>37879</v>
      </c>
      <c r="AD14114" s="23" t="s">
        <v>40440</v>
      </c>
      <c r="AE14114" t="s">
        <v>35399</v>
      </c>
    </row>
    <row r="14115" spans="1:31" ht="15" customHeight="1">
      <c r="A14115" s="1">
        <v>14114</v>
      </c>
      <c r="B14115" s="1" t="s">
        <v>54</v>
      </c>
      <c r="C14115" s="1" t="s">
        <v>16516</v>
      </c>
      <c r="D14115" s="9" t="s">
        <v>1447</v>
      </c>
      <c r="E14115" s="9" t="s">
        <v>37407</v>
      </c>
      <c r="F14115" s="9" t="s">
        <v>16183</v>
      </c>
      <c r="G14115" s="17">
        <v>914000991066</v>
      </c>
      <c r="H14115" s="9" t="s">
        <v>20</v>
      </c>
      <c r="I14115" s="1" t="s">
        <v>41</v>
      </c>
      <c r="J14115" s="4" t="s">
        <v>47303</v>
      </c>
      <c r="K14115" s="3" t="s">
        <v>42</v>
      </c>
      <c r="L14115" s="4" t="s">
        <v>47303</v>
      </c>
      <c r="M14115" s="11"/>
      <c r="N14115" s="4"/>
      <c r="O14115" s="11"/>
      <c r="P14115" s="4"/>
      <c r="Q14115" s="11"/>
      <c r="R14115" s="4"/>
      <c r="S14115" s="11"/>
      <c r="T14115" s="4"/>
      <c r="U14115" s="11"/>
      <c r="V14115" s="4"/>
      <c r="W14115" s="11"/>
      <c r="X14115" s="4"/>
      <c r="Y14115" s="11"/>
      <c r="Z14115" s="4"/>
      <c r="AA14115" s="1" t="s">
        <v>16</v>
      </c>
      <c r="AC14115" s="23" t="s">
        <v>37879</v>
      </c>
      <c r="AD14115" s="23" t="s">
        <v>40440</v>
      </c>
      <c r="AE14115" t="s">
        <v>35394</v>
      </c>
    </row>
    <row r="14116" spans="1:31" ht="15" customHeight="1">
      <c r="A14116" s="1">
        <v>14115</v>
      </c>
      <c r="B14116" s="1" t="s">
        <v>54</v>
      </c>
      <c r="C14116" s="1" t="s">
        <v>16519</v>
      </c>
      <c r="D14116" s="9" t="s">
        <v>791</v>
      </c>
      <c r="E14116" s="9" t="s">
        <v>73</v>
      </c>
      <c r="F14116" s="9" t="s">
        <v>34989</v>
      </c>
      <c r="G14116" s="17">
        <v>91964644960</v>
      </c>
      <c r="H14116" s="9" t="s">
        <v>15</v>
      </c>
      <c r="I14116" s="1" t="s">
        <v>9</v>
      </c>
      <c r="J14116" s="4" t="s">
        <v>47303</v>
      </c>
      <c r="K14116" s="3" t="s">
        <v>17</v>
      </c>
      <c r="L14116" s="4" t="s">
        <v>47303</v>
      </c>
      <c r="M14116" s="4" t="s">
        <v>42</v>
      </c>
      <c r="N14116" s="3" t="str">
        <f>J14116</f>
        <v>[50 lacs - 75 lacs]</v>
      </c>
      <c r="O14116" s="11"/>
      <c r="P14116" s="4"/>
      <c r="Q14116" s="11"/>
      <c r="R14116" s="4"/>
      <c r="S14116" s="11"/>
      <c r="T14116" s="4"/>
      <c r="U14116" s="11"/>
      <c r="V14116" s="4"/>
      <c r="W14116" s="11"/>
      <c r="X14116" s="4"/>
      <c r="Y14116" s="11"/>
      <c r="Z14116" s="4"/>
      <c r="AA14116" s="1" t="s">
        <v>16</v>
      </c>
      <c r="AC14116" s="23" t="s">
        <v>37879</v>
      </c>
      <c r="AD14116" s="23" t="s">
        <v>40440</v>
      </c>
      <c r="AE14116" t="s">
        <v>35409</v>
      </c>
    </row>
    <row r="14117" spans="1:31" ht="15" customHeight="1">
      <c r="A14117" s="1">
        <v>14116</v>
      </c>
      <c r="B14117" s="1" t="s">
        <v>54</v>
      </c>
      <c r="C14117" s="1" t="s">
        <v>16523</v>
      </c>
      <c r="D14117" s="9" t="s">
        <v>350</v>
      </c>
      <c r="E14117" s="9" t="s">
        <v>5437</v>
      </c>
      <c r="F14117" s="9" t="s">
        <v>23499</v>
      </c>
      <c r="G14117" s="17">
        <v>9194469949</v>
      </c>
      <c r="H14117" s="9" t="s">
        <v>8</v>
      </c>
      <c r="I14117" s="1" t="s">
        <v>62</v>
      </c>
      <c r="J14117" s="4" t="s">
        <v>47303</v>
      </c>
      <c r="K14117" s="3" t="s">
        <v>42</v>
      </c>
      <c r="L14117" s="4" t="s">
        <v>47303</v>
      </c>
      <c r="M14117" s="11"/>
      <c r="N14117" s="4"/>
      <c r="O14117" s="11"/>
      <c r="P14117" s="4"/>
      <c r="Q14117" s="11"/>
      <c r="R14117" s="4"/>
      <c r="S14117" s="11"/>
      <c r="T14117" s="4"/>
      <c r="U14117" s="11"/>
      <c r="V14117" s="4"/>
      <c r="W14117" s="11"/>
      <c r="X14117" s="4"/>
      <c r="Y14117" s="11"/>
      <c r="Z14117" s="4"/>
      <c r="AA14117" s="1" t="s">
        <v>16</v>
      </c>
      <c r="AC14117" s="23" t="s">
        <v>37879</v>
      </c>
      <c r="AD14117" s="23" t="s">
        <v>40440</v>
      </c>
      <c r="AE14117" t="s">
        <v>35399</v>
      </c>
    </row>
    <row r="14118" spans="1:31" ht="15" customHeight="1">
      <c r="A14118" s="1">
        <v>14117</v>
      </c>
      <c r="B14118" s="1" t="s">
        <v>54</v>
      </c>
      <c r="C14118" s="1" t="s">
        <v>16524</v>
      </c>
      <c r="D14118" s="9" t="s">
        <v>9419</v>
      </c>
      <c r="E14118" s="9" t="s">
        <v>824</v>
      </c>
      <c r="F14118" s="9" t="s">
        <v>28908</v>
      </c>
      <c r="G14118" s="17">
        <v>916964094644</v>
      </c>
      <c r="H14118" s="9" t="s">
        <v>20</v>
      </c>
      <c r="I14118" s="1" t="s">
        <v>9</v>
      </c>
      <c r="J14118" s="4" t="s">
        <v>47303</v>
      </c>
      <c r="K14118" s="3" t="s">
        <v>42</v>
      </c>
      <c r="L14118" s="4" t="s">
        <v>47303</v>
      </c>
      <c r="M14118" s="4" t="s">
        <v>14137</v>
      </c>
      <c r="N14118" s="3" t="str">
        <f>J14118</f>
        <v>[50 lacs - 75 lacs]</v>
      </c>
      <c r="O14118" s="4" t="s">
        <v>13</v>
      </c>
      <c r="P14118" s="3" t="s">
        <v>47303</v>
      </c>
      <c r="Q14118" s="11"/>
      <c r="R14118" s="4"/>
      <c r="S14118" s="11"/>
      <c r="T14118" s="4"/>
      <c r="U14118" s="11"/>
      <c r="V14118" s="4"/>
      <c r="W14118" s="11"/>
      <c r="X14118" s="4"/>
      <c r="Y14118" s="11"/>
      <c r="Z14118" s="4"/>
      <c r="AA14118" s="1" t="s">
        <v>16</v>
      </c>
      <c r="AC14118" s="23" t="s">
        <v>37879</v>
      </c>
      <c r="AD14118" s="23" t="s">
        <v>40440</v>
      </c>
      <c r="AE14118" t="s">
        <v>35410</v>
      </c>
    </row>
    <row r="14119" spans="1:31" ht="15" customHeight="1">
      <c r="A14119" s="1">
        <v>14118</v>
      </c>
      <c r="B14119" s="1" t="s">
        <v>54</v>
      </c>
      <c r="C14119" s="1" t="s">
        <v>16526</v>
      </c>
      <c r="D14119" s="9" t="s">
        <v>787</v>
      </c>
      <c r="E14119" s="9" t="s">
        <v>487</v>
      </c>
      <c r="F14119" s="9" t="s">
        <v>28909</v>
      </c>
      <c r="G14119" s="17">
        <v>919169499</v>
      </c>
      <c r="H14119" s="9" t="s">
        <v>15</v>
      </c>
      <c r="I14119" s="1" t="s">
        <v>62</v>
      </c>
      <c r="J14119" s="4" t="s">
        <v>47303</v>
      </c>
      <c r="K14119" s="3" t="s">
        <v>42</v>
      </c>
      <c r="L14119" s="4" t="s">
        <v>47303</v>
      </c>
      <c r="M14119" s="11"/>
      <c r="N14119" s="4"/>
      <c r="O14119" s="11"/>
      <c r="P14119" s="4"/>
      <c r="Q14119" s="11"/>
      <c r="R14119" s="4"/>
      <c r="S14119" s="11"/>
      <c r="T14119" s="4"/>
      <c r="U14119" s="11"/>
      <c r="V14119" s="4"/>
      <c r="W14119" s="11"/>
      <c r="X14119" s="4"/>
      <c r="Y14119" s="11"/>
      <c r="Z14119" s="4"/>
      <c r="AA14119" s="1" t="s">
        <v>16</v>
      </c>
      <c r="AC14119" s="23" t="s">
        <v>37879</v>
      </c>
      <c r="AD14119" s="23" t="s">
        <v>40440</v>
      </c>
      <c r="AE14119" t="s">
        <v>35410</v>
      </c>
    </row>
    <row r="14120" spans="1:31" ht="15" customHeight="1">
      <c r="A14120" s="1">
        <v>14119</v>
      </c>
      <c r="B14120" s="1" t="s">
        <v>54</v>
      </c>
      <c r="C14120" s="1" t="s">
        <v>16528</v>
      </c>
      <c r="D14120" s="9" t="s">
        <v>1222</v>
      </c>
      <c r="E14120" s="9" t="s">
        <v>788</v>
      </c>
      <c r="F14120" s="9" t="s">
        <v>34992</v>
      </c>
      <c r="G14120" s="17">
        <v>91994604149</v>
      </c>
      <c r="H14120" s="9" t="s">
        <v>8</v>
      </c>
      <c r="I14120" s="1" t="s">
        <v>41</v>
      </c>
      <c r="J14120" s="4" t="s">
        <v>47303</v>
      </c>
      <c r="K14120" s="3" t="s">
        <v>17</v>
      </c>
      <c r="L14120" s="4" t="s">
        <v>47303</v>
      </c>
      <c r="M14120" s="4" t="s">
        <v>42</v>
      </c>
      <c r="N14120" s="3" t="str">
        <f t="shared" ref="N14120:N14122" si="571">J14120</f>
        <v>[50 lacs - 75 lacs]</v>
      </c>
      <c r="O14120" s="4" t="s">
        <v>14137</v>
      </c>
      <c r="P14120" s="3" t="s">
        <v>47303</v>
      </c>
      <c r="Q14120" s="11"/>
      <c r="R14120" s="4"/>
      <c r="S14120" s="11"/>
      <c r="T14120" s="4"/>
      <c r="U14120" s="11"/>
      <c r="V14120" s="4"/>
      <c r="W14120" s="11"/>
      <c r="X14120" s="4"/>
      <c r="Y14120" s="11"/>
      <c r="Z14120" s="4"/>
      <c r="AA14120" s="1" t="s">
        <v>16</v>
      </c>
      <c r="AC14120" s="23" t="s">
        <v>37879</v>
      </c>
      <c r="AD14120" s="23" t="s">
        <v>40440</v>
      </c>
      <c r="AE14120" t="s">
        <v>35394</v>
      </c>
    </row>
    <row r="14121" spans="1:31" ht="15" customHeight="1">
      <c r="A14121" s="1">
        <v>14120</v>
      </c>
      <c r="B14121" s="1" t="s">
        <v>54</v>
      </c>
      <c r="C14121" s="1" t="s">
        <v>16530</v>
      </c>
      <c r="D14121" s="9" t="s">
        <v>2140</v>
      </c>
      <c r="E14121" s="9" t="s">
        <v>16184</v>
      </c>
      <c r="F14121" s="9" t="s">
        <v>28912</v>
      </c>
      <c r="G14121" s="17">
        <v>91944461494</v>
      </c>
      <c r="H14121" s="9" t="s">
        <v>8</v>
      </c>
      <c r="I14121" s="1" t="s">
        <v>9</v>
      </c>
      <c r="J14121" s="4" t="s">
        <v>47303</v>
      </c>
      <c r="K14121" s="3" t="s">
        <v>42</v>
      </c>
      <c r="L14121" s="4" t="s">
        <v>47303</v>
      </c>
      <c r="M14121" s="4" t="s">
        <v>14136</v>
      </c>
      <c r="N14121" s="3" t="str">
        <f t="shared" si="571"/>
        <v>[50 lacs - 75 lacs]</v>
      </c>
      <c r="O14121" s="11"/>
      <c r="P14121" s="4"/>
      <c r="Q14121" s="11"/>
      <c r="R14121" s="4"/>
      <c r="S14121" s="11"/>
      <c r="T14121" s="4"/>
      <c r="U14121" s="11"/>
      <c r="V14121" s="4"/>
      <c r="W14121" s="11"/>
      <c r="X14121" s="4"/>
      <c r="Y14121" s="11"/>
      <c r="Z14121" s="4"/>
      <c r="AA14121" s="1" t="s">
        <v>16</v>
      </c>
      <c r="AC14121" s="23" t="s">
        <v>37879</v>
      </c>
      <c r="AD14121" s="23" t="s">
        <v>40440</v>
      </c>
      <c r="AE14121" t="s">
        <v>35410</v>
      </c>
    </row>
    <row r="14122" spans="1:31" ht="15" customHeight="1">
      <c r="A14122" s="1">
        <v>14121</v>
      </c>
      <c r="B14122" s="1" t="s">
        <v>54</v>
      </c>
      <c r="C14122" s="1" t="s">
        <v>16536</v>
      </c>
      <c r="D14122" s="9" t="s">
        <v>620</v>
      </c>
      <c r="E14122" s="9" t="s">
        <v>139</v>
      </c>
      <c r="F14122" s="9" t="s">
        <v>32909</v>
      </c>
      <c r="G14122" s="17">
        <v>919444064409</v>
      </c>
      <c r="H14122" s="9" t="s">
        <v>20</v>
      </c>
      <c r="I14122" s="1" t="s">
        <v>9</v>
      </c>
      <c r="J14122" s="4" t="s">
        <v>47303</v>
      </c>
      <c r="K14122" s="3" t="s">
        <v>42</v>
      </c>
      <c r="L14122" s="4" t="s">
        <v>47303</v>
      </c>
      <c r="M14122" s="4" t="s">
        <v>14137</v>
      </c>
      <c r="N14122" s="3" t="str">
        <f t="shared" si="571"/>
        <v>[50 lacs - 75 lacs]</v>
      </c>
      <c r="O14122" s="11"/>
      <c r="P14122" s="4"/>
      <c r="Q14122" s="11"/>
      <c r="R14122" s="4"/>
      <c r="S14122" s="11"/>
      <c r="T14122" s="4"/>
      <c r="U14122" s="11"/>
      <c r="V14122" s="4"/>
      <c r="W14122" s="11"/>
      <c r="X14122" s="4"/>
      <c r="Y14122" s="11"/>
      <c r="Z14122" s="4"/>
      <c r="AA14122" s="1" t="s">
        <v>16</v>
      </c>
      <c r="AC14122" s="23" t="s">
        <v>37879</v>
      </c>
      <c r="AD14122" s="23" t="s">
        <v>40440</v>
      </c>
      <c r="AE14122" t="s">
        <v>35399</v>
      </c>
    </row>
    <row r="14123" spans="1:31" ht="15" customHeight="1">
      <c r="A14123" s="1">
        <v>14122</v>
      </c>
      <c r="B14123" s="1" t="s">
        <v>54</v>
      </c>
      <c r="C14123" s="1" t="s">
        <v>16549</v>
      </c>
      <c r="D14123" s="9" t="s">
        <v>2205</v>
      </c>
      <c r="E14123" s="9" t="s">
        <v>40</v>
      </c>
      <c r="F14123" s="9" t="s">
        <v>34993</v>
      </c>
      <c r="G14123" s="17">
        <v>919944964146</v>
      </c>
      <c r="H14123" s="9" t="s">
        <v>15</v>
      </c>
      <c r="I14123" s="1" t="s">
        <v>62</v>
      </c>
      <c r="J14123" s="4" t="s">
        <v>47303</v>
      </c>
      <c r="K14123" s="3" t="s">
        <v>42</v>
      </c>
      <c r="L14123" s="4" t="s">
        <v>47303</v>
      </c>
      <c r="M14123" s="11"/>
      <c r="N14123" s="4"/>
      <c r="O14123" s="11"/>
      <c r="P14123" s="4"/>
      <c r="Q14123" s="11"/>
      <c r="R14123" s="4"/>
      <c r="S14123" s="11"/>
      <c r="T14123" s="4"/>
      <c r="U14123" s="11"/>
      <c r="V14123" s="4"/>
      <c r="W14123" s="11"/>
      <c r="X14123" s="4"/>
      <c r="Y14123" s="11"/>
      <c r="Z14123" s="4"/>
      <c r="AA14123" s="1" t="s">
        <v>16</v>
      </c>
      <c r="AC14123" s="23" t="s">
        <v>37879</v>
      </c>
      <c r="AD14123" s="23" t="s">
        <v>40440</v>
      </c>
      <c r="AE14123" t="s">
        <v>35410</v>
      </c>
    </row>
    <row r="14124" spans="1:31" ht="15" customHeight="1">
      <c r="A14124" s="1">
        <v>14123</v>
      </c>
      <c r="B14124" s="1" t="s">
        <v>54</v>
      </c>
      <c r="C14124" s="1" t="s">
        <v>16551</v>
      </c>
      <c r="D14124" s="9" t="s">
        <v>965</v>
      </c>
      <c r="E14124" s="9" t="s">
        <v>999</v>
      </c>
      <c r="F14124" s="9" t="s">
        <v>31734</v>
      </c>
      <c r="G14124" s="17">
        <v>91994660146</v>
      </c>
      <c r="H14124" s="9" t="s">
        <v>8</v>
      </c>
      <c r="I14124" s="1" t="s">
        <v>41</v>
      </c>
      <c r="J14124" s="4" t="s">
        <v>47303</v>
      </c>
      <c r="K14124" s="3" t="s">
        <v>17</v>
      </c>
      <c r="L14124" s="4" t="s">
        <v>47303</v>
      </c>
      <c r="M14124" s="4" t="s">
        <v>42</v>
      </c>
      <c r="N14124" s="3" t="str">
        <f t="shared" ref="N14124:N14125" si="572">J14124</f>
        <v>[50 lacs - 75 lacs]</v>
      </c>
      <c r="O14124" s="11"/>
      <c r="P14124" s="4"/>
      <c r="Q14124" s="11"/>
      <c r="R14124" s="4"/>
      <c r="S14124" s="11"/>
      <c r="T14124" s="4"/>
      <c r="U14124" s="11"/>
      <c r="V14124" s="4"/>
      <c r="W14124" s="11"/>
      <c r="X14124" s="4"/>
      <c r="Y14124" s="11"/>
      <c r="Z14124" s="4"/>
      <c r="AA14124" s="1" t="s">
        <v>16</v>
      </c>
      <c r="AC14124" s="23" t="s">
        <v>37879</v>
      </c>
      <c r="AD14124" s="23" t="s">
        <v>40440</v>
      </c>
      <c r="AE14124" t="s">
        <v>35399</v>
      </c>
    </row>
    <row r="14125" spans="1:31" ht="15" customHeight="1">
      <c r="A14125" s="1">
        <v>14124</v>
      </c>
      <c r="B14125" s="1" t="s">
        <v>54</v>
      </c>
      <c r="C14125" s="1" t="s">
        <v>16553</v>
      </c>
      <c r="D14125" s="9" t="s">
        <v>3447</v>
      </c>
      <c r="E14125" s="9" t="s">
        <v>78</v>
      </c>
      <c r="F14125" s="9" t="s">
        <v>28925</v>
      </c>
      <c r="G14125" s="17">
        <v>9144946</v>
      </c>
      <c r="H14125" s="9" t="s">
        <v>20</v>
      </c>
      <c r="I14125" s="1" t="s">
        <v>9</v>
      </c>
      <c r="J14125" s="4" t="s">
        <v>47303</v>
      </c>
      <c r="K14125" s="3" t="s">
        <v>17</v>
      </c>
      <c r="L14125" s="4" t="s">
        <v>47303</v>
      </c>
      <c r="M14125" s="4" t="s">
        <v>42</v>
      </c>
      <c r="N14125" s="3" t="str">
        <f t="shared" si="572"/>
        <v>[50 lacs - 75 lacs]</v>
      </c>
      <c r="O14125" s="11"/>
      <c r="P14125" s="4"/>
      <c r="Q14125" s="11"/>
      <c r="R14125" s="4"/>
      <c r="S14125" s="11"/>
      <c r="T14125" s="4"/>
      <c r="U14125" s="11"/>
      <c r="V14125" s="4"/>
      <c r="W14125" s="11"/>
      <c r="X14125" s="4"/>
      <c r="Y14125" s="11"/>
      <c r="Z14125" s="4"/>
      <c r="AA14125" s="1" t="s">
        <v>16</v>
      </c>
      <c r="AC14125" s="23" t="s">
        <v>37879</v>
      </c>
      <c r="AD14125" s="23" t="s">
        <v>40440</v>
      </c>
      <c r="AE14125" t="s">
        <v>35410</v>
      </c>
    </row>
    <row r="14126" spans="1:31" ht="15" customHeight="1">
      <c r="A14126" s="1">
        <v>14125</v>
      </c>
      <c r="B14126" s="1" t="s">
        <v>54</v>
      </c>
      <c r="C14126" s="1" t="s">
        <v>16555</v>
      </c>
      <c r="D14126" s="9" t="s">
        <v>400</v>
      </c>
      <c r="E14126" s="9" t="s">
        <v>2235</v>
      </c>
      <c r="F14126" s="9" t="s">
        <v>28926</v>
      </c>
      <c r="G14126" s="17">
        <v>91694446664</v>
      </c>
      <c r="H14126" s="9" t="s">
        <v>20</v>
      </c>
      <c r="I14126" s="1" t="s">
        <v>41</v>
      </c>
      <c r="J14126" s="4" t="s">
        <v>47303</v>
      </c>
      <c r="K14126" s="3" t="s">
        <v>42</v>
      </c>
      <c r="L14126" s="4" t="s">
        <v>47303</v>
      </c>
      <c r="M14126" s="11"/>
      <c r="N14126" s="4"/>
      <c r="O14126" s="11"/>
      <c r="P14126" s="4"/>
      <c r="Q14126" s="11"/>
      <c r="R14126" s="4"/>
      <c r="S14126" s="11"/>
      <c r="T14126" s="4"/>
      <c r="U14126" s="11"/>
      <c r="V14126" s="4"/>
      <c r="W14126" s="11"/>
      <c r="X14126" s="4"/>
      <c r="Y14126" s="11"/>
      <c r="Z14126" s="4"/>
      <c r="AA14126" s="1" t="s">
        <v>16</v>
      </c>
      <c r="AC14126" s="23" t="s">
        <v>37879</v>
      </c>
      <c r="AD14126" s="23" t="s">
        <v>40440</v>
      </c>
      <c r="AE14126" t="s">
        <v>35394</v>
      </c>
    </row>
    <row r="14127" spans="1:31" ht="15" customHeight="1">
      <c r="A14127" s="1">
        <v>14126</v>
      </c>
      <c r="B14127" s="1" t="s">
        <v>54</v>
      </c>
      <c r="C14127" s="1" t="s">
        <v>16558</v>
      </c>
      <c r="D14127" s="9" t="s">
        <v>1286</v>
      </c>
      <c r="E14127" s="9" t="s">
        <v>139</v>
      </c>
      <c r="F14127" s="9" t="s">
        <v>28928</v>
      </c>
      <c r="G14127" s="17">
        <v>91964441914</v>
      </c>
      <c r="H14127" s="9" t="s">
        <v>20</v>
      </c>
      <c r="I14127" s="1" t="s">
        <v>9</v>
      </c>
      <c r="J14127" s="4" t="s">
        <v>47303</v>
      </c>
      <c r="K14127" s="3" t="s">
        <v>17</v>
      </c>
      <c r="L14127" s="4" t="s">
        <v>47303</v>
      </c>
      <c r="M14127" s="4" t="s">
        <v>42</v>
      </c>
      <c r="N14127" s="3" t="str">
        <f t="shared" ref="N14127:N14128" si="573">J14127</f>
        <v>[50 lacs - 75 lacs]</v>
      </c>
      <c r="O14127" s="11"/>
      <c r="P14127" s="4"/>
      <c r="Q14127" s="11"/>
      <c r="R14127" s="4"/>
      <c r="S14127" s="11"/>
      <c r="T14127" s="4"/>
      <c r="U14127" s="11"/>
      <c r="V14127" s="4"/>
      <c r="W14127" s="11"/>
      <c r="X14127" s="4"/>
      <c r="Y14127" s="11"/>
      <c r="Z14127" s="4"/>
      <c r="AA14127" s="1" t="s">
        <v>16</v>
      </c>
      <c r="AC14127" s="23" t="s">
        <v>37879</v>
      </c>
      <c r="AD14127" s="23" t="s">
        <v>40440</v>
      </c>
      <c r="AE14127" t="s">
        <v>35399</v>
      </c>
    </row>
    <row r="14128" spans="1:31" ht="15" customHeight="1">
      <c r="A14128" s="1">
        <v>14127</v>
      </c>
      <c r="B14128" s="1" t="s">
        <v>54</v>
      </c>
      <c r="C14128" s="1" t="s">
        <v>16559</v>
      </c>
      <c r="D14128" s="9" t="s">
        <v>3055</v>
      </c>
      <c r="E14128" s="9" t="s">
        <v>40</v>
      </c>
      <c r="F14128" s="9" t="s">
        <v>28929</v>
      </c>
      <c r="G14128" s="17">
        <v>91909906699</v>
      </c>
      <c r="H14128" s="9" t="s">
        <v>8</v>
      </c>
      <c r="I14128" s="1" t="s">
        <v>9</v>
      </c>
      <c r="J14128" s="4" t="s">
        <v>47303</v>
      </c>
      <c r="K14128" s="3" t="s">
        <v>17</v>
      </c>
      <c r="L14128" s="4" t="s">
        <v>47303</v>
      </c>
      <c r="M14128" s="4" t="s">
        <v>42</v>
      </c>
      <c r="N14128" s="3" t="str">
        <f t="shared" si="573"/>
        <v>[50 lacs - 75 lacs]</v>
      </c>
      <c r="O14128" s="11"/>
      <c r="P14128" s="4"/>
      <c r="Q14128" s="11"/>
      <c r="R14128" s="4"/>
      <c r="S14128" s="11"/>
      <c r="T14128" s="4"/>
      <c r="U14128" s="11"/>
      <c r="V14128" s="4"/>
      <c r="W14128" s="11"/>
      <c r="X14128" s="4"/>
      <c r="Y14128" s="11"/>
      <c r="Z14128" s="4"/>
      <c r="AA14128" s="1" t="s">
        <v>16</v>
      </c>
      <c r="AC14128" s="23" t="s">
        <v>37879</v>
      </c>
      <c r="AD14128" s="23" t="s">
        <v>40440</v>
      </c>
      <c r="AE14128" t="s">
        <v>35410</v>
      </c>
    </row>
    <row r="14129" spans="1:31" ht="15" customHeight="1">
      <c r="A14129" s="1">
        <v>14128</v>
      </c>
      <c r="B14129" s="1" t="s">
        <v>54</v>
      </c>
      <c r="C14129" s="1" t="s">
        <v>16562</v>
      </c>
      <c r="D14129" s="9" t="s">
        <v>683</v>
      </c>
      <c r="E14129" s="9" t="s">
        <v>2475</v>
      </c>
      <c r="F14129" s="9" t="s">
        <v>28930</v>
      </c>
      <c r="G14129" s="17">
        <v>91949444444</v>
      </c>
      <c r="H14129" s="9" t="s">
        <v>8</v>
      </c>
      <c r="I14129" s="1" t="s">
        <v>41</v>
      </c>
      <c r="J14129" s="4" t="s">
        <v>47303</v>
      </c>
      <c r="K14129" s="3" t="s">
        <v>42</v>
      </c>
      <c r="L14129" s="4" t="s">
        <v>47303</v>
      </c>
      <c r="M14129" s="11"/>
      <c r="N14129" s="4"/>
      <c r="O14129" s="11"/>
      <c r="P14129" s="4"/>
      <c r="Q14129" s="11"/>
      <c r="R14129" s="4"/>
      <c r="S14129" s="11"/>
      <c r="T14129" s="4"/>
      <c r="U14129" s="11"/>
      <c r="V14129" s="4"/>
      <c r="W14129" s="11"/>
      <c r="X14129" s="4"/>
      <c r="Y14129" s="11"/>
      <c r="Z14129" s="4"/>
      <c r="AA14129" s="1" t="s">
        <v>16</v>
      </c>
      <c r="AC14129" s="23" t="s">
        <v>37879</v>
      </c>
      <c r="AD14129" s="23" t="s">
        <v>40440</v>
      </c>
      <c r="AE14129" t="s">
        <v>35409</v>
      </c>
    </row>
    <row r="14130" spans="1:31" ht="15" customHeight="1">
      <c r="A14130" s="1">
        <v>14129</v>
      </c>
      <c r="B14130" s="1" t="s">
        <v>54</v>
      </c>
      <c r="C14130" s="1" t="s">
        <v>16565</v>
      </c>
      <c r="D14130" s="9" t="s">
        <v>1302</v>
      </c>
      <c r="E14130" s="9" t="s">
        <v>40</v>
      </c>
      <c r="F14130" s="9" t="s">
        <v>32914</v>
      </c>
      <c r="G14130" s="17">
        <v>91996016619</v>
      </c>
      <c r="H14130" s="9" t="s">
        <v>8</v>
      </c>
      <c r="I14130" s="1" t="s">
        <v>9</v>
      </c>
      <c r="J14130" s="4" t="s">
        <v>47303</v>
      </c>
      <c r="K14130" s="3" t="s">
        <v>42</v>
      </c>
      <c r="L14130" s="4" t="s">
        <v>47303</v>
      </c>
      <c r="M14130" s="11"/>
      <c r="N14130" s="4"/>
      <c r="O14130" s="11"/>
      <c r="P14130" s="4"/>
      <c r="Q14130" s="11"/>
      <c r="R14130" s="4"/>
      <c r="S14130" s="11"/>
      <c r="T14130" s="4"/>
      <c r="U14130" s="11"/>
      <c r="V14130" s="4"/>
      <c r="W14130" s="11"/>
      <c r="X14130" s="4"/>
      <c r="Y14130" s="11"/>
      <c r="Z14130" s="4"/>
      <c r="AA14130" s="1" t="s">
        <v>16</v>
      </c>
      <c r="AC14130" s="23" t="s">
        <v>37879</v>
      </c>
      <c r="AD14130" s="23" t="s">
        <v>40440</v>
      </c>
      <c r="AE14130" t="s">
        <v>35409</v>
      </c>
    </row>
    <row r="14131" spans="1:31" ht="15" customHeight="1">
      <c r="A14131" s="1">
        <v>14130</v>
      </c>
      <c r="B14131" s="1" t="s">
        <v>54</v>
      </c>
      <c r="C14131" s="1" t="s">
        <v>16566</v>
      </c>
      <c r="D14131" s="9" t="s">
        <v>2359</v>
      </c>
      <c r="E14131" s="9" t="s">
        <v>7744</v>
      </c>
      <c r="F14131" s="9" t="s">
        <v>24612</v>
      </c>
      <c r="G14131" s="17">
        <v>91946906616</v>
      </c>
      <c r="H14131" s="9" t="s">
        <v>8</v>
      </c>
      <c r="I14131" s="1" t="s">
        <v>41</v>
      </c>
      <c r="J14131" s="4" t="s">
        <v>47303</v>
      </c>
      <c r="K14131" s="3" t="s">
        <v>42</v>
      </c>
      <c r="L14131" s="4" t="s">
        <v>47303</v>
      </c>
      <c r="M14131" s="11"/>
      <c r="N14131" s="4"/>
      <c r="O14131" s="11"/>
      <c r="P14131" s="4"/>
      <c r="Q14131" s="11"/>
      <c r="R14131" s="4"/>
      <c r="S14131" s="11"/>
      <c r="T14131" s="4"/>
      <c r="U14131" s="11"/>
      <c r="V14131" s="4"/>
      <c r="W14131" s="11"/>
      <c r="X14131" s="4"/>
      <c r="Y14131" s="11"/>
      <c r="Z14131" s="4"/>
      <c r="AA14131" s="1" t="s">
        <v>16</v>
      </c>
      <c r="AC14131" s="23" t="s">
        <v>37879</v>
      </c>
      <c r="AD14131" s="23" t="s">
        <v>40440</v>
      </c>
      <c r="AE14131" t="s">
        <v>35410</v>
      </c>
    </row>
    <row r="14132" spans="1:31" ht="15" customHeight="1">
      <c r="A14132" s="1">
        <v>14131</v>
      </c>
      <c r="B14132" s="1" t="s">
        <v>54</v>
      </c>
      <c r="C14132" s="1" t="s">
        <v>16567</v>
      </c>
      <c r="D14132" s="9" t="s">
        <v>5770</v>
      </c>
      <c r="E14132" s="9" t="s">
        <v>217</v>
      </c>
      <c r="F14132" s="9" t="s">
        <v>32915</v>
      </c>
      <c r="G14132" s="17">
        <v>91999449444</v>
      </c>
      <c r="H14132" s="9" t="s">
        <v>8</v>
      </c>
      <c r="I14132" s="1" t="s">
        <v>41</v>
      </c>
      <c r="J14132" s="4" t="s">
        <v>47303</v>
      </c>
      <c r="K14132" s="3" t="s">
        <v>42</v>
      </c>
      <c r="L14132" s="4" t="s">
        <v>47303</v>
      </c>
      <c r="M14132" s="11"/>
      <c r="N14132" s="4"/>
      <c r="O14132" s="11"/>
      <c r="P14132" s="4"/>
      <c r="Q14132" s="11"/>
      <c r="R14132" s="4"/>
      <c r="S14132" s="11"/>
      <c r="T14132" s="4"/>
      <c r="U14132" s="11"/>
      <c r="V14132" s="4"/>
      <c r="W14132" s="11"/>
      <c r="X14132" s="4"/>
      <c r="Y14132" s="11"/>
      <c r="Z14132" s="4"/>
      <c r="AA14132" s="1" t="s">
        <v>16</v>
      </c>
      <c r="AC14132" s="23" t="s">
        <v>37879</v>
      </c>
      <c r="AD14132" s="23" t="s">
        <v>40440</v>
      </c>
      <c r="AE14132" t="s">
        <v>35410</v>
      </c>
    </row>
    <row r="14133" spans="1:31" ht="15" customHeight="1">
      <c r="A14133" s="1">
        <v>14132</v>
      </c>
      <c r="B14133" s="1" t="s">
        <v>54</v>
      </c>
      <c r="C14133" s="1" t="s">
        <v>16569</v>
      </c>
      <c r="D14133" s="9" t="s">
        <v>12080</v>
      </c>
      <c r="E14133" s="9" t="s">
        <v>6781</v>
      </c>
      <c r="F14133" s="9" t="s">
        <v>28932</v>
      </c>
      <c r="G14133" s="17">
        <v>914466699694</v>
      </c>
      <c r="H14133" s="9" t="s">
        <v>20</v>
      </c>
      <c r="I14133" s="1" t="s">
        <v>62</v>
      </c>
      <c r="J14133" s="4" t="s">
        <v>47303</v>
      </c>
      <c r="K14133" s="3" t="s">
        <v>42</v>
      </c>
      <c r="L14133" s="4" t="s">
        <v>47303</v>
      </c>
      <c r="M14133" s="11"/>
      <c r="N14133" s="4"/>
      <c r="O14133" s="11"/>
      <c r="P14133" s="4"/>
      <c r="Q14133" s="11"/>
      <c r="R14133" s="4"/>
      <c r="S14133" s="11"/>
      <c r="T14133" s="4"/>
      <c r="U14133" s="11"/>
      <c r="V14133" s="4"/>
      <c r="W14133" s="11"/>
      <c r="X14133" s="4"/>
      <c r="Y14133" s="11"/>
      <c r="Z14133" s="4"/>
      <c r="AA14133" s="1" t="s">
        <v>11</v>
      </c>
      <c r="AC14133" s="23" t="s">
        <v>37879</v>
      </c>
      <c r="AD14133" s="23" t="s">
        <v>40440</v>
      </c>
      <c r="AE14133" t="s">
        <v>35399</v>
      </c>
    </row>
    <row r="14134" spans="1:31" ht="15" customHeight="1">
      <c r="A14134" s="1">
        <v>14133</v>
      </c>
      <c r="B14134" s="1" t="s">
        <v>54</v>
      </c>
      <c r="C14134" s="1" t="s">
        <v>16570</v>
      </c>
      <c r="D14134" s="9" t="s">
        <v>683</v>
      </c>
      <c r="E14134" s="9" t="s">
        <v>78</v>
      </c>
      <c r="F14134" s="9" t="s">
        <v>34995</v>
      </c>
      <c r="G14134" s="17">
        <v>914940040464</v>
      </c>
      <c r="H14134" s="9" t="s">
        <v>20</v>
      </c>
      <c r="I14134" s="1" t="s">
        <v>9</v>
      </c>
      <c r="J14134" s="4" t="s">
        <v>47303</v>
      </c>
      <c r="K14134" s="3" t="s">
        <v>42</v>
      </c>
      <c r="L14134" s="4" t="s">
        <v>47303</v>
      </c>
      <c r="M14134" s="11"/>
      <c r="N14134" s="4"/>
      <c r="O14134" s="11"/>
      <c r="P14134" s="4"/>
      <c r="Q14134" s="11"/>
      <c r="R14134" s="4"/>
      <c r="S14134" s="11"/>
      <c r="T14134" s="4"/>
      <c r="U14134" s="11"/>
      <c r="V14134" s="4"/>
      <c r="W14134" s="11"/>
      <c r="X14134" s="4"/>
      <c r="Y14134" s="11"/>
      <c r="Z14134" s="4"/>
      <c r="AA14134" s="1" t="s">
        <v>16</v>
      </c>
      <c r="AC14134" s="23" t="s">
        <v>37879</v>
      </c>
      <c r="AD14134" s="23" t="s">
        <v>40440</v>
      </c>
      <c r="AE14134" t="s">
        <v>35409</v>
      </c>
    </row>
    <row r="14135" spans="1:31" ht="15" customHeight="1">
      <c r="A14135" s="1">
        <v>14134</v>
      </c>
      <c r="B14135" s="1" t="s">
        <v>54</v>
      </c>
      <c r="C14135" s="1" t="s">
        <v>16576</v>
      </c>
      <c r="D14135" s="9" t="s">
        <v>1302</v>
      </c>
      <c r="E14135" s="9" t="s">
        <v>3656</v>
      </c>
      <c r="F14135" s="9" t="s">
        <v>28937</v>
      </c>
      <c r="G14135" s="17">
        <v>914460944941</v>
      </c>
      <c r="H14135" s="9" t="s">
        <v>8</v>
      </c>
      <c r="I14135" s="1" t="s">
        <v>9</v>
      </c>
      <c r="J14135" s="4" t="s">
        <v>47303</v>
      </c>
      <c r="K14135" s="3" t="s">
        <v>42</v>
      </c>
      <c r="L14135" s="4" t="s">
        <v>47303</v>
      </c>
      <c r="M14135" s="11"/>
      <c r="N14135" s="4"/>
      <c r="O14135" s="11"/>
      <c r="P14135" s="4"/>
      <c r="Q14135" s="11"/>
      <c r="R14135" s="4"/>
      <c r="S14135" s="11"/>
      <c r="T14135" s="4"/>
      <c r="U14135" s="11"/>
      <c r="V14135" s="4"/>
      <c r="W14135" s="11"/>
      <c r="X14135" s="4"/>
      <c r="Y14135" s="11"/>
      <c r="Z14135" s="4"/>
      <c r="AA14135" s="1" t="s">
        <v>16</v>
      </c>
      <c r="AC14135" s="23" t="s">
        <v>37879</v>
      </c>
      <c r="AD14135" s="23" t="s">
        <v>40440</v>
      </c>
      <c r="AE14135" t="s">
        <v>35399</v>
      </c>
    </row>
    <row r="14136" spans="1:31" ht="15" customHeight="1">
      <c r="A14136" s="1">
        <v>14135</v>
      </c>
      <c r="B14136" s="1" t="s">
        <v>54</v>
      </c>
      <c r="C14136" s="1" t="s">
        <v>16581</v>
      </c>
      <c r="D14136" s="9" t="s">
        <v>36267</v>
      </c>
      <c r="E14136" s="9" t="s">
        <v>328</v>
      </c>
      <c r="F14136" s="9" t="s">
        <v>28940</v>
      </c>
      <c r="G14136" s="17">
        <v>919444946669</v>
      </c>
      <c r="H14136" s="9" t="s">
        <v>8</v>
      </c>
      <c r="I14136" s="1" t="s">
        <v>9</v>
      </c>
      <c r="J14136" s="4" t="s">
        <v>47303</v>
      </c>
      <c r="K14136" s="3" t="s">
        <v>42</v>
      </c>
      <c r="L14136" s="4" t="s">
        <v>47303</v>
      </c>
      <c r="M14136" s="11"/>
      <c r="N14136" s="4"/>
      <c r="O14136" s="11"/>
      <c r="P14136" s="4"/>
      <c r="Q14136" s="11"/>
      <c r="R14136" s="4"/>
      <c r="S14136" s="11"/>
      <c r="T14136" s="4"/>
      <c r="U14136" s="11"/>
      <c r="V14136" s="4"/>
      <c r="W14136" s="11"/>
      <c r="X14136" s="4"/>
      <c r="Y14136" s="11"/>
      <c r="Z14136" s="4"/>
      <c r="AA14136" s="1" t="s">
        <v>16</v>
      </c>
      <c r="AC14136" s="23" t="s">
        <v>37879</v>
      </c>
      <c r="AD14136" s="23" t="s">
        <v>40440</v>
      </c>
      <c r="AE14136" t="s">
        <v>35410</v>
      </c>
    </row>
    <row r="14137" spans="1:31" ht="15" customHeight="1">
      <c r="A14137" s="1">
        <v>14136</v>
      </c>
      <c r="B14137" s="1" t="s">
        <v>54</v>
      </c>
      <c r="C14137" s="1" t="s">
        <v>16588</v>
      </c>
      <c r="D14137" s="9" t="s">
        <v>804</v>
      </c>
      <c r="E14137" s="9" t="s">
        <v>37408</v>
      </c>
      <c r="F14137" s="9" t="s">
        <v>32918</v>
      </c>
      <c r="G14137" s="17">
        <v>91944944446</v>
      </c>
      <c r="H14137" s="9" t="s">
        <v>15</v>
      </c>
      <c r="I14137" s="1" t="s">
        <v>9</v>
      </c>
      <c r="J14137" s="4" t="s">
        <v>47303</v>
      </c>
      <c r="K14137" s="3" t="s">
        <v>17</v>
      </c>
      <c r="L14137" s="4" t="s">
        <v>47303</v>
      </c>
      <c r="M14137" s="11"/>
      <c r="N14137" s="4"/>
      <c r="O14137" s="11"/>
      <c r="P14137" s="4"/>
      <c r="Q14137" s="11"/>
      <c r="R14137" s="4"/>
      <c r="S14137" s="11"/>
      <c r="T14137" s="4"/>
      <c r="U14137" s="11"/>
      <c r="V14137" s="4"/>
      <c r="W14137" s="11"/>
      <c r="X14137" s="4"/>
      <c r="Y14137" s="11"/>
      <c r="Z14137" s="4"/>
      <c r="AA14137" s="1" t="s">
        <v>16</v>
      </c>
      <c r="AC14137" s="23" t="s">
        <v>37879</v>
      </c>
      <c r="AD14137" s="23" t="s">
        <v>40440</v>
      </c>
      <c r="AE14137" t="s">
        <v>35409</v>
      </c>
    </row>
    <row r="14138" spans="1:31" ht="15" customHeight="1">
      <c r="A14138" s="1">
        <v>14137</v>
      </c>
      <c r="B14138" s="1" t="s">
        <v>54</v>
      </c>
      <c r="C14138" s="1" t="s">
        <v>16590</v>
      </c>
      <c r="D14138" s="9" t="s">
        <v>3658</v>
      </c>
      <c r="E14138" s="9" t="s">
        <v>40</v>
      </c>
      <c r="F14138" s="9" t="s">
        <v>28945</v>
      </c>
      <c r="G14138" s="17">
        <v>919444014660</v>
      </c>
      <c r="H14138" s="9" t="s">
        <v>8</v>
      </c>
      <c r="I14138" s="1" t="s">
        <v>41</v>
      </c>
      <c r="J14138" s="4" t="s">
        <v>47303</v>
      </c>
      <c r="K14138" s="3" t="s">
        <v>42</v>
      </c>
      <c r="L14138" s="4" t="s">
        <v>47303</v>
      </c>
      <c r="M14138" s="11"/>
      <c r="N14138" s="4"/>
      <c r="O14138" s="11"/>
      <c r="P14138" s="4"/>
      <c r="Q14138" s="11"/>
      <c r="R14138" s="4"/>
      <c r="S14138" s="11"/>
      <c r="T14138" s="4"/>
      <c r="U14138" s="11"/>
      <c r="V14138" s="4"/>
      <c r="W14138" s="11"/>
      <c r="X14138" s="4"/>
      <c r="Y14138" s="11"/>
      <c r="Z14138" s="4"/>
      <c r="AA14138" s="1" t="s">
        <v>16</v>
      </c>
      <c r="AC14138" s="23" t="s">
        <v>37879</v>
      </c>
      <c r="AD14138" s="23" t="s">
        <v>40440</v>
      </c>
      <c r="AE14138" t="s">
        <v>35409</v>
      </c>
    </row>
    <row r="14139" spans="1:31" ht="15" customHeight="1">
      <c r="A14139" s="1">
        <v>14138</v>
      </c>
      <c r="B14139" s="1" t="s">
        <v>54</v>
      </c>
      <c r="C14139" s="1" t="s">
        <v>16593</v>
      </c>
      <c r="D14139" s="9" t="s">
        <v>16202</v>
      </c>
      <c r="E14139" s="9" t="s">
        <v>2836</v>
      </c>
      <c r="F14139" s="9" t="s">
        <v>16203</v>
      </c>
      <c r="G14139" s="17">
        <v>9160044999</v>
      </c>
      <c r="H14139" s="9" t="s">
        <v>8</v>
      </c>
      <c r="I14139" s="1" t="s">
        <v>9</v>
      </c>
      <c r="J14139" s="4" t="s">
        <v>47303</v>
      </c>
      <c r="K14139" s="3" t="s">
        <v>17</v>
      </c>
      <c r="L14139" s="4" t="s">
        <v>47303</v>
      </c>
      <c r="M14139" s="4" t="s">
        <v>42</v>
      </c>
      <c r="N14139" s="3" t="str">
        <f>J14139</f>
        <v>[50 lacs - 75 lacs]</v>
      </c>
      <c r="O14139" s="11"/>
      <c r="P14139" s="4"/>
      <c r="Q14139" s="11"/>
      <c r="R14139" s="4"/>
      <c r="S14139" s="11"/>
      <c r="T14139" s="4"/>
      <c r="U14139" s="11"/>
      <c r="V14139" s="4"/>
      <c r="W14139" s="11"/>
      <c r="X14139" s="4"/>
      <c r="Y14139" s="11"/>
      <c r="Z14139" s="4"/>
      <c r="AA14139" s="1" t="s">
        <v>16</v>
      </c>
      <c r="AC14139" s="23" t="s">
        <v>37879</v>
      </c>
      <c r="AD14139" s="23" t="s">
        <v>40440</v>
      </c>
      <c r="AE14139" t="s">
        <v>35399</v>
      </c>
    </row>
    <row r="14140" spans="1:31" ht="15" customHeight="1">
      <c r="A14140" s="1">
        <v>14139</v>
      </c>
      <c r="B14140" s="1" t="s">
        <v>54</v>
      </c>
      <c r="C14140" s="1" t="s">
        <v>16595</v>
      </c>
      <c r="D14140" s="9" t="s">
        <v>36268</v>
      </c>
      <c r="E14140" s="9" t="s">
        <v>8033</v>
      </c>
      <c r="F14140" s="9" t="s">
        <v>28948</v>
      </c>
      <c r="G14140" s="17">
        <v>91949099694</v>
      </c>
      <c r="H14140" s="9" t="s">
        <v>8</v>
      </c>
      <c r="I14140" s="1" t="s">
        <v>62</v>
      </c>
      <c r="J14140" s="4" t="s">
        <v>47303</v>
      </c>
      <c r="K14140" s="3" t="s">
        <v>42</v>
      </c>
      <c r="L14140" s="4" t="s">
        <v>47303</v>
      </c>
      <c r="M14140" s="11"/>
      <c r="N14140" s="4"/>
      <c r="O14140" s="11"/>
      <c r="P14140" s="4"/>
      <c r="Q14140" s="11"/>
      <c r="R14140" s="4"/>
      <c r="S14140" s="11"/>
      <c r="T14140" s="4"/>
      <c r="U14140" s="11"/>
      <c r="V14140" s="4"/>
      <c r="W14140" s="11"/>
      <c r="X14140" s="4"/>
      <c r="Y14140" s="11"/>
      <c r="Z14140" s="4"/>
      <c r="AA14140" s="1" t="s">
        <v>16</v>
      </c>
      <c r="AC14140" s="23" t="s">
        <v>37879</v>
      </c>
      <c r="AD14140" s="23" t="s">
        <v>40440</v>
      </c>
      <c r="AE14140" t="s">
        <v>35394</v>
      </c>
    </row>
    <row r="14141" spans="1:31" ht="15" customHeight="1">
      <c r="A14141" s="1">
        <v>14140</v>
      </c>
      <c r="B14141" s="1" t="s">
        <v>54</v>
      </c>
      <c r="C14141" s="1" t="s">
        <v>16599</v>
      </c>
      <c r="D14141" s="9" t="s">
        <v>280</v>
      </c>
      <c r="E14141" s="9" t="s">
        <v>3207</v>
      </c>
      <c r="F14141" s="9" t="s">
        <v>28951</v>
      </c>
      <c r="G14141" s="17">
        <v>919909949646</v>
      </c>
      <c r="H14141" s="9" t="s">
        <v>20</v>
      </c>
      <c r="I14141" s="1" t="s">
        <v>9</v>
      </c>
      <c r="J14141" s="4" t="s">
        <v>47303</v>
      </c>
      <c r="K14141" s="3" t="s">
        <v>42</v>
      </c>
      <c r="L14141" s="4" t="s">
        <v>47303</v>
      </c>
      <c r="M14141" s="11"/>
      <c r="N14141" s="4"/>
      <c r="O14141" s="11"/>
      <c r="P14141" s="4"/>
      <c r="Q14141" s="11"/>
      <c r="R14141" s="4"/>
      <c r="S14141" s="11"/>
      <c r="T14141" s="4"/>
      <c r="U14141" s="11"/>
      <c r="V14141" s="4"/>
      <c r="W14141" s="11"/>
      <c r="X14141" s="4"/>
      <c r="Y14141" s="11"/>
      <c r="Z14141" s="4"/>
      <c r="AA14141" s="1" t="s">
        <v>16</v>
      </c>
      <c r="AC14141" s="23" t="s">
        <v>37879</v>
      </c>
      <c r="AD14141" s="23" t="s">
        <v>40440</v>
      </c>
      <c r="AE14141" t="s">
        <v>35399</v>
      </c>
    </row>
    <row r="14142" spans="1:31" ht="15" customHeight="1">
      <c r="A14142" s="1">
        <v>14141</v>
      </c>
      <c r="B14142" s="1" t="s">
        <v>54</v>
      </c>
      <c r="C14142" s="1" t="s">
        <v>16612</v>
      </c>
      <c r="D14142" s="9" t="s">
        <v>791</v>
      </c>
      <c r="E14142" s="9" t="s">
        <v>40</v>
      </c>
      <c r="F14142" s="9" t="s">
        <v>28962</v>
      </c>
      <c r="G14142" s="17">
        <v>919494660640</v>
      </c>
      <c r="H14142" s="9" t="s">
        <v>20</v>
      </c>
      <c r="I14142" s="1" t="s">
        <v>41</v>
      </c>
      <c r="J14142" s="4" t="s">
        <v>47303</v>
      </c>
      <c r="K14142" s="3" t="s">
        <v>42</v>
      </c>
      <c r="L14142" s="4" t="s">
        <v>47303</v>
      </c>
      <c r="M14142" s="11"/>
      <c r="N14142" s="4"/>
      <c r="O14142" s="11"/>
      <c r="P14142" s="4"/>
      <c r="Q14142" s="11"/>
      <c r="R14142" s="4"/>
      <c r="S14142" s="11"/>
      <c r="T14142" s="4"/>
      <c r="U14142" s="11"/>
      <c r="V14142" s="4"/>
      <c r="W14142" s="11"/>
      <c r="X14142" s="4"/>
      <c r="Y14142" s="11"/>
      <c r="Z14142" s="4"/>
      <c r="AA14142" s="1" t="s">
        <v>16</v>
      </c>
      <c r="AC14142" s="23" t="s">
        <v>37879</v>
      </c>
      <c r="AD14142" s="23" t="s">
        <v>40440</v>
      </c>
      <c r="AE14142" t="s">
        <v>35394</v>
      </c>
    </row>
    <row r="14143" spans="1:31" ht="15" customHeight="1">
      <c r="A14143" s="1">
        <v>14142</v>
      </c>
      <c r="B14143" s="1" t="s">
        <v>54</v>
      </c>
      <c r="C14143" s="1" t="s">
        <v>16613</v>
      </c>
      <c r="D14143" s="9" t="s">
        <v>7977</v>
      </c>
      <c r="E14143" s="9" t="s">
        <v>16206</v>
      </c>
      <c r="F14143" s="9" t="s">
        <v>28963</v>
      </c>
      <c r="G14143" s="17">
        <v>91606469440</v>
      </c>
      <c r="H14143" s="9" t="s">
        <v>8</v>
      </c>
      <c r="I14143" s="1" t="s">
        <v>41</v>
      </c>
      <c r="J14143" s="4" t="s">
        <v>47303</v>
      </c>
      <c r="K14143" s="3" t="s">
        <v>42</v>
      </c>
      <c r="L14143" s="4" t="s">
        <v>47303</v>
      </c>
      <c r="M14143" s="11"/>
      <c r="N14143" s="4"/>
      <c r="O14143" s="11"/>
      <c r="P14143" s="4"/>
      <c r="Q14143" s="11"/>
      <c r="R14143" s="4"/>
      <c r="S14143" s="11"/>
      <c r="T14143" s="4"/>
      <c r="U14143" s="11"/>
      <c r="V14143" s="4"/>
      <c r="W14143" s="11"/>
      <c r="X14143" s="4"/>
      <c r="Y14143" s="11"/>
      <c r="Z14143" s="4"/>
      <c r="AA14143" s="1" t="s">
        <v>16</v>
      </c>
      <c r="AC14143" s="23" t="s">
        <v>37879</v>
      </c>
      <c r="AD14143" s="23" t="s">
        <v>40440</v>
      </c>
      <c r="AE14143" t="s">
        <v>35399</v>
      </c>
    </row>
    <row r="14144" spans="1:31" ht="15" customHeight="1">
      <c r="A14144" s="1">
        <v>14143</v>
      </c>
      <c r="B14144" s="1" t="s">
        <v>54</v>
      </c>
      <c r="C14144" s="1" t="s">
        <v>16625</v>
      </c>
      <c r="D14144" s="9" t="s">
        <v>884</v>
      </c>
      <c r="E14144" s="9" t="s">
        <v>16207</v>
      </c>
      <c r="F14144" s="9" t="s">
        <v>28971</v>
      </c>
      <c r="G14144" s="17">
        <v>914469999944</v>
      </c>
      <c r="H14144" s="9" t="s">
        <v>37</v>
      </c>
      <c r="I14144" s="1" t="s">
        <v>62</v>
      </c>
      <c r="J14144" s="4" t="s">
        <v>47303</v>
      </c>
      <c r="K14144" s="3" t="s">
        <v>17</v>
      </c>
      <c r="L14144" s="4" t="s">
        <v>47303</v>
      </c>
      <c r="M14144" s="11"/>
      <c r="N14144" s="4"/>
      <c r="O14144" s="11"/>
      <c r="P14144" s="4"/>
      <c r="Q14144" s="11"/>
      <c r="R14144" s="4"/>
      <c r="S14144" s="11"/>
      <c r="T14144" s="4"/>
      <c r="U14144" s="11"/>
      <c r="V14144" s="4"/>
      <c r="W14144" s="11"/>
      <c r="X14144" s="4"/>
      <c r="Y14144" s="11"/>
      <c r="Z14144" s="4"/>
      <c r="AA14144" s="1" t="s">
        <v>16</v>
      </c>
      <c r="AC14144" s="23" t="s">
        <v>37880</v>
      </c>
      <c r="AD14144" s="23" t="s">
        <v>40440</v>
      </c>
      <c r="AE14144" t="s">
        <v>35410</v>
      </c>
    </row>
    <row r="14145" spans="1:31" ht="15" customHeight="1">
      <c r="A14145" s="1">
        <v>14144</v>
      </c>
      <c r="B14145" s="1" t="s">
        <v>54</v>
      </c>
      <c r="C14145" s="1" t="s">
        <v>16627</v>
      </c>
      <c r="D14145" s="9" t="s">
        <v>3457</v>
      </c>
      <c r="E14145" s="9" t="s">
        <v>328</v>
      </c>
      <c r="F14145" s="9" t="s">
        <v>34999</v>
      </c>
      <c r="G14145" s="17">
        <v>919016616664</v>
      </c>
      <c r="H14145" s="9" t="s">
        <v>20</v>
      </c>
      <c r="I14145" s="1" t="s">
        <v>9</v>
      </c>
      <c r="J14145" s="4" t="s">
        <v>47303</v>
      </c>
      <c r="K14145" s="3" t="s">
        <v>213</v>
      </c>
      <c r="L14145" s="4" t="s">
        <v>47303</v>
      </c>
      <c r="M14145" s="4" t="s">
        <v>17</v>
      </c>
      <c r="N14145" s="3" t="str">
        <f t="shared" ref="N14145:N14146" si="574">J14145</f>
        <v>[50 lacs - 75 lacs]</v>
      </c>
      <c r="O14145" s="4" t="s">
        <v>47347</v>
      </c>
      <c r="P14145" s="3" t="s">
        <v>47303</v>
      </c>
      <c r="Q14145" s="4" t="s">
        <v>14136</v>
      </c>
      <c r="R14145" s="3" t="s">
        <v>47303</v>
      </c>
      <c r="S14145" s="11"/>
      <c r="T14145" s="4"/>
      <c r="U14145" s="11"/>
      <c r="V14145" s="4"/>
      <c r="W14145" s="11"/>
      <c r="X14145" s="4"/>
      <c r="Y14145" s="11"/>
      <c r="Z14145" s="4"/>
      <c r="AA14145" s="1" t="s">
        <v>16</v>
      </c>
      <c r="AC14145" s="23" t="s">
        <v>37880</v>
      </c>
      <c r="AD14145" s="23" t="s">
        <v>40440</v>
      </c>
      <c r="AE14145" t="s">
        <v>35394</v>
      </c>
    </row>
    <row r="14146" spans="1:31" ht="15" customHeight="1">
      <c r="A14146" s="1">
        <v>14145</v>
      </c>
      <c r="B14146" s="1" t="s">
        <v>54</v>
      </c>
      <c r="C14146" s="1" t="s">
        <v>16632</v>
      </c>
      <c r="D14146" s="9" t="s">
        <v>16208</v>
      </c>
      <c r="E14146" s="9" t="s">
        <v>19</v>
      </c>
      <c r="F14146" s="9" t="s">
        <v>28976</v>
      </c>
      <c r="G14146" s="17">
        <v>91069694646</v>
      </c>
      <c r="H14146" s="9" t="s">
        <v>8</v>
      </c>
      <c r="I14146" s="1" t="s">
        <v>41</v>
      </c>
      <c r="J14146" s="4" t="s">
        <v>47303</v>
      </c>
      <c r="K14146" s="3" t="s">
        <v>42</v>
      </c>
      <c r="L14146" s="4" t="s">
        <v>47303</v>
      </c>
      <c r="M14146" s="4" t="s">
        <v>14136</v>
      </c>
      <c r="N14146" s="3" t="str">
        <f t="shared" si="574"/>
        <v>[50 lacs - 75 lacs]</v>
      </c>
      <c r="O14146" s="11"/>
      <c r="P14146" s="4"/>
      <c r="Q14146" s="11"/>
      <c r="R14146" s="4"/>
      <c r="S14146" s="11"/>
      <c r="T14146" s="4"/>
      <c r="U14146" s="11"/>
      <c r="V14146" s="4"/>
      <c r="W14146" s="11"/>
      <c r="X14146" s="4"/>
      <c r="Y14146" s="11"/>
      <c r="Z14146" s="4"/>
      <c r="AA14146" s="1" t="s">
        <v>16</v>
      </c>
      <c r="AC14146" s="23" t="s">
        <v>37880</v>
      </c>
      <c r="AD14146" s="23" t="s">
        <v>40440</v>
      </c>
      <c r="AE14146" t="s">
        <v>35399</v>
      </c>
    </row>
    <row r="14147" spans="1:31" ht="15" customHeight="1">
      <c r="A14147" s="1">
        <v>14146</v>
      </c>
      <c r="B14147" s="1" t="s">
        <v>54</v>
      </c>
      <c r="C14147" s="1" t="s">
        <v>16639</v>
      </c>
      <c r="D14147" s="9" t="s">
        <v>8609</v>
      </c>
      <c r="E14147" s="9" t="s">
        <v>139</v>
      </c>
      <c r="F14147" s="9" t="s">
        <v>28981</v>
      </c>
      <c r="G14147" s="17">
        <v>914466646666</v>
      </c>
      <c r="H14147" s="9" t="s">
        <v>20</v>
      </c>
      <c r="I14147" s="1" t="s">
        <v>9</v>
      </c>
      <c r="J14147" s="4" t="s">
        <v>47303</v>
      </c>
      <c r="K14147" s="3" t="s">
        <v>213</v>
      </c>
      <c r="L14147" s="4" t="s">
        <v>47303</v>
      </c>
      <c r="M14147" s="11"/>
      <c r="N14147" s="4"/>
      <c r="O14147" s="11"/>
      <c r="P14147" s="4"/>
      <c r="Q14147" s="11"/>
      <c r="R14147" s="4"/>
      <c r="S14147" s="11"/>
      <c r="T14147" s="4"/>
      <c r="U14147" s="11"/>
      <c r="V14147" s="4"/>
      <c r="W14147" s="11"/>
      <c r="X14147" s="4"/>
      <c r="Y14147" s="11"/>
      <c r="Z14147" s="4"/>
      <c r="AA14147" s="1" t="s">
        <v>16</v>
      </c>
      <c r="AC14147" s="23" t="s">
        <v>37880</v>
      </c>
      <c r="AD14147" s="23" t="s">
        <v>40440</v>
      </c>
      <c r="AE14147" t="s">
        <v>35399</v>
      </c>
    </row>
    <row r="14148" spans="1:31" ht="15" customHeight="1">
      <c r="A14148" s="1">
        <v>14147</v>
      </c>
      <c r="B14148" s="1" t="s">
        <v>54</v>
      </c>
      <c r="C14148" s="1" t="s">
        <v>16640</v>
      </c>
      <c r="D14148" s="9" t="s">
        <v>386</v>
      </c>
      <c r="E14148" s="9" t="s">
        <v>2291</v>
      </c>
      <c r="F14148" s="9" t="s">
        <v>28982</v>
      </c>
      <c r="G14148" s="17">
        <v>91944049440</v>
      </c>
      <c r="H14148" s="9" t="s">
        <v>8</v>
      </c>
      <c r="I14148" s="1" t="s">
        <v>9</v>
      </c>
      <c r="J14148" s="4" t="s">
        <v>47303</v>
      </c>
      <c r="K14148" s="11" t="s">
        <v>14137</v>
      </c>
      <c r="L14148" s="4" t="s">
        <v>47303</v>
      </c>
      <c r="M14148" s="11"/>
      <c r="N14148" s="4"/>
      <c r="O14148" s="11"/>
      <c r="P14148" s="4"/>
      <c r="Q14148" s="11"/>
      <c r="R14148" s="4"/>
      <c r="S14148" s="11"/>
      <c r="T14148" s="4"/>
      <c r="U14148" s="11"/>
      <c r="V14148" s="4"/>
      <c r="W14148" s="11"/>
      <c r="X14148" s="4"/>
      <c r="Y14148" s="11"/>
      <c r="Z14148" s="4"/>
      <c r="AA14148" s="1" t="s">
        <v>16</v>
      </c>
      <c r="AC14148" s="23" t="s">
        <v>37880</v>
      </c>
      <c r="AD14148" s="23" t="s">
        <v>40440</v>
      </c>
      <c r="AE14148" t="s">
        <v>35399</v>
      </c>
    </row>
    <row r="14149" spans="1:31" ht="15" customHeight="1">
      <c r="A14149" s="1">
        <v>14148</v>
      </c>
      <c r="B14149" s="1" t="s">
        <v>54</v>
      </c>
      <c r="C14149" s="1" t="s">
        <v>16648</v>
      </c>
      <c r="D14149" s="9" t="s">
        <v>2714</v>
      </c>
      <c r="E14149" s="9" t="s">
        <v>9954</v>
      </c>
      <c r="F14149" s="9" t="s">
        <v>28987</v>
      </c>
      <c r="G14149" s="17">
        <v>91940014644</v>
      </c>
      <c r="H14149" s="9" t="s">
        <v>8</v>
      </c>
      <c r="I14149" s="1" t="s">
        <v>62</v>
      </c>
      <c r="J14149" s="4" t="s">
        <v>47303</v>
      </c>
      <c r="K14149" s="3" t="s">
        <v>42</v>
      </c>
      <c r="L14149" s="4" t="s">
        <v>47303</v>
      </c>
      <c r="M14149" s="11"/>
      <c r="N14149" s="4"/>
      <c r="O14149" s="11"/>
      <c r="P14149" s="4"/>
      <c r="Q14149" s="11"/>
      <c r="R14149" s="4"/>
      <c r="S14149" s="11"/>
      <c r="T14149" s="4"/>
      <c r="U14149" s="11"/>
      <c r="V14149" s="4"/>
      <c r="W14149" s="11"/>
      <c r="X14149" s="4"/>
      <c r="Y14149" s="11"/>
      <c r="Z14149" s="4"/>
      <c r="AA14149" s="1" t="s">
        <v>16</v>
      </c>
      <c r="AC14149" s="23" t="s">
        <v>37880</v>
      </c>
      <c r="AD14149" s="23" t="s">
        <v>40440</v>
      </c>
      <c r="AE14149" t="s">
        <v>35399</v>
      </c>
    </row>
    <row r="14150" spans="1:31" ht="15" customHeight="1">
      <c r="A14150" s="1">
        <v>14149</v>
      </c>
      <c r="B14150" s="1" t="s">
        <v>54</v>
      </c>
      <c r="C14150" s="1" t="s">
        <v>16649</v>
      </c>
      <c r="D14150" s="9" t="s">
        <v>1775</v>
      </c>
      <c r="E14150" s="9" t="s">
        <v>139</v>
      </c>
      <c r="F14150" s="9" t="s">
        <v>28988</v>
      </c>
      <c r="G14150" s="17">
        <v>919099141196</v>
      </c>
      <c r="H14150" s="9" t="s">
        <v>8</v>
      </c>
      <c r="I14150" s="1" t="s">
        <v>62</v>
      </c>
      <c r="J14150" s="4" t="s">
        <v>47303</v>
      </c>
      <c r="K14150" s="3" t="s">
        <v>213</v>
      </c>
      <c r="L14150" s="4" t="s">
        <v>47303</v>
      </c>
      <c r="M14150" s="4" t="s">
        <v>17</v>
      </c>
      <c r="N14150" s="3" t="str">
        <f>J14150</f>
        <v>[50 lacs - 75 lacs]</v>
      </c>
      <c r="O14150" s="4" t="s">
        <v>47347</v>
      </c>
      <c r="P14150" s="3" t="s">
        <v>47303</v>
      </c>
      <c r="Q14150" s="4" t="s">
        <v>14136</v>
      </c>
      <c r="R14150" s="3" t="s">
        <v>47303</v>
      </c>
      <c r="S14150" s="4" t="s">
        <v>47352</v>
      </c>
      <c r="T14150" s="3" t="s">
        <v>47303</v>
      </c>
      <c r="U14150" s="4" t="s">
        <v>13</v>
      </c>
      <c r="V14150" s="3" t="s">
        <v>47303</v>
      </c>
      <c r="W14150" s="11"/>
      <c r="X14150" s="4"/>
      <c r="Y14150" s="11"/>
      <c r="Z14150" s="4"/>
      <c r="AA14150" s="1" t="s">
        <v>16</v>
      </c>
      <c r="AC14150" s="23" t="s">
        <v>37880</v>
      </c>
      <c r="AD14150" s="23" t="s">
        <v>40440</v>
      </c>
      <c r="AE14150" t="s">
        <v>35399</v>
      </c>
    </row>
    <row r="14151" spans="1:31" ht="15" customHeight="1">
      <c r="A14151" s="1">
        <v>14150</v>
      </c>
      <c r="B14151" s="1" t="s">
        <v>54</v>
      </c>
      <c r="C14151" s="1" t="s">
        <v>16650</v>
      </c>
      <c r="D14151" s="9" t="s">
        <v>486</v>
      </c>
      <c r="E14151" s="9" t="s">
        <v>139</v>
      </c>
      <c r="F14151" s="9" t="s">
        <v>32925</v>
      </c>
      <c r="G14151" s="17">
        <v>919444011999</v>
      </c>
      <c r="H14151" s="9" t="s">
        <v>20</v>
      </c>
      <c r="I14151" s="1" t="s">
        <v>9</v>
      </c>
      <c r="J14151" s="4" t="s">
        <v>47303</v>
      </c>
      <c r="K14151" s="3" t="s">
        <v>17</v>
      </c>
      <c r="L14151" s="4" t="s">
        <v>47303</v>
      </c>
      <c r="M14151" s="11"/>
      <c r="N14151" s="4"/>
      <c r="O14151" s="11"/>
      <c r="P14151" s="4"/>
      <c r="Q14151" s="11"/>
      <c r="R14151" s="4"/>
      <c r="S14151" s="11"/>
      <c r="T14151" s="4"/>
      <c r="U14151" s="11"/>
      <c r="V14151" s="4"/>
      <c r="W14151" s="11"/>
      <c r="X14151" s="4"/>
      <c r="Y14151" s="11"/>
      <c r="Z14151" s="4"/>
      <c r="AA14151" s="1" t="s">
        <v>16</v>
      </c>
      <c r="AC14151" s="23" t="s">
        <v>37880</v>
      </c>
      <c r="AD14151" s="23" t="s">
        <v>40440</v>
      </c>
      <c r="AE14151" t="s">
        <v>35410</v>
      </c>
    </row>
    <row r="14152" spans="1:31" ht="15" customHeight="1">
      <c r="A14152" s="1">
        <v>14151</v>
      </c>
      <c r="B14152" s="1" t="s">
        <v>54</v>
      </c>
      <c r="C14152" s="1" t="s">
        <v>16651</v>
      </c>
      <c r="D14152" s="9" t="s">
        <v>2985</v>
      </c>
      <c r="E14152" s="9" t="s">
        <v>40</v>
      </c>
      <c r="F14152" s="9" t="s">
        <v>28989</v>
      </c>
      <c r="G14152" s="17">
        <v>914466946144</v>
      </c>
      <c r="H14152" s="9" t="s">
        <v>20</v>
      </c>
      <c r="I14152" s="1" t="s">
        <v>9</v>
      </c>
      <c r="J14152" s="4" t="s">
        <v>47303</v>
      </c>
      <c r="K14152" s="3" t="s">
        <v>17</v>
      </c>
      <c r="L14152" s="4" t="s">
        <v>47303</v>
      </c>
      <c r="M14152" s="11"/>
      <c r="N14152" s="4"/>
      <c r="O14152" s="11"/>
      <c r="P14152" s="4"/>
      <c r="Q14152" s="11"/>
      <c r="R14152" s="4"/>
      <c r="S14152" s="11"/>
      <c r="T14152" s="4"/>
      <c r="U14152" s="11"/>
      <c r="V14152" s="4"/>
      <c r="W14152" s="11"/>
      <c r="X14152" s="4"/>
      <c r="Y14152" s="11"/>
      <c r="Z14152" s="4"/>
      <c r="AA14152" s="1" t="s">
        <v>16</v>
      </c>
      <c r="AC14152" s="23" t="s">
        <v>37880</v>
      </c>
      <c r="AD14152" s="23" t="s">
        <v>40440</v>
      </c>
      <c r="AE14152" t="s">
        <v>35399</v>
      </c>
    </row>
    <row r="14153" spans="1:31" ht="15" customHeight="1">
      <c r="A14153" s="1">
        <v>14152</v>
      </c>
      <c r="B14153" s="1" t="s">
        <v>54</v>
      </c>
      <c r="C14153" s="1" t="s">
        <v>16653</v>
      </c>
      <c r="D14153" s="9" t="s">
        <v>1354</v>
      </c>
      <c r="E14153" s="9" t="s">
        <v>217</v>
      </c>
      <c r="F14153" s="9" t="s">
        <v>32926</v>
      </c>
      <c r="G14153" s="17">
        <v>91944906469</v>
      </c>
      <c r="H14153" s="9" t="s">
        <v>8</v>
      </c>
      <c r="I14153" s="1" t="s">
        <v>62</v>
      </c>
      <c r="J14153" s="4" t="s">
        <v>47303</v>
      </c>
      <c r="K14153" s="3" t="s">
        <v>42</v>
      </c>
      <c r="L14153" s="4" t="s">
        <v>47303</v>
      </c>
      <c r="M14153" s="11"/>
      <c r="N14153" s="4"/>
      <c r="O14153" s="11"/>
      <c r="P14153" s="4"/>
      <c r="Q14153" s="11"/>
      <c r="R14153" s="4"/>
      <c r="S14153" s="11"/>
      <c r="T14153" s="4"/>
      <c r="U14153" s="11"/>
      <c r="V14153" s="4"/>
      <c r="W14153" s="11"/>
      <c r="X14153" s="4"/>
      <c r="Y14153" s="11"/>
      <c r="Z14153" s="4"/>
      <c r="AA14153" s="1" t="s">
        <v>11</v>
      </c>
      <c r="AC14153" s="23" t="s">
        <v>37880</v>
      </c>
      <c r="AD14153" s="23" t="s">
        <v>40440</v>
      </c>
      <c r="AE14153" t="s">
        <v>35399</v>
      </c>
    </row>
    <row r="14154" spans="1:31" ht="15" customHeight="1">
      <c r="A14154" s="1">
        <v>14153</v>
      </c>
      <c r="B14154" s="1" t="s">
        <v>54</v>
      </c>
      <c r="C14154" s="1" t="s">
        <v>16658</v>
      </c>
      <c r="D14154" s="9" t="s">
        <v>446</v>
      </c>
      <c r="E14154" s="9" t="s">
        <v>1211</v>
      </c>
      <c r="F14154" s="9" t="s">
        <v>28992</v>
      </c>
      <c r="G14154" s="17">
        <v>919664614444</v>
      </c>
      <c r="H14154" s="9" t="s">
        <v>8</v>
      </c>
      <c r="I14154" s="1" t="s">
        <v>41</v>
      </c>
      <c r="J14154" s="4" t="s">
        <v>47303</v>
      </c>
      <c r="K14154" s="3" t="s">
        <v>42</v>
      </c>
      <c r="L14154" s="4" t="s">
        <v>47303</v>
      </c>
      <c r="M14154" s="11"/>
      <c r="N14154" s="4"/>
      <c r="O14154" s="11"/>
      <c r="P14154" s="4"/>
      <c r="Q14154" s="11"/>
      <c r="R14154" s="4"/>
      <c r="S14154" s="11"/>
      <c r="T14154" s="4"/>
      <c r="U14154" s="11"/>
      <c r="V14154" s="4"/>
      <c r="W14154" s="11"/>
      <c r="X14154" s="4"/>
      <c r="Y14154" s="11"/>
      <c r="Z14154" s="4"/>
      <c r="AA14154" s="1" t="s">
        <v>16</v>
      </c>
      <c r="AC14154" s="23" t="s">
        <v>37880</v>
      </c>
      <c r="AD14154" s="23" t="s">
        <v>40440</v>
      </c>
      <c r="AE14154" t="s">
        <v>35410</v>
      </c>
    </row>
    <row r="14155" spans="1:31" ht="15" customHeight="1">
      <c r="A14155" s="1">
        <v>14154</v>
      </c>
      <c r="B14155" s="1" t="s">
        <v>54</v>
      </c>
      <c r="C14155" s="1" t="s">
        <v>16664</v>
      </c>
      <c r="D14155" s="9" t="s">
        <v>16220</v>
      </c>
      <c r="E14155" s="9" t="s">
        <v>724</v>
      </c>
      <c r="F14155" s="9" t="s">
        <v>32928</v>
      </c>
      <c r="G14155" s="17">
        <v>919446006449</v>
      </c>
      <c r="H14155" s="9" t="s">
        <v>20</v>
      </c>
      <c r="I14155" s="1" t="s">
        <v>62</v>
      </c>
      <c r="J14155" s="4" t="s">
        <v>47303</v>
      </c>
      <c r="K14155" s="3" t="s">
        <v>213</v>
      </c>
      <c r="L14155" s="4" t="s">
        <v>47303</v>
      </c>
      <c r="M14155" s="4" t="s">
        <v>17</v>
      </c>
      <c r="N14155" s="3" t="str">
        <f t="shared" ref="N14155:N14156" si="575">J14155</f>
        <v>[50 lacs - 75 lacs]</v>
      </c>
      <c r="O14155" s="4" t="s">
        <v>47347</v>
      </c>
      <c r="P14155" s="3" t="s">
        <v>47303</v>
      </c>
      <c r="Q14155" s="4" t="s">
        <v>14136</v>
      </c>
      <c r="R14155" s="3" t="s">
        <v>47303</v>
      </c>
      <c r="S14155" s="11"/>
      <c r="T14155" s="4"/>
      <c r="U14155" s="11"/>
      <c r="V14155" s="4"/>
      <c r="W14155" s="11"/>
      <c r="X14155" s="4"/>
      <c r="Y14155" s="11"/>
      <c r="Z14155" s="4"/>
      <c r="AA14155" s="1" t="s">
        <v>16</v>
      </c>
      <c r="AC14155" s="23" t="s">
        <v>37880</v>
      </c>
      <c r="AD14155" s="23" t="s">
        <v>40440</v>
      </c>
      <c r="AE14155" t="s">
        <v>35410</v>
      </c>
    </row>
    <row r="14156" spans="1:31" ht="15" customHeight="1">
      <c r="A14156" s="1">
        <v>14155</v>
      </c>
      <c r="B14156" s="1" t="s">
        <v>54</v>
      </c>
      <c r="C14156" s="1" t="s">
        <v>16668</v>
      </c>
      <c r="D14156" s="9" t="s">
        <v>10550</v>
      </c>
      <c r="E14156" s="9" t="s">
        <v>1797</v>
      </c>
      <c r="F14156" s="9" t="s">
        <v>10551</v>
      </c>
      <c r="G14156" s="17">
        <v>91914191619</v>
      </c>
      <c r="H14156" s="9" t="s">
        <v>20</v>
      </c>
      <c r="I14156" s="1" t="s">
        <v>9</v>
      </c>
      <c r="J14156" s="4" t="s">
        <v>47303</v>
      </c>
      <c r="K14156" s="3" t="s">
        <v>17</v>
      </c>
      <c r="L14156" s="4" t="s">
        <v>47303</v>
      </c>
      <c r="M14156" s="4" t="s">
        <v>42</v>
      </c>
      <c r="N14156" s="3" t="str">
        <f t="shared" si="575"/>
        <v>[50 lacs - 75 lacs]</v>
      </c>
      <c r="O14156" s="11"/>
      <c r="P14156" s="4"/>
      <c r="Q14156" s="11"/>
      <c r="R14156" s="4"/>
      <c r="S14156" s="11"/>
      <c r="T14156" s="4"/>
      <c r="U14156" s="11"/>
      <c r="V14156" s="4"/>
      <c r="W14156" s="11"/>
      <c r="X14156" s="4"/>
      <c r="Y14156" s="11"/>
      <c r="Z14156" s="4"/>
      <c r="AA14156" s="1" t="s">
        <v>16</v>
      </c>
      <c r="AC14156" s="23" t="s">
        <v>37880</v>
      </c>
      <c r="AD14156" s="23" t="s">
        <v>40440</v>
      </c>
      <c r="AE14156" t="s">
        <v>35394</v>
      </c>
    </row>
    <row r="14157" spans="1:31" ht="15" customHeight="1">
      <c r="A14157" s="1">
        <v>14156</v>
      </c>
      <c r="B14157" s="1" t="s">
        <v>54</v>
      </c>
      <c r="C14157" s="1" t="s">
        <v>16673</v>
      </c>
      <c r="D14157" s="9" t="s">
        <v>361</v>
      </c>
      <c r="E14157" s="9" t="s">
        <v>40</v>
      </c>
      <c r="F14157" s="9" t="s">
        <v>32929</v>
      </c>
      <c r="G14157" s="17">
        <v>919994949994</v>
      </c>
      <c r="H14157" s="9" t="s">
        <v>15</v>
      </c>
      <c r="I14157" s="1" t="s">
        <v>9</v>
      </c>
      <c r="J14157" s="4" t="s">
        <v>47303</v>
      </c>
      <c r="K14157" s="3" t="s">
        <v>42</v>
      </c>
      <c r="L14157" s="4" t="s">
        <v>47303</v>
      </c>
      <c r="M14157" s="11"/>
      <c r="N14157" s="4"/>
      <c r="O14157" s="11"/>
      <c r="P14157" s="4"/>
      <c r="Q14157" s="11"/>
      <c r="R14157" s="4"/>
      <c r="S14157" s="11"/>
      <c r="T14157" s="4"/>
      <c r="U14157" s="11"/>
      <c r="V14157" s="4"/>
      <c r="W14157" s="11"/>
      <c r="X14157" s="4"/>
      <c r="Y14157" s="11"/>
      <c r="Z14157" s="4"/>
      <c r="AA14157" s="1" t="s">
        <v>16</v>
      </c>
      <c r="AC14157" s="23" t="s">
        <v>37880</v>
      </c>
      <c r="AD14157" s="23" t="s">
        <v>40440</v>
      </c>
      <c r="AE14157" t="s">
        <v>35410</v>
      </c>
    </row>
    <row r="14158" spans="1:31" ht="15" customHeight="1">
      <c r="A14158" s="1">
        <v>14157</v>
      </c>
      <c r="B14158" s="1" t="s">
        <v>54</v>
      </c>
      <c r="C14158" s="1" t="s">
        <v>16676</v>
      </c>
      <c r="D14158" s="9" t="s">
        <v>36269</v>
      </c>
      <c r="E14158" s="9" t="s">
        <v>37070</v>
      </c>
      <c r="F14158" s="9" t="s">
        <v>32931</v>
      </c>
      <c r="G14158" s="17">
        <v>91944649490</v>
      </c>
      <c r="H14158" s="9" t="s">
        <v>20</v>
      </c>
      <c r="I14158" s="1" t="s">
        <v>62</v>
      </c>
      <c r="J14158" s="4" t="s">
        <v>47303</v>
      </c>
      <c r="K14158" s="3" t="s">
        <v>42</v>
      </c>
      <c r="L14158" s="4" t="s">
        <v>47303</v>
      </c>
      <c r="M14158" s="11"/>
      <c r="N14158" s="4"/>
      <c r="O14158" s="11"/>
      <c r="P14158" s="4"/>
      <c r="Q14158" s="11"/>
      <c r="R14158" s="4"/>
      <c r="S14158" s="11"/>
      <c r="T14158" s="4"/>
      <c r="U14158" s="11"/>
      <c r="V14158" s="4"/>
      <c r="W14158" s="11"/>
      <c r="X14158" s="4"/>
      <c r="Y14158" s="11"/>
      <c r="Z14158" s="4"/>
      <c r="AA14158" s="1" t="s">
        <v>16</v>
      </c>
      <c r="AC14158" s="23" t="s">
        <v>37880</v>
      </c>
      <c r="AD14158" s="23" t="s">
        <v>40440</v>
      </c>
      <c r="AE14158" t="s">
        <v>35409</v>
      </c>
    </row>
    <row r="14159" spans="1:31" ht="15" customHeight="1">
      <c r="A14159" s="1">
        <v>14158</v>
      </c>
      <c r="B14159" s="1" t="s">
        <v>54</v>
      </c>
      <c r="C14159" s="1" t="s">
        <v>16677</v>
      </c>
      <c r="D14159" s="9" t="s">
        <v>1240</v>
      </c>
      <c r="E14159" s="9" t="s">
        <v>40</v>
      </c>
      <c r="F14159" s="9" t="s">
        <v>35005</v>
      </c>
      <c r="G14159" s="17">
        <v>9194664644</v>
      </c>
      <c r="H14159" s="9" t="s">
        <v>20</v>
      </c>
      <c r="I14159" s="1" t="s">
        <v>41</v>
      </c>
      <c r="J14159" s="4" t="s">
        <v>47303</v>
      </c>
      <c r="K14159" s="3" t="s">
        <v>17</v>
      </c>
      <c r="L14159" s="4" t="s">
        <v>47303</v>
      </c>
      <c r="M14159" s="11"/>
      <c r="N14159" s="4"/>
      <c r="O14159" s="11"/>
      <c r="P14159" s="4"/>
      <c r="Q14159" s="11"/>
      <c r="R14159" s="4"/>
      <c r="S14159" s="11"/>
      <c r="T14159" s="4"/>
      <c r="U14159" s="11"/>
      <c r="V14159" s="4"/>
      <c r="W14159" s="11"/>
      <c r="X14159" s="4"/>
      <c r="Y14159" s="11"/>
      <c r="Z14159" s="4"/>
      <c r="AA14159" s="1" t="s">
        <v>16</v>
      </c>
      <c r="AC14159" s="23" t="s">
        <v>37880</v>
      </c>
      <c r="AD14159" s="23" t="s">
        <v>40440</v>
      </c>
      <c r="AE14159" t="s">
        <v>35409</v>
      </c>
    </row>
    <row r="14160" spans="1:31" ht="15" customHeight="1">
      <c r="A14160" s="1">
        <v>14159</v>
      </c>
      <c r="B14160" s="1" t="s">
        <v>54</v>
      </c>
      <c r="C14160" s="1" t="s">
        <v>16681</v>
      </c>
      <c r="D14160" s="9" t="s">
        <v>787</v>
      </c>
      <c r="E14160" s="9" t="s">
        <v>139</v>
      </c>
      <c r="F14160" s="9" t="s">
        <v>16222</v>
      </c>
      <c r="G14160" s="17">
        <v>91996191114</v>
      </c>
      <c r="H14160" s="9" t="s">
        <v>20</v>
      </c>
      <c r="I14160" s="1" t="s">
        <v>41</v>
      </c>
      <c r="J14160" s="4" t="s">
        <v>47303</v>
      </c>
      <c r="K14160" s="3" t="s">
        <v>17</v>
      </c>
      <c r="L14160" s="4" t="s">
        <v>47303</v>
      </c>
      <c r="M14160" s="11"/>
      <c r="N14160" s="4"/>
      <c r="O14160" s="11"/>
      <c r="P14160" s="4"/>
      <c r="Q14160" s="11"/>
      <c r="R14160" s="4"/>
      <c r="S14160" s="11"/>
      <c r="T14160" s="4"/>
      <c r="U14160" s="11"/>
      <c r="V14160" s="4"/>
      <c r="W14160" s="11"/>
      <c r="X14160" s="4"/>
      <c r="Y14160" s="11"/>
      <c r="Z14160" s="4"/>
      <c r="AA14160" s="1" t="s">
        <v>16</v>
      </c>
      <c r="AC14160" s="23" t="s">
        <v>37880</v>
      </c>
      <c r="AD14160" s="23" t="s">
        <v>40440</v>
      </c>
      <c r="AE14160" t="s">
        <v>35409</v>
      </c>
    </row>
    <row r="14161" spans="1:31" ht="15" customHeight="1">
      <c r="A14161" s="1">
        <v>14160</v>
      </c>
      <c r="B14161" s="1" t="s">
        <v>54</v>
      </c>
      <c r="C14161" s="1" t="s">
        <v>16684</v>
      </c>
      <c r="D14161" s="9" t="s">
        <v>1547</v>
      </c>
      <c r="E14161" s="9" t="s">
        <v>2843</v>
      </c>
      <c r="F14161" s="9" t="s">
        <v>29003</v>
      </c>
      <c r="G14161" s="17">
        <v>9194961691</v>
      </c>
      <c r="H14161" s="9" t="s">
        <v>8</v>
      </c>
      <c r="I14161" s="1" t="s">
        <v>62</v>
      </c>
      <c r="J14161" s="4" t="s">
        <v>47303</v>
      </c>
      <c r="K14161" s="3" t="s">
        <v>42</v>
      </c>
      <c r="L14161" s="4" t="s">
        <v>47303</v>
      </c>
      <c r="M14161" s="11"/>
      <c r="N14161" s="4"/>
      <c r="O14161" s="11"/>
      <c r="P14161" s="4"/>
      <c r="Q14161" s="11"/>
      <c r="R14161" s="4"/>
      <c r="S14161" s="11"/>
      <c r="T14161" s="4"/>
      <c r="U14161" s="11"/>
      <c r="V14161" s="4"/>
      <c r="W14161" s="11"/>
      <c r="X14161" s="4"/>
      <c r="Y14161" s="11"/>
      <c r="Z14161" s="4"/>
      <c r="AA14161" s="1" t="s">
        <v>16</v>
      </c>
      <c r="AC14161" s="23" t="s">
        <v>37880</v>
      </c>
      <c r="AD14161" s="23" t="s">
        <v>40440</v>
      </c>
      <c r="AE14161" t="s">
        <v>35394</v>
      </c>
    </row>
    <row r="14162" spans="1:31" ht="15" customHeight="1">
      <c r="A14162" s="1">
        <v>14161</v>
      </c>
      <c r="B14162" s="1" t="s">
        <v>54</v>
      </c>
      <c r="C14162" s="1" t="s">
        <v>16685</v>
      </c>
      <c r="D14162" s="9" t="s">
        <v>58</v>
      </c>
      <c r="E14162" s="9" t="s">
        <v>139</v>
      </c>
      <c r="F14162" s="9" t="s">
        <v>29004</v>
      </c>
      <c r="G14162" s="17">
        <v>91944601661</v>
      </c>
      <c r="H14162" s="9" t="s">
        <v>20</v>
      </c>
      <c r="I14162" s="1" t="s">
        <v>9</v>
      </c>
      <c r="J14162" s="4" t="s">
        <v>47303</v>
      </c>
      <c r="K14162" s="3" t="s">
        <v>17</v>
      </c>
      <c r="L14162" s="4" t="s">
        <v>47303</v>
      </c>
      <c r="M14162" s="11"/>
      <c r="N14162" s="4"/>
      <c r="O14162" s="11"/>
      <c r="P14162" s="4"/>
      <c r="Q14162" s="11"/>
      <c r="R14162" s="4"/>
      <c r="S14162" s="11"/>
      <c r="T14162" s="4"/>
      <c r="U14162" s="11"/>
      <c r="V14162" s="4"/>
      <c r="W14162" s="11"/>
      <c r="X14162" s="4"/>
      <c r="Y14162" s="11"/>
      <c r="Z14162" s="4"/>
      <c r="AA14162" s="1" t="s">
        <v>16</v>
      </c>
      <c r="AC14162" s="23" t="s">
        <v>37880</v>
      </c>
      <c r="AD14162" s="23" t="s">
        <v>40440</v>
      </c>
      <c r="AE14162" t="s">
        <v>35410</v>
      </c>
    </row>
    <row r="14163" spans="1:31" ht="15" customHeight="1">
      <c r="A14163" s="1">
        <v>14162</v>
      </c>
      <c r="B14163" s="1" t="s">
        <v>54</v>
      </c>
      <c r="C14163" s="1" t="s">
        <v>16700</v>
      </c>
      <c r="D14163" s="9" t="s">
        <v>1160</v>
      </c>
      <c r="E14163" s="9" t="s">
        <v>287</v>
      </c>
      <c r="F14163" s="9" t="s">
        <v>32936</v>
      </c>
      <c r="G14163" s="17">
        <v>919446090199</v>
      </c>
      <c r="H14163" s="9" t="s">
        <v>8</v>
      </c>
      <c r="I14163" s="1" t="s">
        <v>41</v>
      </c>
      <c r="J14163" s="4" t="s">
        <v>47303</v>
      </c>
      <c r="K14163" s="3" t="s">
        <v>17</v>
      </c>
      <c r="L14163" s="4" t="s">
        <v>47303</v>
      </c>
      <c r="M14163" s="4" t="s">
        <v>42</v>
      </c>
      <c r="N14163" s="3" t="str">
        <f>J14163</f>
        <v>[50 lacs - 75 lacs]</v>
      </c>
      <c r="O14163" s="11"/>
      <c r="P14163" s="4"/>
      <c r="Q14163" s="11"/>
      <c r="R14163" s="4"/>
      <c r="S14163" s="11"/>
      <c r="T14163" s="4"/>
      <c r="U14163" s="11"/>
      <c r="V14163" s="4"/>
      <c r="W14163" s="11"/>
      <c r="X14163" s="4"/>
      <c r="Y14163" s="11"/>
      <c r="Z14163" s="4"/>
      <c r="AA14163" s="1" t="s">
        <v>16</v>
      </c>
      <c r="AC14163" s="23" t="s">
        <v>37880</v>
      </c>
      <c r="AD14163" s="23" t="s">
        <v>40440</v>
      </c>
      <c r="AE14163" t="s">
        <v>35394</v>
      </c>
    </row>
    <row r="14164" spans="1:31" ht="15" customHeight="1">
      <c r="A14164" s="1">
        <v>14163</v>
      </c>
      <c r="B14164" s="1" t="s">
        <v>54</v>
      </c>
      <c r="C14164" s="1" t="s">
        <v>16703</v>
      </c>
      <c r="D14164" s="9" t="s">
        <v>1867</v>
      </c>
      <c r="E14164" s="9" t="s">
        <v>40</v>
      </c>
      <c r="F14164" s="9" t="s">
        <v>33563</v>
      </c>
      <c r="G14164" s="17">
        <v>9194440664</v>
      </c>
      <c r="H14164" s="9" t="s">
        <v>8</v>
      </c>
      <c r="I14164" s="1" t="s">
        <v>9</v>
      </c>
      <c r="J14164" s="4" t="s">
        <v>47303</v>
      </c>
      <c r="K14164" s="3" t="s">
        <v>42</v>
      </c>
      <c r="L14164" s="4" t="s">
        <v>47303</v>
      </c>
      <c r="M14164" s="11"/>
      <c r="N14164" s="4"/>
      <c r="O14164" s="11"/>
      <c r="P14164" s="4"/>
      <c r="Q14164" s="11"/>
      <c r="R14164" s="4"/>
      <c r="S14164" s="11"/>
      <c r="T14164" s="4"/>
      <c r="U14164" s="11"/>
      <c r="V14164" s="4"/>
      <c r="W14164" s="11"/>
      <c r="X14164" s="4"/>
      <c r="Y14164" s="11"/>
      <c r="Z14164" s="4"/>
      <c r="AA14164" s="1" t="s">
        <v>16</v>
      </c>
      <c r="AC14164" s="23" t="s">
        <v>37880</v>
      </c>
      <c r="AD14164" s="23" t="s">
        <v>40440</v>
      </c>
      <c r="AE14164" t="s">
        <v>35399</v>
      </c>
    </row>
    <row r="14165" spans="1:31" ht="15" customHeight="1">
      <c r="A14165" s="1">
        <v>14164</v>
      </c>
      <c r="B14165" s="1" t="s">
        <v>54</v>
      </c>
      <c r="C14165" s="1" t="s">
        <v>16706</v>
      </c>
      <c r="D14165" s="9" t="s">
        <v>2352</v>
      </c>
      <c r="E14165" s="9" t="s">
        <v>1180</v>
      </c>
      <c r="F14165" s="9" t="s">
        <v>29015</v>
      </c>
      <c r="G14165" s="17">
        <v>9190966096</v>
      </c>
      <c r="H14165" s="9" t="s">
        <v>15</v>
      </c>
      <c r="I14165" s="1" t="s">
        <v>62</v>
      </c>
      <c r="J14165" s="4" t="s">
        <v>47303</v>
      </c>
      <c r="K14165" s="3" t="s">
        <v>213</v>
      </c>
      <c r="L14165" s="4" t="s">
        <v>47303</v>
      </c>
      <c r="M14165" s="4" t="s">
        <v>17</v>
      </c>
      <c r="N14165" s="3" t="str">
        <f>J14165</f>
        <v>[50 lacs - 75 lacs]</v>
      </c>
      <c r="O14165" s="4" t="s">
        <v>47347</v>
      </c>
      <c r="P14165" s="3" t="s">
        <v>47303</v>
      </c>
      <c r="Q14165" s="4" t="s">
        <v>14136</v>
      </c>
      <c r="R14165" s="3" t="s">
        <v>47303</v>
      </c>
      <c r="S14165" s="4" t="s">
        <v>47352</v>
      </c>
      <c r="T14165" s="3" t="s">
        <v>47303</v>
      </c>
      <c r="U14165" s="4" t="s">
        <v>13</v>
      </c>
      <c r="V14165" s="3" t="s">
        <v>47303</v>
      </c>
      <c r="W14165" s="11"/>
      <c r="X14165" s="4"/>
      <c r="Y14165" s="11"/>
      <c r="Z14165" s="4"/>
      <c r="AA14165" s="1" t="s">
        <v>11</v>
      </c>
      <c r="AC14165" s="23" t="s">
        <v>37881</v>
      </c>
      <c r="AD14165" s="23" t="s">
        <v>40440</v>
      </c>
      <c r="AE14165" t="s">
        <v>35394</v>
      </c>
    </row>
    <row r="14166" spans="1:31" ht="15" customHeight="1">
      <c r="A14166" s="1">
        <v>14165</v>
      </c>
      <c r="B14166" s="1" t="s">
        <v>54</v>
      </c>
      <c r="C14166" s="1" t="s">
        <v>16719</v>
      </c>
      <c r="D14166" s="9" t="s">
        <v>1846</v>
      </c>
      <c r="E14166" s="9" t="s">
        <v>40</v>
      </c>
      <c r="F14166" s="9" t="s">
        <v>16228</v>
      </c>
      <c r="G14166" s="17">
        <v>91994409049</v>
      </c>
      <c r="H14166" s="9" t="s">
        <v>20</v>
      </c>
      <c r="I14166" s="1" t="s">
        <v>9</v>
      </c>
      <c r="J14166" s="4" t="s">
        <v>47303</v>
      </c>
      <c r="K14166" s="3" t="s">
        <v>42</v>
      </c>
      <c r="L14166" s="4" t="s">
        <v>47303</v>
      </c>
      <c r="M14166" s="11"/>
      <c r="N14166" s="4"/>
      <c r="O14166" s="11"/>
      <c r="P14166" s="4"/>
      <c r="Q14166" s="11"/>
      <c r="R14166" s="4"/>
      <c r="S14166" s="11"/>
      <c r="T14166" s="4"/>
      <c r="U14166" s="11"/>
      <c r="V14166" s="4"/>
      <c r="W14166" s="11"/>
      <c r="X14166" s="4"/>
      <c r="Y14166" s="11"/>
      <c r="Z14166" s="4"/>
      <c r="AA14166" s="1" t="s">
        <v>16</v>
      </c>
      <c r="AC14166" s="23" t="s">
        <v>37881</v>
      </c>
      <c r="AD14166" s="23" t="s">
        <v>40440</v>
      </c>
      <c r="AE14166" t="s">
        <v>35410</v>
      </c>
    </row>
    <row r="14167" spans="1:31" ht="15" customHeight="1">
      <c r="A14167" s="1">
        <v>14166</v>
      </c>
      <c r="B14167" s="1" t="s">
        <v>54</v>
      </c>
      <c r="C14167" s="1" t="s">
        <v>16720</v>
      </c>
      <c r="D14167" s="9" t="s">
        <v>917</v>
      </c>
      <c r="E14167" s="9" t="s">
        <v>1577</v>
      </c>
      <c r="F14167" s="9" t="s">
        <v>29025</v>
      </c>
      <c r="G14167" s="17">
        <v>919446604604</v>
      </c>
      <c r="H14167" s="9" t="s">
        <v>15</v>
      </c>
      <c r="I14167" s="1" t="s">
        <v>9</v>
      </c>
      <c r="J14167" s="4" t="s">
        <v>47303</v>
      </c>
      <c r="K14167" s="3" t="s">
        <v>17</v>
      </c>
      <c r="L14167" s="4" t="s">
        <v>47303</v>
      </c>
      <c r="M14167" s="11"/>
      <c r="N14167" s="4"/>
      <c r="O14167" s="11"/>
      <c r="P14167" s="4"/>
      <c r="Q14167" s="11"/>
      <c r="R14167" s="4"/>
      <c r="S14167" s="11"/>
      <c r="T14167" s="4"/>
      <c r="U14167" s="11"/>
      <c r="V14167" s="4"/>
      <c r="W14167" s="11"/>
      <c r="X14167" s="4"/>
      <c r="Y14167" s="11"/>
      <c r="Z14167" s="4"/>
      <c r="AA14167" s="1" t="s">
        <v>16</v>
      </c>
      <c r="AC14167" s="23" t="s">
        <v>37881</v>
      </c>
      <c r="AD14167" s="23" t="s">
        <v>40440</v>
      </c>
      <c r="AE14167" t="s">
        <v>35394</v>
      </c>
    </row>
    <row r="14168" spans="1:31" ht="15" customHeight="1">
      <c r="A14168" s="1">
        <v>14167</v>
      </c>
      <c r="B14168" s="1" t="s">
        <v>54</v>
      </c>
      <c r="C14168" s="1" t="s">
        <v>16726</v>
      </c>
      <c r="D14168" s="9" t="s">
        <v>9419</v>
      </c>
      <c r="E14168" s="9" t="s">
        <v>999</v>
      </c>
      <c r="F14168" s="9" t="s">
        <v>16230</v>
      </c>
      <c r="G14168" s="17">
        <v>91994440064</v>
      </c>
      <c r="H14168" s="9" t="s">
        <v>15</v>
      </c>
      <c r="I14168" s="1" t="s">
        <v>9</v>
      </c>
      <c r="J14168" s="4" t="s">
        <v>47303</v>
      </c>
      <c r="K14168" s="3" t="s">
        <v>17</v>
      </c>
      <c r="L14168" s="4" t="s">
        <v>47303</v>
      </c>
      <c r="M14168" s="4" t="s">
        <v>42</v>
      </c>
      <c r="N14168" s="3" t="str">
        <f t="shared" ref="N14168:N14169" si="576">J14168</f>
        <v>[50 lacs - 75 lacs]</v>
      </c>
      <c r="O14168" s="11"/>
      <c r="P14168" s="4"/>
      <c r="Q14168" s="11"/>
      <c r="R14168" s="4"/>
      <c r="S14168" s="11"/>
      <c r="T14168" s="4"/>
      <c r="U14168" s="11"/>
      <c r="V14168" s="4"/>
      <c r="W14168" s="11"/>
      <c r="X14168" s="4"/>
      <c r="Y14168" s="11"/>
      <c r="Z14168" s="4"/>
      <c r="AA14168" s="1" t="s">
        <v>16</v>
      </c>
      <c r="AC14168" s="23" t="s">
        <v>37881</v>
      </c>
      <c r="AD14168" s="23" t="s">
        <v>40440</v>
      </c>
      <c r="AE14168" t="s">
        <v>35409</v>
      </c>
    </row>
    <row r="14169" spans="1:31" ht="15" customHeight="1">
      <c r="A14169" s="1">
        <v>14168</v>
      </c>
      <c r="B14169" s="1" t="s">
        <v>54</v>
      </c>
      <c r="C14169" s="1" t="s">
        <v>16733</v>
      </c>
      <c r="D14169" s="9" t="s">
        <v>16232</v>
      </c>
      <c r="E14169" s="9" t="s">
        <v>5403</v>
      </c>
      <c r="F14169" s="9" t="s">
        <v>32940</v>
      </c>
      <c r="G14169" s="17">
        <v>91990094</v>
      </c>
      <c r="H14169" s="9" t="s">
        <v>132</v>
      </c>
      <c r="I14169" s="1" t="s">
        <v>62</v>
      </c>
      <c r="J14169" s="4" t="s">
        <v>47303</v>
      </c>
      <c r="K14169" s="3" t="s">
        <v>17</v>
      </c>
      <c r="L14169" s="4" t="s">
        <v>47303</v>
      </c>
      <c r="M14169" s="4" t="s">
        <v>42</v>
      </c>
      <c r="N14169" s="3" t="str">
        <f t="shared" si="576"/>
        <v>[50 lacs - 75 lacs]</v>
      </c>
      <c r="O14169" s="11"/>
      <c r="P14169" s="4"/>
      <c r="Q14169" s="11"/>
      <c r="R14169" s="4"/>
      <c r="S14169" s="11"/>
      <c r="T14169" s="4"/>
      <c r="U14169" s="11"/>
      <c r="V14169" s="4"/>
      <c r="W14169" s="11"/>
      <c r="X14169" s="4"/>
      <c r="Y14169" s="11"/>
      <c r="Z14169" s="4"/>
      <c r="AA14169" s="1" t="s">
        <v>16</v>
      </c>
      <c r="AC14169" s="23" t="s">
        <v>37881</v>
      </c>
      <c r="AD14169" s="23" t="s">
        <v>40440</v>
      </c>
      <c r="AE14169" t="s">
        <v>35399</v>
      </c>
    </row>
    <row r="14170" spans="1:31" ht="15" customHeight="1">
      <c r="A14170" s="1">
        <v>14169</v>
      </c>
      <c r="B14170" s="1" t="s">
        <v>54</v>
      </c>
      <c r="C14170" s="1" t="s">
        <v>16743</v>
      </c>
      <c r="D14170" s="9" t="s">
        <v>2904</v>
      </c>
      <c r="E14170" s="9" t="s">
        <v>16236</v>
      </c>
      <c r="F14170" s="9" t="s">
        <v>29038</v>
      </c>
      <c r="G14170" s="17">
        <v>91946664949</v>
      </c>
      <c r="H14170" s="9" t="s">
        <v>37</v>
      </c>
      <c r="I14170" s="1" t="s">
        <v>9</v>
      </c>
      <c r="J14170" s="4" t="s">
        <v>47303</v>
      </c>
      <c r="K14170" s="3" t="s">
        <v>17</v>
      </c>
      <c r="L14170" s="4" t="s">
        <v>47303</v>
      </c>
      <c r="M14170" s="11"/>
      <c r="N14170" s="4"/>
      <c r="O14170" s="11"/>
      <c r="P14170" s="4"/>
      <c r="Q14170" s="11"/>
      <c r="R14170" s="4"/>
      <c r="S14170" s="11"/>
      <c r="T14170" s="4"/>
      <c r="U14170" s="11"/>
      <c r="V14170" s="4"/>
      <c r="W14170" s="11"/>
      <c r="X14170" s="4"/>
      <c r="Y14170" s="11"/>
      <c r="Z14170" s="4"/>
      <c r="AA14170" s="1" t="s">
        <v>16</v>
      </c>
      <c r="AC14170" s="23" t="s">
        <v>37881</v>
      </c>
      <c r="AD14170" s="23" t="s">
        <v>40440</v>
      </c>
      <c r="AE14170" t="s">
        <v>35409</v>
      </c>
    </row>
    <row r="14171" spans="1:31" ht="15" customHeight="1">
      <c r="A14171" s="1">
        <v>14170</v>
      </c>
      <c r="B14171" s="1" t="s">
        <v>54</v>
      </c>
      <c r="C14171" s="1" t="s">
        <v>16745</v>
      </c>
      <c r="D14171" s="9" t="s">
        <v>494</v>
      </c>
      <c r="E14171" s="9" t="s">
        <v>40</v>
      </c>
      <c r="F14171" s="9" t="s">
        <v>32942</v>
      </c>
      <c r="G14171" s="17">
        <v>919064646914</v>
      </c>
      <c r="H14171" s="9" t="s">
        <v>15</v>
      </c>
      <c r="I14171" s="1" t="s">
        <v>62</v>
      </c>
      <c r="J14171" s="4" t="s">
        <v>47303</v>
      </c>
      <c r="K14171" s="3" t="s">
        <v>42</v>
      </c>
      <c r="L14171" s="4" t="s">
        <v>47303</v>
      </c>
      <c r="M14171" s="11"/>
      <c r="N14171" s="4"/>
      <c r="O14171" s="11"/>
      <c r="P14171" s="4"/>
      <c r="Q14171" s="11"/>
      <c r="R14171" s="4"/>
      <c r="S14171" s="11"/>
      <c r="T14171" s="4"/>
      <c r="U14171" s="11"/>
      <c r="V14171" s="4"/>
      <c r="W14171" s="11"/>
      <c r="X14171" s="4"/>
      <c r="Y14171" s="11"/>
      <c r="Z14171" s="4"/>
      <c r="AA14171" s="1" t="s">
        <v>16</v>
      </c>
      <c r="AC14171" s="23" t="s">
        <v>37881</v>
      </c>
      <c r="AD14171" s="23" t="s">
        <v>40440</v>
      </c>
      <c r="AE14171" t="s">
        <v>35394</v>
      </c>
    </row>
    <row r="14172" spans="1:31" ht="15" customHeight="1">
      <c r="A14172" s="1">
        <v>14171</v>
      </c>
      <c r="B14172" s="1" t="s">
        <v>54</v>
      </c>
      <c r="C14172" s="1" t="s">
        <v>16755</v>
      </c>
      <c r="D14172" s="9" t="s">
        <v>2888</v>
      </c>
      <c r="E14172" s="9" t="s">
        <v>40</v>
      </c>
      <c r="F14172" s="9" t="s">
        <v>32945</v>
      </c>
      <c r="G14172" s="17">
        <v>914690044004</v>
      </c>
      <c r="H14172" s="9" t="s">
        <v>8</v>
      </c>
      <c r="I14172" s="1" t="s">
        <v>9</v>
      </c>
      <c r="J14172" s="4" t="s">
        <v>47303</v>
      </c>
      <c r="K14172" s="3" t="s">
        <v>42</v>
      </c>
      <c r="L14172" s="4" t="s">
        <v>47303</v>
      </c>
      <c r="M14172" s="11"/>
      <c r="N14172" s="4"/>
      <c r="O14172" s="11"/>
      <c r="P14172" s="4"/>
      <c r="Q14172" s="11"/>
      <c r="R14172" s="4"/>
      <c r="S14172" s="11"/>
      <c r="T14172" s="4"/>
      <c r="U14172" s="11"/>
      <c r="V14172" s="4"/>
      <c r="W14172" s="11"/>
      <c r="X14172" s="4"/>
      <c r="Y14172" s="11"/>
      <c r="Z14172" s="4"/>
      <c r="AA14172" s="1" t="s">
        <v>16</v>
      </c>
      <c r="AC14172" s="23" t="s">
        <v>37881</v>
      </c>
      <c r="AD14172" s="23" t="s">
        <v>40440</v>
      </c>
      <c r="AE14172" t="s">
        <v>35394</v>
      </c>
    </row>
    <row r="14173" spans="1:31" ht="15" customHeight="1">
      <c r="A14173" s="1">
        <v>14172</v>
      </c>
      <c r="B14173" s="1" t="s">
        <v>54</v>
      </c>
      <c r="C14173" s="1" t="s">
        <v>16758</v>
      </c>
      <c r="D14173" s="9" t="s">
        <v>52</v>
      </c>
      <c r="E14173" s="9" t="s">
        <v>16242</v>
      </c>
      <c r="F14173" s="9" t="s">
        <v>21562</v>
      </c>
      <c r="G14173" s="17">
        <v>919444496444</v>
      </c>
      <c r="H14173" s="9" t="s">
        <v>8</v>
      </c>
      <c r="I14173" s="1" t="s">
        <v>41</v>
      </c>
      <c r="J14173" s="4" t="s">
        <v>47303</v>
      </c>
      <c r="K14173" s="3" t="s">
        <v>17</v>
      </c>
      <c r="L14173" s="4" t="s">
        <v>47303</v>
      </c>
      <c r="M14173" s="11"/>
      <c r="N14173" s="4"/>
      <c r="O14173" s="11"/>
      <c r="P14173" s="4"/>
      <c r="Q14173" s="11"/>
      <c r="R14173" s="4"/>
      <c r="S14173" s="11"/>
      <c r="T14173" s="4"/>
      <c r="U14173" s="11"/>
      <c r="V14173" s="4"/>
      <c r="W14173" s="11"/>
      <c r="X14173" s="4"/>
      <c r="Y14173" s="11"/>
      <c r="Z14173" s="4"/>
      <c r="AA14173" s="1" t="s">
        <v>16</v>
      </c>
      <c r="AC14173" s="23" t="s">
        <v>37881</v>
      </c>
      <c r="AD14173" s="23" t="s">
        <v>40440</v>
      </c>
      <c r="AE14173" t="s">
        <v>35394</v>
      </c>
    </row>
    <row r="14174" spans="1:31" ht="15" customHeight="1">
      <c r="A14174" s="1">
        <v>14173</v>
      </c>
      <c r="B14174" s="1" t="s">
        <v>54</v>
      </c>
      <c r="C14174" s="1" t="s">
        <v>16761</v>
      </c>
      <c r="D14174" s="9" t="s">
        <v>2135</v>
      </c>
      <c r="E14174" s="9" t="s">
        <v>15987</v>
      </c>
      <c r="F14174" s="9" t="s">
        <v>29049</v>
      </c>
      <c r="G14174" s="17">
        <v>919499464111</v>
      </c>
      <c r="H14174" s="9" t="s">
        <v>20</v>
      </c>
      <c r="I14174" s="1" t="s">
        <v>41</v>
      </c>
      <c r="J14174" s="4" t="s">
        <v>47303</v>
      </c>
      <c r="K14174" s="3" t="s">
        <v>42</v>
      </c>
      <c r="L14174" s="4" t="s">
        <v>47303</v>
      </c>
      <c r="M14174" s="11"/>
      <c r="N14174" s="4"/>
      <c r="O14174" s="11"/>
      <c r="P14174" s="4"/>
      <c r="Q14174" s="11"/>
      <c r="R14174" s="4"/>
      <c r="S14174" s="11"/>
      <c r="T14174" s="4"/>
      <c r="U14174" s="11"/>
      <c r="V14174" s="4"/>
      <c r="W14174" s="11"/>
      <c r="X14174" s="4"/>
      <c r="Y14174" s="11"/>
      <c r="Z14174" s="4"/>
      <c r="AA14174" s="1" t="s">
        <v>16</v>
      </c>
      <c r="AC14174" s="23" t="s">
        <v>37881</v>
      </c>
      <c r="AD14174" s="23" t="s">
        <v>40440</v>
      </c>
      <c r="AE14174" t="s">
        <v>35410</v>
      </c>
    </row>
    <row r="14175" spans="1:31" ht="15" customHeight="1">
      <c r="A14175" s="1">
        <v>14174</v>
      </c>
      <c r="B14175" s="1" t="s">
        <v>54</v>
      </c>
      <c r="C14175" s="1" t="s">
        <v>16766</v>
      </c>
      <c r="D14175" s="9" t="s">
        <v>58</v>
      </c>
      <c r="E14175" s="9" t="s">
        <v>224</v>
      </c>
      <c r="F14175" s="9" t="s">
        <v>35011</v>
      </c>
      <c r="G14175" s="17">
        <v>914141416696</v>
      </c>
      <c r="H14175" s="9" t="s">
        <v>8</v>
      </c>
      <c r="I14175" s="1" t="s">
        <v>9</v>
      </c>
      <c r="J14175" s="4" t="s">
        <v>47303</v>
      </c>
      <c r="K14175" s="11" t="s">
        <v>14137</v>
      </c>
      <c r="L14175" s="4" t="s">
        <v>47303</v>
      </c>
      <c r="M14175" s="11"/>
      <c r="N14175" s="4"/>
      <c r="O14175" s="11"/>
      <c r="P14175" s="4"/>
      <c r="Q14175" s="11"/>
      <c r="R14175" s="4"/>
      <c r="S14175" s="11"/>
      <c r="T14175" s="4"/>
      <c r="U14175" s="11"/>
      <c r="V14175" s="4"/>
      <c r="W14175" s="11"/>
      <c r="X14175" s="4"/>
      <c r="Y14175" s="11"/>
      <c r="Z14175" s="4"/>
      <c r="AA14175" s="1" t="s">
        <v>16</v>
      </c>
      <c r="AC14175" s="23" t="s">
        <v>37881</v>
      </c>
      <c r="AD14175" s="23" t="s">
        <v>40440</v>
      </c>
      <c r="AE14175" t="s">
        <v>35409</v>
      </c>
    </row>
    <row r="14176" spans="1:31" ht="15" customHeight="1">
      <c r="A14176" s="1">
        <v>14175</v>
      </c>
      <c r="B14176" s="1" t="s">
        <v>54</v>
      </c>
      <c r="C14176" s="1" t="s">
        <v>16772</v>
      </c>
      <c r="D14176" s="9" t="s">
        <v>16246</v>
      </c>
      <c r="E14176" s="9" t="s">
        <v>139</v>
      </c>
      <c r="F14176" s="9" t="s">
        <v>29054</v>
      </c>
      <c r="G14176" s="17">
        <v>919494046190</v>
      </c>
      <c r="H14176" s="9" t="s">
        <v>132</v>
      </c>
      <c r="I14176" s="1" t="s">
        <v>9</v>
      </c>
      <c r="J14176" s="4" t="s">
        <v>47303</v>
      </c>
      <c r="K14176" s="3" t="s">
        <v>42</v>
      </c>
      <c r="L14176" s="4" t="s">
        <v>47303</v>
      </c>
      <c r="M14176" s="11"/>
      <c r="N14176" s="4"/>
      <c r="O14176" s="11"/>
      <c r="P14176" s="4"/>
      <c r="Q14176" s="11"/>
      <c r="R14176" s="4"/>
      <c r="S14176" s="11"/>
      <c r="T14176" s="4"/>
      <c r="U14176" s="11"/>
      <c r="V14176" s="4"/>
      <c r="W14176" s="11"/>
      <c r="X14176" s="4"/>
      <c r="Y14176" s="11"/>
      <c r="Z14176" s="4"/>
      <c r="AA14176" s="1" t="s">
        <v>16</v>
      </c>
      <c r="AC14176" s="23" t="s">
        <v>37881</v>
      </c>
      <c r="AD14176" s="23" t="s">
        <v>40440</v>
      </c>
      <c r="AE14176" t="s">
        <v>35409</v>
      </c>
    </row>
    <row r="14177" spans="1:31" ht="15" customHeight="1">
      <c r="A14177" s="1">
        <v>14176</v>
      </c>
      <c r="B14177" s="1" t="s">
        <v>54</v>
      </c>
      <c r="C14177" s="1" t="s">
        <v>16775</v>
      </c>
      <c r="D14177" s="9" t="s">
        <v>3071</v>
      </c>
      <c r="E14177" s="9" t="s">
        <v>37409</v>
      </c>
      <c r="F14177" s="9" t="s">
        <v>35013</v>
      </c>
      <c r="G14177" s="17">
        <v>914611114141</v>
      </c>
      <c r="H14177" s="9" t="s">
        <v>20</v>
      </c>
      <c r="I14177" s="1" t="s">
        <v>62</v>
      </c>
      <c r="J14177" s="4" t="s">
        <v>47303</v>
      </c>
      <c r="K14177" s="3" t="s">
        <v>42</v>
      </c>
      <c r="L14177" s="4" t="s">
        <v>47303</v>
      </c>
      <c r="M14177" s="11"/>
      <c r="N14177" s="4"/>
      <c r="O14177" s="11"/>
      <c r="P14177" s="4"/>
      <c r="Q14177" s="11"/>
      <c r="R14177" s="4"/>
      <c r="S14177" s="11"/>
      <c r="T14177" s="4"/>
      <c r="U14177" s="11"/>
      <c r="V14177" s="4"/>
      <c r="W14177" s="11"/>
      <c r="X14177" s="4"/>
      <c r="Y14177" s="11"/>
      <c r="Z14177" s="4"/>
      <c r="AA14177" s="1" t="s">
        <v>16</v>
      </c>
      <c r="AC14177" s="23" t="s">
        <v>37882</v>
      </c>
      <c r="AD14177" s="23" t="s">
        <v>40440</v>
      </c>
      <c r="AE14177" t="s">
        <v>35410</v>
      </c>
    </row>
    <row r="14178" spans="1:31" ht="15" customHeight="1">
      <c r="A14178" s="1">
        <v>14177</v>
      </c>
      <c r="B14178" s="1" t="s">
        <v>54</v>
      </c>
      <c r="C14178" s="1" t="s">
        <v>16778</v>
      </c>
      <c r="D14178" s="9" t="s">
        <v>3675</v>
      </c>
      <c r="E14178" s="9" t="s">
        <v>139</v>
      </c>
      <c r="F14178" s="9" t="s">
        <v>29058</v>
      </c>
      <c r="G14178" s="17">
        <v>91944069946</v>
      </c>
      <c r="H14178" s="9" t="s">
        <v>15</v>
      </c>
      <c r="I14178" s="1" t="s">
        <v>9</v>
      </c>
      <c r="J14178" s="4" t="s">
        <v>47303</v>
      </c>
      <c r="K14178" s="3" t="s">
        <v>17</v>
      </c>
      <c r="L14178" s="4" t="s">
        <v>47303</v>
      </c>
      <c r="M14178" s="4" t="s">
        <v>42</v>
      </c>
      <c r="N14178" s="3" t="str">
        <f>J14178</f>
        <v>[50 lacs - 75 lacs]</v>
      </c>
      <c r="O14178" s="11"/>
      <c r="P14178" s="4"/>
      <c r="Q14178" s="11"/>
      <c r="R14178" s="4"/>
      <c r="S14178" s="11"/>
      <c r="T14178" s="4"/>
      <c r="U14178" s="11"/>
      <c r="V14178" s="4"/>
      <c r="W14178" s="11"/>
      <c r="X14178" s="4"/>
      <c r="Y14178" s="11"/>
      <c r="Z14178" s="4"/>
      <c r="AA14178" s="1" t="s">
        <v>16</v>
      </c>
      <c r="AC14178" s="23" t="s">
        <v>37882</v>
      </c>
      <c r="AD14178" s="23" t="s">
        <v>40440</v>
      </c>
      <c r="AE14178" t="s">
        <v>35399</v>
      </c>
    </row>
    <row r="14179" spans="1:31" ht="15" customHeight="1">
      <c r="A14179" s="1">
        <v>14178</v>
      </c>
      <c r="B14179" s="1" t="s">
        <v>54</v>
      </c>
      <c r="C14179" s="1" t="s">
        <v>16779</v>
      </c>
      <c r="D14179" s="9" t="s">
        <v>2169</v>
      </c>
      <c r="E14179" s="9" t="s">
        <v>1180</v>
      </c>
      <c r="F14179" s="9" t="s">
        <v>16247</v>
      </c>
      <c r="G14179" s="17">
        <v>919444669144</v>
      </c>
      <c r="H14179" s="9" t="s">
        <v>132</v>
      </c>
      <c r="I14179" s="1" t="s">
        <v>62</v>
      </c>
      <c r="J14179" s="4" t="s">
        <v>47303</v>
      </c>
      <c r="K14179" s="3" t="s">
        <v>17</v>
      </c>
      <c r="L14179" s="4" t="s">
        <v>47303</v>
      </c>
      <c r="M14179" s="11"/>
      <c r="N14179" s="4"/>
      <c r="O14179" s="11"/>
      <c r="P14179" s="4"/>
      <c r="Q14179" s="11"/>
      <c r="R14179" s="4"/>
      <c r="S14179" s="11"/>
      <c r="T14179" s="4"/>
      <c r="U14179" s="11"/>
      <c r="V14179" s="4"/>
      <c r="W14179" s="11"/>
      <c r="X14179" s="4"/>
      <c r="Y14179" s="11"/>
      <c r="Z14179" s="4"/>
      <c r="AA14179" s="1" t="s">
        <v>16</v>
      </c>
      <c r="AC14179" s="23" t="s">
        <v>37882</v>
      </c>
      <c r="AD14179" s="23" t="s">
        <v>40440</v>
      </c>
      <c r="AE14179" t="s">
        <v>35409</v>
      </c>
    </row>
    <row r="14180" spans="1:31" ht="15" customHeight="1">
      <c r="A14180" s="1">
        <v>14179</v>
      </c>
      <c r="B14180" s="1" t="s">
        <v>54</v>
      </c>
      <c r="C14180" s="1" t="s">
        <v>16782</v>
      </c>
      <c r="D14180" s="9" t="s">
        <v>463</v>
      </c>
      <c r="E14180" s="9" t="s">
        <v>1577</v>
      </c>
      <c r="F14180" s="9" t="s">
        <v>29060</v>
      </c>
      <c r="G14180" s="17">
        <v>9144094464</v>
      </c>
      <c r="H14180" s="9" t="s">
        <v>20</v>
      </c>
      <c r="I14180" s="1" t="s">
        <v>62</v>
      </c>
      <c r="J14180" s="4" t="s">
        <v>47303</v>
      </c>
      <c r="K14180" s="3" t="s">
        <v>42</v>
      </c>
      <c r="L14180" s="4" t="s">
        <v>47303</v>
      </c>
      <c r="M14180" s="11"/>
      <c r="N14180" s="4"/>
      <c r="O14180" s="11"/>
      <c r="P14180" s="4"/>
      <c r="Q14180" s="11"/>
      <c r="R14180" s="4"/>
      <c r="S14180" s="11"/>
      <c r="T14180" s="4"/>
      <c r="U14180" s="11"/>
      <c r="V14180" s="4"/>
      <c r="W14180" s="11"/>
      <c r="X14180" s="4"/>
      <c r="Y14180" s="11"/>
      <c r="Z14180" s="4"/>
      <c r="AA14180" s="1" t="s">
        <v>16</v>
      </c>
      <c r="AC14180" s="23" t="s">
        <v>37882</v>
      </c>
      <c r="AD14180" s="23" t="s">
        <v>40440</v>
      </c>
      <c r="AE14180" t="s">
        <v>35399</v>
      </c>
    </row>
    <row r="14181" spans="1:31" ht="15" customHeight="1">
      <c r="A14181" s="1">
        <v>14180</v>
      </c>
      <c r="B14181" s="1" t="s">
        <v>54</v>
      </c>
      <c r="C14181" s="1" t="s">
        <v>16783</v>
      </c>
      <c r="D14181" s="9" t="s">
        <v>2169</v>
      </c>
      <c r="E14181" s="9" t="s">
        <v>5472</v>
      </c>
      <c r="F14181" s="9" t="s">
        <v>29061</v>
      </c>
      <c r="G14181" s="17">
        <v>91600019941</v>
      </c>
      <c r="H14181" s="9" t="s">
        <v>15</v>
      </c>
      <c r="I14181" s="1" t="s">
        <v>9</v>
      </c>
      <c r="J14181" s="4" t="s">
        <v>47303</v>
      </c>
      <c r="K14181" s="3" t="s">
        <v>42</v>
      </c>
      <c r="L14181" s="4" t="s">
        <v>47303</v>
      </c>
      <c r="M14181" s="4" t="s">
        <v>14137</v>
      </c>
      <c r="N14181" s="3" t="str">
        <f>J14181</f>
        <v>[50 lacs - 75 lacs]</v>
      </c>
      <c r="O14181" s="4" t="s">
        <v>13</v>
      </c>
      <c r="P14181" s="3" t="s">
        <v>47303</v>
      </c>
      <c r="Q14181" s="11"/>
      <c r="R14181" s="4"/>
      <c r="S14181" s="11"/>
      <c r="T14181" s="4"/>
      <c r="U14181" s="11"/>
      <c r="V14181" s="4"/>
      <c r="W14181" s="11"/>
      <c r="X14181" s="4"/>
      <c r="Y14181" s="11"/>
      <c r="Z14181" s="4"/>
      <c r="AA14181" s="1" t="s">
        <v>16</v>
      </c>
      <c r="AC14181" s="23" t="s">
        <v>37882</v>
      </c>
      <c r="AD14181" s="23" t="s">
        <v>40440</v>
      </c>
      <c r="AE14181" t="s">
        <v>35409</v>
      </c>
    </row>
    <row r="14182" spans="1:31" ht="15" customHeight="1">
      <c r="A14182" s="1">
        <v>14181</v>
      </c>
      <c r="B14182" s="1" t="s">
        <v>54</v>
      </c>
      <c r="C14182" s="1" t="s">
        <v>16784</v>
      </c>
      <c r="D14182" s="9" t="s">
        <v>699</v>
      </c>
      <c r="E14182" s="9" t="s">
        <v>217</v>
      </c>
      <c r="F14182" s="9" t="s">
        <v>32950</v>
      </c>
      <c r="G14182" s="17">
        <v>9191946464</v>
      </c>
      <c r="H14182" s="9" t="s">
        <v>15</v>
      </c>
      <c r="I14182" s="1" t="s">
        <v>41</v>
      </c>
      <c r="J14182" s="4" t="s">
        <v>47303</v>
      </c>
      <c r="K14182" s="3" t="s">
        <v>17</v>
      </c>
      <c r="L14182" s="4" t="s">
        <v>47303</v>
      </c>
      <c r="M14182" s="11"/>
      <c r="N14182" s="4"/>
      <c r="O14182" s="11"/>
      <c r="P14182" s="4"/>
      <c r="Q14182" s="11"/>
      <c r="R14182" s="4"/>
      <c r="S14182" s="11"/>
      <c r="T14182" s="4"/>
      <c r="U14182" s="11"/>
      <c r="V14182" s="4"/>
      <c r="W14182" s="11"/>
      <c r="X14182" s="4"/>
      <c r="Y14182" s="11"/>
      <c r="Z14182" s="4"/>
      <c r="AA14182" s="1" t="s">
        <v>16</v>
      </c>
      <c r="AC14182" s="23" t="s">
        <v>37882</v>
      </c>
      <c r="AD14182" s="23" t="s">
        <v>40440</v>
      </c>
      <c r="AE14182" t="s">
        <v>35399</v>
      </c>
    </row>
    <row r="14183" spans="1:31" ht="15" customHeight="1">
      <c r="A14183" s="1">
        <v>14182</v>
      </c>
      <c r="B14183" s="1" t="s">
        <v>54</v>
      </c>
      <c r="C14183" s="1" t="s">
        <v>16785</v>
      </c>
      <c r="D14183" s="9" t="s">
        <v>13035</v>
      </c>
      <c r="E14183" s="9" t="s">
        <v>78</v>
      </c>
      <c r="F14183" s="9" t="s">
        <v>29062</v>
      </c>
      <c r="G14183" s="17">
        <v>919449644644</v>
      </c>
      <c r="H14183" s="9" t="s">
        <v>132</v>
      </c>
      <c r="I14183" s="1" t="s">
        <v>41</v>
      </c>
      <c r="J14183" s="4" t="s">
        <v>47303</v>
      </c>
      <c r="K14183" s="3" t="s">
        <v>42</v>
      </c>
      <c r="L14183" s="4" t="s">
        <v>47303</v>
      </c>
      <c r="M14183" s="11"/>
      <c r="N14183" s="4"/>
      <c r="O14183" s="11"/>
      <c r="P14183" s="4"/>
      <c r="Q14183" s="11"/>
      <c r="R14183" s="4"/>
      <c r="S14183" s="11"/>
      <c r="T14183" s="4"/>
      <c r="U14183" s="11"/>
      <c r="V14183" s="4"/>
      <c r="W14183" s="11"/>
      <c r="X14183" s="4"/>
      <c r="Y14183" s="11"/>
      <c r="Z14183" s="4"/>
      <c r="AA14183" s="1" t="s">
        <v>16</v>
      </c>
      <c r="AC14183" s="23" t="s">
        <v>37882</v>
      </c>
      <c r="AD14183" s="23" t="s">
        <v>40440</v>
      </c>
      <c r="AE14183" t="s">
        <v>35394</v>
      </c>
    </row>
    <row r="14184" spans="1:31" ht="15" customHeight="1">
      <c r="A14184" s="1">
        <v>14183</v>
      </c>
      <c r="B14184" s="1" t="s">
        <v>54</v>
      </c>
      <c r="C14184" s="1" t="s">
        <v>16791</v>
      </c>
      <c r="D14184" s="9" t="s">
        <v>36270</v>
      </c>
      <c r="E14184" s="9" t="s">
        <v>139</v>
      </c>
      <c r="F14184" s="9" t="s">
        <v>29066</v>
      </c>
      <c r="G14184" s="17">
        <v>919490094</v>
      </c>
      <c r="H14184" s="9" t="s">
        <v>15</v>
      </c>
      <c r="I14184" s="1" t="s">
        <v>62</v>
      </c>
      <c r="J14184" s="4" t="s">
        <v>47303</v>
      </c>
      <c r="K14184" s="11" t="s">
        <v>13</v>
      </c>
      <c r="L14184" s="4" t="s">
        <v>47303</v>
      </c>
      <c r="M14184" s="11"/>
      <c r="N14184" s="4"/>
      <c r="O14184" s="11"/>
      <c r="P14184" s="4"/>
      <c r="Q14184" s="11"/>
      <c r="R14184" s="4"/>
      <c r="S14184" s="11"/>
      <c r="T14184" s="4"/>
      <c r="U14184" s="11"/>
      <c r="V14184" s="4"/>
      <c r="W14184" s="11"/>
      <c r="X14184" s="4"/>
      <c r="Y14184" s="11"/>
      <c r="Z14184" s="4"/>
      <c r="AA14184" s="1" t="s">
        <v>16</v>
      </c>
      <c r="AC14184" s="23" t="s">
        <v>37882</v>
      </c>
      <c r="AD14184" s="23" t="s">
        <v>40440</v>
      </c>
      <c r="AE14184" t="s">
        <v>35399</v>
      </c>
    </row>
    <row r="14185" spans="1:31" ht="15" customHeight="1">
      <c r="A14185" s="1">
        <v>14184</v>
      </c>
      <c r="B14185" s="1" t="s">
        <v>54</v>
      </c>
      <c r="C14185" s="1" t="s">
        <v>16792</v>
      </c>
      <c r="D14185" s="9" t="s">
        <v>16250</v>
      </c>
      <c r="E14185" s="9" t="s">
        <v>8098</v>
      </c>
      <c r="F14185" s="9" t="s">
        <v>32952</v>
      </c>
      <c r="G14185" s="17">
        <v>91446096104</v>
      </c>
      <c r="H14185" s="9" t="s">
        <v>8</v>
      </c>
      <c r="I14185" s="1" t="s">
        <v>41</v>
      </c>
      <c r="J14185" s="4" t="s">
        <v>47303</v>
      </c>
      <c r="K14185" s="3" t="s">
        <v>17</v>
      </c>
      <c r="L14185" s="4" t="s">
        <v>47303</v>
      </c>
      <c r="M14185" s="11"/>
      <c r="N14185" s="4"/>
      <c r="O14185" s="11"/>
      <c r="P14185" s="4"/>
      <c r="Q14185" s="11"/>
      <c r="R14185" s="4"/>
      <c r="S14185" s="11"/>
      <c r="T14185" s="4"/>
      <c r="U14185" s="11"/>
      <c r="V14185" s="4"/>
      <c r="W14185" s="11"/>
      <c r="X14185" s="4"/>
      <c r="Y14185" s="11"/>
      <c r="Z14185" s="4"/>
      <c r="AA14185" s="1" t="s">
        <v>16</v>
      </c>
      <c r="AC14185" s="23" t="s">
        <v>37882</v>
      </c>
      <c r="AD14185" s="23" t="s">
        <v>40440</v>
      </c>
      <c r="AE14185" t="s">
        <v>35394</v>
      </c>
    </row>
    <row r="14186" spans="1:31" ht="15" customHeight="1">
      <c r="A14186" s="1">
        <v>14185</v>
      </c>
      <c r="B14186" s="1" t="s">
        <v>54</v>
      </c>
      <c r="C14186" s="1" t="s">
        <v>16793</v>
      </c>
      <c r="D14186" s="9" t="s">
        <v>4226</v>
      </c>
      <c r="E14186" s="9" t="s">
        <v>217</v>
      </c>
      <c r="F14186" s="9" t="s">
        <v>29067</v>
      </c>
      <c r="G14186" s="17">
        <v>919904066966</v>
      </c>
      <c r="H14186" s="9" t="s">
        <v>8</v>
      </c>
      <c r="I14186" s="1" t="s">
        <v>41</v>
      </c>
      <c r="J14186" s="4" t="s">
        <v>47303</v>
      </c>
      <c r="K14186" s="3" t="s">
        <v>17</v>
      </c>
      <c r="L14186" s="4" t="s">
        <v>47303</v>
      </c>
      <c r="M14186" s="4" t="s">
        <v>42</v>
      </c>
      <c r="N14186" s="3" t="str">
        <f t="shared" ref="N14186:N14187" si="577">J14186</f>
        <v>[50 lacs - 75 lacs]</v>
      </c>
      <c r="O14186" s="11"/>
      <c r="P14186" s="4"/>
      <c r="Q14186" s="11"/>
      <c r="R14186" s="4"/>
      <c r="S14186" s="11"/>
      <c r="T14186" s="4"/>
      <c r="U14186" s="11"/>
      <c r="V14186" s="4"/>
      <c r="W14186" s="11"/>
      <c r="X14186" s="4"/>
      <c r="Y14186" s="11"/>
      <c r="Z14186" s="4"/>
      <c r="AA14186" s="1" t="s">
        <v>16</v>
      </c>
      <c r="AC14186" s="23" t="s">
        <v>37882</v>
      </c>
      <c r="AD14186" s="23" t="s">
        <v>40440</v>
      </c>
      <c r="AE14186" t="s">
        <v>35409</v>
      </c>
    </row>
    <row r="14187" spans="1:31" ht="15" customHeight="1">
      <c r="A14187" s="1">
        <v>14186</v>
      </c>
      <c r="B14187" s="1" t="s">
        <v>54</v>
      </c>
      <c r="C14187" s="1" t="s">
        <v>16797</v>
      </c>
      <c r="D14187" s="9" t="s">
        <v>699</v>
      </c>
      <c r="E14187" s="9" t="s">
        <v>3187</v>
      </c>
      <c r="F14187" s="9" t="s">
        <v>35015</v>
      </c>
      <c r="G14187" s="17">
        <v>919446164609</v>
      </c>
      <c r="H14187" s="9" t="s">
        <v>8</v>
      </c>
      <c r="I14187" s="1" t="s">
        <v>41</v>
      </c>
      <c r="J14187" s="4" t="s">
        <v>47303</v>
      </c>
      <c r="K14187" s="3" t="s">
        <v>17</v>
      </c>
      <c r="L14187" s="4" t="s">
        <v>47303</v>
      </c>
      <c r="M14187" s="4" t="s">
        <v>42</v>
      </c>
      <c r="N14187" s="3" t="str">
        <f t="shared" si="577"/>
        <v>[50 lacs - 75 lacs]</v>
      </c>
      <c r="O14187" s="4" t="s">
        <v>14137</v>
      </c>
      <c r="P14187" s="3" t="s">
        <v>47303</v>
      </c>
      <c r="Q14187" s="11"/>
      <c r="R14187" s="4"/>
      <c r="S14187" s="11"/>
      <c r="T14187" s="4"/>
      <c r="U14187" s="11"/>
      <c r="V14187" s="4"/>
      <c r="W14187" s="11"/>
      <c r="X14187" s="4"/>
      <c r="Y14187" s="11"/>
      <c r="Z14187" s="4"/>
      <c r="AA14187" s="1" t="s">
        <v>16</v>
      </c>
      <c r="AC14187" s="23" t="s">
        <v>37882</v>
      </c>
      <c r="AD14187" s="23" t="s">
        <v>40440</v>
      </c>
      <c r="AE14187" t="s">
        <v>35409</v>
      </c>
    </row>
    <row r="14188" spans="1:31" ht="15" customHeight="1">
      <c r="A14188" s="1">
        <v>14187</v>
      </c>
      <c r="B14188" s="1" t="s">
        <v>54</v>
      </c>
      <c r="C14188" s="1" t="s">
        <v>16802</v>
      </c>
      <c r="D14188" s="9" t="s">
        <v>1369</v>
      </c>
      <c r="E14188" s="9" t="s">
        <v>139</v>
      </c>
      <c r="F14188" s="9" t="s">
        <v>29069</v>
      </c>
      <c r="G14188" s="17">
        <v>919444646404</v>
      </c>
      <c r="H14188" s="9" t="s">
        <v>8</v>
      </c>
      <c r="I14188" s="1" t="s">
        <v>62</v>
      </c>
      <c r="J14188" s="4" t="s">
        <v>47303</v>
      </c>
      <c r="K14188" s="3" t="s">
        <v>42</v>
      </c>
      <c r="L14188" s="4" t="s">
        <v>47303</v>
      </c>
      <c r="M14188" s="11"/>
      <c r="N14188" s="4"/>
      <c r="O14188" s="11"/>
      <c r="P14188" s="4"/>
      <c r="Q14188" s="11"/>
      <c r="R14188" s="4"/>
      <c r="S14188" s="11"/>
      <c r="T14188" s="4"/>
      <c r="U14188" s="11"/>
      <c r="V14188" s="4"/>
      <c r="W14188" s="11"/>
      <c r="X14188" s="4"/>
      <c r="Y14188" s="11"/>
      <c r="Z14188" s="4"/>
      <c r="AA14188" s="1" t="s">
        <v>16</v>
      </c>
      <c r="AC14188" s="23" t="s">
        <v>37882</v>
      </c>
      <c r="AD14188" s="23" t="s">
        <v>40440</v>
      </c>
      <c r="AE14188" t="s">
        <v>35409</v>
      </c>
    </row>
    <row r="14189" spans="1:31" ht="15" customHeight="1">
      <c r="A14189" s="1">
        <v>14188</v>
      </c>
      <c r="B14189" s="1" t="s">
        <v>54</v>
      </c>
      <c r="C14189" s="1" t="s">
        <v>16803</v>
      </c>
      <c r="D14189" s="9" t="s">
        <v>359</v>
      </c>
      <c r="E14189" s="9" t="s">
        <v>40</v>
      </c>
      <c r="F14189" s="9" t="s">
        <v>20961</v>
      </c>
      <c r="G14189" s="17">
        <v>91964499699</v>
      </c>
      <c r="H14189" s="9" t="s">
        <v>132</v>
      </c>
      <c r="I14189" s="1" t="s">
        <v>62</v>
      </c>
      <c r="J14189" s="4" t="s">
        <v>47303</v>
      </c>
      <c r="K14189" s="11" t="s">
        <v>14137</v>
      </c>
      <c r="L14189" s="4" t="s">
        <v>47303</v>
      </c>
      <c r="M14189" s="11"/>
      <c r="N14189" s="4"/>
      <c r="O14189" s="11"/>
      <c r="P14189" s="4"/>
      <c r="Q14189" s="11"/>
      <c r="R14189" s="4"/>
      <c r="S14189" s="11"/>
      <c r="T14189" s="4"/>
      <c r="U14189" s="11"/>
      <c r="V14189" s="4"/>
      <c r="W14189" s="11"/>
      <c r="X14189" s="4"/>
      <c r="Y14189" s="11"/>
      <c r="Z14189" s="4"/>
      <c r="AA14189" s="1" t="s">
        <v>16</v>
      </c>
      <c r="AC14189" s="23" t="s">
        <v>37882</v>
      </c>
      <c r="AD14189" s="23" t="s">
        <v>40440</v>
      </c>
      <c r="AE14189" t="s">
        <v>35410</v>
      </c>
    </row>
    <row r="14190" spans="1:31" ht="15" customHeight="1">
      <c r="A14190" s="1">
        <v>14189</v>
      </c>
      <c r="B14190" s="1" t="s">
        <v>54</v>
      </c>
      <c r="C14190" s="1" t="s">
        <v>16818</v>
      </c>
      <c r="D14190" s="9" t="s">
        <v>5407</v>
      </c>
      <c r="E14190" s="9" t="s">
        <v>16256</v>
      </c>
      <c r="F14190" s="9" t="s">
        <v>29077</v>
      </c>
      <c r="G14190" s="17">
        <v>9191496441</v>
      </c>
      <c r="H14190" s="9" t="s">
        <v>8</v>
      </c>
      <c r="I14190" s="1" t="s">
        <v>9</v>
      </c>
      <c r="J14190" s="4" t="s">
        <v>47303</v>
      </c>
      <c r="K14190" s="3" t="s">
        <v>17</v>
      </c>
      <c r="L14190" s="4" t="s">
        <v>47303</v>
      </c>
      <c r="M14190" s="11"/>
      <c r="N14190" s="4"/>
      <c r="O14190" s="11"/>
      <c r="P14190" s="4"/>
      <c r="Q14190" s="11"/>
      <c r="R14190" s="4"/>
      <c r="S14190" s="11"/>
      <c r="T14190" s="4"/>
      <c r="U14190" s="11"/>
      <c r="V14190" s="4"/>
      <c r="W14190" s="11"/>
      <c r="X14190" s="4"/>
      <c r="Y14190" s="11"/>
      <c r="Z14190" s="4"/>
      <c r="AA14190" s="1" t="s">
        <v>16</v>
      </c>
      <c r="AC14190" s="23" t="s">
        <v>37882</v>
      </c>
      <c r="AD14190" s="23" t="s">
        <v>40440</v>
      </c>
      <c r="AE14190" t="s">
        <v>35394</v>
      </c>
    </row>
    <row r="14191" spans="1:31" ht="15" customHeight="1">
      <c r="A14191" s="1">
        <v>14190</v>
      </c>
      <c r="B14191" s="1" t="s">
        <v>54</v>
      </c>
      <c r="C14191" s="1" t="s">
        <v>16821</v>
      </c>
      <c r="D14191" s="9" t="s">
        <v>3515</v>
      </c>
      <c r="E14191" s="9" t="s">
        <v>1746</v>
      </c>
      <c r="F14191" s="9" t="s">
        <v>29079</v>
      </c>
      <c r="G14191" s="17">
        <v>914446616</v>
      </c>
      <c r="H14191" s="9" t="s">
        <v>20</v>
      </c>
      <c r="I14191" s="1" t="s">
        <v>62</v>
      </c>
      <c r="J14191" s="4" t="s">
        <v>47303</v>
      </c>
      <c r="K14191" s="11" t="s">
        <v>14137</v>
      </c>
      <c r="L14191" s="4" t="s">
        <v>47303</v>
      </c>
      <c r="M14191" s="11"/>
      <c r="N14191" s="4"/>
      <c r="O14191" s="11"/>
      <c r="P14191" s="4"/>
      <c r="Q14191" s="11"/>
      <c r="R14191" s="4"/>
      <c r="S14191" s="11"/>
      <c r="T14191" s="4"/>
      <c r="U14191" s="11"/>
      <c r="V14191" s="4"/>
      <c r="W14191" s="11"/>
      <c r="X14191" s="4"/>
      <c r="Y14191" s="11"/>
      <c r="Z14191" s="4"/>
      <c r="AA14191" s="1" t="s">
        <v>16</v>
      </c>
      <c r="AC14191" s="23" t="s">
        <v>37882</v>
      </c>
      <c r="AD14191" s="23" t="s">
        <v>40440</v>
      </c>
      <c r="AE14191" t="s">
        <v>35399</v>
      </c>
    </row>
    <row r="14192" spans="1:31" ht="15" customHeight="1">
      <c r="A14192" s="1">
        <v>14191</v>
      </c>
      <c r="B14192" s="1" t="s">
        <v>54</v>
      </c>
      <c r="C14192" s="1" t="s">
        <v>16822</v>
      </c>
      <c r="D14192" s="9" t="s">
        <v>3940</v>
      </c>
      <c r="E14192" s="9" t="s">
        <v>2222</v>
      </c>
      <c r="F14192" s="9" t="s">
        <v>32960</v>
      </c>
      <c r="G14192" s="17">
        <v>9144019466</v>
      </c>
      <c r="H14192" s="9" t="s">
        <v>20</v>
      </c>
      <c r="I14192" s="1" t="s">
        <v>62</v>
      </c>
      <c r="J14192" s="4" t="s">
        <v>47303</v>
      </c>
      <c r="K14192" s="3" t="s">
        <v>42</v>
      </c>
      <c r="L14192" s="4" t="s">
        <v>47303</v>
      </c>
      <c r="M14192" s="11"/>
      <c r="N14192" s="4"/>
      <c r="O14192" s="11"/>
      <c r="P14192" s="4"/>
      <c r="Q14192" s="11"/>
      <c r="R14192" s="4"/>
      <c r="S14192" s="11"/>
      <c r="T14192" s="4"/>
      <c r="U14192" s="11"/>
      <c r="V14192" s="4"/>
      <c r="W14192" s="11"/>
      <c r="X14192" s="4"/>
      <c r="Y14192" s="11"/>
      <c r="Z14192" s="4"/>
      <c r="AA14192" s="1" t="s">
        <v>16</v>
      </c>
      <c r="AC14192" s="23" t="s">
        <v>37882</v>
      </c>
      <c r="AD14192" s="23" t="s">
        <v>40440</v>
      </c>
      <c r="AE14192" t="s">
        <v>35399</v>
      </c>
    </row>
    <row r="14193" spans="1:31" ht="15" customHeight="1">
      <c r="A14193" s="1">
        <v>14192</v>
      </c>
      <c r="B14193" s="1" t="s">
        <v>54</v>
      </c>
      <c r="C14193" s="1" t="s">
        <v>16823</v>
      </c>
      <c r="D14193" s="9" t="s">
        <v>1846</v>
      </c>
      <c r="E14193" s="9" t="s">
        <v>328</v>
      </c>
      <c r="F14193" s="9" t="s">
        <v>29080</v>
      </c>
      <c r="G14193" s="17">
        <v>91444044166</v>
      </c>
      <c r="H14193" s="9" t="s">
        <v>37</v>
      </c>
      <c r="I14193" s="1" t="s">
        <v>9</v>
      </c>
      <c r="J14193" s="4" t="s">
        <v>47303</v>
      </c>
      <c r="K14193" s="3" t="s">
        <v>42</v>
      </c>
      <c r="L14193" s="4" t="s">
        <v>47303</v>
      </c>
      <c r="M14193" s="4" t="s">
        <v>14136</v>
      </c>
      <c r="N14193" s="3" t="str">
        <f>J14193</f>
        <v>[50 lacs - 75 lacs]</v>
      </c>
      <c r="O14193" s="11"/>
      <c r="P14193" s="4"/>
      <c r="Q14193" s="11"/>
      <c r="R14193" s="4"/>
      <c r="S14193" s="11"/>
      <c r="T14193" s="4"/>
      <c r="U14193" s="11"/>
      <c r="V14193" s="4"/>
      <c r="W14193" s="11"/>
      <c r="X14193" s="4"/>
      <c r="Y14193" s="11"/>
      <c r="Z14193" s="4"/>
      <c r="AA14193" s="1" t="s">
        <v>16</v>
      </c>
      <c r="AC14193" s="23" t="s">
        <v>37882</v>
      </c>
      <c r="AD14193" s="23" t="s">
        <v>40440</v>
      </c>
      <c r="AE14193" t="s">
        <v>35394</v>
      </c>
    </row>
    <row r="14194" spans="1:31" ht="15" customHeight="1">
      <c r="A14194" s="1">
        <v>14193</v>
      </c>
      <c r="B14194" s="1" t="s">
        <v>54</v>
      </c>
      <c r="C14194" s="1" t="s">
        <v>16827</v>
      </c>
      <c r="D14194" s="9" t="s">
        <v>526</v>
      </c>
      <c r="E14194" s="9" t="s">
        <v>139</v>
      </c>
      <c r="F14194" s="9" t="s">
        <v>32961</v>
      </c>
      <c r="G14194" s="17">
        <v>91949444946</v>
      </c>
      <c r="H14194" s="9" t="s">
        <v>132</v>
      </c>
      <c r="I14194" s="1" t="s">
        <v>41</v>
      </c>
      <c r="J14194" s="4" t="s">
        <v>47303</v>
      </c>
      <c r="K14194" s="3" t="s">
        <v>42</v>
      </c>
      <c r="L14194" s="4" t="s">
        <v>47303</v>
      </c>
      <c r="M14194" s="11"/>
      <c r="N14194" s="4"/>
      <c r="O14194" s="11"/>
      <c r="P14194" s="4"/>
      <c r="Q14194" s="11"/>
      <c r="R14194" s="4"/>
      <c r="S14194" s="11"/>
      <c r="T14194" s="4"/>
      <c r="U14194" s="11"/>
      <c r="V14194" s="4"/>
      <c r="W14194" s="11"/>
      <c r="X14194" s="4"/>
      <c r="Y14194" s="11"/>
      <c r="Z14194" s="4"/>
      <c r="AA14194" s="1" t="s">
        <v>11</v>
      </c>
      <c r="AC14194" s="23" t="s">
        <v>37882</v>
      </c>
      <c r="AD14194" s="23" t="s">
        <v>40440</v>
      </c>
      <c r="AE14194" t="s">
        <v>35394</v>
      </c>
    </row>
    <row r="14195" spans="1:31" ht="15" customHeight="1">
      <c r="A14195" s="1">
        <v>14194</v>
      </c>
      <c r="B14195" s="1" t="s">
        <v>54</v>
      </c>
      <c r="C14195" s="1" t="s">
        <v>16828</v>
      </c>
      <c r="D14195" s="9" t="s">
        <v>1008</v>
      </c>
      <c r="E14195" s="9" t="s">
        <v>40</v>
      </c>
      <c r="F14195" s="9" t="s">
        <v>32962</v>
      </c>
      <c r="G14195" s="17">
        <v>919494144</v>
      </c>
      <c r="H14195" s="9" t="s">
        <v>15</v>
      </c>
      <c r="I14195" s="1" t="s">
        <v>62</v>
      </c>
      <c r="J14195" s="4" t="s">
        <v>47303</v>
      </c>
      <c r="K14195" s="11" t="s">
        <v>14137</v>
      </c>
      <c r="L14195" s="4" t="s">
        <v>47303</v>
      </c>
      <c r="M14195" s="11"/>
      <c r="N14195" s="4"/>
      <c r="O14195" s="11"/>
      <c r="P14195" s="4"/>
      <c r="Q14195" s="11"/>
      <c r="R14195" s="4"/>
      <c r="S14195" s="11"/>
      <c r="T14195" s="4"/>
      <c r="U14195" s="11"/>
      <c r="V14195" s="4"/>
      <c r="W14195" s="11"/>
      <c r="X14195" s="4"/>
      <c r="Y14195" s="11"/>
      <c r="Z14195" s="4"/>
      <c r="AA14195" s="1" t="s">
        <v>16</v>
      </c>
      <c r="AC14195" s="23" t="s">
        <v>37882</v>
      </c>
      <c r="AD14195" s="23" t="s">
        <v>40440</v>
      </c>
      <c r="AE14195" t="s">
        <v>35394</v>
      </c>
    </row>
    <row r="14196" spans="1:31" ht="15" customHeight="1">
      <c r="A14196" s="1">
        <v>14195</v>
      </c>
      <c r="B14196" s="1" t="s">
        <v>54</v>
      </c>
      <c r="C14196" s="1" t="s">
        <v>16831</v>
      </c>
      <c r="D14196" s="9" t="s">
        <v>2488</v>
      </c>
      <c r="E14196" s="9" t="s">
        <v>881</v>
      </c>
      <c r="F14196" s="9" t="s">
        <v>29084</v>
      </c>
      <c r="G14196" s="17">
        <v>9194449616</v>
      </c>
      <c r="H14196" s="9" t="s">
        <v>8</v>
      </c>
      <c r="I14196" s="1" t="s">
        <v>41</v>
      </c>
      <c r="J14196" s="4" t="s">
        <v>47303</v>
      </c>
      <c r="K14196" s="3" t="s">
        <v>17</v>
      </c>
      <c r="L14196" s="4" t="s">
        <v>47303</v>
      </c>
      <c r="M14196" s="4" t="s">
        <v>42</v>
      </c>
      <c r="N14196" s="3" t="str">
        <f t="shared" ref="N14196:N14198" si="578">J14196</f>
        <v>[50 lacs - 75 lacs]</v>
      </c>
      <c r="O14196" s="11"/>
      <c r="P14196" s="4"/>
      <c r="Q14196" s="11"/>
      <c r="R14196" s="4"/>
      <c r="S14196" s="11"/>
      <c r="T14196" s="4"/>
      <c r="U14196" s="11"/>
      <c r="V14196" s="4"/>
      <c r="W14196" s="11"/>
      <c r="X14196" s="4"/>
      <c r="Y14196" s="11"/>
      <c r="Z14196" s="4"/>
      <c r="AA14196" s="1" t="s">
        <v>16</v>
      </c>
      <c r="AC14196" s="23" t="s">
        <v>37882</v>
      </c>
      <c r="AD14196" s="23" t="s">
        <v>40440</v>
      </c>
      <c r="AE14196" t="s">
        <v>35399</v>
      </c>
    </row>
    <row r="14197" spans="1:31" ht="15" customHeight="1">
      <c r="A14197" s="1">
        <v>14196</v>
      </c>
      <c r="B14197" s="1" t="s">
        <v>54</v>
      </c>
      <c r="C14197" s="1" t="s">
        <v>16832</v>
      </c>
      <c r="D14197" s="9" t="s">
        <v>494</v>
      </c>
      <c r="E14197" s="9" t="s">
        <v>447</v>
      </c>
      <c r="F14197" s="9" t="s">
        <v>29085</v>
      </c>
      <c r="G14197" s="17">
        <v>9194949466</v>
      </c>
      <c r="H14197" s="9" t="s">
        <v>20</v>
      </c>
      <c r="I14197" s="1" t="s">
        <v>62</v>
      </c>
      <c r="J14197" s="4" t="s">
        <v>47303</v>
      </c>
      <c r="K14197" s="3" t="s">
        <v>17</v>
      </c>
      <c r="L14197" s="4" t="s">
        <v>47303</v>
      </c>
      <c r="M14197" s="4" t="s">
        <v>42</v>
      </c>
      <c r="N14197" s="3" t="str">
        <f t="shared" si="578"/>
        <v>[50 lacs - 75 lacs]</v>
      </c>
      <c r="O14197" s="4" t="s">
        <v>14137</v>
      </c>
      <c r="P14197" s="3" t="s">
        <v>47303</v>
      </c>
      <c r="Q14197" s="4" t="s">
        <v>13</v>
      </c>
      <c r="R14197" s="3" t="s">
        <v>47303</v>
      </c>
      <c r="S14197" s="11"/>
      <c r="T14197" s="4"/>
      <c r="U14197" s="11"/>
      <c r="V14197" s="4"/>
      <c r="W14197" s="11"/>
      <c r="X14197" s="4"/>
      <c r="Y14197" s="11"/>
      <c r="Z14197" s="4"/>
      <c r="AA14197" s="1" t="s">
        <v>16</v>
      </c>
      <c r="AC14197" s="23" t="s">
        <v>37882</v>
      </c>
      <c r="AD14197" s="23" t="s">
        <v>40440</v>
      </c>
      <c r="AE14197" t="s">
        <v>35394</v>
      </c>
    </row>
    <row r="14198" spans="1:31" ht="15" customHeight="1">
      <c r="A14198" s="1">
        <v>14197</v>
      </c>
      <c r="B14198" s="1" t="s">
        <v>54</v>
      </c>
      <c r="C14198" s="1" t="s">
        <v>16834</v>
      </c>
      <c r="D14198" s="9" t="s">
        <v>1667</v>
      </c>
      <c r="E14198" s="9" t="s">
        <v>139</v>
      </c>
      <c r="F14198" s="9" t="s">
        <v>29087</v>
      </c>
      <c r="G14198" s="17">
        <v>9196644464</v>
      </c>
      <c r="H14198" s="9" t="s">
        <v>132</v>
      </c>
      <c r="I14198" s="1" t="s">
        <v>9</v>
      </c>
      <c r="J14198" s="4" t="s">
        <v>47303</v>
      </c>
      <c r="K14198" s="3" t="s">
        <v>17</v>
      </c>
      <c r="L14198" s="4" t="s">
        <v>47303</v>
      </c>
      <c r="M14198" s="4" t="s">
        <v>42</v>
      </c>
      <c r="N14198" s="3" t="str">
        <f t="shared" si="578"/>
        <v>[50 lacs - 75 lacs]</v>
      </c>
      <c r="O14198" s="11"/>
      <c r="P14198" s="4"/>
      <c r="Q14198" s="11"/>
      <c r="R14198" s="4"/>
      <c r="S14198" s="11"/>
      <c r="T14198" s="4"/>
      <c r="U14198" s="11"/>
      <c r="V14198" s="4"/>
      <c r="W14198" s="11"/>
      <c r="X14198" s="4"/>
      <c r="Y14198" s="11"/>
      <c r="Z14198" s="4"/>
      <c r="AA14198" s="1" t="s">
        <v>16</v>
      </c>
      <c r="AC14198" s="23" t="s">
        <v>37882</v>
      </c>
      <c r="AD14198" s="23" t="s">
        <v>40440</v>
      </c>
      <c r="AE14198" t="s">
        <v>35409</v>
      </c>
    </row>
    <row r="14199" spans="1:31" ht="15" customHeight="1">
      <c r="A14199" s="1">
        <v>14198</v>
      </c>
      <c r="B14199" s="1" t="s">
        <v>54</v>
      </c>
      <c r="C14199" s="1" t="s">
        <v>16843</v>
      </c>
      <c r="D14199" s="9" t="s">
        <v>36271</v>
      </c>
      <c r="E14199" s="9" t="s">
        <v>19</v>
      </c>
      <c r="F14199" s="9" t="s">
        <v>16260</v>
      </c>
      <c r="G14199" s="17">
        <v>91944661949</v>
      </c>
      <c r="H14199" s="9" t="s">
        <v>20</v>
      </c>
      <c r="I14199" s="1" t="s">
        <v>41</v>
      </c>
      <c r="J14199" s="4" t="s">
        <v>47303</v>
      </c>
      <c r="K14199" s="3" t="s">
        <v>17</v>
      </c>
      <c r="L14199" s="4" t="s">
        <v>47303</v>
      </c>
      <c r="M14199" s="11"/>
      <c r="N14199" s="4"/>
      <c r="O14199" s="11"/>
      <c r="P14199" s="4"/>
      <c r="Q14199" s="11"/>
      <c r="R14199" s="4"/>
      <c r="S14199" s="11"/>
      <c r="T14199" s="4"/>
      <c r="U14199" s="11"/>
      <c r="V14199" s="4"/>
      <c r="W14199" s="11"/>
      <c r="X14199" s="4"/>
      <c r="Y14199" s="11"/>
      <c r="Z14199" s="4"/>
      <c r="AA14199" s="1" t="s">
        <v>16</v>
      </c>
      <c r="AC14199" s="23" t="s">
        <v>37882</v>
      </c>
      <c r="AD14199" s="23" t="s">
        <v>40440</v>
      </c>
      <c r="AE14199" t="s">
        <v>35409</v>
      </c>
    </row>
    <row r="14200" spans="1:31" ht="15" customHeight="1">
      <c r="A14200" s="1">
        <v>14199</v>
      </c>
      <c r="B14200" s="1" t="s">
        <v>54</v>
      </c>
      <c r="C14200" s="1" t="s">
        <v>16844</v>
      </c>
      <c r="D14200" s="9" t="s">
        <v>4635</v>
      </c>
      <c r="E14200" s="9" t="s">
        <v>40</v>
      </c>
      <c r="F14200" s="9" t="s">
        <v>29091</v>
      </c>
      <c r="G14200" s="17">
        <v>91964460944</v>
      </c>
      <c r="H14200" s="9" t="s">
        <v>8</v>
      </c>
      <c r="I14200" s="1" t="s">
        <v>62</v>
      </c>
      <c r="J14200" s="4" t="s">
        <v>47303</v>
      </c>
      <c r="K14200" s="3" t="s">
        <v>17</v>
      </c>
      <c r="L14200" s="4" t="s">
        <v>47303</v>
      </c>
      <c r="M14200" s="11"/>
      <c r="N14200" s="4"/>
      <c r="O14200" s="11"/>
      <c r="P14200" s="4"/>
      <c r="Q14200" s="11"/>
      <c r="R14200" s="4"/>
      <c r="S14200" s="11"/>
      <c r="T14200" s="4"/>
      <c r="U14200" s="11"/>
      <c r="V14200" s="4"/>
      <c r="W14200" s="11"/>
      <c r="X14200" s="4"/>
      <c r="Y14200" s="11"/>
      <c r="Z14200" s="4"/>
      <c r="AA14200" s="1" t="s">
        <v>11</v>
      </c>
      <c r="AC14200" s="23" t="s">
        <v>37882</v>
      </c>
      <c r="AD14200" s="23" t="s">
        <v>40440</v>
      </c>
      <c r="AE14200" t="s">
        <v>35410</v>
      </c>
    </row>
    <row r="14201" spans="1:31" ht="15" customHeight="1">
      <c r="A14201" s="1">
        <v>14200</v>
      </c>
      <c r="B14201" s="1" t="s">
        <v>54</v>
      </c>
      <c r="C14201" s="1" t="s">
        <v>16845</v>
      </c>
      <c r="D14201" s="9" t="s">
        <v>2709</v>
      </c>
      <c r="E14201" s="9" t="s">
        <v>414</v>
      </c>
      <c r="F14201" s="9" t="s">
        <v>29092</v>
      </c>
      <c r="G14201" s="17">
        <v>91949446464</v>
      </c>
      <c r="H14201" s="9" t="s">
        <v>8</v>
      </c>
      <c r="I14201" s="1" t="s">
        <v>62</v>
      </c>
      <c r="J14201" s="4" t="s">
        <v>47303</v>
      </c>
      <c r="K14201" s="3" t="s">
        <v>17</v>
      </c>
      <c r="L14201" s="4" t="s">
        <v>47303</v>
      </c>
      <c r="M14201" s="11"/>
      <c r="N14201" s="4"/>
      <c r="O14201" s="11"/>
      <c r="P14201" s="4"/>
      <c r="Q14201" s="11"/>
      <c r="R14201" s="4"/>
      <c r="S14201" s="11"/>
      <c r="T14201" s="4"/>
      <c r="U14201" s="11"/>
      <c r="V14201" s="4"/>
      <c r="W14201" s="11"/>
      <c r="X14201" s="4"/>
      <c r="Y14201" s="11"/>
      <c r="Z14201" s="4"/>
      <c r="AA14201" s="1" t="s">
        <v>16</v>
      </c>
      <c r="AC14201" s="23" t="s">
        <v>37882</v>
      </c>
      <c r="AD14201" s="23" t="s">
        <v>40440</v>
      </c>
      <c r="AE14201" t="s">
        <v>35410</v>
      </c>
    </row>
    <row r="14202" spans="1:31" ht="15" customHeight="1">
      <c r="A14202" s="1">
        <v>14201</v>
      </c>
      <c r="B14202" s="1" t="s">
        <v>54</v>
      </c>
      <c r="C14202" s="1" t="s">
        <v>16847</v>
      </c>
      <c r="D14202" s="9" t="s">
        <v>1636</v>
      </c>
      <c r="E14202" s="9" t="s">
        <v>881</v>
      </c>
      <c r="F14202" s="9" t="s">
        <v>29094</v>
      </c>
      <c r="G14202" s="17">
        <v>919494464491</v>
      </c>
      <c r="H14202" s="9" t="s">
        <v>8</v>
      </c>
      <c r="I14202" s="1" t="s">
        <v>9</v>
      </c>
      <c r="J14202" s="4" t="s">
        <v>47303</v>
      </c>
      <c r="K14202" s="3" t="s">
        <v>42</v>
      </c>
      <c r="L14202" s="4" t="s">
        <v>47303</v>
      </c>
      <c r="M14202" s="11"/>
      <c r="N14202" s="4"/>
      <c r="O14202" s="11"/>
      <c r="P14202" s="4"/>
      <c r="Q14202" s="11"/>
      <c r="R14202" s="4"/>
      <c r="S14202" s="11"/>
      <c r="T14202" s="4"/>
      <c r="U14202" s="11"/>
      <c r="V14202" s="4"/>
      <c r="W14202" s="11"/>
      <c r="X14202" s="4"/>
      <c r="Y14202" s="11"/>
      <c r="Z14202" s="4"/>
      <c r="AA14202" s="1" t="s">
        <v>16</v>
      </c>
      <c r="AC14202" s="23" t="s">
        <v>37882</v>
      </c>
      <c r="AD14202" s="23" t="s">
        <v>40440</v>
      </c>
      <c r="AE14202" t="s">
        <v>35410</v>
      </c>
    </row>
    <row r="14203" spans="1:31" ht="15" customHeight="1">
      <c r="A14203" s="1">
        <v>14202</v>
      </c>
      <c r="B14203" s="1" t="s">
        <v>54</v>
      </c>
      <c r="C14203" s="1" t="s">
        <v>16851</v>
      </c>
      <c r="D14203" s="9" t="s">
        <v>1169</v>
      </c>
      <c r="E14203" s="9" t="s">
        <v>5056</v>
      </c>
      <c r="F14203" s="9" t="s">
        <v>32964</v>
      </c>
      <c r="G14203" s="17">
        <v>919466944914</v>
      </c>
      <c r="H14203" s="9" t="s">
        <v>132</v>
      </c>
      <c r="I14203" s="1" t="s">
        <v>62</v>
      </c>
      <c r="J14203" s="4" t="s">
        <v>47303</v>
      </c>
      <c r="K14203" s="3" t="s">
        <v>42</v>
      </c>
      <c r="L14203" s="4" t="s">
        <v>47303</v>
      </c>
      <c r="M14203" s="11"/>
      <c r="N14203" s="4"/>
      <c r="O14203" s="11"/>
      <c r="P14203" s="4"/>
      <c r="Q14203" s="11"/>
      <c r="R14203" s="4"/>
      <c r="S14203" s="11"/>
      <c r="T14203" s="4"/>
      <c r="U14203" s="11"/>
      <c r="V14203" s="4"/>
      <c r="W14203" s="11"/>
      <c r="X14203" s="4"/>
      <c r="Y14203" s="11"/>
      <c r="Z14203" s="4"/>
      <c r="AA14203" s="1" t="s">
        <v>16</v>
      </c>
      <c r="AC14203" s="23" t="s">
        <v>37882</v>
      </c>
      <c r="AD14203" s="23" t="s">
        <v>40440</v>
      </c>
      <c r="AE14203" t="s">
        <v>35399</v>
      </c>
    </row>
    <row r="14204" spans="1:31" ht="15" customHeight="1">
      <c r="A14204" s="1">
        <v>14203</v>
      </c>
      <c r="B14204" s="1" t="s">
        <v>54</v>
      </c>
      <c r="C14204" s="1" t="s">
        <v>16855</v>
      </c>
      <c r="D14204" s="9" t="s">
        <v>11072</v>
      </c>
      <c r="E14204" s="9" t="s">
        <v>5056</v>
      </c>
      <c r="F14204" s="9" t="s">
        <v>29098</v>
      </c>
      <c r="G14204" s="17">
        <v>914166414400</v>
      </c>
      <c r="H14204" s="9" t="s">
        <v>15</v>
      </c>
      <c r="I14204" s="1" t="s">
        <v>62</v>
      </c>
      <c r="J14204" s="4" t="s">
        <v>47303</v>
      </c>
      <c r="K14204" s="3" t="s">
        <v>42</v>
      </c>
      <c r="L14204" s="4" t="s">
        <v>47303</v>
      </c>
      <c r="M14204" s="11"/>
      <c r="N14204" s="4"/>
      <c r="O14204" s="11"/>
      <c r="P14204" s="4"/>
      <c r="Q14204" s="11"/>
      <c r="R14204" s="4"/>
      <c r="S14204" s="11"/>
      <c r="T14204" s="4"/>
      <c r="U14204" s="11"/>
      <c r="V14204" s="4"/>
      <c r="W14204" s="11"/>
      <c r="X14204" s="4"/>
      <c r="Y14204" s="11"/>
      <c r="Z14204" s="4"/>
      <c r="AA14204" s="1" t="s">
        <v>16</v>
      </c>
      <c r="AC14204" s="23" t="s">
        <v>37882</v>
      </c>
      <c r="AD14204" s="23" t="s">
        <v>40440</v>
      </c>
      <c r="AE14204" t="s">
        <v>35409</v>
      </c>
    </row>
    <row r="14205" spans="1:31" ht="15" customHeight="1">
      <c r="A14205" s="1">
        <v>14204</v>
      </c>
      <c r="B14205" s="1" t="s">
        <v>54</v>
      </c>
      <c r="C14205" s="1" t="s">
        <v>16862</v>
      </c>
      <c r="D14205" s="9" t="s">
        <v>16265</v>
      </c>
      <c r="E14205" s="9" t="s">
        <v>16266</v>
      </c>
      <c r="F14205" s="9" t="s">
        <v>16267</v>
      </c>
      <c r="G14205" s="17">
        <v>91994004144</v>
      </c>
      <c r="H14205" s="9" t="s">
        <v>132</v>
      </c>
      <c r="I14205" s="1" t="s">
        <v>41</v>
      </c>
      <c r="J14205" s="4" t="s">
        <v>47303</v>
      </c>
      <c r="K14205" s="3" t="s">
        <v>42</v>
      </c>
      <c r="L14205" s="4" t="s">
        <v>47303</v>
      </c>
      <c r="M14205" s="11"/>
      <c r="N14205" s="4"/>
      <c r="O14205" s="11"/>
      <c r="P14205" s="4"/>
      <c r="Q14205" s="11"/>
      <c r="R14205" s="4"/>
      <c r="S14205" s="11"/>
      <c r="T14205" s="4"/>
      <c r="U14205" s="11"/>
      <c r="V14205" s="4"/>
      <c r="W14205" s="11"/>
      <c r="X14205" s="4"/>
      <c r="Y14205" s="11"/>
      <c r="Z14205" s="4"/>
      <c r="AA14205" s="1" t="s">
        <v>16</v>
      </c>
      <c r="AC14205" s="23" t="s">
        <v>37882</v>
      </c>
      <c r="AD14205" s="23" t="s">
        <v>40440</v>
      </c>
      <c r="AE14205" t="s">
        <v>35394</v>
      </c>
    </row>
    <row r="14206" spans="1:31" ht="15" customHeight="1">
      <c r="A14206" s="1">
        <v>14205</v>
      </c>
      <c r="B14206" s="1" t="s">
        <v>54</v>
      </c>
      <c r="C14206" s="1" t="s">
        <v>16865</v>
      </c>
      <c r="D14206" s="9" t="s">
        <v>3722</v>
      </c>
      <c r="E14206" s="9" t="s">
        <v>1180</v>
      </c>
      <c r="F14206" s="9" t="s">
        <v>29105</v>
      </c>
      <c r="G14206" s="17">
        <v>919446106</v>
      </c>
      <c r="H14206" s="9" t="s">
        <v>8</v>
      </c>
      <c r="I14206" s="1" t="s">
        <v>41</v>
      </c>
      <c r="J14206" s="4" t="s">
        <v>47303</v>
      </c>
      <c r="K14206" s="3" t="s">
        <v>17</v>
      </c>
      <c r="L14206" s="4" t="s">
        <v>47303</v>
      </c>
      <c r="M14206" s="11"/>
      <c r="N14206" s="4"/>
      <c r="O14206" s="11"/>
      <c r="P14206" s="4"/>
      <c r="Q14206" s="11"/>
      <c r="R14206" s="4"/>
      <c r="S14206" s="11"/>
      <c r="T14206" s="4"/>
      <c r="U14206" s="11"/>
      <c r="V14206" s="4"/>
      <c r="W14206" s="11"/>
      <c r="X14206" s="4"/>
      <c r="Y14206" s="11"/>
      <c r="Z14206" s="4"/>
      <c r="AA14206" s="1" t="s">
        <v>16</v>
      </c>
      <c r="AC14206" s="23" t="s">
        <v>37882</v>
      </c>
      <c r="AD14206" s="23" t="s">
        <v>40440</v>
      </c>
      <c r="AE14206" t="s">
        <v>35410</v>
      </c>
    </row>
    <row r="14207" spans="1:31" ht="15" customHeight="1">
      <c r="A14207" s="1">
        <v>14206</v>
      </c>
      <c r="B14207" s="1" t="s">
        <v>54</v>
      </c>
      <c r="C14207" s="1" t="s">
        <v>16866</v>
      </c>
      <c r="D14207" s="9" t="s">
        <v>3186</v>
      </c>
      <c r="E14207" s="9" t="s">
        <v>139</v>
      </c>
      <c r="F14207" s="9" t="s">
        <v>29106</v>
      </c>
      <c r="G14207" s="17">
        <v>919664149904</v>
      </c>
      <c r="H14207" s="9" t="s">
        <v>132</v>
      </c>
      <c r="I14207" s="1" t="s">
        <v>41</v>
      </c>
      <c r="J14207" s="4" t="s">
        <v>47303</v>
      </c>
      <c r="K14207" s="3" t="s">
        <v>17</v>
      </c>
      <c r="L14207" s="4" t="s">
        <v>47303</v>
      </c>
      <c r="M14207" s="4" t="s">
        <v>42</v>
      </c>
      <c r="N14207" s="3" t="str">
        <f>J14207</f>
        <v>[50 lacs - 75 lacs]</v>
      </c>
      <c r="O14207" s="11"/>
      <c r="P14207" s="4"/>
      <c r="Q14207" s="11"/>
      <c r="R14207" s="4"/>
      <c r="S14207" s="11"/>
      <c r="T14207" s="4"/>
      <c r="U14207" s="11"/>
      <c r="V14207" s="4"/>
      <c r="W14207" s="11"/>
      <c r="X14207" s="4"/>
      <c r="Y14207" s="11"/>
      <c r="Z14207" s="4"/>
      <c r="AA14207" s="1" t="s">
        <v>16</v>
      </c>
      <c r="AC14207" s="23" t="s">
        <v>37882</v>
      </c>
      <c r="AD14207" s="23" t="s">
        <v>40440</v>
      </c>
      <c r="AE14207" t="s">
        <v>35399</v>
      </c>
    </row>
    <row r="14208" spans="1:31" ht="15" customHeight="1">
      <c r="A14208" s="1">
        <v>14207</v>
      </c>
      <c r="B14208" s="1" t="s">
        <v>54</v>
      </c>
      <c r="C14208" s="1" t="s">
        <v>16871</v>
      </c>
      <c r="D14208" s="9" t="s">
        <v>2890</v>
      </c>
      <c r="E14208" s="9" t="s">
        <v>131</v>
      </c>
      <c r="F14208" s="9" t="s">
        <v>29109</v>
      </c>
      <c r="G14208" s="17">
        <v>9199449199</v>
      </c>
      <c r="H14208" s="9" t="s">
        <v>8</v>
      </c>
      <c r="I14208" s="1" t="s">
        <v>62</v>
      </c>
      <c r="J14208" s="4" t="s">
        <v>47303</v>
      </c>
      <c r="K14208" s="3" t="s">
        <v>17</v>
      </c>
      <c r="L14208" s="4" t="s">
        <v>47303</v>
      </c>
      <c r="M14208" s="11"/>
      <c r="N14208" s="4"/>
      <c r="O14208" s="11"/>
      <c r="P14208" s="4"/>
      <c r="Q14208" s="11"/>
      <c r="R14208" s="4"/>
      <c r="S14208" s="11"/>
      <c r="T14208" s="4"/>
      <c r="U14208" s="11"/>
      <c r="V14208" s="4"/>
      <c r="W14208" s="11"/>
      <c r="X14208" s="4"/>
      <c r="Y14208" s="11"/>
      <c r="Z14208" s="4"/>
      <c r="AA14208" s="1" t="s">
        <v>16</v>
      </c>
      <c r="AC14208" s="23" t="s">
        <v>37882</v>
      </c>
      <c r="AD14208" s="23" t="s">
        <v>40440</v>
      </c>
      <c r="AE14208" t="s">
        <v>35410</v>
      </c>
    </row>
    <row r="14209" spans="1:31" ht="15" customHeight="1">
      <c r="A14209" s="1">
        <v>14208</v>
      </c>
      <c r="B14209" s="1" t="s">
        <v>54</v>
      </c>
      <c r="C14209" s="1" t="s">
        <v>16877</v>
      </c>
      <c r="D14209" s="9" t="s">
        <v>1369</v>
      </c>
      <c r="E14209" s="9" t="s">
        <v>139</v>
      </c>
      <c r="F14209" s="9" t="s">
        <v>29111</v>
      </c>
      <c r="G14209" s="17">
        <v>919446060466</v>
      </c>
      <c r="H14209" s="9" t="s">
        <v>20</v>
      </c>
      <c r="I14209" s="1" t="s">
        <v>41</v>
      </c>
      <c r="J14209" s="4" t="s">
        <v>47303</v>
      </c>
      <c r="K14209" s="3" t="s">
        <v>42</v>
      </c>
      <c r="L14209" s="4" t="s">
        <v>47303</v>
      </c>
      <c r="M14209" s="11"/>
      <c r="N14209" s="4"/>
      <c r="O14209" s="11"/>
      <c r="P14209" s="4"/>
      <c r="Q14209" s="11"/>
      <c r="R14209" s="4"/>
      <c r="S14209" s="11"/>
      <c r="T14209" s="4"/>
      <c r="U14209" s="11"/>
      <c r="V14209" s="4"/>
      <c r="W14209" s="11"/>
      <c r="X14209" s="4"/>
      <c r="Y14209" s="11"/>
      <c r="Z14209" s="4"/>
      <c r="AA14209" s="1" t="s">
        <v>16</v>
      </c>
      <c r="AC14209" s="23" t="s">
        <v>37882</v>
      </c>
      <c r="AD14209" s="23" t="s">
        <v>40440</v>
      </c>
      <c r="AE14209" t="s">
        <v>35394</v>
      </c>
    </row>
    <row r="14210" spans="1:31" ht="15" customHeight="1">
      <c r="A14210" s="1">
        <v>14209</v>
      </c>
      <c r="B14210" s="1" t="s">
        <v>54</v>
      </c>
      <c r="C14210" s="1" t="s">
        <v>16878</v>
      </c>
      <c r="D14210" s="9" t="s">
        <v>72</v>
      </c>
      <c r="E14210" s="9" t="s">
        <v>37410</v>
      </c>
      <c r="F14210" s="9" t="s">
        <v>23901</v>
      </c>
      <c r="G14210" s="17">
        <v>9194469460</v>
      </c>
      <c r="H14210" s="9" t="s">
        <v>8</v>
      </c>
      <c r="I14210" s="1" t="s">
        <v>62</v>
      </c>
      <c r="J14210" s="4" t="s">
        <v>47303</v>
      </c>
      <c r="K14210" s="3" t="s">
        <v>42</v>
      </c>
      <c r="L14210" s="4" t="s">
        <v>47303</v>
      </c>
      <c r="M14210" s="11"/>
      <c r="N14210" s="4"/>
      <c r="O14210" s="11"/>
      <c r="P14210" s="4"/>
      <c r="Q14210" s="11"/>
      <c r="R14210" s="4"/>
      <c r="S14210" s="11"/>
      <c r="T14210" s="4"/>
      <c r="U14210" s="11"/>
      <c r="V14210" s="4"/>
      <c r="W14210" s="11"/>
      <c r="X14210" s="4"/>
      <c r="Y14210" s="11"/>
      <c r="Z14210" s="4"/>
      <c r="AA14210" s="1" t="s">
        <v>11</v>
      </c>
      <c r="AC14210" s="23" t="s">
        <v>37882</v>
      </c>
      <c r="AD14210" s="23" t="s">
        <v>40440</v>
      </c>
      <c r="AE14210" t="s">
        <v>35394</v>
      </c>
    </row>
    <row r="14211" spans="1:31" ht="15" customHeight="1">
      <c r="A14211" s="1">
        <v>14210</v>
      </c>
      <c r="B14211" s="1" t="s">
        <v>54</v>
      </c>
      <c r="C14211" s="1" t="s">
        <v>16883</v>
      </c>
      <c r="D14211" s="9" t="s">
        <v>1302</v>
      </c>
      <c r="E14211" s="9" t="s">
        <v>3207</v>
      </c>
      <c r="F14211" s="9" t="s">
        <v>32968</v>
      </c>
      <c r="G14211" s="17">
        <v>919446996944</v>
      </c>
      <c r="H14211" s="9" t="s">
        <v>15</v>
      </c>
      <c r="I14211" s="1" t="s">
        <v>62</v>
      </c>
      <c r="J14211" s="4" t="s">
        <v>47303</v>
      </c>
      <c r="K14211" s="3" t="s">
        <v>17</v>
      </c>
      <c r="L14211" s="4" t="s">
        <v>47303</v>
      </c>
      <c r="M14211" s="4" t="s">
        <v>42</v>
      </c>
      <c r="N14211" s="3" t="str">
        <f>J14211</f>
        <v>[50 lacs - 75 lacs]</v>
      </c>
      <c r="O14211" s="11"/>
      <c r="P14211" s="4"/>
      <c r="Q14211" s="11"/>
      <c r="R14211" s="4"/>
      <c r="S14211" s="11"/>
      <c r="T14211" s="4"/>
      <c r="U14211" s="11"/>
      <c r="V14211" s="4"/>
      <c r="W14211" s="11"/>
      <c r="X14211" s="4"/>
      <c r="Y14211" s="11"/>
      <c r="Z14211" s="4"/>
      <c r="AA14211" s="1" t="s">
        <v>11</v>
      </c>
      <c r="AC14211" s="23" t="s">
        <v>37882</v>
      </c>
      <c r="AD14211" s="23" t="s">
        <v>40440</v>
      </c>
      <c r="AE14211" t="s">
        <v>35409</v>
      </c>
    </row>
    <row r="14212" spans="1:31" ht="15" customHeight="1">
      <c r="A14212" s="1">
        <v>14211</v>
      </c>
      <c r="B14212" s="1" t="s">
        <v>54</v>
      </c>
      <c r="C14212" s="1" t="s">
        <v>16887</v>
      </c>
      <c r="D14212" s="9" t="s">
        <v>1354</v>
      </c>
      <c r="E14212" s="9" t="s">
        <v>40</v>
      </c>
      <c r="F14212" s="9" t="s">
        <v>29118</v>
      </c>
      <c r="G14212" s="17">
        <v>91949669461</v>
      </c>
      <c r="H14212" s="9" t="s">
        <v>20</v>
      </c>
      <c r="I14212" s="1" t="s">
        <v>9</v>
      </c>
      <c r="J14212" s="4" t="s">
        <v>47303</v>
      </c>
      <c r="K14212" s="11" t="s">
        <v>14136</v>
      </c>
      <c r="L14212" s="4" t="s">
        <v>47303</v>
      </c>
      <c r="M14212" s="11"/>
      <c r="N14212" s="4"/>
      <c r="O14212" s="11"/>
      <c r="P14212" s="4"/>
      <c r="Q14212" s="11"/>
      <c r="R14212" s="4"/>
      <c r="S14212" s="11"/>
      <c r="T14212" s="4"/>
      <c r="U14212" s="11"/>
      <c r="V14212" s="4"/>
      <c r="W14212" s="11"/>
      <c r="X14212" s="4"/>
      <c r="Y14212" s="11"/>
      <c r="Z14212" s="4"/>
      <c r="AA14212" s="1" t="s">
        <v>16</v>
      </c>
      <c r="AC14212" s="23" t="s">
        <v>37882</v>
      </c>
      <c r="AD14212" s="23" t="s">
        <v>40440</v>
      </c>
      <c r="AE14212" t="s">
        <v>35410</v>
      </c>
    </row>
    <row r="14213" spans="1:31" ht="15" customHeight="1">
      <c r="A14213" s="1">
        <v>14212</v>
      </c>
      <c r="B14213" s="1" t="s">
        <v>54</v>
      </c>
      <c r="C14213" s="1" t="s">
        <v>16894</v>
      </c>
      <c r="D14213" s="9" t="s">
        <v>36272</v>
      </c>
      <c r="E14213" s="9" t="s">
        <v>139</v>
      </c>
      <c r="F14213" s="9" t="s">
        <v>34416</v>
      </c>
      <c r="G14213" s="17">
        <v>91990496060</v>
      </c>
      <c r="H14213" s="9" t="s">
        <v>15</v>
      </c>
      <c r="I14213" s="1" t="s">
        <v>62</v>
      </c>
      <c r="J14213" s="4" t="s">
        <v>47303</v>
      </c>
      <c r="K14213" s="3" t="s">
        <v>17</v>
      </c>
      <c r="L14213" s="4" t="s">
        <v>47303</v>
      </c>
      <c r="M14213" s="11"/>
      <c r="N14213" s="4"/>
      <c r="O14213" s="11"/>
      <c r="P14213" s="4"/>
      <c r="Q14213" s="11"/>
      <c r="R14213" s="4"/>
      <c r="S14213" s="11"/>
      <c r="T14213" s="4"/>
      <c r="U14213" s="11"/>
      <c r="V14213" s="4"/>
      <c r="W14213" s="11"/>
      <c r="X14213" s="4"/>
      <c r="Y14213" s="11"/>
      <c r="Z14213" s="4"/>
      <c r="AA14213" s="1" t="s">
        <v>16</v>
      </c>
      <c r="AC14213" s="23" t="s">
        <v>37882</v>
      </c>
      <c r="AD14213" s="23" t="s">
        <v>40440</v>
      </c>
      <c r="AE14213" t="s">
        <v>35409</v>
      </c>
    </row>
    <row r="14214" spans="1:31" ht="15" customHeight="1">
      <c r="A14214" s="1">
        <v>14213</v>
      </c>
      <c r="B14214" s="1" t="s">
        <v>54</v>
      </c>
      <c r="C14214" s="1" t="s">
        <v>16899</v>
      </c>
      <c r="D14214" s="9" t="s">
        <v>5708</v>
      </c>
      <c r="E14214" s="9" t="s">
        <v>788</v>
      </c>
      <c r="F14214" s="9" t="s">
        <v>29127</v>
      </c>
      <c r="G14214" s="17">
        <v>91966494</v>
      </c>
      <c r="H14214" s="9" t="s">
        <v>8</v>
      </c>
      <c r="I14214" s="1" t="s">
        <v>41</v>
      </c>
      <c r="J14214" s="4" t="s">
        <v>47303</v>
      </c>
      <c r="K14214" s="3" t="s">
        <v>42</v>
      </c>
      <c r="L14214" s="4" t="s">
        <v>47303</v>
      </c>
      <c r="M14214" s="11"/>
      <c r="N14214" s="4"/>
      <c r="O14214" s="11"/>
      <c r="P14214" s="4"/>
      <c r="Q14214" s="11"/>
      <c r="R14214" s="4"/>
      <c r="S14214" s="11"/>
      <c r="T14214" s="4"/>
      <c r="U14214" s="11"/>
      <c r="V14214" s="4"/>
      <c r="W14214" s="11"/>
      <c r="X14214" s="4"/>
      <c r="Y14214" s="11"/>
      <c r="Z14214" s="4"/>
      <c r="AA14214" s="1" t="s">
        <v>16</v>
      </c>
      <c r="AC14214" s="23" t="s">
        <v>37882</v>
      </c>
      <c r="AD14214" s="23" t="s">
        <v>40440</v>
      </c>
      <c r="AE14214" t="s">
        <v>35410</v>
      </c>
    </row>
    <row r="14215" spans="1:31" ht="15" customHeight="1">
      <c r="A14215" s="1">
        <v>14214</v>
      </c>
      <c r="B14215" s="1" t="s">
        <v>54</v>
      </c>
      <c r="C14215" s="1" t="s">
        <v>16902</v>
      </c>
      <c r="D14215" s="9" t="s">
        <v>39</v>
      </c>
      <c r="E14215" s="9" t="s">
        <v>999</v>
      </c>
      <c r="F14215" s="9" t="s">
        <v>29129</v>
      </c>
      <c r="G14215" s="17">
        <v>9144604996</v>
      </c>
      <c r="H14215" s="9" t="s">
        <v>8</v>
      </c>
      <c r="I14215" s="1" t="s">
        <v>62</v>
      </c>
      <c r="J14215" s="4" t="s">
        <v>47303</v>
      </c>
      <c r="K14215" s="3" t="s">
        <v>42</v>
      </c>
      <c r="L14215" s="4" t="s">
        <v>47303</v>
      </c>
      <c r="M14215" s="11"/>
      <c r="N14215" s="4"/>
      <c r="O14215" s="11"/>
      <c r="P14215" s="4"/>
      <c r="Q14215" s="11"/>
      <c r="R14215" s="4"/>
      <c r="S14215" s="11"/>
      <c r="T14215" s="4"/>
      <c r="U14215" s="11"/>
      <c r="V14215" s="4"/>
      <c r="W14215" s="11"/>
      <c r="X14215" s="4"/>
      <c r="Y14215" s="11"/>
      <c r="Z14215" s="4"/>
      <c r="AA14215" s="1" t="s">
        <v>16</v>
      </c>
      <c r="AC14215" s="23" t="s">
        <v>37882</v>
      </c>
      <c r="AD14215" s="23" t="s">
        <v>40440</v>
      </c>
      <c r="AE14215" t="s">
        <v>35410</v>
      </c>
    </row>
    <row r="14216" spans="1:31" ht="15" customHeight="1">
      <c r="A14216" s="1">
        <v>14215</v>
      </c>
      <c r="B14216" s="1" t="s">
        <v>54</v>
      </c>
      <c r="C14216" s="1" t="s">
        <v>16905</v>
      </c>
      <c r="D14216" s="9" t="s">
        <v>6752</v>
      </c>
      <c r="E14216" s="9" t="s">
        <v>40</v>
      </c>
      <c r="F14216" s="9" t="s">
        <v>29130</v>
      </c>
      <c r="G14216" s="17">
        <v>914144690960</v>
      </c>
      <c r="H14216" s="9" t="s">
        <v>8</v>
      </c>
      <c r="I14216" s="1" t="s">
        <v>62</v>
      </c>
      <c r="J14216" s="4" t="s">
        <v>47303</v>
      </c>
      <c r="K14216" s="3" t="s">
        <v>17</v>
      </c>
      <c r="L14216" s="4" t="s">
        <v>47303</v>
      </c>
      <c r="M14216" s="4" t="s">
        <v>42</v>
      </c>
      <c r="N14216" s="3" t="str">
        <f t="shared" ref="N14216:N14218" si="579">J14216</f>
        <v>[50 lacs - 75 lacs]</v>
      </c>
      <c r="O14216" s="11"/>
      <c r="P14216" s="4"/>
      <c r="Q14216" s="11"/>
      <c r="R14216" s="4"/>
      <c r="S14216" s="11"/>
      <c r="T14216" s="4"/>
      <c r="U14216" s="11"/>
      <c r="V14216" s="4"/>
      <c r="W14216" s="11"/>
      <c r="X14216" s="4"/>
      <c r="Y14216" s="11"/>
      <c r="Z14216" s="4"/>
      <c r="AA14216" s="1" t="s">
        <v>16</v>
      </c>
      <c r="AC14216" s="23" t="s">
        <v>37882</v>
      </c>
      <c r="AD14216" s="23" t="s">
        <v>40440</v>
      </c>
      <c r="AE14216" t="s">
        <v>35394</v>
      </c>
    </row>
    <row r="14217" spans="1:31" ht="15" customHeight="1">
      <c r="A14217" s="1">
        <v>14216</v>
      </c>
      <c r="B14217" s="1" t="s">
        <v>54</v>
      </c>
      <c r="C14217" s="1" t="s">
        <v>16906</v>
      </c>
      <c r="D14217" s="9" t="s">
        <v>16275</v>
      </c>
      <c r="E14217" s="9" t="s">
        <v>13429</v>
      </c>
      <c r="F14217" s="9" t="s">
        <v>29131</v>
      </c>
      <c r="G14217" s="17">
        <v>919099446464</v>
      </c>
      <c r="H14217" s="9" t="s">
        <v>20</v>
      </c>
      <c r="I14217" s="1" t="s">
        <v>62</v>
      </c>
      <c r="J14217" s="4" t="s">
        <v>47303</v>
      </c>
      <c r="K14217" s="3" t="s">
        <v>17</v>
      </c>
      <c r="L14217" s="4" t="s">
        <v>47303</v>
      </c>
      <c r="M14217" s="4" t="s">
        <v>42</v>
      </c>
      <c r="N14217" s="3" t="str">
        <f t="shared" si="579"/>
        <v>[50 lacs - 75 lacs]</v>
      </c>
      <c r="O14217" s="11"/>
      <c r="P14217" s="4"/>
      <c r="Q14217" s="11"/>
      <c r="R14217" s="4"/>
      <c r="S14217" s="11"/>
      <c r="T14217" s="4"/>
      <c r="U14217" s="11"/>
      <c r="V14217" s="4"/>
      <c r="W14217" s="11"/>
      <c r="X14217" s="4"/>
      <c r="Y14217" s="11"/>
      <c r="Z14217" s="4"/>
      <c r="AA14217" s="1" t="s">
        <v>16</v>
      </c>
      <c r="AC14217" s="23" t="s">
        <v>37882</v>
      </c>
      <c r="AD14217" s="23" t="s">
        <v>40440</v>
      </c>
      <c r="AE14217" t="s">
        <v>35409</v>
      </c>
    </row>
    <row r="14218" spans="1:31" ht="15" customHeight="1">
      <c r="A14218" s="1">
        <v>14217</v>
      </c>
      <c r="B14218" s="1" t="s">
        <v>54</v>
      </c>
      <c r="C14218" s="1" t="s">
        <v>16911</v>
      </c>
      <c r="D14218" s="9" t="s">
        <v>36273</v>
      </c>
      <c r="E14218" s="9" t="s">
        <v>84</v>
      </c>
      <c r="F14218" s="9" t="s">
        <v>32971</v>
      </c>
      <c r="G14218" s="17">
        <v>91919066646</v>
      </c>
      <c r="H14218" s="9" t="s">
        <v>20</v>
      </c>
      <c r="I14218" s="1" t="s">
        <v>41</v>
      </c>
      <c r="J14218" s="4" t="s">
        <v>47303</v>
      </c>
      <c r="K14218" s="3" t="s">
        <v>213</v>
      </c>
      <c r="L14218" s="4" t="s">
        <v>47303</v>
      </c>
      <c r="M14218" s="4" t="s">
        <v>17</v>
      </c>
      <c r="N14218" s="3" t="str">
        <f t="shared" si="579"/>
        <v>[50 lacs - 75 lacs]</v>
      </c>
      <c r="O14218" s="11"/>
      <c r="P14218" s="4"/>
      <c r="Q14218" s="11"/>
      <c r="R14218" s="4"/>
      <c r="S14218" s="11"/>
      <c r="T14218" s="4"/>
      <c r="U14218" s="11"/>
      <c r="V14218" s="4"/>
      <c r="W14218" s="11"/>
      <c r="X14218" s="4"/>
      <c r="Y14218" s="11"/>
      <c r="Z14218" s="4"/>
      <c r="AA14218" s="1" t="s">
        <v>16</v>
      </c>
      <c r="AC14218" s="23" t="s">
        <v>37882</v>
      </c>
      <c r="AD14218" s="23" t="s">
        <v>40440</v>
      </c>
      <c r="AE14218" t="s">
        <v>35394</v>
      </c>
    </row>
    <row r="14219" spans="1:31" ht="15" customHeight="1">
      <c r="A14219" s="1">
        <v>14218</v>
      </c>
      <c r="B14219" s="1" t="s">
        <v>54</v>
      </c>
      <c r="C14219" s="1" t="s">
        <v>16913</v>
      </c>
      <c r="D14219" s="9" t="s">
        <v>494</v>
      </c>
      <c r="E14219" s="9" t="s">
        <v>141</v>
      </c>
      <c r="F14219" s="9" t="s">
        <v>29134</v>
      </c>
      <c r="G14219" s="17">
        <v>914906040690</v>
      </c>
      <c r="H14219" s="9" t="s">
        <v>8</v>
      </c>
      <c r="I14219" s="1" t="s">
        <v>62</v>
      </c>
      <c r="J14219" s="4" t="s">
        <v>47303</v>
      </c>
      <c r="K14219" s="3" t="s">
        <v>42</v>
      </c>
      <c r="L14219" s="4" t="s">
        <v>47303</v>
      </c>
      <c r="M14219" s="11"/>
      <c r="N14219" s="4"/>
      <c r="O14219" s="11"/>
      <c r="P14219" s="4"/>
      <c r="Q14219" s="11"/>
      <c r="R14219" s="4"/>
      <c r="S14219" s="11"/>
      <c r="T14219" s="4"/>
      <c r="U14219" s="11"/>
      <c r="V14219" s="4"/>
      <c r="W14219" s="11"/>
      <c r="X14219" s="4"/>
      <c r="Y14219" s="11"/>
      <c r="Z14219" s="4"/>
      <c r="AA14219" s="1" t="s">
        <v>16</v>
      </c>
      <c r="AC14219" s="23" t="s">
        <v>37882</v>
      </c>
      <c r="AD14219" s="23" t="s">
        <v>40440</v>
      </c>
      <c r="AE14219" t="s">
        <v>35409</v>
      </c>
    </row>
    <row r="14220" spans="1:31" ht="15" customHeight="1">
      <c r="A14220" s="1">
        <v>14219</v>
      </c>
      <c r="B14220" s="1" t="s">
        <v>54</v>
      </c>
      <c r="C14220" s="1" t="s">
        <v>16921</v>
      </c>
      <c r="D14220" s="9" t="s">
        <v>16276</v>
      </c>
      <c r="E14220" s="9" t="s">
        <v>40</v>
      </c>
      <c r="F14220" s="9" t="s">
        <v>29138</v>
      </c>
      <c r="G14220" s="17">
        <v>9191494144</v>
      </c>
      <c r="H14220" s="9" t="s">
        <v>8</v>
      </c>
      <c r="I14220" s="1" t="s">
        <v>9</v>
      </c>
      <c r="J14220" s="4" t="s">
        <v>47303</v>
      </c>
      <c r="K14220" s="3" t="s">
        <v>17</v>
      </c>
      <c r="L14220" s="4" t="s">
        <v>47303</v>
      </c>
      <c r="M14220" s="4" t="s">
        <v>42</v>
      </c>
      <c r="N14220" s="3" t="str">
        <f t="shared" ref="N14220:N14221" si="580">J14220</f>
        <v>[50 lacs - 75 lacs]</v>
      </c>
      <c r="O14220" s="11"/>
      <c r="P14220" s="4"/>
      <c r="Q14220" s="11"/>
      <c r="R14220" s="4"/>
      <c r="S14220" s="11"/>
      <c r="T14220" s="4"/>
      <c r="U14220" s="11"/>
      <c r="V14220" s="4"/>
      <c r="W14220" s="11"/>
      <c r="X14220" s="4"/>
      <c r="Y14220" s="11"/>
      <c r="Z14220" s="4"/>
      <c r="AA14220" s="1" t="s">
        <v>16</v>
      </c>
      <c r="AC14220" s="23" t="s">
        <v>37882</v>
      </c>
      <c r="AD14220" s="23" t="s">
        <v>40440</v>
      </c>
      <c r="AE14220" t="s">
        <v>35410</v>
      </c>
    </row>
    <row r="14221" spans="1:31" ht="15" customHeight="1">
      <c r="A14221" s="1">
        <v>14220</v>
      </c>
      <c r="B14221" s="1" t="s">
        <v>54</v>
      </c>
      <c r="C14221" s="1" t="s">
        <v>16922</v>
      </c>
      <c r="D14221" s="9" t="s">
        <v>1209</v>
      </c>
      <c r="E14221" s="9" t="s">
        <v>139</v>
      </c>
      <c r="F14221" s="9" t="s">
        <v>29139</v>
      </c>
      <c r="G14221" s="17">
        <v>9194941690</v>
      </c>
      <c r="H14221" s="9" t="s">
        <v>20</v>
      </c>
      <c r="I14221" s="1" t="s">
        <v>41</v>
      </c>
      <c r="J14221" s="4" t="s">
        <v>47303</v>
      </c>
      <c r="K14221" s="3" t="s">
        <v>213</v>
      </c>
      <c r="L14221" s="4" t="s">
        <v>47303</v>
      </c>
      <c r="M14221" s="4" t="s">
        <v>17</v>
      </c>
      <c r="N14221" s="3" t="str">
        <f t="shared" si="580"/>
        <v>[50 lacs - 75 lacs]</v>
      </c>
      <c r="O14221" s="4" t="s">
        <v>47347</v>
      </c>
      <c r="P14221" s="3" t="s">
        <v>47303</v>
      </c>
      <c r="Q14221" s="11"/>
      <c r="R14221" s="4"/>
      <c r="S14221" s="11"/>
      <c r="T14221" s="4"/>
      <c r="U14221" s="11"/>
      <c r="V14221" s="4"/>
      <c r="W14221" s="11"/>
      <c r="X14221" s="4"/>
      <c r="Y14221" s="11"/>
      <c r="Z14221" s="4"/>
      <c r="AA14221" s="1" t="s">
        <v>16</v>
      </c>
      <c r="AC14221" s="23" t="s">
        <v>37882</v>
      </c>
      <c r="AD14221" s="23" t="s">
        <v>40440</v>
      </c>
      <c r="AE14221" t="s">
        <v>35410</v>
      </c>
    </row>
    <row r="14222" spans="1:31" ht="15" customHeight="1">
      <c r="A14222" s="1">
        <v>14221</v>
      </c>
      <c r="B14222" s="1" t="s">
        <v>54</v>
      </c>
      <c r="C14222" s="1" t="s">
        <v>16928</v>
      </c>
      <c r="D14222" s="9" t="s">
        <v>437</v>
      </c>
      <c r="E14222" s="9" t="s">
        <v>16277</v>
      </c>
      <c r="F14222" s="9" t="s">
        <v>29144</v>
      </c>
      <c r="G14222" s="17">
        <v>91994610116</v>
      </c>
      <c r="H14222" s="9" t="s">
        <v>20</v>
      </c>
      <c r="I14222" s="1" t="s">
        <v>62</v>
      </c>
      <c r="J14222" s="4" t="s">
        <v>47303</v>
      </c>
      <c r="K14222" s="3" t="s">
        <v>17</v>
      </c>
      <c r="L14222" s="4" t="s">
        <v>47303</v>
      </c>
      <c r="M14222" s="11"/>
      <c r="N14222" s="4"/>
      <c r="O14222" s="11"/>
      <c r="P14222" s="4"/>
      <c r="Q14222" s="11"/>
      <c r="R14222" s="4"/>
      <c r="S14222" s="11"/>
      <c r="T14222" s="4"/>
      <c r="U14222" s="11"/>
      <c r="V14222" s="4"/>
      <c r="W14222" s="11"/>
      <c r="X14222" s="4"/>
      <c r="Y14222" s="11"/>
      <c r="Z14222" s="4"/>
      <c r="AA14222" s="1" t="s">
        <v>16</v>
      </c>
      <c r="AC14222" s="23" t="s">
        <v>37882</v>
      </c>
      <c r="AD14222" s="23" t="s">
        <v>40440</v>
      </c>
      <c r="AE14222" t="s">
        <v>35410</v>
      </c>
    </row>
    <row r="14223" spans="1:31" ht="15" customHeight="1">
      <c r="A14223" s="1">
        <v>14222</v>
      </c>
      <c r="B14223" s="1" t="s">
        <v>54</v>
      </c>
      <c r="C14223" s="1" t="s">
        <v>16929</v>
      </c>
      <c r="D14223" s="9" t="s">
        <v>3513</v>
      </c>
      <c r="E14223" s="9" t="s">
        <v>40</v>
      </c>
      <c r="F14223" s="9" t="s">
        <v>29145</v>
      </c>
      <c r="G14223" s="17">
        <v>9194496449</v>
      </c>
      <c r="H14223" s="9" t="s">
        <v>8</v>
      </c>
      <c r="I14223" s="1" t="s">
        <v>62</v>
      </c>
      <c r="J14223" s="4" t="s">
        <v>47303</v>
      </c>
      <c r="K14223" s="3" t="s">
        <v>17</v>
      </c>
      <c r="L14223" s="4" t="s">
        <v>47303</v>
      </c>
      <c r="M14223" s="4" t="s">
        <v>42</v>
      </c>
      <c r="N14223" s="3" t="str">
        <f t="shared" ref="N14223:N14224" si="581">J14223</f>
        <v>[50 lacs - 75 lacs]</v>
      </c>
      <c r="O14223" s="11"/>
      <c r="P14223" s="4"/>
      <c r="Q14223" s="11"/>
      <c r="R14223" s="4"/>
      <c r="S14223" s="11"/>
      <c r="T14223" s="4"/>
      <c r="U14223" s="11"/>
      <c r="V14223" s="4"/>
      <c r="W14223" s="11"/>
      <c r="X14223" s="4"/>
      <c r="Y14223" s="11"/>
      <c r="Z14223" s="4"/>
      <c r="AA14223" s="1" t="s">
        <v>16</v>
      </c>
      <c r="AC14223" s="23" t="s">
        <v>37882</v>
      </c>
      <c r="AD14223" s="23" t="s">
        <v>40440</v>
      </c>
      <c r="AE14223" t="s">
        <v>35410</v>
      </c>
    </row>
    <row r="14224" spans="1:31" ht="15" customHeight="1">
      <c r="A14224" s="1">
        <v>14223</v>
      </c>
      <c r="B14224" s="1" t="s">
        <v>54</v>
      </c>
      <c r="C14224" s="1" t="s">
        <v>16930</v>
      </c>
      <c r="D14224" s="9" t="s">
        <v>1394</v>
      </c>
      <c r="E14224" s="9" t="s">
        <v>881</v>
      </c>
      <c r="F14224" s="9" t="s">
        <v>29146</v>
      </c>
      <c r="G14224" s="17">
        <v>9169699441</v>
      </c>
      <c r="H14224" s="9" t="s">
        <v>20</v>
      </c>
      <c r="I14224" s="1" t="s">
        <v>41</v>
      </c>
      <c r="J14224" s="4" t="s">
        <v>47303</v>
      </c>
      <c r="K14224" s="3" t="s">
        <v>42</v>
      </c>
      <c r="L14224" s="4" t="s">
        <v>47303</v>
      </c>
      <c r="M14224" s="4" t="s">
        <v>14136</v>
      </c>
      <c r="N14224" s="3" t="str">
        <f t="shared" si="581"/>
        <v>[50 lacs - 75 lacs]</v>
      </c>
      <c r="O14224" s="11"/>
      <c r="P14224" s="4"/>
      <c r="Q14224" s="11"/>
      <c r="R14224" s="4"/>
      <c r="S14224" s="11"/>
      <c r="T14224" s="4"/>
      <c r="U14224" s="11"/>
      <c r="V14224" s="4"/>
      <c r="W14224" s="11"/>
      <c r="X14224" s="4"/>
      <c r="Y14224" s="11"/>
      <c r="Z14224" s="4"/>
      <c r="AA14224" s="1" t="s">
        <v>16</v>
      </c>
      <c r="AC14224" s="23" t="s">
        <v>37882</v>
      </c>
      <c r="AD14224" s="23" t="s">
        <v>40440</v>
      </c>
      <c r="AE14224" t="s">
        <v>35394</v>
      </c>
    </row>
    <row r="14225" spans="1:31" ht="15" customHeight="1">
      <c r="A14225" s="1">
        <v>14224</v>
      </c>
      <c r="B14225" s="1" t="s">
        <v>54</v>
      </c>
      <c r="C14225" s="1" t="s">
        <v>16931</v>
      </c>
      <c r="D14225" s="9" t="s">
        <v>1302</v>
      </c>
      <c r="E14225" s="9" t="s">
        <v>10643</v>
      </c>
      <c r="F14225" s="9" t="s">
        <v>34398</v>
      </c>
      <c r="G14225" s="17">
        <v>919940044960</v>
      </c>
      <c r="H14225" s="9" t="s">
        <v>8</v>
      </c>
      <c r="I14225" s="1" t="s">
        <v>41</v>
      </c>
      <c r="J14225" s="4" t="s">
        <v>47303</v>
      </c>
      <c r="K14225" s="3" t="s">
        <v>42</v>
      </c>
      <c r="L14225" s="4" t="s">
        <v>47303</v>
      </c>
      <c r="M14225" s="11"/>
      <c r="N14225" s="4"/>
      <c r="O14225" s="11"/>
      <c r="P14225" s="4"/>
      <c r="Q14225" s="11"/>
      <c r="R14225" s="4"/>
      <c r="S14225" s="11"/>
      <c r="T14225" s="4"/>
      <c r="U14225" s="11"/>
      <c r="V14225" s="4"/>
      <c r="W14225" s="11"/>
      <c r="X14225" s="4"/>
      <c r="Y14225" s="11"/>
      <c r="Z14225" s="4"/>
      <c r="AA14225" s="1" t="s">
        <v>16</v>
      </c>
      <c r="AC14225" s="23" t="s">
        <v>37882</v>
      </c>
      <c r="AD14225" s="23" t="s">
        <v>40440</v>
      </c>
      <c r="AE14225" t="s">
        <v>35410</v>
      </c>
    </row>
    <row r="14226" spans="1:31" ht="15" customHeight="1">
      <c r="A14226" s="1">
        <v>14225</v>
      </c>
      <c r="B14226" s="1" t="s">
        <v>54</v>
      </c>
      <c r="C14226" s="1" t="s">
        <v>16941</v>
      </c>
      <c r="D14226" s="9" t="s">
        <v>3326</v>
      </c>
      <c r="E14226" s="9" t="s">
        <v>78</v>
      </c>
      <c r="F14226" s="9" t="s">
        <v>35031</v>
      </c>
      <c r="G14226" s="17">
        <v>91994494090</v>
      </c>
      <c r="H14226" s="9" t="s">
        <v>8</v>
      </c>
      <c r="I14226" s="1" t="s">
        <v>62</v>
      </c>
      <c r="J14226" s="4" t="s">
        <v>47303</v>
      </c>
      <c r="K14226" s="11" t="s">
        <v>14136</v>
      </c>
      <c r="L14226" s="4" t="s">
        <v>47303</v>
      </c>
      <c r="M14226" s="11"/>
      <c r="N14226" s="4"/>
      <c r="O14226" s="11"/>
      <c r="P14226" s="4"/>
      <c r="Q14226" s="11"/>
      <c r="R14226" s="4"/>
      <c r="S14226" s="11"/>
      <c r="T14226" s="4"/>
      <c r="U14226" s="11"/>
      <c r="V14226" s="4"/>
      <c r="W14226" s="11"/>
      <c r="X14226" s="4"/>
      <c r="Y14226" s="11"/>
      <c r="Z14226" s="4"/>
      <c r="AA14226" s="1" t="s">
        <v>16</v>
      </c>
      <c r="AC14226" s="23" t="s">
        <v>37882</v>
      </c>
      <c r="AD14226" s="23" t="s">
        <v>40440</v>
      </c>
      <c r="AE14226" t="s">
        <v>35394</v>
      </c>
    </row>
    <row r="14227" spans="1:31" ht="15" customHeight="1">
      <c r="A14227" s="1">
        <v>14226</v>
      </c>
      <c r="B14227" s="1" t="s">
        <v>54</v>
      </c>
      <c r="C14227" s="1" t="s">
        <v>16945</v>
      </c>
      <c r="D14227" s="9" t="s">
        <v>2542</v>
      </c>
      <c r="E14227" s="9" t="s">
        <v>139</v>
      </c>
      <c r="F14227" s="9" t="s">
        <v>29153</v>
      </c>
      <c r="G14227" s="17">
        <v>91696114406</v>
      </c>
      <c r="H14227" s="9" t="s">
        <v>8</v>
      </c>
      <c r="I14227" s="1" t="s">
        <v>41</v>
      </c>
      <c r="J14227" s="4" t="s">
        <v>47303</v>
      </c>
      <c r="K14227" s="3" t="s">
        <v>42</v>
      </c>
      <c r="L14227" s="4" t="s">
        <v>47303</v>
      </c>
      <c r="M14227" s="11"/>
      <c r="N14227" s="4"/>
      <c r="O14227" s="11"/>
      <c r="P14227" s="4"/>
      <c r="Q14227" s="11"/>
      <c r="R14227" s="4"/>
      <c r="S14227" s="11"/>
      <c r="T14227" s="4"/>
      <c r="U14227" s="11"/>
      <c r="V14227" s="4"/>
      <c r="W14227" s="11"/>
      <c r="X14227" s="4"/>
      <c r="Y14227" s="11"/>
      <c r="Z14227" s="4"/>
      <c r="AA14227" s="1" t="s">
        <v>16</v>
      </c>
      <c r="AC14227" s="23" t="s">
        <v>37882</v>
      </c>
      <c r="AD14227" s="23" t="s">
        <v>40440</v>
      </c>
      <c r="AE14227" t="s">
        <v>35410</v>
      </c>
    </row>
    <row r="14228" spans="1:31" ht="15" customHeight="1">
      <c r="A14228" s="1">
        <v>14227</v>
      </c>
      <c r="B14228" s="1" t="s">
        <v>54</v>
      </c>
      <c r="C14228" s="1" t="s">
        <v>16947</v>
      </c>
      <c r="D14228" s="9" t="s">
        <v>2858</v>
      </c>
      <c r="E14228" s="9" t="s">
        <v>139</v>
      </c>
      <c r="F14228" s="9" t="s">
        <v>35032</v>
      </c>
      <c r="G14228" s="17">
        <v>9194961969</v>
      </c>
      <c r="H14228" s="9" t="s">
        <v>20</v>
      </c>
      <c r="I14228" s="1" t="s">
        <v>62</v>
      </c>
      <c r="J14228" s="4" t="s">
        <v>47303</v>
      </c>
      <c r="K14228" s="3" t="s">
        <v>42</v>
      </c>
      <c r="L14228" s="4" t="s">
        <v>47303</v>
      </c>
      <c r="M14228" s="11"/>
      <c r="N14228" s="4"/>
      <c r="O14228" s="11"/>
      <c r="P14228" s="4"/>
      <c r="Q14228" s="11"/>
      <c r="R14228" s="4"/>
      <c r="S14228" s="11"/>
      <c r="T14228" s="4"/>
      <c r="U14228" s="11"/>
      <c r="V14228" s="4"/>
      <c r="W14228" s="11"/>
      <c r="X14228" s="4"/>
      <c r="Y14228" s="11"/>
      <c r="Z14228" s="4"/>
      <c r="AA14228" s="1" t="s">
        <v>16</v>
      </c>
      <c r="AC14228" s="23" t="s">
        <v>37882</v>
      </c>
      <c r="AD14228" s="23" t="s">
        <v>40440</v>
      </c>
      <c r="AE14228" t="s">
        <v>35394</v>
      </c>
    </row>
    <row r="14229" spans="1:31" ht="15" customHeight="1">
      <c r="A14229" s="1">
        <v>14228</v>
      </c>
      <c r="B14229" s="1" t="s">
        <v>54</v>
      </c>
      <c r="C14229" s="1" t="s">
        <v>16954</v>
      </c>
      <c r="D14229" s="9" t="s">
        <v>2128</v>
      </c>
      <c r="E14229" s="9" t="s">
        <v>362</v>
      </c>
      <c r="F14229" s="9" t="s">
        <v>32978</v>
      </c>
      <c r="G14229" s="17">
        <v>919444601996</v>
      </c>
      <c r="H14229" s="9" t="s">
        <v>8</v>
      </c>
      <c r="I14229" s="1" t="s">
        <v>41</v>
      </c>
      <c r="J14229" s="4" t="s">
        <v>47303</v>
      </c>
      <c r="K14229" s="3" t="s">
        <v>42</v>
      </c>
      <c r="L14229" s="4" t="s">
        <v>47303</v>
      </c>
      <c r="M14229" s="11"/>
      <c r="N14229" s="4"/>
      <c r="O14229" s="11"/>
      <c r="P14229" s="4"/>
      <c r="Q14229" s="11"/>
      <c r="R14229" s="4"/>
      <c r="S14229" s="11"/>
      <c r="T14229" s="4"/>
      <c r="U14229" s="11"/>
      <c r="V14229" s="4"/>
      <c r="W14229" s="11"/>
      <c r="X14229" s="4"/>
      <c r="Y14229" s="11"/>
      <c r="Z14229" s="4"/>
      <c r="AA14229" s="1" t="s">
        <v>16</v>
      </c>
      <c r="AC14229" s="23" t="s">
        <v>37882</v>
      </c>
      <c r="AD14229" s="23" t="s">
        <v>40440</v>
      </c>
      <c r="AE14229" t="s">
        <v>35409</v>
      </c>
    </row>
    <row r="14230" spans="1:31" ht="15" customHeight="1">
      <c r="A14230" s="1">
        <v>14229</v>
      </c>
      <c r="B14230" s="1" t="s">
        <v>54</v>
      </c>
      <c r="C14230" s="1" t="s">
        <v>16957</v>
      </c>
      <c r="D14230" s="9" t="s">
        <v>36274</v>
      </c>
      <c r="E14230" s="9" t="s">
        <v>489</v>
      </c>
      <c r="F14230" s="9" t="s">
        <v>16288</v>
      </c>
      <c r="G14230" s="17">
        <v>9169046044</v>
      </c>
      <c r="H14230" s="9" t="s">
        <v>8</v>
      </c>
      <c r="I14230" s="1" t="s">
        <v>41</v>
      </c>
      <c r="J14230" s="4" t="s">
        <v>47303</v>
      </c>
      <c r="K14230" s="3" t="s">
        <v>42</v>
      </c>
      <c r="L14230" s="4" t="s">
        <v>47303</v>
      </c>
      <c r="M14230" s="11"/>
      <c r="N14230" s="4"/>
      <c r="O14230" s="11"/>
      <c r="P14230" s="4"/>
      <c r="Q14230" s="11"/>
      <c r="R14230" s="4"/>
      <c r="S14230" s="11"/>
      <c r="T14230" s="4"/>
      <c r="U14230" s="11"/>
      <c r="V14230" s="4"/>
      <c r="W14230" s="11"/>
      <c r="X14230" s="4"/>
      <c r="Y14230" s="11"/>
      <c r="Z14230" s="4"/>
      <c r="AA14230" s="1" t="s">
        <v>11</v>
      </c>
      <c r="AC14230" s="23" t="s">
        <v>37882</v>
      </c>
      <c r="AD14230" s="23" t="s">
        <v>40440</v>
      </c>
      <c r="AE14230" t="s">
        <v>35409</v>
      </c>
    </row>
    <row r="14231" spans="1:31" ht="15" customHeight="1">
      <c r="A14231" s="1">
        <v>14230</v>
      </c>
      <c r="B14231" s="1" t="s">
        <v>54</v>
      </c>
      <c r="C14231" s="1" t="s">
        <v>16958</v>
      </c>
      <c r="D14231" s="9" t="s">
        <v>16289</v>
      </c>
      <c r="E14231" s="9" t="s">
        <v>139</v>
      </c>
      <c r="F14231" s="9" t="s">
        <v>29159</v>
      </c>
      <c r="G14231" s="17">
        <v>9149449114</v>
      </c>
      <c r="H14231" s="9" t="s">
        <v>8</v>
      </c>
      <c r="I14231" s="1" t="s">
        <v>41</v>
      </c>
      <c r="J14231" s="4" t="s">
        <v>47303</v>
      </c>
      <c r="K14231" s="3" t="s">
        <v>17</v>
      </c>
      <c r="L14231" s="4" t="s">
        <v>47303</v>
      </c>
      <c r="M14231" s="4" t="s">
        <v>42</v>
      </c>
      <c r="N14231" s="3" t="str">
        <f>J14231</f>
        <v>[50 lacs - 75 lacs]</v>
      </c>
      <c r="O14231" s="11"/>
      <c r="P14231" s="4"/>
      <c r="Q14231" s="11"/>
      <c r="R14231" s="4"/>
      <c r="S14231" s="11"/>
      <c r="T14231" s="4"/>
      <c r="U14231" s="11"/>
      <c r="V14231" s="4"/>
      <c r="W14231" s="11"/>
      <c r="X14231" s="4"/>
      <c r="Y14231" s="11"/>
      <c r="Z14231" s="4"/>
      <c r="AA14231" s="1" t="s">
        <v>16</v>
      </c>
      <c r="AC14231" s="23" t="s">
        <v>37882</v>
      </c>
      <c r="AD14231" s="23" t="s">
        <v>40440</v>
      </c>
      <c r="AE14231" t="s">
        <v>35394</v>
      </c>
    </row>
    <row r="14232" spans="1:31" ht="15" customHeight="1">
      <c r="A14232" s="1">
        <v>14231</v>
      </c>
      <c r="B14232" s="1" t="s">
        <v>54</v>
      </c>
      <c r="C14232" s="1" t="s">
        <v>16962</v>
      </c>
      <c r="D14232" s="9" t="s">
        <v>280</v>
      </c>
      <c r="E14232" s="9" t="s">
        <v>139</v>
      </c>
      <c r="F14232" s="9" t="s">
        <v>29161</v>
      </c>
      <c r="G14232" s="17">
        <v>919446014446</v>
      </c>
      <c r="H14232" s="9" t="s">
        <v>20</v>
      </c>
      <c r="I14232" s="1" t="s">
        <v>9</v>
      </c>
      <c r="J14232" s="4" t="s">
        <v>47303</v>
      </c>
      <c r="K14232" s="3" t="s">
        <v>42</v>
      </c>
      <c r="L14232" s="4" t="s">
        <v>47303</v>
      </c>
      <c r="M14232" s="11"/>
      <c r="N14232" s="4"/>
      <c r="O14232" s="11"/>
      <c r="P14232" s="4"/>
      <c r="Q14232" s="11"/>
      <c r="R14232" s="4"/>
      <c r="S14232" s="11"/>
      <c r="T14232" s="4"/>
      <c r="U14232" s="11"/>
      <c r="V14232" s="4"/>
      <c r="W14232" s="11"/>
      <c r="X14232" s="4"/>
      <c r="Y14232" s="11"/>
      <c r="Z14232" s="4"/>
      <c r="AA14232" s="1" t="s">
        <v>16</v>
      </c>
      <c r="AC14232" s="23" t="s">
        <v>37882</v>
      </c>
      <c r="AD14232" s="23" t="s">
        <v>40440</v>
      </c>
      <c r="AE14232" t="s">
        <v>35409</v>
      </c>
    </row>
    <row r="14233" spans="1:31" ht="15" customHeight="1">
      <c r="A14233" s="1">
        <v>14232</v>
      </c>
      <c r="B14233" s="1" t="s">
        <v>54</v>
      </c>
      <c r="C14233" s="1" t="s">
        <v>16963</v>
      </c>
      <c r="D14233" s="9" t="s">
        <v>683</v>
      </c>
      <c r="E14233" s="9" t="s">
        <v>40</v>
      </c>
      <c r="F14233" s="9" t="s">
        <v>29162</v>
      </c>
      <c r="G14233" s="17">
        <v>91600600060</v>
      </c>
      <c r="H14233" s="9" t="s">
        <v>37</v>
      </c>
      <c r="I14233" s="1" t="s">
        <v>62</v>
      </c>
      <c r="J14233" s="4" t="s">
        <v>47303</v>
      </c>
      <c r="K14233" s="3" t="s">
        <v>42</v>
      </c>
      <c r="L14233" s="4" t="s">
        <v>47303</v>
      </c>
      <c r="M14233" s="11"/>
      <c r="N14233" s="4"/>
      <c r="O14233" s="11"/>
      <c r="P14233" s="4"/>
      <c r="Q14233" s="11"/>
      <c r="R14233" s="4"/>
      <c r="S14233" s="11"/>
      <c r="T14233" s="4"/>
      <c r="U14233" s="11"/>
      <c r="V14233" s="4"/>
      <c r="W14233" s="11"/>
      <c r="X14233" s="4"/>
      <c r="Y14233" s="11"/>
      <c r="Z14233" s="4"/>
      <c r="AA14233" s="1" t="s">
        <v>16</v>
      </c>
      <c r="AC14233" s="23" t="s">
        <v>37882</v>
      </c>
      <c r="AD14233" s="23" t="s">
        <v>40440</v>
      </c>
      <c r="AE14233" t="s">
        <v>35394</v>
      </c>
    </row>
    <row r="14234" spans="1:31" ht="15" customHeight="1">
      <c r="A14234" s="1">
        <v>14233</v>
      </c>
      <c r="B14234" s="1" t="s">
        <v>54</v>
      </c>
      <c r="C14234" s="1" t="s">
        <v>16966</v>
      </c>
      <c r="D14234" s="9" t="s">
        <v>16290</v>
      </c>
      <c r="E14234" s="9" t="s">
        <v>131</v>
      </c>
      <c r="F14234" s="9" t="s">
        <v>29165</v>
      </c>
      <c r="G14234" s="17">
        <v>91964904999</v>
      </c>
      <c r="H14234" s="9" t="s">
        <v>20</v>
      </c>
      <c r="I14234" s="1" t="s">
        <v>62</v>
      </c>
      <c r="J14234" s="4" t="s">
        <v>47303</v>
      </c>
      <c r="K14234" s="3" t="s">
        <v>213</v>
      </c>
      <c r="L14234" s="4" t="s">
        <v>47303</v>
      </c>
      <c r="M14234" s="4" t="s">
        <v>17</v>
      </c>
      <c r="N14234" s="3" t="str">
        <f t="shared" ref="N14234:N14235" si="582">J14234</f>
        <v>[50 lacs - 75 lacs]</v>
      </c>
      <c r="O14234" s="11"/>
      <c r="P14234" s="4"/>
      <c r="Q14234" s="11"/>
      <c r="R14234" s="4"/>
      <c r="S14234" s="11"/>
      <c r="T14234" s="4"/>
      <c r="U14234" s="11"/>
      <c r="V14234" s="4"/>
      <c r="W14234" s="11"/>
      <c r="X14234" s="4"/>
      <c r="Y14234" s="11"/>
      <c r="Z14234" s="4"/>
      <c r="AA14234" s="1" t="s">
        <v>11</v>
      </c>
      <c r="AC14234" s="23" t="s">
        <v>37882</v>
      </c>
      <c r="AD14234" s="23" t="s">
        <v>40440</v>
      </c>
      <c r="AE14234" t="s">
        <v>35409</v>
      </c>
    </row>
    <row r="14235" spans="1:31" ht="15" customHeight="1">
      <c r="A14235" s="1">
        <v>14234</v>
      </c>
      <c r="B14235" s="1" t="s">
        <v>54</v>
      </c>
      <c r="C14235" s="1" t="s">
        <v>16970</v>
      </c>
      <c r="D14235" s="9" t="s">
        <v>1678</v>
      </c>
      <c r="E14235" s="9" t="s">
        <v>37410</v>
      </c>
      <c r="F14235" s="9" t="s">
        <v>29168</v>
      </c>
      <c r="G14235" s="17">
        <v>91944606966</v>
      </c>
      <c r="H14235" s="9" t="s">
        <v>20</v>
      </c>
      <c r="I14235" s="1" t="s">
        <v>62</v>
      </c>
      <c r="J14235" s="4" t="s">
        <v>47303</v>
      </c>
      <c r="K14235" s="3" t="s">
        <v>42</v>
      </c>
      <c r="L14235" s="4" t="s">
        <v>47303</v>
      </c>
      <c r="M14235" s="4" t="s">
        <v>14136</v>
      </c>
      <c r="N14235" s="3" t="str">
        <f t="shared" si="582"/>
        <v>[50 lacs - 75 lacs]</v>
      </c>
      <c r="O14235" s="11"/>
      <c r="P14235" s="4"/>
      <c r="Q14235" s="11"/>
      <c r="R14235" s="4"/>
      <c r="S14235" s="11"/>
      <c r="T14235" s="4"/>
      <c r="U14235" s="11"/>
      <c r="V14235" s="4"/>
      <c r="W14235" s="11"/>
      <c r="X14235" s="4"/>
      <c r="Y14235" s="11"/>
      <c r="Z14235" s="4"/>
      <c r="AA14235" s="1" t="s">
        <v>11</v>
      </c>
      <c r="AC14235" s="23" t="s">
        <v>37882</v>
      </c>
      <c r="AD14235" s="23" t="s">
        <v>40440</v>
      </c>
      <c r="AE14235" t="s">
        <v>35409</v>
      </c>
    </row>
    <row r="14236" spans="1:31" ht="15" customHeight="1">
      <c r="A14236" s="1">
        <v>14235</v>
      </c>
      <c r="B14236" s="1" t="s">
        <v>54</v>
      </c>
      <c r="C14236" s="1" t="s">
        <v>16973</v>
      </c>
      <c r="D14236" s="9" t="s">
        <v>3940</v>
      </c>
      <c r="E14236" s="9" t="s">
        <v>139</v>
      </c>
      <c r="F14236" s="9" t="s">
        <v>29170</v>
      </c>
      <c r="G14236" s="17">
        <v>919946944464</v>
      </c>
      <c r="H14236" s="9" t="s">
        <v>8</v>
      </c>
      <c r="I14236" s="1" t="s">
        <v>9</v>
      </c>
      <c r="J14236" s="4" t="s">
        <v>47303</v>
      </c>
      <c r="K14236" s="3" t="s">
        <v>42</v>
      </c>
      <c r="L14236" s="4" t="s">
        <v>47303</v>
      </c>
      <c r="M14236" s="11"/>
      <c r="N14236" s="4"/>
      <c r="O14236" s="11"/>
      <c r="P14236" s="4"/>
      <c r="Q14236" s="11"/>
      <c r="R14236" s="4"/>
      <c r="S14236" s="11"/>
      <c r="T14236" s="4"/>
      <c r="U14236" s="11"/>
      <c r="V14236" s="4"/>
      <c r="W14236" s="11"/>
      <c r="X14236" s="4"/>
      <c r="Y14236" s="11"/>
      <c r="Z14236" s="4"/>
      <c r="AA14236" s="1" t="s">
        <v>16</v>
      </c>
      <c r="AC14236" s="23" t="s">
        <v>37882</v>
      </c>
      <c r="AD14236" s="23" t="s">
        <v>40440</v>
      </c>
      <c r="AE14236" t="s">
        <v>35399</v>
      </c>
    </row>
    <row r="14237" spans="1:31" ht="15" customHeight="1">
      <c r="A14237" s="1">
        <v>14236</v>
      </c>
      <c r="B14237" s="1" t="s">
        <v>54</v>
      </c>
      <c r="C14237" s="1" t="s">
        <v>16981</v>
      </c>
      <c r="D14237" s="9" t="s">
        <v>350</v>
      </c>
      <c r="E14237" s="9" t="s">
        <v>5628</v>
      </c>
      <c r="F14237" s="9" t="s">
        <v>25060</v>
      </c>
      <c r="G14237" s="17">
        <v>91969094600</v>
      </c>
      <c r="H14237" s="9" t="s">
        <v>15</v>
      </c>
      <c r="I14237" s="1" t="s">
        <v>41</v>
      </c>
      <c r="J14237" s="4" t="s">
        <v>47303</v>
      </c>
      <c r="K14237" s="11" t="s">
        <v>13</v>
      </c>
      <c r="L14237" s="4" t="s">
        <v>47303</v>
      </c>
      <c r="M14237" s="11"/>
      <c r="N14237" s="4"/>
      <c r="O14237" s="11"/>
      <c r="P14237" s="4"/>
      <c r="Q14237" s="11"/>
      <c r="R14237" s="4"/>
      <c r="S14237" s="11"/>
      <c r="T14237" s="4"/>
      <c r="U14237" s="11"/>
      <c r="V14237" s="4"/>
      <c r="W14237" s="11"/>
      <c r="X14237" s="4"/>
      <c r="Y14237" s="11"/>
      <c r="Z14237" s="4"/>
      <c r="AA14237" s="1" t="s">
        <v>16</v>
      </c>
      <c r="AC14237" s="23" t="s">
        <v>37882</v>
      </c>
      <c r="AD14237" s="23" t="s">
        <v>40440</v>
      </c>
      <c r="AE14237" t="s">
        <v>35394</v>
      </c>
    </row>
    <row r="14238" spans="1:31" ht="15" customHeight="1">
      <c r="A14238" s="1">
        <v>14237</v>
      </c>
      <c r="B14238" s="1" t="s">
        <v>54</v>
      </c>
      <c r="C14238" s="1" t="s">
        <v>16983</v>
      </c>
      <c r="D14238" s="9" t="s">
        <v>723</v>
      </c>
      <c r="E14238" s="9" t="s">
        <v>16291</v>
      </c>
      <c r="F14238" s="9" t="s">
        <v>29176</v>
      </c>
      <c r="G14238" s="17">
        <v>91999469190</v>
      </c>
      <c r="H14238" s="9" t="s">
        <v>20</v>
      </c>
      <c r="I14238" s="1" t="s">
        <v>62</v>
      </c>
      <c r="J14238" s="4" t="s">
        <v>47303</v>
      </c>
      <c r="K14238" s="3" t="s">
        <v>42</v>
      </c>
      <c r="L14238" s="4" t="s">
        <v>47303</v>
      </c>
      <c r="M14238" s="11"/>
      <c r="N14238" s="4"/>
      <c r="O14238" s="11"/>
      <c r="P14238" s="4"/>
      <c r="Q14238" s="11"/>
      <c r="R14238" s="4"/>
      <c r="S14238" s="11"/>
      <c r="T14238" s="4"/>
      <c r="U14238" s="11"/>
      <c r="V14238" s="4"/>
      <c r="W14238" s="11"/>
      <c r="X14238" s="4"/>
      <c r="Y14238" s="11"/>
      <c r="Z14238" s="4"/>
      <c r="AA14238" s="1" t="s">
        <v>16</v>
      </c>
      <c r="AC14238" s="23" t="s">
        <v>37882</v>
      </c>
      <c r="AD14238" s="23" t="s">
        <v>40440</v>
      </c>
      <c r="AE14238" t="s">
        <v>35399</v>
      </c>
    </row>
    <row r="14239" spans="1:31" ht="15" customHeight="1">
      <c r="A14239" s="1">
        <v>14238</v>
      </c>
      <c r="B14239" s="1" t="s">
        <v>54</v>
      </c>
      <c r="C14239" s="1" t="s">
        <v>16986</v>
      </c>
      <c r="D14239" s="9" t="s">
        <v>11746</v>
      </c>
      <c r="E14239" s="9" t="s">
        <v>139</v>
      </c>
      <c r="F14239" s="9" t="s">
        <v>29178</v>
      </c>
      <c r="G14239" s="17">
        <v>91909990900</v>
      </c>
      <c r="H14239" s="9" t="s">
        <v>8</v>
      </c>
      <c r="I14239" s="1" t="s">
        <v>62</v>
      </c>
      <c r="J14239" s="4" t="s">
        <v>47303</v>
      </c>
      <c r="K14239" s="3" t="s">
        <v>42</v>
      </c>
      <c r="L14239" s="4" t="s">
        <v>47303</v>
      </c>
      <c r="M14239" s="11"/>
      <c r="N14239" s="4"/>
      <c r="O14239" s="11"/>
      <c r="P14239" s="4"/>
      <c r="Q14239" s="11"/>
      <c r="R14239" s="4"/>
      <c r="S14239" s="11"/>
      <c r="T14239" s="4"/>
      <c r="U14239" s="11"/>
      <c r="V14239" s="4"/>
      <c r="W14239" s="11"/>
      <c r="X14239" s="4"/>
      <c r="Y14239" s="11"/>
      <c r="Z14239" s="4"/>
      <c r="AA14239" s="1" t="s">
        <v>11</v>
      </c>
      <c r="AC14239" s="23" t="s">
        <v>37882</v>
      </c>
      <c r="AD14239" s="23" t="s">
        <v>40440</v>
      </c>
      <c r="AE14239" t="s">
        <v>35409</v>
      </c>
    </row>
    <row r="14240" spans="1:31" ht="15" customHeight="1">
      <c r="A14240" s="1">
        <v>14239</v>
      </c>
      <c r="B14240" s="1" t="s">
        <v>54</v>
      </c>
      <c r="C14240" s="1" t="s">
        <v>16989</v>
      </c>
      <c r="D14240" s="9" t="s">
        <v>16027</v>
      </c>
      <c r="E14240" s="9" t="s">
        <v>102</v>
      </c>
      <c r="F14240" s="9" t="s">
        <v>16292</v>
      </c>
      <c r="G14240" s="17">
        <v>9199199046</v>
      </c>
      <c r="H14240" s="9" t="s">
        <v>8</v>
      </c>
      <c r="I14240" s="1" t="s">
        <v>62</v>
      </c>
      <c r="J14240" s="4" t="s">
        <v>47303</v>
      </c>
      <c r="K14240" s="3" t="s">
        <v>42</v>
      </c>
      <c r="L14240" s="4" t="s">
        <v>47303</v>
      </c>
      <c r="M14240" s="11"/>
      <c r="N14240" s="4"/>
      <c r="O14240" s="11"/>
      <c r="P14240" s="4"/>
      <c r="Q14240" s="11"/>
      <c r="R14240" s="4"/>
      <c r="S14240" s="11"/>
      <c r="T14240" s="4"/>
      <c r="U14240" s="11"/>
      <c r="V14240" s="4"/>
      <c r="W14240" s="11"/>
      <c r="X14240" s="4"/>
      <c r="Y14240" s="11"/>
      <c r="Z14240" s="4"/>
      <c r="AA14240" s="1" t="s">
        <v>16</v>
      </c>
      <c r="AC14240" s="23" t="s">
        <v>38107</v>
      </c>
      <c r="AD14240" s="23" t="s">
        <v>40440</v>
      </c>
      <c r="AE14240" t="s">
        <v>35394</v>
      </c>
    </row>
    <row r="14241" spans="1:31" ht="15" customHeight="1">
      <c r="A14241" s="1">
        <v>14240</v>
      </c>
      <c r="B14241" s="1" t="s">
        <v>54</v>
      </c>
      <c r="C14241" s="1" t="s">
        <v>16991</v>
      </c>
      <c r="D14241" s="9" t="s">
        <v>336</v>
      </c>
      <c r="E14241" s="9" t="s">
        <v>5628</v>
      </c>
      <c r="F14241" s="9" t="s">
        <v>29182</v>
      </c>
      <c r="G14241" s="17">
        <v>9196990000</v>
      </c>
      <c r="H14241" s="9" t="s">
        <v>15</v>
      </c>
      <c r="I14241" s="1" t="s">
        <v>41</v>
      </c>
      <c r="J14241" s="4" t="s">
        <v>47303</v>
      </c>
      <c r="K14241" s="3" t="s">
        <v>17</v>
      </c>
      <c r="L14241" s="4" t="s">
        <v>47303</v>
      </c>
      <c r="M14241" s="11"/>
      <c r="N14241" s="4"/>
      <c r="O14241" s="11"/>
      <c r="P14241" s="4"/>
      <c r="Q14241" s="11"/>
      <c r="R14241" s="4"/>
      <c r="S14241" s="11"/>
      <c r="T14241" s="4"/>
      <c r="U14241" s="11"/>
      <c r="V14241" s="4"/>
      <c r="W14241" s="11"/>
      <c r="X14241" s="4"/>
      <c r="Y14241" s="11"/>
      <c r="Z14241" s="4"/>
      <c r="AA14241" s="1" t="s">
        <v>16</v>
      </c>
      <c r="AC14241" s="23" t="s">
        <v>38108</v>
      </c>
      <c r="AD14241" s="23" t="s">
        <v>40440</v>
      </c>
      <c r="AE14241" t="s">
        <v>35394</v>
      </c>
    </row>
    <row r="14242" spans="1:31" ht="15" customHeight="1">
      <c r="A14242" s="1">
        <v>14241</v>
      </c>
      <c r="B14242" s="1" t="s">
        <v>54</v>
      </c>
      <c r="C14242" s="1" t="s">
        <v>16998</v>
      </c>
      <c r="D14242" s="9" t="s">
        <v>35618</v>
      </c>
      <c r="E14242" s="9" t="s">
        <v>37411</v>
      </c>
      <c r="F14242" s="9" t="s">
        <v>35036</v>
      </c>
      <c r="G14242" s="17">
        <v>919446444400</v>
      </c>
      <c r="H14242" s="9" t="s">
        <v>8</v>
      </c>
      <c r="I14242" s="1" t="s">
        <v>62</v>
      </c>
      <c r="J14242" s="4" t="s">
        <v>47303</v>
      </c>
      <c r="K14242" s="3" t="s">
        <v>17</v>
      </c>
      <c r="L14242" s="4" t="s">
        <v>47303</v>
      </c>
      <c r="M14242" s="4" t="s">
        <v>42</v>
      </c>
      <c r="N14242" s="3" t="str">
        <f>J14242</f>
        <v>[50 lacs - 75 lacs]</v>
      </c>
      <c r="O14242" s="4" t="s">
        <v>14137</v>
      </c>
      <c r="P14242" s="3" t="s">
        <v>47303</v>
      </c>
      <c r="Q14242" s="4" t="s">
        <v>13</v>
      </c>
      <c r="R14242" s="3" t="s">
        <v>47303</v>
      </c>
      <c r="S14242" s="11"/>
      <c r="T14242" s="4"/>
      <c r="U14242" s="11"/>
      <c r="V14242" s="4"/>
      <c r="W14242" s="11"/>
      <c r="X14242" s="4"/>
      <c r="Y14242" s="11"/>
      <c r="Z14242" s="4"/>
      <c r="AA14242" s="1" t="s">
        <v>16</v>
      </c>
      <c r="AC14242" s="23" t="s">
        <v>37883</v>
      </c>
      <c r="AD14242" s="23" t="s">
        <v>40440</v>
      </c>
      <c r="AE14242" t="s">
        <v>35410</v>
      </c>
    </row>
    <row r="14243" spans="1:31" ht="15" customHeight="1">
      <c r="A14243" s="1">
        <v>14242</v>
      </c>
      <c r="B14243" s="1" t="s">
        <v>54</v>
      </c>
      <c r="C14243" s="1" t="s">
        <v>17006</v>
      </c>
      <c r="D14243" s="9" t="s">
        <v>16295</v>
      </c>
      <c r="E14243" s="9" t="s">
        <v>447</v>
      </c>
      <c r="F14243" s="9" t="s">
        <v>29191</v>
      </c>
      <c r="G14243" s="17">
        <v>91906694014</v>
      </c>
      <c r="H14243" s="9" t="s">
        <v>37</v>
      </c>
      <c r="I14243" s="1" t="s">
        <v>62</v>
      </c>
      <c r="J14243" s="4" t="s">
        <v>47303</v>
      </c>
      <c r="K14243" s="3" t="s">
        <v>42</v>
      </c>
      <c r="L14243" s="4" t="s">
        <v>47303</v>
      </c>
      <c r="M14243" s="11"/>
      <c r="N14243" s="4"/>
      <c r="O14243" s="11"/>
      <c r="P14243" s="4"/>
      <c r="Q14243" s="11"/>
      <c r="R14243" s="4"/>
      <c r="S14243" s="11"/>
      <c r="T14243" s="4"/>
      <c r="U14243" s="11"/>
      <c r="V14243" s="4"/>
      <c r="W14243" s="11"/>
      <c r="X14243" s="4"/>
      <c r="Y14243" s="11"/>
      <c r="Z14243" s="4"/>
      <c r="AA14243" s="1" t="s">
        <v>16</v>
      </c>
      <c r="AC14243" s="23" t="s">
        <v>37883</v>
      </c>
      <c r="AD14243" s="23" t="s">
        <v>40440</v>
      </c>
      <c r="AE14243" t="s">
        <v>35409</v>
      </c>
    </row>
    <row r="14244" spans="1:31" ht="15" customHeight="1">
      <c r="A14244" s="1">
        <v>14243</v>
      </c>
      <c r="B14244" s="1" t="s">
        <v>54</v>
      </c>
      <c r="C14244" s="1" t="s">
        <v>17007</v>
      </c>
      <c r="D14244" s="9" t="s">
        <v>1807</v>
      </c>
      <c r="E14244" s="9" t="s">
        <v>724</v>
      </c>
      <c r="F14244" s="9" t="s">
        <v>29192</v>
      </c>
      <c r="G14244" s="17">
        <v>91914416099</v>
      </c>
      <c r="H14244" s="9" t="s">
        <v>8</v>
      </c>
      <c r="I14244" s="1" t="s">
        <v>9</v>
      </c>
      <c r="J14244" s="4" t="s">
        <v>47303</v>
      </c>
      <c r="K14244" s="3" t="s">
        <v>17</v>
      </c>
      <c r="L14244" s="4" t="s">
        <v>47303</v>
      </c>
      <c r="M14244" s="4" t="s">
        <v>42</v>
      </c>
      <c r="N14244" s="3" t="str">
        <f t="shared" ref="N14244:N14245" si="583">J14244</f>
        <v>[50 lacs - 75 lacs]</v>
      </c>
      <c r="O14244" s="11"/>
      <c r="P14244" s="4"/>
      <c r="Q14244" s="11"/>
      <c r="R14244" s="4"/>
      <c r="S14244" s="11"/>
      <c r="T14244" s="4"/>
      <c r="U14244" s="11"/>
      <c r="V14244" s="4"/>
      <c r="W14244" s="11"/>
      <c r="X14244" s="4"/>
      <c r="Y14244" s="11"/>
      <c r="Z14244" s="4"/>
      <c r="AA14244" s="1" t="s">
        <v>16</v>
      </c>
      <c r="AC14244" s="23" t="s">
        <v>37883</v>
      </c>
      <c r="AD14244" s="23" t="s">
        <v>40440</v>
      </c>
      <c r="AE14244" t="s">
        <v>35409</v>
      </c>
    </row>
    <row r="14245" spans="1:31" ht="15" customHeight="1">
      <c r="A14245" s="1">
        <v>14244</v>
      </c>
      <c r="B14245" s="1" t="s">
        <v>54</v>
      </c>
      <c r="C14245" s="1" t="s">
        <v>17011</v>
      </c>
      <c r="D14245" s="9" t="s">
        <v>460</v>
      </c>
      <c r="E14245" s="9" t="s">
        <v>139</v>
      </c>
      <c r="F14245" s="9" t="s">
        <v>29195</v>
      </c>
      <c r="G14245" s="17">
        <v>919449646996</v>
      </c>
      <c r="H14245" s="9" t="s">
        <v>8</v>
      </c>
      <c r="I14245" s="1" t="s">
        <v>41</v>
      </c>
      <c r="J14245" s="4" t="s">
        <v>47303</v>
      </c>
      <c r="K14245" s="3" t="s">
        <v>42</v>
      </c>
      <c r="L14245" s="4" t="s">
        <v>47303</v>
      </c>
      <c r="M14245" s="4" t="s">
        <v>14136</v>
      </c>
      <c r="N14245" s="3" t="str">
        <f t="shared" si="583"/>
        <v>[50 lacs - 75 lacs]</v>
      </c>
      <c r="O14245" s="11"/>
      <c r="P14245" s="4"/>
      <c r="Q14245" s="11"/>
      <c r="R14245" s="4"/>
      <c r="S14245" s="11"/>
      <c r="T14245" s="4"/>
      <c r="U14245" s="11"/>
      <c r="V14245" s="4"/>
      <c r="W14245" s="11"/>
      <c r="X14245" s="4"/>
      <c r="Y14245" s="11"/>
      <c r="Z14245" s="4"/>
      <c r="AA14245" s="1" t="s">
        <v>16</v>
      </c>
      <c r="AC14245" s="23" t="s">
        <v>37883</v>
      </c>
      <c r="AD14245" s="23" t="s">
        <v>40440</v>
      </c>
      <c r="AE14245" t="s">
        <v>35410</v>
      </c>
    </row>
    <row r="14246" spans="1:31" ht="15" customHeight="1">
      <c r="A14246" s="1">
        <v>14245</v>
      </c>
      <c r="B14246" s="1" t="s">
        <v>54</v>
      </c>
      <c r="C14246" s="1" t="s">
        <v>17014</v>
      </c>
      <c r="D14246" s="9" t="s">
        <v>1076</v>
      </c>
      <c r="E14246" s="9" t="s">
        <v>558</v>
      </c>
      <c r="F14246" s="9" t="s">
        <v>29197</v>
      </c>
      <c r="G14246" s="17">
        <v>919111106999</v>
      </c>
      <c r="H14246" s="9" t="s">
        <v>132</v>
      </c>
      <c r="I14246" s="1" t="s">
        <v>41</v>
      </c>
      <c r="J14246" s="4" t="s">
        <v>47303</v>
      </c>
      <c r="K14246" s="11" t="s">
        <v>14136</v>
      </c>
      <c r="L14246" s="4" t="s">
        <v>47303</v>
      </c>
      <c r="M14246" s="11"/>
      <c r="N14246" s="4"/>
      <c r="O14246" s="11"/>
      <c r="P14246" s="4"/>
      <c r="Q14246" s="11"/>
      <c r="R14246" s="4"/>
      <c r="S14246" s="11"/>
      <c r="T14246" s="4"/>
      <c r="U14246" s="11"/>
      <c r="V14246" s="4"/>
      <c r="W14246" s="11"/>
      <c r="X14246" s="4"/>
      <c r="Y14246" s="11"/>
      <c r="Z14246" s="4"/>
      <c r="AA14246" s="1" t="s">
        <v>16</v>
      </c>
      <c r="AC14246" s="23" t="s">
        <v>37883</v>
      </c>
      <c r="AD14246" s="23" t="s">
        <v>40440</v>
      </c>
      <c r="AE14246" t="s">
        <v>35409</v>
      </c>
    </row>
    <row r="14247" spans="1:31" ht="15" customHeight="1">
      <c r="A14247" s="1">
        <v>14246</v>
      </c>
      <c r="B14247" s="1" t="s">
        <v>54</v>
      </c>
      <c r="C14247" s="1" t="s">
        <v>17017</v>
      </c>
      <c r="D14247" s="9" t="s">
        <v>3571</v>
      </c>
      <c r="E14247" s="9" t="s">
        <v>40</v>
      </c>
      <c r="F14247" s="9" t="s">
        <v>29200</v>
      </c>
      <c r="G14247" s="17">
        <v>919646609049</v>
      </c>
      <c r="H14247" s="9" t="s">
        <v>15</v>
      </c>
      <c r="I14247" s="1" t="s">
        <v>62</v>
      </c>
      <c r="J14247" s="4" t="s">
        <v>47303</v>
      </c>
      <c r="K14247" s="3" t="s">
        <v>42</v>
      </c>
      <c r="L14247" s="4" t="s">
        <v>47303</v>
      </c>
      <c r="M14247" s="11"/>
      <c r="N14247" s="4"/>
      <c r="O14247" s="11"/>
      <c r="P14247" s="4"/>
      <c r="Q14247" s="11"/>
      <c r="R14247" s="4"/>
      <c r="S14247" s="11"/>
      <c r="T14247" s="4"/>
      <c r="U14247" s="11"/>
      <c r="V14247" s="4"/>
      <c r="W14247" s="11"/>
      <c r="X14247" s="4"/>
      <c r="Y14247" s="11"/>
      <c r="Z14247" s="4"/>
      <c r="AA14247" s="1" t="s">
        <v>16</v>
      </c>
      <c r="AC14247" s="23" t="s">
        <v>37883</v>
      </c>
      <c r="AD14247" s="23" t="s">
        <v>40440</v>
      </c>
      <c r="AE14247" t="s">
        <v>35409</v>
      </c>
    </row>
    <row r="14248" spans="1:31" ht="15" customHeight="1">
      <c r="A14248" s="1">
        <v>14247</v>
      </c>
      <c r="B14248" s="1" t="s">
        <v>54</v>
      </c>
      <c r="C14248" s="1" t="s">
        <v>17020</v>
      </c>
      <c r="D14248" s="9" t="s">
        <v>391</v>
      </c>
      <c r="E14248" s="9" t="s">
        <v>40</v>
      </c>
      <c r="F14248" s="9" t="s">
        <v>29203</v>
      </c>
      <c r="G14248" s="17">
        <v>91944990440</v>
      </c>
      <c r="H14248" s="9" t="s">
        <v>8</v>
      </c>
      <c r="I14248" s="1" t="s">
        <v>62</v>
      </c>
      <c r="J14248" s="4" t="s">
        <v>47303</v>
      </c>
      <c r="K14248" s="11" t="s">
        <v>14136</v>
      </c>
      <c r="L14248" s="4" t="s">
        <v>47303</v>
      </c>
      <c r="M14248" s="11"/>
      <c r="N14248" s="4"/>
      <c r="O14248" s="11"/>
      <c r="P14248" s="4"/>
      <c r="Q14248" s="11"/>
      <c r="R14248" s="4"/>
      <c r="S14248" s="11"/>
      <c r="T14248" s="4"/>
      <c r="U14248" s="11"/>
      <c r="V14248" s="4"/>
      <c r="W14248" s="11"/>
      <c r="X14248" s="4"/>
      <c r="Y14248" s="11"/>
      <c r="Z14248" s="4"/>
      <c r="AA14248" s="1" t="s">
        <v>16</v>
      </c>
      <c r="AC14248" s="23" t="s">
        <v>37883</v>
      </c>
      <c r="AD14248" s="23" t="s">
        <v>40440</v>
      </c>
      <c r="AE14248" t="s">
        <v>35410</v>
      </c>
    </row>
    <row r="14249" spans="1:31" ht="15" customHeight="1">
      <c r="A14249" s="1">
        <v>14248</v>
      </c>
      <c r="B14249" s="1" t="s">
        <v>54</v>
      </c>
      <c r="C14249" s="1" t="s">
        <v>17022</v>
      </c>
      <c r="D14249" s="9" t="s">
        <v>13474</v>
      </c>
      <c r="E14249" s="9" t="s">
        <v>84</v>
      </c>
      <c r="F14249" s="9" t="s">
        <v>29205</v>
      </c>
      <c r="G14249" s="17">
        <v>91461160091</v>
      </c>
      <c r="H14249" s="9" t="s">
        <v>8</v>
      </c>
      <c r="I14249" s="1" t="s">
        <v>41</v>
      </c>
      <c r="J14249" s="4" t="s">
        <v>47303</v>
      </c>
      <c r="K14249" s="3" t="s">
        <v>42</v>
      </c>
      <c r="L14249" s="4" t="s">
        <v>47303</v>
      </c>
      <c r="M14249" s="4" t="s">
        <v>13</v>
      </c>
      <c r="N14249" s="3" t="str">
        <f>J14249</f>
        <v>[50 lacs - 75 lacs]</v>
      </c>
      <c r="O14249" s="11"/>
      <c r="P14249" s="4"/>
      <c r="Q14249" s="11"/>
      <c r="R14249" s="4"/>
      <c r="S14249" s="11"/>
      <c r="T14249" s="4"/>
      <c r="U14249" s="11"/>
      <c r="V14249" s="4"/>
      <c r="W14249" s="11"/>
      <c r="X14249" s="4"/>
      <c r="Y14249" s="11"/>
      <c r="Z14249" s="4"/>
      <c r="AA14249" s="1" t="s">
        <v>16</v>
      </c>
      <c r="AC14249" s="23" t="s">
        <v>37883</v>
      </c>
      <c r="AD14249" s="23" t="s">
        <v>40440</v>
      </c>
      <c r="AE14249" t="s">
        <v>35410</v>
      </c>
    </row>
    <row r="14250" spans="1:31" ht="15" customHeight="1">
      <c r="A14250" s="1">
        <v>14249</v>
      </c>
      <c r="B14250" s="1" t="s">
        <v>54</v>
      </c>
      <c r="C14250" s="1" t="s">
        <v>17026</v>
      </c>
      <c r="D14250" s="9" t="s">
        <v>7881</v>
      </c>
      <c r="E14250" s="9" t="s">
        <v>487</v>
      </c>
      <c r="F14250" s="9" t="s">
        <v>35040</v>
      </c>
      <c r="G14250" s="17">
        <v>919446669941</v>
      </c>
      <c r="H14250" s="9" t="s">
        <v>8</v>
      </c>
      <c r="I14250" s="1" t="s">
        <v>41</v>
      </c>
      <c r="J14250" s="4" t="s">
        <v>47303</v>
      </c>
      <c r="K14250" s="11" t="s">
        <v>14136</v>
      </c>
      <c r="L14250" s="4" t="s">
        <v>47303</v>
      </c>
      <c r="M14250" s="11"/>
      <c r="N14250" s="4"/>
      <c r="O14250" s="11"/>
      <c r="P14250" s="4"/>
      <c r="Q14250" s="11"/>
      <c r="R14250" s="4"/>
      <c r="S14250" s="11"/>
      <c r="T14250" s="4"/>
      <c r="U14250" s="11"/>
      <c r="V14250" s="4"/>
      <c r="W14250" s="11"/>
      <c r="X14250" s="4"/>
      <c r="Y14250" s="11"/>
      <c r="Z14250" s="4"/>
      <c r="AA14250" s="1" t="s">
        <v>16</v>
      </c>
      <c r="AC14250" s="23" t="s">
        <v>37883</v>
      </c>
      <c r="AD14250" s="23" t="s">
        <v>40440</v>
      </c>
      <c r="AE14250" t="s">
        <v>35410</v>
      </c>
    </row>
    <row r="14251" spans="1:31" ht="15" customHeight="1">
      <c r="A14251" s="1">
        <v>14250</v>
      </c>
      <c r="B14251" s="1" t="s">
        <v>54</v>
      </c>
      <c r="C14251" s="1" t="s">
        <v>17036</v>
      </c>
      <c r="D14251" s="9" t="s">
        <v>36275</v>
      </c>
      <c r="E14251" s="9" t="s">
        <v>881</v>
      </c>
      <c r="F14251" s="9" t="s">
        <v>29214</v>
      </c>
      <c r="G14251" s="17">
        <v>9141449941</v>
      </c>
      <c r="H14251" s="9" t="s">
        <v>20</v>
      </c>
      <c r="I14251" s="1" t="s">
        <v>9</v>
      </c>
      <c r="J14251" s="4" t="s">
        <v>47303</v>
      </c>
      <c r="K14251" s="3" t="s">
        <v>42</v>
      </c>
      <c r="L14251" s="4" t="s">
        <v>47303</v>
      </c>
      <c r="M14251" s="4" t="s">
        <v>14137</v>
      </c>
      <c r="N14251" s="3" t="str">
        <f t="shared" ref="N14251:N14252" si="584">J14251</f>
        <v>[50 lacs - 75 lacs]</v>
      </c>
      <c r="O14251" s="4" t="s">
        <v>13</v>
      </c>
      <c r="P14251" s="3" t="s">
        <v>47303</v>
      </c>
      <c r="Q14251" s="11"/>
      <c r="R14251" s="4"/>
      <c r="S14251" s="11"/>
      <c r="T14251" s="4"/>
      <c r="U14251" s="11"/>
      <c r="V14251" s="4"/>
      <c r="W14251" s="11"/>
      <c r="X14251" s="4"/>
      <c r="Y14251" s="11"/>
      <c r="Z14251" s="4"/>
      <c r="AA14251" s="1" t="s">
        <v>11</v>
      </c>
      <c r="AC14251" s="23" t="s">
        <v>37883</v>
      </c>
      <c r="AD14251" s="23" t="s">
        <v>40440</v>
      </c>
      <c r="AE14251" t="s">
        <v>35410</v>
      </c>
    </row>
    <row r="14252" spans="1:31" ht="15" customHeight="1">
      <c r="A14252" s="1">
        <v>14251</v>
      </c>
      <c r="B14252" s="1" t="s">
        <v>54</v>
      </c>
      <c r="C14252" s="1" t="s">
        <v>17045</v>
      </c>
      <c r="D14252" s="9" t="s">
        <v>16301</v>
      </c>
      <c r="E14252" s="9" t="s">
        <v>774</v>
      </c>
      <c r="F14252" s="9" t="s">
        <v>29223</v>
      </c>
      <c r="G14252" s="17">
        <v>914400660</v>
      </c>
      <c r="H14252" s="9" t="s">
        <v>8</v>
      </c>
      <c r="I14252" s="1" t="s">
        <v>41</v>
      </c>
      <c r="J14252" s="4" t="s">
        <v>47303</v>
      </c>
      <c r="K14252" s="3" t="s">
        <v>42</v>
      </c>
      <c r="L14252" s="4" t="s">
        <v>47303</v>
      </c>
      <c r="M14252" s="4" t="s">
        <v>14136</v>
      </c>
      <c r="N14252" s="3" t="str">
        <f t="shared" si="584"/>
        <v>[50 lacs - 75 lacs]</v>
      </c>
      <c r="O14252" s="11"/>
      <c r="P14252" s="4"/>
      <c r="Q14252" s="11"/>
      <c r="R14252" s="4"/>
      <c r="S14252" s="11"/>
      <c r="T14252" s="4"/>
      <c r="U14252" s="11"/>
      <c r="V14252" s="4"/>
      <c r="W14252" s="11"/>
      <c r="X14252" s="4"/>
      <c r="Y14252" s="11"/>
      <c r="Z14252" s="4"/>
      <c r="AA14252" s="1" t="s">
        <v>11</v>
      </c>
      <c r="AC14252" s="23" t="s">
        <v>37883</v>
      </c>
      <c r="AD14252" s="23" t="s">
        <v>40440</v>
      </c>
      <c r="AE14252" t="s">
        <v>35410</v>
      </c>
    </row>
    <row r="14253" spans="1:31" ht="15" customHeight="1">
      <c r="A14253" s="1">
        <v>14252</v>
      </c>
      <c r="B14253" s="1" t="s">
        <v>54</v>
      </c>
      <c r="C14253" s="1" t="s">
        <v>17048</v>
      </c>
      <c r="D14253" s="9" t="s">
        <v>951</v>
      </c>
      <c r="E14253" s="9" t="s">
        <v>139</v>
      </c>
      <c r="F14253" s="9" t="s">
        <v>16303</v>
      </c>
      <c r="G14253" s="17">
        <v>919646099991</v>
      </c>
      <c r="H14253" s="9" t="s">
        <v>15</v>
      </c>
      <c r="I14253" s="1" t="s">
        <v>9</v>
      </c>
      <c r="J14253" s="4" t="s">
        <v>47303</v>
      </c>
      <c r="K14253" s="3" t="s">
        <v>42</v>
      </c>
      <c r="L14253" s="4" t="s">
        <v>47303</v>
      </c>
      <c r="M14253" s="11"/>
      <c r="N14253" s="4"/>
      <c r="O14253" s="11"/>
      <c r="P14253" s="4"/>
      <c r="Q14253" s="11"/>
      <c r="R14253" s="4"/>
      <c r="S14253" s="11"/>
      <c r="T14253" s="4"/>
      <c r="U14253" s="11"/>
      <c r="V14253" s="4"/>
      <c r="W14253" s="11"/>
      <c r="X14253" s="4"/>
      <c r="Y14253" s="11"/>
      <c r="Z14253" s="4"/>
      <c r="AA14253" s="1" t="s">
        <v>11</v>
      </c>
      <c r="AC14253" s="23" t="s">
        <v>37883</v>
      </c>
      <c r="AD14253" s="23" t="s">
        <v>40440</v>
      </c>
      <c r="AE14253" t="s">
        <v>35394</v>
      </c>
    </row>
    <row r="14254" spans="1:31" ht="15" customHeight="1">
      <c r="A14254" s="1">
        <v>14253</v>
      </c>
      <c r="B14254" s="1" t="s">
        <v>54</v>
      </c>
      <c r="C14254" s="1" t="s">
        <v>17060</v>
      </c>
      <c r="D14254" s="9" t="s">
        <v>1160</v>
      </c>
      <c r="E14254" s="9" t="s">
        <v>139</v>
      </c>
      <c r="F14254" s="9" t="s">
        <v>29232</v>
      </c>
      <c r="G14254" s="17">
        <v>9199901096</v>
      </c>
      <c r="H14254" s="9" t="s">
        <v>8</v>
      </c>
      <c r="I14254" s="1" t="s">
        <v>41</v>
      </c>
      <c r="J14254" s="4" t="s">
        <v>47303</v>
      </c>
      <c r="K14254" s="3" t="s">
        <v>17</v>
      </c>
      <c r="L14254" s="4" t="s">
        <v>47303</v>
      </c>
      <c r="M14254" s="11"/>
      <c r="N14254" s="4"/>
      <c r="O14254" s="11"/>
      <c r="P14254" s="4"/>
      <c r="Q14254" s="11"/>
      <c r="R14254" s="4"/>
      <c r="S14254" s="11"/>
      <c r="T14254" s="4"/>
      <c r="U14254" s="11"/>
      <c r="V14254" s="4"/>
      <c r="W14254" s="11"/>
      <c r="X14254" s="4"/>
      <c r="Y14254" s="11"/>
      <c r="Z14254" s="4"/>
      <c r="AA14254" s="1" t="s">
        <v>16</v>
      </c>
      <c r="AC14254" s="23" t="s">
        <v>37883</v>
      </c>
      <c r="AD14254" s="23" t="s">
        <v>40440</v>
      </c>
      <c r="AE14254" t="s">
        <v>35399</v>
      </c>
    </row>
    <row r="14255" spans="1:31" ht="15" customHeight="1">
      <c r="A14255" s="1">
        <v>14254</v>
      </c>
      <c r="B14255" s="1" t="s">
        <v>54</v>
      </c>
      <c r="C14255" s="1" t="s">
        <v>17062</v>
      </c>
      <c r="D14255" s="9" t="s">
        <v>16307</v>
      </c>
      <c r="E14255" s="9" t="s">
        <v>78</v>
      </c>
      <c r="F14255" s="9" t="s">
        <v>29233</v>
      </c>
      <c r="G14255" s="17">
        <v>91400044444</v>
      </c>
      <c r="H14255" s="9" t="s">
        <v>15</v>
      </c>
      <c r="I14255" s="1" t="s">
        <v>62</v>
      </c>
      <c r="J14255" s="4" t="s">
        <v>47303</v>
      </c>
      <c r="K14255" s="11" t="s">
        <v>13</v>
      </c>
      <c r="L14255" s="4" t="s">
        <v>47303</v>
      </c>
      <c r="M14255" s="11"/>
      <c r="N14255" s="4"/>
      <c r="O14255" s="11"/>
      <c r="P14255" s="4"/>
      <c r="Q14255" s="11"/>
      <c r="R14255" s="4"/>
      <c r="S14255" s="11"/>
      <c r="T14255" s="4"/>
      <c r="U14255" s="11"/>
      <c r="V14255" s="4"/>
      <c r="W14255" s="11"/>
      <c r="X14255" s="4"/>
      <c r="Y14255" s="11"/>
      <c r="Z14255" s="4"/>
      <c r="AA14255" s="1" t="s">
        <v>16</v>
      </c>
      <c r="AC14255" s="23" t="s">
        <v>38109</v>
      </c>
      <c r="AD14255" s="23" t="s">
        <v>40440</v>
      </c>
      <c r="AE14255" t="s">
        <v>35410</v>
      </c>
    </row>
    <row r="14256" spans="1:31" ht="15" customHeight="1">
      <c r="A14256" s="1">
        <v>14255</v>
      </c>
      <c r="B14256" s="1" t="s">
        <v>54</v>
      </c>
      <c r="C14256" s="1" t="s">
        <v>17064</v>
      </c>
      <c r="D14256" s="9" t="s">
        <v>36276</v>
      </c>
      <c r="E14256" s="9" t="s">
        <v>40</v>
      </c>
      <c r="F14256" s="9" t="s">
        <v>29234</v>
      </c>
      <c r="G14256" s="17">
        <v>914940444</v>
      </c>
      <c r="H14256" s="9" t="s">
        <v>20</v>
      </c>
      <c r="I14256" s="1" t="s">
        <v>9</v>
      </c>
      <c r="J14256" s="4" t="s">
        <v>47303</v>
      </c>
      <c r="K14256" s="3" t="s">
        <v>17</v>
      </c>
      <c r="L14256" s="4" t="s">
        <v>47303</v>
      </c>
      <c r="M14256" s="4" t="s">
        <v>42</v>
      </c>
      <c r="N14256" s="3" t="str">
        <f t="shared" ref="N14256:N14257" si="585">J14256</f>
        <v>[50 lacs - 75 lacs]</v>
      </c>
      <c r="O14256" s="11"/>
      <c r="P14256" s="4"/>
      <c r="Q14256" s="11"/>
      <c r="R14256" s="4"/>
      <c r="S14256" s="11"/>
      <c r="T14256" s="4"/>
      <c r="U14256" s="11"/>
      <c r="V14256" s="4"/>
      <c r="W14256" s="11"/>
      <c r="X14256" s="4"/>
      <c r="Y14256" s="11"/>
      <c r="Z14256" s="4"/>
      <c r="AA14256" s="1" t="s">
        <v>16</v>
      </c>
      <c r="AC14256" s="23" t="s">
        <v>37884</v>
      </c>
      <c r="AD14256" s="23" t="s">
        <v>40440</v>
      </c>
      <c r="AE14256" t="s">
        <v>35399</v>
      </c>
    </row>
    <row r="14257" spans="1:31" ht="15" customHeight="1">
      <c r="A14257" s="1">
        <v>14256</v>
      </c>
      <c r="B14257" s="1" t="s">
        <v>54</v>
      </c>
      <c r="C14257" s="1" t="s">
        <v>17070</v>
      </c>
      <c r="D14257" s="9" t="s">
        <v>318</v>
      </c>
      <c r="E14257" s="9" t="s">
        <v>40</v>
      </c>
      <c r="F14257" s="9" t="s">
        <v>29239</v>
      </c>
      <c r="G14257" s="17">
        <v>91994466610</v>
      </c>
      <c r="H14257" s="9" t="s">
        <v>15</v>
      </c>
      <c r="I14257" s="1" t="s">
        <v>62</v>
      </c>
      <c r="J14257" s="4" t="s">
        <v>47303</v>
      </c>
      <c r="K14257" s="3" t="s">
        <v>42</v>
      </c>
      <c r="L14257" s="4" t="s">
        <v>47303</v>
      </c>
      <c r="M14257" s="4" t="s">
        <v>14136</v>
      </c>
      <c r="N14257" s="3" t="str">
        <f t="shared" si="585"/>
        <v>[50 lacs - 75 lacs]</v>
      </c>
      <c r="O14257" s="11"/>
      <c r="P14257" s="4"/>
      <c r="Q14257" s="11"/>
      <c r="R14257" s="4"/>
      <c r="S14257" s="11"/>
      <c r="T14257" s="4"/>
      <c r="U14257" s="11"/>
      <c r="V14257" s="4"/>
      <c r="W14257" s="11"/>
      <c r="X14257" s="4"/>
      <c r="Y14257" s="11"/>
      <c r="Z14257" s="4"/>
      <c r="AA14257" s="1" t="s">
        <v>16</v>
      </c>
      <c r="AC14257" s="23" t="s">
        <v>37884</v>
      </c>
      <c r="AD14257" s="23" t="s">
        <v>40440</v>
      </c>
      <c r="AE14257" t="s">
        <v>35394</v>
      </c>
    </row>
    <row r="14258" spans="1:31" ht="15" customHeight="1">
      <c r="A14258" s="1">
        <v>14257</v>
      </c>
      <c r="B14258" s="1" t="s">
        <v>54</v>
      </c>
      <c r="C14258" s="1" t="s">
        <v>17083</v>
      </c>
      <c r="D14258" s="9" t="s">
        <v>16312</v>
      </c>
      <c r="E14258" s="9" t="s">
        <v>16313</v>
      </c>
      <c r="F14258" s="9" t="s">
        <v>29245</v>
      </c>
      <c r="G14258" s="17">
        <v>9164464149</v>
      </c>
      <c r="H14258" s="9" t="s">
        <v>15</v>
      </c>
      <c r="I14258" s="1" t="s">
        <v>41</v>
      </c>
      <c r="J14258" s="4" t="s">
        <v>47303</v>
      </c>
      <c r="K14258" s="11" t="s">
        <v>14137</v>
      </c>
      <c r="L14258" s="4" t="s">
        <v>47303</v>
      </c>
      <c r="M14258" s="11"/>
      <c r="N14258" s="4"/>
      <c r="O14258" s="11"/>
      <c r="P14258" s="4"/>
      <c r="Q14258" s="11"/>
      <c r="R14258" s="4"/>
      <c r="S14258" s="11"/>
      <c r="T14258" s="4"/>
      <c r="U14258" s="11"/>
      <c r="V14258" s="4"/>
      <c r="W14258" s="11"/>
      <c r="X14258" s="4"/>
      <c r="Y14258" s="11"/>
      <c r="Z14258" s="4"/>
      <c r="AA14258" s="1" t="s">
        <v>16</v>
      </c>
      <c r="AC14258" s="23" t="s">
        <v>37884</v>
      </c>
      <c r="AD14258" s="23" t="s">
        <v>40440</v>
      </c>
      <c r="AE14258" t="s">
        <v>35399</v>
      </c>
    </row>
    <row r="14259" spans="1:31" ht="15" customHeight="1">
      <c r="A14259" s="1">
        <v>14258</v>
      </c>
      <c r="B14259" s="1" t="s">
        <v>54</v>
      </c>
      <c r="C14259" s="1" t="s">
        <v>17084</v>
      </c>
      <c r="D14259" s="9" t="s">
        <v>16314</v>
      </c>
      <c r="E14259" s="9" t="s">
        <v>1558</v>
      </c>
      <c r="F14259" s="9" t="s">
        <v>35047</v>
      </c>
      <c r="G14259" s="17">
        <v>91644040</v>
      </c>
      <c r="H14259" s="9" t="s">
        <v>15</v>
      </c>
      <c r="I14259" s="1" t="s">
        <v>41</v>
      </c>
      <c r="J14259" s="4" t="s">
        <v>47303</v>
      </c>
      <c r="K14259" s="3" t="s">
        <v>17</v>
      </c>
      <c r="L14259" s="4" t="s">
        <v>47303</v>
      </c>
      <c r="M14259" s="4" t="s">
        <v>42</v>
      </c>
      <c r="N14259" s="3" t="str">
        <f t="shared" ref="N14259:N14261" si="586">J14259</f>
        <v>[50 lacs - 75 lacs]</v>
      </c>
      <c r="O14259" s="11"/>
      <c r="P14259" s="4"/>
      <c r="Q14259" s="11"/>
      <c r="R14259" s="4"/>
      <c r="S14259" s="11"/>
      <c r="T14259" s="4"/>
      <c r="U14259" s="11"/>
      <c r="V14259" s="4"/>
      <c r="W14259" s="11"/>
      <c r="X14259" s="4"/>
      <c r="Y14259" s="11"/>
      <c r="Z14259" s="4"/>
      <c r="AA14259" s="1" t="s">
        <v>16</v>
      </c>
      <c r="AC14259" s="23" t="s">
        <v>37884</v>
      </c>
      <c r="AD14259" s="23" t="s">
        <v>40440</v>
      </c>
      <c r="AE14259" t="s">
        <v>35410</v>
      </c>
    </row>
    <row r="14260" spans="1:31" ht="15" customHeight="1">
      <c r="A14260" s="1">
        <v>14259</v>
      </c>
      <c r="B14260" s="1" t="s">
        <v>54</v>
      </c>
      <c r="C14260" s="1" t="s">
        <v>17085</v>
      </c>
      <c r="D14260" s="9" t="s">
        <v>1678</v>
      </c>
      <c r="E14260" s="9" t="s">
        <v>558</v>
      </c>
      <c r="F14260" s="9" t="s">
        <v>16315</v>
      </c>
      <c r="G14260" s="17">
        <v>9196446996</v>
      </c>
      <c r="H14260" s="9" t="s">
        <v>8</v>
      </c>
      <c r="I14260" s="1" t="s">
        <v>62</v>
      </c>
      <c r="J14260" s="4" t="s">
        <v>47303</v>
      </c>
      <c r="K14260" s="3" t="s">
        <v>42</v>
      </c>
      <c r="L14260" s="4" t="s">
        <v>47303</v>
      </c>
      <c r="M14260" s="4" t="s">
        <v>14136</v>
      </c>
      <c r="N14260" s="3" t="str">
        <f t="shared" si="586"/>
        <v>[50 lacs - 75 lacs]</v>
      </c>
      <c r="O14260" s="11"/>
      <c r="P14260" s="4"/>
      <c r="Q14260" s="11"/>
      <c r="R14260" s="4"/>
      <c r="S14260" s="11"/>
      <c r="T14260" s="4"/>
      <c r="U14260" s="11"/>
      <c r="V14260" s="4"/>
      <c r="W14260" s="11"/>
      <c r="X14260" s="4"/>
      <c r="Y14260" s="11"/>
      <c r="Z14260" s="4"/>
      <c r="AA14260" s="1" t="s">
        <v>16</v>
      </c>
      <c r="AC14260" s="23" t="s">
        <v>37884</v>
      </c>
      <c r="AD14260" s="23" t="s">
        <v>40440</v>
      </c>
      <c r="AE14260" t="s">
        <v>35410</v>
      </c>
    </row>
    <row r="14261" spans="1:31" ht="15" customHeight="1">
      <c r="A14261" s="1">
        <v>14260</v>
      </c>
      <c r="B14261" s="1" t="s">
        <v>54</v>
      </c>
      <c r="C14261" s="1" t="s">
        <v>17089</v>
      </c>
      <c r="D14261" s="9" t="s">
        <v>89</v>
      </c>
      <c r="E14261" s="9" t="s">
        <v>16316</v>
      </c>
      <c r="F14261" s="9" t="s">
        <v>29248</v>
      </c>
      <c r="G14261" s="17">
        <v>91944049646</v>
      </c>
      <c r="H14261" s="9" t="s">
        <v>8</v>
      </c>
      <c r="I14261" s="1" t="s">
        <v>62</v>
      </c>
      <c r="J14261" s="4" t="s">
        <v>47303</v>
      </c>
      <c r="K14261" s="3" t="s">
        <v>17</v>
      </c>
      <c r="L14261" s="4" t="s">
        <v>47303</v>
      </c>
      <c r="M14261" s="4" t="s">
        <v>42</v>
      </c>
      <c r="N14261" s="3" t="str">
        <f t="shared" si="586"/>
        <v>[50 lacs - 75 lacs]</v>
      </c>
      <c r="O14261" s="11"/>
      <c r="P14261" s="4"/>
      <c r="Q14261" s="11"/>
      <c r="R14261" s="4"/>
      <c r="S14261" s="11"/>
      <c r="T14261" s="4"/>
      <c r="U14261" s="11"/>
      <c r="V14261" s="4"/>
      <c r="W14261" s="11"/>
      <c r="X14261" s="4"/>
      <c r="Y14261" s="11"/>
      <c r="Z14261" s="4"/>
      <c r="AA14261" s="1" t="s">
        <v>11</v>
      </c>
      <c r="AC14261" s="23" t="s">
        <v>37884</v>
      </c>
      <c r="AD14261" s="23" t="s">
        <v>40440</v>
      </c>
      <c r="AE14261" t="s">
        <v>35410</v>
      </c>
    </row>
    <row r="14262" spans="1:31" ht="15" customHeight="1">
      <c r="A14262" s="1">
        <v>14261</v>
      </c>
      <c r="B14262" s="1" t="s">
        <v>54</v>
      </c>
      <c r="C14262" s="1" t="s">
        <v>17090</v>
      </c>
      <c r="D14262" s="9" t="s">
        <v>16317</v>
      </c>
      <c r="E14262" s="9" t="s">
        <v>558</v>
      </c>
      <c r="F14262" s="9" t="s">
        <v>32991</v>
      </c>
      <c r="G14262" s="17">
        <v>91944046666</v>
      </c>
      <c r="H14262" s="9" t="s">
        <v>8</v>
      </c>
      <c r="I14262" s="1" t="s">
        <v>62</v>
      </c>
      <c r="J14262" s="4" t="s">
        <v>47303</v>
      </c>
      <c r="K14262" s="11" t="s">
        <v>14137</v>
      </c>
      <c r="L14262" s="4" t="s">
        <v>47303</v>
      </c>
      <c r="M14262" s="11"/>
      <c r="N14262" s="4"/>
      <c r="O14262" s="11"/>
      <c r="P14262" s="4"/>
      <c r="Q14262" s="11"/>
      <c r="R14262" s="4"/>
      <c r="S14262" s="11"/>
      <c r="T14262" s="4"/>
      <c r="U14262" s="11"/>
      <c r="V14262" s="4"/>
      <c r="W14262" s="11"/>
      <c r="X14262" s="4"/>
      <c r="Y14262" s="11"/>
      <c r="Z14262" s="4"/>
      <c r="AA14262" s="1" t="s">
        <v>16</v>
      </c>
      <c r="AC14262" s="23" t="s">
        <v>37884</v>
      </c>
      <c r="AD14262" s="23" t="s">
        <v>40440</v>
      </c>
      <c r="AE14262" t="s">
        <v>35394</v>
      </c>
    </row>
    <row r="14263" spans="1:31" ht="15" customHeight="1">
      <c r="A14263" s="1">
        <v>14262</v>
      </c>
      <c r="B14263" s="1" t="s">
        <v>54</v>
      </c>
      <c r="C14263" s="1" t="s">
        <v>17091</v>
      </c>
      <c r="D14263" s="9" t="s">
        <v>1968</v>
      </c>
      <c r="E14263" s="9" t="s">
        <v>40</v>
      </c>
      <c r="F14263" s="9" t="s">
        <v>29249</v>
      </c>
      <c r="G14263" s="17">
        <v>91994600014</v>
      </c>
      <c r="H14263" s="9" t="s">
        <v>8</v>
      </c>
      <c r="I14263" s="1" t="s">
        <v>41</v>
      </c>
      <c r="J14263" s="4" t="s">
        <v>47303</v>
      </c>
      <c r="K14263" s="3" t="s">
        <v>17</v>
      </c>
      <c r="L14263" s="4" t="s">
        <v>47303</v>
      </c>
      <c r="M14263" s="11"/>
      <c r="N14263" s="4"/>
      <c r="O14263" s="11"/>
      <c r="P14263" s="4"/>
      <c r="Q14263" s="11"/>
      <c r="R14263" s="4"/>
      <c r="S14263" s="11"/>
      <c r="T14263" s="4"/>
      <c r="U14263" s="11"/>
      <c r="V14263" s="4"/>
      <c r="W14263" s="11"/>
      <c r="X14263" s="4"/>
      <c r="Y14263" s="11"/>
      <c r="Z14263" s="4"/>
      <c r="AA14263" s="1" t="s">
        <v>16</v>
      </c>
      <c r="AC14263" s="23" t="s">
        <v>37884</v>
      </c>
      <c r="AD14263" s="23" t="s">
        <v>40440</v>
      </c>
      <c r="AE14263" t="s">
        <v>35394</v>
      </c>
    </row>
    <row r="14264" spans="1:31" ht="15" customHeight="1">
      <c r="A14264" s="1">
        <v>14263</v>
      </c>
      <c r="B14264" s="1" t="s">
        <v>54</v>
      </c>
      <c r="C14264" s="1" t="s">
        <v>17099</v>
      </c>
      <c r="D14264" s="9" t="s">
        <v>1867</v>
      </c>
      <c r="E14264" s="9" t="s">
        <v>1670</v>
      </c>
      <c r="F14264" s="9" t="s">
        <v>23726</v>
      </c>
      <c r="G14264" s="17">
        <v>91401409990</v>
      </c>
      <c r="H14264" s="9" t="s">
        <v>8</v>
      </c>
      <c r="I14264" s="1" t="s">
        <v>9</v>
      </c>
      <c r="J14264" s="4" t="s">
        <v>47303</v>
      </c>
      <c r="K14264" s="3" t="s">
        <v>17</v>
      </c>
      <c r="L14264" s="4" t="s">
        <v>47303</v>
      </c>
      <c r="M14264" s="4" t="s">
        <v>42</v>
      </c>
      <c r="N14264" s="3" t="str">
        <f>J14264</f>
        <v>[50 lacs - 75 lacs]</v>
      </c>
      <c r="O14264" s="11"/>
      <c r="P14264" s="4"/>
      <c r="Q14264" s="11"/>
      <c r="R14264" s="4"/>
      <c r="S14264" s="11"/>
      <c r="T14264" s="4"/>
      <c r="U14264" s="11"/>
      <c r="V14264" s="4"/>
      <c r="W14264" s="11"/>
      <c r="X14264" s="4"/>
      <c r="Y14264" s="11"/>
      <c r="Z14264" s="4"/>
      <c r="AA14264" s="1" t="s">
        <v>16</v>
      </c>
      <c r="AC14264" s="23" t="s">
        <v>37884</v>
      </c>
      <c r="AD14264" s="23" t="s">
        <v>40440</v>
      </c>
      <c r="AE14264" t="s">
        <v>35394</v>
      </c>
    </row>
    <row r="14265" spans="1:31" ht="15" customHeight="1">
      <c r="A14265" s="1">
        <v>14264</v>
      </c>
      <c r="B14265" s="1" t="s">
        <v>54</v>
      </c>
      <c r="C14265" s="1" t="s">
        <v>17100</v>
      </c>
      <c r="D14265" s="9" t="s">
        <v>36277</v>
      </c>
      <c r="E14265" s="9" t="s">
        <v>139</v>
      </c>
      <c r="F14265" s="9" t="s">
        <v>32993</v>
      </c>
      <c r="G14265" s="17">
        <v>91999110101</v>
      </c>
      <c r="H14265" s="9" t="s">
        <v>15</v>
      </c>
      <c r="I14265" s="1" t="s">
        <v>9</v>
      </c>
      <c r="J14265" s="4" t="s">
        <v>47303</v>
      </c>
      <c r="K14265" s="3" t="s">
        <v>17</v>
      </c>
      <c r="L14265" s="4" t="s">
        <v>47303</v>
      </c>
      <c r="M14265" s="11"/>
      <c r="N14265" s="4"/>
      <c r="O14265" s="11"/>
      <c r="P14265" s="4"/>
      <c r="Q14265" s="11"/>
      <c r="R14265" s="4"/>
      <c r="S14265" s="11"/>
      <c r="T14265" s="4"/>
      <c r="U14265" s="11"/>
      <c r="V14265" s="4"/>
      <c r="W14265" s="11"/>
      <c r="X14265" s="4"/>
      <c r="Y14265" s="11"/>
      <c r="Z14265" s="4"/>
      <c r="AA14265" s="1" t="s">
        <v>16</v>
      </c>
      <c r="AC14265" s="23" t="s">
        <v>37884</v>
      </c>
      <c r="AD14265" s="23" t="s">
        <v>40440</v>
      </c>
      <c r="AE14265" t="s">
        <v>35409</v>
      </c>
    </row>
    <row r="14266" spans="1:31" ht="15" customHeight="1">
      <c r="A14266" s="1">
        <v>14265</v>
      </c>
      <c r="B14266" s="1" t="s">
        <v>54</v>
      </c>
      <c r="C14266" s="1" t="s">
        <v>17106</v>
      </c>
      <c r="D14266" s="9" t="s">
        <v>1240</v>
      </c>
      <c r="E14266" s="9" t="s">
        <v>90</v>
      </c>
      <c r="F14266" s="9" t="s">
        <v>29256</v>
      </c>
      <c r="G14266" s="17">
        <v>91994446041</v>
      </c>
      <c r="H14266" s="9" t="s">
        <v>8</v>
      </c>
      <c r="I14266" s="1" t="s">
        <v>41</v>
      </c>
      <c r="J14266" s="4" t="s">
        <v>47303</v>
      </c>
      <c r="K14266" s="3" t="s">
        <v>17</v>
      </c>
      <c r="L14266" s="4" t="s">
        <v>47303</v>
      </c>
      <c r="M14266" s="4" t="s">
        <v>42</v>
      </c>
      <c r="N14266" s="3" t="str">
        <f t="shared" ref="N14266:N14267" si="587">J14266</f>
        <v>[50 lacs - 75 lacs]</v>
      </c>
      <c r="O14266" s="11"/>
      <c r="P14266" s="4"/>
      <c r="Q14266" s="11"/>
      <c r="R14266" s="4"/>
      <c r="S14266" s="11"/>
      <c r="T14266" s="4"/>
      <c r="U14266" s="11"/>
      <c r="V14266" s="4"/>
      <c r="W14266" s="11"/>
      <c r="X14266" s="4"/>
      <c r="Y14266" s="11"/>
      <c r="Z14266" s="4"/>
      <c r="AA14266" s="1" t="s">
        <v>16</v>
      </c>
      <c r="AC14266" s="23" t="s">
        <v>37884</v>
      </c>
      <c r="AD14266" s="23" t="s">
        <v>40440</v>
      </c>
      <c r="AE14266" t="s">
        <v>35399</v>
      </c>
    </row>
    <row r="14267" spans="1:31" ht="15" customHeight="1">
      <c r="A14267" s="1">
        <v>14266</v>
      </c>
      <c r="B14267" s="1" t="s">
        <v>54</v>
      </c>
      <c r="C14267" s="1" t="s">
        <v>17107</v>
      </c>
      <c r="D14267" s="9" t="s">
        <v>86</v>
      </c>
      <c r="E14267" s="9" t="s">
        <v>999</v>
      </c>
      <c r="F14267" s="9" t="s">
        <v>29257</v>
      </c>
      <c r="G14267" s="17">
        <v>91999666</v>
      </c>
      <c r="H14267" s="9" t="s">
        <v>8</v>
      </c>
      <c r="I14267" s="1" t="s">
        <v>41</v>
      </c>
      <c r="J14267" s="4" t="s">
        <v>47303</v>
      </c>
      <c r="K14267" s="3" t="s">
        <v>42</v>
      </c>
      <c r="L14267" s="4" t="s">
        <v>47303</v>
      </c>
      <c r="M14267" s="4" t="s">
        <v>14136</v>
      </c>
      <c r="N14267" s="3" t="str">
        <f t="shared" si="587"/>
        <v>[50 lacs - 75 lacs]</v>
      </c>
      <c r="O14267" s="11"/>
      <c r="P14267" s="4"/>
      <c r="Q14267" s="11"/>
      <c r="R14267" s="4"/>
      <c r="S14267" s="11"/>
      <c r="T14267" s="4"/>
      <c r="U14267" s="11"/>
      <c r="V14267" s="4"/>
      <c r="W14267" s="11"/>
      <c r="X14267" s="4"/>
      <c r="Y14267" s="11"/>
      <c r="Z14267" s="4"/>
      <c r="AA14267" s="1" t="s">
        <v>11</v>
      </c>
      <c r="AC14267" s="23" t="s">
        <v>37884</v>
      </c>
      <c r="AD14267" s="23" t="s">
        <v>40440</v>
      </c>
      <c r="AE14267" t="s">
        <v>35410</v>
      </c>
    </row>
    <row r="14268" spans="1:31" ht="15" customHeight="1">
      <c r="A14268" s="1">
        <v>14267</v>
      </c>
      <c r="B14268" s="1" t="s">
        <v>54</v>
      </c>
      <c r="C14268" s="1" t="s">
        <v>17108</v>
      </c>
      <c r="D14268" s="9" t="s">
        <v>3524</v>
      </c>
      <c r="E14268" s="9" t="s">
        <v>1577</v>
      </c>
      <c r="F14268" s="9" t="s">
        <v>16320</v>
      </c>
      <c r="G14268" s="17">
        <v>919446061494</v>
      </c>
      <c r="H14268" s="9" t="s">
        <v>8</v>
      </c>
      <c r="I14268" s="1" t="s">
        <v>62</v>
      </c>
      <c r="J14268" s="4" t="s">
        <v>47303</v>
      </c>
      <c r="K14268" s="3" t="s">
        <v>17</v>
      </c>
      <c r="L14268" s="4" t="s">
        <v>47303</v>
      </c>
      <c r="M14268" s="11"/>
      <c r="N14268" s="4"/>
      <c r="O14268" s="11"/>
      <c r="P14268" s="4"/>
      <c r="Q14268" s="11"/>
      <c r="R14268" s="4"/>
      <c r="S14268" s="11"/>
      <c r="T14268" s="4"/>
      <c r="U14268" s="11"/>
      <c r="V14268" s="4"/>
      <c r="W14268" s="11"/>
      <c r="X14268" s="4"/>
      <c r="Y14268" s="11"/>
      <c r="Z14268" s="4"/>
      <c r="AA14268" s="1" t="s">
        <v>16</v>
      </c>
      <c r="AC14268" s="23" t="s">
        <v>37884</v>
      </c>
      <c r="AD14268" s="23" t="s">
        <v>40440</v>
      </c>
      <c r="AE14268" t="s">
        <v>35410</v>
      </c>
    </row>
    <row r="14269" spans="1:31" ht="15" customHeight="1">
      <c r="A14269" s="1">
        <v>14268</v>
      </c>
      <c r="B14269" s="1" t="s">
        <v>54</v>
      </c>
      <c r="C14269" s="1" t="s">
        <v>17109</v>
      </c>
      <c r="D14269" s="9" t="s">
        <v>72</v>
      </c>
      <c r="E14269" s="9" t="s">
        <v>36620</v>
      </c>
      <c r="F14269" s="9" t="s">
        <v>35052</v>
      </c>
      <c r="G14269" s="17">
        <v>9199946944</v>
      </c>
      <c r="H14269" s="9" t="s">
        <v>20</v>
      </c>
      <c r="I14269" s="1" t="s">
        <v>62</v>
      </c>
      <c r="J14269" s="4" t="s">
        <v>47303</v>
      </c>
      <c r="K14269" s="3" t="s">
        <v>17</v>
      </c>
      <c r="L14269" s="4" t="s">
        <v>47303</v>
      </c>
      <c r="M14269" s="4" t="s">
        <v>42</v>
      </c>
      <c r="N14269" s="3" t="str">
        <f>J14269</f>
        <v>[50 lacs - 75 lacs]</v>
      </c>
      <c r="O14269" s="4" t="s">
        <v>47348</v>
      </c>
      <c r="P14269" s="3" t="s">
        <v>47303</v>
      </c>
      <c r="Q14269" s="11"/>
      <c r="R14269" s="4"/>
      <c r="S14269" s="11"/>
      <c r="T14269" s="4"/>
      <c r="U14269" s="11"/>
      <c r="V14269" s="4"/>
      <c r="W14269" s="11"/>
      <c r="X14269" s="4"/>
      <c r="Y14269" s="11"/>
      <c r="Z14269" s="4"/>
      <c r="AA14269" s="1" t="s">
        <v>16</v>
      </c>
      <c r="AC14269" s="23" t="s">
        <v>37884</v>
      </c>
      <c r="AD14269" s="23" t="s">
        <v>40440</v>
      </c>
      <c r="AE14269" t="s">
        <v>35409</v>
      </c>
    </row>
    <row r="14270" spans="1:31" ht="15" customHeight="1">
      <c r="A14270" s="1">
        <v>14269</v>
      </c>
      <c r="B14270" s="1" t="s">
        <v>54</v>
      </c>
      <c r="C14270" s="1" t="s">
        <v>17112</v>
      </c>
      <c r="D14270" s="9" t="s">
        <v>1155</v>
      </c>
      <c r="E14270" s="9" t="s">
        <v>139</v>
      </c>
      <c r="F14270" s="9" t="s">
        <v>35053</v>
      </c>
      <c r="G14270" s="17">
        <v>9199946694</v>
      </c>
      <c r="H14270" s="9" t="s">
        <v>15</v>
      </c>
      <c r="I14270" s="1" t="s">
        <v>62</v>
      </c>
      <c r="J14270" s="4" t="s">
        <v>47303</v>
      </c>
      <c r="K14270" s="3" t="s">
        <v>42</v>
      </c>
      <c r="L14270" s="4" t="s">
        <v>47303</v>
      </c>
      <c r="M14270" s="11"/>
      <c r="N14270" s="4"/>
      <c r="O14270" s="11"/>
      <c r="P14270" s="4"/>
      <c r="Q14270" s="11"/>
      <c r="R14270" s="4"/>
      <c r="S14270" s="11"/>
      <c r="T14270" s="4"/>
      <c r="U14270" s="11"/>
      <c r="V14270" s="4"/>
      <c r="W14270" s="11"/>
      <c r="X14270" s="4"/>
      <c r="Y14270" s="11"/>
      <c r="Z14270" s="4"/>
      <c r="AA14270" s="1" t="s">
        <v>16</v>
      </c>
      <c r="AC14270" s="23" t="s">
        <v>37884</v>
      </c>
      <c r="AD14270" s="23" t="s">
        <v>40440</v>
      </c>
      <c r="AE14270" t="s">
        <v>35410</v>
      </c>
    </row>
    <row r="14271" spans="1:31" ht="15" customHeight="1">
      <c r="A14271" s="1">
        <v>14270</v>
      </c>
      <c r="B14271" s="1" t="s">
        <v>54</v>
      </c>
      <c r="C14271" s="1" t="s">
        <v>17119</v>
      </c>
      <c r="D14271" s="9" t="s">
        <v>230</v>
      </c>
      <c r="E14271" s="9" t="s">
        <v>40</v>
      </c>
      <c r="F14271" s="9" t="s">
        <v>9736</v>
      </c>
      <c r="G14271" s="17">
        <v>91994696</v>
      </c>
      <c r="H14271" s="9" t="s">
        <v>8</v>
      </c>
      <c r="I14271" s="1" t="s">
        <v>41</v>
      </c>
      <c r="J14271" s="4" t="s">
        <v>47303</v>
      </c>
      <c r="K14271" s="3" t="s">
        <v>17</v>
      </c>
      <c r="L14271" s="4" t="s">
        <v>47303</v>
      </c>
      <c r="M14271" s="4" t="s">
        <v>42</v>
      </c>
      <c r="N14271" s="3" t="str">
        <f>J14271</f>
        <v>[50 lacs - 75 lacs]</v>
      </c>
      <c r="O14271" s="11"/>
      <c r="P14271" s="4"/>
      <c r="Q14271" s="11"/>
      <c r="R14271" s="4"/>
      <c r="S14271" s="11"/>
      <c r="T14271" s="4"/>
      <c r="U14271" s="11"/>
      <c r="V14271" s="4"/>
      <c r="W14271" s="11"/>
      <c r="X14271" s="4"/>
      <c r="Y14271" s="11"/>
      <c r="Z14271" s="4"/>
      <c r="AA14271" s="1" t="s">
        <v>16</v>
      </c>
      <c r="AC14271" s="23" t="s">
        <v>37884</v>
      </c>
      <c r="AD14271" s="23" t="s">
        <v>40440</v>
      </c>
      <c r="AE14271" t="s">
        <v>35394</v>
      </c>
    </row>
    <row r="14272" spans="1:31" ht="15" customHeight="1">
      <c r="A14272" s="1">
        <v>14271</v>
      </c>
      <c r="B14272" s="1" t="s">
        <v>54</v>
      </c>
      <c r="C14272" s="1" t="s">
        <v>17125</v>
      </c>
      <c r="D14272" s="9" t="s">
        <v>2128</v>
      </c>
      <c r="E14272" s="9" t="s">
        <v>673</v>
      </c>
      <c r="F14272" s="9" t="s">
        <v>16324</v>
      </c>
      <c r="G14272" s="17">
        <v>919610996109</v>
      </c>
      <c r="H14272" s="9" t="s">
        <v>8</v>
      </c>
      <c r="I14272" s="1" t="s">
        <v>62</v>
      </c>
      <c r="J14272" s="4" t="s">
        <v>47303</v>
      </c>
      <c r="K14272" s="3" t="s">
        <v>42</v>
      </c>
      <c r="L14272" s="4" t="s">
        <v>47303</v>
      </c>
      <c r="M14272" s="11"/>
      <c r="N14272" s="4"/>
      <c r="O14272" s="11"/>
      <c r="P14272" s="4"/>
      <c r="Q14272" s="11"/>
      <c r="R14272" s="4"/>
      <c r="S14272" s="11"/>
      <c r="T14272" s="4"/>
      <c r="U14272" s="11"/>
      <c r="V14272" s="4"/>
      <c r="W14272" s="11"/>
      <c r="X14272" s="4"/>
      <c r="Y14272" s="11"/>
      <c r="Z14272" s="4"/>
      <c r="AA14272" s="1" t="s">
        <v>16</v>
      </c>
      <c r="AC14272" s="23" t="s">
        <v>37884</v>
      </c>
      <c r="AD14272" s="23" t="s">
        <v>40440</v>
      </c>
      <c r="AE14272" t="s">
        <v>35394</v>
      </c>
    </row>
    <row r="14273" spans="1:31" ht="15" customHeight="1">
      <c r="A14273" s="1">
        <v>14272</v>
      </c>
      <c r="B14273" s="1" t="s">
        <v>54</v>
      </c>
      <c r="C14273" s="1" t="s">
        <v>17126</v>
      </c>
      <c r="D14273" s="9" t="s">
        <v>3165</v>
      </c>
      <c r="E14273" s="9" t="s">
        <v>40</v>
      </c>
      <c r="F14273" s="9" t="s">
        <v>35055</v>
      </c>
      <c r="G14273" s="17">
        <v>919446644910</v>
      </c>
      <c r="H14273" s="9" t="s">
        <v>20</v>
      </c>
      <c r="I14273" s="1" t="s">
        <v>41</v>
      </c>
      <c r="J14273" s="4" t="s">
        <v>47303</v>
      </c>
      <c r="K14273" s="3" t="s">
        <v>42</v>
      </c>
      <c r="L14273" s="4" t="s">
        <v>47303</v>
      </c>
      <c r="M14273" s="4" t="s">
        <v>14136</v>
      </c>
      <c r="N14273" s="3" t="str">
        <f>J14273</f>
        <v>[50 lacs - 75 lacs]</v>
      </c>
      <c r="O14273" s="11"/>
      <c r="P14273" s="4"/>
      <c r="Q14273" s="11"/>
      <c r="R14273" s="4"/>
      <c r="S14273" s="11"/>
      <c r="T14273" s="4"/>
      <c r="U14273" s="11"/>
      <c r="V14273" s="4"/>
      <c r="W14273" s="11"/>
      <c r="X14273" s="4"/>
      <c r="Y14273" s="11"/>
      <c r="Z14273" s="4"/>
      <c r="AA14273" s="1" t="s">
        <v>16</v>
      </c>
      <c r="AC14273" s="23" t="s">
        <v>37884</v>
      </c>
      <c r="AD14273" s="23" t="s">
        <v>40440</v>
      </c>
      <c r="AE14273" t="s">
        <v>35394</v>
      </c>
    </row>
    <row r="14274" spans="1:31" ht="15" customHeight="1">
      <c r="A14274" s="1">
        <v>14273</v>
      </c>
      <c r="B14274" s="1" t="s">
        <v>54</v>
      </c>
      <c r="C14274" s="1" t="s">
        <v>17127</v>
      </c>
      <c r="D14274" s="9" t="s">
        <v>386</v>
      </c>
      <c r="E14274" s="9" t="s">
        <v>16325</v>
      </c>
      <c r="F14274" s="9" t="s">
        <v>35056</v>
      </c>
      <c r="G14274" s="17">
        <v>919946444609</v>
      </c>
      <c r="H14274" s="9" t="s">
        <v>8</v>
      </c>
      <c r="I14274" s="1" t="s">
        <v>62</v>
      </c>
      <c r="J14274" s="4" t="s">
        <v>47303</v>
      </c>
      <c r="K14274" s="3" t="s">
        <v>42</v>
      </c>
      <c r="L14274" s="4" t="s">
        <v>47303</v>
      </c>
      <c r="M14274" s="11"/>
      <c r="N14274" s="4"/>
      <c r="O14274" s="11"/>
      <c r="P14274" s="4"/>
      <c r="Q14274" s="11"/>
      <c r="R14274" s="4"/>
      <c r="S14274" s="11"/>
      <c r="T14274" s="4"/>
      <c r="U14274" s="11"/>
      <c r="V14274" s="4"/>
      <c r="W14274" s="11"/>
      <c r="X14274" s="4"/>
      <c r="Y14274" s="11"/>
      <c r="Z14274" s="4"/>
      <c r="AA14274" s="1" t="s">
        <v>16</v>
      </c>
      <c r="AC14274" s="23" t="s">
        <v>37884</v>
      </c>
      <c r="AD14274" s="23" t="s">
        <v>40440</v>
      </c>
      <c r="AE14274" t="s">
        <v>35410</v>
      </c>
    </row>
    <row r="14275" spans="1:31" ht="15" customHeight="1">
      <c r="A14275" s="1">
        <v>14274</v>
      </c>
      <c r="B14275" s="1" t="s">
        <v>54</v>
      </c>
      <c r="C14275" s="1" t="s">
        <v>17134</v>
      </c>
      <c r="D14275" s="9" t="s">
        <v>627</v>
      </c>
      <c r="E14275" s="9" t="s">
        <v>999</v>
      </c>
      <c r="F14275" s="9" t="s">
        <v>29272</v>
      </c>
      <c r="G14275" s="17">
        <v>91914946694</v>
      </c>
      <c r="H14275" s="9" t="s">
        <v>8</v>
      </c>
      <c r="I14275" s="1" t="s">
        <v>9</v>
      </c>
      <c r="J14275" s="4" t="s">
        <v>47303</v>
      </c>
      <c r="K14275" s="3" t="s">
        <v>42</v>
      </c>
      <c r="L14275" s="4" t="s">
        <v>47303</v>
      </c>
      <c r="M14275" s="11"/>
      <c r="N14275" s="4"/>
      <c r="O14275" s="11"/>
      <c r="P14275" s="4"/>
      <c r="Q14275" s="11"/>
      <c r="R14275" s="4"/>
      <c r="S14275" s="11"/>
      <c r="T14275" s="4"/>
      <c r="U14275" s="11"/>
      <c r="V14275" s="4"/>
      <c r="W14275" s="11"/>
      <c r="X14275" s="4"/>
      <c r="Y14275" s="11"/>
      <c r="Z14275" s="4"/>
      <c r="AA14275" s="1" t="s">
        <v>16</v>
      </c>
      <c r="AC14275" s="23" t="s">
        <v>37884</v>
      </c>
      <c r="AD14275" s="23" t="s">
        <v>40440</v>
      </c>
      <c r="AE14275" t="s">
        <v>35410</v>
      </c>
    </row>
    <row r="14276" spans="1:31" ht="15" customHeight="1">
      <c r="A14276" s="1">
        <v>14275</v>
      </c>
      <c r="B14276" s="1" t="s">
        <v>54</v>
      </c>
      <c r="C14276" s="1" t="s">
        <v>17136</v>
      </c>
      <c r="D14276" s="9" t="s">
        <v>6978</v>
      </c>
      <c r="E14276" s="9" t="s">
        <v>16226</v>
      </c>
      <c r="F14276" s="9" t="s">
        <v>29274</v>
      </c>
      <c r="G14276" s="17">
        <v>919494949494</v>
      </c>
      <c r="H14276" s="9" t="s">
        <v>20</v>
      </c>
      <c r="I14276" s="1" t="s">
        <v>62</v>
      </c>
      <c r="J14276" s="4" t="s">
        <v>47303</v>
      </c>
      <c r="K14276" s="3" t="s">
        <v>42</v>
      </c>
      <c r="L14276" s="4" t="s">
        <v>47303</v>
      </c>
      <c r="M14276" s="11"/>
      <c r="N14276" s="4"/>
      <c r="O14276" s="11"/>
      <c r="P14276" s="4"/>
      <c r="Q14276" s="11"/>
      <c r="R14276" s="4"/>
      <c r="S14276" s="11"/>
      <c r="T14276" s="4"/>
      <c r="U14276" s="11"/>
      <c r="V14276" s="4"/>
      <c r="W14276" s="11"/>
      <c r="X14276" s="4"/>
      <c r="Y14276" s="11"/>
      <c r="Z14276" s="4"/>
      <c r="AA14276" s="1" t="s">
        <v>16</v>
      </c>
      <c r="AC14276" s="23" t="s">
        <v>37884</v>
      </c>
      <c r="AD14276" s="23" t="s">
        <v>40440</v>
      </c>
      <c r="AE14276" t="s">
        <v>35410</v>
      </c>
    </row>
    <row r="14277" spans="1:31" ht="15" customHeight="1">
      <c r="A14277" s="1">
        <v>14276</v>
      </c>
      <c r="B14277" s="1" t="s">
        <v>54</v>
      </c>
      <c r="C14277" s="1" t="s">
        <v>17138</v>
      </c>
      <c r="D14277" s="9" t="s">
        <v>3675</v>
      </c>
      <c r="E14277" s="9" t="s">
        <v>139</v>
      </c>
      <c r="F14277" s="9" t="s">
        <v>29276</v>
      </c>
      <c r="G14277" s="17">
        <v>91990401419</v>
      </c>
      <c r="H14277" s="9" t="s">
        <v>8</v>
      </c>
      <c r="I14277" s="1" t="s">
        <v>41</v>
      </c>
      <c r="J14277" s="4" t="s">
        <v>47303</v>
      </c>
      <c r="K14277" s="3" t="s">
        <v>42</v>
      </c>
      <c r="L14277" s="4" t="s">
        <v>47303</v>
      </c>
      <c r="M14277" s="11"/>
      <c r="N14277" s="4"/>
      <c r="O14277" s="11"/>
      <c r="P14277" s="4"/>
      <c r="Q14277" s="11"/>
      <c r="R14277" s="4"/>
      <c r="S14277" s="11"/>
      <c r="T14277" s="4"/>
      <c r="U14277" s="11"/>
      <c r="V14277" s="4"/>
      <c r="W14277" s="11"/>
      <c r="X14277" s="4"/>
      <c r="Y14277" s="11"/>
      <c r="Z14277" s="4"/>
      <c r="AA14277" s="1" t="s">
        <v>16</v>
      </c>
      <c r="AC14277" s="23" t="s">
        <v>37884</v>
      </c>
      <c r="AD14277" s="23" t="s">
        <v>40440</v>
      </c>
      <c r="AE14277" t="s">
        <v>35410</v>
      </c>
    </row>
    <row r="14278" spans="1:31" ht="15" customHeight="1">
      <c r="A14278" s="1">
        <v>14277</v>
      </c>
      <c r="B14278" s="1" t="s">
        <v>54</v>
      </c>
      <c r="C14278" s="1" t="s">
        <v>17141</v>
      </c>
      <c r="D14278" s="9" t="s">
        <v>2724</v>
      </c>
      <c r="E14278" s="9" t="s">
        <v>16328</v>
      </c>
      <c r="F14278" s="9" t="s">
        <v>29278</v>
      </c>
      <c r="G14278" s="17">
        <v>914446640</v>
      </c>
      <c r="H14278" s="9" t="s">
        <v>8</v>
      </c>
      <c r="I14278" s="1" t="s">
        <v>41</v>
      </c>
      <c r="J14278" s="4" t="s">
        <v>47303</v>
      </c>
      <c r="K14278" s="3" t="s">
        <v>17</v>
      </c>
      <c r="L14278" s="4" t="s">
        <v>47303</v>
      </c>
      <c r="M14278" s="4" t="s">
        <v>42</v>
      </c>
      <c r="N14278" s="3" t="str">
        <f>J14278</f>
        <v>[50 lacs - 75 lacs]</v>
      </c>
      <c r="O14278" s="11"/>
      <c r="P14278" s="4"/>
      <c r="Q14278" s="11"/>
      <c r="R14278" s="4"/>
      <c r="S14278" s="11"/>
      <c r="T14278" s="4"/>
      <c r="U14278" s="11"/>
      <c r="V14278" s="4"/>
      <c r="W14278" s="11"/>
      <c r="X14278" s="4"/>
      <c r="Y14278" s="11"/>
      <c r="Z14278" s="4"/>
      <c r="AA14278" s="1" t="s">
        <v>16</v>
      </c>
      <c r="AC14278" s="23" t="s">
        <v>37885</v>
      </c>
      <c r="AD14278" s="23" t="s">
        <v>40440</v>
      </c>
      <c r="AE14278" t="s">
        <v>35394</v>
      </c>
    </row>
    <row r="14279" spans="1:31" ht="15" customHeight="1">
      <c r="A14279" s="1">
        <v>14278</v>
      </c>
      <c r="B14279" s="1" t="s">
        <v>54</v>
      </c>
      <c r="C14279" s="1" t="s">
        <v>17148</v>
      </c>
      <c r="D14279" s="9" t="s">
        <v>4300</v>
      </c>
      <c r="E14279" s="9" t="s">
        <v>139</v>
      </c>
      <c r="F14279" s="9" t="s">
        <v>29282</v>
      </c>
      <c r="G14279" s="17">
        <v>91944600696</v>
      </c>
      <c r="H14279" s="9" t="s">
        <v>15</v>
      </c>
      <c r="I14279" s="1" t="s">
        <v>62</v>
      </c>
      <c r="J14279" s="4" t="s">
        <v>47303</v>
      </c>
      <c r="K14279" s="3" t="s">
        <v>42</v>
      </c>
      <c r="L14279" s="4" t="s">
        <v>47303</v>
      </c>
      <c r="M14279" s="11"/>
      <c r="N14279" s="4"/>
      <c r="O14279" s="11"/>
      <c r="P14279" s="4"/>
      <c r="Q14279" s="11"/>
      <c r="R14279" s="4"/>
      <c r="S14279" s="11"/>
      <c r="T14279" s="4"/>
      <c r="U14279" s="11"/>
      <c r="V14279" s="4"/>
      <c r="W14279" s="11"/>
      <c r="X14279" s="4"/>
      <c r="Y14279" s="11"/>
      <c r="Z14279" s="4"/>
      <c r="AA14279" s="1" t="s">
        <v>16</v>
      </c>
      <c r="AC14279" s="23" t="s">
        <v>37885</v>
      </c>
      <c r="AD14279" s="23" t="s">
        <v>40440</v>
      </c>
      <c r="AE14279" t="s">
        <v>35399</v>
      </c>
    </row>
    <row r="14280" spans="1:31" ht="15" customHeight="1">
      <c r="A14280" s="1">
        <v>14279</v>
      </c>
      <c r="B14280" s="1" t="s">
        <v>54</v>
      </c>
      <c r="C14280" s="1" t="s">
        <v>17151</v>
      </c>
      <c r="D14280" s="9" t="s">
        <v>3344</v>
      </c>
      <c r="E14280" s="9" t="s">
        <v>4296</v>
      </c>
      <c r="F14280" s="9" t="s">
        <v>29284</v>
      </c>
      <c r="G14280" s="17">
        <v>9199904690</v>
      </c>
      <c r="H14280" s="9" t="s">
        <v>20</v>
      </c>
      <c r="I14280" s="1" t="s">
        <v>9</v>
      </c>
      <c r="J14280" s="4" t="s">
        <v>47303</v>
      </c>
      <c r="K14280" s="3" t="s">
        <v>17</v>
      </c>
      <c r="L14280" s="4" t="s">
        <v>47303</v>
      </c>
      <c r="M14280" s="11"/>
      <c r="N14280" s="4"/>
      <c r="O14280" s="11"/>
      <c r="P14280" s="4"/>
      <c r="Q14280" s="11"/>
      <c r="R14280" s="4"/>
      <c r="S14280" s="11"/>
      <c r="T14280" s="4"/>
      <c r="U14280" s="11"/>
      <c r="V14280" s="4"/>
      <c r="W14280" s="11"/>
      <c r="X14280" s="4"/>
      <c r="Y14280" s="11"/>
      <c r="Z14280" s="4"/>
      <c r="AA14280" s="1" t="s">
        <v>16</v>
      </c>
      <c r="AC14280" s="23" t="s">
        <v>37885</v>
      </c>
      <c r="AD14280" s="23" t="s">
        <v>40440</v>
      </c>
      <c r="AE14280" t="s">
        <v>35394</v>
      </c>
    </row>
    <row r="14281" spans="1:31" ht="15" customHeight="1">
      <c r="A14281" s="1">
        <v>14280</v>
      </c>
      <c r="B14281" s="1" t="s">
        <v>54</v>
      </c>
      <c r="C14281" s="1" t="s">
        <v>17153</v>
      </c>
      <c r="D14281" s="9" t="s">
        <v>318</v>
      </c>
      <c r="E14281" s="9" t="s">
        <v>37412</v>
      </c>
      <c r="F14281" s="9" t="s">
        <v>16330</v>
      </c>
      <c r="G14281" s="17">
        <v>919464649644</v>
      </c>
      <c r="H14281" s="9" t="s">
        <v>8</v>
      </c>
      <c r="I14281" s="1" t="s">
        <v>41</v>
      </c>
      <c r="J14281" s="4" t="s">
        <v>47303</v>
      </c>
      <c r="K14281" s="3" t="s">
        <v>17</v>
      </c>
      <c r="L14281" s="4" t="s">
        <v>47303</v>
      </c>
      <c r="M14281" s="4" t="s">
        <v>42</v>
      </c>
      <c r="N14281" s="3" t="str">
        <f>J14281</f>
        <v>[50 lacs - 75 lacs]</v>
      </c>
      <c r="O14281" s="11"/>
      <c r="P14281" s="4"/>
      <c r="Q14281" s="11"/>
      <c r="R14281" s="4"/>
      <c r="S14281" s="11"/>
      <c r="T14281" s="4"/>
      <c r="U14281" s="11"/>
      <c r="V14281" s="4"/>
      <c r="W14281" s="11"/>
      <c r="X14281" s="4"/>
      <c r="Y14281" s="11"/>
      <c r="Z14281" s="4"/>
      <c r="AA14281" s="1" t="s">
        <v>16</v>
      </c>
      <c r="AC14281" s="23" t="s">
        <v>37885</v>
      </c>
      <c r="AD14281" s="23" t="s">
        <v>40440</v>
      </c>
      <c r="AE14281" t="s">
        <v>35394</v>
      </c>
    </row>
    <row r="14282" spans="1:31" ht="15" customHeight="1">
      <c r="A14282" s="1">
        <v>14281</v>
      </c>
      <c r="B14282" s="1" t="s">
        <v>54</v>
      </c>
      <c r="C14282" s="1" t="s">
        <v>17155</v>
      </c>
      <c r="D14282" s="9" t="s">
        <v>2890</v>
      </c>
      <c r="E14282" s="9" t="s">
        <v>152</v>
      </c>
      <c r="F14282" s="9" t="s">
        <v>16331</v>
      </c>
      <c r="G14282" s="17">
        <v>914906949199</v>
      </c>
      <c r="H14282" s="9" t="s">
        <v>20</v>
      </c>
      <c r="I14282" s="1" t="s">
        <v>62</v>
      </c>
      <c r="J14282" s="4" t="s">
        <v>47303</v>
      </c>
      <c r="K14282" s="3" t="s">
        <v>42</v>
      </c>
      <c r="L14282" s="4" t="s">
        <v>47303</v>
      </c>
      <c r="M14282" s="11"/>
      <c r="N14282" s="4"/>
      <c r="O14282" s="11"/>
      <c r="P14282" s="4"/>
      <c r="Q14282" s="11"/>
      <c r="R14282" s="4"/>
      <c r="S14282" s="11"/>
      <c r="T14282" s="4"/>
      <c r="U14282" s="11"/>
      <c r="V14282" s="4"/>
      <c r="W14282" s="11"/>
      <c r="X14282" s="4"/>
      <c r="Y14282" s="11"/>
      <c r="Z14282" s="4"/>
      <c r="AA14282" s="1" t="s">
        <v>16</v>
      </c>
      <c r="AC14282" s="23" t="s">
        <v>37885</v>
      </c>
      <c r="AD14282" s="23" t="s">
        <v>40440</v>
      </c>
      <c r="AE14282" t="s">
        <v>35410</v>
      </c>
    </row>
    <row r="14283" spans="1:31" ht="15" customHeight="1">
      <c r="A14283" s="1">
        <v>14282</v>
      </c>
      <c r="B14283" s="1" t="s">
        <v>54</v>
      </c>
      <c r="C14283" s="1" t="s">
        <v>17157</v>
      </c>
      <c r="D14283" s="9" t="s">
        <v>1603</v>
      </c>
      <c r="E14283" s="9" t="s">
        <v>6915</v>
      </c>
      <c r="F14283" s="9" t="s">
        <v>29287</v>
      </c>
      <c r="G14283" s="17">
        <v>9160069600</v>
      </c>
      <c r="H14283" s="9" t="s">
        <v>20</v>
      </c>
      <c r="I14283" s="1" t="s">
        <v>9</v>
      </c>
      <c r="J14283" s="4" t="s">
        <v>47303</v>
      </c>
      <c r="K14283" s="3" t="s">
        <v>42</v>
      </c>
      <c r="L14283" s="4" t="s">
        <v>47303</v>
      </c>
      <c r="M14283" s="4" t="s">
        <v>14136</v>
      </c>
      <c r="N14283" s="3" t="str">
        <f>J14283</f>
        <v>[50 lacs - 75 lacs]</v>
      </c>
      <c r="O14283" s="11"/>
      <c r="P14283" s="4"/>
      <c r="Q14283" s="11"/>
      <c r="R14283" s="4"/>
      <c r="S14283" s="11"/>
      <c r="T14283" s="4"/>
      <c r="U14283" s="11"/>
      <c r="V14283" s="4"/>
      <c r="W14283" s="11"/>
      <c r="X14283" s="4"/>
      <c r="Y14283" s="11"/>
      <c r="Z14283" s="4"/>
      <c r="AA14283" s="1" t="s">
        <v>16</v>
      </c>
      <c r="AC14283" s="23" t="s">
        <v>37885</v>
      </c>
      <c r="AD14283" s="23" t="s">
        <v>40440</v>
      </c>
      <c r="AE14283" t="s">
        <v>35410</v>
      </c>
    </row>
    <row r="14284" spans="1:31" ht="15" customHeight="1">
      <c r="A14284" s="1">
        <v>14283</v>
      </c>
      <c r="B14284" s="1" t="s">
        <v>54</v>
      </c>
      <c r="C14284" s="1" t="s">
        <v>17162</v>
      </c>
      <c r="D14284" s="9" t="s">
        <v>318</v>
      </c>
      <c r="E14284" s="9" t="s">
        <v>4973</v>
      </c>
      <c r="F14284" s="9" t="s">
        <v>32998</v>
      </c>
      <c r="G14284" s="17">
        <v>9194466644</v>
      </c>
      <c r="H14284" s="9" t="s">
        <v>8</v>
      </c>
      <c r="I14284" s="1" t="s">
        <v>62</v>
      </c>
      <c r="J14284" s="4" t="s">
        <v>47303</v>
      </c>
      <c r="K14284" s="3" t="s">
        <v>42</v>
      </c>
      <c r="L14284" s="4" t="s">
        <v>47303</v>
      </c>
      <c r="M14284" s="11"/>
      <c r="N14284" s="4"/>
      <c r="O14284" s="11"/>
      <c r="P14284" s="4"/>
      <c r="Q14284" s="11"/>
      <c r="R14284" s="4"/>
      <c r="S14284" s="11"/>
      <c r="T14284" s="4"/>
      <c r="U14284" s="11"/>
      <c r="V14284" s="4"/>
      <c r="W14284" s="11"/>
      <c r="X14284" s="4"/>
      <c r="Y14284" s="11"/>
      <c r="Z14284" s="4"/>
      <c r="AA14284" s="1" t="s">
        <v>16</v>
      </c>
      <c r="AC14284" s="23" t="s">
        <v>37885</v>
      </c>
      <c r="AD14284" s="23" t="s">
        <v>40440</v>
      </c>
      <c r="AE14284" t="s">
        <v>35409</v>
      </c>
    </row>
    <row r="14285" spans="1:31" ht="15" customHeight="1">
      <c r="A14285" s="1">
        <v>14284</v>
      </c>
      <c r="B14285" s="1" t="s">
        <v>54</v>
      </c>
      <c r="C14285" s="1" t="s">
        <v>17166</v>
      </c>
      <c r="D14285" s="9" t="s">
        <v>58</v>
      </c>
      <c r="E14285" s="9" t="s">
        <v>1608</v>
      </c>
      <c r="F14285" s="9" t="s">
        <v>29291</v>
      </c>
      <c r="G14285" s="17">
        <v>919494946</v>
      </c>
      <c r="H14285" s="9" t="s">
        <v>8</v>
      </c>
      <c r="I14285" s="1" t="s">
        <v>62</v>
      </c>
      <c r="J14285" s="4" t="s">
        <v>47303</v>
      </c>
      <c r="K14285" s="3" t="s">
        <v>17</v>
      </c>
      <c r="L14285" s="4" t="s">
        <v>47303</v>
      </c>
      <c r="M14285" s="11"/>
      <c r="N14285" s="4"/>
      <c r="O14285" s="11"/>
      <c r="P14285" s="4"/>
      <c r="Q14285" s="11"/>
      <c r="R14285" s="4"/>
      <c r="S14285" s="11"/>
      <c r="T14285" s="4"/>
      <c r="U14285" s="11"/>
      <c r="V14285" s="4"/>
      <c r="W14285" s="11"/>
      <c r="X14285" s="4"/>
      <c r="Y14285" s="11"/>
      <c r="Z14285" s="4"/>
      <c r="AA14285" s="1" t="s">
        <v>16</v>
      </c>
      <c r="AC14285" s="23" t="s">
        <v>37885</v>
      </c>
      <c r="AD14285" s="23" t="s">
        <v>40440</v>
      </c>
      <c r="AE14285" t="s">
        <v>35409</v>
      </c>
    </row>
    <row r="14286" spans="1:31" ht="15" customHeight="1">
      <c r="A14286" s="1">
        <v>14285</v>
      </c>
      <c r="B14286" s="1" t="s">
        <v>54</v>
      </c>
      <c r="C14286" s="1" t="s">
        <v>17167</v>
      </c>
      <c r="D14286" s="9" t="s">
        <v>4798</v>
      </c>
      <c r="E14286" s="9" t="s">
        <v>139</v>
      </c>
      <c r="F14286" s="9" t="s">
        <v>16333</v>
      </c>
      <c r="G14286" s="17">
        <v>919446069641</v>
      </c>
      <c r="H14286" s="9" t="s">
        <v>8</v>
      </c>
      <c r="I14286" s="1" t="s">
        <v>62</v>
      </c>
      <c r="J14286" s="4" t="s">
        <v>47303</v>
      </c>
      <c r="K14286" s="3" t="s">
        <v>17</v>
      </c>
      <c r="L14286" s="4" t="s">
        <v>47303</v>
      </c>
      <c r="M14286" s="4" t="s">
        <v>42</v>
      </c>
      <c r="N14286" s="3" t="str">
        <f>J14286</f>
        <v>[50 lacs - 75 lacs]</v>
      </c>
      <c r="O14286" s="11"/>
      <c r="P14286" s="4"/>
      <c r="Q14286" s="11"/>
      <c r="R14286" s="4"/>
      <c r="S14286" s="11"/>
      <c r="T14286" s="4"/>
      <c r="U14286" s="11"/>
      <c r="V14286" s="4"/>
      <c r="W14286" s="11"/>
      <c r="X14286" s="4"/>
      <c r="Y14286" s="11"/>
      <c r="Z14286" s="4"/>
      <c r="AA14286" s="1" t="s">
        <v>11</v>
      </c>
      <c r="AC14286" s="23" t="s">
        <v>37885</v>
      </c>
      <c r="AD14286" s="23" t="s">
        <v>40440</v>
      </c>
      <c r="AE14286" t="s">
        <v>35394</v>
      </c>
    </row>
    <row r="14287" spans="1:31" ht="15" customHeight="1">
      <c r="A14287" s="1">
        <v>14286</v>
      </c>
      <c r="B14287" s="1" t="s">
        <v>54</v>
      </c>
      <c r="C14287" s="1" t="s">
        <v>17177</v>
      </c>
      <c r="D14287" s="9" t="s">
        <v>3658</v>
      </c>
      <c r="E14287" s="9" t="s">
        <v>37413</v>
      </c>
      <c r="F14287" s="9" t="s">
        <v>29298</v>
      </c>
      <c r="G14287" s="17">
        <v>914160649991</v>
      </c>
      <c r="H14287" s="9" t="s">
        <v>132</v>
      </c>
      <c r="I14287" s="1" t="s">
        <v>62</v>
      </c>
      <c r="J14287" s="4" t="s">
        <v>47303</v>
      </c>
      <c r="K14287" s="3" t="s">
        <v>42</v>
      </c>
      <c r="L14287" s="4" t="s">
        <v>47303</v>
      </c>
      <c r="M14287" s="11"/>
      <c r="N14287" s="4"/>
      <c r="O14287" s="11"/>
      <c r="P14287" s="4"/>
      <c r="Q14287" s="11"/>
      <c r="R14287" s="4"/>
      <c r="S14287" s="11"/>
      <c r="T14287" s="4"/>
      <c r="U14287" s="11"/>
      <c r="V14287" s="4"/>
      <c r="W14287" s="11"/>
      <c r="X14287" s="4"/>
      <c r="Y14287" s="11"/>
      <c r="Z14287" s="4"/>
      <c r="AA14287" s="1" t="s">
        <v>16</v>
      </c>
      <c r="AC14287" s="23" t="s">
        <v>37885</v>
      </c>
      <c r="AD14287" s="23" t="s">
        <v>40440</v>
      </c>
      <c r="AE14287" t="s">
        <v>35409</v>
      </c>
    </row>
    <row r="14288" spans="1:31" ht="15" customHeight="1">
      <c r="A14288" s="1">
        <v>14287</v>
      </c>
      <c r="B14288" s="1" t="s">
        <v>54</v>
      </c>
      <c r="C14288" s="1" t="s">
        <v>17179</v>
      </c>
      <c r="D14288" s="9" t="s">
        <v>7705</v>
      </c>
      <c r="E14288" s="9" t="s">
        <v>362</v>
      </c>
      <c r="F14288" s="9" t="s">
        <v>35060</v>
      </c>
      <c r="G14288" s="17">
        <v>91949966909</v>
      </c>
      <c r="H14288" s="9" t="s">
        <v>20</v>
      </c>
      <c r="I14288" s="1" t="s">
        <v>9</v>
      </c>
      <c r="J14288" s="4" t="s">
        <v>47303</v>
      </c>
      <c r="K14288" s="3" t="s">
        <v>42</v>
      </c>
      <c r="L14288" s="4" t="s">
        <v>47303</v>
      </c>
      <c r="M14288" s="4" t="s">
        <v>14136</v>
      </c>
      <c r="N14288" s="3" t="str">
        <f t="shared" ref="N14288:N14289" si="588">J14288</f>
        <v>[50 lacs - 75 lacs]</v>
      </c>
      <c r="O14288" s="11"/>
      <c r="P14288" s="4"/>
      <c r="Q14288" s="11"/>
      <c r="R14288" s="4"/>
      <c r="S14288" s="11"/>
      <c r="T14288" s="4"/>
      <c r="U14288" s="11"/>
      <c r="V14288" s="4"/>
      <c r="W14288" s="11"/>
      <c r="X14288" s="4"/>
      <c r="Y14288" s="11"/>
      <c r="Z14288" s="4"/>
      <c r="AA14288" s="1" t="s">
        <v>16</v>
      </c>
      <c r="AC14288" s="23" t="s">
        <v>37885</v>
      </c>
      <c r="AD14288" s="23" t="s">
        <v>40440</v>
      </c>
      <c r="AE14288" t="s">
        <v>35409</v>
      </c>
    </row>
    <row r="14289" spans="1:31" ht="15" customHeight="1">
      <c r="A14289" s="1">
        <v>14288</v>
      </c>
      <c r="B14289" s="1" t="s">
        <v>54</v>
      </c>
      <c r="C14289" s="1" t="s">
        <v>17184</v>
      </c>
      <c r="D14289" s="9" t="s">
        <v>58</v>
      </c>
      <c r="E14289" s="9" t="s">
        <v>40</v>
      </c>
      <c r="F14289" s="9" t="s">
        <v>29304</v>
      </c>
      <c r="G14289" s="17">
        <v>919994149444</v>
      </c>
      <c r="H14289" s="9" t="s">
        <v>8</v>
      </c>
      <c r="I14289" s="1" t="s">
        <v>41</v>
      </c>
      <c r="J14289" s="4" t="s">
        <v>47303</v>
      </c>
      <c r="K14289" s="3" t="s">
        <v>17</v>
      </c>
      <c r="L14289" s="4" t="s">
        <v>47303</v>
      </c>
      <c r="M14289" s="4" t="s">
        <v>42</v>
      </c>
      <c r="N14289" s="3" t="str">
        <f t="shared" si="588"/>
        <v>[50 lacs - 75 lacs]</v>
      </c>
      <c r="O14289" s="4" t="s">
        <v>47348</v>
      </c>
      <c r="P14289" s="3" t="s">
        <v>47303</v>
      </c>
      <c r="Q14289" s="11"/>
      <c r="R14289" s="4"/>
      <c r="S14289" s="11"/>
      <c r="T14289" s="4"/>
      <c r="U14289" s="11"/>
      <c r="V14289" s="4"/>
      <c r="W14289" s="11"/>
      <c r="X14289" s="4"/>
      <c r="Y14289" s="11"/>
      <c r="Z14289" s="4"/>
      <c r="AA14289" s="1" t="s">
        <v>16</v>
      </c>
      <c r="AC14289" s="23" t="s">
        <v>37885</v>
      </c>
      <c r="AD14289" s="23" t="s">
        <v>40440</v>
      </c>
      <c r="AE14289" t="s">
        <v>35410</v>
      </c>
    </row>
    <row r="14290" spans="1:31" ht="15" customHeight="1">
      <c r="A14290" s="1">
        <v>14289</v>
      </c>
      <c r="B14290" s="1" t="s">
        <v>54</v>
      </c>
      <c r="C14290" s="1" t="s">
        <v>17203</v>
      </c>
      <c r="D14290" s="9" t="s">
        <v>959</v>
      </c>
      <c r="E14290" s="9" t="s">
        <v>7865</v>
      </c>
      <c r="F14290" s="9" t="s">
        <v>29316</v>
      </c>
      <c r="G14290" s="17">
        <v>91994404449</v>
      </c>
      <c r="H14290" s="9" t="s">
        <v>8</v>
      </c>
      <c r="I14290" s="1" t="s">
        <v>9</v>
      </c>
      <c r="J14290" s="4" t="s">
        <v>47303</v>
      </c>
      <c r="K14290" s="3" t="s">
        <v>42</v>
      </c>
      <c r="L14290" s="4" t="s">
        <v>47303</v>
      </c>
      <c r="M14290" s="11"/>
      <c r="N14290" s="4"/>
      <c r="O14290" s="11"/>
      <c r="P14290" s="4"/>
      <c r="Q14290" s="11"/>
      <c r="R14290" s="4"/>
      <c r="S14290" s="11"/>
      <c r="T14290" s="4"/>
      <c r="U14290" s="11"/>
      <c r="V14290" s="4"/>
      <c r="W14290" s="11"/>
      <c r="X14290" s="4"/>
      <c r="Y14290" s="11"/>
      <c r="Z14290" s="4"/>
      <c r="AA14290" s="1" t="s">
        <v>16</v>
      </c>
      <c r="AC14290" s="23" t="s">
        <v>37885</v>
      </c>
      <c r="AD14290" s="23" t="s">
        <v>40440</v>
      </c>
      <c r="AE14290" t="s">
        <v>35409</v>
      </c>
    </row>
    <row r="14291" spans="1:31" ht="15" customHeight="1">
      <c r="A14291" s="1">
        <v>14290</v>
      </c>
      <c r="B14291" s="1" t="s">
        <v>54</v>
      </c>
      <c r="C14291" s="1" t="s">
        <v>17204</v>
      </c>
      <c r="D14291" s="9" t="s">
        <v>1799</v>
      </c>
      <c r="E14291" s="9" t="s">
        <v>131</v>
      </c>
      <c r="F14291" s="9" t="s">
        <v>29317</v>
      </c>
      <c r="G14291" s="17">
        <v>914660000</v>
      </c>
      <c r="H14291" s="9" t="s">
        <v>20</v>
      </c>
      <c r="I14291" s="1" t="s">
        <v>62</v>
      </c>
      <c r="J14291" s="4" t="s">
        <v>47303</v>
      </c>
      <c r="K14291" s="3" t="s">
        <v>42</v>
      </c>
      <c r="L14291" s="4" t="s">
        <v>47303</v>
      </c>
      <c r="M14291" s="11"/>
      <c r="N14291" s="4"/>
      <c r="O14291" s="11"/>
      <c r="P14291" s="4"/>
      <c r="Q14291" s="11"/>
      <c r="R14291" s="4"/>
      <c r="S14291" s="11"/>
      <c r="T14291" s="4"/>
      <c r="U14291" s="11"/>
      <c r="V14291" s="4"/>
      <c r="W14291" s="11"/>
      <c r="X14291" s="4"/>
      <c r="Y14291" s="11"/>
      <c r="Z14291" s="4"/>
      <c r="AA14291" s="1" t="s">
        <v>11</v>
      </c>
      <c r="AC14291" s="23" t="s">
        <v>37885</v>
      </c>
      <c r="AD14291" s="23" t="s">
        <v>40440</v>
      </c>
      <c r="AE14291" t="s">
        <v>35410</v>
      </c>
    </row>
    <row r="14292" spans="1:31" ht="15" customHeight="1">
      <c r="A14292" s="1">
        <v>14291</v>
      </c>
      <c r="B14292" s="1" t="s">
        <v>54</v>
      </c>
      <c r="C14292" s="1" t="s">
        <v>17205</v>
      </c>
      <c r="D14292" s="9" t="s">
        <v>16340</v>
      </c>
      <c r="E14292" s="9" t="s">
        <v>40</v>
      </c>
      <c r="F14292" s="9" t="s">
        <v>29318</v>
      </c>
      <c r="G14292" s="17">
        <v>91999494199</v>
      </c>
      <c r="H14292" s="9" t="s">
        <v>20</v>
      </c>
      <c r="I14292" s="1" t="s">
        <v>62</v>
      </c>
      <c r="J14292" s="4" t="s">
        <v>47303</v>
      </c>
      <c r="K14292" s="3" t="s">
        <v>17</v>
      </c>
      <c r="L14292" s="4" t="s">
        <v>47303</v>
      </c>
      <c r="M14292" s="4" t="s">
        <v>42</v>
      </c>
      <c r="N14292" s="3" t="str">
        <f t="shared" ref="N14292:N14294" si="589">J14292</f>
        <v>[50 lacs - 75 lacs]</v>
      </c>
      <c r="O14292" s="11"/>
      <c r="P14292" s="4"/>
      <c r="Q14292" s="11"/>
      <c r="R14292" s="4"/>
      <c r="S14292" s="11"/>
      <c r="T14292" s="4"/>
      <c r="U14292" s="11"/>
      <c r="V14292" s="4"/>
      <c r="W14292" s="11"/>
      <c r="X14292" s="4"/>
      <c r="Y14292" s="11"/>
      <c r="Z14292" s="4"/>
      <c r="AA14292" s="1" t="s">
        <v>16</v>
      </c>
      <c r="AC14292" s="23" t="s">
        <v>37885</v>
      </c>
      <c r="AD14292" s="23" t="s">
        <v>40440</v>
      </c>
      <c r="AE14292" t="s">
        <v>35394</v>
      </c>
    </row>
    <row r="14293" spans="1:31" ht="15" customHeight="1">
      <c r="A14293" s="1">
        <v>14292</v>
      </c>
      <c r="B14293" s="1" t="s">
        <v>54</v>
      </c>
      <c r="C14293" s="1" t="s">
        <v>17208</v>
      </c>
      <c r="D14293" s="9" t="s">
        <v>1968</v>
      </c>
      <c r="E14293" s="9" t="s">
        <v>881</v>
      </c>
      <c r="F14293" s="9" t="s">
        <v>29319</v>
      </c>
      <c r="G14293" s="17">
        <v>919494001446</v>
      </c>
      <c r="H14293" s="9" t="s">
        <v>15</v>
      </c>
      <c r="I14293" s="1" t="s">
        <v>62</v>
      </c>
      <c r="J14293" s="4" t="s">
        <v>47303</v>
      </c>
      <c r="K14293" s="3" t="s">
        <v>42</v>
      </c>
      <c r="L14293" s="4" t="s">
        <v>47303</v>
      </c>
      <c r="M14293" s="4" t="s">
        <v>13</v>
      </c>
      <c r="N14293" s="3" t="str">
        <f t="shared" si="589"/>
        <v>[50 lacs - 75 lacs]</v>
      </c>
      <c r="O14293" s="11"/>
      <c r="P14293" s="4"/>
      <c r="Q14293" s="11"/>
      <c r="R14293" s="4"/>
      <c r="S14293" s="11"/>
      <c r="T14293" s="4"/>
      <c r="U14293" s="11"/>
      <c r="V14293" s="4"/>
      <c r="W14293" s="11"/>
      <c r="X14293" s="4"/>
      <c r="Y14293" s="11"/>
      <c r="Z14293" s="4"/>
      <c r="AA14293" s="1" t="s">
        <v>11</v>
      </c>
      <c r="AC14293" s="23" t="s">
        <v>37885</v>
      </c>
      <c r="AD14293" s="23" t="s">
        <v>40440</v>
      </c>
      <c r="AE14293" t="s">
        <v>35410</v>
      </c>
    </row>
    <row r="14294" spans="1:31" ht="15" customHeight="1">
      <c r="A14294" s="1">
        <v>14293</v>
      </c>
      <c r="B14294" s="1" t="s">
        <v>54</v>
      </c>
      <c r="C14294" s="1" t="s">
        <v>17209</v>
      </c>
      <c r="D14294" s="9" t="s">
        <v>36278</v>
      </c>
      <c r="E14294" s="9" t="s">
        <v>746</v>
      </c>
      <c r="F14294" s="9" t="s">
        <v>33003</v>
      </c>
      <c r="G14294" s="17">
        <v>91949916416</v>
      </c>
      <c r="H14294" s="9" t="s">
        <v>20</v>
      </c>
      <c r="I14294" s="1" t="s">
        <v>9</v>
      </c>
      <c r="J14294" s="4" t="s">
        <v>47303</v>
      </c>
      <c r="K14294" s="3" t="s">
        <v>17</v>
      </c>
      <c r="L14294" s="4" t="s">
        <v>47303</v>
      </c>
      <c r="M14294" s="4" t="s">
        <v>42</v>
      </c>
      <c r="N14294" s="3" t="str">
        <f t="shared" si="589"/>
        <v>[50 lacs - 75 lacs]</v>
      </c>
      <c r="O14294" s="11"/>
      <c r="P14294" s="4"/>
      <c r="Q14294" s="11"/>
      <c r="R14294" s="4"/>
      <c r="S14294" s="11"/>
      <c r="T14294" s="4"/>
      <c r="U14294" s="11"/>
      <c r="V14294" s="4"/>
      <c r="W14294" s="11"/>
      <c r="X14294" s="4"/>
      <c r="Y14294" s="11"/>
      <c r="Z14294" s="4"/>
      <c r="AA14294" s="1" t="s">
        <v>11</v>
      </c>
      <c r="AC14294" s="23" t="s">
        <v>37885</v>
      </c>
      <c r="AD14294" s="23" t="s">
        <v>40440</v>
      </c>
      <c r="AE14294" t="s">
        <v>35394</v>
      </c>
    </row>
    <row r="14295" spans="1:31" ht="15" customHeight="1">
      <c r="A14295" s="1">
        <v>14294</v>
      </c>
      <c r="B14295" s="1" t="s">
        <v>54</v>
      </c>
      <c r="C14295" s="1" t="s">
        <v>17214</v>
      </c>
      <c r="D14295" s="9" t="s">
        <v>36401</v>
      </c>
      <c r="E14295" s="9" t="s">
        <v>90</v>
      </c>
      <c r="F14295" s="9" t="s">
        <v>35065</v>
      </c>
      <c r="G14295" s="17">
        <v>91919494041</v>
      </c>
      <c r="H14295" s="9" t="s">
        <v>8</v>
      </c>
      <c r="I14295" s="1" t="s">
        <v>9</v>
      </c>
      <c r="J14295" s="4" t="s">
        <v>47303</v>
      </c>
      <c r="K14295" s="3" t="s">
        <v>42</v>
      </c>
      <c r="L14295" s="4" t="s">
        <v>47303</v>
      </c>
      <c r="M14295" s="11"/>
      <c r="N14295" s="4"/>
      <c r="O14295" s="11"/>
      <c r="P14295" s="4"/>
      <c r="Q14295" s="11"/>
      <c r="R14295" s="4"/>
      <c r="S14295" s="11"/>
      <c r="T14295" s="4"/>
      <c r="U14295" s="11"/>
      <c r="V14295" s="4"/>
      <c r="W14295" s="11"/>
      <c r="X14295" s="4"/>
      <c r="Y14295" s="11"/>
      <c r="Z14295" s="4"/>
      <c r="AA14295" s="1" t="s">
        <v>16</v>
      </c>
      <c r="AC14295" s="23" t="s">
        <v>37885</v>
      </c>
      <c r="AD14295" s="23" t="s">
        <v>40440</v>
      </c>
      <c r="AE14295" t="s">
        <v>35394</v>
      </c>
    </row>
    <row r="14296" spans="1:31" ht="15" customHeight="1">
      <c r="A14296" s="1">
        <v>14295</v>
      </c>
      <c r="B14296" s="1" t="s">
        <v>54</v>
      </c>
      <c r="C14296" s="1" t="s">
        <v>17215</v>
      </c>
      <c r="D14296" s="9" t="s">
        <v>1625</v>
      </c>
      <c r="E14296" s="9" t="s">
        <v>10263</v>
      </c>
      <c r="F14296" s="9" t="s">
        <v>33006</v>
      </c>
      <c r="G14296" s="17">
        <v>91946666464</v>
      </c>
      <c r="H14296" s="9" t="s">
        <v>20</v>
      </c>
      <c r="I14296" s="1" t="s">
        <v>9</v>
      </c>
      <c r="J14296" s="4" t="s">
        <v>47303</v>
      </c>
      <c r="K14296" s="3" t="s">
        <v>42</v>
      </c>
      <c r="L14296" s="4" t="s">
        <v>47303</v>
      </c>
      <c r="M14296" s="11"/>
      <c r="N14296" s="4"/>
      <c r="O14296" s="11"/>
      <c r="P14296" s="4"/>
      <c r="Q14296" s="11"/>
      <c r="R14296" s="4"/>
      <c r="S14296" s="11"/>
      <c r="T14296" s="4"/>
      <c r="U14296" s="11"/>
      <c r="V14296" s="4"/>
      <c r="W14296" s="11"/>
      <c r="X14296" s="4"/>
      <c r="Y14296" s="11"/>
      <c r="Z14296" s="4"/>
      <c r="AA14296" s="1" t="s">
        <v>16</v>
      </c>
      <c r="AC14296" s="23" t="s">
        <v>37885</v>
      </c>
      <c r="AD14296" s="23" t="s">
        <v>40440</v>
      </c>
      <c r="AE14296" t="s">
        <v>35409</v>
      </c>
    </row>
    <row r="14297" spans="1:31" ht="15" customHeight="1">
      <c r="A14297" s="1">
        <v>14296</v>
      </c>
      <c r="B14297" s="1" t="s">
        <v>54</v>
      </c>
      <c r="C14297" s="1" t="s">
        <v>17216</v>
      </c>
      <c r="D14297" s="9" t="s">
        <v>522</v>
      </c>
      <c r="E14297" s="9" t="s">
        <v>14884</v>
      </c>
      <c r="F14297" s="9" t="s">
        <v>29321</v>
      </c>
      <c r="G14297" s="17">
        <v>919494444666</v>
      </c>
      <c r="H14297" s="9" t="s">
        <v>20</v>
      </c>
      <c r="I14297" s="1" t="s">
        <v>62</v>
      </c>
      <c r="J14297" s="4" t="s">
        <v>47303</v>
      </c>
      <c r="K14297" s="3" t="s">
        <v>17</v>
      </c>
      <c r="L14297" s="4" t="s">
        <v>47303</v>
      </c>
      <c r="M14297" s="4" t="s">
        <v>42</v>
      </c>
      <c r="N14297" s="3" t="str">
        <f t="shared" ref="N14297:N14298" si="590">J14297</f>
        <v>[50 lacs - 75 lacs]</v>
      </c>
      <c r="O14297" s="11"/>
      <c r="P14297" s="4"/>
      <c r="Q14297" s="11"/>
      <c r="R14297" s="4"/>
      <c r="S14297" s="11"/>
      <c r="T14297" s="4"/>
      <c r="U14297" s="11"/>
      <c r="V14297" s="4"/>
      <c r="W14297" s="11"/>
      <c r="X14297" s="4"/>
      <c r="Y14297" s="11"/>
      <c r="Z14297" s="4"/>
      <c r="AA14297" s="1" t="s">
        <v>16</v>
      </c>
      <c r="AC14297" s="23" t="s">
        <v>37885</v>
      </c>
      <c r="AD14297" s="23" t="s">
        <v>40440</v>
      </c>
      <c r="AE14297" t="s">
        <v>35410</v>
      </c>
    </row>
    <row r="14298" spans="1:31" ht="15" customHeight="1">
      <c r="A14298" s="1">
        <v>14297</v>
      </c>
      <c r="B14298" s="1" t="s">
        <v>54</v>
      </c>
      <c r="C14298" s="1" t="s">
        <v>17218</v>
      </c>
      <c r="D14298" s="9" t="s">
        <v>36279</v>
      </c>
      <c r="E14298" s="9" t="s">
        <v>534</v>
      </c>
      <c r="F14298" s="9" t="s">
        <v>29322</v>
      </c>
      <c r="G14298" s="17">
        <v>919494466469</v>
      </c>
      <c r="H14298" s="9" t="s">
        <v>20</v>
      </c>
      <c r="I14298" s="1" t="s">
        <v>41</v>
      </c>
      <c r="J14298" s="4" t="s">
        <v>47303</v>
      </c>
      <c r="K14298" s="3" t="s">
        <v>42</v>
      </c>
      <c r="L14298" s="4" t="s">
        <v>47303</v>
      </c>
      <c r="M14298" s="4" t="s">
        <v>14136</v>
      </c>
      <c r="N14298" s="3" t="str">
        <f t="shared" si="590"/>
        <v>[50 lacs - 75 lacs]</v>
      </c>
      <c r="O14298" s="11"/>
      <c r="P14298" s="4"/>
      <c r="Q14298" s="11"/>
      <c r="R14298" s="4"/>
      <c r="S14298" s="11"/>
      <c r="T14298" s="4"/>
      <c r="U14298" s="11"/>
      <c r="V14298" s="4"/>
      <c r="W14298" s="11"/>
      <c r="X14298" s="4"/>
      <c r="Y14298" s="11"/>
      <c r="Z14298" s="4"/>
      <c r="AA14298" s="1" t="s">
        <v>16</v>
      </c>
      <c r="AC14298" s="23" t="s">
        <v>37885</v>
      </c>
      <c r="AD14298" s="23" t="s">
        <v>40440</v>
      </c>
      <c r="AE14298" t="s">
        <v>35399</v>
      </c>
    </row>
    <row r="14299" spans="1:31" ht="15" customHeight="1">
      <c r="A14299" s="1">
        <v>14298</v>
      </c>
      <c r="B14299" s="1" t="s">
        <v>54</v>
      </c>
      <c r="C14299" s="1" t="s">
        <v>17224</v>
      </c>
      <c r="D14299" s="9" t="s">
        <v>2442</v>
      </c>
      <c r="E14299" s="9" t="s">
        <v>37414</v>
      </c>
      <c r="F14299" s="9" t="s">
        <v>29328</v>
      </c>
      <c r="G14299" s="17">
        <v>919944006100</v>
      </c>
      <c r="H14299" s="9" t="s">
        <v>37</v>
      </c>
      <c r="I14299" s="1" t="s">
        <v>62</v>
      </c>
      <c r="J14299" s="4" t="s">
        <v>47303</v>
      </c>
      <c r="K14299" s="3" t="s">
        <v>42</v>
      </c>
      <c r="L14299" s="4" t="s">
        <v>47303</v>
      </c>
      <c r="M14299" s="11"/>
      <c r="N14299" s="4"/>
      <c r="O14299" s="11"/>
      <c r="P14299" s="4"/>
      <c r="Q14299" s="11"/>
      <c r="R14299" s="4"/>
      <c r="S14299" s="11"/>
      <c r="T14299" s="4"/>
      <c r="U14299" s="11"/>
      <c r="V14299" s="4"/>
      <c r="W14299" s="11"/>
      <c r="X14299" s="4"/>
      <c r="Y14299" s="11"/>
      <c r="Z14299" s="4"/>
      <c r="AA14299" s="1" t="s">
        <v>16</v>
      </c>
      <c r="AC14299" s="23" t="s">
        <v>37885</v>
      </c>
      <c r="AD14299" s="23" t="s">
        <v>40440</v>
      </c>
      <c r="AE14299" t="s">
        <v>35399</v>
      </c>
    </row>
    <row r="14300" spans="1:31" ht="15" customHeight="1">
      <c r="A14300" s="1">
        <v>14299</v>
      </c>
      <c r="B14300" s="1" t="s">
        <v>54</v>
      </c>
      <c r="C14300" s="1" t="s">
        <v>17225</v>
      </c>
      <c r="D14300" s="9" t="s">
        <v>2428</v>
      </c>
      <c r="E14300" s="9" t="s">
        <v>37415</v>
      </c>
      <c r="F14300" s="9" t="s">
        <v>25659</v>
      </c>
      <c r="G14300" s="17">
        <v>91446061194</v>
      </c>
      <c r="H14300" s="9" t="s">
        <v>20</v>
      </c>
      <c r="I14300" s="1" t="s">
        <v>9</v>
      </c>
      <c r="J14300" s="4" t="s">
        <v>47303</v>
      </c>
      <c r="K14300" s="3" t="s">
        <v>17</v>
      </c>
      <c r="L14300" s="4" t="s">
        <v>47303</v>
      </c>
      <c r="M14300" s="11"/>
      <c r="N14300" s="4"/>
      <c r="O14300" s="11"/>
      <c r="P14300" s="4"/>
      <c r="Q14300" s="11"/>
      <c r="R14300" s="4"/>
      <c r="S14300" s="11"/>
      <c r="T14300" s="4"/>
      <c r="U14300" s="11"/>
      <c r="V14300" s="4"/>
      <c r="W14300" s="11"/>
      <c r="X14300" s="4"/>
      <c r="Y14300" s="11"/>
      <c r="Z14300" s="4"/>
      <c r="AA14300" s="1" t="s">
        <v>16</v>
      </c>
      <c r="AC14300" s="23" t="s">
        <v>37885</v>
      </c>
      <c r="AD14300" s="23" t="s">
        <v>40440</v>
      </c>
      <c r="AE14300" t="s">
        <v>35399</v>
      </c>
    </row>
    <row r="14301" spans="1:31" ht="15" customHeight="1">
      <c r="A14301" s="1">
        <v>14300</v>
      </c>
      <c r="B14301" s="1" t="s">
        <v>54</v>
      </c>
      <c r="C14301" s="1" t="s">
        <v>17232</v>
      </c>
      <c r="D14301" s="9" t="s">
        <v>92</v>
      </c>
      <c r="E14301" s="9" t="s">
        <v>13266</v>
      </c>
      <c r="F14301" s="9" t="s">
        <v>29333</v>
      </c>
      <c r="G14301" s="17">
        <v>91914966664</v>
      </c>
      <c r="H14301" s="9" t="s">
        <v>15</v>
      </c>
      <c r="I14301" s="1" t="s">
        <v>9</v>
      </c>
      <c r="J14301" s="4" t="s">
        <v>47303</v>
      </c>
      <c r="K14301" s="3" t="s">
        <v>17</v>
      </c>
      <c r="L14301" s="4" t="s">
        <v>47303</v>
      </c>
      <c r="M14301" s="4" t="s">
        <v>42</v>
      </c>
      <c r="N14301" s="3" t="str">
        <f t="shared" ref="N14301:N14303" si="591">J14301</f>
        <v>[50 lacs - 75 lacs]</v>
      </c>
      <c r="O14301" s="11"/>
      <c r="P14301" s="4"/>
      <c r="Q14301" s="11"/>
      <c r="R14301" s="4"/>
      <c r="S14301" s="11"/>
      <c r="T14301" s="4"/>
      <c r="U14301" s="11"/>
      <c r="V14301" s="4"/>
      <c r="W14301" s="11"/>
      <c r="X14301" s="4"/>
      <c r="Y14301" s="11"/>
      <c r="Z14301" s="4"/>
      <c r="AA14301" s="1" t="s">
        <v>16</v>
      </c>
      <c r="AC14301" s="23" t="s">
        <v>37885</v>
      </c>
      <c r="AD14301" s="23" t="s">
        <v>40440</v>
      </c>
      <c r="AE14301" t="s">
        <v>35409</v>
      </c>
    </row>
    <row r="14302" spans="1:31" ht="15" customHeight="1">
      <c r="A14302" s="1">
        <v>14301</v>
      </c>
      <c r="B14302" s="1" t="s">
        <v>54</v>
      </c>
      <c r="C14302" s="1" t="s">
        <v>17233</v>
      </c>
      <c r="D14302" s="9" t="s">
        <v>557</v>
      </c>
      <c r="E14302" s="9" t="s">
        <v>774</v>
      </c>
      <c r="F14302" s="9" t="s">
        <v>27461</v>
      </c>
      <c r="G14302" s="17">
        <v>919099964414</v>
      </c>
      <c r="H14302" s="9" t="s">
        <v>15</v>
      </c>
      <c r="I14302" s="1" t="s">
        <v>41</v>
      </c>
      <c r="J14302" s="4" t="s">
        <v>47303</v>
      </c>
      <c r="K14302" s="3" t="s">
        <v>42</v>
      </c>
      <c r="L14302" s="4" t="s">
        <v>47303</v>
      </c>
      <c r="M14302" s="4" t="s">
        <v>14137</v>
      </c>
      <c r="N14302" s="3" t="str">
        <f t="shared" si="591"/>
        <v>[50 lacs - 75 lacs]</v>
      </c>
      <c r="O14302" s="11"/>
      <c r="P14302" s="4"/>
      <c r="Q14302" s="11"/>
      <c r="R14302" s="4"/>
      <c r="S14302" s="11"/>
      <c r="T14302" s="4"/>
      <c r="U14302" s="11"/>
      <c r="V14302" s="4"/>
      <c r="W14302" s="11"/>
      <c r="X14302" s="4"/>
      <c r="Y14302" s="11"/>
      <c r="Z14302" s="4"/>
      <c r="AA14302" s="1" t="s">
        <v>16</v>
      </c>
      <c r="AC14302" s="23" t="s">
        <v>37885</v>
      </c>
      <c r="AD14302" s="23" t="s">
        <v>40440</v>
      </c>
      <c r="AE14302" t="s">
        <v>35399</v>
      </c>
    </row>
    <row r="14303" spans="1:31" ht="15" customHeight="1">
      <c r="A14303" s="1">
        <v>14302</v>
      </c>
      <c r="B14303" s="1" t="s">
        <v>54</v>
      </c>
      <c r="C14303" s="1" t="s">
        <v>17234</v>
      </c>
      <c r="D14303" s="9" t="s">
        <v>557</v>
      </c>
      <c r="E14303" s="9" t="s">
        <v>328</v>
      </c>
      <c r="F14303" s="9" t="s">
        <v>29334</v>
      </c>
      <c r="G14303" s="17">
        <v>919494944449</v>
      </c>
      <c r="H14303" s="9" t="s">
        <v>20</v>
      </c>
      <c r="I14303" s="1" t="s">
        <v>41</v>
      </c>
      <c r="J14303" s="4" t="s">
        <v>47303</v>
      </c>
      <c r="K14303" s="3" t="s">
        <v>17</v>
      </c>
      <c r="L14303" s="4" t="s">
        <v>47303</v>
      </c>
      <c r="M14303" s="4" t="s">
        <v>42</v>
      </c>
      <c r="N14303" s="3" t="str">
        <f t="shared" si="591"/>
        <v>[50 lacs - 75 lacs]</v>
      </c>
      <c r="O14303" s="11"/>
      <c r="P14303" s="4"/>
      <c r="Q14303" s="11"/>
      <c r="R14303" s="4"/>
      <c r="S14303" s="11"/>
      <c r="T14303" s="4"/>
      <c r="U14303" s="11"/>
      <c r="V14303" s="4"/>
      <c r="W14303" s="11"/>
      <c r="X14303" s="4"/>
      <c r="Y14303" s="11"/>
      <c r="Z14303" s="4"/>
      <c r="AA14303" s="1" t="s">
        <v>16</v>
      </c>
      <c r="AC14303" s="23" t="s">
        <v>37885</v>
      </c>
      <c r="AD14303" s="23" t="s">
        <v>40440</v>
      </c>
      <c r="AE14303" t="s">
        <v>35394</v>
      </c>
    </row>
    <row r="14304" spans="1:31" ht="15" customHeight="1">
      <c r="A14304" s="1">
        <v>14303</v>
      </c>
      <c r="B14304" s="1" t="s">
        <v>54</v>
      </c>
      <c r="C14304" s="1" t="s">
        <v>17237</v>
      </c>
      <c r="D14304" s="9" t="s">
        <v>1243</v>
      </c>
      <c r="E14304" s="9" t="s">
        <v>19</v>
      </c>
      <c r="F14304" s="9" t="s">
        <v>29336</v>
      </c>
      <c r="G14304" s="17">
        <v>91996146</v>
      </c>
      <c r="H14304" s="9" t="s">
        <v>15</v>
      </c>
      <c r="I14304" s="1" t="s">
        <v>9</v>
      </c>
      <c r="J14304" s="4" t="s">
        <v>47303</v>
      </c>
      <c r="K14304" s="3" t="s">
        <v>17</v>
      </c>
      <c r="L14304" s="4" t="s">
        <v>47303</v>
      </c>
      <c r="M14304" s="11"/>
      <c r="N14304" s="4"/>
      <c r="O14304" s="11"/>
      <c r="P14304" s="4"/>
      <c r="Q14304" s="11"/>
      <c r="R14304" s="4"/>
      <c r="S14304" s="11"/>
      <c r="T14304" s="4"/>
      <c r="U14304" s="11"/>
      <c r="V14304" s="4"/>
      <c r="W14304" s="11"/>
      <c r="X14304" s="4"/>
      <c r="Y14304" s="11"/>
      <c r="Z14304" s="4"/>
      <c r="AA14304" s="1" t="s">
        <v>16</v>
      </c>
      <c r="AC14304" s="23" t="s">
        <v>37885</v>
      </c>
      <c r="AD14304" s="23" t="s">
        <v>40440</v>
      </c>
      <c r="AE14304" t="s">
        <v>35399</v>
      </c>
    </row>
    <row r="14305" spans="1:31" ht="15" customHeight="1">
      <c r="A14305" s="1">
        <v>14304</v>
      </c>
      <c r="B14305" s="1" t="s">
        <v>54</v>
      </c>
      <c r="C14305" s="1" t="s">
        <v>17238</v>
      </c>
      <c r="D14305" s="9" t="s">
        <v>1701</v>
      </c>
      <c r="E14305" s="9" t="s">
        <v>40</v>
      </c>
      <c r="F14305" s="9" t="s">
        <v>29337</v>
      </c>
      <c r="G14305" s="17">
        <v>9194449944</v>
      </c>
      <c r="H14305" s="9" t="s">
        <v>20</v>
      </c>
      <c r="I14305" s="1" t="s">
        <v>9</v>
      </c>
      <c r="J14305" s="4" t="s">
        <v>47303</v>
      </c>
      <c r="K14305" s="3" t="s">
        <v>17</v>
      </c>
      <c r="L14305" s="4" t="s">
        <v>47303</v>
      </c>
      <c r="M14305" s="4" t="s">
        <v>42</v>
      </c>
      <c r="N14305" s="3" t="str">
        <f t="shared" ref="N14305:N14306" si="592">J14305</f>
        <v>[50 lacs - 75 lacs]</v>
      </c>
      <c r="O14305" s="4" t="s">
        <v>47348</v>
      </c>
      <c r="P14305" s="3" t="s">
        <v>47303</v>
      </c>
      <c r="Q14305" s="11"/>
      <c r="R14305" s="4"/>
      <c r="S14305" s="11"/>
      <c r="T14305" s="4"/>
      <c r="U14305" s="11"/>
      <c r="V14305" s="4"/>
      <c r="W14305" s="11"/>
      <c r="X14305" s="4"/>
      <c r="Y14305" s="11"/>
      <c r="Z14305" s="4"/>
      <c r="AA14305" s="1" t="s">
        <v>16</v>
      </c>
      <c r="AC14305" s="23" t="s">
        <v>37885</v>
      </c>
      <c r="AD14305" s="23" t="s">
        <v>40440</v>
      </c>
      <c r="AE14305" t="s">
        <v>35394</v>
      </c>
    </row>
    <row r="14306" spans="1:31" ht="15" customHeight="1">
      <c r="A14306" s="1">
        <v>14305</v>
      </c>
      <c r="B14306" s="1" t="s">
        <v>54</v>
      </c>
      <c r="C14306" s="1" t="s">
        <v>17241</v>
      </c>
      <c r="D14306" s="9" t="s">
        <v>1111</v>
      </c>
      <c r="E14306" s="9" t="s">
        <v>40</v>
      </c>
      <c r="F14306" s="9" t="s">
        <v>29338</v>
      </c>
      <c r="G14306" s="17">
        <v>919946006499</v>
      </c>
      <c r="H14306" s="9" t="s">
        <v>20</v>
      </c>
      <c r="I14306" s="1" t="s">
        <v>41</v>
      </c>
      <c r="J14306" s="4" t="s">
        <v>47303</v>
      </c>
      <c r="K14306" s="3" t="s">
        <v>17</v>
      </c>
      <c r="L14306" s="4" t="s">
        <v>47303</v>
      </c>
      <c r="M14306" s="4" t="s">
        <v>42</v>
      </c>
      <c r="N14306" s="3" t="str">
        <f t="shared" si="592"/>
        <v>[50 lacs - 75 lacs]</v>
      </c>
      <c r="O14306" s="11"/>
      <c r="P14306" s="4"/>
      <c r="Q14306" s="11"/>
      <c r="R14306" s="4"/>
      <c r="S14306" s="11"/>
      <c r="T14306" s="4"/>
      <c r="U14306" s="11"/>
      <c r="V14306" s="4"/>
      <c r="W14306" s="11"/>
      <c r="X14306" s="4"/>
      <c r="Y14306" s="11"/>
      <c r="Z14306" s="4"/>
      <c r="AA14306" s="1" t="s">
        <v>16</v>
      </c>
      <c r="AC14306" s="23" t="s">
        <v>37885</v>
      </c>
      <c r="AD14306" s="23" t="s">
        <v>40440</v>
      </c>
      <c r="AE14306" t="s">
        <v>35409</v>
      </c>
    </row>
    <row r="14307" spans="1:31" ht="15" customHeight="1">
      <c r="A14307" s="1">
        <v>14306</v>
      </c>
      <c r="B14307" s="1" t="s">
        <v>54</v>
      </c>
      <c r="C14307" s="1" t="s">
        <v>17249</v>
      </c>
      <c r="D14307" s="9" t="s">
        <v>5041</v>
      </c>
      <c r="E14307" s="9" t="s">
        <v>495</v>
      </c>
      <c r="F14307" s="9" t="s">
        <v>29344</v>
      </c>
      <c r="G14307" s="17">
        <v>919610164194</v>
      </c>
      <c r="H14307" s="9" t="s">
        <v>20</v>
      </c>
      <c r="I14307" s="1" t="s">
        <v>9</v>
      </c>
      <c r="J14307" s="4" t="s">
        <v>47303</v>
      </c>
      <c r="K14307" s="11" t="s">
        <v>13</v>
      </c>
      <c r="L14307" s="4" t="s">
        <v>47303</v>
      </c>
      <c r="M14307" s="11"/>
      <c r="N14307" s="4"/>
      <c r="O14307" s="11"/>
      <c r="P14307" s="4"/>
      <c r="Q14307" s="11"/>
      <c r="R14307" s="4"/>
      <c r="S14307" s="11"/>
      <c r="T14307" s="4"/>
      <c r="U14307" s="11"/>
      <c r="V14307" s="4"/>
      <c r="W14307" s="11"/>
      <c r="X14307" s="4"/>
      <c r="Y14307" s="11"/>
      <c r="Z14307" s="4"/>
      <c r="AA14307" s="1" t="s">
        <v>16</v>
      </c>
      <c r="AC14307" s="23" t="s">
        <v>37885</v>
      </c>
      <c r="AD14307" s="23" t="s">
        <v>40440</v>
      </c>
      <c r="AE14307" t="s">
        <v>35399</v>
      </c>
    </row>
    <row r="14308" spans="1:31" ht="15" customHeight="1">
      <c r="A14308" s="1">
        <v>14307</v>
      </c>
      <c r="B14308" s="1" t="s">
        <v>54</v>
      </c>
      <c r="C14308" s="1" t="s">
        <v>17252</v>
      </c>
      <c r="D14308" s="9" t="s">
        <v>4435</v>
      </c>
      <c r="E14308" s="9" t="s">
        <v>32</v>
      </c>
      <c r="F14308" s="9" t="s">
        <v>29347</v>
      </c>
      <c r="G14308" s="17">
        <v>91961040949</v>
      </c>
      <c r="H14308" s="9" t="s">
        <v>15</v>
      </c>
      <c r="I14308" s="1" t="s">
        <v>41</v>
      </c>
      <c r="J14308" s="4" t="s">
        <v>47303</v>
      </c>
      <c r="K14308" s="3" t="s">
        <v>42</v>
      </c>
      <c r="L14308" s="4" t="s">
        <v>47303</v>
      </c>
      <c r="M14308" s="4" t="s">
        <v>13</v>
      </c>
      <c r="N14308" s="3" t="str">
        <f t="shared" ref="N14308:N14310" si="593">J14308</f>
        <v>[50 lacs - 75 lacs]</v>
      </c>
      <c r="O14308" s="11"/>
      <c r="P14308" s="4"/>
      <c r="Q14308" s="11"/>
      <c r="R14308" s="4"/>
      <c r="S14308" s="11"/>
      <c r="T14308" s="4"/>
      <c r="U14308" s="11"/>
      <c r="V14308" s="4"/>
      <c r="W14308" s="11"/>
      <c r="X14308" s="4"/>
      <c r="Y14308" s="11"/>
      <c r="Z14308" s="4"/>
      <c r="AA14308" s="1" t="s">
        <v>11</v>
      </c>
      <c r="AC14308" s="23" t="s">
        <v>37885</v>
      </c>
      <c r="AD14308" s="23" t="s">
        <v>40440</v>
      </c>
      <c r="AE14308" t="s">
        <v>35399</v>
      </c>
    </row>
    <row r="14309" spans="1:31" ht="15" customHeight="1">
      <c r="A14309" s="1">
        <v>14308</v>
      </c>
      <c r="B14309" s="1" t="s">
        <v>54</v>
      </c>
      <c r="C14309" s="1" t="s">
        <v>17257</v>
      </c>
      <c r="D14309" s="9" t="s">
        <v>286</v>
      </c>
      <c r="E14309" s="9" t="s">
        <v>1180</v>
      </c>
      <c r="F14309" s="9" t="s">
        <v>29351</v>
      </c>
      <c r="G14309" s="17">
        <v>91999444196</v>
      </c>
      <c r="H14309" s="9" t="s">
        <v>20</v>
      </c>
      <c r="I14309" s="1" t="s">
        <v>41</v>
      </c>
      <c r="J14309" s="4" t="s">
        <v>47303</v>
      </c>
      <c r="K14309" s="3" t="s">
        <v>17</v>
      </c>
      <c r="L14309" s="4" t="s">
        <v>47303</v>
      </c>
      <c r="M14309" s="4" t="s">
        <v>42</v>
      </c>
      <c r="N14309" s="3" t="str">
        <f t="shared" si="593"/>
        <v>[50 lacs - 75 lacs]</v>
      </c>
      <c r="O14309" s="11"/>
      <c r="P14309" s="4"/>
      <c r="Q14309" s="11"/>
      <c r="R14309" s="4"/>
      <c r="S14309" s="11"/>
      <c r="T14309" s="4"/>
      <c r="U14309" s="11"/>
      <c r="V14309" s="4"/>
      <c r="W14309" s="11"/>
      <c r="X14309" s="4"/>
      <c r="Y14309" s="11"/>
      <c r="Z14309" s="4"/>
      <c r="AA14309" s="1" t="s">
        <v>16</v>
      </c>
      <c r="AC14309" s="23" t="s">
        <v>37885</v>
      </c>
      <c r="AD14309" s="23" t="s">
        <v>40440</v>
      </c>
      <c r="AE14309" t="s">
        <v>35394</v>
      </c>
    </row>
    <row r="14310" spans="1:31" ht="15" customHeight="1">
      <c r="A14310" s="1">
        <v>14309</v>
      </c>
      <c r="B14310" s="1" t="s">
        <v>54</v>
      </c>
      <c r="C14310" s="1" t="s">
        <v>17261</v>
      </c>
      <c r="D14310" s="9" t="s">
        <v>318</v>
      </c>
      <c r="E14310" s="9" t="s">
        <v>1047</v>
      </c>
      <c r="F14310" s="9" t="s">
        <v>29354</v>
      </c>
      <c r="G14310" s="17">
        <v>919904041416</v>
      </c>
      <c r="H14310" s="9" t="s">
        <v>37</v>
      </c>
      <c r="I14310" s="1" t="s">
        <v>9</v>
      </c>
      <c r="J14310" s="4" t="s">
        <v>47303</v>
      </c>
      <c r="K14310" s="3" t="s">
        <v>17</v>
      </c>
      <c r="L14310" s="4" t="s">
        <v>47303</v>
      </c>
      <c r="M14310" s="4" t="s">
        <v>42</v>
      </c>
      <c r="N14310" s="3" t="str">
        <f t="shared" si="593"/>
        <v>[50 lacs - 75 lacs]</v>
      </c>
      <c r="O14310" s="4" t="s">
        <v>47348</v>
      </c>
      <c r="P14310" s="3" t="s">
        <v>47303</v>
      </c>
      <c r="Q14310" s="11"/>
      <c r="R14310" s="4"/>
      <c r="S14310" s="11"/>
      <c r="T14310" s="4"/>
      <c r="U14310" s="11"/>
      <c r="V14310" s="4"/>
      <c r="W14310" s="11"/>
      <c r="X14310" s="4"/>
      <c r="Y14310" s="11"/>
      <c r="Z14310" s="4"/>
      <c r="AA14310" s="1" t="s">
        <v>16</v>
      </c>
      <c r="AC14310" s="23" t="s">
        <v>37885</v>
      </c>
      <c r="AD14310" s="23" t="s">
        <v>40440</v>
      </c>
      <c r="AE14310" t="s">
        <v>35410</v>
      </c>
    </row>
    <row r="14311" spans="1:31" ht="15" customHeight="1">
      <c r="A14311" s="1">
        <v>14310</v>
      </c>
      <c r="B14311" s="1" t="s">
        <v>54</v>
      </c>
      <c r="C14311" s="1" t="s">
        <v>17262</v>
      </c>
      <c r="D14311" s="9" t="s">
        <v>2652</v>
      </c>
      <c r="E14311" s="9" t="s">
        <v>139</v>
      </c>
      <c r="F14311" s="9" t="s">
        <v>29355</v>
      </c>
      <c r="G14311" s="17">
        <v>91969960600</v>
      </c>
      <c r="H14311" s="9" t="s">
        <v>8</v>
      </c>
      <c r="I14311" s="1" t="s">
        <v>62</v>
      </c>
      <c r="J14311" s="4" t="s">
        <v>47303</v>
      </c>
      <c r="K14311" s="3" t="s">
        <v>42</v>
      </c>
      <c r="L14311" s="4" t="s">
        <v>47303</v>
      </c>
      <c r="M14311" s="11"/>
      <c r="N14311" s="4"/>
      <c r="O14311" s="11"/>
      <c r="P14311" s="4"/>
      <c r="Q14311" s="11"/>
      <c r="R14311" s="4"/>
      <c r="S14311" s="11"/>
      <c r="T14311" s="4"/>
      <c r="U14311" s="11"/>
      <c r="V14311" s="4"/>
      <c r="W14311" s="11"/>
      <c r="X14311" s="4"/>
      <c r="Y14311" s="11"/>
      <c r="Z14311" s="4"/>
      <c r="AA14311" s="1" t="s">
        <v>16</v>
      </c>
      <c r="AC14311" s="23" t="s">
        <v>37885</v>
      </c>
      <c r="AD14311" s="23" t="s">
        <v>40440</v>
      </c>
      <c r="AE14311" t="s">
        <v>35410</v>
      </c>
    </row>
    <row r="14312" spans="1:31" ht="15" customHeight="1">
      <c r="A14312" s="1">
        <v>14311</v>
      </c>
      <c r="B14312" s="1" t="s">
        <v>54</v>
      </c>
      <c r="C14312" s="1" t="s">
        <v>17264</v>
      </c>
      <c r="D14312" s="9" t="s">
        <v>9340</v>
      </c>
      <c r="E14312" s="9" t="s">
        <v>724</v>
      </c>
      <c r="F14312" s="9" t="s">
        <v>29356</v>
      </c>
      <c r="G14312" s="17">
        <v>91994144009</v>
      </c>
      <c r="H14312" s="9" t="s">
        <v>8</v>
      </c>
      <c r="I14312" s="1" t="s">
        <v>41</v>
      </c>
      <c r="J14312" s="4" t="s">
        <v>47303</v>
      </c>
      <c r="K14312" s="3" t="s">
        <v>17</v>
      </c>
      <c r="L14312" s="4" t="s">
        <v>47303</v>
      </c>
      <c r="M14312" s="4" t="s">
        <v>42</v>
      </c>
      <c r="N14312" s="3" t="str">
        <f t="shared" ref="N14312:N14314" si="594">J14312</f>
        <v>[50 lacs - 75 lacs]</v>
      </c>
      <c r="O14312" s="4" t="s">
        <v>47348</v>
      </c>
      <c r="P14312" s="3" t="s">
        <v>47303</v>
      </c>
      <c r="Q14312" s="11"/>
      <c r="R14312" s="4"/>
      <c r="S14312" s="11"/>
      <c r="T14312" s="4"/>
      <c r="U14312" s="11"/>
      <c r="V14312" s="4"/>
      <c r="W14312" s="11"/>
      <c r="X14312" s="4"/>
      <c r="Y14312" s="11"/>
      <c r="Z14312" s="4"/>
      <c r="AA14312" s="1" t="s">
        <v>11</v>
      </c>
      <c r="AC14312" s="23" t="s">
        <v>37885</v>
      </c>
      <c r="AD14312" s="23" t="s">
        <v>40440</v>
      </c>
      <c r="AE14312" t="s">
        <v>35410</v>
      </c>
    </row>
    <row r="14313" spans="1:31" ht="15" customHeight="1">
      <c r="A14313" s="1">
        <v>14312</v>
      </c>
      <c r="B14313" s="1" t="s">
        <v>54</v>
      </c>
      <c r="C14313" s="1" t="s">
        <v>17267</v>
      </c>
      <c r="D14313" s="9" t="s">
        <v>3071</v>
      </c>
      <c r="E14313" s="9" t="s">
        <v>1514</v>
      </c>
      <c r="F14313" s="9" t="s">
        <v>29359</v>
      </c>
      <c r="G14313" s="17">
        <v>91944409496</v>
      </c>
      <c r="H14313" s="9" t="s">
        <v>8</v>
      </c>
      <c r="I14313" s="1" t="s">
        <v>41</v>
      </c>
      <c r="J14313" s="4" t="s">
        <v>47303</v>
      </c>
      <c r="K14313" s="3" t="s">
        <v>42</v>
      </c>
      <c r="L14313" s="4" t="s">
        <v>47303</v>
      </c>
      <c r="M14313" s="4" t="s">
        <v>14136</v>
      </c>
      <c r="N14313" s="3" t="str">
        <f t="shared" si="594"/>
        <v>[50 lacs - 75 lacs]</v>
      </c>
      <c r="O14313" s="11"/>
      <c r="P14313" s="4"/>
      <c r="Q14313" s="11"/>
      <c r="R14313" s="4"/>
      <c r="S14313" s="11"/>
      <c r="T14313" s="4"/>
      <c r="U14313" s="11"/>
      <c r="V14313" s="4"/>
      <c r="W14313" s="11"/>
      <c r="X14313" s="4"/>
      <c r="Y14313" s="11"/>
      <c r="Z14313" s="4"/>
      <c r="AA14313" s="1" t="s">
        <v>16</v>
      </c>
      <c r="AC14313" s="23" t="s">
        <v>37885</v>
      </c>
      <c r="AD14313" s="23" t="s">
        <v>40440</v>
      </c>
      <c r="AE14313" t="s">
        <v>35399</v>
      </c>
    </row>
    <row r="14314" spans="1:31" ht="15" customHeight="1">
      <c r="A14314" s="1">
        <v>14313</v>
      </c>
      <c r="B14314" s="1" t="s">
        <v>54</v>
      </c>
      <c r="C14314" s="1" t="s">
        <v>17271</v>
      </c>
      <c r="D14314" s="9" t="s">
        <v>1836</v>
      </c>
      <c r="E14314" s="9" t="s">
        <v>37198</v>
      </c>
      <c r="F14314" s="9" t="s">
        <v>29361</v>
      </c>
      <c r="G14314" s="17">
        <v>9144649111</v>
      </c>
      <c r="H14314" s="9" t="s">
        <v>15</v>
      </c>
      <c r="I14314" s="1" t="s">
        <v>9</v>
      </c>
      <c r="J14314" s="4" t="s">
        <v>47303</v>
      </c>
      <c r="K14314" s="3" t="s">
        <v>17</v>
      </c>
      <c r="L14314" s="4" t="s">
        <v>47303</v>
      </c>
      <c r="M14314" s="4" t="s">
        <v>42</v>
      </c>
      <c r="N14314" s="3" t="str">
        <f t="shared" si="594"/>
        <v>[50 lacs - 75 lacs]</v>
      </c>
      <c r="O14314" s="11"/>
      <c r="P14314" s="4"/>
      <c r="Q14314" s="11"/>
      <c r="R14314" s="4"/>
      <c r="S14314" s="11"/>
      <c r="T14314" s="4"/>
      <c r="U14314" s="11"/>
      <c r="V14314" s="4"/>
      <c r="W14314" s="11"/>
      <c r="X14314" s="4"/>
      <c r="Y14314" s="11"/>
      <c r="Z14314" s="4"/>
      <c r="AA14314" s="1" t="s">
        <v>11</v>
      </c>
      <c r="AC14314" s="23" t="s">
        <v>37885</v>
      </c>
      <c r="AD14314" s="23" t="s">
        <v>40440</v>
      </c>
      <c r="AE14314" t="s">
        <v>35409</v>
      </c>
    </row>
    <row r="14315" spans="1:31" ht="15" customHeight="1">
      <c r="A14315" s="1">
        <v>14314</v>
      </c>
      <c r="B14315" s="1" t="s">
        <v>54</v>
      </c>
      <c r="C14315" s="1" t="s">
        <v>17275</v>
      </c>
      <c r="D14315" s="9" t="s">
        <v>162</v>
      </c>
      <c r="E14315" s="9" t="s">
        <v>40</v>
      </c>
      <c r="F14315" s="9" t="s">
        <v>33014</v>
      </c>
      <c r="G14315" s="17">
        <v>91944966666</v>
      </c>
      <c r="H14315" s="9" t="s">
        <v>8</v>
      </c>
      <c r="I14315" s="1" t="s">
        <v>41</v>
      </c>
      <c r="J14315" s="4" t="s">
        <v>47303</v>
      </c>
      <c r="K14315" s="3" t="s">
        <v>17</v>
      </c>
      <c r="L14315" s="4" t="s">
        <v>47303</v>
      </c>
      <c r="M14315" s="11"/>
      <c r="N14315" s="4"/>
      <c r="O14315" s="11"/>
      <c r="P14315" s="4"/>
      <c r="Q14315" s="11"/>
      <c r="R14315" s="4"/>
      <c r="S14315" s="11"/>
      <c r="T14315" s="4"/>
      <c r="U14315" s="11"/>
      <c r="V14315" s="4"/>
      <c r="W14315" s="11"/>
      <c r="X14315" s="4"/>
      <c r="Y14315" s="11"/>
      <c r="Z14315" s="4"/>
      <c r="AA14315" s="1" t="s">
        <v>16</v>
      </c>
      <c r="AC14315" s="23" t="s">
        <v>37885</v>
      </c>
      <c r="AD14315" s="23" t="s">
        <v>40440</v>
      </c>
      <c r="AE14315" t="s">
        <v>35394</v>
      </c>
    </row>
    <row r="14316" spans="1:31" ht="15" customHeight="1">
      <c r="A14316" s="1">
        <v>14315</v>
      </c>
      <c r="B14316" s="1" t="s">
        <v>54</v>
      </c>
      <c r="C14316" s="1" t="s">
        <v>17281</v>
      </c>
      <c r="D14316" s="9" t="s">
        <v>16354</v>
      </c>
      <c r="E14316" s="9" t="s">
        <v>16352</v>
      </c>
      <c r="F14316" s="9" t="s">
        <v>29366</v>
      </c>
      <c r="G14316" s="17">
        <v>91914960601</v>
      </c>
      <c r="H14316" s="9" t="s">
        <v>8</v>
      </c>
      <c r="I14316" s="1" t="s">
        <v>62</v>
      </c>
      <c r="J14316" s="4" t="s">
        <v>47303</v>
      </c>
      <c r="K14316" s="3" t="s">
        <v>17</v>
      </c>
      <c r="L14316" s="4" t="s">
        <v>47303</v>
      </c>
      <c r="M14316" s="4" t="s">
        <v>42</v>
      </c>
      <c r="N14316" s="3" t="str">
        <f>J14316</f>
        <v>[50 lacs - 75 lacs]</v>
      </c>
      <c r="O14316" s="11"/>
      <c r="P14316" s="4"/>
      <c r="Q14316" s="11"/>
      <c r="R14316" s="4"/>
      <c r="S14316" s="11"/>
      <c r="T14316" s="4"/>
      <c r="U14316" s="11"/>
      <c r="V14316" s="4"/>
      <c r="W14316" s="11"/>
      <c r="X14316" s="4"/>
      <c r="Y14316" s="11"/>
      <c r="Z14316" s="4"/>
      <c r="AA14316" s="1" t="s">
        <v>16</v>
      </c>
      <c r="AC14316" s="23" t="s">
        <v>37885</v>
      </c>
      <c r="AD14316" s="23" t="s">
        <v>40440</v>
      </c>
      <c r="AE14316" t="s">
        <v>35409</v>
      </c>
    </row>
    <row r="14317" spans="1:31" ht="15" customHeight="1">
      <c r="A14317" s="1">
        <v>14316</v>
      </c>
      <c r="B14317" s="1" t="s">
        <v>54</v>
      </c>
      <c r="C14317" s="1" t="s">
        <v>17289</v>
      </c>
      <c r="D14317" s="9" t="s">
        <v>1160</v>
      </c>
      <c r="E14317" s="9" t="s">
        <v>4801</v>
      </c>
      <c r="F14317" s="9" t="s">
        <v>26315</v>
      </c>
      <c r="G14317" s="17">
        <v>919999444409</v>
      </c>
      <c r="H14317" s="9" t="s">
        <v>20</v>
      </c>
      <c r="I14317" s="1" t="s">
        <v>9</v>
      </c>
      <c r="J14317" s="4" t="s">
        <v>47303</v>
      </c>
      <c r="K14317" s="11" t="s">
        <v>13</v>
      </c>
      <c r="L14317" s="4" t="s">
        <v>47303</v>
      </c>
      <c r="M14317" s="11"/>
      <c r="N14317" s="4"/>
      <c r="O14317" s="11"/>
      <c r="P14317" s="4"/>
      <c r="Q14317" s="11"/>
      <c r="R14317" s="4"/>
      <c r="S14317" s="11"/>
      <c r="T14317" s="4"/>
      <c r="U14317" s="11"/>
      <c r="V14317" s="4"/>
      <c r="W14317" s="11"/>
      <c r="X14317" s="4"/>
      <c r="Y14317" s="11"/>
      <c r="Z14317" s="4"/>
      <c r="AA14317" s="1" t="s">
        <v>16</v>
      </c>
      <c r="AC14317" s="23" t="s">
        <v>37885</v>
      </c>
      <c r="AD14317" s="23" t="s">
        <v>40440</v>
      </c>
      <c r="AE14317" t="s">
        <v>35410</v>
      </c>
    </row>
    <row r="14318" spans="1:31" ht="15" customHeight="1">
      <c r="A14318" s="1">
        <v>14317</v>
      </c>
      <c r="B14318" s="1" t="s">
        <v>54</v>
      </c>
      <c r="C14318" s="1" t="s">
        <v>17302</v>
      </c>
      <c r="D14318" s="9" t="s">
        <v>494</v>
      </c>
      <c r="E14318" s="9" t="s">
        <v>16240</v>
      </c>
      <c r="F14318" s="9" t="s">
        <v>35071</v>
      </c>
      <c r="G14318" s="17">
        <v>91446069604</v>
      </c>
      <c r="H14318" s="9" t="s">
        <v>15</v>
      </c>
      <c r="I14318" s="1" t="s">
        <v>41</v>
      </c>
      <c r="J14318" s="4" t="s">
        <v>47303</v>
      </c>
      <c r="K14318" s="3" t="s">
        <v>42</v>
      </c>
      <c r="L14318" s="4" t="s">
        <v>47303</v>
      </c>
      <c r="M14318" s="11"/>
      <c r="N14318" s="4"/>
      <c r="O14318" s="11"/>
      <c r="P14318" s="4"/>
      <c r="Q14318" s="11"/>
      <c r="R14318" s="4"/>
      <c r="S14318" s="11"/>
      <c r="T14318" s="4"/>
      <c r="U14318" s="11"/>
      <c r="V14318" s="4"/>
      <c r="W14318" s="11"/>
      <c r="X14318" s="4"/>
      <c r="Y14318" s="11"/>
      <c r="Z14318" s="4"/>
      <c r="AA14318" s="1" t="s">
        <v>11</v>
      </c>
      <c r="AC14318" s="23" t="s">
        <v>37885</v>
      </c>
      <c r="AD14318" s="23" t="s">
        <v>40440</v>
      </c>
      <c r="AE14318" t="s">
        <v>35399</v>
      </c>
    </row>
    <row r="14319" spans="1:31" ht="15" customHeight="1">
      <c r="A14319" s="1">
        <v>14318</v>
      </c>
      <c r="B14319" s="1" t="s">
        <v>54</v>
      </c>
      <c r="C14319" s="1" t="s">
        <v>17303</v>
      </c>
      <c r="D14319" s="9" t="s">
        <v>8410</v>
      </c>
      <c r="E14319" s="9" t="s">
        <v>534</v>
      </c>
      <c r="F14319" s="9" t="s">
        <v>29376</v>
      </c>
      <c r="G14319" s="17">
        <v>914444449644</v>
      </c>
      <c r="H14319" s="9" t="s">
        <v>15</v>
      </c>
      <c r="I14319" s="1" t="s">
        <v>41</v>
      </c>
      <c r="J14319" s="4" t="s">
        <v>47303</v>
      </c>
      <c r="K14319" s="3" t="s">
        <v>17</v>
      </c>
      <c r="L14319" s="4" t="s">
        <v>47303</v>
      </c>
      <c r="M14319" s="4" t="s">
        <v>42</v>
      </c>
      <c r="N14319" s="3" t="str">
        <f>J14319</f>
        <v>[50 lacs - 75 lacs]</v>
      </c>
      <c r="O14319" s="11"/>
      <c r="P14319" s="4"/>
      <c r="Q14319" s="11"/>
      <c r="R14319" s="4"/>
      <c r="S14319" s="11"/>
      <c r="T14319" s="4"/>
      <c r="U14319" s="11"/>
      <c r="V14319" s="4"/>
      <c r="W14319" s="11"/>
      <c r="X14319" s="4"/>
      <c r="Y14319" s="11"/>
      <c r="Z14319" s="4"/>
      <c r="AA14319" s="1" t="s">
        <v>16</v>
      </c>
      <c r="AC14319" s="23" t="s">
        <v>37885</v>
      </c>
      <c r="AD14319" s="23" t="s">
        <v>40440</v>
      </c>
      <c r="AE14319" t="s">
        <v>35394</v>
      </c>
    </row>
    <row r="14320" spans="1:31" ht="15" customHeight="1">
      <c r="A14320" s="1">
        <v>14319</v>
      </c>
      <c r="B14320" s="1" t="s">
        <v>54</v>
      </c>
      <c r="C14320" s="1" t="s">
        <v>17305</v>
      </c>
      <c r="D14320" s="9" t="s">
        <v>36070</v>
      </c>
      <c r="E14320" s="9" t="s">
        <v>152</v>
      </c>
      <c r="F14320" s="9" t="s">
        <v>29378</v>
      </c>
      <c r="G14320" s="17">
        <v>919491646</v>
      </c>
      <c r="H14320" s="9" t="s">
        <v>8</v>
      </c>
      <c r="I14320" s="1" t="s">
        <v>62</v>
      </c>
      <c r="J14320" s="4" t="s">
        <v>47303</v>
      </c>
      <c r="K14320" s="3" t="s">
        <v>17</v>
      </c>
      <c r="L14320" s="4" t="s">
        <v>47303</v>
      </c>
      <c r="M14320" s="11"/>
      <c r="N14320" s="4"/>
      <c r="O14320" s="11"/>
      <c r="P14320" s="4"/>
      <c r="Q14320" s="11"/>
      <c r="R14320" s="4"/>
      <c r="S14320" s="11"/>
      <c r="T14320" s="4"/>
      <c r="U14320" s="11"/>
      <c r="V14320" s="4"/>
      <c r="W14320" s="11"/>
      <c r="X14320" s="4"/>
      <c r="Y14320" s="11"/>
      <c r="Z14320" s="4"/>
      <c r="AA14320" s="1" t="s">
        <v>16</v>
      </c>
      <c r="AC14320" s="23" t="s">
        <v>37885</v>
      </c>
      <c r="AD14320" s="23" t="s">
        <v>40440</v>
      </c>
      <c r="AE14320" t="s">
        <v>35399</v>
      </c>
    </row>
    <row r="14321" spans="1:31" ht="15" customHeight="1">
      <c r="A14321" s="1">
        <v>14320</v>
      </c>
      <c r="B14321" s="1" t="s">
        <v>54</v>
      </c>
      <c r="C14321" s="1" t="s">
        <v>17306</v>
      </c>
      <c r="D14321" s="9" t="s">
        <v>1984</v>
      </c>
      <c r="E14321" s="9" t="s">
        <v>139</v>
      </c>
      <c r="F14321" s="9" t="s">
        <v>16358</v>
      </c>
      <c r="G14321" s="17">
        <v>919994906110</v>
      </c>
      <c r="H14321" s="9" t="s">
        <v>15</v>
      </c>
      <c r="I14321" s="1" t="s">
        <v>9</v>
      </c>
      <c r="J14321" s="4" t="s">
        <v>47303</v>
      </c>
      <c r="K14321" s="3" t="s">
        <v>17</v>
      </c>
      <c r="L14321" s="4" t="s">
        <v>47303</v>
      </c>
      <c r="M14321" s="11"/>
      <c r="N14321" s="4"/>
      <c r="O14321" s="11"/>
      <c r="P14321" s="4"/>
      <c r="Q14321" s="11"/>
      <c r="R14321" s="4"/>
      <c r="S14321" s="11"/>
      <c r="T14321" s="4"/>
      <c r="U14321" s="11"/>
      <c r="V14321" s="4"/>
      <c r="W14321" s="11"/>
      <c r="X14321" s="4"/>
      <c r="Y14321" s="11"/>
      <c r="Z14321" s="4"/>
      <c r="AA14321" s="1" t="s">
        <v>16</v>
      </c>
      <c r="AC14321" s="23" t="s">
        <v>37885</v>
      </c>
      <c r="AD14321" s="23" t="s">
        <v>40440</v>
      </c>
      <c r="AE14321" t="s">
        <v>35399</v>
      </c>
    </row>
    <row r="14322" spans="1:31" ht="15" customHeight="1">
      <c r="A14322" s="1">
        <v>14321</v>
      </c>
      <c r="B14322" s="1" t="s">
        <v>54</v>
      </c>
      <c r="C14322" s="1" t="s">
        <v>17308</v>
      </c>
      <c r="D14322" s="9" t="s">
        <v>3613</v>
      </c>
      <c r="E14322" s="9" t="s">
        <v>351</v>
      </c>
      <c r="F14322" s="9" t="s">
        <v>29380</v>
      </c>
      <c r="G14322" s="17">
        <v>9199944614</v>
      </c>
      <c r="H14322" s="9" t="s">
        <v>15</v>
      </c>
      <c r="I14322" s="1" t="s">
        <v>62</v>
      </c>
      <c r="J14322" s="4" t="s">
        <v>47303</v>
      </c>
      <c r="K14322" s="3" t="s">
        <v>42</v>
      </c>
      <c r="L14322" s="4" t="s">
        <v>47303</v>
      </c>
      <c r="M14322" s="11"/>
      <c r="N14322" s="4"/>
      <c r="O14322" s="11"/>
      <c r="P14322" s="4"/>
      <c r="Q14322" s="11"/>
      <c r="R14322" s="4"/>
      <c r="S14322" s="11"/>
      <c r="T14322" s="4"/>
      <c r="U14322" s="11"/>
      <c r="V14322" s="4"/>
      <c r="W14322" s="11"/>
      <c r="X14322" s="4"/>
      <c r="Y14322" s="11"/>
      <c r="Z14322" s="4"/>
      <c r="AA14322" s="1" t="s">
        <v>16</v>
      </c>
      <c r="AC14322" s="23" t="s">
        <v>37885</v>
      </c>
      <c r="AD14322" s="23" t="s">
        <v>40440</v>
      </c>
      <c r="AE14322" t="s">
        <v>35409</v>
      </c>
    </row>
    <row r="14323" spans="1:31" ht="15" customHeight="1">
      <c r="A14323" s="1">
        <v>14322</v>
      </c>
      <c r="B14323" s="1" t="s">
        <v>54</v>
      </c>
      <c r="C14323" s="1" t="s">
        <v>17311</v>
      </c>
      <c r="D14323" s="9" t="s">
        <v>579</v>
      </c>
      <c r="E14323" s="9" t="s">
        <v>1889</v>
      </c>
      <c r="F14323" s="9" t="s">
        <v>29382</v>
      </c>
      <c r="G14323" s="17">
        <v>91901614196</v>
      </c>
      <c r="H14323" s="9" t="s">
        <v>37</v>
      </c>
      <c r="I14323" s="1" t="s">
        <v>62</v>
      </c>
      <c r="J14323" s="4" t="s">
        <v>47303</v>
      </c>
      <c r="K14323" s="3" t="s">
        <v>17</v>
      </c>
      <c r="L14323" s="4" t="s">
        <v>47303</v>
      </c>
      <c r="M14323" s="11"/>
      <c r="N14323" s="4"/>
      <c r="O14323" s="11"/>
      <c r="P14323" s="4"/>
      <c r="Q14323" s="11"/>
      <c r="R14323" s="4"/>
      <c r="S14323" s="11"/>
      <c r="T14323" s="4"/>
      <c r="U14323" s="11"/>
      <c r="V14323" s="4"/>
      <c r="W14323" s="11"/>
      <c r="X14323" s="4"/>
      <c r="Y14323" s="11"/>
      <c r="Z14323" s="4"/>
      <c r="AA14323" s="1" t="s">
        <v>16</v>
      </c>
      <c r="AC14323" s="23" t="s">
        <v>37885</v>
      </c>
      <c r="AD14323" s="23" t="s">
        <v>40440</v>
      </c>
      <c r="AE14323" t="s">
        <v>35399</v>
      </c>
    </row>
    <row r="14324" spans="1:31" ht="15" customHeight="1">
      <c r="A14324" s="1">
        <v>14323</v>
      </c>
      <c r="B14324" s="1" t="s">
        <v>54</v>
      </c>
      <c r="C14324" s="1" t="s">
        <v>17315</v>
      </c>
      <c r="D14324" s="9" t="s">
        <v>1857</v>
      </c>
      <c r="E14324" s="9" t="s">
        <v>40</v>
      </c>
      <c r="F14324" s="9" t="s">
        <v>29384</v>
      </c>
      <c r="G14324" s="17">
        <v>91944961616</v>
      </c>
      <c r="H14324" s="9" t="s">
        <v>8</v>
      </c>
      <c r="I14324" s="1" t="s">
        <v>62</v>
      </c>
      <c r="J14324" s="4" t="s">
        <v>47303</v>
      </c>
      <c r="K14324" s="3" t="s">
        <v>42</v>
      </c>
      <c r="L14324" s="4" t="s">
        <v>47303</v>
      </c>
      <c r="M14324" s="11"/>
      <c r="N14324" s="4"/>
      <c r="O14324" s="11"/>
      <c r="P14324" s="4"/>
      <c r="Q14324" s="11"/>
      <c r="R14324" s="4"/>
      <c r="S14324" s="11"/>
      <c r="T14324" s="4"/>
      <c r="U14324" s="11"/>
      <c r="V14324" s="4"/>
      <c r="W14324" s="11"/>
      <c r="X14324" s="4"/>
      <c r="Y14324" s="11"/>
      <c r="Z14324" s="4"/>
      <c r="AA14324" s="1" t="s">
        <v>16</v>
      </c>
      <c r="AC14324" s="23" t="s">
        <v>37885</v>
      </c>
      <c r="AD14324" s="23" t="s">
        <v>40440</v>
      </c>
      <c r="AE14324" t="s">
        <v>35394</v>
      </c>
    </row>
    <row r="14325" spans="1:31" ht="15" customHeight="1">
      <c r="A14325" s="1">
        <v>14324</v>
      </c>
      <c r="B14325" s="1" t="s">
        <v>54</v>
      </c>
      <c r="C14325" s="1" t="s">
        <v>17319</v>
      </c>
      <c r="D14325" s="9" t="s">
        <v>1678</v>
      </c>
      <c r="E14325" s="9" t="s">
        <v>40</v>
      </c>
      <c r="F14325" s="9" t="s">
        <v>29387</v>
      </c>
      <c r="G14325" s="17">
        <v>91944461009</v>
      </c>
      <c r="H14325" s="9" t="s">
        <v>37</v>
      </c>
      <c r="I14325" s="1" t="s">
        <v>62</v>
      </c>
      <c r="J14325" s="4" t="s">
        <v>47303</v>
      </c>
      <c r="K14325" s="3" t="s">
        <v>17</v>
      </c>
      <c r="L14325" s="4" t="s">
        <v>47303</v>
      </c>
      <c r="M14325" s="4" t="s">
        <v>42</v>
      </c>
      <c r="N14325" s="3" t="str">
        <f t="shared" ref="N14325:N14326" si="595">J14325</f>
        <v>[50 lacs - 75 lacs]</v>
      </c>
      <c r="O14325" s="11"/>
      <c r="P14325" s="4"/>
      <c r="Q14325" s="11"/>
      <c r="R14325" s="4"/>
      <c r="S14325" s="11"/>
      <c r="T14325" s="4"/>
      <c r="U14325" s="11"/>
      <c r="V14325" s="4"/>
      <c r="W14325" s="11"/>
      <c r="X14325" s="4"/>
      <c r="Y14325" s="11"/>
      <c r="Z14325" s="4"/>
      <c r="AA14325" s="1" t="s">
        <v>16</v>
      </c>
      <c r="AC14325" s="23" t="s">
        <v>37886</v>
      </c>
      <c r="AD14325" s="23" t="s">
        <v>40440</v>
      </c>
      <c r="AE14325" t="s">
        <v>35394</v>
      </c>
    </row>
    <row r="14326" spans="1:31" ht="15" customHeight="1">
      <c r="A14326" s="1">
        <v>14325</v>
      </c>
      <c r="B14326" s="1" t="s">
        <v>54</v>
      </c>
      <c r="C14326" s="1" t="s">
        <v>17321</v>
      </c>
      <c r="D14326" s="9" t="s">
        <v>6824</v>
      </c>
      <c r="E14326" s="9" t="s">
        <v>139</v>
      </c>
      <c r="F14326" s="9" t="s">
        <v>29389</v>
      </c>
      <c r="G14326" s="17">
        <v>91994049994</v>
      </c>
      <c r="H14326" s="9" t="s">
        <v>15</v>
      </c>
      <c r="I14326" s="1" t="s">
        <v>41</v>
      </c>
      <c r="J14326" s="4" t="s">
        <v>47303</v>
      </c>
      <c r="K14326" s="3" t="s">
        <v>42</v>
      </c>
      <c r="L14326" s="4" t="s">
        <v>47303</v>
      </c>
      <c r="M14326" s="4" t="s">
        <v>14136</v>
      </c>
      <c r="N14326" s="3" t="str">
        <f t="shared" si="595"/>
        <v>[50 lacs - 75 lacs]</v>
      </c>
      <c r="O14326" s="11"/>
      <c r="P14326" s="4"/>
      <c r="Q14326" s="11"/>
      <c r="R14326" s="4"/>
      <c r="S14326" s="11"/>
      <c r="T14326" s="4"/>
      <c r="U14326" s="11"/>
      <c r="V14326" s="4"/>
      <c r="W14326" s="11"/>
      <c r="X14326" s="4"/>
      <c r="Y14326" s="11"/>
      <c r="Z14326" s="4"/>
      <c r="AA14326" s="1" t="s">
        <v>16</v>
      </c>
      <c r="AC14326" s="23" t="s">
        <v>37886</v>
      </c>
      <c r="AD14326" s="23" t="s">
        <v>40440</v>
      </c>
      <c r="AE14326" t="s">
        <v>35394</v>
      </c>
    </row>
    <row r="14327" spans="1:31" ht="15" customHeight="1">
      <c r="A14327" s="1">
        <v>14326</v>
      </c>
      <c r="B14327" s="1" t="s">
        <v>54</v>
      </c>
      <c r="C14327" s="1" t="s">
        <v>17323</v>
      </c>
      <c r="D14327" s="9" t="s">
        <v>636</v>
      </c>
      <c r="E14327" s="9" t="s">
        <v>53</v>
      </c>
      <c r="F14327" s="9" t="s">
        <v>29391</v>
      </c>
      <c r="G14327" s="17">
        <v>91446096064</v>
      </c>
      <c r="H14327" s="9" t="s">
        <v>15</v>
      </c>
      <c r="I14327" s="1" t="s">
        <v>62</v>
      </c>
      <c r="J14327" s="4" t="s">
        <v>47303</v>
      </c>
      <c r="K14327" s="3" t="s">
        <v>42</v>
      </c>
      <c r="L14327" s="4" t="s">
        <v>47303</v>
      </c>
      <c r="M14327" s="11"/>
      <c r="N14327" s="4"/>
      <c r="O14327" s="11"/>
      <c r="P14327" s="4"/>
      <c r="Q14327" s="11"/>
      <c r="R14327" s="4"/>
      <c r="S14327" s="11"/>
      <c r="T14327" s="4"/>
      <c r="U14327" s="11"/>
      <c r="V14327" s="4"/>
      <c r="W14327" s="11"/>
      <c r="X14327" s="4"/>
      <c r="Y14327" s="11"/>
      <c r="Z14327" s="4"/>
      <c r="AA14327" s="1" t="s">
        <v>16</v>
      </c>
      <c r="AC14327" s="23" t="s">
        <v>37886</v>
      </c>
      <c r="AD14327" s="23" t="s">
        <v>40440</v>
      </c>
      <c r="AE14327" t="s">
        <v>35399</v>
      </c>
    </row>
    <row r="14328" spans="1:31" ht="15" customHeight="1">
      <c r="A14328" s="1">
        <v>14327</v>
      </c>
      <c r="B14328" s="1" t="s">
        <v>54</v>
      </c>
      <c r="C14328" s="1" t="s">
        <v>17331</v>
      </c>
      <c r="D14328" s="9" t="s">
        <v>58</v>
      </c>
      <c r="E14328" s="9" t="s">
        <v>40</v>
      </c>
      <c r="F14328" s="9" t="s">
        <v>29395</v>
      </c>
      <c r="G14328" s="17">
        <v>91449094444</v>
      </c>
      <c r="H14328" s="9" t="s">
        <v>20</v>
      </c>
      <c r="I14328" s="1" t="s">
        <v>62</v>
      </c>
      <c r="J14328" s="4" t="s">
        <v>47303</v>
      </c>
      <c r="K14328" s="3" t="s">
        <v>42</v>
      </c>
      <c r="L14328" s="4" t="s">
        <v>47303</v>
      </c>
      <c r="M14328" s="11"/>
      <c r="N14328" s="4"/>
      <c r="O14328" s="11"/>
      <c r="P14328" s="4"/>
      <c r="Q14328" s="11"/>
      <c r="R14328" s="4"/>
      <c r="S14328" s="11"/>
      <c r="T14328" s="4"/>
      <c r="U14328" s="11"/>
      <c r="V14328" s="4"/>
      <c r="W14328" s="11"/>
      <c r="X14328" s="4"/>
      <c r="Y14328" s="11"/>
      <c r="Z14328" s="4"/>
      <c r="AA14328" s="1" t="s">
        <v>16</v>
      </c>
      <c r="AC14328" s="23" t="s">
        <v>37886</v>
      </c>
      <c r="AD14328" s="23" t="s">
        <v>40440</v>
      </c>
      <c r="AE14328" t="s">
        <v>35409</v>
      </c>
    </row>
    <row r="14329" spans="1:31" ht="15" customHeight="1">
      <c r="A14329" s="1">
        <v>14328</v>
      </c>
      <c r="B14329" s="1" t="s">
        <v>54</v>
      </c>
      <c r="C14329" s="1" t="s">
        <v>17334</v>
      </c>
      <c r="D14329" s="9" t="s">
        <v>579</v>
      </c>
      <c r="E14329" s="9" t="s">
        <v>40</v>
      </c>
      <c r="F14329" s="9" t="s">
        <v>29397</v>
      </c>
      <c r="G14329" s="17">
        <v>91049644944</v>
      </c>
      <c r="H14329" s="9" t="s">
        <v>20</v>
      </c>
      <c r="I14329" s="1" t="s">
        <v>62</v>
      </c>
      <c r="J14329" s="4" t="s">
        <v>47303</v>
      </c>
      <c r="K14329" s="3" t="s">
        <v>42</v>
      </c>
      <c r="L14329" s="4" t="s">
        <v>47303</v>
      </c>
      <c r="M14329" s="11"/>
      <c r="N14329" s="4"/>
      <c r="O14329" s="11"/>
      <c r="P14329" s="4"/>
      <c r="Q14329" s="11"/>
      <c r="R14329" s="4"/>
      <c r="S14329" s="11"/>
      <c r="T14329" s="4"/>
      <c r="U14329" s="11"/>
      <c r="V14329" s="4"/>
      <c r="W14329" s="11"/>
      <c r="X14329" s="4"/>
      <c r="Y14329" s="11"/>
      <c r="Z14329" s="4"/>
      <c r="AA14329" s="1" t="s">
        <v>11</v>
      </c>
      <c r="AC14329" s="23" t="s">
        <v>37886</v>
      </c>
      <c r="AD14329" s="23" t="s">
        <v>40440</v>
      </c>
      <c r="AE14329" t="s">
        <v>35394</v>
      </c>
    </row>
    <row r="14330" spans="1:31" ht="15" customHeight="1">
      <c r="A14330" s="1">
        <v>14329</v>
      </c>
      <c r="B14330" s="1" t="s">
        <v>54</v>
      </c>
      <c r="C14330" s="1" t="s">
        <v>17338</v>
      </c>
      <c r="D14330" s="9" t="s">
        <v>1839</v>
      </c>
      <c r="E14330" s="9" t="s">
        <v>487</v>
      </c>
      <c r="F14330" s="9" t="s">
        <v>29400</v>
      </c>
      <c r="G14330" s="17">
        <v>919944004946</v>
      </c>
      <c r="H14330" s="9" t="s">
        <v>132</v>
      </c>
      <c r="I14330" s="1" t="s">
        <v>62</v>
      </c>
      <c r="J14330" s="4" t="s">
        <v>47303</v>
      </c>
      <c r="K14330" s="3" t="s">
        <v>17</v>
      </c>
      <c r="L14330" s="4" t="s">
        <v>47303</v>
      </c>
      <c r="M14330" s="4" t="s">
        <v>42</v>
      </c>
      <c r="N14330" s="3" t="str">
        <f t="shared" ref="N14330:N14334" si="596">J14330</f>
        <v>[50 lacs - 75 lacs]</v>
      </c>
      <c r="O14330" s="11"/>
      <c r="P14330" s="4"/>
      <c r="Q14330" s="11"/>
      <c r="R14330" s="4"/>
      <c r="S14330" s="11"/>
      <c r="T14330" s="4"/>
      <c r="U14330" s="11"/>
      <c r="V14330" s="4"/>
      <c r="W14330" s="11"/>
      <c r="X14330" s="4"/>
      <c r="Y14330" s="11"/>
      <c r="Z14330" s="4"/>
      <c r="AA14330" s="1" t="s">
        <v>16</v>
      </c>
      <c r="AC14330" s="23" t="s">
        <v>37886</v>
      </c>
      <c r="AD14330" s="23" t="s">
        <v>40440</v>
      </c>
      <c r="AE14330" t="s">
        <v>35410</v>
      </c>
    </row>
    <row r="14331" spans="1:31" ht="15" customHeight="1">
      <c r="A14331" s="1">
        <v>14330</v>
      </c>
      <c r="B14331" s="1" t="s">
        <v>54</v>
      </c>
      <c r="C14331" s="1" t="s">
        <v>17339</v>
      </c>
      <c r="D14331" s="9" t="s">
        <v>2921</v>
      </c>
      <c r="E14331" s="9" t="s">
        <v>2302</v>
      </c>
      <c r="F14331" s="9" t="s">
        <v>33444</v>
      </c>
      <c r="G14331" s="17">
        <v>919694409044</v>
      </c>
      <c r="H14331" s="9" t="s">
        <v>8</v>
      </c>
      <c r="I14331" s="1" t="s">
        <v>62</v>
      </c>
      <c r="J14331" s="4" t="s">
        <v>47303</v>
      </c>
      <c r="K14331" s="3" t="s">
        <v>17</v>
      </c>
      <c r="L14331" s="4" t="s">
        <v>47303</v>
      </c>
      <c r="M14331" s="4" t="s">
        <v>42</v>
      </c>
      <c r="N14331" s="3" t="str">
        <f t="shared" si="596"/>
        <v>[50 lacs - 75 lacs]</v>
      </c>
      <c r="O14331" s="11"/>
      <c r="P14331" s="4"/>
      <c r="Q14331" s="11"/>
      <c r="R14331" s="4"/>
      <c r="S14331" s="11"/>
      <c r="T14331" s="4"/>
      <c r="U14331" s="11"/>
      <c r="V14331" s="4"/>
      <c r="W14331" s="11"/>
      <c r="X14331" s="4"/>
      <c r="Y14331" s="11"/>
      <c r="Z14331" s="4"/>
      <c r="AA14331" s="1" t="s">
        <v>16</v>
      </c>
      <c r="AC14331" s="23" t="s">
        <v>37886</v>
      </c>
      <c r="AD14331" s="23" t="s">
        <v>40440</v>
      </c>
      <c r="AE14331" t="s">
        <v>35410</v>
      </c>
    </row>
    <row r="14332" spans="1:31" ht="15" customHeight="1">
      <c r="A14332" s="1">
        <v>14331</v>
      </c>
      <c r="B14332" s="1" t="s">
        <v>54</v>
      </c>
      <c r="C14332" s="1" t="s">
        <v>17343</v>
      </c>
      <c r="D14332" s="9" t="s">
        <v>1010</v>
      </c>
      <c r="E14332" s="9" t="s">
        <v>16360</v>
      </c>
      <c r="F14332" s="9" t="s">
        <v>35073</v>
      </c>
      <c r="G14332" s="17">
        <v>9194969640</v>
      </c>
      <c r="H14332" s="9" t="s">
        <v>8</v>
      </c>
      <c r="I14332" s="1" t="s">
        <v>62</v>
      </c>
      <c r="J14332" s="4" t="s">
        <v>47303</v>
      </c>
      <c r="K14332" s="3" t="s">
        <v>42</v>
      </c>
      <c r="L14332" s="4" t="s">
        <v>47303</v>
      </c>
      <c r="M14332" s="4" t="s">
        <v>14136</v>
      </c>
      <c r="N14332" s="3" t="str">
        <f t="shared" si="596"/>
        <v>[50 lacs - 75 lacs]</v>
      </c>
      <c r="O14332" s="11"/>
      <c r="P14332" s="4"/>
      <c r="Q14332" s="11"/>
      <c r="R14332" s="4"/>
      <c r="S14332" s="11"/>
      <c r="T14332" s="4"/>
      <c r="U14332" s="11"/>
      <c r="V14332" s="4"/>
      <c r="W14332" s="11"/>
      <c r="X14332" s="4"/>
      <c r="Y14332" s="11"/>
      <c r="Z14332" s="4"/>
      <c r="AA14332" s="1" t="s">
        <v>16</v>
      </c>
      <c r="AC14332" s="23" t="s">
        <v>37886</v>
      </c>
      <c r="AD14332" s="23" t="s">
        <v>40440</v>
      </c>
      <c r="AE14332" t="s">
        <v>35410</v>
      </c>
    </row>
    <row r="14333" spans="1:31" ht="15" customHeight="1">
      <c r="A14333" s="1">
        <v>14332</v>
      </c>
      <c r="B14333" s="1" t="s">
        <v>54</v>
      </c>
      <c r="C14333" s="1" t="s">
        <v>17344</v>
      </c>
      <c r="D14333" s="9" t="s">
        <v>5708</v>
      </c>
      <c r="E14333" s="9" t="s">
        <v>37416</v>
      </c>
      <c r="F14333" s="9" t="s">
        <v>29403</v>
      </c>
      <c r="G14333" s="17">
        <v>9194464044</v>
      </c>
      <c r="H14333" s="9" t="s">
        <v>8</v>
      </c>
      <c r="I14333" s="1" t="s">
        <v>41</v>
      </c>
      <c r="J14333" s="4" t="s">
        <v>47303</v>
      </c>
      <c r="K14333" s="3" t="s">
        <v>42</v>
      </c>
      <c r="L14333" s="4" t="s">
        <v>47303</v>
      </c>
      <c r="M14333" s="4" t="s">
        <v>14136</v>
      </c>
      <c r="N14333" s="3" t="str">
        <f t="shared" si="596"/>
        <v>[50 lacs - 75 lacs]</v>
      </c>
      <c r="O14333" s="11"/>
      <c r="P14333" s="4"/>
      <c r="Q14333" s="11"/>
      <c r="R14333" s="4"/>
      <c r="S14333" s="11"/>
      <c r="T14333" s="4"/>
      <c r="U14333" s="11"/>
      <c r="V14333" s="4"/>
      <c r="W14333" s="11"/>
      <c r="X14333" s="4"/>
      <c r="Y14333" s="11"/>
      <c r="Z14333" s="4"/>
      <c r="AA14333" s="1" t="s">
        <v>16</v>
      </c>
      <c r="AC14333" s="23" t="s">
        <v>37886</v>
      </c>
      <c r="AD14333" s="23" t="s">
        <v>40440</v>
      </c>
      <c r="AE14333" t="s">
        <v>35410</v>
      </c>
    </row>
    <row r="14334" spans="1:31" ht="15" customHeight="1">
      <c r="A14334" s="1">
        <v>14333</v>
      </c>
      <c r="B14334" s="1" t="s">
        <v>54</v>
      </c>
      <c r="C14334" s="1" t="s">
        <v>17346</v>
      </c>
      <c r="D14334" s="9" t="s">
        <v>36280</v>
      </c>
      <c r="E14334" s="9" t="s">
        <v>152</v>
      </c>
      <c r="F14334" s="9" t="s">
        <v>33021</v>
      </c>
      <c r="G14334" s="17">
        <v>914000606461</v>
      </c>
      <c r="H14334" s="9" t="s">
        <v>8</v>
      </c>
      <c r="I14334" s="1" t="s">
        <v>62</v>
      </c>
      <c r="J14334" s="4" t="s">
        <v>47303</v>
      </c>
      <c r="K14334" s="3" t="s">
        <v>17</v>
      </c>
      <c r="L14334" s="4" t="s">
        <v>47303</v>
      </c>
      <c r="M14334" s="4" t="s">
        <v>42</v>
      </c>
      <c r="N14334" s="3" t="str">
        <f t="shared" si="596"/>
        <v>[50 lacs - 75 lacs]</v>
      </c>
      <c r="O14334" s="11"/>
      <c r="P14334" s="4"/>
      <c r="Q14334" s="11"/>
      <c r="R14334" s="4"/>
      <c r="S14334" s="11"/>
      <c r="T14334" s="4"/>
      <c r="U14334" s="11"/>
      <c r="V14334" s="4"/>
      <c r="W14334" s="11"/>
      <c r="X14334" s="4"/>
      <c r="Y14334" s="11"/>
      <c r="Z14334" s="4"/>
      <c r="AA14334" s="1" t="s">
        <v>16</v>
      </c>
      <c r="AC14334" s="23" t="s">
        <v>37886</v>
      </c>
      <c r="AD14334" s="23" t="s">
        <v>40440</v>
      </c>
      <c r="AE14334" t="s">
        <v>35399</v>
      </c>
    </row>
    <row r="14335" spans="1:31" ht="15" customHeight="1">
      <c r="A14335" s="1">
        <v>14334</v>
      </c>
      <c r="B14335" s="1" t="s">
        <v>54</v>
      </c>
      <c r="C14335" s="1" t="s">
        <v>17358</v>
      </c>
      <c r="D14335" s="9" t="s">
        <v>1506</v>
      </c>
      <c r="E14335" s="9" t="s">
        <v>40</v>
      </c>
      <c r="F14335" s="9" t="s">
        <v>35075</v>
      </c>
      <c r="G14335" s="17">
        <v>91946494616</v>
      </c>
      <c r="H14335" s="9" t="s">
        <v>15</v>
      </c>
      <c r="I14335" s="1" t="s">
        <v>9</v>
      </c>
      <c r="J14335" s="4" t="s">
        <v>47303</v>
      </c>
      <c r="K14335" s="3" t="s">
        <v>42</v>
      </c>
      <c r="L14335" s="4" t="s">
        <v>47303</v>
      </c>
      <c r="M14335" s="11"/>
      <c r="N14335" s="4"/>
      <c r="O14335" s="11"/>
      <c r="P14335" s="4"/>
      <c r="Q14335" s="11"/>
      <c r="R14335" s="4"/>
      <c r="S14335" s="11"/>
      <c r="T14335" s="4"/>
      <c r="U14335" s="11"/>
      <c r="V14335" s="4"/>
      <c r="W14335" s="11"/>
      <c r="X14335" s="4"/>
      <c r="Y14335" s="11"/>
      <c r="Z14335" s="4"/>
      <c r="AA14335" s="1" t="s">
        <v>16</v>
      </c>
      <c r="AC14335" s="23" t="s">
        <v>37886</v>
      </c>
      <c r="AD14335" s="23" t="s">
        <v>40440</v>
      </c>
      <c r="AE14335" t="s">
        <v>35409</v>
      </c>
    </row>
    <row r="14336" spans="1:31" ht="15" customHeight="1">
      <c r="A14336" s="1">
        <v>14335</v>
      </c>
      <c r="B14336" s="1" t="s">
        <v>54</v>
      </c>
      <c r="C14336" s="1" t="s">
        <v>17363</v>
      </c>
      <c r="D14336" s="9" t="s">
        <v>1305</v>
      </c>
      <c r="E14336" s="9" t="s">
        <v>16361</v>
      </c>
      <c r="F14336" s="9" t="s">
        <v>29414</v>
      </c>
      <c r="G14336" s="17">
        <v>9199410004</v>
      </c>
      <c r="H14336" s="9" t="s">
        <v>8</v>
      </c>
      <c r="I14336" s="1" t="s">
        <v>9</v>
      </c>
      <c r="J14336" s="4" t="s">
        <v>47303</v>
      </c>
      <c r="K14336" s="3" t="s">
        <v>17</v>
      </c>
      <c r="L14336" s="4" t="s">
        <v>47303</v>
      </c>
      <c r="M14336" s="11"/>
      <c r="N14336" s="4"/>
      <c r="O14336" s="11"/>
      <c r="P14336" s="4"/>
      <c r="Q14336" s="11"/>
      <c r="R14336" s="4"/>
      <c r="S14336" s="11"/>
      <c r="T14336" s="4"/>
      <c r="U14336" s="11"/>
      <c r="V14336" s="4"/>
      <c r="W14336" s="11"/>
      <c r="X14336" s="4"/>
      <c r="Y14336" s="11"/>
      <c r="Z14336" s="4"/>
      <c r="AA14336" s="1" t="s">
        <v>11</v>
      </c>
      <c r="AC14336" s="23" t="s">
        <v>37886</v>
      </c>
      <c r="AD14336" s="23" t="s">
        <v>40440</v>
      </c>
      <c r="AE14336" t="s">
        <v>35394</v>
      </c>
    </row>
    <row r="14337" spans="1:31" ht="15" customHeight="1">
      <c r="A14337" s="1">
        <v>14336</v>
      </c>
      <c r="B14337" s="1" t="s">
        <v>54</v>
      </c>
      <c r="C14337" s="1" t="s">
        <v>17369</v>
      </c>
      <c r="D14337" s="9" t="s">
        <v>36281</v>
      </c>
      <c r="E14337" s="9" t="s">
        <v>40</v>
      </c>
      <c r="F14337" s="9" t="s">
        <v>29419</v>
      </c>
      <c r="G14337" s="17">
        <v>919944094040</v>
      </c>
      <c r="H14337" s="9" t="s">
        <v>20</v>
      </c>
      <c r="I14337" s="1" t="s">
        <v>62</v>
      </c>
      <c r="J14337" s="4" t="s">
        <v>47303</v>
      </c>
      <c r="K14337" s="3" t="s">
        <v>17</v>
      </c>
      <c r="L14337" s="4" t="s">
        <v>47303</v>
      </c>
      <c r="M14337" s="4" t="s">
        <v>42</v>
      </c>
      <c r="N14337" s="3" t="str">
        <f>J14337</f>
        <v>[50 lacs - 75 lacs]</v>
      </c>
      <c r="O14337" s="11"/>
      <c r="P14337" s="4"/>
      <c r="Q14337" s="11"/>
      <c r="R14337" s="4"/>
      <c r="S14337" s="11"/>
      <c r="T14337" s="4"/>
      <c r="U14337" s="11"/>
      <c r="V14337" s="4"/>
      <c r="W14337" s="11"/>
      <c r="X14337" s="4"/>
      <c r="Y14337" s="11"/>
      <c r="Z14337" s="4"/>
      <c r="AA14337" s="1" t="s">
        <v>16</v>
      </c>
      <c r="AC14337" s="23" t="s">
        <v>37886</v>
      </c>
      <c r="AD14337" s="23" t="s">
        <v>40440</v>
      </c>
      <c r="AE14337" t="s">
        <v>35399</v>
      </c>
    </row>
    <row r="14338" spans="1:31" ht="15" customHeight="1">
      <c r="A14338" s="1">
        <v>14337</v>
      </c>
      <c r="B14338" s="1" t="s">
        <v>54</v>
      </c>
      <c r="C14338" s="1" t="s">
        <v>17375</v>
      </c>
      <c r="D14338" s="9" t="s">
        <v>773</v>
      </c>
      <c r="E14338" s="9" t="s">
        <v>73</v>
      </c>
      <c r="F14338" s="9" t="s">
        <v>29422</v>
      </c>
      <c r="G14338" s="17">
        <v>919099049946</v>
      </c>
      <c r="H14338" s="9" t="s">
        <v>15</v>
      </c>
      <c r="I14338" s="1" t="s">
        <v>9</v>
      </c>
      <c r="J14338" s="4" t="s">
        <v>47303</v>
      </c>
      <c r="K14338" s="3" t="s">
        <v>17</v>
      </c>
      <c r="L14338" s="4" t="s">
        <v>47303</v>
      </c>
      <c r="M14338" s="11"/>
      <c r="N14338" s="4"/>
      <c r="O14338" s="11"/>
      <c r="P14338" s="4"/>
      <c r="Q14338" s="11"/>
      <c r="R14338" s="4"/>
      <c r="S14338" s="11"/>
      <c r="T14338" s="4"/>
      <c r="U14338" s="11"/>
      <c r="V14338" s="4"/>
      <c r="W14338" s="11"/>
      <c r="X14338" s="4"/>
      <c r="Y14338" s="11"/>
      <c r="Z14338" s="4"/>
      <c r="AA14338" s="1" t="s">
        <v>16</v>
      </c>
      <c r="AC14338" s="23" t="s">
        <v>37886</v>
      </c>
      <c r="AD14338" s="23" t="s">
        <v>40440</v>
      </c>
      <c r="AE14338" t="s">
        <v>35399</v>
      </c>
    </row>
    <row r="14339" spans="1:31" ht="15" customHeight="1">
      <c r="A14339" s="1">
        <v>14338</v>
      </c>
      <c r="B14339" s="1" t="s">
        <v>54</v>
      </c>
      <c r="C14339" s="1" t="s">
        <v>17380</v>
      </c>
      <c r="D14339" s="9" t="s">
        <v>16365</v>
      </c>
      <c r="E14339" s="9" t="s">
        <v>9840</v>
      </c>
      <c r="F14339" s="9" t="s">
        <v>25081</v>
      </c>
      <c r="G14339" s="17">
        <v>9194494409</v>
      </c>
      <c r="H14339" s="9" t="s">
        <v>20</v>
      </c>
      <c r="I14339" s="1" t="s">
        <v>62</v>
      </c>
      <c r="J14339" s="4" t="s">
        <v>47303</v>
      </c>
      <c r="K14339" s="3" t="s">
        <v>42</v>
      </c>
      <c r="L14339" s="4" t="s">
        <v>47303</v>
      </c>
      <c r="M14339" s="4" t="s">
        <v>14137</v>
      </c>
      <c r="N14339" s="3" t="str">
        <f>J14339</f>
        <v>[50 lacs - 75 lacs]</v>
      </c>
      <c r="O14339" s="11"/>
      <c r="P14339" s="4"/>
      <c r="Q14339" s="11"/>
      <c r="R14339" s="4"/>
      <c r="S14339" s="11"/>
      <c r="T14339" s="4"/>
      <c r="U14339" s="11"/>
      <c r="V14339" s="4"/>
      <c r="W14339" s="11"/>
      <c r="X14339" s="4"/>
      <c r="Y14339" s="11"/>
      <c r="Z14339" s="4"/>
      <c r="AA14339" s="1" t="s">
        <v>16</v>
      </c>
      <c r="AC14339" s="23" t="s">
        <v>37886</v>
      </c>
      <c r="AD14339" s="23" t="s">
        <v>40440</v>
      </c>
      <c r="AE14339" t="s">
        <v>35410</v>
      </c>
    </row>
    <row r="14340" spans="1:31" ht="15" customHeight="1">
      <c r="A14340" s="1">
        <v>14339</v>
      </c>
      <c r="B14340" s="1" t="s">
        <v>54</v>
      </c>
      <c r="C14340" s="1" t="s">
        <v>17382</v>
      </c>
      <c r="D14340" s="9" t="s">
        <v>2263</v>
      </c>
      <c r="E14340" s="9" t="s">
        <v>18355</v>
      </c>
      <c r="F14340" s="9" t="s">
        <v>29428</v>
      </c>
      <c r="G14340" s="17">
        <v>91440004646</v>
      </c>
      <c r="H14340" s="9" t="s">
        <v>37</v>
      </c>
      <c r="I14340" s="1" t="s">
        <v>41</v>
      </c>
      <c r="J14340" s="4" t="s">
        <v>47303</v>
      </c>
      <c r="K14340" s="11" t="s">
        <v>13</v>
      </c>
      <c r="L14340" s="4" t="s">
        <v>47303</v>
      </c>
      <c r="M14340" s="11"/>
      <c r="N14340" s="4"/>
      <c r="O14340" s="11"/>
      <c r="P14340" s="4"/>
      <c r="Q14340" s="11"/>
      <c r="R14340" s="4"/>
      <c r="S14340" s="11"/>
      <c r="T14340" s="4"/>
      <c r="U14340" s="11"/>
      <c r="V14340" s="4"/>
      <c r="W14340" s="11"/>
      <c r="X14340" s="4"/>
      <c r="Y14340" s="11"/>
      <c r="Z14340" s="4"/>
      <c r="AA14340" s="1" t="s">
        <v>16</v>
      </c>
      <c r="AC14340" s="23" t="s">
        <v>37886</v>
      </c>
      <c r="AD14340" s="23" t="s">
        <v>40440</v>
      </c>
      <c r="AE14340" t="s">
        <v>35409</v>
      </c>
    </row>
    <row r="14341" spans="1:31" ht="15" customHeight="1">
      <c r="A14341" s="1">
        <v>14340</v>
      </c>
      <c r="B14341" s="1" t="s">
        <v>54</v>
      </c>
      <c r="C14341" s="1" t="s">
        <v>17383</v>
      </c>
      <c r="D14341" s="9" t="s">
        <v>230</v>
      </c>
      <c r="E14341" s="9" t="s">
        <v>7718</v>
      </c>
      <c r="F14341" s="9" t="s">
        <v>24601</v>
      </c>
      <c r="G14341" s="17">
        <v>91944691019</v>
      </c>
      <c r="H14341" s="9" t="s">
        <v>132</v>
      </c>
      <c r="I14341" s="1" t="s">
        <v>41</v>
      </c>
      <c r="J14341" s="4" t="s">
        <v>47303</v>
      </c>
      <c r="K14341" s="3" t="s">
        <v>17</v>
      </c>
      <c r="L14341" s="4" t="s">
        <v>47303</v>
      </c>
      <c r="M14341" s="11"/>
      <c r="N14341" s="4"/>
      <c r="O14341" s="11"/>
      <c r="P14341" s="4"/>
      <c r="Q14341" s="11"/>
      <c r="R14341" s="4"/>
      <c r="S14341" s="11"/>
      <c r="T14341" s="4"/>
      <c r="U14341" s="11"/>
      <c r="V14341" s="4"/>
      <c r="W14341" s="11"/>
      <c r="X14341" s="4"/>
      <c r="Y14341" s="11"/>
      <c r="Z14341" s="4"/>
      <c r="AA14341" s="1" t="s">
        <v>16</v>
      </c>
      <c r="AC14341" s="23" t="s">
        <v>37886</v>
      </c>
      <c r="AD14341" s="23" t="s">
        <v>40440</v>
      </c>
      <c r="AE14341" t="s">
        <v>35394</v>
      </c>
    </row>
    <row r="14342" spans="1:31" ht="15" customHeight="1">
      <c r="A14342" s="1">
        <v>14341</v>
      </c>
      <c r="B14342" s="1" t="s">
        <v>54</v>
      </c>
      <c r="C14342" s="1" t="s">
        <v>17384</v>
      </c>
      <c r="D14342" s="9" t="s">
        <v>1968</v>
      </c>
      <c r="E14342" s="9" t="s">
        <v>139</v>
      </c>
      <c r="F14342" s="9" t="s">
        <v>35077</v>
      </c>
      <c r="G14342" s="17">
        <v>91909906699</v>
      </c>
      <c r="H14342" s="9" t="s">
        <v>15</v>
      </c>
      <c r="I14342" s="1" t="s">
        <v>62</v>
      </c>
      <c r="J14342" s="4" t="s">
        <v>47303</v>
      </c>
      <c r="K14342" s="3" t="s">
        <v>42</v>
      </c>
      <c r="L14342" s="4" t="s">
        <v>47303</v>
      </c>
      <c r="M14342" s="11"/>
      <c r="N14342" s="4"/>
      <c r="O14342" s="11"/>
      <c r="P14342" s="4"/>
      <c r="Q14342" s="11"/>
      <c r="R14342" s="4"/>
      <c r="S14342" s="11"/>
      <c r="T14342" s="4"/>
      <c r="U14342" s="11"/>
      <c r="V14342" s="4"/>
      <c r="W14342" s="11"/>
      <c r="X14342" s="4"/>
      <c r="Y14342" s="11"/>
      <c r="Z14342" s="4"/>
      <c r="AA14342" s="1" t="s">
        <v>16</v>
      </c>
      <c r="AC14342" s="23" t="s">
        <v>37886</v>
      </c>
      <c r="AD14342" s="23" t="s">
        <v>40440</v>
      </c>
      <c r="AE14342" t="s">
        <v>35409</v>
      </c>
    </row>
    <row r="14343" spans="1:31" ht="15" customHeight="1">
      <c r="A14343" s="1">
        <v>14342</v>
      </c>
      <c r="B14343" s="1" t="s">
        <v>54</v>
      </c>
      <c r="C14343" s="1" t="s">
        <v>17390</v>
      </c>
      <c r="D14343" s="9" t="s">
        <v>4548</v>
      </c>
      <c r="E14343" s="9" t="s">
        <v>1953</v>
      </c>
      <c r="F14343" s="9" t="s">
        <v>29432</v>
      </c>
      <c r="G14343" s="17">
        <v>9169696404</v>
      </c>
      <c r="H14343" s="9" t="s">
        <v>8</v>
      </c>
      <c r="I14343" s="1" t="s">
        <v>41</v>
      </c>
      <c r="J14343" s="4" t="s">
        <v>47303</v>
      </c>
      <c r="K14343" s="3" t="s">
        <v>17</v>
      </c>
      <c r="L14343" s="4" t="s">
        <v>47303</v>
      </c>
      <c r="M14343" s="11"/>
      <c r="N14343" s="4"/>
      <c r="O14343" s="11"/>
      <c r="P14343" s="4"/>
      <c r="Q14343" s="11"/>
      <c r="R14343" s="4"/>
      <c r="S14343" s="11"/>
      <c r="T14343" s="4"/>
      <c r="U14343" s="11"/>
      <c r="V14343" s="4"/>
      <c r="W14343" s="11"/>
      <c r="X14343" s="4"/>
      <c r="Y14343" s="11"/>
      <c r="Z14343" s="4"/>
      <c r="AA14343" s="1" t="s">
        <v>16</v>
      </c>
      <c r="AC14343" s="23" t="s">
        <v>37886</v>
      </c>
      <c r="AD14343" s="23" t="s">
        <v>40440</v>
      </c>
      <c r="AE14343" t="s">
        <v>35394</v>
      </c>
    </row>
    <row r="14344" spans="1:31" ht="15" customHeight="1">
      <c r="A14344" s="1">
        <v>14343</v>
      </c>
      <c r="B14344" s="1" t="s">
        <v>54</v>
      </c>
      <c r="C14344" s="1" t="s">
        <v>17394</v>
      </c>
      <c r="D14344" s="9" t="s">
        <v>11514</v>
      </c>
      <c r="E14344" s="9" t="s">
        <v>78</v>
      </c>
      <c r="F14344" s="9" t="s">
        <v>29434</v>
      </c>
      <c r="G14344" s="17">
        <v>919994444069</v>
      </c>
      <c r="H14344" s="9" t="s">
        <v>8</v>
      </c>
      <c r="I14344" s="1" t="s">
        <v>41</v>
      </c>
      <c r="J14344" s="4" t="s">
        <v>47303</v>
      </c>
      <c r="K14344" s="3" t="s">
        <v>42</v>
      </c>
      <c r="L14344" s="4" t="s">
        <v>47303</v>
      </c>
      <c r="M14344" s="11"/>
      <c r="N14344" s="4"/>
      <c r="O14344" s="11"/>
      <c r="P14344" s="4"/>
      <c r="Q14344" s="11"/>
      <c r="R14344" s="4"/>
      <c r="S14344" s="11"/>
      <c r="T14344" s="4"/>
      <c r="U14344" s="11"/>
      <c r="V14344" s="4"/>
      <c r="W14344" s="11"/>
      <c r="X14344" s="4"/>
      <c r="Y14344" s="11"/>
      <c r="Z14344" s="4"/>
      <c r="AA14344" s="1" t="s">
        <v>16</v>
      </c>
      <c r="AC14344" s="23" t="s">
        <v>37886</v>
      </c>
      <c r="AD14344" s="23" t="s">
        <v>40440</v>
      </c>
      <c r="AE14344" t="s">
        <v>35410</v>
      </c>
    </row>
    <row r="14345" spans="1:31" ht="15" customHeight="1">
      <c r="A14345" s="1">
        <v>14344</v>
      </c>
      <c r="B14345" s="1" t="s">
        <v>54</v>
      </c>
      <c r="C14345" s="1" t="s">
        <v>17396</v>
      </c>
      <c r="D14345" s="9" t="s">
        <v>2402</v>
      </c>
      <c r="E14345" s="9" t="s">
        <v>1743</v>
      </c>
      <c r="F14345" s="9" t="s">
        <v>29436</v>
      </c>
      <c r="G14345" s="17">
        <v>9199944944</v>
      </c>
      <c r="H14345" s="9" t="s">
        <v>132</v>
      </c>
      <c r="I14345" s="1" t="s">
        <v>62</v>
      </c>
      <c r="J14345" s="4" t="s">
        <v>47303</v>
      </c>
      <c r="K14345" s="3" t="s">
        <v>42</v>
      </c>
      <c r="L14345" s="4" t="s">
        <v>47303</v>
      </c>
      <c r="M14345" s="4" t="s">
        <v>14136</v>
      </c>
      <c r="N14345" s="3" t="str">
        <f>J14345</f>
        <v>[50 lacs - 75 lacs]</v>
      </c>
      <c r="O14345" s="11"/>
      <c r="P14345" s="4"/>
      <c r="Q14345" s="11"/>
      <c r="R14345" s="4"/>
      <c r="S14345" s="11"/>
      <c r="T14345" s="4"/>
      <c r="U14345" s="11"/>
      <c r="V14345" s="4"/>
      <c r="W14345" s="11"/>
      <c r="X14345" s="4"/>
      <c r="Y14345" s="11"/>
      <c r="Z14345" s="4"/>
      <c r="AA14345" s="1" t="s">
        <v>16</v>
      </c>
      <c r="AC14345" s="23" t="s">
        <v>37886</v>
      </c>
      <c r="AD14345" s="23" t="s">
        <v>40440</v>
      </c>
      <c r="AE14345" t="s">
        <v>35399</v>
      </c>
    </row>
    <row r="14346" spans="1:31" ht="15" customHeight="1">
      <c r="A14346" s="1">
        <v>14345</v>
      </c>
      <c r="B14346" s="1" t="s">
        <v>54</v>
      </c>
      <c r="C14346" s="1" t="s">
        <v>17397</v>
      </c>
      <c r="D14346" s="9" t="s">
        <v>359</v>
      </c>
      <c r="E14346" s="9" t="s">
        <v>1111</v>
      </c>
      <c r="F14346" s="9" t="s">
        <v>33028</v>
      </c>
      <c r="G14346" s="17">
        <v>919099949644</v>
      </c>
      <c r="H14346" s="9" t="s">
        <v>15</v>
      </c>
      <c r="I14346" s="1" t="s">
        <v>62</v>
      </c>
      <c r="J14346" s="4" t="s">
        <v>47303</v>
      </c>
      <c r="K14346" s="3" t="s">
        <v>17</v>
      </c>
      <c r="L14346" s="4" t="s">
        <v>47303</v>
      </c>
      <c r="M14346" s="11"/>
      <c r="N14346" s="4"/>
      <c r="O14346" s="11"/>
      <c r="P14346" s="4"/>
      <c r="Q14346" s="11"/>
      <c r="R14346" s="4"/>
      <c r="S14346" s="11"/>
      <c r="T14346" s="4"/>
      <c r="U14346" s="11"/>
      <c r="V14346" s="4"/>
      <c r="W14346" s="11"/>
      <c r="X14346" s="4"/>
      <c r="Y14346" s="11"/>
      <c r="Z14346" s="4"/>
      <c r="AA14346" s="1" t="s">
        <v>16</v>
      </c>
      <c r="AC14346" s="23" t="s">
        <v>37886</v>
      </c>
      <c r="AD14346" s="23" t="s">
        <v>40440</v>
      </c>
      <c r="AE14346" t="s">
        <v>35410</v>
      </c>
    </row>
    <row r="14347" spans="1:31" ht="15" customHeight="1">
      <c r="A14347" s="1">
        <v>14346</v>
      </c>
      <c r="B14347" s="1" t="s">
        <v>54</v>
      </c>
      <c r="C14347" s="1" t="s">
        <v>17399</v>
      </c>
      <c r="D14347" s="9" t="s">
        <v>1994</v>
      </c>
      <c r="E14347" s="9" t="s">
        <v>87</v>
      </c>
      <c r="F14347" s="9" t="s">
        <v>35082</v>
      </c>
      <c r="G14347" s="17">
        <v>9194464141</v>
      </c>
      <c r="H14347" s="9" t="s">
        <v>15</v>
      </c>
      <c r="I14347" s="1" t="s">
        <v>9</v>
      </c>
      <c r="J14347" s="4" t="s">
        <v>47303</v>
      </c>
      <c r="K14347" s="3" t="s">
        <v>42</v>
      </c>
      <c r="L14347" s="4" t="s">
        <v>47303</v>
      </c>
      <c r="M14347" s="11"/>
      <c r="N14347" s="4"/>
      <c r="O14347" s="11"/>
      <c r="P14347" s="4"/>
      <c r="Q14347" s="11"/>
      <c r="R14347" s="4"/>
      <c r="S14347" s="11"/>
      <c r="T14347" s="4"/>
      <c r="U14347" s="11"/>
      <c r="V14347" s="4"/>
      <c r="W14347" s="11"/>
      <c r="X14347" s="4"/>
      <c r="Y14347" s="11"/>
      <c r="Z14347" s="4"/>
      <c r="AA14347" s="1" t="s">
        <v>16</v>
      </c>
      <c r="AC14347" s="23" t="s">
        <v>37886</v>
      </c>
      <c r="AD14347" s="23" t="s">
        <v>40440</v>
      </c>
      <c r="AE14347" t="s">
        <v>35410</v>
      </c>
    </row>
    <row r="14348" spans="1:31" ht="15" customHeight="1">
      <c r="A14348" s="1">
        <v>14347</v>
      </c>
      <c r="B14348" s="1" t="s">
        <v>54</v>
      </c>
      <c r="C14348" s="1" t="s">
        <v>17400</v>
      </c>
      <c r="D14348" s="9" t="s">
        <v>16369</v>
      </c>
      <c r="E14348" s="9" t="s">
        <v>40</v>
      </c>
      <c r="F14348" s="9" t="s">
        <v>29437</v>
      </c>
      <c r="G14348" s="17">
        <v>919444944900</v>
      </c>
      <c r="H14348" s="9" t="s">
        <v>8</v>
      </c>
      <c r="I14348" s="1" t="s">
        <v>62</v>
      </c>
      <c r="J14348" s="4" t="s">
        <v>47303</v>
      </c>
      <c r="K14348" s="3" t="s">
        <v>17</v>
      </c>
      <c r="L14348" s="4" t="s">
        <v>47303</v>
      </c>
      <c r="M14348" s="11"/>
      <c r="N14348" s="4"/>
      <c r="O14348" s="11"/>
      <c r="P14348" s="4"/>
      <c r="Q14348" s="11"/>
      <c r="R14348" s="4"/>
      <c r="S14348" s="11"/>
      <c r="T14348" s="4"/>
      <c r="U14348" s="11"/>
      <c r="V14348" s="4"/>
      <c r="W14348" s="11"/>
      <c r="X14348" s="4"/>
      <c r="Y14348" s="11"/>
      <c r="Z14348" s="4"/>
      <c r="AA14348" s="1" t="s">
        <v>16</v>
      </c>
      <c r="AC14348" s="23" t="s">
        <v>37886</v>
      </c>
      <c r="AD14348" s="23" t="s">
        <v>40440</v>
      </c>
      <c r="AE14348" t="s">
        <v>35394</v>
      </c>
    </row>
    <row r="14349" spans="1:31" ht="15" customHeight="1">
      <c r="A14349" s="1">
        <v>14348</v>
      </c>
      <c r="B14349" s="1" t="s">
        <v>54</v>
      </c>
      <c r="C14349" s="1" t="s">
        <v>17401</v>
      </c>
      <c r="D14349" s="9" t="s">
        <v>1678</v>
      </c>
      <c r="E14349" s="9" t="s">
        <v>36997</v>
      </c>
      <c r="F14349" s="9" t="s">
        <v>29438</v>
      </c>
      <c r="G14349" s="17">
        <v>919694990969</v>
      </c>
      <c r="H14349" s="9" t="s">
        <v>8</v>
      </c>
      <c r="I14349" s="1" t="s">
        <v>62</v>
      </c>
      <c r="J14349" s="4" t="s">
        <v>47303</v>
      </c>
      <c r="K14349" s="11" t="s">
        <v>14137</v>
      </c>
      <c r="L14349" s="4" t="s">
        <v>47303</v>
      </c>
      <c r="M14349" s="11"/>
      <c r="N14349" s="4"/>
      <c r="O14349" s="11"/>
      <c r="P14349" s="4"/>
      <c r="Q14349" s="11"/>
      <c r="R14349" s="4"/>
      <c r="S14349" s="11"/>
      <c r="T14349" s="4"/>
      <c r="U14349" s="11"/>
      <c r="V14349" s="4"/>
      <c r="W14349" s="11"/>
      <c r="X14349" s="4"/>
      <c r="Y14349" s="11"/>
      <c r="Z14349" s="4"/>
      <c r="AA14349" s="1" t="s">
        <v>16</v>
      </c>
      <c r="AC14349" s="23" t="s">
        <v>37886</v>
      </c>
      <c r="AD14349" s="23" t="s">
        <v>40440</v>
      </c>
      <c r="AE14349" t="s">
        <v>35410</v>
      </c>
    </row>
    <row r="14350" spans="1:31" ht="15" customHeight="1">
      <c r="A14350" s="1">
        <v>14349</v>
      </c>
      <c r="B14350" s="1" t="s">
        <v>54</v>
      </c>
      <c r="C14350" s="1" t="s">
        <v>17406</v>
      </c>
      <c r="D14350" s="9" t="s">
        <v>854</v>
      </c>
      <c r="E14350" s="9" t="s">
        <v>131</v>
      </c>
      <c r="F14350" s="9" t="s">
        <v>29441</v>
      </c>
      <c r="G14350" s="17">
        <v>91414999444</v>
      </c>
      <c r="H14350" s="9" t="s">
        <v>20</v>
      </c>
      <c r="I14350" s="1" t="s">
        <v>41</v>
      </c>
      <c r="J14350" s="4" t="s">
        <v>47303</v>
      </c>
      <c r="K14350" s="3" t="s">
        <v>42</v>
      </c>
      <c r="L14350" s="4" t="s">
        <v>47303</v>
      </c>
      <c r="M14350" s="11"/>
      <c r="N14350" s="4"/>
      <c r="O14350" s="11"/>
      <c r="P14350" s="4"/>
      <c r="Q14350" s="11"/>
      <c r="R14350" s="4"/>
      <c r="S14350" s="11"/>
      <c r="T14350" s="4"/>
      <c r="U14350" s="11"/>
      <c r="V14350" s="4"/>
      <c r="W14350" s="11"/>
      <c r="X14350" s="4"/>
      <c r="Y14350" s="11"/>
      <c r="Z14350" s="4"/>
      <c r="AA14350" s="1" t="s">
        <v>11</v>
      </c>
      <c r="AC14350" s="23" t="s">
        <v>37886</v>
      </c>
      <c r="AD14350" s="23" t="s">
        <v>40440</v>
      </c>
      <c r="AE14350" t="s">
        <v>35409</v>
      </c>
    </row>
    <row r="14351" spans="1:31" ht="15" customHeight="1">
      <c r="A14351" s="1">
        <v>14350</v>
      </c>
      <c r="B14351" s="1" t="s">
        <v>54</v>
      </c>
      <c r="C14351" s="1" t="s">
        <v>17412</v>
      </c>
      <c r="D14351" s="9" t="s">
        <v>36282</v>
      </c>
      <c r="E14351" s="9" t="s">
        <v>40</v>
      </c>
      <c r="F14351" s="9" t="s">
        <v>29446</v>
      </c>
      <c r="G14351" s="17">
        <v>919064966694</v>
      </c>
      <c r="H14351" s="9" t="s">
        <v>8</v>
      </c>
      <c r="I14351" s="1" t="s">
        <v>62</v>
      </c>
      <c r="J14351" s="4" t="s">
        <v>47303</v>
      </c>
      <c r="K14351" s="3" t="s">
        <v>42</v>
      </c>
      <c r="L14351" s="4" t="s">
        <v>47303</v>
      </c>
      <c r="M14351" s="11"/>
      <c r="N14351" s="4"/>
      <c r="O14351" s="11"/>
      <c r="P14351" s="4"/>
      <c r="Q14351" s="11"/>
      <c r="R14351" s="4"/>
      <c r="S14351" s="11"/>
      <c r="T14351" s="4"/>
      <c r="U14351" s="11"/>
      <c r="V14351" s="4"/>
      <c r="W14351" s="11"/>
      <c r="X14351" s="4"/>
      <c r="Y14351" s="11"/>
      <c r="Z14351" s="4"/>
      <c r="AA14351" s="1" t="s">
        <v>16</v>
      </c>
      <c r="AC14351" s="23" t="s">
        <v>37886</v>
      </c>
      <c r="AD14351" s="23" t="s">
        <v>40440</v>
      </c>
      <c r="AE14351" t="s">
        <v>35410</v>
      </c>
    </row>
    <row r="14352" spans="1:31" ht="15" customHeight="1">
      <c r="A14352" s="1">
        <v>14351</v>
      </c>
      <c r="B14352" s="1" t="s">
        <v>54</v>
      </c>
      <c r="C14352" s="1" t="s">
        <v>17413</v>
      </c>
      <c r="D14352" s="9" t="s">
        <v>350</v>
      </c>
      <c r="E14352" s="9" t="s">
        <v>139</v>
      </c>
      <c r="F14352" s="9" t="s">
        <v>29447</v>
      </c>
      <c r="G14352" s="17">
        <v>9194440991</v>
      </c>
      <c r="H14352" s="9" t="s">
        <v>8</v>
      </c>
      <c r="I14352" s="1" t="s">
        <v>41</v>
      </c>
      <c r="J14352" s="4" t="s">
        <v>47303</v>
      </c>
      <c r="K14352" s="11" t="s">
        <v>14137</v>
      </c>
      <c r="L14352" s="4" t="s">
        <v>47303</v>
      </c>
      <c r="M14352" s="4" t="s">
        <v>13</v>
      </c>
      <c r="N14352" s="3" t="str">
        <f>J14352</f>
        <v>[50 lacs - 75 lacs]</v>
      </c>
      <c r="O14352" s="11"/>
      <c r="P14352" s="4"/>
      <c r="Q14352" s="11"/>
      <c r="R14352" s="4"/>
      <c r="S14352" s="11"/>
      <c r="T14352" s="4"/>
      <c r="U14352" s="11"/>
      <c r="V14352" s="4"/>
      <c r="W14352" s="11"/>
      <c r="X14352" s="4"/>
      <c r="Y14352" s="11"/>
      <c r="Z14352" s="4"/>
      <c r="AA14352" s="1" t="s">
        <v>16</v>
      </c>
      <c r="AC14352" s="23" t="s">
        <v>37886</v>
      </c>
      <c r="AD14352" s="23" t="s">
        <v>40440</v>
      </c>
      <c r="AE14352" t="s">
        <v>35394</v>
      </c>
    </row>
    <row r="14353" spans="1:31" ht="15" customHeight="1">
      <c r="A14353" s="1">
        <v>14352</v>
      </c>
      <c r="B14353" s="1" t="s">
        <v>54</v>
      </c>
      <c r="C14353" s="1" t="s">
        <v>17416</v>
      </c>
      <c r="D14353" s="9" t="s">
        <v>1243</v>
      </c>
      <c r="E14353" s="9" t="s">
        <v>2375</v>
      </c>
      <c r="F14353" s="9" t="s">
        <v>21977</v>
      </c>
      <c r="G14353" s="17">
        <v>9144101696</v>
      </c>
      <c r="H14353" s="9" t="s">
        <v>8</v>
      </c>
      <c r="I14353" s="1" t="s">
        <v>9</v>
      </c>
      <c r="J14353" s="4" t="s">
        <v>47303</v>
      </c>
      <c r="K14353" s="3" t="s">
        <v>42</v>
      </c>
      <c r="L14353" s="4" t="s">
        <v>47303</v>
      </c>
      <c r="M14353" s="11"/>
      <c r="N14353" s="4"/>
      <c r="O14353" s="11"/>
      <c r="P14353" s="4"/>
      <c r="Q14353" s="11"/>
      <c r="R14353" s="4"/>
      <c r="S14353" s="11"/>
      <c r="T14353" s="4"/>
      <c r="U14353" s="11"/>
      <c r="V14353" s="4"/>
      <c r="W14353" s="11"/>
      <c r="X14353" s="4"/>
      <c r="Y14353" s="11"/>
      <c r="Z14353" s="4"/>
      <c r="AA14353" s="1" t="s">
        <v>16</v>
      </c>
      <c r="AC14353" s="23" t="s">
        <v>37886</v>
      </c>
      <c r="AD14353" s="23" t="s">
        <v>40440</v>
      </c>
      <c r="AE14353" t="s">
        <v>35399</v>
      </c>
    </row>
    <row r="14354" spans="1:31" ht="15" customHeight="1">
      <c r="A14354" s="1">
        <v>14353</v>
      </c>
      <c r="B14354" s="1" t="s">
        <v>54</v>
      </c>
      <c r="C14354" s="1" t="s">
        <v>17417</v>
      </c>
      <c r="D14354" s="9" t="s">
        <v>35429</v>
      </c>
      <c r="E14354" s="9" t="s">
        <v>40</v>
      </c>
      <c r="F14354" s="9" t="s">
        <v>29450</v>
      </c>
      <c r="G14354" s="17">
        <v>91446949066</v>
      </c>
      <c r="H14354" s="9" t="s">
        <v>8</v>
      </c>
      <c r="I14354" s="1" t="s">
        <v>41</v>
      </c>
      <c r="J14354" s="4" t="s">
        <v>47303</v>
      </c>
      <c r="K14354" s="3" t="s">
        <v>17</v>
      </c>
      <c r="L14354" s="4" t="s">
        <v>47303</v>
      </c>
      <c r="M14354" s="4" t="s">
        <v>42</v>
      </c>
      <c r="N14354" s="3" t="str">
        <f>J14354</f>
        <v>[50 lacs - 75 lacs]</v>
      </c>
      <c r="O14354" s="11"/>
      <c r="P14354" s="4"/>
      <c r="Q14354" s="11"/>
      <c r="R14354" s="4"/>
      <c r="S14354" s="11"/>
      <c r="T14354" s="4"/>
      <c r="U14354" s="11"/>
      <c r="V14354" s="4"/>
      <c r="W14354" s="11"/>
      <c r="X14354" s="4"/>
      <c r="Y14354" s="11"/>
      <c r="Z14354" s="4"/>
      <c r="AA14354" s="1" t="s">
        <v>16</v>
      </c>
      <c r="AC14354" s="23" t="s">
        <v>37886</v>
      </c>
      <c r="AD14354" s="23" t="s">
        <v>40440</v>
      </c>
      <c r="AE14354" t="s">
        <v>35409</v>
      </c>
    </row>
    <row r="14355" spans="1:31" ht="15" customHeight="1">
      <c r="A14355" s="1">
        <v>14354</v>
      </c>
      <c r="B14355" s="1" t="s">
        <v>54</v>
      </c>
      <c r="C14355" s="1" t="s">
        <v>17419</v>
      </c>
      <c r="D14355" s="9" t="s">
        <v>704</v>
      </c>
      <c r="E14355" s="9" t="s">
        <v>2084</v>
      </c>
      <c r="F14355" s="9" t="s">
        <v>16373</v>
      </c>
      <c r="G14355" s="17">
        <v>919444964</v>
      </c>
      <c r="H14355" s="9" t="s">
        <v>8</v>
      </c>
      <c r="I14355" s="1" t="s">
        <v>62</v>
      </c>
      <c r="J14355" s="4" t="s">
        <v>47303</v>
      </c>
      <c r="K14355" s="3" t="s">
        <v>17</v>
      </c>
      <c r="L14355" s="4" t="s">
        <v>47303</v>
      </c>
      <c r="M14355" s="11"/>
      <c r="N14355" s="4"/>
      <c r="O14355" s="11"/>
      <c r="P14355" s="4"/>
      <c r="Q14355" s="11"/>
      <c r="R14355" s="4"/>
      <c r="S14355" s="11"/>
      <c r="T14355" s="4"/>
      <c r="U14355" s="11"/>
      <c r="V14355" s="4"/>
      <c r="W14355" s="11"/>
      <c r="X14355" s="4"/>
      <c r="Y14355" s="11"/>
      <c r="Z14355" s="4"/>
      <c r="AA14355" s="1" t="s">
        <v>16</v>
      </c>
      <c r="AC14355" s="23" t="s">
        <v>37886</v>
      </c>
      <c r="AD14355" s="23" t="s">
        <v>40440</v>
      </c>
      <c r="AE14355" t="s">
        <v>35410</v>
      </c>
    </row>
    <row r="14356" spans="1:31" ht="15" customHeight="1">
      <c r="A14356" s="1">
        <v>14355</v>
      </c>
      <c r="B14356" s="1" t="s">
        <v>54</v>
      </c>
      <c r="C14356" s="1" t="s">
        <v>17421</v>
      </c>
      <c r="D14356" s="9" t="s">
        <v>92</v>
      </c>
      <c r="E14356" s="9" t="s">
        <v>87</v>
      </c>
      <c r="F14356" s="9" t="s">
        <v>35085</v>
      </c>
      <c r="G14356" s="17">
        <v>919444060044</v>
      </c>
      <c r="H14356" s="9" t="s">
        <v>15</v>
      </c>
      <c r="I14356" s="1" t="s">
        <v>9</v>
      </c>
      <c r="J14356" s="4" t="s">
        <v>47303</v>
      </c>
      <c r="K14356" s="3" t="s">
        <v>17</v>
      </c>
      <c r="L14356" s="4" t="s">
        <v>47303</v>
      </c>
      <c r="M14356" s="11"/>
      <c r="N14356" s="4"/>
      <c r="O14356" s="11"/>
      <c r="P14356" s="4"/>
      <c r="Q14356" s="11"/>
      <c r="R14356" s="4"/>
      <c r="S14356" s="11"/>
      <c r="T14356" s="4"/>
      <c r="U14356" s="11"/>
      <c r="V14356" s="4"/>
      <c r="W14356" s="11"/>
      <c r="X14356" s="4"/>
      <c r="Y14356" s="11"/>
      <c r="Z14356" s="4"/>
      <c r="AA14356" s="1" t="s">
        <v>16</v>
      </c>
      <c r="AC14356" s="23" t="s">
        <v>37886</v>
      </c>
      <c r="AD14356" s="23" t="s">
        <v>40440</v>
      </c>
      <c r="AE14356" t="s">
        <v>35410</v>
      </c>
    </row>
    <row r="14357" spans="1:31" ht="15" customHeight="1">
      <c r="A14357" s="1">
        <v>14356</v>
      </c>
      <c r="B14357" s="1" t="s">
        <v>54</v>
      </c>
      <c r="C14357" s="1" t="s">
        <v>17432</v>
      </c>
      <c r="D14357" s="9" t="s">
        <v>31</v>
      </c>
      <c r="E14357" s="9" t="s">
        <v>40</v>
      </c>
      <c r="F14357" s="9" t="s">
        <v>29458</v>
      </c>
      <c r="G14357" s="17">
        <v>9199946441</v>
      </c>
      <c r="H14357" s="9" t="s">
        <v>8</v>
      </c>
      <c r="I14357" s="1" t="s">
        <v>9</v>
      </c>
      <c r="J14357" s="4" t="s">
        <v>47303</v>
      </c>
      <c r="K14357" s="3" t="s">
        <v>42</v>
      </c>
      <c r="L14357" s="4" t="s">
        <v>47303</v>
      </c>
      <c r="M14357" s="11"/>
      <c r="N14357" s="4"/>
      <c r="O14357" s="11"/>
      <c r="P14357" s="4"/>
      <c r="Q14357" s="11"/>
      <c r="R14357" s="4"/>
      <c r="S14357" s="11"/>
      <c r="T14357" s="4"/>
      <c r="U14357" s="11"/>
      <c r="V14357" s="4"/>
      <c r="W14357" s="11"/>
      <c r="X14357" s="4"/>
      <c r="Y14357" s="11"/>
      <c r="Z14357" s="4"/>
      <c r="AA14357" s="1" t="s">
        <v>16</v>
      </c>
      <c r="AC14357" s="23" t="s">
        <v>37886</v>
      </c>
      <c r="AD14357" s="23" t="s">
        <v>40440</v>
      </c>
      <c r="AE14357" t="s">
        <v>35394</v>
      </c>
    </row>
    <row r="14358" spans="1:31" ht="15" customHeight="1">
      <c r="A14358" s="1">
        <v>14357</v>
      </c>
      <c r="B14358" s="1" t="s">
        <v>54</v>
      </c>
      <c r="C14358" s="1" t="s">
        <v>17433</v>
      </c>
      <c r="D14358" s="9" t="s">
        <v>36283</v>
      </c>
      <c r="E14358" s="9" t="s">
        <v>139</v>
      </c>
      <c r="F14358" s="9" t="s">
        <v>29459</v>
      </c>
      <c r="G14358" s="17">
        <v>91946464</v>
      </c>
      <c r="H14358" s="9" t="s">
        <v>20</v>
      </c>
      <c r="I14358" s="1" t="s">
        <v>9</v>
      </c>
      <c r="J14358" s="4" t="s">
        <v>47303</v>
      </c>
      <c r="K14358" s="3" t="s">
        <v>42</v>
      </c>
      <c r="L14358" s="4" t="s">
        <v>47303</v>
      </c>
      <c r="M14358" s="11"/>
      <c r="N14358" s="4"/>
      <c r="O14358" s="11"/>
      <c r="P14358" s="4"/>
      <c r="Q14358" s="11"/>
      <c r="R14358" s="4"/>
      <c r="S14358" s="11"/>
      <c r="T14358" s="4"/>
      <c r="U14358" s="11"/>
      <c r="V14358" s="4"/>
      <c r="W14358" s="11"/>
      <c r="X14358" s="4"/>
      <c r="Y14358" s="11"/>
      <c r="Z14358" s="4"/>
      <c r="AA14358" s="1" t="s">
        <v>16</v>
      </c>
      <c r="AC14358" s="23" t="s">
        <v>37886</v>
      </c>
      <c r="AD14358" s="23" t="s">
        <v>40440</v>
      </c>
      <c r="AE14358" t="s">
        <v>35409</v>
      </c>
    </row>
    <row r="14359" spans="1:31" ht="15" customHeight="1">
      <c r="A14359" s="1">
        <v>14358</v>
      </c>
      <c r="B14359" s="1" t="s">
        <v>54</v>
      </c>
      <c r="C14359" s="1" t="s">
        <v>17436</v>
      </c>
      <c r="D14359" s="9" t="s">
        <v>1518</v>
      </c>
      <c r="E14359" s="9" t="s">
        <v>78</v>
      </c>
      <c r="F14359" s="9" t="s">
        <v>29461</v>
      </c>
      <c r="G14359" s="17">
        <v>91949694199</v>
      </c>
      <c r="H14359" s="9" t="s">
        <v>15</v>
      </c>
      <c r="I14359" s="1" t="s">
        <v>41</v>
      </c>
      <c r="J14359" s="4" t="s">
        <v>47303</v>
      </c>
      <c r="K14359" s="3" t="s">
        <v>42</v>
      </c>
      <c r="L14359" s="4" t="s">
        <v>47303</v>
      </c>
      <c r="M14359" s="11"/>
      <c r="N14359" s="4"/>
      <c r="O14359" s="11"/>
      <c r="P14359" s="4"/>
      <c r="Q14359" s="11"/>
      <c r="R14359" s="4"/>
      <c r="S14359" s="11"/>
      <c r="T14359" s="4"/>
      <c r="U14359" s="11"/>
      <c r="V14359" s="4"/>
      <c r="W14359" s="11"/>
      <c r="X14359" s="4"/>
      <c r="Y14359" s="11"/>
      <c r="Z14359" s="4"/>
      <c r="AA14359" s="1" t="s">
        <v>16</v>
      </c>
      <c r="AC14359" s="23" t="s">
        <v>37886</v>
      </c>
      <c r="AD14359" s="23" t="s">
        <v>40440</v>
      </c>
      <c r="AE14359" t="s">
        <v>35394</v>
      </c>
    </row>
    <row r="14360" spans="1:31" ht="15" customHeight="1">
      <c r="A14360" s="1">
        <v>14359</v>
      </c>
      <c r="B14360" s="1" t="s">
        <v>54</v>
      </c>
      <c r="C14360" s="1" t="s">
        <v>17437</v>
      </c>
      <c r="D14360" s="9" t="s">
        <v>36284</v>
      </c>
      <c r="E14360" s="9" t="s">
        <v>32</v>
      </c>
      <c r="F14360" s="9" t="s">
        <v>29462</v>
      </c>
      <c r="G14360" s="17">
        <v>91944669064</v>
      </c>
      <c r="H14360" s="9" t="s">
        <v>15</v>
      </c>
      <c r="I14360" s="1" t="s">
        <v>41</v>
      </c>
      <c r="J14360" s="4" t="s">
        <v>47303</v>
      </c>
      <c r="K14360" s="3" t="s">
        <v>42</v>
      </c>
      <c r="L14360" s="4" t="s">
        <v>47303</v>
      </c>
      <c r="M14360" s="11"/>
      <c r="N14360" s="4"/>
      <c r="O14360" s="11"/>
      <c r="P14360" s="4"/>
      <c r="Q14360" s="11"/>
      <c r="R14360" s="4"/>
      <c r="S14360" s="11"/>
      <c r="T14360" s="4"/>
      <c r="U14360" s="11"/>
      <c r="V14360" s="4"/>
      <c r="W14360" s="11"/>
      <c r="X14360" s="4"/>
      <c r="Y14360" s="11"/>
      <c r="Z14360" s="4"/>
      <c r="AA14360" s="1" t="s">
        <v>16</v>
      </c>
      <c r="AC14360" s="23" t="s">
        <v>37886</v>
      </c>
      <c r="AD14360" s="23" t="s">
        <v>40440</v>
      </c>
      <c r="AE14360" t="s">
        <v>35409</v>
      </c>
    </row>
    <row r="14361" spans="1:31" ht="15" customHeight="1">
      <c r="A14361" s="1">
        <v>14360</v>
      </c>
      <c r="B14361" s="1" t="s">
        <v>54</v>
      </c>
      <c r="C14361" s="1" t="s">
        <v>17446</v>
      </c>
      <c r="D14361" s="9" t="s">
        <v>2169</v>
      </c>
      <c r="E14361" s="9" t="s">
        <v>5868</v>
      </c>
      <c r="F14361" s="9" t="s">
        <v>29465</v>
      </c>
      <c r="G14361" s="17">
        <v>91999419149</v>
      </c>
      <c r="H14361" s="9" t="s">
        <v>15</v>
      </c>
      <c r="I14361" s="1" t="s">
        <v>62</v>
      </c>
      <c r="J14361" s="4" t="s">
        <v>47303</v>
      </c>
      <c r="K14361" s="3" t="s">
        <v>42</v>
      </c>
      <c r="L14361" s="4" t="s">
        <v>47303</v>
      </c>
      <c r="M14361" s="11"/>
      <c r="N14361" s="4"/>
      <c r="O14361" s="11"/>
      <c r="P14361" s="4"/>
      <c r="Q14361" s="11"/>
      <c r="R14361" s="4"/>
      <c r="S14361" s="11"/>
      <c r="T14361" s="4"/>
      <c r="U14361" s="11"/>
      <c r="V14361" s="4"/>
      <c r="W14361" s="11"/>
      <c r="X14361" s="4"/>
      <c r="Y14361" s="11"/>
      <c r="Z14361" s="4"/>
      <c r="AA14361" s="1" t="s">
        <v>16</v>
      </c>
      <c r="AC14361" s="23" t="s">
        <v>37886</v>
      </c>
      <c r="AD14361" s="23" t="s">
        <v>40440</v>
      </c>
      <c r="AE14361" t="s">
        <v>35410</v>
      </c>
    </row>
    <row r="14362" spans="1:31" ht="15" customHeight="1">
      <c r="A14362" s="1">
        <v>14361</v>
      </c>
      <c r="B14362" s="1" t="s">
        <v>54</v>
      </c>
      <c r="C14362" s="1" t="s">
        <v>17447</v>
      </c>
      <c r="D14362" s="9" t="s">
        <v>3129</v>
      </c>
      <c r="E14362" s="9" t="s">
        <v>102</v>
      </c>
      <c r="F14362" s="9" t="s">
        <v>29466</v>
      </c>
      <c r="G14362" s="17">
        <v>91969149466</v>
      </c>
      <c r="H14362" s="9" t="s">
        <v>8</v>
      </c>
      <c r="I14362" s="1" t="s">
        <v>62</v>
      </c>
      <c r="J14362" s="4" t="s">
        <v>47303</v>
      </c>
      <c r="K14362" s="3" t="s">
        <v>17</v>
      </c>
      <c r="L14362" s="4" t="s">
        <v>47303</v>
      </c>
      <c r="M14362" s="4" t="s">
        <v>42</v>
      </c>
      <c r="N14362" s="3" t="str">
        <f>J14362</f>
        <v>[50 lacs - 75 lacs]</v>
      </c>
      <c r="O14362" s="11"/>
      <c r="P14362" s="4"/>
      <c r="Q14362" s="11"/>
      <c r="R14362" s="4"/>
      <c r="S14362" s="11"/>
      <c r="T14362" s="4"/>
      <c r="U14362" s="11"/>
      <c r="V14362" s="4"/>
      <c r="W14362" s="11"/>
      <c r="X14362" s="4"/>
      <c r="Y14362" s="11"/>
      <c r="Z14362" s="4"/>
      <c r="AA14362" s="1" t="s">
        <v>16</v>
      </c>
      <c r="AC14362" s="23" t="s">
        <v>37886</v>
      </c>
      <c r="AD14362" s="23" t="s">
        <v>40440</v>
      </c>
      <c r="AE14362" t="s">
        <v>35409</v>
      </c>
    </row>
    <row r="14363" spans="1:31" ht="15" customHeight="1">
      <c r="A14363" s="1">
        <v>14362</v>
      </c>
      <c r="B14363" s="1" t="s">
        <v>54</v>
      </c>
      <c r="C14363" s="1" t="s">
        <v>17451</v>
      </c>
      <c r="D14363" s="9" t="s">
        <v>386</v>
      </c>
      <c r="E14363" s="9" t="s">
        <v>159</v>
      </c>
      <c r="F14363" s="9" t="s">
        <v>29468</v>
      </c>
      <c r="G14363" s="17">
        <v>91444499914</v>
      </c>
      <c r="H14363" s="9" t="s">
        <v>20</v>
      </c>
      <c r="I14363" s="1" t="s">
        <v>41</v>
      </c>
      <c r="J14363" s="4" t="s">
        <v>47303</v>
      </c>
      <c r="K14363" s="3" t="s">
        <v>17</v>
      </c>
      <c r="L14363" s="4" t="s">
        <v>47303</v>
      </c>
      <c r="M14363" s="11"/>
      <c r="N14363" s="4"/>
      <c r="O14363" s="11"/>
      <c r="P14363" s="4"/>
      <c r="Q14363" s="11"/>
      <c r="R14363" s="4"/>
      <c r="S14363" s="11"/>
      <c r="T14363" s="4"/>
      <c r="U14363" s="11"/>
      <c r="V14363" s="4"/>
      <c r="W14363" s="11"/>
      <c r="X14363" s="4"/>
      <c r="Y14363" s="11"/>
      <c r="Z14363" s="4"/>
      <c r="AA14363" s="1" t="s">
        <v>16</v>
      </c>
      <c r="AC14363" s="23" t="s">
        <v>37886</v>
      </c>
      <c r="AD14363" s="23" t="s">
        <v>40440</v>
      </c>
      <c r="AE14363" t="s">
        <v>35410</v>
      </c>
    </row>
    <row r="14364" spans="1:31" ht="15" customHeight="1">
      <c r="A14364" s="1">
        <v>14363</v>
      </c>
      <c r="B14364" s="1" t="s">
        <v>54</v>
      </c>
      <c r="C14364" s="1" t="s">
        <v>17460</v>
      </c>
      <c r="D14364" s="9" t="s">
        <v>36402</v>
      </c>
      <c r="E14364" s="9" t="s">
        <v>40</v>
      </c>
      <c r="F14364" s="9" t="s">
        <v>16374</v>
      </c>
      <c r="G14364" s="17">
        <v>91960141461</v>
      </c>
      <c r="H14364" s="9" t="s">
        <v>15</v>
      </c>
      <c r="I14364" s="1" t="s">
        <v>41</v>
      </c>
      <c r="J14364" s="4" t="s">
        <v>47303</v>
      </c>
      <c r="K14364" s="3" t="s">
        <v>17</v>
      </c>
      <c r="L14364" s="4" t="s">
        <v>47303</v>
      </c>
      <c r="M14364" s="11"/>
      <c r="N14364" s="4"/>
      <c r="O14364" s="11"/>
      <c r="P14364" s="4"/>
      <c r="Q14364" s="11"/>
      <c r="R14364" s="4"/>
      <c r="S14364" s="11"/>
      <c r="T14364" s="4"/>
      <c r="U14364" s="11"/>
      <c r="V14364" s="4"/>
      <c r="W14364" s="11"/>
      <c r="X14364" s="4"/>
      <c r="Y14364" s="11"/>
      <c r="Z14364" s="4"/>
      <c r="AA14364" s="1" t="s">
        <v>16</v>
      </c>
      <c r="AC14364" s="23" t="s">
        <v>37886</v>
      </c>
      <c r="AD14364" s="23" t="s">
        <v>40440</v>
      </c>
      <c r="AE14364" t="s">
        <v>35399</v>
      </c>
    </row>
    <row r="14365" spans="1:31" ht="15" customHeight="1">
      <c r="A14365" s="1">
        <v>14364</v>
      </c>
      <c r="B14365" s="1" t="s">
        <v>54</v>
      </c>
      <c r="C14365" s="1" t="s">
        <v>17461</v>
      </c>
      <c r="D14365" s="9" t="s">
        <v>1429</v>
      </c>
      <c r="E14365" s="9" t="s">
        <v>78</v>
      </c>
      <c r="F14365" s="9" t="s">
        <v>29473</v>
      </c>
      <c r="G14365" s="17">
        <v>91049699999</v>
      </c>
      <c r="H14365" s="9" t="s">
        <v>15</v>
      </c>
      <c r="I14365" s="1" t="s">
        <v>62</v>
      </c>
      <c r="J14365" s="4" t="s">
        <v>47303</v>
      </c>
      <c r="K14365" s="3" t="s">
        <v>17</v>
      </c>
      <c r="L14365" s="4" t="s">
        <v>47303</v>
      </c>
      <c r="M14365" s="11"/>
      <c r="N14365" s="4"/>
      <c r="O14365" s="11"/>
      <c r="P14365" s="4"/>
      <c r="Q14365" s="11"/>
      <c r="R14365" s="4"/>
      <c r="S14365" s="11"/>
      <c r="T14365" s="4"/>
      <c r="U14365" s="11"/>
      <c r="V14365" s="4"/>
      <c r="W14365" s="11"/>
      <c r="X14365" s="4"/>
      <c r="Y14365" s="11"/>
      <c r="Z14365" s="4"/>
      <c r="AA14365" s="1" t="s">
        <v>16</v>
      </c>
      <c r="AC14365" s="23" t="s">
        <v>37886</v>
      </c>
      <c r="AD14365" s="23" t="s">
        <v>40440</v>
      </c>
      <c r="AE14365" t="s">
        <v>35394</v>
      </c>
    </row>
    <row r="14366" spans="1:31" ht="15" customHeight="1">
      <c r="A14366" s="1">
        <v>14365</v>
      </c>
      <c r="B14366" s="1" t="s">
        <v>54</v>
      </c>
      <c r="C14366" s="1" t="s">
        <v>17465</v>
      </c>
      <c r="D14366" s="9" t="s">
        <v>6057</v>
      </c>
      <c r="E14366" s="9" t="s">
        <v>506</v>
      </c>
      <c r="F14366" s="9" t="s">
        <v>33036</v>
      </c>
      <c r="G14366" s="17">
        <v>91940904440</v>
      </c>
      <c r="H14366" s="9" t="s">
        <v>20</v>
      </c>
      <c r="I14366" s="1" t="s">
        <v>62</v>
      </c>
      <c r="J14366" s="4" t="s">
        <v>47303</v>
      </c>
      <c r="K14366" s="3" t="s">
        <v>17</v>
      </c>
      <c r="L14366" s="4" t="s">
        <v>47303</v>
      </c>
      <c r="M14366" s="4" t="s">
        <v>42</v>
      </c>
      <c r="N14366" s="3" t="str">
        <f>J14366</f>
        <v>[50 lacs - 75 lacs]</v>
      </c>
      <c r="O14366" s="11"/>
      <c r="P14366" s="4"/>
      <c r="Q14366" s="11"/>
      <c r="R14366" s="4"/>
      <c r="S14366" s="11"/>
      <c r="T14366" s="4"/>
      <c r="U14366" s="11"/>
      <c r="V14366" s="4"/>
      <c r="W14366" s="11"/>
      <c r="X14366" s="4"/>
      <c r="Y14366" s="11"/>
      <c r="Z14366" s="4"/>
      <c r="AA14366" s="1" t="s">
        <v>11</v>
      </c>
      <c r="AC14366" s="23" t="s">
        <v>37886</v>
      </c>
      <c r="AD14366" s="23" t="s">
        <v>40440</v>
      </c>
      <c r="AE14366" t="s">
        <v>35399</v>
      </c>
    </row>
    <row r="14367" spans="1:31" ht="15" customHeight="1">
      <c r="A14367" s="1">
        <v>14366</v>
      </c>
      <c r="B14367" s="1" t="s">
        <v>54</v>
      </c>
      <c r="C14367" s="1" t="s">
        <v>17466</v>
      </c>
      <c r="D14367" s="9" t="s">
        <v>36285</v>
      </c>
      <c r="E14367" s="9" t="s">
        <v>1577</v>
      </c>
      <c r="F14367" s="9" t="s">
        <v>29477</v>
      </c>
      <c r="G14367" s="17">
        <v>919099046966</v>
      </c>
      <c r="H14367" s="9" t="s">
        <v>15</v>
      </c>
      <c r="I14367" s="1" t="s">
        <v>62</v>
      </c>
      <c r="J14367" s="4" t="s">
        <v>47303</v>
      </c>
      <c r="K14367" s="3" t="s">
        <v>42</v>
      </c>
      <c r="L14367" s="4" t="s">
        <v>47303</v>
      </c>
      <c r="M14367" s="11"/>
      <c r="N14367" s="4"/>
      <c r="O14367" s="11"/>
      <c r="P14367" s="4"/>
      <c r="Q14367" s="11"/>
      <c r="R14367" s="4"/>
      <c r="S14367" s="11"/>
      <c r="T14367" s="4"/>
      <c r="U14367" s="11"/>
      <c r="V14367" s="4"/>
      <c r="W14367" s="11"/>
      <c r="X14367" s="4"/>
      <c r="Y14367" s="11"/>
      <c r="Z14367" s="4"/>
      <c r="AA14367" s="1" t="s">
        <v>16</v>
      </c>
      <c r="AC14367" s="23" t="s">
        <v>37886</v>
      </c>
      <c r="AD14367" s="23" t="s">
        <v>40440</v>
      </c>
      <c r="AE14367" t="s">
        <v>35394</v>
      </c>
    </row>
    <row r="14368" spans="1:31" ht="15" customHeight="1">
      <c r="A14368" s="1">
        <v>14367</v>
      </c>
      <c r="B14368" s="1" t="s">
        <v>54</v>
      </c>
      <c r="C14368" s="1" t="s">
        <v>17477</v>
      </c>
      <c r="D14368" s="9" t="s">
        <v>967</v>
      </c>
      <c r="E14368" s="9" t="s">
        <v>680</v>
      </c>
      <c r="F14368" s="9" t="s">
        <v>35094</v>
      </c>
      <c r="G14368" s="17">
        <v>914141041406</v>
      </c>
      <c r="H14368" s="9" t="s">
        <v>8</v>
      </c>
      <c r="I14368" s="1" t="s">
        <v>62</v>
      </c>
      <c r="J14368" s="4" t="s">
        <v>47303</v>
      </c>
      <c r="K14368" s="3" t="s">
        <v>42</v>
      </c>
      <c r="L14368" s="4" t="s">
        <v>47303</v>
      </c>
      <c r="M14368" s="11"/>
      <c r="N14368" s="4"/>
      <c r="O14368" s="11"/>
      <c r="P14368" s="4"/>
      <c r="Q14368" s="11"/>
      <c r="R14368" s="4"/>
      <c r="S14368" s="11"/>
      <c r="T14368" s="4"/>
      <c r="U14368" s="11"/>
      <c r="V14368" s="4"/>
      <c r="W14368" s="11"/>
      <c r="X14368" s="4"/>
      <c r="Y14368" s="11"/>
      <c r="Z14368" s="4"/>
      <c r="AA14368" s="1" t="s">
        <v>11</v>
      </c>
      <c r="AC14368" s="23" t="s">
        <v>37886</v>
      </c>
      <c r="AD14368" s="23" t="s">
        <v>40440</v>
      </c>
      <c r="AE14368" t="s">
        <v>35409</v>
      </c>
    </row>
    <row r="14369" spans="1:31" ht="15" customHeight="1">
      <c r="A14369" s="1">
        <v>14368</v>
      </c>
      <c r="B14369" s="1" t="s">
        <v>54</v>
      </c>
      <c r="C14369" s="1" t="s">
        <v>17478</v>
      </c>
      <c r="D14369" s="9" t="s">
        <v>1224</v>
      </c>
      <c r="E14369" s="9" t="s">
        <v>36785</v>
      </c>
      <c r="F14369" s="9" t="s">
        <v>29486</v>
      </c>
      <c r="G14369" s="17">
        <v>91944644609</v>
      </c>
      <c r="H14369" s="9" t="s">
        <v>15</v>
      </c>
      <c r="I14369" s="1" t="s">
        <v>9</v>
      </c>
      <c r="J14369" s="4" t="s">
        <v>47303</v>
      </c>
      <c r="K14369" s="3" t="s">
        <v>42</v>
      </c>
      <c r="L14369" s="4" t="s">
        <v>47303</v>
      </c>
      <c r="M14369" s="4" t="s">
        <v>14136</v>
      </c>
      <c r="N14369" s="3" t="str">
        <f>J14369</f>
        <v>[50 lacs - 75 lacs]</v>
      </c>
      <c r="O14369" s="11"/>
      <c r="P14369" s="4"/>
      <c r="Q14369" s="11"/>
      <c r="R14369" s="4"/>
      <c r="S14369" s="11"/>
      <c r="T14369" s="4"/>
      <c r="U14369" s="11"/>
      <c r="V14369" s="4"/>
      <c r="W14369" s="11"/>
      <c r="X14369" s="4"/>
      <c r="Y14369" s="11"/>
      <c r="Z14369" s="4"/>
      <c r="AA14369" s="1" t="s">
        <v>11</v>
      </c>
      <c r="AC14369" s="23" t="s">
        <v>37886</v>
      </c>
      <c r="AD14369" s="23" t="s">
        <v>40440</v>
      </c>
      <c r="AE14369" t="s">
        <v>35399</v>
      </c>
    </row>
    <row r="14370" spans="1:31" ht="15" customHeight="1">
      <c r="A14370" s="1">
        <v>14369</v>
      </c>
      <c r="B14370" s="1" t="s">
        <v>54</v>
      </c>
      <c r="C14370" s="1" t="s">
        <v>17484</v>
      </c>
      <c r="D14370" s="9" t="s">
        <v>502</v>
      </c>
      <c r="E14370" s="9" t="s">
        <v>1225</v>
      </c>
      <c r="F14370" s="9" t="s">
        <v>35096</v>
      </c>
      <c r="G14370" s="17">
        <v>919944409</v>
      </c>
      <c r="H14370" s="9" t="s">
        <v>20</v>
      </c>
      <c r="I14370" s="1" t="s">
        <v>62</v>
      </c>
      <c r="J14370" s="4" t="s">
        <v>47303</v>
      </c>
      <c r="K14370" s="3" t="s">
        <v>17</v>
      </c>
      <c r="L14370" s="4" t="s">
        <v>47303</v>
      </c>
      <c r="M14370" s="11"/>
      <c r="N14370" s="4"/>
      <c r="O14370" s="11"/>
      <c r="P14370" s="4"/>
      <c r="Q14370" s="11"/>
      <c r="R14370" s="4"/>
      <c r="S14370" s="11"/>
      <c r="T14370" s="4"/>
      <c r="U14370" s="11"/>
      <c r="V14370" s="4"/>
      <c r="W14370" s="11"/>
      <c r="X14370" s="4"/>
      <c r="Y14370" s="11"/>
      <c r="Z14370" s="4"/>
      <c r="AA14370" s="1" t="s">
        <v>16</v>
      </c>
      <c r="AC14370" s="23" t="s">
        <v>37886</v>
      </c>
      <c r="AD14370" s="23" t="s">
        <v>40440</v>
      </c>
      <c r="AE14370" t="s">
        <v>35409</v>
      </c>
    </row>
    <row r="14371" spans="1:31" ht="15" customHeight="1">
      <c r="A14371" s="1">
        <v>14370</v>
      </c>
      <c r="B14371" s="1" t="s">
        <v>54</v>
      </c>
      <c r="C14371" s="1" t="s">
        <v>17491</v>
      </c>
      <c r="D14371" s="9" t="s">
        <v>223</v>
      </c>
      <c r="E14371" s="9" t="s">
        <v>139</v>
      </c>
      <c r="F14371" s="9" t="s">
        <v>29495</v>
      </c>
      <c r="G14371" s="17">
        <v>919444441614</v>
      </c>
      <c r="H14371" s="9" t="s">
        <v>15</v>
      </c>
      <c r="I14371" s="1" t="s">
        <v>9</v>
      </c>
      <c r="J14371" s="4" t="s">
        <v>47303</v>
      </c>
      <c r="K14371" s="3" t="s">
        <v>42</v>
      </c>
      <c r="L14371" s="4" t="s">
        <v>47303</v>
      </c>
      <c r="M14371" s="11"/>
      <c r="N14371" s="4"/>
      <c r="O14371" s="11"/>
      <c r="P14371" s="4"/>
      <c r="Q14371" s="11"/>
      <c r="R14371" s="4"/>
      <c r="S14371" s="11"/>
      <c r="T14371" s="4"/>
      <c r="U14371" s="11"/>
      <c r="V14371" s="4"/>
      <c r="W14371" s="11"/>
      <c r="X14371" s="4"/>
      <c r="Y14371" s="11"/>
      <c r="Z14371" s="4"/>
      <c r="AA14371" s="1" t="s">
        <v>16</v>
      </c>
      <c r="AC14371" s="23" t="s">
        <v>37886</v>
      </c>
      <c r="AD14371" s="23" t="s">
        <v>40440</v>
      </c>
      <c r="AE14371" t="s">
        <v>35394</v>
      </c>
    </row>
    <row r="14372" spans="1:31" ht="15" customHeight="1">
      <c r="A14372" s="1">
        <v>14371</v>
      </c>
      <c r="B14372" s="1" t="s">
        <v>54</v>
      </c>
      <c r="C14372" s="1" t="s">
        <v>17494</v>
      </c>
      <c r="D14372" s="9" t="s">
        <v>526</v>
      </c>
      <c r="E14372" s="9" t="s">
        <v>16377</v>
      </c>
      <c r="F14372" s="9" t="s">
        <v>29498</v>
      </c>
      <c r="G14372" s="17">
        <v>914141464464</v>
      </c>
      <c r="H14372" s="9" t="s">
        <v>8</v>
      </c>
      <c r="I14372" s="1" t="s">
        <v>41</v>
      </c>
      <c r="J14372" s="4" t="s">
        <v>47303</v>
      </c>
      <c r="K14372" s="11" t="s">
        <v>13</v>
      </c>
      <c r="L14372" s="4" t="s">
        <v>47303</v>
      </c>
      <c r="M14372" s="11"/>
      <c r="N14372" s="4"/>
      <c r="O14372" s="11"/>
      <c r="P14372" s="4"/>
      <c r="Q14372" s="11"/>
      <c r="R14372" s="4"/>
      <c r="S14372" s="11"/>
      <c r="T14372" s="4"/>
      <c r="U14372" s="11"/>
      <c r="V14372" s="4"/>
      <c r="W14372" s="11"/>
      <c r="X14372" s="4"/>
      <c r="Y14372" s="11"/>
      <c r="Z14372" s="4"/>
      <c r="AA14372" s="1" t="s">
        <v>16</v>
      </c>
      <c r="AC14372" s="23" t="s">
        <v>37886</v>
      </c>
      <c r="AD14372" s="23" t="s">
        <v>40440</v>
      </c>
      <c r="AE14372" t="s">
        <v>35409</v>
      </c>
    </row>
    <row r="14373" spans="1:31" ht="15" customHeight="1">
      <c r="A14373" s="1">
        <v>14372</v>
      </c>
      <c r="B14373" s="1" t="s">
        <v>54</v>
      </c>
      <c r="C14373" s="1" t="s">
        <v>17497</v>
      </c>
      <c r="D14373" s="9" t="s">
        <v>959</v>
      </c>
      <c r="E14373" s="9" t="s">
        <v>87</v>
      </c>
      <c r="F14373" s="9" t="s">
        <v>35098</v>
      </c>
      <c r="G14373" s="17">
        <v>919099640914</v>
      </c>
      <c r="H14373" s="9" t="s">
        <v>8</v>
      </c>
      <c r="I14373" s="1" t="s">
        <v>41</v>
      </c>
      <c r="J14373" s="4" t="s">
        <v>47303</v>
      </c>
      <c r="K14373" s="3" t="s">
        <v>17</v>
      </c>
      <c r="L14373" s="4" t="s">
        <v>47303</v>
      </c>
      <c r="M14373" s="4" t="s">
        <v>42</v>
      </c>
      <c r="N14373" s="3" t="str">
        <f>J14373</f>
        <v>[50 lacs - 75 lacs]</v>
      </c>
      <c r="O14373" s="11"/>
      <c r="P14373" s="4"/>
      <c r="Q14373" s="11"/>
      <c r="R14373" s="4"/>
      <c r="S14373" s="11"/>
      <c r="T14373" s="4"/>
      <c r="U14373" s="11"/>
      <c r="V14373" s="4"/>
      <c r="W14373" s="11"/>
      <c r="X14373" s="4"/>
      <c r="Y14373" s="11"/>
      <c r="Z14373" s="4"/>
      <c r="AA14373" s="1" t="s">
        <v>16</v>
      </c>
      <c r="AC14373" s="23" t="s">
        <v>37886</v>
      </c>
      <c r="AD14373" s="23" t="s">
        <v>40440</v>
      </c>
      <c r="AE14373" t="s">
        <v>35410</v>
      </c>
    </row>
    <row r="14374" spans="1:31" ht="15" customHeight="1">
      <c r="A14374" s="1">
        <v>14373</v>
      </c>
      <c r="B14374" s="1" t="s">
        <v>54</v>
      </c>
      <c r="C14374" s="1" t="s">
        <v>17499</v>
      </c>
      <c r="D14374" s="9" t="s">
        <v>2957</v>
      </c>
      <c r="E14374" s="9" t="s">
        <v>37417</v>
      </c>
      <c r="F14374" s="9" t="s">
        <v>34678</v>
      </c>
      <c r="G14374" s="17">
        <v>914466449400</v>
      </c>
      <c r="H14374" s="9" t="s">
        <v>15</v>
      </c>
      <c r="I14374" s="1" t="s">
        <v>62</v>
      </c>
      <c r="J14374" s="4" t="s">
        <v>47303</v>
      </c>
      <c r="K14374" s="3" t="s">
        <v>42</v>
      </c>
      <c r="L14374" s="4" t="s">
        <v>47303</v>
      </c>
      <c r="M14374" s="11"/>
      <c r="N14374" s="4"/>
      <c r="O14374" s="11"/>
      <c r="P14374" s="4"/>
      <c r="Q14374" s="11"/>
      <c r="R14374" s="4"/>
      <c r="S14374" s="11"/>
      <c r="T14374" s="4"/>
      <c r="U14374" s="11"/>
      <c r="V14374" s="4"/>
      <c r="W14374" s="11"/>
      <c r="X14374" s="4"/>
      <c r="Y14374" s="11"/>
      <c r="Z14374" s="4"/>
      <c r="AA14374" s="1" t="s">
        <v>16</v>
      </c>
      <c r="AC14374" s="23" t="s">
        <v>37886</v>
      </c>
      <c r="AD14374" s="23" t="s">
        <v>40440</v>
      </c>
      <c r="AE14374" t="s">
        <v>35410</v>
      </c>
    </row>
    <row r="14375" spans="1:31" ht="15" customHeight="1">
      <c r="A14375" s="1">
        <v>14374</v>
      </c>
      <c r="B14375" s="1" t="s">
        <v>54</v>
      </c>
      <c r="C14375" s="1" t="s">
        <v>17509</v>
      </c>
      <c r="D14375" s="9" t="s">
        <v>4203</v>
      </c>
      <c r="E14375" s="9" t="s">
        <v>40</v>
      </c>
      <c r="F14375" s="9" t="s">
        <v>25789</v>
      </c>
      <c r="G14375" s="17">
        <v>919909446446</v>
      </c>
      <c r="H14375" s="9" t="s">
        <v>20</v>
      </c>
      <c r="I14375" s="1" t="s">
        <v>41</v>
      </c>
      <c r="J14375" s="4" t="s">
        <v>47303</v>
      </c>
      <c r="K14375" s="3" t="s">
        <v>17</v>
      </c>
      <c r="L14375" s="4" t="s">
        <v>47303</v>
      </c>
      <c r="M14375" s="11"/>
      <c r="N14375" s="4"/>
      <c r="O14375" s="11"/>
      <c r="P14375" s="4"/>
      <c r="Q14375" s="11"/>
      <c r="R14375" s="4"/>
      <c r="S14375" s="11"/>
      <c r="T14375" s="4"/>
      <c r="U14375" s="11"/>
      <c r="V14375" s="4"/>
      <c r="W14375" s="11"/>
      <c r="X14375" s="4"/>
      <c r="Y14375" s="11"/>
      <c r="Z14375" s="4"/>
      <c r="AA14375" s="1" t="s">
        <v>16</v>
      </c>
      <c r="AC14375" s="23" t="s">
        <v>37886</v>
      </c>
      <c r="AD14375" s="23" t="s">
        <v>40440</v>
      </c>
      <c r="AE14375" t="s">
        <v>35410</v>
      </c>
    </row>
    <row r="14376" spans="1:31" ht="15" customHeight="1">
      <c r="A14376" s="1">
        <v>14375</v>
      </c>
      <c r="B14376" s="1" t="s">
        <v>54</v>
      </c>
      <c r="C14376" s="1" t="s">
        <v>17510</v>
      </c>
      <c r="D14376" s="9" t="s">
        <v>773</v>
      </c>
      <c r="E14376" s="9" t="s">
        <v>40</v>
      </c>
      <c r="F14376" s="9" t="s">
        <v>16380</v>
      </c>
      <c r="G14376" s="17">
        <v>91946010004</v>
      </c>
      <c r="H14376" s="9" t="s">
        <v>132</v>
      </c>
      <c r="I14376" s="1" t="s">
        <v>41</v>
      </c>
      <c r="J14376" s="4" t="s">
        <v>47303</v>
      </c>
      <c r="K14376" s="11" t="s">
        <v>14136</v>
      </c>
      <c r="L14376" s="4" t="s">
        <v>47303</v>
      </c>
      <c r="M14376" s="11"/>
      <c r="N14376" s="4"/>
      <c r="O14376" s="11"/>
      <c r="P14376" s="4"/>
      <c r="Q14376" s="11"/>
      <c r="R14376" s="4"/>
      <c r="S14376" s="11"/>
      <c r="T14376" s="4"/>
      <c r="U14376" s="11"/>
      <c r="V14376" s="4"/>
      <c r="W14376" s="11"/>
      <c r="X14376" s="4"/>
      <c r="Y14376" s="11"/>
      <c r="Z14376" s="4"/>
      <c r="AA14376" s="1" t="s">
        <v>16</v>
      </c>
      <c r="AC14376" s="23" t="s">
        <v>37886</v>
      </c>
      <c r="AD14376" s="23" t="s">
        <v>40440</v>
      </c>
      <c r="AE14376" t="s">
        <v>35399</v>
      </c>
    </row>
    <row r="14377" spans="1:31" ht="15" customHeight="1">
      <c r="A14377" s="1">
        <v>14376</v>
      </c>
      <c r="B14377" s="1" t="s">
        <v>54</v>
      </c>
      <c r="C14377" s="1" t="s">
        <v>17512</v>
      </c>
      <c r="D14377" s="9" t="s">
        <v>39</v>
      </c>
      <c r="E14377" s="9" t="s">
        <v>40</v>
      </c>
      <c r="F14377" s="9" t="s">
        <v>29505</v>
      </c>
      <c r="G14377" s="17">
        <v>914000946094</v>
      </c>
      <c r="H14377" s="9" t="s">
        <v>8</v>
      </c>
      <c r="I14377" s="1" t="s">
        <v>62</v>
      </c>
      <c r="J14377" s="4" t="s">
        <v>47303</v>
      </c>
      <c r="K14377" s="3" t="s">
        <v>17</v>
      </c>
      <c r="L14377" s="4" t="s">
        <v>47303</v>
      </c>
      <c r="M14377" s="4" t="s">
        <v>42</v>
      </c>
      <c r="N14377" s="3" t="str">
        <f>J14377</f>
        <v>[50 lacs - 75 lacs]</v>
      </c>
      <c r="O14377" s="11"/>
      <c r="P14377" s="4"/>
      <c r="Q14377" s="11"/>
      <c r="R14377" s="4"/>
      <c r="S14377" s="11"/>
      <c r="T14377" s="4"/>
      <c r="U14377" s="11"/>
      <c r="V14377" s="4"/>
      <c r="W14377" s="11"/>
      <c r="X14377" s="4"/>
      <c r="Y14377" s="11"/>
      <c r="Z14377" s="4"/>
      <c r="AA14377" s="1" t="s">
        <v>11</v>
      </c>
      <c r="AC14377" s="23" t="s">
        <v>37886</v>
      </c>
      <c r="AD14377" s="23" t="s">
        <v>40440</v>
      </c>
      <c r="AE14377" t="s">
        <v>35409</v>
      </c>
    </row>
    <row r="14378" spans="1:31" ht="15" customHeight="1">
      <c r="A14378" s="1">
        <v>14377</v>
      </c>
      <c r="B14378" s="1" t="s">
        <v>54</v>
      </c>
      <c r="C14378" s="1" t="s">
        <v>17520</v>
      </c>
      <c r="D14378" s="9" t="s">
        <v>1678</v>
      </c>
      <c r="E14378" s="9" t="s">
        <v>724</v>
      </c>
      <c r="F14378" s="9" t="s">
        <v>29510</v>
      </c>
      <c r="G14378" s="17">
        <v>91944491496</v>
      </c>
      <c r="H14378" s="9" t="s">
        <v>15</v>
      </c>
      <c r="I14378" s="1" t="s">
        <v>41</v>
      </c>
      <c r="J14378" s="4" t="s">
        <v>47303</v>
      </c>
      <c r="K14378" s="3" t="s">
        <v>42</v>
      </c>
      <c r="L14378" s="4" t="s">
        <v>47303</v>
      </c>
      <c r="M14378" s="11"/>
      <c r="N14378" s="4"/>
      <c r="O14378" s="11"/>
      <c r="P14378" s="4"/>
      <c r="Q14378" s="11"/>
      <c r="R14378" s="4"/>
      <c r="S14378" s="11"/>
      <c r="T14378" s="4"/>
      <c r="U14378" s="11"/>
      <c r="V14378" s="4"/>
      <c r="W14378" s="11"/>
      <c r="X14378" s="4"/>
      <c r="Y14378" s="11"/>
      <c r="Z14378" s="4"/>
      <c r="AA14378" s="1" t="s">
        <v>16</v>
      </c>
      <c r="AC14378" s="23" t="s">
        <v>37887</v>
      </c>
      <c r="AD14378" s="23" t="s">
        <v>40440</v>
      </c>
      <c r="AE14378" t="s">
        <v>35409</v>
      </c>
    </row>
    <row r="14379" spans="1:31" ht="15" customHeight="1">
      <c r="A14379" s="1">
        <v>14378</v>
      </c>
      <c r="B14379" s="1" t="s">
        <v>54</v>
      </c>
      <c r="C14379" s="1" t="s">
        <v>17523</v>
      </c>
      <c r="D14379" s="9" t="s">
        <v>36186</v>
      </c>
      <c r="E14379" s="9" t="s">
        <v>87</v>
      </c>
      <c r="F14379" s="9" t="s">
        <v>29512</v>
      </c>
      <c r="G14379" s="17">
        <v>91444969491</v>
      </c>
      <c r="H14379" s="9" t="s">
        <v>20</v>
      </c>
      <c r="I14379" s="1" t="s">
        <v>62</v>
      </c>
      <c r="J14379" s="4" t="s">
        <v>47303</v>
      </c>
      <c r="K14379" s="11" t="s">
        <v>14136</v>
      </c>
      <c r="L14379" s="4" t="s">
        <v>47303</v>
      </c>
      <c r="M14379" s="11"/>
      <c r="N14379" s="4"/>
      <c r="O14379" s="11"/>
      <c r="P14379" s="4"/>
      <c r="Q14379" s="11"/>
      <c r="R14379" s="4"/>
      <c r="S14379" s="11"/>
      <c r="T14379" s="4"/>
      <c r="U14379" s="11"/>
      <c r="V14379" s="4"/>
      <c r="W14379" s="11"/>
      <c r="X14379" s="4"/>
      <c r="Y14379" s="11"/>
      <c r="Z14379" s="4"/>
      <c r="AA14379" s="1" t="s">
        <v>16</v>
      </c>
      <c r="AC14379" s="23" t="s">
        <v>37887</v>
      </c>
      <c r="AD14379" s="23" t="s">
        <v>40440</v>
      </c>
      <c r="AE14379" t="s">
        <v>35409</v>
      </c>
    </row>
    <row r="14380" spans="1:31" ht="15" customHeight="1">
      <c r="A14380" s="1">
        <v>14379</v>
      </c>
      <c r="B14380" s="1" t="s">
        <v>54</v>
      </c>
      <c r="C14380" s="1" t="s">
        <v>17534</v>
      </c>
      <c r="D14380" s="9" t="s">
        <v>1410</v>
      </c>
      <c r="E14380" s="9" t="s">
        <v>1481</v>
      </c>
      <c r="F14380" s="9" t="s">
        <v>29519</v>
      </c>
      <c r="G14380" s="17">
        <v>91964696414</v>
      </c>
      <c r="H14380" s="9" t="s">
        <v>8</v>
      </c>
      <c r="I14380" s="1" t="s">
        <v>62</v>
      </c>
      <c r="J14380" s="4" t="s">
        <v>47303</v>
      </c>
      <c r="K14380" s="3" t="s">
        <v>17</v>
      </c>
      <c r="L14380" s="4" t="s">
        <v>47303</v>
      </c>
      <c r="M14380" s="4" t="s">
        <v>42</v>
      </c>
      <c r="N14380" s="3" t="str">
        <f t="shared" ref="N14380:N14381" si="597">J14380</f>
        <v>[50 lacs - 75 lacs]</v>
      </c>
      <c r="O14380" s="11"/>
      <c r="P14380" s="4"/>
      <c r="Q14380" s="11"/>
      <c r="R14380" s="4"/>
      <c r="S14380" s="11"/>
      <c r="T14380" s="4"/>
      <c r="U14380" s="11"/>
      <c r="V14380" s="4"/>
      <c r="W14380" s="11"/>
      <c r="X14380" s="4"/>
      <c r="Y14380" s="11"/>
      <c r="Z14380" s="4"/>
      <c r="AA14380" s="1" t="s">
        <v>16</v>
      </c>
      <c r="AC14380" s="23" t="s">
        <v>37887</v>
      </c>
      <c r="AD14380" s="23" t="s">
        <v>40440</v>
      </c>
      <c r="AE14380" t="s">
        <v>35409</v>
      </c>
    </row>
    <row r="14381" spans="1:31" ht="15" customHeight="1">
      <c r="A14381" s="1">
        <v>14380</v>
      </c>
      <c r="B14381" s="1" t="s">
        <v>54</v>
      </c>
      <c r="C14381" s="1" t="s">
        <v>17536</v>
      </c>
      <c r="D14381" s="9" t="s">
        <v>1953</v>
      </c>
      <c r="E14381" s="9" t="s">
        <v>1821</v>
      </c>
      <c r="F14381" s="9" t="s">
        <v>29520</v>
      </c>
      <c r="G14381" s="17">
        <v>91990999109</v>
      </c>
      <c r="H14381" s="9" t="s">
        <v>132</v>
      </c>
      <c r="I14381" s="1" t="s">
        <v>9</v>
      </c>
      <c r="J14381" s="4" t="s">
        <v>47303</v>
      </c>
      <c r="K14381" s="3" t="s">
        <v>17</v>
      </c>
      <c r="L14381" s="4" t="s">
        <v>47303</v>
      </c>
      <c r="M14381" s="4" t="s">
        <v>14137</v>
      </c>
      <c r="N14381" s="3" t="str">
        <f t="shared" si="597"/>
        <v>[50 lacs - 75 lacs]</v>
      </c>
      <c r="O14381" s="4" t="s">
        <v>13</v>
      </c>
      <c r="P14381" s="3" t="s">
        <v>47303</v>
      </c>
      <c r="Q14381" s="11"/>
      <c r="R14381" s="4"/>
      <c r="S14381" s="11"/>
      <c r="T14381" s="4"/>
      <c r="U14381" s="11"/>
      <c r="V14381" s="4"/>
      <c r="W14381" s="11"/>
      <c r="X14381" s="4"/>
      <c r="Y14381" s="11"/>
      <c r="Z14381" s="4"/>
      <c r="AA14381" s="1" t="s">
        <v>16</v>
      </c>
      <c r="AC14381" s="23" t="s">
        <v>37887</v>
      </c>
      <c r="AD14381" s="23" t="s">
        <v>40440</v>
      </c>
      <c r="AE14381" t="s">
        <v>35394</v>
      </c>
    </row>
    <row r="14382" spans="1:31" ht="15" customHeight="1">
      <c r="A14382" s="1">
        <v>14381</v>
      </c>
      <c r="B14382" s="1" t="s">
        <v>54</v>
      </c>
      <c r="C14382" s="1" t="s">
        <v>17537</v>
      </c>
      <c r="D14382" s="9" t="s">
        <v>2169</v>
      </c>
      <c r="E14382" s="9" t="s">
        <v>13884</v>
      </c>
      <c r="F14382" s="9" t="s">
        <v>29521</v>
      </c>
      <c r="G14382" s="17">
        <v>91994646944</v>
      </c>
      <c r="H14382" s="9" t="s">
        <v>15</v>
      </c>
      <c r="I14382" s="1" t="s">
        <v>9</v>
      </c>
      <c r="J14382" s="4" t="s">
        <v>47303</v>
      </c>
      <c r="K14382" s="11" t="s">
        <v>14137</v>
      </c>
      <c r="L14382" s="4" t="s">
        <v>47303</v>
      </c>
      <c r="M14382" s="11"/>
      <c r="N14382" s="4"/>
      <c r="O14382" s="11"/>
      <c r="P14382" s="4"/>
      <c r="Q14382" s="11"/>
      <c r="R14382" s="4"/>
      <c r="S14382" s="11"/>
      <c r="T14382" s="4"/>
      <c r="U14382" s="11"/>
      <c r="V14382" s="4"/>
      <c r="W14382" s="11"/>
      <c r="X14382" s="4"/>
      <c r="Y14382" s="11"/>
      <c r="Z14382" s="4"/>
      <c r="AA14382" s="1" t="s">
        <v>16</v>
      </c>
      <c r="AC14382" s="23" t="s">
        <v>37887</v>
      </c>
      <c r="AD14382" s="23" t="s">
        <v>40440</v>
      </c>
      <c r="AE14382" t="s">
        <v>35410</v>
      </c>
    </row>
    <row r="14383" spans="1:31" ht="15" customHeight="1">
      <c r="A14383" s="1">
        <v>14382</v>
      </c>
      <c r="B14383" s="1" t="s">
        <v>54</v>
      </c>
      <c r="C14383" s="1" t="s">
        <v>17540</v>
      </c>
      <c r="D14383" s="9" t="s">
        <v>223</v>
      </c>
      <c r="E14383" s="9" t="s">
        <v>40</v>
      </c>
      <c r="F14383" s="9" t="s">
        <v>25137</v>
      </c>
      <c r="G14383" s="17">
        <v>919494496994</v>
      </c>
      <c r="H14383" s="9" t="s">
        <v>132</v>
      </c>
      <c r="I14383" s="1" t="s">
        <v>41</v>
      </c>
      <c r="J14383" s="4" t="s">
        <v>47303</v>
      </c>
      <c r="K14383" s="3" t="s">
        <v>17</v>
      </c>
      <c r="L14383" s="4" t="s">
        <v>47303</v>
      </c>
      <c r="M14383" s="11"/>
      <c r="N14383" s="4"/>
      <c r="O14383" s="11"/>
      <c r="P14383" s="4"/>
      <c r="Q14383" s="11"/>
      <c r="R14383" s="4"/>
      <c r="S14383" s="11"/>
      <c r="T14383" s="4"/>
      <c r="U14383" s="11"/>
      <c r="V14383" s="4"/>
      <c r="W14383" s="11"/>
      <c r="X14383" s="4"/>
      <c r="Y14383" s="11"/>
      <c r="Z14383" s="4"/>
      <c r="AA14383" s="1" t="s">
        <v>16</v>
      </c>
      <c r="AC14383" s="23" t="s">
        <v>37887</v>
      </c>
      <c r="AD14383" s="23" t="s">
        <v>40440</v>
      </c>
      <c r="AE14383" t="s">
        <v>35410</v>
      </c>
    </row>
    <row r="14384" spans="1:31" ht="15" customHeight="1">
      <c r="A14384" s="1">
        <v>14383</v>
      </c>
      <c r="B14384" s="1" t="s">
        <v>54</v>
      </c>
      <c r="C14384" s="1" t="s">
        <v>17546</v>
      </c>
      <c r="D14384" s="9" t="s">
        <v>16388</v>
      </c>
      <c r="E14384" s="9" t="s">
        <v>139</v>
      </c>
      <c r="F14384" s="9" t="s">
        <v>35104</v>
      </c>
      <c r="G14384" s="17">
        <v>91444444</v>
      </c>
      <c r="H14384" s="9" t="s">
        <v>8</v>
      </c>
      <c r="I14384" s="1" t="s">
        <v>62</v>
      </c>
      <c r="J14384" s="4" t="s">
        <v>47303</v>
      </c>
      <c r="K14384" s="11" t="s">
        <v>14137</v>
      </c>
      <c r="L14384" s="4" t="s">
        <v>47303</v>
      </c>
      <c r="M14384" s="11"/>
      <c r="N14384" s="4"/>
      <c r="O14384" s="11"/>
      <c r="P14384" s="4"/>
      <c r="Q14384" s="11"/>
      <c r="R14384" s="4"/>
      <c r="S14384" s="11"/>
      <c r="T14384" s="4"/>
      <c r="U14384" s="11"/>
      <c r="V14384" s="4"/>
      <c r="W14384" s="11"/>
      <c r="X14384" s="4"/>
      <c r="Y14384" s="11"/>
      <c r="Z14384" s="4"/>
      <c r="AA14384" s="1" t="s">
        <v>16</v>
      </c>
      <c r="AC14384" s="23" t="s">
        <v>37887</v>
      </c>
      <c r="AD14384" s="23" t="s">
        <v>40440</v>
      </c>
      <c r="AE14384" t="s">
        <v>35409</v>
      </c>
    </row>
    <row r="14385" spans="1:31" ht="15" customHeight="1">
      <c r="A14385" s="1">
        <v>14384</v>
      </c>
      <c r="B14385" s="1" t="s">
        <v>54</v>
      </c>
      <c r="C14385" s="1" t="s">
        <v>17552</v>
      </c>
      <c r="D14385" s="9" t="s">
        <v>58</v>
      </c>
      <c r="E14385" s="9" t="s">
        <v>40</v>
      </c>
      <c r="F14385" s="9" t="s">
        <v>29528</v>
      </c>
      <c r="G14385" s="17">
        <v>91446664946</v>
      </c>
      <c r="H14385" s="9" t="s">
        <v>15</v>
      </c>
      <c r="I14385" s="1" t="s">
        <v>41</v>
      </c>
      <c r="J14385" s="4" t="s">
        <v>47303</v>
      </c>
      <c r="K14385" s="3" t="s">
        <v>17</v>
      </c>
      <c r="L14385" s="4" t="s">
        <v>47303</v>
      </c>
      <c r="M14385" s="11"/>
      <c r="N14385" s="4"/>
      <c r="O14385" s="11"/>
      <c r="P14385" s="4"/>
      <c r="Q14385" s="11"/>
      <c r="R14385" s="4"/>
      <c r="S14385" s="11"/>
      <c r="T14385" s="4"/>
      <c r="U14385" s="11"/>
      <c r="V14385" s="4"/>
      <c r="W14385" s="11"/>
      <c r="X14385" s="4"/>
      <c r="Y14385" s="11"/>
      <c r="Z14385" s="4"/>
      <c r="AA14385" s="1" t="s">
        <v>16</v>
      </c>
      <c r="AC14385" s="23" t="s">
        <v>37887</v>
      </c>
      <c r="AD14385" s="23" t="s">
        <v>40440</v>
      </c>
      <c r="AE14385" t="s">
        <v>35410</v>
      </c>
    </row>
    <row r="14386" spans="1:31" ht="15" customHeight="1">
      <c r="A14386" s="1">
        <v>14385</v>
      </c>
      <c r="B14386" s="1" t="s">
        <v>54</v>
      </c>
      <c r="C14386" s="1" t="s">
        <v>17553</v>
      </c>
      <c r="D14386" s="9" t="s">
        <v>36286</v>
      </c>
      <c r="E14386" s="9" t="s">
        <v>659</v>
      </c>
      <c r="F14386" s="9" t="s">
        <v>35106</v>
      </c>
      <c r="G14386" s="17">
        <v>9194944911</v>
      </c>
      <c r="H14386" s="9" t="s">
        <v>8</v>
      </c>
      <c r="I14386" s="1" t="s">
        <v>62</v>
      </c>
      <c r="J14386" s="4" t="s">
        <v>47303</v>
      </c>
      <c r="K14386" s="3" t="s">
        <v>17</v>
      </c>
      <c r="L14386" s="4" t="s">
        <v>47303</v>
      </c>
      <c r="M14386" s="4" t="s">
        <v>42</v>
      </c>
      <c r="N14386" s="3" t="str">
        <f>J14386</f>
        <v>[50 lacs - 75 lacs]</v>
      </c>
      <c r="O14386" s="11"/>
      <c r="P14386" s="4"/>
      <c r="Q14386" s="11"/>
      <c r="R14386" s="4"/>
      <c r="S14386" s="11"/>
      <c r="T14386" s="4"/>
      <c r="U14386" s="11"/>
      <c r="V14386" s="4"/>
      <c r="W14386" s="11"/>
      <c r="X14386" s="4"/>
      <c r="Y14386" s="11"/>
      <c r="Z14386" s="4"/>
      <c r="AA14386" s="1" t="s">
        <v>16</v>
      </c>
      <c r="AC14386" s="23" t="s">
        <v>37887</v>
      </c>
      <c r="AD14386" s="23" t="s">
        <v>40440</v>
      </c>
      <c r="AE14386" t="s">
        <v>35399</v>
      </c>
    </row>
    <row r="14387" spans="1:31" ht="15" customHeight="1">
      <c r="A14387" s="1">
        <v>14386</v>
      </c>
      <c r="B14387" s="1" t="s">
        <v>54</v>
      </c>
      <c r="C14387" s="1" t="s">
        <v>17555</v>
      </c>
      <c r="D14387" s="9" t="s">
        <v>3129</v>
      </c>
      <c r="E14387" s="9" t="s">
        <v>40</v>
      </c>
      <c r="F14387" s="9" t="s">
        <v>20919</v>
      </c>
      <c r="G14387" s="17">
        <v>919446046444</v>
      </c>
      <c r="H14387" s="9" t="s">
        <v>20</v>
      </c>
      <c r="I14387" s="1" t="s">
        <v>41</v>
      </c>
      <c r="J14387" s="4" t="s">
        <v>47303</v>
      </c>
      <c r="K14387" s="3" t="s">
        <v>42</v>
      </c>
      <c r="L14387" s="4" t="s">
        <v>47303</v>
      </c>
      <c r="M14387" s="11"/>
      <c r="N14387" s="4"/>
      <c r="O14387" s="11"/>
      <c r="P14387" s="4"/>
      <c r="Q14387" s="11"/>
      <c r="R14387" s="4"/>
      <c r="S14387" s="11"/>
      <c r="T14387" s="4"/>
      <c r="U14387" s="11"/>
      <c r="V14387" s="4"/>
      <c r="W14387" s="11"/>
      <c r="X14387" s="4"/>
      <c r="Y14387" s="11"/>
      <c r="Z14387" s="4"/>
      <c r="AA14387" s="1" t="s">
        <v>16</v>
      </c>
      <c r="AC14387" s="23" t="s">
        <v>37887</v>
      </c>
      <c r="AD14387" s="23" t="s">
        <v>40440</v>
      </c>
      <c r="AE14387" t="s">
        <v>35410</v>
      </c>
    </row>
    <row r="14388" spans="1:31" ht="15" customHeight="1">
      <c r="A14388" s="1">
        <v>14387</v>
      </c>
      <c r="B14388" s="1" t="s">
        <v>54</v>
      </c>
      <c r="C14388" s="1" t="s">
        <v>17567</v>
      </c>
      <c r="D14388" s="9" t="s">
        <v>12109</v>
      </c>
      <c r="E14388" s="9" t="s">
        <v>90</v>
      </c>
      <c r="F14388" s="9" t="s">
        <v>12110</v>
      </c>
      <c r="G14388" s="17">
        <v>91069969449</v>
      </c>
      <c r="H14388" s="9" t="s">
        <v>15</v>
      </c>
      <c r="I14388" s="1" t="s">
        <v>41</v>
      </c>
      <c r="J14388" s="4" t="s">
        <v>47303</v>
      </c>
      <c r="K14388" s="3" t="s">
        <v>17</v>
      </c>
      <c r="L14388" s="4" t="s">
        <v>47303</v>
      </c>
      <c r="M14388" s="4" t="s">
        <v>42</v>
      </c>
      <c r="N14388" s="3" t="str">
        <f t="shared" ref="N14388:N14389" si="598">J14388</f>
        <v>[50 lacs - 75 lacs]</v>
      </c>
      <c r="O14388" s="11"/>
      <c r="P14388" s="4"/>
      <c r="Q14388" s="11"/>
      <c r="R14388" s="4"/>
      <c r="S14388" s="11"/>
      <c r="T14388" s="4"/>
      <c r="U14388" s="11"/>
      <c r="V14388" s="4"/>
      <c r="W14388" s="11"/>
      <c r="X14388" s="4"/>
      <c r="Y14388" s="11"/>
      <c r="Z14388" s="4"/>
      <c r="AA14388" s="1" t="s">
        <v>16</v>
      </c>
      <c r="AC14388" s="23" t="s">
        <v>37887</v>
      </c>
      <c r="AD14388" s="23" t="s">
        <v>40440</v>
      </c>
      <c r="AE14388" t="s">
        <v>35399</v>
      </c>
    </row>
    <row r="14389" spans="1:31" ht="15" customHeight="1">
      <c r="A14389" s="1">
        <v>14388</v>
      </c>
      <c r="B14389" s="1" t="s">
        <v>54</v>
      </c>
      <c r="C14389" s="1" t="s">
        <v>17572</v>
      </c>
      <c r="D14389" s="9" t="s">
        <v>2727</v>
      </c>
      <c r="E14389" s="9" t="s">
        <v>4344</v>
      </c>
      <c r="F14389" s="9" t="s">
        <v>33047</v>
      </c>
      <c r="G14389" s="17">
        <v>919099901966</v>
      </c>
      <c r="H14389" s="9" t="s">
        <v>15</v>
      </c>
      <c r="I14389" s="1" t="s">
        <v>62</v>
      </c>
      <c r="J14389" s="4" t="s">
        <v>47303</v>
      </c>
      <c r="K14389" s="3" t="s">
        <v>17</v>
      </c>
      <c r="L14389" s="4" t="s">
        <v>47303</v>
      </c>
      <c r="M14389" s="4" t="s">
        <v>42</v>
      </c>
      <c r="N14389" s="3" t="str">
        <f t="shared" si="598"/>
        <v>[50 lacs - 75 lacs]</v>
      </c>
      <c r="O14389" s="11"/>
      <c r="P14389" s="4"/>
      <c r="Q14389" s="11"/>
      <c r="R14389" s="4"/>
      <c r="S14389" s="11"/>
      <c r="T14389" s="4"/>
      <c r="U14389" s="11"/>
      <c r="V14389" s="4"/>
      <c r="W14389" s="11"/>
      <c r="X14389" s="4"/>
      <c r="Y14389" s="11"/>
      <c r="Z14389" s="4"/>
      <c r="AA14389" s="1" t="s">
        <v>16</v>
      </c>
      <c r="AC14389" s="23" t="s">
        <v>37887</v>
      </c>
      <c r="AD14389" s="23" t="s">
        <v>40440</v>
      </c>
      <c r="AE14389" t="s">
        <v>35410</v>
      </c>
    </row>
    <row r="14390" spans="1:31" ht="15" customHeight="1">
      <c r="A14390" s="1">
        <v>14389</v>
      </c>
      <c r="B14390" s="1" t="s">
        <v>54</v>
      </c>
      <c r="C14390" s="1" t="s">
        <v>17577</v>
      </c>
      <c r="D14390" s="9" t="s">
        <v>3616</v>
      </c>
      <c r="E14390" s="9" t="s">
        <v>362</v>
      </c>
      <c r="F14390" s="9" t="s">
        <v>29540</v>
      </c>
      <c r="G14390" s="17">
        <v>91944400166</v>
      </c>
      <c r="H14390" s="9" t="s">
        <v>20</v>
      </c>
      <c r="I14390" s="1" t="s">
        <v>9</v>
      </c>
      <c r="J14390" s="4" t="s">
        <v>47303</v>
      </c>
      <c r="K14390" s="11" t="s">
        <v>14136</v>
      </c>
      <c r="L14390" s="4" t="s">
        <v>47303</v>
      </c>
      <c r="M14390" s="11"/>
      <c r="N14390" s="4"/>
      <c r="O14390" s="11"/>
      <c r="P14390" s="4"/>
      <c r="Q14390" s="11"/>
      <c r="R14390" s="4"/>
      <c r="S14390" s="11"/>
      <c r="T14390" s="4"/>
      <c r="U14390" s="11"/>
      <c r="V14390" s="4"/>
      <c r="W14390" s="11"/>
      <c r="X14390" s="4"/>
      <c r="Y14390" s="11"/>
      <c r="Z14390" s="4"/>
      <c r="AA14390" s="1" t="s">
        <v>16</v>
      </c>
      <c r="AC14390" s="23" t="s">
        <v>37887</v>
      </c>
      <c r="AD14390" s="23" t="s">
        <v>40440</v>
      </c>
      <c r="AE14390" t="s">
        <v>35409</v>
      </c>
    </row>
    <row r="14391" spans="1:31" ht="15" customHeight="1">
      <c r="A14391" s="1">
        <v>14390</v>
      </c>
      <c r="B14391" s="1" t="s">
        <v>54</v>
      </c>
      <c r="C14391" s="1" t="s">
        <v>17578</v>
      </c>
      <c r="D14391" s="9" t="s">
        <v>1332</v>
      </c>
      <c r="E14391" s="9" t="s">
        <v>37418</v>
      </c>
      <c r="F14391" s="9" t="s">
        <v>29541</v>
      </c>
      <c r="G14391" s="17">
        <v>9194400646</v>
      </c>
      <c r="H14391" s="9" t="s">
        <v>15</v>
      </c>
      <c r="I14391" s="1" t="s">
        <v>41</v>
      </c>
      <c r="J14391" s="4" t="s">
        <v>47303</v>
      </c>
      <c r="K14391" s="3" t="s">
        <v>42</v>
      </c>
      <c r="L14391" s="4" t="s">
        <v>47303</v>
      </c>
      <c r="M14391" s="4" t="s">
        <v>14136</v>
      </c>
      <c r="N14391" s="3" t="str">
        <f>J14391</f>
        <v>[50 lacs - 75 lacs]</v>
      </c>
      <c r="O14391" s="11"/>
      <c r="P14391" s="4"/>
      <c r="Q14391" s="11"/>
      <c r="R14391" s="4"/>
      <c r="S14391" s="11"/>
      <c r="T14391" s="4"/>
      <c r="U14391" s="11"/>
      <c r="V14391" s="4"/>
      <c r="W14391" s="11"/>
      <c r="X14391" s="4"/>
      <c r="Y14391" s="11"/>
      <c r="Z14391" s="4"/>
      <c r="AA14391" s="1" t="s">
        <v>16</v>
      </c>
      <c r="AC14391" s="23" t="s">
        <v>37887</v>
      </c>
      <c r="AD14391" s="23" t="s">
        <v>40440</v>
      </c>
      <c r="AE14391" t="s">
        <v>35409</v>
      </c>
    </row>
    <row r="14392" spans="1:31" ht="15" customHeight="1">
      <c r="A14392" s="1">
        <v>14391</v>
      </c>
      <c r="B14392" s="1" t="s">
        <v>54</v>
      </c>
      <c r="C14392" s="1" t="s">
        <v>17580</v>
      </c>
      <c r="D14392" s="9" t="s">
        <v>1025</v>
      </c>
      <c r="E14392" s="9" t="s">
        <v>40</v>
      </c>
      <c r="F14392" s="9" t="s">
        <v>29543</v>
      </c>
      <c r="G14392" s="17">
        <v>919664409</v>
      </c>
      <c r="H14392" s="9" t="s">
        <v>8</v>
      </c>
      <c r="I14392" s="1" t="s">
        <v>62</v>
      </c>
      <c r="J14392" s="4" t="s">
        <v>47303</v>
      </c>
      <c r="K14392" s="3" t="s">
        <v>42</v>
      </c>
      <c r="L14392" s="4" t="s">
        <v>47303</v>
      </c>
      <c r="M14392" s="11"/>
      <c r="N14392" s="4"/>
      <c r="O14392" s="11"/>
      <c r="P14392" s="4"/>
      <c r="Q14392" s="11"/>
      <c r="R14392" s="4"/>
      <c r="S14392" s="11"/>
      <c r="T14392" s="4"/>
      <c r="U14392" s="11"/>
      <c r="V14392" s="4"/>
      <c r="W14392" s="11"/>
      <c r="X14392" s="4"/>
      <c r="Y14392" s="11"/>
      <c r="Z14392" s="4"/>
      <c r="AA14392" s="1" t="s">
        <v>16</v>
      </c>
      <c r="AC14392" s="23" t="s">
        <v>37887</v>
      </c>
      <c r="AD14392" s="23" t="s">
        <v>40440</v>
      </c>
      <c r="AE14392" t="s">
        <v>35394</v>
      </c>
    </row>
    <row r="14393" spans="1:31" ht="15" customHeight="1">
      <c r="A14393" s="1">
        <v>14392</v>
      </c>
      <c r="B14393" s="1" t="s">
        <v>54</v>
      </c>
      <c r="C14393" s="1" t="s">
        <v>17585</v>
      </c>
      <c r="D14393" s="9" t="s">
        <v>12471</v>
      </c>
      <c r="E14393" s="9" t="s">
        <v>37419</v>
      </c>
      <c r="F14393" s="9" t="s">
        <v>33049</v>
      </c>
      <c r="G14393" s="17">
        <v>91944664990</v>
      </c>
      <c r="H14393" s="9" t="s">
        <v>8</v>
      </c>
      <c r="I14393" s="1" t="s">
        <v>62</v>
      </c>
      <c r="J14393" s="4" t="s">
        <v>47303</v>
      </c>
      <c r="K14393" s="3" t="s">
        <v>42</v>
      </c>
      <c r="L14393" s="4" t="s">
        <v>47303</v>
      </c>
      <c r="M14393" s="11"/>
      <c r="N14393" s="4"/>
      <c r="O14393" s="11"/>
      <c r="P14393" s="4"/>
      <c r="Q14393" s="11"/>
      <c r="R14393" s="4"/>
      <c r="S14393" s="11"/>
      <c r="T14393" s="4"/>
      <c r="U14393" s="11"/>
      <c r="V14393" s="4"/>
      <c r="W14393" s="11"/>
      <c r="X14393" s="4"/>
      <c r="Y14393" s="11"/>
      <c r="Z14393" s="4"/>
      <c r="AA14393" s="1" t="s">
        <v>11</v>
      </c>
      <c r="AC14393" s="23" t="s">
        <v>37887</v>
      </c>
      <c r="AD14393" s="23" t="s">
        <v>40440</v>
      </c>
      <c r="AE14393" t="s">
        <v>35394</v>
      </c>
    </row>
    <row r="14394" spans="1:31" ht="15" customHeight="1">
      <c r="A14394" s="1">
        <v>14393</v>
      </c>
      <c r="B14394" s="1" t="s">
        <v>54</v>
      </c>
      <c r="C14394" s="1" t="s">
        <v>17588</v>
      </c>
      <c r="D14394" s="9" t="s">
        <v>36387</v>
      </c>
      <c r="E14394" s="9" t="s">
        <v>40</v>
      </c>
      <c r="F14394" s="9" t="s">
        <v>29547</v>
      </c>
      <c r="G14394" s="17">
        <v>91944606994</v>
      </c>
      <c r="H14394" s="9" t="s">
        <v>15</v>
      </c>
      <c r="I14394" s="1" t="s">
        <v>9</v>
      </c>
      <c r="J14394" s="4" t="s">
        <v>47303</v>
      </c>
      <c r="K14394" s="3" t="s">
        <v>17</v>
      </c>
      <c r="L14394" s="4" t="s">
        <v>47303</v>
      </c>
      <c r="M14394" s="11"/>
      <c r="N14394" s="4"/>
      <c r="O14394" s="11"/>
      <c r="P14394" s="4"/>
      <c r="Q14394" s="11"/>
      <c r="R14394" s="4"/>
      <c r="S14394" s="11"/>
      <c r="T14394" s="4"/>
      <c r="U14394" s="11"/>
      <c r="V14394" s="4"/>
      <c r="W14394" s="11"/>
      <c r="X14394" s="4"/>
      <c r="Y14394" s="11"/>
      <c r="Z14394" s="4"/>
      <c r="AA14394" s="1" t="s">
        <v>16</v>
      </c>
      <c r="AC14394" s="23" t="s">
        <v>37887</v>
      </c>
      <c r="AD14394" s="23" t="s">
        <v>40440</v>
      </c>
      <c r="AE14394" t="s">
        <v>35409</v>
      </c>
    </row>
    <row r="14395" spans="1:31" ht="15" customHeight="1">
      <c r="A14395" s="1">
        <v>14394</v>
      </c>
      <c r="B14395" s="1" t="s">
        <v>54</v>
      </c>
      <c r="C14395" s="1" t="s">
        <v>17595</v>
      </c>
      <c r="D14395" s="9" t="s">
        <v>18666</v>
      </c>
      <c r="E14395" s="9" t="s">
        <v>40</v>
      </c>
      <c r="F14395" s="9" t="s">
        <v>35111</v>
      </c>
      <c r="G14395" s="17">
        <v>91999144944</v>
      </c>
      <c r="H14395" s="9" t="s">
        <v>20</v>
      </c>
      <c r="I14395" s="1" t="s">
        <v>62</v>
      </c>
      <c r="J14395" s="4" t="s">
        <v>47303</v>
      </c>
      <c r="K14395" s="3" t="s">
        <v>42</v>
      </c>
      <c r="L14395" s="4" t="s">
        <v>47303</v>
      </c>
      <c r="M14395" s="11"/>
      <c r="N14395" s="4"/>
      <c r="O14395" s="11"/>
      <c r="P14395" s="4"/>
      <c r="Q14395" s="11"/>
      <c r="R14395" s="4"/>
      <c r="S14395" s="11"/>
      <c r="T14395" s="4"/>
      <c r="U14395" s="11"/>
      <c r="V14395" s="4"/>
      <c r="W14395" s="11"/>
      <c r="X14395" s="4"/>
      <c r="Y14395" s="11"/>
      <c r="Z14395" s="4"/>
      <c r="AA14395" s="1" t="s">
        <v>11</v>
      </c>
      <c r="AC14395" s="23" t="s">
        <v>37887</v>
      </c>
      <c r="AD14395" s="23" t="s">
        <v>40440</v>
      </c>
      <c r="AE14395" t="s">
        <v>35410</v>
      </c>
    </row>
    <row r="14396" spans="1:31" ht="15" customHeight="1">
      <c r="A14396" s="1">
        <v>14395</v>
      </c>
      <c r="B14396" s="1" t="s">
        <v>54</v>
      </c>
      <c r="C14396" s="1" t="s">
        <v>17596</v>
      </c>
      <c r="D14396" s="9" t="s">
        <v>382</v>
      </c>
      <c r="E14396" s="9" t="s">
        <v>139</v>
      </c>
      <c r="F14396" s="9" t="s">
        <v>29553</v>
      </c>
      <c r="G14396" s="17">
        <v>919946449149</v>
      </c>
      <c r="H14396" s="9" t="s">
        <v>15</v>
      </c>
      <c r="I14396" s="1" t="s">
        <v>62</v>
      </c>
      <c r="J14396" s="4" t="s">
        <v>47303</v>
      </c>
      <c r="K14396" s="3" t="s">
        <v>42</v>
      </c>
      <c r="L14396" s="4" t="s">
        <v>47303</v>
      </c>
      <c r="M14396" s="11"/>
      <c r="N14396" s="4"/>
      <c r="O14396" s="11"/>
      <c r="P14396" s="4"/>
      <c r="Q14396" s="11"/>
      <c r="R14396" s="4"/>
      <c r="S14396" s="11"/>
      <c r="T14396" s="4"/>
      <c r="U14396" s="11"/>
      <c r="V14396" s="4"/>
      <c r="W14396" s="11"/>
      <c r="X14396" s="4"/>
      <c r="Y14396" s="11"/>
      <c r="Z14396" s="4"/>
      <c r="AA14396" s="1" t="s">
        <v>16</v>
      </c>
      <c r="AC14396" s="23" t="s">
        <v>37887</v>
      </c>
      <c r="AD14396" s="23" t="s">
        <v>40440</v>
      </c>
      <c r="AE14396" t="s">
        <v>35409</v>
      </c>
    </row>
    <row r="14397" spans="1:31" ht="15" customHeight="1">
      <c r="A14397" s="1">
        <v>14396</v>
      </c>
      <c r="B14397" s="1" t="s">
        <v>54</v>
      </c>
      <c r="C14397" s="1" t="s">
        <v>17600</v>
      </c>
      <c r="D14397" s="9" t="s">
        <v>917</v>
      </c>
      <c r="E14397" s="9" t="s">
        <v>14020</v>
      </c>
      <c r="F14397" s="9" t="s">
        <v>29556</v>
      </c>
      <c r="G14397" s="17">
        <v>919904444116</v>
      </c>
      <c r="H14397" s="9" t="s">
        <v>8</v>
      </c>
      <c r="I14397" s="1" t="s">
        <v>9</v>
      </c>
      <c r="J14397" s="4" t="s">
        <v>47303</v>
      </c>
      <c r="K14397" s="3" t="s">
        <v>42</v>
      </c>
      <c r="L14397" s="4" t="s">
        <v>47303</v>
      </c>
      <c r="M14397" s="11"/>
      <c r="N14397" s="4"/>
      <c r="O14397" s="11"/>
      <c r="P14397" s="4"/>
      <c r="Q14397" s="11"/>
      <c r="R14397" s="4"/>
      <c r="S14397" s="11"/>
      <c r="T14397" s="4"/>
      <c r="U14397" s="11"/>
      <c r="V14397" s="4"/>
      <c r="W14397" s="11"/>
      <c r="X14397" s="4"/>
      <c r="Y14397" s="11"/>
      <c r="Z14397" s="4"/>
      <c r="AA14397" s="1" t="s">
        <v>11</v>
      </c>
      <c r="AC14397" s="23" t="s">
        <v>37887</v>
      </c>
      <c r="AD14397" s="23" t="s">
        <v>40440</v>
      </c>
      <c r="AE14397" t="s">
        <v>35394</v>
      </c>
    </row>
    <row r="14398" spans="1:31" ht="15" customHeight="1">
      <c r="A14398" s="1">
        <v>14397</v>
      </c>
      <c r="B14398" s="1" t="s">
        <v>54</v>
      </c>
      <c r="C14398" s="1" t="s">
        <v>17605</v>
      </c>
      <c r="D14398" s="9" t="s">
        <v>1501</v>
      </c>
      <c r="E14398" s="9" t="s">
        <v>8384</v>
      </c>
      <c r="F14398" s="9" t="s">
        <v>29559</v>
      </c>
      <c r="G14398" s="17">
        <v>919909009464</v>
      </c>
      <c r="H14398" s="9" t="s">
        <v>15</v>
      </c>
      <c r="I14398" s="1" t="s">
        <v>9</v>
      </c>
      <c r="J14398" s="4" t="s">
        <v>47303</v>
      </c>
      <c r="K14398" s="3" t="s">
        <v>42</v>
      </c>
      <c r="L14398" s="4" t="s">
        <v>47303</v>
      </c>
      <c r="M14398" s="11"/>
      <c r="N14398" s="4"/>
      <c r="O14398" s="11"/>
      <c r="P14398" s="4"/>
      <c r="Q14398" s="11"/>
      <c r="R14398" s="4"/>
      <c r="S14398" s="11"/>
      <c r="T14398" s="4"/>
      <c r="U14398" s="11"/>
      <c r="V14398" s="4"/>
      <c r="W14398" s="11"/>
      <c r="X14398" s="4"/>
      <c r="Y14398" s="11"/>
      <c r="Z14398" s="4"/>
      <c r="AA14398" s="1" t="s">
        <v>16</v>
      </c>
      <c r="AC14398" s="23" t="s">
        <v>37887</v>
      </c>
      <c r="AD14398" s="23" t="s">
        <v>40440</v>
      </c>
      <c r="AE14398" t="s">
        <v>35394</v>
      </c>
    </row>
    <row r="14399" spans="1:31" ht="15" customHeight="1">
      <c r="A14399" s="1">
        <v>14398</v>
      </c>
      <c r="B14399" s="1" t="s">
        <v>54</v>
      </c>
      <c r="C14399" s="1" t="s">
        <v>17607</v>
      </c>
      <c r="D14399" s="9" t="s">
        <v>951</v>
      </c>
      <c r="E14399" s="9" t="s">
        <v>328</v>
      </c>
      <c r="F14399" s="9" t="s">
        <v>29561</v>
      </c>
      <c r="G14399" s="17">
        <v>91949904196</v>
      </c>
      <c r="H14399" s="9" t="s">
        <v>37</v>
      </c>
      <c r="I14399" s="1" t="s">
        <v>62</v>
      </c>
      <c r="J14399" s="4" t="s">
        <v>47303</v>
      </c>
      <c r="K14399" s="3" t="s">
        <v>42</v>
      </c>
      <c r="L14399" s="4" t="s">
        <v>47303</v>
      </c>
      <c r="M14399" s="11"/>
      <c r="N14399" s="4"/>
      <c r="O14399" s="11"/>
      <c r="P14399" s="4"/>
      <c r="Q14399" s="11"/>
      <c r="R14399" s="4"/>
      <c r="S14399" s="11"/>
      <c r="T14399" s="4"/>
      <c r="U14399" s="11"/>
      <c r="V14399" s="4"/>
      <c r="W14399" s="11"/>
      <c r="X14399" s="4"/>
      <c r="Y14399" s="11"/>
      <c r="Z14399" s="4"/>
      <c r="AA14399" s="1" t="s">
        <v>16</v>
      </c>
      <c r="AC14399" s="23" t="s">
        <v>37887</v>
      </c>
      <c r="AD14399" s="23" t="s">
        <v>40440</v>
      </c>
      <c r="AE14399" t="s">
        <v>35394</v>
      </c>
    </row>
    <row r="14400" spans="1:31" ht="15" customHeight="1">
      <c r="A14400" s="1">
        <v>14399</v>
      </c>
      <c r="B14400" s="1" t="s">
        <v>54</v>
      </c>
      <c r="C14400" s="1" t="s">
        <v>17609</v>
      </c>
      <c r="D14400" s="9" t="s">
        <v>1538</v>
      </c>
      <c r="E14400" s="9" t="s">
        <v>139</v>
      </c>
      <c r="F14400" s="9" t="s">
        <v>29563</v>
      </c>
      <c r="G14400" s="17">
        <v>9199914491</v>
      </c>
      <c r="H14400" s="9" t="s">
        <v>20</v>
      </c>
      <c r="I14400" s="1" t="s">
        <v>41</v>
      </c>
      <c r="J14400" s="4" t="s">
        <v>47303</v>
      </c>
      <c r="K14400" s="3" t="s">
        <v>42</v>
      </c>
      <c r="L14400" s="4" t="s">
        <v>47303</v>
      </c>
      <c r="M14400" s="11"/>
      <c r="N14400" s="4"/>
      <c r="O14400" s="11"/>
      <c r="P14400" s="4"/>
      <c r="Q14400" s="11"/>
      <c r="R14400" s="4"/>
      <c r="S14400" s="11"/>
      <c r="T14400" s="4"/>
      <c r="U14400" s="11"/>
      <c r="V14400" s="4"/>
      <c r="W14400" s="11"/>
      <c r="X14400" s="4"/>
      <c r="Y14400" s="11"/>
      <c r="Z14400" s="4"/>
      <c r="AA14400" s="1" t="s">
        <v>11</v>
      </c>
      <c r="AC14400" s="23" t="s">
        <v>37887</v>
      </c>
      <c r="AD14400" s="23" t="s">
        <v>40440</v>
      </c>
      <c r="AE14400" t="s">
        <v>35394</v>
      </c>
    </row>
    <row r="14401" spans="1:31" ht="15" customHeight="1">
      <c r="A14401" s="1">
        <v>14400</v>
      </c>
      <c r="B14401" s="1" t="s">
        <v>54</v>
      </c>
      <c r="C14401" s="1" t="s">
        <v>17610</v>
      </c>
      <c r="D14401" s="9" t="s">
        <v>620</v>
      </c>
      <c r="E14401" s="9" t="s">
        <v>680</v>
      </c>
      <c r="F14401" s="9" t="s">
        <v>33052</v>
      </c>
      <c r="G14401" s="17">
        <v>914401044941</v>
      </c>
      <c r="H14401" s="9" t="s">
        <v>20</v>
      </c>
      <c r="I14401" s="1" t="s">
        <v>62</v>
      </c>
      <c r="J14401" s="4" t="s">
        <v>47303</v>
      </c>
      <c r="K14401" s="3" t="s">
        <v>17</v>
      </c>
      <c r="L14401" s="4" t="s">
        <v>47303</v>
      </c>
      <c r="M14401" s="4" t="s">
        <v>42</v>
      </c>
      <c r="N14401" s="3" t="str">
        <f t="shared" ref="N14401:N14402" si="599">J14401</f>
        <v>[50 lacs - 75 lacs]</v>
      </c>
      <c r="O14401" s="11"/>
      <c r="P14401" s="4"/>
      <c r="Q14401" s="11"/>
      <c r="R14401" s="4"/>
      <c r="S14401" s="11"/>
      <c r="T14401" s="4"/>
      <c r="U14401" s="11"/>
      <c r="V14401" s="4"/>
      <c r="W14401" s="11"/>
      <c r="X14401" s="4"/>
      <c r="Y14401" s="11"/>
      <c r="Z14401" s="4"/>
      <c r="AA14401" s="1" t="s">
        <v>16</v>
      </c>
      <c r="AC14401" s="23" t="s">
        <v>37887</v>
      </c>
      <c r="AD14401" s="23" t="s">
        <v>40440</v>
      </c>
      <c r="AE14401" t="s">
        <v>35409</v>
      </c>
    </row>
    <row r="14402" spans="1:31" ht="15" customHeight="1">
      <c r="A14402" s="1">
        <v>14401</v>
      </c>
      <c r="B14402" s="1" t="s">
        <v>54</v>
      </c>
      <c r="C14402" s="1" t="s">
        <v>17611</v>
      </c>
      <c r="D14402" s="9" t="s">
        <v>4247</v>
      </c>
      <c r="E14402" s="9" t="s">
        <v>5667</v>
      </c>
      <c r="F14402" s="9" t="s">
        <v>35113</v>
      </c>
      <c r="G14402" s="17">
        <v>919944499</v>
      </c>
      <c r="H14402" s="9" t="s">
        <v>8</v>
      </c>
      <c r="I14402" s="1" t="s">
        <v>9</v>
      </c>
      <c r="J14402" s="4" t="s">
        <v>47303</v>
      </c>
      <c r="K14402" s="3" t="s">
        <v>42</v>
      </c>
      <c r="L14402" s="4" t="s">
        <v>47303</v>
      </c>
      <c r="M14402" s="4" t="s">
        <v>14136</v>
      </c>
      <c r="N14402" s="3" t="str">
        <f t="shared" si="599"/>
        <v>[50 lacs - 75 lacs]</v>
      </c>
      <c r="O14402" s="4" t="s">
        <v>14137</v>
      </c>
      <c r="P14402" s="3" t="s">
        <v>47303</v>
      </c>
      <c r="Q14402" s="11"/>
      <c r="R14402" s="4"/>
      <c r="S14402" s="11"/>
      <c r="T14402" s="4"/>
      <c r="U14402" s="11"/>
      <c r="V14402" s="4"/>
      <c r="W14402" s="11"/>
      <c r="X14402" s="4"/>
      <c r="Y14402" s="11"/>
      <c r="Z14402" s="4"/>
      <c r="AA14402" s="1" t="s">
        <v>11</v>
      </c>
      <c r="AC14402" s="23" t="s">
        <v>37887</v>
      </c>
      <c r="AD14402" s="23" t="s">
        <v>40440</v>
      </c>
      <c r="AE14402" t="s">
        <v>35409</v>
      </c>
    </row>
    <row r="14403" spans="1:31" ht="15" customHeight="1">
      <c r="A14403" s="1">
        <v>14402</v>
      </c>
      <c r="B14403" s="1" t="s">
        <v>54</v>
      </c>
      <c r="C14403" s="1" t="s">
        <v>17614</v>
      </c>
      <c r="D14403" s="9" t="s">
        <v>1857</v>
      </c>
      <c r="E14403" s="9" t="s">
        <v>16397</v>
      </c>
      <c r="F14403" s="9" t="s">
        <v>29565</v>
      </c>
      <c r="G14403" s="17">
        <v>919446616046</v>
      </c>
      <c r="H14403" s="9" t="s">
        <v>20</v>
      </c>
      <c r="I14403" s="1" t="s">
        <v>62</v>
      </c>
      <c r="J14403" s="4" t="s">
        <v>47303</v>
      </c>
      <c r="K14403" s="3" t="s">
        <v>17</v>
      </c>
      <c r="L14403" s="4" t="s">
        <v>47303</v>
      </c>
      <c r="M14403" s="11"/>
      <c r="N14403" s="4"/>
      <c r="O14403" s="11"/>
      <c r="P14403" s="4"/>
      <c r="Q14403" s="11"/>
      <c r="R14403" s="4"/>
      <c r="S14403" s="11"/>
      <c r="T14403" s="4"/>
      <c r="U14403" s="11"/>
      <c r="V14403" s="4"/>
      <c r="W14403" s="11"/>
      <c r="X14403" s="4"/>
      <c r="Y14403" s="11"/>
      <c r="Z14403" s="4"/>
      <c r="AA14403" s="1" t="s">
        <v>16</v>
      </c>
      <c r="AC14403" s="23" t="s">
        <v>37887</v>
      </c>
      <c r="AD14403" s="23" t="s">
        <v>40440</v>
      </c>
      <c r="AE14403" t="s">
        <v>35409</v>
      </c>
    </row>
    <row r="14404" spans="1:31" ht="15" customHeight="1">
      <c r="A14404" s="1">
        <v>14403</v>
      </c>
      <c r="B14404" s="1" t="s">
        <v>54</v>
      </c>
      <c r="C14404" s="1" t="s">
        <v>17615</v>
      </c>
      <c r="D14404" s="9" t="s">
        <v>522</v>
      </c>
      <c r="E14404" s="9" t="s">
        <v>36819</v>
      </c>
      <c r="F14404" s="9" t="s">
        <v>29566</v>
      </c>
      <c r="G14404" s="17">
        <v>919414946</v>
      </c>
      <c r="H14404" s="9" t="s">
        <v>8</v>
      </c>
      <c r="I14404" s="1" t="s">
        <v>62</v>
      </c>
      <c r="J14404" s="4" t="s">
        <v>47303</v>
      </c>
      <c r="K14404" s="3" t="s">
        <v>17</v>
      </c>
      <c r="L14404" s="4" t="s">
        <v>47303</v>
      </c>
      <c r="M14404" s="11"/>
      <c r="N14404" s="4"/>
      <c r="O14404" s="11"/>
      <c r="P14404" s="4"/>
      <c r="Q14404" s="11"/>
      <c r="R14404" s="4"/>
      <c r="S14404" s="11"/>
      <c r="T14404" s="4"/>
      <c r="U14404" s="11"/>
      <c r="V14404" s="4"/>
      <c r="W14404" s="11"/>
      <c r="X14404" s="4"/>
      <c r="Y14404" s="11"/>
      <c r="Z14404" s="4"/>
      <c r="AA14404" s="1" t="s">
        <v>11</v>
      </c>
      <c r="AC14404" s="23" t="s">
        <v>37887</v>
      </c>
      <c r="AD14404" s="23" t="s">
        <v>40440</v>
      </c>
      <c r="AE14404" t="s">
        <v>35399</v>
      </c>
    </row>
    <row r="14405" spans="1:31" ht="15" customHeight="1">
      <c r="A14405" s="1">
        <v>14404</v>
      </c>
      <c r="B14405" s="1" t="s">
        <v>54</v>
      </c>
      <c r="C14405" s="1" t="s">
        <v>17616</v>
      </c>
      <c r="D14405" s="9" t="s">
        <v>280</v>
      </c>
      <c r="E14405" s="9" t="s">
        <v>217</v>
      </c>
      <c r="F14405" s="9" t="s">
        <v>33053</v>
      </c>
      <c r="G14405" s="17">
        <v>91909904991</v>
      </c>
      <c r="H14405" s="9" t="s">
        <v>8</v>
      </c>
      <c r="I14405" s="1" t="s">
        <v>9</v>
      </c>
      <c r="J14405" s="4" t="s">
        <v>47303</v>
      </c>
      <c r="K14405" s="3" t="s">
        <v>17</v>
      </c>
      <c r="L14405" s="4" t="s">
        <v>47303</v>
      </c>
      <c r="M14405" s="4" t="s">
        <v>42</v>
      </c>
      <c r="N14405" s="3" t="str">
        <f>J14405</f>
        <v>[50 lacs - 75 lacs]</v>
      </c>
      <c r="O14405" s="11"/>
      <c r="P14405" s="4"/>
      <c r="Q14405" s="11"/>
      <c r="R14405" s="4"/>
      <c r="S14405" s="11"/>
      <c r="T14405" s="4"/>
      <c r="U14405" s="11"/>
      <c r="V14405" s="4"/>
      <c r="W14405" s="11"/>
      <c r="X14405" s="4"/>
      <c r="Y14405" s="11"/>
      <c r="Z14405" s="4"/>
      <c r="AA14405" s="1" t="s">
        <v>16</v>
      </c>
      <c r="AC14405" s="23" t="s">
        <v>37887</v>
      </c>
      <c r="AD14405" s="23" t="s">
        <v>40440</v>
      </c>
      <c r="AE14405" t="s">
        <v>35394</v>
      </c>
    </row>
    <row r="14406" spans="1:31" ht="15" customHeight="1">
      <c r="A14406" s="1">
        <v>14405</v>
      </c>
      <c r="B14406" s="1" t="s">
        <v>54</v>
      </c>
      <c r="C14406" s="1" t="s">
        <v>17618</v>
      </c>
      <c r="D14406" s="9" t="s">
        <v>662</v>
      </c>
      <c r="E14406" s="9" t="s">
        <v>139</v>
      </c>
      <c r="F14406" s="9" t="s">
        <v>21260</v>
      </c>
      <c r="G14406" s="17">
        <v>91600494649</v>
      </c>
      <c r="H14406" s="9" t="s">
        <v>37</v>
      </c>
      <c r="I14406" s="1" t="s">
        <v>62</v>
      </c>
      <c r="J14406" s="4" t="s">
        <v>47303</v>
      </c>
      <c r="K14406" s="11" t="s">
        <v>14136</v>
      </c>
      <c r="L14406" s="4" t="s">
        <v>47303</v>
      </c>
      <c r="M14406" s="11"/>
      <c r="N14406" s="4"/>
      <c r="O14406" s="11"/>
      <c r="P14406" s="4"/>
      <c r="Q14406" s="11"/>
      <c r="R14406" s="4"/>
      <c r="S14406" s="11"/>
      <c r="T14406" s="4"/>
      <c r="U14406" s="11"/>
      <c r="V14406" s="4"/>
      <c r="W14406" s="11"/>
      <c r="X14406" s="4"/>
      <c r="Y14406" s="11"/>
      <c r="Z14406" s="4"/>
      <c r="AA14406" s="1" t="s">
        <v>16</v>
      </c>
      <c r="AC14406" s="23" t="s">
        <v>37887</v>
      </c>
      <c r="AD14406" s="23" t="s">
        <v>40440</v>
      </c>
      <c r="AE14406" t="s">
        <v>35399</v>
      </c>
    </row>
    <row r="14407" spans="1:31" ht="15" customHeight="1">
      <c r="A14407" s="1">
        <v>14406</v>
      </c>
      <c r="B14407" s="1" t="s">
        <v>54</v>
      </c>
      <c r="C14407" s="1" t="s">
        <v>17621</v>
      </c>
      <c r="D14407" s="9" t="s">
        <v>463</v>
      </c>
      <c r="E14407" s="9" t="s">
        <v>37420</v>
      </c>
      <c r="F14407" s="9" t="s">
        <v>29569</v>
      </c>
      <c r="G14407" s="17">
        <v>91949406604</v>
      </c>
      <c r="H14407" s="9" t="s">
        <v>8</v>
      </c>
      <c r="I14407" s="1" t="s">
        <v>41</v>
      </c>
      <c r="J14407" s="4" t="s">
        <v>47303</v>
      </c>
      <c r="K14407" s="3" t="s">
        <v>42</v>
      </c>
      <c r="L14407" s="4" t="s">
        <v>47303</v>
      </c>
      <c r="M14407" s="11"/>
      <c r="N14407" s="4"/>
      <c r="O14407" s="11"/>
      <c r="P14407" s="4"/>
      <c r="Q14407" s="11"/>
      <c r="R14407" s="4"/>
      <c r="S14407" s="11"/>
      <c r="T14407" s="4"/>
      <c r="U14407" s="11"/>
      <c r="V14407" s="4"/>
      <c r="W14407" s="11"/>
      <c r="X14407" s="4"/>
      <c r="Y14407" s="11"/>
      <c r="Z14407" s="4"/>
      <c r="AA14407" s="1" t="s">
        <v>11</v>
      </c>
      <c r="AC14407" s="23" t="s">
        <v>37887</v>
      </c>
      <c r="AD14407" s="23" t="s">
        <v>40440</v>
      </c>
      <c r="AE14407" t="s">
        <v>35409</v>
      </c>
    </row>
    <row r="14408" spans="1:31" ht="15" customHeight="1">
      <c r="A14408" s="1">
        <v>14407</v>
      </c>
      <c r="B14408" s="1" t="s">
        <v>54</v>
      </c>
      <c r="C14408" s="1" t="s">
        <v>17625</v>
      </c>
      <c r="D14408" s="9" t="s">
        <v>36287</v>
      </c>
      <c r="E14408" s="9" t="s">
        <v>139</v>
      </c>
      <c r="F14408" s="9" t="s">
        <v>29571</v>
      </c>
      <c r="G14408" s="17">
        <v>91644060644</v>
      </c>
      <c r="H14408" s="9" t="s">
        <v>20</v>
      </c>
      <c r="I14408" s="1" t="s">
        <v>41</v>
      </c>
      <c r="J14408" s="4" t="s">
        <v>47303</v>
      </c>
      <c r="K14408" s="3" t="s">
        <v>42</v>
      </c>
      <c r="L14408" s="4" t="s">
        <v>47303</v>
      </c>
      <c r="M14408" s="11"/>
      <c r="N14408" s="4"/>
      <c r="O14408" s="11"/>
      <c r="P14408" s="4"/>
      <c r="Q14408" s="11"/>
      <c r="R14408" s="4"/>
      <c r="S14408" s="11"/>
      <c r="T14408" s="4"/>
      <c r="U14408" s="11"/>
      <c r="V14408" s="4"/>
      <c r="W14408" s="11"/>
      <c r="X14408" s="4"/>
      <c r="Y14408" s="11"/>
      <c r="Z14408" s="4"/>
      <c r="AA14408" s="1" t="s">
        <v>11</v>
      </c>
      <c r="AC14408" s="23" t="s">
        <v>37887</v>
      </c>
      <c r="AD14408" s="23" t="s">
        <v>40440</v>
      </c>
      <c r="AE14408" t="s">
        <v>35394</v>
      </c>
    </row>
    <row r="14409" spans="1:31" ht="15" customHeight="1">
      <c r="A14409" s="1">
        <v>14408</v>
      </c>
      <c r="B14409" s="1" t="s">
        <v>54</v>
      </c>
      <c r="C14409" s="1" t="s">
        <v>17627</v>
      </c>
      <c r="D14409" s="9" t="s">
        <v>1250</v>
      </c>
      <c r="E14409" s="9" t="s">
        <v>102</v>
      </c>
      <c r="F14409" s="9" t="s">
        <v>16400</v>
      </c>
      <c r="G14409" s="17">
        <v>9106964690</v>
      </c>
      <c r="H14409" s="9" t="s">
        <v>20</v>
      </c>
      <c r="I14409" s="1" t="s">
        <v>62</v>
      </c>
      <c r="J14409" s="4" t="s">
        <v>47303</v>
      </c>
      <c r="K14409" s="3" t="s">
        <v>17</v>
      </c>
      <c r="L14409" s="4" t="s">
        <v>47303</v>
      </c>
      <c r="M14409" s="11"/>
      <c r="N14409" s="4"/>
      <c r="O14409" s="11"/>
      <c r="P14409" s="4"/>
      <c r="Q14409" s="11"/>
      <c r="R14409" s="4"/>
      <c r="S14409" s="11"/>
      <c r="T14409" s="4"/>
      <c r="U14409" s="11"/>
      <c r="V14409" s="4"/>
      <c r="W14409" s="11"/>
      <c r="X14409" s="4"/>
      <c r="Y14409" s="11"/>
      <c r="Z14409" s="4"/>
      <c r="AA14409" s="1" t="s">
        <v>16</v>
      </c>
      <c r="AC14409" s="23" t="s">
        <v>37887</v>
      </c>
      <c r="AD14409" s="23" t="s">
        <v>40440</v>
      </c>
      <c r="AE14409" t="s">
        <v>35399</v>
      </c>
    </row>
    <row r="14410" spans="1:31" ht="15" customHeight="1">
      <c r="A14410" s="1">
        <v>14409</v>
      </c>
      <c r="B14410" s="1" t="s">
        <v>54</v>
      </c>
      <c r="C14410" s="1" t="s">
        <v>17630</v>
      </c>
      <c r="D14410" s="9" t="s">
        <v>216</v>
      </c>
      <c r="E14410" s="9" t="s">
        <v>139</v>
      </c>
      <c r="F14410" s="9" t="s">
        <v>35115</v>
      </c>
      <c r="G14410" s="17">
        <v>919444611461</v>
      </c>
      <c r="H14410" s="9" t="s">
        <v>20</v>
      </c>
      <c r="I14410" s="1" t="s">
        <v>62</v>
      </c>
      <c r="J14410" s="4" t="s">
        <v>47303</v>
      </c>
      <c r="K14410" s="3" t="s">
        <v>42</v>
      </c>
      <c r="L14410" s="4" t="s">
        <v>47303</v>
      </c>
      <c r="M14410" s="4" t="s">
        <v>14136</v>
      </c>
      <c r="N14410" s="3" t="str">
        <f>J14410</f>
        <v>[50 lacs - 75 lacs]</v>
      </c>
      <c r="O14410" s="11"/>
      <c r="P14410" s="4"/>
      <c r="Q14410" s="11"/>
      <c r="R14410" s="4"/>
      <c r="S14410" s="11"/>
      <c r="T14410" s="4"/>
      <c r="U14410" s="11"/>
      <c r="V14410" s="4"/>
      <c r="W14410" s="11"/>
      <c r="X14410" s="4"/>
      <c r="Y14410" s="11"/>
      <c r="Z14410" s="4"/>
      <c r="AA14410" s="1" t="s">
        <v>16</v>
      </c>
      <c r="AC14410" s="23" t="s">
        <v>37887</v>
      </c>
      <c r="AD14410" s="23" t="s">
        <v>40440</v>
      </c>
      <c r="AE14410" t="s">
        <v>35409</v>
      </c>
    </row>
    <row r="14411" spans="1:31" ht="15" customHeight="1">
      <c r="A14411" s="1">
        <v>14410</v>
      </c>
      <c r="B14411" s="1" t="s">
        <v>54</v>
      </c>
      <c r="C14411" s="1" t="s">
        <v>17636</v>
      </c>
      <c r="D14411" s="9" t="s">
        <v>1636</v>
      </c>
      <c r="E14411" s="9" t="s">
        <v>139</v>
      </c>
      <c r="F14411" s="9" t="s">
        <v>20966</v>
      </c>
      <c r="G14411" s="17">
        <v>919446016911</v>
      </c>
      <c r="H14411" s="9" t="s">
        <v>8</v>
      </c>
      <c r="I14411" s="1" t="s">
        <v>41</v>
      </c>
      <c r="J14411" s="4" t="s">
        <v>47303</v>
      </c>
      <c r="K14411" s="3" t="s">
        <v>42</v>
      </c>
      <c r="L14411" s="4" t="s">
        <v>47303</v>
      </c>
      <c r="M14411" s="11"/>
      <c r="N14411" s="4"/>
      <c r="O14411" s="11"/>
      <c r="P14411" s="4"/>
      <c r="Q14411" s="11"/>
      <c r="R14411" s="4"/>
      <c r="S14411" s="11"/>
      <c r="T14411" s="4"/>
      <c r="U14411" s="11"/>
      <c r="V14411" s="4"/>
      <c r="W14411" s="11"/>
      <c r="X14411" s="4"/>
      <c r="Y14411" s="11"/>
      <c r="Z14411" s="4"/>
      <c r="AA14411" s="1" t="s">
        <v>16</v>
      </c>
      <c r="AC14411" s="23" t="s">
        <v>37887</v>
      </c>
      <c r="AD14411" s="23" t="s">
        <v>40440</v>
      </c>
      <c r="AE14411" t="s">
        <v>35399</v>
      </c>
    </row>
    <row r="14412" spans="1:31" ht="15" customHeight="1">
      <c r="A14412" s="1">
        <v>14411</v>
      </c>
      <c r="B14412" s="1" t="s">
        <v>54</v>
      </c>
      <c r="C14412" s="1" t="s">
        <v>17640</v>
      </c>
      <c r="D14412" s="9" t="s">
        <v>2921</v>
      </c>
      <c r="E14412" s="9" t="s">
        <v>506</v>
      </c>
      <c r="F14412" s="9" t="s">
        <v>20925</v>
      </c>
      <c r="G14412" s="17">
        <v>919444669609</v>
      </c>
      <c r="H14412" s="9" t="s">
        <v>132</v>
      </c>
      <c r="I14412" s="1" t="s">
        <v>9</v>
      </c>
      <c r="J14412" s="4" t="s">
        <v>47303</v>
      </c>
      <c r="K14412" s="3" t="s">
        <v>213</v>
      </c>
      <c r="L14412" s="4" t="s">
        <v>47303</v>
      </c>
      <c r="M14412" s="4" t="s">
        <v>17</v>
      </c>
      <c r="N14412" s="3" t="str">
        <f>J14412</f>
        <v>[50 lacs - 75 lacs]</v>
      </c>
      <c r="O14412" s="11"/>
      <c r="P14412" s="4"/>
      <c r="Q14412" s="11"/>
      <c r="R14412" s="4"/>
      <c r="S14412" s="11"/>
      <c r="T14412" s="4"/>
      <c r="U14412" s="11"/>
      <c r="V14412" s="4"/>
      <c r="W14412" s="11"/>
      <c r="X14412" s="4"/>
      <c r="Y14412" s="11"/>
      <c r="Z14412" s="4"/>
      <c r="AA14412" s="1" t="s">
        <v>16</v>
      </c>
      <c r="AC14412" s="23" t="s">
        <v>37887</v>
      </c>
      <c r="AD14412" s="23" t="s">
        <v>40440</v>
      </c>
      <c r="AE14412" t="s">
        <v>35409</v>
      </c>
    </row>
    <row r="14413" spans="1:31" ht="15" customHeight="1">
      <c r="A14413" s="1">
        <v>14412</v>
      </c>
      <c r="B14413" s="1" t="s">
        <v>54</v>
      </c>
      <c r="C14413" s="1" t="s">
        <v>17641</v>
      </c>
      <c r="D14413" s="9" t="s">
        <v>1025</v>
      </c>
      <c r="E14413" s="9" t="s">
        <v>7793</v>
      </c>
      <c r="F14413" s="9" t="s">
        <v>29579</v>
      </c>
      <c r="G14413" s="17">
        <v>91041966696</v>
      </c>
      <c r="H14413" s="9" t="s">
        <v>20</v>
      </c>
      <c r="I14413" s="1" t="s">
        <v>62</v>
      </c>
      <c r="J14413" s="4" t="s">
        <v>47303</v>
      </c>
      <c r="K14413" s="3" t="s">
        <v>42</v>
      </c>
      <c r="L14413" s="4" t="s">
        <v>47303</v>
      </c>
      <c r="M14413" s="11"/>
      <c r="N14413" s="4"/>
      <c r="O14413" s="11"/>
      <c r="P14413" s="4"/>
      <c r="Q14413" s="11"/>
      <c r="R14413" s="4"/>
      <c r="S14413" s="11"/>
      <c r="T14413" s="4"/>
      <c r="U14413" s="11"/>
      <c r="V14413" s="4"/>
      <c r="W14413" s="11"/>
      <c r="X14413" s="4"/>
      <c r="Y14413" s="11"/>
      <c r="Z14413" s="4"/>
      <c r="AA14413" s="1" t="s">
        <v>16</v>
      </c>
      <c r="AC14413" s="23" t="s">
        <v>37887</v>
      </c>
      <c r="AD14413" s="23" t="s">
        <v>40440</v>
      </c>
      <c r="AE14413" t="s">
        <v>35394</v>
      </c>
    </row>
    <row r="14414" spans="1:31" ht="15" customHeight="1">
      <c r="A14414" s="1">
        <v>14413</v>
      </c>
      <c r="B14414" s="1" t="s">
        <v>54</v>
      </c>
      <c r="C14414" s="1" t="s">
        <v>17642</v>
      </c>
      <c r="D14414" s="9" t="s">
        <v>361</v>
      </c>
      <c r="E14414" s="9" t="s">
        <v>553</v>
      </c>
      <c r="F14414" s="9" t="s">
        <v>35117</v>
      </c>
      <c r="G14414" s="17">
        <v>91411110914</v>
      </c>
      <c r="H14414" s="9" t="s">
        <v>20</v>
      </c>
      <c r="I14414" s="1" t="s">
        <v>62</v>
      </c>
      <c r="J14414" s="4" t="s">
        <v>47303</v>
      </c>
      <c r="K14414" s="3" t="s">
        <v>42</v>
      </c>
      <c r="L14414" s="4" t="s">
        <v>47303</v>
      </c>
      <c r="M14414" s="11"/>
      <c r="N14414" s="4"/>
      <c r="O14414" s="11"/>
      <c r="P14414" s="4"/>
      <c r="Q14414" s="11"/>
      <c r="R14414" s="4"/>
      <c r="S14414" s="11"/>
      <c r="T14414" s="4"/>
      <c r="U14414" s="11"/>
      <c r="V14414" s="4"/>
      <c r="W14414" s="11"/>
      <c r="X14414" s="4"/>
      <c r="Y14414" s="11"/>
      <c r="Z14414" s="4"/>
      <c r="AA14414" s="1" t="s">
        <v>16</v>
      </c>
      <c r="AC14414" s="23" t="s">
        <v>37887</v>
      </c>
      <c r="AD14414" s="23" t="s">
        <v>40440</v>
      </c>
      <c r="AE14414" t="s">
        <v>35394</v>
      </c>
    </row>
    <row r="14415" spans="1:31" ht="15" customHeight="1">
      <c r="A14415" s="1">
        <v>14414</v>
      </c>
      <c r="B14415" s="1" t="s">
        <v>54</v>
      </c>
      <c r="C14415" s="1" t="s">
        <v>17643</v>
      </c>
      <c r="D14415" s="9" t="s">
        <v>2921</v>
      </c>
      <c r="E14415" s="9" t="s">
        <v>5807</v>
      </c>
      <c r="F14415" s="9" t="s">
        <v>29580</v>
      </c>
      <c r="G14415" s="17">
        <v>914446461941</v>
      </c>
      <c r="H14415" s="9" t="s">
        <v>8</v>
      </c>
      <c r="I14415" s="1" t="s">
        <v>41</v>
      </c>
      <c r="J14415" s="4" t="s">
        <v>47303</v>
      </c>
      <c r="K14415" s="3" t="s">
        <v>17</v>
      </c>
      <c r="L14415" s="4" t="s">
        <v>47303</v>
      </c>
      <c r="M14415" s="11"/>
      <c r="N14415" s="4"/>
      <c r="O14415" s="11"/>
      <c r="P14415" s="4"/>
      <c r="Q14415" s="11"/>
      <c r="R14415" s="4"/>
      <c r="S14415" s="11"/>
      <c r="T14415" s="4"/>
      <c r="U14415" s="11"/>
      <c r="V14415" s="4"/>
      <c r="W14415" s="11"/>
      <c r="X14415" s="4"/>
      <c r="Y14415" s="11"/>
      <c r="Z14415" s="4"/>
      <c r="AA14415" s="1" t="s">
        <v>16</v>
      </c>
      <c r="AC14415" s="23" t="s">
        <v>37887</v>
      </c>
      <c r="AD14415" s="23" t="s">
        <v>40440</v>
      </c>
      <c r="AE14415" t="s">
        <v>35410</v>
      </c>
    </row>
    <row r="14416" spans="1:31" ht="15" customHeight="1">
      <c r="A14416" s="1">
        <v>14415</v>
      </c>
      <c r="B14416" s="1" t="s">
        <v>54</v>
      </c>
      <c r="C14416" s="1" t="s">
        <v>17645</v>
      </c>
      <c r="D14416" s="9" t="s">
        <v>1689</v>
      </c>
      <c r="E14416" s="9" t="s">
        <v>16401</v>
      </c>
      <c r="F14416" s="9" t="s">
        <v>33057</v>
      </c>
      <c r="G14416" s="17">
        <v>91944609419</v>
      </c>
      <c r="H14416" s="9" t="s">
        <v>15</v>
      </c>
      <c r="I14416" s="1" t="s">
        <v>62</v>
      </c>
      <c r="J14416" s="4" t="s">
        <v>47303</v>
      </c>
      <c r="K14416" s="3" t="s">
        <v>42</v>
      </c>
      <c r="L14416" s="4" t="s">
        <v>47303</v>
      </c>
      <c r="M14416" s="4" t="s">
        <v>14137</v>
      </c>
      <c r="N14416" s="3" t="str">
        <f>J14416</f>
        <v>[50 lacs - 75 lacs]</v>
      </c>
      <c r="O14416" s="11"/>
      <c r="P14416" s="4"/>
      <c r="Q14416" s="11"/>
      <c r="R14416" s="4"/>
      <c r="S14416" s="11"/>
      <c r="T14416" s="4"/>
      <c r="U14416" s="11"/>
      <c r="V14416" s="4"/>
      <c r="W14416" s="11"/>
      <c r="X14416" s="4"/>
      <c r="Y14416" s="11"/>
      <c r="Z14416" s="4"/>
      <c r="AA14416" s="1" t="s">
        <v>16</v>
      </c>
      <c r="AC14416" s="23" t="s">
        <v>37887</v>
      </c>
      <c r="AD14416" s="23" t="s">
        <v>40440</v>
      </c>
      <c r="AE14416" t="s">
        <v>35410</v>
      </c>
    </row>
    <row r="14417" spans="1:31" ht="15" customHeight="1">
      <c r="A14417" s="1">
        <v>14416</v>
      </c>
      <c r="B14417" s="1" t="s">
        <v>54</v>
      </c>
      <c r="C14417" s="1" t="s">
        <v>17651</v>
      </c>
      <c r="D14417" s="9" t="s">
        <v>1678</v>
      </c>
      <c r="E14417" s="9" t="s">
        <v>5056</v>
      </c>
      <c r="F14417" s="9" t="s">
        <v>33059</v>
      </c>
      <c r="G14417" s="17">
        <v>919446004619</v>
      </c>
      <c r="H14417" s="9" t="s">
        <v>8</v>
      </c>
      <c r="I14417" s="1" t="s">
        <v>9</v>
      </c>
      <c r="J14417" s="4" t="s">
        <v>47303</v>
      </c>
      <c r="K14417" s="3" t="s">
        <v>17</v>
      </c>
      <c r="L14417" s="4" t="s">
        <v>47303</v>
      </c>
      <c r="M14417" s="11"/>
      <c r="N14417" s="4"/>
      <c r="O14417" s="11"/>
      <c r="P14417" s="4"/>
      <c r="Q14417" s="11"/>
      <c r="R14417" s="4"/>
      <c r="S14417" s="11"/>
      <c r="T14417" s="4"/>
      <c r="U14417" s="11"/>
      <c r="V14417" s="4"/>
      <c r="W14417" s="11"/>
      <c r="X14417" s="4"/>
      <c r="Y14417" s="11"/>
      <c r="Z14417" s="4"/>
      <c r="AA14417" s="1" t="s">
        <v>16</v>
      </c>
      <c r="AC14417" s="23" t="s">
        <v>37887</v>
      </c>
      <c r="AD14417" s="23" t="s">
        <v>40440</v>
      </c>
      <c r="AE14417" t="s">
        <v>35399</v>
      </c>
    </row>
    <row r="14418" spans="1:31" ht="15" customHeight="1">
      <c r="A14418" s="1">
        <v>14417</v>
      </c>
      <c r="B14418" s="1" t="s">
        <v>54</v>
      </c>
      <c r="C14418" s="1" t="s">
        <v>17655</v>
      </c>
      <c r="D14418" s="9" t="s">
        <v>437</v>
      </c>
      <c r="E14418" s="9" t="s">
        <v>553</v>
      </c>
      <c r="F14418" s="9" t="s">
        <v>29586</v>
      </c>
      <c r="G14418" s="17">
        <v>919944144966</v>
      </c>
      <c r="H14418" s="9" t="s">
        <v>20</v>
      </c>
      <c r="I14418" s="1" t="s">
        <v>41</v>
      </c>
      <c r="J14418" s="4" t="s">
        <v>47303</v>
      </c>
      <c r="K14418" s="11" t="s">
        <v>14137</v>
      </c>
      <c r="L14418" s="4" t="s">
        <v>47303</v>
      </c>
      <c r="M14418" s="11"/>
      <c r="N14418" s="4"/>
      <c r="O14418" s="11"/>
      <c r="P14418" s="4"/>
      <c r="Q14418" s="11"/>
      <c r="R14418" s="4"/>
      <c r="S14418" s="11"/>
      <c r="T14418" s="4"/>
      <c r="U14418" s="11"/>
      <c r="V14418" s="4"/>
      <c r="W14418" s="11"/>
      <c r="X14418" s="4"/>
      <c r="Y14418" s="11"/>
      <c r="Z14418" s="4"/>
      <c r="AA14418" s="1" t="s">
        <v>16</v>
      </c>
      <c r="AC14418" s="23" t="s">
        <v>37887</v>
      </c>
      <c r="AD14418" s="23" t="s">
        <v>40440</v>
      </c>
      <c r="AE14418" t="s">
        <v>35409</v>
      </c>
    </row>
    <row r="14419" spans="1:31" ht="15" customHeight="1">
      <c r="A14419" s="1">
        <v>14418</v>
      </c>
      <c r="B14419" s="1" t="s">
        <v>54</v>
      </c>
      <c r="C14419" s="1" t="s">
        <v>17656</v>
      </c>
      <c r="D14419" s="9" t="s">
        <v>1681</v>
      </c>
      <c r="E14419" s="9" t="s">
        <v>1306</v>
      </c>
      <c r="F14419" s="9" t="s">
        <v>29587</v>
      </c>
      <c r="G14419" s="17">
        <v>91940460144</v>
      </c>
      <c r="H14419" s="9" t="s">
        <v>15</v>
      </c>
      <c r="I14419" s="1" t="s">
        <v>62</v>
      </c>
      <c r="J14419" s="4" t="s">
        <v>47303</v>
      </c>
      <c r="K14419" s="3" t="s">
        <v>17</v>
      </c>
      <c r="L14419" s="4" t="s">
        <v>47303</v>
      </c>
      <c r="M14419" s="11"/>
      <c r="N14419" s="4"/>
      <c r="O14419" s="11"/>
      <c r="P14419" s="4"/>
      <c r="Q14419" s="11"/>
      <c r="R14419" s="4"/>
      <c r="S14419" s="11"/>
      <c r="T14419" s="4"/>
      <c r="U14419" s="11"/>
      <c r="V14419" s="4"/>
      <c r="W14419" s="11"/>
      <c r="X14419" s="4"/>
      <c r="Y14419" s="11"/>
      <c r="Z14419" s="4"/>
      <c r="AA14419" s="1" t="s">
        <v>16</v>
      </c>
      <c r="AC14419" s="23" t="s">
        <v>37887</v>
      </c>
      <c r="AD14419" s="23" t="s">
        <v>40440</v>
      </c>
      <c r="AE14419" t="s">
        <v>35394</v>
      </c>
    </row>
    <row r="14420" spans="1:31" ht="15" customHeight="1">
      <c r="A14420" s="1">
        <v>14419</v>
      </c>
      <c r="B14420" s="1" t="s">
        <v>54</v>
      </c>
      <c r="C14420" s="1" t="s">
        <v>17660</v>
      </c>
      <c r="D14420" s="9" t="s">
        <v>36288</v>
      </c>
      <c r="E14420" s="9" t="s">
        <v>37421</v>
      </c>
      <c r="F14420" s="9" t="s">
        <v>35121</v>
      </c>
      <c r="G14420" s="17">
        <v>91944444909</v>
      </c>
      <c r="H14420" s="9" t="s">
        <v>20</v>
      </c>
      <c r="I14420" s="1" t="s">
        <v>62</v>
      </c>
      <c r="J14420" s="4" t="s">
        <v>47303</v>
      </c>
      <c r="K14420" s="3" t="s">
        <v>17</v>
      </c>
      <c r="L14420" s="4" t="s">
        <v>47303</v>
      </c>
      <c r="M14420" s="4" t="s">
        <v>42</v>
      </c>
      <c r="N14420" s="3" t="str">
        <f t="shared" ref="N14420:N14421" si="600">J14420</f>
        <v>[50 lacs - 75 lacs]</v>
      </c>
      <c r="O14420" s="11"/>
      <c r="P14420" s="4"/>
      <c r="Q14420" s="11"/>
      <c r="R14420" s="4"/>
      <c r="S14420" s="11"/>
      <c r="T14420" s="4"/>
      <c r="U14420" s="11"/>
      <c r="V14420" s="4"/>
      <c r="W14420" s="11"/>
      <c r="X14420" s="4"/>
      <c r="Y14420" s="11"/>
      <c r="Z14420" s="4"/>
      <c r="AA14420" s="1" t="s">
        <v>16</v>
      </c>
      <c r="AC14420" s="23" t="s">
        <v>37887</v>
      </c>
      <c r="AD14420" s="23" t="s">
        <v>40440</v>
      </c>
      <c r="AE14420" t="s">
        <v>35399</v>
      </c>
    </row>
    <row r="14421" spans="1:31" ht="15" customHeight="1">
      <c r="A14421" s="1">
        <v>14420</v>
      </c>
      <c r="B14421" s="1" t="s">
        <v>54</v>
      </c>
      <c r="C14421" s="1" t="s">
        <v>17661</v>
      </c>
      <c r="D14421" s="9" t="s">
        <v>965</v>
      </c>
      <c r="E14421" s="9" t="s">
        <v>37422</v>
      </c>
      <c r="F14421" s="9" t="s">
        <v>35122</v>
      </c>
      <c r="G14421" s="17">
        <v>91946649491</v>
      </c>
      <c r="H14421" s="9" t="s">
        <v>8</v>
      </c>
      <c r="I14421" s="1" t="s">
        <v>62</v>
      </c>
      <c r="J14421" s="4" t="s">
        <v>47303</v>
      </c>
      <c r="K14421" s="3" t="s">
        <v>17</v>
      </c>
      <c r="L14421" s="4" t="s">
        <v>47303</v>
      </c>
      <c r="M14421" s="4" t="s">
        <v>42</v>
      </c>
      <c r="N14421" s="3" t="str">
        <f t="shared" si="600"/>
        <v>[50 lacs - 75 lacs]</v>
      </c>
      <c r="O14421" s="11"/>
      <c r="P14421" s="4"/>
      <c r="Q14421" s="11"/>
      <c r="R14421" s="4"/>
      <c r="S14421" s="11"/>
      <c r="T14421" s="4"/>
      <c r="U14421" s="11"/>
      <c r="V14421" s="4"/>
      <c r="W14421" s="11"/>
      <c r="X14421" s="4"/>
      <c r="Y14421" s="11"/>
      <c r="Z14421" s="4"/>
      <c r="AA14421" s="1" t="s">
        <v>11</v>
      </c>
      <c r="AC14421" s="23" t="s">
        <v>37887</v>
      </c>
      <c r="AD14421" s="23" t="s">
        <v>40440</v>
      </c>
      <c r="AE14421" t="s">
        <v>35394</v>
      </c>
    </row>
    <row r="14422" spans="1:31" ht="15" customHeight="1">
      <c r="A14422" s="1">
        <v>14421</v>
      </c>
      <c r="B14422" s="1" t="s">
        <v>54</v>
      </c>
      <c r="C14422" s="1" t="s">
        <v>17662</v>
      </c>
      <c r="D14422" s="9" t="s">
        <v>1025</v>
      </c>
      <c r="E14422" s="9" t="s">
        <v>73</v>
      </c>
      <c r="F14422" s="9" t="s">
        <v>27093</v>
      </c>
      <c r="G14422" s="17">
        <v>91944499444</v>
      </c>
      <c r="H14422" s="9" t="s">
        <v>20</v>
      </c>
      <c r="I14422" s="1" t="s">
        <v>9</v>
      </c>
      <c r="J14422" s="4" t="s">
        <v>47303</v>
      </c>
      <c r="K14422" s="3" t="s">
        <v>42</v>
      </c>
      <c r="L14422" s="4" t="s">
        <v>47303</v>
      </c>
      <c r="M14422" s="11"/>
      <c r="N14422" s="4"/>
      <c r="O14422" s="11"/>
      <c r="P14422" s="4"/>
      <c r="Q14422" s="11"/>
      <c r="R14422" s="4"/>
      <c r="S14422" s="11"/>
      <c r="T14422" s="4"/>
      <c r="U14422" s="11"/>
      <c r="V14422" s="4"/>
      <c r="W14422" s="11"/>
      <c r="X14422" s="4"/>
      <c r="Y14422" s="11"/>
      <c r="Z14422" s="4"/>
      <c r="AA14422" s="1" t="s">
        <v>16</v>
      </c>
      <c r="AC14422" s="23" t="s">
        <v>37887</v>
      </c>
      <c r="AD14422" s="23" t="s">
        <v>40440</v>
      </c>
      <c r="AE14422" t="s">
        <v>35399</v>
      </c>
    </row>
    <row r="14423" spans="1:31" ht="15" customHeight="1">
      <c r="A14423" s="1">
        <v>14422</v>
      </c>
      <c r="B14423" s="1" t="s">
        <v>54</v>
      </c>
      <c r="C14423" s="1" t="s">
        <v>17666</v>
      </c>
      <c r="D14423" s="9" t="s">
        <v>1169</v>
      </c>
      <c r="E14423" s="9" t="s">
        <v>1311</v>
      </c>
      <c r="F14423" s="9" t="s">
        <v>29589</v>
      </c>
      <c r="G14423" s="17">
        <v>91949419094</v>
      </c>
      <c r="H14423" s="9" t="s">
        <v>8</v>
      </c>
      <c r="I14423" s="1" t="s">
        <v>41</v>
      </c>
      <c r="J14423" s="4" t="s">
        <v>47303</v>
      </c>
      <c r="K14423" s="3" t="s">
        <v>42</v>
      </c>
      <c r="L14423" s="4" t="s">
        <v>47303</v>
      </c>
      <c r="M14423" s="11"/>
      <c r="N14423" s="4"/>
      <c r="O14423" s="11"/>
      <c r="P14423" s="4"/>
      <c r="Q14423" s="11"/>
      <c r="R14423" s="4"/>
      <c r="S14423" s="11"/>
      <c r="T14423" s="4"/>
      <c r="U14423" s="11"/>
      <c r="V14423" s="4"/>
      <c r="W14423" s="11"/>
      <c r="X14423" s="4"/>
      <c r="Y14423" s="11"/>
      <c r="Z14423" s="4"/>
      <c r="AA14423" s="1" t="s">
        <v>16</v>
      </c>
      <c r="AC14423" s="23" t="s">
        <v>37887</v>
      </c>
      <c r="AD14423" s="23" t="s">
        <v>40440</v>
      </c>
      <c r="AE14423" t="s">
        <v>35394</v>
      </c>
    </row>
    <row r="14424" spans="1:31" ht="15" customHeight="1">
      <c r="A14424" s="1">
        <v>14423</v>
      </c>
      <c r="B14424" s="1" t="s">
        <v>54</v>
      </c>
      <c r="C14424" s="1" t="s">
        <v>17670</v>
      </c>
      <c r="D14424" s="9" t="s">
        <v>1209</v>
      </c>
      <c r="E14424" s="9" t="s">
        <v>281</v>
      </c>
      <c r="F14424" s="9" t="s">
        <v>29591</v>
      </c>
      <c r="G14424" s="17">
        <v>91994406149</v>
      </c>
      <c r="H14424" s="9" t="s">
        <v>8</v>
      </c>
      <c r="I14424" s="1" t="s">
        <v>41</v>
      </c>
      <c r="J14424" s="4" t="s">
        <v>47303</v>
      </c>
      <c r="K14424" s="3" t="s">
        <v>17</v>
      </c>
      <c r="L14424" s="4" t="s">
        <v>47303</v>
      </c>
      <c r="M14424" s="4" t="s">
        <v>42</v>
      </c>
      <c r="N14424" s="3" t="str">
        <f>J14424</f>
        <v>[50 lacs - 75 lacs]</v>
      </c>
      <c r="O14424" s="11"/>
      <c r="P14424" s="4"/>
      <c r="Q14424" s="11"/>
      <c r="R14424" s="4"/>
      <c r="S14424" s="11"/>
      <c r="T14424" s="4"/>
      <c r="U14424" s="11"/>
      <c r="V14424" s="4"/>
      <c r="W14424" s="11"/>
      <c r="X14424" s="4"/>
      <c r="Y14424" s="11"/>
      <c r="Z14424" s="4"/>
      <c r="AA14424" s="1" t="s">
        <v>16</v>
      </c>
      <c r="AC14424" s="23" t="s">
        <v>37887</v>
      </c>
      <c r="AD14424" s="23" t="s">
        <v>40440</v>
      </c>
      <c r="AE14424" t="s">
        <v>35410</v>
      </c>
    </row>
    <row r="14425" spans="1:31" ht="15" customHeight="1">
      <c r="A14425" s="1">
        <v>14424</v>
      </c>
      <c r="B14425" s="1" t="s">
        <v>54</v>
      </c>
      <c r="C14425" s="1" t="s">
        <v>17672</v>
      </c>
      <c r="D14425" s="9" t="s">
        <v>2890</v>
      </c>
      <c r="E14425" s="9" t="s">
        <v>14948</v>
      </c>
      <c r="F14425" s="9" t="s">
        <v>29593</v>
      </c>
      <c r="G14425" s="17">
        <v>919444491046</v>
      </c>
      <c r="H14425" s="9" t="s">
        <v>15</v>
      </c>
      <c r="I14425" s="1" t="s">
        <v>62</v>
      </c>
      <c r="J14425" s="4" t="s">
        <v>47303</v>
      </c>
      <c r="K14425" s="3" t="s">
        <v>42</v>
      </c>
      <c r="L14425" s="4" t="s">
        <v>47303</v>
      </c>
      <c r="M14425" s="11"/>
      <c r="N14425" s="4"/>
      <c r="O14425" s="11"/>
      <c r="P14425" s="4"/>
      <c r="Q14425" s="11"/>
      <c r="R14425" s="4"/>
      <c r="S14425" s="11"/>
      <c r="T14425" s="4"/>
      <c r="U14425" s="11"/>
      <c r="V14425" s="4"/>
      <c r="W14425" s="11"/>
      <c r="X14425" s="4"/>
      <c r="Y14425" s="11"/>
      <c r="Z14425" s="4"/>
      <c r="AA14425" s="1" t="s">
        <v>16</v>
      </c>
      <c r="AC14425" s="23" t="s">
        <v>37887</v>
      </c>
      <c r="AD14425" s="23" t="s">
        <v>40440</v>
      </c>
      <c r="AE14425" t="s">
        <v>35409</v>
      </c>
    </row>
    <row r="14426" spans="1:31" ht="15" customHeight="1">
      <c r="A14426" s="1">
        <v>14425</v>
      </c>
      <c r="B14426" s="1" t="s">
        <v>54</v>
      </c>
      <c r="C14426" s="1" t="s">
        <v>17684</v>
      </c>
      <c r="D14426" s="9" t="s">
        <v>36289</v>
      </c>
      <c r="E14426" s="9" t="s">
        <v>40</v>
      </c>
      <c r="F14426" s="9" t="s">
        <v>33063</v>
      </c>
      <c r="G14426" s="17">
        <v>919414496</v>
      </c>
      <c r="H14426" s="9" t="s">
        <v>8</v>
      </c>
      <c r="I14426" s="1" t="s">
        <v>62</v>
      </c>
      <c r="J14426" s="4" t="s">
        <v>47303</v>
      </c>
      <c r="K14426" s="3" t="s">
        <v>42</v>
      </c>
      <c r="L14426" s="4" t="s">
        <v>47303</v>
      </c>
      <c r="M14426" s="4" t="s">
        <v>14136</v>
      </c>
      <c r="N14426" s="3" t="str">
        <f>J14426</f>
        <v>[50 lacs - 75 lacs]</v>
      </c>
      <c r="O14426" s="4" t="s">
        <v>14137</v>
      </c>
      <c r="P14426" s="3" t="s">
        <v>47303</v>
      </c>
      <c r="Q14426" s="4" t="s">
        <v>13</v>
      </c>
      <c r="R14426" s="3" t="s">
        <v>47303</v>
      </c>
      <c r="S14426" s="11"/>
      <c r="T14426" s="4"/>
      <c r="U14426" s="11"/>
      <c r="V14426" s="4"/>
      <c r="W14426" s="11"/>
      <c r="X14426" s="4"/>
      <c r="Y14426" s="11"/>
      <c r="Z14426" s="4"/>
      <c r="AA14426" s="1" t="s">
        <v>16</v>
      </c>
      <c r="AC14426" s="23" t="s">
        <v>37887</v>
      </c>
      <c r="AD14426" s="23" t="s">
        <v>40440</v>
      </c>
      <c r="AE14426" t="s">
        <v>35394</v>
      </c>
    </row>
    <row r="14427" spans="1:31" ht="15" customHeight="1">
      <c r="A14427" s="1">
        <v>14426</v>
      </c>
      <c r="B14427" s="1" t="s">
        <v>54</v>
      </c>
      <c r="C14427" s="1" t="s">
        <v>17685</v>
      </c>
      <c r="D14427" s="9" t="s">
        <v>1547</v>
      </c>
      <c r="E14427" s="9" t="s">
        <v>5877</v>
      </c>
      <c r="F14427" s="9" t="s">
        <v>29603</v>
      </c>
      <c r="G14427" s="17">
        <v>9194049096</v>
      </c>
      <c r="H14427" s="9" t="s">
        <v>8</v>
      </c>
      <c r="I14427" s="1" t="s">
        <v>9</v>
      </c>
      <c r="J14427" s="4" t="s">
        <v>47303</v>
      </c>
      <c r="K14427" s="3" t="s">
        <v>42</v>
      </c>
      <c r="L14427" s="4" t="s">
        <v>47303</v>
      </c>
      <c r="M14427" s="11"/>
      <c r="N14427" s="4"/>
      <c r="O14427" s="11"/>
      <c r="P14427" s="4"/>
      <c r="Q14427" s="11"/>
      <c r="R14427" s="4"/>
      <c r="S14427" s="11"/>
      <c r="T14427" s="4"/>
      <c r="U14427" s="11"/>
      <c r="V14427" s="4"/>
      <c r="W14427" s="11"/>
      <c r="X14427" s="4"/>
      <c r="Y14427" s="11"/>
      <c r="Z14427" s="4"/>
      <c r="AA14427" s="1" t="s">
        <v>16</v>
      </c>
      <c r="AC14427" s="23" t="s">
        <v>37887</v>
      </c>
      <c r="AD14427" s="23" t="s">
        <v>40440</v>
      </c>
      <c r="AE14427" t="s">
        <v>35394</v>
      </c>
    </row>
    <row r="14428" spans="1:31" ht="15" customHeight="1">
      <c r="A14428" s="1">
        <v>14427</v>
      </c>
      <c r="B14428" s="1" t="s">
        <v>54</v>
      </c>
      <c r="C14428" s="1" t="s">
        <v>17690</v>
      </c>
      <c r="D14428" s="9" t="s">
        <v>16410</v>
      </c>
      <c r="E14428" s="9" t="s">
        <v>1670</v>
      </c>
      <c r="F14428" s="9" t="s">
        <v>33064</v>
      </c>
      <c r="G14428" s="17">
        <v>91944649404</v>
      </c>
      <c r="H14428" s="9" t="s">
        <v>20</v>
      </c>
      <c r="I14428" s="1" t="s">
        <v>41</v>
      </c>
      <c r="J14428" s="4" t="s">
        <v>47303</v>
      </c>
      <c r="K14428" s="3" t="s">
        <v>42</v>
      </c>
      <c r="L14428" s="4" t="s">
        <v>47303</v>
      </c>
      <c r="M14428" s="11"/>
      <c r="N14428" s="4"/>
      <c r="O14428" s="11"/>
      <c r="P14428" s="4"/>
      <c r="Q14428" s="11"/>
      <c r="R14428" s="4"/>
      <c r="S14428" s="11"/>
      <c r="T14428" s="4"/>
      <c r="U14428" s="11"/>
      <c r="V14428" s="4"/>
      <c r="W14428" s="11"/>
      <c r="X14428" s="4"/>
      <c r="Y14428" s="11"/>
      <c r="Z14428" s="4"/>
      <c r="AA14428" s="1" t="s">
        <v>16</v>
      </c>
      <c r="AC14428" s="23" t="s">
        <v>37887</v>
      </c>
      <c r="AD14428" s="23" t="s">
        <v>40440</v>
      </c>
      <c r="AE14428" t="s">
        <v>35410</v>
      </c>
    </row>
    <row r="14429" spans="1:31" ht="15" customHeight="1">
      <c r="A14429" s="1">
        <v>14428</v>
      </c>
      <c r="B14429" s="1" t="s">
        <v>54</v>
      </c>
      <c r="C14429" s="1" t="s">
        <v>17691</v>
      </c>
      <c r="D14429" s="9" t="s">
        <v>8724</v>
      </c>
      <c r="E14429" s="9" t="s">
        <v>37423</v>
      </c>
      <c r="F14429" s="9" t="s">
        <v>29607</v>
      </c>
      <c r="G14429" s="17">
        <v>91999199641</v>
      </c>
      <c r="H14429" s="9" t="s">
        <v>8</v>
      </c>
      <c r="I14429" s="1" t="s">
        <v>62</v>
      </c>
      <c r="J14429" s="4" t="s">
        <v>47303</v>
      </c>
      <c r="K14429" s="3" t="s">
        <v>17</v>
      </c>
      <c r="L14429" s="4" t="s">
        <v>47303</v>
      </c>
      <c r="M14429" s="4" t="s">
        <v>42</v>
      </c>
      <c r="N14429" s="3" t="str">
        <f>J14429</f>
        <v>[50 lacs - 75 lacs]</v>
      </c>
      <c r="O14429" s="11"/>
      <c r="P14429" s="4"/>
      <c r="Q14429" s="11"/>
      <c r="R14429" s="4"/>
      <c r="S14429" s="11"/>
      <c r="T14429" s="4"/>
      <c r="U14429" s="11"/>
      <c r="V14429" s="4"/>
      <c r="W14429" s="11"/>
      <c r="X14429" s="4"/>
      <c r="Y14429" s="11"/>
      <c r="Z14429" s="4"/>
      <c r="AA14429" s="1" t="s">
        <v>16</v>
      </c>
      <c r="AC14429" s="23" t="s">
        <v>37887</v>
      </c>
      <c r="AD14429" s="23" t="s">
        <v>40440</v>
      </c>
      <c r="AE14429" t="s">
        <v>35409</v>
      </c>
    </row>
    <row r="14430" spans="1:31" ht="15" customHeight="1">
      <c r="A14430" s="1">
        <v>14429</v>
      </c>
      <c r="B14430" s="1" t="s">
        <v>54</v>
      </c>
      <c r="C14430" s="1" t="s">
        <v>17692</v>
      </c>
      <c r="D14430" s="9" t="s">
        <v>8978</v>
      </c>
      <c r="E14430" s="9" t="s">
        <v>9015</v>
      </c>
      <c r="F14430" s="9" t="s">
        <v>33065</v>
      </c>
      <c r="G14430" s="17">
        <v>91994014464</v>
      </c>
      <c r="H14430" s="9" t="s">
        <v>8</v>
      </c>
      <c r="I14430" s="1" t="s">
        <v>9</v>
      </c>
      <c r="J14430" s="4" t="s">
        <v>47303</v>
      </c>
      <c r="K14430" s="3" t="s">
        <v>42</v>
      </c>
      <c r="L14430" s="4" t="s">
        <v>47303</v>
      </c>
      <c r="M14430" s="11"/>
      <c r="N14430" s="4"/>
      <c r="O14430" s="11"/>
      <c r="P14430" s="4"/>
      <c r="Q14430" s="11"/>
      <c r="R14430" s="4"/>
      <c r="S14430" s="11"/>
      <c r="T14430" s="4"/>
      <c r="U14430" s="11"/>
      <c r="V14430" s="4"/>
      <c r="W14430" s="11"/>
      <c r="X14430" s="4"/>
      <c r="Y14430" s="11"/>
      <c r="Z14430" s="4"/>
      <c r="AA14430" s="1" t="s">
        <v>16</v>
      </c>
      <c r="AC14430" s="23" t="s">
        <v>37887</v>
      </c>
      <c r="AD14430" s="23" t="s">
        <v>40440</v>
      </c>
      <c r="AE14430" t="s">
        <v>35399</v>
      </c>
    </row>
    <row r="14431" spans="1:31" ht="15" customHeight="1">
      <c r="A14431" s="1">
        <v>14430</v>
      </c>
      <c r="B14431" s="1" t="s">
        <v>54</v>
      </c>
      <c r="C14431" s="1" t="s">
        <v>17698</v>
      </c>
      <c r="D14431" s="9" t="s">
        <v>2140</v>
      </c>
      <c r="E14431" s="9" t="s">
        <v>680</v>
      </c>
      <c r="F14431" s="9" t="s">
        <v>29612</v>
      </c>
      <c r="G14431" s="17">
        <v>9199041140</v>
      </c>
      <c r="H14431" s="9" t="s">
        <v>8</v>
      </c>
      <c r="I14431" s="1" t="s">
        <v>9</v>
      </c>
      <c r="J14431" s="4" t="s">
        <v>47303</v>
      </c>
      <c r="K14431" s="3" t="s">
        <v>42</v>
      </c>
      <c r="L14431" s="4" t="s">
        <v>47303</v>
      </c>
      <c r="M14431" s="11"/>
      <c r="N14431" s="4"/>
      <c r="O14431" s="11"/>
      <c r="P14431" s="4"/>
      <c r="Q14431" s="11"/>
      <c r="R14431" s="4"/>
      <c r="S14431" s="11"/>
      <c r="T14431" s="4"/>
      <c r="U14431" s="11"/>
      <c r="V14431" s="4"/>
      <c r="W14431" s="11"/>
      <c r="X14431" s="4"/>
      <c r="Y14431" s="11"/>
      <c r="Z14431" s="4"/>
      <c r="AA14431" s="1" t="s">
        <v>16</v>
      </c>
      <c r="AC14431" s="23" t="s">
        <v>37887</v>
      </c>
      <c r="AD14431" s="23" t="s">
        <v>40440</v>
      </c>
      <c r="AE14431" t="s">
        <v>35399</v>
      </c>
    </row>
    <row r="14432" spans="1:31" ht="15" customHeight="1">
      <c r="A14432" s="1">
        <v>14431</v>
      </c>
      <c r="B14432" s="1" t="s">
        <v>54</v>
      </c>
      <c r="C14432" s="1" t="s">
        <v>17714</v>
      </c>
      <c r="D14432" s="9" t="s">
        <v>1279</v>
      </c>
      <c r="E14432" s="9" t="s">
        <v>1311</v>
      </c>
      <c r="F14432" s="9" t="s">
        <v>33071</v>
      </c>
      <c r="G14432" s="17">
        <v>9191449149</v>
      </c>
      <c r="H14432" s="9" t="s">
        <v>8</v>
      </c>
      <c r="I14432" s="1" t="s">
        <v>62</v>
      </c>
      <c r="J14432" s="4" t="s">
        <v>47303</v>
      </c>
      <c r="K14432" s="3" t="s">
        <v>42</v>
      </c>
      <c r="L14432" s="4" t="s">
        <v>47303</v>
      </c>
      <c r="M14432" s="11"/>
      <c r="N14432" s="4"/>
      <c r="O14432" s="11"/>
      <c r="P14432" s="4"/>
      <c r="Q14432" s="11"/>
      <c r="R14432" s="4"/>
      <c r="S14432" s="11"/>
      <c r="T14432" s="4"/>
      <c r="U14432" s="11"/>
      <c r="V14432" s="4"/>
      <c r="W14432" s="11"/>
      <c r="X14432" s="4"/>
      <c r="Y14432" s="11"/>
      <c r="Z14432" s="4"/>
      <c r="AA14432" s="1" t="s">
        <v>16</v>
      </c>
      <c r="AC14432" s="23" t="s">
        <v>37887</v>
      </c>
      <c r="AD14432" s="23" t="s">
        <v>40440</v>
      </c>
      <c r="AE14432" t="s">
        <v>35409</v>
      </c>
    </row>
    <row r="14433" spans="1:31" ht="15" customHeight="1">
      <c r="A14433" s="1">
        <v>14432</v>
      </c>
      <c r="B14433" s="1" t="s">
        <v>54</v>
      </c>
      <c r="C14433" s="1" t="s">
        <v>17720</v>
      </c>
      <c r="D14433" s="9" t="s">
        <v>223</v>
      </c>
      <c r="E14433" s="9" t="s">
        <v>40</v>
      </c>
      <c r="F14433" s="9" t="s">
        <v>29624</v>
      </c>
      <c r="G14433" s="17">
        <v>91949490044</v>
      </c>
      <c r="H14433" s="9" t="s">
        <v>20</v>
      </c>
      <c r="I14433" s="1" t="s">
        <v>9</v>
      </c>
      <c r="J14433" s="4" t="s">
        <v>47303</v>
      </c>
      <c r="K14433" s="3" t="s">
        <v>17</v>
      </c>
      <c r="L14433" s="4" t="s">
        <v>47303</v>
      </c>
      <c r="M14433" s="11"/>
      <c r="N14433" s="4"/>
      <c r="O14433" s="11"/>
      <c r="P14433" s="4"/>
      <c r="Q14433" s="11"/>
      <c r="R14433" s="4"/>
      <c r="S14433" s="11"/>
      <c r="T14433" s="4"/>
      <c r="U14433" s="11"/>
      <c r="V14433" s="4"/>
      <c r="W14433" s="11"/>
      <c r="X14433" s="4"/>
      <c r="Y14433" s="11"/>
      <c r="Z14433" s="4"/>
      <c r="AA14433" s="1" t="s">
        <v>16</v>
      </c>
      <c r="AC14433" s="23" t="s">
        <v>37887</v>
      </c>
      <c r="AD14433" s="23" t="s">
        <v>40440</v>
      </c>
      <c r="AE14433" t="s">
        <v>35394</v>
      </c>
    </row>
    <row r="14434" spans="1:31" ht="15" customHeight="1">
      <c r="A14434" s="1">
        <v>14433</v>
      </c>
      <c r="B14434" s="1" t="s">
        <v>54</v>
      </c>
      <c r="C14434" s="1" t="s">
        <v>17722</v>
      </c>
      <c r="D14434" s="9" t="s">
        <v>526</v>
      </c>
      <c r="E14434" s="9" t="s">
        <v>16417</v>
      </c>
      <c r="F14434" s="9" t="s">
        <v>16418</v>
      </c>
      <c r="G14434" s="17">
        <v>91964411111</v>
      </c>
      <c r="H14434" s="9" t="s">
        <v>15</v>
      </c>
      <c r="I14434" s="1" t="s">
        <v>62</v>
      </c>
      <c r="J14434" s="4" t="s">
        <v>47303</v>
      </c>
      <c r="K14434" s="3" t="s">
        <v>17</v>
      </c>
      <c r="L14434" s="4" t="s">
        <v>47303</v>
      </c>
      <c r="M14434" s="4" t="s">
        <v>42</v>
      </c>
      <c r="N14434" s="3" t="str">
        <f>J14434</f>
        <v>[50 lacs - 75 lacs]</v>
      </c>
      <c r="O14434" s="11"/>
      <c r="P14434" s="4"/>
      <c r="Q14434" s="11"/>
      <c r="R14434" s="4"/>
      <c r="S14434" s="11"/>
      <c r="T14434" s="4"/>
      <c r="U14434" s="11"/>
      <c r="V14434" s="4"/>
      <c r="W14434" s="11"/>
      <c r="X14434" s="4"/>
      <c r="Y14434" s="11"/>
      <c r="Z14434" s="4"/>
      <c r="AA14434" s="1" t="s">
        <v>16</v>
      </c>
      <c r="AC14434" s="23" t="s">
        <v>37887</v>
      </c>
      <c r="AD14434" s="23" t="s">
        <v>40440</v>
      </c>
      <c r="AE14434" t="s">
        <v>35394</v>
      </c>
    </row>
    <row r="14435" spans="1:31" ht="15" customHeight="1">
      <c r="A14435" s="1">
        <v>14434</v>
      </c>
      <c r="B14435" s="1" t="s">
        <v>54</v>
      </c>
      <c r="C14435" s="1" t="s">
        <v>17723</v>
      </c>
      <c r="D14435" s="9" t="s">
        <v>9594</v>
      </c>
      <c r="E14435" s="9" t="s">
        <v>558</v>
      </c>
      <c r="F14435" s="9" t="s">
        <v>29626</v>
      </c>
      <c r="G14435" s="17">
        <v>91400040461</v>
      </c>
      <c r="H14435" s="9" t="s">
        <v>8</v>
      </c>
      <c r="I14435" s="1" t="s">
        <v>62</v>
      </c>
      <c r="J14435" s="4" t="s">
        <v>47303</v>
      </c>
      <c r="K14435" s="11" t="s">
        <v>13</v>
      </c>
      <c r="L14435" s="4" t="s">
        <v>47303</v>
      </c>
      <c r="M14435" s="11"/>
      <c r="N14435" s="4"/>
      <c r="O14435" s="11"/>
      <c r="P14435" s="4"/>
      <c r="Q14435" s="11"/>
      <c r="R14435" s="4"/>
      <c r="S14435" s="11"/>
      <c r="T14435" s="4"/>
      <c r="U14435" s="11"/>
      <c r="V14435" s="4"/>
      <c r="W14435" s="11"/>
      <c r="X14435" s="4"/>
      <c r="Y14435" s="11"/>
      <c r="Z14435" s="4"/>
      <c r="AA14435" s="1" t="s">
        <v>16</v>
      </c>
      <c r="AC14435" s="23" t="s">
        <v>37887</v>
      </c>
      <c r="AD14435" s="23" t="s">
        <v>40440</v>
      </c>
      <c r="AE14435" t="s">
        <v>35394</v>
      </c>
    </row>
    <row r="14436" spans="1:31" ht="15" customHeight="1">
      <c r="A14436" s="1">
        <v>14435</v>
      </c>
      <c r="B14436" s="1" t="s">
        <v>54</v>
      </c>
      <c r="C14436" s="1" t="s">
        <v>17725</v>
      </c>
      <c r="D14436" s="9" t="s">
        <v>2046</v>
      </c>
      <c r="E14436" s="9" t="s">
        <v>78</v>
      </c>
      <c r="F14436" s="9" t="s">
        <v>33072</v>
      </c>
      <c r="G14436" s="17">
        <v>9194946644</v>
      </c>
      <c r="H14436" s="9" t="s">
        <v>20</v>
      </c>
      <c r="I14436" s="1" t="s">
        <v>62</v>
      </c>
      <c r="J14436" s="4" t="s">
        <v>47303</v>
      </c>
      <c r="K14436" s="3" t="s">
        <v>42</v>
      </c>
      <c r="L14436" s="4" t="s">
        <v>47303</v>
      </c>
      <c r="M14436" s="11"/>
      <c r="N14436" s="4"/>
      <c r="O14436" s="11"/>
      <c r="P14436" s="4"/>
      <c r="Q14436" s="11"/>
      <c r="R14436" s="4"/>
      <c r="S14436" s="11"/>
      <c r="T14436" s="4"/>
      <c r="U14436" s="11"/>
      <c r="V14436" s="4"/>
      <c r="W14436" s="11"/>
      <c r="X14436" s="4"/>
      <c r="Y14436" s="11"/>
      <c r="Z14436" s="4"/>
      <c r="AA14436" s="1" t="s">
        <v>16</v>
      </c>
      <c r="AC14436" s="23" t="s">
        <v>37887</v>
      </c>
      <c r="AD14436" s="23" t="s">
        <v>40440</v>
      </c>
      <c r="AE14436" t="s">
        <v>35394</v>
      </c>
    </row>
    <row r="14437" spans="1:31" ht="15" customHeight="1">
      <c r="A14437" s="1">
        <v>14436</v>
      </c>
      <c r="B14437" s="1" t="s">
        <v>54</v>
      </c>
      <c r="C14437" s="1" t="s">
        <v>17729</v>
      </c>
      <c r="D14437" s="9" t="s">
        <v>35696</v>
      </c>
      <c r="E14437" s="9" t="s">
        <v>1180</v>
      </c>
      <c r="F14437" s="9" t="s">
        <v>29629</v>
      </c>
      <c r="G14437" s="17">
        <v>91999164401</v>
      </c>
      <c r="H14437" s="9" t="s">
        <v>20</v>
      </c>
      <c r="I14437" s="1" t="s">
        <v>62</v>
      </c>
      <c r="J14437" s="4" t="s">
        <v>47303</v>
      </c>
      <c r="K14437" s="3" t="s">
        <v>42</v>
      </c>
      <c r="L14437" s="4" t="s">
        <v>47303</v>
      </c>
      <c r="M14437" s="11"/>
      <c r="N14437" s="4"/>
      <c r="O14437" s="11"/>
      <c r="P14437" s="4"/>
      <c r="Q14437" s="11"/>
      <c r="R14437" s="4"/>
      <c r="S14437" s="11"/>
      <c r="T14437" s="4"/>
      <c r="U14437" s="11"/>
      <c r="V14437" s="4"/>
      <c r="W14437" s="11"/>
      <c r="X14437" s="4"/>
      <c r="Y14437" s="11"/>
      <c r="Z14437" s="4"/>
      <c r="AA14437" s="1" t="s">
        <v>16</v>
      </c>
      <c r="AC14437" s="23" t="s">
        <v>37887</v>
      </c>
      <c r="AD14437" s="23" t="s">
        <v>40440</v>
      </c>
      <c r="AE14437" t="s">
        <v>35409</v>
      </c>
    </row>
    <row r="14438" spans="1:31" ht="15" customHeight="1">
      <c r="A14438" s="1">
        <v>14437</v>
      </c>
      <c r="B14438" s="1" t="s">
        <v>54</v>
      </c>
      <c r="C14438" s="1" t="s">
        <v>17734</v>
      </c>
      <c r="D14438" s="9" t="s">
        <v>16419</v>
      </c>
      <c r="E14438" s="9" t="s">
        <v>1180</v>
      </c>
      <c r="F14438" s="9" t="s">
        <v>29632</v>
      </c>
      <c r="G14438" s="17">
        <v>91449499600</v>
      </c>
      <c r="H14438" s="9" t="s">
        <v>15</v>
      </c>
      <c r="I14438" s="1" t="s">
        <v>62</v>
      </c>
      <c r="J14438" s="4" t="s">
        <v>47303</v>
      </c>
      <c r="K14438" s="11" t="s">
        <v>13</v>
      </c>
      <c r="L14438" s="4" t="s">
        <v>47303</v>
      </c>
      <c r="M14438" s="11"/>
      <c r="N14438" s="4"/>
      <c r="O14438" s="11"/>
      <c r="P14438" s="4"/>
      <c r="Q14438" s="11"/>
      <c r="R14438" s="4"/>
      <c r="S14438" s="11"/>
      <c r="T14438" s="4"/>
      <c r="U14438" s="11"/>
      <c r="V14438" s="4"/>
      <c r="W14438" s="11"/>
      <c r="X14438" s="4"/>
      <c r="Y14438" s="11"/>
      <c r="Z14438" s="4"/>
      <c r="AA14438" s="1" t="s">
        <v>16</v>
      </c>
      <c r="AC14438" s="23" t="s">
        <v>37887</v>
      </c>
      <c r="AD14438" s="23" t="s">
        <v>40440</v>
      </c>
      <c r="AE14438" t="s">
        <v>35399</v>
      </c>
    </row>
    <row r="14439" spans="1:31" ht="15" customHeight="1">
      <c r="A14439" s="1">
        <v>14438</v>
      </c>
      <c r="B14439" s="1" t="s">
        <v>54</v>
      </c>
      <c r="C14439" s="1" t="s">
        <v>17738</v>
      </c>
      <c r="D14439" s="9" t="s">
        <v>1678</v>
      </c>
      <c r="E14439" s="9" t="s">
        <v>40</v>
      </c>
      <c r="F14439" s="9" t="s">
        <v>29635</v>
      </c>
      <c r="G14439" s="17">
        <v>91944641400</v>
      </c>
      <c r="H14439" s="9" t="s">
        <v>20</v>
      </c>
      <c r="I14439" s="1" t="s">
        <v>9</v>
      </c>
      <c r="J14439" s="4" t="s">
        <v>47303</v>
      </c>
      <c r="K14439" s="3" t="s">
        <v>42</v>
      </c>
      <c r="L14439" s="4" t="s">
        <v>47303</v>
      </c>
      <c r="M14439" s="11"/>
      <c r="N14439" s="4"/>
      <c r="O14439" s="11"/>
      <c r="P14439" s="4"/>
      <c r="Q14439" s="11"/>
      <c r="R14439" s="4"/>
      <c r="S14439" s="11"/>
      <c r="T14439" s="4"/>
      <c r="U14439" s="11"/>
      <c r="V14439" s="4"/>
      <c r="W14439" s="11"/>
      <c r="X14439" s="4"/>
      <c r="Y14439" s="11"/>
      <c r="Z14439" s="4"/>
      <c r="AA14439" s="1" t="s">
        <v>16</v>
      </c>
      <c r="AC14439" s="23" t="s">
        <v>37887</v>
      </c>
      <c r="AD14439" s="23" t="s">
        <v>40440</v>
      </c>
      <c r="AE14439" t="s">
        <v>35409</v>
      </c>
    </row>
    <row r="14440" spans="1:31" ht="15" customHeight="1">
      <c r="A14440" s="1">
        <v>14439</v>
      </c>
      <c r="B14440" s="1" t="s">
        <v>54</v>
      </c>
      <c r="C14440" s="1" t="s">
        <v>17741</v>
      </c>
      <c r="D14440" s="9" t="s">
        <v>13091</v>
      </c>
      <c r="E14440" s="9" t="s">
        <v>40</v>
      </c>
      <c r="F14440" s="9" t="s">
        <v>29637</v>
      </c>
      <c r="G14440" s="17">
        <v>9149404464</v>
      </c>
      <c r="H14440" s="9" t="s">
        <v>8</v>
      </c>
      <c r="I14440" s="1" t="s">
        <v>62</v>
      </c>
      <c r="J14440" s="4" t="s">
        <v>47303</v>
      </c>
      <c r="K14440" s="3" t="s">
        <v>213</v>
      </c>
      <c r="L14440" s="4" t="s">
        <v>47303</v>
      </c>
      <c r="M14440" s="4" t="s">
        <v>17</v>
      </c>
      <c r="N14440" s="3" t="str">
        <f t="shared" ref="N14440:N14441" si="601">J14440</f>
        <v>[50 lacs - 75 lacs]</v>
      </c>
      <c r="O14440" s="11"/>
      <c r="P14440" s="4"/>
      <c r="Q14440" s="11"/>
      <c r="R14440" s="4"/>
      <c r="S14440" s="11"/>
      <c r="T14440" s="4"/>
      <c r="U14440" s="11"/>
      <c r="V14440" s="4"/>
      <c r="W14440" s="11"/>
      <c r="X14440" s="4"/>
      <c r="Y14440" s="11"/>
      <c r="Z14440" s="4"/>
      <c r="AA14440" s="1" t="s">
        <v>11</v>
      </c>
      <c r="AC14440" s="23" t="s">
        <v>37887</v>
      </c>
      <c r="AD14440" s="23" t="s">
        <v>40440</v>
      </c>
      <c r="AE14440" t="s">
        <v>35410</v>
      </c>
    </row>
    <row r="14441" spans="1:31" ht="15" customHeight="1">
      <c r="A14441" s="1">
        <v>14440</v>
      </c>
      <c r="B14441" s="1" t="s">
        <v>54</v>
      </c>
      <c r="C14441" s="1" t="s">
        <v>17752</v>
      </c>
      <c r="D14441" s="9" t="s">
        <v>36290</v>
      </c>
      <c r="E14441" s="9" t="s">
        <v>37424</v>
      </c>
      <c r="F14441" s="9" t="s">
        <v>35126</v>
      </c>
      <c r="G14441" s="17">
        <v>919446640600</v>
      </c>
      <c r="H14441" s="9" t="s">
        <v>15</v>
      </c>
      <c r="I14441" s="1" t="s">
        <v>62</v>
      </c>
      <c r="J14441" s="4" t="s">
        <v>47303</v>
      </c>
      <c r="K14441" s="3" t="s">
        <v>17</v>
      </c>
      <c r="L14441" s="4" t="s">
        <v>47303</v>
      </c>
      <c r="M14441" s="4" t="s">
        <v>42</v>
      </c>
      <c r="N14441" s="3" t="str">
        <f t="shared" si="601"/>
        <v>[50 lacs - 75 lacs]</v>
      </c>
      <c r="O14441" s="11"/>
      <c r="P14441" s="4"/>
      <c r="Q14441" s="11"/>
      <c r="R14441" s="4"/>
      <c r="S14441" s="11"/>
      <c r="T14441" s="4"/>
      <c r="U14441" s="11"/>
      <c r="V14441" s="4"/>
      <c r="W14441" s="11"/>
      <c r="X14441" s="4"/>
      <c r="Y14441" s="11"/>
      <c r="Z14441" s="4"/>
      <c r="AA14441" s="1" t="s">
        <v>16</v>
      </c>
      <c r="AC14441" s="23" t="s">
        <v>37887</v>
      </c>
      <c r="AD14441" s="23" t="s">
        <v>40440</v>
      </c>
      <c r="AE14441" t="s">
        <v>35394</v>
      </c>
    </row>
    <row r="14442" spans="1:31" ht="15" customHeight="1">
      <c r="A14442" s="1">
        <v>14441</v>
      </c>
      <c r="B14442" s="1" t="s">
        <v>54</v>
      </c>
      <c r="C14442" s="1" t="s">
        <v>17755</v>
      </c>
      <c r="D14442" s="9" t="s">
        <v>36291</v>
      </c>
      <c r="E14442" s="9" t="s">
        <v>139</v>
      </c>
      <c r="F14442" s="9" t="s">
        <v>29645</v>
      </c>
      <c r="G14442" s="17">
        <v>91960146069</v>
      </c>
      <c r="H14442" s="9" t="s">
        <v>8</v>
      </c>
      <c r="I14442" s="1" t="s">
        <v>9</v>
      </c>
      <c r="J14442" s="4" t="s">
        <v>47303</v>
      </c>
      <c r="K14442" s="11" t="s">
        <v>14137</v>
      </c>
      <c r="L14442" s="4" t="s">
        <v>47303</v>
      </c>
      <c r="M14442" s="11"/>
      <c r="N14442" s="4"/>
      <c r="O14442" s="11"/>
      <c r="P14442" s="4"/>
      <c r="Q14442" s="11"/>
      <c r="R14442" s="4"/>
      <c r="S14442" s="11"/>
      <c r="T14442" s="4"/>
      <c r="U14442" s="11"/>
      <c r="V14442" s="4"/>
      <c r="W14442" s="11"/>
      <c r="X14442" s="4"/>
      <c r="Y14442" s="11"/>
      <c r="Z14442" s="4"/>
      <c r="AA14442" s="1" t="s">
        <v>16</v>
      </c>
      <c r="AC14442" s="23" t="s">
        <v>37887</v>
      </c>
      <c r="AD14442" s="23" t="s">
        <v>40440</v>
      </c>
      <c r="AE14442" t="s">
        <v>35409</v>
      </c>
    </row>
    <row r="14443" spans="1:31" ht="15" customHeight="1">
      <c r="A14443" s="1">
        <v>14442</v>
      </c>
      <c r="B14443" s="1" t="s">
        <v>54</v>
      </c>
      <c r="C14443" s="1" t="s">
        <v>17756</v>
      </c>
      <c r="D14443" s="9" t="s">
        <v>16423</v>
      </c>
      <c r="E14443" s="9" t="s">
        <v>90</v>
      </c>
      <c r="F14443" s="9" t="s">
        <v>33079</v>
      </c>
      <c r="G14443" s="17">
        <v>919601140044</v>
      </c>
      <c r="H14443" s="9" t="s">
        <v>15</v>
      </c>
      <c r="I14443" s="1" t="s">
        <v>62</v>
      </c>
      <c r="J14443" s="4" t="s">
        <v>47303</v>
      </c>
      <c r="K14443" s="3" t="s">
        <v>17</v>
      </c>
      <c r="L14443" s="4" t="s">
        <v>47303</v>
      </c>
      <c r="M14443" s="4" t="s">
        <v>42</v>
      </c>
      <c r="N14443" s="3" t="str">
        <f>J14443</f>
        <v>[50 lacs - 75 lacs]</v>
      </c>
      <c r="O14443" s="11"/>
      <c r="P14443" s="4"/>
      <c r="Q14443" s="11"/>
      <c r="R14443" s="4"/>
      <c r="S14443" s="11"/>
      <c r="T14443" s="4"/>
      <c r="U14443" s="11"/>
      <c r="V14443" s="4"/>
      <c r="W14443" s="11"/>
      <c r="X14443" s="4"/>
      <c r="Y14443" s="11"/>
      <c r="Z14443" s="4"/>
      <c r="AA14443" s="1" t="s">
        <v>16</v>
      </c>
      <c r="AC14443" s="23" t="s">
        <v>37887</v>
      </c>
      <c r="AD14443" s="23" t="s">
        <v>40440</v>
      </c>
      <c r="AE14443" t="s">
        <v>35410</v>
      </c>
    </row>
    <row r="14444" spans="1:31" ht="15" customHeight="1">
      <c r="A14444" s="1">
        <v>14443</v>
      </c>
      <c r="B14444" s="1" t="s">
        <v>54</v>
      </c>
      <c r="C14444" s="1" t="s">
        <v>17758</v>
      </c>
      <c r="D14444" s="9" t="s">
        <v>1678</v>
      </c>
      <c r="E14444" s="9" t="s">
        <v>1047</v>
      </c>
      <c r="F14444" s="9" t="s">
        <v>29647</v>
      </c>
      <c r="G14444" s="17">
        <v>91999446019</v>
      </c>
      <c r="H14444" s="9" t="s">
        <v>132</v>
      </c>
      <c r="I14444" s="1" t="s">
        <v>41</v>
      </c>
      <c r="J14444" s="4" t="s">
        <v>47303</v>
      </c>
      <c r="K14444" s="3" t="s">
        <v>17</v>
      </c>
      <c r="L14444" s="4" t="s">
        <v>47303</v>
      </c>
      <c r="M14444" s="11"/>
      <c r="N14444" s="4"/>
      <c r="O14444" s="11"/>
      <c r="P14444" s="4"/>
      <c r="Q14444" s="11"/>
      <c r="R14444" s="4"/>
      <c r="S14444" s="11"/>
      <c r="T14444" s="4"/>
      <c r="U14444" s="11"/>
      <c r="V14444" s="4"/>
      <c r="W14444" s="11"/>
      <c r="X14444" s="4"/>
      <c r="Y14444" s="11"/>
      <c r="Z14444" s="4"/>
      <c r="AA14444" s="1" t="s">
        <v>16</v>
      </c>
      <c r="AC14444" s="23" t="s">
        <v>37887</v>
      </c>
      <c r="AD14444" s="23" t="s">
        <v>40440</v>
      </c>
      <c r="AE14444" t="s">
        <v>35399</v>
      </c>
    </row>
    <row r="14445" spans="1:31" ht="15" customHeight="1">
      <c r="A14445" s="1">
        <v>14444</v>
      </c>
      <c r="B14445" s="1" t="s">
        <v>54</v>
      </c>
      <c r="C14445" s="1" t="s">
        <v>17761</v>
      </c>
      <c r="D14445" s="9" t="s">
        <v>36292</v>
      </c>
      <c r="E14445" s="9" t="s">
        <v>881</v>
      </c>
      <c r="F14445" s="9" t="s">
        <v>29650</v>
      </c>
      <c r="G14445" s="17">
        <v>9199499004</v>
      </c>
      <c r="H14445" s="9" t="s">
        <v>8</v>
      </c>
      <c r="I14445" s="1" t="s">
        <v>9</v>
      </c>
      <c r="J14445" s="4" t="s">
        <v>47303</v>
      </c>
      <c r="K14445" s="3" t="s">
        <v>17</v>
      </c>
      <c r="L14445" s="4" t="s">
        <v>47303</v>
      </c>
      <c r="M14445" s="11"/>
      <c r="N14445" s="4"/>
      <c r="O14445" s="11"/>
      <c r="P14445" s="4"/>
      <c r="Q14445" s="11"/>
      <c r="R14445" s="4"/>
      <c r="S14445" s="11"/>
      <c r="T14445" s="4"/>
      <c r="U14445" s="11"/>
      <c r="V14445" s="4"/>
      <c r="W14445" s="11"/>
      <c r="X14445" s="4"/>
      <c r="Y14445" s="11"/>
      <c r="Z14445" s="4"/>
      <c r="AA14445" s="1" t="s">
        <v>11</v>
      </c>
      <c r="AC14445" s="23" t="s">
        <v>37887</v>
      </c>
      <c r="AD14445" s="23" t="s">
        <v>40440</v>
      </c>
      <c r="AE14445" t="s">
        <v>35399</v>
      </c>
    </row>
    <row r="14446" spans="1:31" ht="15" customHeight="1">
      <c r="A14446" s="1">
        <v>14445</v>
      </c>
      <c r="B14446" s="1" t="s">
        <v>54</v>
      </c>
      <c r="C14446" s="1" t="s">
        <v>17764</v>
      </c>
      <c r="D14446" s="9" t="s">
        <v>37723</v>
      </c>
      <c r="E14446" s="9" t="s">
        <v>84</v>
      </c>
      <c r="F14446" s="9" t="s">
        <v>29652</v>
      </c>
      <c r="G14446" s="17">
        <v>914460464449</v>
      </c>
      <c r="H14446" s="9" t="s">
        <v>15</v>
      </c>
      <c r="I14446" s="1" t="s">
        <v>62</v>
      </c>
      <c r="J14446" s="4" t="s">
        <v>47303</v>
      </c>
      <c r="K14446" s="3" t="s">
        <v>42</v>
      </c>
      <c r="L14446" s="4" t="s">
        <v>47303</v>
      </c>
      <c r="M14446" s="11"/>
      <c r="N14446" s="4"/>
      <c r="O14446" s="11"/>
      <c r="P14446" s="4"/>
      <c r="Q14446" s="11"/>
      <c r="R14446" s="4"/>
      <c r="S14446" s="11"/>
      <c r="T14446" s="4"/>
      <c r="U14446" s="11"/>
      <c r="V14446" s="4"/>
      <c r="W14446" s="11"/>
      <c r="X14446" s="4"/>
      <c r="Y14446" s="11"/>
      <c r="Z14446" s="4"/>
      <c r="AA14446" s="1" t="s">
        <v>16</v>
      </c>
      <c r="AC14446" s="23" t="s">
        <v>37887</v>
      </c>
      <c r="AD14446" s="23" t="s">
        <v>40440</v>
      </c>
      <c r="AE14446" t="s">
        <v>35409</v>
      </c>
    </row>
    <row r="14447" spans="1:31" ht="15" customHeight="1">
      <c r="A14447" s="1">
        <v>14446</v>
      </c>
      <c r="B14447" s="1" t="s">
        <v>54</v>
      </c>
      <c r="C14447" s="1" t="s">
        <v>17769</v>
      </c>
      <c r="D14447" s="9" t="s">
        <v>36293</v>
      </c>
      <c r="E14447" s="9" t="s">
        <v>40</v>
      </c>
      <c r="F14447" s="9" t="s">
        <v>29656</v>
      </c>
      <c r="G14447" s="17">
        <v>919449019449</v>
      </c>
      <c r="H14447" s="9" t="s">
        <v>8</v>
      </c>
      <c r="I14447" s="1" t="s">
        <v>62</v>
      </c>
      <c r="J14447" s="4" t="s">
        <v>47303</v>
      </c>
      <c r="K14447" s="3" t="s">
        <v>42</v>
      </c>
      <c r="L14447" s="4" t="s">
        <v>47303</v>
      </c>
      <c r="M14447" s="11"/>
      <c r="N14447" s="4"/>
      <c r="O14447" s="11"/>
      <c r="P14447" s="4"/>
      <c r="Q14447" s="11"/>
      <c r="R14447" s="4"/>
      <c r="S14447" s="11"/>
      <c r="T14447" s="4"/>
      <c r="U14447" s="11"/>
      <c r="V14447" s="4"/>
      <c r="W14447" s="11"/>
      <c r="X14447" s="4"/>
      <c r="Y14447" s="11"/>
      <c r="Z14447" s="4"/>
      <c r="AA14447" s="1" t="s">
        <v>16</v>
      </c>
      <c r="AC14447" s="23" t="s">
        <v>37887</v>
      </c>
      <c r="AD14447" s="23" t="s">
        <v>40440</v>
      </c>
      <c r="AE14447" t="s">
        <v>35394</v>
      </c>
    </row>
    <row r="14448" spans="1:31" ht="15" customHeight="1">
      <c r="A14448" s="1">
        <v>14447</v>
      </c>
      <c r="B14448" s="1" t="s">
        <v>54</v>
      </c>
      <c r="C14448" s="1" t="s">
        <v>17774</v>
      </c>
      <c r="D14448" s="9" t="s">
        <v>58</v>
      </c>
      <c r="E14448" s="9" t="s">
        <v>287</v>
      </c>
      <c r="F14448" s="9" t="s">
        <v>33081</v>
      </c>
      <c r="G14448" s="17">
        <v>919919460666</v>
      </c>
      <c r="H14448" s="9" t="s">
        <v>15</v>
      </c>
      <c r="I14448" s="1" t="s">
        <v>41</v>
      </c>
      <c r="J14448" s="4" t="s">
        <v>47303</v>
      </c>
      <c r="K14448" s="11" t="s">
        <v>14136</v>
      </c>
      <c r="L14448" s="4" t="s">
        <v>47303</v>
      </c>
      <c r="M14448" s="11"/>
      <c r="N14448" s="4"/>
      <c r="O14448" s="11"/>
      <c r="P14448" s="4"/>
      <c r="Q14448" s="11"/>
      <c r="R14448" s="4"/>
      <c r="S14448" s="11"/>
      <c r="T14448" s="4"/>
      <c r="U14448" s="11"/>
      <c r="V14448" s="4"/>
      <c r="W14448" s="11"/>
      <c r="X14448" s="4"/>
      <c r="Y14448" s="11"/>
      <c r="Z14448" s="4"/>
      <c r="AA14448" s="1" t="s">
        <v>16</v>
      </c>
      <c r="AC14448" s="23" t="s">
        <v>37887</v>
      </c>
      <c r="AD14448" s="23" t="s">
        <v>40440</v>
      </c>
      <c r="AE14448" t="s">
        <v>35394</v>
      </c>
    </row>
    <row r="14449" spans="1:31" ht="15" customHeight="1">
      <c r="A14449" s="1">
        <v>14448</v>
      </c>
      <c r="B14449" s="1" t="s">
        <v>54</v>
      </c>
      <c r="C14449" s="1" t="s">
        <v>17778</v>
      </c>
      <c r="D14449" s="9" t="s">
        <v>16427</v>
      </c>
      <c r="E14449" s="9" t="s">
        <v>824</v>
      </c>
      <c r="F14449" s="9" t="s">
        <v>29660</v>
      </c>
      <c r="G14449" s="17">
        <v>91444449069</v>
      </c>
      <c r="H14449" s="9" t="s">
        <v>20</v>
      </c>
      <c r="I14449" s="1" t="s">
        <v>9</v>
      </c>
      <c r="J14449" s="4" t="s">
        <v>47303</v>
      </c>
      <c r="K14449" s="3" t="s">
        <v>213</v>
      </c>
      <c r="L14449" s="4" t="s">
        <v>47303</v>
      </c>
      <c r="M14449" s="4" t="s">
        <v>17</v>
      </c>
      <c r="N14449" s="3" t="str">
        <f t="shared" ref="N14449:N14450" si="602">J14449</f>
        <v>[50 lacs - 75 lacs]</v>
      </c>
      <c r="O14449" s="4" t="s">
        <v>47347</v>
      </c>
      <c r="P14449" s="3" t="s">
        <v>47303</v>
      </c>
      <c r="Q14449" s="4" t="s">
        <v>14136</v>
      </c>
      <c r="R14449" s="3" t="s">
        <v>47303</v>
      </c>
      <c r="S14449" s="11"/>
      <c r="T14449" s="4"/>
      <c r="U14449" s="11"/>
      <c r="V14449" s="4"/>
      <c r="W14449" s="11"/>
      <c r="X14449" s="4"/>
      <c r="Y14449" s="11"/>
      <c r="Z14449" s="4"/>
      <c r="AA14449" s="1" t="s">
        <v>16</v>
      </c>
      <c r="AC14449" s="23" t="s">
        <v>37887</v>
      </c>
      <c r="AD14449" s="23" t="s">
        <v>40440</v>
      </c>
      <c r="AE14449" t="s">
        <v>35394</v>
      </c>
    </row>
    <row r="14450" spans="1:31" ht="15" customHeight="1">
      <c r="A14450" s="1">
        <v>14449</v>
      </c>
      <c r="B14450" s="1" t="s">
        <v>54</v>
      </c>
      <c r="C14450" s="1" t="s">
        <v>17779</v>
      </c>
      <c r="D14450" s="9" t="s">
        <v>371</v>
      </c>
      <c r="E14450" s="9" t="s">
        <v>328</v>
      </c>
      <c r="F14450" s="9" t="s">
        <v>29661</v>
      </c>
      <c r="G14450" s="17">
        <v>919494691494</v>
      </c>
      <c r="H14450" s="9" t="s">
        <v>8</v>
      </c>
      <c r="I14450" s="1" t="s">
        <v>62</v>
      </c>
      <c r="J14450" s="4" t="s">
        <v>47303</v>
      </c>
      <c r="K14450" s="3" t="s">
        <v>17</v>
      </c>
      <c r="L14450" s="4" t="s">
        <v>47303</v>
      </c>
      <c r="M14450" s="4" t="s">
        <v>42</v>
      </c>
      <c r="N14450" s="3" t="str">
        <f t="shared" si="602"/>
        <v>[50 lacs - 75 lacs]</v>
      </c>
      <c r="O14450" s="11"/>
      <c r="P14450" s="4"/>
      <c r="Q14450" s="11"/>
      <c r="R14450" s="4"/>
      <c r="S14450" s="11"/>
      <c r="T14450" s="4"/>
      <c r="U14450" s="11"/>
      <c r="V14450" s="4"/>
      <c r="W14450" s="11"/>
      <c r="X14450" s="4"/>
      <c r="Y14450" s="11"/>
      <c r="Z14450" s="4"/>
      <c r="AA14450" s="1" t="s">
        <v>16</v>
      </c>
      <c r="AC14450" s="23" t="s">
        <v>37887</v>
      </c>
      <c r="AD14450" s="23" t="s">
        <v>40440</v>
      </c>
      <c r="AE14450" t="s">
        <v>35399</v>
      </c>
    </row>
    <row r="14451" spans="1:31" ht="15" customHeight="1">
      <c r="A14451" s="1">
        <v>14450</v>
      </c>
      <c r="B14451" s="1" t="s">
        <v>54</v>
      </c>
      <c r="C14451" s="1" t="s">
        <v>17781</v>
      </c>
      <c r="D14451" s="9" t="s">
        <v>11211</v>
      </c>
      <c r="E14451" s="9" t="s">
        <v>16428</v>
      </c>
      <c r="F14451" s="9" t="s">
        <v>29662</v>
      </c>
      <c r="G14451" s="17">
        <v>91600406914</v>
      </c>
      <c r="H14451" s="9" t="s">
        <v>15</v>
      </c>
      <c r="I14451" s="1" t="s">
        <v>41</v>
      </c>
      <c r="J14451" s="4" t="s">
        <v>47303</v>
      </c>
      <c r="K14451" s="3" t="s">
        <v>42</v>
      </c>
      <c r="L14451" s="4" t="s">
        <v>47303</v>
      </c>
      <c r="M14451" s="11"/>
      <c r="N14451" s="4"/>
      <c r="O14451" s="11"/>
      <c r="P14451" s="4"/>
      <c r="Q14451" s="11"/>
      <c r="R14451" s="4"/>
      <c r="S14451" s="11"/>
      <c r="T14451" s="4"/>
      <c r="U14451" s="11"/>
      <c r="V14451" s="4"/>
      <c r="W14451" s="11"/>
      <c r="X14451" s="4"/>
      <c r="Y14451" s="11"/>
      <c r="Z14451" s="4"/>
      <c r="AA14451" s="1" t="s">
        <v>16</v>
      </c>
      <c r="AC14451" s="23" t="s">
        <v>37887</v>
      </c>
      <c r="AD14451" s="23" t="s">
        <v>40440</v>
      </c>
      <c r="AE14451" t="s">
        <v>35410</v>
      </c>
    </row>
    <row r="14452" spans="1:31" ht="15" customHeight="1">
      <c r="A14452" s="1">
        <v>14451</v>
      </c>
      <c r="B14452" s="1" t="s">
        <v>54</v>
      </c>
      <c r="C14452" s="1" t="s">
        <v>17784</v>
      </c>
      <c r="D14452" s="9" t="s">
        <v>460</v>
      </c>
      <c r="E14452" s="9" t="s">
        <v>40</v>
      </c>
      <c r="F14452" s="9" t="s">
        <v>29664</v>
      </c>
      <c r="G14452" s="17">
        <v>919466690949</v>
      </c>
      <c r="H14452" s="9" t="s">
        <v>8</v>
      </c>
      <c r="I14452" s="1" t="s">
        <v>9</v>
      </c>
      <c r="J14452" s="4" t="s">
        <v>47303</v>
      </c>
      <c r="K14452" s="3" t="s">
        <v>42</v>
      </c>
      <c r="L14452" s="4" t="s">
        <v>47303</v>
      </c>
      <c r="M14452" s="11"/>
      <c r="N14452" s="4"/>
      <c r="O14452" s="11"/>
      <c r="P14452" s="4"/>
      <c r="Q14452" s="11"/>
      <c r="R14452" s="4"/>
      <c r="S14452" s="11"/>
      <c r="T14452" s="4"/>
      <c r="U14452" s="11"/>
      <c r="V14452" s="4"/>
      <c r="W14452" s="11"/>
      <c r="X14452" s="4"/>
      <c r="Y14452" s="11"/>
      <c r="Z14452" s="4"/>
      <c r="AA14452" s="1" t="s">
        <v>16</v>
      </c>
      <c r="AC14452" s="23" t="s">
        <v>37887</v>
      </c>
      <c r="AD14452" s="23" t="s">
        <v>40440</v>
      </c>
      <c r="AE14452" t="s">
        <v>35409</v>
      </c>
    </row>
    <row r="14453" spans="1:31" ht="15" customHeight="1">
      <c r="A14453" s="1">
        <v>14452</v>
      </c>
      <c r="B14453" s="1" t="s">
        <v>54</v>
      </c>
      <c r="C14453" s="1" t="s">
        <v>17786</v>
      </c>
      <c r="D14453" s="9" t="s">
        <v>2572</v>
      </c>
      <c r="E14453" s="9" t="s">
        <v>40</v>
      </c>
      <c r="F14453" s="9" t="s">
        <v>29666</v>
      </c>
      <c r="G14453" s="17">
        <v>91949416660</v>
      </c>
      <c r="H14453" s="9" t="s">
        <v>8</v>
      </c>
      <c r="I14453" s="1" t="s">
        <v>41</v>
      </c>
      <c r="J14453" s="4" t="s">
        <v>47303</v>
      </c>
      <c r="K14453" s="3" t="s">
        <v>17</v>
      </c>
      <c r="L14453" s="4" t="s">
        <v>47303</v>
      </c>
      <c r="M14453" s="4" t="s">
        <v>42</v>
      </c>
      <c r="N14453" s="3" t="str">
        <f>J14453</f>
        <v>[50 lacs - 75 lacs]</v>
      </c>
      <c r="O14453" s="11"/>
      <c r="P14453" s="4"/>
      <c r="Q14453" s="11"/>
      <c r="R14453" s="4"/>
      <c r="S14453" s="11"/>
      <c r="T14453" s="4"/>
      <c r="U14453" s="11"/>
      <c r="V14453" s="4"/>
      <c r="W14453" s="11"/>
      <c r="X14453" s="4"/>
      <c r="Y14453" s="11"/>
      <c r="Z14453" s="4"/>
      <c r="AA14453" s="1" t="s">
        <v>16</v>
      </c>
      <c r="AC14453" s="23" t="s">
        <v>37887</v>
      </c>
      <c r="AD14453" s="23" t="s">
        <v>40440</v>
      </c>
      <c r="AE14453" t="s">
        <v>35410</v>
      </c>
    </row>
    <row r="14454" spans="1:31" ht="15" customHeight="1">
      <c r="A14454" s="1">
        <v>14453</v>
      </c>
      <c r="B14454" s="1" t="s">
        <v>54</v>
      </c>
      <c r="C14454" s="1" t="s">
        <v>17789</v>
      </c>
      <c r="D14454" s="9" t="s">
        <v>361</v>
      </c>
      <c r="E14454" s="9" t="s">
        <v>78</v>
      </c>
      <c r="F14454" s="9" t="s">
        <v>29669</v>
      </c>
      <c r="G14454" s="17">
        <v>919409699446</v>
      </c>
      <c r="H14454" s="9" t="s">
        <v>8</v>
      </c>
      <c r="I14454" s="1" t="s">
        <v>9</v>
      </c>
      <c r="J14454" s="4" t="s">
        <v>47303</v>
      </c>
      <c r="K14454" s="3" t="s">
        <v>17</v>
      </c>
      <c r="L14454" s="4" t="s">
        <v>47303</v>
      </c>
      <c r="M14454" s="11"/>
      <c r="N14454" s="4"/>
      <c r="O14454" s="11"/>
      <c r="P14454" s="4"/>
      <c r="Q14454" s="11"/>
      <c r="R14454" s="4"/>
      <c r="S14454" s="11"/>
      <c r="T14454" s="4"/>
      <c r="U14454" s="11"/>
      <c r="V14454" s="4"/>
      <c r="W14454" s="11"/>
      <c r="X14454" s="4"/>
      <c r="Y14454" s="11"/>
      <c r="Z14454" s="4"/>
      <c r="AA14454" s="1" t="s">
        <v>16</v>
      </c>
      <c r="AC14454" s="23" t="s">
        <v>37887</v>
      </c>
      <c r="AD14454" s="23" t="s">
        <v>40440</v>
      </c>
      <c r="AE14454" t="s">
        <v>35409</v>
      </c>
    </row>
    <row r="14455" spans="1:31" ht="15" customHeight="1">
      <c r="A14455" s="1">
        <v>14454</v>
      </c>
      <c r="B14455" s="1" t="s">
        <v>54</v>
      </c>
      <c r="C14455" s="1" t="s">
        <v>17799</v>
      </c>
      <c r="D14455" s="9" t="s">
        <v>3613</v>
      </c>
      <c r="E14455" s="9" t="s">
        <v>351</v>
      </c>
      <c r="F14455" s="9" t="s">
        <v>29675</v>
      </c>
      <c r="G14455" s="17">
        <v>9194401944</v>
      </c>
      <c r="H14455" s="9" t="s">
        <v>15</v>
      </c>
      <c r="I14455" s="1" t="s">
        <v>62</v>
      </c>
      <c r="J14455" s="4" t="s">
        <v>47303</v>
      </c>
      <c r="K14455" s="3" t="s">
        <v>42</v>
      </c>
      <c r="L14455" s="4" t="s">
        <v>47303</v>
      </c>
      <c r="M14455" s="11"/>
      <c r="N14455" s="4"/>
      <c r="O14455" s="11"/>
      <c r="P14455" s="4"/>
      <c r="Q14455" s="11"/>
      <c r="R14455" s="4"/>
      <c r="S14455" s="11"/>
      <c r="T14455" s="4"/>
      <c r="U14455" s="11"/>
      <c r="V14455" s="4"/>
      <c r="W14455" s="11"/>
      <c r="X14455" s="4"/>
      <c r="Y14455" s="11"/>
      <c r="Z14455" s="4"/>
      <c r="AA14455" s="1" t="s">
        <v>16</v>
      </c>
      <c r="AC14455" s="23" t="s">
        <v>37887</v>
      </c>
      <c r="AD14455" s="23" t="s">
        <v>40440</v>
      </c>
      <c r="AE14455" t="s">
        <v>35394</v>
      </c>
    </row>
    <row r="14456" spans="1:31" ht="15" customHeight="1">
      <c r="A14456" s="1">
        <v>14455</v>
      </c>
      <c r="B14456" s="1" t="s">
        <v>54</v>
      </c>
      <c r="C14456" s="1" t="s">
        <v>17801</v>
      </c>
      <c r="D14456" s="9" t="s">
        <v>1209</v>
      </c>
      <c r="E14456" s="9" t="s">
        <v>73</v>
      </c>
      <c r="F14456" s="9" t="s">
        <v>29676</v>
      </c>
      <c r="G14456" s="17">
        <v>919409066444</v>
      </c>
      <c r="H14456" s="9" t="s">
        <v>20</v>
      </c>
      <c r="I14456" s="1" t="s">
        <v>9</v>
      </c>
      <c r="J14456" s="4" t="s">
        <v>47303</v>
      </c>
      <c r="K14456" s="3" t="s">
        <v>42</v>
      </c>
      <c r="L14456" s="4" t="s">
        <v>47303</v>
      </c>
      <c r="M14456" s="11"/>
      <c r="N14456" s="4"/>
      <c r="O14456" s="11"/>
      <c r="P14456" s="4"/>
      <c r="Q14456" s="11"/>
      <c r="R14456" s="4"/>
      <c r="S14456" s="11"/>
      <c r="T14456" s="4"/>
      <c r="U14456" s="11"/>
      <c r="V14456" s="4"/>
      <c r="W14456" s="11"/>
      <c r="X14456" s="4"/>
      <c r="Y14456" s="11"/>
      <c r="Z14456" s="4"/>
      <c r="AA14456" s="1" t="s">
        <v>16</v>
      </c>
      <c r="AC14456" s="23" t="s">
        <v>37887</v>
      </c>
      <c r="AD14456" s="23" t="s">
        <v>40440</v>
      </c>
      <c r="AE14456" t="s">
        <v>35399</v>
      </c>
    </row>
    <row r="14457" spans="1:31" ht="15" customHeight="1">
      <c r="A14457" s="1">
        <v>14456</v>
      </c>
      <c r="B14457" s="1" t="s">
        <v>54</v>
      </c>
      <c r="C14457" s="1" t="s">
        <v>17804</v>
      </c>
      <c r="D14457" s="9" t="s">
        <v>505</v>
      </c>
      <c r="E14457" s="9" t="s">
        <v>139</v>
      </c>
      <c r="F14457" s="9" t="s">
        <v>29678</v>
      </c>
      <c r="G14457" s="17">
        <v>9194469666</v>
      </c>
      <c r="H14457" s="9" t="s">
        <v>8</v>
      </c>
      <c r="I14457" s="1" t="s">
        <v>41</v>
      </c>
      <c r="J14457" s="4" t="s">
        <v>47303</v>
      </c>
      <c r="K14457" s="3" t="s">
        <v>42</v>
      </c>
      <c r="L14457" s="4" t="s">
        <v>47303</v>
      </c>
      <c r="M14457" s="11"/>
      <c r="N14457" s="4"/>
      <c r="O14457" s="11"/>
      <c r="P14457" s="4"/>
      <c r="Q14457" s="11"/>
      <c r="R14457" s="4"/>
      <c r="S14457" s="11"/>
      <c r="T14457" s="4"/>
      <c r="U14457" s="11"/>
      <c r="V14457" s="4"/>
      <c r="W14457" s="11"/>
      <c r="X14457" s="4"/>
      <c r="Y14457" s="11"/>
      <c r="Z14457" s="4"/>
      <c r="AA14457" s="1" t="s">
        <v>16</v>
      </c>
      <c r="AC14457" s="23" t="s">
        <v>37887</v>
      </c>
      <c r="AD14457" s="23" t="s">
        <v>40440</v>
      </c>
      <c r="AE14457" t="s">
        <v>35409</v>
      </c>
    </row>
    <row r="14458" spans="1:31" ht="15" customHeight="1">
      <c r="A14458" s="1">
        <v>14457</v>
      </c>
      <c r="B14458" s="1" t="s">
        <v>54</v>
      </c>
      <c r="C14458" s="1" t="s">
        <v>17805</v>
      </c>
      <c r="D14458" s="9" t="s">
        <v>16435</v>
      </c>
      <c r="E14458" s="9" t="s">
        <v>1743</v>
      </c>
      <c r="F14458" s="9" t="s">
        <v>35133</v>
      </c>
      <c r="G14458" s="17">
        <v>919444414996</v>
      </c>
      <c r="H14458" s="9" t="s">
        <v>132</v>
      </c>
      <c r="I14458" s="1" t="s">
        <v>41</v>
      </c>
      <c r="J14458" s="4" t="s">
        <v>47303</v>
      </c>
      <c r="K14458" s="3" t="s">
        <v>42</v>
      </c>
      <c r="L14458" s="4" t="s">
        <v>47303</v>
      </c>
      <c r="M14458" s="11"/>
      <c r="N14458" s="4"/>
      <c r="O14458" s="11"/>
      <c r="P14458" s="4"/>
      <c r="Q14458" s="11"/>
      <c r="R14458" s="4"/>
      <c r="S14458" s="11"/>
      <c r="T14458" s="4"/>
      <c r="U14458" s="11"/>
      <c r="V14458" s="4"/>
      <c r="W14458" s="11"/>
      <c r="X14458" s="4"/>
      <c r="Y14458" s="11"/>
      <c r="Z14458" s="4"/>
      <c r="AA14458" s="1" t="s">
        <v>16</v>
      </c>
      <c r="AC14458" s="23" t="s">
        <v>37887</v>
      </c>
      <c r="AD14458" s="23" t="s">
        <v>40440</v>
      </c>
      <c r="AE14458" t="s">
        <v>35399</v>
      </c>
    </row>
    <row r="14459" spans="1:31" ht="15" customHeight="1">
      <c r="A14459" s="1">
        <v>14458</v>
      </c>
      <c r="B14459" s="1" t="s">
        <v>54</v>
      </c>
      <c r="C14459" s="1" t="s">
        <v>17806</v>
      </c>
      <c r="D14459" s="9" t="s">
        <v>494</v>
      </c>
      <c r="E14459" s="9" t="s">
        <v>40</v>
      </c>
      <c r="F14459" s="9" t="s">
        <v>29679</v>
      </c>
      <c r="G14459" s="17">
        <v>91946694444</v>
      </c>
      <c r="H14459" s="9" t="s">
        <v>15</v>
      </c>
      <c r="I14459" s="1" t="s">
        <v>62</v>
      </c>
      <c r="J14459" s="4" t="s">
        <v>47303</v>
      </c>
      <c r="K14459" s="3" t="s">
        <v>42</v>
      </c>
      <c r="L14459" s="4" t="s">
        <v>47303</v>
      </c>
      <c r="M14459" s="4" t="s">
        <v>13</v>
      </c>
      <c r="N14459" s="3" t="str">
        <f>J14459</f>
        <v>[50 lacs - 75 lacs]</v>
      </c>
      <c r="O14459" s="11"/>
      <c r="P14459" s="4"/>
      <c r="Q14459" s="11"/>
      <c r="R14459" s="4"/>
      <c r="S14459" s="11"/>
      <c r="T14459" s="4"/>
      <c r="U14459" s="11"/>
      <c r="V14459" s="4"/>
      <c r="W14459" s="11"/>
      <c r="X14459" s="4"/>
      <c r="Y14459" s="11"/>
      <c r="Z14459" s="4"/>
      <c r="AA14459" s="1" t="s">
        <v>16</v>
      </c>
      <c r="AC14459" s="23" t="s">
        <v>37887</v>
      </c>
      <c r="AD14459" s="23" t="s">
        <v>40440</v>
      </c>
      <c r="AE14459" t="s">
        <v>35399</v>
      </c>
    </row>
    <row r="14460" spans="1:31" ht="15" customHeight="1">
      <c r="A14460" s="1">
        <v>14459</v>
      </c>
      <c r="B14460" s="1" t="s">
        <v>54</v>
      </c>
      <c r="C14460" s="1" t="s">
        <v>17807</v>
      </c>
      <c r="D14460" s="9" t="s">
        <v>1209</v>
      </c>
      <c r="E14460" s="9" t="s">
        <v>73</v>
      </c>
      <c r="F14460" s="9" t="s">
        <v>29680</v>
      </c>
      <c r="G14460" s="17">
        <v>9164446609</v>
      </c>
      <c r="H14460" s="9" t="s">
        <v>20</v>
      </c>
      <c r="I14460" s="1" t="s">
        <v>9</v>
      </c>
      <c r="J14460" s="4" t="s">
        <v>47303</v>
      </c>
      <c r="K14460" s="3" t="s">
        <v>42</v>
      </c>
      <c r="L14460" s="4" t="s">
        <v>47303</v>
      </c>
      <c r="M14460" s="11"/>
      <c r="N14460" s="4"/>
      <c r="O14460" s="11"/>
      <c r="P14460" s="4"/>
      <c r="Q14460" s="11"/>
      <c r="R14460" s="4"/>
      <c r="S14460" s="11"/>
      <c r="T14460" s="4"/>
      <c r="U14460" s="11"/>
      <c r="V14460" s="4"/>
      <c r="W14460" s="11"/>
      <c r="X14460" s="4"/>
      <c r="Y14460" s="11"/>
      <c r="Z14460" s="4"/>
      <c r="AA14460" s="1" t="s">
        <v>11</v>
      </c>
      <c r="AC14460" s="23" t="s">
        <v>37887</v>
      </c>
      <c r="AD14460" s="23" t="s">
        <v>40440</v>
      </c>
      <c r="AE14460" t="s">
        <v>35410</v>
      </c>
    </row>
    <row r="14461" spans="1:31" ht="15" customHeight="1">
      <c r="A14461" s="1">
        <v>14460</v>
      </c>
      <c r="B14461" s="1" t="s">
        <v>54</v>
      </c>
      <c r="C14461" s="1" t="s">
        <v>17814</v>
      </c>
      <c r="D14461" s="9" t="s">
        <v>1302</v>
      </c>
      <c r="E14461" s="9" t="s">
        <v>40</v>
      </c>
      <c r="F14461" s="9" t="s">
        <v>16438</v>
      </c>
      <c r="G14461" s="17">
        <v>919444199</v>
      </c>
      <c r="H14461" s="9" t="s">
        <v>15</v>
      </c>
      <c r="I14461" s="1" t="s">
        <v>62</v>
      </c>
      <c r="J14461" s="4" t="s">
        <v>47303</v>
      </c>
      <c r="K14461" s="3" t="s">
        <v>42</v>
      </c>
      <c r="L14461" s="4" t="s">
        <v>47303</v>
      </c>
      <c r="M14461" s="11"/>
      <c r="N14461" s="4"/>
      <c r="O14461" s="11"/>
      <c r="P14461" s="4"/>
      <c r="Q14461" s="11"/>
      <c r="R14461" s="4"/>
      <c r="S14461" s="11"/>
      <c r="T14461" s="4"/>
      <c r="U14461" s="11"/>
      <c r="V14461" s="4"/>
      <c r="W14461" s="11"/>
      <c r="X14461" s="4"/>
      <c r="Y14461" s="11"/>
      <c r="Z14461" s="4"/>
      <c r="AA14461" s="1" t="s">
        <v>16</v>
      </c>
      <c r="AC14461" s="23" t="s">
        <v>37887</v>
      </c>
      <c r="AD14461" s="23" t="s">
        <v>40440</v>
      </c>
      <c r="AE14461" t="s">
        <v>35399</v>
      </c>
    </row>
    <row r="14462" spans="1:31" ht="15" customHeight="1">
      <c r="A14462" s="1">
        <v>14461</v>
      </c>
      <c r="B14462" s="1" t="s">
        <v>54</v>
      </c>
      <c r="C14462" s="1" t="s">
        <v>17823</v>
      </c>
      <c r="D14462" s="9" t="s">
        <v>7429</v>
      </c>
      <c r="E14462" s="9" t="s">
        <v>1251</v>
      </c>
      <c r="F14462" s="9" t="s">
        <v>29690</v>
      </c>
      <c r="G14462" s="17">
        <v>919909040614</v>
      </c>
      <c r="H14462" s="9" t="s">
        <v>20</v>
      </c>
      <c r="I14462" s="1" t="s">
        <v>9</v>
      </c>
      <c r="J14462" s="4" t="s">
        <v>47303</v>
      </c>
      <c r="K14462" s="3" t="s">
        <v>17</v>
      </c>
      <c r="L14462" s="4" t="s">
        <v>47303</v>
      </c>
      <c r="M14462" s="4" t="s">
        <v>42</v>
      </c>
      <c r="N14462" s="3" t="str">
        <f t="shared" ref="N14462:N14463" si="603">J14462</f>
        <v>[50 lacs - 75 lacs]</v>
      </c>
      <c r="O14462" s="11"/>
      <c r="P14462" s="4"/>
      <c r="Q14462" s="11"/>
      <c r="R14462" s="4"/>
      <c r="S14462" s="11"/>
      <c r="T14462" s="4"/>
      <c r="U14462" s="11"/>
      <c r="V14462" s="4"/>
      <c r="W14462" s="11"/>
      <c r="X14462" s="4"/>
      <c r="Y14462" s="11"/>
      <c r="Z14462" s="4"/>
      <c r="AA14462" s="1" t="s">
        <v>11</v>
      </c>
      <c r="AC14462" s="23" t="s">
        <v>37887</v>
      </c>
      <c r="AD14462" s="23" t="s">
        <v>40440</v>
      </c>
      <c r="AE14462" t="s">
        <v>35410</v>
      </c>
    </row>
    <row r="14463" spans="1:31" ht="15" customHeight="1">
      <c r="A14463" s="1">
        <v>14462</v>
      </c>
      <c r="B14463" s="1" t="s">
        <v>54</v>
      </c>
      <c r="C14463" s="1" t="s">
        <v>17826</v>
      </c>
      <c r="D14463" s="9" t="s">
        <v>2709</v>
      </c>
      <c r="E14463" s="9" t="s">
        <v>680</v>
      </c>
      <c r="F14463" s="9" t="s">
        <v>16441</v>
      </c>
      <c r="G14463" s="17">
        <v>91994444469</v>
      </c>
      <c r="H14463" s="9" t="s">
        <v>20</v>
      </c>
      <c r="I14463" s="1" t="s">
        <v>62</v>
      </c>
      <c r="J14463" s="4" t="s">
        <v>47303</v>
      </c>
      <c r="K14463" s="3" t="s">
        <v>17</v>
      </c>
      <c r="L14463" s="4" t="s">
        <v>47303</v>
      </c>
      <c r="M14463" s="4" t="s">
        <v>42</v>
      </c>
      <c r="N14463" s="3" t="str">
        <f t="shared" si="603"/>
        <v>[50 lacs - 75 lacs]</v>
      </c>
      <c r="O14463" s="4" t="s">
        <v>14137</v>
      </c>
      <c r="P14463" s="3" t="s">
        <v>47303</v>
      </c>
      <c r="Q14463" s="4" t="s">
        <v>13</v>
      </c>
      <c r="R14463" s="3" t="s">
        <v>47303</v>
      </c>
      <c r="S14463" s="11"/>
      <c r="T14463" s="4"/>
      <c r="U14463" s="11"/>
      <c r="V14463" s="4"/>
      <c r="W14463" s="11"/>
      <c r="X14463" s="4"/>
      <c r="Y14463" s="11"/>
      <c r="Z14463" s="4"/>
      <c r="AA14463" s="1" t="s">
        <v>16</v>
      </c>
      <c r="AC14463" s="23" t="s">
        <v>37887</v>
      </c>
      <c r="AD14463" s="23" t="s">
        <v>40440</v>
      </c>
      <c r="AE14463" t="s">
        <v>35399</v>
      </c>
    </row>
    <row r="14464" spans="1:31" ht="15" customHeight="1">
      <c r="A14464" s="1">
        <v>14463</v>
      </c>
      <c r="B14464" s="1" t="s">
        <v>54</v>
      </c>
      <c r="C14464" s="1" t="s">
        <v>17828</v>
      </c>
      <c r="D14464" s="9" t="s">
        <v>359</v>
      </c>
      <c r="E14464" s="9" t="s">
        <v>1972</v>
      </c>
      <c r="F14464" s="9" t="s">
        <v>35134</v>
      </c>
      <c r="G14464" s="17">
        <v>91944404464</v>
      </c>
      <c r="H14464" s="9" t="s">
        <v>15</v>
      </c>
      <c r="I14464" s="1" t="s">
        <v>41</v>
      </c>
      <c r="J14464" s="4" t="s">
        <v>47303</v>
      </c>
      <c r="K14464" s="3" t="s">
        <v>17</v>
      </c>
      <c r="L14464" s="4" t="s">
        <v>47303</v>
      </c>
      <c r="M14464" s="11"/>
      <c r="N14464" s="4"/>
      <c r="O14464" s="11"/>
      <c r="P14464" s="4"/>
      <c r="Q14464" s="11"/>
      <c r="R14464" s="4"/>
      <c r="S14464" s="11"/>
      <c r="T14464" s="4"/>
      <c r="U14464" s="11"/>
      <c r="V14464" s="4"/>
      <c r="W14464" s="11"/>
      <c r="X14464" s="4"/>
      <c r="Y14464" s="11"/>
      <c r="Z14464" s="4"/>
      <c r="AA14464" s="1" t="s">
        <v>16</v>
      </c>
      <c r="AC14464" s="23" t="s">
        <v>37887</v>
      </c>
      <c r="AD14464" s="23" t="s">
        <v>40440</v>
      </c>
      <c r="AE14464" t="s">
        <v>35394</v>
      </c>
    </row>
    <row r="14465" spans="1:31" ht="15" customHeight="1">
      <c r="A14465" s="1">
        <v>14464</v>
      </c>
      <c r="B14465" s="1" t="s">
        <v>54</v>
      </c>
      <c r="C14465" s="1" t="s">
        <v>17834</v>
      </c>
      <c r="D14465" s="9" t="s">
        <v>185</v>
      </c>
      <c r="E14465" s="9" t="s">
        <v>1019</v>
      </c>
      <c r="F14465" s="9" t="s">
        <v>16443</v>
      </c>
      <c r="G14465" s="17">
        <v>9194664410</v>
      </c>
      <c r="H14465" s="9" t="s">
        <v>20</v>
      </c>
      <c r="I14465" s="1" t="s">
        <v>62</v>
      </c>
      <c r="J14465" s="4" t="s">
        <v>47303</v>
      </c>
      <c r="K14465" s="3" t="s">
        <v>42</v>
      </c>
      <c r="L14465" s="4" t="s">
        <v>47303</v>
      </c>
      <c r="M14465" s="11"/>
      <c r="N14465" s="4"/>
      <c r="O14465" s="11"/>
      <c r="P14465" s="4"/>
      <c r="Q14465" s="11"/>
      <c r="R14465" s="4"/>
      <c r="S14465" s="11"/>
      <c r="T14465" s="4"/>
      <c r="U14465" s="11"/>
      <c r="V14465" s="4"/>
      <c r="W14465" s="11"/>
      <c r="X14465" s="4"/>
      <c r="Y14465" s="11"/>
      <c r="Z14465" s="4"/>
      <c r="AA14465" s="1" t="s">
        <v>16</v>
      </c>
      <c r="AC14465" s="23" t="s">
        <v>37887</v>
      </c>
      <c r="AD14465" s="23" t="s">
        <v>40440</v>
      </c>
      <c r="AE14465" t="s">
        <v>35409</v>
      </c>
    </row>
    <row r="14466" spans="1:31" ht="15" customHeight="1">
      <c r="A14466" s="1">
        <v>14465</v>
      </c>
      <c r="B14466" s="1" t="s">
        <v>54</v>
      </c>
      <c r="C14466" s="1" t="s">
        <v>17838</v>
      </c>
      <c r="D14466" s="9" t="s">
        <v>2609</v>
      </c>
      <c r="E14466" s="9" t="s">
        <v>73</v>
      </c>
      <c r="F14466" s="9" t="s">
        <v>29699</v>
      </c>
      <c r="G14466" s="17">
        <v>91944646411</v>
      </c>
      <c r="H14466" s="9" t="s">
        <v>8</v>
      </c>
      <c r="I14466" s="1" t="s">
        <v>62</v>
      </c>
      <c r="J14466" s="4" t="s">
        <v>47303</v>
      </c>
      <c r="K14466" s="3" t="s">
        <v>17</v>
      </c>
      <c r="L14466" s="4" t="s">
        <v>47303</v>
      </c>
      <c r="M14466" s="4" t="s">
        <v>42</v>
      </c>
      <c r="N14466" s="3" t="str">
        <f>J14466</f>
        <v>[50 lacs - 75 lacs]</v>
      </c>
      <c r="O14466" s="11"/>
      <c r="P14466" s="4"/>
      <c r="Q14466" s="11"/>
      <c r="R14466" s="4"/>
      <c r="S14466" s="11"/>
      <c r="T14466" s="4"/>
      <c r="U14466" s="11"/>
      <c r="V14466" s="4"/>
      <c r="W14466" s="11"/>
      <c r="X14466" s="4"/>
      <c r="Y14466" s="11"/>
      <c r="Z14466" s="4"/>
      <c r="AA14466" s="1" t="s">
        <v>16</v>
      </c>
      <c r="AC14466" s="23" t="s">
        <v>37887</v>
      </c>
      <c r="AD14466" s="23" t="s">
        <v>40440</v>
      </c>
      <c r="AE14466" t="s">
        <v>35410</v>
      </c>
    </row>
    <row r="14467" spans="1:31" ht="15" customHeight="1">
      <c r="A14467" s="1">
        <v>14466</v>
      </c>
      <c r="B14467" s="1" t="s">
        <v>54</v>
      </c>
      <c r="C14467" s="1" t="s">
        <v>17840</v>
      </c>
      <c r="D14467" s="9" t="s">
        <v>16445</v>
      </c>
      <c r="E14467" s="9" t="s">
        <v>333</v>
      </c>
      <c r="F14467" s="9" t="s">
        <v>29700</v>
      </c>
      <c r="G14467" s="17">
        <v>919494044404</v>
      </c>
      <c r="H14467" s="9" t="s">
        <v>15</v>
      </c>
      <c r="I14467" s="1" t="s">
        <v>62</v>
      </c>
      <c r="J14467" s="4" t="s">
        <v>47303</v>
      </c>
      <c r="K14467" s="3" t="s">
        <v>42</v>
      </c>
      <c r="L14467" s="4" t="s">
        <v>47303</v>
      </c>
      <c r="M14467" s="11"/>
      <c r="N14467" s="4"/>
      <c r="O14467" s="11"/>
      <c r="P14467" s="4"/>
      <c r="Q14467" s="11"/>
      <c r="R14467" s="4"/>
      <c r="S14467" s="11"/>
      <c r="T14467" s="4"/>
      <c r="U14467" s="11"/>
      <c r="V14467" s="4"/>
      <c r="W14467" s="11"/>
      <c r="X14467" s="4"/>
      <c r="Y14467" s="11"/>
      <c r="Z14467" s="4"/>
      <c r="AA14467" s="1" t="s">
        <v>16</v>
      </c>
      <c r="AC14467" s="23" t="s">
        <v>37887</v>
      </c>
      <c r="AD14467" s="23" t="s">
        <v>40440</v>
      </c>
      <c r="AE14467" t="s">
        <v>35409</v>
      </c>
    </row>
    <row r="14468" spans="1:31" ht="15" customHeight="1">
      <c r="A14468" s="1">
        <v>14467</v>
      </c>
      <c r="B14468" s="1" t="s">
        <v>54</v>
      </c>
      <c r="C14468" s="1" t="s">
        <v>17841</v>
      </c>
      <c r="D14468" s="9" t="s">
        <v>1410</v>
      </c>
      <c r="E14468" s="9" t="s">
        <v>40</v>
      </c>
      <c r="F14468" s="9" t="s">
        <v>33087</v>
      </c>
      <c r="G14468" s="17">
        <v>919944441006</v>
      </c>
      <c r="H14468" s="9" t="s">
        <v>20</v>
      </c>
      <c r="I14468" s="1" t="s">
        <v>9</v>
      </c>
      <c r="J14468" s="4" t="s">
        <v>47303</v>
      </c>
      <c r="K14468" s="3" t="s">
        <v>42</v>
      </c>
      <c r="L14468" s="4" t="s">
        <v>47303</v>
      </c>
      <c r="M14468" s="11"/>
      <c r="N14468" s="4"/>
      <c r="O14468" s="11"/>
      <c r="P14468" s="4"/>
      <c r="Q14468" s="11"/>
      <c r="R14468" s="4"/>
      <c r="S14468" s="11"/>
      <c r="T14468" s="4"/>
      <c r="U14468" s="11"/>
      <c r="V14468" s="4"/>
      <c r="W14468" s="11"/>
      <c r="X14468" s="4"/>
      <c r="Y14468" s="11"/>
      <c r="Z14468" s="4"/>
      <c r="AA14468" s="1" t="s">
        <v>16</v>
      </c>
      <c r="AC14468" s="23" t="s">
        <v>37887</v>
      </c>
      <c r="AD14468" s="23" t="s">
        <v>40440</v>
      </c>
      <c r="AE14468" t="s">
        <v>35410</v>
      </c>
    </row>
    <row r="14469" spans="1:31" ht="15" customHeight="1">
      <c r="A14469" s="1">
        <v>14468</v>
      </c>
      <c r="B14469" s="1" t="s">
        <v>54</v>
      </c>
      <c r="C14469" s="1" t="s">
        <v>17844</v>
      </c>
      <c r="D14469" s="9" t="s">
        <v>1678</v>
      </c>
      <c r="E14469" s="9" t="s">
        <v>19</v>
      </c>
      <c r="F14469" s="9" t="s">
        <v>29703</v>
      </c>
      <c r="G14469" s="17">
        <v>91994666666</v>
      </c>
      <c r="H14469" s="9" t="s">
        <v>15</v>
      </c>
      <c r="I14469" s="1" t="s">
        <v>62</v>
      </c>
      <c r="J14469" s="4" t="s">
        <v>47303</v>
      </c>
      <c r="K14469" s="11" t="s">
        <v>14137</v>
      </c>
      <c r="L14469" s="4" t="s">
        <v>47303</v>
      </c>
      <c r="M14469" s="11"/>
      <c r="N14469" s="4"/>
      <c r="O14469" s="11"/>
      <c r="P14469" s="4"/>
      <c r="Q14469" s="11"/>
      <c r="R14469" s="4"/>
      <c r="S14469" s="11"/>
      <c r="T14469" s="4"/>
      <c r="U14469" s="11"/>
      <c r="V14469" s="4"/>
      <c r="W14469" s="11"/>
      <c r="X14469" s="4"/>
      <c r="Y14469" s="11"/>
      <c r="Z14469" s="4"/>
      <c r="AA14469" s="1" t="s">
        <v>16</v>
      </c>
      <c r="AC14469" s="23" t="s">
        <v>37887</v>
      </c>
      <c r="AD14469" s="23" t="s">
        <v>40440</v>
      </c>
      <c r="AE14469" t="s">
        <v>35409</v>
      </c>
    </row>
    <row r="14470" spans="1:31" ht="15" customHeight="1">
      <c r="A14470" s="1">
        <v>14469</v>
      </c>
      <c r="B14470" s="1" t="s">
        <v>54</v>
      </c>
      <c r="C14470" s="1" t="s">
        <v>17852</v>
      </c>
      <c r="D14470" s="9" t="s">
        <v>371</v>
      </c>
      <c r="E14470" s="9" t="s">
        <v>328</v>
      </c>
      <c r="F14470" s="9" t="s">
        <v>29708</v>
      </c>
      <c r="G14470" s="17">
        <v>919946119066</v>
      </c>
      <c r="H14470" s="9" t="s">
        <v>132</v>
      </c>
      <c r="I14470" s="1" t="s">
        <v>62</v>
      </c>
      <c r="J14470" s="4" t="s">
        <v>47303</v>
      </c>
      <c r="K14470" s="3" t="s">
        <v>42</v>
      </c>
      <c r="L14470" s="4" t="s">
        <v>47303</v>
      </c>
      <c r="M14470" s="11"/>
      <c r="N14470" s="4"/>
      <c r="O14470" s="11"/>
      <c r="P14470" s="4"/>
      <c r="Q14470" s="11"/>
      <c r="R14470" s="4"/>
      <c r="S14470" s="11"/>
      <c r="T14470" s="4"/>
      <c r="U14470" s="11"/>
      <c r="V14470" s="4"/>
      <c r="W14470" s="11"/>
      <c r="X14470" s="4"/>
      <c r="Y14470" s="11"/>
      <c r="Z14470" s="4"/>
      <c r="AA14470" s="1" t="s">
        <v>16</v>
      </c>
      <c r="AC14470" s="23" t="s">
        <v>37887</v>
      </c>
      <c r="AD14470" s="23" t="s">
        <v>40440</v>
      </c>
      <c r="AE14470" t="s">
        <v>35410</v>
      </c>
    </row>
    <row r="14471" spans="1:31" ht="15" customHeight="1">
      <c r="A14471" s="1">
        <v>14470</v>
      </c>
      <c r="B14471" s="1" t="s">
        <v>54</v>
      </c>
      <c r="C14471" s="1" t="s">
        <v>17860</v>
      </c>
      <c r="D14471" s="9" t="s">
        <v>8510</v>
      </c>
      <c r="E14471" s="9" t="s">
        <v>40</v>
      </c>
      <c r="F14471" s="9" t="s">
        <v>29712</v>
      </c>
      <c r="G14471" s="17">
        <v>91999099466</v>
      </c>
      <c r="H14471" s="9" t="s">
        <v>15</v>
      </c>
      <c r="I14471" s="1" t="s">
        <v>62</v>
      </c>
      <c r="J14471" s="4" t="s">
        <v>47303</v>
      </c>
      <c r="K14471" s="3" t="s">
        <v>17</v>
      </c>
      <c r="L14471" s="4" t="s">
        <v>47303</v>
      </c>
      <c r="M14471" s="11"/>
      <c r="N14471" s="4"/>
      <c r="O14471" s="11"/>
      <c r="P14471" s="4"/>
      <c r="Q14471" s="11"/>
      <c r="R14471" s="4"/>
      <c r="S14471" s="11"/>
      <c r="T14471" s="4"/>
      <c r="U14471" s="11"/>
      <c r="V14471" s="4"/>
      <c r="W14471" s="11"/>
      <c r="X14471" s="4"/>
      <c r="Y14471" s="11"/>
      <c r="Z14471" s="4"/>
      <c r="AA14471" s="1" t="s">
        <v>11</v>
      </c>
      <c r="AC14471" s="23" t="s">
        <v>37887</v>
      </c>
      <c r="AD14471" s="23" t="s">
        <v>40440</v>
      </c>
      <c r="AE14471" t="s">
        <v>35399</v>
      </c>
    </row>
    <row r="14472" spans="1:31" ht="15" customHeight="1">
      <c r="A14472" s="1">
        <v>14471</v>
      </c>
      <c r="B14472" s="1" t="s">
        <v>54</v>
      </c>
      <c r="C14472" s="1" t="s">
        <v>17863</v>
      </c>
      <c r="D14472" s="9" t="s">
        <v>3417</v>
      </c>
      <c r="E14472" s="9" t="s">
        <v>40</v>
      </c>
      <c r="F14472" s="9" t="s">
        <v>29713</v>
      </c>
      <c r="G14472" s="17">
        <v>919664611944</v>
      </c>
      <c r="H14472" s="9" t="s">
        <v>8</v>
      </c>
      <c r="I14472" s="1" t="s">
        <v>62</v>
      </c>
      <c r="J14472" s="4" t="s">
        <v>47303</v>
      </c>
      <c r="K14472" s="3" t="s">
        <v>42</v>
      </c>
      <c r="L14472" s="4" t="s">
        <v>47303</v>
      </c>
      <c r="M14472" s="11"/>
      <c r="N14472" s="4"/>
      <c r="O14472" s="11"/>
      <c r="P14472" s="4"/>
      <c r="Q14472" s="11"/>
      <c r="R14472" s="4"/>
      <c r="S14472" s="11"/>
      <c r="T14472" s="4"/>
      <c r="U14472" s="11"/>
      <c r="V14472" s="4"/>
      <c r="W14472" s="11"/>
      <c r="X14472" s="4"/>
      <c r="Y14472" s="11"/>
      <c r="Z14472" s="4"/>
      <c r="AA14472" s="1" t="s">
        <v>16</v>
      </c>
      <c r="AC14472" s="23" t="s">
        <v>37887</v>
      </c>
      <c r="AD14472" s="23" t="s">
        <v>40440</v>
      </c>
      <c r="AE14472" t="s">
        <v>35409</v>
      </c>
    </row>
    <row r="14473" spans="1:31" ht="15" customHeight="1">
      <c r="A14473" s="1">
        <v>14472</v>
      </c>
      <c r="B14473" s="1" t="s">
        <v>54</v>
      </c>
      <c r="C14473" s="1" t="s">
        <v>17865</v>
      </c>
      <c r="D14473" s="9" t="s">
        <v>3722</v>
      </c>
      <c r="E14473" s="9" t="s">
        <v>480</v>
      </c>
      <c r="F14473" s="9" t="s">
        <v>29714</v>
      </c>
      <c r="G14473" s="17">
        <v>91916449996</v>
      </c>
      <c r="H14473" s="9" t="s">
        <v>20</v>
      </c>
      <c r="I14473" s="1" t="s">
        <v>41</v>
      </c>
      <c r="J14473" s="4" t="s">
        <v>47303</v>
      </c>
      <c r="K14473" s="11" t="s">
        <v>14137</v>
      </c>
      <c r="L14473" s="4" t="s">
        <v>47303</v>
      </c>
      <c r="M14473" s="4" t="s">
        <v>13</v>
      </c>
      <c r="N14473" s="3" t="str">
        <f>J14473</f>
        <v>[50 lacs - 75 lacs]</v>
      </c>
      <c r="O14473" s="11"/>
      <c r="P14473" s="4"/>
      <c r="Q14473" s="11"/>
      <c r="R14473" s="4"/>
      <c r="S14473" s="11"/>
      <c r="T14473" s="4"/>
      <c r="U14473" s="11"/>
      <c r="V14473" s="4"/>
      <c r="W14473" s="11"/>
      <c r="X14473" s="4"/>
      <c r="Y14473" s="11"/>
      <c r="Z14473" s="4"/>
      <c r="AA14473" s="1" t="s">
        <v>16</v>
      </c>
      <c r="AC14473" s="23" t="s">
        <v>37887</v>
      </c>
      <c r="AD14473" s="23" t="s">
        <v>40440</v>
      </c>
      <c r="AE14473" t="s">
        <v>35399</v>
      </c>
    </row>
    <row r="14474" spans="1:31" ht="15" customHeight="1">
      <c r="A14474" s="1">
        <v>14473</v>
      </c>
      <c r="B14474" s="1" t="s">
        <v>54</v>
      </c>
      <c r="C14474" s="1" t="s">
        <v>17870</v>
      </c>
      <c r="D14474" s="9" t="s">
        <v>1209</v>
      </c>
      <c r="E14474" s="9" t="s">
        <v>37093</v>
      </c>
      <c r="F14474" s="9" t="s">
        <v>16455</v>
      </c>
      <c r="G14474" s="17">
        <v>919446941906</v>
      </c>
      <c r="H14474" s="9" t="s">
        <v>20</v>
      </c>
      <c r="I14474" s="1" t="s">
        <v>9</v>
      </c>
      <c r="J14474" s="4" t="s">
        <v>47303</v>
      </c>
      <c r="K14474" s="3" t="s">
        <v>42</v>
      </c>
      <c r="L14474" s="4" t="s">
        <v>47303</v>
      </c>
      <c r="M14474" s="11"/>
      <c r="N14474" s="4"/>
      <c r="O14474" s="11"/>
      <c r="P14474" s="4"/>
      <c r="Q14474" s="11"/>
      <c r="R14474" s="4"/>
      <c r="S14474" s="11"/>
      <c r="T14474" s="4"/>
      <c r="U14474" s="11"/>
      <c r="V14474" s="4"/>
      <c r="W14474" s="11"/>
      <c r="X14474" s="4"/>
      <c r="Y14474" s="11"/>
      <c r="Z14474" s="4"/>
      <c r="AA14474" s="1" t="s">
        <v>16</v>
      </c>
      <c r="AC14474" s="23" t="s">
        <v>37887</v>
      </c>
      <c r="AD14474" s="23" t="s">
        <v>40440</v>
      </c>
      <c r="AE14474" t="s">
        <v>35410</v>
      </c>
    </row>
    <row r="14475" spans="1:31" ht="15" customHeight="1">
      <c r="A14475" s="1">
        <v>14474</v>
      </c>
      <c r="B14475" s="1" t="s">
        <v>54</v>
      </c>
      <c r="C14475" s="1" t="s">
        <v>17871</v>
      </c>
      <c r="D14475" s="9" t="s">
        <v>4061</v>
      </c>
      <c r="E14475" s="9" t="s">
        <v>139</v>
      </c>
      <c r="F14475" s="9" t="s">
        <v>29716</v>
      </c>
      <c r="G14475" s="17">
        <v>919994999669</v>
      </c>
      <c r="H14475" s="9" t="s">
        <v>132</v>
      </c>
      <c r="I14475" s="1" t="s">
        <v>62</v>
      </c>
      <c r="J14475" s="4" t="s">
        <v>47303</v>
      </c>
      <c r="K14475" s="3" t="s">
        <v>42</v>
      </c>
      <c r="L14475" s="4" t="s">
        <v>47303</v>
      </c>
      <c r="M14475" s="11"/>
      <c r="N14475" s="4"/>
      <c r="O14475" s="11"/>
      <c r="P14475" s="4"/>
      <c r="Q14475" s="11"/>
      <c r="R14475" s="4"/>
      <c r="S14475" s="11"/>
      <c r="T14475" s="4"/>
      <c r="U14475" s="11"/>
      <c r="V14475" s="4"/>
      <c r="W14475" s="11"/>
      <c r="X14475" s="4"/>
      <c r="Y14475" s="11"/>
      <c r="Z14475" s="4"/>
      <c r="AA14475" s="1" t="s">
        <v>16</v>
      </c>
      <c r="AC14475" s="23" t="s">
        <v>37887</v>
      </c>
      <c r="AD14475" s="23" t="s">
        <v>40440</v>
      </c>
      <c r="AE14475" t="s">
        <v>35410</v>
      </c>
    </row>
    <row r="14476" spans="1:31" ht="15" customHeight="1">
      <c r="A14476" s="1">
        <v>14475</v>
      </c>
      <c r="B14476" s="1" t="s">
        <v>54</v>
      </c>
      <c r="C14476" s="1" t="s">
        <v>17876</v>
      </c>
      <c r="D14476" s="9" t="s">
        <v>1305</v>
      </c>
      <c r="E14476" s="9" t="s">
        <v>37425</v>
      </c>
      <c r="F14476" s="9" t="s">
        <v>35143</v>
      </c>
      <c r="G14476" s="17">
        <v>91966490491</v>
      </c>
      <c r="H14476" s="9" t="s">
        <v>15</v>
      </c>
      <c r="I14476" s="1" t="s">
        <v>9</v>
      </c>
      <c r="J14476" s="4" t="s">
        <v>47303</v>
      </c>
      <c r="K14476" s="3" t="s">
        <v>42</v>
      </c>
      <c r="L14476" s="4" t="s">
        <v>47303</v>
      </c>
      <c r="M14476" s="11"/>
      <c r="N14476" s="4"/>
      <c r="O14476" s="11"/>
      <c r="P14476" s="4"/>
      <c r="Q14476" s="11"/>
      <c r="R14476" s="4"/>
      <c r="S14476" s="11"/>
      <c r="T14476" s="4"/>
      <c r="U14476" s="11"/>
      <c r="V14476" s="4"/>
      <c r="W14476" s="11"/>
      <c r="X14476" s="4"/>
      <c r="Y14476" s="11"/>
      <c r="Z14476" s="4"/>
      <c r="AA14476" s="1" t="s">
        <v>16</v>
      </c>
      <c r="AC14476" s="23" t="s">
        <v>37887</v>
      </c>
      <c r="AD14476" s="23" t="s">
        <v>40440</v>
      </c>
      <c r="AE14476" t="s">
        <v>35394</v>
      </c>
    </row>
    <row r="14477" spans="1:31" ht="15" customHeight="1">
      <c r="A14477" s="1">
        <v>14476</v>
      </c>
      <c r="B14477" s="1" t="s">
        <v>54</v>
      </c>
      <c r="C14477" s="1" t="s">
        <v>17878</v>
      </c>
      <c r="D14477" s="9" t="s">
        <v>1506</v>
      </c>
      <c r="E14477" s="9" t="s">
        <v>1577</v>
      </c>
      <c r="F14477" s="9" t="s">
        <v>35144</v>
      </c>
      <c r="G14477" s="17">
        <v>91944961644</v>
      </c>
      <c r="H14477" s="9" t="s">
        <v>15</v>
      </c>
      <c r="I14477" s="1" t="s">
        <v>41</v>
      </c>
      <c r="J14477" s="4" t="s">
        <v>47303</v>
      </c>
      <c r="K14477" s="3" t="s">
        <v>42</v>
      </c>
      <c r="L14477" s="4" t="s">
        <v>47303</v>
      </c>
      <c r="M14477" s="11"/>
      <c r="N14477" s="4"/>
      <c r="O14477" s="11"/>
      <c r="P14477" s="4"/>
      <c r="Q14477" s="11"/>
      <c r="R14477" s="4"/>
      <c r="S14477" s="11"/>
      <c r="T14477" s="4"/>
      <c r="U14477" s="11"/>
      <c r="V14477" s="4"/>
      <c r="W14477" s="11"/>
      <c r="X14477" s="4"/>
      <c r="Y14477" s="11"/>
      <c r="Z14477" s="4"/>
      <c r="AA14477" s="1" t="s">
        <v>11</v>
      </c>
      <c r="AC14477" s="23" t="s">
        <v>37887</v>
      </c>
      <c r="AD14477" s="23" t="s">
        <v>40440</v>
      </c>
      <c r="AE14477" t="s">
        <v>35399</v>
      </c>
    </row>
    <row r="14478" spans="1:31" ht="15" customHeight="1">
      <c r="A14478" s="1">
        <v>14477</v>
      </c>
      <c r="B14478" s="1" t="s">
        <v>54</v>
      </c>
      <c r="C14478" s="1" t="s">
        <v>17880</v>
      </c>
      <c r="D14478" s="9" t="s">
        <v>502</v>
      </c>
      <c r="E14478" s="9" t="s">
        <v>40</v>
      </c>
      <c r="F14478" s="9" t="s">
        <v>29720</v>
      </c>
      <c r="G14478" s="17">
        <v>914401916</v>
      </c>
      <c r="H14478" s="9" t="s">
        <v>8</v>
      </c>
      <c r="I14478" s="1" t="s">
        <v>62</v>
      </c>
      <c r="J14478" s="4" t="s">
        <v>47303</v>
      </c>
      <c r="K14478" s="3" t="s">
        <v>17</v>
      </c>
      <c r="L14478" s="4" t="s">
        <v>47303</v>
      </c>
      <c r="M14478" s="4" t="s">
        <v>42</v>
      </c>
      <c r="N14478" s="3" t="str">
        <f>J14478</f>
        <v>[50 lacs - 75 lacs]</v>
      </c>
      <c r="O14478" s="11"/>
      <c r="P14478" s="4"/>
      <c r="Q14478" s="11"/>
      <c r="R14478" s="4"/>
      <c r="S14478" s="11"/>
      <c r="T14478" s="4"/>
      <c r="U14478" s="11"/>
      <c r="V14478" s="4"/>
      <c r="W14478" s="11"/>
      <c r="X14478" s="4"/>
      <c r="Y14478" s="11"/>
      <c r="Z14478" s="4"/>
      <c r="AA14478" s="1" t="s">
        <v>16</v>
      </c>
      <c r="AC14478" s="23" t="s">
        <v>37887</v>
      </c>
      <c r="AD14478" s="23" t="s">
        <v>40440</v>
      </c>
      <c r="AE14478" t="s">
        <v>35399</v>
      </c>
    </row>
    <row r="14479" spans="1:31" ht="15" customHeight="1">
      <c r="A14479" s="1">
        <v>14478</v>
      </c>
      <c r="B14479" s="1" t="s">
        <v>54</v>
      </c>
      <c r="C14479" s="1" t="s">
        <v>17884</v>
      </c>
      <c r="D14479" s="9" t="s">
        <v>39</v>
      </c>
      <c r="E14479" s="9" t="s">
        <v>495</v>
      </c>
      <c r="F14479" s="9" t="s">
        <v>25308</v>
      </c>
      <c r="G14479" s="17">
        <v>916944664</v>
      </c>
      <c r="H14479" s="9" t="s">
        <v>15</v>
      </c>
      <c r="I14479" s="1" t="s">
        <v>62</v>
      </c>
      <c r="J14479" s="4" t="s">
        <v>47303</v>
      </c>
      <c r="K14479" s="3" t="s">
        <v>17</v>
      </c>
      <c r="L14479" s="4" t="s">
        <v>47303</v>
      </c>
      <c r="M14479" s="11"/>
      <c r="N14479" s="4"/>
      <c r="O14479" s="11"/>
      <c r="P14479" s="4"/>
      <c r="Q14479" s="11"/>
      <c r="R14479" s="4"/>
      <c r="S14479" s="11"/>
      <c r="T14479" s="4"/>
      <c r="U14479" s="11"/>
      <c r="V14479" s="4"/>
      <c r="W14479" s="11"/>
      <c r="X14479" s="4"/>
      <c r="Y14479" s="11"/>
      <c r="Z14479" s="4"/>
      <c r="AA14479" s="1" t="s">
        <v>16</v>
      </c>
      <c r="AC14479" s="23" t="s">
        <v>37887</v>
      </c>
      <c r="AD14479" s="23" t="s">
        <v>40440</v>
      </c>
      <c r="AE14479" t="s">
        <v>35410</v>
      </c>
    </row>
    <row r="14480" spans="1:31" ht="15" customHeight="1">
      <c r="A14480" s="1">
        <v>14479</v>
      </c>
      <c r="B14480" s="1" t="s">
        <v>54</v>
      </c>
      <c r="C14480" s="1" t="s">
        <v>17889</v>
      </c>
      <c r="D14480" s="9" t="s">
        <v>1617</v>
      </c>
      <c r="E14480" s="9" t="s">
        <v>3050</v>
      </c>
      <c r="F14480" s="9" t="s">
        <v>29725</v>
      </c>
      <c r="G14480" s="17">
        <v>919909946640</v>
      </c>
      <c r="H14480" s="9" t="s">
        <v>20</v>
      </c>
      <c r="I14480" s="1" t="s">
        <v>41</v>
      </c>
      <c r="J14480" s="4" t="s">
        <v>47303</v>
      </c>
      <c r="K14480" s="3" t="s">
        <v>42</v>
      </c>
      <c r="L14480" s="4" t="s">
        <v>47303</v>
      </c>
      <c r="M14480" s="11"/>
      <c r="N14480" s="4"/>
      <c r="O14480" s="11"/>
      <c r="P14480" s="4"/>
      <c r="Q14480" s="11"/>
      <c r="R14480" s="4"/>
      <c r="S14480" s="11"/>
      <c r="T14480" s="4"/>
      <c r="U14480" s="11"/>
      <c r="V14480" s="4"/>
      <c r="W14480" s="11"/>
      <c r="X14480" s="4"/>
      <c r="Y14480" s="11"/>
      <c r="Z14480" s="4"/>
      <c r="AA14480" s="1" t="s">
        <v>16</v>
      </c>
      <c r="AC14480" s="23" t="s">
        <v>37887</v>
      </c>
      <c r="AD14480" s="23" t="s">
        <v>40440</v>
      </c>
      <c r="AE14480" t="s">
        <v>35399</v>
      </c>
    </row>
    <row r="14481" spans="1:31" ht="15" customHeight="1">
      <c r="A14481" s="1">
        <v>14480</v>
      </c>
      <c r="B14481" s="1" t="s">
        <v>54</v>
      </c>
      <c r="C14481" s="1" t="s">
        <v>17903</v>
      </c>
      <c r="D14481" s="9" t="s">
        <v>2169</v>
      </c>
      <c r="E14481" s="9" t="s">
        <v>37426</v>
      </c>
      <c r="F14481" s="9" t="s">
        <v>8074</v>
      </c>
      <c r="G14481" s="17">
        <v>914160466966</v>
      </c>
      <c r="H14481" s="9" t="s">
        <v>20</v>
      </c>
      <c r="I14481" s="1" t="s">
        <v>62</v>
      </c>
      <c r="J14481" s="4" t="s">
        <v>47303</v>
      </c>
      <c r="K14481" s="3" t="s">
        <v>17</v>
      </c>
      <c r="L14481" s="4" t="s">
        <v>47303</v>
      </c>
      <c r="M14481" s="4" t="s">
        <v>14137</v>
      </c>
      <c r="N14481" s="3" t="str">
        <f>J14481</f>
        <v>[50 lacs - 75 lacs]</v>
      </c>
      <c r="O14481" s="11"/>
      <c r="P14481" s="4"/>
      <c r="Q14481" s="11"/>
      <c r="R14481" s="4"/>
      <c r="S14481" s="11"/>
      <c r="T14481" s="4"/>
      <c r="U14481" s="11"/>
      <c r="V14481" s="4"/>
      <c r="W14481" s="11"/>
      <c r="X14481" s="4"/>
      <c r="Y14481" s="11"/>
      <c r="Z14481" s="4"/>
      <c r="AA14481" s="1" t="s">
        <v>16</v>
      </c>
      <c r="AC14481" s="23" t="s">
        <v>37887</v>
      </c>
      <c r="AD14481" s="23" t="s">
        <v>40440</v>
      </c>
      <c r="AE14481" t="s">
        <v>35399</v>
      </c>
    </row>
    <row r="14482" spans="1:31" ht="15" customHeight="1">
      <c r="A14482" s="1">
        <v>14481</v>
      </c>
      <c r="B14482" s="1" t="s">
        <v>54</v>
      </c>
      <c r="C14482" s="1" t="s">
        <v>17907</v>
      </c>
      <c r="D14482" s="9" t="s">
        <v>3576</v>
      </c>
      <c r="E14482" s="9" t="s">
        <v>139</v>
      </c>
      <c r="F14482" s="9" t="s">
        <v>32372</v>
      </c>
      <c r="G14482" s="17">
        <v>91016694046</v>
      </c>
      <c r="H14482" s="9" t="s">
        <v>20</v>
      </c>
      <c r="I14482" s="1" t="s">
        <v>62</v>
      </c>
      <c r="J14482" s="4" t="s">
        <v>47303</v>
      </c>
      <c r="K14482" s="3" t="s">
        <v>42</v>
      </c>
      <c r="L14482" s="4" t="s">
        <v>47303</v>
      </c>
      <c r="M14482" s="11"/>
      <c r="N14482" s="4"/>
      <c r="O14482" s="11"/>
      <c r="P14482" s="4"/>
      <c r="Q14482" s="11"/>
      <c r="R14482" s="4"/>
      <c r="S14482" s="11"/>
      <c r="T14482" s="4"/>
      <c r="U14482" s="11"/>
      <c r="V14482" s="4"/>
      <c r="W14482" s="11"/>
      <c r="X14482" s="4"/>
      <c r="Y14482" s="11"/>
      <c r="Z14482" s="4"/>
      <c r="AA14482" s="1" t="s">
        <v>16</v>
      </c>
      <c r="AC14482" s="23" t="s">
        <v>37887</v>
      </c>
      <c r="AD14482" s="23" t="s">
        <v>40440</v>
      </c>
      <c r="AE14482" t="s">
        <v>35394</v>
      </c>
    </row>
    <row r="14483" spans="1:31" ht="15" customHeight="1">
      <c r="A14483" s="1">
        <v>14482</v>
      </c>
      <c r="B14483" s="1" t="s">
        <v>54</v>
      </c>
      <c r="C14483" s="1" t="s">
        <v>17910</v>
      </c>
      <c r="D14483" s="9" t="s">
        <v>1332</v>
      </c>
      <c r="E14483" s="9" t="s">
        <v>87</v>
      </c>
      <c r="F14483" s="9" t="s">
        <v>33096</v>
      </c>
      <c r="G14483" s="17">
        <v>919944094999</v>
      </c>
      <c r="H14483" s="9" t="s">
        <v>20</v>
      </c>
      <c r="I14483" s="1" t="s">
        <v>9</v>
      </c>
      <c r="J14483" s="4" t="s">
        <v>47303</v>
      </c>
      <c r="K14483" s="3" t="s">
        <v>17</v>
      </c>
      <c r="L14483" s="4" t="s">
        <v>47303</v>
      </c>
      <c r="M14483" s="11"/>
      <c r="N14483" s="4"/>
      <c r="O14483" s="11"/>
      <c r="P14483" s="4"/>
      <c r="Q14483" s="11"/>
      <c r="R14483" s="4"/>
      <c r="S14483" s="11"/>
      <c r="T14483" s="4"/>
      <c r="U14483" s="11"/>
      <c r="V14483" s="4"/>
      <c r="W14483" s="11"/>
      <c r="X14483" s="4"/>
      <c r="Y14483" s="11"/>
      <c r="Z14483" s="4"/>
      <c r="AA14483" s="1" t="s">
        <v>16</v>
      </c>
      <c r="AC14483" s="23" t="s">
        <v>37887</v>
      </c>
      <c r="AD14483" s="23" t="s">
        <v>40440</v>
      </c>
      <c r="AE14483" t="s">
        <v>35394</v>
      </c>
    </row>
    <row r="14484" spans="1:31" ht="15" customHeight="1">
      <c r="A14484" s="1">
        <v>14483</v>
      </c>
      <c r="B14484" s="1" t="s">
        <v>54</v>
      </c>
      <c r="C14484" s="1" t="s">
        <v>17911</v>
      </c>
      <c r="D14484" s="9" t="s">
        <v>36294</v>
      </c>
      <c r="E14484" s="9" t="s">
        <v>1548</v>
      </c>
      <c r="F14484" s="9" t="s">
        <v>29737</v>
      </c>
      <c r="G14484" s="17">
        <v>91944904961</v>
      </c>
      <c r="H14484" s="9" t="s">
        <v>37</v>
      </c>
      <c r="I14484" s="1" t="s">
        <v>41</v>
      </c>
      <c r="J14484" s="4" t="s">
        <v>47303</v>
      </c>
      <c r="K14484" s="3" t="s">
        <v>42</v>
      </c>
      <c r="L14484" s="4" t="s">
        <v>47303</v>
      </c>
      <c r="M14484" s="11"/>
      <c r="N14484" s="4"/>
      <c r="O14484" s="11"/>
      <c r="P14484" s="4"/>
      <c r="Q14484" s="11"/>
      <c r="R14484" s="4"/>
      <c r="S14484" s="11"/>
      <c r="T14484" s="4"/>
      <c r="U14484" s="11"/>
      <c r="V14484" s="4"/>
      <c r="W14484" s="11"/>
      <c r="X14484" s="4"/>
      <c r="Y14484" s="11"/>
      <c r="Z14484" s="4"/>
      <c r="AA14484" s="1" t="s">
        <v>16</v>
      </c>
      <c r="AC14484" s="23" t="s">
        <v>37887</v>
      </c>
      <c r="AD14484" s="23" t="s">
        <v>40440</v>
      </c>
      <c r="AE14484" t="s">
        <v>35410</v>
      </c>
    </row>
    <row r="14485" spans="1:31" ht="15" customHeight="1">
      <c r="A14485" s="1">
        <v>14484</v>
      </c>
      <c r="B14485" s="1" t="s">
        <v>54</v>
      </c>
      <c r="C14485" s="1" t="s">
        <v>17912</v>
      </c>
      <c r="D14485" s="9" t="s">
        <v>3161</v>
      </c>
      <c r="E14485" s="9" t="s">
        <v>37427</v>
      </c>
      <c r="F14485" s="9" t="s">
        <v>29738</v>
      </c>
      <c r="G14485" s="17">
        <v>91949111999</v>
      </c>
      <c r="H14485" s="9" t="s">
        <v>8</v>
      </c>
      <c r="I14485" s="1" t="s">
        <v>41</v>
      </c>
      <c r="J14485" s="4" t="s">
        <v>47303</v>
      </c>
      <c r="K14485" s="3" t="s">
        <v>213</v>
      </c>
      <c r="L14485" s="4" t="s">
        <v>47303</v>
      </c>
      <c r="M14485" s="11"/>
      <c r="N14485" s="4"/>
      <c r="O14485" s="11"/>
      <c r="P14485" s="4"/>
      <c r="Q14485" s="11"/>
      <c r="R14485" s="4"/>
      <c r="S14485" s="11"/>
      <c r="T14485" s="4"/>
      <c r="U14485" s="11"/>
      <c r="V14485" s="4"/>
      <c r="W14485" s="11"/>
      <c r="X14485" s="4"/>
      <c r="Y14485" s="11"/>
      <c r="Z14485" s="4"/>
      <c r="AA14485" s="1" t="s">
        <v>16</v>
      </c>
      <c r="AC14485" s="23" t="s">
        <v>37887</v>
      </c>
      <c r="AD14485" s="23" t="s">
        <v>40440</v>
      </c>
      <c r="AE14485" t="s">
        <v>35394</v>
      </c>
    </row>
    <row r="14486" spans="1:31" ht="15" customHeight="1">
      <c r="A14486" s="1">
        <v>14485</v>
      </c>
      <c r="B14486" s="1" t="s">
        <v>54</v>
      </c>
      <c r="C14486" s="1" t="s">
        <v>17916</v>
      </c>
      <c r="D14486" s="9" t="s">
        <v>58</v>
      </c>
      <c r="E14486" s="9" t="s">
        <v>724</v>
      </c>
      <c r="F14486" s="9" t="s">
        <v>29741</v>
      </c>
      <c r="G14486" s="17">
        <v>91949044649</v>
      </c>
      <c r="H14486" s="9" t="s">
        <v>8</v>
      </c>
      <c r="I14486" s="1" t="s">
        <v>9</v>
      </c>
      <c r="J14486" s="4" t="s">
        <v>47303</v>
      </c>
      <c r="K14486" s="3" t="s">
        <v>17</v>
      </c>
      <c r="L14486" s="4" t="s">
        <v>47303</v>
      </c>
      <c r="M14486" s="11"/>
      <c r="N14486" s="4"/>
      <c r="O14486" s="11"/>
      <c r="P14486" s="4"/>
      <c r="Q14486" s="11"/>
      <c r="R14486" s="4"/>
      <c r="S14486" s="11"/>
      <c r="T14486" s="4"/>
      <c r="U14486" s="11"/>
      <c r="V14486" s="4"/>
      <c r="W14486" s="11"/>
      <c r="X14486" s="4"/>
      <c r="Y14486" s="11"/>
      <c r="Z14486" s="4"/>
      <c r="AA14486" s="1" t="s">
        <v>11</v>
      </c>
      <c r="AC14486" s="23" t="s">
        <v>37887</v>
      </c>
      <c r="AD14486" s="23" t="s">
        <v>40440</v>
      </c>
      <c r="AE14486" t="s">
        <v>35410</v>
      </c>
    </row>
    <row r="14487" spans="1:31" ht="15" customHeight="1">
      <c r="A14487" s="1">
        <v>14486</v>
      </c>
      <c r="B14487" s="1" t="s">
        <v>54</v>
      </c>
      <c r="C14487" s="1" t="s">
        <v>17917</v>
      </c>
      <c r="D14487" s="9" t="s">
        <v>361</v>
      </c>
      <c r="E14487" s="9" t="s">
        <v>40</v>
      </c>
      <c r="F14487" s="9" t="s">
        <v>35148</v>
      </c>
      <c r="G14487" s="17">
        <v>91999096661</v>
      </c>
      <c r="H14487" s="9" t="s">
        <v>15</v>
      </c>
      <c r="I14487" s="1" t="s">
        <v>62</v>
      </c>
      <c r="J14487" s="4" t="s">
        <v>47303</v>
      </c>
      <c r="K14487" s="3" t="s">
        <v>17</v>
      </c>
      <c r="L14487" s="4" t="s">
        <v>47303</v>
      </c>
      <c r="M14487" s="4" t="s">
        <v>42</v>
      </c>
      <c r="N14487" s="3" t="str">
        <f>J14487</f>
        <v>[50 lacs - 75 lacs]</v>
      </c>
      <c r="O14487" s="11"/>
      <c r="P14487" s="4"/>
      <c r="Q14487" s="11"/>
      <c r="R14487" s="4"/>
      <c r="S14487" s="11"/>
      <c r="T14487" s="4"/>
      <c r="U14487" s="11"/>
      <c r="V14487" s="4"/>
      <c r="W14487" s="11"/>
      <c r="X14487" s="4"/>
      <c r="Y14487" s="11"/>
      <c r="Z14487" s="4"/>
      <c r="AA14487" s="1" t="s">
        <v>16</v>
      </c>
      <c r="AC14487" s="23" t="s">
        <v>37887</v>
      </c>
      <c r="AD14487" s="23" t="s">
        <v>40440</v>
      </c>
      <c r="AE14487" t="s">
        <v>35409</v>
      </c>
    </row>
    <row r="14488" spans="1:31" ht="15" customHeight="1">
      <c r="A14488" s="1">
        <v>14487</v>
      </c>
      <c r="B14488" s="1" t="s">
        <v>54</v>
      </c>
      <c r="C14488" s="1" t="s">
        <v>17918</v>
      </c>
      <c r="D14488" s="9" t="s">
        <v>350</v>
      </c>
      <c r="E14488" s="9" t="s">
        <v>4344</v>
      </c>
      <c r="F14488" s="9" t="s">
        <v>35149</v>
      </c>
      <c r="G14488" s="17">
        <v>91944696416</v>
      </c>
      <c r="H14488" s="9" t="s">
        <v>20</v>
      </c>
      <c r="I14488" s="1" t="s">
        <v>62</v>
      </c>
      <c r="J14488" s="4" t="s">
        <v>47303</v>
      </c>
      <c r="K14488" s="3" t="s">
        <v>42</v>
      </c>
      <c r="L14488" s="4" t="s">
        <v>47303</v>
      </c>
      <c r="M14488" s="11"/>
      <c r="N14488" s="4"/>
      <c r="O14488" s="11"/>
      <c r="P14488" s="4"/>
      <c r="Q14488" s="11"/>
      <c r="R14488" s="4"/>
      <c r="S14488" s="11"/>
      <c r="T14488" s="4"/>
      <c r="U14488" s="11"/>
      <c r="V14488" s="4"/>
      <c r="W14488" s="11"/>
      <c r="X14488" s="4"/>
      <c r="Y14488" s="11"/>
      <c r="Z14488" s="4"/>
      <c r="AA14488" s="1" t="s">
        <v>16</v>
      </c>
      <c r="AC14488" s="23" t="s">
        <v>37887</v>
      </c>
      <c r="AD14488" s="23" t="s">
        <v>40440</v>
      </c>
      <c r="AE14488" t="s">
        <v>35399</v>
      </c>
    </row>
    <row r="14489" spans="1:31" ht="15" customHeight="1">
      <c r="A14489" s="1">
        <v>14488</v>
      </c>
      <c r="B14489" s="1" t="s">
        <v>54</v>
      </c>
      <c r="C14489" s="1" t="s">
        <v>17920</v>
      </c>
      <c r="D14489" s="9" t="s">
        <v>9528</v>
      </c>
      <c r="E14489" s="9" t="s">
        <v>139</v>
      </c>
      <c r="F14489" s="9" t="s">
        <v>16462</v>
      </c>
      <c r="G14489" s="17">
        <v>91914094449</v>
      </c>
      <c r="H14489" s="9" t="s">
        <v>8</v>
      </c>
      <c r="I14489" s="1" t="s">
        <v>41</v>
      </c>
      <c r="J14489" s="4" t="s">
        <v>47303</v>
      </c>
      <c r="K14489" s="3" t="s">
        <v>17</v>
      </c>
      <c r="L14489" s="4" t="s">
        <v>47303</v>
      </c>
      <c r="M14489" s="11"/>
      <c r="N14489" s="4"/>
      <c r="O14489" s="11"/>
      <c r="P14489" s="4"/>
      <c r="Q14489" s="11"/>
      <c r="R14489" s="4"/>
      <c r="S14489" s="11"/>
      <c r="T14489" s="4"/>
      <c r="U14489" s="11"/>
      <c r="V14489" s="4"/>
      <c r="W14489" s="11"/>
      <c r="X14489" s="4"/>
      <c r="Y14489" s="11"/>
      <c r="Z14489" s="4"/>
      <c r="AA14489" s="1" t="s">
        <v>16</v>
      </c>
      <c r="AC14489" s="23" t="s">
        <v>37887</v>
      </c>
      <c r="AD14489" s="23" t="s">
        <v>40440</v>
      </c>
      <c r="AE14489" t="s">
        <v>35394</v>
      </c>
    </row>
    <row r="14490" spans="1:31" ht="15" customHeight="1">
      <c r="A14490" s="1">
        <v>14489</v>
      </c>
      <c r="B14490" s="1" t="s">
        <v>54</v>
      </c>
      <c r="C14490" s="1" t="s">
        <v>17925</v>
      </c>
      <c r="D14490" s="9" t="s">
        <v>1305</v>
      </c>
      <c r="E14490" s="9" t="s">
        <v>152</v>
      </c>
      <c r="F14490" s="9" t="s">
        <v>29746</v>
      </c>
      <c r="G14490" s="17">
        <v>919444491914</v>
      </c>
      <c r="H14490" s="9" t="s">
        <v>15</v>
      </c>
      <c r="I14490" s="1" t="s">
        <v>62</v>
      </c>
      <c r="J14490" s="4" t="s">
        <v>47303</v>
      </c>
      <c r="K14490" s="3" t="s">
        <v>42</v>
      </c>
      <c r="L14490" s="4" t="s">
        <v>47303</v>
      </c>
      <c r="M14490" s="11"/>
      <c r="N14490" s="4"/>
      <c r="O14490" s="11"/>
      <c r="P14490" s="4"/>
      <c r="Q14490" s="11"/>
      <c r="R14490" s="4"/>
      <c r="S14490" s="11"/>
      <c r="T14490" s="4"/>
      <c r="U14490" s="11"/>
      <c r="V14490" s="4"/>
      <c r="W14490" s="11"/>
      <c r="X14490" s="4"/>
      <c r="Y14490" s="11"/>
      <c r="Z14490" s="4"/>
      <c r="AA14490" s="1" t="s">
        <v>16</v>
      </c>
      <c r="AC14490" s="23" t="s">
        <v>37888</v>
      </c>
      <c r="AD14490" s="23" t="s">
        <v>40440</v>
      </c>
      <c r="AE14490" t="s">
        <v>35410</v>
      </c>
    </row>
    <row r="14491" spans="1:31" ht="15" customHeight="1">
      <c r="A14491" s="1">
        <v>14490</v>
      </c>
      <c r="B14491" s="1" t="s">
        <v>54</v>
      </c>
      <c r="C14491" s="1" t="s">
        <v>17934</v>
      </c>
      <c r="D14491" s="9" t="s">
        <v>1046</v>
      </c>
      <c r="E14491" s="9" t="s">
        <v>553</v>
      </c>
      <c r="F14491" s="9" t="s">
        <v>29754</v>
      </c>
      <c r="G14491" s="17">
        <v>914169099999</v>
      </c>
      <c r="H14491" s="9" t="s">
        <v>8</v>
      </c>
      <c r="I14491" s="1" t="s">
        <v>41</v>
      </c>
      <c r="J14491" s="4" t="s">
        <v>47303</v>
      </c>
      <c r="K14491" s="11" t="s">
        <v>14136</v>
      </c>
      <c r="L14491" s="4" t="s">
        <v>47303</v>
      </c>
      <c r="M14491" s="11"/>
      <c r="N14491" s="4"/>
      <c r="O14491" s="11"/>
      <c r="P14491" s="4"/>
      <c r="Q14491" s="11"/>
      <c r="R14491" s="4"/>
      <c r="S14491" s="11"/>
      <c r="T14491" s="4"/>
      <c r="U14491" s="11"/>
      <c r="V14491" s="4"/>
      <c r="W14491" s="11"/>
      <c r="X14491" s="4"/>
      <c r="Y14491" s="11"/>
      <c r="Z14491" s="4"/>
      <c r="AA14491" s="1" t="s">
        <v>11</v>
      </c>
      <c r="AC14491" s="23" t="s">
        <v>37888</v>
      </c>
      <c r="AD14491" s="23" t="s">
        <v>40440</v>
      </c>
      <c r="AE14491" t="s">
        <v>35410</v>
      </c>
    </row>
    <row r="14492" spans="1:31" ht="15" customHeight="1">
      <c r="A14492" s="1">
        <v>14491</v>
      </c>
      <c r="B14492" s="1" t="s">
        <v>54</v>
      </c>
      <c r="C14492" s="1" t="s">
        <v>17943</v>
      </c>
      <c r="D14492" s="9" t="s">
        <v>2140</v>
      </c>
      <c r="E14492" s="9" t="s">
        <v>16464</v>
      </c>
      <c r="F14492" s="9" t="s">
        <v>29761</v>
      </c>
      <c r="G14492" s="17">
        <v>91490049464</v>
      </c>
      <c r="H14492" s="9" t="s">
        <v>8</v>
      </c>
      <c r="I14492" s="1" t="s">
        <v>41</v>
      </c>
      <c r="J14492" s="4" t="s">
        <v>47303</v>
      </c>
      <c r="K14492" s="3" t="s">
        <v>17</v>
      </c>
      <c r="L14492" s="4" t="s">
        <v>47303</v>
      </c>
      <c r="M14492" s="4" t="s">
        <v>42</v>
      </c>
      <c r="N14492" s="3" t="str">
        <f>J14492</f>
        <v>[50 lacs - 75 lacs]</v>
      </c>
      <c r="O14492" s="11"/>
      <c r="P14492" s="4"/>
      <c r="Q14492" s="11"/>
      <c r="R14492" s="4"/>
      <c r="S14492" s="11"/>
      <c r="T14492" s="4"/>
      <c r="U14492" s="11"/>
      <c r="V14492" s="4"/>
      <c r="W14492" s="11"/>
      <c r="X14492" s="4"/>
      <c r="Y14492" s="11"/>
      <c r="Z14492" s="4"/>
      <c r="AA14492" s="1" t="s">
        <v>16</v>
      </c>
      <c r="AC14492" s="23" t="s">
        <v>37888</v>
      </c>
      <c r="AD14492" s="23" t="s">
        <v>40440</v>
      </c>
      <c r="AE14492" t="s">
        <v>35409</v>
      </c>
    </row>
    <row r="14493" spans="1:31" ht="15" customHeight="1">
      <c r="A14493" s="1">
        <v>14492</v>
      </c>
      <c r="B14493" s="1" t="s">
        <v>54</v>
      </c>
      <c r="C14493" s="1" t="s">
        <v>17954</v>
      </c>
      <c r="D14493" s="9" t="s">
        <v>10865</v>
      </c>
      <c r="E14493" s="9" t="s">
        <v>40</v>
      </c>
      <c r="F14493" s="9" t="s">
        <v>26150</v>
      </c>
      <c r="G14493" s="17">
        <v>919444114466</v>
      </c>
      <c r="H14493" s="9" t="s">
        <v>8</v>
      </c>
      <c r="I14493" s="1" t="s">
        <v>41</v>
      </c>
      <c r="J14493" s="4" t="s">
        <v>47303</v>
      </c>
      <c r="K14493" s="3" t="s">
        <v>42</v>
      </c>
      <c r="L14493" s="4" t="s">
        <v>47303</v>
      </c>
      <c r="M14493" s="11"/>
      <c r="N14493" s="4"/>
      <c r="O14493" s="11"/>
      <c r="P14493" s="4"/>
      <c r="Q14493" s="11"/>
      <c r="R14493" s="4"/>
      <c r="S14493" s="11"/>
      <c r="T14493" s="4"/>
      <c r="U14493" s="11"/>
      <c r="V14493" s="4"/>
      <c r="W14493" s="11"/>
      <c r="X14493" s="4"/>
      <c r="Y14493" s="11"/>
      <c r="Z14493" s="4"/>
      <c r="AA14493" s="1" t="s">
        <v>11</v>
      </c>
      <c r="AC14493" s="23" t="s">
        <v>37888</v>
      </c>
      <c r="AD14493" s="23" t="s">
        <v>40440</v>
      </c>
      <c r="AE14493" t="s">
        <v>35399</v>
      </c>
    </row>
    <row r="14494" spans="1:31" ht="15" customHeight="1">
      <c r="A14494" s="1">
        <v>14493</v>
      </c>
      <c r="B14494" s="1" t="s">
        <v>54</v>
      </c>
      <c r="C14494" s="1" t="s">
        <v>17957</v>
      </c>
      <c r="D14494" s="9" t="s">
        <v>1322</v>
      </c>
      <c r="E14494" s="9" t="s">
        <v>746</v>
      </c>
      <c r="F14494" s="9" t="s">
        <v>35152</v>
      </c>
      <c r="G14494" s="17">
        <v>919909099</v>
      </c>
      <c r="H14494" s="9" t="s">
        <v>20</v>
      </c>
      <c r="I14494" s="1" t="s">
        <v>41</v>
      </c>
      <c r="J14494" s="4" t="s">
        <v>47303</v>
      </c>
      <c r="K14494" s="3" t="s">
        <v>17</v>
      </c>
      <c r="L14494" s="4" t="s">
        <v>47303</v>
      </c>
      <c r="M14494" s="4" t="s">
        <v>42</v>
      </c>
      <c r="N14494" s="3" t="str">
        <f>J14494</f>
        <v>[50 lacs - 75 lacs]</v>
      </c>
      <c r="O14494" s="11"/>
      <c r="P14494" s="4"/>
      <c r="Q14494" s="11"/>
      <c r="R14494" s="4"/>
      <c r="S14494" s="11"/>
      <c r="T14494" s="4"/>
      <c r="U14494" s="11"/>
      <c r="V14494" s="4"/>
      <c r="W14494" s="11"/>
      <c r="X14494" s="4"/>
      <c r="Y14494" s="11"/>
      <c r="Z14494" s="4"/>
      <c r="AA14494" s="1" t="s">
        <v>11</v>
      </c>
      <c r="AC14494" s="23" t="s">
        <v>37888</v>
      </c>
      <c r="AD14494" s="23" t="s">
        <v>40440</v>
      </c>
      <c r="AE14494" t="s">
        <v>35394</v>
      </c>
    </row>
    <row r="14495" spans="1:31" ht="15" customHeight="1">
      <c r="A14495" s="1">
        <v>14494</v>
      </c>
      <c r="B14495" s="1" t="s">
        <v>54</v>
      </c>
      <c r="C14495" s="1" t="s">
        <v>17964</v>
      </c>
      <c r="D14495" s="9" t="s">
        <v>2731</v>
      </c>
      <c r="E14495" s="9" t="s">
        <v>328</v>
      </c>
      <c r="F14495" s="9" t="s">
        <v>16467</v>
      </c>
      <c r="G14495" s="17">
        <v>919994904006</v>
      </c>
      <c r="H14495" s="9" t="s">
        <v>20</v>
      </c>
      <c r="I14495" s="1" t="s">
        <v>41</v>
      </c>
      <c r="J14495" s="4" t="s">
        <v>47303</v>
      </c>
      <c r="K14495" s="3" t="s">
        <v>42</v>
      </c>
      <c r="L14495" s="4" t="s">
        <v>47303</v>
      </c>
      <c r="M14495" s="11"/>
      <c r="N14495" s="4"/>
      <c r="O14495" s="11"/>
      <c r="P14495" s="4"/>
      <c r="Q14495" s="11"/>
      <c r="R14495" s="4"/>
      <c r="S14495" s="11"/>
      <c r="T14495" s="4"/>
      <c r="U14495" s="11"/>
      <c r="V14495" s="4"/>
      <c r="W14495" s="11"/>
      <c r="X14495" s="4"/>
      <c r="Y14495" s="11"/>
      <c r="Z14495" s="4"/>
      <c r="AA14495" s="1" t="s">
        <v>16</v>
      </c>
      <c r="AC14495" s="23" t="s">
        <v>37888</v>
      </c>
      <c r="AD14495" s="23" t="s">
        <v>40440</v>
      </c>
      <c r="AE14495" t="s">
        <v>35394</v>
      </c>
    </row>
    <row r="14496" spans="1:31" ht="15" customHeight="1">
      <c r="A14496" s="1">
        <v>14495</v>
      </c>
      <c r="B14496" s="1" t="s">
        <v>54</v>
      </c>
      <c r="C14496" s="1" t="s">
        <v>17970</v>
      </c>
      <c r="D14496" s="9" t="s">
        <v>36295</v>
      </c>
      <c r="E14496" s="9" t="s">
        <v>1558</v>
      </c>
      <c r="F14496" s="9" t="s">
        <v>29775</v>
      </c>
      <c r="G14496" s="17">
        <v>919664604464</v>
      </c>
      <c r="H14496" s="9" t="s">
        <v>8</v>
      </c>
      <c r="I14496" s="1" t="s">
        <v>62</v>
      </c>
      <c r="J14496" s="4" t="s">
        <v>47303</v>
      </c>
      <c r="K14496" s="3" t="s">
        <v>42</v>
      </c>
      <c r="L14496" s="4" t="s">
        <v>47303</v>
      </c>
      <c r="M14496" s="11"/>
      <c r="N14496" s="4"/>
      <c r="O14496" s="11"/>
      <c r="P14496" s="4"/>
      <c r="Q14496" s="11"/>
      <c r="R14496" s="4"/>
      <c r="S14496" s="11"/>
      <c r="T14496" s="4"/>
      <c r="U14496" s="11"/>
      <c r="V14496" s="4"/>
      <c r="W14496" s="11"/>
      <c r="X14496" s="4"/>
      <c r="Y14496" s="11"/>
      <c r="Z14496" s="4"/>
      <c r="AA14496" s="1" t="s">
        <v>16</v>
      </c>
      <c r="AC14496" s="23" t="s">
        <v>37888</v>
      </c>
      <c r="AD14496" s="23" t="s">
        <v>40440</v>
      </c>
      <c r="AE14496" t="s">
        <v>35410</v>
      </c>
    </row>
    <row r="14497" spans="1:31" ht="15" customHeight="1">
      <c r="A14497" s="1">
        <v>14496</v>
      </c>
      <c r="B14497" s="1" t="s">
        <v>54</v>
      </c>
      <c r="C14497" s="1" t="s">
        <v>17975</v>
      </c>
      <c r="D14497" s="9" t="s">
        <v>36296</v>
      </c>
      <c r="E14497" s="9" t="s">
        <v>255</v>
      </c>
      <c r="F14497" s="9" t="s">
        <v>29777</v>
      </c>
      <c r="G14497" s="17">
        <v>91909916169</v>
      </c>
      <c r="H14497" s="9" t="s">
        <v>15</v>
      </c>
      <c r="I14497" s="1" t="s">
        <v>41</v>
      </c>
      <c r="J14497" s="4" t="s">
        <v>47303</v>
      </c>
      <c r="K14497" s="3" t="s">
        <v>42</v>
      </c>
      <c r="L14497" s="4" t="s">
        <v>47303</v>
      </c>
      <c r="M14497" s="11"/>
      <c r="N14497" s="4"/>
      <c r="O14497" s="11"/>
      <c r="P14497" s="4"/>
      <c r="Q14497" s="11"/>
      <c r="R14497" s="4"/>
      <c r="S14497" s="11"/>
      <c r="T14497" s="4"/>
      <c r="U14497" s="11"/>
      <c r="V14497" s="4"/>
      <c r="W14497" s="11"/>
      <c r="X14497" s="4"/>
      <c r="Y14497" s="11"/>
      <c r="Z14497" s="4"/>
      <c r="AA14497" s="1" t="s">
        <v>11</v>
      </c>
      <c r="AC14497" s="23" t="s">
        <v>37888</v>
      </c>
      <c r="AD14497" s="23" t="s">
        <v>40440</v>
      </c>
      <c r="AE14497" t="s">
        <v>35409</v>
      </c>
    </row>
    <row r="14498" spans="1:31" ht="15" customHeight="1">
      <c r="A14498" s="1">
        <v>14497</v>
      </c>
      <c r="B14498" s="1" t="s">
        <v>54</v>
      </c>
      <c r="C14498" s="1" t="s">
        <v>17977</v>
      </c>
      <c r="D14498" s="9" t="s">
        <v>36297</v>
      </c>
      <c r="E14498" s="9" t="s">
        <v>1725</v>
      </c>
      <c r="F14498" s="9" t="s">
        <v>29779</v>
      </c>
      <c r="G14498" s="17">
        <v>919946009694</v>
      </c>
      <c r="H14498" s="9" t="s">
        <v>8</v>
      </c>
      <c r="I14498" s="1" t="s">
        <v>62</v>
      </c>
      <c r="J14498" s="4" t="s">
        <v>47303</v>
      </c>
      <c r="K14498" s="3" t="s">
        <v>17</v>
      </c>
      <c r="L14498" s="4" t="s">
        <v>47303</v>
      </c>
      <c r="M14498" s="4" t="s">
        <v>42</v>
      </c>
      <c r="N14498" s="3" t="str">
        <f>J14498</f>
        <v>[50 lacs - 75 lacs]</v>
      </c>
      <c r="O14498" s="11"/>
      <c r="P14498" s="4"/>
      <c r="Q14498" s="11"/>
      <c r="R14498" s="4"/>
      <c r="S14498" s="11"/>
      <c r="T14498" s="4"/>
      <c r="U14498" s="11"/>
      <c r="V14498" s="4"/>
      <c r="W14498" s="11"/>
      <c r="X14498" s="4"/>
      <c r="Y14498" s="11"/>
      <c r="Z14498" s="4"/>
      <c r="AA14498" s="1" t="s">
        <v>16</v>
      </c>
      <c r="AC14498" s="23" t="s">
        <v>37888</v>
      </c>
      <c r="AD14498" s="23" t="s">
        <v>40440</v>
      </c>
      <c r="AE14498" t="s">
        <v>35394</v>
      </c>
    </row>
    <row r="14499" spans="1:31" ht="15" customHeight="1">
      <c r="A14499" s="1">
        <v>14498</v>
      </c>
      <c r="B14499" s="1" t="s">
        <v>54</v>
      </c>
      <c r="C14499" s="1" t="s">
        <v>17991</v>
      </c>
      <c r="D14499" s="9" t="s">
        <v>36298</v>
      </c>
      <c r="E14499" s="9" t="s">
        <v>37428</v>
      </c>
      <c r="F14499" s="9" t="s">
        <v>35156</v>
      </c>
      <c r="G14499" s="17">
        <v>9194446069</v>
      </c>
      <c r="H14499" s="9" t="s">
        <v>20</v>
      </c>
      <c r="I14499" s="1" t="s">
        <v>62</v>
      </c>
      <c r="J14499" s="4" t="s">
        <v>47303</v>
      </c>
      <c r="K14499" s="3" t="s">
        <v>42</v>
      </c>
      <c r="L14499" s="4" t="s">
        <v>47303</v>
      </c>
      <c r="M14499" s="11"/>
      <c r="N14499" s="4"/>
      <c r="O14499" s="11"/>
      <c r="P14499" s="4"/>
      <c r="Q14499" s="11"/>
      <c r="R14499" s="4"/>
      <c r="S14499" s="11"/>
      <c r="T14499" s="4"/>
      <c r="U14499" s="11"/>
      <c r="V14499" s="4"/>
      <c r="W14499" s="11"/>
      <c r="X14499" s="4"/>
      <c r="Y14499" s="11"/>
      <c r="Z14499" s="4"/>
      <c r="AA14499" s="1" t="s">
        <v>16</v>
      </c>
      <c r="AC14499" s="23" t="s">
        <v>37888</v>
      </c>
      <c r="AD14499" s="23" t="s">
        <v>40440</v>
      </c>
      <c r="AE14499" t="s">
        <v>35399</v>
      </c>
    </row>
    <row r="14500" spans="1:31" ht="15" customHeight="1">
      <c r="A14500" s="1">
        <v>14499</v>
      </c>
      <c r="B14500" s="1" t="s">
        <v>54</v>
      </c>
      <c r="C14500" s="1" t="s">
        <v>17992</v>
      </c>
      <c r="D14500" s="9" t="s">
        <v>2162</v>
      </c>
      <c r="E14500" s="9" t="s">
        <v>2162</v>
      </c>
      <c r="F14500" s="9" t="s">
        <v>29792</v>
      </c>
      <c r="G14500" s="17">
        <v>914444404664</v>
      </c>
      <c r="H14500" s="9" t="s">
        <v>15</v>
      </c>
      <c r="I14500" s="1" t="s">
        <v>62</v>
      </c>
      <c r="J14500" s="4" t="s">
        <v>47303</v>
      </c>
      <c r="K14500" s="3" t="s">
        <v>42</v>
      </c>
      <c r="L14500" s="4" t="s">
        <v>47303</v>
      </c>
      <c r="M14500" s="11"/>
      <c r="N14500" s="4"/>
      <c r="O14500" s="11"/>
      <c r="P14500" s="4"/>
      <c r="Q14500" s="11"/>
      <c r="R14500" s="4"/>
      <c r="S14500" s="11"/>
      <c r="T14500" s="4"/>
      <c r="U14500" s="11"/>
      <c r="V14500" s="4"/>
      <c r="W14500" s="11"/>
      <c r="X14500" s="4"/>
      <c r="Y14500" s="11"/>
      <c r="Z14500" s="4"/>
      <c r="AA14500" s="1" t="s">
        <v>16</v>
      </c>
      <c r="AC14500" s="23" t="s">
        <v>37888</v>
      </c>
      <c r="AD14500" s="23" t="s">
        <v>40440</v>
      </c>
      <c r="AE14500" t="s">
        <v>35399</v>
      </c>
    </row>
    <row r="14501" spans="1:31" ht="15" customHeight="1">
      <c r="A14501" s="1">
        <v>14500</v>
      </c>
      <c r="B14501" s="1" t="s">
        <v>54</v>
      </c>
      <c r="C14501" s="1" t="s">
        <v>17996</v>
      </c>
      <c r="D14501" s="9" t="s">
        <v>4626</v>
      </c>
      <c r="E14501" s="9" t="s">
        <v>1577</v>
      </c>
      <c r="F14501" s="9" t="s">
        <v>29794</v>
      </c>
      <c r="G14501" s="17">
        <v>9199494664</v>
      </c>
      <c r="H14501" s="9" t="s">
        <v>15</v>
      </c>
      <c r="I14501" s="1" t="s">
        <v>62</v>
      </c>
      <c r="J14501" s="4" t="s">
        <v>47303</v>
      </c>
      <c r="K14501" s="3" t="s">
        <v>42</v>
      </c>
      <c r="L14501" s="4" t="s">
        <v>47303</v>
      </c>
      <c r="M14501" s="11"/>
      <c r="N14501" s="4"/>
      <c r="O14501" s="11"/>
      <c r="P14501" s="4"/>
      <c r="Q14501" s="11"/>
      <c r="R14501" s="4"/>
      <c r="S14501" s="11"/>
      <c r="T14501" s="4"/>
      <c r="U14501" s="11"/>
      <c r="V14501" s="4"/>
      <c r="W14501" s="11"/>
      <c r="X14501" s="4"/>
      <c r="Y14501" s="11"/>
      <c r="Z14501" s="4"/>
      <c r="AA14501" s="1" t="s">
        <v>16</v>
      </c>
      <c r="AC14501" s="23" t="s">
        <v>37888</v>
      </c>
      <c r="AD14501" s="23" t="s">
        <v>40440</v>
      </c>
      <c r="AE14501" t="s">
        <v>35409</v>
      </c>
    </row>
    <row r="14502" spans="1:31" ht="15" customHeight="1">
      <c r="A14502" s="1">
        <v>14501</v>
      </c>
      <c r="B14502" s="1" t="s">
        <v>54</v>
      </c>
      <c r="C14502" s="1" t="s">
        <v>18007</v>
      </c>
      <c r="D14502" s="9" t="s">
        <v>386</v>
      </c>
      <c r="E14502" s="9" t="s">
        <v>18342</v>
      </c>
      <c r="F14502" s="9" t="s">
        <v>29799</v>
      </c>
      <c r="G14502" s="17">
        <v>919016944419</v>
      </c>
      <c r="H14502" s="9" t="s">
        <v>132</v>
      </c>
      <c r="I14502" s="1" t="s">
        <v>62</v>
      </c>
      <c r="J14502" s="4" t="s">
        <v>47303</v>
      </c>
      <c r="K14502" s="3" t="s">
        <v>17</v>
      </c>
      <c r="L14502" s="4" t="s">
        <v>47303</v>
      </c>
      <c r="M14502" s="4" t="s">
        <v>42</v>
      </c>
      <c r="N14502" s="3" t="str">
        <f>J14502</f>
        <v>[50 lacs - 75 lacs]</v>
      </c>
      <c r="O14502" s="11"/>
      <c r="P14502" s="4"/>
      <c r="Q14502" s="11"/>
      <c r="R14502" s="4"/>
      <c r="S14502" s="11"/>
      <c r="T14502" s="4"/>
      <c r="U14502" s="11"/>
      <c r="V14502" s="4"/>
      <c r="W14502" s="11"/>
      <c r="X14502" s="4"/>
      <c r="Y14502" s="11"/>
      <c r="Z14502" s="4"/>
      <c r="AA14502" s="1" t="s">
        <v>11</v>
      </c>
      <c r="AC14502" s="23" t="s">
        <v>37888</v>
      </c>
      <c r="AD14502" s="23" t="s">
        <v>40440</v>
      </c>
      <c r="AE14502" t="s">
        <v>35399</v>
      </c>
    </row>
    <row r="14503" spans="1:31" ht="15" customHeight="1">
      <c r="A14503" s="1">
        <v>14502</v>
      </c>
      <c r="B14503" s="1" t="s">
        <v>54</v>
      </c>
      <c r="C14503" s="1" t="s">
        <v>18008</v>
      </c>
      <c r="D14503" s="9" t="s">
        <v>12065</v>
      </c>
      <c r="E14503" s="9" t="s">
        <v>8706</v>
      </c>
      <c r="F14503" s="9" t="s">
        <v>33104</v>
      </c>
      <c r="G14503" s="17">
        <v>919946004496</v>
      </c>
      <c r="H14503" s="9" t="s">
        <v>8</v>
      </c>
      <c r="I14503" s="1" t="s">
        <v>41</v>
      </c>
      <c r="J14503" s="4" t="s">
        <v>47303</v>
      </c>
      <c r="K14503" s="3" t="s">
        <v>42</v>
      </c>
      <c r="L14503" s="4" t="s">
        <v>47303</v>
      </c>
      <c r="M14503" s="11"/>
      <c r="N14503" s="4"/>
      <c r="O14503" s="11"/>
      <c r="P14503" s="4"/>
      <c r="Q14503" s="11"/>
      <c r="R14503" s="4"/>
      <c r="S14503" s="11"/>
      <c r="T14503" s="4"/>
      <c r="U14503" s="11"/>
      <c r="V14503" s="4"/>
      <c r="W14503" s="11"/>
      <c r="X14503" s="4"/>
      <c r="Y14503" s="11"/>
      <c r="Z14503" s="4"/>
      <c r="AA14503" s="1" t="s">
        <v>16</v>
      </c>
      <c r="AC14503" s="23" t="s">
        <v>37888</v>
      </c>
      <c r="AD14503" s="23" t="s">
        <v>40440</v>
      </c>
      <c r="AE14503" t="s">
        <v>35399</v>
      </c>
    </row>
    <row r="14504" spans="1:31" ht="15" customHeight="1">
      <c r="A14504" s="1">
        <v>14503</v>
      </c>
      <c r="B14504" s="1" t="s">
        <v>54</v>
      </c>
      <c r="C14504" s="1" t="s">
        <v>18009</v>
      </c>
      <c r="D14504" s="9" t="s">
        <v>1209</v>
      </c>
      <c r="E14504" s="9" t="s">
        <v>774</v>
      </c>
      <c r="F14504" s="9" t="s">
        <v>18336</v>
      </c>
      <c r="G14504" s="17">
        <v>91991994466</v>
      </c>
      <c r="H14504" s="9" t="s">
        <v>15</v>
      </c>
      <c r="I14504" s="1" t="s">
        <v>41</v>
      </c>
      <c r="J14504" s="4" t="s">
        <v>47303</v>
      </c>
      <c r="K14504" s="11" t="s">
        <v>14136</v>
      </c>
      <c r="L14504" s="4" t="s">
        <v>47303</v>
      </c>
      <c r="M14504" s="11"/>
      <c r="N14504" s="4"/>
      <c r="O14504" s="11"/>
      <c r="P14504" s="4"/>
      <c r="Q14504" s="11"/>
      <c r="R14504" s="4"/>
      <c r="S14504" s="11"/>
      <c r="T14504" s="4"/>
      <c r="U14504" s="11"/>
      <c r="V14504" s="4"/>
      <c r="W14504" s="11"/>
      <c r="X14504" s="4"/>
      <c r="Y14504" s="11"/>
      <c r="Z14504" s="4"/>
      <c r="AA14504" s="1" t="s">
        <v>16</v>
      </c>
      <c r="AC14504" s="23" t="s">
        <v>37888</v>
      </c>
      <c r="AD14504" s="23" t="s">
        <v>40440</v>
      </c>
      <c r="AE14504" t="s">
        <v>35410</v>
      </c>
    </row>
    <row r="14505" spans="1:31" ht="15" customHeight="1">
      <c r="A14505" s="1">
        <v>14504</v>
      </c>
      <c r="B14505" s="1" t="s">
        <v>54</v>
      </c>
      <c r="C14505" s="1" t="s">
        <v>18012</v>
      </c>
      <c r="D14505" s="9" t="s">
        <v>555</v>
      </c>
      <c r="E14505" s="9" t="s">
        <v>260</v>
      </c>
      <c r="F14505" s="9" t="s">
        <v>33106</v>
      </c>
      <c r="G14505" s="17">
        <v>919446004444</v>
      </c>
      <c r="H14505" s="9" t="s">
        <v>20</v>
      </c>
      <c r="I14505" s="1" t="s">
        <v>41</v>
      </c>
      <c r="J14505" s="4" t="s">
        <v>47303</v>
      </c>
      <c r="K14505" s="3" t="s">
        <v>42</v>
      </c>
      <c r="L14505" s="4" t="s">
        <v>47303</v>
      </c>
      <c r="M14505" s="11"/>
      <c r="N14505" s="4"/>
      <c r="O14505" s="11"/>
      <c r="P14505" s="4"/>
      <c r="Q14505" s="11"/>
      <c r="R14505" s="4"/>
      <c r="S14505" s="11"/>
      <c r="T14505" s="4"/>
      <c r="U14505" s="11"/>
      <c r="V14505" s="4"/>
      <c r="W14505" s="11"/>
      <c r="X14505" s="4"/>
      <c r="Y14505" s="11"/>
      <c r="Z14505" s="4"/>
      <c r="AA14505" s="1" t="s">
        <v>16</v>
      </c>
      <c r="AC14505" s="23" t="s">
        <v>37888</v>
      </c>
      <c r="AD14505" s="23" t="s">
        <v>40440</v>
      </c>
      <c r="AE14505" t="s">
        <v>35399</v>
      </c>
    </row>
    <row r="14506" spans="1:31" ht="15" customHeight="1">
      <c r="A14506" s="1">
        <v>14505</v>
      </c>
      <c r="B14506" s="1" t="s">
        <v>54</v>
      </c>
      <c r="C14506" s="1" t="s">
        <v>18021</v>
      </c>
      <c r="D14506" s="9" t="s">
        <v>1263</v>
      </c>
      <c r="E14506" s="9" t="s">
        <v>489</v>
      </c>
      <c r="F14506" s="9" t="s">
        <v>18340</v>
      </c>
      <c r="G14506" s="17">
        <v>91909944</v>
      </c>
      <c r="H14506" s="9" t="s">
        <v>8</v>
      </c>
      <c r="I14506" s="1" t="s">
        <v>62</v>
      </c>
      <c r="J14506" s="4" t="s">
        <v>47303</v>
      </c>
      <c r="K14506" s="3" t="s">
        <v>42</v>
      </c>
      <c r="L14506" s="4" t="s">
        <v>47303</v>
      </c>
      <c r="M14506" s="11"/>
      <c r="N14506" s="4"/>
      <c r="O14506" s="11"/>
      <c r="P14506" s="4"/>
      <c r="Q14506" s="11"/>
      <c r="R14506" s="4"/>
      <c r="S14506" s="11"/>
      <c r="T14506" s="4"/>
      <c r="U14506" s="11"/>
      <c r="V14506" s="4"/>
      <c r="W14506" s="11"/>
      <c r="X14506" s="4"/>
      <c r="Y14506" s="11"/>
      <c r="Z14506" s="4"/>
      <c r="AA14506" s="1" t="s">
        <v>16</v>
      </c>
      <c r="AC14506" s="23" t="s">
        <v>37888</v>
      </c>
      <c r="AD14506" s="23" t="s">
        <v>40440</v>
      </c>
      <c r="AE14506" t="s">
        <v>35394</v>
      </c>
    </row>
    <row r="14507" spans="1:31" ht="15" customHeight="1">
      <c r="A14507" s="1">
        <v>14506</v>
      </c>
      <c r="B14507" s="1" t="s">
        <v>54</v>
      </c>
      <c r="C14507" s="1" t="s">
        <v>18024</v>
      </c>
      <c r="D14507" s="9" t="s">
        <v>1867</v>
      </c>
      <c r="E14507" s="9" t="s">
        <v>506</v>
      </c>
      <c r="F14507" s="9" t="s">
        <v>35160</v>
      </c>
      <c r="G14507" s="17">
        <v>9166416469</v>
      </c>
      <c r="H14507" s="9" t="s">
        <v>8</v>
      </c>
      <c r="I14507" s="1" t="s">
        <v>62</v>
      </c>
      <c r="J14507" s="4" t="s">
        <v>47303</v>
      </c>
      <c r="K14507" s="3" t="s">
        <v>17</v>
      </c>
      <c r="L14507" s="4" t="s">
        <v>47303</v>
      </c>
      <c r="M14507" s="4" t="s">
        <v>42</v>
      </c>
      <c r="N14507" s="3" t="str">
        <f>J14507</f>
        <v>[50 lacs - 75 lacs]</v>
      </c>
      <c r="O14507" s="11"/>
      <c r="P14507" s="4"/>
      <c r="Q14507" s="11"/>
      <c r="R14507" s="4"/>
      <c r="S14507" s="11"/>
      <c r="T14507" s="4"/>
      <c r="U14507" s="11"/>
      <c r="V14507" s="4"/>
      <c r="W14507" s="11"/>
      <c r="X14507" s="4"/>
      <c r="Y14507" s="11"/>
      <c r="Z14507" s="4"/>
      <c r="AA14507" s="1" t="s">
        <v>16</v>
      </c>
      <c r="AC14507" s="23" t="s">
        <v>37888</v>
      </c>
      <c r="AD14507" s="23" t="s">
        <v>40440</v>
      </c>
      <c r="AE14507" t="s">
        <v>35409</v>
      </c>
    </row>
    <row r="14508" spans="1:31" ht="15" customHeight="1">
      <c r="A14508" s="1">
        <v>14507</v>
      </c>
      <c r="B14508" s="1" t="s">
        <v>54</v>
      </c>
      <c r="C14508" s="1" t="s">
        <v>18028</v>
      </c>
      <c r="D14508" s="9" t="s">
        <v>846</v>
      </c>
      <c r="E14508" s="9" t="s">
        <v>8302</v>
      </c>
      <c r="F14508" s="9" t="s">
        <v>29807</v>
      </c>
      <c r="G14508" s="17">
        <v>9140644144</v>
      </c>
      <c r="H14508" s="9" t="s">
        <v>8</v>
      </c>
      <c r="I14508" s="1" t="s">
        <v>62</v>
      </c>
      <c r="J14508" s="4" t="s">
        <v>47303</v>
      </c>
      <c r="K14508" s="3" t="s">
        <v>42</v>
      </c>
      <c r="L14508" s="4" t="s">
        <v>47303</v>
      </c>
      <c r="M14508" s="11"/>
      <c r="N14508" s="4"/>
      <c r="O14508" s="11"/>
      <c r="P14508" s="4"/>
      <c r="Q14508" s="11"/>
      <c r="R14508" s="4"/>
      <c r="S14508" s="11"/>
      <c r="T14508" s="4"/>
      <c r="U14508" s="11"/>
      <c r="V14508" s="4"/>
      <c r="W14508" s="11"/>
      <c r="X14508" s="4"/>
      <c r="Y14508" s="11"/>
      <c r="Z14508" s="4"/>
      <c r="AA14508" s="1" t="s">
        <v>16</v>
      </c>
      <c r="AC14508" s="23" t="s">
        <v>37888</v>
      </c>
      <c r="AD14508" s="23" t="s">
        <v>40440</v>
      </c>
      <c r="AE14508" t="s">
        <v>35409</v>
      </c>
    </row>
    <row r="14509" spans="1:31" ht="15" customHeight="1">
      <c r="A14509" s="1">
        <v>14508</v>
      </c>
      <c r="B14509" s="1" t="s">
        <v>54</v>
      </c>
      <c r="C14509" s="1" t="s">
        <v>18030</v>
      </c>
      <c r="D14509" s="9" t="s">
        <v>557</v>
      </c>
      <c r="E14509" s="9" t="s">
        <v>102</v>
      </c>
      <c r="F14509" s="9" t="s">
        <v>33110</v>
      </c>
      <c r="G14509" s="17">
        <v>9191910690</v>
      </c>
      <c r="H14509" s="9" t="s">
        <v>8</v>
      </c>
      <c r="I14509" s="1" t="s">
        <v>41</v>
      </c>
      <c r="J14509" s="4" t="s">
        <v>47303</v>
      </c>
      <c r="K14509" s="3" t="s">
        <v>17</v>
      </c>
      <c r="L14509" s="4" t="s">
        <v>47303</v>
      </c>
      <c r="M14509" s="4" t="s">
        <v>42</v>
      </c>
      <c r="N14509" s="3" t="str">
        <f>J14509</f>
        <v>[50 lacs - 75 lacs]</v>
      </c>
      <c r="O14509" s="4" t="s">
        <v>47348</v>
      </c>
      <c r="P14509" s="3" t="s">
        <v>47303</v>
      </c>
      <c r="Q14509" s="11"/>
      <c r="R14509" s="4"/>
      <c r="S14509" s="11"/>
      <c r="T14509" s="4"/>
      <c r="U14509" s="11"/>
      <c r="V14509" s="4"/>
      <c r="W14509" s="11"/>
      <c r="X14509" s="4"/>
      <c r="Y14509" s="11"/>
      <c r="Z14509" s="4"/>
      <c r="AA14509" s="1" t="s">
        <v>16</v>
      </c>
      <c r="AC14509" s="23" t="s">
        <v>37888</v>
      </c>
      <c r="AD14509" s="23" t="s">
        <v>40440</v>
      </c>
      <c r="AE14509" t="s">
        <v>35410</v>
      </c>
    </row>
    <row r="14510" spans="1:31" ht="15" customHeight="1">
      <c r="A14510" s="1">
        <v>14509</v>
      </c>
      <c r="B14510" s="1" t="s">
        <v>54</v>
      </c>
      <c r="C14510" s="1" t="s">
        <v>18031</v>
      </c>
      <c r="D14510" s="9" t="s">
        <v>1332</v>
      </c>
      <c r="E14510" s="9" t="s">
        <v>78</v>
      </c>
      <c r="F14510" s="9" t="s">
        <v>29809</v>
      </c>
      <c r="G14510" s="17">
        <v>91944066960</v>
      </c>
      <c r="H14510" s="9" t="s">
        <v>8</v>
      </c>
      <c r="I14510" s="1" t="s">
        <v>41</v>
      </c>
      <c r="J14510" s="4" t="s">
        <v>47303</v>
      </c>
      <c r="K14510" s="3" t="s">
        <v>17</v>
      </c>
      <c r="L14510" s="4" t="s">
        <v>47303</v>
      </c>
      <c r="M14510" s="11"/>
      <c r="N14510" s="4"/>
      <c r="O14510" s="11"/>
      <c r="P14510" s="4"/>
      <c r="Q14510" s="11"/>
      <c r="R14510" s="4"/>
      <c r="S14510" s="11"/>
      <c r="T14510" s="4"/>
      <c r="U14510" s="11"/>
      <c r="V14510" s="4"/>
      <c r="W14510" s="11"/>
      <c r="X14510" s="4"/>
      <c r="Y14510" s="11"/>
      <c r="Z14510" s="4"/>
      <c r="AA14510" s="1" t="s">
        <v>16</v>
      </c>
      <c r="AC14510" s="23" t="s">
        <v>37888</v>
      </c>
      <c r="AD14510" s="23" t="s">
        <v>40440</v>
      </c>
      <c r="AE14510" t="s">
        <v>35394</v>
      </c>
    </row>
    <row r="14511" spans="1:31" ht="15" customHeight="1">
      <c r="A14511" s="1">
        <v>14510</v>
      </c>
      <c r="B14511" s="1" t="s">
        <v>54</v>
      </c>
      <c r="C14511" s="1" t="s">
        <v>18033</v>
      </c>
      <c r="D14511" s="9" t="s">
        <v>318</v>
      </c>
      <c r="E14511" s="9" t="s">
        <v>5807</v>
      </c>
      <c r="F14511" s="9" t="s">
        <v>33111</v>
      </c>
      <c r="G14511" s="17">
        <v>919494646646</v>
      </c>
      <c r="H14511" s="9" t="s">
        <v>8</v>
      </c>
      <c r="I14511" s="1" t="s">
        <v>41</v>
      </c>
      <c r="J14511" s="4" t="s">
        <v>47303</v>
      </c>
      <c r="K14511" s="3" t="s">
        <v>17</v>
      </c>
      <c r="L14511" s="4" t="s">
        <v>47303</v>
      </c>
      <c r="M14511" s="4" t="s">
        <v>42</v>
      </c>
      <c r="N14511" s="3" t="str">
        <f>J14511</f>
        <v>[50 lacs - 75 lacs]</v>
      </c>
      <c r="O14511" s="11"/>
      <c r="P14511" s="4"/>
      <c r="Q14511" s="11"/>
      <c r="R14511" s="4"/>
      <c r="S14511" s="11"/>
      <c r="T14511" s="4"/>
      <c r="U14511" s="11"/>
      <c r="V14511" s="4"/>
      <c r="W14511" s="11"/>
      <c r="X14511" s="4"/>
      <c r="Y14511" s="11"/>
      <c r="Z14511" s="4"/>
      <c r="AA14511" s="1" t="s">
        <v>16</v>
      </c>
      <c r="AC14511" s="23" t="s">
        <v>37888</v>
      </c>
      <c r="AD14511" s="23" t="s">
        <v>40440</v>
      </c>
      <c r="AE14511" t="s">
        <v>35399</v>
      </c>
    </row>
    <row r="14512" spans="1:31" ht="15" customHeight="1">
      <c r="A14512" s="1">
        <v>14511</v>
      </c>
      <c r="B14512" s="1" t="s">
        <v>54</v>
      </c>
      <c r="C14512" s="1" t="s">
        <v>18046</v>
      </c>
      <c r="D14512" s="9" t="s">
        <v>2162</v>
      </c>
      <c r="E14512" s="9" t="s">
        <v>37429</v>
      </c>
      <c r="F14512" s="9" t="s">
        <v>29817</v>
      </c>
      <c r="G14512" s="17">
        <v>9199444604</v>
      </c>
      <c r="H14512" s="9" t="s">
        <v>15</v>
      </c>
      <c r="I14512" s="1" t="s">
        <v>62</v>
      </c>
      <c r="J14512" s="4" t="s">
        <v>47303</v>
      </c>
      <c r="K14512" s="3" t="s">
        <v>42</v>
      </c>
      <c r="L14512" s="4" t="s">
        <v>47303</v>
      </c>
      <c r="M14512" s="11"/>
      <c r="N14512" s="4"/>
      <c r="O14512" s="11"/>
      <c r="P14512" s="4"/>
      <c r="Q14512" s="11"/>
      <c r="R14512" s="4"/>
      <c r="S14512" s="11"/>
      <c r="T14512" s="4"/>
      <c r="U14512" s="11"/>
      <c r="V14512" s="4"/>
      <c r="W14512" s="11"/>
      <c r="X14512" s="4"/>
      <c r="Y14512" s="11"/>
      <c r="Z14512" s="4"/>
      <c r="AA14512" s="1" t="s">
        <v>16</v>
      </c>
      <c r="AC14512" s="23" t="s">
        <v>37888</v>
      </c>
      <c r="AD14512" s="23" t="s">
        <v>40440</v>
      </c>
      <c r="AE14512" t="s">
        <v>35399</v>
      </c>
    </row>
    <row r="14513" spans="1:31" ht="15" customHeight="1">
      <c r="A14513" s="1">
        <v>14512</v>
      </c>
      <c r="B14513" s="1" t="s">
        <v>54</v>
      </c>
      <c r="C14513" s="1" t="s">
        <v>18054</v>
      </c>
      <c r="D14513" s="9" t="s">
        <v>841</v>
      </c>
      <c r="E14513" s="9" t="s">
        <v>37430</v>
      </c>
      <c r="F14513" s="9" t="s">
        <v>29822</v>
      </c>
      <c r="G14513" s="17">
        <v>91996916616</v>
      </c>
      <c r="H14513" s="9" t="s">
        <v>8</v>
      </c>
      <c r="I14513" s="1" t="s">
        <v>62</v>
      </c>
      <c r="J14513" s="4" t="s">
        <v>47303</v>
      </c>
      <c r="K14513" s="3" t="s">
        <v>42</v>
      </c>
      <c r="L14513" s="4" t="s">
        <v>47303</v>
      </c>
      <c r="M14513" s="11"/>
      <c r="N14513" s="4"/>
      <c r="O14513" s="11"/>
      <c r="P14513" s="4"/>
      <c r="Q14513" s="11"/>
      <c r="R14513" s="4"/>
      <c r="S14513" s="11"/>
      <c r="T14513" s="4"/>
      <c r="U14513" s="11"/>
      <c r="V14513" s="4"/>
      <c r="W14513" s="11"/>
      <c r="X14513" s="4"/>
      <c r="Y14513" s="11"/>
      <c r="Z14513" s="4"/>
      <c r="AA14513" s="1" t="s">
        <v>16</v>
      </c>
      <c r="AC14513" s="23" t="s">
        <v>37888</v>
      </c>
      <c r="AD14513" s="23" t="s">
        <v>40440</v>
      </c>
      <c r="AE14513" t="s">
        <v>35409</v>
      </c>
    </row>
    <row r="14514" spans="1:31" ht="15" customHeight="1">
      <c r="A14514" s="1">
        <v>14513</v>
      </c>
      <c r="B14514" s="1" t="s">
        <v>54</v>
      </c>
      <c r="C14514" s="1" t="s">
        <v>18057</v>
      </c>
      <c r="D14514" s="9" t="s">
        <v>92</v>
      </c>
      <c r="E14514" s="9" t="s">
        <v>351</v>
      </c>
      <c r="F14514" s="9" t="s">
        <v>26931</v>
      </c>
      <c r="G14514" s="17">
        <v>91944464064</v>
      </c>
      <c r="H14514" s="9" t="s">
        <v>8</v>
      </c>
      <c r="I14514" s="1" t="s">
        <v>62</v>
      </c>
      <c r="J14514" s="4" t="s">
        <v>47303</v>
      </c>
      <c r="K14514" s="3" t="s">
        <v>42</v>
      </c>
      <c r="L14514" s="4" t="s">
        <v>47303</v>
      </c>
      <c r="M14514" s="11"/>
      <c r="N14514" s="4"/>
      <c r="O14514" s="11"/>
      <c r="P14514" s="4"/>
      <c r="Q14514" s="11"/>
      <c r="R14514" s="4"/>
      <c r="S14514" s="11"/>
      <c r="T14514" s="4"/>
      <c r="U14514" s="11"/>
      <c r="V14514" s="4"/>
      <c r="W14514" s="11"/>
      <c r="X14514" s="4"/>
      <c r="Y14514" s="11"/>
      <c r="Z14514" s="4"/>
      <c r="AA14514" s="1" t="s">
        <v>11</v>
      </c>
      <c r="AC14514" s="23" t="s">
        <v>37888</v>
      </c>
      <c r="AD14514" s="23" t="s">
        <v>40440</v>
      </c>
      <c r="AE14514" t="s">
        <v>35394</v>
      </c>
    </row>
    <row r="14515" spans="1:31" ht="15" customHeight="1">
      <c r="A14515" s="1">
        <v>14514</v>
      </c>
      <c r="B14515" s="1" t="s">
        <v>54</v>
      </c>
      <c r="C14515" s="1" t="s">
        <v>18059</v>
      </c>
      <c r="D14515" s="9" t="s">
        <v>2019</v>
      </c>
      <c r="E14515" s="9" t="s">
        <v>93</v>
      </c>
      <c r="F14515" s="9" t="s">
        <v>29825</v>
      </c>
      <c r="G14515" s="17">
        <v>9109969409</v>
      </c>
      <c r="H14515" s="9" t="s">
        <v>8</v>
      </c>
      <c r="I14515" s="1" t="s">
        <v>9</v>
      </c>
      <c r="J14515" s="4" t="s">
        <v>47303</v>
      </c>
      <c r="K14515" s="3" t="s">
        <v>42</v>
      </c>
      <c r="L14515" s="4" t="s">
        <v>47303</v>
      </c>
      <c r="M14515" s="11"/>
      <c r="N14515" s="4"/>
      <c r="O14515" s="11"/>
      <c r="P14515" s="4"/>
      <c r="Q14515" s="11"/>
      <c r="R14515" s="4"/>
      <c r="S14515" s="11"/>
      <c r="T14515" s="4"/>
      <c r="U14515" s="11"/>
      <c r="V14515" s="4"/>
      <c r="W14515" s="11"/>
      <c r="X14515" s="4"/>
      <c r="Y14515" s="11"/>
      <c r="Z14515" s="4"/>
      <c r="AA14515" s="1" t="s">
        <v>16</v>
      </c>
      <c r="AC14515" s="23" t="s">
        <v>37888</v>
      </c>
      <c r="AD14515" s="23" t="s">
        <v>40440</v>
      </c>
      <c r="AE14515" t="s">
        <v>35399</v>
      </c>
    </row>
    <row r="14516" spans="1:31" ht="15" customHeight="1">
      <c r="A14516" s="1">
        <v>14515</v>
      </c>
      <c r="B14516" s="1" t="s">
        <v>54</v>
      </c>
      <c r="C14516" s="1" t="s">
        <v>18063</v>
      </c>
      <c r="D14516" s="9" t="s">
        <v>2890</v>
      </c>
      <c r="E14516" s="9" t="s">
        <v>40</v>
      </c>
      <c r="F14516" s="9" t="s">
        <v>29827</v>
      </c>
      <c r="G14516" s="17">
        <v>9199944999</v>
      </c>
      <c r="H14516" s="9" t="s">
        <v>15</v>
      </c>
      <c r="I14516" s="1" t="s">
        <v>41</v>
      </c>
      <c r="J14516" s="4" t="s">
        <v>47303</v>
      </c>
      <c r="K14516" s="3" t="s">
        <v>42</v>
      </c>
      <c r="L14516" s="4" t="s">
        <v>47303</v>
      </c>
      <c r="M14516" s="11"/>
      <c r="N14516" s="4"/>
      <c r="O14516" s="11"/>
      <c r="P14516" s="4"/>
      <c r="Q14516" s="11"/>
      <c r="R14516" s="4"/>
      <c r="S14516" s="11"/>
      <c r="T14516" s="4"/>
      <c r="U14516" s="11"/>
      <c r="V14516" s="4"/>
      <c r="W14516" s="11"/>
      <c r="X14516" s="4"/>
      <c r="Y14516" s="11"/>
      <c r="Z14516" s="4"/>
      <c r="AA14516" s="1" t="s">
        <v>11</v>
      </c>
      <c r="AC14516" s="23" t="s">
        <v>37888</v>
      </c>
      <c r="AD14516" s="23" t="s">
        <v>40440</v>
      </c>
      <c r="AE14516" t="s">
        <v>35410</v>
      </c>
    </row>
    <row r="14517" spans="1:31" ht="15" customHeight="1">
      <c r="A14517" s="1">
        <v>14516</v>
      </c>
      <c r="B14517" s="1" t="s">
        <v>54</v>
      </c>
      <c r="C14517" s="1" t="s">
        <v>18064</v>
      </c>
      <c r="D14517" s="9" t="s">
        <v>16307</v>
      </c>
      <c r="E14517" s="9" t="s">
        <v>93</v>
      </c>
      <c r="F14517" s="9" t="s">
        <v>29828</v>
      </c>
      <c r="G14517" s="17">
        <v>919444004606</v>
      </c>
      <c r="H14517" s="9" t="s">
        <v>15</v>
      </c>
      <c r="I14517" s="1" t="s">
        <v>41</v>
      </c>
      <c r="J14517" s="4" t="s">
        <v>47303</v>
      </c>
      <c r="K14517" s="3" t="s">
        <v>42</v>
      </c>
      <c r="L14517" s="4" t="s">
        <v>47303</v>
      </c>
      <c r="M14517" s="11"/>
      <c r="N14517" s="4"/>
      <c r="O14517" s="11"/>
      <c r="P14517" s="4"/>
      <c r="Q14517" s="11"/>
      <c r="R14517" s="4"/>
      <c r="S14517" s="11"/>
      <c r="T14517" s="4"/>
      <c r="U14517" s="11"/>
      <c r="V14517" s="4"/>
      <c r="W14517" s="11"/>
      <c r="X14517" s="4"/>
      <c r="Y14517" s="11"/>
      <c r="Z14517" s="4"/>
      <c r="AA14517" s="1" t="s">
        <v>16</v>
      </c>
      <c r="AC14517" s="23" t="s">
        <v>37888</v>
      </c>
      <c r="AD14517" s="23" t="s">
        <v>40440</v>
      </c>
      <c r="AE14517" t="s">
        <v>35399</v>
      </c>
    </row>
    <row r="14518" spans="1:31" ht="15" customHeight="1">
      <c r="A14518" s="1">
        <v>14517</v>
      </c>
      <c r="B14518" s="1" t="s">
        <v>54</v>
      </c>
      <c r="C14518" s="1" t="s">
        <v>18067</v>
      </c>
      <c r="D14518" s="9" t="s">
        <v>1302</v>
      </c>
      <c r="E14518" s="9" t="s">
        <v>40</v>
      </c>
      <c r="F14518" s="9" t="s">
        <v>29830</v>
      </c>
      <c r="G14518" s="17">
        <v>919644044944</v>
      </c>
      <c r="H14518" s="9" t="s">
        <v>15</v>
      </c>
      <c r="I14518" s="1" t="s">
        <v>41</v>
      </c>
      <c r="J14518" s="4" t="s">
        <v>47303</v>
      </c>
      <c r="K14518" s="3" t="s">
        <v>42</v>
      </c>
      <c r="L14518" s="4" t="s">
        <v>47303</v>
      </c>
      <c r="M14518" s="11"/>
      <c r="N14518" s="4"/>
      <c r="O14518" s="11"/>
      <c r="P14518" s="4"/>
      <c r="Q14518" s="11"/>
      <c r="R14518" s="4"/>
      <c r="S14518" s="11"/>
      <c r="T14518" s="4"/>
      <c r="U14518" s="11"/>
      <c r="V14518" s="4"/>
      <c r="W14518" s="11"/>
      <c r="X14518" s="4"/>
      <c r="Y14518" s="11"/>
      <c r="Z14518" s="4"/>
      <c r="AA14518" s="1" t="s">
        <v>16</v>
      </c>
      <c r="AC14518" s="23" t="s">
        <v>37888</v>
      </c>
      <c r="AD14518" s="23" t="s">
        <v>40440</v>
      </c>
      <c r="AE14518" t="s">
        <v>35399</v>
      </c>
    </row>
    <row r="14519" spans="1:31" ht="15" customHeight="1">
      <c r="A14519" s="1">
        <v>14518</v>
      </c>
      <c r="B14519" s="1" t="s">
        <v>54</v>
      </c>
      <c r="C14519" s="1" t="s">
        <v>18068</v>
      </c>
      <c r="D14519" s="9" t="s">
        <v>18347</v>
      </c>
      <c r="E14519" s="9" t="s">
        <v>139</v>
      </c>
      <c r="F14519" s="9" t="s">
        <v>29831</v>
      </c>
      <c r="G14519" s="17">
        <v>91600094964</v>
      </c>
      <c r="H14519" s="9" t="s">
        <v>8</v>
      </c>
      <c r="I14519" s="1" t="s">
        <v>62</v>
      </c>
      <c r="J14519" s="4" t="s">
        <v>47303</v>
      </c>
      <c r="K14519" s="11" t="s">
        <v>14137</v>
      </c>
      <c r="L14519" s="4" t="s">
        <v>47303</v>
      </c>
      <c r="M14519" s="11"/>
      <c r="N14519" s="4"/>
      <c r="O14519" s="11"/>
      <c r="P14519" s="4"/>
      <c r="Q14519" s="11"/>
      <c r="R14519" s="4"/>
      <c r="S14519" s="11"/>
      <c r="T14519" s="4"/>
      <c r="U14519" s="11"/>
      <c r="V14519" s="4"/>
      <c r="W14519" s="11"/>
      <c r="X14519" s="4"/>
      <c r="Y14519" s="11"/>
      <c r="Z14519" s="4"/>
      <c r="AA14519" s="1" t="s">
        <v>16</v>
      </c>
      <c r="AC14519" s="23" t="s">
        <v>37888</v>
      </c>
      <c r="AD14519" s="23" t="s">
        <v>40440</v>
      </c>
      <c r="AE14519" t="s">
        <v>35410</v>
      </c>
    </row>
    <row r="14520" spans="1:31" ht="15" customHeight="1">
      <c r="A14520" s="1">
        <v>14519</v>
      </c>
      <c r="B14520" s="1" t="s">
        <v>54</v>
      </c>
      <c r="C14520" s="1" t="s">
        <v>18072</v>
      </c>
      <c r="D14520" s="9" t="s">
        <v>5708</v>
      </c>
      <c r="E14520" s="9" t="s">
        <v>328</v>
      </c>
      <c r="F14520" s="9" t="s">
        <v>29833</v>
      </c>
      <c r="G14520" s="17">
        <v>919601446014</v>
      </c>
      <c r="H14520" s="9" t="s">
        <v>8</v>
      </c>
      <c r="I14520" s="1" t="s">
        <v>62</v>
      </c>
      <c r="J14520" s="4" t="s">
        <v>47303</v>
      </c>
      <c r="K14520" s="3" t="s">
        <v>42</v>
      </c>
      <c r="L14520" s="4" t="s">
        <v>47303</v>
      </c>
      <c r="M14520" s="11"/>
      <c r="N14520" s="4"/>
      <c r="O14520" s="11"/>
      <c r="P14520" s="4"/>
      <c r="Q14520" s="11"/>
      <c r="R14520" s="4"/>
      <c r="S14520" s="11"/>
      <c r="T14520" s="4"/>
      <c r="U14520" s="11"/>
      <c r="V14520" s="4"/>
      <c r="W14520" s="11"/>
      <c r="X14520" s="4"/>
      <c r="Y14520" s="11"/>
      <c r="Z14520" s="4"/>
      <c r="AA14520" s="1" t="s">
        <v>16</v>
      </c>
      <c r="AC14520" s="23" t="s">
        <v>37888</v>
      </c>
      <c r="AD14520" s="23" t="s">
        <v>40440</v>
      </c>
      <c r="AE14520" t="s">
        <v>35399</v>
      </c>
    </row>
    <row r="14521" spans="1:31" ht="15" customHeight="1">
      <c r="A14521" s="1">
        <v>14520</v>
      </c>
      <c r="B14521" s="1" t="s">
        <v>54</v>
      </c>
      <c r="C14521" s="1" t="s">
        <v>18079</v>
      </c>
      <c r="D14521" s="9" t="s">
        <v>3404</v>
      </c>
      <c r="E14521" s="9" t="s">
        <v>40</v>
      </c>
      <c r="F14521" s="9" t="s">
        <v>29837</v>
      </c>
      <c r="G14521" s="17">
        <v>9196909644</v>
      </c>
      <c r="H14521" s="9" t="s">
        <v>8</v>
      </c>
      <c r="I14521" s="1" t="s">
        <v>62</v>
      </c>
      <c r="J14521" s="4" t="s">
        <v>47303</v>
      </c>
      <c r="K14521" s="3" t="s">
        <v>42</v>
      </c>
      <c r="L14521" s="4" t="s">
        <v>47303</v>
      </c>
      <c r="M14521" s="11"/>
      <c r="N14521" s="4"/>
      <c r="O14521" s="11"/>
      <c r="P14521" s="4"/>
      <c r="Q14521" s="11"/>
      <c r="R14521" s="4"/>
      <c r="S14521" s="11"/>
      <c r="T14521" s="4"/>
      <c r="U14521" s="11"/>
      <c r="V14521" s="4"/>
      <c r="W14521" s="11"/>
      <c r="X14521" s="4"/>
      <c r="Y14521" s="11"/>
      <c r="Z14521" s="4"/>
      <c r="AA14521" s="1" t="s">
        <v>16</v>
      </c>
      <c r="AC14521" s="23" t="s">
        <v>37888</v>
      </c>
      <c r="AD14521" s="23" t="s">
        <v>40440</v>
      </c>
      <c r="AE14521" t="s">
        <v>35399</v>
      </c>
    </row>
    <row r="14522" spans="1:31" ht="15" customHeight="1">
      <c r="A14522" s="1">
        <v>14521</v>
      </c>
      <c r="B14522" s="1" t="s">
        <v>54</v>
      </c>
      <c r="C14522" s="1" t="s">
        <v>18080</v>
      </c>
      <c r="D14522" s="9" t="s">
        <v>7490</v>
      </c>
      <c r="E14522" s="9" t="s">
        <v>73</v>
      </c>
      <c r="F14522" s="9" t="s">
        <v>29838</v>
      </c>
      <c r="G14522" s="17">
        <v>91946966446</v>
      </c>
      <c r="H14522" s="9" t="s">
        <v>20</v>
      </c>
      <c r="I14522" s="1" t="s">
        <v>62</v>
      </c>
      <c r="J14522" s="4" t="s">
        <v>47303</v>
      </c>
      <c r="K14522" s="11" t="s">
        <v>13</v>
      </c>
      <c r="L14522" s="4" t="s">
        <v>47303</v>
      </c>
      <c r="M14522" s="11"/>
      <c r="N14522" s="4"/>
      <c r="O14522" s="11"/>
      <c r="P14522" s="4"/>
      <c r="Q14522" s="11"/>
      <c r="R14522" s="4"/>
      <c r="S14522" s="11"/>
      <c r="T14522" s="4"/>
      <c r="U14522" s="11"/>
      <c r="V14522" s="4"/>
      <c r="W14522" s="11"/>
      <c r="X14522" s="4"/>
      <c r="Y14522" s="11"/>
      <c r="Z14522" s="4"/>
      <c r="AA14522" s="1" t="s">
        <v>16</v>
      </c>
      <c r="AC14522" s="23" t="s">
        <v>37888</v>
      </c>
      <c r="AD14522" s="23" t="s">
        <v>40440</v>
      </c>
      <c r="AE14522" t="s">
        <v>35410</v>
      </c>
    </row>
    <row r="14523" spans="1:31" ht="15" customHeight="1">
      <c r="A14523" s="1">
        <v>14522</v>
      </c>
      <c r="B14523" s="1" t="s">
        <v>54</v>
      </c>
      <c r="C14523" s="1" t="s">
        <v>18081</v>
      </c>
      <c r="D14523" s="9" t="s">
        <v>1136</v>
      </c>
      <c r="E14523" s="9" t="s">
        <v>93</v>
      </c>
      <c r="F14523" s="9" t="s">
        <v>29839</v>
      </c>
      <c r="G14523" s="17">
        <v>9160069646</v>
      </c>
      <c r="H14523" s="9" t="s">
        <v>8</v>
      </c>
      <c r="I14523" s="1" t="s">
        <v>9</v>
      </c>
      <c r="J14523" s="4" t="s">
        <v>47303</v>
      </c>
      <c r="K14523" s="3" t="s">
        <v>42</v>
      </c>
      <c r="L14523" s="4" t="s">
        <v>47303</v>
      </c>
      <c r="M14523" s="11"/>
      <c r="N14523" s="4"/>
      <c r="O14523" s="11"/>
      <c r="P14523" s="4"/>
      <c r="Q14523" s="11"/>
      <c r="R14523" s="4"/>
      <c r="S14523" s="11"/>
      <c r="T14523" s="4"/>
      <c r="U14523" s="11"/>
      <c r="V14523" s="4"/>
      <c r="W14523" s="11"/>
      <c r="X14523" s="4"/>
      <c r="Y14523" s="11"/>
      <c r="Z14523" s="4"/>
      <c r="AA14523" s="1" t="s">
        <v>16</v>
      </c>
      <c r="AC14523" s="23" t="s">
        <v>37888</v>
      </c>
      <c r="AD14523" s="23" t="s">
        <v>40440</v>
      </c>
      <c r="AE14523" t="s">
        <v>35410</v>
      </c>
    </row>
    <row r="14524" spans="1:31" ht="15" customHeight="1">
      <c r="A14524" s="1">
        <v>14523</v>
      </c>
      <c r="B14524" s="1" t="s">
        <v>54</v>
      </c>
      <c r="C14524" s="1" t="s">
        <v>18082</v>
      </c>
      <c r="D14524" s="9" t="s">
        <v>3616</v>
      </c>
      <c r="E14524" s="9" t="s">
        <v>40</v>
      </c>
      <c r="F14524" s="9" t="s">
        <v>22186</v>
      </c>
      <c r="G14524" s="17">
        <v>91994606066</v>
      </c>
      <c r="H14524" s="9" t="s">
        <v>20</v>
      </c>
      <c r="I14524" s="1" t="s">
        <v>9</v>
      </c>
      <c r="J14524" s="4" t="s">
        <v>47303</v>
      </c>
      <c r="K14524" s="3" t="s">
        <v>17</v>
      </c>
      <c r="L14524" s="4" t="s">
        <v>47303</v>
      </c>
      <c r="M14524" s="11"/>
      <c r="N14524" s="4"/>
      <c r="O14524" s="11"/>
      <c r="P14524" s="4"/>
      <c r="Q14524" s="11"/>
      <c r="R14524" s="4"/>
      <c r="S14524" s="11"/>
      <c r="T14524" s="4"/>
      <c r="U14524" s="11"/>
      <c r="V14524" s="4"/>
      <c r="W14524" s="11"/>
      <c r="X14524" s="4"/>
      <c r="Y14524" s="11"/>
      <c r="Z14524" s="4"/>
      <c r="AA14524" s="1" t="s">
        <v>16</v>
      </c>
      <c r="AC14524" s="23" t="s">
        <v>37888</v>
      </c>
      <c r="AD14524" s="23" t="s">
        <v>40440</v>
      </c>
      <c r="AE14524" t="s">
        <v>35399</v>
      </c>
    </row>
    <row r="14525" spans="1:31" ht="15" customHeight="1">
      <c r="A14525" s="1">
        <v>14524</v>
      </c>
      <c r="B14525" s="1" t="s">
        <v>54</v>
      </c>
      <c r="C14525" s="1" t="s">
        <v>18088</v>
      </c>
      <c r="D14525" s="9" t="s">
        <v>2132</v>
      </c>
      <c r="E14525" s="9" t="s">
        <v>40</v>
      </c>
      <c r="F14525" s="9" t="s">
        <v>29842</v>
      </c>
      <c r="G14525" s="17">
        <v>9101694419</v>
      </c>
      <c r="H14525" s="9" t="s">
        <v>15</v>
      </c>
      <c r="I14525" s="1" t="s">
        <v>41</v>
      </c>
      <c r="J14525" s="4" t="s">
        <v>47303</v>
      </c>
      <c r="K14525" s="3" t="s">
        <v>17</v>
      </c>
      <c r="L14525" s="4" t="s">
        <v>47303</v>
      </c>
      <c r="M14525" s="11"/>
      <c r="N14525" s="4"/>
      <c r="O14525" s="11"/>
      <c r="P14525" s="4"/>
      <c r="Q14525" s="11"/>
      <c r="R14525" s="4"/>
      <c r="S14525" s="11"/>
      <c r="T14525" s="4"/>
      <c r="U14525" s="11"/>
      <c r="V14525" s="4"/>
      <c r="W14525" s="11"/>
      <c r="X14525" s="4"/>
      <c r="Y14525" s="11"/>
      <c r="Z14525" s="4"/>
      <c r="AA14525" s="1" t="s">
        <v>16</v>
      </c>
      <c r="AC14525" s="23" t="s">
        <v>37888</v>
      </c>
      <c r="AD14525" s="23" t="s">
        <v>40440</v>
      </c>
      <c r="AE14525" t="s">
        <v>35399</v>
      </c>
    </row>
    <row r="14526" spans="1:31" ht="15" customHeight="1">
      <c r="A14526" s="1">
        <v>14525</v>
      </c>
      <c r="B14526" s="1" t="s">
        <v>54</v>
      </c>
      <c r="C14526" s="1" t="s">
        <v>18090</v>
      </c>
      <c r="D14526" s="9" t="s">
        <v>36299</v>
      </c>
      <c r="E14526" s="9" t="s">
        <v>37431</v>
      </c>
      <c r="F14526" s="9" t="s">
        <v>29844</v>
      </c>
      <c r="G14526" s="17">
        <v>91960146649</v>
      </c>
      <c r="H14526" s="9" t="s">
        <v>8</v>
      </c>
      <c r="I14526" s="1" t="s">
        <v>62</v>
      </c>
      <c r="J14526" s="4" t="s">
        <v>47303</v>
      </c>
      <c r="K14526" s="3" t="s">
        <v>17</v>
      </c>
      <c r="L14526" s="4" t="s">
        <v>47303</v>
      </c>
      <c r="M14526" s="4" t="s">
        <v>42</v>
      </c>
      <c r="N14526" s="3" t="str">
        <f>J14526</f>
        <v>[50 lacs - 75 lacs]</v>
      </c>
      <c r="O14526" s="11"/>
      <c r="P14526" s="4"/>
      <c r="Q14526" s="11"/>
      <c r="R14526" s="4"/>
      <c r="S14526" s="11"/>
      <c r="T14526" s="4"/>
      <c r="U14526" s="11"/>
      <c r="V14526" s="4"/>
      <c r="W14526" s="11"/>
      <c r="X14526" s="4"/>
      <c r="Y14526" s="11"/>
      <c r="Z14526" s="4"/>
      <c r="AA14526" s="1" t="s">
        <v>16</v>
      </c>
      <c r="AC14526" s="23" t="s">
        <v>37888</v>
      </c>
      <c r="AD14526" s="23" t="s">
        <v>40440</v>
      </c>
      <c r="AE14526" t="s">
        <v>35399</v>
      </c>
    </row>
    <row r="14527" spans="1:31" ht="15" customHeight="1">
      <c r="A14527" s="1">
        <v>14526</v>
      </c>
      <c r="B14527" s="1" t="s">
        <v>54</v>
      </c>
      <c r="C14527" s="1" t="s">
        <v>18092</v>
      </c>
      <c r="D14527" s="9" t="s">
        <v>1046</v>
      </c>
      <c r="E14527" s="9" t="s">
        <v>3154</v>
      </c>
      <c r="F14527" s="9" t="s">
        <v>27696</v>
      </c>
      <c r="G14527" s="17">
        <v>91966416449</v>
      </c>
      <c r="H14527" s="9" t="s">
        <v>20</v>
      </c>
      <c r="I14527" s="1" t="s">
        <v>9</v>
      </c>
      <c r="J14527" s="4" t="s">
        <v>47303</v>
      </c>
      <c r="K14527" s="3" t="s">
        <v>17</v>
      </c>
      <c r="L14527" s="4" t="s">
        <v>47303</v>
      </c>
      <c r="M14527" s="11"/>
      <c r="N14527" s="4"/>
      <c r="O14527" s="11"/>
      <c r="P14527" s="4"/>
      <c r="Q14527" s="11"/>
      <c r="R14527" s="4"/>
      <c r="S14527" s="11"/>
      <c r="T14527" s="4"/>
      <c r="U14527" s="11"/>
      <c r="V14527" s="4"/>
      <c r="W14527" s="11"/>
      <c r="X14527" s="4"/>
      <c r="Y14527" s="11"/>
      <c r="Z14527" s="4"/>
      <c r="AA14527" s="1" t="s">
        <v>16</v>
      </c>
      <c r="AC14527" s="23" t="s">
        <v>37888</v>
      </c>
      <c r="AD14527" s="23" t="s">
        <v>40440</v>
      </c>
      <c r="AE14527" t="s">
        <v>35394</v>
      </c>
    </row>
    <row r="14528" spans="1:31" ht="15" customHeight="1">
      <c r="A14528" s="1">
        <v>14527</v>
      </c>
      <c r="B14528" s="1" t="s">
        <v>54</v>
      </c>
      <c r="C14528" s="1" t="s">
        <v>18093</v>
      </c>
      <c r="D14528" s="9" t="s">
        <v>3940</v>
      </c>
      <c r="E14528" s="9" t="s">
        <v>8160</v>
      </c>
      <c r="F14528" s="9" t="s">
        <v>29845</v>
      </c>
      <c r="G14528" s="17">
        <v>919016944161</v>
      </c>
      <c r="H14528" s="9" t="s">
        <v>20</v>
      </c>
      <c r="I14528" s="1" t="s">
        <v>9</v>
      </c>
      <c r="J14528" s="4" t="s">
        <v>47303</v>
      </c>
      <c r="K14528" s="11" t="s">
        <v>13</v>
      </c>
      <c r="L14528" s="4" t="s">
        <v>47303</v>
      </c>
      <c r="M14528" s="11"/>
      <c r="N14528" s="4"/>
      <c r="O14528" s="11"/>
      <c r="P14528" s="4"/>
      <c r="Q14528" s="11"/>
      <c r="R14528" s="4"/>
      <c r="S14528" s="11"/>
      <c r="T14528" s="4"/>
      <c r="U14528" s="11"/>
      <c r="V14528" s="4"/>
      <c r="W14528" s="11"/>
      <c r="X14528" s="4"/>
      <c r="Y14528" s="11"/>
      <c r="Z14528" s="4"/>
      <c r="AA14528" s="1" t="s">
        <v>16</v>
      </c>
      <c r="AC14528" s="23" t="s">
        <v>37888</v>
      </c>
      <c r="AD14528" s="23" t="s">
        <v>40440</v>
      </c>
      <c r="AE14528" t="s">
        <v>35410</v>
      </c>
    </row>
    <row r="14529" spans="1:31" ht="15" customHeight="1">
      <c r="A14529" s="1">
        <v>14528</v>
      </c>
      <c r="B14529" s="1" t="s">
        <v>54</v>
      </c>
      <c r="C14529" s="1" t="s">
        <v>18094</v>
      </c>
      <c r="D14529" s="9" t="s">
        <v>2414</v>
      </c>
      <c r="E14529" s="9" t="s">
        <v>714</v>
      </c>
      <c r="F14529" s="9" t="s">
        <v>33117</v>
      </c>
      <c r="G14529" s="17">
        <v>919944149996</v>
      </c>
      <c r="H14529" s="9" t="s">
        <v>15</v>
      </c>
      <c r="I14529" s="1" t="s">
        <v>62</v>
      </c>
      <c r="J14529" s="4" t="s">
        <v>47303</v>
      </c>
      <c r="K14529" s="3" t="s">
        <v>42</v>
      </c>
      <c r="L14529" s="4" t="s">
        <v>47303</v>
      </c>
      <c r="M14529" s="11"/>
      <c r="N14529" s="4"/>
      <c r="O14529" s="11"/>
      <c r="P14529" s="4"/>
      <c r="Q14529" s="11"/>
      <c r="R14529" s="4"/>
      <c r="S14529" s="11"/>
      <c r="T14529" s="4"/>
      <c r="U14529" s="11"/>
      <c r="V14529" s="4"/>
      <c r="W14529" s="11"/>
      <c r="X14529" s="4"/>
      <c r="Y14529" s="11"/>
      <c r="Z14529" s="4"/>
      <c r="AA14529" s="1" t="s">
        <v>16</v>
      </c>
      <c r="AC14529" s="23" t="s">
        <v>37888</v>
      </c>
      <c r="AD14529" s="23" t="s">
        <v>40440</v>
      </c>
      <c r="AE14529" t="s">
        <v>35394</v>
      </c>
    </row>
    <row r="14530" spans="1:31" ht="15" customHeight="1">
      <c r="A14530" s="1">
        <v>14529</v>
      </c>
      <c r="B14530" s="1" t="s">
        <v>54</v>
      </c>
      <c r="C14530" s="1" t="s">
        <v>18096</v>
      </c>
      <c r="D14530" s="9" t="s">
        <v>4300</v>
      </c>
      <c r="E14530" s="9" t="s">
        <v>287</v>
      </c>
      <c r="F14530" s="9" t="s">
        <v>29846</v>
      </c>
      <c r="G14530" s="17">
        <v>91944616649</v>
      </c>
      <c r="H14530" s="9" t="s">
        <v>20</v>
      </c>
      <c r="I14530" s="1" t="s">
        <v>41</v>
      </c>
      <c r="J14530" s="4" t="s">
        <v>47303</v>
      </c>
      <c r="K14530" s="3" t="s">
        <v>42</v>
      </c>
      <c r="L14530" s="4" t="s">
        <v>47303</v>
      </c>
      <c r="M14530" s="11"/>
      <c r="N14530" s="4"/>
      <c r="O14530" s="11"/>
      <c r="P14530" s="4"/>
      <c r="Q14530" s="11"/>
      <c r="R14530" s="4"/>
      <c r="S14530" s="11"/>
      <c r="T14530" s="4"/>
      <c r="U14530" s="11"/>
      <c r="V14530" s="4"/>
      <c r="W14530" s="11"/>
      <c r="X14530" s="4"/>
      <c r="Y14530" s="11"/>
      <c r="Z14530" s="4"/>
      <c r="AA14530" s="1" t="s">
        <v>11</v>
      </c>
      <c r="AC14530" s="23" t="s">
        <v>37888</v>
      </c>
      <c r="AD14530" s="23" t="s">
        <v>40440</v>
      </c>
      <c r="AE14530" t="s">
        <v>35410</v>
      </c>
    </row>
    <row r="14531" spans="1:31" ht="15" customHeight="1">
      <c r="A14531" s="1">
        <v>14530</v>
      </c>
      <c r="B14531" s="1" t="s">
        <v>54</v>
      </c>
      <c r="C14531" s="1" t="s">
        <v>18101</v>
      </c>
      <c r="D14531" s="9" t="s">
        <v>917</v>
      </c>
      <c r="E14531" s="9" t="s">
        <v>32</v>
      </c>
      <c r="F14531" s="9" t="s">
        <v>18354</v>
      </c>
      <c r="G14531" s="17">
        <v>919446609</v>
      </c>
      <c r="H14531" s="9" t="s">
        <v>132</v>
      </c>
      <c r="I14531" s="1" t="s">
        <v>62</v>
      </c>
      <c r="J14531" s="4" t="s">
        <v>47303</v>
      </c>
      <c r="K14531" s="3" t="s">
        <v>42</v>
      </c>
      <c r="L14531" s="4" t="s">
        <v>47303</v>
      </c>
      <c r="M14531" s="4" t="s">
        <v>14136</v>
      </c>
      <c r="N14531" s="3" t="str">
        <f>J14531</f>
        <v>[50 lacs - 75 lacs]</v>
      </c>
      <c r="O14531" s="11"/>
      <c r="P14531" s="4"/>
      <c r="Q14531" s="11"/>
      <c r="R14531" s="4"/>
      <c r="S14531" s="11"/>
      <c r="T14531" s="4"/>
      <c r="U14531" s="11"/>
      <c r="V14531" s="4"/>
      <c r="W14531" s="11"/>
      <c r="X14531" s="4"/>
      <c r="Y14531" s="11"/>
      <c r="Z14531" s="4"/>
      <c r="AA14531" s="1" t="s">
        <v>16</v>
      </c>
      <c r="AC14531" s="23" t="s">
        <v>37888</v>
      </c>
      <c r="AD14531" s="23" t="s">
        <v>40440</v>
      </c>
      <c r="AE14531" t="s">
        <v>35409</v>
      </c>
    </row>
    <row r="14532" spans="1:31" ht="15" customHeight="1">
      <c r="A14532" s="1">
        <v>14531</v>
      </c>
      <c r="B14532" s="1" t="s">
        <v>54</v>
      </c>
      <c r="C14532" s="1" t="s">
        <v>18104</v>
      </c>
      <c r="D14532" s="9" t="s">
        <v>4095</v>
      </c>
      <c r="E14532" s="9" t="s">
        <v>9724</v>
      </c>
      <c r="F14532" s="9" t="s">
        <v>29851</v>
      </c>
      <c r="G14532" s="17">
        <v>91949449661</v>
      </c>
      <c r="H14532" s="9" t="s">
        <v>15</v>
      </c>
      <c r="I14532" s="1" t="s">
        <v>9</v>
      </c>
      <c r="J14532" s="4" t="s">
        <v>47303</v>
      </c>
      <c r="K14532" s="3" t="s">
        <v>42</v>
      </c>
      <c r="L14532" s="4" t="s">
        <v>47303</v>
      </c>
      <c r="M14532" s="11"/>
      <c r="N14532" s="4"/>
      <c r="O14532" s="11"/>
      <c r="P14532" s="4"/>
      <c r="Q14532" s="11"/>
      <c r="R14532" s="4"/>
      <c r="S14532" s="11"/>
      <c r="T14532" s="4"/>
      <c r="U14532" s="11"/>
      <c r="V14532" s="4"/>
      <c r="W14532" s="11"/>
      <c r="X14532" s="4"/>
      <c r="Y14532" s="11"/>
      <c r="Z14532" s="4"/>
      <c r="AA14532" s="1" t="s">
        <v>16</v>
      </c>
      <c r="AC14532" s="23" t="s">
        <v>37888</v>
      </c>
      <c r="AD14532" s="23" t="s">
        <v>40440</v>
      </c>
      <c r="AE14532" t="s">
        <v>35410</v>
      </c>
    </row>
    <row r="14533" spans="1:31" ht="15" customHeight="1">
      <c r="A14533" s="1">
        <v>14532</v>
      </c>
      <c r="B14533" s="1" t="s">
        <v>54</v>
      </c>
      <c r="C14533" s="1" t="s">
        <v>18110</v>
      </c>
      <c r="D14533" s="9" t="s">
        <v>2505</v>
      </c>
      <c r="E14533" s="9" t="s">
        <v>576</v>
      </c>
      <c r="F14533" s="9" t="s">
        <v>18356</v>
      </c>
      <c r="G14533" s="17">
        <v>91994009</v>
      </c>
      <c r="H14533" s="9" t="s">
        <v>8</v>
      </c>
      <c r="I14533" s="1" t="s">
        <v>41</v>
      </c>
      <c r="J14533" s="4" t="s">
        <v>47303</v>
      </c>
      <c r="K14533" s="3" t="s">
        <v>17</v>
      </c>
      <c r="L14533" s="4" t="s">
        <v>47303</v>
      </c>
      <c r="M14533" s="4" t="s">
        <v>42</v>
      </c>
      <c r="N14533" s="3" t="str">
        <f>J14533</f>
        <v>[50 lacs - 75 lacs]</v>
      </c>
      <c r="O14533" s="11"/>
      <c r="P14533" s="4"/>
      <c r="Q14533" s="11"/>
      <c r="R14533" s="4"/>
      <c r="S14533" s="11"/>
      <c r="T14533" s="4"/>
      <c r="U14533" s="11"/>
      <c r="V14533" s="4"/>
      <c r="W14533" s="11"/>
      <c r="X14533" s="4"/>
      <c r="Y14533" s="11"/>
      <c r="Z14533" s="4"/>
      <c r="AA14533" s="1" t="s">
        <v>16</v>
      </c>
      <c r="AC14533" s="23" t="s">
        <v>37888</v>
      </c>
      <c r="AD14533" s="23" t="s">
        <v>40440</v>
      </c>
      <c r="AE14533" t="s">
        <v>35410</v>
      </c>
    </row>
    <row r="14534" spans="1:31" ht="15" customHeight="1">
      <c r="A14534" s="1">
        <v>14533</v>
      </c>
      <c r="B14534" s="1" t="s">
        <v>54</v>
      </c>
      <c r="C14534" s="1" t="s">
        <v>18111</v>
      </c>
      <c r="D14534" s="9" t="s">
        <v>1302</v>
      </c>
      <c r="E14534" s="9" t="s">
        <v>40</v>
      </c>
      <c r="F14534" s="9" t="s">
        <v>18357</v>
      </c>
      <c r="G14534" s="17">
        <v>9144994944</v>
      </c>
      <c r="H14534" s="9" t="s">
        <v>8</v>
      </c>
      <c r="I14534" s="1" t="s">
        <v>41</v>
      </c>
      <c r="J14534" s="4" t="s">
        <v>47303</v>
      </c>
      <c r="K14534" s="3" t="s">
        <v>42</v>
      </c>
      <c r="L14534" s="4" t="s">
        <v>47303</v>
      </c>
      <c r="M14534" s="11"/>
      <c r="N14534" s="4"/>
      <c r="O14534" s="11"/>
      <c r="P14534" s="4"/>
      <c r="Q14534" s="11"/>
      <c r="R14534" s="4"/>
      <c r="S14534" s="11"/>
      <c r="T14534" s="4"/>
      <c r="U14534" s="11"/>
      <c r="V14534" s="4"/>
      <c r="W14534" s="11"/>
      <c r="X14534" s="4"/>
      <c r="Y14534" s="11"/>
      <c r="Z14534" s="4"/>
      <c r="AA14534" s="1" t="s">
        <v>11</v>
      </c>
      <c r="AC14534" s="23" t="s">
        <v>37888</v>
      </c>
      <c r="AD14534" s="23" t="s">
        <v>40440</v>
      </c>
      <c r="AE14534" t="s">
        <v>35409</v>
      </c>
    </row>
    <row r="14535" spans="1:31" ht="15" customHeight="1">
      <c r="A14535" s="1">
        <v>14534</v>
      </c>
      <c r="B14535" s="1" t="s">
        <v>54</v>
      </c>
      <c r="C14535" s="1" t="s">
        <v>18112</v>
      </c>
      <c r="D14535" s="9" t="s">
        <v>4000</v>
      </c>
      <c r="E14535" s="9" t="s">
        <v>1034</v>
      </c>
      <c r="F14535" s="9" t="s">
        <v>29854</v>
      </c>
      <c r="G14535" s="17">
        <v>919944441144</v>
      </c>
      <c r="H14535" s="9" t="s">
        <v>8</v>
      </c>
      <c r="I14535" s="1" t="s">
        <v>62</v>
      </c>
      <c r="J14535" s="4" t="s">
        <v>47303</v>
      </c>
      <c r="K14535" s="3" t="s">
        <v>42</v>
      </c>
      <c r="L14535" s="4" t="s">
        <v>47303</v>
      </c>
      <c r="M14535" s="11"/>
      <c r="N14535" s="4"/>
      <c r="O14535" s="11"/>
      <c r="P14535" s="4"/>
      <c r="Q14535" s="11"/>
      <c r="R14535" s="4"/>
      <c r="S14535" s="11"/>
      <c r="T14535" s="4"/>
      <c r="U14535" s="11"/>
      <c r="V14535" s="4"/>
      <c r="W14535" s="11"/>
      <c r="X14535" s="4"/>
      <c r="Y14535" s="11"/>
      <c r="Z14535" s="4"/>
      <c r="AA14535" s="1" t="s">
        <v>16</v>
      </c>
      <c r="AC14535" s="23" t="s">
        <v>37888</v>
      </c>
      <c r="AD14535" s="23" t="s">
        <v>40440</v>
      </c>
      <c r="AE14535" t="s">
        <v>35394</v>
      </c>
    </row>
    <row r="14536" spans="1:31" ht="15" customHeight="1">
      <c r="A14536" s="1">
        <v>14535</v>
      </c>
      <c r="B14536" s="1" t="s">
        <v>54</v>
      </c>
      <c r="C14536" s="1" t="s">
        <v>18117</v>
      </c>
      <c r="D14536" s="9" t="s">
        <v>967</v>
      </c>
      <c r="E14536" s="9" t="s">
        <v>40</v>
      </c>
      <c r="F14536" s="9" t="s">
        <v>35167</v>
      </c>
      <c r="G14536" s="17">
        <v>91949116469</v>
      </c>
      <c r="H14536" s="9" t="s">
        <v>20</v>
      </c>
      <c r="I14536" s="1" t="s">
        <v>62</v>
      </c>
      <c r="J14536" s="4" t="s">
        <v>47303</v>
      </c>
      <c r="K14536" s="3" t="s">
        <v>42</v>
      </c>
      <c r="L14536" s="4" t="s">
        <v>47303</v>
      </c>
      <c r="M14536" s="11"/>
      <c r="N14536" s="4"/>
      <c r="O14536" s="11"/>
      <c r="P14536" s="4"/>
      <c r="Q14536" s="11"/>
      <c r="R14536" s="4"/>
      <c r="S14536" s="11"/>
      <c r="T14536" s="4"/>
      <c r="U14536" s="11"/>
      <c r="V14536" s="4"/>
      <c r="W14536" s="11"/>
      <c r="X14536" s="4"/>
      <c r="Y14536" s="11"/>
      <c r="Z14536" s="4"/>
      <c r="AA14536" s="1" t="s">
        <v>16</v>
      </c>
      <c r="AC14536" s="23" t="s">
        <v>37888</v>
      </c>
      <c r="AD14536" s="23" t="s">
        <v>40440</v>
      </c>
      <c r="AE14536" t="s">
        <v>35394</v>
      </c>
    </row>
    <row r="14537" spans="1:31" ht="15" customHeight="1">
      <c r="A14537" s="1">
        <v>14536</v>
      </c>
      <c r="B14537" s="1" t="s">
        <v>54</v>
      </c>
      <c r="C14537" s="1" t="s">
        <v>18120</v>
      </c>
      <c r="D14537" s="9" t="s">
        <v>699</v>
      </c>
      <c r="E14537" s="9" t="s">
        <v>36655</v>
      </c>
      <c r="F14537" s="9" t="s">
        <v>29858</v>
      </c>
      <c r="G14537" s="17">
        <v>9194944666</v>
      </c>
      <c r="H14537" s="9" t="s">
        <v>132</v>
      </c>
      <c r="I14537" s="1" t="s">
        <v>62</v>
      </c>
      <c r="J14537" s="4" t="s">
        <v>47303</v>
      </c>
      <c r="K14537" s="3" t="s">
        <v>17</v>
      </c>
      <c r="L14537" s="4" t="s">
        <v>47303</v>
      </c>
      <c r="M14537" s="11"/>
      <c r="N14537" s="4"/>
      <c r="O14537" s="11"/>
      <c r="P14537" s="4"/>
      <c r="Q14537" s="11"/>
      <c r="R14537" s="4"/>
      <c r="S14537" s="11"/>
      <c r="T14537" s="4"/>
      <c r="U14537" s="11"/>
      <c r="V14537" s="4"/>
      <c r="W14537" s="11"/>
      <c r="X14537" s="4"/>
      <c r="Y14537" s="11"/>
      <c r="Z14537" s="4"/>
      <c r="AA14537" s="1" t="s">
        <v>11</v>
      </c>
      <c r="AC14537" s="23" t="s">
        <v>37888</v>
      </c>
      <c r="AD14537" s="23" t="s">
        <v>40440</v>
      </c>
      <c r="AE14537" t="s">
        <v>35399</v>
      </c>
    </row>
    <row r="14538" spans="1:31" ht="15" customHeight="1">
      <c r="A14538" s="1">
        <v>14537</v>
      </c>
      <c r="B14538" s="1" t="s">
        <v>54</v>
      </c>
      <c r="C14538" s="1" t="s">
        <v>18122</v>
      </c>
      <c r="D14538" s="9" t="s">
        <v>18362</v>
      </c>
      <c r="E14538" s="9" t="s">
        <v>558</v>
      </c>
      <c r="F14538" s="9" t="s">
        <v>29860</v>
      </c>
      <c r="G14538" s="17">
        <v>9164944096</v>
      </c>
      <c r="H14538" s="9" t="s">
        <v>8</v>
      </c>
      <c r="I14538" s="1" t="s">
        <v>41</v>
      </c>
      <c r="J14538" s="4" t="s">
        <v>47303</v>
      </c>
      <c r="K14538" s="3" t="s">
        <v>42</v>
      </c>
      <c r="L14538" s="4" t="s">
        <v>47303</v>
      </c>
      <c r="M14538" s="11"/>
      <c r="N14538" s="4"/>
      <c r="O14538" s="11"/>
      <c r="P14538" s="4"/>
      <c r="Q14538" s="11"/>
      <c r="R14538" s="4"/>
      <c r="S14538" s="11"/>
      <c r="T14538" s="4"/>
      <c r="U14538" s="11"/>
      <c r="V14538" s="4"/>
      <c r="W14538" s="11"/>
      <c r="X14538" s="4"/>
      <c r="Y14538" s="11"/>
      <c r="Z14538" s="4"/>
      <c r="AA14538" s="1" t="s">
        <v>16</v>
      </c>
      <c r="AC14538" s="23" t="s">
        <v>37888</v>
      </c>
      <c r="AD14538" s="23" t="s">
        <v>40440</v>
      </c>
      <c r="AE14538" t="s">
        <v>35394</v>
      </c>
    </row>
    <row r="14539" spans="1:31" ht="15" customHeight="1">
      <c r="A14539" s="1">
        <v>14538</v>
      </c>
      <c r="B14539" s="1" t="s">
        <v>54</v>
      </c>
      <c r="C14539" s="1" t="s">
        <v>18124</v>
      </c>
      <c r="D14539" s="9" t="s">
        <v>1302</v>
      </c>
      <c r="E14539" s="9" t="s">
        <v>18363</v>
      </c>
      <c r="F14539" s="9" t="s">
        <v>33119</v>
      </c>
      <c r="G14539" s="17">
        <v>916966941019</v>
      </c>
      <c r="H14539" s="9" t="s">
        <v>20</v>
      </c>
      <c r="I14539" s="1" t="s">
        <v>62</v>
      </c>
      <c r="J14539" s="4" t="s">
        <v>47303</v>
      </c>
      <c r="K14539" s="11" t="s">
        <v>14136</v>
      </c>
      <c r="L14539" s="4" t="s">
        <v>47303</v>
      </c>
      <c r="M14539" s="11"/>
      <c r="N14539" s="4"/>
      <c r="O14539" s="11"/>
      <c r="P14539" s="4"/>
      <c r="Q14539" s="11"/>
      <c r="R14539" s="4"/>
      <c r="S14539" s="11"/>
      <c r="T14539" s="4"/>
      <c r="U14539" s="11"/>
      <c r="V14539" s="4"/>
      <c r="W14539" s="11"/>
      <c r="X14539" s="4"/>
      <c r="Y14539" s="11"/>
      <c r="Z14539" s="4"/>
      <c r="AA14539" s="1" t="s">
        <v>16</v>
      </c>
      <c r="AC14539" s="23" t="s">
        <v>37888</v>
      </c>
      <c r="AD14539" s="23" t="s">
        <v>40440</v>
      </c>
      <c r="AE14539" t="s">
        <v>35410</v>
      </c>
    </row>
    <row r="14540" spans="1:31" ht="15" customHeight="1">
      <c r="A14540" s="1">
        <v>14539</v>
      </c>
      <c r="B14540" s="1" t="s">
        <v>54</v>
      </c>
      <c r="C14540" s="1" t="s">
        <v>18126</v>
      </c>
      <c r="D14540" s="9" t="s">
        <v>18364</v>
      </c>
      <c r="E14540" s="9" t="s">
        <v>447</v>
      </c>
      <c r="F14540" s="9" t="s">
        <v>35168</v>
      </c>
      <c r="G14540" s="17">
        <v>914400664014</v>
      </c>
      <c r="H14540" s="9" t="s">
        <v>15</v>
      </c>
      <c r="I14540" s="1" t="s">
        <v>9</v>
      </c>
      <c r="J14540" s="4" t="s">
        <v>47303</v>
      </c>
      <c r="K14540" s="3" t="s">
        <v>42</v>
      </c>
      <c r="L14540" s="4" t="s">
        <v>47303</v>
      </c>
      <c r="M14540" s="11"/>
      <c r="N14540" s="4"/>
      <c r="O14540" s="11"/>
      <c r="P14540" s="4"/>
      <c r="Q14540" s="11"/>
      <c r="R14540" s="4"/>
      <c r="S14540" s="11"/>
      <c r="T14540" s="4"/>
      <c r="U14540" s="11"/>
      <c r="V14540" s="4"/>
      <c r="W14540" s="11"/>
      <c r="X14540" s="4"/>
      <c r="Y14540" s="11"/>
      <c r="Z14540" s="4"/>
      <c r="AA14540" s="1" t="s">
        <v>16</v>
      </c>
      <c r="AC14540" s="23" t="s">
        <v>37888</v>
      </c>
      <c r="AD14540" s="23" t="s">
        <v>40440</v>
      </c>
      <c r="AE14540" t="s">
        <v>35394</v>
      </c>
    </row>
    <row r="14541" spans="1:31" ht="15" customHeight="1">
      <c r="A14541" s="1">
        <v>14540</v>
      </c>
      <c r="B14541" s="1" t="s">
        <v>54</v>
      </c>
      <c r="C14541" s="1" t="s">
        <v>18132</v>
      </c>
      <c r="D14541" s="9" t="s">
        <v>12316</v>
      </c>
      <c r="E14541" s="9" t="s">
        <v>139</v>
      </c>
      <c r="F14541" s="9" t="s">
        <v>18365</v>
      </c>
      <c r="G14541" s="17">
        <v>91999469441</v>
      </c>
      <c r="H14541" s="9" t="s">
        <v>132</v>
      </c>
      <c r="I14541" s="1" t="s">
        <v>41</v>
      </c>
      <c r="J14541" s="4" t="s">
        <v>47303</v>
      </c>
      <c r="K14541" s="11" t="s">
        <v>13</v>
      </c>
      <c r="L14541" s="4" t="s">
        <v>47303</v>
      </c>
      <c r="M14541" s="11"/>
      <c r="N14541" s="4"/>
      <c r="O14541" s="11"/>
      <c r="P14541" s="4"/>
      <c r="Q14541" s="11"/>
      <c r="R14541" s="4"/>
      <c r="S14541" s="11"/>
      <c r="T14541" s="4"/>
      <c r="U14541" s="11"/>
      <c r="V14541" s="4"/>
      <c r="W14541" s="11"/>
      <c r="X14541" s="4"/>
      <c r="Y14541" s="11"/>
      <c r="Z14541" s="4"/>
      <c r="AA14541" s="1" t="s">
        <v>16</v>
      </c>
      <c r="AC14541" s="23" t="s">
        <v>37888</v>
      </c>
      <c r="AD14541" s="23" t="s">
        <v>40440</v>
      </c>
      <c r="AE14541" t="s">
        <v>35410</v>
      </c>
    </row>
    <row r="14542" spans="1:31" ht="15" customHeight="1">
      <c r="A14542" s="1">
        <v>14541</v>
      </c>
      <c r="B14542" s="1" t="s">
        <v>54</v>
      </c>
      <c r="C14542" s="1" t="s">
        <v>18136</v>
      </c>
      <c r="D14542" s="9" t="s">
        <v>1452</v>
      </c>
      <c r="E14542" s="9" t="s">
        <v>40</v>
      </c>
      <c r="F14542" s="9" t="s">
        <v>29867</v>
      </c>
      <c r="G14542" s="17">
        <v>9190991490</v>
      </c>
      <c r="H14542" s="9" t="s">
        <v>20</v>
      </c>
      <c r="I14542" s="1" t="s">
        <v>9</v>
      </c>
      <c r="J14542" s="4" t="s">
        <v>47303</v>
      </c>
      <c r="K14542" s="3" t="s">
        <v>42</v>
      </c>
      <c r="L14542" s="4" t="s">
        <v>47303</v>
      </c>
      <c r="M14542" s="4" t="s">
        <v>14136</v>
      </c>
      <c r="N14542" s="3" t="str">
        <f t="shared" ref="N14542:N14543" si="604">J14542</f>
        <v>[50 lacs - 75 lacs]</v>
      </c>
      <c r="O14542" s="11"/>
      <c r="P14542" s="4"/>
      <c r="Q14542" s="11"/>
      <c r="R14542" s="4"/>
      <c r="S14542" s="11"/>
      <c r="T14542" s="4"/>
      <c r="U14542" s="11"/>
      <c r="V14542" s="4"/>
      <c r="W14542" s="11"/>
      <c r="X14542" s="4"/>
      <c r="Y14542" s="11"/>
      <c r="Z14542" s="4"/>
      <c r="AA14542" s="1" t="s">
        <v>16</v>
      </c>
      <c r="AC14542" s="23" t="s">
        <v>37888</v>
      </c>
      <c r="AD14542" s="23" t="s">
        <v>40440</v>
      </c>
      <c r="AE14542" t="s">
        <v>35399</v>
      </c>
    </row>
    <row r="14543" spans="1:31" ht="15" customHeight="1">
      <c r="A14543" s="1">
        <v>14542</v>
      </c>
      <c r="B14543" s="1" t="s">
        <v>54</v>
      </c>
      <c r="C14543" s="1" t="s">
        <v>18140</v>
      </c>
      <c r="D14543" s="9" t="s">
        <v>2627</v>
      </c>
      <c r="E14543" s="9" t="s">
        <v>159</v>
      </c>
      <c r="F14543" s="9" t="s">
        <v>29871</v>
      </c>
      <c r="G14543" s="17">
        <v>91946914646</v>
      </c>
      <c r="H14543" s="9" t="s">
        <v>20</v>
      </c>
      <c r="I14543" s="1" t="s">
        <v>41</v>
      </c>
      <c r="J14543" s="4" t="s">
        <v>47303</v>
      </c>
      <c r="K14543" s="3" t="s">
        <v>17</v>
      </c>
      <c r="L14543" s="4" t="s">
        <v>47303</v>
      </c>
      <c r="M14543" s="4" t="s">
        <v>42</v>
      </c>
      <c r="N14543" s="3" t="str">
        <f t="shared" si="604"/>
        <v>[50 lacs - 75 lacs]</v>
      </c>
      <c r="O14543" s="11"/>
      <c r="P14543" s="4"/>
      <c r="Q14543" s="11"/>
      <c r="R14543" s="4"/>
      <c r="S14543" s="11"/>
      <c r="T14543" s="4"/>
      <c r="U14543" s="11"/>
      <c r="V14543" s="4"/>
      <c r="W14543" s="11"/>
      <c r="X14543" s="4"/>
      <c r="Y14543" s="11"/>
      <c r="Z14543" s="4"/>
      <c r="AA14543" s="1" t="s">
        <v>16</v>
      </c>
      <c r="AC14543" s="23" t="s">
        <v>37888</v>
      </c>
      <c r="AD14543" s="23" t="s">
        <v>40440</v>
      </c>
      <c r="AE14543" t="s">
        <v>35409</v>
      </c>
    </row>
    <row r="14544" spans="1:31" ht="15" customHeight="1">
      <c r="A14544" s="1">
        <v>14543</v>
      </c>
      <c r="B14544" s="1" t="s">
        <v>54</v>
      </c>
      <c r="C14544" s="1" t="s">
        <v>18141</v>
      </c>
      <c r="D14544" s="9" t="s">
        <v>361</v>
      </c>
      <c r="E14544" s="9" t="s">
        <v>139</v>
      </c>
      <c r="F14544" s="9" t="s">
        <v>35170</v>
      </c>
      <c r="G14544" s="17">
        <v>919410144</v>
      </c>
      <c r="H14544" s="9" t="s">
        <v>15</v>
      </c>
      <c r="I14544" s="1" t="s">
        <v>41</v>
      </c>
      <c r="J14544" s="4" t="s">
        <v>47303</v>
      </c>
      <c r="K14544" s="3" t="s">
        <v>42</v>
      </c>
      <c r="L14544" s="4" t="s">
        <v>47303</v>
      </c>
      <c r="M14544" s="11"/>
      <c r="N14544" s="4"/>
      <c r="O14544" s="11"/>
      <c r="P14544" s="4"/>
      <c r="Q14544" s="11"/>
      <c r="R14544" s="4"/>
      <c r="S14544" s="11"/>
      <c r="T14544" s="4"/>
      <c r="U14544" s="11"/>
      <c r="V14544" s="4"/>
      <c r="W14544" s="11"/>
      <c r="X14544" s="4"/>
      <c r="Y14544" s="11"/>
      <c r="Z14544" s="4"/>
      <c r="AA14544" s="1" t="s">
        <v>16</v>
      </c>
      <c r="AC14544" s="23" t="s">
        <v>37888</v>
      </c>
      <c r="AD14544" s="23" t="s">
        <v>40440</v>
      </c>
      <c r="AE14544" t="s">
        <v>35394</v>
      </c>
    </row>
    <row r="14545" spans="1:31" ht="15" customHeight="1">
      <c r="A14545" s="1">
        <v>14544</v>
      </c>
      <c r="B14545" s="1" t="s">
        <v>54</v>
      </c>
      <c r="C14545" s="1" t="s">
        <v>18142</v>
      </c>
      <c r="D14545" s="9" t="s">
        <v>350</v>
      </c>
      <c r="E14545" s="9" t="s">
        <v>84</v>
      </c>
      <c r="F14545" s="9" t="s">
        <v>35171</v>
      </c>
      <c r="G14545" s="17">
        <v>91416094964</v>
      </c>
      <c r="H14545" s="9" t="s">
        <v>8</v>
      </c>
      <c r="I14545" s="1" t="s">
        <v>62</v>
      </c>
      <c r="J14545" s="4" t="s">
        <v>47303</v>
      </c>
      <c r="K14545" s="11" t="s">
        <v>14137</v>
      </c>
      <c r="L14545" s="4" t="s">
        <v>47303</v>
      </c>
      <c r="M14545" s="11"/>
      <c r="N14545" s="4"/>
      <c r="O14545" s="11"/>
      <c r="P14545" s="4"/>
      <c r="Q14545" s="11"/>
      <c r="R14545" s="4"/>
      <c r="S14545" s="11"/>
      <c r="T14545" s="4"/>
      <c r="U14545" s="11"/>
      <c r="V14545" s="4"/>
      <c r="W14545" s="11"/>
      <c r="X14545" s="4"/>
      <c r="Y14545" s="11"/>
      <c r="Z14545" s="4"/>
      <c r="AA14545" s="1" t="s">
        <v>16</v>
      </c>
      <c r="AC14545" s="23" t="s">
        <v>37888</v>
      </c>
      <c r="AD14545" s="23" t="s">
        <v>40440</v>
      </c>
      <c r="AE14545" t="s">
        <v>35410</v>
      </c>
    </row>
    <row r="14546" spans="1:31" ht="15" customHeight="1">
      <c r="A14546" s="1">
        <v>14545</v>
      </c>
      <c r="B14546" s="1" t="s">
        <v>54</v>
      </c>
      <c r="C14546" s="1" t="s">
        <v>18150</v>
      </c>
      <c r="D14546" s="9" t="s">
        <v>16302</v>
      </c>
      <c r="E14546" s="9" t="s">
        <v>7718</v>
      </c>
      <c r="F14546" s="9" t="s">
        <v>29879</v>
      </c>
      <c r="G14546" s="17">
        <v>91916406664</v>
      </c>
      <c r="H14546" s="9" t="s">
        <v>8</v>
      </c>
      <c r="I14546" s="1" t="s">
        <v>62</v>
      </c>
      <c r="J14546" s="4" t="s">
        <v>47303</v>
      </c>
      <c r="K14546" s="3" t="s">
        <v>17</v>
      </c>
      <c r="L14546" s="4" t="s">
        <v>47303</v>
      </c>
      <c r="M14546" s="4" t="s">
        <v>42</v>
      </c>
      <c r="N14546" s="3" t="str">
        <f>J14546</f>
        <v>[50 lacs - 75 lacs]</v>
      </c>
      <c r="O14546" s="11"/>
      <c r="P14546" s="4"/>
      <c r="Q14546" s="11"/>
      <c r="R14546" s="4"/>
      <c r="S14546" s="11"/>
      <c r="T14546" s="4"/>
      <c r="U14546" s="11"/>
      <c r="V14546" s="4"/>
      <c r="W14546" s="11"/>
      <c r="X14546" s="4"/>
      <c r="Y14546" s="11"/>
      <c r="Z14546" s="4"/>
      <c r="AA14546" s="1" t="s">
        <v>16</v>
      </c>
      <c r="AC14546" s="23" t="s">
        <v>37888</v>
      </c>
      <c r="AD14546" s="23" t="s">
        <v>40440</v>
      </c>
      <c r="AE14546" t="s">
        <v>35394</v>
      </c>
    </row>
    <row r="14547" spans="1:31" ht="15" customHeight="1">
      <c r="A14547" s="1">
        <v>14546</v>
      </c>
      <c r="B14547" s="1" t="s">
        <v>54</v>
      </c>
      <c r="C14547" s="1" t="s">
        <v>18154</v>
      </c>
      <c r="D14547" s="9" t="s">
        <v>36300</v>
      </c>
      <c r="E14547" s="9" t="s">
        <v>1797</v>
      </c>
      <c r="F14547" s="9" t="s">
        <v>29883</v>
      </c>
      <c r="G14547" s="17">
        <v>919919404444</v>
      </c>
      <c r="H14547" s="9" t="s">
        <v>8</v>
      </c>
      <c r="I14547" s="1" t="s">
        <v>41</v>
      </c>
      <c r="J14547" s="4" t="s">
        <v>47303</v>
      </c>
      <c r="K14547" s="3" t="s">
        <v>42</v>
      </c>
      <c r="L14547" s="4" t="s">
        <v>47303</v>
      </c>
      <c r="M14547" s="11"/>
      <c r="N14547" s="4"/>
      <c r="O14547" s="11"/>
      <c r="P14547" s="4"/>
      <c r="Q14547" s="11"/>
      <c r="R14547" s="4"/>
      <c r="S14547" s="11"/>
      <c r="T14547" s="4"/>
      <c r="U14547" s="11"/>
      <c r="V14547" s="4"/>
      <c r="W14547" s="11"/>
      <c r="X14547" s="4"/>
      <c r="Y14547" s="11"/>
      <c r="Z14547" s="4"/>
      <c r="AA14547" s="1" t="s">
        <v>16</v>
      </c>
      <c r="AC14547" s="23" t="s">
        <v>37888</v>
      </c>
      <c r="AD14547" s="23" t="s">
        <v>40440</v>
      </c>
      <c r="AE14547" t="s">
        <v>35399</v>
      </c>
    </row>
    <row r="14548" spans="1:31" ht="15" customHeight="1">
      <c r="A14548" s="1">
        <v>14547</v>
      </c>
      <c r="B14548" s="1" t="s">
        <v>54</v>
      </c>
      <c r="C14548" s="1" t="s">
        <v>18157</v>
      </c>
      <c r="D14548" s="9" t="s">
        <v>2888</v>
      </c>
      <c r="E14548" s="9" t="s">
        <v>78</v>
      </c>
      <c r="F14548" s="9" t="s">
        <v>29885</v>
      </c>
      <c r="G14548" s="17">
        <v>91966406469</v>
      </c>
      <c r="H14548" s="9" t="s">
        <v>8</v>
      </c>
      <c r="I14548" s="1" t="s">
        <v>62</v>
      </c>
      <c r="J14548" s="4" t="s">
        <v>47303</v>
      </c>
      <c r="K14548" s="3" t="s">
        <v>42</v>
      </c>
      <c r="L14548" s="4" t="s">
        <v>47303</v>
      </c>
      <c r="M14548" s="11"/>
      <c r="N14548" s="4"/>
      <c r="O14548" s="11"/>
      <c r="P14548" s="4"/>
      <c r="Q14548" s="11"/>
      <c r="R14548" s="4"/>
      <c r="S14548" s="11"/>
      <c r="T14548" s="4"/>
      <c r="U14548" s="11"/>
      <c r="V14548" s="4"/>
      <c r="W14548" s="11"/>
      <c r="X14548" s="4"/>
      <c r="Y14548" s="11"/>
      <c r="Z14548" s="4"/>
      <c r="AA14548" s="1" t="s">
        <v>11</v>
      </c>
      <c r="AC14548" s="23" t="s">
        <v>37888</v>
      </c>
      <c r="AD14548" s="23" t="s">
        <v>40440</v>
      </c>
      <c r="AE14548" t="s">
        <v>35394</v>
      </c>
    </row>
    <row r="14549" spans="1:31" ht="15" customHeight="1">
      <c r="A14549" s="1">
        <v>14548</v>
      </c>
      <c r="B14549" s="1" t="s">
        <v>54</v>
      </c>
      <c r="C14549" s="1" t="s">
        <v>18165</v>
      </c>
      <c r="D14549" s="9" t="s">
        <v>1222</v>
      </c>
      <c r="E14549" s="9" t="s">
        <v>18368</v>
      </c>
      <c r="F14549" s="9" t="s">
        <v>29889</v>
      </c>
      <c r="G14549" s="17">
        <v>914940064940</v>
      </c>
      <c r="H14549" s="9" t="s">
        <v>8</v>
      </c>
      <c r="I14549" s="1" t="s">
        <v>41</v>
      </c>
      <c r="J14549" s="4" t="s">
        <v>47303</v>
      </c>
      <c r="K14549" s="3" t="s">
        <v>42</v>
      </c>
      <c r="L14549" s="4" t="s">
        <v>47303</v>
      </c>
      <c r="M14549" s="11"/>
      <c r="N14549" s="4"/>
      <c r="O14549" s="11"/>
      <c r="P14549" s="4"/>
      <c r="Q14549" s="11"/>
      <c r="R14549" s="4"/>
      <c r="S14549" s="11"/>
      <c r="T14549" s="4"/>
      <c r="U14549" s="11"/>
      <c r="V14549" s="4"/>
      <c r="W14549" s="11"/>
      <c r="X14549" s="4"/>
      <c r="Y14549" s="11"/>
      <c r="Z14549" s="4"/>
      <c r="AA14549" s="1" t="s">
        <v>16</v>
      </c>
      <c r="AC14549" s="23" t="s">
        <v>37888</v>
      </c>
      <c r="AD14549" s="23" t="s">
        <v>40440</v>
      </c>
      <c r="AE14549" t="s">
        <v>35409</v>
      </c>
    </row>
    <row r="14550" spans="1:31" ht="15" customHeight="1">
      <c r="A14550" s="1">
        <v>14549</v>
      </c>
      <c r="B14550" s="1" t="s">
        <v>54</v>
      </c>
      <c r="C14550" s="1" t="s">
        <v>18166</v>
      </c>
      <c r="D14550" s="9" t="s">
        <v>3071</v>
      </c>
      <c r="E14550" s="9" t="s">
        <v>16174</v>
      </c>
      <c r="F14550" s="9" t="s">
        <v>29890</v>
      </c>
      <c r="G14550" s="17">
        <v>91944196464</v>
      </c>
      <c r="H14550" s="9" t="s">
        <v>132</v>
      </c>
      <c r="I14550" s="1" t="s">
        <v>41</v>
      </c>
      <c r="J14550" s="4" t="s">
        <v>47303</v>
      </c>
      <c r="K14550" s="11" t="s">
        <v>13</v>
      </c>
      <c r="L14550" s="4" t="s">
        <v>47303</v>
      </c>
      <c r="M14550" s="11"/>
      <c r="N14550" s="4"/>
      <c r="O14550" s="11"/>
      <c r="P14550" s="4"/>
      <c r="Q14550" s="11"/>
      <c r="R14550" s="4"/>
      <c r="S14550" s="11"/>
      <c r="T14550" s="4"/>
      <c r="U14550" s="11"/>
      <c r="V14550" s="4"/>
      <c r="W14550" s="11"/>
      <c r="X14550" s="4"/>
      <c r="Y14550" s="11"/>
      <c r="Z14550" s="4"/>
      <c r="AA14550" s="1" t="s">
        <v>11</v>
      </c>
      <c r="AC14550" s="23" t="s">
        <v>37888</v>
      </c>
      <c r="AD14550" s="23" t="s">
        <v>40440</v>
      </c>
      <c r="AE14550" t="s">
        <v>35410</v>
      </c>
    </row>
    <row r="14551" spans="1:31" ht="15" customHeight="1">
      <c r="A14551" s="1">
        <v>14550</v>
      </c>
      <c r="B14551" s="1" t="s">
        <v>54</v>
      </c>
      <c r="C14551" s="1" t="s">
        <v>18167</v>
      </c>
      <c r="D14551" s="9" t="s">
        <v>2566</v>
      </c>
      <c r="E14551" s="9" t="s">
        <v>18369</v>
      </c>
      <c r="F14551" s="9" t="s">
        <v>23490</v>
      </c>
      <c r="G14551" s="17">
        <v>9144909999</v>
      </c>
      <c r="H14551" s="9" t="s">
        <v>37</v>
      </c>
      <c r="I14551" s="1" t="s">
        <v>62</v>
      </c>
      <c r="J14551" s="4" t="s">
        <v>47303</v>
      </c>
      <c r="K14551" s="3" t="s">
        <v>42</v>
      </c>
      <c r="L14551" s="4" t="s">
        <v>47303</v>
      </c>
      <c r="M14551" s="11"/>
      <c r="N14551" s="4"/>
      <c r="O14551" s="11"/>
      <c r="P14551" s="4"/>
      <c r="Q14551" s="11"/>
      <c r="R14551" s="4"/>
      <c r="S14551" s="11"/>
      <c r="T14551" s="4"/>
      <c r="U14551" s="11"/>
      <c r="V14551" s="4"/>
      <c r="W14551" s="11"/>
      <c r="X14551" s="4"/>
      <c r="Y14551" s="11"/>
      <c r="Z14551" s="4"/>
      <c r="AA14551" s="1" t="s">
        <v>16</v>
      </c>
      <c r="AC14551" s="23" t="s">
        <v>37888</v>
      </c>
      <c r="AD14551" s="23" t="s">
        <v>40440</v>
      </c>
      <c r="AE14551" t="s">
        <v>35410</v>
      </c>
    </row>
    <row r="14552" spans="1:31" ht="15" customHeight="1">
      <c r="A14552" s="1">
        <v>14551</v>
      </c>
      <c r="B14552" s="1" t="s">
        <v>54</v>
      </c>
      <c r="C14552" s="1" t="s">
        <v>18170</v>
      </c>
      <c r="D14552" s="9" t="s">
        <v>280</v>
      </c>
      <c r="E14552" s="9" t="s">
        <v>2782</v>
      </c>
      <c r="F14552" s="9" t="s">
        <v>33125</v>
      </c>
      <c r="G14552" s="17">
        <v>919099994444</v>
      </c>
      <c r="H14552" s="9" t="s">
        <v>20</v>
      </c>
      <c r="I14552" s="1" t="s">
        <v>9</v>
      </c>
      <c r="J14552" s="4" t="s">
        <v>47303</v>
      </c>
      <c r="K14552" s="11" t="s">
        <v>14136</v>
      </c>
      <c r="L14552" s="4" t="s">
        <v>47303</v>
      </c>
      <c r="M14552" s="11"/>
      <c r="N14552" s="4"/>
      <c r="O14552" s="11"/>
      <c r="P14552" s="4"/>
      <c r="Q14552" s="11"/>
      <c r="R14552" s="4"/>
      <c r="S14552" s="11"/>
      <c r="T14552" s="4"/>
      <c r="U14552" s="11"/>
      <c r="V14552" s="4"/>
      <c r="W14552" s="11"/>
      <c r="X14552" s="4"/>
      <c r="Y14552" s="11"/>
      <c r="Z14552" s="4"/>
      <c r="AA14552" s="1" t="s">
        <v>16</v>
      </c>
      <c r="AC14552" s="23" t="s">
        <v>37888</v>
      </c>
      <c r="AD14552" s="23" t="s">
        <v>40440</v>
      </c>
      <c r="AE14552" t="s">
        <v>35399</v>
      </c>
    </row>
    <row r="14553" spans="1:31" ht="15" customHeight="1">
      <c r="A14553" s="1">
        <v>14552</v>
      </c>
      <c r="B14553" s="1" t="s">
        <v>54</v>
      </c>
      <c r="C14553" s="1" t="s">
        <v>18176</v>
      </c>
      <c r="D14553" s="9" t="s">
        <v>2402</v>
      </c>
      <c r="E14553" s="9" t="s">
        <v>18665</v>
      </c>
      <c r="F14553" s="9" t="s">
        <v>29894</v>
      </c>
      <c r="G14553" s="17">
        <v>9194404044</v>
      </c>
      <c r="H14553" s="9" t="s">
        <v>8</v>
      </c>
      <c r="I14553" s="1" t="s">
        <v>41</v>
      </c>
      <c r="J14553" s="4" t="s">
        <v>47303</v>
      </c>
      <c r="K14553" s="3" t="s">
        <v>42</v>
      </c>
      <c r="L14553" s="4" t="s">
        <v>47303</v>
      </c>
      <c r="M14553" s="11"/>
      <c r="N14553" s="4"/>
      <c r="O14553" s="11"/>
      <c r="P14553" s="4"/>
      <c r="Q14553" s="11"/>
      <c r="R14553" s="4"/>
      <c r="S14553" s="11"/>
      <c r="T14553" s="4"/>
      <c r="U14553" s="11"/>
      <c r="V14553" s="4"/>
      <c r="W14553" s="11"/>
      <c r="X14553" s="4"/>
      <c r="Y14553" s="11"/>
      <c r="Z14553" s="4"/>
      <c r="AA14553" s="1" t="s">
        <v>16</v>
      </c>
      <c r="AC14553" s="23" t="s">
        <v>37888</v>
      </c>
      <c r="AD14553" s="23" t="s">
        <v>40440</v>
      </c>
      <c r="AE14553" t="s">
        <v>35399</v>
      </c>
    </row>
    <row r="14554" spans="1:31" ht="15" customHeight="1">
      <c r="A14554" s="1">
        <v>14553</v>
      </c>
      <c r="B14554" s="1" t="s">
        <v>54</v>
      </c>
      <c r="C14554" s="1" t="s">
        <v>18177</v>
      </c>
      <c r="D14554" s="9" t="s">
        <v>306</v>
      </c>
      <c r="E14554" s="9" t="s">
        <v>18372</v>
      </c>
      <c r="F14554" s="9" t="s">
        <v>29895</v>
      </c>
      <c r="G14554" s="17">
        <v>91910619046</v>
      </c>
      <c r="H14554" s="9" t="s">
        <v>37</v>
      </c>
      <c r="I14554" s="1" t="s">
        <v>41</v>
      </c>
      <c r="J14554" s="4" t="s">
        <v>47303</v>
      </c>
      <c r="K14554" s="3" t="s">
        <v>17</v>
      </c>
      <c r="L14554" s="4" t="s">
        <v>47303</v>
      </c>
      <c r="M14554" s="11"/>
      <c r="N14554" s="4"/>
      <c r="O14554" s="11"/>
      <c r="P14554" s="4"/>
      <c r="Q14554" s="11"/>
      <c r="R14554" s="4"/>
      <c r="S14554" s="11"/>
      <c r="T14554" s="4"/>
      <c r="U14554" s="11"/>
      <c r="V14554" s="4"/>
      <c r="W14554" s="11"/>
      <c r="X14554" s="4"/>
      <c r="Y14554" s="11"/>
      <c r="Z14554" s="4"/>
      <c r="AA14554" s="1" t="s">
        <v>11</v>
      </c>
      <c r="AC14554" s="23" t="s">
        <v>37888</v>
      </c>
      <c r="AD14554" s="23" t="s">
        <v>40440</v>
      </c>
      <c r="AE14554" t="s">
        <v>35399</v>
      </c>
    </row>
    <row r="14555" spans="1:31" ht="15" customHeight="1">
      <c r="A14555" s="1">
        <v>14554</v>
      </c>
      <c r="B14555" s="1" t="s">
        <v>54</v>
      </c>
      <c r="C14555" s="1" t="s">
        <v>18182</v>
      </c>
      <c r="D14555" s="9" t="s">
        <v>18373</v>
      </c>
      <c r="E14555" s="9" t="s">
        <v>1527</v>
      </c>
      <c r="F14555" s="9" t="s">
        <v>29898</v>
      </c>
      <c r="G14555" s="17">
        <v>9149949016</v>
      </c>
      <c r="H14555" s="9" t="s">
        <v>8</v>
      </c>
      <c r="I14555" s="1" t="s">
        <v>62</v>
      </c>
      <c r="J14555" s="4" t="s">
        <v>47303</v>
      </c>
      <c r="K14555" s="11" t="s">
        <v>14136</v>
      </c>
      <c r="L14555" s="4" t="s">
        <v>47303</v>
      </c>
      <c r="M14555" s="11"/>
      <c r="N14555" s="4"/>
      <c r="O14555" s="11"/>
      <c r="P14555" s="4"/>
      <c r="Q14555" s="11"/>
      <c r="R14555" s="4"/>
      <c r="S14555" s="11"/>
      <c r="T14555" s="4"/>
      <c r="U14555" s="11"/>
      <c r="V14555" s="4"/>
      <c r="W14555" s="11"/>
      <c r="X14555" s="4"/>
      <c r="Y14555" s="11"/>
      <c r="Z14555" s="4"/>
      <c r="AA14555" s="1" t="s">
        <v>16</v>
      </c>
      <c r="AC14555" s="23" t="s">
        <v>37888</v>
      </c>
      <c r="AD14555" s="23" t="s">
        <v>40440</v>
      </c>
      <c r="AE14555" t="s">
        <v>35394</v>
      </c>
    </row>
    <row r="14556" spans="1:31" ht="15" customHeight="1">
      <c r="A14556" s="1">
        <v>14555</v>
      </c>
      <c r="B14556" s="1" t="s">
        <v>54</v>
      </c>
      <c r="C14556" s="1" t="s">
        <v>18184</v>
      </c>
      <c r="D14556" s="9" t="s">
        <v>386</v>
      </c>
      <c r="E14556" s="9" t="s">
        <v>999</v>
      </c>
      <c r="F14556" s="9" t="s">
        <v>29899</v>
      </c>
      <c r="G14556" s="17">
        <v>919104040404</v>
      </c>
      <c r="H14556" s="9" t="s">
        <v>8</v>
      </c>
      <c r="I14556" s="1" t="s">
        <v>41</v>
      </c>
      <c r="J14556" s="4" t="s">
        <v>47303</v>
      </c>
      <c r="K14556" s="3" t="s">
        <v>17</v>
      </c>
      <c r="L14556" s="4" t="s">
        <v>47303</v>
      </c>
      <c r="M14556" s="4" t="s">
        <v>42</v>
      </c>
      <c r="N14556" s="3" t="str">
        <f>J14556</f>
        <v>[50 lacs - 75 lacs]</v>
      </c>
      <c r="O14556" s="11"/>
      <c r="P14556" s="4"/>
      <c r="Q14556" s="11"/>
      <c r="R14556" s="4"/>
      <c r="S14556" s="11"/>
      <c r="T14556" s="4"/>
      <c r="U14556" s="11"/>
      <c r="V14556" s="4"/>
      <c r="W14556" s="11"/>
      <c r="X14556" s="4"/>
      <c r="Y14556" s="11"/>
      <c r="Z14556" s="4"/>
      <c r="AA14556" s="1" t="s">
        <v>16</v>
      </c>
      <c r="AC14556" s="23" t="s">
        <v>37888</v>
      </c>
      <c r="AD14556" s="23" t="s">
        <v>40440</v>
      </c>
      <c r="AE14556" t="s">
        <v>35410</v>
      </c>
    </row>
    <row r="14557" spans="1:31" ht="15" customHeight="1">
      <c r="A14557" s="1">
        <v>14556</v>
      </c>
      <c r="B14557" s="1" t="s">
        <v>54</v>
      </c>
      <c r="C14557" s="1" t="s">
        <v>18189</v>
      </c>
      <c r="D14557" s="9" t="s">
        <v>90</v>
      </c>
      <c r="E14557" s="9" t="s">
        <v>1302</v>
      </c>
      <c r="F14557" s="9" t="s">
        <v>33130</v>
      </c>
      <c r="G14557" s="17">
        <v>91600644</v>
      </c>
      <c r="H14557" s="9" t="s">
        <v>132</v>
      </c>
      <c r="I14557" s="1" t="s">
        <v>62</v>
      </c>
      <c r="J14557" s="4" t="s">
        <v>47303</v>
      </c>
      <c r="K14557" s="3" t="s">
        <v>17</v>
      </c>
      <c r="L14557" s="4" t="s">
        <v>47303</v>
      </c>
      <c r="M14557" s="11"/>
      <c r="N14557" s="4"/>
      <c r="O14557" s="11"/>
      <c r="P14557" s="4"/>
      <c r="Q14557" s="11"/>
      <c r="R14557" s="4"/>
      <c r="S14557" s="11"/>
      <c r="T14557" s="4"/>
      <c r="U14557" s="11"/>
      <c r="V14557" s="4"/>
      <c r="W14557" s="11"/>
      <c r="X14557" s="4"/>
      <c r="Y14557" s="11"/>
      <c r="Z14557" s="4"/>
      <c r="AA14557" s="1" t="s">
        <v>16</v>
      </c>
      <c r="AC14557" s="23" t="s">
        <v>37888</v>
      </c>
      <c r="AD14557" s="23" t="s">
        <v>40440</v>
      </c>
      <c r="AE14557" t="s">
        <v>35409</v>
      </c>
    </row>
    <row r="14558" spans="1:31" ht="15" customHeight="1">
      <c r="A14558" s="1">
        <v>14557</v>
      </c>
      <c r="B14558" s="1" t="s">
        <v>54</v>
      </c>
      <c r="C14558" s="1" t="s">
        <v>18192</v>
      </c>
      <c r="D14558" s="9" t="s">
        <v>52</v>
      </c>
      <c r="E14558" s="9" t="s">
        <v>139</v>
      </c>
      <c r="F14558" s="9" t="s">
        <v>29904</v>
      </c>
      <c r="G14558" s="17">
        <v>919944469141</v>
      </c>
      <c r="H14558" s="9" t="s">
        <v>8</v>
      </c>
      <c r="I14558" s="1" t="s">
        <v>9</v>
      </c>
      <c r="J14558" s="4" t="s">
        <v>47303</v>
      </c>
      <c r="K14558" s="11" t="s">
        <v>14137</v>
      </c>
      <c r="L14558" s="4" t="s">
        <v>47303</v>
      </c>
      <c r="M14558" s="11"/>
      <c r="N14558" s="4"/>
      <c r="O14558" s="11"/>
      <c r="P14558" s="4"/>
      <c r="Q14558" s="11"/>
      <c r="R14558" s="4"/>
      <c r="S14558" s="11"/>
      <c r="T14558" s="4"/>
      <c r="U14558" s="11"/>
      <c r="V14558" s="4"/>
      <c r="W14558" s="11"/>
      <c r="X14558" s="4"/>
      <c r="Y14558" s="11"/>
      <c r="Z14558" s="4"/>
      <c r="AA14558" s="1" t="s">
        <v>16</v>
      </c>
      <c r="AC14558" s="23" t="s">
        <v>37888</v>
      </c>
      <c r="AD14558" s="23" t="s">
        <v>40440</v>
      </c>
      <c r="AE14558" t="s">
        <v>35394</v>
      </c>
    </row>
    <row r="14559" spans="1:31" ht="15" customHeight="1">
      <c r="A14559" s="1">
        <v>14558</v>
      </c>
      <c r="B14559" s="1" t="s">
        <v>54</v>
      </c>
      <c r="C14559" s="1" t="s">
        <v>18197</v>
      </c>
      <c r="D14559" s="9" t="s">
        <v>3371</v>
      </c>
      <c r="E14559" s="9" t="s">
        <v>40</v>
      </c>
      <c r="F14559" s="9" t="s">
        <v>29908</v>
      </c>
      <c r="G14559" s="17">
        <v>919909496444</v>
      </c>
      <c r="H14559" s="9" t="s">
        <v>8</v>
      </c>
      <c r="I14559" s="1" t="s">
        <v>62</v>
      </c>
      <c r="J14559" s="4" t="s">
        <v>47303</v>
      </c>
      <c r="K14559" s="3" t="s">
        <v>17</v>
      </c>
      <c r="L14559" s="4" t="s">
        <v>47303</v>
      </c>
      <c r="M14559" s="4" t="s">
        <v>42</v>
      </c>
      <c r="N14559" s="3" t="str">
        <f t="shared" ref="N14559:N14564" si="605">J14559</f>
        <v>[50 lacs - 75 lacs]</v>
      </c>
      <c r="O14559" s="11"/>
      <c r="P14559" s="4"/>
      <c r="Q14559" s="11"/>
      <c r="R14559" s="4"/>
      <c r="S14559" s="11"/>
      <c r="T14559" s="4"/>
      <c r="U14559" s="11"/>
      <c r="V14559" s="4"/>
      <c r="W14559" s="11"/>
      <c r="X14559" s="4"/>
      <c r="Y14559" s="11"/>
      <c r="Z14559" s="4"/>
      <c r="AA14559" s="1" t="s">
        <v>16</v>
      </c>
      <c r="AC14559" s="23" t="s">
        <v>37888</v>
      </c>
      <c r="AD14559" s="23" t="s">
        <v>40440</v>
      </c>
      <c r="AE14559" t="s">
        <v>35399</v>
      </c>
    </row>
    <row r="14560" spans="1:31" ht="15" customHeight="1">
      <c r="A14560" s="1">
        <v>14559</v>
      </c>
      <c r="B14560" s="1" t="s">
        <v>54</v>
      </c>
      <c r="C14560" s="1" t="s">
        <v>18198</v>
      </c>
      <c r="D14560" s="9" t="s">
        <v>12705</v>
      </c>
      <c r="E14560" s="9" t="s">
        <v>724</v>
      </c>
      <c r="F14560" s="9" t="s">
        <v>35177</v>
      </c>
      <c r="G14560" s="17">
        <v>91999404410</v>
      </c>
      <c r="H14560" s="9" t="s">
        <v>37</v>
      </c>
      <c r="I14560" s="1" t="s">
        <v>41</v>
      </c>
      <c r="J14560" s="4" t="s">
        <v>47303</v>
      </c>
      <c r="K14560" s="3" t="s">
        <v>17</v>
      </c>
      <c r="L14560" s="4" t="s">
        <v>47303</v>
      </c>
      <c r="M14560" s="4" t="s">
        <v>42</v>
      </c>
      <c r="N14560" s="3" t="str">
        <f t="shared" si="605"/>
        <v>[50 lacs - 75 lacs]</v>
      </c>
      <c r="O14560" s="11"/>
      <c r="P14560" s="4"/>
      <c r="Q14560" s="11"/>
      <c r="R14560" s="4"/>
      <c r="S14560" s="11"/>
      <c r="T14560" s="4"/>
      <c r="U14560" s="11"/>
      <c r="V14560" s="4"/>
      <c r="W14560" s="11"/>
      <c r="X14560" s="4"/>
      <c r="Y14560" s="11"/>
      <c r="Z14560" s="4"/>
      <c r="AA14560" s="1" t="s">
        <v>16</v>
      </c>
      <c r="AC14560" s="23" t="s">
        <v>37888</v>
      </c>
      <c r="AD14560" s="23" t="s">
        <v>40440</v>
      </c>
      <c r="AE14560" t="s">
        <v>35399</v>
      </c>
    </row>
    <row r="14561" spans="1:31" ht="15" customHeight="1">
      <c r="A14561" s="1">
        <v>14560</v>
      </c>
      <c r="B14561" s="1" t="s">
        <v>54</v>
      </c>
      <c r="C14561" s="1" t="s">
        <v>18207</v>
      </c>
      <c r="D14561" s="9" t="s">
        <v>965</v>
      </c>
      <c r="E14561" s="9" t="s">
        <v>1311</v>
      </c>
      <c r="F14561" s="9" t="s">
        <v>33133</v>
      </c>
      <c r="G14561" s="17">
        <v>91949664444</v>
      </c>
      <c r="H14561" s="9" t="s">
        <v>20</v>
      </c>
      <c r="I14561" s="1" t="s">
        <v>41</v>
      </c>
      <c r="J14561" s="4" t="s">
        <v>47303</v>
      </c>
      <c r="K14561" s="3" t="s">
        <v>42</v>
      </c>
      <c r="L14561" s="4" t="s">
        <v>47303</v>
      </c>
      <c r="M14561" s="4" t="s">
        <v>14136</v>
      </c>
      <c r="N14561" s="3" t="str">
        <f t="shared" si="605"/>
        <v>[50 lacs - 75 lacs]</v>
      </c>
      <c r="O14561" s="11"/>
      <c r="P14561" s="4"/>
      <c r="Q14561" s="11"/>
      <c r="R14561" s="4"/>
      <c r="S14561" s="11"/>
      <c r="T14561" s="4"/>
      <c r="U14561" s="11"/>
      <c r="V14561" s="4"/>
      <c r="W14561" s="11"/>
      <c r="X14561" s="4"/>
      <c r="Y14561" s="11"/>
      <c r="Z14561" s="4"/>
      <c r="AA14561" s="1" t="s">
        <v>16</v>
      </c>
      <c r="AC14561" s="23" t="s">
        <v>37888</v>
      </c>
      <c r="AD14561" s="23" t="s">
        <v>40440</v>
      </c>
      <c r="AE14561" t="s">
        <v>35394</v>
      </c>
    </row>
    <row r="14562" spans="1:31" ht="15" customHeight="1">
      <c r="A14562" s="1">
        <v>14561</v>
      </c>
      <c r="B14562" s="1" t="s">
        <v>54</v>
      </c>
      <c r="C14562" s="1" t="s">
        <v>18209</v>
      </c>
      <c r="D14562" s="9" t="s">
        <v>14292</v>
      </c>
      <c r="E14562" s="9" t="s">
        <v>217</v>
      </c>
      <c r="F14562" s="9" t="s">
        <v>33134</v>
      </c>
      <c r="G14562" s="17">
        <v>91964066046</v>
      </c>
      <c r="H14562" s="9" t="s">
        <v>20</v>
      </c>
      <c r="I14562" s="1" t="s">
        <v>41</v>
      </c>
      <c r="J14562" s="4" t="s">
        <v>47303</v>
      </c>
      <c r="K14562" s="3" t="s">
        <v>17</v>
      </c>
      <c r="L14562" s="4" t="s">
        <v>47303</v>
      </c>
      <c r="M14562" s="4" t="s">
        <v>42</v>
      </c>
      <c r="N14562" s="3" t="str">
        <f t="shared" si="605"/>
        <v>[50 lacs - 75 lacs]</v>
      </c>
      <c r="O14562" s="11"/>
      <c r="P14562" s="4"/>
      <c r="Q14562" s="11"/>
      <c r="R14562" s="4"/>
      <c r="S14562" s="11"/>
      <c r="T14562" s="4"/>
      <c r="U14562" s="11"/>
      <c r="V14562" s="4"/>
      <c r="W14562" s="11"/>
      <c r="X14562" s="4"/>
      <c r="Y14562" s="11"/>
      <c r="Z14562" s="4"/>
      <c r="AA14562" s="1" t="s">
        <v>16</v>
      </c>
      <c r="AC14562" s="23" t="s">
        <v>37888</v>
      </c>
      <c r="AD14562" s="23" t="s">
        <v>40440</v>
      </c>
      <c r="AE14562" t="s">
        <v>35399</v>
      </c>
    </row>
    <row r="14563" spans="1:31" ht="15" customHeight="1">
      <c r="A14563" s="1">
        <v>14562</v>
      </c>
      <c r="B14563" s="1" t="s">
        <v>54</v>
      </c>
      <c r="C14563" s="1" t="s">
        <v>18212</v>
      </c>
      <c r="D14563" s="9" t="s">
        <v>18378</v>
      </c>
      <c r="E14563" s="9" t="s">
        <v>87</v>
      </c>
      <c r="F14563" s="9" t="s">
        <v>35180</v>
      </c>
      <c r="G14563" s="17">
        <v>91494000404</v>
      </c>
      <c r="H14563" s="9" t="s">
        <v>20</v>
      </c>
      <c r="I14563" s="1" t="s">
        <v>62</v>
      </c>
      <c r="J14563" s="4" t="s">
        <v>47303</v>
      </c>
      <c r="K14563" s="3" t="s">
        <v>17</v>
      </c>
      <c r="L14563" s="4" t="s">
        <v>47303</v>
      </c>
      <c r="M14563" s="4" t="s">
        <v>42</v>
      </c>
      <c r="N14563" s="3" t="str">
        <f t="shared" si="605"/>
        <v>[50 lacs - 75 lacs]</v>
      </c>
      <c r="O14563" s="4" t="s">
        <v>47348</v>
      </c>
      <c r="P14563" s="3" t="s">
        <v>47303</v>
      </c>
      <c r="Q14563" s="11"/>
      <c r="R14563" s="4"/>
      <c r="S14563" s="11"/>
      <c r="T14563" s="4"/>
      <c r="U14563" s="11"/>
      <c r="V14563" s="4"/>
      <c r="W14563" s="11"/>
      <c r="X14563" s="4"/>
      <c r="Y14563" s="11"/>
      <c r="Z14563" s="4"/>
      <c r="AA14563" s="1" t="s">
        <v>16</v>
      </c>
      <c r="AC14563" s="23" t="s">
        <v>37888</v>
      </c>
      <c r="AD14563" s="23" t="s">
        <v>40440</v>
      </c>
      <c r="AE14563" t="s">
        <v>35409</v>
      </c>
    </row>
    <row r="14564" spans="1:31" ht="15" customHeight="1">
      <c r="A14564" s="1">
        <v>14563</v>
      </c>
      <c r="B14564" s="1" t="s">
        <v>54</v>
      </c>
      <c r="C14564" s="1" t="s">
        <v>18215</v>
      </c>
      <c r="D14564" s="9" t="s">
        <v>841</v>
      </c>
      <c r="E14564" s="9" t="s">
        <v>328</v>
      </c>
      <c r="F14564" s="9" t="s">
        <v>29914</v>
      </c>
      <c r="G14564" s="17">
        <v>9199491944</v>
      </c>
      <c r="H14564" s="9" t="s">
        <v>8</v>
      </c>
      <c r="I14564" s="1" t="s">
        <v>62</v>
      </c>
      <c r="J14564" s="4" t="s">
        <v>47303</v>
      </c>
      <c r="K14564" s="3" t="s">
        <v>17</v>
      </c>
      <c r="L14564" s="4" t="s">
        <v>47303</v>
      </c>
      <c r="M14564" s="4" t="s">
        <v>13</v>
      </c>
      <c r="N14564" s="3" t="str">
        <f t="shared" si="605"/>
        <v>[50 lacs - 75 lacs]</v>
      </c>
      <c r="O14564" s="11"/>
      <c r="P14564" s="4"/>
      <c r="Q14564" s="11"/>
      <c r="R14564" s="4"/>
      <c r="S14564" s="11"/>
      <c r="T14564" s="4"/>
      <c r="U14564" s="11"/>
      <c r="V14564" s="4"/>
      <c r="W14564" s="11"/>
      <c r="X14564" s="4"/>
      <c r="Y14564" s="11"/>
      <c r="Z14564" s="4"/>
      <c r="AA14564" s="1" t="s">
        <v>16</v>
      </c>
      <c r="AC14564" s="23" t="s">
        <v>37888</v>
      </c>
      <c r="AD14564" s="23" t="s">
        <v>40440</v>
      </c>
      <c r="AE14564" t="s">
        <v>35409</v>
      </c>
    </row>
    <row r="14565" spans="1:31" ht="15" customHeight="1">
      <c r="A14565" s="1">
        <v>14564</v>
      </c>
      <c r="B14565" s="1" t="s">
        <v>54</v>
      </c>
      <c r="C14565" s="1" t="s">
        <v>18231</v>
      </c>
      <c r="D14565" s="9" t="s">
        <v>3097</v>
      </c>
      <c r="E14565" s="9" t="s">
        <v>1797</v>
      </c>
      <c r="F14565" s="9" t="s">
        <v>29924</v>
      </c>
      <c r="G14565" s="17">
        <v>919049410999</v>
      </c>
      <c r="H14565" s="9" t="s">
        <v>8</v>
      </c>
      <c r="I14565" s="1" t="s">
        <v>41</v>
      </c>
      <c r="J14565" s="4" t="s">
        <v>47303</v>
      </c>
      <c r="K14565" s="3" t="s">
        <v>42</v>
      </c>
      <c r="L14565" s="4" t="s">
        <v>47303</v>
      </c>
      <c r="M14565" s="11"/>
      <c r="N14565" s="4"/>
      <c r="O14565" s="11"/>
      <c r="P14565" s="4"/>
      <c r="Q14565" s="11"/>
      <c r="R14565" s="4"/>
      <c r="S14565" s="11"/>
      <c r="T14565" s="4"/>
      <c r="U14565" s="11"/>
      <c r="V14565" s="4"/>
      <c r="W14565" s="11"/>
      <c r="X14565" s="4"/>
      <c r="Y14565" s="11"/>
      <c r="Z14565" s="4"/>
      <c r="AA14565" s="1" t="s">
        <v>16</v>
      </c>
      <c r="AC14565" s="23" t="s">
        <v>37888</v>
      </c>
      <c r="AD14565" s="23" t="s">
        <v>40440</v>
      </c>
      <c r="AE14565" t="s">
        <v>35410</v>
      </c>
    </row>
    <row r="14566" spans="1:31" ht="15" customHeight="1">
      <c r="A14566" s="1">
        <v>14565</v>
      </c>
      <c r="B14566" s="1" t="s">
        <v>54</v>
      </c>
      <c r="C14566" s="1" t="s">
        <v>18236</v>
      </c>
      <c r="D14566" s="9" t="s">
        <v>1421</v>
      </c>
      <c r="E14566" s="9" t="s">
        <v>6300</v>
      </c>
      <c r="F14566" s="9" t="s">
        <v>18383</v>
      </c>
      <c r="G14566" s="17">
        <v>919494199146</v>
      </c>
      <c r="H14566" s="9" t="s">
        <v>15</v>
      </c>
      <c r="I14566" s="1" t="s">
        <v>9</v>
      </c>
      <c r="J14566" s="4" t="s">
        <v>47303</v>
      </c>
      <c r="K14566" s="3" t="s">
        <v>42</v>
      </c>
      <c r="L14566" s="4" t="s">
        <v>47303</v>
      </c>
      <c r="M14566" s="11"/>
      <c r="N14566" s="4"/>
      <c r="O14566" s="11"/>
      <c r="P14566" s="4"/>
      <c r="Q14566" s="11"/>
      <c r="R14566" s="4"/>
      <c r="S14566" s="11"/>
      <c r="T14566" s="4"/>
      <c r="U14566" s="11"/>
      <c r="V14566" s="4"/>
      <c r="W14566" s="11"/>
      <c r="X14566" s="4"/>
      <c r="Y14566" s="11"/>
      <c r="Z14566" s="4"/>
      <c r="AA14566" s="1" t="s">
        <v>11</v>
      </c>
      <c r="AC14566" s="23" t="s">
        <v>37888</v>
      </c>
      <c r="AD14566" s="23" t="s">
        <v>40440</v>
      </c>
      <c r="AE14566" t="s">
        <v>35394</v>
      </c>
    </row>
    <row r="14567" spans="1:31" ht="15" customHeight="1">
      <c r="A14567" s="1">
        <v>14566</v>
      </c>
      <c r="B14567" s="1" t="s">
        <v>54</v>
      </c>
      <c r="C14567" s="1" t="s">
        <v>18239</v>
      </c>
      <c r="D14567" s="9" t="s">
        <v>162</v>
      </c>
      <c r="E14567" s="9" t="s">
        <v>328</v>
      </c>
      <c r="F14567" s="9" t="s">
        <v>33140</v>
      </c>
      <c r="G14567" s="17">
        <v>919994409096</v>
      </c>
      <c r="H14567" s="9" t="s">
        <v>8</v>
      </c>
      <c r="I14567" s="1" t="s">
        <v>41</v>
      </c>
      <c r="J14567" s="4" t="s">
        <v>47303</v>
      </c>
      <c r="K14567" s="3" t="s">
        <v>42</v>
      </c>
      <c r="L14567" s="4" t="s">
        <v>47303</v>
      </c>
      <c r="M14567" s="11"/>
      <c r="N14567" s="4"/>
      <c r="O14567" s="11"/>
      <c r="P14567" s="4"/>
      <c r="Q14567" s="11"/>
      <c r="R14567" s="4"/>
      <c r="S14567" s="11"/>
      <c r="T14567" s="4"/>
      <c r="U14567" s="11"/>
      <c r="V14567" s="4"/>
      <c r="W14567" s="11"/>
      <c r="X14567" s="4"/>
      <c r="Y14567" s="11"/>
      <c r="Z14567" s="4"/>
      <c r="AA14567" s="1" t="s">
        <v>16</v>
      </c>
      <c r="AC14567" s="23" t="s">
        <v>37888</v>
      </c>
      <c r="AD14567" s="23" t="s">
        <v>40440</v>
      </c>
      <c r="AE14567" t="s">
        <v>35409</v>
      </c>
    </row>
    <row r="14568" spans="1:31" ht="15" customHeight="1">
      <c r="A14568" s="1">
        <v>14567</v>
      </c>
      <c r="B14568" s="1" t="s">
        <v>54</v>
      </c>
      <c r="C14568" s="1" t="s">
        <v>18240</v>
      </c>
      <c r="D14568" s="9" t="s">
        <v>11103</v>
      </c>
      <c r="E14568" s="9" t="s">
        <v>724</v>
      </c>
      <c r="F14568" s="9" t="s">
        <v>29927</v>
      </c>
      <c r="G14568" s="17">
        <v>914446404619</v>
      </c>
      <c r="H14568" s="9" t="s">
        <v>8</v>
      </c>
      <c r="I14568" s="1" t="s">
        <v>41</v>
      </c>
      <c r="J14568" s="4" t="s">
        <v>47303</v>
      </c>
      <c r="K14568" s="3" t="s">
        <v>42</v>
      </c>
      <c r="L14568" s="4" t="s">
        <v>47303</v>
      </c>
      <c r="M14568" s="11"/>
      <c r="N14568" s="4"/>
      <c r="O14568" s="11"/>
      <c r="P14568" s="4"/>
      <c r="Q14568" s="11"/>
      <c r="R14568" s="4"/>
      <c r="S14568" s="11"/>
      <c r="T14568" s="4"/>
      <c r="U14568" s="11"/>
      <c r="V14568" s="4"/>
      <c r="W14568" s="11"/>
      <c r="X14568" s="4"/>
      <c r="Y14568" s="11"/>
      <c r="Z14568" s="4"/>
      <c r="AA14568" s="1" t="s">
        <v>16</v>
      </c>
      <c r="AC14568" s="23" t="s">
        <v>37888</v>
      </c>
      <c r="AD14568" s="23" t="s">
        <v>40440</v>
      </c>
      <c r="AE14568" t="s">
        <v>35394</v>
      </c>
    </row>
    <row r="14569" spans="1:31" ht="15" customHeight="1">
      <c r="A14569" s="1">
        <v>14568</v>
      </c>
      <c r="B14569" s="1" t="s">
        <v>54</v>
      </c>
      <c r="C14569" s="1" t="s">
        <v>18241</v>
      </c>
      <c r="D14569" s="9" t="s">
        <v>18384</v>
      </c>
      <c r="E14569" s="9" t="s">
        <v>4906</v>
      </c>
      <c r="F14569" s="9" t="s">
        <v>33141</v>
      </c>
      <c r="G14569" s="17">
        <v>91914496014</v>
      </c>
      <c r="H14569" s="9" t="s">
        <v>8</v>
      </c>
      <c r="I14569" s="1" t="s">
        <v>62</v>
      </c>
      <c r="J14569" s="4" t="s">
        <v>47303</v>
      </c>
      <c r="K14569" s="3" t="s">
        <v>42</v>
      </c>
      <c r="L14569" s="4" t="s">
        <v>47303</v>
      </c>
      <c r="M14569" s="11"/>
      <c r="N14569" s="4"/>
      <c r="O14569" s="11"/>
      <c r="P14569" s="4"/>
      <c r="Q14569" s="11"/>
      <c r="R14569" s="4"/>
      <c r="S14569" s="11"/>
      <c r="T14569" s="4"/>
      <c r="U14569" s="11"/>
      <c r="V14569" s="4"/>
      <c r="W14569" s="11"/>
      <c r="X14569" s="4"/>
      <c r="Y14569" s="11"/>
      <c r="Z14569" s="4"/>
      <c r="AA14569" s="1" t="s">
        <v>16</v>
      </c>
      <c r="AC14569" s="23" t="s">
        <v>37888</v>
      </c>
      <c r="AD14569" s="23" t="s">
        <v>40440</v>
      </c>
      <c r="AE14569" t="s">
        <v>35410</v>
      </c>
    </row>
    <row r="14570" spans="1:31" ht="15" customHeight="1">
      <c r="A14570" s="1">
        <v>14569</v>
      </c>
      <c r="B14570" s="1" t="s">
        <v>54</v>
      </c>
      <c r="C14570" s="1" t="s">
        <v>18248</v>
      </c>
      <c r="D14570" s="9" t="s">
        <v>1636</v>
      </c>
      <c r="E14570" s="9" t="s">
        <v>7809</v>
      </c>
      <c r="F14570" s="9" t="s">
        <v>29930</v>
      </c>
      <c r="G14570" s="17">
        <v>919446094041</v>
      </c>
      <c r="H14570" s="9" t="s">
        <v>8</v>
      </c>
      <c r="I14570" s="1" t="s">
        <v>62</v>
      </c>
      <c r="J14570" s="4" t="s">
        <v>47303</v>
      </c>
      <c r="K14570" s="3" t="s">
        <v>17</v>
      </c>
      <c r="L14570" s="4" t="s">
        <v>47303</v>
      </c>
      <c r="M14570" s="11"/>
      <c r="N14570" s="4"/>
      <c r="O14570" s="11"/>
      <c r="P14570" s="4"/>
      <c r="Q14570" s="11"/>
      <c r="R14570" s="4"/>
      <c r="S14570" s="11"/>
      <c r="T14570" s="4"/>
      <c r="U14570" s="11"/>
      <c r="V14570" s="4"/>
      <c r="W14570" s="11"/>
      <c r="X14570" s="4"/>
      <c r="Y14570" s="11"/>
      <c r="Z14570" s="4"/>
      <c r="AA14570" s="1" t="s">
        <v>11</v>
      </c>
      <c r="AC14570" s="23" t="s">
        <v>37888</v>
      </c>
      <c r="AD14570" s="23" t="s">
        <v>40440</v>
      </c>
      <c r="AE14570" t="s">
        <v>35394</v>
      </c>
    </row>
    <row r="14571" spans="1:31" ht="15" customHeight="1">
      <c r="A14571" s="1">
        <v>14570</v>
      </c>
      <c r="B14571" s="1" t="s">
        <v>54</v>
      </c>
      <c r="C14571" s="1" t="s">
        <v>18249</v>
      </c>
      <c r="D14571" s="9" t="s">
        <v>72</v>
      </c>
      <c r="E14571" s="9" t="s">
        <v>40</v>
      </c>
      <c r="F14571" s="9" t="s">
        <v>18386</v>
      </c>
      <c r="G14571" s="17">
        <v>919946164901</v>
      </c>
      <c r="H14571" s="9" t="s">
        <v>15</v>
      </c>
      <c r="I14571" s="1" t="s">
        <v>62</v>
      </c>
      <c r="J14571" s="4" t="s">
        <v>47303</v>
      </c>
      <c r="K14571" s="3" t="s">
        <v>17</v>
      </c>
      <c r="L14571" s="4" t="s">
        <v>47303</v>
      </c>
      <c r="M14571" s="11"/>
      <c r="N14571" s="4"/>
      <c r="O14571" s="11"/>
      <c r="P14571" s="4"/>
      <c r="Q14571" s="11"/>
      <c r="R14571" s="4"/>
      <c r="S14571" s="11"/>
      <c r="T14571" s="4"/>
      <c r="U14571" s="11"/>
      <c r="V14571" s="4"/>
      <c r="W14571" s="11"/>
      <c r="X14571" s="4"/>
      <c r="Y14571" s="11"/>
      <c r="Z14571" s="4"/>
      <c r="AA14571" s="1" t="s">
        <v>11</v>
      </c>
      <c r="AC14571" s="23" t="s">
        <v>37888</v>
      </c>
      <c r="AD14571" s="23" t="s">
        <v>40440</v>
      </c>
      <c r="AE14571" t="s">
        <v>35410</v>
      </c>
    </row>
    <row r="14572" spans="1:31" ht="15" customHeight="1">
      <c r="A14572" s="1">
        <v>14571</v>
      </c>
      <c r="B14572" s="1" t="s">
        <v>54</v>
      </c>
      <c r="C14572" s="1" t="s">
        <v>18254</v>
      </c>
      <c r="D14572" s="9" t="s">
        <v>36301</v>
      </c>
      <c r="E14572" s="9" t="s">
        <v>917</v>
      </c>
      <c r="F14572" s="9" t="s">
        <v>29933</v>
      </c>
      <c r="G14572" s="17">
        <v>9144011069</v>
      </c>
      <c r="H14572" s="9" t="s">
        <v>20</v>
      </c>
      <c r="I14572" s="1" t="s">
        <v>41</v>
      </c>
      <c r="J14572" s="4" t="s">
        <v>47303</v>
      </c>
      <c r="K14572" s="3" t="s">
        <v>17</v>
      </c>
      <c r="L14572" s="4" t="s">
        <v>47303</v>
      </c>
      <c r="M14572" s="11"/>
      <c r="N14572" s="4"/>
      <c r="O14572" s="11"/>
      <c r="P14572" s="4"/>
      <c r="Q14572" s="11"/>
      <c r="R14572" s="4"/>
      <c r="S14572" s="11"/>
      <c r="T14572" s="4"/>
      <c r="U14572" s="11"/>
      <c r="V14572" s="4"/>
      <c r="W14572" s="11"/>
      <c r="X14572" s="4"/>
      <c r="Y14572" s="11"/>
      <c r="Z14572" s="4"/>
      <c r="AA14572" s="1" t="s">
        <v>16</v>
      </c>
      <c r="AC14572" s="23" t="s">
        <v>37888</v>
      </c>
      <c r="AD14572" s="23" t="s">
        <v>40440</v>
      </c>
      <c r="AE14572" t="s">
        <v>35394</v>
      </c>
    </row>
    <row r="14573" spans="1:31" ht="15" customHeight="1">
      <c r="A14573" s="1">
        <v>14572</v>
      </c>
      <c r="B14573" s="1" t="s">
        <v>54</v>
      </c>
      <c r="C14573" s="1" t="s">
        <v>18264</v>
      </c>
      <c r="D14573" s="9" t="s">
        <v>3129</v>
      </c>
      <c r="E14573" s="9" t="s">
        <v>40</v>
      </c>
      <c r="F14573" s="9" t="s">
        <v>29941</v>
      </c>
      <c r="G14573" s="17">
        <v>91949194111</v>
      </c>
      <c r="H14573" s="9" t="s">
        <v>15</v>
      </c>
      <c r="I14573" s="1" t="s">
        <v>41</v>
      </c>
      <c r="J14573" s="4" t="s">
        <v>47303</v>
      </c>
      <c r="K14573" s="3" t="s">
        <v>17</v>
      </c>
      <c r="L14573" s="4" t="s">
        <v>47303</v>
      </c>
      <c r="M14573" s="4" t="s">
        <v>42</v>
      </c>
      <c r="N14573" s="3" t="str">
        <f>J14573</f>
        <v>[50 lacs - 75 lacs]</v>
      </c>
      <c r="O14573" s="11"/>
      <c r="P14573" s="4"/>
      <c r="Q14573" s="11"/>
      <c r="R14573" s="4"/>
      <c r="S14573" s="11"/>
      <c r="T14573" s="4"/>
      <c r="U14573" s="11"/>
      <c r="V14573" s="4"/>
      <c r="W14573" s="11"/>
      <c r="X14573" s="4"/>
      <c r="Y14573" s="11"/>
      <c r="Z14573" s="4"/>
      <c r="AA14573" s="1" t="s">
        <v>16</v>
      </c>
      <c r="AC14573" s="23" t="s">
        <v>37888</v>
      </c>
      <c r="AD14573" s="23" t="s">
        <v>40440</v>
      </c>
      <c r="AE14573" t="s">
        <v>35410</v>
      </c>
    </row>
    <row r="14574" spans="1:31" ht="15" customHeight="1">
      <c r="A14574" s="1">
        <v>14573</v>
      </c>
      <c r="B14574" s="1" t="s">
        <v>54</v>
      </c>
      <c r="C14574" s="1" t="s">
        <v>18271</v>
      </c>
      <c r="D14574" s="9" t="s">
        <v>7062</v>
      </c>
      <c r="E14574" s="9" t="s">
        <v>18391</v>
      </c>
      <c r="F14574" s="9" t="s">
        <v>29945</v>
      </c>
      <c r="G14574" s="17">
        <v>91444614649</v>
      </c>
      <c r="H14574" s="9" t="s">
        <v>8</v>
      </c>
      <c r="I14574" s="1" t="s">
        <v>62</v>
      </c>
      <c r="J14574" s="4" t="s">
        <v>47303</v>
      </c>
      <c r="K14574" s="3" t="s">
        <v>42</v>
      </c>
      <c r="L14574" s="4" t="s">
        <v>47303</v>
      </c>
      <c r="M14574" s="11"/>
      <c r="N14574" s="4"/>
      <c r="O14574" s="11"/>
      <c r="P14574" s="4"/>
      <c r="Q14574" s="11"/>
      <c r="R14574" s="4"/>
      <c r="S14574" s="11"/>
      <c r="T14574" s="4"/>
      <c r="U14574" s="11"/>
      <c r="V14574" s="4"/>
      <c r="W14574" s="11"/>
      <c r="X14574" s="4"/>
      <c r="Y14574" s="11"/>
      <c r="Z14574" s="4"/>
      <c r="AA14574" s="1" t="s">
        <v>16</v>
      </c>
      <c r="AC14574" s="23" t="s">
        <v>37888</v>
      </c>
      <c r="AD14574" s="23" t="s">
        <v>40440</v>
      </c>
      <c r="AE14574" t="s">
        <v>35410</v>
      </c>
    </row>
    <row r="14575" spans="1:31" ht="15" customHeight="1">
      <c r="A14575" s="1">
        <v>14574</v>
      </c>
      <c r="B14575" s="1" t="s">
        <v>54</v>
      </c>
      <c r="C14575" s="1" t="s">
        <v>18273</v>
      </c>
      <c r="D14575" s="9" t="s">
        <v>18392</v>
      </c>
      <c r="E14575" s="9" t="s">
        <v>18393</v>
      </c>
      <c r="F14575" s="9" t="s">
        <v>29946</v>
      </c>
      <c r="G14575" s="17">
        <v>919106669996</v>
      </c>
      <c r="H14575" s="9" t="s">
        <v>8</v>
      </c>
      <c r="I14575" s="1" t="s">
        <v>41</v>
      </c>
      <c r="J14575" s="4" t="s">
        <v>47303</v>
      </c>
      <c r="K14575" s="3" t="s">
        <v>17</v>
      </c>
      <c r="L14575" s="4" t="s">
        <v>47303</v>
      </c>
      <c r="M14575" s="4" t="s">
        <v>42</v>
      </c>
      <c r="N14575" s="3" t="str">
        <f>J14575</f>
        <v>[50 lacs - 75 lacs]</v>
      </c>
      <c r="O14575" s="11"/>
      <c r="P14575" s="4"/>
      <c r="Q14575" s="11"/>
      <c r="R14575" s="4"/>
      <c r="S14575" s="11"/>
      <c r="T14575" s="4"/>
      <c r="U14575" s="11"/>
      <c r="V14575" s="4"/>
      <c r="W14575" s="11"/>
      <c r="X14575" s="4"/>
      <c r="Y14575" s="11"/>
      <c r="Z14575" s="4"/>
      <c r="AA14575" s="1" t="s">
        <v>16</v>
      </c>
      <c r="AC14575" s="23" t="s">
        <v>37888</v>
      </c>
      <c r="AD14575" s="23" t="s">
        <v>40440</v>
      </c>
      <c r="AE14575" t="s">
        <v>35394</v>
      </c>
    </row>
    <row r="14576" spans="1:31" ht="15" customHeight="1">
      <c r="A14576" s="1">
        <v>14575</v>
      </c>
      <c r="B14576" s="1" t="s">
        <v>54</v>
      </c>
      <c r="C14576" s="1" t="s">
        <v>18280</v>
      </c>
      <c r="D14576" s="9" t="s">
        <v>10092</v>
      </c>
      <c r="E14576" s="9" t="s">
        <v>37432</v>
      </c>
      <c r="F14576" s="9" t="s">
        <v>29953</v>
      </c>
      <c r="G14576" s="17">
        <v>916949666</v>
      </c>
      <c r="H14576" s="9" t="s">
        <v>8</v>
      </c>
      <c r="I14576" s="1" t="s">
        <v>9</v>
      </c>
      <c r="J14576" s="4" t="s">
        <v>47303</v>
      </c>
      <c r="K14576" s="3" t="s">
        <v>42</v>
      </c>
      <c r="L14576" s="4" t="s">
        <v>47303</v>
      </c>
      <c r="M14576" s="11"/>
      <c r="N14576" s="4"/>
      <c r="O14576" s="11"/>
      <c r="P14576" s="4"/>
      <c r="Q14576" s="11"/>
      <c r="R14576" s="4"/>
      <c r="S14576" s="11"/>
      <c r="T14576" s="4"/>
      <c r="U14576" s="11"/>
      <c r="V14576" s="4"/>
      <c r="W14576" s="11"/>
      <c r="X14576" s="4"/>
      <c r="Y14576" s="11"/>
      <c r="Z14576" s="4"/>
      <c r="AA14576" s="1" t="s">
        <v>16</v>
      </c>
      <c r="AC14576" s="23" t="s">
        <v>37888</v>
      </c>
      <c r="AD14576" s="23" t="s">
        <v>40440</v>
      </c>
      <c r="AE14576" t="s">
        <v>35410</v>
      </c>
    </row>
    <row r="14577" spans="1:31" ht="15" customHeight="1">
      <c r="A14577" s="1">
        <v>14576</v>
      </c>
      <c r="B14577" s="1" t="s">
        <v>54</v>
      </c>
      <c r="C14577" s="1" t="s">
        <v>18286</v>
      </c>
      <c r="D14577" s="9" t="s">
        <v>36302</v>
      </c>
      <c r="E14577" s="9" t="s">
        <v>37433</v>
      </c>
      <c r="F14577" s="9" t="s">
        <v>29954</v>
      </c>
      <c r="G14577" s="17">
        <v>916964690449</v>
      </c>
      <c r="H14577" s="9" t="s">
        <v>8</v>
      </c>
      <c r="I14577" s="1" t="s">
        <v>41</v>
      </c>
      <c r="J14577" s="4" t="s">
        <v>47303</v>
      </c>
      <c r="K14577" s="11" t="s">
        <v>13</v>
      </c>
      <c r="L14577" s="4" t="s">
        <v>47303</v>
      </c>
      <c r="M14577" s="11"/>
      <c r="N14577" s="4"/>
      <c r="O14577" s="11"/>
      <c r="P14577" s="4"/>
      <c r="Q14577" s="11"/>
      <c r="R14577" s="4"/>
      <c r="S14577" s="11"/>
      <c r="T14577" s="4"/>
      <c r="U14577" s="11"/>
      <c r="V14577" s="4"/>
      <c r="W14577" s="11"/>
      <c r="X14577" s="4"/>
      <c r="Y14577" s="11"/>
      <c r="Z14577" s="4"/>
      <c r="AA14577" s="1" t="s">
        <v>16</v>
      </c>
      <c r="AC14577" s="23" t="s">
        <v>37888</v>
      </c>
      <c r="AD14577" s="23" t="s">
        <v>40440</v>
      </c>
      <c r="AE14577" t="s">
        <v>35399</v>
      </c>
    </row>
    <row r="14578" spans="1:31" ht="15" customHeight="1">
      <c r="A14578" s="1">
        <v>14577</v>
      </c>
      <c r="B14578" s="1" t="s">
        <v>54</v>
      </c>
      <c r="C14578" s="1" t="s">
        <v>18288</v>
      </c>
      <c r="D14578" s="9" t="s">
        <v>841</v>
      </c>
      <c r="E14578" s="9" t="s">
        <v>37434</v>
      </c>
      <c r="F14578" s="9" t="s">
        <v>29956</v>
      </c>
      <c r="G14578" s="17">
        <v>919446499440</v>
      </c>
      <c r="H14578" s="9" t="s">
        <v>15</v>
      </c>
      <c r="I14578" s="1" t="s">
        <v>62</v>
      </c>
      <c r="J14578" s="4" t="s">
        <v>47303</v>
      </c>
      <c r="K14578" s="3" t="s">
        <v>42</v>
      </c>
      <c r="L14578" s="4" t="s">
        <v>47303</v>
      </c>
      <c r="M14578" s="11"/>
      <c r="N14578" s="4"/>
      <c r="O14578" s="11"/>
      <c r="P14578" s="4"/>
      <c r="Q14578" s="11"/>
      <c r="R14578" s="4"/>
      <c r="S14578" s="11"/>
      <c r="T14578" s="4"/>
      <c r="U14578" s="11"/>
      <c r="V14578" s="4"/>
      <c r="W14578" s="11"/>
      <c r="X14578" s="4"/>
      <c r="Y14578" s="11"/>
      <c r="Z14578" s="4"/>
      <c r="AA14578" s="1" t="s">
        <v>16</v>
      </c>
      <c r="AC14578" s="23" t="s">
        <v>37888</v>
      </c>
      <c r="AD14578" s="23" t="s">
        <v>40440</v>
      </c>
      <c r="AE14578" t="s">
        <v>35410</v>
      </c>
    </row>
    <row r="14579" spans="1:31" ht="15" customHeight="1">
      <c r="A14579" s="1">
        <v>14578</v>
      </c>
      <c r="B14579" s="1" t="s">
        <v>54</v>
      </c>
      <c r="C14579" s="1" t="s">
        <v>18296</v>
      </c>
      <c r="D14579" s="9" t="s">
        <v>1605</v>
      </c>
      <c r="E14579" s="9" t="s">
        <v>5573</v>
      </c>
      <c r="F14579" s="9" t="s">
        <v>29962</v>
      </c>
      <c r="G14579" s="17">
        <v>914144144414</v>
      </c>
      <c r="H14579" s="9" t="s">
        <v>20</v>
      </c>
      <c r="I14579" s="1" t="s">
        <v>62</v>
      </c>
      <c r="J14579" s="4" t="s">
        <v>47303</v>
      </c>
      <c r="K14579" s="3" t="s">
        <v>17</v>
      </c>
      <c r="L14579" s="4" t="s">
        <v>47303</v>
      </c>
      <c r="M14579" s="11"/>
      <c r="N14579" s="4"/>
      <c r="O14579" s="11"/>
      <c r="P14579" s="4"/>
      <c r="Q14579" s="11"/>
      <c r="R14579" s="4"/>
      <c r="S14579" s="11"/>
      <c r="T14579" s="4"/>
      <c r="U14579" s="11"/>
      <c r="V14579" s="4"/>
      <c r="W14579" s="11"/>
      <c r="X14579" s="4"/>
      <c r="Y14579" s="11"/>
      <c r="Z14579" s="4"/>
      <c r="AA14579" s="1" t="s">
        <v>16</v>
      </c>
      <c r="AC14579" s="23" t="s">
        <v>37888</v>
      </c>
      <c r="AD14579" s="23" t="s">
        <v>40440</v>
      </c>
      <c r="AE14579" t="s">
        <v>35409</v>
      </c>
    </row>
    <row r="14580" spans="1:31" ht="15" customHeight="1">
      <c r="A14580" s="1">
        <v>14579</v>
      </c>
      <c r="B14580" s="1" t="s">
        <v>54</v>
      </c>
      <c r="C14580" s="1" t="s">
        <v>18301</v>
      </c>
      <c r="D14580" s="9" t="s">
        <v>965</v>
      </c>
      <c r="E14580" s="9" t="s">
        <v>40</v>
      </c>
      <c r="F14580" s="9" t="s">
        <v>33147</v>
      </c>
      <c r="G14580" s="17">
        <v>91494040494</v>
      </c>
      <c r="H14580" s="9" t="s">
        <v>8</v>
      </c>
      <c r="I14580" s="1" t="s">
        <v>9</v>
      </c>
      <c r="J14580" s="4" t="s">
        <v>47303</v>
      </c>
      <c r="K14580" s="3" t="s">
        <v>42</v>
      </c>
      <c r="L14580" s="4" t="s">
        <v>47303</v>
      </c>
      <c r="M14580" s="11"/>
      <c r="N14580" s="4"/>
      <c r="O14580" s="11"/>
      <c r="P14580" s="4"/>
      <c r="Q14580" s="11"/>
      <c r="R14580" s="4"/>
      <c r="S14580" s="11"/>
      <c r="T14580" s="4"/>
      <c r="U14580" s="11"/>
      <c r="V14580" s="4"/>
      <c r="W14580" s="11"/>
      <c r="X14580" s="4"/>
      <c r="Y14580" s="11"/>
      <c r="Z14580" s="4"/>
      <c r="AA14580" s="1" t="s">
        <v>16</v>
      </c>
      <c r="AC14580" s="23" t="s">
        <v>37888</v>
      </c>
      <c r="AD14580" s="23" t="s">
        <v>40440</v>
      </c>
      <c r="AE14580" t="s">
        <v>35409</v>
      </c>
    </row>
    <row r="14581" spans="1:31" ht="15" customHeight="1">
      <c r="A14581" s="1">
        <v>14580</v>
      </c>
      <c r="B14581" s="1" t="s">
        <v>54</v>
      </c>
      <c r="C14581" s="1" t="s">
        <v>18305</v>
      </c>
      <c r="D14581" s="9" t="s">
        <v>13153</v>
      </c>
      <c r="E14581" s="9" t="s">
        <v>1311</v>
      </c>
      <c r="F14581" s="9" t="s">
        <v>35189</v>
      </c>
      <c r="G14581" s="17">
        <v>9194440646</v>
      </c>
      <c r="H14581" s="9" t="s">
        <v>15</v>
      </c>
      <c r="I14581" s="1" t="s">
        <v>41</v>
      </c>
      <c r="J14581" s="4" t="s">
        <v>47303</v>
      </c>
      <c r="K14581" s="3" t="s">
        <v>42</v>
      </c>
      <c r="L14581" s="4" t="s">
        <v>47303</v>
      </c>
      <c r="M14581" s="11"/>
      <c r="N14581" s="4"/>
      <c r="O14581" s="11"/>
      <c r="P14581" s="4"/>
      <c r="Q14581" s="11"/>
      <c r="R14581" s="4"/>
      <c r="S14581" s="11"/>
      <c r="T14581" s="4"/>
      <c r="U14581" s="11"/>
      <c r="V14581" s="4"/>
      <c r="W14581" s="11"/>
      <c r="X14581" s="4"/>
      <c r="Y14581" s="11"/>
      <c r="Z14581" s="4"/>
      <c r="AA14581" s="1" t="s">
        <v>16</v>
      </c>
      <c r="AC14581" s="23" t="s">
        <v>37888</v>
      </c>
      <c r="AD14581" s="23" t="s">
        <v>40440</v>
      </c>
      <c r="AE14581" t="s">
        <v>35409</v>
      </c>
    </row>
    <row r="14582" spans="1:31" ht="15" customHeight="1">
      <c r="A14582" s="1">
        <v>14581</v>
      </c>
      <c r="B14582" s="1" t="s">
        <v>54</v>
      </c>
      <c r="C14582" s="1" t="s">
        <v>18311</v>
      </c>
      <c r="D14582" s="9" t="s">
        <v>8406</v>
      </c>
      <c r="E14582" s="9" t="s">
        <v>1972</v>
      </c>
      <c r="F14582" s="9" t="s">
        <v>29974</v>
      </c>
      <c r="G14582" s="17">
        <v>919469409</v>
      </c>
      <c r="H14582" s="9" t="s">
        <v>20</v>
      </c>
      <c r="I14582" s="1" t="s">
        <v>62</v>
      </c>
      <c r="J14582" s="4" t="s">
        <v>47303</v>
      </c>
      <c r="K14582" s="3" t="s">
        <v>17</v>
      </c>
      <c r="L14582" s="4" t="s">
        <v>47303</v>
      </c>
      <c r="M14582" s="11"/>
      <c r="N14582" s="4"/>
      <c r="O14582" s="11"/>
      <c r="P14582" s="4"/>
      <c r="Q14582" s="11"/>
      <c r="R14582" s="4"/>
      <c r="S14582" s="11"/>
      <c r="T14582" s="4"/>
      <c r="U14582" s="11"/>
      <c r="V14582" s="4"/>
      <c r="W14582" s="11"/>
      <c r="X14582" s="4"/>
      <c r="Y14582" s="11"/>
      <c r="Z14582" s="4"/>
      <c r="AA14582" s="1" t="s">
        <v>16</v>
      </c>
      <c r="AC14582" s="23" t="s">
        <v>37888</v>
      </c>
      <c r="AD14582" s="23" t="s">
        <v>40440</v>
      </c>
      <c r="AE14582" t="s">
        <v>35399</v>
      </c>
    </row>
    <row r="14583" spans="1:31" ht="15" customHeight="1">
      <c r="A14583" s="1">
        <v>14582</v>
      </c>
      <c r="B14583" s="1" t="s">
        <v>54</v>
      </c>
      <c r="C14583" s="1" t="s">
        <v>18314</v>
      </c>
      <c r="D14583" s="9" t="s">
        <v>18398</v>
      </c>
      <c r="E14583" s="9" t="s">
        <v>788</v>
      </c>
      <c r="F14583" s="9" t="s">
        <v>29976</v>
      </c>
      <c r="G14583" s="17">
        <v>91946644411</v>
      </c>
      <c r="H14583" s="9" t="s">
        <v>37</v>
      </c>
      <c r="I14583" s="1" t="s">
        <v>62</v>
      </c>
      <c r="J14583" s="4" t="s">
        <v>47303</v>
      </c>
      <c r="K14583" s="3" t="s">
        <v>17</v>
      </c>
      <c r="L14583" s="4" t="s">
        <v>47303</v>
      </c>
      <c r="M14583" s="4" t="s">
        <v>42</v>
      </c>
      <c r="N14583" s="3" t="str">
        <f>J14583</f>
        <v>[50 lacs - 75 lacs]</v>
      </c>
      <c r="O14583" s="11"/>
      <c r="P14583" s="4"/>
      <c r="Q14583" s="11"/>
      <c r="R14583" s="4"/>
      <c r="S14583" s="11"/>
      <c r="T14583" s="4"/>
      <c r="U14583" s="11"/>
      <c r="V14583" s="4"/>
      <c r="W14583" s="11"/>
      <c r="X14583" s="4"/>
      <c r="Y14583" s="11"/>
      <c r="Z14583" s="4"/>
      <c r="AA14583" s="1" t="s">
        <v>16</v>
      </c>
      <c r="AC14583" s="23" t="s">
        <v>37888</v>
      </c>
      <c r="AD14583" s="23" t="s">
        <v>40440</v>
      </c>
      <c r="AE14583" t="s">
        <v>35410</v>
      </c>
    </row>
    <row r="14584" spans="1:31" ht="15" customHeight="1">
      <c r="A14584" s="1">
        <v>14583</v>
      </c>
      <c r="B14584" s="1" t="s">
        <v>54</v>
      </c>
      <c r="C14584" s="1" t="s">
        <v>18317</v>
      </c>
      <c r="D14584" s="9" t="s">
        <v>36303</v>
      </c>
      <c r="E14584" s="9" t="s">
        <v>131</v>
      </c>
      <c r="F14584" s="9" t="s">
        <v>33149</v>
      </c>
      <c r="G14584" s="17">
        <v>91999449409</v>
      </c>
      <c r="H14584" s="9" t="s">
        <v>20</v>
      </c>
      <c r="I14584" s="1" t="s">
        <v>41</v>
      </c>
      <c r="J14584" s="4" t="s">
        <v>47303</v>
      </c>
      <c r="K14584" s="3" t="s">
        <v>42</v>
      </c>
      <c r="L14584" s="4" t="s">
        <v>47303</v>
      </c>
      <c r="M14584" s="11"/>
      <c r="N14584" s="4"/>
      <c r="O14584" s="11"/>
      <c r="P14584" s="4"/>
      <c r="Q14584" s="11"/>
      <c r="R14584" s="4"/>
      <c r="S14584" s="11"/>
      <c r="T14584" s="4"/>
      <c r="U14584" s="11"/>
      <c r="V14584" s="4"/>
      <c r="W14584" s="11"/>
      <c r="X14584" s="4"/>
      <c r="Y14584" s="11"/>
      <c r="Z14584" s="4"/>
      <c r="AA14584" s="1" t="s">
        <v>16</v>
      </c>
      <c r="AC14584" s="23" t="s">
        <v>37888</v>
      </c>
      <c r="AD14584" s="23" t="s">
        <v>40440</v>
      </c>
      <c r="AE14584" t="s">
        <v>35409</v>
      </c>
    </row>
    <row r="14585" spans="1:31" ht="15" customHeight="1">
      <c r="A14585" s="1">
        <v>14584</v>
      </c>
      <c r="B14585" s="1" t="s">
        <v>54</v>
      </c>
      <c r="C14585" s="1" t="s">
        <v>18321</v>
      </c>
      <c r="D14585" s="9" t="s">
        <v>2064</v>
      </c>
      <c r="E14585" s="9" t="s">
        <v>351</v>
      </c>
      <c r="F14585" s="9" t="s">
        <v>29980</v>
      </c>
      <c r="G14585" s="17">
        <v>9191441044</v>
      </c>
      <c r="H14585" s="9" t="s">
        <v>20</v>
      </c>
      <c r="I14585" s="1" t="s">
        <v>62</v>
      </c>
      <c r="J14585" s="4" t="s">
        <v>47303</v>
      </c>
      <c r="K14585" s="3" t="s">
        <v>42</v>
      </c>
      <c r="L14585" s="4" t="s">
        <v>47303</v>
      </c>
      <c r="M14585" s="11"/>
      <c r="N14585" s="4"/>
      <c r="O14585" s="11"/>
      <c r="P14585" s="4"/>
      <c r="Q14585" s="11"/>
      <c r="R14585" s="4"/>
      <c r="S14585" s="11"/>
      <c r="T14585" s="4"/>
      <c r="U14585" s="11"/>
      <c r="V14585" s="4"/>
      <c r="W14585" s="11"/>
      <c r="X14585" s="4"/>
      <c r="Y14585" s="11"/>
      <c r="Z14585" s="4"/>
      <c r="AA14585" s="1" t="s">
        <v>16</v>
      </c>
      <c r="AC14585" s="23" t="s">
        <v>37888</v>
      </c>
      <c r="AD14585" s="23" t="s">
        <v>40440</v>
      </c>
      <c r="AE14585" t="s">
        <v>35409</v>
      </c>
    </row>
    <row r="14586" spans="1:31" ht="15" customHeight="1">
      <c r="A14586" s="1">
        <v>14585</v>
      </c>
      <c r="B14586" s="1" t="s">
        <v>54</v>
      </c>
      <c r="C14586" s="1" t="s">
        <v>18325</v>
      </c>
      <c r="D14586" s="9" t="s">
        <v>36304</v>
      </c>
      <c r="E14586" s="9" t="s">
        <v>139</v>
      </c>
      <c r="F14586" s="9" t="s">
        <v>29982</v>
      </c>
      <c r="G14586" s="17">
        <v>9194460144</v>
      </c>
      <c r="H14586" s="9" t="s">
        <v>20</v>
      </c>
      <c r="I14586" s="1" t="s">
        <v>62</v>
      </c>
      <c r="J14586" s="4" t="s">
        <v>47303</v>
      </c>
      <c r="K14586" s="3" t="s">
        <v>17</v>
      </c>
      <c r="L14586" s="4" t="s">
        <v>47303</v>
      </c>
      <c r="M14586" s="11"/>
      <c r="N14586" s="4"/>
      <c r="O14586" s="11"/>
      <c r="P14586" s="4"/>
      <c r="Q14586" s="11"/>
      <c r="R14586" s="4"/>
      <c r="S14586" s="11"/>
      <c r="T14586" s="4"/>
      <c r="U14586" s="11"/>
      <c r="V14586" s="4"/>
      <c r="W14586" s="11"/>
      <c r="X14586" s="4"/>
      <c r="Y14586" s="11"/>
      <c r="Z14586" s="4"/>
      <c r="AA14586" s="1" t="s">
        <v>16</v>
      </c>
      <c r="AC14586" s="23" t="s">
        <v>37888</v>
      </c>
      <c r="AD14586" s="23" t="s">
        <v>40440</v>
      </c>
      <c r="AE14586" t="s">
        <v>35399</v>
      </c>
    </row>
    <row r="14587" spans="1:31" ht="15" customHeight="1">
      <c r="A14587" s="1">
        <v>14586</v>
      </c>
      <c r="B14587" s="1" t="s">
        <v>54</v>
      </c>
      <c r="C14587" s="1" t="s">
        <v>18331</v>
      </c>
      <c r="D14587" s="9" t="s">
        <v>557</v>
      </c>
      <c r="E14587" s="9" t="s">
        <v>73</v>
      </c>
      <c r="F14587" s="9" t="s">
        <v>29985</v>
      </c>
      <c r="G14587" s="17">
        <v>916966664641</v>
      </c>
      <c r="H14587" s="9" t="s">
        <v>20</v>
      </c>
      <c r="I14587" s="1" t="s">
        <v>41</v>
      </c>
      <c r="J14587" s="4" t="s">
        <v>47303</v>
      </c>
      <c r="K14587" s="3" t="s">
        <v>17</v>
      </c>
      <c r="L14587" s="4" t="s">
        <v>47303</v>
      </c>
      <c r="M14587" s="11"/>
      <c r="N14587" s="4"/>
      <c r="O14587" s="11"/>
      <c r="P14587" s="4"/>
      <c r="Q14587" s="11"/>
      <c r="R14587" s="4"/>
      <c r="S14587" s="11"/>
      <c r="T14587" s="4"/>
      <c r="U14587" s="11"/>
      <c r="V14587" s="4"/>
      <c r="W14587" s="11"/>
      <c r="X14587" s="4"/>
      <c r="Y14587" s="11"/>
      <c r="Z14587" s="4"/>
      <c r="AA14587" s="1" t="s">
        <v>16</v>
      </c>
      <c r="AC14587" s="23" t="s">
        <v>37888</v>
      </c>
      <c r="AD14587" s="23" t="s">
        <v>40440</v>
      </c>
      <c r="AE14587" t="s">
        <v>35394</v>
      </c>
    </row>
    <row r="14588" spans="1:31" ht="15" customHeight="1">
      <c r="A14588" s="1">
        <v>14587</v>
      </c>
      <c r="B14588" s="1" t="s">
        <v>54</v>
      </c>
      <c r="C14588" s="1" t="s">
        <v>18755</v>
      </c>
      <c r="D14588" s="9" t="s">
        <v>2542</v>
      </c>
      <c r="E14588" s="9" t="s">
        <v>2060</v>
      </c>
      <c r="F14588" s="9" t="s">
        <v>29990</v>
      </c>
      <c r="G14588" s="17">
        <v>91490691944</v>
      </c>
      <c r="H14588" s="9" t="s">
        <v>20</v>
      </c>
      <c r="I14588" s="1" t="s">
        <v>41</v>
      </c>
      <c r="J14588" s="4" t="s">
        <v>47303</v>
      </c>
      <c r="K14588" s="3" t="s">
        <v>17</v>
      </c>
      <c r="L14588" s="4" t="s">
        <v>47303</v>
      </c>
      <c r="M14588" s="11"/>
      <c r="N14588" s="4"/>
      <c r="O14588" s="11"/>
      <c r="P14588" s="4"/>
      <c r="Q14588" s="11"/>
      <c r="R14588" s="4"/>
      <c r="S14588" s="11"/>
      <c r="T14588" s="4"/>
      <c r="U14588" s="11"/>
      <c r="V14588" s="4"/>
      <c r="W14588" s="11"/>
      <c r="X14588" s="4"/>
      <c r="Y14588" s="11"/>
      <c r="Z14588" s="4"/>
      <c r="AA14588" s="1" t="s">
        <v>16</v>
      </c>
      <c r="AC14588" s="23" t="s">
        <v>37888</v>
      </c>
      <c r="AD14588" s="23" t="s">
        <v>40440</v>
      </c>
      <c r="AE14588" t="s">
        <v>35399</v>
      </c>
    </row>
    <row r="14589" spans="1:31" ht="15" customHeight="1">
      <c r="A14589" s="1">
        <v>14588</v>
      </c>
      <c r="B14589" s="1" t="s">
        <v>54</v>
      </c>
      <c r="C14589" s="1" t="s">
        <v>18758</v>
      </c>
      <c r="D14589" s="9" t="s">
        <v>36305</v>
      </c>
      <c r="E14589" s="9" t="s">
        <v>1725</v>
      </c>
      <c r="F14589" s="9" t="s">
        <v>29993</v>
      </c>
      <c r="G14589" s="17">
        <v>9199190040</v>
      </c>
      <c r="H14589" s="9" t="s">
        <v>20</v>
      </c>
      <c r="I14589" s="1" t="s">
        <v>41</v>
      </c>
      <c r="J14589" s="4" t="s">
        <v>47303</v>
      </c>
      <c r="K14589" s="11" t="s">
        <v>14136</v>
      </c>
      <c r="L14589" s="4" t="s">
        <v>47303</v>
      </c>
      <c r="M14589" s="11"/>
      <c r="N14589" s="4"/>
      <c r="O14589" s="11"/>
      <c r="P14589" s="4"/>
      <c r="Q14589" s="11"/>
      <c r="R14589" s="4"/>
      <c r="S14589" s="11"/>
      <c r="T14589" s="4"/>
      <c r="U14589" s="11"/>
      <c r="V14589" s="4"/>
      <c r="W14589" s="11"/>
      <c r="X14589" s="4"/>
      <c r="Y14589" s="11"/>
      <c r="Z14589" s="4"/>
      <c r="AA14589" s="1" t="s">
        <v>16</v>
      </c>
      <c r="AC14589" s="23" t="s">
        <v>37888</v>
      </c>
      <c r="AD14589" s="23" t="s">
        <v>40440</v>
      </c>
      <c r="AE14589" t="s">
        <v>35409</v>
      </c>
    </row>
    <row r="14590" spans="1:31" ht="15" customHeight="1">
      <c r="A14590" s="1">
        <v>14589</v>
      </c>
      <c r="B14590" s="1" t="s">
        <v>54</v>
      </c>
      <c r="C14590" s="1" t="s">
        <v>18760</v>
      </c>
      <c r="D14590" s="9" t="s">
        <v>781</v>
      </c>
      <c r="E14590" s="9" t="s">
        <v>139</v>
      </c>
      <c r="F14590" s="9" t="s">
        <v>20969</v>
      </c>
      <c r="G14590" s="17">
        <v>91941606</v>
      </c>
      <c r="H14590" s="9" t="s">
        <v>8</v>
      </c>
      <c r="I14590" s="1" t="s">
        <v>62</v>
      </c>
      <c r="J14590" s="4" t="s">
        <v>47303</v>
      </c>
      <c r="K14590" s="3" t="s">
        <v>42</v>
      </c>
      <c r="L14590" s="4" t="s">
        <v>47303</v>
      </c>
      <c r="M14590" s="11"/>
      <c r="N14590" s="4"/>
      <c r="O14590" s="11"/>
      <c r="P14590" s="4"/>
      <c r="Q14590" s="11"/>
      <c r="R14590" s="4"/>
      <c r="S14590" s="11"/>
      <c r="T14590" s="4"/>
      <c r="U14590" s="11"/>
      <c r="V14590" s="4"/>
      <c r="W14590" s="11"/>
      <c r="X14590" s="4"/>
      <c r="Y14590" s="11"/>
      <c r="Z14590" s="4"/>
      <c r="AA14590" s="1" t="s">
        <v>16</v>
      </c>
      <c r="AC14590" s="23" t="s">
        <v>37888</v>
      </c>
      <c r="AD14590" s="23" t="s">
        <v>40440</v>
      </c>
      <c r="AE14590" t="s">
        <v>35399</v>
      </c>
    </row>
    <row r="14591" spans="1:31" ht="15" customHeight="1">
      <c r="A14591" s="1">
        <v>14590</v>
      </c>
      <c r="B14591" s="1" t="s">
        <v>54</v>
      </c>
      <c r="C14591" s="1" t="s">
        <v>18762</v>
      </c>
      <c r="D14591" s="9" t="s">
        <v>2040</v>
      </c>
      <c r="E14591" s="9" t="s">
        <v>1306</v>
      </c>
      <c r="F14591" s="9" t="s">
        <v>29995</v>
      </c>
      <c r="G14591" s="17">
        <v>914466646664</v>
      </c>
      <c r="H14591" s="9" t="s">
        <v>20</v>
      </c>
      <c r="I14591" s="1" t="s">
        <v>9</v>
      </c>
      <c r="J14591" s="4" t="s">
        <v>47303</v>
      </c>
      <c r="K14591" s="11" t="s">
        <v>14137</v>
      </c>
      <c r="L14591" s="4" t="s">
        <v>47303</v>
      </c>
      <c r="M14591" s="11"/>
      <c r="N14591" s="4"/>
      <c r="O14591" s="11"/>
      <c r="P14591" s="4"/>
      <c r="Q14591" s="11"/>
      <c r="R14591" s="4"/>
      <c r="S14591" s="11"/>
      <c r="T14591" s="4"/>
      <c r="U14591" s="11"/>
      <c r="V14591" s="4"/>
      <c r="W14591" s="11"/>
      <c r="X14591" s="4"/>
      <c r="Y14591" s="11"/>
      <c r="Z14591" s="4"/>
      <c r="AA14591" s="1" t="s">
        <v>16</v>
      </c>
      <c r="AC14591" s="23" t="s">
        <v>37888</v>
      </c>
      <c r="AD14591" s="23" t="s">
        <v>40440</v>
      </c>
      <c r="AE14591" t="s">
        <v>35399</v>
      </c>
    </row>
    <row r="14592" spans="1:31" ht="15" customHeight="1">
      <c r="A14592" s="1">
        <v>14591</v>
      </c>
      <c r="B14592" s="1" t="s">
        <v>54</v>
      </c>
      <c r="C14592" s="1" t="s">
        <v>18764</v>
      </c>
      <c r="D14592" s="9" t="s">
        <v>286</v>
      </c>
      <c r="E14592" s="9" t="s">
        <v>32</v>
      </c>
      <c r="F14592" s="9" t="s">
        <v>29996</v>
      </c>
      <c r="G14592" s="17">
        <v>91994490041</v>
      </c>
      <c r="H14592" s="9" t="s">
        <v>132</v>
      </c>
      <c r="I14592" s="1" t="s">
        <v>62</v>
      </c>
      <c r="J14592" s="4" t="s">
        <v>47303</v>
      </c>
      <c r="K14592" s="3" t="s">
        <v>42</v>
      </c>
      <c r="L14592" s="4" t="s">
        <v>47303</v>
      </c>
      <c r="M14592" s="11"/>
      <c r="N14592" s="4"/>
      <c r="O14592" s="11"/>
      <c r="P14592" s="4"/>
      <c r="Q14592" s="11"/>
      <c r="R14592" s="4"/>
      <c r="S14592" s="11"/>
      <c r="T14592" s="4"/>
      <c r="U14592" s="11"/>
      <c r="V14592" s="4"/>
      <c r="W14592" s="11"/>
      <c r="X14592" s="4"/>
      <c r="Y14592" s="11"/>
      <c r="Z14592" s="4"/>
      <c r="AA14592" s="1" t="s">
        <v>11</v>
      </c>
      <c r="AC14592" s="23" t="s">
        <v>37888</v>
      </c>
      <c r="AD14592" s="23" t="s">
        <v>40440</v>
      </c>
      <c r="AE14592" t="s">
        <v>35410</v>
      </c>
    </row>
    <row r="14593" spans="1:31" ht="15" customHeight="1">
      <c r="A14593" s="1">
        <v>14592</v>
      </c>
      <c r="B14593" s="1" t="s">
        <v>54</v>
      </c>
      <c r="C14593" s="1" t="s">
        <v>18766</v>
      </c>
      <c r="D14593" s="9" t="s">
        <v>1836</v>
      </c>
      <c r="E14593" s="9" t="s">
        <v>90</v>
      </c>
      <c r="F14593" s="9" t="s">
        <v>29997</v>
      </c>
      <c r="G14593" s="17">
        <v>9194404991</v>
      </c>
      <c r="H14593" s="9" t="s">
        <v>8</v>
      </c>
      <c r="I14593" s="1" t="s">
        <v>41</v>
      </c>
      <c r="J14593" s="4" t="s">
        <v>47303</v>
      </c>
      <c r="K14593" s="3" t="s">
        <v>17</v>
      </c>
      <c r="L14593" s="4" t="s">
        <v>47303</v>
      </c>
      <c r="M14593" s="4" t="s">
        <v>42</v>
      </c>
      <c r="N14593" s="3" t="str">
        <f>J14593</f>
        <v>[50 lacs - 75 lacs]</v>
      </c>
      <c r="O14593" s="4" t="s">
        <v>47348</v>
      </c>
      <c r="P14593" s="3" t="s">
        <v>47303</v>
      </c>
      <c r="Q14593" s="11"/>
      <c r="R14593" s="4"/>
      <c r="S14593" s="11"/>
      <c r="T14593" s="4"/>
      <c r="U14593" s="11"/>
      <c r="V14593" s="4"/>
      <c r="W14593" s="11"/>
      <c r="X14593" s="4"/>
      <c r="Y14593" s="11"/>
      <c r="Z14593" s="4"/>
      <c r="AA14593" s="1" t="s">
        <v>16</v>
      </c>
      <c r="AC14593" s="23" t="s">
        <v>37888</v>
      </c>
      <c r="AD14593" s="23" t="s">
        <v>40440</v>
      </c>
      <c r="AE14593" t="s">
        <v>35410</v>
      </c>
    </row>
    <row r="14594" spans="1:31" ht="15" customHeight="1">
      <c r="A14594" s="1">
        <v>14593</v>
      </c>
      <c r="B14594" s="1" t="s">
        <v>54</v>
      </c>
      <c r="C14594" s="1" t="s">
        <v>18769</v>
      </c>
      <c r="D14594" s="9" t="s">
        <v>636</v>
      </c>
      <c r="E14594" s="9" t="s">
        <v>3428</v>
      </c>
      <c r="F14594" s="9" t="s">
        <v>29999</v>
      </c>
      <c r="G14594" s="17">
        <v>919099641666</v>
      </c>
      <c r="H14594" s="9" t="s">
        <v>20</v>
      </c>
      <c r="I14594" s="1" t="s">
        <v>41</v>
      </c>
      <c r="J14594" s="4" t="s">
        <v>47303</v>
      </c>
      <c r="K14594" s="3" t="s">
        <v>42</v>
      </c>
      <c r="L14594" s="4" t="s">
        <v>47303</v>
      </c>
      <c r="M14594" s="11"/>
      <c r="N14594" s="4"/>
      <c r="O14594" s="11"/>
      <c r="P14594" s="4"/>
      <c r="Q14594" s="11"/>
      <c r="R14594" s="4"/>
      <c r="S14594" s="11"/>
      <c r="T14594" s="4"/>
      <c r="U14594" s="11"/>
      <c r="V14594" s="4"/>
      <c r="W14594" s="11"/>
      <c r="X14594" s="4"/>
      <c r="Y14594" s="11"/>
      <c r="Z14594" s="4"/>
      <c r="AA14594" s="1" t="s">
        <v>16</v>
      </c>
      <c r="AC14594" s="23" t="s">
        <v>37888</v>
      </c>
      <c r="AD14594" s="23" t="s">
        <v>40440</v>
      </c>
      <c r="AE14594" t="s">
        <v>35410</v>
      </c>
    </row>
    <row r="14595" spans="1:31" ht="15" customHeight="1">
      <c r="A14595" s="1">
        <v>14594</v>
      </c>
      <c r="B14595" s="1" t="s">
        <v>54</v>
      </c>
      <c r="C14595" s="1" t="s">
        <v>18770</v>
      </c>
      <c r="D14595" s="9" t="s">
        <v>18404</v>
      </c>
      <c r="E14595" s="9" t="s">
        <v>40</v>
      </c>
      <c r="F14595" s="9" t="s">
        <v>30000</v>
      </c>
      <c r="G14595" s="17">
        <v>919444644000</v>
      </c>
      <c r="H14595" s="9" t="s">
        <v>20</v>
      </c>
      <c r="I14595" s="1" t="s">
        <v>41</v>
      </c>
      <c r="J14595" s="4" t="s">
        <v>47303</v>
      </c>
      <c r="K14595" s="3" t="s">
        <v>42</v>
      </c>
      <c r="L14595" s="4" t="s">
        <v>47303</v>
      </c>
      <c r="M14595" s="11"/>
      <c r="N14595" s="4"/>
      <c r="O14595" s="11"/>
      <c r="P14595" s="4"/>
      <c r="Q14595" s="11"/>
      <c r="R14595" s="4"/>
      <c r="S14595" s="11"/>
      <c r="T14595" s="4"/>
      <c r="U14595" s="11"/>
      <c r="V14595" s="4"/>
      <c r="W14595" s="11"/>
      <c r="X14595" s="4"/>
      <c r="Y14595" s="11"/>
      <c r="Z14595" s="4"/>
      <c r="AA14595" s="1" t="s">
        <v>16</v>
      </c>
      <c r="AC14595" s="23" t="s">
        <v>37888</v>
      </c>
      <c r="AD14595" s="23" t="s">
        <v>40440</v>
      </c>
      <c r="AE14595" t="s">
        <v>35394</v>
      </c>
    </row>
    <row r="14596" spans="1:31" ht="15" customHeight="1">
      <c r="A14596" s="1">
        <v>14595</v>
      </c>
      <c r="B14596" s="1" t="s">
        <v>54</v>
      </c>
      <c r="C14596" s="1" t="s">
        <v>18774</v>
      </c>
      <c r="D14596" s="9" t="s">
        <v>2714</v>
      </c>
      <c r="E14596" s="9" t="s">
        <v>7572</v>
      </c>
      <c r="F14596" s="9" t="s">
        <v>18406</v>
      </c>
      <c r="G14596" s="17" t="s">
        <v>7573</v>
      </c>
      <c r="H14596" s="9" t="s">
        <v>132</v>
      </c>
      <c r="I14596" s="1" t="s">
        <v>9</v>
      </c>
      <c r="J14596" s="4" t="s">
        <v>47303</v>
      </c>
      <c r="K14596" s="3" t="s">
        <v>17</v>
      </c>
      <c r="L14596" s="4" t="s">
        <v>47303</v>
      </c>
      <c r="M14596" s="11"/>
      <c r="N14596" s="4"/>
      <c r="O14596" s="11"/>
      <c r="P14596" s="4"/>
      <c r="Q14596" s="11"/>
      <c r="R14596" s="4"/>
      <c r="S14596" s="11"/>
      <c r="T14596" s="4"/>
      <c r="U14596" s="11"/>
      <c r="V14596" s="4"/>
      <c r="W14596" s="11"/>
      <c r="X14596" s="4"/>
      <c r="Y14596" s="11"/>
      <c r="Z14596" s="4"/>
      <c r="AA14596" s="1" t="s">
        <v>11</v>
      </c>
      <c r="AC14596" s="23" t="s">
        <v>37888</v>
      </c>
      <c r="AD14596" s="23" t="s">
        <v>40440</v>
      </c>
      <c r="AE14596" t="s">
        <v>35399</v>
      </c>
    </row>
    <row r="14597" spans="1:31" ht="15" customHeight="1">
      <c r="A14597" s="1">
        <v>14596</v>
      </c>
      <c r="B14597" s="1" t="s">
        <v>54</v>
      </c>
      <c r="C14597" s="1" t="s">
        <v>18777</v>
      </c>
      <c r="D14597" s="9" t="s">
        <v>18407</v>
      </c>
      <c r="E14597" s="9" t="s">
        <v>351</v>
      </c>
      <c r="F14597" s="9" t="s">
        <v>30004</v>
      </c>
      <c r="G14597" s="17">
        <v>9194616969</v>
      </c>
      <c r="H14597" s="9" t="s">
        <v>8</v>
      </c>
      <c r="I14597" s="1" t="s">
        <v>41</v>
      </c>
      <c r="J14597" s="4" t="s">
        <v>47303</v>
      </c>
      <c r="K14597" s="3" t="s">
        <v>17</v>
      </c>
      <c r="L14597" s="4" t="s">
        <v>47303</v>
      </c>
      <c r="M14597" s="11"/>
      <c r="N14597" s="4"/>
      <c r="O14597" s="11"/>
      <c r="P14597" s="4"/>
      <c r="Q14597" s="11"/>
      <c r="R14597" s="4"/>
      <c r="S14597" s="11"/>
      <c r="T14597" s="4"/>
      <c r="U14597" s="11"/>
      <c r="V14597" s="4"/>
      <c r="W14597" s="11"/>
      <c r="X14597" s="4"/>
      <c r="Y14597" s="11"/>
      <c r="Z14597" s="4"/>
      <c r="AA14597" s="1" t="s">
        <v>16</v>
      </c>
      <c r="AC14597" s="23" t="s">
        <v>37888</v>
      </c>
      <c r="AD14597" s="23" t="s">
        <v>40440</v>
      </c>
      <c r="AE14597" t="s">
        <v>35399</v>
      </c>
    </row>
    <row r="14598" spans="1:31" ht="15" customHeight="1">
      <c r="A14598" s="1">
        <v>14597</v>
      </c>
      <c r="B14598" s="1" t="s">
        <v>54</v>
      </c>
      <c r="C14598" s="1" t="s">
        <v>18779</v>
      </c>
      <c r="D14598" s="9" t="s">
        <v>18409</v>
      </c>
      <c r="E14598" s="9" t="s">
        <v>1909</v>
      </c>
      <c r="F14598" s="9" t="s">
        <v>30006</v>
      </c>
      <c r="G14598" s="17">
        <v>91914666669</v>
      </c>
      <c r="H14598" s="9" t="s">
        <v>20</v>
      </c>
      <c r="I14598" s="1" t="s">
        <v>62</v>
      </c>
      <c r="J14598" s="4" t="s">
        <v>47303</v>
      </c>
      <c r="K14598" s="3" t="s">
        <v>42</v>
      </c>
      <c r="L14598" s="4" t="s">
        <v>47303</v>
      </c>
      <c r="M14598" s="4" t="s">
        <v>14136</v>
      </c>
      <c r="N14598" s="3" t="str">
        <f>J14598</f>
        <v>[50 lacs - 75 lacs]</v>
      </c>
      <c r="O14598" s="4" t="s">
        <v>14137</v>
      </c>
      <c r="P14598" s="3" t="s">
        <v>47303</v>
      </c>
      <c r="Q14598" s="4" t="s">
        <v>13</v>
      </c>
      <c r="R14598" s="3" t="s">
        <v>47303</v>
      </c>
      <c r="S14598" s="11"/>
      <c r="T14598" s="4"/>
      <c r="U14598" s="11"/>
      <c r="V14598" s="4"/>
      <c r="W14598" s="11"/>
      <c r="X14598" s="4"/>
      <c r="Y14598" s="11"/>
      <c r="Z14598" s="4"/>
      <c r="AA14598" s="1" t="s">
        <v>16</v>
      </c>
      <c r="AC14598" s="23" t="s">
        <v>37888</v>
      </c>
      <c r="AD14598" s="23" t="s">
        <v>40440</v>
      </c>
      <c r="AE14598" t="s">
        <v>35409</v>
      </c>
    </row>
    <row r="14599" spans="1:31" ht="15" customHeight="1">
      <c r="A14599" s="1">
        <v>14598</v>
      </c>
      <c r="B14599" s="1" t="s">
        <v>54</v>
      </c>
      <c r="C14599" s="1" t="s">
        <v>18780</v>
      </c>
      <c r="D14599" s="9" t="s">
        <v>6680</v>
      </c>
      <c r="E14599" s="9" t="s">
        <v>139</v>
      </c>
      <c r="F14599" s="9" t="s">
        <v>25551</v>
      </c>
      <c r="G14599" s="17">
        <v>91449406109</v>
      </c>
      <c r="H14599" s="9" t="s">
        <v>15</v>
      </c>
      <c r="I14599" s="1" t="s">
        <v>41</v>
      </c>
      <c r="J14599" s="4" t="s">
        <v>47303</v>
      </c>
      <c r="K14599" s="3" t="s">
        <v>42</v>
      </c>
      <c r="L14599" s="4" t="s">
        <v>47303</v>
      </c>
      <c r="M14599" s="11"/>
      <c r="N14599" s="4"/>
      <c r="O14599" s="11"/>
      <c r="P14599" s="4"/>
      <c r="Q14599" s="11"/>
      <c r="R14599" s="4"/>
      <c r="S14599" s="11"/>
      <c r="T14599" s="4"/>
      <c r="U14599" s="11"/>
      <c r="V14599" s="4"/>
      <c r="W14599" s="11"/>
      <c r="X14599" s="4"/>
      <c r="Y14599" s="11"/>
      <c r="Z14599" s="4"/>
      <c r="AA14599" s="1" t="s">
        <v>16</v>
      </c>
      <c r="AC14599" s="23" t="s">
        <v>37888</v>
      </c>
      <c r="AD14599" s="23" t="s">
        <v>40440</v>
      </c>
      <c r="AE14599" t="s">
        <v>35410</v>
      </c>
    </row>
    <row r="14600" spans="1:31" ht="15" customHeight="1">
      <c r="A14600" s="1">
        <v>14599</v>
      </c>
      <c r="B14600" s="1" t="s">
        <v>54</v>
      </c>
      <c r="C14600" s="1" t="s">
        <v>18782</v>
      </c>
      <c r="D14600" s="9" t="s">
        <v>200</v>
      </c>
      <c r="E14600" s="9" t="s">
        <v>881</v>
      </c>
      <c r="F14600" s="9" t="s">
        <v>18410</v>
      </c>
      <c r="G14600" s="17">
        <v>9194460069</v>
      </c>
      <c r="H14600" s="9" t="s">
        <v>20</v>
      </c>
      <c r="I14600" s="1" t="s">
        <v>62</v>
      </c>
      <c r="J14600" s="4" t="s">
        <v>47303</v>
      </c>
      <c r="K14600" s="3" t="s">
        <v>17</v>
      </c>
      <c r="L14600" s="4" t="s">
        <v>47303</v>
      </c>
      <c r="M14600" s="4" t="s">
        <v>42</v>
      </c>
      <c r="N14600" s="3" t="str">
        <f t="shared" ref="N14600:N14601" si="606">J14600</f>
        <v>[50 lacs - 75 lacs]</v>
      </c>
      <c r="O14600" s="11"/>
      <c r="P14600" s="4"/>
      <c r="Q14600" s="11"/>
      <c r="R14600" s="4"/>
      <c r="S14600" s="11"/>
      <c r="T14600" s="4"/>
      <c r="U14600" s="11"/>
      <c r="V14600" s="4"/>
      <c r="W14600" s="11"/>
      <c r="X14600" s="4"/>
      <c r="Y14600" s="11"/>
      <c r="Z14600" s="4"/>
      <c r="AA14600" s="1" t="s">
        <v>16</v>
      </c>
      <c r="AC14600" s="23" t="s">
        <v>37888</v>
      </c>
      <c r="AD14600" s="23" t="s">
        <v>40440</v>
      </c>
      <c r="AE14600" t="s">
        <v>35399</v>
      </c>
    </row>
    <row r="14601" spans="1:31" ht="15" customHeight="1">
      <c r="A14601" s="1">
        <v>14600</v>
      </c>
      <c r="B14601" s="1" t="s">
        <v>54</v>
      </c>
      <c r="C14601" s="1" t="s">
        <v>18784</v>
      </c>
      <c r="D14601" s="9" t="s">
        <v>4300</v>
      </c>
      <c r="E14601" s="9" t="s">
        <v>152</v>
      </c>
      <c r="F14601" s="9" t="s">
        <v>30009</v>
      </c>
      <c r="G14601" s="17">
        <v>919099911444</v>
      </c>
      <c r="H14601" s="9" t="s">
        <v>20</v>
      </c>
      <c r="I14601" s="1" t="s">
        <v>9</v>
      </c>
      <c r="J14601" s="4" t="s">
        <v>47303</v>
      </c>
      <c r="K14601" s="3" t="s">
        <v>42</v>
      </c>
      <c r="L14601" s="4" t="s">
        <v>47303</v>
      </c>
      <c r="M14601" s="4" t="s">
        <v>14136</v>
      </c>
      <c r="N14601" s="3" t="str">
        <f t="shared" si="606"/>
        <v>[50 lacs - 75 lacs]</v>
      </c>
      <c r="O14601" s="11"/>
      <c r="P14601" s="4"/>
      <c r="Q14601" s="11"/>
      <c r="R14601" s="4"/>
      <c r="S14601" s="11"/>
      <c r="T14601" s="4"/>
      <c r="U14601" s="11"/>
      <c r="V14601" s="4"/>
      <c r="W14601" s="11"/>
      <c r="X14601" s="4"/>
      <c r="Y14601" s="11"/>
      <c r="Z14601" s="4"/>
      <c r="AA14601" s="1" t="s">
        <v>16</v>
      </c>
      <c r="AC14601" s="23" t="s">
        <v>37888</v>
      </c>
      <c r="AD14601" s="23" t="s">
        <v>40440</v>
      </c>
      <c r="AE14601" t="s">
        <v>35409</v>
      </c>
    </row>
    <row r="14602" spans="1:31" ht="15" customHeight="1">
      <c r="A14602" s="1">
        <v>14601</v>
      </c>
      <c r="B14602" s="1" t="s">
        <v>54</v>
      </c>
      <c r="C14602" s="1" t="s">
        <v>18792</v>
      </c>
      <c r="D14602" s="9" t="s">
        <v>280</v>
      </c>
      <c r="E14602" s="9" t="s">
        <v>3050</v>
      </c>
      <c r="F14602" s="9" t="s">
        <v>18412</v>
      </c>
      <c r="G14602" s="17">
        <v>914401164109</v>
      </c>
      <c r="H14602" s="9" t="s">
        <v>15</v>
      </c>
      <c r="I14602" s="1" t="s">
        <v>41</v>
      </c>
      <c r="J14602" s="4" t="s">
        <v>47303</v>
      </c>
      <c r="K14602" s="11" t="s">
        <v>13</v>
      </c>
      <c r="L14602" s="4" t="s">
        <v>47303</v>
      </c>
      <c r="M14602" s="11"/>
      <c r="N14602" s="4"/>
      <c r="O14602" s="11"/>
      <c r="P14602" s="4"/>
      <c r="Q14602" s="11"/>
      <c r="R14602" s="4"/>
      <c r="S14602" s="11"/>
      <c r="T14602" s="4"/>
      <c r="U14602" s="11"/>
      <c r="V14602" s="4"/>
      <c r="W14602" s="11"/>
      <c r="X14602" s="4"/>
      <c r="Y14602" s="11"/>
      <c r="Z14602" s="4"/>
      <c r="AA14602" s="1" t="s">
        <v>16</v>
      </c>
      <c r="AC14602" s="23" t="s">
        <v>37888</v>
      </c>
      <c r="AD14602" s="23" t="s">
        <v>40440</v>
      </c>
      <c r="AE14602" t="s">
        <v>35409</v>
      </c>
    </row>
    <row r="14603" spans="1:31" ht="15" customHeight="1">
      <c r="A14603" s="1">
        <v>14602</v>
      </c>
      <c r="B14603" s="1" t="s">
        <v>54</v>
      </c>
      <c r="C14603" s="1" t="s">
        <v>18794</v>
      </c>
      <c r="D14603" s="9" t="s">
        <v>18413</v>
      </c>
      <c r="E14603" s="9" t="s">
        <v>8117</v>
      </c>
      <c r="F14603" s="9" t="s">
        <v>30016</v>
      </c>
      <c r="G14603" s="17">
        <v>91994466440</v>
      </c>
      <c r="H14603" s="9" t="s">
        <v>20</v>
      </c>
      <c r="I14603" s="1" t="s">
        <v>62</v>
      </c>
      <c r="J14603" s="4" t="s">
        <v>47303</v>
      </c>
      <c r="K14603" s="3" t="s">
        <v>17</v>
      </c>
      <c r="L14603" s="4" t="s">
        <v>47303</v>
      </c>
      <c r="M14603" s="4" t="s">
        <v>42</v>
      </c>
      <c r="N14603" s="3" t="str">
        <f>J14603</f>
        <v>[50 lacs - 75 lacs]</v>
      </c>
      <c r="O14603" s="11"/>
      <c r="P14603" s="4"/>
      <c r="Q14603" s="11"/>
      <c r="R14603" s="4"/>
      <c r="S14603" s="11"/>
      <c r="T14603" s="4"/>
      <c r="U14603" s="11"/>
      <c r="V14603" s="4"/>
      <c r="W14603" s="11"/>
      <c r="X14603" s="4"/>
      <c r="Y14603" s="11"/>
      <c r="Z14603" s="4"/>
      <c r="AA14603" s="1" t="s">
        <v>16</v>
      </c>
      <c r="AC14603" s="23" t="s">
        <v>37888</v>
      </c>
      <c r="AD14603" s="23" t="s">
        <v>40440</v>
      </c>
      <c r="AE14603" t="s">
        <v>35410</v>
      </c>
    </row>
    <row r="14604" spans="1:31" ht="15" customHeight="1">
      <c r="A14604" s="1">
        <v>14603</v>
      </c>
      <c r="B14604" s="1" t="s">
        <v>54</v>
      </c>
      <c r="C14604" s="1" t="s">
        <v>18796</v>
      </c>
      <c r="D14604" s="9" t="s">
        <v>223</v>
      </c>
      <c r="E14604" s="9" t="s">
        <v>680</v>
      </c>
      <c r="F14604" s="9" t="s">
        <v>18414</v>
      </c>
      <c r="G14604" s="17">
        <v>91909966469</v>
      </c>
      <c r="H14604" s="9" t="s">
        <v>20</v>
      </c>
      <c r="I14604" s="1" t="s">
        <v>9</v>
      </c>
      <c r="J14604" s="4" t="s">
        <v>47303</v>
      </c>
      <c r="K14604" s="3" t="s">
        <v>42</v>
      </c>
      <c r="L14604" s="4" t="s">
        <v>47303</v>
      </c>
      <c r="M14604" s="11"/>
      <c r="N14604" s="4"/>
      <c r="O14604" s="11"/>
      <c r="P14604" s="4"/>
      <c r="Q14604" s="11"/>
      <c r="R14604" s="4"/>
      <c r="S14604" s="11"/>
      <c r="T14604" s="4"/>
      <c r="U14604" s="11"/>
      <c r="V14604" s="4"/>
      <c r="W14604" s="11"/>
      <c r="X14604" s="4"/>
      <c r="Y14604" s="11"/>
      <c r="Z14604" s="4"/>
      <c r="AA14604" s="1" t="s">
        <v>16</v>
      </c>
      <c r="AC14604" s="23" t="s">
        <v>37888</v>
      </c>
      <c r="AD14604" s="23" t="s">
        <v>40440</v>
      </c>
      <c r="AE14604" t="s">
        <v>35394</v>
      </c>
    </row>
    <row r="14605" spans="1:31" ht="15" customHeight="1">
      <c r="A14605" s="1">
        <v>14604</v>
      </c>
      <c r="B14605" s="1" t="s">
        <v>54</v>
      </c>
      <c r="C14605" s="1" t="s">
        <v>18797</v>
      </c>
      <c r="D14605" s="9" t="s">
        <v>636</v>
      </c>
      <c r="E14605" s="9" t="s">
        <v>139</v>
      </c>
      <c r="F14605" s="9" t="s">
        <v>30018</v>
      </c>
      <c r="G14605" s="17">
        <v>919694090646</v>
      </c>
      <c r="H14605" s="9" t="s">
        <v>8</v>
      </c>
      <c r="I14605" s="1" t="s">
        <v>62</v>
      </c>
      <c r="J14605" s="4" t="s">
        <v>47303</v>
      </c>
      <c r="K14605" s="3" t="s">
        <v>213</v>
      </c>
      <c r="L14605" s="4" t="s">
        <v>47303</v>
      </c>
      <c r="M14605" s="11"/>
      <c r="N14605" s="4"/>
      <c r="O14605" s="11"/>
      <c r="P14605" s="4"/>
      <c r="Q14605" s="11"/>
      <c r="R14605" s="4"/>
      <c r="S14605" s="11"/>
      <c r="T14605" s="4"/>
      <c r="U14605" s="11"/>
      <c r="V14605" s="4"/>
      <c r="W14605" s="11"/>
      <c r="X14605" s="4"/>
      <c r="Y14605" s="11"/>
      <c r="Z14605" s="4"/>
      <c r="AA14605" s="1" t="s">
        <v>11</v>
      </c>
      <c r="AC14605" s="23" t="s">
        <v>37888</v>
      </c>
      <c r="AD14605" s="23" t="s">
        <v>40440</v>
      </c>
      <c r="AE14605" t="s">
        <v>35410</v>
      </c>
    </row>
    <row r="14606" spans="1:31" ht="15" customHeight="1">
      <c r="A14606" s="1">
        <v>14605</v>
      </c>
      <c r="B14606" s="1" t="s">
        <v>54</v>
      </c>
      <c r="C14606" s="1" t="s">
        <v>18801</v>
      </c>
      <c r="D14606" s="9" t="s">
        <v>36306</v>
      </c>
      <c r="E14606" s="9" t="s">
        <v>139</v>
      </c>
      <c r="F14606" s="9" t="s">
        <v>33155</v>
      </c>
      <c r="G14606" s="17">
        <v>919944041441</v>
      </c>
      <c r="H14606" s="9" t="s">
        <v>8</v>
      </c>
      <c r="I14606" s="1" t="s">
        <v>62</v>
      </c>
      <c r="J14606" s="4" t="s">
        <v>47303</v>
      </c>
      <c r="K14606" s="3" t="s">
        <v>17</v>
      </c>
      <c r="L14606" s="4" t="s">
        <v>47303</v>
      </c>
      <c r="M14606" s="11"/>
      <c r="N14606" s="4"/>
      <c r="O14606" s="11"/>
      <c r="P14606" s="4"/>
      <c r="Q14606" s="11"/>
      <c r="R14606" s="4"/>
      <c r="S14606" s="11"/>
      <c r="T14606" s="4"/>
      <c r="U14606" s="11"/>
      <c r="V14606" s="4"/>
      <c r="W14606" s="11"/>
      <c r="X14606" s="4"/>
      <c r="Y14606" s="11"/>
      <c r="Z14606" s="4"/>
      <c r="AA14606" s="1" t="s">
        <v>16</v>
      </c>
      <c r="AC14606" s="23" t="s">
        <v>37888</v>
      </c>
      <c r="AD14606" s="23" t="s">
        <v>40440</v>
      </c>
      <c r="AE14606" t="s">
        <v>35409</v>
      </c>
    </row>
    <row r="14607" spans="1:31" ht="15" customHeight="1">
      <c r="A14607" s="1">
        <v>14606</v>
      </c>
      <c r="B14607" s="1" t="s">
        <v>54</v>
      </c>
      <c r="C14607" s="1" t="s">
        <v>18803</v>
      </c>
      <c r="D14607" s="9" t="s">
        <v>5281</v>
      </c>
      <c r="E14607" s="9" t="s">
        <v>87</v>
      </c>
      <c r="F14607" s="9" t="s">
        <v>33157</v>
      </c>
      <c r="G14607" s="17">
        <v>91999411144</v>
      </c>
      <c r="H14607" s="9" t="s">
        <v>20</v>
      </c>
      <c r="I14607" s="1" t="s">
        <v>41</v>
      </c>
      <c r="J14607" s="4" t="s">
        <v>47303</v>
      </c>
      <c r="K14607" s="11" t="s">
        <v>14136</v>
      </c>
      <c r="L14607" s="4" t="s">
        <v>47303</v>
      </c>
      <c r="M14607" s="11"/>
      <c r="N14607" s="4"/>
      <c r="O14607" s="11"/>
      <c r="P14607" s="4"/>
      <c r="Q14607" s="11"/>
      <c r="R14607" s="4"/>
      <c r="S14607" s="11"/>
      <c r="T14607" s="4"/>
      <c r="U14607" s="11"/>
      <c r="V14607" s="4"/>
      <c r="W14607" s="11"/>
      <c r="X14607" s="4"/>
      <c r="Y14607" s="11"/>
      <c r="Z14607" s="4"/>
      <c r="AA14607" s="1" t="s">
        <v>11</v>
      </c>
      <c r="AC14607" s="23" t="s">
        <v>37888</v>
      </c>
      <c r="AD14607" s="23" t="s">
        <v>40440</v>
      </c>
      <c r="AE14607" t="s">
        <v>35409</v>
      </c>
    </row>
    <row r="14608" spans="1:31" ht="15" customHeight="1">
      <c r="A14608" s="1">
        <v>14607</v>
      </c>
      <c r="B14608" s="1" t="s">
        <v>54</v>
      </c>
      <c r="C14608" s="1" t="s">
        <v>18807</v>
      </c>
      <c r="D14608" s="9" t="s">
        <v>1079</v>
      </c>
      <c r="E14608" s="9" t="s">
        <v>139</v>
      </c>
      <c r="F14608" s="9" t="s">
        <v>30024</v>
      </c>
      <c r="G14608" s="17">
        <v>919099066694</v>
      </c>
      <c r="H14608" s="9" t="s">
        <v>37</v>
      </c>
      <c r="I14608" s="1" t="s">
        <v>9</v>
      </c>
      <c r="J14608" s="4" t="s">
        <v>47303</v>
      </c>
      <c r="K14608" s="3" t="s">
        <v>17</v>
      </c>
      <c r="L14608" s="4" t="s">
        <v>47303</v>
      </c>
      <c r="M14608" s="4" t="s">
        <v>42</v>
      </c>
      <c r="N14608" s="3" t="str">
        <f>J14608</f>
        <v>[50 lacs - 75 lacs]</v>
      </c>
      <c r="O14608" s="11"/>
      <c r="P14608" s="4"/>
      <c r="Q14608" s="11"/>
      <c r="R14608" s="4"/>
      <c r="S14608" s="11"/>
      <c r="T14608" s="4"/>
      <c r="U14608" s="11"/>
      <c r="V14608" s="4"/>
      <c r="W14608" s="11"/>
      <c r="X14608" s="4"/>
      <c r="Y14608" s="11"/>
      <c r="Z14608" s="4"/>
      <c r="AA14608" s="1" t="s">
        <v>16</v>
      </c>
      <c r="AC14608" s="23" t="s">
        <v>37888</v>
      </c>
      <c r="AD14608" s="23" t="s">
        <v>40440</v>
      </c>
      <c r="AE14608" t="s">
        <v>35409</v>
      </c>
    </row>
    <row r="14609" spans="1:31" ht="15" customHeight="1">
      <c r="A14609" s="1">
        <v>14608</v>
      </c>
      <c r="B14609" s="1" t="s">
        <v>54</v>
      </c>
      <c r="C14609" s="1" t="s">
        <v>18810</v>
      </c>
      <c r="D14609" s="9" t="s">
        <v>36307</v>
      </c>
      <c r="E14609" s="9" t="s">
        <v>37228</v>
      </c>
      <c r="F14609" s="9" t="s">
        <v>33158</v>
      </c>
      <c r="G14609" s="17">
        <v>91944611949</v>
      </c>
      <c r="H14609" s="9" t="s">
        <v>15</v>
      </c>
      <c r="I14609" s="1" t="s">
        <v>41</v>
      </c>
      <c r="J14609" s="4" t="s">
        <v>47303</v>
      </c>
      <c r="K14609" s="3" t="s">
        <v>42</v>
      </c>
      <c r="L14609" s="4" t="s">
        <v>47303</v>
      </c>
      <c r="M14609" s="11"/>
      <c r="N14609" s="4"/>
      <c r="O14609" s="11"/>
      <c r="P14609" s="4"/>
      <c r="Q14609" s="11"/>
      <c r="R14609" s="4"/>
      <c r="S14609" s="11"/>
      <c r="T14609" s="4"/>
      <c r="U14609" s="11"/>
      <c r="V14609" s="4"/>
      <c r="W14609" s="11"/>
      <c r="X14609" s="4"/>
      <c r="Y14609" s="11"/>
      <c r="Z14609" s="4"/>
      <c r="AA14609" s="1" t="s">
        <v>16</v>
      </c>
      <c r="AC14609" s="23" t="s">
        <v>37888</v>
      </c>
      <c r="AD14609" s="23" t="s">
        <v>40440</v>
      </c>
      <c r="AE14609" t="s">
        <v>35410</v>
      </c>
    </row>
    <row r="14610" spans="1:31" ht="15" customHeight="1">
      <c r="A14610" s="1">
        <v>14609</v>
      </c>
      <c r="B14610" s="1" t="s">
        <v>54</v>
      </c>
      <c r="C14610" s="1" t="s">
        <v>18815</v>
      </c>
      <c r="D14610" s="9" t="s">
        <v>2162</v>
      </c>
      <c r="E14610" s="9" t="s">
        <v>40</v>
      </c>
      <c r="F14610" s="9" t="s">
        <v>30029</v>
      </c>
      <c r="G14610" s="17">
        <v>919444414444</v>
      </c>
      <c r="H14610" s="9" t="s">
        <v>20</v>
      </c>
      <c r="I14610" s="1" t="s">
        <v>62</v>
      </c>
      <c r="J14610" s="4" t="s">
        <v>47303</v>
      </c>
      <c r="K14610" s="3" t="s">
        <v>42</v>
      </c>
      <c r="L14610" s="4" t="s">
        <v>47303</v>
      </c>
      <c r="M14610" s="11"/>
      <c r="N14610" s="4"/>
      <c r="O14610" s="11"/>
      <c r="P14610" s="4"/>
      <c r="Q14610" s="11"/>
      <c r="R14610" s="4"/>
      <c r="S14610" s="11"/>
      <c r="T14610" s="4"/>
      <c r="U14610" s="11"/>
      <c r="V14610" s="4"/>
      <c r="W14610" s="11"/>
      <c r="X14610" s="4"/>
      <c r="Y14610" s="11"/>
      <c r="Z14610" s="4"/>
      <c r="AA14610" s="1" t="s">
        <v>16</v>
      </c>
      <c r="AC14610" s="23" t="s">
        <v>37888</v>
      </c>
      <c r="AD14610" s="23" t="s">
        <v>40440</v>
      </c>
      <c r="AE14610" t="s">
        <v>35399</v>
      </c>
    </row>
    <row r="14611" spans="1:31" ht="15" customHeight="1">
      <c r="A14611" s="1">
        <v>14610</v>
      </c>
      <c r="B14611" s="1" t="s">
        <v>54</v>
      </c>
      <c r="C14611" s="1" t="s">
        <v>18817</v>
      </c>
      <c r="D14611" s="9" t="s">
        <v>361</v>
      </c>
      <c r="E14611" s="9" t="s">
        <v>37305</v>
      </c>
      <c r="F14611" s="9" t="s">
        <v>35199</v>
      </c>
      <c r="G14611" s="17">
        <v>919946090446</v>
      </c>
      <c r="H14611" s="9" t="s">
        <v>8</v>
      </c>
      <c r="I14611" s="1" t="s">
        <v>9</v>
      </c>
      <c r="J14611" s="4" t="s">
        <v>47303</v>
      </c>
      <c r="K14611" s="3" t="s">
        <v>42</v>
      </c>
      <c r="L14611" s="4" t="s">
        <v>47303</v>
      </c>
      <c r="M14611" s="11"/>
      <c r="N14611" s="4"/>
      <c r="O14611" s="11"/>
      <c r="P14611" s="4"/>
      <c r="Q14611" s="11"/>
      <c r="R14611" s="4"/>
      <c r="S14611" s="11"/>
      <c r="T14611" s="4"/>
      <c r="U14611" s="11"/>
      <c r="V14611" s="4"/>
      <c r="W14611" s="11"/>
      <c r="X14611" s="4"/>
      <c r="Y14611" s="11"/>
      <c r="Z14611" s="4"/>
      <c r="AA14611" s="1" t="s">
        <v>16</v>
      </c>
      <c r="AC14611" s="23" t="s">
        <v>37888</v>
      </c>
      <c r="AD14611" s="23" t="s">
        <v>40440</v>
      </c>
      <c r="AE14611" t="s">
        <v>35394</v>
      </c>
    </row>
    <row r="14612" spans="1:31" ht="15" customHeight="1">
      <c r="A14612" s="1">
        <v>14611</v>
      </c>
      <c r="B14612" s="1" t="s">
        <v>54</v>
      </c>
      <c r="C14612" s="1" t="s">
        <v>18818</v>
      </c>
      <c r="D14612" s="9" t="s">
        <v>2609</v>
      </c>
      <c r="E14612" s="9" t="s">
        <v>746</v>
      </c>
      <c r="F14612" s="9" t="s">
        <v>30031</v>
      </c>
      <c r="G14612" s="17">
        <v>91999441669</v>
      </c>
      <c r="H14612" s="9" t="s">
        <v>15</v>
      </c>
      <c r="I14612" s="1" t="s">
        <v>9</v>
      </c>
      <c r="J14612" s="4" t="s">
        <v>47303</v>
      </c>
      <c r="K14612" s="3" t="s">
        <v>17</v>
      </c>
      <c r="L14612" s="4" t="s">
        <v>47303</v>
      </c>
      <c r="M14612" s="11"/>
      <c r="N14612" s="4"/>
      <c r="O14612" s="11"/>
      <c r="P14612" s="4"/>
      <c r="Q14612" s="11"/>
      <c r="R14612" s="4"/>
      <c r="S14612" s="11"/>
      <c r="T14612" s="4"/>
      <c r="U14612" s="11"/>
      <c r="V14612" s="4"/>
      <c r="W14612" s="11"/>
      <c r="X14612" s="4"/>
      <c r="Y14612" s="11"/>
      <c r="Z14612" s="4"/>
      <c r="AA14612" s="1" t="s">
        <v>16</v>
      </c>
      <c r="AC14612" s="23" t="s">
        <v>37888</v>
      </c>
      <c r="AD14612" s="23" t="s">
        <v>40440</v>
      </c>
      <c r="AE14612" t="s">
        <v>35410</v>
      </c>
    </row>
    <row r="14613" spans="1:31" ht="15" customHeight="1">
      <c r="A14613" s="1">
        <v>14612</v>
      </c>
      <c r="B14613" s="1" t="s">
        <v>54</v>
      </c>
      <c r="C14613" s="1" t="s">
        <v>18820</v>
      </c>
      <c r="D14613" s="9" t="s">
        <v>2135</v>
      </c>
      <c r="E14613" s="9" t="s">
        <v>494</v>
      </c>
      <c r="F14613" s="9" t="s">
        <v>30033</v>
      </c>
      <c r="G14613" s="17">
        <v>914400441444</v>
      </c>
      <c r="H14613" s="9" t="s">
        <v>8</v>
      </c>
      <c r="I14613" s="1" t="s">
        <v>62</v>
      </c>
      <c r="J14613" s="4" t="s">
        <v>47303</v>
      </c>
      <c r="K14613" s="3" t="s">
        <v>42</v>
      </c>
      <c r="L14613" s="4" t="s">
        <v>47303</v>
      </c>
      <c r="M14613" s="11"/>
      <c r="N14613" s="4"/>
      <c r="O14613" s="11"/>
      <c r="P14613" s="4"/>
      <c r="Q14613" s="11"/>
      <c r="R14613" s="4"/>
      <c r="S14613" s="11"/>
      <c r="T14613" s="4"/>
      <c r="U14613" s="11"/>
      <c r="V14613" s="4"/>
      <c r="W14613" s="11"/>
      <c r="X14613" s="4"/>
      <c r="Y14613" s="11"/>
      <c r="Z14613" s="4"/>
      <c r="AA14613" s="1" t="s">
        <v>16</v>
      </c>
      <c r="AC14613" s="23" t="s">
        <v>37888</v>
      </c>
      <c r="AD14613" s="23" t="s">
        <v>40440</v>
      </c>
      <c r="AE14613" t="s">
        <v>35394</v>
      </c>
    </row>
    <row r="14614" spans="1:31" ht="15" customHeight="1">
      <c r="A14614" s="1">
        <v>14613</v>
      </c>
      <c r="B14614" s="1" t="s">
        <v>54</v>
      </c>
      <c r="C14614" s="1" t="s">
        <v>18821</v>
      </c>
      <c r="D14614" s="9" t="s">
        <v>2263</v>
      </c>
      <c r="E14614" s="9" t="s">
        <v>328</v>
      </c>
      <c r="F14614" s="9" t="s">
        <v>30034</v>
      </c>
      <c r="G14614" s="17">
        <v>919444604949</v>
      </c>
      <c r="H14614" s="9" t="s">
        <v>8</v>
      </c>
      <c r="I14614" s="1" t="s">
        <v>41</v>
      </c>
      <c r="J14614" s="4" t="s">
        <v>47303</v>
      </c>
      <c r="K14614" s="3" t="s">
        <v>42</v>
      </c>
      <c r="L14614" s="4" t="s">
        <v>47303</v>
      </c>
      <c r="M14614" s="4" t="s">
        <v>13</v>
      </c>
      <c r="N14614" s="3" t="str">
        <f t="shared" ref="N14614:N14617" si="607">J14614</f>
        <v>[50 lacs - 75 lacs]</v>
      </c>
      <c r="O14614" s="11"/>
      <c r="P14614" s="4"/>
      <c r="Q14614" s="11"/>
      <c r="R14614" s="4"/>
      <c r="S14614" s="11"/>
      <c r="T14614" s="4"/>
      <c r="U14614" s="11"/>
      <c r="V14614" s="4"/>
      <c r="W14614" s="11"/>
      <c r="X14614" s="4"/>
      <c r="Y14614" s="11"/>
      <c r="Z14614" s="4"/>
      <c r="AA14614" s="1" t="s">
        <v>16</v>
      </c>
      <c r="AC14614" s="23" t="s">
        <v>37888</v>
      </c>
      <c r="AD14614" s="23" t="s">
        <v>40440</v>
      </c>
      <c r="AE14614" t="s">
        <v>35394</v>
      </c>
    </row>
    <row r="14615" spans="1:31" ht="15" customHeight="1">
      <c r="A14615" s="1">
        <v>14614</v>
      </c>
      <c r="B14615" s="1" t="s">
        <v>54</v>
      </c>
      <c r="C14615" s="1" t="s">
        <v>18823</v>
      </c>
      <c r="D14615" s="9" t="s">
        <v>1096</v>
      </c>
      <c r="E14615" s="9" t="s">
        <v>18422</v>
      </c>
      <c r="F14615" s="9" t="s">
        <v>30035</v>
      </c>
      <c r="G14615" s="17">
        <v>9190016996</v>
      </c>
      <c r="H14615" s="9" t="s">
        <v>8</v>
      </c>
      <c r="I14615" s="1" t="s">
        <v>62</v>
      </c>
      <c r="J14615" s="4" t="s">
        <v>47303</v>
      </c>
      <c r="K14615" s="3" t="s">
        <v>17</v>
      </c>
      <c r="L14615" s="4" t="s">
        <v>47303</v>
      </c>
      <c r="M14615" s="4" t="s">
        <v>42</v>
      </c>
      <c r="N14615" s="3" t="str">
        <f t="shared" si="607"/>
        <v>[50 lacs - 75 lacs]</v>
      </c>
      <c r="O14615" s="11"/>
      <c r="P14615" s="4"/>
      <c r="Q14615" s="11"/>
      <c r="R14615" s="4"/>
      <c r="S14615" s="11"/>
      <c r="T14615" s="4"/>
      <c r="U14615" s="11"/>
      <c r="V14615" s="4"/>
      <c r="W14615" s="11"/>
      <c r="X14615" s="4"/>
      <c r="Y14615" s="11"/>
      <c r="Z14615" s="4"/>
      <c r="AA14615" s="1" t="s">
        <v>16</v>
      </c>
      <c r="AC14615" s="23" t="s">
        <v>37888</v>
      </c>
      <c r="AD14615" s="23" t="s">
        <v>40440</v>
      </c>
      <c r="AE14615" t="s">
        <v>35399</v>
      </c>
    </row>
    <row r="14616" spans="1:31" ht="15" customHeight="1">
      <c r="A14616" s="1">
        <v>14615</v>
      </c>
      <c r="B14616" s="1" t="s">
        <v>54</v>
      </c>
      <c r="C14616" s="1" t="s">
        <v>18827</v>
      </c>
      <c r="D14616" s="9" t="s">
        <v>359</v>
      </c>
      <c r="E14616" s="9" t="s">
        <v>224</v>
      </c>
      <c r="F14616" s="9" t="s">
        <v>35200</v>
      </c>
      <c r="G14616" s="17">
        <v>91969446966</v>
      </c>
      <c r="H14616" s="9" t="s">
        <v>8</v>
      </c>
      <c r="I14616" s="1" t="s">
        <v>62</v>
      </c>
      <c r="J14616" s="4" t="s">
        <v>47303</v>
      </c>
      <c r="K14616" s="3" t="s">
        <v>42</v>
      </c>
      <c r="L14616" s="4" t="s">
        <v>47303</v>
      </c>
      <c r="M14616" s="4" t="s">
        <v>14136</v>
      </c>
      <c r="N14616" s="3" t="str">
        <f t="shared" si="607"/>
        <v>[50 lacs - 75 lacs]</v>
      </c>
      <c r="O14616" s="11"/>
      <c r="P14616" s="4"/>
      <c r="Q14616" s="11"/>
      <c r="R14616" s="4"/>
      <c r="S14616" s="11"/>
      <c r="T14616" s="4"/>
      <c r="U14616" s="11"/>
      <c r="V14616" s="4"/>
      <c r="W14616" s="11"/>
      <c r="X14616" s="4"/>
      <c r="Y14616" s="11"/>
      <c r="Z14616" s="4"/>
      <c r="AA14616" s="1" t="s">
        <v>16</v>
      </c>
      <c r="AC14616" s="23" t="s">
        <v>37888</v>
      </c>
      <c r="AD14616" s="23" t="s">
        <v>40440</v>
      </c>
      <c r="AE14616" t="s">
        <v>35409</v>
      </c>
    </row>
    <row r="14617" spans="1:31" ht="15" customHeight="1">
      <c r="A14617" s="1">
        <v>14616</v>
      </c>
      <c r="B14617" s="1" t="s">
        <v>54</v>
      </c>
      <c r="C14617" s="1" t="s">
        <v>18833</v>
      </c>
      <c r="D14617" s="9" t="s">
        <v>2709</v>
      </c>
      <c r="E14617" s="9" t="s">
        <v>159</v>
      </c>
      <c r="F14617" s="9" t="s">
        <v>30039</v>
      </c>
      <c r="G14617" s="17">
        <v>91069949946</v>
      </c>
      <c r="H14617" s="9" t="s">
        <v>8</v>
      </c>
      <c r="I14617" s="1" t="s">
        <v>41</v>
      </c>
      <c r="J14617" s="4" t="s">
        <v>47303</v>
      </c>
      <c r="K14617" s="3" t="s">
        <v>42</v>
      </c>
      <c r="L14617" s="4" t="s">
        <v>47303</v>
      </c>
      <c r="M14617" s="4" t="s">
        <v>14136</v>
      </c>
      <c r="N14617" s="3" t="str">
        <f t="shared" si="607"/>
        <v>[50 lacs - 75 lacs]</v>
      </c>
      <c r="O14617" s="11"/>
      <c r="P14617" s="4"/>
      <c r="Q14617" s="11"/>
      <c r="R14617" s="4"/>
      <c r="S14617" s="11"/>
      <c r="T14617" s="4"/>
      <c r="U14617" s="11"/>
      <c r="V14617" s="4"/>
      <c r="W14617" s="11"/>
      <c r="X14617" s="4"/>
      <c r="Y14617" s="11"/>
      <c r="Z14617" s="4"/>
      <c r="AA14617" s="1" t="s">
        <v>16</v>
      </c>
      <c r="AC14617" s="23" t="s">
        <v>37888</v>
      </c>
      <c r="AD14617" s="23" t="s">
        <v>40440</v>
      </c>
      <c r="AE14617" t="s">
        <v>35409</v>
      </c>
    </row>
    <row r="14618" spans="1:31" ht="15" customHeight="1">
      <c r="A14618" s="1">
        <v>14617</v>
      </c>
      <c r="B14618" s="1" t="s">
        <v>54</v>
      </c>
      <c r="C14618" s="1" t="s">
        <v>18839</v>
      </c>
      <c r="D14618" s="9" t="s">
        <v>1410</v>
      </c>
      <c r="E14618" s="9" t="s">
        <v>40</v>
      </c>
      <c r="F14618" s="9" t="s">
        <v>30042</v>
      </c>
      <c r="G14618" s="17">
        <v>9144694191</v>
      </c>
      <c r="H14618" s="9" t="s">
        <v>8</v>
      </c>
      <c r="I14618" s="1" t="s">
        <v>9</v>
      </c>
      <c r="J14618" s="4" t="s">
        <v>47303</v>
      </c>
      <c r="K14618" s="3" t="s">
        <v>42</v>
      </c>
      <c r="L14618" s="4" t="s">
        <v>47303</v>
      </c>
      <c r="M14618" s="11"/>
      <c r="N14618" s="4"/>
      <c r="O14618" s="11"/>
      <c r="P14618" s="4"/>
      <c r="Q14618" s="11"/>
      <c r="R14618" s="4"/>
      <c r="S14618" s="11"/>
      <c r="T14618" s="4"/>
      <c r="U14618" s="11"/>
      <c r="V14618" s="4"/>
      <c r="W14618" s="11"/>
      <c r="X14618" s="4"/>
      <c r="Y14618" s="11"/>
      <c r="Z14618" s="4"/>
      <c r="AA14618" s="1" t="s">
        <v>16</v>
      </c>
      <c r="AC14618" s="23" t="s">
        <v>37888</v>
      </c>
      <c r="AD14618" s="23" t="s">
        <v>40440</v>
      </c>
      <c r="AE14618" t="s">
        <v>35409</v>
      </c>
    </row>
    <row r="14619" spans="1:31" ht="15" customHeight="1">
      <c r="A14619" s="1">
        <v>14618</v>
      </c>
      <c r="B14619" s="1" t="s">
        <v>54</v>
      </c>
      <c r="C14619" s="1" t="s">
        <v>18840</v>
      </c>
      <c r="D14619" s="9" t="s">
        <v>2162</v>
      </c>
      <c r="E14619" s="9" t="s">
        <v>13884</v>
      </c>
      <c r="F14619" s="9" t="s">
        <v>30043</v>
      </c>
      <c r="G14619" s="17">
        <v>919446969646</v>
      </c>
      <c r="H14619" s="9" t="s">
        <v>8</v>
      </c>
      <c r="I14619" s="1" t="s">
        <v>9</v>
      </c>
      <c r="J14619" s="4" t="s">
        <v>47303</v>
      </c>
      <c r="K14619" s="3" t="s">
        <v>42</v>
      </c>
      <c r="L14619" s="4" t="s">
        <v>47303</v>
      </c>
      <c r="M14619" s="11"/>
      <c r="N14619" s="4"/>
      <c r="O14619" s="11"/>
      <c r="P14619" s="4"/>
      <c r="Q14619" s="11"/>
      <c r="R14619" s="4"/>
      <c r="S14619" s="11"/>
      <c r="T14619" s="4"/>
      <c r="U14619" s="11"/>
      <c r="V14619" s="4"/>
      <c r="W14619" s="11"/>
      <c r="X14619" s="4"/>
      <c r="Y14619" s="11"/>
      <c r="Z14619" s="4"/>
      <c r="AA14619" s="1" t="s">
        <v>16</v>
      </c>
      <c r="AC14619" s="23" t="s">
        <v>37888</v>
      </c>
      <c r="AD14619" s="23" t="s">
        <v>40440</v>
      </c>
      <c r="AE14619" t="s">
        <v>35410</v>
      </c>
    </row>
    <row r="14620" spans="1:31" ht="15" customHeight="1">
      <c r="A14620" s="1">
        <v>14619</v>
      </c>
      <c r="B14620" s="1" t="s">
        <v>54</v>
      </c>
      <c r="C14620" s="1" t="s">
        <v>18846</v>
      </c>
      <c r="D14620" s="9" t="s">
        <v>286</v>
      </c>
      <c r="E14620" s="9" t="s">
        <v>139</v>
      </c>
      <c r="F14620" s="9" t="s">
        <v>30049</v>
      </c>
      <c r="G14620" s="17">
        <v>91914149019</v>
      </c>
      <c r="H14620" s="9" t="s">
        <v>15</v>
      </c>
      <c r="I14620" s="1" t="s">
        <v>41</v>
      </c>
      <c r="J14620" s="4" t="s">
        <v>47303</v>
      </c>
      <c r="K14620" s="3" t="s">
        <v>42</v>
      </c>
      <c r="L14620" s="4" t="s">
        <v>47303</v>
      </c>
      <c r="M14620" s="11"/>
      <c r="N14620" s="4"/>
      <c r="O14620" s="11"/>
      <c r="P14620" s="4"/>
      <c r="Q14620" s="11"/>
      <c r="R14620" s="4"/>
      <c r="S14620" s="11"/>
      <c r="T14620" s="4"/>
      <c r="U14620" s="11"/>
      <c r="V14620" s="4"/>
      <c r="W14620" s="11"/>
      <c r="X14620" s="4"/>
      <c r="Y14620" s="11"/>
      <c r="Z14620" s="4"/>
      <c r="AA14620" s="1" t="s">
        <v>16</v>
      </c>
      <c r="AC14620" s="23" t="s">
        <v>37888</v>
      </c>
      <c r="AD14620" s="23" t="s">
        <v>40440</v>
      </c>
      <c r="AE14620" t="s">
        <v>35410</v>
      </c>
    </row>
    <row r="14621" spans="1:31" ht="15" customHeight="1">
      <c r="A14621" s="1">
        <v>14620</v>
      </c>
      <c r="B14621" s="1" t="s">
        <v>54</v>
      </c>
      <c r="C14621" s="1" t="s">
        <v>18862</v>
      </c>
      <c r="D14621" s="9" t="s">
        <v>18429</v>
      </c>
      <c r="E14621" s="9" t="s">
        <v>18430</v>
      </c>
      <c r="F14621" s="9" t="s">
        <v>30059</v>
      </c>
      <c r="G14621" s="17">
        <v>9199469449</v>
      </c>
      <c r="H14621" s="9" t="s">
        <v>20</v>
      </c>
      <c r="I14621" s="1" t="s">
        <v>9</v>
      </c>
      <c r="J14621" s="4" t="s">
        <v>47303</v>
      </c>
      <c r="K14621" s="3" t="s">
        <v>17</v>
      </c>
      <c r="L14621" s="4" t="s">
        <v>47303</v>
      </c>
      <c r="M14621" s="4" t="s">
        <v>42</v>
      </c>
      <c r="N14621" s="3" t="str">
        <f>J14621</f>
        <v>[50 lacs - 75 lacs]</v>
      </c>
      <c r="O14621" s="11"/>
      <c r="P14621" s="4"/>
      <c r="Q14621" s="11"/>
      <c r="R14621" s="4"/>
      <c r="S14621" s="11"/>
      <c r="T14621" s="4"/>
      <c r="U14621" s="11"/>
      <c r="V14621" s="4"/>
      <c r="W14621" s="11"/>
      <c r="X14621" s="4"/>
      <c r="Y14621" s="11"/>
      <c r="Z14621" s="4"/>
      <c r="AA14621" s="1" t="s">
        <v>16</v>
      </c>
      <c r="AC14621" s="23" t="s">
        <v>37888</v>
      </c>
      <c r="AD14621" s="23" t="s">
        <v>40440</v>
      </c>
      <c r="AE14621" t="s">
        <v>35410</v>
      </c>
    </row>
    <row r="14622" spans="1:31" ht="15" customHeight="1">
      <c r="A14622" s="1">
        <v>14621</v>
      </c>
      <c r="B14622" s="1" t="s">
        <v>54</v>
      </c>
      <c r="C14622" s="1" t="s">
        <v>18864</v>
      </c>
      <c r="D14622" s="9" t="s">
        <v>2173</v>
      </c>
      <c r="E14622" s="9" t="s">
        <v>139</v>
      </c>
      <c r="F14622" s="9" t="s">
        <v>18431</v>
      </c>
      <c r="G14622" s="17">
        <v>914444099</v>
      </c>
      <c r="H14622" s="9" t="s">
        <v>20</v>
      </c>
      <c r="I14622" s="1" t="s">
        <v>62</v>
      </c>
      <c r="J14622" s="4" t="s">
        <v>47303</v>
      </c>
      <c r="K14622" s="3" t="s">
        <v>42</v>
      </c>
      <c r="L14622" s="4" t="s">
        <v>47303</v>
      </c>
      <c r="M14622" s="11"/>
      <c r="N14622" s="4"/>
      <c r="O14622" s="11"/>
      <c r="P14622" s="4"/>
      <c r="Q14622" s="11"/>
      <c r="R14622" s="4"/>
      <c r="S14622" s="11"/>
      <c r="T14622" s="4"/>
      <c r="U14622" s="11"/>
      <c r="V14622" s="4"/>
      <c r="W14622" s="11"/>
      <c r="X14622" s="4"/>
      <c r="Y14622" s="11"/>
      <c r="Z14622" s="4"/>
      <c r="AA14622" s="1" t="s">
        <v>16</v>
      </c>
      <c r="AC14622" s="23" t="s">
        <v>37888</v>
      </c>
      <c r="AD14622" s="23" t="s">
        <v>40440</v>
      </c>
      <c r="AE14622" t="s">
        <v>35399</v>
      </c>
    </row>
    <row r="14623" spans="1:31" ht="15" customHeight="1">
      <c r="A14623" s="1">
        <v>14622</v>
      </c>
      <c r="B14623" s="1" t="s">
        <v>54</v>
      </c>
      <c r="C14623" s="1" t="s">
        <v>18872</v>
      </c>
      <c r="D14623" s="9" t="s">
        <v>1410</v>
      </c>
      <c r="E14623" s="9" t="s">
        <v>40</v>
      </c>
      <c r="F14623" s="9" t="s">
        <v>25986</v>
      </c>
      <c r="G14623" s="17">
        <v>919446066694</v>
      </c>
      <c r="H14623" s="9" t="s">
        <v>20</v>
      </c>
      <c r="I14623" s="1" t="s">
        <v>9</v>
      </c>
      <c r="J14623" s="4" t="s">
        <v>47303</v>
      </c>
      <c r="K14623" s="3" t="s">
        <v>17</v>
      </c>
      <c r="L14623" s="4" t="s">
        <v>47303</v>
      </c>
      <c r="M14623" s="4" t="s">
        <v>42</v>
      </c>
      <c r="N14623" s="3" t="str">
        <f t="shared" ref="N14623:N14624" si="608">J14623</f>
        <v>[50 lacs - 75 lacs]</v>
      </c>
      <c r="O14623" s="11"/>
      <c r="P14623" s="4"/>
      <c r="Q14623" s="11"/>
      <c r="R14623" s="4"/>
      <c r="S14623" s="11"/>
      <c r="T14623" s="4"/>
      <c r="U14623" s="11"/>
      <c r="V14623" s="4"/>
      <c r="W14623" s="11"/>
      <c r="X14623" s="4"/>
      <c r="Y14623" s="11"/>
      <c r="Z14623" s="4"/>
      <c r="AA14623" s="1" t="s">
        <v>16</v>
      </c>
      <c r="AC14623" s="23" t="s">
        <v>37888</v>
      </c>
      <c r="AD14623" s="23" t="s">
        <v>40440</v>
      </c>
      <c r="AE14623" t="s">
        <v>35410</v>
      </c>
    </row>
    <row r="14624" spans="1:31" ht="15" customHeight="1">
      <c r="A14624" s="1">
        <v>14623</v>
      </c>
      <c r="B14624" s="1" t="s">
        <v>54</v>
      </c>
      <c r="C14624" s="1" t="s">
        <v>18875</v>
      </c>
      <c r="D14624" s="9" t="s">
        <v>557</v>
      </c>
      <c r="E14624" s="9" t="s">
        <v>447</v>
      </c>
      <c r="F14624" s="9" t="s">
        <v>30066</v>
      </c>
      <c r="G14624" s="17">
        <v>914494404040</v>
      </c>
      <c r="H14624" s="9" t="s">
        <v>15</v>
      </c>
      <c r="I14624" s="1" t="s">
        <v>62</v>
      </c>
      <c r="J14624" s="4" t="s">
        <v>47303</v>
      </c>
      <c r="K14624" s="3" t="s">
        <v>17</v>
      </c>
      <c r="L14624" s="4" t="s">
        <v>47303</v>
      </c>
      <c r="M14624" s="4" t="s">
        <v>42</v>
      </c>
      <c r="N14624" s="3" t="str">
        <f t="shared" si="608"/>
        <v>[50 lacs - 75 lacs]</v>
      </c>
      <c r="O14624" s="11"/>
      <c r="P14624" s="4"/>
      <c r="Q14624" s="11"/>
      <c r="R14624" s="4"/>
      <c r="S14624" s="11"/>
      <c r="T14624" s="4"/>
      <c r="U14624" s="11"/>
      <c r="V14624" s="4"/>
      <c r="W14624" s="11"/>
      <c r="X14624" s="4"/>
      <c r="Y14624" s="11"/>
      <c r="Z14624" s="4"/>
      <c r="AA14624" s="1" t="s">
        <v>16</v>
      </c>
      <c r="AC14624" s="23" t="s">
        <v>37888</v>
      </c>
      <c r="AD14624" s="23" t="s">
        <v>40440</v>
      </c>
      <c r="AE14624" t="s">
        <v>35409</v>
      </c>
    </row>
    <row r="14625" spans="1:31" ht="15" customHeight="1">
      <c r="A14625" s="1">
        <v>14624</v>
      </c>
      <c r="B14625" s="1" t="s">
        <v>54</v>
      </c>
      <c r="C14625" s="1" t="s">
        <v>18876</v>
      </c>
      <c r="D14625" s="9" t="s">
        <v>1410</v>
      </c>
      <c r="E14625" s="9" t="s">
        <v>19</v>
      </c>
      <c r="F14625" s="9" t="s">
        <v>30067</v>
      </c>
      <c r="G14625" s="17">
        <v>919919040416</v>
      </c>
      <c r="H14625" s="9" t="s">
        <v>8</v>
      </c>
      <c r="I14625" s="1" t="s">
        <v>41</v>
      </c>
      <c r="J14625" s="4" t="s">
        <v>47303</v>
      </c>
      <c r="K14625" s="3" t="s">
        <v>42</v>
      </c>
      <c r="L14625" s="4" t="s">
        <v>47303</v>
      </c>
      <c r="M14625" s="11"/>
      <c r="N14625" s="4"/>
      <c r="O14625" s="11"/>
      <c r="P14625" s="4"/>
      <c r="Q14625" s="11"/>
      <c r="R14625" s="4"/>
      <c r="S14625" s="11"/>
      <c r="T14625" s="4"/>
      <c r="U14625" s="11"/>
      <c r="V14625" s="4"/>
      <c r="W14625" s="11"/>
      <c r="X14625" s="4"/>
      <c r="Y14625" s="11"/>
      <c r="Z14625" s="4"/>
      <c r="AA14625" s="1" t="s">
        <v>16</v>
      </c>
      <c r="AC14625" s="23" t="s">
        <v>37888</v>
      </c>
      <c r="AD14625" s="23" t="s">
        <v>40440</v>
      </c>
      <c r="AE14625" t="s">
        <v>35410</v>
      </c>
    </row>
    <row r="14626" spans="1:31" ht="15" customHeight="1">
      <c r="A14626" s="1">
        <v>14625</v>
      </c>
      <c r="B14626" s="1" t="s">
        <v>54</v>
      </c>
      <c r="C14626" s="1" t="s">
        <v>18879</v>
      </c>
      <c r="D14626" s="9" t="s">
        <v>1209</v>
      </c>
      <c r="E14626" s="9" t="s">
        <v>774</v>
      </c>
      <c r="F14626" s="9" t="s">
        <v>33165</v>
      </c>
      <c r="G14626" s="17">
        <v>9196969999</v>
      </c>
      <c r="H14626" s="9" t="s">
        <v>8</v>
      </c>
      <c r="I14626" s="1" t="s">
        <v>41</v>
      </c>
      <c r="J14626" s="4" t="s">
        <v>47303</v>
      </c>
      <c r="K14626" s="3" t="s">
        <v>42</v>
      </c>
      <c r="L14626" s="4" t="s">
        <v>47303</v>
      </c>
      <c r="M14626" s="11"/>
      <c r="N14626" s="4"/>
      <c r="O14626" s="11"/>
      <c r="P14626" s="4"/>
      <c r="Q14626" s="11"/>
      <c r="R14626" s="4"/>
      <c r="S14626" s="11"/>
      <c r="T14626" s="4"/>
      <c r="U14626" s="11"/>
      <c r="V14626" s="4"/>
      <c r="W14626" s="11"/>
      <c r="X14626" s="4"/>
      <c r="Y14626" s="11"/>
      <c r="Z14626" s="4"/>
      <c r="AA14626" s="1" t="s">
        <v>16</v>
      </c>
      <c r="AC14626" s="23" t="s">
        <v>37888</v>
      </c>
      <c r="AD14626" s="23" t="s">
        <v>40440</v>
      </c>
      <c r="AE14626" t="s">
        <v>35394</v>
      </c>
    </row>
    <row r="14627" spans="1:31" ht="15" customHeight="1">
      <c r="A14627" s="1">
        <v>14626</v>
      </c>
      <c r="B14627" s="1" t="s">
        <v>54</v>
      </c>
      <c r="C14627" s="1" t="s">
        <v>18881</v>
      </c>
      <c r="D14627" s="9" t="s">
        <v>1807</v>
      </c>
      <c r="E14627" s="9" t="s">
        <v>1040</v>
      </c>
      <c r="F14627" s="9" t="s">
        <v>30071</v>
      </c>
      <c r="G14627" s="17">
        <v>9191494469</v>
      </c>
      <c r="H14627" s="9" t="s">
        <v>15</v>
      </c>
      <c r="I14627" s="1" t="s">
        <v>62</v>
      </c>
      <c r="J14627" s="4" t="s">
        <v>47303</v>
      </c>
      <c r="K14627" s="3" t="s">
        <v>42</v>
      </c>
      <c r="L14627" s="4" t="s">
        <v>47303</v>
      </c>
      <c r="M14627" s="11"/>
      <c r="N14627" s="4"/>
      <c r="O14627" s="11"/>
      <c r="P14627" s="4"/>
      <c r="Q14627" s="11"/>
      <c r="R14627" s="4"/>
      <c r="S14627" s="11"/>
      <c r="T14627" s="4"/>
      <c r="U14627" s="11"/>
      <c r="V14627" s="4"/>
      <c r="W14627" s="11"/>
      <c r="X14627" s="4"/>
      <c r="Y14627" s="11"/>
      <c r="Z14627" s="4"/>
      <c r="AA14627" s="1" t="s">
        <v>16</v>
      </c>
      <c r="AC14627" s="23" t="s">
        <v>37888</v>
      </c>
      <c r="AD14627" s="23" t="s">
        <v>40440</v>
      </c>
      <c r="AE14627" t="s">
        <v>35394</v>
      </c>
    </row>
    <row r="14628" spans="1:31" ht="15" customHeight="1">
      <c r="A14628" s="1">
        <v>14627</v>
      </c>
      <c r="B14628" s="1" t="s">
        <v>54</v>
      </c>
      <c r="C14628" s="1" t="s">
        <v>18882</v>
      </c>
      <c r="D14628" s="9" t="s">
        <v>502</v>
      </c>
      <c r="E14628" s="9" t="s">
        <v>18433</v>
      </c>
      <c r="F14628" s="9" t="s">
        <v>30072</v>
      </c>
      <c r="G14628" s="17">
        <v>91999946</v>
      </c>
      <c r="H14628" s="9" t="s">
        <v>8</v>
      </c>
      <c r="I14628" s="1" t="s">
        <v>62</v>
      </c>
      <c r="J14628" s="4" t="s">
        <v>47303</v>
      </c>
      <c r="K14628" s="3" t="s">
        <v>42</v>
      </c>
      <c r="L14628" s="4" t="s">
        <v>47303</v>
      </c>
      <c r="M14628" s="11"/>
      <c r="N14628" s="4"/>
      <c r="O14628" s="11"/>
      <c r="P14628" s="4"/>
      <c r="Q14628" s="11"/>
      <c r="R14628" s="4"/>
      <c r="S14628" s="11"/>
      <c r="T14628" s="4"/>
      <c r="U14628" s="11"/>
      <c r="V14628" s="4"/>
      <c r="W14628" s="11"/>
      <c r="X14628" s="4"/>
      <c r="Y14628" s="11"/>
      <c r="Z14628" s="4"/>
      <c r="AA14628" s="1" t="s">
        <v>11</v>
      </c>
      <c r="AC14628" s="23" t="s">
        <v>37888</v>
      </c>
      <c r="AD14628" s="23" t="s">
        <v>40440</v>
      </c>
      <c r="AE14628" t="s">
        <v>35409</v>
      </c>
    </row>
    <row r="14629" spans="1:31" ht="15" customHeight="1">
      <c r="A14629" s="1">
        <v>14628</v>
      </c>
      <c r="B14629" s="1" t="s">
        <v>54</v>
      </c>
      <c r="C14629" s="1" t="s">
        <v>18890</v>
      </c>
      <c r="D14629" s="9" t="s">
        <v>526</v>
      </c>
      <c r="E14629" s="9" t="s">
        <v>788</v>
      </c>
      <c r="F14629" s="9" t="s">
        <v>18438</v>
      </c>
      <c r="G14629" s="17">
        <v>9160004496</v>
      </c>
      <c r="H14629" s="9" t="s">
        <v>20</v>
      </c>
      <c r="I14629" s="1" t="s">
        <v>41</v>
      </c>
      <c r="J14629" s="4" t="s">
        <v>47303</v>
      </c>
      <c r="K14629" s="3" t="s">
        <v>42</v>
      </c>
      <c r="L14629" s="4" t="s">
        <v>47303</v>
      </c>
      <c r="M14629" s="11"/>
      <c r="N14629" s="4"/>
      <c r="O14629" s="11"/>
      <c r="P14629" s="4"/>
      <c r="Q14629" s="11"/>
      <c r="R14629" s="4"/>
      <c r="S14629" s="11"/>
      <c r="T14629" s="4"/>
      <c r="U14629" s="11"/>
      <c r="V14629" s="4"/>
      <c r="W14629" s="11"/>
      <c r="X14629" s="4"/>
      <c r="Y14629" s="11"/>
      <c r="Z14629" s="4"/>
      <c r="AA14629" s="1" t="s">
        <v>16</v>
      </c>
      <c r="AC14629" s="23" t="s">
        <v>37888</v>
      </c>
      <c r="AD14629" s="23" t="s">
        <v>40440</v>
      </c>
      <c r="AE14629" t="s">
        <v>35409</v>
      </c>
    </row>
    <row r="14630" spans="1:31" ht="15" customHeight="1">
      <c r="A14630" s="1">
        <v>14629</v>
      </c>
      <c r="B14630" s="1" t="s">
        <v>54</v>
      </c>
      <c r="C14630" s="1" t="s">
        <v>18897</v>
      </c>
      <c r="D14630" s="9" t="s">
        <v>1248</v>
      </c>
      <c r="E14630" s="9" t="s">
        <v>90</v>
      </c>
      <c r="F14630" s="9" t="s">
        <v>30077</v>
      </c>
      <c r="G14630" s="17">
        <v>919449066</v>
      </c>
      <c r="H14630" s="9" t="s">
        <v>15</v>
      </c>
      <c r="I14630" s="1" t="s">
        <v>62</v>
      </c>
      <c r="J14630" s="4" t="s">
        <v>47303</v>
      </c>
      <c r="K14630" s="3" t="s">
        <v>42</v>
      </c>
      <c r="L14630" s="4" t="s">
        <v>47303</v>
      </c>
      <c r="M14630" s="11"/>
      <c r="N14630" s="4"/>
      <c r="O14630" s="11"/>
      <c r="P14630" s="4"/>
      <c r="Q14630" s="11"/>
      <c r="R14630" s="4"/>
      <c r="S14630" s="11"/>
      <c r="T14630" s="4"/>
      <c r="U14630" s="11"/>
      <c r="V14630" s="4"/>
      <c r="W14630" s="11"/>
      <c r="X14630" s="4"/>
      <c r="Y14630" s="11"/>
      <c r="Z14630" s="4"/>
      <c r="AA14630" s="1" t="s">
        <v>16</v>
      </c>
      <c r="AC14630" s="23" t="s">
        <v>37889</v>
      </c>
      <c r="AD14630" s="23" t="s">
        <v>40440</v>
      </c>
      <c r="AE14630" t="s">
        <v>35409</v>
      </c>
    </row>
    <row r="14631" spans="1:31" ht="15" customHeight="1">
      <c r="A14631" s="1">
        <v>14630</v>
      </c>
      <c r="B14631" s="1" t="s">
        <v>54</v>
      </c>
      <c r="C14631" s="1" t="s">
        <v>18905</v>
      </c>
      <c r="D14631" s="9" t="s">
        <v>52</v>
      </c>
      <c r="E14631" s="9" t="s">
        <v>139</v>
      </c>
      <c r="F14631" s="9" t="s">
        <v>30083</v>
      </c>
      <c r="G14631" s="17">
        <v>9194699161</v>
      </c>
      <c r="H14631" s="9" t="s">
        <v>20</v>
      </c>
      <c r="I14631" s="1" t="s">
        <v>9</v>
      </c>
      <c r="J14631" s="4" t="s">
        <v>47303</v>
      </c>
      <c r="K14631" s="3" t="s">
        <v>17</v>
      </c>
      <c r="L14631" s="4" t="s">
        <v>47303</v>
      </c>
      <c r="M14631" s="11"/>
      <c r="N14631" s="4"/>
      <c r="O14631" s="11"/>
      <c r="P14631" s="4"/>
      <c r="Q14631" s="11"/>
      <c r="R14631" s="4"/>
      <c r="S14631" s="11"/>
      <c r="T14631" s="4"/>
      <c r="U14631" s="11"/>
      <c r="V14631" s="4"/>
      <c r="W14631" s="11"/>
      <c r="X14631" s="4"/>
      <c r="Y14631" s="11"/>
      <c r="Z14631" s="4"/>
      <c r="AA14631" s="1" t="s">
        <v>11</v>
      </c>
      <c r="AC14631" s="23" t="s">
        <v>37889</v>
      </c>
      <c r="AD14631" s="23" t="s">
        <v>40440</v>
      </c>
      <c r="AE14631" t="s">
        <v>35410</v>
      </c>
    </row>
    <row r="14632" spans="1:31" ht="15" customHeight="1">
      <c r="A14632" s="1">
        <v>14631</v>
      </c>
      <c r="B14632" s="1" t="s">
        <v>54</v>
      </c>
      <c r="C14632" s="1" t="s">
        <v>18911</v>
      </c>
      <c r="D14632" s="9" t="s">
        <v>382</v>
      </c>
      <c r="E14632" s="9" t="s">
        <v>217</v>
      </c>
      <c r="F14632" s="9" t="s">
        <v>33171</v>
      </c>
      <c r="G14632" s="17">
        <v>91990966</v>
      </c>
      <c r="H14632" s="9" t="s">
        <v>8</v>
      </c>
      <c r="I14632" s="1" t="s">
        <v>62</v>
      </c>
      <c r="J14632" s="4" t="s">
        <v>47303</v>
      </c>
      <c r="K14632" s="3" t="s">
        <v>17</v>
      </c>
      <c r="L14632" s="4" t="s">
        <v>47303</v>
      </c>
      <c r="M14632" s="4" t="s">
        <v>42</v>
      </c>
      <c r="N14632" s="3" t="str">
        <f>J14632</f>
        <v>[50 lacs - 75 lacs]</v>
      </c>
      <c r="O14632" s="11"/>
      <c r="P14632" s="4"/>
      <c r="Q14632" s="11"/>
      <c r="R14632" s="4"/>
      <c r="S14632" s="11"/>
      <c r="T14632" s="4"/>
      <c r="U14632" s="11"/>
      <c r="V14632" s="4"/>
      <c r="W14632" s="11"/>
      <c r="X14632" s="4"/>
      <c r="Y14632" s="11"/>
      <c r="Z14632" s="4"/>
      <c r="AA14632" s="1" t="s">
        <v>16</v>
      </c>
      <c r="AC14632" s="23" t="s">
        <v>37889</v>
      </c>
      <c r="AD14632" s="23" t="s">
        <v>40440</v>
      </c>
      <c r="AE14632" t="s">
        <v>35394</v>
      </c>
    </row>
    <row r="14633" spans="1:31" ht="15" customHeight="1">
      <c r="A14633" s="1">
        <v>14632</v>
      </c>
      <c r="B14633" s="1" t="s">
        <v>54</v>
      </c>
      <c r="C14633" s="1" t="s">
        <v>18913</v>
      </c>
      <c r="D14633" s="9" t="s">
        <v>6821</v>
      </c>
      <c r="E14633" s="9" t="s">
        <v>6822</v>
      </c>
      <c r="F14633" s="9" t="s">
        <v>30086</v>
      </c>
      <c r="G14633" s="17">
        <v>919446466910</v>
      </c>
      <c r="H14633" s="9" t="s">
        <v>15</v>
      </c>
      <c r="I14633" s="1" t="s">
        <v>41</v>
      </c>
      <c r="J14633" s="4" t="s">
        <v>47303</v>
      </c>
      <c r="K14633" s="3" t="s">
        <v>42</v>
      </c>
      <c r="L14633" s="4" t="s">
        <v>47303</v>
      </c>
      <c r="M14633" s="11"/>
      <c r="N14633" s="4"/>
      <c r="O14633" s="11"/>
      <c r="P14633" s="4"/>
      <c r="Q14633" s="11"/>
      <c r="R14633" s="4"/>
      <c r="S14633" s="11"/>
      <c r="T14633" s="4"/>
      <c r="U14633" s="11"/>
      <c r="V14633" s="4"/>
      <c r="W14633" s="11"/>
      <c r="X14633" s="4"/>
      <c r="Y14633" s="11"/>
      <c r="Z14633" s="4"/>
      <c r="AA14633" s="1" t="s">
        <v>16</v>
      </c>
      <c r="AC14633" s="23" t="s">
        <v>37889</v>
      </c>
      <c r="AD14633" s="23" t="s">
        <v>40440</v>
      </c>
      <c r="AE14633" t="s">
        <v>35409</v>
      </c>
    </row>
    <row r="14634" spans="1:31" ht="15" customHeight="1">
      <c r="A14634" s="1">
        <v>14633</v>
      </c>
      <c r="B14634" s="1" t="s">
        <v>54</v>
      </c>
      <c r="C14634" s="1" t="s">
        <v>18915</v>
      </c>
      <c r="D14634" s="9" t="s">
        <v>2600</v>
      </c>
      <c r="E14634" s="9" t="s">
        <v>1219</v>
      </c>
      <c r="F14634" s="9" t="s">
        <v>30088</v>
      </c>
      <c r="G14634" s="17">
        <v>919944044406</v>
      </c>
      <c r="H14634" s="9" t="s">
        <v>20</v>
      </c>
      <c r="I14634" s="1" t="s">
        <v>62</v>
      </c>
      <c r="J14634" s="4" t="s">
        <v>47303</v>
      </c>
      <c r="K14634" s="3" t="s">
        <v>17</v>
      </c>
      <c r="L14634" s="4" t="s">
        <v>47303</v>
      </c>
      <c r="M14634" s="4" t="s">
        <v>42</v>
      </c>
      <c r="N14634" s="3" t="str">
        <f t="shared" ref="N14634:N14635" si="609">J14634</f>
        <v>[50 lacs - 75 lacs]</v>
      </c>
      <c r="O14634" s="4" t="s">
        <v>14137</v>
      </c>
      <c r="P14634" s="3" t="s">
        <v>47303</v>
      </c>
      <c r="Q14634" s="11"/>
      <c r="R14634" s="4"/>
      <c r="S14634" s="11"/>
      <c r="T14634" s="4"/>
      <c r="U14634" s="11"/>
      <c r="V14634" s="4"/>
      <c r="W14634" s="11"/>
      <c r="X14634" s="4"/>
      <c r="Y14634" s="11"/>
      <c r="Z14634" s="4"/>
      <c r="AA14634" s="1" t="s">
        <v>16</v>
      </c>
      <c r="AC14634" s="23" t="s">
        <v>37889</v>
      </c>
      <c r="AD14634" s="23" t="s">
        <v>40440</v>
      </c>
      <c r="AE14634" t="s">
        <v>35394</v>
      </c>
    </row>
    <row r="14635" spans="1:31" ht="15" customHeight="1">
      <c r="A14635" s="1">
        <v>14634</v>
      </c>
      <c r="B14635" s="1" t="s">
        <v>54</v>
      </c>
      <c r="C14635" s="1" t="s">
        <v>18918</v>
      </c>
      <c r="D14635" s="9" t="s">
        <v>10391</v>
      </c>
      <c r="E14635" s="9" t="s">
        <v>217</v>
      </c>
      <c r="F14635" s="9" t="s">
        <v>32222</v>
      </c>
      <c r="G14635" s="17">
        <v>919610941066</v>
      </c>
      <c r="H14635" s="9" t="s">
        <v>20</v>
      </c>
      <c r="I14635" s="1" t="s">
        <v>62</v>
      </c>
      <c r="J14635" s="4" t="s">
        <v>47303</v>
      </c>
      <c r="K14635" s="3" t="s">
        <v>17</v>
      </c>
      <c r="L14635" s="4" t="s">
        <v>47303</v>
      </c>
      <c r="M14635" s="4" t="s">
        <v>42</v>
      </c>
      <c r="N14635" s="3" t="str">
        <f t="shared" si="609"/>
        <v>[50 lacs - 75 lacs]</v>
      </c>
      <c r="O14635" s="11"/>
      <c r="P14635" s="4"/>
      <c r="Q14635" s="11"/>
      <c r="R14635" s="4"/>
      <c r="S14635" s="11"/>
      <c r="T14635" s="4"/>
      <c r="U14635" s="11"/>
      <c r="V14635" s="4"/>
      <c r="W14635" s="11"/>
      <c r="X14635" s="4"/>
      <c r="Y14635" s="11"/>
      <c r="Z14635" s="4"/>
      <c r="AA14635" s="1" t="s">
        <v>16</v>
      </c>
      <c r="AC14635" s="23" t="s">
        <v>37889</v>
      </c>
      <c r="AD14635" s="23" t="s">
        <v>40440</v>
      </c>
      <c r="AE14635" t="s">
        <v>35399</v>
      </c>
    </row>
    <row r="14636" spans="1:31" ht="15" customHeight="1">
      <c r="A14636" s="1">
        <v>14635</v>
      </c>
      <c r="B14636" s="1" t="s">
        <v>54</v>
      </c>
      <c r="C14636" s="1" t="s">
        <v>18920</v>
      </c>
      <c r="D14636" s="9" t="s">
        <v>44</v>
      </c>
      <c r="E14636" s="9" t="s">
        <v>2302</v>
      </c>
      <c r="F14636" s="9" t="s">
        <v>30091</v>
      </c>
      <c r="G14636" s="17">
        <v>91949009</v>
      </c>
      <c r="H14636" s="9" t="s">
        <v>15</v>
      </c>
      <c r="I14636" s="1" t="s">
        <v>41</v>
      </c>
      <c r="J14636" s="4" t="s">
        <v>47303</v>
      </c>
      <c r="K14636" s="3" t="s">
        <v>17</v>
      </c>
      <c r="L14636" s="4" t="s">
        <v>47303</v>
      </c>
      <c r="M14636" s="11"/>
      <c r="N14636" s="4"/>
      <c r="O14636" s="11"/>
      <c r="P14636" s="4"/>
      <c r="Q14636" s="11"/>
      <c r="R14636" s="4"/>
      <c r="S14636" s="11"/>
      <c r="T14636" s="4"/>
      <c r="U14636" s="11"/>
      <c r="V14636" s="4"/>
      <c r="W14636" s="11"/>
      <c r="X14636" s="4"/>
      <c r="Y14636" s="11"/>
      <c r="Z14636" s="4"/>
      <c r="AA14636" s="1" t="s">
        <v>16</v>
      </c>
      <c r="AC14636" s="23" t="s">
        <v>37889</v>
      </c>
      <c r="AD14636" s="23" t="s">
        <v>40440</v>
      </c>
      <c r="AE14636" t="s">
        <v>35410</v>
      </c>
    </row>
    <row r="14637" spans="1:31" ht="15" customHeight="1">
      <c r="A14637" s="1">
        <v>14636</v>
      </c>
      <c r="B14637" s="1" t="s">
        <v>54</v>
      </c>
      <c r="C14637" s="1" t="s">
        <v>18921</v>
      </c>
      <c r="D14637" s="9" t="s">
        <v>36403</v>
      </c>
      <c r="E14637" s="9" t="s">
        <v>18444</v>
      </c>
      <c r="F14637" s="9" t="s">
        <v>18445</v>
      </c>
      <c r="G14637" s="17">
        <v>91440194644</v>
      </c>
      <c r="H14637" s="9" t="s">
        <v>8</v>
      </c>
      <c r="I14637" s="1" t="s">
        <v>41</v>
      </c>
      <c r="J14637" s="4" t="s">
        <v>47303</v>
      </c>
      <c r="K14637" s="3" t="s">
        <v>42</v>
      </c>
      <c r="L14637" s="4" t="s">
        <v>47303</v>
      </c>
      <c r="M14637" s="11"/>
      <c r="N14637" s="4"/>
      <c r="O14637" s="11"/>
      <c r="P14637" s="4"/>
      <c r="Q14637" s="11"/>
      <c r="R14637" s="4"/>
      <c r="S14637" s="11"/>
      <c r="T14637" s="4"/>
      <c r="U14637" s="11"/>
      <c r="V14637" s="4"/>
      <c r="W14637" s="11"/>
      <c r="X14637" s="4"/>
      <c r="Y14637" s="11"/>
      <c r="Z14637" s="4"/>
      <c r="AA14637" s="1" t="s">
        <v>16</v>
      </c>
      <c r="AC14637" s="23" t="s">
        <v>37889</v>
      </c>
      <c r="AD14637" s="23" t="s">
        <v>40440</v>
      </c>
      <c r="AE14637" t="s">
        <v>35410</v>
      </c>
    </row>
    <row r="14638" spans="1:31" ht="15" customHeight="1">
      <c r="A14638" s="1">
        <v>14637</v>
      </c>
      <c r="B14638" s="1" t="s">
        <v>54</v>
      </c>
      <c r="C14638" s="1" t="s">
        <v>18922</v>
      </c>
      <c r="D14638" s="9" t="s">
        <v>36308</v>
      </c>
      <c r="E14638" s="9" t="s">
        <v>1019</v>
      </c>
      <c r="F14638" s="9" t="s">
        <v>35207</v>
      </c>
      <c r="G14638" s="17">
        <v>91961044064</v>
      </c>
      <c r="H14638" s="9" t="s">
        <v>20</v>
      </c>
      <c r="I14638" s="1" t="s">
        <v>62</v>
      </c>
      <c r="J14638" s="4" t="s">
        <v>47303</v>
      </c>
      <c r="K14638" s="3" t="s">
        <v>42</v>
      </c>
      <c r="L14638" s="4" t="s">
        <v>47303</v>
      </c>
      <c r="M14638" s="11"/>
      <c r="N14638" s="4"/>
      <c r="O14638" s="11"/>
      <c r="P14638" s="4"/>
      <c r="Q14638" s="11"/>
      <c r="R14638" s="4"/>
      <c r="S14638" s="11"/>
      <c r="T14638" s="4"/>
      <c r="U14638" s="11"/>
      <c r="V14638" s="4"/>
      <c r="W14638" s="11"/>
      <c r="X14638" s="4"/>
      <c r="Y14638" s="11"/>
      <c r="Z14638" s="4"/>
      <c r="AA14638" s="1" t="s">
        <v>16</v>
      </c>
      <c r="AC14638" s="23" t="s">
        <v>37889</v>
      </c>
      <c r="AD14638" s="23" t="s">
        <v>40440</v>
      </c>
      <c r="AE14638" t="s">
        <v>35394</v>
      </c>
    </row>
    <row r="14639" spans="1:31" ht="15" customHeight="1">
      <c r="A14639" s="1">
        <v>14638</v>
      </c>
      <c r="B14639" s="1" t="s">
        <v>54</v>
      </c>
      <c r="C14639" s="1" t="s">
        <v>18924</v>
      </c>
      <c r="D14639" s="9" t="s">
        <v>463</v>
      </c>
      <c r="E14639" s="9" t="s">
        <v>5056</v>
      </c>
      <c r="F14639" s="9" t="s">
        <v>30092</v>
      </c>
      <c r="G14639" s="17">
        <v>9104699464</v>
      </c>
      <c r="H14639" s="9" t="s">
        <v>20</v>
      </c>
      <c r="I14639" s="1" t="s">
        <v>41</v>
      </c>
      <c r="J14639" s="4" t="s">
        <v>47303</v>
      </c>
      <c r="K14639" s="3" t="s">
        <v>42</v>
      </c>
      <c r="L14639" s="4" t="s">
        <v>47303</v>
      </c>
      <c r="M14639" s="11"/>
      <c r="N14639" s="4"/>
      <c r="O14639" s="11"/>
      <c r="P14639" s="4"/>
      <c r="Q14639" s="11"/>
      <c r="R14639" s="4"/>
      <c r="S14639" s="11"/>
      <c r="T14639" s="4"/>
      <c r="U14639" s="11"/>
      <c r="V14639" s="4"/>
      <c r="W14639" s="11"/>
      <c r="X14639" s="4"/>
      <c r="Y14639" s="11"/>
      <c r="Z14639" s="4"/>
      <c r="AA14639" s="1" t="s">
        <v>11</v>
      </c>
      <c r="AC14639" s="23" t="s">
        <v>37889</v>
      </c>
      <c r="AD14639" s="23" t="s">
        <v>40440</v>
      </c>
      <c r="AE14639" t="s">
        <v>35399</v>
      </c>
    </row>
    <row r="14640" spans="1:31" ht="15" customHeight="1">
      <c r="A14640" s="1">
        <v>14639</v>
      </c>
      <c r="B14640" s="1" t="s">
        <v>54</v>
      </c>
      <c r="C14640" s="1" t="s">
        <v>18928</v>
      </c>
      <c r="D14640" s="9" t="s">
        <v>7312</v>
      </c>
      <c r="E14640" s="9" t="s">
        <v>3124</v>
      </c>
      <c r="F14640" s="9" t="s">
        <v>30094</v>
      </c>
      <c r="G14640" s="17">
        <v>91944644409</v>
      </c>
      <c r="H14640" s="9" t="s">
        <v>20</v>
      </c>
      <c r="I14640" s="1" t="s">
        <v>9</v>
      </c>
      <c r="J14640" s="4" t="s">
        <v>47303</v>
      </c>
      <c r="K14640" s="3" t="s">
        <v>17</v>
      </c>
      <c r="L14640" s="4" t="s">
        <v>47303</v>
      </c>
      <c r="M14640" s="11"/>
      <c r="N14640" s="4"/>
      <c r="O14640" s="11"/>
      <c r="P14640" s="4"/>
      <c r="Q14640" s="11"/>
      <c r="R14640" s="4"/>
      <c r="S14640" s="11"/>
      <c r="T14640" s="4"/>
      <c r="U14640" s="11"/>
      <c r="V14640" s="4"/>
      <c r="W14640" s="11"/>
      <c r="X14640" s="4"/>
      <c r="Y14640" s="11"/>
      <c r="Z14640" s="4"/>
      <c r="AA14640" s="1" t="s">
        <v>16</v>
      </c>
      <c r="AC14640" s="23" t="s">
        <v>37889</v>
      </c>
      <c r="AD14640" s="23" t="s">
        <v>40440</v>
      </c>
      <c r="AE14640" t="s">
        <v>35409</v>
      </c>
    </row>
    <row r="14641" spans="1:31" ht="15" customHeight="1">
      <c r="A14641" s="1">
        <v>14640</v>
      </c>
      <c r="B14641" s="1" t="s">
        <v>54</v>
      </c>
      <c r="C14641" s="1" t="s">
        <v>18937</v>
      </c>
      <c r="D14641" s="9" t="s">
        <v>3174</v>
      </c>
      <c r="E14641" s="9" t="s">
        <v>40</v>
      </c>
      <c r="F14641" s="9" t="s">
        <v>35210</v>
      </c>
      <c r="G14641" s="17">
        <v>919446664496</v>
      </c>
      <c r="H14641" s="9" t="s">
        <v>8</v>
      </c>
      <c r="I14641" s="1" t="s">
        <v>62</v>
      </c>
      <c r="J14641" s="4" t="s">
        <v>47303</v>
      </c>
      <c r="K14641" s="3" t="s">
        <v>17</v>
      </c>
      <c r="L14641" s="4" t="s">
        <v>47303</v>
      </c>
      <c r="M14641" s="11"/>
      <c r="N14641" s="4"/>
      <c r="O14641" s="11"/>
      <c r="P14641" s="4"/>
      <c r="Q14641" s="11"/>
      <c r="R14641" s="4"/>
      <c r="S14641" s="11"/>
      <c r="T14641" s="4"/>
      <c r="U14641" s="11"/>
      <c r="V14641" s="4"/>
      <c r="W14641" s="11"/>
      <c r="X14641" s="4"/>
      <c r="Y14641" s="11"/>
      <c r="Z14641" s="4"/>
      <c r="AA14641" s="1" t="s">
        <v>16</v>
      </c>
      <c r="AC14641" s="23" t="s">
        <v>37889</v>
      </c>
      <c r="AD14641" s="23" t="s">
        <v>40440</v>
      </c>
      <c r="AE14641" t="s">
        <v>35394</v>
      </c>
    </row>
    <row r="14642" spans="1:31" ht="15" customHeight="1">
      <c r="A14642" s="1">
        <v>14641</v>
      </c>
      <c r="B14642" s="1" t="s">
        <v>54</v>
      </c>
      <c r="C14642" s="1" t="s">
        <v>18946</v>
      </c>
      <c r="D14642" s="9" t="s">
        <v>734</v>
      </c>
      <c r="E14642" s="9" t="s">
        <v>2947</v>
      </c>
      <c r="F14642" s="9" t="s">
        <v>30104</v>
      </c>
      <c r="G14642" s="17">
        <v>9190994444</v>
      </c>
      <c r="H14642" s="9" t="s">
        <v>15</v>
      </c>
      <c r="I14642" s="1" t="s">
        <v>41</v>
      </c>
      <c r="J14642" s="4" t="s">
        <v>47303</v>
      </c>
      <c r="K14642" s="3" t="s">
        <v>42</v>
      </c>
      <c r="L14642" s="4" t="s">
        <v>47303</v>
      </c>
      <c r="M14642" s="11"/>
      <c r="N14642" s="4"/>
      <c r="O14642" s="11"/>
      <c r="P14642" s="4"/>
      <c r="Q14642" s="11"/>
      <c r="R14642" s="4"/>
      <c r="S14642" s="11"/>
      <c r="T14642" s="4"/>
      <c r="U14642" s="11"/>
      <c r="V14642" s="4"/>
      <c r="W14642" s="11"/>
      <c r="X14642" s="4"/>
      <c r="Y14642" s="11"/>
      <c r="Z14642" s="4"/>
      <c r="AA14642" s="1" t="s">
        <v>16</v>
      </c>
      <c r="AC14642" s="23" t="s">
        <v>37889</v>
      </c>
      <c r="AD14642" s="23" t="s">
        <v>40440</v>
      </c>
      <c r="AE14642" t="s">
        <v>35410</v>
      </c>
    </row>
    <row r="14643" spans="1:31" ht="15" customHeight="1">
      <c r="A14643" s="1">
        <v>14642</v>
      </c>
      <c r="B14643" s="1" t="s">
        <v>54</v>
      </c>
      <c r="C14643" s="1" t="s">
        <v>18958</v>
      </c>
      <c r="D14643" s="9" t="s">
        <v>223</v>
      </c>
      <c r="E14643" s="9" t="s">
        <v>40</v>
      </c>
      <c r="F14643" s="9" t="s">
        <v>30111</v>
      </c>
      <c r="G14643" s="17">
        <v>91944601914</v>
      </c>
      <c r="H14643" s="9" t="s">
        <v>20</v>
      </c>
      <c r="I14643" s="1" t="s">
        <v>62</v>
      </c>
      <c r="J14643" s="4" t="s">
        <v>47303</v>
      </c>
      <c r="K14643" s="3" t="s">
        <v>42</v>
      </c>
      <c r="L14643" s="4" t="s">
        <v>47303</v>
      </c>
      <c r="M14643" s="4" t="s">
        <v>14136</v>
      </c>
      <c r="N14643" s="3" t="str">
        <f>J14643</f>
        <v>[50 lacs - 75 lacs]</v>
      </c>
      <c r="O14643" s="11"/>
      <c r="P14643" s="4"/>
      <c r="Q14643" s="11"/>
      <c r="R14643" s="4"/>
      <c r="S14643" s="11"/>
      <c r="T14643" s="4"/>
      <c r="U14643" s="11"/>
      <c r="V14643" s="4"/>
      <c r="W14643" s="11"/>
      <c r="X14643" s="4"/>
      <c r="Y14643" s="11"/>
      <c r="Z14643" s="4"/>
      <c r="AA14643" s="1" t="s">
        <v>16</v>
      </c>
      <c r="AC14643" s="23" t="s">
        <v>37889</v>
      </c>
      <c r="AD14643" s="23" t="s">
        <v>40440</v>
      </c>
      <c r="AE14643" t="s">
        <v>35410</v>
      </c>
    </row>
    <row r="14644" spans="1:31" ht="15" customHeight="1">
      <c r="A14644" s="1">
        <v>14643</v>
      </c>
      <c r="B14644" s="1" t="s">
        <v>54</v>
      </c>
      <c r="C14644" s="1" t="s">
        <v>18959</v>
      </c>
      <c r="D14644" s="9" t="s">
        <v>2488</v>
      </c>
      <c r="E14644" s="9" t="s">
        <v>139</v>
      </c>
      <c r="F14644" s="9" t="s">
        <v>18457</v>
      </c>
      <c r="G14644" s="17">
        <v>919444014441</v>
      </c>
      <c r="H14644" s="9" t="s">
        <v>8</v>
      </c>
      <c r="I14644" s="1" t="s">
        <v>62</v>
      </c>
      <c r="J14644" s="4" t="s">
        <v>47303</v>
      </c>
      <c r="K14644" s="3" t="s">
        <v>213</v>
      </c>
      <c r="L14644" s="4" t="s">
        <v>47303</v>
      </c>
      <c r="M14644" s="11"/>
      <c r="N14644" s="4"/>
      <c r="O14644" s="11"/>
      <c r="P14644" s="4"/>
      <c r="Q14644" s="11"/>
      <c r="R14644" s="4"/>
      <c r="S14644" s="11"/>
      <c r="T14644" s="4"/>
      <c r="U14644" s="11"/>
      <c r="V14644" s="4"/>
      <c r="W14644" s="11"/>
      <c r="X14644" s="4"/>
      <c r="Y14644" s="11"/>
      <c r="Z14644" s="4"/>
      <c r="AA14644" s="1" t="s">
        <v>16</v>
      </c>
      <c r="AC14644" s="23" t="s">
        <v>37889</v>
      </c>
      <c r="AD14644" s="23" t="s">
        <v>40440</v>
      </c>
      <c r="AE14644" t="s">
        <v>35409</v>
      </c>
    </row>
    <row r="14645" spans="1:31" ht="15" customHeight="1">
      <c r="A14645" s="1">
        <v>14644</v>
      </c>
      <c r="B14645" s="1" t="s">
        <v>54</v>
      </c>
      <c r="C14645" s="1" t="s">
        <v>18972</v>
      </c>
      <c r="D14645" s="9" t="s">
        <v>2505</v>
      </c>
      <c r="E14645" s="9" t="s">
        <v>8287</v>
      </c>
      <c r="F14645" s="9" t="s">
        <v>26052</v>
      </c>
      <c r="G14645" s="17">
        <v>91914994941</v>
      </c>
      <c r="H14645" s="9" t="s">
        <v>20</v>
      </c>
      <c r="I14645" s="1" t="s">
        <v>9</v>
      </c>
      <c r="J14645" s="4" t="s">
        <v>47303</v>
      </c>
      <c r="K14645" s="3" t="s">
        <v>42</v>
      </c>
      <c r="L14645" s="4" t="s">
        <v>47303</v>
      </c>
      <c r="M14645" s="11"/>
      <c r="N14645" s="4"/>
      <c r="O14645" s="11"/>
      <c r="P14645" s="4"/>
      <c r="Q14645" s="11"/>
      <c r="R14645" s="4"/>
      <c r="S14645" s="11"/>
      <c r="T14645" s="4"/>
      <c r="U14645" s="11"/>
      <c r="V14645" s="4"/>
      <c r="W14645" s="11"/>
      <c r="X14645" s="4"/>
      <c r="Y14645" s="11"/>
      <c r="Z14645" s="4"/>
      <c r="AA14645" s="1" t="s">
        <v>16</v>
      </c>
      <c r="AC14645" s="23" t="s">
        <v>37889</v>
      </c>
      <c r="AD14645" s="23" t="s">
        <v>40440</v>
      </c>
      <c r="AE14645" t="s">
        <v>35399</v>
      </c>
    </row>
    <row r="14646" spans="1:31" ht="15" customHeight="1">
      <c r="A14646" s="1">
        <v>14645</v>
      </c>
      <c r="B14646" s="1" t="s">
        <v>54</v>
      </c>
      <c r="C14646" s="1" t="s">
        <v>18996</v>
      </c>
      <c r="D14646" s="9" t="s">
        <v>12724</v>
      </c>
      <c r="E14646" s="9" t="s">
        <v>9433</v>
      </c>
      <c r="F14646" s="9" t="s">
        <v>18466</v>
      </c>
      <c r="G14646" s="17">
        <v>9194900040</v>
      </c>
      <c r="H14646" s="9" t="s">
        <v>20</v>
      </c>
      <c r="I14646" s="1" t="s">
        <v>62</v>
      </c>
      <c r="J14646" s="4" t="s">
        <v>47303</v>
      </c>
      <c r="K14646" s="3" t="s">
        <v>17</v>
      </c>
      <c r="L14646" s="4" t="s">
        <v>47303</v>
      </c>
      <c r="M14646" s="11"/>
      <c r="N14646" s="4"/>
      <c r="O14646" s="11"/>
      <c r="P14646" s="4"/>
      <c r="Q14646" s="11"/>
      <c r="R14646" s="4"/>
      <c r="S14646" s="11"/>
      <c r="T14646" s="4"/>
      <c r="U14646" s="11"/>
      <c r="V14646" s="4"/>
      <c r="W14646" s="11"/>
      <c r="X14646" s="4"/>
      <c r="Y14646" s="11"/>
      <c r="Z14646" s="4"/>
      <c r="AA14646" s="1" t="s">
        <v>11</v>
      </c>
      <c r="AC14646" s="23" t="s">
        <v>37889</v>
      </c>
      <c r="AD14646" s="23" t="s">
        <v>40440</v>
      </c>
      <c r="AE14646" t="s">
        <v>35409</v>
      </c>
    </row>
    <row r="14647" spans="1:31" ht="15" customHeight="1">
      <c r="A14647" s="1">
        <v>14646</v>
      </c>
      <c r="B14647" s="1" t="s">
        <v>54</v>
      </c>
      <c r="C14647" s="1" t="s">
        <v>19000</v>
      </c>
      <c r="D14647" s="9" t="s">
        <v>18468</v>
      </c>
      <c r="E14647" s="9" t="s">
        <v>19</v>
      </c>
      <c r="F14647" s="9" t="s">
        <v>30134</v>
      </c>
      <c r="G14647" s="17">
        <v>91414114009</v>
      </c>
      <c r="H14647" s="9" t="s">
        <v>20</v>
      </c>
      <c r="I14647" s="1" t="s">
        <v>41</v>
      </c>
      <c r="J14647" s="4" t="s">
        <v>47303</v>
      </c>
      <c r="K14647" s="3" t="s">
        <v>17</v>
      </c>
      <c r="L14647" s="4" t="s">
        <v>47303</v>
      </c>
      <c r="M14647" s="4" t="s">
        <v>42</v>
      </c>
      <c r="N14647" s="3" t="str">
        <f>J14647</f>
        <v>[50 lacs - 75 lacs]</v>
      </c>
      <c r="O14647" s="11"/>
      <c r="P14647" s="4"/>
      <c r="Q14647" s="11"/>
      <c r="R14647" s="4"/>
      <c r="S14647" s="11"/>
      <c r="T14647" s="4"/>
      <c r="U14647" s="11"/>
      <c r="V14647" s="4"/>
      <c r="W14647" s="11"/>
      <c r="X14647" s="4"/>
      <c r="Y14647" s="11"/>
      <c r="Z14647" s="4"/>
      <c r="AA14647" s="1" t="s">
        <v>16</v>
      </c>
      <c r="AC14647" s="23" t="s">
        <v>37889</v>
      </c>
      <c r="AD14647" s="23" t="s">
        <v>40440</v>
      </c>
      <c r="AE14647" t="s">
        <v>35394</v>
      </c>
    </row>
    <row r="14648" spans="1:31" ht="15" customHeight="1">
      <c r="A14648" s="1">
        <v>14647</v>
      </c>
      <c r="B14648" s="1" t="s">
        <v>54</v>
      </c>
      <c r="C14648" s="1" t="s">
        <v>19002</v>
      </c>
      <c r="D14648" s="9" t="s">
        <v>1207</v>
      </c>
      <c r="E14648" s="9" t="s">
        <v>139</v>
      </c>
      <c r="F14648" s="9" t="s">
        <v>30135</v>
      </c>
      <c r="G14648" s="17">
        <v>91944490994</v>
      </c>
      <c r="H14648" s="9" t="s">
        <v>8</v>
      </c>
      <c r="I14648" s="1" t="s">
        <v>62</v>
      </c>
      <c r="J14648" s="4" t="s">
        <v>47303</v>
      </c>
      <c r="K14648" s="3" t="s">
        <v>17</v>
      </c>
      <c r="L14648" s="4" t="s">
        <v>47303</v>
      </c>
      <c r="M14648" s="11"/>
      <c r="N14648" s="4"/>
      <c r="O14648" s="11"/>
      <c r="P14648" s="4"/>
      <c r="Q14648" s="11"/>
      <c r="R14648" s="4"/>
      <c r="S14648" s="11"/>
      <c r="T14648" s="4"/>
      <c r="U14648" s="11"/>
      <c r="V14648" s="4"/>
      <c r="W14648" s="11"/>
      <c r="X14648" s="4"/>
      <c r="Y14648" s="11"/>
      <c r="Z14648" s="4"/>
      <c r="AA14648" s="1" t="s">
        <v>16</v>
      </c>
      <c r="AC14648" s="23" t="s">
        <v>37889</v>
      </c>
      <c r="AD14648" s="23" t="s">
        <v>40440</v>
      </c>
      <c r="AE14648" t="s">
        <v>35409</v>
      </c>
    </row>
    <row r="14649" spans="1:31" ht="15" customHeight="1">
      <c r="A14649" s="1">
        <v>14648</v>
      </c>
      <c r="B14649" s="1" t="s">
        <v>54</v>
      </c>
      <c r="C14649" s="1" t="s">
        <v>19005</v>
      </c>
      <c r="D14649" s="9" t="s">
        <v>1867</v>
      </c>
      <c r="E14649" s="9" t="s">
        <v>40</v>
      </c>
      <c r="F14649" s="9" t="s">
        <v>30137</v>
      </c>
      <c r="G14649" s="17">
        <v>91944144096</v>
      </c>
      <c r="H14649" s="9" t="s">
        <v>20</v>
      </c>
      <c r="I14649" s="1" t="s">
        <v>9</v>
      </c>
      <c r="J14649" s="4" t="s">
        <v>47303</v>
      </c>
      <c r="K14649" s="3" t="s">
        <v>42</v>
      </c>
      <c r="L14649" s="4" t="s">
        <v>47303</v>
      </c>
      <c r="M14649" s="11"/>
      <c r="N14649" s="4"/>
      <c r="O14649" s="11"/>
      <c r="P14649" s="4"/>
      <c r="Q14649" s="11"/>
      <c r="R14649" s="4"/>
      <c r="S14649" s="11"/>
      <c r="T14649" s="4"/>
      <c r="U14649" s="11"/>
      <c r="V14649" s="4"/>
      <c r="W14649" s="11"/>
      <c r="X14649" s="4"/>
      <c r="Y14649" s="11"/>
      <c r="Z14649" s="4"/>
      <c r="AA14649" s="1" t="s">
        <v>11</v>
      </c>
      <c r="AC14649" s="23" t="s">
        <v>37889</v>
      </c>
      <c r="AD14649" s="23" t="s">
        <v>40440</v>
      </c>
      <c r="AE14649" t="s">
        <v>35394</v>
      </c>
    </row>
    <row r="14650" spans="1:31" ht="15" customHeight="1">
      <c r="A14650" s="1">
        <v>14649</v>
      </c>
      <c r="B14650" s="1" t="s">
        <v>54</v>
      </c>
      <c r="C14650" s="1" t="s">
        <v>19006</v>
      </c>
      <c r="D14650" s="9" t="s">
        <v>18469</v>
      </c>
      <c r="E14650" s="9" t="s">
        <v>3814</v>
      </c>
      <c r="F14650" s="9" t="s">
        <v>18470</v>
      </c>
      <c r="G14650" s="17">
        <v>91949944</v>
      </c>
      <c r="H14650" s="9" t="s">
        <v>20</v>
      </c>
      <c r="I14650" s="1" t="s">
        <v>62</v>
      </c>
      <c r="J14650" s="4" t="s">
        <v>47303</v>
      </c>
      <c r="K14650" s="3" t="s">
        <v>42</v>
      </c>
      <c r="L14650" s="4" t="s">
        <v>47303</v>
      </c>
      <c r="M14650" s="11"/>
      <c r="N14650" s="4"/>
      <c r="O14650" s="11"/>
      <c r="P14650" s="4"/>
      <c r="Q14650" s="11"/>
      <c r="R14650" s="4"/>
      <c r="S14650" s="11"/>
      <c r="T14650" s="4"/>
      <c r="U14650" s="11"/>
      <c r="V14650" s="4"/>
      <c r="W14650" s="11"/>
      <c r="X14650" s="4"/>
      <c r="Y14650" s="11"/>
      <c r="Z14650" s="4"/>
      <c r="AA14650" s="1" t="s">
        <v>16</v>
      </c>
      <c r="AC14650" s="23" t="s">
        <v>37889</v>
      </c>
      <c r="AD14650" s="23" t="s">
        <v>40440</v>
      </c>
      <c r="AE14650" t="s">
        <v>35409</v>
      </c>
    </row>
    <row r="14651" spans="1:31" ht="15" customHeight="1">
      <c r="A14651" s="1">
        <v>14650</v>
      </c>
      <c r="B14651" s="1" t="s">
        <v>54</v>
      </c>
      <c r="C14651" s="1" t="s">
        <v>19010</v>
      </c>
      <c r="D14651" s="9" t="s">
        <v>2046</v>
      </c>
      <c r="E14651" s="9" t="s">
        <v>5056</v>
      </c>
      <c r="F14651" s="9" t="s">
        <v>30139</v>
      </c>
      <c r="G14651" s="17">
        <v>91994699496</v>
      </c>
      <c r="H14651" s="9" t="s">
        <v>8</v>
      </c>
      <c r="I14651" s="1" t="s">
        <v>62</v>
      </c>
      <c r="J14651" s="4" t="s">
        <v>47303</v>
      </c>
      <c r="K14651" s="11" t="s">
        <v>14136</v>
      </c>
      <c r="L14651" s="4" t="s">
        <v>47303</v>
      </c>
      <c r="M14651" s="11"/>
      <c r="N14651" s="4"/>
      <c r="O14651" s="11"/>
      <c r="P14651" s="4"/>
      <c r="Q14651" s="11"/>
      <c r="R14651" s="4"/>
      <c r="S14651" s="11"/>
      <c r="T14651" s="4"/>
      <c r="U14651" s="11"/>
      <c r="V14651" s="4"/>
      <c r="W14651" s="11"/>
      <c r="X14651" s="4"/>
      <c r="Y14651" s="11"/>
      <c r="Z14651" s="4"/>
      <c r="AA14651" s="1" t="s">
        <v>16</v>
      </c>
      <c r="AC14651" s="23" t="s">
        <v>37889</v>
      </c>
      <c r="AD14651" s="23" t="s">
        <v>40440</v>
      </c>
      <c r="AE14651" t="s">
        <v>35410</v>
      </c>
    </row>
    <row r="14652" spans="1:31" ht="15" customHeight="1">
      <c r="A14652" s="1">
        <v>14651</v>
      </c>
      <c r="B14652" s="1" t="s">
        <v>54</v>
      </c>
      <c r="C14652" s="1" t="s">
        <v>19017</v>
      </c>
      <c r="D14652" s="9" t="s">
        <v>36309</v>
      </c>
      <c r="E14652" s="9" t="s">
        <v>1865</v>
      </c>
      <c r="F14652" s="9" t="s">
        <v>30145</v>
      </c>
      <c r="G14652" s="17">
        <v>9194949969</v>
      </c>
      <c r="H14652" s="9" t="s">
        <v>8</v>
      </c>
      <c r="I14652" s="1" t="s">
        <v>62</v>
      </c>
      <c r="J14652" s="4" t="s">
        <v>47303</v>
      </c>
      <c r="K14652" s="11" t="s">
        <v>14136</v>
      </c>
      <c r="L14652" s="4" t="s">
        <v>47303</v>
      </c>
      <c r="M14652" s="11"/>
      <c r="N14652" s="4"/>
      <c r="O14652" s="11"/>
      <c r="P14652" s="4"/>
      <c r="Q14652" s="11"/>
      <c r="R14652" s="4"/>
      <c r="S14652" s="11"/>
      <c r="T14652" s="4"/>
      <c r="U14652" s="11"/>
      <c r="V14652" s="4"/>
      <c r="W14652" s="11"/>
      <c r="X14652" s="4"/>
      <c r="Y14652" s="11"/>
      <c r="Z14652" s="4"/>
      <c r="AA14652" s="1" t="s">
        <v>16</v>
      </c>
      <c r="AC14652" s="23" t="s">
        <v>37889</v>
      </c>
      <c r="AD14652" s="23" t="s">
        <v>40440</v>
      </c>
      <c r="AE14652" t="s">
        <v>35399</v>
      </c>
    </row>
    <row r="14653" spans="1:31" ht="15" customHeight="1">
      <c r="A14653" s="1">
        <v>14652</v>
      </c>
      <c r="B14653" s="1" t="s">
        <v>54</v>
      </c>
      <c r="C14653" s="1" t="s">
        <v>19025</v>
      </c>
      <c r="D14653" s="9" t="s">
        <v>36310</v>
      </c>
      <c r="E14653" s="9" t="s">
        <v>37435</v>
      </c>
      <c r="F14653" s="9" t="s">
        <v>30151</v>
      </c>
      <c r="G14653" s="17">
        <v>9199461461</v>
      </c>
      <c r="H14653" s="9" t="s">
        <v>20</v>
      </c>
      <c r="I14653" s="1" t="s">
        <v>62</v>
      </c>
      <c r="J14653" s="4" t="s">
        <v>47303</v>
      </c>
      <c r="K14653" s="3" t="s">
        <v>42</v>
      </c>
      <c r="L14653" s="4" t="s">
        <v>47303</v>
      </c>
      <c r="M14653" s="11"/>
      <c r="N14653" s="4"/>
      <c r="O14653" s="11"/>
      <c r="P14653" s="4"/>
      <c r="Q14653" s="11"/>
      <c r="R14653" s="4"/>
      <c r="S14653" s="11"/>
      <c r="T14653" s="4"/>
      <c r="U14653" s="11"/>
      <c r="V14653" s="4"/>
      <c r="W14653" s="11"/>
      <c r="X14653" s="4"/>
      <c r="Y14653" s="11"/>
      <c r="Z14653" s="4"/>
      <c r="AA14653" s="1" t="s">
        <v>16</v>
      </c>
      <c r="AC14653" s="23" t="s">
        <v>37889</v>
      </c>
      <c r="AD14653" s="23" t="s">
        <v>40440</v>
      </c>
      <c r="AE14653" t="s">
        <v>35409</v>
      </c>
    </row>
    <row r="14654" spans="1:31" ht="15" customHeight="1">
      <c r="A14654" s="1">
        <v>14653</v>
      </c>
      <c r="B14654" s="1" t="s">
        <v>54</v>
      </c>
      <c r="C14654" s="1" t="s">
        <v>19028</v>
      </c>
      <c r="D14654" s="9" t="s">
        <v>2742</v>
      </c>
      <c r="E14654" s="9" t="s">
        <v>139</v>
      </c>
      <c r="F14654" s="9" t="s">
        <v>35224</v>
      </c>
      <c r="G14654" s="17">
        <v>916994464</v>
      </c>
      <c r="H14654" s="9" t="s">
        <v>8</v>
      </c>
      <c r="I14654" s="1" t="s">
        <v>62</v>
      </c>
      <c r="J14654" s="4" t="s">
        <v>47303</v>
      </c>
      <c r="K14654" s="3" t="s">
        <v>42</v>
      </c>
      <c r="L14654" s="4" t="s">
        <v>47303</v>
      </c>
      <c r="M14654" s="11"/>
      <c r="N14654" s="4"/>
      <c r="O14654" s="11"/>
      <c r="P14654" s="4"/>
      <c r="Q14654" s="11"/>
      <c r="R14654" s="4"/>
      <c r="S14654" s="11"/>
      <c r="T14654" s="4"/>
      <c r="U14654" s="11"/>
      <c r="V14654" s="4"/>
      <c r="W14654" s="11"/>
      <c r="X14654" s="4"/>
      <c r="Y14654" s="11"/>
      <c r="Z14654" s="4"/>
      <c r="AA14654" s="1" t="s">
        <v>16</v>
      </c>
      <c r="AC14654" s="23" t="s">
        <v>37889</v>
      </c>
      <c r="AD14654" s="23" t="s">
        <v>40440</v>
      </c>
      <c r="AE14654" t="s">
        <v>35409</v>
      </c>
    </row>
    <row r="14655" spans="1:31" ht="15" customHeight="1">
      <c r="A14655" s="1">
        <v>14654</v>
      </c>
      <c r="B14655" s="1" t="s">
        <v>54</v>
      </c>
      <c r="C14655" s="1" t="s">
        <v>19043</v>
      </c>
      <c r="D14655" s="9" t="s">
        <v>6329</v>
      </c>
      <c r="E14655" s="9" t="s">
        <v>32</v>
      </c>
      <c r="F14655" s="9" t="s">
        <v>30162</v>
      </c>
      <c r="G14655" s="17">
        <v>91919494409</v>
      </c>
      <c r="H14655" s="9" t="s">
        <v>8</v>
      </c>
      <c r="I14655" s="1" t="s">
        <v>62</v>
      </c>
      <c r="J14655" s="4" t="s">
        <v>47303</v>
      </c>
      <c r="K14655" s="3" t="s">
        <v>17</v>
      </c>
      <c r="L14655" s="4" t="s">
        <v>47303</v>
      </c>
      <c r="M14655" s="4" t="s">
        <v>42</v>
      </c>
      <c r="N14655" s="3" t="str">
        <f>J14655</f>
        <v>[50 lacs - 75 lacs]</v>
      </c>
      <c r="O14655" s="11"/>
      <c r="P14655" s="4"/>
      <c r="Q14655" s="11"/>
      <c r="R14655" s="4"/>
      <c r="S14655" s="11"/>
      <c r="T14655" s="4"/>
      <c r="U14655" s="11"/>
      <c r="V14655" s="4"/>
      <c r="W14655" s="11"/>
      <c r="X14655" s="4"/>
      <c r="Y14655" s="11"/>
      <c r="Z14655" s="4"/>
      <c r="AA14655" s="1" t="s">
        <v>16</v>
      </c>
      <c r="AC14655" s="23" t="s">
        <v>37890</v>
      </c>
      <c r="AD14655" s="23" t="s">
        <v>40440</v>
      </c>
      <c r="AE14655" t="s">
        <v>35410</v>
      </c>
    </row>
    <row r="14656" spans="1:31" ht="15" customHeight="1">
      <c r="A14656" s="1">
        <v>14655</v>
      </c>
      <c r="B14656" s="1" t="s">
        <v>54</v>
      </c>
      <c r="C14656" s="1" t="s">
        <v>19045</v>
      </c>
      <c r="D14656" s="9" t="s">
        <v>36311</v>
      </c>
      <c r="E14656" s="9" t="s">
        <v>40</v>
      </c>
      <c r="F14656" s="9" t="s">
        <v>30164</v>
      </c>
      <c r="G14656" s="17">
        <v>91446600664</v>
      </c>
      <c r="H14656" s="9" t="s">
        <v>8</v>
      </c>
      <c r="I14656" s="1" t="s">
        <v>41</v>
      </c>
      <c r="J14656" s="4" t="s">
        <v>47303</v>
      </c>
      <c r="K14656" s="3" t="s">
        <v>42</v>
      </c>
      <c r="L14656" s="4" t="s">
        <v>47303</v>
      </c>
      <c r="M14656" s="11"/>
      <c r="N14656" s="4"/>
      <c r="O14656" s="11"/>
      <c r="P14656" s="4"/>
      <c r="Q14656" s="11"/>
      <c r="R14656" s="4"/>
      <c r="S14656" s="11"/>
      <c r="T14656" s="4"/>
      <c r="U14656" s="11"/>
      <c r="V14656" s="4"/>
      <c r="W14656" s="11"/>
      <c r="X14656" s="4"/>
      <c r="Y14656" s="11"/>
      <c r="Z14656" s="4"/>
      <c r="AA14656" s="1" t="s">
        <v>16</v>
      </c>
      <c r="AC14656" s="23" t="s">
        <v>37890</v>
      </c>
      <c r="AD14656" s="23" t="s">
        <v>40440</v>
      </c>
      <c r="AE14656" t="s">
        <v>35399</v>
      </c>
    </row>
    <row r="14657" spans="1:31" ht="15" customHeight="1">
      <c r="A14657" s="1">
        <v>14656</v>
      </c>
      <c r="B14657" s="1" t="s">
        <v>54</v>
      </c>
      <c r="C14657" s="1" t="s">
        <v>19048</v>
      </c>
      <c r="D14657" s="9" t="s">
        <v>1928</v>
      </c>
      <c r="E14657" s="9" t="s">
        <v>489</v>
      </c>
      <c r="F14657" s="9" t="s">
        <v>33184</v>
      </c>
      <c r="G14657" s="17">
        <v>919946464494</v>
      </c>
      <c r="H14657" s="9" t="s">
        <v>15</v>
      </c>
      <c r="I14657" s="1" t="s">
        <v>9</v>
      </c>
      <c r="J14657" s="4" t="s">
        <v>47303</v>
      </c>
      <c r="K14657" s="3" t="s">
        <v>17</v>
      </c>
      <c r="L14657" s="4" t="s">
        <v>47303</v>
      </c>
      <c r="M14657" s="4" t="s">
        <v>42</v>
      </c>
      <c r="N14657" s="3" t="str">
        <f>J14657</f>
        <v>[50 lacs - 75 lacs]</v>
      </c>
      <c r="O14657" s="11"/>
      <c r="P14657" s="4"/>
      <c r="Q14657" s="11"/>
      <c r="R14657" s="4"/>
      <c r="S14657" s="11"/>
      <c r="T14657" s="4"/>
      <c r="U14657" s="11"/>
      <c r="V14657" s="4"/>
      <c r="W14657" s="11"/>
      <c r="X14657" s="4"/>
      <c r="Y14657" s="11"/>
      <c r="Z14657" s="4"/>
      <c r="AA14657" s="1" t="s">
        <v>11</v>
      </c>
      <c r="AC14657" s="23" t="s">
        <v>37890</v>
      </c>
      <c r="AD14657" s="23" t="s">
        <v>40440</v>
      </c>
      <c r="AE14657" t="s">
        <v>35394</v>
      </c>
    </row>
    <row r="14658" spans="1:31" ht="15" customHeight="1">
      <c r="A14658" s="1">
        <v>14657</v>
      </c>
      <c r="B14658" s="1" t="s">
        <v>54</v>
      </c>
      <c r="C14658" s="1" t="s">
        <v>19055</v>
      </c>
      <c r="D14658" s="9" t="s">
        <v>10590</v>
      </c>
      <c r="E14658" s="9" t="s">
        <v>139</v>
      </c>
      <c r="F14658" s="9" t="s">
        <v>30169</v>
      </c>
      <c r="G14658" s="17">
        <v>919494094446</v>
      </c>
      <c r="H14658" s="9" t="s">
        <v>37</v>
      </c>
      <c r="I14658" s="1" t="s">
        <v>41</v>
      </c>
      <c r="J14658" s="4" t="s">
        <v>47303</v>
      </c>
      <c r="K14658" s="3" t="s">
        <v>42</v>
      </c>
      <c r="L14658" s="4" t="s">
        <v>47303</v>
      </c>
      <c r="M14658" s="11"/>
      <c r="N14658" s="4"/>
      <c r="O14658" s="11"/>
      <c r="P14658" s="4"/>
      <c r="Q14658" s="11"/>
      <c r="R14658" s="4"/>
      <c r="S14658" s="11"/>
      <c r="T14658" s="4"/>
      <c r="U14658" s="11"/>
      <c r="V14658" s="4"/>
      <c r="W14658" s="11"/>
      <c r="X14658" s="4"/>
      <c r="Y14658" s="11"/>
      <c r="Z14658" s="4"/>
      <c r="AA14658" s="1" t="s">
        <v>16</v>
      </c>
      <c r="AC14658" s="23" t="s">
        <v>37890</v>
      </c>
      <c r="AD14658" s="23" t="s">
        <v>40440</v>
      </c>
      <c r="AE14658" t="s">
        <v>35394</v>
      </c>
    </row>
    <row r="14659" spans="1:31" ht="15" customHeight="1">
      <c r="A14659" s="1">
        <v>14658</v>
      </c>
      <c r="B14659" s="1" t="s">
        <v>54</v>
      </c>
      <c r="C14659" s="1" t="s">
        <v>19061</v>
      </c>
      <c r="D14659" s="9" t="s">
        <v>35450</v>
      </c>
      <c r="E14659" s="9" t="s">
        <v>724</v>
      </c>
      <c r="F14659" s="9" t="s">
        <v>33188</v>
      </c>
      <c r="G14659" s="17">
        <v>91944646446</v>
      </c>
      <c r="H14659" s="9" t="s">
        <v>8</v>
      </c>
      <c r="I14659" s="1" t="s">
        <v>62</v>
      </c>
      <c r="J14659" s="4" t="s">
        <v>47303</v>
      </c>
      <c r="K14659" s="3" t="s">
        <v>17</v>
      </c>
      <c r="L14659" s="4" t="s">
        <v>47303</v>
      </c>
      <c r="M14659" s="11"/>
      <c r="N14659" s="4"/>
      <c r="O14659" s="11"/>
      <c r="P14659" s="4"/>
      <c r="Q14659" s="11"/>
      <c r="R14659" s="4"/>
      <c r="S14659" s="11"/>
      <c r="T14659" s="4"/>
      <c r="U14659" s="11"/>
      <c r="V14659" s="4"/>
      <c r="W14659" s="11"/>
      <c r="X14659" s="4"/>
      <c r="Y14659" s="11"/>
      <c r="Z14659" s="4"/>
      <c r="AA14659" s="1" t="s">
        <v>16</v>
      </c>
      <c r="AC14659" s="23" t="s">
        <v>37890</v>
      </c>
      <c r="AD14659" s="23" t="s">
        <v>40440</v>
      </c>
      <c r="AE14659" t="s">
        <v>35409</v>
      </c>
    </row>
    <row r="14660" spans="1:31" ht="15" customHeight="1">
      <c r="A14660" s="1">
        <v>14659</v>
      </c>
      <c r="B14660" s="1" t="s">
        <v>54</v>
      </c>
      <c r="C14660" s="1" t="s">
        <v>19078</v>
      </c>
      <c r="D14660" s="9" t="s">
        <v>10353</v>
      </c>
      <c r="E14660" s="9" t="s">
        <v>2084</v>
      </c>
      <c r="F14660" s="9" t="s">
        <v>35227</v>
      </c>
      <c r="G14660" s="17">
        <v>916444440</v>
      </c>
      <c r="H14660" s="9" t="s">
        <v>8</v>
      </c>
      <c r="I14660" s="1" t="s">
        <v>41</v>
      </c>
      <c r="J14660" s="4" t="s">
        <v>47303</v>
      </c>
      <c r="K14660" s="3" t="s">
        <v>17</v>
      </c>
      <c r="L14660" s="4" t="s">
        <v>47303</v>
      </c>
      <c r="M14660" s="4" t="s">
        <v>42</v>
      </c>
      <c r="N14660" s="3" t="str">
        <f>J14660</f>
        <v>[50 lacs - 75 lacs]</v>
      </c>
      <c r="O14660" s="11"/>
      <c r="P14660" s="4"/>
      <c r="Q14660" s="11"/>
      <c r="R14660" s="4"/>
      <c r="S14660" s="11"/>
      <c r="T14660" s="4"/>
      <c r="U14660" s="11"/>
      <c r="V14660" s="4"/>
      <c r="W14660" s="11"/>
      <c r="X14660" s="4"/>
      <c r="Y14660" s="11"/>
      <c r="Z14660" s="4"/>
      <c r="AA14660" s="1" t="s">
        <v>16</v>
      </c>
      <c r="AC14660" s="23" t="s">
        <v>37890</v>
      </c>
      <c r="AD14660" s="23" t="s">
        <v>40440</v>
      </c>
      <c r="AE14660" t="s">
        <v>35394</v>
      </c>
    </row>
    <row r="14661" spans="1:31" ht="15" customHeight="1">
      <c r="A14661" s="1">
        <v>14660</v>
      </c>
      <c r="B14661" s="1" t="s">
        <v>54</v>
      </c>
      <c r="C14661" s="1" t="s">
        <v>19080</v>
      </c>
      <c r="D14661" s="9" t="s">
        <v>6754</v>
      </c>
      <c r="E14661" s="9" t="s">
        <v>1244</v>
      </c>
      <c r="F14661" s="9" t="s">
        <v>18481</v>
      </c>
      <c r="G14661" s="17">
        <v>919449160</v>
      </c>
      <c r="H14661" s="9" t="s">
        <v>8</v>
      </c>
      <c r="I14661" s="1" t="s">
        <v>62</v>
      </c>
      <c r="J14661" s="4" t="s">
        <v>47303</v>
      </c>
      <c r="K14661" s="3" t="s">
        <v>42</v>
      </c>
      <c r="L14661" s="4" t="s">
        <v>47303</v>
      </c>
      <c r="M14661" s="11"/>
      <c r="N14661" s="4"/>
      <c r="O14661" s="11"/>
      <c r="P14661" s="4"/>
      <c r="Q14661" s="11"/>
      <c r="R14661" s="4"/>
      <c r="S14661" s="11"/>
      <c r="T14661" s="4"/>
      <c r="U14661" s="11"/>
      <c r="V14661" s="4"/>
      <c r="W14661" s="11"/>
      <c r="X14661" s="4"/>
      <c r="Y14661" s="11"/>
      <c r="Z14661" s="4"/>
      <c r="AA14661" s="1" t="s">
        <v>16</v>
      </c>
      <c r="AC14661" s="23" t="s">
        <v>37890</v>
      </c>
      <c r="AD14661" s="23" t="s">
        <v>40440</v>
      </c>
      <c r="AE14661" t="s">
        <v>35394</v>
      </c>
    </row>
    <row r="14662" spans="1:31" ht="15" customHeight="1">
      <c r="A14662" s="1">
        <v>14661</v>
      </c>
      <c r="B14662" s="1" t="s">
        <v>54</v>
      </c>
      <c r="C14662" s="1" t="s">
        <v>19106</v>
      </c>
      <c r="D14662" s="9" t="s">
        <v>6068</v>
      </c>
      <c r="E14662" s="9" t="s">
        <v>18496</v>
      </c>
      <c r="F14662" s="9" t="s">
        <v>30194</v>
      </c>
      <c r="G14662" s="17">
        <v>91946644044</v>
      </c>
      <c r="H14662" s="9" t="s">
        <v>132</v>
      </c>
      <c r="I14662" s="1" t="s">
        <v>62</v>
      </c>
      <c r="J14662" s="4" t="s">
        <v>47303</v>
      </c>
      <c r="K14662" s="3" t="s">
        <v>42</v>
      </c>
      <c r="L14662" s="4" t="s">
        <v>47303</v>
      </c>
      <c r="M14662" s="11"/>
      <c r="N14662" s="4"/>
      <c r="O14662" s="11"/>
      <c r="P14662" s="4"/>
      <c r="Q14662" s="11"/>
      <c r="R14662" s="4"/>
      <c r="S14662" s="11"/>
      <c r="T14662" s="4"/>
      <c r="U14662" s="11"/>
      <c r="V14662" s="4"/>
      <c r="W14662" s="11"/>
      <c r="X14662" s="4"/>
      <c r="Y14662" s="11"/>
      <c r="Z14662" s="4"/>
      <c r="AA14662" s="1" t="s">
        <v>16</v>
      </c>
      <c r="AC14662" s="23" t="s">
        <v>37890</v>
      </c>
      <c r="AD14662" s="23" t="s">
        <v>40440</v>
      </c>
      <c r="AE14662" t="s">
        <v>35399</v>
      </c>
    </row>
    <row r="14663" spans="1:31" ht="15" customHeight="1">
      <c r="A14663" s="1">
        <v>14662</v>
      </c>
      <c r="B14663" s="1" t="s">
        <v>54</v>
      </c>
      <c r="C14663" s="1" t="s">
        <v>19115</v>
      </c>
      <c r="D14663" s="9" t="s">
        <v>36312</v>
      </c>
      <c r="E14663" s="9" t="s">
        <v>139</v>
      </c>
      <c r="F14663" s="9" t="s">
        <v>30201</v>
      </c>
      <c r="G14663" s="17">
        <v>919444461444</v>
      </c>
      <c r="H14663" s="9" t="s">
        <v>8</v>
      </c>
      <c r="I14663" s="1" t="s">
        <v>9</v>
      </c>
      <c r="J14663" s="4" t="s">
        <v>47303</v>
      </c>
      <c r="K14663" s="3" t="s">
        <v>17</v>
      </c>
      <c r="L14663" s="4" t="s">
        <v>47303</v>
      </c>
      <c r="M14663" s="11"/>
      <c r="N14663" s="4"/>
      <c r="O14663" s="11"/>
      <c r="P14663" s="4"/>
      <c r="Q14663" s="11"/>
      <c r="R14663" s="4"/>
      <c r="S14663" s="11"/>
      <c r="T14663" s="4"/>
      <c r="U14663" s="11"/>
      <c r="V14663" s="4"/>
      <c r="W14663" s="11"/>
      <c r="X14663" s="4"/>
      <c r="Y14663" s="11"/>
      <c r="Z14663" s="4"/>
      <c r="AA14663" s="1" t="s">
        <v>11</v>
      </c>
      <c r="AC14663" s="23" t="s">
        <v>37890</v>
      </c>
      <c r="AD14663" s="23" t="s">
        <v>40440</v>
      </c>
      <c r="AE14663" t="s">
        <v>35410</v>
      </c>
    </row>
    <row r="14664" spans="1:31" ht="15" customHeight="1">
      <c r="A14664" s="1">
        <v>14663</v>
      </c>
      <c r="B14664" s="1" t="s">
        <v>54</v>
      </c>
      <c r="C14664" s="1" t="s">
        <v>19118</v>
      </c>
      <c r="D14664" s="9" t="s">
        <v>35427</v>
      </c>
      <c r="E14664" s="9" t="s">
        <v>11405</v>
      </c>
      <c r="F14664" s="9" t="s">
        <v>35232</v>
      </c>
      <c r="G14664" s="17">
        <v>9149400404</v>
      </c>
      <c r="H14664" s="9" t="s">
        <v>37</v>
      </c>
      <c r="I14664" s="1" t="s">
        <v>41</v>
      </c>
      <c r="J14664" s="4" t="s">
        <v>47303</v>
      </c>
      <c r="K14664" s="3" t="s">
        <v>17</v>
      </c>
      <c r="L14664" s="4" t="s">
        <v>47303</v>
      </c>
      <c r="M14664" s="4" t="s">
        <v>42</v>
      </c>
      <c r="N14664" s="3" t="str">
        <f>J14664</f>
        <v>[50 lacs - 75 lacs]</v>
      </c>
      <c r="O14664" s="11"/>
      <c r="P14664" s="4"/>
      <c r="Q14664" s="11"/>
      <c r="R14664" s="4"/>
      <c r="S14664" s="11"/>
      <c r="T14664" s="4"/>
      <c r="U14664" s="11"/>
      <c r="V14664" s="4"/>
      <c r="W14664" s="11"/>
      <c r="X14664" s="4"/>
      <c r="Y14664" s="11"/>
      <c r="Z14664" s="4"/>
      <c r="AA14664" s="1" t="s">
        <v>11</v>
      </c>
      <c r="AC14664" s="23" t="s">
        <v>37890</v>
      </c>
      <c r="AD14664" s="23" t="s">
        <v>40440</v>
      </c>
      <c r="AE14664" t="s">
        <v>35409</v>
      </c>
    </row>
    <row r="14665" spans="1:31" ht="15" customHeight="1">
      <c r="A14665" s="1">
        <v>14664</v>
      </c>
      <c r="B14665" s="1" t="s">
        <v>54</v>
      </c>
      <c r="C14665" s="1" t="s">
        <v>19119</v>
      </c>
      <c r="D14665" s="9" t="s">
        <v>18497</v>
      </c>
      <c r="E14665" s="9" t="s">
        <v>18498</v>
      </c>
      <c r="F14665" s="9" t="s">
        <v>30203</v>
      </c>
      <c r="G14665" s="17">
        <v>9199096499</v>
      </c>
      <c r="H14665" s="9" t="s">
        <v>8</v>
      </c>
      <c r="I14665" s="1" t="s">
        <v>41</v>
      </c>
      <c r="J14665" s="4" t="s">
        <v>47303</v>
      </c>
      <c r="K14665" s="3" t="s">
        <v>42</v>
      </c>
      <c r="L14665" s="4" t="s">
        <v>47303</v>
      </c>
      <c r="M14665" s="11"/>
      <c r="N14665" s="4"/>
      <c r="O14665" s="11"/>
      <c r="P14665" s="4"/>
      <c r="Q14665" s="11"/>
      <c r="R14665" s="4"/>
      <c r="S14665" s="11"/>
      <c r="T14665" s="4"/>
      <c r="U14665" s="11"/>
      <c r="V14665" s="4"/>
      <c r="W14665" s="11"/>
      <c r="X14665" s="4"/>
      <c r="Y14665" s="11"/>
      <c r="Z14665" s="4"/>
      <c r="AA14665" s="1" t="s">
        <v>16</v>
      </c>
      <c r="AC14665" s="23" t="s">
        <v>37890</v>
      </c>
      <c r="AD14665" s="23" t="s">
        <v>40440</v>
      </c>
      <c r="AE14665" t="s">
        <v>35410</v>
      </c>
    </row>
    <row r="14666" spans="1:31" ht="15" customHeight="1">
      <c r="A14666" s="1">
        <v>14665</v>
      </c>
      <c r="B14666" s="1" t="s">
        <v>54</v>
      </c>
      <c r="C14666" s="1" t="s">
        <v>19120</v>
      </c>
      <c r="D14666" s="9" t="s">
        <v>557</v>
      </c>
      <c r="E14666" s="9" t="s">
        <v>40</v>
      </c>
      <c r="F14666" s="9" t="s">
        <v>30204</v>
      </c>
      <c r="G14666" s="17">
        <v>919041614094</v>
      </c>
      <c r="H14666" s="9" t="s">
        <v>8</v>
      </c>
      <c r="I14666" s="1" t="s">
        <v>62</v>
      </c>
      <c r="J14666" s="4" t="s">
        <v>47303</v>
      </c>
      <c r="K14666" s="3" t="s">
        <v>17</v>
      </c>
      <c r="L14666" s="4" t="s">
        <v>47303</v>
      </c>
      <c r="M14666" s="11"/>
      <c r="N14666" s="4"/>
      <c r="O14666" s="11"/>
      <c r="P14666" s="4"/>
      <c r="Q14666" s="11"/>
      <c r="R14666" s="4"/>
      <c r="S14666" s="11"/>
      <c r="T14666" s="4"/>
      <c r="U14666" s="11"/>
      <c r="V14666" s="4"/>
      <c r="W14666" s="11"/>
      <c r="X14666" s="4"/>
      <c r="Y14666" s="11"/>
      <c r="Z14666" s="4"/>
      <c r="AA14666" s="1" t="s">
        <v>16</v>
      </c>
      <c r="AC14666" s="23" t="s">
        <v>37890</v>
      </c>
      <c r="AD14666" s="23" t="s">
        <v>40440</v>
      </c>
      <c r="AE14666" t="s">
        <v>35409</v>
      </c>
    </row>
    <row r="14667" spans="1:31" ht="15" customHeight="1">
      <c r="A14667" s="1">
        <v>14666</v>
      </c>
      <c r="B14667" s="1" t="s">
        <v>54</v>
      </c>
      <c r="C14667" s="1" t="s">
        <v>19131</v>
      </c>
      <c r="D14667" s="9" t="s">
        <v>1457</v>
      </c>
      <c r="E14667" s="9" t="s">
        <v>141</v>
      </c>
      <c r="F14667" s="9" t="s">
        <v>30211</v>
      </c>
      <c r="G14667" s="17">
        <v>91400001040</v>
      </c>
      <c r="H14667" s="9" t="s">
        <v>132</v>
      </c>
      <c r="I14667" s="1" t="s">
        <v>62</v>
      </c>
      <c r="J14667" s="4" t="s">
        <v>47303</v>
      </c>
      <c r="K14667" s="3" t="s">
        <v>42</v>
      </c>
      <c r="L14667" s="4" t="s">
        <v>47303</v>
      </c>
      <c r="M14667" s="11"/>
      <c r="N14667" s="4"/>
      <c r="O14667" s="11"/>
      <c r="P14667" s="4"/>
      <c r="Q14667" s="11"/>
      <c r="R14667" s="4"/>
      <c r="S14667" s="11"/>
      <c r="T14667" s="4"/>
      <c r="U14667" s="11"/>
      <c r="V14667" s="4"/>
      <c r="W14667" s="11"/>
      <c r="X14667" s="4"/>
      <c r="Y14667" s="11"/>
      <c r="Z14667" s="4"/>
      <c r="AA14667" s="1" t="s">
        <v>16</v>
      </c>
      <c r="AC14667" s="23" t="s">
        <v>37890</v>
      </c>
      <c r="AD14667" s="23" t="s">
        <v>40440</v>
      </c>
      <c r="AE14667" t="s">
        <v>35409</v>
      </c>
    </row>
    <row r="14668" spans="1:31" ht="15" customHeight="1">
      <c r="A14668" s="1">
        <v>14667</v>
      </c>
      <c r="B14668" s="1" t="s">
        <v>54</v>
      </c>
      <c r="C14668" s="1" t="s">
        <v>19133</v>
      </c>
      <c r="D14668" s="9" t="s">
        <v>72</v>
      </c>
      <c r="E14668" s="9" t="s">
        <v>78</v>
      </c>
      <c r="F14668" s="9" t="s">
        <v>30212</v>
      </c>
      <c r="G14668" s="17">
        <v>9190169004</v>
      </c>
      <c r="H14668" s="9" t="s">
        <v>15</v>
      </c>
      <c r="I14668" s="1" t="s">
        <v>41</v>
      </c>
      <c r="J14668" s="4" t="s">
        <v>47303</v>
      </c>
      <c r="K14668" s="3" t="s">
        <v>42</v>
      </c>
      <c r="L14668" s="4" t="s">
        <v>47303</v>
      </c>
      <c r="M14668" s="11"/>
      <c r="N14668" s="4"/>
      <c r="O14668" s="11"/>
      <c r="P14668" s="4"/>
      <c r="Q14668" s="11"/>
      <c r="R14668" s="4"/>
      <c r="S14668" s="11"/>
      <c r="T14668" s="4"/>
      <c r="U14668" s="11"/>
      <c r="V14668" s="4"/>
      <c r="W14668" s="11"/>
      <c r="X14668" s="4"/>
      <c r="Y14668" s="11"/>
      <c r="Z14668" s="4"/>
      <c r="AA14668" s="1" t="s">
        <v>11</v>
      </c>
      <c r="AC14668" s="23" t="s">
        <v>37890</v>
      </c>
      <c r="AD14668" s="23" t="s">
        <v>40440</v>
      </c>
      <c r="AE14668" t="s">
        <v>35394</v>
      </c>
    </row>
    <row r="14669" spans="1:31" ht="15" customHeight="1">
      <c r="A14669" s="1">
        <v>14668</v>
      </c>
      <c r="B14669" s="1" t="s">
        <v>54</v>
      </c>
      <c r="C14669" s="1" t="s">
        <v>19151</v>
      </c>
      <c r="D14669" s="9" t="s">
        <v>636</v>
      </c>
      <c r="E14669" s="9" t="s">
        <v>32</v>
      </c>
      <c r="F14669" s="9" t="s">
        <v>30225</v>
      </c>
      <c r="G14669" s="17">
        <v>919446094669</v>
      </c>
      <c r="H14669" s="9" t="s">
        <v>20</v>
      </c>
      <c r="I14669" s="1" t="s">
        <v>41</v>
      </c>
      <c r="J14669" s="4" t="s">
        <v>47303</v>
      </c>
      <c r="K14669" s="3" t="s">
        <v>42</v>
      </c>
      <c r="L14669" s="4" t="s">
        <v>47303</v>
      </c>
      <c r="M14669" s="11"/>
      <c r="N14669" s="4"/>
      <c r="O14669" s="11"/>
      <c r="P14669" s="4"/>
      <c r="Q14669" s="11"/>
      <c r="R14669" s="4"/>
      <c r="S14669" s="11"/>
      <c r="T14669" s="4"/>
      <c r="U14669" s="11"/>
      <c r="V14669" s="4"/>
      <c r="W14669" s="11"/>
      <c r="X14669" s="4"/>
      <c r="Y14669" s="11"/>
      <c r="Z14669" s="4"/>
      <c r="AA14669" s="1" t="s">
        <v>16</v>
      </c>
      <c r="AC14669" s="23" t="s">
        <v>37890</v>
      </c>
      <c r="AD14669" s="23" t="s">
        <v>40440</v>
      </c>
      <c r="AE14669" t="s">
        <v>35394</v>
      </c>
    </row>
    <row r="14670" spans="1:31" ht="15" customHeight="1">
      <c r="A14670" s="1">
        <v>14669</v>
      </c>
      <c r="B14670" s="1" t="s">
        <v>54</v>
      </c>
      <c r="C14670" s="1" t="s">
        <v>19154</v>
      </c>
      <c r="D14670" s="9" t="s">
        <v>13093</v>
      </c>
      <c r="E14670" s="9" t="s">
        <v>40</v>
      </c>
      <c r="F14670" s="9" t="s">
        <v>30228</v>
      </c>
      <c r="G14670" s="17">
        <v>919909664944</v>
      </c>
      <c r="H14670" s="9" t="s">
        <v>132</v>
      </c>
      <c r="I14670" s="1" t="s">
        <v>41</v>
      </c>
      <c r="J14670" s="4" t="s">
        <v>47303</v>
      </c>
      <c r="K14670" s="3" t="s">
        <v>17</v>
      </c>
      <c r="L14670" s="4" t="s">
        <v>47303</v>
      </c>
      <c r="M14670" s="4" t="s">
        <v>42</v>
      </c>
      <c r="N14670" s="3" t="str">
        <f t="shared" ref="N14670:N14671" si="610">J14670</f>
        <v>[50 lacs - 75 lacs]</v>
      </c>
      <c r="O14670" s="11"/>
      <c r="P14670" s="4"/>
      <c r="Q14670" s="11"/>
      <c r="R14670" s="4"/>
      <c r="S14670" s="11"/>
      <c r="T14670" s="4"/>
      <c r="U14670" s="11"/>
      <c r="V14670" s="4"/>
      <c r="W14670" s="11"/>
      <c r="X14670" s="4"/>
      <c r="Y14670" s="11"/>
      <c r="Z14670" s="4"/>
      <c r="AA14670" s="1" t="s">
        <v>16</v>
      </c>
      <c r="AC14670" s="23" t="s">
        <v>37890</v>
      </c>
      <c r="AD14670" s="23" t="s">
        <v>40440</v>
      </c>
      <c r="AE14670" t="s">
        <v>35409</v>
      </c>
    </row>
    <row r="14671" spans="1:31" ht="15" customHeight="1">
      <c r="A14671" s="1">
        <v>14670</v>
      </c>
      <c r="B14671" s="1" t="s">
        <v>54</v>
      </c>
      <c r="C14671" s="1" t="s">
        <v>19161</v>
      </c>
      <c r="D14671" s="9" t="s">
        <v>3417</v>
      </c>
      <c r="E14671" s="9" t="s">
        <v>53</v>
      </c>
      <c r="F14671" s="9" t="s">
        <v>33198</v>
      </c>
      <c r="G14671" s="17">
        <v>919099949466</v>
      </c>
      <c r="H14671" s="9" t="s">
        <v>8</v>
      </c>
      <c r="I14671" s="1" t="s">
        <v>62</v>
      </c>
      <c r="J14671" s="4" t="s">
        <v>47303</v>
      </c>
      <c r="K14671" s="11" t="s">
        <v>14136</v>
      </c>
      <c r="L14671" s="4" t="s">
        <v>47303</v>
      </c>
      <c r="M14671" s="4" t="s">
        <v>14137</v>
      </c>
      <c r="N14671" s="3" t="str">
        <f t="shared" si="610"/>
        <v>[50 lacs - 75 lacs]</v>
      </c>
      <c r="O14671" s="4" t="s">
        <v>13</v>
      </c>
      <c r="P14671" s="3" t="s">
        <v>47303</v>
      </c>
      <c r="Q14671" s="11"/>
      <c r="R14671" s="4"/>
      <c r="S14671" s="11"/>
      <c r="T14671" s="4"/>
      <c r="U14671" s="11"/>
      <c r="V14671" s="4"/>
      <c r="W14671" s="11"/>
      <c r="X14671" s="4"/>
      <c r="Y14671" s="11"/>
      <c r="Z14671" s="4"/>
      <c r="AA14671" s="1" t="s">
        <v>16</v>
      </c>
      <c r="AC14671" s="23" t="s">
        <v>37890</v>
      </c>
      <c r="AD14671" s="23" t="s">
        <v>40440</v>
      </c>
      <c r="AE14671" t="s">
        <v>35410</v>
      </c>
    </row>
    <row r="14672" spans="1:31" ht="15" customHeight="1">
      <c r="A14672" s="1">
        <v>14671</v>
      </c>
      <c r="B14672" s="1" t="s">
        <v>54</v>
      </c>
      <c r="C14672" s="1" t="s">
        <v>19164</v>
      </c>
      <c r="D14672" s="9" t="s">
        <v>2577</v>
      </c>
      <c r="E14672" s="9" t="s">
        <v>9805</v>
      </c>
      <c r="F14672" s="9" t="s">
        <v>30236</v>
      </c>
      <c r="G14672" s="17">
        <v>91406491649</v>
      </c>
      <c r="H14672" s="9" t="s">
        <v>37</v>
      </c>
      <c r="I14672" s="1" t="s">
        <v>62</v>
      </c>
      <c r="J14672" s="4" t="s">
        <v>47303</v>
      </c>
      <c r="K14672" s="3" t="s">
        <v>42</v>
      </c>
      <c r="L14672" s="4" t="s">
        <v>47303</v>
      </c>
      <c r="M14672" s="11"/>
      <c r="N14672" s="4"/>
      <c r="O14672" s="11"/>
      <c r="P14672" s="4"/>
      <c r="Q14672" s="11"/>
      <c r="R14672" s="4"/>
      <c r="S14672" s="11"/>
      <c r="T14672" s="4"/>
      <c r="U14672" s="11"/>
      <c r="V14672" s="4"/>
      <c r="W14672" s="11"/>
      <c r="X14672" s="4"/>
      <c r="Y14672" s="11"/>
      <c r="Z14672" s="4"/>
      <c r="AA14672" s="1" t="s">
        <v>16</v>
      </c>
      <c r="AC14672" s="23" t="s">
        <v>37890</v>
      </c>
      <c r="AD14672" s="23" t="s">
        <v>40440</v>
      </c>
      <c r="AE14672" t="s">
        <v>35399</v>
      </c>
    </row>
    <row r="14673" spans="1:31" ht="15" customHeight="1">
      <c r="A14673" s="1">
        <v>14672</v>
      </c>
      <c r="B14673" s="1" t="s">
        <v>54</v>
      </c>
      <c r="C14673" s="1" t="s">
        <v>19165</v>
      </c>
      <c r="D14673" s="9" t="s">
        <v>1506</v>
      </c>
      <c r="E14673" s="9" t="s">
        <v>1676</v>
      </c>
      <c r="F14673" s="9" t="s">
        <v>35237</v>
      </c>
      <c r="G14673" s="17">
        <v>919444969</v>
      </c>
      <c r="H14673" s="9" t="s">
        <v>8</v>
      </c>
      <c r="I14673" s="1" t="s">
        <v>41</v>
      </c>
      <c r="J14673" s="4" t="s">
        <v>47303</v>
      </c>
      <c r="K14673" s="11" t="s">
        <v>14137</v>
      </c>
      <c r="L14673" s="4" t="s">
        <v>47303</v>
      </c>
      <c r="M14673" s="4" t="s">
        <v>13</v>
      </c>
      <c r="N14673" s="3" t="str">
        <f>J14673</f>
        <v>[50 lacs - 75 lacs]</v>
      </c>
      <c r="O14673" s="11"/>
      <c r="P14673" s="4"/>
      <c r="Q14673" s="11"/>
      <c r="R14673" s="4"/>
      <c r="S14673" s="11"/>
      <c r="T14673" s="4"/>
      <c r="U14673" s="11"/>
      <c r="V14673" s="4"/>
      <c r="W14673" s="11"/>
      <c r="X14673" s="4"/>
      <c r="Y14673" s="11"/>
      <c r="Z14673" s="4"/>
      <c r="AA14673" s="1" t="s">
        <v>16</v>
      </c>
      <c r="AC14673" s="23" t="s">
        <v>37890</v>
      </c>
      <c r="AD14673" s="23" t="s">
        <v>40440</v>
      </c>
      <c r="AE14673" t="s">
        <v>35409</v>
      </c>
    </row>
    <row r="14674" spans="1:31" ht="15" customHeight="1">
      <c r="A14674" s="1">
        <v>14673</v>
      </c>
      <c r="B14674" s="1" t="s">
        <v>54</v>
      </c>
      <c r="C14674" s="1" t="s">
        <v>19166</v>
      </c>
      <c r="D14674" s="9" t="s">
        <v>18512</v>
      </c>
      <c r="E14674" s="9" t="s">
        <v>1797</v>
      </c>
      <c r="F14674" s="9" t="s">
        <v>30237</v>
      </c>
      <c r="G14674" s="17">
        <v>919946066046</v>
      </c>
      <c r="H14674" s="9" t="s">
        <v>8</v>
      </c>
      <c r="I14674" s="1" t="s">
        <v>41</v>
      </c>
      <c r="J14674" s="4" t="s">
        <v>47303</v>
      </c>
      <c r="K14674" s="3" t="s">
        <v>42</v>
      </c>
      <c r="L14674" s="4" t="s">
        <v>47303</v>
      </c>
      <c r="M14674" s="11"/>
      <c r="N14674" s="4"/>
      <c r="O14674" s="11"/>
      <c r="P14674" s="4"/>
      <c r="Q14674" s="11"/>
      <c r="R14674" s="4"/>
      <c r="S14674" s="11"/>
      <c r="T14674" s="4"/>
      <c r="U14674" s="11"/>
      <c r="V14674" s="4"/>
      <c r="W14674" s="11"/>
      <c r="X14674" s="4"/>
      <c r="Y14674" s="11"/>
      <c r="Z14674" s="4"/>
      <c r="AA14674" s="1" t="s">
        <v>16</v>
      </c>
      <c r="AC14674" s="23" t="s">
        <v>37890</v>
      </c>
      <c r="AD14674" s="23" t="s">
        <v>40440</v>
      </c>
      <c r="AE14674" t="s">
        <v>35410</v>
      </c>
    </row>
    <row r="14675" spans="1:31" ht="15" customHeight="1">
      <c r="A14675" s="1">
        <v>14674</v>
      </c>
      <c r="B14675" s="1" t="s">
        <v>54</v>
      </c>
      <c r="C14675" s="1" t="s">
        <v>19170</v>
      </c>
      <c r="D14675" s="9" t="s">
        <v>2399</v>
      </c>
      <c r="E14675" s="9" t="s">
        <v>495</v>
      </c>
      <c r="F14675" s="9" t="s">
        <v>30240</v>
      </c>
      <c r="G14675" s="17">
        <v>91999460916</v>
      </c>
      <c r="H14675" s="9" t="s">
        <v>15</v>
      </c>
      <c r="I14675" s="1" t="s">
        <v>9</v>
      </c>
      <c r="J14675" s="4" t="s">
        <v>47303</v>
      </c>
      <c r="K14675" s="3" t="s">
        <v>17</v>
      </c>
      <c r="L14675" s="4" t="s">
        <v>47303</v>
      </c>
      <c r="M14675" s="11"/>
      <c r="N14675" s="4"/>
      <c r="O14675" s="11"/>
      <c r="P14675" s="4"/>
      <c r="Q14675" s="11"/>
      <c r="R14675" s="4"/>
      <c r="S14675" s="11"/>
      <c r="T14675" s="4"/>
      <c r="U14675" s="11"/>
      <c r="V14675" s="4"/>
      <c r="W14675" s="11"/>
      <c r="X14675" s="4"/>
      <c r="Y14675" s="11"/>
      <c r="Z14675" s="4"/>
      <c r="AA14675" s="1" t="s">
        <v>11</v>
      </c>
      <c r="AC14675" s="23" t="s">
        <v>37890</v>
      </c>
      <c r="AD14675" s="23" t="s">
        <v>40440</v>
      </c>
      <c r="AE14675" t="s">
        <v>35410</v>
      </c>
    </row>
    <row r="14676" spans="1:31" ht="15" customHeight="1">
      <c r="A14676" s="1">
        <v>14675</v>
      </c>
      <c r="B14676" s="1" t="s">
        <v>54</v>
      </c>
      <c r="C14676" s="1" t="s">
        <v>19171</v>
      </c>
      <c r="D14676" s="9" t="s">
        <v>36404</v>
      </c>
      <c r="E14676" s="9" t="s">
        <v>351</v>
      </c>
      <c r="F14676" s="9" t="s">
        <v>30241</v>
      </c>
      <c r="G14676" s="17">
        <v>91440060469</v>
      </c>
      <c r="H14676" s="9" t="s">
        <v>8</v>
      </c>
      <c r="I14676" s="1" t="s">
        <v>62</v>
      </c>
      <c r="J14676" s="4" t="s">
        <v>47303</v>
      </c>
      <c r="K14676" s="3" t="s">
        <v>213</v>
      </c>
      <c r="L14676" s="4" t="s">
        <v>47303</v>
      </c>
      <c r="M14676" s="4" t="s">
        <v>17</v>
      </c>
      <c r="N14676" s="3" t="str">
        <f t="shared" ref="N14676:N14679" si="611">J14676</f>
        <v>[50 lacs - 75 lacs]</v>
      </c>
      <c r="O14676" s="4" t="s">
        <v>47347</v>
      </c>
      <c r="P14676" s="3" t="s">
        <v>47303</v>
      </c>
      <c r="Q14676" s="4" t="s">
        <v>14136</v>
      </c>
      <c r="R14676" s="3" t="s">
        <v>47303</v>
      </c>
      <c r="S14676" s="4" t="s">
        <v>47352</v>
      </c>
      <c r="T14676" s="3" t="s">
        <v>47303</v>
      </c>
      <c r="U14676" s="4" t="s">
        <v>13</v>
      </c>
      <c r="V14676" s="3" t="s">
        <v>47303</v>
      </c>
      <c r="W14676" s="11"/>
      <c r="X14676" s="4"/>
      <c r="Y14676" s="11"/>
      <c r="Z14676" s="4"/>
      <c r="AA14676" s="1" t="s">
        <v>16</v>
      </c>
      <c r="AC14676" s="23" t="s">
        <v>37890</v>
      </c>
      <c r="AD14676" s="23" t="s">
        <v>40440</v>
      </c>
      <c r="AE14676" t="s">
        <v>35410</v>
      </c>
    </row>
    <row r="14677" spans="1:31" ht="15" customHeight="1">
      <c r="A14677" s="1">
        <v>14676</v>
      </c>
      <c r="B14677" s="1" t="s">
        <v>54</v>
      </c>
      <c r="C14677" s="1" t="s">
        <v>19187</v>
      </c>
      <c r="D14677" s="9" t="s">
        <v>522</v>
      </c>
      <c r="E14677" s="9" t="s">
        <v>40</v>
      </c>
      <c r="F14677" s="9" t="s">
        <v>30251</v>
      </c>
      <c r="G14677" s="17">
        <v>919444664464</v>
      </c>
      <c r="H14677" s="9" t="s">
        <v>132</v>
      </c>
      <c r="I14677" s="1" t="s">
        <v>41</v>
      </c>
      <c r="J14677" s="4" t="s">
        <v>47303</v>
      </c>
      <c r="K14677" s="3" t="s">
        <v>17</v>
      </c>
      <c r="L14677" s="4" t="s">
        <v>47303</v>
      </c>
      <c r="M14677" s="4" t="s">
        <v>42</v>
      </c>
      <c r="N14677" s="3" t="str">
        <f t="shared" si="611"/>
        <v>[50 lacs - 75 lacs]</v>
      </c>
      <c r="O14677" s="11"/>
      <c r="P14677" s="4"/>
      <c r="Q14677" s="11"/>
      <c r="R14677" s="4"/>
      <c r="S14677" s="11"/>
      <c r="T14677" s="4"/>
      <c r="U14677" s="11"/>
      <c r="V14677" s="4"/>
      <c r="W14677" s="11"/>
      <c r="X14677" s="4"/>
      <c r="Y14677" s="11"/>
      <c r="Z14677" s="4"/>
      <c r="AA14677" s="1" t="s">
        <v>16</v>
      </c>
      <c r="AC14677" s="23" t="s">
        <v>37890</v>
      </c>
      <c r="AD14677" s="23" t="s">
        <v>40440</v>
      </c>
      <c r="AE14677" t="s">
        <v>35409</v>
      </c>
    </row>
    <row r="14678" spans="1:31" ht="15" customHeight="1">
      <c r="A14678" s="1">
        <v>14677</v>
      </c>
      <c r="B14678" s="1" t="s">
        <v>54</v>
      </c>
      <c r="C14678" s="1" t="s">
        <v>19194</v>
      </c>
      <c r="D14678" s="9" t="s">
        <v>407</v>
      </c>
      <c r="E14678" s="9" t="s">
        <v>18520</v>
      </c>
      <c r="F14678" s="9" t="s">
        <v>30254</v>
      </c>
      <c r="G14678" s="17">
        <v>91494064694</v>
      </c>
      <c r="H14678" s="9" t="s">
        <v>8</v>
      </c>
      <c r="I14678" s="1" t="s">
        <v>62</v>
      </c>
      <c r="J14678" s="4" t="s">
        <v>47303</v>
      </c>
      <c r="K14678" s="3" t="s">
        <v>213</v>
      </c>
      <c r="L14678" s="4" t="s">
        <v>47303</v>
      </c>
      <c r="M14678" s="4" t="s">
        <v>14136</v>
      </c>
      <c r="N14678" s="3" t="str">
        <f t="shared" si="611"/>
        <v>[50 lacs - 75 lacs]</v>
      </c>
      <c r="O14678" s="11"/>
      <c r="P14678" s="4"/>
      <c r="Q14678" s="11"/>
      <c r="R14678" s="4"/>
      <c r="S14678" s="11"/>
      <c r="T14678" s="4"/>
      <c r="U14678" s="11"/>
      <c r="V14678" s="4"/>
      <c r="W14678" s="11"/>
      <c r="X14678" s="4"/>
      <c r="Y14678" s="11"/>
      <c r="Z14678" s="4"/>
      <c r="AA14678" s="1" t="s">
        <v>11</v>
      </c>
      <c r="AC14678" s="23" t="s">
        <v>37890</v>
      </c>
      <c r="AD14678" s="23" t="s">
        <v>40440</v>
      </c>
      <c r="AE14678" t="s">
        <v>35394</v>
      </c>
    </row>
    <row r="14679" spans="1:31" ht="15" customHeight="1">
      <c r="A14679" s="1">
        <v>14678</v>
      </c>
      <c r="B14679" s="1" t="s">
        <v>54</v>
      </c>
      <c r="C14679" s="1" t="s">
        <v>19222</v>
      </c>
      <c r="D14679" s="9" t="s">
        <v>5455</v>
      </c>
      <c r="E14679" s="12" t="s">
        <v>5573</v>
      </c>
      <c r="F14679" s="9" t="s">
        <v>30273</v>
      </c>
      <c r="G14679" s="17">
        <v>9199996419</v>
      </c>
      <c r="H14679" s="2" t="s">
        <v>37779</v>
      </c>
      <c r="I14679" s="1" t="s">
        <v>62</v>
      </c>
      <c r="J14679" s="4" t="s">
        <v>47303</v>
      </c>
      <c r="K14679" s="3" t="s">
        <v>42</v>
      </c>
      <c r="L14679" s="4" t="s">
        <v>47303</v>
      </c>
      <c r="M14679" s="4" t="s">
        <v>14136</v>
      </c>
      <c r="N14679" s="3" t="str">
        <f t="shared" si="611"/>
        <v>[50 lacs - 75 lacs]</v>
      </c>
      <c r="O14679" s="11"/>
      <c r="P14679" s="4"/>
      <c r="Q14679" s="11"/>
      <c r="R14679" s="4"/>
      <c r="S14679" s="11"/>
      <c r="T14679" s="4"/>
      <c r="U14679" s="11"/>
      <c r="V14679" s="4"/>
      <c r="W14679" s="11"/>
      <c r="X14679" s="4"/>
      <c r="Y14679" s="11"/>
      <c r="Z14679" s="4"/>
      <c r="AA14679" s="1" t="s">
        <v>16</v>
      </c>
      <c r="AC14679" s="23" t="s">
        <v>37890</v>
      </c>
      <c r="AD14679" s="23" t="s">
        <v>40440</v>
      </c>
      <c r="AE14679" t="s">
        <v>35410</v>
      </c>
    </row>
    <row r="14680" spans="1:31" ht="15" customHeight="1">
      <c r="A14680" s="1">
        <v>14679</v>
      </c>
      <c r="B14680" s="1" t="s">
        <v>54</v>
      </c>
      <c r="C14680" s="1" t="s">
        <v>19416</v>
      </c>
      <c r="D14680" s="9" t="s">
        <v>10730</v>
      </c>
      <c r="E14680" s="12" t="s">
        <v>19</v>
      </c>
      <c r="F14680" s="9" t="s">
        <v>30386</v>
      </c>
      <c r="G14680" s="17">
        <v>9194461441</v>
      </c>
      <c r="H14680" s="2" t="s">
        <v>37779</v>
      </c>
      <c r="I14680" s="1" t="s">
        <v>41</v>
      </c>
      <c r="J14680" s="4" t="s">
        <v>47303</v>
      </c>
      <c r="K14680" s="11" t="s">
        <v>14137</v>
      </c>
      <c r="L14680" s="4" t="s">
        <v>47303</v>
      </c>
      <c r="M14680" s="11"/>
      <c r="N14680" s="4"/>
      <c r="O14680" s="11"/>
      <c r="P14680" s="4"/>
      <c r="Q14680" s="11"/>
      <c r="R14680" s="4"/>
      <c r="S14680" s="11"/>
      <c r="T14680" s="4"/>
      <c r="U14680" s="11"/>
      <c r="V14680" s="4"/>
      <c r="W14680" s="11"/>
      <c r="X14680" s="4"/>
      <c r="Y14680" s="11"/>
      <c r="Z14680" s="4"/>
      <c r="AA14680" s="1" t="s">
        <v>16</v>
      </c>
      <c r="AC14680" s="23" t="s">
        <v>37891</v>
      </c>
      <c r="AD14680" s="23" t="s">
        <v>40440</v>
      </c>
      <c r="AE14680" t="s">
        <v>35394</v>
      </c>
    </row>
    <row r="14681" spans="1:31" ht="15" customHeight="1">
      <c r="A14681" s="1">
        <v>14680</v>
      </c>
      <c r="B14681" s="1" t="s">
        <v>54</v>
      </c>
      <c r="C14681" s="1" t="s">
        <v>19551</v>
      </c>
      <c r="D14681" s="9" t="s">
        <v>3616</v>
      </c>
      <c r="E14681" s="12" t="s">
        <v>328</v>
      </c>
      <c r="F14681" s="9" t="s">
        <v>30466</v>
      </c>
      <c r="G14681" s="17">
        <v>919664601966</v>
      </c>
      <c r="H14681" s="2" t="s">
        <v>37779</v>
      </c>
      <c r="I14681" s="1" t="s">
        <v>41</v>
      </c>
      <c r="J14681" s="4" t="s">
        <v>47303</v>
      </c>
      <c r="K14681" s="3" t="s">
        <v>42</v>
      </c>
      <c r="L14681" s="4" t="s">
        <v>47303</v>
      </c>
      <c r="M14681" s="11"/>
      <c r="N14681" s="4"/>
      <c r="O14681" s="11"/>
      <c r="P14681" s="4"/>
      <c r="Q14681" s="11"/>
      <c r="R14681" s="4"/>
      <c r="S14681" s="11"/>
      <c r="T14681" s="4"/>
      <c r="U14681" s="11"/>
      <c r="V14681" s="4"/>
      <c r="W14681" s="11"/>
      <c r="X14681" s="4"/>
      <c r="Y14681" s="11"/>
      <c r="Z14681" s="4"/>
      <c r="AA14681" s="1" t="s">
        <v>16</v>
      </c>
      <c r="AC14681" s="23" t="s">
        <v>37891</v>
      </c>
      <c r="AD14681" s="23" t="s">
        <v>40440</v>
      </c>
      <c r="AE14681" t="s">
        <v>35410</v>
      </c>
    </row>
    <row r="14682" spans="1:31" ht="15" customHeight="1">
      <c r="A14682" s="1">
        <v>14681</v>
      </c>
      <c r="B14682" s="1" t="s">
        <v>54</v>
      </c>
      <c r="C14682" s="1" t="s">
        <v>19597</v>
      </c>
      <c r="D14682" s="9" t="s">
        <v>1209</v>
      </c>
      <c r="E14682" s="12" t="s">
        <v>37724</v>
      </c>
      <c r="F14682" s="9" t="s">
        <v>30494</v>
      </c>
      <c r="G14682" s="17">
        <v>9196996499</v>
      </c>
      <c r="H14682" s="2" t="s">
        <v>37779</v>
      </c>
      <c r="I14682" s="1" t="s">
        <v>62</v>
      </c>
      <c r="J14682" s="4" t="s">
        <v>47303</v>
      </c>
      <c r="K14682" s="3" t="s">
        <v>42</v>
      </c>
      <c r="L14682" s="4" t="s">
        <v>47303</v>
      </c>
      <c r="M14682" s="4" t="s">
        <v>14137</v>
      </c>
      <c r="N14682" s="3" t="str">
        <f>J14682</f>
        <v>[50 lacs - 75 lacs]</v>
      </c>
      <c r="O14682" s="11"/>
      <c r="P14682" s="4"/>
      <c r="Q14682" s="11"/>
      <c r="R14682" s="4"/>
      <c r="S14682" s="11"/>
      <c r="T14682" s="4"/>
      <c r="U14682" s="11"/>
      <c r="V14682" s="4"/>
      <c r="W14682" s="11"/>
      <c r="X14682" s="4"/>
      <c r="Y14682" s="11"/>
      <c r="Z14682" s="4"/>
      <c r="AA14682" s="1" t="s">
        <v>16</v>
      </c>
      <c r="AC14682" s="23" t="s">
        <v>37891</v>
      </c>
      <c r="AD14682" s="23" t="s">
        <v>40440</v>
      </c>
      <c r="AE14682" t="s">
        <v>35394</v>
      </c>
    </row>
    <row r="14683" spans="1:31" ht="15" customHeight="1">
      <c r="A14683" s="1">
        <v>14682</v>
      </c>
      <c r="B14683" s="1" t="s">
        <v>54</v>
      </c>
      <c r="C14683" s="1" t="s">
        <v>19623</v>
      </c>
      <c r="D14683" s="9" t="s">
        <v>11206</v>
      </c>
      <c r="E14683" s="12" t="s">
        <v>11207</v>
      </c>
      <c r="F14683" s="9" t="s">
        <v>34447</v>
      </c>
      <c r="G14683" s="17">
        <v>91944994644</v>
      </c>
      <c r="H14683" s="2" t="s">
        <v>37779</v>
      </c>
      <c r="I14683" s="1" t="s">
        <v>62</v>
      </c>
      <c r="J14683" s="4" t="s">
        <v>47303</v>
      </c>
      <c r="K14683" s="11" t="s">
        <v>14137</v>
      </c>
      <c r="L14683" s="4" t="s">
        <v>47303</v>
      </c>
      <c r="M14683" s="11"/>
      <c r="N14683" s="4"/>
      <c r="O14683" s="11"/>
      <c r="P14683" s="4"/>
      <c r="Q14683" s="11"/>
      <c r="R14683" s="4"/>
      <c r="S14683" s="11"/>
      <c r="T14683" s="4"/>
      <c r="U14683" s="11"/>
      <c r="V14683" s="4"/>
      <c r="W14683" s="11"/>
      <c r="X14683" s="4"/>
      <c r="Y14683" s="11"/>
      <c r="Z14683" s="4"/>
      <c r="AA14683" s="1" t="s">
        <v>16</v>
      </c>
      <c r="AC14683" s="23" t="s">
        <v>37891</v>
      </c>
      <c r="AD14683" s="23" t="s">
        <v>40440</v>
      </c>
      <c r="AE14683" t="s">
        <v>35399</v>
      </c>
    </row>
    <row r="14684" spans="1:31" ht="15" customHeight="1">
      <c r="A14684" s="1">
        <v>14683</v>
      </c>
      <c r="B14684" s="1" t="s">
        <v>54</v>
      </c>
      <c r="C14684" s="1" t="s">
        <v>19695</v>
      </c>
      <c r="D14684" s="9" t="s">
        <v>220</v>
      </c>
      <c r="E14684" s="12" t="s">
        <v>36743</v>
      </c>
      <c r="F14684" s="9" t="s">
        <v>30554</v>
      </c>
      <c r="G14684" s="17">
        <v>91994044499</v>
      </c>
      <c r="H14684" s="2" t="s">
        <v>37779</v>
      </c>
      <c r="I14684" s="1" t="s">
        <v>62</v>
      </c>
      <c r="J14684" s="4" t="s">
        <v>47303</v>
      </c>
      <c r="K14684" s="3" t="s">
        <v>17</v>
      </c>
      <c r="L14684" s="4" t="s">
        <v>47303</v>
      </c>
      <c r="M14684" s="11"/>
      <c r="N14684" s="4"/>
      <c r="O14684" s="11"/>
      <c r="P14684" s="4"/>
      <c r="Q14684" s="11"/>
      <c r="R14684" s="4"/>
      <c r="S14684" s="11"/>
      <c r="T14684" s="4"/>
      <c r="U14684" s="11"/>
      <c r="V14684" s="4"/>
      <c r="W14684" s="11"/>
      <c r="X14684" s="4"/>
      <c r="Y14684" s="11"/>
      <c r="Z14684" s="4"/>
      <c r="AA14684" s="1" t="s">
        <v>11</v>
      </c>
      <c r="AC14684" s="23" t="s">
        <v>38110</v>
      </c>
      <c r="AD14684" s="23" t="s">
        <v>40440</v>
      </c>
      <c r="AE14684" t="s">
        <v>35409</v>
      </c>
    </row>
    <row r="14685" spans="1:31" ht="15" customHeight="1">
      <c r="A14685" s="1">
        <v>14684</v>
      </c>
      <c r="B14685" s="1" t="s">
        <v>54</v>
      </c>
      <c r="C14685" s="1" t="s">
        <v>19950</v>
      </c>
      <c r="D14685" s="9" t="s">
        <v>1305</v>
      </c>
      <c r="E14685" s="12" t="s">
        <v>1670</v>
      </c>
      <c r="F14685" s="9" t="s">
        <v>30723</v>
      </c>
      <c r="G14685" s="17">
        <v>91600466649</v>
      </c>
      <c r="H14685" s="2" t="s">
        <v>37779</v>
      </c>
      <c r="I14685" s="1" t="s">
        <v>9</v>
      </c>
      <c r="J14685" s="4" t="s">
        <v>47303</v>
      </c>
      <c r="K14685" s="3" t="s">
        <v>42</v>
      </c>
      <c r="L14685" s="4" t="s">
        <v>47303</v>
      </c>
      <c r="M14685" s="11"/>
      <c r="N14685" s="4"/>
      <c r="O14685" s="11"/>
      <c r="P14685" s="4"/>
      <c r="Q14685" s="11"/>
      <c r="R14685" s="4"/>
      <c r="S14685" s="11"/>
      <c r="T14685" s="4"/>
      <c r="U14685" s="11"/>
      <c r="V14685" s="4"/>
      <c r="W14685" s="11"/>
      <c r="X14685" s="4"/>
      <c r="Y14685" s="11"/>
      <c r="Z14685" s="4"/>
      <c r="AA14685" s="1" t="s">
        <v>16</v>
      </c>
      <c r="AC14685" s="23" t="s">
        <v>37892</v>
      </c>
      <c r="AD14685" s="23" t="s">
        <v>47279</v>
      </c>
      <c r="AE14685" t="s">
        <v>35410</v>
      </c>
    </row>
    <row r="14686" spans="1:31" ht="15" customHeight="1">
      <c r="A14686" s="1">
        <v>14685</v>
      </c>
      <c r="B14686" s="1" t="s">
        <v>54</v>
      </c>
      <c r="C14686" s="1" t="s">
        <v>20069</v>
      </c>
      <c r="D14686" s="9" t="s">
        <v>230</v>
      </c>
      <c r="E14686" s="9" t="s">
        <v>10295</v>
      </c>
      <c r="F14686" s="9" t="s">
        <v>30805</v>
      </c>
      <c r="G14686" s="17">
        <v>919994440149</v>
      </c>
      <c r="H14686" s="9" t="s">
        <v>8</v>
      </c>
      <c r="I14686" s="1" t="s">
        <v>62</v>
      </c>
      <c r="J14686" s="4" t="s">
        <v>47303</v>
      </c>
      <c r="K14686" s="3" t="s">
        <v>42</v>
      </c>
      <c r="L14686" s="4" t="s">
        <v>47303</v>
      </c>
      <c r="M14686" s="11"/>
      <c r="N14686" s="4"/>
      <c r="O14686" s="11"/>
      <c r="P14686" s="4"/>
      <c r="Q14686" s="11"/>
      <c r="R14686" s="4"/>
      <c r="S14686" s="11"/>
      <c r="T14686" s="4"/>
      <c r="U14686" s="11"/>
      <c r="V14686" s="4"/>
      <c r="W14686" s="11"/>
      <c r="X14686" s="4"/>
      <c r="Y14686" s="11"/>
      <c r="Z14686" s="4"/>
      <c r="AA14686" s="1" t="s">
        <v>16</v>
      </c>
      <c r="AC14686" s="23" t="s">
        <v>37892</v>
      </c>
      <c r="AD14686" s="23" t="s">
        <v>47279</v>
      </c>
      <c r="AE14686" t="s">
        <v>35409</v>
      </c>
    </row>
    <row r="14687" spans="1:31" ht="15" customHeight="1">
      <c r="A14687" s="1">
        <v>14686</v>
      </c>
      <c r="B14687" s="1" t="s">
        <v>54</v>
      </c>
      <c r="C14687" s="1" t="s">
        <v>20080</v>
      </c>
      <c r="D14687" s="9" t="s">
        <v>4959</v>
      </c>
      <c r="E14687" s="9" t="s">
        <v>139</v>
      </c>
      <c r="F14687" s="9" t="s">
        <v>33308</v>
      </c>
      <c r="G14687" s="17">
        <v>91944649916</v>
      </c>
      <c r="H14687" s="9" t="s">
        <v>132</v>
      </c>
      <c r="I14687" s="1" t="s">
        <v>62</v>
      </c>
      <c r="J14687" s="4" t="s">
        <v>47303</v>
      </c>
      <c r="K14687" s="11" t="s">
        <v>14136</v>
      </c>
      <c r="L14687" s="4" t="s">
        <v>47303</v>
      </c>
      <c r="M14687" s="4" t="s">
        <v>14137</v>
      </c>
      <c r="N14687" s="3" t="str">
        <f>J14687</f>
        <v>[50 lacs - 75 lacs]</v>
      </c>
      <c r="O14687" s="4" t="s">
        <v>13</v>
      </c>
      <c r="P14687" s="3" t="s">
        <v>47303</v>
      </c>
      <c r="Q14687" s="11"/>
      <c r="R14687" s="4"/>
      <c r="S14687" s="11"/>
      <c r="T14687" s="4"/>
      <c r="U14687" s="11"/>
      <c r="V14687" s="4"/>
      <c r="W14687" s="11"/>
      <c r="X14687" s="4"/>
      <c r="Y14687" s="11"/>
      <c r="Z14687" s="4"/>
      <c r="AA14687" s="1" t="s">
        <v>16</v>
      </c>
      <c r="AC14687" s="23" t="s">
        <v>37892</v>
      </c>
      <c r="AD14687" s="23" t="s">
        <v>47279</v>
      </c>
      <c r="AE14687" t="s">
        <v>35394</v>
      </c>
    </row>
    <row r="14688" spans="1:31" ht="15" customHeight="1">
      <c r="A14688" s="1">
        <v>14687</v>
      </c>
      <c r="B14688" s="1" t="s">
        <v>54</v>
      </c>
      <c r="C14688" s="1" t="s">
        <v>20081</v>
      </c>
      <c r="D14688" s="9" t="s">
        <v>857</v>
      </c>
      <c r="E14688" s="9" t="s">
        <v>3124</v>
      </c>
      <c r="F14688" s="9" t="s">
        <v>22337</v>
      </c>
      <c r="G14688" s="17">
        <v>91906461049</v>
      </c>
      <c r="H14688" s="9" t="s">
        <v>132</v>
      </c>
      <c r="I14688" s="1" t="s">
        <v>62</v>
      </c>
      <c r="J14688" s="4" t="s">
        <v>47303</v>
      </c>
      <c r="K14688" s="11" t="s">
        <v>14137</v>
      </c>
      <c r="L14688" s="4" t="s">
        <v>47303</v>
      </c>
      <c r="M14688" s="11"/>
      <c r="N14688" s="4"/>
      <c r="O14688" s="11"/>
      <c r="P14688" s="4"/>
      <c r="Q14688" s="11"/>
      <c r="R14688" s="4"/>
      <c r="S14688" s="11"/>
      <c r="T14688" s="4"/>
      <c r="U14688" s="11"/>
      <c r="V14688" s="4"/>
      <c r="W14688" s="11"/>
      <c r="X14688" s="4"/>
      <c r="Y14688" s="11"/>
      <c r="Z14688" s="4"/>
      <c r="AA14688" s="1" t="s">
        <v>16</v>
      </c>
      <c r="AC14688" s="23" t="s">
        <v>37892</v>
      </c>
      <c r="AD14688" s="23" t="s">
        <v>47279</v>
      </c>
      <c r="AE14688" t="s">
        <v>35399</v>
      </c>
    </row>
    <row r="14689" spans="1:31" ht="15" customHeight="1">
      <c r="A14689" s="1">
        <v>14688</v>
      </c>
      <c r="B14689" s="1" t="s">
        <v>54</v>
      </c>
      <c r="C14689" s="1" t="s">
        <v>20082</v>
      </c>
      <c r="D14689" s="9" t="s">
        <v>1302</v>
      </c>
      <c r="E14689" s="9" t="s">
        <v>40</v>
      </c>
      <c r="F14689" s="9" t="s">
        <v>33309</v>
      </c>
      <c r="G14689" s="17">
        <v>9194961141</v>
      </c>
      <c r="H14689" s="9" t="s">
        <v>8</v>
      </c>
      <c r="I14689" s="1" t="s">
        <v>9</v>
      </c>
      <c r="J14689" s="4" t="s">
        <v>47303</v>
      </c>
      <c r="K14689" s="3" t="s">
        <v>42</v>
      </c>
      <c r="L14689" s="4" t="s">
        <v>47303</v>
      </c>
      <c r="M14689" s="11"/>
      <c r="N14689" s="4"/>
      <c r="O14689" s="11"/>
      <c r="P14689" s="4"/>
      <c r="Q14689" s="11"/>
      <c r="R14689" s="4"/>
      <c r="S14689" s="11"/>
      <c r="T14689" s="4"/>
      <c r="U14689" s="11"/>
      <c r="V14689" s="4"/>
      <c r="W14689" s="11"/>
      <c r="X14689" s="4"/>
      <c r="Y14689" s="11"/>
      <c r="Z14689" s="4"/>
      <c r="AA14689" s="1" t="s">
        <v>16</v>
      </c>
      <c r="AC14689" s="23" t="s">
        <v>37892</v>
      </c>
      <c r="AD14689" s="23" t="s">
        <v>47279</v>
      </c>
      <c r="AE14689" t="s">
        <v>35409</v>
      </c>
    </row>
    <row r="14690" spans="1:31" ht="15" customHeight="1">
      <c r="A14690" s="1">
        <v>14689</v>
      </c>
      <c r="B14690" s="1" t="s">
        <v>54</v>
      </c>
      <c r="C14690" s="1" t="s">
        <v>20085</v>
      </c>
      <c r="D14690" s="9" t="s">
        <v>773</v>
      </c>
      <c r="E14690" s="9" t="s">
        <v>5933</v>
      </c>
      <c r="F14690" s="9" t="s">
        <v>30814</v>
      </c>
      <c r="G14690" s="17">
        <v>91494964616</v>
      </c>
      <c r="H14690" s="9" t="s">
        <v>15</v>
      </c>
      <c r="I14690" s="1" t="s">
        <v>62</v>
      </c>
      <c r="J14690" s="4" t="s">
        <v>47303</v>
      </c>
      <c r="K14690" s="3" t="s">
        <v>213</v>
      </c>
      <c r="L14690" s="4" t="s">
        <v>47303</v>
      </c>
      <c r="M14690" s="4" t="s">
        <v>17</v>
      </c>
      <c r="N14690" s="3" t="str">
        <f t="shared" ref="N14690:N14691" si="612">J14690</f>
        <v>[50 lacs - 75 lacs]</v>
      </c>
      <c r="O14690" s="11"/>
      <c r="P14690" s="4"/>
      <c r="Q14690" s="11"/>
      <c r="R14690" s="4"/>
      <c r="S14690" s="11"/>
      <c r="T14690" s="4"/>
      <c r="U14690" s="11"/>
      <c r="V14690" s="4"/>
      <c r="W14690" s="11"/>
      <c r="X14690" s="4"/>
      <c r="Y14690" s="11"/>
      <c r="Z14690" s="4"/>
      <c r="AA14690" s="1" t="s">
        <v>16</v>
      </c>
      <c r="AC14690" s="23" t="s">
        <v>37892</v>
      </c>
      <c r="AD14690" s="23" t="s">
        <v>47279</v>
      </c>
      <c r="AE14690" t="s">
        <v>35409</v>
      </c>
    </row>
    <row r="14691" spans="1:31" ht="15" customHeight="1">
      <c r="A14691" s="1">
        <v>14690</v>
      </c>
      <c r="B14691" s="1" t="s">
        <v>54</v>
      </c>
      <c r="C14691" s="1" t="s">
        <v>20093</v>
      </c>
      <c r="D14691" s="9" t="s">
        <v>1689</v>
      </c>
      <c r="E14691" s="9" t="s">
        <v>141</v>
      </c>
      <c r="F14691" s="9" t="s">
        <v>27610</v>
      </c>
      <c r="G14691" s="17">
        <v>91044606060</v>
      </c>
      <c r="H14691" s="9" t="s">
        <v>37</v>
      </c>
      <c r="I14691" s="1" t="s">
        <v>9</v>
      </c>
      <c r="J14691" s="4" t="s">
        <v>47303</v>
      </c>
      <c r="K14691" s="3" t="s">
        <v>213</v>
      </c>
      <c r="L14691" s="4" t="s">
        <v>47303</v>
      </c>
      <c r="M14691" s="4" t="s">
        <v>17</v>
      </c>
      <c r="N14691" s="3" t="str">
        <f t="shared" si="612"/>
        <v>[50 lacs - 75 lacs]</v>
      </c>
      <c r="O14691" s="4" t="s">
        <v>47347</v>
      </c>
      <c r="P14691" s="3" t="s">
        <v>47303</v>
      </c>
      <c r="Q14691" s="4" t="s">
        <v>14136</v>
      </c>
      <c r="R14691" s="3" t="s">
        <v>47303</v>
      </c>
      <c r="S14691" s="4" t="s">
        <v>47352</v>
      </c>
      <c r="T14691" s="3" t="s">
        <v>47303</v>
      </c>
      <c r="U14691" s="11"/>
      <c r="V14691" s="4"/>
      <c r="W14691" s="11"/>
      <c r="X14691" s="4"/>
      <c r="Y14691" s="11"/>
      <c r="Z14691" s="4"/>
      <c r="AA14691" s="1" t="s">
        <v>11</v>
      </c>
      <c r="AC14691" s="23" t="s">
        <v>37893</v>
      </c>
      <c r="AD14691" s="23" t="s">
        <v>47279</v>
      </c>
      <c r="AE14691" t="s">
        <v>35410</v>
      </c>
    </row>
    <row r="14692" spans="1:31" ht="15" customHeight="1">
      <c r="A14692" s="1">
        <v>14691</v>
      </c>
      <c r="B14692" s="1" t="s">
        <v>54</v>
      </c>
      <c r="C14692" s="1" t="s">
        <v>20100</v>
      </c>
      <c r="D14692" s="9" t="s">
        <v>1182</v>
      </c>
      <c r="E14692" s="9" t="s">
        <v>881</v>
      </c>
      <c r="F14692" s="9" t="s">
        <v>33310</v>
      </c>
      <c r="G14692" s="17">
        <v>916609464</v>
      </c>
      <c r="H14692" s="9" t="s">
        <v>20</v>
      </c>
      <c r="I14692" s="1" t="s">
        <v>41</v>
      </c>
      <c r="J14692" s="4" t="s">
        <v>47303</v>
      </c>
      <c r="K14692" s="3" t="s">
        <v>42</v>
      </c>
      <c r="L14692" s="4" t="s">
        <v>47303</v>
      </c>
      <c r="M14692" s="11"/>
      <c r="N14692" s="4"/>
      <c r="O14692" s="11"/>
      <c r="P14692" s="4"/>
      <c r="Q14692" s="11"/>
      <c r="R14692" s="4"/>
      <c r="S14692" s="11"/>
      <c r="T14692" s="4"/>
      <c r="U14692" s="11"/>
      <c r="V14692" s="4"/>
      <c r="W14692" s="11"/>
      <c r="X14692" s="4"/>
      <c r="Y14692" s="11"/>
      <c r="Z14692" s="4"/>
      <c r="AA14692" s="1" t="s">
        <v>16</v>
      </c>
      <c r="AC14692" s="23" t="s">
        <v>37893</v>
      </c>
      <c r="AD14692" s="23" t="s">
        <v>47279</v>
      </c>
      <c r="AE14692" t="s">
        <v>35409</v>
      </c>
    </row>
    <row r="14693" spans="1:31" ht="15" customHeight="1">
      <c r="A14693" s="1">
        <v>14692</v>
      </c>
      <c r="B14693" s="1" t="s">
        <v>54</v>
      </c>
      <c r="C14693" s="1" t="s">
        <v>20103</v>
      </c>
      <c r="D14693" s="9" t="s">
        <v>18362</v>
      </c>
      <c r="E14693" s="9" t="s">
        <v>2705</v>
      </c>
      <c r="F14693" s="9" t="s">
        <v>18595</v>
      </c>
      <c r="G14693" s="17">
        <v>91909994466</v>
      </c>
      <c r="H14693" s="9" t="s">
        <v>15</v>
      </c>
      <c r="I14693" s="1" t="s">
        <v>62</v>
      </c>
      <c r="J14693" s="4" t="s">
        <v>47303</v>
      </c>
      <c r="K14693" s="3" t="s">
        <v>42</v>
      </c>
      <c r="L14693" s="4" t="s">
        <v>47303</v>
      </c>
      <c r="M14693" s="4" t="s">
        <v>14136</v>
      </c>
      <c r="N14693" s="3" t="str">
        <f t="shared" ref="N14693:N14695" si="613">J14693</f>
        <v>[50 lacs - 75 lacs]</v>
      </c>
      <c r="O14693" s="4" t="s">
        <v>14137</v>
      </c>
      <c r="P14693" s="3" t="s">
        <v>47303</v>
      </c>
      <c r="Q14693" s="11"/>
      <c r="R14693" s="4"/>
      <c r="S14693" s="11"/>
      <c r="T14693" s="4"/>
      <c r="U14693" s="11"/>
      <c r="V14693" s="4"/>
      <c r="W14693" s="11"/>
      <c r="X14693" s="4"/>
      <c r="Y14693" s="11"/>
      <c r="Z14693" s="4"/>
      <c r="AA14693" s="1" t="s">
        <v>16</v>
      </c>
      <c r="AC14693" s="23" t="s">
        <v>37893</v>
      </c>
      <c r="AD14693" s="23" t="s">
        <v>47279</v>
      </c>
      <c r="AE14693" t="s">
        <v>35410</v>
      </c>
    </row>
    <row r="14694" spans="1:31" ht="15" customHeight="1">
      <c r="A14694" s="1">
        <v>14693</v>
      </c>
      <c r="B14694" s="1" t="s">
        <v>54</v>
      </c>
      <c r="C14694" s="1" t="s">
        <v>20111</v>
      </c>
      <c r="D14694" s="9" t="s">
        <v>280</v>
      </c>
      <c r="E14694" s="9" t="s">
        <v>281</v>
      </c>
      <c r="F14694" s="9" t="s">
        <v>18600</v>
      </c>
      <c r="G14694" s="17">
        <v>91994444149</v>
      </c>
      <c r="H14694" s="9" t="s">
        <v>20</v>
      </c>
      <c r="I14694" s="1" t="s">
        <v>41</v>
      </c>
      <c r="J14694" s="4" t="s">
        <v>47303</v>
      </c>
      <c r="K14694" s="3" t="s">
        <v>17</v>
      </c>
      <c r="L14694" s="4" t="s">
        <v>47303</v>
      </c>
      <c r="M14694" s="4" t="s">
        <v>42</v>
      </c>
      <c r="N14694" s="3" t="str">
        <f t="shared" si="613"/>
        <v>[50 lacs - 75 lacs]</v>
      </c>
      <c r="O14694" s="11"/>
      <c r="P14694" s="4"/>
      <c r="Q14694" s="11"/>
      <c r="R14694" s="4"/>
      <c r="S14694" s="11"/>
      <c r="T14694" s="4"/>
      <c r="U14694" s="11"/>
      <c r="V14694" s="4"/>
      <c r="W14694" s="11"/>
      <c r="X14694" s="4"/>
      <c r="Y14694" s="11"/>
      <c r="Z14694" s="4"/>
      <c r="AA14694" s="1" t="s">
        <v>16</v>
      </c>
      <c r="AC14694" s="23" t="s">
        <v>37893</v>
      </c>
      <c r="AD14694" s="23" t="s">
        <v>47279</v>
      </c>
      <c r="AE14694" t="s">
        <v>35409</v>
      </c>
    </row>
    <row r="14695" spans="1:31" ht="15" customHeight="1">
      <c r="A14695" s="1">
        <v>14694</v>
      </c>
      <c r="B14695" s="1" t="s">
        <v>54</v>
      </c>
      <c r="C14695" s="1" t="s">
        <v>20119</v>
      </c>
      <c r="D14695" s="9" t="s">
        <v>36405</v>
      </c>
      <c r="E14695" s="9" t="s">
        <v>139</v>
      </c>
      <c r="F14695" s="9" t="s">
        <v>30831</v>
      </c>
      <c r="G14695" s="17">
        <v>916604144</v>
      </c>
      <c r="H14695" s="9" t="s">
        <v>37</v>
      </c>
      <c r="I14695" s="1" t="s">
        <v>41</v>
      </c>
      <c r="J14695" s="4" t="s">
        <v>47303</v>
      </c>
      <c r="K14695" s="3" t="s">
        <v>213</v>
      </c>
      <c r="L14695" s="4" t="s">
        <v>47303</v>
      </c>
      <c r="M14695" s="4" t="s">
        <v>17</v>
      </c>
      <c r="N14695" s="3" t="str">
        <f t="shared" si="613"/>
        <v>[50 lacs - 75 lacs]</v>
      </c>
      <c r="O14695" s="11"/>
      <c r="P14695" s="4"/>
      <c r="Q14695" s="11"/>
      <c r="R14695" s="4"/>
      <c r="S14695" s="11"/>
      <c r="T14695" s="4"/>
      <c r="U14695" s="11"/>
      <c r="V14695" s="4"/>
      <c r="W14695" s="11"/>
      <c r="X14695" s="4"/>
      <c r="Y14695" s="11"/>
      <c r="Z14695" s="4"/>
      <c r="AA14695" s="1" t="s">
        <v>16</v>
      </c>
      <c r="AC14695" s="23" t="s">
        <v>37893</v>
      </c>
      <c r="AD14695" s="23" t="s">
        <v>47279</v>
      </c>
      <c r="AE14695" t="s">
        <v>35399</v>
      </c>
    </row>
    <row r="14696" spans="1:31" ht="15" customHeight="1">
      <c r="A14696" s="1">
        <v>14695</v>
      </c>
      <c r="B14696" s="1" t="s">
        <v>54</v>
      </c>
      <c r="C14696" s="1" t="s">
        <v>20127</v>
      </c>
      <c r="D14696" s="9" t="s">
        <v>4759</v>
      </c>
      <c r="E14696" s="9" t="s">
        <v>40</v>
      </c>
      <c r="F14696" s="9" t="s">
        <v>30837</v>
      </c>
      <c r="G14696" s="17">
        <v>919041990160</v>
      </c>
      <c r="H14696" s="9" t="s">
        <v>8</v>
      </c>
      <c r="I14696" s="1" t="s">
        <v>9</v>
      </c>
      <c r="J14696" s="4" t="s">
        <v>47303</v>
      </c>
      <c r="K14696" s="3" t="s">
        <v>42</v>
      </c>
      <c r="L14696" s="4" t="s">
        <v>47303</v>
      </c>
      <c r="M14696" s="11"/>
      <c r="N14696" s="4"/>
      <c r="O14696" s="11"/>
      <c r="P14696" s="4"/>
      <c r="Q14696" s="11"/>
      <c r="R14696" s="4"/>
      <c r="S14696" s="11"/>
      <c r="T14696" s="4"/>
      <c r="U14696" s="11"/>
      <c r="V14696" s="4"/>
      <c r="W14696" s="11"/>
      <c r="X14696" s="4"/>
      <c r="Y14696" s="11"/>
      <c r="Z14696" s="4"/>
      <c r="AA14696" s="1" t="s">
        <v>16</v>
      </c>
      <c r="AC14696" s="23" t="s">
        <v>37893</v>
      </c>
      <c r="AD14696" s="23" t="s">
        <v>47279</v>
      </c>
      <c r="AE14696" t="s">
        <v>35409</v>
      </c>
    </row>
    <row r="14697" spans="1:31" ht="15" customHeight="1">
      <c r="A14697" s="1">
        <v>14696</v>
      </c>
      <c r="B14697" s="1" t="s">
        <v>54</v>
      </c>
      <c r="C14697" s="1" t="s">
        <v>20140</v>
      </c>
      <c r="D14697" s="9" t="s">
        <v>636</v>
      </c>
      <c r="E14697" s="9" t="s">
        <v>152</v>
      </c>
      <c r="F14697" s="9" t="s">
        <v>30846</v>
      </c>
      <c r="G14697" s="17">
        <v>91990649464</v>
      </c>
      <c r="H14697" s="9" t="s">
        <v>8</v>
      </c>
      <c r="I14697" s="1" t="s">
        <v>62</v>
      </c>
      <c r="J14697" s="4" t="s">
        <v>47303</v>
      </c>
      <c r="K14697" s="3" t="s">
        <v>213</v>
      </c>
      <c r="L14697" s="4" t="s">
        <v>47303</v>
      </c>
      <c r="M14697" s="4" t="s">
        <v>17</v>
      </c>
      <c r="N14697" s="3" t="str">
        <f t="shared" ref="N14697:N14698" si="614">J14697</f>
        <v>[50 lacs - 75 lacs]</v>
      </c>
      <c r="O14697" s="4" t="s">
        <v>47347</v>
      </c>
      <c r="P14697" s="3" t="s">
        <v>47303</v>
      </c>
      <c r="Q14697" s="4" t="s">
        <v>14136</v>
      </c>
      <c r="R14697" s="3" t="s">
        <v>47303</v>
      </c>
      <c r="S14697" s="11"/>
      <c r="T14697" s="4"/>
      <c r="U14697" s="11"/>
      <c r="V14697" s="4"/>
      <c r="W14697" s="11"/>
      <c r="X14697" s="4"/>
      <c r="Y14697" s="11"/>
      <c r="Z14697" s="4"/>
      <c r="AA14697" s="1" t="s">
        <v>16</v>
      </c>
      <c r="AC14697" s="23" t="s">
        <v>37893</v>
      </c>
      <c r="AD14697" s="23" t="s">
        <v>47279</v>
      </c>
      <c r="AE14697" t="s">
        <v>35409</v>
      </c>
    </row>
    <row r="14698" spans="1:31" ht="15" customHeight="1">
      <c r="A14698" s="1">
        <v>14697</v>
      </c>
      <c r="B14698" s="1" t="s">
        <v>54</v>
      </c>
      <c r="C14698" s="1" t="s">
        <v>20146</v>
      </c>
      <c r="D14698" s="9" t="s">
        <v>2027</v>
      </c>
      <c r="E14698" s="9" t="s">
        <v>18610</v>
      </c>
      <c r="F14698" s="9" t="s">
        <v>35349</v>
      </c>
      <c r="G14698" s="17">
        <v>919446969999</v>
      </c>
      <c r="H14698" s="9" t="s">
        <v>20</v>
      </c>
      <c r="I14698" s="1" t="s">
        <v>62</v>
      </c>
      <c r="J14698" s="4" t="s">
        <v>47303</v>
      </c>
      <c r="K14698" s="3" t="s">
        <v>17</v>
      </c>
      <c r="L14698" s="4" t="s">
        <v>47303</v>
      </c>
      <c r="M14698" s="4" t="s">
        <v>42</v>
      </c>
      <c r="N14698" s="3" t="str">
        <f t="shared" si="614"/>
        <v>[50 lacs - 75 lacs]</v>
      </c>
      <c r="O14698" s="4" t="s">
        <v>14137</v>
      </c>
      <c r="P14698" s="3" t="s">
        <v>47303</v>
      </c>
      <c r="Q14698" s="11"/>
      <c r="R14698" s="4"/>
      <c r="S14698" s="11"/>
      <c r="T14698" s="4"/>
      <c r="U14698" s="11"/>
      <c r="V14698" s="4"/>
      <c r="W14698" s="11"/>
      <c r="X14698" s="4"/>
      <c r="Y14698" s="11"/>
      <c r="Z14698" s="4"/>
      <c r="AA14698" s="1" t="s">
        <v>16</v>
      </c>
      <c r="AC14698" s="23" t="s">
        <v>37893</v>
      </c>
      <c r="AD14698" s="23" t="s">
        <v>47279</v>
      </c>
      <c r="AE14698" t="s">
        <v>35394</v>
      </c>
    </row>
    <row r="14699" spans="1:31" ht="15" customHeight="1">
      <c r="A14699" s="1">
        <v>14698</v>
      </c>
      <c r="B14699" s="1" t="s">
        <v>54</v>
      </c>
      <c r="C14699" s="1" t="s">
        <v>20155</v>
      </c>
      <c r="D14699" s="9" t="s">
        <v>89</v>
      </c>
      <c r="E14699" s="9" t="s">
        <v>956</v>
      </c>
      <c r="F14699" s="9" t="s">
        <v>30856</v>
      </c>
      <c r="G14699" s="17">
        <v>914000004199</v>
      </c>
      <c r="H14699" s="9" t="s">
        <v>37</v>
      </c>
      <c r="I14699" s="1" t="s">
        <v>41</v>
      </c>
      <c r="J14699" s="4" t="s">
        <v>47303</v>
      </c>
      <c r="K14699" s="11" t="s">
        <v>13</v>
      </c>
      <c r="L14699" s="4" t="s">
        <v>47303</v>
      </c>
      <c r="M14699" s="11"/>
      <c r="N14699" s="4"/>
      <c r="O14699" s="11"/>
      <c r="P14699" s="4"/>
      <c r="Q14699" s="11"/>
      <c r="R14699" s="4"/>
      <c r="S14699" s="11"/>
      <c r="T14699" s="4"/>
      <c r="U14699" s="11"/>
      <c r="V14699" s="4"/>
      <c r="W14699" s="11"/>
      <c r="X14699" s="4"/>
      <c r="Y14699" s="11"/>
      <c r="Z14699" s="4"/>
      <c r="AA14699" s="1" t="s">
        <v>16</v>
      </c>
      <c r="AC14699" s="23" t="s">
        <v>37893</v>
      </c>
      <c r="AD14699" s="23" t="s">
        <v>47279</v>
      </c>
      <c r="AE14699" t="s">
        <v>35409</v>
      </c>
    </row>
    <row r="14700" spans="1:31" ht="15" customHeight="1">
      <c r="A14700" s="1">
        <v>14699</v>
      </c>
      <c r="B14700" s="1" t="s">
        <v>54</v>
      </c>
      <c r="C14700" s="1" t="s">
        <v>20156</v>
      </c>
      <c r="D14700" s="9" t="s">
        <v>9365</v>
      </c>
      <c r="E14700" s="9" t="s">
        <v>40</v>
      </c>
      <c r="F14700" s="9" t="s">
        <v>26001</v>
      </c>
      <c r="G14700" s="17">
        <v>9196941144</v>
      </c>
      <c r="H14700" s="9" t="s">
        <v>15</v>
      </c>
      <c r="I14700" s="1" t="s">
        <v>41</v>
      </c>
      <c r="J14700" s="4" t="s">
        <v>47303</v>
      </c>
      <c r="K14700" s="3" t="s">
        <v>42</v>
      </c>
      <c r="L14700" s="4" t="s">
        <v>47303</v>
      </c>
      <c r="M14700" s="4" t="s">
        <v>14136</v>
      </c>
      <c r="N14700" s="3" t="str">
        <f t="shared" ref="N14700:N14701" si="615">J14700</f>
        <v>[50 lacs - 75 lacs]</v>
      </c>
      <c r="O14700" s="11"/>
      <c r="P14700" s="4"/>
      <c r="Q14700" s="11"/>
      <c r="R14700" s="4"/>
      <c r="S14700" s="11"/>
      <c r="T14700" s="4"/>
      <c r="U14700" s="11"/>
      <c r="V14700" s="4"/>
      <c r="W14700" s="11"/>
      <c r="X14700" s="4"/>
      <c r="Y14700" s="11"/>
      <c r="Z14700" s="4"/>
      <c r="AA14700" s="1" t="s">
        <v>16</v>
      </c>
      <c r="AC14700" s="23" t="s">
        <v>37893</v>
      </c>
      <c r="AD14700" s="23" t="s">
        <v>47279</v>
      </c>
      <c r="AE14700" t="s">
        <v>35394</v>
      </c>
    </row>
    <row r="14701" spans="1:31" ht="15" customHeight="1">
      <c r="A14701" s="1">
        <v>14700</v>
      </c>
      <c r="B14701" s="1" t="s">
        <v>54</v>
      </c>
      <c r="C14701" s="1" t="s">
        <v>20157</v>
      </c>
      <c r="D14701" s="9" t="s">
        <v>40</v>
      </c>
      <c r="E14701" s="9" t="s">
        <v>18538</v>
      </c>
      <c r="F14701" s="9" t="s">
        <v>30857</v>
      </c>
      <c r="G14701" s="17">
        <v>91944660006</v>
      </c>
      <c r="H14701" s="9" t="s">
        <v>132</v>
      </c>
      <c r="I14701" s="1" t="s">
        <v>62</v>
      </c>
      <c r="J14701" s="4" t="s">
        <v>47303</v>
      </c>
      <c r="K14701" s="3" t="s">
        <v>17</v>
      </c>
      <c r="L14701" s="4" t="s">
        <v>47303</v>
      </c>
      <c r="M14701" s="4" t="s">
        <v>42</v>
      </c>
      <c r="N14701" s="3" t="str">
        <f t="shared" si="615"/>
        <v>[50 lacs - 75 lacs]</v>
      </c>
      <c r="O14701" s="11"/>
      <c r="P14701" s="4"/>
      <c r="Q14701" s="11"/>
      <c r="R14701" s="4"/>
      <c r="S14701" s="11"/>
      <c r="T14701" s="4"/>
      <c r="U14701" s="11"/>
      <c r="V14701" s="4"/>
      <c r="W14701" s="11"/>
      <c r="X14701" s="4"/>
      <c r="Y14701" s="11"/>
      <c r="Z14701" s="4"/>
      <c r="AA14701" s="1" t="s">
        <v>16</v>
      </c>
      <c r="AC14701" s="23" t="s">
        <v>37893</v>
      </c>
      <c r="AD14701" s="23" t="s">
        <v>47279</v>
      </c>
      <c r="AE14701" t="s">
        <v>35410</v>
      </c>
    </row>
    <row r="14702" spans="1:31" ht="15" customHeight="1">
      <c r="A14702" s="1">
        <v>14701</v>
      </c>
      <c r="B14702" s="1" t="s">
        <v>54</v>
      </c>
      <c r="C14702" s="1" t="s">
        <v>20171</v>
      </c>
      <c r="D14702" s="9" t="s">
        <v>36527</v>
      </c>
      <c r="E14702" s="9" t="s">
        <v>18359</v>
      </c>
      <c r="F14702" s="9" t="s">
        <v>30866</v>
      </c>
      <c r="G14702" s="17">
        <v>91944404419</v>
      </c>
      <c r="H14702" s="9" t="s">
        <v>8</v>
      </c>
      <c r="I14702" s="1" t="s">
        <v>9</v>
      </c>
      <c r="J14702" s="4" t="s">
        <v>47303</v>
      </c>
      <c r="K14702" s="3" t="s">
        <v>42</v>
      </c>
      <c r="L14702" s="4" t="s">
        <v>47303</v>
      </c>
      <c r="M14702" s="11"/>
      <c r="N14702" s="4"/>
      <c r="O14702" s="11"/>
      <c r="P14702" s="4"/>
      <c r="Q14702" s="11"/>
      <c r="R14702" s="4"/>
      <c r="S14702" s="11"/>
      <c r="T14702" s="4"/>
      <c r="U14702" s="11"/>
      <c r="V14702" s="4"/>
      <c r="W14702" s="11"/>
      <c r="X14702" s="4"/>
      <c r="Y14702" s="11"/>
      <c r="Z14702" s="4"/>
      <c r="AA14702" s="1" t="s">
        <v>16</v>
      </c>
      <c r="AC14702" s="23" t="s">
        <v>37893</v>
      </c>
      <c r="AD14702" s="23" t="s">
        <v>47279</v>
      </c>
      <c r="AE14702" t="s">
        <v>35410</v>
      </c>
    </row>
    <row r="14703" spans="1:31" ht="15" customHeight="1">
      <c r="A14703" s="1">
        <v>14702</v>
      </c>
      <c r="B14703" s="1" t="s">
        <v>54</v>
      </c>
      <c r="C14703" s="1" t="s">
        <v>20175</v>
      </c>
      <c r="D14703" s="9" t="s">
        <v>846</v>
      </c>
      <c r="E14703" s="9" t="s">
        <v>1180</v>
      </c>
      <c r="F14703" s="9" t="s">
        <v>30870</v>
      </c>
      <c r="G14703" s="17">
        <v>9196199444</v>
      </c>
      <c r="H14703" s="9" t="s">
        <v>8</v>
      </c>
      <c r="I14703" s="1" t="s">
        <v>41</v>
      </c>
      <c r="J14703" s="4" t="s">
        <v>47303</v>
      </c>
      <c r="K14703" s="3" t="s">
        <v>42</v>
      </c>
      <c r="L14703" s="4" t="s">
        <v>47303</v>
      </c>
      <c r="M14703" s="11"/>
      <c r="N14703" s="4"/>
      <c r="O14703" s="11"/>
      <c r="P14703" s="4"/>
      <c r="Q14703" s="11"/>
      <c r="R14703" s="4"/>
      <c r="S14703" s="11"/>
      <c r="T14703" s="4"/>
      <c r="U14703" s="11"/>
      <c r="V14703" s="4"/>
      <c r="W14703" s="11"/>
      <c r="X14703" s="4"/>
      <c r="Y14703" s="11"/>
      <c r="Z14703" s="4"/>
      <c r="AA14703" s="1" t="s">
        <v>16</v>
      </c>
      <c r="AC14703" s="23" t="s">
        <v>37893</v>
      </c>
      <c r="AD14703" s="23" t="s">
        <v>47279</v>
      </c>
      <c r="AE14703" t="s">
        <v>35394</v>
      </c>
    </row>
    <row r="14704" spans="1:31" ht="15" customHeight="1">
      <c r="A14704" s="1">
        <v>14703</v>
      </c>
      <c r="B14704" s="1" t="s">
        <v>54</v>
      </c>
      <c r="C14704" s="1" t="s">
        <v>20180</v>
      </c>
      <c r="D14704" s="9" t="s">
        <v>683</v>
      </c>
      <c r="E14704" s="9" t="s">
        <v>495</v>
      </c>
      <c r="F14704" s="9" t="s">
        <v>30874</v>
      </c>
      <c r="G14704" s="17">
        <v>919914909</v>
      </c>
      <c r="H14704" s="9" t="s">
        <v>37</v>
      </c>
      <c r="I14704" s="1" t="s">
        <v>62</v>
      </c>
      <c r="J14704" s="4" t="s">
        <v>47303</v>
      </c>
      <c r="K14704" s="11" t="s">
        <v>14137</v>
      </c>
      <c r="L14704" s="4" t="s">
        <v>47303</v>
      </c>
      <c r="M14704" s="4" t="s">
        <v>13</v>
      </c>
      <c r="N14704" s="3" t="str">
        <f t="shared" ref="N14704:N14713" si="616">J14704</f>
        <v>[50 lacs - 75 lacs]</v>
      </c>
      <c r="O14704" s="11"/>
      <c r="P14704" s="4"/>
      <c r="Q14704" s="11"/>
      <c r="R14704" s="4"/>
      <c r="S14704" s="11"/>
      <c r="T14704" s="4"/>
      <c r="U14704" s="11"/>
      <c r="V14704" s="4"/>
      <c r="W14704" s="11"/>
      <c r="X14704" s="4"/>
      <c r="Y14704" s="11"/>
      <c r="Z14704" s="4"/>
      <c r="AA14704" s="1" t="s">
        <v>16</v>
      </c>
      <c r="AC14704" s="23" t="s">
        <v>37893</v>
      </c>
      <c r="AD14704" s="23" t="s">
        <v>47279</v>
      </c>
      <c r="AE14704" t="s">
        <v>35409</v>
      </c>
    </row>
    <row r="14705" spans="1:31" ht="15" customHeight="1">
      <c r="A14705" s="1">
        <v>14704</v>
      </c>
      <c r="B14705" s="1" t="s">
        <v>54</v>
      </c>
      <c r="C14705" s="1" t="s">
        <v>20181</v>
      </c>
      <c r="D14705" s="9" t="s">
        <v>386</v>
      </c>
      <c r="E14705" s="9" t="s">
        <v>18615</v>
      </c>
      <c r="F14705" s="9" t="s">
        <v>33318</v>
      </c>
      <c r="G14705" s="17">
        <v>9199046699</v>
      </c>
      <c r="H14705" s="9" t="s">
        <v>8</v>
      </c>
      <c r="I14705" s="1" t="s">
        <v>9</v>
      </c>
      <c r="J14705" s="4" t="s">
        <v>47303</v>
      </c>
      <c r="K14705" s="3" t="s">
        <v>42</v>
      </c>
      <c r="L14705" s="4" t="s">
        <v>47303</v>
      </c>
      <c r="M14705" s="4" t="s">
        <v>14136</v>
      </c>
      <c r="N14705" s="3" t="str">
        <f t="shared" si="616"/>
        <v>[50 lacs - 75 lacs]</v>
      </c>
      <c r="O14705" s="4" t="s">
        <v>13</v>
      </c>
      <c r="P14705" s="3" t="s">
        <v>47303</v>
      </c>
      <c r="Q14705" s="11"/>
      <c r="R14705" s="4"/>
      <c r="S14705" s="11"/>
      <c r="T14705" s="4"/>
      <c r="U14705" s="11"/>
      <c r="V14705" s="4"/>
      <c r="W14705" s="11"/>
      <c r="X14705" s="4"/>
      <c r="Y14705" s="11"/>
      <c r="Z14705" s="4"/>
      <c r="AA14705" s="1" t="s">
        <v>16</v>
      </c>
      <c r="AC14705" s="23" t="s">
        <v>37893</v>
      </c>
      <c r="AD14705" s="23" t="s">
        <v>47279</v>
      </c>
      <c r="AE14705" t="s">
        <v>35394</v>
      </c>
    </row>
    <row r="14706" spans="1:31" ht="15" customHeight="1">
      <c r="A14706" s="1">
        <v>14705</v>
      </c>
      <c r="B14706" s="1" t="s">
        <v>54</v>
      </c>
      <c r="C14706" s="1" t="s">
        <v>20182</v>
      </c>
      <c r="D14706" s="9" t="s">
        <v>1286</v>
      </c>
      <c r="E14706" s="9" t="s">
        <v>139</v>
      </c>
      <c r="F14706" s="9" t="s">
        <v>30875</v>
      </c>
      <c r="G14706" s="17">
        <v>914460640419</v>
      </c>
      <c r="H14706" s="9" t="s">
        <v>37</v>
      </c>
      <c r="I14706" s="1" t="s">
        <v>9</v>
      </c>
      <c r="J14706" s="4" t="s">
        <v>47303</v>
      </c>
      <c r="K14706" s="3" t="s">
        <v>42</v>
      </c>
      <c r="L14706" s="4" t="s">
        <v>47303</v>
      </c>
      <c r="M14706" s="4" t="s">
        <v>14136</v>
      </c>
      <c r="N14706" s="3" t="str">
        <f t="shared" si="616"/>
        <v>[50 lacs - 75 lacs]</v>
      </c>
      <c r="O14706" s="11"/>
      <c r="P14706" s="4"/>
      <c r="Q14706" s="11"/>
      <c r="R14706" s="4"/>
      <c r="S14706" s="11"/>
      <c r="T14706" s="4"/>
      <c r="U14706" s="11"/>
      <c r="V14706" s="4"/>
      <c r="W14706" s="11"/>
      <c r="X14706" s="4"/>
      <c r="Y14706" s="11"/>
      <c r="Z14706" s="4"/>
      <c r="AA14706" s="1" t="s">
        <v>16</v>
      </c>
      <c r="AC14706" s="23" t="s">
        <v>37893</v>
      </c>
      <c r="AD14706" s="23" t="s">
        <v>47279</v>
      </c>
      <c r="AE14706" t="s">
        <v>35394</v>
      </c>
    </row>
    <row r="14707" spans="1:31" ht="15" customHeight="1">
      <c r="A14707" s="1">
        <v>14706</v>
      </c>
      <c r="B14707" s="1" t="s">
        <v>54</v>
      </c>
      <c r="C14707" s="1" t="s">
        <v>20183</v>
      </c>
      <c r="D14707" s="9" t="s">
        <v>151</v>
      </c>
      <c r="E14707" s="9" t="s">
        <v>255</v>
      </c>
      <c r="F14707" s="9" t="s">
        <v>30876</v>
      </c>
      <c r="G14707" s="17">
        <v>91461119944</v>
      </c>
      <c r="H14707" s="9" t="s">
        <v>15</v>
      </c>
      <c r="I14707" s="1" t="s">
        <v>62</v>
      </c>
      <c r="J14707" s="4" t="s">
        <v>47303</v>
      </c>
      <c r="K14707" s="3" t="s">
        <v>17</v>
      </c>
      <c r="L14707" s="4" t="s">
        <v>47303</v>
      </c>
      <c r="M14707" s="4" t="s">
        <v>42</v>
      </c>
      <c r="N14707" s="3" t="str">
        <f t="shared" si="616"/>
        <v>[50 lacs - 75 lacs]</v>
      </c>
      <c r="O14707" s="11"/>
      <c r="P14707" s="4"/>
      <c r="Q14707" s="11"/>
      <c r="R14707" s="4"/>
      <c r="S14707" s="11"/>
      <c r="T14707" s="4"/>
      <c r="U14707" s="11"/>
      <c r="V14707" s="4"/>
      <c r="W14707" s="11"/>
      <c r="X14707" s="4"/>
      <c r="Y14707" s="11"/>
      <c r="Z14707" s="4"/>
      <c r="AA14707" s="1" t="s">
        <v>16</v>
      </c>
      <c r="AC14707" s="23" t="s">
        <v>37893</v>
      </c>
      <c r="AD14707" s="23" t="s">
        <v>47279</v>
      </c>
      <c r="AE14707" t="s">
        <v>35410</v>
      </c>
    </row>
    <row r="14708" spans="1:31" ht="15" customHeight="1">
      <c r="A14708" s="1">
        <v>14707</v>
      </c>
      <c r="B14708" s="1" t="s">
        <v>54</v>
      </c>
      <c r="C14708" s="1" t="s">
        <v>20184</v>
      </c>
      <c r="D14708" s="9" t="s">
        <v>2064</v>
      </c>
      <c r="E14708" s="9" t="s">
        <v>18616</v>
      </c>
      <c r="F14708" s="9" t="s">
        <v>33319</v>
      </c>
      <c r="G14708" s="17">
        <v>91944994699</v>
      </c>
      <c r="H14708" s="9" t="s">
        <v>15</v>
      </c>
      <c r="I14708" s="1" t="s">
        <v>62</v>
      </c>
      <c r="J14708" s="4" t="s">
        <v>47303</v>
      </c>
      <c r="K14708" s="3" t="s">
        <v>17</v>
      </c>
      <c r="L14708" s="4" t="s">
        <v>47303</v>
      </c>
      <c r="M14708" s="4" t="s">
        <v>42</v>
      </c>
      <c r="N14708" s="3" t="str">
        <f t="shared" si="616"/>
        <v>[50 lacs - 75 lacs]</v>
      </c>
      <c r="O14708" s="11"/>
      <c r="P14708" s="4"/>
      <c r="Q14708" s="11"/>
      <c r="R14708" s="4"/>
      <c r="S14708" s="11"/>
      <c r="T14708" s="4"/>
      <c r="U14708" s="11"/>
      <c r="V14708" s="4"/>
      <c r="W14708" s="11"/>
      <c r="X14708" s="4"/>
      <c r="Y14708" s="11"/>
      <c r="Z14708" s="4"/>
      <c r="AA14708" s="1" t="s">
        <v>16</v>
      </c>
      <c r="AC14708" s="23" t="s">
        <v>37893</v>
      </c>
      <c r="AD14708" s="23" t="s">
        <v>47279</v>
      </c>
      <c r="AE14708" t="s">
        <v>35409</v>
      </c>
    </row>
    <row r="14709" spans="1:31" ht="15" customHeight="1">
      <c r="A14709" s="1">
        <v>14708</v>
      </c>
      <c r="B14709" s="1" t="s">
        <v>54</v>
      </c>
      <c r="C14709" s="1" t="s">
        <v>20187</v>
      </c>
      <c r="D14709" s="9" t="s">
        <v>620</v>
      </c>
      <c r="E14709" s="9" t="s">
        <v>18618</v>
      </c>
      <c r="F14709" s="9" t="s">
        <v>30878</v>
      </c>
      <c r="G14709" s="17">
        <v>91996416094</v>
      </c>
      <c r="H14709" s="9" t="s">
        <v>8</v>
      </c>
      <c r="I14709" s="1" t="s">
        <v>62</v>
      </c>
      <c r="J14709" s="4" t="s">
        <v>47303</v>
      </c>
      <c r="K14709" s="3" t="s">
        <v>17</v>
      </c>
      <c r="L14709" s="4" t="s">
        <v>47303</v>
      </c>
      <c r="M14709" s="4" t="s">
        <v>42</v>
      </c>
      <c r="N14709" s="3" t="str">
        <f t="shared" si="616"/>
        <v>[50 lacs - 75 lacs]</v>
      </c>
      <c r="O14709" s="11"/>
      <c r="P14709" s="4"/>
      <c r="Q14709" s="11"/>
      <c r="R14709" s="4"/>
      <c r="S14709" s="11"/>
      <c r="T14709" s="4"/>
      <c r="U14709" s="11"/>
      <c r="V14709" s="4"/>
      <c r="W14709" s="11"/>
      <c r="X14709" s="4"/>
      <c r="Y14709" s="11"/>
      <c r="Z14709" s="4"/>
      <c r="AA14709" s="1" t="s">
        <v>16</v>
      </c>
      <c r="AC14709" s="23" t="s">
        <v>37893</v>
      </c>
      <c r="AD14709" s="23" t="s">
        <v>47279</v>
      </c>
      <c r="AE14709" t="s">
        <v>35410</v>
      </c>
    </row>
    <row r="14710" spans="1:31" ht="15" customHeight="1">
      <c r="A14710" s="1">
        <v>14709</v>
      </c>
      <c r="B14710" s="1" t="s">
        <v>54</v>
      </c>
      <c r="C14710" s="1" t="s">
        <v>20196</v>
      </c>
      <c r="D14710" s="9" t="s">
        <v>1222</v>
      </c>
      <c r="E14710" s="9" t="s">
        <v>287</v>
      </c>
      <c r="F14710" s="9" t="s">
        <v>33322</v>
      </c>
      <c r="G14710" s="17">
        <v>919946014914</v>
      </c>
      <c r="H14710" s="9" t="s">
        <v>20</v>
      </c>
      <c r="I14710" s="1" t="s">
        <v>41</v>
      </c>
      <c r="J14710" s="4" t="s">
        <v>47303</v>
      </c>
      <c r="K14710" s="3" t="s">
        <v>17</v>
      </c>
      <c r="L14710" s="4" t="s">
        <v>47303</v>
      </c>
      <c r="M14710" s="4" t="s">
        <v>42</v>
      </c>
      <c r="N14710" s="3" t="str">
        <f t="shared" si="616"/>
        <v>[50 lacs - 75 lacs]</v>
      </c>
      <c r="O14710" s="4" t="s">
        <v>13</v>
      </c>
      <c r="P14710" s="3" t="s">
        <v>47303</v>
      </c>
      <c r="Q14710" s="11"/>
      <c r="R14710" s="4"/>
      <c r="S14710" s="11"/>
      <c r="T14710" s="4"/>
      <c r="U14710" s="11"/>
      <c r="V14710" s="4"/>
      <c r="W14710" s="11"/>
      <c r="X14710" s="4"/>
      <c r="Y14710" s="11"/>
      <c r="Z14710" s="4"/>
      <c r="AA14710" s="1" t="s">
        <v>16</v>
      </c>
      <c r="AC14710" s="23" t="s">
        <v>37893</v>
      </c>
      <c r="AD14710" s="23" t="s">
        <v>47279</v>
      </c>
      <c r="AE14710" t="s">
        <v>35394</v>
      </c>
    </row>
    <row r="14711" spans="1:31" ht="15" customHeight="1">
      <c r="A14711" s="1">
        <v>14710</v>
      </c>
      <c r="B14711" s="1" t="s">
        <v>54</v>
      </c>
      <c r="C14711" s="1" t="s">
        <v>20199</v>
      </c>
      <c r="D14711" s="9" t="s">
        <v>494</v>
      </c>
      <c r="E14711" s="9" t="s">
        <v>18625</v>
      </c>
      <c r="F14711" s="9" t="s">
        <v>24868</v>
      </c>
      <c r="G14711" s="17">
        <v>919444066699</v>
      </c>
      <c r="H14711" s="9" t="s">
        <v>8</v>
      </c>
      <c r="I14711" s="1" t="s">
        <v>41</v>
      </c>
      <c r="J14711" s="4" t="s">
        <v>47303</v>
      </c>
      <c r="K14711" s="3" t="s">
        <v>17</v>
      </c>
      <c r="L14711" s="4" t="s">
        <v>47303</v>
      </c>
      <c r="M14711" s="4" t="s">
        <v>42</v>
      </c>
      <c r="N14711" s="3" t="str">
        <f t="shared" si="616"/>
        <v>[50 lacs - 75 lacs]</v>
      </c>
      <c r="O14711" s="11"/>
      <c r="P14711" s="4"/>
      <c r="Q14711" s="11"/>
      <c r="R14711" s="4"/>
      <c r="S14711" s="11"/>
      <c r="T14711" s="4"/>
      <c r="U14711" s="11"/>
      <c r="V14711" s="4"/>
      <c r="W14711" s="11"/>
      <c r="X14711" s="4"/>
      <c r="Y14711" s="11"/>
      <c r="Z14711" s="4"/>
      <c r="AA14711" s="1" t="s">
        <v>16</v>
      </c>
      <c r="AC14711" s="23" t="s">
        <v>37893</v>
      </c>
      <c r="AD14711" s="23" t="s">
        <v>47279</v>
      </c>
      <c r="AE14711" t="s">
        <v>35410</v>
      </c>
    </row>
    <row r="14712" spans="1:31" ht="15" customHeight="1">
      <c r="A14712" s="1">
        <v>14711</v>
      </c>
      <c r="B14712" s="1" t="s">
        <v>54</v>
      </c>
      <c r="C14712" s="1" t="s">
        <v>20211</v>
      </c>
      <c r="D14712" s="9" t="s">
        <v>1222</v>
      </c>
      <c r="E14712" s="9" t="s">
        <v>3214</v>
      </c>
      <c r="F14712" s="9" t="s">
        <v>30891</v>
      </c>
      <c r="G14712" s="17">
        <v>9149404449</v>
      </c>
      <c r="H14712" s="9" t="s">
        <v>132</v>
      </c>
      <c r="I14712" s="1" t="s">
        <v>41</v>
      </c>
      <c r="J14712" s="4" t="s">
        <v>47303</v>
      </c>
      <c r="K14712" s="3" t="s">
        <v>17</v>
      </c>
      <c r="L14712" s="4" t="s">
        <v>47303</v>
      </c>
      <c r="M14712" s="4" t="s">
        <v>42</v>
      </c>
      <c r="N14712" s="3" t="str">
        <f t="shared" si="616"/>
        <v>[50 lacs - 75 lacs]</v>
      </c>
      <c r="O14712" s="11"/>
      <c r="P14712" s="4"/>
      <c r="Q14712" s="11"/>
      <c r="R14712" s="4"/>
      <c r="S14712" s="11"/>
      <c r="T14712" s="4"/>
      <c r="U14712" s="11"/>
      <c r="V14712" s="4"/>
      <c r="W14712" s="11"/>
      <c r="X14712" s="4"/>
      <c r="Y14712" s="11"/>
      <c r="Z14712" s="4"/>
      <c r="AA14712" s="1" t="s">
        <v>16</v>
      </c>
      <c r="AC14712" s="23" t="s">
        <v>37893</v>
      </c>
      <c r="AD14712" s="23" t="s">
        <v>47279</v>
      </c>
      <c r="AE14712" t="s">
        <v>35394</v>
      </c>
    </row>
    <row r="14713" spans="1:31" ht="15" customHeight="1">
      <c r="A14713" s="1">
        <v>14712</v>
      </c>
      <c r="B14713" s="1" t="s">
        <v>54</v>
      </c>
      <c r="C14713" s="1" t="s">
        <v>20215</v>
      </c>
      <c r="D14713" s="9" t="s">
        <v>18633</v>
      </c>
      <c r="E14713" s="9" t="s">
        <v>7856</v>
      </c>
      <c r="F14713" s="9" t="s">
        <v>24660</v>
      </c>
      <c r="G14713" s="17">
        <v>91440044199</v>
      </c>
      <c r="H14713" s="9" t="s">
        <v>132</v>
      </c>
      <c r="I14713" s="1" t="s">
        <v>9</v>
      </c>
      <c r="J14713" s="4" t="s">
        <v>47303</v>
      </c>
      <c r="K14713" s="3" t="s">
        <v>17</v>
      </c>
      <c r="L14713" s="4" t="s">
        <v>47303</v>
      </c>
      <c r="M14713" s="4" t="s">
        <v>42</v>
      </c>
      <c r="N14713" s="3" t="str">
        <f t="shared" si="616"/>
        <v>[50 lacs - 75 lacs]</v>
      </c>
      <c r="O14713" s="4" t="s">
        <v>47348</v>
      </c>
      <c r="P14713" s="3" t="s">
        <v>47303</v>
      </c>
      <c r="Q14713" s="4" t="s">
        <v>14137</v>
      </c>
      <c r="R14713" s="3" t="s">
        <v>47303</v>
      </c>
      <c r="S14713" s="4" t="s">
        <v>13</v>
      </c>
      <c r="T14713" s="3" t="s">
        <v>47303</v>
      </c>
      <c r="U14713" s="11"/>
      <c r="V14713" s="4"/>
      <c r="W14713" s="11"/>
      <c r="X14713" s="4"/>
      <c r="Y14713" s="11"/>
      <c r="Z14713" s="4"/>
      <c r="AA14713" s="1" t="s">
        <v>16</v>
      </c>
      <c r="AC14713" s="23" t="s">
        <v>37893</v>
      </c>
      <c r="AD14713" s="23" t="s">
        <v>47279</v>
      </c>
      <c r="AE14713" t="s">
        <v>35399</v>
      </c>
    </row>
    <row r="14714" spans="1:31" ht="15" customHeight="1">
      <c r="A14714" s="1">
        <v>14713</v>
      </c>
      <c r="B14714" s="1" t="s">
        <v>54</v>
      </c>
      <c r="C14714" s="1" t="s">
        <v>20221</v>
      </c>
      <c r="D14714" s="9" t="s">
        <v>18635</v>
      </c>
      <c r="E14714" s="9" t="s">
        <v>152</v>
      </c>
      <c r="F14714" s="9" t="s">
        <v>30897</v>
      </c>
      <c r="G14714" s="17">
        <v>91440444491</v>
      </c>
      <c r="H14714" s="9" t="s">
        <v>8</v>
      </c>
      <c r="I14714" s="1" t="s">
        <v>41</v>
      </c>
      <c r="J14714" s="4" t="s">
        <v>47303</v>
      </c>
      <c r="K14714" s="11" t="s">
        <v>13</v>
      </c>
      <c r="L14714" s="4" t="s">
        <v>47303</v>
      </c>
      <c r="M14714" s="11"/>
      <c r="N14714" s="4"/>
      <c r="O14714" s="11"/>
      <c r="P14714" s="4"/>
      <c r="Q14714" s="11"/>
      <c r="R14714" s="4"/>
      <c r="S14714" s="11"/>
      <c r="T14714" s="4"/>
      <c r="U14714" s="11"/>
      <c r="V14714" s="4"/>
      <c r="W14714" s="11"/>
      <c r="X14714" s="4"/>
      <c r="Y14714" s="11"/>
      <c r="Z14714" s="4"/>
      <c r="AA14714" s="1" t="s">
        <v>16</v>
      </c>
      <c r="AC14714" s="23" t="s">
        <v>37893</v>
      </c>
      <c r="AD14714" s="23" t="s">
        <v>47279</v>
      </c>
      <c r="AE14714" t="s">
        <v>35409</v>
      </c>
    </row>
    <row r="14715" spans="1:31" ht="15" customHeight="1">
      <c r="A14715" s="1">
        <v>14714</v>
      </c>
      <c r="B14715" s="1" t="s">
        <v>54</v>
      </c>
      <c r="C14715" s="1" t="s">
        <v>20222</v>
      </c>
      <c r="D14715" s="9" t="s">
        <v>7448</v>
      </c>
      <c r="E14715" s="9" t="s">
        <v>16009</v>
      </c>
      <c r="F14715" s="9" t="s">
        <v>30898</v>
      </c>
      <c r="G14715" s="17">
        <v>9144014946</v>
      </c>
      <c r="H14715" s="9" t="s">
        <v>15</v>
      </c>
      <c r="I14715" s="1" t="s">
        <v>41</v>
      </c>
      <c r="J14715" s="4" t="s">
        <v>47303</v>
      </c>
      <c r="K14715" s="3" t="s">
        <v>17</v>
      </c>
      <c r="L14715" s="4" t="s">
        <v>47303</v>
      </c>
      <c r="M14715" s="4" t="s">
        <v>42</v>
      </c>
      <c r="N14715" s="3" t="str">
        <f>J14715</f>
        <v>[50 lacs - 75 lacs]</v>
      </c>
      <c r="O14715" s="4" t="s">
        <v>13</v>
      </c>
      <c r="P14715" s="3" t="s">
        <v>47303</v>
      </c>
      <c r="Q14715" s="11"/>
      <c r="R14715" s="4"/>
      <c r="S14715" s="11"/>
      <c r="T14715" s="4"/>
      <c r="U14715" s="11"/>
      <c r="V14715" s="4"/>
      <c r="W14715" s="11"/>
      <c r="X14715" s="4"/>
      <c r="Y14715" s="11"/>
      <c r="Z14715" s="4"/>
      <c r="AA14715" s="1" t="s">
        <v>16</v>
      </c>
      <c r="AC14715" s="23" t="s">
        <v>37893</v>
      </c>
      <c r="AD14715" s="23" t="s">
        <v>47279</v>
      </c>
      <c r="AE14715" t="s">
        <v>35399</v>
      </c>
    </row>
    <row r="14716" spans="1:31" ht="15" customHeight="1">
      <c r="A14716" s="1">
        <v>14715</v>
      </c>
      <c r="B14716" s="1" t="s">
        <v>54</v>
      </c>
      <c r="C14716" s="1" t="s">
        <v>20225</v>
      </c>
      <c r="D14716" s="9" t="s">
        <v>784</v>
      </c>
      <c r="E14716" s="9" t="s">
        <v>11405</v>
      </c>
      <c r="F14716" s="9" t="s">
        <v>30899</v>
      </c>
      <c r="G14716" s="17">
        <v>914141616494</v>
      </c>
      <c r="H14716" s="9" t="s">
        <v>15</v>
      </c>
      <c r="I14716" s="1" t="s">
        <v>9</v>
      </c>
      <c r="J14716" s="4" t="s">
        <v>47303</v>
      </c>
      <c r="K14716" s="3" t="s">
        <v>42</v>
      </c>
      <c r="L14716" s="4" t="s">
        <v>47303</v>
      </c>
      <c r="M14716" s="11"/>
      <c r="N14716" s="4"/>
      <c r="O14716" s="11"/>
      <c r="P14716" s="4"/>
      <c r="Q14716" s="11"/>
      <c r="R14716" s="4"/>
      <c r="S14716" s="11"/>
      <c r="T14716" s="4"/>
      <c r="U14716" s="11"/>
      <c r="V14716" s="4"/>
      <c r="W14716" s="11"/>
      <c r="X14716" s="4"/>
      <c r="Y14716" s="11"/>
      <c r="Z14716" s="4"/>
      <c r="AA14716" s="1" t="s">
        <v>16</v>
      </c>
      <c r="AC14716" s="23" t="s">
        <v>37893</v>
      </c>
      <c r="AD14716" s="23" t="s">
        <v>47279</v>
      </c>
      <c r="AE14716" t="s">
        <v>35409</v>
      </c>
    </row>
    <row r="14717" spans="1:31" ht="15" customHeight="1">
      <c r="A14717" s="1">
        <v>14716</v>
      </c>
      <c r="B14717" s="1" t="s">
        <v>54</v>
      </c>
      <c r="C14717" s="1" t="s">
        <v>20233</v>
      </c>
      <c r="D14717" s="9" t="s">
        <v>8373</v>
      </c>
      <c r="E14717" s="9" t="s">
        <v>3562</v>
      </c>
      <c r="F14717" s="9" t="s">
        <v>30903</v>
      </c>
      <c r="G14717" s="17">
        <v>914949946199</v>
      </c>
      <c r="H14717" s="9" t="s">
        <v>8</v>
      </c>
      <c r="I14717" s="1" t="s">
        <v>41</v>
      </c>
      <c r="J14717" s="4" t="s">
        <v>47303</v>
      </c>
      <c r="K14717" s="11" t="s">
        <v>14137</v>
      </c>
      <c r="L14717" s="4" t="s">
        <v>47303</v>
      </c>
      <c r="M14717" s="11"/>
      <c r="N14717" s="4"/>
      <c r="O14717" s="11"/>
      <c r="P14717" s="4"/>
      <c r="Q14717" s="11"/>
      <c r="R14717" s="4"/>
      <c r="S14717" s="11"/>
      <c r="T14717" s="4"/>
      <c r="U14717" s="11"/>
      <c r="V14717" s="4"/>
      <c r="W14717" s="11"/>
      <c r="X14717" s="4"/>
      <c r="Y14717" s="11"/>
      <c r="Z14717" s="4"/>
      <c r="AA14717" s="1" t="s">
        <v>16</v>
      </c>
      <c r="AC14717" s="23" t="s">
        <v>37893</v>
      </c>
      <c r="AD14717" s="23" t="s">
        <v>47279</v>
      </c>
      <c r="AE14717" t="s">
        <v>35409</v>
      </c>
    </row>
    <row r="14718" spans="1:31" ht="15" customHeight="1">
      <c r="A14718" s="1">
        <v>14717</v>
      </c>
      <c r="B14718" s="1" t="s">
        <v>54</v>
      </c>
      <c r="C14718" s="1" t="s">
        <v>20235</v>
      </c>
      <c r="D14718" s="9" t="s">
        <v>5336</v>
      </c>
      <c r="E14718" s="9" t="s">
        <v>40</v>
      </c>
      <c r="F14718" s="9" t="s">
        <v>30905</v>
      </c>
      <c r="G14718" s="17">
        <v>919446049464</v>
      </c>
      <c r="H14718" s="9" t="s">
        <v>8</v>
      </c>
      <c r="I14718" s="1" t="s">
        <v>62</v>
      </c>
      <c r="J14718" s="4" t="s">
        <v>47303</v>
      </c>
      <c r="K14718" s="3" t="s">
        <v>17</v>
      </c>
      <c r="L14718" s="4" t="s">
        <v>47303</v>
      </c>
      <c r="M14718" s="4" t="s">
        <v>42</v>
      </c>
      <c r="N14718" s="3" t="str">
        <f t="shared" ref="N14718:N14720" si="617">J14718</f>
        <v>[50 lacs - 75 lacs]</v>
      </c>
      <c r="O14718" s="11"/>
      <c r="P14718" s="4"/>
      <c r="Q14718" s="11"/>
      <c r="R14718" s="4"/>
      <c r="S14718" s="11"/>
      <c r="T14718" s="4"/>
      <c r="U14718" s="11"/>
      <c r="V14718" s="4"/>
      <c r="W14718" s="11"/>
      <c r="X14718" s="4"/>
      <c r="Y14718" s="11"/>
      <c r="Z14718" s="4"/>
      <c r="AA14718" s="1" t="s">
        <v>11</v>
      </c>
      <c r="AC14718" s="23" t="s">
        <v>37893</v>
      </c>
      <c r="AD14718" s="23" t="s">
        <v>47279</v>
      </c>
      <c r="AE14718" t="s">
        <v>35394</v>
      </c>
    </row>
    <row r="14719" spans="1:31" ht="15" customHeight="1">
      <c r="A14719" s="1">
        <v>14718</v>
      </c>
      <c r="B14719" s="1" t="s">
        <v>54</v>
      </c>
      <c r="C14719" s="1" t="s">
        <v>20236</v>
      </c>
      <c r="D14719" s="9" t="s">
        <v>2817</v>
      </c>
      <c r="E14719" s="9" t="s">
        <v>131</v>
      </c>
      <c r="F14719" s="9" t="s">
        <v>30906</v>
      </c>
      <c r="G14719" s="17">
        <v>9169466646</v>
      </c>
      <c r="H14719" s="9" t="s">
        <v>8</v>
      </c>
      <c r="I14719" s="1" t="s">
        <v>9</v>
      </c>
      <c r="J14719" s="4" t="s">
        <v>47303</v>
      </c>
      <c r="K14719" s="3" t="s">
        <v>42</v>
      </c>
      <c r="L14719" s="4" t="s">
        <v>47303</v>
      </c>
      <c r="M14719" s="4" t="s">
        <v>14136</v>
      </c>
      <c r="N14719" s="3" t="str">
        <f t="shared" si="617"/>
        <v>[50 lacs - 75 lacs]</v>
      </c>
      <c r="O14719" s="4" t="s">
        <v>14137</v>
      </c>
      <c r="P14719" s="3" t="s">
        <v>47303</v>
      </c>
      <c r="Q14719" s="4" t="s">
        <v>13</v>
      </c>
      <c r="R14719" s="3" t="s">
        <v>47303</v>
      </c>
      <c r="S14719" s="11"/>
      <c r="T14719" s="4"/>
      <c r="U14719" s="11"/>
      <c r="V14719" s="4"/>
      <c r="W14719" s="11"/>
      <c r="X14719" s="4"/>
      <c r="Y14719" s="11"/>
      <c r="Z14719" s="4"/>
      <c r="AA14719" s="1" t="s">
        <v>11</v>
      </c>
      <c r="AC14719" s="23" t="s">
        <v>37893</v>
      </c>
      <c r="AD14719" s="23" t="s">
        <v>47279</v>
      </c>
      <c r="AE14719" t="s">
        <v>35409</v>
      </c>
    </row>
    <row r="14720" spans="1:31" ht="15" customHeight="1">
      <c r="A14720" s="1">
        <v>14719</v>
      </c>
      <c r="B14720" s="1" t="s">
        <v>54</v>
      </c>
      <c r="C14720" s="1" t="s">
        <v>20237</v>
      </c>
      <c r="D14720" s="9" t="s">
        <v>280</v>
      </c>
      <c r="E14720" s="9" t="s">
        <v>217</v>
      </c>
      <c r="F14720" s="9" t="s">
        <v>33328</v>
      </c>
      <c r="G14720" s="17">
        <v>919904440661</v>
      </c>
      <c r="H14720" s="9" t="s">
        <v>15</v>
      </c>
      <c r="I14720" s="1" t="s">
        <v>9</v>
      </c>
      <c r="J14720" s="4" t="s">
        <v>47303</v>
      </c>
      <c r="K14720" s="3" t="s">
        <v>42</v>
      </c>
      <c r="L14720" s="4" t="s">
        <v>47303</v>
      </c>
      <c r="M14720" s="4" t="s">
        <v>13</v>
      </c>
      <c r="N14720" s="3" t="str">
        <f t="shared" si="617"/>
        <v>[50 lacs - 75 lacs]</v>
      </c>
      <c r="O14720" s="11"/>
      <c r="P14720" s="4"/>
      <c r="Q14720" s="11"/>
      <c r="R14720" s="4"/>
      <c r="S14720" s="11"/>
      <c r="T14720" s="4"/>
      <c r="U14720" s="11"/>
      <c r="V14720" s="4"/>
      <c r="W14720" s="11"/>
      <c r="X14720" s="4"/>
      <c r="Y14720" s="11"/>
      <c r="Z14720" s="4"/>
      <c r="AA14720" s="1" t="s">
        <v>16</v>
      </c>
      <c r="AC14720" s="23" t="s">
        <v>37893</v>
      </c>
      <c r="AD14720" s="23" t="s">
        <v>47279</v>
      </c>
      <c r="AE14720" t="s">
        <v>35394</v>
      </c>
    </row>
    <row r="14721" spans="1:31" ht="15" customHeight="1">
      <c r="A14721" s="1">
        <v>14720</v>
      </c>
      <c r="B14721" s="1" t="s">
        <v>54</v>
      </c>
      <c r="C14721" s="1" t="s">
        <v>20248</v>
      </c>
      <c r="D14721" s="9" t="s">
        <v>18644</v>
      </c>
      <c r="E14721" s="9" t="s">
        <v>1040</v>
      </c>
      <c r="F14721" s="9" t="s">
        <v>30914</v>
      </c>
      <c r="G14721" s="17">
        <v>919946149</v>
      </c>
      <c r="H14721" s="9" t="s">
        <v>132</v>
      </c>
      <c r="I14721" s="1" t="s">
        <v>9</v>
      </c>
      <c r="J14721" s="4" t="s">
        <v>47303</v>
      </c>
      <c r="K14721" s="3" t="s">
        <v>17</v>
      </c>
      <c r="L14721" s="4" t="s">
        <v>47303</v>
      </c>
      <c r="M14721" s="11"/>
      <c r="N14721" s="4"/>
      <c r="O14721" s="11"/>
      <c r="P14721" s="4"/>
      <c r="Q14721" s="11"/>
      <c r="R14721" s="4"/>
      <c r="S14721" s="11"/>
      <c r="T14721" s="4"/>
      <c r="U14721" s="11"/>
      <c r="V14721" s="4"/>
      <c r="W14721" s="11"/>
      <c r="X14721" s="4"/>
      <c r="Y14721" s="11"/>
      <c r="Z14721" s="4"/>
      <c r="AA14721" s="1" t="s">
        <v>16</v>
      </c>
      <c r="AC14721" s="23" t="s">
        <v>37893</v>
      </c>
      <c r="AD14721" s="23" t="s">
        <v>47279</v>
      </c>
      <c r="AE14721" t="s">
        <v>35409</v>
      </c>
    </row>
    <row r="14722" spans="1:31" ht="15" customHeight="1">
      <c r="A14722" s="1">
        <v>14721</v>
      </c>
      <c r="B14722" s="1" t="s">
        <v>54</v>
      </c>
      <c r="C14722" s="1" t="s">
        <v>20250</v>
      </c>
      <c r="D14722" s="9" t="s">
        <v>2762</v>
      </c>
      <c r="E14722" s="9" t="s">
        <v>487</v>
      </c>
      <c r="F14722" s="9" t="s">
        <v>30916</v>
      </c>
      <c r="G14722" s="17">
        <v>9194944109</v>
      </c>
      <c r="H14722" s="9" t="s">
        <v>37</v>
      </c>
      <c r="I14722" s="1" t="s">
        <v>62</v>
      </c>
      <c r="J14722" s="4" t="s">
        <v>47303</v>
      </c>
      <c r="K14722" s="3" t="s">
        <v>17</v>
      </c>
      <c r="L14722" s="4" t="s">
        <v>47303</v>
      </c>
      <c r="M14722" s="11"/>
      <c r="N14722" s="4"/>
      <c r="O14722" s="11"/>
      <c r="P14722" s="4"/>
      <c r="Q14722" s="11"/>
      <c r="R14722" s="4"/>
      <c r="S14722" s="11"/>
      <c r="T14722" s="4"/>
      <c r="U14722" s="11"/>
      <c r="V14722" s="4"/>
      <c r="W14722" s="11"/>
      <c r="X14722" s="4"/>
      <c r="Y14722" s="11"/>
      <c r="Z14722" s="4"/>
      <c r="AA14722" s="1" t="s">
        <v>16</v>
      </c>
      <c r="AC14722" s="23" t="s">
        <v>37893</v>
      </c>
      <c r="AD14722" s="23" t="s">
        <v>47279</v>
      </c>
      <c r="AE14722" t="s">
        <v>35410</v>
      </c>
    </row>
    <row r="14723" spans="1:31" ht="15" customHeight="1">
      <c r="A14723" s="1">
        <v>14722</v>
      </c>
      <c r="B14723" s="1" t="s">
        <v>54</v>
      </c>
      <c r="C14723" s="1" t="s">
        <v>20254</v>
      </c>
      <c r="D14723" s="9" t="s">
        <v>18645</v>
      </c>
      <c r="E14723" s="9" t="s">
        <v>774</v>
      </c>
      <c r="F14723" s="9" t="s">
        <v>30920</v>
      </c>
      <c r="G14723" s="17">
        <v>9166966996</v>
      </c>
      <c r="H14723" s="9" t="s">
        <v>15</v>
      </c>
      <c r="I14723" s="1" t="s">
        <v>41</v>
      </c>
      <c r="J14723" s="4" t="s">
        <v>47303</v>
      </c>
      <c r="K14723" s="3" t="s">
        <v>42</v>
      </c>
      <c r="L14723" s="4" t="s">
        <v>47303</v>
      </c>
      <c r="M14723" s="11"/>
      <c r="N14723" s="4"/>
      <c r="O14723" s="11"/>
      <c r="P14723" s="4"/>
      <c r="Q14723" s="11"/>
      <c r="R14723" s="4"/>
      <c r="S14723" s="11"/>
      <c r="T14723" s="4"/>
      <c r="U14723" s="11"/>
      <c r="V14723" s="4"/>
      <c r="W14723" s="11"/>
      <c r="X14723" s="4"/>
      <c r="Y14723" s="11"/>
      <c r="Z14723" s="4"/>
      <c r="AA14723" s="1" t="s">
        <v>16</v>
      </c>
      <c r="AC14723" s="23" t="s">
        <v>37893</v>
      </c>
      <c r="AD14723" s="23" t="s">
        <v>47279</v>
      </c>
      <c r="AE14723" t="s">
        <v>35399</v>
      </c>
    </row>
    <row r="14724" spans="1:31" ht="15" customHeight="1">
      <c r="A14724" s="1">
        <v>14723</v>
      </c>
      <c r="B14724" s="1" t="s">
        <v>54</v>
      </c>
      <c r="C14724" s="1" t="s">
        <v>20255</v>
      </c>
      <c r="D14724" s="9" t="s">
        <v>773</v>
      </c>
      <c r="E14724" s="9" t="s">
        <v>139</v>
      </c>
      <c r="F14724" s="9" t="s">
        <v>30921</v>
      </c>
      <c r="G14724" s="17">
        <v>919446691694</v>
      </c>
      <c r="H14724" s="9" t="s">
        <v>15</v>
      </c>
      <c r="I14724" s="1" t="s">
        <v>41</v>
      </c>
      <c r="J14724" s="4" t="s">
        <v>47303</v>
      </c>
      <c r="K14724" s="3" t="s">
        <v>17</v>
      </c>
      <c r="L14724" s="4" t="s">
        <v>47303</v>
      </c>
      <c r="M14724" s="4" t="s">
        <v>42</v>
      </c>
      <c r="N14724" s="3" t="str">
        <f>J14724</f>
        <v>[50 lacs - 75 lacs]</v>
      </c>
      <c r="O14724" s="11"/>
      <c r="P14724" s="4"/>
      <c r="Q14724" s="11"/>
      <c r="R14724" s="4"/>
      <c r="S14724" s="11"/>
      <c r="T14724" s="4"/>
      <c r="U14724" s="11"/>
      <c r="V14724" s="4"/>
      <c r="W14724" s="11"/>
      <c r="X14724" s="4"/>
      <c r="Y14724" s="11"/>
      <c r="Z14724" s="4"/>
      <c r="AA14724" s="1" t="s">
        <v>16</v>
      </c>
      <c r="AC14724" s="23" t="s">
        <v>37893</v>
      </c>
      <c r="AD14724" s="23" t="s">
        <v>47279</v>
      </c>
      <c r="AE14724" t="s">
        <v>35394</v>
      </c>
    </row>
    <row r="14725" spans="1:31" ht="15" customHeight="1">
      <c r="A14725" s="1">
        <v>14724</v>
      </c>
      <c r="B14725" s="1" t="s">
        <v>54</v>
      </c>
      <c r="C14725" s="1" t="s">
        <v>20257</v>
      </c>
      <c r="D14725" s="9" t="s">
        <v>11072</v>
      </c>
      <c r="E14725" s="9" t="s">
        <v>73</v>
      </c>
      <c r="F14725" s="9" t="s">
        <v>30923</v>
      </c>
      <c r="G14725" s="17">
        <v>914469046640</v>
      </c>
      <c r="H14725" s="9" t="s">
        <v>15</v>
      </c>
      <c r="I14725" s="1" t="s">
        <v>62</v>
      </c>
      <c r="J14725" s="4" t="s">
        <v>47303</v>
      </c>
      <c r="K14725" s="3" t="s">
        <v>42</v>
      </c>
      <c r="L14725" s="4" t="s">
        <v>47303</v>
      </c>
      <c r="M14725" s="11"/>
      <c r="N14725" s="4"/>
      <c r="O14725" s="11"/>
      <c r="P14725" s="4"/>
      <c r="Q14725" s="11"/>
      <c r="R14725" s="4"/>
      <c r="S14725" s="11"/>
      <c r="T14725" s="4"/>
      <c r="U14725" s="11"/>
      <c r="V14725" s="4"/>
      <c r="W14725" s="11"/>
      <c r="X14725" s="4"/>
      <c r="Y14725" s="11"/>
      <c r="Z14725" s="4"/>
      <c r="AA14725" s="1" t="s">
        <v>16</v>
      </c>
      <c r="AC14725" s="23" t="s">
        <v>37893</v>
      </c>
      <c r="AD14725" s="23" t="s">
        <v>47279</v>
      </c>
      <c r="AE14725" t="s">
        <v>35399</v>
      </c>
    </row>
    <row r="14726" spans="1:31" ht="15" customHeight="1">
      <c r="A14726" s="1">
        <v>14725</v>
      </c>
      <c r="B14726" s="1" t="s">
        <v>54</v>
      </c>
      <c r="C14726" s="1" t="s">
        <v>20258</v>
      </c>
      <c r="D14726" s="9" t="s">
        <v>636</v>
      </c>
      <c r="E14726" s="9" t="s">
        <v>19</v>
      </c>
      <c r="F14726" s="9" t="s">
        <v>30924</v>
      </c>
      <c r="G14726" s="17">
        <v>91944600466</v>
      </c>
      <c r="H14726" s="9" t="s">
        <v>15</v>
      </c>
      <c r="I14726" s="1" t="s">
        <v>9</v>
      </c>
      <c r="J14726" s="4" t="s">
        <v>47303</v>
      </c>
      <c r="K14726" s="3" t="s">
        <v>17</v>
      </c>
      <c r="L14726" s="4" t="s">
        <v>47303</v>
      </c>
      <c r="M14726" s="4" t="s">
        <v>42</v>
      </c>
      <c r="N14726" s="3" t="str">
        <f>J14726</f>
        <v>[50 lacs - 75 lacs]</v>
      </c>
      <c r="O14726" s="11"/>
      <c r="P14726" s="4"/>
      <c r="Q14726" s="11"/>
      <c r="R14726" s="4"/>
      <c r="S14726" s="11"/>
      <c r="T14726" s="4"/>
      <c r="U14726" s="11"/>
      <c r="V14726" s="4"/>
      <c r="W14726" s="11"/>
      <c r="X14726" s="4"/>
      <c r="Y14726" s="11"/>
      <c r="Z14726" s="4"/>
      <c r="AA14726" s="1" t="s">
        <v>16</v>
      </c>
      <c r="AC14726" s="23" t="s">
        <v>37893</v>
      </c>
      <c r="AD14726" s="23" t="s">
        <v>47279</v>
      </c>
      <c r="AE14726" t="s">
        <v>35394</v>
      </c>
    </row>
    <row r="14727" spans="1:31" ht="15" customHeight="1">
      <c r="A14727" s="1">
        <v>14726</v>
      </c>
      <c r="B14727" s="1" t="s">
        <v>54</v>
      </c>
      <c r="C14727" s="1" t="s">
        <v>20261</v>
      </c>
      <c r="D14727" s="9" t="s">
        <v>4061</v>
      </c>
      <c r="E14727" s="9" t="s">
        <v>139</v>
      </c>
      <c r="F14727" s="9" t="s">
        <v>30925</v>
      </c>
      <c r="G14727" s="17">
        <v>919646649419</v>
      </c>
      <c r="H14727" s="9" t="s">
        <v>15</v>
      </c>
      <c r="I14727" s="1" t="s">
        <v>62</v>
      </c>
      <c r="J14727" s="4" t="s">
        <v>47303</v>
      </c>
      <c r="K14727" s="11" t="s">
        <v>14137</v>
      </c>
      <c r="L14727" s="4" t="s">
        <v>47303</v>
      </c>
      <c r="M14727" s="11"/>
      <c r="N14727" s="4"/>
      <c r="O14727" s="11"/>
      <c r="P14727" s="4"/>
      <c r="Q14727" s="11"/>
      <c r="R14727" s="4"/>
      <c r="S14727" s="11"/>
      <c r="T14727" s="4"/>
      <c r="U14727" s="11"/>
      <c r="V14727" s="4"/>
      <c r="W14727" s="11"/>
      <c r="X14727" s="4"/>
      <c r="Y14727" s="11"/>
      <c r="Z14727" s="4"/>
      <c r="AA14727" s="1" t="s">
        <v>16</v>
      </c>
      <c r="AC14727" s="23" t="s">
        <v>37893</v>
      </c>
      <c r="AD14727" s="23" t="s">
        <v>47279</v>
      </c>
      <c r="AE14727" t="s">
        <v>35410</v>
      </c>
    </row>
    <row r="14728" spans="1:31" ht="15" customHeight="1">
      <c r="A14728" s="1">
        <v>14727</v>
      </c>
      <c r="B14728" s="1" t="s">
        <v>54</v>
      </c>
      <c r="C14728" s="1" t="s">
        <v>20271</v>
      </c>
      <c r="D14728" s="9" t="s">
        <v>1008</v>
      </c>
      <c r="E14728" s="9" t="s">
        <v>18654</v>
      </c>
      <c r="F14728" s="9" t="s">
        <v>30932</v>
      </c>
      <c r="G14728" s="17">
        <v>919099690</v>
      </c>
      <c r="H14728" s="9" t="s">
        <v>8</v>
      </c>
      <c r="I14728" s="1" t="s">
        <v>62</v>
      </c>
      <c r="J14728" s="4" t="s">
        <v>47303</v>
      </c>
      <c r="K14728" s="3" t="s">
        <v>17</v>
      </c>
      <c r="L14728" s="4" t="s">
        <v>47303</v>
      </c>
      <c r="M14728" s="4" t="s">
        <v>42</v>
      </c>
      <c r="N14728" s="3" t="str">
        <f>J14728</f>
        <v>[50 lacs - 75 lacs]</v>
      </c>
      <c r="O14728" s="4" t="s">
        <v>14137</v>
      </c>
      <c r="P14728" s="3" t="s">
        <v>47303</v>
      </c>
      <c r="Q14728" s="11"/>
      <c r="R14728" s="4"/>
      <c r="S14728" s="11"/>
      <c r="T14728" s="4"/>
      <c r="U14728" s="11"/>
      <c r="V14728" s="4"/>
      <c r="W14728" s="11"/>
      <c r="X14728" s="4"/>
      <c r="Y14728" s="11"/>
      <c r="Z14728" s="4"/>
      <c r="AA14728" s="1" t="s">
        <v>16</v>
      </c>
      <c r="AC14728" s="23" t="s">
        <v>37893</v>
      </c>
      <c r="AD14728" s="23" t="s">
        <v>47279</v>
      </c>
      <c r="AE14728" t="s">
        <v>35409</v>
      </c>
    </row>
    <row r="14729" spans="1:31" ht="15" customHeight="1">
      <c r="A14729" s="1">
        <v>14728</v>
      </c>
      <c r="B14729" s="1" t="s">
        <v>54</v>
      </c>
      <c r="C14729" s="1" t="s">
        <v>20277</v>
      </c>
      <c r="D14729" s="9" t="s">
        <v>36200</v>
      </c>
      <c r="E14729" s="9" t="s">
        <v>7865</v>
      </c>
      <c r="F14729" s="9" t="s">
        <v>30934</v>
      </c>
      <c r="G14729" s="17">
        <v>919944409644</v>
      </c>
      <c r="H14729" s="9" t="s">
        <v>20</v>
      </c>
      <c r="I14729" s="1" t="s">
        <v>41</v>
      </c>
      <c r="J14729" s="4" t="s">
        <v>47303</v>
      </c>
      <c r="K14729" s="3" t="s">
        <v>17</v>
      </c>
      <c r="L14729" s="4" t="s">
        <v>47303</v>
      </c>
      <c r="M14729" s="11"/>
      <c r="N14729" s="4"/>
      <c r="O14729" s="11"/>
      <c r="P14729" s="4"/>
      <c r="Q14729" s="11"/>
      <c r="R14729" s="4"/>
      <c r="S14729" s="11"/>
      <c r="T14729" s="4"/>
      <c r="U14729" s="11"/>
      <c r="V14729" s="4"/>
      <c r="W14729" s="11"/>
      <c r="X14729" s="4"/>
      <c r="Y14729" s="11"/>
      <c r="Z14729" s="4"/>
      <c r="AA14729" s="1" t="s">
        <v>11</v>
      </c>
      <c r="AC14729" s="23" t="s">
        <v>37893</v>
      </c>
      <c r="AD14729" s="23" t="s">
        <v>47279</v>
      </c>
      <c r="AE14729" t="s">
        <v>35409</v>
      </c>
    </row>
    <row r="14730" spans="1:31" ht="15" customHeight="1">
      <c r="A14730" s="1">
        <v>14729</v>
      </c>
      <c r="B14730" s="1" t="s">
        <v>54</v>
      </c>
      <c r="C14730" s="1" t="s">
        <v>20279</v>
      </c>
      <c r="D14730" s="9" t="s">
        <v>1942</v>
      </c>
      <c r="E14730" s="9" t="s">
        <v>40</v>
      </c>
      <c r="F14730" s="9" t="s">
        <v>30935</v>
      </c>
      <c r="G14730" s="17">
        <v>919909006414</v>
      </c>
      <c r="H14730" s="9" t="s">
        <v>15</v>
      </c>
      <c r="I14730" s="1" t="s">
        <v>62</v>
      </c>
      <c r="J14730" s="4" t="s">
        <v>47303</v>
      </c>
      <c r="K14730" s="3" t="s">
        <v>42</v>
      </c>
      <c r="L14730" s="4" t="s">
        <v>47303</v>
      </c>
      <c r="M14730" s="11"/>
      <c r="N14730" s="4"/>
      <c r="O14730" s="11"/>
      <c r="P14730" s="4"/>
      <c r="Q14730" s="11"/>
      <c r="R14730" s="4"/>
      <c r="S14730" s="11"/>
      <c r="T14730" s="4"/>
      <c r="U14730" s="11"/>
      <c r="V14730" s="4"/>
      <c r="W14730" s="11"/>
      <c r="X14730" s="4"/>
      <c r="Y14730" s="11"/>
      <c r="Z14730" s="4"/>
      <c r="AA14730" s="1" t="s">
        <v>16</v>
      </c>
      <c r="AC14730" s="23" t="s">
        <v>37893</v>
      </c>
      <c r="AD14730" s="23" t="s">
        <v>47279</v>
      </c>
      <c r="AE14730" t="s">
        <v>35410</v>
      </c>
    </row>
    <row r="14731" spans="1:31" ht="15" customHeight="1">
      <c r="A14731" s="1">
        <v>14730</v>
      </c>
      <c r="B14731" s="1" t="s">
        <v>54</v>
      </c>
      <c r="C14731" s="1" t="s">
        <v>20285</v>
      </c>
      <c r="D14731" s="9" t="s">
        <v>1148</v>
      </c>
      <c r="E14731" s="9" t="s">
        <v>139</v>
      </c>
      <c r="F14731" s="9" t="s">
        <v>30936</v>
      </c>
      <c r="G14731" s="17">
        <v>919449404446</v>
      </c>
      <c r="H14731" s="9" t="s">
        <v>8</v>
      </c>
      <c r="I14731" s="1" t="s">
        <v>41</v>
      </c>
      <c r="J14731" s="4" t="s">
        <v>47303</v>
      </c>
      <c r="K14731" s="3" t="s">
        <v>42</v>
      </c>
      <c r="L14731" s="4" t="s">
        <v>47303</v>
      </c>
      <c r="M14731" s="11"/>
      <c r="N14731" s="4"/>
      <c r="O14731" s="11"/>
      <c r="P14731" s="4"/>
      <c r="Q14731" s="11"/>
      <c r="R14731" s="4"/>
      <c r="S14731" s="11"/>
      <c r="T14731" s="4"/>
      <c r="U14731" s="11"/>
      <c r="V14731" s="4"/>
      <c r="W14731" s="11"/>
      <c r="X14731" s="4"/>
      <c r="Y14731" s="11"/>
      <c r="Z14731" s="4"/>
      <c r="AA14731" s="1" t="s">
        <v>16</v>
      </c>
      <c r="AC14731" s="23" t="s">
        <v>37893</v>
      </c>
      <c r="AD14731" s="23" t="s">
        <v>47279</v>
      </c>
      <c r="AE14731" t="s">
        <v>35410</v>
      </c>
    </row>
    <row r="14732" spans="1:31" ht="15" customHeight="1">
      <c r="A14732" s="1">
        <v>14731</v>
      </c>
      <c r="B14732" s="1" t="s">
        <v>54</v>
      </c>
      <c r="C14732" s="1" t="s">
        <v>20286</v>
      </c>
      <c r="D14732" s="9" t="s">
        <v>1605</v>
      </c>
      <c r="E14732" s="9" t="s">
        <v>84</v>
      </c>
      <c r="F14732" s="9" t="s">
        <v>33334</v>
      </c>
      <c r="G14732" s="17">
        <v>91949449469</v>
      </c>
      <c r="H14732" s="9" t="s">
        <v>20</v>
      </c>
      <c r="I14732" s="1" t="s">
        <v>62</v>
      </c>
      <c r="J14732" s="4" t="s">
        <v>47303</v>
      </c>
      <c r="K14732" s="11" t="s">
        <v>13</v>
      </c>
      <c r="L14732" s="4" t="s">
        <v>47303</v>
      </c>
      <c r="M14732" s="11"/>
      <c r="N14732" s="4"/>
      <c r="O14732" s="11"/>
      <c r="P14732" s="4"/>
      <c r="Q14732" s="11"/>
      <c r="R14732" s="4"/>
      <c r="S14732" s="11"/>
      <c r="T14732" s="4"/>
      <c r="U14732" s="11"/>
      <c r="V14732" s="4"/>
      <c r="W14732" s="11"/>
      <c r="X14732" s="4"/>
      <c r="Y14732" s="11"/>
      <c r="Z14732" s="4"/>
      <c r="AA14732" s="1" t="s">
        <v>16</v>
      </c>
      <c r="AC14732" s="23" t="s">
        <v>37893</v>
      </c>
      <c r="AD14732" s="23" t="s">
        <v>47279</v>
      </c>
      <c r="AE14732" t="s">
        <v>35399</v>
      </c>
    </row>
    <row r="14733" spans="1:31" ht="15" customHeight="1">
      <c r="A14733" s="1">
        <v>14732</v>
      </c>
      <c r="B14733" s="1" t="s">
        <v>54</v>
      </c>
      <c r="C14733" s="1" t="s">
        <v>20289</v>
      </c>
      <c r="D14733" s="9" t="s">
        <v>6057</v>
      </c>
      <c r="E14733" s="9" t="s">
        <v>881</v>
      </c>
      <c r="F14733" s="9" t="s">
        <v>33335</v>
      </c>
      <c r="G14733" s="17">
        <v>919016466694</v>
      </c>
      <c r="H14733" s="9" t="s">
        <v>37</v>
      </c>
      <c r="I14733" s="1" t="s">
        <v>62</v>
      </c>
      <c r="J14733" s="4" t="s">
        <v>47303</v>
      </c>
      <c r="K14733" s="3" t="s">
        <v>42</v>
      </c>
      <c r="L14733" s="4" t="s">
        <v>47303</v>
      </c>
      <c r="M14733" s="11"/>
      <c r="N14733" s="4"/>
      <c r="O14733" s="11"/>
      <c r="P14733" s="4"/>
      <c r="Q14733" s="11"/>
      <c r="R14733" s="4"/>
      <c r="S14733" s="11"/>
      <c r="T14733" s="4"/>
      <c r="U14733" s="11"/>
      <c r="V14733" s="4"/>
      <c r="W14733" s="11"/>
      <c r="X14733" s="4"/>
      <c r="Y14733" s="11"/>
      <c r="Z14733" s="4"/>
      <c r="AA14733" s="1" t="s">
        <v>16</v>
      </c>
      <c r="AC14733" s="23" t="s">
        <v>37893</v>
      </c>
      <c r="AD14733" s="23" t="s">
        <v>47279</v>
      </c>
      <c r="AE14733" t="s">
        <v>35410</v>
      </c>
    </row>
    <row r="14734" spans="1:31" ht="15" customHeight="1">
      <c r="A14734" s="1">
        <v>14733</v>
      </c>
      <c r="B14734" s="1" t="s">
        <v>54</v>
      </c>
      <c r="C14734" s="1" t="s">
        <v>20291</v>
      </c>
      <c r="D14734" s="9" t="s">
        <v>89</v>
      </c>
      <c r="E14734" s="9" t="s">
        <v>255</v>
      </c>
      <c r="F14734" s="9" t="s">
        <v>30940</v>
      </c>
      <c r="G14734" s="17">
        <v>91994460960</v>
      </c>
      <c r="H14734" s="9" t="s">
        <v>132</v>
      </c>
      <c r="I14734" s="1" t="s">
        <v>9</v>
      </c>
      <c r="J14734" s="4" t="s">
        <v>47303</v>
      </c>
      <c r="K14734" s="3" t="s">
        <v>17</v>
      </c>
      <c r="L14734" s="4" t="s">
        <v>47303</v>
      </c>
      <c r="M14734" s="4" t="s">
        <v>42</v>
      </c>
      <c r="N14734" s="3" t="str">
        <f t="shared" ref="N14734:N14735" si="618">J14734</f>
        <v>[50 lacs - 75 lacs]</v>
      </c>
      <c r="O14734" s="11"/>
      <c r="P14734" s="4"/>
      <c r="Q14734" s="11"/>
      <c r="R14734" s="4"/>
      <c r="S14734" s="11"/>
      <c r="T14734" s="4"/>
      <c r="U14734" s="11"/>
      <c r="V14734" s="4"/>
      <c r="W14734" s="11"/>
      <c r="X14734" s="4"/>
      <c r="Y14734" s="11"/>
      <c r="Z14734" s="4"/>
      <c r="AA14734" s="1" t="s">
        <v>16</v>
      </c>
      <c r="AC14734" s="23" t="s">
        <v>37893</v>
      </c>
      <c r="AD14734" s="23" t="s">
        <v>47279</v>
      </c>
      <c r="AE14734" t="s">
        <v>35399</v>
      </c>
    </row>
    <row r="14735" spans="1:31" ht="15" customHeight="1">
      <c r="A14735" s="1">
        <v>14734</v>
      </c>
      <c r="B14735" s="1" t="s">
        <v>54</v>
      </c>
      <c r="C14735" s="1" t="s">
        <v>20293</v>
      </c>
      <c r="D14735" s="9" t="s">
        <v>1681</v>
      </c>
      <c r="E14735" s="9" t="s">
        <v>37436</v>
      </c>
      <c r="F14735" s="9" t="s">
        <v>30942</v>
      </c>
      <c r="G14735" s="17">
        <v>919944609</v>
      </c>
      <c r="H14735" s="9" t="s">
        <v>20</v>
      </c>
      <c r="I14735" s="1" t="s">
        <v>62</v>
      </c>
      <c r="J14735" s="4" t="s">
        <v>47303</v>
      </c>
      <c r="K14735" s="3" t="s">
        <v>42</v>
      </c>
      <c r="L14735" s="4" t="s">
        <v>47303</v>
      </c>
      <c r="M14735" s="4" t="s">
        <v>14136</v>
      </c>
      <c r="N14735" s="3" t="str">
        <f t="shared" si="618"/>
        <v>[50 lacs - 75 lacs]</v>
      </c>
      <c r="O14735" s="4" t="s">
        <v>14137</v>
      </c>
      <c r="P14735" s="3" t="s">
        <v>47303</v>
      </c>
      <c r="Q14735" s="11"/>
      <c r="R14735" s="4"/>
      <c r="S14735" s="11"/>
      <c r="T14735" s="4"/>
      <c r="U14735" s="11"/>
      <c r="V14735" s="4"/>
      <c r="W14735" s="11"/>
      <c r="X14735" s="4"/>
      <c r="Y14735" s="11"/>
      <c r="Z14735" s="4"/>
      <c r="AA14735" s="1" t="s">
        <v>16</v>
      </c>
      <c r="AC14735" s="23" t="s">
        <v>37893</v>
      </c>
      <c r="AD14735" s="23" t="s">
        <v>47279</v>
      </c>
      <c r="AE14735" t="s">
        <v>35409</v>
      </c>
    </row>
    <row r="14736" spans="1:31" ht="15" customHeight="1">
      <c r="A14736" s="1">
        <v>14735</v>
      </c>
      <c r="B14736" s="1" t="s">
        <v>54</v>
      </c>
      <c r="C14736" s="1" t="s">
        <v>20296</v>
      </c>
      <c r="D14736" s="9" t="s">
        <v>3055</v>
      </c>
      <c r="E14736" s="9" t="s">
        <v>11153</v>
      </c>
      <c r="F14736" s="9" t="s">
        <v>30943</v>
      </c>
      <c r="G14736" s="17">
        <v>919904966494</v>
      </c>
      <c r="H14736" s="9" t="s">
        <v>37</v>
      </c>
      <c r="I14736" s="1" t="s">
        <v>41</v>
      </c>
      <c r="J14736" s="4" t="s">
        <v>47303</v>
      </c>
      <c r="K14736" s="3" t="s">
        <v>42</v>
      </c>
      <c r="L14736" s="4" t="s">
        <v>47303</v>
      </c>
      <c r="M14736" s="11"/>
      <c r="N14736" s="4"/>
      <c r="O14736" s="11"/>
      <c r="P14736" s="4"/>
      <c r="Q14736" s="11"/>
      <c r="R14736" s="4"/>
      <c r="S14736" s="11"/>
      <c r="T14736" s="4"/>
      <c r="U14736" s="11"/>
      <c r="V14736" s="4"/>
      <c r="W14736" s="11"/>
      <c r="X14736" s="4"/>
      <c r="Y14736" s="11"/>
      <c r="Z14736" s="4"/>
      <c r="AA14736" s="1" t="s">
        <v>16</v>
      </c>
      <c r="AC14736" s="23" t="s">
        <v>37893</v>
      </c>
      <c r="AD14736" s="23" t="s">
        <v>47279</v>
      </c>
      <c r="AE14736" t="s">
        <v>35399</v>
      </c>
    </row>
    <row r="14737" spans="1:31" ht="15" customHeight="1">
      <c r="A14737" s="1">
        <v>14736</v>
      </c>
      <c r="B14737" s="1" t="s">
        <v>54</v>
      </c>
      <c r="C14737" s="1" t="s">
        <v>20297</v>
      </c>
      <c r="D14737" s="9" t="s">
        <v>18664</v>
      </c>
      <c r="E14737" s="9" t="s">
        <v>40</v>
      </c>
      <c r="F14737" s="9" t="s">
        <v>30944</v>
      </c>
      <c r="G14737" s="17">
        <v>91946609914</v>
      </c>
      <c r="H14737" s="9" t="s">
        <v>15</v>
      </c>
      <c r="I14737" s="1" t="s">
        <v>62</v>
      </c>
      <c r="J14737" s="4" t="s">
        <v>47303</v>
      </c>
      <c r="K14737" s="3" t="s">
        <v>42</v>
      </c>
      <c r="L14737" s="4" t="s">
        <v>47303</v>
      </c>
      <c r="M14737" s="4" t="s">
        <v>14136</v>
      </c>
      <c r="N14737" s="3" t="str">
        <f t="shared" ref="N14737:N14738" si="619">J14737</f>
        <v>[50 lacs - 75 lacs]</v>
      </c>
      <c r="O14737" s="4" t="s">
        <v>14137</v>
      </c>
      <c r="P14737" s="3" t="s">
        <v>47303</v>
      </c>
      <c r="Q14737" s="11"/>
      <c r="R14737" s="4"/>
      <c r="S14737" s="11"/>
      <c r="T14737" s="4"/>
      <c r="U14737" s="11"/>
      <c r="V14737" s="4"/>
      <c r="W14737" s="11"/>
      <c r="X14737" s="4"/>
      <c r="Y14737" s="11"/>
      <c r="Z14737" s="4"/>
      <c r="AA14737" s="1" t="s">
        <v>16</v>
      </c>
      <c r="AC14737" s="23" t="s">
        <v>37893</v>
      </c>
      <c r="AD14737" s="23" t="s">
        <v>47279</v>
      </c>
      <c r="AE14737" t="s">
        <v>35410</v>
      </c>
    </row>
    <row r="14738" spans="1:31" ht="15" customHeight="1">
      <c r="A14738" s="1">
        <v>14737</v>
      </c>
      <c r="B14738" s="1" t="s">
        <v>54</v>
      </c>
      <c r="C14738" s="1" t="s">
        <v>20302</v>
      </c>
      <c r="D14738" s="9" t="s">
        <v>16376</v>
      </c>
      <c r="E14738" s="9" t="s">
        <v>362</v>
      </c>
      <c r="F14738" s="9" t="s">
        <v>30946</v>
      </c>
      <c r="G14738" s="17">
        <v>91994094444</v>
      </c>
      <c r="H14738" s="9" t="s">
        <v>15</v>
      </c>
      <c r="I14738" s="1" t="s">
        <v>9</v>
      </c>
      <c r="J14738" s="4" t="s">
        <v>47303</v>
      </c>
      <c r="K14738" s="3" t="s">
        <v>213</v>
      </c>
      <c r="L14738" s="4" t="s">
        <v>47303</v>
      </c>
      <c r="M14738" s="4" t="s">
        <v>17</v>
      </c>
      <c r="N14738" s="3" t="str">
        <f t="shared" si="619"/>
        <v>[50 lacs - 75 lacs]</v>
      </c>
      <c r="O14738" s="4" t="s">
        <v>47347</v>
      </c>
      <c r="P14738" s="3" t="s">
        <v>47303</v>
      </c>
      <c r="Q14738" s="4" t="s">
        <v>14136</v>
      </c>
      <c r="R14738" s="3" t="s">
        <v>47303</v>
      </c>
      <c r="S14738" s="4" t="s">
        <v>47352</v>
      </c>
      <c r="T14738" s="3" t="s">
        <v>47303</v>
      </c>
      <c r="U14738" s="4" t="s">
        <v>13</v>
      </c>
      <c r="V14738" s="3" t="s">
        <v>47303</v>
      </c>
      <c r="W14738" s="11"/>
      <c r="X14738" s="4"/>
      <c r="Y14738" s="11"/>
      <c r="Z14738" s="4"/>
      <c r="AA14738" s="1" t="s">
        <v>16</v>
      </c>
      <c r="AC14738" s="23" t="s">
        <v>37893</v>
      </c>
      <c r="AD14738" s="23" t="s">
        <v>47279</v>
      </c>
      <c r="AE14738" t="s">
        <v>35394</v>
      </c>
    </row>
    <row r="14739" spans="1:31" ht="15" customHeight="1">
      <c r="A14739" s="1">
        <v>14738</v>
      </c>
      <c r="B14739" s="1" t="s">
        <v>54</v>
      </c>
      <c r="C14739" s="1" t="s">
        <v>20304</v>
      </c>
      <c r="D14739" s="9" t="s">
        <v>14913</v>
      </c>
      <c r="E14739" s="9" t="s">
        <v>18665</v>
      </c>
      <c r="F14739" s="9" t="s">
        <v>35365</v>
      </c>
      <c r="G14739" s="17">
        <v>919904999411</v>
      </c>
      <c r="H14739" s="9" t="s">
        <v>8</v>
      </c>
      <c r="I14739" s="1" t="s">
        <v>62</v>
      </c>
      <c r="J14739" s="4" t="s">
        <v>47303</v>
      </c>
      <c r="K14739" s="3" t="s">
        <v>42</v>
      </c>
      <c r="L14739" s="4" t="s">
        <v>47303</v>
      </c>
      <c r="M14739" s="11"/>
      <c r="N14739" s="4"/>
      <c r="O14739" s="11"/>
      <c r="P14739" s="4"/>
      <c r="Q14739" s="11"/>
      <c r="R14739" s="4"/>
      <c r="S14739" s="11"/>
      <c r="T14739" s="4"/>
      <c r="U14739" s="11"/>
      <c r="V14739" s="4"/>
      <c r="W14739" s="11"/>
      <c r="X14739" s="4"/>
      <c r="Y14739" s="11"/>
      <c r="Z14739" s="4"/>
      <c r="AA14739" s="1" t="s">
        <v>16</v>
      </c>
      <c r="AC14739" s="23" t="s">
        <v>37893</v>
      </c>
      <c r="AD14739" s="23" t="s">
        <v>47279</v>
      </c>
      <c r="AE14739" t="s">
        <v>35410</v>
      </c>
    </row>
    <row r="14740" spans="1:31" ht="15" customHeight="1">
      <c r="A14740" s="1">
        <v>14739</v>
      </c>
      <c r="B14740" s="1" t="s">
        <v>54</v>
      </c>
      <c r="C14740" s="1" t="s">
        <v>20316</v>
      </c>
      <c r="D14740" s="9" t="s">
        <v>1018</v>
      </c>
      <c r="E14740" s="9" t="s">
        <v>18671</v>
      </c>
      <c r="F14740" s="9" t="s">
        <v>33338</v>
      </c>
      <c r="G14740" s="17">
        <v>919646664690</v>
      </c>
      <c r="H14740" s="9" t="s">
        <v>132</v>
      </c>
      <c r="I14740" s="1" t="s">
        <v>62</v>
      </c>
      <c r="J14740" s="4" t="s">
        <v>47303</v>
      </c>
      <c r="K14740" s="3" t="s">
        <v>17</v>
      </c>
      <c r="L14740" s="4" t="s">
        <v>47303</v>
      </c>
      <c r="M14740" s="4" t="s">
        <v>42</v>
      </c>
      <c r="N14740" s="3" t="str">
        <f>J14740</f>
        <v>[50 lacs - 75 lacs]</v>
      </c>
      <c r="O14740" s="11"/>
      <c r="P14740" s="4"/>
      <c r="Q14740" s="11"/>
      <c r="R14740" s="4"/>
      <c r="S14740" s="11"/>
      <c r="T14740" s="4"/>
      <c r="U14740" s="11"/>
      <c r="V14740" s="4"/>
      <c r="W14740" s="11"/>
      <c r="X14740" s="4"/>
      <c r="Y14740" s="11"/>
      <c r="Z14740" s="4"/>
      <c r="AA14740" s="1" t="s">
        <v>11</v>
      </c>
      <c r="AC14740" s="23" t="s">
        <v>37893</v>
      </c>
      <c r="AD14740" s="23" t="s">
        <v>47279</v>
      </c>
      <c r="AE14740" t="s">
        <v>35399</v>
      </c>
    </row>
    <row r="14741" spans="1:31" ht="15" customHeight="1">
      <c r="A14741" s="1">
        <v>14740</v>
      </c>
      <c r="B14741" s="1" t="s">
        <v>54</v>
      </c>
      <c r="C14741" s="1" t="s">
        <v>20317</v>
      </c>
      <c r="D14741" s="9" t="s">
        <v>1836</v>
      </c>
      <c r="E14741" s="9" t="s">
        <v>18672</v>
      </c>
      <c r="F14741" s="9" t="s">
        <v>35367</v>
      </c>
      <c r="G14741" s="17">
        <v>919444101900</v>
      </c>
      <c r="H14741" s="9" t="s">
        <v>15</v>
      </c>
      <c r="I14741" s="1" t="s">
        <v>41</v>
      </c>
      <c r="J14741" s="4" t="s">
        <v>47303</v>
      </c>
      <c r="K14741" s="3" t="s">
        <v>42</v>
      </c>
      <c r="L14741" s="4" t="s">
        <v>47303</v>
      </c>
      <c r="M14741" s="11"/>
      <c r="N14741" s="4"/>
      <c r="O14741" s="11"/>
      <c r="P14741" s="4"/>
      <c r="Q14741" s="11"/>
      <c r="R14741" s="4"/>
      <c r="S14741" s="11"/>
      <c r="T14741" s="4"/>
      <c r="U14741" s="11"/>
      <c r="V14741" s="4"/>
      <c r="W14741" s="11"/>
      <c r="X14741" s="4"/>
      <c r="Y14741" s="11"/>
      <c r="Z14741" s="4"/>
      <c r="AA14741" s="1" t="s">
        <v>16</v>
      </c>
      <c r="AC14741" s="23" t="s">
        <v>37893</v>
      </c>
      <c r="AD14741" s="23" t="s">
        <v>47279</v>
      </c>
      <c r="AE14741" t="s">
        <v>35394</v>
      </c>
    </row>
    <row r="14742" spans="1:31" ht="15" customHeight="1">
      <c r="A14742" s="1">
        <v>14741</v>
      </c>
      <c r="B14742" s="1" t="s">
        <v>54</v>
      </c>
      <c r="C14742" s="1" t="s">
        <v>20323</v>
      </c>
      <c r="D14742" s="9" t="s">
        <v>286</v>
      </c>
      <c r="E14742" s="9" t="s">
        <v>40</v>
      </c>
      <c r="F14742" s="9" t="s">
        <v>27505</v>
      </c>
      <c r="G14742" s="17">
        <v>9101699909</v>
      </c>
      <c r="H14742" s="9" t="s">
        <v>132</v>
      </c>
      <c r="I14742" s="1" t="s">
        <v>62</v>
      </c>
      <c r="J14742" s="4" t="s">
        <v>47303</v>
      </c>
      <c r="K14742" s="3" t="s">
        <v>42</v>
      </c>
      <c r="L14742" s="4" t="s">
        <v>47303</v>
      </c>
      <c r="M14742" s="11"/>
      <c r="N14742" s="4"/>
      <c r="O14742" s="11"/>
      <c r="P14742" s="4"/>
      <c r="Q14742" s="11"/>
      <c r="R14742" s="4"/>
      <c r="S14742" s="11"/>
      <c r="T14742" s="4"/>
      <c r="U14742" s="11"/>
      <c r="V14742" s="4"/>
      <c r="W14742" s="11"/>
      <c r="X14742" s="4"/>
      <c r="Y14742" s="11"/>
      <c r="Z14742" s="4"/>
      <c r="AA14742" s="1" t="s">
        <v>16</v>
      </c>
      <c r="AC14742" s="23" t="s">
        <v>37893</v>
      </c>
      <c r="AD14742" s="23" t="s">
        <v>47279</v>
      </c>
      <c r="AE14742" t="s">
        <v>35399</v>
      </c>
    </row>
    <row r="14743" spans="1:31" ht="15" customHeight="1">
      <c r="A14743" s="1">
        <v>14742</v>
      </c>
      <c r="B14743" s="1" t="s">
        <v>54</v>
      </c>
      <c r="C14743" s="1" t="s">
        <v>20324</v>
      </c>
      <c r="D14743" s="9" t="s">
        <v>1302</v>
      </c>
      <c r="E14743" s="9" t="s">
        <v>40</v>
      </c>
      <c r="F14743" s="9" t="s">
        <v>32663</v>
      </c>
      <c r="G14743" s="17">
        <v>919499041</v>
      </c>
      <c r="H14743" s="9" t="s">
        <v>8</v>
      </c>
      <c r="I14743" s="1" t="s">
        <v>9</v>
      </c>
      <c r="J14743" s="4" t="s">
        <v>47303</v>
      </c>
      <c r="K14743" s="3" t="s">
        <v>42</v>
      </c>
      <c r="L14743" s="4" t="s">
        <v>47303</v>
      </c>
      <c r="M14743" s="11"/>
      <c r="N14743" s="4"/>
      <c r="O14743" s="11"/>
      <c r="P14743" s="4"/>
      <c r="Q14743" s="11"/>
      <c r="R14743" s="4"/>
      <c r="S14743" s="11"/>
      <c r="T14743" s="4"/>
      <c r="U14743" s="11"/>
      <c r="V14743" s="4"/>
      <c r="W14743" s="11"/>
      <c r="X14743" s="4"/>
      <c r="Y14743" s="11"/>
      <c r="Z14743" s="4"/>
      <c r="AA14743" s="1" t="s">
        <v>16</v>
      </c>
      <c r="AC14743" s="23" t="s">
        <v>37893</v>
      </c>
      <c r="AD14743" s="23" t="s">
        <v>47279</v>
      </c>
      <c r="AE14743" t="s">
        <v>35394</v>
      </c>
    </row>
    <row r="14744" spans="1:31" ht="15" customHeight="1">
      <c r="A14744" s="1">
        <v>14743</v>
      </c>
      <c r="B14744" s="1" t="s">
        <v>54</v>
      </c>
      <c r="C14744" s="1" t="s">
        <v>20328</v>
      </c>
      <c r="D14744" s="9" t="s">
        <v>1547</v>
      </c>
      <c r="E14744" s="9" t="s">
        <v>9229</v>
      </c>
      <c r="F14744" s="9" t="s">
        <v>30963</v>
      </c>
      <c r="G14744" s="17">
        <v>914446611661</v>
      </c>
      <c r="H14744" s="9" t="s">
        <v>15</v>
      </c>
      <c r="I14744" s="1" t="s">
        <v>41</v>
      </c>
      <c r="J14744" s="4" t="s">
        <v>47303</v>
      </c>
      <c r="K14744" s="3" t="s">
        <v>42</v>
      </c>
      <c r="L14744" s="4" t="s">
        <v>47303</v>
      </c>
      <c r="M14744" s="4" t="s">
        <v>14136</v>
      </c>
      <c r="N14744" s="3" t="str">
        <f>J14744</f>
        <v>[50 lacs - 75 lacs]</v>
      </c>
      <c r="O14744" s="4" t="s">
        <v>14137</v>
      </c>
      <c r="P14744" s="3" t="s">
        <v>47303</v>
      </c>
      <c r="Q14744" s="11"/>
      <c r="R14744" s="4"/>
      <c r="S14744" s="11"/>
      <c r="T14744" s="4"/>
      <c r="U14744" s="11"/>
      <c r="V14744" s="4"/>
      <c r="W14744" s="11"/>
      <c r="X14744" s="4"/>
      <c r="Y14744" s="11"/>
      <c r="Z14744" s="4"/>
      <c r="AA14744" s="1" t="s">
        <v>11</v>
      </c>
      <c r="AC14744" s="23" t="s">
        <v>37893</v>
      </c>
      <c r="AD14744" s="23" t="s">
        <v>47279</v>
      </c>
      <c r="AE14744" t="s">
        <v>35394</v>
      </c>
    </row>
    <row r="14745" spans="1:31" ht="15" customHeight="1">
      <c r="A14745" s="1">
        <v>14744</v>
      </c>
      <c r="B14745" s="1" t="s">
        <v>54</v>
      </c>
      <c r="C14745" s="1" t="s">
        <v>20332</v>
      </c>
      <c r="D14745" s="9" t="s">
        <v>39</v>
      </c>
      <c r="E14745" s="9" t="s">
        <v>40</v>
      </c>
      <c r="F14745" s="9" t="s">
        <v>30967</v>
      </c>
      <c r="G14745" s="17">
        <v>919994944696</v>
      </c>
      <c r="H14745" s="9" t="s">
        <v>15</v>
      </c>
      <c r="I14745" s="1" t="s">
        <v>41</v>
      </c>
      <c r="J14745" s="4" t="s">
        <v>47303</v>
      </c>
      <c r="K14745" s="3" t="s">
        <v>42</v>
      </c>
      <c r="L14745" s="4" t="s">
        <v>47303</v>
      </c>
      <c r="M14745" s="11"/>
      <c r="N14745" s="4"/>
      <c r="O14745" s="11"/>
      <c r="P14745" s="4"/>
      <c r="Q14745" s="11"/>
      <c r="R14745" s="4"/>
      <c r="S14745" s="11"/>
      <c r="T14745" s="4"/>
      <c r="U14745" s="11"/>
      <c r="V14745" s="4"/>
      <c r="W14745" s="11"/>
      <c r="X14745" s="4"/>
      <c r="Y14745" s="11"/>
      <c r="Z14745" s="4"/>
      <c r="AA14745" s="1" t="s">
        <v>16</v>
      </c>
      <c r="AC14745" s="23" t="s">
        <v>37893</v>
      </c>
      <c r="AD14745" s="23" t="s">
        <v>47279</v>
      </c>
      <c r="AE14745" t="s">
        <v>35410</v>
      </c>
    </row>
    <row r="14746" spans="1:31" ht="15" customHeight="1">
      <c r="A14746" s="1">
        <v>14745</v>
      </c>
      <c r="B14746" s="1" t="s">
        <v>54</v>
      </c>
      <c r="C14746" s="1" t="s">
        <v>20333</v>
      </c>
      <c r="D14746" s="9" t="s">
        <v>4095</v>
      </c>
      <c r="E14746" s="9" t="s">
        <v>18677</v>
      </c>
      <c r="F14746" s="9" t="s">
        <v>30968</v>
      </c>
      <c r="G14746" s="17">
        <v>919694419946</v>
      </c>
      <c r="H14746" s="9" t="s">
        <v>15</v>
      </c>
      <c r="I14746" s="1" t="s">
        <v>62</v>
      </c>
      <c r="J14746" s="4" t="s">
        <v>47303</v>
      </c>
      <c r="K14746" s="3" t="s">
        <v>17</v>
      </c>
      <c r="L14746" s="4" t="s">
        <v>47303</v>
      </c>
      <c r="M14746" s="4" t="s">
        <v>42</v>
      </c>
      <c r="N14746" s="3" t="str">
        <f>J14746</f>
        <v>[50 lacs - 75 lacs]</v>
      </c>
      <c r="O14746" s="11"/>
      <c r="P14746" s="4"/>
      <c r="Q14746" s="11"/>
      <c r="R14746" s="4"/>
      <c r="S14746" s="11"/>
      <c r="T14746" s="4"/>
      <c r="U14746" s="11"/>
      <c r="V14746" s="4"/>
      <c r="W14746" s="11"/>
      <c r="X14746" s="4"/>
      <c r="Y14746" s="11"/>
      <c r="Z14746" s="4"/>
      <c r="AA14746" s="1" t="s">
        <v>16</v>
      </c>
      <c r="AC14746" s="23" t="s">
        <v>37893</v>
      </c>
      <c r="AD14746" s="23" t="s">
        <v>47279</v>
      </c>
      <c r="AE14746" t="s">
        <v>35394</v>
      </c>
    </row>
    <row r="14747" spans="1:31" ht="15" customHeight="1">
      <c r="A14747" s="1">
        <v>14746</v>
      </c>
      <c r="B14747" s="1" t="s">
        <v>54</v>
      </c>
      <c r="C14747" s="1" t="s">
        <v>20343</v>
      </c>
      <c r="D14747" s="9" t="s">
        <v>494</v>
      </c>
      <c r="E14747" s="9" t="s">
        <v>724</v>
      </c>
      <c r="F14747" s="9" t="s">
        <v>30975</v>
      </c>
      <c r="G14747" s="17">
        <v>919016990991</v>
      </c>
      <c r="H14747" s="9" t="s">
        <v>37</v>
      </c>
      <c r="I14747" s="1" t="s">
        <v>41</v>
      </c>
      <c r="J14747" s="4" t="s">
        <v>47303</v>
      </c>
      <c r="K14747" s="3" t="s">
        <v>42</v>
      </c>
      <c r="L14747" s="4" t="s">
        <v>47303</v>
      </c>
      <c r="M14747" s="11"/>
      <c r="N14747" s="4"/>
      <c r="O14747" s="11"/>
      <c r="P14747" s="4"/>
      <c r="Q14747" s="11"/>
      <c r="R14747" s="4"/>
      <c r="S14747" s="11"/>
      <c r="T14747" s="4"/>
      <c r="U14747" s="11"/>
      <c r="V14747" s="4"/>
      <c r="W14747" s="11"/>
      <c r="X14747" s="4"/>
      <c r="Y14747" s="11"/>
      <c r="Z14747" s="4"/>
      <c r="AA14747" s="1" t="s">
        <v>16</v>
      </c>
      <c r="AC14747" s="23" t="s">
        <v>37893</v>
      </c>
      <c r="AD14747" s="23" t="s">
        <v>47279</v>
      </c>
      <c r="AE14747" t="s">
        <v>35409</v>
      </c>
    </row>
    <row r="14748" spans="1:31" ht="15" customHeight="1">
      <c r="A14748" s="1">
        <v>14747</v>
      </c>
      <c r="B14748" s="1" t="s">
        <v>54</v>
      </c>
      <c r="C14748" s="1" t="s">
        <v>20344</v>
      </c>
      <c r="D14748" s="9" t="s">
        <v>1857</v>
      </c>
      <c r="E14748" s="9" t="s">
        <v>40</v>
      </c>
      <c r="F14748" s="9" t="s">
        <v>27756</v>
      </c>
      <c r="G14748" s="17">
        <v>91994996646</v>
      </c>
      <c r="H14748" s="9" t="s">
        <v>15</v>
      </c>
      <c r="I14748" s="1" t="s">
        <v>62</v>
      </c>
      <c r="J14748" s="4" t="s">
        <v>47303</v>
      </c>
      <c r="K14748" s="3" t="s">
        <v>42</v>
      </c>
      <c r="L14748" s="4" t="s">
        <v>47303</v>
      </c>
      <c r="M14748" s="11"/>
      <c r="N14748" s="4"/>
      <c r="O14748" s="11"/>
      <c r="P14748" s="4"/>
      <c r="Q14748" s="11"/>
      <c r="R14748" s="4"/>
      <c r="S14748" s="11"/>
      <c r="T14748" s="4"/>
      <c r="U14748" s="11"/>
      <c r="V14748" s="4"/>
      <c r="W14748" s="11"/>
      <c r="X14748" s="4"/>
      <c r="Y14748" s="11"/>
      <c r="Z14748" s="4"/>
      <c r="AA14748" s="1" t="s">
        <v>16</v>
      </c>
      <c r="AC14748" s="23" t="s">
        <v>37893</v>
      </c>
      <c r="AD14748" s="23" t="s">
        <v>47279</v>
      </c>
      <c r="AE14748" t="s">
        <v>35410</v>
      </c>
    </row>
    <row r="14749" spans="1:31" ht="15" customHeight="1">
      <c r="A14749" s="1">
        <v>14748</v>
      </c>
      <c r="B14749" s="1" t="s">
        <v>54</v>
      </c>
      <c r="C14749" s="1" t="s">
        <v>20347</v>
      </c>
      <c r="D14749" s="9" t="s">
        <v>951</v>
      </c>
      <c r="E14749" s="9" t="s">
        <v>40</v>
      </c>
      <c r="F14749" s="9" t="s">
        <v>30977</v>
      </c>
      <c r="G14749" s="17">
        <v>91469464694</v>
      </c>
      <c r="H14749" s="9" t="s">
        <v>15</v>
      </c>
      <c r="I14749" s="1" t="s">
        <v>9</v>
      </c>
      <c r="J14749" s="4" t="s">
        <v>47303</v>
      </c>
      <c r="K14749" s="3" t="s">
        <v>42</v>
      </c>
      <c r="L14749" s="4" t="s">
        <v>47303</v>
      </c>
      <c r="M14749" s="11"/>
      <c r="N14749" s="4"/>
      <c r="O14749" s="11"/>
      <c r="P14749" s="4"/>
      <c r="Q14749" s="11"/>
      <c r="R14749" s="4"/>
      <c r="S14749" s="11"/>
      <c r="T14749" s="4"/>
      <c r="U14749" s="11"/>
      <c r="V14749" s="4"/>
      <c r="W14749" s="11"/>
      <c r="X14749" s="4"/>
      <c r="Y14749" s="11"/>
      <c r="Z14749" s="4"/>
      <c r="AA14749" s="1" t="s">
        <v>16</v>
      </c>
      <c r="AC14749" s="23" t="s">
        <v>37893</v>
      </c>
      <c r="AD14749" s="23" t="s">
        <v>47279</v>
      </c>
      <c r="AE14749" t="s">
        <v>35394</v>
      </c>
    </row>
    <row r="14750" spans="1:31" ht="15" customHeight="1">
      <c r="A14750" s="1">
        <v>14749</v>
      </c>
      <c r="B14750" s="1" t="s">
        <v>54</v>
      </c>
      <c r="C14750" s="1" t="s">
        <v>20353</v>
      </c>
      <c r="D14750" s="9" t="s">
        <v>162</v>
      </c>
      <c r="E14750" s="9" t="s">
        <v>139</v>
      </c>
      <c r="F14750" s="9" t="s">
        <v>33343</v>
      </c>
      <c r="G14750" s="17">
        <v>9194464940</v>
      </c>
      <c r="H14750" s="9" t="s">
        <v>15</v>
      </c>
      <c r="I14750" s="1" t="s">
        <v>41</v>
      </c>
      <c r="J14750" s="4" t="s">
        <v>47303</v>
      </c>
      <c r="K14750" s="3" t="s">
        <v>17</v>
      </c>
      <c r="L14750" s="4" t="s">
        <v>47303</v>
      </c>
      <c r="M14750" s="4" t="s">
        <v>42</v>
      </c>
      <c r="N14750" s="3" t="str">
        <f>J14750</f>
        <v>[50 lacs - 75 lacs]</v>
      </c>
      <c r="O14750" s="11"/>
      <c r="P14750" s="4"/>
      <c r="Q14750" s="11"/>
      <c r="R14750" s="4"/>
      <c r="S14750" s="11"/>
      <c r="T14750" s="4"/>
      <c r="U14750" s="11"/>
      <c r="V14750" s="4"/>
      <c r="W14750" s="11"/>
      <c r="X14750" s="4"/>
      <c r="Y14750" s="11"/>
      <c r="Z14750" s="4"/>
      <c r="AA14750" s="1" t="s">
        <v>11</v>
      </c>
      <c r="AC14750" s="23" t="s">
        <v>37893</v>
      </c>
      <c r="AD14750" s="23" t="s">
        <v>47279</v>
      </c>
      <c r="AE14750" t="s">
        <v>35410</v>
      </c>
    </row>
    <row r="14751" spans="1:31" ht="15" customHeight="1">
      <c r="A14751" s="1">
        <v>14750</v>
      </c>
      <c r="B14751" s="1" t="s">
        <v>54</v>
      </c>
      <c r="C14751" s="1" t="s">
        <v>20354</v>
      </c>
      <c r="D14751" s="9" t="s">
        <v>557</v>
      </c>
      <c r="E14751" s="9" t="s">
        <v>32</v>
      </c>
      <c r="F14751" s="9" t="s">
        <v>30981</v>
      </c>
      <c r="G14751" s="17">
        <v>91999464666</v>
      </c>
      <c r="H14751" s="9" t="s">
        <v>15</v>
      </c>
      <c r="I14751" s="1" t="s">
        <v>41</v>
      </c>
      <c r="J14751" s="4" t="s">
        <v>47303</v>
      </c>
      <c r="K14751" s="11" t="s">
        <v>13</v>
      </c>
      <c r="L14751" s="4" t="s">
        <v>47303</v>
      </c>
      <c r="M14751" s="11"/>
      <c r="N14751" s="4"/>
      <c r="O14751" s="11"/>
      <c r="P14751" s="4"/>
      <c r="Q14751" s="11"/>
      <c r="R14751" s="4"/>
      <c r="S14751" s="11"/>
      <c r="T14751" s="4"/>
      <c r="U14751" s="11"/>
      <c r="V14751" s="4"/>
      <c r="W14751" s="11"/>
      <c r="X14751" s="4"/>
      <c r="Y14751" s="11"/>
      <c r="Z14751" s="4"/>
      <c r="AA14751" s="1" t="s">
        <v>16</v>
      </c>
      <c r="AC14751" s="23" t="s">
        <v>37893</v>
      </c>
      <c r="AD14751" s="23" t="s">
        <v>47279</v>
      </c>
      <c r="AE14751" t="s">
        <v>35399</v>
      </c>
    </row>
    <row r="14752" spans="1:31" ht="15" customHeight="1">
      <c r="A14752" s="1">
        <v>14751</v>
      </c>
      <c r="B14752" s="1" t="s">
        <v>54</v>
      </c>
      <c r="C14752" s="1" t="s">
        <v>20360</v>
      </c>
      <c r="D14752" s="9" t="s">
        <v>9781</v>
      </c>
      <c r="E14752" s="9" t="s">
        <v>255</v>
      </c>
      <c r="F14752" s="9" t="s">
        <v>34505</v>
      </c>
      <c r="G14752" s="17">
        <v>91969409400</v>
      </c>
      <c r="H14752" s="9" t="s">
        <v>37</v>
      </c>
      <c r="I14752" s="1" t="s">
        <v>62</v>
      </c>
      <c r="J14752" s="4" t="s">
        <v>47303</v>
      </c>
      <c r="K14752" s="3" t="s">
        <v>213</v>
      </c>
      <c r="L14752" s="4" t="s">
        <v>47303</v>
      </c>
      <c r="M14752" s="4" t="s">
        <v>17</v>
      </c>
      <c r="N14752" s="3" t="str">
        <f t="shared" ref="N14752:N14753" si="620">J14752</f>
        <v>[50 lacs - 75 lacs]</v>
      </c>
      <c r="O14752" s="4" t="s">
        <v>47347</v>
      </c>
      <c r="P14752" s="3" t="s">
        <v>47303</v>
      </c>
      <c r="Q14752" s="4" t="s">
        <v>14137</v>
      </c>
      <c r="R14752" s="3" t="s">
        <v>47303</v>
      </c>
      <c r="S14752" s="11"/>
      <c r="T14752" s="4"/>
      <c r="U14752" s="11"/>
      <c r="V14752" s="4"/>
      <c r="W14752" s="11"/>
      <c r="X14752" s="4"/>
      <c r="Y14752" s="11"/>
      <c r="Z14752" s="4"/>
      <c r="AA14752" s="1" t="s">
        <v>16</v>
      </c>
      <c r="AC14752" s="23" t="s">
        <v>37893</v>
      </c>
      <c r="AD14752" s="23" t="s">
        <v>47279</v>
      </c>
      <c r="AE14752" t="s">
        <v>35410</v>
      </c>
    </row>
    <row r="14753" spans="1:31" ht="15" customHeight="1">
      <c r="A14753" s="1">
        <v>14752</v>
      </c>
      <c r="B14753" s="1" t="s">
        <v>54</v>
      </c>
      <c r="C14753" s="1" t="s">
        <v>20361</v>
      </c>
      <c r="D14753" s="9" t="s">
        <v>3613</v>
      </c>
      <c r="E14753" s="9" t="s">
        <v>93</v>
      </c>
      <c r="F14753" s="9" t="s">
        <v>18686</v>
      </c>
      <c r="G14753" s="17">
        <v>91446414019</v>
      </c>
      <c r="H14753" s="9" t="s">
        <v>37</v>
      </c>
      <c r="I14753" s="1" t="s">
        <v>41</v>
      </c>
      <c r="J14753" s="4" t="s">
        <v>47303</v>
      </c>
      <c r="K14753" s="3" t="s">
        <v>17</v>
      </c>
      <c r="L14753" s="4" t="s">
        <v>47303</v>
      </c>
      <c r="M14753" s="4" t="s">
        <v>42</v>
      </c>
      <c r="N14753" s="3" t="str">
        <f t="shared" si="620"/>
        <v>[50 lacs - 75 lacs]</v>
      </c>
      <c r="O14753" s="4" t="s">
        <v>47348</v>
      </c>
      <c r="P14753" s="3" t="s">
        <v>47303</v>
      </c>
      <c r="Q14753" s="4" t="s">
        <v>14137</v>
      </c>
      <c r="R14753" s="3" t="s">
        <v>47303</v>
      </c>
      <c r="S14753" s="11"/>
      <c r="T14753" s="4"/>
      <c r="U14753" s="11"/>
      <c r="V14753" s="4"/>
      <c r="W14753" s="11"/>
      <c r="X14753" s="4"/>
      <c r="Y14753" s="11"/>
      <c r="Z14753" s="4"/>
      <c r="AA14753" s="1" t="s">
        <v>16</v>
      </c>
      <c r="AC14753" s="23" t="s">
        <v>37893</v>
      </c>
      <c r="AD14753" s="23" t="s">
        <v>47279</v>
      </c>
      <c r="AE14753" t="s">
        <v>35394</v>
      </c>
    </row>
    <row r="14754" spans="1:31" ht="15" customHeight="1">
      <c r="A14754" s="1">
        <v>14753</v>
      </c>
      <c r="B14754" s="1" t="s">
        <v>54</v>
      </c>
      <c r="C14754" s="1" t="s">
        <v>20362</v>
      </c>
      <c r="D14754" s="9" t="s">
        <v>3356</v>
      </c>
      <c r="E14754" s="9" t="s">
        <v>326</v>
      </c>
      <c r="F14754" s="9" t="s">
        <v>33345</v>
      </c>
      <c r="G14754" s="17">
        <v>91446600169</v>
      </c>
      <c r="H14754" s="9" t="s">
        <v>15</v>
      </c>
      <c r="I14754" s="1" t="s">
        <v>41</v>
      </c>
      <c r="J14754" s="4" t="s">
        <v>47303</v>
      </c>
      <c r="K14754" s="3" t="s">
        <v>42</v>
      </c>
      <c r="L14754" s="4" t="s">
        <v>47303</v>
      </c>
      <c r="M14754" s="11"/>
      <c r="N14754" s="4"/>
      <c r="O14754" s="11"/>
      <c r="P14754" s="4"/>
      <c r="Q14754" s="11"/>
      <c r="R14754" s="4"/>
      <c r="S14754" s="11"/>
      <c r="T14754" s="4"/>
      <c r="U14754" s="11"/>
      <c r="V14754" s="4"/>
      <c r="W14754" s="11"/>
      <c r="X14754" s="4"/>
      <c r="Y14754" s="11"/>
      <c r="Z14754" s="4"/>
      <c r="AA14754" s="1" t="s">
        <v>16</v>
      </c>
      <c r="AC14754" s="23" t="s">
        <v>37893</v>
      </c>
      <c r="AD14754" s="23" t="s">
        <v>47279</v>
      </c>
      <c r="AE14754" t="s">
        <v>35409</v>
      </c>
    </row>
    <row r="14755" spans="1:31" ht="15" customHeight="1">
      <c r="A14755" s="1">
        <v>14754</v>
      </c>
      <c r="B14755" s="1" t="s">
        <v>54</v>
      </c>
      <c r="C14755" s="1" t="s">
        <v>20366</v>
      </c>
      <c r="D14755" s="9" t="s">
        <v>4850</v>
      </c>
      <c r="E14755" s="9" t="s">
        <v>217</v>
      </c>
      <c r="F14755" s="9" t="s">
        <v>30986</v>
      </c>
      <c r="G14755" s="17">
        <v>91069041046</v>
      </c>
      <c r="H14755" s="9" t="s">
        <v>8</v>
      </c>
      <c r="I14755" s="1" t="s">
        <v>62</v>
      </c>
      <c r="J14755" s="4" t="s">
        <v>47303</v>
      </c>
      <c r="K14755" s="3" t="s">
        <v>17</v>
      </c>
      <c r="L14755" s="4" t="s">
        <v>47303</v>
      </c>
      <c r="M14755" s="4" t="s">
        <v>42</v>
      </c>
      <c r="N14755" s="3" t="str">
        <f t="shared" ref="N14755:N14756" si="621">J14755</f>
        <v>[50 lacs - 75 lacs]</v>
      </c>
      <c r="O14755" s="11"/>
      <c r="P14755" s="4"/>
      <c r="Q14755" s="11"/>
      <c r="R14755" s="4"/>
      <c r="S14755" s="11"/>
      <c r="T14755" s="4"/>
      <c r="U14755" s="11"/>
      <c r="V14755" s="4"/>
      <c r="W14755" s="11"/>
      <c r="X14755" s="4"/>
      <c r="Y14755" s="11"/>
      <c r="Z14755" s="4"/>
      <c r="AA14755" s="1" t="s">
        <v>16</v>
      </c>
      <c r="AC14755" s="23" t="s">
        <v>37893</v>
      </c>
      <c r="AD14755" s="23" t="s">
        <v>47279</v>
      </c>
      <c r="AE14755" t="s">
        <v>35394</v>
      </c>
    </row>
    <row r="14756" spans="1:31" ht="15" customHeight="1">
      <c r="A14756" s="1">
        <v>14755</v>
      </c>
      <c r="B14756" s="1" t="s">
        <v>54</v>
      </c>
      <c r="C14756" s="1" t="s">
        <v>20367</v>
      </c>
      <c r="D14756" s="9" t="s">
        <v>18403</v>
      </c>
      <c r="E14756" s="9" t="s">
        <v>217</v>
      </c>
      <c r="F14756" s="9" t="s">
        <v>33347</v>
      </c>
      <c r="G14756" s="17">
        <v>91949114966</v>
      </c>
      <c r="H14756" s="9" t="s">
        <v>37</v>
      </c>
      <c r="I14756" s="1" t="s">
        <v>62</v>
      </c>
      <c r="J14756" s="4" t="s">
        <v>47303</v>
      </c>
      <c r="K14756" s="3" t="s">
        <v>42</v>
      </c>
      <c r="L14756" s="4" t="s">
        <v>47303</v>
      </c>
      <c r="M14756" s="4" t="s">
        <v>14136</v>
      </c>
      <c r="N14756" s="3" t="str">
        <f t="shared" si="621"/>
        <v>[50 lacs - 75 lacs]</v>
      </c>
      <c r="O14756" s="4" t="s">
        <v>14137</v>
      </c>
      <c r="P14756" s="3" t="s">
        <v>47303</v>
      </c>
      <c r="Q14756" s="11"/>
      <c r="R14756" s="4"/>
      <c r="S14756" s="11"/>
      <c r="T14756" s="4"/>
      <c r="U14756" s="11"/>
      <c r="V14756" s="4"/>
      <c r="W14756" s="11"/>
      <c r="X14756" s="4"/>
      <c r="Y14756" s="11"/>
      <c r="Z14756" s="4"/>
      <c r="AA14756" s="1" t="s">
        <v>16</v>
      </c>
      <c r="AC14756" s="23" t="s">
        <v>37893</v>
      </c>
      <c r="AD14756" s="23" t="s">
        <v>47279</v>
      </c>
      <c r="AE14756" t="s">
        <v>35399</v>
      </c>
    </row>
    <row r="14757" spans="1:31" ht="15" customHeight="1">
      <c r="A14757" s="1">
        <v>14756</v>
      </c>
      <c r="B14757" s="1" t="s">
        <v>54</v>
      </c>
      <c r="C14757" s="1" t="s">
        <v>20369</v>
      </c>
      <c r="D14757" s="9" t="s">
        <v>4417</v>
      </c>
      <c r="E14757" s="9" t="s">
        <v>2911</v>
      </c>
      <c r="F14757" s="9" t="s">
        <v>30988</v>
      </c>
      <c r="G14757" s="17">
        <v>914460644466</v>
      </c>
      <c r="H14757" s="9" t="s">
        <v>8</v>
      </c>
      <c r="I14757" s="1" t="s">
        <v>9</v>
      </c>
      <c r="J14757" s="4" t="s">
        <v>47303</v>
      </c>
      <c r="K14757" s="3" t="s">
        <v>42</v>
      </c>
      <c r="L14757" s="4" t="s">
        <v>47303</v>
      </c>
      <c r="M14757" s="11"/>
      <c r="N14757" s="4"/>
      <c r="O14757" s="11"/>
      <c r="P14757" s="4"/>
      <c r="Q14757" s="11"/>
      <c r="R14757" s="4"/>
      <c r="S14757" s="11"/>
      <c r="T14757" s="4"/>
      <c r="U14757" s="11"/>
      <c r="V14757" s="4"/>
      <c r="W14757" s="11"/>
      <c r="X14757" s="4"/>
      <c r="Y14757" s="11"/>
      <c r="Z14757" s="4"/>
      <c r="AA14757" s="1" t="s">
        <v>16</v>
      </c>
      <c r="AC14757" s="23" t="s">
        <v>37893</v>
      </c>
      <c r="AD14757" s="23" t="s">
        <v>47279</v>
      </c>
      <c r="AE14757" t="s">
        <v>35410</v>
      </c>
    </row>
    <row r="14758" spans="1:31" ht="15" customHeight="1">
      <c r="A14758" s="1">
        <v>14757</v>
      </c>
      <c r="B14758" s="1" t="s">
        <v>54</v>
      </c>
      <c r="C14758" s="1" t="s">
        <v>20372</v>
      </c>
      <c r="D14758" s="9" t="s">
        <v>318</v>
      </c>
      <c r="E14758" s="9" t="s">
        <v>255</v>
      </c>
      <c r="F14758" s="9" t="s">
        <v>30990</v>
      </c>
      <c r="G14758" s="17">
        <v>9199940941</v>
      </c>
      <c r="H14758" s="9" t="s">
        <v>8</v>
      </c>
      <c r="I14758" s="1" t="s">
        <v>41</v>
      </c>
      <c r="J14758" s="4" t="s">
        <v>47303</v>
      </c>
      <c r="K14758" s="3" t="s">
        <v>17</v>
      </c>
      <c r="L14758" s="4" t="s">
        <v>47303</v>
      </c>
      <c r="M14758" s="4" t="s">
        <v>42</v>
      </c>
      <c r="N14758" s="3" t="str">
        <f t="shared" ref="N14758:N14760" si="622">J14758</f>
        <v>[50 lacs - 75 lacs]</v>
      </c>
      <c r="O14758" s="11"/>
      <c r="P14758" s="4"/>
      <c r="Q14758" s="11"/>
      <c r="R14758" s="4"/>
      <c r="S14758" s="11"/>
      <c r="T14758" s="4"/>
      <c r="U14758" s="11"/>
      <c r="V14758" s="4"/>
      <c r="W14758" s="11"/>
      <c r="X14758" s="4"/>
      <c r="Y14758" s="11"/>
      <c r="Z14758" s="4"/>
      <c r="AA14758" s="1" t="s">
        <v>16</v>
      </c>
      <c r="AC14758" s="23" t="s">
        <v>37893</v>
      </c>
      <c r="AD14758" s="23" t="s">
        <v>47279</v>
      </c>
      <c r="AE14758" t="s">
        <v>35399</v>
      </c>
    </row>
    <row r="14759" spans="1:31" ht="15" customHeight="1">
      <c r="A14759" s="1">
        <v>14758</v>
      </c>
      <c r="B14759" s="1" t="s">
        <v>54</v>
      </c>
      <c r="C14759" s="1" t="s">
        <v>20380</v>
      </c>
      <c r="D14759" s="9" t="s">
        <v>494</v>
      </c>
      <c r="E14759" s="9" t="s">
        <v>40</v>
      </c>
      <c r="F14759" s="9" t="s">
        <v>30995</v>
      </c>
      <c r="G14759" s="17">
        <v>919644044946</v>
      </c>
      <c r="H14759" s="9" t="s">
        <v>15</v>
      </c>
      <c r="I14759" s="1" t="s">
        <v>9</v>
      </c>
      <c r="J14759" s="4" t="s">
        <v>47303</v>
      </c>
      <c r="K14759" s="3" t="s">
        <v>42</v>
      </c>
      <c r="L14759" s="4" t="s">
        <v>47303</v>
      </c>
      <c r="M14759" s="4" t="s">
        <v>14137</v>
      </c>
      <c r="N14759" s="3" t="str">
        <f t="shared" si="622"/>
        <v>[50 lacs - 75 lacs]</v>
      </c>
      <c r="O14759" s="11"/>
      <c r="P14759" s="4"/>
      <c r="Q14759" s="11"/>
      <c r="R14759" s="4"/>
      <c r="S14759" s="11"/>
      <c r="T14759" s="4"/>
      <c r="U14759" s="11"/>
      <c r="V14759" s="4"/>
      <c r="W14759" s="11"/>
      <c r="X14759" s="4"/>
      <c r="Y14759" s="11"/>
      <c r="Z14759" s="4"/>
      <c r="AA14759" s="1" t="s">
        <v>16</v>
      </c>
      <c r="AC14759" s="23" t="s">
        <v>37893</v>
      </c>
      <c r="AD14759" s="23" t="s">
        <v>47279</v>
      </c>
      <c r="AE14759" t="s">
        <v>35399</v>
      </c>
    </row>
    <row r="14760" spans="1:31" ht="15" customHeight="1">
      <c r="A14760" s="1">
        <v>14759</v>
      </c>
      <c r="B14760" s="1" t="s">
        <v>54</v>
      </c>
      <c r="C14760" s="1" t="s">
        <v>20382</v>
      </c>
      <c r="D14760" s="9" t="s">
        <v>18693</v>
      </c>
      <c r="E14760" s="9" t="s">
        <v>139</v>
      </c>
      <c r="F14760" s="9" t="s">
        <v>30997</v>
      </c>
      <c r="G14760" s="17">
        <v>91990994199</v>
      </c>
      <c r="H14760" s="9" t="s">
        <v>37</v>
      </c>
      <c r="I14760" s="1" t="s">
        <v>62</v>
      </c>
      <c r="J14760" s="4" t="s">
        <v>47303</v>
      </c>
      <c r="K14760" s="3" t="s">
        <v>42</v>
      </c>
      <c r="L14760" s="4" t="s">
        <v>47303</v>
      </c>
      <c r="M14760" s="4" t="s">
        <v>14137</v>
      </c>
      <c r="N14760" s="3" t="str">
        <f t="shared" si="622"/>
        <v>[50 lacs - 75 lacs]</v>
      </c>
      <c r="O14760" s="11"/>
      <c r="P14760" s="4"/>
      <c r="Q14760" s="11"/>
      <c r="R14760" s="4"/>
      <c r="S14760" s="11"/>
      <c r="T14760" s="4"/>
      <c r="U14760" s="11"/>
      <c r="V14760" s="4"/>
      <c r="W14760" s="11"/>
      <c r="X14760" s="4"/>
      <c r="Y14760" s="11"/>
      <c r="Z14760" s="4"/>
      <c r="AA14760" s="1" t="s">
        <v>16</v>
      </c>
      <c r="AC14760" s="23" t="s">
        <v>37893</v>
      </c>
      <c r="AD14760" s="23" t="s">
        <v>47279</v>
      </c>
      <c r="AE14760" t="s">
        <v>35394</v>
      </c>
    </row>
    <row r="14761" spans="1:31" ht="15" customHeight="1">
      <c r="A14761" s="1">
        <v>14760</v>
      </c>
      <c r="B14761" s="1" t="s">
        <v>54</v>
      </c>
      <c r="C14761" s="1" t="s">
        <v>20385</v>
      </c>
      <c r="D14761" s="9" t="s">
        <v>494</v>
      </c>
      <c r="E14761" s="9" t="s">
        <v>40</v>
      </c>
      <c r="F14761" s="9" t="s">
        <v>30999</v>
      </c>
      <c r="G14761" s="17">
        <v>91694649410</v>
      </c>
      <c r="H14761" s="9" t="s">
        <v>132</v>
      </c>
      <c r="I14761" s="1" t="s">
        <v>62</v>
      </c>
      <c r="J14761" s="4" t="s">
        <v>47303</v>
      </c>
      <c r="K14761" s="11" t="s">
        <v>14137</v>
      </c>
      <c r="L14761" s="4" t="s">
        <v>47303</v>
      </c>
      <c r="M14761" s="11"/>
      <c r="N14761" s="4"/>
      <c r="O14761" s="11"/>
      <c r="P14761" s="4"/>
      <c r="Q14761" s="11"/>
      <c r="R14761" s="4"/>
      <c r="S14761" s="11"/>
      <c r="T14761" s="4"/>
      <c r="U14761" s="11"/>
      <c r="V14761" s="4"/>
      <c r="W14761" s="11"/>
      <c r="X14761" s="4"/>
      <c r="Y14761" s="11"/>
      <c r="Z14761" s="4"/>
      <c r="AA14761" s="1" t="s">
        <v>16</v>
      </c>
      <c r="AC14761" s="23" t="s">
        <v>37893</v>
      </c>
      <c r="AD14761" s="23" t="s">
        <v>47279</v>
      </c>
      <c r="AE14761" t="s">
        <v>35410</v>
      </c>
    </row>
    <row r="14762" spans="1:31" ht="15" customHeight="1">
      <c r="A14762" s="1">
        <v>14761</v>
      </c>
      <c r="B14762" s="1" t="s">
        <v>54</v>
      </c>
      <c r="C14762" s="1" t="s">
        <v>20388</v>
      </c>
      <c r="D14762" s="9" t="s">
        <v>1506</v>
      </c>
      <c r="E14762" s="9" t="s">
        <v>5573</v>
      </c>
      <c r="F14762" s="9" t="s">
        <v>35372</v>
      </c>
      <c r="G14762" s="17">
        <v>91440699419</v>
      </c>
      <c r="H14762" s="9" t="s">
        <v>15</v>
      </c>
      <c r="I14762" s="1" t="s">
        <v>62</v>
      </c>
      <c r="J14762" s="4" t="s">
        <v>47303</v>
      </c>
      <c r="K14762" s="3" t="s">
        <v>17</v>
      </c>
      <c r="L14762" s="4" t="s">
        <v>47303</v>
      </c>
      <c r="M14762" s="4" t="s">
        <v>42</v>
      </c>
      <c r="N14762" s="3" t="str">
        <f>J14762</f>
        <v>[50 lacs - 75 lacs]</v>
      </c>
      <c r="O14762" s="11"/>
      <c r="P14762" s="4"/>
      <c r="Q14762" s="11"/>
      <c r="R14762" s="4"/>
      <c r="S14762" s="11"/>
      <c r="T14762" s="4"/>
      <c r="U14762" s="11"/>
      <c r="V14762" s="4"/>
      <c r="W14762" s="11"/>
      <c r="X14762" s="4"/>
      <c r="Y14762" s="11"/>
      <c r="Z14762" s="4"/>
      <c r="AA14762" s="1" t="s">
        <v>16</v>
      </c>
      <c r="AC14762" s="23" t="s">
        <v>37893</v>
      </c>
      <c r="AD14762" s="23" t="s">
        <v>47279</v>
      </c>
      <c r="AE14762" t="s">
        <v>35399</v>
      </c>
    </row>
    <row r="14763" spans="1:31" ht="15" customHeight="1">
      <c r="A14763" s="1">
        <v>14762</v>
      </c>
      <c r="B14763" s="1" t="s">
        <v>54</v>
      </c>
      <c r="C14763" s="1" t="s">
        <v>20393</v>
      </c>
      <c r="D14763" s="9" t="s">
        <v>6283</v>
      </c>
      <c r="E14763" s="9" t="s">
        <v>139</v>
      </c>
      <c r="F14763" s="9" t="s">
        <v>31003</v>
      </c>
      <c r="G14763" s="17">
        <v>919444440064</v>
      </c>
      <c r="H14763" s="9" t="s">
        <v>8</v>
      </c>
      <c r="I14763" s="1" t="s">
        <v>62</v>
      </c>
      <c r="J14763" s="4" t="s">
        <v>47303</v>
      </c>
      <c r="K14763" s="3" t="s">
        <v>42</v>
      </c>
      <c r="L14763" s="4" t="s">
        <v>47303</v>
      </c>
      <c r="M14763" s="11"/>
      <c r="N14763" s="4"/>
      <c r="O14763" s="11"/>
      <c r="P14763" s="4"/>
      <c r="Q14763" s="11"/>
      <c r="R14763" s="4"/>
      <c r="S14763" s="11"/>
      <c r="T14763" s="4"/>
      <c r="U14763" s="11"/>
      <c r="V14763" s="4"/>
      <c r="W14763" s="11"/>
      <c r="X14763" s="4"/>
      <c r="Y14763" s="11"/>
      <c r="Z14763" s="4"/>
      <c r="AA14763" s="1" t="s">
        <v>16</v>
      </c>
      <c r="AC14763" s="23" t="s">
        <v>37893</v>
      </c>
      <c r="AD14763" s="23" t="s">
        <v>47279</v>
      </c>
      <c r="AE14763" t="s">
        <v>35394</v>
      </c>
    </row>
    <row r="14764" spans="1:31" ht="15" customHeight="1">
      <c r="A14764" s="1">
        <v>14763</v>
      </c>
      <c r="B14764" s="1" t="s">
        <v>54</v>
      </c>
      <c r="C14764" s="1" t="s">
        <v>20395</v>
      </c>
      <c r="D14764" s="9" t="s">
        <v>359</v>
      </c>
      <c r="E14764" s="9" t="s">
        <v>2597</v>
      </c>
      <c r="F14764" s="9" t="s">
        <v>31005</v>
      </c>
      <c r="G14764" s="17">
        <v>91940491644</v>
      </c>
      <c r="H14764" s="9" t="s">
        <v>15</v>
      </c>
      <c r="I14764" s="1" t="s">
        <v>41</v>
      </c>
      <c r="J14764" s="4" t="s">
        <v>47303</v>
      </c>
      <c r="K14764" s="3" t="s">
        <v>17</v>
      </c>
      <c r="L14764" s="4" t="s">
        <v>47303</v>
      </c>
      <c r="M14764" s="4" t="s">
        <v>42</v>
      </c>
      <c r="N14764" s="3" t="str">
        <f>J14764</f>
        <v>[50 lacs - 75 lacs]</v>
      </c>
      <c r="O14764" s="11"/>
      <c r="P14764" s="4"/>
      <c r="Q14764" s="11"/>
      <c r="R14764" s="4"/>
      <c r="S14764" s="11"/>
      <c r="T14764" s="4"/>
      <c r="U14764" s="11"/>
      <c r="V14764" s="4"/>
      <c r="W14764" s="11"/>
      <c r="X14764" s="4"/>
      <c r="Y14764" s="11"/>
      <c r="Z14764" s="4"/>
      <c r="AA14764" s="1" t="s">
        <v>16</v>
      </c>
      <c r="AC14764" s="23" t="s">
        <v>37893</v>
      </c>
      <c r="AD14764" s="23" t="s">
        <v>47279</v>
      </c>
      <c r="AE14764" t="s">
        <v>35399</v>
      </c>
    </row>
    <row r="14765" spans="1:31" ht="15" customHeight="1">
      <c r="A14765" s="1">
        <v>14764</v>
      </c>
      <c r="B14765" s="1" t="s">
        <v>54</v>
      </c>
      <c r="C14765" s="1" t="s">
        <v>20397</v>
      </c>
      <c r="D14765" s="9" t="s">
        <v>39</v>
      </c>
      <c r="E14765" s="9" t="s">
        <v>4762</v>
      </c>
      <c r="F14765" s="9" t="s">
        <v>31007</v>
      </c>
      <c r="G14765" s="17">
        <v>919904009496</v>
      </c>
      <c r="H14765" s="9" t="s">
        <v>15</v>
      </c>
      <c r="I14765" s="1" t="s">
        <v>41</v>
      </c>
      <c r="J14765" s="4" t="s">
        <v>47303</v>
      </c>
      <c r="K14765" s="3" t="s">
        <v>42</v>
      </c>
      <c r="L14765" s="4" t="s">
        <v>47303</v>
      </c>
      <c r="M14765" s="11"/>
      <c r="N14765" s="4"/>
      <c r="O14765" s="11"/>
      <c r="P14765" s="4"/>
      <c r="Q14765" s="11"/>
      <c r="R14765" s="4"/>
      <c r="S14765" s="11"/>
      <c r="T14765" s="4"/>
      <c r="U14765" s="11"/>
      <c r="V14765" s="4"/>
      <c r="W14765" s="11"/>
      <c r="X14765" s="4"/>
      <c r="Y14765" s="11"/>
      <c r="Z14765" s="4"/>
      <c r="AA14765" s="1" t="s">
        <v>16</v>
      </c>
      <c r="AC14765" s="23" t="s">
        <v>37893</v>
      </c>
      <c r="AD14765" s="23" t="s">
        <v>47279</v>
      </c>
      <c r="AE14765" t="s">
        <v>35409</v>
      </c>
    </row>
    <row r="14766" spans="1:31" ht="15" customHeight="1">
      <c r="A14766" s="1">
        <v>14765</v>
      </c>
      <c r="B14766" s="1" t="s">
        <v>54</v>
      </c>
      <c r="C14766" s="1" t="s">
        <v>20409</v>
      </c>
      <c r="D14766" s="9" t="s">
        <v>2040</v>
      </c>
      <c r="E14766" s="9" t="s">
        <v>1306</v>
      </c>
      <c r="F14766" s="9" t="s">
        <v>33351</v>
      </c>
      <c r="G14766" s="17">
        <v>91949104641</v>
      </c>
      <c r="H14766" s="9" t="s">
        <v>8</v>
      </c>
      <c r="I14766" s="1" t="s">
        <v>41</v>
      </c>
      <c r="J14766" s="4" t="s">
        <v>47303</v>
      </c>
      <c r="K14766" s="3" t="s">
        <v>42</v>
      </c>
      <c r="L14766" s="4" t="s">
        <v>47303</v>
      </c>
      <c r="M14766" s="11"/>
      <c r="N14766" s="4"/>
      <c r="O14766" s="11"/>
      <c r="P14766" s="4"/>
      <c r="Q14766" s="11"/>
      <c r="R14766" s="4"/>
      <c r="S14766" s="11"/>
      <c r="T14766" s="4"/>
      <c r="U14766" s="11"/>
      <c r="V14766" s="4"/>
      <c r="W14766" s="11"/>
      <c r="X14766" s="4"/>
      <c r="Y14766" s="11"/>
      <c r="Z14766" s="4"/>
      <c r="AA14766" s="1" t="s">
        <v>16</v>
      </c>
      <c r="AC14766" s="23" t="s">
        <v>37893</v>
      </c>
      <c r="AD14766" s="23" t="s">
        <v>47279</v>
      </c>
      <c r="AE14766" t="s">
        <v>35399</v>
      </c>
    </row>
    <row r="14767" spans="1:31" ht="15" customHeight="1">
      <c r="A14767" s="1">
        <v>14766</v>
      </c>
      <c r="B14767" s="1" t="s">
        <v>54</v>
      </c>
      <c r="C14767" s="1" t="s">
        <v>20410</v>
      </c>
      <c r="D14767" s="9" t="s">
        <v>1046</v>
      </c>
      <c r="E14767" s="9" t="s">
        <v>16325</v>
      </c>
      <c r="F14767" s="9" t="s">
        <v>33352</v>
      </c>
      <c r="G14767" s="17">
        <v>91994499699</v>
      </c>
      <c r="H14767" s="9" t="s">
        <v>15</v>
      </c>
      <c r="I14767" s="1" t="s">
        <v>62</v>
      </c>
      <c r="J14767" s="4" t="s">
        <v>47303</v>
      </c>
      <c r="K14767" s="3" t="s">
        <v>42</v>
      </c>
      <c r="L14767" s="4" t="s">
        <v>47303</v>
      </c>
      <c r="M14767" s="11"/>
      <c r="N14767" s="4"/>
      <c r="O14767" s="11"/>
      <c r="P14767" s="4"/>
      <c r="Q14767" s="11"/>
      <c r="R14767" s="4"/>
      <c r="S14767" s="11"/>
      <c r="T14767" s="4"/>
      <c r="U14767" s="11"/>
      <c r="V14767" s="4"/>
      <c r="W14767" s="11"/>
      <c r="X14767" s="4"/>
      <c r="Y14767" s="11"/>
      <c r="Z14767" s="4"/>
      <c r="AA14767" s="1" t="s">
        <v>16</v>
      </c>
      <c r="AC14767" s="23" t="s">
        <v>37893</v>
      </c>
      <c r="AD14767" s="23" t="s">
        <v>47279</v>
      </c>
      <c r="AE14767" t="s">
        <v>35394</v>
      </c>
    </row>
    <row r="14768" spans="1:31" ht="15" customHeight="1">
      <c r="A14768" s="1">
        <v>14767</v>
      </c>
      <c r="B14768" s="1" t="s">
        <v>54</v>
      </c>
      <c r="C14768" s="1" t="s">
        <v>20414</v>
      </c>
      <c r="D14768" s="9" t="s">
        <v>18700</v>
      </c>
      <c r="E14768" s="9" t="s">
        <v>84</v>
      </c>
      <c r="F14768" s="9" t="s">
        <v>35374</v>
      </c>
      <c r="G14768" s="17">
        <v>919619964464</v>
      </c>
      <c r="H14768" s="9" t="s">
        <v>132</v>
      </c>
      <c r="I14768" s="1" t="s">
        <v>62</v>
      </c>
      <c r="J14768" s="4" t="s">
        <v>47303</v>
      </c>
      <c r="K14768" s="3" t="s">
        <v>42</v>
      </c>
      <c r="L14768" s="4" t="s">
        <v>47303</v>
      </c>
      <c r="M14768" s="11"/>
      <c r="N14768" s="4"/>
      <c r="O14768" s="11"/>
      <c r="P14768" s="4"/>
      <c r="Q14768" s="11"/>
      <c r="R14768" s="4"/>
      <c r="S14768" s="11"/>
      <c r="T14768" s="4"/>
      <c r="U14768" s="11"/>
      <c r="V14768" s="4"/>
      <c r="W14768" s="11"/>
      <c r="X14768" s="4"/>
      <c r="Y14768" s="11"/>
      <c r="Z14768" s="4"/>
      <c r="AA14768" s="1" t="s">
        <v>16</v>
      </c>
      <c r="AC14768" s="23" t="s">
        <v>37893</v>
      </c>
      <c r="AD14768" s="23" t="s">
        <v>47279</v>
      </c>
      <c r="AE14768" t="s">
        <v>35394</v>
      </c>
    </row>
    <row r="14769" spans="1:31" ht="15" customHeight="1">
      <c r="A14769" s="1">
        <v>14768</v>
      </c>
      <c r="B14769" s="1" t="s">
        <v>54</v>
      </c>
      <c r="C14769" s="1" t="s">
        <v>20425</v>
      </c>
      <c r="D14769" s="9" t="s">
        <v>5721</v>
      </c>
      <c r="E14769" s="9" t="s">
        <v>18702</v>
      </c>
      <c r="F14769" s="9" t="s">
        <v>31025</v>
      </c>
      <c r="G14769" s="17">
        <v>914449110901</v>
      </c>
      <c r="H14769" s="9" t="s">
        <v>8</v>
      </c>
      <c r="I14769" s="1" t="s">
        <v>62</v>
      </c>
      <c r="J14769" s="4" t="s">
        <v>47303</v>
      </c>
      <c r="K14769" s="3" t="s">
        <v>17</v>
      </c>
      <c r="L14769" s="4" t="s">
        <v>47303</v>
      </c>
      <c r="M14769" s="4" t="s">
        <v>42</v>
      </c>
      <c r="N14769" s="3" t="str">
        <f>J14769</f>
        <v>[50 lacs - 75 lacs]</v>
      </c>
      <c r="O14769" s="11"/>
      <c r="P14769" s="4"/>
      <c r="Q14769" s="11"/>
      <c r="R14769" s="4"/>
      <c r="S14769" s="11"/>
      <c r="T14769" s="4"/>
      <c r="U14769" s="11"/>
      <c r="V14769" s="4"/>
      <c r="W14769" s="11"/>
      <c r="X14769" s="4"/>
      <c r="Y14769" s="11"/>
      <c r="Z14769" s="4"/>
      <c r="AA14769" s="1" t="s">
        <v>16</v>
      </c>
      <c r="AC14769" s="23" t="s">
        <v>37893</v>
      </c>
      <c r="AD14769" s="23" t="s">
        <v>47279</v>
      </c>
      <c r="AE14769" t="s">
        <v>35410</v>
      </c>
    </row>
    <row r="14770" spans="1:31" ht="15" customHeight="1">
      <c r="A14770" s="1">
        <v>14769</v>
      </c>
      <c r="B14770" s="1" t="s">
        <v>54</v>
      </c>
      <c r="C14770" s="1" t="s">
        <v>20426</v>
      </c>
      <c r="D14770" s="9" t="s">
        <v>1243</v>
      </c>
      <c r="E14770" s="9" t="s">
        <v>18703</v>
      </c>
      <c r="F14770" s="9" t="s">
        <v>31026</v>
      </c>
      <c r="G14770" s="17">
        <v>9194419446</v>
      </c>
      <c r="H14770" s="9" t="s">
        <v>15</v>
      </c>
      <c r="I14770" s="1" t="s">
        <v>62</v>
      </c>
      <c r="J14770" s="4" t="s">
        <v>47303</v>
      </c>
      <c r="K14770" s="3" t="s">
        <v>42</v>
      </c>
      <c r="L14770" s="4" t="s">
        <v>47303</v>
      </c>
      <c r="M14770" s="11"/>
      <c r="N14770" s="4"/>
      <c r="O14770" s="11"/>
      <c r="P14770" s="4"/>
      <c r="Q14770" s="11"/>
      <c r="R14770" s="4"/>
      <c r="S14770" s="11"/>
      <c r="T14770" s="4"/>
      <c r="U14770" s="11"/>
      <c r="V14770" s="4"/>
      <c r="W14770" s="11"/>
      <c r="X14770" s="4"/>
      <c r="Y14770" s="11"/>
      <c r="Z14770" s="4"/>
      <c r="AA14770" s="1" t="s">
        <v>16</v>
      </c>
      <c r="AC14770" s="23" t="s">
        <v>37893</v>
      </c>
      <c r="AD14770" s="23" t="s">
        <v>47279</v>
      </c>
      <c r="AE14770" t="s">
        <v>35394</v>
      </c>
    </row>
    <row r="14771" spans="1:31" ht="15" customHeight="1">
      <c r="A14771" s="1">
        <v>14770</v>
      </c>
      <c r="B14771" s="1" t="s">
        <v>54</v>
      </c>
      <c r="C14771" s="1" t="s">
        <v>20427</v>
      </c>
      <c r="D14771" s="9" t="s">
        <v>4597</v>
      </c>
      <c r="E14771" s="9" t="s">
        <v>7373</v>
      </c>
      <c r="F14771" s="9" t="s">
        <v>27276</v>
      </c>
      <c r="G14771" s="17">
        <v>91999491996</v>
      </c>
      <c r="H14771" s="9" t="s">
        <v>15</v>
      </c>
      <c r="I14771" s="1" t="s">
        <v>41</v>
      </c>
      <c r="J14771" s="4" t="s">
        <v>47303</v>
      </c>
      <c r="K14771" s="11" t="s">
        <v>14136</v>
      </c>
      <c r="L14771" s="4" t="s">
        <v>47303</v>
      </c>
      <c r="M14771" s="11"/>
      <c r="N14771" s="4"/>
      <c r="O14771" s="11"/>
      <c r="P14771" s="4"/>
      <c r="Q14771" s="11"/>
      <c r="R14771" s="4"/>
      <c r="S14771" s="11"/>
      <c r="T14771" s="4"/>
      <c r="U14771" s="11"/>
      <c r="V14771" s="4"/>
      <c r="W14771" s="11"/>
      <c r="X14771" s="4"/>
      <c r="Y14771" s="11"/>
      <c r="Z14771" s="4"/>
      <c r="AA14771" s="1" t="s">
        <v>16</v>
      </c>
      <c r="AC14771" s="23" t="s">
        <v>37893</v>
      </c>
      <c r="AD14771" s="23" t="s">
        <v>47279</v>
      </c>
      <c r="AE14771" t="s">
        <v>35409</v>
      </c>
    </row>
    <row r="14772" spans="1:31" ht="15" customHeight="1">
      <c r="A14772" s="1">
        <v>14771</v>
      </c>
      <c r="B14772" s="1" t="s">
        <v>54</v>
      </c>
      <c r="C14772" s="1" t="s">
        <v>20430</v>
      </c>
      <c r="D14772" s="9" t="s">
        <v>3231</v>
      </c>
      <c r="E14772" s="9" t="s">
        <v>84</v>
      </c>
      <c r="F14772" s="9" t="s">
        <v>33355</v>
      </c>
      <c r="G14772" s="17">
        <v>91944001940</v>
      </c>
      <c r="H14772" s="9" t="s">
        <v>8</v>
      </c>
      <c r="I14772" s="1" t="s">
        <v>41</v>
      </c>
      <c r="J14772" s="4" t="s">
        <v>47303</v>
      </c>
      <c r="K14772" s="3" t="s">
        <v>42</v>
      </c>
      <c r="L14772" s="4" t="s">
        <v>47303</v>
      </c>
      <c r="M14772" s="11"/>
      <c r="N14772" s="4"/>
      <c r="O14772" s="11"/>
      <c r="P14772" s="4"/>
      <c r="Q14772" s="11"/>
      <c r="R14772" s="4"/>
      <c r="S14772" s="11"/>
      <c r="T14772" s="4"/>
      <c r="U14772" s="11"/>
      <c r="V14772" s="4"/>
      <c r="W14772" s="11"/>
      <c r="X14772" s="4"/>
      <c r="Y14772" s="11"/>
      <c r="Z14772" s="4"/>
      <c r="AA14772" s="1" t="s">
        <v>16</v>
      </c>
      <c r="AC14772" s="23" t="s">
        <v>37893</v>
      </c>
      <c r="AD14772" s="23" t="s">
        <v>47279</v>
      </c>
      <c r="AE14772" t="s">
        <v>35409</v>
      </c>
    </row>
    <row r="14773" spans="1:31" ht="15" customHeight="1">
      <c r="A14773" s="1">
        <v>14772</v>
      </c>
      <c r="B14773" s="1" t="s">
        <v>54</v>
      </c>
      <c r="C14773" s="1" t="s">
        <v>20439</v>
      </c>
      <c r="D14773" s="9" t="s">
        <v>386</v>
      </c>
      <c r="E14773" s="9" t="s">
        <v>40</v>
      </c>
      <c r="F14773" s="9" t="s">
        <v>31031</v>
      </c>
      <c r="G14773" s="17">
        <v>91914449146</v>
      </c>
      <c r="H14773" s="9" t="s">
        <v>15</v>
      </c>
      <c r="I14773" s="1" t="s">
        <v>41</v>
      </c>
      <c r="J14773" s="4" t="s">
        <v>47303</v>
      </c>
      <c r="K14773" s="3" t="s">
        <v>42</v>
      </c>
      <c r="L14773" s="4" t="s">
        <v>47303</v>
      </c>
      <c r="M14773" s="11"/>
      <c r="N14773" s="4"/>
      <c r="O14773" s="11"/>
      <c r="P14773" s="4"/>
      <c r="Q14773" s="11"/>
      <c r="R14773" s="4"/>
      <c r="S14773" s="11"/>
      <c r="T14773" s="4"/>
      <c r="U14773" s="11"/>
      <c r="V14773" s="4"/>
      <c r="W14773" s="11"/>
      <c r="X14773" s="4"/>
      <c r="Y14773" s="11"/>
      <c r="Z14773" s="4"/>
      <c r="AA14773" s="1" t="s">
        <v>16</v>
      </c>
      <c r="AC14773" s="23" t="s">
        <v>37893</v>
      </c>
      <c r="AD14773" s="23" t="s">
        <v>47279</v>
      </c>
      <c r="AE14773" t="s">
        <v>35410</v>
      </c>
    </row>
    <row r="14774" spans="1:31" ht="15" customHeight="1">
      <c r="A14774" s="1">
        <v>14773</v>
      </c>
      <c r="B14774" s="1" t="s">
        <v>54</v>
      </c>
      <c r="C14774" s="1" t="s">
        <v>20442</v>
      </c>
      <c r="D14774" s="9" t="s">
        <v>1096</v>
      </c>
      <c r="E14774" s="9" t="s">
        <v>18710</v>
      </c>
      <c r="F14774" s="9" t="s">
        <v>31033</v>
      </c>
      <c r="G14774" s="17">
        <v>914940140044</v>
      </c>
      <c r="H14774" s="9" t="s">
        <v>132</v>
      </c>
      <c r="I14774" s="1" t="s">
        <v>41</v>
      </c>
      <c r="J14774" s="4" t="s">
        <v>47303</v>
      </c>
      <c r="K14774" s="3" t="s">
        <v>17</v>
      </c>
      <c r="L14774" s="4" t="s">
        <v>47303</v>
      </c>
      <c r="M14774" s="4" t="s">
        <v>42</v>
      </c>
      <c r="N14774" s="3" t="str">
        <f>J14774</f>
        <v>[50 lacs - 75 lacs]</v>
      </c>
      <c r="O14774" s="11"/>
      <c r="P14774" s="4"/>
      <c r="Q14774" s="11"/>
      <c r="R14774" s="4"/>
      <c r="S14774" s="11"/>
      <c r="T14774" s="4"/>
      <c r="U14774" s="11"/>
      <c r="V14774" s="4"/>
      <c r="W14774" s="11"/>
      <c r="X14774" s="4"/>
      <c r="Y14774" s="11"/>
      <c r="Z14774" s="4"/>
      <c r="AA14774" s="1" t="s">
        <v>16</v>
      </c>
      <c r="AC14774" s="23" t="s">
        <v>37893</v>
      </c>
      <c r="AD14774" s="23" t="s">
        <v>47279</v>
      </c>
      <c r="AE14774" t="s">
        <v>35410</v>
      </c>
    </row>
    <row r="14775" spans="1:31" ht="15" customHeight="1">
      <c r="A14775" s="1">
        <v>14774</v>
      </c>
      <c r="B14775" s="1" t="s">
        <v>54</v>
      </c>
      <c r="C14775" s="1" t="s">
        <v>20446</v>
      </c>
      <c r="D14775" s="9" t="s">
        <v>2508</v>
      </c>
      <c r="E14775" s="9" t="s">
        <v>16036</v>
      </c>
      <c r="F14775" s="9" t="s">
        <v>31036</v>
      </c>
      <c r="G14775" s="17">
        <v>919446049699</v>
      </c>
      <c r="H14775" s="9" t="s">
        <v>132</v>
      </c>
      <c r="I14775" s="1" t="s">
        <v>9</v>
      </c>
      <c r="J14775" s="4" t="s">
        <v>47303</v>
      </c>
      <c r="K14775" s="3" t="s">
        <v>42</v>
      </c>
      <c r="L14775" s="4" t="s">
        <v>47303</v>
      </c>
      <c r="M14775" s="11"/>
      <c r="N14775" s="4"/>
      <c r="O14775" s="11"/>
      <c r="P14775" s="4"/>
      <c r="Q14775" s="11"/>
      <c r="R14775" s="4"/>
      <c r="S14775" s="11"/>
      <c r="T14775" s="4"/>
      <c r="U14775" s="11"/>
      <c r="V14775" s="4"/>
      <c r="W14775" s="11"/>
      <c r="X14775" s="4"/>
      <c r="Y14775" s="11"/>
      <c r="Z14775" s="4"/>
      <c r="AA14775" s="1" t="s">
        <v>16</v>
      </c>
      <c r="AC14775" s="23" t="s">
        <v>37893</v>
      </c>
      <c r="AD14775" s="23" t="s">
        <v>47279</v>
      </c>
      <c r="AE14775" t="s">
        <v>35399</v>
      </c>
    </row>
    <row r="14776" spans="1:31" ht="15" customHeight="1">
      <c r="A14776" s="1">
        <v>14775</v>
      </c>
      <c r="B14776" s="1" t="s">
        <v>54</v>
      </c>
      <c r="C14776" s="1" t="s">
        <v>20448</v>
      </c>
      <c r="D14776" s="9" t="s">
        <v>2076</v>
      </c>
      <c r="E14776" s="9" t="s">
        <v>139</v>
      </c>
      <c r="F14776" s="9" t="s">
        <v>33358</v>
      </c>
      <c r="G14776" s="17">
        <v>9191699946</v>
      </c>
      <c r="H14776" s="9" t="s">
        <v>15</v>
      </c>
      <c r="I14776" s="1" t="s">
        <v>62</v>
      </c>
      <c r="J14776" s="4" t="s">
        <v>47303</v>
      </c>
      <c r="K14776" s="3" t="s">
        <v>17</v>
      </c>
      <c r="L14776" s="4" t="s">
        <v>47303</v>
      </c>
      <c r="M14776" s="4" t="s">
        <v>42</v>
      </c>
      <c r="N14776" s="3" t="str">
        <f>J14776</f>
        <v>[50 lacs - 75 lacs]</v>
      </c>
      <c r="O14776" s="4" t="s">
        <v>47348</v>
      </c>
      <c r="P14776" s="3" t="s">
        <v>47303</v>
      </c>
      <c r="Q14776" s="11"/>
      <c r="R14776" s="4"/>
      <c r="S14776" s="11"/>
      <c r="T14776" s="4"/>
      <c r="U14776" s="11"/>
      <c r="V14776" s="4"/>
      <c r="W14776" s="11"/>
      <c r="X14776" s="4"/>
      <c r="Y14776" s="11"/>
      <c r="Z14776" s="4"/>
      <c r="AA14776" s="1" t="s">
        <v>16</v>
      </c>
      <c r="AC14776" s="23" t="s">
        <v>37893</v>
      </c>
      <c r="AD14776" s="23" t="s">
        <v>47279</v>
      </c>
      <c r="AE14776" t="s">
        <v>35409</v>
      </c>
    </row>
    <row r="14777" spans="1:31" ht="15" customHeight="1">
      <c r="A14777" s="1">
        <v>14776</v>
      </c>
      <c r="B14777" s="1" t="s">
        <v>54</v>
      </c>
      <c r="C14777" s="1" t="s">
        <v>20449</v>
      </c>
      <c r="D14777" s="9" t="s">
        <v>1302</v>
      </c>
      <c r="E14777" s="9" t="s">
        <v>90</v>
      </c>
      <c r="F14777" s="9" t="s">
        <v>27780</v>
      </c>
      <c r="G14777" s="17">
        <v>91416016994</v>
      </c>
      <c r="H14777" s="9" t="s">
        <v>15</v>
      </c>
      <c r="I14777" s="1" t="s">
        <v>41</v>
      </c>
      <c r="J14777" s="4" t="s">
        <v>47303</v>
      </c>
      <c r="K14777" s="3" t="s">
        <v>17</v>
      </c>
      <c r="L14777" s="4" t="s">
        <v>47303</v>
      </c>
      <c r="M14777" s="11"/>
      <c r="N14777" s="4"/>
      <c r="O14777" s="11"/>
      <c r="P14777" s="4"/>
      <c r="Q14777" s="11"/>
      <c r="R14777" s="4"/>
      <c r="S14777" s="11"/>
      <c r="T14777" s="4"/>
      <c r="U14777" s="11"/>
      <c r="V14777" s="4"/>
      <c r="W14777" s="11"/>
      <c r="X14777" s="4"/>
      <c r="Y14777" s="11"/>
      <c r="Z14777" s="4"/>
      <c r="AA14777" s="1" t="s">
        <v>16</v>
      </c>
      <c r="AC14777" s="23" t="s">
        <v>37893</v>
      </c>
      <c r="AD14777" s="23" t="s">
        <v>47279</v>
      </c>
      <c r="AE14777" t="s">
        <v>35409</v>
      </c>
    </row>
    <row r="14778" spans="1:31" ht="15" customHeight="1">
      <c r="A14778" s="1">
        <v>14777</v>
      </c>
      <c r="B14778" s="1" t="s">
        <v>54</v>
      </c>
      <c r="C14778" s="1" t="s">
        <v>20451</v>
      </c>
      <c r="D14778" s="9" t="s">
        <v>12899</v>
      </c>
      <c r="E14778" s="9" t="s">
        <v>40</v>
      </c>
      <c r="F14778" s="9" t="s">
        <v>31038</v>
      </c>
      <c r="G14778" s="17">
        <v>916964401614</v>
      </c>
      <c r="H14778" s="9" t="s">
        <v>15</v>
      </c>
      <c r="I14778" s="1" t="s">
        <v>62</v>
      </c>
      <c r="J14778" s="4" t="s">
        <v>47303</v>
      </c>
      <c r="K14778" s="3" t="s">
        <v>17</v>
      </c>
      <c r="L14778" s="4" t="s">
        <v>47303</v>
      </c>
      <c r="M14778" s="4" t="s">
        <v>42</v>
      </c>
      <c r="N14778" s="3" t="str">
        <f>J14778</f>
        <v>[50 lacs - 75 lacs]</v>
      </c>
      <c r="O14778" s="11"/>
      <c r="P14778" s="4"/>
      <c r="Q14778" s="11"/>
      <c r="R14778" s="4"/>
      <c r="S14778" s="11"/>
      <c r="T14778" s="4"/>
      <c r="U14778" s="11"/>
      <c r="V14778" s="4"/>
      <c r="W14778" s="11"/>
      <c r="X14778" s="4"/>
      <c r="Y14778" s="11"/>
      <c r="Z14778" s="4"/>
      <c r="AA14778" s="1" t="s">
        <v>16</v>
      </c>
      <c r="AC14778" s="23" t="s">
        <v>37893</v>
      </c>
      <c r="AD14778" s="23" t="s">
        <v>47279</v>
      </c>
      <c r="AE14778" t="s">
        <v>35394</v>
      </c>
    </row>
    <row r="14779" spans="1:31" ht="15" customHeight="1">
      <c r="A14779" s="1">
        <v>14778</v>
      </c>
      <c r="B14779" s="1" t="s">
        <v>54</v>
      </c>
      <c r="C14779" s="1" t="s">
        <v>20464</v>
      </c>
      <c r="D14779" s="9" t="s">
        <v>18717</v>
      </c>
      <c r="E14779" s="9" t="s">
        <v>1797</v>
      </c>
      <c r="F14779" s="9" t="s">
        <v>33360</v>
      </c>
      <c r="G14779" s="17">
        <v>91490061449</v>
      </c>
      <c r="H14779" s="9" t="s">
        <v>37</v>
      </c>
      <c r="I14779" s="1" t="s">
        <v>41</v>
      </c>
      <c r="J14779" s="4" t="s">
        <v>47303</v>
      </c>
      <c r="K14779" s="3" t="s">
        <v>42</v>
      </c>
      <c r="L14779" s="4" t="s">
        <v>47303</v>
      </c>
      <c r="M14779" s="11"/>
      <c r="N14779" s="4"/>
      <c r="O14779" s="11"/>
      <c r="P14779" s="4"/>
      <c r="Q14779" s="11"/>
      <c r="R14779" s="4"/>
      <c r="S14779" s="11"/>
      <c r="T14779" s="4"/>
      <c r="U14779" s="11"/>
      <c r="V14779" s="4"/>
      <c r="W14779" s="11"/>
      <c r="X14779" s="4"/>
      <c r="Y14779" s="11"/>
      <c r="Z14779" s="4"/>
      <c r="AA14779" s="1" t="s">
        <v>16</v>
      </c>
      <c r="AC14779" s="23" t="s">
        <v>37893</v>
      </c>
      <c r="AD14779" s="23" t="s">
        <v>47279</v>
      </c>
      <c r="AE14779" t="s">
        <v>35410</v>
      </c>
    </row>
    <row r="14780" spans="1:31" ht="15" customHeight="1">
      <c r="A14780" s="1">
        <v>14779</v>
      </c>
      <c r="B14780" s="1" t="s">
        <v>54</v>
      </c>
      <c r="C14780" s="1" t="s">
        <v>20472</v>
      </c>
      <c r="D14780" s="9" t="s">
        <v>280</v>
      </c>
      <c r="E14780" s="9" t="s">
        <v>1225</v>
      </c>
      <c r="F14780" s="9" t="s">
        <v>33361</v>
      </c>
      <c r="G14780" s="17">
        <v>9190999940</v>
      </c>
      <c r="H14780" s="9" t="s">
        <v>132</v>
      </c>
      <c r="I14780" s="1" t="s">
        <v>41</v>
      </c>
      <c r="J14780" s="4" t="s">
        <v>47303</v>
      </c>
      <c r="K14780" s="3" t="s">
        <v>42</v>
      </c>
      <c r="L14780" s="4" t="s">
        <v>47303</v>
      </c>
      <c r="M14780" s="11"/>
      <c r="N14780" s="4"/>
      <c r="O14780" s="11"/>
      <c r="P14780" s="4"/>
      <c r="Q14780" s="11"/>
      <c r="R14780" s="4"/>
      <c r="S14780" s="11"/>
      <c r="T14780" s="4"/>
      <c r="U14780" s="11"/>
      <c r="V14780" s="4"/>
      <c r="W14780" s="11"/>
      <c r="X14780" s="4"/>
      <c r="Y14780" s="11"/>
      <c r="Z14780" s="4"/>
      <c r="AA14780" s="1" t="s">
        <v>16</v>
      </c>
      <c r="AC14780" s="23" t="s">
        <v>37893</v>
      </c>
      <c r="AD14780" s="23" t="s">
        <v>47279</v>
      </c>
      <c r="AE14780" t="s">
        <v>35394</v>
      </c>
    </row>
    <row r="14781" spans="1:31" ht="15" customHeight="1">
      <c r="A14781" s="1">
        <v>14780</v>
      </c>
      <c r="B14781" s="1" t="s">
        <v>54</v>
      </c>
      <c r="C14781" s="1" t="s">
        <v>20475</v>
      </c>
      <c r="D14781" s="9" t="s">
        <v>522</v>
      </c>
      <c r="E14781" s="9" t="s">
        <v>362</v>
      </c>
      <c r="F14781" s="9" t="s">
        <v>31051</v>
      </c>
      <c r="G14781" s="17">
        <v>919446096996</v>
      </c>
      <c r="H14781" s="9" t="s">
        <v>20</v>
      </c>
      <c r="I14781" s="1" t="s">
        <v>41</v>
      </c>
      <c r="J14781" s="4" t="s">
        <v>47303</v>
      </c>
      <c r="K14781" s="3" t="s">
        <v>42</v>
      </c>
      <c r="L14781" s="4" t="s">
        <v>47303</v>
      </c>
      <c r="M14781" s="11"/>
      <c r="N14781" s="4"/>
      <c r="O14781" s="11"/>
      <c r="P14781" s="4"/>
      <c r="Q14781" s="11"/>
      <c r="R14781" s="4"/>
      <c r="S14781" s="11"/>
      <c r="T14781" s="4"/>
      <c r="U14781" s="11"/>
      <c r="V14781" s="4"/>
      <c r="W14781" s="11"/>
      <c r="X14781" s="4"/>
      <c r="Y14781" s="11"/>
      <c r="Z14781" s="4"/>
      <c r="AA14781" s="1" t="s">
        <v>16</v>
      </c>
      <c r="AC14781" s="23" t="s">
        <v>37893</v>
      </c>
      <c r="AD14781" s="23" t="s">
        <v>47279</v>
      </c>
      <c r="AE14781" t="s">
        <v>35409</v>
      </c>
    </row>
    <row r="14782" spans="1:31" ht="15" customHeight="1">
      <c r="A14782" s="1">
        <v>14781</v>
      </c>
      <c r="B14782" s="1" t="s">
        <v>54</v>
      </c>
      <c r="C14782" s="1" t="s">
        <v>20477</v>
      </c>
      <c r="D14782" s="9" t="s">
        <v>386</v>
      </c>
      <c r="E14782" s="9" t="s">
        <v>90</v>
      </c>
      <c r="F14782" s="9" t="s">
        <v>31053</v>
      </c>
      <c r="G14782" s="17">
        <v>91964444449</v>
      </c>
      <c r="H14782" s="9" t="s">
        <v>8</v>
      </c>
      <c r="I14782" s="1" t="s">
        <v>62</v>
      </c>
      <c r="J14782" s="4" t="s">
        <v>47303</v>
      </c>
      <c r="K14782" s="3" t="s">
        <v>42</v>
      </c>
      <c r="L14782" s="4" t="s">
        <v>47303</v>
      </c>
      <c r="M14782" s="11"/>
      <c r="N14782" s="4"/>
      <c r="O14782" s="11"/>
      <c r="P14782" s="4"/>
      <c r="Q14782" s="11"/>
      <c r="R14782" s="4"/>
      <c r="S14782" s="11"/>
      <c r="T14782" s="4"/>
      <c r="U14782" s="11"/>
      <c r="V14782" s="4"/>
      <c r="W14782" s="11"/>
      <c r="X14782" s="4"/>
      <c r="Y14782" s="11"/>
      <c r="Z14782" s="4"/>
      <c r="AA14782" s="1" t="s">
        <v>16</v>
      </c>
      <c r="AC14782" s="23" t="s">
        <v>37893</v>
      </c>
      <c r="AD14782" s="23" t="s">
        <v>47279</v>
      </c>
      <c r="AE14782" t="s">
        <v>35399</v>
      </c>
    </row>
    <row r="14783" spans="1:31" ht="15" customHeight="1">
      <c r="A14783" s="1">
        <v>14782</v>
      </c>
      <c r="B14783" s="1" t="s">
        <v>54</v>
      </c>
      <c r="C14783" s="1" t="s">
        <v>20481</v>
      </c>
      <c r="D14783" s="9" t="s">
        <v>18626</v>
      </c>
      <c r="E14783" s="9" t="s">
        <v>1577</v>
      </c>
      <c r="F14783" s="9" t="s">
        <v>18719</v>
      </c>
      <c r="G14783" s="17">
        <v>9194419646</v>
      </c>
      <c r="H14783" s="9" t="s">
        <v>20</v>
      </c>
      <c r="I14783" s="1" t="s">
        <v>62</v>
      </c>
      <c r="J14783" s="4" t="s">
        <v>47303</v>
      </c>
      <c r="K14783" s="3" t="s">
        <v>42</v>
      </c>
      <c r="L14783" s="4" t="s">
        <v>47303</v>
      </c>
      <c r="M14783" s="11"/>
      <c r="N14783" s="4"/>
      <c r="O14783" s="11"/>
      <c r="P14783" s="4"/>
      <c r="Q14783" s="11"/>
      <c r="R14783" s="4"/>
      <c r="S14783" s="11"/>
      <c r="T14783" s="4"/>
      <c r="U14783" s="11"/>
      <c r="V14783" s="4"/>
      <c r="W14783" s="11"/>
      <c r="X14783" s="4"/>
      <c r="Y14783" s="11"/>
      <c r="Z14783" s="4"/>
      <c r="AA14783" s="1" t="s">
        <v>16</v>
      </c>
      <c r="AC14783" s="23" t="s">
        <v>37893</v>
      </c>
      <c r="AD14783" s="23" t="s">
        <v>47279</v>
      </c>
      <c r="AE14783" t="s">
        <v>35410</v>
      </c>
    </row>
    <row r="14784" spans="1:31" ht="15" customHeight="1">
      <c r="A14784" s="1">
        <v>14783</v>
      </c>
      <c r="B14784" s="1" t="s">
        <v>54</v>
      </c>
      <c r="C14784" s="1" t="s">
        <v>20482</v>
      </c>
      <c r="D14784" s="9" t="s">
        <v>36406</v>
      </c>
      <c r="E14784" s="9" t="s">
        <v>18720</v>
      </c>
      <c r="F14784" s="9" t="s">
        <v>33828</v>
      </c>
      <c r="G14784" s="17">
        <v>914940644469</v>
      </c>
      <c r="H14784" s="9" t="s">
        <v>37</v>
      </c>
      <c r="I14784" s="1" t="s">
        <v>41</v>
      </c>
      <c r="J14784" s="4" t="s">
        <v>47303</v>
      </c>
      <c r="K14784" s="3" t="s">
        <v>42</v>
      </c>
      <c r="L14784" s="4" t="s">
        <v>47303</v>
      </c>
      <c r="M14784" s="11"/>
      <c r="N14784" s="4"/>
      <c r="O14784" s="11"/>
      <c r="P14784" s="4"/>
      <c r="Q14784" s="11"/>
      <c r="R14784" s="4"/>
      <c r="S14784" s="11"/>
      <c r="T14784" s="4"/>
      <c r="U14784" s="11"/>
      <c r="V14784" s="4"/>
      <c r="W14784" s="11"/>
      <c r="X14784" s="4"/>
      <c r="Y14784" s="11"/>
      <c r="Z14784" s="4"/>
      <c r="AA14784" s="1" t="s">
        <v>16</v>
      </c>
      <c r="AC14784" s="23" t="s">
        <v>37893</v>
      </c>
      <c r="AD14784" s="23" t="s">
        <v>47279</v>
      </c>
      <c r="AE14784" t="s">
        <v>35410</v>
      </c>
    </row>
    <row r="14785" spans="1:31" ht="15" customHeight="1">
      <c r="A14785" s="1">
        <v>14784</v>
      </c>
      <c r="B14785" s="1" t="s">
        <v>54</v>
      </c>
      <c r="C14785" s="1" t="s">
        <v>20485</v>
      </c>
      <c r="D14785" s="9" t="s">
        <v>7634</v>
      </c>
      <c r="E14785" s="9" t="s">
        <v>3749</v>
      </c>
      <c r="F14785" s="9" t="s">
        <v>31055</v>
      </c>
      <c r="G14785" s="17">
        <v>9104646146</v>
      </c>
      <c r="H14785" s="9" t="s">
        <v>8</v>
      </c>
      <c r="I14785" s="1" t="s">
        <v>41</v>
      </c>
      <c r="J14785" s="4" t="s">
        <v>47303</v>
      </c>
      <c r="K14785" s="3" t="s">
        <v>42</v>
      </c>
      <c r="L14785" s="4" t="s">
        <v>47303</v>
      </c>
      <c r="M14785" s="11"/>
      <c r="N14785" s="4"/>
      <c r="O14785" s="11"/>
      <c r="P14785" s="4"/>
      <c r="Q14785" s="11"/>
      <c r="R14785" s="4"/>
      <c r="S14785" s="11"/>
      <c r="T14785" s="4"/>
      <c r="U14785" s="11"/>
      <c r="V14785" s="4"/>
      <c r="W14785" s="11"/>
      <c r="X14785" s="4"/>
      <c r="Y14785" s="11"/>
      <c r="Z14785" s="4"/>
      <c r="AA14785" s="1" t="s">
        <v>16</v>
      </c>
      <c r="AC14785" s="23" t="s">
        <v>37893</v>
      </c>
      <c r="AD14785" s="23" t="s">
        <v>47279</v>
      </c>
      <c r="AE14785" t="s">
        <v>35399</v>
      </c>
    </row>
    <row r="14786" spans="1:31" ht="15" customHeight="1">
      <c r="A14786" s="1">
        <v>14785</v>
      </c>
      <c r="B14786" s="1" t="s">
        <v>54</v>
      </c>
      <c r="C14786" s="1" t="s">
        <v>20486</v>
      </c>
      <c r="D14786" s="9" t="s">
        <v>39</v>
      </c>
      <c r="E14786" s="9" t="s">
        <v>506</v>
      </c>
      <c r="F14786" s="9" t="s">
        <v>32237</v>
      </c>
      <c r="G14786" s="17">
        <v>919494194946</v>
      </c>
      <c r="H14786" s="9" t="s">
        <v>37</v>
      </c>
      <c r="I14786" s="1" t="s">
        <v>41</v>
      </c>
      <c r="J14786" s="4" t="s">
        <v>47303</v>
      </c>
      <c r="K14786" s="11" t="s">
        <v>14137</v>
      </c>
      <c r="L14786" s="4" t="s">
        <v>47303</v>
      </c>
      <c r="M14786" s="11"/>
      <c r="N14786" s="4"/>
      <c r="O14786" s="11"/>
      <c r="P14786" s="4"/>
      <c r="Q14786" s="11"/>
      <c r="R14786" s="4"/>
      <c r="S14786" s="11"/>
      <c r="T14786" s="4"/>
      <c r="U14786" s="11"/>
      <c r="V14786" s="4"/>
      <c r="W14786" s="11"/>
      <c r="X14786" s="4"/>
      <c r="Y14786" s="11"/>
      <c r="Z14786" s="4"/>
      <c r="AA14786" s="1" t="s">
        <v>16</v>
      </c>
      <c r="AC14786" s="23" t="s">
        <v>37893</v>
      </c>
      <c r="AD14786" s="23" t="s">
        <v>47279</v>
      </c>
      <c r="AE14786" t="s">
        <v>35394</v>
      </c>
    </row>
    <row r="14787" spans="1:31" ht="15" customHeight="1">
      <c r="A14787" s="1">
        <v>14786</v>
      </c>
      <c r="B14787" s="1" t="s">
        <v>54</v>
      </c>
      <c r="C14787" s="1" t="s">
        <v>20487</v>
      </c>
      <c r="D14787" s="9" t="s">
        <v>727</v>
      </c>
      <c r="E14787" s="9" t="s">
        <v>40</v>
      </c>
      <c r="F14787" s="9" t="s">
        <v>18723</v>
      </c>
      <c r="G14787" s="17">
        <v>919099611166</v>
      </c>
      <c r="H14787" s="9" t="s">
        <v>15</v>
      </c>
      <c r="I14787" s="1" t="s">
        <v>62</v>
      </c>
      <c r="J14787" s="4" t="s">
        <v>47303</v>
      </c>
      <c r="K14787" s="3" t="s">
        <v>42</v>
      </c>
      <c r="L14787" s="4" t="s">
        <v>47303</v>
      </c>
      <c r="M14787" s="11"/>
      <c r="N14787" s="4"/>
      <c r="O14787" s="11"/>
      <c r="P14787" s="4"/>
      <c r="Q14787" s="11"/>
      <c r="R14787" s="4"/>
      <c r="S14787" s="11"/>
      <c r="T14787" s="4"/>
      <c r="U14787" s="11"/>
      <c r="V14787" s="4"/>
      <c r="W14787" s="11"/>
      <c r="X14787" s="4"/>
      <c r="Y14787" s="11"/>
      <c r="Z14787" s="4"/>
      <c r="AA14787" s="1" t="s">
        <v>11</v>
      </c>
      <c r="AC14787" s="23" t="s">
        <v>37893</v>
      </c>
      <c r="AD14787" s="23" t="s">
        <v>47279</v>
      </c>
      <c r="AE14787" t="s">
        <v>35394</v>
      </c>
    </row>
    <row r="14788" spans="1:31" ht="15" customHeight="1">
      <c r="A14788" s="1">
        <v>14787</v>
      </c>
      <c r="B14788" s="1" t="s">
        <v>54</v>
      </c>
      <c r="C14788" s="1" t="s">
        <v>20490</v>
      </c>
      <c r="D14788" s="9" t="s">
        <v>463</v>
      </c>
      <c r="E14788" s="9" t="s">
        <v>8384</v>
      </c>
      <c r="F14788" s="9" t="s">
        <v>18724</v>
      </c>
      <c r="G14788" s="17">
        <v>919444996941</v>
      </c>
      <c r="H14788" s="9" t="s">
        <v>8</v>
      </c>
      <c r="I14788" s="1" t="s">
        <v>9</v>
      </c>
      <c r="J14788" s="4" t="s">
        <v>47303</v>
      </c>
      <c r="K14788" s="3" t="s">
        <v>42</v>
      </c>
      <c r="L14788" s="4" t="s">
        <v>47303</v>
      </c>
      <c r="M14788" s="11"/>
      <c r="N14788" s="4"/>
      <c r="O14788" s="11"/>
      <c r="P14788" s="4"/>
      <c r="Q14788" s="11"/>
      <c r="R14788" s="4"/>
      <c r="S14788" s="11"/>
      <c r="T14788" s="4"/>
      <c r="U14788" s="11"/>
      <c r="V14788" s="4"/>
      <c r="W14788" s="11"/>
      <c r="X14788" s="4"/>
      <c r="Y14788" s="11"/>
      <c r="Z14788" s="4"/>
      <c r="AA14788" s="1" t="s">
        <v>16</v>
      </c>
      <c r="AC14788" s="23" t="s">
        <v>37893</v>
      </c>
      <c r="AD14788" s="23" t="s">
        <v>47279</v>
      </c>
      <c r="AE14788" t="s">
        <v>35394</v>
      </c>
    </row>
    <row r="14789" spans="1:31" ht="15" customHeight="1">
      <c r="A14789" s="1">
        <v>14788</v>
      </c>
      <c r="B14789" s="1" t="s">
        <v>54</v>
      </c>
      <c r="C14789" s="1" t="s">
        <v>20497</v>
      </c>
      <c r="D14789" s="9" t="s">
        <v>18727</v>
      </c>
      <c r="E14789" s="9" t="s">
        <v>139</v>
      </c>
      <c r="F14789" s="9" t="s">
        <v>31061</v>
      </c>
      <c r="G14789" s="17">
        <v>919904466446</v>
      </c>
      <c r="H14789" s="9" t="s">
        <v>8</v>
      </c>
      <c r="I14789" s="1" t="s">
        <v>41</v>
      </c>
      <c r="J14789" s="4" t="s">
        <v>47303</v>
      </c>
      <c r="K14789" s="3" t="s">
        <v>42</v>
      </c>
      <c r="L14789" s="4" t="s">
        <v>47303</v>
      </c>
      <c r="M14789" s="11"/>
      <c r="N14789" s="4"/>
      <c r="O14789" s="11"/>
      <c r="P14789" s="4"/>
      <c r="Q14789" s="11"/>
      <c r="R14789" s="4"/>
      <c r="S14789" s="11"/>
      <c r="T14789" s="4"/>
      <c r="U14789" s="11"/>
      <c r="V14789" s="4"/>
      <c r="W14789" s="11"/>
      <c r="X14789" s="4"/>
      <c r="Y14789" s="11"/>
      <c r="Z14789" s="4"/>
      <c r="AA14789" s="1" t="s">
        <v>16</v>
      </c>
      <c r="AC14789" s="23" t="s">
        <v>37893</v>
      </c>
      <c r="AD14789" s="23" t="s">
        <v>47279</v>
      </c>
      <c r="AE14789" t="s">
        <v>35409</v>
      </c>
    </row>
    <row r="14790" spans="1:31" ht="15" customHeight="1">
      <c r="A14790" s="1">
        <v>14789</v>
      </c>
      <c r="B14790" s="1" t="s">
        <v>54</v>
      </c>
      <c r="C14790" s="1" t="s">
        <v>20500</v>
      </c>
      <c r="D14790" s="9" t="s">
        <v>3873</v>
      </c>
      <c r="E14790" s="9" t="s">
        <v>18729</v>
      </c>
      <c r="F14790" s="9" t="s">
        <v>31062</v>
      </c>
      <c r="G14790" s="17">
        <v>919610966441</v>
      </c>
      <c r="H14790" s="9" t="s">
        <v>132</v>
      </c>
      <c r="I14790" s="1" t="s">
        <v>9</v>
      </c>
      <c r="J14790" s="4" t="s">
        <v>47303</v>
      </c>
      <c r="K14790" s="3" t="s">
        <v>17</v>
      </c>
      <c r="L14790" s="4" t="s">
        <v>47303</v>
      </c>
      <c r="M14790" s="11"/>
      <c r="N14790" s="4"/>
      <c r="O14790" s="11"/>
      <c r="P14790" s="4"/>
      <c r="Q14790" s="11"/>
      <c r="R14790" s="4"/>
      <c r="S14790" s="11"/>
      <c r="T14790" s="4"/>
      <c r="U14790" s="11"/>
      <c r="V14790" s="4"/>
      <c r="W14790" s="11"/>
      <c r="X14790" s="4"/>
      <c r="Y14790" s="11"/>
      <c r="Z14790" s="4"/>
      <c r="AA14790" s="1" t="s">
        <v>16</v>
      </c>
      <c r="AC14790" s="23" t="s">
        <v>37893</v>
      </c>
      <c r="AD14790" s="23" t="s">
        <v>47279</v>
      </c>
      <c r="AE14790" t="s">
        <v>35410</v>
      </c>
    </row>
    <row r="14791" spans="1:31" ht="15" customHeight="1">
      <c r="A14791" s="1">
        <v>14790</v>
      </c>
      <c r="B14791" s="1" t="s">
        <v>54</v>
      </c>
      <c r="C14791" s="1" t="s">
        <v>20506</v>
      </c>
      <c r="D14791" s="9" t="s">
        <v>1227</v>
      </c>
      <c r="E14791" s="9" t="s">
        <v>139</v>
      </c>
      <c r="F14791" s="9" t="s">
        <v>27036</v>
      </c>
      <c r="G14791" s="17">
        <v>9194494069</v>
      </c>
      <c r="H14791" s="9" t="s">
        <v>37</v>
      </c>
      <c r="I14791" s="1" t="s">
        <v>62</v>
      </c>
      <c r="J14791" s="4" t="s">
        <v>47303</v>
      </c>
      <c r="K14791" s="3" t="s">
        <v>17</v>
      </c>
      <c r="L14791" s="4" t="s">
        <v>47303</v>
      </c>
      <c r="M14791" s="11"/>
      <c r="N14791" s="4"/>
      <c r="O14791" s="11"/>
      <c r="P14791" s="4"/>
      <c r="Q14791" s="11"/>
      <c r="R14791" s="4"/>
      <c r="S14791" s="11"/>
      <c r="T14791" s="4"/>
      <c r="U14791" s="11"/>
      <c r="V14791" s="4"/>
      <c r="W14791" s="11"/>
      <c r="X14791" s="4"/>
      <c r="Y14791" s="11"/>
      <c r="Z14791" s="4"/>
      <c r="AA14791" s="1" t="s">
        <v>16</v>
      </c>
      <c r="AC14791" s="23" t="s">
        <v>37893</v>
      </c>
      <c r="AD14791" s="23" t="s">
        <v>47279</v>
      </c>
      <c r="AE14791" t="s">
        <v>35399</v>
      </c>
    </row>
    <row r="14792" spans="1:31" ht="15" customHeight="1">
      <c r="A14792" s="1">
        <v>14791</v>
      </c>
      <c r="B14792" s="1" t="s">
        <v>54</v>
      </c>
      <c r="C14792" s="1" t="s">
        <v>20508</v>
      </c>
      <c r="D14792" s="9" t="s">
        <v>9302</v>
      </c>
      <c r="E14792" s="9" t="s">
        <v>18733</v>
      </c>
      <c r="F14792" s="9" t="s">
        <v>31067</v>
      </c>
      <c r="G14792" s="17">
        <v>91944164444</v>
      </c>
      <c r="H14792" s="9" t="s">
        <v>132</v>
      </c>
      <c r="I14792" s="1" t="s">
        <v>41</v>
      </c>
      <c r="J14792" s="4" t="s">
        <v>47303</v>
      </c>
      <c r="K14792" s="3" t="s">
        <v>17</v>
      </c>
      <c r="L14792" s="4" t="s">
        <v>47303</v>
      </c>
      <c r="M14792" s="4" t="s">
        <v>42</v>
      </c>
      <c r="N14792" s="3" t="str">
        <f>J14792</f>
        <v>[50 lacs - 75 lacs]</v>
      </c>
      <c r="O14792" s="11"/>
      <c r="P14792" s="4"/>
      <c r="Q14792" s="11"/>
      <c r="R14792" s="4"/>
      <c r="S14792" s="11"/>
      <c r="T14792" s="4"/>
      <c r="U14792" s="11"/>
      <c r="V14792" s="4"/>
      <c r="W14792" s="11"/>
      <c r="X14792" s="4"/>
      <c r="Y14792" s="11"/>
      <c r="Z14792" s="4"/>
      <c r="AA14792" s="1" t="s">
        <v>16</v>
      </c>
      <c r="AC14792" s="23" t="s">
        <v>37893</v>
      </c>
      <c r="AD14792" s="23" t="s">
        <v>47279</v>
      </c>
      <c r="AE14792" t="s">
        <v>35409</v>
      </c>
    </row>
    <row r="14793" spans="1:31" ht="15" customHeight="1">
      <c r="A14793" s="1">
        <v>14792</v>
      </c>
      <c r="B14793" s="1" t="s">
        <v>54</v>
      </c>
      <c r="C14793" s="1" t="s">
        <v>20510</v>
      </c>
      <c r="D14793" s="9" t="s">
        <v>1799</v>
      </c>
      <c r="E14793" s="9" t="s">
        <v>40</v>
      </c>
      <c r="F14793" s="9" t="s">
        <v>31069</v>
      </c>
      <c r="G14793" s="17">
        <v>91949444494</v>
      </c>
      <c r="H14793" s="9" t="s">
        <v>15</v>
      </c>
      <c r="I14793" s="1" t="s">
        <v>62</v>
      </c>
      <c r="J14793" s="4" t="s">
        <v>47303</v>
      </c>
      <c r="K14793" s="3" t="s">
        <v>17</v>
      </c>
      <c r="L14793" s="4" t="s">
        <v>47303</v>
      </c>
      <c r="M14793" s="11"/>
      <c r="N14793" s="4"/>
      <c r="O14793" s="11"/>
      <c r="P14793" s="4"/>
      <c r="Q14793" s="11"/>
      <c r="R14793" s="4"/>
      <c r="S14793" s="11"/>
      <c r="T14793" s="4"/>
      <c r="U14793" s="11"/>
      <c r="V14793" s="4"/>
      <c r="W14793" s="11"/>
      <c r="X14793" s="4"/>
      <c r="Y14793" s="11"/>
      <c r="Z14793" s="4"/>
      <c r="AA14793" s="1" t="s">
        <v>16</v>
      </c>
      <c r="AC14793" s="23" t="s">
        <v>37893</v>
      </c>
      <c r="AD14793" s="23" t="s">
        <v>47279</v>
      </c>
      <c r="AE14793" t="s">
        <v>35399</v>
      </c>
    </row>
    <row r="14794" spans="1:31" ht="15" customHeight="1">
      <c r="A14794" s="1">
        <v>14793</v>
      </c>
      <c r="B14794" s="1" t="s">
        <v>54</v>
      </c>
      <c r="C14794" s="1" t="s">
        <v>20511</v>
      </c>
      <c r="D14794" s="9" t="s">
        <v>13965</v>
      </c>
      <c r="E14794" s="9" t="s">
        <v>785</v>
      </c>
      <c r="F14794" s="9" t="s">
        <v>27787</v>
      </c>
      <c r="G14794" s="17">
        <v>919601649996</v>
      </c>
      <c r="H14794" s="9" t="s">
        <v>15</v>
      </c>
      <c r="I14794" s="1" t="s">
        <v>9</v>
      </c>
      <c r="J14794" s="4" t="s">
        <v>47303</v>
      </c>
      <c r="K14794" s="11" t="s">
        <v>13</v>
      </c>
      <c r="L14794" s="4" t="s">
        <v>47303</v>
      </c>
      <c r="M14794" s="11"/>
      <c r="N14794" s="4"/>
      <c r="O14794" s="11"/>
      <c r="P14794" s="4"/>
      <c r="Q14794" s="11"/>
      <c r="R14794" s="4"/>
      <c r="S14794" s="11"/>
      <c r="T14794" s="4"/>
      <c r="U14794" s="11"/>
      <c r="V14794" s="4"/>
      <c r="W14794" s="11"/>
      <c r="X14794" s="4"/>
      <c r="Y14794" s="11"/>
      <c r="Z14794" s="4"/>
      <c r="AA14794" s="1" t="s">
        <v>16</v>
      </c>
      <c r="AC14794" s="23" t="s">
        <v>37893</v>
      </c>
      <c r="AD14794" s="23" t="s">
        <v>47279</v>
      </c>
      <c r="AE14794" t="s">
        <v>35410</v>
      </c>
    </row>
    <row r="14795" spans="1:31" ht="15" customHeight="1">
      <c r="A14795" s="1">
        <v>14794</v>
      </c>
      <c r="B14795" s="1" t="s">
        <v>54</v>
      </c>
      <c r="C14795" s="1" t="s">
        <v>20512</v>
      </c>
      <c r="D14795" s="9" t="s">
        <v>18735</v>
      </c>
      <c r="E14795" s="9" t="s">
        <v>18726</v>
      </c>
      <c r="F14795" s="9" t="s">
        <v>35384</v>
      </c>
      <c r="G14795" s="17">
        <v>919409049640</v>
      </c>
      <c r="H14795" s="9" t="s">
        <v>132</v>
      </c>
      <c r="I14795" s="1" t="s">
        <v>9</v>
      </c>
      <c r="J14795" s="4" t="s">
        <v>47303</v>
      </c>
      <c r="K14795" s="3" t="s">
        <v>42</v>
      </c>
      <c r="L14795" s="4" t="s">
        <v>47303</v>
      </c>
      <c r="M14795" s="11"/>
      <c r="N14795" s="4"/>
      <c r="O14795" s="11"/>
      <c r="P14795" s="4"/>
      <c r="Q14795" s="11"/>
      <c r="R14795" s="4"/>
      <c r="S14795" s="11"/>
      <c r="T14795" s="4"/>
      <c r="U14795" s="11"/>
      <c r="V14795" s="4"/>
      <c r="W14795" s="11"/>
      <c r="X14795" s="4"/>
      <c r="Y14795" s="11"/>
      <c r="Z14795" s="4"/>
      <c r="AA14795" s="1" t="s">
        <v>16</v>
      </c>
      <c r="AC14795" s="23" t="s">
        <v>37893</v>
      </c>
      <c r="AD14795" s="23" t="s">
        <v>47279</v>
      </c>
      <c r="AE14795" t="s">
        <v>35410</v>
      </c>
    </row>
    <row r="14796" spans="1:31" ht="15" customHeight="1">
      <c r="A14796" s="1">
        <v>14795</v>
      </c>
      <c r="B14796" s="1" t="s">
        <v>54</v>
      </c>
      <c r="C14796" s="1" t="s">
        <v>20514</v>
      </c>
      <c r="D14796" s="9" t="s">
        <v>7104</v>
      </c>
      <c r="E14796" s="9" t="s">
        <v>5403</v>
      </c>
      <c r="F14796" s="9" t="s">
        <v>33367</v>
      </c>
      <c r="G14796" s="17">
        <v>91999099466</v>
      </c>
      <c r="H14796" s="9" t="s">
        <v>20</v>
      </c>
      <c r="I14796" s="1" t="s">
        <v>62</v>
      </c>
      <c r="J14796" s="4" t="s">
        <v>47303</v>
      </c>
      <c r="K14796" s="3" t="s">
        <v>42</v>
      </c>
      <c r="L14796" s="4" t="s">
        <v>47303</v>
      </c>
      <c r="M14796" s="11"/>
      <c r="N14796" s="4"/>
      <c r="O14796" s="11"/>
      <c r="P14796" s="4"/>
      <c r="Q14796" s="11"/>
      <c r="R14796" s="4"/>
      <c r="S14796" s="11"/>
      <c r="T14796" s="4"/>
      <c r="U14796" s="11"/>
      <c r="V14796" s="4"/>
      <c r="W14796" s="11"/>
      <c r="X14796" s="4"/>
      <c r="Y14796" s="11"/>
      <c r="Z14796" s="4"/>
      <c r="AA14796" s="1" t="s">
        <v>16</v>
      </c>
      <c r="AC14796" s="23" t="s">
        <v>37893</v>
      </c>
      <c r="AD14796" s="23" t="s">
        <v>47279</v>
      </c>
      <c r="AE14796" t="s">
        <v>35410</v>
      </c>
    </row>
    <row r="14797" spans="1:31" ht="15" customHeight="1">
      <c r="A14797" s="1">
        <v>14796</v>
      </c>
      <c r="B14797" s="1" t="s">
        <v>54</v>
      </c>
      <c r="C14797" s="1" t="s">
        <v>20519</v>
      </c>
      <c r="D14797" s="9" t="s">
        <v>3643</v>
      </c>
      <c r="E14797" s="9" t="s">
        <v>159</v>
      </c>
      <c r="F14797" s="9" t="s">
        <v>31072</v>
      </c>
      <c r="G14797" s="17">
        <v>919099049</v>
      </c>
      <c r="H14797" s="9" t="s">
        <v>15</v>
      </c>
      <c r="I14797" s="1" t="s">
        <v>41</v>
      </c>
      <c r="J14797" s="4" t="s">
        <v>47303</v>
      </c>
      <c r="K14797" s="3" t="s">
        <v>42</v>
      </c>
      <c r="L14797" s="4" t="s">
        <v>47303</v>
      </c>
      <c r="M14797" s="4" t="s">
        <v>14136</v>
      </c>
      <c r="N14797" s="3" t="str">
        <f>J14797</f>
        <v>[50 lacs - 75 lacs]</v>
      </c>
      <c r="O14797" s="11"/>
      <c r="P14797" s="4"/>
      <c r="Q14797" s="11"/>
      <c r="R14797" s="4"/>
      <c r="S14797" s="11"/>
      <c r="T14797" s="4"/>
      <c r="U14797" s="11"/>
      <c r="V14797" s="4"/>
      <c r="W14797" s="11"/>
      <c r="X14797" s="4"/>
      <c r="Y14797" s="11"/>
      <c r="Z14797" s="4"/>
      <c r="AA14797" s="1" t="s">
        <v>16</v>
      </c>
      <c r="AC14797" s="23" t="s">
        <v>37893</v>
      </c>
      <c r="AD14797" s="23" t="s">
        <v>47279</v>
      </c>
      <c r="AE14797" t="s">
        <v>35394</v>
      </c>
    </row>
    <row r="14798" spans="1:31" ht="15" customHeight="1">
      <c r="A14798" s="1">
        <v>14797</v>
      </c>
      <c r="B14798" s="1" t="s">
        <v>54</v>
      </c>
      <c r="C14798" s="1" t="s">
        <v>20522</v>
      </c>
      <c r="D14798" s="9" t="s">
        <v>37512</v>
      </c>
      <c r="E14798" s="9" t="s">
        <v>37437</v>
      </c>
      <c r="F14798" s="9" t="s">
        <v>31074</v>
      </c>
      <c r="G14798" s="17">
        <v>919446414469</v>
      </c>
      <c r="H14798" s="9" t="s">
        <v>15</v>
      </c>
      <c r="I14798" s="1" t="s">
        <v>9</v>
      </c>
      <c r="J14798" s="4" t="s">
        <v>47303</v>
      </c>
      <c r="K14798" s="3" t="s">
        <v>42</v>
      </c>
      <c r="L14798" s="4" t="s">
        <v>47303</v>
      </c>
      <c r="M14798" s="11"/>
      <c r="N14798" s="4"/>
      <c r="O14798" s="11"/>
      <c r="P14798" s="4"/>
      <c r="Q14798" s="11"/>
      <c r="R14798" s="4"/>
      <c r="S14798" s="11"/>
      <c r="T14798" s="4"/>
      <c r="U14798" s="11"/>
      <c r="V14798" s="4"/>
      <c r="W14798" s="11"/>
      <c r="X14798" s="4"/>
      <c r="Y14798" s="11"/>
      <c r="Z14798" s="4"/>
      <c r="AA14798" s="1" t="s">
        <v>16</v>
      </c>
      <c r="AC14798" s="23" t="s">
        <v>37893</v>
      </c>
      <c r="AD14798" s="23" t="s">
        <v>47279</v>
      </c>
      <c r="AE14798" t="s">
        <v>35399</v>
      </c>
    </row>
    <row r="14799" spans="1:31" ht="15" customHeight="1">
      <c r="A14799" s="1">
        <v>14798</v>
      </c>
      <c r="B14799" s="1" t="s">
        <v>54</v>
      </c>
      <c r="C14799" s="1" t="s">
        <v>20528</v>
      </c>
      <c r="D14799" s="9" t="s">
        <v>804</v>
      </c>
      <c r="E14799" s="9" t="s">
        <v>18342</v>
      </c>
      <c r="F14799" s="9" t="s">
        <v>33369</v>
      </c>
      <c r="G14799" s="17">
        <v>91964419644</v>
      </c>
      <c r="H14799" s="9" t="s">
        <v>8</v>
      </c>
      <c r="I14799" s="1" t="s">
        <v>62</v>
      </c>
      <c r="J14799" s="4" t="s">
        <v>47303</v>
      </c>
      <c r="K14799" s="3" t="s">
        <v>17</v>
      </c>
      <c r="L14799" s="4" t="s">
        <v>47303</v>
      </c>
      <c r="M14799" s="4" t="s">
        <v>42</v>
      </c>
      <c r="N14799" s="3" t="str">
        <f>J14799</f>
        <v>[50 lacs - 75 lacs]</v>
      </c>
      <c r="O14799" s="11"/>
      <c r="P14799" s="4"/>
      <c r="Q14799" s="11"/>
      <c r="R14799" s="4"/>
      <c r="S14799" s="11"/>
      <c r="T14799" s="4"/>
      <c r="U14799" s="11"/>
      <c r="V14799" s="4"/>
      <c r="W14799" s="11"/>
      <c r="X14799" s="4"/>
      <c r="Y14799" s="11"/>
      <c r="Z14799" s="4"/>
      <c r="AA14799" s="1" t="s">
        <v>16</v>
      </c>
      <c r="AC14799" s="23" t="s">
        <v>37893</v>
      </c>
      <c r="AD14799" s="23" t="s">
        <v>47279</v>
      </c>
      <c r="AE14799" t="s">
        <v>35394</v>
      </c>
    </row>
    <row r="14800" spans="1:31" ht="15" customHeight="1">
      <c r="A14800" s="1">
        <v>14799</v>
      </c>
      <c r="B14800" s="1" t="s">
        <v>54</v>
      </c>
      <c r="C14800" s="1" t="s">
        <v>20529</v>
      </c>
      <c r="D14800" s="9" t="s">
        <v>502</v>
      </c>
      <c r="E14800" s="9" t="s">
        <v>270</v>
      </c>
      <c r="F14800" s="9" t="s">
        <v>31079</v>
      </c>
      <c r="G14800" s="17">
        <v>91016664994</v>
      </c>
      <c r="H14800" s="9" t="s">
        <v>15</v>
      </c>
      <c r="I14800" s="1" t="s">
        <v>41</v>
      </c>
      <c r="J14800" s="4" t="s">
        <v>47303</v>
      </c>
      <c r="K14800" s="3" t="s">
        <v>42</v>
      </c>
      <c r="L14800" s="4" t="s">
        <v>47303</v>
      </c>
      <c r="M14800" s="11"/>
      <c r="N14800" s="4"/>
      <c r="O14800" s="11"/>
      <c r="P14800" s="4"/>
      <c r="Q14800" s="11"/>
      <c r="R14800" s="4"/>
      <c r="S14800" s="11"/>
      <c r="T14800" s="4"/>
      <c r="U14800" s="11"/>
      <c r="V14800" s="4"/>
      <c r="W14800" s="11"/>
      <c r="X14800" s="4"/>
      <c r="Y14800" s="11"/>
      <c r="Z14800" s="4"/>
      <c r="AA14800" s="1" t="s">
        <v>16</v>
      </c>
      <c r="AC14800" s="23" t="s">
        <v>37893</v>
      </c>
      <c r="AD14800" s="23" t="s">
        <v>47279</v>
      </c>
      <c r="AE14800" t="s">
        <v>35409</v>
      </c>
    </row>
    <row r="14801" spans="1:31" ht="15" customHeight="1">
      <c r="A14801" s="1">
        <v>14800</v>
      </c>
      <c r="B14801" s="1" t="s">
        <v>54</v>
      </c>
      <c r="C14801" s="1" t="s">
        <v>20530</v>
      </c>
      <c r="D14801" s="9" t="s">
        <v>2442</v>
      </c>
      <c r="E14801" s="9" t="s">
        <v>16444</v>
      </c>
      <c r="F14801" s="9" t="s">
        <v>31080</v>
      </c>
      <c r="G14801" s="17">
        <v>9196019616</v>
      </c>
      <c r="H14801" s="9" t="s">
        <v>132</v>
      </c>
      <c r="I14801" s="1" t="s">
        <v>41</v>
      </c>
      <c r="J14801" s="4" t="s">
        <v>47303</v>
      </c>
      <c r="K14801" s="3" t="s">
        <v>42</v>
      </c>
      <c r="L14801" s="4" t="s">
        <v>47303</v>
      </c>
      <c r="M14801" s="11"/>
      <c r="N14801" s="4"/>
      <c r="O14801" s="11"/>
      <c r="P14801" s="4"/>
      <c r="Q14801" s="11"/>
      <c r="R14801" s="4"/>
      <c r="S14801" s="11"/>
      <c r="T14801" s="4"/>
      <c r="U14801" s="11"/>
      <c r="V14801" s="4"/>
      <c r="W14801" s="11"/>
      <c r="X14801" s="4"/>
      <c r="Y14801" s="11"/>
      <c r="Z14801" s="4"/>
      <c r="AA14801" s="1" t="s">
        <v>16</v>
      </c>
      <c r="AC14801" s="23" t="s">
        <v>37893</v>
      </c>
      <c r="AD14801" s="23" t="s">
        <v>47279</v>
      </c>
      <c r="AE14801" t="s">
        <v>35399</v>
      </c>
    </row>
    <row r="14802" spans="1:31" ht="15" customHeight="1">
      <c r="A14802" s="1">
        <v>14801</v>
      </c>
      <c r="B14802" s="1" t="s">
        <v>54</v>
      </c>
      <c r="C14802" s="1" t="s">
        <v>20535</v>
      </c>
      <c r="D14802" s="9" t="s">
        <v>1421</v>
      </c>
      <c r="E14802" s="9" t="s">
        <v>139</v>
      </c>
      <c r="F14802" s="9" t="s">
        <v>18741</v>
      </c>
      <c r="G14802" s="17">
        <v>9194460694</v>
      </c>
      <c r="H14802" s="9" t="s">
        <v>15</v>
      </c>
      <c r="I14802" s="1" t="s">
        <v>62</v>
      </c>
      <c r="J14802" s="4" t="s">
        <v>47303</v>
      </c>
      <c r="K14802" s="3" t="s">
        <v>42</v>
      </c>
      <c r="L14802" s="4" t="s">
        <v>47303</v>
      </c>
      <c r="M14802" s="11"/>
      <c r="N14802" s="4"/>
      <c r="O14802" s="11"/>
      <c r="P14802" s="4"/>
      <c r="Q14802" s="11"/>
      <c r="R14802" s="4"/>
      <c r="S14802" s="11"/>
      <c r="T14802" s="4"/>
      <c r="U14802" s="11"/>
      <c r="V14802" s="4"/>
      <c r="W14802" s="11"/>
      <c r="X14802" s="4"/>
      <c r="Y14802" s="11"/>
      <c r="Z14802" s="4"/>
      <c r="AA14802" s="1" t="s">
        <v>16</v>
      </c>
      <c r="AC14802" s="23" t="s">
        <v>37893</v>
      </c>
      <c r="AD14802" s="23" t="s">
        <v>47279</v>
      </c>
      <c r="AE14802" t="s">
        <v>35410</v>
      </c>
    </row>
    <row r="14803" spans="1:31" ht="15" customHeight="1">
      <c r="A14803" s="1">
        <v>14802</v>
      </c>
      <c r="B14803" s="1" t="s">
        <v>54</v>
      </c>
      <c r="C14803" s="1" t="s">
        <v>20538</v>
      </c>
      <c r="D14803" s="9" t="s">
        <v>18743</v>
      </c>
      <c r="E14803" s="9" t="s">
        <v>40</v>
      </c>
      <c r="F14803" s="9" t="s">
        <v>33371</v>
      </c>
      <c r="G14803" s="17">
        <v>91944604190</v>
      </c>
      <c r="H14803" s="9" t="s">
        <v>20</v>
      </c>
      <c r="I14803" s="1" t="s">
        <v>41</v>
      </c>
      <c r="J14803" s="4" t="s">
        <v>47303</v>
      </c>
      <c r="K14803" s="3" t="s">
        <v>17</v>
      </c>
      <c r="L14803" s="4" t="s">
        <v>47303</v>
      </c>
      <c r="M14803" s="11"/>
      <c r="N14803" s="4"/>
      <c r="O14803" s="11"/>
      <c r="P14803" s="4"/>
      <c r="Q14803" s="11"/>
      <c r="R14803" s="4"/>
      <c r="S14803" s="11"/>
      <c r="T14803" s="4"/>
      <c r="U14803" s="11"/>
      <c r="V14803" s="4"/>
      <c r="W14803" s="11"/>
      <c r="X14803" s="4"/>
      <c r="Y14803" s="11"/>
      <c r="Z14803" s="4"/>
      <c r="AA14803" s="1" t="s">
        <v>11</v>
      </c>
      <c r="AC14803" s="23" t="s">
        <v>37893</v>
      </c>
      <c r="AD14803" s="23" t="s">
        <v>47279</v>
      </c>
      <c r="AE14803" t="s">
        <v>35409</v>
      </c>
    </row>
    <row r="14804" spans="1:31" ht="15" customHeight="1">
      <c r="A14804" s="1">
        <v>14803</v>
      </c>
      <c r="B14804" s="1" t="s">
        <v>54</v>
      </c>
      <c r="C14804" s="1" t="s">
        <v>20540</v>
      </c>
      <c r="D14804" s="9" t="s">
        <v>36313</v>
      </c>
      <c r="E14804" s="9" t="s">
        <v>2030</v>
      </c>
      <c r="F14804" s="9" t="s">
        <v>18746</v>
      </c>
      <c r="G14804" s="17">
        <v>9144499</v>
      </c>
      <c r="H14804" s="2" t="s">
        <v>37779</v>
      </c>
      <c r="I14804" s="1" t="s">
        <v>41</v>
      </c>
      <c r="J14804" s="4" t="s">
        <v>47303</v>
      </c>
      <c r="K14804" s="3" t="s">
        <v>42</v>
      </c>
      <c r="L14804" s="4" t="s">
        <v>47303</v>
      </c>
      <c r="M14804" s="11"/>
      <c r="N14804" s="4"/>
      <c r="O14804" s="11"/>
      <c r="P14804" s="4"/>
      <c r="Q14804" s="11"/>
      <c r="R14804" s="4"/>
      <c r="S14804" s="11"/>
      <c r="T14804" s="4"/>
      <c r="U14804" s="11"/>
      <c r="V14804" s="4"/>
      <c r="W14804" s="11"/>
      <c r="X14804" s="4"/>
      <c r="Y14804" s="11"/>
      <c r="Z14804" s="4"/>
      <c r="AA14804" s="1" t="s">
        <v>16</v>
      </c>
      <c r="AC14804" s="23" t="s">
        <v>37893</v>
      </c>
      <c r="AD14804" s="23" t="s">
        <v>47279</v>
      </c>
      <c r="AE14804" t="s">
        <v>35410</v>
      </c>
    </row>
    <row r="14805" spans="1:31" ht="15" customHeight="1">
      <c r="A14805" s="1">
        <v>14804</v>
      </c>
      <c r="B14805" s="9" t="s">
        <v>6</v>
      </c>
      <c r="C14805" s="1" t="s">
        <v>20542</v>
      </c>
      <c r="D14805" s="12" t="s">
        <v>361</v>
      </c>
      <c r="E14805" s="12" t="s">
        <v>13921</v>
      </c>
      <c r="F14805" s="12" t="s">
        <v>35274</v>
      </c>
      <c r="G14805" s="17">
        <f>91941144</f>
        <v>91941144</v>
      </c>
      <c r="H14805" s="13">
        <v>1</v>
      </c>
      <c r="I14805" s="1" t="s">
        <v>62</v>
      </c>
      <c r="J14805" s="4" t="s">
        <v>47303</v>
      </c>
      <c r="K14805" s="11" t="s">
        <v>14136</v>
      </c>
      <c r="L14805" s="4" t="s">
        <v>47303</v>
      </c>
      <c r="M14805" s="11"/>
      <c r="N14805" s="4"/>
      <c r="O14805" s="11"/>
      <c r="P14805" s="4"/>
      <c r="Q14805" s="11"/>
      <c r="R14805" s="4"/>
      <c r="S14805" s="11"/>
      <c r="T14805" s="4"/>
      <c r="U14805" s="11"/>
      <c r="V14805" s="4"/>
      <c r="W14805" s="11"/>
      <c r="X14805" s="4"/>
      <c r="Y14805" s="11"/>
      <c r="Z14805" s="4"/>
      <c r="AA14805" s="1" t="s">
        <v>16</v>
      </c>
      <c r="AC14805" s="23" t="s">
        <v>37893</v>
      </c>
      <c r="AD14805" s="23" t="s">
        <v>47279</v>
      </c>
      <c r="AE14805" t="s">
        <v>35399</v>
      </c>
    </row>
    <row r="14806" spans="1:31" ht="15" customHeight="1">
      <c r="A14806" s="1">
        <v>14805</v>
      </c>
      <c r="B14806" s="9" t="s">
        <v>6</v>
      </c>
      <c r="C14806" s="1" t="s">
        <v>20544</v>
      </c>
      <c r="D14806" s="12" t="s">
        <v>16180</v>
      </c>
      <c r="E14806" s="12" t="s">
        <v>1797</v>
      </c>
      <c r="F14806" s="12" t="s">
        <v>30675</v>
      </c>
      <c r="G14806" s="17">
        <f>914494414440</f>
        <v>914494414440</v>
      </c>
      <c r="H14806" s="13">
        <v>1</v>
      </c>
      <c r="I14806" s="1" t="s">
        <v>9</v>
      </c>
      <c r="J14806" s="4" t="s">
        <v>47303</v>
      </c>
      <c r="K14806" s="3" t="s">
        <v>42</v>
      </c>
      <c r="L14806" s="4" t="s">
        <v>47303</v>
      </c>
      <c r="M14806" s="11"/>
      <c r="N14806" s="4"/>
      <c r="O14806" s="11"/>
      <c r="P14806" s="4"/>
      <c r="Q14806" s="11"/>
      <c r="R14806" s="4"/>
      <c r="S14806" s="11"/>
      <c r="T14806" s="4"/>
      <c r="U14806" s="11"/>
      <c r="V14806" s="4"/>
      <c r="W14806" s="11"/>
      <c r="X14806" s="4"/>
      <c r="Y14806" s="11"/>
      <c r="Z14806" s="4"/>
      <c r="AA14806" s="1" t="s">
        <v>16</v>
      </c>
      <c r="AC14806" s="23" t="s">
        <v>37893</v>
      </c>
      <c r="AD14806" s="23" t="s">
        <v>47279</v>
      </c>
      <c r="AE14806" t="s">
        <v>35409</v>
      </c>
    </row>
    <row r="14807" spans="1:31" ht="15" customHeight="1">
      <c r="A14807" s="1">
        <v>14806</v>
      </c>
      <c r="B14807" s="9" t="s">
        <v>6</v>
      </c>
      <c r="C14807" s="1" t="s">
        <v>20554</v>
      </c>
      <c r="D14807" s="12" t="s">
        <v>10730</v>
      </c>
      <c r="E14807" s="12" t="s">
        <v>19</v>
      </c>
      <c r="F14807" s="12" t="s">
        <v>30386</v>
      </c>
      <c r="G14807" s="17">
        <f>9194461441</f>
        <v>9194461441</v>
      </c>
      <c r="H14807" s="13">
        <v>1</v>
      </c>
      <c r="I14807" s="1" t="s">
        <v>62</v>
      </c>
      <c r="J14807" s="4" t="s">
        <v>47303</v>
      </c>
      <c r="K14807" s="3" t="s">
        <v>42</v>
      </c>
      <c r="L14807" s="4" t="s">
        <v>47303</v>
      </c>
      <c r="M14807" s="4" t="s">
        <v>14136</v>
      </c>
      <c r="N14807" s="3" t="str">
        <f t="shared" ref="N14807:N14808" si="623">J14807</f>
        <v>[50 lacs - 75 lacs]</v>
      </c>
      <c r="O14807" s="11"/>
      <c r="P14807" s="4"/>
      <c r="Q14807" s="11"/>
      <c r="R14807" s="4"/>
      <c r="S14807" s="11"/>
      <c r="T14807" s="4"/>
      <c r="U14807" s="11"/>
      <c r="V14807" s="4"/>
      <c r="W14807" s="11"/>
      <c r="X14807" s="4"/>
      <c r="Y14807" s="11"/>
      <c r="Z14807" s="4"/>
      <c r="AA14807" s="1" t="s">
        <v>16</v>
      </c>
      <c r="AC14807" s="23" t="s">
        <v>37893</v>
      </c>
      <c r="AD14807" s="23" t="s">
        <v>47279</v>
      </c>
      <c r="AE14807" t="s">
        <v>35399</v>
      </c>
    </row>
    <row r="14808" spans="1:31" ht="15" customHeight="1">
      <c r="A14808" s="1">
        <v>14807</v>
      </c>
      <c r="B14808" s="9" t="s">
        <v>6</v>
      </c>
      <c r="C14808" s="1" t="s">
        <v>20558</v>
      </c>
      <c r="D14808" s="12" t="s">
        <v>3465</v>
      </c>
      <c r="E14808" s="12" t="s">
        <v>4762</v>
      </c>
      <c r="F14808" s="12" t="s">
        <v>30437</v>
      </c>
      <c r="G14808" s="17">
        <f>919440444</f>
        <v>919440444</v>
      </c>
      <c r="H14808" s="13">
        <v>4</v>
      </c>
      <c r="I14808" s="1" t="s">
        <v>62</v>
      </c>
      <c r="J14808" s="4" t="s">
        <v>47303</v>
      </c>
      <c r="K14808" s="3" t="s">
        <v>17</v>
      </c>
      <c r="L14808" s="4" t="s">
        <v>47303</v>
      </c>
      <c r="M14808" s="4" t="s">
        <v>42</v>
      </c>
      <c r="N14808" s="3" t="str">
        <f t="shared" si="623"/>
        <v>[50 lacs - 75 lacs]</v>
      </c>
      <c r="O14808" s="11"/>
      <c r="P14808" s="4"/>
      <c r="Q14808" s="11"/>
      <c r="R14808" s="4"/>
      <c r="S14808" s="11"/>
      <c r="T14808" s="4"/>
      <c r="U14808" s="11"/>
      <c r="V14808" s="4"/>
      <c r="W14808" s="11"/>
      <c r="X14808" s="4"/>
      <c r="Y14808" s="11"/>
      <c r="Z14808" s="4"/>
      <c r="AA14808" s="1" t="s">
        <v>16</v>
      </c>
      <c r="AC14808" s="23" t="s">
        <v>37893</v>
      </c>
      <c r="AD14808" s="23" t="s">
        <v>47279</v>
      </c>
      <c r="AE14808" t="s">
        <v>35394</v>
      </c>
    </row>
    <row r="14809" spans="1:31" ht="15" customHeight="1">
      <c r="A14809" s="1">
        <v>14808</v>
      </c>
      <c r="B14809" s="9" t="s">
        <v>6</v>
      </c>
      <c r="C14809" s="1" t="s">
        <v>20559</v>
      </c>
      <c r="D14809" s="12" t="s">
        <v>4759</v>
      </c>
      <c r="E14809" s="12" t="s">
        <v>139</v>
      </c>
      <c r="F14809" s="12" t="s">
        <v>30542</v>
      </c>
      <c r="G14809" s="17">
        <f>919404494999</f>
        <v>919404494999</v>
      </c>
      <c r="H14809" s="2" t="s">
        <v>37779</v>
      </c>
      <c r="I14809" s="1" t="s">
        <v>41</v>
      </c>
      <c r="J14809" s="4" t="s">
        <v>47303</v>
      </c>
      <c r="K14809" s="3" t="s">
        <v>42</v>
      </c>
      <c r="L14809" s="4" t="s">
        <v>47303</v>
      </c>
      <c r="M14809" s="11"/>
      <c r="N14809" s="4"/>
      <c r="O14809" s="11"/>
      <c r="P14809" s="4"/>
      <c r="Q14809" s="11"/>
      <c r="R14809" s="4"/>
      <c r="S14809" s="11"/>
      <c r="T14809" s="4"/>
      <c r="U14809" s="11"/>
      <c r="V14809" s="4"/>
      <c r="W14809" s="11"/>
      <c r="X14809" s="4"/>
      <c r="Y14809" s="11"/>
      <c r="Z14809" s="4"/>
      <c r="AA14809" s="1" t="s">
        <v>16</v>
      </c>
      <c r="AC14809" s="23" t="s">
        <v>37893</v>
      </c>
      <c r="AD14809" s="23" t="s">
        <v>47279</v>
      </c>
      <c r="AE14809" t="s">
        <v>35394</v>
      </c>
    </row>
    <row r="14810" spans="1:31" ht="15" customHeight="1">
      <c r="A14810" s="1">
        <v>14809</v>
      </c>
      <c r="B14810" s="9" t="s">
        <v>6</v>
      </c>
      <c r="C14810" s="1" t="s">
        <v>20560</v>
      </c>
      <c r="D14810" s="12" t="s">
        <v>13278</v>
      </c>
      <c r="E14810" s="12"/>
      <c r="F14810" s="12" t="s">
        <v>13279</v>
      </c>
      <c r="G14810" s="17">
        <f>91944446410</f>
        <v>91944446410</v>
      </c>
      <c r="H14810" s="13">
        <v>1</v>
      </c>
      <c r="I14810" s="1" t="s">
        <v>41</v>
      </c>
      <c r="J14810" s="4" t="s">
        <v>47303</v>
      </c>
      <c r="K14810" s="11" t="s">
        <v>14137</v>
      </c>
      <c r="L14810" s="4" t="s">
        <v>47303</v>
      </c>
      <c r="M14810" s="11"/>
      <c r="N14810" s="4"/>
      <c r="O14810" s="11"/>
      <c r="P14810" s="4"/>
      <c r="Q14810" s="11"/>
      <c r="R14810" s="4"/>
      <c r="S14810" s="11"/>
      <c r="T14810" s="4"/>
      <c r="U14810" s="11"/>
      <c r="V14810" s="4"/>
      <c r="W14810" s="11"/>
      <c r="X14810" s="4"/>
      <c r="Y14810" s="11"/>
      <c r="Z14810" s="4"/>
      <c r="AA14810" s="1" t="s">
        <v>16</v>
      </c>
      <c r="AC14810" s="23" t="s">
        <v>37893</v>
      </c>
      <c r="AD14810" s="23" t="s">
        <v>47279</v>
      </c>
      <c r="AE14810" t="s">
        <v>35399</v>
      </c>
    </row>
    <row r="14811" spans="1:31" ht="15" customHeight="1">
      <c r="A14811" s="1">
        <v>14810</v>
      </c>
      <c r="B14811" s="9" t="s">
        <v>6</v>
      </c>
      <c r="C14811" s="1" t="s">
        <v>20568</v>
      </c>
      <c r="D14811" s="12" t="s">
        <v>8510</v>
      </c>
      <c r="E14811" s="12" t="s">
        <v>2969</v>
      </c>
      <c r="F14811" s="12" t="s">
        <v>30505</v>
      </c>
      <c r="G14811" s="17">
        <f>91946090146</f>
        <v>91946090146</v>
      </c>
      <c r="H14811" s="2" t="s">
        <v>37779</v>
      </c>
      <c r="I14811" s="1" t="s">
        <v>62</v>
      </c>
      <c r="J14811" s="4" t="s">
        <v>47303</v>
      </c>
      <c r="K14811" s="3" t="s">
        <v>17</v>
      </c>
      <c r="L14811" s="4" t="s">
        <v>47303</v>
      </c>
      <c r="M14811" s="4" t="s">
        <v>42</v>
      </c>
      <c r="N14811" s="3" t="str">
        <f>J14811</f>
        <v>[50 lacs - 75 lacs]</v>
      </c>
      <c r="O14811" s="11"/>
      <c r="P14811" s="4"/>
      <c r="Q14811" s="11"/>
      <c r="R14811" s="4"/>
      <c r="S14811" s="11"/>
      <c r="T14811" s="4"/>
      <c r="U14811" s="11"/>
      <c r="V14811" s="4"/>
      <c r="W14811" s="11"/>
      <c r="X14811" s="4"/>
      <c r="Y14811" s="11"/>
      <c r="Z14811" s="4"/>
      <c r="AA14811" s="1" t="s">
        <v>16</v>
      </c>
      <c r="AC14811" s="23" t="s">
        <v>37893</v>
      </c>
      <c r="AD14811" s="23" t="s">
        <v>47279</v>
      </c>
      <c r="AE14811" t="s">
        <v>35409</v>
      </c>
    </row>
    <row r="14812" spans="1:31" ht="15" customHeight="1">
      <c r="A14812" s="1">
        <v>14811</v>
      </c>
      <c r="B14812" s="9" t="s">
        <v>6</v>
      </c>
      <c r="C14812" s="1" t="s">
        <v>20572</v>
      </c>
      <c r="D14812" s="12" t="s">
        <v>13278</v>
      </c>
      <c r="E14812" s="12" t="s">
        <v>40</v>
      </c>
      <c r="F14812" s="12" t="s">
        <v>30655</v>
      </c>
      <c r="G14812" s="17">
        <f>9144609946</f>
        <v>9144609946</v>
      </c>
      <c r="H14812" s="13">
        <v>1</v>
      </c>
      <c r="I14812" s="1" t="s">
        <v>62</v>
      </c>
      <c r="J14812" s="4" t="s">
        <v>47303</v>
      </c>
      <c r="K14812" s="3" t="s">
        <v>42</v>
      </c>
      <c r="L14812" s="4" t="s">
        <v>47303</v>
      </c>
      <c r="M14812" s="11"/>
      <c r="N14812" s="4"/>
      <c r="O14812" s="11"/>
      <c r="P14812" s="4"/>
      <c r="Q14812" s="11"/>
      <c r="R14812" s="4"/>
      <c r="S14812" s="11"/>
      <c r="T14812" s="4"/>
      <c r="U14812" s="11"/>
      <c r="V14812" s="4"/>
      <c r="W14812" s="11"/>
      <c r="X14812" s="4"/>
      <c r="Y14812" s="11"/>
      <c r="Z14812" s="4"/>
      <c r="AA14812" s="1" t="s">
        <v>16</v>
      </c>
      <c r="AC14812" s="23" t="s">
        <v>37893</v>
      </c>
      <c r="AD14812" s="23" t="s">
        <v>47279</v>
      </c>
      <c r="AE14812" t="s">
        <v>35394</v>
      </c>
    </row>
    <row r="14813" spans="1:31" ht="15" customHeight="1">
      <c r="A14813" s="1">
        <v>14812</v>
      </c>
      <c r="B14813" s="9" t="s">
        <v>6</v>
      </c>
      <c r="C14813" s="1" t="s">
        <v>20575</v>
      </c>
      <c r="D14813" s="12" t="s">
        <v>5078</v>
      </c>
      <c r="E14813" s="12"/>
      <c r="F14813" s="12" t="s">
        <v>30637</v>
      </c>
      <c r="G14813" s="17">
        <f>91494044444</f>
        <v>91494044444</v>
      </c>
      <c r="H14813" s="13">
        <v>1</v>
      </c>
      <c r="I14813" s="1" t="s">
        <v>62</v>
      </c>
      <c r="J14813" s="4" t="s">
        <v>47303</v>
      </c>
      <c r="K14813" s="3" t="s">
        <v>42</v>
      </c>
      <c r="L14813" s="4" t="s">
        <v>47303</v>
      </c>
      <c r="M14813" s="11"/>
      <c r="N14813" s="4"/>
      <c r="O14813" s="11"/>
      <c r="P14813" s="4"/>
      <c r="Q14813" s="11"/>
      <c r="R14813" s="4"/>
      <c r="S14813" s="11"/>
      <c r="T14813" s="4"/>
      <c r="U14813" s="11"/>
      <c r="V14813" s="4"/>
      <c r="W14813" s="11"/>
      <c r="X14813" s="4"/>
      <c r="Y14813" s="11"/>
      <c r="Z14813" s="4"/>
      <c r="AA14813" s="1" t="s">
        <v>16</v>
      </c>
      <c r="AC14813" s="23" t="s">
        <v>37893</v>
      </c>
      <c r="AD14813" s="23" t="s">
        <v>47279</v>
      </c>
      <c r="AE14813" t="s">
        <v>35394</v>
      </c>
    </row>
    <row r="14814" spans="1:31" ht="15" customHeight="1">
      <c r="A14814" s="1">
        <v>14813</v>
      </c>
      <c r="B14814" s="9" t="s">
        <v>6</v>
      </c>
      <c r="C14814" s="1" t="s">
        <v>20583</v>
      </c>
      <c r="D14814" s="12" t="s">
        <v>1799</v>
      </c>
      <c r="E14814" s="12" t="s">
        <v>40</v>
      </c>
      <c r="F14814" s="12" t="s">
        <v>18539</v>
      </c>
      <c r="G14814" s="17">
        <f>91944660910</f>
        <v>91944660910</v>
      </c>
      <c r="H14814" s="2" t="s">
        <v>37779</v>
      </c>
      <c r="I14814" s="1" t="s">
        <v>62</v>
      </c>
      <c r="J14814" s="4" t="s">
        <v>47303</v>
      </c>
      <c r="K14814" s="3" t="s">
        <v>42</v>
      </c>
      <c r="L14814" s="4" t="s">
        <v>47303</v>
      </c>
      <c r="M14814" s="11"/>
      <c r="N14814" s="4"/>
      <c r="O14814" s="11"/>
      <c r="P14814" s="4"/>
      <c r="Q14814" s="11"/>
      <c r="R14814" s="4"/>
      <c r="S14814" s="11"/>
      <c r="T14814" s="4"/>
      <c r="U14814" s="11"/>
      <c r="V14814" s="4"/>
      <c r="W14814" s="11"/>
      <c r="X14814" s="4"/>
      <c r="Y14814" s="11"/>
      <c r="Z14814" s="4"/>
      <c r="AA14814" s="1" t="s">
        <v>16</v>
      </c>
      <c r="AC14814" s="23" t="s">
        <v>37893</v>
      </c>
      <c r="AD14814" s="23" t="s">
        <v>47279</v>
      </c>
      <c r="AE14814" t="s">
        <v>35410</v>
      </c>
    </row>
    <row r="14815" spans="1:31" ht="15" customHeight="1">
      <c r="A14815" s="1">
        <v>14814</v>
      </c>
      <c r="B14815" s="9" t="s">
        <v>6</v>
      </c>
      <c r="C14815" s="1" t="s">
        <v>20584</v>
      </c>
      <c r="D14815" s="12" t="s">
        <v>18547</v>
      </c>
      <c r="E14815" s="12" t="s">
        <v>37725</v>
      </c>
      <c r="F14815" s="12" t="s">
        <v>18548</v>
      </c>
      <c r="G14815" s="17">
        <f>919694609090</f>
        <v>919694609090</v>
      </c>
      <c r="H14815" s="2" t="s">
        <v>37779</v>
      </c>
      <c r="I14815" s="1" t="s">
        <v>41</v>
      </c>
      <c r="J14815" s="4" t="s">
        <v>47303</v>
      </c>
      <c r="K14815" s="11" t="s">
        <v>13</v>
      </c>
      <c r="L14815" s="4" t="s">
        <v>47303</v>
      </c>
      <c r="M14815" s="11"/>
      <c r="N14815" s="4"/>
      <c r="O14815" s="11"/>
      <c r="P14815" s="4"/>
      <c r="Q14815" s="11"/>
      <c r="R14815" s="4"/>
      <c r="S14815" s="11"/>
      <c r="T14815" s="4"/>
      <c r="U14815" s="11"/>
      <c r="V14815" s="4"/>
      <c r="W14815" s="11"/>
      <c r="X14815" s="4"/>
      <c r="Y14815" s="11"/>
      <c r="Z14815" s="4"/>
      <c r="AA14815" s="1" t="s">
        <v>16</v>
      </c>
      <c r="AC14815" s="23" t="s">
        <v>37893</v>
      </c>
      <c r="AD14815" s="23" t="s">
        <v>47279</v>
      </c>
      <c r="AE14815" t="s">
        <v>35399</v>
      </c>
    </row>
    <row r="14816" spans="1:31" ht="15" customHeight="1">
      <c r="A14816" s="1">
        <v>14815</v>
      </c>
      <c r="B14816" s="9" t="s">
        <v>6</v>
      </c>
      <c r="C14816" s="1" t="s">
        <v>20585</v>
      </c>
      <c r="D14816" s="12" t="s">
        <v>37726</v>
      </c>
      <c r="E14816" s="12" t="s">
        <v>1469</v>
      </c>
      <c r="F14816" s="12" t="s">
        <v>30748</v>
      </c>
      <c r="G14816" s="17">
        <f>9104449999</f>
        <v>9104449999</v>
      </c>
      <c r="H14816" s="13">
        <v>1</v>
      </c>
      <c r="I14816" s="1" t="s">
        <v>41</v>
      </c>
      <c r="J14816" s="4" t="s">
        <v>47303</v>
      </c>
      <c r="K14816" s="3" t="s">
        <v>42</v>
      </c>
      <c r="L14816" s="4" t="s">
        <v>47303</v>
      </c>
      <c r="M14816" s="11"/>
      <c r="N14816" s="4"/>
      <c r="O14816" s="11"/>
      <c r="P14816" s="4"/>
      <c r="Q14816" s="11"/>
      <c r="R14816" s="4"/>
      <c r="S14816" s="11"/>
      <c r="T14816" s="4"/>
      <c r="U14816" s="11"/>
      <c r="V14816" s="4"/>
      <c r="W14816" s="11"/>
      <c r="X14816" s="4"/>
      <c r="Y14816" s="11"/>
      <c r="Z14816" s="4"/>
      <c r="AA14816" s="1" t="s">
        <v>16</v>
      </c>
      <c r="AC14816" s="23" t="s">
        <v>37893</v>
      </c>
      <c r="AD14816" s="23" t="s">
        <v>47279</v>
      </c>
      <c r="AE14816" t="s">
        <v>35409</v>
      </c>
    </row>
    <row r="14817" spans="1:31" ht="15" customHeight="1">
      <c r="A14817" s="1">
        <v>14816</v>
      </c>
      <c r="B14817" s="9" t="s">
        <v>6</v>
      </c>
      <c r="C14817" s="1" t="s">
        <v>20590</v>
      </c>
      <c r="D14817" s="12" t="s">
        <v>37674</v>
      </c>
      <c r="E14817" s="12" t="s">
        <v>1047</v>
      </c>
      <c r="F14817" s="12" t="s">
        <v>30576</v>
      </c>
      <c r="G14817" s="17">
        <f>919099969</f>
        <v>919099969</v>
      </c>
      <c r="H14817" s="13">
        <v>1</v>
      </c>
      <c r="I14817" s="1" t="s">
        <v>62</v>
      </c>
      <c r="J14817" s="4" t="s">
        <v>47303</v>
      </c>
      <c r="K14817" s="11" t="s">
        <v>13</v>
      </c>
      <c r="L14817" s="4" t="s">
        <v>47303</v>
      </c>
      <c r="M14817" s="11"/>
      <c r="N14817" s="4"/>
      <c r="O14817" s="11"/>
      <c r="P14817" s="4"/>
      <c r="Q14817" s="11"/>
      <c r="R14817" s="4"/>
      <c r="S14817" s="11"/>
      <c r="T14817" s="4"/>
      <c r="U14817" s="11"/>
      <c r="V14817" s="4"/>
      <c r="W14817" s="11"/>
      <c r="X14817" s="4"/>
      <c r="Y14817" s="11"/>
      <c r="Z14817" s="4"/>
      <c r="AA14817" s="1" t="s">
        <v>11</v>
      </c>
      <c r="AC14817" s="23" t="s">
        <v>37893</v>
      </c>
      <c r="AD14817" s="23" t="s">
        <v>47279</v>
      </c>
      <c r="AE14817" t="s">
        <v>35409</v>
      </c>
    </row>
    <row r="14818" spans="1:31" ht="15" customHeight="1">
      <c r="A14818" s="1">
        <v>14817</v>
      </c>
      <c r="B14818" s="9" t="s">
        <v>6</v>
      </c>
      <c r="C14818" s="1" t="s">
        <v>20594</v>
      </c>
      <c r="D14818" s="12" t="s">
        <v>31</v>
      </c>
      <c r="E14818" s="12" t="s">
        <v>4709</v>
      </c>
      <c r="F14818" s="12" t="s">
        <v>33272</v>
      </c>
      <c r="G14818" s="17">
        <f>91944444400</f>
        <v>91944444400</v>
      </c>
      <c r="H14818" s="2" t="s">
        <v>37779</v>
      </c>
      <c r="I14818" s="1" t="s">
        <v>62</v>
      </c>
      <c r="J14818" s="4" t="s">
        <v>47303</v>
      </c>
      <c r="K14818" s="3" t="s">
        <v>42</v>
      </c>
      <c r="L14818" s="4" t="s">
        <v>47303</v>
      </c>
      <c r="M14818" s="11"/>
      <c r="N14818" s="4"/>
      <c r="O14818" s="11"/>
      <c r="P14818" s="4"/>
      <c r="Q14818" s="11"/>
      <c r="R14818" s="4"/>
      <c r="S14818" s="11"/>
      <c r="T14818" s="4"/>
      <c r="U14818" s="11"/>
      <c r="V14818" s="4"/>
      <c r="W14818" s="11"/>
      <c r="X14818" s="4"/>
      <c r="Y14818" s="11"/>
      <c r="Z14818" s="4"/>
      <c r="AA14818" s="1" t="s">
        <v>16</v>
      </c>
      <c r="AC14818" s="23" t="s">
        <v>37893</v>
      </c>
      <c r="AD14818" s="23" t="s">
        <v>47279</v>
      </c>
      <c r="AE14818" t="s">
        <v>35394</v>
      </c>
    </row>
    <row r="14819" spans="1:31" ht="15" customHeight="1">
      <c r="A14819" s="1">
        <v>14818</v>
      </c>
      <c r="B14819" s="9" t="s">
        <v>6</v>
      </c>
      <c r="C14819" s="1" t="s">
        <v>20595</v>
      </c>
      <c r="D14819" s="12" t="s">
        <v>704</v>
      </c>
      <c r="E14819" s="12" t="s">
        <v>1180</v>
      </c>
      <c r="F14819" s="12" t="s">
        <v>22069</v>
      </c>
      <c r="G14819" s="17">
        <f>9169446444</f>
        <v>9169446444</v>
      </c>
      <c r="H14819" s="2" t="s">
        <v>37779</v>
      </c>
      <c r="I14819" s="1" t="s">
        <v>41</v>
      </c>
      <c r="J14819" s="4" t="s">
        <v>47303</v>
      </c>
      <c r="K14819" s="3" t="s">
        <v>17</v>
      </c>
      <c r="L14819" s="4" t="s">
        <v>47303</v>
      </c>
      <c r="M14819" s="11"/>
      <c r="N14819" s="4"/>
      <c r="O14819" s="11"/>
      <c r="P14819" s="4"/>
      <c r="Q14819" s="11"/>
      <c r="R14819" s="4"/>
      <c r="S14819" s="11"/>
      <c r="T14819" s="4"/>
      <c r="U14819" s="11"/>
      <c r="V14819" s="4"/>
      <c r="W14819" s="11"/>
      <c r="X14819" s="4"/>
      <c r="Y14819" s="11"/>
      <c r="Z14819" s="4"/>
      <c r="AA14819" s="1" t="s">
        <v>16</v>
      </c>
      <c r="AC14819" s="23" t="s">
        <v>37893</v>
      </c>
      <c r="AD14819" s="23" t="s">
        <v>47279</v>
      </c>
      <c r="AE14819" t="s">
        <v>35399</v>
      </c>
    </row>
    <row r="14820" spans="1:31" ht="15" customHeight="1">
      <c r="A14820" s="1">
        <v>14819</v>
      </c>
      <c r="B14820" s="9" t="s">
        <v>6</v>
      </c>
      <c r="C14820" s="1" t="s">
        <v>20600</v>
      </c>
      <c r="D14820" s="12" t="s">
        <v>37589</v>
      </c>
      <c r="E14820" s="12" t="s">
        <v>270</v>
      </c>
      <c r="F14820" s="12" t="s">
        <v>35326</v>
      </c>
      <c r="G14820" s="17">
        <f>91414444096</f>
        <v>91414444096</v>
      </c>
      <c r="H14820" s="13">
        <v>2</v>
      </c>
      <c r="I14820" s="1" t="s">
        <v>9</v>
      </c>
      <c r="J14820" s="4" t="s">
        <v>47303</v>
      </c>
      <c r="K14820" s="11" t="s">
        <v>14136</v>
      </c>
      <c r="L14820" s="4" t="s">
        <v>47303</v>
      </c>
      <c r="M14820" s="11"/>
      <c r="N14820" s="4"/>
      <c r="O14820" s="11"/>
      <c r="P14820" s="4"/>
      <c r="Q14820" s="11"/>
      <c r="R14820" s="4"/>
      <c r="S14820" s="11"/>
      <c r="T14820" s="4"/>
      <c r="U14820" s="11"/>
      <c r="V14820" s="4"/>
      <c r="W14820" s="11"/>
      <c r="X14820" s="4"/>
      <c r="Y14820" s="11"/>
      <c r="Z14820" s="4"/>
      <c r="AA14820" s="1" t="s">
        <v>16</v>
      </c>
      <c r="AC14820" s="23" t="s">
        <v>37893</v>
      </c>
      <c r="AD14820" s="23" t="s">
        <v>47279</v>
      </c>
      <c r="AE14820" t="s">
        <v>35394</v>
      </c>
    </row>
    <row r="14821" spans="1:31" ht="15" customHeight="1">
      <c r="A14821" s="1">
        <v>14820</v>
      </c>
      <c r="B14821" s="9" t="s">
        <v>6</v>
      </c>
      <c r="C14821" s="1" t="s">
        <v>20602</v>
      </c>
      <c r="D14821" s="12" t="s">
        <v>37528</v>
      </c>
      <c r="E14821" s="12" t="s">
        <v>37529</v>
      </c>
      <c r="F14821" s="12" t="s">
        <v>30776</v>
      </c>
      <c r="G14821" s="17">
        <v>9444490941</v>
      </c>
      <c r="H14821" s="2" t="s">
        <v>37779</v>
      </c>
      <c r="I14821" s="1" t="s">
        <v>62</v>
      </c>
      <c r="J14821" s="4" t="s">
        <v>47303</v>
      </c>
      <c r="K14821" s="3" t="s">
        <v>17</v>
      </c>
      <c r="L14821" s="4" t="s">
        <v>47303</v>
      </c>
      <c r="M14821" s="4" t="s">
        <v>42</v>
      </c>
      <c r="N14821" s="3" t="str">
        <f>J14821</f>
        <v>[50 lacs - 75 lacs]</v>
      </c>
      <c r="O14821" s="11"/>
      <c r="P14821" s="4"/>
      <c r="Q14821" s="11"/>
      <c r="R14821" s="4"/>
      <c r="S14821" s="11"/>
      <c r="T14821" s="4"/>
      <c r="U14821" s="11"/>
      <c r="V14821" s="4"/>
      <c r="W14821" s="11"/>
      <c r="X14821" s="4"/>
      <c r="Y14821" s="11"/>
      <c r="Z14821" s="4"/>
      <c r="AA14821" s="1" t="s">
        <v>16</v>
      </c>
      <c r="AC14821" s="23" t="s">
        <v>37893</v>
      </c>
      <c r="AD14821" s="23" t="s">
        <v>47279</v>
      </c>
      <c r="AE14821" t="s">
        <v>35410</v>
      </c>
    </row>
    <row r="14822" spans="1:31" ht="15" customHeight="1">
      <c r="A14822" s="1">
        <v>14821</v>
      </c>
      <c r="B14822" s="9" t="s">
        <v>6</v>
      </c>
      <c r="C14822" s="1" t="s">
        <v>20607</v>
      </c>
      <c r="D14822" s="12" t="s">
        <v>791</v>
      </c>
      <c r="E14822" s="12" t="s">
        <v>824</v>
      </c>
      <c r="F14822" s="12" t="s">
        <v>35301</v>
      </c>
      <c r="G14822" s="17">
        <f>9199419614</f>
        <v>9199419614</v>
      </c>
      <c r="H14822" s="13">
        <v>2</v>
      </c>
      <c r="I14822" s="1" t="s">
        <v>41</v>
      </c>
      <c r="J14822" s="4" t="s">
        <v>47303</v>
      </c>
      <c r="K14822" s="3" t="s">
        <v>17</v>
      </c>
      <c r="L14822" s="4" t="s">
        <v>47303</v>
      </c>
      <c r="M14822" s="11"/>
      <c r="N14822" s="4"/>
      <c r="O14822" s="11"/>
      <c r="P14822" s="4"/>
      <c r="Q14822" s="11"/>
      <c r="R14822" s="4"/>
      <c r="S14822" s="11"/>
      <c r="T14822" s="4"/>
      <c r="U14822" s="11"/>
      <c r="V14822" s="4"/>
      <c r="W14822" s="11"/>
      <c r="X14822" s="4"/>
      <c r="Y14822" s="11"/>
      <c r="Z14822" s="4"/>
      <c r="AA14822" s="1" t="s">
        <v>16</v>
      </c>
      <c r="AC14822" s="23" t="s">
        <v>37893</v>
      </c>
      <c r="AD14822" s="23" t="s">
        <v>47279</v>
      </c>
      <c r="AE14822" t="s">
        <v>35399</v>
      </c>
    </row>
    <row r="14823" spans="1:31" ht="15" customHeight="1">
      <c r="A14823" s="1">
        <v>14822</v>
      </c>
      <c r="B14823" s="9" t="s">
        <v>6</v>
      </c>
      <c r="C14823" s="1" t="s">
        <v>20608</v>
      </c>
      <c r="D14823" s="12" t="s">
        <v>350</v>
      </c>
      <c r="E14823" s="12" t="s">
        <v>93</v>
      </c>
      <c r="F14823" s="12" t="s">
        <v>30555</v>
      </c>
      <c r="G14823" s="17">
        <f>919944446666</f>
        <v>919944446666</v>
      </c>
      <c r="H14823" s="13">
        <v>1</v>
      </c>
      <c r="I14823" s="1" t="s">
        <v>62</v>
      </c>
      <c r="J14823" s="4" t="s">
        <v>47303</v>
      </c>
      <c r="K14823" s="3" t="s">
        <v>213</v>
      </c>
      <c r="L14823" s="4" t="s">
        <v>47303</v>
      </c>
      <c r="M14823" s="4" t="s">
        <v>14136</v>
      </c>
      <c r="N14823" s="3" t="str">
        <f>J14823</f>
        <v>[50 lacs - 75 lacs]</v>
      </c>
      <c r="O14823" s="11"/>
      <c r="P14823" s="4"/>
      <c r="Q14823" s="11"/>
      <c r="R14823" s="4"/>
      <c r="S14823" s="11"/>
      <c r="T14823" s="4"/>
      <c r="U14823" s="11"/>
      <c r="V14823" s="4"/>
      <c r="W14823" s="11"/>
      <c r="X14823" s="4"/>
      <c r="Y14823" s="11"/>
      <c r="Z14823" s="4"/>
      <c r="AA14823" s="1" t="s">
        <v>11</v>
      </c>
      <c r="AC14823" s="23" t="s">
        <v>37893</v>
      </c>
      <c r="AD14823" s="23" t="s">
        <v>47279</v>
      </c>
      <c r="AE14823" t="s">
        <v>35409</v>
      </c>
    </row>
    <row r="14824" spans="1:31" ht="15" customHeight="1">
      <c r="A14824" s="1">
        <v>14823</v>
      </c>
      <c r="B14824" s="9" t="s">
        <v>6</v>
      </c>
      <c r="C14824" s="1" t="s">
        <v>20610</v>
      </c>
      <c r="D14824" s="12" t="s">
        <v>1248</v>
      </c>
      <c r="E14824" s="12" t="s">
        <v>14009</v>
      </c>
      <c r="F14824" s="12" t="s">
        <v>27813</v>
      </c>
      <c r="G14824" s="17">
        <f>919909961164</f>
        <v>919909961164</v>
      </c>
      <c r="H14824" s="13">
        <v>1</v>
      </c>
      <c r="I14824" s="1" t="s">
        <v>9</v>
      </c>
      <c r="J14824" s="4" t="s">
        <v>47303</v>
      </c>
      <c r="K14824" s="11" t="s">
        <v>14137</v>
      </c>
      <c r="L14824" s="4" t="s">
        <v>47303</v>
      </c>
      <c r="M14824" s="11"/>
      <c r="N14824" s="4"/>
      <c r="O14824" s="11"/>
      <c r="P14824" s="4"/>
      <c r="Q14824" s="11"/>
      <c r="R14824" s="4"/>
      <c r="S14824" s="11"/>
      <c r="T14824" s="4"/>
      <c r="U14824" s="11"/>
      <c r="V14824" s="4"/>
      <c r="W14824" s="11"/>
      <c r="X14824" s="4"/>
      <c r="Y14824" s="11"/>
      <c r="Z14824" s="4"/>
      <c r="AA14824" s="1" t="s">
        <v>16</v>
      </c>
      <c r="AC14824" s="23" t="s">
        <v>37893</v>
      </c>
      <c r="AD14824" s="23" t="s">
        <v>47279</v>
      </c>
      <c r="AE14824" t="s">
        <v>35399</v>
      </c>
    </row>
    <row r="14825" spans="1:31" ht="15" customHeight="1">
      <c r="A14825" s="1">
        <v>14824</v>
      </c>
      <c r="B14825" s="9" t="s">
        <v>6</v>
      </c>
      <c r="C14825" s="1" t="s">
        <v>20615</v>
      </c>
      <c r="D14825" s="12" t="s">
        <v>5816</v>
      </c>
      <c r="E14825" s="12" t="s">
        <v>36913</v>
      </c>
      <c r="F14825" s="12" t="s">
        <v>30763</v>
      </c>
      <c r="G14825" s="17">
        <v>994604419</v>
      </c>
      <c r="H14825" s="13">
        <v>1</v>
      </c>
      <c r="I14825" s="1" t="s">
        <v>41</v>
      </c>
      <c r="J14825" s="4" t="s">
        <v>47303</v>
      </c>
      <c r="K14825" s="3" t="s">
        <v>17</v>
      </c>
      <c r="L14825" s="4" t="s">
        <v>47303</v>
      </c>
      <c r="M14825" s="4" t="s">
        <v>42</v>
      </c>
      <c r="N14825" s="3" t="str">
        <f t="shared" ref="N14825:N14826" si="624">J14825</f>
        <v>[50 lacs - 75 lacs]</v>
      </c>
      <c r="O14825" s="11"/>
      <c r="P14825" s="4"/>
      <c r="Q14825" s="11"/>
      <c r="R14825" s="4"/>
      <c r="S14825" s="11"/>
      <c r="T14825" s="4"/>
      <c r="U14825" s="11"/>
      <c r="V14825" s="4"/>
      <c r="W14825" s="11"/>
      <c r="X14825" s="4"/>
      <c r="Y14825" s="11"/>
      <c r="Z14825" s="4"/>
      <c r="AA14825" s="1" t="s">
        <v>16</v>
      </c>
      <c r="AC14825" s="23" t="s">
        <v>37893</v>
      </c>
      <c r="AD14825" s="23" t="s">
        <v>47279</v>
      </c>
      <c r="AE14825" t="s">
        <v>35399</v>
      </c>
    </row>
    <row r="14826" spans="1:31" ht="15" customHeight="1">
      <c r="A14826" s="1">
        <v>14825</v>
      </c>
      <c r="B14826" s="9" t="s">
        <v>6</v>
      </c>
      <c r="C14826" s="1" t="s">
        <v>20616</v>
      </c>
      <c r="D14826" s="12" t="s">
        <v>642</v>
      </c>
      <c r="E14826" s="12" t="s">
        <v>37547</v>
      </c>
      <c r="F14826" s="12" t="s">
        <v>30301</v>
      </c>
      <c r="G14826" s="17">
        <f>91994464064</f>
        <v>91994464064</v>
      </c>
      <c r="H14826" s="13">
        <v>2</v>
      </c>
      <c r="I14826" s="1" t="s">
        <v>62</v>
      </c>
      <c r="J14826" s="4" t="s">
        <v>47303</v>
      </c>
      <c r="K14826" s="3" t="s">
        <v>17</v>
      </c>
      <c r="L14826" s="4" t="s">
        <v>47303</v>
      </c>
      <c r="M14826" s="4" t="s">
        <v>42</v>
      </c>
      <c r="N14826" s="3" t="str">
        <f t="shared" si="624"/>
        <v>[50 lacs - 75 lacs]</v>
      </c>
      <c r="O14826" s="11"/>
      <c r="P14826" s="4"/>
      <c r="Q14826" s="11"/>
      <c r="R14826" s="4"/>
      <c r="S14826" s="11"/>
      <c r="T14826" s="4"/>
      <c r="U14826" s="11"/>
      <c r="V14826" s="4"/>
      <c r="W14826" s="11"/>
      <c r="X14826" s="4"/>
      <c r="Y14826" s="11"/>
      <c r="Z14826" s="4"/>
      <c r="AA14826" s="1" t="s">
        <v>16</v>
      </c>
      <c r="AC14826" s="23" t="s">
        <v>37893</v>
      </c>
      <c r="AD14826" s="23" t="s">
        <v>47279</v>
      </c>
      <c r="AE14826" t="s">
        <v>35394</v>
      </c>
    </row>
    <row r="14827" spans="1:31" ht="15" customHeight="1">
      <c r="A14827" s="1">
        <v>14826</v>
      </c>
      <c r="B14827" s="9" t="s">
        <v>6</v>
      </c>
      <c r="C14827" s="1" t="s">
        <v>20621</v>
      </c>
      <c r="D14827" s="12" t="s">
        <v>359</v>
      </c>
      <c r="E14827" s="12" t="s">
        <v>139</v>
      </c>
      <c r="F14827" s="12" t="s">
        <v>30609</v>
      </c>
      <c r="G14827" s="17">
        <f>914940906191</f>
        <v>914940906191</v>
      </c>
      <c r="H14827" s="13">
        <v>1</v>
      </c>
      <c r="I14827" s="1" t="s">
        <v>9</v>
      </c>
      <c r="J14827" s="4" t="s">
        <v>47303</v>
      </c>
      <c r="K14827" s="3" t="s">
        <v>42</v>
      </c>
      <c r="L14827" s="4" t="s">
        <v>47303</v>
      </c>
      <c r="M14827" s="11"/>
      <c r="N14827" s="4"/>
      <c r="O14827" s="11"/>
      <c r="P14827" s="4"/>
      <c r="Q14827" s="11"/>
      <c r="R14827" s="4"/>
      <c r="S14827" s="11"/>
      <c r="T14827" s="4"/>
      <c r="U14827" s="11"/>
      <c r="V14827" s="4"/>
      <c r="W14827" s="11"/>
      <c r="X14827" s="4"/>
      <c r="Y14827" s="11"/>
      <c r="Z14827" s="4"/>
      <c r="AA14827" s="1" t="s">
        <v>16</v>
      </c>
      <c r="AC14827" s="23" t="s">
        <v>37894</v>
      </c>
      <c r="AD14827" s="23" t="s">
        <v>47279</v>
      </c>
      <c r="AE14827" t="s">
        <v>35409</v>
      </c>
    </row>
    <row r="14828" spans="1:31" ht="15" customHeight="1">
      <c r="A14828" s="1">
        <v>14827</v>
      </c>
      <c r="B14828" s="9" t="s">
        <v>6</v>
      </c>
      <c r="C14828" s="1" t="s">
        <v>20625</v>
      </c>
      <c r="D14828" s="12" t="s">
        <v>37727</v>
      </c>
      <c r="E14828" s="12" t="s">
        <v>6433</v>
      </c>
      <c r="F14828" s="12" t="s">
        <v>35344</v>
      </c>
      <c r="G14828" s="17">
        <v>944649496</v>
      </c>
      <c r="H14828" s="13">
        <v>1</v>
      </c>
      <c r="I14828" s="1" t="s">
        <v>41</v>
      </c>
      <c r="J14828" s="4" t="s">
        <v>47303</v>
      </c>
      <c r="K14828" s="3" t="s">
        <v>42</v>
      </c>
      <c r="L14828" s="4" t="s">
        <v>47303</v>
      </c>
      <c r="M14828" s="4" t="s">
        <v>14136</v>
      </c>
      <c r="N14828" s="3" t="str">
        <f t="shared" ref="N14828:N14831" si="625">J14828</f>
        <v>[50 lacs - 75 lacs]</v>
      </c>
      <c r="O14828" s="11"/>
      <c r="P14828" s="4"/>
      <c r="Q14828" s="11"/>
      <c r="R14828" s="4"/>
      <c r="S14828" s="11"/>
      <c r="T14828" s="4"/>
      <c r="U14828" s="11"/>
      <c r="V14828" s="4"/>
      <c r="W14828" s="11"/>
      <c r="X14828" s="4"/>
      <c r="Y14828" s="11"/>
      <c r="Z14828" s="4"/>
      <c r="AA14828" s="1" t="s">
        <v>16</v>
      </c>
      <c r="AC14828" s="23" t="s">
        <v>37894</v>
      </c>
      <c r="AD14828" s="23" t="s">
        <v>47279</v>
      </c>
      <c r="AE14828" t="s">
        <v>35410</v>
      </c>
    </row>
    <row r="14829" spans="1:31" ht="15" customHeight="1">
      <c r="A14829" s="1">
        <v>14828</v>
      </c>
      <c r="B14829" s="9" t="s">
        <v>6</v>
      </c>
      <c r="C14829" s="1" t="s">
        <v>20627</v>
      </c>
      <c r="D14829" s="12" t="s">
        <v>1836</v>
      </c>
      <c r="E14829" s="12" t="s">
        <v>3577</v>
      </c>
      <c r="F14829" s="12" t="s">
        <v>33236</v>
      </c>
      <c r="G14829" s="17">
        <f>9194946</f>
        <v>9194946</v>
      </c>
      <c r="H14829" s="13">
        <v>2</v>
      </c>
      <c r="I14829" s="1" t="s">
        <v>62</v>
      </c>
      <c r="J14829" s="4" t="s">
        <v>47303</v>
      </c>
      <c r="K14829" s="3" t="s">
        <v>17</v>
      </c>
      <c r="L14829" s="4" t="s">
        <v>47303</v>
      </c>
      <c r="M14829" s="4" t="s">
        <v>42</v>
      </c>
      <c r="N14829" s="3" t="str">
        <f t="shared" si="625"/>
        <v>[50 lacs - 75 lacs]</v>
      </c>
      <c r="O14829" s="11"/>
      <c r="P14829" s="4"/>
      <c r="Q14829" s="11"/>
      <c r="R14829" s="4"/>
      <c r="S14829" s="11"/>
      <c r="T14829" s="4"/>
      <c r="U14829" s="11"/>
      <c r="V14829" s="4"/>
      <c r="W14829" s="11"/>
      <c r="X14829" s="4"/>
      <c r="Y14829" s="11"/>
      <c r="Z14829" s="4"/>
      <c r="AA14829" s="1" t="s">
        <v>16</v>
      </c>
      <c r="AC14829" s="23" t="s">
        <v>37894</v>
      </c>
      <c r="AD14829" s="23" t="s">
        <v>47279</v>
      </c>
      <c r="AE14829" t="s">
        <v>35399</v>
      </c>
    </row>
    <row r="14830" spans="1:31" ht="15" customHeight="1">
      <c r="A14830" s="1">
        <v>14829</v>
      </c>
      <c r="B14830" s="9" t="s">
        <v>6</v>
      </c>
      <c r="C14830" s="1" t="s">
        <v>20630</v>
      </c>
      <c r="D14830" s="12" t="s">
        <v>672</v>
      </c>
      <c r="E14830" s="12" t="s">
        <v>36687</v>
      </c>
      <c r="F14830" s="12" t="s">
        <v>30327</v>
      </c>
      <c r="G14830" s="17">
        <f>919904490444</f>
        <v>919904490444</v>
      </c>
      <c r="H14830" s="2" t="s">
        <v>37779</v>
      </c>
      <c r="I14830" s="1" t="s">
        <v>62</v>
      </c>
      <c r="J14830" s="4" t="s">
        <v>47303</v>
      </c>
      <c r="K14830" s="3" t="s">
        <v>17</v>
      </c>
      <c r="L14830" s="4" t="s">
        <v>47303</v>
      </c>
      <c r="M14830" s="4" t="s">
        <v>42</v>
      </c>
      <c r="N14830" s="3" t="str">
        <f t="shared" si="625"/>
        <v>[50 lacs - 75 lacs]</v>
      </c>
      <c r="O14830" s="4" t="s">
        <v>47348</v>
      </c>
      <c r="P14830" s="3" t="s">
        <v>47303</v>
      </c>
      <c r="Q14830" s="11"/>
      <c r="R14830" s="4"/>
      <c r="S14830" s="11"/>
      <c r="T14830" s="4"/>
      <c r="U14830" s="11"/>
      <c r="V14830" s="4"/>
      <c r="W14830" s="11"/>
      <c r="X14830" s="4"/>
      <c r="Y14830" s="11"/>
      <c r="Z14830" s="4"/>
      <c r="AA14830" s="1" t="s">
        <v>16</v>
      </c>
      <c r="AC14830" s="23" t="s">
        <v>37894</v>
      </c>
      <c r="AD14830" s="23" t="s">
        <v>47279</v>
      </c>
      <c r="AE14830" t="s">
        <v>35394</v>
      </c>
    </row>
    <row r="14831" spans="1:31" ht="15" customHeight="1">
      <c r="A14831" s="1">
        <v>14830</v>
      </c>
      <c r="B14831" s="9" t="s">
        <v>6</v>
      </c>
      <c r="C14831" s="1" t="s">
        <v>20633</v>
      </c>
      <c r="D14831" s="12" t="s">
        <v>58</v>
      </c>
      <c r="E14831" s="12" t="s">
        <v>90</v>
      </c>
      <c r="F14831" s="12" t="s">
        <v>30305</v>
      </c>
      <c r="G14831" s="17">
        <f>919944199601</f>
        <v>919944199601</v>
      </c>
      <c r="H14831" s="13">
        <v>6</v>
      </c>
      <c r="I14831" s="1" t="s">
        <v>9</v>
      </c>
      <c r="J14831" s="4" t="s">
        <v>47303</v>
      </c>
      <c r="K14831" s="3" t="s">
        <v>17</v>
      </c>
      <c r="L14831" s="4" t="s">
        <v>47303</v>
      </c>
      <c r="M14831" s="4" t="s">
        <v>13</v>
      </c>
      <c r="N14831" s="3" t="str">
        <f t="shared" si="625"/>
        <v>[50 lacs - 75 lacs]</v>
      </c>
      <c r="O14831" s="11"/>
      <c r="P14831" s="4"/>
      <c r="Q14831" s="11"/>
      <c r="R14831" s="4"/>
      <c r="S14831" s="11"/>
      <c r="T14831" s="4"/>
      <c r="U14831" s="11"/>
      <c r="V14831" s="4"/>
      <c r="W14831" s="11"/>
      <c r="X14831" s="4"/>
      <c r="Y14831" s="11"/>
      <c r="Z14831" s="4"/>
      <c r="AA14831" s="1" t="s">
        <v>16</v>
      </c>
      <c r="AC14831" s="23" t="s">
        <v>37894</v>
      </c>
      <c r="AD14831" s="23" t="s">
        <v>47279</v>
      </c>
      <c r="AE14831" t="s">
        <v>35394</v>
      </c>
    </row>
    <row r="14832" spans="1:31" ht="15" customHeight="1">
      <c r="A14832" s="1">
        <v>14831</v>
      </c>
      <c r="B14832" s="9" t="s">
        <v>6</v>
      </c>
      <c r="C14832" s="1" t="s">
        <v>20649</v>
      </c>
      <c r="D14832" s="12" t="s">
        <v>3129</v>
      </c>
      <c r="E14832" s="12"/>
      <c r="F14832" s="12" t="s">
        <v>30759</v>
      </c>
      <c r="G14832" s="17">
        <f>444946000444</f>
        <v>444946000444</v>
      </c>
      <c r="H14832" s="2" t="s">
        <v>37779</v>
      </c>
      <c r="I14832" s="1" t="s">
        <v>62</v>
      </c>
      <c r="J14832" s="4" t="s">
        <v>47303</v>
      </c>
      <c r="K14832" s="3" t="s">
        <v>42</v>
      </c>
      <c r="L14832" s="4" t="s">
        <v>47303</v>
      </c>
      <c r="M14832" s="11"/>
      <c r="N14832" s="4"/>
      <c r="O14832" s="11"/>
      <c r="P14832" s="4"/>
      <c r="Q14832" s="11"/>
      <c r="R14832" s="4"/>
      <c r="S14832" s="11"/>
      <c r="T14832" s="4"/>
      <c r="U14832" s="11"/>
      <c r="V14832" s="4"/>
      <c r="W14832" s="11"/>
      <c r="X14832" s="4"/>
      <c r="Y14832" s="11"/>
      <c r="Z14832" s="4"/>
      <c r="AA14832" s="1" t="s">
        <v>16</v>
      </c>
      <c r="AC14832" s="23" t="s">
        <v>37894</v>
      </c>
      <c r="AD14832" s="23" t="s">
        <v>47279</v>
      </c>
      <c r="AE14832" t="s">
        <v>35410</v>
      </c>
    </row>
    <row r="14833" spans="1:31" ht="15" customHeight="1">
      <c r="A14833" s="1">
        <v>14832</v>
      </c>
      <c r="B14833" s="9" t="s">
        <v>6</v>
      </c>
      <c r="C14833" s="1" t="s">
        <v>20654</v>
      </c>
      <c r="D14833" s="12" t="s">
        <v>5679</v>
      </c>
      <c r="E14833" s="12" t="s">
        <v>139</v>
      </c>
      <c r="F14833" s="12" t="s">
        <v>30522</v>
      </c>
      <c r="G14833" s="17">
        <f>9194419940</f>
        <v>9194419940</v>
      </c>
      <c r="H14833" s="2" t="s">
        <v>37779</v>
      </c>
      <c r="I14833" s="1" t="s">
        <v>9</v>
      </c>
      <c r="J14833" s="4" t="s">
        <v>47303</v>
      </c>
      <c r="K14833" s="3" t="s">
        <v>42</v>
      </c>
      <c r="L14833" s="4" t="s">
        <v>47303</v>
      </c>
      <c r="M14833" s="11"/>
      <c r="N14833" s="4"/>
      <c r="O14833" s="11"/>
      <c r="P14833" s="4"/>
      <c r="Q14833" s="11"/>
      <c r="R14833" s="4"/>
      <c r="S14833" s="11"/>
      <c r="T14833" s="4"/>
      <c r="U14833" s="11"/>
      <c r="V14833" s="4"/>
      <c r="W14833" s="11"/>
      <c r="X14833" s="4"/>
      <c r="Y14833" s="11"/>
      <c r="Z14833" s="4"/>
      <c r="AA14833" s="1" t="s">
        <v>16</v>
      </c>
      <c r="AC14833" s="23" t="s">
        <v>37894</v>
      </c>
      <c r="AD14833" s="23" t="s">
        <v>47279</v>
      </c>
      <c r="AE14833" t="s">
        <v>35394</v>
      </c>
    </row>
    <row r="14834" spans="1:31" ht="15" customHeight="1">
      <c r="A14834" s="1">
        <v>14833</v>
      </c>
      <c r="B14834" s="9" t="s">
        <v>6</v>
      </c>
      <c r="C14834" s="1" t="s">
        <v>20657</v>
      </c>
      <c r="D14834" s="12" t="s">
        <v>951</v>
      </c>
      <c r="E14834" s="12" t="s">
        <v>139</v>
      </c>
      <c r="F14834" s="12" t="s">
        <v>34501</v>
      </c>
      <c r="G14834" s="17">
        <f>919446900666</f>
        <v>919446900666</v>
      </c>
      <c r="H14834" s="2" t="s">
        <v>37779</v>
      </c>
      <c r="I14834" s="1" t="s">
        <v>62</v>
      </c>
      <c r="J14834" s="4" t="s">
        <v>47303</v>
      </c>
      <c r="K14834" s="3" t="s">
        <v>42</v>
      </c>
      <c r="L14834" s="4" t="s">
        <v>47303</v>
      </c>
      <c r="M14834" s="11"/>
      <c r="N14834" s="4"/>
      <c r="O14834" s="11"/>
      <c r="P14834" s="4"/>
      <c r="Q14834" s="11"/>
      <c r="R14834" s="4"/>
      <c r="S14834" s="11"/>
      <c r="T14834" s="4"/>
      <c r="U14834" s="11"/>
      <c r="V14834" s="4"/>
      <c r="W14834" s="11"/>
      <c r="X14834" s="4"/>
      <c r="Y14834" s="11"/>
      <c r="Z14834" s="4"/>
      <c r="AA14834" s="1" t="s">
        <v>11</v>
      </c>
      <c r="AC14834" s="23" t="s">
        <v>37894</v>
      </c>
      <c r="AD14834" s="23" t="s">
        <v>47279</v>
      </c>
      <c r="AE14834" t="s">
        <v>35394</v>
      </c>
    </row>
    <row r="14835" spans="1:31" ht="15" customHeight="1">
      <c r="A14835" s="1">
        <v>14834</v>
      </c>
      <c r="B14835" s="9" t="s">
        <v>6</v>
      </c>
      <c r="C14835" s="1" t="s">
        <v>20658</v>
      </c>
      <c r="D14835" s="12" t="s">
        <v>35916</v>
      </c>
      <c r="E14835" s="12" t="s">
        <v>37590</v>
      </c>
      <c r="F14835" s="12" t="s">
        <v>30317</v>
      </c>
      <c r="G14835" s="17">
        <f>919909490106</f>
        <v>919909490106</v>
      </c>
      <c r="H14835" s="2" t="s">
        <v>37779</v>
      </c>
      <c r="I14835" s="1" t="s">
        <v>41</v>
      </c>
      <c r="J14835" s="4" t="s">
        <v>47303</v>
      </c>
      <c r="K14835" s="3" t="s">
        <v>42</v>
      </c>
      <c r="L14835" s="4" t="s">
        <v>47303</v>
      </c>
      <c r="M14835" s="11"/>
      <c r="N14835" s="4"/>
      <c r="O14835" s="11"/>
      <c r="P14835" s="4"/>
      <c r="Q14835" s="11"/>
      <c r="R14835" s="4"/>
      <c r="S14835" s="11"/>
      <c r="T14835" s="4"/>
      <c r="U14835" s="11"/>
      <c r="V14835" s="4"/>
      <c r="W14835" s="11"/>
      <c r="X14835" s="4"/>
      <c r="Y14835" s="11"/>
      <c r="Z14835" s="4"/>
      <c r="AA14835" s="1" t="s">
        <v>16</v>
      </c>
      <c r="AC14835" s="23" t="s">
        <v>37894</v>
      </c>
      <c r="AD14835" s="23" t="s">
        <v>47279</v>
      </c>
      <c r="AE14835" t="s">
        <v>35394</v>
      </c>
    </row>
    <row r="14836" spans="1:31" ht="15" customHeight="1">
      <c r="A14836" s="1">
        <v>14835</v>
      </c>
      <c r="B14836" s="9" t="s">
        <v>6</v>
      </c>
      <c r="C14836" s="1" t="s">
        <v>20659</v>
      </c>
      <c r="D14836" s="12" t="s">
        <v>37521</v>
      </c>
      <c r="E14836" s="12" t="s">
        <v>37522</v>
      </c>
      <c r="F14836" s="12" t="s">
        <v>30436</v>
      </c>
      <c r="G14836" s="17">
        <f>91944194999</f>
        <v>91944194999</v>
      </c>
      <c r="H14836" s="13">
        <v>1</v>
      </c>
      <c r="I14836" s="1" t="s">
        <v>41</v>
      </c>
      <c r="J14836" s="4" t="s">
        <v>47303</v>
      </c>
      <c r="K14836" s="3" t="s">
        <v>42</v>
      </c>
      <c r="L14836" s="4" t="s">
        <v>47303</v>
      </c>
      <c r="M14836" s="11"/>
      <c r="N14836" s="4"/>
      <c r="O14836" s="11"/>
      <c r="P14836" s="4"/>
      <c r="Q14836" s="11"/>
      <c r="R14836" s="4"/>
      <c r="S14836" s="11"/>
      <c r="T14836" s="4"/>
      <c r="U14836" s="11"/>
      <c r="V14836" s="4"/>
      <c r="W14836" s="11"/>
      <c r="X14836" s="4"/>
      <c r="Y14836" s="11"/>
      <c r="Z14836" s="4"/>
      <c r="AA14836" s="1" t="s">
        <v>11</v>
      </c>
      <c r="AC14836" s="23" t="s">
        <v>37894</v>
      </c>
      <c r="AD14836" s="23" t="s">
        <v>47279</v>
      </c>
      <c r="AE14836" t="s">
        <v>35394</v>
      </c>
    </row>
    <row r="14837" spans="1:31" ht="15" customHeight="1">
      <c r="A14837" s="1">
        <v>14836</v>
      </c>
      <c r="B14837" s="9" t="s">
        <v>6</v>
      </c>
      <c r="C14837" s="1" t="s">
        <v>20666</v>
      </c>
      <c r="D14837" s="21" t="s">
        <v>37767</v>
      </c>
      <c r="E14837" s="12"/>
      <c r="F14837" s="12" t="s">
        <v>30747</v>
      </c>
      <c r="G14837" s="17">
        <f>914490114</f>
        <v>914490114</v>
      </c>
      <c r="H14837" s="2" t="s">
        <v>37779</v>
      </c>
      <c r="I14837" s="1" t="s">
        <v>9</v>
      </c>
      <c r="J14837" s="4" t="s">
        <v>47303</v>
      </c>
      <c r="K14837" s="3" t="s">
        <v>17</v>
      </c>
      <c r="L14837" s="4" t="s">
        <v>47303</v>
      </c>
      <c r="M14837" s="11"/>
      <c r="N14837" s="4"/>
      <c r="O14837" s="11"/>
      <c r="P14837" s="4"/>
      <c r="Q14837" s="11"/>
      <c r="R14837" s="4"/>
      <c r="S14837" s="11"/>
      <c r="T14837" s="4"/>
      <c r="U14837" s="11"/>
      <c r="V14837" s="4"/>
      <c r="W14837" s="11"/>
      <c r="X14837" s="4"/>
      <c r="Y14837" s="11"/>
      <c r="Z14837" s="4"/>
      <c r="AA14837" s="1" t="s">
        <v>16</v>
      </c>
      <c r="AC14837" s="23" t="s">
        <v>37894</v>
      </c>
      <c r="AD14837" s="23" t="s">
        <v>47279</v>
      </c>
      <c r="AE14837" t="s">
        <v>35409</v>
      </c>
    </row>
    <row r="14838" spans="1:31" ht="15" customHeight="1">
      <c r="A14838" s="1">
        <v>14837</v>
      </c>
      <c r="B14838" s="9" t="s">
        <v>6</v>
      </c>
      <c r="C14838" s="1" t="s">
        <v>20667</v>
      </c>
      <c r="D14838" s="12" t="s">
        <v>9877</v>
      </c>
      <c r="E14838" s="12" t="s">
        <v>40</v>
      </c>
      <c r="F14838" s="12" t="s">
        <v>18578</v>
      </c>
      <c r="G14838" s="17">
        <f>91914966411</f>
        <v>91914966411</v>
      </c>
      <c r="H14838" s="13">
        <v>2</v>
      </c>
      <c r="I14838" s="1" t="s">
        <v>62</v>
      </c>
      <c r="J14838" s="4" t="s">
        <v>47303</v>
      </c>
      <c r="K14838" s="3" t="s">
        <v>17</v>
      </c>
      <c r="L14838" s="4" t="s">
        <v>47303</v>
      </c>
      <c r="M14838" s="11"/>
      <c r="N14838" s="4"/>
      <c r="O14838" s="11"/>
      <c r="P14838" s="4"/>
      <c r="Q14838" s="11"/>
      <c r="R14838" s="4"/>
      <c r="S14838" s="11"/>
      <c r="T14838" s="4"/>
      <c r="U14838" s="11"/>
      <c r="V14838" s="4"/>
      <c r="W14838" s="11"/>
      <c r="X14838" s="4"/>
      <c r="Y14838" s="11"/>
      <c r="Z14838" s="4"/>
      <c r="AA14838" s="1" t="s">
        <v>16</v>
      </c>
      <c r="AC14838" s="23" t="s">
        <v>37894</v>
      </c>
      <c r="AD14838" s="23" t="s">
        <v>47279</v>
      </c>
      <c r="AE14838" t="s">
        <v>35409</v>
      </c>
    </row>
    <row r="14839" spans="1:31" ht="15" customHeight="1">
      <c r="A14839" s="1">
        <v>14838</v>
      </c>
      <c r="B14839" s="9" t="s">
        <v>6</v>
      </c>
      <c r="C14839" s="1" t="s">
        <v>20668</v>
      </c>
      <c r="D14839" s="12" t="s">
        <v>35675</v>
      </c>
      <c r="E14839" s="12" t="s">
        <v>37618</v>
      </c>
      <c r="F14839" s="12" t="s">
        <v>35247</v>
      </c>
      <c r="G14839" s="17">
        <f>919946091944</f>
        <v>919946091944</v>
      </c>
      <c r="H14839" s="13">
        <v>1</v>
      </c>
      <c r="I14839" s="1" t="s">
        <v>62</v>
      </c>
      <c r="J14839" s="4" t="s">
        <v>47303</v>
      </c>
      <c r="K14839" s="11" t="s">
        <v>13</v>
      </c>
      <c r="L14839" s="4" t="s">
        <v>47303</v>
      </c>
      <c r="M14839" s="11"/>
      <c r="N14839" s="4"/>
      <c r="O14839" s="11"/>
      <c r="P14839" s="4"/>
      <c r="Q14839" s="11"/>
      <c r="R14839" s="4"/>
      <c r="S14839" s="11"/>
      <c r="T14839" s="4"/>
      <c r="U14839" s="11"/>
      <c r="V14839" s="4"/>
      <c r="W14839" s="11"/>
      <c r="X14839" s="4"/>
      <c r="Y14839" s="11"/>
      <c r="Z14839" s="4"/>
      <c r="AA14839" s="1" t="s">
        <v>11</v>
      </c>
      <c r="AC14839" s="23" t="s">
        <v>37894</v>
      </c>
      <c r="AD14839" s="23" t="s">
        <v>47279</v>
      </c>
      <c r="AE14839" t="s">
        <v>35394</v>
      </c>
    </row>
    <row r="14840" spans="1:31" ht="15" customHeight="1">
      <c r="A14840" s="1">
        <v>14839</v>
      </c>
      <c r="B14840" s="9" t="s">
        <v>6</v>
      </c>
      <c r="C14840" s="1" t="s">
        <v>20672</v>
      </c>
      <c r="D14840" s="12" t="s">
        <v>5084</v>
      </c>
      <c r="E14840" s="12" t="s">
        <v>18740</v>
      </c>
      <c r="F14840" s="12" t="s">
        <v>31085</v>
      </c>
      <c r="G14840" s="17">
        <f>91941464404</f>
        <v>91941464404</v>
      </c>
      <c r="H14840" s="2" t="s">
        <v>37779</v>
      </c>
      <c r="I14840" s="1" t="s">
        <v>41</v>
      </c>
      <c r="J14840" s="4" t="s">
        <v>47303</v>
      </c>
      <c r="K14840" s="3" t="s">
        <v>17</v>
      </c>
      <c r="L14840" s="4" t="s">
        <v>47303</v>
      </c>
      <c r="M14840" s="11"/>
      <c r="N14840" s="4"/>
      <c r="O14840" s="11"/>
      <c r="P14840" s="4"/>
      <c r="Q14840" s="11"/>
      <c r="R14840" s="4"/>
      <c r="S14840" s="11"/>
      <c r="T14840" s="4"/>
      <c r="U14840" s="11"/>
      <c r="V14840" s="4"/>
      <c r="W14840" s="11"/>
      <c r="X14840" s="4"/>
      <c r="Y14840" s="11"/>
      <c r="Z14840" s="4"/>
      <c r="AA14840" s="1" t="s">
        <v>11</v>
      </c>
      <c r="AC14840" s="23" t="s">
        <v>37894</v>
      </c>
      <c r="AD14840" s="23" t="s">
        <v>47279</v>
      </c>
      <c r="AE14840" t="s">
        <v>35410</v>
      </c>
    </row>
    <row r="14841" spans="1:31" ht="15" customHeight="1">
      <c r="A14841" s="1">
        <v>14840</v>
      </c>
      <c r="B14841" s="9" t="s">
        <v>6</v>
      </c>
      <c r="C14841" s="1" t="s">
        <v>20679</v>
      </c>
      <c r="D14841" s="12" t="s">
        <v>8239</v>
      </c>
      <c r="E14841" s="12" t="s">
        <v>37586</v>
      </c>
      <c r="F14841" s="12" t="s">
        <v>33296</v>
      </c>
      <c r="G14841" s="17">
        <f>9149406949</f>
        <v>9149406949</v>
      </c>
      <c r="H14841" s="2" t="s">
        <v>37779</v>
      </c>
      <c r="I14841" s="1" t="s">
        <v>62</v>
      </c>
      <c r="J14841" s="4" t="s">
        <v>47303</v>
      </c>
      <c r="K14841" s="11" t="s">
        <v>14136</v>
      </c>
      <c r="L14841" s="4" t="s">
        <v>47303</v>
      </c>
      <c r="M14841" s="11"/>
      <c r="N14841" s="4"/>
      <c r="O14841" s="11"/>
      <c r="P14841" s="4"/>
      <c r="Q14841" s="11"/>
      <c r="R14841" s="4"/>
      <c r="S14841" s="11"/>
      <c r="T14841" s="4"/>
      <c r="U14841" s="11"/>
      <c r="V14841" s="4"/>
      <c r="W14841" s="11"/>
      <c r="X14841" s="4"/>
      <c r="Y14841" s="11"/>
      <c r="Z14841" s="4"/>
      <c r="AA14841" s="1" t="s">
        <v>11</v>
      </c>
      <c r="AC14841" s="23" t="s">
        <v>37894</v>
      </c>
      <c r="AD14841" s="23" t="s">
        <v>47279</v>
      </c>
      <c r="AE14841" t="s">
        <v>35409</v>
      </c>
    </row>
    <row r="14842" spans="1:31" ht="15" customHeight="1">
      <c r="A14842" s="1">
        <v>14841</v>
      </c>
      <c r="B14842" s="9" t="s">
        <v>6</v>
      </c>
      <c r="C14842" s="1" t="s">
        <v>20682</v>
      </c>
      <c r="D14842" s="12" t="s">
        <v>3136</v>
      </c>
      <c r="E14842" s="12" t="s">
        <v>37591</v>
      </c>
      <c r="F14842" s="12" t="s">
        <v>30420</v>
      </c>
      <c r="G14842" s="17">
        <f>9199990946</f>
        <v>9199990946</v>
      </c>
      <c r="H14842" s="13">
        <v>1</v>
      </c>
      <c r="I14842" s="1" t="s">
        <v>62</v>
      </c>
      <c r="J14842" s="4" t="s">
        <v>47303</v>
      </c>
      <c r="K14842" s="3" t="s">
        <v>17</v>
      </c>
      <c r="L14842" s="4" t="s">
        <v>47303</v>
      </c>
      <c r="M14842" s="4" t="s">
        <v>42</v>
      </c>
      <c r="N14842" s="3" t="str">
        <f>J14842</f>
        <v>[50 lacs - 75 lacs]</v>
      </c>
      <c r="O14842" s="11"/>
      <c r="P14842" s="4"/>
      <c r="Q14842" s="11"/>
      <c r="R14842" s="4"/>
      <c r="S14842" s="11"/>
      <c r="T14842" s="4"/>
      <c r="U14842" s="11"/>
      <c r="V14842" s="4"/>
      <c r="W14842" s="11"/>
      <c r="X14842" s="4"/>
      <c r="Y14842" s="11"/>
      <c r="Z14842" s="4"/>
      <c r="AA14842" s="1" t="s">
        <v>16</v>
      </c>
      <c r="AC14842" s="23" t="s">
        <v>37894</v>
      </c>
      <c r="AD14842" s="23" t="s">
        <v>47279</v>
      </c>
      <c r="AE14842" t="s">
        <v>35410</v>
      </c>
    </row>
    <row r="14843" spans="1:31" ht="15" customHeight="1">
      <c r="A14843" s="1">
        <v>14842</v>
      </c>
      <c r="B14843" s="9" t="s">
        <v>6</v>
      </c>
      <c r="C14843" s="1" t="s">
        <v>20686</v>
      </c>
      <c r="D14843" s="12" t="s">
        <v>37728</v>
      </c>
      <c r="E14843" s="12" t="s">
        <v>139</v>
      </c>
      <c r="F14843" s="12" t="s">
        <v>35292</v>
      </c>
      <c r="G14843" s="17">
        <f>919449004414</f>
        <v>919449004414</v>
      </c>
      <c r="H14843" s="2" t="s">
        <v>37779</v>
      </c>
      <c r="I14843" s="1" t="s">
        <v>62</v>
      </c>
      <c r="J14843" s="4" t="s">
        <v>47303</v>
      </c>
      <c r="K14843" s="11" t="s">
        <v>13</v>
      </c>
      <c r="L14843" s="4" t="s">
        <v>47303</v>
      </c>
      <c r="M14843" s="11"/>
      <c r="N14843" s="4"/>
      <c r="O14843" s="11"/>
      <c r="P14843" s="4"/>
      <c r="Q14843" s="11"/>
      <c r="R14843" s="4"/>
      <c r="S14843" s="11"/>
      <c r="T14843" s="4"/>
      <c r="U14843" s="11"/>
      <c r="V14843" s="4"/>
      <c r="W14843" s="11"/>
      <c r="X14843" s="4"/>
      <c r="Y14843" s="11"/>
      <c r="Z14843" s="4"/>
      <c r="AA14843" s="1" t="s">
        <v>16</v>
      </c>
      <c r="AC14843" s="23" t="s">
        <v>37894</v>
      </c>
      <c r="AD14843" s="23" t="s">
        <v>47279</v>
      </c>
      <c r="AE14843" t="s">
        <v>35409</v>
      </c>
    </row>
    <row r="14844" spans="1:31" ht="15" customHeight="1">
      <c r="A14844" s="1">
        <v>14843</v>
      </c>
      <c r="B14844" s="9" t="s">
        <v>6</v>
      </c>
      <c r="C14844" s="1" t="s">
        <v>20689</v>
      </c>
      <c r="D14844" s="12" t="s">
        <v>400</v>
      </c>
      <c r="E14844" s="12" t="s">
        <v>1972</v>
      </c>
      <c r="F14844" s="12" t="s">
        <v>30541</v>
      </c>
      <c r="G14844" s="17">
        <f>919409064944</f>
        <v>919409064944</v>
      </c>
      <c r="H14844" s="13">
        <v>3</v>
      </c>
      <c r="I14844" s="1" t="s">
        <v>62</v>
      </c>
      <c r="J14844" s="4" t="s">
        <v>47303</v>
      </c>
      <c r="K14844" s="3" t="s">
        <v>42</v>
      </c>
      <c r="L14844" s="4" t="s">
        <v>47303</v>
      </c>
      <c r="M14844" s="11"/>
      <c r="N14844" s="4"/>
      <c r="O14844" s="11"/>
      <c r="P14844" s="4"/>
      <c r="Q14844" s="11"/>
      <c r="R14844" s="4"/>
      <c r="S14844" s="11"/>
      <c r="T14844" s="4"/>
      <c r="U14844" s="11"/>
      <c r="V14844" s="4"/>
      <c r="W14844" s="11"/>
      <c r="X14844" s="4"/>
      <c r="Y14844" s="11"/>
      <c r="Z14844" s="4"/>
      <c r="AA14844" s="1" t="s">
        <v>16</v>
      </c>
      <c r="AC14844" s="23" t="s">
        <v>37894</v>
      </c>
      <c r="AD14844" s="23" t="s">
        <v>47279</v>
      </c>
      <c r="AE14844" t="s">
        <v>35409</v>
      </c>
    </row>
    <row r="14845" spans="1:31" ht="15" customHeight="1">
      <c r="A14845" s="1">
        <v>14844</v>
      </c>
      <c r="B14845" s="9" t="s">
        <v>6</v>
      </c>
      <c r="C14845" s="1" t="s">
        <v>20691</v>
      </c>
      <c r="D14845" s="12" t="s">
        <v>9419</v>
      </c>
      <c r="E14845" s="12" t="s">
        <v>8956</v>
      </c>
      <c r="F14845" s="12" t="s">
        <v>31086</v>
      </c>
      <c r="G14845" s="17">
        <f>91990914016</f>
        <v>91990914016</v>
      </c>
      <c r="H14845" s="2" t="s">
        <v>37779</v>
      </c>
      <c r="I14845" s="1" t="s">
        <v>41</v>
      </c>
      <c r="J14845" s="4" t="s">
        <v>47303</v>
      </c>
      <c r="K14845" s="3" t="s">
        <v>17</v>
      </c>
      <c r="L14845" s="4" t="s">
        <v>47303</v>
      </c>
      <c r="M14845" s="4" t="s">
        <v>42</v>
      </c>
      <c r="N14845" s="3" t="str">
        <f>J14845</f>
        <v>[50 lacs - 75 lacs]</v>
      </c>
      <c r="O14845" s="11"/>
      <c r="P14845" s="4"/>
      <c r="Q14845" s="11"/>
      <c r="R14845" s="4"/>
      <c r="S14845" s="11"/>
      <c r="T14845" s="4"/>
      <c r="U14845" s="11"/>
      <c r="V14845" s="4"/>
      <c r="W14845" s="11"/>
      <c r="X14845" s="4"/>
      <c r="Y14845" s="11"/>
      <c r="Z14845" s="4"/>
      <c r="AA14845" s="1" t="s">
        <v>16</v>
      </c>
      <c r="AC14845" s="23" t="s">
        <v>37894</v>
      </c>
      <c r="AD14845" s="23" t="s">
        <v>47279</v>
      </c>
      <c r="AE14845" t="s">
        <v>35409</v>
      </c>
    </row>
    <row r="14846" spans="1:31" ht="15" customHeight="1">
      <c r="A14846" s="1">
        <v>14845</v>
      </c>
      <c r="B14846" s="9" t="s">
        <v>6</v>
      </c>
      <c r="C14846" s="1" t="s">
        <v>20698</v>
      </c>
      <c r="D14846" s="12" t="s">
        <v>286</v>
      </c>
      <c r="E14846" s="12" t="s">
        <v>139</v>
      </c>
      <c r="F14846" s="12" t="s">
        <v>30476</v>
      </c>
      <c r="G14846" s="17">
        <f>91960164969</f>
        <v>91960164969</v>
      </c>
      <c r="H14846" s="13">
        <v>1</v>
      </c>
      <c r="I14846" s="1" t="s">
        <v>9</v>
      </c>
      <c r="J14846" s="4" t="s">
        <v>47303</v>
      </c>
      <c r="K14846" s="3" t="s">
        <v>42</v>
      </c>
      <c r="L14846" s="4" t="s">
        <v>47303</v>
      </c>
      <c r="M14846" s="11"/>
      <c r="N14846" s="4"/>
      <c r="O14846" s="11"/>
      <c r="P14846" s="4"/>
      <c r="Q14846" s="11"/>
      <c r="R14846" s="4"/>
      <c r="S14846" s="11"/>
      <c r="T14846" s="4"/>
      <c r="U14846" s="11"/>
      <c r="V14846" s="4"/>
      <c r="W14846" s="11"/>
      <c r="X14846" s="4"/>
      <c r="Y14846" s="11"/>
      <c r="Z14846" s="4"/>
      <c r="AA14846" s="1" t="s">
        <v>11</v>
      </c>
      <c r="AC14846" s="23" t="s">
        <v>37894</v>
      </c>
      <c r="AD14846" s="23" t="s">
        <v>47279</v>
      </c>
      <c r="AE14846" t="s">
        <v>35410</v>
      </c>
    </row>
    <row r="14847" spans="1:31" ht="15" customHeight="1">
      <c r="A14847" s="1">
        <v>14846</v>
      </c>
      <c r="B14847" s="9" t="s">
        <v>6</v>
      </c>
      <c r="C14847" s="1" t="s">
        <v>20704</v>
      </c>
      <c r="D14847" s="12" t="s">
        <v>1136</v>
      </c>
      <c r="E14847" s="12"/>
      <c r="F14847" s="12" t="s">
        <v>18522</v>
      </c>
      <c r="G14847" s="17">
        <f>919994111444</f>
        <v>919994111444</v>
      </c>
      <c r="H14847" s="13">
        <v>1</v>
      </c>
      <c r="I14847" s="1" t="s">
        <v>62</v>
      </c>
      <c r="J14847" s="4" t="s">
        <v>47303</v>
      </c>
      <c r="K14847" s="11" t="s">
        <v>13</v>
      </c>
      <c r="L14847" s="4" t="s">
        <v>47303</v>
      </c>
      <c r="M14847" s="11"/>
      <c r="N14847" s="4"/>
      <c r="O14847" s="11"/>
      <c r="P14847" s="4"/>
      <c r="Q14847" s="11"/>
      <c r="R14847" s="4"/>
      <c r="S14847" s="11"/>
      <c r="T14847" s="4"/>
      <c r="U14847" s="11"/>
      <c r="V14847" s="4"/>
      <c r="W14847" s="11"/>
      <c r="X14847" s="4"/>
      <c r="Y14847" s="11"/>
      <c r="Z14847" s="4"/>
      <c r="AA14847" s="1" t="s">
        <v>16</v>
      </c>
      <c r="AC14847" s="23" t="s">
        <v>37894</v>
      </c>
      <c r="AD14847" s="23" t="s">
        <v>47279</v>
      </c>
      <c r="AE14847" t="s">
        <v>35394</v>
      </c>
    </row>
    <row r="14848" spans="1:31" ht="15" customHeight="1">
      <c r="A14848" s="1">
        <v>14847</v>
      </c>
      <c r="B14848" s="9" t="s">
        <v>6</v>
      </c>
      <c r="C14848" s="1" t="s">
        <v>20706</v>
      </c>
      <c r="D14848" s="21" t="s">
        <v>40</v>
      </c>
      <c r="E14848" s="12"/>
      <c r="F14848" s="12" t="s">
        <v>30544</v>
      </c>
      <c r="G14848" s="17">
        <f>91940444609</f>
        <v>91940444609</v>
      </c>
      <c r="H14848" s="9" t="s">
        <v>8</v>
      </c>
      <c r="I14848" s="1" t="s">
        <v>41</v>
      </c>
      <c r="J14848" s="4" t="s">
        <v>47303</v>
      </c>
      <c r="K14848" s="3" t="s">
        <v>42</v>
      </c>
      <c r="L14848" s="4" t="s">
        <v>47303</v>
      </c>
      <c r="M14848" s="11"/>
      <c r="N14848" s="4"/>
      <c r="O14848" s="11"/>
      <c r="P14848" s="4"/>
      <c r="Q14848" s="11"/>
      <c r="R14848" s="4"/>
      <c r="S14848" s="11"/>
      <c r="T14848" s="4"/>
      <c r="U14848" s="11"/>
      <c r="V14848" s="4"/>
      <c r="W14848" s="11"/>
      <c r="X14848" s="4"/>
      <c r="Y14848" s="11"/>
      <c r="Z14848" s="4"/>
      <c r="AA14848" s="1" t="s">
        <v>16</v>
      </c>
      <c r="AC14848" s="23" t="s">
        <v>37894</v>
      </c>
      <c r="AD14848" s="23" t="s">
        <v>47279</v>
      </c>
      <c r="AE14848" t="s">
        <v>35394</v>
      </c>
    </row>
    <row r="14849" spans="1:31" ht="15" customHeight="1">
      <c r="A14849" s="1">
        <v>14848</v>
      </c>
      <c r="B14849" s="9" t="s">
        <v>6</v>
      </c>
      <c r="C14849" s="1" t="s">
        <v>20714</v>
      </c>
      <c r="D14849" s="12" t="s">
        <v>37729</v>
      </c>
      <c r="E14849" s="12" t="s">
        <v>12338</v>
      </c>
      <c r="F14849" s="12" t="s">
        <v>30774</v>
      </c>
      <c r="G14849" s="17">
        <v>964014964</v>
      </c>
      <c r="H14849" s="9" t="s">
        <v>37</v>
      </c>
      <c r="I14849" s="1" t="s">
        <v>41</v>
      </c>
      <c r="J14849" s="4" t="s">
        <v>47303</v>
      </c>
      <c r="K14849" s="3" t="s">
        <v>17</v>
      </c>
      <c r="L14849" s="4" t="s">
        <v>47303</v>
      </c>
      <c r="M14849" s="11"/>
      <c r="N14849" s="4"/>
      <c r="O14849" s="11"/>
      <c r="P14849" s="4"/>
      <c r="Q14849" s="11"/>
      <c r="R14849" s="4"/>
      <c r="S14849" s="11"/>
      <c r="T14849" s="4"/>
      <c r="U14849" s="11"/>
      <c r="V14849" s="4"/>
      <c r="W14849" s="11"/>
      <c r="X14849" s="4"/>
      <c r="Y14849" s="11"/>
      <c r="Z14849" s="4"/>
      <c r="AA14849" s="1" t="s">
        <v>16</v>
      </c>
      <c r="AC14849" s="23" t="s">
        <v>37894</v>
      </c>
      <c r="AD14849" s="23" t="s">
        <v>47279</v>
      </c>
      <c r="AE14849" t="s">
        <v>35410</v>
      </c>
    </row>
    <row r="14850" spans="1:31" ht="15" customHeight="1">
      <c r="A14850" s="1">
        <v>14849</v>
      </c>
      <c r="B14850" s="9" t="s">
        <v>6</v>
      </c>
      <c r="C14850" s="1" t="s">
        <v>20719</v>
      </c>
      <c r="D14850" s="12" t="s">
        <v>1675</v>
      </c>
      <c r="E14850" s="12" t="s">
        <v>37592</v>
      </c>
      <c r="F14850" s="12" t="s">
        <v>35276</v>
      </c>
      <c r="G14850" s="17">
        <f>91946400011</f>
        <v>91946400011</v>
      </c>
      <c r="H14850" s="9" t="s">
        <v>8</v>
      </c>
      <c r="I14850" s="1" t="s">
        <v>62</v>
      </c>
      <c r="J14850" s="4" t="s">
        <v>47303</v>
      </c>
      <c r="K14850" s="3" t="s">
        <v>42</v>
      </c>
      <c r="L14850" s="4" t="s">
        <v>47303</v>
      </c>
      <c r="M14850" s="11"/>
      <c r="N14850" s="4"/>
      <c r="O14850" s="11"/>
      <c r="P14850" s="4"/>
      <c r="Q14850" s="11"/>
      <c r="R14850" s="4"/>
      <c r="S14850" s="11"/>
      <c r="T14850" s="4"/>
      <c r="U14850" s="11"/>
      <c r="V14850" s="4"/>
      <c r="W14850" s="11"/>
      <c r="X14850" s="4"/>
      <c r="Y14850" s="11"/>
      <c r="Z14850" s="4"/>
      <c r="AA14850" s="1" t="s">
        <v>16</v>
      </c>
      <c r="AC14850" s="23" t="s">
        <v>37894</v>
      </c>
      <c r="AD14850" s="23" t="s">
        <v>47279</v>
      </c>
      <c r="AE14850" t="s">
        <v>35409</v>
      </c>
    </row>
    <row r="14851" spans="1:31" ht="15" customHeight="1">
      <c r="A14851" s="1">
        <v>14850</v>
      </c>
      <c r="B14851" s="9" t="s">
        <v>6</v>
      </c>
      <c r="C14851" s="1" t="s">
        <v>20723</v>
      </c>
      <c r="D14851" s="12" t="s">
        <v>36141</v>
      </c>
      <c r="E14851" s="12"/>
      <c r="F14851" s="12" t="s">
        <v>30259</v>
      </c>
      <c r="G14851" s="17">
        <f>91999494996</f>
        <v>91999494996</v>
      </c>
      <c r="H14851" s="9" t="s">
        <v>8</v>
      </c>
      <c r="I14851" s="1" t="s">
        <v>62</v>
      </c>
      <c r="J14851" s="4" t="s">
        <v>47303</v>
      </c>
      <c r="K14851" s="3" t="s">
        <v>42</v>
      </c>
      <c r="L14851" s="4" t="s">
        <v>47303</v>
      </c>
      <c r="M14851" s="11"/>
      <c r="N14851" s="4"/>
      <c r="O14851" s="11"/>
      <c r="P14851" s="4"/>
      <c r="Q14851" s="11"/>
      <c r="R14851" s="4"/>
      <c r="S14851" s="11"/>
      <c r="T14851" s="4"/>
      <c r="U14851" s="11"/>
      <c r="V14851" s="4"/>
      <c r="W14851" s="11"/>
      <c r="X14851" s="4"/>
      <c r="Y14851" s="11"/>
      <c r="Z14851" s="4"/>
      <c r="AA14851" s="1" t="s">
        <v>16</v>
      </c>
      <c r="AC14851" s="23" t="s">
        <v>37894</v>
      </c>
      <c r="AD14851" s="23" t="s">
        <v>47279</v>
      </c>
      <c r="AE14851" t="s">
        <v>35409</v>
      </c>
    </row>
    <row r="14852" spans="1:31" ht="15" customHeight="1">
      <c r="A14852" s="1">
        <v>14851</v>
      </c>
      <c r="B14852" s="9" t="s">
        <v>6</v>
      </c>
      <c r="C14852" s="1" t="s">
        <v>20729</v>
      </c>
      <c r="D14852" s="12" t="s">
        <v>683</v>
      </c>
      <c r="E14852" s="12" t="s">
        <v>40</v>
      </c>
      <c r="F14852" s="12" t="s">
        <v>30501</v>
      </c>
      <c r="G14852" s="17">
        <f>919610169610</f>
        <v>919610169610</v>
      </c>
      <c r="H14852" s="9" t="s">
        <v>37</v>
      </c>
      <c r="I14852" s="1" t="s">
        <v>62</v>
      </c>
      <c r="J14852" s="4" t="s">
        <v>47303</v>
      </c>
      <c r="K14852" s="3" t="s">
        <v>17</v>
      </c>
      <c r="L14852" s="4" t="s">
        <v>47303</v>
      </c>
      <c r="M14852" s="11"/>
      <c r="N14852" s="4"/>
      <c r="O14852" s="11"/>
      <c r="P14852" s="4"/>
      <c r="Q14852" s="11"/>
      <c r="R14852" s="4"/>
      <c r="S14852" s="11"/>
      <c r="T14852" s="4"/>
      <c r="U14852" s="11"/>
      <c r="V14852" s="4"/>
      <c r="W14852" s="11"/>
      <c r="X14852" s="4"/>
      <c r="Y14852" s="11"/>
      <c r="Z14852" s="4"/>
      <c r="AA14852" s="1" t="s">
        <v>16</v>
      </c>
      <c r="AC14852" s="23" t="s">
        <v>37894</v>
      </c>
      <c r="AD14852" s="23" t="s">
        <v>47279</v>
      </c>
      <c r="AE14852" t="s">
        <v>35409</v>
      </c>
    </row>
    <row r="14853" spans="1:31" ht="15" customHeight="1">
      <c r="A14853" s="1">
        <v>14852</v>
      </c>
      <c r="B14853" s="9" t="s">
        <v>6</v>
      </c>
      <c r="C14853" s="1" t="s">
        <v>20732</v>
      </c>
      <c r="D14853" s="12" t="s">
        <v>5829</v>
      </c>
      <c r="E14853" s="12" t="s">
        <v>680</v>
      </c>
      <c r="F14853" s="12" t="s">
        <v>30391</v>
      </c>
      <c r="G14853" s="17">
        <f>919446040091</f>
        <v>919446040091</v>
      </c>
      <c r="H14853" s="9" t="s">
        <v>15</v>
      </c>
      <c r="I14853" s="1" t="s">
        <v>9</v>
      </c>
      <c r="J14853" s="4" t="s">
        <v>47303</v>
      </c>
      <c r="K14853" s="3" t="s">
        <v>17</v>
      </c>
      <c r="L14853" s="4" t="s">
        <v>47303</v>
      </c>
      <c r="M14853" s="4" t="s">
        <v>42</v>
      </c>
      <c r="N14853" s="3" t="str">
        <f>J14853</f>
        <v>[50 lacs - 75 lacs]</v>
      </c>
      <c r="O14853" s="11"/>
      <c r="P14853" s="4"/>
      <c r="Q14853" s="11"/>
      <c r="R14853" s="4"/>
      <c r="S14853" s="11"/>
      <c r="T14853" s="4"/>
      <c r="U14853" s="11"/>
      <c r="V14853" s="4"/>
      <c r="W14853" s="11"/>
      <c r="X14853" s="4"/>
      <c r="Y14853" s="11"/>
      <c r="Z14853" s="4"/>
      <c r="AA14853" s="1" t="s">
        <v>11</v>
      </c>
      <c r="AC14853" s="23" t="s">
        <v>37894</v>
      </c>
      <c r="AD14853" s="23" t="s">
        <v>47279</v>
      </c>
      <c r="AE14853" t="s">
        <v>35399</v>
      </c>
    </row>
    <row r="14854" spans="1:31" ht="15" customHeight="1">
      <c r="A14854" s="1">
        <v>14853</v>
      </c>
      <c r="B14854" s="9" t="s">
        <v>6</v>
      </c>
      <c r="C14854" s="1" t="s">
        <v>20735</v>
      </c>
      <c r="D14854" s="12" t="s">
        <v>37730</v>
      </c>
      <c r="E14854" s="12" t="s">
        <v>37640</v>
      </c>
      <c r="F14854" s="12" t="s">
        <v>32645</v>
      </c>
      <c r="G14854" s="17">
        <f>919694996091</f>
        <v>919694996091</v>
      </c>
      <c r="H14854" s="9" t="s">
        <v>20</v>
      </c>
      <c r="I14854" s="1" t="s">
        <v>41</v>
      </c>
      <c r="J14854" s="4" t="s">
        <v>47303</v>
      </c>
      <c r="K14854" s="3" t="s">
        <v>42</v>
      </c>
      <c r="L14854" s="4" t="s">
        <v>47303</v>
      </c>
      <c r="M14854" s="11"/>
      <c r="N14854" s="4"/>
      <c r="O14854" s="11"/>
      <c r="P14854" s="4"/>
      <c r="Q14854" s="11"/>
      <c r="R14854" s="4"/>
      <c r="S14854" s="11"/>
      <c r="T14854" s="4"/>
      <c r="U14854" s="11"/>
      <c r="V14854" s="4"/>
      <c r="W14854" s="11"/>
      <c r="X14854" s="4"/>
      <c r="Y14854" s="11"/>
      <c r="Z14854" s="4"/>
      <c r="AA14854" s="1" t="s">
        <v>16</v>
      </c>
      <c r="AC14854" s="23" t="s">
        <v>37894</v>
      </c>
      <c r="AD14854" s="23" t="s">
        <v>47279</v>
      </c>
      <c r="AE14854" t="s">
        <v>35399</v>
      </c>
    </row>
    <row r="14855" spans="1:31" ht="15" customHeight="1">
      <c r="A14855" s="1">
        <v>14854</v>
      </c>
      <c r="B14855" s="9" t="s">
        <v>6</v>
      </c>
      <c r="C14855" s="1" t="s">
        <v>20739</v>
      </c>
      <c r="D14855" s="12" t="s">
        <v>16395</v>
      </c>
      <c r="E14855" s="12" t="s">
        <v>102</v>
      </c>
      <c r="F14855" s="12" t="s">
        <v>31065</v>
      </c>
      <c r="G14855" s="17">
        <f>91944600944</f>
        <v>91944600944</v>
      </c>
      <c r="H14855" s="9" t="s">
        <v>20</v>
      </c>
      <c r="I14855" s="1" t="s">
        <v>41</v>
      </c>
      <c r="J14855" s="4" t="s">
        <v>47303</v>
      </c>
      <c r="K14855" s="3" t="s">
        <v>42</v>
      </c>
      <c r="L14855" s="4" t="s">
        <v>47303</v>
      </c>
      <c r="M14855" s="11"/>
      <c r="N14855" s="4"/>
      <c r="O14855" s="11"/>
      <c r="P14855" s="4"/>
      <c r="Q14855" s="11"/>
      <c r="R14855" s="4"/>
      <c r="S14855" s="11"/>
      <c r="T14855" s="4"/>
      <c r="U14855" s="11"/>
      <c r="V14855" s="4"/>
      <c r="W14855" s="11"/>
      <c r="X14855" s="4"/>
      <c r="Y14855" s="11"/>
      <c r="Z14855" s="4"/>
      <c r="AA14855" s="1" t="s">
        <v>16</v>
      </c>
      <c r="AC14855" s="23" t="s">
        <v>37894</v>
      </c>
      <c r="AD14855" s="23" t="s">
        <v>47279</v>
      </c>
      <c r="AE14855" t="s">
        <v>35399</v>
      </c>
    </row>
    <row r="14856" spans="1:31" ht="15" customHeight="1">
      <c r="A14856" s="1">
        <v>14855</v>
      </c>
      <c r="B14856" s="9" t="s">
        <v>6</v>
      </c>
      <c r="C14856" s="1" t="s">
        <v>20743</v>
      </c>
      <c r="D14856" s="12" t="s">
        <v>18732</v>
      </c>
      <c r="E14856" s="12" t="s">
        <v>7296</v>
      </c>
      <c r="F14856" s="12" t="s">
        <v>31089</v>
      </c>
      <c r="G14856" s="17">
        <f>91919004660</f>
        <v>91919004660</v>
      </c>
      <c r="H14856" s="9" t="s">
        <v>8</v>
      </c>
      <c r="I14856" s="1" t="s">
        <v>9</v>
      </c>
      <c r="J14856" s="4" t="s">
        <v>47303</v>
      </c>
      <c r="K14856" s="3" t="s">
        <v>17</v>
      </c>
      <c r="L14856" s="4" t="s">
        <v>47303</v>
      </c>
      <c r="M14856" s="11"/>
      <c r="N14856" s="4"/>
      <c r="O14856" s="11"/>
      <c r="P14856" s="4"/>
      <c r="Q14856" s="11"/>
      <c r="R14856" s="4"/>
      <c r="S14856" s="11"/>
      <c r="T14856" s="4"/>
      <c r="U14856" s="11"/>
      <c r="V14856" s="4"/>
      <c r="W14856" s="11"/>
      <c r="X14856" s="4"/>
      <c r="Y14856" s="11"/>
      <c r="Z14856" s="4"/>
      <c r="AA14856" s="1" t="s">
        <v>16</v>
      </c>
      <c r="AC14856" s="23" t="s">
        <v>37894</v>
      </c>
      <c r="AD14856" s="23" t="s">
        <v>47279</v>
      </c>
      <c r="AE14856" t="s">
        <v>35410</v>
      </c>
    </row>
    <row r="14857" spans="1:31" ht="15" customHeight="1">
      <c r="A14857" s="1">
        <v>14856</v>
      </c>
      <c r="B14857" s="9" t="s">
        <v>6</v>
      </c>
      <c r="C14857" s="1" t="s">
        <v>20749</v>
      </c>
      <c r="D14857" s="12" t="s">
        <v>2639</v>
      </c>
      <c r="E14857" s="12" t="s">
        <v>1743</v>
      </c>
      <c r="F14857" s="12" t="s">
        <v>30409</v>
      </c>
      <c r="G14857" s="17">
        <f>919444046441</f>
        <v>919444046441</v>
      </c>
      <c r="H14857" s="9" t="s">
        <v>20</v>
      </c>
      <c r="I14857" s="1" t="s">
        <v>41</v>
      </c>
      <c r="J14857" s="4" t="s">
        <v>47303</v>
      </c>
      <c r="K14857" s="3" t="s">
        <v>17</v>
      </c>
      <c r="L14857" s="4" t="s">
        <v>47303</v>
      </c>
      <c r="M14857" s="11"/>
      <c r="N14857" s="4"/>
      <c r="O14857" s="11"/>
      <c r="P14857" s="4"/>
      <c r="Q14857" s="11"/>
      <c r="R14857" s="4"/>
      <c r="S14857" s="11"/>
      <c r="T14857" s="4"/>
      <c r="U14857" s="11"/>
      <c r="V14857" s="4"/>
      <c r="W14857" s="11"/>
      <c r="X14857" s="4"/>
      <c r="Y14857" s="11"/>
      <c r="Z14857" s="4"/>
      <c r="AA14857" s="1" t="s">
        <v>16</v>
      </c>
      <c r="AC14857" s="23" t="s">
        <v>37894</v>
      </c>
      <c r="AD14857" s="23" t="s">
        <v>47279</v>
      </c>
      <c r="AE14857" t="s">
        <v>35399</v>
      </c>
    </row>
    <row r="14858" spans="1:31" ht="15" customHeight="1">
      <c r="A14858" s="1">
        <v>14857</v>
      </c>
      <c r="B14858" s="9" t="s">
        <v>6</v>
      </c>
      <c r="C14858" s="1" t="s">
        <v>20756</v>
      </c>
      <c r="D14858" s="12" t="s">
        <v>52</v>
      </c>
      <c r="E14858" s="12"/>
      <c r="F14858" s="12" t="s">
        <v>30425</v>
      </c>
      <c r="G14858" s="17">
        <f>919444446</f>
        <v>919444446</v>
      </c>
      <c r="H14858" s="9" t="s">
        <v>8</v>
      </c>
      <c r="I14858" s="1" t="s">
        <v>62</v>
      </c>
      <c r="J14858" s="4" t="s">
        <v>47303</v>
      </c>
      <c r="K14858" s="3" t="s">
        <v>17</v>
      </c>
      <c r="L14858" s="4" t="s">
        <v>47303</v>
      </c>
      <c r="M14858" s="11"/>
      <c r="N14858" s="4"/>
      <c r="O14858" s="11"/>
      <c r="P14858" s="4"/>
      <c r="Q14858" s="11"/>
      <c r="R14858" s="4"/>
      <c r="S14858" s="11"/>
      <c r="T14858" s="4"/>
      <c r="U14858" s="11"/>
      <c r="V14858" s="4"/>
      <c r="W14858" s="11"/>
      <c r="X14858" s="4"/>
      <c r="Y14858" s="11"/>
      <c r="Z14858" s="4"/>
      <c r="AA14858" s="1" t="s">
        <v>16</v>
      </c>
      <c r="AC14858" s="23" t="s">
        <v>37894</v>
      </c>
      <c r="AD14858" s="23" t="s">
        <v>47279</v>
      </c>
      <c r="AE14858" t="s">
        <v>35409</v>
      </c>
    </row>
    <row r="14859" spans="1:31" ht="15" customHeight="1">
      <c r="A14859" s="1">
        <v>14858</v>
      </c>
      <c r="B14859" s="9" t="s">
        <v>6</v>
      </c>
      <c r="C14859" s="1" t="s">
        <v>20759</v>
      </c>
      <c r="D14859" s="12" t="s">
        <v>37582</v>
      </c>
      <c r="E14859" s="12" t="s">
        <v>9894</v>
      </c>
      <c r="F14859" s="12" t="s">
        <v>30660</v>
      </c>
      <c r="G14859" s="17">
        <f>914401496446</f>
        <v>914401496446</v>
      </c>
      <c r="H14859" s="9" t="s">
        <v>20</v>
      </c>
      <c r="I14859" s="1" t="s">
        <v>62</v>
      </c>
      <c r="J14859" s="4" t="s">
        <v>47303</v>
      </c>
      <c r="K14859" s="11" t="s">
        <v>14136</v>
      </c>
      <c r="L14859" s="4" t="s">
        <v>47303</v>
      </c>
      <c r="M14859" s="11"/>
      <c r="N14859" s="4"/>
      <c r="O14859" s="11"/>
      <c r="P14859" s="4"/>
      <c r="Q14859" s="11"/>
      <c r="R14859" s="4"/>
      <c r="S14859" s="11"/>
      <c r="T14859" s="4"/>
      <c r="U14859" s="11"/>
      <c r="V14859" s="4"/>
      <c r="W14859" s="11"/>
      <c r="X14859" s="4"/>
      <c r="Y14859" s="11"/>
      <c r="Z14859" s="4"/>
      <c r="AA14859" s="1" t="s">
        <v>16</v>
      </c>
      <c r="AC14859" s="23" t="s">
        <v>37894</v>
      </c>
      <c r="AD14859" s="23" t="s">
        <v>47279</v>
      </c>
      <c r="AE14859" t="s">
        <v>35410</v>
      </c>
    </row>
    <row r="14860" spans="1:31" ht="15" customHeight="1">
      <c r="A14860" s="1">
        <v>14859</v>
      </c>
      <c r="B14860" s="9" t="s">
        <v>6</v>
      </c>
      <c r="C14860" s="1" t="s">
        <v>20761</v>
      </c>
      <c r="D14860" s="12" t="s">
        <v>58</v>
      </c>
      <c r="E14860" s="12" t="s">
        <v>90</v>
      </c>
      <c r="F14860" s="12" t="s">
        <v>18535</v>
      </c>
      <c r="G14860" s="17">
        <f>91949400444</f>
        <v>91949400444</v>
      </c>
      <c r="H14860" s="9" t="s">
        <v>15</v>
      </c>
      <c r="I14860" s="1" t="s">
        <v>41</v>
      </c>
      <c r="J14860" s="4" t="s">
        <v>47303</v>
      </c>
      <c r="K14860" s="3" t="s">
        <v>42</v>
      </c>
      <c r="L14860" s="4" t="s">
        <v>47303</v>
      </c>
      <c r="M14860" s="11"/>
      <c r="N14860" s="4"/>
      <c r="O14860" s="11"/>
      <c r="P14860" s="4"/>
      <c r="Q14860" s="11"/>
      <c r="R14860" s="4"/>
      <c r="S14860" s="11"/>
      <c r="T14860" s="4"/>
      <c r="U14860" s="11"/>
      <c r="V14860" s="4"/>
      <c r="W14860" s="11"/>
      <c r="X14860" s="4"/>
      <c r="Y14860" s="11"/>
      <c r="Z14860" s="4"/>
      <c r="AA14860" s="1" t="s">
        <v>16</v>
      </c>
      <c r="AC14860" s="23" t="s">
        <v>37894</v>
      </c>
      <c r="AD14860" s="23" t="s">
        <v>47279</v>
      </c>
      <c r="AE14860" t="s">
        <v>35399</v>
      </c>
    </row>
    <row r="14861" spans="1:31" ht="15" customHeight="1">
      <c r="A14861" s="1">
        <v>14860</v>
      </c>
      <c r="B14861" s="9" t="s">
        <v>6</v>
      </c>
      <c r="C14861" s="1" t="s">
        <v>20762</v>
      </c>
      <c r="D14861" s="12" t="s">
        <v>437</v>
      </c>
      <c r="E14861" s="12" t="s">
        <v>1225</v>
      </c>
      <c r="F14861" s="12" t="s">
        <v>35309</v>
      </c>
      <c r="G14861" s="17">
        <f>91909946406</f>
        <v>91909946406</v>
      </c>
      <c r="H14861" s="9" t="s">
        <v>20</v>
      </c>
      <c r="I14861" s="1" t="s">
        <v>62</v>
      </c>
      <c r="J14861" s="4" t="s">
        <v>47303</v>
      </c>
      <c r="K14861" s="11" t="s">
        <v>13</v>
      </c>
      <c r="L14861" s="4" t="s">
        <v>47303</v>
      </c>
      <c r="M14861" s="11"/>
      <c r="N14861" s="4"/>
      <c r="O14861" s="11"/>
      <c r="P14861" s="4"/>
      <c r="Q14861" s="11"/>
      <c r="R14861" s="4"/>
      <c r="S14861" s="11"/>
      <c r="T14861" s="4"/>
      <c r="U14861" s="11"/>
      <c r="V14861" s="4"/>
      <c r="W14861" s="11"/>
      <c r="X14861" s="4"/>
      <c r="Y14861" s="11"/>
      <c r="Z14861" s="4"/>
      <c r="AA14861" s="1" t="s">
        <v>16</v>
      </c>
      <c r="AC14861" s="23" t="s">
        <v>37894</v>
      </c>
      <c r="AD14861" s="23" t="s">
        <v>47279</v>
      </c>
      <c r="AE14861" t="s">
        <v>35394</v>
      </c>
    </row>
    <row r="14862" spans="1:31" ht="15" customHeight="1">
      <c r="A14862" s="1">
        <v>14861</v>
      </c>
      <c r="B14862" s="9" t="s">
        <v>6</v>
      </c>
      <c r="C14862" s="1" t="s">
        <v>20763</v>
      </c>
      <c r="D14862" s="12" t="s">
        <v>773</v>
      </c>
      <c r="E14862" s="12"/>
      <c r="F14862" s="12" t="s">
        <v>30256</v>
      </c>
      <c r="G14862" s="17" t="s">
        <v>35389</v>
      </c>
      <c r="H14862" s="9" t="s">
        <v>20</v>
      </c>
      <c r="I14862" s="1" t="s">
        <v>62</v>
      </c>
      <c r="J14862" s="4" t="s">
        <v>47303</v>
      </c>
      <c r="K14862" s="11" t="s">
        <v>14137</v>
      </c>
      <c r="L14862" s="4" t="s">
        <v>47303</v>
      </c>
      <c r="M14862" s="11"/>
      <c r="N14862" s="4"/>
      <c r="O14862" s="11"/>
      <c r="P14862" s="4"/>
      <c r="Q14862" s="11"/>
      <c r="R14862" s="4"/>
      <c r="S14862" s="11"/>
      <c r="T14862" s="4"/>
      <c r="U14862" s="11"/>
      <c r="V14862" s="4"/>
      <c r="W14862" s="11"/>
      <c r="X14862" s="4"/>
      <c r="Y14862" s="11"/>
      <c r="Z14862" s="4"/>
      <c r="AA14862" s="1" t="s">
        <v>16</v>
      </c>
      <c r="AC14862" s="23" t="s">
        <v>37894</v>
      </c>
      <c r="AD14862" s="23" t="s">
        <v>47279</v>
      </c>
      <c r="AE14862" t="s">
        <v>35399</v>
      </c>
    </row>
    <row r="14863" spans="1:31" ht="15" customHeight="1">
      <c r="A14863" s="1">
        <v>14862</v>
      </c>
      <c r="B14863" s="9" t="s">
        <v>6</v>
      </c>
      <c r="C14863" s="1" t="s">
        <v>20765</v>
      </c>
      <c r="D14863" s="12" t="s">
        <v>18550</v>
      </c>
      <c r="E14863" s="12"/>
      <c r="F14863" s="12" t="s">
        <v>35287</v>
      </c>
      <c r="G14863" s="17">
        <f>919601444400</f>
        <v>919601444400</v>
      </c>
      <c r="H14863" s="9" t="s">
        <v>8</v>
      </c>
      <c r="I14863" s="1" t="s">
        <v>9</v>
      </c>
      <c r="J14863" s="4" t="s">
        <v>47303</v>
      </c>
      <c r="K14863" s="3" t="s">
        <v>42</v>
      </c>
      <c r="L14863" s="4" t="s">
        <v>47303</v>
      </c>
      <c r="M14863" s="11"/>
      <c r="N14863" s="4"/>
      <c r="O14863" s="11"/>
      <c r="P14863" s="4"/>
      <c r="Q14863" s="11"/>
      <c r="R14863" s="4"/>
      <c r="S14863" s="11"/>
      <c r="T14863" s="4"/>
      <c r="U14863" s="11"/>
      <c r="V14863" s="4"/>
      <c r="W14863" s="11"/>
      <c r="X14863" s="4"/>
      <c r="Y14863" s="11"/>
      <c r="Z14863" s="4"/>
      <c r="AA14863" s="1" t="s">
        <v>11</v>
      </c>
      <c r="AC14863" s="23" t="s">
        <v>37894</v>
      </c>
      <c r="AD14863" s="23" t="s">
        <v>47279</v>
      </c>
      <c r="AE14863" t="s">
        <v>35399</v>
      </c>
    </row>
    <row r="14864" spans="1:31" ht="15" customHeight="1">
      <c r="A14864" s="1">
        <v>14863</v>
      </c>
      <c r="B14864" s="9" t="s">
        <v>6</v>
      </c>
      <c r="C14864" s="1" t="s">
        <v>20767</v>
      </c>
      <c r="D14864" s="12" t="s">
        <v>9477</v>
      </c>
      <c r="E14864" s="12" t="s">
        <v>362</v>
      </c>
      <c r="F14864" s="12" t="s">
        <v>33227</v>
      </c>
      <c r="G14864" s="17">
        <f>919446441141</f>
        <v>919446441141</v>
      </c>
      <c r="H14864" s="9" t="s">
        <v>20</v>
      </c>
      <c r="I14864" s="1" t="s">
        <v>62</v>
      </c>
      <c r="J14864" s="4" t="s">
        <v>47303</v>
      </c>
      <c r="K14864" s="3" t="s">
        <v>17</v>
      </c>
      <c r="L14864" s="4" t="s">
        <v>47303</v>
      </c>
      <c r="M14864" s="4" t="s">
        <v>42</v>
      </c>
      <c r="N14864" s="3" t="str">
        <f>J14864</f>
        <v>[50 lacs - 75 lacs]</v>
      </c>
      <c r="O14864" s="4" t="s">
        <v>47348</v>
      </c>
      <c r="P14864" s="3" t="s">
        <v>47303</v>
      </c>
      <c r="Q14864" s="11"/>
      <c r="R14864" s="4"/>
      <c r="S14864" s="11"/>
      <c r="T14864" s="4"/>
      <c r="U14864" s="11"/>
      <c r="V14864" s="4"/>
      <c r="W14864" s="11"/>
      <c r="X14864" s="4"/>
      <c r="Y14864" s="11"/>
      <c r="Z14864" s="4"/>
      <c r="AA14864" s="1" t="s">
        <v>11</v>
      </c>
      <c r="AC14864" s="23" t="s">
        <v>37894</v>
      </c>
      <c r="AD14864" s="23" t="s">
        <v>47279</v>
      </c>
      <c r="AE14864" t="s">
        <v>35409</v>
      </c>
    </row>
    <row r="14865" spans="1:31" ht="15" customHeight="1">
      <c r="A14865" s="1">
        <v>14864</v>
      </c>
      <c r="B14865" s="9" t="s">
        <v>6</v>
      </c>
      <c r="C14865" s="1" t="s">
        <v>20770</v>
      </c>
      <c r="D14865" s="12" t="s">
        <v>727</v>
      </c>
      <c r="E14865" s="12" t="s">
        <v>1676</v>
      </c>
      <c r="F14865" s="12" t="s">
        <v>30385</v>
      </c>
      <c r="G14865" s="17">
        <f>91944644449</f>
        <v>91944644449</v>
      </c>
      <c r="H14865" s="9" t="s">
        <v>8</v>
      </c>
      <c r="I14865" s="1" t="s">
        <v>62</v>
      </c>
      <c r="J14865" s="4" t="s">
        <v>47303</v>
      </c>
      <c r="K14865" s="3" t="s">
        <v>42</v>
      </c>
      <c r="L14865" s="4" t="s">
        <v>47303</v>
      </c>
      <c r="M14865" s="11"/>
      <c r="N14865" s="4"/>
      <c r="O14865" s="11"/>
      <c r="P14865" s="4"/>
      <c r="Q14865" s="11"/>
      <c r="R14865" s="4"/>
      <c r="S14865" s="11"/>
      <c r="T14865" s="4"/>
      <c r="U14865" s="11"/>
      <c r="V14865" s="4"/>
      <c r="W14865" s="11"/>
      <c r="X14865" s="4"/>
      <c r="Y14865" s="11"/>
      <c r="Z14865" s="4"/>
      <c r="AA14865" s="1" t="s">
        <v>11</v>
      </c>
      <c r="AC14865" s="23" t="s">
        <v>37894</v>
      </c>
      <c r="AD14865" s="23" t="s">
        <v>47279</v>
      </c>
      <c r="AE14865" t="s">
        <v>35394</v>
      </c>
    </row>
    <row r="14866" spans="1:31" ht="15" customHeight="1">
      <c r="A14866" s="1">
        <v>14865</v>
      </c>
      <c r="B14866" s="9" t="s">
        <v>6</v>
      </c>
      <c r="C14866" s="1" t="s">
        <v>20771</v>
      </c>
      <c r="D14866" s="12" t="s">
        <v>1046</v>
      </c>
      <c r="E14866" s="12"/>
      <c r="F14866" s="12" t="s">
        <v>30767</v>
      </c>
      <c r="G14866" s="17">
        <v>9446161094</v>
      </c>
      <c r="H14866" s="9" t="s">
        <v>8</v>
      </c>
      <c r="I14866" s="1" t="s">
        <v>41</v>
      </c>
      <c r="J14866" s="4" t="s">
        <v>47303</v>
      </c>
      <c r="K14866" s="3" t="s">
        <v>42</v>
      </c>
      <c r="L14866" s="4" t="s">
        <v>47303</v>
      </c>
      <c r="M14866" s="11"/>
      <c r="N14866" s="4"/>
      <c r="O14866" s="11"/>
      <c r="P14866" s="4"/>
      <c r="Q14866" s="11"/>
      <c r="R14866" s="4"/>
      <c r="S14866" s="11"/>
      <c r="T14866" s="4"/>
      <c r="U14866" s="11"/>
      <c r="V14866" s="4"/>
      <c r="W14866" s="11"/>
      <c r="X14866" s="4"/>
      <c r="Y14866" s="11"/>
      <c r="Z14866" s="4"/>
      <c r="AA14866" s="1" t="s">
        <v>16</v>
      </c>
      <c r="AC14866" s="23" t="s">
        <v>37894</v>
      </c>
      <c r="AD14866" s="23" t="s">
        <v>47279</v>
      </c>
      <c r="AE14866" t="s">
        <v>35410</v>
      </c>
    </row>
    <row r="14867" spans="1:31" ht="15" customHeight="1">
      <c r="A14867" s="1">
        <v>14866</v>
      </c>
      <c r="B14867" s="9" t="s">
        <v>6</v>
      </c>
      <c r="C14867" s="1" t="s">
        <v>20775</v>
      </c>
      <c r="D14867" s="12" t="s">
        <v>3002</v>
      </c>
      <c r="E14867" s="12" t="s">
        <v>1558</v>
      </c>
      <c r="F14867" s="12" t="s">
        <v>30416</v>
      </c>
      <c r="G14867" s="17">
        <f>919441400</f>
        <v>919441400</v>
      </c>
      <c r="H14867" s="9" t="s">
        <v>15</v>
      </c>
      <c r="I14867" s="1" t="s">
        <v>9</v>
      </c>
      <c r="J14867" s="4" t="s">
        <v>47303</v>
      </c>
      <c r="K14867" s="3" t="s">
        <v>17</v>
      </c>
      <c r="L14867" s="4" t="s">
        <v>47303</v>
      </c>
      <c r="M14867" s="11"/>
      <c r="N14867" s="4"/>
      <c r="O14867" s="11"/>
      <c r="P14867" s="4"/>
      <c r="Q14867" s="11"/>
      <c r="R14867" s="4"/>
      <c r="S14867" s="11"/>
      <c r="T14867" s="4"/>
      <c r="U14867" s="11"/>
      <c r="V14867" s="4"/>
      <c r="W14867" s="11"/>
      <c r="X14867" s="4"/>
      <c r="Y14867" s="11"/>
      <c r="Z14867" s="4"/>
      <c r="AA14867" s="1" t="s">
        <v>11</v>
      </c>
      <c r="AC14867" s="23" t="s">
        <v>37894</v>
      </c>
      <c r="AD14867" s="23" t="s">
        <v>47279</v>
      </c>
      <c r="AE14867" t="s">
        <v>35399</v>
      </c>
    </row>
    <row r="14868" spans="1:31" ht="15" customHeight="1">
      <c r="A14868" s="1">
        <v>14867</v>
      </c>
      <c r="B14868" s="9" t="s">
        <v>6</v>
      </c>
      <c r="C14868" s="1" t="s">
        <v>20777</v>
      </c>
      <c r="D14868" s="12" t="s">
        <v>386</v>
      </c>
      <c r="E14868" s="12" t="s">
        <v>4566</v>
      </c>
      <c r="F14868" s="12" t="s">
        <v>30573</v>
      </c>
      <c r="G14868" s="17">
        <f>91911044406</f>
        <v>91911044406</v>
      </c>
      <c r="H14868" s="9" t="s">
        <v>20</v>
      </c>
      <c r="I14868" s="1" t="s">
        <v>62</v>
      </c>
      <c r="J14868" s="4" t="s">
        <v>47303</v>
      </c>
      <c r="K14868" s="11" t="s">
        <v>14136</v>
      </c>
      <c r="L14868" s="4" t="s">
        <v>47303</v>
      </c>
      <c r="M14868" s="11"/>
      <c r="N14868" s="4"/>
      <c r="O14868" s="11"/>
      <c r="P14868" s="4"/>
      <c r="Q14868" s="11"/>
      <c r="R14868" s="4"/>
      <c r="S14868" s="11"/>
      <c r="T14868" s="4"/>
      <c r="U14868" s="11"/>
      <c r="V14868" s="4"/>
      <c r="W14868" s="11"/>
      <c r="X14868" s="4"/>
      <c r="Y14868" s="11"/>
      <c r="Z14868" s="4"/>
      <c r="AA14868" s="1" t="s">
        <v>16</v>
      </c>
      <c r="AC14868" s="23" t="s">
        <v>37894</v>
      </c>
      <c r="AD14868" s="23" t="s">
        <v>47279</v>
      </c>
      <c r="AE14868" t="s">
        <v>35409</v>
      </c>
    </row>
    <row r="14869" spans="1:31" ht="15" customHeight="1">
      <c r="A14869" s="1">
        <v>14868</v>
      </c>
      <c r="B14869" s="9" t="s">
        <v>6</v>
      </c>
      <c r="C14869" s="1" t="s">
        <v>20778</v>
      </c>
      <c r="D14869" s="12" t="s">
        <v>3231</v>
      </c>
      <c r="E14869" s="12" t="s">
        <v>84</v>
      </c>
      <c r="F14869" s="12" t="s">
        <v>31090</v>
      </c>
      <c r="G14869" s="17">
        <f>91944001940</f>
        <v>91944001940</v>
      </c>
      <c r="H14869" s="9" t="s">
        <v>20</v>
      </c>
      <c r="I14869" s="1" t="s">
        <v>62</v>
      </c>
      <c r="J14869" s="4" t="s">
        <v>47303</v>
      </c>
      <c r="K14869" s="3" t="s">
        <v>17</v>
      </c>
      <c r="L14869" s="4" t="s">
        <v>47303</v>
      </c>
      <c r="M14869" s="11"/>
      <c r="N14869" s="4"/>
      <c r="O14869" s="11"/>
      <c r="P14869" s="4"/>
      <c r="Q14869" s="11"/>
      <c r="R14869" s="4"/>
      <c r="S14869" s="11"/>
      <c r="T14869" s="4"/>
      <c r="U14869" s="11"/>
      <c r="V14869" s="4"/>
      <c r="W14869" s="11"/>
      <c r="X14869" s="4"/>
      <c r="Y14869" s="11"/>
      <c r="Z14869" s="4"/>
      <c r="AA14869" s="1" t="s">
        <v>16</v>
      </c>
      <c r="AC14869" s="23" t="s">
        <v>37894</v>
      </c>
      <c r="AD14869" s="23" t="s">
        <v>47279</v>
      </c>
      <c r="AE14869" t="s">
        <v>35394</v>
      </c>
    </row>
    <row r="14870" spans="1:31" ht="15" customHeight="1">
      <c r="A14870" s="1">
        <v>14869</v>
      </c>
      <c r="B14870" s="9" t="s">
        <v>6</v>
      </c>
      <c r="C14870" s="1" t="s">
        <v>20780</v>
      </c>
      <c r="D14870" s="12" t="s">
        <v>72</v>
      </c>
      <c r="E14870" s="12" t="s">
        <v>7558</v>
      </c>
      <c r="F14870" s="12" t="s">
        <v>33356</v>
      </c>
      <c r="G14870" s="17">
        <f>9194614106</f>
        <v>9194614106</v>
      </c>
      <c r="H14870" s="9" t="s">
        <v>20</v>
      </c>
      <c r="I14870" s="1" t="s">
        <v>41</v>
      </c>
      <c r="J14870" s="4" t="s">
        <v>47303</v>
      </c>
      <c r="K14870" s="3" t="s">
        <v>42</v>
      </c>
      <c r="L14870" s="4" t="s">
        <v>47303</v>
      </c>
      <c r="M14870" s="4" t="s">
        <v>14136</v>
      </c>
      <c r="N14870" s="3" t="str">
        <f>J14870</f>
        <v>[50 lacs - 75 lacs]</v>
      </c>
      <c r="O14870" s="4" t="s">
        <v>14137</v>
      </c>
      <c r="P14870" s="3" t="s">
        <v>47303</v>
      </c>
      <c r="Q14870" s="4" t="s">
        <v>13</v>
      </c>
      <c r="R14870" s="3" t="s">
        <v>47303</v>
      </c>
      <c r="S14870" s="11"/>
      <c r="T14870" s="4"/>
      <c r="U14870" s="11"/>
      <c r="V14870" s="4"/>
      <c r="W14870" s="11"/>
      <c r="X14870" s="4"/>
      <c r="Y14870" s="11"/>
      <c r="Z14870" s="4"/>
      <c r="AA14870" s="1" t="s">
        <v>16</v>
      </c>
      <c r="AC14870" s="23" t="s">
        <v>37894</v>
      </c>
      <c r="AD14870" s="23" t="s">
        <v>47279</v>
      </c>
      <c r="AE14870" t="s">
        <v>35410</v>
      </c>
    </row>
    <row r="14871" spans="1:31" ht="15" customHeight="1">
      <c r="A14871" s="1">
        <v>14870</v>
      </c>
      <c r="B14871" s="9" t="s">
        <v>6</v>
      </c>
      <c r="C14871" s="1" t="s">
        <v>20781</v>
      </c>
      <c r="D14871" s="12" t="s">
        <v>4247</v>
      </c>
      <c r="E14871" s="12" t="s">
        <v>37538</v>
      </c>
      <c r="F14871" s="12" t="s">
        <v>30546</v>
      </c>
      <c r="G14871" s="17">
        <f>91996966166</f>
        <v>91996966166</v>
      </c>
      <c r="H14871" s="9" t="s">
        <v>20</v>
      </c>
      <c r="I14871" s="1" t="s">
        <v>62</v>
      </c>
      <c r="J14871" s="4" t="s">
        <v>47303</v>
      </c>
      <c r="K14871" s="3" t="s">
        <v>42</v>
      </c>
      <c r="L14871" s="4" t="s">
        <v>47303</v>
      </c>
      <c r="M14871" s="11"/>
      <c r="N14871" s="4"/>
      <c r="O14871" s="11"/>
      <c r="P14871" s="4"/>
      <c r="Q14871" s="11"/>
      <c r="R14871" s="4"/>
      <c r="S14871" s="11"/>
      <c r="T14871" s="4"/>
      <c r="U14871" s="11"/>
      <c r="V14871" s="4"/>
      <c r="W14871" s="11"/>
      <c r="X14871" s="4"/>
      <c r="Y14871" s="11"/>
      <c r="Z14871" s="4"/>
      <c r="AA14871" s="1" t="s">
        <v>16</v>
      </c>
      <c r="AC14871" s="23" t="s">
        <v>37894</v>
      </c>
      <c r="AD14871" s="23" t="s">
        <v>47279</v>
      </c>
      <c r="AE14871" t="s">
        <v>35410</v>
      </c>
    </row>
    <row r="14872" spans="1:31" ht="15" customHeight="1">
      <c r="A14872" s="1">
        <v>14871</v>
      </c>
      <c r="B14872" s="9" t="s">
        <v>6</v>
      </c>
      <c r="C14872" s="1" t="s">
        <v>20782</v>
      </c>
      <c r="D14872" s="12" t="s">
        <v>723</v>
      </c>
      <c r="E14872" s="12" t="s">
        <v>37555</v>
      </c>
      <c r="F14872" s="12" t="s">
        <v>30427</v>
      </c>
      <c r="G14872" s="17">
        <f>9194694</f>
        <v>9194694</v>
      </c>
      <c r="H14872" s="9" t="s">
        <v>20</v>
      </c>
      <c r="I14872" s="1" t="s">
        <v>41</v>
      </c>
      <c r="J14872" s="4" t="s">
        <v>47303</v>
      </c>
      <c r="K14872" s="11" t="s">
        <v>13</v>
      </c>
      <c r="L14872" s="4" t="s">
        <v>47303</v>
      </c>
      <c r="M14872" s="11"/>
      <c r="N14872" s="4"/>
      <c r="O14872" s="11"/>
      <c r="P14872" s="4"/>
      <c r="Q14872" s="11"/>
      <c r="R14872" s="4"/>
      <c r="S14872" s="11"/>
      <c r="T14872" s="4"/>
      <c r="U14872" s="11"/>
      <c r="V14872" s="4"/>
      <c r="W14872" s="11"/>
      <c r="X14872" s="4"/>
      <c r="Y14872" s="11"/>
      <c r="Z14872" s="4"/>
      <c r="AA14872" s="1" t="s">
        <v>16</v>
      </c>
      <c r="AC14872" s="23" t="s">
        <v>37894</v>
      </c>
      <c r="AD14872" s="23" t="s">
        <v>47279</v>
      </c>
      <c r="AE14872" t="s">
        <v>35394</v>
      </c>
    </row>
    <row r="14873" spans="1:31" ht="15" customHeight="1">
      <c r="A14873" s="1">
        <v>14872</v>
      </c>
      <c r="B14873" s="9" t="s">
        <v>6</v>
      </c>
      <c r="C14873" s="1" t="s">
        <v>20783</v>
      </c>
      <c r="D14873" s="12" t="s">
        <v>1196</v>
      </c>
      <c r="E14873" s="12"/>
      <c r="F14873" s="12" t="s">
        <v>31034</v>
      </c>
      <c r="G14873" s="17">
        <f>91696141411</f>
        <v>91696141411</v>
      </c>
      <c r="H14873" s="9" t="s">
        <v>8</v>
      </c>
      <c r="I14873" s="1" t="s">
        <v>41</v>
      </c>
      <c r="J14873" s="4" t="s">
        <v>47303</v>
      </c>
      <c r="K14873" s="3" t="s">
        <v>17</v>
      </c>
      <c r="L14873" s="4" t="s">
        <v>47303</v>
      </c>
      <c r="M14873" s="4" t="s">
        <v>42</v>
      </c>
      <c r="N14873" s="3" t="str">
        <f t="shared" ref="N14873:N14874" si="626">J14873</f>
        <v>[50 lacs - 75 lacs]</v>
      </c>
      <c r="O14873" s="11"/>
      <c r="P14873" s="4"/>
      <c r="Q14873" s="11"/>
      <c r="R14873" s="4"/>
      <c r="S14873" s="11"/>
      <c r="T14873" s="4"/>
      <c r="U14873" s="11"/>
      <c r="V14873" s="4"/>
      <c r="W14873" s="11"/>
      <c r="X14873" s="4"/>
      <c r="Y14873" s="11"/>
      <c r="Z14873" s="4"/>
      <c r="AA14873" s="1" t="s">
        <v>16</v>
      </c>
      <c r="AC14873" s="23" t="s">
        <v>37894</v>
      </c>
      <c r="AD14873" s="23" t="s">
        <v>47279</v>
      </c>
      <c r="AE14873" t="s">
        <v>35410</v>
      </c>
    </row>
    <row r="14874" spans="1:31" ht="15" customHeight="1">
      <c r="A14874" s="1">
        <v>14873</v>
      </c>
      <c r="B14874" s="9" t="s">
        <v>6</v>
      </c>
      <c r="C14874" s="1" t="s">
        <v>20785</v>
      </c>
      <c r="D14874" s="12" t="s">
        <v>40</v>
      </c>
      <c r="E14874" s="12" t="s">
        <v>37689</v>
      </c>
      <c r="F14874" s="12" t="s">
        <v>33292</v>
      </c>
      <c r="G14874" s="17">
        <f>914144441661</f>
        <v>914144441661</v>
      </c>
      <c r="H14874" s="9" t="s">
        <v>8</v>
      </c>
      <c r="I14874" s="1" t="s">
        <v>62</v>
      </c>
      <c r="J14874" s="4" t="s">
        <v>47303</v>
      </c>
      <c r="K14874" s="3" t="s">
        <v>42</v>
      </c>
      <c r="L14874" s="4" t="s">
        <v>47303</v>
      </c>
      <c r="M14874" s="4" t="s">
        <v>14136</v>
      </c>
      <c r="N14874" s="3" t="str">
        <f t="shared" si="626"/>
        <v>[50 lacs - 75 lacs]</v>
      </c>
      <c r="O14874" s="11"/>
      <c r="P14874" s="4"/>
      <c r="Q14874" s="11"/>
      <c r="R14874" s="4"/>
      <c r="S14874" s="11"/>
      <c r="T14874" s="4"/>
      <c r="U14874" s="11"/>
      <c r="V14874" s="4"/>
      <c r="W14874" s="11"/>
      <c r="X14874" s="4"/>
      <c r="Y14874" s="11"/>
      <c r="Z14874" s="4"/>
      <c r="AA14874" s="1" t="s">
        <v>11</v>
      </c>
      <c r="AC14874" s="23" t="s">
        <v>37894</v>
      </c>
      <c r="AD14874" s="23" t="s">
        <v>47279</v>
      </c>
      <c r="AE14874" t="s">
        <v>35394</v>
      </c>
    </row>
    <row r="14875" spans="1:31" ht="15" customHeight="1">
      <c r="A14875" s="1">
        <v>14874</v>
      </c>
      <c r="B14875" s="9" t="s">
        <v>6</v>
      </c>
      <c r="C14875" s="1" t="s">
        <v>20793</v>
      </c>
      <c r="D14875" s="12" t="s">
        <v>9365</v>
      </c>
      <c r="E14875" s="12" t="s">
        <v>40</v>
      </c>
      <c r="F14875" s="12" t="s">
        <v>26001</v>
      </c>
      <c r="G14875" s="17">
        <f>9196941144</f>
        <v>9196941144</v>
      </c>
      <c r="H14875" s="9" t="s">
        <v>15</v>
      </c>
      <c r="I14875" s="1" t="s">
        <v>41</v>
      </c>
      <c r="J14875" s="4" t="s">
        <v>47303</v>
      </c>
      <c r="K14875" s="11" t="s">
        <v>13</v>
      </c>
      <c r="L14875" s="4" t="s">
        <v>47303</v>
      </c>
      <c r="M14875" s="11"/>
      <c r="N14875" s="4"/>
      <c r="O14875" s="11"/>
      <c r="P14875" s="4"/>
      <c r="Q14875" s="11"/>
      <c r="R14875" s="4"/>
      <c r="S14875" s="11"/>
      <c r="T14875" s="4"/>
      <c r="U14875" s="11"/>
      <c r="V14875" s="4"/>
      <c r="W14875" s="11"/>
      <c r="X14875" s="4"/>
      <c r="Y14875" s="11"/>
      <c r="Z14875" s="4"/>
      <c r="AA14875" s="1" t="s">
        <v>11</v>
      </c>
      <c r="AC14875" s="23" t="s">
        <v>37894</v>
      </c>
      <c r="AD14875" s="23" t="s">
        <v>47279</v>
      </c>
      <c r="AE14875" t="s">
        <v>35410</v>
      </c>
    </row>
    <row r="14876" spans="1:31" ht="15" customHeight="1">
      <c r="A14876" s="1">
        <v>14875</v>
      </c>
      <c r="B14876" s="9" t="s">
        <v>6</v>
      </c>
      <c r="C14876" s="1" t="s">
        <v>20795</v>
      </c>
      <c r="D14876" s="12" t="s">
        <v>65</v>
      </c>
      <c r="E14876" s="12" t="s">
        <v>90</v>
      </c>
      <c r="F14876" s="12" t="s">
        <v>33302</v>
      </c>
      <c r="G14876" s="17">
        <f>910169444</f>
        <v>910169444</v>
      </c>
      <c r="H14876" s="9" t="s">
        <v>8</v>
      </c>
      <c r="I14876" s="1" t="s">
        <v>62</v>
      </c>
      <c r="J14876" s="4" t="s">
        <v>47303</v>
      </c>
      <c r="K14876" s="3" t="s">
        <v>17</v>
      </c>
      <c r="L14876" s="4" t="s">
        <v>47303</v>
      </c>
      <c r="M14876" s="4" t="s">
        <v>42</v>
      </c>
      <c r="N14876" s="3" t="str">
        <f>J14876</f>
        <v>[50 lacs - 75 lacs]</v>
      </c>
      <c r="O14876" s="11"/>
      <c r="P14876" s="4"/>
      <c r="Q14876" s="11"/>
      <c r="R14876" s="4"/>
      <c r="S14876" s="11"/>
      <c r="T14876" s="4"/>
      <c r="U14876" s="11"/>
      <c r="V14876" s="4"/>
      <c r="W14876" s="11"/>
      <c r="X14876" s="4"/>
      <c r="Y14876" s="11"/>
      <c r="Z14876" s="4"/>
      <c r="AA14876" s="1" t="s">
        <v>16</v>
      </c>
      <c r="AC14876" s="23" t="s">
        <v>37894</v>
      </c>
      <c r="AD14876" s="23" t="s">
        <v>47279</v>
      </c>
      <c r="AE14876" t="s">
        <v>35399</v>
      </c>
    </row>
    <row r="14877" spans="1:31" ht="15" customHeight="1">
      <c r="A14877" s="1">
        <v>14876</v>
      </c>
      <c r="B14877" s="9" t="s">
        <v>6</v>
      </c>
      <c r="C14877" s="1" t="s">
        <v>20797</v>
      </c>
      <c r="D14877" s="12" t="s">
        <v>557</v>
      </c>
      <c r="E14877" s="12" t="s">
        <v>724</v>
      </c>
      <c r="F14877" s="12" t="s">
        <v>18716</v>
      </c>
      <c r="G14877" s="17">
        <f>91944909491</f>
        <v>91944909491</v>
      </c>
      <c r="H14877" s="9" t="s">
        <v>8</v>
      </c>
      <c r="I14877" s="1" t="s">
        <v>9</v>
      </c>
      <c r="J14877" s="4" t="s">
        <v>47303</v>
      </c>
      <c r="K14877" s="3" t="s">
        <v>42</v>
      </c>
      <c r="L14877" s="4" t="s">
        <v>47303</v>
      </c>
      <c r="M14877" s="11"/>
      <c r="N14877" s="4"/>
      <c r="O14877" s="11"/>
      <c r="P14877" s="4"/>
      <c r="Q14877" s="11"/>
      <c r="R14877" s="4"/>
      <c r="S14877" s="11"/>
      <c r="T14877" s="4"/>
      <c r="U14877" s="11"/>
      <c r="V14877" s="4"/>
      <c r="W14877" s="11"/>
      <c r="X14877" s="4"/>
      <c r="Y14877" s="11"/>
      <c r="Z14877" s="4"/>
      <c r="AA14877" s="1" t="s">
        <v>16</v>
      </c>
      <c r="AC14877" s="23" t="s">
        <v>37894</v>
      </c>
      <c r="AD14877" s="23" t="s">
        <v>47279</v>
      </c>
      <c r="AE14877" t="s">
        <v>35409</v>
      </c>
    </row>
    <row r="14878" spans="1:31" ht="15" customHeight="1">
      <c r="A14878" s="1">
        <v>14877</v>
      </c>
      <c r="B14878" s="9" t="s">
        <v>6</v>
      </c>
      <c r="C14878" s="1" t="s">
        <v>20798</v>
      </c>
      <c r="D14878" s="12" t="s">
        <v>9009</v>
      </c>
      <c r="E14878" s="12"/>
      <c r="F14878" s="12" t="s">
        <v>33304</v>
      </c>
      <c r="G14878" s="17">
        <v>406669614</v>
      </c>
      <c r="H14878" s="9" t="s">
        <v>20</v>
      </c>
      <c r="I14878" s="1" t="s">
        <v>9</v>
      </c>
      <c r="J14878" s="4" t="s">
        <v>47303</v>
      </c>
      <c r="K14878" s="3" t="s">
        <v>213</v>
      </c>
      <c r="L14878" s="4" t="s">
        <v>47303</v>
      </c>
      <c r="M14878" s="11"/>
      <c r="N14878" s="4"/>
      <c r="O14878" s="11"/>
      <c r="P14878" s="4"/>
      <c r="Q14878" s="11"/>
      <c r="R14878" s="4"/>
      <c r="S14878" s="11"/>
      <c r="T14878" s="4"/>
      <c r="U14878" s="11"/>
      <c r="V14878" s="4"/>
      <c r="W14878" s="11"/>
      <c r="X14878" s="4"/>
      <c r="Y14878" s="11"/>
      <c r="Z14878" s="4"/>
      <c r="AA14878" s="1" t="s">
        <v>16</v>
      </c>
      <c r="AC14878" s="23" t="s">
        <v>37894</v>
      </c>
      <c r="AD14878" s="23" t="s">
        <v>47279</v>
      </c>
      <c r="AE14878" t="s">
        <v>35409</v>
      </c>
    </row>
    <row r="14879" spans="1:31" ht="15" customHeight="1">
      <c r="A14879" s="1">
        <v>14878</v>
      </c>
      <c r="B14879" s="9" t="s">
        <v>6</v>
      </c>
      <c r="C14879" s="1" t="s">
        <v>20802</v>
      </c>
      <c r="D14879" s="12" t="s">
        <v>553</v>
      </c>
      <c r="E14879" s="12" t="s">
        <v>636</v>
      </c>
      <c r="F14879" s="12" t="s">
        <v>30538</v>
      </c>
      <c r="G14879" s="17">
        <f>9194099099</f>
        <v>9194099099</v>
      </c>
      <c r="H14879" s="9" t="s">
        <v>20</v>
      </c>
      <c r="I14879" s="1" t="s">
        <v>41</v>
      </c>
      <c r="J14879" s="4" t="s">
        <v>47303</v>
      </c>
      <c r="K14879" s="3" t="s">
        <v>17</v>
      </c>
      <c r="L14879" s="4" t="s">
        <v>47303</v>
      </c>
      <c r="M14879" s="11"/>
      <c r="N14879" s="4"/>
      <c r="O14879" s="11"/>
      <c r="P14879" s="4"/>
      <c r="Q14879" s="11"/>
      <c r="R14879" s="4"/>
      <c r="S14879" s="11"/>
      <c r="T14879" s="4"/>
      <c r="U14879" s="11"/>
      <c r="V14879" s="4"/>
      <c r="W14879" s="11"/>
      <c r="X14879" s="4"/>
      <c r="Y14879" s="11"/>
      <c r="Z14879" s="4"/>
      <c r="AA14879" s="1" t="s">
        <v>16</v>
      </c>
      <c r="AC14879" s="23" t="s">
        <v>37894</v>
      </c>
      <c r="AD14879" s="23" t="s">
        <v>47279</v>
      </c>
      <c r="AE14879" t="s">
        <v>35409</v>
      </c>
    </row>
    <row r="14880" spans="1:31" ht="15" customHeight="1">
      <c r="A14880" s="1">
        <v>14879</v>
      </c>
      <c r="B14880" s="9" t="s">
        <v>6</v>
      </c>
      <c r="C14880" s="1" t="s">
        <v>20804</v>
      </c>
      <c r="D14880" s="12" t="s">
        <v>36234</v>
      </c>
      <c r="E14880" s="12"/>
      <c r="F14880" s="12" t="s">
        <v>35283</v>
      </c>
      <c r="G14880" s="17">
        <f>91914404414</f>
        <v>91914404414</v>
      </c>
      <c r="H14880" s="9" t="s">
        <v>8</v>
      </c>
      <c r="I14880" s="1" t="s">
        <v>41</v>
      </c>
      <c r="J14880" s="4" t="s">
        <v>47303</v>
      </c>
      <c r="K14880" s="11" t="s">
        <v>14136</v>
      </c>
      <c r="L14880" s="4" t="s">
        <v>47303</v>
      </c>
      <c r="M14880" s="11"/>
      <c r="N14880" s="4"/>
      <c r="O14880" s="11"/>
      <c r="P14880" s="4"/>
      <c r="Q14880" s="11"/>
      <c r="R14880" s="4"/>
      <c r="S14880" s="11"/>
      <c r="T14880" s="4"/>
      <c r="U14880" s="11"/>
      <c r="V14880" s="4"/>
      <c r="W14880" s="11"/>
      <c r="X14880" s="4"/>
      <c r="Y14880" s="11"/>
      <c r="Z14880" s="4"/>
      <c r="AA14880" s="1" t="s">
        <v>16</v>
      </c>
      <c r="AC14880" s="23" t="s">
        <v>37894</v>
      </c>
      <c r="AD14880" s="23" t="s">
        <v>47279</v>
      </c>
      <c r="AE14880" t="s">
        <v>35394</v>
      </c>
    </row>
    <row r="14881" spans="1:31" ht="15" customHeight="1">
      <c r="A14881" s="1">
        <v>14880</v>
      </c>
      <c r="B14881" s="9" t="s">
        <v>6</v>
      </c>
      <c r="C14881" s="1" t="s">
        <v>20808</v>
      </c>
      <c r="D14881" s="12" t="s">
        <v>1132</v>
      </c>
      <c r="E14881" s="12" t="s">
        <v>102</v>
      </c>
      <c r="F14881" s="12" t="s">
        <v>30292</v>
      </c>
      <c r="G14881" s="17">
        <f>91994644644</f>
        <v>91994644644</v>
      </c>
      <c r="H14881" s="9" t="s">
        <v>15</v>
      </c>
      <c r="I14881" s="1" t="s">
        <v>9</v>
      </c>
      <c r="J14881" s="4" t="s">
        <v>47303</v>
      </c>
      <c r="K14881" s="3" t="s">
        <v>17</v>
      </c>
      <c r="L14881" s="4" t="s">
        <v>47303</v>
      </c>
      <c r="M14881" s="4" t="s">
        <v>42</v>
      </c>
      <c r="N14881" s="3" t="str">
        <f>J14881</f>
        <v>[50 lacs - 75 lacs]</v>
      </c>
      <c r="O14881" s="11"/>
      <c r="P14881" s="4"/>
      <c r="Q14881" s="11"/>
      <c r="R14881" s="4"/>
      <c r="S14881" s="11"/>
      <c r="T14881" s="4"/>
      <c r="U14881" s="11"/>
      <c r="V14881" s="4"/>
      <c r="W14881" s="11"/>
      <c r="X14881" s="4"/>
      <c r="Y14881" s="11"/>
      <c r="Z14881" s="4"/>
      <c r="AA14881" s="1" t="s">
        <v>16</v>
      </c>
      <c r="AC14881" s="23" t="s">
        <v>37894</v>
      </c>
      <c r="AD14881" s="23" t="s">
        <v>47279</v>
      </c>
      <c r="AE14881" t="s">
        <v>35409</v>
      </c>
    </row>
    <row r="14882" spans="1:31" ht="15" customHeight="1">
      <c r="A14882" s="1">
        <v>14881</v>
      </c>
      <c r="B14882" s="9" t="s">
        <v>6</v>
      </c>
      <c r="C14882" s="1" t="s">
        <v>20811</v>
      </c>
      <c r="D14882" s="12" t="s">
        <v>359</v>
      </c>
      <c r="E14882" s="12" t="s">
        <v>2597</v>
      </c>
      <c r="F14882" s="12" t="s">
        <v>31091</v>
      </c>
      <c r="G14882" s="17">
        <f>91940491644</f>
        <v>91940491644</v>
      </c>
      <c r="H14882" s="9" t="s">
        <v>15</v>
      </c>
      <c r="I14882" s="1" t="s">
        <v>62</v>
      </c>
      <c r="J14882" s="4" t="s">
        <v>47303</v>
      </c>
      <c r="K14882" s="3" t="s">
        <v>42</v>
      </c>
      <c r="L14882" s="4" t="s">
        <v>47303</v>
      </c>
      <c r="M14882" s="11"/>
      <c r="N14882" s="4"/>
      <c r="O14882" s="11"/>
      <c r="P14882" s="4"/>
      <c r="Q14882" s="11"/>
      <c r="R14882" s="4"/>
      <c r="S14882" s="11"/>
      <c r="T14882" s="4"/>
      <c r="U14882" s="11"/>
      <c r="V14882" s="4"/>
      <c r="W14882" s="11"/>
      <c r="X14882" s="4"/>
      <c r="Y14882" s="11"/>
      <c r="Z14882" s="4"/>
      <c r="AA14882" s="1" t="s">
        <v>16</v>
      </c>
      <c r="AC14882" s="23" t="s">
        <v>37894</v>
      </c>
      <c r="AD14882" s="23" t="s">
        <v>47279</v>
      </c>
      <c r="AE14882" t="s">
        <v>35399</v>
      </c>
    </row>
    <row r="14883" spans="1:31" ht="15" customHeight="1">
      <c r="A14883" s="1">
        <v>14882</v>
      </c>
      <c r="B14883" s="9" t="s">
        <v>6</v>
      </c>
      <c r="C14883" s="1" t="s">
        <v>20816</v>
      </c>
      <c r="D14883" s="21" t="s">
        <v>37561</v>
      </c>
      <c r="E14883" s="12" t="s">
        <v>3121</v>
      </c>
      <c r="F14883" s="12" t="s">
        <v>30793</v>
      </c>
      <c r="G14883" s="17">
        <v>449990</v>
      </c>
      <c r="H14883" s="9" t="s">
        <v>37</v>
      </c>
      <c r="I14883" s="1" t="s">
        <v>41</v>
      </c>
      <c r="J14883" s="4" t="s">
        <v>47303</v>
      </c>
      <c r="K14883" s="3" t="s">
        <v>42</v>
      </c>
      <c r="L14883" s="4" t="s">
        <v>47303</v>
      </c>
      <c r="M14883" s="11"/>
      <c r="N14883" s="4"/>
      <c r="O14883" s="11"/>
      <c r="P14883" s="4"/>
      <c r="Q14883" s="11"/>
      <c r="R14883" s="4"/>
      <c r="S14883" s="11"/>
      <c r="T14883" s="4"/>
      <c r="U14883" s="11"/>
      <c r="V14883" s="4"/>
      <c r="W14883" s="11"/>
      <c r="X14883" s="4"/>
      <c r="Y14883" s="11"/>
      <c r="Z14883" s="4"/>
      <c r="AA14883" s="1" t="s">
        <v>16</v>
      </c>
      <c r="AC14883" s="23" t="s">
        <v>37894</v>
      </c>
      <c r="AD14883" s="23" t="s">
        <v>47279</v>
      </c>
      <c r="AE14883" t="s">
        <v>35399</v>
      </c>
    </row>
    <row r="14884" spans="1:31" ht="15" customHeight="1">
      <c r="A14884" s="1">
        <v>14883</v>
      </c>
      <c r="B14884" s="9" t="s">
        <v>6</v>
      </c>
      <c r="C14884" s="1" t="s">
        <v>20818</v>
      </c>
      <c r="D14884" s="12" t="s">
        <v>6283</v>
      </c>
      <c r="E14884" s="12" t="s">
        <v>139</v>
      </c>
      <c r="F14884" s="12" t="s">
        <v>31092</v>
      </c>
      <c r="G14884" s="17">
        <v>9444440064</v>
      </c>
      <c r="H14884" s="9" t="s">
        <v>8</v>
      </c>
      <c r="I14884" s="1" t="s">
        <v>62</v>
      </c>
      <c r="J14884" s="4" t="s">
        <v>47303</v>
      </c>
      <c r="K14884" s="3" t="s">
        <v>42</v>
      </c>
      <c r="L14884" s="4" t="s">
        <v>47303</v>
      </c>
      <c r="M14884" s="11"/>
      <c r="N14884" s="4"/>
      <c r="O14884" s="11"/>
      <c r="P14884" s="4"/>
      <c r="Q14884" s="11"/>
      <c r="R14884" s="4"/>
      <c r="S14884" s="11"/>
      <c r="T14884" s="4"/>
      <c r="U14884" s="11"/>
      <c r="V14884" s="4"/>
      <c r="W14884" s="11"/>
      <c r="X14884" s="4"/>
      <c r="Y14884" s="11"/>
      <c r="Z14884" s="4"/>
      <c r="AA14884" s="1" t="s">
        <v>16</v>
      </c>
      <c r="AC14884" s="23" t="s">
        <v>37894</v>
      </c>
      <c r="AD14884" s="23" t="s">
        <v>47279</v>
      </c>
      <c r="AE14884" t="s">
        <v>35394</v>
      </c>
    </row>
    <row r="14885" spans="1:31" ht="15" customHeight="1">
      <c r="A14885" s="1">
        <v>14884</v>
      </c>
      <c r="B14885" s="9" t="s">
        <v>6</v>
      </c>
      <c r="C14885" s="1" t="s">
        <v>20819</v>
      </c>
      <c r="D14885" s="12" t="s">
        <v>8440</v>
      </c>
      <c r="E14885" s="12" t="s">
        <v>328</v>
      </c>
      <c r="F14885" s="12" t="s">
        <v>30299</v>
      </c>
      <c r="G14885" s="17">
        <f>919946019464</f>
        <v>919946019464</v>
      </c>
      <c r="H14885" s="9" t="s">
        <v>20</v>
      </c>
      <c r="I14885" s="1" t="s">
        <v>9</v>
      </c>
      <c r="J14885" s="4" t="s">
        <v>47303</v>
      </c>
      <c r="K14885" s="3" t="s">
        <v>17</v>
      </c>
      <c r="L14885" s="4" t="s">
        <v>47303</v>
      </c>
      <c r="M14885" s="11"/>
      <c r="N14885" s="4"/>
      <c r="O14885" s="11"/>
      <c r="P14885" s="4"/>
      <c r="Q14885" s="11"/>
      <c r="R14885" s="4"/>
      <c r="S14885" s="11"/>
      <c r="T14885" s="4"/>
      <c r="U14885" s="11"/>
      <c r="V14885" s="4"/>
      <c r="W14885" s="11"/>
      <c r="X14885" s="4"/>
      <c r="Y14885" s="11"/>
      <c r="Z14885" s="4"/>
      <c r="AA14885" s="1" t="s">
        <v>16</v>
      </c>
      <c r="AC14885" s="23" t="s">
        <v>37894</v>
      </c>
      <c r="AD14885" s="23" t="s">
        <v>47279</v>
      </c>
      <c r="AE14885" t="s">
        <v>35410</v>
      </c>
    </row>
    <row r="14886" spans="1:31" ht="15" customHeight="1">
      <c r="A14886" s="1">
        <v>14885</v>
      </c>
      <c r="B14886" s="9" t="s">
        <v>6</v>
      </c>
      <c r="C14886" s="1" t="s">
        <v>20821</v>
      </c>
      <c r="D14886" s="12" t="s">
        <v>2488</v>
      </c>
      <c r="E14886" s="12" t="s">
        <v>798</v>
      </c>
      <c r="F14886" s="12" t="s">
        <v>18532</v>
      </c>
      <c r="G14886" s="17">
        <f>919946010664</f>
        <v>919946010664</v>
      </c>
      <c r="H14886" s="9" t="s">
        <v>20</v>
      </c>
      <c r="I14886" s="1" t="s">
        <v>62</v>
      </c>
      <c r="J14886" s="4" t="s">
        <v>47303</v>
      </c>
      <c r="K14886" s="3" t="s">
        <v>42</v>
      </c>
      <c r="L14886" s="4" t="s">
        <v>47303</v>
      </c>
      <c r="M14886" s="11"/>
      <c r="N14886" s="4"/>
      <c r="O14886" s="11"/>
      <c r="P14886" s="4"/>
      <c r="Q14886" s="11"/>
      <c r="R14886" s="4"/>
      <c r="S14886" s="11"/>
      <c r="T14886" s="4"/>
      <c r="U14886" s="11"/>
      <c r="V14886" s="4"/>
      <c r="W14886" s="11"/>
      <c r="X14886" s="4"/>
      <c r="Y14886" s="11"/>
      <c r="Z14886" s="4"/>
      <c r="AA14886" s="1" t="s">
        <v>16</v>
      </c>
      <c r="AC14886" s="23" t="s">
        <v>37894</v>
      </c>
      <c r="AD14886" s="23" t="s">
        <v>47279</v>
      </c>
      <c r="AE14886" t="s">
        <v>35394</v>
      </c>
    </row>
    <row r="14887" spans="1:31" ht="15" customHeight="1">
      <c r="A14887" s="1">
        <v>14886</v>
      </c>
      <c r="B14887" s="9" t="s">
        <v>6</v>
      </c>
      <c r="C14887" s="1" t="s">
        <v>20822</v>
      </c>
      <c r="D14887" s="12" t="s">
        <v>37593</v>
      </c>
      <c r="E14887" s="12" t="s">
        <v>152</v>
      </c>
      <c r="F14887" s="12" t="s">
        <v>35251</v>
      </c>
      <c r="G14887" s="17">
        <f>919946000414</f>
        <v>919946000414</v>
      </c>
      <c r="H14887" s="9" t="s">
        <v>20</v>
      </c>
      <c r="I14887" s="1" t="s">
        <v>62</v>
      </c>
      <c r="J14887" s="4" t="s">
        <v>47303</v>
      </c>
      <c r="K14887" s="3" t="s">
        <v>42</v>
      </c>
      <c r="L14887" s="4" t="s">
        <v>47303</v>
      </c>
      <c r="M14887" s="4" t="s">
        <v>13</v>
      </c>
      <c r="N14887" s="3" t="str">
        <f t="shared" ref="N14887:N14890" si="627">J14887</f>
        <v>[50 lacs - 75 lacs]</v>
      </c>
      <c r="O14887" s="11"/>
      <c r="P14887" s="4"/>
      <c r="Q14887" s="11"/>
      <c r="R14887" s="4"/>
      <c r="S14887" s="11"/>
      <c r="T14887" s="4"/>
      <c r="U14887" s="11"/>
      <c r="V14887" s="4"/>
      <c r="W14887" s="11"/>
      <c r="X14887" s="4"/>
      <c r="Y14887" s="11"/>
      <c r="Z14887" s="4"/>
      <c r="AA14887" s="1" t="s">
        <v>16</v>
      </c>
      <c r="AC14887" s="23" t="s">
        <v>37894</v>
      </c>
      <c r="AD14887" s="23" t="s">
        <v>47279</v>
      </c>
      <c r="AE14887" t="s">
        <v>35410</v>
      </c>
    </row>
    <row r="14888" spans="1:31" ht="15" customHeight="1">
      <c r="A14888" s="1">
        <v>14887</v>
      </c>
      <c r="B14888" s="9" t="s">
        <v>6</v>
      </c>
      <c r="C14888" s="1" t="s">
        <v>20824</v>
      </c>
      <c r="D14888" s="12" t="s">
        <v>6306</v>
      </c>
      <c r="E14888" s="12" t="s">
        <v>139</v>
      </c>
      <c r="F14888" s="12" t="s">
        <v>30560</v>
      </c>
      <c r="G14888" s="17">
        <f>91994044444</f>
        <v>91994044444</v>
      </c>
      <c r="H14888" s="9" t="s">
        <v>8</v>
      </c>
      <c r="I14888" s="1" t="s">
        <v>41</v>
      </c>
      <c r="J14888" s="4" t="s">
        <v>47303</v>
      </c>
      <c r="K14888" s="3" t="s">
        <v>17</v>
      </c>
      <c r="L14888" s="4" t="s">
        <v>47303</v>
      </c>
      <c r="M14888" s="4" t="s">
        <v>42</v>
      </c>
      <c r="N14888" s="3" t="str">
        <f t="shared" si="627"/>
        <v>[50 lacs - 75 lacs]</v>
      </c>
      <c r="O14888" s="11"/>
      <c r="P14888" s="4"/>
      <c r="Q14888" s="11"/>
      <c r="R14888" s="4"/>
      <c r="S14888" s="11"/>
      <c r="T14888" s="4"/>
      <c r="U14888" s="11"/>
      <c r="V14888" s="4"/>
      <c r="W14888" s="11"/>
      <c r="X14888" s="4"/>
      <c r="Y14888" s="11"/>
      <c r="Z14888" s="4"/>
      <c r="AA14888" s="1" t="s">
        <v>16</v>
      </c>
      <c r="AC14888" s="23" t="s">
        <v>37894</v>
      </c>
      <c r="AD14888" s="23" t="s">
        <v>47279</v>
      </c>
      <c r="AE14888" t="s">
        <v>35399</v>
      </c>
    </row>
    <row r="14889" spans="1:31" ht="15" customHeight="1">
      <c r="A14889" s="1">
        <v>14888</v>
      </c>
      <c r="B14889" s="9" t="s">
        <v>6</v>
      </c>
      <c r="C14889" s="1" t="s">
        <v>20828</v>
      </c>
      <c r="D14889" s="12" t="s">
        <v>2412</v>
      </c>
      <c r="E14889" s="12" t="s">
        <v>40</v>
      </c>
      <c r="F14889" s="12" t="s">
        <v>30462</v>
      </c>
      <c r="G14889" s="17">
        <f>919664446400</f>
        <v>919664446400</v>
      </c>
      <c r="H14889" s="9" t="s">
        <v>15</v>
      </c>
      <c r="I14889" s="1" t="s">
        <v>62</v>
      </c>
      <c r="J14889" s="4" t="s">
        <v>47303</v>
      </c>
      <c r="K14889" s="3" t="s">
        <v>42</v>
      </c>
      <c r="L14889" s="4" t="s">
        <v>47303</v>
      </c>
      <c r="M14889" s="4" t="s">
        <v>14136</v>
      </c>
      <c r="N14889" s="3" t="str">
        <f t="shared" si="627"/>
        <v>[50 lacs - 75 lacs]</v>
      </c>
      <c r="O14889" s="11"/>
      <c r="P14889" s="4"/>
      <c r="Q14889" s="11"/>
      <c r="R14889" s="4"/>
      <c r="S14889" s="11"/>
      <c r="T14889" s="4"/>
      <c r="U14889" s="11"/>
      <c r="V14889" s="4"/>
      <c r="W14889" s="11"/>
      <c r="X14889" s="4"/>
      <c r="Y14889" s="11"/>
      <c r="Z14889" s="4"/>
      <c r="AA14889" s="1" t="s">
        <v>16</v>
      </c>
      <c r="AC14889" s="23" t="s">
        <v>37894</v>
      </c>
      <c r="AD14889" s="23" t="s">
        <v>47279</v>
      </c>
      <c r="AE14889" t="s">
        <v>35394</v>
      </c>
    </row>
    <row r="14890" spans="1:31" ht="15" customHeight="1">
      <c r="A14890" s="1">
        <v>14889</v>
      </c>
      <c r="B14890" s="9" t="s">
        <v>6</v>
      </c>
      <c r="C14890" s="1" t="s">
        <v>20834</v>
      </c>
      <c r="D14890" s="12" t="s">
        <v>105</v>
      </c>
      <c r="E14890" s="12" t="s">
        <v>152</v>
      </c>
      <c r="F14890" s="12" t="s">
        <v>30686</v>
      </c>
      <c r="G14890" s="17">
        <f>914144114</f>
        <v>914144114</v>
      </c>
      <c r="H14890" s="9" t="s">
        <v>8</v>
      </c>
      <c r="I14890" s="1" t="s">
        <v>41</v>
      </c>
      <c r="J14890" s="4" t="s">
        <v>47303</v>
      </c>
      <c r="K14890" s="3" t="s">
        <v>42</v>
      </c>
      <c r="L14890" s="4" t="s">
        <v>47303</v>
      </c>
      <c r="M14890" s="4" t="s">
        <v>14136</v>
      </c>
      <c r="N14890" s="3" t="str">
        <f t="shared" si="627"/>
        <v>[50 lacs - 75 lacs]</v>
      </c>
      <c r="O14890" s="11"/>
      <c r="P14890" s="4"/>
      <c r="Q14890" s="11"/>
      <c r="R14890" s="4"/>
      <c r="S14890" s="11"/>
      <c r="T14890" s="4"/>
      <c r="U14890" s="11"/>
      <c r="V14890" s="4"/>
      <c r="W14890" s="11"/>
      <c r="X14890" s="4"/>
      <c r="Y14890" s="11"/>
      <c r="Z14890" s="4"/>
      <c r="AA14890" s="1" t="s">
        <v>16</v>
      </c>
      <c r="AC14890" s="23" t="s">
        <v>37894</v>
      </c>
      <c r="AD14890" s="23" t="s">
        <v>47279</v>
      </c>
      <c r="AE14890" t="s">
        <v>35394</v>
      </c>
    </row>
    <row r="14891" spans="1:31" ht="15" customHeight="1">
      <c r="A14891" s="1">
        <v>14890</v>
      </c>
      <c r="B14891" s="9" t="s">
        <v>6</v>
      </c>
      <c r="C14891" s="1" t="s">
        <v>20840</v>
      </c>
      <c r="D14891" s="12" t="s">
        <v>2046</v>
      </c>
      <c r="E14891" s="12" t="s">
        <v>410</v>
      </c>
      <c r="F14891" s="12" t="s">
        <v>33278</v>
      </c>
      <c r="G14891" s="17">
        <f>919099006969</f>
        <v>919099006969</v>
      </c>
      <c r="H14891" s="9" t="s">
        <v>20</v>
      </c>
      <c r="I14891" s="1" t="s">
        <v>62</v>
      </c>
      <c r="J14891" s="4" t="s">
        <v>47303</v>
      </c>
      <c r="K14891" s="3" t="s">
        <v>42</v>
      </c>
      <c r="L14891" s="4" t="s">
        <v>47303</v>
      </c>
      <c r="M14891" s="11"/>
      <c r="N14891" s="4"/>
      <c r="O14891" s="11"/>
      <c r="P14891" s="4"/>
      <c r="Q14891" s="11"/>
      <c r="R14891" s="4"/>
      <c r="S14891" s="11"/>
      <c r="T14891" s="4"/>
      <c r="U14891" s="11"/>
      <c r="V14891" s="4"/>
      <c r="W14891" s="11"/>
      <c r="X14891" s="4"/>
      <c r="Y14891" s="11"/>
      <c r="Z14891" s="4"/>
      <c r="AA14891" s="1" t="s">
        <v>16</v>
      </c>
      <c r="AC14891" s="23" t="s">
        <v>37894</v>
      </c>
      <c r="AD14891" s="23" t="s">
        <v>47279</v>
      </c>
      <c r="AE14891" t="s">
        <v>35394</v>
      </c>
    </row>
    <row r="14892" spans="1:31" ht="15" customHeight="1">
      <c r="A14892" s="1">
        <v>14891</v>
      </c>
      <c r="B14892" s="9" t="s">
        <v>6</v>
      </c>
      <c r="C14892" s="1" t="s">
        <v>20841</v>
      </c>
      <c r="D14892" s="12" t="s">
        <v>526</v>
      </c>
      <c r="E14892" s="12" t="s">
        <v>78</v>
      </c>
      <c r="F14892" s="12" t="s">
        <v>25615</v>
      </c>
      <c r="G14892" s="17">
        <f>9146499699</f>
        <v>9146499699</v>
      </c>
      <c r="H14892" s="9" t="s">
        <v>20</v>
      </c>
      <c r="I14892" s="1" t="s">
        <v>9</v>
      </c>
      <c r="J14892" s="4" t="s">
        <v>47303</v>
      </c>
      <c r="K14892" s="3" t="s">
        <v>42</v>
      </c>
      <c r="L14892" s="4" t="s">
        <v>47303</v>
      </c>
      <c r="M14892" s="11"/>
      <c r="N14892" s="4"/>
      <c r="O14892" s="11"/>
      <c r="P14892" s="4"/>
      <c r="Q14892" s="11"/>
      <c r="R14892" s="4"/>
      <c r="S14892" s="11"/>
      <c r="T14892" s="4"/>
      <c r="U14892" s="11"/>
      <c r="V14892" s="4"/>
      <c r="W14892" s="11"/>
      <c r="X14892" s="4"/>
      <c r="Y14892" s="11"/>
      <c r="Z14892" s="4"/>
      <c r="AA14892" s="1" t="s">
        <v>11</v>
      </c>
      <c r="AC14892" s="23" t="s">
        <v>37894</v>
      </c>
      <c r="AD14892" s="23" t="s">
        <v>47279</v>
      </c>
      <c r="AE14892" t="s">
        <v>35394</v>
      </c>
    </row>
    <row r="14893" spans="1:31" ht="15" customHeight="1">
      <c r="A14893" s="1">
        <v>14892</v>
      </c>
      <c r="B14893" s="9" t="s">
        <v>6</v>
      </c>
      <c r="C14893" s="1" t="s">
        <v>20847</v>
      </c>
      <c r="D14893" s="12" t="s">
        <v>1160</v>
      </c>
      <c r="E14893" s="12" t="s">
        <v>40</v>
      </c>
      <c r="F14893" s="12" t="s">
        <v>30492</v>
      </c>
      <c r="G14893" s="17">
        <f>91969966644</f>
        <v>91969966644</v>
      </c>
      <c r="H14893" s="9" t="s">
        <v>8</v>
      </c>
      <c r="I14893" s="1" t="s">
        <v>62</v>
      </c>
      <c r="J14893" s="4" t="s">
        <v>47303</v>
      </c>
      <c r="K14893" s="3" t="s">
        <v>42</v>
      </c>
      <c r="L14893" s="4" t="s">
        <v>47303</v>
      </c>
      <c r="M14893" s="11"/>
      <c r="N14893" s="4"/>
      <c r="O14893" s="11"/>
      <c r="P14893" s="4"/>
      <c r="Q14893" s="11"/>
      <c r="R14893" s="4"/>
      <c r="S14893" s="11"/>
      <c r="T14893" s="4"/>
      <c r="U14893" s="11"/>
      <c r="V14893" s="4"/>
      <c r="W14893" s="11"/>
      <c r="X14893" s="4"/>
      <c r="Y14893" s="11"/>
      <c r="Z14893" s="4"/>
      <c r="AA14893" s="1" t="s">
        <v>16</v>
      </c>
      <c r="AC14893" s="23" t="s">
        <v>37894</v>
      </c>
      <c r="AD14893" s="23" t="s">
        <v>47279</v>
      </c>
      <c r="AE14893" t="s">
        <v>35409</v>
      </c>
    </row>
    <row r="14894" spans="1:31" ht="15" customHeight="1">
      <c r="A14894" s="1">
        <v>14893</v>
      </c>
      <c r="B14894" s="9" t="s">
        <v>6</v>
      </c>
      <c r="C14894" s="1" t="s">
        <v>20863</v>
      </c>
      <c r="D14894" s="12" t="s">
        <v>35659</v>
      </c>
      <c r="E14894" s="12" t="s">
        <v>553</v>
      </c>
      <c r="F14894" s="12" t="s">
        <v>35300</v>
      </c>
      <c r="G14894" s="17">
        <f>91994490016</f>
        <v>91994490016</v>
      </c>
      <c r="H14894" s="9" t="s">
        <v>8</v>
      </c>
      <c r="I14894" s="1" t="s">
        <v>9</v>
      </c>
      <c r="J14894" s="4" t="s">
        <v>47303</v>
      </c>
      <c r="K14894" s="3" t="s">
        <v>17</v>
      </c>
      <c r="L14894" s="4" t="s">
        <v>47303</v>
      </c>
      <c r="M14894" s="4" t="s">
        <v>42</v>
      </c>
      <c r="N14894" s="3" t="str">
        <f>J14894</f>
        <v>[50 lacs - 75 lacs]</v>
      </c>
      <c r="O14894" s="11"/>
      <c r="P14894" s="4"/>
      <c r="Q14894" s="11"/>
      <c r="R14894" s="4"/>
      <c r="S14894" s="11"/>
      <c r="T14894" s="4"/>
      <c r="U14894" s="11"/>
      <c r="V14894" s="4"/>
      <c r="W14894" s="11"/>
      <c r="X14894" s="4"/>
      <c r="Y14894" s="11"/>
      <c r="Z14894" s="4"/>
      <c r="AA14894" s="1" t="s">
        <v>11</v>
      </c>
      <c r="AC14894" s="23" t="s">
        <v>37894</v>
      </c>
      <c r="AD14894" s="23" t="s">
        <v>47279</v>
      </c>
      <c r="AE14894" t="s">
        <v>35410</v>
      </c>
    </row>
    <row r="14895" spans="1:31" ht="15" customHeight="1">
      <c r="A14895" s="1">
        <v>14894</v>
      </c>
      <c r="B14895" s="9" t="s">
        <v>6</v>
      </c>
      <c r="C14895" s="1" t="s">
        <v>20865</v>
      </c>
      <c r="D14895" s="12" t="s">
        <v>35432</v>
      </c>
      <c r="E14895" s="12" t="s">
        <v>724</v>
      </c>
      <c r="F14895" s="12" t="s">
        <v>30600</v>
      </c>
      <c r="G14895" s="17">
        <f>919099046494</f>
        <v>919099046494</v>
      </c>
      <c r="H14895" s="9" t="s">
        <v>8</v>
      </c>
      <c r="I14895" s="1" t="s">
        <v>62</v>
      </c>
      <c r="J14895" s="4" t="s">
        <v>47303</v>
      </c>
      <c r="K14895" s="3" t="s">
        <v>42</v>
      </c>
      <c r="L14895" s="4" t="s">
        <v>47303</v>
      </c>
      <c r="M14895" s="11"/>
      <c r="N14895" s="4"/>
      <c r="O14895" s="11"/>
      <c r="P14895" s="4"/>
      <c r="Q14895" s="11"/>
      <c r="R14895" s="4"/>
      <c r="S14895" s="11"/>
      <c r="T14895" s="4"/>
      <c r="U14895" s="11"/>
      <c r="V14895" s="4"/>
      <c r="W14895" s="11"/>
      <c r="X14895" s="4"/>
      <c r="Y14895" s="11"/>
      <c r="Z14895" s="4"/>
      <c r="AA14895" s="1" t="s">
        <v>16</v>
      </c>
      <c r="AC14895" s="23" t="s">
        <v>37894</v>
      </c>
      <c r="AD14895" s="23" t="s">
        <v>47279</v>
      </c>
      <c r="AE14895" t="s">
        <v>35394</v>
      </c>
    </row>
    <row r="14896" spans="1:31" ht="15" customHeight="1">
      <c r="A14896" s="1">
        <v>14895</v>
      </c>
      <c r="B14896" s="9" t="s">
        <v>6</v>
      </c>
      <c r="C14896" s="1" t="s">
        <v>20873</v>
      </c>
      <c r="D14896" s="12" t="s">
        <v>2627</v>
      </c>
      <c r="E14896" s="12" t="s">
        <v>40</v>
      </c>
      <c r="F14896" s="12" t="s">
        <v>30724</v>
      </c>
      <c r="G14896" s="17">
        <f>9160046441</f>
        <v>9160046441</v>
      </c>
      <c r="H14896" s="9" t="s">
        <v>132</v>
      </c>
      <c r="I14896" s="1" t="s">
        <v>62</v>
      </c>
      <c r="J14896" s="4" t="s">
        <v>47303</v>
      </c>
      <c r="K14896" s="3" t="s">
        <v>17</v>
      </c>
      <c r="L14896" s="4" t="s">
        <v>47303</v>
      </c>
      <c r="M14896" s="4" t="s">
        <v>42</v>
      </c>
      <c r="N14896" s="3" t="str">
        <f t="shared" ref="N14896:N14897" si="628">J14896</f>
        <v>[50 lacs - 75 lacs]</v>
      </c>
      <c r="O14896" s="11"/>
      <c r="P14896" s="4"/>
      <c r="Q14896" s="11"/>
      <c r="R14896" s="4"/>
      <c r="S14896" s="11"/>
      <c r="T14896" s="4"/>
      <c r="U14896" s="11"/>
      <c r="V14896" s="4"/>
      <c r="W14896" s="11"/>
      <c r="X14896" s="4"/>
      <c r="Y14896" s="11"/>
      <c r="Z14896" s="4"/>
      <c r="AA14896" s="1" t="s">
        <v>16</v>
      </c>
      <c r="AC14896" s="23" t="s">
        <v>37894</v>
      </c>
      <c r="AD14896" s="23" t="s">
        <v>47279</v>
      </c>
      <c r="AE14896" t="s">
        <v>35410</v>
      </c>
    </row>
    <row r="14897" spans="1:31" ht="15" customHeight="1">
      <c r="A14897" s="1">
        <v>14896</v>
      </c>
      <c r="B14897" s="9" t="s">
        <v>6</v>
      </c>
      <c r="C14897" s="1" t="s">
        <v>20876</v>
      </c>
      <c r="D14897" s="12" t="s">
        <v>917</v>
      </c>
      <c r="E14897" s="12" t="s">
        <v>37679</v>
      </c>
      <c r="F14897" s="12" t="s">
        <v>30357</v>
      </c>
      <c r="G14897" s="17">
        <f>91949949994</f>
        <v>91949949994</v>
      </c>
      <c r="H14897" s="9" t="s">
        <v>15</v>
      </c>
      <c r="I14897" s="1" t="s">
        <v>62</v>
      </c>
      <c r="J14897" s="4" t="s">
        <v>47303</v>
      </c>
      <c r="K14897" s="3" t="s">
        <v>17</v>
      </c>
      <c r="L14897" s="4" t="s">
        <v>47303</v>
      </c>
      <c r="M14897" s="4" t="s">
        <v>42</v>
      </c>
      <c r="N14897" s="3" t="str">
        <f t="shared" si="628"/>
        <v>[50 lacs - 75 lacs]</v>
      </c>
      <c r="O14897" s="11"/>
      <c r="P14897" s="4"/>
      <c r="Q14897" s="11"/>
      <c r="R14897" s="4"/>
      <c r="S14897" s="11"/>
      <c r="T14897" s="4"/>
      <c r="U14897" s="11"/>
      <c r="V14897" s="4"/>
      <c r="W14897" s="11"/>
      <c r="X14897" s="4"/>
      <c r="Y14897" s="11"/>
      <c r="Z14897" s="4"/>
      <c r="AA14897" s="1" t="s">
        <v>16</v>
      </c>
      <c r="AC14897" s="23" t="s">
        <v>37894</v>
      </c>
      <c r="AD14897" s="23" t="s">
        <v>47279</v>
      </c>
      <c r="AE14897" t="s">
        <v>35394</v>
      </c>
    </row>
    <row r="14898" spans="1:31" ht="15" customHeight="1">
      <c r="A14898" s="1">
        <v>14897</v>
      </c>
      <c r="B14898" s="9" t="s">
        <v>6</v>
      </c>
      <c r="C14898" s="1" t="s">
        <v>20877</v>
      </c>
      <c r="D14898" s="12" t="s">
        <v>318</v>
      </c>
      <c r="E14898" s="12" t="s">
        <v>255</v>
      </c>
      <c r="F14898" s="12" t="s">
        <v>30796</v>
      </c>
      <c r="G14898" s="17">
        <v>60004460</v>
      </c>
      <c r="H14898" s="9" t="s">
        <v>20</v>
      </c>
      <c r="I14898" s="1" t="s">
        <v>62</v>
      </c>
      <c r="J14898" s="4" t="s">
        <v>47303</v>
      </c>
      <c r="K14898" s="3" t="s">
        <v>42</v>
      </c>
      <c r="L14898" s="4" t="s">
        <v>47303</v>
      </c>
      <c r="M14898" s="11"/>
      <c r="N14898" s="4"/>
      <c r="O14898" s="11"/>
      <c r="P14898" s="4"/>
      <c r="Q14898" s="11"/>
      <c r="R14898" s="4"/>
      <c r="S14898" s="11"/>
      <c r="T14898" s="4"/>
      <c r="U14898" s="11"/>
      <c r="V14898" s="4"/>
      <c r="W14898" s="11"/>
      <c r="X14898" s="4"/>
      <c r="Y14898" s="11"/>
      <c r="Z14898" s="4"/>
      <c r="AA14898" s="1" t="s">
        <v>16</v>
      </c>
      <c r="AC14898" s="23" t="s">
        <v>37894</v>
      </c>
      <c r="AD14898" s="23" t="s">
        <v>47279</v>
      </c>
      <c r="AE14898" t="s">
        <v>35399</v>
      </c>
    </row>
    <row r="14899" spans="1:31" ht="15" customHeight="1">
      <c r="A14899" s="1">
        <v>14898</v>
      </c>
      <c r="B14899" s="9" t="s">
        <v>6</v>
      </c>
      <c r="C14899" s="1" t="s">
        <v>20880</v>
      </c>
      <c r="D14899" s="12" t="s">
        <v>1010</v>
      </c>
      <c r="E14899" s="12" t="s">
        <v>1725</v>
      </c>
      <c r="F14899" s="12" t="s">
        <v>35265</v>
      </c>
      <c r="G14899" s="17">
        <f>9194994661</f>
        <v>9194994661</v>
      </c>
      <c r="H14899" s="9" t="s">
        <v>20</v>
      </c>
      <c r="I14899" s="1" t="s">
        <v>62</v>
      </c>
      <c r="J14899" s="4" t="s">
        <v>47303</v>
      </c>
      <c r="K14899" s="3" t="s">
        <v>42</v>
      </c>
      <c r="L14899" s="4" t="s">
        <v>47303</v>
      </c>
      <c r="M14899" s="11"/>
      <c r="N14899" s="4"/>
      <c r="O14899" s="11"/>
      <c r="P14899" s="4"/>
      <c r="Q14899" s="11"/>
      <c r="R14899" s="4"/>
      <c r="S14899" s="11"/>
      <c r="T14899" s="4"/>
      <c r="U14899" s="11"/>
      <c r="V14899" s="4"/>
      <c r="W14899" s="11"/>
      <c r="X14899" s="4"/>
      <c r="Y14899" s="11"/>
      <c r="Z14899" s="4"/>
      <c r="AA14899" s="1" t="s">
        <v>16</v>
      </c>
      <c r="AC14899" s="23" t="s">
        <v>37894</v>
      </c>
      <c r="AD14899" s="23" t="s">
        <v>47279</v>
      </c>
      <c r="AE14899" t="s">
        <v>35394</v>
      </c>
    </row>
    <row r="14900" spans="1:31" ht="15" customHeight="1">
      <c r="A14900" s="1">
        <v>14899</v>
      </c>
      <c r="B14900" s="9" t="s">
        <v>6</v>
      </c>
      <c r="C14900" s="1" t="s">
        <v>20882</v>
      </c>
      <c r="D14900" s="12" t="s">
        <v>1625</v>
      </c>
      <c r="E14900" s="12" t="s">
        <v>141</v>
      </c>
      <c r="F14900" s="12" t="s">
        <v>30274</v>
      </c>
      <c r="G14900" s="17">
        <f>91999446406</f>
        <v>91999446406</v>
      </c>
      <c r="H14900" s="9" t="s">
        <v>132</v>
      </c>
      <c r="I14900" s="1" t="s">
        <v>41</v>
      </c>
      <c r="J14900" s="4" t="s">
        <v>47303</v>
      </c>
      <c r="K14900" s="3" t="s">
        <v>42</v>
      </c>
      <c r="L14900" s="4" t="s">
        <v>47303</v>
      </c>
      <c r="M14900" s="11"/>
      <c r="N14900" s="4"/>
      <c r="O14900" s="11"/>
      <c r="P14900" s="4"/>
      <c r="Q14900" s="11"/>
      <c r="R14900" s="4"/>
      <c r="S14900" s="11"/>
      <c r="T14900" s="4"/>
      <c r="U14900" s="11"/>
      <c r="V14900" s="4"/>
      <c r="W14900" s="11"/>
      <c r="X14900" s="4"/>
      <c r="Y14900" s="11"/>
      <c r="Z14900" s="4"/>
      <c r="AA14900" s="1" t="s">
        <v>16</v>
      </c>
      <c r="AC14900" s="23" t="s">
        <v>37894</v>
      </c>
      <c r="AD14900" s="23" t="s">
        <v>47279</v>
      </c>
      <c r="AE14900" t="s">
        <v>35409</v>
      </c>
    </row>
    <row r="14901" spans="1:31" ht="15" customHeight="1">
      <c r="A14901" s="1">
        <v>14900</v>
      </c>
      <c r="B14901" s="9" t="s">
        <v>6</v>
      </c>
      <c r="C14901" s="1" t="s">
        <v>20883</v>
      </c>
      <c r="D14901" s="12" t="s">
        <v>2169</v>
      </c>
      <c r="E14901" s="12" t="s">
        <v>90</v>
      </c>
      <c r="F14901" s="12" t="s">
        <v>30684</v>
      </c>
      <c r="G14901" s="17">
        <f>914140064040</f>
        <v>914140064040</v>
      </c>
      <c r="H14901" s="9" t="s">
        <v>37</v>
      </c>
      <c r="I14901" s="1" t="s">
        <v>62</v>
      </c>
      <c r="J14901" s="4" t="s">
        <v>47303</v>
      </c>
      <c r="K14901" s="3" t="s">
        <v>42</v>
      </c>
      <c r="L14901" s="4" t="s">
        <v>47303</v>
      </c>
      <c r="M14901" s="11"/>
      <c r="N14901" s="4"/>
      <c r="O14901" s="11"/>
      <c r="P14901" s="4"/>
      <c r="Q14901" s="11"/>
      <c r="R14901" s="4"/>
      <c r="S14901" s="11"/>
      <c r="T14901" s="4"/>
      <c r="U14901" s="11"/>
      <c r="V14901" s="4"/>
      <c r="W14901" s="11"/>
      <c r="X14901" s="4"/>
      <c r="Y14901" s="11"/>
      <c r="Z14901" s="4"/>
      <c r="AA14901" s="1" t="s">
        <v>16</v>
      </c>
      <c r="AC14901" s="23" t="s">
        <v>37894</v>
      </c>
      <c r="AD14901" s="23" t="s">
        <v>47279</v>
      </c>
      <c r="AE14901" t="s">
        <v>35410</v>
      </c>
    </row>
    <row r="14902" spans="1:31" ht="15" customHeight="1">
      <c r="A14902" s="1">
        <v>14901</v>
      </c>
      <c r="B14902" s="1" t="s">
        <v>54</v>
      </c>
      <c r="C14902" s="1" t="s">
        <v>19198</v>
      </c>
      <c r="D14902" s="9" t="s">
        <v>18728</v>
      </c>
      <c r="E14902" s="12" t="s">
        <v>5868</v>
      </c>
      <c r="F14902" s="9" t="s">
        <v>33205</v>
      </c>
      <c r="G14902" s="17" t="s">
        <v>35390</v>
      </c>
      <c r="H14902" s="2" t="s">
        <v>37779</v>
      </c>
      <c r="I14902" s="1" t="s">
        <v>41</v>
      </c>
      <c r="J14902" s="4" t="s">
        <v>47303</v>
      </c>
      <c r="K14902" s="11" t="s">
        <v>18748</v>
      </c>
      <c r="L14902" s="4" t="s">
        <v>47303</v>
      </c>
      <c r="M14902" s="11"/>
      <c r="N14902" s="4"/>
      <c r="O14902" s="11"/>
      <c r="P14902" s="4"/>
      <c r="Q14902" s="11"/>
      <c r="R14902" s="4"/>
      <c r="S14902" s="11"/>
      <c r="T14902" s="4"/>
      <c r="U14902" s="11"/>
      <c r="V14902" s="4"/>
      <c r="W14902" s="11"/>
      <c r="X14902" s="4"/>
      <c r="Y14902" s="11"/>
      <c r="Z14902" s="4"/>
      <c r="AA14902" s="1" t="s">
        <v>16</v>
      </c>
      <c r="AC14902" s="23" t="s">
        <v>37890</v>
      </c>
      <c r="AD14902" s="23" t="s">
        <v>40440</v>
      </c>
      <c r="AE14902" t="s">
        <v>35394</v>
      </c>
    </row>
    <row r="14903" spans="1:31" ht="15" customHeight="1">
      <c r="A14903" s="1">
        <v>14902</v>
      </c>
      <c r="B14903" s="1" t="s">
        <v>54</v>
      </c>
      <c r="C14903" s="1" t="s">
        <v>19201</v>
      </c>
      <c r="D14903" s="9" t="s">
        <v>873</v>
      </c>
      <c r="E14903" s="12" t="s">
        <v>40</v>
      </c>
      <c r="F14903" s="9" t="s">
        <v>30257</v>
      </c>
      <c r="G14903" s="17">
        <v>91094499</v>
      </c>
      <c r="H14903" s="2" t="s">
        <v>37779</v>
      </c>
      <c r="I14903" s="1" t="s">
        <v>62</v>
      </c>
      <c r="J14903" s="4" t="s">
        <v>47303</v>
      </c>
      <c r="K14903" s="3" t="s">
        <v>42</v>
      </c>
      <c r="L14903" s="4" t="s">
        <v>47303</v>
      </c>
      <c r="M14903" s="11"/>
      <c r="N14903" s="4"/>
      <c r="O14903" s="11"/>
      <c r="P14903" s="4"/>
      <c r="Q14903" s="11"/>
      <c r="R14903" s="4"/>
      <c r="S14903" s="11"/>
      <c r="T14903" s="4"/>
      <c r="U14903" s="11"/>
      <c r="V14903" s="4"/>
      <c r="W14903" s="11"/>
      <c r="X14903" s="4"/>
      <c r="Y14903" s="11"/>
      <c r="Z14903" s="4"/>
      <c r="AA14903" s="1" t="s">
        <v>16</v>
      </c>
      <c r="AC14903" s="23" t="s">
        <v>37890</v>
      </c>
      <c r="AD14903" s="23" t="s">
        <v>40440</v>
      </c>
      <c r="AE14903" t="s">
        <v>35409</v>
      </c>
    </row>
    <row r="14904" spans="1:31" ht="15" customHeight="1">
      <c r="A14904" s="1">
        <v>14903</v>
      </c>
      <c r="B14904" s="1" t="s">
        <v>54</v>
      </c>
      <c r="C14904" s="1" t="s">
        <v>19208</v>
      </c>
      <c r="D14904" s="9" t="s">
        <v>400</v>
      </c>
      <c r="E14904" s="12" t="s">
        <v>1725</v>
      </c>
      <c r="F14904" s="9" t="s">
        <v>30263</v>
      </c>
      <c r="G14904" s="17">
        <v>91999496996</v>
      </c>
      <c r="H14904" s="2" t="s">
        <v>37779</v>
      </c>
      <c r="I14904" s="1" t="s">
        <v>62</v>
      </c>
      <c r="J14904" s="4" t="s">
        <v>47303</v>
      </c>
      <c r="K14904" s="3" t="s">
        <v>42</v>
      </c>
      <c r="L14904" s="4" t="s">
        <v>47303</v>
      </c>
      <c r="M14904" s="11"/>
      <c r="N14904" s="4"/>
      <c r="O14904" s="11"/>
      <c r="P14904" s="4"/>
      <c r="Q14904" s="11"/>
      <c r="R14904" s="4"/>
      <c r="S14904" s="11"/>
      <c r="T14904" s="4"/>
      <c r="U14904" s="11"/>
      <c r="V14904" s="4"/>
      <c r="W14904" s="11"/>
      <c r="X14904" s="4"/>
      <c r="Y14904" s="11"/>
      <c r="Z14904" s="4"/>
      <c r="AA14904" s="1" t="s">
        <v>16</v>
      </c>
      <c r="AC14904" s="23" t="s">
        <v>37890</v>
      </c>
      <c r="AD14904" s="23" t="s">
        <v>40440</v>
      </c>
      <c r="AE14904" t="s">
        <v>35409</v>
      </c>
    </row>
    <row r="14905" spans="1:31" ht="15" customHeight="1">
      <c r="A14905" s="1">
        <v>14904</v>
      </c>
      <c r="B14905" s="1" t="s">
        <v>54</v>
      </c>
      <c r="C14905" s="1" t="s">
        <v>19209</v>
      </c>
      <c r="D14905" s="9" t="s">
        <v>1603</v>
      </c>
      <c r="E14905" s="12" t="s">
        <v>2141</v>
      </c>
      <c r="F14905" s="9" t="s">
        <v>30264</v>
      </c>
      <c r="G14905" s="17">
        <v>91999464006</v>
      </c>
      <c r="H14905" s="2" t="s">
        <v>37779</v>
      </c>
      <c r="I14905" s="1" t="s">
        <v>41</v>
      </c>
      <c r="J14905" s="4" t="s">
        <v>47303</v>
      </c>
      <c r="K14905" s="3" t="s">
        <v>42</v>
      </c>
      <c r="L14905" s="4" t="s">
        <v>47303</v>
      </c>
      <c r="M14905" s="11"/>
      <c r="N14905" s="4"/>
      <c r="O14905" s="11"/>
      <c r="P14905" s="4"/>
      <c r="Q14905" s="11"/>
      <c r="R14905" s="4"/>
      <c r="S14905" s="11"/>
      <c r="T14905" s="4"/>
      <c r="U14905" s="11"/>
      <c r="V14905" s="4"/>
      <c r="W14905" s="11"/>
      <c r="X14905" s="4"/>
      <c r="Y14905" s="11"/>
      <c r="Z14905" s="4"/>
      <c r="AA14905" s="1" t="s">
        <v>16</v>
      </c>
      <c r="AC14905" s="23" t="s">
        <v>37890</v>
      </c>
      <c r="AD14905" s="23" t="s">
        <v>40440</v>
      </c>
      <c r="AE14905" t="s">
        <v>35399</v>
      </c>
    </row>
    <row r="14906" spans="1:31" ht="15" customHeight="1">
      <c r="A14906" s="1">
        <v>14905</v>
      </c>
      <c r="B14906" s="1" t="s">
        <v>54</v>
      </c>
      <c r="C14906" s="1" t="s">
        <v>19210</v>
      </c>
      <c r="D14906" s="9" t="s">
        <v>6932</v>
      </c>
      <c r="E14906" s="12" t="s">
        <v>4344</v>
      </c>
      <c r="F14906" s="9" t="s">
        <v>26217</v>
      </c>
      <c r="G14906" s="17">
        <v>919994600999</v>
      </c>
      <c r="H14906" s="2" t="s">
        <v>37779</v>
      </c>
      <c r="I14906" s="1" t="s">
        <v>41</v>
      </c>
      <c r="J14906" s="4" t="s">
        <v>47303</v>
      </c>
      <c r="K14906" s="3" t="s">
        <v>42</v>
      </c>
      <c r="L14906" s="4" t="s">
        <v>47303</v>
      </c>
      <c r="M14906" s="11"/>
      <c r="N14906" s="4"/>
      <c r="O14906" s="11"/>
      <c r="P14906" s="4"/>
      <c r="Q14906" s="11"/>
      <c r="R14906" s="4"/>
      <c r="S14906" s="11"/>
      <c r="T14906" s="4"/>
      <c r="U14906" s="11"/>
      <c r="V14906" s="4"/>
      <c r="W14906" s="11"/>
      <c r="X14906" s="4"/>
      <c r="Y14906" s="11"/>
      <c r="Z14906" s="4"/>
      <c r="AA14906" s="1" t="s">
        <v>16</v>
      </c>
      <c r="AC14906" s="23" t="s">
        <v>37890</v>
      </c>
      <c r="AD14906" s="23" t="s">
        <v>40440</v>
      </c>
      <c r="AE14906" t="s">
        <v>35394</v>
      </c>
    </row>
    <row r="14907" spans="1:31" ht="15" customHeight="1">
      <c r="A14907" s="1">
        <v>14906</v>
      </c>
      <c r="B14907" s="1" t="s">
        <v>54</v>
      </c>
      <c r="C14907" s="1" t="s">
        <v>19221</v>
      </c>
      <c r="D14907" s="9" t="s">
        <v>1305</v>
      </c>
      <c r="E14907" s="12" t="s">
        <v>506</v>
      </c>
      <c r="F14907" s="9" t="s">
        <v>30272</v>
      </c>
      <c r="G14907" s="17">
        <v>919999666</v>
      </c>
      <c r="H14907" s="2" t="s">
        <v>37779</v>
      </c>
      <c r="I14907" s="1" t="s">
        <v>41</v>
      </c>
      <c r="J14907" s="4" t="s">
        <v>47303</v>
      </c>
      <c r="K14907" s="3" t="s">
        <v>171</v>
      </c>
      <c r="L14907" s="4" t="s">
        <v>47303</v>
      </c>
      <c r="M14907" s="11"/>
      <c r="N14907" s="4"/>
      <c r="O14907" s="11"/>
      <c r="P14907" s="4"/>
      <c r="Q14907" s="11"/>
      <c r="R14907" s="4"/>
      <c r="S14907" s="11"/>
      <c r="T14907" s="4"/>
      <c r="U14907" s="11"/>
      <c r="V14907" s="4"/>
      <c r="W14907" s="11"/>
      <c r="X14907" s="4"/>
      <c r="Y14907" s="11"/>
      <c r="Z14907" s="4"/>
      <c r="AA14907" s="1" t="s">
        <v>16</v>
      </c>
      <c r="AC14907" s="23" t="s">
        <v>37890</v>
      </c>
      <c r="AD14907" s="23" t="s">
        <v>40440</v>
      </c>
      <c r="AE14907" t="s">
        <v>35410</v>
      </c>
    </row>
    <row r="14908" spans="1:31" ht="15" customHeight="1">
      <c r="A14908" s="1">
        <v>14907</v>
      </c>
      <c r="B14908" s="1" t="s">
        <v>54</v>
      </c>
      <c r="C14908" s="1" t="s">
        <v>19225</v>
      </c>
      <c r="D14908" s="9" t="s">
        <v>1625</v>
      </c>
      <c r="E14908" s="12" t="s">
        <v>141</v>
      </c>
      <c r="F14908" s="9" t="s">
        <v>30274</v>
      </c>
      <c r="G14908" s="17">
        <v>91999446406</v>
      </c>
      <c r="H14908" s="2" t="s">
        <v>37779</v>
      </c>
      <c r="I14908" s="1" t="s">
        <v>9</v>
      </c>
      <c r="J14908" s="4" t="s">
        <v>47303</v>
      </c>
      <c r="K14908" s="3" t="s">
        <v>42</v>
      </c>
      <c r="L14908" s="4" t="s">
        <v>47303</v>
      </c>
      <c r="M14908" s="11"/>
      <c r="N14908" s="4"/>
      <c r="O14908" s="11"/>
      <c r="P14908" s="4"/>
      <c r="Q14908" s="11"/>
      <c r="R14908" s="4"/>
      <c r="S14908" s="11"/>
      <c r="T14908" s="4"/>
      <c r="U14908" s="11"/>
      <c r="V14908" s="4"/>
      <c r="W14908" s="11"/>
      <c r="X14908" s="4"/>
      <c r="Y14908" s="11"/>
      <c r="Z14908" s="4"/>
      <c r="AA14908" s="1" t="s">
        <v>11</v>
      </c>
      <c r="AC14908" s="23" t="s">
        <v>37890</v>
      </c>
      <c r="AD14908" s="23" t="s">
        <v>40440</v>
      </c>
      <c r="AE14908" t="s">
        <v>35410</v>
      </c>
    </row>
    <row r="14909" spans="1:31" ht="15" customHeight="1">
      <c r="A14909" s="1">
        <v>14908</v>
      </c>
      <c r="B14909" s="1" t="s">
        <v>54</v>
      </c>
      <c r="C14909" s="1" t="s">
        <v>19226</v>
      </c>
      <c r="D14909" s="9" t="s">
        <v>16395</v>
      </c>
      <c r="E14909" s="12" t="s">
        <v>724</v>
      </c>
      <c r="F14909" s="9" t="s">
        <v>35241</v>
      </c>
      <c r="G14909" s="17">
        <v>919994694</v>
      </c>
      <c r="H14909" s="2" t="s">
        <v>37779</v>
      </c>
      <c r="I14909" s="1" t="s">
        <v>62</v>
      </c>
      <c r="J14909" s="4" t="s">
        <v>47303</v>
      </c>
      <c r="K14909" s="3" t="s">
        <v>42</v>
      </c>
      <c r="L14909" s="4" t="s">
        <v>47303</v>
      </c>
      <c r="M14909" s="11"/>
      <c r="N14909" s="4"/>
      <c r="O14909" s="11"/>
      <c r="P14909" s="4"/>
      <c r="Q14909" s="11"/>
      <c r="R14909" s="4"/>
      <c r="S14909" s="11"/>
      <c r="T14909" s="4"/>
      <c r="U14909" s="11"/>
      <c r="V14909" s="4"/>
      <c r="W14909" s="11"/>
      <c r="X14909" s="4"/>
      <c r="Y14909" s="11"/>
      <c r="Z14909" s="4"/>
      <c r="AA14909" s="1" t="s">
        <v>16</v>
      </c>
      <c r="AC14909" s="23" t="s">
        <v>37890</v>
      </c>
      <c r="AD14909" s="23" t="s">
        <v>40440</v>
      </c>
      <c r="AE14909" t="s">
        <v>35394</v>
      </c>
    </row>
    <row r="14910" spans="1:31" ht="15" customHeight="1">
      <c r="A14910" s="1">
        <v>14909</v>
      </c>
      <c r="B14910" s="1" t="s">
        <v>54</v>
      </c>
      <c r="C14910" s="1" t="s">
        <v>19234</v>
      </c>
      <c r="D14910" s="9" t="s">
        <v>3129</v>
      </c>
      <c r="E14910" s="12" t="s">
        <v>131</v>
      </c>
      <c r="F14910" s="9" t="s">
        <v>30276</v>
      </c>
      <c r="G14910" s="17">
        <v>91994994469</v>
      </c>
      <c r="H14910" s="2" t="s">
        <v>37779</v>
      </c>
      <c r="I14910" s="1" t="s">
        <v>62</v>
      </c>
      <c r="J14910" s="4" t="s">
        <v>47303</v>
      </c>
      <c r="K14910" s="3" t="s">
        <v>42</v>
      </c>
      <c r="L14910" s="4" t="s">
        <v>47303</v>
      </c>
      <c r="M14910" s="11"/>
      <c r="N14910" s="4"/>
      <c r="O14910" s="11"/>
      <c r="P14910" s="4"/>
      <c r="Q14910" s="11"/>
      <c r="R14910" s="4"/>
      <c r="S14910" s="11"/>
      <c r="T14910" s="4"/>
      <c r="U14910" s="11"/>
      <c r="V14910" s="4"/>
      <c r="W14910" s="11"/>
      <c r="X14910" s="4"/>
      <c r="Y14910" s="11"/>
      <c r="Z14910" s="4"/>
      <c r="AA14910" s="1" t="s">
        <v>16</v>
      </c>
      <c r="AC14910" s="23" t="s">
        <v>37890</v>
      </c>
      <c r="AD14910" s="23" t="s">
        <v>40440</v>
      </c>
      <c r="AE14910" t="s">
        <v>35399</v>
      </c>
    </row>
    <row r="14911" spans="1:31" ht="15" customHeight="1">
      <c r="A14911" s="1">
        <v>14910</v>
      </c>
      <c r="B14911" s="1" t="s">
        <v>54</v>
      </c>
      <c r="C14911" s="1" t="s">
        <v>19235</v>
      </c>
      <c r="D14911" s="9" t="s">
        <v>359</v>
      </c>
      <c r="E14911" s="12" t="s">
        <v>139</v>
      </c>
      <c r="F14911" s="9" t="s">
        <v>22155</v>
      </c>
      <c r="G14911" s="17">
        <v>91994996144</v>
      </c>
      <c r="H14911" s="2" t="s">
        <v>37779</v>
      </c>
      <c r="I14911" s="1" t="s">
        <v>9</v>
      </c>
      <c r="J14911" s="4" t="s">
        <v>47303</v>
      </c>
      <c r="K14911" s="11" t="s">
        <v>18748</v>
      </c>
      <c r="L14911" s="4" t="s">
        <v>47303</v>
      </c>
      <c r="M14911" s="11"/>
      <c r="N14911" s="4"/>
      <c r="O14911" s="11"/>
      <c r="P14911" s="4"/>
      <c r="Q14911" s="11"/>
      <c r="R14911" s="4"/>
      <c r="S14911" s="11"/>
      <c r="T14911" s="4"/>
      <c r="U14911" s="11"/>
      <c r="V14911" s="4"/>
      <c r="W14911" s="11"/>
      <c r="X14911" s="4"/>
      <c r="Y14911" s="11"/>
      <c r="Z14911" s="4"/>
      <c r="AA14911" s="1" t="s">
        <v>16</v>
      </c>
      <c r="AC14911" s="23" t="s">
        <v>37890</v>
      </c>
      <c r="AD14911" s="23" t="s">
        <v>40440</v>
      </c>
      <c r="AE14911" t="s">
        <v>35410</v>
      </c>
    </row>
    <row r="14912" spans="1:31" ht="15" customHeight="1">
      <c r="A14912" s="1">
        <v>14911</v>
      </c>
      <c r="B14912" s="1" t="s">
        <v>54</v>
      </c>
      <c r="C14912" s="1" t="s">
        <v>19238</v>
      </c>
      <c r="D14912" s="9" t="s">
        <v>7178</v>
      </c>
      <c r="E14912" s="12" t="s">
        <v>139</v>
      </c>
      <c r="F14912" s="9" t="s">
        <v>35244</v>
      </c>
      <c r="G14912" s="17">
        <v>91994464446</v>
      </c>
      <c r="H14912" s="2" t="s">
        <v>37779</v>
      </c>
      <c r="I14912" s="1" t="s">
        <v>62</v>
      </c>
      <c r="J14912" s="4" t="s">
        <v>47303</v>
      </c>
      <c r="K14912" s="3" t="s">
        <v>178</v>
      </c>
      <c r="L14912" s="4" t="s">
        <v>47303</v>
      </c>
      <c r="M14912" s="11"/>
      <c r="N14912" s="4"/>
      <c r="O14912" s="11"/>
      <c r="P14912" s="4"/>
      <c r="Q14912" s="11"/>
      <c r="R14912" s="4"/>
      <c r="S14912" s="11"/>
      <c r="T14912" s="4"/>
      <c r="U14912" s="11"/>
      <c r="V14912" s="4"/>
      <c r="W14912" s="11"/>
      <c r="X14912" s="4"/>
      <c r="Y14912" s="11"/>
      <c r="Z14912" s="4"/>
      <c r="AA14912" s="1" t="s">
        <v>16</v>
      </c>
      <c r="AC14912" s="23" t="s">
        <v>37890</v>
      </c>
      <c r="AD14912" s="23" t="s">
        <v>40440</v>
      </c>
      <c r="AE14912" t="s">
        <v>35410</v>
      </c>
    </row>
    <row r="14913" spans="1:31" ht="15" customHeight="1">
      <c r="A14913" s="1">
        <v>14912</v>
      </c>
      <c r="B14913" s="1" t="s">
        <v>54</v>
      </c>
      <c r="C14913" s="1" t="s">
        <v>19243</v>
      </c>
      <c r="D14913" s="9" t="s">
        <v>37731</v>
      </c>
      <c r="E14913" s="12" t="s">
        <v>35839</v>
      </c>
      <c r="F14913" s="9" t="s">
        <v>30280</v>
      </c>
      <c r="G14913" s="17">
        <v>91994664</v>
      </c>
      <c r="H14913" s="2" t="s">
        <v>37779</v>
      </c>
      <c r="I14913" s="1" t="s">
        <v>41</v>
      </c>
      <c r="J14913" s="4" t="s">
        <v>47303</v>
      </c>
      <c r="K14913" s="11" t="s">
        <v>14136</v>
      </c>
      <c r="L14913" s="4" t="s">
        <v>47303</v>
      </c>
      <c r="M14913" s="11"/>
      <c r="N14913" s="4"/>
      <c r="O14913" s="11"/>
      <c r="P14913" s="4"/>
      <c r="Q14913" s="11"/>
      <c r="R14913" s="4"/>
      <c r="S14913" s="11"/>
      <c r="T14913" s="4"/>
      <c r="U14913" s="11"/>
      <c r="V14913" s="4"/>
      <c r="W14913" s="11"/>
      <c r="X14913" s="4"/>
      <c r="Y14913" s="11"/>
      <c r="Z14913" s="4"/>
      <c r="AA14913" s="1" t="s">
        <v>11</v>
      </c>
      <c r="AC14913" s="23" t="s">
        <v>37890</v>
      </c>
      <c r="AD14913" s="23" t="s">
        <v>40440</v>
      </c>
      <c r="AE14913" t="s">
        <v>35409</v>
      </c>
    </row>
    <row r="14914" spans="1:31" ht="15" customHeight="1">
      <c r="A14914" s="1">
        <v>14913</v>
      </c>
      <c r="B14914" s="1" t="s">
        <v>54</v>
      </c>
      <c r="C14914" s="1" t="s">
        <v>19247</v>
      </c>
      <c r="D14914" s="9" t="s">
        <v>2299</v>
      </c>
      <c r="E14914" s="12" t="s">
        <v>7508</v>
      </c>
      <c r="F14914" s="9" t="s">
        <v>33212</v>
      </c>
      <c r="G14914" s="17">
        <v>91994441446</v>
      </c>
      <c r="H14914" s="2" t="s">
        <v>37779</v>
      </c>
      <c r="I14914" s="1" t="s">
        <v>9</v>
      </c>
      <c r="J14914" s="4" t="s">
        <v>47303</v>
      </c>
      <c r="K14914" s="3" t="s">
        <v>42</v>
      </c>
      <c r="L14914" s="4" t="s">
        <v>47303</v>
      </c>
      <c r="M14914" s="11"/>
      <c r="N14914" s="4"/>
      <c r="O14914" s="11"/>
      <c r="P14914" s="4"/>
      <c r="Q14914" s="11"/>
      <c r="R14914" s="4"/>
      <c r="S14914" s="11"/>
      <c r="T14914" s="4"/>
      <c r="U14914" s="11"/>
      <c r="V14914" s="4"/>
      <c r="W14914" s="11"/>
      <c r="X14914" s="4"/>
      <c r="Y14914" s="11"/>
      <c r="Z14914" s="4"/>
      <c r="AA14914" s="1" t="s">
        <v>16</v>
      </c>
      <c r="AC14914" s="23" t="s">
        <v>37890</v>
      </c>
      <c r="AD14914" s="23" t="s">
        <v>40440</v>
      </c>
      <c r="AE14914" t="s">
        <v>35409</v>
      </c>
    </row>
    <row r="14915" spans="1:31" ht="15" customHeight="1">
      <c r="A14915" s="1">
        <v>14914</v>
      </c>
      <c r="B14915" s="1" t="s">
        <v>54</v>
      </c>
      <c r="C14915" s="1" t="s">
        <v>19255</v>
      </c>
      <c r="D14915" s="9" t="s">
        <v>37516</v>
      </c>
      <c r="E14915" s="12" t="s">
        <v>37422</v>
      </c>
      <c r="F14915" s="9" t="s">
        <v>18528</v>
      </c>
      <c r="G14915" s="17">
        <v>919941699</v>
      </c>
      <c r="H14915" s="2" t="s">
        <v>37779</v>
      </c>
      <c r="I14915" s="1" t="s">
        <v>62</v>
      </c>
      <c r="J14915" s="4" t="s">
        <v>47303</v>
      </c>
      <c r="K14915" s="3" t="s">
        <v>42</v>
      </c>
      <c r="L14915" s="4" t="s">
        <v>47303</v>
      </c>
      <c r="M14915" s="11"/>
      <c r="N14915" s="4"/>
      <c r="O14915" s="11"/>
      <c r="P14915" s="4"/>
      <c r="Q14915" s="11"/>
      <c r="R14915" s="4"/>
      <c r="S14915" s="11"/>
      <c r="T14915" s="4"/>
      <c r="U14915" s="11"/>
      <c r="V14915" s="4"/>
      <c r="W14915" s="11"/>
      <c r="X14915" s="4"/>
      <c r="Y14915" s="11"/>
      <c r="Z14915" s="4"/>
      <c r="AA14915" s="1" t="s">
        <v>16</v>
      </c>
      <c r="AC14915" s="23" t="s">
        <v>37890</v>
      </c>
      <c r="AD14915" s="23" t="s">
        <v>40440</v>
      </c>
      <c r="AE14915" t="s">
        <v>35410</v>
      </c>
    </row>
    <row r="14916" spans="1:31" ht="15" customHeight="1">
      <c r="A14916" s="1">
        <v>14915</v>
      </c>
      <c r="B14916" s="1" t="s">
        <v>54</v>
      </c>
      <c r="C14916" s="1" t="s">
        <v>19263</v>
      </c>
      <c r="D14916" s="9" t="s">
        <v>1132</v>
      </c>
      <c r="E14916" s="12" t="s">
        <v>102</v>
      </c>
      <c r="F14916" s="9" t="s">
        <v>30292</v>
      </c>
      <c r="G14916" s="17">
        <v>91994644644</v>
      </c>
      <c r="H14916" s="2" t="s">
        <v>37779</v>
      </c>
      <c r="I14916" s="1" t="s">
        <v>62</v>
      </c>
      <c r="J14916" s="4" t="s">
        <v>47303</v>
      </c>
      <c r="K14916" s="3" t="s">
        <v>42</v>
      </c>
      <c r="L14916" s="4" t="s">
        <v>47303</v>
      </c>
      <c r="M14916" s="11"/>
      <c r="N14916" s="4"/>
      <c r="O14916" s="11"/>
      <c r="P14916" s="4"/>
      <c r="Q14916" s="11"/>
      <c r="R14916" s="4"/>
      <c r="S14916" s="11"/>
      <c r="T14916" s="4"/>
      <c r="U14916" s="11"/>
      <c r="V14916" s="4"/>
      <c r="W14916" s="11"/>
      <c r="X14916" s="4"/>
      <c r="Y14916" s="11"/>
      <c r="Z14916" s="4"/>
      <c r="AA14916" s="1" t="s">
        <v>16</v>
      </c>
      <c r="AC14916" s="23" t="s">
        <v>37890</v>
      </c>
      <c r="AD14916" s="23" t="s">
        <v>40440</v>
      </c>
      <c r="AE14916" t="s">
        <v>35410</v>
      </c>
    </row>
    <row r="14917" spans="1:31" ht="15" customHeight="1">
      <c r="A14917" s="1">
        <v>14916</v>
      </c>
      <c r="B14917" s="1" t="s">
        <v>54</v>
      </c>
      <c r="C14917" s="1" t="s">
        <v>19271</v>
      </c>
      <c r="D14917" s="9" t="s">
        <v>1457</v>
      </c>
      <c r="E14917" s="12" t="s">
        <v>553</v>
      </c>
      <c r="F14917" s="9" t="s">
        <v>30298</v>
      </c>
      <c r="G14917" s="17">
        <v>919946406449</v>
      </c>
      <c r="H14917" s="2" t="s">
        <v>37779</v>
      </c>
      <c r="I14917" s="1" t="s">
        <v>62</v>
      </c>
      <c r="J14917" s="4" t="s">
        <v>47303</v>
      </c>
      <c r="K14917" s="11" t="s">
        <v>18748</v>
      </c>
      <c r="L14917" s="4" t="s">
        <v>47303</v>
      </c>
      <c r="M14917" s="11"/>
      <c r="N14917" s="4"/>
      <c r="O14917" s="11"/>
      <c r="P14917" s="4"/>
      <c r="Q14917" s="11"/>
      <c r="R14917" s="4"/>
      <c r="S14917" s="11"/>
      <c r="T14917" s="4"/>
      <c r="U14917" s="11"/>
      <c r="V14917" s="4"/>
      <c r="W14917" s="11"/>
      <c r="X14917" s="4"/>
      <c r="Y14917" s="11"/>
      <c r="Z14917" s="4"/>
      <c r="AA14917" s="1" t="s">
        <v>16</v>
      </c>
      <c r="AC14917" s="23" t="s">
        <v>37890</v>
      </c>
      <c r="AD14917" s="23" t="s">
        <v>40440</v>
      </c>
      <c r="AE14917" t="s">
        <v>35394</v>
      </c>
    </row>
    <row r="14918" spans="1:31" ht="15" customHeight="1">
      <c r="A14918" s="1">
        <v>14917</v>
      </c>
      <c r="B14918" s="1" t="s">
        <v>54</v>
      </c>
      <c r="C14918" s="1" t="s">
        <v>19277</v>
      </c>
      <c r="D14918" s="9" t="s">
        <v>961</v>
      </c>
      <c r="E14918" s="12" t="s">
        <v>746</v>
      </c>
      <c r="F14918" s="9" t="s">
        <v>35250</v>
      </c>
      <c r="G14918" s="17">
        <v>919946111640</v>
      </c>
      <c r="H14918" s="2" t="s">
        <v>37779</v>
      </c>
      <c r="I14918" s="1" t="s">
        <v>62</v>
      </c>
      <c r="J14918" s="4" t="s">
        <v>47303</v>
      </c>
      <c r="K14918" s="3" t="s">
        <v>42</v>
      </c>
      <c r="L14918" s="4" t="s">
        <v>47303</v>
      </c>
      <c r="M14918" s="11"/>
      <c r="N14918" s="4"/>
      <c r="O14918" s="11"/>
      <c r="P14918" s="4"/>
      <c r="Q14918" s="11"/>
      <c r="R14918" s="4"/>
      <c r="S14918" s="11"/>
      <c r="T14918" s="4"/>
      <c r="U14918" s="11"/>
      <c r="V14918" s="4"/>
      <c r="W14918" s="11"/>
      <c r="X14918" s="4"/>
      <c r="Y14918" s="11"/>
      <c r="Z14918" s="4"/>
      <c r="AA14918" s="1" t="s">
        <v>16</v>
      </c>
      <c r="AC14918" s="23" t="s">
        <v>37890</v>
      </c>
      <c r="AD14918" s="23" t="s">
        <v>40440</v>
      </c>
      <c r="AE14918" t="s">
        <v>35409</v>
      </c>
    </row>
    <row r="14919" spans="1:31" ht="15" customHeight="1">
      <c r="A14919" s="1">
        <v>14918</v>
      </c>
      <c r="B14919" s="1" t="s">
        <v>54</v>
      </c>
      <c r="C14919" s="1" t="s">
        <v>19281</v>
      </c>
      <c r="D14919" s="9" t="s">
        <v>37593</v>
      </c>
      <c r="E14919" s="12" t="s">
        <v>152</v>
      </c>
      <c r="F14919" s="9" t="s">
        <v>35251</v>
      </c>
      <c r="G14919" s="17">
        <v>919946000414</v>
      </c>
      <c r="H14919" s="2" t="s">
        <v>37779</v>
      </c>
      <c r="I14919" s="1" t="s">
        <v>62</v>
      </c>
      <c r="J14919" s="4" t="s">
        <v>47303</v>
      </c>
      <c r="K14919" s="3" t="s">
        <v>42</v>
      </c>
      <c r="L14919" s="4" t="s">
        <v>47303</v>
      </c>
      <c r="M14919" s="11"/>
      <c r="N14919" s="4"/>
      <c r="O14919" s="11"/>
      <c r="P14919" s="4"/>
      <c r="Q14919" s="11"/>
      <c r="R14919" s="4"/>
      <c r="S14919" s="11"/>
      <c r="T14919" s="4"/>
      <c r="U14919" s="11"/>
      <c r="V14919" s="4"/>
      <c r="W14919" s="11"/>
      <c r="X14919" s="4"/>
      <c r="Y14919" s="11"/>
      <c r="Z14919" s="4"/>
      <c r="AA14919" s="1" t="s">
        <v>16</v>
      </c>
      <c r="AC14919" s="23" t="s">
        <v>37890</v>
      </c>
      <c r="AD14919" s="23" t="s">
        <v>40440</v>
      </c>
      <c r="AE14919" t="s">
        <v>35399</v>
      </c>
    </row>
    <row r="14920" spans="1:31" ht="15" customHeight="1">
      <c r="A14920" s="1">
        <v>14919</v>
      </c>
      <c r="B14920" s="1" t="s">
        <v>54</v>
      </c>
      <c r="C14920" s="1" t="s">
        <v>19283</v>
      </c>
      <c r="D14920" s="9" t="s">
        <v>7495</v>
      </c>
      <c r="E14920" s="12" t="s">
        <v>1047</v>
      </c>
      <c r="F14920" s="9" t="s">
        <v>30302</v>
      </c>
      <c r="G14920" s="17">
        <v>919944664969</v>
      </c>
      <c r="H14920" s="2" t="s">
        <v>37779</v>
      </c>
      <c r="I14920" s="1" t="s">
        <v>41</v>
      </c>
      <c r="J14920" s="4" t="s">
        <v>47303</v>
      </c>
      <c r="K14920" s="3" t="s">
        <v>42</v>
      </c>
      <c r="L14920" s="4" t="s">
        <v>47303</v>
      </c>
      <c r="M14920" s="11"/>
      <c r="N14920" s="4"/>
      <c r="O14920" s="11"/>
      <c r="P14920" s="4"/>
      <c r="Q14920" s="11"/>
      <c r="R14920" s="4"/>
      <c r="S14920" s="11"/>
      <c r="T14920" s="4"/>
      <c r="U14920" s="11"/>
      <c r="V14920" s="4"/>
      <c r="W14920" s="11"/>
      <c r="X14920" s="4"/>
      <c r="Y14920" s="11"/>
      <c r="Z14920" s="4"/>
      <c r="AA14920" s="1" t="s">
        <v>16</v>
      </c>
      <c r="AC14920" s="23" t="s">
        <v>37890</v>
      </c>
      <c r="AD14920" s="23" t="s">
        <v>40440</v>
      </c>
      <c r="AE14920" t="s">
        <v>35399</v>
      </c>
    </row>
    <row r="14921" spans="1:31" ht="15" customHeight="1">
      <c r="A14921" s="1">
        <v>14920</v>
      </c>
      <c r="B14921" s="1" t="s">
        <v>54</v>
      </c>
      <c r="C14921" s="1" t="s">
        <v>19285</v>
      </c>
      <c r="D14921" s="9" t="s">
        <v>13136</v>
      </c>
      <c r="E14921" s="12" t="s">
        <v>139</v>
      </c>
      <c r="F14921" s="9" t="s">
        <v>35252</v>
      </c>
      <c r="G14921" s="17">
        <v>919944466944</v>
      </c>
      <c r="H14921" s="2" t="s">
        <v>37779</v>
      </c>
      <c r="I14921" s="1" t="s">
        <v>62</v>
      </c>
      <c r="J14921" s="4" t="s">
        <v>47303</v>
      </c>
      <c r="K14921" s="3" t="s">
        <v>42</v>
      </c>
      <c r="L14921" s="4" t="s">
        <v>47303</v>
      </c>
      <c r="M14921" s="11"/>
      <c r="N14921" s="4"/>
      <c r="O14921" s="11"/>
      <c r="P14921" s="4"/>
      <c r="Q14921" s="11"/>
      <c r="R14921" s="4"/>
      <c r="S14921" s="11"/>
      <c r="T14921" s="4"/>
      <c r="U14921" s="11"/>
      <c r="V14921" s="4"/>
      <c r="W14921" s="11"/>
      <c r="X14921" s="4"/>
      <c r="Y14921" s="11"/>
      <c r="Z14921" s="4"/>
      <c r="AA14921" s="1" t="s">
        <v>16</v>
      </c>
      <c r="AC14921" s="23" t="s">
        <v>37890</v>
      </c>
      <c r="AD14921" s="23" t="s">
        <v>40440</v>
      </c>
      <c r="AE14921" t="s">
        <v>35394</v>
      </c>
    </row>
    <row r="14922" spans="1:31" ht="15" customHeight="1">
      <c r="A14922" s="1">
        <v>14921</v>
      </c>
      <c r="B14922" s="1" t="s">
        <v>54</v>
      </c>
      <c r="C14922" s="1" t="s">
        <v>19290</v>
      </c>
      <c r="D14922" s="9" t="s">
        <v>58</v>
      </c>
      <c r="E14922" s="12" t="s">
        <v>90</v>
      </c>
      <c r="F14922" s="9" t="s">
        <v>30305</v>
      </c>
      <c r="G14922" s="17">
        <v>919944199601</v>
      </c>
      <c r="H14922" s="2" t="s">
        <v>37779</v>
      </c>
      <c r="I14922" s="1" t="s">
        <v>9</v>
      </c>
      <c r="J14922" s="4" t="s">
        <v>47303</v>
      </c>
      <c r="K14922" s="11" t="s">
        <v>18748</v>
      </c>
      <c r="L14922" s="4" t="s">
        <v>47303</v>
      </c>
      <c r="M14922" s="11"/>
      <c r="N14922" s="4"/>
      <c r="O14922" s="11"/>
      <c r="P14922" s="4"/>
      <c r="Q14922" s="11"/>
      <c r="R14922" s="4"/>
      <c r="S14922" s="11"/>
      <c r="T14922" s="4"/>
      <c r="U14922" s="11"/>
      <c r="V14922" s="4"/>
      <c r="W14922" s="11"/>
      <c r="X14922" s="4"/>
      <c r="Y14922" s="11"/>
      <c r="Z14922" s="4"/>
      <c r="AA14922" s="1" t="s">
        <v>16</v>
      </c>
      <c r="AC14922" s="23" t="s">
        <v>37890</v>
      </c>
      <c r="AD14922" s="23" t="s">
        <v>40440</v>
      </c>
      <c r="AE14922" t="s">
        <v>35409</v>
      </c>
    </row>
    <row r="14923" spans="1:31" ht="15" customHeight="1">
      <c r="A14923" s="1">
        <v>14922</v>
      </c>
      <c r="B14923" s="1" t="s">
        <v>54</v>
      </c>
      <c r="C14923" s="1" t="s">
        <v>19293</v>
      </c>
      <c r="D14923" s="9" t="s">
        <v>176</v>
      </c>
      <c r="E14923" s="12" t="s">
        <v>40</v>
      </c>
      <c r="F14923" s="9" t="s">
        <v>30308</v>
      </c>
      <c r="G14923" s="17">
        <v>919944040949</v>
      </c>
      <c r="H14923" s="2" t="s">
        <v>37779</v>
      </c>
      <c r="I14923" s="1" t="s">
        <v>62</v>
      </c>
      <c r="J14923" s="4" t="s">
        <v>47303</v>
      </c>
      <c r="K14923" s="11" t="s">
        <v>13</v>
      </c>
      <c r="L14923" s="4" t="s">
        <v>47303</v>
      </c>
      <c r="M14923" s="11"/>
      <c r="N14923" s="4"/>
      <c r="O14923" s="11"/>
      <c r="P14923" s="4"/>
      <c r="Q14923" s="11"/>
      <c r="R14923" s="4"/>
      <c r="S14923" s="11"/>
      <c r="T14923" s="4"/>
      <c r="U14923" s="11"/>
      <c r="V14923" s="4"/>
      <c r="W14923" s="11"/>
      <c r="X14923" s="4"/>
      <c r="Y14923" s="11"/>
      <c r="Z14923" s="4"/>
      <c r="AA14923" s="1" t="s">
        <v>11</v>
      </c>
      <c r="AC14923" s="23" t="s">
        <v>37890</v>
      </c>
      <c r="AD14923" s="23" t="s">
        <v>40440</v>
      </c>
      <c r="AE14923" t="s">
        <v>35394</v>
      </c>
    </row>
    <row r="14924" spans="1:31" ht="15" customHeight="1">
      <c r="A14924" s="1">
        <v>14923</v>
      </c>
      <c r="B14924" s="1" t="s">
        <v>54</v>
      </c>
      <c r="C14924" s="1" t="s">
        <v>19304</v>
      </c>
      <c r="D14924" s="9" t="s">
        <v>2709</v>
      </c>
      <c r="E14924" s="12" t="s">
        <v>3124</v>
      </c>
      <c r="F14924" s="9" t="s">
        <v>30312</v>
      </c>
      <c r="G14924" s="17">
        <v>91990990644</v>
      </c>
      <c r="H14924" s="2" t="s">
        <v>37779</v>
      </c>
      <c r="I14924" s="1" t="s">
        <v>62</v>
      </c>
      <c r="J14924" s="4" t="s">
        <v>47303</v>
      </c>
      <c r="K14924" s="3" t="s">
        <v>42</v>
      </c>
      <c r="L14924" s="4" t="s">
        <v>47303</v>
      </c>
      <c r="M14924" s="11"/>
      <c r="N14924" s="4"/>
      <c r="O14924" s="11"/>
      <c r="P14924" s="4"/>
      <c r="Q14924" s="11"/>
      <c r="R14924" s="4"/>
      <c r="S14924" s="11"/>
      <c r="T14924" s="4"/>
      <c r="U14924" s="11"/>
      <c r="V14924" s="4"/>
      <c r="W14924" s="11"/>
      <c r="X14924" s="4"/>
      <c r="Y14924" s="11"/>
      <c r="Z14924" s="4"/>
      <c r="AA14924" s="1" t="s">
        <v>16</v>
      </c>
      <c r="AC14924" s="23" t="s">
        <v>37890</v>
      </c>
      <c r="AD14924" s="23" t="s">
        <v>40440</v>
      </c>
      <c r="AE14924" t="s">
        <v>35394</v>
      </c>
    </row>
    <row r="14925" spans="1:31" ht="15" customHeight="1">
      <c r="A14925" s="1">
        <v>14924</v>
      </c>
      <c r="B14925" s="1" t="s">
        <v>54</v>
      </c>
      <c r="C14925" s="1" t="s">
        <v>19305</v>
      </c>
      <c r="D14925" s="9" t="s">
        <v>1248</v>
      </c>
      <c r="E14925" s="12" t="s">
        <v>14009</v>
      </c>
      <c r="F14925" s="9" t="s">
        <v>27813</v>
      </c>
      <c r="G14925" s="17">
        <v>919909961164</v>
      </c>
      <c r="H14925" s="2" t="s">
        <v>37779</v>
      </c>
      <c r="I14925" s="1" t="s">
        <v>41</v>
      </c>
      <c r="J14925" s="4" t="s">
        <v>47303</v>
      </c>
      <c r="K14925" s="3" t="s">
        <v>42</v>
      </c>
      <c r="L14925" s="4" t="s">
        <v>47303</v>
      </c>
      <c r="M14925" s="11"/>
      <c r="N14925" s="4"/>
      <c r="O14925" s="11"/>
      <c r="P14925" s="4"/>
      <c r="Q14925" s="11"/>
      <c r="R14925" s="4"/>
      <c r="S14925" s="11"/>
      <c r="T14925" s="4"/>
      <c r="U14925" s="11"/>
      <c r="V14925" s="4"/>
      <c r="W14925" s="11"/>
      <c r="X14925" s="4"/>
      <c r="Y14925" s="11"/>
      <c r="Z14925" s="4"/>
      <c r="AA14925" s="1" t="s">
        <v>16</v>
      </c>
      <c r="AC14925" s="23" t="s">
        <v>37890</v>
      </c>
      <c r="AD14925" s="23" t="s">
        <v>40440</v>
      </c>
      <c r="AE14925" t="s">
        <v>35410</v>
      </c>
    </row>
    <row r="14926" spans="1:31" ht="15" customHeight="1">
      <c r="A14926" s="1">
        <v>14925</v>
      </c>
      <c r="B14926" s="1" t="s">
        <v>54</v>
      </c>
      <c r="C14926" s="1" t="s">
        <v>19307</v>
      </c>
      <c r="D14926" s="9" t="s">
        <v>37646</v>
      </c>
      <c r="E14926" s="12" t="s">
        <v>1725</v>
      </c>
      <c r="F14926" s="9" t="s">
        <v>30314</v>
      </c>
      <c r="G14926" s="17">
        <v>919909990949</v>
      </c>
      <c r="H14926" s="2" t="s">
        <v>37779</v>
      </c>
      <c r="I14926" s="1" t="s">
        <v>62</v>
      </c>
      <c r="J14926" s="4" t="s">
        <v>47303</v>
      </c>
      <c r="K14926" s="3" t="s">
        <v>42</v>
      </c>
      <c r="L14926" s="4" t="s">
        <v>47303</v>
      </c>
      <c r="M14926" s="11"/>
      <c r="N14926" s="4"/>
      <c r="O14926" s="11"/>
      <c r="P14926" s="4"/>
      <c r="Q14926" s="11"/>
      <c r="R14926" s="4"/>
      <c r="S14926" s="11"/>
      <c r="T14926" s="4"/>
      <c r="U14926" s="11"/>
      <c r="V14926" s="4"/>
      <c r="W14926" s="11"/>
      <c r="X14926" s="4"/>
      <c r="Y14926" s="11"/>
      <c r="Z14926" s="4"/>
      <c r="AA14926" s="1" t="s">
        <v>16</v>
      </c>
      <c r="AC14926" s="23" t="s">
        <v>37890</v>
      </c>
      <c r="AD14926" s="23" t="s">
        <v>40440</v>
      </c>
      <c r="AE14926" t="s">
        <v>35399</v>
      </c>
    </row>
    <row r="14927" spans="1:31" ht="15" customHeight="1">
      <c r="A14927" s="1">
        <v>14926</v>
      </c>
      <c r="B14927" s="1" t="s">
        <v>54</v>
      </c>
      <c r="C14927" s="1" t="s">
        <v>19308</v>
      </c>
      <c r="D14927" s="9" t="s">
        <v>1305</v>
      </c>
      <c r="E14927" s="12"/>
      <c r="F14927" s="9" t="s">
        <v>30315</v>
      </c>
      <c r="G14927" s="17">
        <v>9199096611</v>
      </c>
      <c r="H14927" s="2" t="s">
        <v>37779</v>
      </c>
      <c r="I14927" s="1" t="s">
        <v>41</v>
      </c>
      <c r="J14927" s="4" t="s">
        <v>47303</v>
      </c>
      <c r="K14927" s="3" t="s">
        <v>42</v>
      </c>
      <c r="L14927" s="4" t="s">
        <v>47303</v>
      </c>
      <c r="M14927" s="11"/>
      <c r="N14927" s="4"/>
      <c r="O14927" s="11"/>
      <c r="P14927" s="4"/>
      <c r="Q14927" s="11"/>
      <c r="R14927" s="4"/>
      <c r="S14927" s="11"/>
      <c r="T14927" s="4"/>
      <c r="U14927" s="11"/>
      <c r="V14927" s="4"/>
      <c r="W14927" s="11"/>
      <c r="X14927" s="4"/>
      <c r="Y14927" s="11"/>
      <c r="Z14927" s="4"/>
      <c r="AA14927" s="1" t="s">
        <v>11</v>
      </c>
      <c r="AC14927" s="23" t="s">
        <v>37890</v>
      </c>
      <c r="AD14927" s="23" t="s">
        <v>40440</v>
      </c>
      <c r="AE14927" t="s">
        <v>35409</v>
      </c>
    </row>
    <row r="14928" spans="1:31" ht="15" customHeight="1">
      <c r="A14928" s="1">
        <v>14927</v>
      </c>
      <c r="B14928" s="1" t="s">
        <v>54</v>
      </c>
      <c r="C14928" s="1" t="s">
        <v>19310</v>
      </c>
      <c r="D14928" s="9" t="s">
        <v>35916</v>
      </c>
      <c r="E14928" s="12" t="s">
        <v>37590</v>
      </c>
      <c r="F14928" s="9" t="s">
        <v>30317</v>
      </c>
      <c r="G14928" s="17">
        <v>919909490106</v>
      </c>
      <c r="H14928" s="2" t="s">
        <v>37779</v>
      </c>
      <c r="I14928" s="1" t="s">
        <v>62</v>
      </c>
      <c r="J14928" s="4" t="s">
        <v>47303</v>
      </c>
      <c r="K14928" s="3" t="s">
        <v>42</v>
      </c>
      <c r="L14928" s="4" t="s">
        <v>47303</v>
      </c>
      <c r="M14928" s="11"/>
      <c r="N14928" s="4"/>
      <c r="O14928" s="11"/>
      <c r="P14928" s="4"/>
      <c r="Q14928" s="11"/>
      <c r="R14928" s="4"/>
      <c r="S14928" s="11"/>
      <c r="T14928" s="4"/>
      <c r="U14928" s="11"/>
      <c r="V14928" s="4"/>
      <c r="W14928" s="11"/>
      <c r="X14928" s="4"/>
      <c r="Y14928" s="11"/>
      <c r="Z14928" s="4"/>
      <c r="AA14928" s="1" t="s">
        <v>16</v>
      </c>
      <c r="AC14928" s="23" t="s">
        <v>37890</v>
      </c>
      <c r="AD14928" s="23" t="s">
        <v>40440</v>
      </c>
      <c r="AE14928" t="s">
        <v>35394</v>
      </c>
    </row>
    <row r="14929" spans="1:31" ht="15" customHeight="1">
      <c r="A14929" s="1">
        <v>14928</v>
      </c>
      <c r="B14929" s="1" t="s">
        <v>54</v>
      </c>
      <c r="C14929" s="1" t="s">
        <v>19315</v>
      </c>
      <c r="D14929" s="9" t="s">
        <v>3055</v>
      </c>
      <c r="E14929" s="12" t="s">
        <v>37732</v>
      </c>
      <c r="F14929" s="9" t="s">
        <v>30321</v>
      </c>
      <c r="G14929" s="17">
        <v>919909196069</v>
      </c>
      <c r="H14929" s="2" t="s">
        <v>37779</v>
      </c>
      <c r="I14929" s="1" t="s">
        <v>62</v>
      </c>
      <c r="J14929" s="4" t="s">
        <v>47303</v>
      </c>
      <c r="K14929" s="3" t="s">
        <v>171</v>
      </c>
      <c r="L14929" s="4" t="s">
        <v>47303</v>
      </c>
      <c r="M14929" s="11"/>
      <c r="N14929" s="4"/>
      <c r="O14929" s="11"/>
      <c r="P14929" s="4"/>
      <c r="Q14929" s="11"/>
      <c r="R14929" s="4"/>
      <c r="S14929" s="11"/>
      <c r="T14929" s="4"/>
      <c r="U14929" s="11"/>
      <c r="V14929" s="4"/>
      <c r="W14929" s="11"/>
      <c r="X14929" s="4"/>
      <c r="Y14929" s="11"/>
      <c r="Z14929" s="4"/>
      <c r="AA14929" s="1" t="s">
        <v>16</v>
      </c>
      <c r="AC14929" s="23" t="s">
        <v>37890</v>
      </c>
      <c r="AD14929" s="23" t="s">
        <v>40440</v>
      </c>
      <c r="AE14929" t="s">
        <v>35410</v>
      </c>
    </row>
    <row r="14930" spans="1:31" ht="15" customHeight="1">
      <c r="A14930" s="1">
        <v>14929</v>
      </c>
      <c r="B14930" s="1" t="s">
        <v>54</v>
      </c>
      <c r="C14930" s="1" t="s">
        <v>19330</v>
      </c>
      <c r="D14930" s="9" t="s">
        <v>3097</v>
      </c>
      <c r="E14930" s="12" t="s">
        <v>255</v>
      </c>
      <c r="F14930" s="9" t="s">
        <v>30328</v>
      </c>
      <c r="G14930" s="17">
        <v>919904404649</v>
      </c>
      <c r="H14930" s="2" t="s">
        <v>37779</v>
      </c>
      <c r="I14930" s="1" t="s">
        <v>41</v>
      </c>
      <c r="J14930" s="4" t="s">
        <v>47303</v>
      </c>
      <c r="K14930" s="3" t="s">
        <v>42</v>
      </c>
      <c r="L14930" s="4" t="s">
        <v>47303</v>
      </c>
      <c r="M14930" s="11"/>
      <c r="N14930" s="4"/>
      <c r="O14930" s="11"/>
      <c r="P14930" s="4"/>
      <c r="Q14930" s="11"/>
      <c r="R14930" s="4"/>
      <c r="S14930" s="11"/>
      <c r="T14930" s="4"/>
      <c r="U14930" s="11"/>
      <c r="V14930" s="4"/>
      <c r="W14930" s="11"/>
      <c r="X14930" s="4"/>
      <c r="Y14930" s="11"/>
      <c r="Z14930" s="4"/>
      <c r="AA14930" s="1" t="s">
        <v>16</v>
      </c>
      <c r="AC14930" s="23" t="s">
        <v>37890</v>
      </c>
      <c r="AD14930" s="23" t="s">
        <v>40440</v>
      </c>
      <c r="AE14930" t="s">
        <v>35399</v>
      </c>
    </row>
    <row r="14931" spans="1:31" ht="15" customHeight="1">
      <c r="A14931" s="1">
        <v>14930</v>
      </c>
      <c r="B14931" s="1" t="s">
        <v>54</v>
      </c>
      <c r="C14931" s="1" t="s">
        <v>19333</v>
      </c>
      <c r="D14931" s="9" t="s">
        <v>92</v>
      </c>
      <c r="E14931" s="12" t="s">
        <v>9382</v>
      </c>
      <c r="F14931" s="9" t="s">
        <v>30330</v>
      </c>
      <c r="G14931" s="17">
        <v>919904099464</v>
      </c>
      <c r="H14931" s="2" t="s">
        <v>37779</v>
      </c>
      <c r="I14931" s="1" t="s">
        <v>62</v>
      </c>
      <c r="J14931" s="4" t="s">
        <v>47303</v>
      </c>
      <c r="K14931" s="3" t="s">
        <v>42</v>
      </c>
      <c r="L14931" s="4" t="s">
        <v>47303</v>
      </c>
      <c r="M14931" s="11"/>
      <c r="N14931" s="4"/>
      <c r="O14931" s="11"/>
      <c r="P14931" s="4"/>
      <c r="Q14931" s="11"/>
      <c r="R14931" s="4"/>
      <c r="S14931" s="11"/>
      <c r="T14931" s="4"/>
      <c r="U14931" s="11"/>
      <c r="V14931" s="4"/>
      <c r="W14931" s="11"/>
      <c r="X14931" s="4"/>
      <c r="Y14931" s="11"/>
      <c r="Z14931" s="4"/>
      <c r="AA14931" s="1" t="s">
        <v>16</v>
      </c>
      <c r="AC14931" s="23" t="s">
        <v>37890</v>
      </c>
      <c r="AD14931" s="23" t="s">
        <v>40440</v>
      </c>
      <c r="AE14931" t="s">
        <v>35394</v>
      </c>
    </row>
    <row r="14932" spans="1:31" ht="15" customHeight="1">
      <c r="A14932" s="1">
        <v>14931</v>
      </c>
      <c r="B14932" s="1" t="s">
        <v>54</v>
      </c>
      <c r="C14932" s="1" t="s">
        <v>19336</v>
      </c>
      <c r="D14932" s="9" t="s">
        <v>37594</v>
      </c>
      <c r="E14932" s="12" t="s">
        <v>287</v>
      </c>
      <c r="F14932" s="9" t="s">
        <v>33219</v>
      </c>
      <c r="G14932" s="17">
        <v>919494941144</v>
      </c>
      <c r="H14932" s="2" t="s">
        <v>37779</v>
      </c>
      <c r="I14932" s="1" t="s">
        <v>62</v>
      </c>
      <c r="J14932" s="4" t="s">
        <v>47303</v>
      </c>
      <c r="K14932" s="11" t="s">
        <v>18748</v>
      </c>
      <c r="L14932" s="4" t="s">
        <v>47303</v>
      </c>
      <c r="M14932" s="11"/>
      <c r="N14932" s="4"/>
      <c r="O14932" s="11"/>
      <c r="P14932" s="4"/>
      <c r="Q14932" s="11"/>
      <c r="R14932" s="4"/>
      <c r="S14932" s="11"/>
      <c r="T14932" s="4"/>
      <c r="U14932" s="11"/>
      <c r="V14932" s="4"/>
      <c r="W14932" s="11"/>
      <c r="X14932" s="4"/>
      <c r="Y14932" s="11"/>
      <c r="Z14932" s="4"/>
      <c r="AA14932" s="1" t="s">
        <v>11</v>
      </c>
      <c r="AC14932" s="23" t="s">
        <v>37890</v>
      </c>
      <c r="AD14932" s="23" t="s">
        <v>40440</v>
      </c>
      <c r="AE14932" t="s">
        <v>35399</v>
      </c>
    </row>
    <row r="14933" spans="1:31" ht="15" customHeight="1">
      <c r="A14933" s="1">
        <v>14932</v>
      </c>
      <c r="B14933" s="1" t="s">
        <v>54</v>
      </c>
      <c r="C14933" s="1" t="s">
        <v>19346</v>
      </c>
      <c r="D14933" s="9" t="s">
        <v>3930</v>
      </c>
      <c r="E14933" s="12" t="s">
        <v>37495</v>
      </c>
      <c r="F14933" s="9" t="s">
        <v>30339</v>
      </c>
      <c r="G14933" s="17">
        <v>919494961444</v>
      </c>
      <c r="H14933" s="2" t="s">
        <v>37779</v>
      </c>
      <c r="I14933" s="1" t="s">
        <v>9</v>
      </c>
      <c r="J14933" s="4" t="s">
        <v>47303</v>
      </c>
      <c r="K14933" s="3" t="s">
        <v>42</v>
      </c>
      <c r="L14933" s="4" t="s">
        <v>47303</v>
      </c>
      <c r="M14933" s="11"/>
      <c r="N14933" s="4"/>
      <c r="O14933" s="11"/>
      <c r="P14933" s="4"/>
      <c r="Q14933" s="11"/>
      <c r="R14933" s="4"/>
      <c r="S14933" s="11"/>
      <c r="T14933" s="4"/>
      <c r="U14933" s="11"/>
      <c r="V14933" s="4"/>
      <c r="W14933" s="11"/>
      <c r="X14933" s="4"/>
      <c r="Y14933" s="11"/>
      <c r="Z14933" s="4"/>
      <c r="AA14933" s="1" t="s">
        <v>16</v>
      </c>
      <c r="AC14933" s="23" t="s">
        <v>37891</v>
      </c>
      <c r="AD14933" s="23" t="s">
        <v>40440</v>
      </c>
      <c r="AE14933" t="s">
        <v>35399</v>
      </c>
    </row>
    <row r="14934" spans="1:31" ht="15" customHeight="1">
      <c r="A14934" s="1">
        <v>14933</v>
      </c>
      <c r="B14934" s="1" t="s">
        <v>54</v>
      </c>
      <c r="C14934" s="1" t="s">
        <v>19347</v>
      </c>
      <c r="D14934" s="9" t="s">
        <v>36314</v>
      </c>
      <c r="E14934" s="9" t="s">
        <v>139</v>
      </c>
      <c r="F14934" s="9" t="s">
        <v>30340</v>
      </c>
      <c r="G14934" s="17">
        <v>914466040996</v>
      </c>
      <c r="H14934" s="9" t="s">
        <v>8</v>
      </c>
      <c r="I14934" s="1" t="s">
        <v>62</v>
      </c>
      <c r="J14934" s="4" t="s">
        <v>47303</v>
      </c>
      <c r="K14934" s="11" t="s">
        <v>18748</v>
      </c>
      <c r="L14934" s="4" t="s">
        <v>47303</v>
      </c>
      <c r="M14934" s="11"/>
      <c r="N14934" s="4"/>
      <c r="O14934" s="11"/>
      <c r="P14934" s="4"/>
      <c r="Q14934" s="11"/>
      <c r="R14934" s="4"/>
      <c r="S14934" s="11"/>
      <c r="T14934" s="4"/>
      <c r="U14934" s="11"/>
      <c r="V14934" s="4"/>
      <c r="W14934" s="11"/>
      <c r="X14934" s="4"/>
      <c r="Y14934" s="11"/>
      <c r="Z14934" s="4"/>
      <c r="AA14934" s="1" t="s">
        <v>16</v>
      </c>
      <c r="AC14934" s="23" t="s">
        <v>37891</v>
      </c>
      <c r="AD14934" s="23" t="s">
        <v>40440</v>
      </c>
      <c r="AE14934" t="s">
        <v>35409</v>
      </c>
    </row>
    <row r="14935" spans="1:31" ht="15" customHeight="1">
      <c r="A14935" s="1">
        <v>14934</v>
      </c>
      <c r="B14935" s="1" t="s">
        <v>54</v>
      </c>
      <c r="C14935" s="1" t="s">
        <v>19350</v>
      </c>
      <c r="D14935" s="9" t="s">
        <v>6636</v>
      </c>
      <c r="E14935" s="12" t="s">
        <v>40</v>
      </c>
      <c r="F14935" s="9" t="s">
        <v>33220</v>
      </c>
      <c r="G14935" s="17">
        <v>91949494999</v>
      </c>
      <c r="H14935" s="2" t="s">
        <v>37779</v>
      </c>
      <c r="I14935" s="1" t="s">
        <v>41</v>
      </c>
      <c r="J14935" s="4" t="s">
        <v>47303</v>
      </c>
      <c r="K14935" s="3" t="s">
        <v>42</v>
      </c>
      <c r="L14935" s="4" t="s">
        <v>47303</v>
      </c>
      <c r="M14935" s="11"/>
      <c r="N14935" s="4"/>
      <c r="O14935" s="11"/>
      <c r="P14935" s="4"/>
      <c r="Q14935" s="11"/>
      <c r="R14935" s="4"/>
      <c r="S14935" s="11"/>
      <c r="T14935" s="4"/>
      <c r="U14935" s="11"/>
      <c r="V14935" s="4"/>
      <c r="W14935" s="11"/>
      <c r="X14935" s="4"/>
      <c r="Y14935" s="11"/>
      <c r="Z14935" s="4"/>
      <c r="AA14935" s="1" t="s">
        <v>16</v>
      </c>
      <c r="AC14935" s="23" t="s">
        <v>37891</v>
      </c>
      <c r="AD14935" s="23" t="s">
        <v>40440</v>
      </c>
      <c r="AE14935" t="s">
        <v>35394</v>
      </c>
    </row>
    <row r="14936" spans="1:31" ht="15" customHeight="1">
      <c r="A14936" s="1">
        <v>14935</v>
      </c>
      <c r="B14936" s="1" t="s">
        <v>54</v>
      </c>
      <c r="C14936" s="1" t="s">
        <v>19351</v>
      </c>
      <c r="D14936" s="9" t="s">
        <v>65</v>
      </c>
      <c r="E14936" s="12" t="s">
        <v>139</v>
      </c>
      <c r="F14936" s="9" t="s">
        <v>30343</v>
      </c>
      <c r="G14936" s="17">
        <v>9194949064</v>
      </c>
      <c r="H14936" s="2" t="s">
        <v>37779</v>
      </c>
      <c r="I14936" s="1" t="s">
        <v>62</v>
      </c>
      <c r="J14936" s="4" t="s">
        <v>47303</v>
      </c>
      <c r="K14936" s="3" t="s">
        <v>42</v>
      </c>
      <c r="L14936" s="4" t="s">
        <v>47303</v>
      </c>
      <c r="M14936" s="11"/>
      <c r="N14936" s="4"/>
      <c r="O14936" s="11"/>
      <c r="P14936" s="4"/>
      <c r="Q14936" s="11"/>
      <c r="R14936" s="4"/>
      <c r="S14936" s="11"/>
      <c r="T14936" s="4"/>
      <c r="U14936" s="11"/>
      <c r="V14936" s="4"/>
      <c r="W14936" s="11"/>
      <c r="X14936" s="4"/>
      <c r="Y14936" s="11"/>
      <c r="Z14936" s="4"/>
      <c r="AA14936" s="1" t="s">
        <v>16</v>
      </c>
      <c r="AC14936" s="23" t="s">
        <v>37891</v>
      </c>
      <c r="AD14936" s="23" t="s">
        <v>40440</v>
      </c>
      <c r="AE14936" t="s">
        <v>35409</v>
      </c>
    </row>
    <row r="14937" spans="1:31" ht="15" customHeight="1">
      <c r="A14937" s="1">
        <v>14936</v>
      </c>
      <c r="B14937" s="1" t="s">
        <v>54</v>
      </c>
      <c r="C14937" s="1" t="s">
        <v>19354</v>
      </c>
      <c r="D14937" s="9" t="s">
        <v>44</v>
      </c>
      <c r="E14937" s="12" t="s">
        <v>40</v>
      </c>
      <c r="F14937" s="9" t="s">
        <v>30345</v>
      </c>
      <c r="G14937" s="17">
        <v>919494109</v>
      </c>
      <c r="H14937" s="2" t="s">
        <v>37779</v>
      </c>
      <c r="I14937" s="1" t="s">
        <v>62</v>
      </c>
      <c r="J14937" s="4" t="s">
        <v>47303</v>
      </c>
      <c r="K14937" s="3" t="s">
        <v>17</v>
      </c>
      <c r="L14937" s="4" t="s">
        <v>47303</v>
      </c>
      <c r="M14937" s="11"/>
      <c r="N14937" s="4"/>
      <c r="O14937" s="11"/>
      <c r="P14937" s="4"/>
      <c r="Q14937" s="11"/>
      <c r="R14937" s="4"/>
      <c r="S14937" s="11"/>
      <c r="T14937" s="4"/>
      <c r="U14937" s="11"/>
      <c r="V14937" s="4"/>
      <c r="W14937" s="11"/>
      <c r="X14937" s="4"/>
      <c r="Y14937" s="11"/>
      <c r="Z14937" s="4"/>
      <c r="AA14937" s="1" t="s">
        <v>11</v>
      </c>
      <c r="AC14937" s="23" t="s">
        <v>37891</v>
      </c>
      <c r="AD14937" s="23" t="s">
        <v>40440</v>
      </c>
      <c r="AE14937" t="s">
        <v>35399</v>
      </c>
    </row>
    <row r="14938" spans="1:31" ht="15" customHeight="1">
      <c r="A14938" s="1">
        <v>14937</v>
      </c>
      <c r="B14938" s="1" t="s">
        <v>54</v>
      </c>
      <c r="C14938" s="1" t="s">
        <v>19355</v>
      </c>
      <c r="D14938" s="9" t="s">
        <v>3385</v>
      </c>
      <c r="E14938" s="12" t="s">
        <v>724</v>
      </c>
      <c r="F14938" s="9" t="s">
        <v>30346</v>
      </c>
      <c r="G14938" s="17">
        <v>919494169146</v>
      </c>
      <c r="H14938" s="2" t="s">
        <v>37779</v>
      </c>
      <c r="I14938" s="1" t="s">
        <v>62</v>
      </c>
      <c r="J14938" s="4" t="s">
        <v>47303</v>
      </c>
      <c r="K14938" s="3" t="s">
        <v>171</v>
      </c>
      <c r="L14938" s="4" t="s">
        <v>47303</v>
      </c>
      <c r="M14938" s="11"/>
      <c r="N14938" s="4"/>
      <c r="O14938" s="11"/>
      <c r="P14938" s="4"/>
      <c r="Q14938" s="11"/>
      <c r="R14938" s="4"/>
      <c r="S14938" s="11"/>
      <c r="T14938" s="4"/>
      <c r="U14938" s="11"/>
      <c r="V14938" s="4"/>
      <c r="W14938" s="11"/>
      <c r="X14938" s="4"/>
      <c r="Y14938" s="11"/>
      <c r="Z14938" s="4"/>
      <c r="AA14938" s="1" t="s">
        <v>16</v>
      </c>
      <c r="AC14938" s="23" t="s">
        <v>37891</v>
      </c>
      <c r="AD14938" s="23" t="s">
        <v>40440</v>
      </c>
      <c r="AE14938" t="s">
        <v>35394</v>
      </c>
    </row>
    <row r="14939" spans="1:31" ht="15" customHeight="1">
      <c r="A14939" s="1">
        <v>14938</v>
      </c>
      <c r="B14939" s="1" t="s">
        <v>54</v>
      </c>
      <c r="C14939" s="1" t="s">
        <v>19356</v>
      </c>
      <c r="D14939" s="9" t="s">
        <v>31</v>
      </c>
      <c r="E14939" s="12" t="s">
        <v>1019</v>
      </c>
      <c r="F14939" s="9" t="s">
        <v>30347</v>
      </c>
      <c r="G14939" s="17">
        <v>919494149494</v>
      </c>
      <c r="H14939" s="2" t="s">
        <v>37779</v>
      </c>
      <c r="I14939" s="1" t="s">
        <v>9</v>
      </c>
      <c r="J14939" s="4" t="s">
        <v>47303</v>
      </c>
      <c r="K14939" s="11" t="s">
        <v>13</v>
      </c>
      <c r="L14939" s="4" t="s">
        <v>47303</v>
      </c>
      <c r="M14939" s="11"/>
      <c r="N14939" s="4"/>
      <c r="O14939" s="11"/>
      <c r="P14939" s="4"/>
      <c r="Q14939" s="11"/>
      <c r="R14939" s="4"/>
      <c r="S14939" s="11"/>
      <c r="T14939" s="4"/>
      <c r="U14939" s="11"/>
      <c r="V14939" s="4"/>
      <c r="W14939" s="11"/>
      <c r="X14939" s="4"/>
      <c r="Y14939" s="11"/>
      <c r="Z14939" s="4"/>
      <c r="AA14939" s="1" t="s">
        <v>16</v>
      </c>
      <c r="AC14939" s="23" t="s">
        <v>37891</v>
      </c>
      <c r="AD14939" s="23" t="s">
        <v>40440</v>
      </c>
      <c r="AE14939" t="s">
        <v>35394</v>
      </c>
    </row>
    <row r="14940" spans="1:31" ht="15" customHeight="1">
      <c r="A14940" s="1">
        <v>14939</v>
      </c>
      <c r="B14940" s="1" t="s">
        <v>54</v>
      </c>
      <c r="C14940" s="1" t="s">
        <v>19359</v>
      </c>
      <c r="D14940" s="9" t="s">
        <v>37595</v>
      </c>
      <c r="E14940" s="12" t="s">
        <v>37733</v>
      </c>
      <c r="F14940" s="9" t="s">
        <v>34727</v>
      </c>
      <c r="G14940" s="17">
        <v>919494041444</v>
      </c>
      <c r="H14940" s="2" t="s">
        <v>37779</v>
      </c>
      <c r="I14940" s="1" t="s">
        <v>62</v>
      </c>
      <c r="J14940" s="4" t="s">
        <v>47303</v>
      </c>
      <c r="K14940" s="11" t="s">
        <v>18748</v>
      </c>
      <c r="L14940" s="4" t="s">
        <v>47303</v>
      </c>
      <c r="M14940" s="11"/>
      <c r="N14940" s="4"/>
      <c r="O14940" s="11"/>
      <c r="P14940" s="4"/>
      <c r="Q14940" s="11"/>
      <c r="R14940" s="4"/>
      <c r="S14940" s="11"/>
      <c r="T14940" s="4"/>
      <c r="U14940" s="11"/>
      <c r="V14940" s="4"/>
      <c r="W14940" s="11"/>
      <c r="X14940" s="4"/>
      <c r="Y14940" s="11"/>
      <c r="Z14940" s="4"/>
      <c r="AA14940" s="1" t="s">
        <v>16</v>
      </c>
      <c r="AC14940" s="23" t="s">
        <v>37891</v>
      </c>
      <c r="AD14940" s="23" t="s">
        <v>40440</v>
      </c>
      <c r="AE14940" t="s">
        <v>35394</v>
      </c>
    </row>
    <row r="14941" spans="1:31" ht="15" customHeight="1">
      <c r="A14941" s="1">
        <v>14940</v>
      </c>
      <c r="B14941" s="1" t="s">
        <v>54</v>
      </c>
      <c r="C14941" s="1" t="s">
        <v>19364</v>
      </c>
      <c r="D14941" s="9" t="s">
        <v>1160</v>
      </c>
      <c r="E14941" s="9" t="s">
        <v>37364</v>
      </c>
      <c r="F14941" s="9" t="s">
        <v>30352</v>
      </c>
      <c r="G14941" s="17">
        <v>919494006460</v>
      </c>
      <c r="H14941" s="9" t="s">
        <v>37</v>
      </c>
      <c r="I14941" s="1" t="s">
        <v>41</v>
      </c>
      <c r="J14941" s="4" t="s">
        <v>47303</v>
      </c>
      <c r="K14941" s="3" t="s">
        <v>42</v>
      </c>
      <c r="L14941" s="4" t="s">
        <v>47303</v>
      </c>
      <c r="M14941" s="11"/>
      <c r="N14941" s="4"/>
      <c r="O14941" s="11"/>
      <c r="P14941" s="4"/>
      <c r="Q14941" s="11"/>
      <c r="R14941" s="4"/>
      <c r="S14941" s="11"/>
      <c r="T14941" s="4"/>
      <c r="U14941" s="11"/>
      <c r="V14941" s="4"/>
      <c r="W14941" s="11"/>
      <c r="X14941" s="4"/>
      <c r="Y14941" s="11"/>
      <c r="Z14941" s="4"/>
      <c r="AA14941" s="1" t="s">
        <v>16</v>
      </c>
      <c r="AC14941" s="23" t="s">
        <v>37891</v>
      </c>
      <c r="AD14941" s="23" t="s">
        <v>40440</v>
      </c>
      <c r="AE14941" t="s">
        <v>35399</v>
      </c>
    </row>
    <row r="14942" spans="1:31" ht="15" customHeight="1">
      <c r="A14942" s="1">
        <v>14941</v>
      </c>
      <c r="B14942" s="1" t="s">
        <v>54</v>
      </c>
      <c r="C14942" s="1" t="s">
        <v>19367</v>
      </c>
      <c r="D14942" s="9" t="s">
        <v>36315</v>
      </c>
      <c r="E14942" s="9" t="s">
        <v>37438</v>
      </c>
      <c r="F14942" s="9" t="s">
        <v>30355</v>
      </c>
      <c r="G14942" s="17">
        <v>9199460694</v>
      </c>
      <c r="H14942" s="9" t="s">
        <v>20</v>
      </c>
      <c r="I14942" s="1" t="s">
        <v>9</v>
      </c>
      <c r="J14942" s="4" t="s">
        <v>47303</v>
      </c>
      <c r="K14942" s="3" t="s">
        <v>42</v>
      </c>
      <c r="L14942" s="4" t="s">
        <v>47303</v>
      </c>
      <c r="M14942" s="11"/>
      <c r="N14942" s="4"/>
      <c r="O14942" s="11"/>
      <c r="P14942" s="4"/>
      <c r="Q14942" s="11"/>
      <c r="R14942" s="4"/>
      <c r="S14942" s="11"/>
      <c r="T14942" s="4"/>
      <c r="U14942" s="11"/>
      <c r="V14942" s="4"/>
      <c r="W14942" s="11"/>
      <c r="X14942" s="4"/>
      <c r="Y14942" s="11"/>
      <c r="Z14942" s="4"/>
      <c r="AA14942" s="1" t="s">
        <v>16</v>
      </c>
      <c r="AC14942" s="23" t="s">
        <v>37891</v>
      </c>
      <c r="AD14942" s="23" t="s">
        <v>40440</v>
      </c>
      <c r="AE14942" t="s">
        <v>35410</v>
      </c>
    </row>
    <row r="14943" spans="1:31" ht="15" customHeight="1">
      <c r="A14943" s="1">
        <v>14942</v>
      </c>
      <c r="B14943" s="1" t="s">
        <v>54</v>
      </c>
      <c r="C14943" s="1" t="s">
        <v>19375</v>
      </c>
      <c r="D14943" s="9" t="s">
        <v>37544</v>
      </c>
      <c r="E14943" s="12" t="s">
        <v>139</v>
      </c>
      <c r="F14943" s="9" t="s">
        <v>18536</v>
      </c>
      <c r="G14943" s="17">
        <v>91949666999</v>
      </c>
      <c r="H14943" s="2" t="s">
        <v>37779</v>
      </c>
      <c r="I14943" s="1" t="s">
        <v>41</v>
      </c>
      <c r="J14943" s="4" t="s">
        <v>47303</v>
      </c>
      <c r="K14943" s="3" t="s">
        <v>42</v>
      </c>
      <c r="L14943" s="4" t="s">
        <v>47303</v>
      </c>
      <c r="M14943" s="11"/>
      <c r="N14943" s="4"/>
      <c r="O14943" s="11"/>
      <c r="P14943" s="4"/>
      <c r="Q14943" s="11"/>
      <c r="R14943" s="4"/>
      <c r="S14943" s="11"/>
      <c r="T14943" s="4"/>
      <c r="U14943" s="11"/>
      <c r="V14943" s="4"/>
      <c r="W14943" s="11"/>
      <c r="X14943" s="4"/>
      <c r="Y14943" s="11"/>
      <c r="Z14943" s="4"/>
      <c r="AA14943" s="1" t="s">
        <v>16</v>
      </c>
      <c r="AC14943" s="23" t="s">
        <v>37891</v>
      </c>
      <c r="AD14943" s="23" t="s">
        <v>40440</v>
      </c>
      <c r="AE14943" t="s">
        <v>35410</v>
      </c>
    </row>
    <row r="14944" spans="1:31" ht="15" customHeight="1">
      <c r="A14944" s="1">
        <v>14943</v>
      </c>
      <c r="B14944" s="1" t="s">
        <v>54</v>
      </c>
      <c r="C14944" s="1" t="s">
        <v>19381</v>
      </c>
      <c r="D14944" s="9" t="s">
        <v>2890</v>
      </c>
      <c r="E14944" s="12" t="s">
        <v>724</v>
      </c>
      <c r="F14944" s="9" t="s">
        <v>30363</v>
      </c>
      <c r="G14944" s="17">
        <v>91949466496</v>
      </c>
      <c r="H14944" s="2" t="s">
        <v>37779</v>
      </c>
      <c r="I14944" s="1" t="s">
        <v>62</v>
      </c>
      <c r="J14944" s="4" t="s">
        <v>47303</v>
      </c>
      <c r="K14944" s="3" t="s">
        <v>42</v>
      </c>
      <c r="L14944" s="4" t="s">
        <v>47303</v>
      </c>
      <c r="M14944" s="11"/>
      <c r="N14944" s="4"/>
      <c r="O14944" s="11"/>
      <c r="P14944" s="4"/>
      <c r="Q14944" s="11"/>
      <c r="R14944" s="4"/>
      <c r="S14944" s="11"/>
      <c r="T14944" s="4"/>
      <c r="U14944" s="11"/>
      <c r="V14944" s="4"/>
      <c r="W14944" s="11"/>
      <c r="X14944" s="4"/>
      <c r="Y14944" s="11"/>
      <c r="Z14944" s="4"/>
      <c r="AA14944" s="1" t="s">
        <v>16</v>
      </c>
      <c r="AC14944" s="23" t="s">
        <v>37891</v>
      </c>
      <c r="AD14944" s="23" t="s">
        <v>40440</v>
      </c>
      <c r="AE14944" t="s">
        <v>35410</v>
      </c>
    </row>
    <row r="14945" spans="1:31" ht="15" customHeight="1">
      <c r="A14945" s="1">
        <v>14944</v>
      </c>
      <c r="B14945" s="1" t="s">
        <v>54</v>
      </c>
      <c r="C14945" s="1" t="s">
        <v>19382</v>
      </c>
      <c r="D14945" s="9" t="s">
        <v>3562</v>
      </c>
      <c r="E14945" s="12" t="s">
        <v>37734</v>
      </c>
      <c r="F14945" s="9" t="s">
        <v>35266</v>
      </c>
      <c r="G14945" s="17">
        <v>91949441664</v>
      </c>
      <c r="H14945" s="2" t="s">
        <v>37779</v>
      </c>
      <c r="I14945" s="1" t="s">
        <v>41</v>
      </c>
      <c r="J14945" s="4" t="s">
        <v>47303</v>
      </c>
      <c r="K14945" s="3" t="s">
        <v>42</v>
      </c>
      <c r="L14945" s="4" t="s">
        <v>47303</v>
      </c>
      <c r="M14945" s="11"/>
      <c r="N14945" s="4"/>
      <c r="O14945" s="11"/>
      <c r="P14945" s="4"/>
      <c r="Q14945" s="11"/>
      <c r="R14945" s="4"/>
      <c r="S14945" s="11"/>
      <c r="T14945" s="4"/>
      <c r="U14945" s="11"/>
      <c r="V14945" s="4"/>
      <c r="W14945" s="11"/>
      <c r="X14945" s="4"/>
      <c r="Y14945" s="11"/>
      <c r="Z14945" s="4"/>
      <c r="AA14945" s="1" t="s">
        <v>16</v>
      </c>
      <c r="AC14945" s="23" t="s">
        <v>37891</v>
      </c>
      <c r="AD14945" s="23" t="s">
        <v>40440</v>
      </c>
      <c r="AE14945" t="s">
        <v>35394</v>
      </c>
    </row>
    <row r="14946" spans="1:31" ht="15" customHeight="1">
      <c r="A14946" s="1">
        <v>14945</v>
      </c>
      <c r="B14946" s="1" t="s">
        <v>54</v>
      </c>
      <c r="C14946" s="1" t="s">
        <v>19386</v>
      </c>
      <c r="D14946" s="9" t="s">
        <v>16023</v>
      </c>
      <c r="E14946" s="12" t="s">
        <v>139</v>
      </c>
      <c r="F14946" s="9" t="s">
        <v>30367</v>
      </c>
      <c r="G14946" s="17">
        <v>91949061060</v>
      </c>
      <c r="H14946" s="2" t="s">
        <v>37779</v>
      </c>
      <c r="I14946" s="1" t="s">
        <v>41</v>
      </c>
      <c r="J14946" s="4" t="s">
        <v>47303</v>
      </c>
      <c r="K14946" s="11" t="s">
        <v>13</v>
      </c>
      <c r="L14946" s="4" t="s">
        <v>47303</v>
      </c>
      <c r="M14946" s="11"/>
      <c r="N14946" s="4"/>
      <c r="O14946" s="11"/>
      <c r="P14946" s="4"/>
      <c r="Q14946" s="11"/>
      <c r="R14946" s="4"/>
      <c r="S14946" s="11"/>
      <c r="T14946" s="4"/>
      <c r="U14946" s="11"/>
      <c r="V14946" s="4"/>
      <c r="W14946" s="11"/>
      <c r="X14946" s="4"/>
      <c r="Y14946" s="11"/>
      <c r="Z14946" s="4"/>
      <c r="AA14946" s="1" t="s">
        <v>16</v>
      </c>
      <c r="AC14946" s="23" t="s">
        <v>37891</v>
      </c>
      <c r="AD14946" s="23" t="s">
        <v>40440</v>
      </c>
      <c r="AE14946" t="s">
        <v>35394</v>
      </c>
    </row>
    <row r="14947" spans="1:31" ht="15" customHeight="1">
      <c r="A14947" s="1">
        <v>14946</v>
      </c>
      <c r="B14947" s="1" t="s">
        <v>54</v>
      </c>
      <c r="C14947" s="1" t="s">
        <v>19396</v>
      </c>
      <c r="D14947" s="9" t="s">
        <v>35699</v>
      </c>
      <c r="E14947" s="12" t="s">
        <v>344</v>
      </c>
      <c r="F14947" s="9" t="s">
        <v>30372</v>
      </c>
      <c r="G14947" s="17">
        <v>919446644694</v>
      </c>
      <c r="H14947" s="2" t="s">
        <v>37779</v>
      </c>
      <c r="I14947" s="1" t="s">
        <v>41</v>
      </c>
      <c r="J14947" s="4" t="s">
        <v>47303</v>
      </c>
      <c r="K14947" s="3" t="s">
        <v>42</v>
      </c>
      <c r="L14947" s="4" t="s">
        <v>47303</v>
      </c>
      <c r="M14947" s="11"/>
      <c r="N14947" s="4"/>
      <c r="O14947" s="11"/>
      <c r="P14947" s="4"/>
      <c r="Q14947" s="11"/>
      <c r="R14947" s="4"/>
      <c r="S14947" s="11"/>
      <c r="T14947" s="4"/>
      <c r="U14947" s="11"/>
      <c r="V14947" s="4"/>
      <c r="W14947" s="11"/>
      <c r="X14947" s="4"/>
      <c r="Y14947" s="11"/>
      <c r="Z14947" s="4"/>
      <c r="AA14947" s="1" t="s">
        <v>16</v>
      </c>
      <c r="AC14947" s="23" t="s">
        <v>37891</v>
      </c>
      <c r="AD14947" s="23" t="s">
        <v>40440</v>
      </c>
      <c r="AE14947" t="s">
        <v>35399</v>
      </c>
    </row>
    <row r="14948" spans="1:31" ht="15" customHeight="1">
      <c r="A14948" s="1">
        <v>14947</v>
      </c>
      <c r="B14948" s="1" t="s">
        <v>54</v>
      </c>
      <c r="C14948" s="1" t="s">
        <v>19399</v>
      </c>
      <c r="D14948" s="9" t="s">
        <v>1605</v>
      </c>
      <c r="E14948" s="9" t="s">
        <v>487</v>
      </c>
      <c r="F14948" s="9" t="s">
        <v>30375</v>
      </c>
      <c r="G14948" s="17">
        <v>91944660664</v>
      </c>
      <c r="H14948" s="9" t="s">
        <v>15</v>
      </c>
      <c r="I14948" s="1" t="s">
        <v>62</v>
      </c>
      <c r="J14948" s="4" t="s">
        <v>47303</v>
      </c>
      <c r="K14948" s="3" t="s">
        <v>42</v>
      </c>
      <c r="L14948" s="4" t="s">
        <v>47303</v>
      </c>
      <c r="M14948" s="11"/>
      <c r="N14948" s="4"/>
      <c r="O14948" s="11"/>
      <c r="P14948" s="4"/>
      <c r="Q14948" s="11"/>
      <c r="R14948" s="4"/>
      <c r="S14948" s="11"/>
      <c r="T14948" s="4"/>
      <c r="U14948" s="11"/>
      <c r="V14948" s="4"/>
      <c r="W14948" s="11"/>
      <c r="X14948" s="4"/>
      <c r="Y14948" s="11"/>
      <c r="Z14948" s="4"/>
      <c r="AA14948" s="1" t="s">
        <v>16</v>
      </c>
      <c r="AC14948" s="23" t="s">
        <v>37891</v>
      </c>
      <c r="AD14948" s="23" t="s">
        <v>40440</v>
      </c>
      <c r="AE14948" t="s">
        <v>35394</v>
      </c>
    </row>
    <row r="14949" spans="1:31" ht="15" customHeight="1">
      <c r="A14949" s="1">
        <v>14948</v>
      </c>
      <c r="B14949" s="1" t="s">
        <v>54</v>
      </c>
      <c r="C14949" s="1" t="s">
        <v>19409</v>
      </c>
      <c r="D14949" s="9" t="s">
        <v>2577</v>
      </c>
      <c r="E14949" s="12" t="s">
        <v>37735</v>
      </c>
      <c r="F14949" s="9" t="s">
        <v>30382</v>
      </c>
      <c r="G14949" s="17">
        <v>919446994401</v>
      </c>
      <c r="H14949" s="2" t="s">
        <v>37779</v>
      </c>
      <c r="I14949" s="1" t="s">
        <v>62</v>
      </c>
      <c r="J14949" s="4" t="s">
        <v>47303</v>
      </c>
      <c r="K14949" s="3" t="s">
        <v>42</v>
      </c>
      <c r="L14949" s="4" t="s">
        <v>47303</v>
      </c>
      <c r="M14949" s="11"/>
      <c r="N14949" s="4"/>
      <c r="O14949" s="11"/>
      <c r="P14949" s="4"/>
      <c r="Q14949" s="11"/>
      <c r="R14949" s="4"/>
      <c r="S14949" s="11"/>
      <c r="T14949" s="4"/>
      <c r="U14949" s="11"/>
      <c r="V14949" s="4"/>
      <c r="W14949" s="11"/>
      <c r="X14949" s="4"/>
      <c r="Y14949" s="11"/>
      <c r="Z14949" s="4"/>
      <c r="AA14949" s="1" t="s">
        <v>16</v>
      </c>
      <c r="AC14949" s="23" t="s">
        <v>37891</v>
      </c>
      <c r="AD14949" s="23" t="s">
        <v>40440</v>
      </c>
      <c r="AE14949" t="s">
        <v>35394</v>
      </c>
    </row>
    <row r="14950" spans="1:31" ht="15" customHeight="1">
      <c r="A14950" s="1">
        <v>14949</v>
      </c>
      <c r="B14950" s="1" t="s">
        <v>54</v>
      </c>
      <c r="C14950" s="1" t="s">
        <v>19412</v>
      </c>
      <c r="D14950" s="9" t="s">
        <v>951</v>
      </c>
      <c r="E14950" s="12" t="s">
        <v>139</v>
      </c>
      <c r="F14950" s="9" t="s">
        <v>34501</v>
      </c>
      <c r="G14950" s="17">
        <v>919446900666</v>
      </c>
      <c r="H14950" s="2" t="s">
        <v>37779</v>
      </c>
      <c r="I14950" s="1" t="s">
        <v>9</v>
      </c>
      <c r="J14950" s="4" t="s">
        <v>47303</v>
      </c>
      <c r="K14950" s="3" t="s">
        <v>17</v>
      </c>
      <c r="L14950" s="4" t="s">
        <v>47303</v>
      </c>
      <c r="M14950" s="11"/>
      <c r="N14950" s="4"/>
      <c r="O14950" s="11"/>
      <c r="P14950" s="4"/>
      <c r="Q14950" s="11"/>
      <c r="R14950" s="4"/>
      <c r="S14950" s="11"/>
      <c r="T14950" s="4"/>
      <c r="U14950" s="11"/>
      <c r="V14950" s="4"/>
      <c r="W14950" s="11"/>
      <c r="X14950" s="4"/>
      <c r="Y14950" s="11"/>
      <c r="Z14950" s="4"/>
      <c r="AA14950" s="1" t="s">
        <v>16</v>
      </c>
      <c r="AC14950" s="23" t="s">
        <v>37891</v>
      </c>
      <c r="AD14950" s="23" t="s">
        <v>40440</v>
      </c>
      <c r="AE14950" t="s">
        <v>35399</v>
      </c>
    </row>
    <row r="14951" spans="1:31" ht="15" customHeight="1">
      <c r="A14951" s="1">
        <v>14950</v>
      </c>
      <c r="B14951" s="1" t="s">
        <v>54</v>
      </c>
      <c r="C14951" s="1" t="s">
        <v>19414</v>
      </c>
      <c r="D14951" s="9" t="s">
        <v>36407</v>
      </c>
      <c r="E14951" s="9" t="s">
        <v>1311</v>
      </c>
      <c r="F14951" s="9" t="s">
        <v>33229</v>
      </c>
      <c r="G14951" s="17">
        <v>91944646646</v>
      </c>
      <c r="H14951" s="9" t="s">
        <v>20</v>
      </c>
      <c r="I14951" s="1" t="s">
        <v>62</v>
      </c>
      <c r="J14951" s="4" t="s">
        <v>47303</v>
      </c>
      <c r="K14951" s="3" t="s">
        <v>171</v>
      </c>
      <c r="L14951" s="4" t="s">
        <v>47303</v>
      </c>
      <c r="M14951" s="11"/>
      <c r="N14951" s="4"/>
      <c r="O14951" s="11"/>
      <c r="P14951" s="4"/>
      <c r="Q14951" s="11"/>
      <c r="R14951" s="4"/>
      <c r="S14951" s="11"/>
      <c r="T14951" s="4"/>
      <c r="U14951" s="11"/>
      <c r="V14951" s="4"/>
      <c r="W14951" s="11"/>
      <c r="X14951" s="4"/>
      <c r="Y14951" s="11"/>
      <c r="Z14951" s="4"/>
      <c r="AA14951" s="1" t="s">
        <v>16</v>
      </c>
      <c r="AC14951" s="23" t="s">
        <v>37891</v>
      </c>
      <c r="AD14951" s="23" t="s">
        <v>40440</v>
      </c>
      <c r="AE14951" t="s">
        <v>35410</v>
      </c>
    </row>
    <row r="14952" spans="1:31" ht="15" customHeight="1">
      <c r="A14952" s="1">
        <v>14951</v>
      </c>
      <c r="B14952" s="1" t="s">
        <v>54</v>
      </c>
      <c r="C14952" s="1" t="s">
        <v>19415</v>
      </c>
      <c r="D14952" s="9" t="s">
        <v>350</v>
      </c>
      <c r="E14952" s="12" t="s">
        <v>90</v>
      </c>
      <c r="F14952" s="9" t="s">
        <v>35267</v>
      </c>
      <c r="G14952" s="17">
        <v>91944641966</v>
      </c>
      <c r="H14952" s="2" t="s">
        <v>37779</v>
      </c>
      <c r="I14952" s="1" t="s">
        <v>41</v>
      </c>
      <c r="J14952" s="4" t="s">
        <v>47303</v>
      </c>
      <c r="K14952" s="3" t="s">
        <v>42</v>
      </c>
      <c r="L14952" s="4" t="s">
        <v>47303</v>
      </c>
      <c r="M14952" s="11"/>
      <c r="N14952" s="4"/>
      <c r="O14952" s="11"/>
      <c r="P14952" s="4"/>
      <c r="Q14952" s="11"/>
      <c r="R14952" s="4"/>
      <c r="S14952" s="11"/>
      <c r="T14952" s="4"/>
      <c r="U14952" s="11"/>
      <c r="V14952" s="4"/>
      <c r="W14952" s="11"/>
      <c r="X14952" s="4"/>
      <c r="Y14952" s="11"/>
      <c r="Z14952" s="4"/>
      <c r="AA14952" s="1" t="s">
        <v>16</v>
      </c>
      <c r="AC14952" s="23" t="s">
        <v>37891</v>
      </c>
      <c r="AD14952" s="23" t="s">
        <v>40440</v>
      </c>
      <c r="AE14952" t="s">
        <v>35410</v>
      </c>
    </row>
    <row r="14953" spans="1:31" ht="15" customHeight="1">
      <c r="A14953" s="1">
        <v>14952</v>
      </c>
      <c r="B14953" s="1" t="s">
        <v>54</v>
      </c>
      <c r="C14953" s="1" t="s">
        <v>19420</v>
      </c>
      <c r="D14953" s="9" t="s">
        <v>1836</v>
      </c>
      <c r="E14953" s="12" t="s">
        <v>37736</v>
      </c>
      <c r="F14953" s="9" t="s">
        <v>30388</v>
      </c>
      <c r="G14953" s="17">
        <v>919446060664</v>
      </c>
      <c r="H14953" s="2" t="s">
        <v>37779</v>
      </c>
      <c r="I14953" s="1" t="s">
        <v>62</v>
      </c>
      <c r="J14953" s="4" t="s">
        <v>47303</v>
      </c>
      <c r="K14953" s="3" t="s">
        <v>42</v>
      </c>
      <c r="L14953" s="4" t="s">
        <v>47303</v>
      </c>
      <c r="M14953" s="11"/>
      <c r="N14953" s="4"/>
      <c r="O14953" s="11"/>
      <c r="P14953" s="4"/>
      <c r="Q14953" s="11"/>
      <c r="R14953" s="4"/>
      <c r="S14953" s="11"/>
      <c r="T14953" s="4"/>
      <c r="U14953" s="11"/>
      <c r="V14953" s="4"/>
      <c r="W14953" s="11"/>
      <c r="X14953" s="4"/>
      <c r="Y14953" s="11"/>
      <c r="Z14953" s="4"/>
      <c r="AA14953" s="1" t="s">
        <v>16</v>
      </c>
      <c r="AC14953" s="23" t="s">
        <v>37891</v>
      </c>
      <c r="AD14953" s="23" t="s">
        <v>40440</v>
      </c>
      <c r="AE14953" t="s">
        <v>35399</v>
      </c>
    </row>
    <row r="14954" spans="1:31" ht="15" customHeight="1">
      <c r="A14954" s="1">
        <v>14953</v>
      </c>
      <c r="B14954" s="1" t="s">
        <v>54</v>
      </c>
      <c r="C14954" s="1" t="s">
        <v>19422</v>
      </c>
      <c r="D14954" s="9" t="s">
        <v>734</v>
      </c>
      <c r="E14954" s="12" t="s">
        <v>139</v>
      </c>
      <c r="F14954" s="9" t="s">
        <v>30389</v>
      </c>
      <c r="G14954" s="17">
        <v>919446044944</v>
      </c>
      <c r="H14954" s="2" t="s">
        <v>37779</v>
      </c>
      <c r="I14954" s="1" t="s">
        <v>9</v>
      </c>
      <c r="J14954" s="4" t="s">
        <v>47303</v>
      </c>
      <c r="K14954" s="11" t="s">
        <v>18748</v>
      </c>
      <c r="L14954" s="4" t="s">
        <v>47303</v>
      </c>
      <c r="M14954" s="11"/>
      <c r="N14954" s="4"/>
      <c r="O14954" s="11"/>
      <c r="P14954" s="4"/>
      <c r="Q14954" s="11"/>
      <c r="R14954" s="4"/>
      <c r="S14954" s="11"/>
      <c r="T14954" s="4"/>
      <c r="U14954" s="11"/>
      <c r="V14954" s="4"/>
      <c r="W14954" s="11"/>
      <c r="X14954" s="4"/>
      <c r="Y14954" s="11"/>
      <c r="Z14954" s="4"/>
      <c r="AA14954" s="1" t="s">
        <v>16</v>
      </c>
      <c r="AC14954" s="23" t="s">
        <v>37891</v>
      </c>
      <c r="AD14954" s="23" t="s">
        <v>40440</v>
      </c>
      <c r="AE14954" t="s">
        <v>35410</v>
      </c>
    </row>
    <row r="14955" spans="1:31" ht="15" customHeight="1">
      <c r="A14955" s="1">
        <v>14954</v>
      </c>
      <c r="B14955" s="1" t="s">
        <v>54</v>
      </c>
      <c r="C14955" s="1" t="s">
        <v>19440</v>
      </c>
      <c r="D14955" s="9" t="s">
        <v>37596</v>
      </c>
      <c r="E14955" s="12" t="s">
        <v>553</v>
      </c>
      <c r="F14955" s="9" t="s">
        <v>30401</v>
      </c>
      <c r="G14955" s="17">
        <v>91944464664</v>
      </c>
      <c r="H14955" s="2" t="s">
        <v>37779</v>
      </c>
      <c r="I14955" s="1" t="s">
        <v>41</v>
      </c>
      <c r="J14955" s="4" t="s">
        <v>47303</v>
      </c>
      <c r="K14955" s="3" t="s">
        <v>42</v>
      </c>
      <c r="L14955" s="4" t="s">
        <v>47303</v>
      </c>
      <c r="M14955" s="11"/>
      <c r="N14955" s="4"/>
      <c r="O14955" s="11"/>
      <c r="P14955" s="4"/>
      <c r="Q14955" s="11"/>
      <c r="R14955" s="4"/>
      <c r="S14955" s="11"/>
      <c r="T14955" s="4"/>
      <c r="U14955" s="11"/>
      <c r="V14955" s="4"/>
      <c r="W14955" s="11"/>
      <c r="X14955" s="4"/>
      <c r="Y14955" s="11"/>
      <c r="Z14955" s="4"/>
      <c r="AA14955" s="1" t="s">
        <v>16</v>
      </c>
      <c r="AC14955" s="23" t="s">
        <v>37891</v>
      </c>
      <c r="AD14955" s="23" t="s">
        <v>40440</v>
      </c>
      <c r="AE14955" t="s">
        <v>35409</v>
      </c>
    </row>
    <row r="14956" spans="1:31" ht="15" customHeight="1">
      <c r="A14956" s="1">
        <v>14955</v>
      </c>
      <c r="B14956" s="1" t="s">
        <v>54</v>
      </c>
      <c r="C14956" s="1" t="s">
        <v>19441</v>
      </c>
      <c r="D14956" s="9" t="s">
        <v>9252</v>
      </c>
      <c r="E14956" s="12" t="s">
        <v>3161</v>
      </c>
      <c r="F14956" s="9" t="s">
        <v>30402</v>
      </c>
      <c r="G14956" s="17">
        <v>919444604191</v>
      </c>
      <c r="H14956" s="2" t="s">
        <v>37779</v>
      </c>
      <c r="I14956" s="1" t="s">
        <v>41</v>
      </c>
      <c r="J14956" s="4" t="s">
        <v>47303</v>
      </c>
      <c r="K14956" s="3" t="s">
        <v>42</v>
      </c>
      <c r="L14956" s="4" t="s">
        <v>47303</v>
      </c>
      <c r="M14956" s="11"/>
      <c r="N14956" s="4"/>
      <c r="O14956" s="11"/>
      <c r="P14956" s="4"/>
      <c r="Q14956" s="11"/>
      <c r="R14956" s="4"/>
      <c r="S14956" s="11"/>
      <c r="T14956" s="4"/>
      <c r="U14956" s="11"/>
      <c r="V14956" s="4"/>
      <c r="W14956" s="11"/>
      <c r="X14956" s="4"/>
      <c r="Y14956" s="11"/>
      <c r="Z14956" s="4"/>
      <c r="AA14956" s="1" t="s">
        <v>16</v>
      </c>
      <c r="AC14956" s="23" t="s">
        <v>37891</v>
      </c>
      <c r="AD14956" s="23" t="s">
        <v>40440</v>
      </c>
      <c r="AE14956" t="s">
        <v>35410</v>
      </c>
    </row>
    <row r="14957" spans="1:31" ht="15" customHeight="1">
      <c r="A14957" s="1">
        <v>14956</v>
      </c>
      <c r="B14957" s="1" t="s">
        <v>54</v>
      </c>
      <c r="C14957" s="1" t="s">
        <v>19442</v>
      </c>
      <c r="D14957" s="9" t="s">
        <v>407</v>
      </c>
      <c r="E14957" s="12" t="s">
        <v>78</v>
      </c>
      <c r="F14957" s="9" t="s">
        <v>30403</v>
      </c>
      <c r="G14957" s="17">
        <v>919444466494</v>
      </c>
      <c r="H14957" s="2" t="s">
        <v>37779</v>
      </c>
      <c r="I14957" s="1" t="s">
        <v>62</v>
      </c>
      <c r="J14957" s="4" t="s">
        <v>47303</v>
      </c>
      <c r="K14957" s="11" t="s">
        <v>18748</v>
      </c>
      <c r="L14957" s="4" t="s">
        <v>47303</v>
      </c>
      <c r="M14957" s="11"/>
      <c r="N14957" s="4"/>
      <c r="O14957" s="11"/>
      <c r="P14957" s="4"/>
      <c r="Q14957" s="11"/>
      <c r="R14957" s="4"/>
      <c r="S14957" s="11"/>
      <c r="T14957" s="4"/>
      <c r="U14957" s="11"/>
      <c r="V14957" s="4"/>
      <c r="W14957" s="11"/>
      <c r="X14957" s="4"/>
      <c r="Y14957" s="11"/>
      <c r="Z14957" s="4"/>
      <c r="AA14957" s="1" t="s">
        <v>16</v>
      </c>
      <c r="AC14957" s="23" t="s">
        <v>37891</v>
      </c>
      <c r="AD14957" s="23" t="s">
        <v>40440</v>
      </c>
      <c r="AE14957" t="s">
        <v>35410</v>
      </c>
    </row>
    <row r="14958" spans="1:31" ht="15" customHeight="1">
      <c r="A14958" s="1">
        <v>14957</v>
      </c>
      <c r="B14958" s="1" t="s">
        <v>54</v>
      </c>
      <c r="C14958" s="1" t="s">
        <v>19445</v>
      </c>
      <c r="D14958" s="9" t="s">
        <v>4460</v>
      </c>
      <c r="E14958" s="12" t="s">
        <v>1797</v>
      </c>
      <c r="F14958" s="9" t="s">
        <v>33233</v>
      </c>
      <c r="G14958" s="17">
        <v>91944496499</v>
      </c>
      <c r="H14958" s="2" t="s">
        <v>37779</v>
      </c>
      <c r="I14958" s="1" t="s">
        <v>9</v>
      </c>
      <c r="J14958" s="4" t="s">
        <v>47303</v>
      </c>
      <c r="K14958" s="3" t="s">
        <v>17</v>
      </c>
      <c r="L14958" s="4" t="s">
        <v>47303</v>
      </c>
      <c r="M14958" s="11"/>
      <c r="N14958" s="4"/>
      <c r="O14958" s="11"/>
      <c r="P14958" s="4"/>
      <c r="Q14958" s="11"/>
      <c r="R14958" s="4"/>
      <c r="S14958" s="11"/>
      <c r="T14958" s="4"/>
      <c r="U14958" s="11"/>
      <c r="V14958" s="4"/>
      <c r="W14958" s="11"/>
      <c r="X14958" s="4"/>
      <c r="Y14958" s="11"/>
      <c r="Z14958" s="4"/>
      <c r="AA14958" s="1" t="s">
        <v>16</v>
      </c>
      <c r="AC14958" s="23" t="s">
        <v>37891</v>
      </c>
      <c r="AD14958" s="23" t="s">
        <v>40440</v>
      </c>
      <c r="AE14958" t="s">
        <v>35399</v>
      </c>
    </row>
    <row r="14959" spans="1:31" ht="15" customHeight="1">
      <c r="A14959" s="1">
        <v>14958</v>
      </c>
      <c r="B14959" s="1" t="s">
        <v>54</v>
      </c>
      <c r="C14959" s="1" t="s">
        <v>19456</v>
      </c>
      <c r="D14959" s="9" t="s">
        <v>1047</v>
      </c>
      <c r="E14959" s="12" t="s">
        <v>884</v>
      </c>
      <c r="F14959" s="9" t="s">
        <v>30414</v>
      </c>
      <c r="G14959" s="17">
        <v>9199494641</v>
      </c>
      <c r="H14959" s="2" t="s">
        <v>37779</v>
      </c>
      <c r="I14959" s="1" t="s">
        <v>9</v>
      </c>
      <c r="J14959" s="4" t="s">
        <v>47303</v>
      </c>
      <c r="K14959" s="3" t="s">
        <v>42</v>
      </c>
      <c r="L14959" s="4" t="s">
        <v>47303</v>
      </c>
      <c r="M14959" s="11"/>
      <c r="N14959" s="4"/>
      <c r="O14959" s="11"/>
      <c r="P14959" s="4"/>
      <c r="Q14959" s="11"/>
      <c r="R14959" s="4"/>
      <c r="S14959" s="11"/>
      <c r="T14959" s="4"/>
      <c r="U14959" s="11"/>
      <c r="V14959" s="4"/>
      <c r="W14959" s="11"/>
      <c r="X14959" s="4"/>
      <c r="Y14959" s="11"/>
      <c r="Z14959" s="4"/>
      <c r="AA14959" s="1" t="s">
        <v>16</v>
      </c>
      <c r="AC14959" s="23" t="s">
        <v>37891</v>
      </c>
      <c r="AD14959" s="23" t="s">
        <v>40440</v>
      </c>
      <c r="AE14959" t="s">
        <v>35394</v>
      </c>
    </row>
    <row r="14960" spans="1:31" ht="15" customHeight="1">
      <c r="A14960" s="1">
        <v>14959</v>
      </c>
      <c r="B14960" s="1" t="s">
        <v>54</v>
      </c>
      <c r="C14960" s="1" t="s">
        <v>19464</v>
      </c>
      <c r="D14960" s="9" t="s">
        <v>3136</v>
      </c>
      <c r="E14960" s="12" t="s">
        <v>37591</v>
      </c>
      <c r="F14960" s="9" t="s">
        <v>30420</v>
      </c>
      <c r="G14960" s="17">
        <v>9199990946</v>
      </c>
      <c r="H14960" s="2" t="s">
        <v>37779</v>
      </c>
      <c r="I14960" s="1" t="s">
        <v>62</v>
      </c>
      <c r="J14960" s="4" t="s">
        <v>47303</v>
      </c>
      <c r="K14960" s="3" t="s">
        <v>42</v>
      </c>
      <c r="L14960" s="4" t="s">
        <v>47303</v>
      </c>
      <c r="M14960" s="11"/>
      <c r="N14960" s="4"/>
      <c r="O14960" s="11"/>
      <c r="P14960" s="4"/>
      <c r="Q14960" s="11"/>
      <c r="R14960" s="4"/>
      <c r="S14960" s="11"/>
      <c r="T14960" s="4"/>
      <c r="U14960" s="11"/>
      <c r="V14960" s="4"/>
      <c r="W14960" s="11"/>
      <c r="X14960" s="4"/>
      <c r="Y14960" s="11"/>
      <c r="Z14960" s="4"/>
      <c r="AA14960" s="1" t="s">
        <v>11</v>
      </c>
      <c r="AC14960" s="23" t="s">
        <v>37891</v>
      </c>
      <c r="AD14960" s="23" t="s">
        <v>40440</v>
      </c>
      <c r="AE14960" t="s">
        <v>35394</v>
      </c>
    </row>
    <row r="14961" spans="1:31" ht="15" customHeight="1">
      <c r="A14961" s="1">
        <v>14960</v>
      </c>
      <c r="B14961" s="1" t="s">
        <v>54</v>
      </c>
      <c r="C14961" s="1" t="s">
        <v>19468</v>
      </c>
      <c r="D14961" s="9" t="s">
        <v>1968</v>
      </c>
      <c r="E14961" s="12" t="s">
        <v>447</v>
      </c>
      <c r="F14961" s="9" t="s">
        <v>30423</v>
      </c>
      <c r="G14961" s="17">
        <v>9199040909</v>
      </c>
      <c r="H14961" s="2" t="s">
        <v>37779</v>
      </c>
      <c r="I14961" s="1" t="s">
        <v>62</v>
      </c>
      <c r="J14961" s="4" t="s">
        <v>47303</v>
      </c>
      <c r="K14961" s="3" t="s">
        <v>42</v>
      </c>
      <c r="L14961" s="4" t="s">
        <v>47303</v>
      </c>
      <c r="M14961" s="11"/>
      <c r="N14961" s="4"/>
      <c r="O14961" s="11"/>
      <c r="P14961" s="4"/>
      <c r="Q14961" s="11"/>
      <c r="R14961" s="4"/>
      <c r="S14961" s="11"/>
      <c r="T14961" s="4"/>
      <c r="U14961" s="11"/>
      <c r="V14961" s="4"/>
      <c r="W14961" s="11"/>
      <c r="X14961" s="4"/>
      <c r="Y14961" s="11"/>
      <c r="Z14961" s="4"/>
      <c r="AA14961" s="1" t="s">
        <v>16</v>
      </c>
      <c r="AC14961" s="23" t="s">
        <v>37891</v>
      </c>
      <c r="AD14961" s="23" t="s">
        <v>40440</v>
      </c>
      <c r="AE14961" t="s">
        <v>35410</v>
      </c>
    </row>
    <row r="14962" spans="1:31" ht="15" customHeight="1">
      <c r="A14962" s="1">
        <v>14961</v>
      </c>
      <c r="B14962" s="1" t="s">
        <v>54</v>
      </c>
      <c r="C14962" s="1" t="s">
        <v>19477</v>
      </c>
      <c r="D14962" s="9" t="s">
        <v>37621</v>
      </c>
      <c r="E14962" s="9" t="s">
        <v>40</v>
      </c>
      <c r="F14962" s="9" t="s">
        <v>30429</v>
      </c>
      <c r="G14962" s="17">
        <v>9194649099</v>
      </c>
      <c r="H14962" s="9" t="s">
        <v>20</v>
      </c>
      <c r="I14962" s="1" t="s">
        <v>9</v>
      </c>
      <c r="J14962" s="4" t="s">
        <v>47303</v>
      </c>
      <c r="K14962" s="3" t="s">
        <v>171</v>
      </c>
      <c r="L14962" s="4" t="s">
        <v>47303</v>
      </c>
      <c r="M14962" s="11"/>
      <c r="N14962" s="4"/>
      <c r="O14962" s="11"/>
      <c r="P14962" s="4"/>
      <c r="Q14962" s="11"/>
      <c r="R14962" s="4"/>
      <c r="S14962" s="11"/>
      <c r="T14962" s="4"/>
      <c r="U14962" s="11"/>
      <c r="V14962" s="4"/>
      <c r="W14962" s="11"/>
      <c r="X14962" s="4"/>
      <c r="Y14962" s="11"/>
      <c r="Z14962" s="4"/>
      <c r="AA14962" s="1" t="s">
        <v>16</v>
      </c>
      <c r="AC14962" s="23" t="s">
        <v>37891</v>
      </c>
      <c r="AD14962" s="23" t="s">
        <v>40440</v>
      </c>
      <c r="AE14962" t="s">
        <v>35410</v>
      </c>
    </row>
    <row r="14963" spans="1:31" ht="15" customHeight="1">
      <c r="A14963" s="1">
        <v>14962</v>
      </c>
      <c r="B14963" s="1" t="s">
        <v>54</v>
      </c>
      <c r="C14963" s="1" t="s">
        <v>19480</v>
      </c>
      <c r="D14963" s="9" t="s">
        <v>8410</v>
      </c>
      <c r="E14963" s="12" t="s">
        <v>506</v>
      </c>
      <c r="F14963" s="9" t="s">
        <v>30430</v>
      </c>
      <c r="G14963" s="17">
        <v>9194464464</v>
      </c>
      <c r="H14963" s="2" t="s">
        <v>37779</v>
      </c>
      <c r="I14963" s="1" t="s">
        <v>62</v>
      </c>
      <c r="J14963" s="4" t="s">
        <v>47303</v>
      </c>
      <c r="K14963" s="3" t="s">
        <v>42</v>
      </c>
      <c r="L14963" s="4" t="s">
        <v>47303</v>
      </c>
      <c r="M14963" s="11"/>
      <c r="N14963" s="4"/>
      <c r="O14963" s="11"/>
      <c r="P14963" s="4"/>
      <c r="Q14963" s="11"/>
      <c r="R14963" s="4"/>
      <c r="S14963" s="11"/>
      <c r="T14963" s="4"/>
      <c r="U14963" s="11"/>
      <c r="V14963" s="4"/>
      <c r="W14963" s="11"/>
      <c r="X14963" s="4"/>
      <c r="Y14963" s="11"/>
      <c r="Z14963" s="4"/>
      <c r="AA14963" s="1" t="s">
        <v>11</v>
      </c>
      <c r="AC14963" s="23" t="s">
        <v>37891</v>
      </c>
      <c r="AD14963" s="23" t="s">
        <v>40440</v>
      </c>
      <c r="AE14963" t="s">
        <v>35409</v>
      </c>
    </row>
    <row r="14964" spans="1:31" ht="15" customHeight="1">
      <c r="A14964" s="1">
        <v>14963</v>
      </c>
      <c r="B14964" s="1" t="s">
        <v>54</v>
      </c>
      <c r="C14964" s="1" t="s">
        <v>19486</v>
      </c>
      <c r="D14964" s="9" t="s">
        <v>1675</v>
      </c>
      <c r="E14964" s="12" t="s">
        <v>37592</v>
      </c>
      <c r="F14964" s="9" t="s">
        <v>35276</v>
      </c>
      <c r="G14964" s="17">
        <v>91946400011</v>
      </c>
      <c r="H14964" s="2" t="s">
        <v>37779</v>
      </c>
      <c r="I14964" s="1" t="s">
        <v>62</v>
      </c>
      <c r="J14964" s="4" t="s">
        <v>47303</v>
      </c>
      <c r="K14964" s="3" t="s">
        <v>42</v>
      </c>
      <c r="L14964" s="4" t="s">
        <v>47303</v>
      </c>
      <c r="M14964" s="11"/>
      <c r="N14964" s="4"/>
      <c r="O14964" s="11"/>
      <c r="P14964" s="4"/>
      <c r="Q14964" s="11"/>
      <c r="R14964" s="4"/>
      <c r="S14964" s="11"/>
      <c r="T14964" s="4"/>
      <c r="U14964" s="11"/>
      <c r="V14964" s="4"/>
      <c r="W14964" s="11"/>
      <c r="X14964" s="4"/>
      <c r="Y14964" s="11"/>
      <c r="Z14964" s="4"/>
      <c r="AA14964" s="1" t="s">
        <v>16</v>
      </c>
      <c r="AC14964" s="23" t="s">
        <v>37891</v>
      </c>
      <c r="AD14964" s="23" t="s">
        <v>40440</v>
      </c>
      <c r="AE14964" t="s">
        <v>35394</v>
      </c>
    </row>
    <row r="14965" spans="1:31" ht="15" customHeight="1">
      <c r="A14965" s="1">
        <v>14964</v>
      </c>
      <c r="B14965" s="1" t="s">
        <v>54</v>
      </c>
      <c r="C14965" s="1" t="s">
        <v>19488</v>
      </c>
      <c r="D14965" s="9" t="s">
        <v>386</v>
      </c>
      <c r="E14965" s="12" t="s">
        <v>37506</v>
      </c>
      <c r="F14965" s="9" t="s">
        <v>34472</v>
      </c>
      <c r="G14965" s="17">
        <v>9194646196</v>
      </c>
      <c r="H14965" s="2" t="s">
        <v>37779</v>
      </c>
      <c r="I14965" s="1" t="s">
        <v>9</v>
      </c>
      <c r="J14965" s="4" t="s">
        <v>47303</v>
      </c>
      <c r="K14965" s="3" t="s">
        <v>42</v>
      </c>
      <c r="L14965" s="4" t="s">
        <v>47303</v>
      </c>
      <c r="M14965" s="11"/>
      <c r="N14965" s="4"/>
      <c r="O14965" s="11"/>
      <c r="P14965" s="4"/>
      <c r="Q14965" s="11"/>
      <c r="R14965" s="4"/>
      <c r="S14965" s="11"/>
      <c r="T14965" s="4"/>
      <c r="U14965" s="11"/>
      <c r="V14965" s="4"/>
      <c r="W14965" s="11"/>
      <c r="X14965" s="4"/>
      <c r="Y14965" s="11"/>
      <c r="Z14965" s="4"/>
      <c r="AA14965" s="1" t="s">
        <v>16</v>
      </c>
      <c r="AC14965" s="23" t="s">
        <v>37891</v>
      </c>
      <c r="AD14965" s="23" t="s">
        <v>40440</v>
      </c>
      <c r="AE14965" t="s">
        <v>35409</v>
      </c>
    </row>
    <row r="14966" spans="1:31" ht="15" customHeight="1">
      <c r="A14966" s="1">
        <v>14965</v>
      </c>
      <c r="B14966" s="1" t="s">
        <v>54</v>
      </c>
      <c r="C14966" s="1" t="s">
        <v>19500</v>
      </c>
      <c r="D14966" s="9" t="s">
        <v>1302</v>
      </c>
      <c r="E14966" s="12" t="s">
        <v>255</v>
      </c>
      <c r="F14966" s="9" t="s">
        <v>33244</v>
      </c>
      <c r="G14966" s="17">
        <v>91949644</v>
      </c>
      <c r="H14966" s="2" t="s">
        <v>37779</v>
      </c>
      <c r="I14966" s="1" t="s">
        <v>9</v>
      </c>
      <c r="J14966" s="4" t="s">
        <v>47303</v>
      </c>
      <c r="K14966" s="11" t="s">
        <v>13</v>
      </c>
      <c r="L14966" s="4" t="s">
        <v>47303</v>
      </c>
      <c r="M14966" s="11"/>
      <c r="N14966" s="4"/>
      <c r="O14966" s="11"/>
      <c r="P14966" s="4"/>
      <c r="Q14966" s="11"/>
      <c r="R14966" s="4"/>
      <c r="S14966" s="11"/>
      <c r="T14966" s="4"/>
      <c r="U14966" s="11"/>
      <c r="V14966" s="4"/>
      <c r="W14966" s="11"/>
      <c r="X14966" s="4"/>
      <c r="Y14966" s="11"/>
      <c r="Z14966" s="4"/>
      <c r="AA14966" s="1" t="s">
        <v>16</v>
      </c>
      <c r="AC14966" s="23" t="s">
        <v>37891</v>
      </c>
      <c r="AD14966" s="23" t="s">
        <v>40440</v>
      </c>
      <c r="AE14966" t="s">
        <v>35394</v>
      </c>
    </row>
    <row r="14967" spans="1:31" ht="15" customHeight="1">
      <c r="A14967" s="1">
        <v>14966</v>
      </c>
      <c r="B14967" s="1" t="s">
        <v>54</v>
      </c>
      <c r="C14967" s="1" t="s">
        <v>19501</v>
      </c>
      <c r="D14967" s="9" t="s">
        <v>14951</v>
      </c>
      <c r="E14967" s="12" t="s">
        <v>9573</v>
      </c>
      <c r="F14967" s="9" t="s">
        <v>18542</v>
      </c>
      <c r="G14967" s="17">
        <v>9194964690</v>
      </c>
      <c r="H14967" s="2" t="s">
        <v>37779</v>
      </c>
      <c r="I14967" s="1" t="s">
        <v>62</v>
      </c>
      <c r="J14967" s="4" t="s">
        <v>47303</v>
      </c>
      <c r="K14967" s="11" t="s">
        <v>18748</v>
      </c>
      <c r="L14967" s="4" t="s">
        <v>47303</v>
      </c>
      <c r="M14967" s="11"/>
      <c r="N14967" s="4"/>
      <c r="O14967" s="11"/>
      <c r="P14967" s="4"/>
      <c r="Q14967" s="11"/>
      <c r="R14967" s="4"/>
      <c r="S14967" s="11"/>
      <c r="T14967" s="4"/>
      <c r="U14967" s="11"/>
      <c r="V14967" s="4"/>
      <c r="W14967" s="11"/>
      <c r="X14967" s="4"/>
      <c r="Y14967" s="11"/>
      <c r="Z14967" s="4"/>
      <c r="AA14967" s="1" t="s">
        <v>16</v>
      </c>
      <c r="AC14967" s="23" t="s">
        <v>37891</v>
      </c>
      <c r="AD14967" s="23" t="s">
        <v>40440</v>
      </c>
      <c r="AE14967" t="s">
        <v>35399</v>
      </c>
    </row>
    <row r="14968" spans="1:31" ht="15" customHeight="1">
      <c r="A14968" s="1">
        <v>14967</v>
      </c>
      <c r="B14968" s="1" t="s">
        <v>54</v>
      </c>
      <c r="C14968" s="1" t="s">
        <v>19512</v>
      </c>
      <c r="D14968" s="9" t="s">
        <v>11078</v>
      </c>
      <c r="E14968" s="12" t="s">
        <v>37501</v>
      </c>
      <c r="F14968" s="9" t="s">
        <v>30448</v>
      </c>
      <c r="G14968" s="17">
        <v>919144099</v>
      </c>
      <c r="H14968" s="2" t="s">
        <v>37779</v>
      </c>
      <c r="I14968" s="1" t="s">
        <v>62</v>
      </c>
      <c r="J14968" s="4" t="s">
        <v>47303</v>
      </c>
      <c r="K14968" s="11" t="s">
        <v>18748</v>
      </c>
      <c r="L14968" s="4" t="s">
        <v>47303</v>
      </c>
      <c r="M14968" s="11"/>
      <c r="N14968" s="4"/>
      <c r="O14968" s="11"/>
      <c r="P14968" s="4"/>
      <c r="Q14968" s="11"/>
      <c r="R14968" s="4"/>
      <c r="S14968" s="11"/>
      <c r="T14968" s="4"/>
      <c r="U14968" s="11"/>
      <c r="V14968" s="4"/>
      <c r="W14968" s="11"/>
      <c r="X14968" s="4"/>
      <c r="Y14968" s="11"/>
      <c r="Z14968" s="4"/>
      <c r="AA14968" s="1" t="s">
        <v>16</v>
      </c>
      <c r="AC14968" s="23" t="s">
        <v>37891</v>
      </c>
      <c r="AD14968" s="23" t="s">
        <v>40440</v>
      </c>
      <c r="AE14968" t="s">
        <v>35399</v>
      </c>
    </row>
    <row r="14969" spans="1:31" ht="15" customHeight="1">
      <c r="A14969" s="1">
        <v>14968</v>
      </c>
      <c r="B14969" s="1" t="s">
        <v>54</v>
      </c>
      <c r="C14969" s="1" t="s">
        <v>19519</v>
      </c>
      <c r="D14969" s="9" t="s">
        <v>579</v>
      </c>
      <c r="E14969" s="12" t="s">
        <v>40</v>
      </c>
      <c r="F14969" s="9" t="s">
        <v>30450</v>
      </c>
      <c r="G14969" s="17">
        <v>91914049101</v>
      </c>
      <c r="H14969" s="2" t="s">
        <v>37779</v>
      </c>
      <c r="I14969" s="1" t="s">
        <v>62</v>
      </c>
      <c r="J14969" s="4" t="s">
        <v>47303</v>
      </c>
      <c r="K14969" s="11" t="s">
        <v>13</v>
      </c>
      <c r="L14969" s="4" t="s">
        <v>47303</v>
      </c>
      <c r="M14969" s="11"/>
      <c r="N14969" s="4"/>
      <c r="O14969" s="11"/>
      <c r="P14969" s="4"/>
      <c r="Q14969" s="11"/>
      <c r="R14969" s="4"/>
      <c r="S14969" s="11"/>
      <c r="T14969" s="4"/>
      <c r="U14969" s="11"/>
      <c r="V14969" s="4"/>
      <c r="W14969" s="11"/>
      <c r="X14969" s="4"/>
      <c r="Y14969" s="11"/>
      <c r="Z14969" s="4"/>
      <c r="AA14969" s="1" t="s">
        <v>16</v>
      </c>
      <c r="AC14969" s="23" t="s">
        <v>37891</v>
      </c>
      <c r="AD14969" s="23" t="s">
        <v>40440</v>
      </c>
      <c r="AE14969" t="s">
        <v>35410</v>
      </c>
    </row>
    <row r="14970" spans="1:31" ht="15" customHeight="1">
      <c r="A14970" s="1">
        <v>14969</v>
      </c>
      <c r="B14970" s="1" t="s">
        <v>54</v>
      </c>
      <c r="C14970" s="1" t="s">
        <v>19522</v>
      </c>
      <c r="D14970" s="9" t="s">
        <v>37661</v>
      </c>
      <c r="E14970" s="12" t="s">
        <v>1311</v>
      </c>
      <c r="F14970" s="9" t="s">
        <v>18543</v>
      </c>
      <c r="G14970" s="17">
        <v>9191499194</v>
      </c>
      <c r="H14970" s="2" t="s">
        <v>37779</v>
      </c>
      <c r="I14970" s="1" t="s">
        <v>9</v>
      </c>
      <c r="J14970" s="4" t="s">
        <v>47303</v>
      </c>
      <c r="K14970" s="3" t="s">
        <v>42</v>
      </c>
      <c r="L14970" s="4" t="s">
        <v>47303</v>
      </c>
      <c r="M14970" s="11"/>
      <c r="N14970" s="4"/>
      <c r="O14970" s="11"/>
      <c r="P14970" s="4"/>
      <c r="Q14970" s="11"/>
      <c r="R14970" s="4"/>
      <c r="S14970" s="11"/>
      <c r="T14970" s="4"/>
      <c r="U14970" s="11"/>
      <c r="V14970" s="4"/>
      <c r="W14970" s="11"/>
      <c r="X14970" s="4"/>
      <c r="Y14970" s="11"/>
      <c r="Z14970" s="4"/>
      <c r="AA14970" s="1" t="s">
        <v>16</v>
      </c>
      <c r="AC14970" s="23" t="s">
        <v>37891</v>
      </c>
      <c r="AD14970" s="23" t="s">
        <v>40440</v>
      </c>
      <c r="AE14970" t="s">
        <v>35409</v>
      </c>
    </row>
    <row r="14971" spans="1:31" ht="15" customHeight="1">
      <c r="A14971" s="1">
        <v>14970</v>
      </c>
      <c r="B14971" s="1" t="s">
        <v>54</v>
      </c>
      <c r="C14971" s="1" t="s">
        <v>19528</v>
      </c>
      <c r="D14971" s="9" t="s">
        <v>2577</v>
      </c>
      <c r="E14971" s="12" t="s">
        <v>37737</v>
      </c>
      <c r="F14971" s="9" t="s">
        <v>33249</v>
      </c>
      <c r="G14971" s="17">
        <v>91914444666</v>
      </c>
      <c r="H14971" s="2" t="s">
        <v>37779</v>
      </c>
      <c r="I14971" s="1" t="s">
        <v>41</v>
      </c>
      <c r="J14971" s="4" t="s">
        <v>47303</v>
      </c>
      <c r="K14971" s="3" t="s">
        <v>42</v>
      </c>
      <c r="L14971" s="4" t="s">
        <v>47303</v>
      </c>
      <c r="M14971" s="11"/>
      <c r="N14971" s="4"/>
      <c r="O14971" s="11"/>
      <c r="P14971" s="4"/>
      <c r="Q14971" s="11"/>
      <c r="R14971" s="4"/>
      <c r="S14971" s="11"/>
      <c r="T14971" s="4"/>
      <c r="U14971" s="11"/>
      <c r="V14971" s="4"/>
      <c r="W14971" s="11"/>
      <c r="X14971" s="4"/>
      <c r="Y14971" s="11"/>
      <c r="Z14971" s="4"/>
      <c r="AA14971" s="1" t="s">
        <v>11</v>
      </c>
      <c r="AC14971" s="23" t="s">
        <v>37891</v>
      </c>
      <c r="AD14971" s="23" t="s">
        <v>40440</v>
      </c>
      <c r="AE14971" t="s">
        <v>35410</v>
      </c>
    </row>
    <row r="14972" spans="1:31" ht="15" customHeight="1">
      <c r="A14972" s="1">
        <v>14971</v>
      </c>
      <c r="B14972" s="1" t="s">
        <v>54</v>
      </c>
      <c r="C14972" s="1" t="s">
        <v>19533</v>
      </c>
      <c r="D14972" s="9" t="s">
        <v>3301</v>
      </c>
      <c r="E14972" s="12" t="s">
        <v>7332</v>
      </c>
      <c r="F14972" s="9" t="s">
        <v>33251</v>
      </c>
      <c r="G14972" s="17">
        <v>91964069</v>
      </c>
      <c r="H14972" s="2" t="s">
        <v>37779</v>
      </c>
      <c r="I14972" s="1" t="s">
        <v>9</v>
      </c>
      <c r="J14972" s="4" t="s">
        <v>47303</v>
      </c>
      <c r="K14972" s="3" t="s">
        <v>42</v>
      </c>
      <c r="L14972" s="4" t="s">
        <v>47303</v>
      </c>
      <c r="M14972" s="11"/>
      <c r="N14972" s="4"/>
      <c r="O14972" s="11"/>
      <c r="P14972" s="4"/>
      <c r="Q14972" s="11"/>
      <c r="R14972" s="4"/>
      <c r="S14972" s="11"/>
      <c r="T14972" s="4"/>
      <c r="U14972" s="11"/>
      <c r="V14972" s="4"/>
      <c r="W14972" s="11"/>
      <c r="X14972" s="4"/>
      <c r="Y14972" s="11"/>
      <c r="Z14972" s="4"/>
      <c r="AA14972" s="1" t="s">
        <v>16</v>
      </c>
      <c r="AC14972" s="23" t="s">
        <v>37891</v>
      </c>
      <c r="AD14972" s="23" t="s">
        <v>40440</v>
      </c>
      <c r="AE14972" t="s">
        <v>35410</v>
      </c>
    </row>
    <row r="14973" spans="1:31" ht="15" customHeight="1">
      <c r="A14973" s="1">
        <v>14972</v>
      </c>
      <c r="B14973" s="1" t="s">
        <v>54</v>
      </c>
      <c r="C14973" s="1" t="s">
        <v>19535</v>
      </c>
      <c r="D14973" s="9" t="s">
        <v>1952</v>
      </c>
      <c r="E14973" s="12" t="s">
        <v>37698</v>
      </c>
      <c r="F14973" s="9" t="s">
        <v>18544</v>
      </c>
      <c r="G14973" s="17">
        <v>91964646444</v>
      </c>
      <c r="H14973" s="2" t="s">
        <v>37779</v>
      </c>
      <c r="I14973" s="1" t="s">
        <v>62</v>
      </c>
      <c r="J14973" s="4" t="s">
        <v>47303</v>
      </c>
      <c r="K14973" s="3" t="s">
        <v>42</v>
      </c>
      <c r="L14973" s="4" t="s">
        <v>47303</v>
      </c>
      <c r="M14973" s="11"/>
      <c r="N14973" s="4"/>
      <c r="O14973" s="11"/>
      <c r="P14973" s="4"/>
      <c r="Q14973" s="11"/>
      <c r="R14973" s="4"/>
      <c r="S14973" s="11"/>
      <c r="T14973" s="4"/>
      <c r="U14973" s="11"/>
      <c r="V14973" s="4"/>
      <c r="W14973" s="11"/>
      <c r="X14973" s="4"/>
      <c r="Y14973" s="11"/>
      <c r="Z14973" s="4"/>
      <c r="AA14973" s="1" t="s">
        <v>11</v>
      </c>
      <c r="AC14973" s="23" t="s">
        <v>37891</v>
      </c>
      <c r="AD14973" s="23" t="s">
        <v>40440</v>
      </c>
      <c r="AE14973" t="s">
        <v>35394</v>
      </c>
    </row>
    <row r="14974" spans="1:31" ht="15" customHeight="1">
      <c r="A14974" s="1">
        <v>14973</v>
      </c>
      <c r="B14974" s="1" t="s">
        <v>54</v>
      </c>
      <c r="C14974" s="1" t="s">
        <v>19543</v>
      </c>
      <c r="D14974" s="9" t="s">
        <v>37738</v>
      </c>
      <c r="E14974" s="12" t="s">
        <v>8403</v>
      </c>
      <c r="F14974" s="9" t="s">
        <v>30463</v>
      </c>
      <c r="G14974" s="17">
        <v>919664690904</v>
      </c>
      <c r="H14974" s="2" t="s">
        <v>37779</v>
      </c>
      <c r="I14974" s="1" t="s">
        <v>9</v>
      </c>
      <c r="J14974" s="4" t="s">
        <v>47303</v>
      </c>
      <c r="K14974" s="11" t="s">
        <v>14136</v>
      </c>
      <c r="L14974" s="4" t="s">
        <v>47303</v>
      </c>
      <c r="M14974" s="11"/>
      <c r="N14974" s="4"/>
      <c r="O14974" s="11"/>
      <c r="P14974" s="4"/>
      <c r="Q14974" s="11"/>
      <c r="R14974" s="4"/>
      <c r="S14974" s="11"/>
      <c r="T14974" s="4"/>
      <c r="U14974" s="11"/>
      <c r="V14974" s="4"/>
      <c r="W14974" s="11"/>
      <c r="X14974" s="4"/>
      <c r="Y14974" s="11"/>
      <c r="Z14974" s="4"/>
      <c r="AA14974" s="1" t="s">
        <v>16</v>
      </c>
      <c r="AC14974" s="23" t="s">
        <v>37891</v>
      </c>
      <c r="AD14974" s="23" t="s">
        <v>40440</v>
      </c>
      <c r="AE14974" t="s">
        <v>35399</v>
      </c>
    </row>
    <row r="14975" spans="1:31" ht="15" customHeight="1">
      <c r="A14975" s="1">
        <v>14974</v>
      </c>
      <c r="B14975" s="1" t="s">
        <v>54</v>
      </c>
      <c r="C14975" s="1" t="s">
        <v>19544</v>
      </c>
      <c r="D14975" s="9" t="s">
        <v>36316</v>
      </c>
      <c r="E14975" s="12"/>
      <c r="F14975" s="9" t="s">
        <v>30464</v>
      </c>
      <c r="G14975" s="17">
        <v>919664966161</v>
      </c>
      <c r="H14975" s="2" t="s">
        <v>37779</v>
      </c>
      <c r="I14975" s="1" t="s">
        <v>9</v>
      </c>
      <c r="J14975" s="4" t="s">
        <v>47303</v>
      </c>
      <c r="K14975" s="3" t="s">
        <v>42</v>
      </c>
      <c r="L14975" s="4" t="s">
        <v>47303</v>
      </c>
      <c r="M14975" s="11"/>
      <c r="N14975" s="4"/>
      <c r="O14975" s="11"/>
      <c r="P14975" s="4"/>
      <c r="Q14975" s="11"/>
      <c r="R14975" s="4"/>
      <c r="S14975" s="11"/>
      <c r="T14975" s="4"/>
      <c r="U14975" s="11"/>
      <c r="V14975" s="4"/>
      <c r="W14975" s="11"/>
      <c r="X14975" s="4"/>
      <c r="Y14975" s="11"/>
      <c r="Z14975" s="4"/>
      <c r="AA14975" s="1" t="s">
        <v>11</v>
      </c>
      <c r="AC14975" s="23" t="s">
        <v>37891</v>
      </c>
      <c r="AD14975" s="23" t="s">
        <v>40440</v>
      </c>
      <c r="AE14975" t="s">
        <v>35399</v>
      </c>
    </row>
    <row r="14976" spans="1:31" ht="15" customHeight="1">
      <c r="A14976" s="1">
        <v>14975</v>
      </c>
      <c r="B14976" s="1" t="s">
        <v>54</v>
      </c>
      <c r="C14976" s="1" t="s">
        <v>19549</v>
      </c>
      <c r="D14976" s="9" t="s">
        <v>1348</v>
      </c>
      <c r="E14976" s="9" t="s">
        <v>40</v>
      </c>
      <c r="F14976" s="9" t="s">
        <v>30465</v>
      </c>
      <c r="G14976" s="17">
        <v>919446440996</v>
      </c>
      <c r="H14976" s="9" t="s">
        <v>37</v>
      </c>
      <c r="I14976" s="1" t="s">
        <v>62</v>
      </c>
      <c r="J14976" s="4" t="s">
        <v>47303</v>
      </c>
      <c r="K14976" s="3" t="s">
        <v>42</v>
      </c>
      <c r="L14976" s="4" t="s">
        <v>47303</v>
      </c>
      <c r="M14976" s="11"/>
      <c r="N14976" s="4"/>
      <c r="O14976" s="11"/>
      <c r="P14976" s="4"/>
      <c r="Q14976" s="11"/>
      <c r="R14976" s="4"/>
      <c r="S14976" s="11"/>
      <c r="T14976" s="4"/>
      <c r="U14976" s="11"/>
      <c r="V14976" s="4"/>
      <c r="W14976" s="11"/>
      <c r="X14976" s="4"/>
      <c r="Y14976" s="11"/>
      <c r="Z14976" s="4"/>
      <c r="AA14976" s="1" t="s">
        <v>16</v>
      </c>
      <c r="AC14976" s="23" t="s">
        <v>37891</v>
      </c>
      <c r="AD14976" s="23" t="s">
        <v>40440</v>
      </c>
      <c r="AE14976" t="s">
        <v>35394</v>
      </c>
    </row>
    <row r="14977" spans="1:31" ht="15" customHeight="1">
      <c r="A14977" s="1">
        <v>14976</v>
      </c>
      <c r="B14977" s="1" t="s">
        <v>54</v>
      </c>
      <c r="C14977" s="1" t="s">
        <v>19557</v>
      </c>
      <c r="D14977" s="9" t="s">
        <v>8406</v>
      </c>
      <c r="E14977" s="12" t="s">
        <v>1225</v>
      </c>
      <c r="F14977" s="9" t="s">
        <v>33254</v>
      </c>
      <c r="G14977" s="17">
        <v>91966404644</v>
      </c>
      <c r="H14977" s="2" t="s">
        <v>37779</v>
      </c>
      <c r="I14977" s="1" t="s">
        <v>62</v>
      </c>
      <c r="J14977" s="4" t="s">
        <v>47303</v>
      </c>
      <c r="K14977" s="3" t="s">
        <v>42</v>
      </c>
      <c r="L14977" s="4" t="s">
        <v>47303</v>
      </c>
      <c r="M14977" s="11"/>
      <c r="N14977" s="4"/>
      <c r="O14977" s="11"/>
      <c r="P14977" s="4"/>
      <c r="Q14977" s="11"/>
      <c r="R14977" s="4"/>
      <c r="S14977" s="11"/>
      <c r="T14977" s="4"/>
      <c r="U14977" s="11"/>
      <c r="V14977" s="4"/>
      <c r="W14977" s="11"/>
      <c r="X14977" s="4"/>
      <c r="Y14977" s="11"/>
      <c r="Z14977" s="4"/>
      <c r="AA14977" s="1" t="s">
        <v>11</v>
      </c>
      <c r="AC14977" s="23" t="s">
        <v>37891</v>
      </c>
      <c r="AD14977" s="23" t="s">
        <v>40440</v>
      </c>
      <c r="AE14977" t="s">
        <v>35409</v>
      </c>
    </row>
    <row r="14978" spans="1:31" ht="15" customHeight="1">
      <c r="A14978" s="1">
        <v>14977</v>
      </c>
      <c r="B14978" s="1" t="s">
        <v>54</v>
      </c>
      <c r="C14978" s="1" t="s">
        <v>19558</v>
      </c>
      <c r="D14978" s="9" t="s">
        <v>37730</v>
      </c>
      <c r="E14978" s="12" t="s">
        <v>37640</v>
      </c>
      <c r="F14978" s="9" t="s">
        <v>32645</v>
      </c>
      <c r="G14978" s="17">
        <v>919694996091</v>
      </c>
      <c r="H14978" s="2" t="s">
        <v>37779</v>
      </c>
      <c r="I14978" s="1" t="s">
        <v>41</v>
      </c>
      <c r="J14978" s="4" t="s">
        <v>47303</v>
      </c>
      <c r="K14978" s="3" t="s">
        <v>17</v>
      </c>
      <c r="L14978" s="4" t="s">
        <v>47303</v>
      </c>
      <c r="M14978" s="11"/>
      <c r="N14978" s="4"/>
      <c r="O14978" s="11"/>
      <c r="P14978" s="4"/>
      <c r="Q14978" s="11"/>
      <c r="R14978" s="4"/>
      <c r="S14978" s="11"/>
      <c r="T14978" s="4"/>
      <c r="U14978" s="11"/>
      <c r="V14978" s="4"/>
      <c r="W14978" s="11"/>
      <c r="X14978" s="4"/>
      <c r="Y14978" s="11"/>
      <c r="Z14978" s="4"/>
      <c r="AA14978" s="1" t="s">
        <v>16</v>
      </c>
      <c r="AC14978" s="23" t="s">
        <v>37891</v>
      </c>
      <c r="AD14978" s="23" t="s">
        <v>40440</v>
      </c>
      <c r="AE14978" t="s">
        <v>35399</v>
      </c>
    </row>
    <row r="14979" spans="1:31" ht="15" customHeight="1">
      <c r="A14979" s="1">
        <v>14978</v>
      </c>
      <c r="B14979" s="1" t="s">
        <v>54</v>
      </c>
      <c r="C14979" s="1" t="s">
        <v>19562</v>
      </c>
      <c r="D14979" s="9" t="s">
        <v>2140</v>
      </c>
      <c r="E14979" s="12" t="s">
        <v>40</v>
      </c>
      <c r="F14979" s="9" t="s">
        <v>30471</v>
      </c>
      <c r="G14979" s="17">
        <v>919644496694</v>
      </c>
      <c r="H14979" s="2" t="s">
        <v>37779</v>
      </c>
      <c r="I14979" s="1" t="s">
        <v>41</v>
      </c>
      <c r="J14979" s="4" t="s">
        <v>47303</v>
      </c>
      <c r="K14979" s="11" t="s">
        <v>13</v>
      </c>
      <c r="L14979" s="4" t="s">
        <v>47303</v>
      </c>
      <c r="M14979" s="11"/>
      <c r="N14979" s="4"/>
      <c r="O14979" s="11"/>
      <c r="P14979" s="4"/>
      <c r="Q14979" s="11"/>
      <c r="R14979" s="4"/>
      <c r="S14979" s="11"/>
      <c r="T14979" s="4"/>
      <c r="U14979" s="11"/>
      <c r="V14979" s="4"/>
      <c r="W14979" s="11"/>
      <c r="X14979" s="4"/>
      <c r="Y14979" s="11"/>
      <c r="Z14979" s="4"/>
      <c r="AA14979" s="1" t="s">
        <v>16</v>
      </c>
      <c r="AC14979" s="23" t="s">
        <v>37891</v>
      </c>
      <c r="AD14979" s="23" t="s">
        <v>40440</v>
      </c>
      <c r="AE14979" t="s">
        <v>35410</v>
      </c>
    </row>
    <row r="14980" spans="1:31" ht="15" customHeight="1">
      <c r="A14980" s="1">
        <v>14979</v>
      </c>
      <c r="B14980" s="1" t="s">
        <v>54</v>
      </c>
      <c r="C14980" s="1" t="s">
        <v>19563</v>
      </c>
      <c r="D14980" s="9" t="s">
        <v>58</v>
      </c>
      <c r="E14980" s="12" t="s">
        <v>37498</v>
      </c>
      <c r="F14980" s="9" t="s">
        <v>30472</v>
      </c>
      <c r="G14980" s="17">
        <v>919644464449</v>
      </c>
      <c r="H14980" s="2" t="s">
        <v>37779</v>
      </c>
      <c r="I14980" s="1" t="s">
        <v>62</v>
      </c>
      <c r="J14980" s="4" t="s">
        <v>47303</v>
      </c>
      <c r="K14980" s="3" t="s">
        <v>42</v>
      </c>
      <c r="L14980" s="4" t="s">
        <v>47303</v>
      </c>
      <c r="M14980" s="11"/>
      <c r="N14980" s="4"/>
      <c r="O14980" s="11"/>
      <c r="P14980" s="4"/>
      <c r="Q14980" s="11"/>
      <c r="R14980" s="4"/>
      <c r="S14980" s="11"/>
      <c r="T14980" s="4"/>
      <c r="U14980" s="11"/>
      <c r="V14980" s="4"/>
      <c r="W14980" s="11"/>
      <c r="X14980" s="4"/>
      <c r="Y14980" s="11"/>
      <c r="Z14980" s="4"/>
      <c r="AA14980" s="1" t="s">
        <v>16</v>
      </c>
      <c r="AC14980" s="23" t="s">
        <v>37891</v>
      </c>
      <c r="AD14980" s="23" t="s">
        <v>40440</v>
      </c>
      <c r="AE14980" t="s">
        <v>35409</v>
      </c>
    </row>
    <row r="14981" spans="1:31" ht="15" customHeight="1">
      <c r="A14981" s="1">
        <v>14980</v>
      </c>
      <c r="B14981" s="1" t="s">
        <v>54</v>
      </c>
      <c r="C14981" s="1" t="s">
        <v>19568</v>
      </c>
      <c r="D14981" s="9" t="s">
        <v>1302</v>
      </c>
      <c r="E14981" s="12" t="s">
        <v>36768</v>
      </c>
      <c r="F14981" s="9" t="s">
        <v>33255</v>
      </c>
      <c r="G14981" s="17">
        <v>91964440661</v>
      </c>
      <c r="H14981" s="2" t="s">
        <v>37779</v>
      </c>
      <c r="I14981" s="1" t="s">
        <v>62</v>
      </c>
      <c r="J14981" s="4" t="s">
        <v>47303</v>
      </c>
      <c r="K14981" s="3" t="s">
        <v>42</v>
      </c>
      <c r="L14981" s="4" t="s">
        <v>47303</v>
      </c>
      <c r="M14981" s="11"/>
      <c r="N14981" s="4"/>
      <c r="O14981" s="11"/>
      <c r="P14981" s="4"/>
      <c r="Q14981" s="11"/>
      <c r="R14981" s="4"/>
      <c r="S14981" s="11"/>
      <c r="T14981" s="4"/>
      <c r="U14981" s="11"/>
      <c r="V14981" s="4"/>
      <c r="W14981" s="11"/>
      <c r="X14981" s="4"/>
      <c r="Y14981" s="11"/>
      <c r="Z14981" s="4"/>
      <c r="AA14981" s="1" t="s">
        <v>11</v>
      </c>
      <c r="AC14981" s="23" t="s">
        <v>37891</v>
      </c>
      <c r="AD14981" s="23" t="s">
        <v>40440</v>
      </c>
      <c r="AE14981" t="s">
        <v>35399</v>
      </c>
    </row>
    <row r="14982" spans="1:31" ht="15" customHeight="1">
      <c r="A14982" s="1">
        <v>14981</v>
      </c>
      <c r="B14982" s="1" t="s">
        <v>54</v>
      </c>
      <c r="C14982" s="1" t="s">
        <v>19571</v>
      </c>
      <c r="D14982" s="9" t="s">
        <v>1576</v>
      </c>
      <c r="E14982" s="12" t="s">
        <v>2705</v>
      </c>
      <c r="F14982" s="9" t="s">
        <v>33256</v>
      </c>
      <c r="G14982" s="17">
        <v>9196014004</v>
      </c>
      <c r="H14982" s="2" t="s">
        <v>37779</v>
      </c>
      <c r="I14982" s="1" t="s">
        <v>62</v>
      </c>
      <c r="J14982" s="4" t="s">
        <v>47303</v>
      </c>
      <c r="K14982" s="3" t="s">
        <v>17</v>
      </c>
      <c r="L14982" s="4" t="s">
        <v>47303</v>
      </c>
      <c r="M14982" s="11"/>
      <c r="N14982" s="4"/>
      <c r="O14982" s="11"/>
      <c r="P14982" s="4"/>
      <c r="Q14982" s="11"/>
      <c r="R14982" s="4"/>
      <c r="S14982" s="11"/>
      <c r="T14982" s="4"/>
      <c r="U14982" s="11"/>
      <c r="V14982" s="4"/>
      <c r="W14982" s="11"/>
      <c r="X14982" s="4"/>
      <c r="Y14982" s="11"/>
      <c r="Z14982" s="4"/>
      <c r="AA14982" s="1" t="s">
        <v>16</v>
      </c>
      <c r="AC14982" s="23" t="s">
        <v>37891</v>
      </c>
      <c r="AD14982" s="23" t="s">
        <v>40440</v>
      </c>
      <c r="AE14982" t="s">
        <v>35410</v>
      </c>
    </row>
    <row r="14983" spans="1:31" ht="15" customHeight="1">
      <c r="A14983" s="1">
        <v>14982</v>
      </c>
      <c r="B14983" s="1" t="s">
        <v>54</v>
      </c>
      <c r="C14983" s="1" t="s">
        <v>19572</v>
      </c>
      <c r="D14983" s="9" t="s">
        <v>286</v>
      </c>
      <c r="E14983" s="12" t="s">
        <v>139</v>
      </c>
      <c r="F14983" s="9" t="s">
        <v>30476</v>
      </c>
      <c r="G14983" s="17">
        <v>91960164969</v>
      </c>
      <c r="H14983" s="2" t="s">
        <v>37779</v>
      </c>
      <c r="I14983" s="1" t="s">
        <v>41</v>
      </c>
      <c r="J14983" s="4" t="s">
        <v>47303</v>
      </c>
      <c r="K14983" s="3" t="s">
        <v>42</v>
      </c>
      <c r="L14983" s="4" t="s">
        <v>47303</v>
      </c>
      <c r="M14983" s="11"/>
      <c r="N14983" s="4"/>
      <c r="O14983" s="11"/>
      <c r="P14983" s="4"/>
      <c r="Q14983" s="11"/>
      <c r="R14983" s="4"/>
      <c r="S14983" s="11"/>
      <c r="T14983" s="4"/>
      <c r="U14983" s="11"/>
      <c r="V14983" s="4"/>
      <c r="W14983" s="11"/>
      <c r="X14983" s="4"/>
      <c r="Y14983" s="11"/>
      <c r="Z14983" s="4"/>
      <c r="AA14983" s="1" t="s">
        <v>16</v>
      </c>
      <c r="AC14983" s="23" t="s">
        <v>37891</v>
      </c>
      <c r="AD14983" s="23" t="s">
        <v>40440</v>
      </c>
      <c r="AE14983" t="s">
        <v>35399</v>
      </c>
    </row>
    <row r="14984" spans="1:31" ht="15" customHeight="1">
      <c r="A14984" s="1">
        <v>14983</v>
      </c>
      <c r="B14984" s="1" t="s">
        <v>54</v>
      </c>
      <c r="C14984" s="1" t="s">
        <v>19574</v>
      </c>
      <c r="D14984" s="9" t="s">
        <v>37739</v>
      </c>
      <c r="E14984" s="12" t="s">
        <v>3494</v>
      </c>
      <c r="F14984" s="9" t="s">
        <v>30478</v>
      </c>
      <c r="G14984" s="17">
        <v>919601669949</v>
      </c>
      <c r="H14984" s="2" t="s">
        <v>37779</v>
      </c>
      <c r="I14984" s="1" t="s">
        <v>62</v>
      </c>
      <c r="J14984" s="4" t="s">
        <v>47303</v>
      </c>
      <c r="K14984" s="3" t="s">
        <v>17</v>
      </c>
      <c r="L14984" s="4" t="s">
        <v>47303</v>
      </c>
      <c r="M14984" s="11"/>
      <c r="N14984" s="4"/>
      <c r="O14984" s="11"/>
      <c r="P14984" s="4"/>
      <c r="Q14984" s="11"/>
      <c r="R14984" s="4"/>
      <c r="S14984" s="11"/>
      <c r="T14984" s="4"/>
      <c r="U14984" s="11"/>
      <c r="V14984" s="4"/>
      <c r="W14984" s="11"/>
      <c r="X14984" s="4"/>
      <c r="Y14984" s="11"/>
      <c r="Z14984" s="4"/>
      <c r="AA14984" s="1" t="s">
        <v>11</v>
      </c>
      <c r="AC14984" s="23" t="s">
        <v>37891</v>
      </c>
      <c r="AD14984" s="23" t="s">
        <v>40440</v>
      </c>
      <c r="AE14984" t="s">
        <v>35399</v>
      </c>
    </row>
    <row r="14985" spans="1:31" ht="15" customHeight="1">
      <c r="A14985" s="1">
        <v>14984</v>
      </c>
      <c r="B14985" s="1" t="s">
        <v>54</v>
      </c>
      <c r="C14985" s="1" t="s">
        <v>19577</v>
      </c>
      <c r="D14985" s="9" t="s">
        <v>1661</v>
      </c>
      <c r="E14985" s="12" t="s">
        <v>2084</v>
      </c>
      <c r="F14985" s="9" t="s">
        <v>30481</v>
      </c>
      <c r="G14985" s="17">
        <v>919601904449</v>
      </c>
      <c r="H14985" s="2" t="s">
        <v>37779</v>
      </c>
      <c r="I14985" s="1" t="s">
        <v>9</v>
      </c>
      <c r="J14985" s="4" t="s">
        <v>47303</v>
      </c>
      <c r="K14985" s="3" t="s">
        <v>42</v>
      </c>
      <c r="L14985" s="4" t="s">
        <v>47303</v>
      </c>
      <c r="M14985" s="11"/>
      <c r="N14985" s="4"/>
      <c r="O14985" s="11"/>
      <c r="P14985" s="4"/>
      <c r="Q14985" s="11"/>
      <c r="R14985" s="4"/>
      <c r="S14985" s="11"/>
      <c r="T14985" s="4"/>
      <c r="U14985" s="11"/>
      <c r="V14985" s="4"/>
      <c r="W14985" s="11"/>
      <c r="X14985" s="4"/>
      <c r="Y14985" s="11"/>
      <c r="Z14985" s="4"/>
      <c r="AA14985" s="1" t="s">
        <v>16</v>
      </c>
      <c r="AC14985" s="23" t="s">
        <v>37891</v>
      </c>
      <c r="AD14985" s="23" t="s">
        <v>40440</v>
      </c>
      <c r="AE14985" t="s">
        <v>35394</v>
      </c>
    </row>
    <row r="14986" spans="1:31" ht="15" customHeight="1">
      <c r="A14986" s="1">
        <v>14985</v>
      </c>
      <c r="B14986" s="1" t="s">
        <v>54</v>
      </c>
      <c r="C14986" s="1" t="s">
        <v>19591</v>
      </c>
      <c r="D14986" s="9" t="s">
        <v>37621</v>
      </c>
      <c r="E14986" s="12" t="s">
        <v>704</v>
      </c>
      <c r="F14986" s="9" t="s">
        <v>30490</v>
      </c>
      <c r="G14986" s="17">
        <v>919664446440</v>
      </c>
      <c r="H14986" s="2" t="s">
        <v>37779</v>
      </c>
      <c r="I14986" s="1" t="s">
        <v>41</v>
      </c>
      <c r="J14986" s="4" t="s">
        <v>47303</v>
      </c>
      <c r="K14986" s="3" t="s">
        <v>42</v>
      </c>
      <c r="L14986" s="4" t="s">
        <v>47303</v>
      </c>
      <c r="M14986" s="11"/>
      <c r="N14986" s="4"/>
      <c r="O14986" s="11"/>
      <c r="P14986" s="4"/>
      <c r="Q14986" s="11"/>
      <c r="R14986" s="4"/>
      <c r="S14986" s="11"/>
      <c r="T14986" s="4"/>
      <c r="U14986" s="11"/>
      <c r="V14986" s="4"/>
      <c r="W14986" s="11"/>
      <c r="X14986" s="4"/>
      <c r="Y14986" s="11"/>
      <c r="Z14986" s="4"/>
      <c r="AA14986" s="1" t="s">
        <v>16</v>
      </c>
      <c r="AC14986" s="23" t="s">
        <v>37891</v>
      </c>
      <c r="AD14986" s="23" t="s">
        <v>40440</v>
      </c>
      <c r="AE14986" t="s">
        <v>35394</v>
      </c>
    </row>
    <row r="14987" spans="1:31" ht="15" customHeight="1">
      <c r="A14987" s="1">
        <v>14986</v>
      </c>
      <c r="B14987" s="1" t="s">
        <v>54</v>
      </c>
      <c r="C14987" s="1" t="s">
        <v>19594</v>
      </c>
      <c r="D14987" s="9" t="s">
        <v>1160</v>
      </c>
      <c r="E14987" s="12" t="s">
        <v>40</v>
      </c>
      <c r="F14987" s="9" t="s">
        <v>30492</v>
      </c>
      <c r="G14987" s="17">
        <v>91969966644</v>
      </c>
      <c r="H14987" s="2" t="s">
        <v>37779</v>
      </c>
      <c r="I14987" s="1" t="s">
        <v>41</v>
      </c>
      <c r="J14987" s="4" t="s">
        <v>47303</v>
      </c>
      <c r="K14987" s="3" t="s">
        <v>42</v>
      </c>
      <c r="L14987" s="4" t="s">
        <v>47303</v>
      </c>
      <c r="M14987" s="11"/>
      <c r="N14987" s="4"/>
      <c r="O14987" s="11"/>
      <c r="P14987" s="4"/>
      <c r="Q14987" s="11"/>
      <c r="R14987" s="4"/>
      <c r="S14987" s="11"/>
      <c r="T14987" s="4"/>
      <c r="U14987" s="11"/>
      <c r="V14987" s="4"/>
      <c r="W14987" s="11"/>
      <c r="X14987" s="4"/>
      <c r="Y14987" s="11"/>
      <c r="Z14987" s="4"/>
      <c r="AA14987" s="1" t="s">
        <v>16</v>
      </c>
      <c r="AC14987" s="23" t="s">
        <v>37891</v>
      </c>
      <c r="AD14987" s="23" t="s">
        <v>40440</v>
      </c>
      <c r="AE14987" t="s">
        <v>35410</v>
      </c>
    </row>
    <row r="14988" spans="1:31" ht="15" customHeight="1">
      <c r="A14988" s="1">
        <v>14987</v>
      </c>
      <c r="B14988" s="1" t="s">
        <v>54</v>
      </c>
      <c r="C14988" s="1" t="s">
        <v>19599</v>
      </c>
      <c r="D14988" s="9" t="s">
        <v>1175</v>
      </c>
      <c r="E14988" s="12" t="s">
        <v>40</v>
      </c>
      <c r="F14988" s="9" t="s">
        <v>35289</v>
      </c>
      <c r="G14988" s="17">
        <v>91969600</v>
      </c>
      <c r="H14988" s="2" t="s">
        <v>37779</v>
      </c>
      <c r="I14988" s="1" t="s">
        <v>9</v>
      </c>
      <c r="J14988" s="4" t="s">
        <v>47303</v>
      </c>
      <c r="K14988" s="3" t="s">
        <v>42</v>
      </c>
      <c r="L14988" s="4" t="s">
        <v>47303</v>
      </c>
      <c r="M14988" s="11"/>
      <c r="N14988" s="4"/>
      <c r="O14988" s="11"/>
      <c r="P14988" s="4"/>
      <c r="Q14988" s="11"/>
      <c r="R14988" s="4"/>
      <c r="S14988" s="11"/>
      <c r="T14988" s="4"/>
      <c r="U14988" s="11"/>
      <c r="V14988" s="4"/>
      <c r="W14988" s="11"/>
      <c r="X14988" s="4"/>
      <c r="Y14988" s="11"/>
      <c r="Z14988" s="4"/>
      <c r="AA14988" s="1" t="s">
        <v>16</v>
      </c>
      <c r="AC14988" s="23" t="s">
        <v>37891</v>
      </c>
      <c r="AD14988" s="23" t="s">
        <v>40440</v>
      </c>
      <c r="AE14988" t="s">
        <v>35394</v>
      </c>
    </row>
    <row r="14989" spans="1:31" ht="15" customHeight="1">
      <c r="A14989" s="1">
        <v>14988</v>
      </c>
      <c r="B14989" s="1" t="s">
        <v>54</v>
      </c>
      <c r="C14989" s="1" t="s">
        <v>19604</v>
      </c>
      <c r="D14989" s="9" t="s">
        <v>683</v>
      </c>
      <c r="E14989" s="12" t="s">
        <v>8568</v>
      </c>
      <c r="F14989" s="9" t="s">
        <v>30497</v>
      </c>
      <c r="G14989" s="17">
        <v>919614444601</v>
      </c>
      <c r="H14989" s="2" t="s">
        <v>37779</v>
      </c>
      <c r="I14989" s="1" t="s">
        <v>62</v>
      </c>
      <c r="J14989" s="4" t="s">
        <v>47303</v>
      </c>
      <c r="K14989" s="3" t="s">
        <v>42</v>
      </c>
      <c r="L14989" s="4" t="s">
        <v>47303</v>
      </c>
      <c r="M14989" s="11"/>
      <c r="N14989" s="4"/>
      <c r="O14989" s="11"/>
      <c r="P14989" s="4"/>
      <c r="Q14989" s="11"/>
      <c r="R14989" s="4"/>
      <c r="S14989" s="11"/>
      <c r="T14989" s="4"/>
      <c r="U14989" s="11"/>
      <c r="V14989" s="4"/>
      <c r="W14989" s="11"/>
      <c r="X14989" s="4"/>
      <c r="Y14989" s="11"/>
      <c r="Z14989" s="4"/>
      <c r="AA14989" s="1" t="s">
        <v>16</v>
      </c>
      <c r="AC14989" s="23" t="s">
        <v>37891</v>
      </c>
      <c r="AD14989" s="23" t="s">
        <v>40440</v>
      </c>
      <c r="AE14989" t="s">
        <v>35409</v>
      </c>
    </row>
    <row r="14990" spans="1:31" ht="15" customHeight="1">
      <c r="A14990" s="1">
        <v>14989</v>
      </c>
      <c r="B14990" s="1" t="s">
        <v>54</v>
      </c>
      <c r="C14990" s="1" t="s">
        <v>19605</v>
      </c>
      <c r="D14990" s="9" t="s">
        <v>446</v>
      </c>
      <c r="E14990" s="12" t="s">
        <v>774</v>
      </c>
      <c r="F14990" s="9" t="s">
        <v>26998</v>
      </c>
      <c r="G14990" s="17">
        <v>919614001999</v>
      </c>
      <c r="H14990" s="2" t="s">
        <v>37779</v>
      </c>
      <c r="I14990" s="1" t="s">
        <v>41</v>
      </c>
      <c r="J14990" s="4" t="s">
        <v>47303</v>
      </c>
      <c r="K14990" s="11" t="s">
        <v>13</v>
      </c>
      <c r="L14990" s="4" t="s">
        <v>47303</v>
      </c>
      <c r="M14990" s="11"/>
      <c r="N14990" s="4"/>
      <c r="O14990" s="11"/>
      <c r="P14990" s="4"/>
      <c r="Q14990" s="11"/>
      <c r="R14990" s="4"/>
      <c r="S14990" s="11"/>
      <c r="T14990" s="4"/>
      <c r="U14990" s="11"/>
      <c r="V14990" s="4"/>
      <c r="W14990" s="11"/>
      <c r="X14990" s="4"/>
      <c r="Y14990" s="11"/>
      <c r="Z14990" s="4"/>
      <c r="AA14990" s="1" t="s">
        <v>16</v>
      </c>
      <c r="AC14990" s="23" t="s">
        <v>37891</v>
      </c>
      <c r="AD14990" s="23" t="s">
        <v>40440</v>
      </c>
      <c r="AE14990" t="s">
        <v>35409</v>
      </c>
    </row>
    <row r="14991" spans="1:31" ht="15" customHeight="1">
      <c r="A14991" s="1">
        <v>14990</v>
      </c>
      <c r="B14991" s="1" t="s">
        <v>54</v>
      </c>
      <c r="C14991" s="1" t="s">
        <v>19607</v>
      </c>
      <c r="D14991" s="9" t="s">
        <v>699</v>
      </c>
      <c r="E14991" s="12" t="s">
        <v>40</v>
      </c>
      <c r="F14991" s="9" t="s">
        <v>30498</v>
      </c>
      <c r="G14991" s="17">
        <v>919610464</v>
      </c>
      <c r="H14991" s="2" t="s">
        <v>37779</v>
      </c>
      <c r="I14991" s="1" t="s">
        <v>62</v>
      </c>
      <c r="J14991" s="4" t="s">
        <v>47303</v>
      </c>
      <c r="K14991" s="3" t="s">
        <v>17</v>
      </c>
      <c r="L14991" s="4" t="s">
        <v>47303</v>
      </c>
      <c r="M14991" s="11"/>
      <c r="N14991" s="4"/>
      <c r="O14991" s="11"/>
      <c r="P14991" s="4"/>
      <c r="Q14991" s="11"/>
      <c r="R14991" s="4"/>
      <c r="S14991" s="11"/>
      <c r="T14991" s="4"/>
      <c r="U14991" s="11"/>
      <c r="V14991" s="4"/>
      <c r="W14991" s="11"/>
      <c r="X14991" s="4"/>
      <c r="Y14991" s="11"/>
      <c r="Z14991" s="4"/>
      <c r="AA14991" s="1" t="s">
        <v>16</v>
      </c>
      <c r="AC14991" s="23" t="s">
        <v>37891</v>
      </c>
      <c r="AD14991" s="23" t="s">
        <v>40440</v>
      </c>
      <c r="AE14991" t="s">
        <v>35399</v>
      </c>
    </row>
    <row r="14992" spans="1:31" ht="15" customHeight="1">
      <c r="A14992" s="1">
        <v>14991</v>
      </c>
      <c r="B14992" s="1" t="s">
        <v>54</v>
      </c>
      <c r="C14992" s="1" t="s">
        <v>19608</v>
      </c>
      <c r="D14992" s="9" t="s">
        <v>90</v>
      </c>
      <c r="E14992" s="12" t="s">
        <v>2383</v>
      </c>
      <c r="F14992" s="9" t="s">
        <v>33262</v>
      </c>
      <c r="G14992" s="17">
        <v>919610666900</v>
      </c>
      <c r="H14992" s="2" t="s">
        <v>37779</v>
      </c>
      <c r="I14992" s="1" t="s">
        <v>62</v>
      </c>
      <c r="J14992" s="4" t="s">
        <v>47303</v>
      </c>
      <c r="K14992" s="3" t="s">
        <v>17</v>
      </c>
      <c r="L14992" s="4" t="s">
        <v>47303</v>
      </c>
      <c r="M14992" s="11"/>
      <c r="N14992" s="4"/>
      <c r="O14992" s="11"/>
      <c r="P14992" s="4"/>
      <c r="Q14992" s="11"/>
      <c r="R14992" s="4"/>
      <c r="S14992" s="11"/>
      <c r="T14992" s="4"/>
      <c r="U14992" s="11"/>
      <c r="V14992" s="4"/>
      <c r="W14992" s="11"/>
      <c r="X14992" s="4"/>
      <c r="Y14992" s="11"/>
      <c r="Z14992" s="4"/>
      <c r="AA14992" s="1" t="s">
        <v>11</v>
      </c>
      <c r="AC14992" s="23" t="s">
        <v>37891</v>
      </c>
      <c r="AD14992" s="23" t="s">
        <v>40440</v>
      </c>
      <c r="AE14992" t="s">
        <v>35399</v>
      </c>
    </row>
    <row r="14993" spans="1:31" ht="15" customHeight="1">
      <c r="A14993" s="1">
        <v>14992</v>
      </c>
      <c r="B14993" s="1" t="s">
        <v>54</v>
      </c>
      <c r="C14993" s="1" t="s">
        <v>19611</v>
      </c>
      <c r="D14993" s="9" t="s">
        <v>2128</v>
      </c>
      <c r="E14993" s="12" t="s">
        <v>673</v>
      </c>
      <c r="F14993" s="9" t="s">
        <v>18554</v>
      </c>
      <c r="G14993" s="17">
        <v>919610196101</v>
      </c>
      <c r="H14993" s="2" t="s">
        <v>37779</v>
      </c>
      <c r="I14993" s="1" t="s">
        <v>62</v>
      </c>
      <c r="J14993" s="4" t="s">
        <v>47303</v>
      </c>
      <c r="K14993" s="3" t="s">
        <v>42</v>
      </c>
      <c r="L14993" s="4" t="s">
        <v>47303</v>
      </c>
      <c r="M14993" s="11"/>
      <c r="N14993" s="4"/>
      <c r="O14993" s="11"/>
      <c r="P14993" s="4"/>
      <c r="Q14993" s="11"/>
      <c r="R14993" s="4"/>
      <c r="S14993" s="11"/>
      <c r="T14993" s="4"/>
      <c r="U14993" s="11"/>
      <c r="V14993" s="4"/>
      <c r="W14993" s="11"/>
      <c r="X14993" s="4"/>
      <c r="Y14993" s="11"/>
      <c r="Z14993" s="4"/>
      <c r="AA14993" s="1" t="s">
        <v>16</v>
      </c>
      <c r="AC14993" s="23" t="s">
        <v>37891</v>
      </c>
      <c r="AD14993" s="23" t="s">
        <v>40440</v>
      </c>
      <c r="AE14993" t="s">
        <v>35410</v>
      </c>
    </row>
    <row r="14994" spans="1:31" ht="15" customHeight="1">
      <c r="A14994" s="1">
        <v>14993</v>
      </c>
      <c r="B14994" s="1" t="s">
        <v>54</v>
      </c>
      <c r="C14994" s="1" t="s">
        <v>19624</v>
      </c>
      <c r="D14994" s="9" t="s">
        <v>841</v>
      </c>
      <c r="E14994" s="12" t="s">
        <v>2597</v>
      </c>
      <c r="F14994" s="9" t="s">
        <v>30508</v>
      </c>
      <c r="G14994" s="17">
        <v>91944944116</v>
      </c>
      <c r="H14994" s="2" t="s">
        <v>37779</v>
      </c>
      <c r="I14994" s="1" t="s">
        <v>41</v>
      </c>
      <c r="J14994" s="4" t="s">
        <v>47303</v>
      </c>
      <c r="K14994" s="3" t="s">
        <v>42</v>
      </c>
      <c r="L14994" s="4" t="s">
        <v>47303</v>
      </c>
      <c r="M14994" s="11"/>
      <c r="N14994" s="4"/>
      <c r="O14994" s="11"/>
      <c r="P14994" s="4"/>
      <c r="Q14994" s="11"/>
      <c r="R14994" s="4"/>
      <c r="S14994" s="11"/>
      <c r="T14994" s="4"/>
      <c r="U14994" s="11"/>
      <c r="V14994" s="4"/>
      <c r="W14994" s="11"/>
      <c r="X14994" s="4"/>
      <c r="Y14994" s="11"/>
      <c r="Z14994" s="4"/>
      <c r="AA14994" s="1" t="s">
        <v>16</v>
      </c>
      <c r="AC14994" s="23" t="s">
        <v>37891</v>
      </c>
      <c r="AD14994" s="23" t="s">
        <v>40440</v>
      </c>
      <c r="AE14994" t="s">
        <v>35410</v>
      </c>
    </row>
    <row r="14995" spans="1:31" ht="15" customHeight="1">
      <c r="A14995" s="1">
        <v>14994</v>
      </c>
      <c r="B14995" s="1" t="s">
        <v>54</v>
      </c>
      <c r="C14995" s="1" t="s">
        <v>19627</v>
      </c>
      <c r="D14995" s="9" t="s">
        <v>1046</v>
      </c>
      <c r="E14995" s="12" t="s">
        <v>328</v>
      </c>
      <c r="F14995" s="9" t="s">
        <v>30510</v>
      </c>
      <c r="G14995" s="17">
        <v>91944944644</v>
      </c>
      <c r="H14995" s="2" t="s">
        <v>37779</v>
      </c>
      <c r="I14995" s="1" t="s">
        <v>41</v>
      </c>
      <c r="J14995" s="4" t="s">
        <v>47303</v>
      </c>
      <c r="K14995" s="3" t="s">
        <v>42</v>
      </c>
      <c r="L14995" s="4" t="s">
        <v>47303</v>
      </c>
      <c r="M14995" s="11"/>
      <c r="N14995" s="4"/>
      <c r="O14995" s="11"/>
      <c r="P14995" s="4"/>
      <c r="Q14995" s="11"/>
      <c r="R14995" s="4"/>
      <c r="S14995" s="11"/>
      <c r="T14995" s="4"/>
      <c r="U14995" s="11"/>
      <c r="V14995" s="4"/>
      <c r="W14995" s="11"/>
      <c r="X14995" s="4"/>
      <c r="Y14995" s="11"/>
      <c r="Z14995" s="4"/>
      <c r="AA14995" s="1" t="s">
        <v>16</v>
      </c>
      <c r="AC14995" s="23" t="s">
        <v>37891</v>
      </c>
      <c r="AD14995" s="23" t="s">
        <v>40440</v>
      </c>
      <c r="AE14995" t="s">
        <v>35399</v>
      </c>
    </row>
    <row r="14996" spans="1:31" ht="15" customHeight="1">
      <c r="A14996" s="1">
        <v>14995</v>
      </c>
      <c r="B14996" s="1" t="s">
        <v>54</v>
      </c>
      <c r="C14996" s="1" t="s">
        <v>19631</v>
      </c>
      <c r="D14996" s="9" t="s">
        <v>13893</v>
      </c>
      <c r="E14996" s="12" t="s">
        <v>37647</v>
      </c>
      <c r="F14996" s="9" t="s">
        <v>27810</v>
      </c>
      <c r="G14996" s="17">
        <v>919449016904</v>
      </c>
      <c r="H14996" s="2" t="s">
        <v>37779</v>
      </c>
      <c r="I14996" s="1" t="s">
        <v>9</v>
      </c>
      <c r="J14996" s="4" t="s">
        <v>47303</v>
      </c>
      <c r="K14996" s="3" t="s">
        <v>42</v>
      </c>
      <c r="L14996" s="4" t="s">
        <v>47303</v>
      </c>
      <c r="M14996" s="11"/>
      <c r="N14996" s="4"/>
      <c r="O14996" s="11"/>
      <c r="P14996" s="4"/>
      <c r="Q14996" s="11"/>
      <c r="R14996" s="4"/>
      <c r="S14996" s="11"/>
      <c r="T14996" s="4"/>
      <c r="U14996" s="11"/>
      <c r="V14996" s="4"/>
      <c r="W14996" s="11"/>
      <c r="X14996" s="4"/>
      <c r="Y14996" s="11"/>
      <c r="Z14996" s="4"/>
      <c r="AA14996" s="1" t="s">
        <v>16</v>
      </c>
      <c r="AC14996" s="23" t="s">
        <v>37891</v>
      </c>
      <c r="AD14996" s="23" t="s">
        <v>40440</v>
      </c>
      <c r="AE14996" t="s">
        <v>35394</v>
      </c>
    </row>
    <row r="14997" spans="1:31" ht="15" customHeight="1">
      <c r="A14997" s="1">
        <v>14996</v>
      </c>
      <c r="B14997" s="1" t="s">
        <v>54</v>
      </c>
      <c r="C14997" s="1" t="s">
        <v>19646</v>
      </c>
      <c r="D14997" s="9" t="s">
        <v>13673</v>
      </c>
      <c r="E14997" s="12" t="s">
        <v>139</v>
      </c>
      <c r="F14997" s="9" t="s">
        <v>30524</v>
      </c>
      <c r="G14997" s="17">
        <v>9194449466</v>
      </c>
      <c r="H14997" s="2" t="s">
        <v>37779</v>
      </c>
      <c r="I14997" s="1" t="s">
        <v>41</v>
      </c>
      <c r="J14997" s="4" t="s">
        <v>47303</v>
      </c>
      <c r="K14997" s="3" t="s">
        <v>42</v>
      </c>
      <c r="L14997" s="4" t="s">
        <v>47303</v>
      </c>
      <c r="M14997" s="11"/>
      <c r="N14997" s="4"/>
      <c r="O14997" s="11"/>
      <c r="P14997" s="4"/>
      <c r="Q14997" s="11"/>
      <c r="R14997" s="4"/>
      <c r="S14997" s="11"/>
      <c r="T14997" s="4"/>
      <c r="U14997" s="11"/>
      <c r="V14997" s="4"/>
      <c r="W14997" s="11"/>
      <c r="X14997" s="4"/>
      <c r="Y14997" s="11"/>
      <c r="Z14997" s="4"/>
      <c r="AA14997" s="1" t="s">
        <v>16</v>
      </c>
      <c r="AC14997" s="23" t="s">
        <v>37891</v>
      </c>
      <c r="AD14997" s="23" t="s">
        <v>40440</v>
      </c>
      <c r="AE14997" t="s">
        <v>35399</v>
      </c>
    </row>
    <row r="14998" spans="1:31" ht="15" customHeight="1">
      <c r="A14998" s="1">
        <v>14997</v>
      </c>
      <c r="B14998" s="1" t="s">
        <v>54</v>
      </c>
      <c r="C14998" s="1" t="s">
        <v>19647</v>
      </c>
      <c r="D14998" s="9" t="s">
        <v>328</v>
      </c>
      <c r="E14998" s="12" t="s">
        <v>35983</v>
      </c>
      <c r="F14998" s="9" t="s">
        <v>33265</v>
      </c>
      <c r="G14998" s="17">
        <v>91944109911</v>
      </c>
      <c r="H14998" s="2" t="s">
        <v>37779</v>
      </c>
      <c r="I14998" s="1" t="s">
        <v>41</v>
      </c>
      <c r="J14998" s="4" t="s">
        <v>47303</v>
      </c>
      <c r="K14998" s="3" t="s">
        <v>17</v>
      </c>
      <c r="L14998" s="4" t="s">
        <v>47303</v>
      </c>
      <c r="M14998" s="11"/>
      <c r="N14998" s="4"/>
      <c r="O14998" s="11"/>
      <c r="P14998" s="4"/>
      <c r="Q14998" s="11"/>
      <c r="R14998" s="4"/>
      <c r="S14998" s="11"/>
      <c r="T14998" s="4"/>
      <c r="U14998" s="11"/>
      <c r="V14998" s="4"/>
      <c r="W14998" s="11"/>
      <c r="X14998" s="4"/>
      <c r="Y14998" s="11"/>
      <c r="Z14998" s="4"/>
      <c r="AA14998" s="1" t="s">
        <v>16</v>
      </c>
      <c r="AC14998" s="23" t="s">
        <v>37891</v>
      </c>
      <c r="AD14998" s="23" t="s">
        <v>40440</v>
      </c>
      <c r="AE14998" t="s">
        <v>35409</v>
      </c>
    </row>
    <row r="14999" spans="1:31" ht="15" customHeight="1">
      <c r="A14999" s="1">
        <v>14998</v>
      </c>
      <c r="B14999" s="1" t="s">
        <v>54</v>
      </c>
      <c r="C14999" s="1" t="s">
        <v>19650</v>
      </c>
      <c r="D14999" s="9" t="s">
        <v>37597</v>
      </c>
      <c r="E14999" s="12" t="s">
        <v>1248</v>
      </c>
      <c r="F14999" s="9" t="s">
        <v>30527</v>
      </c>
      <c r="G14999" s="17">
        <v>91944664416</v>
      </c>
      <c r="H14999" s="2" t="s">
        <v>37779</v>
      </c>
      <c r="I14999" s="1" t="s">
        <v>41</v>
      </c>
      <c r="J14999" s="4" t="s">
        <v>47303</v>
      </c>
      <c r="K14999" s="3" t="s">
        <v>42</v>
      </c>
      <c r="L14999" s="4" t="s">
        <v>47303</v>
      </c>
      <c r="M14999" s="11"/>
      <c r="N14999" s="4"/>
      <c r="O14999" s="11"/>
      <c r="P14999" s="4"/>
      <c r="Q14999" s="11"/>
      <c r="R14999" s="4"/>
      <c r="S14999" s="11"/>
      <c r="T14999" s="4"/>
      <c r="U14999" s="11"/>
      <c r="V14999" s="4"/>
      <c r="W14999" s="11"/>
      <c r="X14999" s="4"/>
      <c r="Y14999" s="11"/>
      <c r="Z14999" s="4"/>
      <c r="AA14999" s="1" t="s">
        <v>16</v>
      </c>
      <c r="AC14999" s="23" t="s">
        <v>37891</v>
      </c>
      <c r="AD14999" s="23" t="s">
        <v>40440</v>
      </c>
      <c r="AE14999" t="s">
        <v>35394</v>
      </c>
    </row>
    <row r="15000" spans="1:31" ht="15" customHeight="1">
      <c r="A15000" s="1">
        <v>14999</v>
      </c>
      <c r="B15000" s="1" t="s">
        <v>54</v>
      </c>
      <c r="C15000" s="1" t="s">
        <v>19653</v>
      </c>
      <c r="D15000" s="9" t="s">
        <v>5708</v>
      </c>
      <c r="E15000" s="12" t="s">
        <v>102</v>
      </c>
      <c r="F15000" s="9" t="s">
        <v>30529</v>
      </c>
      <c r="G15000" s="17">
        <v>919446664416</v>
      </c>
      <c r="H15000" s="2" t="s">
        <v>37779</v>
      </c>
      <c r="I15000" s="1" t="s">
        <v>9</v>
      </c>
      <c r="J15000" s="4" t="s">
        <v>47303</v>
      </c>
      <c r="K15000" s="3" t="s">
        <v>42</v>
      </c>
      <c r="L15000" s="4" t="s">
        <v>47303</v>
      </c>
      <c r="M15000" s="11"/>
      <c r="N15000" s="4"/>
      <c r="O15000" s="11"/>
      <c r="P15000" s="4"/>
      <c r="Q15000" s="11"/>
      <c r="R15000" s="4"/>
      <c r="S15000" s="11"/>
      <c r="T15000" s="4"/>
      <c r="U15000" s="11"/>
      <c r="V15000" s="4"/>
      <c r="W15000" s="11"/>
      <c r="X15000" s="4"/>
      <c r="Y15000" s="11"/>
      <c r="Z15000" s="4"/>
      <c r="AA15000" s="1" t="s">
        <v>11</v>
      </c>
      <c r="AC15000" s="23" t="s">
        <v>37891</v>
      </c>
      <c r="AD15000" s="23" t="s">
        <v>40440</v>
      </c>
      <c r="AE15000" t="s">
        <v>35399</v>
      </c>
    </row>
    <row r="15001" spans="1:31" ht="15" customHeight="1">
      <c r="A15001" s="1">
        <v>15000</v>
      </c>
      <c r="B15001" s="1" t="s">
        <v>54</v>
      </c>
      <c r="C15001" s="1" t="s">
        <v>19654</v>
      </c>
      <c r="D15001" s="9" t="s">
        <v>36408</v>
      </c>
      <c r="E15001" s="9" t="s">
        <v>37439</v>
      </c>
      <c r="F15001" s="9" t="s">
        <v>30530</v>
      </c>
      <c r="G15001" s="17">
        <v>91999446910</v>
      </c>
      <c r="H15001" s="9" t="s">
        <v>15</v>
      </c>
      <c r="I15001" s="1" t="s">
        <v>9</v>
      </c>
      <c r="J15001" s="4" t="s">
        <v>47303</v>
      </c>
      <c r="K15001" s="3" t="s">
        <v>178</v>
      </c>
      <c r="L15001" s="4" t="s">
        <v>47303</v>
      </c>
      <c r="M15001" s="11"/>
      <c r="N15001" s="4"/>
      <c r="O15001" s="11"/>
      <c r="P15001" s="4"/>
      <c r="Q15001" s="11"/>
      <c r="R15001" s="4"/>
      <c r="S15001" s="11"/>
      <c r="T15001" s="4"/>
      <c r="U15001" s="11"/>
      <c r="V15001" s="4"/>
      <c r="W15001" s="11"/>
      <c r="X15001" s="4"/>
      <c r="Y15001" s="11"/>
      <c r="Z15001" s="4"/>
      <c r="AA15001" s="1" t="s">
        <v>16</v>
      </c>
      <c r="AC15001" s="23" t="s">
        <v>37891</v>
      </c>
      <c r="AD15001" s="23" t="s">
        <v>40440</v>
      </c>
      <c r="AE15001" t="s">
        <v>35399</v>
      </c>
    </row>
    <row r="15002" spans="1:31" ht="15" customHeight="1">
      <c r="A15002" s="1">
        <v>15001</v>
      </c>
      <c r="B15002" s="1" t="s">
        <v>54</v>
      </c>
      <c r="C15002" s="1" t="s">
        <v>19662</v>
      </c>
      <c r="D15002" s="9" t="s">
        <v>10092</v>
      </c>
      <c r="E15002" s="12" t="s">
        <v>40</v>
      </c>
      <c r="F15002" s="9" t="s">
        <v>30535</v>
      </c>
      <c r="G15002" s="17">
        <v>919446049146</v>
      </c>
      <c r="H15002" s="2" t="s">
        <v>37779</v>
      </c>
      <c r="I15002" s="1" t="s">
        <v>62</v>
      </c>
      <c r="J15002" s="4" t="s">
        <v>47303</v>
      </c>
      <c r="K15002" s="3" t="s">
        <v>42</v>
      </c>
      <c r="L15002" s="4" t="s">
        <v>47303</v>
      </c>
      <c r="M15002" s="11"/>
      <c r="N15002" s="4"/>
      <c r="O15002" s="11"/>
      <c r="P15002" s="4"/>
      <c r="Q15002" s="11"/>
      <c r="R15002" s="4"/>
      <c r="S15002" s="11"/>
      <c r="T15002" s="4"/>
      <c r="U15002" s="11"/>
      <c r="V15002" s="4"/>
      <c r="W15002" s="11"/>
      <c r="X15002" s="4"/>
      <c r="Y15002" s="11"/>
      <c r="Z15002" s="4"/>
      <c r="AA15002" s="1" t="s">
        <v>16</v>
      </c>
      <c r="AC15002" s="23" t="s">
        <v>37891</v>
      </c>
      <c r="AD15002" s="23" t="s">
        <v>40440</v>
      </c>
      <c r="AE15002" t="s">
        <v>35409</v>
      </c>
    </row>
    <row r="15003" spans="1:31" ht="15" customHeight="1">
      <c r="A15003" s="1">
        <v>15002</v>
      </c>
      <c r="B15003" s="1" t="s">
        <v>54</v>
      </c>
      <c r="C15003" s="1" t="s">
        <v>19668</v>
      </c>
      <c r="D15003" s="9" t="s">
        <v>37701</v>
      </c>
      <c r="E15003" s="12" t="s">
        <v>881</v>
      </c>
      <c r="F15003" s="9" t="s">
        <v>30539</v>
      </c>
      <c r="G15003" s="17">
        <v>9194094404</v>
      </c>
      <c r="H15003" s="2" t="s">
        <v>37779</v>
      </c>
      <c r="I15003" s="1" t="s">
        <v>41</v>
      </c>
      <c r="J15003" s="4" t="s">
        <v>47303</v>
      </c>
      <c r="K15003" s="11" t="s">
        <v>18748</v>
      </c>
      <c r="L15003" s="4" t="s">
        <v>47303</v>
      </c>
      <c r="M15003" s="11"/>
      <c r="N15003" s="4"/>
      <c r="O15003" s="11"/>
      <c r="P15003" s="4"/>
      <c r="Q15003" s="11"/>
      <c r="R15003" s="4"/>
      <c r="S15003" s="11"/>
      <c r="T15003" s="4"/>
      <c r="U15003" s="11"/>
      <c r="V15003" s="4"/>
      <c r="W15003" s="11"/>
      <c r="X15003" s="4"/>
      <c r="Y15003" s="11"/>
      <c r="Z15003" s="4"/>
      <c r="AA15003" s="1" t="s">
        <v>16</v>
      </c>
      <c r="AC15003" s="23" t="s">
        <v>37891</v>
      </c>
      <c r="AD15003" s="23" t="s">
        <v>40440</v>
      </c>
      <c r="AE15003" t="s">
        <v>35409</v>
      </c>
    </row>
    <row r="15004" spans="1:31" ht="15" customHeight="1">
      <c r="A15004" s="1">
        <v>15003</v>
      </c>
      <c r="B15004" s="1" t="s">
        <v>54</v>
      </c>
      <c r="C15004" s="1" t="s">
        <v>19669</v>
      </c>
      <c r="D15004" s="9" t="s">
        <v>793</v>
      </c>
      <c r="E15004" s="12" t="s">
        <v>139</v>
      </c>
      <c r="F15004" s="9" t="s">
        <v>30540</v>
      </c>
      <c r="G15004" s="17">
        <v>91940911644</v>
      </c>
      <c r="H15004" s="2" t="s">
        <v>37779</v>
      </c>
      <c r="I15004" s="1" t="s">
        <v>41</v>
      </c>
      <c r="J15004" s="4" t="s">
        <v>47303</v>
      </c>
      <c r="K15004" s="3" t="s">
        <v>42</v>
      </c>
      <c r="L15004" s="4" t="s">
        <v>47303</v>
      </c>
      <c r="M15004" s="11"/>
      <c r="N15004" s="4"/>
      <c r="O15004" s="11"/>
      <c r="P15004" s="4"/>
      <c r="Q15004" s="11"/>
      <c r="R15004" s="4"/>
      <c r="S15004" s="11"/>
      <c r="T15004" s="4"/>
      <c r="U15004" s="11"/>
      <c r="V15004" s="4"/>
      <c r="W15004" s="11"/>
      <c r="X15004" s="4"/>
      <c r="Y15004" s="11"/>
      <c r="Z15004" s="4"/>
      <c r="AA15004" s="1" t="s">
        <v>11</v>
      </c>
      <c r="AC15004" s="23" t="s">
        <v>37891</v>
      </c>
      <c r="AD15004" s="23" t="s">
        <v>40440</v>
      </c>
      <c r="AE15004" t="s">
        <v>35399</v>
      </c>
    </row>
    <row r="15005" spans="1:31" ht="15" customHeight="1">
      <c r="A15005" s="1">
        <v>15004</v>
      </c>
      <c r="B15005" s="1" t="s">
        <v>54</v>
      </c>
      <c r="C15005" s="1" t="s">
        <v>19672</v>
      </c>
      <c r="D15005" s="9" t="s">
        <v>2742</v>
      </c>
      <c r="E15005" s="12" t="s">
        <v>287</v>
      </c>
      <c r="F15005" s="9" t="s">
        <v>35297</v>
      </c>
      <c r="G15005" s="17">
        <v>919404999160</v>
      </c>
      <c r="H15005" s="2" t="s">
        <v>37779</v>
      </c>
      <c r="I15005" s="1" t="s">
        <v>41</v>
      </c>
      <c r="J15005" s="4" t="s">
        <v>47303</v>
      </c>
      <c r="K15005" s="3" t="s">
        <v>171</v>
      </c>
      <c r="L15005" s="4" t="s">
        <v>47303</v>
      </c>
      <c r="M15005" s="11"/>
      <c r="N15005" s="4"/>
      <c r="O15005" s="11"/>
      <c r="P15005" s="4"/>
      <c r="Q15005" s="11"/>
      <c r="R15005" s="4"/>
      <c r="S15005" s="11"/>
      <c r="T15005" s="4"/>
      <c r="U15005" s="11"/>
      <c r="V15005" s="4"/>
      <c r="W15005" s="11"/>
      <c r="X15005" s="4"/>
      <c r="Y15005" s="11"/>
      <c r="Z15005" s="4"/>
      <c r="AA15005" s="1" t="s">
        <v>16</v>
      </c>
      <c r="AC15005" s="23" t="s">
        <v>37891</v>
      </c>
      <c r="AD15005" s="23" t="s">
        <v>40440</v>
      </c>
      <c r="AE15005" t="s">
        <v>35410</v>
      </c>
    </row>
    <row r="15006" spans="1:31" ht="15" customHeight="1">
      <c r="A15006" s="1">
        <v>15005</v>
      </c>
      <c r="B15006" s="1" t="s">
        <v>54</v>
      </c>
      <c r="C15006" s="1" t="s">
        <v>19673</v>
      </c>
      <c r="D15006" s="9" t="s">
        <v>4759</v>
      </c>
      <c r="E15006" s="12" t="s">
        <v>139</v>
      </c>
      <c r="F15006" s="9" t="s">
        <v>30542</v>
      </c>
      <c r="G15006" s="17">
        <v>919404494999</v>
      </c>
      <c r="H15006" s="2" t="s">
        <v>37779</v>
      </c>
      <c r="I15006" s="1" t="s">
        <v>62</v>
      </c>
      <c r="J15006" s="4" t="s">
        <v>47303</v>
      </c>
      <c r="K15006" s="3" t="s">
        <v>42</v>
      </c>
      <c r="L15006" s="4" t="s">
        <v>47303</v>
      </c>
      <c r="M15006" s="11"/>
      <c r="N15006" s="4"/>
      <c r="O15006" s="11"/>
      <c r="P15006" s="4"/>
      <c r="Q15006" s="11"/>
      <c r="R15006" s="4"/>
      <c r="S15006" s="11"/>
      <c r="T15006" s="4"/>
      <c r="U15006" s="11"/>
      <c r="V15006" s="4"/>
      <c r="W15006" s="11"/>
      <c r="X15006" s="4"/>
      <c r="Y15006" s="11"/>
      <c r="Z15006" s="4"/>
      <c r="AA15006" s="1" t="s">
        <v>16</v>
      </c>
      <c r="AC15006" s="23" t="s">
        <v>37891</v>
      </c>
      <c r="AD15006" s="23" t="s">
        <v>40440</v>
      </c>
      <c r="AE15006" t="s">
        <v>35394</v>
      </c>
    </row>
    <row r="15007" spans="1:31" ht="15" customHeight="1">
      <c r="A15007" s="1">
        <v>15006</v>
      </c>
      <c r="B15007" s="1" t="s">
        <v>54</v>
      </c>
      <c r="C15007" s="1" t="s">
        <v>19679</v>
      </c>
      <c r="D15007" s="9" t="s">
        <v>3356</v>
      </c>
      <c r="E15007" s="12" t="s">
        <v>3492</v>
      </c>
      <c r="F15007" s="9" t="s">
        <v>31613</v>
      </c>
      <c r="G15007" s="17">
        <v>91994646</v>
      </c>
      <c r="H15007" s="2" t="s">
        <v>37779</v>
      </c>
      <c r="I15007" s="1" t="s">
        <v>41</v>
      </c>
      <c r="J15007" s="4" t="s">
        <v>47303</v>
      </c>
      <c r="K15007" s="3" t="s">
        <v>17</v>
      </c>
      <c r="L15007" s="4" t="s">
        <v>47303</v>
      </c>
      <c r="M15007" s="11"/>
      <c r="N15007" s="4"/>
      <c r="O15007" s="11"/>
      <c r="P15007" s="4"/>
      <c r="Q15007" s="11"/>
      <c r="R15007" s="4"/>
      <c r="S15007" s="11"/>
      <c r="T15007" s="4"/>
      <c r="U15007" s="11"/>
      <c r="V15007" s="4"/>
      <c r="W15007" s="11"/>
      <c r="X15007" s="4"/>
      <c r="Y15007" s="11"/>
      <c r="Z15007" s="4"/>
      <c r="AA15007" s="1" t="s">
        <v>16</v>
      </c>
      <c r="AC15007" s="23" t="s">
        <v>38111</v>
      </c>
      <c r="AD15007" s="23" t="s">
        <v>40440</v>
      </c>
      <c r="AE15007" t="s">
        <v>35394</v>
      </c>
    </row>
    <row r="15008" spans="1:31" ht="15" customHeight="1">
      <c r="A15008" s="1">
        <v>15007</v>
      </c>
      <c r="B15008" s="1" t="s">
        <v>54</v>
      </c>
      <c r="C15008" s="1" t="s">
        <v>19680</v>
      </c>
      <c r="D15008" s="9" t="s">
        <v>1678</v>
      </c>
      <c r="E15008" s="12" t="s">
        <v>11701</v>
      </c>
      <c r="F15008" s="9" t="s">
        <v>26565</v>
      </c>
      <c r="G15008" s="17">
        <v>91994440</v>
      </c>
      <c r="H15008" s="2" t="s">
        <v>37779</v>
      </c>
      <c r="I15008" s="1" t="s">
        <v>41</v>
      </c>
      <c r="J15008" s="4" t="s">
        <v>47303</v>
      </c>
      <c r="K15008" s="3" t="s">
        <v>42</v>
      </c>
      <c r="L15008" s="4" t="s">
        <v>47303</v>
      </c>
      <c r="M15008" s="11"/>
      <c r="N15008" s="4"/>
      <c r="O15008" s="11"/>
      <c r="P15008" s="4"/>
      <c r="Q15008" s="11"/>
      <c r="R15008" s="4"/>
      <c r="S15008" s="11"/>
      <c r="T15008" s="4"/>
      <c r="U15008" s="11"/>
      <c r="V15008" s="4"/>
      <c r="W15008" s="11"/>
      <c r="X15008" s="4"/>
      <c r="Y15008" s="11"/>
      <c r="Z15008" s="4"/>
      <c r="AA15008" s="1" t="s">
        <v>16</v>
      </c>
      <c r="AC15008" s="23" t="s">
        <v>38112</v>
      </c>
      <c r="AD15008" s="23" t="s">
        <v>40440</v>
      </c>
      <c r="AE15008" t="s">
        <v>35394</v>
      </c>
    </row>
    <row r="15009" spans="1:31" ht="15" customHeight="1">
      <c r="A15009" s="1">
        <v>15008</v>
      </c>
      <c r="B15009" s="1" t="s">
        <v>54</v>
      </c>
      <c r="C15009" s="1" t="s">
        <v>19683</v>
      </c>
      <c r="D15009" s="9" t="s">
        <v>917</v>
      </c>
      <c r="E15009" s="12"/>
      <c r="F15009" s="9" t="s">
        <v>30547</v>
      </c>
      <c r="G15009" s="17">
        <v>9199666646</v>
      </c>
      <c r="H15009" s="2" t="s">
        <v>37779</v>
      </c>
      <c r="I15009" s="1" t="s">
        <v>41</v>
      </c>
      <c r="J15009" s="4" t="s">
        <v>47303</v>
      </c>
      <c r="K15009" s="3" t="s">
        <v>42</v>
      </c>
      <c r="L15009" s="4" t="s">
        <v>47303</v>
      </c>
      <c r="M15009" s="11"/>
      <c r="N15009" s="4"/>
      <c r="O15009" s="11"/>
      <c r="P15009" s="4"/>
      <c r="Q15009" s="11"/>
      <c r="R15009" s="4"/>
      <c r="S15009" s="11"/>
      <c r="T15009" s="4"/>
      <c r="U15009" s="11"/>
      <c r="V15009" s="4"/>
      <c r="W15009" s="11"/>
      <c r="X15009" s="4"/>
      <c r="Y15009" s="11"/>
      <c r="Z15009" s="4"/>
      <c r="AA15009" s="1" t="s">
        <v>16</v>
      </c>
      <c r="AC15009" s="23" t="s">
        <v>38113</v>
      </c>
      <c r="AD15009" s="23" t="s">
        <v>40440</v>
      </c>
      <c r="AE15009" t="s">
        <v>35409</v>
      </c>
    </row>
    <row r="15010" spans="1:31" ht="15" customHeight="1">
      <c r="A15010" s="1">
        <v>15009</v>
      </c>
      <c r="B15010" s="1" t="s">
        <v>54</v>
      </c>
      <c r="C15010" s="1" t="s">
        <v>19687</v>
      </c>
      <c r="D15010" s="9" t="s">
        <v>1025</v>
      </c>
      <c r="E15010" s="12" t="s">
        <v>40</v>
      </c>
      <c r="F15010" s="9" t="s">
        <v>30550</v>
      </c>
      <c r="G15010" s="17">
        <v>91996140664</v>
      </c>
      <c r="H15010" s="2" t="s">
        <v>37779</v>
      </c>
      <c r="I15010" s="1" t="s">
        <v>9</v>
      </c>
      <c r="J15010" s="4" t="s">
        <v>47303</v>
      </c>
      <c r="K15010" s="3" t="s">
        <v>42</v>
      </c>
      <c r="L15010" s="4" t="s">
        <v>47303</v>
      </c>
      <c r="M15010" s="11"/>
      <c r="N15010" s="4"/>
      <c r="O15010" s="11"/>
      <c r="P15010" s="4"/>
      <c r="Q15010" s="11"/>
      <c r="R15010" s="4"/>
      <c r="S15010" s="11"/>
      <c r="T15010" s="4"/>
      <c r="U15010" s="11"/>
      <c r="V15010" s="4"/>
      <c r="W15010" s="11"/>
      <c r="X15010" s="4"/>
      <c r="Y15010" s="11"/>
      <c r="Z15010" s="4"/>
      <c r="AA15010" s="1" t="s">
        <v>11</v>
      </c>
      <c r="AC15010" s="23" t="s">
        <v>38114</v>
      </c>
      <c r="AD15010" s="23" t="s">
        <v>40440</v>
      </c>
      <c r="AE15010" t="s">
        <v>35399</v>
      </c>
    </row>
    <row r="15011" spans="1:31" ht="15" customHeight="1">
      <c r="A15011" s="1">
        <v>15010</v>
      </c>
      <c r="B15011" s="1" t="s">
        <v>54</v>
      </c>
      <c r="C15011" s="1" t="s">
        <v>19702</v>
      </c>
      <c r="D15011" s="9" t="s">
        <v>6306</v>
      </c>
      <c r="E15011" s="12" t="s">
        <v>139</v>
      </c>
      <c r="F15011" s="9" t="s">
        <v>30560</v>
      </c>
      <c r="G15011" s="17">
        <v>91994044444</v>
      </c>
      <c r="H15011" s="2" t="s">
        <v>37779</v>
      </c>
      <c r="I15011" s="1" t="s">
        <v>41</v>
      </c>
      <c r="J15011" s="4" t="s">
        <v>47303</v>
      </c>
      <c r="K15011" s="11" t="s">
        <v>13</v>
      </c>
      <c r="L15011" s="4" t="s">
        <v>47303</v>
      </c>
      <c r="M15011" s="11"/>
      <c r="N15011" s="4"/>
      <c r="O15011" s="11"/>
      <c r="P15011" s="4"/>
      <c r="Q15011" s="11"/>
      <c r="R15011" s="4"/>
      <c r="S15011" s="11"/>
      <c r="T15011" s="4"/>
      <c r="U15011" s="11"/>
      <c r="V15011" s="4"/>
      <c r="W15011" s="11"/>
      <c r="X15011" s="4"/>
      <c r="Y15011" s="11"/>
      <c r="Z15011" s="4"/>
      <c r="AA15011" s="1" t="s">
        <v>16</v>
      </c>
      <c r="AC15011" s="23" t="s">
        <v>38115</v>
      </c>
      <c r="AD15011" s="23" t="s">
        <v>40440</v>
      </c>
      <c r="AE15011" t="s">
        <v>35409</v>
      </c>
    </row>
    <row r="15012" spans="1:31" ht="15" customHeight="1">
      <c r="A15012" s="1">
        <v>15011</v>
      </c>
      <c r="B15012" s="1" t="s">
        <v>54</v>
      </c>
      <c r="C15012" s="1" t="s">
        <v>19705</v>
      </c>
      <c r="D15012" s="9" t="s">
        <v>1175</v>
      </c>
      <c r="E15012" s="12" t="s">
        <v>724</v>
      </c>
      <c r="F15012" s="9" t="s">
        <v>30562</v>
      </c>
      <c r="G15012" s="17">
        <v>91994004004</v>
      </c>
      <c r="H15012" s="2" t="s">
        <v>37779</v>
      </c>
      <c r="I15012" s="1" t="s">
        <v>41</v>
      </c>
      <c r="J15012" s="4" t="s">
        <v>47303</v>
      </c>
      <c r="K15012" s="3" t="s">
        <v>42</v>
      </c>
      <c r="L15012" s="4" t="s">
        <v>47303</v>
      </c>
      <c r="M15012" s="11"/>
      <c r="N15012" s="4"/>
      <c r="O15012" s="11"/>
      <c r="P15012" s="4"/>
      <c r="Q15012" s="11"/>
      <c r="R15012" s="4"/>
      <c r="S15012" s="11"/>
      <c r="T15012" s="4"/>
      <c r="U15012" s="11"/>
      <c r="V15012" s="4"/>
      <c r="W15012" s="11"/>
      <c r="X15012" s="4"/>
      <c r="Y15012" s="11"/>
      <c r="Z15012" s="4"/>
      <c r="AA15012" s="1" t="s">
        <v>16</v>
      </c>
      <c r="AC15012" s="23" t="s">
        <v>38116</v>
      </c>
      <c r="AD15012" s="23" t="s">
        <v>40440</v>
      </c>
      <c r="AE15012" t="s">
        <v>35409</v>
      </c>
    </row>
    <row r="15013" spans="1:31" ht="15" customHeight="1">
      <c r="A15013" s="1">
        <v>15012</v>
      </c>
      <c r="B15013" s="1" t="s">
        <v>54</v>
      </c>
      <c r="C15013" s="1" t="s">
        <v>19715</v>
      </c>
      <c r="D15013" s="9" t="s">
        <v>636</v>
      </c>
      <c r="E15013" s="12" t="s">
        <v>3591</v>
      </c>
      <c r="F15013" s="9" t="s">
        <v>30569</v>
      </c>
      <c r="G15013" s="17">
        <v>919199104</v>
      </c>
      <c r="H15013" s="2" t="s">
        <v>37779</v>
      </c>
      <c r="I15013" s="1" t="s">
        <v>41</v>
      </c>
      <c r="J15013" s="4" t="s">
        <v>47303</v>
      </c>
      <c r="K15013" s="11" t="s">
        <v>18748</v>
      </c>
      <c r="L15013" s="4" t="s">
        <v>47303</v>
      </c>
      <c r="M15013" s="11"/>
      <c r="N15013" s="4"/>
      <c r="O15013" s="11"/>
      <c r="P15013" s="4"/>
      <c r="Q15013" s="11"/>
      <c r="R15013" s="4"/>
      <c r="S15013" s="11"/>
      <c r="T15013" s="4"/>
      <c r="U15013" s="11"/>
      <c r="V15013" s="4"/>
      <c r="W15013" s="11"/>
      <c r="X15013" s="4"/>
      <c r="Y15013" s="11"/>
      <c r="Z15013" s="4"/>
      <c r="AA15013" s="1" t="s">
        <v>16</v>
      </c>
      <c r="AC15013" s="23" t="s">
        <v>38117</v>
      </c>
      <c r="AD15013" s="23" t="s">
        <v>40440</v>
      </c>
      <c r="AE15013" t="s">
        <v>35409</v>
      </c>
    </row>
    <row r="15014" spans="1:31" ht="15" customHeight="1">
      <c r="A15014" s="1">
        <v>15013</v>
      </c>
      <c r="B15014" s="1" t="s">
        <v>54</v>
      </c>
      <c r="C15014" s="1" t="s">
        <v>19717</v>
      </c>
      <c r="D15014" s="9" t="s">
        <v>37598</v>
      </c>
      <c r="E15014" s="12" t="s">
        <v>37599</v>
      </c>
      <c r="F15014" s="9" t="s">
        <v>20975</v>
      </c>
      <c r="G15014" s="17">
        <v>91919999994</v>
      </c>
      <c r="H15014" s="2" t="s">
        <v>37779</v>
      </c>
      <c r="I15014" s="1" t="s">
        <v>62</v>
      </c>
      <c r="J15014" s="4" t="s">
        <v>47303</v>
      </c>
      <c r="K15014" s="3" t="s">
        <v>178</v>
      </c>
      <c r="L15014" s="4" t="s">
        <v>47303</v>
      </c>
      <c r="M15014" s="11"/>
      <c r="N15014" s="4"/>
      <c r="O15014" s="11"/>
      <c r="P15014" s="4"/>
      <c r="Q15014" s="11"/>
      <c r="R15014" s="4"/>
      <c r="S15014" s="11"/>
      <c r="T15014" s="4"/>
      <c r="U15014" s="11"/>
      <c r="V15014" s="4"/>
      <c r="W15014" s="11"/>
      <c r="X15014" s="4"/>
      <c r="Y15014" s="11"/>
      <c r="Z15014" s="4"/>
      <c r="AA15014" s="1" t="s">
        <v>16</v>
      </c>
      <c r="AC15014" s="23" t="s">
        <v>38118</v>
      </c>
      <c r="AD15014" s="23" t="s">
        <v>40440</v>
      </c>
      <c r="AE15014" t="s">
        <v>35399</v>
      </c>
    </row>
    <row r="15015" spans="1:31" ht="15" customHeight="1">
      <c r="A15015" s="1">
        <v>15014</v>
      </c>
      <c r="B15015" s="1" t="s">
        <v>54</v>
      </c>
      <c r="C15015" s="1" t="s">
        <v>19723</v>
      </c>
      <c r="D15015" s="9" t="s">
        <v>37341</v>
      </c>
      <c r="E15015" s="12" t="s">
        <v>37740</v>
      </c>
      <c r="F15015" s="9" t="s">
        <v>33273</v>
      </c>
      <c r="G15015" s="17">
        <v>91910694994</v>
      </c>
      <c r="H15015" s="2" t="s">
        <v>37779</v>
      </c>
      <c r="I15015" s="1" t="s">
        <v>41</v>
      </c>
      <c r="J15015" s="4" t="s">
        <v>47303</v>
      </c>
      <c r="K15015" s="3" t="s">
        <v>42</v>
      </c>
      <c r="L15015" s="4" t="s">
        <v>47303</v>
      </c>
      <c r="M15015" s="11"/>
      <c r="N15015" s="4"/>
      <c r="O15015" s="11"/>
      <c r="P15015" s="4"/>
      <c r="Q15015" s="11"/>
      <c r="R15015" s="4"/>
      <c r="S15015" s="11"/>
      <c r="T15015" s="4"/>
      <c r="U15015" s="11"/>
      <c r="V15015" s="4"/>
      <c r="W15015" s="11"/>
      <c r="X15015" s="4"/>
      <c r="Y15015" s="11"/>
      <c r="Z15015" s="4"/>
      <c r="AA15015" s="1" t="s">
        <v>16</v>
      </c>
      <c r="AC15015" s="23" t="s">
        <v>38119</v>
      </c>
      <c r="AD15015" s="23" t="s">
        <v>40440</v>
      </c>
      <c r="AE15015" t="s">
        <v>35394</v>
      </c>
    </row>
    <row r="15016" spans="1:31" ht="15" customHeight="1">
      <c r="A15016" s="1">
        <v>15015</v>
      </c>
      <c r="B15016" s="1" t="s">
        <v>54</v>
      </c>
      <c r="C15016" s="1" t="s">
        <v>19724</v>
      </c>
      <c r="D15016" s="9" t="s">
        <v>105</v>
      </c>
      <c r="E15016" s="12" t="s">
        <v>881</v>
      </c>
      <c r="F15016" s="9" t="s">
        <v>30574</v>
      </c>
      <c r="G15016" s="17">
        <v>91910619646</v>
      </c>
      <c r="H15016" s="2" t="s">
        <v>37779</v>
      </c>
      <c r="I15016" s="1" t="s">
        <v>41</v>
      </c>
      <c r="J15016" s="4" t="s">
        <v>47303</v>
      </c>
      <c r="K15016" s="3" t="s">
        <v>17</v>
      </c>
      <c r="L15016" s="4" t="s">
        <v>47303</v>
      </c>
      <c r="M15016" s="11"/>
      <c r="N15016" s="4"/>
      <c r="O15016" s="11"/>
      <c r="P15016" s="4"/>
      <c r="Q15016" s="11"/>
      <c r="R15016" s="4"/>
      <c r="S15016" s="11"/>
      <c r="T15016" s="4"/>
      <c r="U15016" s="11"/>
      <c r="V15016" s="4"/>
      <c r="W15016" s="11"/>
      <c r="X15016" s="4"/>
      <c r="Y15016" s="11"/>
      <c r="Z15016" s="4"/>
      <c r="AA15016" s="1" t="s">
        <v>16</v>
      </c>
      <c r="AC15016" s="23" t="s">
        <v>38120</v>
      </c>
      <c r="AD15016" s="23" t="s">
        <v>40440</v>
      </c>
      <c r="AE15016" t="s">
        <v>35399</v>
      </c>
    </row>
    <row r="15017" spans="1:31" ht="15" customHeight="1">
      <c r="A15017" s="1">
        <v>15016</v>
      </c>
      <c r="B15017" s="1" t="s">
        <v>54</v>
      </c>
      <c r="C15017" s="1" t="s">
        <v>19727</v>
      </c>
      <c r="D15017" s="9" t="s">
        <v>1506</v>
      </c>
      <c r="E15017" s="12" t="s">
        <v>87</v>
      </c>
      <c r="F15017" s="9" t="s">
        <v>35305</v>
      </c>
      <c r="G15017" s="17">
        <v>919099940441</v>
      </c>
      <c r="H15017" s="2" t="s">
        <v>37779</v>
      </c>
      <c r="I15017" s="1" t="s">
        <v>41</v>
      </c>
      <c r="J15017" s="4" t="s">
        <v>47303</v>
      </c>
      <c r="K15017" s="3" t="s">
        <v>178</v>
      </c>
      <c r="L15017" s="4" t="s">
        <v>47303</v>
      </c>
      <c r="M15017" s="11"/>
      <c r="N15017" s="4"/>
      <c r="O15017" s="11"/>
      <c r="P15017" s="4"/>
      <c r="Q15017" s="11"/>
      <c r="R15017" s="4"/>
      <c r="S15017" s="11"/>
      <c r="T15017" s="4"/>
      <c r="U15017" s="11"/>
      <c r="V15017" s="4"/>
      <c r="W15017" s="11"/>
      <c r="X15017" s="4"/>
      <c r="Y15017" s="11"/>
      <c r="Z15017" s="4"/>
      <c r="AA15017" s="1" t="s">
        <v>16</v>
      </c>
      <c r="AC15017" s="23" t="s">
        <v>38121</v>
      </c>
      <c r="AD15017" s="23" t="s">
        <v>40440</v>
      </c>
      <c r="AE15017" t="s">
        <v>35399</v>
      </c>
    </row>
    <row r="15018" spans="1:31" ht="15" customHeight="1">
      <c r="A15018" s="1">
        <v>15017</v>
      </c>
      <c r="B15018" s="1" t="s">
        <v>54</v>
      </c>
      <c r="C15018" s="1" t="s">
        <v>19739</v>
      </c>
      <c r="D15018" s="9" t="s">
        <v>280</v>
      </c>
      <c r="E15018" s="12" t="s">
        <v>447</v>
      </c>
      <c r="F15018" s="9" t="s">
        <v>30582</v>
      </c>
      <c r="G15018" s="17">
        <v>9190994611</v>
      </c>
      <c r="H15018" s="2" t="s">
        <v>37779</v>
      </c>
      <c r="I15018" s="1" t="s">
        <v>62</v>
      </c>
      <c r="J15018" s="4" t="s">
        <v>47303</v>
      </c>
      <c r="K15018" s="3" t="s">
        <v>42</v>
      </c>
      <c r="L15018" s="4" t="s">
        <v>47303</v>
      </c>
      <c r="M15018" s="11"/>
      <c r="N15018" s="4"/>
      <c r="O15018" s="11"/>
      <c r="P15018" s="4"/>
      <c r="Q15018" s="11"/>
      <c r="R15018" s="4"/>
      <c r="S15018" s="11"/>
      <c r="T15018" s="4"/>
      <c r="U15018" s="11"/>
      <c r="V15018" s="4"/>
      <c r="W15018" s="11"/>
      <c r="X15018" s="4"/>
      <c r="Y15018" s="11"/>
      <c r="Z15018" s="4"/>
      <c r="AA15018" s="1" t="s">
        <v>16</v>
      </c>
      <c r="AC15018" s="23" t="s">
        <v>38122</v>
      </c>
      <c r="AD15018" s="23" t="s">
        <v>40440</v>
      </c>
      <c r="AE15018" t="s">
        <v>35409</v>
      </c>
    </row>
    <row r="15019" spans="1:31" ht="15" customHeight="1">
      <c r="A15019" s="1">
        <v>15018</v>
      </c>
      <c r="B15019" s="1" t="s">
        <v>54</v>
      </c>
      <c r="C15019" s="1" t="s">
        <v>19740</v>
      </c>
      <c r="D15019" s="9" t="s">
        <v>1506</v>
      </c>
      <c r="E15019" s="12" t="s">
        <v>324</v>
      </c>
      <c r="F15019" s="9" t="s">
        <v>35307</v>
      </c>
      <c r="G15019" s="17">
        <v>919099464404</v>
      </c>
      <c r="H15019" s="2" t="s">
        <v>37779</v>
      </c>
      <c r="I15019" s="1" t="s">
        <v>62</v>
      </c>
      <c r="J15019" s="4" t="s">
        <v>47303</v>
      </c>
      <c r="K15019" s="3" t="s">
        <v>42</v>
      </c>
      <c r="L15019" s="4" t="s">
        <v>47303</v>
      </c>
      <c r="M15019" s="11"/>
      <c r="N15019" s="4"/>
      <c r="O15019" s="11"/>
      <c r="P15019" s="4"/>
      <c r="Q15019" s="11"/>
      <c r="R15019" s="4"/>
      <c r="S15019" s="11"/>
      <c r="T15019" s="4"/>
      <c r="U15019" s="11"/>
      <c r="V15019" s="4"/>
      <c r="W15019" s="11"/>
      <c r="X15019" s="4"/>
      <c r="Y15019" s="11"/>
      <c r="Z15019" s="4"/>
      <c r="AA15019" s="1" t="s">
        <v>16</v>
      </c>
      <c r="AC15019" s="23" t="s">
        <v>38123</v>
      </c>
      <c r="AD15019" s="23" t="s">
        <v>40440</v>
      </c>
      <c r="AE15019" t="s">
        <v>35410</v>
      </c>
    </row>
    <row r="15020" spans="1:31" ht="15" customHeight="1">
      <c r="A15020" s="1">
        <v>15019</v>
      </c>
      <c r="B15020" s="1" t="s">
        <v>54</v>
      </c>
      <c r="C15020" s="1" t="s">
        <v>19744</v>
      </c>
      <c r="D15020" s="2" t="s">
        <v>36531</v>
      </c>
      <c r="E15020" s="12"/>
      <c r="F15020" s="9" t="s">
        <v>30586</v>
      </c>
      <c r="G15020" s="17">
        <v>919099096664</v>
      </c>
      <c r="H15020" s="2" t="s">
        <v>37779</v>
      </c>
      <c r="I15020" s="1" t="s">
        <v>62</v>
      </c>
      <c r="J15020" s="4" t="s">
        <v>47303</v>
      </c>
      <c r="K15020" s="3" t="s">
        <v>178</v>
      </c>
      <c r="L15020" s="4" t="s">
        <v>47303</v>
      </c>
      <c r="M15020" s="11"/>
      <c r="N15020" s="4"/>
      <c r="O15020" s="11"/>
      <c r="P15020" s="4"/>
      <c r="Q15020" s="11"/>
      <c r="R15020" s="4"/>
      <c r="S15020" s="11"/>
      <c r="T15020" s="4"/>
      <c r="U15020" s="11"/>
      <c r="V15020" s="4"/>
      <c r="W15020" s="11"/>
      <c r="X15020" s="4"/>
      <c r="Y15020" s="11"/>
      <c r="Z15020" s="4"/>
      <c r="AA15020" s="1" t="s">
        <v>16</v>
      </c>
      <c r="AC15020" s="23" t="s">
        <v>38124</v>
      </c>
      <c r="AD15020" s="23" t="s">
        <v>40440</v>
      </c>
      <c r="AE15020" t="s">
        <v>35409</v>
      </c>
    </row>
    <row r="15021" spans="1:31" ht="15" customHeight="1">
      <c r="A15021" s="1">
        <v>15020</v>
      </c>
      <c r="B15021" s="1" t="s">
        <v>54</v>
      </c>
      <c r="C15021" s="1" t="s">
        <v>19745</v>
      </c>
      <c r="D15021" s="9" t="s">
        <v>280</v>
      </c>
      <c r="E15021" s="12" t="s">
        <v>447</v>
      </c>
      <c r="F15021" s="9" t="s">
        <v>30587</v>
      </c>
      <c r="G15021" s="17">
        <v>91909906496</v>
      </c>
      <c r="H15021" s="2" t="s">
        <v>37779</v>
      </c>
      <c r="I15021" s="1" t="s">
        <v>41</v>
      </c>
      <c r="J15021" s="4" t="s">
        <v>47303</v>
      </c>
      <c r="K15021" s="3" t="s">
        <v>171</v>
      </c>
      <c r="L15021" s="4" t="s">
        <v>47303</v>
      </c>
      <c r="M15021" s="11"/>
      <c r="N15021" s="4"/>
      <c r="O15021" s="11"/>
      <c r="P15021" s="4"/>
      <c r="Q15021" s="11"/>
      <c r="R15021" s="4"/>
      <c r="S15021" s="11"/>
      <c r="T15021" s="4"/>
      <c r="U15021" s="11"/>
      <c r="V15021" s="4"/>
      <c r="W15021" s="11"/>
      <c r="X15021" s="4"/>
      <c r="Y15021" s="11"/>
      <c r="Z15021" s="4"/>
      <c r="AA15021" s="1" t="s">
        <v>16</v>
      </c>
      <c r="AC15021" s="23" t="s">
        <v>38125</v>
      </c>
      <c r="AD15021" s="23" t="s">
        <v>40440</v>
      </c>
      <c r="AE15021" t="s">
        <v>35409</v>
      </c>
    </row>
    <row r="15022" spans="1:31" ht="15" customHeight="1">
      <c r="A15022" s="1">
        <v>15021</v>
      </c>
      <c r="B15022" s="1" t="s">
        <v>54</v>
      </c>
      <c r="C15022" s="1" t="s">
        <v>19761</v>
      </c>
      <c r="D15022" s="9" t="s">
        <v>486</v>
      </c>
      <c r="E15022" s="12" t="s">
        <v>1797</v>
      </c>
      <c r="F15022" s="9" t="s">
        <v>30597</v>
      </c>
      <c r="G15022" s="17">
        <v>919099944164</v>
      </c>
      <c r="H15022" s="2" t="s">
        <v>37779</v>
      </c>
      <c r="I15022" s="1" t="s">
        <v>62</v>
      </c>
      <c r="J15022" s="4" t="s">
        <v>47303</v>
      </c>
      <c r="K15022" s="3" t="s">
        <v>17</v>
      </c>
      <c r="L15022" s="4" t="s">
        <v>47303</v>
      </c>
      <c r="M15022" s="11"/>
      <c r="N15022" s="4"/>
      <c r="O15022" s="11"/>
      <c r="P15022" s="4"/>
      <c r="Q15022" s="11"/>
      <c r="R15022" s="4"/>
      <c r="S15022" s="11"/>
      <c r="T15022" s="4"/>
      <c r="U15022" s="11"/>
      <c r="V15022" s="4"/>
      <c r="W15022" s="11"/>
      <c r="X15022" s="4"/>
      <c r="Y15022" s="11"/>
      <c r="Z15022" s="4"/>
      <c r="AA15022" s="1" t="s">
        <v>16</v>
      </c>
      <c r="AC15022" s="23" t="s">
        <v>38126</v>
      </c>
      <c r="AD15022" s="23" t="s">
        <v>40440</v>
      </c>
      <c r="AE15022" t="s">
        <v>35394</v>
      </c>
    </row>
    <row r="15023" spans="1:31" ht="15" customHeight="1">
      <c r="A15023" s="1">
        <v>15022</v>
      </c>
      <c r="B15023" s="1" t="s">
        <v>54</v>
      </c>
      <c r="C15023" s="1" t="s">
        <v>19766</v>
      </c>
      <c r="D15023" s="9" t="s">
        <v>787</v>
      </c>
      <c r="E15023" s="12" t="s">
        <v>37648</v>
      </c>
      <c r="F15023" s="9" t="s">
        <v>30602</v>
      </c>
      <c r="G15023" s="17">
        <v>919099014441</v>
      </c>
      <c r="H15023" s="2" t="s">
        <v>37779</v>
      </c>
      <c r="I15023" s="1" t="s">
        <v>62</v>
      </c>
      <c r="J15023" s="4" t="s">
        <v>47303</v>
      </c>
      <c r="K15023" s="3" t="s">
        <v>17</v>
      </c>
      <c r="L15023" s="4" t="s">
        <v>47303</v>
      </c>
      <c r="M15023" s="11"/>
      <c r="N15023" s="4"/>
      <c r="O15023" s="11"/>
      <c r="P15023" s="4"/>
      <c r="Q15023" s="11"/>
      <c r="R15023" s="4"/>
      <c r="S15023" s="11"/>
      <c r="T15023" s="4"/>
      <c r="U15023" s="11"/>
      <c r="V15023" s="4"/>
      <c r="W15023" s="11"/>
      <c r="X15023" s="4"/>
      <c r="Y15023" s="11"/>
      <c r="Z15023" s="4"/>
      <c r="AA15023" s="1" t="s">
        <v>11</v>
      </c>
      <c r="AC15023" s="23" t="s">
        <v>38127</v>
      </c>
      <c r="AD15023" s="23" t="s">
        <v>40440</v>
      </c>
      <c r="AE15023" t="s">
        <v>35409</v>
      </c>
    </row>
    <row r="15024" spans="1:31" ht="15" customHeight="1">
      <c r="A15024" s="1">
        <v>15023</v>
      </c>
      <c r="B15024" s="1" t="s">
        <v>54</v>
      </c>
      <c r="C15024" s="1" t="s">
        <v>19767</v>
      </c>
      <c r="D15024" s="9" t="s">
        <v>2412</v>
      </c>
      <c r="E15024" s="12" t="s">
        <v>1306</v>
      </c>
      <c r="F15024" s="9" t="s">
        <v>30603</v>
      </c>
      <c r="G15024" s="17">
        <v>919044466499</v>
      </c>
      <c r="H15024" s="2" t="s">
        <v>37779</v>
      </c>
      <c r="I15024" s="1" t="s">
        <v>41</v>
      </c>
      <c r="J15024" s="4" t="s">
        <v>47303</v>
      </c>
      <c r="K15024" s="11" t="s">
        <v>18748</v>
      </c>
      <c r="L15024" s="4" t="s">
        <v>47303</v>
      </c>
      <c r="M15024" s="11"/>
      <c r="N15024" s="4"/>
      <c r="O15024" s="11"/>
      <c r="P15024" s="4"/>
      <c r="Q15024" s="11"/>
      <c r="R15024" s="4"/>
      <c r="S15024" s="11"/>
      <c r="T15024" s="4"/>
      <c r="U15024" s="11"/>
      <c r="V15024" s="4"/>
      <c r="W15024" s="11"/>
      <c r="X15024" s="4"/>
      <c r="Y15024" s="11"/>
      <c r="Z15024" s="4"/>
      <c r="AA15024" s="1" t="s">
        <v>11</v>
      </c>
      <c r="AC15024" s="23" t="s">
        <v>38128</v>
      </c>
      <c r="AD15024" s="23" t="s">
        <v>40440</v>
      </c>
      <c r="AE15024" t="s">
        <v>35394</v>
      </c>
    </row>
    <row r="15025" spans="1:31" ht="15" customHeight="1">
      <c r="A15025" s="1">
        <v>15024</v>
      </c>
      <c r="B15025" s="1" t="s">
        <v>54</v>
      </c>
      <c r="C15025" s="1" t="s">
        <v>19769</v>
      </c>
      <c r="D15025" s="9" t="s">
        <v>3851</v>
      </c>
      <c r="E15025" s="12" t="s">
        <v>37741</v>
      </c>
      <c r="F15025" s="9" t="s">
        <v>35311</v>
      </c>
      <c r="G15025" s="17">
        <v>919049640641</v>
      </c>
      <c r="H15025" s="2" t="s">
        <v>37779</v>
      </c>
      <c r="I15025" s="1" t="s">
        <v>62</v>
      </c>
      <c r="J15025" s="4" t="s">
        <v>47303</v>
      </c>
      <c r="K15025" s="3" t="s">
        <v>42</v>
      </c>
      <c r="L15025" s="4" t="s">
        <v>47303</v>
      </c>
      <c r="M15025" s="11"/>
      <c r="N15025" s="4"/>
      <c r="O15025" s="11"/>
      <c r="P15025" s="4"/>
      <c r="Q15025" s="11"/>
      <c r="R15025" s="4"/>
      <c r="S15025" s="11"/>
      <c r="T15025" s="4"/>
      <c r="U15025" s="11"/>
      <c r="V15025" s="4"/>
      <c r="W15025" s="11"/>
      <c r="X15025" s="4"/>
      <c r="Y15025" s="11"/>
      <c r="Z15025" s="4"/>
      <c r="AA15025" s="1" t="s">
        <v>16</v>
      </c>
      <c r="AC15025" s="23" t="s">
        <v>38129</v>
      </c>
      <c r="AD15025" s="23" t="s">
        <v>40440</v>
      </c>
      <c r="AE15025" t="s">
        <v>35409</v>
      </c>
    </row>
    <row r="15026" spans="1:31" ht="15" customHeight="1">
      <c r="A15026" s="1">
        <v>15025</v>
      </c>
      <c r="B15026" s="1" t="s">
        <v>54</v>
      </c>
      <c r="C15026" s="1" t="s">
        <v>19770</v>
      </c>
      <c r="D15026" s="9" t="s">
        <v>11029</v>
      </c>
      <c r="E15026" s="12" t="s">
        <v>881</v>
      </c>
      <c r="F15026" s="9" t="s">
        <v>30604</v>
      </c>
      <c r="G15026" s="17">
        <v>91901640406</v>
      </c>
      <c r="H15026" s="2" t="s">
        <v>37779</v>
      </c>
      <c r="I15026" s="1" t="s">
        <v>41</v>
      </c>
      <c r="J15026" s="4" t="s">
        <v>47303</v>
      </c>
      <c r="K15026" s="3" t="s">
        <v>17</v>
      </c>
      <c r="L15026" s="4" t="s">
        <v>47303</v>
      </c>
      <c r="M15026" s="11"/>
      <c r="N15026" s="4"/>
      <c r="O15026" s="11"/>
      <c r="P15026" s="4"/>
      <c r="Q15026" s="11"/>
      <c r="R15026" s="4"/>
      <c r="S15026" s="11"/>
      <c r="T15026" s="4"/>
      <c r="U15026" s="11"/>
      <c r="V15026" s="4"/>
      <c r="W15026" s="11"/>
      <c r="X15026" s="4"/>
      <c r="Y15026" s="11"/>
      <c r="Z15026" s="4"/>
      <c r="AA15026" s="1" t="s">
        <v>16</v>
      </c>
      <c r="AC15026" s="23" t="s">
        <v>38130</v>
      </c>
      <c r="AD15026" s="23" t="s">
        <v>40440</v>
      </c>
      <c r="AE15026" t="s">
        <v>35409</v>
      </c>
    </row>
    <row r="15027" spans="1:31" ht="15" customHeight="1">
      <c r="A15027" s="1">
        <v>15026</v>
      </c>
      <c r="B15027" s="1" t="s">
        <v>54</v>
      </c>
      <c r="C15027" s="1" t="s">
        <v>19778</v>
      </c>
      <c r="D15027" s="9" t="s">
        <v>359</v>
      </c>
      <c r="E15027" s="12" t="s">
        <v>139</v>
      </c>
      <c r="F15027" s="9" t="s">
        <v>30609</v>
      </c>
      <c r="G15027" s="17">
        <v>914940906191</v>
      </c>
      <c r="H15027" s="2" t="s">
        <v>37779</v>
      </c>
      <c r="I15027" s="1" t="s">
        <v>41</v>
      </c>
      <c r="J15027" s="4" t="s">
        <v>47303</v>
      </c>
      <c r="K15027" s="3" t="s">
        <v>42</v>
      </c>
      <c r="L15027" s="4" t="s">
        <v>47303</v>
      </c>
      <c r="M15027" s="11"/>
      <c r="N15027" s="4"/>
      <c r="O15027" s="11"/>
      <c r="P15027" s="4"/>
      <c r="Q15027" s="11"/>
      <c r="R15027" s="4"/>
      <c r="S15027" s="11"/>
      <c r="T15027" s="4"/>
      <c r="U15027" s="11"/>
      <c r="V15027" s="4"/>
      <c r="W15027" s="11"/>
      <c r="X15027" s="4"/>
      <c r="Y15027" s="11"/>
      <c r="Z15027" s="4"/>
      <c r="AA15027" s="1" t="s">
        <v>11</v>
      </c>
      <c r="AC15027" s="23" t="s">
        <v>38131</v>
      </c>
      <c r="AD15027" s="23" t="s">
        <v>40440</v>
      </c>
      <c r="AE15027" t="s">
        <v>35394</v>
      </c>
    </row>
    <row r="15028" spans="1:31" ht="15" customHeight="1">
      <c r="A15028" s="1">
        <v>15027</v>
      </c>
      <c r="B15028" s="1" t="s">
        <v>54</v>
      </c>
      <c r="C15028" s="1" t="s">
        <v>19779</v>
      </c>
      <c r="D15028" s="2" t="s">
        <v>37774</v>
      </c>
      <c r="E15028" s="12"/>
      <c r="F15028" s="9" t="s">
        <v>30610</v>
      </c>
      <c r="G15028" s="17">
        <v>914940664696</v>
      </c>
      <c r="H15028" s="2" t="s">
        <v>37779</v>
      </c>
      <c r="I15028" s="1" t="s">
        <v>41</v>
      </c>
      <c r="J15028" s="4" t="s">
        <v>47303</v>
      </c>
      <c r="K15028" s="3" t="s">
        <v>42</v>
      </c>
      <c r="L15028" s="4" t="s">
        <v>47303</v>
      </c>
      <c r="M15028" s="11"/>
      <c r="N15028" s="4"/>
      <c r="O15028" s="11"/>
      <c r="P15028" s="4"/>
      <c r="Q15028" s="11"/>
      <c r="R15028" s="4"/>
      <c r="S15028" s="11"/>
      <c r="T15028" s="4"/>
      <c r="U15028" s="11"/>
      <c r="V15028" s="4"/>
      <c r="W15028" s="11"/>
      <c r="X15028" s="4"/>
      <c r="Y15028" s="11"/>
      <c r="Z15028" s="4"/>
      <c r="AA15028" s="1" t="s">
        <v>16</v>
      </c>
      <c r="AC15028" s="23" t="s">
        <v>38132</v>
      </c>
      <c r="AD15028" s="23" t="s">
        <v>40440</v>
      </c>
      <c r="AE15028" t="s">
        <v>35409</v>
      </c>
    </row>
    <row r="15029" spans="1:31" ht="15" customHeight="1">
      <c r="A15029" s="1">
        <v>15028</v>
      </c>
      <c r="B15029" s="1" t="s">
        <v>54</v>
      </c>
      <c r="C15029" s="1" t="s">
        <v>19784</v>
      </c>
      <c r="D15029" s="9" t="s">
        <v>2060</v>
      </c>
      <c r="E15029" s="12" t="s">
        <v>37742</v>
      </c>
      <c r="F15029" s="9" t="s">
        <v>30615</v>
      </c>
      <c r="G15029" s="17">
        <v>914940049099</v>
      </c>
      <c r="H15029" s="2" t="s">
        <v>37779</v>
      </c>
      <c r="I15029" s="1" t="s">
        <v>62</v>
      </c>
      <c r="J15029" s="4" t="s">
        <v>47303</v>
      </c>
      <c r="K15029" s="3" t="s">
        <v>171</v>
      </c>
      <c r="L15029" s="4" t="s">
        <v>47303</v>
      </c>
      <c r="M15029" s="11"/>
      <c r="N15029" s="4"/>
      <c r="O15029" s="11"/>
      <c r="P15029" s="4"/>
      <c r="Q15029" s="11"/>
      <c r="R15029" s="4"/>
      <c r="S15029" s="11"/>
      <c r="T15029" s="4"/>
      <c r="U15029" s="11"/>
      <c r="V15029" s="4"/>
      <c r="W15029" s="11"/>
      <c r="X15029" s="4"/>
      <c r="Y15029" s="11"/>
      <c r="Z15029" s="4"/>
      <c r="AA15029" s="1" t="s">
        <v>16</v>
      </c>
      <c r="AC15029" s="23" t="s">
        <v>38133</v>
      </c>
      <c r="AD15029" s="23" t="s">
        <v>40440</v>
      </c>
      <c r="AE15029" t="s">
        <v>35409</v>
      </c>
    </row>
    <row r="15030" spans="1:31" ht="15" customHeight="1">
      <c r="A15030" s="1">
        <v>15029</v>
      </c>
      <c r="B15030" s="1" t="s">
        <v>54</v>
      </c>
      <c r="C15030" s="1" t="s">
        <v>19788</v>
      </c>
      <c r="D15030" s="9" t="s">
        <v>1132</v>
      </c>
      <c r="E15030" s="12" t="s">
        <v>4551</v>
      </c>
      <c r="F15030" s="9" t="s">
        <v>30617</v>
      </c>
      <c r="G15030" s="17">
        <v>91490614444</v>
      </c>
      <c r="H15030" s="2" t="s">
        <v>37779</v>
      </c>
      <c r="I15030" s="1" t="s">
        <v>62</v>
      </c>
      <c r="J15030" s="4" t="s">
        <v>47303</v>
      </c>
      <c r="K15030" s="11" t="s">
        <v>13</v>
      </c>
      <c r="L15030" s="4" t="s">
        <v>47303</v>
      </c>
      <c r="M15030" s="11"/>
      <c r="N15030" s="4"/>
      <c r="O15030" s="11"/>
      <c r="P15030" s="4"/>
      <c r="Q15030" s="11"/>
      <c r="R15030" s="4"/>
      <c r="S15030" s="11"/>
      <c r="T15030" s="4"/>
      <c r="U15030" s="11"/>
      <c r="V15030" s="4"/>
      <c r="W15030" s="11"/>
      <c r="X15030" s="4"/>
      <c r="Y15030" s="11"/>
      <c r="Z15030" s="4"/>
      <c r="AA15030" s="1" t="s">
        <v>16</v>
      </c>
      <c r="AC15030" s="23" t="s">
        <v>38134</v>
      </c>
      <c r="AD15030" s="23" t="s">
        <v>40440</v>
      </c>
      <c r="AE15030" t="s">
        <v>35399</v>
      </c>
    </row>
    <row r="15031" spans="1:31" ht="15" customHeight="1">
      <c r="A15031" s="1">
        <v>15030</v>
      </c>
      <c r="B15031" s="1" t="s">
        <v>54</v>
      </c>
      <c r="C15031" s="1" t="s">
        <v>19792</v>
      </c>
      <c r="D15031" s="9" t="s">
        <v>139</v>
      </c>
      <c r="E15031" s="12" t="s">
        <v>37743</v>
      </c>
      <c r="F15031" s="9" t="s">
        <v>30620</v>
      </c>
      <c r="G15031" s="17">
        <v>914466449440</v>
      </c>
      <c r="H15031" s="2" t="s">
        <v>37779</v>
      </c>
      <c r="I15031" s="1" t="s">
        <v>41</v>
      </c>
      <c r="J15031" s="4" t="s">
        <v>47303</v>
      </c>
      <c r="K15031" s="3" t="s">
        <v>42</v>
      </c>
      <c r="L15031" s="4" t="s">
        <v>47303</v>
      </c>
      <c r="M15031" s="11"/>
      <c r="N15031" s="4"/>
      <c r="O15031" s="11"/>
      <c r="P15031" s="4"/>
      <c r="Q15031" s="11"/>
      <c r="R15031" s="4"/>
      <c r="S15031" s="11"/>
      <c r="T15031" s="4"/>
      <c r="U15031" s="11"/>
      <c r="V15031" s="4"/>
      <c r="W15031" s="11"/>
      <c r="X15031" s="4"/>
      <c r="Y15031" s="11"/>
      <c r="Z15031" s="4"/>
      <c r="AA15031" s="1" t="s">
        <v>16</v>
      </c>
      <c r="AC15031" s="23" t="s">
        <v>38135</v>
      </c>
      <c r="AD15031" s="23" t="s">
        <v>40440</v>
      </c>
      <c r="AE15031" t="s">
        <v>35394</v>
      </c>
    </row>
    <row r="15032" spans="1:31" ht="15" customHeight="1">
      <c r="A15032" s="1">
        <v>15031</v>
      </c>
      <c r="B15032" s="1" t="s">
        <v>54</v>
      </c>
      <c r="C15032" s="1" t="s">
        <v>19795</v>
      </c>
      <c r="D15032" s="9" t="s">
        <v>65</v>
      </c>
      <c r="E15032" s="12" t="s">
        <v>139</v>
      </c>
      <c r="F15032" s="9" t="s">
        <v>30623</v>
      </c>
      <c r="G15032" s="17">
        <v>914466441441</v>
      </c>
      <c r="H15032" s="2" t="s">
        <v>37779</v>
      </c>
      <c r="I15032" s="1" t="s">
        <v>62</v>
      </c>
      <c r="J15032" s="4" t="s">
        <v>47303</v>
      </c>
      <c r="K15032" s="11" t="s">
        <v>14136</v>
      </c>
      <c r="L15032" s="4" t="s">
        <v>47303</v>
      </c>
      <c r="M15032" s="11"/>
      <c r="N15032" s="4"/>
      <c r="O15032" s="11"/>
      <c r="P15032" s="4"/>
      <c r="Q15032" s="11"/>
      <c r="R15032" s="4"/>
      <c r="S15032" s="11"/>
      <c r="T15032" s="4"/>
      <c r="U15032" s="11"/>
      <c r="V15032" s="4"/>
      <c r="W15032" s="11"/>
      <c r="X15032" s="4"/>
      <c r="Y15032" s="11"/>
      <c r="Z15032" s="4"/>
      <c r="AA15032" s="1" t="s">
        <v>16</v>
      </c>
      <c r="AC15032" s="23" t="s">
        <v>38136</v>
      </c>
      <c r="AD15032" s="23" t="s">
        <v>40440</v>
      </c>
      <c r="AE15032" t="s">
        <v>35410</v>
      </c>
    </row>
    <row r="15033" spans="1:31" ht="15" customHeight="1">
      <c r="A15033" s="1">
        <v>15032</v>
      </c>
      <c r="B15033" s="1" t="s">
        <v>54</v>
      </c>
      <c r="C15033" s="1" t="s">
        <v>19797</v>
      </c>
      <c r="D15033" s="9" t="s">
        <v>36017</v>
      </c>
      <c r="E15033" s="12" t="s">
        <v>37744</v>
      </c>
      <c r="F15033" s="9" t="s">
        <v>33282</v>
      </c>
      <c r="G15033" s="17">
        <v>914466666441</v>
      </c>
      <c r="H15033" s="2" t="s">
        <v>37779</v>
      </c>
      <c r="I15033" s="1" t="s">
        <v>9</v>
      </c>
      <c r="J15033" s="4" t="s">
        <v>47303</v>
      </c>
      <c r="K15033" s="3" t="s">
        <v>42</v>
      </c>
      <c r="L15033" s="4" t="s">
        <v>47303</v>
      </c>
      <c r="M15033" s="11"/>
      <c r="N15033" s="4"/>
      <c r="O15033" s="11"/>
      <c r="P15033" s="4"/>
      <c r="Q15033" s="11"/>
      <c r="R15033" s="4"/>
      <c r="S15033" s="11"/>
      <c r="T15033" s="4"/>
      <c r="U15033" s="11"/>
      <c r="V15033" s="4"/>
      <c r="W15033" s="11"/>
      <c r="X15033" s="4"/>
      <c r="Y15033" s="11"/>
      <c r="Z15033" s="4"/>
      <c r="AA15033" s="1" t="s">
        <v>16</v>
      </c>
      <c r="AC15033" s="23" t="s">
        <v>38137</v>
      </c>
      <c r="AD15033" s="23" t="s">
        <v>40440</v>
      </c>
      <c r="AE15033" t="s">
        <v>35399</v>
      </c>
    </row>
    <row r="15034" spans="1:31" ht="15" customHeight="1">
      <c r="A15034" s="1">
        <v>15033</v>
      </c>
      <c r="B15034" s="1" t="s">
        <v>54</v>
      </c>
      <c r="C15034" s="1" t="s">
        <v>19799</v>
      </c>
      <c r="D15034" s="9" t="s">
        <v>13580</v>
      </c>
      <c r="E15034" s="12" t="s">
        <v>9698</v>
      </c>
      <c r="F15034" s="9" t="s">
        <v>27615</v>
      </c>
      <c r="G15034" s="17">
        <v>914466446666</v>
      </c>
      <c r="H15034" s="2" t="s">
        <v>37779</v>
      </c>
      <c r="I15034" s="1" t="s">
        <v>62</v>
      </c>
      <c r="J15034" s="4" t="s">
        <v>47303</v>
      </c>
      <c r="K15034" s="3" t="s">
        <v>42</v>
      </c>
      <c r="L15034" s="4" t="s">
        <v>47303</v>
      </c>
      <c r="M15034" s="11"/>
      <c r="N15034" s="4"/>
      <c r="O15034" s="11"/>
      <c r="P15034" s="4"/>
      <c r="Q15034" s="11"/>
      <c r="R15034" s="4"/>
      <c r="S15034" s="11"/>
      <c r="T15034" s="4"/>
      <c r="U15034" s="11"/>
      <c r="V15034" s="4"/>
      <c r="W15034" s="11"/>
      <c r="X15034" s="4"/>
      <c r="Y15034" s="11"/>
      <c r="Z15034" s="4"/>
      <c r="AA15034" s="1" t="s">
        <v>16</v>
      </c>
      <c r="AC15034" s="23" t="s">
        <v>38138</v>
      </c>
      <c r="AD15034" s="23" t="s">
        <v>40440</v>
      </c>
      <c r="AE15034" t="s">
        <v>35409</v>
      </c>
    </row>
    <row r="15035" spans="1:31" ht="15" customHeight="1">
      <c r="A15035" s="1">
        <v>15034</v>
      </c>
      <c r="B15035" s="1" t="s">
        <v>54</v>
      </c>
      <c r="C15035" s="1" t="s">
        <v>19802</v>
      </c>
      <c r="D15035" s="9" t="s">
        <v>494</v>
      </c>
      <c r="E15035" s="12" t="s">
        <v>36791</v>
      </c>
      <c r="F15035" s="9" t="s">
        <v>30627</v>
      </c>
      <c r="G15035" s="17">
        <v>914466164499</v>
      </c>
      <c r="H15035" s="2" t="s">
        <v>37779</v>
      </c>
      <c r="I15035" s="1" t="s">
        <v>62</v>
      </c>
      <c r="J15035" s="4" t="s">
        <v>47303</v>
      </c>
      <c r="K15035" s="3" t="s">
        <v>42</v>
      </c>
      <c r="L15035" s="4" t="s">
        <v>47303</v>
      </c>
      <c r="M15035" s="11"/>
      <c r="N15035" s="4"/>
      <c r="O15035" s="11"/>
      <c r="P15035" s="4"/>
      <c r="Q15035" s="11"/>
      <c r="R15035" s="4"/>
      <c r="S15035" s="11"/>
      <c r="T15035" s="4"/>
      <c r="U15035" s="11"/>
      <c r="V15035" s="4"/>
      <c r="W15035" s="11"/>
      <c r="X15035" s="4"/>
      <c r="Y15035" s="11"/>
      <c r="Z15035" s="4"/>
      <c r="AA15035" s="1" t="s">
        <v>16</v>
      </c>
      <c r="AC15035" s="23" t="s">
        <v>38139</v>
      </c>
      <c r="AD15035" s="23" t="s">
        <v>40440</v>
      </c>
      <c r="AE15035" t="s">
        <v>35409</v>
      </c>
    </row>
    <row r="15036" spans="1:31" ht="15" customHeight="1">
      <c r="A15036" s="1">
        <v>15035</v>
      </c>
      <c r="B15036" s="1" t="s">
        <v>54</v>
      </c>
      <c r="C15036" s="1" t="s">
        <v>19803</v>
      </c>
      <c r="D15036" s="9" t="s">
        <v>37696</v>
      </c>
      <c r="E15036" s="12" t="s">
        <v>37697</v>
      </c>
      <c r="F15036" s="9" t="s">
        <v>30628</v>
      </c>
      <c r="G15036" s="17">
        <v>914466144969</v>
      </c>
      <c r="H15036" s="2" t="s">
        <v>37779</v>
      </c>
      <c r="I15036" s="1" t="s">
        <v>41</v>
      </c>
      <c r="J15036" s="4" t="s">
        <v>47303</v>
      </c>
      <c r="K15036" s="3" t="s">
        <v>42</v>
      </c>
      <c r="L15036" s="4" t="s">
        <v>47303</v>
      </c>
      <c r="M15036" s="11"/>
      <c r="N15036" s="4"/>
      <c r="O15036" s="11"/>
      <c r="P15036" s="4"/>
      <c r="Q15036" s="11"/>
      <c r="R15036" s="4"/>
      <c r="S15036" s="11"/>
      <c r="T15036" s="4"/>
      <c r="U15036" s="11"/>
      <c r="V15036" s="4"/>
      <c r="W15036" s="11"/>
      <c r="X15036" s="4"/>
      <c r="Y15036" s="11"/>
      <c r="Z15036" s="4"/>
      <c r="AA15036" s="1" t="s">
        <v>16</v>
      </c>
      <c r="AC15036" s="23" t="s">
        <v>38140</v>
      </c>
      <c r="AD15036" s="23" t="s">
        <v>40440</v>
      </c>
      <c r="AE15036" t="s">
        <v>35410</v>
      </c>
    </row>
    <row r="15037" spans="1:31" ht="15" customHeight="1">
      <c r="A15037" s="1">
        <v>15036</v>
      </c>
      <c r="B15037" s="1" t="s">
        <v>54</v>
      </c>
      <c r="C15037" s="1" t="s">
        <v>19804</v>
      </c>
      <c r="D15037" s="9" t="s">
        <v>1046</v>
      </c>
      <c r="E15037" s="12" t="s">
        <v>18670</v>
      </c>
      <c r="F15037" s="9" t="s">
        <v>30629</v>
      </c>
      <c r="G15037" s="17">
        <v>91446601446</v>
      </c>
      <c r="H15037" s="2" t="s">
        <v>37779</v>
      </c>
      <c r="I15037" s="1" t="s">
        <v>41</v>
      </c>
      <c r="J15037" s="4" t="s">
        <v>47303</v>
      </c>
      <c r="K15037" s="3" t="s">
        <v>42</v>
      </c>
      <c r="L15037" s="4" t="s">
        <v>47303</v>
      </c>
      <c r="M15037" s="11"/>
      <c r="N15037" s="4"/>
      <c r="O15037" s="11"/>
      <c r="P15037" s="4"/>
      <c r="Q15037" s="11"/>
      <c r="R15037" s="4"/>
      <c r="S15037" s="11"/>
      <c r="T15037" s="4"/>
      <c r="U15037" s="11"/>
      <c r="V15037" s="4"/>
      <c r="W15037" s="11"/>
      <c r="X15037" s="4"/>
      <c r="Y15037" s="11"/>
      <c r="Z15037" s="4"/>
      <c r="AA15037" s="1" t="s">
        <v>16</v>
      </c>
      <c r="AC15037" s="23" t="s">
        <v>38141</v>
      </c>
      <c r="AD15037" s="23" t="s">
        <v>40440</v>
      </c>
      <c r="AE15037" t="s">
        <v>35410</v>
      </c>
    </row>
    <row r="15038" spans="1:31" ht="15" customHeight="1">
      <c r="A15038" s="1">
        <v>15037</v>
      </c>
      <c r="B15038" s="1" t="s">
        <v>54</v>
      </c>
      <c r="C15038" s="1" t="s">
        <v>19806</v>
      </c>
      <c r="D15038" s="9" t="s">
        <v>58</v>
      </c>
      <c r="E15038" s="12"/>
      <c r="F15038" s="9" t="s">
        <v>30631</v>
      </c>
      <c r="G15038" s="17">
        <v>914449410444</v>
      </c>
      <c r="H15038" s="2" t="s">
        <v>37779</v>
      </c>
      <c r="I15038" s="1" t="s">
        <v>62</v>
      </c>
      <c r="J15038" s="4" t="s">
        <v>47303</v>
      </c>
      <c r="K15038" s="3" t="s">
        <v>42</v>
      </c>
      <c r="L15038" s="4" t="s">
        <v>47303</v>
      </c>
      <c r="M15038" s="11"/>
      <c r="N15038" s="4"/>
      <c r="O15038" s="11"/>
      <c r="P15038" s="4"/>
      <c r="Q15038" s="11"/>
      <c r="R15038" s="4"/>
      <c r="S15038" s="11"/>
      <c r="T15038" s="4"/>
      <c r="U15038" s="11"/>
      <c r="V15038" s="4"/>
      <c r="W15038" s="11"/>
      <c r="X15038" s="4"/>
      <c r="Y15038" s="11"/>
      <c r="Z15038" s="4"/>
      <c r="AA15038" s="1" t="s">
        <v>16</v>
      </c>
      <c r="AC15038" s="23" t="s">
        <v>38142</v>
      </c>
      <c r="AD15038" s="23" t="s">
        <v>40440</v>
      </c>
      <c r="AE15038" t="s">
        <v>35409</v>
      </c>
    </row>
    <row r="15039" spans="1:31" ht="15" customHeight="1">
      <c r="A15039" s="1">
        <v>15038</v>
      </c>
      <c r="B15039" s="1" t="s">
        <v>54</v>
      </c>
      <c r="C15039" s="1" t="s">
        <v>19808</v>
      </c>
      <c r="D15039" s="9" t="s">
        <v>526</v>
      </c>
      <c r="E15039" s="12" t="s">
        <v>78</v>
      </c>
      <c r="F15039" s="9" t="s">
        <v>25615</v>
      </c>
      <c r="G15039" s="17">
        <v>9146499699</v>
      </c>
      <c r="H15039" s="2" t="s">
        <v>37779</v>
      </c>
      <c r="I15039" s="1" t="s">
        <v>9</v>
      </c>
      <c r="J15039" s="4" t="s">
        <v>47303</v>
      </c>
      <c r="K15039" s="3" t="s">
        <v>42</v>
      </c>
      <c r="L15039" s="4" t="s">
        <v>47303</v>
      </c>
      <c r="M15039" s="11"/>
      <c r="N15039" s="4"/>
      <c r="O15039" s="11"/>
      <c r="P15039" s="4"/>
      <c r="Q15039" s="11"/>
      <c r="R15039" s="4"/>
      <c r="S15039" s="11"/>
      <c r="T15039" s="4"/>
      <c r="U15039" s="11"/>
      <c r="V15039" s="4"/>
      <c r="W15039" s="11"/>
      <c r="X15039" s="4"/>
      <c r="Y15039" s="11"/>
      <c r="Z15039" s="4"/>
      <c r="AA15039" s="1" t="s">
        <v>11</v>
      </c>
      <c r="AC15039" s="23" t="s">
        <v>38143</v>
      </c>
      <c r="AD15039" s="23" t="s">
        <v>40440</v>
      </c>
      <c r="AE15039" t="s">
        <v>35394</v>
      </c>
    </row>
    <row r="15040" spans="1:31" ht="15" customHeight="1">
      <c r="A15040" s="1">
        <v>15039</v>
      </c>
      <c r="B15040" s="1" t="s">
        <v>54</v>
      </c>
      <c r="C15040" s="1" t="s">
        <v>19818</v>
      </c>
      <c r="D15040" s="9" t="s">
        <v>1279</v>
      </c>
      <c r="E15040" s="12" t="s">
        <v>724</v>
      </c>
      <c r="F15040" s="9" t="s">
        <v>30639</v>
      </c>
      <c r="G15040" s="17">
        <v>91464444666</v>
      </c>
      <c r="H15040" s="2" t="s">
        <v>37779</v>
      </c>
      <c r="I15040" s="1" t="s">
        <v>9</v>
      </c>
      <c r="J15040" s="4" t="s">
        <v>47303</v>
      </c>
      <c r="K15040" s="3" t="s">
        <v>42</v>
      </c>
      <c r="L15040" s="4" t="s">
        <v>47303</v>
      </c>
      <c r="M15040" s="11"/>
      <c r="N15040" s="4"/>
      <c r="O15040" s="11"/>
      <c r="P15040" s="4"/>
      <c r="Q15040" s="11"/>
      <c r="R15040" s="4"/>
      <c r="S15040" s="11"/>
      <c r="T15040" s="4"/>
      <c r="U15040" s="11"/>
      <c r="V15040" s="4"/>
      <c r="W15040" s="11"/>
      <c r="X15040" s="4"/>
      <c r="Y15040" s="11"/>
      <c r="Z15040" s="4"/>
      <c r="AA15040" s="1" t="s">
        <v>16</v>
      </c>
      <c r="AC15040" s="23" t="s">
        <v>38144</v>
      </c>
      <c r="AD15040" s="23" t="s">
        <v>40440</v>
      </c>
      <c r="AE15040" t="s">
        <v>35410</v>
      </c>
    </row>
    <row r="15041" spans="1:31" ht="15" customHeight="1">
      <c r="A15041" s="1">
        <v>15040</v>
      </c>
      <c r="B15041" s="1" t="s">
        <v>54</v>
      </c>
      <c r="C15041" s="1" t="s">
        <v>19828</v>
      </c>
      <c r="D15041" s="9" t="s">
        <v>37600</v>
      </c>
      <c r="E15041" s="12" t="s">
        <v>139</v>
      </c>
      <c r="F15041" s="9" t="s">
        <v>30647</v>
      </c>
      <c r="G15041" s="17">
        <v>914611196464</v>
      </c>
      <c r="H15041" s="2" t="s">
        <v>37779</v>
      </c>
      <c r="I15041" s="1" t="s">
        <v>62</v>
      </c>
      <c r="J15041" s="4" t="s">
        <v>47303</v>
      </c>
      <c r="K15041" s="3" t="s">
        <v>171</v>
      </c>
      <c r="L15041" s="4" t="s">
        <v>47303</v>
      </c>
      <c r="M15041" s="11"/>
      <c r="N15041" s="4"/>
      <c r="O15041" s="11"/>
      <c r="P15041" s="4"/>
      <c r="Q15041" s="11"/>
      <c r="R15041" s="4"/>
      <c r="S15041" s="11"/>
      <c r="T15041" s="4"/>
      <c r="U15041" s="11"/>
      <c r="V15041" s="4"/>
      <c r="W15041" s="11"/>
      <c r="X15041" s="4"/>
      <c r="Y15041" s="11"/>
      <c r="Z15041" s="4"/>
      <c r="AA15041" s="1" t="s">
        <v>16</v>
      </c>
      <c r="AC15041" s="23" t="s">
        <v>38145</v>
      </c>
      <c r="AD15041" s="23" t="s">
        <v>40440</v>
      </c>
      <c r="AE15041" t="s">
        <v>35394</v>
      </c>
    </row>
    <row r="15042" spans="1:31" ht="15" customHeight="1">
      <c r="A15042" s="1">
        <v>15041</v>
      </c>
      <c r="B15042" s="1" t="s">
        <v>54</v>
      </c>
      <c r="C15042" s="1" t="s">
        <v>19829</v>
      </c>
      <c r="D15042" s="9" t="s">
        <v>1821</v>
      </c>
      <c r="E15042" s="12" t="s">
        <v>746</v>
      </c>
      <c r="F15042" s="9" t="s">
        <v>35316</v>
      </c>
      <c r="G15042" s="17">
        <v>91461111404</v>
      </c>
      <c r="H15042" s="2" t="s">
        <v>37779</v>
      </c>
      <c r="I15042" s="1" t="s">
        <v>9</v>
      </c>
      <c r="J15042" s="4" t="s">
        <v>47303</v>
      </c>
      <c r="K15042" s="3" t="s">
        <v>42</v>
      </c>
      <c r="L15042" s="4" t="s">
        <v>47303</v>
      </c>
      <c r="M15042" s="11"/>
      <c r="N15042" s="4"/>
      <c r="O15042" s="11"/>
      <c r="P15042" s="4"/>
      <c r="Q15042" s="11"/>
      <c r="R15042" s="4"/>
      <c r="S15042" s="11"/>
      <c r="T15042" s="4"/>
      <c r="U15042" s="11"/>
      <c r="V15042" s="4"/>
      <c r="W15042" s="11"/>
      <c r="X15042" s="4"/>
      <c r="Y15042" s="11"/>
      <c r="Z15042" s="4"/>
      <c r="AA15042" s="1" t="s">
        <v>16</v>
      </c>
      <c r="AC15042" s="23" t="s">
        <v>38146</v>
      </c>
      <c r="AD15042" s="23" t="s">
        <v>40440</v>
      </c>
      <c r="AE15042" t="s">
        <v>35399</v>
      </c>
    </row>
    <row r="15043" spans="1:31" ht="15" customHeight="1">
      <c r="A15043" s="1">
        <v>15042</v>
      </c>
      <c r="B15043" s="1" t="s">
        <v>54</v>
      </c>
      <c r="C15043" s="1" t="s">
        <v>19838</v>
      </c>
      <c r="D15043" s="9" t="s">
        <v>176</v>
      </c>
      <c r="E15043" s="12" t="s">
        <v>37745</v>
      </c>
      <c r="F15043" s="9" t="s">
        <v>33284</v>
      </c>
      <c r="G15043" s="17">
        <v>91446066644</v>
      </c>
      <c r="H15043" s="2" t="s">
        <v>37779</v>
      </c>
      <c r="I15043" s="1" t="s">
        <v>62</v>
      </c>
      <c r="J15043" s="4" t="s">
        <v>47303</v>
      </c>
      <c r="K15043" s="11" t="s">
        <v>18748</v>
      </c>
      <c r="L15043" s="4" t="s">
        <v>47303</v>
      </c>
      <c r="M15043" s="11"/>
      <c r="N15043" s="4"/>
      <c r="O15043" s="11"/>
      <c r="P15043" s="4"/>
      <c r="Q15043" s="11"/>
      <c r="R15043" s="4"/>
      <c r="S15043" s="11"/>
      <c r="T15043" s="4"/>
      <c r="U15043" s="11"/>
      <c r="V15043" s="4"/>
      <c r="W15043" s="11"/>
      <c r="X15043" s="4"/>
      <c r="Y15043" s="11"/>
      <c r="Z15043" s="4"/>
      <c r="AA15043" s="1" t="s">
        <v>16</v>
      </c>
      <c r="AC15043" s="23" t="s">
        <v>38147</v>
      </c>
      <c r="AD15043" s="23" t="s">
        <v>40440</v>
      </c>
      <c r="AE15043" t="s">
        <v>35410</v>
      </c>
    </row>
    <row r="15044" spans="1:31" ht="15" customHeight="1">
      <c r="A15044" s="1">
        <v>15043</v>
      </c>
      <c r="B15044" s="1" t="s">
        <v>54</v>
      </c>
      <c r="C15044" s="1" t="s">
        <v>19847</v>
      </c>
      <c r="D15044" s="9" t="s">
        <v>636</v>
      </c>
      <c r="E15044" s="12" t="s">
        <v>724</v>
      </c>
      <c r="F15044" s="9" t="s">
        <v>30661</v>
      </c>
      <c r="G15044" s="17">
        <v>91440169191</v>
      </c>
      <c r="H15044" s="2" t="s">
        <v>37779</v>
      </c>
      <c r="I15044" s="1" t="s">
        <v>41</v>
      </c>
      <c r="J15044" s="4" t="s">
        <v>47303</v>
      </c>
      <c r="K15044" s="3" t="s">
        <v>42</v>
      </c>
      <c r="L15044" s="4" t="s">
        <v>47303</v>
      </c>
      <c r="M15044" s="11"/>
      <c r="N15044" s="4"/>
      <c r="O15044" s="11"/>
      <c r="P15044" s="4"/>
      <c r="Q15044" s="11"/>
      <c r="R15044" s="4"/>
      <c r="S15044" s="11"/>
      <c r="T15044" s="4"/>
      <c r="U15044" s="11"/>
      <c r="V15044" s="4"/>
      <c r="W15044" s="11"/>
      <c r="X15044" s="4"/>
      <c r="Y15044" s="11"/>
      <c r="Z15044" s="4"/>
      <c r="AA15044" s="1" t="s">
        <v>16</v>
      </c>
      <c r="AC15044" s="23" t="s">
        <v>38148</v>
      </c>
      <c r="AD15044" s="23" t="s">
        <v>40440</v>
      </c>
      <c r="AE15044" t="s">
        <v>35410</v>
      </c>
    </row>
    <row r="15045" spans="1:31" ht="15" customHeight="1">
      <c r="A15045" s="1">
        <v>15044</v>
      </c>
      <c r="B15045" s="1" t="s">
        <v>54</v>
      </c>
      <c r="C15045" s="1" t="s">
        <v>19850</v>
      </c>
      <c r="D15045" s="9" t="s">
        <v>959</v>
      </c>
      <c r="E15045" s="12"/>
      <c r="F15045" s="9" t="s">
        <v>33286</v>
      </c>
      <c r="G15045" s="17">
        <v>914401199491</v>
      </c>
      <c r="H15045" s="2" t="s">
        <v>37779</v>
      </c>
      <c r="I15045" s="1" t="s">
        <v>62</v>
      </c>
      <c r="J15045" s="4" t="s">
        <v>47303</v>
      </c>
      <c r="K15045" s="3" t="s">
        <v>42</v>
      </c>
      <c r="L15045" s="4" t="s">
        <v>47303</v>
      </c>
      <c r="M15045" s="11"/>
      <c r="N15045" s="4"/>
      <c r="O15045" s="11"/>
      <c r="P15045" s="4"/>
      <c r="Q15045" s="11"/>
      <c r="R15045" s="4"/>
      <c r="S15045" s="11"/>
      <c r="T15045" s="4"/>
      <c r="U15045" s="11"/>
      <c r="V15045" s="4"/>
      <c r="W15045" s="11"/>
      <c r="X15045" s="4"/>
      <c r="Y15045" s="11"/>
      <c r="Z15045" s="4"/>
      <c r="AA15045" s="1" t="s">
        <v>16</v>
      </c>
      <c r="AC15045" s="23" t="s">
        <v>38149</v>
      </c>
      <c r="AD15045" s="23" t="s">
        <v>40440</v>
      </c>
      <c r="AE15045" t="s">
        <v>35399</v>
      </c>
    </row>
    <row r="15046" spans="1:31" ht="15" customHeight="1">
      <c r="A15046" s="1">
        <v>15045</v>
      </c>
      <c r="B15046" s="1" t="s">
        <v>54</v>
      </c>
      <c r="C15046" s="1" t="s">
        <v>19858</v>
      </c>
      <c r="D15046" s="21" t="s">
        <v>176</v>
      </c>
      <c r="E15046" s="12" t="s">
        <v>37699</v>
      </c>
      <c r="F15046" s="9" t="s">
        <v>30669</v>
      </c>
      <c r="G15046" s="17">
        <v>914940440066</v>
      </c>
      <c r="H15046" s="2" t="s">
        <v>37779</v>
      </c>
      <c r="I15046" s="1" t="s">
        <v>41</v>
      </c>
      <c r="J15046" s="4" t="s">
        <v>47303</v>
      </c>
      <c r="K15046" s="3" t="s">
        <v>17</v>
      </c>
      <c r="L15046" s="4" t="s">
        <v>47303</v>
      </c>
      <c r="M15046" s="11"/>
      <c r="N15046" s="4"/>
      <c r="O15046" s="11"/>
      <c r="P15046" s="4"/>
      <c r="Q15046" s="11"/>
      <c r="R15046" s="4"/>
      <c r="S15046" s="11"/>
      <c r="T15046" s="4"/>
      <c r="U15046" s="11"/>
      <c r="V15046" s="4"/>
      <c r="W15046" s="11"/>
      <c r="X15046" s="4"/>
      <c r="Y15046" s="11"/>
      <c r="Z15046" s="4"/>
      <c r="AA15046" s="1" t="s">
        <v>11</v>
      </c>
      <c r="AC15046" s="23" t="s">
        <v>38150</v>
      </c>
      <c r="AD15046" s="23" t="s">
        <v>40440</v>
      </c>
      <c r="AE15046" t="s">
        <v>35399</v>
      </c>
    </row>
    <row r="15047" spans="1:31" ht="15" customHeight="1">
      <c r="A15047" s="1">
        <v>15046</v>
      </c>
      <c r="B15047" s="1" t="s">
        <v>54</v>
      </c>
      <c r="C15047" s="1" t="s">
        <v>19860</v>
      </c>
      <c r="D15047" s="9" t="s">
        <v>5710</v>
      </c>
      <c r="E15047" s="12" t="s">
        <v>1577</v>
      </c>
      <c r="F15047" s="9" t="s">
        <v>30671</v>
      </c>
      <c r="G15047" s="17">
        <v>91494049446</v>
      </c>
      <c r="H15047" s="2" t="s">
        <v>37779</v>
      </c>
      <c r="I15047" s="1" t="s">
        <v>62</v>
      </c>
      <c r="J15047" s="4" t="s">
        <v>47303</v>
      </c>
      <c r="K15047" s="3" t="s">
        <v>171</v>
      </c>
      <c r="L15047" s="4" t="s">
        <v>47303</v>
      </c>
      <c r="M15047" s="11"/>
      <c r="N15047" s="4"/>
      <c r="O15047" s="11"/>
      <c r="P15047" s="4"/>
      <c r="Q15047" s="11"/>
      <c r="R15047" s="4"/>
      <c r="S15047" s="11"/>
      <c r="T15047" s="4"/>
      <c r="U15047" s="11"/>
      <c r="V15047" s="4"/>
      <c r="W15047" s="11"/>
      <c r="X15047" s="4"/>
      <c r="Y15047" s="11"/>
      <c r="Z15047" s="4"/>
      <c r="AA15047" s="1" t="s">
        <v>16</v>
      </c>
      <c r="AC15047" s="23" t="s">
        <v>38151</v>
      </c>
      <c r="AD15047" s="23" t="s">
        <v>40440</v>
      </c>
      <c r="AE15047" t="s">
        <v>35394</v>
      </c>
    </row>
    <row r="15048" spans="1:31" ht="15" customHeight="1">
      <c r="A15048" s="1">
        <v>15047</v>
      </c>
      <c r="B15048" s="1" t="s">
        <v>54</v>
      </c>
      <c r="C15048" s="1" t="s">
        <v>19873</v>
      </c>
      <c r="D15048" s="9" t="s">
        <v>2921</v>
      </c>
      <c r="E15048" s="12" t="s">
        <v>37746</v>
      </c>
      <c r="F15048" s="9" t="s">
        <v>30680</v>
      </c>
      <c r="G15048" s="17">
        <v>914166019444</v>
      </c>
      <c r="H15048" s="2" t="s">
        <v>37779</v>
      </c>
      <c r="I15048" s="1" t="s">
        <v>9</v>
      </c>
      <c r="J15048" s="4" t="s">
        <v>47303</v>
      </c>
      <c r="K15048" s="3" t="s">
        <v>42</v>
      </c>
      <c r="L15048" s="4" t="s">
        <v>47303</v>
      </c>
      <c r="M15048" s="11"/>
      <c r="N15048" s="4"/>
      <c r="O15048" s="11"/>
      <c r="P15048" s="4"/>
      <c r="Q15048" s="11"/>
      <c r="R15048" s="4"/>
      <c r="S15048" s="11"/>
      <c r="T15048" s="4"/>
      <c r="U15048" s="11"/>
      <c r="V15048" s="4"/>
      <c r="W15048" s="11"/>
      <c r="X15048" s="4"/>
      <c r="Y15048" s="11"/>
      <c r="Z15048" s="4"/>
      <c r="AA15048" s="1" t="s">
        <v>16</v>
      </c>
      <c r="AC15048" s="23" t="s">
        <v>38152</v>
      </c>
      <c r="AD15048" s="23" t="s">
        <v>40440</v>
      </c>
      <c r="AE15048" t="s">
        <v>35399</v>
      </c>
    </row>
    <row r="15049" spans="1:31" ht="15" customHeight="1">
      <c r="A15049" s="1">
        <v>15048</v>
      </c>
      <c r="B15049" s="1" t="s">
        <v>54</v>
      </c>
      <c r="C15049" s="1" t="s">
        <v>19877</v>
      </c>
      <c r="D15049" s="9" t="s">
        <v>3080</v>
      </c>
      <c r="E15049" s="12"/>
      <c r="F15049" s="9" t="s">
        <v>30681</v>
      </c>
      <c r="G15049" s="17">
        <v>914141496441</v>
      </c>
      <c r="H15049" s="2" t="s">
        <v>37779</v>
      </c>
      <c r="I15049" s="1" t="s">
        <v>41</v>
      </c>
      <c r="J15049" s="4" t="s">
        <v>47303</v>
      </c>
      <c r="K15049" s="3" t="s">
        <v>42</v>
      </c>
      <c r="L15049" s="4" t="s">
        <v>47303</v>
      </c>
      <c r="M15049" s="11"/>
      <c r="N15049" s="4"/>
      <c r="O15049" s="11"/>
      <c r="P15049" s="4"/>
      <c r="Q15049" s="11"/>
      <c r="R15049" s="4"/>
      <c r="S15049" s="11"/>
      <c r="T15049" s="4"/>
      <c r="U15049" s="11"/>
      <c r="V15049" s="4"/>
      <c r="W15049" s="11"/>
      <c r="X15049" s="4"/>
      <c r="Y15049" s="11"/>
      <c r="Z15049" s="4"/>
      <c r="AA15049" s="1" t="s">
        <v>16</v>
      </c>
      <c r="AC15049" s="23" t="s">
        <v>38153</v>
      </c>
      <c r="AD15049" s="23" t="s">
        <v>40440</v>
      </c>
      <c r="AE15049" t="s">
        <v>35399</v>
      </c>
    </row>
    <row r="15050" spans="1:31" ht="15" customHeight="1">
      <c r="A15050" s="1">
        <v>15049</v>
      </c>
      <c r="B15050" s="1" t="s">
        <v>54</v>
      </c>
      <c r="C15050" s="1" t="s">
        <v>19895</v>
      </c>
      <c r="D15050" s="9" t="s">
        <v>16023</v>
      </c>
      <c r="E15050" s="12" t="s">
        <v>724</v>
      </c>
      <c r="F15050" s="9" t="s">
        <v>30693</v>
      </c>
      <c r="G15050" s="17">
        <v>9140004404</v>
      </c>
      <c r="H15050" s="2" t="s">
        <v>37779</v>
      </c>
      <c r="I15050" s="1" t="s">
        <v>9</v>
      </c>
      <c r="J15050" s="4" t="s">
        <v>47303</v>
      </c>
      <c r="K15050" s="3" t="s">
        <v>42</v>
      </c>
      <c r="L15050" s="4" t="s">
        <v>47303</v>
      </c>
      <c r="M15050" s="11"/>
      <c r="N15050" s="4"/>
      <c r="O15050" s="11"/>
      <c r="P15050" s="4"/>
      <c r="Q15050" s="11"/>
      <c r="R15050" s="4"/>
      <c r="S15050" s="11"/>
      <c r="T15050" s="4"/>
      <c r="U15050" s="11"/>
      <c r="V15050" s="4"/>
      <c r="W15050" s="11"/>
      <c r="X15050" s="4"/>
      <c r="Y15050" s="11"/>
      <c r="Z15050" s="4"/>
      <c r="AA15050" s="1" t="s">
        <v>16</v>
      </c>
      <c r="AC15050" s="23" t="s">
        <v>38154</v>
      </c>
      <c r="AD15050" s="23" t="s">
        <v>40440</v>
      </c>
      <c r="AE15050" t="s">
        <v>35399</v>
      </c>
    </row>
    <row r="15051" spans="1:31" ht="15" customHeight="1">
      <c r="A15051" s="1">
        <v>15050</v>
      </c>
      <c r="B15051" s="1" t="s">
        <v>54</v>
      </c>
      <c r="C15051" s="1" t="s">
        <v>19899</v>
      </c>
      <c r="D15051" s="9" t="s">
        <v>4095</v>
      </c>
      <c r="E15051" s="9" t="s">
        <v>78</v>
      </c>
      <c r="F15051" s="9" t="s">
        <v>30697</v>
      </c>
      <c r="G15051" s="17">
        <v>91999996699</v>
      </c>
      <c r="H15051" s="9" t="s">
        <v>8</v>
      </c>
      <c r="I15051" s="1" t="s">
        <v>41</v>
      </c>
      <c r="J15051" s="4" t="s">
        <v>47303</v>
      </c>
      <c r="K15051" s="3" t="s">
        <v>42</v>
      </c>
      <c r="L15051" s="4" t="s">
        <v>47303</v>
      </c>
      <c r="M15051" s="11"/>
      <c r="N15051" s="4"/>
      <c r="O15051" s="11"/>
      <c r="P15051" s="4"/>
      <c r="Q15051" s="11"/>
      <c r="R15051" s="4"/>
      <c r="S15051" s="11"/>
      <c r="T15051" s="4"/>
      <c r="U15051" s="11"/>
      <c r="V15051" s="4"/>
      <c r="W15051" s="11"/>
      <c r="X15051" s="4"/>
      <c r="Y15051" s="11"/>
      <c r="Z15051" s="4"/>
      <c r="AA15051" s="1" t="s">
        <v>16</v>
      </c>
      <c r="AC15051" s="23" t="s">
        <v>38155</v>
      </c>
      <c r="AD15051" s="23" t="s">
        <v>40440</v>
      </c>
      <c r="AE15051" t="s">
        <v>35399</v>
      </c>
    </row>
    <row r="15052" spans="1:31" ht="15" customHeight="1">
      <c r="A15052" s="1">
        <v>15051</v>
      </c>
      <c r="B15052" s="1" t="s">
        <v>54</v>
      </c>
      <c r="C15052" s="1" t="s">
        <v>19910</v>
      </c>
      <c r="D15052" s="9" t="s">
        <v>558</v>
      </c>
      <c r="E15052" s="12" t="s">
        <v>4959</v>
      </c>
      <c r="F15052" s="9" t="s">
        <v>30706</v>
      </c>
      <c r="G15052" s="17">
        <v>91944490690</v>
      </c>
      <c r="H15052" s="2" t="s">
        <v>37779</v>
      </c>
      <c r="I15052" s="1" t="s">
        <v>41</v>
      </c>
      <c r="J15052" s="4" t="s">
        <v>47303</v>
      </c>
      <c r="K15052" s="3" t="s">
        <v>42</v>
      </c>
      <c r="L15052" s="4" t="s">
        <v>47303</v>
      </c>
      <c r="M15052" s="11"/>
      <c r="N15052" s="4"/>
      <c r="O15052" s="11"/>
      <c r="P15052" s="4"/>
      <c r="Q15052" s="11"/>
      <c r="R15052" s="4"/>
      <c r="S15052" s="11"/>
      <c r="T15052" s="4"/>
      <c r="U15052" s="11"/>
      <c r="V15052" s="4"/>
      <c r="W15052" s="11"/>
      <c r="X15052" s="4"/>
      <c r="Y15052" s="11"/>
      <c r="Z15052" s="4"/>
      <c r="AA15052" s="1" t="s">
        <v>16</v>
      </c>
      <c r="AC15052" s="23" t="s">
        <v>37957</v>
      </c>
      <c r="AD15052" s="23" t="s">
        <v>39422</v>
      </c>
      <c r="AE15052" t="s">
        <v>35399</v>
      </c>
    </row>
    <row r="15053" spans="1:31" ht="15" customHeight="1">
      <c r="A15053" s="1">
        <v>15052</v>
      </c>
      <c r="B15053" s="1" t="s">
        <v>54</v>
      </c>
      <c r="C15053" s="1" t="s">
        <v>19913</v>
      </c>
      <c r="D15053" s="9" t="s">
        <v>37747</v>
      </c>
      <c r="E15053" s="12" t="s">
        <v>7289</v>
      </c>
      <c r="F15053" s="9" t="s">
        <v>30708</v>
      </c>
      <c r="G15053" s="17">
        <v>919449041</v>
      </c>
      <c r="H15053" s="2" t="s">
        <v>37779</v>
      </c>
      <c r="I15053" s="1" t="s">
        <v>41</v>
      </c>
      <c r="J15053" s="4" t="s">
        <v>47303</v>
      </c>
      <c r="K15053" s="3" t="s">
        <v>42</v>
      </c>
      <c r="L15053" s="4" t="s">
        <v>47303</v>
      </c>
      <c r="M15053" s="11"/>
      <c r="N15053" s="4"/>
      <c r="O15053" s="11"/>
      <c r="P15053" s="4"/>
      <c r="Q15053" s="11"/>
      <c r="R15053" s="4"/>
      <c r="S15053" s="11"/>
      <c r="T15053" s="4"/>
      <c r="U15053" s="11"/>
      <c r="V15053" s="4"/>
      <c r="W15053" s="11"/>
      <c r="X15053" s="4"/>
      <c r="Y15053" s="11"/>
      <c r="Z15053" s="4"/>
      <c r="AA15053" s="1" t="s">
        <v>11</v>
      </c>
      <c r="AC15053" s="23" t="s">
        <v>37957</v>
      </c>
      <c r="AD15053" s="23" t="s">
        <v>40020</v>
      </c>
      <c r="AE15053" t="s">
        <v>35394</v>
      </c>
    </row>
    <row r="15054" spans="1:31" ht="15" customHeight="1">
      <c r="A15054" s="1">
        <v>15053</v>
      </c>
      <c r="B15054" s="1" t="s">
        <v>54</v>
      </c>
      <c r="C15054" s="1" t="s">
        <v>19915</v>
      </c>
      <c r="D15054" s="9" t="s">
        <v>2758</v>
      </c>
      <c r="E15054" s="12" t="s">
        <v>881</v>
      </c>
      <c r="F15054" s="9" t="s">
        <v>30710</v>
      </c>
      <c r="G15054" s="17">
        <v>91944610196</v>
      </c>
      <c r="H15054" s="2" t="s">
        <v>37779</v>
      </c>
      <c r="I15054" s="1" t="s">
        <v>62</v>
      </c>
      <c r="J15054" s="4" t="s">
        <v>47303</v>
      </c>
      <c r="K15054" s="3" t="s">
        <v>17</v>
      </c>
      <c r="L15054" s="4" t="s">
        <v>47303</v>
      </c>
      <c r="M15054" s="11"/>
      <c r="N15054" s="4"/>
      <c r="O15054" s="11"/>
      <c r="P15054" s="4"/>
      <c r="Q15054" s="11"/>
      <c r="R15054" s="4"/>
      <c r="S15054" s="11"/>
      <c r="T15054" s="4"/>
      <c r="U15054" s="11"/>
      <c r="V15054" s="4"/>
      <c r="W15054" s="11"/>
      <c r="X15054" s="4"/>
      <c r="Y15054" s="11"/>
      <c r="Z15054" s="4"/>
      <c r="AA15054" s="1" t="s">
        <v>16</v>
      </c>
      <c r="AC15054" s="23" t="s">
        <v>37957</v>
      </c>
      <c r="AD15054" s="23" t="s">
        <v>38599</v>
      </c>
      <c r="AE15054" t="s">
        <v>35410</v>
      </c>
    </row>
    <row r="15055" spans="1:31" ht="15" customHeight="1">
      <c r="A15055" s="1">
        <v>15054</v>
      </c>
      <c r="B15055" s="1" t="s">
        <v>54</v>
      </c>
      <c r="C15055" s="1" t="s">
        <v>19921</v>
      </c>
      <c r="D15055" s="9" t="s">
        <v>518</v>
      </c>
      <c r="E15055" s="12" t="s">
        <v>534</v>
      </c>
      <c r="F15055" s="9" t="s">
        <v>33294</v>
      </c>
      <c r="G15055" s="17">
        <v>91444999</v>
      </c>
      <c r="H15055" s="2" t="s">
        <v>37779</v>
      </c>
      <c r="I15055" s="1" t="s">
        <v>41</v>
      </c>
      <c r="J15055" s="4" t="s">
        <v>47303</v>
      </c>
      <c r="K15055" s="3" t="s">
        <v>42</v>
      </c>
      <c r="L15055" s="4" t="s">
        <v>47303</v>
      </c>
      <c r="M15055" s="11"/>
      <c r="N15055" s="4"/>
      <c r="O15055" s="11"/>
      <c r="P15055" s="4"/>
      <c r="Q15055" s="11"/>
      <c r="R15055" s="4"/>
      <c r="S15055" s="11"/>
      <c r="T15055" s="4"/>
      <c r="U15055" s="11"/>
      <c r="V15055" s="4"/>
      <c r="W15055" s="11"/>
      <c r="X15055" s="4"/>
      <c r="Y15055" s="11"/>
      <c r="Z15055" s="4"/>
      <c r="AA15055" s="1" t="s">
        <v>16</v>
      </c>
      <c r="AC15055" s="23" t="s">
        <v>37957</v>
      </c>
      <c r="AD15055" s="23" t="s">
        <v>46935</v>
      </c>
      <c r="AE15055" t="s">
        <v>35394</v>
      </c>
    </row>
    <row r="15056" spans="1:31" ht="15" customHeight="1">
      <c r="A15056" s="1">
        <v>15055</v>
      </c>
      <c r="B15056" s="1" t="s">
        <v>54</v>
      </c>
      <c r="C15056" s="1" t="s">
        <v>19930</v>
      </c>
      <c r="D15056" s="9" t="s">
        <v>2324</v>
      </c>
      <c r="E15056" s="12" t="s">
        <v>3492</v>
      </c>
      <c r="F15056" s="9" t="s">
        <v>30715</v>
      </c>
      <c r="G15056" s="17">
        <v>91419944666</v>
      </c>
      <c r="H15056" s="2" t="s">
        <v>37779</v>
      </c>
      <c r="I15056" s="1" t="s">
        <v>62</v>
      </c>
      <c r="J15056" s="4" t="s">
        <v>47303</v>
      </c>
      <c r="K15056" s="3" t="s">
        <v>42</v>
      </c>
      <c r="L15056" s="4" t="s">
        <v>47303</v>
      </c>
      <c r="M15056" s="11"/>
      <c r="N15056" s="4"/>
      <c r="O15056" s="11"/>
      <c r="P15056" s="4"/>
      <c r="Q15056" s="11"/>
      <c r="R15056" s="4"/>
      <c r="S15056" s="11"/>
      <c r="T15056" s="4"/>
      <c r="U15056" s="11"/>
      <c r="V15056" s="4"/>
      <c r="W15056" s="11"/>
      <c r="X15056" s="4"/>
      <c r="Y15056" s="11"/>
      <c r="Z15056" s="4"/>
      <c r="AA15056" s="1" t="s">
        <v>16</v>
      </c>
      <c r="AC15056" s="23" t="s">
        <v>38088</v>
      </c>
      <c r="AD15056" s="23" t="s">
        <v>47279</v>
      </c>
      <c r="AE15056" t="s">
        <v>35410</v>
      </c>
    </row>
    <row r="15057" spans="1:31" ht="15" customHeight="1">
      <c r="A15057" s="1">
        <v>15056</v>
      </c>
      <c r="B15057" s="1" t="s">
        <v>54</v>
      </c>
      <c r="C15057" s="1" t="s">
        <v>19932</v>
      </c>
      <c r="D15057" s="9" t="s">
        <v>37589</v>
      </c>
      <c r="E15057" s="12" t="s">
        <v>270</v>
      </c>
      <c r="F15057" s="9" t="s">
        <v>35326</v>
      </c>
      <c r="G15057" s="17">
        <v>91414444096</v>
      </c>
      <c r="H15057" s="2" t="s">
        <v>37779</v>
      </c>
      <c r="I15057" s="1" t="s">
        <v>41</v>
      </c>
      <c r="J15057" s="4" t="s">
        <v>47303</v>
      </c>
      <c r="K15057" s="3" t="s">
        <v>17</v>
      </c>
      <c r="L15057" s="4" t="s">
        <v>47303</v>
      </c>
      <c r="M15057" s="11"/>
      <c r="N15057" s="4"/>
      <c r="O15057" s="11"/>
      <c r="P15057" s="4"/>
      <c r="Q15057" s="11"/>
      <c r="R15057" s="4"/>
      <c r="S15057" s="11"/>
      <c r="T15057" s="4"/>
      <c r="U15057" s="11"/>
      <c r="V15057" s="4"/>
      <c r="W15057" s="11"/>
      <c r="X15057" s="4"/>
      <c r="Y15057" s="11"/>
      <c r="Z15057" s="4"/>
      <c r="AA15057" s="1" t="s">
        <v>16</v>
      </c>
      <c r="AC15057" s="23" t="s">
        <v>38088</v>
      </c>
      <c r="AD15057" s="23" t="s">
        <v>47279</v>
      </c>
      <c r="AE15057" t="s">
        <v>35399</v>
      </c>
    </row>
    <row r="15058" spans="1:31" ht="15" customHeight="1">
      <c r="A15058" s="1">
        <v>15057</v>
      </c>
      <c r="B15058" s="1" t="s">
        <v>54</v>
      </c>
      <c r="C15058" s="1" t="s">
        <v>19934</v>
      </c>
      <c r="D15058" s="9" t="s">
        <v>557</v>
      </c>
      <c r="E15058" s="12" t="s">
        <v>40</v>
      </c>
      <c r="F15058" s="9" t="s">
        <v>30717</v>
      </c>
      <c r="G15058" s="17">
        <v>91404441466</v>
      </c>
      <c r="H15058" s="2" t="s">
        <v>37779</v>
      </c>
      <c r="I15058" s="1" t="s">
        <v>62</v>
      </c>
      <c r="J15058" s="4" t="s">
        <v>47303</v>
      </c>
      <c r="K15058" s="3" t="s">
        <v>42</v>
      </c>
      <c r="L15058" s="4" t="s">
        <v>47303</v>
      </c>
      <c r="M15058" s="11"/>
      <c r="N15058" s="4"/>
      <c r="O15058" s="11"/>
      <c r="P15058" s="4"/>
      <c r="Q15058" s="11"/>
      <c r="R15058" s="4"/>
      <c r="S15058" s="11"/>
      <c r="T15058" s="4"/>
      <c r="U15058" s="11"/>
      <c r="V15058" s="4"/>
      <c r="W15058" s="11"/>
      <c r="X15058" s="4"/>
      <c r="Y15058" s="11"/>
      <c r="Z15058" s="4"/>
      <c r="AA15058" s="1" t="s">
        <v>11</v>
      </c>
      <c r="AC15058" s="23" t="s">
        <v>38156</v>
      </c>
      <c r="AD15058" s="23" t="s">
        <v>47279</v>
      </c>
      <c r="AE15058" t="s">
        <v>35399</v>
      </c>
    </row>
    <row r="15059" spans="1:31" ht="15" customHeight="1">
      <c r="A15059" s="1">
        <v>15058</v>
      </c>
      <c r="B15059" s="1" t="s">
        <v>54</v>
      </c>
      <c r="C15059" s="1" t="s">
        <v>19938</v>
      </c>
      <c r="D15059" s="9" t="s">
        <v>18573</v>
      </c>
      <c r="E15059" s="12"/>
      <c r="F15059" s="9" t="s">
        <v>30719</v>
      </c>
      <c r="G15059" s="17">
        <v>91499499</v>
      </c>
      <c r="H15059" s="2" t="s">
        <v>37779</v>
      </c>
      <c r="I15059" s="1" t="s">
        <v>62</v>
      </c>
      <c r="J15059" s="4" t="s">
        <v>47303</v>
      </c>
      <c r="K15059" s="3" t="s">
        <v>42</v>
      </c>
      <c r="L15059" s="4" t="s">
        <v>47303</v>
      </c>
      <c r="M15059" s="11"/>
      <c r="N15059" s="4"/>
      <c r="O15059" s="11"/>
      <c r="P15059" s="4"/>
      <c r="Q15059" s="11"/>
      <c r="R15059" s="4"/>
      <c r="S15059" s="11"/>
      <c r="T15059" s="4"/>
      <c r="U15059" s="11"/>
      <c r="V15059" s="4"/>
      <c r="W15059" s="11"/>
      <c r="X15059" s="4"/>
      <c r="Y15059" s="11"/>
      <c r="Z15059" s="4"/>
      <c r="AA15059" s="1" t="s">
        <v>11</v>
      </c>
      <c r="AC15059" s="23" t="s">
        <v>37995</v>
      </c>
      <c r="AD15059" s="23" t="s">
        <v>47279</v>
      </c>
      <c r="AE15059" t="s">
        <v>35399</v>
      </c>
    </row>
    <row r="15060" spans="1:31" ht="15" customHeight="1">
      <c r="A15060" s="1">
        <v>15059</v>
      </c>
      <c r="B15060" s="1" t="s">
        <v>54</v>
      </c>
      <c r="C15060" s="1" t="s">
        <v>19942</v>
      </c>
      <c r="D15060" s="9" t="s">
        <v>1015</v>
      </c>
      <c r="E15060" s="12" t="s">
        <v>470</v>
      </c>
      <c r="F15060" s="9" t="s">
        <v>30721</v>
      </c>
      <c r="G15060" s="17">
        <v>91694040649</v>
      </c>
      <c r="H15060" s="2" t="s">
        <v>37779</v>
      </c>
      <c r="I15060" s="1" t="s">
        <v>62</v>
      </c>
      <c r="J15060" s="4" t="s">
        <v>47303</v>
      </c>
      <c r="K15060" s="3" t="s">
        <v>17</v>
      </c>
      <c r="L15060" s="4" t="s">
        <v>47303</v>
      </c>
      <c r="M15060" s="11"/>
      <c r="N15060" s="4"/>
      <c r="O15060" s="11"/>
      <c r="P15060" s="4"/>
      <c r="Q15060" s="11"/>
      <c r="R15060" s="4"/>
      <c r="S15060" s="11"/>
      <c r="T15060" s="4"/>
      <c r="U15060" s="11"/>
      <c r="V15060" s="4"/>
      <c r="W15060" s="11"/>
      <c r="X15060" s="4"/>
      <c r="Y15060" s="11"/>
      <c r="Z15060" s="4"/>
      <c r="AA15060" s="1" t="s">
        <v>16</v>
      </c>
      <c r="AC15060" s="23" t="s">
        <v>37892</v>
      </c>
      <c r="AD15060" s="23" t="s">
        <v>47279</v>
      </c>
      <c r="AE15060" t="s">
        <v>35394</v>
      </c>
    </row>
    <row r="15061" spans="1:31" ht="15" customHeight="1">
      <c r="A15061" s="1">
        <v>15060</v>
      </c>
      <c r="B15061" s="1" t="s">
        <v>54</v>
      </c>
      <c r="C15061" s="1" t="s">
        <v>19943</v>
      </c>
      <c r="D15061" s="9" t="s">
        <v>37748</v>
      </c>
      <c r="E15061" s="12" t="s">
        <v>1836</v>
      </c>
      <c r="F15061" s="9" t="s">
        <v>35328</v>
      </c>
      <c r="G15061" s="17">
        <v>9164494469</v>
      </c>
      <c r="H15061" s="2" t="s">
        <v>37779</v>
      </c>
      <c r="I15061" s="1" t="s">
        <v>41</v>
      </c>
      <c r="J15061" s="4" t="s">
        <v>47303</v>
      </c>
      <c r="K15061" s="3" t="s">
        <v>42</v>
      </c>
      <c r="L15061" s="4" t="s">
        <v>47303</v>
      </c>
      <c r="M15061" s="11"/>
      <c r="N15061" s="4"/>
      <c r="O15061" s="11"/>
      <c r="P15061" s="4"/>
      <c r="Q15061" s="11"/>
      <c r="R15061" s="4"/>
      <c r="S15061" s="11"/>
      <c r="T15061" s="4"/>
      <c r="U15061" s="11"/>
      <c r="V15061" s="4"/>
      <c r="W15061" s="11"/>
      <c r="X15061" s="4"/>
      <c r="Y15061" s="11"/>
      <c r="Z15061" s="4"/>
      <c r="AA15061" s="1" t="s">
        <v>16</v>
      </c>
      <c r="AC15061" s="23" t="s">
        <v>37892</v>
      </c>
      <c r="AD15061" s="23" t="s">
        <v>47279</v>
      </c>
      <c r="AE15061" t="s">
        <v>35410</v>
      </c>
    </row>
    <row r="15062" spans="1:31" ht="15" customHeight="1">
      <c r="A15062" s="1">
        <v>15061</v>
      </c>
      <c r="B15062" s="1" t="s">
        <v>54</v>
      </c>
      <c r="C15062" s="1" t="s">
        <v>19944</v>
      </c>
      <c r="D15062" s="9" t="s">
        <v>536</v>
      </c>
      <c r="E15062" s="12" t="s">
        <v>1548</v>
      </c>
      <c r="F15062" s="9" t="s">
        <v>32668</v>
      </c>
      <c r="G15062" s="17">
        <v>91644444611</v>
      </c>
      <c r="H15062" s="2" t="s">
        <v>37779</v>
      </c>
      <c r="I15062" s="1" t="s">
        <v>41</v>
      </c>
      <c r="J15062" s="4" t="s">
        <v>47303</v>
      </c>
      <c r="K15062" s="3" t="s">
        <v>42</v>
      </c>
      <c r="L15062" s="4" t="s">
        <v>47303</v>
      </c>
      <c r="M15062" s="11"/>
      <c r="N15062" s="4"/>
      <c r="O15062" s="11"/>
      <c r="P15062" s="4"/>
      <c r="Q15062" s="11"/>
      <c r="R15062" s="4"/>
      <c r="S15062" s="11"/>
      <c r="T15062" s="4"/>
      <c r="U15062" s="11"/>
      <c r="V15062" s="4"/>
      <c r="W15062" s="11"/>
      <c r="X15062" s="4"/>
      <c r="Y15062" s="11"/>
      <c r="Z15062" s="4"/>
      <c r="AA15062" s="1" t="s">
        <v>16</v>
      </c>
      <c r="AC15062" s="23" t="s">
        <v>37892</v>
      </c>
      <c r="AD15062" s="23" t="s">
        <v>47279</v>
      </c>
      <c r="AE15062" t="s">
        <v>35410</v>
      </c>
    </row>
    <row r="15063" spans="1:31" ht="15" customHeight="1">
      <c r="A15063" s="1">
        <v>15062</v>
      </c>
      <c r="B15063" s="1" t="s">
        <v>54</v>
      </c>
      <c r="C15063" s="1" t="s">
        <v>19948</v>
      </c>
      <c r="D15063" s="9" t="s">
        <v>4026</v>
      </c>
      <c r="E15063" s="9" t="s">
        <v>93</v>
      </c>
      <c r="F15063" s="9" t="s">
        <v>27783</v>
      </c>
      <c r="G15063" s="17">
        <v>91600499941</v>
      </c>
      <c r="H15063" s="9" t="s">
        <v>8</v>
      </c>
      <c r="I15063" s="1" t="s">
        <v>62</v>
      </c>
      <c r="J15063" s="4" t="s">
        <v>47303</v>
      </c>
      <c r="K15063" s="3" t="s">
        <v>42</v>
      </c>
      <c r="L15063" s="4" t="s">
        <v>47303</v>
      </c>
      <c r="M15063" s="11"/>
      <c r="N15063" s="4"/>
      <c r="O15063" s="11"/>
      <c r="P15063" s="4"/>
      <c r="Q15063" s="11"/>
      <c r="R15063" s="4"/>
      <c r="S15063" s="11"/>
      <c r="T15063" s="4"/>
      <c r="U15063" s="11"/>
      <c r="V15063" s="4"/>
      <c r="W15063" s="11"/>
      <c r="X15063" s="4"/>
      <c r="Y15063" s="11"/>
      <c r="Z15063" s="4"/>
      <c r="AA15063" s="1" t="s">
        <v>16</v>
      </c>
      <c r="AC15063" s="23" t="s">
        <v>37892</v>
      </c>
      <c r="AD15063" s="23" t="s">
        <v>47279</v>
      </c>
      <c r="AE15063" t="s">
        <v>35409</v>
      </c>
    </row>
    <row r="15064" spans="1:31" ht="15" customHeight="1">
      <c r="A15064" s="1">
        <v>15063</v>
      </c>
      <c r="B15064" s="1" t="s">
        <v>54</v>
      </c>
      <c r="C15064" s="1" t="s">
        <v>19954</v>
      </c>
      <c r="D15064" s="9" t="s">
        <v>5723</v>
      </c>
      <c r="E15064" s="12" t="s">
        <v>40</v>
      </c>
      <c r="F15064" s="9" t="s">
        <v>33300</v>
      </c>
      <c r="G15064" s="17">
        <v>91600044641</v>
      </c>
      <c r="H15064" s="2" t="s">
        <v>37779</v>
      </c>
      <c r="I15064" s="1" t="s">
        <v>41</v>
      </c>
      <c r="J15064" s="4" t="s">
        <v>47303</v>
      </c>
      <c r="K15064" s="3" t="s">
        <v>171</v>
      </c>
      <c r="L15064" s="4" t="s">
        <v>47303</v>
      </c>
      <c r="M15064" s="11"/>
      <c r="N15064" s="4"/>
      <c r="O15064" s="11"/>
      <c r="P15064" s="4"/>
      <c r="Q15064" s="11"/>
      <c r="R15064" s="4"/>
      <c r="S15064" s="11"/>
      <c r="T15064" s="4"/>
      <c r="U15064" s="11"/>
      <c r="V15064" s="4"/>
      <c r="W15064" s="11"/>
      <c r="X15064" s="4"/>
      <c r="Y15064" s="11"/>
      <c r="Z15064" s="4"/>
      <c r="AA15064" s="1" t="s">
        <v>16</v>
      </c>
      <c r="AC15064" s="23" t="s">
        <v>37892</v>
      </c>
      <c r="AD15064" s="23" t="s">
        <v>47279</v>
      </c>
      <c r="AE15064" t="s">
        <v>35399</v>
      </c>
    </row>
    <row r="15065" spans="1:31" ht="15" customHeight="1">
      <c r="A15065" s="1">
        <v>15064</v>
      </c>
      <c r="B15065" s="1" t="s">
        <v>54</v>
      </c>
      <c r="C15065" s="1" t="s">
        <v>19958</v>
      </c>
      <c r="D15065" s="9" t="s">
        <v>704</v>
      </c>
      <c r="E15065" s="12" t="s">
        <v>1180</v>
      </c>
      <c r="F15065" s="9" t="s">
        <v>22069</v>
      </c>
      <c r="G15065" s="17">
        <v>9169446444</v>
      </c>
      <c r="H15065" s="2" t="s">
        <v>37779</v>
      </c>
      <c r="I15065" s="1" t="s">
        <v>41</v>
      </c>
      <c r="J15065" s="4" t="s">
        <v>47303</v>
      </c>
      <c r="K15065" s="3" t="s">
        <v>42</v>
      </c>
      <c r="L15065" s="4" t="s">
        <v>47303</v>
      </c>
      <c r="M15065" s="11"/>
      <c r="N15065" s="4"/>
      <c r="O15065" s="11"/>
      <c r="P15065" s="4"/>
      <c r="Q15065" s="11"/>
      <c r="R15065" s="4"/>
      <c r="S15065" s="11"/>
      <c r="T15065" s="4"/>
      <c r="U15065" s="11"/>
      <c r="V15065" s="4"/>
      <c r="W15065" s="11"/>
      <c r="X15065" s="4"/>
      <c r="Y15065" s="11"/>
      <c r="Z15065" s="4"/>
      <c r="AA15065" s="1" t="s">
        <v>16</v>
      </c>
      <c r="AC15065" s="23" t="s">
        <v>37892</v>
      </c>
      <c r="AD15065" s="23" t="s">
        <v>47279</v>
      </c>
      <c r="AE15065" t="s">
        <v>35410</v>
      </c>
    </row>
    <row r="15066" spans="1:31" ht="15" customHeight="1">
      <c r="A15066" s="1">
        <v>15065</v>
      </c>
      <c r="B15066" s="1" t="s">
        <v>54</v>
      </c>
      <c r="C15066" s="1" t="s">
        <v>19961</v>
      </c>
      <c r="D15066" s="9" t="s">
        <v>151</v>
      </c>
      <c r="E15066" s="12" t="s">
        <v>40</v>
      </c>
      <c r="F15066" s="9" t="s">
        <v>30730</v>
      </c>
      <c r="G15066" s="17">
        <v>9166946940</v>
      </c>
      <c r="H15066" s="2" t="s">
        <v>37779</v>
      </c>
      <c r="I15066" s="1" t="s">
        <v>9</v>
      </c>
      <c r="J15066" s="4" t="s">
        <v>47303</v>
      </c>
      <c r="K15066" s="3" t="s">
        <v>42</v>
      </c>
      <c r="L15066" s="4" t="s">
        <v>47303</v>
      </c>
      <c r="M15066" s="11"/>
      <c r="N15066" s="4"/>
      <c r="O15066" s="11"/>
      <c r="P15066" s="4"/>
      <c r="Q15066" s="11"/>
      <c r="R15066" s="4"/>
      <c r="S15066" s="11"/>
      <c r="T15066" s="4"/>
      <c r="U15066" s="11"/>
      <c r="V15066" s="4"/>
      <c r="W15066" s="11"/>
      <c r="X15066" s="4"/>
      <c r="Y15066" s="11"/>
      <c r="Z15066" s="4"/>
      <c r="AA15066" s="1" t="s">
        <v>11</v>
      </c>
      <c r="AC15066" s="23" t="s">
        <v>37892</v>
      </c>
      <c r="AD15066" s="23" t="s">
        <v>47279</v>
      </c>
      <c r="AE15066" t="s">
        <v>35394</v>
      </c>
    </row>
    <row r="15067" spans="1:31" ht="15" customHeight="1">
      <c r="A15067" s="1">
        <v>15066</v>
      </c>
      <c r="B15067" s="1" t="s">
        <v>54</v>
      </c>
      <c r="C15067" s="1" t="s">
        <v>19963</v>
      </c>
      <c r="D15067" s="9" t="s">
        <v>3499</v>
      </c>
      <c r="E15067" s="12" t="s">
        <v>40</v>
      </c>
      <c r="F15067" s="9" t="s">
        <v>30732</v>
      </c>
      <c r="G15067" s="17">
        <v>91660904</v>
      </c>
      <c r="H15067" s="2" t="s">
        <v>37779</v>
      </c>
      <c r="I15067" s="1" t="s">
        <v>62</v>
      </c>
      <c r="J15067" s="4" t="s">
        <v>47303</v>
      </c>
      <c r="K15067" s="3" t="s">
        <v>42</v>
      </c>
      <c r="L15067" s="4" t="s">
        <v>47303</v>
      </c>
      <c r="M15067" s="11"/>
      <c r="N15067" s="4"/>
      <c r="O15067" s="11"/>
      <c r="P15067" s="4"/>
      <c r="Q15067" s="11"/>
      <c r="R15067" s="4"/>
      <c r="S15067" s="11"/>
      <c r="T15067" s="4"/>
      <c r="U15067" s="11"/>
      <c r="V15067" s="4"/>
      <c r="W15067" s="11"/>
      <c r="X15067" s="4"/>
      <c r="Y15067" s="11"/>
      <c r="Z15067" s="4"/>
      <c r="AA15067" s="1" t="s">
        <v>16</v>
      </c>
      <c r="AC15067" s="23" t="s">
        <v>37892</v>
      </c>
      <c r="AD15067" s="23" t="s">
        <v>47279</v>
      </c>
      <c r="AE15067" t="s">
        <v>35399</v>
      </c>
    </row>
    <row r="15068" spans="1:31" ht="15" customHeight="1">
      <c r="A15068" s="1">
        <v>15067</v>
      </c>
      <c r="B15068" s="1" t="s">
        <v>54</v>
      </c>
      <c r="C15068" s="1" t="s">
        <v>19964</v>
      </c>
      <c r="D15068" s="9" t="s">
        <v>37601</v>
      </c>
      <c r="E15068" s="12" t="s">
        <v>37602</v>
      </c>
      <c r="F15068" s="9" t="s">
        <v>30733</v>
      </c>
      <c r="G15068" s="17">
        <v>916606606</v>
      </c>
      <c r="H15068" s="2" t="s">
        <v>37779</v>
      </c>
      <c r="I15068" s="1" t="s">
        <v>62</v>
      </c>
      <c r="J15068" s="4" t="s">
        <v>47303</v>
      </c>
      <c r="K15068" s="11" t="s">
        <v>18748</v>
      </c>
      <c r="L15068" s="4" t="s">
        <v>47303</v>
      </c>
      <c r="M15068" s="11"/>
      <c r="N15068" s="4"/>
      <c r="O15068" s="11"/>
      <c r="P15068" s="4"/>
      <c r="Q15068" s="11"/>
      <c r="R15068" s="4"/>
      <c r="S15068" s="11"/>
      <c r="T15068" s="4"/>
      <c r="U15068" s="11"/>
      <c r="V15068" s="4"/>
      <c r="W15068" s="11"/>
      <c r="X15068" s="4"/>
      <c r="Y15068" s="11"/>
      <c r="Z15068" s="4"/>
      <c r="AA15068" s="1" t="s">
        <v>16</v>
      </c>
      <c r="AC15068" s="23" t="s">
        <v>37892</v>
      </c>
      <c r="AD15068" s="23" t="s">
        <v>47279</v>
      </c>
      <c r="AE15068" t="s">
        <v>35409</v>
      </c>
    </row>
    <row r="15069" spans="1:31" ht="15" customHeight="1">
      <c r="A15069" s="1">
        <v>15068</v>
      </c>
      <c r="B15069" s="1" t="s">
        <v>54</v>
      </c>
      <c r="C15069" s="1" t="s">
        <v>19965</v>
      </c>
      <c r="D15069" s="9" t="s">
        <v>16040</v>
      </c>
      <c r="E15069" s="12"/>
      <c r="F15069" s="9" t="s">
        <v>30734</v>
      </c>
      <c r="G15069" s="17">
        <v>91490060606</v>
      </c>
      <c r="H15069" s="2" t="s">
        <v>37779</v>
      </c>
      <c r="I15069" s="1" t="s">
        <v>41</v>
      </c>
      <c r="J15069" s="4" t="s">
        <v>47303</v>
      </c>
      <c r="K15069" s="3" t="s">
        <v>17</v>
      </c>
      <c r="L15069" s="4" t="s">
        <v>47303</v>
      </c>
      <c r="M15069" s="11"/>
      <c r="N15069" s="4"/>
      <c r="O15069" s="11"/>
      <c r="P15069" s="4"/>
      <c r="Q15069" s="11"/>
      <c r="R15069" s="4"/>
      <c r="S15069" s="11"/>
      <c r="T15069" s="4"/>
      <c r="U15069" s="11"/>
      <c r="V15069" s="4"/>
      <c r="W15069" s="11"/>
      <c r="X15069" s="4"/>
      <c r="Y15069" s="11"/>
      <c r="Z15069" s="4"/>
      <c r="AA15069" s="1" t="s">
        <v>11</v>
      </c>
      <c r="AC15069" s="23" t="s">
        <v>37892</v>
      </c>
      <c r="AD15069" s="23" t="s">
        <v>47279</v>
      </c>
      <c r="AE15069" t="s">
        <v>35394</v>
      </c>
    </row>
    <row r="15070" spans="1:31" ht="15" customHeight="1">
      <c r="A15070" s="1">
        <v>15069</v>
      </c>
      <c r="B15070" s="1" t="s">
        <v>54</v>
      </c>
      <c r="C15070" s="1" t="s">
        <v>19971</v>
      </c>
      <c r="D15070" s="9" t="s">
        <v>2586</v>
      </c>
      <c r="E15070" s="12" t="s">
        <v>139</v>
      </c>
      <c r="F15070" s="9" t="s">
        <v>30739</v>
      </c>
      <c r="G15070" s="17">
        <v>91406966909</v>
      </c>
      <c r="H15070" s="2" t="s">
        <v>37779</v>
      </c>
      <c r="I15070" s="1" t="s">
        <v>62</v>
      </c>
      <c r="J15070" s="4" t="s">
        <v>47303</v>
      </c>
      <c r="K15070" s="3" t="s">
        <v>42</v>
      </c>
      <c r="L15070" s="4" t="s">
        <v>47303</v>
      </c>
      <c r="M15070" s="11"/>
      <c r="N15070" s="4"/>
      <c r="O15070" s="11"/>
      <c r="P15070" s="4"/>
      <c r="Q15070" s="11"/>
      <c r="R15070" s="4"/>
      <c r="S15070" s="11"/>
      <c r="T15070" s="4"/>
      <c r="U15070" s="11"/>
      <c r="V15070" s="4"/>
      <c r="W15070" s="11"/>
      <c r="X15070" s="4"/>
      <c r="Y15070" s="11"/>
      <c r="Z15070" s="4"/>
      <c r="AA15070" s="1" t="s">
        <v>16</v>
      </c>
      <c r="AC15070" s="23" t="s">
        <v>37892</v>
      </c>
      <c r="AD15070" s="23" t="s">
        <v>47279</v>
      </c>
      <c r="AE15070" t="s">
        <v>35409</v>
      </c>
    </row>
    <row r="15071" spans="1:31" ht="15" customHeight="1">
      <c r="A15071" s="1">
        <v>15070</v>
      </c>
      <c r="B15071" s="1" t="s">
        <v>54</v>
      </c>
      <c r="C15071" s="1" t="s">
        <v>19978</v>
      </c>
      <c r="D15071" s="9" t="s">
        <v>2359</v>
      </c>
      <c r="E15071" s="12" t="s">
        <v>447</v>
      </c>
      <c r="F15071" s="9" t="s">
        <v>30745</v>
      </c>
      <c r="G15071" s="17">
        <v>91969466664</v>
      </c>
      <c r="H15071" s="2" t="s">
        <v>37779</v>
      </c>
      <c r="I15071" s="1" t="s">
        <v>62</v>
      </c>
      <c r="J15071" s="4" t="s">
        <v>47303</v>
      </c>
      <c r="K15071" s="3" t="s">
        <v>42</v>
      </c>
      <c r="L15071" s="4" t="s">
        <v>47303</v>
      </c>
      <c r="M15071" s="11"/>
      <c r="N15071" s="4"/>
      <c r="O15071" s="11"/>
      <c r="P15071" s="4"/>
      <c r="Q15071" s="11"/>
      <c r="R15071" s="4"/>
      <c r="S15071" s="11"/>
      <c r="T15071" s="4"/>
      <c r="U15071" s="11"/>
      <c r="V15071" s="4"/>
      <c r="W15071" s="11"/>
      <c r="X15071" s="4"/>
      <c r="Y15071" s="11"/>
      <c r="Z15071" s="4"/>
      <c r="AA15071" s="1" t="s">
        <v>16</v>
      </c>
      <c r="AC15071" s="23" t="s">
        <v>37892</v>
      </c>
      <c r="AD15071" s="23" t="s">
        <v>47279</v>
      </c>
      <c r="AE15071" t="s">
        <v>35409</v>
      </c>
    </row>
    <row r="15072" spans="1:31" ht="15" customHeight="1">
      <c r="A15072" s="1">
        <v>15071</v>
      </c>
      <c r="B15072" s="1" t="s">
        <v>54</v>
      </c>
      <c r="C15072" s="1" t="s">
        <v>19980</v>
      </c>
      <c r="D15072" s="9" t="s">
        <v>1207</v>
      </c>
      <c r="E15072" s="12" t="s">
        <v>1240</v>
      </c>
      <c r="F15072" s="9" t="s">
        <v>30746</v>
      </c>
      <c r="G15072" s="17">
        <v>9196904149</v>
      </c>
      <c r="H15072" s="2" t="s">
        <v>37779</v>
      </c>
      <c r="I15072" s="1" t="s">
        <v>41</v>
      </c>
      <c r="J15072" s="4" t="s">
        <v>47303</v>
      </c>
      <c r="K15072" s="3" t="s">
        <v>42</v>
      </c>
      <c r="L15072" s="4" t="s">
        <v>47303</v>
      </c>
      <c r="M15072" s="11"/>
      <c r="N15072" s="4"/>
      <c r="O15072" s="11"/>
      <c r="P15072" s="4"/>
      <c r="Q15072" s="11"/>
      <c r="R15072" s="4"/>
      <c r="S15072" s="11"/>
      <c r="T15072" s="4"/>
      <c r="U15072" s="11"/>
      <c r="V15072" s="4"/>
      <c r="W15072" s="11"/>
      <c r="X15072" s="4"/>
      <c r="Y15072" s="11"/>
      <c r="Z15072" s="4"/>
      <c r="AA15072" s="1" t="s">
        <v>16</v>
      </c>
      <c r="AC15072" s="23" t="s">
        <v>37892</v>
      </c>
      <c r="AD15072" s="23" t="s">
        <v>47279</v>
      </c>
      <c r="AE15072" t="s">
        <v>35399</v>
      </c>
    </row>
    <row r="15073" spans="1:31" ht="15" customHeight="1">
      <c r="A15073" s="1">
        <v>15072</v>
      </c>
      <c r="B15073" s="1" t="s">
        <v>54</v>
      </c>
      <c r="C15073" s="1" t="s">
        <v>19982</v>
      </c>
      <c r="D15073" s="9" t="s">
        <v>727</v>
      </c>
      <c r="E15073" s="12" t="s">
        <v>13940</v>
      </c>
      <c r="F15073" s="9" t="s">
        <v>27687</v>
      </c>
      <c r="G15073" s="17">
        <v>91444099949</v>
      </c>
      <c r="H15073" s="2" t="s">
        <v>37779</v>
      </c>
      <c r="I15073" s="1" t="s">
        <v>62</v>
      </c>
      <c r="J15073" s="4" t="s">
        <v>47303</v>
      </c>
      <c r="K15073" s="3" t="s">
        <v>17</v>
      </c>
      <c r="L15073" s="4" t="s">
        <v>47303</v>
      </c>
      <c r="M15073" s="11"/>
      <c r="N15073" s="4"/>
      <c r="O15073" s="11"/>
      <c r="P15073" s="4"/>
      <c r="Q15073" s="11"/>
      <c r="R15073" s="4"/>
      <c r="S15073" s="11"/>
      <c r="T15073" s="4"/>
      <c r="U15073" s="11"/>
      <c r="V15073" s="4"/>
      <c r="W15073" s="11"/>
      <c r="X15073" s="4"/>
      <c r="Y15073" s="11"/>
      <c r="Z15073" s="4"/>
      <c r="AA15073" s="1" t="s">
        <v>11</v>
      </c>
      <c r="AC15073" s="23" t="s">
        <v>37892</v>
      </c>
      <c r="AD15073" s="23" t="s">
        <v>47279</v>
      </c>
      <c r="AE15073" t="s">
        <v>35399</v>
      </c>
    </row>
    <row r="15074" spans="1:31" ht="15" customHeight="1">
      <c r="A15074" s="1">
        <v>15073</v>
      </c>
      <c r="B15074" s="1" t="s">
        <v>54</v>
      </c>
      <c r="C15074" s="1" t="s">
        <v>19986</v>
      </c>
      <c r="D15074" s="9" t="s">
        <v>37749</v>
      </c>
      <c r="E15074" s="12" t="s">
        <v>37750</v>
      </c>
      <c r="F15074" s="9" t="s">
        <v>33301</v>
      </c>
      <c r="G15074" s="17">
        <v>910461096</v>
      </c>
      <c r="H15074" s="2" t="s">
        <v>37779</v>
      </c>
      <c r="I15074" s="1" t="s">
        <v>62</v>
      </c>
      <c r="J15074" s="4" t="s">
        <v>47303</v>
      </c>
      <c r="K15074" s="3" t="s">
        <v>42</v>
      </c>
      <c r="L15074" s="4" t="s">
        <v>47303</v>
      </c>
      <c r="M15074" s="11"/>
      <c r="N15074" s="4"/>
      <c r="O15074" s="11"/>
      <c r="P15074" s="4"/>
      <c r="Q15074" s="11"/>
      <c r="R15074" s="4"/>
      <c r="S15074" s="11"/>
      <c r="T15074" s="4"/>
      <c r="U15074" s="11"/>
      <c r="V15074" s="4"/>
      <c r="W15074" s="11"/>
      <c r="X15074" s="4"/>
      <c r="Y15074" s="11"/>
      <c r="Z15074" s="4"/>
      <c r="AA15074" s="1" t="s">
        <v>16</v>
      </c>
      <c r="AC15074" s="23" t="s">
        <v>37892</v>
      </c>
      <c r="AD15074" s="23" t="s">
        <v>47279</v>
      </c>
      <c r="AE15074" t="s">
        <v>35409</v>
      </c>
    </row>
    <row r="15075" spans="1:31" ht="15" customHeight="1">
      <c r="A15075" s="1">
        <v>15074</v>
      </c>
      <c r="B15075" s="1" t="s">
        <v>54</v>
      </c>
      <c r="C15075" s="1" t="s">
        <v>19990</v>
      </c>
      <c r="D15075" s="9" t="s">
        <v>65</v>
      </c>
      <c r="E15075" s="12" t="s">
        <v>90</v>
      </c>
      <c r="F15075" s="9" t="s">
        <v>33302</v>
      </c>
      <c r="G15075" s="17">
        <v>910169444</v>
      </c>
      <c r="H15075" s="2" t="s">
        <v>37779</v>
      </c>
      <c r="I15075" s="1" t="s">
        <v>41</v>
      </c>
      <c r="J15075" s="4" t="s">
        <v>47303</v>
      </c>
      <c r="K15075" s="3" t="s">
        <v>42</v>
      </c>
      <c r="L15075" s="4" t="s">
        <v>47303</v>
      </c>
      <c r="M15075" s="11"/>
      <c r="N15075" s="4"/>
      <c r="O15075" s="11"/>
      <c r="P15075" s="4"/>
      <c r="Q15075" s="11"/>
      <c r="R15075" s="4"/>
      <c r="S15075" s="11"/>
      <c r="T15075" s="4"/>
      <c r="U15075" s="11"/>
      <c r="V15075" s="4"/>
      <c r="W15075" s="11"/>
      <c r="X15075" s="4"/>
      <c r="Y15075" s="11"/>
      <c r="Z15075" s="4"/>
      <c r="AA15075" s="1" t="s">
        <v>16</v>
      </c>
      <c r="AC15075" s="23" t="s">
        <v>37892</v>
      </c>
      <c r="AD15075" s="23" t="s">
        <v>47279</v>
      </c>
      <c r="AE15075" t="s">
        <v>35410</v>
      </c>
    </row>
    <row r="15076" spans="1:31" ht="15" customHeight="1">
      <c r="A15076" s="1">
        <v>15075</v>
      </c>
      <c r="B15076" s="1" t="s">
        <v>54</v>
      </c>
      <c r="C15076" s="1" t="s">
        <v>19994</v>
      </c>
      <c r="D15076" s="9" t="s">
        <v>37751</v>
      </c>
      <c r="E15076" s="12" t="s">
        <v>37752</v>
      </c>
      <c r="F15076" s="9" t="s">
        <v>35338</v>
      </c>
      <c r="G15076" s="17">
        <v>91696949966</v>
      </c>
      <c r="H15076" s="2" t="s">
        <v>37779</v>
      </c>
      <c r="I15076" s="1" t="s">
        <v>9</v>
      </c>
      <c r="J15076" s="4" t="s">
        <v>47303</v>
      </c>
      <c r="K15076" s="3" t="s">
        <v>42</v>
      </c>
      <c r="L15076" s="4" t="s">
        <v>47303</v>
      </c>
      <c r="M15076" s="11"/>
      <c r="N15076" s="4"/>
      <c r="O15076" s="11"/>
      <c r="P15076" s="4"/>
      <c r="Q15076" s="11"/>
      <c r="R15076" s="4"/>
      <c r="S15076" s="11"/>
      <c r="T15076" s="4"/>
      <c r="U15076" s="11"/>
      <c r="V15076" s="4"/>
      <c r="W15076" s="11"/>
      <c r="X15076" s="4"/>
      <c r="Y15076" s="11"/>
      <c r="Z15076" s="4"/>
      <c r="AA15076" s="1" t="s">
        <v>11</v>
      </c>
      <c r="AC15076" s="23" t="s">
        <v>37892</v>
      </c>
      <c r="AD15076" s="23" t="s">
        <v>47279</v>
      </c>
      <c r="AE15076" t="s">
        <v>35409</v>
      </c>
    </row>
    <row r="15077" spans="1:31" ht="15" customHeight="1">
      <c r="A15077" s="1">
        <v>15076</v>
      </c>
      <c r="B15077" s="1" t="s">
        <v>54</v>
      </c>
      <c r="C15077" s="1" t="s">
        <v>20003</v>
      </c>
      <c r="D15077" s="9" t="s">
        <v>37753</v>
      </c>
      <c r="E15077" s="12" t="s">
        <v>93</v>
      </c>
      <c r="F15077" s="9" t="s">
        <v>30760</v>
      </c>
      <c r="G15077" s="17">
        <v>1949664196</v>
      </c>
      <c r="H15077" s="2" t="s">
        <v>37779</v>
      </c>
      <c r="I15077" s="1" t="s">
        <v>62</v>
      </c>
      <c r="J15077" s="4" t="s">
        <v>47303</v>
      </c>
      <c r="K15077" s="3" t="s">
        <v>42</v>
      </c>
      <c r="L15077" s="4" t="s">
        <v>47303</v>
      </c>
      <c r="M15077" s="11"/>
      <c r="N15077" s="4"/>
      <c r="O15077" s="11"/>
      <c r="P15077" s="4"/>
      <c r="Q15077" s="11"/>
      <c r="R15077" s="4"/>
      <c r="S15077" s="11"/>
      <c r="T15077" s="4"/>
      <c r="U15077" s="11"/>
      <c r="V15077" s="4"/>
      <c r="W15077" s="11"/>
      <c r="X15077" s="4"/>
      <c r="Y15077" s="11"/>
      <c r="Z15077" s="4"/>
      <c r="AA15077" s="1" t="s">
        <v>16</v>
      </c>
      <c r="AC15077" s="23" t="s">
        <v>37892</v>
      </c>
      <c r="AD15077" s="23" t="s">
        <v>47279</v>
      </c>
      <c r="AE15077" t="s">
        <v>35399</v>
      </c>
    </row>
    <row r="15078" spans="1:31" ht="15" customHeight="1">
      <c r="A15078" s="1">
        <v>15077</v>
      </c>
      <c r="B15078" s="1" t="s">
        <v>54</v>
      </c>
      <c r="C15078" s="1" t="s">
        <v>20007</v>
      </c>
      <c r="D15078" s="9" t="s">
        <v>37695</v>
      </c>
      <c r="E15078" s="12" t="s">
        <v>66</v>
      </c>
      <c r="F15078" s="9" t="s">
        <v>35340</v>
      </c>
      <c r="G15078" s="17">
        <v>919946494444</v>
      </c>
      <c r="H15078" s="2" t="s">
        <v>37779</v>
      </c>
      <c r="I15078" s="1" t="s">
        <v>62</v>
      </c>
      <c r="J15078" s="4" t="s">
        <v>47303</v>
      </c>
      <c r="K15078" s="3" t="s">
        <v>42</v>
      </c>
      <c r="L15078" s="4" t="s">
        <v>47303</v>
      </c>
      <c r="M15078" s="11"/>
      <c r="N15078" s="4"/>
      <c r="O15078" s="11"/>
      <c r="P15078" s="4"/>
      <c r="Q15078" s="11"/>
      <c r="R15078" s="4"/>
      <c r="S15078" s="11"/>
      <c r="T15078" s="4"/>
      <c r="U15078" s="11"/>
      <c r="V15078" s="4"/>
      <c r="W15078" s="11"/>
      <c r="X15078" s="4"/>
      <c r="Y15078" s="11"/>
      <c r="Z15078" s="4"/>
      <c r="AA15078" s="1" t="s">
        <v>16</v>
      </c>
      <c r="AC15078" s="23" t="s">
        <v>37892</v>
      </c>
      <c r="AD15078" s="23" t="s">
        <v>47279</v>
      </c>
      <c r="AE15078" t="s">
        <v>35409</v>
      </c>
    </row>
    <row r="15079" spans="1:31" ht="15" customHeight="1">
      <c r="A15079" s="1">
        <v>15078</v>
      </c>
      <c r="B15079" s="1" t="s">
        <v>54</v>
      </c>
      <c r="C15079" s="1" t="s">
        <v>20019</v>
      </c>
      <c r="D15079" s="9" t="s">
        <v>37754</v>
      </c>
      <c r="E15079" s="12" t="s">
        <v>558</v>
      </c>
      <c r="F15079" s="9" t="s">
        <v>35343</v>
      </c>
      <c r="G15079" s="17">
        <v>9194444664</v>
      </c>
      <c r="H15079" s="2" t="s">
        <v>37779</v>
      </c>
      <c r="I15079" s="1" t="s">
        <v>62</v>
      </c>
      <c r="J15079" s="4" t="s">
        <v>47303</v>
      </c>
      <c r="K15079" s="3" t="s">
        <v>17</v>
      </c>
      <c r="L15079" s="4" t="s">
        <v>47303</v>
      </c>
      <c r="M15079" s="11"/>
      <c r="N15079" s="4"/>
      <c r="O15079" s="11"/>
      <c r="P15079" s="4"/>
      <c r="Q15079" s="11"/>
      <c r="R15079" s="4"/>
      <c r="S15079" s="11"/>
      <c r="T15079" s="4"/>
      <c r="U15079" s="11"/>
      <c r="V15079" s="4"/>
      <c r="W15079" s="11"/>
      <c r="X15079" s="4"/>
      <c r="Y15079" s="11"/>
      <c r="Z15079" s="4"/>
      <c r="AA15079" s="1" t="s">
        <v>16</v>
      </c>
      <c r="AC15079" s="23" t="s">
        <v>37892</v>
      </c>
      <c r="AD15079" s="23" t="s">
        <v>47279</v>
      </c>
      <c r="AE15079" t="s">
        <v>35394</v>
      </c>
    </row>
    <row r="15080" spans="1:31" ht="15" customHeight="1">
      <c r="A15080" s="1">
        <v>15079</v>
      </c>
      <c r="B15080" s="1" t="s">
        <v>54</v>
      </c>
      <c r="C15080" s="1" t="s">
        <v>20022</v>
      </c>
      <c r="D15080" s="9" t="s">
        <v>1857</v>
      </c>
      <c r="E15080" s="12" t="s">
        <v>90</v>
      </c>
      <c r="F15080" s="9" t="s">
        <v>30771</v>
      </c>
      <c r="G15080" s="17">
        <v>91914469994</v>
      </c>
      <c r="H15080" s="2" t="s">
        <v>37779</v>
      </c>
      <c r="I15080" s="1" t="s">
        <v>62</v>
      </c>
      <c r="J15080" s="4" t="s">
        <v>47303</v>
      </c>
      <c r="K15080" s="3" t="s">
        <v>42</v>
      </c>
      <c r="L15080" s="4" t="s">
        <v>47303</v>
      </c>
      <c r="M15080" s="11"/>
      <c r="N15080" s="4"/>
      <c r="O15080" s="11"/>
      <c r="P15080" s="4"/>
      <c r="Q15080" s="11"/>
      <c r="R15080" s="4"/>
      <c r="S15080" s="11"/>
      <c r="T15080" s="4"/>
      <c r="U15080" s="11"/>
      <c r="V15080" s="4"/>
      <c r="W15080" s="11"/>
      <c r="X15080" s="4"/>
      <c r="Y15080" s="11"/>
      <c r="Z15080" s="4"/>
      <c r="AA15080" s="1" t="s">
        <v>11</v>
      </c>
      <c r="AC15080" s="23" t="s">
        <v>37892</v>
      </c>
      <c r="AD15080" s="23" t="s">
        <v>47279</v>
      </c>
      <c r="AE15080" t="s">
        <v>35410</v>
      </c>
    </row>
    <row r="15081" spans="1:31" ht="15" customHeight="1">
      <c r="A15081" s="1">
        <v>15080</v>
      </c>
      <c r="B15081" s="1" t="s">
        <v>54</v>
      </c>
      <c r="C15081" s="1" t="s">
        <v>20031</v>
      </c>
      <c r="D15081" s="9" t="s">
        <v>557</v>
      </c>
      <c r="E15081" s="12" t="s">
        <v>2826</v>
      </c>
      <c r="F15081" s="9" t="s">
        <v>30777</v>
      </c>
      <c r="G15081" s="17">
        <v>91944669646</v>
      </c>
      <c r="H15081" s="2" t="s">
        <v>37779</v>
      </c>
      <c r="I15081" s="1" t="s">
        <v>41</v>
      </c>
      <c r="J15081" s="4" t="s">
        <v>47303</v>
      </c>
      <c r="K15081" s="3" t="s">
        <v>42</v>
      </c>
      <c r="L15081" s="4" t="s">
        <v>47303</v>
      </c>
      <c r="M15081" s="11"/>
      <c r="N15081" s="4"/>
      <c r="O15081" s="11"/>
      <c r="P15081" s="4"/>
      <c r="Q15081" s="11"/>
      <c r="R15081" s="4"/>
      <c r="S15081" s="11"/>
      <c r="T15081" s="4"/>
      <c r="U15081" s="11"/>
      <c r="V15081" s="4"/>
      <c r="W15081" s="11"/>
      <c r="X15081" s="4"/>
      <c r="Y15081" s="11"/>
      <c r="Z15081" s="4"/>
      <c r="AA15081" s="1" t="s">
        <v>16</v>
      </c>
      <c r="AC15081" s="23" t="s">
        <v>37892</v>
      </c>
      <c r="AD15081" s="23" t="s">
        <v>47279</v>
      </c>
      <c r="AE15081" t="s">
        <v>35394</v>
      </c>
    </row>
    <row r="15082" spans="1:31" ht="15" customHeight="1">
      <c r="A15082" s="1">
        <v>15081</v>
      </c>
      <c r="B15082" s="1" t="s">
        <v>54</v>
      </c>
      <c r="C15082" s="1" t="s">
        <v>20043</v>
      </c>
      <c r="D15082" s="9" t="s">
        <v>2352</v>
      </c>
      <c r="E15082" s="12" t="s">
        <v>328</v>
      </c>
      <c r="F15082" s="9" t="s">
        <v>30786</v>
      </c>
      <c r="G15082" s="17">
        <v>914411064644</v>
      </c>
      <c r="H15082" s="2" t="s">
        <v>37779</v>
      </c>
      <c r="I15082" s="1" t="s">
        <v>41</v>
      </c>
      <c r="J15082" s="4" t="s">
        <v>47303</v>
      </c>
      <c r="K15082" s="3" t="s">
        <v>42</v>
      </c>
      <c r="L15082" s="4" t="s">
        <v>47303</v>
      </c>
      <c r="M15082" s="11"/>
      <c r="N15082" s="4"/>
      <c r="O15082" s="11"/>
      <c r="P15082" s="4"/>
      <c r="Q15082" s="11"/>
      <c r="R15082" s="4"/>
      <c r="S15082" s="11"/>
      <c r="T15082" s="4"/>
      <c r="U15082" s="11"/>
      <c r="V15082" s="4"/>
      <c r="W15082" s="11"/>
      <c r="X15082" s="4"/>
      <c r="Y15082" s="11"/>
      <c r="Z15082" s="4"/>
      <c r="AA15082" s="1" t="s">
        <v>11</v>
      </c>
      <c r="AC15082" s="23" t="s">
        <v>37892</v>
      </c>
      <c r="AD15082" s="23" t="s">
        <v>47279</v>
      </c>
      <c r="AE15082" t="s">
        <v>35410</v>
      </c>
    </row>
    <row r="15083" spans="1:31" ht="15" customHeight="1">
      <c r="A15083" s="1">
        <v>15082</v>
      </c>
      <c r="B15083" s="1" t="s">
        <v>54</v>
      </c>
      <c r="C15083" s="1" t="s">
        <v>20044</v>
      </c>
      <c r="D15083" s="9" t="s">
        <v>727</v>
      </c>
      <c r="E15083" s="12"/>
      <c r="F15083" s="9" t="s">
        <v>30787</v>
      </c>
      <c r="G15083" s="17">
        <v>91490646949</v>
      </c>
      <c r="H15083" s="2" t="s">
        <v>37779</v>
      </c>
      <c r="I15083" s="1" t="s">
        <v>62</v>
      </c>
      <c r="J15083" s="4" t="s">
        <v>47303</v>
      </c>
      <c r="K15083" s="3" t="s">
        <v>42</v>
      </c>
      <c r="L15083" s="4" t="s">
        <v>47303</v>
      </c>
      <c r="M15083" s="11"/>
      <c r="N15083" s="4"/>
      <c r="O15083" s="11"/>
      <c r="P15083" s="4"/>
      <c r="Q15083" s="11"/>
      <c r="R15083" s="4"/>
      <c r="S15083" s="11"/>
      <c r="T15083" s="4"/>
      <c r="U15083" s="11"/>
      <c r="V15083" s="4"/>
      <c r="W15083" s="11"/>
      <c r="X15083" s="4"/>
      <c r="Y15083" s="11"/>
      <c r="Z15083" s="4"/>
      <c r="AA15083" s="1" t="s">
        <v>16</v>
      </c>
      <c r="AC15083" s="23" t="s">
        <v>37892</v>
      </c>
      <c r="AD15083" s="23" t="s">
        <v>47279</v>
      </c>
      <c r="AE15083" t="s">
        <v>35409</v>
      </c>
    </row>
    <row r="15084" spans="1:31" ht="15" customHeight="1">
      <c r="A15084" s="1">
        <v>15083</v>
      </c>
      <c r="B15084" s="1" t="s">
        <v>54</v>
      </c>
      <c r="C15084" s="1" t="s">
        <v>20051</v>
      </c>
      <c r="D15084" s="9" t="s">
        <v>3326</v>
      </c>
      <c r="E15084" s="12" t="s">
        <v>489</v>
      </c>
      <c r="F15084" s="9" t="s">
        <v>35346</v>
      </c>
      <c r="G15084" s="17">
        <v>91990916</v>
      </c>
      <c r="H15084" s="2" t="s">
        <v>37779</v>
      </c>
      <c r="I15084" s="1" t="s">
        <v>62</v>
      </c>
      <c r="J15084" s="4" t="s">
        <v>47303</v>
      </c>
      <c r="K15084" s="3" t="s">
        <v>42</v>
      </c>
      <c r="L15084" s="4" t="s">
        <v>47303</v>
      </c>
      <c r="M15084" s="11"/>
      <c r="N15084" s="4"/>
      <c r="O15084" s="11"/>
      <c r="P15084" s="4"/>
      <c r="Q15084" s="11"/>
      <c r="R15084" s="4"/>
      <c r="S15084" s="11"/>
      <c r="T15084" s="4"/>
      <c r="U15084" s="11"/>
      <c r="V15084" s="4"/>
      <c r="W15084" s="11"/>
      <c r="X15084" s="4"/>
      <c r="Y15084" s="11"/>
      <c r="Z15084" s="4"/>
      <c r="AA15084" s="1" t="s">
        <v>16</v>
      </c>
      <c r="AC15084" s="23" t="s">
        <v>37892</v>
      </c>
      <c r="AD15084" s="23" t="s">
        <v>47279</v>
      </c>
      <c r="AE15084" t="s">
        <v>35399</v>
      </c>
    </row>
    <row r="15085" spans="1:31" ht="15" customHeight="1">
      <c r="A15085" s="1">
        <v>15084</v>
      </c>
      <c r="B15085" s="1" t="s">
        <v>54</v>
      </c>
      <c r="C15085" s="1" t="s">
        <v>20052</v>
      </c>
      <c r="D15085" s="9" t="s">
        <v>371</v>
      </c>
      <c r="E15085" s="12" t="s">
        <v>139</v>
      </c>
      <c r="F15085" s="9" t="s">
        <v>30792</v>
      </c>
      <c r="G15085" s="17">
        <v>9199046416</v>
      </c>
      <c r="H15085" s="2" t="s">
        <v>37779</v>
      </c>
      <c r="I15085" s="1" t="s">
        <v>62</v>
      </c>
      <c r="J15085" s="4" t="s">
        <v>47303</v>
      </c>
      <c r="K15085" s="3" t="s">
        <v>42</v>
      </c>
      <c r="L15085" s="4" t="s">
        <v>47303</v>
      </c>
      <c r="M15085" s="11"/>
      <c r="N15085" s="4"/>
      <c r="O15085" s="11"/>
      <c r="P15085" s="4"/>
      <c r="Q15085" s="11"/>
      <c r="R15085" s="4"/>
      <c r="S15085" s="11"/>
      <c r="T15085" s="4"/>
      <c r="U15085" s="11"/>
      <c r="V15085" s="4"/>
      <c r="W15085" s="11"/>
      <c r="X15085" s="4"/>
      <c r="Y15085" s="11"/>
      <c r="Z15085" s="4"/>
      <c r="AA15085" s="1" t="s">
        <v>16</v>
      </c>
      <c r="AC15085" s="23" t="s">
        <v>37892</v>
      </c>
      <c r="AD15085" s="23" t="s">
        <v>47279</v>
      </c>
      <c r="AE15085" t="s">
        <v>35410</v>
      </c>
    </row>
    <row r="15086" spans="1:31" ht="15" customHeight="1">
      <c r="A15086" s="1">
        <v>15085</v>
      </c>
      <c r="B15086" s="1" t="s">
        <v>54</v>
      </c>
      <c r="C15086" s="1" t="s">
        <v>20055</v>
      </c>
      <c r="D15086" s="9" t="s">
        <v>52</v>
      </c>
      <c r="E15086" s="12"/>
      <c r="F15086" s="9" t="s">
        <v>30795</v>
      </c>
      <c r="G15086" s="17">
        <v>91909144</v>
      </c>
      <c r="H15086" s="2" t="s">
        <v>37779</v>
      </c>
      <c r="I15086" s="1" t="s">
        <v>62</v>
      </c>
      <c r="J15086" s="4" t="s">
        <v>47303</v>
      </c>
      <c r="K15086" s="11" t="s">
        <v>18748</v>
      </c>
      <c r="L15086" s="4" t="s">
        <v>47303</v>
      </c>
      <c r="M15086" s="11"/>
      <c r="N15086" s="4"/>
      <c r="O15086" s="11"/>
      <c r="P15086" s="4"/>
      <c r="Q15086" s="11"/>
      <c r="R15086" s="4"/>
      <c r="S15086" s="11"/>
      <c r="T15086" s="4"/>
      <c r="U15086" s="11"/>
      <c r="V15086" s="4"/>
      <c r="W15086" s="11"/>
      <c r="X15086" s="4"/>
      <c r="Y15086" s="11"/>
      <c r="Z15086" s="4"/>
      <c r="AA15086" s="1" t="s">
        <v>11</v>
      </c>
      <c r="AC15086" s="23" t="s">
        <v>37892</v>
      </c>
      <c r="AD15086" s="23" t="s">
        <v>47279</v>
      </c>
      <c r="AE15086" t="s">
        <v>35409</v>
      </c>
    </row>
    <row r="15087" spans="1:31" ht="15" customHeight="1">
      <c r="A15087" s="1">
        <v>15086</v>
      </c>
      <c r="B15087" s="1" t="s">
        <v>54</v>
      </c>
      <c r="C15087" s="1" t="s">
        <v>20057</v>
      </c>
      <c r="D15087" s="9" t="s">
        <v>37495</v>
      </c>
      <c r="E15087" s="12" t="s">
        <v>37618</v>
      </c>
      <c r="F15087" s="9" t="s">
        <v>18580</v>
      </c>
      <c r="G15087" s="17">
        <v>9149000449</v>
      </c>
      <c r="H15087" s="2" t="s">
        <v>37779</v>
      </c>
      <c r="I15087" s="1" t="s">
        <v>41</v>
      </c>
      <c r="J15087" s="4" t="s">
        <v>47303</v>
      </c>
      <c r="K15087" s="3" t="s">
        <v>42</v>
      </c>
      <c r="L15087" s="4" t="s">
        <v>47303</v>
      </c>
      <c r="M15087" s="11"/>
      <c r="N15087" s="4"/>
      <c r="O15087" s="11"/>
      <c r="P15087" s="4"/>
      <c r="Q15087" s="11"/>
      <c r="R15087" s="4"/>
      <c r="S15087" s="11"/>
      <c r="T15087" s="4"/>
      <c r="U15087" s="11"/>
      <c r="V15087" s="4"/>
      <c r="W15087" s="11"/>
      <c r="X15087" s="4"/>
      <c r="Y15087" s="11"/>
      <c r="Z15087" s="4"/>
      <c r="AA15087" s="1" t="s">
        <v>16</v>
      </c>
      <c r="AC15087" s="23" t="s">
        <v>37892</v>
      </c>
      <c r="AD15087" s="23" t="s">
        <v>47279</v>
      </c>
      <c r="AE15087" t="s">
        <v>35409</v>
      </c>
    </row>
    <row r="15088" spans="1:31" ht="15" customHeight="1">
      <c r="A15088" s="1">
        <v>15087</v>
      </c>
      <c r="B15088" s="1" t="s">
        <v>54</v>
      </c>
      <c r="C15088" s="1" t="s">
        <v>18761</v>
      </c>
      <c r="D15088" s="9" t="s">
        <v>1010</v>
      </c>
      <c r="E15088" s="9" t="s">
        <v>5056</v>
      </c>
      <c r="F15088" s="9" t="s">
        <v>35194</v>
      </c>
      <c r="G15088" s="17">
        <v>9146444444</v>
      </c>
      <c r="H15088" s="9" t="s">
        <v>20</v>
      </c>
      <c r="I15088" s="1" t="s">
        <v>62</v>
      </c>
      <c r="J15088" s="2" t="s">
        <v>47302</v>
      </c>
      <c r="K15088" s="11" t="s">
        <v>13</v>
      </c>
      <c r="L15088" s="2" t="s">
        <v>47302</v>
      </c>
      <c r="M15088" s="11"/>
      <c r="N15088" s="4"/>
      <c r="O15088" s="11"/>
      <c r="P15088" s="4"/>
      <c r="Q15088" s="11"/>
      <c r="R15088" s="4"/>
      <c r="S15088" s="11"/>
      <c r="T15088" s="4"/>
      <c r="U15088" s="11"/>
      <c r="V15088" s="4"/>
      <c r="W15088" s="11"/>
      <c r="X15088" s="4"/>
      <c r="Y15088" s="11"/>
      <c r="Z15088" s="2"/>
      <c r="AA15088" s="1" t="s">
        <v>16</v>
      </c>
      <c r="AC15088" s="23" t="s">
        <v>37888</v>
      </c>
      <c r="AD15088" s="23" t="s">
        <v>40440</v>
      </c>
      <c r="AE15088" t="s">
        <v>35410</v>
      </c>
    </row>
    <row r="15089" spans="1:31" ht="15" customHeight="1">
      <c r="A15089" s="1">
        <v>15088</v>
      </c>
      <c r="B15089" s="1" t="s">
        <v>54</v>
      </c>
      <c r="C15089" s="1" t="s">
        <v>18776</v>
      </c>
      <c r="D15089" s="9" t="s">
        <v>35427</v>
      </c>
      <c r="E15089" s="9" t="s">
        <v>16261</v>
      </c>
      <c r="F15089" s="9" t="s">
        <v>20970</v>
      </c>
      <c r="G15089" s="17">
        <v>9194664944</v>
      </c>
      <c r="H15089" s="9" t="s">
        <v>15</v>
      </c>
      <c r="I15089" s="1" t="s">
        <v>62</v>
      </c>
      <c r="J15089" s="2" t="s">
        <v>47302</v>
      </c>
      <c r="K15089" s="11" t="s">
        <v>14136</v>
      </c>
      <c r="L15089" s="2" t="s">
        <v>47302</v>
      </c>
      <c r="M15089" s="11"/>
      <c r="N15089" s="4"/>
      <c r="O15089" s="11"/>
      <c r="P15089" s="4"/>
      <c r="Q15089" s="11"/>
      <c r="R15089" s="4"/>
      <c r="S15089" s="11"/>
      <c r="T15089" s="4"/>
      <c r="U15089" s="11"/>
      <c r="V15089" s="4"/>
      <c r="W15089" s="11"/>
      <c r="X15089" s="4"/>
      <c r="Y15089" s="11"/>
      <c r="Z15089" s="2"/>
      <c r="AA15089" s="1" t="s">
        <v>16</v>
      </c>
      <c r="AC15089" s="23" t="s">
        <v>37888</v>
      </c>
      <c r="AD15089" s="23" t="s">
        <v>40440</v>
      </c>
      <c r="AE15089" t="s">
        <v>35394</v>
      </c>
    </row>
    <row r="15090" spans="1:31" ht="15" customHeight="1">
      <c r="A15090" s="1">
        <v>15089</v>
      </c>
      <c r="B15090" s="1" t="s">
        <v>54</v>
      </c>
      <c r="C15090" s="1" t="s">
        <v>18781</v>
      </c>
      <c r="D15090" s="9" t="s">
        <v>36317</v>
      </c>
      <c r="E15090" s="9" t="s">
        <v>37440</v>
      </c>
      <c r="F15090" s="9" t="s">
        <v>30007</v>
      </c>
      <c r="G15090" s="17">
        <v>919664419690</v>
      </c>
      <c r="H15090" s="9" t="s">
        <v>8</v>
      </c>
      <c r="I15090" s="1" t="s">
        <v>41</v>
      </c>
      <c r="J15090" s="2" t="s">
        <v>47302</v>
      </c>
      <c r="K15090" s="11" t="s">
        <v>13</v>
      </c>
      <c r="L15090" s="2" t="s">
        <v>47302</v>
      </c>
      <c r="M15090" s="11"/>
      <c r="N15090" s="4"/>
      <c r="O15090" s="11"/>
      <c r="P15090" s="4"/>
      <c r="Q15090" s="11"/>
      <c r="R15090" s="4"/>
      <c r="S15090" s="11"/>
      <c r="T15090" s="4"/>
      <c r="U15090" s="11"/>
      <c r="V15090" s="4"/>
      <c r="W15090" s="11"/>
      <c r="X15090" s="4"/>
      <c r="Y15090" s="11"/>
      <c r="Z15090" s="2"/>
      <c r="AA15090" s="1" t="s">
        <v>16</v>
      </c>
      <c r="AC15090" s="23" t="s">
        <v>37888</v>
      </c>
      <c r="AD15090" s="23" t="s">
        <v>40440</v>
      </c>
      <c r="AE15090" t="s">
        <v>35409</v>
      </c>
    </row>
    <row r="15091" spans="1:31" ht="15" customHeight="1">
      <c r="A15091" s="1">
        <v>15090</v>
      </c>
      <c r="B15091" s="1" t="s">
        <v>54</v>
      </c>
      <c r="C15091" s="1" t="s">
        <v>18806</v>
      </c>
      <c r="D15091" s="9" t="s">
        <v>36318</v>
      </c>
      <c r="E15091" s="9" t="s">
        <v>40</v>
      </c>
      <c r="F15091" s="9" t="s">
        <v>30023</v>
      </c>
      <c r="G15091" s="17">
        <v>9191494606</v>
      </c>
      <c r="H15091" s="9" t="s">
        <v>20</v>
      </c>
      <c r="I15091" s="1" t="s">
        <v>9</v>
      </c>
      <c r="J15091" s="2" t="s">
        <v>47302</v>
      </c>
      <c r="K15091" s="3" t="s">
        <v>213</v>
      </c>
      <c r="L15091" s="2" t="s">
        <v>47302</v>
      </c>
      <c r="M15091" s="11"/>
      <c r="N15091" s="4"/>
      <c r="O15091" s="11"/>
      <c r="P15091" s="4"/>
      <c r="Q15091" s="11"/>
      <c r="R15091" s="4"/>
      <c r="S15091" s="11"/>
      <c r="T15091" s="4"/>
      <c r="U15091" s="11"/>
      <c r="V15091" s="4"/>
      <c r="W15091" s="11"/>
      <c r="X15091" s="4"/>
      <c r="Y15091" s="11"/>
      <c r="Z15091" s="2"/>
      <c r="AA15091" s="1" t="s">
        <v>16</v>
      </c>
      <c r="AC15091" s="23" t="s">
        <v>37888</v>
      </c>
      <c r="AD15091" s="23" t="s">
        <v>40440</v>
      </c>
      <c r="AE15091" t="s">
        <v>35409</v>
      </c>
    </row>
    <row r="15092" spans="1:31" ht="15" customHeight="1">
      <c r="A15092" s="1">
        <v>15091</v>
      </c>
      <c r="B15092" s="1" t="s">
        <v>54</v>
      </c>
      <c r="C15092" s="1" t="s">
        <v>18826</v>
      </c>
      <c r="D15092" s="9" t="s">
        <v>1518</v>
      </c>
      <c r="E15092" s="9" t="s">
        <v>3874</v>
      </c>
      <c r="F15092" s="9" t="s">
        <v>33160</v>
      </c>
      <c r="G15092" s="17">
        <v>919909006946</v>
      </c>
      <c r="H15092" s="9" t="s">
        <v>8</v>
      </c>
      <c r="I15092" s="1" t="s">
        <v>62</v>
      </c>
      <c r="J15092" s="2" t="s">
        <v>47302</v>
      </c>
      <c r="K15092" s="3" t="s">
        <v>42</v>
      </c>
      <c r="L15092" s="2" t="s">
        <v>47302</v>
      </c>
      <c r="M15092" s="11"/>
      <c r="N15092" s="4"/>
      <c r="O15092" s="11"/>
      <c r="P15092" s="4"/>
      <c r="Q15092" s="11"/>
      <c r="R15092" s="4"/>
      <c r="S15092" s="11"/>
      <c r="T15092" s="4"/>
      <c r="U15092" s="11"/>
      <c r="V15092" s="4"/>
      <c r="W15092" s="11"/>
      <c r="X15092" s="4"/>
      <c r="Y15092" s="11"/>
      <c r="Z15092" s="2"/>
      <c r="AA15092" s="1" t="s">
        <v>16</v>
      </c>
      <c r="AC15092" s="23" t="s">
        <v>37888</v>
      </c>
      <c r="AD15092" s="23" t="s">
        <v>40440</v>
      </c>
      <c r="AE15092" t="s">
        <v>35399</v>
      </c>
    </row>
    <row r="15093" spans="1:31" ht="15" customHeight="1">
      <c r="A15093" s="1">
        <v>15092</v>
      </c>
      <c r="B15093" s="1" t="s">
        <v>54</v>
      </c>
      <c r="C15093" s="1" t="s">
        <v>18842</v>
      </c>
      <c r="D15093" s="9" t="s">
        <v>18423</v>
      </c>
      <c r="E15093" s="9" t="s">
        <v>5858</v>
      </c>
      <c r="F15093" s="9" t="s">
        <v>30045</v>
      </c>
      <c r="G15093" s="17">
        <v>91494014646</v>
      </c>
      <c r="H15093" s="9" t="s">
        <v>20</v>
      </c>
      <c r="I15093" s="1" t="s">
        <v>62</v>
      </c>
      <c r="J15093" s="2" t="s">
        <v>47302</v>
      </c>
      <c r="K15093" s="11" t="s">
        <v>13</v>
      </c>
      <c r="L15093" s="2" t="s">
        <v>47302</v>
      </c>
      <c r="M15093" s="11"/>
      <c r="N15093" s="4"/>
      <c r="O15093" s="11"/>
      <c r="P15093" s="4"/>
      <c r="Q15093" s="11"/>
      <c r="R15093" s="4"/>
      <c r="S15093" s="11"/>
      <c r="T15093" s="4"/>
      <c r="U15093" s="11"/>
      <c r="V15093" s="4"/>
      <c r="W15093" s="11"/>
      <c r="X15093" s="4"/>
      <c r="Y15093" s="11"/>
      <c r="Z15093" s="2"/>
      <c r="AA15093" s="1" t="s">
        <v>11</v>
      </c>
      <c r="AC15093" s="23" t="s">
        <v>37888</v>
      </c>
      <c r="AD15093" s="23" t="s">
        <v>40440</v>
      </c>
      <c r="AE15093" t="s">
        <v>35410</v>
      </c>
    </row>
    <row r="15094" spans="1:31" ht="15" customHeight="1">
      <c r="A15094" s="1">
        <v>15093</v>
      </c>
      <c r="B15094" s="1" t="s">
        <v>54</v>
      </c>
      <c r="C15094" s="1" t="s">
        <v>18849</v>
      </c>
      <c r="D15094" s="9" t="s">
        <v>773</v>
      </c>
      <c r="E15094" s="9" t="s">
        <v>558</v>
      </c>
      <c r="F15094" s="9" t="s">
        <v>32451</v>
      </c>
      <c r="G15094" s="17">
        <v>91999411994</v>
      </c>
      <c r="H15094" s="9" t="s">
        <v>20</v>
      </c>
      <c r="I15094" s="1" t="s">
        <v>62</v>
      </c>
      <c r="J15094" s="2" t="s">
        <v>47302</v>
      </c>
      <c r="K15094" s="11" t="s">
        <v>13</v>
      </c>
      <c r="L15094" s="2" t="s">
        <v>47302</v>
      </c>
      <c r="M15094" s="11"/>
      <c r="N15094" s="4"/>
      <c r="O15094" s="11"/>
      <c r="P15094" s="4"/>
      <c r="Q15094" s="11"/>
      <c r="R15094" s="4"/>
      <c r="S15094" s="11"/>
      <c r="T15094" s="4"/>
      <c r="U15094" s="11"/>
      <c r="V15094" s="4"/>
      <c r="W15094" s="11"/>
      <c r="X15094" s="4"/>
      <c r="Y15094" s="11"/>
      <c r="Z15094" s="2"/>
      <c r="AA15094" s="1" t="s">
        <v>11</v>
      </c>
      <c r="AC15094" s="23" t="s">
        <v>37888</v>
      </c>
      <c r="AD15094" s="23" t="s">
        <v>40440</v>
      </c>
      <c r="AE15094" t="s">
        <v>35409</v>
      </c>
    </row>
    <row r="15095" spans="1:31" ht="15" customHeight="1">
      <c r="A15095" s="1">
        <v>15094</v>
      </c>
      <c r="B15095" s="1" t="s">
        <v>54</v>
      </c>
      <c r="C15095" s="1" t="s">
        <v>18852</v>
      </c>
      <c r="D15095" s="9" t="s">
        <v>683</v>
      </c>
      <c r="E15095" s="9" t="s">
        <v>139</v>
      </c>
      <c r="F15095" s="9" t="s">
        <v>30052</v>
      </c>
      <c r="G15095" s="17">
        <v>9194904440</v>
      </c>
      <c r="H15095" s="9" t="s">
        <v>15</v>
      </c>
      <c r="I15095" s="1" t="s">
        <v>62</v>
      </c>
      <c r="J15095" s="2" t="s">
        <v>47302</v>
      </c>
      <c r="K15095" s="3" t="s">
        <v>17</v>
      </c>
      <c r="L15095" s="2" t="s">
        <v>47302</v>
      </c>
      <c r="M15095" s="11"/>
      <c r="N15095" s="4"/>
      <c r="O15095" s="11"/>
      <c r="P15095" s="4"/>
      <c r="Q15095" s="11"/>
      <c r="R15095" s="4"/>
      <c r="S15095" s="11"/>
      <c r="T15095" s="4"/>
      <c r="U15095" s="11"/>
      <c r="V15095" s="4"/>
      <c r="W15095" s="11"/>
      <c r="X15095" s="4"/>
      <c r="Y15095" s="11"/>
      <c r="Z15095" s="2"/>
      <c r="AA15095" s="1" t="s">
        <v>16</v>
      </c>
      <c r="AC15095" s="23" t="s">
        <v>37888</v>
      </c>
      <c r="AD15095" s="23" t="s">
        <v>40440</v>
      </c>
      <c r="AE15095" t="s">
        <v>35409</v>
      </c>
    </row>
    <row r="15096" spans="1:31" ht="15" customHeight="1">
      <c r="A15096" s="1">
        <v>15095</v>
      </c>
      <c r="B15096" s="1" t="s">
        <v>54</v>
      </c>
      <c r="C15096" s="1" t="s">
        <v>18855</v>
      </c>
      <c r="D15096" s="9" t="s">
        <v>951</v>
      </c>
      <c r="E15096" s="9" t="s">
        <v>724</v>
      </c>
      <c r="F15096" s="9" t="s">
        <v>30055</v>
      </c>
      <c r="G15096" s="17">
        <v>91464469141</v>
      </c>
      <c r="H15096" s="9" t="s">
        <v>37</v>
      </c>
      <c r="I15096" s="1" t="s">
        <v>41</v>
      </c>
      <c r="J15096" s="2" t="s">
        <v>47302</v>
      </c>
      <c r="K15096" s="11" t="s">
        <v>14137</v>
      </c>
      <c r="L15096" s="2" t="s">
        <v>47302</v>
      </c>
      <c r="M15096" s="11"/>
      <c r="N15096" s="4"/>
      <c r="O15096" s="11"/>
      <c r="P15096" s="4"/>
      <c r="Q15096" s="11"/>
      <c r="R15096" s="4"/>
      <c r="S15096" s="11"/>
      <c r="T15096" s="4"/>
      <c r="U15096" s="11"/>
      <c r="V15096" s="4"/>
      <c r="W15096" s="11"/>
      <c r="X15096" s="4"/>
      <c r="Y15096" s="11"/>
      <c r="Z15096" s="2"/>
      <c r="AA15096" s="1" t="s">
        <v>16</v>
      </c>
      <c r="AC15096" s="23" t="s">
        <v>37888</v>
      </c>
      <c r="AD15096" s="23" t="s">
        <v>40440</v>
      </c>
      <c r="AE15096" t="s">
        <v>35409</v>
      </c>
    </row>
    <row r="15097" spans="1:31" ht="15" customHeight="1">
      <c r="A15097" s="1">
        <v>15096</v>
      </c>
      <c r="B15097" s="1" t="s">
        <v>54</v>
      </c>
      <c r="C15097" s="1" t="s">
        <v>18856</v>
      </c>
      <c r="D15097" s="9" t="s">
        <v>561</v>
      </c>
      <c r="E15097" s="9" t="s">
        <v>40</v>
      </c>
      <c r="F15097" s="9" t="s">
        <v>30056</v>
      </c>
      <c r="G15097" s="17">
        <v>919041000669</v>
      </c>
      <c r="H15097" s="9" t="s">
        <v>132</v>
      </c>
      <c r="I15097" s="1" t="s">
        <v>62</v>
      </c>
      <c r="J15097" s="2" t="s">
        <v>47302</v>
      </c>
      <c r="K15097" s="11" t="s">
        <v>14136</v>
      </c>
      <c r="L15097" s="2" t="s">
        <v>47302</v>
      </c>
      <c r="M15097" s="11"/>
      <c r="N15097" s="4"/>
      <c r="O15097" s="11"/>
      <c r="P15097" s="4"/>
      <c r="Q15097" s="11"/>
      <c r="R15097" s="4"/>
      <c r="S15097" s="11"/>
      <c r="T15097" s="4"/>
      <c r="U15097" s="11"/>
      <c r="V15097" s="4"/>
      <c r="W15097" s="11"/>
      <c r="X15097" s="4"/>
      <c r="Y15097" s="11"/>
      <c r="Z15097" s="2"/>
      <c r="AA15097" s="1" t="s">
        <v>16</v>
      </c>
      <c r="AC15097" s="23" t="s">
        <v>37888</v>
      </c>
      <c r="AD15097" s="23" t="s">
        <v>40440</v>
      </c>
      <c r="AE15097" t="s">
        <v>35394</v>
      </c>
    </row>
    <row r="15098" spans="1:31" ht="15" customHeight="1">
      <c r="A15098" s="1">
        <v>15097</v>
      </c>
      <c r="B15098" s="1" t="s">
        <v>54</v>
      </c>
      <c r="C15098" s="1" t="s">
        <v>18865</v>
      </c>
      <c r="D15098" s="9" t="s">
        <v>1076</v>
      </c>
      <c r="E15098" s="9" t="s">
        <v>558</v>
      </c>
      <c r="F15098" s="9" t="s">
        <v>30061</v>
      </c>
      <c r="G15098" s="17">
        <v>91949490994</v>
      </c>
      <c r="H15098" s="9" t="s">
        <v>8</v>
      </c>
      <c r="I15098" s="1" t="s">
        <v>41</v>
      </c>
      <c r="J15098" s="2" t="s">
        <v>47302</v>
      </c>
      <c r="K15098" s="11" t="s">
        <v>14136</v>
      </c>
      <c r="L15098" s="2" t="s">
        <v>47302</v>
      </c>
      <c r="M15098" s="11"/>
      <c r="N15098" s="4"/>
      <c r="O15098" s="11"/>
      <c r="P15098" s="4"/>
      <c r="Q15098" s="11"/>
      <c r="R15098" s="4"/>
      <c r="S15098" s="11"/>
      <c r="T15098" s="4"/>
      <c r="U15098" s="11"/>
      <c r="V15098" s="4"/>
      <c r="W15098" s="11"/>
      <c r="X15098" s="4"/>
      <c r="Y15098" s="11"/>
      <c r="Z15098" s="2"/>
      <c r="AA15098" s="1" t="s">
        <v>16</v>
      </c>
      <c r="AC15098" s="23" t="s">
        <v>37888</v>
      </c>
      <c r="AD15098" s="23" t="s">
        <v>40440</v>
      </c>
      <c r="AE15098" t="s">
        <v>35410</v>
      </c>
    </row>
    <row r="15099" spans="1:31" ht="15" customHeight="1">
      <c r="A15099" s="1">
        <v>15098</v>
      </c>
      <c r="B15099" s="1" t="s">
        <v>54</v>
      </c>
      <c r="C15099" s="1" t="s">
        <v>18866</v>
      </c>
      <c r="D15099" s="9" t="s">
        <v>1224</v>
      </c>
      <c r="E15099" s="9" t="s">
        <v>90</v>
      </c>
      <c r="F15099" s="9" t="s">
        <v>23562</v>
      </c>
      <c r="G15099" s="17">
        <v>91909996</v>
      </c>
      <c r="H15099" s="9" t="s">
        <v>20</v>
      </c>
      <c r="I15099" s="1" t="s">
        <v>41</v>
      </c>
      <c r="J15099" s="2" t="s">
        <v>47302</v>
      </c>
      <c r="K15099" s="3" t="s">
        <v>213</v>
      </c>
      <c r="L15099" s="2" t="s">
        <v>47302</v>
      </c>
      <c r="M15099" s="11"/>
      <c r="N15099" s="4"/>
      <c r="O15099" s="11"/>
      <c r="P15099" s="4"/>
      <c r="Q15099" s="11"/>
      <c r="R15099" s="4"/>
      <c r="S15099" s="11"/>
      <c r="T15099" s="4"/>
      <c r="U15099" s="11"/>
      <c r="V15099" s="4"/>
      <c r="W15099" s="11"/>
      <c r="X15099" s="4"/>
      <c r="Y15099" s="11"/>
      <c r="Z15099" s="2"/>
      <c r="AA15099" s="1" t="s">
        <v>11</v>
      </c>
      <c r="AC15099" s="23" t="s">
        <v>37888</v>
      </c>
      <c r="AD15099" s="23" t="s">
        <v>40440</v>
      </c>
      <c r="AE15099" t="s">
        <v>35409</v>
      </c>
    </row>
    <row r="15100" spans="1:31" ht="15" customHeight="1">
      <c r="A15100" s="1">
        <v>15099</v>
      </c>
      <c r="B15100" s="1" t="s">
        <v>54</v>
      </c>
      <c r="C15100" s="1" t="s">
        <v>18871</v>
      </c>
      <c r="D15100" s="9" t="s">
        <v>437</v>
      </c>
      <c r="E15100" s="9" t="s">
        <v>1902</v>
      </c>
      <c r="F15100" s="9" t="s">
        <v>34677</v>
      </c>
      <c r="G15100" s="17">
        <v>914444949491</v>
      </c>
      <c r="H15100" s="9" t="s">
        <v>8</v>
      </c>
      <c r="I15100" s="1" t="s">
        <v>62</v>
      </c>
      <c r="J15100" s="2" t="s">
        <v>47302</v>
      </c>
      <c r="K15100" s="11" t="s">
        <v>13</v>
      </c>
      <c r="L15100" s="2" t="s">
        <v>47302</v>
      </c>
      <c r="M15100" s="11"/>
      <c r="N15100" s="4"/>
      <c r="O15100" s="11"/>
      <c r="P15100" s="4"/>
      <c r="Q15100" s="11"/>
      <c r="R15100" s="4"/>
      <c r="S15100" s="11"/>
      <c r="T15100" s="4"/>
      <c r="U15100" s="11"/>
      <c r="V15100" s="4"/>
      <c r="W15100" s="11"/>
      <c r="X15100" s="4"/>
      <c r="Y15100" s="11"/>
      <c r="Z15100" s="2"/>
      <c r="AA15100" s="1" t="s">
        <v>16</v>
      </c>
      <c r="AC15100" s="23" t="s">
        <v>37888</v>
      </c>
      <c r="AD15100" s="23" t="s">
        <v>40440</v>
      </c>
      <c r="AE15100" t="s">
        <v>35394</v>
      </c>
    </row>
    <row r="15101" spans="1:31" ht="15" customHeight="1">
      <c r="A15101" s="1">
        <v>15100</v>
      </c>
      <c r="B15101" s="1" t="s">
        <v>54</v>
      </c>
      <c r="C15101" s="1" t="s">
        <v>18878</v>
      </c>
      <c r="D15101" s="9" t="s">
        <v>1046</v>
      </c>
      <c r="E15101" s="9" t="s">
        <v>724</v>
      </c>
      <c r="F15101" s="9" t="s">
        <v>30069</v>
      </c>
      <c r="G15101" s="17">
        <v>91994991</v>
      </c>
      <c r="H15101" s="9" t="s">
        <v>8</v>
      </c>
      <c r="I15101" s="1" t="s">
        <v>62</v>
      </c>
      <c r="J15101" s="2" t="s">
        <v>47302</v>
      </c>
      <c r="K15101" s="11" t="s">
        <v>13</v>
      </c>
      <c r="L15101" s="2" t="s">
        <v>47302</v>
      </c>
      <c r="M15101" s="11"/>
      <c r="N15101" s="4"/>
      <c r="O15101" s="11"/>
      <c r="P15101" s="4"/>
      <c r="Q15101" s="11"/>
      <c r="R15101" s="4"/>
      <c r="S15101" s="11"/>
      <c r="T15101" s="4"/>
      <c r="U15101" s="11"/>
      <c r="V15101" s="4"/>
      <c r="W15101" s="11"/>
      <c r="X15101" s="4"/>
      <c r="Y15101" s="11"/>
      <c r="Z15101" s="2"/>
      <c r="AA15101" s="1" t="s">
        <v>16</v>
      </c>
      <c r="AC15101" s="23" t="s">
        <v>37888</v>
      </c>
      <c r="AD15101" s="23" t="s">
        <v>40440</v>
      </c>
      <c r="AE15101" t="s">
        <v>35409</v>
      </c>
    </row>
    <row r="15102" spans="1:31" ht="15" customHeight="1">
      <c r="A15102" s="1">
        <v>15101</v>
      </c>
      <c r="B15102" s="1" t="s">
        <v>54</v>
      </c>
      <c r="C15102" s="1" t="s">
        <v>18893</v>
      </c>
      <c r="D15102" s="9" t="s">
        <v>230</v>
      </c>
      <c r="E15102" s="9" t="s">
        <v>40</v>
      </c>
      <c r="F15102" s="9" t="s">
        <v>30075</v>
      </c>
      <c r="G15102" s="17">
        <v>91960111100</v>
      </c>
      <c r="H15102" s="9" t="s">
        <v>8</v>
      </c>
      <c r="I15102" s="1" t="s">
        <v>62</v>
      </c>
      <c r="J15102" s="2" t="s">
        <v>47302</v>
      </c>
      <c r="K15102" s="3" t="s">
        <v>17</v>
      </c>
      <c r="L15102" s="2" t="s">
        <v>47302</v>
      </c>
      <c r="M15102" s="11"/>
      <c r="N15102" s="4"/>
      <c r="O15102" s="11"/>
      <c r="P15102" s="4"/>
      <c r="Q15102" s="11"/>
      <c r="R15102" s="4"/>
      <c r="S15102" s="11"/>
      <c r="T15102" s="4"/>
      <c r="U15102" s="11"/>
      <c r="V15102" s="4"/>
      <c r="W15102" s="11"/>
      <c r="X15102" s="4"/>
      <c r="Y15102" s="11"/>
      <c r="Z15102" s="2"/>
      <c r="AA15102" s="1" t="s">
        <v>16</v>
      </c>
      <c r="AC15102" s="23" t="s">
        <v>37888</v>
      </c>
      <c r="AD15102" s="23" t="s">
        <v>40440</v>
      </c>
      <c r="AE15102" t="s">
        <v>35410</v>
      </c>
    </row>
    <row r="15103" spans="1:31" ht="15" customHeight="1">
      <c r="A15103" s="1">
        <v>15102</v>
      </c>
      <c r="B15103" s="1" t="s">
        <v>54</v>
      </c>
      <c r="C15103" s="1" t="s">
        <v>18910</v>
      </c>
      <c r="D15103" s="9" t="s">
        <v>52</v>
      </c>
      <c r="E15103" s="9" t="s">
        <v>139</v>
      </c>
      <c r="F15103" s="9" t="s">
        <v>30085</v>
      </c>
      <c r="G15103" s="17">
        <v>919494699161</v>
      </c>
      <c r="H15103" s="9" t="s">
        <v>20</v>
      </c>
      <c r="I15103" s="1" t="s">
        <v>41</v>
      </c>
      <c r="J15103" s="2" t="s">
        <v>47302</v>
      </c>
      <c r="K15103" s="11" t="s">
        <v>14137</v>
      </c>
      <c r="L15103" s="2" t="s">
        <v>47302</v>
      </c>
      <c r="M15103" s="11"/>
      <c r="N15103" s="4"/>
      <c r="O15103" s="11"/>
      <c r="P15103" s="4"/>
      <c r="Q15103" s="11"/>
      <c r="R15103" s="4"/>
      <c r="S15103" s="11"/>
      <c r="T15103" s="4"/>
      <c r="U15103" s="11"/>
      <c r="V15103" s="4"/>
      <c r="W15103" s="11"/>
      <c r="X15103" s="4"/>
      <c r="Y15103" s="11"/>
      <c r="Z15103" s="2"/>
      <c r="AA15103" s="1" t="s">
        <v>16</v>
      </c>
      <c r="AC15103" s="23" t="s">
        <v>37889</v>
      </c>
      <c r="AD15103" s="23" t="s">
        <v>40440</v>
      </c>
      <c r="AE15103" t="s">
        <v>35409</v>
      </c>
    </row>
    <row r="15104" spans="1:31" ht="15" customHeight="1">
      <c r="A15104" s="1">
        <v>15103</v>
      </c>
      <c r="B15104" s="1" t="s">
        <v>54</v>
      </c>
      <c r="C15104" s="1" t="s">
        <v>18912</v>
      </c>
      <c r="D15104" s="9" t="s">
        <v>3041</v>
      </c>
      <c r="E15104" s="9" t="s">
        <v>80</v>
      </c>
      <c r="F15104" s="9" t="s">
        <v>18443</v>
      </c>
      <c r="G15104" s="17">
        <v>919444001964</v>
      </c>
      <c r="H15104" s="9" t="s">
        <v>8</v>
      </c>
      <c r="I15104" s="1" t="s">
        <v>41</v>
      </c>
      <c r="J15104" s="2" t="s">
        <v>47302</v>
      </c>
      <c r="K15104" s="3" t="s">
        <v>213</v>
      </c>
      <c r="L15104" s="2" t="s">
        <v>47302</v>
      </c>
      <c r="M15104" s="11"/>
      <c r="N15104" s="4"/>
      <c r="O15104" s="11"/>
      <c r="P15104" s="4"/>
      <c r="Q15104" s="11"/>
      <c r="R15104" s="4"/>
      <c r="S15104" s="11"/>
      <c r="T15104" s="4"/>
      <c r="U15104" s="11"/>
      <c r="V15104" s="4"/>
      <c r="W15104" s="11"/>
      <c r="X15104" s="4"/>
      <c r="Y15104" s="11"/>
      <c r="Z15104" s="2"/>
      <c r="AA15104" s="1" t="s">
        <v>16</v>
      </c>
      <c r="AC15104" s="23" t="s">
        <v>37889</v>
      </c>
      <c r="AD15104" s="23" t="s">
        <v>40440</v>
      </c>
      <c r="AE15104" t="s">
        <v>35410</v>
      </c>
    </row>
    <row r="15105" spans="1:31" ht="15" customHeight="1">
      <c r="A15105" s="1">
        <v>15104</v>
      </c>
      <c r="B15105" s="1" t="s">
        <v>54</v>
      </c>
      <c r="C15105" s="1" t="s">
        <v>18919</v>
      </c>
      <c r="D15105" s="9" t="s">
        <v>1332</v>
      </c>
      <c r="E15105" s="9" t="s">
        <v>217</v>
      </c>
      <c r="F15105" s="9" t="s">
        <v>35206</v>
      </c>
      <c r="G15105" s="17">
        <v>919601946410</v>
      </c>
      <c r="H15105" s="9" t="s">
        <v>20</v>
      </c>
      <c r="I15105" s="1" t="s">
        <v>62</v>
      </c>
      <c r="J15105" s="2" t="s">
        <v>47302</v>
      </c>
      <c r="K15105" s="11" t="s">
        <v>14136</v>
      </c>
      <c r="L15105" s="2" t="s">
        <v>47302</v>
      </c>
      <c r="M15105" s="11"/>
      <c r="N15105" s="4"/>
      <c r="O15105" s="11"/>
      <c r="P15105" s="4"/>
      <c r="Q15105" s="11"/>
      <c r="R15105" s="4"/>
      <c r="S15105" s="11"/>
      <c r="T15105" s="4"/>
      <c r="U15105" s="11"/>
      <c r="V15105" s="4"/>
      <c r="W15105" s="11"/>
      <c r="X15105" s="4"/>
      <c r="Y15105" s="11"/>
      <c r="Z15105" s="2"/>
      <c r="AA15105" s="1" t="s">
        <v>16</v>
      </c>
      <c r="AC15105" s="23" t="s">
        <v>37889</v>
      </c>
      <c r="AD15105" s="23" t="s">
        <v>40440</v>
      </c>
      <c r="AE15105" t="s">
        <v>35394</v>
      </c>
    </row>
    <row r="15106" spans="1:31" ht="15" customHeight="1">
      <c r="A15106" s="1">
        <v>15105</v>
      </c>
      <c r="B15106" s="1" t="s">
        <v>54</v>
      </c>
      <c r="C15106" s="1" t="s">
        <v>18926</v>
      </c>
      <c r="D15106" s="9" t="s">
        <v>526</v>
      </c>
      <c r="E15106" s="9" t="s">
        <v>37441</v>
      </c>
      <c r="F15106" s="9" t="s">
        <v>35208</v>
      </c>
      <c r="G15106" s="17">
        <v>9194461444</v>
      </c>
      <c r="H15106" s="9" t="s">
        <v>37</v>
      </c>
      <c r="I15106" s="1" t="s">
        <v>62</v>
      </c>
      <c r="J15106" s="2" t="s">
        <v>47302</v>
      </c>
      <c r="K15106" s="11" t="s">
        <v>13</v>
      </c>
      <c r="L15106" s="2" t="s">
        <v>47302</v>
      </c>
      <c r="M15106" s="11"/>
      <c r="N15106" s="4"/>
      <c r="O15106" s="11"/>
      <c r="P15106" s="4"/>
      <c r="Q15106" s="11"/>
      <c r="R15106" s="4"/>
      <c r="S15106" s="11"/>
      <c r="T15106" s="4"/>
      <c r="U15106" s="11"/>
      <c r="V15106" s="4"/>
      <c r="W15106" s="11"/>
      <c r="X15106" s="4"/>
      <c r="Y15106" s="11"/>
      <c r="Z15106" s="2"/>
      <c r="AA15106" s="1" t="s">
        <v>16</v>
      </c>
      <c r="AC15106" s="23" t="s">
        <v>37889</v>
      </c>
      <c r="AD15106" s="23" t="s">
        <v>40440</v>
      </c>
      <c r="AE15106" t="s">
        <v>35410</v>
      </c>
    </row>
    <row r="15107" spans="1:31" ht="15" customHeight="1">
      <c r="A15107" s="1">
        <v>15106</v>
      </c>
      <c r="B15107" s="1" t="s">
        <v>54</v>
      </c>
      <c r="C15107" s="1" t="s">
        <v>18933</v>
      </c>
      <c r="D15107" s="9" t="s">
        <v>784</v>
      </c>
      <c r="E15107" s="9" t="s">
        <v>1306</v>
      </c>
      <c r="F15107" s="9" t="s">
        <v>32017</v>
      </c>
      <c r="G15107" s="17">
        <v>914940160440</v>
      </c>
      <c r="H15107" s="9" t="s">
        <v>8</v>
      </c>
      <c r="I15107" s="1" t="s">
        <v>62</v>
      </c>
      <c r="J15107" s="2" t="s">
        <v>47302</v>
      </c>
      <c r="K15107" s="3" t="s">
        <v>213</v>
      </c>
      <c r="L15107" s="2" t="s">
        <v>47302</v>
      </c>
      <c r="M15107" s="11"/>
      <c r="N15107" s="4"/>
      <c r="O15107" s="11"/>
      <c r="P15107" s="4"/>
      <c r="Q15107" s="11"/>
      <c r="R15107" s="4"/>
      <c r="S15107" s="11"/>
      <c r="T15107" s="4"/>
      <c r="U15107" s="11"/>
      <c r="V15107" s="4"/>
      <c r="W15107" s="11"/>
      <c r="X15107" s="4"/>
      <c r="Y15107" s="11"/>
      <c r="Z15107" s="2"/>
      <c r="AA15107" s="1" t="s">
        <v>16</v>
      </c>
      <c r="AC15107" s="23" t="s">
        <v>37889</v>
      </c>
      <c r="AD15107" s="23" t="s">
        <v>40440</v>
      </c>
      <c r="AE15107" t="s">
        <v>35410</v>
      </c>
    </row>
    <row r="15108" spans="1:31" ht="15" customHeight="1">
      <c r="A15108" s="1">
        <v>15107</v>
      </c>
      <c r="B15108" s="1" t="s">
        <v>54</v>
      </c>
      <c r="C15108" s="1" t="s">
        <v>18939</v>
      </c>
      <c r="D15108" s="9" t="s">
        <v>18450</v>
      </c>
      <c r="E15108" s="9" t="s">
        <v>40</v>
      </c>
      <c r="F15108" s="9" t="s">
        <v>30099</v>
      </c>
      <c r="G15108" s="17">
        <v>919041401100</v>
      </c>
      <c r="H15108" s="9" t="s">
        <v>15</v>
      </c>
      <c r="I15108" s="1" t="s">
        <v>9</v>
      </c>
      <c r="J15108" s="2" t="s">
        <v>47302</v>
      </c>
      <c r="K15108" s="3" t="s">
        <v>213</v>
      </c>
      <c r="L15108" s="2" t="s">
        <v>47302</v>
      </c>
      <c r="M15108" s="11"/>
      <c r="N15108" s="4"/>
      <c r="O15108" s="11"/>
      <c r="P15108" s="4"/>
      <c r="Q15108" s="11"/>
      <c r="R15108" s="4"/>
      <c r="S15108" s="11"/>
      <c r="T15108" s="4"/>
      <c r="U15108" s="11"/>
      <c r="V15108" s="4"/>
      <c r="W15108" s="11"/>
      <c r="X15108" s="4"/>
      <c r="Y15108" s="11"/>
      <c r="Z15108" s="2"/>
      <c r="AA15108" s="1" t="s">
        <v>16</v>
      </c>
      <c r="AC15108" s="23" t="s">
        <v>37889</v>
      </c>
      <c r="AD15108" s="23" t="s">
        <v>40440</v>
      </c>
      <c r="AE15108" t="s">
        <v>35409</v>
      </c>
    </row>
    <row r="15109" spans="1:31" ht="15" customHeight="1">
      <c r="A15109" s="1">
        <v>15108</v>
      </c>
      <c r="B15109" s="1" t="s">
        <v>54</v>
      </c>
      <c r="C15109" s="1" t="s">
        <v>14438</v>
      </c>
      <c r="D15109" s="2" t="s">
        <v>505</v>
      </c>
      <c r="E15109" s="2" t="s">
        <v>139</v>
      </c>
      <c r="F15109" s="2" t="s">
        <v>28031</v>
      </c>
      <c r="G15109" s="15">
        <v>91944664664</v>
      </c>
      <c r="H15109" s="2" t="s">
        <v>8</v>
      </c>
      <c r="I15109" s="1" t="s">
        <v>9</v>
      </c>
      <c r="J15109" s="4" t="s">
        <v>47301</v>
      </c>
      <c r="K15109" s="3" t="s">
        <v>42</v>
      </c>
      <c r="L15109" s="4" t="s">
        <v>47301</v>
      </c>
      <c r="M15109" s="4" t="s">
        <v>14136</v>
      </c>
      <c r="N15109" s="3" t="str">
        <f>J15109</f>
        <v>[75 lacs - 1 cr]</v>
      </c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1" t="s">
        <v>16</v>
      </c>
      <c r="AB15109" s="3"/>
      <c r="AC15109" s="23" t="s">
        <v>37932</v>
      </c>
      <c r="AD15109" s="23" t="s">
        <v>40440</v>
      </c>
      <c r="AE15109" t="s">
        <v>35394</v>
      </c>
    </row>
    <row r="15110" spans="1:31" ht="15" customHeight="1">
      <c r="A15110" s="1">
        <v>15109</v>
      </c>
      <c r="B15110" s="1" t="s">
        <v>54</v>
      </c>
      <c r="C15110" s="1" t="s">
        <v>14442</v>
      </c>
      <c r="D15110" s="2" t="s">
        <v>7641</v>
      </c>
      <c r="E15110" s="2" t="s">
        <v>37442</v>
      </c>
      <c r="F15110" s="2" t="s">
        <v>28035</v>
      </c>
      <c r="G15110" s="15">
        <v>919446909000</v>
      </c>
      <c r="H15110" s="1" t="s">
        <v>8</v>
      </c>
      <c r="I15110" s="1" t="s">
        <v>62</v>
      </c>
      <c r="J15110" s="4" t="s">
        <v>47301</v>
      </c>
      <c r="K15110" s="11" t="s">
        <v>14137</v>
      </c>
      <c r="L15110" s="4" t="s">
        <v>47301</v>
      </c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1" t="s">
        <v>16</v>
      </c>
      <c r="AB15110" s="3"/>
      <c r="AC15110" s="23" t="s">
        <v>37932</v>
      </c>
      <c r="AD15110" s="23" t="s">
        <v>40440</v>
      </c>
      <c r="AE15110" t="s">
        <v>35409</v>
      </c>
    </row>
    <row r="15111" spans="1:31" ht="15" customHeight="1">
      <c r="A15111" s="1">
        <v>15110</v>
      </c>
      <c r="B15111" s="1" t="s">
        <v>54</v>
      </c>
      <c r="C15111" s="1" t="s">
        <v>14446</v>
      </c>
      <c r="D15111" s="2" t="s">
        <v>3417</v>
      </c>
      <c r="E15111" s="2" t="s">
        <v>139</v>
      </c>
      <c r="F15111" s="2" t="s">
        <v>28037</v>
      </c>
      <c r="G15111" s="15">
        <v>91944606446</v>
      </c>
      <c r="H15111" s="1" t="s">
        <v>8</v>
      </c>
      <c r="I15111" s="1" t="s">
        <v>41</v>
      </c>
      <c r="J15111" s="4" t="s">
        <v>47301</v>
      </c>
      <c r="K15111" s="3" t="s">
        <v>17</v>
      </c>
      <c r="L15111" s="4" t="s">
        <v>47301</v>
      </c>
      <c r="M15111" s="4" t="s">
        <v>42</v>
      </c>
      <c r="N15111" s="3" t="str">
        <f>J15111</f>
        <v>[75 lacs - 1 cr]</v>
      </c>
      <c r="O15111" s="4" t="s">
        <v>47348</v>
      </c>
      <c r="P15111" s="3" t="s">
        <v>47301</v>
      </c>
      <c r="Q15111" s="4" t="s">
        <v>14137</v>
      </c>
      <c r="R15111" s="3" t="s">
        <v>47301</v>
      </c>
      <c r="S15111" s="4"/>
      <c r="T15111" s="4"/>
      <c r="U15111" s="4"/>
      <c r="V15111" s="4"/>
      <c r="W15111" s="4"/>
      <c r="X15111" s="4"/>
      <c r="Y15111" s="4"/>
      <c r="Z15111" s="4"/>
      <c r="AA15111" s="1" t="s">
        <v>16</v>
      </c>
      <c r="AB15111" s="3"/>
      <c r="AC15111" s="23" t="s">
        <v>37932</v>
      </c>
      <c r="AD15111" s="23" t="s">
        <v>40440</v>
      </c>
      <c r="AE15111" t="s">
        <v>35410</v>
      </c>
    </row>
    <row r="15112" spans="1:31" ht="15" customHeight="1">
      <c r="A15112" s="1">
        <v>15111</v>
      </c>
      <c r="B15112" s="1" t="s">
        <v>54</v>
      </c>
      <c r="C15112" s="1" t="s">
        <v>14466</v>
      </c>
      <c r="D15112" s="2" t="s">
        <v>8406</v>
      </c>
      <c r="E15112" s="2" t="s">
        <v>37348</v>
      </c>
      <c r="F15112" s="2" t="s">
        <v>22971</v>
      </c>
      <c r="G15112" s="15">
        <v>91999460400</v>
      </c>
      <c r="H15112" s="1" t="s">
        <v>8</v>
      </c>
      <c r="I15112" s="1" t="s">
        <v>9</v>
      </c>
      <c r="J15112" s="4" t="s">
        <v>47301</v>
      </c>
      <c r="K15112" s="11" t="s">
        <v>14137</v>
      </c>
      <c r="L15112" s="4" t="s">
        <v>47301</v>
      </c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1" t="s">
        <v>16</v>
      </c>
      <c r="AB15112" s="3"/>
      <c r="AC15112" s="23" t="s">
        <v>37932</v>
      </c>
      <c r="AD15112" s="23" t="s">
        <v>40440</v>
      </c>
      <c r="AE15112" t="s">
        <v>35394</v>
      </c>
    </row>
    <row r="15113" spans="1:31" ht="15" customHeight="1">
      <c r="A15113" s="1">
        <v>15112</v>
      </c>
      <c r="B15113" s="1" t="s">
        <v>54</v>
      </c>
      <c r="C15113" s="1" t="s">
        <v>14480</v>
      </c>
      <c r="D15113" s="2" t="s">
        <v>4852</v>
      </c>
      <c r="E15113" s="2" t="s">
        <v>255</v>
      </c>
      <c r="F15113" s="2" t="s">
        <v>28055</v>
      </c>
      <c r="G15113" s="15">
        <v>910411619</v>
      </c>
      <c r="H15113" s="1" t="s">
        <v>15</v>
      </c>
      <c r="I15113" s="1" t="s">
        <v>62</v>
      </c>
      <c r="J15113" s="4" t="s">
        <v>47301</v>
      </c>
      <c r="K15113" s="11" t="s">
        <v>14136</v>
      </c>
      <c r="L15113" s="4" t="s">
        <v>47301</v>
      </c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1" t="s">
        <v>11</v>
      </c>
      <c r="AB15113" s="3"/>
      <c r="AC15113" s="23" t="s">
        <v>37932</v>
      </c>
      <c r="AD15113" s="23" t="s">
        <v>40440</v>
      </c>
      <c r="AE15113" t="s">
        <v>35399</v>
      </c>
    </row>
    <row r="15114" spans="1:31" ht="15" customHeight="1">
      <c r="A15114" s="1">
        <v>15113</v>
      </c>
      <c r="B15114" s="1" t="s">
        <v>54</v>
      </c>
      <c r="C15114" s="1" t="s">
        <v>14499</v>
      </c>
      <c r="D15114" s="2" t="s">
        <v>14869</v>
      </c>
      <c r="E15114" s="2" t="s">
        <v>40</v>
      </c>
      <c r="F15114" s="2" t="s">
        <v>34798</v>
      </c>
      <c r="G15114" s="15">
        <v>919664149440</v>
      </c>
      <c r="H15114" s="1" t="s">
        <v>46</v>
      </c>
      <c r="I15114" s="1" t="s">
        <v>62</v>
      </c>
      <c r="J15114" s="4" t="s">
        <v>47301</v>
      </c>
      <c r="K15114" s="3" t="s">
        <v>42</v>
      </c>
      <c r="L15114" s="4" t="s">
        <v>47301</v>
      </c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1" t="s">
        <v>16</v>
      </c>
      <c r="AB15114" s="3"/>
      <c r="AC15114" s="23" t="s">
        <v>37933</v>
      </c>
      <c r="AD15114" s="23" t="s">
        <v>40440</v>
      </c>
      <c r="AE15114" t="s">
        <v>35409</v>
      </c>
    </row>
    <row r="15115" spans="1:31" ht="15" customHeight="1">
      <c r="A15115" s="1">
        <v>15114</v>
      </c>
      <c r="B15115" s="1" t="s">
        <v>54</v>
      </c>
      <c r="C15115" s="1" t="s">
        <v>14511</v>
      </c>
      <c r="D15115" s="2" t="s">
        <v>36319</v>
      </c>
      <c r="E15115" s="2" t="s">
        <v>37443</v>
      </c>
      <c r="F15115" s="2" t="s">
        <v>34800</v>
      </c>
      <c r="G15115" s="15">
        <v>916969961966</v>
      </c>
      <c r="H15115" s="2" t="s">
        <v>8</v>
      </c>
      <c r="I15115" s="1" t="s">
        <v>41</v>
      </c>
      <c r="J15115" s="4" t="s">
        <v>47301</v>
      </c>
      <c r="K15115" s="11" t="s">
        <v>14137</v>
      </c>
      <c r="L15115" s="4" t="s">
        <v>47301</v>
      </c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1" t="s">
        <v>16</v>
      </c>
      <c r="AB15115" s="3"/>
      <c r="AC15115" s="23" t="s">
        <v>37933</v>
      </c>
      <c r="AD15115" s="23" t="s">
        <v>40440</v>
      </c>
      <c r="AE15115" t="s">
        <v>35409</v>
      </c>
    </row>
    <row r="15116" spans="1:31" ht="15" customHeight="1">
      <c r="A15116" s="1">
        <v>15115</v>
      </c>
      <c r="B15116" s="1" t="s">
        <v>54</v>
      </c>
      <c r="C15116" s="1" t="s">
        <v>14514</v>
      </c>
      <c r="D15116" s="2" t="s">
        <v>223</v>
      </c>
      <c r="E15116" s="2" t="s">
        <v>14875</v>
      </c>
      <c r="F15116" s="2" t="s">
        <v>28071</v>
      </c>
      <c r="G15116" s="15">
        <v>919494404901</v>
      </c>
      <c r="H15116" s="1" t="s">
        <v>8</v>
      </c>
      <c r="I15116" s="1" t="s">
        <v>37779</v>
      </c>
      <c r="J15116" s="4" t="s">
        <v>47301</v>
      </c>
      <c r="K15116" s="11" t="s">
        <v>14137</v>
      </c>
      <c r="L15116" s="4" t="s">
        <v>47301</v>
      </c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1" t="s">
        <v>16</v>
      </c>
      <c r="AB15116" s="3"/>
      <c r="AC15116" s="23" t="s">
        <v>37934</v>
      </c>
      <c r="AD15116" s="23" t="s">
        <v>40440</v>
      </c>
      <c r="AE15116" t="s">
        <v>35410</v>
      </c>
    </row>
    <row r="15117" spans="1:31" ht="15" customHeight="1">
      <c r="A15117" s="1">
        <v>15116</v>
      </c>
      <c r="B15117" s="1" t="s">
        <v>54</v>
      </c>
      <c r="C15117" s="22" t="s">
        <v>37778</v>
      </c>
      <c r="D15117" s="2" t="s">
        <v>39</v>
      </c>
      <c r="E15117" s="2" t="s">
        <v>139</v>
      </c>
      <c r="F15117" s="2" t="s">
        <v>27820</v>
      </c>
      <c r="G15117" s="15">
        <v>919449916469</v>
      </c>
      <c r="H15117" s="1" t="s">
        <v>15</v>
      </c>
      <c r="I15117" s="1" t="s">
        <v>9</v>
      </c>
      <c r="J15117" s="4" t="s">
        <v>47301</v>
      </c>
      <c r="K15117" s="3" t="s">
        <v>17</v>
      </c>
      <c r="L15117" s="4" t="s">
        <v>47301</v>
      </c>
      <c r="M15117" s="3"/>
      <c r="N15117" s="4"/>
      <c r="O15117" s="3"/>
      <c r="P15117" s="4"/>
      <c r="Q15117" s="3"/>
      <c r="R15117" s="4"/>
      <c r="S15117" s="3"/>
      <c r="T15117" s="4"/>
      <c r="U15117" s="3"/>
      <c r="V15117" s="4"/>
      <c r="W15117" s="3"/>
      <c r="X15117" s="4"/>
      <c r="Y15117" s="3"/>
      <c r="Z15117" s="4"/>
      <c r="AA15117" s="1" t="s">
        <v>16</v>
      </c>
      <c r="AB15117" s="3"/>
      <c r="AC15117" s="23" t="s">
        <v>37958</v>
      </c>
      <c r="AD15117" s="23" t="s">
        <v>38259</v>
      </c>
      <c r="AE15117" t="s">
        <v>35394</v>
      </c>
    </row>
    <row r="15118" spans="1:31" ht="15" customHeight="1">
      <c r="A15118" s="1">
        <v>15117</v>
      </c>
      <c r="B15118" s="1" t="s">
        <v>54</v>
      </c>
      <c r="C15118" s="1" t="s">
        <v>14047</v>
      </c>
      <c r="D15118" s="2" t="s">
        <v>2383</v>
      </c>
      <c r="E15118" s="2" t="s">
        <v>774</v>
      </c>
      <c r="F15118" s="2" t="s">
        <v>27830</v>
      </c>
      <c r="G15118" s="15">
        <v>914690161919</v>
      </c>
      <c r="H15118" s="1" t="s">
        <v>8</v>
      </c>
      <c r="I15118" s="1" t="s">
        <v>62</v>
      </c>
      <c r="J15118" s="4" t="s">
        <v>47301</v>
      </c>
      <c r="K15118" s="3" t="s">
        <v>17</v>
      </c>
      <c r="L15118" s="4" t="s">
        <v>47301</v>
      </c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1" t="s">
        <v>16</v>
      </c>
      <c r="AB15118" s="3" t="s">
        <v>990</v>
      </c>
      <c r="AC15118" s="23" t="s">
        <v>37924</v>
      </c>
      <c r="AD15118" s="23" t="s">
        <v>38259</v>
      </c>
      <c r="AE15118" t="s">
        <v>35410</v>
      </c>
    </row>
    <row r="15119" spans="1:31" ht="15" customHeight="1">
      <c r="A15119" s="1">
        <v>15118</v>
      </c>
      <c r="B15119" s="1" t="s">
        <v>54</v>
      </c>
      <c r="C15119" s="1" t="s">
        <v>14053</v>
      </c>
      <c r="D15119" s="2" t="s">
        <v>14061</v>
      </c>
      <c r="E15119" s="2" t="s">
        <v>14062</v>
      </c>
      <c r="F15119" s="2" t="s">
        <v>27834</v>
      </c>
      <c r="G15119" s="15">
        <v>91446040404</v>
      </c>
      <c r="H15119" s="1" t="s">
        <v>8</v>
      </c>
      <c r="I15119" s="1" t="s">
        <v>9</v>
      </c>
      <c r="J15119" s="4" t="s">
        <v>47301</v>
      </c>
      <c r="K15119" s="3" t="s">
        <v>42</v>
      </c>
      <c r="L15119" s="4" t="s">
        <v>47301</v>
      </c>
      <c r="M15119" s="4" t="s">
        <v>14136</v>
      </c>
      <c r="N15119" s="3" t="str">
        <f>J15119</f>
        <v>[75 lacs - 1 cr]</v>
      </c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1" t="s">
        <v>16</v>
      </c>
      <c r="AB15119" s="3"/>
      <c r="AC15119" s="23" t="s">
        <v>37924</v>
      </c>
      <c r="AD15119" s="23" t="s">
        <v>38259</v>
      </c>
      <c r="AE15119" t="s">
        <v>35410</v>
      </c>
    </row>
    <row r="15120" spans="1:31" ht="15" customHeight="1">
      <c r="A15120" s="1">
        <v>15119</v>
      </c>
      <c r="B15120" s="1" t="s">
        <v>54</v>
      </c>
      <c r="C15120" s="1" t="s">
        <v>14068</v>
      </c>
      <c r="D15120" s="2" t="s">
        <v>58</v>
      </c>
      <c r="E15120" s="2" t="s">
        <v>813</v>
      </c>
      <c r="F15120" s="2" t="s">
        <v>33566</v>
      </c>
      <c r="G15120" s="15">
        <v>91994441440</v>
      </c>
      <c r="H15120" s="1" t="s">
        <v>37</v>
      </c>
      <c r="I15120" s="1" t="s">
        <v>9</v>
      </c>
      <c r="J15120" s="4" t="s">
        <v>47301</v>
      </c>
      <c r="K15120" s="3" t="s">
        <v>42</v>
      </c>
      <c r="L15120" s="4" t="s">
        <v>47301</v>
      </c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1" t="s">
        <v>16</v>
      </c>
      <c r="AB15120" s="3" t="s">
        <v>12</v>
      </c>
      <c r="AC15120" s="23" t="s">
        <v>38156</v>
      </c>
      <c r="AD15120" s="23" t="s">
        <v>40440</v>
      </c>
      <c r="AE15120" t="s">
        <v>35410</v>
      </c>
    </row>
    <row r="15121" spans="1:31" ht="15" customHeight="1">
      <c r="A15121" s="1">
        <v>15120</v>
      </c>
      <c r="B15121" s="1" t="s">
        <v>54</v>
      </c>
      <c r="C15121" s="1" t="s">
        <v>14074</v>
      </c>
      <c r="D15121" s="2" t="s">
        <v>1076</v>
      </c>
      <c r="E15121" s="2" t="s">
        <v>87</v>
      </c>
      <c r="F15121" s="2" t="s">
        <v>27844</v>
      </c>
      <c r="G15121" s="15">
        <v>919944449414</v>
      </c>
      <c r="H15121" s="1" t="s">
        <v>8</v>
      </c>
      <c r="I15121" s="1" t="s">
        <v>9</v>
      </c>
      <c r="J15121" s="4" t="s">
        <v>47301</v>
      </c>
      <c r="K15121" s="3" t="s">
        <v>42</v>
      </c>
      <c r="L15121" s="4" t="s">
        <v>47301</v>
      </c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1" t="s">
        <v>16</v>
      </c>
      <c r="AB15121" s="3" t="s">
        <v>12</v>
      </c>
      <c r="AC15121" s="23" t="s">
        <v>38085</v>
      </c>
      <c r="AD15121" s="23" t="s">
        <v>40440</v>
      </c>
      <c r="AE15121" t="s">
        <v>35409</v>
      </c>
    </row>
    <row r="15122" spans="1:31" ht="15" customHeight="1">
      <c r="A15122" s="1">
        <v>15121</v>
      </c>
      <c r="B15122" s="1" t="s">
        <v>54</v>
      </c>
      <c r="C15122" s="1" t="s">
        <v>14076</v>
      </c>
      <c r="D15122" s="2" t="s">
        <v>36320</v>
      </c>
      <c r="E15122" s="2" t="s">
        <v>19</v>
      </c>
      <c r="F15122" s="2" t="s">
        <v>27845</v>
      </c>
      <c r="G15122" s="15">
        <v>919494909049</v>
      </c>
      <c r="H15122" s="1" t="s">
        <v>8</v>
      </c>
      <c r="I15122" s="1" t="s">
        <v>41</v>
      </c>
      <c r="J15122" s="4" t="s">
        <v>47301</v>
      </c>
      <c r="K15122" s="3" t="s">
        <v>42</v>
      </c>
      <c r="L15122" s="4" t="s">
        <v>47301</v>
      </c>
      <c r="M15122" s="4" t="s">
        <v>14136</v>
      </c>
      <c r="N15122" s="3" t="str">
        <f>J15122</f>
        <v>[75 lacs - 1 cr]</v>
      </c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1" t="s">
        <v>11</v>
      </c>
      <c r="AB15122" s="3" t="s">
        <v>12</v>
      </c>
      <c r="AC15122" s="23" t="s">
        <v>37893</v>
      </c>
      <c r="AD15122" s="23" t="s">
        <v>40440</v>
      </c>
      <c r="AE15122" t="s">
        <v>35410</v>
      </c>
    </row>
    <row r="15123" spans="1:31" ht="15" customHeight="1">
      <c r="A15123" s="1">
        <v>15122</v>
      </c>
      <c r="B15123" s="1" t="s">
        <v>54</v>
      </c>
      <c r="C15123" s="1" t="s">
        <v>14078</v>
      </c>
      <c r="D15123" s="2" t="s">
        <v>2169</v>
      </c>
      <c r="E15123" s="2" t="s">
        <v>14125</v>
      </c>
      <c r="F15123" s="2" t="s">
        <v>27847</v>
      </c>
      <c r="G15123" s="15">
        <v>91446644164</v>
      </c>
      <c r="H15123" s="1" t="s">
        <v>15</v>
      </c>
      <c r="I15123" s="1" t="s">
        <v>9</v>
      </c>
      <c r="J15123" s="4" t="s">
        <v>47301</v>
      </c>
      <c r="K15123" s="11" t="s">
        <v>14136</v>
      </c>
      <c r="L15123" s="4" t="s">
        <v>47301</v>
      </c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1" t="s">
        <v>11</v>
      </c>
      <c r="AB15123" s="3" t="s">
        <v>12</v>
      </c>
      <c r="AC15123" s="23" t="s">
        <v>38157</v>
      </c>
      <c r="AD15123" s="23" t="s">
        <v>40440</v>
      </c>
      <c r="AE15123" t="s">
        <v>35410</v>
      </c>
    </row>
    <row r="15124" spans="1:31" ht="15" customHeight="1">
      <c r="A15124" s="1">
        <v>15123</v>
      </c>
      <c r="B15124" s="1" t="s">
        <v>54</v>
      </c>
      <c r="C15124" s="1" t="s">
        <v>14080</v>
      </c>
      <c r="D15124" s="2" t="s">
        <v>11331</v>
      </c>
      <c r="E15124" s="2" t="s">
        <v>14126</v>
      </c>
      <c r="F15124" s="2" t="s">
        <v>34744</v>
      </c>
      <c r="G15124" s="15">
        <v>91994069464</v>
      </c>
      <c r="H15124" s="1" t="s">
        <v>37</v>
      </c>
      <c r="I15124" s="1" t="s">
        <v>9</v>
      </c>
      <c r="J15124" s="4" t="s">
        <v>47301</v>
      </c>
      <c r="K15124" s="3" t="s">
        <v>42</v>
      </c>
      <c r="L15124" s="4" t="s">
        <v>47301</v>
      </c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1" t="s">
        <v>16</v>
      </c>
      <c r="AB15124" s="3" t="s">
        <v>13</v>
      </c>
      <c r="AC15124" s="23" t="s">
        <v>38158</v>
      </c>
      <c r="AD15124" s="23" t="s">
        <v>40440</v>
      </c>
      <c r="AE15124" t="s">
        <v>35394</v>
      </c>
    </row>
    <row r="15125" spans="1:31" ht="15" customHeight="1">
      <c r="A15125" s="1">
        <v>15124</v>
      </c>
      <c r="B15125" s="1" t="s">
        <v>54</v>
      </c>
      <c r="C15125" s="1" t="s">
        <v>14089</v>
      </c>
      <c r="D15125" s="2" t="s">
        <v>3417</v>
      </c>
      <c r="E15125" s="2" t="s">
        <v>724</v>
      </c>
      <c r="F15125" s="2" t="s">
        <v>14134</v>
      </c>
      <c r="G15125" s="15">
        <v>91944044999</v>
      </c>
      <c r="H15125" s="1" t="s">
        <v>15</v>
      </c>
      <c r="I15125" s="1" t="s">
        <v>9</v>
      </c>
      <c r="J15125" s="4" t="s">
        <v>47301</v>
      </c>
      <c r="K15125" s="11" t="s">
        <v>14137</v>
      </c>
      <c r="L15125" s="4" t="s">
        <v>47301</v>
      </c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1" t="s">
        <v>16</v>
      </c>
      <c r="AB15125" s="3" t="s">
        <v>12</v>
      </c>
      <c r="AC15125" s="23" t="s">
        <v>37960</v>
      </c>
      <c r="AD15125" s="23" t="s">
        <v>40440</v>
      </c>
      <c r="AE15125" t="s">
        <v>35410</v>
      </c>
    </row>
    <row r="15126" spans="1:31" ht="15" customHeight="1">
      <c r="A15126" s="1">
        <v>15125</v>
      </c>
      <c r="B15126" s="1" t="s">
        <v>54</v>
      </c>
      <c r="C15126" s="1" t="s">
        <v>14094</v>
      </c>
      <c r="D15126" s="2" t="s">
        <v>2128</v>
      </c>
      <c r="E15126" s="2" t="s">
        <v>1225</v>
      </c>
      <c r="F15126" s="2" t="s">
        <v>27856</v>
      </c>
      <c r="G15126" s="15">
        <v>919449494469</v>
      </c>
      <c r="H15126" s="1" t="s">
        <v>46</v>
      </c>
      <c r="I15126" s="1" t="s">
        <v>62</v>
      </c>
      <c r="J15126" s="4" t="s">
        <v>47301</v>
      </c>
      <c r="K15126" s="3" t="s">
        <v>17</v>
      </c>
      <c r="L15126" s="4" t="s">
        <v>47301</v>
      </c>
      <c r="M15126" s="4" t="s">
        <v>42</v>
      </c>
      <c r="N15126" s="3" t="str">
        <f>J15126</f>
        <v>[75 lacs - 1 cr]</v>
      </c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1" t="s">
        <v>16</v>
      </c>
      <c r="AB15126" s="3" t="s">
        <v>12</v>
      </c>
      <c r="AC15126" s="23" t="s">
        <v>37960</v>
      </c>
      <c r="AD15126" s="23" t="s">
        <v>40440</v>
      </c>
      <c r="AE15126" t="s">
        <v>35409</v>
      </c>
    </row>
    <row r="15127" spans="1:31" ht="15" customHeight="1">
      <c r="A15127" s="1">
        <v>15126</v>
      </c>
      <c r="B15127" s="1" t="s">
        <v>54</v>
      </c>
      <c r="C15127" s="1" t="s">
        <v>14096</v>
      </c>
      <c r="D15127" s="2" t="s">
        <v>36321</v>
      </c>
      <c r="E15127" s="2" t="s">
        <v>2911</v>
      </c>
      <c r="F15127" s="2" t="s">
        <v>27857</v>
      </c>
      <c r="G15127" s="15">
        <v>919614941490</v>
      </c>
      <c r="H15127" s="1" t="s">
        <v>15</v>
      </c>
      <c r="I15127" s="1" t="s">
        <v>9</v>
      </c>
      <c r="J15127" s="4" t="s">
        <v>47301</v>
      </c>
      <c r="K15127" s="3" t="s">
        <v>42</v>
      </c>
      <c r="L15127" s="4" t="s">
        <v>47301</v>
      </c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1" t="s">
        <v>16</v>
      </c>
      <c r="AB15127" s="3" t="s">
        <v>12</v>
      </c>
      <c r="AC15127" s="23" t="s">
        <v>37960</v>
      </c>
      <c r="AD15127" s="23" t="s">
        <v>40440</v>
      </c>
      <c r="AE15127" t="s">
        <v>35399</v>
      </c>
    </row>
    <row r="15128" spans="1:31" ht="15" customHeight="1">
      <c r="A15128" s="1">
        <v>15127</v>
      </c>
      <c r="B15128" s="1" t="s">
        <v>54</v>
      </c>
      <c r="C15128" s="1" t="s">
        <v>14102</v>
      </c>
      <c r="D15128" s="2" t="s">
        <v>2508</v>
      </c>
      <c r="E15128" s="2" t="s">
        <v>37444</v>
      </c>
      <c r="F15128" s="2" t="s">
        <v>34749</v>
      </c>
      <c r="G15128" s="15">
        <v>91949496419</v>
      </c>
      <c r="H15128" s="1" t="s">
        <v>15</v>
      </c>
      <c r="I15128" s="1" t="s">
        <v>41</v>
      </c>
      <c r="J15128" s="4" t="s">
        <v>47301</v>
      </c>
      <c r="K15128" s="3" t="s">
        <v>42</v>
      </c>
      <c r="L15128" s="4" t="s">
        <v>47301</v>
      </c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1" t="s">
        <v>16</v>
      </c>
      <c r="AB15128" s="3"/>
      <c r="AC15128" s="23" t="s">
        <v>37960</v>
      </c>
      <c r="AD15128" s="23" t="s">
        <v>40440</v>
      </c>
      <c r="AE15128" t="s">
        <v>35410</v>
      </c>
    </row>
    <row r="15129" spans="1:31" ht="15" customHeight="1">
      <c r="A15129" s="1">
        <v>15128</v>
      </c>
      <c r="B15129" s="1" t="s">
        <v>54</v>
      </c>
      <c r="C15129" s="1" t="s">
        <v>14103</v>
      </c>
      <c r="D15129" s="2" t="s">
        <v>1457</v>
      </c>
      <c r="E15129" s="2" t="s">
        <v>9388</v>
      </c>
      <c r="F15129" s="2" t="s">
        <v>27862</v>
      </c>
      <c r="G15129" s="15">
        <v>91046669960</v>
      </c>
      <c r="H15129" s="1" t="s">
        <v>15</v>
      </c>
      <c r="I15129" s="1" t="s">
        <v>9</v>
      </c>
      <c r="J15129" s="4" t="s">
        <v>47301</v>
      </c>
      <c r="K15129" s="3" t="s">
        <v>42</v>
      </c>
      <c r="L15129" s="4" t="s">
        <v>47301</v>
      </c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1" t="s">
        <v>11</v>
      </c>
      <c r="AB15129" s="3"/>
      <c r="AC15129" s="23" t="s">
        <v>37960</v>
      </c>
      <c r="AD15129" s="23" t="s">
        <v>40440</v>
      </c>
      <c r="AE15129" t="s">
        <v>35399</v>
      </c>
    </row>
    <row r="15130" spans="1:31" ht="15" customHeight="1">
      <c r="A15130" s="1">
        <v>15129</v>
      </c>
      <c r="B15130" s="1" t="s">
        <v>54</v>
      </c>
      <c r="C15130" s="1" t="s">
        <v>14105</v>
      </c>
      <c r="D15130" s="2" t="s">
        <v>35450</v>
      </c>
      <c r="E15130" s="2" t="s">
        <v>87</v>
      </c>
      <c r="F15130" s="2" t="s">
        <v>34750</v>
      </c>
      <c r="G15130" s="15">
        <v>91944644990</v>
      </c>
      <c r="H15130" s="1" t="s">
        <v>20</v>
      </c>
      <c r="I15130" s="1" t="s">
        <v>9</v>
      </c>
      <c r="J15130" s="4" t="s">
        <v>47301</v>
      </c>
      <c r="K15130" s="3" t="s">
        <v>42</v>
      </c>
      <c r="L15130" s="4" t="s">
        <v>47301</v>
      </c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1" t="s">
        <v>11</v>
      </c>
      <c r="AB15130" s="3"/>
      <c r="AC15130" s="23" t="s">
        <v>37960</v>
      </c>
      <c r="AD15130" s="23" t="s">
        <v>40440</v>
      </c>
      <c r="AE15130" t="s">
        <v>35399</v>
      </c>
    </row>
    <row r="15131" spans="1:31" ht="15" customHeight="1">
      <c r="A15131" s="1">
        <v>15130</v>
      </c>
      <c r="B15131" s="1" t="s">
        <v>54</v>
      </c>
      <c r="C15131" s="1" t="s">
        <v>14118</v>
      </c>
      <c r="D15131" s="2" t="s">
        <v>579</v>
      </c>
      <c r="E15131" s="2" t="s">
        <v>36563</v>
      </c>
      <c r="F15131" s="2" t="s">
        <v>27871</v>
      </c>
      <c r="G15131" s="15">
        <v>919104904649</v>
      </c>
      <c r="H15131" s="1" t="s">
        <v>37</v>
      </c>
      <c r="I15131" s="1" t="s">
        <v>9</v>
      </c>
      <c r="J15131" s="4" t="s">
        <v>47301</v>
      </c>
      <c r="K15131" s="11" t="s">
        <v>14136</v>
      </c>
      <c r="L15131" s="4" t="s">
        <v>47301</v>
      </c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1" t="s">
        <v>16</v>
      </c>
      <c r="AB15131" s="3"/>
      <c r="AC15131" s="23" t="s">
        <v>37960</v>
      </c>
      <c r="AD15131" s="23" t="s">
        <v>40440</v>
      </c>
      <c r="AE15131" t="s">
        <v>35409</v>
      </c>
    </row>
    <row r="15132" spans="1:31" ht="15" customHeight="1">
      <c r="A15132" s="1">
        <v>15131</v>
      </c>
      <c r="B15132" s="1" t="s">
        <v>54</v>
      </c>
      <c r="C15132" s="1" t="s">
        <v>14123</v>
      </c>
      <c r="D15132" s="1" t="s">
        <v>36322</v>
      </c>
      <c r="E15132" s="1" t="s">
        <v>84</v>
      </c>
      <c r="F15132" s="2" t="s">
        <v>27875</v>
      </c>
      <c r="G15132" s="15">
        <v>91944640699</v>
      </c>
      <c r="H15132" s="1" t="s">
        <v>15</v>
      </c>
      <c r="I15132" s="1" t="s">
        <v>41</v>
      </c>
      <c r="J15132" s="4" t="s">
        <v>47301</v>
      </c>
      <c r="K15132" s="3" t="s">
        <v>42</v>
      </c>
      <c r="L15132" s="4" t="s">
        <v>47301</v>
      </c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1" t="s">
        <v>16</v>
      </c>
      <c r="AB15132" s="3"/>
      <c r="AC15132" s="23" t="s">
        <v>37960</v>
      </c>
      <c r="AD15132" s="23" t="s">
        <v>40440</v>
      </c>
      <c r="AE15132" t="s">
        <v>35409</v>
      </c>
    </row>
    <row r="15133" spans="1:31" ht="15" customHeight="1">
      <c r="A15133" s="1">
        <v>15132</v>
      </c>
      <c r="B15133" s="1" t="s">
        <v>54</v>
      </c>
      <c r="C15133" s="1" t="s">
        <v>14124</v>
      </c>
      <c r="D15133" s="1" t="s">
        <v>36323</v>
      </c>
      <c r="E15133" s="1" t="s">
        <v>2705</v>
      </c>
      <c r="F15133" t="s">
        <v>27876</v>
      </c>
      <c r="G15133" s="15">
        <v>91966466661</v>
      </c>
      <c r="H15133" s="1" t="s">
        <v>20</v>
      </c>
      <c r="I15133" s="1" t="s">
        <v>41</v>
      </c>
      <c r="J15133" s="4" t="s">
        <v>47301</v>
      </c>
      <c r="K15133" s="3" t="s">
        <v>42</v>
      </c>
      <c r="L15133" s="4" t="s">
        <v>47301</v>
      </c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1" t="s">
        <v>16</v>
      </c>
      <c r="AB15133" s="3"/>
      <c r="AC15133" s="23" t="s">
        <v>37960</v>
      </c>
      <c r="AD15133" s="23" t="s">
        <v>40440</v>
      </c>
      <c r="AE15133" t="s">
        <v>35399</v>
      </c>
    </row>
    <row r="15134" spans="1:31" ht="15" customHeight="1">
      <c r="A15134" s="1">
        <v>15133</v>
      </c>
      <c r="B15134" s="1" t="s">
        <v>54</v>
      </c>
      <c r="C15134" s="1" t="s">
        <v>14146</v>
      </c>
      <c r="D15134" s="2" t="s">
        <v>36324</v>
      </c>
      <c r="E15134" s="2" t="s">
        <v>1577</v>
      </c>
      <c r="F15134" s="2" t="s">
        <v>27882</v>
      </c>
      <c r="G15134" s="15">
        <v>914449406404</v>
      </c>
      <c r="H15134" s="2" t="s">
        <v>132</v>
      </c>
      <c r="I15134" s="1" t="s">
        <v>37779</v>
      </c>
      <c r="J15134" s="4" t="s">
        <v>47301</v>
      </c>
      <c r="K15134" s="3" t="s">
        <v>42</v>
      </c>
      <c r="L15134" s="4" t="s">
        <v>47301</v>
      </c>
      <c r="M15134" s="4" t="s">
        <v>14136</v>
      </c>
      <c r="N15134" s="3" t="str">
        <f>J15134</f>
        <v>[75 lacs - 1 cr]</v>
      </c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1" t="s">
        <v>16</v>
      </c>
      <c r="AB15134" s="3"/>
      <c r="AC15134" s="23" t="s">
        <v>38159</v>
      </c>
      <c r="AD15134" s="23" t="s">
        <v>40440</v>
      </c>
      <c r="AE15134" t="s">
        <v>35394</v>
      </c>
    </row>
    <row r="15135" spans="1:31" ht="15" customHeight="1">
      <c r="A15135" s="1">
        <v>15134</v>
      </c>
      <c r="B15135" s="1" t="s">
        <v>54</v>
      </c>
      <c r="C15135" s="1" t="s">
        <v>14148</v>
      </c>
      <c r="D15135" s="2" t="s">
        <v>3129</v>
      </c>
      <c r="E15135" s="2" t="s">
        <v>14295</v>
      </c>
      <c r="F15135" s="2" t="s">
        <v>34756</v>
      </c>
      <c r="G15135" s="15">
        <v>919944466990</v>
      </c>
      <c r="H15135" s="2" t="s">
        <v>15</v>
      </c>
      <c r="I15135" s="1" t="s">
        <v>9</v>
      </c>
      <c r="J15135" s="4" t="s">
        <v>47301</v>
      </c>
      <c r="K15135" s="3" t="s">
        <v>42</v>
      </c>
      <c r="L15135" s="4" t="s">
        <v>47301</v>
      </c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1" t="s">
        <v>16</v>
      </c>
      <c r="AB15135" s="3"/>
      <c r="AC15135" s="23" t="s">
        <v>37997</v>
      </c>
      <c r="AD15135" s="23" t="s">
        <v>40440</v>
      </c>
      <c r="AE15135" t="s">
        <v>35410</v>
      </c>
    </row>
    <row r="15136" spans="1:31" ht="15" customHeight="1">
      <c r="A15136" s="1">
        <v>15135</v>
      </c>
      <c r="B15136" s="1" t="s">
        <v>54</v>
      </c>
      <c r="C15136" s="1" t="s">
        <v>14150</v>
      </c>
      <c r="D15136" s="2" t="s">
        <v>2169</v>
      </c>
      <c r="E15136" s="2" t="s">
        <v>724</v>
      </c>
      <c r="F15136" s="2" t="s">
        <v>27884</v>
      </c>
      <c r="G15136" s="15">
        <v>919944609644</v>
      </c>
      <c r="H15136" s="2" t="s">
        <v>8</v>
      </c>
      <c r="I15136" s="1" t="s">
        <v>41</v>
      </c>
      <c r="J15136" s="4" t="s">
        <v>47301</v>
      </c>
      <c r="K15136" s="3" t="s">
        <v>42</v>
      </c>
      <c r="L15136" s="4" t="s">
        <v>47301</v>
      </c>
      <c r="M15136" s="4" t="s">
        <v>14136</v>
      </c>
      <c r="N15136" s="3" t="str">
        <f>J15136</f>
        <v>[75 lacs - 1 cr]</v>
      </c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1" t="s">
        <v>16</v>
      </c>
      <c r="AB15136" s="3"/>
      <c r="AC15136" s="23" t="s">
        <v>37997</v>
      </c>
      <c r="AD15136" s="23" t="s">
        <v>40440</v>
      </c>
      <c r="AE15136" t="s">
        <v>35394</v>
      </c>
    </row>
    <row r="15137" spans="1:31" ht="15" customHeight="1">
      <c r="A15137" s="1">
        <v>15136</v>
      </c>
      <c r="B15137" s="1" t="s">
        <v>54</v>
      </c>
      <c r="C15137" s="1" t="s">
        <v>14151</v>
      </c>
      <c r="D15137" s="2" t="s">
        <v>5247</v>
      </c>
      <c r="E15137" s="2" t="s">
        <v>11634</v>
      </c>
      <c r="F15137" s="2" t="s">
        <v>27885</v>
      </c>
      <c r="G15137" s="15">
        <v>919446644649</v>
      </c>
      <c r="H15137" s="2" t="s">
        <v>8</v>
      </c>
      <c r="I15137" s="1" t="s">
        <v>9</v>
      </c>
      <c r="J15137" s="4" t="s">
        <v>47301</v>
      </c>
      <c r="K15137" s="11" t="s">
        <v>14136</v>
      </c>
      <c r="L15137" s="4" t="s">
        <v>47301</v>
      </c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1" t="s">
        <v>11</v>
      </c>
      <c r="AB15137" s="3"/>
      <c r="AC15137" s="23" t="s">
        <v>37997</v>
      </c>
      <c r="AD15137" s="23" t="s">
        <v>40440</v>
      </c>
      <c r="AE15137" t="s">
        <v>35409</v>
      </c>
    </row>
    <row r="15138" spans="1:31" ht="15" customHeight="1">
      <c r="A15138" s="1">
        <v>15137</v>
      </c>
      <c r="B15138" s="1" t="s">
        <v>54</v>
      </c>
      <c r="C15138" s="1" t="s">
        <v>14159</v>
      </c>
      <c r="D15138" s="2" t="s">
        <v>6057</v>
      </c>
      <c r="E15138" s="2" t="s">
        <v>11871</v>
      </c>
      <c r="F15138" s="2" t="s">
        <v>32691</v>
      </c>
      <c r="G15138" s="15">
        <v>9199466914</v>
      </c>
      <c r="H15138" s="2" t="s">
        <v>8</v>
      </c>
      <c r="I15138" s="1" t="s">
        <v>41</v>
      </c>
      <c r="J15138" s="4" t="s">
        <v>47301</v>
      </c>
      <c r="K15138" s="3" t="s">
        <v>42</v>
      </c>
      <c r="L15138" s="4" t="s">
        <v>47301</v>
      </c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1" t="s">
        <v>16</v>
      </c>
      <c r="AB15138" s="3"/>
      <c r="AC15138" s="23" t="s">
        <v>38160</v>
      </c>
      <c r="AD15138" s="23" t="s">
        <v>40440</v>
      </c>
      <c r="AE15138" t="s">
        <v>35394</v>
      </c>
    </row>
    <row r="15139" spans="1:31" ht="15" customHeight="1">
      <c r="A15139" s="1">
        <v>15138</v>
      </c>
      <c r="B15139" s="1" t="s">
        <v>54</v>
      </c>
      <c r="C15139" s="1" t="s">
        <v>14166</v>
      </c>
      <c r="D15139" s="2" t="s">
        <v>36325</v>
      </c>
      <c r="E15139" s="2" t="s">
        <v>8191</v>
      </c>
      <c r="F15139" s="2" t="s">
        <v>27894</v>
      </c>
      <c r="G15139" s="15">
        <v>919446006644</v>
      </c>
      <c r="H15139" s="2" t="s">
        <v>15</v>
      </c>
      <c r="I15139" s="1" t="s">
        <v>9</v>
      </c>
      <c r="J15139" s="4" t="s">
        <v>47301</v>
      </c>
      <c r="K15139" s="11" t="s">
        <v>14137</v>
      </c>
      <c r="L15139" s="4" t="s">
        <v>47301</v>
      </c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1" t="s">
        <v>16</v>
      </c>
      <c r="AB15139" s="3"/>
      <c r="AC15139" s="23" t="s">
        <v>37999</v>
      </c>
      <c r="AD15139" s="23" t="s">
        <v>40440</v>
      </c>
      <c r="AE15139" t="s">
        <v>35409</v>
      </c>
    </row>
    <row r="15140" spans="1:31" ht="15" customHeight="1">
      <c r="A15140" s="1">
        <v>15139</v>
      </c>
      <c r="B15140" s="1" t="s">
        <v>54</v>
      </c>
      <c r="C15140" s="1" t="s">
        <v>14167</v>
      </c>
      <c r="D15140" s="2" t="s">
        <v>36326</v>
      </c>
      <c r="E15140" s="2" t="s">
        <v>3214</v>
      </c>
      <c r="F15140" s="2" t="s">
        <v>27895</v>
      </c>
      <c r="G15140" s="15">
        <v>9194949090</v>
      </c>
      <c r="H15140" s="2" t="s">
        <v>8</v>
      </c>
      <c r="I15140" s="1" t="s">
        <v>9</v>
      </c>
      <c r="J15140" s="4" t="s">
        <v>47301</v>
      </c>
      <c r="K15140" s="3" t="s">
        <v>42</v>
      </c>
      <c r="L15140" s="4" t="s">
        <v>47301</v>
      </c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1" t="s">
        <v>16</v>
      </c>
      <c r="AB15140" s="3"/>
      <c r="AC15140" s="23" t="s">
        <v>37999</v>
      </c>
      <c r="AD15140" s="23" t="s">
        <v>40440</v>
      </c>
      <c r="AE15140" t="s">
        <v>35399</v>
      </c>
    </row>
    <row r="15141" spans="1:31" ht="15" customHeight="1">
      <c r="A15141" s="1">
        <v>15140</v>
      </c>
      <c r="B15141" s="1" t="s">
        <v>54</v>
      </c>
      <c r="C15141" s="1" t="s">
        <v>14171</v>
      </c>
      <c r="D15141" s="2" t="s">
        <v>48</v>
      </c>
      <c r="E15141" s="2" t="s">
        <v>11692</v>
      </c>
      <c r="F15141" s="2" t="s">
        <v>27897</v>
      </c>
      <c r="G15141" s="15">
        <v>9194041940</v>
      </c>
      <c r="H15141" s="2" t="s">
        <v>15</v>
      </c>
      <c r="I15141" s="1" t="s">
        <v>41</v>
      </c>
      <c r="J15141" s="4" t="s">
        <v>47301</v>
      </c>
      <c r="K15141" s="3" t="s">
        <v>17</v>
      </c>
      <c r="L15141" s="4" t="s">
        <v>47301</v>
      </c>
      <c r="M15141" s="4" t="s">
        <v>13</v>
      </c>
      <c r="N15141" s="3" t="str">
        <f>J15141</f>
        <v>[75 lacs - 1 cr]</v>
      </c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1" t="s">
        <v>11</v>
      </c>
      <c r="AB15141" s="3"/>
      <c r="AC15141" s="23" t="s">
        <v>37999</v>
      </c>
      <c r="AD15141" s="23" t="s">
        <v>40440</v>
      </c>
      <c r="AE15141" t="s">
        <v>35409</v>
      </c>
    </row>
    <row r="15142" spans="1:31" ht="15" customHeight="1">
      <c r="A15142" s="1">
        <v>15141</v>
      </c>
      <c r="B15142" s="1" t="s">
        <v>54</v>
      </c>
      <c r="C15142" s="1" t="s">
        <v>14173</v>
      </c>
      <c r="D15142" s="2" t="s">
        <v>72</v>
      </c>
      <c r="E15142" s="2" t="s">
        <v>12744</v>
      </c>
      <c r="F15142" s="2" t="s">
        <v>27898</v>
      </c>
      <c r="G15142" s="15">
        <v>919944649644</v>
      </c>
      <c r="H15142" s="2" t="s">
        <v>8</v>
      </c>
      <c r="I15142" s="1" t="s">
        <v>62</v>
      </c>
      <c r="J15142" s="4" t="s">
        <v>47301</v>
      </c>
      <c r="K15142" s="3" t="s">
        <v>42</v>
      </c>
      <c r="L15142" s="4" t="s">
        <v>47301</v>
      </c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1" t="s">
        <v>16</v>
      </c>
      <c r="AB15142" s="3"/>
      <c r="AC15142" s="23" t="s">
        <v>37927</v>
      </c>
      <c r="AD15142" s="23" t="s">
        <v>40440</v>
      </c>
      <c r="AE15142" t="s">
        <v>35410</v>
      </c>
    </row>
    <row r="15143" spans="1:31" ht="15" customHeight="1">
      <c r="A15143" s="1">
        <v>15142</v>
      </c>
      <c r="B15143" s="1" t="s">
        <v>54</v>
      </c>
      <c r="C15143" s="1" t="s">
        <v>14178</v>
      </c>
      <c r="D15143" s="2" t="s">
        <v>3178</v>
      </c>
      <c r="E15143" s="2" t="s">
        <v>11692</v>
      </c>
      <c r="F15143" s="2" t="s">
        <v>27900</v>
      </c>
      <c r="G15143" s="15">
        <v>919994644494</v>
      </c>
      <c r="H15143" s="2" t="s">
        <v>8</v>
      </c>
      <c r="I15143" s="1" t="s">
        <v>41</v>
      </c>
      <c r="J15143" s="4" t="s">
        <v>47301</v>
      </c>
      <c r="K15143" s="11" t="s">
        <v>14137</v>
      </c>
      <c r="L15143" s="4" t="s">
        <v>47301</v>
      </c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1" t="s">
        <v>16</v>
      </c>
      <c r="AB15143" s="3"/>
      <c r="AC15143" s="23" t="s">
        <v>37927</v>
      </c>
      <c r="AD15143" s="23" t="s">
        <v>40440</v>
      </c>
      <c r="AE15143" t="s">
        <v>35394</v>
      </c>
    </row>
    <row r="15144" spans="1:31" ht="15" customHeight="1">
      <c r="A15144" s="1">
        <v>15143</v>
      </c>
      <c r="B15144" s="1" t="s">
        <v>54</v>
      </c>
      <c r="C15144" s="1" t="s">
        <v>14179</v>
      </c>
      <c r="D15144" s="2" t="s">
        <v>220</v>
      </c>
      <c r="E15144" s="2" t="s">
        <v>139</v>
      </c>
      <c r="F15144" s="2" t="s">
        <v>27901</v>
      </c>
      <c r="G15144" s="15">
        <v>9199094091</v>
      </c>
      <c r="H15144" s="2" t="s">
        <v>8</v>
      </c>
      <c r="I15144" s="1" t="s">
        <v>9</v>
      </c>
      <c r="J15144" s="4" t="s">
        <v>47301</v>
      </c>
      <c r="K15144" s="3" t="s">
        <v>42</v>
      </c>
      <c r="L15144" s="4" t="s">
        <v>47301</v>
      </c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1" t="s">
        <v>16</v>
      </c>
      <c r="AB15144" s="3"/>
      <c r="AC15144" s="23" t="s">
        <v>37927</v>
      </c>
      <c r="AD15144" s="23" t="s">
        <v>40440</v>
      </c>
      <c r="AE15144" t="s">
        <v>35409</v>
      </c>
    </row>
    <row r="15145" spans="1:31" ht="15" customHeight="1">
      <c r="A15145" s="1">
        <v>15144</v>
      </c>
      <c r="B15145" s="1" t="s">
        <v>54</v>
      </c>
      <c r="C15145" s="1" t="s">
        <v>14181</v>
      </c>
      <c r="D15145" s="2" t="s">
        <v>14300</v>
      </c>
      <c r="E15145" s="2" t="s">
        <v>87</v>
      </c>
      <c r="F15145" s="2" t="s">
        <v>34761</v>
      </c>
      <c r="G15145" s="15">
        <v>914994444</v>
      </c>
      <c r="H15145" s="2" t="s">
        <v>37</v>
      </c>
      <c r="I15145" s="1" t="s">
        <v>41</v>
      </c>
      <c r="J15145" s="4" t="s">
        <v>47301</v>
      </c>
      <c r="K15145" s="11" t="s">
        <v>14136</v>
      </c>
      <c r="L15145" s="4" t="s">
        <v>47301</v>
      </c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1" t="s">
        <v>16</v>
      </c>
      <c r="AB15145" s="3"/>
      <c r="AC15145" s="23" t="s">
        <v>37927</v>
      </c>
      <c r="AD15145" s="23" t="s">
        <v>40440</v>
      </c>
      <c r="AE15145" t="s">
        <v>35410</v>
      </c>
    </row>
    <row r="15146" spans="1:31" ht="15" customHeight="1">
      <c r="A15146" s="1">
        <v>15145</v>
      </c>
      <c r="B15146" s="1" t="s">
        <v>54</v>
      </c>
      <c r="C15146" s="1" t="s">
        <v>14182</v>
      </c>
      <c r="D15146" s="2" t="s">
        <v>35547</v>
      </c>
      <c r="E15146" s="2" t="s">
        <v>13328</v>
      </c>
      <c r="F15146" s="2" t="s">
        <v>34762</v>
      </c>
      <c r="G15146" s="15">
        <v>919994440664</v>
      </c>
      <c r="H15146" s="2" t="s">
        <v>8</v>
      </c>
      <c r="I15146" s="1" t="s">
        <v>41</v>
      </c>
      <c r="J15146" s="4" t="s">
        <v>47301</v>
      </c>
      <c r="K15146" s="3" t="s">
        <v>42</v>
      </c>
      <c r="L15146" s="4" t="s">
        <v>47301</v>
      </c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1" t="s">
        <v>16</v>
      </c>
      <c r="AB15146" s="3"/>
      <c r="AC15146" s="23" t="s">
        <v>37927</v>
      </c>
      <c r="AD15146" s="23" t="s">
        <v>40440</v>
      </c>
      <c r="AE15146" t="s">
        <v>35409</v>
      </c>
    </row>
    <row r="15147" spans="1:31" ht="15" customHeight="1">
      <c r="A15147" s="1">
        <v>15146</v>
      </c>
      <c r="B15147" s="1" t="s">
        <v>54</v>
      </c>
      <c r="C15147" s="1" t="s">
        <v>14183</v>
      </c>
      <c r="D15147" s="2" t="s">
        <v>2671</v>
      </c>
      <c r="E15147" s="2" t="s">
        <v>40</v>
      </c>
      <c r="F15147" s="7" t="s">
        <v>27903</v>
      </c>
      <c r="G15147" s="15">
        <v>91994606464</v>
      </c>
      <c r="H15147" s="2" t="s">
        <v>15</v>
      </c>
      <c r="I15147" s="1" t="s">
        <v>62</v>
      </c>
      <c r="J15147" s="4" t="s">
        <v>47301</v>
      </c>
      <c r="K15147" s="3" t="s">
        <v>42</v>
      </c>
      <c r="L15147" s="4" t="s">
        <v>47301</v>
      </c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1" t="s">
        <v>11</v>
      </c>
      <c r="AB15147" s="3"/>
      <c r="AC15147" s="23" t="s">
        <v>37927</v>
      </c>
      <c r="AD15147" s="23" t="s">
        <v>40440</v>
      </c>
      <c r="AE15147" t="s">
        <v>35410</v>
      </c>
    </row>
    <row r="15148" spans="1:31" ht="15" customHeight="1">
      <c r="A15148" s="1">
        <v>15147</v>
      </c>
      <c r="B15148" s="1" t="s">
        <v>54</v>
      </c>
      <c r="C15148" s="1" t="s">
        <v>14187</v>
      </c>
      <c r="D15148" s="2" t="s">
        <v>1506</v>
      </c>
      <c r="E15148" s="2" t="s">
        <v>40</v>
      </c>
      <c r="F15148" s="2" t="s">
        <v>27905</v>
      </c>
      <c r="G15148" s="15">
        <v>91944066</v>
      </c>
      <c r="H15148" s="2" t="s">
        <v>20</v>
      </c>
      <c r="I15148" s="1" t="s">
        <v>41</v>
      </c>
      <c r="J15148" s="4" t="s">
        <v>47301</v>
      </c>
      <c r="K15148" s="3" t="s">
        <v>42</v>
      </c>
      <c r="L15148" s="4" t="s">
        <v>47301</v>
      </c>
      <c r="M15148" s="4" t="s">
        <v>14136</v>
      </c>
      <c r="N15148" s="3" t="str">
        <f t="shared" ref="N15148:N15150" si="629">J15148</f>
        <v>[75 lacs - 1 cr]</v>
      </c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1" t="s">
        <v>16</v>
      </c>
      <c r="AB15148" s="3"/>
      <c r="AC15148" s="23" t="s">
        <v>37927</v>
      </c>
      <c r="AD15148" s="23" t="s">
        <v>40440</v>
      </c>
      <c r="AE15148" t="s">
        <v>35410</v>
      </c>
    </row>
    <row r="15149" spans="1:31" ht="15" customHeight="1">
      <c r="A15149" s="1">
        <v>15148</v>
      </c>
      <c r="B15149" s="1" t="s">
        <v>54</v>
      </c>
      <c r="C15149" s="1" t="s">
        <v>14192</v>
      </c>
      <c r="D15149" s="2" t="s">
        <v>3326</v>
      </c>
      <c r="E15149" s="2" t="s">
        <v>78</v>
      </c>
      <c r="F15149" s="2" t="s">
        <v>34764</v>
      </c>
      <c r="G15149" s="15">
        <v>916000144</v>
      </c>
      <c r="H15149" s="2" t="s">
        <v>20</v>
      </c>
      <c r="I15149" s="1" t="s">
        <v>9</v>
      </c>
      <c r="J15149" s="4" t="s">
        <v>47301</v>
      </c>
      <c r="K15149" s="3" t="s">
        <v>17</v>
      </c>
      <c r="L15149" s="4" t="s">
        <v>47301</v>
      </c>
      <c r="M15149" s="4" t="s">
        <v>42</v>
      </c>
      <c r="N15149" s="3" t="str">
        <f t="shared" si="629"/>
        <v>[75 lacs - 1 cr]</v>
      </c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1" t="s">
        <v>11</v>
      </c>
      <c r="AB15149" s="3"/>
      <c r="AC15149" s="23" t="s">
        <v>38161</v>
      </c>
      <c r="AD15149" s="23" t="s">
        <v>40440</v>
      </c>
      <c r="AE15149" t="s">
        <v>35394</v>
      </c>
    </row>
    <row r="15150" spans="1:31" ht="15" customHeight="1">
      <c r="A15150" s="1">
        <v>15149</v>
      </c>
      <c r="B15150" s="1" t="s">
        <v>54</v>
      </c>
      <c r="C15150" s="1" t="s">
        <v>14204</v>
      </c>
      <c r="D15150" s="2" t="s">
        <v>1994</v>
      </c>
      <c r="E15150" s="2" t="s">
        <v>1664</v>
      </c>
      <c r="F15150" s="2" t="s">
        <v>14315</v>
      </c>
      <c r="G15150" s="15">
        <v>919446661966</v>
      </c>
      <c r="H15150" s="2" t="s">
        <v>15</v>
      </c>
      <c r="I15150" s="1" t="s">
        <v>41</v>
      </c>
      <c r="J15150" s="4" t="s">
        <v>47301</v>
      </c>
      <c r="K15150" s="3" t="s">
        <v>42</v>
      </c>
      <c r="L15150" s="4" t="s">
        <v>47301</v>
      </c>
      <c r="M15150" s="4" t="s">
        <v>14136</v>
      </c>
      <c r="N15150" s="3" t="str">
        <f t="shared" si="629"/>
        <v>[75 lacs - 1 cr]</v>
      </c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1" t="s">
        <v>11</v>
      </c>
      <c r="AB15150" s="3"/>
      <c r="AC15150" s="23" t="s">
        <v>38162</v>
      </c>
      <c r="AD15150" s="23" t="s">
        <v>40440</v>
      </c>
      <c r="AE15150" t="s">
        <v>35410</v>
      </c>
    </row>
    <row r="15151" spans="1:31" ht="15" customHeight="1">
      <c r="A15151" s="1">
        <v>15150</v>
      </c>
      <c r="B15151" s="1" t="s">
        <v>54</v>
      </c>
      <c r="C15151" s="1" t="s">
        <v>14214</v>
      </c>
      <c r="D15151" s="2" t="s">
        <v>1209</v>
      </c>
      <c r="E15151" s="2" t="s">
        <v>40</v>
      </c>
      <c r="F15151" s="2" t="s">
        <v>27920</v>
      </c>
      <c r="G15151" s="15">
        <v>91990409944</v>
      </c>
      <c r="H15151" s="2" t="s">
        <v>8</v>
      </c>
      <c r="I15151" s="1" t="s">
        <v>62</v>
      </c>
      <c r="J15151" s="4" t="s">
        <v>47301</v>
      </c>
      <c r="K15151" s="3" t="s">
        <v>42</v>
      </c>
      <c r="L15151" s="4" t="s">
        <v>47301</v>
      </c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1" t="s">
        <v>16</v>
      </c>
      <c r="AB15151" s="3"/>
      <c r="AC15151" s="23" t="s">
        <v>37928</v>
      </c>
      <c r="AD15151" s="23" t="s">
        <v>40440</v>
      </c>
      <c r="AE15151" t="s">
        <v>35394</v>
      </c>
    </row>
    <row r="15152" spans="1:31" ht="15" customHeight="1">
      <c r="A15152" s="1">
        <v>15151</v>
      </c>
      <c r="B15152" s="1" t="s">
        <v>54</v>
      </c>
      <c r="C15152" s="1" t="s">
        <v>14216</v>
      </c>
      <c r="D15152" s="2" t="s">
        <v>526</v>
      </c>
      <c r="E15152" s="2" t="s">
        <v>3985</v>
      </c>
      <c r="F15152" s="2" t="s">
        <v>27922</v>
      </c>
      <c r="G15152" s="15">
        <v>91000044944</v>
      </c>
      <c r="H15152" s="2" t="s">
        <v>8</v>
      </c>
      <c r="I15152" s="1" t="s">
        <v>9</v>
      </c>
      <c r="J15152" s="4" t="s">
        <v>47301</v>
      </c>
      <c r="K15152" s="3" t="s">
        <v>17</v>
      </c>
      <c r="L15152" s="4" t="s">
        <v>47301</v>
      </c>
      <c r="M15152" s="4" t="s">
        <v>42</v>
      </c>
      <c r="N15152" s="3" t="str">
        <f>J15152</f>
        <v>[75 lacs - 1 cr]</v>
      </c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1" t="s">
        <v>11</v>
      </c>
      <c r="AB15152" s="3"/>
      <c r="AC15152" s="23" t="s">
        <v>37928</v>
      </c>
      <c r="AD15152" s="23" t="s">
        <v>40440</v>
      </c>
      <c r="AE15152" t="s">
        <v>35410</v>
      </c>
    </row>
    <row r="15153" spans="1:31" ht="15" customHeight="1">
      <c r="A15153" s="1">
        <v>15152</v>
      </c>
      <c r="B15153" s="1" t="s">
        <v>54</v>
      </c>
      <c r="C15153" s="1" t="s">
        <v>14225</v>
      </c>
      <c r="D15153" s="2" t="s">
        <v>1160</v>
      </c>
      <c r="E15153" s="2" t="s">
        <v>37445</v>
      </c>
      <c r="F15153" s="2" t="s">
        <v>34768</v>
      </c>
      <c r="G15153" s="15">
        <v>919099494660</v>
      </c>
      <c r="H15153" s="2" t="s">
        <v>8</v>
      </c>
      <c r="I15153" s="1" t="s">
        <v>9</v>
      </c>
      <c r="J15153" s="4" t="s">
        <v>47301</v>
      </c>
      <c r="K15153" s="3" t="s">
        <v>42</v>
      </c>
      <c r="L15153" s="4" t="s">
        <v>47301</v>
      </c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1" t="s">
        <v>11</v>
      </c>
      <c r="AB15153" s="3"/>
      <c r="AC15153" s="23" t="s">
        <v>37928</v>
      </c>
      <c r="AD15153" s="23" t="s">
        <v>40440</v>
      </c>
      <c r="AE15153" t="s">
        <v>35410</v>
      </c>
    </row>
    <row r="15154" spans="1:31" ht="15" customHeight="1">
      <c r="A15154" s="1">
        <v>15153</v>
      </c>
      <c r="B15154" s="1" t="s">
        <v>54</v>
      </c>
      <c r="C15154" s="1" t="s">
        <v>14231</v>
      </c>
      <c r="D15154" s="2" t="s">
        <v>3658</v>
      </c>
      <c r="E15154" s="2" t="s">
        <v>1725</v>
      </c>
      <c r="F15154" s="2" t="s">
        <v>24628</v>
      </c>
      <c r="G15154" s="15">
        <v>916694940</v>
      </c>
      <c r="H15154" s="2" t="s">
        <v>8</v>
      </c>
      <c r="I15154" s="1" t="s">
        <v>9</v>
      </c>
      <c r="J15154" s="4" t="s">
        <v>47301</v>
      </c>
      <c r="K15154" s="3" t="s">
        <v>17</v>
      </c>
      <c r="L15154" s="4" t="s">
        <v>47301</v>
      </c>
      <c r="M15154" s="4" t="s">
        <v>42</v>
      </c>
      <c r="N15154" s="3" t="str">
        <f t="shared" ref="N15154:N15155" si="630">J15154</f>
        <v>[75 lacs - 1 cr]</v>
      </c>
      <c r="O15154" s="4" t="s">
        <v>47348</v>
      </c>
      <c r="P15154" s="3" t="s">
        <v>47301</v>
      </c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1" t="s">
        <v>11</v>
      </c>
      <c r="AB15154" s="3"/>
      <c r="AC15154" s="23" t="s">
        <v>37928</v>
      </c>
      <c r="AD15154" s="23" t="s">
        <v>40440</v>
      </c>
      <c r="AE15154" t="s">
        <v>35409</v>
      </c>
    </row>
    <row r="15155" spans="1:31" ht="15" customHeight="1">
      <c r="A15155" s="1">
        <v>15154</v>
      </c>
      <c r="B15155" s="1" t="s">
        <v>54</v>
      </c>
      <c r="C15155" s="1" t="s">
        <v>14233</v>
      </c>
      <c r="D15155" s="2" t="s">
        <v>1046</v>
      </c>
      <c r="E15155" s="2" t="s">
        <v>1548</v>
      </c>
      <c r="F15155" s="2" t="s">
        <v>27933</v>
      </c>
      <c r="G15155" s="15">
        <v>91916446469</v>
      </c>
      <c r="H15155" s="2" t="s">
        <v>8</v>
      </c>
      <c r="I15155" s="1" t="s">
        <v>9</v>
      </c>
      <c r="J15155" s="4" t="s">
        <v>47301</v>
      </c>
      <c r="K15155" s="3" t="s">
        <v>42</v>
      </c>
      <c r="L15155" s="4" t="s">
        <v>47301</v>
      </c>
      <c r="M15155" s="4" t="s">
        <v>14136</v>
      </c>
      <c r="N15155" s="3" t="str">
        <f t="shared" si="630"/>
        <v>[75 lacs - 1 cr]</v>
      </c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1" t="s">
        <v>16</v>
      </c>
      <c r="AB15155" s="3"/>
      <c r="AC15155" s="23" t="s">
        <v>37929</v>
      </c>
      <c r="AD15155" s="23" t="s">
        <v>40440</v>
      </c>
      <c r="AE15155" t="s">
        <v>35399</v>
      </c>
    </row>
    <row r="15156" spans="1:31" ht="15" customHeight="1">
      <c r="A15156" s="1">
        <v>15155</v>
      </c>
      <c r="B15156" s="1" t="s">
        <v>54</v>
      </c>
      <c r="C15156" s="1" t="s">
        <v>14234</v>
      </c>
      <c r="D15156" s="2" t="s">
        <v>486</v>
      </c>
      <c r="E15156" s="2" t="s">
        <v>40</v>
      </c>
      <c r="F15156" s="2" t="s">
        <v>14319</v>
      </c>
      <c r="G15156" s="15">
        <v>919464649</v>
      </c>
      <c r="H15156" s="2" t="s">
        <v>20</v>
      </c>
      <c r="I15156" s="1" t="s">
        <v>62</v>
      </c>
      <c r="J15156" s="4" t="s">
        <v>47301</v>
      </c>
      <c r="K15156" s="3" t="s">
        <v>42</v>
      </c>
      <c r="L15156" s="4" t="s">
        <v>47301</v>
      </c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1" t="s">
        <v>11</v>
      </c>
      <c r="AB15156" s="3"/>
      <c r="AC15156" s="23" t="s">
        <v>37929</v>
      </c>
      <c r="AD15156" s="23" t="s">
        <v>40440</v>
      </c>
      <c r="AE15156" t="s">
        <v>35410</v>
      </c>
    </row>
    <row r="15157" spans="1:31" ht="15" customHeight="1">
      <c r="A15157" s="1">
        <v>15156</v>
      </c>
      <c r="B15157" s="1" t="s">
        <v>54</v>
      </c>
      <c r="C15157" s="1" t="s">
        <v>14239</v>
      </c>
      <c r="D15157" s="2" t="s">
        <v>3080</v>
      </c>
      <c r="E15157" s="2" t="s">
        <v>487</v>
      </c>
      <c r="F15157" s="2" t="s">
        <v>27936</v>
      </c>
      <c r="G15157" s="15">
        <v>9144491441</v>
      </c>
      <c r="H15157" s="1" t="s">
        <v>8</v>
      </c>
      <c r="I15157" s="1" t="s">
        <v>41</v>
      </c>
      <c r="J15157" s="4" t="s">
        <v>47301</v>
      </c>
      <c r="K15157" s="3" t="s">
        <v>42</v>
      </c>
      <c r="L15157" s="4" t="s">
        <v>47301</v>
      </c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1" t="s">
        <v>16</v>
      </c>
      <c r="AB15157" s="3"/>
      <c r="AC15157" s="23" t="s">
        <v>37929</v>
      </c>
      <c r="AD15157" s="23" t="s">
        <v>40440</v>
      </c>
      <c r="AE15157" t="s">
        <v>35394</v>
      </c>
    </row>
    <row r="15158" spans="1:31" ht="15" customHeight="1">
      <c r="A15158" s="1">
        <v>15157</v>
      </c>
      <c r="B15158" s="1" t="s">
        <v>54</v>
      </c>
      <c r="C15158" s="1" t="s">
        <v>14243</v>
      </c>
      <c r="D15158" s="6" t="s">
        <v>965</v>
      </c>
      <c r="E15158" s="6" t="s">
        <v>40</v>
      </c>
      <c r="F15158" s="6" t="s">
        <v>27939</v>
      </c>
      <c r="G15158" s="16">
        <v>944661444</v>
      </c>
      <c r="H15158" s="1" t="s">
        <v>15</v>
      </c>
      <c r="I15158" s="1" t="s">
        <v>41</v>
      </c>
      <c r="J15158" s="4" t="s">
        <v>47301</v>
      </c>
      <c r="K15158" s="3" t="s">
        <v>171</v>
      </c>
      <c r="L15158" s="4" t="s">
        <v>47301</v>
      </c>
      <c r="M15158" s="8" t="s">
        <v>47343</v>
      </c>
      <c r="N15158" s="3" t="str">
        <f>J15158</f>
        <v>[75 lacs - 1 cr]</v>
      </c>
      <c r="O15158" s="4" t="s">
        <v>13</v>
      </c>
      <c r="P15158" s="3" t="s">
        <v>47301</v>
      </c>
      <c r="Q15158" s="8" t="s">
        <v>47346</v>
      </c>
      <c r="R15158" s="3" t="s">
        <v>47301</v>
      </c>
      <c r="S15158" s="8"/>
      <c r="T15158" s="4"/>
      <c r="U15158" s="8"/>
      <c r="V15158" s="4"/>
      <c r="W15158" s="8"/>
      <c r="X15158" s="4"/>
      <c r="Y15158" s="8"/>
      <c r="Z15158" s="4"/>
      <c r="AA15158" s="1" t="s">
        <v>11</v>
      </c>
      <c r="AB15158" s="3"/>
      <c r="AC15158" s="23" t="s">
        <v>37929</v>
      </c>
      <c r="AD15158" s="23" t="s">
        <v>40440</v>
      </c>
      <c r="AE15158" t="s">
        <v>35409</v>
      </c>
    </row>
    <row r="15159" spans="1:31" ht="15" customHeight="1">
      <c r="A15159" s="1">
        <v>15158</v>
      </c>
      <c r="B15159" s="1" t="s">
        <v>54</v>
      </c>
      <c r="C15159" s="1" t="s">
        <v>14248</v>
      </c>
      <c r="D15159" s="6" t="s">
        <v>350</v>
      </c>
      <c r="E15159" s="6" t="s">
        <v>102</v>
      </c>
      <c r="F15159" s="6" t="s">
        <v>27941</v>
      </c>
      <c r="G15159" s="16">
        <v>9944094444</v>
      </c>
      <c r="H15159" s="1" t="s">
        <v>15</v>
      </c>
      <c r="I15159" s="1" t="s">
        <v>41</v>
      </c>
      <c r="J15159" s="4" t="s">
        <v>47301</v>
      </c>
      <c r="K15159" s="3" t="s">
        <v>42</v>
      </c>
      <c r="L15159" s="4" t="s">
        <v>47301</v>
      </c>
      <c r="M15159" s="8"/>
      <c r="N15159" s="4"/>
      <c r="O15159" s="8"/>
      <c r="P15159" s="4"/>
      <c r="Q15159" s="8"/>
      <c r="R15159" s="4"/>
      <c r="S15159" s="8"/>
      <c r="T15159" s="4"/>
      <c r="U15159" s="8"/>
      <c r="V15159" s="4"/>
      <c r="W15159" s="8"/>
      <c r="X15159" s="4"/>
      <c r="Y15159" s="8"/>
      <c r="Z15159" s="4"/>
      <c r="AA15159" s="1" t="s">
        <v>16</v>
      </c>
      <c r="AB15159" s="3"/>
      <c r="AC15159" s="23" t="s">
        <v>37929</v>
      </c>
      <c r="AD15159" s="23" t="s">
        <v>40440</v>
      </c>
      <c r="AE15159" t="s">
        <v>35399</v>
      </c>
    </row>
    <row r="15160" spans="1:31" ht="15" customHeight="1">
      <c r="A15160" s="1">
        <v>15159</v>
      </c>
      <c r="B15160" s="1" t="s">
        <v>54</v>
      </c>
      <c r="C15160" s="1" t="s">
        <v>14262</v>
      </c>
      <c r="D15160" s="6" t="s">
        <v>1160</v>
      </c>
      <c r="E15160" s="6" t="s">
        <v>37446</v>
      </c>
      <c r="F15160" s="6" t="s">
        <v>27951</v>
      </c>
      <c r="G15160" s="16">
        <v>961061660</v>
      </c>
      <c r="H15160" s="1" t="s">
        <v>15</v>
      </c>
      <c r="I15160" s="1" t="s">
        <v>41</v>
      </c>
      <c r="J15160" s="4" t="s">
        <v>47301</v>
      </c>
      <c r="K15160" s="3" t="s">
        <v>17</v>
      </c>
      <c r="L15160" s="4" t="s">
        <v>47301</v>
      </c>
      <c r="M15160" s="8"/>
      <c r="N15160" s="4"/>
      <c r="O15160" s="8"/>
      <c r="P15160" s="4"/>
      <c r="Q15160" s="8"/>
      <c r="R15160" s="4"/>
      <c r="S15160" s="8"/>
      <c r="T15160" s="4"/>
      <c r="U15160" s="8"/>
      <c r="V15160" s="4"/>
      <c r="W15160" s="8"/>
      <c r="X15160" s="4"/>
      <c r="Y15160" s="8"/>
      <c r="Z15160" s="4"/>
      <c r="AA15160" s="1" t="s">
        <v>16</v>
      </c>
      <c r="AB15160" s="3"/>
      <c r="AC15160" s="23" t="s">
        <v>37929</v>
      </c>
      <c r="AD15160" s="23" t="s">
        <v>40440</v>
      </c>
      <c r="AE15160" t="s">
        <v>35394</v>
      </c>
    </row>
    <row r="15161" spans="1:31" ht="15" customHeight="1">
      <c r="A15161" s="1">
        <v>15160</v>
      </c>
      <c r="B15161" s="1" t="s">
        <v>54</v>
      </c>
      <c r="C15161" s="1" t="s">
        <v>14264</v>
      </c>
      <c r="D15161" s="6" t="s">
        <v>1821</v>
      </c>
      <c r="E15161" s="6" t="s">
        <v>774</v>
      </c>
      <c r="F15161" s="6" t="s">
        <v>27953</v>
      </c>
      <c r="G15161" s="16">
        <v>964404004</v>
      </c>
      <c r="H15161" s="1" t="s">
        <v>15</v>
      </c>
      <c r="I15161" s="1" t="s">
        <v>9</v>
      </c>
      <c r="J15161" s="4" t="s">
        <v>47301</v>
      </c>
      <c r="K15161" s="3" t="s">
        <v>17</v>
      </c>
      <c r="L15161" s="4" t="s">
        <v>47301</v>
      </c>
      <c r="M15161" s="8"/>
      <c r="N15161" s="4"/>
      <c r="O15161" s="8"/>
      <c r="P15161" s="4"/>
      <c r="Q15161" s="8"/>
      <c r="R15161" s="4"/>
      <c r="S15161" s="8"/>
      <c r="T15161" s="4"/>
      <c r="U15161" s="8"/>
      <c r="V15161" s="4"/>
      <c r="W15161" s="8"/>
      <c r="X15161" s="4"/>
      <c r="Y15161" s="8"/>
      <c r="Z15161" s="4"/>
      <c r="AA15161" s="1" t="s">
        <v>11</v>
      </c>
      <c r="AB15161" s="3"/>
      <c r="AC15161" s="23" t="s">
        <v>37929</v>
      </c>
      <c r="AD15161" s="23" t="s">
        <v>40440</v>
      </c>
      <c r="AE15161" t="s">
        <v>35410</v>
      </c>
    </row>
    <row r="15162" spans="1:31" ht="15" customHeight="1">
      <c r="A15162" s="1">
        <v>15161</v>
      </c>
      <c r="B15162" s="1" t="s">
        <v>54</v>
      </c>
      <c r="C15162" s="1" t="s">
        <v>14265</v>
      </c>
      <c r="D15162" s="6" t="s">
        <v>36327</v>
      </c>
      <c r="E15162" s="6" t="s">
        <v>746</v>
      </c>
      <c r="F15162" s="6" t="s">
        <v>34769</v>
      </c>
      <c r="G15162" s="16">
        <v>944444444</v>
      </c>
      <c r="H15162" s="1" t="s">
        <v>8</v>
      </c>
      <c r="I15162" s="1" t="s">
        <v>41</v>
      </c>
      <c r="J15162" s="4" t="s">
        <v>47301</v>
      </c>
      <c r="K15162" s="3" t="s">
        <v>42</v>
      </c>
      <c r="L15162" s="4" t="s">
        <v>47301</v>
      </c>
      <c r="M15162" s="8"/>
      <c r="N15162" s="4"/>
      <c r="O15162" s="8"/>
      <c r="P15162" s="4"/>
      <c r="Q15162" s="8"/>
      <c r="R15162" s="4"/>
      <c r="S15162" s="8"/>
      <c r="T15162" s="4"/>
      <c r="U15162" s="8"/>
      <c r="V15162" s="4"/>
      <c r="W15162" s="8"/>
      <c r="X15162" s="4"/>
      <c r="Y15162" s="8"/>
      <c r="Z15162" s="4"/>
      <c r="AA15162" s="1" t="s">
        <v>16</v>
      </c>
      <c r="AB15162" s="3"/>
      <c r="AC15162" s="23" t="s">
        <v>37929</v>
      </c>
      <c r="AD15162" s="23" t="s">
        <v>40440</v>
      </c>
      <c r="AE15162" t="s">
        <v>35399</v>
      </c>
    </row>
    <row r="15163" spans="1:31" ht="15" customHeight="1">
      <c r="A15163" s="1">
        <v>15162</v>
      </c>
      <c r="B15163" s="1" t="s">
        <v>54</v>
      </c>
      <c r="C15163" s="1" t="s">
        <v>14280</v>
      </c>
      <c r="D15163" s="6" t="s">
        <v>791</v>
      </c>
      <c r="E15163" s="6" t="s">
        <v>328</v>
      </c>
      <c r="F15163" s="6" t="s">
        <v>34774</v>
      </c>
      <c r="G15163" s="16">
        <v>66004444</v>
      </c>
      <c r="H15163" s="1" t="s">
        <v>15</v>
      </c>
      <c r="I15163" s="1" t="s">
        <v>41</v>
      </c>
      <c r="J15163" s="4" t="s">
        <v>47301</v>
      </c>
      <c r="K15163" s="3" t="s">
        <v>42</v>
      </c>
      <c r="L15163" s="4" t="s">
        <v>47301</v>
      </c>
      <c r="M15163" s="4" t="s">
        <v>14136</v>
      </c>
      <c r="N15163" s="3" t="str">
        <f>J15163</f>
        <v>[75 lacs - 1 cr]</v>
      </c>
      <c r="O15163" s="8" t="s">
        <v>47345</v>
      </c>
      <c r="P15163" s="3" t="s">
        <v>47301</v>
      </c>
      <c r="Q15163" s="8"/>
      <c r="R15163" s="4"/>
      <c r="S15163" s="8"/>
      <c r="T15163" s="4"/>
      <c r="U15163" s="8"/>
      <c r="V15163" s="4"/>
      <c r="W15163" s="8"/>
      <c r="X15163" s="4"/>
      <c r="Y15163" s="8"/>
      <c r="Z15163" s="4"/>
      <c r="AA15163" s="1" t="s">
        <v>16</v>
      </c>
      <c r="AB15163" s="3"/>
      <c r="AC15163" s="23" t="s">
        <v>37929</v>
      </c>
      <c r="AD15163" s="23" t="s">
        <v>40440</v>
      </c>
      <c r="AE15163" t="s">
        <v>35410</v>
      </c>
    </row>
    <row r="15164" spans="1:31" ht="15" customHeight="1">
      <c r="A15164" s="1">
        <v>15163</v>
      </c>
      <c r="B15164" s="1" t="s">
        <v>54</v>
      </c>
      <c r="C15164" s="1" t="s">
        <v>14283</v>
      </c>
      <c r="D15164" s="6" t="s">
        <v>1421</v>
      </c>
      <c r="E15164" s="6" t="s">
        <v>139</v>
      </c>
      <c r="F15164" s="6" t="s">
        <v>27960</v>
      </c>
      <c r="G15164" s="16">
        <v>949990016</v>
      </c>
      <c r="H15164" s="2" t="s">
        <v>20</v>
      </c>
      <c r="I15164" s="1" t="s">
        <v>41</v>
      </c>
      <c r="J15164" s="4" t="s">
        <v>47301</v>
      </c>
      <c r="K15164" s="3" t="s">
        <v>42</v>
      </c>
      <c r="L15164" s="4" t="s">
        <v>47301</v>
      </c>
      <c r="M15164" s="8"/>
      <c r="N15164" s="4"/>
      <c r="O15164" s="8"/>
      <c r="P15164" s="4"/>
      <c r="Q15164" s="8"/>
      <c r="R15164" s="4"/>
      <c r="S15164" s="8"/>
      <c r="T15164" s="4"/>
      <c r="U15164" s="8"/>
      <c r="V15164" s="4"/>
      <c r="W15164" s="8"/>
      <c r="X15164" s="4"/>
      <c r="Y15164" s="8"/>
      <c r="Z15164" s="4"/>
      <c r="AA15164" s="1" t="s">
        <v>16</v>
      </c>
      <c r="AB15164" s="3"/>
      <c r="AC15164" s="23" t="s">
        <v>37929</v>
      </c>
      <c r="AD15164" s="23" t="s">
        <v>40440</v>
      </c>
      <c r="AE15164" t="s">
        <v>35399</v>
      </c>
    </row>
    <row r="15165" spans="1:31" ht="15" customHeight="1">
      <c r="A15165" s="1">
        <v>15164</v>
      </c>
      <c r="B15165" s="1" t="s">
        <v>54</v>
      </c>
      <c r="C15165" s="1" t="s">
        <v>14284</v>
      </c>
      <c r="D15165" s="6" t="s">
        <v>3140</v>
      </c>
      <c r="E15165" s="6" t="s">
        <v>2561</v>
      </c>
      <c r="F15165" t="s">
        <v>27961</v>
      </c>
      <c r="G15165" s="16">
        <v>9446010949</v>
      </c>
      <c r="H15165" s="2" t="s">
        <v>15</v>
      </c>
      <c r="I15165" s="1" t="s">
        <v>62</v>
      </c>
      <c r="J15165" s="4" t="s">
        <v>47301</v>
      </c>
      <c r="K15165" s="3" t="s">
        <v>17</v>
      </c>
      <c r="L15165" s="4" t="s">
        <v>47301</v>
      </c>
      <c r="M15165" s="4" t="s">
        <v>13</v>
      </c>
      <c r="N15165" s="3" t="str">
        <f t="shared" ref="N15165:N15166" si="631">J15165</f>
        <v>[75 lacs - 1 cr]</v>
      </c>
      <c r="O15165" s="8" t="s">
        <v>47346</v>
      </c>
      <c r="P15165" s="3" t="s">
        <v>47301</v>
      </c>
      <c r="Q15165" s="8"/>
      <c r="R15165" s="4"/>
      <c r="S15165" s="8"/>
      <c r="T15165" s="4"/>
      <c r="U15165" s="8"/>
      <c r="V15165" s="4"/>
      <c r="W15165" s="8"/>
      <c r="X15165" s="4"/>
      <c r="Y15165" s="8"/>
      <c r="Z15165" s="4"/>
      <c r="AA15165" s="1" t="s">
        <v>16</v>
      </c>
      <c r="AB15165" s="3"/>
      <c r="AC15165" s="23" t="s">
        <v>37929</v>
      </c>
      <c r="AD15165" s="23" t="s">
        <v>40440</v>
      </c>
      <c r="AE15165" t="s">
        <v>35399</v>
      </c>
    </row>
    <row r="15166" spans="1:31" ht="15" customHeight="1">
      <c r="A15166" s="1">
        <v>15165</v>
      </c>
      <c r="B15166" s="1" t="s">
        <v>54</v>
      </c>
      <c r="C15166" s="1" t="s">
        <v>14334</v>
      </c>
      <c r="D15166" s="2" t="s">
        <v>14831</v>
      </c>
      <c r="E15166" s="2" t="s">
        <v>32</v>
      </c>
      <c r="F15166" s="2" t="s">
        <v>27969</v>
      </c>
      <c r="G15166" s="15">
        <v>919909946464</v>
      </c>
      <c r="H15166" s="1" t="s">
        <v>8</v>
      </c>
      <c r="I15166" s="1" t="s">
        <v>9</v>
      </c>
      <c r="J15166" s="4" t="s">
        <v>47301</v>
      </c>
      <c r="K15166" s="11" t="s">
        <v>14136</v>
      </c>
      <c r="L15166" s="4" t="s">
        <v>47301</v>
      </c>
      <c r="M15166" s="4" t="s">
        <v>14137</v>
      </c>
      <c r="N15166" s="3" t="str">
        <f t="shared" si="631"/>
        <v>[75 lacs - 1 cr]</v>
      </c>
      <c r="O15166" s="4" t="s">
        <v>13</v>
      </c>
      <c r="P15166" s="3" t="s">
        <v>47301</v>
      </c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1" t="s">
        <v>16</v>
      </c>
      <c r="AB15166" s="3"/>
      <c r="AC15166" s="23" t="s">
        <v>37930</v>
      </c>
      <c r="AD15166" s="23" t="s">
        <v>40440</v>
      </c>
      <c r="AE15166" t="s">
        <v>35394</v>
      </c>
    </row>
    <row r="15167" spans="1:31" ht="15" customHeight="1">
      <c r="A15167" s="1">
        <v>15166</v>
      </c>
      <c r="B15167" s="1" t="s">
        <v>54</v>
      </c>
      <c r="C15167" s="1" t="s">
        <v>14351</v>
      </c>
      <c r="D15167" s="2" t="s">
        <v>13934</v>
      </c>
      <c r="E15167" s="2" t="s">
        <v>264</v>
      </c>
      <c r="F15167" s="2" t="s">
        <v>32711</v>
      </c>
      <c r="G15167" s="15">
        <v>919944964499</v>
      </c>
      <c r="H15167" s="1" t="s">
        <v>20</v>
      </c>
      <c r="I15167" s="1" t="s">
        <v>41</v>
      </c>
      <c r="J15167" s="4" t="s">
        <v>47301</v>
      </c>
      <c r="K15167" s="3" t="s">
        <v>17</v>
      </c>
      <c r="L15167" s="4" t="s">
        <v>47301</v>
      </c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1" t="s">
        <v>16</v>
      </c>
      <c r="AB15167" s="3"/>
      <c r="AC15167" s="23" t="s">
        <v>37930</v>
      </c>
      <c r="AD15167" s="23" t="s">
        <v>40440</v>
      </c>
      <c r="AE15167" t="s">
        <v>35394</v>
      </c>
    </row>
    <row r="15168" spans="1:31" ht="15" customHeight="1">
      <c r="A15168" s="1">
        <v>15167</v>
      </c>
      <c r="B15168" s="1" t="s">
        <v>54</v>
      </c>
      <c r="C15168" s="1" t="s">
        <v>14355</v>
      </c>
      <c r="D15168" s="2" t="s">
        <v>36328</v>
      </c>
      <c r="E15168" s="2" t="s">
        <v>264</v>
      </c>
      <c r="F15168" s="2" t="s">
        <v>32712</v>
      </c>
      <c r="G15168" s="15">
        <v>91994609049</v>
      </c>
      <c r="H15168" s="1" t="s">
        <v>46</v>
      </c>
      <c r="I15168" s="1" t="s">
        <v>9</v>
      </c>
      <c r="J15168" s="4" t="s">
        <v>47301</v>
      </c>
      <c r="K15168" s="3" t="s">
        <v>42</v>
      </c>
      <c r="L15168" s="4" t="s">
        <v>47301</v>
      </c>
      <c r="M15168" s="4" t="s">
        <v>14136</v>
      </c>
      <c r="N15168" s="3" t="str">
        <f t="shared" ref="N15168:N15169" si="632">J15168</f>
        <v>[75 lacs - 1 cr]</v>
      </c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1" t="s">
        <v>11</v>
      </c>
      <c r="AB15168" s="3"/>
      <c r="AC15168" s="23" t="s">
        <v>37930</v>
      </c>
      <c r="AD15168" s="23" t="s">
        <v>40440</v>
      </c>
      <c r="AE15168" t="s">
        <v>35399</v>
      </c>
    </row>
    <row r="15169" spans="1:31" ht="15" customHeight="1">
      <c r="A15169" s="1">
        <v>15168</v>
      </c>
      <c r="B15169" s="1" t="s">
        <v>54</v>
      </c>
      <c r="C15169" s="1" t="s">
        <v>14367</v>
      </c>
      <c r="D15169" s="2" t="s">
        <v>2442</v>
      </c>
      <c r="E15169" s="2" t="s">
        <v>351</v>
      </c>
      <c r="F15169" s="2" t="s">
        <v>27986</v>
      </c>
      <c r="G15169" s="15">
        <v>91414094446</v>
      </c>
      <c r="H15169" s="2" t="s">
        <v>8</v>
      </c>
      <c r="I15169" s="1" t="s">
        <v>9</v>
      </c>
      <c r="J15169" s="4" t="s">
        <v>47301</v>
      </c>
      <c r="K15169" s="3" t="s">
        <v>17</v>
      </c>
      <c r="L15169" s="4" t="s">
        <v>47301</v>
      </c>
      <c r="M15169" s="4" t="s">
        <v>42</v>
      </c>
      <c r="N15169" s="3" t="str">
        <f t="shared" si="632"/>
        <v>[75 lacs - 1 cr]</v>
      </c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1" t="s">
        <v>16</v>
      </c>
      <c r="AB15169" s="3"/>
      <c r="AC15169" s="23" t="s">
        <v>37931</v>
      </c>
      <c r="AD15169" s="23" t="s">
        <v>40440</v>
      </c>
      <c r="AE15169" t="s">
        <v>35394</v>
      </c>
    </row>
    <row r="15170" spans="1:31" ht="15" customHeight="1">
      <c r="A15170" s="1">
        <v>15169</v>
      </c>
      <c r="B15170" s="1" t="s">
        <v>54</v>
      </c>
      <c r="C15170" s="1" t="s">
        <v>14372</v>
      </c>
      <c r="D15170" s="2" t="s">
        <v>812</v>
      </c>
      <c r="E15170" s="2" t="s">
        <v>11793</v>
      </c>
      <c r="F15170" s="2" t="s">
        <v>32719</v>
      </c>
      <c r="G15170" s="15">
        <v>91946040400</v>
      </c>
      <c r="H15170" s="1" t="s">
        <v>8</v>
      </c>
      <c r="I15170" s="1" t="s">
        <v>9</v>
      </c>
      <c r="J15170" s="4" t="s">
        <v>47301</v>
      </c>
      <c r="K15170" s="3" t="s">
        <v>42</v>
      </c>
      <c r="L15170" s="4" t="s">
        <v>47301</v>
      </c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1" t="s">
        <v>16</v>
      </c>
      <c r="AB15170" s="3"/>
      <c r="AC15170" s="23" t="s">
        <v>37931</v>
      </c>
      <c r="AD15170" s="23" t="s">
        <v>40440</v>
      </c>
      <c r="AE15170" t="s">
        <v>35410</v>
      </c>
    </row>
    <row r="15171" spans="1:31" ht="15" customHeight="1">
      <c r="A15171" s="1">
        <v>15170</v>
      </c>
      <c r="B15171" s="1" t="s">
        <v>54</v>
      </c>
      <c r="C15171" s="1" t="s">
        <v>14374</v>
      </c>
      <c r="D15171" s="2" t="s">
        <v>400</v>
      </c>
      <c r="E15171" s="2" t="s">
        <v>8272</v>
      </c>
      <c r="F15171" s="2" t="s">
        <v>27991</v>
      </c>
      <c r="G15171" s="15">
        <v>91961049496</v>
      </c>
      <c r="H15171" s="1" t="s">
        <v>8</v>
      </c>
      <c r="I15171" s="1" t="s">
        <v>9</v>
      </c>
      <c r="J15171" s="4" t="s">
        <v>47301</v>
      </c>
      <c r="K15171" s="3" t="s">
        <v>17</v>
      </c>
      <c r="L15171" s="4" t="s">
        <v>47301</v>
      </c>
      <c r="M15171" s="4" t="s">
        <v>42</v>
      </c>
      <c r="N15171" s="3" t="str">
        <f t="shared" ref="N15171:N15172" si="633">J15171</f>
        <v>[75 lacs - 1 cr]</v>
      </c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1" t="s">
        <v>16</v>
      </c>
      <c r="AB15171" s="3"/>
      <c r="AC15171" s="23" t="s">
        <v>37931</v>
      </c>
      <c r="AD15171" s="23" t="s">
        <v>40440</v>
      </c>
      <c r="AE15171" t="s">
        <v>35409</v>
      </c>
    </row>
    <row r="15172" spans="1:31" ht="15" customHeight="1">
      <c r="A15172" s="1">
        <v>15171</v>
      </c>
      <c r="B15172" s="1" t="s">
        <v>54</v>
      </c>
      <c r="C15172" s="1" t="s">
        <v>14375</v>
      </c>
      <c r="D15172" s="2" t="s">
        <v>2627</v>
      </c>
      <c r="E15172" s="2" t="s">
        <v>724</v>
      </c>
      <c r="F15172" s="2" t="s">
        <v>32720</v>
      </c>
      <c r="G15172" s="15">
        <v>919664194940</v>
      </c>
      <c r="H15172" s="1" t="s">
        <v>20</v>
      </c>
      <c r="I15172" s="1" t="s">
        <v>9</v>
      </c>
      <c r="J15172" s="4" t="s">
        <v>47301</v>
      </c>
      <c r="K15172" s="3" t="s">
        <v>42</v>
      </c>
      <c r="L15172" s="4" t="s">
        <v>47301</v>
      </c>
      <c r="M15172" s="4" t="s">
        <v>14136</v>
      </c>
      <c r="N15172" s="3" t="str">
        <f t="shared" si="633"/>
        <v>[75 lacs - 1 cr]</v>
      </c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1" t="s">
        <v>16</v>
      </c>
      <c r="AB15172" s="3"/>
      <c r="AC15172" s="23" t="s">
        <v>37931</v>
      </c>
      <c r="AD15172" s="23" t="s">
        <v>40440</v>
      </c>
      <c r="AE15172" t="s">
        <v>35410</v>
      </c>
    </row>
    <row r="15173" spans="1:31" ht="15" customHeight="1">
      <c r="A15173" s="1">
        <v>15172</v>
      </c>
      <c r="B15173" s="1" t="s">
        <v>54</v>
      </c>
      <c r="C15173" s="1" t="s">
        <v>14386</v>
      </c>
      <c r="D15173" s="2" t="s">
        <v>1567</v>
      </c>
      <c r="E15173" s="2" t="s">
        <v>139</v>
      </c>
      <c r="F15173" s="2" t="s">
        <v>32726</v>
      </c>
      <c r="G15173" s="15">
        <v>9190994149</v>
      </c>
      <c r="H15173" s="1" t="s">
        <v>15</v>
      </c>
      <c r="I15173" s="1" t="s">
        <v>9</v>
      </c>
      <c r="J15173" s="4" t="s">
        <v>47301</v>
      </c>
      <c r="K15173" s="3" t="s">
        <v>17</v>
      </c>
      <c r="L15173" s="4" t="s">
        <v>47301</v>
      </c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1" t="s">
        <v>16</v>
      </c>
      <c r="AB15173" s="3"/>
      <c r="AC15173" s="23" t="s">
        <v>37931</v>
      </c>
      <c r="AD15173" s="23" t="s">
        <v>40440</v>
      </c>
      <c r="AE15173" t="s">
        <v>35394</v>
      </c>
    </row>
    <row r="15174" spans="1:31" ht="15" customHeight="1">
      <c r="A15174" s="1">
        <v>15173</v>
      </c>
      <c r="B15174" s="1" t="s">
        <v>54</v>
      </c>
      <c r="C15174" s="1" t="s">
        <v>14395</v>
      </c>
      <c r="D15174" s="2" t="s">
        <v>5644</v>
      </c>
      <c r="E15174" s="2" t="s">
        <v>328</v>
      </c>
      <c r="F15174" s="2" t="s">
        <v>28001</v>
      </c>
      <c r="G15174" s="15">
        <v>919016069404</v>
      </c>
      <c r="H15174" s="1" t="s">
        <v>15</v>
      </c>
      <c r="I15174" s="1" t="s">
        <v>9</v>
      </c>
      <c r="J15174" s="4" t="s">
        <v>47301</v>
      </c>
      <c r="K15174" s="3" t="s">
        <v>42</v>
      </c>
      <c r="L15174" s="4" t="s">
        <v>47301</v>
      </c>
      <c r="M15174" s="4" t="s">
        <v>14137</v>
      </c>
      <c r="N15174" s="3" t="str">
        <f>J15174</f>
        <v>[75 lacs - 1 cr]</v>
      </c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1" t="s">
        <v>16</v>
      </c>
      <c r="AB15174" s="3"/>
      <c r="AC15174" s="23" t="s">
        <v>37931</v>
      </c>
      <c r="AD15174" s="23" t="s">
        <v>40440</v>
      </c>
      <c r="AE15174" t="s">
        <v>35394</v>
      </c>
    </row>
    <row r="15175" spans="1:31" ht="15" customHeight="1">
      <c r="A15175" s="1">
        <v>15174</v>
      </c>
      <c r="B15175" s="1" t="s">
        <v>54</v>
      </c>
      <c r="C15175" s="1" t="s">
        <v>14397</v>
      </c>
      <c r="D15175" s="2" t="s">
        <v>18440</v>
      </c>
      <c r="E15175" s="2" t="s">
        <v>881</v>
      </c>
      <c r="F15175" s="2" t="s">
        <v>28002</v>
      </c>
      <c r="G15175" s="15">
        <v>919446060999</v>
      </c>
      <c r="H15175" s="1" t="s">
        <v>15</v>
      </c>
      <c r="I15175" s="1" t="s">
        <v>62</v>
      </c>
      <c r="J15175" s="4" t="s">
        <v>47301</v>
      </c>
      <c r="K15175" s="11" t="s">
        <v>14137</v>
      </c>
      <c r="L15175" s="4" t="s">
        <v>47301</v>
      </c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1" t="s">
        <v>11</v>
      </c>
      <c r="AB15175" s="3"/>
      <c r="AC15175" s="23" t="s">
        <v>37931</v>
      </c>
      <c r="AD15175" s="23" t="s">
        <v>40440</v>
      </c>
      <c r="AE15175" t="s">
        <v>35399</v>
      </c>
    </row>
    <row r="15176" spans="1:31" ht="15" customHeight="1">
      <c r="A15176" s="1">
        <v>15175</v>
      </c>
      <c r="B15176" s="1" t="s">
        <v>54</v>
      </c>
      <c r="C15176" s="1" t="s">
        <v>14406</v>
      </c>
      <c r="D15176" s="2" t="s">
        <v>2359</v>
      </c>
      <c r="E15176" s="2" t="s">
        <v>2549</v>
      </c>
      <c r="F15176" s="2" t="s">
        <v>28008</v>
      </c>
      <c r="G15176" s="15">
        <v>919696699</v>
      </c>
      <c r="H15176" s="1" t="s">
        <v>8</v>
      </c>
      <c r="I15176" s="1" t="s">
        <v>41</v>
      </c>
      <c r="J15176" s="4" t="s">
        <v>47301</v>
      </c>
      <c r="K15176" s="3" t="s">
        <v>42</v>
      </c>
      <c r="L15176" s="4" t="s">
        <v>47301</v>
      </c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1" t="s">
        <v>16</v>
      </c>
      <c r="AB15176" s="3"/>
      <c r="AC15176" s="23" t="s">
        <v>37967</v>
      </c>
      <c r="AD15176" s="23" t="s">
        <v>40440</v>
      </c>
      <c r="AE15176" t="s">
        <v>35399</v>
      </c>
    </row>
    <row r="15177" spans="1:31" ht="15" customHeight="1">
      <c r="A15177" s="1">
        <v>15176</v>
      </c>
      <c r="B15177" s="1" t="s">
        <v>54</v>
      </c>
      <c r="C15177" s="1" t="s">
        <v>14407</v>
      </c>
      <c r="D15177" s="2" t="s">
        <v>1603</v>
      </c>
      <c r="E15177" s="2" t="s">
        <v>1916</v>
      </c>
      <c r="F15177" s="2" t="s">
        <v>21785</v>
      </c>
      <c r="G15177" s="15">
        <v>919099019660</v>
      </c>
      <c r="H15177" s="1" t="s">
        <v>20</v>
      </c>
      <c r="I15177" s="1" t="s">
        <v>9</v>
      </c>
      <c r="J15177" s="4" t="s">
        <v>47301</v>
      </c>
      <c r="K15177" s="11" t="s">
        <v>14137</v>
      </c>
      <c r="L15177" s="4" t="s">
        <v>47301</v>
      </c>
      <c r="M15177" s="4" t="s">
        <v>13</v>
      </c>
      <c r="N15177" s="3" t="str">
        <f t="shared" ref="N15177:N15180" si="634">J15177</f>
        <v>[75 lacs - 1 cr]</v>
      </c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1" t="s">
        <v>16</v>
      </c>
      <c r="AB15177" s="3"/>
      <c r="AC15177" s="23" t="s">
        <v>37967</v>
      </c>
      <c r="AD15177" s="23" t="s">
        <v>40440</v>
      </c>
      <c r="AE15177" t="s">
        <v>35410</v>
      </c>
    </row>
    <row r="15178" spans="1:31" ht="15" customHeight="1">
      <c r="A15178" s="1">
        <v>15177</v>
      </c>
      <c r="B15178" s="1" t="s">
        <v>54</v>
      </c>
      <c r="C15178" s="1" t="s">
        <v>14411</v>
      </c>
      <c r="D15178" s="2" t="s">
        <v>35524</v>
      </c>
      <c r="E15178" s="2" t="s">
        <v>40</v>
      </c>
      <c r="F15178" s="2" t="s">
        <v>28011</v>
      </c>
      <c r="G15178" s="15">
        <v>9194964019</v>
      </c>
      <c r="H15178" s="1" t="s">
        <v>46</v>
      </c>
      <c r="I15178" s="1" t="s">
        <v>62</v>
      </c>
      <c r="J15178" s="4" t="s">
        <v>47301</v>
      </c>
      <c r="K15178" s="3" t="s">
        <v>17</v>
      </c>
      <c r="L15178" s="4" t="s">
        <v>47301</v>
      </c>
      <c r="M15178" s="4" t="s">
        <v>42</v>
      </c>
      <c r="N15178" s="3" t="str">
        <f t="shared" si="634"/>
        <v>[75 lacs - 1 cr]</v>
      </c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1" t="s">
        <v>16</v>
      </c>
      <c r="AB15178" s="3"/>
      <c r="AC15178" s="23" t="s">
        <v>37967</v>
      </c>
      <c r="AD15178" s="23" t="s">
        <v>40440</v>
      </c>
      <c r="AE15178" t="s">
        <v>35410</v>
      </c>
    </row>
    <row r="15179" spans="1:31" ht="15" customHeight="1">
      <c r="A15179" s="1">
        <v>15178</v>
      </c>
      <c r="B15179" s="1" t="s">
        <v>54</v>
      </c>
      <c r="C15179" s="1" t="s">
        <v>14413</v>
      </c>
      <c r="D15179" s="2" t="s">
        <v>1224</v>
      </c>
      <c r="E15179" s="2" t="s">
        <v>542</v>
      </c>
      <c r="F15179" s="2" t="s">
        <v>14847</v>
      </c>
      <c r="G15179" s="15">
        <v>916009999</v>
      </c>
      <c r="H15179" s="1" t="s">
        <v>15</v>
      </c>
      <c r="I15179" s="1" t="s">
        <v>41</v>
      </c>
      <c r="J15179" s="4" t="s">
        <v>47301</v>
      </c>
      <c r="K15179" s="3" t="s">
        <v>42</v>
      </c>
      <c r="L15179" s="4" t="s">
        <v>47301</v>
      </c>
      <c r="M15179" s="4" t="s">
        <v>14136</v>
      </c>
      <c r="N15179" s="3" t="str">
        <f t="shared" si="634"/>
        <v>[75 lacs - 1 cr]</v>
      </c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1" t="s">
        <v>16</v>
      </c>
      <c r="AB15179" s="3"/>
      <c r="AC15179" s="23" t="s">
        <v>37967</v>
      </c>
      <c r="AD15179" s="23" t="s">
        <v>40440</v>
      </c>
      <c r="AE15179" t="s">
        <v>35410</v>
      </c>
    </row>
    <row r="15180" spans="1:31" ht="15" customHeight="1">
      <c r="A15180" s="1">
        <v>15179</v>
      </c>
      <c r="B15180" s="1" t="s">
        <v>54</v>
      </c>
      <c r="C15180" s="1" t="s">
        <v>14416</v>
      </c>
      <c r="D15180" s="2" t="s">
        <v>280</v>
      </c>
      <c r="E15180" s="2" t="s">
        <v>724</v>
      </c>
      <c r="F15180" s="2" t="s">
        <v>28014</v>
      </c>
      <c r="G15180" s="15">
        <v>91944406696</v>
      </c>
      <c r="H15180" s="2" t="s">
        <v>20</v>
      </c>
      <c r="I15180" s="1" t="s">
        <v>9</v>
      </c>
      <c r="J15180" s="4" t="s">
        <v>47301</v>
      </c>
      <c r="K15180" s="3" t="s">
        <v>42</v>
      </c>
      <c r="L15180" s="4" t="s">
        <v>47301</v>
      </c>
      <c r="M15180" s="4" t="s">
        <v>14136</v>
      </c>
      <c r="N15180" s="3" t="str">
        <f t="shared" si="634"/>
        <v>[75 lacs - 1 cr]</v>
      </c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1" t="s">
        <v>16</v>
      </c>
      <c r="AB15180" s="3"/>
      <c r="AC15180" s="23" t="s">
        <v>37967</v>
      </c>
      <c r="AD15180" s="23" t="s">
        <v>40440</v>
      </c>
      <c r="AE15180" t="s">
        <v>35399</v>
      </c>
    </row>
    <row r="15181" spans="1:31" ht="15" customHeight="1">
      <c r="A15181" s="1">
        <v>15180</v>
      </c>
      <c r="B15181" s="1" t="s">
        <v>54</v>
      </c>
      <c r="C15181" s="1" t="s">
        <v>14418</v>
      </c>
      <c r="D15181" s="2" t="s">
        <v>371</v>
      </c>
      <c r="E15181" s="2" t="s">
        <v>8098</v>
      </c>
      <c r="F15181" s="2" t="s">
        <v>28015</v>
      </c>
      <c r="G15181" s="15">
        <v>919494996440</v>
      </c>
      <c r="H15181" s="1" t="s">
        <v>8</v>
      </c>
      <c r="I15181" s="1" t="s">
        <v>107</v>
      </c>
      <c r="J15181" s="4" t="s">
        <v>47301</v>
      </c>
      <c r="K15181" s="3" t="s">
        <v>42</v>
      </c>
      <c r="L15181" s="4" t="s">
        <v>47301</v>
      </c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1" t="s">
        <v>16</v>
      </c>
      <c r="AB15181" s="3"/>
      <c r="AC15181" s="23" t="s">
        <v>37967</v>
      </c>
      <c r="AD15181" s="23" t="s">
        <v>40440</v>
      </c>
      <c r="AE15181" t="s">
        <v>35410</v>
      </c>
    </row>
    <row r="15182" spans="1:31" ht="15" customHeight="1">
      <c r="A15182" s="1">
        <v>15181</v>
      </c>
      <c r="B15182" s="1" t="s">
        <v>54</v>
      </c>
      <c r="C15182" s="1" t="s">
        <v>14432</v>
      </c>
      <c r="D15182" s="2" t="s">
        <v>1222</v>
      </c>
      <c r="E15182" s="2" t="s">
        <v>495</v>
      </c>
      <c r="F15182" s="2" t="s">
        <v>28026</v>
      </c>
      <c r="G15182" s="15">
        <v>91949469144</v>
      </c>
      <c r="H15182" s="1" t="s">
        <v>15</v>
      </c>
      <c r="I15182" s="1" t="s">
        <v>62</v>
      </c>
      <c r="J15182" s="4" t="s">
        <v>47301</v>
      </c>
      <c r="K15182" s="3" t="s">
        <v>42</v>
      </c>
      <c r="L15182" s="4" t="s">
        <v>47301</v>
      </c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1" t="s">
        <v>16</v>
      </c>
      <c r="AB15182" s="3"/>
      <c r="AC15182" s="23" t="s">
        <v>37932</v>
      </c>
      <c r="AD15182" s="23" t="s">
        <v>40440</v>
      </c>
      <c r="AE15182" t="s">
        <v>35394</v>
      </c>
    </row>
    <row r="15183" spans="1:31" ht="15" customHeight="1">
      <c r="A15183" s="1">
        <v>15182</v>
      </c>
      <c r="B15183" s="1" t="s">
        <v>54</v>
      </c>
      <c r="C15183" s="1" t="s">
        <v>14433</v>
      </c>
      <c r="D15183" s="2" t="s">
        <v>185</v>
      </c>
      <c r="E15183" s="2" t="s">
        <v>16045</v>
      </c>
      <c r="F15183" s="2" t="s">
        <v>28027</v>
      </c>
      <c r="G15183" s="15">
        <v>91969640116</v>
      </c>
      <c r="H15183" s="1" t="s">
        <v>20</v>
      </c>
      <c r="I15183" s="1" t="s">
        <v>41</v>
      </c>
      <c r="J15183" s="4" t="s">
        <v>47301</v>
      </c>
      <c r="K15183" s="3" t="s">
        <v>42</v>
      </c>
      <c r="L15183" s="4" t="s">
        <v>47301</v>
      </c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1" t="s">
        <v>16</v>
      </c>
      <c r="AB15183" s="3"/>
      <c r="AC15183" s="23" t="s">
        <v>37932</v>
      </c>
      <c r="AD15183" s="23" t="s">
        <v>40440</v>
      </c>
      <c r="AE15183" t="s">
        <v>35394</v>
      </c>
    </row>
    <row r="15184" spans="1:31" ht="15" customHeight="1">
      <c r="A15184" s="1">
        <v>15183</v>
      </c>
      <c r="B15184" s="1" t="s">
        <v>54</v>
      </c>
      <c r="C15184" s="1" t="s">
        <v>14434</v>
      </c>
      <c r="D15184" s="2" t="s">
        <v>911</v>
      </c>
      <c r="E15184" s="2" t="s">
        <v>14849</v>
      </c>
      <c r="F15184" s="2" t="s">
        <v>28028</v>
      </c>
      <c r="G15184" s="15">
        <v>91440199446</v>
      </c>
      <c r="H15184" s="1" t="s">
        <v>15</v>
      </c>
      <c r="I15184" s="1" t="s">
        <v>62</v>
      </c>
      <c r="J15184" s="4" t="s">
        <v>47301</v>
      </c>
      <c r="K15184" s="11" t="s">
        <v>14137</v>
      </c>
      <c r="L15184" s="4" t="s">
        <v>47301</v>
      </c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1" t="s">
        <v>16</v>
      </c>
      <c r="AB15184" s="3"/>
      <c r="AC15184" s="23" t="s">
        <v>37932</v>
      </c>
      <c r="AD15184" s="23" t="s">
        <v>40440</v>
      </c>
      <c r="AE15184" t="s">
        <v>35394</v>
      </c>
    </row>
    <row r="15185" spans="1:31" ht="15" customHeight="1">
      <c r="A15185" s="1">
        <v>15184</v>
      </c>
      <c r="B15185" s="1" t="s">
        <v>54</v>
      </c>
      <c r="C15185" s="1" t="s">
        <v>14435</v>
      </c>
      <c r="D15185" s="2" t="s">
        <v>823</v>
      </c>
      <c r="E15185" s="2" t="s">
        <v>328</v>
      </c>
      <c r="F15185" s="2" t="s">
        <v>28029</v>
      </c>
      <c r="G15185" s="15">
        <v>919444914041</v>
      </c>
      <c r="H15185" s="1" t="s">
        <v>46</v>
      </c>
      <c r="I15185" s="1" t="s">
        <v>9</v>
      </c>
      <c r="J15185" s="4" t="s">
        <v>47301</v>
      </c>
      <c r="K15185" s="3" t="s">
        <v>42</v>
      </c>
      <c r="L15185" s="4" t="s">
        <v>47301</v>
      </c>
      <c r="M15185" s="4" t="s">
        <v>14136</v>
      </c>
      <c r="N15185" s="3" t="str">
        <f t="shared" ref="N15185:N15188" si="635">J15185</f>
        <v>[75 lacs - 1 cr]</v>
      </c>
      <c r="O15185" s="4" t="s">
        <v>14137</v>
      </c>
      <c r="P15185" s="3" t="s">
        <v>47301</v>
      </c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1" t="s">
        <v>16</v>
      </c>
      <c r="AB15185" s="3"/>
      <c r="AC15185" s="23" t="s">
        <v>37932</v>
      </c>
      <c r="AD15185" s="23" t="s">
        <v>40440</v>
      </c>
      <c r="AE15185" t="s">
        <v>35409</v>
      </c>
    </row>
    <row r="15186" spans="1:31" ht="15" customHeight="1">
      <c r="A15186" s="1">
        <v>15185</v>
      </c>
      <c r="B15186" s="1" t="s">
        <v>54</v>
      </c>
      <c r="C15186" s="1" t="s">
        <v>14440</v>
      </c>
      <c r="D15186" s="2" t="s">
        <v>36329</v>
      </c>
      <c r="E15186" s="2" t="s">
        <v>37447</v>
      </c>
      <c r="F15186" s="2" t="s">
        <v>28033</v>
      </c>
      <c r="G15186" s="15">
        <v>9194069444</v>
      </c>
      <c r="H15186" s="2" t="s">
        <v>20</v>
      </c>
      <c r="I15186" s="1" t="s">
        <v>9</v>
      </c>
      <c r="J15186" s="4" t="s">
        <v>47301</v>
      </c>
      <c r="K15186" s="3" t="s">
        <v>42</v>
      </c>
      <c r="L15186" s="4" t="s">
        <v>47301</v>
      </c>
      <c r="M15186" s="4" t="s">
        <v>14137</v>
      </c>
      <c r="N15186" s="3" t="str">
        <f t="shared" si="635"/>
        <v>[75 lacs - 1 cr]</v>
      </c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1" t="s">
        <v>16</v>
      </c>
      <c r="AB15186" s="3"/>
      <c r="AC15186" s="23" t="s">
        <v>37932</v>
      </c>
      <c r="AD15186" s="23" t="s">
        <v>40440</v>
      </c>
      <c r="AE15186" t="s">
        <v>35409</v>
      </c>
    </row>
    <row r="15187" spans="1:31" ht="15" customHeight="1">
      <c r="A15187" s="1">
        <v>15186</v>
      </c>
      <c r="B15187" s="1" t="s">
        <v>54</v>
      </c>
      <c r="C15187" s="1" t="s">
        <v>14445</v>
      </c>
      <c r="D15187" s="2" t="s">
        <v>14851</v>
      </c>
      <c r="E15187" s="2" t="s">
        <v>14852</v>
      </c>
      <c r="F15187" s="2" t="s">
        <v>28036</v>
      </c>
      <c r="G15187" s="15">
        <v>9144004944</v>
      </c>
      <c r="H15187" s="1" t="s">
        <v>15</v>
      </c>
      <c r="I15187" s="1" t="s">
        <v>41</v>
      </c>
      <c r="J15187" s="4" t="s">
        <v>47301</v>
      </c>
      <c r="K15187" s="3" t="s">
        <v>42</v>
      </c>
      <c r="L15187" s="4" t="s">
        <v>47301</v>
      </c>
      <c r="M15187" s="4" t="s">
        <v>14136</v>
      </c>
      <c r="N15187" s="3" t="str">
        <f t="shared" si="635"/>
        <v>[75 lacs - 1 cr]</v>
      </c>
      <c r="O15187" s="4" t="s">
        <v>14137</v>
      </c>
      <c r="P15187" s="3" t="s">
        <v>47301</v>
      </c>
      <c r="Q15187" s="4" t="s">
        <v>13</v>
      </c>
      <c r="R15187" s="3" t="s">
        <v>47301</v>
      </c>
      <c r="S15187" s="4"/>
      <c r="T15187" s="4"/>
      <c r="U15187" s="4"/>
      <c r="V15187" s="4"/>
      <c r="W15187" s="4"/>
      <c r="X15187" s="4"/>
      <c r="Y15187" s="4"/>
      <c r="Z15187" s="4"/>
      <c r="AA15187" s="1" t="s">
        <v>16</v>
      </c>
      <c r="AB15187" s="3"/>
      <c r="AC15187" s="23" t="s">
        <v>37932</v>
      </c>
      <c r="AD15187" s="23" t="s">
        <v>40440</v>
      </c>
      <c r="AE15187" t="s">
        <v>35409</v>
      </c>
    </row>
    <row r="15188" spans="1:31" ht="15" customHeight="1">
      <c r="A15188" s="1">
        <v>15187</v>
      </c>
      <c r="B15188" s="1" t="s">
        <v>54</v>
      </c>
      <c r="C15188" s="1" t="s">
        <v>14457</v>
      </c>
      <c r="D15188" s="2" t="s">
        <v>1354</v>
      </c>
      <c r="E15188" s="2" t="s">
        <v>447</v>
      </c>
      <c r="F15188" s="2" t="s">
        <v>28042</v>
      </c>
      <c r="G15188" s="15">
        <v>914400446601</v>
      </c>
      <c r="H15188" s="1" t="s">
        <v>20</v>
      </c>
      <c r="I15188" s="1" t="s">
        <v>62</v>
      </c>
      <c r="J15188" s="4" t="s">
        <v>47301</v>
      </c>
      <c r="K15188" s="3" t="s">
        <v>42</v>
      </c>
      <c r="L15188" s="4" t="s">
        <v>47301</v>
      </c>
      <c r="M15188" s="4" t="s">
        <v>14136</v>
      </c>
      <c r="N15188" s="3" t="str">
        <f t="shared" si="635"/>
        <v>[75 lacs - 1 cr]</v>
      </c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1" t="s">
        <v>16</v>
      </c>
      <c r="AB15188" s="3"/>
      <c r="AC15188" s="23" t="s">
        <v>37932</v>
      </c>
      <c r="AD15188" s="23" t="s">
        <v>40440</v>
      </c>
      <c r="AE15188" t="s">
        <v>35399</v>
      </c>
    </row>
    <row r="15189" spans="1:31" ht="15" customHeight="1">
      <c r="A15189" s="1">
        <v>15188</v>
      </c>
      <c r="B15189" s="1" t="s">
        <v>54</v>
      </c>
      <c r="C15189" s="1" t="s">
        <v>14462</v>
      </c>
      <c r="D15189" s="2" t="s">
        <v>7685</v>
      </c>
      <c r="E15189" s="2" t="s">
        <v>328</v>
      </c>
      <c r="F15189" s="2" t="s">
        <v>28047</v>
      </c>
      <c r="G15189" s="15">
        <v>919904049606</v>
      </c>
      <c r="H15189" s="2" t="s">
        <v>8</v>
      </c>
      <c r="I15189" s="1" t="s">
        <v>33</v>
      </c>
      <c r="J15189" s="4" t="s">
        <v>47301</v>
      </c>
      <c r="K15189" s="3" t="s">
        <v>42</v>
      </c>
      <c r="L15189" s="4" t="s">
        <v>47301</v>
      </c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1" t="s">
        <v>16</v>
      </c>
      <c r="AB15189" s="3"/>
      <c r="AC15189" s="23" t="s">
        <v>37932</v>
      </c>
      <c r="AD15189" s="23" t="s">
        <v>40440</v>
      </c>
      <c r="AE15189" t="s">
        <v>35399</v>
      </c>
    </row>
    <row r="15190" spans="1:31" ht="15" customHeight="1">
      <c r="A15190" s="1">
        <v>15189</v>
      </c>
      <c r="B15190" s="1" t="s">
        <v>54</v>
      </c>
      <c r="C15190" s="1" t="s">
        <v>14474</v>
      </c>
      <c r="D15190" s="2" t="s">
        <v>36330</v>
      </c>
      <c r="E15190" s="2" t="s">
        <v>40</v>
      </c>
      <c r="F15190" s="2" t="s">
        <v>28053</v>
      </c>
      <c r="G15190" s="15">
        <v>919444499940</v>
      </c>
      <c r="H15190" s="1" t="s">
        <v>15</v>
      </c>
      <c r="I15190" s="1" t="s">
        <v>41</v>
      </c>
      <c r="J15190" s="4" t="s">
        <v>47301</v>
      </c>
      <c r="K15190" s="3" t="s">
        <v>42</v>
      </c>
      <c r="L15190" s="4" t="s">
        <v>47301</v>
      </c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1" t="s">
        <v>16</v>
      </c>
      <c r="AB15190" s="3"/>
      <c r="AC15190" s="23" t="s">
        <v>37932</v>
      </c>
      <c r="AD15190" s="23" t="s">
        <v>40440</v>
      </c>
      <c r="AE15190" t="s">
        <v>35394</v>
      </c>
    </row>
    <row r="15191" spans="1:31" ht="15" customHeight="1">
      <c r="A15191" s="1">
        <v>15190</v>
      </c>
      <c r="B15191" s="1" t="s">
        <v>54</v>
      </c>
      <c r="C15191" s="1" t="s">
        <v>14479</v>
      </c>
      <c r="D15191" s="2" t="s">
        <v>36409</v>
      </c>
      <c r="E15191" s="2" t="s">
        <v>4354</v>
      </c>
      <c r="F15191" s="2" t="s">
        <v>22942</v>
      </c>
      <c r="G15191" s="15">
        <v>91964000009</v>
      </c>
      <c r="H15191" s="1" t="s">
        <v>20</v>
      </c>
      <c r="I15191" s="1" t="s">
        <v>62</v>
      </c>
      <c r="J15191" s="4" t="s">
        <v>47301</v>
      </c>
      <c r="K15191" s="3" t="s">
        <v>42</v>
      </c>
      <c r="L15191" s="4" t="s">
        <v>47301</v>
      </c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1" t="s">
        <v>16</v>
      </c>
      <c r="AB15191" s="3"/>
      <c r="AC15191" s="23" t="s">
        <v>37932</v>
      </c>
      <c r="AD15191" s="23" t="s">
        <v>40440</v>
      </c>
      <c r="AE15191" t="s">
        <v>35399</v>
      </c>
    </row>
    <row r="15192" spans="1:31" ht="15" customHeight="1">
      <c r="A15192" s="1">
        <v>15191</v>
      </c>
      <c r="B15192" s="1" t="s">
        <v>54</v>
      </c>
      <c r="C15192" s="1" t="s">
        <v>14483</v>
      </c>
      <c r="D15192" s="2" t="s">
        <v>4524</v>
      </c>
      <c r="E15192" s="2" t="s">
        <v>217</v>
      </c>
      <c r="F15192" s="2" t="s">
        <v>14862</v>
      </c>
      <c r="G15192" s="15">
        <v>9160094046</v>
      </c>
      <c r="H15192" s="1" t="s">
        <v>46</v>
      </c>
      <c r="I15192" s="1" t="s">
        <v>41</v>
      </c>
      <c r="J15192" s="4" t="s">
        <v>47301</v>
      </c>
      <c r="K15192" s="11" t="s">
        <v>14136</v>
      </c>
      <c r="L15192" s="4" t="s">
        <v>47301</v>
      </c>
      <c r="M15192" s="4" t="s">
        <v>14137</v>
      </c>
      <c r="N15192" s="3" t="str">
        <f t="shared" ref="N15192:N15196" si="636">J15192</f>
        <v>[75 lacs - 1 cr]</v>
      </c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1" t="s">
        <v>16</v>
      </c>
      <c r="AB15192" s="3"/>
      <c r="AC15192" s="23" t="s">
        <v>37933</v>
      </c>
      <c r="AD15192" s="23" t="s">
        <v>40440</v>
      </c>
      <c r="AE15192" t="s">
        <v>35399</v>
      </c>
    </row>
    <row r="15193" spans="1:31" ht="15" customHeight="1">
      <c r="A15193" s="1">
        <v>15192</v>
      </c>
      <c r="B15193" s="1" t="s">
        <v>54</v>
      </c>
      <c r="C15193" s="1" t="s">
        <v>14485</v>
      </c>
      <c r="D15193" s="2" t="s">
        <v>318</v>
      </c>
      <c r="E15193" s="2" t="s">
        <v>362</v>
      </c>
      <c r="F15193" s="2" t="s">
        <v>28056</v>
      </c>
      <c r="G15193" s="15">
        <v>919944644004</v>
      </c>
      <c r="H15193" s="1" t="s">
        <v>15</v>
      </c>
      <c r="I15193" s="1" t="s">
        <v>9</v>
      </c>
      <c r="J15193" s="4" t="s">
        <v>47301</v>
      </c>
      <c r="K15193" s="3" t="s">
        <v>42</v>
      </c>
      <c r="L15193" s="4" t="s">
        <v>47301</v>
      </c>
      <c r="M15193" s="4" t="s">
        <v>14136</v>
      </c>
      <c r="N15193" s="3" t="str">
        <f t="shared" si="636"/>
        <v>[75 lacs - 1 cr]</v>
      </c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1" t="s">
        <v>16</v>
      </c>
      <c r="AB15193" s="3"/>
      <c r="AC15193" s="23" t="s">
        <v>37933</v>
      </c>
      <c r="AD15193" s="23" t="s">
        <v>40440</v>
      </c>
      <c r="AE15193" t="s">
        <v>35394</v>
      </c>
    </row>
    <row r="15194" spans="1:31" ht="15" customHeight="1">
      <c r="A15194" s="1">
        <v>15193</v>
      </c>
      <c r="B15194" s="1" t="s">
        <v>54</v>
      </c>
      <c r="C15194" s="1" t="s">
        <v>14507</v>
      </c>
      <c r="D15194" s="2" t="s">
        <v>3055</v>
      </c>
      <c r="E15194" s="2" t="s">
        <v>558</v>
      </c>
      <c r="F15194" s="2" t="s">
        <v>22095</v>
      </c>
      <c r="G15194" s="15">
        <v>91919649401</v>
      </c>
      <c r="H15194" s="1" t="s">
        <v>46</v>
      </c>
      <c r="I15194" s="1" t="s">
        <v>62</v>
      </c>
      <c r="J15194" s="4" t="s">
        <v>47301</v>
      </c>
      <c r="K15194" s="3" t="s">
        <v>42</v>
      </c>
      <c r="L15194" s="4" t="s">
        <v>47301</v>
      </c>
      <c r="M15194" s="4" t="s">
        <v>14136</v>
      </c>
      <c r="N15194" s="3" t="str">
        <f t="shared" si="636"/>
        <v>[75 lacs - 1 cr]</v>
      </c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1" t="s">
        <v>16</v>
      </c>
      <c r="AB15194" s="3"/>
      <c r="AC15194" s="23" t="s">
        <v>37933</v>
      </c>
      <c r="AD15194" s="23" t="s">
        <v>40440</v>
      </c>
      <c r="AE15194" t="s">
        <v>35409</v>
      </c>
    </row>
    <row r="15195" spans="1:31" ht="15" customHeight="1">
      <c r="A15195" s="1">
        <v>15194</v>
      </c>
      <c r="B15195" s="1" t="s">
        <v>54</v>
      </c>
      <c r="C15195" s="1" t="s">
        <v>14513</v>
      </c>
      <c r="D15195" s="2" t="s">
        <v>14874</v>
      </c>
      <c r="E15195" s="2" t="s">
        <v>139</v>
      </c>
      <c r="F15195" s="2" t="s">
        <v>28070</v>
      </c>
      <c r="G15195" s="15">
        <v>919494</v>
      </c>
      <c r="H15195" s="2" t="s">
        <v>15</v>
      </c>
      <c r="I15195" s="1" t="s">
        <v>9</v>
      </c>
      <c r="J15195" s="4" t="s">
        <v>47301</v>
      </c>
      <c r="K15195" s="3" t="s">
        <v>42</v>
      </c>
      <c r="L15195" s="4" t="s">
        <v>47301</v>
      </c>
      <c r="M15195" s="4" t="s">
        <v>14136</v>
      </c>
      <c r="N15195" s="3" t="str">
        <f t="shared" si="636"/>
        <v>[75 lacs - 1 cr]</v>
      </c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1" t="s">
        <v>16</v>
      </c>
      <c r="AB15195" s="3"/>
      <c r="AC15195" s="23" t="s">
        <v>37933</v>
      </c>
      <c r="AD15195" s="23" t="s">
        <v>40440</v>
      </c>
      <c r="AE15195" t="s">
        <v>35409</v>
      </c>
    </row>
    <row r="15196" spans="1:31" ht="15" customHeight="1">
      <c r="A15196" s="1">
        <v>15195</v>
      </c>
      <c r="B15196" s="1" t="s">
        <v>54</v>
      </c>
      <c r="C15196" s="1" t="s">
        <v>14516</v>
      </c>
      <c r="D15196" s="2" t="s">
        <v>14876</v>
      </c>
      <c r="E15196" s="2" t="s">
        <v>328</v>
      </c>
      <c r="F15196" s="2" t="s">
        <v>28073</v>
      </c>
      <c r="G15196" s="15">
        <v>919664444691</v>
      </c>
      <c r="H15196" s="1" t="s">
        <v>8</v>
      </c>
      <c r="I15196" s="1" t="s">
        <v>9</v>
      </c>
      <c r="J15196" s="4" t="s">
        <v>47301</v>
      </c>
      <c r="K15196" s="3" t="s">
        <v>17</v>
      </c>
      <c r="L15196" s="4" t="s">
        <v>47301</v>
      </c>
      <c r="M15196" s="4" t="s">
        <v>42</v>
      </c>
      <c r="N15196" s="3" t="str">
        <f t="shared" si="636"/>
        <v>[75 lacs - 1 cr]</v>
      </c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1" t="s">
        <v>11</v>
      </c>
      <c r="AB15196" s="3"/>
      <c r="AC15196" s="23" t="s">
        <v>37934</v>
      </c>
      <c r="AD15196" s="23" t="s">
        <v>40440</v>
      </c>
      <c r="AE15196" t="s">
        <v>35399</v>
      </c>
    </row>
    <row r="15197" spans="1:31" ht="15" customHeight="1">
      <c r="A15197" s="1">
        <v>15196</v>
      </c>
      <c r="B15197" s="1" t="s">
        <v>54</v>
      </c>
      <c r="C15197" s="1" t="s">
        <v>14526</v>
      </c>
      <c r="D15197" s="2" t="s">
        <v>1263</v>
      </c>
      <c r="E15197" s="2" t="s">
        <v>139</v>
      </c>
      <c r="F15197" s="2" t="s">
        <v>34802</v>
      </c>
      <c r="G15197" s="15">
        <v>9146499664</v>
      </c>
      <c r="H15197" s="1" t="s">
        <v>8</v>
      </c>
      <c r="I15197" s="1" t="s">
        <v>9</v>
      </c>
      <c r="J15197" s="4" t="s">
        <v>47301</v>
      </c>
      <c r="K15197" s="3" t="s">
        <v>42</v>
      </c>
      <c r="L15197" s="4" t="s">
        <v>47301</v>
      </c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1" t="s">
        <v>16</v>
      </c>
      <c r="AB15197" s="3"/>
      <c r="AC15197" s="23" t="s">
        <v>37934</v>
      </c>
      <c r="AD15197" s="23" t="s">
        <v>40440</v>
      </c>
      <c r="AE15197" t="s">
        <v>35410</v>
      </c>
    </row>
    <row r="15198" spans="1:31" ht="15" customHeight="1">
      <c r="A15198" s="1">
        <v>15197</v>
      </c>
      <c r="B15198" s="1" t="s">
        <v>54</v>
      </c>
      <c r="C15198" s="1" t="s">
        <v>14527</v>
      </c>
      <c r="D15198" s="2" t="s">
        <v>39</v>
      </c>
      <c r="E15198" s="2" t="s">
        <v>152</v>
      </c>
      <c r="F15198" s="2" t="s">
        <v>28080</v>
      </c>
      <c r="G15198" s="15">
        <v>9191919100</v>
      </c>
      <c r="H15198" s="1" t="s">
        <v>20</v>
      </c>
      <c r="I15198" s="1" t="s">
        <v>41</v>
      </c>
      <c r="J15198" s="4" t="s">
        <v>47301</v>
      </c>
      <c r="K15198" s="3" t="s">
        <v>17</v>
      </c>
      <c r="L15198" s="4" t="s">
        <v>47301</v>
      </c>
      <c r="M15198" s="4" t="s">
        <v>42</v>
      </c>
      <c r="N15198" s="3" t="str">
        <f>J15198</f>
        <v>[75 lacs - 1 cr]</v>
      </c>
      <c r="O15198" s="4" t="s">
        <v>47348</v>
      </c>
      <c r="P15198" s="3" t="s">
        <v>47301</v>
      </c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1" t="s">
        <v>11</v>
      </c>
      <c r="AB15198" s="3"/>
      <c r="AC15198" s="23" t="s">
        <v>37934</v>
      </c>
      <c r="AD15198" s="23" t="s">
        <v>40440</v>
      </c>
      <c r="AE15198" t="s">
        <v>35399</v>
      </c>
    </row>
    <row r="15199" spans="1:31" ht="15" customHeight="1">
      <c r="A15199" s="1">
        <v>15198</v>
      </c>
      <c r="B15199" s="1" t="s">
        <v>54</v>
      </c>
      <c r="C15199" s="1" t="s">
        <v>14528</v>
      </c>
      <c r="D15199" s="2" t="s">
        <v>4959</v>
      </c>
      <c r="E15199" s="2" t="s">
        <v>5861</v>
      </c>
      <c r="F15199" s="2" t="s">
        <v>32743</v>
      </c>
      <c r="G15199" s="15">
        <v>919104604004</v>
      </c>
      <c r="H15199" s="1" t="s">
        <v>15</v>
      </c>
      <c r="I15199" s="1" t="s">
        <v>9</v>
      </c>
      <c r="J15199" s="4" t="s">
        <v>47301</v>
      </c>
      <c r="K15199" s="3" t="s">
        <v>42</v>
      </c>
      <c r="L15199" s="4" t="s">
        <v>47301</v>
      </c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1" t="s">
        <v>16</v>
      </c>
      <c r="AB15199" s="3"/>
      <c r="AC15199" s="23" t="s">
        <v>37934</v>
      </c>
      <c r="AD15199" s="23" t="s">
        <v>40440</v>
      </c>
      <c r="AE15199" t="s">
        <v>35394</v>
      </c>
    </row>
    <row r="15200" spans="1:31" ht="15" customHeight="1">
      <c r="A15200" s="1">
        <v>15199</v>
      </c>
      <c r="B15200" s="1" t="s">
        <v>54</v>
      </c>
      <c r="C15200" s="1" t="s">
        <v>14530</v>
      </c>
      <c r="D15200" s="2" t="s">
        <v>2627</v>
      </c>
      <c r="E15200" s="2" t="s">
        <v>774</v>
      </c>
      <c r="F15200" s="2" t="s">
        <v>32744</v>
      </c>
      <c r="G15200" s="15">
        <v>9149901614</v>
      </c>
      <c r="H15200" s="1" t="s">
        <v>15</v>
      </c>
      <c r="I15200" s="1" t="s">
        <v>41</v>
      </c>
      <c r="J15200" s="4" t="s">
        <v>47301</v>
      </c>
      <c r="K15200" s="3" t="s">
        <v>42</v>
      </c>
      <c r="L15200" s="4" t="s">
        <v>47301</v>
      </c>
      <c r="M15200" s="4" t="s">
        <v>14136</v>
      </c>
      <c r="N15200" s="3" t="str">
        <f>J15200</f>
        <v>[75 lacs - 1 cr]</v>
      </c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1" t="s">
        <v>16</v>
      </c>
      <c r="AB15200" s="3"/>
      <c r="AC15200" s="23" t="s">
        <v>37934</v>
      </c>
      <c r="AD15200" s="23" t="s">
        <v>40440</v>
      </c>
      <c r="AE15200" t="s">
        <v>35399</v>
      </c>
    </row>
    <row r="15201" spans="1:31" ht="15" customHeight="1">
      <c r="A15201" s="1">
        <v>15200</v>
      </c>
      <c r="B15201" s="1" t="s">
        <v>54</v>
      </c>
      <c r="C15201" s="1" t="s">
        <v>14537</v>
      </c>
      <c r="D15201" s="2" t="s">
        <v>280</v>
      </c>
      <c r="E15201" s="2" t="s">
        <v>724</v>
      </c>
      <c r="F15201" s="2" t="s">
        <v>14885</v>
      </c>
      <c r="G15201" s="15">
        <v>91944490006</v>
      </c>
      <c r="H15201" s="2" t="s">
        <v>15</v>
      </c>
      <c r="I15201" s="1" t="s">
        <v>62</v>
      </c>
      <c r="J15201" s="4" t="s">
        <v>47301</v>
      </c>
      <c r="K15201" s="3" t="s">
        <v>42</v>
      </c>
      <c r="L15201" s="4" t="s">
        <v>47301</v>
      </c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1" t="s">
        <v>16</v>
      </c>
      <c r="AB15201" s="3"/>
      <c r="AC15201" s="23" t="s">
        <v>37934</v>
      </c>
      <c r="AD15201" s="23" t="s">
        <v>40440</v>
      </c>
      <c r="AE15201" t="s">
        <v>35394</v>
      </c>
    </row>
    <row r="15202" spans="1:31" ht="15" customHeight="1">
      <c r="A15202" s="1">
        <v>15201</v>
      </c>
      <c r="B15202" s="1" t="s">
        <v>54</v>
      </c>
      <c r="C15202" s="1" t="s">
        <v>14554</v>
      </c>
      <c r="D15202" s="2" t="s">
        <v>1487</v>
      </c>
      <c r="E15202" s="2" t="s">
        <v>1488</v>
      </c>
      <c r="F15202" s="2" t="s">
        <v>21609</v>
      </c>
      <c r="G15202" s="15">
        <v>91944401494</v>
      </c>
      <c r="H15202" s="1" t="s">
        <v>15</v>
      </c>
      <c r="I15202" s="1" t="s">
        <v>9</v>
      </c>
      <c r="J15202" s="4" t="s">
        <v>47301</v>
      </c>
      <c r="K15202" s="3" t="s">
        <v>42</v>
      </c>
      <c r="L15202" s="4" t="s">
        <v>47301</v>
      </c>
      <c r="M15202" s="4" t="s">
        <v>14137</v>
      </c>
      <c r="N15202" s="3" t="str">
        <f t="shared" ref="N15202:N15203" si="637">J15202</f>
        <v>[75 lacs - 1 cr]</v>
      </c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1" t="s">
        <v>16</v>
      </c>
      <c r="AB15202" s="3"/>
      <c r="AC15202" s="23" t="s">
        <v>37934</v>
      </c>
      <c r="AD15202" s="23" t="s">
        <v>40440</v>
      </c>
      <c r="AE15202" t="s">
        <v>35394</v>
      </c>
    </row>
    <row r="15203" spans="1:31" ht="15" customHeight="1">
      <c r="A15203" s="1">
        <v>15202</v>
      </c>
      <c r="B15203" s="1" t="s">
        <v>54</v>
      </c>
      <c r="C15203" s="1" t="s">
        <v>14558</v>
      </c>
      <c r="D15203" s="2" t="s">
        <v>5708</v>
      </c>
      <c r="E15203" s="2" t="s">
        <v>93</v>
      </c>
      <c r="F15203" s="2" t="s">
        <v>28093</v>
      </c>
      <c r="G15203" s="15">
        <v>919909144414</v>
      </c>
      <c r="H15203" s="2" t="s">
        <v>8</v>
      </c>
      <c r="I15203" s="1" t="s">
        <v>9</v>
      </c>
      <c r="J15203" s="4" t="s">
        <v>47301</v>
      </c>
      <c r="K15203" s="3" t="s">
        <v>42</v>
      </c>
      <c r="L15203" s="4" t="s">
        <v>47301</v>
      </c>
      <c r="M15203" s="4" t="s">
        <v>14136</v>
      </c>
      <c r="N15203" s="3" t="str">
        <f t="shared" si="637"/>
        <v>[75 lacs - 1 cr]</v>
      </c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1" t="s">
        <v>16</v>
      </c>
      <c r="AB15203" s="3"/>
      <c r="AC15203" s="23" t="s">
        <v>37934</v>
      </c>
      <c r="AD15203" s="23" t="s">
        <v>40440</v>
      </c>
      <c r="AE15203" t="s">
        <v>35410</v>
      </c>
    </row>
    <row r="15204" spans="1:31" ht="15" customHeight="1">
      <c r="A15204" s="1">
        <v>15203</v>
      </c>
      <c r="B15204" s="1" t="s">
        <v>54</v>
      </c>
      <c r="C15204" s="1" t="s">
        <v>14562</v>
      </c>
      <c r="D15204" s="2" t="s">
        <v>2752</v>
      </c>
      <c r="E15204" s="2" t="s">
        <v>139</v>
      </c>
      <c r="F15204" s="2" t="s">
        <v>28095</v>
      </c>
      <c r="G15204" s="15">
        <v>9194464906</v>
      </c>
      <c r="H15204" s="1" t="s">
        <v>8</v>
      </c>
      <c r="I15204" s="1" t="s">
        <v>41</v>
      </c>
      <c r="J15204" s="4" t="s">
        <v>47301</v>
      </c>
      <c r="K15204" s="3" t="s">
        <v>42</v>
      </c>
      <c r="L15204" s="4" t="s">
        <v>47301</v>
      </c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1" t="s">
        <v>16</v>
      </c>
      <c r="AB15204" s="3"/>
      <c r="AC15204" s="23" t="s">
        <v>37934</v>
      </c>
      <c r="AD15204" s="23" t="s">
        <v>40440</v>
      </c>
      <c r="AE15204" t="s">
        <v>35410</v>
      </c>
    </row>
    <row r="15205" spans="1:31" ht="15" customHeight="1">
      <c r="A15205" s="1">
        <v>15204</v>
      </c>
      <c r="B15205" s="1" t="s">
        <v>54</v>
      </c>
      <c r="C15205" s="1" t="s">
        <v>14567</v>
      </c>
      <c r="D15205" s="2" t="s">
        <v>36331</v>
      </c>
      <c r="E15205" s="2" t="s">
        <v>139</v>
      </c>
      <c r="F15205" s="2" t="s">
        <v>28099</v>
      </c>
      <c r="G15205" s="15">
        <v>91909994004</v>
      </c>
      <c r="H15205" s="1" t="s">
        <v>20</v>
      </c>
      <c r="I15205" s="1" t="s">
        <v>41</v>
      </c>
      <c r="J15205" s="4" t="s">
        <v>47301</v>
      </c>
      <c r="K15205" s="11" t="s">
        <v>14136</v>
      </c>
      <c r="L15205" s="4" t="s">
        <v>47301</v>
      </c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1" t="s">
        <v>16</v>
      </c>
      <c r="AB15205" s="3"/>
      <c r="AC15205" s="23" t="s">
        <v>37934</v>
      </c>
      <c r="AD15205" s="23" t="s">
        <v>40440</v>
      </c>
      <c r="AE15205" t="s">
        <v>35399</v>
      </c>
    </row>
    <row r="15206" spans="1:31" ht="15" customHeight="1">
      <c r="A15206" s="1">
        <v>15205</v>
      </c>
      <c r="B15206" s="1" t="s">
        <v>54</v>
      </c>
      <c r="C15206" s="1" t="s">
        <v>14568</v>
      </c>
      <c r="D15206" s="2" t="s">
        <v>1636</v>
      </c>
      <c r="E15206" s="2" t="s">
        <v>40</v>
      </c>
      <c r="F15206" s="2" t="s">
        <v>28100</v>
      </c>
      <c r="G15206" s="15">
        <v>919944416161</v>
      </c>
      <c r="H15206" s="1" t="s">
        <v>15</v>
      </c>
      <c r="I15206" s="1" t="s">
        <v>41</v>
      </c>
      <c r="J15206" s="4" t="s">
        <v>47301</v>
      </c>
      <c r="K15206" s="3" t="s">
        <v>42</v>
      </c>
      <c r="L15206" s="4" t="s">
        <v>47301</v>
      </c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1" t="s">
        <v>16</v>
      </c>
      <c r="AB15206" s="3"/>
      <c r="AC15206" s="23" t="s">
        <v>37934</v>
      </c>
      <c r="AD15206" s="23" t="s">
        <v>40440</v>
      </c>
      <c r="AE15206" t="s">
        <v>35394</v>
      </c>
    </row>
    <row r="15207" spans="1:31" ht="15" customHeight="1">
      <c r="A15207" s="1">
        <v>15206</v>
      </c>
      <c r="B15207" s="1" t="s">
        <v>54</v>
      </c>
      <c r="C15207" s="1" t="s">
        <v>14571</v>
      </c>
      <c r="D15207" s="2" t="s">
        <v>16105</v>
      </c>
      <c r="E15207" s="2" t="s">
        <v>1725</v>
      </c>
      <c r="F15207" s="2" t="s">
        <v>28102</v>
      </c>
      <c r="G15207" s="15">
        <v>91949944644</v>
      </c>
      <c r="H15207" s="1" t="s">
        <v>46</v>
      </c>
      <c r="I15207" s="1" t="s">
        <v>41</v>
      </c>
      <c r="J15207" s="4" t="s">
        <v>47301</v>
      </c>
      <c r="K15207" s="3" t="s">
        <v>42</v>
      </c>
      <c r="L15207" s="4" t="s">
        <v>47301</v>
      </c>
      <c r="M15207" s="4" t="s">
        <v>14136</v>
      </c>
      <c r="N15207" s="3" t="str">
        <f>J15207</f>
        <v>[75 lacs - 1 cr]</v>
      </c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1" t="s">
        <v>16</v>
      </c>
      <c r="AB15207" s="3"/>
      <c r="AC15207" s="23" t="s">
        <v>37934</v>
      </c>
      <c r="AD15207" s="23" t="s">
        <v>40440</v>
      </c>
      <c r="AE15207" t="s">
        <v>35399</v>
      </c>
    </row>
    <row r="15208" spans="1:31" ht="15" customHeight="1">
      <c r="A15208" s="1">
        <v>15207</v>
      </c>
      <c r="B15208" s="1" t="s">
        <v>54</v>
      </c>
      <c r="C15208" s="1" t="s">
        <v>14579</v>
      </c>
      <c r="D15208" s="2" t="s">
        <v>14897</v>
      </c>
      <c r="E15208" s="2" t="s">
        <v>73</v>
      </c>
      <c r="F15208" s="2" t="s">
        <v>32749</v>
      </c>
      <c r="G15208" s="15">
        <v>919444991966</v>
      </c>
      <c r="H15208" s="1" t="s">
        <v>46</v>
      </c>
      <c r="I15208" s="1" t="s">
        <v>9</v>
      </c>
      <c r="J15208" s="4" t="s">
        <v>47301</v>
      </c>
      <c r="K15208" s="3" t="s">
        <v>42</v>
      </c>
      <c r="L15208" s="4" t="s">
        <v>47301</v>
      </c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1" t="s">
        <v>16</v>
      </c>
      <c r="AB15208" s="3"/>
      <c r="AC15208" s="23" t="s">
        <v>38163</v>
      </c>
      <c r="AD15208" s="23" t="s">
        <v>40440</v>
      </c>
      <c r="AE15208" t="s">
        <v>35399</v>
      </c>
    </row>
    <row r="15209" spans="1:31" ht="15" customHeight="1">
      <c r="A15209" s="1">
        <v>15208</v>
      </c>
      <c r="B15209" s="1" t="s">
        <v>54</v>
      </c>
      <c r="C15209" s="1" t="s">
        <v>14581</v>
      </c>
      <c r="D15209" s="2" t="s">
        <v>2266</v>
      </c>
      <c r="E15209" s="2" t="s">
        <v>40</v>
      </c>
      <c r="F15209" s="2" t="s">
        <v>28108</v>
      </c>
      <c r="G15209" s="15">
        <v>919446096600</v>
      </c>
      <c r="H15209" s="1" t="s">
        <v>15</v>
      </c>
      <c r="I15209" s="1" t="s">
        <v>9</v>
      </c>
      <c r="J15209" s="4" t="s">
        <v>47301</v>
      </c>
      <c r="K15209" s="3" t="s">
        <v>42</v>
      </c>
      <c r="L15209" s="4" t="s">
        <v>47301</v>
      </c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1" t="s">
        <v>16</v>
      </c>
      <c r="AB15209" s="3"/>
      <c r="AC15209" s="23" t="s">
        <v>38164</v>
      </c>
      <c r="AD15209" s="23" t="s">
        <v>40440</v>
      </c>
      <c r="AE15209" t="s">
        <v>35394</v>
      </c>
    </row>
    <row r="15210" spans="1:31" ht="15" customHeight="1">
      <c r="A15210" s="1">
        <v>15209</v>
      </c>
      <c r="B15210" s="1" t="s">
        <v>54</v>
      </c>
      <c r="C15210" s="1" t="s">
        <v>14593</v>
      </c>
      <c r="D15210" s="2" t="s">
        <v>14902</v>
      </c>
      <c r="E15210" s="2" t="s">
        <v>40</v>
      </c>
      <c r="F15210" s="2" t="s">
        <v>28115</v>
      </c>
      <c r="G15210" s="15">
        <v>91414199964</v>
      </c>
      <c r="H15210" s="1" t="s">
        <v>20</v>
      </c>
      <c r="I15210" s="1" t="s">
        <v>9</v>
      </c>
      <c r="J15210" s="4" t="s">
        <v>47301</v>
      </c>
      <c r="K15210" s="3" t="s">
        <v>42</v>
      </c>
      <c r="L15210" s="4" t="s">
        <v>47301</v>
      </c>
      <c r="M15210" s="4" t="s">
        <v>14136</v>
      </c>
      <c r="N15210" s="3" t="str">
        <f>J15210</f>
        <v>[75 lacs - 1 cr]</v>
      </c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1" t="s">
        <v>16</v>
      </c>
      <c r="AB15210" s="3"/>
      <c r="AC15210" s="23" t="s">
        <v>37938</v>
      </c>
      <c r="AD15210" s="23" t="s">
        <v>40440</v>
      </c>
      <c r="AE15210" t="s">
        <v>35410</v>
      </c>
    </row>
    <row r="15211" spans="1:31" ht="15" customHeight="1">
      <c r="A15211" s="1">
        <v>15210</v>
      </c>
      <c r="B15211" s="1" t="s">
        <v>54</v>
      </c>
      <c r="C15211" s="1" t="s">
        <v>14603</v>
      </c>
      <c r="D15211" s="2" t="s">
        <v>36332</v>
      </c>
      <c r="E15211" s="2" t="s">
        <v>139</v>
      </c>
      <c r="F15211" s="2" t="s">
        <v>14903</v>
      </c>
      <c r="G15211" s="15">
        <v>916969449494</v>
      </c>
      <c r="H15211" s="1" t="s">
        <v>46</v>
      </c>
      <c r="I15211" s="1" t="s">
        <v>9</v>
      </c>
      <c r="J15211" s="4" t="s">
        <v>47301</v>
      </c>
      <c r="K15211" s="11" t="s">
        <v>13</v>
      </c>
      <c r="L15211" s="4" t="s">
        <v>47301</v>
      </c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1" t="s">
        <v>16</v>
      </c>
      <c r="AB15211" s="3"/>
      <c r="AC15211" s="23" t="s">
        <v>37938</v>
      </c>
      <c r="AD15211" s="23" t="s">
        <v>40440</v>
      </c>
      <c r="AE15211" t="s">
        <v>35399</v>
      </c>
    </row>
    <row r="15212" spans="1:31" ht="15" customHeight="1">
      <c r="A15212" s="1">
        <v>15211</v>
      </c>
      <c r="B15212" s="1" t="s">
        <v>54</v>
      </c>
      <c r="C15212" s="1" t="s">
        <v>14604</v>
      </c>
      <c r="D15212" s="2" t="s">
        <v>286</v>
      </c>
      <c r="E15212" s="2" t="s">
        <v>40</v>
      </c>
      <c r="F15212" s="2" t="s">
        <v>26084</v>
      </c>
      <c r="G15212" s="15">
        <v>919446060499</v>
      </c>
      <c r="H15212" s="1" t="s">
        <v>15</v>
      </c>
      <c r="I15212" s="1" t="s">
        <v>41</v>
      </c>
      <c r="J15212" s="4" t="s">
        <v>47301</v>
      </c>
      <c r="K15212" s="3" t="s">
        <v>213</v>
      </c>
      <c r="L15212" s="4" t="s">
        <v>47301</v>
      </c>
      <c r="M15212" s="4" t="s">
        <v>17</v>
      </c>
      <c r="N15212" s="3" t="str">
        <f>J15212</f>
        <v>[75 lacs - 1 cr]</v>
      </c>
      <c r="O15212" s="4" t="s">
        <v>47347</v>
      </c>
      <c r="P15212" s="3" t="s">
        <v>47301</v>
      </c>
      <c r="Q15212" s="4" t="s">
        <v>14136</v>
      </c>
      <c r="R15212" s="3" t="s">
        <v>47301</v>
      </c>
      <c r="S15212" s="4"/>
      <c r="T15212" s="4"/>
      <c r="U15212" s="4"/>
      <c r="V15212" s="4"/>
      <c r="W15212" s="4"/>
      <c r="X15212" s="4"/>
      <c r="Y15212" s="4"/>
      <c r="Z15212" s="4"/>
      <c r="AA15212" s="1" t="s">
        <v>16</v>
      </c>
      <c r="AB15212" s="3"/>
      <c r="AC15212" s="23" t="s">
        <v>37938</v>
      </c>
      <c r="AD15212" s="23" t="s">
        <v>40440</v>
      </c>
      <c r="AE15212" t="s">
        <v>35394</v>
      </c>
    </row>
    <row r="15213" spans="1:31" ht="15" customHeight="1">
      <c r="A15213" s="1">
        <v>15212</v>
      </c>
      <c r="B15213" s="1" t="s">
        <v>54</v>
      </c>
      <c r="C15213" s="1" t="s">
        <v>14606</v>
      </c>
      <c r="D15213" s="2" t="s">
        <v>1250</v>
      </c>
      <c r="E15213" s="2" t="s">
        <v>40</v>
      </c>
      <c r="F15213" s="2" t="s">
        <v>28121</v>
      </c>
      <c r="G15213" s="15">
        <v>919446946444</v>
      </c>
      <c r="H15213" s="2" t="s">
        <v>8</v>
      </c>
      <c r="I15213" s="1" t="s">
        <v>62</v>
      </c>
      <c r="J15213" s="4" t="s">
        <v>47301</v>
      </c>
      <c r="K15213" s="3" t="s">
        <v>17</v>
      </c>
      <c r="L15213" s="4" t="s">
        <v>47301</v>
      </c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1" t="s">
        <v>16</v>
      </c>
      <c r="AB15213" s="3"/>
      <c r="AC15213" s="23" t="s">
        <v>37938</v>
      </c>
      <c r="AD15213" s="23" t="s">
        <v>40440</v>
      </c>
      <c r="AE15213" t="s">
        <v>35399</v>
      </c>
    </row>
    <row r="15214" spans="1:31" ht="15" customHeight="1">
      <c r="A15214" s="1">
        <v>15213</v>
      </c>
      <c r="B15214" s="1" t="s">
        <v>54</v>
      </c>
      <c r="C15214" s="1" t="s">
        <v>14608</v>
      </c>
      <c r="D15214" s="2" t="s">
        <v>1675</v>
      </c>
      <c r="E15214" s="2" t="s">
        <v>255</v>
      </c>
      <c r="F15214" s="2" t="s">
        <v>34811</v>
      </c>
      <c r="G15214" s="15">
        <v>919444646660</v>
      </c>
      <c r="H15214" s="2" t="s">
        <v>20</v>
      </c>
      <c r="I15214" s="1" t="s">
        <v>9</v>
      </c>
      <c r="J15214" s="4" t="s">
        <v>47301</v>
      </c>
      <c r="K15214" s="3" t="s">
        <v>213</v>
      </c>
      <c r="L15214" s="4" t="s">
        <v>47301</v>
      </c>
      <c r="M15214" s="4" t="s">
        <v>17</v>
      </c>
      <c r="N15214" s="3" t="str">
        <f>J15214</f>
        <v>[75 lacs - 1 cr]</v>
      </c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1" t="s">
        <v>16</v>
      </c>
      <c r="AB15214" s="3"/>
      <c r="AC15214" s="23" t="s">
        <v>37938</v>
      </c>
      <c r="AD15214" s="23" t="s">
        <v>40440</v>
      </c>
      <c r="AE15214" t="s">
        <v>35410</v>
      </c>
    </row>
    <row r="15215" spans="1:31" ht="15" customHeight="1">
      <c r="A15215" s="1">
        <v>15214</v>
      </c>
      <c r="B15215" s="1" t="s">
        <v>54</v>
      </c>
      <c r="C15215" s="1" t="s">
        <v>14612</v>
      </c>
      <c r="D15215" s="2" t="s">
        <v>350</v>
      </c>
      <c r="E15215" s="2" t="s">
        <v>19</v>
      </c>
      <c r="F15215" s="2" t="s">
        <v>34243</v>
      </c>
      <c r="G15215" s="15">
        <v>919919990049</v>
      </c>
      <c r="H15215" s="1" t="s">
        <v>8</v>
      </c>
      <c r="I15215" s="1" t="s">
        <v>9</v>
      </c>
      <c r="J15215" s="4" t="s">
        <v>47301</v>
      </c>
      <c r="K15215" s="11" t="s">
        <v>14137</v>
      </c>
      <c r="L15215" s="4" t="s">
        <v>47301</v>
      </c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1" t="s">
        <v>16</v>
      </c>
      <c r="AB15215" s="3"/>
      <c r="AC15215" s="23" t="s">
        <v>37938</v>
      </c>
      <c r="AD15215" s="23" t="s">
        <v>40440</v>
      </c>
      <c r="AE15215" t="s">
        <v>35394</v>
      </c>
    </row>
    <row r="15216" spans="1:31" ht="15" customHeight="1">
      <c r="A15216" s="1">
        <v>15215</v>
      </c>
      <c r="B15216" s="1" t="s">
        <v>54</v>
      </c>
      <c r="C15216" s="1" t="s">
        <v>14613</v>
      </c>
      <c r="D15216" s="2" t="s">
        <v>7705</v>
      </c>
      <c r="E15216" s="2" t="s">
        <v>14905</v>
      </c>
      <c r="F15216" s="2" t="s">
        <v>28123</v>
      </c>
      <c r="G15216" s="15">
        <v>9196646409</v>
      </c>
      <c r="H15216" s="1" t="s">
        <v>15</v>
      </c>
      <c r="I15216" s="1" t="s">
        <v>9</v>
      </c>
      <c r="J15216" s="4" t="s">
        <v>47301</v>
      </c>
      <c r="K15216" s="3" t="s">
        <v>42</v>
      </c>
      <c r="L15216" s="4" t="s">
        <v>47301</v>
      </c>
      <c r="M15216" s="4" t="s">
        <v>14136</v>
      </c>
      <c r="N15216" s="3" t="str">
        <f t="shared" ref="N15216:N15218" si="638">J15216</f>
        <v>[75 lacs - 1 cr]</v>
      </c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1" t="s">
        <v>16</v>
      </c>
      <c r="AB15216" s="3"/>
      <c r="AC15216" s="23" t="s">
        <v>37938</v>
      </c>
      <c r="AD15216" s="23" t="s">
        <v>40440</v>
      </c>
      <c r="AE15216" t="s">
        <v>35410</v>
      </c>
    </row>
    <row r="15217" spans="1:31" ht="15" customHeight="1">
      <c r="A15217" s="1">
        <v>15216</v>
      </c>
      <c r="B15217" s="1" t="s">
        <v>54</v>
      </c>
      <c r="C15217" s="1" t="s">
        <v>14626</v>
      </c>
      <c r="D15217" s="2" t="s">
        <v>2060</v>
      </c>
      <c r="E15217" s="2" t="s">
        <v>1047</v>
      </c>
      <c r="F15217" s="2" t="s">
        <v>28132</v>
      </c>
      <c r="G15217" s="15">
        <v>9196649664</v>
      </c>
      <c r="H15217" s="1" t="s">
        <v>15</v>
      </c>
      <c r="I15217" s="1" t="s">
        <v>9</v>
      </c>
      <c r="J15217" s="4" t="s">
        <v>47301</v>
      </c>
      <c r="K15217" s="3" t="s">
        <v>17</v>
      </c>
      <c r="L15217" s="4" t="s">
        <v>47301</v>
      </c>
      <c r="M15217" s="4" t="s">
        <v>42</v>
      </c>
      <c r="N15217" s="3" t="str">
        <f t="shared" si="638"/>
        <v>[75 lacs - 1 cr]</v>
      </c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1" t="s">
        <v>16</v>
      </c>
      <c r="AB15217" s="3"/>
      <c r="AC15217" s="23" t="s">
        <v>37938</v>
      </c>
      <c r="AD15217" s="23" t="s">
        <v>40440</v>
      </c>
      <c r="AE15217" t="s">
        <v>35410</v>
      </c>
    </row>
    <row r="15218" spans="1:31" ht="15" customHeight="1">
      <c r="A15218" s="1">
        <v>15217</v>
      </c>
      <c r="B15218" s="1" t="s">
        <v>54</v>
      </c>
      <c r="C15218" s="1" t="s">
        <v>14627</v>
      </c>
      <c r="D15218" s="2" t="s">
        <v>2667</v>
      </c>
      <c r="E15218" s="2" t="s">
        <v>40</v>
      </c>
      <c r="F15218" s="2" t="s">
        <v>14909</v>
      </c>
      <c r="G15218" s="15">
        <v>91949006164</v>
      </c>
      <c r="H15218" s="1" t="s">
        <v>46</v>
      </c>
      <c r="I15218" s="1" t="s">
        <v>41</v>
      </c>
      <c r="J15218" s="4" t="s">
        <v>47301</v>
      </c>
      <c r="K15218" s="3" t="s">
        <v>17</v>
      </c>
      <c r="L15218" s="4" t="s">
        <v>47301</v>
      </c>
      <c r="M15218" s="4" t="s">
        <v>42</v>
      </c>
      <c r="N15218" s="3" t="str">
        <f t="shared" si="638"/>
        <v>[75 lacs - 1 cr]</v>
      </c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1" t="s">
        <v>11</v>
      </c>
      <c r="AB15218" s="3"/>
      <c r="AC15218" s="23" t="s">
        <v>37938</v>
      </c>
      <c r="AD15218" s="23" t="s">
        <v>40440</v>
      </c>
      <c r="AE15218" t="s">
        <v>35399</v>
      </c>
    </row>
    <row r="15219" spans="1:31" ht="15" customHeight="1">
      <c r="A15219" s="1">
        <v>15218</v>
      </c>
      <c r="B15219" s="1" t="s">
        <v>54</v>
      </c>
      <c r="C15219" s="1" t="s">
        <v>14630</v>
      </c>
      <c r="D15219" s="2" t="s">
        <v>494</v>
      </c>
      <c r="E15219" s="2" t="s">
        <v>87</v>
      </c>
      <c r="F15219" s="2" t="s">
        <v>34814</v>
      </c>
      <c r="G15219" s="15">
        <v>91416046616</v>
      </c>
      <c r="H15219" s="2" t="s">
        <v>8</v>
      </c>
      <c r="I15219" s="1" t="s">
        <v>9</v>
      </c>
      <c r="J15219" s="4" t="s">
        <v>47301</v>
      </c>
      <c r="K15219" s="3" t="s">
        <v>42</v>
      </c>
      <c r="L15219" s="4" t="s">
        <v>47301</v>
      </c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1" t="s">
        <v>16</v>
      </c>
      <c r="AB15219" s="3"/>
      <c r="AC15219" s="23" t="s">
        <v>37938</v>
      </c>
      <c r="AD15219" s="23" t="s">
        <v>40440</v>
      </c>
      <c r="AE15219" t="s">
        <v>35394</v>
      </c>
    </row>
    <row r="15220" spans="1:31" ht="15" customHeight="1">
      <c r="A15220" s="1">
        <v>15219</v>
      </c>
      <c r="B15220" s="1" t="s">
        <v>54</v>
      </c>
      <c r="C15220" s="1" t="s">
        <v>14639</v>
      </c>
      <c r="D15220" s="2" t="s">
        <v>14913</v>
      </c>
      <c r="E15220" s="2" t="s">
        <v>1577</v>
      </c>
      <c r="F15220" s="2" t="s">
        <v>14914</v>
      </c>
      <c r="G15220" s="15">
        <v>91944661404</v>
      </c>
      <c r="H15220" s="1" t="s">
        <v>20</v>
      </c>
      <c r="I15220" s="1" t="s">
        <v>41</v>
      </c>
      <c r="J15220" s="4" t="s">
        <v>47301</v>
      </c>
      <c r="K15220" s="11" t="s">
        <v>14137</v>
      </c>
      <c r="L15220" s="4" t="s">
        <v>47301</v>
      </c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1" t="s">
        <v>16</v>
      </c>
      <c r="AB15220" s="3"/>
      <c r="AC15220" s="23" t="s">
        <v>37938</v>
      </c>
      <c r="AD15220" s="23" t="s">
        <v>40440</v>
      </c>
      <c r="AE15220" t="s">
        <v>35409</v>
      </c>
    </row>
    <row r="15221" spans="1:31" ht="15" customHeight="1">
      <c r="A15221" s="1">
        <v>15220</v>
      </c>
      <c r="B15221" s="1" t="s">
        <v>54</v>
      </c>
      <c r="C15221" s="1" t="s">
        <v>14647</v>
      </c>
      <c r="D15221" s="2" t="s">
        <v>386</v>
      </c>
      <c r="E15221" s="2" t="s">
        <v>139</v>
      </c>
      <c r="F15221" s="2" t="s">
        <v>28142</v>
      </c>
      <c r="G15221" s="15">
        <v>919446149949</v>
      </c>
      <c r="H15221" s="1" t="s">
        <v>20</v>
      </c>
      <c r="I15221" s="1" t="s">
        <v>41</v>
      </c>
      <c r="J15221" s="4" t="s">
        <v>47301</v>
      </c>
      <c r="K15221" s="11" t="s">
        <v>14136</v>
      </c>
      <c r="L15221" s="4" t="s">
        <v>47301</v>
      </c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1" t="s">
        <v>16</v>
      </c>
      <c r="AB15221" s="3"/>
      <c r="AC15221" s="23" t="s">
        <v>37939</v>
      </c>
      <c r="AD15221" s="23" t="s">
        <v>40440</v>
      </c>
      <c r="AE15221" t="s">
        <v>35410</v>
      </c>
    </row>
    <row r="15222" spans="1:31" ht="15" customHeight="1">
      <c r="A15222" s="1">
        <v>15221</v>
      </c>
      <c r="B15222" s="1" t="s">
        <v>54</v>
      </c>
      <c r="C15222" s="1" t="s">
        <v>14650</v>
      </c>
      <c r="D15222" s="2" t="s">
        <v>2317</v>
      </c>
      <c r="E15222" s="2" t="s">
        <v>2808</v>
      </c>
      <c r="F15222" s="2" t="s">
        <v>28145</v>
      </c>
      <c r="G15222" s="15">
        <v>91991909100</v>
      </c>
      <c r="H15222" s="1" t="s">
        <v>15</v>
      </c>
      <c r="I15222" s="1" t="s">
        <v>9</v>
      </c>
      <c r="J15222" s="4" t="s">
        <v>47301</v>
      </c>
      <c r="K15222" s="11" t="s">
        <v>14137</v>
      </c>
      <c r="L15222" s="4" t="s">
        <v>47301</v>
      </c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1" t="s">
        <v>16</v>
      </c>
      <c r="AB15222" s="3"/>
      <c r="AC15222" s="23" t="s">
        <v>37939</v>
      </c>
      <c r="AD15222" s="23" t="s">
        <v>40440</v>
      </c>
      <c r="AE15222" t="s">
        <v>35394</v>
      </c>
    </row>
    <row r="15223" spans="1:31" ht="15" customHeight="1">
      <c r="A15223" s="1">
        <v>15222</v>
      </c>
      <c r="B15223" s="1" t="s">
        <v>54</v>
      </c>
      <c r="C15223" s="1" t="s">
        <v>14651</v>
      </c>
      <c r="D15223" s="2" t="s">
        <v>4408</v>
      </c>
      <c r="E15223" s="2" t="s">
        <v>139</v>
      </c>
      <c r="F15223" s="2" t="s">
        <v>28146</v>
      </c>
      <c r="G15223" s="15">
        <v>9199449469</v>
      </c>
      <c r="H15223" s="1" t="s">
        <v>46</v>
      </c>
      <c r="I15223" s="1" t="s">
        <v>41</v>
      </c>
      <c r="J15223" s="4" t="s">
        <v>47301</v>
      </c>
      <c r="K15223" s="3" t="s">
        <v>42</v>
      </c>
      <c r="L15223" s="4" t="s">
        <v>47301</v>
      </c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1" t="s">
        <v>16</v>
      </c>
      <c r="AB15223" s="3"/>
      <c r="AC15223" s="23" t="s">
        <v>37939</v>
      </c>
      <c r="AD15223" s="23" t="s">
        <v>40440</v>
      </c>
      <c r="AE15223" t="s">
        <v>35409</v>
      </c>
    </row>
    <row r="15224" spans="1:31" ht="15" customHeight="1">
      <c r="A15224" s="1">
        <v>15223</v>
      </c>
      <c r="B15224" s="1" t="s">
        <v>54</v>
      </c>
      <c r="C15224" s="1" t="s">
        <v>14655</v>
      </c>
      <c r="D15224" s="2" t="s">
        <v>336</v>
      </c>
      <c r="E15224" s="2" t="s">
        <v>40</v>
      </c>
      <c r="F15224" s="2" t="s">
        <v>28149</v>
      </c>
      <c r="G15224" s="15">
        <v>91944664419</v>
      </c>
      <c r="H15224" s="2" t="s">
        <v>8</v>
      </c>
      <c r="I15224" s="1" t="s">
        <v>41</v>
      </c>
      <c r="J15224" s="4" t="s">
        <v>47301</v>
      </c>
      <c r="K15224" s="3" t="s">
        <v>42</v>
      </c>
      <c r="L15224" s="4" t="s">
        <v>47301</v>
      </c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1" t="s">
        <v>16</v>
      </c>
      <c r="AB15224" s="3"/>
      <c r="AC15224" s="23" t="s">
        <v>37939</v>
      </c>
      <c r="AD15224" s="23" t="s">
        <v>40440</v>
      </c>
      <c r="AE15224" t="s">
        <v>35410</v>
      </c>
    </row>
    <row r="15225" spans="1:31" ht="15" customHeight="1">
      <c r="A15225" s="1">
        <v>15224</v>
      </c>
      <c r="B15225" s="1" t="s">
        <v>54</v>
      </c>
      <c r="C15225" s="1" t="s">
        <v>14659</v>
      </c>
      <c r="D15225" s="2" t="s">
        <v>1994</v>
      </c>
      <c r="E15225" s="2" t="s">
        <v>35870</v>
      </c>
      <c r="F15225" s="2" t="s">
        <v>23373</v>
      </c>
      <c r="G15225" s="15">
        <v>91494064444</v>
      </c>
      <c r="H15225" s="1" t="s">
        <v>15</v>
      </c>
      <c r="I15225" s="1" t="s">
        <v>9</v>
      </c>
      <c r="J15225" s="4" t="s">
        <v>47301</v>
      </c>
      <c r="K15225" s="3" t="s">
        <v>42</v>
      </c>
      <c r="L15225" s="4" t="s">
        <v>47301</v>
      </c>
      <c r="M15225" s="4" t="s">
        <v>14136</v>
      </c>
      <c r="N15225" s="3" t="str">
        <f>J15225</f>
        <v>[75 lacs - 1 cr]</v>
      </c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1" t="s">
        <v>16</v>
      </c>
      <c r="AB15225" s="3"/>
      <c r="AC15225" s="23" t="s">
        <v>37939</v>
      </c>
      <c r="AD15225" s="23" t="s">
        <v>40440</v>
      </c>
      <c r="AE15225" t="s">
        <v>35394</v>
      </c>
    </row>
    <row r="15226" spans="1:31" ht="15" customHeight="1">
      <c r="A15226" s="1">
        <v>15225</v>
      </c>
      <c r="B15226" s="1" t="s">
        <v>54</v>
      </c>
      <c r="C15226" s="1" t="s">
        <v>14660</v>
      </c>
      <c r="D15226" s="2" t="s">
        <v>522</v>
      </c>
      <c r="E15226" s="2" t="s">
        <v>12032</v>
      </c>
      <c r="F15226" s="2" t="s">
        <v>28152</v>
      </c>
      <c r="G15226" s="15">
        <v>919146000</v>
      </c>
      <c r="H15226" s="1" t="s">
        <v>8</v>
      </c>
      <c r="I15226" s="1" t="s">
        <v>41</v>
      </c>
      <c r="J15226" s="4" t="s">
        <v>47301</v>
      </c>
      <c r="K15226" s="3" t="s">
        <v>42</v>
      </c>
      <c r="L15226" s="4" t="s">
        <v>47301</v>
      </c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1" t="s">
        <v>16</v>
      </c>
      <c r="AB15226" s="3"/>
      <c r="AC15226" s="23" t="s">
        <v>37939</v>
      </c>
      <c r="AD15226" s="23" t="s">
        <v>40440</v>
      </c>
      <c r="AE15226" t="s">
        <v>35410</v>
      </c>
    </row>
    <row r="15227" spans="1:31" ht="15" customHeight="1">
      <c r="A15227" s="1">
        <v>15226</v>
      </c>
      <c r="B15227" s="1" t="s">
        <v>54</v>
      </c>
      <c r="C15227" s="1" t="s">
        <v>14674</v>
      </c>
      <c r="D15227" s="2" t="s">
        <v>13394</v>
      </c>
      <c r="E15227" s="2" t="s">
        <v>255</v>
      </c>
      <c r="F15227" s="2" t="s">
        <v>14924</v>
      </c>
      <c r="G15227" s="15">
        <v>91440404994</v>
      </c>
      <c r="H15227" s="1" t="s">
        <v>15</v>
      </c>
      <c r="I15227" s="1" t="s">
        <v>9</v>
      </c>
      <c r="J15227" s="4" t="s">
        <v>47301</v>
      </c>
      <c r="K15227" s="3" t="s">
        <v>42</v>
      </c>
      <c r="L15227" s="4" t="s">
        <v>47301</v>
      </c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1" t="s">
        <v>16</v>
      </c>
      <c r="AB15227" s="3"/>
      <c r="AC15227" s="23" t="s">
        <v>37939</v>
      </c>
      <c r="AD15227" s="23" t="s">
        <v>40440</v>
      </c>
      <c r="AE15227" t="s">
        <v>35410</v>
      </c>
    </row>
    <row r="15228" spans="1:31" ht="15" customHeight="1">
      <c r="A15228" s="1">
        <v>15227</v>
      </c>
      <c r="B15228" s="1" t="s">
        <v>54</v>
      </c>
      <c r="C15228" s="1" t="s">
        <v>14676</v>
      </c>
      <c r="D15228" s="2" t="s">
        <v>4026</v>
      </c>
      <c r="E15228" s="2" t="s">
        <v>362</v>
      </c>
      <c r="F15228" s="2" t="s">
        <v>28163</v>
      </c>
      <c r="G15228" s="15">
        <v>91964646146</v>
      </c>
      <c r="H15228" s="1" t="s">
        <v>15</v>
      </c>
      <c r="I15228" s="1" t="s">
        <v>41</v>
      </c>
      <c r="J15228" s="4" t="s">
        <v>47301</v>
      </c>
      <c r="K15228" s="3" t="s">
        <v>42</v>
      </c>
      <c r="L15228" s="4" t="s">
        <v>47301</v>
      </c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1" t="s">
        <v>16</v>
      </c>
      <c r="AB15228" s="3"/>
      <c r="AC15228" s="23" t="s">
        <v>37939</v>
      </c>
      <c r="AD15228" s="23" t="s">
        <v>40440</v>
      </c>
      <c r="AE15228" t="s">
        <v>35399</v>
      </c>
    </row>
    <row r="15229" spans="1:31" ht="15" customHeight="1">
      <c r="A15229" s="1">
        <v>15228</v>
      </c>
      <c r="B15229" s="1" t="s">
        <v>54</v>
      </c>
      <c r="C15229" s="1" t="s">
        <v>14677</v>
      </c>
      <c r="D15229" s="2" t="s">
        <v>1457</v>
      </c>
      <c r="E15229" s="2" t="s">
        <v>87</v>
      </c>
      <c r="F15229" s="2" t="s">
        <v>34819</v>
      </c>
      <c r="G15229" s="15">
        <v>919446046416</v>
      </c>
      <c r="H15229" s="1" t="s">
        <v>15</v>
      </c>
      <c r="I15229" s="1" t="s">
        <v>9</v>
      </c>
      <c r="J15229" s="4" t="s">
        <v>47301</v>
      </c>
      <c r="K15229" s="3" t="s">
        <v>42</v>
      </c>
      <c r="L15229" s="4" t="s">
        <v>47301</v>
      </c>
      <c r="M15229" s="4" t="s">
        <v>14136</v>
      </c>
      <c r="N15229" s="3" t="str">
        <f t="shared" ref="N15229:N15231" si="639">J15229</f>
        <v>[75 lacs - 1 cr]</v>
      </c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1" t="s">
        <v>16</v>
      </c>
      <c r="AB15229" s="3"/>
      <c r="AC15229" s="23" t="s">
        <v>37939</v>
      </c>
      <c r="AD15229" s="23" t="s">
        <v>40440</v>
      </c>
      <c r="AE15229" t="s">
        <v>35399</v>
      </c>
    </row>
    <row r="15230" spans="1:31" ht="15" customHeight="1">
      <c r="A15230" s="1">
        <v>15229</v>
      </c>
      <c r="B15230" s="1" t="s">
        <v>54</v>
      </c>
      <c r="C15230" s="1" t="s">
        <v>14678</v>
      </c>
      <c r="D15230" s="2" t="s">
        <v>371</v>
      </c>
      <c r="E15230" s="2" t="s">
        <v>73</v>
      </c>
      <c r="F15230" s="2" t="s">
        <v>28164</v>
      </c>
      <c r="G15230" s="15">
        <v>91441466</v>
      </c>
      <c r="H15230" s="2" t="s">
        <v>8</v>
      </c>
      <c r="I15230" s="1" t="s">
        <v>9</v>
      </c>
      <c r="J15230" s="4" t="s">
        <v>47301</v>
      </c>
      <c r="K15230" s="11" t="s">
        <v>14136</v>
      </c>
      <c r="L15230" s="4" t="s">
        <v>47301</v>
      </c>
      <c r="M15230" s="4" t="s">
        <v>14137</v>
      </c>
      <c r="N15230" s="3" t="str">
        <f t="shared" si="639"/>
        <v>[75 lacs - 1 cr]</v>
      </c>
      <c r="O15230" s="4" t="s">
        <v>13</v>
      </c>
      <c r="P15230" s="3" t="s">
        <v>47301</v>
      </c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1" t="s">
        <v>16</v>
      </c>
      <c r="AB15230" s="3"/>
      <c r="AC15230" s="23" t="s">
        <v>37939</v>
      </c>
      <c r="AD15230" s="23" t="s">
        <v>40440</v>
      </c>
      <c r="AE15230" t="s">
        <v>35409</v>
      </c>
    </row>
    <row r="15231" spans="1:31" ht="15" customHeight="1">
      <c r="A15231" s="1">
        <v>15230</v>
      </c>
      <c r="B15231" s="1" t="s">
        <v>54</v>
      </c>
      <c r="C15231" s="1" t="s">
        <v>14681</v>
      </c>
      <c r="D15231" s="2" t="s">
        <v>12520</v>
      </c>
      <c r="E15231" s="2" t="s">
        <v>90</v>
      </c>
      <c r="F15231" s="2" t="s">
        <v>34820</v>
      </c>
      <c r="G15231" s="15">
        <v>919449491166</v>
      </c>
      <c r="H15231" s="2" t="s">
        <v>15</v>
      </c>
      <c r="I15231" s="1" t="s">
        <v>41</v>
      </c>
      <c r="J15231" s="4" t="s">
        <v>47301</v>
      </c>
      <c r="K15231" s="3" t="s">
        <v>17</v>
      </c>
      <c r="L15231" s="4" t="s">
        <v>47301</v>
      </c>
      <c r="M15231" s="4" t="s">
        <v>42</v>
      </c>
      <c r="N15231" s="3" t="str">
        <f t="shared" si="639"/>
        <v>[75 lacs - 1 cr]</v>
      </c>
      <c r="O15231" s="4" t="s">
        <v>14137</v>
      </c>
      <c r="P15231" s="3" t="s">
        <v>47301</v>
      </c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1" t="s">
        <v>16</v>
      </c>
      <c r="AB15231" s="3"/>
      <c r="AC15231" s="23" t="s">
        <v>37939</v>
      </c>
      <c r="AD15231" s="23" t="s">
        <v>40440</v>
      </c>
      <c r="AE15231" t="s">
        <v>35410</v>
      </c>
    </row>
    <row r="15232" spans="1:31" ht="15" customHeight="1">
      <c r="A15232" s="1">
        <v>15231</v>
      </c>
      <c r="B15232" s="1" t="s">
        <v>54</v>
      </c>
      <c r="C15232" s="1" t="s">
        <v>14685</v>
      </c>
      <c r="D15232" s="2" t="s">
        <v>6904</v>
      </c>
      <c r="E15232" s="2" t="s">
        <v>8135</v>
      </c>
      <c r="F15232" s="2" t="s">
        <v>28168</v>
      </c>
      <c r="G15232" s="15">
        <v>919440446</v>
      </c>
      <c r="H15232" s="1" t="s">
        <v>15</v>
      </c>
      <c r="I15232" s="1" t="s">
        <v>41</v>
      </c>
      <c r="J15232" s="4" t="s">
        <v>47301</v>
      </c>
      <c r="K15232" s="3" t="s">
        <v>42</v>
      </c>
      <c r="L15232" s="4" t="s">
        <v>47301</v>
      </c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1" t="s">
        <v>16</v>
      </c>
      <c r="AB15232" s="3"/>
      <c r="AC15232" s="23" t="s">
        <v>37939</v>
      </c>
      <c r="AD15232" s="23" t="s">
        <v>40440</v>
      </c>
      <c r="AE15232" t="s">
        <v>35399</v>
      </c>
    </row>
    <row r="15233" spans="1:31" ht="15" customHeight="1">
      <c r="A15233" s="1">
        <v>15232</v>
      </c>
      <c r="B15233" s="1" t="s">
        <v>54</v>
      </c>
      <c r="C15233" s="1" t="s">
        <v>14688</v>
      </c>
      <c r="D15233" s="2" t="s">
        <v>463</v>
      </c>
      <c r="E15233" s="2" t="s">
        <v>139</v>
      </c>
      <c r="F15233" s="2" t="s">
        <v>14929</v>
      </c>
      <c r="G15233" s="15">
        <v>919909969944</v>
      </c>
      <c r="H15233" s="1" t="s">
        <v>15</v>
      </c>
      <c r="I15233" s="1" t="s">
        <v>62</v>
      </c>
      <c r="J15233" s="4" t="s">
        <v>47301</v>
      </c>
      <c r="K15233" s="3" t="s">
        <v>42</v>
      </c>
      <c r="L15233" s="4" t="s">
        <v>47301</v>
      </c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1" t="s">
        <v>16</v>
      </c>
      <c r="AB15233" s="3"/>
      <c r="AC15233" s="23" t="s">
        <v>37939</v>
      </c>
      <c r="AD15233" s="23" t="s">
        <v>40440</v>
      </c>
      <c r="AE15233" t="s">
        <v>35399</v>
      </c>
    </row>
    <row r="15234" spans="1:31" ht="15" customHeight="1">
      <c r="A15234" s="1">
        <v>15233</v>
      </c>
      <c r="B15234" s="1" t="s">
        <v>54</v>
      </c>
      <c r="C15234" s="1" t="s">
        <v>14690</v>
      </c>
      <c r="D15234" s="2" t="s">
        <v>526</v>
      </c>
      <c r="E15234" s="2" t="s">
        <v>19</v>
      </c>
      <c r="F15234" s="2" t="s">
        <v>28171</v>
      </c>
      <c r="G15234" s="15">
        <v>919919940904</v>
      </c>
      <c r="H15234" s="1" t="s">
        <v>15</v>
      </c>
      <c r="I15234" s="1" t="s">
        <v>9</v>
      </c>
      <c r="J15234" s="4" t="s">
        <v>47301</v>
      </c>
      <c r="K15234" s="3" t="s">
        <v>42</v>
      </c>
      <c r="L15234" s="4" t="s">
        <v>47301</v>
      </c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1" t="s">
        <v>16</v>
      </c>
      <c r="AB15234" s="3"/>
      <c r="AC15234" s="23" t="s">
        <v>37939</v>
      </c>
      <c r="AD15234" s="23" t="s">
        <v>40440</v>
      </c>
      <c r="AE15234" t="s">
        <v>35409</v>
      </c>
    </row>
    <row r="15235" spans="1:31" ht="15" customHeight="1">
      <c r="A15235" s="1">
        <v>15234</v>
      </c>
      <c r="B15235" s="1" t="s">
        <v>54</v>
      </c>
      <c r="C15235" s="1" t="s">
        <v>14692</v>
      </c>
      <c r="D15235" s="2" t="s">
        <v>2412</v>
      </c>
      <c r="E15235" s="2" t="s">
        <v>1225</v>
      </c>
      <c r="F15235" s="2" t="s">
        <v>32764</v>
      </c>
      <c r="G15235" s="15">
        <v>914940944100</v>
      </c>
      <c r="H15235" s="1" t="s">
        <v>15</v>
      </c>
      <c r="I15235" s="1" t="s">
        <v>62</v>
      </c>
      <c r="J15235" s="4" t="s">
        <v>47301</v>
      </c>
      <c r="K15235" s="11" t="s">
        <v>13</v>
      </c>
      <c r="L15235" s="4" t="s">
        <v>47301</v>
      </c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1" t="s">
        <v>16</v>
      </c>
      <c r="AB15235" s="3"/>
      <c r="AC15235" s="23" t="s">
        <v>37939</v>
      </c>
      <c r="AD15235" s="23" t="s">
        <v>40440</v>
      </c>
      <c r="AE15235" t="s">
        <v>35409</v>
      </c>
    </row>
    <row r="15236" spans="1:31" ht="15" customHeight="1">
      <c r="A15236" s="1">
        <v>15235</v>
      </c>
      <c r="B15236" s="1" t="s">
        <v>54</v>
      </c>
      <c r="C15236" s="1" t="s">
        <v>14700</v>
      </c>
      <c r="D15236" s="2" t="s">
        <v>4417</v>
      </c>
      <c r="E15236" s="2" t="s">
        <v>139</v>
      </c>
      <c r="F15236" s="2" t="s">
        <v>28177</v>
      </c>
      <c r="G15236" s="15">
        <v>91999469464</v>
      </c>
      <c r="H15236" s="1" t="s">
        <v>15</v>
      </c>
      <c r="I15236" s="1" t="s">
        <v>41</v>
      </c>
      <c r="J15236" s="4" t="s">
        <v>47301</v>
      </c>
      <c r="K15236" s="11" t="s">
        <v>14136</v>
      </c>
      <c r="L15236" s="4" t="s">
        <v>47301</v>
      </c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1" t="s">
        <v>16</v>
      </c>
      <c r="AB15236" s="3"/>
      <c r="AC15236" s="23" t="s">
        <v>37866</v>
      </c>
      <c r="AD15236" s="23" t="s">
        <v>40440</v>
      </c>
      <c r="AE15236" t="s">
        <v>35409</v>
      </c>
    </row>
    <row r="15237" spans="1:31" ht="15" customHeight="1">
      <c r="A15237" s="1">
        <v>15236</v>
      </c>
      <c r="B15237" s="1" t="s">
        <v>54</v>
      </c>
      <c r="C15237" s="1" t="s">
        <v>14702</v>
      </c>
      <c r="D15237" s="2" t="s">
        <v>1636</v>
      </c>
      <c r="E15237" s="2" t="s">
        <v>139</v>
      </c>
      <c r="F15237" s="2" t="s">
        <v>34824</v>
      </c>
      <c r="G15237" s="15">
        <v>914940649444</v>
      </c>
      <c r="H15237" s="2" t="s">
        <v>8</v>
      </c>
      <c r="I15237" s="1" t="s">
        <v>41</v>
      </c>
      <c r="J15237" s="4" t="s">
        <v>47301</v>
      </c>
      <c r="K15237" s="3" t="s">
        <v>42</v>
      </c>
      <c r="L15237" s="4" t="s">
        <v>47301</v>
      </c>
      <c r="M15237" s="4" t="s">
        <v>13</v>
      </c>
      <c r="N15237" s="3" t="str">
        <f t="shared" ref="N15237:N15238" si="640">J15237</f>
        <v>[75 lacs - 1 cr]</v>
      </c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1" t="s">
        <v>16</v>
      </c>
      <c r="AB15237" s="3"/>
      <c r="AC15237" s="23" t="s">
        <v>37866</v>
      </c>
      <c r="AD15237" s="23" t="s">
        <v>40440</v>
      </c>
      <c r="AE15237" t="s">
        <v>35410</v>
      </c>
    </row>
    <row r="15238" spans="1:31" ht="15" customHeight="1">
      <c r="A15238" s="1">
        <v>15237</v>
      </c>
      <c r="B15238" s="1" t="s">
        <v>54</v>
      </c>
      <c r="C15238" s="1" t="s">
        <v>14705</v>
      </c>
      <c r="D15238" s="2" t="s">
        <v>39</v>
      </c>
      <c r="E15238" s="2" t="s">
        <v>724</v>
      </c>
      <c r="F15238" s="2" t="s">
        <v>32766</v>
      </c>
      <c r="G15238" s="15">
        <v>919099049419</v>
      </c>
      <c r="H15238" s="2" t="s">
        <v>15</v>
      </c>
      <c r="I15238" s="1" t="s">
        <v>62</v>
      </c>
      <c r="J15238" s="4" t="s">
        <v>47301</v>
      </c>
      <c r="K15238" s="3" t="s">
        <v>42</v>
      </c>
      <c r="L15238" s="4" t="s">
        <v>47301</v>
      </c>
      <c r="M15238" s="4" t="s">
        <v>14136</v>
      </c>
      <c r="N15238" s="3" t="str">
        <f t="shared" si="640"/>
        <v>[75 lacs - 1 cr]</v>
      </c>
      <c r="O15238" s="4" t="s">
        <v>14137</v>
      </c>
      <c r="P15238" s="3" t="s">
        <v>47301</v>
      </c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1" t="s">
        <v>16</v>
      </c>
      <c r="AB15238" s="3"/>
      <c r="AC15238" s="23" t="s">
        <v>37866</v>
      </c>
      <c r="AD15238" s="23" t="s">
        <v>40440</v>
      </c>
      <c r="AE15238" t="s">
        <v>35399</v>
      </c>
    </row>
    <row r="15239" spans="1:31" ht="15" customHeight="1">
      <c r="A15239" s="1">
        <v>15238</v>
      </c>
      <c r="B15239" s="1" t="s">
        <v>54</v>
      </c>
      <c r="C15239" s="1" t="s">
        <v>14706</v>
      </c>
      <c r="D15239" s="2" t="s">
        <v>1175</v>
      </c>
      <c r="E15239" s="2" t="s">
        <v>328</v>
      </c>
      <c r="F15239" s="2" t="s">
        <v>22377</v>
      </c>
      <c r="G15239" s="15">
        <v>9194949199</v>
      </c>
      <c r="H15239" s="1" t="s">
        <v>8</v>
      </c>
      <c r="I15239" s="1" t="s">
        <v>41</v>
      </c>
      <c r="J15239" s="4" t="s">
        <v>47301</v>
      </c>
      <c r="K15239" s="11" t="s">
        <v>14137</v>
      </c>
      <c r="L15239" s="4" t="s">
        <v>47301</v>
      </c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1" t="s">
        <v>16</v>
      </c>
      <c r="AB15239" s="3"/>
      <c r="AC15239" s="23" t="s">
        <v>37866</v>
      </c>
      <c r="AD15239" s="23" t="s">
        <v>40440</v>
      </c>
      <c r="AE15239" t="s">
        <v>35399</v>
      </c>
    </row>
    <row r="15240" spans="1:31" ht="15" customHeight="1">
      <c r="A15240" s="1">
        <v>15239</v>
      </c>
      <c r="B15240" s="1" t="s">
        <v>54</v>
      </c>
      <c r="C15240" s="1" t="s">
        <v>14709</v>
      </c>
      <c r="D15240" s="2" t="s">
        <v>773</v>
      </c>
      <c r="E15240" s="2" t="s">
        <v>139</v>
      </c>
      <c r="F15240" s="2" t="s">
        <v>28181</v>
      </c>
      <c r="G15240" s="15">
        <v>919909919666</v>
      </c>
      <c r="H15240" s="1" t="s">
        <v>15</v>
      </c>
      <c r="I15240" s="1" t="s">
        <v>9</v>
      </c>
      <c r="J15240" s="4" t="s">
        <v>47301</v>
      </c>
      <c r="K15240" s="3" t="s">
        <v>42</v>
      </c>
      <c r="L15240" s="4" t="s">
        <v>47301</v>
      </c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1" t="s">
        <v>11</v>
      </c>
      <c r="AB15240" s="3"/>
      <c r="AC15240" s="23" t="s">
        <v>37866</v>
      </c>
      <c r="AD15240" s="23" t="s">
        <v>40440</v>
      </c>
      <c r="AE15240" t="s">
        <v>35410</v>
      </c>
    </row>
    <row r="15241" spans="1:31" ht="15" customHeight="1">
      <c r="A15241" s="1">
        <v>15240</v>
      </c>
      <c r="B15241" s="1" t="s">
        <v>54</v>
      </c>
      <c r="C15241" s="1" t="s">
        <v>14714</v>
      </c>
      <c r="D15241" s="2" t="s">
        <v>1132</v>
      </c>
      <c r="E15241" s="2" t="s">
        <v>84</v>
      </c>
      <c r="F15241" s="2" t="s">
        <v>28183</v>
      </c>
      <c r="G15241" s="15">
        <v>919946994909</v>
      </c>
      <c r="H15241" s="1" t="s">
        <v>15</v>
      </c>
      <c r="I15241" s="1" t="s">
        <v>9</v>
      </c>
      <c r="J15241" s="4" t="s">
        <v>47301</v>
      </c>
      <c r="K15241" s="11" t="s">
        <v>14137</v>
      </c>
      <c r="L15241" s="4" t="s">
        <v>47301</v>
      </c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1" t="s">
        <v>16</v>
      </c>
      <c r="AB15241" s="3"/>
      <c r="AC15241" s="23" t="s">
        <v>37866</v>
      </c>
      <c r="AD15241" s="23" t="s">
        <v>40440</v>
      </c>
      <c r="AE15241" t="s">
        <v>35410</v>
      </c>
    </row>
    <row r="15242" spans="1:31" ht="15" customHeight="1">
      <c r="A15242" s="1">
        <v>15241</v>
      </c>
      <c r="B15242" s="1" t="s">
        <v>54</v>
      </c>
      <c r="C15242" s="1" t="s">
        <v>14715</v>
      </c>
      <c r="D15242" s="2" t="s">
        <v>2128</v>
      </c>
      <c r="E15242" s="2" t="s">
        <v>139</v>
      </c>
      <c r="F15242" s="2" t="s">
        <v>28184</v>
      </c>
      <c r="G15242" s="15">
        <v>919444404604</v>
      </c>
      <c r="H15242" s="1" t="s">
        <v>46</v>
      </c>
      <c r="I15242" s="1" t="s">
        <v>41</v>
      </c>
      <c r="J15242" s="4" t="s">
        <v>47301</v>
      </c>
      <c r="K15242" s="3" t="s">
        <v>42</v>
      </c>
      <c r="L15242" s="4" t="s">
        <v>47301</v>
      </c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1" t="s">
        <v>16</v>
      </c>
      <c r="AB15242" s="3"/>
      <c r="AC15242" s="23" t="s">
        <v>37866</v>
      </c>
      <c r="AD15242" s="23" t="s">
        <v>40440</v>
      </c>
      <c r="AE15242" t="s">
        <v>35399</v>
      </c>
    </row>
    <row r="15243" spans="1:31" ht="15" customHeight="1">
      <c r="A15243" s="1">
        <v>15242</v>
      </c>
      <c r="B15243" s="1" t="s">
        <v>54</v>
      </c>
      <c r="C15243" s="1" t="s">
        <v>14717</v>
      </c>
      <c r="D15243" s="2" t="s">
        <v>734</v>
      </c>
      <c r="E15243" s="2" t="s">
        <v>139</v>
      </c>
      <c r="F15243" s="2" t="s">
        <v>23341</v>
      </c>
      <c r="G15243" s="15">
        <v>919444199466</v>
      </c>
      <c r="H15243" s="1" t="s">
        <v>15</v>
      </c>
      <c r="I15243" s="1" t="s">
        <v>62</v>
      </c>
      <c r="J15243" s="4" t="s">
        <v>47301</v>
      </c>
      <c r="K15243" s="3" t="s">
        <v>42</v>
      </c>
      <c r="L15243" s="4" t="s">
        <v>47301</v>
      </c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1" t="s">
        <v>16</v>
      </c>
      <c r="AB15243" s="3"/>
      <c r="AC15243" s="23" t="s">
        <v>37866</v>
      </c>
      <c r="AD15243" s="23" t="s">
        <v>40440</v>
      </c>
      <c r="AE15243" t="s">
        <v>35394</v>
      </c>
    </row>
    <row r="15244" spans="1:31" ht="15" customHeight="1">
      <c r="A15244" s="1">
        <v>15243</v>
      </c>
      <c r="B15244" s="1" t="s">
        <v>54</v>
      </c>
      <c r="C15244" s="1" t="s">
        <v>14720</v>
      </c>
      <c r="D15244" s="2" t="s">
        <v>1348</v>
      </c>
      <c r="E15244" s="2" t="s">
        <v>824</v>
      </c>
      <c r="F15244" s="2" t="s">
        <v>32767</v>
      </c>
      <c r="G15244" s="15">
        <v>914446911464</v>
      </c>
      <c r="H15244" s="1" t="s">
        <v>15</v>
      </c>
      <c r="I15244" s="1" t="s">
        <v>62</v>
      </c>
      <c r="J15244" s="4" t="s">
        <v>47301</v>
      </c>
      <c r="K15244" s="11" t="s">
        <v>13</v>
      </c>
      <c r="L15244" s="4" t="s">
        <v>47301</v>
      </c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1" t="s">
        <v>11</v>
      </c>
      <c r="AB15244" s="3"/>
      <c r="AC15244" s="23" t="s">
        <v>37866</v>
      </c>
      <c r="AD15244" s="23" t="s">
        <v>40440</v>
      </c>
      <c r="AE15244" t="s">
        <v>35394</v>
      </c>
    </row>
    <row r="15245" spans="1:31" ht="15" customHeight="1">
      <c r="A15245" s="1">
        <v>15244</v>
      </c>
      <c r="B15245" s="1" t="s">
        <v>54</v>
      </c>
      <c r="C15245" s="1" t="s">
        <v>14726</v>
      </c>
      <c r="D15245" s="2" t="s">
        <v>36333</v>
      </c>
      <c r="E15245" s="2" t="s">
        <v>139</v>
      </c>
      <c r="F15245" s="2" t="s">
        <v>34828</v>
      </c>
      <c r="G15245" s="15">
        <v>9194661414</v>
      </c>
      <c r="H15245" s="2" t="s">
        <v>8</v>
      </c>
      <c r="I15245" s="1" t="s">
        <v>9</v>
      </c>
      <c r="J15245" s="4" t="s">
        <v>47301</v>
      </c>
      <c r="K15245" s="3" t="s">
        <v>42</v>
      </c>
      <c r="L15245" s="4" t="s">
        <v>47301</v>
      </c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1" t="s">
        <v>11</v>
      </c>
      <c r="AB15245" s="3"/>
      <c r="AC15245" s="23" t="s">
        <v>37866</v>
      </c>
      <c r="AD15245" s="23" t="s">
        <v>40440</v>
      </c>
      <c r="AE15245" t="s">
        <v>35410</v>
      </c>
    </row>
    <row r="15246" spans="1:31" ht="15" customHeight="1">
      <c r="A15246" s="1">
        <v>15245</v>
      </c>
      <c r="B15246" s="1" t="s">
        <v>54</v>
      </c>
      <c r="C15246" s="1" t="s">
        <v>14736</v>
      </c>
      <c r="D15246" s="2" t="s">
        <v>1410</v>
      </c>
      <c r="E15246" s="2" t="s">
        <v>14943</v>
      </c>
      <c r="F15246" s="2" t="s">
        <v>28198</v>
      </c>
      <c r="G15246" s="15">
        <v>91914461446</v>
      </c>
      <c r="H15246" s="1" t="s">
        <v>15</v>
      </c>
      <c r="I15246" s="1" t="s">
        <v>9</v>
      </c>
      <c r="J15246" s="4" t="s">
        <v>47301</v>
      </c>
      <c r="K15246" s="3" t="s">
        <v>17</v>
      </c>
      <c r="L15246" s="4" t="s">
        <v>47301</v>
      </c>
      <c r="M15246" s="4" t="s">
        <v>42</v>
      </c>
      <c r="N15246" s="3" t="str">
        <f>J15246</f>
        <v>[75 lacs - 1 cr]</v>
      </c>
      <c r="O15246" s="4" t="s">
        <v>13</v>
      </c>
      <c r="P15246" s="3" t="s">
        <v>47301</v>
      </c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1" t="s">
        <v>16</v>
      </c>
      <c r="AB15246" s="3"/>
      <c r="AC15246" s="23" t="s">
        <v>37866</v>
      </c>
      <c r="AD15246" s="23" t="s">
        <v>40440</v>
      </c>
      <c r="AE15246" t="s">
        <v>35410</v>
      </c>
    </row>
    <row r="15247" spans="1:31" ht="15" customHeight="1">
      <c r="A15247" s="1">
        <v>15246</v>
      </c>
      <c r="B15247" s="1" t="s">
        <v>54</v>
      </c>
      <c r="C15247" s="1" t="s">
        <v>14755</v>
      </c>
      <c r="D15247" s="2" t="s">
        <v>2128</v>
      </c>
      <c r="E15247" s="2" t="s">
        <v>139</v>
      </c>
      <c r="F15247" s="2" t="s">
        <v>28208</v>
      </c>
      <c r="G15247" s="15">
        <v>919494469941</v>
      </c>
      <c r="H15247" s="1" t="s">
        <v>15</v>
      </c>
      <c r="I15247" s="1" t="s">
        <v>41</v>
      </c>
      <c r="J15247" s="4" t="s">
        <v>47301</v>
      </c>
      <c r="K15247" s="3" t="s">
        <v>42</v>
      </c>
      <c r="L15247" s="4" t="s">
        <v>47301</v>
      </c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1" t="s">
        <v>16</v>
      </c>
      <c r="AB15247" s="3"/>
      <c r="AC15247" s="23" t="s">
        <v>37867</v>
      </c>
      <c r="AD15247" s="23" t="s">
        <v>40440</v>
      </c>
      <c r="AE15247" t="s">
        <v>35394</v>
      </c>
    </row>
    <row r="15248" spans="1:31" ht="15" customHeight="1">
      <c r="A15248" s="1">
        <v>15247</v>
      </c>
      <c r="B15248" s="1" t="s">
        <v>54</v>
      </c>
      <c r="C15248" s="1" t="s">
        <v>14759</v>
      </c>
      <c r="D15248" s="2" t="s">
        <v>959</v>
      </c>
      <c r="E15248" s="2" t="s">
        <v>1608</v>
      </c>
      <c r="F15248" s="2" t="s">
        <v>28212</v>
      </c>
      <c r="G15248" s="15">
        <v>919099694000</v>
      </c>
      <c r="H15248" s="1" t="s">
        <v>20</v>
      </c>
      <c r="I15248" s="1" t="s">
        <v>62</v>
      </c>
      <c r="J15248" s="4" t="s">
        <v>47301</v>
      </c>
      <c r="K15248" s="3" t="s">
        <v>42</v>
      </c>
      <c r="L15248" s="4" t="s">
        <v>47301</v>
      </c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1" t="s">
        <v>16</v>
      </c>
      <c r="AB15248" s="3"/>
      <c r="AC15248" s="23" t="s">
        <v>37867</v>
      </c>
      <c r="AD15248" s="23" t="s">
        <v>40440</v>
      </c>
      <c r="AE15248" t="s">
        <v>35399</v>
      </c>
    </row>
    <row r="15249" spans="1:31" ht="15" customHeight="1">
      <c r="A15249" s="1">
        <v>15248</v>
      </c>
      <c r="B15249" s="1" t="s">
        <v>54</v>
      </c>
      <c r="C15249" s="1" t="s">
        <v>14762</v>
      </c>
      <c r="D15249" s="2" t="s">
        <v>4226</v>
      </c>
      <c r="E15249" s="2" t="s">
        <v>40</v>
      </c>
      <c r="F15249" s="2" t="s">
        <v>28214</v>
      </c>
      <c r="G15249" s="15">
        <v>91449499460</v>
      </c>
      <c r="H15249" s="1" t="s">
        <v>15</v>
      </c>
      <c r="I15249" s="1" t="s">
        <v>41</v>
      </c>
      <c r="J15249" s="4" t="s">
        <v>47301</v>
      </c>
      <c r="K15249" s="11" t="s">
        <v>14137</v>
      </c>
      <c r="L15249" s="4" t="s">
        <v>47301</v>
      </c>
      <c r="M15249" s="4" t="s">
        <v>13</v>
      </c>
      <c r="N15249" s="3" t="str">
        <f>J15249</f>
        <v>[75 lacs - 1 cr]</v>
      </c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1" t="s">
        <v>16</v>
      </c>
      <c r="AB15249" s="3"/>
      <c r="AC15249" s="23" t="s">
        <v>37867</v>
      </c>
      <c r="AD15249" s="23" t="s">
        <v>40440</v>
      </c>
      <c r="AE15249" t="s">
        <v>35409</v>
      </c>
    </row>
    <row r="15250" spans="1:31" ht="15" customHeight="1">
      <c r="A15250" s="1">
        <v>15249</v>
      </c>
      <c r="B15250" s="1" t="s">
        <v>54</v>
      </c>
      <c r="C15250" s="1" t="s">
        <v>14771</v>
      </c>
      <c r="D15250" s="2" t="s">
        <v>1410</v>
      </c>
      <c r="E15250" s="2" t="s">
        <v>1034</v>
      </c>
      <c r="F15250" s="2" t="s">
        <v>32774</v>
      </c>
      <c r="G15250" s="15">
        <v>914460006446</v>
      </c>
      <c r="H15250" s="1" t="s">
        <v>46</v>
      </c>
      <c r="I15250" s="1" t="s">
        <v>62</v>
      </c>
      <c r="J15250" s="4" t="s">
        <v>47301</v>
      </c>
      <c r="K15250" s="3" t="s">
        <v>17</v>
      </c>
      <c r="L15250" s="4" t="s">
        <v>47301</v>
      </c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1" t="s">
        <v>16</v>
      </c>
      <c r="AB15250" s="3"/>
      <c r="AC15250" s="23" t="s">
        <v>37867</v>
      </c>
      <c r="AD15250" s="23" t="s">
        <v>40440</v>
      </c>
      <c r="AE15250" t="s">
        <v>35399</v>
      </c>
    </row>
    <row r="15251" spans="1:31" ht="15" customHeight="1">
      <c r="A15251" s="1">
        <v>15250</v>
      </c>
      <c r="B15251" s="1" t="s">
        <v>54</v>
      </c>
      <c r="C15251" s="1" t="s">
        <v>14773</v>
      </c>
      <c r="D15251" s="2" t="s">
        <v>683</v>
      </c>
      <c r="E15251" s="2" t="s">
        <v>19</v>
      </c>
      <c r="F15251" s="2" t="s">
        <v>28219</v>
      </c>
      <c r="G15251" s="15">
        <v>914144466046</v>
      </c>
      <c r="H15251" s="1" t="s">
        <v>15</v>
      </c>
      <c r="I15251" s="1" t="s">
        <v>9</v>
      </c>
      <c r="J15251" s="4" t="s">
        <v>47301</v>
      </c>
      <c r="K15251" s="3" t="s">
        <v>42</v>
      </c>
      <c r="L15251" s="4" t="s">
        <v>47301</v>
      </c>
      <c r="M15251" s="4" t="s">
        <v>14136</v>
      </c>
      <c r="N15251" s="3" t="str">
        <f>J15251</f>
        <v>[75 lacs - 1 cr]</v>
      </c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1" t="s">
        <v>11</v>
      </c>
      <c r="AB15251" s="3"/>
      <c r="AC15251" s="23" t="s">
        <v>37867</v>
      </c>
      <c r="AD15251" s="23" t="s">
        <v>40440</v>
      </c>
      <c r="AE15251" t="s">
        <v>35394</v>
      </c>
    </row>
    <row r="15252" spans="1:31" ht="15" customHeight="1">
      <c r="A15252" s="1">
        <v>15251</v>
      </c>
      <c r="B15252" s="1" t="s">
        <v>54</v>
      </c>
      <c r="C15252" s="1" t="s">
        <v>14776</v>
      </c>
      <c r="D15252" s="2" t="s">
        <v>8612</v>
      </c>
      <c r="E15252" s="2" t="s">
        <v>447</v>
      </c>
      <c r="F15252" s="2" t="s">
        <v>21371</v>
      </c>
      <c r="G15252" s="15">
        <v>9199099601</v>
      </c>
      <c r="H15252" s="2" t="s">
        <v>20</v>
      </c>
      <c r="I15252" s="1" t="s">
        <v>62</v>
      </c>
      <c r="J15252" s="4" t="s">
        <v>47301</v>
      </c>
      <c r="K15252" s="3" t="s">
        <v>42</v>
      </c>
      <c r="L15252" s="4" t="s">
        <v>47301</v>
      </c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1" t="s">
        <v>16</v>
      </c>
      <c r="AB15252" s="3"/>
      <c r="AC15252" s="23" t="s">
        <v>37867</v>
      </c>
      <c r="AD15252" s="23" t="s">
        <v>40440</v>
      </c>
      <c r="AE15252" t="s">
        <v>35394</v>
      </c>
    </row>
    <row r="15253" spans="1:31" ht="15" customHeight="1">
      <c r="A15253" s="1">
        <v>15252</v>
      </c>
      <c r="B15253" s="1" t="s">
        <v>54</v>
      </c>
      <c r="C15253" s="1" t="s">
        <v>14777</v>
      </c>
      <c r="D15253" s="2" t="s">
        <v>120</v>
      </c>
      <c r="E15253" s="2" t="s">
        <v>87</v>
      </c>
      <c r="F15253" s="2" t="s">
        <v>34835</v>
      </c>
      <c r="G15253" s="15">
        <v>9199199990</v>
      </c>
      <c r="H15253" s="2" t="s">
        <v>15</v>
      </c>
      <c r="I15253" s="1" t="s">
        <v>41</v>
      </c>
      <c r="J15253" s="4" t="s">
        <v>47301</v>
      </c>
      <c r="K15253" s="3" t="s">
        <v>17</v>
      </c>
      <c r="L15253" s="4" t="s">
        <v>47301</v>
      </c>
      <c r="M15253" s="4" t="s">
        <v>42</v>
      </c>
      <c r="N15253" s="3" t="str">
        <f>J15253</f>
        <v>[75 lacs - 1 cr]</v>
      </c>
      <c r="O15253" s="4" t="s">
        <v>47348</v>
      </c>
      <c r="P15253" s="3" t="s">
        <v>47301</v>
      </c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1" t="s">
        <v>16</v>
      </c>
      <c r="AB15253" s="3"/>
      <c r="AC15253" s="23" t="s">
        <v>37867</v>
      </c>
      <c r="AD15253" s="23" t="s">
        <v>40440</v>
      </c>
      <c r="AE15253" t="s">
        <v>35410</v>
      </c>
    </row>
    <row r="15254" spans="1:31" ht="15" customHeight="1">
      <c r="A15254" s="1">
        <v>15253</v>
      </c>
      <c r="B15254" s="1" t="s">
        <v>54</v>
      </c>
      <c r="C15254" s="1" t="s">
        <v>14780</v>
      </c>
      <c r="D15254" s="2" t="s">
        <v>350</v>
      </c>
      <c r="E15254" s="2" t="s">
        <v>73</v>
      </c>
      <c r="F15254" s="2" t="s">
        <v>34836</v>
      </c>
      <c r="G15254" s="15">
        <v>9194441644</v>
      </c>
      <c r="H15254" s="1" t="s">
        <v>8</v>
      </c>
      <c r="I15254" s="1" t="s">
        <v>62</v>
      </c>
      <c r="J15254" s="4" t="s">
        <v>47301</v>
      </c>
      <c r="K15254" s="3" t="s">
        <v>42</v>
      </c>
      <c r="L15254" s="4" t="s">
        <v>47301</v>
      </c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1" t="s">
        <v>16</v>
      </c>
      <c r="AB15254" s="3"/>
      <c r="AC15254" s="23" t="s">
        <v>37867</v>
      </c>
      <c r="AD15254" s="23" t="s">
        <v>40440</v>
      </c>
      <c r="AE15254" t="s">
        <v>35409</v>
      </c>
    </row>
    <row r="15255" spans="1:31" ht="15" customHeight="1">
      <c r="A15255" s="1">
        <v>15254</v>
      </c>
      <c r="B15255" s="1" t="s">
        <v>54</v>
      </c>
      <c r="C15255" s="1" t="s">
        <v>14785</v>
      </c>
      <c r="D15255" s="2" t="s">
        <v>35533</v>
      </c>
      <c r="E15255" s="2" t="s">
        <v>40</v>
      </c>
      <c r="F15255" s="2" t="s">
        <v>28226</v>
      </c>
      <c r="G15255" s="15">
        <v>91600410496</v>
      </c>
      <c r="H15255" s="1" t="s">
        <v>20</v>
      </c>
      <c r="I15255" s="1" t="s">
        <v>62</v>
      </c>
      <c r="J15255" s="4" t="s">
        <v>47301</v>
      </c>
      <c r="K15255" s="3" t="s">
        <v>42</v>
      </c>
      <c r="L15255" s="4" t="s">
        <v>47301</v>
      </c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1" t="s">
        <v>16</v>
      </c>
      <c r="AB15255" s="3"/>
      <c r="AC15255" s="23" t="s">
        <v>37867</v>
      </c>
      <c r="AD15255" s="23" t="s">
        <v>40440</v>
      </c>
      <c r="AE15255" t="s">
        <v>35409</v>
      </c>
    </row>
    <row r="15256" spans="1:31" ht="15" customHeight="1">
      <c r="A15256" s="1">
        <v>15255</v>
      </c>
      <c r="B15256" s="1" t="s">
        <v>54</v>
      </c>
      <c r="C15256" s="1" t="s">
        <v>14789</v>
      </c>
      <c r="D15256" s="2" t="s">
        <v>359</v>
      </c>
      <c r="E15256" s="2" t="s">
        <v>90</v>
      </c>
      <c r="F15256" s="2" t="s">
        <v>28228</v>
      </c>
      <c r="G15256" s="15">
        <v>919664414966</v>
      </c>
      <c r="H15256" s="1" t="s">
        <v>15</v>
      </c>
      <c r="I15256" s="1" t="s">
        <v>62</v>
      </c>
      <c r="J15256" s="4" t="s">
        <v>47301</v>
      </c>
      <c r="K15256" s="3" t="s">
        <v>42</v>
      </c>
      <c r="L15256" s="4" t="s">
        <v>47301</v>
      </c>
      <c r="M15256" s="4" t="s">
        <v>14136</v>
      </c>
      <c r="N15256" s="3" t="str">
        <f>J15256</f>
        <v>[75 lacs - 1 cr]</v>
      </c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1" t="s">
        <v>16</v>
      </c>
      <c r="AB15256" s="3"/>
      <c r="AC15256" s="23" t="s">
        <v>37867</v>
      </c>
      <c r="AD15256" s="23" t="s">
        <v>40440</v>
      </c>
      <c r="AE15256" t="s">
        <v>35410</v>
      </c>
    </row>
    <row r="15257" spans="1:31" ht="15" customHeight="1">
      <c r="A15257" s="1">
        <v>15256</v>
      </c>
      <c r="B15257" s="1" t="s">
        <v>54</v>
      </c>
      <c r="C15257" s="1" t="s">
        <v>14791</v>
      </c>
      <c r="D15257" s="2" t="s">
        <v>14959</v>
      </c>
      <c r="E15257" s="2" t="s">
        <v>90</v>
      </c>
      <c r="F15257" s="2" t="s">
        <v>28229</v>
      </c>
      <c r="G15257" s="15">
        <v>91944604499</v>
      </c>
      <c r="H15257" s="1" t="s">
        <v>20</v>
      </c>
      <c r="I15257" s="1" t="s">
        <v>9</v>
      </c>
      <c r="J15257" s="4" t="s">
        <v>47301</v>
      </c>
      <c r="K15257" s="11" t="s">
        <v>14137</v>
      </c>
      <c r="L15257" s="4" t="s">
        <v>47301</v>
      </c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1" t="s">
        <v>16</v>
      </c>
      <c r="AB15257" s="3"/>
      <c r="AC15257" s="23" t="s">
        <v>37867</v>
      </c>
      <c r="AD15257" s="23" t="s">
        <v>40440</v>
      </c>
      <c r="AE15257" t="s">
        <v>35409</v>
      </c>
    </row>
    <row r="15258" spans="1:31" ht="15" customHeight="1">
      <c r="A15258" s="1">
        <v>15257</v>
      </c>
      <c r="B15258" s="1" t="s">
        <v>54</v>
      </c>
      <c r="C15258" s="1" t="s">
        <v>14792</v>
      </c>
      <c r="D15258" s="2" t="s">
        <v>1010</v>
      </c>
      <c r="E15258" s="2" t="s">
        <v>90</v>
      </c>
      <c r="F15258" s="2" t="s">
        <v>34839</v>
      </c>
      <c r="G15258" s="15">
        <v>91944649444</v>
      </c>
      <c r="H15258" s="1" t="s">
        <v>15</v>
      </c>
      <c r="I15258" s="1" t="s">
        <v>9</v>
      </c>
      <c r="J15258" s="4" t="s">
        <v>47301</v>
      </c>
      <c r="K15258" s="3" t="s">
        <v>42</v>
      </c>
      <c r="L15258" s="4" t="s">
        <v>47301</v>
      </c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1" t="s">
        <v>16</v>
      </c>
      <c r="AB15258" s="3"/>
      <c r="AC15258" s="23" t="s">
        <v>37867</v>
      </c>
      <c r="AD15258" s="23" t="s">
        <v>40440</v>
      </c>
      <c r="AE15258" t="s">
        <v>35399</v>
      </c>
    </row>
    <row r="15259" spans="1:31" ht="15" customHeight="1">
      <c r="A15259" s="1">
        <v>15258</v>
      </c>
      <c r="B15259" s="1" t="s">
        <v>54</v>
      </c>
      <c r="C15259" s="1" t="s">
        <v>14798</v>
      </c>
      <c r="D15259" s="2" t="s">
        <v>1302</v>
      </c>
      <c r="E15259" s="2" t="s">
        <v>139</v>
      </c>
      <c r="F15259" s="2" t="s">
        <v>32777</v>
      </c>
      <c r="G15259" s="15">
        <v>919946944940</v>
      </c>
      <c r="H15259" s="2" t="s">
        <v>8</v>
      </c>
      <c r="I15259" s="1" t="s">
        <v>9</v>
      </c>
      <c r="J15259" s="4" t="s">
        <v>47301</v>
      </c>
      <c r="K15259" s="3" t="s">
        <v>42</v>
      </c>
      <c r="L15259" s="4" t="s">
        <v>47301</v>
      </c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1" t="s">
        <v>16</v>
      </c>
      <c r="AB15259" s="3"/>
      <c r="AC15259" s="23" t="s">
        <v>37867</v>
      </c>
      <c r="AD15259" s="23" t="s">
        <v>40440</v>
      </c>
      <c r="AE15259" t="s">
        <v>35399</v>
      </c>
    </row>
    <row r="15260" spans="1:31" ht="15" customHeight="1">
      <c r="A15260" s="1">
        <v>15259</v>
      </c>
      <c r="B15260" s="1" t="s">
        <v>54</v>
      </c>
      <c r="C15260" s="1" t="s">
        <v>14799</v>
      </c>
      <c r="D15260" s="2" t="s">
        <v>505</v>
      </c>
      <c r="E15260" s="2" t="s">
        <v>553</v>
      </c>
      <c r="F15260" s="2" t="s">
        <v>28234</v>
      </c>
      <c r="G15260" s="15">
        <v>9144644</v>
      </c>
      <c r="H15260" s="2" t="s">
        <v>8</v>
      </c>
      <c r="I15260" s="1" t="s">
        <v>41</v>
      </c>
      <c r="J15260" s="4" t="s">
        <v>47301</v>
      </c>
      <c r="K15260" s="3" t="s">
        <v>42</v>
      </c>
      <c r="L15260" s="4" t="s">
        <v>47301</v>
      </c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1" t="s">
        <v>16</v>
      </c>
      <c r="AB15260" s="3"/>
      <c r="AC15260" s="23" t="s">
        <v>37867</v>
      </c>
      <c r="AD15260" s="23" t="s">
        <v>40440</v>
      </c>
      <c r="AE15260" t="s">
        <v>35409</v>
      </c>
    </row>
    <row r="15261" spans="1:31" ht="15" customHeight="1">
      <c r="A15261" s="1">
        <v>15260</v>
      </c>
      <c r="B15261" s="1" t="s">
        <v>54</v>
      </c>
      <c r="C15261" s="1" t="s">
        <v>14801</v>
      </c>
      <c r="D15261" s="2" t="s">
        <v>12014</v>
      </c>
      <c r="E15261" s="2" t="s">
        <v>36647</v>
      </c>
      <c r="F15261" s="2" t="s">
        <v>34840</v>
      </c>
      <c r="G15261" s="15">
        <v>9194094466</v>
      </c>
      <c r="H15261" s="2" t="s">
        <v>15</v>
      </c>
      <c r="I15261" s="1" t="s">
        <v>107</v>
      </c>
      <c r="J15261" s="4" t="s">
        <v>47301</v>
      </c>
      <c r="K15261" s="3" t="s">
        <v>17</v>
      </c>
      <c r="L15261" s="4" t="s">
        <v>47301</v>
      </c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1" t="s">
        <v>11</v>
      </c>
      <c r="AB15261" s="3"/>
      <c r="AC15261" s="23" t="s">
        <v>37867</v>
      </c>
      <c r="AD15261" s="23" t="s">
        <v>40440</v>
      </c>
      <c r="AE15261" t="s">
        <v>35410</v>
      </c>
    </row>
    <row r="15262" spans="1:31" ht="15" customHeight="1">
      <c r="A15262" s="1">
        <v>15261</v>
      </c>
      <c r="B15262" s="1" t="s">
        <v>54</v>
      </c>
      <c r="C15262" s="1" t="s">
        <v>14807</v>
      </c>
      <c r="D15262" s="2" t="s">
        <v>3658</v>
      </c>
      <c r="E15262" s="2" t="s">
        <v>774</v>
      </c>
      <c r="F15262" s="2" t="s">
        <v>28238</v>
      </c>
      <c r="G15262" s="15">
        <v>91949466996</v>
      </c>
      <c r="H15262" s="1" t="s">
        <v>20</v>
      </c>
      <c r="I15262" s="1" t="s">
        <v>9</v>
      </c>
      <c r="J15262" s="4" t="s">
        <v>47301</v>
      </c>
      <c r="K15262" s="3" t="s">
        <v>17</v>
      </c>
      <c r="L15262" s="4" t="s">
        <v>47301</v>
      </c>
      <c r="M15262" s="4" t="s">
        <v>42</v>
      </c>
      <c r="N15262" s="3" t="str">
        <f>J15262</f>
        <v>[75 lacs - 1 cr]</v>
      </c>
      <c r="O15262" s="4" t="s">
        <v>47348</v>
      </c>
      <c r="P15262" s="3" t="s">
        <v>47301</v>
      </c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1" t="s">
        <v>16</v>
      </c>
      <c r="AB15262" s="3"/>
      <c r="AC15262" s="23" t="s">
        <v>37867</v>
      </c>
      <c r="AD15262" s="23" t="s">
        <v>40440</v>
      </c>
      <c r="AE15262" t="s">
        <v>35410</v>
      </c>
    </row>
    <row r="15263" spans="1:31" ht="15" customHeight="1">
      <c r="A15263" s="1">
        <v>15262</v>
      </c>
      <c r="B15263" s="1" t="s">
        <v>54</v>
      </c>
      <c r="C15263" s="1" t="s">
        <v>14814</v>
      </c>
      <c r="D15263" s="2" t="s">
        <v>350</v>
      </c>
      <c r="E15263" s="2" t="s">
        <v>139</v>
      </c>
      <c r="F15263" s="2" t="s">
        <v>28243</v>
      </c>
      <c r="G15263" s="15">
        <v>91944614444</v>
      </c>
      <c r="H15263" s="1" t="s">
        <v>8</v>
      </c>
      <c r="I15263" s="1" t="s">
        <v>9</v>
      </c>
      <c r="J15263" s="4" t="s">
        <v>47301</v>
      </c>
      <c r="K15263" s="3" t="s">
        <v>42</v>
      </c>
      <c r="L15263" s="4" t="s">
        <v>47301</v>
      </c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1" t="s">
        <v>16</v>
      </c>
      <c r="AB15263" s="3"/>
      <c r="AC15263" s="23" t="s">
        <v>37867</v>
      </c>
      <c r="AD15263" s="23" t="s">
        <v>40440</v>
      </c>
      <c r="AE15263" t="s">
        <v>35394</v>
      </c>
    </row>
    <row r="15264" spans="1:31" ht="15" customHeight="1">
      <c r="A15264" s="1">
        <v>15263</v>
      </c>
      <c r="B15264" s="1" t="s">
        <v>54</v>
      </c>
      <c r="C15264" s="1" t="s">
        <v>14823</v>
      </c>
      <c r="D15264" s="2" t="s">
        <v>14965</v>
      </c>
      <c r="E15264" s="2" t="s">
        <v>14966</v>
      </c>
      <c r="F15264" s="2" t="s">
        <v>28251</v>
      </c>
      <c r="G15264" s="15">
        <v>919446019644</v>
      </c>
      <c r="H15264" s="2" t="s">
        <v>8</v>
      </c>
      <c r="I15264" s="1" t="s">
        <v>9</v>
      </c>
      <c r="J15264" s="4" t="s">
        <v>47301</v>
      </c>
      <c r="K15264" s="3" t="s">
        <v>42</v>
      </c>
      <c r="L15264" s="4" t="s">
        <v>47301</v>
      </c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1" t="s">
        <v>16</v>
      </c>
      <c r="AB15264" s="3"/>
      <c r="AC15264" s="23" t="s">
        <v>37867</v>
      </c>
      <c r="AD15264" s="23" t="s">
        <v>40440</v>
      </c>
      <c r="AE15264" t="s">
        <v>35410</v>
      </c>
    </row>
    <row r="15265" spans="1:31" ht="15" customHeight="1">
      <c r="A15265" s="1">
        <v>15264</v>
      </c>
      <c r="B15265" s="1" t="s">
        <v>54</v>
      </c>
      <c r="C15265" s="1" t="s">
        <v>14826</v>
      </c>
      <c r="D15265" s="2" t="s">
        <v>526</v>
      </c>
      <c r="E15265" s="2" t="s">
        <v>37448</v>
      </c>
      <c r="F15265" s="2" t="s">
        <v>28253</v>
      </c>
      <c r="G15265" s="15">
        <v>919446116660</v>
      </c>
      <c r="H15265" s="1" t="s">
        <v>8</v>
      </c>
      <c r="I15265" s="1" t="s">
        <v>62</v>
      </c>
      <c r="J15265" s="4" t="s">
        <v>47301</v>
      </c>
      <c r="K15265" s="3" t="s">
        <v>42</v>
      </c>
      <c r="L15265" s="4" t="s">
        <v>47301</v>
      </c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1" t="s">
        <v>16</v>
      </c>
      <c r="AB15265" s="3"/>
      <c r="AC15265" s="23" t="s">
        <v>37867</v>
      </c>
      <c r="AD15265" s="23" t="s">
        <v>40440</v>
      </c>
      <c r="AE15265" t="s">
        <v>35409</v>
      </c>
    </row>
    <row r="15266" spans="1:31" ht="15" customHeight="1">
      <c r="A15266" s="1">
        <v>15265</v>
      </c>
      <c r="B15266" s="1" t="s">
        <v>54</v>
      </c>
      <c r="C15266" s="1" t="s">
        <v>14971</v>
      </c>
      <c r="D15266" s="2" t="s">
        <v>9954</v>
      </c>
      <c r="E15266" s="2" t="s">
        <v>3713</v>
      </c>
      <c r="F15266" s="2" t="s">
        <v>34846</v>
      </c>
      <c r="G15266" s="15">
        <v>919944944990</v>
      </c>
      <c r="H15266" s="2" t="s">
        <v>8</v>
      </c>
      <c r="I15266" s="1" t="s">
        <v>9</v>
      </c>
      <c r="J15266" s="4" t="s">
        <v>47301</v>
      </c>
      <c r="K15266" s="11" t="s">
        <v>13</v>
      </c>
      <c r="L15266" s="4" t="s">
        <v>47301</v>
      </c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1" t="s">
        <v>16</v>
      </c>
      <c r="AB15266" s="3"/>
      <c r="AC15266" s="23" t="s">
        <v>37867</v>
      </c>
      <c r="AD15266" s="23" t="s">
        <v>40440</v>
      </c>
      <c r="AE15266" t="s">
        <v>35409</v>
      </c>
    </row>
    <row r="15267" spans="1:31" ht="15" customHeight="1">
      <c r="A15267" s="1">
        <v>15266</v>
      </c>
      <c r="B15267" s="1" t="s">
        <v>54</v>
      </c>
      <c r="C15267" s="1" t="s">
        <v>14988</v>
      </c>
      <c r="D15267" s="2" t="s">
        <v>2162</v>
      </c>
      <c r="E15267" s="2" t="s">
        <v>40</v>
      </c>
      <c r="F15267" s="2" t="s">
        <v>28263</v>
      </c>
      <c r="G15267" s="15">
        <v>91946996004</v>
      </c>
      <c r="H15267" s="2" t="s">
        <v>20</v>
      </c>
      <c r="I15267" s="1" t="s">
        <v>41</v>
      </c>
      <c r="J15267" s="4" t="s">
        <v>47301</v>
      </c>
      <c r="K15267" s="3" t="s">
        <v>42</v>
      </c>
      <c r="L15267" s="4" t="s">
        <v>47301</v>
      </c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1" t="s">
        <v>16</v>
      </c>
      <c r="AB15267" s="3"/>
      <c r="AC15267" s="23" t="s">
        <v>37867</v>
      </c>
      <c r="AD15267" s="23" t="s">
        <v>40440</v>
      </c>
      <c r="AE15267" t="s">
        <v>35399</v>
      </c>
    </row>
    <row r="15268" spans="1:31" ht="15" customHeight="1">
      <c r="A15268" s="1">
        <v>15267</v>
      </c>
      <c r="B15268" s="1" t="s">
        <v>54</v>
      </c>
      <c r="C15268" s="1" t="s">
        <v>14995</v>
      </c>
      <c r="D15268" s="2" t="s">
        <v>72</v>
      </c>
      <c r="E15268" s="2" t="s">
        <v>881</v>
      </c>
      <c r="F15268" s="2" t="s">
        <v>28269</v>
      </c>
      <c r="G15268" s="15">
        <v>9194949040</v>
      </c>
      <c r="H15268" s="2" t="s">
        <v>20</v>
      </c>
      <c r="I15268" s="1" t="s">
        <v>41</v>
      </c>
      <c r="J15268" s="4" t="s">
        <v>47301</v>
      </c>
      <c r="K15268" s="3" t="s">
        <v>42</v>
      </c>
      <c r="L15268" s="4" t="s">
        <v>47301</v>
      </c>
      <c r="M15268" s="4" t="s">
        <v>14136</v>
      </c>
      <c r="N15268" s="3" t="str">
        <f>J15268</f>
        <v>[75 lacs - 1 cr]</v>
      </c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1" t="s">
        <v>16</v>
      </c>
      <c r="AB15268" s="3"/>
      <c r="AC15268" s="23" t="s">
        <v>37867</v>
      </c>
      <c r="AD15268" s="23" t="s">
        <v>40440</v>
      </c>
      <c r="AE15268" t="s">
        <v>35394</v>
      </c>
    </row>
    <row r="15269" spans="1:31" ht="15" customHeight="1">
      <c r="A15269" s="1">
        <v>15268</v>
      </c>
      <c r="B15269" s="1" t="s">
        <v>54</v>
      </c>
      <c r="C15269" s="1" t="s">
        <v>15005</v>
      </c>
      <c r="D15269" s="2" t="s">
        <v>536</v>
      </c>
      <c r="E15269" s="2" t="s">
        <v>2030</v>
      </c>
      <c r="F15269" s="2" t="s">
        <v>28273</v>
      </c>
      <c r="G15269" s="15">
        <v>91440116061</v>
      </c>
      <c r="H15269" s="2" t="s">
        <v>15</v>
      </c>
      <c r="I15269" s="1" t="s">
        <v>41</v>
      </c>
      <c r="J15269" s="4" t="s">
        <v>47301</v>
      </c>
      <c r="K15269" s="3" t="s">
        <v>42</v>
      </c>
      <c r="L15269" s="4" t="s">
        <v>47301</v>
      </c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1" t="s">
        <v>16</v>
      </c>
      <c r="AB15269" s="3"/>
      <c r="AC15269" s="23" t="s">
        <v>37867</v>
      </c>
      <c r="AD15269" s="23" t="s">
        <v>40440</v>
      </c>
      <c r="AE15269" t="s">
        <v>35394</v>
      </c>
    </row>
    <row r="15270" spans="1:31" ht="15" customHeight="1">
      <c r="A15270" s="1">
        <v>15269</v>
      </c>
      <c r="B15270" s="1" t="s">
        <v>54</v>
      </c>
      <c r="C15270" s="1" t="s">
        <v>15011</v>
      </c>
      <c r="D15270" s="2" t="s">
        <v>2921</v>
      </c>
      <c r="E15270" s="2" t="s">
        <v>11626</v>
      </c>
      <c r="F15270" s="2" t="s">
        <v>28276</v>
      </c>
      <c r="G15270" s="15">
        <v>9140649641</v>
      </c>
      <c r="H15270" s="2" t="s">
        <v>20</v>
      </c>
      <c r="I15270" s="1" t="s">
        <v>41</v>
      </c>
      <c r="J15270" s="4" t="s">
        <v>47301</v>
      </c>
      <c r="K15270" s="3" t="s">
        <v>42</v>
      </c>
      <c r="L15270" s="4" t="s">
        <v>47301</v>
      </c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1" t="s">
        <v>16</v>
      </c>
      <c r="AB15270" s="3"/>
      <c r="AC15270" s="23" t="s">
        <v>37867</v>
      </c>
      <c r="AD15270" s="23" t="s">
        <v>40440</v>
      </c>
      <c r="AE15270" t="s">
        <v>35409</v>
      </c>
    </row>
    <row r="15271" spans="1:31" ht="15" customHeight="1">
      <c r="A15271" s="1">
        <v>15270</v>
      </c>
      <c r="B15271" s="1" t="s">
        <v>54</v>
      </c>
      <c r="C15271" s="1" t="s">
        <v>15016</v>
      </c>
      <c r="D15271" s="2" t="s">
        <v>1148</v>
      </c>
      <c r="E15271" s="2" t="s">
        <v>2103</v>
      </c>
      <c r="F15271" s="2" t="s">
        <v>28280</v>
      </c>
      <c r="G15271" s="15">
        <v>919444494499</v>
      </c>
      <c r="H15271" s="2" t="s">
        <v>15</v>
      </c>
      <c r="I15271" s="1" t="s">
        <v>9</v>
      </c>
      <c r="J15271" s="4" t="s">
        <v>47301</v>
      </c>
      <c r="K15271" s="3" t="s">
        <v>17</v>
      </c>
      <c r="L15271" s="4" t="s">
        <v>47301</v>
      </c>
      <c r="M15271" s="4" t="s">
        <v>42</v>
      </c>
      <c r="N15271" s="3" t="str">
        <f>J15271</f>
        <v>[75 lacs - 1 cr]</v>
      </c>
      <c r="O15271" s="4" t="s">
        <v>14137</v>
      </c>
      <c r="P15271" s="3" t="s">
        <v>47301</v>
      </c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1" t="s">
        <v>16</v>
      </c>
      <c r="AB15271" s="3"/>
      <c r="AC15271" s="23" t="s">
        <v>37867</v>
      </c>
      <c r="AD15271" s="23" t="s">
        <v>40440</v>
      </c>
      <c r="AE15271" t="s">
        <v>35409</v>
      </c>
    </row>
    <row r="15272" spans="1:31" ht="15" customHeight="1">
      <c r="A15272" s="1">
        <v>15271</v>
      </c>
      <c r="B15272" s="1" t="s">
        <v>54</v>
      </c>
      <c r="C15272" s="1" t="s">
        <v>15017</v>
      </c>
      <c r="D15272" s="2" t="s">
        <v>723</v>
      </c>
      <c r="E15272" s="2" t="s">
        <v>15978</v>
      </c>
      <c r="F15272" s="2" t="s">
        <v>28281</v>
      </c>
      <c r="G15272" s="15">
        <v>9194996616</v>
      </c>
      <c r="H15272" s="2" t="s">
        <v>15</v>
      </c>
      <c r="I15272" s="1" t="s">
        <v>41</v>
      </c>
      <c r="J15272" s="4" t="s">
        <v>47301</v>
      </c>
      <c r="K15272" s="3" t="s">
        <v>42</v>
      </c>
      <c r="L15272" s="4" t="s">
        <v>47301</v>
      </c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1" t="s">
        <v>16</v>
      </c>
      <c r="AB15272" s="3"/>
      <c r="AC15272" s="23" t="s">
        <v>37867</v>
      </c>
      <c r="AD15272" s="23" t="s">
        <v>40440</v>
      </c>
      <c r="AE15272" t="s">
        <v>35409</v>
      </c>
    </row>
    <row r="15273" spans="1:31" ht="15" customHeight="1">
      <c r="A15273" s="1">
        <v>15272</v>
      </c>
      <c r="B15273" s="1" t="s">
        <v>54</v>
      </c>
      <c r="C15273" s="1" t="s">
        <v>15022</v>
      </c>
      <c r="D15273" s="2" t="s">
        <v>841</v>
      </c>
      <c r="E15273" s="2" t="s">
        <v>139</v>
      </c>
      <c r="F15273" s="2" t="s">
        <v>28285</v>
      </c>
      <c r="G15273" s="15">
        <v>914140991694</v>
      </c>
      <c r="H15273" s="2" t="s">
        <v>20</v>
      </c>
      <c r="I15273" s="1" t="s">
        <v>9</v>
      </c>
      <c r="J15273" s="4" t="s">
        <v>47301</v>
      </c>
      <c r="K15273" s="3" t="s">
        <v>42</v>
      </c>
      <c r="L15273" s="4" t="s">
        <v>47301</v>
      </c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1" t="s">
        <v>16</v>
      </c>
      <c r="AB15273" s="3"/>
      <c r="AC15273" s="23" t="s">
        <v>37867</v>
      </c>
      <c r="AD15273" s="23" t="s">
        <v>40440</v>
      </c>
      <c r="AE15273" t="s">
        <v>35409</v>
      </c>
    </row>
    <row r="15274" spans="1:31" ht="15" customHeight="1">
      <c r="A15274" s="1">
        <v>15273</v>
      </c>
      <c r="B15274" s="1" t="s">
        <v>54</v>
      </c>
      <c r="C15274" s="1" t="s">
        <v>15033</v>
      </c>
      <c r="D15274" s="2" t="s">
        <v>683</v>
      </c>
      <c r="E15274" s="2" t="s">
        <v>40</v>
      </c>
      <c r="F15274" s="2" t="s">
        <v>28291</v>
      </c>
      <c r="G15274" s="15">
        <v>919446666616</v>
      </c>
      <c r="H15274" s="2" t="s">
        <v>37</v>
      </c>
      <c r="I15274" s="1" t="s">
        <v>9</v>
      </c>
      <c r="J15274" s="4" t="s">
        <v>47301</v>
      </c>
      <c r="K15274" s="3" t="s">
        <v>213</v>
      </c>
      <c r="L15274" s="4" t="s">
        <v>47301</v>
      </c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1" t="s">
        <v>16</v>
      </c>
      <c r="AB15274" s="3"/>
      <c r="AC15274" s="23" t="s">
        <v>37867</v>
      </c>
      <c r="AD15274" s="23" t="s">
        <v>40440</v>
      </c>
      <c r="AE15274" t="s">
        <v>35410</v>
      </c>
    </row>
    <row r="15275" spans="1:31" ht="15" customHeight="1">
      <c r="A15275" s="1">
        <v>15274</v>
      </c>
      <c r="B15275" s="1" t="s">
        <v>54</v>
      </c>
      <c r="C15275" s="1" t="s">
        <v>15037</v>
      </c>
      <c r="D15275" s="2" t="s">
        <v>15981</v>
      </c>
      <c r="E15275" s="2" t="s">
        <v>410</v>
      </c>
      <c r="F15275" s="2" t="s">
        <v>15982</v>
      </c>
      <c r="G15275" s="15">
        <v>914400691919</v>
      </c>
      <c r="H15275" s="2" t="s">
        <v>8</v>
      </c>
      <c r="I15275" s="1" t="s">
        <v>9</v>
      </c>
      <c r="J15275" s="4" t="s">
        <v>47301</v>
      </c>
      <c r="K15275" s="3" t="s">
        <v>17</v>
      </c>
      <c r="L15275" s="4" t="s">
        <v>47301</v>
      </c>
      <c r="M15275" s="4" t="s">
        <v>42</v>
      </c>
      <c r="N15275" s="3" t="str">
        <f>J15275</f>
        <v>[75 lacs - 1 cr]</v>
      </c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1" t="s">
        <v>16</v>
      </c>
      <c r="AB15275" s="3"/>
      <c r="AC15275" s="23" t="s">
        <v>37867</v>
      </c>
      <c r="AD15275" s="23" t="s">
        <v>40440</v>
      </c>
      <c r="AE15275" t="s">
        <v>35410</v>
      </c>
    </row>
    <row r="15276" spans="1:31" ht="15" customHeight="1">
      <c r="A15276" s="1">
        <v>15275</v>
      </c>
      <c r="B15276" s="1" t="s">
        <v>54</v>
      </c>
      <c r="C15276" s="1" t="s">
        <v>15039</v>
      </c>
      <c r="D15276" s="2" t="s">
        <v>15983</v>
      </c>
      <c r="E15276" s="2" t="s">
        <v>11250</v>
      </c>
      <c r="F15276" s="2" t="s">
        <v>28294</v>
      </c>
      <c r="G15276" s="15">
        <v>919016969469</v>
      </c>
      <c r="H15276" s="2" t="s">
        <v>15</v>
      </c>
      <c r="I15276" s="1" t="s">
        <v>41</v>
      </c>
      <c r="J15276" s="4" t="s">
        <v>47301</v>
      </c>
      <c r="K15276" s="11" t="s">
        <v>14136</v>
      </c>
      <c r="L15276" s="4" t="s">
        <v>47301</v>
      </c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1" t="s">
        <v>11</v>
      </c>
      <c r="AB15276" s="3"/>
      <c r="AC15276" s="23" t="s">
        <v>37867</v>
      </c>
      <c r="AD15276" s="23" t="s">
        <v>40440</v>
      </c>
      <c r="AE15276" t="s">
        <v>35399</v>
      </c>
    </row>
    <row r="15277" spans="1:31" ht="15" customHeight="1">
      <c r="A15277" s="1">
        <v>15276</v>
      </c>
      <c r="B15277" s="1" t="s">
        <v>54</v>
      </c>
      <c r="C15277" s="1" t="s">
        <v>15045</v>
      </c>
      <c r="D15277" s="2" t="s">
        <v>386</v>
      </c>
      <c r="E15277" s="2" t="s">
        <v>40</v>
      </c>
      <c r="F15277" s="2" t="s">
        <v>28298</v>
      </c>
      <c r="G15277" s="15">
        <v>919994444496</v>
      </c>
      <c r="H15277" s="2" t="s">
        <v>20</v>
      </c>
      <c r="I15277" s="1" t="s">
        <v>62</v>
      </c>
      <c r="J15277" s="4" t="s">
        <v>47301</v>
      </c>
      <c r="K15277" s="11" t="s">
        <v>14136</v>
      </c>
      <c r="L15277" s="4" t="s">
        <v>47301</v>
      </c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1" t="s">
        <v>16</v>
      </c>
      <c r="AB15277" s="3"/>
      <c r="AC15277" s="23" t="s">
        <v>37867</v>
      </c>
      <c r="AD15277" s="23" t="s">
        <v>40440</v>
      </c>
      <c r="AE15277" t="s">
        <v>35409</v>
      </c>
    </row>
    <row r="15278" spans="1:31" ht="15" customHeight="1">
      <c r="A15278" s="1">
        <v>15277</v>
      </c>
      <c r="B15278" s="1" t="s">
        <v>54</v>
      </c>
      <c r="C15278" s="1" t="s">
        <v>15059</v>
      </c>
      <c r="D15278" s="2" t="s">
        <v>72</v>
      </c>
      <c r="E15278" s="2" t="s">
        <v>6915</v>
      </c>
      <c r="F15278" s="2" t="s">
        <v>28309</v>
      </c>
      <c r="G15278" s="15">
        <v>919446094664</v>
      </c>
      <c r="H15278" s="2" t="s">
        <v>132</v>
      </c>
      <c r="I15278" s="1" t="s">
        <v>9</v>
      </c>
      <c r="J15278" s="4" t="s">
        <v>47301</v>
      </c>
      <c r="K15278" s="3" t="s">
        <v>42</v>
      </c>
      <c r="L15278" s="4" t="s">
        <v>47301</v>
      </c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1" t="s">
        <v>16</v>
      </c>
      <c r="AB15278" s="3"/>
      <c r="AC15278" s="23" t="s">
        <v>37867</v>
      </c>
      <c r="AD15278" s="23" t="s">
        <v>40440</v>
      </c>
      <c r="AE15278" t="s">
        <v>35409</v>
      </c>
    </row>
    <row r="15279" spans="1:31" ht="15" customHeight="1">
      <c r="A15279" s="1">
        <v>15278</v>
      </c>
      <c r="B15279" s="1" t="s">
        <v>54</v>
      </c>
      <c r="C15279" s="1" t="s">
        <v>15061</v>
      </c>
      <c r="D15279" s="2" t="s">
        <v>3301</v>
      </c>
      <c r="E15279" s="2" t="s">
        <v>40</v>
      </c>
      <c r="F15279" s="2" t="s">
        <v>28310</v>
      </c>
      <c r="G15279" s="15">
        <v>91949104149</v>
      </c>
      <c r="H15279" s="2" t="s">
        <v>20</v>
      </c>
      <c r="I15279" s="1" t="s">
        <v>9</v>
      </c>
      <c r="J15279" s="4" t="s">
        <v>47301</v>
      </c>
      <c r="K15279" s="3" t="s">
        <v>42</v>
      </c>
      <c r="L15279" s="4" t="s">
        <v>47301</v>
      </c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1" t="s">
        <v>16</v>
      </c>
      <c r="AB15279" s="3"/>
      <c r="AC15279" s="23" t="s">
        <v>37867</v>
      </c>
      <c r="AD15279" s="23" t="s">
        <v>40440</v>
      </c>
      <c r="AE15279" t="s">
        <v>35394</v>
      </c>
    </row>
    <row r="15280" spans="1:31" ht="15" customHeight="1">
      <c r="A15280" s="1">
        <v>15279</v>
      </c>
      <c r="B15280" s="1" t="s">
        <v>54</v>
      </c>
      <c r="C15280" s="1" t="s">
        <v>15073</v>
      </c>
      <c r="D15280" s="2" t="s">
        <v>3356</v>
      </c>
      <c r="E15280" s="2" t="s">
        <v>36016</v>
      </c>
      <c r="F15280" s="2" t="s">
        <v>34861</v>
      </c>
      <c r="G15280" s="15">
        <v>919994644</v>
      </c>
      <c r="H15280" s="2" t="s">
        <v>20</v>
      </c>
      <c r="I15280" s="1" t="s">
        <v>41</v>
      </c>
      <c r="J15280" s="4" t="s">
        <v>47301</v>
      </c>
      <c r="K15280" s="3" t="s">
        <v>42</v>
      </c>
      <c r="L15280" s="4" t="s">
        <v>47301</v>
      </c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1" t="s">
        <v>16</v>
      </c>
      <c r="AB15280" s="3"/>
      <c r="AC15280" s="23" t="s">
        <v>37867</v>
      </c>
      <c r="AD15280" s="23" t="s">
        <v>40440</v>
      </c>
      <c r="AE15280" t="s">
        <v>35399</v>
      </c>
    </row>
    <row r="15281" spans="1:31" ht="15" customHeight="1">
      <c r="A15281" s="1">
        <v>15280</v>
      </c>
      <c r="B15281" s="1" t="s">
        <v>54</v>
      </c>
      <c r="C15281" s="1" t="s">
        <v>15074</v>
      </c>
      <c r="D15281" s="2" t="s">
        <v>3447</v>
      </c>
      <c r="E15281" s="2" t="s">
        <v>40</v>
      </c>
      <c r="F15281" s="2" t="s">
        <v>28319</v>
      </c>
      <c r="G15281" s="15">
        <v>91944944404</v>
      </c>
      <c r="H15281" s="2" t="s">
        <v>20</v>
      </c>
      <c r="I15281" s="1" t="s">
        <v>33</v>
      </c>
      <c r="J15281" s="4" t="s">
        <v>47301</v>
      </c>
      <c r="K15281" s="3" t="s">
        <v>42</v>
      </c>
      <c r="L15281" s="4" t="s">
        <v>47301</v>
      </c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1" t="s">
        <v>16</v>
      </c>
      <c r="AB15281" s="3"/>
      <c r="AC15281" s="23" t="s">
        <v>37867</v>
      </c>
      <c r="AD15281" s="23" t="s">
        <v>40440</v>
      </c>
      <c r="AE15281" t="s">
        <v>35409</v>
      </c>
    </row>
    <row r="15282" spans="1:31" ht="15" customHeight="1">
      <c r="A15282" s="1">
        <v>15281</v>
      </c>
      <c r="B15282" s="1" t="s">
        <v>54</v>
      </c>
      <c r="C15282" s="1" t="s">
        <v>15080</v>
      </c>
      <c r="D15282" s="2" t="s">
        <v>622</v>
      </c>
      <c r="E15282" s="2" t="s">
        <v>139</v>
      </c>
      <c r="F15282" s="2" t="s">
        <v>28322</v>
      </c>
      <c r="G15282" s="15">
        <v>919446949004</v>
      </c>
      <c r="H15282" s="2" t="s">
        <v>8</v>
      </c>
      <c r="I15282" s="1" t="s">
        <v>62</v>
      </c>
      <c r="J15282" s="4" t="s">
        <v>47301</v>
      </c>
      <c r="K15282" s="3" t="s">
        <v>42</v>
      </c>
      <c r="L15282" s="4" t="s">
        <v>47301</v>
      </c>
      <c r="M15282" s="4" t="s">
        <v>14136</v>
      </c>
      <c r="N15282" s="3" t="str">
        <f>J15282</f>
        <v>[75 lacs - 1 cr]</v>
      </c>
      <c r="O15282" s="4" t="s">
        <v>14137</v>
      </c>
      <c r="P15282" s="3" t="s">
        <v>47301</v>
      </c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1" t="s">
        <v>16</v>
      </c>
      <c r="AB15282" s="3"/>
      <c r="AC15282" s="23" t="s">
        <v>37867</v>
      </c>
      <c r="AD15282" s="23" t="s">
        <v>40440</v>
      </c>
      <c r="AE15282" t="s">
        <v>35410</v>
      </c>
    </row>
    <row r="15283" spans="1:31" ht="15" customHeight="1">
      <c r="A15283" s="1">
        <v>15282</v>
      </c>
      <c r="B15283" s="1" t="s">
        <v>54</v>
      </c>
      <c r="C15283" s="1" t="s">
        <v>15083</v>
      </c>
      <c r="D15283" s="2" t="s">
        <v>1567</v>
      </c>
      <c r="E15283" s="2" t="s">
        <v>14925</v>
      </c>
      <c r="F15283" s="2" t="s">
        <v>28324</v>
      </c>
      <c r="G15283" s="15">
        <v>9194446440</v>
      </c>
      <c r="H15283" s="2" t="s">
        <v>37</v>
      </c>
      <c r="I15283" s="1" t="s">
        <v>9</v>
      </c>
      <c r="J15283" s="4" t="s">
        <v>47301</v>
      </c>
      <c r="K15283" s="11" t="s">
        <v>14137</v>
      </c>
      <c r="L15283" s="4" t="s">
        <v>47301</v>
      </c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1" t="s">
        <v>16</v>
      </c>
      <c r="AB15283" s="3"/>
      <c r="AC15283" s="23" t="s">
        <v>37868</v>
      </c>
      <c r="AD15283" s="23" t="s">
        <v>40440</v>
      </c>
      <c r="AE15283" t="s">
        <v>35409</v>
      </c>
    </row>
    <row r="15284" spans="1:31" ht="15" customHeight="1">
      <c r="A15284" s="1">
        <v>15283</v>
      </c>
      <c r="B15284" s="1" t="s">
        <v>54</v>
      </c>
      <c r="C15284" s="1" t="s">
        <v>15084</v>
      </c>
      <c r="D15284" s="2" t="s">
        <v>502</v>
      </c>
      <c r="E15284" s="2" t="s">
        <v>11168</v>
      </c>
      <c r="F15284" s="2" t="s">
        <v>28325</v>
      </c>
      <c r="G15284" s="15">
        <v>91944614141</v>
      </c>
      <c r="H15284" s="2" t="s">
        <v>20</v>
      </c>
      <c r="I15284" s="1" t="s">
        <v>41</v>
      </c>
      <c r="J15284" s="4" t="s">
        <v>47301</v>
      </c>
      <c r="K15284" s="3" t="s">
        <v>42</v>
      </c>
      <c r="L15284" s="4" t="s">
        <v>47301</v>
      </c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1" t="s">
        <v>16</v>
      </c>
      <c r="AB15284" s="3"/>
      <c r="AC15284" s="23" t="s">
        <v>37868</v>
      </c>
      <c r="AD15284" s="23" t="s">
        <v>40440</v>
      </c>
      <c r="AE15284" t="s">
        <v>35410</v>
      </c>
    </row>
    <row r="15285" spans="1:31" ht="15" customHeight="1">
      <c r="A15285" s="1">
        <v>15284</v>
      </c>
      <c r="B15285" s="1" t="s">
        <v>54</v>
      </c>
      <c r="C15285" s="1" t="s">
        <v>15089</v>
      </c>
      <c r="D15285" s="2" t="s">
        <v>546</v>
      </c>
      <c r="E15285" s="2" t="s">
        <v>40</v>
      </c>
      <c r="F15285" s="2" t="s">
        <v>28328</v>
      </c>
      <c r="G15285" s="15">
        <v>919644449906</v>
      </c>
      <c r="H15285" s="2" t="s">
        <v>20</v>
      </c>
      <c r="I15285" s="1" t="s">
        <v>9</v>
      </c>
      <c r="J15285" s="4" t="s">
        <v>47301</v>
      </c>
      <c r="K15285" s="3" t="s">
        <v>42</v>
      </c>
      <c r="L15285" s="4" t="s">
        <v>47301</v>
      </c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1" t="s">
        <v>16</v>
      </c>
      <c r="AB15285" s="3"/>
      <c r="AC15285" s="23" t="s">
        <v>37868</v>
      </c>
      <c r="AD15285" s="23" t="s">
        <v>40440</v>
      </c>
      <c r="AE15285" t="s">
        <v>35410</v>
      </c>
    </row>
    <row r="15286" spans="1:31" ht="15" customHeight="1">
      <c r="A15286" s="1">
        <v>15285</v>
      </c>
      <c r="B15286" s="1" t="s">
        <v>54</v>
      </c>
      <c r="C15286" s="1" t="s">
        <v>15105</v>
      </c>
      <c r="D15286" s="2" t="s">
        <v>5708</v>
      </c>
      <c r="E15286" s="2" t="s">
        <v>15998</v>
      </c>
      <c r="F15286" s="2" t="s">
        <v>28340</v>
      </c>
      <c r="G15286" s="15">
        <v>91994914940</v>
      </c>
      <c r="H15286" s="2" t="s">
        <v>15</v>
      </c>
      <c r="I15286" s="1" t="s">
        <v>33</v>
      </c>
      <c r="J15286" s="4" t="s">
        <v>47301</v>
      </c>
      <c r="K15286" s="11" t="s">
        <v>13</v>
      </c>
      <c r="L15286" s="4" t="s">
        <v>47301</v>
      </c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1" t="s">
        <v>16</v>
      </c>
      <c r="AB15286" s="3"/>
      <c r="AC15286" s="23" t="s">
        <v>37868</v>
      </c>
      <c r="AD15286" s="23" t="s">
        <v>40440</v>
      </c>
      <c r="AE15286" t="s">
        <v>35410</v>
      </c>
    </row>
    <row r="15287" spans="1:31" ht="15" customHeight="1">
      <c r="A15287" s="1">
        <v>15286</v>
      </c>
      <c r="B15287" s="1" t="s">
        <v>54</v>
      </c>
      <c r="C15287" s="1" t="s">
        <v>15108</v>
      </c>
      <c r="D15287" s="2" t="s">
        <v>3986</v>
      </c>
      <c r="E15287" s="2" t="s">
        <v>255</v>
      </c>
      <c r="F15287" s="2" t="s">
        <v>28342</v>
      </c>
      <c r="G15287" s="15">
        <v>91994460449</v>
      </c>
      <c r="H15287" s="2" t="s">
        <v>20</v>
      </c>
      <c r="I15287" s="1" t="s">
        <v>9</v>
      </c>
      <c r="J15287" s="4" t="s">
        <v>47301</v>
      </c>
      <c r="K15287" s="3" t="s">
        <v>42</v>
      </c>
      <c r="L15287" s="4" t="s">
        <v>47301</v>
      </c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1" t="s">
        <v>16</v>
      </c>
      <c r="AB15287" s="3"/>
      <c r="AC15287" s="23" t="s">
        <v>37869</v>
      </c>
      <c r="AD15287" s="23" t="s">
        <v>40440</v>
      </c>
      <c r="AE15287" t="s">
        <v>35410</v>
      </c>
    </row>
    <row r="15288" spans="1:31" ht="15" customHeight="1">
      <c r="A15288" s="1">
        <v>15287</v>
      </c>
      <c r="B15288" s="1" t="s">
        <v>54</v>
      </c>
      <c r="C15288" s="1" t="s">
        <v>15109</v>
      </c>
      <c r="D15288" s="2" t="s">
        <v>359</v>
      </c>
      <c r="E15288" s="2" t="s">
        <v>287</v>
      </c>
      <c r="F15288" s="2" t="s">
        <v>32795</v>
      </c>
      <c r="G15288" s="15">
        <v>91944490999</v>
      </c>
      <c r="H15288" s="2" t="s">
        <v>20</v>
      </c>
      <c r="I15288" s="1" t="s">
        <v>9</v>
      </c>
      <c r="J15288" s="4" t="s">
        <v>47301</v>
      </c>
      <c r="K15288" s="3" t="s">
        <v>42</v>
      </c>
      <c r="L15288" s="4" t="s">
        <v>47301</v>
      </c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1" t="s">
        <v>16</v>
      </c>
      <c r="AB15288" s="3"/>
      <c r="AC15288" s="23" t="s">
        <v>37869</v>
      </c>
      <c r="AD15288" s="23" t="s">
        <v>40440</v>
      </c>
      <c r="AE15288" t="s">
        <v>35410</v>
      </c>
    </row>
    <row r="15289" spans="1:31" ht="15" customHeight="1">
      <c r="A15289" s="1">
        <v>15288</v>
      </c>
      <c r="B15289" s="1" t="s">
        <v>54</v>
      </c>
      <c r="C15289" s="1" t="s">
        <v>15111</v>
      </c>
      <c r="D15289" s="2" t="s">
        <v>15999</v>
      </c>
      <c r="E15289" s="2" t="s">
        <v>49</v>
      </c>
      <c r="F15289" s="2" t="s">
        <v>34864</v>
      </c>
      <c r="G15289" s="15">
        <v>91994446440</v>
      </c>
      <c r="H15289" s="2" t="s">
        <v>8</v>
      </c>
      <c r="I15289" s="1" t="s">
        <v>41</v>
      </c>
      <c r="J15289" s="4" t="s">
        <v>47301</v>
      </c>
      <c r="K15289" s="3" t="s">
        <v>42</v>
      </c>
      <c r="L15289" s="4" t="s">
        <v>47301</v>
      </c>
      <c r="M15289" s="4" t="s">
        <v>14136</v>
      </c>
      <c r="N15289" s="3" t="str">
        <f>J15289</f>
        <v>[75 lacs - 1 cr]</v>
      </c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1" t="s">
        <v>16</v>
      </c>
      <c r="AB15289" s="3"/>
      <c r="AC15289" s="23" t="s">
        <v>37869</v>
      </c>
      <c r="AD15289" s="23" t="s">
        <v>40440</v>
      </c>
      <c r="AE15289" t="s">
        <v>35409</v>
      </c>
    </row>
    <row r="15290" spans="1:31" ht="15" customHeight="1">
      <c r="A15290" s="1">
        <v>15289</v>
      </c>
      <c r="B15290" s="1" t="s">
        <v>54</v>
      </c>
      <c r="C15290" s="1" t="s">
        <v>15115</v>
      </c>
      <c r="D15290" s="2" t="s">
        <v>1015</v>
      </c>
      <c r="E15290" s="2" t="s">
        <v>152</v>
      </c>
      <c r="F15290" s="2" t="s">
        <v>28346</v>
      </c>
      <c r="G15290" s="15">
        <v>91966490664</v>
      </c>
      <c r="H15290" s="2" t="s">
        <v>8</v>
      </c>
      <c r="I15290" s="1" t="s">
        <v>41</v>
      </c>
      <c r="J15290" s="4" t="s">
        <v>47301</v>
      </c>
      <c r="K15290" s="11" t="s">
        <v>14137</v>
      </c>
      <c r="L15290" s="4" t="s">
        <v>47301</v>
      </c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1" t="s">
        <v>16</v>
      </c>
      <c r="AB15290" s="3"/>
      <c r="AC15290" s="23" t="s">
        <v>37869</v>
      </c>
      <c r="AD15290" s="23" t="s">
        <v>40440</v>
      </c>
      <c r="AE15290" t="s">
        <v>35409</v>
      </c>
    </row>
    <row r="15291" spans="1:31" ht="15" customHeight="1">
      <c r="A15291" s="1">
        <v>15290</v>
      </c>
      <c r="B15291" s="1" t="s">
        <v>54</v>
      </c>
      <c r="C15291" s="1" t="s">
        <v>15119</v>
      </c>
      <c r="D15291" s="2" t="s">
        <v>16003</v>
      </c>
      <c r="E15291" s="2" t="s">
        <v>16004</v>
      </c>
      <c r="F15291" s="2" t="s">
        <v>16005</v>
      </c>
      <c r="G15291" s="15">
        <v>919494049199</v>
      </c>
      <c r="H15291" s="2" t="s">
        <v>8</v>
      </c>
      <c r="I15291" s="1" t="s">
        <v>41</v>
      </c>
      <c r="J15291" s="4" t="s">
        <v>47301</v>
      </c>
      <c r="K15291" s="3" t="s">
        <v>42</v>
      </c>
      <c r="L15291" s="4" t="s">
        <v>47301</v>
      </c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1" t="s">
        <v>11</v>
      </c>
      <c r="AB15291" s="3"/>
      <c r="AC15291" s="23" t="s">
        <v>37869</v>
      </c>
      <c r="AD15291" s="23" t="s">
        <v>40440</v>
      </c>
      <c r="AE15291" t="s">
        <v>35394</v>
      </c>
    </row>
    <row r="15292" spans="1:31" ht="15" customHeight="1">
      <c r="A15292" s="1">
        <v>15291</v>
      </c>
      <c r="B15292" s="1" t="s">
        <v>54</v>
      </c>
      <c r="C15292" s="1" t="s">
        <v>15121</v>
      </c>
      <c r="D15292" s="2" t="s">
        <v>36334</v>
      </c>
      <c r="E15292" s="2" t="s">
        <v>4153</v>
      </c>
      <c r="F15292" s="2" t="s">
        <v>28350</v>
      </c>
      <c r="G15292" s="15">
        <v>919601196499</v>
      </c>
      <c r="H15292" s="2" t="s">
        <v>20</v>
      </c>
      <c r="I15292" s="1" t="s">
        <v>41</v>
      </c>
      <c r="J15292" s="4" t="s">
        <v>47301</v>
      </c>
      <c r="K15292" s="11" t="s">
        <v>14137</v>
      </c>
      <c r="L15292" s="4" t="s">
        <v>47301</v>
      </c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1" t="s">
        <v>16</v>
      </c>
      <c r="AB15292" s="3"/>
      <c r="AC15292" s="23" t="s">
        <v>37869</v>
      </c>
      <c r="AD15292" s="23" t="s">
        <v>40440</v>
      </c>
      <c r="AE15292" t="s">
        <v>35409</v>
      </c>
    </row>
    <row r="15293" spans="1:31" ht="15" customHeight="1">
      <c r="A15293" s="1">
        <v>15292</v>
      </c>
      <c r="B15293" s="1" t="s">
        <v>54</v>
      </c>
      <c r="C15293" s="1" t="s">
        <v>15124</v>
      </c>
      <c r="D15293" s="2" t="s">
        <v>998</v>
      </c>
      <c r="E15293" s="2" t="s">
        <v>16006</v>
      </c>
      <c r="F15293" s="2" t="s">
        <v>28351</v>
      </c>
      <c r="G15293" s="15">
        <v>9190999909</v>
      </c>
      <c r="H15293" s="2" t="s">
        <v>8</v>
      </c>
      <c r="I15293" s="1" t="s">
        <v>41</v>
      </c>
      <c r="J15293" s="4" t="s">
        <v>47301</v>
      </c>
      <c r="K15293" s="11" t="s">
        <v>13</v>
      </c>
      <c r="L15293" s="4" t="s">
        <v>47301</v>
      </c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1" t="s">
        <v>16</v>
      </c>
      <c r="AB15293" s="3"/>
      <c r="AC15293" s="23" t="s">
        <v>37869</v>
      </c>
      <c r="AD15293" s="23" t="s">
        <v>40440</v>
      </c>
      <c r="AE15293" t="s">
        <v>35409</v>
      </c>
    </row>
    <row r="15294" spans="1:31" ht="15" customHeight="1">
      <c r="A15294" s="1">
        <v>15293</v>
      </c>
      <c r="B15294" s="1" t="s">
        <v>54</v>
      </c>
      <c r="C15294" s="1" t="s">
        <v>15130</v>
      </c>
      <c r="D15294" s="2" t="s">
        <v>5648</v>
      </c>
      <c r="E15294" s="2" t="s">
        <v>8088</v>
      </c>
      <c r="F15294" s="2" t="s">
        <v>28355</v>
      </c>
      <c r="G15294" s="15">
        <v>91944604460</v>
      </c>
      <c r="H15294" s="2" t="s">
        <v>20</v>
      </c>
      <c r="I15294" s="1" t="s">
        <v>41</v>
      </c>
      <c r="J15294" s="4" t="s">
        <v>47301</v>
      </c>
      <c r="K15294" s="3" t="s">
        <v>17</v>
      </c>
      <c r="L15294" s="4" t="s">
        <v>47301</v>
      </c>
      <c r="M15294" s="4" t="s">
        <v>42</v>
      </c>
      <c r="N15294" s="3" t="str">
        <f t="shared" ref="N15294:N15295" si="641">J15294</f>
        <v>[75 lacs - 1 cr]</v>
      </c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1" t="s">
        <v>16</v>
      </c>
      <c r="AB15294" s="3"/>
      <c r="AC15294" s="23" t="s">
        <v>37869</v>
      </c>
      <c r="AD15294" s="23" t="s">
        <v>40440</v>
      </c>
      <c r="AE15294" t="s">
        <v>35399</v>
      </c>
    </row>
    <row r="15295" spans="1:31" ht="15" customHeight="1">
      <c r="A15295" s="1">
        <v>15294</v>
      </c>
      <c r="B15295" s="1" t="s">
        <v>54</v>
      </c>
      <c r="C15295" s="1" t="s">
        <v>15137</v>
      </c>
      <c r="D15295" s="2" t="s">
        <v>72</v>
      </c>
      <c r="E15295" s="2" t="s">
        <v>40</v>
      </c>
      <c r="F15295" s="2" t="s">
        <v>28359</v>
      </c>
      <c r="G15295" s="15">
        <v>919900410</v>
      </c>
      <c r="H15295" s="2" t="s">
        <v>37</v>
      </c>
      <c r="I15295" s="1" t="s">
        <v>41</v>
      </c>
      <c r="J15295" s="4" t="s">
        <v>47301</v>
      </c>
      <c r="K15295" s="11" t="s">
        <v>14137</v>
      </c>
      <c r="L15295" s="4" t="s">
        <v>47301</v>
      </c>
      <c r="M15295" s="4" t="s">
        <v>13</v>
      </c>
      <c r="N15295" s="3" t="str">
        <f t="shared" si="641"/>
        <v>[75 lacs - 1 cr]</v>
      </c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1" t="s">
        <v>16</v>
      </c>
      <c r="AB15295" s="3"/>
      <c r="AC15295" s="23" t="s">
        <v>37869</v>
      </c>
      <c r="AD15295" s="23" t="s">
        <v>40440</v>
      </c>
      <c r="AE15295" t="s">
        <v>35399</v>
      </c>
    </row>
    <row r="15296" spans="1:31" ht="15" customHeight="1">
      <c r="A15296" s="1">
        <v>15295</v>
      </c>
      <c r="B15296" s="1" t="s">
        <v>54</v>
      </c>
      <c r="C15296" s="1" t="s">
        <v>15139</v>
      </c>
      <c r="D15296" s="2" t="s">
        <v>361</v>
      </c>
      <c r="E15296" s="2" t="s">
        <v>139</v>
      </c>
      <c r="F15296" s="2" t="s">
        <v>34867</v>
      </c>
      <c r="G15296" s="15">
        <v>919400494</v>
      </c>
      <c r="H15296" s="2" t="s">
        <v>20</v>
      </c>
      <c r="I15296" s="1" t="s">
        <v>62</v>
      </c>
      <c r="J15296" s="4" t="s">
        <v>47301</v>
      </c>
      <c r="K15296" s="3" t="s">
        <v>42</v>
      </c>
      <c r="L15296" s="4" t="s">
        <v>47301</v>
      </c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1" t="s">
        <v>16</v>
      </c>
      <c r="AB15296" s="3"/>
      <c r="AC15296" s="23" t="s">
        <v>37869</v>
      </c>
      <c r="AD15296" s="23" t="s">
        <v>40440</v>
      </c>
      <c r="AE15296" t="s">
        <v>35409</v>
      </c>
    </row>
    <row r="15297" spans="1:31" ht="15" customHeight="1">
      <c r="A15297" s="1">
        <v>15296</v>
      </c>
      <c r="B15297" s="1" t="s">
        <v>54</v>
      </c>
      <c r="C15297" s="1" t="s">
        <v>15140</v>
      </c>
      <c r="D15297" s="2" t="s">
        <v>350</v>
      </c>
      <c r="E15297" s="2" t="s">
        <v>90</v>
      </c>
      <c r="F15297" s="2" t="s">
        <v>34868</v>
      </c>
      <c r="G15297" s="15">
        <v>919446994699</v>
      </c>
      <c r="H15297" s="2" t="s">
        <v>20</v>
      </c>
      <c r="I15297" s="1" t="s">
        <v>33</v>
      </c>
      <c r="J15297" s="4" t="s">
        <v>47301</v>
      </c>
      <c r="K15297" s="3" t="s">
        <v>17</v>
      </c>
      <c r="L15297" s="4" t="s">
        <v>47301</v>
      </c>
      <c r="M15297" s="4" t="s">
        <v>42</v>
      </c>
      <c r="N15297" s="3" t="str">
        <f>J15297</f>
        <v>[75 lacs - 1 cr]</v>
      </c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1" t="s">
        <v>16</v>
      </c>
      <c r="AB15297" s="3"/>
      <c r="AC15297" s="23" t="s">
        <v>37869</v>
      </c>
      <c r="AD15297" s="23" t="s">
        <v>40440</v>
      </c>
      <c r="AE15297" t="s">
        <v>35399</v>
      </c>
    </row>
    <row r="15298" spans="1:31" ht="15" customHeight="1">
      <c r="A15298" s="1">
        <v>15297</v>
      </c>
      <c r="B15298" s="1" t="s">
        <v>54</v>
      </c>
      <c r="C15298" s="1" t="s">
        <v>15144</v>
      </c>
      <c r="D15298" s="2" t="s">
        <v>13153</v>
      </c>
      <c r="E15298" s="2" t="s">
        <v>534</v>
      </c>
      <c r="F15298" s="2" t="s">
        <v>34869</v>
      </c>
      <c r="G15298" s="15">
        <v>91969464444</v>
      </c>
      <c r="H15298" s="2" t="s">
        <v>37</v>
      </c>
      <c r="I15298" s="1" t="s">
        <v>62</v>
      </c>
      <c r="J15298" s="4" t="s">
        <v>47301</v>
      </c>
      <c r="K15298" s="3" t="s">
        <v>42</v>
      </c>
      <c r="L15298" s="4" t="s">
        <v>47301</v>
      </c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1" t="s">
        <v>16</v>
      </c>
      <c r="AB15298" s="3"/>
      <c r="AC15298" s="23" t="s">
        <v>37869</v>
      </c>
      <c r="AD15298" s="23" t="s">
        <v>40440</v>
      </c>
      <c r="AE15298" t="s">
        <v>35399</v>
      </c>
    </row>
    <row r="15299" spans="1:31" ht="15" customHeight="1">
      <c r="A15299" s="1">
        <v>15298</v>
      </c>
      <c r="B15299" s="1" t="s">
        <v>54</v>
      </c>
      <c r="C15299" s="1" t="s">
        <v>15145</v>
      </c>
      <c r="D15299" s="2" t="s">
        <v>7576</v>
      </c>
      <c r="E15299" s="2" t="s">
        <v>37449</v>
      </c>
      <c r="F15299" s="2" t="s">
        <v>28363</v>
      </c>
      <c r="G15299" s="15">
        <v>919106644641</v>
      </c>
      <c r="H15299" s="2" t="s">
        <v>20</v>
      </c>
      <c r="I15299" s="1" t="s">
        <v>9</v>
      </c>
      <c r="J15299" s="4" t="s">
        <v>47301</v>
      </c>
      <c r="K15299" s="3" t="s">
        <v>42</v>
      </c>
      <c r="L15299" s="4" t="s">
        <v>47301</v>
      </c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1" t="s">
        <v>16</v>
      </c>
      <c r="AB15299" s="3"/>
      <c r="AC15299" s="23" t="s">
        <v>37869</v>
      </c>
      <c r="AD15299" s="23" t="s">
        <v>40440</v>
      </c>
      <c r="AE15299" t="s">
        <v>35409</v>
      </c>
    </row>
    <row r="15300" spans="1:31" ht="15" customHeight="1">
      <c r="A15300" s="1">
        <v>15299</v>
      </c>
      <c r="B15300" s="1" t="s">
        <v>54</v>
      </c>
      <c r="C15300" s="1" t="s">
        <v>15148</v>
      </c>
      <c r="D15300" s="2" t="s">
        <v>1302</v>
      </c>
      <c r="E15300" s="2" t="s">
        <v>90</v>
      </c>
      <c r="F15300" s="2" t="s">
        <v>28366</v>
      </c>
      <c r="G15300" s="15">
        <v>91966444004</v>
      </c>
      <c r="H15300" s="2" t="s">
        <v>15</v>
      </c>
      <c r="I15300" s="1" t="s">
        <v>62</v>
      </c>
      <c r="J15300" s="4" t="s">
        <v>47301</v>
      </c>
      <c r="K15300" s="3" t="s">
        <v>42</v>
      </c>
      <c r="L15300" s="4" t="s">
        <v>47301</v>
      </c>
      <c r="M15300" s="4" t="s">
        <v>14136</v>
      </c>
      <c r="N15300" s="3" t="str">
        <f>J15300</f>
        <v>[75 lacs - 1 cr]</v>
      </c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1" t="s">
        <v>16</v>
      </c>
      <c r="AB15300" s="3"/>
      <c r="AC15300" s="23" t="s">
        <v>37869</v>
      </c>
      <c r="AD15300" s="23" t="s">
        <v>40440</v>
      </c>
      <c r="AE15300" t="s">
        <v>35409</v>
      </c>
    </row>
    <row r="15301" spans="1:31" ht="15" customHeight="1">
      <c r="A15301" s="1">
        <v>15300</v>
      </c>
      <c r="B15301" s="1" t="s">
        <v>54</v>
      </c>
      <c r="C15301" s="1" t="s">
        <v>15153</v>
      </c>
      <c r="D15301" s="2" t="s">
        <v>58</v>
      </c>
      <c r="E15301" s="2" t="s">
        <v>37450</v>
      </c>
      <c r="F15301" s="2" t="s">
        <v>28370</v>
      </c>
      <c r="G15301" s="15">
        <v>9194469664</v>
      </c>
      <c r="H15301" s="2" t="s">
        <v>8</v>
      </c>
      <c r="I15301" s="1" t="s">
        <v>41</v>
      </c>
      <c r="J15301" s="4" t="s">
        <v>47301</v>
      </c>
      <c r="K15301" s="3" t="s">
        <v>42</v>
      </c>
      <c r="L15301" s="4" t="s">
        <v>47301</v>
      </c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1" t="s">
        <v>16</v>
      </c>
      <c r="AB15301" s="3"/>
      <c r="AC15301" s="23" t="s">
        <v>37869</v>
      </c>
      <c r="AD15301" s="23" t="s">
        <v>40440</v>
      </c>
      <c r="AE15301" t="s">
        <v>35394</v>
      </c>
    </row>
    <row r="15302" spans="1:31" ht="15" customHeight="1">
      <c r="A15302" s="1">
        <v>15301</v>
      </c>
      <c r="B15302" s="1" t="s">
        <v>54</v>
      </c>
      <c r="C15302" s="1" t="s">
        <v>15154</v>
      </c>
      <c r="D15302" s="2" t="s">
        <v>31</v>
      </c>
      <c r="E15302" s="2" t="s">
        <v>40</v>
      </c>
      <c r="F15302" s="2" t="s">
        <v>23442</v>
      </c>
      <c r="G15302" s="15">
        <v>919446169669</v>
      </c>
      <c r="H15302" s="2" t="s">
        <v>20</v>
      </c>
      <c r="I15302" s="1" t="s">
        <v>41</v>
      </c>
      <c r="J15302" s="4" t="s">
        <v>47301</v>
      </c>
      <c r="K15302" s="3" t="s">
        <v>42</v>
      </c>
      <c r="L15302" s="4" t="s">
        <v>47301</v>
      </c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1" t="s">
        <v>16</v>
      </c>
      <c r="AB15302" s="3"/>
      <c r="AC15302" s="23" t="s">
        <v>37869</v>
      </c>
      <c r="AD15302" s="23" t="s">
        <v>40440</v>
      </c>
      <c r="AE15302" t="s">
        <v>35399</v>
      </c>
    </row>
    <row r="15303" spans="1:31" ht="15" customHeight="1">
      <c r="A15303" s="1">
        <v>15302</v>
      </c>
      <c r="B15303" s="1" t="s">
        <v>54</v>
      </c>
      <c r="C15303" s="1" t="s">
        <v>15158</v>
      </c>
      <c r="D15303" s="2" t="s">
        <v>37603</v>
      </c>
      <c r="E15303" s="2" t="s">
        <v>16008</v>
      </c>
      <c r="F15303" s="2" t="s">
        <v>28372</v>
      </c>
      <c r="G15303" s="15">
        <v>91944046669</v>
      </c>
      <c r="H15303" s="2" t="s">
        <v>132</v>
      </c>
      <c r="I15303" s="1" t="s">
        <v>9</v>
      </c>
      <c r="J15303" s="4" t="s">
        <v>47301</v>
      </c>
      <c r="K15303" s="3" t="s">
        <v>17</v>
      </c>
      <c r="L15303" s="4" t="s">
        <v>47301</v>
      </c>
      <c r="M15303" s="4" t="s">
        <v>42</v>
      </c>
      <c r="N15303" s="3" t="str">
        <f t="shared" ref="N15303:N15304" si="642">J15303</f>
        <v>[75 lacs - 1 cr]</v>
      </c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1" t="s">
        <v>16</v>
      </c>
      <c r="AB15303" s="3"/>
      <c r="AC15303" s="23" t="s">
        <v>37869</v>
      </c>
      <c r="AD15303" s="23" t="s">
        <v>40440</v>
      </c>
      <c r="AE15303" t="s">
        <v>35410</v>
      </c>
    </row>
    <row r="15304" spans="1:31" ht="15" customHeight="1">
      <c r="A15304" s="1">
        <v>15303</v>
      </c>
      <c r="B15304" s="1" t="s">
        <v>54</v>
      </c>
      <c r="C15304" s="1" t="s">
        <v>15165</v>
      </c>
      <c r="D15304" s="2" t="s">
        <v>10205</v>
      </c>
      <c r="E15304" s="2" t="s">
        <v>16013</v>
      </c>
      <c r="F15304" s="2" t="s">
        <v>28379</v>
      </c>
      <c r="G15304" s="15">
        <v>919446999661</v>
      </c>
      <c r="H15304" s="2" t="s">
        <v>15</v>
      </c>
      <c r="I15304" s="1" t="s">
        <v>62</v>
      </c>
      <c r="J15304" s="4" t="s">
        <v>47301</v>
      </c>
      <c r="K15304" s="3" t="s">
        <v>17</v>
      </c>
      <c r="L15304" s="4" t="s">
        <v>47301</v>
      </c>
      <c r="M15304" s="4" t="s">
        <v>42</v>
      </c>
      <c r="N15304" s="3" t="str">
        <f t="shared" si="642"/>
        <v>[75 lacs - 1 cr]</v>
      </c>
      <c r="O15304" s="4" t="s">
        <v>14137</v>
      </c>
      <c r="P15304" s="3" t="s">
        <v>47301</v>
      </c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1" t="s">
        <v>16</v>
      </c>
      <c r="AB15304" s="3"/>
      <c r="AC15304" s="23" t="s">
        <v>37870</v>
      </c>
      <c r="AD15304" s="23" t="s">
        <v>40440</v>
      </c>
      <c r="AE15304" t="s">
        <v>35409</v>
      </c>
    </row>
    <row r="15305" spans="1:31" ht="15" customHeight="1">
      <c r="A15305" s="1">
        <v>15304</v>
      </c>
      <c r="B15305" s="1" t="s">
        <v>54</v>
      </c>
      <c r="C15305" s="1" t="s">
        <v>15174</v>
      </c>
      <c r="D15305" s="2" t="s">
        <v>386</v>
      </c>
      <c r="E15305" s="2" t="s">
        <v>16018</v>
      </c>
      <c r="F15305" s="2" t="s">
        <v>28383</v>
      </c>
      <c r="G15305" s="15">
        <v>9101699461</v>
      </c>
      <c r="H15305" s="2" t="s">
        <v>15</v>
      </c>
      <c r="I15305" s="1" t="s">
        <v>41</v>
      </c>
      <c r="J15305" s="4" t="s">
        <v>47301</v>
      </c>
      <c r="K15305" s="11" t="s">
        <v>14137</v>
      </c>
      <c r="L15305" s="4" t="s">
        <v>47301</v>
      </c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1" t="s">
        <v>11</v>
      </c>
      <c r="AB15305" s="3"/>
      <c r="AC15305" s="23" t="s">
        <v>37870</v>
      </c>
      <c r="AD15305" s="23" t="s">
        <v>40440</v>
      </c>
      <c r="AE15305" t="s">
        <v>35394</v>
      </c>
    </row>
    <row r="15306" spans="1:31" ht="15" customHeight="1">
      <c r="A15306" s="1">
        <v>15305</v>
      </c>
      <c r="B15306" s="1" t="s">
        <v>54</v>
      </c>
      <c r="C15306" s="1" t="s">
        <v>15177</v>
      </c>
      <c r="D15306" s="2" t="s">
        <v>2542</v>
      </c>
      <c r="E15306" s="2" t="s">
        <v>16019</v>
      </c>
      <c r="F15306" s="2" t="s">
        <v>16020</v>
      </c>
      <c r="G15306" s="15">
        <v>9146446946</v>
      </c>
      <c r="H15306" s="2" t="s">
        <v>15</v>
      </c>
      <c r="I15306" s="1" t="s">
        <v>37779</v>
      </c>
      <c r="J15306" s="4" t="s">
        <v>47301</v>
      </c>
      <c r="K15306" s="3" t="s">
        <v>42</v>
      </c>
      <c r="L15306" s="4" t="s">
        <v>47301</v>
      </c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1" t="s">
        <v>16</v>
      </c>
      <c r="AB15306" s="3"/>
      <c r="AC15306" s="23" t="s">
        <v>37870</v>
      </c>
      <c r="AD15306" s="23" t="s">
        <v>40440</v>
      </c>
      <c r="AE15306" t="s">
        <v>35399</v>
      </c>
    </row>
    <row r="15307" spans="1:31" ht="15" customHeight="1">
      <c r="A15307" s="1">
        <v>15306</v>
      </c>
      <c r="B15307" s="1" t="s">
        <v>54</v>
      </c>
      <c r="C15307" s="1" t="s">
        <v>15180</v>
      </c>
      <c r="D15307" s="2" t="s">
        <v>400</v>
      </c>
      <c r="E15307" s="2" t="s">
        <v>40</v>
      </c>
      <c r="F15307" s="2" t="s">
        <v>28388</v>
      </c>
      <c r="G15307" s="15">
        <v>91696141646</v>
      </c>
      <c r="H15307" s="2" t="s">
        <v>8</v>
      </c>
      <c r="I15307" s="1" t="s">
        <v>37779</v>
      </c>
      <c r="J15307" s="4" t="s">
        <v>47301</v>
      </c>
      <c r="K15307" s="3" t="s">
        <v>42</v>
      </c>
      <c r="L15307" s="4" t="s">
        <v>47301</v>
      </c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1" t="s">
        <v>16</v>
      </c>
      <c r="AB15307" s="3"/>
      <c r="AC15307" s="23" t="s">
        <v>37870</v>
      </c>
      <c r="AD15307" s="23" t="s">
        <v>40440</v>
      </c>
      <c r="AE15307" t="s">
        <v>35410</v>
      </c>
    </row>
    <row r="15308" spans="1:31" ht="15" customHeight="1">
      <c r="A15308" s="1">
        <v>15307</v>
      </c>
      <c r="B15308" s="1" t="s">
        <v>54</v>
      </c>
      <c r="C15308" s="1" t="s">
        <v>15183</v>
      </c>
      <c r="D15308" s="2" t="s">
        <v>1394</v>
      </c>
      <c r="E15308" s="2" t="s">
        <v>139</v>
      </c>
      <c r="F15308" s="2" t="s">
        <v>28391</v>
      </c>
      <c r="G15308" s="15">
        <v>919446096644</v>
      </c>
      <c r="H15308" s="2" t="s">
        <v>15</v>
      </c>
      <c r="I15308" s="1" t="s">
        <v>62</v>
      </c>
      <c r="J15308" s="4" t="s">
        <v>47301</v>
      </c>
      <c r="K15308" s="3" t="s">
        <v>17</v>
      </c>
      <c r="L15308" s="4" t="s">
        <v>47301</v>
      </c>
      <c r="M15308" s="4" t="s">
        <v>42</v>
      </c>
      <c r="N15308" s="3" t="str">
        <f>J15308</f>
        <v>[75 lacs - 1 cr]</v>
      </c>
      <c r="O15308" s="4" t="s">
        <v>47348</v>
      </c>
      <c r="P15308" s="3" t="s">
        <v>47301</v>
      </c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1" t="s">
        <v>16</v>
      </c>
      <c r="AB15308" s="3"/>
      <c r="AC15308" s="23" t="s">
        <v>37870</v>
      </c>
      <c r="AD15308" s="23" t="s">
        <v>40440</v>
      </c>
      <c r="AE15308" t="s">
        <v>35410</v>
      </c>
    </row>
    <row r="15309" spans="1:31" ht="15" customHeight="1">
      <c r="A15309" s="1">
        <v>15308</v>
      </c>
      <c r="B15309" s="1" t="s">
        <v>54</v>
      </c>
      <c r="C15309" s="1" t="s">
        <v>15185</v>
      </c>
      <c r="D15309" s="2" t="s">
        <v>361</v>
      </c>
      <c r="E15309" s="2" t="s">
        <v>1527</v>
      </c>
      <c r="F15309" s="2" t="s">
        <v>34871</v>
      </c>
      <c r="G15309" s="15">
        <v>91999444949</v>
      </c>
      <c r="H15309" s="2" t="s">
        <v>15</v>
      </c>
      <c r="I15309" s="1" t="s">
        <v>9</v>
      </c>
      <c r="J15309" s="4" t="s">
        <v>47301</v>
      </c>
      <c r="K15309" s="3" t="s">
        <v>42</v>
      </c>
      <c r="L15309" s="4" t="s">
        <v>47301</v>
      </c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1" t="s">
        <v>11</v>
      </c>
      <c r="AB15309" s="3"/>
      <c r="AC15309" s="23" t="s">
        <v>37870</v>
      </c>
      <c r="AD15309" s="23" t="s">
        <v>40440</v>
      </c>
      <c r="AE15309" t="s">
        <v>35409</v>
      </c>
    </row>
    <row r="15310" spans="1:31" ht="15" customHeight="1">
      <c r="A15310" s="1">
        <v>15309</v>
      </c>
      <c r="B15310" s="1" t="s">
        <v>54</v>
      </c>
      <c r="C15310" s="1" t="s">
        <v>15192</v>
      </c>
      <c r="D15310" s="2" t="s">
        <v>2880</v>
      </c>
      <c r="E15310" s="2" t="s">
        <v>1582</v>
      </c>
      <c r="F15310" s="2" t="s">
        <v>32806</v>
      </c>
      <c r="G15310" s="15">
        <v>919446044914</v>
      </c>
      <c r="H15310" s="2" t="s">
        <v>8</v>
      </c>
      <c r="I15310" s="1" t="s">
        <v>9</v>
      </c>
      <c r="J15310" s="4" t="s">
        <v>47301</v>
      </c>
      <c r="K15310" s="3" t="s">
        <v>17</v>
      </c>
      <c r="L15310" s="4" t="s">
        <v>47301</v>
      </c>
      <c r="M15310" s="4" t="s">
        <v>42</v>
      </c>
      <c r="N15310" s="3" t="str">
        <f>J15310</f>
        <v>[75 lacs - 1 cr]</v>
      </c>
      <c r="O15310" s="4" t="s">
        <v>47348</v>
      </c>
      <c r="P15310" s="3" t="s">
        <v>47301</v>
      </c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1" t="s">
        <v>16</v>
      </c>
      <c r="AB15310" s="3"/>
      <c r="AC15310" s="23" t="s">
        <v>37870</v>
      </c>
      <c r="AD15310" s="23" t="s">
        <v>40440</v>
      </c>
      <c r="AE15310" t="s">
        <v>35394</v>
      </c>
    </row>
    <row r="15311" spans="1:31" ht="15" customHeight="1">
      <c r="A15311" s="1">
        <v>15310</v>
      </c>
      <c r="B15311" s="1" t="s">
        <v>54</v>
      </c>
      <c r="C15311" s="1" t="s">
        <v>15194</v>
      </c>
      <c r="D15311" s="2" t="s">
        <v>16237</v>
      </c>
      <c r="E15311" s="2" t="s">
        <v>12282</v>
      </c>
      <c r="F15311" s="2" t="s">
        <v>28398</v>
      </c>
      <c r="G15311" s="15">
        <v>91994069449</v>
      </c>
      <c r="H15311" s="2" t="s">
        <v>37</v>
      </c>
      <c r="I15311" s="1" t="s">
        <v>9</v>
      </c>
      <c r="J15311" s="4" t="s">
        <v>47301</v>
      </c>
      <c r="K15311" s="3" t="s">
        <v>42</v>
      </c>
      <c r="L15311" s="4" t="s">
        <v>47301</v>
      </c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1" t="s">
        <v>11</v>
      </c>
      <c r="AB15311" s="3"/>
      <c r="AC15311" s="23" t="s">
        <v>37870</v>
      </c>
      <c r="AD15311" s="23" t="s">
        <v>40440</v>
      </c>
      <c r="AE15311" t="s">
        <v>35399</v>
      </c>
    </row>
    <row r="15312" spans="1:31" ht="15" customHeight="1">
      <c r="A15312" s="1">
        <v>15311</v>
      </c>
      <c r="B15312" s="1" t="s">
        <v>54</v>
      </c>
      <c r="C15312" s="1" t="s">
        <v>15206</v>
      </c>
      <c r="D15312" s="2" t="s">
        <v>16030</v>
      </c>
      <c r="E15312" s="2" t="s">
        <v>12097</v>
      </c>
      <c r="F15312" s="2" t="s">
        <v>28407</v>
      </c>
      <c r="G15312" s="15">
        <v>9194469904</v>
      </c>
      <c r="H15312" s="2" t="s">
        <v>15</v>
      </c>
      <c r="I15312" s="1" t="s">
        <v>62</v>
      </c>
      <c r="J15312" s="4" t="s">
        <v>47301</v>
      </c>
      <c r="K15312" s="3" t="s">
        <v>17</v>
      </c>
      <c r="L15312" s="4" t="s">
        <v>47301</v>
      </c>
      <c r="M15312" s="4" t="s">
        <v>42</v>
      </c>
      <c r="N15312" s="3" t="str">
        <f t="shared" ref="N15312:N15313" si="643">J15312</f>
        <v>[75 lacs - 1 cr]</v>
      </c>
      <c r="O15312" s="4" t="s">
        <v>14137</v>
      </c>
      <c r="P15312" s="3" t="s">
        <v>47301</v>
      </c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1" t="s">
        <v>11</v>
      </c>
      <c r="AB15312" s="3"/>
      <c r="AC15312" s="23" t="s">
        <v>37870</v>
      </c>
      <c r="AD15312" s="23" t="s">
        <v>40440</v>
      </c>
      <c r="AE15312" t="s">
        <v>35409</v>
      </c>
    </row>
    <row r="15313" spans="1:31" ht="15" customHeight="1">
      <c r="A15313" s="1">
        <v>15312</v>
      </c>
      <c r="B15313" s="1" t="s">
        <v>54</v>
      </c>
      <c r="C15313" s="1" t="s">
        <v>15210</v>
      </c>
      <c r="D15313" s="2" t="s">
        <v>1305</v>
      </c>
      <c r="E15313" s="2" t="s">
        <v>139</v>
      </c>
      <c r="F15313" s="2" t="s">
        <v>28411</v>
      </c>
      <c r="G15313" s="15">
        <v>91949069449</v>
      </c>
      <c r="H15313" s="2" t="s">
        <v>15</v>
      </c>
      <c r="I15313" s="1" t="s">
        <v>107</v>
      </c>
      <c r="J15313" s="4" t="s">
        <v>47301</v>
      </c>
      <c r="K15313" s="3" t="s">
        <v>42</v>
      </c>
      <c r="L15313" s="4" t="s">
        <v>47301</v>
      </c>
      <c r="M15313" s="4" t="s">
        <v>14136</v>
      </c>
      <c r="N15313" s="3" t="str">
        <f t="shared" si="643"/>
        <v>[75 lacs - 1 cr]</v>
      </c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1" t="s">
        <v>16</v>
      </c>
      <c r="AB15313" s="3"/>
      <c r="AC15313" s="23" t="s">
        <v>37870</v>
      </c>
      <c r="AD15313" s="23" t="s">
        <v>40440</v>
      </c>
      <c r="AE15313" t="s">
        <v>35409</v>
      </c>
    </row>
    <row r="15314" spans="1:31" ht="15" customHeight="1">
      <c r="A15314" s="1">
        <v>15313</v>
      </c>
      <c r="B15314" s="1" t="s">
        <v>54</v>
      </c>
      <c r="C15314" s="1" t="s">
        <v>15211</v>
      </c>
      <c r="D15314" s="2" t="s">
        <v>10072</v>
      </c>
      <c r="E15314" s="2" t="s">
        <v>139</v>
      </c>
      <c r="F15314" s="2" t="s">
        <v>32809</v>
      </c>
      <c r="G15314" s="15">
        <v>919446004146</v>
      </c>
      <c r="H15314" s="2" t="s">
        <v>15</v>
      </c>
      <c r="I15314" s="1" t="s">
        <v>9</v>
      </c>
      <c r="J15314" s="4" t="s">
        <v>47301</v>
      </c>
      <c r="K15314" s="3" t="s">
        <v>42</v>
      </c>
      <c r="L15314" s="4" t="s">
        <v>47301</v>
      </c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1" t="s">
        <v>16</v>
      </c>
      <c r="AB15314" s="3"/>
      <c r="AC15314" s="23" t="s">
        <v>37870</v>
      </c>
      <c r="AD15314" s="23" t="s">
        <v>40440</v>
      </c>
      <c r="AE15314" t="s">
        <v>35409</v>
      </c>
    </row>
    <row r="15315" spans="1:31" ht="15" customHeight="1">
      <c r="A15315" s="1">
        <v>15314</v>
      </c>
      <c r="B15315" s="1" t="s">
        <v>54</v>
      </c>
      <c r="C15315" s="1" t="s">
        <v>15215</v>
      </c>
      <c r="D15315" s="2" t="s">
        <v>35616</v>
      </c>
      <c r="E15315" s="2" t="s">
        <v>40</v>
      </c>
      <c r="F15315" s="2" t="s">
        <v>28412</v>
      </c>
      <c r="G15315" s="15">
        <v>91946446669</v>
      </c>
      <c r="H15315" s="2" t="s">
        <v>132</v>
      </c>
      <c r="I15315" s="1" t="s">
        <v>9</v>
      </c>
      <c r="J15315" s="4" t="s">
        <v>47301</v>
      </c>
      <c r="K15315" s="11" t="s">
        <v>14137</v>
      </c>
      <c r="L15315" s="4" t="s">
        <v>47301</v>
      </c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1" t="s">
        <v>16</v>
      </c>
      <c r="AB15315" s="3"/>
      <c r="AC15315" s="23" t="s">
        <v>37870</v>
      </c>
      <c r="AD15315" s="23" t="s">
        <v>40440</v>
      </c>
      <c r="AE15315" t="s">
        <v>35410</v>
      </c>
    </row>
    <row r="15316" spans="1:31" ht="15" customHeight="1">
      <c r="A15316" s="1">
        <v>15315</v>
      </c>
      <c r="B15316" s="1" t="s">
        <v>54</v>
      </c>
      <c r="C15316" s="1" t="s">
        <v>15221</v>
      </c>
      <c r="D15316" s="2" t="s">
        <v>16034</v>
      </c>
      <c r="E15316" s="2" t="s">
        <v>16035</v>
      </c>
      <c r="F15316" s="2" t="s">
        <v>28418</v>
      </c>
      <c r="G15316" s="15">
        <v>91946649949</v>
      </c>
      <c r="H15316" s="2" t="s">
        <v>15</v>
      </c>
      <c r="I15316" s="1" t="s">
        <v>9</v>
      </c>
      <c r="J15316" s="4" t="s">
        <v>47301</v>
      </c>
      <c r="K15316" s="3" t="s">
        <v>42</v>
      </c>
      <c r="L15316" s="4" t="s">
        <v>47301</v>
      </c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1" t="s">
        <v>16</v>
      </c>
      <c r="AB15316" s="3"/>
      <c r="AC15316" s="23" t="s">
        <v>37871</v>
      </c>
      <c r="AD15316" s="23" t="s">
        <v>40440</v>
      </c>
      <c r="AE15316" t="s">
        <v>35394</v>
      </c>
    </row>
    <row r="15317" spans="1:31" ht="15" customHeight="1">
      <c r="A15317" s="1">
        <v>15316</v>
      </c>
      <c r="B15317" s="1" t="s">
        <v>54</v>
      </c>
      <c r="C15317" s="1" t="s">
        <v>15224</v>
      </c>
      <c r="D15317" s="2" t="s">
        <v>58</v>
      </c>
      <c r="E15317" s="2" t="s">
        <v>90</v>
      </c>
      <c r="F15317" s="2" t="s">
        <v>28421</v>
      </c>
      <c r="G15317" s="15">
        <v>9194999461</v>
      </c>
      <c r="H15317" s="2" t="s">
        <v>132</v>
      </c>
      <c r="I15317" s="1" t="s">
        <v>9</v>
      </c>
      <c r="J15317" s="4" t="s">
        <v>47301</v>
      </c>
      <c r="K15317" s="3" t="s">
        <v>42</v>
      </c>
      <c r="L15317" s="4" t="s">
        <v>47301</v>
      </c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1" t="s">
        <v>16</v>
      </c>
      <c r="AB15317" s="3"/>
      <c r="AC15317" s="23" t="s">
        <v>37871</v>
      </c>
      <c r="AD15317" s="23" t="s">
        <v>40440</v>
      </c>
      <c r="AE15317" t="s">
        <v>35410</v>
      </c>
    </row>
    <row r="15318" spans="1:31" ht="15" customHeight="1">
      <c r="A15318" s="1">
        <v>15317</v>
      </c>
      <c r="B15318" s="1" t="s">
        <v>54</v>
      </c>
      <c r="C15318" s="1" t="s">
        <v>15233</v>
      </c>
      <c r="D15318" s="2" t="s">
        <v>16040</v>
      </c>
      <c r="E15318" s="2" t="s">
        <v>90</v>
      </c>
      <c r="F15318" s="2" t="s">
        <v>28428</v>
      </c>
      <c r="G15318" s="15">
        <v>9194906696</v>
      </c>
      <c r="H15318" s="2" t="s">
        <v>132</v>
      </c>
      <c r="I15318" s="1" t="s">
        <v>62</v>
      </c>
      <c r="J15318" s="4" t="s">
        <v>47301</v>
      </c>
      <c r="K15318" s="3" t="s">
        <v>42</v>
      </c>
      <c r="L15318" s="4" t="s">
        <v>47301</v>
      </c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1" t="s">
        <v>16</v>
      </c>
      <c r="AC15318" s="23" t="s">
        <v>37871</v>
      </c>
      <c r="AD15318" s="23" t="s">
        <v>40440</v>
      </c>
      <c r="AE15318" t="s">
        <v>35410</v>
      </c>
    </row>
    <row r="15319" spans="1:31" ht="15" customHeight="1">
      <c r="A15319" s="1">
        <v>15318</v>
      </c>
      <c r="B15319" s="1" t="s">
        <v>54</v>
      </c>
      <c r="C15319" s="1" t="s">
        <v>15237</v>
      </c>
      <c r="D15319" s="2" t="s">
        <v>3706</v>
      </c>
      <c r="E15319" s="2" t="s">
        <v>362</v>
      </c>
      <c r="F15319" s="2" t="s">
        <v>28431</v>
      </c>
      <c r="G15319" s="15">
        <v>91996449100</v>
      </c>
      <c r="H15319" s="2" t="s">
        <v>132</v>
      </c>
      <c r="I15319" s="1" t="s">
        <v>41</v>
      </c>
      <c r="J15319" s="4" t="s">
        <v>47301</v>
      </c>
      <c r="K15319" s="3" t="s">
        <v>42</v>
      </c>
      <c r="L15319" s="4" t="s">
        <v>47301</v>
      </c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1" t="s">
        <v>16</v>
      </c>
      <c r="AC15319" s="23" t="s">
        <v>37871</v>
      </c>
      <c r="AD15319" s="23" t="s">
        <v>40440</v>
      </c>
      <c r="AE15319" t="s">
        <v>35399</v>
      </c>
    </row>
    <row r="15320" spans="1:31" ht="15" customHeight="1">
      <c r="A15320" s="1">
        <v>15319</v>
      </c>
      <c r="B15320" s="1" t="s">
        <v>54</v>
      </c>
      <c r="C15320" s="1" t="s">
        <v>15241</v>
      </c>
      <c r="D15320" s="2" t="s">
        <v>9528</v>
      </c>
      <c r="E15320" s="2" t="s">
        <v>16045</v>
      </c>
      <c r="F15320" s="2" t="s">
        <v>28432</v>
      </c>
      <c r="G15320" s="15">
        <v>91914994104</v>
      </c>
      <c r="H15320" s="2" t="s">
        <v>15</v>
      </c>
      <c r="I15320" s="1" t="s">
        <v>9</v>
      </c>
      <c r="J15320" s="4" t="s">
        <v>47301</v>
      </c>
      <c r="K15320" s="11" t="s">
        <v>13</v>
      </c>
      <c r="L15320" s="4" t="s">
        <v>47301</v>
      </c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1" t="s">
        <v>16</v>
      </c>
      <c r="AC15320" s="23" t="s">
        <v>37871</v>
      </c>
      <c r="AD15320" s="23" t="s">
        <v>40440</v>
      </c>
      <c r="AE15320" t="s">
        <v>35409</v>
      </c>
    </row>
    <row r="15321" spans="1:31" ht="15" customHeight="1">
      <c r="A15321" s="1">
        <v>15320</v>
      </c>
      <c r="B15321" s="1" t="s">
        <v>54</v>
      </c>
      <c r="C15321" s="1" t="s">
        <v>15242</v>
      </c>
      <c r="D15321" s="2" t="s">
        <v>773</v>
      </c>
      <c r="E15321" s="2" t="s">
        <v>40</v>
      </c>
      <c r="F15321" s="2" t="s">
        <v>28433</v>
      </c>
      <c r="G15321" s="15">
        <v>914611146611</v>
      </c>
      <c r="H15321" s="2" t="s">
        <v>37</v>
      </c>
      <c r="I15321" s="1" t="s">
        <v>41</v>
      </c>
      <c r="J15321" s="4" t="s">
        <v>47301</v>
      </c>
      <c r="K15321" s="3" t="s">
        <v>42</v>
      </c>
      <c r="L15321" s="4" t="s">
        <v>47301</v>
      </c>
      <c r="M15321" s="4" t="s">
        <v>14137</v>
      </c>
      <c r="N15321" s="3" t="str">
        <f t="shared" ref="N15321:N15322" si="644">J15321</f>
        <v>[75 lacs - 1 cr]</v>
      </c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1" t="s">
        <v>16</v>
      </c>
      <c r="AC15321" s="23" t="s">
        <v>37871</v>
      </c>
      <c r="AD15321" s="23" t="s">
        <v>40440</v>
      </c>
      <c r="AE15321" t="s">
        <v>35399</v>
      </c>
    </row>
    <row r="15322" spans="1:31" ht="15" customHeight="1">
      <c r="A15322" s="1">
        <v>15321</v>
      </c>
      <c r="B15322" s="1" t="s">
        <v>54</v>
      </c>
      <c r="C15322" s="1" t="s">
        <v>15243</v>
      </c>
      <c r="D15322" s="2" t="s">
        <v>36</v>
      </c>
      <c r="E15322" s="2" t="s">
        <v>16046</v>
      </c>
      <c r="F15322" s="2" t="s">
        <v>34877</v>
      </c>
      <c r="G15322" s="15">
        <v>91944440496</v>
      </c>
      <c r="H15322" s="2" t="s">
        <v>37</v>
      </c>
      <c r="I15322" s="1" t="s">
        <v>62</v>
      </c>
      <c r="J15322" s="4" t="s">
        <v>47301</v>
      </c>
      <c r="K15322" s="3" t="s">
        <v>42</v>
      </c>
      <c r="L15322" s="4" t="s">
        <v>47301</v>
      </c>
      <c r="M15322" s="4" t="s">
        <v>14136</v>
      </c>
      <c r="N15322" s="3" t="str">
        <f t="shared" si="644"/>
        <v>[75 lacs - 1 cr]</v>
      </c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1" t="s">
        <v>16</v>
      </c>
      <c r="AC15322" s="23" t="s">
        <v>37871</v>
      </c>
      <c r="AD15322" s="23" t="s">
        <v>40440</v>
      </c>
      <c r="AE15322" t="s">
        <v>35399</v>
      </c>
    </row>
    <row r="15323" spans="1:31" ht="15" customHeight="1">
      <c r="A15323" s="1">
        <v>15322</v>
      </c>
      <c r="B15323" s="1" t="s">
        <v>54</v>
      </c>
      <c r="C15323" s="1" t="s">
        <v>15248</v>
      </c>
      <c r="D15323" s="2" t="s">
        <v>2169</v>
      </c>
      <c r="E15323" s="2" t="s">
        <v>255</v>
      </c>
      <c r="F15323" s="2" t="s">
        <v>16047</v>
      </c>
      <c r="G15323" s="15">
        <v>919444069641</v>
      </c>
      <c r="H15323" s="2" t="s">
        <v>15</v>
      </c>
      <c r="I15323" s="1" t="s">
        <v>41</v>
      </c>
      <c r="J15323" s="4" t="s">
        <v>47301</v>
      </c>
      <c r="K15323" s="3" t="s">
        <v>42</v>
      </c>
      <c r="L15323" s="4" t="s">
        <v>47301</v>
      </c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1" t="s">
        <v>16</v>
      </c>
      <c r="AC15323" s="23" t="s">
        <v>37871</v>
      </c>
      <c r="AD15323" s="23" t="s">
        <v>40440</v>
      </c>
      <c r="AE15323" t="s">
        <v>35410</v>
      </c>
    </row>
    <row r="15324" spans="1:31" ht="15" customHeight="1">
      <c r="A15324" s="1">
        <v>15323</v>
      </c>
      <c r="B15324" s="1" t="s">
        <v>54</v>
      </c>
      <c r="C15324" s="1" t="s">
        <v>15254</v>
      </c>
      <c r="D15324" s="2" t="s">
        <v>16050</v>
      </c>
      <c r="E15324" s="2" t="s">
        <v>5870</v>
      </c>
      <c r="F15324" s="2" t="s">
        <v>28440</v>
      </c>
      <c r="G15324" s="15">
        <v>919149404</v>
      </c>
      <c r="H15324" s="2" t="s">
        <v>15</v>
      </c>
      <c r="I15324" s="1" t="s">
        <v>9</v>
      </c>
      <c r="J15324" s="4" t="s">
        <v>47301</v>
      </c>
      <c r="K15324" s="3" t="s">
        <v>42</v>
      </c>
      <c r="L15324" s="4" t="s">
        <v>47301</v>
      </c>
      <c r="M15324" s="4" t="s">
        <v>14137</v>
      </c>
      <c r="N15324" s="3" t="str">
        <f>J15324</f>
        <v>[75 lacs - 1 cr]</v>
      </c>
      <c r="O15324" s="4" t="s">
        <v>13</v>
      </c>
      <c r="P15324" s="3" t="s">
        <v>47301</v>
      </c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1" t="s">
        <v>16</v>
      </c>
      <c r="AC15324" s="23" t="s">
        <v>37872</v>
      </c>
      <c r="AD15324" s="23" t="s">
        <v>40440</v>
      </c>
      <c r="AE15324" t="s">
        <v>35410</v>
      </c>
    </row>
    <row r="15325" spans="1:31" ht="15" customHeight="1">
      <c r="A15325" s="1">
        <v>15324</v>
      </c>
      <c r="B15325" s="1" t="s">
        <v>54</v>
      </c>
      <c r="C15325" s="1" t="s">
        <v>15258</v>
      </c>
      <c r="D15325" s="2" t="s">
        <v>5376</v>
      </c>
      <c r="E15325" s="2" t="s">
        <v>40</v>
      </c>
      <c r="F15325" s="2" t="s">
        <v>34879</v>
      </c>
      <c r="G15325" s="15">
        <v>91999999091</v>
      </c>
      <c r="H15325" s="2" t="s">
        <v>15</v>
      </c>
      <c r="I15325" s="1" t="s">
        <v>9</v>
      </c>
      <c r="J15325" s="4" t="s">
        <v>47301</v>
      </c>
      <c r="K15325" s="11" t="s">
        <v>14136</v>
      </c>
      <c r="L15325" s="4" t="s">
        <v>47301</v>
      </c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1" t="s">
        <v>16</v>
      </c>
      <c r="AC15325" s="23" t="s">
        <v>37872</v>
      </c>
      <c r="AD15325" s="23" t="s">
        <v>40440</v>
      </c>
      <c r="AE15325" t="s">
        <v>35394</v>
      </c>
    </row>
    <row r="15326" spans="1:31" ht="15" customHeight="1">
      <c r="A15326" s="1">
        <v>15325</v>
      </c>
      <c r="B15326" s="1" t="s">
        <v>54</v>
      </c>
      <c r="C15326" s="1" t="s">
        <v>15261</v>
      </c>
      <c r="D15326" s="2" t="s">
        <v>2027</v>
      </c>
      <c r="E15326" s="2" t="s">
        <v>102</v>
      </c>
      <c r="F15326" s="2" t="s">
        <v>28445</v>
      </c>
      <c r="G15326" s="15">
        <v>91644041664</v>
      </c>
      <c r="H15326" s="2" t="s">
        <v>132</v>
      </c>
      <c r="I15326" s="1" t="s">
        <v>41</v>
      </c>
      <c r="J15326" s="4" t="s">
        <v>47301</v>
      </c>
      <c r="K15326" s="3" t="s">
        <v>17</v>
      </c>
      <c r="L15326" s="4" t="s">
        <v>47301</v>
      </c>
      <c r="M15326" s="4" t="s">
        <v>42</v>
      </c>
      <c r="N15326" s="3" t="str">
        <f>J15326</f>
        <v>[75 lacs - 1 cr]</v>
      </c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1" t="s">
        <v>16</v>
      </c>
      <c r="AC15326" s="23" t="s">
        <v>37872</v>
      </c>
      <c r="AD15326" s="23" t="s">
        <v>40440</v>
      </c>
      <c r="AE15326" t="s">
        <v>35394</v>
      </c>
    </row>
    <row r="15327" spans="1:31" ht="15" customHeight="1">
      <c r="A15327" s="1">
        <v>15326</v>
      </c>
      <c r="B15327" s="1" t="s">
        <v>54</v>
      </c>
      <c r="C15327" s="1" t="s">
        <v>15274</v>
      </c>
      <c r="D15327" s="2" t="s">
        <v>494</v>
      </c>
      <c r="E15327" s="2" t="s">
        <v>40</v>
      </c>
      <c r="F15327" s="2" t="s">
        <v>28454</v>
      </c>
      <c r="G15327" s="15">
        <v>914460144494</v>
      </c>
      <c r="H15327" s="2" t="s">
        <v>15</v>
      </c>
      <c r="I15327" s="1" t="s">
        <v>9</v>
      </c>
      <c r="J15327" s="4" t="s">
        <v>47301</v>
      </c>
      <c r="K15327" s="3" t="s">
        <v>42</v>
      </c>
      <c r="L15327" s="4" t="s">
        <v>47301</v>
      </c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1" t="s">
        <v>16</v>
      </c>
      <c r="AC15327" s="23" t="s">
        <v>37872</v>
      </c>
      <c r="AD15327" s="23" t="s">
        <v>40440</v>
      </c>
      <c r="AE15327" t="s">
        <v>35394</v>
      </c>
    </row>
    <row r="15328" spans="1:31" ht="15" customHeight="1">
      <c r="A15328" s="1">
        <v>15327</v>
      </c>
      <c r="B15328" s="1" t="s">
        <v>54</v>
      </c>
      <c r="C15328" s="1" t="s">
        <v>15283</v>
      </c>
      <c r="D15328" s="2" t="s">
        <v>911</v>
      </c>
      <c r="E15328" s="2" t="s">
        <v>16055</v>
      </c>
      <c r="F15328" s="2" t="s">
        <v>34881</v>
      </c>
      <c r="G15328" s="15">
        <v>9166046669</v>
      </c>
      <c r="H15328" s="2" t="s">
        <v>15</v>
      </c>
      <c r="I15328" s="1" t="s">
        <v>41</v>
      </c>
      <c r="J15328" s="4" t="s">
        <v>47301</v>
      </c>
      <c r="K15328" s="3" t="s">
        <v>17</v>
      </c>
      <c r="L15328" s="4" t="s">
        <v>47301</v>
      </c>
      <c r="M15328" s="4" t="s">
        <v>42</v>
      </c>
      <c r="N15328" s="3" t="str">
        <f>J15328</f>
        <v>[75 lacs - 1 cr]</v>
      </c>
      <c r="O15328" s="4" t="s">
        <v>47348</v>
      </c>
      <c r="P15328" s="3" t="s">
        <v>47301</v>
      </c>
      <c r="Q15328" s="4" t="s">
        <v>14137</v>
      </c>
      <c r="R15328" s="3" t="s">
        <v>47301</v>
      </c>
      <c r="S15328" s="4"/>
      <c r="T15328" s="4"/>
      <c r="U15328" s="4"/>
      <c r="V15328" s="4"/>
      <c r="W15328" s="4"/>
      <c r="X15328" s="4"/>
      <c r="Y15328" s="4"/>
      <c r="Z15328" s="4"/>
      <c r="AA15328" s="1" t="s">
        <v>16</v>
      </c>
      <c r="AC15328" s="23" t="s">
        <v>37872</v>
      </c>
      <c r="AD15328" s="23" t="s">
        <v>40440</v>
      </c>
      <c r="AE15328" t="s">
        <v>35394</v>
      </c>
    </row>
    <row r="15329" spans="1:31" ht="15" customHeight="1">
      <c r="A15329" s="1">
        <v>15328</v>
      </c>
      <c r="B15329" s="1" t="s">
        <v>54</v>
      </c>
      <c r="C15329" s="1" t="s">
        <v>15292</v>
      </c>
      <c r="D15329" s="2" t="s">
        <v>2961</v>
      </c>
      <c r="E15329" s="2" t="s">
        <v>486</v>
      </c>
      <c r="F15329" s="2" t="s">
        <v>34884</v>
      </c>
      <c r="G15329" s="15">
        <v>9199444619</v>
      </c>
      <c r="H15329" s="2" t="s">
        <v>37</v>
      </c>
      <c r="I15329" s="1" t="s">
        <v>62</v>
      </c>
      <c r="J15329" s="4" t="s">
        <v>47301</v>
      </c>
      <c r="K15329" s="3" t="s">
        <v>42</v>
      </c>
      <c r="L15329" s="4" t="s">
        <v>47301</v>
      </c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1" t="s">
        <v>16</v>
      </c>
      <c r="AC15329" s="23" t="s">
        <v>37872</v>
      </c>
      <c r="AD15329" s="23" t="s">
        <v>40440</v>
      </c>
      <c r="AE15329" t="s">
        <v>35409</v>
      </c>
    </row>
    <row r="15330" spans="1:31" ht="15" customHeight="1">
      <c r="A15330" s="1">
        <v>15329</v>
      </c>
      <c r="B15330" s="1" t="s">
        <v>54</v>
      </c>
      <c r="C15330" s="1" t="s">
        <v>15298</v>
      </c>
      <c r="D15330" s="2" t="s">
        <v>1506</v>
      </c>
      <c r="E15330" s="2" t="s">
        <v>5595</v>
      </c>
      <c r="F15330" s="2" t="s">
        <v>34887</v>
      </c>
      <c r="G15330" s="15">
        <v>91960104466</v>
      </c>
      <c r="H15330" s="2" t="s">
        <v>37</v>
      </c>
      <c r="I15330" s="1" t="s">
        <v>37779</v>
      </c>
      <c r="J15330" s="4" t="s">
        <v>47301</v>
      </c>
      <c r="K15330" s="11" t="s">
        <v>14137</v>
      </c>
      <c r="L15330" s="4" t="s">
        <v>47301</v>
      </c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1" t="s">
        <v>16</v>
      </c>
      <c r="AC15330" s="23" t="s">
        <v>37872</v>
      </c>
      <c r="AD15330" s="23" t="s">
        <v>40440</v>
      </c>
      <c r="AE15330" t="s">
        <v>35409</v>
      </c>
    </row>
    <row r="15331" spans="1:31" ht="15" customHeight="1">
      <c r="A15331" s="1">
        <v>15330</v>
      </c>
      <c r="B15331" s="1" t="s">
        <v>54</v>
      </c>
      <c r="C15331" s="1" t="s">
        <v>15299</v>
      </c>
      <c r="D15331" s="2" t="s">
        <v>16060</v>
      </c>
      <c r="E15331" s="2" t="s">
        <v>724</v>
      </c>
      <c r="F15331" s="2" t="s">
        <v>28469</v>
      </c>
      <c r="G15331" s="15">
        <v>91944944464</v>
      </c>
      <c r="H15331" s="2" t="s">
        <v>37</v>
      </c>
      <c r="I15331" s="1" t="s">
        <v>9</v>
      </c>
      <c r="J15331" s="4" t="s">
        <v>47301</v>
      </c>
      <c r="K15331" s="11" t="s">
        <v>14137</v>
      </c>
      <c r="L15331" s="4" t="s">
        <v>47301</v>
      </c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1" t="s">
        <v>16</v>
      </c>
      <c r="AC15331" s="23" t="s">
        <v>37872</v>
      </c>
      <c r="AD15331" s="23" t="s">
        <v>40440</v>
      </c>
      <c r="AE15331" t="s">
        <v>35409</v>
      </c>
    </row>
    <row r="15332" spans="1:31" ht="15" customHeight="1">
      <c r="A15332" s="1">
        <v>15331</v>
      </c>
      <c r="B15332" s="1" t="s">
        <v>54</v>
      </c>
      <c r="C15332" s="1" t="s">
        <v>15307</v>
      </c>
      <c r="D15332" s="2" t="s">
        <v>16061</v>
      </c>
      <c r="E15332" s="2" t="s">
        <v>7900</v>
      </c>
      <c r="F15332" s="2" t="s">
        <v>34714</v>
      </c>
      <c r="G15332" s="15">
        <v>919444600419</v>
      </c>
      <c r="H15332" s="2" t="s">
        <v>8</v>
      </c>
      <c r="I15332" s="1" t="s">
        <v>62</v>
      </c>
      <c r="J15332" s="4" t="s">
        <v>47301</v>
      </c>
      <c r="K15332" s="3" t="s">
        <v>42</v>
      </c>
      <c r="L15332" s="4" t="s">
        <v>47301</v>
      </c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1" t="s">
        <v>16</v>
      </c>
      <c r="AC15332" s="23" t="s">
        <v>37872</v>
      </c>
      <c r="AD15332" s="23" t="s">
        <v>40440</v>
      </c>
      <c r="AE15332" t="s">
        <v>35410</v>
      </c>
    </row>
    <row r="15333" spans="1:31" ht="15" customHeight="1">
      <c r="A15333" s="1">
        <v>15332</v>
      </c>
      <c r="B15333" s="1" t="s">
        <v>54</v>
      </c>
      <c r="C15333" s="1" t="s">
        <v>15313</v>
      </c>
      <c r="D15333" s="2" t="s">
        <v>2027</v>
      </c>
      <c r="E15333" s="2" t="s">
        <v>824</v>
      </c>
      <c r="F15333" s="2" t="s">
        <v>34890</v>
      </c>
      <c r="G15333" s="15">
        <v>919964644</v>
      </c>
      <c r="H15333" s="2" t="s">
        <v>15</v>
      </c>
      <c r="I15333" s="1" t="s">
        <v>62</v>
      </c>
      <c r="J15333" s="4" t="s">
        <v>47301</v>
      </c>
      <c r="K15333" s="3" t="s">
        <v>42</v>
      </c>
      <c r="L15333" s="4" t="s">
        <v>47301</v>
      </c>
      <c r="M15333" s="4" t="s">
        <v>14136</v>
      </c>
      <c r="N15333" s="3" t="str">
        <f t="shared" ref="N15333:N15339" si="645">J15333</f>
        <v>[75 lacs - 1 cr]</v>
      </c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1" t="s">
        <v>16</v>
      </c>
      <c r="AC15333" s="23" t="s">
        <v>37873</v>
      </c>
      <c r="AD15333" s="23" t="s">
        <v>40440</v>
      </c>
      <c r="AE15333" t="s">
        <v>35410</v>
      </c>
    </row>
    <row r="15334" spans="1:31" ht="15" customHeight="1">
      <c r="A15334" s="1">
        <v>15333</v>
      </c>
      <c r="B15334" s="1" t="s">
        <v>54</v>
      </c>
      <c r="C15334" s="1" t="s">
        <v>15330</v>
      </c>
      <c r="D15334" s="2" t="s">
        <v>16069</v>
      </c>
      <c r="E15334" s="2" t="s">
        <v>16070</v>
      </c>
      <c r="F15334" s="2" t="s">
        <v>32823</v>
      </c>
      <c r="G15334" s="15">
        <v>919446966999</v>
      </c>
      <c r="H15334" s="2" t="s">
        <v>15</v>
      </c>
      <c r="I15334" s="1" t="s">
        <v>41</v>
      </c>
      <c r="J15334" s="4" t="s">
        <v>47301</v>
      </c>
      <c r="K15334" s="3" t="s">
        <v>42</v>
      </c>
      <c r="L15334" s="4" t="s">
        <v>47301</v>
      </c>
      <c r="M15334" s="4" t="s">
        <v>14137</v>
      </c>
      <c r="N15334" s="3" t="str">
        <f t="shared" si="645"/>
        <v>[75 lacs - 1 cr]</v>
      </c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1" t="s">
        <v>16</v>
      </c>
      <c r="AC15334" s="23" t="s">
        <v>37873</v>
      </c>
      <c r="AD15334" s="23" t="s">
        <v>40440</v>
      </c>
      <c r="AE15334" t="s">
        <v>35394</v>
      </c>
    </row>
    <row r="15335" spans="1:31" ht="15" customHeight="1">
      <c r="A15335" s="1">
        <v>15334</v>
      </c>
      <c r="B15335" s="1" t="s">
        <v>54</v>
      </c>
      <c r="C15335" s="1" t="s">
        <v>15336</v>
      </c>
      <c r="D15335" s="2" t="s">
        <v>16075</v>
      </c>
      <c r="E15335" s="2" t="s">
        <v>131</v>
      </c>
      <c r="F15335" s="2" t="s">
        <v>28488</v>
      </c>
      <c r="G15335" s="15">
        <v>919099946964</v>
      </c>
      <c r="H15335" s="2" t="s">
        <v>15</v>
      </c>
      <c r="I15335" s="1" t="s">
        <v>9</v>
      </c>
      <c r="J15335" s="4" t="s">
        <v>47301</v>
      </c>
      <c r="K15335" s="3" t="s">
        <v>213</v>
      </c>
      <c r="L15335" s="4" t="s">
        <v>47301</v>
      </c>
      <c r="M15335" s="4" t="s">
        <v>17</v>
      </c>
      <c r="N15335" s="3" t="str">
        <f t="shared" si="645"/>
        <v>[75 lacs - 1 cr]</v>
      </c>
      <c r="O15335" s="4" t="s">
        <v>47347</v>
      </c>
      <c r="P15335" s="3" t="s">
        <v>47301</v>
      </c>
      <c r="Q15335" s="4" t="s">
        <v>14136</v>
      </c>
      <c r="R15335" s="3" t="s">
        <v>47301</v>
      </c>
      <c r="S15335" s="4" t="s">
        <v>47352</v>
      </c>
      <c r="T15335" s="3" t="s">
        <v>47301</v>
      </c>
      <c r="U15335" s="4" t="s">
        <v>13</v>
      </c>
      <c r="V15335" s="3" t="s">
        <v>47301</v>
      </c>
      <c r="W15335" s="4"/>
      <c r="X15335" s="4"/>
      <c r="Y15335" s="4"/>
      <c r="Z15335" s="4"/>
      <c r="AA15335" s="1" t="s">
        <v>16</v>
      </c>
      <c r="AC15335" s="23" t="s">
        <v>37873</v>
      </c>
      <c r="AD15335" s="23" t="s">
        <v>40440</v>
      </c>
      <c r="AE15335" t="s">
        <v>35399</v>
      </c>
    </row>
    <row r="15336" spans="1:31" ht="15" customHeight="1">
      <c r="A15336" s="1">
        <v>15335</v>
      </c>
      <c r="B15336" s="1" t="s">
        <v>54</v>
      </c>
      <c r="C15336" s="1" t="s">
        <v>15340</v>
      </c>
      <c r="D15336" s="2" t="s">
        <v>36335</v>
      </c>
      <c r="E15336" s="2" t="s">
        <v>90</v>
      </c>
      <c r="F15336" s="2" t="s">
        <v>34893</v>
      </c>
      <c r="G15336" s="15">
        <v>91914044006</v>
      </c>
      <c r="H15336" s="2" t="s">
        <v>20</v>
      </c>
      <c r="I15336" s="1" t="s">
        <v>37779</v>
      </c>
      <c r="J15336" s="4" t="s">
        <v>47301</v>
      </c>
      <c r="K15336" s="3" t="s">
        <v>42</v>
      </c>
      <c r="L15336" s="4" t="s">
        <v>47301</v>
      </c>
      <c r="M15336" s="4" t="s">
        <v>14137</v>
      </c>
      <c r="N15336" s="3" t="str">
        <f t="shared" si="645"/>
        <v>[75 lacs - 1 cr]</v>
      </c>
      <c r="O15336" s="4" t="s">
        <v>13</v>
      </c>
      <c r="P15336" s="3" t="s">
        <v>47301</v>
      </c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1" t="s">
        <v>11</v>
      </c>
      <c r="AC15336" s="23" t="s">
        <v>37873</v>
      </c>
      <c r="AD15336" s="23" t="s">
        <v>40440</v>
      </c>
      <c r="AE15336" t="s">
        <v>35410</v>
      </c>
    </row>
    <row r="15337" spans="1:31" ht="15" customHeight="1">
      <c r="A15337" s="1">
        <v>15336</v>
      </c>
      <c r="B15337" s="1" t="s">
        <v>54</v>
      </c>
      <c r="C15337" s="1" t="s">
        <v>15342</v>
      </c>
      <c r="D15337" s="2" t="s">
        <v>407</v>
      </c>
      <c r="E15337" s="2" t="s">
        <v>4707</v>
      </c>
      <c r="F15337" s="2" t="s">
        <v>32826</v>
      </c>
      <c r="G15337" s="15">
        <v>91999469906</v>
      </c>
      <c r="H15337" s="2" t="s">
        <v>8</v>
      </c>
      <c r="I15337" s="1" t="s">
        <v>41</v>
      </c>
      <c r="J15337" s="4" t="s">
        <v>47301</v>
      </c>
      <c r="K15337" s="3" t="s">
        <v>17</v>
      </c>
      <c r="L15337" s="4" t="s">
        <v>47301</v>
      </c>
      <c r="M15337" s="4" t="s">
        <v>42</v>
      </c>
      <c r="N15337" s="3" t="str">
        <f t="shared" si="645"/>
        <v>[75 lacs - 1 cr]</v>
      </c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1" t="s">
        <v>16</v>
      </c>
      <c r="AC15337" s="23" t="s">
        <v>37873</v>
      </c>
      <c r="AD15337" s="23" t="s">
        <v>40440</v>
      </c>
      <c r="AE15337" t="s">
        <v>35410</v>
      </c>
    </row>
    <row r="15338" spans="1:31" ht="15" customHeight="1">
      <c r="A15338" s="1">
        <v>15337</v>
      </c>
      <c r="B15338" s="1" t="s">
        <v>54</v>
      </c>
      <c r="C15338" s="1" t="s">
        <v>15350</v>
      </c>
      <c r="D15338" s="2" t="s">
        <v>16312</v>
      </c>
      <c r="E15338" s="2" t="s">
        <v>724</v>
      </c>
      <c r="F15338" s="2" t="s">
        <v>28496</v>
      </c>
      <c r="G15338" s="15">
        <v>9144014969</v>
      </c>
      <c r="H15338" s="2" t="s">
        <v>37</v>
      </c>
      <c r="I15338" s="1" t="s">
        <v>9</v>
      </c>
      <c r="J15338" s="4" t="s">
        <v>47301</v>
      </c>
      <c r="K15338" s="11" t="s">
        <v>14137</v>
      </c>
      <c r="L15338" s="4" t="s">
        <v>47301</v>
      </c>
      <c r="M15338" s="4" t="s">
        <v>13</v>
      </c>
      <c r="N15338" s="3" t="str">
        <f t="shared" si="645"/>
        <v>[75 lacs - 1 cr]</v>
      </c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1" t="s">
        <v>16</v>
      </c>
      <c r="AC15338" s="23" t="s">
        <v>37874</v>
      </c>
      <c r="AD15338" s="23" t="s">
        <v>40440</v>
      </c>
      <c r="AE15338" t="s">
        <v>35394</v>
      </c>
    </row>
    <row r="15339" spans="1:31" ht="15" customHeight="1">
      <c r="A15339" s="1">
        <v>15338</v>
      </c>
      <c r="B15339" s="1" t="s">
        <v>54</v>
      </c>
      <c r="C15339" s="1" t="s">
        <v>15351</v>
      </c>
      <c r="D15339" s="2" t="s">
        <v>1207</v>
      </c>
      <c r="E15339" s="2" t="s">
        <v>1743</v>
      </c>
      <c r="F15339" s="2" t="s">
        <v>32827</v>
      </c>
      <c r="G15339" s="15">
        <v>9199044690</v>
      </c>
      <c r="H15339" s="2" t="s">
        <v>20</v>
      </c>
      <c r="I15339" s="1" t="s">
        <v>62</v>
      </c>
      <c r="J15339" s="4" t="s">
        <v>47301</v>
      </c>
      <c r="K15339" s="3" t="s">
        <v>42</v>
      </c>
      <c r="L15339" s="4" t="s">
        <v>47301</v>
      </c>
      <c r="M15339" s="4" t="s">
        <v>14136</v>
      </c>
      <c r="N15339" s="3" t="str">
        <f t="shared" si="645"/>
        <v>[75 lacs - 1 cr]</v>
      </c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1" t="s">
        <v>16</v>
      </c>
      <c r="AC15339" s="23" t="s">
        <v>37874</v>
      </c>
      <c r="AD15339" s="23" t="s">
        <v>40440</v>
      </c>
      <c r="AE15339" t="s">
        <v>35399</v>
      </c>
    </row>
    <row r="15340" spans="1:31" ht="15" customHeight="1">
      <c r="A15340" s="1">
        <v>15339</v>
      </c>
      <c r="B15340" s="1" t="s">
        <v>54</v>
      </c>
      <c r="C15340" s="1" t="s">
        <v>15355</v>
      </c>
      <c r="D15340" s="2" t="s">
        <v>1457</v>
      </c>
      <c r="E15340" s="2" t="s">
        <v>37369</v>
      </c>
      <c r="F15340" s="2" t="s">
        <v>28500</v>
      </c>
      <c r="G15340" s="15">
        <v>91404441014</v>
      </c>
      <c r="H15340" s="2" t="s">
        <v>20</v>
      </c>
      <c r="I15340" s="1" t="s">
        <v>37779</v>
      </c>
      <c r="J15340" s="4" t="s">
        <v>47301</v>
      </c>
      <c r="K15340" s="3" t="s">
        <v>42</v>
      </c>
      <c r="L15340" s="4" t="s">
        <v>47301</v>
      </c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1" t="s">
        <v>16</v>
      </c>
      <c r="AC15340" s="23" t="s">
        <v>37874</v>
      </c>
      <c r="AD15340" s="23" t="s">
        <v>40440</v>
      </c>
      <c r="AE15340" t="s">
        <v>35394</v>
      </c>
    </row>
    <row r="15341" spans="1:31" ht="15" customHeight="1">
      <c r="A15341" s="1">
        <v>15340</v>
      </c>
      <c r="B15341" s="1" t="s">
        <v>54</v>
      </c>
      <c r="C15341" s="1" t="s">
        <v>15356</v>
      </c>
      <c r="D15341" s="2" t="s">
        <v>12625</v>
      </c>
      <c r="E15341" s="2" t="s">
        <v>881</v>
      </c>
      <c r="F15341" s="2" t="s">
        <v>28501</v>
      </c>
      <c r="G15341" s="15">
        <v>914064960</v>
      </c>
      <c r="H15341" s="2" t="s">
        <v>8</v>
      </c>
      <c r="I15341" s="1" t="s">
        <v>62</v>
      </c>
      <c r="J15341" s="4" t="s">
        <v>47301</v>
      </c>
      <c r="K15341" s="3" t="s">
        <v>42</v>
      </c>
      <c r="L15341" s="4" t="s">
        <v>47301</v>
      </c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1" t="s">
        <v>16</v>
      </c>
      <c r="AC15341" s="23" t="s">
        <v>37874</v>
      </c>
      <c r="AD15341" s="23" t="s">
        <v>40440</v>
      </c>
      <c r="AE15341" t="s">
        <v>35410</v>
      </c>
    </row>
    <row r="15342" spans="1:31" ht="15" customHeight="1">
      <c r="A15342" s="1">
        <v>15341</v>
      </c>
      <c r="B15342" s="1" t="s">
        <v>54</v>
      </c>
      <c r="C15342" s="1" t="s">
        <v>15358</v>
      </c>
      <c r="D15342" s="2" t="s">
        <v>216</v>
      </c>
      <c r="E15342" s="2" t="s">
        <v>139</v>
      </c>
      <c r="F15342" s="2" t="s">
        <v>28503</v>
      </c>
      <c r="G15342" s="15">
        <v>91949619996</v>
      </c>
      <c r="H15342" s="2" t="s">
        <v>8</v>
      </c>
      <c r="I15342" s="1" t="s">
        <v>62</v>
      </c>
      <c r="J15342" s="4" t="s">
        <v>47301</v>
      </c>
      <c r="K15342" s="3" t="s">
        <v>17</v>
      </c>
      <c r="L15342" s="4" t="s">
        <v>47301</v>
      </c>
      <c r="M15342" s="4" t="s">
        <v>42</v>
      </c>
      <c r="N15342" s="3" t="str">
        <f>J15342</f>
        <v>[75 lacs - 1 cr]</v>
      </c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1" t="s">
        <v>16</v>
      </c>
      <c r="AC15342" s="23" t="s">
        <v>37874</v>
      </c>
      <c r="AD15342" s="23" t="s">
        <v>40440</v>
      </c>
      <c r="AE15342" t="s">
        <v>35399</v>
      </c>
    </row>
    <row r="15343" spans="1:31" ht="15" customHeight="1">
      <c r="A15343" s="1">
        <v>15342</v>
      </c>
      <c r="B15343" s="1" t="s">
        <v>54</v>
      </c>
      <c r="C15343" s="1" t="s">
        <v>15365</v>
      </c>
      <c r="D15343" s="2" t="s">
        <v>176</v>
      </c>
      <c r="E15343" s="2" t="s">
        <v>40</v>
      </c>
      <c r="F15343" s="2" t="s">
        <v>28506</v>
      </c>
      <c r="G15343" s="15">
        <v>919909614994</v>
      </c>
      <c r="H15343" s="2" t="s">
        <v>15</v>
      </c>
      <c r="I15343" s="1" t="s">
        <v>41</v>
      </c>
      <c r="J15343" s="4" t="s">
        <v>47301</v>
      </c>
      <c r="K15343" s="3" t="s">
        <v>42</v>
      </c>
      <c r="L15343" s="4" t="s">
        <v>47301</v>
      </c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1" t="s">
        <v>16</v>
      </c>
      <c r="AC15343" s="23" t="s">
        <v>37874</v>
      </c>
      <c r="AD15343" s="23" t="s">
        <v>40440</v>
      </c>
      <c r="AE15343" t="s">
        <v>35394</v>
      </c>
    </row>
    <row r="15344" spans="1:31" ht="15" customHeight="1">
      <c r="A15344" s="1">
        <v>15343</v>
      </c>
      <c r="B15344" s="1" t="s">
        <v>54</v>
      </c>
      <c r="C15344" s="1" t="s">
        <v>15374</v>
      </c>
      <c r="D15344" s="2" t="s">
        <v>11146</v>
      </c>
      <c r="E15344" s="2" t="s">
        <v>480</v>
      </c>
      <c r="F15344" s="2" t="s">
        <v>28512</v>
      </c>
      <c r="G15344" s="15">
        <v>914141664999</v>
      </c>
      <c r="H15344" s="2" t="s">
        <v>37</v>
      </c>
      <c r="I15344" s="1" t="s">
        <v>9</v>
      </c>
      <c r="J15344" s="4" t="s">
        <v>47301</v>
      </c>
      <c r="K15344" s="11" t="s">
        <v>14137</v>
      </c>
      <c r="L15344" s="4" t="s">
        <v>47301</v>
      </c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1" t="s">
        <v>16</v>
      </c>
      <c r="AC15344" s="23" t="s">
        <v>37874</v>
      </c>
      <c r="AD15344" s="23" t="s">
        <v>40440</v>
      </c>
      <c r="AE15344" t="s">
        <v>35409</v>
      </c>
    </row>
    <row r="15345" spans="1:31" ht="15" customHeight="1">
      <c r="A15345" s="1">
        <v>15344</v>
      </c>
      <c r="B15345" s="1" t="s">
        <v>54</v>
      </c>
      <c r="C15345" s="1" t="s">
        <v>15382</v>
      </c>
      <c r="D15345" s="2" t="s">
        <v>48</v>
      </c>
      <c r="E15345" s="2" t="s">
        <v>6107</v>
      </c>
      <c r="F15345" s="2" t="s">
        <v>28518</v>
      </c>
      <c r="G15345" s="15">
        <v>91944900096</v>
      </c>
      <c r="H15345" s="2" t="s">
        <v>15</v>
      </c>
      <c r="I15345" s="1" t="s">
        <v>37779</v>
      </c>
      <c r="J15345" s="4" t="s">
        <v>47301</v>
      </c>
      <c r="K15345" s="3" t="s">
        <v>42</v>
      </c>
      <c r="L15345" s="4" t="s">
        <v>47301</v>
      </c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1" t="s">
        <v>16</v>
      </c>
      <c r="AC15345" s="23" t="s">
        <v>37874</v>
      </c>
      <c r="AD15345" s="23" t="s">
        <v>40440</v>
      </c>
      <c r="AE15345" t="s">
        <v>35410</v>
      </c>
    </row>
    <row r="15346" spans="1:31" ht="15" customHeight="1">
      <c r="A15346" s="1">
        <v>15345</v>
      </c>
      <c r="B15346" s="1" t="s">
        <v>54</v>
      </c>
      <c r="C15346" s="1" t="s">
        <v>15386</v>
      </c>
      <c r="D15346" s="2" t="s">
        <v>58</v>
      </c>
      <c r="E15346" s="2" t="s">
        <v>16082</v>
      </c>
      <c r="F15346" s="2" t="s">
        <v>34898</v>
      </c>
      <c r="G15346" s="15">
        <v>919446000191</v>
      </c>
      <c r="H15346" s="2" t="s">
        <v>15</v>
      </c>
      <c r="I15346" s="1" t="s">
        <v>41</v>
      </c>
      <c r="J15346" s="4" t="s">
        <v>47301</v>
      </c>
      <c r="K15346" s="3" t="s">
        <v>42</v>
      </c>
      <c r="L15346" s="4" t="s">
        <v>47301</v>
      </c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1" t="s">
        <v>16</v>
      </c>
      <c r="AC15346" s="23" t="s">
        <v>37874</v>
      </c>
      <c r="AD15346" s="23" t="s">
        <v>40440</v>
      </c>
      <c r="AE15346" t="s">
        <v>35399</v>
      </c>
    </row>
    <row r="15347" spans="1:31" ht="15" customHeight="1">
      <c r="A15347" s="1">
        <v>15346</v>
      </c>
      <c r="B15347" s="1" t="s">
        <v>54</v>
      </c>
      <c r="C15347" s="1" t="s">
        <v>15390</v>
      </c>
      <c r="D15347" s="2" t="s">
        <v>6962</v>
      </c>
      <c r="E15347" s="2" t="s">
        <v>40</v>
      </c>
      <c r="F15347" s="2" t="s">
        <v>28523</v>
      </c>
      <c r="G15347" s="15">
        <v>919499446646</v>
      </c>
      <c r="H15347" s="2" t="s">
        <v>15</v>
      </c>
      <c r="I15347" s="1" t="s">
        <v>9</v>
      </c>
      <c r="J15347" s="4" t="s">
        <v>47301</v>
      </c>
      <c r="K15347" s="11" t="s">
        <v>14136</v>
      </c>
      <c r="L15347" s="4" t="s">
        <v>47301</v>
      </c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1" t="s">
        <v>16</v>
      </c>
      <c r="AC15347" s="23" t="s">
        <v>37875</v>
      </c>
      <c r="AD15347" s="23" t="s">
        <v>40440</v>
      </c>
      <c r="AE15347" t="s">
        <v>35410</v>
      </c>
    </row>
    <row r="15348" spans="1:31" ht="15" customHeight="1">
      <c r="A15348" s="1">
        <v>15347</v>
      </c>
      <c r="B15348" s="1" t="s">
        <v>54</v>
      </c>
      <c r="C15348" s="1" t="s">
        <v>15401</v>
      </c>
      <c r="D15348" s="2" t="s">
        <v>31</v>
      </c>
      <c r="E15348" s="2" t="s">
        <v>2084</v>
      </c>
      <c r="F15348" s="2" t="s">
        <v>28530</v>
      </c>
      <c r="G15348" s="15">
        <v>9194666909</v>
      </c>
      <c r="H15348" s="2" t="s">
        <v>15</v>
      </c>
      <c r="I15348" s="1" t="s">
        <v>41</v>
      </c>
      <c r="J15348" s="4" t="s">
        <v>47301</v>
      </c>
      <c r="K15348" s="3" t="s">
        <v>42</v>
      </c>
      <c r="L15348" s="4" t="s">
        <v>47301</v>
      </c>
      <c r="M15348" s="4" t="s">
        <v>14136</v>
      </c>
      <c r="N15348" s="3" t="str">
        <f t="shared" ref="N15348:N15349" si="646">J15348</f>
        <v>[75 lacs - 1 cr]</v>
      </c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1" t="s">
        <v>16</v>
      </c>
      <c r="AC15348" s="23" t="s">
        <v>37875</v>
      </c>
      <c r="AD15348" s="23" t="s">
        <v>40440</v>
      </c>
      <c r="AE15348" t="s">
        <v>35399</v>
      </c>
    </row>
    <row r="15349" spans="1:31" ht="15" customHeight="1">
      <c r="A15349" s="1">
        <v>15348</v>
      </c>
      <c r="B15349" s="1" t="s">
        <v>54</v>
      </c>
      <c r="C15349" s="1" t="s">
        <v>15404</v>
      </c>
      <c r="D15349" s="2" t="s">
        <v>557</v>
      </c>
      <c r="E15349" s="2" t="s">
        <v>37451</v>
      </c>
      <c r="F15349" s="2" t="s">
        <v>20953</v>
      </c>
      <c r="G15349" s="15">
        <v>91909909109</v>
      </c>
      <c r="H15349" s="2" t="s">
        <v>20</v>
      </c>
      <c r="I15349" s="1" t="s">
        <v>9</v>
      </c>
      <c r="J15349" s="4" t="s">
        <v>47301</v>
      </c>
      <c r="K15349" s="3" t="s">
        <v>42</v>
      </c>
      <c r="L15349" s="4" t="s">
        <v>47301</v>
      </c>
      <c r="M15349" s="4" t="s">
        <v>14136</v>
      </c>
      <c r="N15349" s="3" t="str">
        <f t="shared" si="646"/>
        <v>[75 lacs - 1 cr]</v>
      </c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1" t="s">
        <v>16</v>
      </c>
      <c r="AC15349" s="23" t="s">
        <v>37875</v>
      </c>
      <c r="AD15349" s="23" t="s">
        <v>40440</v>
      </c>
      <c r="AE15349" t="s">
        <v>35394</v>
      </c>
    </row>
    <row r="15350" spans="1:31" ht="15" customHeight="1">
      <c r="A15350" s="1">
        <v>15349</v>
      </c>
      <c r="B15350" s="1" t="s">
        <v>54</v>
      </c>
      <c r="C15350" s="1" t="s">
        <v>15408</v>
      </c>
      <c r="D15350" s="2" t="s">
        <v>1286</v>
      </c>
      <c r="E15350" s="2" t="s">
        <v>16084</v>
      </c>
      <c r="F15350" s="2" t="s">
        <v>28534</v>
      </c>
      <c r="G15350" s="15">
        <v>919949449</v>
      </c>
      <c r="H15350" s="2" t="s">
        <v>20</v>
      </c>
      <c r="I15350" s="1" t="s">
        <v>62</v>
      </c>
      <c r="J15350" s="4" t="s">
        <v>47301</v>
      </c>
      <c r="K15350" s="3" t="s">
        <v>42</v>
      </c>
      <c r="L15350" s="4" t="s">
        <v>47301</v>
      </c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1" t="s">
        <v>16</v>
      </c>
      <c r="AC15350" s="23" t="s">
        <v>37875</v>
      </c>
      <c r="AD15350" s="23" t="s">
        <v>40440</v>
      </c>
      <c r="AE15350" t="s">
        <v>35410</v>
      </c>
    </row>
    <row r="15351" spans="1:31" ht="15" customHeight="1">
      <c r="A15351" s="1">
        <v>15350</v>
      </c>
      <c r="B15351" s="1" t="s">
        <v>54</v>
      </c>
      <c r="C15351" s="1" t="s">
        <v>15419</v>
      </c>
      <c r="D15351" s="2" t="s">
        <v>2586</v>
      </c>
      <c r="E15351" s="2" t="s">
        <v>139</v>
      </c>
      <c r="F15351" s="2" t="s">
        <v>34904</v>
      </c>
      <c r="G15351" s="15">
        <v>919446911660</v>
      </c>
      <c r="H15351" s="2" t="s">
        <v>20</v>
      </c>
      <c r="I15351" s="1" t="s">
        <v>41</v>
      </c>
      <c r="J15351" s="4" t="s">
        <v>47301</v>
      </c>
      <c r="K15351" s="3" t="s">
        <v>42</v>
      </c>
      <c r="L15351" s="4" t="s">
        <v>47301</v>
      </c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1" t="s">
        <v>11</v>
      </c>
      <c r="AC15351" s="23" t="s">
        <v>37875</v>
      </c>
      <c r="AD15351" s="23" t="s">
        <v>40440</v>
      </c>
      <c r="AE15351" t="s">
        <v>35394</v>
      </c>
    </row>
    <row r="15352" spans="1:31" ht="15" customHeight="1">
      <c r="A15352" s="1">
        <v>15351</v>
      </c>
      <c r="B15352" s="1" t="s">
        <v>54</v>
      </c>
      <c r="C15352" s="1" t="s">
        <v>15423</v>
      </c>
      <c r="D15352" s="2" t="s">
        <v>917</v>
      </c>
      <c r="E15352" s="2" t="s">
        <v>7718</v>
      </c>
      <c r="F15352" s="2" t="s">
        <v>28544</v>
      </c>
      <c r="G15352" s="15">
        <v>919946940494</v>
      </c>
      <c r="H15352" s="2" t="s">
        <v>8</v>
      </c>
      <c r="I15352" s="1" t="s">
        <v>62</v>
      </c>
      <c r="J15352" s="4" t="s">
        <v>47301</v>
      </c>
      <c r="K15352" s="3" t="s">
        <v>17</v>
      </c>
      <c r="L15352" s="4" t="s">
        <v>47301</v>
      </c>
      <c r="M15352" s="4" t="s">
        <v>42</v>
      </c>
      <c r="N15352" s="3" t="str">
        <f>J15352</f>
        <v>[75 lacs - 1 cr]</v>
      </c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1" t="s">
        <v>16</v>
      </c>
      <c r="AC15352" s="23" t="s">
        <v>37875</v>
      </c>
      <c r="AD15352" s="23" t="s">
        <v>40440</v>
      </c>
      <c r="AE15352" t="s">
        <v>35394</v>
      </c>
    </row>
    <row r="15353" spans="1:31" ht="15" customHeight="1">
      <c r="A15353" s="1">
        <v>15352</v>
      </c>
      <c r="B15353" s="1" t="s">
        <v>54</v>
      </c>
      <c r="C15353" s="1" t="s">
        <v>15429</v>
      </c>
      <c r="D15353" s="2" t="s">
        <v>1799</v>
      </c>
      <c r="E15353" s="2" t="s">
        <v>36686</v>
      </c>
      <c r="F15353" s="2" t="s">
        <v>28549</v>
      </c>
      <c r="G15353" s="15">
        <v>91944414669</v>
      </c>
      <c r="H15353" s="2" t="s">
        <v>15</v>
      </c>
      <c r="I15353" s="1" t="s">
        <v>62</v>
      </c>
      <c r="J15353" s="4" t="s">
        <v>47301</v>
      </c>
      <c r="K15353" s="3" t="s">
        <v>42</v>
      </c>
      <c r="L15353" s="4" t="s">
        <v>47301</v>
      </c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1" t="s">
        <v>16</v>
      </c>
      <c r="AC15353" s="23" t="s">
        <v>37875</v>
      </c>
      <c r="AD15353" s="23" t="s">
        <v>40440</v>
      </c>
      <c r="AE15353" t="s">
        <v>35409</v>
      </c>
    </row>
    <row r="15354" spans="1:31" ht="15" customHeight="1">
      <c r="A15354" s="1">
        <v>15353</v>
      </c>
      <c r="B15354" s="1" t="s">
        <v>54</v>
      </c>
      <c r="C15354" s="1" t="s">
        <v>15431</v>
      </c>
      <c r="D15354" s="2" t="s">
        <v>1807</v>
      </c>
      <c r="E15354" s="2" t="s">
        <v>6358</v>
      </c>
      <c r="F15354" s="2" t="s">
        <v>23942</v>
      </c>
      <c r="G15354" s="15">
        <v>919444919940</v>
      </c>
      <c r="H15354" s="2" t="s">
        <v>8</v>
      </c>
      <c r="I15354" s="1" t="s">
        <v>62</v>
      </c>
      <c r="J15354" s="4" t="s">
        <v>47301</v>
      </c>
      <c r="K15354" s="3" t="s">
        <v>42</v>
      </c>
      <c r="L15354" s="4" t="s">
        <v>47301</v>
      </c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1" t="s">
        <v>11</v>
      </c>
      <c r="AC15354" s="23" t="s">
        <v>37875</v>
      </c>
      <c r="AD15354" s="23" t="s">
        <v>40440</v>
      </c>
      <c r="AE15354" t="s">
        <v>35409</v>
      </c>
    </row>
    <row r="15355" spans="1:31" ht="15" customHeight="1">
      <c r="A15355" s="1">
        <v>15354</v>
      </c>
      <c r="B15355" s="1" t="s">
        <v>54</v>
      </c>
      <c r="C15355" s="1" t="s">
        <v>15435</v>
      </c>
      <c r="D15355" s="2" t="s">
        <v>4460</v>
      </c>
      <c r="E15355" s="2" t="s">
        <v>9433</v>
      </c>
      <c r="F15355" s="2" t="s">
        <v>28553</v>
      </c>
      <c r="G15355" s="15">
        <v>919494496</v>
      </c>
      <c r="H15355" s="2" t="s">
        <v>15</v>
      </c>
      <c r="I15355" s="1" t="s">
        <v>41</v>
      </c>
      <c r="J15355" s="4" t="s">
        <v>47301</v>
      </c>
      <c r="K15355" s="3" t="s">
        <v>42</v>
      </c>
      <c r="L15355" s="4" t="s">
        <v>47301</v>
      </c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1" t="s">
        <v>16</v>
      </c>
      <c r="AC15355" s="23" t="s">
        <v>37875</v>
      </c>
      <c r="AD15355" s="23" t="s">
        <v>40440</v>
      </c>
      <c r="AE15355" t="s">
        <v>35410</v>
      </c>
    </row>
    <row r="15356" spans="1:31" ht="15" customHeight="1">
      <c r="A15356" s="1">
        <v>15355</v>
      </c>
      <c r="B15356" s="1" t="s">
        <v>54</v>
      </c>
      <c r="C15356" s="1" t="s">
        <v>15437</v>
      </c>
      <c r="D15356" s="2" t="s">
        <v>36336</v>
      </c>
      <c r="E15356" s="2" t="s">
        <v>93</v>
      </c>
      <c r="F15356" s="2" t="s">
        <v>34905</v>
      </c>
      <c r="G15356" s="15">
        <v>91414140060</v>
      </c>
      <c r="H15356" s="2" t="s">
        <v>37</v>
      </c>
      <c r="I15356" s="1" t="s">
        <v>41</v>
      </c>
      <c r="J15356" s="4" t="s">
        <v>47301</v>
      </c>
      <c r="K15356" s="11" t="s">
        <v>14137</v>
      </c>
      <c r="L15356" s="4" t="s">
        <v>47301</v>
      </c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1" t="s">
        <v>16</v>
      </c>
      <c r="AC15356" s="23" t="s">
        <v>37875</v>
      </c>
      <c r="AD15356" s="23" t="s">
        <v>40440</v>
      </c>
      <c r="AE15356" t="s">
        <v>35410</v>
      </c>
    </row>
    <row r="15357" spans="1:31" ht="15" customHeight="1">
      <c r="A15357" s="1">
        <v>15356</v>
      </c>
      <c r="B15357" s="1" t="s">
        <v>54</v>
      </c>
      <c r="C15357" s="1" t="s">
        <v>15439</v>
      </c>
      <c r="D15357" s="2" t="s">
        <v>359</v>
      </c>
      <c r="E15357" s="2" t="s">
        <v>37452</v>
      </c>
      <c r="F15357" s="2" t="s">
        <v>34906</v>
      </c>
      <c r="G15357" s="15">
        <v>91414144949</v>
      </c>
      <c r="H15357" s="2" t="s">
        <v>20</v>
      </c>
      <c r="I15357" s="1" t="s">
        <v>41</v>
      </c>
      <c r="J15357" s="4" t="s">
        <v>47301</v>
      </c>
      <c r="K15357" s="3" t="s">
        <v>42</v>
      </c>
      <c r="L15357" s="4" t="s">
        <v>47301</v>
      </c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1" t="s">
        <v>16</v>
      </c>
      <c r="AC15357" s="23" t="s">
        <v>37875</v>
      </c>
      <c r="AD15357" s="23" t="s">
        <v>40440</v>
      </c>
      <c r="AE15357" t="s">
        <v>35409</v>
      </c>
    </row>
    <row r="15358" spans="1:31" ht="15" customHeight="1">
      <c r="A15358" s="1">
        <v>15357</v>
      </c>
      <c r="B15358" s="1" t="s">
        <v>54</v>
      </c>
      <c r="C15358" s="1" t="s">
        <v>15442</v>
      </c>
      <c r="D15358" s="2" t="s">
        <v>361</v>
      </c>
      <c r="E15358" s="2" t="s">
        <v>255</v>
      </c>
      <c r="F15358" s="2" t="s">
        <v>28556</v>
      </c>
      <c r="G15358" s="15">
        <v>91999444614</v>
      </c>
      <c r="H15358" s="2" t="s">
        <v>20</v>
      </c>
      <c r="I15358" s="1" t="s">
        <v>41</v>
      </c>
      <c r="J15358" s="4" t="s">
        <v>47301</v>
      </c>
      <c r="K15358" s="3" t="s">
        <v>17</v>
      </c>
      <c r="L15358" s="4" t="s">
        <v>47301</v>
      </c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1" t="s">
        <v>16</v>
      </c>
      <c r="AC15358" s="23" t="s">
        <v>37875</v>
      </c>
      <c r="AD15358" s="23" t="s">
        <v>40440</v>
      </c>
      <c r="AE15358" t="s">
        <v>35394</v>
      </c>
    </row>
    <row r="15359" spans="1:31" ht="15" customHeight="1">
      <c r="A15359" s="1">
        <v>15358</v>
      </c>
      <c r="B15359" s="1" t="s">
        <v>54</v>
      </c>
      <c r="C15359" s="1" t="s">
        <v>15453</v>
      </c>
      <c r="D15359" s="2" t="s">
        <v>1582</v>
      </c>
      <c r="E15359" s="2" t="s">
        <v>84</v>
      </c>
      <c r="F15359" s="2" t="s">
        <v>3008</v>
      </c>
      <c r="G15359" s="15">
        <v>919994494644</v>
      </c>
      <c r="H15359" s="2" t="s">
        <v>20</v>
      </c>
      <c r="I15359" s="1" t="s">
        <v>9</v>
      </c>
      <c r="J15359" s="4" t="s">
        <v>47301</v>
      </c>
      <c r="K15359" s="3" t="s">
        <v>42</v>
      </c>
      <c r="L15359" s="4" t="s">
        <v>47301</v>
      </c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1" t="s">
        <v>16</v>
      </c>
      <c r="AC15359" s="23" t="s">
        <v>37875</v>
      </c>
      <c r="AD15359" s="23" t="s">
        <v>40440</v>
      </c>
      <c r="AE15359" t="s">
        <v>35399</v>
      </c>
    </row>
    <row r="15360" spans="1:31" ht="15" customHeight="1">
      <c r="A15360" s="1">
        <v>15359</v>
      </c>
      <c r="B15360" s="1" t="s">
        <v>54</v>
      </c>
      <c r="C15360" s="1" t="s">
        <v>15462</v>
      </c>
      <c r="D15360" s="2" t="s">
        <v>2207</v>
      </c>
      <c r="E15360" s="2" t="s">
        <v>8776</v>
      </c>
      <c r="F15360" s="2" t="s">
        <v>34911</v>
      </c>
      <c r="G15360" s="15">
        <v>91949441019</v>
      </c>
      <c r="H15360" s="2" t="s">
        <v>8</v>
      </c>
      <c r="I15360" s="1" t="s">
        <v>9</v>
      </c>
      <c r="J15360" s="4" t="s">
        <v>47301</v>
      </c>
      <c r="K15360" s="3" t="s">
        <v>42</v>
      </c>
      <c r="L15360" s="4" t="s">
        <v>47301</v>
      </c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1" t="s">
        <v>16</v>
      </c>
      <c r="AC15360" s="23" t="s">
        <v>37875</v>
      </c>
      <c r="AD15360" s="23" t="s">
        <v>40440</v>
      </c>
      <c r="AE15360" t="s">
        <v>35409</v>
      </c>
    </row>
    <row r="15361" spans="1:31" ht="15" customHeight="1">
      <c r="A15361" s="1">
        <v>15360</v>
      </c>
      <c r="B15361" s="1" t="s">
        <v>54</v>
      </c>
      <c r="C15361" s="1" t="s">
        <v>15470</v>
      </c>
      <c r="D15361" s="2" t="s">
        <v>723</v>
      </c>
      <c r="E15361" s="2" t="s">
        <v>40</v>
      </c>
      <c r="F15361" s="2" t="s">
        <v>16097</v>
      </c>
      <c r="G15361" s="15">
        <v>919444609044</v>
      </c>
      <c r="H15361" s="2" t="s">
        <v>132</v>
      </c>
      <c r="I15361" s="1" t="s">
        <v>9</v>
      </c>
      <c r="J15361" s="4" t="s">
        <v>47301</v>
      </c>
      <c r="K15361" s="3" t="s">
        <v>42</v>
      </c>
      <c r="L15361" s="4" t="s">
        <v>47301</v>
      </c>
      <c r="M15361" s="4" t="s">
        <v>14136</v>
      </c>
      <c r="N15361" s="3" t="str">
        <f>J15361</f>
        <v>[75 lacs - 1 cr]</v>
      </c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1" t="s">
        <v>16</v>
      </c>
      <c r="AC15361" s="23" t="s">
        <v>37875</v>
      </c>
      <c r="AD15361" s="23" t="s">
        <v>40440</v>
      </c>
      <c r="AE15361" t="s">
        <v>35399</v>
      </c>
    </row>
    <row r="15362" spans="1:31" ht="15" customHeight="1">
      <c r="A15362" s="1">
        <v>15361</v>
      </c>
      <c r="B15362" s="1" t="s">
        <v>54</v>
      </c>
      <c r="C15362" s="1" t="s">
        <v>15472</v>
      </c>
      <c r="D15362" s="2" t="s">
        <v>318</v>
      </c>
      <c r="E15362" s="2" t="s">
        <v>999</v>
      </c>
      <c r="F15362" s="2" t="s">
        <v>28575</v>
      </c>
      <c r="G15362" s="15">
        <v>9199440994</v>
      </c>
      <c r="H15362" s="2" t="s">
        <v>20</v>
      </c>
      <c r="I15362" s="1" t="s">
        <v>41</v>
      </c>
      <c r="J15362" s="4" t="s">
        <v>47301</v>
      </c>
      <c r="K15362" s="3" t="s">
        <v>42</v>
      </c>
      <c r="L15362" s="4" t="s">
        <v>47301</v>
      </c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1" t="s">
        <v>16</v>
      </c>
      <c r="AC15362" s="23" t="s">
        <v>37875</v>
      </c>
      <c r="AD15362" s="23" t="s">
        <v>40440</v>
      </c>
      <c r="AE15362" t="s">
        <v>35409</v>
      </c>
    </row>
    <row r="15363" spans="1:31" ht="15" customHeight="1">
      <c r="A15363" s="1">
        <v>15362</v>
      </c>
      <c r="B15363" s="1" t="s">
        <v>54</v>
      </c>
      <c r="C15363" s="1" t="s">
        <v>15481</v>
      </c>
      <c r="D15363" s="2" t="s">
        <v>683</v>
      </c>
      <c r="E15363" s="2" t="s">
        <v>16099</v>
      </c>
      <c r="F15363" s="2" t="s">
        <v>28581</v>
      </c>
      <c r="G15363" s="15">
        <v>91494049964</v>
      </c>
      <c r="H15363" s="2" t="s">
        <v>20</v>
      </c>
      <c r="I15363" s="1" t="s">
        <v>9</v>
      </c>
      <c r="J15363" s="4" t="s">
        <v>47301</v>
      </c>
      <c r="K15363" s="3" t="s">
        <v>42</v>
      </c>
      <c r="L15363" s="4" t="s">
        <v>47301</v>
      </c>
      <c r="M15363" s="4" t="s">
        <v>14137</v>
      </c>
      <c r="N15363" s="3" t="str">
        <f>J15363</f>
        <v>[75 lacs - 1 cr]</v>
      </c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1" t="s">
        <v>16</v>
      </c>
      <c r="AC15363" s="23" t="s">
        <v>37875</v>
      </c>
      <c r="AD15363" s="23" t="s">
        <v>40440</v>
      </c>
      <c r="AE15363" t="s">
        <v>35410</v>
      </c>
    </row>
    <row r="15364" spans="1:31" ht="15" customHeight="1">
      <c r="A15364" s="1">
        <v>15363</v>
      </c>
      <c r="B15364" s="1" t="s">
        <v>54</v>
      </c>
      <c r="C15364" s="1" t="s">
        <v>15491</v>
      </c>
      <c r="D15364" s="2" t="s">
        <v>16037</v>
      </c>
      <c r="E15364" s="2" t="s">
        <v>255</v>
      </c>
      <c r="F15364" s="2" t="s">
        <v>34914</v>
      </c>
      <c r="G15364" s="15">
        <v>919494046099</v>
      </c>
      <c r="H15364" s="2" t="s">
        <v>8</v>
      </c>
      <c r="I15364" s="1" t="s">
        <v>62</v>
      </c>
      <c r="J15364" s="4" t="s">
        <v>47301</v>
      </c>
      <c r="K15364" s="3" t="s">
        <v>42</v>
      </c>
      <c r="L15364" s="4" t="s">
        <v>47301</v>
      </c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1" t="s">
        <v>16</v>
      </c>
      <c r="AC15364" s="23" t="s">
        <v>37875</v>
      </c>
      <c r="AD15364" s="23" t="s">
        <v>40440</v>
      </c>
      <c r="AE15364" t="s">
        <v>35394</v>
      </c>
    </row>
    <row r="15365" spans="1:31" ht="15" customHeight="1">
      <c r="A15365" s="1">
        <v>15364</v>
      </c>
      <c r="B15365" s="1" t="s">
        <v>54</v>
      </c>
      <c r="C15365" s="1" t="s">
        <v>15494</v>
      </c>
      <c r="D15365" s="2" t="s">
        <v>437</v>
      </c>
      <c r="E15365" s="2" t="s">
        <v>1725</v>
      </c>
      <c r="F15365" s="2" t="s">
        <v>28590</v>
      </c>
      <c r="G15365" s="15">
        <v>919111499649</v>
      </c>
      <c r="H15365" s="2" t="s">
        <v>15</v>
      </c>
      <c r="I15365" s="1" t="s">
        <v>9</v>
      </c>
      <c r="J15365" s="4" t="s">
        <v>47301</v>
      </c>
      <c r="K15365" s="3" t="s">
        <v>42</v>
      </c>
      <c r="L15365" s="4" t="s">
        <v>47301</v>
      </c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1" t="s">
        <v>16</v>
      </c>
      <c r="AC15365" s="23" t="s">
        <v>37875</v>
      </c>
      <c r="AD15365" s="23" t="s">
        <v>40440</v>
      </c>
      <c r="AE15365" t="s">
        <v>35409</v>
      </c>
    </row>
    <row r="15366" spans="1:31" ht="15" customHeight="1">
      <c r="A15366" s="1">
        <v>15365</v>
      </c>
      <c r="B15366" s="1" t="s">
        <v>54</v>
      </c>
      <c r="C15366" s="1" t="s">
        <v>15501</v>
      </c>
      <c r="D15366" s="2" t="s">
        <v>951</v>
      </c>
      <c r="E15366" s="2" t="s">
        <v>1225</v>
      </c>
      <c r="F15366" s="2" t="s">
        <v>28595</v>
      </c>
      <c r="G15366" s="15">
        <v>91944490466</v>
      </c>
      <c r="H15366" s="2" t="s">
        <v>8</v>
      </c>
      <c r="I15366" s="1" t="s">
        <v>41</v>
      </c>
      <c r="J15366" s="4" t="s">
        <v>47301</v>
      </c>
      <c r="K15366" s="3" t="s">
        <v>42</v>
      </c>
      <c r="L15366" s="4" t="s">
        <v>47301</v>
      </c>
      <c r="M15366" s="4" t="s">
        <v>14136</v>
      </c>
      <c r="N15366" s="3" t="str">
        <f>J15366</f>
        <v>[75 lacs - 1 cr]</v>
      </c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1" t="s">
        <v>11</v>
      </c>
      <c r="AC15366" s="23" t="s">
        <v>37875</v>
      </c>
      <c r="AD15366" s="23" t="s">
        <v>40440</v>
      </c>
      <c r="AE15366" t="s">
        <v>35409</v>
      </c>
    </row>
    <row r="15367" spans="1:31" ht="15" customHeight="1">
      <c r="A15367" s="1">
        <v>15366</v>
      </c>
      <c r="B15367" s="1" t="s">
        <v>54</v>
      </c>
      <c r="C15367" s="1" t="s">
        <v>15502</v>
      </c>
      <c r="D15367" s="2" t="s">
        <v>1799</v>
      </c>
      <c r="E15367" s="2" t="s">
        <v>139</v>
      </c>
      <c r="F15367" s="2" t="s">
        <v>28596</v>
      </c>
      <c r="G15367" s="15">
        <v>919611149991</v>
      </c>
      <c r="H15367" s="2" t="s">
        <v>8</v>
      </c>
      <c r="I15367" s="1" t="s">
        <v>9</v>
      </c>
      <c r="J15367" s="4" t="s">
        <v>47301</v>
      </c>
      <c r="K15367" s="3" t="s">
        <v>42</v>
      </c>
      <c r="L15367" s="4" t="s">
        <v>47301</v>
      </c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1" t="s">
        <v>11</v>
      </c>
      <c r="AC15367" s="23" t="s">
        <v>37875</v>
      </c>
      <c r="AD15367" s="23" t="s">
        <v>40440</v>
      </c>
      <c r="AE15367" t="s">
        <v>35394</v>
      </c>
    </row>
    <row r="15368" spans="1:31" ht="15" customHeight="1">
      <c r="A15368" s="1">
        <v>15367</v>
      </c>
      <c r="B15368" s="1" t="s">
        <v>54</v>
      </c>
      <c r="C15368" s="1" t="s">
        <v>15503</v>
      </c>
      <c r="D15368" s="2" t="s">
        <v>672</v>
      </c>
      <c r="E15368" s="2" t="s">
        <v>37453</v>
      </c>
      <c r="F15368" s="2" t="s">
        <v>28597</v>
      </c>
      <c r="G15368" s="15">
        <v>919416499944</v>
      </c>
      <c r="H15368" s="2" t="s">
        <v>15</v>
      </c>
      <c r="I15368" s="1" t="s">
        <v>62</v>
      </c>
      <c r="J15368" s="4" t="s">
        <v>47301</v>
      </c>
      <c r="K15368" s="3" t="s">
        <v>42</v>
      </c>
      <c r="L15368" s="4" t="s">
        <v>47301</v>
      </c>
      <c r="M15368" s="4" t="s">
        <v>14136</v>
      </c>
      <c r="N15368" s="3" t="str">
        <f>J15368</f>
        <v>[75 lacs - 1 cr]</v>
      </c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1" t="s">
        <v>16</v>
      </c>
      <c r="AC15368" s="23" t="s">
        <v>37875</v>
      </c>
      <c r="AD15368" s="23" t="s">
        <v>40440</v>
      </c>
      <c r="AE15368" t="s">
        <v>35409</v>
      </c>
    </row>
    <row r="15369" spans="1:31" ht="15" customHeight="1">
      <c r="A15369" s="1">
        <v>15368</v>
      </c>
      <c r="B15369" s="1" t="s">
        <v>54</v>
      </c>
      <c r="C15369" s="1" t="s">
        <v>15505</v>
      </c>
      <c r="D15369" s="2" t="s">
        <v>36337</v>
      </c>
      <c r="E15369" s="2" t="s">
        <v>139</v>
      </c>
      <c r="F15369" s="2" t="s">
        <v>22617</v>
      </c>
      <c r="G15369" s="15">
        <v>91446949409</v>
      </c>
      <c r="H15369" s="2" t="s">
        <v>15</v>
      </c>
      <c r="I15369" s="1" t="s">
        <v>9</v>
      </c>
      <c r="J15369" s="4" t="s">
        <v>47301</v>
      </c>
      <c r="K15369" s="3" t="s">
        <v>42</v>
      </c>
      <c r="L15369" s="4" t="s">
        <v>47301</v>
      </c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1" t="s">
        <v>16</v>
      </c>
      <c r="AC15369" s="23" t="s">
        <v>37875</v>
      </c>
      <c r="AD15369" s="23" t="s">
        <v>40440</v>
      </c>
      <c r="AE15369" t="s">
        <v>35409</v>
      </c>
    </row>
    <row r="15370" spans="1:31" ht="15" customHeight="1">
      <c r="A15370" s="1">
        <v>15369</v>
      </c>
      <c r="B15370" s="1" t="s">
        <v>54</v>
      </c>
      <c r="C15370" s="1" t="s">
        <v>15508</v>
      </c>
      <c r="D15370" s="2" t="s">
        <v>1286</v>
      </c>
      <c r="E15370" s="2" t="s">
        <v>40</v>
      </c>
      <c r="F15370" s="2" t="s">
        <v>34916</v>
      </c>
      <c r="G15370" s="15">
        <v>91944646446</v>
      </c>
      <c r="H15370" s="2" t="s">
        <v>20</v>
      </c>
      <c r="I15370" s="1" t="s">
        <v>107</v>
      </c>
      <c r="J15370" s="4" t="s">
        <v>47301</v>
      </c>
      <c r="K15370" s="3" t="s">
        <v>42</v>
      </c>
      <c r="L15370" s="4" t="s">
        <v>47301</v>
      </c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1" t="s">
        <v>16</v>
      </c>
      <c r="AC15370" s="23" t="s">
        <v>37875</v>
      </c>
      <c r="AD15370" s="23" t="s">
        <v>40440</v>
      </c>
      <c r="AE15370" t="s">
        <v>35409</v>
      </c>
    </row>
    <row r="15371" spans="1:31" ht="15" customHeight="1">
      <c r="A15371" s="1">
        <v>15370</v>
      </c>
      <c r="B15371" s="1" t="s">
        <v>54</v>
      </c>
      <c r="C15371" s="1" t="s">
        <v>15510</v>
      </c>
      <c r="D15371" s="2" t="s">
        <v>65</v>
      </c>
      <c r="E15371" s="2" t="s">
        <v>506</v>
      </c>
      <c r="F15371" s="2" t="s">
        <v>28599</v>
      </c>
      <c r="G15371" s="15">
        <v>914466414909</v>
      </c>
      <c r="H15371" s="2" t="s">
        <v>20</v>
      </c>
      <c r="I15371" s="1" t="s">
        <v>41</v>
      </c>
      <c r="J15371" s="4" t="s">
        <v>47301</v>
      </c>
      <c r="K15371" s="3" t="s">
        <v>42</v>
      </c>
      <c r="L15371" s="4" t="s">
        <v>47301</v>
      </c>
      <c r="M15371" s="4" t="s">
        <v>14136</v>
      </c>
      <c r="N15371" s="3" t="str">
        <f t="shared" ref="N15371:N15372" si="647">J15371</f>
        <v>[75 lacs - 1 cr]</v>
      </c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1" t="s">
        <v>16</v>
      </c>
      <c r="AC15371" s="23" t="s">
        <v>37875</v>
      </c>
      <c r="AD15371" s="23" t="s">
        <v>40440</v>
      </c>
      <c r="AE15371" t="s">
        <v>35409</v>
      </c>
    </row>
    <row r="15372" spans="1:31" ht="15" customHeight="1">
      <c r="A15372" s="1">
        <v>15371</v>
      </c>
      <c r="B15372" s="1" t="s">
        <v>54</v>
      </c>
      <c r="C15372" s="1" t="s">
        <v>15511</v>
      </c>
      <c r="D15372" s="2" t="s">
        <v>1209</v>
      </c>
      <c r="E15372" s="2" t="s">
        <v>1577</v>
      </c>
      <c r="F15372" s="2" t="s">
        <v>28600</v>
      </c>
      <c r="G15372" s="15">
        <v>91964460006</v>
      </c>
      <c r="H15372" s="2" t="s">
        <v>8</v>
      </c>
      <c r="I15372" s="1" t="s">
        <v>9</v>
      </c>
      <c r="J15372" s="4" t="s">
        <v>47301</v>
      </c>
      <c r="K15372" s="3" t="s">
        <v>17</v>
      </c>
      <c r="L15372" s="4" t="s">
        <v>47301</v>
      </c>
      <c r="M15372" s="4" t="s">
        <v>42</v>
      </c>
      <c r="N15372" s="3" t="str">
        <f t="shared" si="647"/>
        <v>[75 lacs - 1 cr]</v>
      </c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1" t="s">
        <v>16</v>
      </c>
      <c r="AC15372" s="23" t="s">
        <v>37875</v>
      </c>
      <c r="AD15372" s="23" t="s">
        <v>40440</v>
      </c>
      <c r="AE15372" t="s">
        <v>35410</v>
      </c>
    </row>
    <row r="15373" spans="1:31" ht="15" customHeight="1">
      <c r="A15373" s="1">
        <v>15372</v>
      </c>
      <c r="B15373" s="1" t="s">
        <v>54</v>
      </c>
      <c r="C15373" s="1" t="s">
        <v>15512</v>
      </c>
      <c r="D15373" s="2" t="s">
        <v>1111</v>
      </c>
      <c r="E15373" s="2" t="s">
        <v>1047</v>
      </c>
      <c r="F15373" s="2" t="s">
        <v>28601</v>
      </c>
      <c r="G15373" s="15">
        <v>91696944141</v>
      </c>
      <c r="H15373" s="2" t="s">
        <v>8</v>
      </c>
      <c r="I15373" s="1" t="s">
        <v>9</v>
      </c>
      <c r="J15373" s="4" t="s">
        <v>47301</v>
      </c>
      <c r="K15373" s="3" t="s">
        <v>42</v>
      </c>
      <c r="L15373" s="4" t="s">
        <v>47301</v>
      </c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1" t="s">
        <v>16</v>
      </c>
      <c r="AC15373" s="23" t="s">
        <v>37875</v>
      </c>
      <c r="AD15373" s="23" t="s">
        <v>40440</v>
      </c>
      <c r="AE15373" t="s">
        <v>35410</v>
      </c>
    </row>
    <row r="15374" spans="1:31" ht="15" customHeight="1">
      <c r="A15374" s="1">
        <v>15373</v>
      </c>
      <c r="B15374" s="1" t="s">
        <v>54</v>
      </c>
      <c r="C15374" s="1" t="s">
        <v>15521</v>
      </c>
      <c r="D15374" s="2" t="s">
        <v>7757</v>
      </c>
      <c r="E15374" s="2" t="s">
        <v>131</v>
      </c>
      <c r="F15374" s="2" t="s">
        <v>34919</v>
      </c>
      <c r="G15374" s="15">
        <v>916969469910</v>
      </c>
      <c r="H15374" s="2" t="s">
        <v>8</v>
      </c>
      <c r="I15374" s="1" t="s">
        <v>41</v>
      </c>
      <c r="J15374" s="4" t="s">
        <v>47301</v>
      </c>
      <c r="K15374" s="3" t="s">
        <v>42</v>
      </c>
      <c r="L15374" s="4" t="s">
        <v>47301</v>
      </c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1" t="s">
        <v>16</v>
      </c>
      <c r="AC15374" s="23" t="s">
        <v>37875</v>
      </c>
      <c r="AD15374" s="23" t="s">
        <v>40440</v>
      </c>
      <c r="AE15374" t="s">
        <v>35394</v>
      </c>
    </row>
    <row r="15375" spans="1:31" ht="15" customHeight="1">
      <c r="A15375" s="1">
        <v>15374</v>
      </c>
      <c r="B15375" s="1" t="s">
        <v>54</v>
      </c>
      <c r="C15375" s="1" t="s">
        <v>15524</v>
      </c>
      <c r="D15375" s="2" t="s">
        <v>16105</v>
      </c>
      <c r="E15375" s="2" t="s">
        <v>16106</v>
      </c>
      <c r="F15375" s="2" t="s">
        <v>20954</v>
      </c>
      <c r="G15375" s="15">
        <v>91949446699</v>
      </c>
      <c r="H15375" s="2" t="s">
        <v>8</v>
      </c>
      <c r="I15375" s="1" t="s">
        <v>9</v>
      </c>
      <c r="J15375" s="4" t="s">
        <v>47301</v>
      </c>
      <c r="K15375" s="3" t="s">
        <v>17</v>
      </c>
      <c r="L15375" s="4" t="s">
        <v>47301</v>
      </c>
      <c r="M15375" s="4" t="s">
        <v>42</v>
      </c>
      <c r="N15375" s="3" t="str">
        <f>J15375</f>
        <v>[75 lacs - 1 cr]</v>
      </c>
      <c r="O15375" s="4" t="s">
        <v>47348</v>
      </c>
      <c r="P15375" s="3" t="s">
        <v>47301</v>
      </c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1" t="s">
        <v>16</v>
      </c>
      <c r="AC15375" s="23" t="s">
        <v>37875</v>
      </c>
      <c r="AD15375" s="23" t="s">
        <v>40440</v>
      </c>
      <c r="AE15375" t="s">
        <v>35394</v>
      </c>
    </row>
    <row r="15376" spans="1:31" ht="15" customHeight="1">
      <c r="A15376" s="1">
        <v>15375</v>
      </c>
      <c r="B15376" s="1" t="s">
        <v>54</v>
      </c>
      <c r="C15376" s="1" t="s">
        <v>15525</v>
      </c>
      <c r="D15376" s="2" t="s">
        <v>72</v>
      </c>
      <c r="E15376" s="2" t="s">
        <v>40</v>
      </c>
      <c r="F15376" s="2" t="s">
        <v>21271</v>
      </c>
      <c r="G15376" s="15">
        <v>919446496461</v>
      </c>
      <c r="H15376" s="2" t="s">
        <v>15</v>
      </c>
      <c r="I15376" s="1" t="s">
        <v>9</v>
      </c>
      <c r="J15376" s="4" t="s">
        <v>47301</v>
      </c>
      <c r="K15376" s="3" t="s">
        <v>42</v>
      </c>
      <c r="L15376" s="4" t="s">
        <v>47301</v>
      </c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1" t="s">
        <v>16</v>
      </c>
      <c r="AC15376" s="23" t="s">
        <v>37875</v>
      </c>
      <c r="AD15376" s="23" t="s">
        <v>40440</v>
      </c>
      <c r="AE15376" t="s">
        <v>35410</v>
      </c>
    </row>
    <row r="15377" spans="1:31" ht="15" customHeight="1">
      <c r="A15377" s="1">
        <v>15376</v>
      </c>
      <c r="B15377" s="1" t="s">
        <v>54</v>
      </c>
      <c r="C15377" s="1" t="s">
        <v>15530</v>
      </c>
      <c r="D15377" s="2" t="s">
        <v>546</v>
      </c>
      <c r="E15377" s="2" t="s">
        <v>3656</v>
      </c>
      <c r="F15377" s="2" t="s">
        <v>22602</v>
      </c>
      <c r="G15377" s="15">
        <v>919946964464</v>
      </c>
      <c r="H15377" s="2" t="s">
        <v>20</v>
      </c>
      <c r="I15377" s="1" t="s">
        <v>62</v>
      </c>
      <c r="J15377" s="4" t="s">
        <v>47301</v>
      </c>
      <c r="K15377" s="11" t="s">
        <v>14137</v>
      </c>
      <c r="L15377" s="4" t="s">
        <v>47301</v>
      </c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1" t="s">
        <v>11</v>
      </c>
      <c r="AC15377" s="23" t="s">
        <v>37875</v>
      </c>
      <c r="AD15377" s="23" t="s">
        <v>40440</v>
      </c>
      <c r="AE15377" t="s">
        <v>35409</v>
      </c>
    </row>
    <row r="15378" spans="1:31" ht="15" customHeight="1">
      <c r="A15378" s="1">
        <v>15377</v>
      </c>
      <c r="B15378" s="1" t="s">
        <v>54</v>
      </c>
      <c r="C15378" s="1" t="s">
        <v>15533</v>
      </c>
      <c r="D15378" s="2" t="s">
        <v>5721</v>
      </c>
      <c r="E15378" s="2" t="s">
        <v>16108</v>
      </c>
      <c r="F15378" s="2" t="s">
        <v>34921</v>
      </c>
      <c r="G15378" s="15">
        <v>919444441440</v>
      </c>
      <c r="H15378" s="2" t="s">
        <v>132</v>
      </c>
      <c r="I15378" s="1" t="s">
        <v>107</v>
      </c>
      <c r="J15378" s="4" t="s">
        <v>47301</v>
      </c>
      <c r="K15378" s="3" t="s">
        <v>42</v>
      </c>
      <c r="L15378" s="4" t="s">
        <v>47301</v>
      </c>
      <c r="M15378" s="4" t="s">
        <v>14136</v>
      </c>
      <c r="N15378" s="3" t="str">
        <f>J15378</f>
        <v>[75 lacs - 1 cr]</v>
      </c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1" t="s">
        <v>11</v>
      </c>
      <c r="AC15378" s="23" t="s">
        <v>37875</v>
      </c>
      <c r="AD15378" s="23" t="s">
        <v>40440</v>
      </c>
      <c r="AE15378" t="s">
        <v>35399</v>
      </c>
    </row>
    <row r="15379" spans="1:31" ht="15" customHeight="1">
      <c r="A15379" s="1">
        <v>15378</v>
      </c>
      <c r="B15379" s="1" t="s">
        <v>54</v>
      </c>
      <c r="C15379" s="1" t="s">
        <v>15535</v>
      </c>
      <c r="D15379" s="2" t="s">
        <v>361</v>
      </c>
      <c r="E15379" s="2" t="s">
        <v>87</v>
      </c>
      <c r="F15379" s="2" t="s">
        <v>34922</v>
      </c>
      <c r="G15379" s="15">
        <v>9194949491</v>
      </c>
      <c r="H15379" s="2" t="s">
        <v>15</v>
      </c>
      <c r="I15379" s="1" t="s">
        <v>9</v>
      </c>
      <c r="J15379" s="4" t="s">
        <v>47301</v>
      </c>
      <c r="K15379" s="11" t="s">
        <v>14136</v>
      </c>
      <c r="L15379" s="4" t="s">
        <v>47301</v>
      </c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1" t="s">
        <v>16</v>
      </c>
      <c r="AC15379" s="23" t="s">
        <v>37875</v>
      </c>
      <c r="AD15379" s="23" t="s">
        <v>40440</v>
      </c>
      <c r="AE15379" t="s">
        <v>35409</v>
      </c>
    </row>
    <row r="15380" spans="1:31" ht="15" customHeight="1">
      <c r="A15380" s="1">
        <v>15379</v>
      </c>
      <c r="B15380" s="1" t="s">
        <v>54</v>
      </c>
      <c r="C15380" s="1" t="s">
        <v>15538</v>
      </c>
      <c r="D15380" s="2" t="s">
        <v>36338</v>
      </c>
      <c r="E15380" s="2" t="s">
        <v>37454</v>
      </c>
      <c r="F15380" s="2" t="s">
        <v>28616</v>
      </c>
      <c r="G15380" s="15">
        <v>91914919400</v>
      </c>
      <c r="H15380" s="2" t="s">
        <v>20</v>
      </c>
      <c r="I15380" s="1" t="s">
        <v>107</v>
      </c>
      <c r="J15380" s="4" t="s">
        <v>47301</v>
      </c>
      <c r="K15380" s="3" t="s">
        <v>42</v>
      </c>
      <c r="L15380" s="4" t="s">
        <v>47301</v>
      </c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1" t="s">
        <v>16</v>
      </c>
      <c r="AC15380" s="23" t="s">
        <v>37875</v>
      </c>
      <c r="AD15380" s="23" t="s">
        <v>40440</v>
      </c>
      <c r="AE15380" t="s">
        <v>35399</v>
      </c>
    </row>
    <row r="15381" spans="1:31" ht="15" customHeight="1">
      <c r="A15381" s="1">
        <v>15380</v>
      </c>
      <c r="B15381" s="1" t="s">
        <v>54</v>
      </c>
      <c r="C15381" s="1" t="s">
        <v>15541</v>
      </c>
      <c r="D15381" s="2" t="s">
        <v>546</v>
      </c>
      <c r="E15381" s="2" t="s">
        <v>87</v>
      </c>
      <c r="F15381" s="2" t="s">
        <v>33858</v>
      </c>
      <c r="G15381" s="15">
        <v>91910604694</v>
      </c>
      <c r="H15381" s="2" t="s">
        <v>8</v>
      </c>
      <c r="I15381" s="1" t="s">
        <v>62</v>
      </c>
      <c r="J15381" s="4" t="s">
        <v>47301</v>
      </c>
      <c r="K15381" s="3" t="s">
        <v>42</v>
      </c>
      <c r="L15381" s="4" t="s">
        <v>47301</v>
      </c>
      <c r="M15381" s="4" t="s">
        <v>14136</v>
      </c>
      <c r="N15381" s="3" t="str">
        <f>J15381</f>
        <v>[75 lacs - 1 cr]</v>
      </c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1" t="s">
        <v>16</v>
      </c>
      <c r="AC15381" s="23" t="s">
        <v>37875</v>
      </c>
      <c r="AD15381" s="23" t="s">
        <v>40440</v>
      </c>
      <c r="AE15381" t="s">
        <v>35409</v>
      </c>
    </row>
    <row r="15382" spans="1:31" ht="15" customHeight="1">
      <c r="A15382" s="1">
        <v>15381</v>
      </c>
      <c r="B15382" s="1" t="s">
        <v>54</v>
      </c>
      <c r="C15382" s="1" t="s">
        <v>15544</v>
      </c>
      <c r="D15382" s="2" t="s">
        <v>16322</v>
      </c>
      <c r="E15382" s="2" t="s">
        <v>10133</v>
      </c>
      <c r="F15382" s="2" t="s">
        <v>28619</v>
      </c>
      <c r="G15382" s="15">
        <v>919409199044</v>
      </c>
      <c r="H15382" s="2" t="s">
        <v>15</v>
      </c>
      <c r="I15382" s="1" t="s">
        <v>41</v>
      </c>
      <c r="J15382" s="4" t="s">
        <v>47301</v>
      </c>
      <c r="K15382" s="3" t="s">
        <v>42</v>
      </c>
      <c r="L15382" s="4" t="s">
        <v>47301</v>
      </c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1" t="s">
        <v>16</v>
      </c>
      <c r="AC15382" s="23" t="s">
        <v>37875</v>
      </c>
      <c r="AD15382" s="23" t="s">
        <v>40440</v>
      </c>
      <c r="AE15382" t="s">
        <v>35410</v>
      </c>
    </row>
    <row r="15383" spans="1:31" ht="15" customHeight="1">
      <c r="A15383" s="1">
        <v>15382</v>
      </c>
      <c r="B15383" s="1" t="s">
        <v>54</v>
      </c>
      <c r="C15383" s="1" t="s">
        <v>15547</v>
      </c>
      <c r="D15383" s="2" t="s">
        <v>16100</v>
      </c>
      <c r="E15383" s="2" t="s">
        <v>16109</v>
      </c>
      <c r="F15383" s="2" t="s">
        <v>34924</v>
      </c>
      <c r="G15383" s="15">
        <v>91944604099</v>
      </c>
      <c r="H15383" s="2" t="s">
        <v>20</v>
      </c>
      <c r="I15383" s="1" t="s">
        <v>41</v>
      </c>
      <c r="J15383" s="4" t="s">
        <v>47301</v>
      </c>
      <c r="K15383" s="3" t="s">
        <v>17</v>
      </c>
      <c r="L15383" s="4" t="s">
        <v>47301</v>
      </c>
      <c r="M15383" s="4" t="s">
        <v>42</v>
      </c>
      <c r="N15383" s="3" t="str">
        <f t="shared" ref="N15383:N15384" si="648">J15383</f>
        <v>[75 lacs - 1 cr]</v>
      </c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1" t="s">
        <v>16</v>
      </c>
      <c r="AC15383" s="23" t="s">
        <v>37876</v>
      </c>
      <c r="AD15383" s="23" t="s">
        <v>40440</v>
      </c>
      <c r="AE15383" t="s">
        <v>35394</v>
      </c>
    </row>
    <row r="15384" spans="1:31" ht="15" customHeight="1">
      <c r="A15384" s="1">
        <v>15383</v>
      </c>
      <c r="B15384" s="1" t="s">
        <v>54</v>
      </c>
      <c r="C15384" s="1" t="s">
        <v>15551</v>
      </c>
      <c r="D15384" s="2" t="s">
        <v>1421</v>
      </c>
      <c r="E15384" s="2" t="s">
        <v>73</v>
      </c>
      <c r="F15384" s="2" t="s">
        <v>23939</v>
      </c>
      <c r="G15384" s="15">
        <v>919909049004</v>
      </c>
      <c r="H15384" s="2" t="s">
        <v>8</v>
      </c>
      <c r="I15384" s="1" t="s">
        <v>9</v>
      </c>
      <c r="J15384" s="4" t="s">
        <v>47301</v>
      </c>
      <c r="K15384" s="3" t="s">
        <v>17</v>
      </c>
      <c r="L15384" s="4" t="s">
        <v>47301</v>
      </c>
      <c r="M15384" s="4" t="s">
        <v>42</v>
      </c>
      <c r="N15384" s="3" t="str">
        <f t="shared" si="648"/>
        <v>[75 lacs - 1 cr]</v>
      </c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1" t="s">
        <v>16</v>
      </c>
      <c r="AC15384" s="23" t="s">
        <v>37876</v>
      </c>
      <c r="AD15384" s="23" t="s">
        <v>40440</v>
      </c>
      <c r="AE15384" t="s">
        <v>35409</v>
      </c>
    </row>
    <row r="15385" spans="1:31" ht="15" customHeight="1">
      <c r="A15385" s="1">
        <v>15384</v>
      </c>
      <c r="B15385" s="1" t="s">
        <v>54</v>
      </c>
      <c r="C15385" s="1" t="s">
        <v>15554</v>
      </c>
      <c r="D15385" s="2" t="s">
        <v>9352</v>
      </c>
      <c r="E15385" s="2" t="s">
        <v>37455</v>
      </c>
      <c r="F15385" s="2" t="s">
        <v>28625</v>
      </c>
      <c r="G15385" s="15">
        <v>91944149466</v>
      </c>
      <c r="H15385" s="2" t="s">
        <v>15</v>
      </c>
      <c r="I15385" s="1" t="s">
        <v>41</v>
      </c>
      <c r="J15385" s="4" t="s">
        <v>47301</v>
      </c>
      <c r="K15385" s="3" t="s">
        <v>42</v>
      </c>
      <c r="L15385" s="4" t="s">
        <v>47301</v>
      </c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1" t="s">
        <v>11</v>
      </c>
      <c r="AC15385" s="23" t="s">
        <v>37876</v>
      </c>
      <c r="AD15385" s="23" t="s">
        <v>40440</v>
      </c>
      <c r="AE15385" t="s">
        <v>35409</v>
      </c>
    </row>
    <row r="15386" spans="1:31" ht="15" customHeight="1">
      <c r="A15386" s="1">
        <v>15385</v>
      </c>
      <c r="B15386" s="1" t="s">
        <v>54</v>
      </c>
      <c r="C15386" s="1" t="s">
        <v>15556</v>
      </c>
      <c r="D15386" s="2" t="s">
        <v>1867</v>
      </c>
      <c r="E15386" s="2" t="s">
        <v>139</v>
      </c>
      <c r="F15386" s="2" t="s">
        <v>28627</v>
      </c>
      <c r="G15386" s="15">
        <v>9194460069</v>
      </c>
      <c r="H15386" s="2" t="s">
        <v>8</v>
      </c>
      <c r="I15386" s="1" t="s">
        <v>62</v>
      </c>
      <c r="J15386" s="4" t="s">
        <v>47301</v>
      </c>
      <c r="K15386" s="3" t="s">
        <v>42</v>
      </c>
      <c r="L15386" s="4" t="s">
        <v>47301</v>
      </c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1" t="s">
        <v>16</v>
      </c>
      <c r="AC15386" s="23" t="s">
        <v>37876</v>
      </c>
      <c r="AD15386" s="23" t="s">
        <v>40440</v>
      </c>
      <c r="AE15386" t="s">
        <v>35394</v>
      </c>
    </row>
    <row r="15387" spans="1:31" ht="15" customHeight="1">
      <c r="A15387" s="1">
        <v>15386</v>
      </c>
      <c r="B15387" s="1" t="s">
        <v>54</v>
      </c>
      <c r="C15387" s="1" t="s">
        <v>15568</v>
      </c>
      <c r="D15387" s="2" t="s">
        <v>58</v>
      </c>
      <c r="E15387" s="2" t="s">
        <v>1577</v>
      </c>
      <c r="F15387" s="2" t="s">
        <v>28637</v>
      </c>
      <c r="G15387" s="15">
        <v>914466660499</v>
      </c>
      <c r="H15387" s="2" t="s">
        <v>20</v>
      </c>
      <c r="I15387" s="1" t="s">
        <v>9</v>
      </c>
      <c r="J15387" s="4" t="s">
        <v>47301</v>
      </c>
      <c r="K15387" s="3" t="s">
        <v>42</v>
      </c>
      <c r="L15387" s="4" t="s">
        <v>47301</v>
      </c>
      <c r="M15387" s="4" t="s">
        <v>14136</v>
      </c>
      <c r="N15387" s="3" t="str">
        <f>J15387</f>
        <v>[75 lacs - 1 cr]</v>
      </c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1" t="s">
        <v>16</v>
      </c>
      <c r="AC15387" s="23" t="s">
        <v>37876</v>
      </c>
      <c r="AD15387" s="23" t="s">
        <v>40440</v>
      </c>
      <c r="AE15387" t="s">
        <v>35410</v>
      </c>
    </row>
    <row r="15388" spans="1:31" ht="15" customHeight="1">
      <c r="A15388" s="1">
        <v>15387</v>
      </c>
      <c r="B15388" s="1" t="s">
        <v>54</v>
      </c>
      <c r="C15388" s="1" t="s">
        <v>15575</v>
      </c>
      <c r="D15388" s="2" t="s">
        <v>546</v>
      </c>
      <c r="E15388" s="2" t="s">
        <v>139</v>
      </c>
      <c r="F15388" s="2" t="s">
        <v>28641</v>
      </c>
      <c r="G15388" s="15">
        <v>919664449444</v>
      </c>
      <c r="H15388" s="2" t="s">
        <v>15</v>
      </c>
      <c r="I15388" s="1" t="s">
        <v>62</v>
      </c>
      <c r="J15388" s="4" t="s">
        <v>47301</v>
      </c>
      <c r="K15388" s="3" t="s">
        <v>42</v>
      </c>
      <c r="L15388" s="4" t="s">
        <v>47301</v>
      </c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1" t="s">
        <v>11</v>
      </c>
      <c r="AC15388" s="23" t="s">
        <v>37876</v>
      </c>
      <c r="AD15388" s="23" t="s">
        <v>40440</v>
      </c>
      <c r="AE15388" t="s">
        <v>35394</v>
      </c>
    </row>
    <row r="15389" spans="1:31" ht="15" customHeight="1">
      <c r="A15389" s="1">
        <v>15388</v>
      </c>
      <c r="B15389" s="1" t="s">
        <v>54</v>
      </c>
      <c r="C15389" s="1" t="s">
        <v>15579</v>
      </c>
      <c r="D15389" s="2" t="s">
        <v>58</v>
      </c>
      <c r="E15389" s="2" t="s">
        <v>13613</v>
      </c>
      <c r="F15389" s="2" t="s">
        <v>32847</v>
      </c>
      <c r="G15389" s="15">
        <v>914940191449</v>
      </c>
      <c r="H15389" s="2" t="s">
        <v>20</v>
      </c>
      <c r="I15389" s="1" t="s">
        <v>62</v>
      </c>
      <c r="J15389" s="4" t="s">
        <v>47301</v>
      </c>
      <c r="K15389" s="3" t="s">
        <v>42</v>
      </c>
      <c r="L15389" s="4" t="s">
        <v>47301</v>
      </c>
      <c r="M15389" s="4" t="s">
        <v>14136</v>
      </c>
      <c r="N15389" s="3" t="str">
        <f>J15389</f>
        <v>[75 lacs - 1 cr]</v>
      </c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1" t="s">
        <v>11</v>
      </c>
      <c r="AC15389" s="23" t="s">
        <v>37876</v>
      </c>
      <c r="AD15389" s="23" t="s">
        <v>40440</v>
      </c>
      <c r="AE15389" t="s">
        <v>35394</v>
      </c>
    </row>
    <row r="15390" spans="1:31" ht="15" customHeight="1">
      <c r="A15390" s="1">
        <v>15389</v>
      </c>
      <c r="B15390" s="1" t="s">
        <v>54</v>
      </c>
      <c r="C15390" s="1" t="s">
        <v>15581</v>
      </c>
      <c r="D15390" s="2" t="s">
        <v>16117</v>
      </c>
      <c r="E15390" s="2" t="s">
        <v>16118</v>
      </c>
      <c r="F15390" s="2" t="s">
        <v>28645</v>
      </c>
      <c r="G15390" s="15">
        <v>91969646440</v>
      </c>
      <c r="H15390" s="2" t="s">
        <v>15</v>
      </c>
      <c r="I15390" s="1" t="s">
        <v>62</v>
      </c>
      <c r="J15390" s="4" t="s">
        <v>47301</v>
      </c>
      <c r="K15390" s="3" t="s">
        <v>42</v>
      </c>
      <c r="L15390" s="4" t="s">
        <v>47301</v>
      </c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1" t="s">
        <v>16</v>
      </c>
      <c r="AC15390" s="23" t="s">
        <v>37876</v>
      </c>
      <c r="AD15390" s="23" t="s">
        <v>40440</v>
      </c>
      <c r="AE15390" t="s">
        <v>35394</v>
      </c>
    </row>
    <row r="15391" spans="1:31" ht="15" customHeight="1">
      <c r="A15391" s="1">
        <v>15390</v>
      </c>
      <c r="B15391" s="1" t="s">
        <v>54</v>
      </c>
      <c r="C15391" s="1" t="s">
        <v>15582</v>
      </c>
      <c r="D15391" s="2" t="s">
        <v>1263</v>
      </c>
      <c r="E15391" s="2" t="s">
        <v>139</v>
      </c>
      <c r="F15391" s="2" t="s">
        <v>34928</v>
      </c>
      <c r="G15391" s="15">
        <v>91944690400</v>
      </c>
      <c r="H15391" s="2" t="s">
        <v>8</v>
      </c>
      <c r="I15391" s="1" t="s">
        <v>62</v>
      </c>
      <c r="J15391" s="4" t="s">
        <v>47301</v>
      </c>
      <c r="K15391" s="3" t="s">
        <v>42</v>
      </c>
      <c r="L15391" s="4" t="s">
        <v>47301</v>
      </c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1" t="s">
        <v>16</v>
      </c>
      <c r="AC15391" s="23" t="s">
        <v>37876</v>
      </c>
      <c r="AD15391" s="23" t="s">
        <v>40440</v>
      </c>
      <c r="AE15391" t="s">
        <v>35394</v>
      </c>
    </row>
    <row r="15392" spans="1:31" ht="15" customHeight="1">
      <c r="A15392" s="1">
        <v>15391</v>
      </c>
      <c r="B15392" s="1" t="s">
        <v>54</v>
      </c>
      <c r="C15392" s="1" t="s">
        <v>15586</v>
      </c>
      <c r="D15392" s="2" t="s">
        <v>1447</v>
      </c>
      <c r="E15392" s="2" t="s">
        <v>40</v>
      </c>
      <c r="F15392" s="2" t="s">
        <v>28646</v>
      </c>
      <c r="G15392" s="15">
        <v>919016444044</v>
      </c>
      <c r="H15392" s="2" t="s">
        <v>8</v>
      </c>
      <c r="I15392" s="1" t="s">
        <v>9</v>
      </c>
      <c r="J15392" s="4" t="s">
        <v>47301</v>
      </c>
      <c r="K15392" s="3" t="s">
        <v>42</v>
      </c>
      <c r="L15392" s="4" t="s">
        <v>47301</v>
      </c>
      <c r="M15392" s="4" t="s">
        <v>14136</v>
      </c>
      <c r="N15392" s="3" t="str">
        <f>J15392</f>
        <v>[75 lacs - 1 cr]</v>
      </c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1" t="s">
        <v>16</v>
      </c>
      <c r="AC15392" s="23" t="s">
        <v>37877</v>
      </c>
      <c r="AD15392" s="23" t="s">
        <v>40440</v>
      </c>
      <c r="AE15392" t="s">
        <v>35409</v>
      </c>
    </row>
    <row r="15393" spans="1:31" ht="15" customHeight="1">
      <c r="A15393" s="1">
        <v>15392</v>
      </c>
      <c r="B15393" s="1" t="s">
        <v>54</v>
      </c>
      <c r="C15393" s="1" t="s">
        <v>15596</v>
      </c>
      <c r="D15393" s="2" t="s">
        <v>286</v>
      </c>
      <c r="E15393" s="2" t="s">
        <v>480</v>
      </c>
      <c r="F15393" s="2" t="s">
        <v>28654</v>
      </c>
      <c r="G15393" s="15">
        <v>919644964044</v>
      </c>
      <c r="H15393" s="2" t="s">
        <v>37</v>
      </c>
      <c r="I15393" s="1" t="s">
        <v>41</v>
      </c>
      <c r="J15393" s="4" t="s">
        <v>47301</v>
      </c>
      <c r="K15393" s="11" t="s">
        <v>14137</v>
      </c>
      <c r="L15393" s="4" t="s">
        <v>47301</v>
      </c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1" t="s">
        <v>16</v>
      </c>
      <c r="AC15393" s="23" t="s">
        <v>37877</v>
      </c>
      <c r="AD15393" s="23" t="s">
        <v>40440</v>
      </c>
      <c r="AE15393" t="s">
        <v>35409</v>
      </c>
    </row>
    <row r="15394" spans="1:31" ht="15" customHeight="1">
      <c r="A15394" s="1">
        <v>15393</v>
      </c>
      <c r="B15394" s="1" t="s">
        <v>54</v>
      </c>
      <c r="C15394" s="1" t="s">
        <v>15606</v>
      </c>
      <c r="D15394" s="2" t="s">
        <v>841</v>
      </c>
      <c r="E15394" s="2" t="s">
        <v>362</v>
      </c>
      <c r="F15394" s="2" t="s">
        <v>28659</v>
      </c>
      <c r="G15394" s="15">
        <v>9169696964</v>
      </c>
      <c r="H15394" s="2" t="s">
        <v>8</v>
      </c>
      <c r="I15394" s="1" t="s">
        <v>9</v>
      </c>
      <c r="J15394" s="4" t="s">
        <v>47301</v>
      </c>
      <c r="K15394" s="3" t="s">
        <v>42</v>
      </c>
      <c r="L15394" s="4" t="s">
        <v>47301</v>
      </c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1" t="s">
        <v>16</v>
      </c>
      <c r="AC15394" s="23" t="s">
        <v>37877</v>
      </c>
      <c r="AD15394" s="23" t="s">
        <v>40440</v>
      </c>
      <c r="AE15394" t="s">
        <v>35409</v>
      </c>
    </row>
    <row r="15395" spans="1:31" ht="15" customHeight="1">
      <c r="A15395" s="1">
        <v>15394</v>
      </c>
      <c r="B15395" s="1" t="s">
        <v>54</v>
      </c>
      <c r="C15395" s="1" t="s">
        <v>15608</v>
      </c>
      <c r="D15395" s="2" t="s">
        <v>36339</v>
      </c>
      <c r="E15395" s="2" t="s">
        <v>139</v>
      </c>
      <c r="F15395" s="2" t="s">
        <v>28660</v>
      </c>
      <c r="G15395" s="15">
        <v>9194901460</v>
      </c>
      <c r="H15395" s="2" t="s">
        <v>8</v>
      </c>
      <c r="I15395" s="1" t="s">
        <v>62</v>
      </c>
      <c r="J15395" s="4" t="s">
        <v>47301</v>
      </c>
      <c r="K15395" s="3" t="s">
        <v>42</v>
      </c>
      <c r="L15395" s="4" t="s">
        <v>47301</v>
      </c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1" t="s">
        <v>11</v>
      </c>
      <c r="AC15395" s="23" t="s">
        <v>37877</v>
      </c>
      <c r="AD15395" s="23" t="s">
        <v>40440</v>
      </c>
      <c r="AE15395" t="s">
        <v>35410</v>
      </c>
    </row>
    <row r="15396" spans="1:31" ht="15" customHeight="1">
      <c r="A15396" s="1">
        <v>15395</v>
      </c>
      <c r="B15396" s="1" t="s">
        <v>54</v>
      </c>
      <c r="C15396" s="1" t="s">
        <v>15614</v>
      </c>
      <c r="D15396" s="2" t="s">
        <v>16123</v>
      </c>
      <c r="E15396" s="2" t="s">
        <v>16124</v>
      </c>
      <c r="F15396" s="2" t="s">
        <v>20955</v>
      </c>
      <c r="G15396" s="15">
        <v>91944694496</v>
      </c>
      <c r="H15396" s="2" t="s">
        <v>15</v>
      </c>
      <c r="I15396" s="1" t="s">
        <v>41</v>
      </c>
      <c r="J15396" s="4" t="s">
        <v>47301</v>
      </c>
      <c r="K15396" s="3" t="s">
        <v>42</v>
      </c>
      <c r="L15396" s="4" t="s">
        <v>47301</v>
      </c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1" t="s">
        <v>16</v>
      </c>
      <c r="AC15396" s="23" t="s">
        <v>37877</v>
      </c>
      <c r="AD15396" s="23" t="s">
        <v>40440</v>
      </c>
      <c r="AE15396" t="s">
        <v>35394</v>
      </c>
    </row>
    <row r="15397" spans="1:31" ht="15" customHeight="1">
      <c r="A15397" s="1">
        <v>15396</v>
      </c>
      <c r="B15397" s="1" t="s">
        <v>54</v>
      </c>
      <c r="C15397" s="1" t="s">
        <v>15615</v>
      </c>
      <c r="D15397" s="2" t="s">
        <v>961</v>
      </c>
      <c r="E15397" s="2" t="s">
        <v>36670</v>
      </c>
      <c r="F15397" s="2" t="s">
        <v>34933</v>
      </c>
      <c r="G15397" s="15">
        <v>91949666969</v>
      </c>
      <c r="H15397" s="2" t="s">
        <v>20</v>
      </c>
      <c r="I15397" s="1" t="s">
        <v>41</v>
      </c>
      <c r="J15397" s="4" t="s">
        <v>47301</v>
      </c>
      <c r="K15397" s="3" t="s">
        <v>42</v>
      </c>
      <c r="L15397" s="4" t="s">
        <v>47301</v>
      </c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1" t="s">
        <v>11</v>
      </c>
      <c r="AC15397" s="23" t="s">
        <v>37877</v>
      </c>
      <c r="AD15397" s="23" t="s">
        <v>40440</v>
      </c>
      <c r="AE15397" t="s">
        <v>35410</v>
      </c>
    </row>
    <row r="15398" spans="1:31" ht="15" customHeight="1">
      <c r="A15398" s="1">
        <v>15397</v>
      </c>
      <c r="B15398" s="1" t="s">
        <v>54</v>
      </c>
      <c r="C15398" s="1" t="s">
        <v>15617</v>
      </c>
      <c r="D15398" s="2" t="s">
        <v>36340</v>
      </c>
      <c r="E15398" s="2" t="s">
        <v>37456</v>
      </c>
      <c r="F15398" s="2" t="s">
        <v>28665</v>
      </c>
      <c r="G15398" s="15">
        <v>91999944944</v>
      </c>
      <c r="H15398" s="2" t="s">
        <v>20</v>
      </c>
      <c r="I15398" s="1" t="s">
        <v>62</v>
      </c>
      <c r="J15398" s="4" t="s">
        <v>47301</v>
      </c>
      <c r="K15398" s="3" t="s">
        <v>42</v>
      </c>
      <c r="L15398" s="4" t="s">
        <v>47301</v>
      </c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1" t="s">
        <v>16</v>
      </c>
      <c r="AC15398" s="23" t="s">
        <v>37877</v>
      </c>
      <c r="AD15398" s="23" t="s">
        <v>40440</v>
      </c>
      <c r="AE15398" t="s">
        <v>35410</v>
      </c>
    </row>
    <row r="15399" spans="1:31" ht="15" customHeight="1">
      <c r="A15399" s="1">
        <v>15398</v>
      </c>
      <c r="B15399" s="1" t="s">
        <v>54</v>
      </c>
      <c r="C15399" s="1" t="s">
        <v>15618</v>
      </c>
      <c r="D15399" s="2" t="s">
        <v>35817</v>
      </c>
      <c r="E15399" s="2" t="s">
        <v>881</v>
      </c>
      <c r="F15399" s="2" t="s">
        <v>32854</v>
      </c>
      <c r="G15399" s="15">
        <v>9166004664</v>
      </c>
      <c r="H15399" s="2" t="s">
        <v>8</v>
      </c>
      <c r="I15399" s="1" t="s">
        <v>9</v>
      </c>
      <c r="J15399" s="4" t="s">
        <v>47301</v>
      </c>
      <c r="K15399" s="3" t="s">
        <v>42</v>
      </c>
      <c r="L15399" s="4" t="s">
        <v>47301</v>
      </c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1" t="s">
        <v>16</v>
      </c>
      <c r="AC15399" s="23" t="s">
        <v>37877</v>
      </c>
      <c r="AD15399" s="23" t="s">
        <v>40440</v>
      </c>
      <c r="AE15399" t="s">
        <v>35410</v>
      </c>
    </row>
    <row r="15400" spans="1:31" ht="15" customHeight="1">
      <c r="A15400" s="1">
        <v>15399</v>
      </c>
      <c r="B15400" s="1" t="s">
        <v>54</v>
      </c>
      <c r="C15400" s="1" t="s">
        <v>15634</v>
      </c>
      <c r="D15400" s="2" t="s">
        <v>704</v>
      </c>
      <c r="E15400" s="2" t="s">
        <v>139</v>
      </c>
      <c r="F15400" s="2" t="s">
        <v>16125</v>
      </c>
      <c r="G15400" s="15">
        <v>9101666944</v>
      </c>
      <c r="H15400" s="2" t="s">
        <v>20</v>
      </c>
      <c r="I15400" s="1" t="s">
        <v>41</v>
      </c>
      <c r="J15400" s="4" t="s">
        <v>47301</v>
      </c>
      <c r="K15400" s="3" t="s">
        <v>42</v>
      </c>
      <c r="L15400" s="4" t="s">
        <v>47301</v>
      </c>
      <c r="M15400" s="4" t="s">
        <v>14136</v>
      </c>
      <c r="N15400" s="3" t="str">
        <f>J15400</f>
        <v>[75 lacs - 1 cr]</v>
      </c>
      <c r="O15400" s="4" t="s">
        <v>14137</v>
      </c>
      <c r="P15400" s="3" t="s">
        <v>47301</v>
      </c>
      <c r="Q15400" s="4" t="s">
        <v>13</v>
      </c>
      <c r="R15400" s="3" t="s">
        <v>47301</v>
      </c>
      <c r="S15400" s="4"/>
      <c r="T15400" s="4"/>
      <c r="U15400" s="4"/>
      <c r="V15400" s="4"/>
      <c r="W15400" s="4"/>
      <c r="X15400" s="4"/>
      <c r="Y15400" s="4"/>
      <c r="Z15400" s="4"/>
      <c r="AA15400" s="1" t="s">
        <v>16</v>
      </c>
      <c r="AC15400" s="23" t="s">
        <v>37877</v>
      </c>
      <c r="AD15400" s="23" t="s">
        <v>40440</v>
      </c>
      <c r="AE15400" t="s">
        <v>35410</v>
      </c>
    </row>
    <row r="15401" spans="1:31" ht="15" customHeight="1">
      <c r="A15401" s="1">
        <v>15400</v>
      </c>
      <c r="B15401" s="1" t="s">
        <v>54</v>
      </c>
      <c r="C15401" s="1" t="s">
        <v>15636</v>
      </c>
      <c r="D15401" s="2" t="s">
        <v>1928</v>
      </c>
      <c r="E15401" s="2" t="s">
        <v>40</v>
      </c>
      <c r="F15401" s="2" t="s">
        <v>28676</v>
      </c>
      <c r="G15401" s="15">
        <v>9164494010</v>
      </c>
      <c r="H15401" s="2" t="s">
        <v>15</v>
      </c>
      <c r="I15401" s="1" t="s">
        <v>62</v>
      </c>
      <c r="J15401" s="4" t="s">
        <v>47301</v>
      </c>
      <c r="K15401" s="3" t="s">
        <v>42</v>
      </c>
      <c r="L15401" s="4" t="s">
        <v>47301</v>
      </c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1" t="s">
        <v>16</v>
      </c>
      <c r="AC15401" s="23" t="s">
        <v>37877</v>
      </c>
      <c r="AD15401" s="23" t="s">
        <v>40440</v>
      </c>
      <c r="AE15401" t="s">
        <v>35410</v>
      </c>
    </row>
    <row r="15402" spans="1:31" ht="15" customHeight="1">
      <c r="A15402" s="1">
        <v>15401</v>
      </c>
      <c r="B15402" s="1" t="s">
        <v>54</v>
      </c>
      <c r="C15402" s="1" t="s">
        <v>15637</v>
      </c>
      <c r="D15402" s="2" t="s">
        <v>11654</v>
      </c>
      <c r="E15402" s="2" t="s">
        <v>16126</v>
      </c>
      <c r="F15402" s="2" t="s">
        <v>34936</v>
      </c>
      <c r="G15402" s="15">
        <v>9194446666</v>
      </c>
      <c r="H15402" s="2" t="s">
        <v>8</v>
      </c>
      <c r="I15402" s="1" t="s">
        <v>62</v>
      </c>
      <c r="J15402" s="4" t="s">
        <v>47301</v>
      </c>
      <c r="K15402" s="11" t="s">
        <v>14136</v>
      </c>
      <c r="L15402" s="4" t="s">
        <v>47301</v>
      </c>
      <c r="M15402" s="4" t="s">
        <v>14137</v>
      </c>
      <c r="N15402" s="3" t="str">
        <f>J15402</f>
        <v>[75 lacs - 1 cr]</v>
      </c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1" t="s">
        <v>16</v>
      </c>
      <c r="AC15402" s="23" t="s">
        <v>37877</v>
      </c>
      <c r="AD15402" s="23" t="s">
        <v>40440</v>
      </c>
      <c r="AE15402" t="s">
        <v>35394</v>
      </c>
    </row>
    <row r="15403" spans="1:31" ht="15" customHeight="1">
      <c r="A15403" s="1">
        <v>15402</v>
      </c>
      <c r="B15403" s="1" t="s">
        <v>54</v>
      </c>
      <c r="C15403" s="1" t="s">
        <v>15646</v>
      </c>
      <c r="D15403" s="2" t="s">
        <v>36341</v>
      </c>
      <c r="E15403" s="2" t="s">
        <v>139</v>
      </c>
      <c r="F15403" s="2" t="s">
        <v>28680</v>
      </c>
      <c r="G15403" s="15">
        <v>91949494466</v>
      </c>
      <c r="H15403" s="2" t="s">
        <v>20</v>
      </c>
      <c r="I15403" s="1" t="s">
        <v>41</v>
      </c>
      <c r="J15403" s="4" t="s">
        <v>47301</v>
      </c>
      <c r="K15403" s="3" t="s">
        <v>42</v>
      </c>
      <c r="L15403" s="4" t="s">
        <v>47301</v>
      </c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1" t="s">
        <v>16</v>
      </c>
      <c r="AC15403" s="23" t="s">
        <v>37877</v>
      </c>
      <c r="AD15403" s="23" t="s">
        <v>40440</v>
      </c>
      <c r="AE15403" t="s">
        <v>35410</v>
      </c>
    </row>
    <row r="15404" spans="1:31" ht="15" customHeight="1">
      <c r="A15404" s="1">
        <v>15403</v>
      </c>
      <c r="B15404" s="1" t="s">
        <v>54</v>
      </c>
      <c r="C15404" s="1" t="s">
        <v>15648</v>
      </c>
      <c r="D15404" s="2" t="s">
        <v>1968</v>
      </c>
      <c r="E15404" s="2" t="s">
        <v>37457</v>
      </c>
      <c r="F15404" s="2" t="s">
        <v>28682</v>
      </c>
      <c r="G15404" s="15">
        <v>91906996409</v>
      </c>
      <c r="H15404" s="2" t="s">
        <v>20</v>
      </c>
      <c r="I15404" s="1" t="s">
        <v>9</v>
      </c>
      <c r="J15404" s="4" t="s">
        <v>47301</v>
      </c>
      <c r="K15404" s="11" t="s">
        <v>13</v>
      </c>
      <c r="L15404" s="4" t="s">
        <v>47301</v>
      </c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1" t="s">
        <v>11</v>
      </c>
      <c r="AC15404" s="23" t="s">
        <v>37877</v>
      </c>
      <c r="AD15404" s="23" t="s">
        <v>40440</v>
      </c>
      <c r="AE15404" t="s">
        <v>35394</v>
      </c>
    </row>
    <row r="15405" spans="1:31" ht="15" customHeight="1">
      <c r="A15405" s="1">
        <v>15404</v>
      </c>
      <c r="B15405" s="1" t="s">
        <v>54</v>
      </c>
      <c r="C15405" s="1" t="s">
        <v>15649</v>
      </c>
      <c r="D15405" s="2" t="s">
        <v>967</v>
      </c>
      <c r="E15405" s="2" t="s">
        <v>87</v>
      </c>
      <c r="F15405" s="2" t="s">
        <v>34939</v>
      </c>
      <c r="G15405" s="15">
        <v>91944949044</v>
      </c>
      <c r="H15405" s="2" t="s">
        <v>20</v>
      </c>
      <c r="I15405" s="1" t="s">
        <v>41</v>
      </c>
      <c r="J15405" s="4" t="s">
        <v>47301</v>
      </c>
      <c r="K15405" s="3" t="s">
        <v>42</v>
      </c>
      <c r="L15405" s="4" t="s">
        <v>47301</v>
      </c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1" t="s">
        <v>16</v>
      </c>
      <c r="AC15405" s="23" t="s">
        <v>37877</v>
      </c>
      <c r="AD15405" s="23" t="s">
        <v>40440</v>
      </c>
      <c r="AE15405" t="s">
        <v>35410</v>
      </c>
    </row>
    <row r="15406" spans="1:31" ht="15" customHeight="1">
      <c r="A15406" s="1">
        <v>15405</v>
      </c>
      <c r="B15406" s="1" t="s">
        <v>54</v>
      </c>
      <c r="C15406" s="1" t="s">
        <v>15651</v>
      </c>
      <c r="D15406" s="2" t="s">
        <v>889</v>
      </c>
      <c r="E15406" s="2" t="s">
        <v>37458</v>
      </c>
      <c r="F15406" s="2" t="s">
        <v>28683</v>
      </c>
      <c r="G15406" s="15">
        <v>91944644499</v>
      </c>
      <c r="H15406" s="2" t="s">
        <v>20</v>
      </c>
      <c r="I15406" s="1" t="s">
        <v>62</v>
      </c>
      <c r="J15406" s="4" t="s">
        <v>47301</v>
      </c>
      <c r="K15406" s="11" t="s">
        <v>14136</v>
      </c>
      <c r="L15406" s="4" t="s">
        <v>47301</v>
      </c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1" t="s">
        <v>16</v>
      </c>
      <c r="AC15406" s="23" t="s">
        <v>37877</v>
      </c>
      <c r="AD15406" s="23" t="s">
        <v>40440</v>
      </c>
      <c r="AE15406" t="s">
        <v>35394</v>
      </c>
    </row>
    <row r="15407" spans="1:31" ht="15" customHeight="1">
      <c r="A15407" s="1">
        <v>15406</v>
      </c>
      <c r="B15407" s="1" t="s">
        <v>54</v>
      </c>
      <c r="C15407" s="1" t="s">
        <v>15653</v>
      </c>
      <c r="D15407" s="2" t="s">
        <v>36342</v>
      </c>
      <c r="E15407" s="2" t="s">
        <v>5933</v>
      </c>
      <c r="F15407" s="2" t="s">
        <v>28684</v>
      </c>
      <c r="G15407" s="15">
        <v>919446940</v>
      </c>
      <c r="H15407" s="2" t="s">
        <v>20</v>
      </c>
      <c r="I15407" s="1" t="s">
        <v>9</v>
      </c>
      <c r="J15407" s="4" t="s">
        <v>47301</v>
      </c>
      <c r="K15407" s="3" t="s">
        <v>42</v>
      </c>
      <c r="L15407" s="4" t="s">
        <v>47301</v>
      </c>
      <c r="M15407" s="4" t="s">
        <v>14136</v>
      </c>
      <c r="N15407" s="3" t="str">
        <f>J15407</f>
        <v>[75 lacs - 1 cr]</v>
      </c>
      <c r="O15407" s="4" t="s">
        <v>14137</v>
      </c>
      <c r="P15407" s="3" t="s">
        <v>47301</v>
      </c>
      <c r="Q15407" s="4" t="s">
        <v>13</v>
      </c>
      <c r="R15407" s="3" t="s">
        <v>47301</v>
      </c>
      <c r="S15407" s="4"/>
      <c r="T15407" s="4"/>
      <c r="U15407" s="4"/>
      <c r="V15407" s="4"/>
      <c r="W15407" s="4"/>
      <c r="X15407" s="4"/>
      <c r="Y15407" s="4"/>
      <c r="Z15407" s="4"/>
      <c r="AA15407" s="1" t="s">
        <v>16</v>
      </c>
      <c r="AC15407" s="23" t="s">
        <v>37877</v>
      </c>
      <c r="AD15407" s="23" t="s">
        <v>40440</v>
      </c>
      <c r="AE15407" t="s">
        <v>35410</v>
      </c>
    </row>
    <row r="15408" spans="1:31" ht="15" customHeight="1">
      <c r="A15408" s="1">
        <v>15407</v>
      </c>
      <c r="B15408" s="1" t="s">
        <v>54</v>
      </c>
      <c r="C15408" s="1" t="s">
        <v>15656</v>
      </c>
      <c r="D15408" s="2" t="s">
        <v>967</v>
      </c>
      <c r="E15408" s="2" t="s">
        <v>16128</v>
      </c>
      <c r="F15408" s="2" t="s">
        <v>34941</v>
      </c>
      <c r="G15408" s="15">
        <v>91994611494</v>
      </c>
      <c r="H15408" s="2" t="s">
        <v>132</v>
      </c>
      <c r="I15408" s="1" t="s">
        <v>9</v>
      </c>
      <c r="J15408" s="4" t="s">
        <v>47301</v>
      </c>
      <c r="K15408" s="3" t="s">
        <v>42</v>
      </c>
      <c r="L15408" s="4" t="s">
        <v>47301</v>
      </c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1" t="s">
        <v>16</v>
      </c>
      <c r="AC15408" s="23" t="s">
        <v>37877</v>
      </c>
      <c r="AD15408" s="23" t="s">
        <v>40440</v>
      </c>
      <c r="AE15408" t="s">
        <v>35410</v>
      </c>
    </row>
    <row r="15409" spans="1:31" ht="15" customHeight="1">
      <c r="A15409" s="1">
        <v>15408</v>
      </c>
      <c r="B15409" s="1" t="s">
        <v>54</v>
      </c>
      <c r="C15409" s="1" t="s">
        <v>15658</v>
      </c>
      <c r="D15409" s="2" t="s">
        <v>1010</v>
      </c>
      <c r="E15409" s="2" t="s">
        <v>410</v>
      </c>
      <c r="F15409" s="2" t="s">
        <v>34943</v>
      </c>
      <c r="G15409" s="15">
        <v>91944964411</v>
      </c>
      <c r="H15409" s="2" t="s">
        <v>20</v>
      </c>
      <c r="I15409" s="1" t="s">
        <v>9</v>
      </c>
      <c r="J15409" s="4" t="s">
        <v>47301</v>
      </c>
      <c r="K15409" s="3" t="s">
        <v>42</v>
      </c>
      <c r="L15409" s="4" t="s">
        <v>47301</v>
      </c>
      <c r="M15409" s="4" t="s">
        <v>14136</v>
      </c>
      <c r="N15409" s="3" t="str">
        <f>J15409</f>
        <v>[75 lacs - 1 cr]</v>
      </c>
      <c r="O15409" s="4" t="s">
        <v>14137</v>
      </c>
      <c r="P15409" s="3" t="s">
        <v>47301</v>
      </c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1" t="s">
        <v>11</v>
      </c>
      <c r="AC15409" s="23" t="s">
        <v>37877</v>
      </c>
      <c r="AD15409" s="23" t="s">
        <v>40440</v>
      </c>
      <c r="AE15409" t="s">
        <v>35399</v>
      </c>
    </row>
    <row r="15410" spans="1:31" ht="15" customHeight="1">
      <c r="A15410" s="1">
        <v>15409</v>
      </c>
      <c r="B15410" s="1" t="s">
        <v>54</v>
      </c>
      <c r="C15410" s="1" t="s">
        <v>15659</v>
      </c>
      <c r="D15410" s="2" t="s">
        <v>819</v>
      </c>
      <c r="E15410" s="2" t="s">
        <v>774</v>
      </c>
      <c r="F15410" s="2" t="s">
        <v>16129</v>
      </c>
      <c r="G15410" s="15">
        <v>919904664</v>
      </c>
      <c r="H15410" s="2" t="s">
        <v>15</v>
      </c>
      <c r="I15410" s="1" t="s">
        <v>9</v>
      </c>
      <c r="J15410" s="4" t="s">
        <v>47301</v>
      </c>
      <c r="K15410" s="11" t="s">
        <v>13</v>
      </c>
      <c r="L15410" s="4" t="s">
        <v>47301</v>
      </c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1" t="s">
        <v>16</v>
      </c>
      <c r="AC15410" s="23" t="s">
        <v>37877</v>
      </c>
      <c r="AD15410" s="23" t="s">
        <v>40440</v>
      </c>
      <c r="AE15410" t="s">
        <v>35410</v>
      </c>
    </row>
    <row r="15411" spans="1:31" ht="15" customHeight="1">
      <c r="A15411" s="1">
        <v>15410</v>
      </c>
      <c r="B15411" s="1" t="s">
        <v>54</v>
      </c>
      <c r="C15411" s="1" t="s">
        <v>15660</v>
      </c>
      <c r="D15411" s="2" t="s">
        <v>502</v>
      </c>
      <c r="E15411" s="2" t="s">
        <v>37459</v>
      </c>
      <c r="F15411" s="2" t="s">
        <v>34944</v>
      </c>
      <c r="G15411" s="15">
        <v>919664641</v>
      </c>
      <c r="H15411" s="2" t="s">
        <v>15</v>
      </c>
      <c r="I15411" s="1" t="s">
        <v>9</v>
      </c>
      <c r="J15411" s="4" t="s">
        <v>47301</v>
      </c>
      <c r="K15411" s="3" t="s">
        <v>17</v>
      </c>
      <c r="L15411" s="4" t="s">
        <v>47301</v>
      </c>
      <c r="M15411" s="4" t="s">
        <v>42</v>
      </c>
      <c r="N15411" s="3" t="str">
        <f t="shared" ref="N15411:N15412" si="649">J15411</f>
        <v>[75 lacs - 1 cr]</v>
      </c>
      <c r="O15411" s="4" t="s">
        <v>14137</v>
      </c>
      <c r="P15411" s="3" t="s">
        <v>47301</v>
      </c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1" t="s">
        <v>16</v>
      </c>
      <c r="AC15411" s="23" t="s">
        <v>37877</v>
      </c>
      <c r="AD15411" s="23" t="s">
        <v>40440</v>
      </c>
      <c r="AE15411" t="s">
        <v>35410</v>
      </c>
    </row>
    <row r="15412" spans="1:31" ht="15" customHeight="1">
      <c r="A15412" s="1">
        <v>15411</v>
      </c>
      <c r="B15412" s="1" t="s">
        <v>54</v>
      </c>
      <c r="C15412" s="1" t="s">
        <v>15661</v>
      </c>
      <c r="D15412" s="2" t="s">
        <v>536</v>
      </c>
      <c r="E15412" s="2" t="s">
        <v>40</v>
      </c>
      <c r="F15412" s="2" t="s">
        <v>28686</v>
      </c>
      <c r="G15412" s="15">
        <v>91949449490</v>
      </c>
      <c r="H15412" s="2" t="s">
        <v>132</v>
      </c>
      <c r="I15412" s="1" t="s">
        <v>9</v>
      </c>
      <c r="J15412" s="4" t="s">
        <v>47301</v>
      </c>
      <c r="K15412" s="3" t="s">
        <v>17</v>
      </c>
      <c r="L15412" s="4" t="s">
        <v>47301</v>
      </c>
      <c r="M15412" s="4" t="s">
        <v>42</v>
      </c>
      <c r="N15412" s="3" t="str">
        <f t="shared" si="649"/>
        <v>[75 lacs - 1 cr]</v>
      </c>
      <c r="O15412" s="4" t="s">
        <v>47348</v>
      </c>
      <c r="P15412" s="3" t="s">
        <v>47301</v>
      </c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1" t="s">
        <v>16</v>
      </c>
      <c r="AC15412" s="23" t="s">
        <v>37877</v>
      </c>
      <c r="AD15412" s="23" t="s">
        <v>40440</v>
      </c>
      <c r="AE15412" t="s">
        <v>35410</v>
      </c>
    </row>
    <row r="15413" spans="1:31" ht="15" customHeight="1">
      <c r="A15413" s="1">
        <v>15412</v>
      </c>
      <c r="B15413" s="1" t="s">
        <v>54</v>
      </c>
      <c r="C15413" s="1" t="s">
        <v>15668</v>
      </c>
      <c r="D15413" s="2" t="s">
        <v>9352</v>
      </c>
      <c r="E15413" s="2" t="s">
        <v>3050</v>
      </c>
      <c r="F15413" s="2" t="s">
        <v>28689</v>
      </c>
      <c r="G15413" s="15">
        <v>916490449</v>
      </c>
      <c r="H15413" s="2" t="s">
        <v>20</v>
      </c>
      <c r="I15413" s="1" t="s">
        <v>62</v>
      </c>
      <c r="J15413" s="4" t="s">
        <v>47301</v>
      </c>
      <c r="K15413" s="3" t="s">
        <v>42</v>
      </c>
      <c r="L15413" s="4" t="s">
        <v>47301</v>
      </c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1" t="s">
        <v>16</v>
      </c>
      <c r="AC15413" s="23" t="s">
        <v>37877</v>
      </c>
      <c r="AD15413" s="23" t="s">
        <v>40440</v>
      </c>
      <c r="AE15413" t="s">
        <v>35409</v>
      </c>
    </row>
    <row r="15414" spans="1:31" ht="15" customHeight="1">
      <c r="A15414" s="1">
        <v>15413</v>
      </c>
      <c r="B15414" s="1" t="s">
        <v>54</v>
      </c>
      <c r="C15414" s="1" t="s">
        <v>15671</v>
      </c>
      <c r="D15414" s="2" t="s">
        <v>16162</v>
      </c>
      <c r="E15414" s="2" t="s">
        <v>40</v>
      </c>
      <c r="F15414" s="2" t="s">
        <v>32864</v>
      </c>
      <c r="G15414" s="15">
        <v>919099994499</v>
      </c>
      <c r="H15414" s="2" t="s">
        <v>20</v>
      </c>
      <c r="I15414" s="1" t="s">
        <v>62</v>
      </c>
      <c r="J15414" s="4" t="s">
        <v>47301</v>
      </c>
      <c r="K15414" s="11" t="s">
        <v>13</v>
      </c>
      <c r="L15414" s="4" t="s">
        <v>47301</v>
      </c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1" t="s">
        <v>11</v>
      </c>
      <c r="AC15414" s="23" t="s">
        <v>37877</v>
      </c>
      <c r="AD15414" s="23" t="s">
        <v>40440</v>
      </c>
      <c r="AE15414" t="s">
        <v>35410</v>
      </c>
    </row>
    <row r="15415" spans="1:31" ht="15" customHeight="1">
      <c r="A15415" s="1">
        <v>15414</v>
      </c>
      <c r="B15415" s="1" t="s">
        <v>54</v>
      </c>
      <c r="C15415" s="1" t="s">
        <v>15672</v>
      </c>
      <c r="D15415" s="2" t="s">
        <v>1213</v>
      </c>
      <c r="E15415" s="2" t="s">
        <v>84</v>
      </c>
      <c r="F15415" s="2" t="s">
        <v>32865</v>
      </c>
      <c r="G15415" s="15">
        <v>9194404964</v>
      </c>
      <c r="H15415" s="2" t="s">
        <v>20</v>
      </c>
      <c r="I15415" s="1" t="s">
        <v>62</v>
      </c>
      <c r="J15415" s="4" t="s">
        <v>47301</v>
      </c>
      <c r="K15415" s="3" t="s">
        <v>42</v>
      </c>
      <c r="L15415" s="4" t="s">
        <v>47301</v>
      </c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1" t="s">
        <v>16</v>
      </c>
      <c r="AC15415" s="23" t="s">
        <v>37877</v>
      </c>
      <c r="AD15415" s="23" t="s">
        <v>40440</v>
      </c>
      <c r="AE15415" t="s">
        <v>35399</v>
      </c>
    </row>
    <row r="15416" spans="1:31" ht="15" customHeight="1">
      <c r="A15416" s="1">
        <v>15415</v>
      </c>
      <c r="B15416" s="1" t="s">
        <v>54</v>
      </c>
      <c r="C15416" s="1" t="s">
        <v>15682</v>
      </c>
      <c r="D15416" s="2" t="s">
        <v>1356</v>
      </c>
      <c r="E15416" s="2" t="s">
        <v>3211</v>
      </c>
      <c r="F15416" s="2" t="s">
        <v>28699</v>
      </c>
      <c r="G15416" s="15">
        <v>91949419169</v>
      </c>
      <c r="H15416" s="2" t="s">
        <v>8</v>
      </c>
      <c r="I15416" s="1" t="s">
        <v>41</v>
      </c>
      <c r="J15416" s="4" t="s">
        <v>47301</v>
      </c>
      <c r="K15416" s="3" t="s">
        <v>42</v>
      </c>
      <c r="L15416" s="4" t="s">
        <v>47301</v>
      </c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1" t="s">
        <v>11</v>
      </c>
      <c r="AC15416" s="23" t="s">
        <v>37877</v>
      </c>
      <c r="AD15416" s="23" t="s">
        <v>40440</v>
      </c>
      <c r="AE15416" t="s">
        <v>35399</v>
      </c>
    </row>
    <row r="15417" spans="1:31" ht="15" customHeight="1">
      <c r="A15417" s="1">
        <v>15416</v>
      </c>
      <c r="B15417" s="1" t="s">
        <v>54</v>
      </c>
      <c r="C15417" s="1" t="s">
        <v>15684</v>
      </c>
      <c r="D15417" s="2" t="s">
        <v>1410</v>
      </c>
      <c r="E15417" s="2" t="s">
        <v>40</v>
      </c>
      <c r="F15417" s="2" t="s">
        <v>28701</v>
      </c>
      <c r="G15417" s="15">
        <v>9146494144</v>
      </c>
      <c r="H15417" s="2" t="s">
        <v>20</v>
      </c>
      <c r="I15417" s="1" t="s">
        <v>62</v>
      </c>
      <c r="J15417" s="4" t="s">
        <v>47301</v>
      </c>
      <c r="K15417" s="3" t="s">
        <v>42</v>
      </c>
      <c r="L15417" s="4" t="s">
        <v>47301</v>
      </c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1" t="s">
        <v>16</v>
      </c>
      <c r="AC15417" s="23" t="s">
        <v>37877</v>
      </c>
      <c r="AD15417" s="23" t="s">
        <v>40440</v>
      </c>
      <c r="AE15417" t="s">
        <v>35399</v>
      </c>
    </row>
    <row r="15418" spans="1:31" ht="15" customHeight="1">
      <c r="A15418" s="1">
        <v>15417</v>
      </c>
      <c r="B15418" s="1" t="s">
        <v>54</v>
      </c>
      <c r="C15418" s="1" t="s">
        <v>15689</v>
      </c>
      <c r="D15418" s="2" t="s">
        <v>2412</v>
      </c>
      <c r="E15418" s="2" t="s">
        <v>37460</v>
      </c>
      <c r="F15418" s="2" t="s">
        <v>32867</v>
      </c>
      <c r="G15418" s="15">
        <v>91944491949</v>
      </c>
      <c r="H15418" s="2" t="s">
        <v>15</v>
      </c>
      <c r="I15418" s="1" t="s">
        <v>41</v>
      </c>
      <c r="J15418" s="4" t="s">
        <v>47301</v>
      </c>
      <c r="K15418" s="3" t="s">
        <v>42</v>
      </c>
      <c r="L15418" s="4" t="s">
        <v>47301</v>
      </c>
      <c r="M15418" s="4" t="s">
        <v>14136</v>
      </c>
      <c r="N15418" s="3" t="str">
        <f>J15418</f>
        <v>[75 lacs - 1 cr]</v>
      </c>
      <c r="O15418" s="4" t="s">
        <v>14137</v>
      </c>
      <c r="P15418" s="3" t="s">
        <v>47301</v>
      </c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1" t="s">
        <v>16</v>
      </c>
      <c r="AC15418" s="23" t="s">
        <v>37877</v>
      </c>
      <c r="AD15418" s="23" t="s">
        <v>40440</v>
      </c>
      <c r="AE15418" t="s">
        <v>35394</v>
      </c>
    </row>
    <row r="15419" spans="1:31" ht="15" customHeight="1">
      <c r="A15419" s="1">
        <v>15418</v>
      </c>
      <c r="B15419" s="1" t="s">
        <v>54</v>
      </c>
      <c r="C15419" s="1" t="s">
        <v>15715</v>
      </c>
      <c r="D15419" s="2" t="s">
        <v>3940</v>
      </c>
      <c r="E15419" s="2" t="s">
        <v>40</v>
      </c>
      <c r="F15419" s="2" t="s">
        <v>28720</v>
      </c>
      <c r="G15419" s="15">
        <v>919946009149</v>
      </c>
      <c r="H15419" s="2" t="s">
        <v>132</v>
      </c>
      <c r="I15419" s="1" t="s">
        <v>41</v>
      </c>
      <c r="J15419" s="4" t="s">
        <v>47301</v>
      </c>
      <c r="K15419" s="3" t="s">
        <v>42</v>
      </c>
      <c r="L15419" s="4" t="s">
        <v>47301</v>
      </c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1" t="s">
        <v>11</v>
      </c>
      <c r="AC15419" s="23" t="s">
        <v>37877</v>
      </c>
      <c r="AD15419" s="23" t="s">
        <v>40440</v>
      </c>
      <c r="AE15419" t="s">
        <v>35399</v>
      </c>
    </row>
    <row r="15420" spans="1:31" ht="15" customHeight="1">
      <c r="A15420" s="1">
        <v>15419</v>
      </c>
      <c r="B15420" s="1" t="s">
        <v>54</v>
      </c>
      <c r="C15420" s="1" t="s">
        <v>15720</v>
      </c>
      <c r="D15420" s="2" t="s">
        <v>16134</v>
      </c>
      <c r="E15420" s="2" t="s">
        <v>16135</v>
      </c>
      <c r="F15420" s="2" t="s">
        <v>28723</v>
      </c>
      <c r="G15420" s="15">
        <v>919446004644</v>
      </c>
      <c r="H15420" s="2" t="s">
        <v>20</v>
      </c>
      <c r="I15420" s="1" t="s">
        <v>41</v>
      </c>
      <c r="J15420" s="4" t="s">
        <v>47301</v>
      </c>
      <c r="K15420" s="3" t="s">
        <v>42</v>
      </c>
      <c r="L15420" s="4" t="s">
        <v>47301</v>
      </c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1" t="s">
        <v>16</v>
      </c>
      <c r="AC15420" s="23" t="s">
        <v>37877</v>
      </c>
      <c r="AD15420" s="23" t="s">
        <v>40440</v>
      </c>
      <c r="AE15420" t="s">
        <v>35409</v>
      </c>
    </row>
    <row r="15421" spans="1:31" ht="15" customHeight="1">
      <c r="A15421" s="1">
        <v>15420</v>
      </c>
      <c r="B15421" s="1" t="s">
        <v>54</v>
      </c>
      <c r="C15421" s="1" t="s">
        <v>15728</v>
      </c>
      <c r="D15421" s="2" t="s">
        <v>1661</v>
      </c>
      <c r="E15421" s="2" t="s">
        <v>8414</v>
      </c>
      <c r="F15421" s="2" t="s">
        <v>28729</v>
      </c>
      <c r="G15421" s="15">
        <v>919444946469</v>
      </c>
      <c r="H15421" s="2" t="s">
        <v>8</v>
      </c>
      <c r="I15421" s="1" t="s">
        <v>41</v>
      </c>
      <c r="J15421" s="4" t="s">
        <v>47301</v>
      </c>
      <c r="K15421" s="3" t="s">
        <v>42</v>
      </c>
      <c r="L15421" s="4" t="s">
        <v>47301</v>
      </c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1" t="s">
        <v>16</v>
      </c>
      <c r="AC15421" s="23" t="s">
        <v>37877</v>
      </c>
      <c r="AD15421" s="23" t="s">
        <v>40440</v>
      </c>
      <c r="AE15421" t="s">
        <v>35410</v>
      </c>
    </row>
    <row r="15422" spans="1:31" ht="15" customHeight="1">
      <c r="A15422" s="1">
        <v>15421</v>
      </c>
      <c r="B15422" s="1" t="s">
        <v>54</v>
      </c>
      <c r="C15422" s="1" t="s">
        <v>15729</v>
      </c>
      <c r="D15422" s="2" t="s">
        <v>386</v>
      </c>
      <c r="E15422" s="2" t="s">
        <v>141</v>
      </c>
      <c r="F15422" s="2" t="s">
        <v>28730</v>
      </c>
      <c r="G15422" s="15">
        <v>914400191</v>
      </c>
      <c r="H15422" s="2" t="s">
        <v>15</v>
      </c>
      <c r="I15422" s="1" t="s">
        <v>9</v>
      </c>
      <c r="J15422" s="4" t="s">
        <v>47301</v>
      </c>
      <c r="K15422" s="3" t="s">
        <v>42</v>
      </c>
      <c r="L15422" s="4" t="s">
        <v>47301</v>
      </c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1" t="s">
        <v>16</v>
      </c>
      <c r="AC15422" s="23" t="s">
        <v>37877</v>
      </c>
      <c r="AD15422" s="23" t="s">
        <v>40440</v>
      </c>
      <c r="AE15422" t="s">
        <v>35410</v>
      </c>
    </row>
    <row r="15423" spans="1:31" ht="15" customHeight="1">
      <c r="A15423" s="1">
        <v>15422</v>
      </c>
      <c r="B15423" s="1" t="s">
        <v>54</v>
      </c>
      <c r="C15423" s="1" t="s">
        <v>15735</v>
      </c>
      <c r="D15423" s="2" t="s">
        <v>2652</v>
      </c>
      <c r="E15423" s="2" t="s">
        <v>37461</v>
      </c>
      <c r="F15423" s="2" t="s">
        <v>28734</v>
      </c>
      <c r="G15423" s="15">
        <v>919494999</v>
      </c>
      <c r="H15423" s="2" t="s">
        <v>20</v>
      </c>
      <c r="I15423" s="1" t="s">
        <v>9</v>
      </c>
      <c r="J15423" s="4" t="s">
        <v>47301</v>
      </c>
      <c r="K15423" s="11" t="s">
        <v>13</v>
      </c>
      <c r="L15423" s="4" t="s">
        <v>47301</v>
      </c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1" t="s">
        <v>16</v>
      </c>
      <c r="AC15423" s="23" t="s">
        <v>37877</v>
      </c>
      <c r="AD15423" s="23" t="s">
        <v>40440</v>
      </c>
      <c r="AE15423" t="s">
        <v>35399</v>
      </c>
    </row>
    <row r="15424" spans="1:31" ht="15" customHeight="1">
      <c r="A15424" s="1">
        <v>15423</v>
      </c>
      <c r="B15424" s="1" t="s">
        <v>54</v>
      </c>
      <c r="C15424" s="1" t="s">
        <v>15736</v>
      </c>
      <c r="D15424" s="2" t="s">
        <v>9199</v>
      </c>
      <c r="E15424" s="2" t="s">
        <v>37462</v>
      </c>
      <c r="F15424" s="2" t="s">
        <v>28735</v>
      </c>
      <c r="G15424" s="15">
        <v>91949494414</v>
      </c>
      <c r="H15424" s="2" t="s">
        <v>132</v>
      </c>
      <c r="I15424" s="1" t="s">
        <v>9</v>
      </c>
      <c r="J15424" s="4" t="s">
        <v>47301</v>
      </c>
      <c r="K15424" s="3" t="s">
        <v>213</v>
      </c>
      <c r="L15424" s="4" t="s">
        <v>47301</v>
      </c>
      <c r="M15424" s="4" t="s">
        <v>17</v>
      </c>
      <c r="N15424" s="3" t="str">
        <f>J15424</f>
        <v>[75 lacs - 1 cr]</v>
      </c>
      <c r="O15424" s="4" t="s">
        <v>47347</v>
      </c>
      <c r="P15424" s="3" t="s">
        <v>47301</v>
      </c>
      <c r="Q15424" s="4" t="s">
        <v>14136</v>
      </c>
      <c r="R15424" s="3" t="s">
        <v>47301</v>
      </c>
      <c r="S15424" s="4" t="s">
        <v>47352</v>
      </c>
      <c r="T15424" s="3" t="s">
        <v>47301</v>
      </c>
      <c r="U15424" s="4" t="s">
        <v>13</v>
      </c>
      <c r="V15424" s="3" t="s">
        <v>47301</v>
      </c>
      <c r="W15424" s="4"/>
      <c r="X15424" s="4"/>
      <c r="Y15424" s="4"/>
      <c r="Z15424" s="4"/>
      <c r="AA15424" s="1" t="s">
        <v>16</v>
      </c>
      <c r="AC15424" s="23" t="s">
        <v>37877</v>
      </c>
      <c r="AD15424" s="23" t="s">
        <v>40440</v>
      </c>
      <c r="AE15424" t="s">
        <v>35409</v>
      </c>
    </row>
    <row r="15425" spans="1:31" ht="15" customHeight="1">
      <c r="A15425" s="1">
        <v>15424</v>
      </c>
      <c r="B15425" s="1" t="s">
        <v>54</v>
      </c>
      <c r="C15425" s="1" t="s">
        <v>15744</v>
      </c>
      <c r="D15425" s="2" t="s">
        <v>36343</v>
      </c>
      <c r="E15425" s="2" t="s">
        <v>495</v>
      </c>
      <c r="F15425" s="2" t="s">
        <v>20957</v>
      </c>
      <c r="G15425" s="15">
        <v>91944600464</v>
      </c>
      <c r="H15425" s="2" t="s">
        <v>8</v>
      </c>
      <c r="I15425" s="1" t="s">
        <v>41</v>
      </c>
      <c r="J15425" s="4" t="s">
        <v>47301</v>
      </c>
      <c r="K15425" s="3" t="s">
        <v>42</v>
      </c>
      <c r="L15425" s="4" t="s">
        <v>47301</v>
      </c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1" t="s">
        <v>16</v>
      </c>
      <c r="AC15425" s="23" t="s">
        <v>37877</v>
      </c>
      <c r="AD15425" s="23" t="s">
        <v>40440</v>
      </c>
      <c r="AE15425" t="s">
        <v>35394</v>
      </c>
    </row>
    <row r="15426" spans="1:31" ht="15" customHeight="1">
      <c r="A15426" s="1">
        <v>15425</v>
      </c>
      <c r="B15426" s="1" t="s">
        <v>54</v>
      </c>
      <c r="C15426" s="1" t="s">
        <v>15752</v>
      </c>
      <c r="D15426" s="2" t="s">
        <v>4597</v>
      </c>
      <c r="E15426" s="2" t="s">
        <v>1040</v>
      </c>
      <c r="F15426" s="2" t="s">
        <v>28746</v>
      </c>
      <c r="G15426" s="15">
        <v>919064906496</v>
      </c>
      <c r="H15426" s="2" t="s">
        <v>132</v>
      </c>
      <c r="I15426" s="1" t="s">
        <v>9</v>
      </c>
      <c r="J15426" s="4" t="s">
        <v>47301</v>
      </c>
      <c r="K15426" s="3" t="s">
        <v>42</v>
      </c>
      <c r="L15426" s="4" t="s">
        <v>47301</v>
      </c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1" t="s">
        <v>16</v>
      </c>
      <c r="AC15426" s="23" t="s">
        <v>37877</v>
      </c>
      <c r="AD15426" s="23" t="s">
        <v>40440</v>
      </c>
      <c r="AE15426" t="s">
        <v>35399</v>
      </c>
    </row>
    <row r="15427" spans="1:31" ht="15" customHeight="1">
      <c r="A15427" s="1">
        <v>15426</v>
      </c>
      <c r="B15427" s="1" t="s">
        <v>54</v>
      </c>
      <c r="C15427" s="1" t="s">
        <v>15754</v>
      </c>
      <c r="D15427" s="2" t="s">
        <v>11516</v>
      </c>
      <c r="E15427" s="2" t="s">
        <v>264</v>
      </c>
      <c r="F15427" s="2" t="s">
        <v>16139</v>
      </c>
      <c r="G15427" s="15">
        <v>91944604491</v>
      </c>
      <c r="H15427" s="2" t="s">
        <v>8</v>
      </c>
      <c r="I15427" s="1" t="s">
        <v>107</v>
      </c>
      <c r="J15427" s="4" t="s">
        <v>47301</v>
      </c>
      <c r="K15427" s="3" t="s">
        <v>42</v>
      </c>
      <c r="L15427" s="4" t="s">
        <v>47301</v>
      </c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1" t="s">
        <v>16</v>
      </c>
      <c r="AC15427" s="23" t="s">
        <v>37877</v>
      </c>
      <c r="AD15427" s="23" t="s">
        <v>40440</v>
      </c>
      <c r="AE15427" t="s">
        <v>35409</v>
      </c>
    </row>
    <row r="15428" spans="1:31" ht="15" customHeight="1">
      <c r="A15428" s="1">
        <v>15427</v>
      </c>
      <c r="B15428" s="1" t="s">
        <v>54</v>
      </c>
      <c r="C15428" s="1" t="s">
        <v>15757</v>
      </c>
      <c r="D15428" s="2" t="s">
        <v>2505</v>
      </c>
      <c r="E15428" s="2" t="s">
        <v>37463</v>
      </c>
      <c r="F15428" s="2" t="s">
        <v>34954</v>
      </c>
      <c r="G15428" s="15">
        <v>919946964</v>
      </c>
      <c r="H15428" s="2" t="s">
        <v>8</v>
      </c>
      <c r="I15428" s="1" t="s">
        <v>62</v>
      </c>
      <c r="J15428" s="4" t="s">
        <v>47301</v>
      </c>
      <c r="K15428" s="3" t="s">
        <v>42</v>
      </c>
      <c r="L15428" s="4" t="s">
        <v>47301</v>
      </c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1" t="s">
        <v>16</v>
      </c>
      <c r="AC15428" s="23" t="s">
        <v>37877</v>
      </c>
      <c r="AD15428" s="23" t="s">
        <v>40440</v>
      </c>
      <c r="AE15428" t="s">
        <v>35409</v>
      </c>
    </row>
    <row r="15429" spans="1:31" ht="15" customHeight="1">
      <c r="A15429" s="1">
        <v>15428</v>
      </c>
      <c r="B15429" s="1" t="s">
        <v>54</v>
      </c>
      <c r="C15429" s="1" t="s">
        <v>15758</v>
      </c>
      <c r="D15429" s="2" t="s">
        <v>7966</v>
      </c>
      <c r="E15429" s="2" t="s">
        <v>362</v>
      </c>
      <c r="F15429" s="2" t="s">
        <v>28749</v>
      </c>
      <c r="G15429" s="15">
        <v>919444640640</v>
      </c>
      <c r="H15429" s="2" t="s">
        <v>8</v>
      </c>
      <c r="I15429" s="1" t="s">
        <v>9</v>
      </c>
      <c r="J15429" s="4" t="s">
        <v>47301</v>
      </c>
      <c r="K15429" s="3" t="s">
        <v>17</v>
      </c>
      <c r="L15429" s="4" t="s">
        <v>47301</v>
      </c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1" t="s">
        <v>16</v>
      </c>
      <c r="AC15429" s="23" t="s">
        <v>37877</v>
      </c>
      <c r="AD15429" s="23" t="s">
        <v>40440</v>
      </c>
      <c r="AE15429" t="s">
        <v>35409</v>
      </c>
    </row>
    <row r="15430" spans="1:31" ht="15" customHeight="1">
      <c r="A15430" s="1">
        <v>15429</v>
      </c>
      <c r="B15430" s="1" t="s">
        <v>54</v>
      </c>
      <c r="C15430" s="1" t="s">
        <v>15761</v>
      </c>
      <c r="D15430" s="2" t="s">
        <v>1394</v>
      </c>
      <c r="E15430" s="2" t="s">
        <v>6781</v>
      </c>
      <c r="F15430" s="2" t="s">
        <v>28752</v>
      </c>
      <c r="G15430" s="15">
        <v>91994491919</v>
      </c>
      <c r="H15430" s="2" t="s">
        <v>37</v>
      </c>
      <c r="I15430" s="1" t="s">
        <v>9</v>
      </c>
      <c r="J15430" s="4" t="s">
        <v>47301</v>
      </c>
      <c r="K15430" s="3" t="s">
        <v>42</v>
      </c>
      <c r="L15430" s="4" t="s">
        <v>47301</v>
      </c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1" t="s">
        <v>11</v>
      </c>
      <c r="AC15430" s="23" t="s">
        <v>37877</v>
      </c>
      <c r="AD15430" s="23" t="s">
        <v>40440</v>
      </c>
      <c r="AE15430" t="s">
        <v>35410</v>
      </c>
    </row>
    <row r="15431" spans="1:31" ht="15" customHeight="1">
      <c r="A15431" s="1">
        <v>15430</v>
      </c>
      <c r="B15431" s="1" t="s">
        <v>54</v>
      </c>
      <c r="C15431" s="1" t="s">
        <v>15762</v>
      </c>
      <c r="D15431" s="2" t="s">
        <v>1675</v>
      </c>
      <c r="E15431" s="2" t="s">
        <v>139</v>
      </c>
      <c r="F15431" s="2" t="s">
        <v>28753</v>
      </c>
      <c r="G15431" s="15">
        <v>919444444144</v>
      </c>
      <c r="H15431" s="2" t="s">
        <v>20</v>
      </c>
      <c r="I15431" s="1" t="s">
        <v>37779</v>
      </c>
      <c r="J15431" s="4" t="s">
        <v>47301</v>
      </c>
      <c r="K15431" s="3" t="s">
        <v>17</v>
      </c>
      <c r="L15431" s="4" t="s">
        <v>47301</v>
      </c>
      <c r="M15431" s="4" t="s">
        <v>42</v>
      </c>
      <c r="N15431" s="3" t="str">
        <f>J15431</f>
        <v>[75 lacs - 1 cr]</v>
      </c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1" t="s">
        <v>11</v>
      </c>
      <c r="AC15431" s="23" t="s">
        <v>37877</v>
      </c>
      <c r="AD15431" s="23" t="s">
        <v>40440</v>
      </c>
      <c r="AE15431" t="s">
        <v>35409</v>
      </c>
    </row>
    <row r="15432" spans="1:31" ht="15" customHeight="1">
      <c r="A15432" s="1">
        <v>15431</v>
      </c>
      <c r="B15432" s="1" t="s">
        <v>54</v>
      </c>
      <c r="C15432" s="1" t="s">
        <v>15764</v>
      </c>
      <c r="D15432" s="2" t="s">
        <v>3301</v>
      </c>
      <c r="E15432" s="2" t="s">
        <v>4267</v>
      </c>
      <c r="F15432" s="2" t="s">
        <v>28755</v>
      </c>
      <c r="G15432" s="15">
        <v>9196464469</v>
      </c>
      <c r="H15432" s="2" t="s">
        <v>15</v>
      </c>
      <c r="I15432" s="1" t="s">
        <v>9</v>
      </c>
      <c r="J15432" s="4" t="s">
        <v>47301</v>
      </c>
      <c r="K15432" s="11" t="s">
        <v>13</v>
      </c>
      <c r="L15432" s="4" t="s">
        <v>47301</v>
      </c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1" t="s">
        <v>16</v>
      </c>
      <c r="AC15432" s="23" t="s">
        <v>37877</v>
      </c>
      <c r="AD15432" s="23" t="s">
        <v>40440</v>
      </c>
      <c r="AE15432" t="s">
        <v>35399</v>
      </c>
    </row>
    <row r="15433" spans="1:31" ht="15" customHeight="1">
      <c r="A15433" s="1">
        <v>15432</v>
      </c>
      <c r="B15433" s="1" t="s">
        <v>54</v>
      </c>
      <c r="C15433" s="1" t="s">
        <v>15767</v>
      </c>
      <c r="D15433" s="2" t="s">
        <v>526</v>
      </c>
      <c r="E15433" s="2" t="s">
        <v>37464</v>
      </c>
      <c r="F15433" s="2" t="s">
        <v>28758</v>
      </c>
      <c r="G15433" s="15">
        <v>91944496194</v>
      </c>
      <c r="H15433" s="2" t="s">
        <v>15</v>
      </c>
      <c r="I15433" s="1" t="s">
        <v>62</v>
      </c>
      <c r="J15433" s="4" t="s">
        <v>47301</v>
      </c>
      <c r="K15433" s="11" t="s">
        <v>14136</v>
      </c>
      <c r="L15433" s="4" t="s">
        <v>47301</v>
      </c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1" t="s">
        <v>16</v>
      </c>
      <c r="AC15433" s="23" t="s">
        <v>37877</v>
      </c>
      <c r="AD15433" s="23" t="s">
        <v>40440</v>
      </c>
      <c r="AE15433" t="s">
        <v>35409</v>
      </c>
    </row>
    <row r="15434" spans="1:31" ht="15" customHeight="1">
      <c r="A15434" s="1">
        <v>15433</v>
      </c>
      <c r="B15434" s="1" t="s">
        <v>54</v>
      </c>
      <c r="C15434" s="1" t="s">
        <v>15780</v>
      </c>
      <c r="D15434" s="2" t="s">
        <v>683</v>
      </c>
      <c r="E15434" s="2" t="s">
        <v>758</v>
      </c>
      <c r="F15434" s="2" t="s">
        <v>32878</v>
      </c>
      <c r="G15434" s="15">
        <v>919909914666</v>
      </c>
      <c r="H15434" s="2" t="s">
        <v>8</v>
      </c>
      <c r="I15434" s="1" t="s">
        <v>9</v>
      </c>
      <c r="J15434" s="4" t="s">
        <v>47301</v>
      </c>
      <c r="K15434" s="3" t="s">
        <v>17</v>
      </c>
      <c r="L15434" s="4" t="s">
        <v>47301</v>
      </c>
      <c r="M15434" s="4" t="s">
        <v>42</v>
      </c>
      <c r="N15434" s="3" t="str">
        <f t="shared" ref="N15434:N15436" si="650">J15434</f>
        <v>[75 lacs - 1 cr]</v>
      </c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1" t="s">
        <v>16</v>
      </c>
      <c r="AC15434" s="23" t="s">
        <v>37877</v>
      </c>
      <c r="AD15434" s="23" t="s">
        <v>40440</v>
      </c>
      <c r="AE15434" t="s">
        <v>35394</v>
      </c>
    </row>
    <row r="15435" spans="1:31" ht="15" customHeight="1">
      <c r="A15435" s="1">
        <v>15434</v>
      </c>
      <c r="B15435" s="1" t="s">
        <v>54</v>
      </c>
      <c r="C15435" s="1" t="s">
        <v>15785</v>
      </c>
      <c r="D15435" s="2" t="s">
        <v>812</v>
      </c>
      <c r="E15435" s="2" t="s">
        <v>1743</v>
      </c>
      <c r="F15435" s="2" t="s">
        <v>28767</v>
      </c>
      <c r="G15435" s="15">
        <v>9194449494</v>
      </c>
      <c r="H15435" s="2" t="s">
        <v>8</v>
      </c>
      <c r="I15435" s="1" t="s">
        <v>62</v>
      </c>
      <c r="J15435" s="4" t="s">
        <v>47301</v>
      </c>
      <c r="K15435" s="3" t="s">
        <v>42</v>
      </c>
      <c r="L15435" s="4" t="s">
        <v>47301</v>
      </c>
      <c r="M15435" s="4" t="s">
        <v>14136</v>
      </c>
      <c r="N15435" s="3" t="str">
        <f t="shared" si="650"/>
        <v>[75 lacs - 1 cr]</v>
      </c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1" t="s">
        <v>16</v>
      </c>
      <c r="AC15435" s="23" t="s">
        <v>37877</v>
      </c>
      <c r="AD15435" s="23" t="s">
        <v>40440</v>
      </c>
      <c r="AE15435" t="s">
        <v>35410</v>
      </c>
    </row>
    <row r="15436" spans="1:31" ht="15" customHeight="1">
      <c r="A15436" s="1">
        <v>15435</v>
      </c>
      <c r="B15436" s="1" t="s">
        <v>54</v>
      </c>
      <c r="C15436" s="1" t="s">
        <v>15786</v>
      </c>
      <c r="D15436" s="2" t="s">
        <v>2492</v>
      </c>
      <c r="E15436" s="2" t="s">
        <v>2911</v>
      </c>
      <c r="F15436" s="2" t="s">
        <v>28768</v>
      </c>
      <c r="G15436" s="15">
        <v>9146106</v>
      </c>
      <c r="H15436" s="2" t="s">
        <v>8</v>
      </c>
      <c r="I15436" s="1" t="s">
        <v>41</v>
      </c>
      <c r="J15436" s="4" t="s">
        <v>47301</v>
      </c>
      <c r="K15436" s="3" t="s">
        <v>42</v>
      </c>
      <c r="L15436" s="4" t="s">
        <v>47301</v>
      </c>
      <c r="M15436" s="4" t="s">
        <v>14136</v>
      </c>
      <c r="N15436" s="3" t="str">
        <f t="shared" si="650"/>
        <v>[75 lacs - 1 cr]</v>
      </c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1" t="s">
        <v>16</v>
      </c>
      <c r="AC15436" s="23" t="s">
        <v>37877</v>
      </c>
      <c r="AD15436" s="23" t="s">
        <v>40440</v>
      </c>
      <c r="AE15436" t="s">
        <v>35410</v>
      </c>
    </row>
    <row r="15437" spans="1:31" ht="15" customHeight="1">
      <c r="A15437" s="1">
        <v>15436</v>
      </c>
      <c r="B15437" s="1" t="s">
        <v>54</v>
      </c>
      <c r="C15437" s="1" t="s">
        <v>15787</v>
      </c>
      <c r="D15437" s="2" t="s">
        <v>1132</v>
      </c>
      <c r="E15437" s="2" t="s">
        <v>13751</v>
      </c>
      <c r="F15437" s="2" t="s">
        <v>28769</v>
      </c>
      <c r="G15437" s="15">
        <v>919460604</v>
      </c>
      <c r="H15437" s="2" t="s">
        <v>20</v>
      </c>
      <c r="I15437" s="1" t="s">
        <v>41</v>
      </c>
      <c r="J15437" s="4" t="s">
        <v>47301</v>
      </c>
      <c r="K15437" s="3" t="s">
        <v>42</v>
      </c>
      <c r="L15437" s="4" t="s">
        <v>47301</v>
      </c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1" t="s">
        <v>16</v>
      </c>
      <c r="AC15437" s="23" t="s">
        <v>37877</v>
      </c>
      <c r="AD15437" s="23" t="s">
        <v>40440</v>
      </c>
      <c r="AE15437" t="s">
        <v>35410</v>
      </c>
    </row>
    <row r="15438" spans="1:31" ht="15" customHeight="1">
      <c r="A15438" s="1">
        <v>15437</v>
      </c>
      <c r="B15438" s="1" t="s">
        <v>54</v>
      </c>
      <c r="C15438" s="1" t="s">
        <v>15797</v>
      </c>
      <c r="D15438" s="2" t="s">
        <v>4959</v>
      </c>
      <c r="E15438" s="2" t="s">
        <v>40</v>
      </c>
      <c r="F15438" s="2" t="s">
        <v>32881</v>
      </c>
      <c r="G15438" s="15">
        <v>91944994066</v>
      </c>
      <c r="H15438" s="2" t="s">
        <v>8</v>
      </c>
      <c r="I15438" s="1" t="s">
        <v>9</v>
      </c>
      <c r="J15438" s="4" t="s">
        <v>47301</v>
      </c>
      <c r="K15438" s="11" t="s">
        <v>14136</v>
      </c>
      <c r="L15438" s="4" t="s">
        <v>47301</v>
      </c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1" t="s">
        <v>16</v>
      </c>
      <c r="AC15438" s="23" t="s">
        <v>37877</v>
      </c>
      <c r="AD15438" s="23" t="s">
        <v>40440</v>
      </c>
      <c r="AE15438" t="s">
        <v>35394</v>
      </c>
    </row>
    <row r="15439" spans="1:31" ht="15" customHeight="1">
      <c r="A15439" s="1">
        <v>15438</v>
      </c>
      <c r="B15439" s="1" t="s">
        <v>54</v>
      </c>
      <c r="C15439" s="1" t="s">
        <v>15816</v>
      </c>
      <c r="D15439" s="2" t="s">
        <v>787</v>
      </c>
      <c r="E15439" s="2" t="s">
        <v>16144</v>
      </c>
      <c r="F15439" s="2" t="s">
        <v>28790</v>
      </c>
      <c r="G15439" s="15">
        <v>914940464949</v>
      </c>
      <c r="H15439" s="2" t="s">
        <v>15</v>
      </c>
      <c r="I15439" s="1" t="s">
        <v>41</v>
      </c>
      <c r="J15439" s="4" t="s">
        <v>47301</v>
      </c>
      <c r="K15439" s="3" t="s">
        <v>42</v>
      </c>
      <c r="L15439" s="4" t="s">
        <v>47301</v>
      </c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1" t="s">
        <v>16</v>
      </c>
      <c r="AC15439" s="23" t="s">
        <v>37877</v>
      </c>
      <c r="AD15439" s="23" t="s">
        <v>40440</v>
      </c>
      <c r="AE15439" t="s">
        <v>35394</v>
      </c>
    </row>
    <row r="15440" spans="1:31" ht="15" customHeight="1">
      <c r="A15440" s="1">
        <v>15439</v>
      </c>
      <c r="B15440" s="1" t="s">
        <v>54</v>
      </c>
      <c r="C15440" s="1" t="s">
        <v>15819</v>
      </c>
      <c r="D15440" s="2" t="s">
        <v>1209</v>
      </c>
      <c r="E15440" s="2" t="s">
        <v>40</v>
      </c>
      <c r="F15440" s="2" t="s">
        <v>32887</v>
      </c>
      <c r="G15440" s="15">
        <v>9199449409</v>
      </c>
      <c r="H15440" s="2" t="s">
        <v>8</v>
      </c>
      <c r="I15440" s="1" t="s">
        <v>9</v>
      </c>
      <c r="J15440" s="4" t="s">
        <v>47301</v>
      </c>
      <c r="K15440" s="11" t="s">
        <v>14136</v>
      </c>
      <c r="L15440" s="4" t="s">
        <v>47301</v>
      </c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1" t="s">
        <v>16</v>
      </c>
      <c r="AC15440" s="23" t="s">
        <v>37877</v>
      </c>
      <c r="AD15440" s="23" t="s">
        <v>40440</v>
      </c>
      <c r="AE15440" t="s">
        <v>35394</v>
      </c>
    </row>
    <row r="15441" spans="1:31" ht="15" customHeight="1">
      <c r="A15441" s="1">
        <v>15440</v>
      </c>
      <c r="B15441" s="1" t="s">
        <v>54</v>
      </c>
      <c r="C15441" s="1" t="s">
        <v>15822</v>
      </c>
      <c r="D15441" s="2" t="s">
        <v>16145</v>
      </c>
      <c r="E15441" s="2" t="s">
        <v>410</v>
      </c>
      <c r="F15441" s="2" t="s">
        <v>28793</v>
      </c>
      <c r="G15441" s="15">
        <v>91914940914</v>
      </c>
      <c r="H15441" s="2" t="s">
        <v>8</v>
      </c>
      <c r="I15441" s="1" t="s">
        <v>62</v>
      </c>
      <c r="J15441" s="4" t="s">
        <v>47301</v>
      </c>
      <c r="K15441" s="3" t="s">
        <v>17</v>
      </c>
      <c r="L15441" s="4" t="s">
        <v>47301</v>
      </c>
      <c r="M15441" s="4" t="s">
        <v>42</v>
      </c>
      <c r="N15441" s="3" t="str">
        <f>J15441</f>
        <v>[75 lacs - 1 cr]</v>
      </c>
      <c r="O15441" s="4" t="s">
        <v>47348</v>
      </c>
      <c r="P15441" s="3" t="s">
        <v>47301</v>
      </c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1" t="s">
        <v>16</v>
      </c>
      <c r="AC15441" s="23" t="s">
        <v>37877</v>
      </c>
      <c r="AD15441" s="23" t="s">
        <v>40440</v>
      </c>
      <c r="AE15441" t="s">
        <v>35409</v>
      </c>
    </row>
    <row r="15442" spans="1:31" ht="15" customHeight="1">
      <c r="A15442" s="1">
        <v>15441</v>
      </c>
      <c r="B15442" s="1" t="s">
        <v>54</v>
      </c>
      <c r="C15442" s="1" t="s">
        <v>15823</v>
      </c>
      <c r="D15442" s="2" t="s">
        <v>2542</v>
      </c>
      <c r="E15442" s="2" t="s">
        <v>139</v>
      </c>
      <c r="F15442" s="2" t="s">
        <v>28794</v>
      </c>
      <c r="G15442" s="15">
        <v>9141446660</v>
      </c>
      <c r="H15442" s="2" t="s">
        <v>15</v>
      </c>
      <c r="I15442" s="1" t="s">
        <v>41</v>
      </c>
      <c r="J15442" s="4" t="s">
        <v>47301</v>
      </c>
      <c r="K15442" s="3" t="s">
        <v>42</v>
      </c>
      <c r="L15442" s="4" t="s">
        <v>47301</v>
      </c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1" t="s">
        <v>16</v>
      </c>
      <c r="AC15442" s="23" t="s">
        <v>37877</v>
      </c>
      <c r="AD15442" s="23" t="s">
        <v>40440</v>
      </c>
      <c r="AE15442" t="s">
        <v>35399</v>
      </c>
    </row>
    <row r="15443" spans="1:31" ht="15" customHeight="1">
      <c r="A15443" s="1">
        <v>15442</v>
      </c>
      <c r="B15443" s="1" t="s">
        <v>54</v>
      </c>
      <c r="C15443" s="1" t="s">
        <v>15825</v>
      </c>
      <c r="D15443" s="2" t="s">
        <v>2093</v>
      </c>
      <c r="E15443" s="2" t="s">
        <v>534</v>
      </c>
      <c r="F15443" s="2" t="s">
        <v>32888</v>
      </c>
      <c r="G15443" s="15">
        <v>919946046999</v>
      </c>
      <c r="H15443" s="2" t="s">
        <v>8</v>
      </c>
      <c r="I15443" s="1" t="s">
        <v>9</v>
      </c>
      <c r="J15443" s="4" t="s">
        <v>47301</v>
      </c>
      <c r="K15443" s="3" t="s">
        <v>42</v>
      </c>
      <c r="L15443" s="4" t="s">
        <v>47301</v>
      </c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1" t="s">
        <v>16</v>
      </c>
      <c r="AC15443" s="23" t="s">
        <v>37877</v>
      </c>
      <c r="AD15443" s="23" t="s">
        <v>40440</v>
      </c>
      <c r="AE15443" t="s">
        <v>35394</v>
      </c>
    </row>
    <row r="15444" spans="1:31" ht="15" customHeight="1">
      <c r="A15444" s="1">
        <v>15443</v>
      </c>
      <c r="B15444" s="1" t="s">
        <v>54</v>
      </c>
      <c r="C15444" s="1" t="s">
        <v>15831</v>
      </c>
      <c r="D15444" s="2" t="s">
        <v>1136</v>
      </c>
      <c r="E15444" s="2" t="s">
        <v>36991</v>
      </c>
      <c r="F15444" s="2" t="s">
        <v>1298</v>
      </c>
      <c r="G15444" s="15">
        <v>91996019694</v>
      </c>
      <c r="H15444" s="2" t="s">
        <v>20</v>
      </c>
      <c r="I15444" s="1" t="s">
        <v>9</v>
      </c>
      <c r="J15444" s="4" t="s">
        <v>47301</v>
      </c>
      <c r="K15444" s="3" t="s">
        <v>42</v>
      </c>
      <c r="L15444" s="4" t="s">
        <v>47301</v>
      </c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1" t="s">
        <v>16</v>
      </c>
      <c r="AC15444" s="23" t="s">
        <v>37877</v>
      </c>
      <c r="AD15444" s="23" t="s">
        <v>40440</v>
      </c>
      <c r="AE15444" t="s">
        <v>35410</v>
      </c>
    </row>
    <row r="15445" spans="1:31" ht="15" customHeight="1">
      <c r="A15445" s="1">
        <v>15444</v>
      </c>
      <c r="B15445" s="1" t="s">
        <v>54</v>
      </c>
      <c r="C15445" s="1" t="s">
        <v>15834</v>
      </c>
      <c r="D15445" s="2" t="s">
        <v>704</v>
      </c>
      <c r="E15445" s="2" t="s">
        <v>2030</v>
      </c>
      <c r="F15445" s="2" t="s">
        <v>28800</v>
      </c>
      <c r="G15445" s="15">
        <v>9146949469</v>
      </c>
      <c r="H15445" s="2" t="s">
        <v>20</v>
      </c>
      <c r="I15445" s="1" t="s">
        <v>41</v>
      </c>
      <c r="J15445" s="4" t="s">
        <v>47301</v>
      </c>
      <c r="K15445" s="3" t="s">
        <v>17</v>
      </c>
      <c r="L15445" s="4" t="s">
        <v>47301</v>
      </c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1" t="s">
        <v>16</v>
      </c>
      <c r="AC15445" s="23" t="s">
        <v>37877</v>
      </c>
      <c r="AD15445" s="23" t="s">
        <v>40440</v>
      </c>
      <c r="AE15445" t="s">
        <v>35410</v>
      </c>
    </row>
    <row r="15446" spans="1:31" ht="15" customHeight="1">
      <c r="A15446" s="1">
        <v>15445</v>
      </c>
      <c r="B15446" s="1" t="s">
        <v>54</v>
      </c>
      <c r="C15446" s="1" t="s">
        <v>15838</v>
      </c>
      <c r="D15446" s="2" t="s">
        <v>36344</v>
      </c>
      <c r="E15446" s="2" t="s">
        <v>37465</v>
      </c>
      <c r="F15446" s="2" t="s">
        <v>28802</v>
      </c>
      <c r="G15446" s="15">
        <v>9196400444</v>
      </c>
      <c r="H15446" s="2" t="s">
        <v>8</v>
      </c>
      <c r="I15446" s="1" t="s">
        <v>41</v>
      </c>
      <c r="J15446" s="4" t="s">
        <v>47301</v>
      </c>
      <c r="K15446" s="3" t="s">
        <v>42</v>
      </c>
      <c r="L15446" s="4" t="s">
        <v>47301</v>
      </c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1" t="s">
        <v>16</v>
      </c>
      <c r="AC15446" s="23" t="s">
        <v>37877</v>
      </c>
      <c r="AD15446" s="23" t="s">
        <v>40440</v>
      </c>
      <c r="AE15446" t="s">
        <v>35409</v>
      </c>
    </row>
    <row r="15447" spans="1:31" ht="15" customHeight="1">
      <c r="A15447" s="1">
        <v>15446</v>
      </c>
      <c r="B15447" s="1" t="s">
        <v>54</v>
      </c>
      <c r="C15447" s="1" t="s">
        <v>15841</v>
      </c>
      <c r="D15447" s="2" t="s">
        <v>16147</v>
      </c>
      <c r="E15447" s="2" t="s">
        <v>4709</v>
      </c>
      <c r="F15447" s="2" t="s">
        <v>28804</v>
      </c>
      <c r="G15447" s="15">
        <v>91990991419</v>
      </c>
      <c r="H15447" s="2" t="s">
        <v>37</v>
      </c>
      <c r="I15447" s="1" t="s">
        <v>9</v>
      </c>
      <c r="J15447" s="4" t="s">
        <v>47301</v>
      </c>
      <c r="K15447" s="3" t="s">
        <v>42</v>
      </c>
      <c r="L15447" s="4" t="s">
        <v>47301</v>
      </c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1" t="s">
        <v>16</v>
      </c>
      <c r="AC15447" s="23" t="s">
        <v>37877</v>
      </c>
      <c r="AD15447" s="23" t="s">
        <v>40440</v>
      </c>
      <c r="AE15447" t="s">
        <v>35409</v>
      </c>
    </row>
    <row r="15448" spans="1:31" ht="15" customHeight="1">
      <c r="A15448" s="1">
        <v>15447</v>
      </c>
      <c r="B15448" s="1" t="s">
        <v>54</v>
      </c>
      <c r="C15448" s="1" t="s">
        <v>15843</v>
      </c>
      <c r="D15448" s="2" t="s">
        <v>16148</v>
      </c>
      <c r="E15448" s="2" t="s">
        <v>2101</v>
      </c>
      <c r="F15448" s="2" t="s">
        <v>26611</v>
      </c>
      <c r="G15448" s="15">
        <v>9110064061</v>
      </c>
      <c r="H15448" s="2" t="s">
        <v>37</v>
      </c>
      <c r="I15448" s="1" t="s">
        <v>62</v>
      </c>
      <c r="J15448" s="4" t="s">
        <v>47301</v>
      </c>
      <c r="K15448" s="3" t="s">
        <v>42</v>
      </c>
      <c r="L15448" s="4" t="s">
        <v>47301</v>
      </c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1" t="s">
        <v>16</v>
      </c>
      <c r="AC15448" s="23" t="s">
        <v>37877</v>
      </c>
      <c r="AD15448" s="23" t="s">
        <v>40440</v>
      </c>
      <c r="AE15448" t="s">
        <v>35394</v>
      </c>
    </row>
    <row r="15449" spans="1:31" ht="15" customHeight="1">
      <c r="A15449" s="1">
        <v>15448</v>
      </c>
      <c r="B15449" s="1" t="s">
        <v>54</v>
      </c>
      <c r="C15449" s="1" t="s">
        <v>15844</v>
      </c>
      <c r="D15449" s="2" t="s">
        <v>8270</v>
      </c>
      <c r="E15449" s="2" t="s">
        <v>40</v>
      </c>
      <c r="F15449" s="2" t="s">
        <v>28806</v>
      </c>
      <c r="G15449" s="15">
        <v>919446061494</v>
      </c>
      <c r="H15449" s="2" t="s">
        <v>8</v>
      </c>
      <c r="I15449" s="1" t="s">
        <v>62</v>
      </c>
      <c r="J15449" s="4" t="s">
        <v>47301</v>
      </c>
      <c r="K15449" s="3" t="s">
        <v>42</v>
      </c>
      <c r="L15449" s="4" t="s">
        <v>47301</v>
      </c>
      <c r="M15449" s="4" t="s">
        <v>14136</v>
      </c>
      <c r="N15449" s="3" t="str">
        <f>J15449</f>
        <v>[75 lacs - 1 cr]</v>
      </c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1" t="s">
        <v>16</v>
      </c>
      <c r="AC15449" s="23" t="s">
        <v>37877</v>
      </c>
      <c r="AD15449" s="23" t="s">
        <v>40440</v>
      </c>
      <c r="AE15449" t="s">
        <v>35399</v>
      </c>
    </row>
    <row r="15450" spans="1:31" ht="15" customHeight="1">
      <c r="A15450" s="1">
        <v>15449</v>
      </c>
      <c r="B15450" s="1" t="s">
        <v>54</v>
      </c>
      <c r="C15450" s="1" t="s">
        <v>15845</v>
      </c>
      <c r="D15450" s="2" t="s">
        <v>350</v>
      </c>
      <c r="E15450" s="2" t="s">
        <v>40</v>
      </c>
      <c r="F15450" s="2" t="s">
        <v>34959</v>
      </c>
      <c r="G15450" s="15">
        <v>91949444440</v>
      </c>
      <c r="H15450" s="2" t="s">
        <v>37</v>
      </c>
      <c r="I15450" s="1" t="s">
        <v>41</v>
      </c>
      <c r="J15450" s="4" t="s">
        <v>47301</v>
      </c>
      <c r="K15450" s="3" t="s">
        <v>42</v>
      </c>
      <c r="L15450" s="4" t="s">
        <v>47301</v>
      </c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1" t="s">
        <v>16</v>
      </c>
      <c r="AC15450" s="23" t="s">
        <v>37877</v>
      </c>
      <c r="AD15450" s="23" t="s">
        <v>40440</v>
      </c>
      <c r="AE15450" t="s">
        <v>35394</v>
      </c>
    </row>
    <row r="15451" spans="1:31" ht="15" customHeight="1">
      <c r="A15451" s="1">
        <v>15450</v>
      </c>
      <c r="B15451" s="1" t="s">
        <v>54</v>
      </c>
      <c r="C15451" s="1" t="s">
        <v>15850</v>
      </c>
      <c r="D15451" s="2" t="s">
        <v>526</v>
      </c>
      <c r="E15451" s="2" t="s">
        <v>37466</v>
      </c>
      <c r="F15451" s="2" t="s">
        <v>16151</v>
      </c>
      <c r="G15451" s="15">
        <v>9169919144</v>
      </c>
      <c r="H15451" s="2" t="s">
        <v>15</v>
      </c>
      <c r="I15451" s="1" t="s">
        <v>62</v>
      </c>
      <c r="J15451" s="4" t="s">
        <v>47301</v>
      </c>
      <c r="K15451" s="11" t="s">
        <v>13</v>
      </c>
      <c r="L15451" s="4" t="s">
        <v>47301</v>
      </c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1" t="s">
        <v>16</v>
      </c>
      <c r="AC15451" s="23" t="s">
        <v>37877</v>
      </c>
      <c r="AD15451" s="23" t="s">
        <v>40440</v>
      </c>
      <c r="AE15451" t="s">
        <v>35394</v>
      </c>
    </row>
    <row r="15452" spans="1:31" ht="15" customHeight="1">
      <c r="A15452" s="1">
        <v>15451</v>
      </c>
      <c r="B15452" s="1" t="s">
        <v>54</v>
      </c>
      <c r="C15452" s="1" t="s">
        <v>15851</v>
      </c>
      <c r="D15452" s="2" t="s">
        <v>1576</v>
      </c>
      <c r="E15452" s="2" t="s">
        <v>6936</v>
      </c>
      <c r="F15452" s="2" t="s">
        <v>32891</v>
      </c>
      <c r="G15452" s="15">
        <v>919446006164</v>
      </c>
      <c r="H15452" s="2" t="s">
        <v>8</v>
      </c>
      <c r="I15452" s="1" t="s">
        <v>62</v>
      </c>
      <c r="J15452" s="4" t="s">
        <v>47301</v>
      </c>
      <c r="K15452" s="3" t="s">
        <v>17</v>
      </c>
      <c r="L15452" s="4" t="s">
        <v>47301</v>
      </c>
      <c r="M15452" s="4" t="s">
        <v>42</v>
      </c>
      <c r="N15452" s="3" t="str">
        <f t="shared" ref="N15452:N15453" si="651">J15452</f>
        <v>[75 lacs - 1 cr]</v>
      </c>
      <c r="O15452" s="4" t="s">
        <v>47348</v>
      </c>
      <c r="P15452" s="3" t="s">
        <v>47301</v>
      </c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1" t="s">
        <v>16</v>
      </c>
      <c r="AC15452" s="23" t="s">
        <v>37878</v>
      </c>
      <c r="AD15452" s="23" t="s">
        <v>40440</v>
      </c>
      <c r="AE15452" t="s">
        <v>35399</v>
      </c>
    </row>
    <row r="15453" spans="1:31" ht="15" customHeight="1">
      <c r="A15453" s="1">
        <v>15452</v>
      </c>
      <c r="B15453" s="1" t="s">
        <v>54</v>
      </c>
      <c r="C15453" s="1" t="s">
        <v>15855</v>
      </c>
      <c r="D15453" s="2" t="s">
        <v>16154</v>
      </c>
      <c r="E15453" s="2" t="s">
        <v>495</v>
      </c>
      <c r="F15453" s="2" t="s">
        <v>28809</v>
      </c>
      <c r="G15453" s="15">
        <v>919099099400</v>
      </c>
      <c r="H15453" s="2" t="s">
        <v>8</v>
      </c>
      <c r="I15453" s="1" t="s">
        <v>62</v>
      </c>
      <c r="J15453" s="4" t="s">
        <v>47301</v>
      </c>
      <c r="K15453" s="11" t="s">
        <v>14136</v>
      </c>
      <c r="L15453" s="4" t="s">
        <v>47301</v>
      </c>
      <c r="M15453" s="4" t="s">
        <v>14137</v>
      </c>
      <c r="N15453" s="3" t="str">
        <f t="shared" si="651"/>
        <v>[75 lacs - 1 cr]</v>
      </c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1" t="s">
        <v>16</v>
      </c>
      <c r="AC15453" s="23" t="s">
        <v>37878</v>
      </c>
      <c r="AD15453" s="23" t="s">
        <v>40440</v>
      </c>
      <c r="AE15453" t="s">
        <v>35399</v>
      </c>
    </row>
    <row r="15454" spans="1:31" ht="15" customHeight="1">
      <c r="A15454" s="1">
        <v>15453</v>
      </c>
      <c r="B15454" s="1" t="s">
        <v>54</v>
      </c>
      <c r="C15454" s="1" t="s">
        <v>15856</v>
      </c>
      <c r="D15454" s="2" t="s">
        <v>2925</v>
      </c>
      <c r="E15454" s="2" t="s">
        <v>84</v>
      </c>
      <c r="F15454" s="2" t="s">
        <v>34961</v>
      </c>
      <c r="G15454" s="15">
        <v>914469441611</v>
      </c>
      <c r="H15454" s="2" t="s">
        <v>20</v>
      </c>
      <c r="I15454" s="1" t="s">
        <v>41</v>
      </c>
      <c r="J15454" s="4" t="s">
        <v>47301</v>
      </c>
      <c r="K15454" s="3" t="s">
        <v>42</v>
      </c>
      <c r="L15454" s="4" t="s">
        <v>47301</v>
      </c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1" t="s">
        <v>16</v>
      </c>
      <c r="AC15454" s="23" t="s">
        <v>37878</v>
      </c>
      <c r="AD15454" s="23" t="s">
        <v>40440</v>
      </c>
      <c r="AE15454" t="s">
        <v>35409</v>
      </c>
    </row>
    <row r="15455" spans="1:31" ht="15" customHeight="1">
      <c r="A15455" s="1">
        <v>15454</v>
      </c>
      <c r="B15455" s="1" t="s">
        <v>54</v>
      </c>
      <c r="C15455" s="1" t="s">
        <v>15862</v>
      </c>
      <c r="D15455" s="2" t="s">
        <v>1079</v>
      </c>
      <c r="E15455" s="2" t="s">
        <v>40</v>
      </c>
      <c r="F15455" s="2" t="s">
        <v>28812</v>
      </c>
      <c r="G15455" s="15">
        <v>919196041</v>
      </c>
      <c r="H15455" s="2" t="s">
        <v>8</v>
      </c>
      <c r="I15455" s="1" t="s">
        <v>62</v>
      </c>
      <c r="J15455" s="4" t="s">
        <v>47301</v>
      </c>
      <c r="K15455" s="3" t="s">
        <v>42</v>
      </c>
      <c r="L15455" s="4" t="s">
        <v>47301</v>
      </c>
      <c r="M15455" s="4" t="s">
        <v>14136</v>
      </c>
      <c r="N15455" s="3" t="str">
        <f t="shared" ref="N15455:N15458" si="652">J15455</f>
        <v>[75 lacs - 1 cr]</v>
      </c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1" t="s">
        <v>16</v>
      </c>
      <c r="AC15455" s="23" t="s">
        <v>37878</v>
      </c>
      <c r="AD15455" s="23" t="s">
        <v>40440</v>
      </c>
      <c r="AE15455" t="s">
        <v>35394</v>
      </c>
    </row>
    <row r="15456" spans="1:31" ht="15" customHeight="1">
      <c r="A15456" s="1">
        <v>15455</v>
      </c>
      <c r="B15456" s="1" t="s">
        <v>54</v>
      </c>
      <c r="C15456" s="1" t="s">
        <v>15865</v>
      </c>
      <c r="D15456" s="2" t="s">
        <v>1111</v>
      </c>
      <c r="E15456" s="2" t="s">
        <v>36934</v>
      </c>
      <c r="F15456" s="2" t="s">
        <v>28814</v>
      </c>
      <c r="G15456" s="15">
        <v>919446464644</v>
      </c>
      <c r="H15456" s="2" t="s">
        <v>20</v>
      </c>
      <c r="I15456" s="1" t="s">
        <v>62</v>
      </c>
      <c r="J15456" s="4" t="s">
        <v>47301</v>
      </c>
      <c r="K15456" s="3" t="s">
        <v>42</v>
      </c>
      <c r="L15456" s="4" t="s">
        <v>47301</v>
      </c>
      <c r="M15456" s="4" t="s">
        <v>14136</v>
      </c>
      <c r="N15456" s="3" t="str">
        <f t="shared" si="652"/>
        <v>[75 lacs - 1 cr]</v>
      </c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1" t="s">
        <v>16</v>
      </c>
      <c r="AC15456" s="23" t="s">
        <v>37878</v>
      </c>
      <c r="AD15456" s="23" t="s">
        <v>40440</v>
      </c>
      <c r="AE15456" t="s">
        <v>35399</v>
      </c>
    </row>
    <row r="15457" spans="1:31" ht="15" customHeight="1">
      <c r="A15457" s="1">
        <v>15456</v>
      </c>
      <c r="B15457" s="1" t="s">
        <v>54</v>
      </c>
      <c r="C15457" s="1" t="s">
        <v>15867</v>
      </c>
      <c r="D15457" s="2" t="s">
        <v>359</v>
      </c>
      <c r="E15457" s="2" t="s">
        <v>487</v>
      </c>
      <c r="F15457" s="2" t="s">
        <v>28816</v>
      </c>
      <c r="G15457" s="15">
        <v>919099944644</v>
      </c>
      <c r="H15457" s="2" t="s">
        <v>8</v>
      </c>
      <c r="I15457" s="1" t="s">
        <v>41</v>
      </c>
      <c r="J15457" s="4" t="s">
        <v>47301</v>
      </c>
      <c r="K15457" s="3" t="s">
        <v>42</v>
      </c>
      <c r="L15457" s="4" t="s">
        <v>47301</v>
      </c>
      <c r="M15457" s="4" t="s">
        <v>14136</v>
      </c>
      <c r="N15457" s="3" t="str">
        <f t="shared" si="652"/>
        <v>[75 lacs - 1 cr]</v>
      </c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1" t="s">
        <v>16</v>
      </c>
      <c r="AC15457" s="23" t="s">
        <v>37878</v>
      </c>
      <c r="AD15457" s="23" t="s">
        <v>40440</v>
      </c>
      <c r="AE15457" t="s">
        <v>35409</v>
      </c>
    </row>
    <row r="15458" spans="1:31" ht="15" customHeight="1">
      <c r="A15458" s="1">
        <v>15457</v>
      </c>
      <c r="B15458" s="1" t="s">
        <v>54</v>
      </c>
      <c r="C15458" s="1" t="s">
        <v>15880</v>
      </c>
      <c r="D15458" s="2" t="s">
        <v>2402</v>
      </c>
      <c r="E15458" s="2" t="s">
        <v>2062</v>
      </c>
      <c r="F15458" s="2" t="s">
        <v>28823</v>
      </c>
      <c r="G15458" s="15">
        <v>91944644110</v>
      </c>
      <c r="H15458" s="2" t="s">
        <v>20</v>
      </c>
      <c r="I15458" s="1" t="s">
        <v>9</v>
      </c>
      <c r="J15458" s="4" t="s">
        <v>47301</v>
      </c>
      <c r="K15458" s="3" t="s">
        <v>17</v>
      </c>
      <c r="L15458" s="4" t="s">
        <v>47301</v>
      </c>
      <c r="M15458" s="4" t="s">
        <v>42</v>
      </c>
      <c r="N15458" s="3" t="str">
        <f t="shared" si="652"/>
        <v>[75 lacs - 1 cr]</v>
      </c>
      <c r="O15458" s="4" t="s">
        <v>47348</v>
      </c>
      <c r="P15458" s="3" t="s">
        <v>47301</v>
      </c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1" t="s">
        <v>16</v>
      </c>
      <c r="AC15458" s="23" t="s">
        <v>37878</v>
      </c>
      <c r="AD15458" s="23" t="s">
        <v>40440</v>
      </c>
      <c r="AE15458" t="s">
        <v>35394</v>
      </c>
    </row>
    <row r="15459" spans="1:31" ht="15" customHeight="1">
      <c r="A15459" s="1">
        <v>15458</v>
      </c>
      <c r="B15459" s="1" t="s">
        <v>54</v>
      </c>
      <c r="C15459" s="1" t="s">
        <v>15881</v>
      </c>
      <c r="D15459" s="2" t="s">
        <v>1678</v>
      </c>
      <c r="E15459" s="2" t="s">
        <v>37401</v>
      </c>
      <c r="F15459" s="2" t="s">
        <v>34082</v>
      </c>
      <c r="G15459" s="15">
        <v>919016904196</v>
      </c>
      <c r="H15459" s="2" t="s">
        <v>8</v>
      </c>
      <c r="I15459" s="1" t="s">
        <v>41</v>
      </c>
      <c r="J15459" s="4" t="s">
        <v>47301</v>
      </c>
      <c r="K15459" s="3" t="s">
        <v>42</v>
      </c>
      <c r="L15459" s="4" t="s">
        <v>47301</v>
      </c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1" t="s">
        <v>11</v>
      </c>
      <c r="AC15459" s="23" t="s">
        <v>37878</v>
      </c>
      <c r="AD15459" s="23" t="s">
        <v>40440</v>
      </c>
      <c r="AE15459" t="s">
        <v>35394</v>
      </c>
    </row>
    <row r="15460" spans="1:31" ht="15" customHeight="1">
      <c r="A15460" s="1">
        <v>15459</v>
      </c>
      <c r="B15460" s="1" t="s">
        <v>54</v>
      </c>
      <c r="C15460" s="1" t="s">
        <v>15888</v>
      </c>
      <c r="D15460" s="2" t="s">
        <v>36181</v>
      </c>
      <c r="E15460" s="2" t="s">
        <v>40</v>
      </c>
      <c r="F15460" s="2" t="s">
        <v>28826</v>
      </c>
      <c r="G15460" s="15">
        <v>919494494</v>
      </c>
      <c r="H15460" s="2" t="s">
        <v>15</v>
      </c>
      <c r="I15460" s="1" t="s">
        <v>62</v>
      </c>
      <c r="J15460" s="4" t="s">
        <v>47301</v>
      </c>
      <c r="K15460" s="3" t="s">
        <v>42</v>
      </c>
      <c r="L15460" s="4" t="s">
        <v>47301</v>
      </c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1" t="s">
        <v>11</v>
      </c>
      <c r="AC15460" s="23" t="s">
        <v>37878</v>
      </c>
      <c r="AD15460" s="23" t="s">
        <v>40440</v>
      </c>
      <c r="AE15460" t="s">
        <v>35410</v>
      </c>
    </row>
    <row r="15461" spans="1:31" ht="15" customHeight="1">
      <c r="A15461" s="1">
        <v>15460</v>
      </c>
      <c r="B15461" s="1" t="s">
        <v>54</v>
      </c>
      <c r="C15461" s="1" t="s">
        <v>15891</v>
      </c>
      <c r="D15461" s="2" t="s">
        <v>1361</v>
      </c>
      <c r="E15461" s="2" t="s">
        <v>558</v>
      </c>
      <c r="F15461" s="2" t="s">
        <v>28829</v>
      </c>
      <c r="G15461" s="15">
        <v>91694049</v>
      </c>
      <c r="H15461" s="2" t="s">
        <v>15</v>
      </c>
      <c r="I15461" s="1" t="s">
        <v>9</v>
      </c>
      <c r="J15461" s="4" t="s">
        <v>47301</v>
      </c>
      <c r="K15461" s="3" t="s">
        <v>42</v>
      </c>
      <c r="L15461" s="4" t="s">
        <v>47301</v>
      </c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1" t="s">
        <v>16</v>
      </c>
      <c r="AC15461" s="23" t="s">
        <v>37878</v>
      </c>
      <c r="AD15461" s="23" t="s">
        <v>40440</v>
      </c>
      <c r="AE15461" t="s">
        <v>35409</v>
      </c>
    </row>
    <row r="15462" spans="1:31" ht="15" customHeight="1">
      <c r="A15462" s="1">
        <v>15461</v>
      </c>
      <c r="B15462" s="1" t="s">
        <v>54</v>
      </c>
      <c r="C15462" s="1" t="s">
        <v>15895</v>
      </c>
      <c r="D15462" s="2" t="s">
        <v>951</v>
      </c>
      <c r="E15462" s="2" t="s">
        <v>881</v>
      </c>
      <c r="F15462" s="2" t="s">
        <v>28832</v>
      </c>
      <c r="G15462" s="15">
        <v>919446444464</v>
      </c>
      <c r="H15462" s="2" t="s">
        <v>8</v>
      </c>
      <c r="I15462" s="1" t="s">
        <v>62</v>
      </c>
      <c r="J15462" s="4" t="s">
        <v>47301</v>
      </c>
      <c r="K15462" s="3" t="s">
        <v>42</v>
      </c>
      <c r="L15462" s="4" t="s">
        <v>47301</v>
      </c>
      <c r="M15462" s="4" t="s">
        <v>14136</v>
      </c>
      <c r="N15462" s="3" t="str">
        <f t="shared" ref="N15462:N15463" si="653">J15462</f>
        <v>[75 lacs - 1 cr]</v>
      </c>
      <c r="O15462" s="4" t="s">
        <v>14137</v>
      </c>
      <c r="P15462" s="3" t="s">
        <v>47301</v>
      </c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1" t="s">
        <v>16</v>
      </c>
      <c r="AC15462" s="23" t="s">
        <v>37878</v>
      </c>
      <c r="AD15462" s="23" t="s">
        <v>40440</v>
      </c>
      <c r="AE15462" t="s">
        <v>35409</v>
      </c>
    </row>
    <row r="15463" spans="1:31" ht="15" customHeight="1">
      <c r="A15463" s="1">
        <v>15462</v>
      </c>
      <c r="B15463" s="1" t="s">
        <v>54</v>
      </c>
      <c r="C15463" s="1" t="s">
        <v>15896</v>
      </c>
      <c r="D15463" s="2" t="s">
        <v>16157</v>
      </c>
      <c r="E15463" s="2" t="s">
        <v>13436</v>
      </c>
      <c r="F15463" s="2" t="s">
        <v>34968</v>
      </c>
      <c r="G15463" s="15">
        <v>919641066699</v>
      </c>
      <c r="H15463" s="2" t="s">
        <v>8</v>
      </c>
      <c r="I15463" s="1" t="s">
        <v>9</v>
      </c>
      <c r="J15463" s="4" t="s">
        <v>47301</v>
      </c>
      <c r="K15463" s="3" t="s">
        <v>42</v>
      </c>
      <c r="L15463" s="4" t="s">
        <v>47301</v>
      </c>
      <c r="M15463" s="4" t="s">
        <v>14136</v>
      </c>
      <c r="N15463" s="3" t="str">
        <f t="shared" si="653"/>
        <v>[75 lacs - 1 cr]</v>
      </c>
      <c r="O15463" s="4" t="s">
        <v>14137</v>
      </c>
      <c r="P15463" s="3" t="s">
        <v>47301</v>
      </c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1" t="s">
        <v>11</v>
      </c>
      <c r="AC15463" s="23" t="s">
        <v>37878</v>
      </c>
      <c r="AD15463" s="23" t="s">
        <v>40440</v>
      </c>
      <c r="AE15463" t="s">
        <v>35409</v>
      </c>
    </row>
    <row r="15464" spans="1:31" ht="15" customHeight="1">
      <c r="A15464" s="1">
        <v>15463</v>
      </c>
      <c r="B15464" s="1" t="s">
        <v>54</v>
      </c>
      <c r="C15464" s="1" t="s">
        <v>15921</v>
      </c>
      <c r="D15464" s="2" t="s">
        <v>16162</v>
      </c>
      <c r="E15464" s="2" t="s">
        <v>40</v>
      </c>
      <c r="F15464" s="2" t="s">
        <v>28850</v>
      </c>
      <c r="G15464" s="15">
        <v>9194964116</v>
      </c>
      <c r="H15464" s="2" t="s">
        <v>20</v>
      </c>
      <c r="I15464" s="1" t="s">
        <v>62</v>
      </c>
      <c r="J15464" s="4" t="s">
        <v>47301</v>
      </c>
      <c r="K15464" s="3" t="s">
        <v>42</v>
      </c>
      <c r="L15464" s="4" t="s">
        <v>47301</v>
      </c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1" t="s">
        <v>16</v>
      </c>
      <c r="AC15464" s="23" t="s">
        <v>37878</v>
      </c>
      <c r="AD15464" s="23" t="s">
        <v>40440</v>
      </c>
      <c r="AE15464" t="s">
        <v>35410</v>
      </c>
    </row>
    <row r="15465" spans="1:31" ht="15" customHeight="1">
      <c r="A15465" s="1">
        <v>15464</v>
      </c>
      <c r="B15465" s="1" t="s">
        <v>54</v>
      </c>
      <c r="C15465" s="1" t="s">
        <v>15923</v>
      </c>
      <c r="D15465" s="2" t="s">
        <v>841</v>
      </c>
      <c r="E15465" s="2" t="s">
        <v>40</v>
      </c>
      <c r="F15465" s="2" t="s">
        <v>28852</v>
      </c>
      <c r="G15465" s="15">
        <v>919664169160</v>
      </c>
      <c r="H15465" s="2" t="s">
        <v>15</v>
      </c>
      <c r="I15465" s="1" t="s">
        <v>62</v>
      </c>
      <c r="J15465" s="4" t="s">
        <v>47301</v>
      </c>
      <c r="K15465" s="3" t="s">
        <v>42</v>
      </c>
      <c r="L15465" s="4" t="s">
        <v>47301</v>
      </c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1" t="s">
        <v>16</v>
      </c>
      <c r="AC15465" s="23" t="s">
        <v>37878</v>
      </c>
      <c r="AD15465" s="23" t="s">
        <v>40440</v>
      </c>
      <c r="AE15465" t="s">
        <v>35409</v>
      </c>
    </row>
    <row r="15466" spans="1:31" ht="15" customHeight="1">
      <c r="A15466" s="1">
        <v>15465</v>
      </c>
      <c r="B15466" s="1" t="s">
        <v>54</v>
      </c>
      <c r="C15466" s="1" t="s">
        <v>15929</v>
      </c>
      <c r="D15466" s="2" t="s">
        <v>336</v>
      </c>
      <c r="E15466" s="2" t="s">
        <v>1527</v>
      </c>
      <c r="F15466" s="2" t="s">
        <v>28857</v>
      </c>
      <c r="G15466" s="15">
        <v>914406404444</v>
      </c>
      <c r="H15466" s="2" t="s">
        <v>8</v>
      </c>
      <c r="I15466" s="1" t="s">
        <v>9</v>
      </c>
      <c r="J15466" s="4" t="s">
        <v>47301</v>
      </c>
      <c r="K15466" s="3" t="s">
        <v>42</v>
      </c>
      <c r="L15466" s="4" t="s">
        <v>47301</v>
      </c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1" t="s">
        <v>11</v>
      </c>
      <c r="AC15466" s="23" t="s">
        <v>37878</v>
      </c>
      <c r="AD15466" s="23" t="s">
        <v>40440</v>
      </c>
      <c r="AE15466" t="s">
        <v>35399</v>
      </c>
    </row>
    <row r="15467" spans="1:31" ht="15" customHeight="1">
      <c r="A15467" s="1">
        <v>15466</v>
      </c>
      <c r="B15467" s="1" t="s">
        <v>54</v>
      </c>
      <c r="C15467" s="1" t="s">
        <v>15935</v>
      </c>
      <c r="D15467" s="2" t="s">
        <v>773</v>
      </c>
      <c r="E15467" s="2" t="s">
        <v>5517</v>
      </c>
      <c r="F15467" s="2" t="s">
        <v>23416</v>
      </c>
      <c r="G15467" s="15">
        <v>919909046094</v>
      </c>
      <c r="H15467" s="2" t="s">
        <v>8</v>
      </c>
      <c r="I15467" s="1" t="s">
        <v>9</v>
      </c>
      <c r="J15467" s="4" t="s">
        <v>47301</v>
      </c>
      <c r="K15467" s="3" t="s">
        <v>42</v>
      </c>
      <c r="L15467" s="4" t="s">
        <v>47301</v>
      </c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1" t="s">
        <v>11</v>
      </c>
      <c r="AC15467" s="23" t="s">
        <v>37879</v>
      </c>
      <c r="AD15467" s="23" t="s">
        <v>40440</v>
      </c>
      <c r="AE15467" t="s">
        <v>35399</v>
      </c>
    </row>
    <row r="15468" spans="1:31" ht="15" customHeight="1">
      <c r="A15468" s="1">
        <v>15467</v>
      </c>
      <c r="B15468" s="1" t="s">
        <v>54</v>
      </c>
      <c r="C15468" s="1" t="s">
        <v>15942</v>
      </c>
      <c r="D15468" s="2" t="s">
        <v>2263</v>
      </c>
      <c r="E15468" s="2" t="s">
        <v>40</v>
      </c>
      <c r="F15468" s="2" t="s">
        <v>28865</v>
      </c>
      <c r="G15468" s="15">
        <v>91910604409</v>
      </c>
      <c r="H15468" s="2" t="s">
        <v>20</v>
      </c>
      <c r="I15468" s="1" t="s">
        <v>62</v>
      </c>
      <c r="J15468" s="4" t="s">
        <v>47301</v>
      </c>
      <c r="K15468" s="3" t="s">
        <v>42</v>
      </c>
      <c r="L15468" s="4" t="s">
        <v>47301</v>
      </c>
      <c r="M15468" s="4" t="s">
        <v>14136</v>
      </c>
      <c r="N15468" s="3" t="str">
        <f>J15468</f>
        <v>[75 lacs - 1 cr]</v>
      </c>
      <c r="O15468" s="4" t="s">
        <v>14137</v>
      </c>
      <c r="P15468" s="3" t="s">
        <v>47301</v>
      </c>
      <c r="Q15468" s="4" t="s">
        <v>13</v>
      </c>
      <c r="R15468" s="3" t="s">
        <v>47301</v>
      </c>
      <c r="S15468" s="4"/>
      <c r="T15468" s="4"/>
      <c r="U15468" s="4"/>
      <c r="V15468" s="4"/>
      <c r="W15468" s="4"/>
      <c r="X15468" s="4"/>
      <c r="Y15468" s="4"/>
      <c r="Z15468" s="4"/>
      <c r="AA15468" s="1" t="s">
        <v>16</v>
      </c>
      <c r="AC15468" s="23" t="s">
        <v>37879</v>
      </c>
      <c r="AD15468" s="23" t="s">
        <v>40440</v>
      </c>
      <c r="AE15468" t="s">
        <v>35410</v>
      </c>
    </row>
    <row r="15469" spans="1:31" ht="15" customHeight="1">
      <c r="A15469" s="1">
        <v>15468</v>
      </c>
      <c r="B15469" s="1" t="s">
        <v>54</v>
      </c>
      <c r="C15469" s="1" t="s">
        <v>15951</v>
      </c>
      <c r="D15469" s="2" t="s">
        <v>16169</v>
      </c>
      <c r="E15469" s="2" t="s">
        <v>40</v>
      </c>
      <c r="F15469" s="2" t="s">
        <v>32902</v>
      </c>
      <c r="G15469" s="15">
        <v>919106409964</v>
      </c>
      <c r="H15469" s="2" t="s">
        <v>15</v>
      </c>
      <c r="I15469" s="1" t="s">
        <v>9</v>
      </c>
      <c r="J15469" s="4" t="s">
        <v>47301</v>
      </c>
      <c r="K15469" s="3" t="s">
        <v>42</v>
      </c>
      <c r="L15469" s="4" t="s">
        <v>47301</v>
      </c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1" t="s">
        <v>16</v>
      </c>
      <c r="AC15469" s="23" t="s">
        <v>37879</v>
      </c>
      <c r="AD15469" s="23" t="s">
        <v>40440</v>
      </c>
      <c r="AE15469" t="s">
        <v>35394</v>
      </c>
    </row>
    <row r="15470" spans="1:31" ht="15" customHeight="1">
      <c r="A15470" s="1">
        <v>15469</v>
      </c>
      <c r="B15470" s="1" t="s">
        <v>54</v>
      </c>
      <c r="C15470" s="1" t="s">
        <v>15963</v>
      </c>
      <c r="D15470" s="2" t="s">
        <v>361</v>
      </c>
      <c r="E15470" s="2" t="s">
        <v>40</v>
      </c>
      <c r="F15470" s="2" t="s">
        <v>34980</v>
      </c>
      <c r="G15470" s="15">
        <v>91909996466</v>
      </c>
      <c r="H15470" s="2" t="s">
        <v>37</v>
      </c>
      <c r="I15470" s="1" t="s">
        <v>9</v>
      </c>
      <c r="J15470" s="4" t="s">
        <v>47301</v>
      </c>
      <c r="K15470" s="11" t="s">
        <v>14136</v>
      </c>
      <c r="L15470" s="4" t="s">
        <v>47301</v>
      </c>
      <c r="M15470" s="4" t="s">
        <v>14137</v>
      </c>
      <c r="N15470" s="3" t="str">
        <f t="shared" ref="N15470:N15472" si="654">J15470</f>
        <v>[75 lacs - 1 cr]</v>
      </c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1" t="s">
        <v>16</v>
      </c>
      <c r="AC15470" s="23" t="s">
        <v>37879</v>
      </c>
      <c r="AD15470" s="23" t="s">
        <v>40440</v>
      </c>
      <c r="AE15470" t="s">
        <v>35410</v>
      </c>
    </row>
    <row r="15471" spans="1:31" ht="15" customHeight="1">
      <c r="A15471" s="1">
        <v>15470</v>
      </c>
      <c r="B15471" s="1" t="s">
        <v>54</v>
      </c>
      <c r="C15471" s="1" t="s">
        <v>16470</v>
      </c>
      <c r="D15471" s="9" t="s">
        <v>841</v>
      </c>
      <c r="E15471" s="9" t="s">
        <v>40</v>
      </c>
      <c r="F15471" s="9" t="s">
        <v>28877</v>
      </c>
      <c r="G15471" s="17">
        <v>9199094409</v>
      </c>
      <c r="H15471" s="9" t="s">
        <v>15</v>
      </c>
      <c r="I15471" s="1" t="s">
        <v>41</v>
      </c>
      <c r="J15471" s="4" t="s">
        <v>47301</v>
      </c>
      <c r="K15471" s="3" t="s">
        <v>42</v>
      </c>
      <c r="L15471" s="4" t="s">
        <v>47301</v>
      </c>
      <c r="M15471" s="4" t="s">
        <v>14136</v>
      </c>
      <c r="N15471" s="3" t="str">
        <f t="shared" si="654"/>
        <v>[75 lacs - 1 cr]</v>
      </c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1" t="s">
        <v>16</v>
      </c>
      <c r="AC15471" s="23" t="s">
        <v>37879</v>
      </c>
      <c r="AD15471" s="23" t="s">
        <v>40440</v>
      </c>
      <c r="AE15471" t="s">
        <v>35399</v>
      </c>
    </row>
    <row r="15472" spans="1:31" ht="15" customHeight="1">
      <c r="A15472" s="1">
        <v>15471</v>
      </c>
      <c r="B15472" s="1" t="s">
        <v>54</v>
      </c>
      <c r="C15472" s="1" t="s">
        <v>16471</v>
      </c>
      <c r="D15472" s="9" t="s">
        <v>1354</v>
      </c>
      <c r="E15472" s="9" t="s">
        <v>11920</v>
      </c>
      <c r="F15472" s="9" t="s">
        <v>28878</v>
      </c>
      <c r="G15472" s="17">
        <v>9144040499</v>
      </c>
      <c r="H15472" s="9" t="s">
        <v>8</v>
      </c>
      <c r="I15472" s="1" t="s">
        <v>41</v>
      </c>
      <c r="J15472" s="4" t="s">
        <v>47301</v>
      </c>
      <c r="K15472" s="3" t="s">
        <v>42</v>
      </c>
      <c r="L15472" s="4" t="s">
        <v>47301</v>
      </c>
      <c r="M15472" s="4" t="s">
        <v>14136</v>
      </c>
      <c r="N15472" s="3" t="str">
        <f t="shared" si="654"/>
        <v>[75 lacs - 1 cr]</v>
      </c>
      <c r="O15472" s="11"/>
      <c r="P15472" s="4"/>
      <c r="Q15472" s="11"/>
      <c r="R15472" s="4"/>
      <c r="S15472" s="11"/>
      <c r="T15472" s="4"/>
      <c r="U15472" s="11"/>
      <c r="V15472" s="4"/>
      <c r="W15472" s="11"/>
      <c r="X15472" s="4"/>
      <c r="Y15472" s="11"/>
      <c r="Z15472" s="4"/>
      <c r="AA15472" s="1" t="s">
        <v>16</v>
      </c>
      <c r="AC15472" s="23" t="s">
        <v>37879</v>
      </c>
      <c r="AD15472" s="23" t="s">
        <v>40440</v>
      </c>
      <c r="AE15472" t="s">
        <v>35409</v>
      </c>
    </row>
    <row r="15473" spans="1:31" ht="15" customHeight="1">
      <c r="A15473" s="1">
        <v>15472</v>
      </c>
      <c r="B15473" s="1" t="s">
        <v>54</v>
      </c>
      <c r="C15473" s="1" t="s">
        <v>16474</v>
      </c>
      <c r="D15473" s="9" t="s">
        <v>9050</v>
      </c>
      <c r="E15473" s="9" t="s">
        <v>881</v>
      </c>
      <c r="F15473" s="9" t="s">
        <v>28880</v>
      </c>
      <c r="G15473" s="17">
        <v>91944646400</v>
      </c>
      <c r="H15473" s="9" t="s">
        <v>8</v>
      </c>
      <c r="I15473" s="1" t="s">
        <v>41</v>
      </c>
      <c r="J15473" s="4" t="s">
        <v>47301</v>
      </c>
      <c r="K15473" s="11" t="s">
        <v>14136</v>
      </c>
      <c r="L15473" s="4" t="s">
        <v>47301</v>
      </c>
      <c r="M15473" s="11"/>
      <c r="N15473" s="4"/>
      <c r="O15473" s="11"/>
      <c r="P15473" s="4"/>
      <c r="Q15473" s="11"/>
      <c r="R15473" s="4"/>
      <c r="S15473" s="11"/>
      <c r="T15473" s="4"/>
      <c r="U15473" s="11"/>
      <c r="V15473" s="4"/>
      <c r="W15473" s="11"/>
      <c r="X15473" s="4"/>
      <c r="Y15473" s="11"/>
      <c r="Z15473" s="4"/>
      <c r="AA15473" s="1" t="s">
        <v>16</v>
      </c>
      <c r="AC15473" s="23" t="s">
        <v>37879</v>
      </c>
      <c r="AD15473" s="23" t="s">
        <v>40440</v>
      </c>
      <c r="AE15473" t="s">
        <v>35410</v>
      </c>
    </row>
    <row r="15474" spans="1:31" ht="15" customHeight="1">
      <c r="A15474" s="1">
        <v>15473</v>
      </c>
      <c r="B15474" s="1" t="s">
        <v>54</v>
      </c>
      <c r="C15474" s="1" t="s">
        <v>16475</v>
      </c>
      <c r="D15474" s="9" t="s">
        <v>1111</v>
      </c>
      <c r="E15474" s="9" t="s">
        <v>558</v>
      </c>
      <c r="F15474" s="9" t="s">
        <v>28881</v>
      </c>
      <c r="G15474" s="17">
        <v>91944600646</v>
      </c>
      <c r="H15474" s="9" t="s">
        <v>20</v>
      </c>
      <c r="I15474" s="1" t="s">
        <v>41</v>
      </c>
      <c r="J15474" s="4" t="s">
        <v>47301</v>
      </c>
      <c r="K15474" s="3" t="s">
        <v>42</v>
      </c>
      <c r="L15474" s="4" t="s">
        <v>47301</v>
      </c>
      <c r="M15474" s="11"/>
      <c r="N15474" s="4"/>
      <c r="O15474" s="11"/>
      <c r="P15474" s="4"/>
      <c r="Q15474" s="11"/>
      <c r="R15474" s="4"/>
      <c r="S15474" s="11"/>
      <c r="T15474" s="4"/>
      <c r="U15474" s="11"/>
      <c r="V15474" s="4"/>
      <c r="W15474" s="11"/>
      <c r="X15474" s="4"/>
      <c r="Y15474" s="11"/>
      <c r="Z15474" s="4"/>
      <c r="AA15474" s="1" t="s">
        <v>16</v>
      </c>
      <c r="AC15474" s="23" t="s">
        <v>37879</v>
      </c>
      <c r="AD15474" s="23" t="s">
        <v>40440</v>
      </c>
      <c r="AE15474" t="s">
        <v>35409</v>
      </c>
    </row>
    <row r="15475" spans="1:31" ht="15" customHeight="1">
      <c r="A15475" s="1">
        <v>15474</v>
      </c>
      <c r="B15475" s="1" t="s">
        <v>54</v>
      </c>
      <c r="C15475" s="1" t="s">
        <v>16479</v>
      </c>
      <c r="D15475" s="9" t="s">
        <v>3465</v>
      </c>
      <c r="E15475" s="9" t="s">
        <v>724</v>
      </c>
      <c r="F15475" s="9" t="s">
        <v>32905</v>
      </c>
      <c r="G15475" s="17">
        <v>91994964461</v>
      </c>
      <c r="H15475" s="9" t="s">
        <v>8</v>
      </c>
      <c r="I15475" s="1" t="s">
        <v>9</v>
      </c>
      <c r="J15475" s="4" t="s">
        <v>47301</v>
      </c>
      <c r="K15475" s="3" t="s">
        <v>17</v>
      </c>
      <c r="L15475" s="4" t="s">
        <v>47301</v>
      </c>
      <c r="M15475" s="4" t="s">
        <v>42</v>
      </c>
      <c r="N15475" s="3" t="str">
        <f t="shared" ref="N15475:N15476" si="655">J15475</f>
        <v>[75 lacs - 1 cr]</v>
      </c>
      <c r="O15475" s="11"/>
      <c r="P15475" s="4"/>
      <c r="Q15475" s="11"/>
      <c r="R15475" s="4"/>
      <c r="S15475" s="11"/>
      <c r="T15475" s="4"/>
      <c r="U15475" s="11"/>
      <c r="V15475" s="4"/>
      <c r="W15475" s="11"/>
      <c r="X15475" s="4"/>
      <c r="Y15475" s="11"/>
      <c r="Z15475" s="4"/>
      <c r="AA15475" s="1" t="s">
        <v>16</v>
      </c>
      <c r="AC15475" s="23" t="s">
        <v>37879</v>
      </c>
      <c r="AD15475" s="23" t="s">
        <v>40440</v>
      </c>
      <c r="AE15475" t="s">
        <v>35409</v>
      </c>
    </row>
    <row r="15476" spans="1:31" ht="15" customHeight="1">
      <c r="A15476" s="1">
        <v>15475</v>
      </c>
      <c r="B15476" s="1" t="s">
        <v>54</v>
      </c>
      <c r="C15476" s="1" t="s">
        <v>16484</v>
      </c>
      <c r="D15476" s="9" t="s">
        <v>526</v>
      </c>
      <c r="E15476" s="9" t="s">
        <v>774</v>
      </c>
      <c r="F15476" s="9" t="s">
        <v>28887</v>
      </c>
      <c r="G15476" s="17">
        <v>91999494494</v>
      </c>
      <c r="H15476" s="9" t="s">
        <v>20</v>
      </c>
      <c r="I15476" s="1" t="s">
        <v>9</v>
      </c>
      <c r="J15476" s="4" t="s">
        <v>47301</v>
      </c>
      <c r="K15476" s="3" t="s">
        <v>42</v>
      </c>
      <c r="L15476" s="4" t="s">
        <v>47301</v>
      </c>
      <c r="M15476" s="4" t="s">
        <v>14137</v>
      </c>
      <c r="N15476" s="3" t="str">
        <f t="shared" si="655"/>
        <v>[75 lacs - 1 cr]</v>
      </c>
      <c r="O15476" s="11"/>
      <c r="P15476" s="4"/>
      <c r="Q15476" s="11"/>
      <c r="R15476" s="4"/>
      <c r="S15476" s="11"/>
      <c r="T15476" s="4"/>
      <c r="U15476" s="11"/>
      <c r="V15476" s="4"/>
      <c r="W15476" s="11"/>
      <c r="X15476" s="4"/>
      <c r="Y15476" s="11"/>
      <c r="Z15476" s="4"/>
      <c r="AA15476" s="1" t="s">
        <v>16</v>
      </c>
      <c r="AC15476" s="23" t="s">
        <v>37879</v>
      </c>
      <c r="AD15476" s="23" t="s">
        <v>40440</v>
      </c>
      <c r="AE15476" t="s">
        <v>35410</v>
      </c>
    </row>
    <row r="15477" spans="1:31" ht="15" customHeight="1">
      <c r="A15477" s="1">
        <v>15476</v>
      </c>
      <c r="B15477" s="1" t="s">
        <v>54</v>
      </c>
      <c r="C15477" s="1" t="s">
        <v>16490</v>
      </c>
      <c r="D15477" s="9" t="s">
        <v>951</v>
      </c>
      <c r="E15477" s="9" t="s">
        <v>40</v>
      </c>
      <c r="F15477" s="9" t="s">
        <v>28888</v>
      </c>
      <c r="G15477" s="17">
        <v>9144696914</v>
      </c>
      <c r="H15477" s="9" t="s">
        <v>20</v>
      </c>
      <c r="I15477" s="1" t="s">
        <v>9</v>
      </c>
      <c r="J15477" s="4" t="s">
        <v>47301</v>
      </c>
      <c r="K15477" s="11" t="s">
        <v>14136</v>
      </c>
      <c r="L15477" s="4" t="s">
        <v>47301</v>
      </c>
      <c r="M15477" s="11"/>
      <c r="N15477" s="4"/>
      <c r="O15477" s="11"/>
      <c r="P15477" s="4"/>
      <c r="Q15477" s="11"/>
      <c r="R15477" s="4"/>
      <c r="S15477" s="11"/>
      <c r="T15477" s="4"/>
      <c r="U15477" s="11"/>
      <c r="V15477" s="4"/>
      <c r="W15477" s="11"/>
      <c r="X15477" s="4"/>
      <c r="Y15477" s="11"/>
      <c r="Z15477" s="4"/>
      <c r="AA15477" s="1" t="s">
        <v>16</v>
      </c>
      <c r="AC15477" s="23" t="s">
        <v>37879</v>
      </c>
      <c r="AD15477" s="23" t="s">
        <v>40440</v>
      </c>
      <c r="AE15477" t="s">
        <v>35409</v>
      </c>
    </row>
    <row r="15478" spans="1:31" ht="15" customHeight="1">
      <c r="A15478" s="1">
        <v>15477</v>
      </c>
      <c r="B15478" s="1" t="s">
        <v>54</v>
      </c>
      <c r="C15478" s="1" t="s">
        <v>16494</v>
      </c>
      <c r="D15478" s="9" t="s">
        <v>526</v>
      </c>
      <c r="E15478" s="9" t="s">
        <v>16176</v>
      </c>
      <c r="F15478" s="9" t="s">
        <v>28891</v>
      </c>
      <c r="G15478" s="17">
        <v>919446916096</v>
      </c>
      <c r="H15478" s="9" t="s">
        <v>132</v>
      </c>
      <c r="I15478" s="1" t="s">
        <v>41</v>
      </c>
      <c r="J15478" s="4" t="s">
        <v>47301</v>
      </c>
      <c r="K15478" s="3" t="s">
        <v>17</v>
      </c>
      <c r="L15478" s="4" t="s">
        <v>47301</v>
      </c>
      <c r="M15478" s="4" t="s">
        <v>42</v>
      </c>
      <c r="N15478" s="3" t="str">
        <f t="shared" ref="N15478:N15479" si="656">J15478</f>
        <v>[75 lacs - 1 cr]</v>
      </c>
      <c r="O15478" s="11"/>
      <c r="P15478" s="4"/>
      <c r="Q15478" s="11"/>
      <c r="R15478" s="4"/>
      <c r="S15478" s="11"/>
      <c r="T15478" s="4"/>
      <c r="U15478" s="11"/>
      <c r="V15478" s="4"/>
      <c r="W15478" s="11"/>
      <c r="X15478" s="4"/>
      <c r="Y15478" s="11"/>
      <c r="Z15478" s="4"/>
      <c r="AA15478" s="1" t="s">
        <v>16</v>
      </c>
      <c r="AC15478" s="23" t="s">
        <v>37879</v>
      </c>
      <c r="AD15478" s="23" t="s">
        <v>40440</v>
      </c>
      <c r="AE15478" t="s">
        <v>35394</v>
      </c>
    </row>
    <row r="15479" spans="1:31" ht="15" customHeight="1">
      <c r="A15479" s="1">
        <v>15478</v>
      </c>
      <c r="B15479" s="1" t="s">
        <v>54</v>
      </c>
      <c r="C15479" s="1" t="s">
        <v>16497</v>
      </c>
      <c r="D15479" s="9" t="s">
        <v>1678</v>
      </c>
      <c r="E15479" s="9" t="s">
        <v>40</v>
      </c>
      <c r="F15479" s="9" t="s">
        <v>28893</v>
      </c>
      <c r="G15479" s="17">
        <v>919644694446</v>
      </c>
      <c r="H15479" s="9" t="s">
        <v>20</v>
      </c>
      <c r="I15479" s="1" t="s">
        <v>41</v>
      </c>
      <c r="J15479" s="4" t="s">
        <v>47301</v>
      </c>
      <c r="K15479" s="3" t="s">
        <v>42</v>
      </c>
      <c r="L15479" s="4" t="s">
        <v>47301</v>
      </c>
      <c r="M15479" s="4" t="s">
        <v>14136</v>
      </c>
      <c r="N15479" s="3" t="str">
        <f t="shared" si="656"/>
        <v>[75 lacs - 1 cr]</v>
      </c>
      <c r="O15479" s="11"/>
      <c r="P15479" s="4"/>
      <c r="Q15479" s="11"/>
      <c r="R15479" s="4"/>
      <c r="S15479" s="11"/>
      <c r="T15479" s="4"/>
      <c r="U15479" s="11"/>
      <c r="V15479" s="4"/>
      <c r="W15479" s="11"/>
      <c r="X15479" s="4"/>
      <c r="Y15479" s="11"/>
      <c r="Z15479" s="4"/>
      <c r="AA15479" s="1" t="s">
        <v>11</v>
      </c>
      <c r="AC15479" s="23" t="s">
        <v>37879</v>
      </c>
      <c r="AD15479" s="23" t="s">
        <v>40440</v>
      </c>
      <c r="AE15479" t="s">
        <v>35399</v>
      </c>
    </row>
    <row r="15480" spans="1:31" ht="15" customHeight="1">
      <c r="A15480" s="1">
        <v>15479</v>
      </c>
      <c r="B15480" s="1" t="s">
        <v>54</v>
      </c>
      <c r="C15480" s="1" t="s">
        <v>16515</v>
      </c>
      <c r="D15480" s="9" t="s">
        <v>1243</v>
      </c>
      <c r="E15480" s="9" t="s">
        <v>40</v>
      </c>
      <c r="F15480" s="9" t="s">
        <v>32907</v>
      </c>
      <c r="G15480" s="17">
        <v>91994601</v>
      </c>
      <c r="H15480" s="9" t="s">
        <v>15</v>
      </c>
      <c r="I15480" s="1" t="s">
        <v>62</v>
      </c>
      <c r="J15480" s="4" t="s">
        <v>47301</v>
      </c>
      <c r="K15480" s="3" t="s">
        <v>42</v>
      </c>
      <c r="L15480" s="4" t="s">
        <v>47301</v>
      </c>
      <c r="M15480" s="11"/>
      <c r="N15480" s="4"/>
      <c r="O15480" s="11"/>
      <c r="P15480" s="4"/>
      <c r="Q15480" s="11"/>
      <c r="R15480" s="4"/>
      <c r="S15480" s="11"/>
      <c r="T15480" s="4"/>
      <c r="U15480" s="11"/>
      <c r="V15480" s="4"/>
      <c r="W15480" s="11"/>
      <c r="X15480" s="4"/>
      <c r="Y15480" s="11"/>
      <c r="Z15480" s="4"/>
      <c r="AA15480" s="1" t="s">
        <v>11</v>
      </c>
      <c r="AC15480" s="23" t="s">
        <v>37879</v>
      </c>
      <c r="AD15480" s="23" t="s">
        <v>40440</v>
      </c>
      <c r="AE15480" t="s">
        <v>35399</v>
      </c>
    </row>
    <row r="15481" spans="1:31" ht="15" customHeight="1">
      <c r="A15481" s="1">
        <v>15480</v>
      </c>
      <c r="B15481" s="1" t="s">
        <v>54</v>
      </c>
      <c r="C15481" s="1" t="s">
        <v>16522</v>
      </c>
      <c r="D15481" s="9" t="s">
        <v>58</v>
      </c>
      <c r="E15481" s="9" t="s">
        <v>139</v>
      </c>
      <c r="F15481" s="9" t="s">
        <v>28907</v>
      </c>
      <c r="G15481" s="17">
        <v>919446669</v>
      </c>
      <c r="H15481" s="9" t="s">
        <v>8</v>
      </c>
      <c r="I15481" s="1" t="s">
        <v>62</v>
      </c>
      <c r="J15481" s="4" t="s">
        <v>47301</v>
      </c>
      <c r="K15481" s="3" t="s">
        <v>42</v>
      </c>
      <c r="L15481" s="4" t="s">
        <v>47301</v>
      </c>
      <c r="M15481" s="11"/>
      <c r="N15481" s="4"/>
      <c r="O15481" s="11"/>
      <c r="P15481" s="4"/>
      <c r="Q15481" s="11"/>
      <c r="R15481" s="4"/>
      <c r="S15481" s="11"/>
      <c r="T15481" s="4"/>
      <c r="U15481" s="11"/>
      <c r="V15481" s="4"/>
      <c r="W15481" s="11"/>
      <c r="X15481" s="4"/>
      <c r="Y15481" s="11"/>
      <c r="Z15481" s="4"/>
      <c r="AA15481" s="1" t="s">
        <v>16</v>
      </c>
      <c r="AC15481" s="23" t="s">
        <v>37879</v>
      </c>
      <c r="AD15481" s="23" t="s">
        <v>40440</v>
      </c>
      <c r="AE15481" t="s">
        <v>35410</v>
      </c>
    </row>
    <row r="15482" spans="1:31" ht="15" customHeight="1">
      <c r="A15482" s="1">
        <v>15481</v>
      </c>
      <c r="B15482" s="1" t="s">
        <v>54</v>
      </c>
      <c r="C15482" s="1" t="s">
        <v>16525</v>
      </c>
      <c r="D15482" s="9" t="s">
        <v>36345</v>
      </c>
      <c r="E15482" s="9" t="s">
        <v>1047</v>
      </c>
      <c r="F15482" s="9" t="s">
        <v>34991</v>
      </c>
      <c r="G15482" s="17">
        <v>919491041</v>
      </c>
      <c r="H15482" s="9" t="s">
        <v>8</v>
      </c>
      <c r="I15482" s="1" t="s">
        <v>9</v>
      </c>
      <c r="J15482" s="4" t="s">
        <v>47301</v>
      </c>
      <c r="K15482" s="3" t="s">
        <v>17</v>
      </c>
      <c r="L15482" s="4" t="s">
        <v>47301</v>
      </c>
      <c r="M15482" s="4" t="s">
        <v>42</v>
      </c>
      <c r="N15482" s="3" t="str">
        <f>J15482</f>
        <v>[75 lacs - 1 cr]</v>
      </c>
      <c r="O15482" s="11"/>
      <c r="P15482" s="4"/>
      <c r="Q15482" s="11"/>
      <c r="R15482" s="4"/>
      <c r="S15482" s="11"/>
      <c r="T15482" s="4"/>
      <c r="U15482" s="11"/>
      <c r="V15482" s="4"/>
      <c r="W15482" s="11"/>
      <c r="X15482" s="4"/>
      <c r="Y15482" s="11"/>
      <c r="Z15482" s="4"/>
      <c r="AA15482" s="1" t="s">
        <v>16</v>
      </c>
      <c r="AC15482" s="23" t="s">
        <v>37879</v>
      </c>
      <c r="AD15482" s="23" t="s">
        <v>40440</v>
      </c>
      <c r="AE15482" t="s">
        <v>35399</v>
      </c>
    </row>
    <row r="15483" spans="1:31" ht="15" customHeight="1">
      <c r="A15483" s="1">
        <v>15482</v>
      </c>
      <c r="B15483" s="1" t="s">
        <v>54</v>
      </c>
      <c r="C15483" s="1" t="s">
        <v>16529</v>
      </c>
      <c r="D15483" s="9" t="s">
        <v>2563</v>
      </c>
      <c r="E15483" s="9" t="s">
        <v>506</v>
      </c>
      <c r="F15483" s="9" t="s">
        <v>28911</v>
      </c>
      <c r="G15483" s="17">
        <v>919446944404</v>
      </c>
      <c r="H15483" s="9" t="s">
        <v>15</v>
      </c>
      <c r="I15483" s="1" t="s">
        <v>62</v>
      </c>
      <c r="J15483" s="4" t="s">
        <v>47301</v>
      </c>
      <c r="K15483" s="3" t="s">
        <v>42</v>
      </c>
      <c r="L15483" s="4" t="s">
        <v>47301</v>
      </c>
      <c r="M15483" s="11"/>
      <c r="N15483" s="4"/>
      <c r="O15483" s="11"/>
      <c r="P15483" s="4"/>
      <c r="Q15483" s="11"/>
      <c r="R15483" s="4"/>
      <c r="S15483" s="11"/>
      <c r="T15483" s="4"/>
      <c r="U15483" s="11"/>
      <c r="V15483" s="4"/>
      <c r="W15483" s="11"/>
      <c r="X15483" s="4"/>
      <c r="Y15483" s="11"/>
      <c r="Z15483" s="4"/>
      <c r="AA15483" s="1" t="s">
        <v>16</v>
      </c>
      <c r="AC15483" s="23" t="s">
        <v>37879</v>
      </c>
      <c r="AD15483" s="23" t="s">
        <v>40440</v>
      </c>
      <c r="AE15483" t="s">
        <v>35394</v>
      </c>
    </row>
    <row r="15484" spans="1:31" ht="15" customHeight="1">
      <c r="A15484" s="1">
        <v>15483</v>
      </c>
      <c r="B15484" s="1" t="s">
        <v>54</v>
      </c>
      <c r="C15484" s="1" t="s">
        <v>16531</v>
      </c>
      <c r="D15484" s="9" t="s">
        <v>2169</v>
      </c>
      <c r="E15484" s="9" t="s">
        <v>78</v>
      </c>
      <c r="F15484" s="9" t="s">
        <v>28913</v>
      </c>
      <c r="G15484" s="17">
        <v>919446446960</v>
      </c>
      <c r="H15484" s="9" t="s">
        <v>8</v>
      </c>
      <c r="I15484" s="1" t="s">
        <v>41</v>
      </c>
      <c r="J15484" s="4" t="s">
        <v>47301</v>
      </c>
      <c r="K15484" s="3" t="s">
        <v>42</v>
      </c>
      <c r="L15484" s="4" t="s">
        <v>47301</v>
      </c>
      <c r="M15484" s="11"/>
      <c r="N15484" s="4"/>
      <c r="O15484" s="11"/>
      <c r="P15484" s="4"/>
      <c r="Q15484" s="11"/>
      <c r="R15484" s="4"/>
      <c r="S15484" s="11"/>
      <c r="T15484" s="4"/>
      <c r="U15484" s="11"/>
      <c r="V15484" s="4"/>
      <c r="W15484" s="11"/>
      <c r="X15484" s="4"/>
      <c r="Y15484" s="11"/>
      <c r="Z15484" s="4"/>
      <c r="AA15484" s="1" t="s">
        <v>11</v>
      </c>
      <c r="AC15484" s="23" t="s">
        <v>37879</v>
      </c>
      <c r="AD15484" s="23" t="s">
        <v>40440</v>
      </c>
      <c r="AE15484" t="s">
        <v>35394</v>
      </c>
    </row>
    <row r="15485" spans="1:31" ht="15" customHeight="1">
      <c r="A15485" s="1">
        <v>15484</v>
      </c>
      <c r="B15485" s="1" t="s">
        <v>54</v>
      </c>
      <c r="C15485" s="1" t="s">
        <v>16532</v>
      </c>
      <c r="D15485" s="9" t="s">
        <v>463</v>
      </c>
      <c r="E15485" s="9" t="s">
        <v>139</v>
      </c>
      <c r="F15485" s="9" t="s">
        <v>28914</v>
      </c>
      <c r="G15485" s="17">
        <v>919946606999</v>
      </c>
      <c r="H15485" s="9" t="s">
        <v>8</v>
      </c>
      <c r="I15485" s="1" t="s">
        <v>41</v>
      </c>
      <c r="J15485" s="4" t="s">
        <v>47301</v>
      </c>
      <c r="K15485" s="3" t="s">
        <v>42</v>
      </c>
      <c r="L15485" s="4" t="s">
        <v>47301</v>
      </c>
      <c r="M15485" s="4" t="s">
        <v>14136</v>
      </c>
      <c r="N15485" s="3" t="str">
        <f t="shared" ref="N15485:N15486" si="657">J15485</f>
        <v>[75 lacs - 1 cr]</v>
      </c>
      <c r="O15485" s="11"/>
      <c r="P15485" s="4"/>
      <c r="Q15485" s="11"/>
      <c r="R15485" s="4"/>
      <c r="S15485" s="11"/>
      <c r="T15485" s="4"/>
      <c r="U15485" s="11"/>
      <c r="V15485" s="4"/>
      <c r="W15485" s="11"/>
      <c r="X15485" s="4"/>
      <c r="Y15485" s="11"/>
      <c r="Z15485" s="4"/>
      <c r="AA15485" s="1" t="s">
        <v>16</v>
      </c>
      <c r="AC15485" s="23" t="s">
        <v>37879</v>
      </c>
      <c r="AD15485" s="23" t="s">
        <v>40440</v>
      </c>
      <c r="AE15485" t="s">
        <v>35394</v>
      </c>
    </row>
    <row r="15486" spans="1:31" ht="15" customHeight="1">
      <c r="A15486" s="1">
        <v>15485</v>
      </c>
      <c r="B15486" s="1" t="s">
        <v>54</v>
      </c>
      <c r="C15486" s="1" t="s">
        <v>16539</v>
      </c>
      <c r="D15486" s="9" t="s">
        <v>36410</v>
      </c>
      <c r="E15486" s="9" t="s">
        <v>672</v>
      </c>
      <c r="F15486" s="9" t="s">
        <v>28916</v>
      </c>
      <c r="G15486" s="17">
        <v>9199464469</v>
      </c>
      <c r="H15486" s="9" t="s">
        <v>8</v>
      </c>
      <c r="I15486" s="1" t="s">
        <v>41</v>
      </c>
      <c r="J15486" s="4" t="s">
        <v>47301</v>
      </c>
      <c r="K15486" s="3" t="s">
        <v>42</v>
      </c>
      <c r="L15486" s="4" t="s">
        <v>47301</v>
      </c>
      <c r="M15486" s="4" t="s">
        <v>14136</v>
      </c>
      <c r="N15486" s="3" t="str">
        <f t="shared" si="657"/>
        <v>[75 lacs - 1 cr]</v>
      </c>
      <c r="O15486" s="11"/>
      <c r="P15486" s="4"/>
      <c r="Q15486" s="11"/>
      <c r="R15486" s="4"/>
      <c r="S15486" s="11"/>
      <c r="T15486" s="4"/>
      <c r="U15486" s="11"/>
      <c r="V15486" s="4"/>
      <c r="W15486" s="11"/>
      <c r="X15486" s="4"/>
      <c r="Y15486" s="11"/>
      <c r="Z15486" s="4"/>
      <c r="AA15486" s="1" t="s">
        <v>16</v>
      </c>
      <c r="AC15486" s="23" t="s">
        <v>37879</v>
      </c>
      <c r="AD15486" s="23" t="s">
        <v>40440</v>
      </c>
      <c r="AE15486" t="s">
        <v>35410</v>
      </c>
    </row>
    <row r="15487" spans="1:31" ht="15" customHeight="1">
      <c r="A15487" s="1">
        <v>15486</v>
      </c>
      <c r="B15487" s="1" t="s">
        <v>54</v>
      </c>
      <c r="C15487" s="1" t="s">
        <v>16552</v>
      </c>
      <c r="D15487" s="9" t="s">
        <v>16191</v>
      </c>
      <c r="E15487" s="9" t="s">
        <v>1548</v>
      </c>
      <c r="F15487" s="9" t="s">
        <v>32911</v>
      </c>
      <c r="G15487" s="17">
        <v>9199404464</v>
      </c>
      <c r="H15487" s="9" t="s">
        <v>20</v>
      </c>
      <c r="I15487" s="1" t="s">
        <v>62</v>
      </c>
      <c r="J15487" s="4" t="s">
        <v>47301</v>
      </c>
      <c r="K15487" s="3" t="s">
        <v>42</v>
      </c>
      <c r="L15487" s="4" t="s">
        <v>47301</v>
      </c>
      <c r="M15487" s="11"/>
      <c r="N15487" s="4"/>
      <c r="O15487" s="11"/>
      <c r="P15487" s="4"/>
      <c r="Q15487" s="11"/>
      <c r="R15487" s="4"/>
      <c r="S15487" s="11"/>
      <c r="T15487" s="4"/>
      <c r="U15487" s="11"/>
      <c r="V15487" s="4"/>
      <c r="W15487" s="11"/>
      <c r="X15487" s="4"/>
      <c r="Y15487" s="11"/>
      <c r="Z15487" s="4"/>
      <c r="AA15487" s="1" t="s">
        <v>16</v>
      </c>
      <c r="AC15487" s="23" t="s">
        <v>37879</v>
      </c>
      <c r="AD15487" s="23" t="s">
        <v>40440</v>
      </c>
      <c r="AE15487" t="s">
        <v>35410</v>
      </c>
    </row>
    <row r="15488" spans="1:31" ht="15" customHeight="1">
      <c r="A15488" s="1">
        <v>15487</v>
      </c>
      <c r="B15488" s="1" t="s">
        <v>54</v>
      </c>
      <c r="C15488" s="1" t="s">
        <v>16556</v>
      </c>
      <c r="D15488" s="9" t="s">
        <v>546</v>
      </c>
      <c r="E15488" s="9" t="s">
        <v>16192</v>
      </c>
      <c r="F15488" s="9" t="s">
        <v>28927</v>
      </c>
      <c r="G15488" s="17">
        <v>91900091149</v>
      </c>
      <c r="H15488" s="9" t="s">
        <v>8</v>
      </c>
      <c r="I15488" s="1" t="s">
        <v>62</v>
      </c>
      <c r="J15488" s="4" t="s">
        <v>47301</v>
      </c>
      <c r="K15488" s="3" t="s">
        <v>42</v>
      </c>
      <c r="L15488" s="4" t="s">
        <v>47301</v>
      </c>
      <c r="M15488" s="11"/>
      <c r="N15488" s="4"/>
      <c r="O15488" s="11"/>
      <c r="P15488" s="4"/>
      <c r="Q15488" s="11"/>
      <c r="R15488" s="4"/>
      <c r="S15488" s="11"/>
      <c r="T15488" s="4"/>
      <c r="U15488" s="11"/>
      <c r="V15488" s="4"/>
      <c r="W15488" s="11"/>
      <c r="X15488" s="4"/>
      <c r="Y15488" s="11"/>
      <c r="Z15488" s="4"/>
      <c r="AA15488" s="1" t="s">
        <v>16</v>
      </c>
      <c r="AC15488" s="23" t="s">
        <v>37879</v>
      </c>
      <c r="AD15488" s="23" t="s">
        <v>40440</v>
      </c>
      <c r="AE15488" t="s">
        <v>35410</v>
      </c>
    </row>
    <row r="15489" spans="1:31" ht="15" customHeight="1">
      <c r="A15489" s="1">
        <v>15488</v>
      </c>
      <c r="B15489" s="1" t="s">
        <v>54</v>
      </c>
      <c r="C15489" s="1" t="s">
        <v>16561</v>
      </c>
      <c r="D15489" s="9" t="s">
        <v>6978</v>
      </c>
      <c r="E15489" s="9" t="s">
        <v>16194</v>
      </c>
      <c r="F15489" s="9" t="s">
        <v>16195</v>
      </c>
      <c r="G15489" s="17">
        <v>9199469996</v>
      </c>
      <c r="H15489" s="9" t="s">
        <v>8</v>
      </c>
      <c r="I15489" s="1" t="s">
        <v>62</v>
      </c>
      <c r="J15489" s="4" t="s">
        <v>47301</v>
      </c>
      <c r="K15489" s="3" t="s">
        <v>42</v>
      </c>
      <c r="L15489" s="4" t="s">
        <v>47301</v>
      </c>
      <c r="M15489" s="4" t="s">
        <v>14136</v>
      </c>
      <c r="N15489" s="3" t="str">
        <f>J15489</f>
        <v>[75 lacs - 1 cr]</v>
      </c>
      <c r="O15489" s="11"/>
      <c r="P15489" s="4"/>
      <c r="Q15489" s="11"/>
      <c r="R15489" s="4"/>
      <c r="S15489" s="11"/>
      <c r="T15489" s="4"/>
      <c r="U15489" s="11"/>
      <c r="V15489" s="4"/>
      <c r="W15489" s="11"/>
      <c r="X15489" s="4"/>
      <c r="Y15489" s="11"/>
      <c r="Z15489" s="4"/>
      <c r="AA15489" s="1" t="s">
        <v>16</v>
      </c>
      <c r="AC15489" s="23" t="s">
        <v>37879</v>
      </c>
      <c r="AD15489" s="23" t="s">
        <v>40440</v>
      </c>
      <c r="AE15489" t="s">
        <v>35410</v>
      </c>
    </row>
    <row r="15490" spans="1:31" ht="15" customHeight="1">
      <c r="A15490" s="1">
        <v>15489</v>
      </c>
      <c r="B15490" s="1" t="s">
        <v>54</v>
      </c>
      <c r="C15490" s="1" t="s">
        <v>16563</v>
      </c>
      <c r="D15490" s="9" t="s">
        <v>39</v>
      </c>
      <c r="E15490" s="9" t="s">
        <v>1558</v>
      </c>
      <c r="F15490" s="9" t="s">
        <v>28931</v>
      </c>
      <c r="G15490" s="17">
        <v>919404969149</v>
      </c>
      <c r="H15490" s="9" t="s">
        <v>132</v>
      </c>
      <c r="I15490" s="1" t="s">
        <v>41</v>
      </c>
      <c r="J15490" s="4" t="s">
        <v>47301</v>
      </c>
      <c r="K15490" s="11" t="s">
        <v>14136</v>
      </c>
      <c r="L15490" s="4" t="s">
        <v>47301</v>
      </c>
      <c r="M15490" s="11"/>
      <c r="N15490" s="4"/>
      <c r="O15490" s="11"/>
      <c r="P15490" s="4"/>
      <c r="Q15490" s="11"/>
      <c r="R15490" s="4"/>
      <c r="S15490" s="11"/>
      <c r="T15490" s="4"/>
      <c r="U15490" s="11"/>
      <c r="V15490" s="4"/>
      <c r="W15490" s="11"/>
      <c r="X15490" s="4"/>
      <c r="Y15490" s="11"/>
      <c r="Z15490" s="4"/>
      <c r="AA15490" s="1" t="s">
        <v>11</v>
      </c>
      <c r="AC15490" s="23" t="s">
        <v>37879</v>
      </c>
      <c r="AD15490" s="23" t="s">
        <v>40440</v>
      </c>
      <c r="AE15490" t="s">
        <v>35409</v>
      </c>
    </row>
    <row r="15491" spans="1:31" ht="15" customHeight="1">
      <c r="A15491" s="1">
        <v>15490</v>
      </c>
      <c r="B15491" s="1" t="s">
        <v>54</v>
      </c>
      <c r="C15491" s="1" t="s">
        <v>16571</v>
      </c>
      <c r="D15491" s="9" t="s">
        <v>432</v>
      </c>
      <c r="E15491" s="9" t="s">
        <v>433</v>
      </c>
      <c r="F15491" s="9" t="s">
        <v>28933</v>
      </c>
      <c r="G15491" s="17">
        <v>914940064141</v>
      </c>
      <c r="H15491" s="9" t="s">
        <v>20</v>
      </c>
      <c r="I15491" s="1" t="s">
        <v>9</v>
      </c>
      <c r="J15491" s="4" t="s">
        <v>47301</v>
      </c>
      <c r="K15491" s="3" t="s">
        <v>42</v>
      </c>
      <c r="L15491" s="4" t="s">
        <v>47301</v>
      </c>
      <c r="M15491" s="11"/>
      <c r="N15491" s="4"/>
      <c r="O15491" s="11"/>
      <c r="P15491" s="4"/>
      <c r="Q15491" s="11"/>
      <c r="R15491" s="4"/>
      <c r="S15491" s="11"/>
      <c r="T15491" s="4"/>
      <c r="U15491" s="11"/>
      <c r="V15491" s="4"/>
      <c r="W15491" s="11"/>
      <c r="X15491" s="4"/>
      <c r="Y15491" s="11"/>
      <c r="Z15491" s="4"/>
      <c r="AA15491" s="1" t="s">
        <v>16</v>
      </c>
      <c r="AC15491" s="23" t="s">
        <v>37879</v>
      </c>
      <c r="AD15491" s="23" t="s">
        <v>40440</v>
      </c>
      <c r="AE15491" t="s">
        <v>35399</v>
      </c>
    </row>
    <row r="15492" spans="1:31" ht="15" customHeight="1">
      <c r="A15492" s="1">
        <v>15491</v>
      </c>
      <c r="B15492" s="1" t="s">
        <v>54</v>
      </c>
      <c r="C15492" s="1" t="s">
        <v>16573</v>
      </c>
      <c r="D15492" s="9" t="s">
        <v>18577</v>
      </c>
      <c r="E15492" s="9" t="s">
        <v>3211</v>
      </c>
      <c r="F15492" s="9" t="s">
        <v>28934</v>
      </c>
      <c r="G15492" s="17">
        <v>919444990044</v>
      </c>
      <c r="H15492" s="9" t="s">
        <v>20</v>
      </c>
      <c r="I15492" s="1" t="s">
        <v>62</v>
      </c>
      <c r="J15492" s="4" t="s">
        <v>47301</v>
      </c>
      <c r="K15492" s="11" t="s">
        <v>14136</v>
      </c>
      <c r="L15492" s="4" t="s">
        <v>47301</v>
      </c>
      <c r="M15492" s="11"/>
      <c r="N15492" s="4"/>
      <c r="O15492" s="11"/>
      <c r="P15492" s="4"/>
      <c r="Q15492" s="11"/>
      <c r="R15492" s="4"/>
      <c r="S15492" s="11"/>
      <c r="T15492" s="4"/>
      <c r="U15492" s="11"/>
      <c r="V15492" s="4"/>
      <c r="W15492" s="11"/>
      <c r="X15492" s="4"/>
      <c r="Y15492" s="11"/>
      <c r="Z15492" s="4"/>
      <c r="AA15492" s="1" t="s">
        <v>16</v>
      </c>
      <c r="AC15492" s="23" t="s">
        <v>37879</v>
      </c>
      <c r="AD15492" s="23" t="s">
        <v>40440</v>
      </c>
      <c r="AE15492" t="s">
        <v>35410</v>
      </c>
    </row>
    <row r="15493" spans="1:31" ht="15" customHeight="1">
      <c r="A15493" s="1">
        <v>15492</v>
      </c>
      <c r="B15493" s="1" t="s">
        <v>54</v>
      </c>
      <c r="C15493" s="1" t="s">
        <v>16574</v>
      </c>
      <c r="D15493" s="9" t="s">
        <v>4679</v>
      </c>
      <c r="E15493" s="9" t="s">
        <v>221</v>
      </c>
      <c r="F15493" s="9" t="s">
        <v>28935</v>
      </c>
      <c r="G15493" s="17">
        <v>91949446144</v>
      </c>
      <c r="H15493" s="9" t="s">
        <v>8</v>
      </c>
      <c r="I15493" s="1" t="s">
        <v>41</v>
      </c>
      <c r="J15493" s="4" t="s">
        <v>47301</v>
      </c>
      <c r="K15493" s="3" t="s">
        <v>42</v>
      </c>
      <c r="L15493" s="4" t="s">
        <v>47301</v>
      </c>
      <c r="M15493" s="4" t="s">
        <v>14136</v>
      </c>
      <c r="N15493" s="3" t="str">
        <f>J15493</f>
        <v>[75 lacs - 1 cr]</v>
      </c>
      <c r="O15493" s="4" t="s">
        <v>13</v>
      </c>
      <c r="P15493" s="3" t="s">
        <v>47301</v>
      </c>
      <c r="Q15493" s="11"/>
      <c r="R15493" s="4"/>
      <c r="S15493" s="11"/>
      <c r="T15493" s="4"/>
      <c r="U15493" s="11"/>
      <c r="V15493" s="4"/>
      <c r="W15493" s="11"/>
      <c r="X15493" s="4"/>
      <c r="Y15493" s="11"/>
      <c r="Z15493" s="4"/>
      <c r="AA15493" s="1" t="s">
        <v>16</v>
      </c>
      <c r="AC15493" s="23" t="s">
        <v>37879</v>
      </c>
      <c r="AD15493" s="23" t="s">
        <v>40440</v>
      </c>
      <c r="AE15493" t="s">
        <v>35410</v>
      </c>
    </row>
    <row r="15494" spans="1:31" ht="15" customHeight="1">
      <c r="A15494" s="1">
        <v>15493</v>
      </c>
      <c r="B15494" s="1" t="s">
        <v>54</v>
      </c>
      <c r="C15494" s="1" t="s">
        <v>16582</v>
      </c>
      <c r="D15494" s="9" t="s">
        <v>36346</v>
      </c>
      <c r="E15494" s="9" t="s">
        <v>774</v>
      </c>
      <c r="F15494" s="9" t="s">
        <v>28941</v>
      </c>
      <c r="G15494" s="17">
        <v>91416004649</v>
      </c>
      <c r="H15494" s="9" t="s">
        <v>8</v>
      </c>
      <c r="I15494" s="1" t="s">
        <v>9</v>
      </c>
      <c r="J15494" s="4" t="s">
        <v>47301</v>
      </c>
      <c r="K15494" s="3" t="s">
        <v>42</v>
      </c>
      <c r="L15494" s="4" t="s">
        <v>47301</v>
      </c>
      <c r="M15494" s="11"/>
      <c r="N15494" s="4"/>
      <c r="O15494" s="11"/>
      <c r="P15494" s="4"/>
      <c r="Q15494" s="11"/>
      <c r="R15494" s="4"/>
      <c r="S15494" s="11"/>
      <c r="T15494" s="4"/>
      <c r="U15494" s="11"/>
      <c r="V15494" s="4"/>
      <c r="W15494" s="11"/>
      <c r="X15494" s="4"/>
      <c r="Y15494" s="11"/>
      <c r="Z15494" s="4"/>
      <c r="AA15494" s="1" t="s">
        <v>16</v>
      </c>
      <c r="AC15494" s="23" t="s">
        <v>37879</v>
      </c>
      <c r="AD15494" s="23" t="s">
        <v>40440</v>
      </c>
      <c r="AE15494" t="s">
        <v>35399</v>
      </c>
    </row>
    <row r="15495" spans="1:31" ht="15" customHeight="1">
      <c r="A15495" s="1">
        <v>15494</v>
      </c>
      <c r="B15495" s="1" t="s">
        <v>54</v>
      </c>
      <c r="C15495" s="1" t="s">
        <v>16585</v>
      </c>
      <c r="D15495" s="9" t="s">
        <v>1625</v>
      </c>
      <c r="E15495" s="9" t="s">
        <v>6915</v>
      </c>
      <c r="F15495" s="9" t="s">
        <v>28943</v>
      </c>
      <c r="G15495" s="17">
        <v>91999466904</v>
      </c>
      <c r="H15495" s="9" t="s">
        <v>8</v>
      </c>
      <c r="I15495" s="1" t="s">
        <v>41</v>
      </c>
      <c r="J15495" s="4" t="s">
        <v>47301</v>
      </c>
      <c r="K15495" s="3" t="s">
        <v>42</v>
      </c>
      <c r="L15495" s="4" t="s">
        <v>47301</v>
      </c>
      <c r="M15495" s="4" t="s">
        <v>14136</v>
      </c>
      <c r="N15495" s="3" t="str">
        <f>J15495</f>
        <v>[75 lacs - 1 cr]</v>
      </c>
      <c r="O15495" s="4" t="s">
        <v>14137</v>
      </c>
      <c r="P15495" s="3" t="s">
        <v>47301</v>
      </c>
      <c r="Q15495" s="11"/>
      <c r="R15495" s="4"/>
      <c r="S15495" s="11"/>
      <c r="T15495" s="4"/>
      <c r="U15495" s="11"/>
      <c r="V15495" s="4"/>
      <c r="W15495" s="11"/>
      <c r="X15495" s="4"/>
      <c r="Y15495" s="11"/>
      <c r="Z15495" s="4"/>
      <c r="AA15495" s="1" t="s">
        <v>16</v>
      </c>
      <c r="AC15495" s="23" t="s">
        <v>37879</v>
      </c>
      <c r="AD15495" s="23" t="s">
        <v>40440</v>
      </c>
      <c r="AE15495" t="s">
        <v>35409</v>
      </c>
    </row>
    <row r="15496" spans="1:31" ht="15" customHeight="1">
      <c r="A15496" s="1">
        <v>15495</v>
      </c>
      <c r="B15496" s="1" t="s">
        <v>54</v>
      </c>
      <c r="C15496" s="1" t="s">
        <v>16587</v>
      </c>
      <c r="D15496" s="9" t="s">
        <v>36347</v>
      </c>
      <c r="E15496" s="9" t="s">
        <v>11871</v>
      </c>
      <c r="F15496" s="9" t="s">
        <v>16200</v>
      </c>
      <c r="G15496" s="17">
        <v>9149044469</v>
      </c>
      <c r="H15496" s="9" t="s">
        <v>8</v>
      </c>
      <c r="I15496" s="1" t="s">
        <v>62</v>
      </c>
      <c r="J15496" s="4" t="s">
        <v>47301</v>
      </c>
      <c r="K15496" s="3" t="s">
        <v>42</v>
      </c>
      <c r="L15496" s="4" t="s">
        <v>47301</v>
      </c>
      <c r="M15496" s="11"/>
      <c r="N15496" s="4"/>
      <c r="O15496" s="11"/>
      <c r="P15496" s="4"/>
      <c r="Q15496" s="11"/>
      <c r="R15496" s="4"/>
      <c r="S15496" s="11"/>
      <c r="T15496" s="4"/>
      <c r="U15496" s="11"/>
      <c r="V15496" s="4"/>
      <c r="W15496" s="11"/>
      <c r="X15496" s="4"/>
      <c r="Y15496" s="11"/>
      <c r="Z15496" s="4"/>
      <c r="AA15496" s="1" t="s">
        <v>16</v>
      </c>
      <c r="AC15496" s="23" t="s">
        <v>37879</v>
      </c>
      <c r="AD15496" s="23" t="s">
        <v>40440</v>
      </c>
      <c r="AE15496" t="s">
        <v>35409</v>
      </c>
    </row>
    <row r="15497" spans="1:31" ht="15" customHeight="1">
      <c r="A15497" s="1">
        <v>15496</v>
      </c>
      <c r="B15497" s="1" t="s">
        <v>54</v>
      </c>
      <c r="C15497" s="1" t="s">
        <v>16597</v>
      </c>
      <c r="D15497" s="9" t="s">
        <v>36348</v>
      </c>
      <c r="E15497" s="9" t="s">
        <v>90</v>
      </c>
      <c r="F15497" s="9" t="s">
        <v>34997</v>
      </c>
      <c r="G15497" s="17">
        <v>919644444116</v>
      </c>
      <c r="H15497" s="9" t="s">
        <v>20</v>
      </c>
      <c r="I15497" s="1" t="s">
        <v>41</v>
      </c>
      <c r="J15497" s="4" t="s">
        <v>47301</v>
      </c>
      <c r="K15497" s="3" t="s">
        <v>42</v>
      </c>
      <c r="L15497" s="4" t="s">
        <v>47301</v>
      </c>
      <c r="M15497" s="11"/>
      <c r="N15497" s="4"/>
      <c r="O15497" s="11"/>
      <c r="P15497" s="4"/>
      <c r="Q15497" s="11"/>
      <c r="R15497" s="4"/>
      <c r="S15497" s="11"/>
      <c r="T15497" s="4"/>
      <c r="U15497" s="11"/>
      <c r="V15497" s="4"/>
      <c r="W15497" s="11"/>
      <c r="X15497" s="4"/>
      <c r="Y15497" s="11"/>
      <c r="Z15497" s="4"/>
      <c r="AA15497" s="1" t="s">
        <v>16</v>
      </c>
      <c r="AC15497" s="23" t="s">
        <v>37879</v>
      </c>
      <c r="AD15497" s="23" t="s">
        <v>40440</v>
      </c>
      <c r="AE15497" t="s">
        <v>35399</v>
      </c>
    </row>
    <row r="15498" spans="1:31" ht="15" customHeight="1">
      <c r="A15498" s="1">
        <v>15497</v>
      </c>
      <c r="B15498" s="1" t="s">
        <v>54</v>
      </c>
      <c r="C15498" s="1" t="s">
        <v>16598</v>
      </c>
      <c r="D15498" s="9" t="s">
        <v>286</v>
      </c>
      <c r="E15498" s="9" t="s">
        <v>139</v>
      </c>
      <c r="F15498" s="9" t="s">
        <v>28950</v>
      </c>
      <c r="G15498" s="17">
        <v>919446469494</v>
      </c>
      <c r="H15498" s="9" t="s">
        <v>15</v>
      </c>
      <c r="I15498" s="1" t="s">
        <v>62</v>
      </c>
      <c r="J15498" s="4" t="s">
        <v>47301</v>
      </c>
      <c r="K15498" s="11" t="s">
        <v>14137</v>
      </c>
      <c r="L15498" s="4" t="s">
        <v>47301</v>
      </c>
      <c r="M15498" s="11"/>
      <c r="N15498" s="4"/>
      <c r="O15498" s="11"/>
      <c r="P15498" s="4"/>
      <c r="Q15498" s="11"/>
      <c r="R15498" s="4"/>
      <c r="S15498" s="11"/>
      <c r="T15498" s="4"/>
      <c r="U15498" s="11"/>
      <c r="V15498" s="4"/>
      <c r="W15498" s="11"/>
      <c r="X15498" s="4"/>
      <c r="Y15498" s="11"/>
      <c r="Z15498" s="4"/>
      <c r="AA15498" s="1" t="s">
        <v>16</v>
      </c>
      <c r="AC15498" s="23" t="s">
        <v>37879</v>
      </c>
      <c r="AD15498" s="23" t="s">
        <v>40440</v>
      </c>
      <c r="AE15498" t="s">
        <v>35409</v>
      </c>
    </row>
    <row r="15499" spans="1:31" ht="15" customHeight="1">
      <c r="A15499" s="1">
        <v>15498</v>
      </c>
      <c r="B15499" s="1" t="s">
        <v>54</v>
      </c>
      <c r="C15499" s="1" t="s">
        <v>16601</v>
      </c>
      <c r="D15499" s="9" t="s">
        <v>2359</v>
      </c>
      <c r="E15499" s="9" t="s">
        <v>78</v>
      </c>
      <c r="F15499" s="9" t="s">
        <v>28953</v>
      </c>
      <c r="G15499" s="17">
        <v>91994109444</v>
      </c>
      <c r="H15499" s="9" t="s">
        <v>8</v>
      </c>
      <c r="I15499" s="1" t="s">
        <v>41</v>
      </c>
      <c r="J15499" s="4" t="s">
        <v>47301</v>
      </c>
      <c r="K15499" s="3" t="s">
        <v>42</v>
      </c>
      <c r="L15499" s="4" t="s">
        <v>47301</v>
      </c>
      <c r="M15499" s="11"/>
      <c r="N15499" s="4"/>
      <c r="O15499" s="11"/>
      <c r="P15499" s="4"/>
      <c r="Q15499" s="11"/>
      <c r="R15499" s="4"/>
      <c r="S15499" s="11"/>
      <c r="T15499" s="4"/>
      <c r="U15499" s="11"/>
      <c r="V15499" s="4"/>
      <c r="W15499" s="11"/>
      <c r="X15499" s="4"/>
      <c r="Y15499" s="11"/>
      <c r="Z15499" s="4"/>
      <c r="AA15499" s="1" t="s">
        <v>16</v>
      </c>
      <c r="AC15499" s="23" t="s">
        <v>37879</v>
      </c>
      <c r="AD15499" s="23" t="s">
        <v>40440</v>
      </c>
      <c r="AE15499" t="s">
        <v>35410</v>
      </c>
    </row>
    <row r="15500" spans="1:31" ht="15" customHeight="1">
      <c r="A15500" s="1">
        <v>15499</v>
      </c>
      <c r="B15500" s="1" t="s">
        <v>54</v>
      </c>
      <c r="C15500" s="1" t="s">
        <v>16604</v>
      </c>
      <c r="D15500" s="9" t="s">
        <v>1305</v>
      </c>
      <c r="E15500" s="9" t="s">
        <v>774</v>
      </c>
      <c r="F15500" s="9" t="s">
        <v>28954</v>
      </c>
      <c r="G15500" s="17">
        <v>916961419944</v>
      </c>
      <c r="H15500" s="9" t="s">
        <v>20</v>
      </c>
      <c r="I15500" s="1" t="s">
        <v>9</v>
      </c>
      <c r="J15500" s="4" t="s">
        <v>47301</v>
      </c>
      <c r="K15500" s="3" t="s">
        <v>42</v>
      </c>
      <c r="L15500" s="4" t="s">
        <v>47301</v>
      </c>
      <c r="M15500" s="11"/>
      <c r="N15500" s="4"/>
      <c r="O15500" s="11"/>
      <c r="P15500" s="4"/>
      <c r="Q15500" s="11"/>
      <c r="R15500" s="4"/>
      <c r="S15500" s="11"/>
      <c r="T15500" s="4"/>
      <c r="U15500" s="11"/>
      <c r="V15500" s="4"/>
      <c r="W15500" s="11"/>
      <c r="X15500" s="4"/>
      <c r="Y15500" s="11"/>
      <c r="Z15500" s="4"/>
      <c r="AA15500" s="1" t="s">
        <v>16</v>
      </c>
      <c r="AC15500" s="23" t="s">
        <v>37879</v>
      </c>
      <c r="AD15500" s="23" t="s">
        <v>40440</v>
      </c>
      <c r="AE15500" t="s">
        <v>35409</v>
      </c>
    </row>
    <row r="15501" spans="1:31" ht="15" customHeight="1">
      <c r="A15501" s="1">
        <v>15500</v>
      </c>
      <c r="B15501" s="1" t="s">
        <v>54</v>
      </c>
      <c r="C15501" s="1" t="s">
        <v>16607</v>
      </c>
      <c r="D15501" s="9" t="s">
        <v>3222</v>
      </c>
      <c r="E15501" s="9" t="s">
        <v>80</v>
      </c>
      <c r="F15501" s="9" t="s">
        <v>28957</v>
      </c>
      <c r="G15501" s="17">
        <v>91999644641</v>
      </c>
      <c r="H15501" s="9" t="s">
        <v>8</v>
      </c>
      <c r="I15501" s="1" t="s">
        <v>62</v>
      </c>
      <c r="J15501" s="4" t="s">
        <v>47301</v>
      </c>
      <c r="K15501" s="11" t="s">
        <v>14137</v>
      </c>
      <c r="L15501" s="4" t="s">
        <v>47301</v>
      </c>
      <c r="M15501" s="4" t="s">
        <v>13</v>
      </c>
      <c r="N15501" s="3" t="str">
        <f>J15501</f>
        <v>[75 lacs - 1 cr]</v>
      </c>
      <c r="O15501" s="11"/>
      <c r="P15501" s="4"/>
      <c r="Q15501" s="11"/>
      <c r="R15501" s="4"/>
      <c r="S15501" s="11"/>
      <c r="T15501" s="4"/>
      <c r="U15501" s="11"/>
      <c r="V15501" s="4"/>
      <c r="W15501" s="11"/>
      <c r="X15501" s="4"/>
      <c r="Y15501" s="11"/>
      <c r="Z15501" s="4"/>
      <c r="AA15501" s="1" t="s">
        <v>16</v>
      </c>
      <c r="AC15501" s="23" t="s">
        <v>37879</v>
      </c>
      <c r="AD15501" s="23" t="s">
        <v>40440</v>
      </c>
      <c r="AE15501" t="s">
        <v>35409</v>
      </c>
    </row>
    <row r="15502" spans="1:31" ht="15" customHeight="1">
      <c r="A15502" s="1">
        <v>15501</v>
      </c>
      <c r="B15502" s="1" t="s">
        <v>54</v>
      </c>
      <c r="C15502" s="1" t="s">
        <v>16608</v>
      </c>
      <c r="D15502" s="9" t="s">
        <v>5517</v>
      </c>
      <c r="E15502" s="9" t="s">
        <v>40</v>
      </c>
      <c r="F15502" s="9" t="s">
        <v>28958</v>
      </c>
      <c r="G15502" s="17">
        <v>914400414901</v>
      </c>
      <c r="H15502" s="9" t="s">
        <v>8</v>
      </c>
      <c r="I15502" s="1" t="s">
        <v>41</v>
      </c>
      <c r="J15502" s="4" t="s">
        <v>47301</v>
      </c>
      <c r="K15502" s="3" t="s">
        <v>42</v>
      </c>
      <c r="L15502" s="4" t="s">
        <v>47301</v>
      </c>
      <c r="M15502" s="11"/>
      <c r="N15502" s="4"/>
      <c r="O15502" s="11"/>
      <c r="P15502" s="4"/>
      <c r="Q15502" s="11"/>
      <c r="R15502" s="4"/>
      <c r="S15502" s="11"/>
      <c r="T15502" s="4"/>
      <c r="U15502" s="11"/>
      <c r="V15502" s="4"/>
      <c r="W15502" s="11"/>
      <c r="X15502" s="4"/>
      <c r="Y15502" s="11"/>
      <c r="Z15502" s="4"/>
      <c r="AA15502" s="1" t="s">
        <v>16</v>
      </c>
      <c r="AC15502" s="23" t="s">
        <v>37879</v>
      </c>
      <c r="AD15502" s="23" t="s">
        <v>40440</v>
      </c>
      <c r="AE15502" t="s">
        <v>35394</v>
      </c>
    </row>
    <row r="15503" spans="1:31" ht="15" customHeight="1">
      <c r="A15503" s="1">
        <v>15502</v>
      </c>
      <c r="B15503" s="1" t="s">
        <v>54</v>
      </c>
      <c r="C15503" s="1" t="s">
        <v>16611</v>
      </c>
      <c r="D15503" s="9" t="s">
        <v>2337</v>
      </c>
      <c r="E15503" s="9" t="s">
        <v>37467</v>
      </c>
      <c r="F15503" s="9" t="s">
        <v>28961</v>
      </c>
      <c r="G15503" s="17">
        <v>919446944444</v>
      </c>
      <c r="H15503" s="9" t="s">
        <v>8</v>
      </c>
      <c r="I15503" s="1" t="s">
        <v>9</v>
      </c>
      <c r="J15503" s="4" t="s">
        <v>47301</v>
      </c>
      <c r="K15503" s="3" t="s">
        <v>42</v>
      </c>
      <c r="L15503" s="4" t="s">
        <v>47301</v>
      </c>
      <c r="M15503" s="11"/>
      <c r="N15503" s="4"/>
      <c r="O15503" s="11"/>
      <c r="P15503" s="4"/>
      <c r="Q15503" s="11"/>
      <c r="R15503" s="4"/>
      <c r="S15503" s="11"/>
      <c r="T15503" s="4"/>
      <c r="U15503" s="11"/>
      <c r="V15503" s="4"/>
      <c r="W15503" s="11"/>
      <c r="X15503" s="4"/>
      <c r="Y15503" s="11"/>
      <c r="Z15503" s="4"/>
      <c r="AA15503" s="1" t="s">
        <v>16</v>
      </c>
      <c r="AC15503" s="23" t="s">
        <v>37879</v>
      </c>
      <c r="AD15503" s="23" t="s">
        <v>40440</v>
      </c>
      <c r="AE15503" t="s">
        <v>35409</v>
      </c>
    </row>
    <row r="15504" spans="1:31" ht="15" customHeight="1">
      <c r="A15504" s="1">
        <v>15503</v>
      </c>
      <c r="B15504" s="1" t="s">
        <v>54</v>
      </c>
      <c r="C15504" s="1" t="s">
        <v>16619</v>
      </c>
      <c r="D15504" s="9" t="s">
        <v>4798</v>
      </c>
      <c r="E15504" s="9" t="s">
        <v>553</v>
      </c>
      <c r="F15504" s="9" t="s">
        <v>28967</v>
      </c>
      <c r="G15504" s="17">
        <v>919644446044</v>
      </c>
      <c r="H15504" s="9" t="s">
        <v>8</v>
      </c>
      <c r="I15504" s="1" t="s">
        <v>62</v>
      </c>
      <c r="J15504" s="4" t="s">
        <v>47301</v>
      </c>
      <c r="K15504" s="3" t="s">
        <v>42</v>
      </c>
      <c r="L15504" s="4" t="s">
        <v>47301</v>
      </c>
      <c r="M15504" s="4" t="s">
        <v>14136</v>
      </c>
      <c r="N15504" s="3" t="str">
        <f>J15504</f>
        <v>[75 lacs - 1 cr]</v>
      </c>
      <c r="O15504" s="11"/>
      <c r="P15504" s="4"/>
      <c r="Q15504" s="11"/>
      <c r="R15504" s="4"/>
      <c r="S15504" s="11"/>
      <c r="T15504" s="4"/>
      <c r="U15504" s="11"/>
      <c r="V15504" s="4"/>
      <c r="W15504" s="11"/>
      <c r="X15504" s="4"/>
      <c r="Y15504" s="11"/>
      <c r="Z15504" s="4"/>
      <c r="AA15504" s="1" t="s">
        <v>16</v>
      </c>
      <c r="AC15504" s="23" t="s">
        <v>37880</v>
      </c>
      <c r="AD15504" s="23" t="s">
        <v>40440</v>
      </c>
      <c r="AE15504" t="s">
        <v>35394</v>
      </c>
    </row>
    <row r="15505" spans="1:31" ht="15" customHeight="1">
      <c r="A15505" s="1">
        <v>15504</v>
      </c>
      <c r="B15505" s="1" t="s">
        <v>54</v>
      </c>
      <c r="C15505" s="1" t="s">
        <v>16626</v>
      </c>
      <c r="D15505" s="9" t="s">
        <v>1839</v>
      </c>
      <c r="E15505" s="9" t="s">
        <v>487</v>
      </c>
      <c r="F15505" s="9" t="s">
        <v>28972</v>
      </c>
      <c r="G15505" s="17">
        <v>919444444644</v>
      </c>
      <c r="H15505" s="9" t="s">
        <v>8</v>
      </c>
      <c r="I15505" s="1" t="s">
        <v>62</v>
      </c>
      <c r="J15505" s="4" t="s">
        <v>47301</v>
      </c>
      <c r="K15505" s="3" t="s">
        <v>17</v>
      </c>
      <c r="L15505" s="4" t="s">
        <v>47301</v>
      </c>
      <c r="M15505" s="11"/>
      <c r="N15505" s="4"/>
      <c r="O15505" s="11"/>
      <c r="P15505" s="4"/>
      <c r="Q15505" s="11"/>
      <c r="R15505" s="4"/>
      <c r="S15505" s="11"/>
      <c r="T15505" s="4"/>
      <c r="U15505" s="11"/>
      <c r="V15505" s="4"/>
      <c r="W15505" s="11"/>
      <c r="X15505" s="4"/>
      <c r="Y15505" s="11"/>
      <c r="Z15505" s="4"/>
      <c r="AA15505" s="1" t="s">
        <v>16</v>
      </c>
      <c r="AC15505" s="23" t="s">
        <v>37880</v>
      </c>
      <c r="AD15505" s="23" t="s">
        <v>40440</v>
      </c>
      <c r="AE15505" t="s">
        <v>35394</v>
      </c>
    </row>
    <row r="15506" spans="1:31" ht="15" customHeight="1">
      <c r="A15506" s="1">
        <v>15505</v>
      </c>
      <c r="B15506" s="1" t="s">
        <v>54</v>
      </c>
      <c r="C15506" s="1" t="s">
        <v>16629</v>
      </c>
      <c r="D15506" s="9" t="s">
        <v>930</v>
      </c>
      <c r="E15506" s="9" t="s">
        <v>40</v>
      </c>
      <c r="F15506" s="9" t="s">
        <v>28974</v>
      </c>
      <c r="G15506" s="17">
        <v>9191914664</v>
      </c>
      <c r="H15506" s="9" t="s">
        <v>8</v>
      </c>
      <c r="I15506" s="1" t="s">
        <v>62</v>
      </c>
      <c r="J15506" s="4" t="s">
        <v>47301</v>
      </c>
      <c r="K15506" s="3" t="s">
        <v>42</v>
      </c>
      <c r="L15506" s="4" t="s">
        <v>47301</v>
      </c>
      <c r="M15506" s="11"/>
      <c r="N15506" s="4"/>
      <c r="O15506" s="11"/>
      <c r="P15506" s="4"/>
      <c r="Q15506" s="11"/>
      <c r="R15506" s="4"/>
      <c r="S15506" s="11"/>
      <c r="T15506" s="4"/>
      <c r="U15506" s="11"/>
      <c r="V15506" s="4"/>
      <c r="W15506" s="11"/>
      <c r="X15506" s="4"/>
      <c r="Y15506" s="11"/>
      <c r="Z15506" s="4"/>
      <c r="AA15506" s="1" t="s">
        <v>16</v>
      </c>
      <c r="AC15506" s="23" t="s">
        <v>37880</v>
      </c>
      <c r="AD15506" s="23" t="s">
        <v>40440</v>
      </c>
      <c r="AE15506" t="s">
        <v>35399</v>
      </c>
    </row>
    <row r="15507" spans="1:31" ht="15" customHeight="1">
      <c r="A15507" s="1">
        <v>15506</v>
      </c>
      <c r="B15507" s="1" t="s">
        <v>54</v>
      </c>
      <c r="C15507" s="1" t="s">
        <v>16630</v>
      </c>
      <c r="D15507" s="9" t="s">
        <v>35466</v>
      </c>
      <c r="E15507" s="9" t="s">
        <v>18516</v>
      </c>
      <c r="F15507" s="9" t="s">
        <v>28975</v>
      </c>
      <c r="G15507" s="17">
        <v>919444041996</v>
      </c>
      <c r="H15507" s="9" t="s">
        <v>20</v>
      </c>
      <c r="I15507" s="1" t="s">
        <v>62</v>
      </c>
      <c r="J15507" s="4" t="s">
        <v>47301</v>
      </c>
      <c r="K15507" s="11" t="s">
        <v>13</v>
      </c>
      <c r="L15507" s="4" t="s">
        <v>47301</v>
      </c>
      <c r="M15507" s="11"/>
      <c r="N15507" s="4"/>
      <c r="O15507" s="11"/>
      <c r="P15507" s="4"/>
      <c r="Q15507" s="11"/>
      <c r="R15507" s="4"/>
      <c r="S15507" s="11"/>
      <c r="T15507" s="4"/>
      <c r="U15507" s="11"/>
      <c r="V15507" s="4"/>
      <c r="W15507" s="11"/>
      <c r="X15507" s="4"/>
      <c r="Y15507" s="11"/>
      <c r="Z15507" s="4"/>
      <c r="AA15507" s="1" t="s">
        <v>16</v>
      </c>
      <c r="AC15507" s="23" t="s">
        <v>37880</v>
      </c>
      <c r="AD15507" s="23" t="s">
        <v>40440</v>
      </c>
      <c r="AE15507" t="s">
        <v>35410</v>
      </c>
    </row>
    <row r="15508" spans="1:31" ht="15" customHeight="1">
      <c r="A15508" s="1">
        <v>15507</v>
      </c>
      <c r="B15508" s="1" t="s">
        <v>54</v>
      </c>
      <c r="C15508" s="1" t="s">
        <v>16638</v>
      </c>
      <c r="D15508" s="9" t="s">
        <v>1821</v>
      </c>
      <c r="E15508" s="9" t="s">
        <v>5657</v>
      </c>
      <c r="F15508" s="9" t="s">
        <v>28980</v>
      </c>
      <c r="G15508" s="17">
        <v>91440094616</v>
      </c>
      <c r="H15508" s="9" t="s">
        <v>20</v>
      </c>
      <c r="I15508" s="1" t="s">
        <v>62</v>
      </c>
      <c r="J15508" s="4" t="s">
        <v>47301</v>
      </c>
      <c r="K15508" s="3" t="s">
        <v>42</v>
      </c>
      <c r="L15508" s="4" t="s">
        <v>47301</v>
      </c>
      <c r="M15508" s="4" t="s">
        <v>14136</v>
      </c>
      <c r="N15508" s="3" t="str">
        <f>J15508</f>
        <v>[75 lacs - 1 cr]</v>
      </c>
      <c r="O15508" s="4" t="s">
        <v>14137</v>
      </c>
      <c r="P15508" s="3" t="s">
        <v>47301</v>
      </c>
      <c r="Q15508" s="4" t="s">
        <v>13</v>
      </c>
      <c r="R15508" s="3" t="s">
        <v>47301</v>
      </c>
      <c r="S15508" s="11"/>
      <c r="T15508" s="4"/>
      <c r="U15508" s="11"/>
      <c r="V15508" s="4"/>
      <c r="W15508" s="11"/>
      <c r="X15508" s="4"/>
      <c r="Y15508" s="11"/>
      <c r="Z15508" s="4"/>
      <c r="AA15508" s="1" t="s">
        <v>16</v>
      </c>
      <c r="AC15508" s="23" t="s">
        <v>37880</v>
      </c>
      <c r="AD15508" s="23" t="s">
        <v>40440</v>
      </c>
      <c r="AE15508" t="s">
        <v>35410</v>
      </c>
    </row>
    <row r="15509" spans="1:31" ht="15" customHeight="1">
      <c r="A15509" s="1">
        <v>15508</v>
      </c>
      <c r="B15509" s="1" t="s">
        <v>54</v>
      </c>
      <c r="C15509" s="1" t="s">
        <v>16641</v>
      </c>
      <c r="D15509" s="9" t="s">
        <v>36093</v>
      </c>
      <c r="E15509" s="9" t="s">
        <v>3162</v>
      </c>
      <c r="F15509" s="9" t="s">
        <v>35000</v>
      </c>
      <c r="G15509" s="17">
        <v>91444000114</v>
      </c>
      <c r="H15509" s="9" t="s">
        <v>132</v>
      </c>
      <c r="I15509" s="1" t="s">
        <v>62</v>
      </c>
      <c r="J15509" s="4" t="s">
        <v>47301</v>
      </c>
      <c r="K15509" s="3" t="s">
        <v>42</v>
      </c>
      <c r="L15509" s="4" t="s">
        <v>47301</v>
      </c>
      <c r="M15509" s="11"/>
      <c r="N15509" s="4"/>
      <c r="O15509" s="11"/>
      <c r="P15509" s="4"/>
      <c r="Q15509" s="11"/>
      <c r="R15509" s="4"/>
      <c r="S15509" s="11"/>
      <c r="T15509" s="4"/>
      <c r="U15509" s="11"/>
      <c r="V15509" s="4"/>
      <c r="W15509" s="11"/>
      <c r="X15509" s="4"/>
      <c r="Y15509" s="11"/>
      <c r="Z15509" s="4"/>
      <c r="AA15509" s="1" t="s">
        <v>16</v>
      </c>
      <c r="AC15509" s="23" t="s">
        <v>37880</v>
      </c>
      <c r="AD15509" s="23" t="s">
        <v>40440</v>
      </c>
      <c r="AE15509" t="s">
        <v>35410</v>
      </c>
    </row>
    <row r="15510" spans="1:31" ht="15" customHeight="1">
      <c r="A15510" s="1">
        <v>15509</v>
      </c>
      <c r="B15510" s="1" t="s">
        <v>54</v>
      </c>
      <c r="C15510" s="1" t="s">
        <v>16642</v>
      </c>
      <c r="D15510" s="9" t="s">
        <v>3356</v>
      </c>
      <c r="E15510" s="9" t="s">
        <v>78</v>
      </c>
      <c r="F15510" s="9" t="s">
        <v>32923</v>
      </c>
      <c r="G15510" s="17">
        <v>919446409690</v>
      </c>
      <c r="H15510" s="9" t="s">
        <v>37</v>
      </c>
      <c r="I15510" s="1" t="s">
        <v>62</v>
      </c>
      <c r="J15510" s="4" t="s">
        <v>47301</v>
      </c>
      <c r="K15510" s="3" t="s">
        <v>42</v>
      </c>
      <c r="L15510" s="4" t="s">
        <v>47301</v>
      </c>
      <c r="M15510" s="4" t="s">
        <v>14137</v>
      </c>
      <c r="N15510" s="3" t="str">
        <f t="shared" ref="N15510:N15513" si="658">J15510</f>
        <v>[75 lacs - 1 cr]</v>
      </c>
      <c r="O15510" s="11"/>
      <c r="P15510" s="4"/>
      <c r="Q15510" s="11"/>
      <c r="R15510" s="4"/>
      <c r="S15510" s="11"/>
      <c r="T15510" s="4"/>
      <c r="U15510" s="11"/>
      <c r="V15510" s="4"/>
      <c r="W15510" s="11"/>
      <c r="X15510" s="4"/>
      <c r="Y15510" s="11"/>
      <c r="Z15510" s="4"/>
      <c r="AA15510" s="1" t="s">
        <v>16</v>
      </c>
      <c r="AC15510" s="23" t="s">
        <v>37880</v>
      </c>
      <c r="AD15510" s="23" t="s">
        <v>40440</v>
      </c>
      <c r="AE15510" t="s">
        <v>35399</v>
      </c>
    </row>
    <row r="15511" spans="1:31" ht="15" customHeight="1">
      <c r="A15511" s="1">
        <v>15510</v>
      </c>
      <c r="B15511" s="1" t="s">
        <v>54</v>
      </c>
      <c r="C15511" s="1" t="s">
        <v>16645</v>
      </c>
      <c r="D15511" s="9" t="s">
        <v>16213</v>
      </c>
      <c r="E15511" s="9" t="s">
        <v>13689</v>
      </c>
      <c r="F15511" s="9" t="s">
        <v>28984</v>
      </c>
      <c r="G15511" s="17">
        <v>919601440444</v>
      </c>
      <c r="H15511" s="9" t="s">
        <v>20</v>
      </c>
      <c r="I15511" s="1" t="s">
        <v>9</v>
      </c>
      <c r="J15511" s="4" t="s">
        <v>47301</v>
      </c>
      <c r="K15511" s="3" t="s">
        <v>42</v>
      </c>
      <c r="L15511" s="4" t="s">
        <v>47301</v>
      </c>
      <c r="M15511" s="4" t="s">
        <v>14136</v>
      </c>
      <c r="N15511" s="3" t="str">
        <f t="shared" si="658"/>
        <v>[75 lacs - 1 cr]</v>
      </c>
      <c r="O15511" s="11"/>
      <c r="P15511" s="4"/>
      <c r="Q15511" s="11"/>
      <c r="R15511" s="4"/>
      <c r="S15511" s="11"/>
      <c r="T15511" s="4"/>
      <c r="U15511" s="11"/>
      <c r="V15511" s="4"/>
      <c r="W15511" s="11"/>
      <c r="X15511" s="4"/>
      <c r="Y15511" s="11"/>
      <c r="Z15511" s="4"/>
      <c r="AA15511" s="1" t="s">
        <v>16</v>
      </c>
      <c r="AC15511" s="23" t="s">
        <v>37880</v>
      </c>
      <c r="AD15511" s="23" t="s">
        <v>40440</v>
      </c>
      <c r="AE15511" t="s">
        <v>35399</v>
      </c>
    </row>
    <row r="15512" spans="1:31" ht="15" customHeight="1">
      <c r="A15512" s="1">
        <v>15511</v>
      </c>
      <c r="B15512" s="1" t="s">
        <v>54</v>
      </c>
      <c r="C15512" s="1" t="s">
        <v>16652</v>
      </c>
      <c r="D15512" s="9" t="s">
        <v>3613</v>
      </c>
      <c r="E15512" s="9" t="s">
        <v>93</v>
      </c>
      <c r="F15512" s="9" t="s">
        <v>28990</v>
      </c>
      <c r="G15512" s="17">
        <v>9194669944</v>
      </c>
      <c r="H15512" s="9" t="s">
        <v>20</v>
      </c>
      <c r="I15512" s="1" t="s">
        <v>62</v>
      </c>
      <c r="J15512" s="4" t="s">
        <v>47301</v>
      </c>
      <c r="K15512" s="3" t="s">
        <v>17</v>
      </c>
      <c r="L15512" s="4" t="s">
        <v>47301</v>
      </c>
      <c r="M15512" s="4" t="s">
        <v>42</v>
      </c>
      <c r="N15512" s="3" t="str">
        <f t="shared" si="658"/>
        <v>[75 lacs - 1 cr]</v>
      </c>
      <c r="O15512" s="11"/>
      <c r="P15512" s="4"/>
      <c r="Q15512" s="11"/>
      <c r="R15512" s="4"/>
      <c r="S15512" s="11"/>
      <c r="T15512" s="4"/>
      <c r="U15512" s="11"/>
      <c r="V15512" s="4"/>
      <c r="W15512" s="11"/>
      <c r="X15512" s="4"/>
      <c r="Y15512" s="11"/>
      <c r="Z15512" s="4"/>
      <c r="AA15512" s="1" t="s">
        <v>16</v>
      </c>
      <c r="AC15512" s="23" t="s">
        <v>37880</v>
      </c>
      <c r="AD15512" s="23" t="s">
        <v>40440</v>
      </c>
      <c r="AE15512" t="s">
        <v>35394</v>
      </c>
    </row>
    <row r="15513" spans="1:31" ht="15" customHeight="1">
      <c r="A15513" s="1">
        <v>15512</v>
      </c>
      <c r="B15513" s="1" t="s">
        <v>54</v>
      </c>
      <c r="C15513" s="1" t="s">
        <v>16655</v>
      </c>
      <c r="D15513" s="9" t="s">
        <v>16216</v>
      </c>
      <c r="E15513" s="9" t="s">
        <v>255</v>
      </c>
      <c r="F15513" s="9" t="s">
        <v>35001</v>
      </c>
      <c r="G15513" s="17">
        <v>9199090161</v>
      </c>
      <c r="H15513" s="9" t="s">
        <v>20</v>
      </c>
      <c r="I15513" s="1" t="s">
        <v>41</v>
      </c>
      <c r="J15513" s="4" t="s">
        <v>47301</v>
      </c>
      <c r="K15513" s="3" t="s">
        <v>17</v>
      </c>
      <c r="L15513" s="4" t="s">
        <v>47301</v>
      </c>
      <c r="M15513" s="4" t="s">
        <v>42</v>
      </c>
      <c r="N15513" s="3" t="str">
        <f t="shared" si="658"/>
        <v>[75 lacs - 1 cr]</v>
      </c>
      <c r="O15513" s="11"/>
      <c r="P15513" s="4"/>
      <c r="Q15513" s="11"/>
      <c r="R15513" s="4"/>
      <c r="S15513" s="11"/>
      <c r="T15513" s="4"/>
      <c r="U15513" s="11"/>
      <c r="V15513" s="4"/>
      <c r="W15513" s="11"/>
      <c r="X15513" s="4"/>
      <c r="Y15513" s="11"/>
      <c r="Z15513" s="4"/>
      <c r="AA15513" s="1" t="s">
        <v>16</v>
      </c>
      <c r="AC15513" s="23" t="s">
        <v>37880</v>
      </c>
      <c r="AD15513" s="23" t="s">
        <v>40440</v>
      </c>
      <c r="AE15513" t="s">
        <v>35399</v>
      </c>
    </row>
    <row r="15514" spans="1:31" ht="15" customHeight="1">
      <c r="A15514" s="1">
        <v>15513</v>
      </c>
      <c r="B15514" s="1" t="s">
        <v>54</v>
      </c>
      <c r="C15514" s="1" t="s">
        <v>16660</v>
      </c>
      <c r="D15514" s="9" t="s">
        <v>1867</v>
      </c>
      <c r="E15514" s="9" t="s">
        <v>217</v>
      </c>
      <c r="F15514" s="9" t="s">
        <v>35002</v>
      </c>
      <c r="G15514" s="17">
        <v>91944411449</v>
      </c>
      <c r="H15514" s="9" t="s">
        <v>15</v>
      </c>
      <c r="I15514" s="1" t="s">
        <v>62</v>
      </c>
      <c r="J15514" s="4" t="s">
        <v>47301</v>
      </c>
      <c r="K15514" s="3" t="s">
        <v>42</v>
      </c>
      <c r="L15514" s="4" t="s">
        <v>47301</v>
      </c>
      <c r="M15514" s="11"/>
      <c r="N15514" s="4"/>
      <c r="O15514" s="11"/>
      <c r="P15514" s="4"/>
      <c r="Q15514" s="11"/>
      <c r="R15514" s="4"/>
      <c r="S15514" s="11"/>
      <c r="T15514" s="4"/>
      <c r="U15514" s="11"/>
      <c r="V15514" s="4"/>
      <c r="W15514" s="11"/>
      <c r="X15514" s="4"/>
      <c r="Y15514" s="11"/>
      <c r="Z15514" s="4"/>
      <c r="AA15514" s="1" t="s">
        <v>16</v>
      </c>
      <c r="AC15514" s="23" t="s">
        <v>37880</v>
      </c>
      <c r="AD15514" s="23" t="s">
        <v>40440</v>
      </c>
      <c r="AE15514" t="s">
        <v>35394</v>
      </c>
    </row>
    <row r="15515" spans="1:31" ht="15" customHeight="1">
      <c r="A15515" s="1">
        <v>15514</v>
      </c>
      <c r="B15515" s="1" t="s">
        <v>54</v>
      </c>
      <c r="C15515" s="1" t="s">
        <v>16690</v>
      </c>
      <c r="D15515" s="9" t="s">
        <v>1615</v>
      </c>
      <c r="E15515" s="9" t="s">
        <v>1542</v>
      </c>
      <c r="F15515" s="9" t="s">
        <v>29006</v>
      </c>
      <c r="G15515" s="17">
        <v>919444949019</v>
      </c>
      <c r="H15515" s="9" t="s">
        <v>8</v>
      </c>
      <c r="I15515" s="1" t="s">
        <v>62</v>
      </c>
      <c r="J15515" s="4" t="s">
        <v>47301</v>
      </c>
      <c r="K15515" s="3" t="s">
        <v>42</v>
      </c>
      <c r="L15515" s="4" t="s">
        <v>47301</v>
      </c>
      <c r="M15515" s="11"/>
      <c r="N15515" s="4"/>
      <c r="O15515" s="11"/>
      <c r="P15515" s="4"/>
      <c r="Q15515" s="11"/>
      <c r="R15515" s="4"/>
      <c r="S15515" s="11"/>
      <c r="T15515" s="4"/>
      <c r="U15515" s="11"/>
      <c r="V15515" s="4"/>
      <c r="W15515" s="11"/>
      <c r="X15515" s="4"/>
      <c r="Y15515" s="11"/>
      <c r="Z15515" s="4"/>
      <c r="AA15515" s="1" t="s">
        <v>16</v>
      </c>
      <c r="AC15515" s="23" t="s">
        <v>37880</v>
      </c>
      <c r="AD15515" s="23" t="s">
        <v>40440</v>
      </c>
      <c r="AE15515" t="s">
        <v>35410</v>
      </c>
    </row>
    <row r="15516" spans="1:31" ht="15" customHeight="1">
      <c r="A15516" s="1">
        <v>15515</v>
      </c>
      <c r="B15516" s="1" t="s">
        <v>54</v>
      </c>
      <c r="C15516" s="1" t="s">
        <v>16696</v>
      </c>
      <c r="D15516" s="9" t="s">
        <v>1821</v>
      </c>
      <c r="E15516" s="9" t="s">
        <v>824</v>
      </c>
      <c r="F15516" s="9" t="s">
        <v>29010</v>
      </c>
      <c r="G15516" s="17">
        <v>91944406906</v>
      </c>
      <c r="H15516" s="9" t="s">
        <v>8</v>
      </c>
      <c r="I15516" s="1" t="s">
        <v>9</v>
      </c>
      <c r="J15516" s="4" t="s">
        <v>47301</v>
      </c>
      <c r="K15516" s="3" t="s">
        <v>42</v>
      </c>
      <c r="L15516" s="4" t="s">
        <v>47301</v>
      </c>
      <c r="M15516" s="4" t="s">
        <v>14136</v>
      </c>
      <c r="N15516" s="3" t="str">
        <f>J15516</f>
        <v>[75 lacs - 1 cr]</v>
      </c>
      <c r="O15516" s="11"/>
      <c r="P15516" s="4"/>
      <c r="Q15516" s="11"/>
      <c r="R15516" s="4"/>
      <c r="S15516" s="11"/>
      <c r="T15516" s="4"/>
      <c r="U15516" s="11"/>
      <c r="V15516" s="4"/>
      <c r="W15516" s="11"/>
      <c r="X15516" s="4"/>
      <c r="Y15516" s="11"/>
      <c r="Z15516" s="4"/>
      <c r="AA15516" s="1" t="s">
        <v>16</v>
      </c>
      <c r="AC15516" s="23" t="s">
        <v>37880</v>
      </c>
      <c r="AD15516" s="23" t="s">
        <v>40440</v>
      </c>
      <c r="AE15516" t="s">
        <v>35409</v>
      </c>
    </row>
    <row r="15517" spans="1:31" ht="15" customHeight="1">
      <c r="A15517" s="1">
        <v>15516</v>
      </c>
      <c r="B15517" s="1" t="s">
        <v>54</v>
      </c>
      <c r="C15517" s="1" t="s">
        <v>16697</v>
      </c>
      <c r="D15517" s="9" t="s">
        <v>4519</v>
      </c>
      <c r="E15517" s="9" t="s">
        <v>2725</v>
      </c>
      <c r="F15517" s="9" t="s">
        <v>32935</v>
      </c>
      <c r="G15517" s="17">
        <v>91460466440</v>
      </c>
      <c r="H15517" s="9" t="s">
        <v>8</v>
      </c>
      <c r="I15517" s="1" t="s">
        <v>9</v>
      </c>
      <c r="J15517" s="4" t="s">
        <v>47301</v>
      </c>
      <c r="K15517" s="3" t="s">
        <v>42</v>
      </c>
      <c r="L15517" s="4" t="s">
        <v>47301</v>
      </c>
      <c r="M15517" s="11"/>
      <c r="N15517" s="4"/>
      <c r="O15517" s="11"/>
      <c r="P15517" s="4"/>
      <c r="Q15517" s="11"/>
      <c r="R15517" s="4"/>
      <c r="S15517" s="11"/>
      <c r="T15517" s="4"/>
      <c r="U15517" s="11"/>
      <c r="V15517" s="4"/>
      <c r="W15517" s="11"/>
      <c r="X15517" s="4"/>
      <c r="Y15517" s="11"/>
      <c r="Z15517" s="4"/>
      <c r="AA15517" s="1" t="s">
        <v>16</v>
      </c>
      <c r="AC15517" s="23" t="s">
        <v>37880</v>
      </c>
      <c r="AD15517" s="23" t="s">
        <v>40440</v>
      </c>
      <c r="AE15517" t="s">
        <v>35394</v>
      </c>
    </row>
    <row r="15518" spans="1:31" ht="15" customHeight="1">
      <c r="A15518" s="1">
        <v>15517</v>
      </c>
      <c r="B15518" s="1" t="s">
        <v>54</v>
      </c>
      <c r="C15518" s="1" t="s">
        <v>16702</v>
      </c>
      <c r="D15518" s="9" t="s">
        <v>220</v>
      </c>
      <c r="E15518" s="9" t="s">
        <v>29</v>
      </c>
      <c r="F15518" s="9" t="s">
        <v>29014</v>
      </c>
      <c r="G15518" s="17">
        <v>914466119161</v>
      </c>
      <c r="H15518" s="9" t="s">
        <v>20</v>
      </c>
      <c r="I15518" s="1" t="s">
        <v>62</v>
      </c>
      <c r="J15518" s="4" t="s">
        <v>47301</v>
      </c>
      <c r="K15518" s="3" t="s">
        <v>42</v>
      </c>
      <c r="L15518" s="4" t="s">
        <v>47301</v>
      </c>
      <c r="M15518" s="4" t="s">
        <v>14137</v>
      </c>
      <c r="N15518" s="3" t="str">
        <f t="shared" ref="N15518:N15519" si="659">J15518</f>
        <v>[75 lacs - 1 cr]</v>
      </c>
      <c r="O15518" s="11"/>
      <c r="P15518" s="4"/>
      <c r="Q15518" s="11"/>
      <c r="R15518" s="4"/>
      <c r="S15518" s="11"/>
      <c r="T15518" s="4"/>
      <c r="U15518" s="11"/>
      <c r="V15518" s="4"/>
      <c r="W15518" s="11"/>
      <c r="X15518" s="4"/>
      <c r="Y15518" s="11"/>
      <c r="Z15518" s="4"/>
      <c r="AA15518" s="1" t="s">
        <v>16</v>
      </c>
      <c r="AC15518" s="23" t="s">
        <v>37880</v>
      </c>
      <c r="AD15518" s="23" t="s">
        <v>40440</v>
      </c>
      <c r="AE15518" t="s">
        <v>35409</v>
      </c>
    </row>
    <row r="15519" spans="1:31" ht="15" customHeight="1">
      <c r="A15519" s="1">
        <v>15518</v>
      </c>
      <c r="B15519" s="1" t="s">
        <v>54</v>
      </c>
      <c r="C15519" s="1" t="s">
        <v>16705</v>
      </c>
      <c r="D15519" s="9" t="s">
        <v>627</v>
      </c>
      <c r="E15519" s="9" t="s">
        <v>16038</v>
      </c>
      <c r="F15519" s="9" t="s">
        <v>32937</v>
      </c>
      <c r="G15519" s="17">
        <v>91494046014</v>
      </c>
      <c r="H15519" s="9" t="s">
        <v>8</v>
      </c>
      <c r="I15519" s="1" t="s">
        <v>41</v>
      </c>
      <c r="J15519" s="4" t="s">
        <v>47301</v>
      </c>
      <c r="K15519" s="3" t="s">
        <v>17</v>
      </c>
      <c r="L15519" s="4" t="s">
        <v>47301</v>
      </c>
      <c r="M15519" s="4" t="s">
        <v>42</v>
      </c>
      <c r="N15519" s="3" t="str">
        <f t="shared" si="659"/>
        <v>[75 lacs - 1 cr]</v>
      </c>
      <c r="O15519" s="11"/>
      <c r="P15519" s="4"/>
      <c r="Q15519" s="11"/>
      <c r="R15519" s="4"/>
      <c r="S15519" s="11"/>
      <c r="T15519" s="4"/>
      <c r="U15519" s="11"/>
      <c r="V15519" s="4"/>
      <c r="W15519" s="11"/>
      <c r="X15519" s="4"/>
      <c r="Y15519" s="11"/>
      <c r="Z15519" s="4"/>
      <c r="AA15519" s="1" t="s">
        <v>16</v>
      </c>
      <c r="AC15519" s="23" t="s">
        <v>37880</v>
      </c>
      <c r="AD15519" s="23" t="s">
        <v>40440</v>
      </c>
      <c r="AE15519" t="s">
        <v>35409</v>
      </c>
    </row>
    <row r="15520" spans="1:31" ht="15" customHeight="1">
      <c r="A15520" s="1">
        <v>15519</v>
      </c>
      <c r="B15520" s="1" t="s">
        <v>54</v>
      </c>
      <c r="C15520" s="1" t="s">
        <v>16711</v>
      </c>
      <c r="D15520" s="9" t="s">
        <v>3457</v>
      </c>
      <c r="E15520" s="9" t="s">
        <v>16226</v>
      </c>
      <c r="F15520" s="9" t="s">
        <v>29019</v>
      </c>
      <c r="G15520" s="17">
        <v>9199660941</v>
      </c>
      <c r="H15520" s="9" t="s">
        <v>15</v>
      </c>
      <c r="I15520" s="1" t="s">
        <v>62</v>
      </c>
      <c r="J15520" s="4" t="s">
        <v>47301</v>
      </c>
      <c r="K15520" s="11" t="s">
        <v>14136</v>
      </c>
      <c r="L15520" s="4" t="s">
        <v>47301</v>
      </c>
      <c r="M15520" s="11"/>
      <c r="N15520" s="4"/>
      <c r="O15520" s="11"/>
      <c r="P15520" s="4"/>
      <c r="Q15520" s="11"/>
      <c r="R15520" s="4"/>
      <c r="S15520" s="11"/>
      <c r="T15520" s="4"/>
      <c r="U15520" s="11"/>
      <c r="V15520" s="4"/>
      <c r="W15520" s="11"/>
      <c r="X15520" s="4"/>
      <c r="Y15520" s="11"/>
      <c r="Z15520" s="4"/>
      <c r="AA15520" s="1" t="s">
        <v>16</v>
      </c>
      <c r="AC15520" s="23" t="s">
        <v>37881</v>
      </c>
      <c r="AD15520" s="23" t="s">
        <v>40440</v>
      </c>
      <c r="AE15520" t="s">
        <v>35399</v>
      </c>
    </row>
    <row r="15521" spans="1:31" ht="15" customHeight="1">
      <c r="A15521" s="1">
        <v>15520</v>
      </c>
      <c r="B15521" s="1" t="s">
        <v>54</v>
      </c>
      <c r="C15521" s="1" t="s">
        <v>16712</v>
      </c>
      <c r="D15521" s="9" t="s">
        <v>2667</v>
      </c>
      <c r="E15521" s="9" t="s">
        <v>36730</v>
      </c>
      <c r="F15521" s="9" t="s">
        <v>29020</v>
      </c>
      <c r="G15521" s="17">
        <v>919446069699</v>
      </c>
      <c r="H15521" s="9" t="s">
        <v>37</v>
      </c>
      <c r="I15521" s="1" t="s">
        <v>41</v>
      </c>
      <c r="J15521" s="4" t="s">
        <v>47301</v>
      </c>
      <c r="K15521" s="11" t="s">
        <v>14136</v>
      </c>
      <c r="L15521" s="4" t="s">
        <v>47301</v>
      </c>
      <c r="M15521" s="4" t="s">
        <v>14137</v>
      </c>
      <c r="N15521" s="3" t="str">
        <f>J15521</f>
        <v>[75 lacs - 1 cr]</v>
      </c>
      <c r="O15521" s="11"/>
      <c r="P15521" s="4"/>
      <c r="Q15521" s="11"/>
      <c r="R15521" s="4"/>
      <c r="S15521" s="11"/>
      <c r="T15521" s="4"/>
      <c r="U15521" s="11"/>
      <c r="V15521" s="4"/>
      <c r="W15521" s="11"/>
      <c r="X15521" s="4"/>
      <c r="Y15521" s="11"/>
      <c r="Z15521" s="4"/>
      <c r="AA15521" s="1" t="s">
        <v>16</v>
      </c>
      <c r="AC15521" s="23" t="s">
        <v>37881</v>
      </c>
      <c r="AD15521" s="23" t="s">
        <v>40440</v>
      </c>
      <c r="AE15521" t="s">
        <v>35409</v>
      </c>
    </row>
    <row r="15522" spans="1:31" ht="15" customHeight="1">
      <c r="A15522" s="1">
        <v>15521</v>
      </c>
      <c r="B15522" s="1" t="s">
        <v>54</v>
      </c>
      <c r="C15522" s="1" t="s">
        <v>16716</v>
      </c>
      <c r="D15522" s="9" t="s">
        <v>1867</v>
      </c>
      <c r="E15522" s="9" t="s">
        <v>37468</v>
      </c>
      <c r="F15522" s="9" t="s">
        <v>35007</v>
      </c>
      <c r="G15522" s="17">
        <v>91999466944</v>
      </c>
      <c r="H15522" s="9" t="s">
        <v>8</v>
      </c>
      <c r="I15522" s="1" t="s">
        <v>41</v>
      </c>
      <c r="J15522" s="4" t="s">
        <v>47301</v>
      </c>
      <c r="K15522" s="3" t="s">
        <v>42</v>
      </c>
      <c r="L15522" s="4" t="s">
        <v>47301</v>
      </c>
      <c r="M15522" s="11"/>
      <c r="N15522" s="4"/>
      <c r="O15522" s="11"/>
      <c r="P15522" s="4"/>
      <c r="Q15522" s="11"/>
      <c r="R15522" s="4"/>
      <c r="S15522" s="11"/>
      <c r="T15522" s="4"/>
      <c r="U15522" s="11"/>
      <c r="V15522" s="4"/>
      <c r="W15522" s="11"/>
      <c r="X15522" s="4"/>
      <c r="Y15522" s="11"/>
      <c r="Z15522" s="4"/>
      <c r="AA15522" s="1" t="s">
        <v>16</v>
      </c>
      <c r="AC15522" s="23" t="s">
        <v>37881</v>
      </c>
      <c r="AD15522" s="23" t="s">
        <v>40440</v>
      </c>
      <c r="AE15522" t="s">
        <v>35394</v>
      </c>
    </row>
    <row r="15523" spans="1:31" ht="15" customHeight="1">
      <c r="A15523" s="1">
        <v>15522</v>
      </c>
      <c r="B15523" s="1" t="s">
        <v>54</v>
      </c>
      <c r="C15523" s="1" t="s">
        <v>16721</v>
      </c>
      <c r="D15523" s="9" t="s">
        <v>14061</v>
      </c>
      <c r="E15523" s="9" t="s">
        <v>5827</v>
      </c>
      <c r="F15523" s="9" t="s">
        <v>29026</v>
      </c>
      <c r="G15523" s="17">
        <v>914940660044</v>
      </c>
      <c r="H15523" s="9" t="s">
        <v>132</v>
      </c>
      <c r="I15523" s="1" t="s">
        <v>62</v>
      </c>
      <c r="J15523" s="4" t="s">
        <v>47301</v>
      </c>
      <c r="K15523" s="3" t="s">
        <v>42</v>
      </c>
      <c r="L15523" s="4" t="s">
        <v>47301</v>
      </c>
      <c r="M15523" s="4" t="s">
        <v>14137</v>
      </c>
      <c r="N15523" s="3" t="str">
        <f>J15523</f>
        <v>[75 lacs - 1 cr]</v>
      </c>
      <c r="O15523" s="11"/>
      <c r="P15523" s="4"/>
      <c r="Q15523" s="11"/>
      <c r="R15523" s="4"/>
      <c r="S15523" s="11"/>
      <c r="T15523" s="4"/>
      <c r="U15523" s="11"/>
      <c r="V15523" s="4"/>
      <c r="W15523" s="11"/>
      <c r="X15523" s="4"/>
      <c r="Y15523" s="11"/>
      <c r="Z15523" s="4"/>
      <c r="AA15523" s="1" t="s">
        <v>16</v>
      </c>
      <c r="AC15523" s="23" t="s">
        <v>37881</v>
      </c>
      <c r="AD15523" s="23" t="s">
        <v>40440</v>
      </c>
      <c r="AE15523" t="s">
        <v>35409</v>
      </c>
    </row>
    <row r="15524" spans="1:31" ht="15" customHeight="1">
      <c r="A15524" s="1">
        <v>15523</v>
      </c>
      <c r="B15524" s="1" t="s">
        <v>54</v>
      </c>
      <c r="C15524" s="1" t="s">
        <v>16722</v>
      </c>
      <c r="D15524" s="9" t="s">
        <v>5961</v>
      </c>
      <c r="E15524" s="9" t="s">
        <v>40</v>
      </c>
      <c r="F15524" s="9" t="s">
        <v>29027</v>
      </c>
      <c r="G15524" s="17">
        <v>919449416604</v>
      </c>
      <c r="H15524" s="9" t="s">
        <v>20</v>
      </c>
      <c r="I15524" s="1" t="s">
        <v>62</v>
      </c>
      <c r="J15524" s="4" t="s">
        <v>47301</v>
      </c>
      <c r="K15524" s="3" t="s">
        <v>42</v>
      </c>
      <c r="L15524" s="4" t="s">
        <v>47301</v>
      </c>
      <c r="M15524" s="11"/>
      <c r="N15524" s="4"/>
      <c r="O15524" s="11"/>
      <c r="P15524" s="4"/>
      <c r="Q15524" s="11"/>
      <c r="R15524" s="4"/>
      <c r="S15524" s="11"/>
      <c r="T15524" s="4"/>
      <c r="U15524" s="11"/>
      <c r="V15524" s="4"/>
      <c r="W15524" s="11"/>
      <c r="X15524" s="4"/>
      <c r="Y15524" s="11"/>
      <c r="Z15524" s="4"/>
      <c r="AA15524" s="1" t="s">
        <v>16</v>
      </c>
      <c r="AC15524" s="23" t="s">
        <v>37881</v>
      </c>
      <c r="AD15524" s="23" t="s">
        <v>40440</v>
      </c>
      <c r="AE15524" t="s">
        <v>35410</v>
      </c>
    </row>
    <row r="15525" spans="1:31" ht="15" customHeight="1">
      <c r="A15525" s="1">
        <v>15524</v>
      </c>
      <c r="B15525" s="1" t="s">
        <v>54</v>
      </c>
      <c r="C15525" s="1" t="s">
        <v>16723</v>
      </c>
      <c r="D15525" s="9" t="s">
        <v>1928</v>
      </c>
      <c r="E15525" s="9" t="s">
        <v>5403</v>
      </c>
      <c r="F15525" s="9" t="s">
        <v>29028</v>
      </c>
      <c r="G15525" s="17">
        <v>914466644669</v>
      </c>
      <c r="H15525" s="9" t="s">
        <v>8</v>
      </c>
      <c r="I15525" s="1" t="s">
        <v>41</v>
      </c>
      <c r="J15525" s="4" t="s">
        <v>47301</v>
      </c>
      <c r="K15525" s="3" t="s">
        <v>17</v>
      </c>
      <c r="L15525" s="4" t="s">
        <v>47301</v>
      </c>
      <c r="M15525" s="11"/>
      <c r="N15525" s="4"/>
      <c r="O15525" s="11"/>
      <c r="P15525" s="4"/>
      <c r="Q15525" s="11"/>
      <c r="R15525" s="4"/>
      <c r="S15525" s="11"/>
      <c r="T15525" s="4"/>
      <c r="U15525" s="11"/>
      <c r="V15525" s="4"/>
      <c r="W15525" s="11"/>
      <c r="X15525" s="4"/>
      <c r="Y15525" s="11"/>
      <c r="Z15525" s="4"/>
      <c r="AA15525" s="1" t="s">
        <v>16</v>
      </c>
      <c r="AC15525" s="23" t="s">
        <v>37881</v>
      </c>
      <c r="AD15525" s="23" t="s">
        <v>40440</v>
      </c>
      <c r="AE15525" t="s">
        <v>35399</v>
      </c>
    </row>
    <row r="15526" spans="1:31" ht="15" customHeight="1">
      <c r="A15526" s="1">
        <v>15525</v>
      </c>
      <c r="B15526" s="1" t="s">
        <v>54</v>
      </c>
      <c r="C15526" s="1" t="s">
        <v>16725</v>
      </c>
      <c r="D15526" s="9" t="s">
        <v>486</v>
      </c>
      <c r="E15526" s="9" t="s">
        <v>16229</v>
      </c>
      <c r="F15526" s="9" t="s">
        <v>35008</v>
      </c>
      <c r="G15526" s="17">
        <v>919960191</v>
      </c>
      <c r="H15526" s="9" t="s">
        <v>20</v>
      </c>
      <c r="I15526" s="1" t="s">
        <v>62</v>
      </c>
      <c r="J15526" s="4" t="s">
        <v>47301</v>
      </c>
      <c r="K15526" s="3" t="s">
        <v>42</v>
      </c>
      <c r="L15526" s="4" t="s">
        <v>47301</v>
      </c>
      <c r="M15526" s="11"/>
      <c r="N15526" s="4"/>
      <c r="O15526" s="11"/>
      <c r="P15526" s="4"/>
      <c r="Q15526" s="11"/>
      <c r="R15526" s="4"/>
      <c r="S15526" s="11"/>
      <c r="T15526" s="4"/>
      <c r="U15526" s="11"/>
      <c r="V15526" s="4"/>
      <c r="W15526" s="11"/>
      <c r="X15526" s="4"/>
      <c r="Y15526" s="11"/>
      <c r="Z15526" s="4"/>
      <c r="AA15526" s="1" t="s">
        <v>16</v>
      </c>
      <c r="AC15526" s="23" t="s">
        <v>37881</v>
      </c>
      <c r="AD15526" s="23" t="s">
        <v>40440</v>
      </c>
      <c r="AE15526" t="s">
        <v>35409</v>
      </c>
    </row>
    <row r="15527" spans="1:31" ht="15" customHeight="1">
      <c r="A15527" s="1">
        <v>15526</v>
      </c>
      <c r="B15527" s="1" t="s">
        <v>54</v>
      </c>
      <c r="C15527" s="1" t="s">
        <v>16727</v>
      </c>
      <c r="D15527" s="9" t="s">
        <v>791</v>
      </c>
      <c r="E15527" s="9" t="s">
        <v>36690</v>
      </c>
      <c r="F15527" s="9" t="s">
        <v>35009</v>
      </c>
      <c r="G15527" s="17">
        <v>9199444644</v>
      </c>
      <c r="H15527" s="9" t="s">
        <v>8</v>
      </c>
      <c r="I15527" s="1" t="s">
        <v>41</v>
      </c>
      <c r="J15527" s="4" t="s">
        <v>47301</v>
      </c>
      <c r="K15527" s="3" t="s">
        <v>42</v>
      </c>
      <c r="L15527" s="4" t="s">
        <v>47301</v>
      </c>
      <c r="M15527" s="4" t="s">
        <v>14136</v>
      </c>
      <c r="N15527" s="3" t="str">
        <f>J15527</f>
        <v>[75 lacs - 1 cr]</v>
      </c>
      <c r="O15527" s="11"/>
      <c r="P15527" s="4"/>
      <c r="Q15527" s="11"/>
      <c r="R15527" s="4"/>
      <c r="S15527" s="11"/>
      <c r="T15527" s="4"/>
      <c r="U15527" s="11"/>
      <c r="V15527" s="4"/>
      <c r="W15527" s="11"/>
      <c r="X15527" s="4"/>
      <c r="Y15527" s="11"/>
      <c r="Z15527" s="4"/>
      <c r="AA15527" s="1" t="s">
        <v>16</v>
      </c>
      <c r="AC15527" s="23" t="s">
        <v>37881</v>
      </c>
      <c r="AD15527" s="23" t="s">
        <v>40440</v>
      </c>
      <c r="AE15527" t="s">
        <v>35410</v>
      </c>
    </row>
    <row r="15528" spans="1:31" ht="15" customHeight="1">
      <c r="A15528" s="1">
        <v>15527</v>
      </c>
      <c r="B15528" s="1" t="s">
        <v>54</v>
      </c>
      <c r="C15528" s="1" t="s">
        <v>16728</v>
      </c>
      <c r="D15528" s="9" t="s">
        <v>2530</v>
      </c>
      <c r="E15528" s="9" t="s">
        <v>37469</v>
      </c>
      <c r="F15528" s="9" t="s">
        <v>29030</v>
      </c>
      <c r="G15528" s="17">
        <v>919444094</v>
      </c>
      <c r="H15528" s="9" t="s">
        <v>20</v>
      </c>
      <c r="I15528" s="1" t="s">
        <v>41</v>
      </c>
      <c r="J15528" s="4" t="s">
        <v>47301</v>
      </c>
      <c r="K15528" s="11" t="s">
        <v>14136</v>
      </c>
      <c r="L15528" s="4" t="s">
        <v>47301</v>
      </c>
      <c r="M15528" s="11"/>
      <c r="N15528" s="4"/>
      <c r="O15528" s="11"/>
      <c r="P15528" s="4"/>
      <c r="Q15528" s="11"/>
      <c r="R15528" s="4"/>
      <c r="S15528" s="11"/>
      <c r="T15528" s="4"/>
      <c r="U15528" s="11"/>
      <c r="V15528" s="4"/>
      <c r="W15528" s="11"/>
      <c r="X15528" s="4"/>
      <c r="Y15528" s="11"/>
      <c r="Z15528" s="4"/>
      <c r="AA15528" s="1" t="s">
        <v>16</v>
      </c>
      <c r="AC15528" s="23" t="s">
        <v>37881</v>
      </c>
      <c r="AD15528" s="23" t="s">
        <v>40440</v>
      </c>
      <c r="AE15528" t="s">
        <v>35410</v>
      </c>
    </row>
    <row r="15529" spans="1:31" ht="15" customHeight="1">
      <c r="A15529" s="1">
        <v>15528</v>
      </c>
      <c r="B15529" s="1" t="s">
        <v>54</v>
      </c>
      <c r="C15529" s="1" t="s">
        <v>16741</v>
      </c>
      <c r="D15529" s="9" t="s">
        <v>636</v>
      </c>
      <c r="E15529" s="9" t="s">
        <v>139</v>
      </c>
      <c r="F15529" s="9" t="s">
        <v>29037</v>
      </c>
      <c r="G15529" s="17">
        <v>9194649014</v>
      </c>
      <c r="H15529" s="9" t="s">
        <v>8</v>
      </c>
      <c r="I15529" s="1" t="s">
        <v>62</v>
      </c>
      <c r="J15529" s="4" t="s">
        <v>47301</v>
      </c>
      <c r="K15529" s="3" t="s">
        <v>42</v>
      </c>
      <c r="L15529" s="4" t="s">
        <v>47301</v>
      </c>
      <c r="M15529" s="4" t="s">
        <v>14136</v>
      </c>
      <c r="N15529" s="3" t="str">
        <f>J15529</f>
        <v>[75 lacs - 1 cr]</v>
      </c>
      <c r="O15529" s="4" t="s">
        <v>14137</v>
      </c>
      <c r="P15529" s="3" t="s">
        <v>47301</v>
      </c>
      <c r="Q15529" s="11"/>
      <c r="R15529" s="4"/>
      <c r="S15529" s="11"/>
      <c r="T15529" s="4"/>
      <c r="U15529" s="11"/>
      <c r="V15529" s="4"/>
      <c r="W15529" s="11"/>
      <c r="X15529" s="4"/>
      <c r="Y15529" s="11"/>
      <c r="Z15529" s="4"/>
      <c r="AA15529" s="1" t="s">
        <v>11</v>
      </c>
      <c r="AC15529" s="23" t="s">
        <v>37881</v>
      </c>
      <c r="AD15529" s="23" t="s">
        <v>40440</v>
      </c>
      <c r="AE15529" t="s">
        <v>35399</v>
      </c>
    </row>
    <row r="15530" spans="1:31" ht="15" customHeight="1">
      <c r="A15530" s="1">
        <v>15529</v>
      </c>
      <c r="B15530" s="1" t="s">
        <v>54</v>
      </c>
      <c r="C15530" s="1" t="s">
        <v>16746</v>
      </c>
      <c r="D15530" s="9" t="s">
        <v>16237</v>
      </c>
      <c r="E15530" s="9" t="s">
        <v>1746</v>
      </c>
      <c r="F15530" s="9" t="s">
        <v>29039</v>
      </c>
      <c r="G15530" s="17">
        <v>919041616944</v>
      </c>
      <c r="H15530" s="9" t="s">
        <v>15</v>
      </c>
      <c r="I15530" s="1" t="s">
        <v>41</v>
      </c>
      <c r="J15530" s="4" t="s">
        <v>47301</v>
      </c>
      <c r="K15530" s="3" t="s">
        <v>42</v>
      </c>
      <c r="L15530" s="4" t="s">
        <v>47301</v>
      </c>
      <c r="M15530" s="11"/>
      <c r="N15530" s="4"/>
      <c r="O15530" s="11"/>
      <c r="P15530" s="4"/>
      <c r="Q15530" s="11"/>
      <c r="R15530" s="4"/>
      <c r="S15530" s="11"/>
      <c r="T15530" s="4"/>
      <c r="U15530" s="11"/>
      <c r="V15530" s="4"/>
      <c r="W15530" s="11"/>
      <c r="X15530" s="4"/>
      <c r="Y15530" s="11"/>
      <c r="Z15530" s="4"/>
      <c r="AA15530" s="1" t="s">
        <v>16</v>
      </c>
      <c r="AC15530" s="23" t="s">
        <v>37881</v>
      </c>
      <c r="AD15530" s="23" t="s">
        <v>40440</v>
      </c>
      <c r="AE15530" t="s">
        <v>35399</v>
      </c>
    </row>
    <row r="15531" spans="1:31" ht="15" customHeight="1">
      <c r="A15531" s="1">
        <v>15530</v>
      </c>
      <c r="B15531" s="1" t="s">
        <v>54</v>
      </c>
      <c r="C15531" s="1" t="s">
        <v>16747</v>
      </c>
      <c r="D15531" s="9" t="s">
        <v>16238</v>
      </c>
      <c r="E15531" s="9" t="s">
        <v>16239</v>
      </c>
      <c r="F15531" s="9" t="s">
        <v>29040</v>
      </c>
      <c r="G15531" s="17">
        <v>91966496146</v>
      </c>
      <c r="H15531" s="9" t="s">
        <v>8</v>
      </c>
      <c r="I15531" s="1" t="s">
        <v>41</v>
      </c>
      <c r="J15531" s="4" t="s">
        <v>47301</v>
      </c>
      <c r="K15531" s="3" t="s">
        <v>42</v>
      </c>
      <c r="L15531" s="4" t="s">
        <v>47301</v>
      </c>
      <c r="M15531" s="11"/>
      <c r="N15531" s="4"/>
      <c r="O15531" s="11"/>
      <c r="P15531" s="4"/>
      <c r="Q15531" s="11"/>
      <c r="R15531" s="4"/>
      <c r="S15531" s="11"/>
      <c r="T15531" s="4"/>
      <c r="U15531" s="11"/>
      <c r="V15531" s="4"/>
      <c r="W15531" s="11"/>
      <c r="X15531" s="4"/>
      <c r="Y15531" s="11"/>
      <c r="Z15531" s="4"/>
      <c r="AA15531" s="1" t="s">
        <v>16</v>
      </c>
      <c r="AC15531" s="23" t="s">
        <v>37881</v>
      </c>
      <c r="AD15531" s="23" t="s">
        <v>40440</v>
      </c>
      <c r="AE15531" t="s">
        <v>35410</v>
      </c>
    </row>
    <row r="15532" spans="1:31" ht="15" customHeight="1">
      <c r="A15532" s="1">
        <v>15531</v>
      </c>
      <c r="B15532" s="1" t="s">
        <v>54</v>
      </c>
      <c r="C15532" s="1" t="s">
        <v>16749</v>
      </c>
      <c r="D15532" s="9" t="s">
        <v>610</v>
      </c>
      <c r="E15532" s="9" t="s">
        <v>1577</v>
      </c>
      <c r="F15532" s="9" t="s">
        <v>32943</v>
      </c>
      <c r="G15532" s="17">
        <v>919499999</v>
      </c>
      <c r="H15532" s="9" t="s">
        <v>20</v>
      </c>
      <c r="I15532" s="1" t="s">
        <v>9</v>
      </c>
      <c r="J15532" s="4" t="s">
        <v>47301</v>
      </c>
      <c r="K15532" s="3" t="s">
        <v>42</v>
      </c>
      <c r="L15532" s="4" t="s">
        <v>47301</v>
      </c>
      <c r="M15532" s="4" t="s">
        <v>14136</v>
      </c>
      <c r="N15532" s="3" t="str">
        <f>J15532</f>
        <v>[75 lacs - 1 cr]</v>
      </c>
      <c r="O15532" s="4" t="s">
        <v>14137</v>
      </c>
      <c r="P15532" s="3" t="s">
        <v>47301</v>
      </c>
      <c r="Q15532" s="11"/>
      <c r="R15532" s="4"/>
      <c r="S15532" s="11"/>
      <c r="T15532" s="4"/>
      <c r="U15532" s="11"/>
      <c r="V15532" s="4"/>
      <c r="W15532" s="11"/>
      <c r="X15532" s="4"/>
      <c r="Y15532" s="11"/>
      <c r="Z15532" s="4"/>
      <c r="AA15532" s="1" t="s">
        <v>16</v>
      </c>
      <c r="AC15532" s="23" t="s">
        <v>37881</v>
      </c>
      <c r="AD15532" s="23" t="s">
        <v>40440</v>
      </c>
      <c r="AE15532" t="s">
        <v>35410</v>
      </c>
    </row>
    <row r="15533" spans="1:31" ht="15" customHeight="1">
      <c r="A15533" s="1">
        <v>15532</v>
      </c>
      <c r="B15533" s="1" t="s">
        <v>54</v>
      </c>
      <c r="C15533" s="1" t="s">
        <v>16753</v>
      </c>
      <c r="D15533" s="9" t="s">
        <v>727</v>
      </c>
      <c r="E15533" s="9" t="s">
        <v>1244</v>
      </c>
      <c r="F15533" s="9" t="s">
        <v>29045</v>
      </c>
      <c r="G15533" s="17">
        <v>91949449644</v>
      </c>
      <c r="H15533" s="9" t="s">
        <v>20</v>
      </c>
      <c r="I15533" s="1" t="s">
        <v>62</v>
      </c>
      <c r="J15533" s="4" t="s">
        <v>47301</v>
      </c>
      <c r="K15533" s="3" t="s">
        <v>42</v>
      </c>
      <c r="L15533" s="4" t="s">
        <v>47301</v>
      </c>
      <c r="M15533" s="11"/>
      <c r="N15533" s="4"/>
      <c r="O15533" s="11"/>
      <c r="P15533" s="4"/>
      <c r="Q15533" s="11"/>
      <c r="R15533" s="4"/>
      <c r="S15533" s="11"/>
      <c r="T15533" s="4"/>
      <c r="U15533" s="11"/>
      <c r="V15533" s="4"/>
      <c r="W15533" s="11"/>
      <c r="X15533" s="4"/>
      <c r="Y15533" s="11"/>
      <c r="Z15533" s="4"/>
      <c r="AA15533" s="1" t="s">
        <v>16</v>
      </c>
      <c r="AC15533" s="23" t="s">
        <v>37881</v>
      </c>
      <c r="AD15533" s="23" t="s">
        <v>40440</v>
      </c>
      <c r="AE15533" t="s">
        <v>35394</v>
      </c>
    </row>
    <row r="15534" spans="1:31" ht="15" customHeight="1">
      <c r="A15534" s="1">
        <v>15533</v>
      </c>
      <c r="B15534" s="1" t="s">
        <v>54</v>
      </c>
      <c r="C15534" s="1" t="s">
        <v>16760</v>
      </c>
      <c r="D15534" s="9" t="s">
        <v>998</v>
      </c>
      <c r="E15534" s="9" t="s">
        <v>152</v>
      </c>
      <c r="F15534" s="9" t="s">
        <v>29048</v>
      </c>
      <c r="G15534" s="17">
        <v>919904146660</v>
      </c>
      <c r="H15534" s="9" t="s">
        <v>20</v>
      </c>
      <c r="I15534" s="1" t="s">
        <v>9</v>
      </c>
      <c r="J15534" s="4" t="s">
        <v>47301</v>
      </c>
      <c r="K15534" s="3" t="s">
        <v>42</v>
      </c>
      <c r="L15534" s="4" t="s">
        <v>47301</v>
      </c>
      <c r="M15534" s="4" t="s">
        <v>14136</v>
      </c>
      <c r="N15534" s="3" t="str">
        <f>J15534</f>
        <v>[75 lacs - 1 cr]</v>
      </c>
      <c r="O15534" s="4" t="s">
        <v>14137</v>
      </c>
      <c r="P15534" s="3" t="s">
        <v>47301</v>
      </c>
      <c r="Q15534" s="11"/>
      <c r="R15534" s="4"/>
      <c r="S15534" s="11"/>
      <c r="T15534" s="4"/>
      <c r="U15534" s="11"/>
      <c r="V15534" s="4"/>
      <c r="W15534" s="11"/>
      <c r="X15534" s="4"/>
      <c r="Y15534" s="11"/>
      <c r="Z15534" s="4"/>
      <c r="AA15534" s="1" t="s">
        <v>16</v>
      </c>
      <c r="AC15534" s="23" t="s">
        <v>37881</v>
      </c>
      <c r="AD15534" s="23" t="s">
        <v>40440</v>
      </c>
      <c r="AE15534" t="s">
        <v>35410</v>
      </c>
    </row>
    <row r="15535" spans="1:31" ht="15" customHeight="1">
      <c r="A15535" s="1">
        <v>15534</v>
      </c>
      <c r="B15535" s="1" t="s">
        <v>54</v>
      </c>
      <c r="C15535" s="1" t="s">
        <v>16764</v>
      </c>
      <c r="D15535" s="9" t="s">
        <v>230</v>
      </c>
      <c r="E15535" s="9" t="s">
        <v>40</v>
      </c>
      <c r="F15535" s="9" t="s">
        <v>29051</v>
      </c>
      <c r="G15535" s="17">
        <v>91949499696</v>
      </c>
      <c r="H15535" s="9" t="s">
        <v>20</v>
      </c>
      <c r="I15535" s="1" t="s">
        <v>62</v>
      </c>
      <c r="J15535" s="4" t="s">
        <v>47301</v>
      </c>
      <c r="K15535" s="3" t="s">
        <v>42</v>
      </c>
      <c r="L15535" s="4" t="s">
        <v>47301</v>
      </c>
      <c r="M15535" s="11"/>
      <c r="N15535" s="4"/>
      <c r="O15535" s="11"/>
      <c r="P15535" s="4"/>
      <c r="Q15535" s="11"/>
      <c r="R15535" s="4"/>
      <c r="S15535" s="11"/>
      <c r="T15535" s="4"/>
      <c r="U15535" s="11"/>
      <c r="V15535" s="4"/>
      <c r="W15535" s="11"/>
      <c r="X15535" s="4"/>
      <c r="Y15535" s="11"/>
      <c r="Z15535" s="4"/>
      <c r="AA15535" s="1" t="s">
        <v>16</v>
      </c>
      <c r="AC15535" s="23" t="s">
        <v>37881</v>
      </c>
      <c r="AD15535" s="23" t="s">
        <v>40440</v>
      </c>
      <c r="AE15535" t="s">
        <v>35409</v>
      </c>
    </row>
    <row r="15536" spans="1:31" ht="15" customHeight="1">
      <c r="A15536" s="1">
        <v>15535</v>
      </c>
      <c r="B15536" s="1" t="s">
        <v>54</v>
      </c>
      <c r="C15536" s="1" t="s">
        <v>16765</v>
      </c>
      <c r="D15536" s="9" t="s">
        <v>1356</v>
      </c>
      <c r="E15536" s="9" t="s">
        <v>217</v>
      </c>
      <c r="F15536" s="9" t="s">
        <v>29052</v>
      </c>
      <c r="G15536" s="17">
        <v>919446144666</v>
      </c>
      <c r="H15536" s="9" t="s">
        <v>20</v>
      </c>
      <c r="I15536" s="1" t="s">
        <v>9</v>
      </c>
      <c r="J15536" s="4" t="s">
        <v>47301</v>
      </c>
      <c r="K15536" s="3" t="s">
        <v>42</v>
      </c>
      <c r="L15536" s="4" t="s">
        <v>47301</v>
      </c>
      <c r="M15536" s="4" t="s">
        <v>14137</v>
      </c>
      <c r="N15536" s="3" t="str">
        <f t="shared" ref="N15536:N15539" si="660">J15536</f>
        <v>[75 lacs - 1 cr]</v>
      </c>
      <c r="O15536" s="11"/>
      <c r="P15536" s="4"/>
      <c r="Q15536" s="11"/>
      <c r="R15536" s="4"/>
      <c r="S15536" s="11"/>
      <c r="T15536" s="4"/>
      <c r="U15536" s="11"/>
      <c r="V15536" s="4"/>
      <c r="W15536" s="11"/>
      <c r="X15536" s="4"/>
      <c r="Y15536" s="11"/>
      <c r="Z15536" s="4"/>
      <c r="AA15536" s="1" t="s">
        <v>16</v>
      </c>
      <c r="AC15536" s="23" t="s">
        <v>37881</v>
      </c>
      <c r="AD15536" s="23" t="s">
        <v>40440</v>
      </c>
      <c r="AE15536" t="s">
        <v>35409</v>
      </c>
    </row>
    <row r="15537" spans="1:31" ht="15" customHeight="1">
      <c r="A15537" s="1">
        <v>15536</v>
      </c>
      <c r="B15537" s="1" t="s">
        <v>54</v>
      </c>
      <c r="C15537" s="1" t="s">
        <v>16776</v>
      </c>
      <c r="D15537" s="9" t="s">
        <v>3344</v>
      </c>
      <c r="E15537" s="9" t="s">
        <v>139</v>
      </c>
      <c r="F15537" s="9" t="s">
        <v>29056</v>
      </c>
      <c r="G15537" s="17">
        <v>919446009441</v>
      </c>
      <c r="H15537" s="9" t="s">
        <v>15</v>
      </c>
      <c r="I15537" s="1" t="s">
        <v>62</v>
      </c>
      <c r="J15537" s="4" t="s">
        <v>47301</v>
      </c>
      <c r="K15537" s="3" t="s">
        <v>17</v>
      </c>
      <c r="L15537" s="4" t="s">
        <v>47301</v>
      </c>
      <c r="M15537" s="4" t="s">
        <v>42</v>
      </c>
      <c r="N15537" s="3" t="str">
        <f t="shared" si="660"/>
        <v>[75 lacs - 1 cr]</v>
      </c>
      <c r="O15537" s="11"/>
      <c r="P15537" s="4"/>
      <c r="Q15537" s="11"/>
      <c r="R15537" s="4"/>
      <c r="S15537" s="11"/>
      <c r="T15537" s="4"/>
      <c r="U15537" s="11"/>
      <c r="V15537" s="4"/>
      <c r="W15537" s="11"/>
      <c r="X15537" s="4"/>
      <c r="Y15537" s="11"/>
      <c r="Z15537" s="4"/>
      <c r="AA15537" s="1" t="s">
        <v>11</v>
      </c>
      <c r="AC15537" s="23" t="s">
        <v>37882</v>
      </c>
      <c r="AD15537" s="23" t="s">
        <v>40440</v>
      </c>
      <c r="AE15537" t="s">
        <v>35394</v>
      </c>
    </row>
    <row r="15538" spans="1:31" ht="15" customHeight="1">
      <c r="A15538" s="1">
        <v>15537</v>
      </c>
      <c r="B15538" s="1" t="s">
        <v>54</v>
      </c>
      <c r="C15538" s="1" t="s">
        <v>16780</v>
      </c>
      <c r="D15538" s="9" t="s">
        <v>437</v>
      </c>
      <c r="E15538" s="9" t="s">
        <v>217</v>
      </c>
      <c r="F15538" s="9" t="s">
        <v>32949</v>
      </c>
      <c r="G15538" s="17">
        <v>91944490490</v>
      </c>
      <c r="H15538" s="9" t="s">
        <v>20</v>
      </c>
      <c r="I15538" s="1" t="s">
        <v>62</v>
      </c>
      <c r="J15538" s="4" t="s">
        <v>47301</v>
      </c>
      <c r="K15538" s="3" t="s">
        <v>17</v>
      </c>
      <c r="L15538" s="4" t="s">
        <v>47301</v>
      </c>
      <c r="M15538" s="4" t="s">
        <v>42</v>
      </c>
      <c r="N15538" s="3" t="str">
        <f t="shared" si="660"/>
        <v>[75 lacs - 1 cr]</v>
      </c>
      <c r="O15538" s="11"/>
      <c r="P15538" s="4"/>
      <c r="Q15538" s="11"/>
      <c r="R15538" s="4"/>
      <c r="S15538" s="11"/>
      <c r="T15538" s="4"/>
      <c r="U15538" s="11"/>
      <c r="V15538" s="4"/>
      <c r="W15538" s="11"/>
      <c r="X15538" s="4"/>
      <c r="Y15538" s="11"/>
      <c r="Z15538" s="4"/>
      <c r="AA15538" s="1" t="s">
        <v>16</v>
      </c>
      <c r="AC15538" s="23" t="s">
        <v>37882</v>
      </c>
      <c r="AD15538" s="23" t="s">
        <v>40440</v>
      </c>
      <c r="AE15538" t="s">
        <v>35399</v>
      </c>
    </row>
    <row r="15539" spans="1:31" ht="15" customHeight="1">
      <c r="A15539" s="1">
        <v>15538</v>
      </c>
      <c r="B15539" s="1" t="s">
        <v>54</v>
      </c>
      <c r="C15539" s="1" t="s">
        <v>16786</v>
      </c>
      <c r="D15539" s="9" t="s">
        <v>5847</v>
      </c>
      <c r="E15539" s="9" t="s">
        <v>5517</v>
      </c>
      <c r="F15539" s="9" t="s">
        <v>29063</v>
      </c>
      <c r="G15539" s="17">
        <v>919946001406</v>
      </c>
      <c r="H15539" s="9" t="s">
        <v>8</v>
      </c>
      <c r="I15539" s="1" t="s">
        <v>62</v>
      </c>
      <c r="J15539" s="4" t="s">
        <v>47301</v>
      </c>
      <c r="K15539" s="3" t="s">
        <v>42</v>
      </c>
      <c r="L15539" s="4" t="s">
        <v>47301</v>
      </c>
      <c r="M15539" s="4" t="s">
        <v>14136</v>
      </c>
      <c r="N15539" s="3" t="str">
        <f t="shared" si="660"/>
        <v>[75 lacs - 1 cr]</v>
      </c>
      <c r="O15539" s="11"/>
      <c r="P15539" s="4"/>
      <c r="Q15539" s="11"/>
      <c r="R15539" s="4"/>
      <c r="S15539" s="11"/>
      <c r="T15539" s="4"/>
      <c r="U15539" s="11"/>
      <c r="V15539" s="4"/>
      <c r="W15539" s="11"/>
      <c r="X15539" s="4"/>
      <c r="Y15539" s="11"/>
      <c r="Z15539" s="4"/>
      <c r="AA15539" s="1" t="s">
        <v>16</v>
      </c>
      <c r="AC15539" s="23" t="s">
        <v>37882</v>
      </c>
      <c r="AD15539" s="23" t="s">
        <v>40440</v>
      </c>
      <c r="AE15539" t="s">
        <v>35409</v>
      </c>
    </row>
    <row r="15540" spans="1:31" ht="15" customHeight="1">
      <c r="A15540" s="1">
        <v>15539</v>
      </c>
      <c r="B15540" s="1" t="s">
        <v>54</v>
      </c>
      <c r="C15540" s="1" t="s">
        <v>16794</v>
      </c>
      <c r="D15540" s="9" t="s">
        <v>35911</v>
      </c>
      <c r="E15540" s="9" t="s">
        <v>87</v>
      </c>
      <c r="F15540" s="9" t="s">
        <v>32953</v>
      </c>
      <c r="G15540" s="17">
        <v>91909919904</v>
      </c>
      <c r="H15540" s="9" t="s">
        <v>8</v>
      </c>
      <c r="I15540" s="1" t="s">
        <v>62</v>
      </c>
      <c r="J15540" s="4" t="s">
        <v>47301</v>
      </c>
      <c r="K15540" s="11" t="s">
        <v>13</v>
      </c>
      <c r="L15540" s="4" t="s">
        <v>47301</v>
      </c>
      <c r="M15540" s="11"/>
      <c r="N15540" s="4"/>
      <c r="O15540" s="11"/>
      <c r="P15540" s="4"/>
      <c r="Q15540" s="11"/>
      <c r="R15540" s="4"/>
      <c r="S15540" s="11"/>
      <c r="T15540" s="4"/>
      <c r="U15540" s="11"/>
      <c r="V15540" s="4"/>
      <c r="W15540" s="11"/>
      <c r="X15540" s="4"/>
      <c r="Y15540" s="11"/>
      <c r="Z15540" s="4"/>
      <c r="AA15540" s="1" t="s">
        <v>16</v>
      </c>
      <c r="AC15540" s="23" t="s">
        <v>37882</v>
      </c>
      <c r="AD15540" s="23" t="s">
        <v>40440</v>
      </c>
      <c r="AE15540" t="s">
        <v>35399</v>
      </c>
    </row>
    <row r="15541" spans="1:31" ht="15" customHeight="1">
      <c r="A15541" s="1">
        <v>15540</v>
      </c>
      <c r="B15541" s="1" t="s">
        <v>54</v>
      </c>
      <c r="C15541" s="1" t="s">
        <v>16804</v>
      </c>
      <c r="D15541" s="9" t="s">
        <v>605</v>
      </c>
      <c r="E15541" s="9" t="s">
        <v>73</v>
      </c>
      <c r="F15541" s="9" t="s">
        <v>32956</v>
      </c>
      <c r="G15541" s="17">
        <v>919494149444</v>
      </c>
      <c r="H15541" s="9" t="s">
        <v>132</v>
      </c>
      <c r="I15541" s="1" t="s">
        <v>41</v>
      </c>
      <c r="J15541" s="4" t="s">
        <v>47301</v>
      </c>
      <c r="K15541" s="3" t="s">
        <v>42</v>
      </c>
      <c r="L15541" s="4" t="s">
        <v>47301</v>
      </c>
      <c r="M15541" s="11"/>
      <c r="N15541" s="4"/>
      <c r="O15541" s="11"/>
      <c r="P15541" s="4"/>
      <c r="Q15541" s="11"/>
      <c r="R15541" s="4"/>
      <c r="S15541" s="11"/>
      <c r="T15541" s="4"/>
      <c r="U15541" s="11"/>
      <c r="V15541" s="4"/>
      <c r="W15541" s="11"/>
      <c r="X15541" s="4"/>
      <c r="Y15541" s="11"/>
      <c r="Z15541" s="4"/>
      <c r="AA15541" s="1" t="s">
        <v>16</v>
      </c>
      <c r="AC15541" s="23" t="s">
        <v>37882</v>
      </c>
      <c r="AD15541" s="23" t="s">
        <v>40440</v>
      </c>
      <c r="AE15541" t="s">
        <v>35394</v>
      </c>
    </row>
    <row r="15542" spans="1:31" ht="15" customHeight="1">
      <c r="A15542" s="1">
        <v>15541</v>
      </c>
      <c r="B15542" s="1" t="s">
        <v>54</v>
      </c>
      <c r="C15542" s="1" t="s">
        <v>16808</v>
      </c>
      <c r="D15542" s="9" t="s">
        <v>917</v>
      </c>
      <c r="E15542" s="9" t="s">
        <v>36686</v>
      </c>
      <c r="F15542" s="9" t="s">
        <v>32957</v>
      </c>
      <c r="G15542" s="17">
        <v>919099994664</v>
      </c>
      <c r="H15542" s="9" t="s">
        <v>8</v>
      </c>
      <c r="I15542" s="1" t="s">
        <v>41</v>
      </c>
      <c r="J15542" s="4" t="s">
        <v>47301</v>
      </c>
      <c r="K15542" s="3" t="s">
        <v>42</v>
      </c>
      <c r="L15542" s="4" t="s">
        <v>47301</v>
      </c>
      <c r="M15542" s="11"/>
      <c r="N15542" s="4"/>
      <c r="O15542" s="11"/>
      <c r="P15542" s="4"/>
      <c r="Q15542" s="11"/>
      <c r="R15542" s="4"/>
      <c r="S15542" s="11"/>
      <c r="T15542" s="4"/>
      <c r="U15542" s="11"/>
      <c r="V15542" s="4"/>
      <c r="W15542" s="11"/>
      <c r="X15542" s="4"/>
      <c r="Y15542" s="11"/>
      <c r="Z15542" s="4"/>
      <c r="AA15542" s="1" t="s">
        <v>11</v>
      </c>
      <c r="AC15542" s="23" t="s">
        <v>37882</v>
      </c>
      <c r="AD15542" s="23" t="s">
        <v>40440</v>
      </c>
      <c r="AE15542" t="s">
        <v>35394</v>
      </c>
    </row>
    <row r="15543" spans="1:31" ht="15" customHeight="1">
      <c r="A15543" s="1">
        <v>15542</v>
      </c>
      <c r="B15543" s="1" t="s">
        <v>54</v>
      </c>
      <c r="C15543" s="1" t="s">
        <v>16809</v>
      </c>
      <c r="D15543" s="9" t="s">
        <v>2671</v>
      </c>
      <c r="E15543" s="9" t="s">
        <v>16251</v>
      </c>
      <c r="F15543" s="9" t="s">
        <v>16252</v>
      </c>
      <c r="G15543" s="17">
        <v>91990644446</v>
      </c>
      <c r="H15543" s="9" t="s">
        <v>20</v>
      </c>
      <c r="I15543" s="1" t="s">
        <v>62</v>
      </c>
      <c r="J15543" s="4" t="s">
        <v>47301</v>
      </c>
      <c r="K15543" s="3" t="s">
        <v>42</v>
      </c>
      <c r="L15543" s="4" t="s">
        <v>47301</v>
      </c>
      <c r="M15543" s="4" t="s">
        <v>14136</v>
      </c>
      <c r="N15543" s="3" t="str">
        <f t="shared" ref="N15543:N15544" si="661">J15543</f>
        <v>[75 lacs - 1 cr]</v>
      </c>
      <c r="O15543" s="11"/>
      <c r="P15543" s="4"/>
      <c r="Q15543" s="11"/>
      <c r="R15543" s="4"/>
      <c r="S15543" s="11"/>
      <c r="T15543" s="4"/>
      <c r="U15543" s="11"/>
      <c r="V15543" s="4"/>
      <c r="W15543" s="11"/>
      <c r="X15543" s="4"/>
      <c r="Y15543" s="11"/>
      <c r="Z15543" s="4"/>
      <c r="AA15543" s="1" t="s">
        <v>16</v>
      </c>
      <c r="AC15543" s="23" t="s">
        <v>37882</v>
      </c>
      <c r="AD15543" s="23" t="s">
        <v>40440</v>
      </c>
      <c r="AE15543" t="s">
        <v>35394</v>
      </c>
    </row>
    <row r="15544" spans="1:31" ht="15" customHeight="1">
      <c r="A15544" s="1">
        <v>15543</v>
      </c>
      <c r="B15544" s="1" t="s">
        <v>54</v>
      </c>
      <c r="C15544" s="1" t="s">
        <v>16811</v>
      </c>
      <c r="D15544" s="9" t="s">
        <v>1821</v>
      </c>
      <c r="E15544" s="9" t="s">
        <v>40</v>
      </c>
      <c r="F15544" s="9" t="s">
        <v>29072</v>
      </c>
      <c r="G15544" s="17">
        <v>9199406964</v>
      </c>
      <c r="H15544" s="9" t="s">
        <v>8</v>
      </c>
      <c r="I15544" s="1" t="s">
        <v>9</v>
      </c>
      <c r="J15544" s="4" t="s">
        <v>47301</v>
      </c>
      <c r="K15544" s="3" t="s">
        <v>17</v>
      </c>
      <c r="L15544" s="4" t="s">
        <v>47301</v>
      </c>
      <c r="M15544" s="4" t="s">
        <v>42</v>
      </c>
      <c r="N15544" s="3" t="str">
        <f t="shared" si="661"/>
        <v>[75 lacs - 1 cr]</v>
      </c>
      <c r="O15544" s="4" t="s">
        <v>47348</v>
      </c>
      <c r="P15544" s="3" t="s">
        <v>47301</v>
      </c>
      <c r="Q15544" s="11"/>
      <c r="R15544" s="4"/>
      <c r="S15544" s="11"/>
      <c r="T15544" s="4"/>
      <c r="U15544" s="11"/>
      <c r="V15544" s="4"/>
      <c r="W15544" s="11"/>
      <c r="X15544" s="4"/>
      <c r="Y15544" s="11"/>
      <c r="Z15544" s="4"/>
      <c r="AA15544" s="1" t="s">
        <v>16</v>
      </c>
      <c r="AC15544" s="23" t="s">
        <v>37882</v>
      </c>
      <c r="AD15544" s="23" t="s">
        <v>40440</v>
      </c>
      <c r="AE15544" t="s">
        <v>35410</v>
      </c>
    </row>
    <row r="15545" spans="1:31" ht="15" customHeight="1">
      <c r="A15545" s="1">
        <v>15544</v>
      </c>
      <c r="B15545" s="1" t="s">
        <v>54</v>
      </c>
      <c r="C15545" s="1" t="s">
        <v>16813</v>
      </c>
      <c r="D15545" s="9" t="s">
        <v>318</v>
      </c>
      <c r="E15545" s="9" t="s">
        <v>680</v>
      </c>
      <c r="F15545" s="9" t="s">
        <v>29074</v>
      </c>
      <c r="G15545" s="17">
        <v>9194649191</v>
      </c>
      <c r="H15545" s="9" t="s">
        <v>8</v>
      </c>
      <c r="I15545" s="1" t="s">
        <v>62</v>
      </c>
      <c r="J15545" s="4" t="s">
        <v>47301</v>
      </c>
      <c r="K15545" s="3" t="s">
        <v>42</v>
      </c>
      <c r="L15545" s="4" t="s">
        <v>47301</v>
      </c>
      <c r="M15545" s="11"/>
      <c r="N15545" s="4"/>
      <c r="O15545" s="11"/>
      <c r="P15545" s="4"/>
      <c r="Q15545" s="11"/>
      <c r="R15545" s="4"/>
      <c r="S15545" s="11"/>
      <c r="T15545" s="4"/>
      <c r="U15545" s="11"/>
      <c r="V15545" s="4"/>
      <c r="W15545" s="11"/>
      <c r="X15545" s="4"/>
      <c r="Y15545" s="11"/>
      <c r="Z15545" s="4"/>
      <c r="AA15545" s="1" t="s">
        <v>16</v>
      </c>
      <c r="AC15545" s="23" t="s">
        <v>37882</v>
      </c>
      <c r="AD15545" s="23" t="s">
        <v>40440</v>
      </c>
      <c r="AE15545" t="s">
        <v>35399</v>
      </c>
    </row>
    <row r="15546" spans="1:31" ht="15" customHeight="1">
      <c r="A15546" s="1">
        <v>15545</v>
      </c>
      <c r="B15546" s="1" t="s">
        <v>54</v>
      </c>
      <c r="C15546" s="1" t="s">
        <v>16829</v>
      </c>
      <c r="D15546" s="9" t="s">
        <v>841</v>
      </c>
      <c r="E15546" s="9" t="s">
        <v>11026</v>
      </c>
      <c r="F15546" s="9" t="s">
        <v>26232</v>
      </c>
      <c r="G15546" s="17">
        <v>91991994999</v>
      </c>
      <c r="H15546" s="9" t="s">
        <v>15</v>
      </c>
      <c r="I15546" s="1" t="s">
        <v>9</v>
      </c>
      <c r="J15546" s="4" t="s">
        <v>47301</v>
      </c>
      <c r="K15546" s="11" t="s">
        <v>14136</v>
      </c>
      <c r="L15546" s="4" t="s">
        <v>47301</v>
      </c>
      <c r="M15546" s="11"/>
      <c r="N15546" s="4"/>
      <c r="O15546" s="11"/>
      <c r="P15546" s="4"/>
      <c r="Q15546" s="11"/>
      <c r="R15546" s="4"/>
      <c r="S15546" s="11"/>
      <c r="T15546" s="4"/>
      <c r="U15546" s="11"/>
      <c r="V15546" s="4"/>
      <c r="W15546" s="11"/>
      <c r="X15546" s="4"/>
      <c r="Y15546" s="11"/>
      <c r="Z15546" s="4"/>
      <c r="AA15546" s="1" t="s">
        <v>11</v>
      </c>
      <c r="AC15546" s="23" t="s">
        <v>37882</v>
      </c>
      <c r="AD15546" s="23" t="s">
        <v>40440</v>
      </c>
      <c r="AE15546" t="s">
        <v>35399</v>
      </c>
    </row>
    <row r="15547" spans="1:31" ht="15" customHeight="1">
      <c r="A15547" s="1">
        <v>15546</v>
      </c>
      <c r="B15547" s="1" t="s">
        <v>54</v>
      </c>
      <c r="C15547" s="1" t="s">
        <v>16830</v>
      </c>
      <c r="D15547" s="9" t="s">
        <v>5672</v>
      </c>
      <c r="E15547" s="9" t="s">
        <v>16257</v>
      </c>
      <c r="F15547" s="9" t="s">
        <v>29083</v>
      </c>
      <c r="G15547" s="17">
        <v>91949144994</v>
      </c>
      <c r="H15547" s="9" t="s">
        <v>8</v>
      </c>
      <c r="I15547" s="1" t="s">
        <v>41</v>
      </c>
      <c r="J15547" s="4" t="s">
        <v>47301</v>
      </c>
      <c r="K15547" s="3" t="s">
        <v>17</v>
      </c>
      <c r="L15547" s="4" t="s">
        <v>47301</v>
      </c>
      <c r="M15547" s="4" t="s">
        <v>42</v>
      </c>
      <c r="N15547" s="3" t="str">
        <f t="shared" ref="N15547:N15549" si="662">J15547</f>
        <v>[75 lacs - 1 cr]</v>
      </c>
      <c r="O15547" s="11"/>
      <c r="P15547" s="4"/>
      <c r="Q15547" s="11"/>
      <c r="R15547" s="4"/>
      <c r="S15547" s="11"/>
      <c r="T15547" s="4"/>
      <c r="U15547" s="11"/>
      <c r="V15547" s="4"/>
      <c r="W15547" s="11"/>
      <c r="X15547" s="4"/>
      <c r="Y15547" s="11"/>
      <c r="Z15547" s="4"/>
      <c r="AA15547" s="1" t="s">
        <v>16</v>
      </c>
      <c r="AC15547" s="23" t="s">
        <v>37882</v>
      </c>
      <c r="AD15547" s="23" t="s">
        <v>40440</v>
      </c>
      <c r="AE15547" t="s">
        <v>35410</v>
      </c>
    </row>
    <row r="15548" spans="1:31" ht="15" customHeight="1">
      <c r="A15548" s="1">
        <v>15547</v>
      </c>
      <c r="B15548" s="1" t="s">
        <v>54</v>
      </c>
      <c r="C15548" s="1" t="s">
        <v>16833</v>
      </c>
      <c r="D15548" s="9" t="s">
        <v>1799</v>
      </c>
      <c r="E15548" s="9" t="s">
        <v>139</v>
      </c>
      <c r="F15548" s="9" t="s">
        <v>29086</v>
      </c>
      <c r="G15548" s="17">
        <v>9196106060</v>
      </c>
      <c r="H15548" s="9" t="s">
        <v>8</v>
      </c>
      <c r="I15548" s="1" t="s">
        <v>62</v>
      </c>
      <c r="J15548" s="4" t="s">
        <v>47301</v>
      </c>
      <c r="K15548" s="3" t="s">
        <v>42</v>
      </c>
      <c r="L15548" s="4" t="s">
        <v>47301</v>
      </c>
      <c r="M15548" s="4" t="s">
        <v>14136</v>
      </c>
      <c r="N15548" s="3" t="str">
        <f t="shared" si="662"/>
        <v>[75 lacs - 1 cr]</v>
      </c>
      <c r="O15548" s="11"/>
      <c r="P15548" s="4"/>
      <c r="Q15548" s="11"/>
      <c r="R15548" s="4"/>
      <c r="S15548" s="11"/>
      <c r="T15548" s="4"/>
      <c r="U15548" s="11"/>
      <c r="V15548" s="4"/>
      <c r="W15548" s="11"/>
      <c r="X15548" s="4"/>
      <c r="Y15548" s="11"/>
      <c r="Z15548" s="4"/>
      <c r="AA15548" s="1" t="s">
        <v>16</v>
      </c>
      <c r="AC15548" s="23" t="s">
        <v>37882</v>
      </c>
      <c r="AD15548" s="23" t="s">
        <v>40440</v>
      </c>
      <c r="AE15548" t="s">
        <v>35410</v>
      </c>
    </row>
    <row r="15549" spans="1:31" ht="15" customHeight="1">
      <c r="A15549" s="1">
        <v>15548</v>
      </c>
      <c r="B15549" s="1" t="s">
        <v>54</v>
      </c>
      <c r="C15549" s="1" t="s">
        <v>16835</v>
      </c>
      <c r="D15549" s="9" t="s">
        <v>437</v>
      </c>
      <c r="E15549" s="9" t="s">
        <v>78</v>
      </c>
      <c r="F15549" s="9" t="s">
        <v>35019</v>
      </c>
      <c r="G15549" s="17">
        <v>916949100</v>
      </c>
      <c r="H15549" s="9" t="s">
        <v>15</v>
      </c>
      <c r="I15549" s="1" t="s">
        <v>9</v>
      </c>
      <c r="J15549" s="4" t="s">
        <v>47301</v>
      </c>
      <c r="K15549" s="11" t="s">
        <v>14137</v>
      </c>
      <c r="L15549" s="4" t="s">
        <v>47301</v>
      </c>
      <c r="M15549" s="4" t="s">
        <v>13</v>
      </c>
      <c r="N15549" s="3" t="str">
        <f t="shared" si="662"/>
        <v>[75 lacs - 1 cr]</v>
      </c>
      <c r="O15549" s="11"/>
      <c r="P15549" s="4"/>
      <c r="Q15549" s="11"/>
      <c r="R15549" s="4"/>
      <c r="S15549" s="11"/>
      <c r="T15549" s="4"/>
      <c r="U15549" s="11"/>
      <c r="V15549" s="4"/>
      <c r="W15549" s="11"/>
      <c r="X15549" s="4"/>
      <c r="Y15549" s="11"/>
      <c r="Z15549" s="4"/>
      <c r="AA15549" s="1" t="s">
        <v>16</v>
      </c>
      <c r="AC15549" s="23" t="s">
        <v>37882</v>
      </c>
      <c r="AD15549" s="23" t="s">
        <v>40440</v>
      </c>
      <c r="AE15549" t="s">
        <v>35399</v>
      </c>
    </row>
    <row r="15550" spans="1:31" ht="15" customHeight="1">
      <c r="A15550" s="1">
        <v>15549</v>
      </c>
      <c r="B15550" s="1" t="s">
        <v>54</v>
      </c>
      <c r="C15550" s="1" t="s">
        <v>16836</v>
      </c>
      <c r="D15550" s="9" t="s">
        <v>36349</v>
      </c>
      <c r="E15550" s="9" t="s">
        <v>2107</v>
      </c>
      <c r="F15550" s="9" t="s">
        <v>35020</v>
      </c>
      <c r="G15550" s="17">
        <v>914490404941</v>
      </c>
      <c r="H15550" s="9" t="s">
        <v>20</v>
      </c>
      <c r="I15550" s="1" t="s">
        <v>62</v>
      </c>
      <c r="J15550" s="4" t="s">
        <v>47301</v>
      </c>
      <c r="K15550" s="11" t="s">
        <v>14137</v>
      </c>
      <c r="L15550" s="4" t="s">
        <v>47301</v>
      </c>
      <c r="M15550" s="11"/>
      <c r="N15550" s="4"/>
      <c r="O15550" s="11"/>
      <c r="P15550" s="4"/>
      <c r="Q15550" s="11"/>
      <c r="R15550" s="4"/>
      <c r="S15550" s="11"/>
      <c r="T15550" s="4"/>
      <c r="U15550" s="11"/>
      <c r="V15550" s="4"/>
      <c r="W15550" s="11"/>
      <c r="X15550" s="4"/>
      <c r="Y15550" s="11"/>
      <c r="Z15550" s="4"/>
      <c r="AA15550" s="1" t="s">
        <v>16</v>
      </c>
      <c r="AC15550" s="23" t="s">
        <v>37882</v>
      </c>
      <c r="AD15550" s="23" t="s">
        <v>40440</v>
      </c>
      <c r="AE15550" t="s">
        <v>35410</v>
      </c>
    </row>
    <row r="15551" spans="1:31" ht="15" customHeight="1">
      <c r="A15551" s="1">
        <v>15550</v>
      </c>
      <c r="B15551" s="1" t="s">
        <v>54</v>
      </c>
      <c r="C15551" s="1" t="s">
        <v>16841</v>
      </c>
      <c r="D15551" s="9" t="s">
        <v>35761</v>
      </c>
      <c r="E15551" s="9" t="s">
        <v>5827</v>
      </c>
      <c r="F15551" s="9" t="s">
        <v>29089</v>
      </c>
      <c r="G15551" s="17">
        <v>919169944</v>
      </c>
      <c r="H15551" s="9" t="s">
        <v>8</v>
      </c>
      <c r="I15551" s="1" t="s">
        <v>9</v>
      </c>
      <c r="J15551" s="4" t="s">
        <v>47301</v>
      </c>
      <c r="K15551" s="3" t="s">
        <v>213</v>
      </c>
      <c r="L15551" s="4" t="s">
        <v>47301</v>
      </c>
      <c r="M15551" s="4" t="s">
        <v>17</v>
      </c>
      <c r="N15551" s="3" t="str">
        <f>J15551</f>
        <v>[75 lacs - 1 cr]</v>
      </c>
      <c r="O15551" s="4" t="s">
        <v>47347</v>
      </c>
      <c r="P15551" s="3" t="s">
        <v>47301</v>
      </c>
      <c r="Q15551" s="4" t="s">
        <v>14136</v>
      </c>
      <c r="R15551" s="3" t="s">
        <v>47301</v>
      </c>
      <c r="S15551" s="4" t="s">
        <v>47352</v>
      </c>
      <c r="T15551" s="3" t="s">
        <v>47301</v>
      </c>
      <c r="U15551" s="4" t="s">
        <v>13</v>
      </c>
      <c r="V15551" s="3" t="s">
        <v>47301</v>
      </c>
      <c r="W15551" s="11"/>
      <c r="X15551" s="4"/>
      <c r="Y15551" s="11"/>
      <c r="Z15551" s="4"/>
      <c r="AA15551" s="1" t="s">
        <v>16</v>
      </c>
      <c r="AC15551" s="23" t="s">
        <v>37882</v>
      </c>
      <c r="AD15551" s="23" t="s">
        <v>40440</v>
      </c>
      <c r="AE15551" t="s">
        <v>35399</v>
      </c>
    </row>
    <row r="15552" spans="1:31" ht="15" customHeight="1">
      <c r="A15552" s="1">
        <v>15551</v>
      </c>
      <c r="B15552" s="1" t="s">
        <v>54</v>
      </c>
      <c r="C15552" s="1" t="s">
        <v>16846</v>
      </c>
      <c r="D15552" s="9" t="s">
        <v>336</v>
      </c>
      <c r="E15552" s="9" t="s">
        <v>16261</v>
      </c>
      <c r="F15552" s="9" t="s">
        <v>29093</v>
      </c>
      <c r="G15552" s="17">
        <v>919446444911</v>
      </c>
      <c r="H15552" s="9" t="s">
        <v>132</v>
      </c>
      <c r="I15552" s="1" t="s">
        <v>9</v>
      </c>
      <c r="J15552" s="4" t="s">
        <v>47301</v>
      </c>
      <c r="K15552" s="11" t="s">
        <v>14137</v>
      </c>
      <c r="L15552" s="4" t="s">
        <v>47301</v>
      </c>
      <c r="M15552" s="11"/>
      <c r="N15552" s="4"/>
      <c r="O15552" s="11"/>
      <c r="P15552" s="4"/>
      <c r="Q15552" s="11"/>
      <c r="R15552" s="4"/>
      <c r="S15552" s="11"/>
      <c r="T15552" s="4"/>
      <c r="U15552" s="11"/>
      <c r="V15552" s="4"/>
      <c r="W15552" s="11"/>
      <c r="X15552" s="4"/>
      <c r="Y15552" s="11"/>
      <c r="Z15552" s="4"/>
      <c r="AA15552" s="1" t="s">
        <v>16</v>
      </c>
      <c r="AC15552" s="23" t="s">
        <v>37882</v>
      </c>
      <c r="AD15552" s="23" t="s">
        <v>40440</v>
      </c>
      <c r="AE15552" t="s">
        <v>35410</v>
      </c>
    </row>
    <row r="15553" spans="1:31" ht="15" customHeight="1">
      <c r="A15553" s="1">
        <v>15552</v>
      </c>
      <c r="B15553" s="1" t="s">
        <v>54</v>
      </c>
      <c r="C15553" s="1" t="s">
        <v>16848</v>
      </c>
      <c r="D15553" s="9" t="s">
        <v>727</v>
      </c>
      <c r="E15553" s="9" t="s">
        <v>16262</v>
      </c>
      <c r="F15553" s="9" t="s">
        <v>16263</v>
      </c>
      <c r="G15553" s="17">
        <v>914166994444</v>
      </c>
      <c r="H15553" s="9" t="s">
        <v>37</v>
      </c>
      <c r="I15553" s="1" t="s">
        <v>62</v>
      </c>
      <c r="J15553" s="4" t="s">
        <v>47301</v>
      </c>
      <c r="K15553" s="3" t="s">
        <v>42</v>
      </c>
      <c r="L15553" s="4" t="s">
        <v>47301</v>
      </c>
      <c r="M15553" s="4" t="s">
        <v>14136</v>
      </c>
      <c r="N15553" s="3" t="str">
        <f t="shared" ref="N15553:N15556" si="663">J15553</f>
        <v>[75 lacs - 1 cr]</v>
      </c>
      <c r="O15553" s="11"/>
      <c r="P15553" s="4"/>
      <c r="Q15553" s="11"/>
      <c r="R15553" s="4"/>
      <c r="S15553" s="11"/>
      <c r="T15553" s="4"/>
      <c r="U15553" s="11"/>
      <c r="V15553" s="4"/>
      <c r="W15553" s="11"/>
      <c r="X15553" s="4"/>
      <c r="Y15553" s="11"/>
      <c r="Z15553" s="4"/>
      <c r="AA15553" s="1" t="s">
        <v>16</v>
      </c>
      <c r="AC15553" s="23" t="s">
        <v>37882</v>
      </c>
      <c r="AD15553" s="23" t="s">
        <v>40440</v>
      </c>
      <c r="AE15553" t="s">
        <v>35399</v>
      </c>
    </row>
    <row r="15554" spans="1:31" ht="15" customHeight="1">
      <c r="A15554" s="1">
        <v>15553</v>
      </c>
      <c r="B15554" s="1" t="s">
        <v>54</v>
      </c>
      <c r="C15554" s="1" t="s">
        <v>16856</v>
      </c>
      <c r="D15554" s="9" t="s">
        <v>526</v>
      </c>
      <c r="E15554" s="9" t="s">
        <v>37470</v>
      </c>
      <c r="F15554" s="9" t="s">
        <v>29099</v>
      </c>
      <c r="G15554" s="17">
        <v>91946496649</v>
      </c>
      <c r="H15554" s="9" t="s">
        <v>20</v>
      </c>
      <c r="I15554" s="1" t="s">
        <v>62</v>
      </c>
      <c r="J15554" s="4" t="s">
        <v>47301</v>
      </c>
      <c r="K15554" s="3" t="s">
        <v>42</v>
      </c>
      <c r="L15554" s="4" t="s">
        <v>47301</v>
      </c>
      <c r="M15554" s="4" t="s">
        <v>14136</v>
      </c>
      <c r="N15554" s="3" t="str">
        <f t="shared" si="663"/>
        <v>[75 lacs - 1 cr]</v>
      </c>
      <c r="O15554" s="11"/>
      <c r="P15554" s="4"/>
      <c r="Q15554" s="11"/>
      <c r="R15554" s="4"/>
      <c r="S15554" s="11"/>
      <c r="T15554" s="4"/>
      <c r="U15554" s="11"/>
      <c r="V15554" s="4"/>
      <c r="W15554" s="11"/>
      <c r="X15554" s="4"/>
      <c r="Y15554" s="11"/>
      <c r="Z15554" s="4"/>
      <c r="AA15554" s="1" t="s">
        <v>16</v>
      </c>
      <c r="AC15554" s="23" t="s">
        <v>37882</v>
      </c>
      <c r="AD15554" s="23" t="s">
        <v>40440</v>
      </c>
      <c r="AE15554" t="s">
        <v>35394</v>
      </c>
    </row>
    <row r="15555" spans="1:31" ht="15" customHeight="1">
      <c r="A15555" s="1">
        <v>15554</v>
      </c>
      <c r="B15555" s="1" t="s">
        <v>54</v>
      </c>
      <c r="C15555" s="1" t="s">
        <v>16864</v>
      </c>
      <c r="D15555" s="9" t="s">
        <v>39</v>
      </c>
      <c r="E15555" s="9" t="s">
        <v>221</v>
      </c>
      <c r="F15555" s="9" t="s">
        <v>29104</v>
      </c>
      <c r="G15555" s="17">
        <v>91446069640</v>
      </c>
      <c r="H15555" s="9" t="s">
        <v>20</v>
      </c>
      <c r="I15555" s="1" t="s">
        <v>9</v>
      </c>
      <c r="J15555" s="4" t="s">
        <v>47301</v>
      </c>
      <c r="K15555" s="3" t="s">
        <v>42</v>
      </c>
      <c r="L15555" s="4" t="s">
        <v>47301</v>
      </c>
      <c r="M15555" s="4" t="s">
        <v>14136</v>
      </c>
      <c r="N15555" s="3" t="str">
        <f t="shared" si="663"/>
        <v>[75 lacs - 1 cr]</v>
      </c>
      <c r="O15555" s="11"/>
      <c r="P15555" s="4"/>
      <c r="Q15555" s="11"/>
      <c r="R15555" s="4"/>
      <c r="S15555" s="11"/>
      <c r="T15555" s="4"/>
      <c r="U15555" s="11"/>
      <c r="V15555" s="4"/>
      <c r="W15555" s="11"/>
      <c r="X15555" s="4"/>
      <c r="Y15555" s="11"/>
      <c r="Z15555" s="4"/>
      <c r="AA15555" s="1" t="s">
        <v>16</v>
      </c>
      <c r="AC15555" s="23" t="s">
        <v>37882</v>
      </c>
      <c r="AD15555" s="23" t="s">
        <v>40440</v>
      </c>
      <c r="AE15555" t="s">
        <v>35409</v>
      </c>
    </row>
    <row r="15556" spans="1:31" ht="15" customHeight="1">
      <c r="A15556" s="1">
        <v>15555</v>
      </c>
      <c r="B15556" s="1" t="s">
        <v>54</v>
      </c>
      <c r="C15556" s="1" t="s">
        <v>16873</v>
      </c>
      <c r="D15556" s="9" t="s">
        <v>5301</v>
      </c>
      <c r="E15556" s="9" t="s">
        <v>139</v>
      </c>
      <c r="F15556" s="9" t="s">
        <v>16269</v>
      </c>
      <c r="G15556" s="17">
        <v>919944044</v>
      </c>
      <c r="H15556" s="9" t="s">
        <v>8</v>
      </c>
      <c r="I15556" s="1" t="s">
        <v>41</v>
      </c>
      <c r="J15556" s="4" t="s">
        <v>47301</v>
      </c>
      <c r="K15556" s="3" t="s">
        <v>17</v>
      </c>
      <c r="L15556" s="4" t="s">
        <v>47301</v>
      </c>
      <c r="M15556" s="4" t="s">
        <v>42</v>
      </c>
      <c r="N15556" s="3" t="str">
        <f t="shared" si="663"/>
        <v>[75 lacs - 1 cr]</v>
      </c>
      <c r="O15556" s="4" t="s">
        <v>47348</v>
      </c>
      <c r="P15556" s="3" t="s">
        <v>47301</v>
      </c>
      <c r="Q15556" s="11"/>
      <c r="R15556" s="4"/>
      <c r="S15556" s="11"/>
      <c r="T15556" s="4"/>
      <c r="U15556" s="11"/>
      <c r="V15556" s="4"/>
      <c r="W15556" s="11"/>
      <c r="X15556" s="4"/>
      <c r="Y15556" s="11"/>
      <c r="Z15556" s="4"/>
      <c r="AA15556" s="1" t="s">
        <v>16</v>
      </c>
      <c r="AC15556" s="23" t="s">
        <v>37882</v>
      </c>
      <c r="AD15556" s="23" t="s">
        <v>40440</v>
      </c>
      <c r="AE15556" t="s">
        <v>35410</v>
      </c>
    </row>
    <row r="15557" spans="1:31" ht="15" customHeight="1">
      <c r="A15557" s="1">
        <v>15556</v>
      </c>
      <c r="B15557" s="1" t="s">
        <v>54</v>
      </c>
      <c r="C15557" s="1" t="s">
        <v>16875</v>
      </c>
      <c r="D15557" s="9" t="s">
        <v>3940</v>
      </c>
      <c r="E15557" s="9" t="s">
        <v>217</v>
      </c>
      <c r="F15557" s="9" t="s">
        <v>32967</v>
      </c>
      <c r="G15557" s="17">
        <v>919444499699</v>
      </c>
      <c r="H15557" s="9" t="s">
        <v>8</v>
      </c>
      <c r="I15557" s="1" t="s">
        <v>9</v>
      </c>
      <c r="J15557" s="4" t="s">
        <v>47301</v>
      </c>
      <c r="K15557" s="3" t="s">
        <v>42</v>
      </c>
      <c r="L15557" s="4" t="s">
        <v>47301</v>
      </c>
      <c r="M15557" s="11"/>
      <c r="N15557" s="4"/>
      <c r="O15557" s="11"/>
      <c r="P15557" s="4"/>
      <c r="Q15557" s="11"/>
      <c r="R15557" s="4"/>
      <c r="S15557" s="11"/>
      <c r="T15557" s="4"/>
      <c r="U15557" s="11"/>
      <c r="V15557" s="4"/>
      <c r="W15557" s="11"/>
      <c r="X15557" s="4"/>
      <c r="Y15557" s="11"/>
      <c r="Z15557" s="4"/>
      <c r="AA15557" s="1" t="s">
        <v>16</v>
      </c>
      <c r="AC15557" s="23" t="s">
        <v>37882</v>
      </c>
      <c r="AD15557" s="23" t="s">
        <v>40440</v>
      </c>
      <c r="AE15557" t="s">
        <v>35394</v>
      </c>
    </row>
    <row r="15558" spans="1:31" ht="15" customHeight="1">
      <c r="A15558" s="1">
        <v>15557</v>
      </c>
      <c r="B15558" s="1" t="s">
        <v>54</v>
      </c>
      <c r="C15558" s="1" t="s">
        <v>16879</v>
      </c>
      <c r="D15558" s="9" t="s">
        <v>1968</v>
      </c>
      <c r="E15558" s="9" t="s">
        <v>40</v>
      </c>
      <c r="F15558" s="9" t="s">
        <v>29112</v>
      </c>
      <c r="G15558" s="17">
        <v>919696101</v>
      </c>
      <c r="H15558" s="9" t="s">
        <v>20</v>
      </c>
      <c r="I15558" s="1" t="s">
        <v>62</v>
      </c>
      <c r="J15558" s="4" t="s">
        <v>47301</v>
      </c>
      <c r="K15558" s="3" t="s">
        <v>42</v>
      </c>
      <c r="L15558" s="4" t="s">
        <v>47301</v>
      </c>
      <c r="M15558" s="11"/>
      <c r="N15558" s="4"/>
      <c r="O15558" s="11"/>
      <c r="P15558" s="4"/>
      <c r="Q15558" s="11"/>
      <c r="R15558" s="4"/>
      <c r="S15558" s="11"/>
      <c r="T15558" s="4"/>
      <c r="U15558" s="11"/>
      <c r="V15558" s="4"/>
      <c r="W15558" s="11"/>
      <c r="X15558" s="4"/>
      <c r="Y15558" s="11"/>
      <c r="Z15558" s="4"/>
      <c r="AA15558" s="1" t="s">
        <v>16</v>
      </c>
      <c r="AC15558" s="23" t="s">
        <v>37882</v>
      </c>
      <c r="AD15558" s="23" t="s">
        <v>40440</v>
      </c>
      <c r="AE15558" t="s">
        <v>35394</v>
      </c>
    </row>
    <row r="15559" spans="1:31" ht="15" customHeight="1">
      <c r="A15559" s="1">
        <v>15558</v>
      </c>
      <c r="B15559" s="1" t="s">
        <v>54</v>
      </c>
      <c r="C15559" s="1" t="s">
        <v>16889</v>
      </c>
      <c r="D15559" s="9" t="s">
        <v>36350</v>
      </c>
      <c r="E15559" s="9" t="s">
        <v>37471</v>
      </c>
      <c r="F15559" s="9" t="s">
        <v>29120</v>
      </c>
      <c r="G15559" s="17">
        <v>919909949944</v>
      </c>
      <c r="H15559" s="9" t="s">
        <v>15</v>
      </c>
      <c r="I15559" s="1" t="s">
        <v>41</v>
      </c>
      <c r="J15559" s="4" t="s">
        <v>47301</v>
      </c>
      <c r="K15559" s="3" t="s">
        <v>42</v>
      </c>
      <c r="L15559" s="4" t="s">
        <v>47301</v>
      </c>
      <c r="M15559" s="11"/>
      <c r="N15559" s="4"/>
      <c r="O15559" s="11"/>
      <c r="P15559" s="4"/>
      <c r="Q15559" s="11"/>
      <c r="R15559" s="4"/>
      <c r="S15559" s="11"/>
      <c r="T15559" s="4"/>
      <c r="U15559" s="11"/>
      <c r="V15559" s="4"/>
      <c r="W15559" s="11"/>
      <c r="X15559" s="4"/>
      <c r="Y15559" s="11"/>
      <c r="Z15559" s="4"/>
      <c r="AA15559" s="1" t="s">
        <v>16</v>
      </c>
      <c r="AC15559" s="23" t="s">
        <v>37882</v>
      </c>
      <c r="AD15559" s="23" t="s">
        <v>40440</v>
      </c>
      <c r="AE15559" t="s">
        <v>35394</v>
      </c>
    </row>
    <row r="15560" spans="1:31" ht="15" customHeight="1">
      <c r="A15560" s="1">
        <v>15559</v>
      </c>
      <c r="B15560" s="1" t="s">
        <v>54</v>
      </c>
      <c r="C15560" s="1" t="s">
        <v>16890</v>
      </c>
      <c r="D15560" s="9" t="s">
        <v>7757</v>
      </c>
      <c r="E15560" s="9" t="s">
        <v>40</v>
      </c>
      <c r="F15560" s="9" t="s">
        <v>29121</v>
      </c>
      <c r="G15560" s="17">
        <v>91966496440</v>
      </c>
      <c r="H15560" s="9" t="s">
        <v>8</v>
      </c>
      <c r="I15560" s="1" t="s">
        <v>62</v>
      </c>
      <c r="J15560" s="4" t="s">
        <v>47301</v>
      </c>
      <c r="K15560" s="3" t="s">
        <v>42</v>
      </c>
      <c r="L15560" s="4" t="s">
        <v>47301</v>
      </c>
      <c r="M15560" s="11"/>
      <c r="N15560" s="4"/>
      <c r="O15560" s="11"/>
      <c r="P15560" s="4"/>
      <c r="Q15560" s="11"/>
      <c r="R15560" s="4"/>
      <c r="S15560" s="11"/>
      <c r="T15560" s="4"/>
      <c r="U15560" s="11"/>
      <c r="V15560" s="4"/>
      <c r="W15560" s="11"/>
      <c r="X15560" s="4"/>
      <c r="Y15560" s="11"/>
      <c r="Z15560" s="4"/>
      <c r="AA15560" s="1" t="s">
        <v>11</v>
      </c>
      <c r="AC15560" s="23" t="s">
        <v>37882</v>
      </c>
      <c r="AD15560" s="23" t="s">
        <v>40440</v>
      </c>
      <c r="AE15560" t="s">
        <v>35410</v>
      </c>
    </row>
    <row r="15561" spans="1:31" ht="15" customHeight="1">
      <c r="A15561" s="1">
        <v>15560</v>
      </c>
      <c r="B15561" s="1" t="s">
        <v>54</v>
      </c>
      <c r="C15561" s="1" t="s">
        <v>16891</v>
      </c>
      <c r="D15561" s="9" t="s">
        <v>36351</v>
      </c>
      <c r="E15561" s="9" t="s">
        <v>506</v>
      </c>
      <c r="F15561" s="9" t="s">
        <v>29122</v>
      </c>
      <c r="G15561" s="17">
        <v>919491060</v>
      </c>
      <c r="H15561" s="9" t="s">
        <v>8</v>
      </c>
      <c r="I15561" s="1" t="s">
        <v>62</v>
      </c>
      <c r="J15561" s="4" t="s">
        <v>47301</v>
      </c>
      <c r="K15561" s="3" t="s">
        <v>17</v>
      </c>
      <c r="L15561" s="4" t="s">
        <v>47301</v>
      </c>
      <c r="M15561" s="4" t="s">
        <v>42</v>
      </c>
      <c r="N15561" s="3" t="str">
        <f>J15561</f>
        <v>[75 lacs - 1 cr]</v>
      </c>
      <c r="O15561" s="11"/>
      <c r="P15561" s="4"/>
      <c r="Q15561" s="11"/>
      <c r="R15561" s="4"/>
      <c r="S15561" s="11"/>
      <c r="T15561" s="4"/>
      <c r="U15561" s="11"/>
      <c r="V15561" s="4"/>
      <c r="W15561" s="11"/>
      <c r="X15561" s="4"/>
      <c r="Y15561" s="11"/>
      <c r="Z15561" s="4"/>
      <c r="AA15561" s="1" t="s">
        <v>16</v>
      </c>
      <c r="AC15561" s="23" t="s">
        <v>37882</v>
      </c>
      <c r="AD15561" s="23" t="s">
        <v>40440</v>
      </c>
      <c r="AE15561" t="s">
        <v>35409</v>
      </c>
    </row>
    <row r="15562" spans="1:31" ht="15" customHeight="1">
      <c r="A15562" s="1">
        <v>15561</v>
      </c>
      <c r="B15562" s="1" t="s">
        <v>54</v>
      </c>
      <c r="C15562" s="1" t="s">
        <v>16898</v>
      </c>
      <c r="D15562" s="9" t="s">
        <v>16273</v>
      </c>
      <c r="E15562" s="9" t="s">
        <v>724</v>
      </c>
      <c r="F15562" s="9" t="s">
        <v>29126</v>
      </c>
      <c r="G15562" s="17">
        <v>91696446464</v>
      </c>
      <c r="H15562" s="9" t="s">
        <v>20</v>
      </c>
      <c r="I15562" s="1" t="s">
        <v>9</v>
      </c>
      <c r="J15562" s="4" t="s">
        <v>47301</v>
      </c>
      <c r="K15562" s="3" t="s">
        <v>42</v>
      </c>
      <c r="L15562" s="4" t="s">
        <v>47301</v>
      </c>
      <c r="M15562" s="11"/>
      <c r="N15562" s="4"/>
      <c r="O15562" s="11"/>
      <c r="P15562" s="4"/>
      <c r="Q15562" s="11"/>
      <c r="R15562" s="4"/>
      <c r="S15562" s="11"/>
      <c r="T15562" s="4"/>
      <c r="U15562" s="11"/>
      <c r="V15562" s="4"/>
      <c r="W15562" s="11"/>
      <c r="X15562" s="4"/>
      <c r="Y15562" s="11"/>
      <c r="Z15562" s="4"/>
      <c r="AA15562" s="1" t="s">
        <v>16</v>
      </c>
      <c r="AC15562" s="23" t="s">
        <v>37882</v>
      </c>
      <c r="AD15562" s="23" t="s">
        <v>40440</v>
      </c>
      <c r="AE15562" t="s">
        <v>35409</v>
      </c>
    </row>
    <row r="15563" spans="1:31" ht="15" customHeight="1">
      <c r="A15563" s="1">
        <v>15562</v>
      </c>
      <c r="B15563" s="1" t="s">
        <v>54</v>
      </c>
      <c r="C15563" s="1" t="s">
        <v>16900</v>
      </c>
      <c r="D15563" s="9" t="s">
        <v>1263</v>
      </c>
      <c r="E15563" s="9" t="s">
        <v>139</v>
      </c>
      <c r="F15563" s="9" t="s">
        <v>29128</v>
      </c>
      <c r="G15563" s="17">
        <v>91440164464</v>
      </c>
      <c r="H15563" s="9" t="s">
        <v>20</v>
      </c>
      <c r="I15563" s="1" t="s">
        <v>41</v>
      </c>
      <c r="J15563" s="4" t="s">
        <v>47301</v>
      </c>
      <c r="K15563" s="3" t="s">
        <v>42</v>
      </c>
      <c r="L15563" s="4" t="s">
        <v>47301</v>
      </c>
      <c r="M15563" s="11"/>
      <c r="N15563" s="4"/>
      <c r="O15563" s="11"/>
      <c r="P15563" s="4"/>
      <c r="Q15563" s="11"/>
      <c r="R15563" s="4"/>
      <c r="S15563" s="11"/>
      <c r="T15563" s="4"/>
      <c r="U15563" s="11"/>
      <c r="V15563" s="4"/>
      <c r="W15563" s="11"/>
      <c r="X15563" s="4"/>
      <c r="Y15563" s="11"/>
      <c r="Z15563" s="4"/>
      <c r="AA15563" s="1" t="s">
        <v>11</v>
      </c>
      <c r="AC15563" s="23" t="s">
        <v>37882</v>
      </c>
      <c r="AD15563" s="23" t="s">
        <v>40440</v>
      </c>
      <c r="AE15563" t="s">
        <v>35410</v>
      </c>
    </row>
    <row r="15564" spans="1:31" ht="15" customHeight="1">
      <c r="A15564" s="1">
        <v>15563</v>
      </c>
      <c r="B15564" s="1" t="s">
        <v>54</v>
      </c>
      <c r="C15564" s="1" t="s">
        <v>16903</v>
      </c>
      <c r="D15564" s="9" t="s">
        <v>230</v>
      </c>
      <c r="E15564" s="9" t="s">
        <v>16274</v>
      </c>
      <c r="F15564" s="9" t="s">
        <v>20962</v>
      </c>
      <c r="G15564" s="17">
        <v>91949406604</v>
      </c>
      <c r="H15564" s="9" t="s">
        <v>8</v>
      </c>
      <c r="I15564" s="1" t="s">
        <v>9</v>
      </c>
      <c r="J15564" s="4" t="s">
        <v>47301</v>
      </c>
      <c r="K15564" s="3" t="s">
        <v>42</v>
      </c>
      <c r="L15564" s="4" t="s">
        <v>47301</v>
      </c>
      <c r="M15564" s="4" t="s">
        <v>14136</v>
      </c>
      <c r="N15564" s="3" t="str">
        <f>J15564</f>
        <v>[75 lacs - 1 cr]</v>
      </c>
      <c r="O15564" s="11"/>
      <c r="P15564" s="4"/>
      <c r="Q15564" s="11"/>
      <c r="R15564" s="4"/>
      <c r="S15564" s="11"/>
      <c r="T15564" s="4"/>
      <c r="U15564" s="11"/>
      <c r="V15564" s="4"/>
      <c r="W15564" s="11"/>
      <c r="X15564" s="4"/>
      <c r="Y15564" s="11"/>
      <c r="Z15564" s="4"/>
      <c r="AA15564" s="1" t="s">
        <v>16</v>
      </c>
      <c r="AC15564" s="23" t="s">
        <v>37882</v>
      </c>
      <c r="AD15564" s="23" t="s">
        <v>40440</v>
      </c>
      <c r="AE15564" t="s">
        <v>35409</v>
      </c>
    </row>
    <row r="15565" spans="1:31" ht="15" customHeight="1">
      <c r="A15565" s="1">
        <v>15564</v>
      </c>
      <c r="B15565" s="1" t="s">
        <v>54</v>
      </c>
      <c r="C15565" s="1" t="s">
        <v>16912</v>
      </c>
      <c r="D15565" s="9" t="s">
        <v>1787</v>
      </c>
      <c r="E15565" s="9" t="s">
        <v>1577</v>
      </c>
      <c r="F15565" s="9" t="s">
        <v>32972</v>
      </c>
      <c r="G15565" s="17">
        <v>919016649496</v>
      </c>
      <c r="H15565" s="9" t="s">
        <v>8</v>
      </c>
      <c r="I15565" s="1" t="s">
        <v>41</v>
      </c>
      <c r="J15565" s="4" t="s">
        <v>47301</v>
      </c>
      <c r="K15565" s="11" t="s">
        <v>14137</v>
      </c>
      <c r="L15565" s="4" t="s">
        <v>47301</v>
      </c>
      <c r="M15565" s="11"/>
      <c r="N15565" s="4"/>
      <c r="O15565" s="11"/>
      <c r="P15565" s="4"/>
      <c r="Q15565" s="11"/>
      <c r="R15565" s="4"/>
      <c r="S15565" s="11"/>
      <c r="T15565" s="4"/>
      <c r="U15565" s="11"/>
      <c r="V15565" s="4"/>
      <c r="W15565" s="11"/>
      <c r="X15565" s="4"/>
      <c r="Y15565" s="11"/>
      <c r="Z15565" s="4"/>
      <c r="AA15565" s="1" t="s">
        <v>16</v>
      </c>
      <c r="AC15565" s="23" t="s">
        <v>37882</v>
      </c>
      <c r="AD15565" s="23" t="s">
        <v>40440</v>
      </c>
      <c r="AE15565" t="s">
        <v>35410</v>
      </c>
    </row>
    <row r="15566" spans="1:31" ht="15" customHeight="1">
      <c r="A15566" s="1">
        <v>15565</v>
      </c>
      <c r="B15566" s="1" t="s">
        <v>54</v>
      </c>
      <c r="C15566" s="1" t="s">
        <v>16925</v>
      </c>
      <c r="D15566" s="9" t="s">
        <v>2162</v>
      </c>
      <c r="E15566" s="9" t="s">
        <v>2030</v>
      </c>
      <c r="F15566" s="9" t="s">
        <v>29142</v>
      </c>
      <c r="G15566" s="17">
        <v>9199094164</v>
      </c>
      <c r="H15566" s="9" t="s">
        <v>8</v>
      </c>
      <c r="I15566" s="1" t="s">
        <v>62</v>
      </c>
      <c r="J15566" s="4" t="s">
        <v>47301</v>
      </c>
      <c r="K15566" s="3" t="s">
        <v>42</v>
      </c>
      <c r="L15566" s="4" t="s">
        <v>47301</v>
      </c>
      <c r="M15566" s="4" t="s">
        <v>14136</v>
      </c>
      <c r="N15566" s="3" t="str">
        <f>J15566</f>
        <v>[75 lacs - 1 cr]</v>
      </c>
      <c r="O15566" s="11"/>
      <c r="P15566" s="4"/>
      <c r="Q15566" s="11"/>
      <c r="R15566" s="4"/>
      <c r="S15566" s="11"/>
      <c r="T15566" s="4"/>
      <c r="U15566" s="11"/>
      <c r="V15566" s="4"/>
      <c r="W15566" s="11"/>
      <c r="X15566" s="4"/>
      <c r="Y15566" s="11"/>
      <c r="Z15566" s="4"/>
      <c r="AA15566" s="1" t="s">
        <v>16</v>
      </c>
      <c r="AC15566" s="23" t="s">
        <v>37882</v>
      </c>
      <c r="AD15566" s="23" t="s">
        <v>40440</v>
      </c>
      <c r="AE15566" t="s">
        <v>35409</v>
      </c>
    </row>
    <row r="15567" spans="1:31" ht="15" customHeight="1">
      <c r="A15567" s="1">
        <v>15566</v>
      </c>
      <c r="B15567" s="1" t="s">
        <v>54</v>
      </c>
      <c r="C15567" s="1" t="s">
        <v>16937</v>
      </c>
      <c r="D15567" s="9" t="s">
        <v>7184</v>
      </c>
      <c r="E15567" s="9" t="s">
        <v>40</v>
      </c>
      <c r="F15567" s="9" t="s">
        <v>16279</v>
      </c>
      <c r="G15567" s="17">
        <v>9196664996</v>
      </c>
      <c r="H15567" s="9" t="s">
        <v>8</v>
      </c>
      <c r="I15567" s="1" t="s">
        <v>62</v>
      </c>
      <c r="J15567" s="4" t="s">
        <v>47301</v>
      </c>
      <c r="K15567" s="3" t="s">
        <v>42</v>
      </c>
      <c r="L15567" s="4" t="s">
        <v>47301</v>
      </c>
      <c r="M15567" s="11"/>
      <c r="N15567" s="4"/>
      <c r="O15567" s="11"/>
      <c r="P15567" s="4"/>
      <c r="Q15567" s="11"/>
      <c r="R15567" s="4"/>
      <c r="S15567" s="11"/>
      <c r="T15567" s="4"/>
      <c r="U15567" s="11"/>
      <c r="V15567" s="4"/>
      <c r="W15567" s="11"/>
      <c r="X15567" s="4"/>
      <c r="Y15567" s="11"/>
      <c r="Z15567" s="4"/>
      <c r="AA15567" s="1" t="s">
        <v>16</v>
      </c>
      <c r="AC15567" s="23" t="s">
        <v>37882</v>
      </c>
      <c r="AD15567" s="23" t="s">
        <v>40440</v>
      </c>
      <c r="AE15567" t="s">
        <v>35409</v>
      </c>
    </row>
    <row r="15568" spans="1:31" ht="15" customHeight="1">
      <c r="A15568" s="1">
        <v>15567</v>
      </c>
      <c r="B15568" s="1" t="s">
        <v>54</v>
      </c>
      <c r="C15568" s="1" t="s">
        <v>16943</v>
      </c>
      <c r="D15568" s="9" t="s">
        <v>723</v>
      </c>
      <c r="E15568" s="9" t="s">
        <v>37401</v>
      </c>
      <c r="F15568" s="9" t="s">
        <v>32975</v>
      </c>
      <c r="G15568" s="17">
        <v>91949949496</v>
      </c>
      <c r="H15568" s="9" t="s">
        <v>37</v>
      </c>
      <c r="I15568" s="1" t="s">
        <v>62</v>
      </c>
      <c r="J15568" s="4" t="s">
        <v>47301</v>
      </c>
      <c r="K15568" s="3" t="s">
        <v>42</v>
      </c>
      <c r="L15568" s="4" t="s">
        <v>47301</v>
      </c>
      <c r="M15568" s="11"/>
      <c r="N15568" s="4"/>
      <c r="O15568" s="11"/>
      <c r="P15568" s="4"/>
      <c r="Q15568" s="11"/>
      <c r="R15568" s="4"/>
      <c r="S15568" s="11"/>
      <c r="T15568" s="4"/>
      <c r="U15568" s="11"/>
      <c r="V15568" s="4"/>
      <c r="W15568" s="11"/>
      <c r="X15568" s="4"/>
      <c r="Y15568" s="11"/>
      <c r="Z15568" s="4"/>
      <c r="AA15568" s="1" t="s">
        <v>16</v>
      </c>
      <c r="AC15568" s="23" t="s">
        <v>37882</v>
      </c>
      <c r="AD15568" s="23" t="s">
        <v>40440</v>
      </c>
      <c r="AE15568" t="s">
        <v>35399</v>
      </c>
    </row>
    <row r="15569" spans="1:31" ht="15" customHeight="1">
      <c r="A15569" s="1">
        <v>15568</v>
      </c>
      <c r="B15569" s="1" t="s">
        <v>54</v>
      </c>
      <c r="C15569" s="1" t="s">
        <v>16950</v>
      </c>
      <c r="D15569" s="9" t="s">
        <v>176</v>
      </c>
      <c r="E15569" s="9" t="s">
        <v>16284</v>
      </c>
      <c r="F15569" s="9" t="s">
        <v>29156</v>
      </c>
      <c r="G15569" s="17">
        <v>9146119960</v>
      </c>
      <c r="H15569" s="9" t="s">
        <v>132</v>
      </c>
      <c r="I15569" s="1" t="s">
        <v>9</v>
      </c>
      <c r="J15569" s="4" t="s">
        <v>47301</v>
      </c>
      <c r="K15569" s="3" t="s">
        <v>42</v>
      </c>
      <c r="L15569" s="4" t="s">
        <v>47301</v>
      </c>
      <c r="M15569" s="11"/>
      <c r="N15569" s="4"/>
      <c r="O15569" s="11"/>
      <c r="P15569" s="4"/>
      <c r="Q15569" s="11"/>
      <c r="R15569" s="4"/>
      <c r="S15569" s="11"/>
      <c r="T15569" s="4"/>
      <c r="U15569" s="11"/>
      <c r="V15569" s="4"/>
      <c r="W15569" s="11"/>
      <c r="X15569" s="4"/>
      <c r="Y15569" s="11"/>
      <c r="Z15569" s="4"/>
      <c r="AA15569" s="1" t="s">
        <v>16</v>
      </c>
      <c r="AC15569" s="23" t="s">
        <v>37882</v>
      </c>
      <c r="AD15569" s="23" t="s">
        <v>40440</v>
      </c>
      <c r="AE15569" t="s">
        <v>35409</v>
      </c>
    </row>
    <row r="15570" spans="1:31" ht="15" customHeight="1">
      <c r="A15570" s="1">
        <v>15569</v>
      </c>
      <c r="B15570" s="1" t="s">
        <v>54</v>
      </c>
      <c r="C15570" s="1" t="s">
        <v>16951</v>
      </c>
      <c r="D15570" s="9" t="s">
        <v>16285</v>
      </c>
      <c r="E15570" s="9" t="s">
        <v>84</v>
      </c>
      <c r="F15570" s="9" t="s">
        <v>32977</v>
      </c>
      <c r="G15570" s="17">
        <v>9191496140</v>
      </c>
      <c r="H15570" s="9" t="s">
        <v>8</v>
      </c>
      <c r="I15570" s="1" t="s">
        <v>62</v>
      </c>
      <c r="J15570" s="4" t="s">
        <v>47301</v>
      </c>
      <c r="K15570" s="3" t="s">
        <v>42</v>
      </c>
      <c r="L15570" s="4" t="s">
        <v>47301</v>
      </c>
      <c r="M15570" s="11"/>
      <c r="N15570" s="4"/>
      <c r="O15570" s="11"/>
      <c r="P15570" s="4"/>
      <c r="Q15570" s="11"/>
      <c r="R15570" s="4"/>
      <c r="S15570" s="11"/>
      <c r="T15570" s="4"/>
      <c r="U15570" s="11"/>
      <c r="V15570" s="4"/>
      <c r="W15570" s="11"/>
      <c r="X15570" s="4"/>
      <c r="Y15570" s="11"/>
      <c r="Z15570" s="4"/>
      <c r="AA15570" s="1" t="s">
        <v>16</v>
      </c>
      <c r="AC15570" s="23" t="s">
        <v>37882</v>
      </c>
      <c r="AD15570" s="23" t="s">
        <v>40440</v>
      </c>
      <c r="AE15570" t="s">
        <v>35394</v>
      </c>
    </row>
    <row r="15571" spans="1:31" ht="15" customHeight="1">
      <c r="A15571" s="1">
        <v>15570</v>
      </c>
      <c r="B15571" s="1" t="s">
        <v>54</v>
      </c>
      <c r="C15571" s="1" t="s">
        <v>16952</v>
      </c>
      <c r="D15571" s="9" t="s">
        <v>16286</v>
      </c>
      <c r="E15571" s="9" t="s">
        <v>1047</v>
      </c>
      <c r="F15571" s="9" t="s">
        <v>29157</v>
      </c>
      <c r="G15571" s="17">
        <v>9194941449</v>
      </c>
      <c r="H15571" s="9" t="s">
        <v>8</v>
      </c>
      <c r="I15571" s="1" t="s">
        <v>62</v>
      </c>
      <c r="J15571" s="4" t="s">
        <v>47301</v>
      </c>
      <c r="K15571" s="11" t="s">
        <v>13</v>
      </c>
      <c r="L15571" s="4" t="s">
        <v>47301</v>
      </c>
      <c r="M15571" s="11"/>
      <c r="N15571" s="4"/>
      <c r="O15571" s="11"/>
      <c r="P15571" s="4"/>
      <c r="Q15571" s="11"/>
      <c r="R15571" s="4"/>
      <c r="S15571" s="11"/>
      <c r="T15571" s="4"/>
      <c r="U15571" s="11"/>
      <c r="V15571" s="4"/>
      <c r="W15571" s="11"/>
      <c r="X15571" s="4"/>
      <c r="Y15571" s="11"/>
      <c r="Z15571" s="4"/>
      <c r="AA15571" s="1" t="s">
        <v>16</v>
      </c>
      <c r="AC15571" s="23" t="s">
        <v>37882</v>
      </c>
      <c r="AD15571" s="23" t="s">
        <v>40440</v>
      </c>
      <c r="AE15571" t="s">
        <v>35409</v>
      </c>
    </row>
    <row r="15572" spans="1:31" ht="15" customHeight="1">
      <c r="A15572" s="1">
        <v>15571</v>
      </c>
      <c r="B15572" s="1" t="s">
        <v>54</v>
      </c>
      <c r="C15572" s="1" t="s">
        <v>16959</v>
      </c>
      <c r="D15572" s="9" t="s">
        <v>2027</v>
      </c>
      <c r="E15572" s="9" t="s">
        <v>40</v>
      </c>
      <c r="F15572" s="9" t="s">
        <v>35033</v>
      </c>
      <c r="G15572" s="17">
        <v>91944609494</v>
      </c>
      <c r="H15572" s="9" t="s">
        <v>8</v>
      </c>
      <c r="I15572" s="1" t="s">
        <v>62</v>
      </c>
      <c r="J15572" s="4" t="s">
        <v>47301</v>
      </c>
      <c r="K15572" s="3" t="s">
        <v>17</v>
      </c>
      <c r="L15572" s="4" t="s">
        <v>47301</v>
      </c>
      <c r="M15572" s="4" t="s">
        <v>42</v>
      </c>
      <c r="N15572" s="3" t="str">
        <f>J15572</f>
        <v>[75 lacs - 1 cr]</v>
      </c>
      <c r="O15572" s="11"/>
      <c r="P15572" s="4"/>
      <c r="Q15572" s="11"/>
      <c r="R15572" s="4"/>
      <c r="S15572" s="11"/>
      <c r="T15572" s="4"/>
      <c r="U15572" s="11"/>
      <c r="V15572" s="4"/>
      <c r="W15572" s="11"/>
      <c r="X15572" s="4"/>
      <c r="Y15572" s="11"/>
      <c r="Z15572" s="4"/>
      <c r="AA15572" s="1" t="s">
        <v>16</v>
      </c>
      <c r="AC15572" s="23" t="s">
        <v>37882</v>
      </c>
      <c r="AD15572" s="23" t="s">
        <v>40440</v>
      </c>
      <c r="AE15572" t="s">
        <v>35410</v>
      </c>
    </row>
    <row r="15573" spans="1:31" ht="15" customHeight="1">
      <c r="A15573" s="1">
        <v>15572</v>
      </c>
      <c r="B15573" s="1" t="s">
        <v>54</v>
      </c>
      <c r="C15573" s="1" t="s">
        <v>16961</v>
      </c>
      <c r="D15573" s="9" t="s">
        <v>7062</v>
      </c>
      <c r="E15573" s="9" t="s">
        <v>16287</v>
      </c>
      <c r="F15573" s="9" t="s">
        <v>29160</v>
      </c>
      <c r="G15573" s="17">
        <v>914649419944</v>
      </c>
      <c r="H15573" s="9" t="s">
        <v>8</v>
      </c>
      <c r="I15573" s="1" t="s">
        <v>9</v>
      </c>
      <c r="J15573" s="4" t="s">
        <v>47301</v>
      </c>
      <c r="K15573" s="11" t="s">
        <v>13</v>
      </c>
      <c r="L15573" s="4" t="s">
        <v>47301</v>
      </c>
      <c r="M15573" s="11"/>
      <c r="N15573" s="4"/>
      <c r="O15573" s="11"/>
      <c r="P15573" s="4"/>
      <c r="Q15573" s="11"/>
      <c r="R15573" s="4"/>
      <c r="S15573" s="11"/>
      <c r="T15573" s="4"/>
      <c r="U15573" s="11"/>
      <c r="V15573" s="4"/>
      <c r="W15573" s="11"/>
      <c r="X15573" s="4"/>
      <c r="Y15573" s="11"/>
      <c r="Z15573" s="4"/>
      <c r="AA15573" s="1" t="s">
        <v>16</v>
      </c>
      <c r="AC15573" s="23" t="s">
        <v>37882</v>
      </c>
      <c r="AD15573" s="23" t="s">
        <v>40440</v>
      </c>
      <c r="AE15573" t="s">
        <v>35409</v>
      </c>
    </row>
    <row r="15574" spans="1:31" ht="15" customHeight="1">
      <c r="A15574" s="1">
        <v>15573</v>
      </c>
      <c r="B15574" s="1" t="s">
        <v>54</v>
      </c>
      <c r="C15574" s="1" t="s">
        <v>16967</v>
      </c>
      <c r="D15574" s="9" t="s">
        <v>39</v>
      </c>
      <c r="E15574" s="9" t="s">
        <v>881</v>
      </c>
      <c r="F15574" s="9" t="s">
        <v>29166</v>
      </c>
      <c r="G15574" s="17">
        <v>914144496644</v>
      </c>
      <c r="H15574" s="9" t="s">
        <v>8</v>
      </c>
      <c r="I15574" s="1" t="s">
        <v>9</v>
      </c>
      <c r="J15574" s="4" t="s">
        <v>47301</v>
      </c>
      <c r="K15574" s="3" t="s">
        <v>42</v>
      </c>
      <c r="L15574" s="4" t="s">
        <v>47301</v>
      </c>
      <c r="M15574" s="11"/>
      <c r="N15574" s="4"/>
      <c r="O15574" s="11"/>
      <c r="P15574" s="4"/>
      <c r="Q15574" s="11"/>
      <c r="R15574" s="4"/>
      <c r="S15574" s="11"/>
      <c r="T15574" s="4"/>
      <c r="U15574" s="11"/>
      <c r="V15574" s="4"/>
      <c r="W15574" s="11"/>
      <c r="X15574" s="4"/>
      <c r="Y15574" s="11"/>
      <c r="Z15574" s="4"/>
      <c r="AA15574" s="1" t="s">
        <v>16</v>
      </c>
      <c r="AC15574" s="23" t="s">
        <v>37882</v>
      </c>
      <c r="AD15574" s="23" t="s">
        <v>40440</v>
      </c>
      <c r="AE15574" t="s">
        <v>35394</v>
      </c>
    </row>
    <row r="15575" spans="1:31" ht="15" customHeight="1">
      <c r="A15575" s="1">
        <v>15574</v>
      </c>
      <c r="B15575" s="1" t="s">
        <v>54</v>
      </c>
      <c r="C15575" s="1" t="s">
        <v>16968</v>
      </c>
      <c r="D15575" s="9" t="s">
        <v>727</v>
      </c>
      <c r="E15575" s="9" t="s">
        <v>3959</v>
      </c>
      <c r="F15575" s="9" t="s">
        <v>24483</v>
      </c>
      <c r="G15575" s="17">
        <v>91999440900</v>
      </c>
      <c r="H15575" s="9" t="s">
        <v>20</v>
      </c>
      <c r="I15575" s="1" t="s">
        <v>41</v>
      </c>
      <c r="J15575" s="4" t="s">
        <v>47301</v>
      </c>
      <c r="K15575" s="3" t="s">
        <v>42</v>
      </c>
      <c r="L15575" s="4" t="s">
        <v>47301</v>
      </c>
      <c r="M15575" s="11"/>
      <c r="N15575" s="4"/>
      <c r="O15575" s="11"/>
      <c r="P15575" s="4"/>
      <c r="Q15575" s="11"/>
      <c r="R15575" s="4"/>
      <c r="S15575" s="11"/>
      <c r="T15575" s="4"/>
      <c r="U15575" s="11"/>
      <c r="V15575" s="4"/>
      <c r="W15575" s="11"/>
      <c r="X15575" s="4"/>
      <c r="Y15575" s="11"/>
      <c r="Z15575" s="4"/>
      <c r="AA15575" s="1" t="s">
        <v>16</v>
      </c>
      <c r="AC15575" s="23" t="s">
        <v>37882</v>
      </c>
      <c r="AD15575" s="23" t="s">
        <v>40440</v>
      </c>
      <c r="AE15575" t="s">
        <v>35399</v>
      </c>
    </row>
    <row r="15576" spans="1:31" ht="15" customHeight="1">
      <c r="A15576" s="1">
        <v>15575</v>
      </c>
      <c r="B15576" s="1" t="s">
        <v>54</v>
      </c>
      <c r="C15576" s="1" t="s">
        <v>16972</v>
      </c>
      <c r="D15576" s="9" t="s">
        <v>727</v>
      </c>
      <c r="E15576" s="9" t="s">
        <v>13651</v>
      </c>
      <c r="F15576" s="9" t="s">
        <v>29169</v>
      </c>
      <c r="G15576" s="17">
        <v>914104010461</v>
      </c>
      <c r="H15576" s="9" t="s">
        <v>15</v>
      </c>
      <c r="I15576" s="1" t="s">
        <v>9</v>
      </c>
      <c r="J15576" s="4" t="s">
        <v>47301</v>
      </c>
      <c r="K15576" s="11" t="s">
        <v>14136</v>
      </c>
      <c r="L15576" s="4" t="s">
        <v>47301</v>
      </c>
      <c r="M15576" s="11"/>
      <c r="N15576" s="4"/>
      <c r="O15576" s="11"/>
      <c r="P15576" s="4"/>
      <c r="Q15576" s="11"/>
      <c r="R15576" s="4"/>
      <c r="S15576" s="11"/>
      <c r="T15576" s="4"/>
      <c r="U15576" s="11"/>
      <c r="V15576" s="4"/>
      <c r="W15576" s="11"/>
      <c r="X15576" s="4"/>
      <c r="Y15576" s="11"/>
      <c r="Z15576" s="4"/>
      <c r="AA15576" s="1" t="s">
        <v>16</v>
      </c>
      <c r="AC15576" s="23" t="s">
        <v>37882</v>
      </c>
      <c r="AD15576" s="23" t="s">
        <v>40440</v>
      </c>
      <c r="AE15576" t="s">
        <v>35399</v>
      </c>
    </row>
    <row r="15577" spans="1:31" ht="15" customHeight="1">
      <c r="A15577" s="1">
        <v>15576</v>
      </c>
      <c r="B15577" s="1" t="s">
        <v>54</v>
      </c>
      <c r="C15577" s="1" t="s">
        <v>16975</v>
      </c>
      <c r="D15577" s="9" t="s">
        <v>4959</v>
      </c>
      <c r="E15577" s="9" t="s">
        <v>1180</v>
      </c>
      <c r="F15577" s="9" t="s">
        <v>32983</v>
      </c>
      <c r="G15577" s="17">
        <v>919446169499</v>
      </c>
      <c r="H15577" s="9" t="s">
        <v>8</v>
      </c>
      <c r="I15577" s="1" t="s">
        <v>62</v>
      </c>
      <c r="J15577" s="4" t="s">
        <v>47301</v>
      </c>
      <c r="K15577" s="3" t="s">
        <v>42</v>
      </c>
      <c r="L15577" s="4" t="s">
        <v>47301</v>
      </c>
      <c r="M15577" s="11"/>
      <c r="N15577" s="4"/>
      <c r="O15577" s="11"/>
      <c r="P15577" s="4"/>
      <c r="Q15577" s="11"/>
      <c r="R15577" s="4"/>
      <c r="S15577" s="11"/>
      <c r="T15577" s="4"/>
      <c r="U15577" s="11"/>
      <c r="V15577" s="4"/>
      <c r="W15577" s="11"/>
      <c r="X15577" s="4"/>
      <c r="Y15577" s="11"/>
      <c r="Z15577" s="4"/>
      <c r="AA15577" s="1" t="s">
        <v>16</v>
      </c>
      <c r="AC15577" s="23" t="s">
        <v>37882</v>
      </c>
      <c r="AD15577" s="23" t="s">
        <v>40440</v>
      </c>
      <c r="AE15577" t="s">
        <v>35394</v>
      </c>
    </row>
    <row r="15578" spans="1:31" ht="15" customHeight="1">
      <c r="A15578" s="1">
        <v>15577</v>
      </c>
      <c r="B15578" s="1" t="s">
        <v>54</v>
      </c>
      <c r="C15578" s="1" t="s">
        <v>16976</v>
      </c>
      <c r="D15578" s="9" t="s">
        <v>86</v>
      </c>
      <c r="E15578" s="9" t="s">
        <v>139</v>
      </c>
      <c r="F15578" s="9" t="s">
        <v>29172</v>
      </c>
      <c r="G15578" s="17">
        <v>919449904999</v>
      </c>
      <c r="H15578" s="9" t="s">
        <v>8</v>
      </c>
      <c r="I15578" s="1" t="s">
        <v>41</v>
      </c>
      <c r="J15578" s="4" t="s">
        <v>47301</v>
      </c>
      <c r="K15578" s="3" t="s">
        <v>42</v>
      </c>
      <c r="L15578" s="4" t="s">
        <v>47301</v>
      </c>
      <c r="M15578" s="11"/>
      <c r="N15578" s="4"/>
      <c r="O15578" s="11"/>
      <c r="P15578" s="4"/>
      <c r="Q15578" s="11"/>
      <c r="R15578" s="4"/>
      <c r="S15578" s="11"/>
      <c r="T15578" s="4"/>
      <c r="U15578" s="11"/>
      <c r="V15578" s="4"/>
      <c r="W15578" s="11"/>
      <c r="X15578" s="4"/>
      <c r="Y15578" s="11"/>
      <c r="Z15578" s="4"/>
      <c r="AA15578" s="1" t="s">
        <v>16</v>
      </c>
      <c r="AC15578" s="23" t="s">
        <v>37882</v>
      </c>
      <c r="AD15578" s="23" t="s">
        <v>40440</v>
      </c>
      <c r="AE15578" t="s">
        <v>35410</v>
      </c>
    </row>
    <row r="15579" spans="1:31" ht="15" customHeight="1">
      <c r="A15579" s="1">
        <v>15578</v>
      </c>
      <c r="B15579" s="1" t="s">
        <v>54</v>
      </c>
      <c r="C15579" s="1" t="s">
        <v>16987</v>
      </c>
      <c r="D15579" s="9" t="s">
        <v>522</v>
      </c>
      <c r="E15579" s="9" t="s">
        <v>40</v>
      </c>
      <c r="F15579" s="9" t="s">
        <v>29179</v>
      </c>
      <c r="G15579" s="17">
        <v>91994961419</v>
      </c>
      <c r="H15579" s="9" t="s">
        <v>8</v>
      </c>
      <c r="I15579" s="1" t="s">
        <v>62</v>
      </c>
      <c r="J15579" s="4" t="s">
        <v>47301</v>
      </c>
      <c r="K15579" s="3" t="s">
        <v>42</v>
      </c>
      <c r="L15579" s="4" t="s">
        <v>47301</v>
      </c>
      <c r="M15579" s="11"/>
      <c r="N15579" s="4"/>
      <c r="O15579" s="11"/>
      <c r="P15579" s="4"/>
      <c r="Q15579" s="11"/>
      <c r="R15579" s="4"/>
      <c r="S15579" s="11"/>
      <c r="T15579" s="4"/>
      <c r="U15579" s="11"/>
      <c r="V15579" s="4"/>
      <c r="W15579" s="11"/>
      <c r="X15579" s="4"/>
      <c r="Y15579" s="11"/>
      <c r="Z15579" s="4"/>
      <c r="AA15579" s="1" t="s">
        <v>16</v>
      </c>
      <c r="AC15579" s="23" t="s">
        <v>37882</v>
      </c>
      <c r="AD15579" s="23" t="s">
        <v>40440</v>
      </c>
      <c r="AE15579" t="s">
        <v>35394</v>
      </c>
    </row>
    <row r="15580" spans="1:31" ht="15" customHeight="1">
      <c r="A15580" s="1">
        <v>15579</v>
      </c>
      <c r="B15580" s="1" t="s">
        <v>54</v>
      </c>
      <c r="C15580" s="1" t="s">
        <v>16992</v>
      </c>
      <c r="D15580" s="9" t="s">
        <v>1263</v>
      </c>
      <c r="E15580" s="9" t="s">
        <v>881</v>
      </c>
      <c r="F15580" s="9" t="s">
        <v>29183</v>
      </c>
      <c r="G15580" s="17">
        <v>919614994446</v>
      </c>
      <c r="H15580" s="9" t="s">
        <v>20</v>
      </c>
      <c r="I15580" s="1" t="s">
        <v>41</v>
      </c>
      <c r="J15580" s="4" t="s">
        <v>47301</v>
      </c>
      <c r="K15580" s="3" t="s">
        <v>42</v>
      </c>
      <c r="L15580" s="4" t="s">
        <v>47301</v>
      </c>
      <c r="M15580" s="11"/>
      <c r="N15580" s="4"/>
      <c r="O15580" s="11"/>
      <c r="P15580" s="4"/>
      <c r="Q15580" s="11"/>
      <c r="R15580" s="4"/>
      <c r="S15580" s="11"/>
      <c r="T15580" s="4"/>
      <c r="U15580" s="11"/>
      <c r="V15580" s="4"/>
      <c r="W15580" s="11"/>
      <c r="X15580" s="4"/>
      <c r="Y15580" s="11"/>
      <c r="Z15580" s="4"/>
      <c r="AA15580" s="1" t="s">
        <v>16</v>
      </c>
      <c r="AC15580" s="23" t="s">
        <v>38165</v>
      </c>
      <c r="AD15580" s="23" t="s">
        <v>40440</v>
      </c>
      <c r="AE15580" t="s">
        <v>35410</v>
      </c>
    </row>
    <row r="15581" spans="1:31" ht="15" customHeight="1">
      <c r="A15581" s="1">
        <v>15580</v>
      </c>
      <c r="B15581" s="1" t="s">
        <v>54</v>
      </c>
      <c r="C15581" s="1" t="s">
        <v>16993</v>
      </c>
      <c r="D15581" s="9" t="s">
        <v>89</v>
      </c>
      <c r="E15581" s="9" t="s">
        <v>40</v>
      </c>
      <c r="F15581" s="9" t="s">
        <v>29184</v>
      </c>
      <c r="G15581" s="17">
        <v>91949699449</v>
      </c>
      <c r="H15581" s="9" t="s">
        <v>8</v>
      </c>
      <c r="I15581" s="1" t="s">
        <v>62</v>
      </c>
      <c r="J15581" s="4" t="s">
        <v>47301</v>
      </c>
      <c r="K15581" s="3" t="s">
        <v>42</v>
      </c>
      <c r="L15581" s="4" t="s">
        <v>47301</v>
      </c>
      <c r="M15581" s="11"/>
      <c r="N15581" s="4"/>
      <c r="O15581" s="11"/>
      <c r="P15581" s="4"/>
      <c r="Q15581" s="11"/>
      <c r="R15581" s="4"/>
      <c r="S15581" s="11"/>
      <c r="T15581" s="4"/>
      <c r="U15581" s="11"/>
      <c r="V15581" s="4"/>
      <c r="W15581" s="11"/>
      <c r="X15581" s="4"/>
      <c r="Y15581" s="11"/>
      <c r="Z15581" s="4"/>
      <c r="AA15581" s="1" t="s">
        <v>16</v>
      </c>
      <c r="AC15581" s="23" t="s">
        <v>38166</v>
      </c>
      <c r="AD15581" s="23" t="s">
        <v>40440</v>
      </c>
      <c r="AE15581" t="s">
        <v>35410</v>
      </c>
    </row>
    <row r="15582" spans="1:31" ht="15" customHeight="1">
      <c r="A15582" s="1">
        <v>15581</v>
      </c>
      <c r="B15582" s="1" t="s">
        <v>54</v>
      </c>
      <c r="C15582" s="1" t="s">
        <v>16999</v>
      </c>
      <c r="D15582" s="9" t="s">
        <v>1015</v>
      </c>
      <c r="E15582" s="9" t="s">
        <v>40</v>
      </c>
      <c r="F15582" s="9" t="s">
        <v>29187</v>
      </c>
      <c r="G15582" s="17">
        <v>919601464994</v>
      </c>
      <c r="H15582" s="9" t="s">
        <v>8</v>
      </c>
      <c r="I15582" s="1" t="s">
        <v>41</v>
      </c>
      <c r="J15582" s="4" t="s">
        <v>47301</v>
      </c>
      <c r="K15582" s="3" t="s">
        <v>42</v>
      </c>
      <c r="L15582" s="4" t="s">
        <v>47301</v>
      </c>
      <c r="M15582" s="4" t="s">
        <v>14137</v>
      </c>
      <c r="N15582" s="3" t="str">
        <f>J15582</f>
        <v>[75 lacs - 1 cr]</v>
      </c>
      <c r="O15582" s="11"/>
      <c r="P15582" s="4"/>
      <c r="Q15582" s="11"/>
      <c r="R15582" s="4"/>
      <c r="S15582" s="11"/>
      <c r="T15582" s="4"/>
      <c r="U15582" s="11"/>
      <c r="V15582" s="4"/>
      <c r="W15582" s="11"/>
      <c r="X15582" s="4"/>
      <c r="Y15582" s="11"/>
      <c r="Z15582" s="4"/>
      <c r="AA15582" s="1" t="s">
        <v>16</v>
      </c>
      <c r="AC15582" s="23" t="s">
        <v>37883</v>
      </c>
      <c r="AD15582" s="23" t="s">
        <v>40440</v>
      </c>
      <c r="AE15582" t="s">
        <v>35409</v>
      </c>
    </row>
    <row r="15583" spans="1:31" ht="15" customHeight="1">
      <c r="A15583" s="1">
        <v>15582</v>
      </c>
      <c r="B15583" s="1" t="s">
        <v>54</v>
      </c>
      <c r="C15583" s="1" t="s">
        <v>17000</v>
      </c>
      <c r="D15583" s="9" t="s">
        <v>561</v>
      </c>
      <c r="E15583" s="9" t="s">
        <v>1953</v>
      </c>
      <c r="F15583" s="9" t="s">
        <v>16294</v>
      </c>
      <c r="G15583" s="17">
        <v>919946001994</v>
      </c>
      <c r="H15583" s="9" t="s">
        <v>15</v>
      </c>
      <c r="I15583" s="1" t="s">
        <v>41</v>
      </c>
      <c r="J15583" s="4" t="s">
        <v>47301</v>
      </c>
      <c r="K15583" s="11" t="s">
        <v>14136</v>
      </c>
      <c r="L15583" s="4" t="s">
        <v>47301</v>
      </c>
      <c r="M15583" s="11"/>
      <c r="N15583" s="4"/>
      <c r="O15583" s="11"/>
      <c r="P15583" s="4"/>
      <c r="Q15583" s="11"/>
      <c r="R15583" s="4"/>
      <c r="S15583" s="11"/>
      <c r="T15583" s="4"/>
      <c r="U15583" s="11"/>
      <c r="V15583" s="4"/>
      <c r="W15583" s="11"/>
      <c r="X15583" s="4"/>
      <c r="Y15583" s="11"/>
      <c r="Z15583" s="4"/>
      <c r="AA15583" s="1" t="s">
        <v>16</v>
      </c>
      <c r="AC15583" s="23" t="s">
        <v>37883</v>
      </c>
      <c r="AD15583" s="23" t="s">
        <v>40440</v>
      </c>
      <c r="AE15583" t="s">
        <v>35409</v>
      </c>
    </row>
    <row r="15584" spans="1:31" ht="15" customHeight="1">
      <c r="A15584" s="1">
        <v>15583</v>
      </c>
      <c r="B15584" s="1" t="s">
        <v>54</v>
      </c>
      <c r="C15584" s="1" t="s">
        <v>17010</v>
      </c>
      <c r="D15584" s="9" t="s">
        <v>9794</v>
      </c>
      <c r="E15584" s="9" t="s">
        <v>37472</v>
      </c>
      <c r="F15584" s="9" t="s">
        <v>29194</v>
      </c>
      <c r="G15584" s="17">
        <v>919446944146</v>
      </c>
      <c r="H15584" s="9" t="s">
        <v>15</v>
      </c>
      <c r="I15584" s="1" t="s">
        <v>62</v>
      </c>
      <c r="J15584" s="4" t="s">
        <v>47301</v>
      </c>
      <c r="K15584" s="3" t="s">
        <v>42</v>
      </c>
      <c r="L15584" s="4" t="s">
        <v>47301</v>
      </c>
      <c r="M15584" s="11"/>
      <c r="N15584" s="4"/>
      <c r="O15584" s="11"/>
      <c r="P15584" s="4"/>
      <c r="Q15584" s="11"/>
      <c r="R15584" s="4"/>
      <c r="S15584" s="11"/>
      <c r="T15584" s="4"/>
      <c r="U15584" s="11"/>
      <c r="V15584" s="4"/>
      <c r="W15584" s="11"/>
      <c r="X15584" s="4"/>
      <c r="Y15584" s="11"/>
      <c r="Z15584" s="4"/>
      <c r="AA15584" s="1" t="s">
        <v>16</v>
      </c>
      <c r="AC15584" s="23" t="s">
        <v>37883</v>
      </c>
      <c r="AD15584" s="23" t="s">
        <v>40440</v>
      </c>
      <c r="AE15584" t="s">
        <v>35399</v>
      </c>
    </row>
    <row r="15585" spans="1:31" ht="15" customHeight="1">
      <c r="A15585" s="1">
        <v>15584</v>
      </c>
      <c r="B15585" s="1" t="s">
        <v>54</v>
      </c>
      <c r="C15585" s="1" t="s">
        <v>17016</v>
      </c>
      <c r="D15585" s="9" t="s">
        <v>44</v>
      </c>
      <c r="E15585" s="9" t="s">
        <v>139</v>
      </c>
      <c r="F15585" s="9" t="s">
        <v>29199</v>
      </c>
      <c r="G15585" s="17">
        <v>91600914496</v>
      </c>
      <c r="H15585" s="9" t="s">
        <v>15</v>
      </c>
      <c r="I15585" s="1" t="s">
        <v>62</v>
      </c>
      <c r="J15585" s="4" t="s">
        <v>47301</v>
      </c>
      <c r="K15585" s="3" t="s">
        <v>17</v>
      </c>
      <c r="L15585" s="4" t="s">
        <v>47301</v>
      </c>
      <c r="M15585" s="4" t="s">
        <v>42</v>
      </c>
      <c r="N15585" s="3" t="str">
        <f t="shared" ref="N15585:N15586" si="664">J15585</f>
        <v>[75 lacs - 1 cr]</v>
      </c>
      <c r="O15585" s="11"/>
      <c r="P15585" s="4"/>
      <c r="Q15585" s="11"/>
      <c r="R15585" s="4"/>
      <c r="S15585" s="11"/>
      <c r="T15585" s="4"/>
      <c r="U15585" s="11"/>
      <c r="V15585" s="4"/>
      <c r="W15585" s="11"/>
      <c r="X15585" s="4"/>
      <c r="Y15585" s="11"/>
      <c r="Z15585" s="4"/>
      <c r="AA15585" s="1" t="s">
        <v>16</v>
      </c>
      <c r="AC15585" s="23" t="s">
        <v>37883</v>
      </c>
      <c r="AD15585" s="23" t="s">
        <v>40440</v>
      </c>
      <c r="AE15585" t="s">
        <v>35410</v>
      </c>
    </row>
    <row r="15586" spans="1:31" ht="15" customHeight="1">
      <c r="A15586" s="1">
        <v>15585</v>
      </c>
      <c r="B15586" s="1" t="s">
        <v>54</v>
      </c>
      <c r="C15586" s="1" t="s">
        <v>17027</v>
      </c>
      <c r="D15586" s="9" t="s">
        <v>2135</v>
      </c>
      <c r="E15586" s="9" t="s">
        <v>40</v>
      </c>
      <c r="F15586" s="9" t="s">
        <v>29208</v>
      </c>
      <c r="G15586" s="17">
        <v>91401000999</v>
      </c>
      <c r="H15586" s="9" t="s">
        <v>20</v>
      </c>
      <c r="I15586" s="1" t="s">
        <v>41</v>
      </c>
      <c r="J15586" s="4" t="s">
        <v>47301</v>
      </c>
      <c r="K15586" s="11" t="s">
        <v>14136</v>
      </c>
      <c r="L15586" s="4" t="s">
        <v>47301</v>
      </c>
      <c r="M15586" s="4" t="s">
        <v>14137</v>
      </c>
      <c r="N15586" s="3" t="str">
        <f t="shared" si="664"/>
        <v>[75 lacs - 1 cr]</v>
      </c>
      <c r="O15586" s="11"/>
      <c r="P15586" s="4"/>
      <c r="Q15586" s="11"/>
      <c r="R15586" s="4"/>
      <c r="S15586" s="11"/>
      <c r="T15586" s="4"/>
      <c r="U15586" s="11"/>
      <c r="V15586" s="4"/>
      <c r="W15586" s="11"/>
      <c r="X15586" s="4"/>
      <c r="Y15586" s="11"/>
      <c r="Z15586" s="4"/>
      <c r="AA15586" s="1" t="s">
        <v>16</v>
      </c>
      <c r="AC15586" s="23" t="s">
        <v>37883</v>
      </c>
      <c r="AD15586" s="23" t="s">
        <v>40440</v>
      </c>
      <c r="AE15586" t="s">
        <v>35410</v>
      </c>
    </row>
    <row r="15587" spans="1:31" ht="15" customHeight="1">
      <c r="A15587" s="1">
        <v>15586</v>
      </c>
      <c r="B15587" s="1" t="s">
        <v>54</v>
      </c>
      <c r="C15587" s="1" t="s">
        <v>17028</v>
      </c>
      <c r="D15587" s="9" t="s">
        <v>223</v>
      </c>
      <c r="E15587" s="9" t="s">
        <v>40</v>
      </c>
      <c r="F15587" s="9" t="s">
        <v>35041</v>
      </c>
      <c r="G15587" s="17">
        <v>91990416906</v>
      </c>
      <c r="H15587" s="9" t="s">
        <v>20</v>
      </c>
      <c r="I15587" s="1" t="s">
        <v>62</v>
      </c>
      <c r="J15587" s="4" t="s">
        <v>47301</v>
      </c>
      <c r="K15587" s="11" t="s">
        <v>14136</v>
      </c>
      <c r="L15587" s="4" t="s">
        <v>47301</v>
      </c>
      <c r="M15587" s="11"/>
      <c r="N15587" s="4"/>
      <c r="O15587" s="11"/>
      <c r="P15587" s="4"/>
      <c r="Q15587" s="11"/>
      <c r="R15587" s="4"/>
      <c r="S15587" s="11"/>
      <c r="T15587" s="4"/>
      <c r="U15587" s="11"/>
      <c r="V15587" s="4"/>
      <c r="W15587" s="11"/>
      <c r="X15587" s="4"/>
      <c r="Y15587" s="11"/>
      <c r="Z15587" s="4"/>
      <c r="AA15587" s="1" t="s">
        <v>16</v>
      </c>
      <c r="AC15587" s="23" t="s">
        <v>37883</v>
      </c>
      <c r="AD15587" s="23" t="s">
        <v>40440</v>
      </c>
      <c r="AE15587" t="s">
        <v>35409</v>
      </c>
    </row>
    <row r="15588" spans="1:31" ht="15" customHeight="1">
      <c r="A15588" s="1">
        <v>15587</v>
      </c>
      <c r="B15588" s="1" t="s">
        <v>54</v>
      </c>
      <c r="C15588" s="1" t="s">
        <v>17034</v>
      </c>
      <c r="D15588" s="9" t="s">
        <v>2414</v>
      </c>
      <c r="E15588" s="9" t="s">
        <v>16299</v>
      </c>
      <c r="F15588" s="9" t="s">
        <v>29212</v>
      </c>
      <c r="G15588" s="17">
        <v>91944666444</v>
      </c>
      <c r="H15588" s="9" t="s">
        <v>15</v>
      </c>
      <c r="I15588" s="1" t="s">
        <v>41</v>
      </c>
      <c r="J15588" s="4" t="s">
        <v>47301</v>
      </c>
      <c r="K15588" s="3" t="s">
        <v>42</v>
      </c>
      <c r="L15588" s="4" t="s">
        <v>47301</v>
      </c>
      <c r="M15588" s="11"/>
      <c r="N15588" s="4"/>
      <c r="O15588" s="11"/>
      <c r="P15588" s="4"/>
      <c r="Q15588" s="11"/>
      <c r="R15588" s="4"/>
      <c r="S15588" s="11"/>
      <c r="T15588" s="4"/>
      <c r="U15588" s="11"/>
      <c r="V15588" s="4"/>
      <c r="W15588" s="11"/>
      <c r="X15588" s="4"/>
      <c r="Y15588" s="11"/>
      <c r="Z15588" s="4"/>
      <c r="AA15588" s="1" t="s">
        <v>16</v>
      </c>
      <c r="AC15588" s="23" t="s">
        <v>37883</v>
      </c>
      <c r="AD15588" s="23" t="s">
        <v>40440</v>
      </c>
      <c r="AE15588" t="s">
        <v>35409</v>
      </c>
    </row>
    <row r="15589" spans="1:31" ht="15" customHeight="1">
      <c r="A15589" s="1">
        <v>15588</v>
      </c>
      <c r="B15589" s="1" t="s">
        <v>54</v>
      </c>
      <c r="C15589" s="1" t="s">
        <v>17040</v>
      </c>
      <c r="D15589" s="9" t="s">
        <v>672</v>
      </c>
      <c r="E15589" s="9" t="s">
        <v>19</v>
      </c>
      <c r="F15589" s="9" t="s">
        <v>29218</v>
      </c>
      <c r="G15589" s="17">
        <v>919444016140</v>
      </c>
      <c r="H15589" s="9" t="s">
        <v>8</v>
      </c>
      <c r="I15589" s="1" t="s">
        <v>62</v>
      </c>
      <c r="J15589" s="4" t="s">
        <v>47301</v>
      </c>
      <c r="K15589" s="11" t="s">
        <v>14136</v>
      </c>
      <c r="L15589" s="4" t="s">
        <v>47301</v>
      </c>
      <c r="M15589" s="4" t="s">
        <v>14137</v>
      </c>
      <c r="N15589" s="3" t="str">
        <f>J15589</f>
        <v>[75 lacs - 1 cr]</v>
      </c>
      <c r="O15589" s="4" t="s">
        <v>13</v>
      </c>
      <c r="P15589" s="3" t="s">
        <v>47301</v>
      </c>
      <c r="Q15589" s="11"/>
      <c r="R15589" s="4"/>
      <c r="S15589" s="11"/>
      <c r="T15589" s="4"/>
      <c r="U15589" s="11"/>
      <c r="V15589" s="4"/>
      <c r="W15589" s="11"/>
      <c r="X15589" s="4"/>
      <c r="Y15589" s="11"/>
      <c r="Z15589" s="4"/>
      <c r="AA15589" s="1" t="s">
        <v>16</v>
      </c>
      <c r="AC15589" s="23" t="s">
        <v>37883</v>
      </c>
      <c r="AD15589" s="23" t="s">
        <v>40440</v>
      </c>
      <c r="AE15589" t="s">
        <v>35409</v>
      </c>
    </row>
    <row r="15590" spans="1:31" ht="15" customHeight="1">
      <c r="A15590" s="1">
        <v>15589</v>
      </c>
      <c r="B15590" s="1" t="s">
        <v>54</v>
      </c>
      <c r="C15590" s="1" t="s">
        <v>17043</v>
      </c>
      <c r="D15590" s="9" t="s">
        <v>432</v>
      </c>
      <c r="E15590" s="9" t="s">
        <v>37473</v>
      </c>
      <c r="F15590" s="9" t="s">
        <v>29221</v>
      </c>
      <c r="G15590" s="17">
        <v>919604044694</v>
      </c>
      <c r="H15590" s="9" t="s">
        <v>8</v>
      </c>
      <c r="I15590" s="1" t="s">
        <v>62</v>
      </c>
      <c r="J15590" s="4" t="s">
        <v>47301</v>
      </c>
      <c r="K15590" s="3" t="s">
        <v>42</v>
      </c>
      <c r="L15590" s="4" t="s">
        <v>47301</v>
      </c>
      <c r="M15590" s="11"/>
      <c r="N15590" s="4"/>
      <c r="O15590" s="11"/>
      <c r="P15590" s="4"/>
      <c r="Q15590" s="11"/>
      <c r="R15590" s="4"/>
      <c r="S15590" s="11"/>
      <c r="T15590" s="4"/>
      <c r="U15590" s="11"/>
      <c r="V15590" s="4"/>
      <c r="W15590" s="11"/>
      <c r="X15590" s="4"/>
      <c r="Y15590" s="11"/>
      <c r="Z15590" s="4"/>
      <c r="AA15590" s="1" t="s">
        <v>16</v>
      </c>
      <c r="AC15590" s="23" t="s">
        <v>37883</v>
      </c>
      <c r="AD15590" s="23" t="s">
        <v>40440</v>
      </c>
      <c r="AE15590" t="s">
        <v>35410</v>
      </c>
    </row>
    <row r="15591" spans="1:31" ht="15" customHeight="1">
      <c r="A15591" s="1">
        <v>15590</v>
      </c>
      <c r="B15591" s="1" t="s">
        <v>54</v>
      </c>
      <c r="C15591" s="1" t="s">
        <v>17044</v>
      </c>
      <c r="D15591" s="9" t="s">
        <v>3129</v>
      </c>
      <c r="E15591" s="9" t="s">
        <v>139</v>
      </c>
      <c r="F15591" s="9" t="s">
        <v>29222</v>
      </c>
      <c r="G15591" s="17">
        <v>919994641946</v>
      </c>
      <c r="H15591" s="9" t="s">
        <v>8</v>
      </c>
      <c r="I15591" s="1" t="s">
        <v>62</v>
      </c>
      <c r="J15591" s="4" t="s">
        <v>47301</v>
      </c>
      <c r="K15591" s="3" t="s">
        <v>42</v>
      </c>
      <c r="L15591" s="4" t="s">
        <v>47301</v>
      </c>
      <c r="M15591" s="11"/>
      <c r="N15591" s="4"/>
      <c r="O15591" s="11"/>
      <c r="P15591" s="4"/>
      <c r="Q15591" s="11"/>
      <c r="R15591" s="4"/>
      <c r="S15591" s="11"/>
      <c r="T15591" s="4"/>
      <c r="U15591" s="11"/>
      <c r="V15591" s="4"/>
      <c r="W15591" s="11"/>
      <c r="X15591" s="4"/>
      <c r="Y15591" s="11"/>
      <c r="Z15591" s="4"/>
      <c r="AA15591" s="1" t="s">
        <v>16</v>
      </c>
      <c r="AC15591" s="23" t="s">
        <v>37883</v>
      </c>
      <c r="AD15591" s="23" t="s">
        <v>40440</v>
      </c>
      <c r="AE15591" t="s">
        <v>35394</v>
      </c>
    </row>
    <row r="15592" spans="1:31" ht="15" customHeight="1">
      <c r="A15592" s="1">
        <v>15591</v>
      </c>
      <c r="B15592" s="1" t="s">
        <v>54</v>
      </c>
      <c r="C15592" s="1" t="s">
        <v>17047</v>
      </c>
      <c r="D15592" s="9" t="s">
        <v>361</v>
      </c>
      <c r="E15592" s="9" t="s">
        <v>40</v>
      </c>
      <c r="F15592" s="9" t="s">
        <v>35043</v>
      </c>
      <c r="G15592" s="17">
        <v>919944490444</v>
      </c>
      <c r="H15592" s="9" t="s">
        <v>20</v>
      </c>
      <c r="I15592" s="1" t="s">
        <v>62</v>
      </c>
      <c r="J15592" s="4" t="s">
        <v>47301</v>
      </c>
      <c r="K15592" s="3" t="s">
        <v>42</v>
      </c>
      <c r="L15592" s="4" t="s">
        <v>47301</v>
      </c>
      <c r="M15592" s="11"/>
      <c r="N15592" s="4"/>
      <c r="O15592" s="11"/>
      <c r="P15592" s="4"/>
      <c r="Q15592" s="11"/>
      <c r="R15592" s="4"/>
      <c r="S15592" s="11"/>
      <c r="T15592" s="4"/>
      <c r="U15592" s="11"/>
      <c r="V15592" s="4"/>
      <c r="W15592" s="11"/>
      <c r="X15592" s="4"/>
      <c r="Y15592" s="11"/>
      <c r="Z15592" s="4"/>
      <c r="AA15592" s="1" t="s">
        <v>16</v>
      </c>
      <c r="AC15592" s="23" t="s">
        <v>37883</v>
      </c>
      <c r="AD15592" s="23" t="s">
        <v>40440</v>
      </c>
      <c r="AE15592" t="s">
        <v>35409</v>
      </c>
    </row>
    <row r="15593" spans="1:31" ht="15" customHeight="1">
      <c r="A15593" s="1">
        <v>15592</v>
      </c>
      <c r="B15593" s="1" t="s">
        <v>54</v>
      </c>
      <c r="C15593" s="1" t="s">
        <v>17052</v>
      </c>
      <c r="D15593" s="9" t="s">
        <v>16305</v>
      </c>
      <c r="E15593" s="9" t="s">
        <v>16306</v>
      </c>
      <c r="F15593" s="9" t="s">
        <v>35045</v>
      </c>
      <c r="G15593" s="17">
        <v>91049460919</v>
      </c>
      <c r="H15593" s="9" t="s">
        <v>132</v>
      </c>
      <c r="I15593" s="1" t="s">
        <v>62</v>
      </c>
      <c r="J15593" s="4" t="s">
        <v>47301</v>
      </c>
      <c r="K15593" s="3" t="s">
        <v>42</v>
      </c>
      <c r="L15593" s="4" t="s">
        <v>47301</v>
      </c>
      <c r="M15593" s="4" t="s">
        <v>14136</v>
      </c>
      <c r="N15593" s="3" t="str">
        <f t="shared" ref="N15593:N15595" si="665">J15593</f>
        <v>[75 lacs - 1 cr]</v>
      </c>
      <c r="O15593" s="11"/>
      <c r="P15593" s="4"/>
      <c r="Q15593" s="11"/>
      <c r="R15593" s="4"/>
      <c r="S15593" s="11"/>
      <c r="T15593" s="4"/>
      <c r="U15593" s="11"/>
      <c r="V15593" s="4"/>
      <c r="W15593" s="11"/>
      <c r="X15593" s="4"/>
      <c r="Y15593" s="11"/>
      <c r="Z15593" s="4"/>
      <c r="AA15593" s="1" t="s">
        <v>11</v>
      </c>
      <c r="AC15593" s="23" t="s">
        <v>37883</v>
      </c>
      <c r="AD15593" s="23" t="s">
        <v>40440</v>
      </c>
      <c r="AE15593" t="s">
        <v>35399</v>
      </c>
    </row>
    <row r="15594" spans="1:31" ht="15" customHeight="1">
      <c r="A15594" s="1">
        <v>15593</v>
      </c>
      <c r="B15594" s="1" t="s">
        <v>54</v>
      </c>
      <c r="C15594" s="1" t="s">
        <v>17056</v>
      </c>
      <c r="D15594" s="9" t="s">
        <v>35628</v>
      </c>
      <c r="E15594" s="9" t="s">
        <v>3260</v>
      </c>
      <c r="F15594" s="9" t="s">
        <v>29229</v>
      </c>
      <c r="G15594" s="17">
        <v>9144044</v>
      </c>
      <c r="H15594" s="9" t="s">
        <v>20</v>
      </c>
      <c r="I15594" s="1" t="s">
        <v>62</v>
      </c>
      <c r="J15594" s="4" t="s">
        <v>47301</v>
      </c>
      <c r="K15594" s="3" t="s">
        <v>42</v>
      </c>
      <c r="L15594" s="4" t="s">
        <v>47301</v>
      </c>
      <c r="M15594" s="4" t="s">
        <v>14136</v>
      </c>
      <c r="N15594" s="3" t="str">
        <f t="shared" si="665"/>
        <v>[75 lacs - 1 cr]</v>
      </c>
      <c r="O15594" s="11"/>
      <c r="P15594" s="4"/>
      <c r="Q15594" s="11"/>
      <c r="R15594" s="4"/>
      <c r="S15594" s="11"/>
      <c r="T15594" s="4"/>
      <c r="U15594" s="11"/>
      <c r="V15594" s="4"/>
      <c r="W15594" s="11"/>
      <c r="X15594" s="4"/>
      <c r="Y15594" s="11"/>
      <c r="Z15594" s="4"/>
      <c r="AA15594" s="1" t="s">
        <v>16</v>
      </c>
      <c r="AC15594" s="23" t="s">
        <v>37883</v>
      </c>
      <c r="AD15594" s="23" t="s">
        <v>40440</v>
      </c>
      <c r="AE15594" t="s">
        <v>35409</v>
      </c>
    </row>
    <row r="15595" spans="1:31" ht="15" customHeight="1">
      <c r="A15595" s="1">
        <v>15594</v>
      </c>
      <c r="B15595" s="1" t="s">
        <v>54</v>
      </c>
      <c r="C15595" s="1" t="s">
        <v>17057</v>
      </c>
      <c r="D15595" s="9" t="s">
        <v>35758</v>
      </c>
      <c r="E15595" s="9" t="s">
        <v>487</v>
      </c>
      <c r="F15595" s="9" t="s">
        <v>29230</v>
      </c>
      <c r="G15595" s="17">
        <v>919446044044</v>
      </c>
      <c r="H15595" s="9" t="s">
        <v>8</v>
      </c>
      <c r="I15595" s="1" t="s">
        <v>41</v>
      </c>
      <c r="J15595" s="4" t="s">
        <v>47301</v>
      </c>
      <c r="K15595" s="3" t="s">
        <v>42</v>
      </c>
      <c r="L15595" s="4" t="s">
        <v>47301</v>
      </c>
      <c r="M15595" s="4" t="s">
        <v>14136</v>
      </c>
      <c r="N15595" s="3" t="str">
        <f t="shared" si="665"/>
        <v>[75 lacs - 1 cr]</v>
      </c>
      <c r="O15595" s="11"/>
      <c r="P15595" s="4"/>
      <c r="Q15595" s="11"/>
      <c r="R15595" s="4"/>
      <c r="S15595" s="11"/>
      <c r="T15595" s="4"/>
      <c r="U15595" s="11"/>
      <c r="V15595" s="4"/>
      <c r="W15595" s="11"/>
      <c r="X15595" s="4"/>
      <c r="Y15595" s="11"/>
      <c r="Z15595" s="4"/>
      <c r="AA15595" s="1" t="s">
        <v>16</v>
      </c>
      <c r="AC15595" s="23" t="s">
        <v>37883</v>
      </c>
      <c r="AD15595" s="23" t="s">
        <v>40440</v>
      </c>
      <c r="AE15595" t="s">
        <v>35410</v>
      </c>
    </row>
    <row r="15596" spans="1:31" ht="15" customHeight="1">
      <c r="A15596" s="1">
        <v>15595</v>
      </c>
      <c r="B15596" s="1" t="s">
        <v>54</v>
      </c>
      <c r="C15596" s="1" t="s">
        <v>17058</v>
      </c>
      <c r="D15596" s="9" t="s">
        <v>683</v>
      </c>
      <c r="E15596" s="9" t="s">
        <v>7332</v>
      </c>
      <c r="F15596" s="9" t="s">
        <v>32987</v>
      </c>
      <c r="G15596" s="17">
        <v>919994414</v>
      </c>
      <c r="H15596" s="9" t="s">
        <v>20</v>
      </c>
      <c r="I15596" s="1" t="s">
        <v>62</v>
      </c>
      <c r="J15596" s="4" t="s">
        <v>47301</v>
      </c>
      <c r="K15596" s="3" t="s">
        <v>42</v>
      </c>
      <c r="L15596" s="4" t="s">
        <v>47301</v>
      </c>
      <c r="M15596" s="11"/>
      <c r="N15596" s="4"/>
      <c r="O15596" s="11"/>
      <c r="P15596" s="4"/>
      <c r="Q15596" s="11"/>
      <c r="R15596" s="4"/>
      <c r="S15596" s="11"/>
      <c r="T15596" s="4"/>
      <c r="U15596" s="11"/>
      <c r="V15596" s="4"/>
      <c r="W15596" s="11"/>
      <c r="X15596" s="4"/>
      <c r="Y15596" s="11"/>
      <c r="Z15596" s="4"/>
      <c r="AA15596" s="1" t="s">
        <v>16</v>
      </c>
      <c r="AC15596" s="23" t="s">
        <v>37883</v>
      </c>
      <c r="AD15596" s="23" t="s">
        <v>40440</v>
      </c>
      <c r="AE15596" t="s">
        <v>35409</v>
      </c>
    </row>
    <row r="15597" spans="1:31" ht="15" customHeight="1">
      <c r="A15597" s="1">
        <v>15596</v>
      </c>
      <c r="B15597" s="1" t="s">
        <v>54</v>
      </c>
      <c r="C15597" s="1" t="s">
        <v>17061</v>
      </c>
      <c r="D15597" s="9" t="s">
        <v>3859</v>
      </c>
      <c r="E15597" s="9" t="s">
        <v>534</v>
      </c>
      <c r="F15597" s="9" t="s">
        <v>20963</v>
      </c>
      <c r="G15597" s="17">
        <v>91016699619</v>
      </c>
      <c r="H15597" s="9" t="s">
        <v>20</v>
      </c>
      <c r="I15597" s="1" t="s">
        <v>41</v>
      </c>
      <c r="J15597" s="4" t="s">
        <v>47301</v>
      </c>
      <c r="K15597" s="3" t="s">
        <v>42</v>
      </c>
      <c r="L15597" s="4" t="s">
        <v>47301</v>
      </c>
      <c r="M15597" s="11"/>
      <c r="N15597" s="4"/>
      <c r="O15597" s="11"/>
      <c r="P15597" s="4"/>
      <c r="Q15597" s="11"/>
      <c r="R15597" s="4"/>
      <c r="S15597" s="11"/>
      <c r="T15597" s="4"/>
      <c r="U15597" s="11"/>
      <c r="V15597" s="4"/>
      <c r="W15597" s="11"/>
      <c r="X15597" s="4"/>
      <c r="Y15597" s="11"/>
      <c r="Z15597" s="4"/>
      <c r="AA15597" s="1" t="s">
        <v>16</v>
      </c>
      <c r="AC15597" s="23" t="s">
        <v>37883</v>
      </c>
      <c r="AD15597" s="23" t="s">
        <v>40440</v>
      </c>
      <c r="AE15597" t="s">
        <v>35399</v>
      </c>
    </row>
    <row r="15598" spans="1:31" ht="15" customHeight="1">
      <c r="A15598" s="1">
        <v>15597</v>
      </c>
      <c r="B15598" s="1" t="s">
        <v>54</v>
      </c>
      <c r="C15598" s="1" t="s">
        <v>17063</v>
      </c>
      <c r="D15598" s="9" t="s">
        <v>36352</v>
      </c>
      <c r="E15598" s="9" t="s">
        <v>746</v>
      </c>
      <c r="F15598" s="9" t="s">
        <v>35046</v>
      </c>
      <c r="G15598" s="17">
        <v>91944609949</v>
      </c>
      <c r="H15598" s="9" t="s">
        <v>20</v>
      </c>
      <c r="I15598" s="1" t="s">
        <v>62</v>
      </c>
      <c r="J15598" s="4" t="s">
        <v>47301</v>
      </c>
      <c r="K15598" s="11" t="s">
        <v>14136</v>
      </c>
      <c r="L15598" s="4" t="s">
        <v>47301</v>
      </c>
      <c r="M15598" s="11"/>
      <c r="N15598" s="4"/>
      <c r="O15598" s="11"/>
      <c r="P15598" s="4"/>
      <c r="Q15598" s="11"/>
      <c r="R15598" s="4"/>
      <c r="S15598" s="11"/>
      <c r="T15598" s="4"/>
      <c r="U15598" s="11"/>
      <c r="V15598" s="4"/>
      <c r="W15598" s="11"/>
      <c r="X15598" s="4"/>
      <c r="Y15598" s="11"/>
      <c r="Z15598" s="4"/>
      <c r="AA15598" s="1" t="s">
        <v>16</v>
      </c>
      <c r="AC15598" s="23" t="s">
        <v>37884</v>
      </c>
      <c r="AD15598" s="23" t="s">
        <v>40440</v>
      </c>
      <c r="AE15598" t="s">
        <v>35399</v>
      </c>
    </row>
    <row r="15599" spans="1:31" ht="15" customHeight="1">
      <c r="A15599" s="1">
        <v>15598</v>
      </c>
      <c r="B15599" s="1" t="s">
        <v>54</v>
      </c>
      <c r="C15599" s="1" t="s">
        <v>17067</v>
      </c>
      <c r="D15599" s="9" t="s">
        <v>35898</v>
      </c>
      <c r="E15599" s="9" t="s">
        <v>139</v>
      </c>
      <c r="F15599" s="9" t="s">
        <v>29236</v>
      </c>
      <c r="G15599" s="17">
        <v>9199090044</v>
      </c>
      <c r="H15599" s="9" t="s">
        <v>20</v>
      </c>
      <c r="I15599" s="1" t="s">
        <v>62</v>
      </c>
      <c r="J15599" s="4" t="s">
        <v>47301</v>
      </c>
      <c r="K15599" s="3" t="s">
        <v>17</v>
      </c>
      <c r="L15599" s="4" t="s">
        <v>47301</v>
      </c>
      <c r="M15599" s="4" t="s">
        <v>42</v>
      </c>
      <c r="N15599" s="3" t="str">
        <f t="shared" ref="N15599:N15602" si="666">J15599</f>
        <v>[75 lacs - 1 cr]</v>
      </c>
      <c r="O15599" s="11"/>
      <c r="P15599" s="4"/>
      <c r="Q15599" s="11"/>
      <c r="R15599" s="4"/>
      <c r="S15599" s="11"/>
      <c r="T15599" s="4"/>
      <c r="U15599" s="11"/>
      <c r="V15599" s="4"/>
      <c r="W15599" s="11"/>
      <c r="X15599" s="4"/>
      <c r="Y15599" s="11"/>
      <c r="Z15599" s="4"/>
      <c r="AA15599" s="1" t="s">
        <v>16</v>
      </c>
      <c r="AC15599" s="23" t="s">
        <v>37884</v>
      </c>
      <c r="AD15599" s="23" t="s">
        <v>40440</v>
      </c>
      <c r="AE15599" t="s">
        <v>35394</v>
      </c>
    </row>
    <row r="15600" spans="1:31" ht="15" customHeight="1">
      <c r="A15600" s="1">
        <v>15599</v>
      </c>
      <c r="B15600" s="1" t="s">
        <v>54</v>
      </c>
      <c r="C15600" s="1" t="s">
        <v>17069</v>
      </c>
      <c r="D15600" s="9" t="s">
        <v>4959</v>
      </c>
      <c r="E15600" s="9" t="s">
        <v>40</v>
      </c>
      <c r="F15600" s="9" t="s">
        <v>29238</v>
      </c>
      <c r="G15600" s="17">
        <v>9194419494</v>
      </c>
      <c r="H15600" s="9" t="s">
        <v>15</v>
      </c>
      <c r="I15600" s="1" t="s">
        <v>41</v>
      </c>
      <c r="J15600" s="4" t="s">
        <v>47301</v>
      </c>
      <c r="K15600" s="3" t="s">
        <v>42</v>
      </c>
      <c r="L15600" s="4" t="s">
        <v>47301</v>
      </c>
      <c r="M15600" s="4" t="s">
        <v>14136</v>
      </c>
      <c r="N15600" s="3" t="str">
        <f t="shared" si="666"/>
        <v>[75 lacs - 1 cr]</v>
      </c>
      <c r="O15600" s="11"/>
      <c r="P15600" s="4"/>
      <c r="Q15600" s="11"/>
      <c r="R15600" s="4"/>
      <c r="S15600" s="11"/>
      <c r="T15600" s="4"/>
      <c r="U15600" s="11"/>
      <c r="V15600" s="4"/>
      <c r="W15600" s="11"/>
      <c r="X15600" s="4"/>
      <c r="Y15600" s="11"/>
      <c r="Z15600" s="4"/>
      <c r="AA15600" s="1" t="s">
        <v>16</v>
      </c>
      <c r="AC15600" s="23" t="s">
        <v>37884</v>
      </c>
      <c r="AD15600" s="23" t="s">
        <v>40440</v>
      </c>
      <c r="AE15600" t="s">
        <v>35399</v>
      </c>
    </row>
    <row r="15601" spans="1:31" ht="15" customHeight="1">
      <c r="A15601" s="1">
        <v>15600</v>
      </c>
      <c r="B15601" s="1" t="s">
        <v>54</v>
      </c>
      <c r="C15601" s="1" t="s">
        <v>17073</v>
      </c>
      <c r="D15601" s="9" t="s">
        <v>16310</v>
      </c>
      <c r="E15601" s="9" t="s">
        <v>1400</v>
      </c>
      <c r="F15601" s="9" t="s">
        <v>32989</v>
      </c>
      <c r="G15601" s="17">
        <v>919909669696</v>
      </c>
      <c r="H15601" s="9" t="s">
        <v>8</v>
      </c>
      <c r="I15601" s="1" t="s">
        <v>41</v>
      </c>
      <c r="J15601" s="4" t="s">
        <v>47301</v>
      </c>
      <c r="K15601" s="11" t="s">
        <v>14136</v>
      </c>
      <c r="L15601" s="4" t="s">
        <v>47301</v>
      </c>
      <c r="M15601" s="4" t="s">
        <v>14137</v>
      </c>
      <c r="N15601" s="3" t="str">
        <f t="shared" si="666"/>
        <v>[75 lacs - 1 cr]</v>
      </c>
      <c r="O15601" s="11"/>
      <c r="P15601" s="4"/>
      <c r="Q15601" s="11"/>
      <c r="R15601" s="4"/>
      <c r="S15601" s="11"/>
      <c r="T15601" s="4"/>
      <c r="U15601" s="11"/>
      <c r="V15601" s="4"/>
      <c r="W15601" s="11"/>
      <c r="X15601" s="4"/>
      <c r="Y15601" s="11"/>
      <c r="Z15601" s="4"/>
      <c r="AA15601" s="1" t="s">
        <v>16</v>
      </c>
      <c r="AC15601" s="23" t="s">
        <v>37884</v>
      </c>
      <c r="AD15601" s="23" t="s">
        <v>40440</v>
      </c>
      <c r="AE15601" t="s">
        <v>35410</v>
      </c>
    </row>
    <row r="15602" spans="1:31" ht="15" customHeight="1">
      <c r="A15602" s="1">
        <v>15601</v>
      </c>
      <c r="B15602" s="1" t="s">
        <v>54</v>
      </c>
      <c r="C15602" s="1" t="s">
        <v>17076</v>
      </c>
      <c r="D15602" s="9" t="s">
        <v>1803</v>
      </c>
      <c r="E15602" s="9" t="s">
        <v>139</v>
      </c>
      <c r="F15602" s="9" t="s">
        <v>24347</v>
      </c>
      <c r="G15602" s="17">
        <v>91906449464</v>
      </c>
      <c r="H15602" s="9" t="s">
        <v>8</v>
      </c>
      <c r="I15602" s="1" t="s">
        <v>9</v>
      </c>
      <c r="J15602" s="4" t="s">
        <v>47301</v>
      </c>
      <c r="K15602" s="3" t="s">
        <v>42</v>
      </c>
      <c r="L15602" s="4" t="s">
        <v>47301</v>
      </c>
      <c r="M15602" s="4" t="s">
        <v>14136</v>
      </c>
      <c r="N15602" s="3" t="str">
        <f t="shared" si="666"/>
        <v>[75 lacs - 1 cr]</v>
      </c>
      <c r="O15602" s="11"/>
      <c r="P15602" s="4"/>
      <c r="Q15602" s="11"/>
      <c r="R15602" s="4"/>
      <c r="S15602" s="11"/>
      <c r="T15602" s="4"/>
      <c r="U15602" s="11"/>
      <c r="V15602" s="4"/>
      <c r="W15602" s="11"/>
      <c r="X15602" s="4"/>
      <c r="Y15602" s="11"/>
      <c r="Z15602" s="4"/>
      <c r="AA15602" s="1" t="s">
        <v>16</v>
      </c>
      <c r="AC15602" s="23" t="s">
        <v>37884</v>
      </c>
      <c r="AD15602" s="23" t="s">
        <v>40440</v>
      </c>
      <c r="AE15602" t="s">
        <v>35409</v>
      </c>
    </row>
    <row r="15603" spans="1:31" ht="15" customHeight="1">
      <c r="A15603" s="1">
        <v>15602</v>
      </c>
      <c r="B15603" s="1" t="s">
        <v>54</v>
      </c>
      <c r="C15603" s="1" t="s">
        <v>17082</v>
      </c>
      <c r="D15603" s="9" t="s">
        <v>740</v>
      </c>
      <c r="E15603" s="9" t="s">
        <v>139</v>
      </c>
      <c r="F15603" s="9" t="s">
        <v>33447</v>
      </c>
      <c r="G15603" s="17">
        <v>91444646</v>
      </c>
      <c r="H15603" s="9" t="s">
        <v>15</v>
      </c>
      <c r="I15603" s="1" t="s">
        <v>9</v>
      </c>
      <c r="J15603" s="4" t="s">
        <v>47301</v>
      </c>
      <c r="K15603" s="3" t="s">
        <v>42</v>
      </c>
      <c r="L15603" s="4" t="s">
        <v>47301</v>
      </c>
      <c r="M15603" s="11"/>
      <c r="N15603" s="4"/>
      <c r="O15603" s="11"/>
      <c r="P15603" s="4"/>
      <c r="Q15603" s="11"/>
      <c r="R15603" s="4"/>
      <c r="S15603" s="11"/>
      <c r="T15603" s="4"/>
      <c r="U15603" s="11"/>
      <c r="V15603" s="4"/>
      <c r="W15603" s="11"/>
      <c r="X15603" s="4"/>
      <c r="Y15603" s="11"/>
      <c r="Z15603" s="4"/>
      <c r="AA15603" s="1" t="s">
        <v>16</v>
      </c>
      <c r="AC15603" s="23" t="s">
        <v>37884</v>
      </c>
      <c r="AD15603" s="23" t="s">
        <v>40440</v>
      </c>
      <c r="AE15603" t="s">
        <v>35394</v>
      </c>
    </row>
    <row r="15604" spans="1:31" ht="15" customHeight="1">
      <c r="A15604" s="1">
        <v>15603</v>
      </c>
      <c r="B15604" s="1" t="s">
        <v>54</v>
      </c>
      <c r="C15604" s="1" t="s">
        <v>17086</v>
      </c>
      <c r="D15604" s="9" t="s">
        <v>1302</v>
      </c>
      <c r="E15604" s="9" t="s">
        <v>40</v>
      </c>
      <c r="F15604" s="9" t="s">
        <v>21731</v>
      </c>
      <c r="G15604" s="17">
        <v>919446060064</v>
      </c>
      <c r="H15604" s="9" t="s">
        <v>20</v>
      </c>
      <c r="I15604" s="1" t="s">
        <v>62</v>
      </c>
      <c r="J15604" s="4" t="s">
        <v>47301</v>
      </c>
      <c r="K15604" s="3" t="s">
        <v>42</v>
      </c>
      <c r="L15604" s="4" t="s">
        <v>47301</v>
      </c>
      <c r="M15604" s="4" t="s">
        <v>14136</v>
      </c>
      <c r="N15604" s="3" t="str">
        <f>J15604</f>
        <v>[75 lacs - 1 cr]</v>
      </c>
      <c r="O15604" s="11"/>
      <c r="P15604" s="4"/>
      <c r="Q15604" s="11"/>
      <c r="R15604" s="4"/>
      <c r="S15604" s="11"/>
      <c r="T15604" s="4"/>
      <c r="U15604" s="11"/>
      <c r="V15604" s="4"/>
      <c r="W15604" s="11"/>
      <c r="X15604" s="4"/>
      <c r="Y15604" s="11"/>
      <c r="Z15604" s="4"/>
      <c r="AA15604" s="1" t="s">
        <v>16</v>
      </c>
      <c r="AC15604" s="23" t="s">
        <v>37884</v>
      </c>
      <c r="AD15604" s="23" t="s">
        <v>40440</v>
      </c>
      <c r="AE15604" t="s">
        <v>35399</v>
      </c>
    </row>
    <row r="15605" spans="1:31" ht="15" customHeight="1">
      <c r="A15605" s="1">
        <v>15604</v>
      </c>
      <c r="B15605" s="1" t="s">
        <v>54</v>
      </c>
      <c r="C15605" s="1" t="s">
        <v>17093</v>
      </c>
      <c r="D15605" s="9" t="s">
        <v>1222</v>
      </c>
      <c r="E15605" s="9" t="s">
        <v>40</v>
      </c>
      <c r="F15605" s="9" t="s">
        <v>29251</v>
      </c>
      <c r="G15605" s="17">
        <v>91944644041</v>
      </c>
      <c r="H15605" s="9" t="s">
        <v>15</v>
      </c>
      <c r="I15605" s="1" t="s">
        <v>62</v>
      </c>
      <c r="J15605" s="4" t="s">
        <v>47301</v>
      </c>
      <c r="K15605" s="3" t="s">
        <v>42</v>
      </c>
      <c r="L15605" s="4" t="s">
        <v>47301</v>
      </c>
      <c r="M15605" s="11"/>
      <c r="N15605" s="4"/>
      <c r="O15605" s="11"/>
      <c r="P15605" s="4"/>
      <c r="Q15605" s="11"/>
      <c r="R15605" s="4"/>
      <c r="S15605" s="11"/>
      <c r="T15605" s="4"/>
      <c r="U15605" s="11"/>
      <c r="V15605" s="4"/>
      <c r="W15605" s="11"/>
      <c r="X15605" s="4"/>
      <c r="Y15605" s="11"/>
      <c r="Z15605" s="4"/>
      <c r="AA15605" s="1" t="s">
        <v>16</v>
      </c>
      <c r="AC15605" s="23" t="s">
        <v>37884</v>
      </c>
      <c r="AD15605" s="23" t="s">
        <v>40440</v>
      </c>
      <c r="AE15605" t="s">
        <v>35410</v>
      </c>
    </row>
    <row r="15606" spans="1:31" ht="15" customHeight="1">
      <c r="A15606" s="1">
        <v>15605</v>
      </c>
      <c r="B15606" s="1" t="s">
        <v>54</v>
      </c>
      <c r="C15606" s="1" t="s">
        <v>17094</v>
      </c>
      <c r="D15606" s="9" t="s">
        <v>8410</v>
      </c>
      <c r="E15606" s="9" t="s">
        <v>4709</v>
      </c>
      <c r="F15606" s="9" t="s">
        <v>32992</v>
      </c>
      <c r="G15606" s="17">
        <v>9194940644</v>
      </c>
      <c r="H15606" s="9" t="s">
        <v>8</v>
      </c>
      <c r="I15606" s="1" t="s">
        <v>9</v>
      </c>
      <c r="J15606" s="4" t="s">
        <v>47301</v>
      </c>
      <c r="K15606" s="11" t="s">
        <v>14136</v>
      </c>
      <c r="L15606" s="4" t="s">
        <v>47301</v>
      </c>
      <c r="M15606" s="11"/>
      <c r="N15606" s="4"/>
      <c r="O15606" s="11"/>
      <c r="P15606" s="4"/>
      <c r="Q15606" s="11"/>
      <c r="R15606" s="4"/>
      <c r="S15606" s="11"/>
      <c r="T15606" s="4"/>
      <c r="U15606" s="11"/>
      <c r="V15606" s="4"/>
      <c r="W15606" s="11"/>
      <c r="X15606" s="4"/>
      <c r="Y15606" s="11"/>
      <c r="Z15606" s="4"/>
      <c r="AA15606" s="1" t="s">
        <v>16</v>
      </c>
      <c r="AC15606" s="23" t="s">
        <v>37884</v>
      </c>
      <c r="AD15606" s="23" t="s">
        <v>40440</v>
      </c>
      <c r="AE15606" t="s">
        <v>35399</v>
      </c>
    </row>
    <row r="15607" spans="1:31" ht="15" customHeight="1">
      <c r="A15607" s="1">
        <v>15606</v>
      </c>
      <c r="B15607" s="1" t="s">
        <v>54</v>
      </c>
      <c r="C15607" s="1" t="s">
        <v>17097</v>
      </c>
      <c r="D15607" s="9" t="s">
        <v>5041</v>
      </c>
      <c r="E15607" s="9" t="s">
        <v>78</v>
      </c>
      <c r="F15607" s="9" t="s">
        <v>29254</v>
      </c>
      <c r="G15607" s="17">
        <v>9194049414</v>
      </c>
      <c r="H15607" s="9" t="s">
        <v>8</v>
      </c>
      <c r="I15607" s="1" t="s">
        <v>62</v>
      </c>
      <c r="J15607" s="4" t="s">
        <v>47301</v>
      </c>
      <c r="K15607" s="3" t="s">
        <v>17</v>
      </c>
      <c r="L15607" s="4" t="s">
        <v>47301</v>
      </c>
      <c r="M15607" s="4" t="s">
        <v>42</v>
      </c>
      <c r="N15607" s="3" t="str">
        <f>J15607</f>
        <v>[75 lacs - 1 cr]</v>
      </c>
      <c r="O15607" s="11"/>
      <c r="P15607" s="4"/>
      <c r="Q15607" s="11"/>
      <c r="R15607" s="4"/>
      <c r="S15607" s="11"/>
      <c r="T15607" s="4"/>
      <c r="U15607" s="11"/>
      <c r="V15607" s="4"/>
      <c r="W15607" s="11"/>
      <c r="X15607" s="4"/>
      <c r="Y15607" s="11"/>
      <c r="Z15607" s="4"/>
      <c r="AA15607" s="1" t="s">
        <v>16</v>
      </c>
      <c r="AC15607" s="23" t="s">
        <v>37884</v>
      </c>
      <c r="AD15607" s="23" t="s">
        <v>40440</v>
      </c>
      <c r="AE15607" t="s">
        <v>35399</v>
      </c>
    </row>
    <row r="15608" spans="1:31" ht="15" customHeight="1">
      <c r="A15608" s="1">
        <v>15607</v>
      </c>
      <c r="B15608" s="1" t="s">
        <v>54</v>
      </c>
      <c r="C15608" s="1" t="s">
        <v>17102</v>
      </c>
      <c r="D15608" s="9" t="s">
        <v>11933</v>
      </c>
      <c r="E15608" s="9" t="s">
        <v>1506</v>
      </c>
      <c r="F15608" s="9" t="s">
        <v>35049</v>
      </c>
      <c r="G15608" s="17">
        <v>9194496</v>
      </c>
      <c r="H15608" s="9" t="s">
        <v>8</v>
      </c>
      <c r="I15608" s="1" t="s">
        <v>62</v>
      </c>
      <c r="J15608" s="4" t="s">
        <v>47301</v>
      </c>
      <c r="K15608" s="11" t="s">
        <v>14136</v>
      </c>
      <c r="L15608" s="4" t="s">
        <v>47301</v>
      </c>
      <c r="M15608" s="11"/>
      <c r="N15608" s="4"/>
      <c r="O15608" s="11"/>
      <c r="P15608" s="4"/>
      <c r="Q15608" s="11"/>
      <c r="R15608" s="4"/>
      <c r="S15608" s="11"/>
      <c r="T15608" s="4"/>
      <c r="U15608" s="11"/>
      <c r="V15608" s="4"/>
      <c r="W15608" s="11"/>
      <c r="X15608" s="4"/>
      <c r="Y15608" s="11"/>
      <c r="Z15608" s="4"/>
      <c r="AA15608" s="1" t="s">
        <v>16</v>
      </c>
      <c r="AC15608" s="23" t="s">
        <v>37884</v>
      </c>
      <c r="AD15608" s="23" t="s">
        <v>40440</v>
      </c>
      <c r="AE15608" t="s">
        <v>35394</v>
      </c>
    </row>
    <row r="15609" spans="1:31" ht="15" customHeight="1">
      <c r="A15609" s="1">
        <v>15608</v>
      </c>
      <c r="B15609" s="1" t="s">
        <v>54</v>
      </c>
      <c r="C15609" s="1" t="s">
        <v>17103</v>
      </c>
      <c r="D15609" s="9" t="s">
        <v>220</v>
      </c>
      <c r="E15609" s="9" t="s">
        <v>3632</v>
      </c>
      <c r="F15609" s="9" t="s">
        <v>35050</v>
      </c>
      <c r="G15609" s="17">
        <v>91949049999</v>
      </c>
      <c r="H15609" s="9" t="s">
        <v>15</v>
      </c>
      <c r="I15609" s="1" t="s">
        <v>41</v>
      </c>
      <c r="J15609" s="4" t="s">
        <v>47301</v>
      </c>
      <c r="K15609" s="3" t="s">
        <v>42</v>
      </c>
      <c r="L15609" s="4" t="s">
        <v>47301</v>
      </c>
      <c r="M15609" s="11"/>
      <c r="N15609" s="4"/>
      <c r="O15609" s="11"/>
      <c r="P15609" s="4"/>
      <c r="Q15609" s="11"/>
      <c r="R15609" s="4"/>
      <c r="S15609" s="11"/>
      <c r="T15609" s="4"/>
      <c r="U15609" s="11"/>
      <c r="V15609" s="4"/>
      <c r="W15609" s="11"/>
      <c r="X15609" s="4"/>
      <c r="Y15609" s="11"/>
      <c r="Z15609" s="4"/>
      <c r="AA15609" s="1" t="s">
        <v>16</v>
      </c>
      <c r="AC15609" s="23" t="s">
        <v>37884</v>
      </c>
      <c r="AD15609" s="23" t="s">
        <v>40440</v>
      </c>
      <c r="AE15609" t="s">
        <v>35409</v>
      </c>
    </row>
    <row r="15610" spans="1:31" ht="15" customHeight="1">
      <c r="A15610" s="1">
        <v>15609</v>
      </c>
      <c r="B15610" s="1" t="s">
        <v>54</v>
      </c>
      <c r="C15610" s="1" t="s">
        <v>17110</v>
      </c>
      <c r="D15610" s="9" t="s">
        <v>486</v>
      </c>
      <c r="E15610" s="9" t="s">
        <v>3591</v>
      </c>
      <c r="F15610" s="9" t="s">
        <v>25032</v>
      </c>
      <c r="G15610" s="17">
        <v>9196499664</v>
      </c>
      <c r="H15610" s="9" t="s">
        <v>20</v>
      </c>
      <c r="I15610" s="1" t="s">
        <v>9</v>
      </c>
      <c r="J15610" s="4" t="s">
        <v>47301</v>
      </c>
      <c r="K15610" s="11" t="s">
        <v>13</v>
      </c>
      <c r="L15610" s="4" t="s">
        <v>47301</v>
      </c>
      <c r="M15610" s="11"/>
      <c r="N15610" s="4"/>
      <c r="O15610" s="11"/>
      <c r="P15610" s="4"/>
      <c r="Q15610" s="11"/>
      <c r="R15610" s="4"/>
      <c r="S15610" s="11"/>
      <c r="T15610" s="4"/>
      <c r="U15610" s="11"/>
      <c r="V15610" s="4"/>
      <c r="W15610" s="11"/>
      <c r="X15610" s="4"/>
      <c r="Y15610" s="11"/>
      <c r="Z15610" s="4"/>
      <c r="AA15610" s="1" t="s">
        <v>16</v>
      </c>
      <c r="AC15610" s="23" t="s">
        <v>37884</v>
      </c>
      <c r="AD15610" s="23" t="s">
        <v>40440</v>
      </c>
      <c r="AE15610" t="s">
        <v>35410</v>
      </c>
    </row>
    <row r="15611" spans="1:31" ht="15" customHeight="1">
      <c r="A15611" s="1">
        <v>15610</v>
      </c>
      <c r="B15611" s="1" t="s">
        <v>54</v>
      </c>
      <c r="C15611" s="1" t="s">
        <v>17111</v>
      </c>
      <c r="D15611" s="9" t="s">
        <v>16321</v>
      </c>
      <c r="E15611" s="9" t="s">
        <v>1527</v>
      </c>
      <c r="F15611" s="9" t="s">
        <v>29258</v>
      </c>
      <c r="G15611" s="17">
        <v>919444414444</v>
      </c>
      <c r="H15611" s="9" t="s">
        <v>8</v>
      </c>
      <c r="I15611" s="1" t="s">
        <v>9</v>
      </c>
      <c r="J15611" s="4" t="s">
        <v>47301</v>
      </c>
      <c r="K15611" s="3" t="s">
        <v>42</v>
      </c>
      <c r="L15611" s="4" t="s">
        <v>47301</v>
      </c>
      <c r="M15611" s="4" t="s">
        <v>14136</v>
      </c>
      <c r="N15611" s="3" t="str">
        <f t="shared" ref="N15611:N15612" si="667">J15611</f>
        <v>[75 lacs - 1 cr]</v>
      </c>
      <c r="O15611" s="11"/>
      <c r="P15611" s="4"/>
      <c r="Q15611" s="11"/>
      <c r="R15611" s="4"/>
      <c r="S15611" s="11"/>
      <c r="T15611" s="4"/>
      <c r="U15611" s="11"/>
      <c r="V15611" s="4"/>
      <c r="W15611" s="11"/>
      <c r="X15611" s="4"/>
      <c r="Y15611" s="11"/>
      <c r="Z15611" s="4"/>
      <c r="AA15611" s="1" t="s">
        <v>16</v>
      </c>
      <c r="AC15611" s="23" t="s">
        <v>37884</v>
      </c>
      <c r="AD15611" s="23" t="s">
        <v>40440</v>
      </c>
      <c r="AE15611" t="s">
        <v>35394</v>
      </c>
    </row>
    <row r="15612" spans="1:31" ht="15" customHeight="1">
      <c r="A15612" s="1">
        <v>15611</v>
      </c>
      <c r="B15612" s="1" t="s">
        <v>54</v>
      </c>
      <c r="C15612" s="1" t="s">
        <v>17129</v>
      </c>
      <c r="D15612" s="9" t="s">
        <v>361</v>
      </c>
      <c r="E15612" s="9" t="s">
        <v>139</v>
      </c>
      <c r="F15612" s="9" t="s">
        <v>35057</v>
      </c>
      <c r="G15612" s="17">
        <v>9194404400</v>
      </c>
      <c r="H15612" s="9" t="s">
        <v>15</v>
      </c>
      <c r="I15612" s="1" t="s">
        <v>41</v>
      </c>
      <c r="J15612" s="4" t="s">
        <v>47301</v>
      </c>
      <c r="K15612" s="3" t="s">
        <v>42</v>
      </c>
      <c r="L15612" s="4" t="s">
        <v>47301</v>
      </c>
      <c r="M15612" s="4" t="s">
        <v>14136</v>
      </c>
      <c r="N15612" s="3" t="str">
        <f t="shared" si="667"/>
        <v>[75 lacs - 1 cr]</v>
      </c>
      <c r="O15612" s="11"/>
      <c r="P15612" s="4"/>
      <c r="Q15612" s="11"/>
      <c r="R15612" s="4"/>
      <c r="S15612" s="11"/>
      <c r="T15612" s="4"/>
      <c r="U15612" s="11"/>
      <c r="V15612" s="4"/>
      <c r="W15612" s="11"/>
      <c r="X15612" s="4"/>
      <c r="Y15612" s="11"/>
      <c r="Z15612" s="4"/>
      <c r="AA15612" s="1" t="s">
        <v>16</v>
      </c>
      <c r="AC15612" s="23" t="s">
        <v>37884</v>
      </c>
      <c r="AD15612" s="23" t="s">
        <v>40440</v>
      </c>
      <c r="AE15612" t="s">
        <v>35394</v>
      </c>
    </row>
    <row r="15613" spans="1:31" ht="15" customHeight="1">
      <c r="A15613" s="1">
        <v>15612</v>
      </c>
      <c r="B15613" s="1" t="s">
        <v>54</v>
      </c>
      <c r="C15613" s="1" t="s">
        <v>17131</v>
      </c>
      <c r="D15613" s="9" t="s">
        <v>10084</v>
      </c>
      <c r="E15613" s="9" t="s">
        <v>37474</v>
      </c>
      <c r="F15613" s="9" t="s">
        <v>29269</v>
      </c>
      <c r="G15613" s="17">
        <v>919444404649</v>
      </c>
      <c r="H15613" s="9" t="s">
        <v>8</v>
      </c>
      <c r="I15613" s="1" t="s">
        <v>62</v>
      </c>
      <c r="J15613" s="4" t="s">
        <v>47301</v>
      </c>
      <c r="K15613" s="3" t="s">
        <v>42</v>
      </c>
      <c r="L15613" s="4" t="s">
        <v>47301</v>
      </c>
      <c r="M15613" s="11"/>
      <c r="N15613" s="4"/>
      <c r="O15613" s="11"/>
      <c r="P15613" s="4"/>
      <c r="Q15613" s="11"/>
      <c r="R15613" s="4"/>
      <c r="S15613" s="11"/>
      <c r="T15613" s="4"/>
      <c r="U15613" s="11"/>
      <c r="V15613" s="4"/>
      <c r="W15613" s="11"/>
      <c r="X15613" s="4"/>
      <c r="Y15613" s="11"/>
      <c r="Z15613" s="4"/>
      <c r="AA15613" s="1" t="s">
        <v>16</v>
      </c>
      <c r="AC15613" s="23" t="s">
        <v>37884</v>
      </c>
      <c r="AD15613" s="23" t="s">
        <v>40440</v>
      </c>
      <c r="AE15613" t="s">
        <v>35399</v>
      </c>
    </row>
    <row r="15614" spans="1:31" ht="15" customHeight="1">
      <c r="A15614" s="1">
        <v>15613</v>
      </c>
      <c r="B15614" s="1" t="s">
        <v>54</v>
      </c>
      <c r="C15614" s="1" t="s">
        <v>17137</v>
      </c>
      <c r="D15614" s="9" t="s">
        <v>1286</v>
      </c>
      <c r="E15614" s="9" t="s">
        <v>255</v>
      </c>
      <c r="F15614" s="9" t="s">
        <v>29275</v>
      </c>
      <c r="G15614" s="17">
        <v>91404011464</v>
      </c>
      <c r="H15614" s="9" t="s">
        <v>37</v>
      </c>
      <c r="I15614" s="1" t="s">
        <v>41</v>
      </c>
      <c r="J15614" s="4" t="s">
        <v>47301</v>
      </c>
      <c r="K15614" s="3" t="s">
        <v>42</v>
      </c>
      <c r="L15614" s="4" t="s">
        <v>47301</v>
      </c>
      <c r="M15614" s="4" t="s">
        <v>14137</v>
      </c>
      <c r="N15614" s="3" t="str">
        <f>J15614</f>
        <v>[75 lacs - 1 cr]</v>
      </c>
      <c r="O15614" s="11"/>
      <c r="P15614" s="4"/>
      <c r="Q15614" s="11"/>
      <c r="R15614" s="4"/>
      <c r="S15614" s="11"/>
      <c r="T15614" s="4"/>
      <c r="U15614" s="11"/>
      <c r="V15614" s="4"/>
      <c r="W15614" s="11"/>
      <c r="X15614" s="4"/>
      <c r="Y15614" s="11"/>
      <c r="Z15614" s="4"/>
      <c r="AA15614" s="1" t="s">
        <v>16</v>
      </c>
      <c r="AC15614" s="23" t="s">
        <v>37884</v>
      </c>
      <c r="AD15614" s="23" t="s">
        <v>40440</v>
      </c>
      <c r="AE15614" t="s">
        <v>35394</v>
      </c>
    </row>
    <row r="15615" spans="1:31" ht="15" customHeight="1">
      <c r="A15615" s="1">
        <v>15614</v>
      </c>
      <c r="B15615" s="1" t="s">
        <v>54</v>
      </c>
      <c r="C15615" s="1" t="s">
        <v>17142</v>
      </c>
      <c r="D15615" s="9" t="s">
        <v>9256</v>
      </c>
      <c r="E15615" s="9" t="s">
        <v>139</v>
      </c>
      <c r="F15615" s="9" t="s">
        <v>29279</v>
      </c>
      <c r="G15615" s="17">
        <v>919446614099</v>
      </c>
      <c r="H15615" s="9" t="s">
        <v>20</v>
      </c>
      <c r="I15615" s="1" t="s">
        <v>41</v>
      </c>
      <c r="J15615" s="4" t="s">
        <v>47301</v>
      </c>
      <c r="K15615" s="3" t="s">
        <v>42</v>
      </c>
      <c r="L15615" s="4" t="s">
        <v>47301</v>
      </c>
      <c r="M15615" s="11"/>
      <c r="N15615" s="4"/>
      <c r="O15615" s="11"/>
      <c r="P15615" s="4"/>
      <c r="Q15615" s="11"/>
      <c r="R15615" s="4"/>
      <c r="S15615" s="11"/>
      <c r="T15615" s="4"/>
      <c r="U15615" s="11"/>
      <c r="V15615" s="4"/>
      <c r="W15615" s="11"/>
      <c r="X15615" s="4"/>
      <c r="Y15615" s="11"/>
      <c r="Z15615" s="4"/>
      <c r="AA15615" s="1" t="s">
        <v>16</v>
      </c>
      <c r="AC15615" s="23" t="s">
        <v>37885</v>
      </c>
      <c r="AD15615" s="23" t="s">
        <v>40440</v>
      </c>
      <c r="AE15615" t="s">
        <v>35410</v>
      </c>
    </row>
    <row r="15616" spans="1:31" ht="15" customHeight="1">
      <c r="A15616" s="1">
        <v>15615</v>
      </c>
      <c r="B15616" s="1" t="s">
        <v>54</v>
      </c>
      <c r="C15616" s="1" t="s">
        <v>17144</v>
      </c>
      <c r="D15616" s="9" t="s">
        <v>460</v>
      </c>
      <c r="E15616" s="9" t="s">
        <v>32</v>
      </c>
      <c r="F15616" s="9" t="s">
        <v>16329</v>
      </c>
      <c r="G15616" s="17">
        <v>9194994646</v>
      </c>
      <c r="H15616" s="9" t="s">
        <v>8</v>
      </c>
      <c r="I15616" s="1" t="s">
        <v>62</v>
      </c>
      <c r="J15616" s="4" t="s">
        <v>47301</v>
      </c>
      <c r="K15616" s="3" t="s">
        <v>42</v>
      </c>
      <c r="L15616" s="4" t="s">
        <v>47301</v>
      </c>
      <c r="M15616" s="11"/>
      <c r="N15616" s="4"/>
      <c r="O15616" s="11"/>
      <c r="P15616" s="4"/>
      <c r="Q15616" s="11"/>
      <c r="R15616" s="4"/>
      <c r="S15616" s="11"/>
      <c r="T15616" s="4"/>
      <c r="U15616" s="11"/>
      <c r="V15616" s="4"/>
      <c r="W15616" s="11"/>
      <c r="X15616" s="4"/>
      <c r="Y15616" s="11"/>
      <c r="Z15616" s="4"/>
      <c r="AA15616" s="1" t="s">
        <v>16</v>
      </c>
      <c r="AC15616" s="23" t="s">
        <v>37885</v>
      </c>
      <c r="AD15616" s="23" t="s">
        <v>40440</v>
      </c>
      <c r="AE15616" t="s">
        <v>35409</v>
      </c>
    </row>
    <row r="15617" spans="1:31" ht="15" customHeight="1">
      <c r="A15617" s="1">
        <v>15616</v>
      </c>
      <c r="B15617" s="1" t="s">
        <v>54</v>
      </c>
      <c r="C15617" s="1" t="s">
        <v>17147</v>
      </c>
      <c r="D15617" s="9" t="s">
        <v>3326</v>
      </c>
      <c r="E15617" s="9" t="s">
        <v>139</v>
      </c>
      <c r="F15617" s="9" t="s">
        <v>23756</v>
      </c>
      <c r="G15617" s="17">
        <v>91944604416</v>
      </c>
      <c r="H15617" s="9" t="s">
        <v>8</v>
      </c>
      <c r="I15617" s="1" t="s">
        <v>62</v>
      </c>
      <c r="J15617" s="4" t="s">
        <v>47301</v>
      </c>
      <c r="K15617" s="3" t="s">
        <v>42</v>
      </c>
      <c r="L15617" s="4" t="s">
        <v>47301</v>
      </c>
      <c r="M15617" s="4" t="s">
        <v>14136</v>
      </c>
      <c r="N15617" s="3" t="str">
        <f t="shared" ref="N15617:N15618" si="668">J15617</f>
        <v>[75 lacs - 1 cr]</v>
      </c>
      <c r="O15617" s="4" t="s">
        <v>13</v>
      </c>
      <c r="P15617" s="3" t="s">
        <v>47301</v>
      </c>
      <c r="Q15617" s="11"/>
      <c r="R15617" s="4"/>
      <c r="S15617" s="11"/>
      <c r="T15617" s="4"/>
      <c r="U15617" s="11"/>
      <c r="V15617" s="4"/>
      <c r="W15617" s="11"/>
      <c r="X15617" s="4"/>
      <c r="Y15617" s="11"/>
      <c r="Z15617" s="4"/>
      <c r="AA15617" s="1" t="s">
        <v>16</v>
      </c>
      <c r="AC15617" s="23" t="s">
        <v>37885</v>
      </c>
      <c r="AD15617" s="23" t="s">
        <v>40440</v>
      </c>
      <c r="AE15617" t="s">
        <v>35394</v>
      </c>
    </row>
    <row r="15618" spans="1:31" ht="15" customHeight="1">
      <c r="A15618" s="1">
        <v>15617</v>
      </c>
      <c r="B15618" s="1" t="s">
        <v>54</v>
      </c>
      <c r="C15618" s="1" t="s">
        <v>17149</v>
      </c>
      <c r="D15618" s="9" t="s">
        <v>1010</v>
      </c>
      <c r="E15618" s="9" t="s">
        <v>6472</v>
      </c>
      <c r="F15618" s="9" t="s">
        <v>35058</v>
      </c>
      <c r="G15618" s="17">
        <v>919601644099</v>
      </c>
      <c r="H15618" s="9" t="s">
        <v>20</v>
      </c>
      <c r="I15618" s="1" t="s">
        <v>41</v>
      </c>
      <c r="J15618" s="4" t="s">
        <v>47301</v>
      </c>
      <c r="K15618" s="3" t="s">
        <v>42</v>
      </c>
      <c r="L15618" s="4" t="s">
        <v>47301</v>
      </c>
      <c r="M15618" s="4" t="s">
        <v>14136</v>
      </c>
      <c r="N15618" s="3" t="str">
        <f t="shared" si="668"/>
        <v>[75 lacs - 1 cr]</v>
      </c>
      <c r="O15618" s="11"/>
      <c r="P15618" s="4"/>
      <c r="Q15618" s="11"/>
      <c r="R15618" s="4"/>
      <c r="S15618" s="11"/>
      <c r="T15618" s="4"/>
      <c r="U15618" s="11"/>
      <c r="V15618" s="4"/>
      <c r="W15618" s="11"/>
      <c r="X15618" s="4"/>
      <c r="Y15618" s="11"/>
      <c r="Z15618" s="4"/>
      <c r="AA15618" s="1" t="s">
        <v>16</v>
      </c>
      <c r="AC15618" s="23" t="s">
        <v>37885</v>
      </c>
      <c r="AD15618" s="23" t="s">
        <v>40440</v>
      </c>
      <c r="AE15618" t="s">
        <v>35409</v>
      </c>
    </row>
    <row r="15619" spans="1:31" ht="15" customHeight="1">
      <c r="A15619" s="1">
        <v>15618</v>
      </c>
      <c r="B15619" s="1" t="s">
        <v>54</v>
      </c>
      <c r="C15619" s="1" t="s">
        <v>17156</v>
      </c>
      <c r="D15619" s="9" t="s">
        <v>3613</v>
      </c>
      <c r="E15619" s="9" t="s">
        <v>774</v>
      </c>
      <c r="F15619" s="9" t="s">
        <v>29286</v>
      </c>
      <c r="G15619" s="17">
        <v>91949646461</v>
      </c>
      <c r="H15619" s="9" t="s">
        <v>8</v>
      </c>
      <c r="I15619" s="1" t="s">
        <v>9</v>
      </c>
      <c r="J15619" s="4" t="s">
        <v>47301</v>
      </c>
      <c r="K15619" s="11" t="s">
        <v>13</v>
      </c>
      <c r="L15619" s="4" t="s">
        <v>47301</v>
      </c>
      <c r="M15619" s="11"/>
      <c r="N15619" s="4"/>
      <c r="O15619" s="11"/>
      <c r="P15619" s="4"/>
      <c r="Q15619" s="11"/>
      <c r="R15619" s="4"/>
      <c r="S15619" s="11"/>
      <c r="T15619" s="4"/>
      <c r="U15619" s="11"/>
      <c r="V15619" s="4"/>
      <c r="W15619" s="11"/>
      <c r="X15619" s="4"/>
      <c r="Y15619" s="11"/>
      <c r="Z15619" s="4"/>
      <c r="AA15619" s="1" t="s">
        <v>11</v>
      </c>
      <c r="AC15619" s="23" t="s">
        <v>37885</v>
      </c>
      <c r="AD15619" s="23" t="s">
        <v>40440</v>
      </c>
      <c r="AE15619" t="s">
        <v>35394</v>
      </c>
    </row>
    <row r="15620" spans="1:31" ht="15" customHeight="1">
      <c r="A15620" s="1">
        <v>15619</v>
      </c>
      <c r="B15620" s="1" t="s">
        <v>54</v>
      </c>
      <c r="C15620" s="1" t="s">
        <v>17159</v>
      </c>
      <c r="D15620" s="9" t="s">
        <v>16332</v>
      </c>
      <c r="E15620" s="9" t="s">
        <v>19</v>
      </c>
      <c r="F15620" s="9" t="s">
        <v>29288</v>
      </c>
      <c r="G15620" s="17">
        <v>91949999696</v>
      </c>
      <c r="H15620" s="9" t="s">
        <v>20</v>
      </c>
      <c r="I15620" s="1" t="s">
        <v>62</v>
      </c>
      <c r="J15620" s="4" t="s">
        <v>47301</v>
      </c>
      <c r="K15620" s="3" t="s">
        <v>17</v>
      </c>
      <c r="L15620" s="4" t="s">
        <v>47301</v>
      </c>
      <c r="M15620" s="4" t="s">
        <v>42</v>
      </c>
      <c r="N15620" s="3" t="str">
        <f t="shared" ref="N15620:N15621" si="669">J15620</f>
        <v>[75 lacs - 1 cr]</v>
      </c>
      <c r="O15620" s="11"/>
      <c r="P15620" s="4"/>
      <c r="Q15620" s="11"/>
      <c r="R15620" s="4"/>
      <c r="S15620" s="11"/>
      <c r="T15620" s="4"/>
      <c r="U15620" s="11"/>
      <c r="V15620" s="4"/>
      <c r="W15620" s="11"/>
      <c r="X15620" s="4"/>
      <c r="Y15620" s="11"/>
      <c r="Z15620" s="4"/>
      <c r="AA15620" s="1" t="s">
        <v>11</v>
      </c>
      <c r="AC15620" s="23" t="s">
        <v>37885</v>
      </c>
      <c r="AD15620" s="23" t="s">
        <v>40440</v>
      </c>
      <c r="AE15620" t="s">
        <v>35409</v>
      </c>
    </row>
    <row r="15621" spans="1:31" ht="15" customHeight="1">
      <c r="A15621" s="1">
        <v>15620</v>
      </c>
      <c r="B15621" s="1" t="s">
        <v>54</v>
      </c>
      <c r="C15621" s="1" t="s">
        <v>17160</v>
      </c>
      <c r="D15621" s="9" t="s">
        <v>2572</v>
      </c>
      <c r="E15621" s="9" t="s">
        <v>881</v>
      </c>
      <c r="F15621" s="9" t="s">
        <v>29289</v>
      </c>
      <c r="G15621" s="17">
        <v>91400499</v>
      </c>
      <c r="H15621" s="9" t="s">
        <v>132</v>
      </c>
      <c r="I15621" s="1" t="s">
        <v>41</v>
      </c>
      <c r="J15621" s="4" t="s">
        <v>47301</v>
      </c>
      <c r="K15621" s="3" t="s">
        <v>42</v>
      </c>
      <c r="L15621" s="4" t="s">
        <v>47301</v>
      </c>
      <c r="M15621" s="4" t="s">
        <v>14136</v>
      </c>
      <c r="N15621" s="3" t="str">
        <f t="shared" si="669"/>
        <v>[75 lacs - 1 cr]</v>
      </c>
      <c r="O15621" s="11"/>
      <c r="P15621" s="4"/>
      <c r="Q15621" s="11"/>
      <c r="R15621" s="4"/>
      <c r="S15621" s="11"/>
      <c r="T15621" s="4"/>
      <c r="U15621" s="11"/>
      <c r="V15621" s="4"/>
      <c r="W15621" s="11"/>
      <c r="X15621" s="4"/>
      <c r="Y15621" s="11"/>
      <c r="Z15621" s="4"/>
      <c r="AA15621" s="1" t="s">
        <v>16</v>
      </c>
      <c r="AC15621" s="23" t="s">
        <v>37885</v>
      </c>
      <c r="AD15621" s="23" t="s">
        <v>40440</v>
      </c>
      <c r="AE15621" t="s">
        <v>35399</v>
      </c>
    </row>
    <row r="15622" spans="1:31" ht="15" customHeight="1">
      <c r="A15622" s="1">
        <v>15621</v>
      </c>
      <c r="B15622" s="1" t="s">
        <v>54</v>
      </c>
      <c r="C15622" s="1" t="s">
        <v>17161</v>
      </c>
      <c r="D15622" s="9" t="s">
        <v>336</v>
      </c>
      <c r="E15622" s="9" t="s">
        <v>328</v>
      </c>
      <c r="F15622" s="9" t="s">
        <v>29290</v>
      </c>
      <c r="G15622" s="17">
        <v>914906011666</v>
      </c>
      <c r="H15622" s="9" t="s">
        <v>8</v>
      </c>
      <c r="I15622" s="1" t="s">
        <v>41</v>
      </c>
      <c r="J15622" s="4" t="s">
        <v>47301</v>
      </c>
      <c r="K15622" s="11" t="s">
        <v>13</v>
      </c>
      <c r="L15622" s="4" t="s">
        <v>47301</v>
      </c>
      <c r="M15622" s="11"/>
      <c r="N15622" s="4"/>
      <c r="O15622" s="11"/>
      <c r="P15622" s="4"/>
      <c r="Q15622" s="11"/>
      <c r="R15622" s="4"/>
      <c r="S15622" s="11"/>
      <c r="T15622" s="4"/>
      <c r="U15622" s="11"/>
      <c r="V15622" s="4"/>
      <c r="W15622" s="11"/>
      <c r="X15622" s="4"/>
      <c r="Y15622" s="11"/>
      <c r="Z15622" s="4"/>
      <c r="AA15622" s="1" t="s">
        <v>16</v>
      </c>
      <c r="AC15622" s="23" t="s">
        <v>37885</v>
      </c>
      <c r="AD15622" s="23" t="s">
        <v>40440</v>
      </c>
      <c r="AE15622" t="s">
        <v>35409</v>
      </c>
    </row>
    <row r="15623" spans="1:31" ht="15" customHeight="1">
      <c r="A15623" s="1">
        <v>15622</v>
      </c>
      <c r="B15623" s="1" t="s">
        <v>54</v>
      </c>
      <c r="C15623" s="1" t="s">
        <v>17171</v>
      </c>
      <c r="D15623" s="9" t="s">
        <v>8884</v>
      </c>
      <c r="E15623" s="9" t="s">
        <v>78</v>
      </c>
      <c r="F15623" s="9" t="s">
        <v>25164</v>
      </c>
      <c r="G15623" s="17">
        <v>91046449999</v>
      </c>
      <c r="H15623" s="9" t="s">
        <v>8</v>
      </c>
      <c r="I15623" s="1" t="s">
        <v>62</v>
      </c>
      <c r="J15623" s="4" t="s">
        <v>47301</v>
      </c>
      <c r="K15623" s="3" t="s">
        <v>17</v>
      </c>
      <c r="L15623" s="4" t="s">
        <v>47301</v>
      </c>
      <c r="M15623" s="4" t="s">
        <v>42</v>
      </c>
      <c r="N15623" s="3" t="str">
        <f>J15623</f>
        <v>[75 lacs - 1 cr]</v>
      </c>
      <c r="O15623" s="11"/>
      <c r="P15623" s="4"/>
      <c r="Q15623" s="11"/>
      <c r="R15623" s="4"/>
      <c r="S15623" s="11"/>
      <c r="T15623" s="4"/>
      <c r="U15623" s="11"/>
      <c r="V15623" s="4"/>
      <c r="W15623" s="11"/>
      <c r="X15623" s="4"/>
      <c r="Y15623" s="11"/>
      <c r="Z15623" s="4"/>
      <c r="AA15623" s="1" t="s">
        <v>11</v>
      </c>
      <c r="AC15623" s="23" t="s">
        <v>37885</v>
      </c>
      <c r="AD15623" s="23" t="s">
        <v>40440</v>
      </c>
      <c r="AE15623" t="s">
        <v>35410</v>
      </c>
    </row>
    <row r="15624" spans="1:31" ht="15" customHeight="1">
      <c r="A15624" s="1">
        <v>15623</v>
      </c>
      <c r="B15624" s="1" t="s">
        <v>54</v>
      </c>
      <c r="C15624" s="1" t="s">
        <v>17172</v>
      </c>
      <c r="D15624" s="9" t="s">
        <v>951</v>
      </c>
      <c r="E15624" s="9" t="s">
        <v>40</v>
      </c>
      <c r="F15624" s="9" t="s">
        <v>29294</v>
      </c>
      <c r="G15624" s="17">
        <v>9191494664</v>
      </c>
      <c r="H15624" s="9" t="s">
        <v>8</v>
      </c>
      <c r="I15624" s="1" t="s">
        <v>41</v>
      </c>
      <c r="J15624" s="4" t="s">
        <v>47301</v>
      </c>
      <c r="K15624" s="3" t="s">
        <v>42</v>
      </c>
      <c r="L15624" s="4" t="s">
        <v>47301</v>
      </c>
      <c r="M15624" s="11"/>
      <c r="N15624" s="4"/>
      <c r="O15624" s="11"/>
      <c r="P15624" s="4"/>
      <c r="Q15624" s="11"/>
      <c r="R15624" s="4"/>
      <c r="S15624" s="11"/>
      <c r="T15624" s="4"/>
      <c r="U15624" s="11"/>
      <c r="V15624" s="4"/>
      <c r="W15624" s="11"/>
      <c r="X15624" s="4"/>
      <c r="Y15624" s="11"/>
      <c r="Z15624" s="4"/>
      <c r="AA15624" s="1" t="s">
        <v>16</v>
      </c>
      <c r="AC15624" s="23" t="s">
        <v>37885</v>
      </c>
      <c r="AD15624" s="23" t="s">
        <v>40440</v>
      </c>
      <c r="AE15624" t="s">
        <v>35409</v>
      </c>
    </row>
    <row r="15625" spans="1:31" ht="15" customHeight="1">
      <c r="A15625" s="1">
        <v>15624</v>
      </c>
      <c r="B15625" s="1" t="s">
        <v>54</v>
      </c>
      <c r="C15625" s="1" t="s">
        <v>17173</v>
      </c>
      <c r="D15625" s="9" t="s">
        <v>16334</v>
      </c>
      <c r="E15625" s="9" t="s">
        <v>40</v>
      </c>
      <c r="F15625" s="9" t="s">
        <v>29295</v>
      </c>
      <c r="G15625" s="17">
        <v>91910646449</v>
      </c>
      <c r="H15625" s="9" t="s">
        <v>20</v>
      </c>
      <c r="I15625" s="1" t="s">
        <v>62</v>
      </c>
      <c r="J15625" s="4" t="s">
        <v>47301</v>
      </c>
      <c r="K15625" s="3" t="s">
        <v>42</v>
      </c>
      <c r="L15625" s="4" t="s">
        <v>47301</v>
      </c>
      <c r="M15625" s="11"/>
      <c r="N15625" s="4"/>
      <c r="O15625" s="11"/>
      <c r="P15625" s="4"/>
      <c r="Q15625" s="11"/>
      <c r="R15625" s="4"/>
      <c r="S15625" s="11"/>
      <c r="T15625" s="4"/>
      <c r="U15625" s="11"/>
      <c r="V15625" s="4"/>
      <c r="W15625" s="11"/>
      <c r="X15625" s="4"/>
      <c r="Y15625" s="11"/>
      <c r="Z15625" s="4"/>
      <c r="AA15625" s="1" t="s">
        <v>16</v>
      </c>
      <c r="AC15625" s="23" t="s">
        <v>37885</v>
      </c>
      <c r="AD15625" s="23" t="s">
        <v>40440</v>
      </c>
      <c r="AE15625" t="s">
        <v>35410</v>
      </c>
    </row>
    <row r="15626" spans="1:31" ht="15" customHeight="1">
      <c r="A15626" s="1">
        <v>15625</v>
      </c>
      <c r="B15626" s="1" t="s">
        <v>54</v>
      </c>
      <c r="C15626" s="1" t="s">
        <v>17181</v>
      </c>
      <c r="D15626" s="9" t="s">
        <v>1625</v>
      </c>
      <c r="E15626" s="9" t="s">
        <v>328</v>
      </c>
      <c r="F15626" s="9" t="s">
        <v>29301</v>
      </c>
      <c r="G15626" s="17">
        <v>919969966</v>
      </c>
      <c r="H15626" s="9" t="s">
        <v>8</v>
      </c>
      <c r="I15626" s="1" t="s">
        <v>62</v>
      </c>
      <c r="J15626" s="4" t="s">
        <v>47301</v>
      </c>
      <c r="K15626" s="3" t="s">
        <v>42</v>
      </c>
      <c r="L15626" s="4" t="s">
        <v>47301</v>
      </c>
      <c r="M15626" s="11"/>
      <c r="N15626" s="4"/>
      <c r="O15626" s="11"/>
      <c r="P15626" s="4"/>
      <c r="Q15626" s="11"/>
      <c r="R15626" s="4"/>
      <c r="S15626" s="11"/>
      <c r="T15626" s="4"/>
      <c r="U15626" s="11"/>
      <c r="V15626" s="4"/>
      <c r="W15626" s="11"/>
      <c r="X15626" s="4"/>
      <c r="Y15626" s="11"/>
      <c r="Z15626" s="4"/>
      <c r="AA15626" s="1" t="s">
        <v>16</v>
      </c>
      <c r="AC15626" s="23" t="s">
        <v>37885</v>
      </c>
      <c r="AD15626" s="23" t="s">
        <v>40440</v>
      </c>
      <c r="AE15626" t="s">
        <v>35399</v>
      </c>
    </row>
    <row r="15627" spans="1:31" ht="15" customHeight="1">
      <c r="A15627" s="1">
        <v>15626</v>
      </c>
      <c r="B15627" s="1" t="s">
        <v>54</v>
      </c>
      <c r="C15627" s="1" t="s">
        <v>17187</v>
      </c>
      <c r="D15627" s="9" t="s">
        <v>36016</v>
      </c>
      <c r="E15627" s="9" t="s">
        <v>40</v>
      </c>
      <c r="F15627" s="9" t="s">
        <v>16336</v>
      </c>
      <c r="G15627" s="17">
        <v>919444694464</v>
      </c>
      <c r="H15627" s="9" t="s">
        <v>8</v>
      </c>
      <c r="I15627" s="1" t="s">
        <v>41</v>
      </c>
      <c r="J15627" s="4" t="s">
        <v>47301</v>
      </c>
      <c r="K15627" s="3" t="s">
        <v>42</v>
      </c>
      <c r="L15627" s="4" t="s">
        <v>47301</v>
      </c>
      <c r="M15627" s="11"/>
      <c r="N15627" s="4"/>
      <c r="O15627" s="11"/>
      <c r="P15627" s="4"/>
      <c r="Q15627" s="11"/>
      <c r="R15627" s="4"/>
      <c r="S15627" s="11"/>
      <c r="T15627" s="4"/>
      <c r="U15627" s="11"/>
      <c r="V15627" s="4"/>
      <c r="W15627" s="11"/>
      <c r="X15627" s="4"/>
      <c r="Y15627" s="11"/>
      <c r="Z15627" s="4"/>
      <c r="AA15627" s="1" t="s">
        <v>11</v>
      </c>
      <c r="AC15627" s="23" t="s">
        <v>37885</v>
      </c>
      <c r="AD15627" s="23" t="s">
        <v>40440</v>
      </c>
      <c r="AE15627" t="s">
        <v>35394</v>
      </c>
    </row>
    <row r="15628" spans="1:31" ht="15" customHeight="1">
      <c r="A15628" s="1">
        <v>15627</v>
      </c>
      <c r="B15628" s="1" t="s">
        <v>54</v>
      </c>
      <c r="C15628" s="1" t="s">
        <v>17188</v>
      </c>
      <c r="D15628" s="9" t="s">
        <v>16337</v>
      </c>
      <c r="E15628" s="9" t="s">
        <v>774</v>
      </c>
      <c r="F15628" s="9" t="s">
        <v>29307</v>
      </c>
      <c r="G15628" s="17">
        <v>914400464996</v>
      </c>
      <c r="H15628" s="9" t="s">
        <v>20</v>
      </c>
      <c r="I15628" s="1" t="s">
        <v>41</v>
      </c>
      <c r="J15628" s="4" t="s">
        <v>47301</v>
      </c>
      <c r="K15628" s="3" t="s">
        <v>42</v>
      </c>
      <c r="L15628" s="4" t="s">
        <v>47301</v>
      </c>
      <c r="M15628" s="11"/>
      <c r="N15628" s="4"/>
      <c r="O15628" s="11"/>
      <c r="P15628" s="4"/>
      <c r="Q15628" s="11"/>
      <c r="R15628" s="4"/>
      <c r="S15628" s="11"/>
      <c r="T15628" s="4"/>
      <c r="U15628" s="11"/>
      <c r="V15628" s="4"/>
      <c r="W15628" s="11"/>
      <c r="X15628" s="4"/>
      <c r="Y15628" s="11"/>
      <c r="Z15628" s="4"/>
      <c r="AA15628" s="1" t="s">
        <v>16</v>
      </c>
      <c r="AC15628" s="23" t="s">
        <v>37885</v>
      </c>
      <c r="AD15628" s="23" t="s">
        <v>40440</v>
      </c>
      <c r="AE15628" t="s">
        <v>35410</v>
      </c>
    </row>
    <row r="15629" spans="1:31" ht="15" customHeight="1">
      <c r="A15629" s="1">
        <v>15628</v>
      </c>
      <c r="B15629" s="1" t="s">
        <v>54</v>
      </c>
      <c r="C15629" s="1" t="s">
        <v>17190</v>
      </c>
      <c r="D15629" s="9" t="s">
        <v>318</v>
      </c>
      <c r="E15629" s="9" t="s">
        <v>724</v>
      </c>
      <c r="F15629" s="9" t="s">
        <v>29309</v>
      </c>
      <c r="G15629" s="17">
        <v>9199444166</v>
      </c>
      <c r="H15629" s="9" t="s">
        <v>20</v>
      </c>
      <c r="I15629" s="1" t="s">
        <v>62</v>
      </c>
      <c r="J15629" s="4" t="s">
        <v>47301</v>
      </c>
      <c r="K15629" s="3" t="s">
        <v>42</v>
      </c>
      <c r="L15629" s="4" t="s">
        <v>47301</v>
      </c>
      <c r="M15629" s="11"/>
      <c r="N15629" s="4"/>
      <c r="O15629" s="11"/>
      <c r="P15629" s="4"/>
      <c r="Q15629" s="11"/>
      <c r="R15629" s="4"/>
      <c r="S15629" s="11"/>
      <c r="T15629" s="4"/>
      <c r="U15629" s="11"/>
      <c r="V15629" s="4"/>
      <c r="W15629" s="11"/>
      <c r="X15629" s="4"/>
      <c r="Y15629" s="11"/>
      <c r="Z15629" s="4"/>
      <c r="AA15629" s="1" t="s">
        <v>16</v>
      </c>
      <c r="AC15629" s="23" t="s">
        <v>37885</v>
      </c>
      <c r="AD15629" s="23" t="s">
        <v>40440</v>
      </c>
      <c r="AE15629" t="s">
        <v>35410</v>
      </c>
    </row>
    <row r="15630" spans="1:31" ht="15" customHeight="1">
      <c r="A15630" s="1">
        <v>15629</v>
      </c>
      <c r="B15630" s="1" t="s">
        <v>54</v>
      </c>
      <c r="C15630" s="1" t="s">
        <v>17191</v>
      </c>
      <c r="D15630" s="9" t="s">
        <v>14917</v>
      </c>
      <c r="E15630" s="9" t="s">
        <v>40</v>
      </c>
      <c r="F15630" s="9" t="s">
        <v>25388</v>
      </c>
      <c r="G15630" s="17">
        <v>91966449944</v>
      </c>
      <c r="H15630" s="9" t="s">
        <v>8</v>
      </c>
      <c r="I15630" s="1" t="s">
        <v>9</v>
      </c>
      <c r="J15630" s="4" t="s">
        <v>47301</v>
      </c>
      <c r="K15630" s="3" t="s">
        <v>42</v>
      </c>
      <c r="L15630" s="4" t="s">
        <v>47301</v>
      </c>
      <c r="M15630" s="11"/>
      <c r="N15630" s="4"/>
      <c r="O15630" s="11"/>
      <c r="P15630" s="4"/>
      <c r="Q15630" s="11"/>
      <c r="R15630" s="4"/>
      <c r="S15630" s="11"/>
      <c r="T15630" s="4"/>
      <c r="U15630" s="11"/>
      <c r="V15630" s="4"/>
      <c r="W15630" s="11"/>
      <c r="X15630" s="4"/>
      <c r="Y15630" s="11"/>
      <c r="Z15630" s="4"/>
      <c r="AA15630" s="1" t="s">
        <v>16</v>
      </c>
      <c r="AC15630" s="23" t="s">
        <v>37885</v>
      </c>
      <c r="AD15630" s="23" t="s">
        <v>40440</v>
      </c>
      <c r="AE15630" t="s">
        <v>35409</v>
      </c>
    </row>
    <row r="15631" spans="1:31" ht="15" customHeight="1">
      <c r="A15631" s="1">
        <v>15630</v>
      </c>
      <c r="B15631" s="1" t="s">
        <v>54</v>
      </c>
      <c r="C15631" s="1" t="s">
        <v>17198</v>
      </c>
      <c r="D15631" s="9" t="s">
        <v>4144</v>
      </c>
      <c r="E15631" s="9" t="s">
        <v>37475</v>
      </c>
      <c r="F15631" s="9" t="s">
        <v>35063</v>
      </c>
      <c r="G15631" s="17">
        <v>919664411041</v>
      </c>
      <c r="H15631" s="9" t="s">
        <v>37</v>
      </c>
      <c r="I15631" s="1" t="s">
        <v>41</v>
      </c>
      <c r="J15631" s="4" t="s">
        <v>47301</v>
      </c>
      <c r="K15631" s="11" t="s">
        <v>14137</v>
      </c>
      <c r="L15631" s="4" t="s">
        <v>47301</v>
      </c>
      <c r="M15631" s="11"/>
      <c r="N15631" s="4"/>
      <c r="O15631" s="11"/>
      <c r="P15631" s="4"/>
      <c r="Q15631" s="11"/>
      <c r="R15631" s="4"/>
      <c r="S15631" s="11"/>
      <c r="T15631" s="4"/>
      <c r="U15631" s="11"/>
      <c r="V15631" s="4"/>
      <c r="W15631" s="11"/>
      <c r="X15631" s="4"/>
      <c r="Y15631" s="11"/>
      <c r="Z15631" s="4"/>
      <c r="AA15631" s="1" t="s">
        <v>16</v>
      </c>
      <c r="AC15631" s="23" t="s">
        <v>37885</v>
      </c>
      <c r="AD15631" s="23" t="s">
        <v>40440</v>
      </c>
      <c r="AE15631" t="s">
        <v>35399</v>
      </c>
    </row>
    <row r="15632" spans="1:31" ht="15" customHeight="1">
      <c r="A15632" s="1">
        <v>15631</v>
      </c>
      <c r="B15632" s="1" t="s">
        <v>54</v>
      </c>
      <c r="C15632" s="1" t="s">
        <v>17207</v>
      </c>
      <c r="D15632" s="9" t="s">
        <v>446</v>
      </c>
      <c r="E15632" s="9" t="s">
        <v>362</v>
      </c>
      <c r="F15632" s="9" t="s">
        <v>24432</v>
      </c>
      <c r="G15632" s="17">
        <v>919909149409</v>
      </c>
      <c r="H15632" s="9" t="s">
        <v>8</v>
      </c>
      <c r="I15632" s="1" t="s">
        <v>41</v>
      </c>
      <c r="J15632" s="4" t="s">
        <v>47301</v>
      </c>
      <c r="K15632" s="3" t="s">
        <v>42</v>
      </c>
      <c r="L15632" s="4" t="s">
        <v>47301</v>
      </c>
      <c r="M15632" s="11"/>
      <c r="N15632" s="4"/>
      <c r="O15632" s="11"/>
      <c r="P15632" s="4"/>
      <c r="Q15632" s="11"/>
      <c r="R15632" s="4"/>
      <c r="S15632" s="11"/>
      <c r="T15632" s="4"/>
      <c r="U15632" s="11"/>
      <c r="V15632" s="4"/>
      <c r="W15632" s="11"/>
      <c r="X15632" s="4"/>
      <c r="Y15632" s="11"/>
      <c r="Z15632" s="4"/>
      <c r="AA15632" s="1" t="s">
        <v>16</v>
      </c>
      <c r="AC15632" s="23" t="s">
        <v>37885</v>
      </c>
      <c r="AD15632" s="23" t="s">
        <v>40440</v>
      </c>
      <c r="AE15632" t="s">
        <v>35409</v>
      </c>
    </row>
    <row r="15633" spans="1:31" ht="15" customHeight="1">
      <c r="A15633" s="1">
        <v>15632</v>
      </c>
      <c r="B15633" s="1" t="s">
        <v>54</v>
      </c>
      <c r="C15633" s="1" t="s">
        <v>17210</v>
      </c>
      <c r="D15633" s="9" t="s">
        <v>1207</v>
      </c>
      <c r="E15633" s="9" t="s">
        <v>5517</v>
      </c>
      <c r="F15633" s="9" t="s">
        <v>33004</v>
      </c>
      <c r="G15633" s="17">
        <v>91964040999</v>
      </c>
      <c r="H15633" s="9" t="s">
        <v>8</v>
      </c>
      <c r="I15633" s="1" t="s">
        <v>41</v>
      </c>
      <c r="J15633" s="4" t="s">
        <v>47301</v>
      </c>
      <c r="K15633" s="3" t="s">
        <v>42</v>
      </c>
      <c r="L15633" s="4" t="s">
        <v>47301</v>
      </c>
      <c r="M15633" s="11"/>
      <c r="N15633" s="4"/>
      <c r="O15633" s="11"/>
      <c r="P15633" s="4"/>
      <c r="Q15633" s="11"/>
      <c r="R15633" s="4"/>
      <c r="S15633" s="11"/>
      <c r="T15633" s="4"/>
      <c r="U15633" s="11"/>
      <c r="V15633" s="4"/>
      <c r="W15633" s="11"/>
      <c r="X15633" s="4"/>
      <c r="Y15633" s="11"/>
      <c r="Z15633" s="4"/>
      <c r="AA15633" s="1" t="s">
        <v>11</v>
      </c>
      <c r="AC15633" s="23" t="s">
        <v>37885</v>
      </c>
      <c r="AD15633" s="23" t="s">
        <v>40440</v>
      </c>
      <c r="AE15633" t="s">
        <v>35410</v>
      </c>
    </row>
    <row r="15634" spans="1:31" ht="15" customHeight="1">
      <c r="A15634" s="1">
        <v>15633</v>
      </c>
      <c r="B15634" s="1" t="s">
        <v>54</v>
      </c>
      <c r="C15634" s="1" t="s">
        <v>17211</v>
      </c>
      <c r="D15634" s="9" t="s">
        <v>36353</v>
      </c>
      <c r="E15634" s="9" t="s">
        <v>798</v>
      </c>
      <c r="F15634" s="9" t="s">
        <v>33005</v>
      </c>
      <c r="G15634" s="17">
        <v>9194440966</v>
      </c>
      <c r="H15634" s="9" t="s">
        <v>132</v>
      </c>
      <c r="I15634" s="1" t="s">
        <v>41</v>
      </c>
      <c r="J15634" s="4" t="s">
        <v>47301</v>
      </c>
      <c r="K15634" s="3" t="s">
        <v>42</v>
      </c>
      <c r="L15634" s="4" t="s">
        <v>47301</v>
      </c>
      <c r="M15634" s="11"/>
      <c r="N15634" s="4"/>
      <c r="O15634" s="11"/>
      <c r="P15634" s="4"/>
      <c r="Q15634" s="11"/>
      <c r="R15634" s="4"/>
      <c r="S15634" s="11"/>
      <c r="T15634" s="4"/>
      <c r="U15634" s="11"/>
      <c r="V15634" s="4"/>
      <c r="W15634" s="11"/>
      <c r="X15634" s="4"/>
      <c r="Y15634" s="11"/>
      <c r="Z15634" s="4"/>
      <c r="AA15634" s="1" t="s">
        <v>11</v>
      </c>
      <c r="AC15634" s="23" t="s">
        <v>37885</v>
      </c>
      <c r="AD15634" s="23" t="s">
        <v>40440</v>
      </c>
      <c r="AE15634" t="s">
        <v>35410</v>
      </c>
    </row>
    <row r="15635" spans="1:31" ht="15" customHeight="1">
      <c r="A15635" s="1">
        <v>15634</v>
      </c>
      <c r="B15635" s="1" t="s">
        <v>54</v>
      </c>
      <c r="C15635" s="1" t="s">
        <v>17226</v>
      </c>
      <c r="D15635" s="9" t="s">
        <v>16344</v>
      </c>
      <c r="E15635" s="9" t="s">
        <v>40</v>
      </c>
      <c r="F15635" s="9" t="s">
        <v>29329</v>
      </c>
      <c r="G15635" s="17">
        <v>91994166466</v>
      </c>
      <c r="H15635" s="9" t="s">
        <v>8</v>
      </c>
      <c r="I15635" s="1" t="s">
        <v>9</v>
      </c>
      <c r="J15635" s="4" t="s">
        <v>47301</v>
      </c>
      <c r="K15635" s="3" t="s">
        <v>42</v>
      </c>
      <c r="L15635" s="4" t="s">
        <v>47301</v>
      </c>
      <c r="M15635" s="11"/>
      <c r="N15635" s="4"/>
      <c r="O15635" s="11"/>
      <c r="P15635" s="4"/>
      <c r="Q15635" s="11"/>
      <c r="R15635" s="4"/>
      <c r="S15635" s="11"/>
      <c r="T15635" s="4"/>
      <c r="U15635" s="11"/>
      <c r="V15635" s="4"/>
      <c r="W15635" s="11"/>
      <c r="X15635" s="4"/>
      <c r="Y15635" s="11"/>
      <c r="Z15635" s="4"/>
      <c r="AA15635" s="1" t="s">
        <v>16</v>
      </c>
      <c r="AC15635" s="23" t="s">
        <v>37885</v>
      </c>
      <c r="AD15635" s="23" t="s">
        <v>40440</v>
      </c>
      <c r="AE15635" t="s">
        <v>35399</v>
      </c>
    </row>
    <row r="15636" spans="1:31" ht="15" customHeight="1">
      <c r="A15636" s="1">
        <v>15635</v>
      </c>
      <c r="B15636" s="1" t="s">
        <v>54</v>
      </c>
      <c r="C15636" s="1" t="s">
        <v>17227</v>
      </c>
      <c r="D15636" s="9" t="s">
        <v>16345</v>
      </c>
      <c r="E15636" s="9" t="s">
        <v>40</v>
      </c>
      <c r="F15636" s="9" t="s">
        <v>29330</v>
      </c>
      <c r="G15636" s="17">
        <v>919099166966</v>
      </c>
      <c r="H15636" s="9" t="s">
        <v>8</v>
      </c>
      <c r="I15636" s="1" t="s">
        <v>62</v>
      </c>
      <c r="J15636" s="4" t="s">
        <v>47301</v>
      </c>
      <c r="K15636" s="11" t="s">
        <v>14137</v>
      </c>
      <c r="L15636" s="4" t="s">
        <v>47301</v>
      </c>
      <c r="M15636" s="11"/>
      <c r="N15636" s="4"/>
      <c r="O15636" s="11"/>
      <c r="P15636" s="4"/>
      <c r="Q15636" s="11"/>
      <c r="R15636" s="4"/>
      <c r="S15636" s="11"/>
      <c r="T15636" s="4"/>
      <c r="U15636" s="11"/>
      <c r="V15636" s="4"/>
      <c r="W15636" s="11"/>
      <c r="X15636" s="4"/>
      <c r="Y15636" s="11"/>
      <c r="Z15636" s="4"/>
      <c r="AA15636" s="1" t="s">
        <v>16</v>
      </c>
      <c r="AC15636" s="23" t="s">
        <v>37885</v>
      </c>
      <c r="AD15636" s="23" t="s">
        <v>40440</v>
      </c>
      <c r="AE15636" t="s">
        <v>35410</v>
      </c>
    </row>
    <row r="15637" spans="1:31" ht="15" customHeight="1">
      <c r="A15637" s="1">
        <v>15636</v>
      </c>
      <c r="B15637" s="1" t="s">
        <v>54</v>
      </c>
      <c r="C15637" s="1" t="s">
        <v>17230</v>
      </c>
      <c r="D15637" s="9" t="s">
        <v>2987</v>
      </c>
      <c r="E15637" s="9" t="s">
        <v>16346</v>
      </c>
      <c r="F15637" s="9" t="s">
        <v>29332</v>
      </c>
      <c r="G15637" s="17">
        <v>914940610649</v>
      </c>
      <c r="H15637" s="9" t="s">
        <v>15</v>
      </c>
      <c r="I15637" s="1" t="s">
        <v>41</v>
      </c>
      <c r="J15637" s="4" t="s">
        <v>47301</v>
      </c>
      <c r="K15637" s="3" t="s">
        <v>213</v>
      </c>
      <c r="L15637" s="4" t="s">
        <v>47301</v>
      </c>
      <c r="M15637" s="4" t="s">
        <v>17</v>
      </c>
      <c r="N15637" s="3" t="str">
        <f>J15637</f>
        <v>[75 lacs - 1 cr]</v>
      </c>
      <c r="O15637" s="4" t="s">
        <v>47347</v>
      </c>
      <c r="P15637" s="3" t="s">
        <v>47301</v>
      </c>
      <c r="Q15637" s="4" t="s">
        <v>14136</v>
      </c>
      <c r="R15637" s="3" t="s">
        <v>47301</v>
      </c>
      <c r="S15637" s="11"/>
      <c r="T15637" s="4"/>
      <c r="U15637" s="11"/>
      <c r="V15637" s="4"/>
      <c r="W15637" s="11"/>
      <c r="X15637" s="4"/>
      <c r="Y15637" s="11"/>
      <c r="Z15637" s="4"/>
      <c r="AA15637" s="1" t="s">
        <v>16</v>
      </c>
      <c r="AC15637" s="23" t="s">
        <v>37885</v>
      </c>
      <c r="AD15637" s="23" t="s">
        <v>40440</v>
      </c>
      <c r="AE15637" t="s">
        <v>35409</v>
      </c>
    </row>
    <row r="15638" spans="1:31" ht="15" customHeight="1">
      <c r="A15638" s="1">
        <v>15637</v>
      </c>
      <c r="B15638" s="1" t="s">
        <v>54</v>
      </c>
      <c r="C15638" s="1" t="s">
        <v>17236</v>
      </c>
      <c r="D15638" s="9" t="s">
        <v>2169</v>
      </c>
      <c r="E15638" s="9" t="s">
        <v>8241</v>
      </c>
      <c r="F15638" s="9" t="s">
        <v>16347</v>
      </c>
      <c r="G15638" s="17">
        <v>91944661046</v>
      </c>
      <c r="H15638" s="9" t="s">
        <v>8</v>
      </c>
      <c r="I15638" s="1" t="s">
        <v>62</v>
      </c>
      <c r="J15638" s="4" t="s">
        <v>47301</v>
      </c>
      <c r="K15638" s="11" t="s">
        <v>14136</v>
      </c>
      <c r="L15638" s="4" t="s">
        <v>47301</v>
      </c>
      <c r="M15638" s="11"/>
      <c r="N15638" s="4"/>
      <c r="O15638" s="11"/>
      <c r="P15638" s="4"/>
      <c r="Q15638" s="11"/>
      <c r="R15638" s="4"/>
      <c r="S15638" s="11"/>
      <c r="T15638" s="4"/>
      <c r="U15638" s="11"/>
      <c r="V15638" s="4"/>
      <c r="W15638" s="11"/>
      <c r="X15638" s="4"/>
      <c r="Y15638" s="11"/>
      <c r="Z15638" s="4"/>
      <c r="AA15638" s="1" t="s">
        <v>11</v>
      </c>
      <c r="AC15638" s="23" t="s">
        <v>37885</v>
      </c>
      <c r="AD15638" s="23" t="s">
        <v>40440</v>
      </c>
      <c r="AE15638" t="s">
        <v>35409</v>
      </c>
    </row>
    <row r="15639" spans="1:31" ht="15" customHeight="1">
      <c r="A15639" s="1">
        <v>15638</v>
      </c>
      <c r="B15639" s="1" t="s">
        <v>54</v>
      </c>
      <c r="C15639" s="1" t="s">
        <v>17239</v>
      </c>
      <c r="D15639" s="9" t="s">
        <v>2596</v>
      </c>
      <c r="E15639" s="9" t="s">
        <v>2597</v>
      </c>
      <c r="F15639" s="9" t="s">
        <v>22078</v>
      </c>
      <c r="G15639" s="17">
        <v>9199406919</v>
      </c>
      <c r="H15639" s="9" t="s">
        <v>37</v>
      </c>
      <c r="I15639" s="1" t="s">
        <v>62</v>
      </c>
      <c r="J15639" s="4" t="s">
        <v>47301</v>
      </c>
      <c r="K15639" s="3" t="s">
        <v>42</v>
      </c>
      <c r="L15639" s="4" t="s">
        <v>47301</v>
      </c>
      <c r="M15639" s="11"/>
      <c r="N15639" s="4"/>
      <c r="O15639" s="11"/>
      <c r="P15639" s="4"/>
      <c r="Q15639" s="11"/>
      <c r="R15639" s="4"/>
      <c r="S15639" s="11"/>
      <c r="T15639" s="4"/>
      <c r="U15639" s="11"/>
      <c r="V15639" s="4"/>
      <c r="W15639" s="11"/>
      <c r="X15639" s="4"/>
      <c r="Y15639" s="11"/>
      <c r="Z15639" s="4"/>
      <c r="AA15639" s="1" t="s">
        <v>16</v>
      </c>
      <c r="AC15639" s="23" t="s">
        <v>37885</v>
      </c>
      <c r="AD15639" s="23" t="s">
        <v>40440</v>
      </c>
      <c r="AE15639" t="s">
        <v>35394</v>
      </c>
    </row>
    <row r="15640" spans="1:31" ht="15" customHeight="1">
      <c r="A15640" s="1">
        <v>15639</v>
      </c>
      <c r="B15640" s="1" t="s">
        <v>54</v>
      </c>
      <c r="C15640" s="1" t="s">
        <v>17240</v>
      </c>
      <c r="D15640" s="9" t="s">
        <v>36354</v>
      </c>
      <c r="E15640" s="9" t="s">
        <v>1909</v>
      </c>
      <c r="F15640" s="9" t="s">
        <v>35066</v>
      </c>
      <c r="G15640" s="17">
        <v>919946609944</v>
      </c>
      <c r="H15640" s="9" t="s">
        <v>20</v>
      </c>
      <c r="I15640" s="1" t="s">
        <v>62</v>
      </c>
      <c r="J15640" s="4" t="s">
        <v>47301</v>
      </c>
      <c r="K15640" s="11" t="s">
        <v>14137</v>
      </c>
      <c r="L15640" s="4" t="s">
        <v>47301</v>
      </c>
      <c r="M15640" s="11"/>
      <c r="N15640" s="4"/>
      <c r="O15640" s="11"/>
      <c r="P15640" s="4"/>
      <c r="Q15640" s="11"/>
      <c r="R15640" s="4"/>
      <c r="S15640" s="11"/>
      <c r="T15640" s="4"/>
      <c r="U15640" s="11"/>
      <c r="V15640" s="4"/>
      <c r="W15640" s="11"/>
      <c r="X15640" s="4"/>
      <c r="Y15640" s="11"/>
      <c r="Z15640" s="4"/>
      <c r="AA15640" s="1" t="s">
        <v>11</v>
      </c>
      <c r="AC15640" s="23" t="s">
        <v>37885</v>
      </c>
      <c r="AD15640" s="23" t="s">
        <v>40440</v>
      </c>
      <c r="AE15640" t="s">
        <v>35410</v>
      </c>
    </row>
    <row r="15641" spans="1:31" ht="15" customHeight="1">
      <c r="A15641" s="1">
        <v>15640</v>
      </c>
      <c r="B15641" s="1" t="s">
        <v>54</v>
      </c>
      <c r="C15641" s="1" t="s">
        <v>17242</v>
      </c>
      <c r="D15641" s="9" t="s">
        <v>16348</v>
      </c>
      <c r="E15641" s="9" t="s">
        <v>1725</v>
      </c>
      <c r="F15641" s="9" t="s">
        <v>33009</v>
      </c>
      <c r="G15641" s="17">
        <v>914469004691</v>
      </c>
      <c r="H15641" s="9" t="s">
        <v>8</v>
      </c>
      <c r="I15641" s="1" t="s">
        <v>62</v>
      </c>
      <c r="J15641" s="4" t="s">
        <v>47301</v>
      </c>
      <c r="K15641" s="3" t="s">
        <v>42</v>
      </c>
      <c r="L15641" s="4" t="s">
        <v>47301</v>
      </c>
      <c r="M15641" s="4" t="s">
        <v>14136</v>
      </c>
      <c r="N15641" s="3" t="str">
        <f t="shared" ref="N15641:N15642" si="670">J15641</f>
        <v>[75 lacs - 1 cr]</v>
      </c>
      <c r="O15641" s="11"/>
      <c r="P15641" s="4"/>
      <c r="Q15641" s="11"/>
      <c r="R15641" s="4"/>
      <c r="S15641" s="11"/>
      <c r="T15641" s="4"/>
      <c r="U15641" s="11"/>
      <c r="V15641" s="4"/>
      <c r="W15641" s="11"/>
      <c r="X15641" s="4"/>
      <c r="Y15641" s="11"/>
      <c r="Z15641" s="4"/>
      <c r="AA15641" s="1" t="s">
        <v>16</v>
      </c>
      <c r="AC15641" s="23" t="s">
        <v>37885</v>
      </c>
      <c r="AD15641" s="23" t="s">
        <v>40440</v>
      </c>
      <c r="AE15641" t="s">
        <v>35409</v>
      </c>
    </row>
    <row r="15642" spans="1:31" ht="15" customHeight="1">
      <c r="A15642" s="1">
        <v>15641</v>
      </c>
      <c r="B15642" s="1" t="s">
        <v>54</v>
      </c>
      <c r="C15642" s="1" t="s">
        <v>17246</v>
      </c>
      <c r="D15642" s="9" t="s">
        <v>3248</v>
      </c>
      <c r="E15642" s="9" t="s">
        <v>308</v>
      </c>
      <c r="F15642" s="9" t="s">
        <v>29341</v>
      </c>
      <c r="G15642" s="17">
        <v>919994144964</v>
      </c>
      <c r="H15642" s="9" t="s">
        <v>8</v>
      </c>
      <c r="I15642" s="1" t="s">
        <v>62</v>
      </c>
      <c r="J15642" s="4" t="s">
        <v>47301</v>
      </c>
      <c r="K15642" s="3" t="s">
        <v>213</v>
      </c>
      <c r="L15642" s="4" t="s">
        <v>47301</v>
      </c>
      <c r="M15642" s="4" t="s">
        <v>17</v>
      </c>
      <c r="N15642" s="3" t="str">
        <f t="shared" si="670"/>
        <v>[75 lacs - 1 cr]</v>
      </c>
      <c r="O15642" s="11"/>
      <c r="P15642" s="4"/>
      <c r="Q15642" s="11"/>
      <c r="R15642" s="4"/>
      <c r="S15642" s="11"/>
      <c r="T15642" s="4"/>
      <c r="U15642" s="11"/>
      <c r="V15642" s="4"/>
      <c r="W15642" s="11"/>
      <c r="X15642" s="4"/>
      <c r="Y15642" s="11"/>
      <c r="Z15642" s="4"/>
      <c r="AA15642" s="1" t="s">
        <v>16</v>
      </c>
      <c r="AC15642" s="23" t="s">
        <v>37885</v>
      </c>
      <c r="AD15642" s="23" t="s">
        <v>40440</v>
      </c>
      <c r="AE15642" t="s">
        <v>35409</v>
      </c>
    </row>
    <row r="15643" spans="1:31" ht="15" customHeight="1">
      <c r="A15643" s="1">
        <v>15642</v>
      </c>
      <c r="B15643" s="1" t="s">
        <v>54</v>
      </c>
      <c r="C15643" s="1" t="s">
        <v>17248</v>
      </c>
      <c r="D15643" s="9" t="s">
        <v>9892</v>
      </c>
      <c r="E15643" s="9" t="s">
        <v>139</v>
      </c>
      <c r="F15643" s="9" t="s">
        <v>29343</v>
      </c>
      <c r="G15643" s="17">
        <v>91944619460</v>
      </c>
      <c r="H15643" s="9" t="s">
        <v>8</v>
      </c>
      <c r="I15643" s="1" t="s">
        <v>9</v>
      </c>
      <c r="J15643" s="4" t="s">
        <v>47301</v>
      </c>
      <c r="K15643" s="3" t="s">
        <v>42</v>
      </c>
      <c r="L15643" s="4" t="s">
        <v>47301</v>
      </c>
      <c r="M15643" s="11"/>
      <c r="N15643" s="4"/>
      <c r="O15643" s="11"/>
      <c r="P15643" s="4"/>
      <c r="Q15643" s="11"/>
      <c r="R15643" s="4"/>
      <c r="S15643" s="11"/>
      <c r="T15643" s="4"/>
      <c r="U15643" s="11"/>
      <c r="V15643" s="4"/>
      <c r="W15643" s="11"/>
      <c r="X15643" s="4"/>
      <c r="Y15643" s="11"/>
      <c r="Z15643" s="4"/>
      <c r="AA15643" s="1" t="s">
        <v>16</v>
      </c>
      <c r="AC15643" s="23" t="s">
        <v>37885</v>
      </c>
      <c r="AD15643" s="23" t="s">
        <v>40440</v>
      </c>
      <c r="AE15643" t="s">
        <v>35409</v>
      </c>
    </row>
    <row r="15644" spans="1:31" ht="15" customHeight="1">
      <c r="A15644" s="1">
        <v>15643</v>
      </c>
      <c r="B15644" s="1" t="s">
        <v>54</v>
      </c>
      <c r="C15644" s="1" t="s">
        <v>17250</v>
      </c>
      <c r="D15644" s="9" t="s">
        <v>58</v>
      </c>
      <c r="E15644" s="9" t="s">
        <v>37476</v>
      </c>
      <c r="F15644" s="9" t="s">
        <v>29345</v>
      </c>
      <c r="G15644" s="17">
        <v>914944449</v>
      </c>
      <c r="H15644" s="9" t="s">
        <v>8</v>
      </c>
      <c r="I15644" s="1" t="s">
        <v>62</v>
      </c>
      <c r="J15644" s="4" t="s">
        <v>47301</v>
      </c>
      <c r="K15644" s="3" t="s">
        <v>17</v>
      </c>
      <c r="L15644" s="4" t="s">
        <v>47301</v>
      </c>
      <c r="M15644" s="4" t="s">
        <v>14137</v>
      </c>
      <c r="N15644" s="3" t="str">
        <f>J15644</f>
        <v>[75 lacs - 1 cr]</v>
      </c>
      <c r="O15644" s="4" t="s">
        <v>13</v>
      </c>
      <c r="P15644" s="3" t="s">
        <v>47301</v>
      </c>
      <c r="Q15644" s="11"/>
      <c r="R15644" s="4"/>
      <c r="S15644" s="11"/>
      <c r="T15644" s="4"/>
      <c r="U15644" s="11"/>
      <c r="V15644" s="4"/>
      <c r="W15644" s="11"/>
      <c r="X15644" s="4"/>
      <c r="Y15644" s="11"/>
      <c r="Z15644" s="4"/>
      <c r="AA15644" s="1" t="s">
        <v>16</v>
      </c>
      <c r="AC15644" s="23" t="s">
        <v>37885</v>
      </c>
      <c r="AD15644" s="23" t="s">
        <v>40440</v>
      </c>
      <c r="AE15644" t="s">
        <v>35409</v>
      </c>
    </row>
    <row r="15645" spans="1:31" ht="15" customHeight="1">
      <c r="A15645" s="1">
        <v>15644</v>
      </c>
      <c r="B15645" s="1" t="s">
        <v>54</v>
      </c>
      <c r="C15645" s="1" t="s">
        <v>17251</v>
      </c>
      <c r="D15645" s="9" t="s">
        <v>1603</v>
      </c>
      <c r="E15645" s="9" t="s">
        <v>16349</v>
      </c>
      <c r="F15645" s="9" t="s">
        <v>29346</v>
      </c>
      <c r="G15645" s="17">
        <v>91994994999</v>
      </c>
      <c r="H15645" s="9" t="s">
        <v>8</v>
      </c>
      <c r="I15645" s="1" t="s">
        <v>62</v>
      </c>
      <c r="J15645" s="4" t="s">
        <v>47301</v>
      </c>
      <c r="K15645" s="3" t="s">
        <v>42</v>
      </c>
      <c r="L15645" s="4" t="s">
        <v>47301</v>
      </c>
      <c r="M15645" s="11"/>
      <c r="N15645" s="4"/>
      <c r="O15645" s="11"/>
      <c r="P15645" s="4"/>
      <c r="Q15645" s="11"/>
      <c r="R15645" s="4"/>
      <c r="S15645" s="11"/>
      <c r="T15645" s="4"/>
      <c r="U15645" s="11"/>
      <c r="V15645" s="4"/>
      <c r="W15645" s="11"/>
      <c r="X15645" s="4"/>
      <c r="Y15645" s="11"/>
      <c r="Z15645" s="4"/>
      <c r="AA15645" s="1" t="s">
        <v>16</v>
      </c>
      <c r="AC15645" s="23" t="s">
        <v>37885</v>
      </c>
      <c r="AD15645" s="23" t="s">
        <v>40440</v>
      </c>
      <c r="AE15645" t="s">
        <v>35410</v>
      </c>
    </row>
    <row r="15646" spans="1:31" ht="15" customHeight="1">
      <c r="A15646" s="1">
        <v>15645</v>
      </c>
      <c r="B15646" s="1" t="s">
        <v>54</v>
      </c>
      <c r="C15646" s="1" t="s">
        <v>17255</v>
      </c>
      <c r="D15646" s="9" t="s">
        <v>7366</v>
      </c>
      <c r="E15646" s="9" t="s">
        <v>139</v>
      </c>
      <c r="F15646" s="9" t="s">
        <v>29349</v>
      </c>
      <c r="G15646" s="17">
        <v>91944960944</v>
      </c>
      <c r="H15646" s="9" t="s">
        <v>8</v>
      </c>
      <c r="I15646" s="1" t="s">
        <v>9</v>
      </c>
      <c r="J15646" s="4" t="s">
        <v>47301</v>
      </c>
      <c r="K15646" s="3" t="s">
        <v>213</v>
      </c>
      <c r="L15646" s="4" t="s">
        <v>47301</v>
      </c>
      <c r="M15646" s="4" t="s">
        <v>17</v>
      </c>
      <c r="N15646" s="3" t="str">
        <f>J15646</f>
        <v>[75 lacs - 1 cr]</v>
      </c>
      <c r="O15646" s="4" t="s">
        <v>47347</v>
      </c>
      <c r="P15646" s="3" t="s">
        <v>47301</v>
      </c>
      <c r="Q15646" s="4" t="s">
        <v>14136</v>
      </c>
      <c r="R15646" s="3" t="s">
        <v>47301</v>
      </c>
      <c r="S15646" s="11"/>
      <c r="T15646" s="4"/>
      <c r="U15646" s="11"/>
      <c r="V15646" s="4"/>
      <c r="W15646" s="11"/>
      <c r="X15646" s="4"/>
      <c r="Y15646" s="11"/>
      <c r="Z15646" s="4"/>
      <c r="AA15646" s="1" t="s">
        <v>16</v>
      </c>
      <c r="AC15646" s="23" t="s">
        <v>37885</v>
      </c>
      <c r="AD15646" s="23" t="s">
        <v>40440</v>
      </c>
      <c r="AE15646" t="s">
        <v>35394</v>
      </c>
    </row>
    <row r="15647" spans="1:31" ht="15" customHeight="1">
      <c r="A15647" s="1">
        <v>15646</v>
      </c>
      <c r="B15647" s="1" t="s">
        <v>54</v>
      </c>
      <c r="C15647" s="1" t="s">
        <v>17259</v>
      </c>
      <c r="D15647" s="9" t="s">
        <v>36355</v>
      </c>
      <c r="E15647" s="9" t="s">
        <v>6555</v>
      </c>
      <c r="F15647" s="9" t="s">
        <v>29353</v>
      </c>
      <c r="G15647" s="17">
        <v>9194646644</v>
      </c>
      <c r="H15647" s="9" t="s">
        <v>20</v>
      </c>
      <c r="I15647" s="1" t="s">
        <v>62</v>
      </c>
      <c r="J15647" s="4" t="s">
        <v>47301</v>
      </c>
      <c r="K15647" s="3" t="s">
        <v>42</v>
      </c>
      <c r="L15647" s="4" t="s">
        <v>47301</v>
      </c>
      <c r="M15647" s="11"/>
      <c r="N15647" s="4"/>
      <c r="O15647" s="11"/>
      <c r="P15647" s="4"/>
      <c r="Q15647" s="11"/>
      <c r="R15647" s="4"/>
      <c r="S15647" s="11"/>
      <c r="T15647" s="4"/>
      <c r="U15647" s="11"/>
      <c r="V15647" s="4"/>
      <c r="W15647" s="11"/>
      <c r="X15647" s="4"/>
      <c r="Y15647" s="11"/>
      <c r="Z15647" s="4"/>
      <c r="AA15647" s="1" t="s">
        <v>16</v>
      </c>
      <c r="AC15647" s="23" t="s">
        <v>37885</v>
      </c>
      <c r="AD15647" s="23" t="s">
        <v>40440</v>
      </c>
      <c r="AE15647" t="s">
        <v>35394</v>
      </c>
    </row>
    <row r="15648" spans="1:31" ht="15" customHeight="1">
      <c r="A15648" s="1">
        <v>15647</v>
      </c>
      <c r="B15648" s="1" t="s">
        <v>54</v>
      </c>
      <c r="C15648" s="1" t="s">
        <v>17260</v>
      </c>
      <c r="D15648" s="9" t="s">
        <v>36016</v>
      </c>
      <c r="E15648" s="9" t="s">
        <v>139</v>
      </c>
      <c r="F15648" s="9" t="s">
        <v>16351</v>
      </c>
      <c r="G15648" s="17">
        <v>919444046604</v>
      </c>
      <c r="H15648" s="9" t="s">
        <v>8</v>
      </c>
      <c r="I15648" s="1" t="s">
        <v>9</v>
      </c>
      <c r="J15648" s="4" t="s">
        <v>47301</v>
      </c>
      <c r="K15648" s="3" t="s">
        <v>42</v>
      </c>
      <c r="L15648" s="4" t="s">
        <v>47301</v>
      </c>
      <c r="M15648" s="11"/>
      <c r="N15648" s="4"/>
      <c r="O15648" s="11"/>
      <c r="P15648" s="4"/>
      <c r="Q15648" s="11"/>
      <c r="R15648" s="4"/>
      <c r="S15648" s="11"/>
      <c r="T15648" s="4"/>
      <c r="U15648" s="11"/>
      <c r="V15648" s="4"/>
      <c r="W15648" s="11"/>
      <c r="X15648" s="4"/>
      <c r="Y15648" s="11"/>
      <c r="Z15648" s="4"/>
      <c r="AA15648" s="1" t="s">
        <v>16</v>
      </c>
      <c r="AC15648" s="23" t="s">
        <v>37885</v>
      </c>
      <c r="AD15648" s="23" t="s">
        <v>40440</v>
      </c>
      <c r="AE15648" t="s">
        <v>35394</v>
      </c>
    </row>
    <row r="15649" spans="1:31" ht="15" customHeight="1">
      <c r="A15649" s="1">
        <v>15648</v>
      </c>
      <c r="B15649" s="1" t="s">
        <v>54</v>
      </c>
      <c r="C15649" s="1" t="s">
        <v>17272</v>
      </c>
      <c r="D15649" s="9" t="s">
        <v>917</v>
      </c>
      <c r="E15649" s="9" t="s">
        <v>255</v>
      </c>
      <c r="F15649" s="9" t="s">
        <v>21523</v>
      </c>
      <c r="G15649" s="17">
        <v>91999441960</v>
      </c>
      <c r="H15649" s="9" t="s">
        <v>8</v>
      </c>
      <c r="I15649" s="1" t="s">
        <v>9</v>
      </c>
      <c r="J15649" s="4" t="s">
        <v>47301</v>
      </c>
      <c r="K15649" s="3" t="s">
        <v>42</v>
      </c>
      <c r="L15649" s="4" t="s">
        <v>47301</v>
      </c>
      <c r="M15649" s="4" t="s">
        <v>14136</v>
      </c>
      <c r="N15649" s="3" t="str">
        <f>J15649</f>
        <v>[75 lacs - 1 cr]</v>
      </c>
      <c r="O15649" s="11"/>
      <c r="P15649" s="4"/>
      <c r="Q15649" s="11"/>
      <c r="R15649" s="4"/>
      <c r="S15649" s="11"/>
      <c r="T15649" s="4"/>
      <c r="U15649" s="11"/>
      <c r="V15649" s="4"/>
      <c r="W15649" s="11"/>
      <c r="X15649" s="4"/>
      <c r="Y15649" s="11"/>
      <c r="Z15649" s="4"/>
      <c r="AA15649" s="1" t="s">
        <v>11</v>
      </c>
      <c r="AC15649" s="23" t="s">
        <v>37885</v>
      </c>
      <c r="AD15649" s="23" t="s">
        <v>40440</v>
      </c>
      <c r="AE15649" t="s">
        <v>35409</v>
      </c>
    </row>
    <row r="15650" spans="1:31" ht="15" customHeight="1">
      <c r="A15650" s="1">
        <v>15649</v>
      </c>
      <c r="B15650" s="1" t="s">
        <v>54</v>
      </c>
      <c r="C15650" s="1" t="s">
        <v>17273</v>
      </c>
      <c r="D15650" s="9" t="s">
        <v>1046</v>
      </c>
      <c r="E15650" s="9" t="s">
        <v>139</v>
      </c>
      <c r="F15650" s="9" t="s">
        <v>29362</v>
      </c>
      <c r="G15650" s="17">
        <v>91944664166</v>
      </c>
      <c r="H15650" s="9" t="s">
        <v>20</v>
      </c>
      <c r="I15650" s="1" t="s">
        <v>62</v>
      </c>
      <c r="J15650" s="4" t="s">
        <v>47301</v>
      </c>
      <c r="K15650" s="11" t="s">
        <v>14136</v>
      </c>
      <c r="L15650" s="4" t="s">
        <v>47301</v>
      </c>
      <c r="M15650" s="11"/>
      <c r="N15650" s="4"/>
      <c r="O15650" s="11"/>
      <c r="P15650" s="4"/>
      <c r="Q15650" s="11"/>
      <c r="R15650" s="4"/>
      <c r="S15650" s="11"/>
      <c r="T15650" s="4"/>
      <c r="U15650" s="11"/>
      <c r="V15650" s="4"/>
      <c r="W15650" s="11"/>
      <c r="X15650" s="4"/>
      <c r="Y15650" s="11"/>
      <c r="Z15650" s="4"/>
      <c r="AA15650" s="1" t="s">
        <v>16</v>
      </c>
      <c r="AC15650" s="23" t="s">
        <v>37885</v>
      </c>
      <c r="AD15650" s="23" t="s">
        <v>40440</v>
      </c>
      <c r="AE15650" t="s">
        <v>35410</v>
      </c>
    </row>
    <row r="15651" spans="1:31" ht="15" customHeight="1">
      <c r="A15651" s="1">
        <v>15650</v>
      </c>
      <c r="B15651" s="1" t="s">
        <v>54</v>
      </c>
      <c r="C15651" s="1" t="s">
        <v>17274</v>
      </c>
      <c r="D15651" s="9" t="s">
        <v>791</v>
      </c>
      <c r="E15651" s="9" t="s">
        <v>362</v>
      </c>
      <c r="F15651" s="9" t="s">
        <v>35067</v>
      </c>
      <c r="G15651" s="17">
        <v>919446414696</v>
      </c>
      <c r="H15651" s="9" t="s">
        <v>20</v>
      </c>
      <c r="I15651" s="1" t="s">
        <v>62</v>
      </c>
      <c r="J15651" s="4" t="s">
        <v>47301</v>
      </c>
      <c r="K15651" s="3" t="s">
        <v>17</v>
      </c>
      <c r="L15651" s="4" t="s">
        <v>47301</v>
      </c>
      <c r="M15651" s="11"/>
      <c r="N15651" s="4"/>
      <c r="O15651" s="11"/>
      <c r="P15651" s="4"/>
      <c r="Q15651" s="11"/>
      <c r="R15651" s="4"/>
      <c r="S15651" s="11"/>
      <c r="T15651" s="4"/>
      <c r="U15651" s="11"/>
      <c r="V15651" s="4"/>
      <c r="W15651" s="11"/>
      <c r="X15651" s="4"/>
      <c r="Y15651" s="11"/>
      <c r="Z15651" s="4"/>
      <c r="AA15651" s="1" t="s">
        <v>11</v>
      </c>
      <c r="AC15651" s="23" t="s">
        <v>37885</v>
      </c>
      <c r="AD15651" s="23" t="s">
        <v>40440</v>
      </c>
      <c r="AE15651" t="s">
        <v>35394</v>
      </c>
    </row>
    <row r="15652" spans="1:31" ht="15" customHeight="1">
      <c r="A15652" s="1">
        <v>15651</v>
      </c>
      <c r="B15652" s="1" t="s">
        <v>54</v>
      </c>
      <c r="C15652" s="1" t="s">
        <v>17276</v>
      </c>
      <c r="D15652" s="9" t="s">
        <v>5577</v>
      </c>
      <c r="E15652" s="9" t="s">
        <v>139</v>
      </c>
      <c r="F15652" s="9" t="s">
        <v>29363</v>
      </c>
      <c r="G15652" s="17">
        <v>91944606116</v>
      </c>
      <c r="H15652" s="9" t="s">
        <v>20</v>
      </c>
      <c r="I15652" s="1" t="s">
        <v>41</v>
      </c>
      <c r="J15652" s="4" t="s">
        <v>47301</v>
      </c>
      <c r="K15652" s="11" t="s">
        <v>14137</v>
      </c>
      <c r="L15652" s="4" t="s">
        <v>47301</v>
      </c>
      <c r="M15652" s="4" t="s">
        <v>13</v>
      </c>
      <c r="N15652" s="3" t="str">
        <f t="shared" ref="N15652:N15653" si="671">J15652</f>
        <v>[75 lacs - 1 cr]</v>
      </c>
      <c r="O15652" s="11"/>
      <c r="P15652" s="4"/>
      <c r="Q15652" s="11"/>
      <c r="R15652" s="4"/>
      <c r="S15652" s="11"/>
      <c r="T15652" s="4"/>
      <c r="U15652" s="11"/>
      <c r="V15652" s="4"/>
      <c r="W15652" s="11"/>
      <c r="X15652" s="4"/>
      <c r="Y15652" s="11"/>
      <c r="Z15652" s="4"/>
      <c r="AA15652" s="1" t="s">
        <v>16</v>
      </c>
      <c r="AC15652" s="23" t="s">
        <v>37885</v>
      </c>
      <c r="AD15652" s="23" t="s">
        <v>40440</v>
      </c>
      <c r="AE15652" t="s">
        <v>35394</v>
      </c>
    </row>
    <row r="15653" spans="1:31" ht="15" customHeight="1">
      <c r="A15653" s="1">
        <v>15652</v>
      </c>
      <c r="B15653" s="1" t="s">
        <v>54</v>
      </c>
      <c r="C15653" s="1" t="s">
        <v>17280</v>
      </c>
      <c r="D15653" s="9" t="s">
        <v>16025</v>
      </c>
      <c r="E15653" s="9" t="s">
        <v>139</v>
      </c>
      <c r="F15653" s="9" t="s">
        <v>29365</v>
      </c>
      <c r="G15653" s="17">
        <v>91964409109</v>
      </c>
      <c r="H15653" s="9" t="s">
        <v>37</v>
      </c>
      <c r="I15653" s="1" t="s">
        <v>41</v>
      </c>
      <c r="J15653" s="4" t="s">
        <v>47301</v>
      </c>
      <c r="K15653" s="3" t="s">
        <v>42</v>
      </c>
      <c r="L15653" s="4" t="s">
        <v>47301</v>
      </c>
      <c r="M15653" s="4" t="s">
        <v>14136</v>
      </c>
      <c r="N15653" s="3" t="str">
        <f t="shared" si="671"/>
        <v>[75 lacs - 1 cr]</v>
      </c>
      <c r="O15653" s="11"/>
      <c r="P15653" s="4"/>
      <c r="Q15653" s="11"/>
      <c r="R15653" s="4"/>
      <c r="S15653" s="11"/>
      <c r="T15653" s="4"/>
      <c r="U15653" s="11"/>
      <c r="V15653" s="4"/>
      <c r="W15653" s="11"/>
      <c r="X15653" s="4"/>
      <c r="Y15653" s="11"/>
      <c r="Z15653" s="4"/>
      <c r="AA15653" s="1" t="s">
        <v>16</v>
      </c>
      <c r="AC15653" s="23" t="s">
        <v>37885</v>
      </c>
      <c r="AD15653" s="23" t="s">
        <v>40440</v>
      </c>
      <c r="AE15653" t="s">
        <v>35399</v>
      </c>
    </row>
    <row r="15654" spans="1:31" ht="15" customHeight="1">
      <c r="A15654" s="1">
        <v>15653</v>
      </c>
      <c r="B15654" s="1" t="s">
        <v>54</v>
      </c>
      <c r="C15654" s="1" t="s">
        <v>17290</v>
      </c>
      <c r="D15654" s="9" t="s">
        <v>1803</v>
      </c>
      <c r="E15654" s="9" t="s">
        <v>9433</v>
      </c>
      <c r="F15654" s="9" t="s">
        <v>29372</v>
      </c>
      <c r="G15654" s="17">
        <v>919446646666</v>
      </c>
      <c r="H15654" s="9" t="s">
        <v>15</v>
      </c>
      <c r="I15654" s="1" t="s">
        <v>41</v>
      </c>
      <c r="J15654" s="4" t="s">
        <v>47301</v>
      </c>
      <c r="K15654" s="11" t="s">
        <v>14136</v>
      </c>
      <c r="L15654" s="4" t="s">
        <v>47301</v>
      </c>
      <c r="M15654" s="11"/>
      <c r="N15654" s="4"/>
      <c r="O15654" s="11"/>
      <c r="P15654" s="4"/>
      <c r="Q15654" s="11"/>
      <c r="R15654" s="4"/>
      <c r="S15654" s="11"/>
      <c r="T15654" s="4"/>
      <c r="U15654" s="11"/>
      <c r="V15654" s="4"/>
      <c r="W15654" s="11"/>
      <c r="X15654" s="4"/>
      <c r="Y15654" s="11"/>
      <c r="Z15654" s="4"/>
      <c r="AA15654" s="1" t="s">
        <v>16</v>
      </c>
      <c r="AC15654" s="23" t="s">
        <v>37885</v>
      </c>
      <c r="AD15654" s="23" t="s">
        <v>40440</v>
      </c>
      <c r="AE15654" t="s">
        <v>35410</v>
      </c>
    </row>
    <row r="15655" spans="1:31" ht="15" customHeight="1">
      <c r="A15655" s="1">
        <v>15654</v>
      </c>
      <c r="B15655" s="1" t="s">
        <v>54</v>
      </c>
      <c r="C15655" s="1" t="s">
        <v>17291</v>
      </c>
      <c r="D15655" s="9" t="s">
        <v>2880</v>
      </c>
      <c r="E15655" s="9" t="s">
        <v>40</v>
      </c>
      <c r="F15655" s="9" t="s">
        <v>21234</v>
      </c>
      <c r="G15655" s="17">
        <v>9194606699</v>
      </c>
      <c r="H15655" s="9" t="s">
        <v>15</v>
      </c>
      <c r="I15655" s="1" t="s">
        <v>41</v>
      </c>
      <c r="J15655" s="4" t="s">
        <v>47301</v>
      </c>
      <c r="K15655" s="3" t="s">
        <v>42</v>
      </c>
      <c r="L15655" s="4" t="s">
        <v>47301</v>
      </c>
      <c r="M15655" s="4" t="s">
        <v>14136</v>
      </c>
      <c r="N15655" s="3" t="str">
        <f>J15655</f>
        <v>[75 lacs - 1 cr]</v>
      </c>
      <c r="O15655" s="11"/>
      <c r="P15655" s="4"/>
      <c r="Q15655" s="11"/>
      <c r="R15655" s="4"/>
      <c r="S15655" s="11"/>
      <c r="T15655" s="4"/>
      <c r="U15655" s="11"/>
      <c r="V15655" s="4"/>
      <c r="W15655" s="11"/>
      <c r="X15655" s="4"/>
      <c r="Y15655" s="11"/>
      <c r="Z15655" s="4"/>
      <c r="AA15655" s="1" t="s">
        <v>16</v>
      </c>
      <c r="AC15655" s="23" t="s">
        <v>37885</v>
      </c>
      <c r="AD15655" s="23" t="s">
        <v>40440</v>
      </c>
      <c r="AE15655" t="s">
        <v>35409</v>
      </c>
    </row>
    <row r="15656" spans="1:31" ht="15" customHeight="1">
      <c r="A15656" s="1">
        <v>15655</v>
      </c>
      <c r="B15656" s="1" t="s">
        <v>54</v>
      </c>
      <c r="C15656" s="1" t="s">
        <v>17299</v>
      </c>
      <c r="D15656" s="9" t="s">
        <v>1010</v>
      </c>
      <c r="E15656" s="9" t="s">
        <v>40</v>
      </c>
      <c r="F15656" s="9" t="s">
        <v>35069</v>
      </c>
      <c r="G15656" s="17">
        <v>919099119046</v>
      </c>
      <c r="H15656" s="9" t="s">
        <v>8</v>
      </c>
      <c r="I15656" s="1" t="s">
        <v>41</v>
      </c>
      <c r="J15656" s="4" t="s">
        <v>47301</v>
      </c>
      <c r="K15656" s="3" t="s">
        <v>17</v>
      </c>
      <c r="L15656" s="4" t="s">
        <v>47301</v>
      </c>
      <c r="M15656" s="11"/>
      <c r="N15656" s="4"/>
      <c r="O15656" s="11"/>
      <c r="P15656" s="4"/>
      <c r="Q15656" s="11"/>
      <c r="R15656" s="4"/>
      <c r="S15656" s="11"/>
      <c r="T15656" s="4"/>
      <c r="U15656" s="11"/>
      <c r="V15656" s="4"/>
      <c r="W15656" s="11"/>
      <c r="X15656" s="4"/>
      <c r="Y15656" s="11"/>
      <c r="Z15656" s="4"/>
      <c r="AA15656" s="1" t="s">
        <v>16</v>
      </c>
      <c r="AC15656" s="23" t="s">
        <v>37885</v>
      </c>
      <c r="AD15656" s="23" t="s">
        <v>40440</v>
      </c>
      <c r="AE15656" t="s">
        <v>35409</v>
      </c>
    </row>
    <row r="15657" spans="1:31" ht="15" customHeight="1">
      <c r="A15657" s="1">
        <v>15656</v>
      </c>
      <c r="B15657" s="1" t="s">
        <v>54</v>
      </c>
      <c r="C15657" s="1" t="s">
        <v>17309</v>
      </c>
      <c r="D15657" s="9" t="s">
        <v>3417</v>
      </c>
      <c r="E15657" s="9" t="s">
        <v>139</v>
      </c>
      <c r="F15657" s="9" t="s">
        <v>31753</v>
      </c>
      <c r="G15657" s="17">
        <v>919494904110</v>
      </c>
      <c r="H15657" s="9" t="s">
        <v>20</v>
      </c>
      <c r="I15657" s="1" t="s">
        <v>62</v>
      </c>
      <c r="J15657" s="4" t="s">
        <v>47301</v>
      </c>
      <c r="K15657" s="3" t="s">
        <v>42</v>
      </c>
      <c r="L15657" s="4" t="s">
        <v>47301</v>
      </c>
      <c r="M15657" s="4" t="s">
        <v>14136</v>
      </c>
      <c r="N15657" s="3" t="str">
        <f>J15657</f>
        <v>[75 lacs - 1 cr]</v>
      </c>
      <c r="O15657" s="4" t="s">
        <v>14137</v>
      </c>
      <c r="P15657" s="3" t="s">
        <v>47301</v>
      </c>
      <c r="Q15657" s="11"/>
      <c r="R15657" s="4"/>
      <c r="S15657" s="11"/>
      <c r="T15657" s="4"/>
      <c r="U15657" s="11"/>
      <c r="V15657" s="4"/>
      <c r="W15657" s="11"/>
      <c r="X15657" s="4"/>
      <c r="Y15657" s="11"/>
      <c r="Z15657" s="4"/>
      <c r="AA15657" s="1" t="s">
        <v>16</v>
      </c>
      <c r="AC15657" s="23" t="s">
        <v>37885</v>
      </c>
      <c r="AD15657" s="23" t="s">
        <v>40440</v>
      </c>
      <c r="AE15657" t="s">
        <v>35410</v>
      </c>
    </row>
    <row r="15658" spans="1:31" ht="15" customHeight="1">
      <c r="A15658" s="1">
        <v>15657</v>
      </c>
      <c r="B15658" s="1" t="s">
        <v>54</v>
      </c>
      <c r="C15658" s="1" t="s">
        <v>17310</v>
      </c>
      <c r="D15658" s="9" t="s">
        <v>2402</v>
      </c>
      <c r="E15658" s="9" t="s">
        <v>1725</v>
      </c>
      <c r="F15658" s="9" t="s">
        <v>29381</v>
      </c>
      <c r="G15658" s="17">
        <v>91944441494</v>
      </c>
      <c r="H15658" s="9" t="s">
        <v>20</v>
      </c>
      <c r="I15658" s="1" t="s">
        <v>41</v>
      </c>
      <c r="J15658" s="4" t="s">
        <v>47301</v>
      </c>
      <c r="K15658" s="3" t="s">
        <v>42</v>
      </c>
      <c r="L15658" s="4" t="s">
        <v>47301</v>
      </c>
      <c r="M15658" s="11"/>
      <c r="N15658" s="4"/>
      <c r="O15658" s="11"/>
      <c r="P15658" s="4"/>
      <c r="Q15658" s="11"/>
      <c r="R15658" s="4"/>
      <c r="S15658" s="11"/>
      <c r="T15658" s="4"/>
      <c r="U15658" s="11"/>
      <c r="V15658" s="4"/>
      <c r="W15658" s="11"/>
      <c r="X15658" s="4"/>
      <c r="Y15658" s="11"/>
      <c r="Z15658" s="4"/>
      <c r="AA15658" s="1" t="s">
        <v>16</v>
      </c>
      <c r="AC15658" s="23" t="s">
        <v>37885</v>
      </c>
      <c r="AD15658" s="23" t="s">
        <v>40440</v>
      </c>
      <c r="AE15658" t="s">
        <v>35410</v>
      </c>
    </row>
    <row r="15659" spans="1:31" ht="15" customHeight="1">
      <c r="A15659" s="1">
        <v>15658</v>
      </c>
      <c r="B15659" s="1" t="s">
        <v>54</v>
      </c>
      <c r="C15659" s="1" t="s">
        <v>17312</v>
      </c>
      <c r="D15659" s="9" t="s">
        <v>72</v>
      </c>
      <c r="E15659" s="9" t="s">
        <v>141</v>
      </c>
      <c r="F15659" s="9" t="s">
        <v>29383</v>
      </c>
      <c r="G15659" s="17">
        <v>91999440414</v>
      </c>
      <c r="H15659" s="9" t="s">
        <v>37</v>
      </c>
      <c r="I15659" s="1" t="s">
        <v>9</v>
      </c>
      <c r="J15659" s="4" t="s">
        <v>47301</v>
      </c>
      <c r="K15659" s="3" t="s">
        <v>42</v>
      </c>
      <c r="L15659" s="4" t="s">
        <v>47301</v>
      </c>
      <c r="M15659" s="11"/>
      <c r="N15659" s="4"/>
      <c r="O15659" s="11"/>
      <c r="P15659" s="4"/>
      <c r="Q15659" s="11"/>
      <c r="R15659" s="4"/>
      <c r="S15659" s="11"/>
      <c r="T15659" s="4"/>
      <c r="U15659" s="11"/>
      <c r="V15659" s="4"/>
      <c r="W15659" s="11"/>
      <c r="X15659" s="4"/>
      <c r="Y15659" s="11"/>
      <c r="Z15659" s="4"/>
      <c r="AA15659" s="1" t="s">
        <v>16</v>
      </c>
      <c r="AC15659" s="23" t="s">
        <v>37885</v>
      </c>
      <c r="AD15659" s="23" t="s">
        <v>40440</v>
      </c>
      <c r="AE15659" t="s">
        <v>35394</v>
      </c>
    </row>
    <row r="15660" spans="1:31" ht="15" customHeight="1">
      <c r="A15660" s="1">
        <v>15659</v>
      </c>
      <c r="B15660" s="1" t="s">
        <v>54</v>
      </c>
      <c r="C15660" s="1" t="s">
        <v>17314</v>
      </c>
      <c r="D15660" s="9" t="s">
        <v>557</v>
      </c>
      <c r="E15660" s="9" t="s">
        <v>11344</v>
      </c>
      <c r="F15660" s="9" t="s">
        <v>33018</v>
      </c>
      <c r="G15660" s="17">
        <v>919494644690</v>
      </c>
      <c r="H15660" s="9" t="s">
        <v>15</v>
      </c>
      <c r="I15660" s="1" t="s">
        <v>41</v>
      </c>
      <c r="J15660" s="4" t="s">
        <v>47301</v>
      </c>
      <c r="K15660" s="11" t="s">
        <v>14136</v>
      </c>
      <c r="L15660" s="4" t="s">
        <v>47301</v>
      </c>
      <c r="M15660" s="11"/>
      <c r="N15660" s="4"/>
      <c r="O15660" s="11"/>
      <c r="P15660" s="4"/>
      <c r="Q15660" s="11"/>
      <c r="R15660" s="4"/>
      <c r="S15660" s="11"/>
      <c r="T15660" s="4"/>
      <c r="U15660" s="11"/>
      <c r="V15660" s="4"/>
      <c r="W15660" s="11"/>
      <c r="X15660" s="4"/>
      <c r="Y15660" s="11"/>
      <c r="Z15660" s="4"/>
      <c r="AA15660" s="1" t="s">
        <v>16</v>
      </c>
      <c r="AC15660" s="23" t="s">
        <v>37885</v>
      </c>
      <c r="AD15660" s="23" t="s">
        <v>40440</v>
      </c>
      <c r="AE15660" t="s">
        <v>35409</v>
      </c>
    </row>
    <row r="15661" spans="1:31" ht="15" customHeight="1">
      <c r="A15661" s="1">
        <v>15660</v>
      </c>
      <c r="B15661" s="1" t="s">
        <v>54</v>
      </c>
      <c r="C15661" s="1" t="s">
        <v>17316</v>
      </c>
      <c r="D15661" s="9" t="s">
        <v>5961</v>
      </c>
      <c r="E15661" s="9" t="s">
        <v>40</v>
      </c>
      <c r="F15661" s="9" t="s">
        <v>29385</v>
      </c>
      <c r="G15661" s="17">
        <v>919494999690</v>
      </c>
      <c r="H15661" s="9" t="s">
        <v>15</v>
      </c>
      <c r="I15661" s="1" t="s">
        <v>62</v>
      </c>
      <c r="J15661" s="4" t="s">
        <v>47301</v>
      </c>
      <c r="K15661" s="3" t="s">
        <v>42</v>
      </c>
      <c r="L15661" s="4" t="s">
        <v>47301</v>
      </c>
      <c r="M15661" s="11"/>
      <c r="N15661" s="4"/>
      <c r="O15661" s="11"/>
      <c r="P15661" s="4"/>
      <c r="Q15661" s="11"/>
      <c r="R15661" s="4"/>
      <c r="S15661" s="11"/>
      <c r="T15661" s="4"/>
      <c r="U15661" s="11"/>
      <c r="V15661" s="4"/>
      <c r="W15661" s="11"/>
      <c r="X15661" s="4"/>
      <c r="Y15661" s="11"/>
      <c r="Z15661" s="4"/>
      <c r="AA15661" s="1" t="s">
        <v>16</v>
      </c>
      <c r="AC15661" s="23" t="s">
        <v>37885</v>
      </c>
      <c r="AD15661" s="23" t="s">
        <v>40440</v>
      </c>
      <c r="AE15661" t="s">
        <v>35410</v>
      </c>
    </row>
    <row r="15662" spans="1:31" ht="15" customHeight="1">
      <c r="A15662" s="1">
        <v>15661</v>
      </c>
      <c r="B15662" s="1" t="s">
        <v>54</v>
      </c>
      <c r="C15662" s="1" t="s">
        <v>17318</v>
      </c>
      <c r="D15662" s="9" t="s">
        <v>2402</v>
      </c>
      <c r="E15662" s="9" t="s">
        <v>217</v>
      </c>
      <c r="F15662" s="9" t="s">
        <v>33019</v>
      </c>
      <c r="G15662" s="17">
        <v>91414146906</v>
      </c>
      <c r="H15662" s="9" t="s">
        <v>8</v>
      </c>
      <c r="I15662" s="1" t="s">
        <v>9</v>
      </c>
      <c r="J15662" s="4" t="s">
        <v>47301</v>
      </c>
      <c r="K15662" s="3" t="s">
        <v>42</v>
      </c>
      <c r="L15662" s="4" t="s">
        <v>47301</v>
      </c>
      <c r="M15662" s="4" t="s">
        <v>14136</v>
      </c>
      <c r="N15662" s="3" t="str">
        <f>J15662</f>
        <v>[75 lacs - 1 cr]</v>
      </c>
      <c r="O15662" s="11"/>
      <c r="P15662" s="4"/>
      <c r="Q15662" s="11"/>
      <c r="R15662" s="4"/>
      <c r="S15662" s="11"/>
      <c r="T15662" s="4"/>
      <c r="U15662" s="11"/>
      <c r="V15662" s="4"/>
      <c r="W15662" s="11"/>
      <c r="X15662" s="4"/>
      <c r="Y15662" s="11"/>
      <c r="Z15662" s="4"/>
      <c r="AA15662" s="1" t="s">
        <v>16</v>
      </c>
      <c r="AC15662" s="23" t="s">
        <v>37886</v>
      </c>
      <c r="AD15662" s="23" t="s">
        <v>40440</v>
      </c>
      <c r="AE15662" t="s">
        <v>35399</v>
      </c>
    </row>
    <row r="15663" spans="1:31" ht="15" customHeight="1">
      <c r="A15663" s="1">
        <v>15662</v>
      </c>
      <c r="B15663" s="1" t="s">
        <v>54</v>
      </c>
      <c r="C15663" s="1" t="s">
        <v>17327</v>
      </c>
      <c r="D15663" s="9" t="s">
        <v>419</v>
      </c>
      <c r="E15663" s="9" t="s">
        <v>139</v>
      </c>
      <c r="F15663" s="9" t="s">
        <v>25932</v>
      </c>
      <c r="G15663" s="17">
        <v>919149401</v>
      </c>
      <c r="H15663" s="9" t="s">
        <v>8</v>
      </c>
      <c r="I15663" s="1" t="s">
        <v>62</v>
      </c>
      <c r="J15663" s="4" t="s">
        <v>47301</v>
      </c>
      <c r="K15663" s="3" t="s">
        <v>42</v>
      </c>
      <c r="L15663" s="4" t="s">
        <v>47301</v>
      </c>
      <c r="M15663" s="11"/>
      <c r="N15663" s="4"/>
      <c r="O15663" s="11"/>
      <c r="P15663" s="4"/>
      <c r="Q15663" s="11"/>
      <c r="R15663" s="4"/>
      <c r="S15663" s="11"/>
      <c r="T15663" s="4"/>
      <c r="U15663" s="11"/>
      <c r="V15663" s="4"/>
      <c r="W15663" s="11"/>
      <c r="X15663" s="4"/>
      <c r="Y15663" s="11"/>
      <c r="Z15663" s="4"/>
      <c r="AA15663" s="1" t="s">
        <v>16</v>
      </c>
      <c r="AC15663" s="23" t="s">
        <v>37886</v>
      </c>
      <c r="AD15663" s="23" t="s">
        <v>40440</v>
      </c>
      <c r="AE15663" t="s">
        <v>35409</v>
      </c>
    </row>
    <row r="15664" spans="1:31" ht="15" customHeight="1">
      <c r="A15664" s="1">
        <v>15663</v>
      </c>
      <c r="B15664" s="1" t="s">
        <v>54</v>
      </c>
      <c r="C15664" s="1" t="s">
        <v>17336</v>
      </c>
      <c r="D15664" s="9" t="s">
        <v>36356</v>
      </c>
      <c r="E15664" s="9" t="s">
        <v>221</v>
      </c>
      <c r="F15664" s="9" t="s">
        <v>35072</v>
      </c>
      <c r="G15664" s="17">
        <v>91949960604</v>
      </c>
      <c r="H15664" s="9" t="s">
        <v>20</v>
      </c>
      <c r="I15664" s="1" t="s">
        <v>41</v>
      </c>
      <c r="J15664" s="4" t="s">
        <v>47301</v>
      </c>
      <c r="K15664" s="3" t="s">
        <v>17</v>
      </c>
      <c r="L15664" s="4" t="s">
        <v>47301</v>
      </c>
      <c r="M15664" s="11"/>
      <c r="N15664" s="4"/>
      <c r="O15664" s="11"/>
      <c r="P15664" s="4"/>
      <c r="Q15664" s="11"/>
      <c r="R15664" s="4"/>
      <c r="S15664" s="11"/>
      <c r="T15664" s="4"/>
      <c r="U15664" s="11"/>
      <c r="V15664" s="4"/>
      <c r="W15664" s="11"/>
      <c r="X15664" s="4"/>
      <c r="Y15664" s="11"/>
      <c r="Z15664" s="4"/>
      <c r="AA15664" s="1" t="s">
        <v>16</v>
      </c>
      <c r="AC15664" s="23" t="s">
        <v>37886</v>
      </c>
      <c r="AD15664" s="23" t="s">
        <v>40440</v>
      </c>
      <c r="AE15664" t="s">
        <v>35410</v>
      </c>
    </row>
    <row r="15665" spans="1:31" ht="15" customHeight="1">
      <c r="A15665" s="1">
        <v>15664</v>
      </c>
      <c r="B15665" s="1" t="s">
        <v>54</v>
      </c>
      <c r="C15665" s="1" t="s">
        <v>17347</v>
      </c>
      <c r="D15665" s="9" t="s">
        <v>52</v>
      </c>
      <c r="E15665" s="9" t="s">
        <v>956</v>
      </c>
      <c r="F15665" s="9" t="s">
        <v>33022</v>
      </c>
      <c r="G15665" s="17">
        <v>919919406404</v>
      </c>
      <c r="H15665" s="9" t="s">
        <v>20</v>
      </c>
      <c r="I15665" s="1" t="s">
        <v>9</v>
      </c>
      <c r="J15665" s="4" t="s">
        <v>47301</v>
      </c>
      <c r="K15665" s="3" t="s">
        <v>42</v>
      </c>
      <c r="L15665" s="4" t="s">
        <v>47301</v>
      </c>
      <c r="M15665" s="11"/>
      <c r="N15665" s="4"/>
      <c r="O15665" s="11"/>
      <c r="P15665" s="4"/>
      <c r="Q15665" s="11"/>
      <c r="R15665" s="4"/>
      <c r="S15665" s="11"/>
      <c r="T15665" s="4"/>
      <c r="U15665" s="11"/>
      <c r="V15665" s="4"/>
      <c r="W15665" s="11"/>
      <c r="X15665" s="4"/>
      <c r="Y15665" s="11"/>
      <c r="Z15665" s="4"/>
      <c r="AA15665" s="1" t="s">
        <v>16</v>
      </c>
      <c r="AC15665" s="23" t="s">
        <v>37886</v>
      </c>
      <c r="AD15665" s="23" t="s">
        <v>40440</v>
      </c>
      <c r="AE15665" t="s">
        <v>35410</v>
      </c>
    </row>
    <row r="15666" spans="1:31" ht="15" customHeight="1">
      <c r="A15666" s="1">
        <v>15665</v>
      </c>
      <c r="B15666" s="1" t="s">
        <v>54</v>
      </c>
      <c r="C15666" s="1" t="s">
        <v>17348</v>
      </c>
      <c r="D15666" s="9" t="s">
        <v>2488</v>
      </c>
      <c r="E15666" s="9" t="s">
        <v>37477</v>
      </c>
      <c r="F15666" s="9" t="s">
        <v>29405</v>
      </c>
      <c r="G15666" s="17">
        <v>91994161099</v>
      </c>
      <c r="H15666" s="9" t="s">
        <v>20</v>
      </c>
      <c r="I15666" s="1" t="s">
        <v>41</v>
      </c>
      <c r="J15666" s="4" t="s">
        <v>47301</v>
      </c>
      <c r="K15666" s="3" t="s">
        <v>42</v>
      </c>
      <c r="L15666" s="4" t="s">
        <v>47301</v>
      </c>
      <c r="M15666" s="11"/>
      <c r="N15666" s="4"/>
      <c r="O15666" s="11"/>
      <c r="P15666" s="4"/>
      <c r="Q15666" s="11"/>
      <c r="R15666" s="4"/>
      <c r="S15666" s="11"/>
      <c r="T15666" s="4"/>
      <c r="U15666" s="11"/>
      <c r="V15666" s="4"/>
      <c r="W15666" s="11"/>
      <c r="X15666" s="4"/>
      <c r="Y15666" s="11"/>
      <c r="Z15666" s="4"/>
      <c r="AA15666" s="1" t="s">
        <v>16</v>
      </c>
      <c r="AC15666" s="23" t="s">
        <v>37886</v>
      </c>
      <c r="AD15666" s="23" t="s">
        <v>40440</v>
      </c>
      <c r="AE15666" t="s">
        <v>35410</v>
      </c>
    </row>
    <row r="15667" spans="1:31" ht="15" customHeight="1">
      <c r="A15667" s="1">
        <v>15666</v>
      </c>
      <c r="B15667" s="1" t="s">
        <v>54</v>
      </c>
      <c r="C15667" s="1" t="s">
        <v>17352</v>
      </c>
      <c r="D15667" s="9" t="s">
        <v>36</v>
      </c>
      <c r="E15667" s="9" t="s">
        <v>37478</v>
      </c>
      <c r="F15667" s="9" t="s">
        <v>33024</v>
      </c>
      <c r="G15667" s="17">
        <v>919961444</v>
      </c>
      <c r="H15667" s="9" t="s">
        <v>8</v>
      </c>
      <c r="I15667" s="1" t="s">
        <v>9</v>
      </c>
      <c r="J15667" s="4" t="s">
        <v>47301</v>
      </c>
      <c r="K15667" s="3" t="s">
        <v>42</v>
      </c>
      <c r="L15667" s="4" t="s">
        <v>47301</v>
      </c>
      <c r="M15667" s="11"/>
      <c r="N15667" s="4"/>
      <c r="O15667" s="11"/>
      <c r="P15667" s="4"/>
      <c r="Q15667" s="11"/>
      <c r="R15667" s="4"/>
      <c r="S15667" s="11"/>
      <c r="T15667" s="4"/>
      <c r="U15667" s="11"/>
      <c r="V15667" s="4"/>
      <c r="W15667" s="11"/>
      <c r="X15667" s="4"/>
      <c r="Y15667" s="11"/>
      <c r="Z15667" s="4"/>
      <c r="AA15667" s="1" t="s">
        <v>16</v>
      </c>
      <c r="AC15667" s="23" t="s">
        <v>37886</v>
      </c>
      <c r="AD15667" s="23" t="s">
        <v>40440</v>
      </c>
      <c r="AE15667" t="s">
        <v>35399</v>
      </c>
    </row>
    <row r="15668" spans="1:31" ht="15" customHeight="1">
      <c r="A15668" s="1">
        <v>15667</v>
      </c>
      <c r="B15668" s="1" t="s">
        <v>54</v>
      </c>
      <c r="C15668" s="1" t="s">
        <v>17356</v>
      </c>
      <c r="D15668" s="9" t="s">
        <v>2639</v>
      </c>
      <c r="E15668" s="9" t="s">
        <v>87</v>
      </c>
      <c r="F15668" s="9" t="s">
        <v>35074</v>
      </c>
      <c r="G15668" s="17">
        <v>91949409066</v>
      </c>
      <c r="H15668" s="9" t="s">
        <v>20</v>
      </c>
      <c r="I15668" s="1" t="s">
        <v>41</v>
      </c>
      <c r="J15668" s="4" t="s">
        <v>47301</v>
      </c>
      <c r="K15668" s="3" t="s">
        <v>42</v>
      </c>
      <c r="L15668" s="4" t="s">
        <v>47301</v>
      </c>
      <c r="M15668" s="4" t="s">
        <v>14136</v>
      </c>
      <c r="N15668" s="3" t="str">
        <f>J15668</f>
        <v>[75 lacs - 1 cr]</v>
      </c>
      <c r="O15668" s="11"/>
      <c r="P15668" s="4"/>
      <c r="Q15668" s="11"/>
      <c r="R15668" s="4"/>
      <c r="S15668" s="11"/>
      <c r="T15668" s="4"/>
      <c r="U15668" s="11"/>
      <c r="V15668" s="4"/>
      <c r="W15668" s="11"/>
      <c r="X15668" s="4"/>
      <c r="Y15668" s="11"/>
      <c r="Z15668" s="4"/>
      <c r="AA15668" s="1" t="s">
        <v>16</v>
      </c>
      <c r="AC15668" s="23" t="s">
        <v>37886</v>
      </c>
      <c r="AD15668" s="23" t="s">
        <v>40440</v>
      </c>
      <c r="AE15668" t="s">
        <v>35410</v>
      </c>
    </row>
    <row r="15669" spans="1:31" ht="15" customHeight="1">
      <c r="A15669" s="1">
        <v>15668</v>
      </c>
      <c r="B15669" s="1" t="s">
        <v>54</v>
      </c>
      <c r="C15669" s="1" t="s">
        <v>17359</v>
      </c>
      <c r="D15669" s="9" t="s">
        <v>58</v>
      </c>
      <c r="E15669" s="9" t="s">
        <v>152</v>
      </c>
      <c r="F15669" s="9" t="s">
        <v>29411</v>
      </c>
      <c r="G15669" s="17">
        <v>919904096649</v>
      </c>
      <c r="H15669" s="9" t="s">
        <v>20</v>
      </c>
      <c r="I15669" s="1" t="s">
        <v>41</v>
      </c>
      <c r="J15669" s="4" t="s">
        <v>47301</v>
      </c>
      <c r="K15669" s="3" t="s">
        <v>42</v>
      </c>
      <c r="L15669" s="4" t="s">
        <v>47301</v>
      </c>
      <c r="M15669" s="11"/>
      <c r="N15669" s="4"/>
      <c r="O15669" s="11"/>
      <c r="P15669" s="4"/>
      <c r="Q15669" s="11"/>
      <c r="R15669" s="4"/>
      <c r="S15669" s="11"/>
      <c r="T15669" s="4"/>
      <c r="U15669" s="11"/>
      <c r="V15669" s="4"/>
      <c r="W15669" s="11"/>
      <c r="X15669" s="4"/>
      <c r="Y15669" s="11"/>
      <c r="Z15669" s="4"/>
      <c r="AA15669" s="1" t="s">
        <v>16</v>
      </c>
      <c r="AC15669" s="23" t="s">
        <v>37886</v>
      </c>
      <c r="AD15669" s="23" t="s">
        <v>40440</v>
      </c>
      <c r="AE15669" t="s">
        <v>35410</v>
      </c>
    </row>
    <row r="15670" spans="1:31" ht="15" customHeight="1">
      <c r="A15670" s="1">
        <v>15669</v>
      </c>
      <c r="B15670" s="1" t="s">
        <v>54</v>
      </c>
      <c r="C15670" s="1" t="s">
        <v>17386</v>
      </c>
      <c r="D15670" s="9" t="s">
        <v>5111</v>
      </c>
      <c r="E15670" s="9" t="s">
        <v>410</v>
      </c>
      <c r="F15670" s="9" t="s">
        <v>29429</v>
      </c>
      <c r="G15670" s="17">
        <v>919640496</v>
      </c>
      <c r="H15670" s="9" t="s">
        <v>132</v>
      </c>
      <c r="I15670" s="1" t="s">
        <v>9</v>
      </c>
      <c r="J15670" s="4" t="s">
        <v>47301</v>
      </c>
      <c r="K15670" s="3" t="s">
        <v>17</v>
      </c>
      <c r="L15670" s="4" t="s">
        <v>47301</v>
      </c>
      <c r="M15670" s="4" t="s">
        <v>42</v>
      </c>
      <c r="N15670" s="3" t="str">
        <f>J15670</f>
        <v>[75 lacs - 1 cr]</v>
      </c>
      <c r="O15670" s="11"/>
      <c r="P15670" s="4"/>
      <c r="Q15670" s="11"/>
      <c r="R15670" s="4"/>
      <c r="S15670" s="11"/>
      <c r="T15670" s="4"/>
      <c r="U15670" s="11"/>
      <c r="V15670" s="4"/>
      <c r="W15670" s="11"/>
      <c r="X15670" s="4"/>
      <c r="Y15670" s="11"/>
      <c r="Z15670" s="4"/>
      <c r="AA15670" s="1" t="s">
        <v>11</v>
      </c>
      <c r="AC15670" s="23" t="s">
        <v>37886</v>
      </c>
      <c r="AD15670" s="23" t="s">
        <v>40440</v>
      </c>
      <c r="AE15670" t="s">
        <v>35410</v>
      </c>
    </row>
    <row r="15671" spans="1:31" ht="15" customHeight="1">
      <c r="A15671" s="1">
        <v>15670</v>
      </c>
      <c r="B15671" s="1" t="s">
        <v>54</v>
      </c>
      <c r="C15671" s="1" t="s">
        <v>17391</v>
      </c>
      <c r="D15671" s="9" t="s">
        <v>36357</v>
      </c>
      <c r="E15671" s="9" t="s">
        <v>40</v>
      </c>
      <c r="F15671" s="9" t="s">
        <v>35079</v>
      </c>
      <c r="G15671" s="17">
        <v>91944694494</v>
      </c>
      <c r="H15671" s="9" t="s">
        <v>20</v>
      </c>
      <c r="I15671" s="1" t="s">
        <v>41</v>
      </c>
      <c r="J15671" s="4" t="s">
        <v>47301</v>
      </c>
      <c r="K15671" s="3" t="s">
        <v>17</v>
      </c>
      <c r="L15671" s="4" t="s">
        <v>47301</v>
      </c>
      <c r="M15671" s="11"/>
      <c r="N15671" s="4"/>
      <c r="O15671" s="11"/>
      <c r="P15671" s="4"/>
      <c r="Q15671" s="11"/>
      <c r="R15671" s="4"/>
      <c r="S15671" s="11"/>
      <c r="T15671" s="4"/>
      <c r="U15671" s="11"/>
      <c r="V15671" s="4"/>
      <c r="W15671" s="11"/>
      <c r="X15671" s="4"/>
      <c r="Y15671" s="11"/>
      <c r="Z15671" s="4"/>
      <c r="AA15671" s="1" t="s">
        <v>16</v>
      </c>
      <c r="AC15671" s="23" t="s">
        <v>37886</v>
      </c>
      <c r="AD15671" s="23" t="s">
        <v>40440</v>
      </c>
      <c r="AE15671" t="s">
        <v>35409</v>
      </c>
    </row>
    <row r="15672" spans="1:31" ht="15" customHeight="1">
      <c r="A15672" s="1">
        <v>15671</v>
      </c>
      <c r="B15672" s="1" t="s">
        <v>54</v>
      </c>
      <c r="C15672" s="1" t="s">
        <v>17395</v>
      </c>
      <c r="D15672" s="9" t="s">
        <v>4965</v>
      </c>
      <c r="E15672" s="9" t="s">
        <v>139</v>
      </c>
      <c r="F15672" s="9" t="s">
        <v>29435</v>
      </c>
      <c r="G15672" s="17">
        <v>91949404990</v>
      </c>
      <c r="H15672" s="9" t="s">
        <v>8</v>
      </c>
      <c r="I15672" s="1" t="s">
        <v>41</v>
      </c>
      <c r="J15672" s="4" t="s">
        <v>47301</v>
      </c>
      <c r="K15672" s="3" t="s">
        <v>42</v>
      </c>
      <c r="L15672" s="4" t="s">
        <v>47301</v>
      </c>
      <c r="M15672" s="11"/>
      <c r="N15672" s="4"/>
      <c r="O15672" s="11"/>
      <c r="P15672" s="4"/>
      <c r="Q15672" s="11"/>
      <c r="R15672" s="4"/>
      <c r="S15672" s="11"/>
      <c r="T15672" s="4"/>
      <c r="U15672" s="11"/>
      <c r="V15672" s="4"/>
      <c r="W15672" s="11"/>
      <c r="X15672" s="4"/>
      <c r="Y15672" s="11"/>
      <c r="Z15672" s="4"/>
      <c r="AA15672" s="1" t="s">
        <v>11</v>
      </c>
      <c r="AC15672" s="23" t="s">
        <v>37886</v>
      </c>
      <c r="AD15672" s="23" t="s">
        <v>40440</v>
      </c>
      <c r="AE15672" t="s">
        <v>35410</v>
      </c>
    </row>
    <row r="15673" spans="1:31" ht="15" customHeight="1">
      <c r="A15673" s="1">
        <v>15672</v>
      </c>
      <c r="B15673" s="1" t="s">
        <v>54</v>
      </c>
      <c r="C15673" s="1" t="s">
        <v>17403</v>
      </c>
      <c r="D15673" s="9" t="s">
        <v>1356</v>
      </c>
      <c r="E15673" s="9" t="s">
        <v>16370</v>
      </c>
      <c r="F15673" s="9" t="s">
        <v>29439</v>
      </c>
      <c r="G15673" s="17">
        <v>91990064449</v>
      </c>
      <c r="H15673" s="9" t="s">
        <v>8</v>
      </c>
      <c r="I15673" s="1" t="s">
        <v>62</v>
      </c>
      <c r="J15673" s="4" t="s">
        <v>47301</v>
      </c>
      <c r="K15673" s="3" t="s">
        <v>42</v>
      </c>
      <c r="L15673" s="4" t="s">
        <v>47301</v>
      </c>
      <c r="M15673" s="11"/>
      <c r="N15673" s="4"/>
      <c r="O15673" s="11"/>
      <c r="P15673" s="4"/>
      <c r="Q15673" s="11"/>
      <c r="R15673" s="4"/>
      <c r="S15673" s="11"/>
      <c r="T15673" s="4"/>
      <c r="U15673" s="11"/>
      <c r="V15673" s="4"/>
      <c r="W15673" s="11"/>
      <c r="X15673" s="4"/>
      <c r="Y15673" s="11"/>
      <c r="Z15673" s="4"/>
      <c r="AA15673" s="1" t="s">
        <v>16</v>
      </c>
      <c r="AC15673" s="23" t="s">
        <v>37886</v>
      </c>
      <c r="AD15673" s="23" t="s">
        <v>40440</v>
      </c>
      <c r="AE15673" t="s">
        <v>35410</v>
      </c>
    </row>
    <row r="15674" spans="1:31" ht="15" customHeight="1">
      <c r="A15674" s="1">
        <v>15673</v>
      </c>
      <c r="B15674" s="1" t="s">
        <v>54</v>
      </c>
      <c r="C15674" s="1" t="s">
        <v>17407</v>
      </c>
      <c r="D15674" s="9" t="s">
        <v>230</v>
      </c>
      <c r="E15674" s="9" t="s">
        <v>78</v>
      </c>
      <c r="F15674" s="9" t="s">
        <v>29442</v>
      </c>
      <c r="G15674" s="17">
        <v>9196999696</v>
      </c>
      <c r="H15674" s="9" t="s">
        <v>8</v>
      </c>
      <c r="I15674" s="1" t="s">
        <v>62</v>
      </c>
      <c r="J15674" s="4" t="s">
        <v>47301</v>
      </c>
      <c r="K15674" s="11" t="s">
        <v>14136</v>
      </c>
      <c r="L15674" s="4" t="s">
        <v>47301</v>
      </c>
      <c r="M15674" s="11"/>
      <c r="N15674" s="4"/>
      <c r="O15674" s="11"/>
      <c r="P15674" s="4"/>
      <c r="Q15674" s="11"/>
      <c r="R15674" s="4"/>
      <c r="S15674" s="11"/>
      <c r="T15674" s="4"/>
      <c r="U15674" s="11"/>
      <c r="V15674" s="4"/>
      <c r="W15674" s="11"/>
      <c r="X15674" s="4"/>
      <c r="Y15674" s="11"/>
      <c r="Z15674" s="4"/>
      <c r="AA15674" s="1" t="s">
        <v>16</v>
      </c>
      <c r="AC15674" s="23" t="s">
        <v>37886</v>
      </c>
      <c r="AD15674" s="23" t="s">
        <v>40440</v>
      </c>
      <c r="AE15674" t="s">
        <v>35409</v>
      </c>
    </row>
    <row r="15675" spans="1:31" ht="15" customHeight="1">
      <c r="A15675" s="1">
        <v>15674</v>
      </c>
      <c r="B15675" s="1" t="s">
        <v>54</v>
      </c>
      <c r="C15675" s="1" t="s">
        <v>17410</v>
      </c>
      <c r="D15675" s="9" t="s">
        <v>3616</v>
      </c>
      <c r="E15675" s="9" t="s">
        <v>36563</v>
      </c>
      <c r="F15675" s="9" t="s">
        <v>29445</v>
      </c>
      <c r="G15675" s="17">
        <v>914494099066</v>
      </c>
      <c r="H15675" s="9" t="s">
        <v>8</v>
      </c>
      <c r="I15675" s="1" t="s">
        <v>9</v>
      </c>
      <c r="J15675" s="4" t="s">
        <v>47301</v>
      </c>
      <c r="K15675" s="3" t="s">
        <v>42</v>
      </c>
      <c r="L15675" s="4" t="s">
        <v>47301</v>
      </c>
      <c r="M15675" s="11"/>
      <c r="N15675" s="4"/>
      <c r="O15675" s="11"/>
      <c r="P15675" s="4"/>
      <c r="Q15675" s="11"/>
      <c r="R15675" s="4"/>
      <c r="S15675" s="11"/>
      <c r="T15675" s="4"/>
      <c r="U15675" s="11"/>
      <c r="V15675" s="4"/>
      <c r="W15675" s="11"/>
      <c r="X15675" s="4"/>
      <c r="Y15675" s="11"/>
      <c r="Z15675" s="4"/>
      <c r="AA15675" s="1" t="s">
        <v>16</v>
      </c>
      <c r="AC15675" s="23" t="s">
        <v>37886</v>
      </c>
      <c r="AD15675" s="23" t="s">
        <v>40440</v>
      </c>
      <c r="AE15675" t="s">
        <v>35394</v>
      </c>
    </row>
    <row r="15676" spans="1:31" ht="15" customHeight="1">
      <c r="A15676" s="1">
        <v>15675</v>
      </c>
      <c r="B15676" s="1" t="s">
        <v>54</v>
      </c>
      <c r="C15676" s="1" t="s">
        <v>17420</v>
      </c>
      <c r="D15676" s="9" t="s">
        <v>486</v>
      </c>
      <c r="E15676" s="9" t="s">
        <v>1972</v>
      </c>
      <c r="F15676" s="9" t="s">
        <v>29452</v>
      </c>
      <c r="G15676" s="17">
        <v>9199464199</v>
      </c>
      <c r="H15676" s="9" t="s">
        <v>15</v>
      </c>
      <c r="I15676" s="1" t="s">
        <v>62</v>
      </c>
      <c r="J15676" s="4" t="s">
        <v>47301</v>
      </c>
      <c r="K15676" s="3" t="s">
        <v>17</v>
      </c>
      <c r="L15676" s="4" t="s">
        <v>47301</v>
      </c>
      <c r="M15676" s="4" t="s">
        <v>42</v>
      </c>
      <c r="N15676" s="3" t="str">
        <f>J15676</f>
        <v>[75 lacs - 1 cr]</v>
      </c>
      <c r="O15676" s="11"/>
      <c r="P15676" s="4"/>
      <c r="Q15676" s="11"/>
      <c r="R15676" s="4"/>
      <c r="S15676" s="11"/>
      <c r="T15676" s="4"/>
      <c r="U15676" s="11"/>
      <c r="V15676" s="4"/>
      <c r="W15676" s="11"/>
      <c r="X15676" s="4"/>
      <c r="Y15676" s="11"/>
      <c r="Z15676" s="4"/>
      <c r="AA15676" s="1" t="s">
        <v>16</v>
      </c>
      <c r="AC15676" s="23" t="s">
        <v>37886</v>
      </c>
      <c r="AD15676" s="23" t="s">
        <v>40440</v>
      </c>
      <c r="AE15676" t="s">
        <v>35410</v>
      </c>
    </row>
    <row r="15677" spans="1:31" ht="15" customHeight="1">
      <c r="A15677" s="1">
        <v>15676</v>
      </c>
      <c r="B15677" s="1" t="s">
        <v>54</v>
      </c>
      <c r="C15677" s="1" t="s">
        <v>17427</v>
      </c>
      <c r="D15677" s="9" t="s">
        <v>11917</v>
      </c>
      <c r="E15677" s="9" t="s">
        <v>139</v>
      </c>
      <c r="F15677" s="9" t="s">
        <v>26672</v>
      </c>
      <c r="G15677" s="17">
        <v>9101664999</v>
      </c>
      <c r="H15677" s="9" t="s">
        <v>37</v>
      </c>
      <c r="I15677" s="1" t="s">
        <v>9</v>
      </c>
      <c r="J15677" s="4" t="s">
        <v>47301</v>
      </c>
      <c r="K15677" s="11" t="s">
        <v>14136</v>
      </c>
      <c r="L15677" s="4" t="s">
        <v>47301</v>
      </c>
      <c r="M15677" s="11"/>
      <c r="N15677" s="4"/>
      <c r="O15677" s="11"/>
      <c r="P15677" s="4"/>
      <c r="Q15677" s="11"/>
      <c r="R15677" s="4"/>
      <c r="S15677" s="11"/>
      <c r="T15677" s="4"/>
      <c r="U15677" s="11"/>
      <c r="V15677" s="4"/>
      <c r="W15677" s="11"/>
      <c r="X15677" s="4"/>
      <c r="Y15677" s="11"/>
      <c r="Z15677" s="4"/>
      <c r="AA15677" s="1" t="s">
        <v>16</v>
      </c>
      <c r="AC15677" s="23" t="s">
        <v>37886</v>
      </c>
      <c r="AD15677" s="23" t="s">
        <v>40440</v>
      </c>
      <c r="AE15677" t="s">
        <v>35410</v>
      </c>
    </row>
    <row r="15678" spans="1:31" ht="15" customHeight="1">
      <c r="A15678" s="1">
        <v>15677</v>
      </c>
      <c r="B15678" s="1" t="s">
        <v>54</v>
      </c>
      <c r="C15678" s="1" t="s">
        <v>17431</v>
      </c>
      <c r="D15678" s="9" t="s">
        <v>2087</v>
      </c>
      <c r="E15678" s="9" t="s">
        <v>410</v>
      </c>
      <c r="F15678" s="9" t="s">
        <v>29457</v>
      </c>
      <c r="G15678" s="17">
        <v>91696496096</v>
      </c>
      <c r="H15678" s="9" t="s">
        <v>15</v>
      </c>
      <c r="I15678" s="1" t="s">
        <v>62</v>
      </c>
      <c r="J15678" s="4" t="s">
        <v>47301</v>
      </c>
      <c r="K15678" s="3" t="s">
        <v>42</v>
      </c>
      <c r="L15678" s="4" t="s">
        <v>47301</v>
      </c>
      <c r="M15678" s="4" t="s">
        <v>14136</v>
      </c>
      <c r="N15678" s="3" t="str">
        <f>J15678</f>
        <v>[75 lacs - 1 cr]</v>
      </c>
      <c r="O15678" s="11"/>
      <c r="P15678" s="4"/>
      <c r="Q15678" s="11"/>
      <c r="R15678" s="4"/>
      <c r="S15678" s="11"/>
      <c r="T15678" s="4"/>
      <c r="U15678" s="11"/>
      <c r="V15678" s="4"/>
      <c r="W15678" s="11"/>
      <c r="X15678" s="4"/>
      <c r="Y15678" s="11"/>
      <c r="Z15678" s="4"/>
      <c r="AA15678" s="1" t="s">
        <v>16</v>
      </c>
      <c r="AC15678" s="23" t="s">
        <v>37886</v>
      </c>
      <c r="AD15678" s="23" t="s">
        <v>40440</v>
      </c>
      <c r="AE15678" t="s">
        <v>35410</v>
      </c>
    </row>
    <row r="15679" spans="1:31" ht="15" customHeight="1">
      <c r="A15679" s="1">
        <v>15678</v>
      </c>
      <c r="B15679" s="1" t="s">
        <v>54</v>
      </c>
      <c r="C15679" s="1" t="s">
        <v>17434</v>
      </c>
      <c r="D15679" s="9" t="s">
        <v>12899</v>
      </c>
      <c r="E15679" s="9" t="s">
        <v>7162</v>
      </c>
      <c r="F15679" s="9" t="s">
        <v>35087</v>
      </c>
      <c r="G15679" s="17">
        <v>9160044664</v>
      </c>
      <c r="H15679" s="9" t="s">
        <v>20</v>
      </c>
      <c r="I15679" s="1" t="s">
        <v>62</v>
      </c>
      <c r="J15679" s="4" t="s">
        <v>47301</v>
      </c>
      <c r="K15679" s="3" t="s">
        <v>42</v>
      </c>
      <c r="L15679" s="4" t="s">
        <v>47301</v>
      </c>
      <c r="M15679" s="11"/>
      <c r="N15679" s="4"/>
      <c r="O15679" s="11"/>
      <c r="P15679" s="4"/>
      <c r="Q15679" s="11"/>
      <c r="R15679" s="4"/>
      <c r="S15679" s="11"/>
      <c r="T15679" s="4"/>
      <c r="U15679" s="11"/>
      <c r="V15679" s="4"/>
      <c r="W15679" s="11"/>
      <c r="X15679" s="4"/>
      <c r="Y15679" s="11"/>
      <c r="Z15679" s="4"/>
      <c r="AA15679" s="1" t="s">
        <v>16</v>
      </c>
      <c r="AC15679" s="23" t="s">
        <v>37886</v>
      </c>
      <c r="AD15679" s="23" t="s">
        <v>40440</v>
      </c>
      <c r="AE15679" t="s">
        <v>35399</v>
      </c>
    </row>
    <row r="15680" spans="1:31" ht="15" customHeight="1">
      <c r="A15680" s="1">
        <v>15679</v>
      </c>
      <c r="B15680" s="1" t="s">
        <v>54</v>
      </c>
      <c r="C15680" s="1" t="s">
        <v>17439</v>
      </c>
      <c r="D15680" s="9" t="s">
        <v>4561</v>
      </c>
      <c r="E15680" s="9" t="s">
        <v>12566</v>
      </c>
      <c r="F15680" s="9" t="s">
        <v>29463</v>
      </c>
      <c r="G15680" s="17">
        <v>91916069464</v>
      </c>
      <c r="H15680" s="9" t="s">
        <v>20</v>
      </c>
      <c r="I15680" s="1" t="s">
        <v>9</v>
      </c>
      <c r="J15680" s="4" t="s">
        <v>47301</v>
      </c>
      <c r="K15680" s="3" t="s">
        <v>42</v>
      </c>
      <c r="L15680" s="4" t="s">
        <v>47301</v>
      </c>
      <c r="M15680" s="11"/>
      <c r="N15680" s="4"/>
      <c r="O15680" s="11"/>
      <c r="P15680" s="4"/>
      <c r="Q15680" s="11"/>
      <c r="R15680" s="4"/>
      <c r="S15680" s="11"/>
      <c r="T15680" s="4"/>
      <c r="U15680" s="11"/>
      <c r="V15680" s="4"/>
      <c r="W15680" s="11"/>
      <c r="X15680" s="4"/>
      <c r="Y15680" s="11"/>
      <c r="Z15680" s="4"/>
      <c r="AA15680" s="1" t="s">
        <v>16</v>
      </c>
      <c r="AC15680" s="23" t="s">
        <v>37886</v>
      </c>
      <c r="AD15680" s="23" t="s">
        <v>40440</v>
      </c>
      <c r="AE15680" t="s">
        <v>35399</v>
      </c>
    </row>
    <row r="15681" spans="1:31" ht="15" customHeight="1">
      <c r="A15681" s="1">
        <v>15680</v>
      </c>
      <c r="B15681" s="1" t="s">
        <v>54</v>
      </c>
      <c r="C15681" s="1" t="s">
        <v>17440</v>
      </c>
      <c r="D15681" s="9" t="s">
        <v>13357</v>
      </c>
      <c r="E15681" s="9" t="s">
        <v>139</v>
      </c>
      <c r="F15681" s="9" t="s">
        <v>29464</v>
      </c>
      <c r="G15681" s="17">
        <v>91969106111</v>
      </c>
      <c r="H15681" s="9" t="s">
        <v>20</v>
      </c>
      <c r="I15681" s="1" t="s">
        <v>41</v>
      </c>
      <c r="J15681" s="4" t="s">
        <v>47301</v>
      </c>
      <c r="K15681" s="3" t="s">
        <v>42</v>
      </c>
      <c r="L15681" s="4" t="s">
        <v>47301</v>
      </c>
      <c r="M15681" s="11"/>
      <c r="N15681" s="4"/>
      <c r="O15681" s="11"/>
      <c r="P15681" s="4"/>
      <c r="Q15681" s="11"/>
      <c r="R15681" s="4"/>
      <c r="S15681" s="11"/>
      <c r="T15681" s="4"/>
      <c r="U15681" s="11"/>
      <c r="V15681" s="4"/>
      <c r="W15681" s="11"/>
      <c r="X15681" s="4"/>
      <c r="Y15681" s="11"/>
      <c r="Z15681" s="4"/>
      <c r="AA15681" s="1" t="s">
        <v>16</v>
      </c>
      <c r="AC15681" s="23" t="s">
        <v>37886</v>
      </c>
      <c r="AD15681" s="23" t="s">
        <v>40440</v>
      </c>
      <c r="AE15681" t="s">
        <v>35399</v>
      </c>
    </row>
    <row r="15682" spans="1:31" ht="15" customHeight="1">
      <c r="A15682" s="1">
        <v>15681</v>
      </c>
      <c r="B15682" s="1" t="s">
        <v>54</v>
      </c>
      <c r="C15682" s="1" t="s">
        <v>17443</v>
      </c>
      <c r="D15682" s="9" t="s">
        <v>959</v>
      </c>
      <c r="E15682" s="9" t="s">
        <v>40</v>
      </c>
      <c r="F15682" s="9" t="s">
        <v>21392</v>
      </c>
      <c r="G15682" s="17">
        <v>91499640941</v>
      </c>
      <c r="H15682" s="9" t="s">
        <v>8</v>
      </c>
      <c r="I15682" s="1" t="s">
        <v>62</v>
      </c>
      <c r="J15682" s="4" t="s">
        <v>47301</v>
      </c>
      <c r="K15682" s="3" t="s">
        <v>42</v>
      </c>
      <c r="L15682" s="4" t="s">
        <v>47301</v>
      </c>
      <c r="M15682" s="11"/>
      <c r="N15682" s="4"/>
      <c r="O15682" s="11"/>
      <c r="P15682" s="4"/>
      <c r="Q15682" s="11"/>
      <c r="R15682" s="4"/>
      <c r="S15682" s="11"/>
      <c r="T15682" s="4"/>
      <c r="U15682" s="11"/>
      <c r="V15682" s="4"/>
      <c r="W15682" s="11"/>
      <c r="X15682" s="4"/>
      <c r="Y15682" s="11"/>
      <c r="Z15682" s="4"/>
      <c r="AA15682" s="1" t="s">
        <v>16</v>
      </c>
      <c r="AC15682" s="23" t="s">
        <v>37886</v>
      </c>
      <c r="AD15682" s="23" t="s">
        <v>40440</v>
      </c>
      <c r="AE15682" t="s">
        <v>35394</v>
      </c>
    </row>
    <row r="15683" spans="1:31" ht="15" customHeight="1">
      <c r="A15683" s="1">
        <v>15682</v>
      </c>
      <c r="B15683" s="1" t="s">
        <v>54</v>
      </c>
      <c r="C15683" s="1" t="s">
        <v>17448</v>
      </c>
      <c r="D15683" s="9" t="s">
        <v>1250</v>
      </c>
      <c r="E15683" s="9" t="s">
        <v>2843</v>
      </c>
      <c r="F15683" s="9" t="s">
        <v>29467</v>
      </c>
      <c r="G15683" s="17">
        <v>91490901440</v>
      </c>
      <c r="H15683" s="9" t="s">
        <v>8</v>
      </c>
      <c r="I15683" s="1" t="s">
        <v>41</v>
      </c>
      <c r="J15683" s="4" t="s">
        <v>47301</v>
      </c>
      <c r="K15683" s="3" t="s">
        <v>42</v>
      </c>
      <c r="L15683" s="4" t="s">
        <v>47301</v>
      </c>
      <c r="M15683" s="11"/>
      <c r="N15683" s="4"/>
      <c r="O15683" s="11"/>
      <c r="P15683" s="4"/>
      <c r="Q15683" s="11"/>
      <c r="R15683" s="4"/>
      <c r="S15683" s="11"/>
      <c r="T15683" s="4"/>
      <c r="U15683" s="11"/>
      <c r="V15683" s="4"/>
      <c r="W15683" s="11"/>
      <c r="X15683" s="4"/>
      <c r="Y15683" s="11"/>
      <c r="Z15683" s="4"/>
      <c r="AA15683" s="1" t="s">
        <v>16</v>
      </c>
      <c r="AC15683" s="23" t="s">
        <v>37886</v>
      </c>
      <c r="AD15683" s="23" t="s">
        <v>40440</v>
      </c>
      <c r="AE15683" t="s">
        <v>35410</v>
      </c>
    </row>
    <row r="15684" spans="1:31" ht="15" customHeight="1">
      <c r="A15684" s="1">
        <v>15683</v>
      </c>
      <c r="B15684" s="1" t="s">
        <v>54</v>
      </c>
      <c r="C15684" s="1" t="s">
        <v>17450</v>
      </c>
      <c r="D15684" s="9" t="s">
        <v>1209</v>
      </c>
      <c r="E15684" s="9" t="s">
        <v>558</v>
      </c>
      <c r="F15684" s="9" t="s">
        <v>35090</v>
      </c>
      <c r="G15684" s="17">
        <v>919446616164</v>
      </c>
      <c r="H15684" s="9" t="s">
        <v>20</v>
      </c>
      <c r="I15684" s="1" t="s">
        <v>9</v>
      </c>
      <c r="J15684" s="4" t="s">
        <v>47301</v>
      </c>
      <c r="K15684" s="11" t="s">
        <v>14136</v>
      </c>
      <c r="L15684" s="4" t="s">
        <v>47301</v>
      </c>
      <c r="M15684" s="11"/>
      <c r="N15684" s="4"/>
      <c r="O15684" s="11"/>
      <c r="P15684" s="4"/>
      <c r="Q15684" s="11"/>
      <c r="R15684" s="4"/>
      <c r="S15684" s="11"/>
      <c r="T15684" s="4"/>
      <c r="U15684" s="11"/>
      <c r="V15684" s="4"/>
      <c r="W15684" s="11"/>
      <c r="X15684" s="4"/>
      <c r="Y15684" s="11"/>
      <c r="Z15684" s="4"/>
      <c r="AA15684" s="1" t="s">
        <v>16</v>
      </c>
      <c r="AC15684" s="23" t="s">
        <v>37886</v>
      </c>
      <c r="AD15684" s="23" t="s">
        <v>40440</v>
      </c>
      <c r="AE15684" t="s">
        <v>35410</v>
      </c>
    </row>
    <row r="15685" spans="1:31" ht="15" customHeight="1">
      <c r="A15685" s="1">
        <v>15684</v>
      </c>
      <c r="B15685" s="1" t="s">
        <v>54</v>
      </c>
      <c r="C15685" s="1" t="s">
        <v>17456</v>
      </c>
      <c r="D15685" s="9" t="s">
        <v>36358</v>
      </c>
      <c r="E15685" s="9" t="s">
        <v>139</v>
      </c>
      <c r="F15685" s="9" t="s">
        <v>29471</v>
      </c>
      <c r="G15685" s="17">
        <v>919946444466</v>
      </c>
      <c r="H15685" s="9" t="s">
        <v>132</v>
      </c>
      <c r="I15685" s="1" t="s">
        <v>9</v>
      </c>
      <c r="J15685" s="4" t="s">
        <v>47301</v>
      </c>
      <c r="K15685" s="3" t="s">
        <v>42</v>
      </c>
      <c r="L15685" s="4" t="s">
        <v>47301</v>
      </c>
      <c r="M15685" s="11"/>
      <c r="N15685" s="4"/>
      <c r="O15685" s="11"/>
      <c r="P15685" s="4"/>
      <c r="Q15685" s="11"/>
      <c r="R15685" s="4"/>
      <c r="S15685" s="11"/>
      <c r="T15685" s="4"/>
      <c r="U15685" s="11"/>
      <c r="V15685" s="4"/>
      <c r="W15685" s="11"/>
      <c r="X15685" s="4"/>
      <c r="Y15685" s="11"/>
      <c r="Z15685" s="4"/>
      <c r="AA15685" s="1" t="s">
        <v>16</v>
      </c>
      <c r="AC15685" s="23" t="s">
        <v>37886</v>
      </c>
      <c r="AD15685" s="23" t="s">
        <v>40440</v>
      </c>
      <c r="AE15685" t="s">
        <v>35409</v>
      </c>
    </row>
    <row r="15686" spans="1:31" ht="15" customHeight="1">
      <c r="A15686" s="1">
        <v>15685</v>
      </c>
      <c r="B15686" s="1" t="s">
        <v>54</v>
      </c>
      <c r="C15686" s="1" t="s">
        <v>17459</v>
      </c>
      <c r="D15686" s="9" t="s">
        <v>773</v>
      </c>
      <c r="E15686" s="9" t="s">
        <v>255</v>
      </c>
      <c r="F15686" s="9" t="s">
        <v>29472</v>
      </c>
      <c r="G15686" s="17">
        <v>91999649944</v>
      </c>
      <c r="H15686" s="9" t="s">
        <v>8</v>
      </c>
      <c r="I15686" s="1" t="s">
        <v>41</v>
      </c>
      <c r="J15686" s="4" t="s">
        <v>47301</v>
      </c>
      <c r="K15686" s="11" t="s">
        <v>14136</v>
      </c>
      <c r="L15686" s="4" t="s">
        <v>47301</v>
      </c>
      <c r="M15686" s="11"/>
      <c r="N15686" s="4"/>
      <c r="O15686" s="11"/>
      <c r="P15686" s="4"/>
      <c r="Q15686" s="11"/>
      <c r="R15686" s="4"/>
      <c r="S15686" s="11"/>
      <c r="T15686" s="4"/>
      <c r="U15686" s="11"/>
      <c r="V15686" s="4"/>
      <c r="W15686" s="11"/>
      <c r="X15686" s="4"/>
      <c r="Y15686" s="11"/>
      <c r="Z15686" s="4"/>
      <c r="AA15686" s="1" t="s">
        <v>16</v>
      </c>
      <c r="AC15686" s="23" t="s">
        <v>37886</v>
      </c>
      <c r="AD15686" s="23" t="s">
        <v>40440</v>
      </c>
      <c r="AE15686" t="s">
        <v>35409</v>
      </c>
    </row>
    <row r="15687" spans="1:31" ht="15" customHeight="1">
      <c r="A15687" s="1">
        <v>15686</v>
      </c>
      <c r="B15687" s="1" t="s">
        <v>54</v>
      </c>
      <c r="C15687" s="1" t="s">
        <v>17462</v>
      </c>
      <c r="D15687" s="9" t="s">
        <v>4165</v>
      </c>
      <c r="E15687" s="9" t="s">
        <v>724</v>
      </c>
      <c r="F15687" s="9" t="s">
        <v>29474</v>
      </c>
      <c r="G15687" s="17">
        <v>91946461496</v>
      </c>
      <c r="H15687" s="9" t="s">
        <v>8</v>
      </c>
      <c r="I15687" s="1" t="s">
        <v>9</v>
      </c>
      <c r="J15687" s="4" t="s">
        <v>47301</v>
      </c>
      <c r="K15687" s="3" t="s">
        <v>42</v>
      </c>
      <c r="L15687" s="4" t="s">
        <v>47301</v>
      </c>
      <c r="M15687" s="11"/>
      <c r="N15687" s="4"/>
      <c r="O15687" s="11"/>
      <c r="P15687" s="4"/>
      <c r="Q15687" s="11"/>
      <c r="R15687" s="4"/>
      <c r="S15687" s="11"/>
      <c r="T15687" s="4"/>
      <c r="U15687" s="11"/>
      <c r="V15687" s="4"/>
      <c r="W15687" s="11"/>
      <c r="X15687" s="4"/>
      <c r="Y15687" s="11"/>
      <c r="Z15687" s="4"/>
      <c r="AA15687" s="1" t="s">
        <v>16</v>
      </c>
      <c r="AC15687" s="23" t="s">
        <v>37886</v>
      </c>
      <c r="AD15687" s="23" t="s">
        <v>40440</v>
      </c>
      <c r="AE15687" t="s">
        <v>35409</v>
      </c>
    </row>
    <row r="15688" spans="1:31" ht="15" customHeight="1">
      <c r="A15688" s="1">
        <v>15687</v>
      </c>
      <c r="B15688" s="1" t="s">
        <v>54</v>
      </c>
      <c r="C15688" s="1" t="s">
        <v>17471</v>
      </c>
      <c r="D15688" s="9" t="s">
        <v>1457</v>
      </c>
      <c r="E15688" s="9" t="s">
        <v>487</v>
      </c>
      <c r="F15688" s="9" t="s">
        <v>29482</v>
      </c>
      <c r="G15688" s="17">
        <v>919601464040</v>
      </c>
      <c r="H15688" s="9" t="s">
        <v>15</v>
      </c>
      <c r="I15688" s="1" t="s">
        <v>41</v>
      </c>
      <c r="J15688" s="4" t="s">
        <v>47301</v>
      </c>
      <c r="K15688" s="11" t="s">
        <v>14136</v>
      </c>
      <c r="L15688" s="4" t="s">
        <v>47301</v>
      </c>
      <c r="M15688" s="11"/>
      <c r="N15688" s="4"/>
      <c r="O15688" s="11"/>
      <c r="P15688" s="4"/>
      <c r="Q15688" s="11"/>
      <c r="R15688" s="4"/>
      <c r="S15688" s="11"/>
      <c r="T15688" s="4"/>
      <c r="U15688" s="11"/>
      <c r="V15688" s="4"/>
      <c r="W15688" s="11"/>
      <c r="X15688" s="4"/>
      <c r="Y15688" s="11"/>
      <c r="Z15688" s="4"/>
      <c r="AA15688" s="1" t="s">
        <v>16</v>
      </c>
      <c r="AC15688" s="23" t="s">
        <v>37886</v>
      </c>
      <c r="AD15688" s="23" t="s">
        <v>40440</v>
      </c>
      <c r="AE15688" t="s">
        <v>35410</v>
      </c>
    </row>
    <row r="15689" spans="1:31" ht="15" customHeight="1">
      <c r="A15689" s="1">
        <v>15688</v>
      </c>
      <c r="B15689" s="1" t="s">
        <v>54</v>
      </c>
      <c r="C15689" s="1" t="s">
        <v>17473</v>
      </c>
      <c r="D15689" s="9" t="s">
        <v>113</v>
      </c>
      <c r="E15689" s="9" t="s">
        <v>487</v>
      </c>
      <c r="F15689" s="9" t="s">
        <v>33037</v>
      </c>
      <c r="G15689" s="17">
        <v>91944461960</v>
      </c>
      <c r="H15689" s="9" t="s">
        <v>20</v>
      </c>
      <c r="I15689" s="1" t="s">
        <v>9</v>
      </c>
      <c r="J15689" s="4" t="s">
        <v>47301</v>
      </c>
      <c r="K15689" s="3" t="s">
        <v>42</v>
      </c>
      <c r="L15689" s="4" t="s">
        <v>47301</v>
      </c>
      <c r="M15689" s="11"/>
      <c r="N15689" s="4"/>
      <c r="O15689" s="11"/>
      <c r="P15689" s="4"/>
      <c r="Q15689" s="11"/>
      <c r="R15689" s="4"/>
      <c r="S15689" s="11"/>
      <c r="T15689" s="4"/>
      <c r="U15689" s="11"/>
      <c r="V15689" s="4"/>
      <c r="W15689" s="11"/>
      <c r="X15689" s="4"/>
      <c r="Y15689" s="11"/>
      <c r="Z15689" s="4"/>
      <c r="AA15689" s="1" t="s">
        <v>16</v>
      </c>
      <c r="AC15689" s="23" t="s">
        <v>37886</v>
      </c>
      <c r="AD15689" s="23" t="s">
        <v>40440</v>
      </c>
      <c r="AE15689" t="s">
        <v>35410</v>
      </c>
    </row>
    <row r="15690" spans="1:31" ht="15" customHeight="1">
      <c r="A15690" s="1">
        <v>15689</v>
      </c>
      <c r="B15690" s="1" t="s">
        <v>54</v>
      </c>
      <c r="C15690" s="1" t="s">
        <v>17476</v>
      </c>
      <c r="D15690" s="9" t="s">
        <v>2162</v>
      </c>
      <c r="E15690" s="9" t="s">
        <v>131</v>
      </c>
      <c r="F15690" s="9" t="s">
        <v>29485</v>
      </c>
      <c r="G15690" s="17">
        <v>91999444499</v>
      </c>
      <c r="H15690" s="9" t="s">
        <v>8</v>
      </c>
      <c r="I15690" s="1" t="s">
        <v>62</v>
      </c>
      <c r="J15690" s="4" t="s">
        <v>47301</v>
      </c>
      <c r="K15690" s="3" t="s">
        <v>42</v>
      </c>
      <c r="L15690" s="4" t="s">
        <v>47301</v>
      </c>
      <c r="M15690" s="11"/>
      <c r="N15690" s="4"/>
      <c r="O15690" s="11"/>
      <c r="P15690" s="4"/>
      <c r="Q15690" s="11"/>
      <c r="R15690" s="4"/>
      <c r="S15690" s="11"/>
      <c r="T15690" s="4"/>
      <c r="U15690" s="11"/>
      <c r="V15690" s="4"/>
      <c r="W15690" s="11"/>
      <c r="X15690" s="4"/>
      <c r="Y15690" s="11"/>
      <c r="Z15690" s="4"/>
      <c r="AA15690" s="1" t="s">
        <v>16</v>
      </c>
      <c r="AC15690" s="23" t="s">
        <v>37886</v>
      </c>
      <c r="AD15690" s="23" t="s">
        <v>40440</v>
      </c>
      <c r="AE15690" t="s">
        <v>35410</v>
      </c>
    </row>
    <row r="15691" spans="1:31" ht="15" customHeight="1">
      <c r="A15691" s="1">
        <v>15690</v>
      </c>
      <c r="B15691" s="1" t="s">
        <v>54</v>
      </c>
      <c r="C15691" s="1" t="s">
        <v>17479</v>
      </c>
      <c r="D15691" s="9" t="s">
        <v>332</v>
      </c>
      <c r="E15691" s="9" t="s">
        <v>6642</v>
      </c>
      <c r="F15691" s="9" t="s">
        <v>29487</v>
      </c>
      <c r="G15691" s="17">
        <v>9199094149</v>
      </c>
      <c r="H15691" s="9" t="s">
        <v>37</v>
      </c>
      <c r="I15691" s="1" t="s">
        <v>9</v>
      </c>
      <c r="J15691" s="4" t="s">
        <v>47301</v>
      </c>
      <c r="K15691" s="3" t="s">
        <v>42</v>
      </c>
      <c r="L15691" s="4" t="s">
        <v>47301</v>
      </c>
      <c r="M15691" s="11"/>
      <c r="N15691" s="4"/>
      <c r="O15691" s="11"/>
      <c r="P15691" s="4"/>
      <c r="Q15691" s="11"/>
      <c r="R15691" s="4"/>
      <c r="S15691" s="11"/>
      <c r="T15691" s="4"/>
      <c r="U15691" s="11"/>
      <c r="V15691" s="4"/>
      <c r="W15691" s="11"/>
      <c r="X15691" s="4"/>
      <c r="Y15691" s="11"/>
      <c r="Z15691" s="4"/>
      <c r="AA15691" s="1" t="s">
        <v>16</v>
      </c>
      <c r="AC15691" s="23" t="s">
        <v>37886</v>
      </c>
      <c r="AD15691" s="23" t="s">
        <v>40440</v>
      </c>
      <c r="AE15691" t="s">
        <v>35410</v>
      </c>
    </row>
    <row r="15692" spans="1:31" ht="15" customHeight="1">
      <c r="A15692" s="1">
        <v>15691</v>
      </c>
      <c r="B15692" s="1" t="s">
        <v>54</v>
      </c>
      <c r="C15692" s="1" t="s">
        <v>17485</v>
      </c>
      <c r="D15692" s="9" t="s">
        <v>3259</v>
      </c>
      <c r="E15692" s="9" t="s">
        <v>999</v>
      </c>
      <c r="F15692" s="9" t="s">
        <v>29491</v>
      </c>
      <c r="G15692" s="17">
        <v>919446406691</v>
      </c>
      <c r="H15692" s="9" t="s">
        <v>8</v>
      </c>
      <c r="I15692" s="1" t="s">
        <v>9</v>
      </c>
      <c r="J15692" s="4" t="s">
        <v>47301</v>
      </c>
      <c r="K15692" s="3" t="s">
        <v>17</v>
      </c>
      <c r="L15692" s="4" t="s">
        <v>47301</v>
      </c>
      <c r="M15692" s="4" t="s">
        <v>42</v>
      </c>
      <c r="N15692" s="3" t="str">
        <f t="shared" ref="N15692:N15693" si="672">J15692</f>
        <v>[75 lacs - 1 cr]</v>
      </c>
      <c r="O15692" s="11"/>
      <c r="P15692" s="4"/>
      <c r="Q15692" s="11"/>
      <c r="R15692" s="4"/>
      <c r="S15692" s="11"/>
      <c r="T15692" s="4"/>
      <c r="U15692" s="11"/>
      <c r="V15692" s="4"/>
      <c r="W15692" s="11"/>
      <c r="X15692" s="4"/>
      <c r="Y15692" s="11"/>
      <c r="Z15692" s="4"/>
      <c r="AA15692" s="1" t="s">
        <v>16</v>
      </c>
      <c r="AC15692" s="23" t="s">
        <v>37886</v>
      </c>
      <c r="AD15692" s="23" t="s">
        <v>40440</v>
      </c>
      <c r="AE15692" t="s">
        <v>35399</v>
      </c>
    </row>
    <row r="15693" spans="1:31" ht="15" customHeight="1">
      <c r="A15693" s="1">
        <v>15692</v>
      </c>
      <c r="B15693" s="1" t="s">
        <v>54</v>
      </c>
      <c r="C15693" s="1" t="s">
        <v>17490</v>
      </c>
      <c r="D15693" s="9" t="s">
        <v>16376</v>
      </c>
      <c r="E15693" s="9" t="s">
        <v>362</v>
      </c>
      <c r="F15693" s="9" t="s">
        <v>29494</v>
      </c>
      <c r="G15693" s="17">
        <v>91949406061</v>
      </c>
      <c r="H15693" s="9" t="s">
        <v>20</v>
      </c>
      <c r="I15693" s="1" t="s">
        <v>9</v>
      </c>
      <c r="J15693" s="4" t="s">
        <v>47301</v>
      </c>
      <c r="K15693" s="3" t="s">
        <v>213</v>
      </c>
      <c r="L15693" s="4" t="s">
        <v>47301</v>
      </c>
      <c r="M15693" s="4" t="s">
        <v>17</v>
      </c>
      <c r="N15693" s="3" t="str">
        <f t="shared" si="672"/>
        <v>[75 lacs - 1 cr]</v>
      </c>
      <c r="O15693" s="4" t="s">
        <v>47347</v>
      </c>
      <c r="P15693" s="3" t="s">
        <v>47301</v>
      </c>
      <c r="Q15693" s="4" t="s">
        <v>14136</v>
      </c>
      <c r="R15693" s="3" t="s">
        <v>47301</v>
      </c>
      <c r="S15693" s="11"/>
      <c r="T15693" s="4"/>
      <c r="U15693" s="11"/>
      <c r="V15693" s="4"/>
      <c r="W15693" s="11"/>
      <c r="X15693" s="4"/>
      <c r="Y15693" s="11"/>
      <c r="Z15693" s="4"/>
      <c r="AA15693" s="1" t="s">
        <v>16</v>
      </c>
      <c r="AC15693" s="23" t="s">
        <v>37886</v>
      </c>
      <c r="AD15693" s="23" t="s">
        <v>40440</v>
      </c>
      <c r="AE15693" t="s">
        <v>35394</v>
      </c>
    </row>
    <row r="15694" spans="1:31" ht="15" customHeight="1">
      <c r="A15694" s="1">
        <v>15693</v>
      </c>
      <c r="B15694" s="1" t="s">
        <v>54</v>
      </c>
      <c r="C15694" s="1" t="s">
        <v>17496</v>
      </c>
      <c r="D15694" s="9" t="s">
        <v>1305</v>
      </c>
      <c r="E15694" s="9" t="s">
        <v>139</v>
      </c>
      <c r="F15694" s="9" t="s">
        <v>25554</v>
      </c>
      <c r="G15694" s="17">
        <v>919444014916</v>
      </c>
      <c r="H15694" s="9" t="s">
        <v>20</v>
      </c>
      <c r="I15694" s="1" t="s">
        <v>9</v>
      </c>
      <c r="J15694" s="4" t="s">
        <v>47301</v>
      </c>
      <c r="K15694" s="11" t="s">
        <v>14137</v>
      </c>
      <c r="L15694" s="4" t="s">
        <v>47301</v>
      </c>
      <c r="M15694" s="11"/>
      <c r="N15694" s="4"/>
      <c r="O15694" s="11"/>
      <c r="P15694" s="4"/>
      <c r="Q15694" s="11"/>
      <c r="R15694" s="4"/>
      <c r="S15694" s="11"/>
      <c r="T15694" s="4"/>
      <c r="U15694" s="11"/>
      <c r="V15694" s="4"/>
      <c r="W15694" s="11"/>
      <c r="X15694" s="4"/>
      <c r="Y15694" s="11"/>
      <c r="Z15694" s="4"/>
      <c r="AA15694" s="1" t="s">
        <v>16</v>
      </c>
      <c r="AC15694" s="23" t="s">
        <v>37886</v>
      </c>
      <c r="AD15694" s="23" t="s">
        <v>40440</v>
      </c>
      <c r="AE15694" t="s">
        <v>35394</v>
      </c>
    </row>
    <row r="15695" spans="1:31" ht="15" customHeight="1">
      <c r="A15695" s="1">
        <v>15694</v>
      </c>
      <c r="B15695" s="1" t="s">
        <v>54</v>
      </c>
      <c r="C15695" s="1" t="s">
        <v>17498</v>
      </c>
      <c r="D15695" s="9" t="s">
        <v>2027</v>
      </c>
      <c r="E15695" s="9" t="s">
        <v>37479</v>
      </c>
      <c r="F15695" s="9" t="s">
        <v>32052</v>
      </c>
      <c r="G15695" s="17">
        <v>91994996604</v>
      </c>
      <c r="H15695" s="9" t="s">
        <v>8</v>
      </c>
      <c r="I15695" s="1" t="s">
        <v>41</v>
      </c>
      <c r="J15695" s="4" t="s">
        <v>47301</v>
      </c>
      <c r="K15695" s="3" t="s">
        <v>17</v>
      </c>
      <c r="L15695" s="4" t="s">
        <v>47301</v>
      </c>
      <c r="M15695" s="4" t="s">
        <v>42</v>
      </c>
      <c r="N15695" s="3" t="str">
        <f t="shared" ref="N15695:N15696" si="673">J15695</f>
        <v>[75 lacs - 1 cr]</v>
      </c>
      <c r="O15695" s="11"/>
      <c r="P15695" s="4"/>
      <c r="Q15695" s="11"/>
      <c r="R15695" s="4"/>
      <c r="S15695" s="11"/>
      <c r="T15695" s="4"/>
      <c r="U15695" s="11"/>
      <c r="V15695" s="4"/>
      <c r="W15695" s="11"/>
      <c r="X15695" s="4"/>
      <c r="Y15695" s="11"/>
      <c r="Z15695" s="4"/>
      <c r="AA15695" s="1" t="s">
        <v>16</v>
      </c>
      <c r="AC15695" s="23" t="s">
        <v>37886</v>
      </c>
      <c r="AD15695" s="23" t="s">
        <v>40440</v>
      </c>
      <c r="AE15695" t="s">
        <v>35409</v>
      </c>
    </row>
    <row r="15696" spans="1:31" ht="15" customHeight="1">
      <c r="A15696" s="1">
        <v>15695</v>
      </c>
      <c r="B15696" s="1" t="s">
        <v>54</v>
      </c>
      <c r="C15696" s="1" t="s">
        <v>17500</v>
      </c>
      <c r="D15696" s="9" t="s">
        <v>36359</v>
      </c>
      <c r="E15696" s="9" t="s">
        <v>139</v>
      </c>
      <c r="F15696" s="9" t="s">
        <v>29500</v>
      </c>
      <c r="G15696" s="17">
        <v>91901691004</v>
      </c>
      <c r="H15696" s="9" t="s">
        <v>8</v>
      </c>
      <c r="I15696" s="1" t="s">
        <v>62</v>
      </c>
      <c r="J15696" s="4" t="s">
        <v>47301</v>
      </c>
      <c r="K15696" s="3" t="s">
        <v>42</v>
      </c>
      <c r="L15696" s="4" t="s">
        <v>47301</v>
      </c>
      <c r="M15696" s="4" t="s">
        <v>14136</v>
      </c>
      <c r="N15696" s="3" t="str">
        <f t="shared" si="673"/>
        <v>[75 lacs - 1 cr]</v>
      </c>
      <c r="O15696" s="11"/>
      <c r="P15696" s="4"/>
      <c r="Q15696" s="11"/>
      <c r="R15696" s="4"/>
      <c r="S15696" s="11"/>
      <c r="T15696" s="4"/>
      <c r="U15696" s="11"/>
      <c r="V15696" s="4"/>
      <c r="W15696" s="11"/>
      <c r="X15696" s="4"/>
      <c r="Y15696" s="11"/>
      <c r="Z15696" s="4"/>
      <c r="AA15696" s="1" t="s">
        <v>16</v>
      </c>
      <c r="AC15696" s="23" t="s">
        <v>37886</v>
      </c>
      <c r="AD15696" s="23" t="s">
        <v>40440</v>
      </c>
      <c r="AE15696" t="s">
        <v>35410</v>
      </c>
    </row>
    <row r="15697" spans="1:31" ht="15" customHeight="1">
      <c r="A15697" s="1">
        <v>15696</v>
      </c>
      <c r="B15697" s="1" t="s">
        <v>54</v>
      </c>
      <c r="C15697" s="1" t="s">
        <v>17501</v>
      </c>
      <c r="D15697" s="9" t="s">
        <v>699</v>
      </c>
      <c r="E15697" s="9" t="s">
        <v>37480</v>
      </c>
      <c r="F15697" s="9" t="s">
        <v>33039</v>
      </c>
      <c r="G15697" s="17">
        <v>9166466011</v>
      </c>
      <c r="H15697" s="9" t="s">
        <v>15</v>
      </c>
      <c r="I15697" s="1" t="s">
        <v>9</v>
      </c>
      <c r="J15697" s="4" t="s">
        <v>47301</v>
      </c>
      <c r="K15697" s="3" t="s">
        <v>17</v>
      </c>
      <c r="L15697" s="4" t="s">
        <v>47301</v>
      </c>
      <c r="M15697" s="11"/>
      <c r="N15697" s="4"/>
      <c r="O15697" s="11"/>
      <c r="P15697" s="4"/>
      <c r="Q15697" s="11"/>
      <c r="R15697" s="4"/>
      <c r="S15697" s="11"/>
      <c r="T15697" s="4"/>
      <c r="U15697" s="11"/>
      <c r="V15697" s="4"/>
      <c r="W15697" s="11"/>
      <c r="X15697" s="4"/>
      <c r="Y15697" s="11"/>
      <c r="Z15697" s="4"/>
      <c r="AA15697" s="1" t="s">
        <v>11</v>
      </c>
      <c r="AC15697" s="23" t="s">
        <v>37886</v>
      </c>
      <c r="AD15697" s="23" t="s">
        <v>40440</v>
      </c>
      <c r="AE15697" t="s">
        <v>35409</v>
      </c>
    </row>
    <row r="15698" spans="1:31" ht="15" customHeight="1">
      <c r="A15698" s="1">
        <v>15697</v>
      </c>
      <c r="B15698" s="1" t="s">
        <v>54</v>
      </c>
      <c r="C15698" s="1" t="s">
        <v>17502</v>
      </c>
      <c r="D15698" s="9" t="s">
        <v>536</v>
      </c>
      <c r="E15698" s="9" t="s">
        <v>40</v>
      </c>
      <c r="F15698" s="9" t="s">
        <v>29501</v>
      </c>
      <c r="G15698" s="17">
        <v>91944464941</v>
      </c>
      <c r="H15698" s="9" t="s">
        <v>8</v>
      </c>
      <c r="I15698" s="1" t="s">
        <v>9</v>
      </c>
      <c r="J15698" s="4" t="s">
        <v>47301</v>
      </c>
      <c r="K15698" s="3" t="s">
        <v>42</v>
      </c>
      <c r="L15698" s="4" t="s">
        <v>47301</v>
      </c>
      <c r="M15698" s="11"/>
      <c r="N15698" s="4"/>
      <c r="O15698" s="11"/>
      <c r="P15698" s="4"/>
      <c r="Q15698" s="11"/>
      <c r="R15698" s="4"/>
      <c r="S15698" s="11"/>
      <c r="T15698" s="4"/>
      <c r="U15698" s="11"/>
      <c r="V15698" s="4"/>
      <c r="W15698" s="11"/>
      <c r="X15698" s="4"/>
      <c r="Y15698" s="11"/>
      <c r="Z15698" s="4"/>
      <c r="AA15698" s="1" t="s">
        <v>16</v>
      </c>
      <c r="AC15698" s="23" t="s">
        <v>37886</v>
      </c>
      <c r="AD15698" s="23" t="s">
        <v>40440</v>
      </c>
      <c r="AE15698" t="s">
        <v>35399</v>
      </c>
    </row>
    <row r="15699" spans="1:31" ht="15" customHeight="1">
      <c r="A15699" s="1">
        <v>15698</v>
      </c>
      <c r="B15699" s="1" t="s">
        <v>54</v>
      </c>
      <c r="C15699" s="1" t="s">
        <v>17511</v>
      </c>
      <c r="D15699" s="9" t="s">
        <v>3129</v>
      </c>
      <c r="E15699" s="9" t="s">
        <v>328</v>
      </c>
      <c r="F15699" s="9" t="s">
        <v>35101</v>
      </c>
      <c r="G15699" s="17">
        <v>919449046944</v>
      </c>
      <c r="H15699" s="9" t="s">
        <v>8</v>
      </c>
      <c r="I15699" s="1" t="s">
        <v>62</v>
      </c>
      <c r="J15699" s="4" t="s">
        <v>47301</v>
      </c>
      <c r="K15699" s="3" t="s">
        <v>17</v>
      </c>
      <c r="L15699" s="4" t="s">
        <v>47301</v>
      </c>
      <c r="M15699" s="4" t="s">
        <v>42</v>
      </c>
      <c r="N15699" s="3" t="str">
        <f t="shared" ref="N15699:N15700" si="674">J15699</f>
        <v>[75 lacs - 1 cr]</v>
      </c>
      <c r="O15699" s="4" t="s">
        <v>14137</v>
      </c>
      <c r="P15699" s="3" t="s">
        <v>47301</v>
      </c>
      <c r="Q15699" s="11"/>
      <c r="R15699" s="4"/>
      <c r="S15699" s="11"/>
      <c r="T15699" s="4"/>
      <c r="U15699" s="11"/>
      <c r="V15699" s="4"/>
      <c r="W15699" s="11"/>
      <c r="X15699" s="4"/>
      <c r="Y15699" s="11"/>
      <c r="Z15699" s="4"/>
      <c r="AA15699" s="1" t="s">
        <v>16</v>
      </c>
      <c r="AC15699" s="23" t="s">
        <v>37886</v>
      </c>
      <c r="AD15699" s="23" t="s">
        <v>40440</v>
      </c>
      <c r="AE15699" t="s">
        <v>35409</v>
      </c>
    </row>
    <row r="15700" spans="1:31" ht="15" customHeight="1">
      <c r="A15700" s="1">
        <v>15699</v>
      </c>
      <c r="B15700" s="1" t="s">
        <v>54</v>
      </c>
      <c r="C15700" s="1" t="s">
        <v>17517</v>
      </c>
      <c r="D15700" s="9" t="s">
        <v>306</v>
      </c>
      <c r="E15700" s="9" t="s">
        <v>1244</v>
      </c>
      <c r="F15700" s="9" t="s">
        <v>29508</v>
      </c>
      <c r="G15700" s="17">
        <v>919099909066</v>
      </c>
      <c r="H15700" s="9" t="s">
        <v>15</v>
      </c>
      <c r="I15700" s="1" t="s">
        <v>41</v>
      </c>
      <c r="J15700" s="4" t="s">
        <v>47301</v>
      </c>
      <c r="K15700" s="3" t="s">
        <v>17</v>
      </c>
      <c r="L15700" s="4" t="s">
        <v>47301</v>
      </c>
      <c r="M15700" s="4" t="s">
        <v>42</v>
      </c>
      <c r="N15700" s="3" t="str">
        <f t="shared" si="674"/>
        <v>[75 lacs - 1 cr]</v>
      </c>
      <c r="O15700" s="11"/>
      <c r="P15700" s="4"/>
      <c r="Q15700" s="11"/>
      <c r="R15700" s="4"/>
      <c r="S15700" s="11"/>
      <c r="T15700" s="4"/>
      <c r="U15700" s="11"/>
      <c r="V15700" s="4"/>
      <c r="W15700" s="11"/>
      <c r="X15700" s="4"/>
      <c r="Y15700" s="11"/>
      <c r="Z15700" s="4"/>
      <c r="AA15700" s="1" t="s">
        <v>16</v>
      </c>
      <c r="AC15700" s="23" t="s">
        <v>37886</v>
      </c>
      <c r="AD15700" s="23" t="s">
        <v>40440</v>
      </c>
      <c r="AE15700" t="s">
        <v>35410</v>
      </c>
    </row>
    <row r="15701" spans="1:31" ht="15" customHeight="1">
      <c r="A15701" s="1">
        <v>15700</v>
      </c>
      <c r="B15701" s="1" t="s">
        <v>54</v>
      </c>
      <c r="C15701" s="1" t="s">
        <v>17521</v>
      </c>
      <c r="D15701" s="9" t="s">
        <v>35683</v>
      </c>
      <c r="E15701" s="9" t="s">
        <v>40</v>
      </c>
      <c r="F15701" s="9" t="s">
        <v>25159</v>
      </c>
      <c r="G15701" s="17">
        <v>91949004006</v>
      </c>
      <c r="H15701" s="9" t="s">
        <v>20</v>
      </c>
      <c r="I15701" s="1" t="s">
        <v>41</v>
      </c>
      <c r="J15701" s="4" t="s">
        <v>47301</v>
      </c>
      <c r="K15701" s="11" t="s">
        <v>14136</v>
      </c>
      <c r="L15701" s="4" t="s">
        <v>47301</v>
      </c>
      <c r="M15701" s="11"/>
      <c r="N15701" s="4"/>
      <c r="O15701" s="11"/>
      <c r="P15701" s="4"/>
      <c r="Q15701" s="11"/>
      <c r="R15701" s="4"/>
      <c r="S15701" s="11"/>
      <c r="T15701" s="4"/>
      <c r="U15701" s="11"/>
      <c r="V15701" s="4"/>
      <c r="W15701" s="11"/>
      <c r="X15701" s="4"/>
      <c r="Y15701" s="11"/>
      <c r="Z15701" s="4"/>
      <c r="AA15701" s="1" t="s">
        <v>11</v>
      </c>
      <c r="AC15701" s="23" t="s">
        <v>37887</v>
      </c>
      <c r="AD15701" s="23" t="s">
        <v>40440</v>
      </c>
      <c r="AE15701" t="s">
        <v>35409</v>
      </c>
    </row>
    <row r="15702" spans="1:31" ht="15" customHeight="1">
      <c r="A15702" s="1">
        <v>15701</v>
      </c>
      <c r="B15702" s="1" t="s">
        <v>54</v>
      </c>
      <c r="C15702" s="1" t="s">
        <v>17526</v>
      </c>
      <c r="D15702" s="9" t="s">
        <v>917</v>
      </c>
      <c r="E15702" s="9" t="s">
        <v>37481</v>
      </c>
      <c r="F15702" s="9" t="s">
        <v>29514</v>
      </c>
      <c r="G15702" s="17">
        <v>91914499441</v>
      </c>
      <c r="H15702" s="9" t="s">
        <v>37</v>
      </c>
      <c r="I15702" s="1" t="s">
        <v>62</v>
      </c>
      <c r="J15702" s="4" t="s">
        <v>47301</v>
      </c>
      <c r="K15702" s="3" t="s">
        <v>42</v>
      </c>
      <c r="L15702" s="4" t="s">
        <v>47301</v>
      </c>
      <c r="M15702" s="11"/>
      <c r="N15702" s="4"/>
      <c r="O15702" s="11"/>
      <c r="P15702" s="4"/>
      <c r="Q15702" s="11"/>
      <c r="R15702" s="4"/>
      <c r="S15702" s="11"/>
      <c r="T15702" s="4"/>
      <c r="U15702" s="11"/>
      <c r="V15702" s="4"/>
      <c r="W15702" s="11"/>
      <c r="X15702" s="4"/>
      <c r="Y15702" s="11"/>
      <c r="Z15702" s="4"/>
      <c r="AA15702" s="1" t="s">
        <v>16</v>
      </c>
      <c r="AC15702" s="23" t="s">
        <v>37887</v>
      </c>
      <c r="AD15702" s="23" t="s">
        <v>40440</v>
      </c>
      <c r="AE15702" t="s">
        <v>35409</v>
      </c>
    </row>
    <row r="15703" spans="1:31" ht="15" customHeight="1">
      <c r="A15703" s="1">
        <v>15702</v>
      </c>
      <c r="B15703" s="1" t="s">
        <v>54</v>
      </c>
      <c r="C15703" s="1" t="s">
        <v>17528</v>
      </c>
      <c r="D15703" s="9" t="s">
        <v>8410</v>
      </c>
      <c r="E15703" s="9" t="s">
        <v>16383</v>
      </c>
      <c r="F15703" s="9" t="s">
        <v>16384</v>
      </c>
      <c r="G15703" s="17">
        <v>919446060690</v>
      </c>
      <c r="H15703" s="9" t="s">
        <v>8</v>
      </c>
      <c r="I15703" s="1" t="s">
        <v>41</v>
      </c>
      <c r="J15703" s="4" t="s">
        <v>47301</v>
      </c>
      <c r="K15703" s="3" t="s">
        <v>42</v>
      </c>
      <c r="L15703" s="4" t="s">
        <v>47301</v>
      </c>
      <c r="M15703" s="4" t="s">
        <v>14136</v>
      </c>
      <c r="N15703" s="3" t="str">
        <f>J15703</f>
        <v>[75 lacs - 1 cr]</v>
      </c>
      <c r="O15703" s="11"/>
      <c r="P15703" s="4"/>
      <c r="Q15703" s="11"/>
      <c r="R15703" s="4"/>
      <c r="S15703" s="11"/>
      <c r="T15703" s="4"/>
      <c r="U15703" s="11"/>
      <c r="V15703" s="4"/>
      <c r="W15703" s="11"/>
      <c r="X15703" s="4"/>
      <c r="Y15703" s="11"/>
      <c r="Z15703" s="4"/>
      <c r="AA15703" s="1" t="s">
        <v>16</v>
      </c>
      <c r="AC15703" s="23" t="s">
        <v>37887</v>
      </c>
      <c r="AD15703" s="23" t="s">
        <v>40440</v>
      </c>
      <c r="AE15703" t="s">
        <v>35410</v>
      </c>
    </row>
    <row r="15704" spans="1:31" ht="15" customHeight="1">
      <c r="A15704" s="1">
        <v>15703</v>
      </c>
      <c r="B15704" s="1" t="s">
        <v>54</v>
      </c>
      <c r="C15704" s="1" t="s">
        <v>17530</v>
      </c>
      <c r="D15704" s="9" t="s">
        <v>917</v>
      </c>
      <c r="E15704" s="9" t="s">
        <v>37482</v>
      </c>
      <c r="F15704" s="9" t="s">
        <v>29516</v>
      </c>
      <c r="G15704" s="17">
        <v>91946000114</v>
      </c>
      <c r="H15704" s="9" t="s">
        <v>15</v>
      </c>
      <c r="I15704" s="1" t="s">
        <v>62</v>
      </c>
      <c r="J15704" s="4" t="s">
        <v>47301</v>
      </c>
      <c r="K15704" s="11" t="s">
        <v>13</v>
      </c>
      <c r="L15704" s="4" t="s">
        <v>47301</v>
      </c>
      <c r="M15704" s="11"/>
      <c r="N15704" s="4"/>
      <c r="O15704" s="11"/>
      <c r="P15704" s="4"/>
      <c r="Q15704" s="11"/>
      <c r="R15704" s="4"/>
      <c r="S15704" s="11"/>
      <c r="T15704" s="4"/>
      <c r="U15704" s="11"/>
      <c r="V15704" s="4"/>
      <c r="W15704" s="11"/>
      <c r="X15704" s="4"/>
      <c r="Y15704" s="11"/>
      <c r="Z15704" s="4"/>
      <c r="AA15704" s="1" t="s">
        <v>16</v>
      </c>
      <c r="AC15704" s="23" t="s">
        <v>37887</v>
      </c>
      <c r="AD15704" s="23" t="s">
        <v>40440</v>
      </c>
      <c r="AE15704" t="s">
        <v>35394</v>
      </c>
    </row>
    <row r="15705" spans="1:31" ht="15" customHeight="1">
      <c r="A15705" s="1">
        <v>15704</v>
      </c>
      <c r="B15705" s="1" t="s">
        <v>54</v>
      </c>
      <c r="C15705" s="1" t="s">
        <v>17532</v>
      </c>
      <c r="D15705" s="9" t="s">
        <v>280</v>
      </c>
      <c r="E15705" s="9" t="s">
        <v>139</v>
      </c>
      <c r="F15705" s="9" t="s">
        <v>29517</v>
      </c>
      <c r="G15705" s="17">
        <v>919919464444</v>
      </c>
      <c r="H15705" s="9" t="s">
        <v>8</v>
      </c>
      <c r="I15705" s="1" t="s">
        <v>41</v>
      </c>
      <c r="J15705" s="4" t="s">
        <v>47301</v>
      </c>
      <c r="K15705" s="3" t="s">
        <v>42</v>
      </c>
      <c r="L15705" s="4" t="s">
        <v>47301</v>
      </c>
      <c r="M15705" s="4" t="s">
        <v>14136</v>
      </c>
      <c r="N15705" s="3" t="str">
        <f>J15705</f>
        <v>[75 lacs - 1 cr]</v>
      </c>
      <c r="O15705" s="11"/>
      <c r="P15705" s="4"/>
      <c r="Q15705" s="11"/>
      <c r="R15705" s="4"/>
      <c r="S15705" s="11"/>
      <c r="T15705" s="4"/>
      <c r="U15705" s="11"/>
      <c r="V15705" s="4"/>
      <c r="W15705" s="11"/>
      <c r="X15705" s="4"/>
      <c r="Y15705" s="11"/>
      <c r="Z15705" s="4"/>
      <c r="AA15705" s="1" t="s">
        <v>16</v>
      </c>
      <c r="AC15705" s="23" t="s">
        <v>37887</v>
      </c>
      <c r="AD15705" s="23" t="s">
        <v>40440</v>
      </c>
      <c r="AE15705" t="s">
        <v>35394</v>
      </c>
    </row>
    <row r="15706" spans="1:31" ht="15" customHeight="1">
      <c r="A15706" s="1">
        <v>15705</v>
      </c>
      <c r="B15706" s="1" t="s">
        <v>54</v>
      </c>
      <c r="C15706" s="1" t="s">
        <v>17551</v>
      </c>
      <c r="D15706" s="9" t="s">
        <v>39</v>
      </c>
      <c r="E15706" s="9" t="s">
        <v>558</v>
      </c>
      <c r="F15706" s="9" t="s">
        <v>29527</v>
      </c>
      <c r="G15706" s="17">
        <v>914906460990</v>
      </c>
      <c r="H15706" s="9" t="s">
        <v>8</v>
      </c>
      <c r="I15706" s="1" t="s">
        <v>41</v>
      </c>
      <c r="J15706" s="4" t="s">
        <v>47301</v>
      </c>
      <c r="K15706" s="11" t="s">
        <v>14136</v>
      </c>
      <c r="L15706" s="4" t="s">
        <v>47301</v>
      </c>
      <c r="M15706" s="11"/>
      <c r="N15706" s="4"/>
      <c r="O15706" s="11"/>
      <c r="P15706" s="4"/>
      <c r="Q15706" s="11"/>
      <c r="R15706" s="4"/>
      <c r="S15706" s="11"/>
      <c r="T15706" s="4"/>
      <c r="U15706" s="11"/>
      <c r="V15706" s="4"/>
      <c r="W15706" s="11"/>
      <c r="X15706" s="4"/>
      <c r="Y15706" s="11"/>
      <c r="Z15706" s="4"/>
      <c r="AA15706" s="1" t="s">
        <v>16</v>
      </c>
      <c r="AC15706" s="23" t="s">
        <v>37887</v>
      </c>
      <c r="AD15706" s="23" t="s">
        <v>40440</v>
      </c>
      <c r="AE15706" t="s">
        <v>35410</v>
      </c>
    </row>
    <row r="15707" spans="1:31" ht="15" customHeight="1">
      <c r="A15707" s="1">
        <v>15706</v>
      </c>
      <c r="B15707" s="1" t="s">
        <v>54</v>
      </c>
      <c r="C15707" s="1" t="s">
        <v>17557</v>
      </c>
      <c r="D15707" s="9" t="s">
        <v>1015</v>
      </c>
      <c r="E15707" s="9" t="s">
        <v>8892</v>
      </c>
      <c r="F15707" s="9" t="s">
        <v>29529</v>
      </c>
      <c r="G15707" s="17">
        <v>91944600964</v>
      </c>
      <c r="H15707" s="9" t="s">
        <v>8</v>
      </c>
      <c r="I15707" s="1" t="s">
        <v>62</v>
      </c>
      <c r="J15707" s="4" t="s">
        <v>47301</v>
      </c>
      <c r="K15707" s="3" t="s">
        <v>213</v>
      </c>
      <c r="L15707" s="4" t="s">
        <v>47301</v>
      </c>
      <c r="M15707" s="4" t="s">
        <v>17</v>
      </c>
      <c r="N15707" s="3" t="str">
        <f t="shared" ref="N15707:N15708" si="675">J15707</f>
        <v>[75 lacs - 1 cr]</v>
      </c>
      <c r="O15707" s="4" t="s">
        <v>47347</v>
      </c>
      <c r="P15707" s="3" t="s">
        <v>47301</v>
      </c>
      <c r="Q15707" s="11"/>
      <c r="R15707" s="4"/>
      <c r="S15707" s="11"/>
      <c r="T15707" s="4"/>
      <c r="U15707" s="11"/>
      <c r="V15707" s="4"/>
      <c r="W15707" s="11"/>
      <c r="X15707" s="4"/>
      <c r="Y15707" s="11"/>
      <c r="Z15707" s="4"/>
      <c r="AA15707" s="1" t="s">
        <v>16</v>
      </c>
      <c r="AC15707" s="23" t="s">
        <v>37887</v>
      </c>
      <c r="AD15707" s="23" t="s">
        <v>40440</v>
      </c>
      <c r="AE15707" t="s">
        <v>35399</v>
      </c>
    </row>
    <row r="15708" spans="1:31" ht="15" customHeight="1">
      <c r="A15708" s="1">
        <v>15707</v>
      </c>
      <c r="B15708" s="1" t="s">
        <v>54</v>
      </c>
      <c r="C15708" s="1" t="s">
        <v>17563</v>
      </c>
      <c r="D15708" s="9" t="s">
        <v>382</v>
      </c>
      <c r="E15708" s="9" t="s">
        <v>139</v>
      </c>
      <c r="F15708" s="9" t="s">
        <v>29534</v>
      </c>
      <c r="G15708" s="17">
        <v>9194446046</v>
      </c>
      <c r="H15708" s="9" t="s">
        <v>15</v>
      </c>
      <c r="I15708" s="1" t="s">
        <v>41</v>
      </c>
      <c r="J15708" s="4" t="s">
        <v>47301</v>
      </c>
      <c r="K15708" s="3" t="s">
        <v>17</v>
      </c>
      <c r="L15708" s="4" t="s">
        <v>47301</v>
      </c>
      <c r="M15708" s="4" t="s">
        <v>42</v>
      </c>
      <c r="N15708" s="3" t="str">
        <f t="shared" si="675"/>
        <v>[75 lacs - 1 cr]</v>
      </c>
      <c r="O15708" s="11"/>
      <c r="P15708" s="4"/>
      <c r="Q15708" s="11"/>
      <c r="R15708" s="4"/>
      <c r="S15708" s="11"/>
      <c r="T15708" s="4"/>
      <c r="U15708" s="11"/>
      <c r="V15708" s="4"/>
      <c r="W15708" s="11"/>
      <c r="X15708" s="4"/>
      <c r="Y15708" s="11"/>
      <c r="Z15708" s="4"/>
      <c r="AA15708" s="1" t="s">
        <v>16</v>
      </c>
      <c r="AC15708" s="23" t="s">
        <v>37887</v>
      </c>
      <c r="AD15708" s="23" t="s">
        <v>40440</v>
      </c>
      <c r="AE15708" t="s">
        <v>35399</v>
      </c>
    </row>
    <row r="15709" spans="1:31" ht="15" customHeight="1">
      <c r="A15709" s="1">
        <v>15708</v>
      </c>
      <c r="B15709" s="1" t="s">
        <v>54</v>
      </c>
      <c r="C15709" s="1" t="s">
        <v>17564</v>
      </c>
      <c r="D15709" s="9" t="s">
        <v>727</v>
      </c>
      <c r="E15709" s="9" t="s">
        <v>487</v>
      </c>
      <c r="F15709" s="9" t="s">
        <v>29535</v>
      </c>
      <c r="G15709" s="17">
        <v>919664149961</v>
      </c>
      <c r="H15709" s="9" t="s">
        <v>20</v>
      </c>
      <c r="I15709" s="1" t="s">
        <v>62</v>
      </c>
      <c r="J15709" s="4" t="s">
        <v>47301</v>
      </c>
      <c r="K15709" s="3" t="s">
        <v>42</v>
      </c>
      <c r="L15709" s="4" t="s">
        <v>47301</v>
      </c>
      <c r="M15709" s="11"/>
      <c r="N15709" s="4"/>
      <c r="O15709" s="11"/>
      <c r="P15709" s="4"/>
      <c r="Q15709" s="11"/>
      <c r="R15709" s="4"/>
      <c r="S15709" s="11"/>
      <c r="T15709" s="4"/>
      <c r="U15709" s="11"/>
      <c r="V15709" s="4"/>
      <c r="W15709" s="11"/>
      <c r="X15709" s="4"/>
      <c r="Y15709" s="11"/>
      <c r="Z15709" s="4"/>
      <c r="AA15709" s="1" t="s">
        <v>16</v>
      </c>
      <c r="AC15709" s="23" t="s">
        <v>37887</v>
      </c>
      <c r="AD15709" s="23" t="s">
        <v>40440</v>
      </c>
      <c r="AE15709" t="s">
        <v>35409</v>
      </c>
    </row>
    <row r="15710" spans="1:31" ht="15" customHeight="1">
      <c r="A15710" s="1">
        <v>15709</v>
      </c>
      <c r="B15710" s="1" t="s">
        <v>54</v>
      </c>
      <c r="C15710" s="1" t="s">
        <v>17566</v>
      </c>
      <c r="D15710" s="9" t="s">
        <v>3417</v>
      </c>
      <c r="E15710" s="9" t="s">
        <v>37483</v>
      </c>
      <c r="F15710" s="9" t="s">
        <v>29536</v>
      </c>
      <c r="G15710" s="17">
        <v>919644641940</v>
      </c>
      <c r="H15710" s="9" t="s">
        <v>20</v>
      </c>
      <c r="I15710" s="1" t="s">
        <v>41</v>
      </c>
      <c r="J15710" s="4" t="s">
        <v>47301</v>
      </c>
      <c r="K15710" s="11" t="s">
        <v>14136</v>
      </c>
      <c r="L15710" s="4" t="s">
        <v>47301</v>
      </c>
      <c r="M15710" s="4" t="s">
        <v>14137</v>
      </c>
      <c r="N15710" s="3" t="str">
        <f>J15710</f>
        <v>[75 lacs - 1 cr]</v>
      </c>
      <c r="O15710" s="11"/>
      <c r="P15710" s="4"/>
      <c r="Q15710" s="11"/>
      <c r="R15710" s="4"/>
      <c r="S15710" s="11"/>
      <c r="T15710" s="4"/>
      <c r="U15710" s="11"/>
      <c r="V15710" s="4"/>
      <c r="W15710" s="11"/>
      <c r="X15710" s="4"/>
      <c r="Y15710" s="11"/>
      <c r="Z15710" s="4"/>
      <c r="AA15710" s="1" t="s">
        <v>16</v>
      </c>
      <c r="AC15710" s="23" t="s">
        <v>37887</v>
      </c>
      <c r="AD15710" s="23" t="s">
        <v>40440</v>
      </c>
      <c r="AE15710" t="s">
        <v>35394</v>
      </c>
    </row>
    <row r="15711" spans="1:31" ht="15" customHeight="1">
      <c r="A15711" s="1">
        <v>15710</v>
      </c>
      <c r="B15711" s="1" t="s">
        <v>54</v>
      </c>
      <c r="C15711" s="1" t="s">
        <v>17571</v>
      </c>
      <c r="D15711" s="9" t="s">
        <v>884</v>
      </c>
      <c r="E15711" s="9" t="s">
        <v>40</v>
      </c>
      <c r="F15711" s="9" t="s">
        <v>29537</v>
      </c>
      <c r="G15711" s="17">
        <v>9144664444</v>
      </c>
      <c r="H15711" s="9" t="s">
        <v>37</v>
      </c>
      <c r="I15711" s="1" t="s">
        <v>9</v>
      </c>
      <c r="J15711" s="4" t="s">
        <v>47301</v>
      </c>
      <c r="K15711" s="11" t="s">
        <v>14136</v>
      </c>
      <c r="L15711" s="4" t="s">
        <v>47301</v>
      </c>
      <c r="M15711" s="11"/>
      <c r="N15711" s="4"/>
      <c r="O15711" s="11"/>
      <c r="P15711" s="4"/>
      <c r="Q15711" s="11"/>
      <c r="R15711" s="4"/>
      <c r="S15711" s="11"/>
      <c r="T15711" s="4"/>
      <c r="U15711" s="11"/>
      <c r="V15711" s="4"/>
      <c r="W15711" s="11"/>
      <c r="X15711" s="4"/>
      <c r="Y15711" s="11"/>
      <c r="Z15711" s="4"/>
      <c r="AA15711" s="1" t="s">
        <v>16</v>
      </c>
      <c r="AC15711" s="23" t="s">
        <v>37887</v>
      </c>
      <c r="AD15711" s="23" t="s">
        <v>40440</v>
      </c>
      <c r="AE15711" t="s">
        <v>35410</v>
      </c>
    </row>
    <row r="15712" spans="1:31" ht="15" customHeight="1">
      <c r="A15712" s="1">
        <v>15711</v>
      </c>
      <c r="B15712" s="1" t="s">
        <v>54</v>
      </c>
      <c r="C15712" s="1" t="s">
        <v>17575</v>
      </c>
      <c r="D15712" s="9" t="s">
        <v>10966</v>
      </c>
      <c r="E15712" s="9" t="s">
        <v>139</v>
      </c>
      <c r="F15712" s="9" t="s">
        <v>35108</v>
      </c>
      <c r="G15712" s="17">
        <v>919446994149</v>
      </c>
      <c r="H15712" s="9" t="s">
        <v>8</v>
      </c>
      <c r="I15712" s="1" t="s">
        <v>41</v>
      </c>
      <c r="J15712" s="4" t="s">
        <v>47301</v>
      </c>
      <c r="K15712" s="3" t="s">
        <v>42</v>
      </c>
      <c r="L15712" s="4" t="s">
        <v>47301</v>
      </c>
      <c r="M15712" s="11"/>
      <c r="N15712" s="4"/>
      <c r="O15712" s="11"/>
      <c r="P15712" s="4"/>
      <c r="Q15712" s="11"/>
      <c r="R15712" s="4"/>
      <c r="S15712" s="11"/>
      <c r="T15712" s="4"/>
      <c r="U15712" s="11"/>
      <c r="V15712" s="4"/>
      <c r="W15712" s="11"/>
      <c r="X15712" s="4"/>
      <c r="Y15712" s="11"/>
      <c r="Z15712" s="4"/>
      <c r="AA15712" s="1" t="s">
        <v>16</v>
      </c>
      <c r="AC15712" s="23" t="s">
        <v>37887</v>
      </c>
      <c r="AD15712" s="23" t="s">
        <v>40440</v>
      </c>
      <c r="AE15712" t="s">
        <v>35410</v>
      </c>
    </row>
    <row r="15713" spans="1:31" ht="15" customHeight="1">
      <c r="A15713" s="1">
        <v>15712</v>
      </c>
      <c r="B15713" s="1" t="s">
        <v>54</v>
      </c>
      <c r="C15713" s="1" t="s">
        <v>17579</v>
      </c>
      <c r="D15713" s="9" t="s">
        <v>10966</v>
      </c>
      <c r="E15713" s="9" t="s">
        <v>139</v>
      </c>
      <c r="F15713" s="9" t="s">
        <v>29542</v>
      </c>
      <c r="G15713" s="17">
        <v>919946094149</v>
      </c>
      <c r="H15713" s="9" t="s">
        <v>20</v>
      </c>
      <c r="I15713" s="1" t="s">
        <v>41</v>
      </c>
      <c r="J15713" s="4" t="s">
        <v>47301</v>
      </c>
      <c r="K15713" s="3" t="s">
        <v>42</v>
      </c>
      <c r="L15713" s="4" t="s">
        <v>47301</v>
      </c>
      <c r="M15713" s="11"/>
      <c r="N15713" s="4"/>
      <c r="O15713" s="11"/>
      <c r="P15713" s="4"/>
      <c r="Q15713" s="11"/>
      <c r="R15713" s="4"/>
      <c r="S15713" s="11"/>
      <c r="T15713" s="4"/>
      <c r="U15713" s="11"/>
      <c r="V15713" s="4"/>
      <c r="W15713" s="11"/>
      <c r="X15713" s="4"/>
      <c r="Y15713" s="11"/>
      <c r="Z15713" s="4"/>
      <c r="AA15713" s="1" t="s">
        <v>11</v>
      </c>
      <c r="AC15713" s="23" t="s">
        <v>37887</v>
      </c>
      <c r="AD15713" s="23" t="s">
        <v>40440</v>
      </c>
      <c r="AE15713" t="s">
        <v>35394</v>
      </c>
    </row>
    <row r="15714" spans="1:31" ht="15" customHeight="1">
      <c r="A15714" s="1">
        <v>15713</v>
      </c>
      <c r="B15714" s="1" t="s">
        <v>54</v>
      </c>
      <c r="C15714" s="1" t="s">
        <v>17586</v>
      </c>
      <c r="D15714" s="9" t="s">
        <v>5577</v>
      </c>
      <c r="E15714" s="9" t="s">
        <v>139</v>
      </c>
      <c r="F15714" s="9" t="s">
        <v>33050</v>
      </c>
      <c r="G15714" s="17">
        <v>91969496649</v>
      </c>
      <c r="H15714" s="9" t="s">
        <v>8</v>
      </c>
      <c r="I15714" s="1" t="s">
        <v>41</v>
      </c>
      <c r="J15714" s="4" t="s">
        <v>47301</v>
      </c>
      <c r="K15714" s="3" t="s">
        <v>42</v>
      </c>
      <c r="L15714" s="4" t="s">
        <v>47301</v>
      </c>
      <c r="M15714" s="11"/>
      <c r="N15714" s="4"/>
      <c r="O15714" s="11"/>
      <c r="P15714" s="4"/>
      <c r="Q15714" s="11"/>
      <c r="R15714" s="4"/>
      <c r="S15714" s="11"/>
      <c r="T15714" s="4"/>
      <c r="U15714" s="11"/>
      <c r="V15714" s="4"/>
      <c r="W15714" s="11"/>
      <c r="X15714" s="4"/>
      <c r="Y15714" s="11"/>
      <c r="Z15714" s="4"/>
      <c r="AA15714" s="1" t="s">
        <v>11</v>
      </c>
      <c r="AC15714" s="23" t="s">
        <v>37887</v>
      </c>
      <c r="AD15714" s="23" t="s">
        <v>40440</v>
      </c>
      <c r="AE15714" t="s">
        <v>35399</v>
      </c>
    </row>
    <row r="15715" spans="1:31" ht="15" customHeight="1">
      <c r="A15715" s="1">
        <v>15714</v>
      </c>
      <c r="B15715" s="1" t="s">
        <v>54</v>
      </c>
      <c r="C15715" s="1" t="s">
        <v>17589</v>
      </c>
      <c r="D15715" s="9" t="s">
        <v>1015</v>
      </c>
      <c r="E15715" s="9" t="s">
        <v>410</v>
      </c>
      <c r="F15715" s="9" t="s">
        <v>29548</v>
      </c>
      <c r="G15715" s="17">
        <v>9160000940</v>
      </c>
      <c r="H15715" s="9" t="s">
        <v>15</v>
      </c>
      <c r="I15715" s="1" t="s">
        <v>41</v>
      </c>
      <c r="J15715" s="4" t="s">
        <v>47301</v>
      </c>
      <c r="K15715" s="11" t="s">
        <v>13</v>
      </c>
      <c r="L15715" s="4" t="s">
        <v>47301</v>
      </c>
      <c r="M15715" s="11"/>
      <c r="N15715" s="4"/>
      <c r="O15715" s="11"/>
      <c r="P15715" s="4"/>
      <c r="Q15715" s="11"/>
      <c r="R15715" s="4"/>
      <c r="S15715" s="11"/>
      <c r="T15715" s="4"/>
      <c r="U15715" s="11"/>
      <c r="V15715" s="4"/>
      <c r="W15715" s="11"/>
      <c r="X15715" s="4"/>
      <c r="Y15715" s="11"/>
      <c r="Z15715" s="4"/>
      <c r="AA15715" s="1" t="s">
        <v>16</v>
      </c>
      <c r="AC15715" s="23" t="s">
        <v>37887</v>
      </c>
      <c r="AD15715" s="23" t="s">
        <v>40440</v>
      </c>
      <c r="AE15715" t="s">
        <v>35394</v>
      </c>
    </row>
    <row r="15716" spans="1:31" ht="15" customHeight="1">
      <c r="A15716" s="1">
        <v>15715</v>
      </c>
      <c r="B15716" s="1" t="s">
        <v>54</v>
      </c>
      <c r="C15716" s="1" t="s">
        <v>17592</v>
      </c>
      <c r="D15716" s="9" t="s">
        <v>16395</v>
      </c>
      <c r="E15716" s="9" t="s">
        <v>487</v>
      </c>
      <c r="F15716" s="9" t="s">
        <v>35110</v>
      </c>
      <c r="G15716" s="17">
        <v>914460061494</v>
      </c>
      <c r="H15716" s="9" t="s">
        <v>8</v>
      </c>
      <c r="I15716" s="1" t="s">
        <v>62</v>
      </c>
      <c r="J15716" s="4" t="s">
        <v>47301</v>
      </c>
      <c r="K15716" s="11" t="s">
        <v>14136</v>
      </c>
      <c r="L15716" s="4" t="s">
        <v>47301</v>
      </c>
      <c r="M15716" s="11"/>
      <c r="N15716" s="4"/>
      <c r="O15716" s="11"/>
      <c r="P15716" s="4"/>
      <c r="Q15716" s="11"/>
      <c r="R15716" s="4"/>
      <c r="S15716" s="11"/>
      <c r="T15716" s="4"/>
      <c r="U15716" s="11"/>
      <c r="V15716" s="4"/>
      <c r="W15716" s="11"/>
      <c r="X15716" s="4"/>
      <c r="Y15716" s="11"/>
      <c r="Z15716" s="4"/>
      <c r="AA15716" s="1" t="s">
        <v>16</v>
      </c>
      <c r="AC15716" s="23" t="s">
        <v>37887</v>
      </c>
      <c r="AD15716" s="23" t="s">
        <v>40440</v>
      </c>
      <c r="AE15716" t="s">
        <v>35409</v>
      </c>
    </row>
    <row r="15717" spans="1:31" ht="15" customHeight="1">
      <c r="A15717" s="1">
        <v>15716</v>
      </c>
      <c r="B15717" s="1" t="s">
        <v>54</v>
      </c>
      <c r="C15717" s="1" t="s">
        <v>17594</v>
      </c>
      <c r="D15717" s="9" t="s">
        <v>8973</v>
      </c>
      <c r="E15717" s="9" t="s">
        <v>37484</v>
      </c>
      <c r="F15717" s="9" t="s">
        <v>29552</v>
      </c>
      <c r="G15717" s="17">
        <v>919446094614</v>
      </c>
      <c r="H15717" s="9" t="s">
        <v>8</v>
      </c>
      <c r="I15717" s="1" t="s">
        <v>9</v>
      </c>
      <c r="J15717" s="4" t="s">
        <v>47301</v>
      </c>
      <c r="K15717" s="3" t="s">
        <v>42</v>
      </c>
      <c r="L15717" s="4" t="s">
        <v>47301</v>
      </c>
      <c r="M15717" s="11"/>
      <c r="N15717" s="4"/>
      <c r="O15717" s="11"/>
      <c r="P15717" s="4"/>
      <c r="Q15717" s="11"/>
      <c r="R15717" s="4"/>
      <c r="S15717" s="11"/>
      <c r="T15717" s="4"/>
      <c r="U15717" s="11"/>
      <c r="V15717" s="4"/>
      <c r="W15717" s="11"/>
      <c r="X15717" s="4"/>
      <c r="Y15717" s="11"/>
      <c r="Z15717" s="4"/>
      <c r="AA15717" s="1" t="s">
        <v>16</v>
      </c>
      <c r="AC15717" s="23" t="s">
        <v>37887</v>
      </c>
      <c r="AD15717" s="23" t="s">
        <v>40440</v>
      </c>
      <c r="AE15717" t="s">
        <v>35394</v>
      </c>
    </row>
    <row r="15718" spans="1:31" ht="15" customHeight="1">
      <c r="A15718" s="1">
        <v>15717</v>
      </c>
      <c r="B15718" s="1" t="s">
        <v>54</v>
      </c>
      <c r="C15718" s="1" t="s">
        <v>17606</v>
      </c>
      <c r="D15718" s="9" t="s">
        <v>9256</v>
      </c>
      <c r="E15718" s="9" t="s">
        <v>40</v>
      </c>
      <c r="F15718" s="9" t="s">
        <v>29560</v>
      </c>
      <c r="G15718" s="17">
        <v>919444464444</v>
      </c>
      <c r="H15718" s="9" t="s">
        <v>15</v>
      </c>
      <c r="I15718" s="1" t="s">
        <v>9</v>
      </c>
      <c r="J15718" s="4" t="s">
        <v>47301</v>
      </c>
      <c r="K15718" s="3" t="s">
        <v>17</v>
      </c>
      <c r="L15718" s="4" t="s">
        <v>47301</v>
      </c>
      <c r="M15718" s="4" t="s">
        <v>42</v>
      </c>
      <c r="N15718" s="3" t="str">
        <f t="shared" ref="N15718:N15721" si="676">J15718</f>
        <v>[75 lacs - 1 cr]</v>
      </c>
      <c r="O15718" s="4" t="s">
        <v>47348</v>
      </c>
      <c r="P15718" s="3" t="s">
        <v>47301</v>
      </c>
      <c r="Q15718" s="4" t="s">
        <v>14137</v>
      </c>
      <c r="R15718" s="3" t="s">
        <v>47301</v>
      </c>
      <c r="S15718" s="4" t="s">
        <v>13</v>
      </c>
      <c r="T15718" s="3" t="s">
        <v>47301</v>
      </c>
      <c r="U15718" s="11"/>
      <c r="V15718" s="4"/>
      <c r="W15718" s="11"/>
      <c r="X15718" s="4"/>
      <c r="Y15718" s="11"/>
      <c r="Z15718" s="4"/>
      <c r="AA15718" s="1" t="s">
        <v>16</v>
      </c>
      <c r="AC15718" s="23" t="s">
        <v>37887</v>
      </c>
      <c r="AD15718" s="23" t="s">
        <v>40440</v>
      </c>
      <c r="AE15718" t="s">
        <v>35410</v>
      </c>
    </row>
    <row r="15719" spans="1:31" ht="15" customHeight="1">
      <c r="A15719" s="1">
        <v>15718</v>
      </c>
      <c r="B15719" s="1" t="s">
        <v>54</v>
      </c>
      <c r="C15719" s="1" t="s">
        <v>17617</v>
      </c>
      <c r="D15719" s="9" t="s">
        <v>4247</v>
      </c>
      <c r="E15719" s="9" t="s">
        <v>5667</v>
      </c>
      <c r="F15719" s="9" t="s">
        <v>16398</v>
      </c>
      <c r="G15719" s="17">
        <v>91994069</v>
      </c>
      <c r="H15719" s="9" t="s">
        <v>20</v>
      </c>
      <c r="I15719" s="1" t="s">
        <v>9</v>
      </c>
      <c r="J15719" s="4" t="s">
        <v>47301</v>
      </c>
      <c r="K15719" s="3" t="s">
        <v>42</v>
      </c>
      <c r="L15719" s="4" t="s">
        <v>47301</v>
      </c>
      <c r="M15719" s="4" t="s">
        <v>14136</v>
      </c>
      <c r="N15719" s="3" t="str">
        <f t="shared" si="676"/>
        <v>[75 lacs - 1 cr]</v>
      </c>
      <c r="O15719" s="11"/>
      <c r="P15719" s="4"/>
      <c r="Q15719" s="11"/>
      <c r="R15719" s="4"/>
      <c r="S15719" s="11"/>
      <c r="T15719" s="4"/>
      <c r="U15719" s="11"/>
      <c r="V15719" s="4"/>
      <c r="W15719" s="11"/>
      <c r="X15719" s="4"/>
      <c r="Y15719" s="11"/>
      <c r="Z15719" s="4"/>
      <c r="AA15719" s="1" t="s">
        <v>16</v>
      </c>
      <c r="AC15719" s="23" t="s">
        <v>37887</v>
      </c>
      <c r="AD15719" s="23" t="s">
        <v>40440</v>
      </c>
      <c r="AE15719" t="s">
        <v>35409</v>
      </c>
    </row>
    <row r="15720" spans="1:31" ht="15" customHeight="1">
      <c r="A15720" s="1">
        <v>15719</v>
      </c>
      <c r="B15720" s="1" t="s">
        <v>54</v>
      </c>
      <c r="C15720" s="1" t="s">
        <v>17623</v>
      </c>
      <c r="D15720" s="9" t="s">
        <v>1576</v>
      </c>
      <c r="E15720" s="9" t="s">
        <v>37485</v>
      </c>
      <c r="F15720" s="9" t="s">
        <v>33054</v>
      </c>
      <c r="G15720" s="17">
        <v>914141944990</v>
      </c>
      <c r="H15720" s="9" t="s">
        <v>8</v>
      </c>
      <c r="I15720" s="1" t="s">
        <v>9</v>
      </c>
      <c r="J15720" s="4" t="s">
        <v>47301</v>
      </c>
      <c r="K15720" s="3" t="s">
        <v>42</v>
      </c>
      <c r="L15720" s="4" t="s">
        <v>47301</v>
      </c>
      <c r="M15720" s="4" t="s">
        <v>14136</v>
      </c>
      <c r="N15720" s="3" t="str">
        <f t="shared" si="676"/>
        <v>[75 lacs - 1 cr]</v>
      </c>
      <c r="O15720" s="11"/>
      <c r="P15720" s="4"/>
      <c r="Q15720" s="11"/>
      <c r="R15720" s="4"/>
      <c r="S15720" s="11"/>
      <c r="T15720" s="4"/>
      <c r="U15720" s="11"/>
      <c r="V15720" s="4"/>
      <c r="W15720" s="11"/>
      <c r="X15720" s="4"/>
      <c r="Y15720" s="11"/>
      <c r="Z15720" s="4"/>
      <c r="AA15720" s="1" t="s">
        <v>11</v>
      </c>
      <c r="AC15720" s="23" t="s">
        <v>37887</v>
      </c>
      <c r="AD15720" s="23" t="s">
        <v>40440</v>
      </c>
      <c r="AE15720" t="s">
        <v>35410</v>
      </c>
    </row>
    <row r="15721" spans="1:31" ht="15" customHeight="1">
      <c r="A15721" s="1">
        <v>15720</v>
      </c>
      <c r="B15721" s="1" t="s">
        <v>54</v>
      </c>
      <c r="C15721" s="1" t="s">
        <v>17629</v>
      </c>
      <c r="D15721" s="9" t="s">
        <v>65</v>
      </c>
      <c r="E15721" s="9" t="s">
        <v>32</v>
      </c>
      <c r="F15721" s="9" t="s">
        <v>29572</v>
      </c>
      <c r="G15721" s="17">
        <v>919446006199</v>
      </c>
      <c r="H15721" s="9" t="s">
        <v>8</v>
      </c>
      <c r="I15721" s="1" t="s">
        <v>9</v>
      </c>
      <c r="J15721" s="4" t="s">
        <v>47301</v>
      </c>
      <c r="K15721" s="3" t="s">
        <v>17</v>
      </c>
      <c r="L15721" s="4" t="s">
        <v>47301</v>
      </c>
      <c r="M15721" s="4" t="s">
        <v>42</v>
      </c>
      <c r="N15721" s="3" t="str">
        <f t="shared" si="676"/>
        <v>[75 lacs - 1 cr]</v>
      </c>
      <c r="O15721" s="11"/>
      <c r="P15721" s="4"/>
      <c r="Q15721" s="11"/>
      <c r="R15721" s="4"/>
      <c r="S15721" s="11"/>
      <c r="T15721" s="4"/>
      <c r="U15721" s="11"/>
      <c r="V15721" s="4"/>
      <c r="W15721" s="11"/>
      <c r="X15721" s="4"/>
      <c r="Y15721" s="11"/>
      <c r="Z15721" s="4"/>
      <c r="AA15721" s="1" t="s">
        <v>16</v>
      </c>
      <c r="AC15721" s="23" t="s">
        <v>37887</v>
      </c>
      <c r="AD15721" s="23" t="s">
        <v>40440</v>
      </c>
      <c r="AE15721" t="s">
        <v>35394</v>
      </c>
    </row>
    <row r="15722" spans="1:31" ht="15" customHeight="1">
      <c r="A15722" s="1">
        <v>15721</v>
      </c>
      <c r="B15722" s="1" t="s">
        <v>54</v>
      </c>
      <c r="C15722" s="1" t="s">
        <v>17632</v>
      </c>
      <c r="D15722" s="9" t="s">
        <v>683</v>
      </c>
      <c r="E15722" s="9" t="s">
        <v>40</v>
      </c>
      <c r="F15722" s="9" t="s">
        <v>29573</v>
      </c>
      <c r="G15722" s="17">
        <v>919909646400</v>
      </c>
      <c r="H15722" s="9" t="s">
        <v>132</v>
      </c>
      <c r="I15722" s="1" t="s">
        <v>41</v>
      </c>
      <c r="J15722" s="4" t="s">
        <v>47301</v>
      </c>
      <c r="K15722" s="3" t="s">
        <v>42</v>
      </c>
      <c r="L15722" s="4" t="s">
        <v>47301</v>
      </c>
      <c r="M15722" s="11"/>
      <c r="N15722" s="4"/>
      <c r="O15722" s="11"/>
      <c r="P15722" s="4"/>
      <c r="Q15722" s="11"/>
      <c r="R15722" s="4"/>
      <c r="S15722" s="11"/>
      <c r="T15722" s="4"/>
      <c r="U15722" s="11"/>
      <c r="V15722" s="4"/>
      <c r="W15722" s="11"/>
      <c r="X15722" s="4"/>
      <c r="Y15722" s="11"/>
      <c r="Z15722" s="4"/>
      <c r="AA15722" s="1" t="s">
        <v>16</v>
      </c>
      <c r="AC15722" s="23" t="s">
        <v>37887</v>
      </c>
      <c r="AD15722" s="23" t="s">
        <v>40440</v>
      </c>
      <c r="AE15722" t="s">
        <v>35399</v>
      </c>
    </row>
    <row r="15723" spans="1:31" ht="15" customHeight="1">
      <c r="A15723" s="1">
        <v>15722</v>
      </c>
      <c r="B15723" s="1" t="s">
        <v>54</v>
      </c>
      <c r="C15723" s="1" t="s">
        <v>17634</v>
      </c>
      <c r="D15723" s="9" t="s">
        <v>3385</v>
      </c>
      <c r="E15723" s="9" t="s">
        <v>84</v>
      </c>
      <c r="F15723" s="9" t="s">
        <v>29575</v>
      </c>
      <c r="G15723" s="17">
        <v>9144609966</v>
      </c>
      <c r="H15723" s="9" t="s">
        <v>20</v>
      </c>
      <c r="I15723" s="1" t="s">
        <v>9</v>
      </c>
      <c r="J15723" s="4" t="s">
        <v>47301</v>
      </c>
      <c r="K15723" s="3" t="s">
        <v>42</v>
      </c>
      <c r="L15723" s="4" t="s">
        <v>47301</v>
      </c>
      <c r="M15723" s="11"/>
      <c r="N15723" s="4"/>
      <c r="O15723" s="11"/>
      <c r="P15723" s="4"/>
      <c r="Q15723" s="11"/>
      <c r="R15723" s="4"/>
      <c r="S15723" s="11"/>
      <c r="T15723" s="4"/>
      <c r="U15723" s="11"/>
      <c r="V15723" s="4"/>
      <c r="W15723" s="11"/>
      <c r="X15723" s="4"/>
      <c r="Y15723" s="11"/>
      <c r="Z15723" s="4"/>
      <c r="AA15723" s="1" t="s">
        <v>16</v>
      </c>
      <c r="AC15723" s="23" t="s">
        <v>37887</v>
      </c>
      <c r="AD15723" s="23" t="s">
        <v>40440</v>
      </c>
      <c r="AE15723" t="s">
        <v>35410</v>
      </c>
    </row>
    <row r="15724" spans="1:31" ht="15" customHeight="1">
      <c r="A15724" s="1">
        <v>15723</v>
      </c>
      <c r="B15724" s="1" t="s">
        <v>54</v>
      </c>
      <c r="C15724" s="1" t="s">
        <v>17635</v>
      </c>
      <c r="D15724" s="9" t="s">
        <v>4959</v>
      </c>
      <c r="E15724" s="9" t="s">
        <v>139</v>
      </c>
      <c r="F15724" s="9" t="s">
        <v>29576</v>
      </c>
      <c r="G15724" s="17">
        <v>9194944966</v>
      </c>
      <c r="H15724" s="9" t="s">
        <v>8</v>
      </c>
      <c r="I15724" s="1" t="s">
        <v>41</v>
      </c>
      <c r="J15724" s="4" t="s">
        <v>47301</v>
      </c>
      <c r="K15724" s="11" t="s">
        <v>14136</v>
      </c>
      <c r="L15724" s="4" t="s">
        <v>47301</v>
      </c>
      <c r="M15724" s="11"/>
      <c r="N15724" s="4"/>
      <c r="O15724" s="11"/>
      <c r="P15724" s="4"/>
      <c r="Q15724" s="11"/>
      <c r="R15724" s="4"/>
      <c r="S15724" s="11"/>
      <c r="T15724" s="4"/>
      <c r="U15724" s="11"/>
      <c r="V15724" s="4"/>
      <c r="W15724" s="11"/>
      <c r="X15724" s="4"/>
      <c r="Y15724" s="11"/>
      <c r="Z15724" s="4"/>
      <c r="AA15724" s="1" t="s">
        <v>16</v>
      </c>
      <c r="AC15724" s="23" t="s">
        <v>37887</v>
      </c>
      <c r="AD15724" s="23" t="s">
        <v>40440</v>
      </c>
      <c r="AE15724" t="s">
        <v>35410</v>
      </c>
    </row>
    <row r="15725" spans="1:31" ht="15" customHeight="1">
      <c r="A15725" s="1">
        <v>15724</v>
      </c>
      <c r="B15725" s="1" t="s">
        <v>54</v>
      </c>
      <c r="C15725" s="1" t="s">
        <v>17648</v>
      </c>
      <c r="D15725" s="9" t="s">
        <v>2627</v>
      </c>
      <c r="E15725" s="9" t="s">
        <v>40</v>
      </c>
      <c r="F15725" s="9" t="s">
        <v>29583</v>
      </c>
      <c r="G15725" s="17">
        <v>91944611041</v>
      </c>
      <c r="H15725" s="9" t="s">
        <v>20</v>
      </c>
      <c r="I15725" s="1" t="s">
        <v>41</v>
      </c>
      <c r="J15725" s="4" t="s">
        <v>47301</v>
      </c>
      <c r="K15725" s="3" t="s">
        <v>42</v>
      </c>
      <c r="L15725" s="4" t="s">
        <v>47301</v>
      </c>
      <c r="M15725" s="4" t="s">
        <v>14136</v>
      </c>
      <c r="N15725" s="3" t="str">
        <f>J15725</f>
        <v>[75 lacs - 1 cr]</v>
      </c>
      <c r="O15725" s="4" t="s">
        <v>14137</v>
      </c>
      <c r="P15725" s="3" t="s">
        <v>47301</v>
      </c>
      <c r="Q15725" s="11"/>
      <c r="R15725" s="4"/>
      <c r="S15725" s="11"/>
      <c r="T15725" s="4"/>
      <c r="U15725" s="11"/>
      <c r="V15725" s="4"/>
      <c r="W15725" s="11"/>
      <c r="X15725" s="4"/>
      <c r="Y15725" s="11"/>
      <c r="Z15725" s="4"/>
      <c r="AA15725" s="1" t="s">
        <v>16</v>
      </c>
      <c r="AC15725" s="23" t="s">
        <v>37887</v>
      </c>
      <c r="AD15725" s="23" t="s">
        <v>40440</v>
      </c>
      <c r="AE15725" t="s">
        <v>35410</v>
      </c>
    </row>
    <row r="15726" spans="1:31" ht="15" customHeight="1">
      <c r="A15726" s="1">
        <v>15725</v>
      </c>
      <c r="B15726" s="1" t="s">
        <v>54</v>
      </c>
      <c r="C15726" s="1" t="s">
        <v>17649</v>
      </c>
      <c r="D15726" s="9" t="s">
        <v>4144</v>
      </c>
      <c r="E15726" s="9" t="s">
        <v>4145</v>
      </c>
      <c r="F15726" s="9" t="s">
        <v>35118</v>
      </c>
      <c r="G15726" s="17">
        <v>9196146161</v>
      </c>
      <c r="H15726" s="9" t="s">
        <v>8</v>
      </c>
      <c r="I15726" s="1" t="s">
        <v>62</v>
      </c>
      <c r="J15726" s="4" t="s">
        <v>47301</v>
      </c>
      <c r="K15726" s="3" t="s">
        <v>42</v>
      </c>
      <c r="L15726" s="4" t="s">
        <v>47301</v>
      </c>
      <c r="M15726" s="11"/>
      <c r="N15726" s="4"/>
      <c r="O15726" s="11"/>
      <c r="P15726" s="4"/>
      <c r="Q15726" s="11"/>
      <c r="R15726" s="4"/>
      <c r="S15726" s="11"/>
      <c r="T15726" s="4"/>
      <c r="U15726" s="11"/>
      <c r="V15726" s="4"/>
      <c r="W15726" s="11"/>
      <c r="X15726" s="4"/>
      <c r="Y15726" s="11"/>
      <c r="Z15726" s="4"/>
      <c r="AA15726" s="1" t="s">
        <v>11</v>
      </c>
      <c r="AC15726" s="23" t="s">
        <v>37887</v>
      </c>
      <c r="AD15726" s="23" t="s">
        <v>40440</v>
      </c>
      <c r="AE15726" t="s">
        <v>35410</v>
      </c>
    </row>
    <row r="15727" spans="1:31" ht="15" customHeight="1">
      <c r="A15727" s="1">
        <v>15726</v>
      </c>
      <c r="B15727" s="1" t="s">
        <v>54</v>
      </c>
      <c r="C15727" s="1" t="s">
        <v>17664</v>
      </c>
      <c r="D15727" s="9" t="s">
        <v>959</v>
      </c>
      <c r="E15727" s="9" t="s">
        <v>224</v>
      </c>
      <c r="F15727" s="9" t="s">
        <v>24118</v>
      </c>
      <c r="G15727" s="17">
        <v>91944466604</v>
      </c>
      <c r="H15727" s="9" t="s">
        <v>20</v>
      </c>
      <c r="I15727" s="1" t="s">
        <v>62</v>
      </c>
      <c r="J15727" s="4" t="s">
        <v>47301</v>
      </c>
      <c r="K15727" s="3" t="s">
        <v>17</v>
      </c>
      <c r="L15727" s="4" t="s">
        <v>47301</v>
      </c>
      <c r="M15727" s="4" t="s">
        <v>42</v>
      </c>
      <c r="N15727" s="3" t="str">
        <f t="shared" ref="N15727:N15729" si="677">J15727</f>
        <v>[75 lacs - 1 cr]</v>
      </c>
      <c r="O15727" s="4" t="s">
        <v>47348</v>
      </c>
      <c r="P15727" s="3" t="s">
        <v>47301</v>
      </c>
      <c r="Q15727" s="4" t="s">
        <v>14137</v>
      </c>
      <c r="R15727" s="3" t="s">
        <v>47301</v>
      </c>
      <c r="S15727" s="11"/>
      <c r="T15727" s="4"/>
      <c r="U15727" s="11"/>
      <c r="V15727" s="4"/>
      <c r="W15727" s="11"/>
      <c r="X15727" s="4"/>
      <c r="Y15727" s="11"/>
      <c r="Z15727" s="4"/>
      <c r="AA15727" s="1" t="s">
        <v>16</v>
      </c>
      <c r="AC15727" s="23" t="s">
        <v>37887</v>
      </c>
      <c r="AD15727" s="23" t="s">
        <v>40440</v>
      </c>
      <c r="AE15727" t="s">
        <v>35394</v>
      </c>
    </row>
    <row r="15728" spans="1:31" ht="15" customHeight="1">
      <c r="A15728" s="1">
        <v>15727</v>
      </c>
      <c r="B15728" s="1" t="s">
        <v>54</v>
      </c>
      <c r="C15728" s="1" t="s">
        <v>17665</v>
      </c>
      <c r="D15728" s="9" t="s">
        <v>6476</v>
      </c>
      <c r="E15728" s="9" t="s">
        <v>139</v>
      </c>
      <c r="F15728" s="9" t="s">
        <v>33061</v>
      </c>
      <c r="G15728" s="17">
        <v>919444966946</v>
      </c>
      <c r="H15728" s="9" t="s">
        <v>8</v>
      </c>
      <c r="I15728" s="1" t="s">
        <v>62</v>
      </c>
      <c r="J15728" s="4" t="s">
        <v>47301</v>
      </c>
      <c r="K15728" s="3" t="s">
        <v>42</v>
      </c>
      <c r="L15728" s="4" t="s">
        <v>47301</v>
      </c>
      <c r="M15728" s="4" t="s">
        <v>14136</v>
      </c>
      <c r="N15728" s="3" t="str">
        <f t="shared" si="677"/>
        <v>[75 lacs - 1 cr]</v>
      </c>
      <c r="O15728" s="4" t="s">
        <v>14137</v>
      </c>
      <c r="P15728" s="3" t="s">
        <v>47301</v>
      </c>
      <c r="Q15728" s="11"/>
      <c r="R15728" s="4"/>
      <c r="S15728" s="11"/>
      <c r="T15728" s="4"/>
      <c r="U15728" s="11"/>
      <c r="V15728" s="4"/>
      <c r="W15728" s="11"/>
      <c r="X15728" s="4"/>
      <c r="Y15728" s="11"/>
      <c r="Z15728" s="4"/>
      <c r="AA15728" s="1" t="s">
        <v>16</v>
      </c>
      <c r="AC15728" s="23" t="s">
        <v>37887</v>
      </c>
      <c r="AD15728" s="23" t="s">
        <v>40440</v>
      </c>
      <c r="AE15728" t="s">
        <v>35399</v>
      </c>
    </row>
    <row r="15729" spans="1:31" ht="15" customHeight="1">
      <c r="A15729" s="1">
        <v>15728</v>
      </c>
      <c r="B15729" s="1" t="s">
        <v>54</v>
      </c>
      <c r="C15729" s="1" t="s">
        <v>17682</v>
      </c>
      <c r="D15729" s="9" t="s">
        <v>3675</v>
      </c>
      <c r="E15729" s="9" t="s">
        <v>139</v>
      </c>
      <c r="F15729" s="9" t="s">
        <v>29601</v>
      </c>
      <c r="G15729" s="17">
        <v>9199499464</v>
      </c>
      <c r="H15729" s="9" t="s">
        <v>20</v>
      </c>
      <c r="I15729" s="1" t="s">
        <v>41</v>
      </c>
      <c r="J15729" s="4" t="s">
        <v>47301</v>
      </c>
      <c r="K15729" s="3" t="s">
        <v>213</v>
      </c>
      <c r="L15729" s="4" t="s">
        <v>47301</v>
      </c>
      <c r="M15729" s="4" t="s">
        <v>17</v>
      </c>
      <c r="N15729" s="3" t="str">
        <f t="shared" si="677"/>
        <v>[75 lacs - 1 cr]</v>
      </c>
      <c r="O15729" s="4" t="s">
        <v>47347</v>
      </c>
      <c r="P15729" s="3" t="s">
        <v>47301</v>
      </c>
      <c r="Q15729" s="4" t="s">
        <v>14136</v>
      </c>
      <c r="R15729" s="3" t="s">
        <v>47301</v>
      </c>
      <c r="S15729" s="4" t="s">
        <v>47352</v>
      </c>
      <c r="T15729" s="3" t="s">
        <v>47301</v>
      </c>
      <c r="U15729" s="4" t="s">
        <v>13</v>
      </c>
      <c r="V15729" s="3" t="s">
        <v>47301</v>
      </c>
      <c r="W15729" s="11"/>
      <c r="X15729" s="4"/>
      <c r="Y15729" s="11"/>
      <c r="Z15729" s="4"/>
      <c r="AA15729" s="1" t="s">
        <v>16</v>
      </c>
      <c r="AC15729" s="23" t="s">
        <v>37887</v>
      </c>
      <c r="AD15729" s="23" t="s">
        <v>40440</v>
      </c>
      <c r="AE15729" t="s">
        <v>35399</v>
      </c>
    </row>
    <row r="15730" spans="1:31" ht="15" customHeight="1">
      <c r="A15730" s="1">
        <v>15729</v>
      </c>
      <c r="B15730" s="1" t="s">
        <v>54</v>
      </c>
      <c r="C15730" s="1" t="s">
        <v>17693</v>
      </c>
      <c r="D15730" s="9" t="s">
        <v>1603</v>
      </c>
      <c r="E15730" s="9" t="s">
        <v>37486</v>
      </c>
      <c r="F15730" s="9" t="s">
        <v>29608</v>
      </c>
      <c r="G15730" s="17">
        <v>91994044404</v>
      </c>
      <c r="H15730" s="9" t="s">
        <v>20</v>
      </c>
      <c r="I15730" s="1" t="s">
        <v>41</v>
      </c>
      <c r="J15730" s="4" t="s">
        <v>47301</v>
      </c>
      <c r="K15730" s="3" t="s">
        <v>42</v>
      </c>
      <c r="L15730" s="4" t="s">
        <v>47301</v>
      </c>
      <c r="M15730" s="11"/>
      <c r="N15730" s="4"/>
      <c r="O15730" s="11"/>
      <c r="P15730" s="4"/>
      <c r="Q15730" s="11"/>
      <c r="R15730" s="4"/>
      <c r="S15730" s="11"/>
      <c r="T15730" s="4"/>
      <c r="U15730" s="11"/>
      <c r="V15730" s="4"/>
      <c r="W15730" s="11"/>
      <c r="X15730" s="4"/>
      <c r="Y15730" s="11"/>
      <c r="Z15730" s="4"/>
      <c r="AA15730" s="1" t="s">
        <v>16</v>
      </c>
      <c r="AC15730" s="23" t="s">
        <v>37887</v>
      </c>
      <c r="AD15730" s="23" t="s">
        <v>40440</v>
      </c>
      <c r="AE15730" t="s">
        <v>35394</v>
      </c>
    </row>
    <row r="15731" spans="1:31" ht="15" customHeight="1">
      <c r="A15731" s="1">
        <v>15730</v>
      </c>
      <c r="B15731" s="1" t="s">
        <v>54</v>
      </c>
      <c r="C15731" s="1" t="s">
        <v>17694</v>
      </c>
      <c r="D15731" s="9" t="s">
        <v>1015</v>
      </c>
      <c r="E15731" s="9" t="s">
        <v>724</v>
      </c>
      <c r="F15731" s="9" t="s">
        <v>29609</v>
      </c>
      <c r="G15731" s="17">
        <v>9199414969</v>
      </c>
      <c r="H15731" s="9" t="s">
        <v>20</v>
      </c>
      <c r="I15731" s="1" t="s">
        <v>41</v>
      </c>
      <c r="J15731" s="4" t="s">
        <v>47301</v>
      </c>
      <c r="K15731" s="3" t="s">
        <v>42</v>
      </c>
      <c r="L15731" s="4" t="s">
        <v>47301</v>
      </c>
      <c r="M15731" s="11"/>
      <c r="N15731" s="4"/>
      <c r="O15731" s="11"/>
      <c r="P15731" s="4"/>
      <c r="Q15731" s="11"/>
      <c r="R15731" s="4"/>
      <c r="S15731" s="11"/>
      <c r="T15731" s="4"/>
      <c r="U15731" s="11"/>
      <c r="V15731" s="4"/>
      <c r="W15731" s="11"/>
      <c r="X15731" s="4"/>
      <c r="Y15731" s="11"/>
      <c r="Z15731" s="4"/>
      <c r="AA15731" s="1" t="s">
        <v>11</v>
      </c>
      <c r="AC15731" s="23" t="s">
        <v>37887</v>
      </c>
      <c r="AD15731" s="23" t="s">
        <v>40440</v>
      </c>
      <c r="AE15731" t="s">
        <v>35394</v>
      </c>
    </row>
    <row r="15732" spans="1:31" ht="15" customHeight="1">
      <c r="A15732" s="1">
        <v>15731</v>
      </c>
      <c r="B15732" s="1" t="s">
        <v>54</v>
      </c>
      <c r="C15732" s="1" t="s">
        <v>17695</v>
      </c>
      <c r="D15732" s="9" t="s">
        <v>1227</v>
      </c>
      <c r="E15732" s="9" t="s">
        <v>495</v>
      </c>
      <c r="F15732" s="9" t="s">
        <v>29610</v>
      </c>
      <c r="G15732" s="17">
        <v>9194461614</v>
      </c>
      <c r="H15732" s="9" t="s">
        <v>8</v>
      </c>
      <c r="I15732" s="1" t="s">
        <v>62</v>
      </c>
      <c r="J15732" s="4" t="s">
        <v>47301</v>
      </c>
      <c r="K15732" s="3" t="s">
        <v>42</v>
      </c>
      <c r="L15732" s="4" t="s">
        <v>47301</v>
      </c>
      <c r="M15732" s="11"/>
      <c r="N15732" s="4"/>
      <c r="O15732" s="11"/>
      <c r="P15732" s="4"/>
      <c r="Q15732" s="11"/>
      <c r="R15732" s="4"/>
      <c r="S15732" s="11"/>
      <c r="T15732" s="4"/>
      <c r="U15732" s="11"/>
      <c r="V15732" s="4"/>
      <c r="W15732" s="11"/>
      <c r="X15732" s="4"/>
      <c r="Y15732" s="11"/>
      <c r="Z15732" s="4"/>
      <c r="AA15732" s="1" t="s">
        <v>16</v>
      </c>
      <c r="AC15732" s="23" t="s">
        <v>37887</v>
      </c>
      <c r="AD15732" s="23" t="s">
        <v>40440</v>
      </c>
      <c r="AE15732" t="s">
        <v>35410</v>
      </c>
    </row>
    <row r="15733" spans="1:31" ht="15" customHeight="1">
      <c r="A15733" s="1">
        <v>15732</v>
      </c>
      <c r="B15733" s="1" t="s">
        <v>54</v>
      </c>
      <c r="C15733" s="1" t="s">
        <v>17705</v>
      </c>
      <c r="D15733" s="9" t="s">
        <v>35897</v>
      </c>
      <c r="E15733" s="9" t="s">
        <v>84</v>
      </c>
      <c r="F15733" s="9" t="s">
        <v>33069</v>
      </c>
      <c r="G15733" s="17">
        <v>91400000446</v>
      </c>
      <c r="H15733" s="9" t="s">
        <v>37</v>
      </c>
      <c r="I15733" s="1" t="s">
        <v>41</v>
      </c>
      <c r="J15733" s="4" t="s">
        <v>47301</v>
      </c>
      <c r="K15733" s="11" t="s">
        <v>14137</v>
      </c>
      <c r="L15733" s="4" t="s">
        <v>47301</v>
      </c>
      <c r="M15733" s="11"/>
      <c r="N15733" s="4"/>
      <c r="O15733" s="11"/>
      <c r="P15733" s="4"/>
      <c r="Q15733" s="11"/>
      <c r="R15733" s="4"/>
      <c r="S15733" s="11"/>
      <c r="T15733" s="4"/>
      <c r="U15733" s="11"/>
      <c r="V15733" s="4"/>
      <c r="W15733" s="11"/>
      <c r="X15733" s="4"/>
      <c r="Y15733" s="11"/>
      <c r="Z15733" s="4"/>
      <c r="AA15733" s="1" t="s">
        <v>16</v>
      </c>
      <c r="AC15733" s="23" t="s">
        <v>37887</v>
      </c>
      <c r="AD15733" s="23" t="s">
        <v>40440</v>
      </c>
      <c r="AE15733" t="s">
        <v>35399</v>
      </c>
    </row>
    <row r="15734" spans="1:31" ht="15" customHeight="1">
      <c r="A15734" s="1">
        <v>15733</v>
      </c>
      <c r="B15734" s="1" t="s">
        <v>54</v>
      </c>
      <c r="C15734" s="1" t="s">
        <v>17711</v>
      </c>
      <c r="D15734" s="9" t="s">
        <v>672</v>
      </c>
      <c r="E15734" s="9" t="s">
        <v>40</v>
      </c>
      <c r="F15734" s="9" t="s">
        <v>29620</v>
      </c>
      <c r="G15734" s="17">
        <v>9194469644</v>
      </c>
      <c r="H15734" s="9" t="s">
        <v>8</v>
      </c>
      <c r="I15734" s="1" t="s">
        <v>62</v>
      </c>
      <c r="J15734" s="4" t="s">
        <v>47301</v>
      </c>
      <c r="K15734" s="3" t="s">
        <v>42</v>
      </c>
      <c r="L15734" s="4" t="s">
        <v>47301</v>
      </c>
      <c r="M15734" s="4" t="s">
        <v>14136</v>
      </c>
      <c r="N15734" s="3" t="str">
        <f>J15734</f>
        <v>[75 lacs - 1 cr]</v>
      </c>
      <c r="O15734" s="11"/>
      <c r="P15734" s="4"/>
      <c r="Q15734" s="11"/>
      <c r="R15734" s="4"/>
      <c r="S15734" s="11"/>
      <c r="T15734" s="4"/>
      <c r="U15734" s="11"/>
      <c r="V15734" s="4"/>
      <c r="W15734" s="11"/>
      <c r="X15734" s="4"/>
      <c r="Y15734" s="11"/>
      <c r="Z15734" s="4"/>
      <c r="AA15734" s="1" t="s">
        <v>16</v>
      </c>
      <c r="AC15734" s="23" t="s">
        <v>37887</v>
      </c>
      <c r="AD15734" s="23" t="s">
        <v>40440</v>
      </c>
      <c r="AE15734" t="s">
        <v>35409</v>
      </c>
    </row>
    <row r="15735" spans="1:31" ht="15" customHeight="1">
      <c r="A15735" s="1">
        <v>15734</v>
      </c>
      <c r="B15735" s="1" t="s">
        <v>54</v>
      </c>
      <c r="C15735" s="1" t="s">
        <v>17712</v>
      </c>
      <c r="D15735" s="9" t="s">
        <v>16414</v>
      </c>
      <c r="E15735" s="9" t="s">
        <v>1608</v>
      </c>
      <c r="F15735" s="9" t="s">
        <v>22958</v>
      </c>
      <c r="G15735" s="17">
        <v>91949046101</v>
      </c>
      <c r="H15735" s="9" t="s">
        <v>15</v>
      </c>
      <c r="I15735" s="1" t="s">
        <v>41</v>
      </c>
      <c r="J15735" s="4" t="s">
        <v>47301</v>
      </c>
      <c r="K15735" s="11" t="s">
        <v>14136</v>
      </c>
      <c r="L15735" s="4" t="s">
        <v>47301</v>
      </c>
      <c r="M15735" s="11"/>
      <c r="N15735" s="4"/>
      <c r="O15735" s="11"/>
      <c r="P15735" s="4"/>
      <c r="Q15735" s="11"/>
      <c r="R15735" s="4"/>
      <c r="S15735" s="11"/>
      <c r="T15735" s="4"/>
      <c r="U15735" s="11"/>
      <c r="V15735" s="4"/>
      <c r="W15735" s="11"/>
      <c r="X15735" s="4"/>
      <c r="Y15735" s="11"/>
      <c r="Z15735" s="4"/>
      <c r="AA15735" s="1" t="s">
        <v>16</v>
      </c>
      <c r="AC15735" s="23" t="s">
        <v>37887</v>
      </c>
      <c r="AD15735" s="23" t="s">
        <v>40440</v>
      </c>
      <c r="AE15735" t="s">
        <v>35410</v>
      </c>
    </row>
    <row r="15736" spans="1:31" ht="15" customHeight="1">
      <c r="A15736" s="1">
        <v>15735</v>
      </c>
      <c r="B15736" s="1" t="s">
        <v>54</v>
      </c>
      <c r="C15736" s="1" t="s">
        <v>17715</v>
      </c>
      <c r="D15736" s="9" t="s">
        <v>1394</v>
      </c>
      <c r="E15736" s="9" t="s">
        <v>1797</v>
      </c>
      <c r="F15736" s="9" t="s">
        <v>31915</v>
      </c>
      <c r="G15736" s="17">
        <v>9149404444</v>
      </c>
      <c r="H15736" s="9" t="s">
        <v>15</v>
      </c>
      <c r="I15736" s="1" t="s">
        <v>9</v>
      </c>
      <c r="J15736" s="4" t="s">
        <v>47301</v>
      </c>
      <c r="K15736" s="3" t="s">
        <v>42</v>
      </c>
      <c r="L15736" s="4" t="s">
        <v>47301</v>
      </c>
      <c r="M15736" s="11"/>
      <c r="N15736" s="4"/>
      <c r="O15736" s="11"/>
      <c r="P15736" s="4"/>
      <c r="Q15736" s="11"/>
      <c r="R15736" s="4"/>
      <c r="S15736" s="11"/>
      <c r="T15736" s="4"/>
      <c r="U15736" s="11"/>
      <c r="V15736" s="4"/>
      <c r="W15736" s="11"/>
      <c r="X15736" s="4"/>
      <c r="Y15736" s="11"/>
      <c r="Z15736" s="4"/>
      <c r="AA15736" s="1" t="s">
        <v>11</v>
      </c>
      <c r="AC15736" s="23" t="s">
        <v>37887</v>
      </c>
      <c r="AD15736" s="23" t="s">
        <v>40440</v>
      </c>
      <c r="AE15736" t="s">
        <v>35409</v>
      </c>
    </row>
    <row r="15737" spans="1:31" ht="15" customHeight="1">
      <c r="A15737" s="1">
        <v>15736</v>
      </c>
      <c r="B15737" s="1" t="s">
        <v>54</v>
      </c>
      <c r="C15737" s="1" t="s">
        <v>17718</v>
      </c>
      <c r="D15737" s="9" t="s">
        <v>3722</v>
      </c>
      <c r="E15737" s="9" t="s">
        <v>410</v>
      </c>
      <c r="F15737" s="9" t="s">
        <v>29622</v>
      </c>
      <c r="G15737" s="17">
        <v>91910644949</v>
      </c>
      <c r="H15737" s="9" t="s">
        <v>15</v>
      </c>
      <c r="I15737" s="1" t="s">
        <v>62</v>
      </c>
      <c r="J15737" s="4" t="s">
        <v>47301</v>
      </c>
      <c r="K15737" s="3" t="s">
        <v>42</v>
      </c>
      <c r="L15737" s="4" t="s">
        <v>47301</v>
      </c>
      <c r="M15737" s="4" t="s">
        <v>13</v>
      </c>
      <c r="N15737" s="3" t="str">
        <f>J15737</f>
        <v>[75 lacs - 1 cr]</v>
      </c>
      <c r="O15737" s="11"/>
      <c r="P15737" s="4"/>
      <c r="Q15737" s="11"/>
      <c r="R15737" s="4"/>
      <c r="S15737" s="11"/>
      <c r="T15737" s="4"/>
      <c r="U15737" s="11"/>
      <c r="V15737" s="4"/>
      <c r="W15737" s="11"/>
      <c r="X15737" s="4"/>
      <c r="Y15737" s="11"/>
      <c r="Z15737" s="4"/>
      <c r="AA15737" s="1" t="s">
        <v>16</v>
      </c>
      <c r="AC15737" s="23" t="s">
        <v>37887</v>
      </c>
      <c r="AD15737" s="23" t="s">
        <v>40440</v>
      </c>
      <c r="AE15737" t="s">
        <v>35399</v>
      </c>
    </row>
    <row r="15738" spans="1:31" ht="15" customHeight="1">
      <c r="A15738" s="1">
        <v>15737</v>
      </c>
      <c r="B15738" s="1" t="s">
        <v>54</v>
      </c>
      <c r="C15738" s="1" t="s">
        <v>17728</v>
      </c>
      <c r="D15738" s="9" t="s">
        <v>1207</v>
      </c>
      <c r="E15738" s="9" t="s">
        <v>495</v>
      </c>
      <c r="F15738" s="9" t="s">
        <v>29628</v>
      </c>
      <c r="G15738" s="17">
        <v>9194699660</v>
      </c>
      <c r="H15738" s="9" t="s">
        <v>15</v>
      </c>
      <c r="I15738" s="1" t="s">
        <v>41</v>
      </c>
      <c r="J15738" s="4" t="s">
        <v>47301</v>
      </c>
      <c r="K15738" s="3" t="s">
        <v>42</v>
      </c>
      <c r="L15738" s="4" t="s">
        <v>47301</v>
      </c>
      <c r="M15738" s="11"/>
      <c r="N15738" s="4"/>
      <c r="O15738" s="11"/>
      <c r="P15738" s="4"/>
      <c r="Q15738" s="11"/>
      <c r="R15738" s="4"/>
      <c r="S15738" s="11"/>
      <c r="T15738" s="4"/>
      <c r="U15738" s="11"/>
      <c r="V15738" s="4"/>
      <c r="W15738" s="11"/>
      <c r="X15738" s="4"/>
      <c r="Y15738" s="11"/>
      <c r="Z15738" s="4"/>
      <c r="AA15738" s="1" t="s">
        <v>11</v>
      </c>
      <c r="AC15738" s="23" t="s">
        <v>37887</v>
      </c>
      <c r="AD15738" s="23" t="s">
        <v>40440</v>
      </c>
      <c r="AE15738" t="s">
        <v>35399</v>
      </c>
    </row>
    <row r="15739" spans="1:31" ht="15" customHeight="1">
      <c r="A15739" s="1">
        <v>15738</v>
      </c>
      <c r="B15739" s="1" t="s">
        <v>54</v>
      </c>
      <c r="C15739" s="1" t="s">
        <v>17731</v>
      </c>
      <c r="D15739" s="9" t="s">
        <v>1625</v>
      </c>
      <c r="E15739" s="9" t="s">
        <v>724</v>
      </c>
      <c r="F15739" s="9" t="s">
        <v>33074</v>
      </c>
      <c r="G15739" s="17">
        <v>919446060944</v>
      </c>
      <c r="H15739" s="9" t="s">
        <v>8</v>
      </c>
      <c r="I15739" s="1" t="s">
        <v>9</v>
      </c>
      <c r="J15739" s="4" t="s">
        <v>47301</v>
      </c>
      <c r="K15739" s="3" t="s">
        <v>42</v>
      </c>
      <c r="L15739" s="4" t="s">
        <v>47301</v>
      </c>
      <c r="M15739" s="11"/>
      <c r="N15739" s="4"/>
      <c r="O15739" s="11"/>
      <c r="P15739" s="4"/>
      <c r="Q15739" s="11"/>
      <c r="R15739" s="4"/>
      <c r="S15739" s="11"/>
      <c r="T15739" s="4"/>
      <c r="U15739" s="11"/>
      <c r="V15739" s="4"/>
      <c r="W15739" s="11"/>
      <c r="X15739" s="4"/>
      <c r="Y15739" s="11"/>
      <c r="Z15739" s="4"/>
      <c r="AA15739" s="1" t="s">
        <v>16</v>
      </c>
      <c r="AC15739" s="23" t="s">
        <v>37887</v>
      </c>
      <c r="AD15739" s="23" t="s">
        <v>40440</v>
      </c>
      <c r="AE15739" t="s">
        <v>35394</v>
      </c>
    </row>
    <row r="15740" spans="1:31" ht="15" customHeight="1">
      <c r="A15740" s="1">
        <v>15739</v>
      </c>
      <c r="B15740" s="1" t="s">
        <v>54</v>
      </c>
      <c r="C15740" s="1" t="s">
        <v>17737</v>
      </c>
      <c r="D15740" s="9" t="s">
        <v>526</v>
      </c>
      <c r="E15740" s="9" t="s">
        <v>3260</v>
      </c>
      <c r="F15740" s="9" t="s">
        <v>29634</v>
      </c>
      <c r="G15740" s="17">
        <v>91946900996</v>
      </c>
      <c r="H15740" s="9" t="s">
        <v>20</v>
      </c>
      <c r="I15740" s="1" t="s">
        <v>62</v>
      </c>
      <c r="J15740" s="4" t="s">
        <v>47301</v>
      </c>
      <c r="K15740" s="3" t="s">
        <v>42</v>
      </c>
      <c r="L15740" s="4" t="s">
        <v>47301</v>
      </c>
      <c r="M15740" s="11"/>
      <c r="N15740" s="4"/>
      <c r="O15740" s="11"/>
      <c r="P15740" s="4"/>
      <c r="Q15740" s="11"/>
      <c r="R15740" s="4"/>
      <c r="S15740" s="11"/>
      <c r="T15740" s="4"/>
      <c r="U15740" s="11"/>
      <c r="V15740" s="4"/>
      <c r="W15740" s="11"/>
      <c r="X15740" s="4"/>
      <c r="Y15740" s="11"/>
      <c r="Z15740" s="4"/>
      <c r="AA15740" s="1" t="s">
        <v>11</v>
      </c>
      <c r="AC15740" s="23" t="s">
        <v>37887</v>
      </c>
      <c r="AD15740" s="23" t="s">
        <v>40440</v>
      </c>
      <c r="AE15740" t="s">
        <v>35409</v>
      </c>
    </row>
    <row r="15741" spans="1:31" ht="15" customHeight="1">
      <c r="A15741" s="1">
        <v>15740</v>
      </c>
      <c r="B15741" s="1" t="s">
        <v>54</v>
      </c>
      <c r="C15741" s="1" t="s">
        <v>17739</v>
      </c>
      <c r="D15741" s="9" t="s">
        <v>2233</v>
      </c>
      <c r="E15741" s="9" t="s">
        <v>7019</v>
      </c>
      <c r="F15741" s="9" t="s">
        <v>33075</v>
      </c>
      <c r="G15741" s="17">
        <v>919944946944</v>
      </c>
      <c r="H15741" s="9" t="s">
        <v>37</v>
      </c>
      <c r="I15741" s="1" t="s">
        <v>41</v>
      </c>
      <c r="J15741" s="4" t="s">
        <v>47301</v>
      </c>
      <c r="K15741" s="3" t="s">
        <v>42</v>
      </c>
      <c r="L15741" s="4" t="s">
        <v>47301</v>
      </c>
      <c r="M15741" s="11"/>
      <c r="N15741" s="4"/>
      <c r="O15741" s="11"/>
      <c r="P15741" s="4"/>
      <c r="Q15741" s="11"/>
      <c r="R15741" s="4"/>
      <c r="S15741" s="11"/>
      <c r="T15741" s="4"/>
      <c r="U15741" s="11"/>
      <c r="V15741" s="4"/>
      <c r="W15741" s="11"/>
      <c r="X15741" s="4"/>
      <c r="Y15741" s="11"/>
      <c r="Z15741" s="4"/>
      <c r="AA15741" s="1" t="s">
        <v>16</v>
      </c>
      <c r="AC15741" s="23" t="s">
        <v>37887</v>
      </c>
      <c r="AD15741" s="23" t="s">
        <v>40440</v>
      </c>
      <c r="AE15741" t="s">
        <v>35394</v>
      </c>
    </row>
    <row r="15742" spans="1:31" ht="15" customHeight="1">
      <c r="A15742" s="1">
        <v>15741</v>
      </c>
      <c r="B15742" s="1" t="s">
        <v>54</v>
      </c>
      <c r="C15742" s="1" t="s">
        <v>17750</v>
      </c>
      <c r="D15742" s="9" t="s">
        <v>11613</v>
      </c>
      <c r="E15742" s="9" t="s">
        <v>553</v>
      </c>
      <c r="F15742" s="9" t="s">
        <v>29642</v>
      </c>
      <c r="G15742" s="17">
        <v>91944466901</v>
      </c>
      <c r="H15742" s="9" t="s">
        <v>20</v>
      </c>
      <c r="I15742" s="1" t="s">
        <v>41</v>
      </c>
      <c r="J15742" s="4" t="s">
        <v>47301</v>
      </c>
      <c r="K15742" s="3" t="s">
        <v>42</v>
      </c>
      <c r="L15742" s="4" t="s">
        <v>47301</v>
      </c>
      <c r="M15742" s="11"/>
      <c r="N15742" s="4"/>
      <c r="O15742" s="11"/>
      <c r="P15742" s="4"/>
      <c r="Q15742" s="11"/>
      <c r="R15742" s="4"/>
      <c r="S15742" s="11"/>
      <c r="T15742" s="4"/>
      <c r="U15742" s="11"/>
      <c r="V15742" s="4"/>
      <c r="W15742" s="11"/>
      <c r="X15742" s="4"/>
      <c r="Y15742" s="11"/>
      <c r="Z15742" s="4"/>
      <c r="AA15742" s="1" t="s">
        <v>16</v>
      </c>
      <c r="AC15742" s="23" t="s">
        <v>37887</v>
      </c>
      <c r="AD15742" s="23" t="s">
        <v>40440</v>
      </c>
      <c r="AE15742" t="s">
        <v>35399</v>
      </c>
    </row>
    <row r="15743" spans="1:31" ht="15" customHeight="1">
      <c r="A15743" s="1">
        <v>15742</v>
      </c>
      <c r="B15743" s="1" t="s">
        <v>54</v>
      </c>
      <c r="C15743" s="1" t="s">
        <v>17754</v>
      </c>
      <c r="D15743" s="9" t="s">
        <v>1209</v>
      </c>
      <c r="E15743" s="9" t="s">
        <v>93</v>
      </c>
      <c r="F15743" s="9" t="s">
        <v>29644</v>
      </c>
      <c r="G15743" s="17">
        <v>914049666146</v>
      </c>
      <c r="H15743" s="9" t="s">
        <v>20</v>
      </c>
      <c r="I15743" s="1" t="s">
        <v>9</v>
      </c>
      <c r="J15743" s="4" t="s">
        <v>47301</v>
      </c>
      <c r="K15743" s="3" t="s">
        <v>42</v>
      </c>
      <c r="L15743" s="4" t="s">
        <v>47301</v>
      </c>
      <c r="M15743" s="11"/>
      <c r="N15743" s="4"/>
      <c r="O15743" s="11"/>
      <c r="P15743" s="4"/>
      <c r="Q15743" s="11"/>
      <c r="R15743" s="4"/>
      <c r="S15743" s="11"/>
      <c r="T15743" s="4"/>
      <c r="U15743" s="11"/>
      <c r="V15743" s="4"/>
      <c r="W15743" s="11"/>
      <c r="X15743" s="4"/>
      <c r="Y15743" s="11"/>
      <c r="Z15743" s="4"/>
      <c r="AA15743" s="1" t="s">
        <v>16</v>
      </c>
      <c r="AC15743" s="23" t="s">
        <v>37887</v>
      </c>
      <c r="AD15743" s="23" t="s">
        <v>40440</v>
      </c>
      <c r="AE15743" t="s">
        <v>35394</v>
      </c>
    </row>
    <row r="15744" spans="1:31" ht="15" customHeight="1">
      <c r="A15744" s="1">
        <v>15743</v>
      </c>
      <c r="B15744" s="1" t="s">
        <v>54</v>
      </c>
      <c r="C15744" s="1" t="s">
        <v>17757</v>
      </c>
      <c r="D15744" s="9" t="s">
        <v>1015</v>
      </c>
      <c r="E15744" s="9" t="s">
        <v>40</v>
      </c>
      <c r="F15744" s="9" t="s">
        <v>29646</v>
      </c>
      <c r="G15744" s="17">
        <v>91994946469</v>
      </c>
      <c r="H15744" s="9" t="s">
        <v>8</v>
      </c>
      <c r="I15744" s="1" t="s">
        <v>62</v>
      </c>
      <c r="J15744" s="4" t="s">
        <v>47301</v>
      </c>
      <c r="K15744" s="3" t="s">
        <v>17</v>
      </c>
      <c r="L15744" s="4" t="s">
        <v>47301</v>
      </c>
      <c r="M15744" s="4" t="s">
        <v>14137</v>
      </c>
      <c r="N15744" s="3" t="str">
        <f>J15744</f>
        <v>[75 lacs - 1 cr]</v>
      </c>
      <c r="O15744" s="11"/>
      <c r="P15744" s="4"/>
      <c r="Q15744" s="11"/>
      <c r="R15744" s="4"/>
      <c r="S15744" s="11"/>
      <c r="T15744" s="4"/>
      <c r="U15744" s="11"/>
      <c r="V15744" s="4"/>
      <c r="W15744" s="11"/>
      <c r="X15744" s="4"/>
      <c r="Y15744" s="11"/>
      <c r="Z15744" s="4"/>
      <c r="AA15744" s="1" t="s">
        <v>11</v>
      </c>
      <c r="AC15744" s="23" t="s">
        <v>37887</v>
      </c>
      <c r="AD15744" s="23" t="s">
        <v>40440</v>
      </c>
      <c r="AE15744" t="s">
        <v>35410</v>
      </c>
    </row>
    <row r="15745" spans="1:31" ht="15" customHeight="1">
      <c r="A15745" s="1">
        <v>15744</v>
      </c>
      <c r="B15745" s="1" t="s">
        <v>54</v>
      </c>
      <c r="C15745" s="1" t="s">
        <v>17788</v>
      </c>
      <c r="D15745" s="9" t="s">
        <v>36360</v>
      </c>
      <c r="E15745" s="9" t="s">
        <v>1047</v>
      </c>
      <c r="F15745" s="9" t="s">
        <v>29668</v>
      </c>
      <c r="G15745" s="17">
        <v>91414494660</v>
      </c>
      <c r="H15745" s="9" t="s">
        <v>20</v>
      </c>
      <c r="I15745" s="1" t="s">
        <v>62</v>
      </c>
      <c r="J15745" s="4" t="s">
        <v>47301</v>
      </c>
      <c r="K15745" s="11" t="s">
        <v>14137</v>
      </c>
      <c r="L15745" s="4" t="s">
        <v>47301</v>
      </c>
      <c r="M15745" s="11"/>
      <c r="N15745" s="4"/>
      <c r="O15745" s="11"/>
      <c r="P15745" s="4"/>
      <c r="Q15745" s="11"/>
      <c r="R15745" s="4"/>
      <c r="S15745" s="11"/>
      <c r="T15745" s="4"/>
      <c r="U15745" s="11"/>
      <c r="V15745" s="4"/>
      <c r="W15745" s="11"/>
      <c r="X15745" s="4"/>
      <c r="Y15745" s="11"/>
      <c r="Z15745" s="4"/>
      <c r="AA15745" s="1" t="s">
        <v>16</v>
      </c>
      <c r="AC15745" s="23" t="s">
        <v>37887</v>
      </c>
      <c r="AD15745" s="23" t="s">
        <v>40440</v>
      </c>
      <c r="AE15745" t="s">
        <v>35409</v>
      </c>
    </row>
    <row r="15746" spans="1:31" ht="15" customHeight="1">
      <c r="A15746" s="1">
        <v>15745</v>
      </c>
      <c r="B15746" s="1" t="s">
        <v>54</v>
      </c>
      <c r="C15746" s="1" t="s">
        <v>17795</v>
      </c>
      <c r="D15746" s="9" t="s">
        <v>48</v>
      </c>
      <c r="E15746" s="9" t="s">
        <v>3089</v>
      </c>
      <c r="F15746" s="9" t="s">
        <v>32356</v>
      </c>
      <c r="G15746" s="17">
        <v>91940449114</v>
      </c>
      <c r="H15746" s="9" t="s">
        <v>8</v>
      </c>
      <c r="I15746" s="1" t="s">
        <v>9</v>
      </c>
      <c r="J15746" s="4" t="s">
        <v>47301</v>
      </c>
      <c r="K15746" s="11" t="s">
        <v>13</v>
      </c>
      <c r="L15746" s="4" t="s">
        <v>47301</v>
      </c>
      <c r="M15746" s="11"/>
      <c r="N15746" s="4"/>
      <c r="O15746" s="11"/>
      <c r="P15746" s="4"/>
      <c r="Q15746" s="11"/>
      <c r="R15746" s="4"/>
      <c r="S15746" s="11"/>
      <c r="T15746" s="4"/>
      <c r="U15746" s="11"/>
      <c r="V15746" s="4"/>
      <c r="W15746" s="11"/>
      <c r="X15746" s="4"/>
      <c r="Y15746" s="11"/>
      <c r="Z15746" s="4"/>
      <c r="AA15746" s="1" t="s">
        <v>16</v>
      </c>
      <c r="AC15746" s="23" t="s">
        <v>37887</v>
      </c>
      <c r="AD15746" s="23" t="s">
        <v>40440</v>
      </c>
      <c r="AE15746" t="s">
        <v>35410</v>
      </c>
    </row>
    <row r="15747" spans="1:31" ht="15" customHeight="1">
      <c r="A15747" s="1">
        <v>15746</v>
      </c>
      <c r="B15747" s="1" t="s">
        <v>54</v>
      </c>
      <c r="C15747" s="1" t="s">
        <v>17798</v>
      </c>
      <c r="D15747" s="9" t="s">
        <v>3371</v>
      </c>
      <c r="E15747" s="9" t="s">
        <v>40</v>
      </c>
      <c r="F15747" s="9" t="s">
        <v>29674</v>
      </c>
      <c r="G15747" s="17">
        <v>91949496496</v>
      </c>
      <c r="H15747" s="9" t="s">
        <v>8</v>
      </c>
      <c r="I15747" s="1" t="s">
        <v>62</v>
      </c>
      <c r="J15747" s="4" t="s">
        <v>47301</v>
      </c>
      <c r="K15747" s="3" t="s">
        <v>42</v>
      </c>
      <c r="L15747" s="4" t="s">
        <v>47301</v>
      </c>
      <c r="M15747" s="11"/>
      <c r="N15747" s="4"/>
      <c r="O15747" s="11"/>
      <c r="P15747" s="4"/>
      <c r="Q15747" s="11"/>
      <c r="R15747" s="4"/>
      <c r="S15747" s="11"/>
      <c r="T15747" s="4"/>
      <c r="U15747" s="11"/>
      <c r="V15747" s="4"/>
      <c r="W15747" s="11"/>
      <c r="X15747" s="4"/>
      <c r="Y15747" s="11"/>
      <c r="Z15747" s="4"/>
      <c r="AA15747" s="1" t="s">
        <v>16</v>
      </c>
      <c r="AC15747" s="23" t="s">
        <v>37887</v>
      </c>
      <c r="AD15747" s="23" t="s">
        <v>40440</v>
      </c>
      <c r="AE15747" t="s">
        <v>35399</v>
      </c>
    </row>
    <row r="15748" spans="1:31" ht="15" customHeight="1">
      <c r="A15748" s="1">
        <v>15747</v>
      </c>
      <c r="B15748" s="1" t="s">
        <v>54</v>
      </c>
      <c r="C15748" s="1" t="s">
        <v>17800</v>
      </c>
      <c r="D15748" s="9" t="s">
        <v>683</v>
      </c>
      <c r="E15748" s="9" t="s">
        <v>746</v>
      </c>
      <c r="F15748" s="9" t="s">
        <v>16433</v>
      </c>
      <c r="G15748" s="17">
        <v>91644044464</v>
      </c>
      <c r="H15748" s="9" t="s">
        <v>20</v>
      </c>
      <c r="I15748" s="1" t="s">
        <v>9</v>
      </c>
      <c r="J15748" s="4" t="s">
        <v>47301</v>
      </c>
      <c r="K15748" s="3" t="s">
        <v>17</v>
      </c>
      <c r="L15748" s="4" t="s">
        <v>47301</v>
      </c>
      <c r="M15748" s="4" t="s">
        <v>42</v>
      </c>
      <c r="N15748" s="3" t="str">
        <f t="shared" ref="N15748:N15751" si="678">J15748</f>
        <v>[75 lacs - 1 cr]</v>
      </c>
      <c r="O15748" s="11"/>
      <c r="P15748" s="4"/>
      <c r="Q15748" s="11"/>
      <c r="R15748" s="4"/>
      <c r="S15748" s="11"/>
      <c r="T15748" s="4"/>
      <c r="U15748" s="11"/>
      <c r="V15748" s="4"/>
      <c r="W15748" s="11"/>
      <c r="X15748" s="4"/>
      <c r="Y15748" s="11"/>
      <c r="Z15748" s="4"/>
      <c r="AA15748" s="1" t="s">
        <v>16</v>
      </c>
      <c r="AC15748" s="23" t="s">
        <v>37887</v>
      </c>
      <c r="AD15748" s="23" t="s">
        <v>40440</v>
      </c>
      <c r="AE15748" t="s">
        <v>35409</v>
      </c>
    </row>
    <row r="15749" spans="1:31" ht="15" customHeight="1">
      <c r="A15749" s="1">
        <v>15748</v>
      </c>
      <c r="B15749" s="1" t="s">
        <v>54</v>
      </c>
      <c r="C15749" s="1" t="s">
        <v>17803</v>
      </c>
      <c r="D15749" s="9" t="s">
        <v>230</v>
      </c>
      <c r="E15749" s="9" t="s">
        <v>90</v>
      </c>
      <c r="F15749" s="9" t="s">
        <v>29677</v>
      </c>
      <c r="G15749" s="17">
        <v>919099404046</v>
      </c>
      <c r="H15749" s="9" t="s">
        <v>8</v>
      </c>
      <c r="I15749" s="1" t="s">
        <v>62</v>
      </c>
      <c r="J15749" s="4" t="s">
        <v>47301</v>
      </c>
      <c r="K15749" s="11" t="s">
        <v>14137</v>
      </c>
      <c r="L15749" s="4" t="s">
        <v>47301</v>
      </c>
      <c r="M15749" s="4" t="s">
        <v>13</v>
      </c>
      <c r="N15749" s="3" t="str">
        <f t="shared" si="678"/>
        <v>[75 lacs - 1 cr]</v>
      </c>
      <c r="O15749" s="11"/>
      <c r="P15749" s="4"/>
      <c r="Q15749" s="11"/>
      <c r="R15749" s="4"/>
      <c r="S15749" s="11"/>
      <c r="T15749" s="4"/>
      <c r="U15749" s="11"/>
      <c r="V15749" s="4"/>
      <c r="W15749" s="11"/>
      <c r="X15749" s="4"/>
      <c r="Y15749" s="11"/>
      <c r="Z15749" s="4"/>
      <c r="AA15749" s="1" t="s">
        <v>16</v>
      </c>
      <c r="AC15749" s="23" t="s">
        <v>37887</v>
      </c>
      <c r="AD15749" s="23" t="s">
        <v>40440</v>
      </c>
      <c r="AE15749" t="s">
        <v>35409</v>
      </c>
    </row>
    <row r="15750" spans="1:31" ht="15" customHeight="1">
      <c r="A15750" s="1">
        <v>15749</v>
      </c>
      <c r="B15750" s="1" t="s">
        <v>54</v>
      </c>
      <c r="C15750" s="1" t="s">
        <v>17809</v>
      </c>
      <c r="D15750" s="9" t="s">
        <v>773</v>
      </c>
      <c r="E15750" s="9" t="s">
        <v>7019</v>
      </c>
      <c r="F15750" s="9" t="s">
        <v>16437</v>
      </c>
      <c r="G15750" s="17">
        <v>919601406669</v>
      </c>
      <c r="H15750" s="9" t="s">
        <v>8</v>
      </c>
      <c r="I15750" s="1" t="s">
        <v>41</v>
      </c>
      <c r="J15750" s="4" t="s">
        <v>47301</v>
      </c>
      <c r="K15750" s="11" t="s">
        <v>14137</v>
      </c>
      <c r="L15750" s="4" t="s">
        <v>47301</v>
      </c>
      <c r="M15750" s="4" t="s">
        <v>13</v>
      </c>
      <c r="N15750" s="3" t="str">
        <f t="shared" si="678"/>
        <v>[75 lacs - 1 cr]</v>
      </c>
      <c r="O15750" s="11"/>
      <c r="P15750" s="4"/>
      <c r="Q15750" s="11"/>
      <c r="R15750" s="4"/>
      <c r="S15750" s="11"/>
      <c r="T15750" s="4"/>
      <c r="U15750" s="11"/>
      <c r="V15750" s="4"/>
      <c r="W15750" s="11"/>
      <c r="X15750" s="4"/>
      <c r="Y15750" s="11"/>
      <c r="Z15750" s="4"/>
      <c r="AA15750" s="1" t="s">
        <v>16</v>
      </c>
      <c r="AC15750" s="23" t="s">
        <v>37887</v>
      </c>
      <c r="AD15750" s="23" t="s">
        <v>40440</v>
      </c>
      <c r="AE15750" t="s">
        <v>35399</v>
      </c>
    </row>
    <row r="15751" spans="1:31" ht="15" customHeight="1">
      <c r="A15751" s="1">
        <v>15750</v>
      </c>
      <c r="B15751" s="1" t="s">
        <v>54</v>
      </c>
      <c r="C15751" s="1" t="s">
        <v>17810</v>
      </c>
      <c r="D15751" s="9" t="s">
        <v>35524</v>
      </c>
      <c r="E15751" s="9" t="s">
        <v>40</v>
      </c>
      <c r="F15751" s="9" t="s">
        <v>29681</v>
      </c>
      <c r="G15751" s="17">
        <v>9199999469</v>
      </c>
      <c r="H15751" s="9" t="s">
        <v>15</v>
      </c>
      <c r="I15751" s="1" t="s">
        <v>62</v>
      </c>
      <c r="J15751" s="4" t="s">
        <v>47301</v>
      </c>
      <c r="K15751" s="3" t="s">
        <v>42</v>
      </c>
      <c r="L15751" s="4" t="s">
        <v>47301</v>
      </c>
      <c r="M15751" s="4" t="s">
        <v>14136</v>
      </c>
      <c r="N15751" s="3" t="str">
        <f t="shared" si="678"/>
        <v>[75 lacs - 1 cr]</v>
      </c>
      <c r="O15751" s="11"/>
      <c r="P15751" s="4"/>
      <c r="Q15751" s="11"/>
      <c r="R15751" s="4"/>
      <c r="S15751" s="11"/>
      <c r="T15751" s="4"/>
      <c r="U15751" s="11"/>
      <c r="V15751" s="4"/>
      <c r="W15751" s="11"/>
      <c r="X15751" s="4"/>
      <c r="Y15751" s="11"/>
      <c r="Z15751" s="4"/>
      <c r="AA15751" s="1" t="s">
        <v>16</v>
      </c>
      <c r="AC15751" s="23" t="s">
        <v>37887</v>
      </c>
      <c r="AD15751" s="23" t="s">
        <v>40440</v>
      </c>
      <c r="AE15751" t="s">
        <v>35409</v>
      </c>
    </row>
    <row r="15752" spans="1:31" ht="15" customHeight="1">
      <c r="A15752" s="1">
        <v>15751</v>
      </c>
      <c r="B15752" s="1" t="s">
        <v>54</v>
      </c>
      <c r="C15752" s="1" t="s">
        <v>17811</v>
      </c>
      <c r="D15752" s="9" t="s">
        <v>280</v>
      </c>
      <c r="E15752" s="9" t="s">
        <v>40</v>
      </c>
      <c r="F15752" s="9" t="s">
        <v>29682</v>
      </c>
      <c r="G15752" s="17">
        <v>919446666064</v>
      </c>
      <c r="H15752" s="9" t="s">
        <v>15</v>
      </c>
      <c r="I15752" s="1" t="s">
        <v>62</v>
      </c>
      <c r="J15752" s="4" t="s">
        <v>47301</v>
      </c>
      <c r="K15752" s="3" t="s">
        <v>42</v>
      </c>
      <c r="L15752" s="4" t="s">
        <v>47301</v>
      </c>
      <c r="M15752" s="11"/>
      <c r="N15752" s="4"/>
      <c r="O15752" s="11"/>
      <c r="P15752" s="4"/>
      <c r="Q15752" s="11"/>
      <c r="R15752" s="4"/>
      <c r="S15752" s="11"/>
      <c r="T15752" s="4"/>
      <c r="U15752" s="11"/>
      <c r="V15752" s="4"/>
      <c r="W15752" s="11"/>
      <c r="X15752" s="4"/>
      <c r="Y15752" s="11"/>
      <c r="Z15752" s="4"/>
      <c r="AA15752" s="1" t="s">
        <v>16</v>
      </c>
      <c r="AC15752" s="23" t="s">
        <v>37887</v>
      </c>
      <c r="AD15752" s="23" t="s">
        <v>40440</v>
      </c>
      <c r="AE15752" t="s">
        <v>35410</v>
      </c>
    </row>
    <row r="15753" spans="1:31" ht="15" customHeight="1">
      <c r="A15753" s="1">
        <v>15752</v>
      </c>
      <c r="B15753" s="1" t="s">
        <v>54</v>
      </c>
      <c r="C15753" s="1" t="s">
        <v>17815</v>
      </c>
      <c r="D15753" s="9" t="s">
        <v>463</v>
      </c>
      <c r="E15753" s="9" t="s">
        <v>217</v>
      </c>
      <c r="F15753" s="9" t="s">
        <v>33084</v>
      </c>
      <c r="G15753" s="17">
        <v>91949466169</v>
      </c>
      <c r="H15753" s="9" t="s">
        <v>8</v>
      </c>
      <c r="I15753" s="1" t="s">
        <v>62</v>
      </c>
      <c r="J15753" s="4" t="s">
        <v>47301</v>
      </c>
      <c r="K15753" s="11" t="s">
        <v>13</v>
      </c>
      <c r="L15753" s="4" t="s">
        <v>47301</v>
      </c>
      <c r="M15753" s="11"/>
      <c r="N15753" s="4"/>
      <c r="O15753" s="11"/>
      <c r="P15753" s="4"/>
      <c r="Q15753" s="11"/>
      <c r="R15753" s="4"/>
      <c r="S15753" s="11"/>
      <c r="T15753" s="4"/>
      <c r="U15753" s="11"/>
      <c r="V15753" s="4"/>
      <c r="W15753" s="11"/>
      <c r="X15753" s="4"/>
      <c r="Y15753" s="11"/>
      <c r="Z15753" s="4"/>
      <c r="AA15753" s="1" t="s">
        <v>16</v>
      </c>
      <c r="AC15753" s="23" t="s">
        <v>37887</v>
      </c>
      <c r="AD15753" s="23" t="s">
        <v>40440</v>
      </c>
      <c r="AE15753" t="s">
        <v>35399</v>
      </c>
    </row>
    <row r="15754" spans="1:31" ht="15" customHeight="1">
      <c r="A15754" s="1">
        <v>15753</v>
      </c>
      <c r="B15754" s="1" t="s">
        <v>54</v>
      </c>
      <c r="C15754" s="1" t="s">
        <v>17822</v>
      </c>
      <c r="D15754" s="9" t="s">
        <v>1457</v>
      </c>
      <c r="E15754" s="9" t="s">
        <v>324</v>
      </c>
      <c r="F15754" s="9" t="s">
        <v>29689</v>
      </c>
      <c r="G15754" s="17">
        <v>919494014444</v>
      </c>
      <c r="H15754" s="9" t="s">
        <v>20</v>
      </c>
      <c r="I15754" s="1" t="s">
        <v>62</v>
      </c>
      <c r="J15754" s="4" t="s">
        <v>47301</v>
      </c>
      <c r="K15754" s="3" t="s">
        <v>42</v>
      </c>
      <c r="L15754" s="4" t="s">
        <v>47301</v>
      </c>
      <c r="M15754" s="11"/>
      <c r="N15754" s="4"/>
      <c r="O15754" s="11"/>
      <c r="P15754" s="4"/>
      <c r="Q15754" s="11"/>
      <c r="R15754" s="4"/>
      <c r="S15754" s="11"/>
      <c r="T15754" s="4"/>
      <c r="U15754" s="11"/>
      <c r="V15754" s="4"/>
      <c r="W15754" s="11"/>
      <c r="X15754" s="4"/>
      <c r="Y15754" s="11"/>
      <c r="Z15754" s="4"/>
      <c r="AA15754" s="1" t="s">
        <v>16</v>
      </c>
      <c r="AC15754" s="23" t="s">
        <v>37887</v>
      </c>
      <c r="AD15754" s="23" t="s">
        <v>40440</v>
      </c>
      <c r="AE15754" t="s">
        <v>35409</v>
      </c>
    </row>
    <row r="15755" spans="1:31" ht="15" customHeight="1">
      <c r="A15755" s="1">
        <v>15754</v>
      </c>
      <c r="B15755" s="1" t="s">
        <v>54</v>
      </c>
      <c r="C15755" s="1" t="s">
        <v>17832</v>
      </c>
      <c r="D15755" s="9" t="s">
        <v>7705</v>
      </c>
      <c r="E15755" s="9" t="s">
        <v>1577</v>
      </c>
      <c r="F15755" s="9" t="s">
        <v>29694</v>
      </c>
      <c r="G15755" s="17">
        <v>919664414694</v>
      </c>
      <c r="H15755" s="9" t="s">
        <v>8</v>
      </c>
      <c r="I15755" s="1" t="s">
        <v>41</v>
      </c>
      <c r="J15755" s="4" t="s">
        <v>47301</v>
      </c>
      <c r="K15755" s="3" t="s">
        <v>42</v>
      </c>
      <c r="L15755" s="4" t="s">
        <v>47301</v>
      </c>
      <c r="M15755" s="11"/>
      <c r="N15755" s="4"/>
      <c r="O15755" s="11"/>
      <c r="P15755" s="4"/>
      <c r="Q15755" s="11"/>
      <c r="R15755" s="4"/>
      <c r="S15755" s="11"/>
      <c r="T15755" s="4"/>
      <c r="U15755" s="11"/>
      <c r="V15755" s="4"/>
      <c r="W15755" s="11"/>
      <c r="X15755" s="4"/>
      <c r="Y15755" s="11"/>
      <c r="Z15755" s="4"/>
      <c r="AA15755" s="1" t="s">
        <v>16</v>
      </c>
      <c r="AC15755" s="23" t="s">
        <v>37887</v>
      </c>
      <c r="AD15755" s="23" t="s">
        <v>40440</v>
      </c>
      <c r="AE15755" t="s">
        <v>35410</v>
      </c>
    </row>
    <row r="15756" spans="1:31" ht="15" customHeight="1">
      <c r="A15756" s="1">
        <v>15755</v>
      </c>
      <c r="B15756" s="1" t="s">
        <v>54</v>
      </c>
      <c r="C15756" s="1" t="s">
        <v>17835</v>
      </c>
      <c r="D15756" s="9" t="s">
        <v>35613</v>
      </c>
      <c r="E15756" s="9" t="s">
        <v>139</v>
      </c>
      <c r="F15756" s="9" t="s">
        <v>29696</v>
      </c>
      <c r="G15756" s="17">
        <v>91461111160</v>
      </c>
      <c r="H15756" s="9" t="s">
        <v>8</v>
      </c>
      <c r="I15756" s="1" t="s">
        <v>9</v>
      </c>
      <c r="J15756" s="4" t="s">
        <v>47301</v>
      </c>
      <c r="K15756" s="3" t="s">
        <v>17</v>
      </c>
      <c r="L15756" s="4" t="s">
        <v>47301</v>
      </c>
      <c r="M15756" s="4" t="s">
        <v>42</v>
      </c>
      <c r="N15756" s="3" t="str">
        <f>J15756</f>
        <v>[75 lacs - 1 cr]</v>
      </c>
      <c r="O15756" s="4" t="s">
        <v>13</v>
      </c>
      <c r="P15756" s="3" t="s">
        <v>47301</v>
      </c>
      <c r="Q15756" s="11"/>
      <c r="R15756" s="4"/>
      <c r="S15756" s="11"/>
      <c r="T15756" s="4"/>
      <c r="U15756" s="11"/>
      <c r="V15756" s="4"/>
      <c r="W15756" s="11"/>
      <c r="X15756" s="4"/>
      <c r="Y15756" s="11"/>
      <c r="Z15756" s="4"/>
      <c r="AA15756" s="1" t="s">
        <v>16</v>
      </c>
      <c r="AC15756" s="23" t="s">
        <v>37887</v>
      </c>
      <c r="AD15756" s="23" t="s">
        <v>40440</v>
      </c>
      <c r="AE15756" t="s">
        <v>35399</v>
      </c>
    </row>
    <row r="15757" spans="1:31" ht="15" customHeight="1">
      <c r="A15757" s="1">
        <v>15756</v>
      </c>
      <c r="B15757" s="1" t="s">
        <v>54</v>
      </c>
      <c r="C15757" s="1" t="s">
        <v>17836</v>
      </c>
      <c r="D15757" s="9" t="s">
        <v>35721</v>
      </c>
      <c r="E15757" s="9" t="s">
        <v>16444</v>
      </c>
      <c r="F15757" s="9" t="s">
        <v>29697</v>
      </c>
      <c r="G15757" s="17">
        <v>9199049019</v>
      </c>
      <c r="H15757" s="9" t="s">
        <v>15</v>
      </c>
      <c r="I15757" s="1" t="s">
        <v>9</v>
      </c>
      <c r="J15757" s="4" t="s">
        <v>47301</v>
      </c>
      <c r="K15757" s="3" t="s">
        <v>42</v>
      </c>
      <c r="L15757" s="4" t="s">
        <v>47301</v>
      </c>
      <c r="M15757" s="11"/>
      <c r="N15757" s="4"/>
      <c r="O15757" s="11"/>
      <c r="P15757" s="4"/>
      <c r="Q15757" s="11"/>
      <c r="R15757" s="4"/>
      <c r="S15757" s="11"/>
      <c r="T15757" s="4"/>
      <c r="U15757" s="11"/>
      <c r="V15757" s="4"/>
      <c r="W15757" s="11"/>
      <c r="X15757" s="4"/>
      <c r="Y15757" s="11"/>
      <c r="Z15757" s="4"/>
      <c r="AA15757" s="1" t="s">
        <v>16</v>
      </c>
      <c r="AC15757" s="23" t="s">
        <v>37887</v>
      </c>
      <c r="AD15757" s="23" t="s">
        <v>40440</v>
      </c>
      <c r="AE15757" t="s">
        <v>35394</v>
      </c>
    </row>
    <row r="15758" spans="1:31" ht="15" customHeight="1">
      <c r="A15758" s="1">
        <v>15757</v>
      </c>
      <c r="B15758" s="1" t="s">
        <v>54</v>
      </c>
      <c r="C15758" s="1" t="s">
        <v>17837</v>
      </c>
      <c r="D15758" s="9" t="s">
        <v>7382</v>
      </c>
      <c r="E15758" s="9" t="s">
        <v>139</v>
      </c>
      <c r="F15758" s="9" t="s">
        <v>29698</v>
      </c>
      <c r="G15758" s="17">
        <v>919694644</v>
      </c>
      <c r="H15758" s="9" t="s">
        <v>15</v>
      </c>
      <c r="I15758" s="1" t="s">
        <v>62</v>
      </c>
      <c r="J15758" s="4" t="s">
        <v>47301</v>
      </c>
      <c r="K15758" s="3" t="s">
        <v>17</v>
      </c>
      <c r="L15758" s="4" t="s">
        <v>47301</v>
      </c>
      <c r="M15758" s="11"/>
      <c r="N15758" s="4"/>
      <c r="O15758" s="11"/>
      <c r="P15758" s="4"/>
      <c r="Q15758" s="11"/>
      <c r="R15758" s="4"/>
      <c r="S15758" s="11"/>
      <c r="T15758" s="4"/>
      <c r="U15758" s="11"/>
      <c r="V15758" s="4"/>
      <c r="W15758" s="11"/>
      <c r="X15758" s="4"/>
      <c r="Y15758" s="11"/>
      <c r="Z15758" s="4"/>
      <c r="AA15758" s="1" t="s">
        <v>16</v>
      </c>
      <c r="AC15758" s="23" t="s">
        <v>37887</v>
      </c>
      <c r="AD15758" s="23" t="s">
        <v>40440</v>
      </c>
      <c r="AE15758" t="s">
        <v>35409</v>
      </c>
    </row>
    <row r="15759" spans="1:31" ht="15" customHeight="1">
      <c r="A15759" s="1">
        <v>15758</v>
      </c>
      <c r="B15759" s="1" t="s">
        <v>54</v>
      </c>
      <c r="C15759" s="1" t="s">
        <v>17846</v>
      </c>
      <c r="D15759" s="9" t="s">
        <v>16446</v>
      </c>
      <c r="E15759" s="9" t="s">
        <v>40</v>
      </c>
      <c r="F15759" s="9" t="s">
        <v>29704</v>
      </c>
      <c r="G15759" s="17">
        <v>919404469141</v>
      </c>
      <c r="H15759" s="9" t="s">
        <v>132</v>
      </c>
      <c r="I15759" s="1" t="s">
        <v>9</v>
      </c>
      <c r="J15759" s="4" t="s">
        <v>47301</v>
      </c>
      <c r="K15759" s="3" t="s">
        <v>42</v>
      </c>
      <c r="L15759" s="4" t="s">
        <v>47301</v>
      </c>
      <c r="M15759" s="11"/>
      <c r="N15759" s="4"/>
      <c r="O15759" s="11"/>
      <c r="P15759" s="4"/>
      <c r="Q15759" s="11"/>
      <c r="R15759" s="4"/>
      <c r="S15759" s="11"/>
      <c r="T15759" s="4"/>
      <c r="U15759" s="11"/>
      <c r="V15759" s="4"/>
      <c r="W15759" s="11"/>
      <c r="X15759" s="4"/>
      <c r="Y15759" s="11"/>
      <c r="Z15759" s="4"/>
      <c r="AA15759" s="1" t="s">
        <v>11</v>
      </c>
      <c r="AC15759" s="23" t="s">
        <v>37887</v>
      </c>
      <c r="AD15759" s="23" t="s">
        <v>40440</v>
      </c>
      <c r="AE15759" t="s">
        <v>35399</v>
      </c>
    </row>
    <row r="15760" spans="1:31" ht="15" customHeight="1">
      <c r="A15760" s="1">
        <v>15759</v>
      </c>
      <c r="B15760" s="1" t="s">
        <v>54</v>
      </c>
      <c r="C15760" s="1" t="s">
        <v>17849</v>
      </c>
      <c r="D15760" s="9" t="s">
        <v>841</v>
      </c>
      <c r="E15760" s="9" t="s">
        <v>10330</v>
      </c>
      <c r="F15760" s="9" t="s">
        <v>29706</v>
      </c>
      <c r="G15760" s="17">
        <v>9199490</v>
      </c>
      <c r="H15760" s="9" t="s">
        <v>132</v>
      </c>
      <c r="I15760" s="1" t="s">
        <v>62</v>
      </c>
      <c r="J15760" s="4" t="s">
        <v>47301</v>
      </c>
      <c r="K15760" s="3" t="s">
        <v>17</v>
      </c>
      <c r="L15760" s="4" t="s">
        <v>47301</v>
      </c>
      <c r="M15760" s="4" t="s">
        <v>42</v>
      </c>
      <c r="N15760" s="3" t="str">
        <f>J15760</f>
        <v>[75 lacs - 1 cr]</v>
      </c>
      <c r="O15760" s="4" t="s">
        <v>47348</v>
      </c>
      <c r="P15760" s="3" t="s">
        <v>47301</v>
      </c>
      <c r="Q15760" s="4" t="s">
        <v>14137</v>
      </c>
      <c r="R15760" s="3" t="s">
        <v>47301</v>
      </c>
      <c r="S15760" s="4" t="s">
        <v>13</v>
      </c>
      <c r="T15760" s="3" t="s">
        <v>47301</v>
      </c>
      <c r="U15760" s="11"/>
      <c r="V15760" s="4"/>
      <c r="W15760" s="11"/>
      <c r="X15760" s="4"/>
      <c r="Y15760" s="11"/>
      <c r="Z15760" s="4"/>
      <c r="AA15760" s="1" t="s">
        <v>11</v>
      </c>
      <c r="AC15760" s="23" t="s">
        <v>37887</v>
      </c>
      <c r="AD15760" s="23" t="s">
        <v>40440</v>
      </c>
      <c r="AE15760" t="s">
        <v>35394</v>
      </c>
    </row>
    <row r="15761" spans="1:31" ht="15" customHeight="1">
      <c r="A15761" s="1">
        <v>15760</v>
      </c>
      <c r="B15761" s="1" t="s">
        <v>54</v>
      </c>
      <c r="C15761" s="1" t="s">
        <v>17858</v>
      </c>
      <c r="D15761" s="9" t="s">
        <v>3748</v>
      </c>
      <c r="E15761" s="9" t="s">
        <v>16450</v>
      </c>
      <c r="F15761" s="9" t="s">
        <v>33089</v>
      </c>
      <c r="G15761" s="17">
        <v>919444441444</v>
      </c>
      <c r="H15761" s="9" t="s">
        <v>20</v>
      </c>
      <c r="I15761" s="1" t="s">
        <v>9</v>
      </c>
      <c r="J15761" s="4" t="s">
        <v>47301</v>
      </c>
      <c r="K15761" s="3" t="s">
        <v>42</v>
      </c>
      <c r="L15761" s="4" t="s">
        <v>47301</v>
      </c>
      <c r="M15761" s="11"/>
      <c r="N15761" s="4"/>
      <c r="O15761" s="11"/>
      <c r="P15761" s="4"/>
      <c r="Q15761" s="11"/>
      <c r="R15761" s="4"/>
      <c r="S15761" s="11"/>
      <c r="T15761" s="4"/>
      <c r="U15761" s="11"/>
      <c r="V15761" s="4"/>
      <c r="W15761" s="11"/>
      <c r="X15761" s="4"/>
      <c r="Y15761" s="11"/>
      <c r="Z15761" s="4"/>
      <c r="AA15761" s="1" t="s">
        <v>16</v>
      </c>
      <c r="AC15761" s="23" t="s">
        <v>37887</v>
      </c>
      <c r="AD15761" s="23" t="s">
        <v>40440</v>
      </c>
      <c r="AE15761" t="s">
        <v>35409</v>
      </c>
    </row>
    <row r="15762" spans="1:31" ht="15" customHeight="1">
      <c r="A15762" s="1">
        <v>15761</v>
      </c>
      <c r="B15762" s="1" t="s">
        <v>54</v>
      </c>
      <c r="C15762" s="1" t="s">
        <v>17859</v>
      </c>
      <c r="D15762" s="9" t="s">
        <v>16451</v>
      </c>
      <c r="E15762" s="9" t="s">
        <v>6555</v>
      </c>
      <c r="F15762" s="9" t="s">
        <v>29711</v>
      </c>
      <c r="G15762" s="17">
        <v>91909994444</v>
      </c>
      <c r="H15762" s="9" t="s">
        <v>8</v>
      </c>
      <c r="I15762" s="1" t="s">
        <v>9</v>
      </c>
      <c r="J15762" s="4" t="s">
        <v>47301</v>
      </c>
      <c r="K15762" s="3" t="s">
        <v>42</v>
      </c>
      <c r="L15762" s="4" t="s">
        <v>47301</v>
      </c>
      <c r="M15762" s="11"/>
      <c r="N15762" s="4"/>
      <c r="O15762" s="11"/>
      <c r="P15762" s="4"/>
      <c r="Q15762" s="11"/>
      <c r="R15762" s="4"/>
      <c r="S15762" s="11"/>
      <c r="T15762" s="4"/>
      <c r="U15762" s="11"/>
      <c r="V15762" s="4"/>
      <c r="W15762" s="11"/>
      <c r="X15762" s="4"/>
      <c r="Y15762" s="11"/>
      <c r="Z15762" s="4"/>
      <c r="AA15762" s="1" t="s">
        <v>16</v>
      </c>
      <c r="AC15762" s="23" t="s">
        <v>37887</v>
      </c>
      <c r="AD15762" s="23" t="s">
        <v>40440</v>
      </c>
      <c r="AE15762" t="s">
        <v>35399</v>
      </c>
    </row>
    <row r="15763" spans="1:31" ht="15" customHeight="1">
      <c r="A15763" s="1">
        <v>15762</v>
      </c>
      <c r="B15763" s="1" t="s">
        <v>54</v>
      </c>
      <c r="C15763" s="1" t="s">
        <v>17864</v>
      </c>
      <c r="D15763" s="9" t="s">
        <v>36190</v>
      </c>
      <c r="E15763" s="9" t="s">
        <v>1211</v>
      </c>
      <c r="F15763" s="9" t="s">
        <v>35141</v>
      </c>
      <c r="G15763" s="17">
        <v>919946444490</v>
      </c>
      <c r="H15763" s="9" t="s">
        <v>8</v>
      </c>
      <c r="I15763" s="1" t="s">
        <v>9</v>
      </c>
      <c r="J15763" s="4" t="s">
        <v>47301</v>
      </c>
      <c r="K15763" s="3" t="s">
        <v>17</v>
      </c>
      <c r="L15763" s="4" t="s">
        <v>47301</v>
      </c>
      <c r="M15763" s="11"/>
      <c r="N15763" s="4"/>
      <c r="O15763" s="11"/>
      <c r="P15763" s="4"/>
      <c r="Q15763" s="11"/>
      <c r="R15763" s="4"/>
      <c r="S15763" s="11"/>
      <c r="T15763" s="4"/>
      <c r="U15763" s="11"/>
      <c r="V15763" s="4"/>
      <c r="W15763" s="11"/>
      <c r="X15763" s="4"/>
      <c r="Y15763" s="11"/>
      <c r="Z15763" s="4"/>
      <c r="AA15763" s="1" t="s">
        <v>16</v>
      </c>
      <c r="AC15763" s="23" t="s">
        <v>37887</v>
      </c>
      <c r="AD15763" s="23" t="s">
        <v>40440</v>
      </c>
      <c r="AE15763" t="s">
        <v>35410</v>
      </c>
    </row>
    <row r="15764" spans="1:31" ht="15" customHeight="1">
      <c r="A15764" s="1">
        <v>15763</v>
      </c>
      <c r="B15764" s="1" t="s">
        <v>54</v>
      </c>
      <c r="C15764" s="1" t="s">
        <v>17866</v>
      </c>
      <c r="D15764" s="9" t="s">
        <v>4959</v>
      </c>
      <c r="E15764" s="9" t="s">
        <v>1797</v>
      </c>
      <c r="F15764" s="9" t="s">
        <v>33090</v>
      </c>
      <c r="G15764" s="17">
        <v>91969196966</v>
      </c>
      <c r="H15764" s="9" t="s">
        <v>15</v>
      </c>
      <c r="I15764" s="1" t="s">
        <v>41</v>
      </c>
      <c r="J15764" s="4" t="s">
        <v>47301</v>
      </c>
      <c r="K15764" s="3" t="s">
        <v>42</v>
      </c>
      <c r="L15764" s="4" t="s">
        <v>47301</v>
      </c>
      <c r="M15764" s="4" t="s">
        <v>14136</v>
      </c>
      <c r="N15764" s="3" t="str">
        <f t="shared" ref="N15764:N15769" si="679">J15764</f>
        <v>[75 lacs - 1 cr]</v>
      </c>
      <c r="O15764" s="11"/>
      <c r="P15764" s="4"/>
      <c r="Q15764" s="11"/>
      <c r="R15764" s="4"/>
      <c r="S15764" s="11"/>
      <c r="T15764" s="4"/>
      <c r="U15764" s="11"/>
      <c r="V15764" s="4"/>
      <c r="W15764" s="11"/>
      <c r="X15764" s="4"/>
      <c r="Y15764" s="11"/>
      <c r="Z15764" s="4"/>
      <c r="AA15764" s="1" t="s">
        <v>16</v>
      </c>
      <c r="AC15764" s="23" t="s">
        <v>37887</v>
      </c>
      <c r="AD15764" s="23" t="s">
        <v>40440</v>
      </c>
      <c r="AE15764" t="s">
        <v>35399</v>
      </c>
    </row>
    <row r="15765" spans="1:31" ht="15" customHeight="1">
      <c r="A15765" s="1">
        <v>15764</v>
      </c>
      <c r="B15765" s="1" t="s">
        <v>54</v>
      </c>
      <c r="C15765" s="1" t="s">
        <v>17867</v>
      </c>
      <c r="D15765" s="9" t="s">
        <v>1354</v>
      </c>
      <c r="E15765" s="9" t="s">
        <v>16453</v>
      </c>
      <c r="F15765" s="9" t="s">
        <v>25038</v>
      </c>
      <c r="G15765" s="17">
        <v>91944606969</v>
      </c>
      <c r="H15765" s="9" t="s">
        <v>37</v>
      </c>
      <c r="I15765" s="1" t="s">
        <v>62</v>
      </c>
      <c r="J15765" s="4" t="s">
        <v>47301</v>
      </c>
      <c r="K15765" s="11" t="s">
        <v>14136</v>
      </c>
      <c r="L15765" s="4" t="s">
        <v>47301</v>
      </c>
      <c r="M15765" s="4" t="s">
        <v>14137</v>
      </c>
      <c r="N15765" s="3" t="str">
        <f t="shared" si="679"/>
        <v>[75 lacs - 1 cr]</v>
      </c>
      <c r="O15765" s="11"/>
      <c r="P15765" s="4"/>
      <c r="Q15765" s="11"/>
      <c r="R15765" s="4"/>
      <c r="S15765" s="11"/>
      <c r="T15765" s="4"/>
      <c r="U15765" s="11"/>
      <c r="V15765" s="4"/>
      <c r="W15765" s="11"/>
      <c r="X15765" s="4"/>
      <c r="Y15765" s="11"/>
      <c r="Z15765" s="4"/>
      <c r="AA15765" s="1" t="s">
        <v>16</v>
      </c>
      <c r="AC15765" s="23" t="s">
        <v>37887</v>
      </c>
      <c r="AD15765" s="23" t="s">
        <v>40440</v>
      </c>
      <c r="AE15765" t="s">
        <v>35409</v>
      </c>
    </row>
    <row r="15766" spans="1:31" ht="15" customHeight="1">
      <c r="A15766" s="1">
        <v>15765</v>
      </c>
      <c r="B15766" s="1" t="s">
        <v>54</v>
      </c>
      <c r="C15766" s="1" t="s">
        <v>17873</v>
      </c>
      <c r="D15766" s="9" t="s">
        <v>6597</v>
      </c>
      <c r="E15766" s="9" t="s">
        <v>102</v>
      </c>
      <c r="F15766" s="9" t="s">
        <v>16456</v>
      </c>
      <c r="G15766" s="17">
        <v>91446600606</v>
      </c>
      <c r="H15766" s="9" t="s">
        <v>8</v>
      </c>
      <c r="I15766" s="1" t="s">
        <v>41</v>
      </c>
      <c r="J15766" s="4" t="s">
        <v>47301</v>
      </c>
      <c r="K15766" s="3" t="s">
        <v>17</v>
      </c>
      <c r="L15766" s="4" t="s">
        <v>47301</v>
      </c>
      <c r="M15766" s="4" t="s">
        <v>42</v>
      </c>
      <c r="N15766" s="3" t="str">
        <f t="shared" si="679"/>
        <v>[75 lacs - 1 cr]</v>
      </c>
      <c r="O15766" s="4" t="s">
        <v>13</v>
      </c>
      <c r="P15766" s="3" t="s">
        <v>47301</v>
      </c>
      <c r="Q15766" s="11"/>
      <c r="R15766" s="4"/>
      <c r="S15766" s="11"/>
      <c r="T15766" s="4"/>
      <c r="U15766" s="11"/>
      <c r="V15766" s="4"/>
      <c r="W15766" s="11"/>
      <c r="X15766" s="4"/>
      <c r="Y15766" s="11"/>
      <c r="Z15766" s="4"/>
      <c r="AA15766" s="1" t="s">
        <v>16</v>
      </c>
      <c r="AC15766" s="23" t="s">
        <v>37887</v>
      </c>
      <c r="AD15766" s="23" t="s">
        <v>40440</v>
      </c>
      <c r="AE15766" t="s">
        <v>35410</v>
      </c>
    </row>
    <row r="15767" spans="1:31" ht="15" customHeight="1">
      <c r="A15767" s="1">
        <v>15766</v>
      </c>
      <c r="B15767" s="1" t="s">
        <v>54</v>
      </c>
      <c r="C15767" s="1" t="s">
        <v>17874</v>
      </c>
      <c r="D15767" s="9" t="s">
        <v>1547</v>
      </c>
      <c r="E15767" s="9" t="s">
        <v>328</v>
      </c>
      <c r="F15767" s="9" t="s">
        <v>29718</v>
      </c>
      <c r="G15767" s="17">
        <v>91960194444</v>
      </c>
      <c r="H15767" s="9" t="s">
        <v>15</v>
      </c>
      <c r="I15767" s="1" t="s">
        <v>41</v>
      </c>
      <c r="J15767" s="4" t="s">
        <v>47301</v>
      </c>
      <c r="K15767" s="3" t="s">
        <v>42</v>
      </c>
      <c r="L15767" s="4" t="s">
        <v>47301</v>
      </c>
      <c r="M15767" s="4" t="s">
        <v>14136</v>
      </c>
      <c r="N15767" s="3" t="str">
        <f t="shared" si="679"/>
        <v>[75 lacs - 1 cr]</v>
      </c>
      <c r="O15767" s="11"/>
      <c r="P15767" s="4"/>
      <c r="Q15767" s="11"/>
      <c r="R15767" s="4"/>
      <c r="S15767" s="11"/>
      <c r="T15767" s="4"/>
      <c r="U15767" s="11"/>
      <c r="V15767" s="4"/>
      <c r="W15767" s="11"/>
      <c r="X15767" s="4"/>
      <c r="Y15767" s="11"/>
      <c r="Z15767" s="4"/>
      <c r="AA15767" s="1" t="s">
        <v>16</v>
      </c>
      <c r="AC15767" s="23" t="s">
        <v>37887</v>
      </c>
      <c r="AD15767" s="23" t="s">
        <v>40440</v>
      </c>
      <c r="AE15767" t="s">
        <v>35409</v>
      </c>
    </row>
    <row r="15768" spans="1:31" ht="15" customHeight="1">
      <c r="A15768" s="1">
        <v>15767</v>
      </c>
      <c r="B15768" s="1" t="s">
        <v>54</v>
      </c>
      <c r="C15768" s="1" t="s">
        <v>17883</v>
      </c>
      <c r="D15768" s="9" t="s">
        <v>36135</v>
      </c>
      <c r="E15768" s="9" t="s">
        <v>139</v>
      </c>
      <c r="F15768" s="9" t="s">
        <v>33092</v>
      </c>
      <c r="G15768" s="17">
        <v>919444646904</v>
      </c>
      <c r="H15768" s="9" t="s">
        <v>8</v>
      </c>
      <c r="I15768" s="1" t="s">
        <v>62</v>
      </c>
      <c r="J15768" s="4" t="s">
        <v>47301</v>
      </c>
      <c r="K15768" s="3" t="s">
        <v>42</v>
      </c>
      <c r="L15768" s="4" t="s">
        <v>47301</v>
      </c>
      <c r="M15768" s="4" t="s">
        <v>14136</v>
      </c>
      <c r="N15768" s="3" t="str">
        <f t="shared" si="679"/>
        <v>[75 lacs - 1 cr]</v>
      </c>
      <c r="O15768" s="11"/>
      <c r="P15768" s="4"/>
      <c r="Q15768" s="11"/>
      <c r="R15768" s="4"/>
      <c r="S15768" s="11"/>
      <c r="T15768" s="4"/>
      <c r="U15768" s="11"/>
      <c r="V15768" s="4"/>
      <c r="W15768" s="11"/>
      <c r="X15768" s="4"/>
      <c r="Y15768" s="11"/>
      <c r="Z15768" s="4"/>
      <c r="AA15768" s="1" t="s">
        <v>16</v>
      </c>
      <c r="AC15768" s="23" t="s">
        <v>37887</v>
      </c>
      <c r="AD15768" s="23" t="s">
        <v>40440</v>
      </c>
      <c r="AE15768" t="s">
        <v>35410</v>
      </c>
    </row>
    <row r="15769" spans="1:31" ht="15" customHeight="1">
      <c r="A15769" s="1">
        <v>15768</v>
      </c>
      <c r="B15769" s="1" t="s">
        <v>54</v>
      </c>
      <c r="C15769" s="1" t="s">
        <v>17886</v>
      </c>
      <c r="D15769" s="9" t="s">
        <v>35871</v>
      </c>
      <c r="E15769" s="9" t="s">
        <v>1514</v>
      </c>
      <c r="F15769" s="9" t="s">
        <v>29722</v>
      </c>
      <c r="G15769" s="17">
        <v>919099009696</v>
      </c>
      <c r="H15769" s="9" t="s">
        <v>20</v>
      </c>
      <c r="I15769" s="1" t="s">
        <v>62</v>
      </c>
      <c r="J15769" s="4" t="s">
        <v>47301</v>
      </c>
      <c r="K15769" s="3" t="s">
        <v>42</v>
      </c>
      <c r="L15769" s="4" t="s">
        <v>47301</v>
      </c>
      <c r="M15769" s="4" t="s">
        <v>14136</v>
      </c>
      <c r="N15769" s="3" t="str">
        <f t="shared" si="679"/>
        <v>[75 lacs - 1 cr]</v>
      </c>
      <c r="O15769" s="11"/>
      <c r="P15769" s="4"/>
      <c r="Q15769" s="11"/>
      <c r="R15769" s="4"/>
      <c r="S15769" s="11"/>
      <c r="T15769" s="4"/>
      <c r="U15769" s="11"/>
      <c r="V15769" s="4"/>
      <c r="W15769" s="11"/>
      <c r="X15769" s="4"/>
      <c r="Y15769" s="11"/>
      <c r="Z15769" s="4"/>
      <c r="AA15769" s="1" t="s">
        <v>16</v>
      </c>
      <c r="AC15769" s="23" t="s">
        <v>37887</v>
      </c>
      <c r="AD15769" s="23" t="s">
        <v>40440</v>
      </c>
      <c r="AE15769" t="s">
        <v>35409</v>
      </c>
    </row>
    <row r="15770" spans="1:31" ht="15" customHeight="1">
      <c r="A15770" s="1">
        <v>15769</v>
      </c>
      <c r="B15770" s="1" t="s">
        <v>54</v>
      </c>
      <c r="C15770" s="1" t="s">
        <v>17888</v>
      </c>
      <c r="D15770" s="9" t="s">
        <v>3465</v>
      </c>
      <c r="E15770" s="9" t="s">
        <v>139</v>
      </c>
      <c r="F15770" s="9" t="s">
        <v>29724</v>
      </c>
      <c r="G15770" s="17">
        <v>91944609604</v>
      </c>
      <c r="H15770" s="9" t="s">
        <v>15</v>
      </c>
      <c r="I15770" s="1" t="s">
        <v>41</v>
      </c>
      <c r="J15770" s="4" t="s">
        <v>47301</v>
      </c>
      <c r="K15770" s="11" t="s">
        <v>14136</v>
      </c>
      <c r="L15770" s="4" t="s">
        <v>47301</v>
      </c>
      <c r="M15770" s="11"/>
      <c r="N15770" s="4"/>
      <c r="O15770" s="11"/>
      <c r="P15770" s="4"/>
      <c r="Q15770" s="11"/>
      <c r="R15770" s="4"/>
      <c r="S15770" s="11"/>
      <c r="T15770" s="4"/>
      <c r="U15770" s="11"/>
      <c r="V15770" s="4"/>
      <c r="W15770" s="11"/>
      <c r="X15770" s="4"/>
      <c r="Y15770" s="11"/>
      <c r="Z15770" s="4"/>
      <c r="AA15770" s="1" t="s">
        <v>16</v>
      </c>
      <c r="AC15770" s="23" t="s">
        <v>37887</v>
      </c>
      <c r="AD15770" s="23" t="s">
        <v>40440</v>
      </c>
      <c r="AE15770" t="s">
        <v>35409</v>
      </c>
    </row>
    <row r="15771" spans="1:31" ht="15" customHeight="1">
      <c r="A15771" s="1">
        <v>15770</v>
      </c>
      <c r="B15771" s="1" t="s">
        <v>54</v>
      </c>
      <c r="C15771" s="1" t="s">
        <v>17890</v>
      </c>
      <c r="D15771" s="9" t="s">
        <v>361</v>
      </c>
      <c r="E15771" s="9" t="s">
        <v>78</v>
      </c>
      <c r="F15771" s="9" t="s">
        <v>29726</v>
      </c>
      <c r="G15771" s="17">
        <v>919064949199</v>
      </c>
      <c r="H15771" s="9" t="s">
        <v>20</v>
      </c>
      <c r="I15771" s="1" t="s">
        <v>62</v>
      </c>
      <c r="J15771" s="4" t="s">
        <v>47301</v>
      </c>
      <c r="K15771" s="3" t="s">
        <v>42</v>
      </c>
      <c r="L15771" s="4" t="s">
        <v>47301</v>
      </c>
      <c r="M15771" s="11"/>
      <c r="N15771" s="4"/>
      <c r="O15771" s="11"/>
      <c r="P15771" s="4"/>
      <c r="Q15771" s="11"/>
      <c r="R15771" s="4"/>
      <c r="S15771" s="11"/>
      <c r="T15771" s="4"/>
      <c r="U15771" s="11"/>
      <c r="V15771" s="4"/>
      <c r="W15771" s="11"/>
      <c r="X15771" s="4"/>
      <c r="Y15771" s="11"/>
      <c r="Z15771" s="4"/>
      <c r="AA15771" s="1" t="s">
        <v>16</v>
      </c>
      <c r="AC15771" s="23" t="s">
        <v>37887</v>
      </c>
      <c r="AD15771" s="23" t="s">
        <v>40440</v>
      </c>
      <c r="AE15771" t="s">
        <v>35410</v>
      </c>
    </row>
    <row r="15772" spans="1:31" ht="15" customHeight="1">
      <c r="A15772" s="1">
        <v>15771</v>
      </c>
      <c r="B15772" s="1" t="s">
        <v>54</v>
      </c>
      <c r="C15772" s="1" t="s">
        <v>17895</v>
      </c>
      <c r="D15772" s="9" t="s">
        <v>432</v>
      </c>
      <c r="E15772" s="9" t="s">
        <v>2911</v>
      </c>
      <c r="F15772" s="9" t="s">
        <v>29730</v>
      </c>
      <c r="G15772" s="17">
        <v>919444</v>
      </c>
      <c r="H15772" s="9" t="s">
        <v>132</v>
      </c>
      <c r="I15772" s="1" t="s">
        <v>62</v>
      </c>
      <c r="J15772" s="4" t="s">
        <v>47301</v>
      </c>
      <c r="K15772" s="3" t="s">
        <v>17</v>
      </c>
      <c r="L15772" s="4" t="s">
        <v>47301</v>
      </c>
      <c r="M15772" s="11"/>
      <c r="N15772" s="4"/>
      <c r="O15772" s="11"/>
      <c r="P15772" s="4"/>
      <c r="Q15772" s="11"/>
      <c r="R15772" s="4"/>
      <c r="S15772" s="11"/>
      <c r="T15772" s="4"/>
      <c r="U15772" s="11"/>
      <c r="V15772" s="4"/>
      <c r="W15772" s="11"/>
      <c r="X15772" s="4"/>
      <c r="Y15772" s="11"/>
      <c r="Z15772" s="4"/>
      <c r="AA15772" s="1" t="s">
        <v>16</v>
      </c>
      <c r="AC15772" s="23" t="s">
        <v>37887</v>
      </c>
      <c r="AD15772" s="23" t="s">
        <v>40440</v>
      </c>
      <c r="AE15772" t="s">
        <v>35399</v>
      </c>
    </row>
    <row r="15773" spans="1:31" ht="15" customHeight="1">
      <c r="A15773" s="1">
        <v>15772</v>
      </c>
      <c r="B15773" s="1" t="s">
        <v>54</v>
      </c>
      <c r="C15773" s="1" t="s">
        <v>17899</v>
      </c>
      <c r="D15773" s="9" t="s">
        <v>12464</v>
      </c>
      <c r="E15773" s="9" t="s">
        <v>2911</v>
      </c>
      <c r="F15773" s="9" t="s">
        <v>29733</v>
      </c>
      <c r="G15773" s="17">
        <v>914964446649</v>
      </c>
      <c r="H15773" s="9" t="s">
        <v>8</v>
      </c>
      <c r="I15773" s="1" t="s">
        <v>9</v>
      </c>
      <c r="J15773" s="4" t="s">
        <v>47301</v>
      </c>
      <c r="K15773" s="3" t="s">
        <v>42</v>
      </c>
      <c r="L15773" s="4" t="s">
        <v>47301</v>
      </c>
      <c r="M15773" s="4" t="s">
        <v>14136</v>
      </c>
      <c r="N15773" s="3" t="str">
        <f>J15773</f>
        <v>[75 lacs - 1 cr]</v>
      </c>
      <c r="O15773" s="11"/>
      <c r="P15773" s="4"/>
      <c r="Q15773" s="11"/>
      <c r="R15773" s="4"/>
      <c r="S15773" s="11"/>
      <c r="T15773" s="4"/>
      <c r="U15773" s="11"/>
      <c r="V15773" s="4"/>
      <c r="W15773" s="11"/>
      <c r="X15773" s="4"/>
      <c r="Y15773" s="11"/>
      <c r="Z15773" s="4"/>
      <c r="AA15773" s="1" t="s">
        <v>11</v>
      </c>
      <c r="AC15773" s="23" t="s">
        <v>37887</v>
      </c>
      <c r="AD15773" s="23" t="s">
        <v>40440</v>
      </c>
      <c r="AE15773" t="s">
        <v>35394</v>
      </c>
    </row>
    <row r="15774" spans="1:31" ht="15" customHeight="1">
      <c r="A15774" s="1">
        <v>15773</v>
      </c>
      <c r="B15774" s="1" t="s">
        <v>54</v>
      </c>
      <c r="C15774" s="1" t="s">
        <v>17900</v>
      </c>
      <c r="D15774" s="9" t="s">
        <v>10092</v>
      </c>
      <c r="E15774" s="9" t="s">
        <v>19</v>
      </c>
      <c r="F15774" s="9" t="s">
        <v>29734</v>
      </c>
      <c r="G15774" s="17">
        <v>91949490944</v>
      </c>
      <c r="H15774" s="9" t="s">
        <v>20</v>
      </c>
      <c r="I15774" s="1" t="s">
        <v>41</v>
      </c>
      <c r="J15774" s="4" t="s">
        <v>47301</v>
      </c>
      <c r="K15774" s="3" t="s">
        <v>42</v>
      </c>
      <c r="L15774" s="4" t="s">
        <v>47301</v>
      </c>
      <c r="M15774" s="11"/>
      <c r="N15774" s="4"/>
      <c r="O15774" s="11"/>
      <c r="P15774" s="4"/>
      <c r="Q15774" s="11"/>
      <c r="R15774" s="4"/>
      <c r="S15774" s="11"/>
      <c r="T15774" s="4"/>
      <c r="U15774" s="11"/>
      <c r="V15774" s="4"/>
      <c r="W15774" s="11"/>
      <c r="X15774" s="4"/>
      <c r="Y15774" s="11"/>
      <c r="Z15774" s="4"/>
      <c r="AA15774" s="1" t="s">
        <v>16</v>
      </c>
      <c r="AC15774" s="23" t="s">
        <v>37887</v>
      </c>
      <c r="AD15774" s="23" t="s">
        <v>40440</v>
      </c>
      <c r="AE15774" t="s">
        <v>35394</v>
      </c>
    </row>
    <row r="15775" spans="1:31" ht="15" customHeight="1">
      <c r="A15775" s="1">
        <v>15774</v>
      </c>
      <c r="B15775" s="1" t="s">
        <v>54</v>
      </c>
      <c r="C15775" s="1" t="s">
        <v>17904</v>
      </c>
      <c r="D15775" s="9" t="s">
        <v>6597</v>
      </c>
      <c r="E15775" s="9" t="s">
        <v>102</v>
      </c>
      <c r="F15775" s="9" t="s">
        <v>16461</v>
      </c>
      <c r="G15775" s="17">
        <v>9199446660</v>
      </c>
      <c r="H15775" s="9" t="s">
        <v>8</v>
      </c>
      <c r="I15775" s="1" t="s">
        <v>9</v>
      </c>
      <c r="J15775" s="4" t="s">
        <v>47301</v>
      </c>
      <c r="K15775" s="3" t="s">
        <v>42</v>
      </c>
      <c r="L15775" s="4" t="s">
        <v>47301</v>
      </c>
      <c r="M15775" s="4" t="s">
        <v>14136</v>
      </c>
      <c r="N15775" s="3" t="str">
        <f t="shared" ref="N15775:N15776" si="680">J15775</f>
        <v>[75 lacs - 1 cr]</v>
      </c>
      <c r="O15775" s="11"/>
      <c r="P15775" s="4"/>
      <c r="Q15775" s="11"/>
      <c r="R15775" s="4"/>
      <c r="S15775" s="11"/>
      <c r="T15775" s="4"/>
      <c r="U15775" s="11"/>
      <c r="V15775" s="4"/>
      <c r="W15775" s="11"/>
      <c r="X15775" s="4"/>
      <c r="Y15775" s="11"/>
      <c r="Z15775" s="4"/>
      <c r="AA15775" s="1" t="s">
        <v>16</v>
      </c>
      <c r="AC15775" s="23" t="s">
        <v>37887</v>
      </c>
      <c r="AD15775" s="23" t="s">
        <v>40440</v>
      </c>
      <c r="AE15775" t="s">
        <v>35399</v>
      </c>
    </row>
    <row r="15776" spans="1:31" ht="15" customHeight="1">
      <c r="A15776" s="1">
        <v>15775</v>
      </c>
      <c r="B15776" s="1" t="s">
        <v>54</v>
      </c>
      <c r="C15776" s="1" t="s">
        <v>17905</v>
      </c>
      <c r="D15776" s="9" t="s">
        <v>841</v>
      </c>
      <c r="E15776" s="9" t="s">
        <v>255</v>
      </c>
      <c r="F15776" s="9" t="s">
        <v>29735</v>
      </c>
      <c r="G15776" s="17">
        <v>9199949699</v>
      </c>
      <c r="H15776" s="9" t="s">
        <v>15</v>
      </c>
      <c r="I15776" s="1" t="s">
        <v>9</v>
      </c>
      <c r="J15776" s="4" t="s">
        <v>47301</v>
      </c>
      <c r="K15776" s="3" t="s">
        <v>42</v>
      </c>
      <c r="L15776" s="4" t="s">
        <v>47301</v>
      </c>
      <c r="M15776" s="4" t="s">
        <v>14137</v>
      </c>
      <c r="N15776" s="3" t="str">
        <f t="shared" si="680"/>
        <v>[75 lacs - 1 cr]</v>
      </c>
      <c r="O15776" s="11"/>
      <c r="P15776" s="4"/>
      <c r="Q15776" s="11"/>
      <c r="R15776" s="4"/>
      <c r="S15776" s="11"/>
      <c r="T15776" s="4"/>
      <c r="U15776" s="11"/>
      <c r="V15776" s="4"/>
      <c r="W15776" s="11"/>
      <c r="X15776" s="4"/>
      <c r="Y15776" s="11"/>
      <c r="Z15776" s="4"/>
      <c r="AA15776" s="1" t="s">
        <v>16</v>
      </c>
      <c r="AC15776" s="23" t="s">
        <v>37887</v>
      </c>
      <c r="AD15776" s="23" t="s">
        <v>40440</v>
      </c>
      <c r="AE15776" t="s">
        <v>35410</v>
      </c>
    </row>
    <row r="15777" spans="1:31" ht="15" customHeight="1">
      <c r="A15777" s="1">
        <v>15776</v>
      </c>
      <c r="B15777" s="1" t="s">
        <v>54</v>
      </c>
      <c r="C15777" s="1" t="s">
        <v>17908</v>
      </c>
      <c r="D15777" s="9" t="s">
        <v>1821</v>
      </c>
      <c r="E15777" s="9" t="s">
        <v>40</v>
      </c>
      <c r="F15777" s="9" t="s">
        <v>29736</v>
      </c>
      <c r="G15777" s="17">
        <v>91996046600</v>
      </c>
      <c r="H15777" s="9" t="s">
        <v>20</v>
      </c>
      <c r="I15777" s="1" t="s">
        <v>41</v>
      </c>
      <c r="J15777" s="4" t="s">
        <v>47301</v>
      </c>
      <c r="K15777" s="3" t="s">
        <v>42</v>
      </c>
      <c r="L15777" s="4" t="s">
        <v>47301</v>
      </c>
      <c r="M15777" s="11"/>
      <c r="N15777" s="4"/>
      <c r="O15777" s="11"/>
      <c r="P15777" s="4"/>
      <c r="Q15777" s="11"/>
      <c r="R15777" s="4"/>
      <c r="S15777" s="11"/>
      <c r="T15777" s="4"/>
      <c r="U15777" s="11"/>
      <c r="V15777" s="4"/>
      <c r="W15777" s="11"/>
      <c r="X15777" s="4"/>
      <c r="Y15777" s="11"/>
      <c r="Z15777" s="4"/>
      <c r="AA15777" s="1" t="s">
        <v>16</v>
      </c>
      <c r="AC15777" s="23" t="s">
        <v>37887</v>
      </c>
      <c r="AD15777" s="23" t="s">
        <v>40440</v>
      </c>
      <c r="AE15777" t="s">
        <v>35399</v>
      </c>
    </row>
    <row r="15778" spans="1:31" ht="15" customHeight="1">
      <c r="A15778" s="1">
        <v>15777</v>
      </c>
      <c r="B15778" s="1" t="s">
        <v>54</v>
      </c>
      <c r="C15778" s="1" t="s">
        <v>17913</v>
      </c>
      <c r="D15778" s="9" t="s">
        <v>2263</v>
      </c>
      <c r="E15778" s="9" t="s">
        <v>152</v>
      </c>
      <c r="F15778" s="9" t="s">
        <v>29739</v>
      </c>
      <c r="G15778" s="17">
        <v>919446004194</v>
      </c>
      <c r="H15778" s="9" t="s">
        <v>20</v>
      </c>
      <c r="I15778" s="1" t="s">
        <v>62</v>
      </c>
      <c r="J15778" s="4" t="s">
        <v>47301</v>
      </c>
      <c r="K15778" s="3" t="s">
        <v>42</v>
      </c>
      <c r="L15778" s="4" t="s">
        <v>47301</v>
      </c>
      <c r="M15778" s="11"/>
      <c r="N15778" s="4"/>
      <c r="O15778" s="11"/>
      <c r="P15778" s="4"/>
      <c r="Q15778" s="11"/>
      <c r="R15778" s="4"/>
      <c r="S15778" s="11"/>
      <c r="T15778" s="4"/>
      <c r="U15778" s="11"/>
      <c r="V15778" s="4"/>
      <c r="W15778" s="11"/>
      <c r="X15778" s="4"/>
      <c r="Y15778" s="11"/>
      <c r="Z15778" s="4"/>
      <c r="AA15778" s="1" t="s">
        <v>16</v>
      </c>
      <c r="AC15778" s="23" t="s">
        <v>37887</v>
      </c>
      <c r="AD15778" s="23" t="s">
        <v>40440</v>
      </c>
      <c r="AE15778" t="s">
        <v>35410</v>
      </c>
    </row>
    <row r="15779" spans="1:31" ht="15" customHeight="1">
      <c r="A15779" s="1">
        <v>15778</v>
      </c>
      <c r="B15779" s="1" t="s">
        <v>54</v>
      </c>
      <c r="C15779" s="1" t="s">
        <v>17915</v>
      </c>
      <c r="D15779" s="9" t="s">
        <v>723</v>
      </c>
      <c r="E15779" s="9" t="s">
        <v>131</v>
      </c>
      <c r="F15779" s="9" t="s">
        <v>29740</v>
      </c>
      <c r="G15779" s="17">
        <v>91914914960</v>
      </c>
      <c r="H15779" s="9" t="s">
        <v>8</v>
      </c>
      <c r="I15779" s="1" t="s">
        <v>9</v>
      </c>
      <c r="J15779" s="4" t="s">
        <v>47301</v>
      </c>
      <c r="K15779" s="3" t="s">
        <v>42</v>
      </c>
      <c r="L15779" s="4" t="s">
        <v>47301</v>
      </c>
      <c r="M15779" s="11"/>
      <c r="N15779" s="4"/>
      <c r="O15779" s="11"/>
      <c r="P15779" s="4"/>
      <c r="Q15779" s="11"/>
      <c r="R15779" s="4"/>
      <c r="S15779" s="11"/>
      <c r="T15779" s="4"/>
      <c r="U15779" s="11"/>
      <c r="V15779" s="4"/>
      <c r="W15779" s="11"/>
      <c r="X15779" s="4"/>
      <c r="Y15779" s="11"/>
      <c r="Z15779" s="4"/>
      <c r="AA15779" s="1" t="s">
        <v>16</v>
      </c>
      <c r="AC15779" s="23" t="s">
        <v>37887</v>
      </c>
      <c r="AD15779" s="23" t="s">
        <v>40440</v>
      </c>
      <c r="AE15779" t="s">
        <v>35399</v>
      </c>
    </row>
    <row r="15780" spans="1:31" ht="15" customHeight="1">
      <c r="A15780" s="1">
        <v>15779</v>
      </c>
      <c r="B15780" s="1" t="s">
        <v>54</v>
      </c>
      <c r="C15780" s="1" t="s">
        <v>17939</v>
      </c>
      <c r="D15780" s="9" t="s">
        <v>36361</v>
      </c>
      <c r="E15780" s="9" t="s">
        <v>2030</v>
      </c>
      <c r="F15780" s="9" t="s">
        <v>16463</v>
      </c>
      <c r="G15780" s="17">
        <v>91914994644</v>
      </c>
      <c r="H15780" s="9" t="s">
        <v>8</v>
      </c>
      <c r="I15780" s="1" t="s">
        <v>9</v>
      </c>
      <c r="J15780" s="4" t="s">
        <v>47301</v>
      </c>
      <c r="K15780" s="11" t="s">
        <v>14136</v>
      </c>
      <c r="L15780" s="4" t="s">
        <v>47301</v>
      </c>
      <c r="M15780" s="11"/>
      <c r="N15780" s="4"/>
      <c r="O15780" s="11"/>
      <c r="P15780" s="4"/>
      <c r="Q15780" s="11"/>
      <c r="R15780" s="4"/>
      <c r="S15780" s="11"/>
      <c r="T15780" s="4"/>
      <c r="U15780" s="11"/>
      <c r="V15780" s="4"/>
      <c r="W15780" s="11"/>
      <c r="X15780" s="4"/>
      <c r="Y15780" s="11"/>
      <c r="Z15780" s="4"/>
      <c r="AA15780" s="1" t="s">
        <v>11</v>
      </c>
      <c r="AC15780" s="23" t="s">
        <v>37888</v>
      </c>
      <c r="AD15780" s="23" t="s">
        <v>40440</v>
      </c>
      <c r="AE15780" t="s">
        <v>35394</v>
      </c>
    </row>
    <row r="15781" spans="1:31" ht="15" customHeight="1">
      <c r="A15781" s="1">
        <v>15780</v>
      </c>
      <c r="B15781" s="1" t="s">
        <v>54</v>
      </c>
      <c r="C15781" s="1" t="s">
        <v>17941</v>
      </c>
      <c r="D15781" s="9" t="s">
        <v>36362</v>
      </c>
      <c r="E15781" s="9" t="s">
        <v>534</v>
      </c>
      <c r="F15781" s="9" t="s">
        <v>29759</v>
      </c>
      <c r="G15781" s="17">
        <v>919946009460</v>
      </c>
      <c r="H15781" s="9" t="s">
        <v>8</v>
      </c>
      <c r="I15781" s="1" t="s">
        <v>62</v>
      </c>
      <c r="J15781" s="4" t="s">
        <v>47301</v>
      </c>
      <c r="K15781" s="11" t="s">
        <v>14136</v>
      </c>
      <c r="L15781" s="4" t="s">
        <v>47301</v>
      </c>
      <c r="M15781" s="11"/>
      <c r="N15781" s="4"/>
      <c r="O15781" s="11"/>
      <c r="P15781" s="4"/>
      <c r="Q15781" s="11"/>
      <c r="R15781" s="4"/>
      <c r="S15781" s="11"/>
      <c r="T15781" s="4"/>
      <c r="U15781" s="11"/>
      <c r="V15781" s="4"/>
      <c r="W15781" s="11"/>
      <c r="X15781" s="4"/>
      <c r="Y15781" s="11"/>
      <c r="Z15781" s="4"/>
      <c r="AA15781" s="1" t="s">
        <v>16</v>
      </c>
      <c r="AC15781" s="23" t="s">
        <v>37888</v>
      </c>
      <c r="AD15781" s="23" t="s">
        <v>40440</v>
      </c>
      <c r="AE15781" t="s">
        <v>35409</v>
      </c>
    </row>
    <row r="15782" spans="1:31" ht="15" customHeight="1">
      <c r="A15782" s="1">
        <v>15781</v>
      </c>
      <c r="B15782" s="1" t="s">
        <v>54</v>
      </c>
      <c r="C15782" s="1" t="s">
        <v>17949</v>
      </c>
      <c r="D15782" s="9" t="s">
        <v>727</v>
      </c>
      <c r="E15782" s="9" t="s">
        <v>40</v>
      </c>
      <c r="F15782" s="9" t="s">
        <v>29765</v>
      </c>
      <c r="G15782" s="17">
        <v>919601464400</v>
      </c>
      <c r="H15782" s="9" t="s">
        <v>20</v>
      </c>
      <c r="I15782" s="1" t="s">
        <v>9</v>
      </c>
      <c r="J15782" s="4" t="s">
        <v>47301</v>
      </c>
      <c r="K15782" s="11" t="s">
        <v>14137</v>
      </c>
      <c r="L15782" s="4" t="s">
        <v>47301</v>
      </c>
      <c r="M15782" s="11"/>
      <c r="N15782" s="4"/>
      <c r="O15782" s="11"/>
      <c r="P15782" s="4"/>
      <c r="Q15782" s="11"/>
      <c r="R15782" s="4"/>
      <c r="S15782" s="11"/>
      <c r="T15782" s="4"/>
      <c r="U15782" s="11"/>
      <c r="V15782" s="4"/>
      <c r="W15782" s="11"/>
      <c r="X15782" s="4"/>
      <c r="Y15782" s="11"/>
      <c r="Z15782" s="4"/>
      <c r="AA15782" s="1" t="s">
        <v>11</v>
      </c>
      <c r="AC15782" s="23" t="s">
        <v>37888</v>
      </c>
      <c r="AD15782" s="23" t="s">
        <v>40440</v>
      </c>
      <c r="AE15782" t="s">
        <v>35394</v>
      </c>
    </row>
    <row r="15783" spans="1:31" ht="15" customHeight="1">
      <c r="A15783" s="1">
        <v>15782</v>
      </c>
      <c r="B15783" s="1" t="s">
        <v>54</v>
      </c>
      <c r="C15783" s="1" t="s">
        <v>17952</v>
      </c>
      <c r="D15783" s="9" t="s">
        <v>2162</v>
      </c>
      <c r="E15783" s="9" t="s">
        <v>102</v>
      </c>
      <c r="F15783" s="9" t="s">
        <v>4698</v>
      </c>
      <c r="G15783" s="17">
        <v>919994469694</v>
      </c>
      <c r="H15783" s="9" t="s">
        <v>20</v>
      </c>
      <c r="I15783" s="1" t="s">
        <v>62</v>
      </c>
      <c r="J15783" s="4" t="s">
        <v>47301</v>
      </c>
      <c r="K15783" s="3" t="s">
        <v>17</v>
      </c>
      <c r="L15783" s="4" t="s">
        <v>47301</v>
      </c>
      <c r="M15783" s="4" t="s">
        <v>42</v>
      </c>
      <c r="N15783" s="3" t="str">
        <f>J15783</f>
        <v>[75 lacs - 1 cr]</v>
      </c>
      <c r="O15783" s="4" t="s">
        <v>14137</v>
      </c>
      <c r="P15783" s="3" t="s">
        <v>47301</v>
      </c>
      <c r="Q15783" s="11"/>
      <c r="R15783" s="4"/>
      <c r="S15783" s="11"/>
      <c r="T15783" s="4"/>
      <c r="U15783" s="11"/>
      <c r="V15783" s="4"/>
      <c r="W15783" s="11"/>
      <c r="X15783" s="4"/>
      <c r="Y15783" s="11"/>
      <c r="Z15783" s="4"/>
      <c r="AA15783" s="1" t="s">
        <v>16</v>
      </c>
      <c r="AC15783" s="23" t="s">
        <v>37888</v>
      </c>
      <c r="AD15783" s="23" t="s">
        <v>40440</v>
      </c>
      <c r="AE15783" t="s">
        <v>35409</v>
      </c>
    </row>
    <row r="15784" spans="1:31" ht="15" customHeight="1">
      <c r="A15784" s="1">
        <v>15783</v>
      </c>
      <c r="B15784" s="1" t="s">
        <v>54</v>
      </c>
      <c r="C15784" s="1" t="s">
        <v>17955</v>
      </c>
      <c r="D15784" s="9" t="s">
        <v>336</v>
      </c>
      <c r="E15784" s="9" t="s">
        <v>506</v>
      </c>
      <c r="F15784" s="9" t="s">
        <v>29767</v>
      </c>
      <c r="G15784" s="17">
        <v>919494996</v>
      </c>
      <c r="H15784" s="9" t="s">
        <v>37</v>
      </c>
      <c r="I15784" s="1" t="s">
        <v>62</v>
      </c>
      <c r="J15784" s="4" t="s">
        <v>47301</v>
      </c>
      <c r="K15784" s="3" t="s">
        <v>42</v>
      </c>
      <c r="L15784" s="4" t="s">
        <v>47301</v>
      </c>
      <c r="M15784" s="11"/>
      <c r="N15784" s="4"/>
      <c r="O15784" s="11"/>
      <c r="P15784" s="4"/>
      <c r="Q15784" s="11"/>
      <c r="R15784" s="4"/>
      <c r="S15784" s="11"/>
      <c r="T15784" s="4"/>
      <c r="U15784" s="11"/>
      <c r="V15784" s="4"/>
      <c r="W15784" s="11"/>
      <c r="X15784" s="4"/>
      <c r="Y15784" s="11"/>
      <c r="Z15784" s="4"/>
      <c r="AA15784" s="1" t="s">
        <v>16</v>
      </c>
      <c r="AC15784" s="23" t="s">
        <v>37888</v>
      </c>
      <c r="AD15784" s="23" t="s">
        <v>40440</v>
      </c>
      <c r="AE15784" t="s">
        <v>35394</v>
      </c>
    </row>
    <row r="15785" spans="1:31" ht="15" customHeight="1">
      <c r="A15785" s="1">
        <v>15784</v>
      </c>
      <c r="B15785" s="1" t="s">
        <v>54</v>
      </c>
      <c r="C15785" s="1" t="s">
        <v>17958</v>
      </c>
      <c r="D15785" s="9" t="s">
        <v>382</v>
      </c>
      <c r="E15785" s="9" t="s">
        <v>3050</v>
      </c>
      <c r="F15785" s="9" t="s">
        <v>29769</v>
      </c>
      <c r="G15785" s="17">
        <v>91964664419</v>
      </c>
      <c r="H15785" s="9" t="s">
        <v>8</v>
      </c>
      <c r="I15785" s="1" t="s">
        <v>62</v>
      </c>
      <c r="J15785" s="4" t="s">
        <v>47301</v>
      </c>
      <c r="K15785" s="3" t="s">
        <v>17</v>
      </c>
      <c r="L15785" s="4" t="s">
        <v>47301</v>
      </c>
      <c r="M15785" s="11"/>
      <c r="N15785" s="4"/>
      <c r="O15785" s="11"/>
      <c r="P15785" s="4"/>
      <c r="Q15785" s="11"/>
      <c r="R15785" s="4"/>
      <c r="S15785" s="11"/>
      <c r="T15785" s="4"/>
      <c r="U15785" s="11"/>
      <c r="V15785" s="4"/>
      <c r="W15785" s="11"/>
      <c r="X15785" s="4"/>
      <c r="Y15785" s="11"/>
      <c r="Z15785" s="4"/>
      <c r="AA15785" s="1" t="s">
        <v>11</v>
      </c>
      <c r="AC15785" s="23" t="s">
        <v>37888</v>
      </c>
      <c r="AD15785" s="23" t="s">
        <v>40440</v>
      </c>
      <c r="AE15785" t="s">
        <v>35394</v>
      </c>
    </row>
    <row r="15786" spans="1:31" ht="15" customHeight="1">
      <c r="A15786" s="1">
        <v>15785</v>
      </c>
      <c r="B15786" s="1" t="s">
        <v>54</v>
      </c>
      <c r="C15786" s="1" t="s">
        <v>17961</v>
      </c>
      <c r="D15786" s="9" t="s">
        <v>4959</v>
      </c>
      <c r="E15786" s="9" t="s">
        <v>40</v>
      </c>
      <c r="F15786" s="9" t="s">
        <v>33100</v>
      </c>
      <c r="G15786" s="17">
        <v>919446914640</v>
      </c>
      <c r="H15786" s="9" t="s">
        <v>37</v>
      </c>
      <c r="I15786" s="1" t="s">
        <v>9</v>
      </c>
      <c r="J15786" s="4" t="s">
        <v>47301</v>
      </c>
      <c r="K15786" s="11" t="s">
        <v>14136</v>
      </c>
      <c r="L15786" s="4" t="s">
        <v>47301</v>
      </c>
      <c r="M15786" s="11"/>
      <c r="N15786" s="4"/>
      <c r="O15786" s="11"/>
      <c r="P15786" s="4"/>
      <c r="Q15786" s="11"/>
      <c r="R15786" s="4"/>
      <c r="S15786" s="11"/>
      <c r="T15786" s="4"/>
      <c r="U15786" s="11"/>
      <c r="V15786" s="4"/>
      <c r="W15786" s="11"/>
      <c r="X15786" s="4"/>
      <c r="Y15786" s="11"/>
      <c r="Z15786" s="4"/>
      <c r="AA15786" s="1" t="s">
        <v>16</v>
      </c>
      <c r="AC15786" s="23" t="s">
        <v>37888</v>
      </c>
      <c r="AD15786" s="23" t="s">
        <v>40440</v>
      </c>
      <c r="AE15786" t="s">
        <v>35399</v>
      </c>
    </row>
    <row r="15787" spans="1:31" ht="15" customHeight="1">
      <c r="A15787" s="1">
        <v>15786</v>
      </c>
      <c r="B15787" s="1" t="s">
        <v>54</v>
      </c>
      <c r="C15787" s="1" t="s">
        <v>17971</v>
      </c>
      <c r="D15787" s="9" t="s">
        <v>7625</v>
      </c>
      <c r="E15787" s="9" t="s">
        <v>40</v>
      </c>
      <c r="F15787" s="9" t="s">
        <v>33101</v>
      </c>
      <c r="G15787" s="17">
        <v>914466004944</v>
      </c>
      <c r="H15787" s="9" t="s">
        <v>132</v>
      </c>
      <c r="I15787" s="1" t="s">
        <v>9</v>
      </c>
      <c r="J15787" s="4" t="s">
        <v>47301</v>
      </c>
      <c r="K15787" s="11" t="s">
        <v>14137</v>
      </c>
      <c r="L15787" s="4" t="s">
        <v>47301</v>
      </c>
      <c r="M15787" s="11"/>
      <c r="N15787" s="4"/>
      <c r="O15787" s="11"/>
      <c r="P15787" s="4"/>
      <c r="Q15787" s="11"/>
      <c r="R15787" s="4"/>
      <c r="S15787" s="11"/>
      <c r="T15787" s="4"/>
      <c r="U15787" s="11"/>
      <c r="V15787" s="4"/>
      <c r="W15787" s="11"/>
      <c r="X15787" s="4"/>
      <c r="Y15787" s="11"/>
      <c r="Z15787" s="4"/>
      <c r="AA15787" s="1" t="s">
        <v>16</v>
      </c>
      <c r="AC15787" s="23" t="s">
        <v>37888</v>
      </c>
      <c r="AD15787" s="23" t="s">
        <v>40440</v>
      </c>
      <c r="AE15787" t="s">
        <v>35409</v>
      </c>
    </row>
    <row r="15788" spans="1:31" ht="15" customHeight="1">
      <c r="A15788" s="1">
        <v>15787</v>
      </c>
      <c r="B15788" s="1" t="s">
        <v>54</v>
      </c>
      <c r="C15788" s="1" t="s">
        <v>17974</v>
      </c>
      <c r="D15788" s="9" t="s">
        <v>36363</v>
      </c>
      <c r="E15788" s="9" t="s">
        <v>40</v>
      </c>
      <c r="F15788" s="9" t="s">
        <v>18332</v>
      </c>
      <c r="G15788" s="17">
        <v>919946160001</v>
      </c>
      <c r="H15788" s="9" t="s">
        <v>15</v>
      </c>
      <c r="I15788" s="1" t="s">
        <v>62</v>
      </c>
      <c r="J15788" s="4" t="s">
        <v>47301</v>
      </c>
      <c r="K15788" s="3" t="s">
        <v>42</v>
      </c>
      <c r="L15788" s="4" t="s">
        <v>47301</v>
      </c>
      <c r="M15788" s="4" t="s">
        <v>14136</v>
      </c>
      <c r="N15788" s="3" t="str">
        <f>J15788</f>
        <v>[75 lacs - 1 cr]</v>
      </c>
      <c r="O15788" s="11"/>
      <c r="P15788" s="4"/>
      <c r="Q15788" s="11"/>
      <c r="R15788" s="4"/>
      <c r="S15788" s="11"/>
      <c r="T15788" s="4"/>
      <c r="U15788" s="11"/>
      <c r="V15788" s="4"/>
      <c r="W15788" s="11"/>
      <c r="X15788" s="4"/>
      <c r="Y15788" s="11"/>
      <c r="Z15788" s="4"/>
      <c r="AA15788" s="1" t="s">
        <v>16</v>
      </c>
      <c r="AC15788" s="23" t="s">
        <v>37888</v>
      </c>
      <c r="AD15788" s="23" t="s">
        <v>40440</v>
      </c>
      <c r="AE15788" t="s">
        <v>35399</v>
      </c>
    </row>
    <row r="15789" spans="1:31" ht="15" customHeight="1">
      <c r="A15789" s="1">
        <v>15788</v>
      </c>
      <c r="B15789" s="1" t="s">
        <v>54</v>
      </c>
      <c r="C15789" s="1" t="s">
        <v>17982</v>
      </c>
      <c r="D15789" s="9" t="s">
        <v>2135</v>
      </c>
      <c r="E15789" s="9" t="s">
        <v>4906</v>
      </c>
      <c r="F15789" s="9" t="s">
        <v>29784</v>
      </c>
      <c r="G15789" s="17">
        <v>91964641010</v>
      </c>
      <c r="H15789" s="9" t="s">
        <v>15</v>
      </c>
      <c r="I15789" s="1" t="s">
        <v>9</v>
      </c>
      <c r="J15789" s="4" t="s">
        <v>47301</v>
      </c>
      <c r="K15789" s="11" t="s">
        <v>14136</v>
      </c>
      <c r="L15789" s="4" t="s">
        <v>47301</v>
      </c>
      <c r="M15789" s="11"/>
      <c r="N15789" s="4"/>
      <c r="O15789" s="11"/>
      <c r="P15789" s="4"/>
      <c r="Q15789" s="11"/>
      <c r="R15789" s="4"/>
      <c r="S15789" s="11"/>
      <c r="T15789" s="4"/>
      <c r="U15789" s="11"/>
      <c r="V15789" s="4"/>
      <c r="W15789" s="11"/>
      <c r="X15789" s="4"/>
      <c r="Y15789" s="11"/>
      <c r="Z15789" s="4"/>
      <c r="AA15789" s="1" t="s">
        <v>11</v>
      </c>
      <c r="AC15789" s="23" t="s">
        <v>37888</v>
      </c>
      <c r="AD15789" s="23" t="s">
        <v>40440</v>
      </c>
      <c r="AE15789" t="s">
        <v>35399</v>
      </c>
    </row>
    <row r="15790" spans="1:31" ht="15" customHeight="1">
      <c r="A15790" s="1">
        <v>15789</v>
      </c>
      <c r="B15790" s="1" t="s">
        <v>54</v>
      </c>
      <c r="C15790" s="1" t="s">
        <v>17987</v>
      </c>
      <c r="D15790" s="9" t="s">
        <v>7289</v>
      </c>
      <c r="E15790" s="9" t="s">
        <v>139</v>
      </c>
      <c r="F15790" s="9" t="s">
        <v>29789</v>
      </c>
      <c r="G15790" s="17">
        <v>9144604190</v>
      </c>
      <c r="H15790" s="9" t="s">
        <v>20</v>
      </c>
      <c r="I15790" s="1" t="s">
        <v>41</v>
      </c>
      <c r="J15790" s="4" t="s">
        <v>47301</v>
      </c>
      <c r="K15790" s="3" t="s">
        <v>17</v>
      </c>
      <c r="L15790" s="4" t="s">
        <v>47301</v>
      </c>
      <c r="M15790" s="4" t="s">
        <v>42</v>
      </c>
      <c r="N15790" s="3" t="str">
        <f>J15790</f>
        <v>[75 lacs - 1 cr]</v>
      </c>
      <c r="O15790" s="4" t="s">
        <v>14137</v>
      </c>
      <c r="P15790" s="3" t="s">
        <v>47301</v>
      </c>
      <c r="Q15790" s="4" t="s">
        <v>13</v>
      </c>
      <c r="R15790" s="3" t="s">
        <v>47301</v>
      </c>
      <c r="S15790" s="11"/>
      <c r="T15790" s="4"/>
      <c r="U15790" s="11"/>
      <c r="V15790" s="4"/>
      <c r="W15790" s="11"/>
      <c r="X15790" s="4"/>
      <c r="Y15790" s="11"/>
      <c r="Z15790" s="4"/>
      <c r="AA15790" s="1" t="s">
        <v>16</v>
      </c>
      <c r="AC15790" s="23" t="s">
        <v>37888</v>
      </c>
      <c r="AD15790" s="23" t="s">
        <v>40440</v>
      </c>
      <c r="AE15790" t="s">
        <v>35399</v>
      </c>
    </row>
    <row r="15791" spans="1:31" ht="15" customHeight="1">
      <c r="A15791" s="1">
        <v>15790</v>
      </c>
      <c r="B15791" s="1" t="s">
        <v>54</v>
      </c>
      <c r="C15791" s="1" t="s">
        <v>17990</v>
      </c>
      <c r="D15791" s="9" t="s">
        <v>263</v>
      </c>
      <c r="E15791" s="9" t="s">
        <v>139</v>
      </c>
      <c r="F15791" s="9" t="s">
        <v>29791</v>
      </c>
      <c r="G15791" s="17">
        <v>919446944444</v>
      </c>
      <c r="H15791" s="9" t="s">
        <v>20</v>
      </c>
      <c r="I15791" s="1" t="s">
        <v>41</v>
      </c>
      <c r="J15791" s="4" t="s">
        <v>47301</v>
      </c>
      <c r="K15791" s="11" t="s">
        <v>14136</v>
      </c>
      <c r="L15791" s="4" t="s">
        <v>47301</v>
      </c>
      <c r="M15791" s="11"/>
      <c r="N15791" s="4"/>
      <c r="O15791" s="11"/>
      <c r="P15791" s="4"/>
      <c r="Q15791" s="11"/>
      <c r="R15791" s="4"/>
      <c r="S15791" s="11"/>
      <c r="T15791" s="4"/>
      <c r="U15791" s="11"/>
      <c r="V15791" s="4"/>
      <c r="W15791" s="11"/>
      <c r="X15791" s="4"/>
      <c r="Y15791" s="11"/>
      <c r="Z15791" s="4"/>
      <c r="AA15791" s="1" t="s">
        <v>16</v>
      </c>
      <c r="AC15791" s="23" t="s">
        <v>37888</v>
      </c>
      <c r="AD15791" s="23" t="s">
        <v>40440</v>
      </c>
      <c r="AE15791" t="s">
        <v>35394</v>
      </c>
    </row>
    <row r="15792" spans="1:31" ht="15" customHeight="1">
      <c r="A15792" s="1">
        <v>15791</v>
      </c>
      <c r="B15792" s="1" t="s">
        <v>54</v>
      </c>
      <c r="C15792" s="1" t="s">
        <v>17998</v>
      </c>
      <c r="D15792" s="9" t="s">
        <v>1169</v>
      </c>
      <c r="E15792" s="9" t="s">
        <v>3144</v>
      </c>
      <c r="F15792" s="9" t="s">
        <v>33102</v>
      </c>
      <c r="G15792" s="17">
        <v>91996914190</v>
      </c>
      <c r="H15792" s="9" t="s">
        <v>20</v>
      </c>
      <c r="I15792" s="1" t="s">
        <v>41</v>
      </c>
      <c r="J15792" s="4" t="s">
        <v>47301</v>
      </c>
      <c r="K15792" s="3" t="s">
        <v>42</v>
      </c>
      <c r="L15792" s="4" t="s">
        <v>47301</v>
      </c>
      <c r="M15792" s="4" t="s">
        <v>14136</v>
      </c>
      <c r="N15792" s="3" t="str">
        <f>J15792</f>
        <v>[75 lacs - 1 cr]</v>
      </c>
      <c r="O15792" s="11"/>
      <c r="P15792" s="4"/>
      <c r="Q15792" s="11"/>
      <c r="R15792" s="4"/>
      <c r="S15792" s="11"/>
      <c r="T15792" s="4"/>
      <c r="U15792" s="11"/>
      <c r="V15792" s="4"/>
      <c r="W15792" s="11"/>
      <c r="X15792" s="4"/>
      <c r="Y15792" s="11"/>
      <c r="Z15792" s="4"/>
      <c r="AA15792" s="1" t="s">
        <v>16</v>
      </c>
      <c r="AC15792" s="23" t="s">
        <v>37888</v>
      </c>
      <c r="AD15792" s="23" t="s">
        <v>40440</v>
      </c>
      <c r="AE15792" t="s">
        <v>35409</v>
      </c>
    </row>
    <row r="15793" spans="1:31" ht="15" customHeight="1">
      <c r="A15793" s="1">
        <v>15792</v>
      </c>
      <c r="B15793" s="1" t="s">
        <v>54</v>
      </c>
      <c r="C15793" s="1" t="s">
        <v>18000</v>
      </c>
      <c r="D15793" s="9" t="s">
        <v>18334</v>
      </c>
      <c r="E15793" s="9" t="s">
        <v>18335</v>
      </c>
      <c r="F15793" s="9" t="s">
        <v>35158</v>
      </c>
      <c r="G15793" s="17">
        <v>916660404</v>
      </c>
      <c r="H15793" s="9" t="s">
        <v>132</v>
      </c>
      <c r="I15793" s="1" t="s">
        <v>41</v>
      </c>
      <c r="J15793" s="4" t="s">
        <v>47301</v>
      </c>
      <c r="K15793" s="3" t="s">
        <v>42</v>
      </c>
      <c r="L15793" s="4" t="s">
        <v>47301</v>
      </c>
      <c r="M15793" s="11"/>
      <c r="N15793" s="4"/>
      <c r="O15793" s="11"/>
      <c r="P15793" s="4"/>
      <c r="Q15793" s="11"/>
      <c r="R15793" s="4"/>
      <c r="S15793" s="11"/>
      <c r="T15793" s="4"/>
      <c r="U15793" s="11"/>
      <c r="V15793" s="4"/>
      <c r="W15793" s="11"/>
      <c r="X15793" s="4"/>
      <c r="Y15793" s="11"/>
      <c r="Z15793" s="4"/>
      <c r="AA15793" s="1" t="s">
        <v>11</v>
      </c>
      <c r="AC15793" s="23" t="s">
        <v>37888</v>
      </c>
      <c r="AD15793" s="23" t="s">
        <v>40440</v>
      </c>
      <c r="AE15793" t="s">
        <v>35394</v>
      </c>
    </row>
    <row r="15794" spans="1:31" ht="15" customHeight="1">
      <c r="A15794" s="1">
        <v>15793</v>
      </c>
      <c r="B15794" s="1" t="s">
        <v>54</v>
      </c>
      <c r="C15794" s="1" t="s">
        <v>18003</v>
      </c>
      <c r="D15794" s="9" t="s">
        <v>58</v>
      </c>
      <c r="E15794" s="9" t="s">
        <v>139</v>
      </c>
      <c r="F15794" s="9" t="s">
        <v>29797</v>
      </c>
      <c r="G15794" s="17">
        <v>9194994606</v>
      </c>
      <c r="H15794" s="9" t="s">
        <v>15</v>
      </c>
      <c r="I15794" s="1" t="s">
        <v>62</v>
      </c>
      <c r="J15794" s="4" t="s">
        <v>47301</v>
      </c>
      <c r="K15794" s="3" t="s">
        <v>42</v>
      </c>
      <c r="L15794" s="4" t="s">
        <v>47301</v>
      </c>
      <c r="M15794" s="11"/>
      <c r="N15794" s="4"/>
      <c r="O15794" s="11"/>
      <c r="P15794" s="4"/>
      <c r="Q15794" s="11"/>
      <c r="R15794" s="4"/>
      <c r="S15794" s="11"/>
      <c r="T15794" s="4"/>
      <c r="U15794" s="11"/>
      <c r="V15794" s="4"/>
      <c r="W15794" s="11"/>
      <c r="X15794" s="4"/>
      <c r="Y15794" s="11"/>
      <c r="Z15794" s="4"/>
      <c r="AA15794" s="1" t="s">
        <v>16</v>
      </c>
      <c r="AC15794" s="23" t="s">
        <v>37888</v>
      </c>
      <c r="AD15794" s="23" t="s">
        <v>40440</v>
      </c>
      <c r="AE15794" t="s">
        <v>35399</v>
      </c>
    </row>
    <row r="15795" spans="1:31" ht="15" customHeight="1">
      <c r="A15795" s="1">
        <v>15794</v>
      </c>
      <c r="B15795" s="1" t="s">
        <v>54</v>
      </c>
      <c r="C15795" s="1" t="s">
        <v>18005</v>
      </c>
      <c r="D15795" s="9" t="s">
        <v>4823</v>
      </c>
      <c r="E15795" s="9" t="s">
        <v>36548</v>
      </c>
      <c r="F15795" s="9" t="s">
        <v>29798</v>
      </c>
      <c r="G15795" s="17">
        <v>9194469449</v>
      </c>
      <c r="H15795" s="9" t="s">
        <v>132</v>
      </c>
      <c r="I15795" s="1" t="s">
        <v>9</v>
      </c>
      <c r="J15795" s="4" t="s">
        <v>47301</v>
      </c>
      <c r="K15795" s="3" t="s">
        <v>17</v>
      </c>
      <c r="L15795" s="4" t="s">
        <v>47301</v>
      </c>
      <c r="M15795" s="4" t="s">
        <v>42</v>
      </c>
      <c r="N15795" s="3" t="str">
        <f>J15795</f>
        <v>[75 lacs - 1 cr]</v>
      </c>
      <c r="O15795" s="11"/>
      <c r="P15795" s="4"/>
      <c r="Q15795" s="11"/>
      <c r="R15795" s="4"/>
      <c r="S15795" s="11"/>
      <c r="T15795" s="4"/>
      <c r="U15795" s="11"/>
      <c r="V15795" s="4"/>
      <c r="W15795" s="11"/>
      <c r="X15795" s="4"/>
      <c r="Y15795" s="11"/>
      <c r="Z15795" s="4"/>
      <c r="AA15795" s="1" t="s">
        <v>16</v>
      </c>
      <c r="AC15795" s="23" t="s">
        <v>37888</v>
      </c>
      <c r="AD15795" s="23" t="s">
        <v>40440</v>
      </c>
      <c r="AE15795" t="s">
        <v>35399</v>
      </c>
    </row>
    <row r="15796" spans="1:31" ht="15" customHeight="1">
      <c r="A15796" s="1">
        <v>15795</v>
      </c>
      <c r="B15796" s="1" t="s">
        <v>54</v>
      </c>
      <c r="C15796" s="1" t="s">
        <v>18016</v>
      </c>
      <c r="D15796" s="9" t="s">
        <v>36086</v>
      </c>
      <c r="E15796" s="9" t="s">
        <v>40</v>
      </c>
      <c r="F15796" s="9" t="s">
        <v>29802</v>
      </c>
      <c r="G15796" s="17">
        <v>91990444166</v>
      </c>
      <c r="H15796" s="9" t="s">
        <v>20</v>
      </c>
      <c r="I15796" s="1" t="s">
        <v>9</v>
      </c>
      <c r="J15796" s="4" t="s">
        <v>47301</v>
      </c>
      <c r="K15796" s="11" t="s">
        <v>14136</v>
      </c>
      <c r="L15796" s="4" t="s">
        <v>47301</v>
      </c>
      <c r="M15796" s="11"/>
      <c r="N15796" s="4"/>
      <c r="O15796" s="11"/>
      <c r="P15796" s="4"/>
      <c r="Q15796" s="11"/>
      <c r="R15796" s="4"/>
      <c r="S15796" s="11"/>
      <c r="T15796" s="4"/>
      <c r="U15796" s="11"/>
      <c r="V15796" s="4"/>
      <c r="W15796" s="11"/>
      <c r="X15796" s="4"/>
      <c r="Y15796" s="11"/>
      <c r="Z15796" s="4"/>
      <c r="AA15796" s="1" t="s">
        <v>16</v>
      </c>
      <c r="AC15796" s="23" t="s">
        <v>37888</v>
      </c>
      <c r="AD15796" s="23" t="s">
        <v>40440</v>
      </c>
      <c r="AE15796" t="s">
        <v>35410</v>
      </c>
    </row>
    <row r="15797" spans="1:31" ht="15" customHeight="1">
      <c r="A15797" s="1">
        <v>15796</v>
      </c>
      <c r="B15797" s="1" t="s">
        <v>54</v>
      </c>
      <c r="C15797" s="1" t="s">
        <v>18017</v>
      </c>
      <c r="D15797" s="9" t="s">
        <v>18338</v>
      </c>
      <c r="E15797" s="9" t="s">
        <v>18339</v>
      </c>
      <c r="F15797" s="9" t="s">
        <v>33107</v>
      </c>
      <c r="G15797" s="17">
        <v>919446094941</v>
      </c>
      <c r="H15797" s="9" t="s">
        <v>8</v>
      </c>
      <c r="I15797" s="1" t="s">
        <v>62</v>
      </c>
      <c r="J15797" s="4" t="s">
        <v>47301</v>
      </c>
      <c r="K15797" s="3" t="s">
        <v>17</v>
      </c>
      <c r="L15797" s="4" t="s">
        <v>47301</v>
      </c>
      <c r="M15797" s="11"/>
      <c r="N15797" s="4"/>
      <c r="O15797" s="11"/>
      <c r="P15797" s="4"/>
      <c r="Q15797" s="11"/>
      <c r="R15797" s="4"/>
      <c r="S15797" s="11"/>
      <c r="T15797" s="4"/>
      <c r="U15797" s="11"/>
      <c r="V15797" s="4"/>
      <c r="W15797" s="11"/>
      <c r="X15797" s="4"/>
      <c r="Y15797" s="11"/>
      <c r="Z15797" s="4"/>
      <c r="AA15797" s="1" t="s">
        <v>16</v>
      </c>
      <c r="AC15797" s="23" t="s">
        <v>37888</v>
      </c>
      <c r="AD15797" s="23" t="s">
        <v>40440</v>
      </c>
      <c r="AE15797" t="s">
        <v>35394</v>
      </c>
    </row>
    <row r="15798" spans="1:31" ht="15" customHeight="1">
      <c r="A15798" s="1">
        <v>15797</v>
      </c>
      <c r="B15798" s="1" t="s">
        <v>54</v>
      </c>
      <c r="C15798" s="1" t="s">
        <v>18018</v>
      </c>
      <c r="D15798" s="9" t="s">
        <v>8524</v>
      </c>
      <c r="E15798" s="9" t="s">
        <v>328</v>
      </c>
      <c r="F15798" s="9" t="s">
        <v>29803</v>
      </c>
      <c r="G15798" s="17">
        <v>91909999494</v>
      </c>
      <c r="H15798" s="9" t="s">
        <v>8</v>
      </c>
      <c r="I15798" s="1" t="s">
        <v>62</v>
      </c>
      <c r="J15798" s="4" t="s">
        <v>47301</v>
      </c>
      <c r="K15798" s="3" t="s">
        <v>17</v>
      </c>
      <c r="L15798" s="4" t="s">
        <v>47301</v>
      </c>
      <c r="M15798" s="11"/>
      <c r="N15798" s="4"/>
      <c r="O15798" s="11"/>
      <c r="P15798" s="4"/>
      <c r="Q15798" s="11"/>
      <c r="R15798" s="4"/>
      <c r="S15798" s="11"/>
      <c r="T15798" s="4"/>
      <c r="U15798" s="11"/>
      <c r="V15798" s="4"/>
      <c r="W15798" s="11"/>
      <c r="X15798" s="4"/>
      <c r="Y15798" s="11"/>
      <c r="Z15798" s="4"/>
      <c r="AA15798" s="1" t="s">
        <v>11</v>
      </c>
      <c r="AC15798" s="23" t="s">
        <v>37888</v>
      </c>
      <c r="AD15798" s="23" t="s">
        <v>40440</v>
      </c>
      <c r="AE15798" t="s">
        <v>35394</v>
      </c>
    </row>
    <row r="15799" spans="1:31" ht="15" customHeight="1">
      <c r="A15799" s="1">
        <v>15798</v>
      </c>
      <c r="B15799" s="1" t="s">
        <v>54</v>
      </c>
      <c r="C15799" s="1" t="s">
        <v>18019</v>
      </c>
      <c r="D15799" s="9" t="s">
        <v>11881</v>
      </c>
      <c r="E15799" s="9" t="s">
        <v>40</v>
      </c>
      <c r="F15799" s="9" t="s">
        <v>33108</v>
      </c>
      <c r="G15799" s="17">
        <v>919099644419</v>
      </c>
      <c r="H15799" s="9" t="s">
        <v>132</v>
      </c>
      <c r="I15799" s="1" t="s">
        <v>41</v>
      </c>
      <c r="J15799" s="4" t="s">
        <v>47301</v>
      </c>
      <c r="K15799" s="3" t="s">
        <v>17</v>
      </c>
      <c r="L15799" s="4" t="s">
        <v>47301</v>
      </c>
      <c r="M15799" s="11"/>
      <c r="N15799" s="4"/>
      <c r="O15799" s="11"/>
      <c r="P15799" s="4"/>
      <c r="Q15799" s="11"/>
      <c r="R15799" s="4"/>
      <c r="S15799" s="11"/>
      <c r="T15799" s="4"/>
      <c r="U15799" s="11"/>
      <c r="V15799" s="4"/>
      <c r="W15799" s="11"/>
      <c r="X15799" s="4"/>
      <c r="Y15799" s="11"/>
      <c r="Z15799" s="4"/>
      <c r="AA15799" s="1" t="s">
        <v>16</v>
      </c>
      <c r="AC15799" s="23" t="s">
        <v>37888</v>
      </c>
      <c r="AD15799" s="23" t="s">
        <v>40440</v>
      </c>
      <c r="AE15799" t="s">
        <v>35399</v>
      </c>
    </row>
    <row r="15800" spans="1:31" ht="15" customHeight="1">
      <c r="A15800" s="1">
        <v>15799</v>
      </c>
      <c r="B15800" s="1" t="s">
        <v>54</v>
      </c>
      <c r="C15800" s="1" t="s">
        <v>18025</v>
      </c>
      <c r="D15800" s="9" t="s">
        <v>386</v>
      </c>
      <c r="E15800" s="9" t="s">
        <v>73</v>
      </c>
      <c r="F15800" s="9" t="s">
        <v>29806</v>
      </c>
      <c r="G15800" s="17">
        <v>91964010446</v>
      </c>
      <c r="H15800" s="9" t="s">
        <v>8</v>
      </c>
      <c r="I15800" s="1" t="s">
        <v>62</v>
      </c>
      <c r="J15800" s="4" t="s">
        <v>47301</v>
      </c>
      <c r="K15800" s="11" t="s">
        <v>14136</v>
      </c>
      <c r="L15800" s="4" t="s">
        <v>47301</v>
      </c>
      <c r="M15800" s="11"/>
      <c r="N15800" s="4"/>
      <c r="O15800" s="11"/>
      <c r="P15800" s="4"/>
      <c r="Q15800" s="11"/>
      <c r="R15800" s="4"/>
      <c r="S15800" s="11"/>
      <c r="T15800" s="4"/>
      <c r="U15800" s="11"/>
      <c r="V15800" s="4"/>
      <c r="W15800" s="11"/>
      <c r="X15800" s="4"/>
      <c r="Y15800" s="11"/>
      <c r="Z15800" s="4"/>
      <c r="AA15800" s="1" t="s">
        <v>16</v>
      </c>
      <c r="AC15800" s="23" t="s">
        <v>37888</v>
      </c>
      <c r="AD15800" s="23" t="s">
        <v>40440</v>
      </c>
      <c r="AE15800" t="s">
        <v>35409</v>
      </c>
    </row>
    <row r="15801" spans="1:31" ht="15" customHeight="1">
      <c r="A15801" s="1">
        <v>15800</v>
      </c>
      <c r="B15801" s="1" t="s">
        <v>54</v>
      </c>
      <c r="C15801" s="1" t="s">
        <v>18026</v>
      </c>
      <c r="D15801" s="9" t="s">
        <v>2162</v>
      </c>
      <c r="E15801" s="9" t="s">
        <v>37487</v>
      </c>
      <c r="F15801" s="9" t="s">
        <v>33109</v>
      </c>
      <c r="G15801" s="17">
        <v>91964661119</v>
      </c>
      <c r="H15801" s="9" t="s">
        <v>20</v>
      </c>
      <c r="I15801" s="1" t="s">
        <v>9</v>
      </c>
      <c r="J15801" s="4" t="s">
        <v>47301</v>
      </c>
      <c r="K15801" s="3" t="s">
        <v>42</v>
      </c>
      <c r="L15801" s="4" t="s">
        <v>47301</v>
      </c>
      <c r="M15801" s="11"/>
      <c r="N15801" s="4"/>
      <c r="O15801" s="11"/>
      <c r="P15801" s="4"/>
      <c r="Q15801" s="11"/>
      <c r="R15801" s="4"/>
      <c r="S15801" s="11"/>
      <c r="T15801" s="4"/>
      <c r="U15801" s="11"/>
      <c r="V15801" s="4"/>
      <c r="W15801" s="11"/>
      <c r="X15801" s="4"/>
      <c r="Y15801" s="11"/>
      <c r="Z15801" s="4"/>
      <c r="AA15801" s="1" t="s">
        <v>16</v>
      </c>
      <c r="AC15801" s="23" t="s">
        <v>37888</v>
      </c>
      <c r="AD15801" s="23" t="s">
        <v>40440</v>
      </c>
      <c r="AE15801" t="s">
        <v>35399</v>
      </c>
    </row>
    <row r="15802" spans="1:31" ht="15" customHeight="1">
      <c r="A15802" s="1">
        <v>15801</v>
      </c>
      <c r="B15802" s="1" t="s">
        <v>54</v>
      </c>
      <c r="C15802" s="1" t="s">
        <v>18032</v>
      </c>
      <c r="D15802" s="9" t="s">
        <v>37604</v>
      </c>
      <c r="E15802" s="9" t="s">
        <v>8191</v>
      </c>
      <c r="F15802" s="9" t="s">
        <v>29810</v>
      </c>
      <c r="G15802" s="17">
        <v>91909999460</v>
      </c>
      <c r="H15802" s="9" t="s">
        <v>20</v>
      </c>
      <c r="I15802" s="1" t="s">
        <v>62</v>
      </c>
      <c r="J15802" s="4" t="s">
        <v>47301</v>
      </c>
      <c r="K15802" s="3" t="s">
        <v>17</v>
      </c>
      <c r="L15802" s="4" t="s">
        <v>47301</v>
      </c>
      <c r="M15802" s="11"/>
      <c r="N15802" s="4"/>
      <c r="O15802" s="11"/>
      <c r="P15802" s="4"/>
      <c r="Q15802" s="11"/>
      <c r="R15802" s="4"/>
      <c r="S15802" s="11"/>
      <c r="T15802" s="4"/>
      <c r="U15802" s="11"/>
      <c r="V15802" s="4"/>
      <c r="W15802" s="11"/>
      <c r="X15802" s="4"/>
      <c r="Y15802" s="11"/>
      <c r="Z15802" s="4"/>
      <c r="AA15802" s="1" t="s">
        <v>16</v>
      </c>
      <c r="AC15802" s="23" t="s">
        <v>37888</v>
      </c>
      <c r="AD15802" s="23" t="s">
        <v>40440</v>
      </c>
      <c r="AE15802" t="s">
        <v>35409</v>
      </c>
    </row>
    <row r="15803" spans="1:31" ht="15" customHeight="1">
      <c r="A15803" s="1">
        <v>15802</v>
      </c>
      <c r="B15803" s="1" t="s">
        <v>54</v>
      </c>
      <c r="C15803" s="1" t="s">
        <v>18036</v>
      </c>
      <c r="D15803" s="9" t="s">
        <v>3129</v>
      </c>
      <c r="E15803" s="9" t="s">
        <v>774</v>
      </c>
      <c r="F15803" s="9" t="s">
        <v>29813</v>
      </c>
      <c r="G15803" s="17">
        <v>919444990600</v>
      </c>
      <c r="H15803" s="9" t="s">
        <v>8</v>
      </c>
      <c r="I15803" s="1" t="s">
        <v>62</v>
      </c>
      <c r="J15803" s="4" t="s">
        <v>47301</v>
      </c>
      <c r="K15803" s="11" t="s">
        <v>14136</v>
      </c>
      <c r="L15803" s="4" t="s">
        <v>47301</v>
      </c>
      <c r="M15803" s="11"/>
      <c r="N15803" s="4"/>
      <c r="O15803" s="11"/>
      <c r="P15803" s="4"/>
      <c r="Q15803" s="11"/>
      <c r="R15803" s="4"/>
      <c r="S15803" s="11"/>
      <c r="T15803" s="4"/>
      <c r="U15803" s="11"/>
      <c r="V15803" s="4"/>
      <c r="W15803" s="11"/>
      <c r="X15803" s="4"/>
      <c r="Y15803" s="11"/>
      <c r="Z15803" s="4"/>
      <c r="AA15803" s="1" t="s">
        <v>16</v>
      </c>
      <c r="AC15803" s="23" t="s">
        <v>37888</v>
      </c>
      <c r="AD15803" s="23" t="s">
        <v>40440</v>
      </c>
      <c r="AE15803" t="s">
        <v>35399</v>
      </c>
    </row>
    <row r="15804" spans="1:31" ht="15" customHeight="1">
      <c r="A15804" s="1">
        <v>15803</v>
      </c>
      <c r="B15804" s="1" t="s">
        <v>54</v>
      </c>
      <c r="C15804" s="1" t="s">
        <v>18048</v>
      </c>
      <c r="D15804" s="9" t="s">
        <v>873</v>
      </c>
      <c r="E15804" s="9" t="s">
        <v>328</v>
      </c>
      <c r="F15804" s="9" t="s">
        <v>29819</v>
      </c>
      <c r="G15804" s="17">
        <v>919444664</v>
      </c>
      <c r="H15804" s="9" t="s">
        <v>132</v>
      </c>
      <c r="I15804" s="1" t="s">
        <v>9</v>
      </c>
      <c r="J15804" s="4" t="s">
        <v>47301</v>
      </c>
      <c r="K15804" s="3" t="s">
        <v>17</v>
      </c>
      <c r="L15804" s="4" t="s">
        <v>47301</v>
      </c>
      <c r="M15804" s="11"/>
      <c r="N15804" s="4"/>
      <c r="O15804" s="11"/>
      <c r="P15804" s="4"/>
      <c r="Q15804" s="11"/>
      <c r="R15804" s="4"/>
      <c r="S15804" s="11"/>
      <c r="T15804" s="4"/>
      <c r="U15804" s="11"/>
      <c r="V15804" s="4"/>
      <c r="W15804" s="11"/>
      <c r="X15804" s="4"/>
      <c r="Y15804" s="11"/>
      <c r="Z15804" s="4"/>
      <c r="AA15804" s="1" t="s">
        <v>16</v>
      </c>
      <c r="AC15804" s="23" t="s">
        <v>37888</v>
      </c>
      <c r="AD15804" s="23" t="s">
        <v>40440</v>
      </c>
      <c r="AE15804" t="s">
        <v>35410</v>
      </c>
    </row>
    <row r="15805" spans="1:31" ht="15" customHeight="1">
      <c r="A15805" s="1">
        <v>15804</v>
      </c>
      <c r="B15805" s="1" t="s">
        <v>54</v>
      </c>
      <c r="C15805" s="1" t="s">
        <v>18052</v>
      </c>
      <c r="D15805" s="9" t="s">
        <v>3129</v>
      </c>
      <c r="E15805" s="9" t="s">
        <v>40</v>
      </c>
      <c r="F15805" s="9" t="s">
        <v>29821</v>
      </c>
      <c r="G15805" s="17">
        <v>9194949940</v>
      </c>
      <c r="H15805" s="9" t="s">
        <v>8</v>
      </c>
      <c r="I15805" s="1" t="s">
        <v>41</v>
      </c>
      <c r="J15805" s="4" t="s">
        <v>47301</v>
      </c>
      <c r="K15805" s="3" t="s">
        <v>42</v>
      </c>
      <c r="L15805" s="4" t="s">
        <v>47301</v>
      </c>
      <c r="M15805" s="11"/>
      <c r="N15805" s="4"/>
      <c r="O15805" s="11"/>
      <c r="P15805" s="4"/>
      <c r="Q15805" s="11"/>
      <c r="R15805" s="4"/>
      <c r="S15805" s="11"/>
      <c r="T15805" s="4"/>
      <c r="U15805" s="11"/>
      <c r="V15805" s="4"/>
      <c r="W15805" s="11"/>
      <c r="X15805" s="4"/>
      <c r="Y15805" s="11"/>
      <c r="Z15805" s="4"/>
      <c r="AA15805" s="1" t="s">
        <v>16</v>
      </c>
      <c r="AC15805" s="23" t="s">
        <v>37888</v>
      </c>
      <c r="AD15805" s="23" t="s">
        <v>40440</v>
      </c>
      <c r="AE15805" t="s">
        <v>35410</v>
      </c>
    </row>
    <row r="15806" spans="1:31" ht="15" customHeight="1">
      <c r="A15806" s="1">
        <v>15805</v>
      </c>
      <c r="B15806" s="1" t="s">
        <v>54</v>
      </c>
      <c r="C15806" s="1" t="s">
        <v>18056</v>
      </c>
      <c r="D15806" s="9" t="s">
        <v>1689</v>
      </c>
      <c r="E15806" s="9" t="s">
        <v>78</v>
      </c>
      <c r="F15806" s="9" t="s">
        <v>33114</v>
      </c>
      <c r="G15806" s="17">
        <v>91994649011</v>
      </c>
      <c r="H15806" s="9" t="s">
        <v>8</v>
      </c>
      <c r="I15806" s="1" t="s">
        <v>41</v>
      </c>
      <c r="J15806" s="4" t="s">
        <v>47301</v>
      </c>
      <c r="K15806" s="3" t="s">
        <v>42</v>
      </c>
      <c r="L15806" s="4" t="s">
        <v>47301</v>
      </c>
      <c r="M15806" s="11"/>
      <c r="N15806" s="4"/>
      <c r="O15806" s="11"/>
      <c r="P15806" s="4"/>
      <c r="Q15806" s="11"/>
      <c r="R15806" s="4"/>
      <c r="S15806" s="11"/>
      <c r="T15806" s="4"/>
      <c r="U15806" s="11"/>
      <c r="V15806" s="4"/>
      <c r="W15806" s="11"/>
      <c r="X15806" s="4"/>
      <c r="Y15806" s="11"/>
      <c r="Z15806" s="4"/>
      <c r="AA15806" s="1" t="s">
        <v>16</v>
      </c>
      <c r="AC15806" s="23" t="s">
        <v>37888</v>
      </c>
      <c r="AD15806" s="23" t="s">
        <v>40440</v>
      </c>
      <c r="AE15806" t="s">
        <v>35410</v>
      </c>
    </row>
    <row r="15807" spans="1:31" ht="15" customHeight="1">
      <c r="A15807" s="1">
        <v>15806</v>
      </c>
      <c r="B15807" s="1" t="s">
        <v>54</v>
      </c>
      <c r="C15807" s="1" t="s">
        <v>18065</v>
      </c>
      <c r="D15807" s="9" t="s">
        <v>2577</v>
      </c>
      <c r="E15807" s="9" t="s">
        <v>8556</v>
      </c>
      <c r="F15807" s="9" t="s">
        <v>18346</v>
      </c>
      <c r="G15807" s="17">
        <v>9199040416</v>
      </c>
      <c r="H15807" s="9" t="s">
        <v>8</v>
      </c>
      <c r="I15807" s="1" t="s">
        <v>62</v>
      </c>
      <c r="J15807" s="4" t="s">
        <v>47301</v>
      </c>
      <c r="K15807" s="3" t="s">
        <v>42</v>
      </c>
      <c r="L15807" s="4" t="s">
        <v>47301</v>
      </c>
      <c r="M15807" s="4" t="s">
        <v>14136</v>
      </c>
      <c r="N15807" s="3" t="str">
        <f t="shared" ref="N15807:N15808" si="681">J15807</f>
        <v>[75 lacs - 1 cr]</v>
      </c>
      <c r="O15807" s="11"/>
      <c r="P15807" s="4"/>
      <c r="Q15807" s="11"/>
      <c r="R15807" s="4"/>
      <c r="S15807" s="11"/>
      <c r="T15807" s="4"/>
      <c r="U15807" s="11"/>
      <c r="V15807" s="4"/>
      <c r="W15807" s="11"/>
      <c r="X15807" s="4"/>
      <c r="Y15807" s="11"/>
      <c r="Z15807" s="4"/>
      <c r="AA15807" s="1" t="s">
        <v>16</v>
      </c>
      <c r="AC15807" s="23" t="s">
        <v>37888</v>
      </c>
      <c r="AD15807" s="23" t="s">
        <v>40440</v>
      </c>
      <c r="AE15807" t="s">
        <v>35399</v>
      </c>
    </row>
    <row r="15808" spans="1:31" ht="15" customHeight="1">
      <c r="A15808" s="1">
        <v>15807</v>
      </c>
      <c r="B15808" s="1" t="s">
        <v>54</v>
      </c>
      <c r="C15808" s="1" t="s">
        <v>18070</v>
      </c>
      <c r="D15808" s="9" t="s">
        <v>557</v>
      </c>
      <c r="E15808" s="9" t="s">
        <v>102</v>
      </c>
      <c r="F15808" s="9" t="s">
        <v>23336</v>
      </c>
      <c r="G15808" s="17">
        <v>91944496661</v>
      </c>
      <c r="H15808" s="9" t="s">
        <v>8</v>
      </c>
      <c r="I15808" s="1" t="s">
        <v>9</v>
      </c>
      <c r="J15808" s="4" t="s">
        <v>47301</v>
      </c>
      <c r="K15808" s="3" t="s">
        <v>17</v>
      </c>
      <c r="L15808" s="4" t="s">
        <v>47301</v>
      </c>
      <c r="M15808" s="4" t="s">
        <v>42</v>
      </c>
      <c r="N15808" s="3" t="str">
        <f t="shared" si="681"/>
        <v>[75 lacs - 1 cr]</v>
      </c>
      <c r="O15808" s="11"/>
      <c r="P15808" s="4"/>
      <c r="Q15808" s="11"/>
      <c r="R15808" s="4"/>
      <c r="S15808" s="11"/>
      <c r="T15808" s="4"/>
      <c r="U15808" s="11"/>
      <c r="V15808" s="4"/>
      <c r="W15808" s="11"/>
      <c r="X15808" s="4"/>
      <c r="Y15808" s="11"/>
      <c r="Z15808" s="4"/>
      <c r="AA15808" s="1" t="s">
        <v>16</v>
      </c>
      <c r="AC15808" s="23" t="s">
        <v>37888</v>
      </c>
      <c r="AD15808" s="23" t="s">
        <v>40440</v>
      </c>
      <c r="AE15808" t="s">
        <v>35409</v>
      </c>
    </row>
    <row r="15809" spans="1:31" ht="15" customHeight="1">
      <c r="A15809" s="1">
        <v>15808</v>
      </c>
      <c r="B15809" s="1" t="s">
        <v>54</v>
      </c>
      <c r="C15809" s="1" t="s">
        <v>18078</v>
      </c>
      <c r="D15809" s="9" t="s">
        <v>18348</v>
      </c>
      <c r="E15809" s="9" t="s">
        <v>139</v>
      </c>
      <c r="F15809" s="9" t="s">
        <v>29836</v>
      </c>
      <c r="G15809" s="17">
        <v>919610961690</v>
      </c>
      <c r="H15809" s="9" t="s">
        <v>37</v>
      </c>
      <c r="I15809" s="1" t="s">
        <v>41</v>
      </c>
      <c r="J15809" s="4" t="s">
        <v>47301</v>
      </c>
      <c r="K15809" s="3" t="s">
        <v>42</v>
      </c>
      <c r="L15809" s="4" t="s">
        <v>47301</v>
      </c>
      <c r="M15809" s="11"/>
      <c r="N15809" s="4"/>
      <c r="O15809" s="11"/>
      <c r="P15809" s="4"/>
      <c r="Q15809" s="11"/>
      <c r="R15809" s="4"/>
      <c r="S15809" s="11"/>
      <c r="T15809" s="4"/>
      <c r="U15809" s="11"/>
      <c r="V15809" s="4"/>
      <c r="W15809" s="11"/>
      <c r="X15809" s="4"/>
      <c r="Y15809" s="11"/>
      <c r="Z15809" s="4"/>
      <c r="AA15809" s="1" t="s">
        <v>16</v>
      </c>
      <c r="AC15809" s="23" t="s">
        <v>37888</v>
      </c>
      <c r="AD15809" s="23" t="s">
        <v>40440</v>
      </c>
      <c r="AE15809" t="s">
        <v>35399</v>
      </c>
    </row>
    <row r="15810" spans="1:31" ht="15" customHeight="1">
      <c r="A15810" s="1">
        <v>15809</v>
      </c>
      <c r="B15810" s="1" t="s">
        <v>54</v>
      </c>
      <c r="C15810" s="1" t="s">
        <v>18086</v>
      </c>
      <c r="D15810" s="9" t="s">
        <v>36364</v>
      </c>
      <c r="E15810" s="9" t="s">
        <v>139</v>
      </c>
      <c r="F15810" s="9" t="s">
        <v>35164</v>
      </c>
      <c r="G15810" s="17">
        <v>9194444469</v>
      </c>
      <c r="H15810" s="9" t="s">
        <v>20</v>
      </c>
      <c r="I15810" s="1" t="s">
        <v>41</v>
      </c>
      <c r="J15810" s="4" t="s">
        <v>47301</v>
      </c>
      <c r="K15810" s="3" t="s">
        <v>42</v>
      </c>
      <c r="L15810" s="4" t="s">
        <v>47301</v>
      </c>
      <c r="M15810" s="11"/>
      <c r="N15810" s="4"/>
      <c r="O15810" s="11"/>
      <c r="P15810" s="4"/>
      <c r="Q15810" s="11"/>
      <c r="R15810" s="4"/>
      <c r="S15810" s="11"/>
      <c r="T15810" s="4"/>
      <c r="U15810" s="11"/>
      <c r="V15810" s="4"/>
      <c r="W15810" s="11"/>
      <c r="X15810" s="4"/>
      <c r="Y15810" s="11"/>
      <c r="Z15810" s="4"/>
      <c r="AA15810" s="1" t="s">
        <v>16</v>
      </c>
      <c r="AC15810" s="23" t="s">
        <v>37888</v>
      </c>
      <c r="AD15810" s="23" t="s">
        <v>40440</v>
      </c>
      <c r="AE15810" t="s">
        <v>35410</v>
      </c>
    </row>
    <row r="15811" spans="1:31" ht="15" customHeight="1">
      <c r="A15811" s="1">
        <v>15810</v>
      </c>
      <c r="B15811" s="1" t="s">
        <v>54</v>
      </c>
      <c r="C15811" s="1" t="s">
        <v>18123</v>
      </c>
      <c r="D15811" s="9" t="s">
        <v>36365</v>
      </c>
      <c r="E15811" s="9" t="s">
        <v>102</v>
      </c>
      <c r="F15811" s="9" t="s">
        <v>29861</v>
      </c>
      <c r="G15811" s="17">
        <v>9140464640</v>
      </c>
      <c r="H15811" s="9" t="s">
        <v>20</v>
      </c>
      <c r="I15811" s="1" t="s">
        <v>62</v>
      </c>
      <c r="J15811" s="4" t="s">
        <v>47301</v>
      </c>
      <c r="K15811" s="3" t="s">
        <v>42</v>
      </c>
      <c r="L15811" s="4" t="s">
        <v>47301</v>
      </c>
      <c r="M15811" s="4" t="s">
        <v>14136</v>
      </c>
      <c r="N15811" s="3" t="str">
        <f>J15811</f>
        <v>[75 lacs - 1 cr]</v>
      </c>
      <c r="O15811" s="11"/>
      <c r="P15811" s="4"/>
      <c r="Q15811" s="11"/>
      <c r="R15811" s="4"/>
      <c r="S15811" s="11"/>
      <c r="T15811" s="4"/>
      <c r="U15811" s="11"/>
      <c r="V15811" s="4"/>
      <c r="W15811" s="11"/>
      <c r="X15811" s="4"/>
      <c r="Y15811" s="11"/>
      <c r="Z15811" s="4"/>
      <c r="AA15811" s="1" t="s">
        <v>16</v>
      </c>
      <c r="AC15811" s="23" t="s">
        <v>37888</v>
      </c>
      <c r="AD15811" s="23" t="s">
        <v>40440</v>
      </c>
      <c r="AE15811" t="s">
        <v>35394</v>
      </c>
    </row>
    <row r="15812" spans="1:31" ht="15" customHeight="1">
      <c r="A15812" s="1">
        <v>15811</v>
      </c>
      <c r="B15812" s="1" t="s">
        <v>54</v>
      </c>
      <c r="C15812" s="1" t="s">
        <v>18134</v>
      </c>
      <c r="D15812" s="9" t="s">
        <v>35542</v>
      </c>
      <c r="E15812" s="9" t="s">
        <v>5807</v>
      </c>
      <c r="F15812" s="9" t="s">
        <v>29866</v>
      </c>
      <c r="G15812" s="17">
        <v>91910616419</v>
      </c>
      <c r="H15812" s="9" t="s">
        <v>8</v>
      </c>
      <c r="I15812" s="1" t="s">
        <v>62</v>
      </c>
      <c r="J15812" s="4" t="s">
        <v>47301</v>
      </c>
      <c r="K15812" s="3" t="s">
        <v>42</v>
      </c>
      <c r="L15812" s="4" t="s">
        <v>47301</v>
      </c>
      <c r="M15812" s="11"/>
      <c r="N15812" s="4"/>
      <c r="O15812" s="11"/>
      <c r="P15812" s="4"/>
      <c r="Q15812" s="11"/>
      <c r="R15812" s="4"/>
      <c r="S15812" s="11"/>
      <c r="T15812" s="4"/>
      <c r="U15812" s="11"/>
      <c r="V15812" s="4"/>
      <c r="W15812" s="11"/>
      <c r="X15812" s="4"/>
      <c r="Y15812" s="11"/>
      <c r="Z15812" s="4"/>
      <c r="AA15812" s="1" t="s">
        <v>11</v>
      </c>
      <c r="AC15812" s="23" t="s">
        <v>37888</v>
      </c>
      <c r="AD15812" s="23" t="s">
        <v>40440</v>
      </c>
      <c r="AE15812" t="s">
        <v>35399</v>
      </c>
    </row>
    <row r="15813" spans="1:31" ht="15" customHeight="1">
      <c r="A15813" s="1">
        <v>15812</v>
      </c>
      <c r="B15813" s="1" t="s">
        <v>54</v>
      </c>
      <c r="C15813" s="1" t="s">
        <v>18144</v>
      </c>
      <c r="D15813" s="9" t="s">
        <v>35911</v>
      </c>
      <c r="E15813" s="9" t="s">
        <v>139</v>
      </c>
      <c r="F15813" s="9" t="s">
        <v>29873</v>
      </c>
      <c r="G15813" s="17">
        <v>919994941</v>
      </c>
      <c r="H15813" s="9" t="s">
        <v>20</v>
      </c>
      <c r="I15813" s="1" t="s">
        <v>41</v>
      </c>
      <c r="J15813" s="4" t="s">
        <v>47301</v>
      </c>
      <c r="K15813" s="3" t="s">
        <v>17</v>
      </c>
      <c r="L15813" s="4" t="s">
        <v>47301</v>
      </c>
      <c r="M15813" s="4" t="s">
        <v>42</v>
      </c>
      <c r="N15813" s="3" t="str">
        <f t="shared" ref="N15813:N15814" si="682">J15813</f>
        <v>[75 lacs - 1 cr]</v>
      </c>
      <c r="O15813" s="11"/>
      <c r="P15813" s="4"/>
      <c r="Q15813" s="11"/>
      <c r="R15813" s="4"/>
      <c r="S15813" s="11"/>
      <c r="T15813" s="4"/>
      <c r="U15813" s="11"/>
      <c r="V15813" s="4"/>
      <c r="W15813" s="11"/>
      <c r="X15813" s="4"/>
      <c r="Y15813" s="11"/>
      <c r="Z15813" s="4"/>
      <c r="AA15813" s="1" t="s">
        <v>16</v>
      </c>
      <c r="AC15813" s="23" t="s">
        <v>37888</v>
      </c>
      <c r="AD15813" s="23" t="s">
        <v>40440</v>
      </c>
      <c r="AE15813" t="s">
        <v>35409</v>
      </c>
    </row>
    <row r="15814" spans="1:31" ht="15" customHeight="1">
      <c r="A15814" s="1">
        <v>15813</v>
      </c>
      <c r="B15814" s="1" t="s">
        <v>54</v>
      </c>
      <c r="C15814" s="1" t="s">
        <v>18145</v>
      </c>
      <c r="D15814" s="9" t="s">
        <v>35937</v>
      </c>
      <c r="E15814" s="9" t="s">
        <v>139</v>
      </c>
      <c r="F15814" s="9" t="s">
        <v>29874</v>
      </c>
      <c r="G15814" s="17">
        <v>914466109414</v>
      </c>
      <c r="H15814" s="9" t="s">
        <v>8</v>
      </c>
      <c r="I15814" s="1" t="s">
        <v>62</v>
      </c>
      <c r="J15814" s="4" t="s">
        <v>47301</v>
      </c>
      <c r="K15814" s="3" t="s">
        <v>17</v>
      </c>
      <c r="L15814" s="4" t="s">
        <v>47301</v>
      </c>
      <c r="M15814" s="4" t="s">
        <v>42</v>
      </c>
      <c r="N15814" s="3" t="str">
        <f t="shared" si="682"/>
        <v>[75 lacs - 1 cr]</v>
      </c>
      <c r="O15814" s="11"/>
      <c r="P15814" s="4"/>
      <c r="Q15814" s="11"/>
      <c r="R15814" s="4"/>
      <c r="S15814" s="11"/>
      <c r="T15814" s="4"/>
      <c r="U15814" s="11"/>
      <c r="V15814" s="4"/>
      <c r="W15814" s="11"/>
      <c r="X15814" s="4"/>
      <c r="Y15814" s="11"/>
      <c r="Z15814" s="4"/>
      <c r="AA15814" s="1" t="s">
        <v>16</v>
      </c>
      <c r="AC15814" s="23" t="s">
        <v>37888</v>
      </c>
      <c r="AD15814" s="23" t="s">
        <v>40440</v>
      </c>
      <c r="AE15814" t="s">
        <v>35394</v>
      </c>
    </row>
    <row r="15815" spans="1:31" ht="15" customHeight="1">
      <c r="A15815" s="1">
        <v>15814</v>
      </c>
      <c r="B15815" s="1" t="s">
        <v>54</v>
      </c>
      <c r="C15815" s="1" t="s">
        <v>18147</v>
      </c>
      <c r="D15815" s="9" t="s">
        <v>2135</v>
      </c>
      <c r="E15815" s="9" t="s">
        <v>746</v>
      </c>
      <c r="F15815" s="9" t="s">
        <v>29876</v>
      </c>
      <c r="G15815" s="17">
        <v>914160614969</v>
      </c>
      <c r="H15815" s="9" t="s">
        <v>20</v>
      </c>
      <c r="I15815" s="1" t="s">
        <v>9</v>
      </c>
      <c r="J15815" s="4" t="s">
        <v>47301</v>
      </c>
      <c r="K15815" s="3" t="s">
        <v>42</v>
      </c>
      <c r="L15815" s="4" t="s">
        <v>47301</v>
      </c>
      <c r="M15815" s="11"/>
      <c r="N15815" s="4"/>
      <c r="O15815" s="11"/>
      <c r="P15815" s="4"/>
      <c r="Q15815" s="11"/>
      <c r="R15815" s="4"/>
      <c r="S15815" s="11"/>
      <c r="T15815" s="4"/>
      <c r="U15815" s="11"/>
      <c r="V15815" s="4"/>
      <c r="W15815" s="11"/>
      <c r="X15815" s="4"/>
      <c r="Y15815" s="11"/>
      <c r="Z15815" s="4"/>
      <c r="AA15815" s="1" t="s">
        <v>16</v>
      </c>
      <c r="AC15815" s="23" t="s">
        <v>37888</v>
      </c>
      <c r="AD15815" s="23" t="s">
        <v>40440</v>
      </c>
      <c r="AE15815" t="s">
        <v>35409</v>
      </c>
    </row>
    <row r="15816" spans="1:31" ht="15" customHeight="1">
      <c r="A15816" s="1">
        <v>15815</v>
      </c>
      <c r="B15816" s="1" t="s">
        <v>54</v>
      </c>
      <c r="C15816" s="1" t="s">
        <v>18151</v>
      </c>
      <c r="D15816" s="9" t="s">
        <v>959</v>
      </c>
      <c r="E15816" s="9" t="s">
        <v>558</v>
      </c>
      <c r="F15816" s="9" t="s">
        <v>29880</v>
      </c>
      <c r="G15816" s="17">
        <v>919494449949</v>
      </c>
      <c r="H15816" s="9" t="s">
        <v>37</v>
      </c>
      <c r="I15816" s="1" t="s">
        <v>41</v>
      </c>
      <c r="J15816" s="4" t="s">
        <v>47301</v>
      </c>
      <c r="K15816" s="3" t="s">
        <v>42</v>
      </c>
      <c r="L15816" s="4" t="s">
        <v>47301</v>
      </c>
      <c r="M15816" s="4" t="s">
        <v>14136</v>
      </c>
      <c r="N15816" s="3" t="str">
        <f t="shared" ref="N15816:N15817" si="683">J15816</f>
        <v>[75 lacs - 1 cr]</v>
      </c>
      <c r="O15816" s="11"/>
      <c r="P15816" s="4"/>
      <c r="Q15816" s="11"/>
      <c r="R15816" s="4"/>
      <c r="S15816" s="11"/>
      <c r="T15816" s="4"/>
      <c r="U15816" s="11"/>
      <c r="V15816" s="4"/>
      <c r="W15816" s="11"/>
      <c r="X15816" s="4"/>
      <c r="Y15816" s="11"/>
      <c r="Z15816" s="4"/>
      <c r="AA15816" s="1" t="s">
        <v>16</v>
      </c>
      <c r="AC15816" s="23" t="s">
        <v>37888</v>
      </c>
      <c r="AD15816" s="23" t="s">
        <v>40440</v>
      </c>
      <c r="AE15816" t="s">
        <v>35399</v>
      </c>
    </row>
    <row r="15817" spans="1:31" ht="15" customHeight="1">
      <c r="A15817" s="1">
        <v>15816</v>
      </c>
      <c r="B15817" s="1" t="s">
        <v>54</v>
      </c>
      <c r="C15817" s="1" t="s">
        <v>18159</v>
      </c>
      <c r="D15817" s="9" t="s">
        <v>2317</v>
      </c>
      <c r="E15817" s="9" t="s">
        <v>93</v>
      </c>
      <c r="F15817" s="9" t="s">
        <v>29886</v>
      </c>
      <c r="G15817" s="17">
        <v>91440166044</v>
      </c>
      <c r="H15817" s="9" t="s">
        <v>8</v>
      </c>
      <c r="I15817" s="1" t="s">
        <v>9</v>
      </c>
      <c r="J15817" s="4" t="s">
        <v>47301</v>
      </c>
      <c r="K15817" s="3" t="s">
        <v>42</v>
      </c>
      <c r="L15817" s="4" t="s">
        <v>47301</v>
      </c>
      <c r="M15817" s="4" t="s">
        <v>14136</v>
      </c>
      <c r="N15817" s="3" t="str">
        <f t="shared" si="683"/>
        <v>[75 lacs - 1 cr]</v>
      </c>
      <c r="O15817" s="11"/>
      <c r="P15817" s="4"/>
      <c r="Q15817" s="11"/>
      <c r="R15817" s="4"/>
      <c r="S15817" s="11"/>
      <c r="T15817" s="4"/>
      <c r="U15817" s="11"/>
      <c r="V15817" s="4"/>
      <c r="W15817" s="11"/>
      <c r="X15817" s="4"/>
      <c r="Y15817" s="11"/>
      <c r="Z15817" s="4"/>
      <c r="AA15817" s="1" t="s">
        <v>16</v>
      </c>
      <c r="AC15817" s="23" t="s">
        <v>37888</v>
      </c>
      <c r="AD15817" s="23" t="s">
        <v>40440</v>
      </c>
      <c r="AE15817" t="s">
        <v>35394</v>
      </c>
    </row>
    <row r="15818" spans="1:31" ht="15" customHeight="1">
      <c r="A15818" s="1">
        <v>15817</v>
      </c>
      <c r="B15818" s="1" t="s">
        <v>54</v>
      </c>
      <c r="C15818" s="1" t="s">
        <v>18171</v>
      </c>
      <c r="D15818" s="9" t="s">
        <v>3658</v>
      </c>
      <c r="E15818" s="9" t="s">
        <v>489</v>
      </c>
      <c r="F15818" s="9" t="s">
        <v>33126</v>
      </c>
      <c r="G15818" s="17">
        <v>91949460961</v>
      </c>
      <c r="H15818" s="9" t="s">
        <v>15</v>
      </c>
      <c r="I15818" s="1" t="s">
        <v>62</v>
      </c>
      <c r="J15818" s="4" t="s">
        <v>47301</v>
      </c>
      <c r="K15818" s="3" t="s">
        <v>42</v>
      </c>
      <c r="L15818" s="4" t="s">
        <v>47301</v>
      </c>
      <c r="M15818" s="11"/>
      <c r="N15818" s="4"/>
      <c r="O15818" s="11"/>
      <c r="P15818" s="4"/>
      <c r="Q15818" s="11"/>
      <c r="R15818" s="4"/>
      <c r="S15818" s="11"/>
      <c r="T15818" s="4"/>
      <c r="U15818" s="11"/>
      <c r="V15818" s="4"/>
      <c r="W15818" s="11"/>
      <c r="X15818" s="4"/>
      <c r="Y15818" s="11"/>
      <c r="Z15818" s="4"/>
      <c r="AA15818" s="1" t="s">
        <v>16</v>
      </c>
      <c r="AC15818" s="23" t="s">
        <v>37888</v>
      </c>
      <c r="AD15818" s="23" t="s">
        <v>40440</v>
      </c>
      <c r="AE15818" t="s">
        <v>35410</v>
      </c>
    </row>
    <row r="15819" spans="1:31" ht="15" customHeight="1">
      <c r="A15819" s="1">
        <v>15818</v>
      </c>
      <c r="B15819" s="1" t="s">
        <v>54</v>
      </c>
      <c r="C15819" s="1" t="s">
        <v>18178</v>
      </c>
      <c r="D15819" s="9" t="s">
        <v>5577</v>
      </c>
      <c r="E15819" s="9" t="s">
        <v>40</v>
      </c>
      <c r="F15819" s="9" t="s">
        <v>29896</v>
      </c>
      <c r="G15819" s="17">
        <v>91046460990</v>
      </c>
      <c r="H15819" s="9" t="s">
        <v>20</v>
      </c>
      <c r="I15819" s="1" t="s">
        <v>62</v>
      </c>
      <c r="J15819" s="4" t="s">
        <v>47301</v>
      </c>
      <c r="K15819" s="3" t="s">
        <v>17</v>
      </c>
      <c r="L15819" s="4" t="s">
        <v>47301</v>
      </c>
      <c r="M15819" s="11"/>
      <c r="N15819" s="4"/>
      <c r="O15819" s="11"/>
      <c r="P15819" s="4"/>
      <c r="Q15819" s="11"/>
      <c r="R15819" s="4"/>
      <c r="S15819" s="11"/>
      <c r="T15819" s="4"/>
      <c r="U15819" s="11"/>
      <c r="V15819" s="4"/>
      <c r="W15819" s="11"/>
      <c r="X15819" s="4"/>
      <c r="Y15819" s="11"/>
      <c r="Z15819" s="4"/>
      <c r="AA15819" s="1" t="s">
        <v>16</v>
      </c>
      <c r="AC15819" s="23" t="s">
        <v>37888</v>
      </c>
      <c r="AD15819" s="23" t="s">
        <v>40440</v>
      </c>
      <c r="AE15819" t="s">
        <v>35394</v>
      </c>
    </row>
    <row r="15820" spans="1:31" ht="15" customHeight="1">
      <c r="A15820" s="1">
        <v>15819</v>
      </c>
      <c r="B15820" s="1" t="s">
        <v>54</v>
      </c>
      <c r="C15820" s="1" t="s">
        <v>18181</v>
      </c>
      <c r="D15820" s="9" t="s">
        <v>502</v>
      </c>
      <c r="E15820" s="9" t="s">
        <v>13183</v>
      </c>
      <c r="F15820" s="9" t="s">
        <v>29897</v>
      </c>
      <c r="G15820" s="17">
        <v>91919400444</v>
      </c>
      <c r="H15820" s="9" t="s">
        <v>8</v>
      </c>
      <c r="I15820" s="1" t="s">
        <v>9</v>
      </c>
      <c r="J15820" s="4" t="s">
        <v>47301</v>
      </c>
      <c r="K15820" s="3" t="s">
        <v>42</v>
      </c>
      <c r="L15820" s="4" t="s">
        <v>47301</v>
      </c>
      <c r="M15820" s="11"/>
      <c r="N15820" s="4"/>
      <c r="O15820" s="11"/>
      <c r="P15820" s="4"/>
      <c r="Q15820" s="11"/>
      <c r="R15820" s="4"/>
      <c r="S15820" s="11"/>
      <c r="T15820" s="4"/>
      <c r="U15820" s="11"/>
      <c r="V15820" s="4"/>
      <c r="W15820" s="11"/>
      <c r="X15820" s="4"/>
      <c r="Y15820" s="11"/>
      <c r="Z15820" s="4"/>
      <c r="AA15820" s="1" t="s">
        <v>16</v>
      </c>
      <c r="AC15820" s="23" t="s">
        <v>37888</v>
      </c>
      <c r="AD15820" s="23" t="s">
        <v>40440</v>
      </c>
      <c r="AE15820" t="s">
        <v>35394</v>
      </c>
    </row>
    <row r="15821" spans="1:31" ht="15" customHeight="1">
      <c r="A15821" s="1">
        <v>15820</v>
      </c>
      <c r="B15821" s="1" t="s">
        <v>54</v>
      </c>
      <c r="C15821" s="1" t="s">
        <v>18183</v>
      </c>
      <c r="D15821" s="9" t="s">
        <v>1302</v>
      </c>
      <c r="E15821" s="9" t="s">
        <v>159</v>
      </c>
      <c r="F15821" s="9" t="s">
        <v>33128</v>
      </c>
      <c r="G15821" s="17">
        <v>91999446616</v>
      </c>
      <c r="H15821" s="9" t="s">
        <v>20</v>
      </c>
      <c r="I15821" s="1" t="s">
        <v>62</v>
      </c>
      <c r="J15821" s="4" t="s">
        <v>47301</v>
      </c>
      <c r="K15821" s="3" t="s">
        <v>42</v>
      </c>
      <c r="L15821" s="4" t="s">
        <v>47301</v>
      </c>
      <c r="M15821" s="11"/>
      <c r="N15821" s="4"/>
      <c r="O15821" s="11"/>
      <c r="P15821" s="4"/>
      <c r="Q15821" s="11"/>
      <c r="R15821" s="4"/>
      <c r="S15821" s="11"/>
      <c r="T15821" s="4"/>
      <c r="U15821" s="11"/>
      <c r="V15821" s="4"/>
      <c r="W15821" s="11"/>
      <c r="X15821" s="4"/>
      <c r="Y15821" s="11"/>
      <c r="Z15821" s="4"/>
      <c r="AA15821" s="1" t="s">
        <v>16</v>
      </c>
      <c r="AC15821" s="23" t="s">
        <v>37888</v>
      </c>
      <c r="AD15821" s="23" t="s">
        <v>40440</v>
      </c>
      <c r="AE15821" t="s">
        <v>35399</v>
      </c>
    </row>
    <row r="15822" spans="1:31" ht="15" customHeight="1">
      <c r="A15822" s="1">
        <v>15821</v>
      </c>
      <c r="B15822" s="1" t="s">
        <v>54</v>
      </c>
      <c r="C15822" s="1" t="s">
        <v>18193</v>
      </c>
      <c r="D15822" s="9" t="s">
        <v>89</v>
      </c>
      <c r="E15822" s="9" t="s">
        <v>18343</v>
      </c>
      <c r="F15822" s="9" t="s">
        <v>29905</v>
      </c>
      <c r="G15822" s="17">
        <v>919446444419</v>
      </c>
      <c r="H15822" s="9" t="s">
        <v>132</v>
      </c>
      <c r="I15822" s="1" t="s">
        <v>62</v>
      </c>
      <c r="J15822" s="4" t="s">
        <v>47301</v>
      </c>
      <c r="K15822" s="3" t="s">
        <v>42</v>
      </c>
      <c r="L15822" s="4" t="s">
        <v>47301</v>
      </c>
      <c r="M15822" s="11"/>
      <c r="N15822" s="4"/>
      <c r="O15822" s="11"/>
      <c r="P15822" s="4"/>
      <c r="Q15822" s="11"/>
      <c r="R15822" s="4"/>
      <c r="S15822" s="11"/>
      <c r="T15822" s="4"/>
      <c r="U15822" s="11"/>
      <c r="V15822" s="4"/>
      <c r="W15822" s="11"/>
      <c r="X15822" s="4"/>
      <c r="Y15822" s="11"/>
      <c r="Z15822" s="4"/>
      <c r="AA15822" s="1" t="s">
        <v>16</v>
      </c>
      <c r="AC15822" s="23" t="s">
        <v>37888</v>
      </c>
      <c r="AD15822" s="23" t="s">
        <v>40440</v>
      </c>
      <c r="AE15822" t="s">
        <v>35409</v>
      </c>
    </row>
    <row r="15823" spans="1:31" ht="15" customHeight="1">
      <c r="A15823" s="1">
        <v>15822</v>
      </c>
      <c r="B15823" s="1" t="s">
        <v>54</v>
      </c>
      <c r="C15823" s="1" t="s">
        <v>18194</v>
      </c>
      <c r="D15823" s="9" t="s">
        <v>494</v>
      </c>
      <c r="E15823" s="9" t="s">
        <v>40</v>
      </c>
      <c r="F15823" s="9" t="s">
        <v>29906</v>
      </c>
      <c r="G15823" s="17">
        <v>91964444944</v>
      </c>
      <c r="H15823" s="9" t="s">
        <v>8</v>
      </c>
      <c r="I15823" s="1" t="s">
        <v>62</v>
      </c>
      <c r="J15823" s="4" t="s">
        <v>47301</v>
      </c>
      <c r="K15823" s="3" t="s">
        <v>42</v>
      </c>
      <c r="L15823" s="4" t="s">
        <v>47301</v>
      </c>
      <c r="M15823" s="11"/>
      <c r="N15823" s="4"/>
      <c r="O15823" s="11"/>
      <c r="P15823" s="4"/>
      <c r="Q15823" s="11"/>
      <c r="R15823" s="4"/>
      <c r="S15823" s="11"/>
      <c r="T15823" s="4"/>
      <c r="U15823" s="11"/>
      <c r="V15823" s="4"/>
      <c r="W15823" s="11"/>
      <c r="X15823" s="4"/>
      <c r="Y15823" s="11"/>
      <c r="Z15823" s="4"/>
      <c r="AA15823" s="1" t="s">
        <v>16</v>
      </c>
      <c r="AC15823" s="23" t="s">
        <v>37888</v>
      </c>
      <c r="AD15823" s="23" t="s">
        <v>40440</v>
      </c>
      <c r="AE15823" t="s">
        <v>35409</v>
      </c>
    </row>
    <row r="15824" spans="1:31" ht="15" customHeight="1">
      <c r="A15824" s="1">
        <v>15823</v>
      </c>
      <c r="B15824" s="1" t="s">
        <v>54</v>
      </c>
      <c r="C15824" s="1" t="s">
        <v>18196</v>
      </c>
      <c r="D15824" s="9" t="s">
        <v>2667</v>
      </c>
      <c r="E15824" s="9" t="s">
        <v>40</v>
      </c>
      <c r="F15824" s="9" t="s">
        <v>29907</v>
      </c>
      <c r="G15824" s="17">
        <v>9194446646</v>
      </c>
      <c r="H15824" s="9" t="s">
        <v>20</v>
      </c>
      <c r="I15824" s="1" t="s">
        <v>41</v>
      </c>
      <c r="J15824" s="4" t="s">
        <v>47301</v>
      </c>
      <c r="K15824" s="3" t="s">
        <v>17</v>
      </c>
      <c r="L15824" s="4" t="s">
        <v>47301</v>
      </c>
      <c r="M15824" s="11"/>
      <c r="N15824" s="4"/>
      <c r="O15824" s="11"/>
      <c r="P15824" s="4"/>
      <c r="Q15824" s="11"/>
      <c r="R15824" s="4"/>
      <c r="S15824" s="11"/>
      <c r="T15824" s="4"/>
      <c r="U15824" s="11"/>
      <c r="V15824" s="4"/>
      <c r="W15824" s="11"/>
      <c r="X15824" s="4"/>
      <c r="Y15824" s="11"/>
      <c r="Z15824" s="4"/>
      <c r="AA15824" s="1" t="s">
        <v>16</v>
      </c>
      <c r="AC15824" s="23" t="s">
        <v>37888</v>
      </c>
      <c r="AD15824" s="23" t="s">
        <v>40440</v>
      </c>
      <c r="AE15824" t="s">
        <v>35409</v>
      </c>
    </row>
    <row r="15825" spans="1:31" ht="15" customHeight="1">
      <c r="A15825" s="1">
        <v>15824</v>
      </c>
      <c r="B15825" s="1" t="s">
        <v>54</v>
      </c>
      <c r="C15825" s="1" t="s">
        <v>18200</v>
      </c>
      <c r="D15825" s="9" t="s">
        <v>2464</v>
      </c>
      <c r="E15825" s="9" t="s">
        <v>2227</v>
      </c>
      <c r="F15825" s="9" t="s">
        <v>35178</v>
      </c>
      <c r="G15825" s="17">
        <v>91416049446</v>
      </c>
      <c r="H15825" s="9" t="s">
        <v>132</v>
      </c>
      <c r="I15825" s="1" t="s">
        <v>62</v>
      </c>
      <c r="J15825" s="4" t="s">
        <v>47301</v>
      </c>
      <c r="K15825" s="3" t="s">
        <v>42</v>
      </c>
      <c r="L15825" s="4" t="s">
        <v>47301</v>
      </c>
      <c r="M15825" s="11"/>
      <c r="N15825" s="4"/>
      <c r="O15825" s="11"/>
      <c r="P15825" s="4"/>
      <c r="Q15825" s="11"/>
      <c r="R15825" s="4"/>
      <c r="S15825" s="11"/>
      <c r="T15825" s="4"/>
      <c r="U15825" s="11"/>
      <c r="V15825" s="4"/>
      <c r="W15825" s="11"/>
      <c r="X15825" s="4"/>
      <c r="Y15825" s="11"/>
      <c r="Z15825" s="4"/>
      <c r="AA15825" s="1" t="s">
        <v>16</v>
      </c>
      <c r="AC15825" s="23" t="s">
        <v>37888</v>
      </c>
      <c r="AD15825" s="23" t="s">
        <v>40440</v>
      </c>
      <c r="AE15825" t="s">
        <v>35410</v>
      </c>
    </row>
    <row r="15826" spans="1:31" ht="15" customHeight="1">
      <c r="A15826" s="1">
        <v>15825</v>
      </c>
      <c r="B15826" s="1" t="s">
        <v>54</v>
      </c>
      <c r="C15826" s="1" t="s">
        <v>18204</v>
      </c>
      <c r="D15826" s="9" t="s">
        <v>35999</v>
      </c>
      <c r="E15826" s="9" t="s">
        <v>1722</v>
      </c>
      <c r="F15826" s="9" t="s">
        <v>33543</v>
      </c>
      <c r="G15826" s="17">
        <v>919446014940</v>
      </c>
      <c r="H15826" s="9" t="s">
        <v>8</v>
      </c>
      <c r="I15826" s="1" t="s">
        <v>62</v>
      </c>
      <c r="J15826" s="4" t="s">
        <v>47301</v>
      </c>
      <c r="K15826" s="3" t="s">
        <v>17</v>
      </c>
      <c r="L15826" s="4" t="s">
        <v>47301</v>
      </c>
      <c r="M15826" s="11"/>
      <c r="N15826" s="4"/>
      <c r="O15826" s="11"/>
      <c r="P15826" s="4"/>
      <c r="Q15826" s="11"/>
      <c r="R15826" s="4"/>
      <c r="S15826" s="11"/>
      <c r="T15826" s="4"/>
      <c r="U15826" s="11"/>
      <c r="V15826" s="4"/>
      <c r="W15826" s="11"/>
      <c r="X15826" s="4"/>
      <c r="Y15826" s="11"/>
      <c r="Z15826" s="4"/>
      <c r="AA15826" s="1" t="s">
        <v>16</v>
      </c>
      <c r="AC15826" s="23" t="s">
        <v>37888</v>
      </c>
      <c r="AD15826" s="23" t="s">
        <v>40440</v>
      </c>
      <c r="AE15826" t="s">
        <v>35399</v>
      </c>
    </row>
    <row r="15827" spans="1:31" ht="15" customHeight="1">
      <c r="A15827" s="1">
        <v>15826</v>
      </c>
      <c r="B15827" s="1" t="s">
        <v>54</v>
      </c>
      <c r="C15827" s="1" t="s">
        <v>18206</v>
      </c>
      <c r="D15827" s="9" t="s">
        <v>2412</v>
      </c>
      <c r="E15827" s="9" t="s">
        <v>78</v>
      </c>
      <c r="F15827" s="9" t="s">
        <v>29911</v>
      </c>
      <c r="G15827" s="17">
        <v>9194964460</v>
      </c>
      <c r="H15827" s="9" t="s">
        <v>8</v>
      </c>
      <c r="I15827" s="1" t="s">
        <v>41</v>
      </c>
      <c r="J15827" s="4" t="s">
        <v>47301</v>
      </c>
      <c r="K15827" s="3" t="s">
        <v>42</v>
      </c>
      <c r="L15827" s="4" t="s">
        <v>47301</v>
      </c>
      <c r="M15827" s="11"/>
      <c r="N15827" s="4"/>
      <c r="O15827" s="11"/>
      <c r="P15827" s="4"/>
      <c r="Q15827" s="11"/>
      <c r="R15827" s="4"/>
      <c r="S15827" s="11"/>
      <c r="T15827" s="4"/>
      <c r="U15827" s="11"/>
      <c r="V15827" s="4"/>
      <c r="W15827" s="11"/>
      <c r="X15827" s="4"/>
      <c r="Y15827" s="11"/>
      <c r="Z15827" s="4"/>
      <c r="AA15827" s="1" t="s">
        <v>16</v>
      </c>
      <c r="AC15827" s="23" t="s">
        <v>37888</v>
      </c>
      <c r="AD15827" s="23" t="s">
        <v>40440</v>
      </c>
      <c r="AE15827" t="s">
        <v>35410</v>
      </c>
    </row>
    <row r="15828" spans="1:31" ht="15" customHeight="1">
      <c r="A15828" s="1">
        <v>15827</v>
      </c>
      <c r="B15828" s="1" t="s">
        <v>54</v>
      </c>
      <c r="C15828" s="1" t="s">
        <v>18228</v>
      </c>
      <c r="D15828" s="9" t="s">
        <v>1567</v>
      </c>
      <c r="E15828" s="9" t="s">
        <v>410</v>
      </c>
      <c r="F15828" s="9" t="s">
        <v>29922</v>
      </c>
      <c r="G15828" s="17">
        <v>919904014640</v>
      </c>
      <c r="H15828" s="9" t="s">
        <v>20</v>
      </c>
      <c r="I15828" s="1" t="s">
        <v>41</v>
      </c>
      <c r="J15828" s="4" t="s">
        <v>47301</v>
      </c>
      <c r="K15828" s="3" t="s">
        <v>42</v>
      </c>
      <c r="L15828" s="4" t="s">
        <v>47301</v>
      </c>
      <c r="M15828" s="11"/>
      <c r="N15828" s="4"/>
      <c r="O15828" s="11"/>
      <c r="P15828" s="4"/>
      <c r="Q15828" s="11"/>
      <c r="R15828" s="4"/>
      <c r="S15828" s="11"/>
      <c r="T15828" s="4"/>
      <c r="U15828" s="11"/>
      <c r="V15828" s="4"/>
      <c r="W15828" s="11"/>
      <c r="X15828" s="4"/>
      <c r="Y15828" s="11"/>
      <c r="Z15828" s="4"/>
      <c r="AA15828" s="1" t="s">
        <v>16</v>
      </c>
      <c r="AC15828" s="23" t="s">
        <v>37888</v>
      </c>
      <c r="AD15828" s="23" t="s">
        <v>40440</v>
      </c>
      <c r="AE15828" t="s">
        <v>35409</v>
      </c>
    </row>
    <row r="15829" spans="1:31" ht="15" customHeight="1">
      <c r="A15829" s="1">
        <v>15828</v>
      </c>
      <c r="B15829" s="1" t="s">
        <v>54</v>
      </c>
      <c r="C15829" s="1" t="s">
        <v>18229</v>
      </c>
      <c r="D15829" s="9" t="s">
        <v>773</v>
      </c>
      <c r="E15829" s="9" t="s">
        <v>724</v>
      </c>
      <c r="F15829" s="9" t="s">
        <v>25317</v>
      </c>
      <c r="G15829" s="17">
        <v>9146941</v>
      </c>
      <c r="H15829" s="9" t="s">
        <v>20</v>
      </c>
      <c r="I15829" s="1" t="s">
        <v>41</v>
      </c>
      <c r="J15829" s="4" t="s">
        <v>47301</v>
      </c>
      <c r="K15829" s="3" t="s">
        <v>42</v>
      </c>
      <c r="L15829" s="4" t="s">
        <v>47301</v>
      </c>
      <c r="M15829" s="11"/>
      <c r="N15829" s="4"/>
      <c r="O15829" s="11"/>
      <c r="P15829" s="4"/>
      <c r="Q15829" s="11"/>
      <c r="R15829" s="4"/>
      <c r="S15829" s="11"/>
      <c r="T15829" s="4"/>
      <c r="U15829" s="11"/>
      <c r="V15829" s="4"/>
      <c r="W15829" s="11"/>
      <c r="X15829" s="4"/>
      <c r="Y15829" s="11"/>
      <c r="Z15829" s="4"/>
      <c r="AA15829" s="1" t="s">
        <v>16</v>
      </c>
      <c r="AC15829" s="23" t="s">
        <v>37888</v>
      </c>
      <c r="AD15829" s="23" t="s">
        <v>40440</v>
      </c>
      <c r="AE15829" t="s">
        <v>35410</v>
      </c>
    </row>
    <row r="15830" spans="1:31" ht="15" customHeight="1">
      <c r="A15830" s="1">
        <v>15829</v>
      </c>
      <c r="B15830" s="1" t="s">
        <v>54</v>
      </c>
      <c r="C15830" s="1" t="s">
        <v>18232</v>
      </c>
      <c r="D15830" s="9" t="s">
        <v>3787</v>
      </c>
      <c r="E15830" s="9" t="s">
        <v>217</v>
      </c>
      <c r="F15830" s="9" t="s">
        <v>29925</v>
      </c>
      <c r="G15830" s="17">
        <v>919409469699</v>
      </c>
      <c r="H15830" s="9" t="s">
        <v>37</v>
      </c>
      <c r="I15830" s="1" t="s">
        <v>41</v>
      </c>
      <c r="J15830" s="4" t="s">
        <v>47301</v>
      </c>
      <c r="K15830" s="3" t="s">
        <v>42</v>
      </c>
      <c r="L15830" s="4" t="s">
        <v>47301</v>
      </c>
      <c r="M15830" s="11"/>
      <c r="N15830" s="4"/>
      <c r="O15830" s="11"/>
      <c r="P15830" s="4"/>
      <c r="Q15830" s="11"/>
      <c r="R15830" s="4"/>
      <c r="S15830" s="11"/>
      <c r="T15830" s="4"/>
      <c r="U15830" s="11"/>
      <c r="V15830" s="4"/>
      <c r="W15830" s="11"/>
      <c r="X15830" s="4"/>
      <c r="Y15830" s="11"/>
      <c r="Z15830" s="4"/>
      <c r="AA15830" s="1" t="s">
        <v>16</v>
      </c>
      <c r="AC15830" s="23" t="s">
        <v>37888</v>
      </c>
      <c r="AD15830" s="23" t="s">
        <v>40440</v>
      </c>
      <c r="AE15830" t="s">
        <v>35399</v>
      </c>
    </row>
    <row r="15831" spans="1:31" ht="15" customHeight="1">
      <c r="A15831" s="1">
        <v>15830</v>
      </c>
      <c r="B15831" s="1" t="s">
        <v>54</v>
      </c>
      <c r="C15831" s="1" t="s">
        <v>18234</v>
      </c>
      <c r="D15831" s="9" t="s">
        <v>332</v>
      </c>
      <c r="E15831" s="9" t="s">
        <v>37488</v>
      </c>
      <c r="F15831" s="9" t="s">
        <v>18382</v>
      </c>
      <c r="G15831" s="17">
        <v>9199464464</v>
      </c>
      <c r="H15831" s="9" t="s">
        <v>15</v>
      </c>
      <c r="I15831" s="1" t="s">
        <v>62</v>
      </c>
      <c r="J15831" s="4" t="s">
        <v>47301</v>
      </c>
      <c r="K15831" s="3" t="s">
        <v>17</v>
      </c>
      <c r="L15831" s="4" t="s">
        <v>47301</v>
      </c>
      <c r="M15831" s="4" t="s">
        <v>42</v>
      </c>
      <c r="N15831" s="3" t="str">
        <f>J15831</f>
        <v>[75 lacs - 1 cr]</v>
      </c>
      <c r="O15831" s="11"/>
      <c r="P15831" s="4"/>
      <c r="Q15831" s="11"/>
      <c r="R15831" s="4"/>
      <c r="S15831" s="11"/>
      <c r="T15831" s="4"/>
      <c r="U15831" s="11"/>
      <c r="V15831" s="4"/>
      <c r="W15831" s="11"/>
      <c r="X15831" s="4"/>
      <c r="Y15831" s="11"/>
      <c r="Z15831" s="4"/>
      <c r="AA15831" s="1" t="s">
        <v>16</v>
      </c>
      <c r="AC15831" s="23" t="s">
        <v>37888</v>
      </c>
      <c r="AD15831" s="23" t="s">
        <v>40440</v>
      </c>
      <c r="AE15831" t="s">
        <v>35394</v>
      </c>
    </row>
    <row r="15832" spans="1:31" ht="15" customHeight="1">
      <c r="A15832" s="1">
        <v>15831</v>
      </c>
      <c r="B15832" s="1" t="s">
        <v>54</v>
      </c>
      <c r="C15832" s="1" t="s">
        <v>18238</v>
      </c>
      <c r="D15832" s="9" t="s">
        <v>2890</v>
      </c>
      <c r="E15832" s="9" t="s">
        <v>328</v>
      </c>
      <c r="F15832" s="9" t="s">
        <v>29926</v>
      </c>
      <c r="G15832" s="17">
        <v>914466449606</v>
      </c>
      <c r="H15832" s="9" t="s">
        <v>20</v>
      </c>
      <c r="I15832" s="1" t="s">
        <v>62</v>
      </c>
      <c r="J15832" s="4" t="s">
        <v>47301</v>
      </c>
      <c r="K15832" s="3" t="s">
        <v>42</v>
      </c>
      <c r="L15832" s="4" t="s">
        <v>47301</v>
      </c>
      <c r="M15832" s="11"/>
      <c r="N15832" s="4"/>
      <c r="O15832" s="11"/>
      <c r="P15832" s="4"/>
      <c r="Q15832" s="11"/>
      <c r="R15832" s="4"/>
      <c r="S15832" s="11"/>
      <c r="T15832" s="4"/>
      <c r="U15832" s="11"/>
      <c r="V15832" s="4"/>
      <c r="W15832" s="11"/>
      <c r="X15832" s="4"/>
      <c r="Y15832" s="11"/>
      <c r="Z15832" s="4"/>
      <c r="AA15832" s="1" t="s">
        <v>16</v>
      </c>
      <c r="AC15832" s="23" t="s">
        <v>37888</v>
      </c>
      <c r="AD15832" s="23" t="s">
        <v>40440</v>
      </c>
      <c r="AE15832" t="s">
        <v>35394</v>
      </c>
    </row>
    <row r="15833" spans="1:31" ht="15" customHeight="1">
      <c r="A15833" s="1">
        <v>15832</v>
      </c>
      <c r="B15833" s="1" t="s">
        <v>54</v>
      </c>
      <c r="C15833" s="1" t="s">
        <v>18256</v>
      </c>
      <c r="D15833" s="9" t="s">
        <v>937</v>
      </c>
      <c r="E15833" s="9" t="s">
        <v>37304</v>
      </c>
      <c r="F15833" s="9" t="s">
        <v>29935</v>
      </c>
      <c r="G15833" s="17">
        <v>9199449164</v>
      </c>
      <c r="H15833" s="9" t="s">
        <v>8</v>
      </c>
      <c r="I15833" s="1" t="s">
        <v>62</v>
      </c>
      <c r="J15833" s="4" t="s">
        <v>47301</v>
      </c>
      <c r="K15833" s="11" t="s">
        <v>13</v>
      </c>
      <c r="L15833" s="4" t="s">
        <v>47301</v>
      </c>
      <c r="M15833" s="11"/>
      <c r="N15833" s="4"/>
      <c r="O15833" s="11"/>
      <c r="P15833" s="4"/>
      <c r="Q15833" s="11"/>
      <c r="R15833" s="4"/>
      <c r="S15833" s="11"/>
      <c r="T15833" s="4"/>
      <c r="U15833" s="11"/>
      <c r="V15833" s="4"/>
      <c r="W15833" s="11"/>
      <c r="X15833" s="4"/>
      <c r="Y15833" s="11"/>
      <c r="Z15833" s="4"/>
      <c r="AA15833" s="1" t="s">
        <v>16</v>
      </c>
      <c r="AC15833" s="23" t="s">
        <v>37888</v>
      </c>
      <c r="AD15833" s="23" t="s">
        <v>40440</v>
      </c>
      <c r="AE15833" t="s">
        <v>35410</v>
      </c>
    </row>
    <row r="15834" spans="1:31" ht="15" customHeight="1">
      <c r="A15834" s="1">
        <v>15833</v>
      </c>
      <c r="B15834" s="1" t="s">
        <v>54</v>
      </c>
      <c r="C15834" s="1" t="s">
        <v>18260</v>
      </c>
      <c r="D15834" s="9" t="s">
        <v>526</v>
      </c>
      <c r="E15834" s="9" t="s">
        <v>328</v>
      </c>
      <c r="F15834" s="9" t="s">
        <v>29938</v>
      </c>
      <c r="G15834" s="17">
        <v>91994444441</v>
      </c>
      <c r="H15834" s="9" t="s">
        <v>20</v>
      </c>
      <c r="I15834" s="1" t="s">
        <v>62</v>
      </c>
      <c r="J15834" s="4" t="s">
        <v>47301</v>
      </c>
      <c r="K15834" s="11" t="s">
        <v>13</v>
      </c>
      <c r="L15834" s="4" t="s">
        <v>47301</v>
      </c>
      <c r="M15834" s="11"/>
      <c r="N15834" s="4"/>
      <c r="O15834" s="11"/>
      <c r="P15834" s="4"/>
      <c r="Q15834" s="11"/>
      <c r="R15834" s="4"/>
      <c r="S15834" s="11"/>
      <c r="T15834" s="4"/>
      <c r="U15834" s="11"/>
      <c r="V15834" s="4"/>
      <c r="W15834" s="11"/>
      <c r="X15834" s="4"/>
      <c r="Y15834" s="11"/>
      <c r="Z15834" s="4"/>
      <c r="AA15834" s="1" t="s">
        <v>16</v>
      </c>
      <c r="AC15834" s="23" t="s">
        <v>37888</v>
      </c>
      <c r="AD15834" s="23" t="s">
        <v>40440</v>
      </c>
      <c r="AE15834" t="s">
        <v>35410</v>
      </c>
    </row>
    <row r="15835" spans="1:31" ht="15" customHeight="1">
      <c r="A15835" s="1">
        <v>15834</v>
      </c>
      <c r="B15835" s="1" t="s">
        <v>54</v>
      </c>
      <c r="C15835" s="1" t="s">
        <v>18279</v>
      </c>
      <c r="D15835" s="9" t="s">
        <v>2140</v>
      </c>
      <c r="E15835" s="9" t="s">
        <v>18625</v>
      </c>
      <c r="F15835" s="9" t="s">
        <v>29952</v>
      </c>
      <c r="G15835" s="17">
        <v>919946069464</v>
      </c>
      <c r="H15835" s="9" t="s">
        <v>20</v>
      </c>
      <c r="I15835" s="1" t="s">
        <v>9</v>
      </c>
      <c r="J15835" s="4" t="s">
        <v>47301</v>
      </c>
      <c r="K15835" s="3" t="s">
        <v>42</v>
      </c>
      <c r="L15835" s="4" t="s">
        <v>47301</v>
      </c>
      <c r="M15835" s="11"/>
      <c r="N15835" s="4"/>
      <c r="O15835" s="11"/>
      <c r="P15835" s="4"/>
      <c r="Q15835" s="11"/>
      <c r="R15835" s="4"/>
      <c r="S15835" s="11"/>
      <c r="T15835" s="4"/>
      <c r="U15835" s="11"/>
      <c r="V15835" s="4"/>
      <c r="W15835" s="11"/>
      <c r="X15835" s="4"/>
      <c r="Y15835" s="11"/>
      <c r="Z15835" s="4"/>
      <c r="AA15835" s="1" t="s">
        <v>16</v>
      </c>
      <c r="AC15835" s="23" t="s">
        <v>37888</v>
      </c>
      <c r="AD15835" s="23" t="s">
        <v>40440</v>
      </c>
      <c r="AE15835" t="s">
        <v>35409</v>
      </c>
    </row>
    <row r="15836" spans="1:31" ht="15" customHeight="1">
      <c r="A15836" s="1">
        <v>15835</v>
      </c>
      <c r="B15836" s="1" t="s">
        <v>54</v>
      </c>
      <c r="C15836" s="1" t="s">
        <v>18283</v>
      </c>
      <c r="D15836" s="9" t="s">
        <v>2132</v>
      </c>
      <c r="E15836" s="9" t="s">
        <v>14925</v>
      </c>
      <c r="F15836" s="9" t="s">
        <v>35187</v>
      </c>
      <c r="G15836" s="17">
        <v>91949499999</v>
      </c>
      <c r="H15836" s="9" t="s">
        <v>20</v>
      </c>
      <c r="I15836" s="1" t="s">
        <v>41</v>
      </c>
      <c r="J15836" s="4" t="s">
        <v>47301</v>
      </c>
      <c r="K15836" s="3" t="s">
        <v>42</v>
      </c>
      <c r="L15836" s="4" t="s">
        <v>47301</v>
      </c>
      <c r="M15836" s="4" t="s">
        <v>14136</v>
      </c>
      <c r="N15836" s="3" t="str">
        <f t="shared" ref="N15836:N15837" si="684">J15836</f>
        <v>[75 lacs - 1 cr]</v>
      </c>
      <c r="O15836" s="11"/>
      <c r="P15836" s="4"/>
      <c r="Q15836" s="11"/>
      <c r="R15836" s="4"/>
      <c r="S15836" s="11"/>
      <c r="T15836" s="4"/>
      <c r="U15836" s="11"/>
      <c r="V15836" s="4"/>
      <c r="W15836" s="11"/>
      <c r="X15836" s="4"/>
      <c r="Y15836" s="11"/>
      <c r="Z15836" s="4"/>
      <c r="AA15836" s="1" t="s">
        <v>11</v>
      </c>
      <c r="AC15836" s="23" t="s">
        <v>37888</v>
      </c>
      <c r="AD15836" s="23" t="s">
        <v>40440</v>
      </c>
      <c r="AE15836" t="s">
        <v>35409</v>
      </c>
    </row>
    <row r="15837" spans="1:31" ht="15" customHeight="1">
      <c r="A15837" s="1">
        <v>15836</v>
      </c>
      <c r="B15837" s="1" t="s">
        <v>54</v>
      </c>
      <c r="C15837" s="1" t="s">
        <v>18287</v>
      </c>
      <c r="D15837" s="9" t="s">
        <v>36112</v>
      </c>
      <c r="E15837" s="9" t="s">
        <v>78</v>
      </c>
      <c r="F15837" s="9" t="s">
        <v>29955</v>
      </c>
      <c r="G15837" s="17">
        <v>91991941999</v>
      </c>
      <c r="H15837" s="9" t="s">
        <v>20</v>
      </c>
      <c r="I15837" s="1" t="s">
        <v>41</v>
      </c>
      <c r="J15837" s="4" t="s">
        <v>47301</v>
      </c>
      <c r="K15837" s="11" t="s">
        <v>14137</v>
      </c>
      <c r="L15837" s="4" t="s">
        <v>47301</v>
      </c>
      <c r="M15837" s="4" t="s">
        <v>13</v>
      </c>
      <c r="N15837" s="3" t="str">
        <f t="shared" si="684"/>
        <v>[75 lacs - 1 cr]</v>
      </c>
      <c r="O15837" s="11"/>
      <c r="P15837" s="4"/>
      <c r="Q15837" s="11"/>
      <c r="R15837" s="4"/>
      <c r="S15837" s="11"/>
      <c r="T15837" s="4"/>
      <c r="U15837" s="11"/>
      <c r="V15837" s="4"/>
      <c r="W15837" s="11"/>
      <c r="X15837" s="4"/>
      <c r="Y15837" s="11"/>
      <c r="Z15837" s="4"/>
      <c r="AA15837" s="1" t="s">
        <v>16</v>
      </c>
      <c r="AC15837" s="23" t="s">
        <v>37888</v>
      </c>
      <c r="AD15837" s="23" t="s">
        <v>40440</v>
      </c>
      <c r="AE15837" t="s">
        <v>35399</v>
      </c>
    </row>
    <row r="15838" spans="1:31" ht="15" customHeight="1">
      <c r="A15838" s="1">
        <v>15837</v>
      </c>
      <c r="B15838" s="1" t="s">
        <v>54</v>
      </c>
      <c r="C15838" s="1" t="s">
        <v>18300</v>
      </c>
      <c r="D15838" s="9" t="s">
        <v>1605</v>
      </c>
      <c r="E15838" s="9" t="s">
        <v>5573</v>
      </c>
      <c r="F15838" s="9" t="s">
        <v>29966</v>
      </c>
      <c r="G15838" s="17">
        <v>91994414600</v>
      </c>
      <c r="H15838" s="9" t="s">
        <v>20</v>
      </c>
      <c r="I15838" s="1" t="s">
        <v>62</v>
      </c>
      <c r="J15838" s="4" t="s">
        <v>47301</v>
      </c>
      <c r="K15838" s="3" t="s">
        <v>42</v>
      </c>
      <c r="L15838" s="4" t="s">
        <v>47301</v>
      </c>
      <c r="M15838" s="11"/>
      <c r="N15838" s="4"/>
      <c r="O15838" s="11"/>
      <c r="P15838" s="4"/>
      <c r="Q15838" s="11"/>
      <c r="R15838" s="4"/>
      <c r="S15838" s="11"/>
      <c r="T15838" s="4"/>
      <c r="U15838" s="11"/>
      <c r="V15838" s="4"/>
      <c r="W15838" s="11"/>
      <c r="X15838" s="4"/>
      <c r="Y15838" s="11"/>
      <c r="Z15838" s="4"/>
      <c r="AA15838" s="1" t="s">
        <v>16</v>
      </c>
      <c r="AC15838" s="23" t="s">
        <v>37888</v>
      </c>
      <c r="AD15838" s="23" t="s">
        <v>40440</v>
      </c>
      <c r="AE15838" t="s">
        <v>35399</v>
      </c>
    </row>
    <row r="15839" spans="1:31" ht="15" customHeight="1">
      <c r="A15839" s="1">
        <v>15838</v>
      </c>
      <c r="B15839" s="1" t="s">
        <v>54</v>
      </c>
      <c r="C15839" s="1" t="s">
        <v>18304</v>
      </c>
      <c r="D15839" s="9" t="s">
        <v>36366</v>
      </c>
      <c r="E15839" s="9" t="s">
        <v>308</v>
      </c>
      <c r="F15839" s="9" t="s">
        <v>29969</v>
      </c>
      <c r="G15839" s="17">
        <v>91964496696</v>
      </c>
      <c r="H15839" s="9" t="s">
        <v>8</v>
      </c>
      <c r="I15839" s="1" t="s">
        <v>62</v>
      </c>
      <c r="J15839" s="4" t="s">
        <v>47301</v>
      </c>
      <c r="K15839" s="3" t="s">
        <v>42</v>
      </c>
      <c r="L15839" s="4" t="s">
        <v>47301</v>
      </c>
      <c r="M15839" s="11"/>
      <c r="N15839" s="4"/>
      <c r="O15839" s="11"/>
      <c r="P15839" s="4"/>
      <c r="Q15839" s="11"/>
      <c r="R15839" s="4"/>
      <c r="S15839" s="11"/>
      <c r="T15839" s="4"/>
      <c r="U15839" s="11"/>
      <c r="V15839" s="4"/>
      <c r="W15839" s="11"/>
      <c r="X15839" s="4"/>
      <c r="Y15839" s="11"/>
      <c r="Z15839" s="4"/>
      <c r="AA15839" s="1" t="s">
        <v>16</v>
      </c>
      <c r="AC15839" s="23" t="s">
        <v>37888</v>
      </c>
      <c r="AD15839" s="23" t="s">
        <v>40440</v>
      </c>
      <c r="AE15839" t="s">
        <v>35394</v>
      </c>
    </row>
    <row r="15840" spans="1:31" ht="15" customHeight="1">
      <c r="A15840" s="1">
        <v>15839</v>
      </c>
      <c r="B15840" s="1" t="s">
        <v>54</v>
      </c>
      <c r="C15840" s="1" t="s">
        <v>18319</v>
      </c>
      <c r="D15840" s="9" t="s">
        <v>463</v>
      </c>
      <c r="E15840" s="9" t="s">
        <v>87</v>
      </c>
      <c r="F15840" s="9" t="s">
        <v>29978</v>
      </c>
      <c r="G15840" s="17">
        <v>919946146464</v>
      </c>
      <c r="H15840" s="9" t="s">
        <v>20</v>
      </c>
      <c r="I15840" s="1" t="s">
        <v>41</v>
      </c>
      <c r="J15840" s="4" t="s">
        <v>47301</v>
      </c>
      <c r="K15840" s="3" t="s">
        <v>42</v>
      </c>
      <c r="L15840" s="4" t="s">
        <v>47301</v>
      </c>
      <c r="M15840" s="11"/>
      <c r="N15840" s="4"/>
      <c r="O15840" s="11"/>
      <c r="P15840" s="4"/>
      <c r="Q15840" s="11"/>
      <c r="R15840" s="4"/>
      <c r="S15840" s="11"/>
      <c r="T15840" s="4"/>
      <c r="U15840" s="11"/>
      <c r="V15840" s="4"/>
      <c r="W15840" s="11"/>
      <c r="X15840" s="4"/>
      <c r="Y15840" s="11"/>
      <c r="Z15840" s="4"/>
      <c r="AA15840" s="1" t="s">
        <v>11</v>
      </c>
      <c r="AC15840" s="23" t="s">
        <v>37888</v>
      </c>
      <c r="AD15840" s="23" t="s">
        <v>40440</v>
      </c>
      <c r="AE15840" t="s">
        <v>35409</v>
      </c>
    </row>
    <row r="15841" spans="1:31" ht="15" customHeight="1">
      <c r="A15841" s="1">
        <v>15840</v>
      </c>
      <c r="B15841" s="1" t="s">
        <v>54</v>
      </c>
      <c r="C15841" s="1" t="s">
        <v>18323</v>
      </c>
      <c r="D15841" s="9" t="s">
        <v>18400</v>
      </c>
      <c r="E15841" s="9" t="s">
        <v>724</v>
      </c>
      <c r="F15841" s="9" t="s">
        <v>35192</v>
      </c>
      <c r="G15841" s="17">
        <v>91044411164</v>
      </c>
      <c r="H15841" s="9" t="s">
        <v>8</v>
      </c>
      <c r="I15841" s="1" t="s">
        <v>9</v>
      </c>
      <c r="J15841" s="4" t="s">
        <v>47301</v>
      </c>
      <c r="K15841" s="3" t="s">
        <v>42</v>
      </c>
      <c r="L15841" s="4" t="s">
        <v>47301</v>
      </c>
      <c r="M15841" s="11"/>
      <c r="N15841" s="4"/>
      <c r="O15841" s="11"/>
      <c r="P15841" s="4"/>
      <c r="Q15841" s="11"/>
      <c r="R15841" s="4"/>
      <c r="S15841" s="11"/>
      <c r="T15841" s="4"/>
      <c r="U15841" s="11"/>
      <c r="V15841" s="4"/>
      <c r="W15841" s="11"/>
      <c r="X15841" s="4"/>
      <c r="Y15841" s="11"/>
      <c r="Z15841" s="4"/>
      <c r="AA15841" s="1" t="s">
        <v>16</v>
      </c>
      <c r="AC15841" s="23" t="s">
        <v>37888</v>
      </c>
      <c r="AD15841" s="23" t="s">
        <v>40440</v>
      </c>
      <c r="AE15841" t="s">
        <v>35394</v>
      </c>
    </row>
    <row r="15842" spans="1:31" ht="15" customHeight="1">
      <c r="A15842" s="1">
        <v>15841</v>
      </c>
      <c r="B15842" s="1" t="s">
        <v>54</v>
      </c>
      <c r="C15842" s="1" t="s">
        <v>18324</v>
      </c>
      <c r="D15842" s="9" t="s">
        <v>486</v>
      </c>
      <c r="E15842" s="9" t="s">
        <v>40</v>
      </c>
      <c r="F15842" s="9" t="s">
        <v>29981</v>
      </c>
      <c r="G15842" s="17">
        <v>9196441111</v>
      </c>
      <c r="H15842" s="9" t="s">
        <v>20</v>
      </c>
      <c r="I15842" s="1" t="s">
        <v>9</v>
      </c>
      <c r="J15842" s="4" t="s">
        <v>47301</v>
      </c>
      <c r="K15842" s="3" t="s">
        <v>17</v>
      </c>
      <c r="L15842" s="4" t="s">
        <v>47301</v>
      </c>
      <c r="M15842" s="11"/>
      <c r="N15842" s="4"/>
      <c r="O15842" s="11"/>
      <c r="P15842" s="4"/>
      <c r="Q15842" s="11"/>
      <c r="R15842" s="4"/>
      <c r="S15842" s="11"/>
      <c r="T15842" s="4"/>
      <c r="U15842" s="11"/>
      <c r="V15842" s="4"/>
      <c r="W15842" s="11"/>
      <c r="X15842" s="4"/>
      <c r="Y15842" s="11"/>
      <c r="Z15842" s="4"/>
      <c r="AA15842" s="1" t="s">
        <v>16</v>
      </c>
      <c r="AC15842" s="23" t="s">
        <v>37888</v>
      </c>
      <c r="AD15842" s="23" t="s">
        <v>40440</v>
      </c>
      <c r="AE15842" t="s">
        <v>35410</v>
      </c>
    </row>
    <row r="15843" spans="1:31" ht="15" customHeight="1">
      <c r="A15843" s="1">
        <v>15842</v>
      </c>
      <c r="B15843" s="1" t="s">
        <v>54</v>
      </c>
      <c r="C15843" s="1" t="s">
        <v>18751</v>
      </c>
      <c r="D15843" s="9" t="s">
        <v>39</v>
      </c>
      <c r="E15843" s="9" t="s">
        <v>139</v>
      </c>
      <c r="F15843" s="9" t="s">
        <v>29986</v>
      </c>
      <c r="G15843" s="17">
        <v>91600164444</v>
      </c>
      <c r="H15843" s="9" t="s">
        <v>15</v>
      </c>
      <c r="I15843" s="1" t="s">
        <v>9</v>
      </c>
      <c r="J15843" s="4" t="s">
        <v>47301</v>
      </c>
      <c r="K15843" s="11" t="s">
        <v>14136</v>
      </c>
      <c r="L15843" s="4" t="s">
        <v>47301</v>
      </c>
      <c r="M15843" s="11"/>
      <c r="N15843" s="4"/>
      <c r="O15843" s="11"/>
      <c r="P15843" s="4"/>
      <c r="Q15843" s="11"/>
      <c r="R15843" s="4"/>
      <c r="S15843" s="11"/>
      <c r="T15843" s="4"/>
      <c r="U15843" s="11"/>
      <c r="V15843" s="4"/>
      <c r="W15843" s="11"/>
      <c r="X15843" s="4"/>
      <c r="Y15843" s="11"/>
      <c r="Z15843" s="4"/>
      <c r="AA15843" s="1" t="s">
        <v>16</v>
      </c>
      <c r="AC15843" s="23" t="s">
        <v>37888</v>
      </c>
      <c r="AD15843" s="23" t="s">
        <v>40440</v>
      </c>
      <c r="AE15843" t="s">
        <v>35410</v>
      </c>
    </row>
    <row r="15844" spans="1:31" ht="15" customHeight="1">
      <c r="A15844" s="1">
        <v>15843</v>
      </c>
      <c r="B15844" s="1" t="s">
        <v>54</v>
      </c>
      <c r="C15844" s="1" t="s">
        <v>18763</v>
      </c>
      <c r="D15844" s="9" t="s">
        <v>5854</v>
      </c>
      <c r="E15844" s="9" t="s">
        <v>53</v>
      </c>
      <c r="F15844" s="9" t="s">
        <v>33152</v>
      </c>
      <c r="G15844" s="17">
        <v>91446990699</v>
      </c>
      <c r="H15844" s="9" t="s">
        <v>15</v>
      </c>
      <c r="I15844" s="1" t="s">
        <v>9</v>
      </c>
      <c r="J15844" s="4" t="s">
        <v>47301</v>
      </c>
      <c r="K15844" s="3" t="s">
        <v>42</v>
      </c>
      <c r="L15844" s="4" t="s">
        <v>47301</v>
      </c>
      <c r="M15844" s="4" t="s">
        <v>14136</v>
      </c>
      <c r="N15844" s="3" t="str">
        <f>J15844</f>
        <v>[75 lacs - 1 cr]</v>
      </c>
      <c r="O15844" s="11"/>
      <c r="P15844" s="4"/>
      <c r="Q15844" s="11"/>
      <c r="R15844" s="4"/>
      <c r="S15844" s="11"/>
      <c r="T15844" s="4"/>
      <c r="U15844" s="11"/>
      <c r="V15844" s="4"/>
      <c r="W15844" s="11"/>
      <c r="X15844" s="4"/>
      <c r="Y15844" s="11"/>
      <c r="Z15844" s="4"/>
      <c r="AA15844" s="1" t="s">
        <v>16</v>
      </c>
      <c r="AC15844" s="23" t="s">
        <v>37888</v>
      </c>
      <c r="AD15844" s="23" t="s">
        <v>40440</v>
      </c>
      <c r="AE15844" t="s">
        <v>35409</v>
      </c>
    </row>
    <row r="15845" spans="1:31" ht="15" customHeight="1">
      <c r="A15845" s="1">
        <v>15844</v>
      </c>
      <c r="B15845" s="1" t="s">
        <v>54</v>
      </c>
      <c r="C15845" s="1" t="s">
        <v>18767</v>
      </c>
      <c r="D15845" s="9" t="s">
        <v>350</v>
      </c>
      <c r="E15845" s="9" t="s">
        <v>87</v>
      </c>
      <c r="F15845" s="9" t="s">
        <v>35195</v>
      </c>
      <c r="G15845" s="17">
        <v>919444696444</v>
      </c>
      <c r="H15845" s="9" t="s">
        <v>8</v>
      </c>
      <c r="I15845" s="1" t="s">
        <v>41</v>
      </c>
      <c r="J15845" s="4" t="s">
        <v>47301</v>
      </c>
      <c r="K15845" s="11" t="s">
        <v>14136</v>
      </c>
      <c r="L15845" s="4" t="s">
        <v>47301</v>
      </c>
      <c r="M15845" s="11"/>
      <c r="N15845" s="4"/>
      <c r="O15845" s="11"/>
      <c r="P15845" s="4"/>
      <c r="Q15845" s="11"/>
      <c r="R15845" s="4"/>
      <c r="S15845" s="11"/>
      <c r="T15845" s="4"/>
      <c r="U15845" s="11"/>
      <c r="V15845" s="4"/>
      <c r="W15845" s="11"/>
      <c r="X15845" s="4"/>
      <c r="Y15845" s="11"/>
      <c r="Z15845" s="4"/>
      <c r="AA15845" s="1" t="s">
        <v>11</v>
      </c>
      <c r="AC15845" s="23" t="s">
        <v>37888</v>
      </c>
      <c r="AD15845" s="23" t="s">
        <v>40440</v>
      </c>
      <c r="AE15845" t="s">
        <v>35410</v>
      </c>
    </row>
    <row r="15846" spans="1:31" ht="15" customHeight="1">
      <c r="A15846" s="1">
        <v>15845</v>
      </c>
      <c r="B15846" s="1" t="s">
        <v>54</v>
      </c>
      <c r="C15846" s="1" t="s">
        <v>18787</v>
      </c>
      <c r="D15846" s="9" t="s">
        <v>536</v>
      </c>
      <c r="E15846" s="9" t="s">
        <v>2103</v>
      </c>
      <c r="F15846" s="9" t="s">
        <v>30011</v>
      </c>
      <c r="G15846" s="17">
        <v>91994091449</v>
      </c>
      <c r="H15846" s="9" t="s">
        <v>8</v>
      </c>
      <c r="I15846" s="1" t="s">
        <v>62</v>
      </c>
      <c r="J15846" s="4" t="s">
        <v>47301</v>
      </c>
      <c r="K15846" s="11" t="s">
        <v>14136</v>
      </c>
      <c r="L15846" s="4" t="s">
        <v>47301</v>
      </c>
      <c r="M15846" s="4" t="s">
        <v>14137</v>
      </c>
      <c r="N15846" s="3" t="str">
        <f>J15846</f>
        <v>[75 lacs - 1 cr]</v>
      </c>
      <c r="O15846" s="11"/>
      <c r="P15846" s="4"/>
      <c r="Q15846" s="11"/>
      <c r="R15846" s="4"/>
      <c r="S15846" s="11"/>
      <c r="T15846" s="4"/>
      <c r="U15846" s="11"/>
      <c r="V15846" s="4"/>
      <c r="W15846" s="11"/>
      <c r="X15846" s="4"/>
      <c r="Y15846" s="11"/>
      <c r="Z15846" s="4"/>
      <c r="AA15846" s="1" t="s">
        <v>16</v>
      </c>
      <c r="AC15846" s="23" t="s">
        <v>37888</v>
      </c>
      <c r="AD15846" s="23" t="s">
        <v>40440</v>
      </c>
      <c r="AE15846" t="s">
        <v>35410</v>
      </c>
    </row>
    <row r="15847" spans="1:31" ht="15" customHeight="1">
      <c r="A15847" s="1">
        <v>15846</v>
      </c>
      <c r="B15847" s="1" t="s">
        <v>54</v>
      </c>
      <c r="C15847" s="1" t="s">
        <v>18789</v>
      </c>
      <c r="D15847" s="9" t="s">
        <v>36367</v>
      </c>
      <c r="E15847" s="9" t="s">
        <v>14928</v>
      </c>
      <c r="F15847" s="9" t="s">
        <v>30013</v>
      </c>
      <c r="G15847" s="17">
        <v>919664990646</v>
      </c>
      <c r="H15847" s="9" t="s">
        <v>15</v>
      </c>
      <c r="I15847" s="1" t="s">
        <v>41</v>
      </c>
      <c r="J15847" s="4" t="s">
        <v>47301</v>
      </c>
      <c r="K15847" s="11" t="s">
        <v>14136</v>
      </c>
      <c r="L15847" s="4" t="s">
        <v>47301</v>
      </c>
      <c r="M15847" s="11"/>
      <c r="N15847" s="4"/>
      <c r="O15847" s="11"/>
      <c r="P15847" s="4"/>
      <c r="Q15847" s="11"/>
      <c r="R15847" s="4"/>
      <c r="S15847" s="11"/>
      <c r="T15847" s="4"/>
      <c r="U15847" s="11"/>
      <c r="V15847" s="4"/>
      <c r="W15847" s="11"/>
      <c r="X15847" s="4"/>
      <c r="Y15847" s="11"/>
      <c r="Z15847" s="4"/>
      <c r="AA15847" s="1" t="s">
        <v>16</v>
      </c>
      <c r="AC15847" s="23" t="s">
        <v>37888</v>
      </c>
      <c r="AD15847" s="23" t="s">
        <v>40440</v>
      </c>
      <c r="AE15847" t="s">
        <v>35399</v>
      </c>
    </row>
    <row r="15848" spans="1:31" ht="15" customHeight="1">
      <c r="A15848" s="1">
        <v>15847</v>
      </c>
      <c r="B15848" s="1" t="s">
        <v>54</v>
      </c>
      <c r="C15848" s="1" t="s">
        <v>18791</v>
      </c>
      <c r="D15848" s="9" t="s">
        <v>5755</v>
      </c>
      <c r="E15848" s="9" t="s">
        <v>40</v>
      </c>
      <c r="F15848" s="9" t="s">
        <v>30014</v>
      </c>
      <c r="G15848" s="17">
        <v>919404444</v>
      </c>
      <c r="H15848" s="9" t="s">
        <v>8</v>
      </c>
      <c r="I15848" s="1" t="s">
        <v>41</v>
      </c>
      <c r="J15848" s="4" t="s">
        <v>47301</v>
      </c>
      <c r="K15848" s="3" t="s">
        <v>17</v>
      </c>
      <c r="L15848" s="4" t="s">
        <v>47301</v>
      </c>
      <c r="M15848" s="4" t="s">
        <v>42</v>
      </c>
      <c r="N15848" s="3" t="str">
        <f>J15848</f>
        <v>[75 lacs - 1 cr]</v>
      </c>
      <c r="O15848" s="11"/>
      <c r="P15848" s="4"/>
      <c r="Q15848" s="11"/>
      <c r="R15848" s="4"/>
      <c r="S15848" s="11"/>
      <c r="T15848" s="4"/>
      <c r="U15848" s="11"/>
      <c r="V15848" s="4"/>
      <c r="W15848" s="11"/>
      <c r="X15848" s="4"/>
      <c r="Y15848" s="11"/>
      <c r="Z15848" s="4"/>
      <c r="AA15848" s="1" t="s">
        <v>16</v>
      </c>
      <c r="AC15848" s="23" t="s">
        <v>37888</v>
      </c>
      <c r="AD15848" s="23" t="s">
        <v>40440</v>
      </c>
      <c r="AE15848" t="s">
        <v>35410</v>
      </c>
    </row>
    <row r="15849" spans="1:31" ht="15" customHeight="1">
      <c r="A15849" s="1">
        <v>15848</v>
      </c>
      <c r="B15849" s="1" t="s">
        <v>54</v>
      </c>
      <c r="C15849" s="1" t="s">
        <v>18816</v>
      </c>
      <c r="D15849" s="9" t="s">
        <v>502</v>
      </c>
      <c r="E15849" s="9" t="s">
        <v>40</v>
      </c>
      <c r="F15849" s="9" t="s">
        <v>30030</v>
      </c>
      <c r="G15849" s="17">
        <v>91994649106</v>
      </c>
      <c r="H15849" s="9" t="s">
        <v>8</v>
      </c>
      <c r="I15849" s="1" t="s">
        <v>62</v>
      </c>
      <c r="J15849" s="4" t="s">
        <v>47301</v>
      </c>
      <c r="K15849" s="3" t="s">
        <v>42</v>
      </c>
      <c r="L15849" s="4" t="s">
        <v>47301</v>
      </c>
      <c r="M15849" s="11"/>
      <c r="N15849" s="4"/>
      <c r="O15849" s="11"/>
      <c r="P15849" s="4"/>
      <c r="Q15849" s="11"/>
      <c r="R15849" s="4"/>
      <c r="S15849" s="11"/>
      <c r="T15849" s="4"/>
      <c r="U15849" s="11"/>
      <c r="V15849" s="4"/>
      <c r="W15849" s="11"/>
      <c r="X15849" s="4"/>
      <c r="Y15849" s="11"/>
      <c r="Z15849" s="4"/>
      <c r="AA15849" s="1" t="s">
        <v>16</v>
      </c>
      <c r="AC15849" s="23" t="s">
        <v>37888</v>
      </c>
      <c r="AD15849" s="23" t="s">
        <v>40440</v>
      </c>
      <c r="AE15849" t="s">
        <v>35409</v>
      </c>
    </row>
    <row r="15850" spans="1:31" ht="15" customHeight="1">
      <c r="A15850" s="1">
        <v>15849</v>
      </c>
      <c r="B15850" s="1" t="s">
        <v>54</v>
      </c>
      <c r="C15850" s="1" t="s">
        <v>18830</v>
      </c>
      <c r="D15850" s="9" t="s">
        <v>1846</v>
      </c>
      <c r="E15850" s="9" t="s">
        <v>87</v>
      </c>
      <c r="F15850" s="9" t="s">
        <v>35201</v>
      </c>
      <c r="G15850" s="17">
        <v>91994499944</v>
      </c>
      <c r="H15850" s="9" t="s">
        <v>20</v>
      </c>
      <c r="I15850" s="1" t="s">
        <v>62</v>
      </c>
      <c r="J15850" s="4" t="s">
        <v>47301</v>
      </c>
      <c r="K15850" s="11" t="s">
        <v>14137</v>
      </c>
      <c r="L15850" s="4" t="s">
        <v>47301</v>
      </c>
      <c r="M15850" s="4" t="s">
        <v>13</v>
      </c>
      <c r="N15850" s="3" t="str">
        <f>J15850</f>
        <v>[75 lacs - 1 cr]</v>
      </c>
      <c r="O15850" s="11"/>
      <c r="P15850" s="4"/>
      <c r="Q15850" s="11"/>
      <c r="R15850" s="4"/>
      <c r="S15850" s="11"/>
      <c r="T15850" s="4"/>
      <c r="U15850" s="11"/>
      <c r="V15850" s="4"/>
      <c r="W15850" s="11"/>
      <c r="X15850" s="4"/>
      <c r="Y15850" s="11"/>
      <c r="Z15850" s="4"/>
      <c r="AA15850" s="1" t="s">
        <v>16</v>
      </c>
      <c r="AC15850" s="23" t="s">
        <v>37888</v>
      </c>
      <c r="AD15850" s="23" t="s">
        <v>40440</v>
      </c>
      <c r="AE15850" t="s">
        <v>35394</v>
      </c>
    </row>
    <row r="15851" spans="1:31" ht="15" customHeight="1">
      <c r="A15851" s="1">
        <v>15850</v>
      </c>
      <c r="B15851" s="1" t="s">
        <v>54</v>
      </c>
      <c r="C15851" s="1" t="s">
        <v>18850</v>
      </c>
      <c r="D15851" s="9" t="s">
        <v>4095</v>
      </c>
      <c r="E15851" s="9" t="s">
        <v>139</v>
      </c>
      <c r="F15851" s="9" t="s">
        <v>18424</v>
      </c>
      <c r="G15851" s="17">
        <v>91994909</v>
      </c>
      <c r="H15851" s="9" t="s">
        <v>20</v>
      </c>
      <c r="I15851" s="1" t="s">
        <v>9</v>
      </c>
      <c r="J15851" s="4" t="s">
        <v>47301</v>
      </c>
      <c r="K15851" s="11" t="s">
        <v>14136</v>
      </c>
      <c r="L15851" s="4" t="s">
        <v>47301</v>
      </c>
      <c r="M15851" s="11"/>
      <c r="N15851" s="4"/>
      <c r="O15851" s="11"/>
      <c r="P15851" s="4"/>
      <c r="Q15851" s="11"/>
      <c r="R15851" s="4"/>
      <c r="S15851" s="11"/>
      <c r="T15851" s="4"/>
      <c r="U15851" s="11"/>
      <c r="V15851" s="4"/>
      <c r="W15851" s="11"/>
      <c r="X15851" s="4"/>
      <c r="Y15851" s="11"/>
      <c r="Z15851" s="4"/>
      <c r="AA15851" s="1" t="s">
        <v>16</v>
      </c>
      <c r="AC15851" s="23" t="s">
        <v>37888</v>
      </c>
      <c r="AD15851" s="23" t="s">
        <v>40440</v>
      </c>
      <c r="AE15851" t="s">
        <v>35394</v>
      </c>
    </row>
    <row r="15852" spans="1:31" ht="15" customHeight="1">
      <c r="A15852" s="1">
        <v>15851</v>
      </c>
      <c r="B15852" s="1" t="s">
        <v>54</v>
      </c>
      <c r="C15852" s="1" t="s">
        <v>18854</v>
      </c>
      <c r="D15852" s="9" t="s">
        <v>1025</v>
      </c>
      <c r="E15852" s="9" t="s">
        <v>18425</v>
      </c>
      <c r="F15852" s="9" t="s">
        <v>30054</v>
      </c>
      <c r="G15852" s="17">
        <v>919446006994</v>
      </c>
      <c r="H15852" s="9" t="s">
        <v>20</v>
      </c>
      <c r="I15852" s="1" t="s">
        <v>41</v>
      </c>
      <c r="J15852" s="4" t="s">
        <v>47301</v>
      </c>
      <c r="K15852" s="3" t="s">
        <v>17</v>
      </c>
      <c r="L15852" s="4" t="s">
        <v>47301</v>
      </c>
      <c r="M15852" s="4" t="s">
        <v>42</v>
      </c>
      <c r="N15852" s="3" t="str">
        <f>J15852</f>
        <v>[75 lacs - 1 cr]</v>
      </c>
      <c r="O15852" s="11"/>
      <c r="P15852" s="4"/>
      <c r="Q15852" s="11"/>
      <c r="R15852" s="4"/>
      <c r="S15852" s="11"/>
      <c r="T15852" s="4"/>
      <c r="U15852" s="11"/>
      <c r="V15852" s="4"/>
      <c r="W15852" s="11"/>
      <c r="X15852" s="4"/>
      <c r="Y15852" s="11"/>
      <c r="Z15852" s="4"/>
      <c r="AA15852" s="1" t="s">
        <v>16</v>
      </c>
      <c r="AC15852" s="23" t="s">
        <v>37888</v>
      </c>
      <c r="AD15852" s="23" t="s">
        <v>40440</v>
      </c>
      <c r="AE15852" t="s">
        <v>35399</v>
      </c>
    </row>
    <row r="15853" spans="1:31" ht="15" customHeight="1">
      <c r="A15853" s="1">
        <v>15852</v>
      </c>
      <c r="B15853" s="1" t="s">
        <v>54</v>
      </c>
      <c r="C15853" s="1" t="s">
        <v>18885</v>
      </c>
      <c r="D15853" s="9" t="s">
        <v>1354</v>
      </c>
      <c r="E15853" s="9" t="s">
        <v>881</v>
      </c>
      <c r="F15853" s="9" t="s">
        <v>24934</v>
      </c>
      <c r="G15853" s="17">
        <v>919446166446</v>
      </c>
      <c r="H15853" s="9" t="s">
        <v>15</v>
      </c>
      <c r="I15853" s="1" t="s">
        <v>62</v>
      </c>
      <c r="J15853" s="4" t="s">
        <v>47301</v>
      </c>
      <c r="K15853" s="3" t="s">
        <v>42</v>
      </c>
      <c r="L15853" s="4" t="s">
        <v>47301</v>
      </c>
      <c r="M15853" s="11"/>
      <c r="N15853" s="4"/>
      <c r="O15853" s="11"/>
      <c r="P15853" s="4"/>
      <c r="Q15853" s="11"/>
      <c r="R15853" s="4"/>
      <c r="S15853" s="11"/>
      <c r="T15853" s="4"/>
      <c r="U15853" s="11"/>
      <c r="V15853" s="4"/>
      <c r="W15853" s="11"/>
      <c r="X15853" s="4"/>
      <c r="Y15853" s="11"/>
      <c r="Z15853" s="4"/>
      <c r="AA15853" s="1" t="s">
        <v>16</v>
      </c>
      <c r="AC15853" s="23" t="s">
        <v>37888</v>
      </c>
      <c r="AD15853" s="23" t="s">
        <v>40440</v>
      </c>
      <c r="AE15853" t="s">
        <v>35394</v>
      </c>
    </row>
    <row r="15854" spans="1:31" ht="15" customHeight="1">
      <c r="A15854" s="1">
        <v>15853</v>
      </c>
      <c r="B15854" s="1" t="s">
        <v>54</v>
      </c>
      <c r="C15854" s="1" t="s">
        <v>18891</v>
      </c>
      <c r="D15854" s="9" t="s">
        <v>2046</v>
      </c>
      <c r="E15854" s="9" t="s">
        <v>40</v>
      </c>
      <c r="F15854" s="9" t="s">
        <v>33167</v>
      </c>
      <c r="G15854" s="17">
        <v>91949410964</v>
      </c>
      <c r="H15854" s="9" t="s">
        <v>20</v>
      </c>
      <c r="I15854" s="1" t="s">
        <v>41</v>
      </c>
      <c r="J15854" s="4" t="s">
        <v>47301</v>
      </c>
      <c r="K15854" s="3" t="s">
        <v>42</v>
      </c>
      <c r="L15854" s="4" t="s">
        <v>47301</v>
      </c>
      <c r="M15854" s="11"/>
      <c r="N15854" s="4"/>
      <c r="O15854" s="11"/>
      <c r="P15854" s="4"/>
      <c r="Q15854" s="11"/>
      <c r="R15854" s="4"/>
      <c r="S15854" s="11"/>
      <c r="T15854" s="4"/>
      <c r="U15854" s="11"/>
      <c r="V15854" s="4"/>
      <c r="W15854" s="11"/>
      <c r="X15854" s="4"/>
      <c r="Y15854" s="11"/>
      <c r="Z15854" s="4"/>
      <c r="AA15854" s="1" t="s">
        <v>16</v>
      </c>
      <c r="AC15854" s="23" t="s">
        <v>37888</v>
      </c>
      <c r="AD15854" s="23" t="s">
        <v>40440</v>
      </c>
      <c r="AE15854" t="s">
        <v>35410</v>
      </c>
    </row>
    <row r="15855" spans="1:31" ht="15" customHeight="1">
      <c r="A15855" s="1">
        <v>15854</v>
      </c>
      <c r="B15855" s="1" t="s">
        <v>54</v>
      </c>
      <c r="C15855" s="1" t="s">
        <v>18899</v>
      </c>
      <c r="D15855" s="9" t="s">
        <v>3533</v>
      </c>
      <c r="E15855" s="9" t="s">
        <v>3591</v>
      </c>
      <c r="F15855" s="9" t="s">
        <v>18441</v>
      </c>
      <c r="G15855" s="17">
        <v>91994999</v>
      </c>
      <c r="H15855" s="9" t="s">
        <v>132</v>
      </c>
      <c r="I15855" s="1" t="s">
        <v>41</v>
      </c>
      <c r="J15855" s="4" t="s">
        <v>47301</v>
      </c>
      <c r="K15855" s="3" t="s">
        <v>42</v>
      </c>
      <c r="L15855" s="4" t="s">
        <v>47301</v>
      </c>
      <c r="M15855" s="4" t="s">
        <v>14136</v>
      </c>
      <c r="N15855" s="3" t="str">
        <f t="shared" ref="N15855:N15856" si="685">J15855</f>
        <v>[75 lacs - 1 cr]</v>
      </c>
      <c r="O15855" s="11"/>
      <c r="P15855" s="4"/>
      <c r="Q15855" s="11"/>
      <c r="R15855" s="4"/>
      <c r="S15855" s="11"/>
      <c r="T15855" s="4"/>
      <c r="U15855" s="11"/>
      <c r="V15855" s="4"/>
      <c r="W15855" s="11"/>
      <c r="X15855" s="4"/>
      <c r="Y15855" s="11"/>
      <c r="Z15855" s="4"/>
      <c r="AA15855" s="1" t="s">
        <v>16</v>
      </c>
      <c r="AC15855" s="23" t="s">
        <v>37889</v>
      </c>
      <c r="AD15855" s="23" t="s">
        <v>40440</v>
      </c>
      <c r="AE15855" t="s">
        <v>35399</v>
      </c>
    </row>
    <row r="15856" spans="1:31" ht="15" customHeight="1">
      <c r="A15856" s="1">
        <v>15855</v>
      </c>
      <c r="B15856" s="1" t="s">
        <v>54</v>
      </c>
      <c r="C15856" s="1" t="s">
        <v>18904</v>
      </c>
      <c r="D15856" s="9" t="s">
        <v>16169</v>
      </c>
      <c r="E15856" s="9" t="s">
        <v>139</v>
      </c>
      <c r="F15856" s="9" t="s">
        <v>30082</v>
      </c>
      <c r="G15856" s="17">
        <v>914144141646</v>
      </c>
      <c r="H15856" s="9" t="s">
        <v>20</v>
      </c>
      <c r="I15856" s="1" t="s">
        <v>62</v>
      </c>
      <c r="J15856" s="4" t="s">
        <v>47301</v>
      </c>
      <c r="K15856" s="3" t="s">
        <v>42</v>
      </c>
      <c r="L15856" s="4" t="s">
        <v>47301</v>
      </c>
      <c r="M15856" s="4" t="s">
        <v>14136</v>
      </c>
      <c r="N15856" s="3" t="str">
        <f t="shared" si="685"/>
        <v>[75 lacs - 1 cr]</v>
      </c>
      <c r="O15856" s="11"/>
      <c r="P15856" s="4"/>
      <c r="Q15856" s="11"/>
      <c r="R15856" s="4"/>
      <c r="S15856" s="11"/>
      <c r="T15856" s="4"/>
      <c r="U15856" s="11"/>
      <c r="V15856" s="4"/>
      <c r="W15856" s="11"/>
      <c r="X15856" s="4"/>
      <c r="Y15856" s="11"/>
      <c r="Z15856" s="4"/>
      <c r="AA15856" s="1" t="s">
        <v>16</v>
      </c>
      <c r="AC15856" s="23" t="s">
        <v>37889</v>
      </c>
      <c r="AD15856" s="23" t="s">
        <v>40440</v>
      </c>
      <c r="AE15856" t="s">
        <v>35409</v>
      </c>
    </row>
    <row r="15857" spans="1:31" ht="15" customHeight="1">
      <c r="A15857" s="1">
        <v>15856</v>
      </c>
      <c r="B15857" s="1" t="s">
        <v>54</v>
      </c>
      <c r="C15857" s="1" t="s">
        <v>18914</v>
      </c>
      <c r="D15857" s="9" t="s">
        <v>636</v>
      </c>
      <c r="E15857" s="9" t="s">
        <v>78</v>
      </c>
      <c r="F15857" s="9" t="s">
        <v>30087</v>
      </c>
      <c r="G15857" s="17">
        <v>9196109009</v>
      </c>
      <c r="H15857" s="9" t="s">
        <v>20</v>
      </c>
      <c r="I15857" s="1" t="s">
        <v>62</v>
      </c>
      <c r="J15857" s="4" t="s">
        <v>47301</v>
      </c>
      <c r="K15857" s="11" t="s">
        <v>14137</v>
      </c>
      <c r="L15857" s="4" t="s">
        <v>47301</v>
      </c>
      <c r="M15857" s="11"/>
      <c r="N15857" s="4"/>
      <c r="O15857" s="11"/>
      <c r="P15857" s="4"/>
      <c r="Q15857" s="11"/>
      <c r="R15857" s="4"/>
      <c r="S15857" s="11"/>
      <c r="T15857" s="4"/>
      <c r="U15857" s="11"/>
      <c r="V15857" s="4"/>
      <c r="W15857" s="11"/>
      <c r="X15857" s="4"/>
      <c r="Y15857" s="11"/>
      <c r="Z15857" s="4"/>
      <c r="AA15857" s="1" t="s">
        <v>11</v>
      </c>
      <c r="AC15857" s="23" t="s">
        <v>37889</v>
      </c>
      <c r="AD15857" s="23" t="s">
        <v>40440</v>
      </c>
      <c r="AE15857" t="s">
        <v>35394</v>
      </c>
    </row>
    <row r="15858" spans="1:31" ht="15" customHeight="1">
      <c r="A15858" s="1">
        <v>15857</v>
      </c>
      <c r="B15858" s="1" t="s">
        <v>54</v>
      </c>
      <c r="C15858" s="1" t="s">
        <v>18931</v>
      </c>
      <c r="D15858" s="9" t="s">
        <v>1836</v>
      </c>
      <c r="E15858" s="9" t="s">
        <v>90</v>
      </c>
      <c r="F15858" s="9" t="s">
        <v>30095</v>
      </c>
      <c r="G15858" s="17">
        <v>9194444991</v>
      </c>
      <c r="H15858" s="9" t="s">
        <v>8</v>
      </c>
      <c r="I15858" s="1" t="s">
        <v>41</v>
      </c>
      <c r="J15858" s="4" t="s">
        <v>47301</v>
      </c>
      <c r="K15858" s="3" t="s">
        <v>42</v>
      </c>
      <c r="L15858" s="4" t="s">
        <v>47301</v>
      </c>
      <c r="M15858" s="4" t="s">
        <v>14136</v>
      </c>
      <c r="N15858" s="3" t="str">
        <f>J15858</f>
        <v>[75 lacs - 1 cr]</v>
      </c>
      <c r="O15858" s="11"/>
      <c r="P15858" s="4"/>
      <c r="Q15858" s="11"/>
      <c r="R15858" s="4"/>
      <c r="S15858" s="11"/>
      <c r="T15858" s="4"/>
      <c r="U15858" s="11"/>
      <c r="V15858" s="4"/>
      <c r="W15858" s="11"/>
      <c r="X15858" s="4"/>
      <c r="Y15858" s="11"/>
      <c r="Z15858" s="4"/>
      <c r="AA15858" s="1" t="s">
        <v>16</v>
      </c>
      <c r="AC15858" s="23" t="s">
        <v>37889</v>
      </c>
      <c r="AD15858" s="23" t="s">
        <v>40440</v>
      </c>
      <c r="AE15858" t="s">
        <v>35410</v>
      </c>
    </row>
    <row r="15859" spans="1:31" ht="15" customHeight="1">
      <c r="A15859" s="1">
        <v>15858</v>
      </c>
      <c r="B15859" s="1" t="s">
        <v>54</v>
      </c>
      <c r="C15859" s="1" t="s">
        <v>18936</v>
      </c>
      <c r="D15859" s="9" t="s">
        <v>36334</v>
      </c>
      <c r="E15859" s="9" t="s">
        <v>37489</v>
      </c>
      <c r="F15859" s="9" t="s">
        <v>30097</v>
      </c>
      <c r="G15859" s="17">
        <v>919446996119</v>
      </c>
      <c r="H15859" s="9" t="s">
        <v>8</v>
      </c>
      <c r="I15859" s="1" t="s">
        <v>62</v>
      </c>
      <c r="J15859" s="4" t="s">
        <v>47301</v>
      </c>
      <c r="K15859" s="3" t="s">
        <v>42</v>
      </c>
      <c r="L15859" s="4" t="s">
        <v>47301</v>
      </c>
      <c r="M15859" s="11"/>
      <c r="N15859" s="4"/>
      <c r="O15859" s="11"/>
      <c r="P15859" s="4"/>
      <c r="Q15859" s="11"/>
      <c r="R15859" s="4"/>
      <c r="S15859" s="11"/>
      <c r="T15859" s="4"/>
      <c r="U15859" s="11"/>
      <c r="V15859" s="4"/>
      <c r="W15859" s="11"/>
      <c r="X15859" s="4"/>
      <c r="Y15859" s="11"/>
      <c r="Z15859" s="4"/>
      <c r="AA15859" s="1" t="s">
        <v>16</v>
      </c>
      <c r="AC15859" s="23" t="s">
        <v>37889</v>
      </c>
      <c r="AD15859" s="23" t="s">
        <v>40440</v>
      </c>
      <c r="AE15859" t="s">
        <v>35409</v>
      </c>
    </row>
    <row r="15860" spans="1:31" ht="15" customHeight="1">
      <c r="A15860" s="1">
        <v>15859</v>
      </c>
      <c r="B15860" s="1" t="s">
        <v>54</v>
      </c>
      <c r="C15860" s="1" t="s">
        <v>18940</v>
      </c>
      <c r="D15860" s="9" t="s">
        <v>1506</v>
      </c>
      <c r="E15860" s="9" t="s">
        <v>2101</v>
      </c>
      <c r="F15860" s="9" t="s">
        <v>30100</v>
      </c>
      <c r="G15860" s="17">
        <v>91400094194</v>
      </c>
      <c r="H15860" s="9" t="s">
        <v>20</v>
      </c>
      <c r="I15860" s="1" t="s">
        <v>62</v>
      </c>
      <c r="J15860" s="4" t="s">
        <v>47301</v>
      </c>
      <c r="K15860" s="3" t="s">
        <v>42</v>
      </c>
      <c r="L15860" s="4" t="s">
        <v>47301</v>
      </c>
      <c r="M15860" s="4" t="s">
        <v>14136</v>
      </c>
      <c r="N15860" s="3" t="str">
        <f t="shared" ref="N15860:N15861" si="686">J15860</f>
        <v>[75 lacs - 1 cr]</v>
      </c>
      <c r="O15860" s="11"/>
      <c r="P15860" s="4"/>
      <c r="Q15860" s="11"/>
      <c r="R15860" s="4"/>
      <c r="S15860" s="11"/>
      <c r="T15860" s="4"/>
      <c r="U15860" s="11"/>
      <c r="V15860" s="4"/>
      <c r="W15860" s="11"/>
      <c r="X15860" s="4"/>
      <c r="Y15860" s="11"/>
      <c r="Z15860" s="4"/>
      <c r="AA15860" s="1" t="s">
        <v>16</v>
      </c>
      <c r="AC15860" s="23" t="s">
        <v>37889</v>
      </c>
      <c r="AD15860" s="23" t="s">
        <v>40440</v>
      </c>
      <c r="AE15860" t="s">
        <v>35399</v>
      </c>
    </row>
    <row r="15861" spans="1:31" ht="15" customHeight="1">
      <c r="A15861" s="1">
        <v>15860</v>
      </c>
      <c r="B15861" s="1" t="s">
        <v>54</v>
      </c>
      <c r="C15861" s="1" t="s">
        <v>18949</v>
      </c>
      <c r="D15861" s="9" t="s">
        <v>1959</v>
      </c>
      <c r="E15861" s="9" t="s">
        <v>139</v>
      </c>
      <c r="F15861" s="9" t="s">
        <v>18455</v>
      </c>
      <c r="G15861" s="17">
        <v>914160446146</v>
      </c>
      <c r="H15861" s="9" t="s">
        <v>8</v>
      </c>
      <c r="I15861" s="1" t="s">
        <v>9</v>
      </c>
      <c r="J15861" s="4" t="s">
        <v>47301</v>
      </c>
      <c r="K15861" s="3" t="s">
        <v>42</v>
      </c>
      <c r="L15861" s="4" t="s">
        <v>47301</v>
      </c>
      <c r="M15861" s="4" t="s">
        <v>14136</v>
      </c>
      <c r="N15861" s="3" t="str">
        <f t="shared" si="686"/>
        <v>[75 lacs - 1 cr]</v>
      </c>
      <c r="O15861" s="11"/>
      <c r="P15861" s="4"/>
      <c r="Q15861" s="11"/>
      <c r="R15861" s="4"/>
      <c r="S15861" s="11"/>
      <c r="T15861" s="4"/>
      <c r="U15861" s="11"/>
      <c r="V15861" s="4"/>
      <c r="W15861" s="11"/>
      <c r="X15861" s="4"/>
      <c r="Y15861" s="11"/>
      <c r="Z15861" s="4"/>
      <c r="AA15861" s="1" t="s">
        <v>11</v>
      </c>
      <c r="AC15861" s="23" t="s">
        <v>37889</v>
      </c>
      <c r="AD15861" s="23" t="s">
        <v>40440</v>
      </c>
      <c r="AE15861" t="s">
        <v>35409</v>
      </c>
    </row>
    <row r="15862" spans="1:31" ht="15" customHeight="1">
      <c r="A15862" s="1">
        <v>15861</v>
      </c>
      <c r="B15862" s="1" t="s">
        <v>54</v>
      </c>
      <c r="C15862" s="1" t="s">
        <v>18955</v>
      </c>
      <c r="D15862" s="9" t="s">
        <v>2087</v>
      </c>
      <c r="E15862" s="9" t="s">
        <v>139</v>
      </c>
      <c r="F15862" s="9" t="s">
        <v>30108</v>
      </c>
      <c r="G15862" s="17">
        <v>91999499</v>
      </c>
      <c r="H15862" s="9" t="s">
        <v>8</v>
      </c>
      <c r="I15862" s="1" t="s">
        <v>62</v>
      </c>
      <c r="J15862" s="4" t="s">
        <v>47301</v>
      </c>
      <c r="K15862" s="3" t="s">
        <v>42</v>
      </c>
      <c r="L15862" s="4" t="s">
        <v>47301</v>
      </c>
      <c r="M15862" s="11"/>
      <c r="N15862" s="4"/>
      <c r="O15862" s="11"/>
      <c r="P15862" s="4"/>
      <c r="Q15862" s="11"/>
      <c r="R15862" s="4"/>
      <c r="S15862" s="11"/>
      <c r="T15862" s="4"/>
      <c r="U15862" s="11"/>
      <c r="V15862" s="4"/>
      <c r="W15862" s="11"/>
      <c r="X15862" s="4"/>
      <c r="Y15862" s="11"/>
      <c r="Z15862" s="4"/>
      <c r="AA15862" s="1" t="s">
        <v>16</v>
      </c>
      <c r="AC15862" s="23" t="s">
        <v>37889</v>
      </c>
      <c r="AD15862" s="23" t="s">
        <v>40440</v>
      </c>
      <c r="AE15862" t="s">
        <v>35410</v>
      </c>
    </row>
    <row r="15863" spans="1:31" ht="15" customHeight="1">
      <c r="A15863" s="1">
        <v>15862</v>
      </c>
      <c r="B15863" s="1" t="s">
        <v>54</v>
      </c>
      <c r="C15863" s="1" t="s">
        <v>18967</v>
      </c>
      <c r="D15863" s="9" t="s">
        <v>1994</v>
      </c>
      <c r="E15863" s="9" t="s">
        <v>447</v>
      </c>
      <c r="F15863" s="9" t="s">
        <v>35216</v>
      </c>
      <c r="G15863" s="17">
        <v>9144461640</v>
      </c>
      <c r="H15863" s="9" t="s">
        <v>8</v>
      </c>
      <c r="I15863" s="1" t="s">
        <v>41</v>
      </c>
      <c r="J15863" s="4" t="s">
        <v>47301</v>
      </c>
      <c r="K15863" s="11" t="s">
        <v>14136</v>
      </c>
      <c r="L15863" s="4" t="s">
        <v>47301</v>
      </c>
      <c r="M15863" s="11"/>
      <c r="N15863" s="4"/>
      <c r="O15863" s="11"/>
      <c r="P15863" s="4"/>
      <c r="Q15863" s="11"/>
      <c r="R15863" s="4"/>
      <c r="S15863" s="11"/>
      <c r="T15863" s="4"/>
      <c r="U15863" s="11"/>
      <c r="V15863" s="4"/>
      <c r="W15863" s="11"/>
      <c r="X15863" s="4"/>
      <c r="Y15863" s="11"/>
      <c r="Z15863" s="4"/>
      <c r="AA15863" s="1" t="s">
        <v>16</v>
      </c>
      <c r="AC15863" s="23" t="s">
        <v>37889</v>
      </c>
      <c r="AD15863" s="23" t="s">
        <v>40440</v>
      </c>
      <c r="AE15863" t="s">
        <v>35410</v>
      </c>
    </row>
    <row r="15864" spans="1:31" ht="15" customHeight="1">
      <c r="A15864" s="1">
        <v>15863</v>
      </c>
      <c r="B15864" s="1" t="s">
        <v>54</v>
      </c>
      <c r="C15864" s="1" t="s">
        <v>18974</v>
      </c>
      <c r="D15864" s="9" t="s">
        <v>1678</v>
      </c>
      <c r="E15864" s="9" t="s">
        <v>40</v>
      </c>
      <c r="F15864" s="9" t="s">
        <v>30119</v>
      </c>
      <c r="G15864" s="17">
        <v>9101649444</v>
      </c>
      <c r="H15864" s="9" t="s">
        <v>8</v>
      </c>
      <c r="I15864" s="1" t="s">
        <v>62</v>
      </c>
      <c r="J15864" s="4" t="s">
        <v>47301</v>
      </c>
      <c r="K15864" s="3" t="s">
        <v>42</v>
      </c>
      <c r="L15864" s="4" t="s">
        <v>47301</v>
      </c>
      <c r="M15864" s="11"/>
      <c r="N15864" s="4"/>
      <c r="O15864" s="11"/>
      <c r="P15864" s="4"/>
      <c r="Q15864" s="11"/>
      <c r="R15864" s="4"/>
      <c r="S15864" s="11"/>
      <c r="T15864" s="4"/>
      <c r="U15864" s="11"/>
      <c r="V15864" s="4"/>
      <c r="W15864" s="11"/>
      <c r="X15864" s="4"/>
      <c r="Y15864" s="11"/>
      <c r="Z15864" s="4"/>
      <c r="AA15864" s="1" t="s">
        <v>16</v>
      </c>
      <c r="AC15864" s="23" t="s">
        <v>37889</v>
      </c>
      <c r="AD15864" s="23" t="s">
        <v>40440</v>
      </c>
      <c r="AE15864" t="s">
        <v>35394</v>
      </c>
    </row>
    <row r="15865" spans="1:31" ht="15" customHeight="1">
      <c r="A15865" s="1">
        <v>15864</v>
      </c>
      <c r="B15865" s="1" t="s">
        <v>54</v>
      </c>
      <c r="C15865" s="1" t="s">
        <v>18975</v>
      </c>
      <c r="D15865" s="9" t="s">
        <v>3417</v>
      </c>
      <c r="E15865" s="9" t="s">
        <v>18606</v>
      </c>
      <c r="F15865" s="9" t="s">
        <v>33175</v>
      </c>
      <c r="G15865" s="17">
        <v>914401694641</v>
      </c>
      <c r="H15865" s="9" t="s">
        <v>8</v>
      </c>
      <c r="I15865" s="1" t="s">
        <v>41</v>
      </c>
      <c r="J15865" s="4" t="s">
        <v>47301</v>
      </c>
      <c r="K15865" s="11" t="s">
        <v>14136</v>
      </c>
      <c r="L15865" s="4" t="s">
        <v>47301</v>
      </c>
      <c r="M15865" s="11"/>
      <c r="N15865" s="4"/>
      <c r="O15865" s="11"/>
      <c r="P15865" s="4"/>
      <c r="Q15865" s="11"/>
      <c r="R15865" s="4"/>
      <c r="S15865" s="11"/>
      <c r="T15865" s="4"/>
      <c r="U15865" s="11"/>
      <c r="V15865" s="4"/>
      <c r="W15865" s="11"/>
      <c r="X15865" s="4"/>
      <c r="Y15865" s="11"/>
      <c r="Z15865" s="4"/>
      <c r="AA15865" s="1" t="s">
        <v>16</v>
      </c>
      <c r="AC15865" s="23" t="s">
        <v>37889</v>
      </c>
      <c r="AD15865" s="23" t="s">
        <v>40440</v>
      </c>
      <c r="AE15865" t="s">
        <v>35394</v>
      </c>
    </row>
    <row r="15866" spans="1:31" ht="15" customHeight="1">
      <c r="A15866" s="1">
        <v>15865</v>
      </c>
      <c r="B15866" s="1" t="s">
        <v>54</v>
      </c>
      <c r="C15866" s="1" t="s">
        <v>18992</v>
      </c>
      <c r="D15866" s="9" t="s">
        <v>1689</v>
      </c>
      <c r="E15866" s="9" t="s">
        <v>649</v>
      </c>
      <c r="F15866" s="9" t="s">
        <v>30128</v>
      </c>
      <c r="G15866" s="17">
        <v>919494461919</v>
      </c>
      <c r="H15866" s="9" t="s">
        <v>20</v>
      </c>
      <c r="I15866" s="1" t="s">
        <v>62</v>
      </c>
      <c r="J15866" s="4" t="s">
        <v>47301</v>
      </c>
      <c r="K15866" s="11" t="s">
        <v>14136</v>
      </c>
      <c r="L15866" s="4" t="s">
        <v>47301</v>
      </c>
      <c r="M15866" s="11"/>
      <c r="N15866" s="4"/>
      <c r="O15866" s="11"/>
      <c r="P15866" s="4"/>
      <c r="Q15866" s="11"/>
      <c r="R15866" s="4"/>
      <c r="S15866" s="11"/>
      <c r="T15866" s="4"/>
      <c r="U15866" s="11"/>
      <c r="V15866" s="4"/>
      <c r="W15866" s="11"/>
      <c r="X15866" s="4"/>
      <c r="Y15866" s="11"/>
      <c r="Z15866" s="4"/>
      <c r="AA15866" s="1" t="s">
        <v>16</v>
      </c>
      <c r="AC15866" s="23" t="s">
        <v>37889</v>
      </c>
      <c r="AD15866" s="23" t="s">
        <v>40440</v>
      </c>
      <c r="AE15866" t="s">
        <v>35409</v>
      </c>
    </row>
    <row r="15867" spans="1:31" ht="15" customHeight="1">
      <c r="A15867" s="1">
        <v>15866</v>
      </c>
      <c r="B15867" s="1" t="s">
        <v>54</v>
      </c>
      <c r="C15867" s="1" t="s">
        <v>18994</v>
      </c>
      <c r="D15867" s="9" t="s">
        <v>5708</v>
      </c>
      <c r="E15867" s="9" t="s">
        <v>774</v>
      </c>
      <c r="F15867" s="9" t="s">
        <v>30129</v>
      </c>
      <c r="G15867" s="17">
        <v>91994699040</v>
      </c>
      <c r="H15867" s="9" t="s">
        <v>20</v>
      </c>
      <c r="I15867" s="1" t="s">
        <v>9</v>
      </c>
      <c r="J15867" s="4" t="s">
        <v>47301</v>
      </c>
      <c r="K15867" s="3" t="s">
        <v>42</v>
      </c>
      <c r="L15867" s="4" t="s">
        <v>47301</v>
      </c>
      <c r="M15867" s="11"/>
      <c r="N15867" s="4"/>
      <c r="O15867" s="11"/>
      <c r="P15867" s="4"/>
      <c r="Q15867" s="11"/>
      <c r="R15867" s="4"/>
      <c r="S15867" s="11"/>
      <c r="T15867" s="4"/>
      <c r="U15867" s="11"/>
      <c r="V15867" s="4"/>
      <c r="W15867" s="11"/>
      <c r="X15867" s="4"/>
      <c r="Y15867" s="11"/>
      <c r="Z15867" s="4"/>
      <c r="AA15867" s="1" t="s">
        <v>16</v>
      </c>
      <c r="AC15867" s="23" t="s">
        <v>37889</v>
      </c>
      <c r="AD15867" s="23" t="s">
        <v>40440</v>
      </c>
      <c r="AE15867" t="s">
        <v>35410</v>
      </c>
    </row>
    <row r="15868" spans="1:31" ht="15" customHeight="1">
      <c r="A15868" s="1">
        <v>15867</v>
      </c>
      <c r="B15868" s="1" t="s">
        <v>54</v>
      </c>
      <c r="C15868" s="1" t="s">
        <v>18995</v>
      </c>
      <c r="D15868" s="9" t="s">
        <v>18465</v>
      </c>
      <c r="E15868" s="9" t="s">
        <v>40</v>
      </c>
      <c r="F15868" s="9" t="s">
        <v>30130</v>
      </c>
      <c r="G15868" s="17">
        <v>91906491949</v>
      </c>
      <c r="H15868" s="9" t="s">
        <v>37</v>
      </c>
      <c r="I15868" s="1" t="s">
        <v>62</v>
      </c>
      <c r="J15868" s="4" t="s">
        <v>47301</v>
      </c>
      <c r="K15868" s="3" t="s">
        <v>42</v>
      </c>
      <c r="L15868" s="4" t="s">
        <v>47301</v>
      </c>
      <c r="M15868" s="11"/>
      <c r="N15868" s="4"/>
      <c r="O15868" s="11"/>
      <c r="P15868" s="4"/>
      <c r="Q15868" s="11"/>
      <c r="R15868" s="4"/>
      <c r="S15868" s="11"/>
      <c r="T15868" s="4"/>
      <c r="U15868" s="11"/>
      <c r="V15868" s="4"/>
      <c r="W15868" s="11"/>
      <c r="X15868" s="4"/>
      <c r="Y15868" s="11"/>
      <c r="Z15868" s="4"/>
      <c r="AA15868" s="1" t="s">
        <v>11</v>
      </c>
      <c r="AC15868" s="23" t="s">
        <v>37889</v>
      </c>
      <c r="AD15868" s="23" t="s">
        <v>40440</v>
      </c>
      <c r="AE15868" t="s">
        <v>35394</v>
      </c>
    </row>
    <row r="15869" spans="1:31" ht="15" customHeight="1">
      <c r="A15869" s="1">
        <v>15868</v>
      </c>
      <c r="B15869" s="1" t="s">
        <v>54</v>
      </c>
      <c r="C15869" s="1" t="s">
        <v>19013</v>
      </c>
      <c r="D15869" s="9" t="s">
        <v>1207</v>
      </c>
      <c r="E15869" s="9" t="s">
        <v>255</v>
      </c>
      <c r="F15869" s="9" t="s">
        <v>30142</v>
      </c>
      <c r="G15869" s="17">
        <v>91406016</v>
      </c>
      <c r="H15869" s="9" t="s">
        <v>8</v>
      </c>
      <c r="I15869" s="1" t="s">
        <v>62</v>
      </c>
      <c r="J15869" s="4" t="s">
        <v>47301</v>
      </c>
      <c r="K15869" s="3" t="s">
        <v>17</v>
      </c>
      <c r="L15869" s="4" t="s">
        <v>47301</v>
      </c>
      <c r="M15869" s="4" t="s">
        <v>42</v>
      </c>
      <c r="N15869" s="3" t="str">
        <f t="shared" ref="N15869:N15871" si="687">J15869</f>
        <v>[75 lacs - 1 cr]</v>
      </c>
      <c r="O15869" s="11"/>
      <c r="P15869" s="4"/>
      <c r="Q15869" s="11"/>
      <c r="R15869" s="4"/>
      <c r="S15869" s="11"/>
      <c r="T15869" s="4"/>
      <c r="U15869" s="11"/>
      <c r="V15869" s="4"/>
      <c r="W15869" s="11"/>
      <c r="X15869" s="4"/>
      <c r="Y15869" s="11"/>
      <c r="Z15869" s="4"/>
      <c r="AA15869" s="1" t="s">
        <v>16</v>
      </c>
      <c r="AC15869" s="23" t="s">
        <v>37889</v>
      </c>
      <c r="AD15869" s="23" t="s">
        <v>40440</v>
      </c>
      <c r="AE15869" t="s">
        <v>35399</v>
      </c>
    </row>
    <row r="15870" spans="1:31" ht="15" customHeight="1">
      <c r="A15870" s="1">
        <v>15869</v>
      </c>
      <c r="B15870" s="1" t="s">
        <v>54</v>
      </c>
      <c r="C15870" s="1" t="s">
        <v>19030</v>
      </c>
      <c r="D15870" s="9" t="s">
        <v>605</v>
      </c>
      <c r="E15870" s="9" t="s">
        <v>37490</v>
      </c>
      <c r="F15870" s="9" t="s">
        <v>33181</v>
      </c>
      <c r="G15870" s="17">
        <v>91944606699</v>
      </c>
      <c r="H15870" s="9" t="s">
        <v>8</v>
      </c>
      <c r="I15870" s="1" t="s">
        <v>41</v>
      </c>
      <c r="J15870" s="4" t="s">
        <v>47301</v>
      </c>
      <c r="K15870" s="3" t="s">
        <v>42</v>
      </c>
      <c r="L15870" s="4" t="s">
        <v>47301</v>
      </c>
      <c r="M15870" s="4" t="s">
        <v>14136</v>
      </c>
      <c r="N15870" s="3" t="str">
        <f t="shared" si="687"/>
        <v>[75 lacs - 1 cr]</v>
      </c>
      <c r="O15870" s="11"/>
      <c r="P15870" s="4"/>
      <c r="Q15870" s="11"/>
      <c r="R15870" s="4"/>
      <c r="S15870" s="11"/>
      <c r="T15870" s="4"/>
      <c r="U15870" s="11"/>
      <c r="V15870" s="4"/>
      <c r="W15870" s="11"/>
      <c r="X15870" s="4"/>
      <c r="Y15870" s="11"/>
      <c r="Z15870" s="4"/>
      <c r="AA15870" s="1" t="s">
        <v>16</v>
      </c>
      <c r="AC15870" s="23" t="s">
        <v>37889</v>
      </c>
      <c r="AD15870" s="23" t="s">
        <v>40440</v>
      </c>
      <c r="AE15870" t="s">
        <v>35394</v>
      </c>
    </row>
    <row r="15871" spans="1:31" ht="15" customHeight="1">
      <c r="A15871" s="1">
        <v>15870</v>
      </c>
      <c r="B15871" s="1" t="s">
        <v>54</v>
      </c>
      <c r="C15871" s="1" t="s">
        <v>19039</v>
      </c>
      <c r="D15871" s="9" t="s">
        <v>11146</v>
      </c>
      <c r="E15871" s="9" t="s">
        <v>32</v>
      </c>
      <c r="F15871" s="9" t="s">
        <v>30158</v>
      </c>
      <c r="G15871" s="17">
        <v>91949461664</v>
      </c>
      <c r="H15871" s="9" t="s">
        <v>8</v>
      </c>
      <c r="I15871" s="1" t="s">
        <v>62</v>
      </c>
      <c r="J15871" s="4" t="s">
        <v>47301</v>
      </c>
      <c r="K15871" s="3" t="s">
        <v>17</v>
      </c>
      <c r="L15871" s="4" t="s">
        <v>47301</v>
      </c>
      <c r="M15871" s="4" t="s">
        <v>42</v>
      </c>
      <c r="N15871" s="3" t="str">
        <f t="shared" si="687"/>
        <v>[75 lacs - 1 cr]</v>
      </c>
      <c r="O15871" s="11"/>
      <c r="P15871" s="4"/>
      <c r="Q15871" s="11"/>
      <c r="R15871" s="4"/>
      <c r="S15871" s="11"/>
      <c r="T15871" s="4"/>
      <c r="U15871" s="11"/>
      <c r="V15871" s="4"/>
      <c r="W15871" s="11"/>
      <c r="X15871" s="4"/>
      <c r="Y15871" s="11"/>
      <c r="Z15871" s="4"/>
      <c r="AA15871" s="1" t="s">
        <v>16</v>
      </c>
      <c r="AC15871" s="23" t="s">
        <v>37890</v>
      </c>
      <c r="AD15871" s="23" t="s">
        <v>40440</v>
      </c>
      <c r="AE15871" t="s">
        <v>35409</v>
      </c>
    </row>
    <row r="15872" spans="1:31" ht="15" customHeight="1">
      <c r="A15872" s="1">
        <v>15871</v>
      </c>
      <c r="B15872" s="1" t="s">
        <v>54</v>
      </c>
      <c r="C15872" s="1" t="s">
        <v>19040</v>
      </c>
      <c r="D15872" s="9" t="s">
        <v>1928</v>
      </c>
      <c r="E15872" s="9" t="s">
        <v>5511</v>
      </c>
      <c r="F15872" s="9" t="s">
        <v>30159</v>
      </c>
      <c r="G15872" s="17">
        <v>919946441999</v>
      </c>
      <c r="H15872" s="9" t="s">
        <v>8</v>
      </c>
      <c r="I15872" s="1" t="s">
        <v>62</v>
      </c>
      <c r="J15872" s="4" t="s">
        <v>47301</v>
      </c>
      <c r="K15872" s="11" t="s">
        <v>14137</v>
      </c>
      <c r="L15872" s="4" t="s">
        <v>47301</v>
      </c>
      <c r="M15872" s="11"/>
      <c r="N15872" s="4"/>
      <c r="O15872" s="11"/>
      <c r="P15872" s="4"/>
      <c r="Q15872" s="11"/>
      <c r="R15872" s="4"/>
      <c r="S15872" s="11"/>
      <c r="T15872" s="4"/>
      <c r="U15872" s="11"/>
      <c r="V15872" s="4"/>
      <c r="W15872" s="11"/>
      <c r="X15872" s="4"/>
      <c r="Y15872" s="11"/>
      <c r="Z15872" s="4"/>
      <c r="AA15872" s="1" t="s">
        <v>16</v>
      </c>
      <c r="AC15872" s="23" t="s">
        <v>37890</v>
      </c>
      <c r="AD15872" s="23" t="s">
        <v>40440</v>
      </c>
      <c r="AE15872" t="s">
        <v>35399</v>
      </c>
    </row>
    <row r="15873" spans="1:31" ht="15" customHeight="1">
      <c r="A15873" s="1">
        <v>15872</v>
      </c>
      <c r="B15873" s="1" t="s">
        <v>54</v>
      </c>
      <c r="C15873" s="1" t="s">
        <v>19041</v>
      </c>
      <c r="D15873" s="9" t="s">
        <v>36533</v>
      </c>
      <c r="E15873" s="9" t="s">
        <v>1527</v>
      </c>
      <c r="F15873" s="9" t="s">
        <v>30160</v>
      </c>
      <c r="G15873" s="17">
        <v>91940440946</v>
      </c>
      <c r="H15873" s="9" t="s">
        <v>8</v>
      </c>
      <c r="I15873" s="1" t="s">
        <v>41</v>
      </c>
      <c r="J15873" s="4" t="s">
        <v>47301</v>
      </c>
      <c r="K15873" s="3" t="s">
        <v>42</v>
      </c>
      <c r="L15873" s="4" t="s">
        <v>47301</v>
      </c>
      <c r="M15873" s="11"/>
      <c r="N15873" s="4"/>
      <c r="O15873" s="11"/>
      <c r="P15873" s="4"/>
      <c r="Q15873" s="11"/>
      <c r="R15873" s="4"/>
      <c r="S15873" s="11"/>
      <c r="T15873" s="4"/>
      <c r="U15873" s="11"/>
      <c r="V15873" s="4"/>
      <c r="W15873" s="11"/>
      <c r="X15873" s="4"/>
      <c r="Y15873" s="11"/>
      <c r="Z15873" s="4"/>
      <c r="AA15873" s="1" t="s">
        <v>16</v>
      </c>
      <c r="AC15873" s="23" t="s">
        <v>37890</v>
      </c>
      <c r="AD15873" s="23" t="s">
        <v>40440</v>
      </c>
      <c r="AE15873" t="s">
        <v>35394</v>
      </c>
    </row>
    <row r="15874" spans="1:31" ht="15" customHeight="1">
      <c r="A15874" s="1">
        <v>15873</v>
      </c>
      <c r="B15874" s="1" t="s">
        <v>54</v>
      </c>
      <c r="C15874" s="1" t="s">
        <v>19042</v>
      </c>
      <c r="D15874" s="9" t="s">
        <v>263</v>
      </c>
      <c r="E15874" s="9" t="s">
        <v>139</v>
      </c>
      <c r="F15874" s="9" t="s">
        <v>30161</v>
      </c>
      <c r="G15874" s="17">
        <v>919446066644</v>
      </c>
      <c r="H15874" s="9" t="s">
        <v>20</v>
      </c>
      <c r="I15874" s="1" t="s">
        <v>41</v>
      </c>
      <c r="J15874" s="4" t="s">
        <v>47301</v>
      </c>
      <c r="K15874" s="3" t="s">
        <v>17</v>
      </c>
      <c r="L15874" s="4" t="s">
        <v>47301</v>
      </c>
      <c r="M15874" s="4" t="s">
        <v>42</v>
      </c>
      <c r="N15874" s="3" t="str">
        <f t="shared" ref="N15874:N15876" si="688">J15874</f>
        <v>[75 lacs - 1 cr]</v>
      </c>
      <c r="O15874" s="11"/>
      <c r="P15874" s="4"/>
      <c r="Q15874" s="11"/>
      <c r="R15874" s="4"/>
      <c r="S15874" s="11"/>
      <c r="T15874" s="4"/>
      <c r="U15874" s="11"/>
      <c r="V15874" s="4"/>
      <c r="W15874" s="11"/>
      <c r="X15874" s="4"/>
      <c r="Y15874" s="11"/>
      <c r="Z15874" s="4"/>
      <c r="AA15874" s="1" t="s">
        <v>16</v>
      </c>
      <c r="AC15874" s="23" t="s">
        <v>37890</v>
      </c>
      <c r="AD15874" s="23" t="s">
        <v>40440</v>
      </c>
      <c r="AE15874" t="s">
        <v>35394</v>
      </c>
    </row>
    <row r="15875" spans="1:31" ht="15" customHeight="1">
      <c r="A15875" s="1">
        <v>15874</v>
      </c>
      <c r="B15875" s="1" t="s">
        <v>54</v>
      </c>
      <c r="C15875" s="1" t="s">
        <v>19044</v>
      </c>
      <c r="D15875" s="9" t="s">
        <v>92</v>
      </c>
      <c r="E15875" s="9" t="s">
        <v>447</v>
      </c>
      <c r="F15875" s="9" t="s">
        <v>30163</v>
      </c>
      <c r="G15875" s="17">
        <v>91994414699</v>
      </c>
      <c r="H15875" s="9" t="s">
        <v>20</v>
      </c>
      <c r="I15875" s="1" t="s">
        <v>41</v>
      </c>
      <c r="J15875" s="4" t="s">
        <v>47301</v>
      </c>
      <c r="K15875" s="3" t="s">
        <v>17</v>
      </c>
      <c r="L15875" s="4" t="s">
        <v>47301</v>
      </c>
      <c r="M15875" s="4" t="s">
        <v>42</v>
      </c>
      <c r="N15875" s="3" t="str">
        <f t="shared" si="688"/>
        <v>[75 lacs - 1 cr]</v>
      </c>
      <c r="O15875" s="11"/>
      <c r="P15875" s="4"/>
      <c r="Q15875" s="11"/>
      <c r="R15875" s="4"/>
      <c r="S15875" s="11"/>
      <c r="T15875" s="4"/>
      <c r="U15875" s="11"/>
      <c r="V15875" s="4"/>
      <c r="W15875" s="11"/>
      <c r="X15875" s="4"/>
      <c r="Y15875" s="11"/>
      <c r="Z15875" s="4"/>
      <c r="AA15875" s="1" t="s">
        <v>16</v>
      </c>
      <c r="AC15875" s="23" t="s">
        <v>37890</v>
      </c>
      <c r="AD15875" s="23" t="s">
        <v>40440</v>
      </c>
      <c r="AE15875" t="s">
        <v>35394</v>
      </c>
    </row>
    <row r="15876" spans="1:31" ht="15" customHeight="1">
      <c r="A15876" s="1">
        <v>15875</v>
      </c>
      <c r="B15876" s="1" t="s">
        <v>54</v>
      </c>
      <c r="C15876" s="1" t="s">
        <v>19046</v>
      </c>
      <c r="D15876" s="9" t="s">
        <v>959</v>
      </c>
      <c r="E15876" s="9" t="s">
        <v>1411</v>
      </c>
      <c r="F15876" s="9" t="s">
        <v>30165</v>
      </c>
      <c r="G15876" s="17">
        <v>914494099906</v>
      </c>
      <c r="H15876" s="9" t="s">
        <v>20</v>
      </c>
      <c r="I15876" s="1" t="s">
        <v>62</v>
      </c>
      <c r="J15876" s="4" t="s">
        <v>47301</v>
      </c>
      <c r="K15876" s="3" t="s">
        <v>17</v>
      </c>
      <c r="L15876" s="4" t="s">
        <v>47301</v>
      </c>
      <c r="M15876" s="4" t="s">
        <v>42</v>
      </c>
      <c r="N15876" s="3" t="str">
        <f t="shared" si="688"/>
        <v>[75 lacs - 1 cr]</v>
      </c>
      <c r="O15876" s="11"/>
      <c r="P15876" s="4"/>
      <c r="Q15876" s="11"/>
      <c r="R15876" s="4"/>
      <c r="S15876" s="11"/>
      <c r="T15876" s="4"/>
      <c r="U15876" s="11"/>
      <c r="V15876" s="4"/>
      <c r="W15876" s="11"/>
      <c r="X15876" s="4"/>
      <c r="Y15876" s="11"/>
      <c r="Z15876" s="4"/>
      <c r="AA15876" s="1" t="s">
        <v>16</v>
      </c>
      <c r="AC15876" s="23" t="s">
        <v>37890</v>
      </c>
      <c r="AD15876" s="23" t="s">
        <v>40440</v>
      </c>
      <c r="AE15876" t="s">
        <v>35394</v>
      </c>
    </row>
    <row r="15877" spans="1:31" ht="15" customHeight="1">
      <c r="A15877" s="1">
        <v>15876</v>
      </c>
      <c r="B15877" s="1" t="s">
        <v>54</v>
      </c>
      <c r="C15877" s="1" t="s">
        <v>19047</v>
      </c>
      <c r="D15877" s="9" t="s">
        <v>2890</v>
      </c>
      <c r="E15877" s="9" t="s">
        <v>224</v>
      </c>
      <c r="F15877" s="9" t="s">
        <v>34700</v>
      </c>
      <c r="G15877" s="17">
        <v>91494011446</v>
      </c>
      <c r="H15877" s="9" t="s">
        <v>8</v>
      </c>
      <c r="I15877" s="1" t="s">
        <v>62</v>
      </c>
      <c r="J15877" s="4" t="s">
        <v>47301</v>
      </c>
      <c r="K15877" s="3" t="s">
        <v>42</v>
      </c>
      <c r="L15877" s="4" t="s">
        <v>47301</v>
      </c>
      <c r="M15877" s="11"/>
      <c r="N15877" s="4"/>
      <c r="O15877" s="11"/>
      <c r="P15877" s="4"/>
      <c r="Q15877" s="11"/>
      <c r="R15877" s="4"/>
      <c r="S15877" s="11"/>
      <c r="T15877" s="4"/>
      <c r="U15877" s="11"/>
      <c r="V15877" s="4"/>
      <c r="W15877" s="11"/>
      <c r="X15877" s="4"/>
      <c r="Y15877" s="11"/>
      <c r="Z15877" s="4"/>
      <c r="AA15877" s="1" t="s">
        <v>16</v>
      </c>
      <c r="AC15877" s="23" t="s">
        <v>37890</v>
      </c>
      <c r="AD15877" s="23" t="s">
        <v>40440</v>
      </c>
      <c r="AE15877" t="s">
        <v>35410</v>
      </c>
    </row>
    <row r="15878" spans="1:31" ht="15" customHeight="1">
      <c r="A15878" s="1">
        <v>15877</v>
      </c>
      <c r="B15878" s="1" t="s">
        <v>54</v>
      </c>
      <c r="C15878" s="1" t="s">
        <v>19054</v>
      </c>
      <c r="D15878" s="9" t="s">
        <v>699</v>
      </c>
      <c r="E15878" s="9" t="s">
        <v>66</v>
      </c>
      <c r="F15878" s="9" t="s">
        <v>33185</v>
      </c>
      <c r="G15878" s="17">
        <v>91069044940</v>
      </c>
      <c r="H15878" s="9" t="s">
        <v>15</v>
      </c>
      <c r="I15878" s="1" t="s">
        <v>62</v>
      </c>
      <c r="J15878" s="4" t="s">
        <v>47301</v>
      </c>
      <c r="K15878" s="3" t="s">
        <v>42</v>
      </c>
      <c r="L15878" s="4" t="s">
        <v>47301</v>
      </c>
      <c r="M15878" s="4" t="s">
        <v>14136</v>
      </c>
      <c r="N15878" s="3" t="str">
        <f t="shared" ref="N15878:N15880" si="689">J15878</f>
        <v>[75 lacs - 1 cr]</v>
      </c>
      <c r="O15878" s="4" t="s">
        <v>13</v>
      </c>
      <c r="P15878" s="3" t="s">
        <v>47301</v>
      </c>
      <c r="Q15878" s="11"/>
      <c r="R15878" s="4"/>
      <c r="S15878" s="11"/>
      <c r="T15878" s="4"/>
      <c r="U15878" s="11"/>
      <c r="V15878" s="4"/>
      <c r="W15878" s="11"/>
      <c r="X15878" s="4"/>
      <c r="Y15878" s="11"/>
      <c r="Z15878" s="4"/>
      <c r="AA15878" s="1" t="s">
        <v>16</v>
      </c>
      <c r="AC15878" s="23" t="s">
        <v>37890</v>
      </c>
      <c r="AD15878" s="23" t="s">
        <v>40440</v>
      </c>
      <c r="AE15878" t="s">
        <v>35409</v>
      </c>
    </row>
    <row r="15879" spans="1:31" ht="15" customHeight="1">
      <c r="A15879" s="1">
        <v>15878</v>
      </c>
      <c r="B15879" s="1" t="s">
        <v>54</v>
      </c>
      <c r="C15879" s="1" t="s">
        <v>19057</v>
      </c>
      <c r="D15879" s="9" t="s">
        <v>39</v>
      </c>
      <c r="E15879" s="9" t="s">
        <v>40</v>
      </c>
      <c r="F15879" s="9" t="s">
        <v>30171</v>
      </c>
      <c r="G15879" s="17">
        <v>91999400</v>
      </c>
      <c r="H15879" s="9" t="s">
        <v>8</v>
      </c>
      <c r="I15879" s="1" t="s">
        <v>62</v>
      </c>
      <c r="J15879" s="4" t="s">
        <v>47301</v>
      </c>
      <c r="K15879" s="3" t="s">
        <v>42</v>
      </c>
      <c r="L15879" s="4" t="s">
        <v>47301</v>
      </c>
      <c r="M15879" s="4" t="s">
        <v>14136</v>
      </c>
      <c r="N15879" s="3" t="str">
        <f t="shared" si="689"/>
        <v>[75 lacs - 1 cr]</v>
      </c>
      <c r="O15879" s="11"/>
      <c r="P15879" s="4"/>
      <c r="Q15879" s="11"/>
      <c r="R15879" s="4"/>
      <c r="S15879" s="11"/>
      <c r="T15879" s="4"/>
      <c r="U15879" s="11"/>
      <c r="V15879" s="4"/>
      <c r="W15879" s="11"/>
      <c r="X15879" s="4"/>
      <c r="Y15879" s="11"/>
      <c r="Z15879" s="4"/>
      <c r="AA15879" s="1" t="s">
        <v>16</v>
      </c>
      <c r="AC15879" s="23" t="s">
        <v>37890</v>
      </c>
      <c r="AD15879" s="23" t="s">
        <v>40440</v>
      </c>
      <c r="AE15879" t="s">
        <v>35399</v>
      </c>
    </row>
    <row r="15880" spans="1:31" ht="15" customHeight="1">
      <c r="A15880" s="1">
        <v>15879</v>
      </c>
      <c r="B15880" s="1" t="s">
        <v>54</v>
      </c>
      <c r="C15880" s="1" t="s">
        <v>19059</v>
      </c>
      <c r="D15880" s="9" t="s">
        <v>9352</v>
      </c>
      <c r="E15880" s="9" t="s">
        <v>102</v>
      </c>
      <c r="F15880" s="9" t="s">
        <v>30172</v>
      </c>
      <c r="G15880" s="17">
        <v>9149444660</v>
      </c>
      <c r="H15880" s="9" t="s">
        <v>15</v>
      </c>
      <c r="I15880" s="1" t="s">
        <v>9</v>
      </c>
      <c r="J15880" s="4" t="s">
        <v>47301</v>
      </c>
      <c r="K15880" s="3" t="s">
        <v>42</v>
      </c>
      <c r="L15880" s="4" t="s">
        <v>47301</v>
      </c>
      <c r="M15880" s="4" t="s">
        <v>14136</v>
      </c>
      <c r="N15880" s="3" t="str">
        <f t="shared" si="689"/>
        <v>[75 lacs - 1 cr]</v>
      </c>
      <c r="O15880" s="11"/>
      <c r="P15880" s="4"/>
      <c r="Q15880" s="11"/>
      <c r="R15880" s="4"/>
      <c r="S15880" s="11"/>
      <c r="T15880" s="4"/>
      <c r="U15880" s="11"/>
      <c r="V15880" s="4"/>
      <c r="W15880" s="11"/>
      <c r="X15880" s="4"/>
      <c r="Y15880" s="11"/>
      <c r="Z15880" s="4"/>
      <c r="AA15880" s="1" t="s">
        <v>16</v>
      </c>
      <c r="AC15880" s="23" t="s">
        <v>37890</v>
      </c>
      <c r="AD15880" s="23" t="s">
        <v>40440</v>
      </c>
      <c r="AE15880" t="s">
        <v>35399</v>
      </c>
    </row>
    <row r="15881" spans="1:31" ht="15" customHeight="1">
      <c r="A15881" s="1">
        <v>15880</v>
      </c>
      <c r="B15881" s="1" t="s">
        <v>54</v>
      </c>
      <c r="C15881" s="1" t="s">
        <v>19063</v>
      </c>
      <c r="D15881" s="9" t="s">
        <v>3515</v>
      </c>
      <c r="E15881" s="9" t="s">
        <v>1481</v>
      </c>
      <c r="F15881" s="9" t="s">
        <v>30173</v>
      </c>
      <c r="G15881" s="17">
        <v>919614044044</v>
      </c>
      <c r="H15881" s="9" t="s">
        <v>8</v>
      </c>
      <c r="I15881" s="1" t="s">
        <v>41</v>
      </c>
      <c r="J15881" s="4" t="s">
        <v>47301</v>
      </c>
      <c r="K15881" s="11" t="s">
        <v>13</v>
      </c>
      <c r="L15881" s="4" t="s">
        <v>47301</v>
      </c>
      <c r="M15881" s="11"/>
      <c r="N15881" s="4"/>
      <c r="O15881" s="11"/>
      <c r="P15881" s="4"/>
      <c r="Q15881" s="11"/>
      <c r="R15881" s="4"/>
      <c r="S15881" s="11"/>
      <c r="T15881" s="4"/>
      <c r="U15881" s="11"/>
      <c r="V15881" s="4"/>
      <c r="W15881" s="11"/>
      <c r="X15881" s="4"/>
      <c r="Y15881" s="11"/>
      <c r="Z15881" s="4"/>
      <c r="AA15881" s="1" t="s">
        <v>16</v>
      </c>
      <c r="AC15881" s="23" t="s">
        <v>37890</v>
      </c>
      <c r="AD15881" s="23" t="s">
        <v>40440</v>
      </c>
      <c r="AE15881" t="s">
        <v>35394</v>
      </c>
    </row>
    <row r="15882" spans="1:31" ht="15" customHeight="1">
      <c r="A15882" s="1">
        <v>15881</v>
      </c>
      <c r="B15882" s="1" t="s">
        <v>54</v>
      </c>
      <c r="C15882" s="1" t="s">
        <v>19064</v>
      </c>
      <c r="D15882" s="9" t="s">
        <v>336</v>
      </c>
      <c r="E15882" s="9" t="s">
        <v>1047</v>
      </c>
      <c r="F15882" s="9" t="s">
        <v>27347</v>
      </c>
      <c r="G15882" s="17">
        <v>919946004046</v>
      </c>
      <c r="H15882" s="9" t="s">
        <v>20</v>
      </c>
      <c r="I15882" s="1" t="s">
        <v>41</v>
      </c>
      <c r="J15882" s="4" t="s">
        <v>47301</v>
      </c>
      <c r="K15882" s="11" t="s">
        <v>13</v>
      </c>
      <c r="L15882" s="4" t="s">
        <v>47301</v>
      </c>
      <c r="M15882" s="11"/>
      <c r="N15882" s="4"/>
      <c r="O15882" s="11"/>
      <c r="P15882" s="4"/>
      <c r="Q15882" s="11"/>
      <c r="R15882" s="4"/>
      <c r="S15882" s="11"/>
      <c r="T15882" s="4"/>
      <c r="U15882" s="11"/>
      <c r="V15882" s="4"/>
      <c r="W15882" s="11"/>
      <c r="X15882" s="4"/>
      <c r="Y15882" s="11"/>
      <c r="Z15882" s="4"/>
      <c r="AA15882" s="1" t="s">
        <v>16</v>
      </c>
      <c r="AC15882" s="23" t="s">
        <v>37890</v>
      </c>
      <c r="AD15882" s="23" t="s">
        <v>40440</v>
      </c>
      <c r="AE15882" t="s">
        <v>35410</v>
      </c>
    </row>
    <row r="15883" spans="1:31" ht="15" customHeight="1">
      <c r="A15883" s="1">
        <v>15882</v>
      </c>
      <c r="B15883" s="1" t="s">
        <v>54</v>
      </c>
      <c r="C15883" s="1" t="s">
        <v>19065</v>
      </c>
      <c r="D15883" s="9" t="s">
        <v>1136</v>
      </c>
      <c r="E15883" s="9" t="s">
        <v>410</v>
      </c>
      <c r="F15883" s="9" t="s">
        <v>30174</v>
      </c>
      <c r="G15883" s="17">
        <v>9191419906</v>
      </c>
      <c r="H15883" s="9" t="s">
        <v>8</v>
      </c>
      <c r="I15883" s="1" t="s">
        <v>62</v>
      </c>
      <c r="J15883" s="4" t="s">
        <v>47301</v>
      </c>
      <c r="K15883" s="3" t="s">
        <v>42</v>
      </c>
      <c r="L15883" s="4" t="s">
        <v>47301</v>
      </c>
      <c r="M15883" s="4" t="s">
        <v>14137</v>
      </c>
      <c r="N15883" s="3" t="str">
        <f t="shared" ref="N15883:N15884" si="690">J15883</f>
        <v>[75 lacs - 1 cr]</v>
      </c>
      <c r="O15883" s="4" t="s">
        <v>13</v>
      </c>
      <c r="P15883" s="3" t="s">
        <v>47301</v>
      </c>
      <c r="Q15883" s="11"/>
      <c r="R15883" s="4"/>
      <c r="S15883" s="11"/>
      <c r="T15883" s="4"/>
      <c r="U15883" s="11"/>
      <c r="V15883" s="4"/>
      <c r="W15883" s="11"/>
      <c r="X15883" s="4"/>
      <c r="Y15883" s="11"/>
      <c r="Z15883" s="4"/>
      <c r="AA15883" s="1" t="s">
        <v>16</v>
      </c>
      <c r="AC15883" s="23" t="s">
        <v>37890</v>
      </c>
      <c r="AD15883" s="23" t="s">
        <v>40440</v>
      </c>
      <c r="AE15883" t="s">
        <v>35409</v>
      </c>
    </row>
    <row r="15884" spans="1:31" ht="15" customHeight="1">
      <c r="A15884" s="1">
        <v>15883</v>
      </c>
      <c r="B15884" s="1" t="s">
        <v>54</v>
      </c>
      <c r="C15884" s="1" t="s">
        <v>19068</v>
      </c>
      <c r="D15884" s="9" t="s">
        <v>336</v>
      </c>
      <c r="E15884" s="9" t="s">
        <v>362</v>
      </c>
      <c r="F15884" s="9" t="s">
        <v>27373</v>
      </c>
      <c r="G15884" s="17">
        <v>914466061044</v>
      </c>
      <c r="H15884" s="9" t="s">
        <v>8</v>
      </c>
      <c r="I15884" s="1" t="s">
        <v>62</v>
      </c>
      <c r="J15884" s="4" t="s">
        <v>47301</v>
      </c>
      <c r="K15884" s="3" t="s">
        <v>42</v>
      </c>
      <c r="L15884" s="4" t="s">
        <v>47301</v>
      </c>
      <c r="M15884" s="4" t="s">
        <v>14136</v>
      </c>
      <c r="N15884" s="3" t="str">
        <f t="shared" si="690"/>
        <v>[75 lacs - 1 cr]</v>
      </c>
      <c r="O15884" s="11"/>
      <c r="P15884" s="4"/>
      <c r="Q15884" s="11"/>
      <c r="R15884" s="4"/>
      <c r="S15884" s="11"/>
      <c r="T15884" s="4"/>
      <c r="U15884" s="11"/>
      <c r="V15884" s="4"/>
      <c r="W15884" s="11"/>
      <c r="X15884" s="4"/>
      <c r="Y15884" s="11"/>
      <c r="Z15884" s="4"/>
      <c r="AA15884" s="1" t="s">
        <v>16</v>
      </c>
      <c r="AC15884" s="23" t="s">
        <v>37890</v>
      </c>
      <c r="AD15884" s="23" t="s">
        <v>40440</v>
      </c>
      <c r="AE15884" t="s">
        <v>35410</v>
      </c>
    </row>
    <row r="15885" spans="1:31" ht="15" customHeight="1">
      <c r="A15885" s="1">
        <v>15884</v>
      </c>
      <c r="B15885" s="1" t="s">
        <v>54</v>
      </c>
      <c r="C15885" s="1" t="s">
        <v>19070</v>
      </c>
      <c r="D15885" s="9" t="s">
        <v>2359</v>
      </c>
      <c r="E15885" s="9" t="s">
        <v>40</v>
      </c>
      <c r="F15885" s="9" t="s">
        <v>30176</v>
      </c>
      <c r="G15885" s="17">
        <v>91949449096</v>
      </c>
      <c r="H15885" s="9" t="s">
        <v>8</v>
      </c>
      <c r="I15885" s="1" t="s">
        <v>9</v>
      </c>
      <c r="J15885" s="4" t="s">
        <v>47301</v>
      </c>
      <c r="K15885" s="11" t="s">
        <v>14137</v>
      </c>
      <c r="L15885" s="4" t="s">
        <v>47301</v>
      </c>
      <c r="M15885" s="11"/>
      <c r="N15885" s="4"/>
      <c r="O15885" s="11"/>
      <c r="P15885" s="4"/>
      <c r="Q15885" s="11"/>
      <c r="R15885" s="4"/>
      <c r="S15885" s="11"/>
      <c r="T15885" s="4"/>
      <c r="U15885" s="11"/>
      <c r="V15885" s="4"/>
      <c r="W15885" s="11"/>
      <c r="X15885" s="4"/>
      <c r="Y15885" s="11"/>
      <c r="Z15885" s="4"/>
      <c r="AA15885" s="1" t="s">
        <v>16</v>
      </c>
      <c r="AC15885" s="23" t="s">
        <v>37890</v>
      </c>
      <c r="AD15885" s="23" t="s">
        <v>40440</v>
      </c>
      <c r="AE15885" t="s">
        <v>35394</v>
      </c>
    </row>
    <row r="15886" spans="1:31" ht="15" customHeight="1">
      <c r="A15886" s="1">
        <v>15885</v>
      </c>
      <c r="B15886" s="1" t="s">
        <v>54</v>
      </c>
      <c r="C15886" s="1" t="s">
        <v>19071</v>
      </c>
      <c r="D15886" s="9" t="s">
        <v>39</v>
      </c>
      <c r="E15886" s="9" t="s">
        <v>40</v>
      </c>
      <c r="F15886" s="9" t="s">
        <v>30177</v>
      </c>
      <c r="G15886" s="17">
        <v>91041496496</v>
      </c>
      <c r="H15886" s="9" t="s">
        <v>37</v>
      </c>
      <c r="I15886" s="1" t="s">
        <v>9</v>
      </c>
      <c r="J15886" s="4" t="s">
        <v>47301</v>
      </c>
      <c r="K15886" s="3" t="s">
        <v>42</v>
      </c>
      <c r="L15886" s="4" t="s">
        <v>47301</v>
      </c>
      <c r="M15886" s="11"/>
      <c r="N15886" s="4"/>
      <c r="O15886" s="11"/>
      <c r="P15886" s="4"/>
      <c r="Q15886" s="11"/>
      <c r="R15886" s="4"/>
      <c r="S15886" s="11"/>
      <c r="T15886" s="4"/>
      <c r="U15886" s="11"/>
      <c r="V15886" s="4"/>
      <c r="W15886" s="11"/>
      <c r="X15886" s="4"/>
      <c r="Y15886" s="11"/>
      <c r="Z15886" s="4"/>
      <c r="AA15886" s="1" t="s">
        <v>16</v>
      </c>
      <c r="AC15886" s="23" t="s">
        <v>37890</v>
      </c>
      <c r="AD15886" s="23" t="s">
        <v>40440</v>
      </c>
      <c r="AE15886" t="s">
        <v>35399</v>
      </c>
    </row>
    <row r="15887" spans="1:31" ht="15" customHeight="1">
      <c r="A15887" s="1">
        <v>15886</v>
      </c>
      <c r="B15887" s="1" t="s">
        <v>54</v>
      </c>
      <c r="C15887" s="1" t="s">
        <v>19072</v>
      </c>
      <c r="D15887" s="9" t="s">
        <v>12109</v>
      </c>
      <c r="E15887" s="9" t="s">
        <v>139</v>
      </c>
      <c r="F15887" s="9" t="s">
        <v>30178</v>
      </c>
      <c r="G15887" s="17">
        <v>9194944649</v>
      </c>
      <c r="H15887" s="9" t="s">
        <v>20</v>
      </c>
      <c r="I15887" s="1" t="s">
        <v>62</v>
      </c>
      <c r="J15887" s="4" t="s">
        <v>47301</v>
      </c>
      <c r="K15887" s="3" t="s">
        <v>213</v>
      </c>
      <c r="L15887" s="4" t="s">
        <v>47301</v>
      </c>
      <c r="M15887" s="4" t="s">
        <v>17</v>
      </c>
      <c r="N15887" s="3" t="str">
        <f t="shared" ref="N15887:N15889" si="691">J15887</f>
        <v>[75 lacs - 1 cr]</v>
      </c>
      <c r="O15887" s="4" t="s">
        <v>47347</v>
      </c>
      <c r="P15887" s="3" t="s">
        <v>47301</v>
      </c>
      <c r="Q15887" s="4" t="s">
        <v>14136</v>
      </c>
      <c r="R15887" s="3" t="s">
        <v>47301</v>
      </c>
      <c r="S15887" s="4" t="s">
        <v>47352</v>
      </c>
      <c r="T15887" s="3" t="s">
        <v>47301</v>
      </c>
      <c r="U15887" s="4" t="s">
        <v>13</v>
      </c>
      <c r="V15887" s="3" t="s">
        <v>47301</v>
      </c>
      <c r="W15887" s="11"/>
      <c r="X15887" s="4"/>
      <c r="Y15887" s="11"/>
      <c r="Z15887" s="4"/>
      <c r="AA15887" s="1" t="s">
        <v>16</v>
      </c>
      <c r="AC15887" s="23" t="s">
        <v>37890</v>
      </c>
      <c r="AD15887" s="23" t="s">
        <v>40440</v>
      </c>
      <c r="AE15887" t="s">
        <v>35409</v>
      </c>
    </row>
    <row r="15888" spans="1:31" ht="15" customHeight="1">
      <c r="A15888" s="1">
        <v>15887</v>
      </c>
      <c r="B15888" s="1" t="s">
        <v>54</v>
      </c>
      <c r="C15888" s="1" t="s">
        <v>19073</v>
      </c>
      <c r="D15888" s="9" t="s">
        <v>386</v>
      </c>
      <c r="E15888" s="9" t="s">
        <v>3260</v>
      </c>
      <c r="F15888" s="9" t="s">
        <v>30179</v>
      </c>
      <c r="G15888" s="17">
        <v>91999496494</v>
      </c>
      <c r="H15888" s="9" t="s">
        <v>20</v>
      </c>
      <c r="I15888" s="1" t="s">
        <v>62</v>
      </c>
      <c r="J15888" s="4" t="s">
        <v>47301</v>
      </c>
      <c r="K15888" s="3" t="s">
        <v>42</v>
      </c>
      <c r="L15888" s="4" t="s">
        <v>47301</v>
      </c>
      <c r="M15888" s="4" t="s">
        <v>14136</v>
      </c>
      <c r="N15888" s="3" t="str">
        <f t="shared" si="691"/>
        <v>[75 lacs - 1 cr]</v>
      </c>
      <c r="O15888" s="4" t="s">
        <v>14137</v>
      </c>
      <c r="P15888" s="3" t="s">
        <v>47301</v>
      </c>
      <c r="Q15888" s="4" t="s">
        <v>13</v>
      </c>
      <c r="R15888" s="3" t="s">
        <v>47301</v>
      </c>
      <c r="S15888" s="11"/>
      <c r="T15888" s="4"/>
      <c r="U15888" s="11"/>
      <c r="V15888" s="4"/>
      <c r="W15888" s="11"/>
      <c r="X15888" s="4"/>
      <c r="Y15888" s="11"/>
      <c r="Z15888" s="4"/>
      <c r="AA15888" s="1" t="s">
        <v>16</v>
      </c>
      <c r="AC15888" s="23" t="s">
        <v>37890</v>
      </c>
      <c r="AD15888" s="23" t="s">
        <v>40440</v>
      </c>
      <c r="AE15888" t="s">
        <v>35409</v>
      </c>
    </row>
    <row r="15889" spans="1:31" ht="15" customHeight="1">
      <c r="A15889" s="1">
        <v>15888</v>
      </c>
      <c r="B15889" s="1" t="s">
        <v>54</v>
      </c>
      <c r="C15889" s="1" t="s">
        <v>19074</v>
      </c>
      <c r="D15889" s="9" t="s">
        <v>1305</v>
      </c>
      <c r="E15889" s="9" t="s">
        <v>18480</v>
      </c>
      <c r="F15889" s="9" t="s">
        <v>30180</v>
      </c>
      <c r="G15889" s="17">
        <v>919446060099</v>
      </c>
      <c r="H15889" s="9" t="s">
        <v>8</v>
      </c>
      <c r="I15889" s="1" t="s">
        <v>41</v>
      </c>
      <c r="J15889" s="4" t="s">
        <v>47301</v>
      </c>
      <c r="K15889" s="3" t="s">
        <v>42</v>
      </c>
      <c r="L15889" s="4" t="s">
        <v>47301</v>
      </c>
      <c r="M15889" s="4" t="s">
        <v>14136</v>
      </c>
      <c r="N15889" s="3" t="str">
        <f t="shared" si="691"/>
        <v>[75 lacs - 1 cr]</v>
      </c>
      <c r="O15889" s="11"/>
      <c r="P15889" s="4"/>
      <c r="Q15889" s="11"/>
      <c r="R15889" s="4"/>
      <c r="S15889" s="11"/>
      <c r="T15889" s="4"/>
      <c r="U15889" s="11"/>
      <c r="V15889" s="4"/>
      <c r="W15889" s="11"/>
      <c r="X15889" s="4"/>
      <c r="Y15889" s="11"/>
      <c r="Z15889" s="4"/>
      <c r="AA15889" s="1" t="s">
        <v>16</v>
      </c>
      <c r="AC15889" s="23" t="s">
        <v>37890</v>
      </c>
      <c r="AD15889" s="23" t="s">
        <v>40440</v>
      </c>
      <c r="AE15889" t="s">
        <v>35409</v>
      </c>
    </row>
    <row r="15890" spans="1:31" ht="15" customHeight="1">
      <c r="A15890" s="1">
        <v>15889</v>
      </c>
      <c r="B15890" s="1" t="s">
        <v>54</v>
      </c>
      <c r="C15890" s="1" t="s">
        <v>19075</v>
      </c>
      <c r="D15890" s="9" t="s">
        <v>1263</v>
      </c>
      <c r="E15890" s="9" t="s">
        <v>139</v>
      </c>
      <c r="F15890" s="9" t="s">
        <v>30181</v>
      </c>
      <c r="G15890" s="17">
        <v>91949041090</v>
      </c>
      <c r="H15890" s="9" t="s">
        <v>8</v>
      </c>
      <c r="I15890" s="1" t="s">
        <v>41</v>
      </c>
      <c r="J15890" s="4" t="s">
        <v>47301</v>
      </c>
      <c r="K15890" s="3" t="s">
        <v>42</v>
      </c>
      <c r="L15890" s="4" t="s">
        <v>47301</v>
      </c>
      <c r="M15890" s="11"/>
      <c r="N15890" s="4"/>
      <c r="O15890" s="11"/>
      <c r="P15890" s="4"/>
      <c r="Q15890" s="11"/>
      <c r="R15890" s="4"/>
      <c r="S15890" s="11"/>
      <c r="T15890" s="4"/>
      <c r="U15890" s="11"/>
      <c r="V15890" s="4"/>
      <c r="W15890" s="11"/>
      <c r="X15890" s="4"/>
      <c r="Y15890" s="11"/>
      <c r="Z15890" s="4"/>
      <c r="AA15890" s="1" t="s">
        <v>16</v>
      </c>
      <c r="AC15890" s="23" t="s">
        <v>37890</v>
      </c>
      <c r="AD15890" s="23" t="s">
        <v>40440</v>
      </c>
      <c r="AE15890" t="s">
        <v>35394</v>
      </c>
    </row>
    <row r="15891" spans="1:31" ht="15" customHeight="1">
      <c r="A15891" s="1">
        <v>15890</v>
      </c>
      <c r="B15891" s="1" t="s">
        <v>54</v>
      </c>
      <c r="C15891" s="1" t="s">
        <v>19079</v>
      </c>
      <c r="D15891" s="9" t="s">
        <v>3533</v>
      </c>
      <c r="E15891" s="9" t="s">
        <v>139</v>
      </c>
      <c r="F15891" s="9" t="s">
        <v>35228</v>
      </c>
      <c r="G15891" s="17">
        <v>91949160611</v>
      </c>
      <c r="H15891" s="9" t="s">
        <v>20</v>
      </c>
      <c r="I15891" s="1" t="s">
        <v>62</v>
      </c>
      <c r="J15891" s="4" t="s">
        <v>47301</v>
      </c>
      <c r="K15891" s="11" t="s">
        <v>14136</v>
      </c>
      <c r="L15891" s="4" t="s">
        <v>47301</v>
      </c>
      <c r="M15891" s="11"/>
      <c r="N15891" s="4"/>
      <c r="O15891" s="11"/>
      <c r="P15891" s="4"/>
      <c r="Q15891" s="11"/>
      <c r="R15891" s="4"/>
      <c r="S15891" s="11"/>
      <c r="T15891" s="4"/>
      <c r="U15891" s="11"/>
      <c r="V15891" s="4"/>
      <c r="W15891" s="11"/>
      <c r="X15891" s="4"/>
      <c r="Y15891" s="11"/>
      <c r="Z15891" s="4"/>
      <c r="AA15891" s="1" t="s">
        <v>16</v>
      </c>
      <c r="AC15891" s="23" t="s">
        <v>37890</v>
      </c>
      <c r="AD15891" s="23" t="s">
        <v>40440</v>
      </c>
      <c r="AE15891" t="s">
        <v>35409</v>
      </c>
    </row>
    <row r="15892" spans="1:31" ht="15" customHeight="1">
      <c r="A15892" s="1">
        <v>15891</v>
      </c>
      <c r="B15892" s="1" t="s">
        <v>54</v>
      </c>
      <c r="C15892" s="1" t="s">
        <v>19082</v>
      </c>
      <c r="D15892" s="9" t="s">
        <v>1231</v>
      </c>
      <c r="E15892" s="9" t="s">
        <v>84</v>
      </c>
      <c r="F15892" s="9" t="s">
        <v>18482</v>
      </c>
      <c r="G15892" s="17">
        <v>91994910949</v>
      </c>
      <c r="H15892" s="9" t="s">
        <v>15</v>
      </c>
      <c r="I15892" s="1" t="s">
        <v>9</v>
      </c>
      <c r="J15892" s="4" t="s">
        <v>47301</v>
      </c>
      <c r="K15892" s="11" t="s">
        <v>14136</v>
      </c>
      <c r="L15892" s="4" t="s">
        <v>47301</v>
      </c>
      <c r="M15892" s="11"/>
      <c r="N15892" s="4"/>
      <c r="O15892" s="11"/>
      <c r="P15892" s="4"/>
      <c r="Q15892" s="11"/>
      <c r="R15892" s="4"/>
      <c r="S15892" s="11"/>
      <c r="T15892" s="4"/>
      <c r="U15892" s="11"/>
      <c r="V15892" s="4"/>
      <c r="W15892" s="11"/>
      <c r="X15892" s="4"/>
      <c r="Y15892" s="11"/>
      <c r="Z15892" s="4"/>
      <c r="AA15892" s="1" t="s">
        <v>11</v>
      </c>
      <c r="AC15892" s="23" t="s">
        <v>37890</v>
      </c>
      <c r="AD15892" s="23" t="s">
        <v>40440</v>
      </c>
      <c r="AE15892" t="s">
        <v>35410</v>
      </c>
    </row>
    <row r="15893" spans="1:31" ht="15" customHeight="1">
      <c r="A15893" s="1">
        <v>15892</v>
      </c>
      <c r="B15893" s="1" t="s">
        <v>54</v>
      </c>
      <c r="C15893" s="1" t="s">
        <v>19084</v>
      </c>
      <c r="D15893" s="9" t="s">
        <v>2394</v>
      </c>
      <c r="E15893" s="9" t="s">
        <v>5573</v>
      </c>
      <c r="F15893" s="9" t="s">
        <v>35229</v>
      </c>
      <c r="G15893" s="17">
        <v>91969999449</v>
      </c>
      <c r="H15893" s="9" t="s">
        <v>20</v>
      </c>
      <c r="I15893" s="1" t="s">
        <v>62</v>
      </c>
      <c r="J15893" s="4" t="s">
        <v>47301</v>
      </c>
      <c r="K15893" s="3" t="s">
        <v>42</v>
      </c>
      <c r="L15893" s="4" t="s">
        <v>47301</v>
      </c>
      <c r="M15893" s="4" t="s">
        <v>14137</v>
      </c>
      <c r="N15893" s="3" t="str">
        <f>J15893</f>
        <v>[75 lacs - 1 cr]</v>
      </c>
      <c r="O15893" s="4" t="s">
        <v>13</v>
      </c>
      <c r="P15893" s="3" t="s">
        <v>47301</v>
      </c>
      <c r="Q15893" s="11"/>
      <c r="R15893" s="4"/>
      <c r="S15893" s="11"/>
      <c r="T15893" s="4"/>
      <c r="U15893" s="11"/>
      <c r="V15893" s="4"/>
      <c r="W15893" s="11"/>
      <c r="X15893" s="4"/>
      <c r="Y15893" s="11"/>
      <c r="Z15893" s="4"/>
      <c r="AA15893" s="1" t="s">
        <v>16</v>
      </c>
      <c r="AC15893" s="23" t="s">
        <v>37890</v>
      </c>
      <c r="AD15893" s="23" t="s">
        <v>40440</v>
      </c>
      <c r="AE15893" t="s">
        <v>35409</v>
      </c>
    </row>
    <row r="15894" spans="1:31" ht="15" customHeight="1">
      <c r="A15894" s="1">
        <v>15893</v>
      </c>
      <c r="B15894" s="1" t="s">
        <v>54</v>
      </c>
      <c r="C15894" s="1" t="s">
        <v>19085</v>
      </c>
      <c r="D15894" s="9" t="s">
        <v>11491</v>
      </c>
      <c r="E15894" s="9" t="s">
        <v>40</v>
      </c>
      <c r="F15894" s="9" t="s">
        <v>26457</v>
      </c>
      <c r="G15894" s="17">
        <v>919991660</v>
      </c>
      <c r="H15894" s="9" t="s">
        <v>20</v>
      </c>
      <c r="I15894" s="1" t="s">
        <v>41</v>
      </c>
      <c r="J15894" s="4" t="s">
        <v>47301</v>
      </c>
      <c r="K15894" s="3" t="s">
        <v>42</v>
      </c>
      <c r="L15894" s="4" t="s">
        <v>47301</v>
      </c>
      <c r="M15894" s="11"/>
      <c r="N15894" s="4"/>
      <c r="O15894" s="11"/>
      <c r="P15894" s="4"/>
      <c r="Q15894" s="11"/>
      <c r="R15894" s="4"/>
      <c r="S15894" s="11"/>
      <c r="T15894" s="4"/>
      <c r="U15894" s="11"/>
      <c r="V15894" s="4"/>
      <c r="W15894" s="11"/>
      <c r="X15894" s="4"/>
      <c r="Y15894" s="11"/>
      <c r="Z15894" s="4"/>
      <c r="AA15894" s="1" t="s">
        <v>16</v>
      </c>
      <c r="AC15894" s="23" t="s">
        <v>37890</v>
      </c>
      <c r="AD15894" s="23" t="s">
        <v>40440</v>
      </c>
      <c r="AE15894" t="s">
        <v>35394</v>
      </c>
    </row>
    <row r="15895" spans="1:31" ht="15" customHeight="1">
      <c r="A15895" s="1">
        <v>15894</v>
      </c>
      <c r="B15895" s="1" t="s">
        <v>54</v>
      </c>
      <c r="C15895" s="1" t="s">
        <v>19088</v>
      </c>
      <c r="D15895" s="9" t="s">
        <v>2627</v>
      </c>
      <c r="E15895" s="9" t="s">
        <v>40</v>
      </c>
      <c r="F15895" s="9" t="s">
        <v>33191</v>
      </c>
      <c r="G15895" s="17">
        <v>91990999946</v>
      </c>
      <c r="H15895" s="9" t="s">
        <v>8</v>
      </c>
      <c r="I15895" s="1" t="s">
        <v>41</v>
      </c>
      <c r="J15895" s="4" t="s">
        <v>47301</v>
      </c>
      <c r="K15895" s="3" t="s">
        <v>42</v>
      </c>
      <c r="L15895" s="4" t="s">
        <v>47301</v>
      </c>
      <c r="M15895" s="4" t="s">
        <v>14136</v>
      </c>
      <c r="N15895" s="3" t="str">
        <f t="shared" ref="N15895:N15898" si="692">J15895</f>
        <v>[75 lacs - 1 cr]</v>
      </c>
      <c r="O15895" s="4" t="s">
        <v>14137</v>
      </c>
      <c r="P15895" s="3" t="s">
        <v>47301</v>
      </c>
      <c r="Q15895" s="11"/>
      <c r="R15895" s="4"/>
      <c r="S15895" s="11"/>
      <c r="T15895" s="4"/>
      <c r="U15895" s="11"/>
      <c r="V15895" s="4"/>
      <c r="W15895" s="11"/>
      <c r="X15895" s="4"/>
      <c r="Y15895" s="11"/>
      <c r="Z15895" s="4"/>
      <c r="AA15895" s="1" t="s">
        <v>16</v>
      </c>
      <c r="AC15895" s="23" t="s">
        <v>37890</v>
      </c>
      <c r="AD15895" s="23" t="s">
        <v>40440</v>
      </c>
      <c r="AE15895" t="s">
        <v>35394</v>
      </c>
    </row>
    <row r="15896" spans="1:31" ht="15" customHeight="1">
      <c r="A15896" s="1">
        <v>15895</v>
      </c>
      <c r="B15896" s="1" t="s">
        <v>54</v>
      </c>
      <c r="C15896" s="1" t="s">
        <v>19089</v>
      </c>
      <c r="D15896" s="9" t="s">
        <v>2359</v>
      </c>
      <c r="E15896" s="9" t="s">
        <v>90</v>
      </c>
      <c r="F15896" s="9" t="s">
        <v>30185</v>
      </c>
      <c r="G15896" s="17">
        <v>914466416644</v>
      </c>
      <c r="H15896" s="9" t="s">
        <v>15</v>
      </c>
      <c r="I15896" s="1" t="s">
        <v>41</v>
      </c>
      <c r="J15896" s="4" t="s">
        <v>47301</v>
      </c>
      <c r="K15896" s="11" t="s">
        <v>14136</v>
      </c>
      <c r="L15896" s="4" t="s">
        <v>47301</v>
      </c>
      <c r="M15896" s="4" t="s">
        <v>14137</v>
      </c>
      <c r="N15896" s="3" t="str">
        <f t="shared" si="692"/>
        <v>[75 lacs - 1 cr]</v>
      </c>
      <c r="O15896" s="11"/>
      <c r="P15896" s="4"/>
      <c r="Q15896" s="11"/>
      <c r="R15896" s="4"/>
      <c r="S15896" s="11"/>
      <c r="T15896" s="4"/>
      <c r="U15896" s="11"/>
      <c r="V15896" s="4"/>
      <c r="W15896" s="11"/>
      <c r="X15896" s="4"/>
      <c r="Y15896" s="11"/>
      <c r="Z15896" s="4"/>
      <c r="AA15896" s="1" t="s">
        <v>16</v>
      </c>
      <c r="AC15896" s="23" t="s">
        <v>37890</v>
      </c>
      <c r="AD15896" s="23" t="s">
        <v>40440</v>
      </c>
      <c r="AE15896" t="s">
        <v>35394</v>
      </c>
    </row>
    <row r="15897" spans="1:31" ht="15" customHeight="1">
      <c r="A15897" s="1">
        <v>15896</v>
      </c>
      <c r="B15897" s="1" t="s">
        <v>54</v>
      </c>
      <c r="C15897" s="1" t="s">
        <v>19090</v>
      </c>
      <c r="D15897" s="9" t="s">
        <v>18484</v>
      </c>
      <c r="E15897" s="9" t="s">
        <v>2069</v>
      </c>
      <c r="F15897" s="9" t="s">
        <v>30186</v>
      </c>
      <c r="G15897" s="17">
        <v>919409066690</v>
      </c>
      <c r="H15897" s="9" t="s">
        <v>15</v>
      </c>
      <c r="I15897" s="1" t="s">
        <v>62</v>
      </c>
      <c r="J15897" s="4" t="s">
        <v>47301</v>
      </c>
      <c r="K15897" s="3" t="s">
        <v>17</v>
      </c>
      <c r="L15897" s="4" t="s">
        <v>47301</v>
      </c>
      <c r="M15897" s="4" t="s">
        <v>42</v>
      </c>
      <c r="N15897" s="3" t="str">
        <f t="shared" si="692"/>
        <v>[75 lacs - 1 cr]</v>
      </c>
      <c r="O15897" s="11"/>
      <c r="P15897" s="4"/>
      <c r="Q15897" s="11"/>
      <c r="R15897" s="4"/>
      <c r="S15897" s="11"/>
      <c r="T15897" s="4"/>
      <c r="U15897" s="11"/>
      <c r="V15897" s="4"/>
      <c r="W15897" s="11"/>
      <c r="X15897" s="4"/>
      <c r="Y15897" s="11"/>
      <c r="Z15897" s="4"/>
      <c r="AA15897" s="1" t="s">
        <v>16</v>
      </c>
      <c r="AC15897" s="23" t="s">
        <v>37890</v>
      </c>
      <c r="AD15897" s="23" t="s">
        <v>40440</v>
      </c>
      <c r="AE15897" t="s">
        <v>35410</v>
      </c>
    </row>
    <row r="15898" spans="1:31" ht="15" customHeight="1">
      <c r="A15898" s="1">
        <v>15897</v>
      </c>
      <c r="B15898" s="1" t="s">
        <v>54</v>
      </c>
      <c r="C15898" s="1" t="s">
        <v>19091</v>
      </c>
      <c r="D15898" s="9" t="s">
        <v>36368</v>
      </c>
      <c r="E15898" s="9" t="s">
        <v>3713</v>
      </c>
      <c r="F15898" s="9" t="s">
        <v>30187</v>
      </c>
      <c r="G15898" s="17">
        <v>91909904444</v>
      </c>
      <c r="H15898" s="9" t="s">
        <v>20</v>
      </c>
      <c r="I15898" s="1" t="s">
        <v>62</v>
      </c>
      <c r="J15898" s="4" t="s">
        <v>47301</v>
      </c>
      <c r="K15898" s="3" t="s">
        <v>213</v>
      </c>
      <c r="L15898" s="4" t="s">
        <v>47301</v>
      </c>
      <c r="M15898" s="4" t="s">
        <v>17</v>
      </c>
      <c r="N15898" s="3" t="str">
        <f t="shared" si="692"/>
        <v>[75 lacs - 1 cr]</v>
      </c>
      <c r="O15898" s="11"/>
      <c r="P15898" s="4"/>
      <c r="Q15898" s="11"/>
      <c r="R15898" s="4"/>
      <c r="S15898" s="11"/>
      <c r="T15898" s="4"/>
      <c r="U15898" s="11"/>
      <c r="V15898" s="4"/>
      <c r="W15898" s="11"/>
      <c r="X15898" s="4"/>
      <c r="Y15898" s="11"/>
      <c r="Z15898" s="4"/>
      <c r="AA15898" s="1" t="s">
        <v>16</v>
      </c>
      <c r="AC15898" s="23" t="s">
        <v>37890</v>
      </c>
      <c r="AD15898" s="23" t="s">
        <v>40440</v>
      </c>
      <c r="AE15898" t="s">
        <v>35410</v>
      </c>
    </row>
    <row r="15899" spans="1:31" ht="15" customHeight="1">
      <c r="A15899" s="1">
        <v>15898</v>
      </c>
      <c r="B15899" s="1" t="s">
        <v>54</v>
      </c>
      <c r="C15899" s="1" t="s">
        <v>19092</v>
      </c>
      <c r="D15899" s="9" t="s">
        <v>998</v>
      </c>
      <c r="E15899" s="9" t="s">
        <v>18485</v>
      </c>
      <c r="F15899" s="9" t="s">
        <v>30188</v>
      </c>
      <c r="G15899" s="17">
        <v>916964199</v>
      </c>
      <c r="H15899" s="9" t="s">
        <v>8</v>
      </c>
      <c r="I15899" s="1" t="s">
        <v>9</v>
      </c>
      <c r="J15899" s="4" t="s">
        <v>47301</v>
      </c>
      <c r="K15899" s="11" t="s">
        <v>14137</v>
      </c>
      <c r="L15899" s="4" t="s">
        <v>47301</v>
      </c>
      <c r="M15899" s="11"/>
      <c r="N15899" s="4"/>
      <c r="O15899" s="11"/>
      <c r="P15899" s="4"/>
      <c r="Q15899" s="11"/>
      <c r="R15899" s="4"/>
      <c r="S15899" s="11"/>
      <c r="T15899" s="4"/>
      <c r="U15899" s="11"/>
      <c r="V15899" s="4"/>
      <c r="W15899" s="11"/>
      <c r="X15899" s="4"/>
      <c r="Y15899" s="11"/>
      <c r="Z15899" s="4"/>
      <c r="AA15899" s="1" t="s">
        <v>16</v>
      </c>
      <c r="AC15899" s="23" t="s">
        <v>37890</v>
      </c>
      <c r="AD15899" s="23" t="s">
        <v>40440</v>
      </c>
      <c r="AE15899" t="s">
        <v>35410</v>
      </c>
    </row>
    <row r="15900" spans="1:31" ht="15" customHeight="1">
      <c r="A15900" s="1">
        <v>15899</v>
      </c>
      <c r="B15900" s="1" t="s">
        <v>54</v>
      </c>
      <c r="C15900" s="1" t="s">
        <v>19093</v>
      </c>
      <c r="D15900" s="9" t="s">
        <v>4095</v>
      </c>
      <c r="E15900" s="9" t="s">
        <v>447</v>
      </c>
      <c r="F15900" s="9" t="s">
        <v>30189</v>
      </c>
      <c r="G15900" s="17">
        <v>91949149</v>
      </c>
      <c r="H15900" s="9" t="s">
        <v>132</v>
      </c>
      <c r="I15900" s="1" t="s">
        <v>9</v>
      </c>
      <c r="J15900" s="4" t="s">
        <v>47301</v>
      </c>
      <c r="K15900" s="11" t="s">
        <v>14136</v>
      </c>
      <c r="L15900" s="4" t="s">
        <v>47301</v>
      </c>
      <c r="M15900" s="11"/>
      <c r="N15900" s="4"/>
      <c r="O15900" s="11"/>
      <c r="P15900" s="4"/>
      <c r="Q15900" s="11"/>
      <c r="R15900" s="4"/>
      <c r="S15900" s="11"/>
      <c r="T15900" s="4"/>
      <c r="U15900" s="11"/>
      <c r="V15900" s="4"/>
      <c r="W15900" s="11"/>
      <c r="X15900" s="4"/>
      <c r="Y15900" s="11"/>
      <c r="Z15900" s="4"/>
      <c r="AA15900" s="1" t="s">
        <v>16</v>
      </c>
      <c r="AC15900" s="23" t="s">
        <v>37890</v>
      </c>
      <c r="AD15900" s="23" t="s">
        <v>40440</v>
      </c>
      <c r="AE15900" t="s">
        <v>35399</v>
      </c>
    </row>
    <row r="15901" spans="1:31" ht="15" customHeight="1">
      <c r="A15901" s="1">
        <v>15900</v>
      </c>
      <c r="B15901" s="1" t="s">
        <v>54</v>
      </c>
      <c r="C15901" s="1" t="s">
        <v>19094</v>
      </c>
      <c r="D15901" s="9" t="s">
        <v>857</v>
      </c>
      <c r="E15901" s="9" t="s">
        <v>139</v>
      </c>
      <c r="F15901" s="9" t="s">
        <v>27768</v>
      </c>
      <c r="G15901" s="17">
        <v>919446601</v>
      </c>
      <c r="H15901" s="9" t="s">
        <v>15</v>
      </c>
      <c r="I15901" s="1" t="s">
        <v>62</v>
      </c>
      <c r="J15901" s="4" t="s">
        <v>47301</v>
      </c>
      <c r="K15901" s="3" t="s">
        <v>42</v>
      </c>
      <c r="L15901" s="4" t="s">
        <v>47301</v>
      </c>
      <c r="M15901" s="4" t="s">
        <v>14136</v>
      </c>
      <c r="N15901" s="3" t="str">
        <f t="shared" ref="N15901:N15903" si="693">J15901</f>
        <v>[75 lacs - 1 cr]</v>
      </c>
      <c r="O15901" s="4" t="s">
        <v>14137</v>
      </c>
      <c r="P15901" s="3" t="s">
        <v>47301</v>
      </c>
      <c r="Q15901" s="11"/>
      <c r="R15901" s="4"/>
      <c r="S15901" s="11"/>
      <c r="T15901" s="4"/>
      <c r="U15901" s="11"/>
      <c r="V15901" s="4"/>
      <c r="W15901" s="11"/>
      <c r="X15901" s="4"/>
      <c r="Y15901" s="11"/>
      <c r="Z15901" s="4"/>
      <c r="AA15901" s="1" t="s">
        <v>16</v>
      </c>
      <c r="AC15901" s="23" t="s">
        <v>37890</v>
      </c>
      <c r="AD15901" s="23" t="s">
        <v>40440</v>
      </c>
      <c r="AE15901" t="s">
        <v>35410</v>
      </c>
    </row>
    <row r="15902" spans="1:31" ht="15" customHeight="1">
      <c r="A15902" s="1">
        <v>15901</v>
      </c>
      <c r="B15902" s="1" t="s">
        <v>54</v>
      </c>
      <c r="C15902" s="1" t="s">
        <v>19095</v>
      </c>
      <c r="D15902" s="9" t="s">
        <v>1302</v>
      </c>
      <c r="E15902" s="9" t="s">
        <v>1797</v>
      </c>
      <c r="F15902" s="9" t="s">
        <v>33192</v>
      </c>
      <c r="G15902" s="17">
        <v>91990904444</v>
      </c>
      <c r="H15902" s="9" t="s">
        <v>15</v>
      </c>
      <c r="I15902" s="1" t="s">
        <v>62</v>
      </c>
      <c r="J15902" s="4" t="s">
        <v>47301</v>
      </c>
      <c r="K15902" s="3" t="s">
        <v>42</v>
      </c>
      <c r="L15902" s="4" t="s">
        <v>47301</v>
      </c>
      <c r="M15902" s="4" t="s">
        <v>14136</v>
      </c>
      <c r="N15902" s="3" t="str">
        <f t="shared" si="693"/>
        <v>[75 lacs - 1 cr]</v>
      </c>
      <c r="O15902" s="4" t="s">
        <v>14137</v>
      </c>
      <c r="P15902" s="3" t="s">
        <v>47301</v>
      </c>
      <c r="Q15902" s="11"/>
      <c r="R15902" s="4"/>
      <c r="S15902" s="11"/>
      <c r="T15902" s="4"/>
      <c r="U15902" s="11"/>
      <c r="V15902" s="4"/>
      <c r="W15902" s="11"/>
      <c r="X15902" s="4"/>
      <c r="Y15902" s="11"/>
      <c r="Z15902" s="4"/>
      <c r="AA15902" s="1" t="s">
        <v>16</v>
      </c>
      <c r="AC15902" s="23" t="s">
        <v>37890</v>
      </c>
      <c r="AD15902" s="23" t="s">
        <v>40440</v>
      </c>
      <c r="AE15902" t="s">
        <v>35410</v>
      </c>
    </row>
    <row r="15903" spans="1:31" ht="15" customHeight="1">
      <c r="A15903" s="1">
        <v>15902</v>
      </c>
      <c r="B15903" s="1" t="s">
        <v>54</v>
      </c>
      <c r="C15903" s="1" t="s">
        <v>19096</v>
      </c>
      <c r="D15903" s="9" t="s">
        <v>18486</v>
      </c>
      <c r="E15903" s="9" t="s">
        <v>1488</v>
      </c>
      <c r="F15903" s="9" t="s">
        <v>30190</v>
      </c>
      <c r="G15903" s="17">
        <v>91944444444</v>
      </c>
      <c r="H15903" s="9" t="s">
        <v>15</v>
      </c>
      <c r="I15903" s="1" t="s">
        <v>41</v>
      </c>
      <c r="J15903" s="4" t="s">
        <v>47301</v>
      </c>
      <c r="K15903" s="3" t="s">
        <v>17</v>
      </c>
      <c r="L15903" s="4" t="s">
        <v>47301</v>
      </c>
      <c r="M15903" s="4" t="s">
        <v>42</v>
      </c>
      <c r="N15903" s="3" t="str">
        <f t="shared" si="693"/>
        <v>[75 lacs - 1 cr]</v>
      </c>
      <c r="O15903" s="11"/>
      <c r="P15903" s="4"/>
      <c r="Q15903" s="11"/>
      <c r="R15903" s="4"/>
      <c r="S15903" s="11"/>
      <c r="T15903" s="4"/>
      <c r="U15903" s="11"/>
      <c r="V15903" s="4"/>
      <c r="W15903" s="11"/>
      <c r="X15903" s="4"/>
      <c r="Y15903" s="11"/>
      <c r="Z15903" s="4"/>
      <c r="AA15903" s="1" t="s">
        <v>16</v>
      </c>
      <c r="AC15903" s="23" t="s">
        <v>37890</v>
      </c>
      <c r="AD15903" s="23" t="s">
        <v>40440</v>
      </c>
      <c r="AE15903" t="s">
        <v>35410</v>
      </c>
    </row>
    <row r="15904" spans="1:31" ht="15" customHeight="1">
      <c r="A15904" s="1">
        <v>15903</v>
      </c>
      <c r="B15904" s="1" t="s">
        <v>54</v>
      </c>
      <c r="C15904" s="1" t="s">
        <v>19097</v>
      </c>
      <c r="D15904" s="9" t="s">
        <v>4076</v>
      </c>
      <c r="E15904" s="9" t="s">
        <v>18487</v>
      </c>
      <c r="F15904" s="9" t="s">
        <v>30191</v>
      </c>
      <c r="G15904" s="17">
        <v>91446061440</v>
      </c>
      <c r="H15904" s="9" t="s">
        <v>8</v>
      </c>
      <c r="I15904" s="1" t="s">
        <v>41</v>
      </c>
      <c r="J15904" s="4" t="s">
        <v>47301</v>
      </c>
      <c r="K15904" s="3" t="s">
        <v>42</v>
      </c>
      <c r="L15904" s="4" t="s">
        <v>47301</v>
      </c>
      <c r="M15904" s="11"/>
      <c r="N15904" s="4"/>
      <c r="O15904" s="11"/>
      <c r="P15904" s="4"/>
      <c r="Q15904" s="11"/>
      <c r="R15904" s="4"/>
      <c r="S15904" s="11"/>
      <c r="T15904" s="4"/>
      <c r="U15904" s="11"/>
      <c r="V15904" s="4"/>
      <c r="W15904" s="11"/>
      <c r="X15904" s="4"/>
      <c r="Y15904" s="11"/>
      <c r="Z15904" s="4"/>
      <c r="AA15904" s="1" t="s">
        <v>16</v>
      </c>
      <c r="AC15904" s="23" t="s">
        <v>37890</v>
      </c>
      <c r="AD15904" s="23" t="s">
        <v>40440</v>
      </c>
      <c r="AE15904" t="s">
        <v>35399</v>
      </c>
    </row>
    <row r="15905" spans="1:31" ht="15" customHeight="1">
      <c r="A15905" s="1">
        <v>15904</v>
      </c>
      <c r="B15905" s="1" t="s">
        <v>54</v>
      </c>
      <c r="C15905" s="1" t="s">
        <v>19098</v>
      </c>
      <c r="D15905" s="9" t="s">
        <v>4290</v>
      </c>
      <c r="E15905" s="9" t="s">
        <v>2431</v>
      </c>
      <c r="F15905" s="9" t="s">
        <v>33193</v>
      </c>
      <c r="G15905" s="17">
        <v>914400644064</v>
      </c>
      <c r="H15905" s="9" t="s">
        <v>20</v>
      </c>
      <c r="I15905" s="1" t="s">
        <v>62</v>
      </c>
      <c r="J15905" s="4" t="s">
        <v>47301</v>
      </c>
      <c r="K15905" s="3" t="s">
        <v>213</v>
      </c>
      <c r="L15905" s="4" t="s">
        <v>47301</v>
      </c>
      <c r="M15905" s="4" t="s">
        <v>17</v>
      </c>
      <c r="N15905" s="3" t="str">
        <f>J15905</f>
        <v>[75 lacs - 1 cr]</v>
      </c>
      <c r="O15905" s="11"/>
      <c r="P15905" s="4"/>
      <c r="Q15905" s="11"/>
      <c r="R15905" s="4"/>
      <c r="S15905" s="11"/>
      <c r="T15905" s="4"/>
      <c r="U15905" s="11"/>
      <c r="V15905" s="4"/>
      <c r="W15905" s="11"/>
      <c r="X15905" s="4"/>
      <c r="Y15905" s="11"/>
      <c r="Z15905" s="4"/>
      <c r="AA15905" s="1" t="s">
        <v>16</v>
      </c>
      <c r="AC15905" s="23" t="s">
        <v>37890</v>
      </c>
      <c r="AD15905" s="23" t="s">
        <v>40440</v>
      </c>
      <c r="AE15905" t="s">
        <v>35410</v>
      </c>
    </row>
    <row r="15906" spans="1:31" ht="15" customHeight="1">
      <c r="A15906" s="1">
        <v>15905</v>
      </c>
      <c r="B15906" s="1" t="s">
        <v>54</v>
      </c>
      <c r="C15906" s="1" t="s">
        <v>19099</v>
      </c>
      <c r="D15906" s="9" t="s">
        <v>3140</v>
      </c>
      <c r="E15906" s="9" t="s">
        <v>37491</v>
      </c>
      <c r="F15906" s="9" t="s">
        <v>18488</v>
      </c>
      <c r="G15906" s="17">
        <v>9166006601</v>
      </c>
      <c r="H15906" s="9" t="s">
        <v>37</v>
      </c>
      <c r="I15906" s="1" t="s">
        <v>41</v>
      </c>
      <c r="J15906" s="4" t="s">
        <v>47301</v>
      </c>
      <c r="K15906" s="11" t="s">
        <v>14136</v>
      </c>
      <c r="L15906" s="4" t="s">
        <v>47301</v>
      </c>
      <c r="M15906" s="11"/>
      <c r="N15906" s="4"/>
      <c r="O15906" s="11"/>
      <c r="P15906" s="4"/>
      <c r="Q15906" s="11"/>
      <c r="R15906" s="4"/>
      <c r="S15906" s="11"/>
      <c r="T15906" s="4"/>
      <c r="U15906" s="11"/>
      <c r="V15906" s="4"/>
      <c r="W15906" s="11"/>
      <c r="X15906" s="4"/>
      <c r="Y15906" s="11"/>
      <c r="Z15906" s="4"/>
      <c r="AA15906" s="1" t="s">
        <v>16</v>
      </c>
      <c r="AC15906" s="23" t="s">
        <v>37890</v>
      </c>
      <c r="AD15906" s="23" t="s">
        <v>40440</v>
      </c>
      <c r="AE15906" t="s">
        <v>35399</v>
      </c>
    </row>
    <row r="15907" spans="1:31" ht="15" customHeight="1">
      <c r="A15907" s="1">
        <v>15906</v>
      </c>
      <c r="B15907" s="1" t="s">
        <v>54</v>
      </c>
      <c r="C15907" s="1" t="s">
        <v>19100</v>
      </c>
      <c r="D15907" s="9" t="s">
        <v>12464</v>
      </c>
      <c r="E15907" s="9" t="s">
        <v>18489</v>
      </c>
      <c r="F15907" s="9" t="s">
        <v>18490</v>
      </c>
      <c r="G15907" s="17">
        <v>91416064040</v>
      </c>
      <c r="H15907" s="9" t="s">
        <v>20</v>
      </c>
      <c r="I15907" s="1" t="s">
        <v>41</v>
      </c>
      <c r="J15907" s="4" t="s">
        <v>47301</v>
      </c>
      <c r="K15907" s="3" t="s">
        <v>213</v>
      </c>
      <c r="L15907" s="4" t="s">
        <v>47301</v>
      </c>
      <c r="M15907" s="4" t="s">
        <v>42</v>
      </c>
      <c r="N15907" s="3" t="str">
        <f>J15907</f>
        <v>[75 lacs - 1 cr]</v>
      </c>
      <c r="O15907" s="4" t="s">
        <v>47348</v>
      </c>
      <c r="P15907" s="3" t="s">
        <v>47301</v>
      </c>
      <c r="Q15907" s="4" t="s">
        <v>13</v>
      </c>
      <c r="R15907" s="3" t="s">
        <v>47301</v>
      </c>
      <c r="S15907" s="11"/>
      <c r="T15907" s="4"/>
      <c r="U15907" s="11"/>
      <c r="V15907" s="4"/>
      <c r="W15907" s="11"/>
      <c r="X15907" s="4"/>
      <c r="Y15907" s="11"/>
      <c r="Z15907" s="4"/>
      <c r="AA15907" s="1" t="s">
        <v>16</v>
      </c>
      <c r="AC15907" s="23" t="s">
        <v>37890</v>
      </c>
      <c r="AD15907" s="23" t="s">
        <v>40440</v>
      </c>
      <c r="AE15907" t="s">
        <v>35409</v>
      </c>
    </row>
    <row r="15908" spans="1:31" ht="15" customHeight="1">
      <c r="A15908" s="1">
        <v>15907</v>
      </c>
      <c r="B15908" s="1" t="s">
        <v>54</v>
      </c>
      <c r="C15908" s="1" t="s">
        <v>19101</v>
      </c>
      <c r="D15908" s="9" t="s">
        <v>18491</v>
      </c>
      <c r="E15908" s="9" t="s">
        <v>18492</v>
      </c>
      <c r="F15908" s="9" t="s">
        <v>35231</v>
      </c>
      <c r="G15908" s="17">
        <v>91944149609</v>
      </c>
      <c r="H15908" s="9" t="s">
        <v>15</v>
      </c>
      <c r="I15908" s="1" t="s">
        <v>62</v>
      </c>
      <c r="J15908" s="4" t="s">
        <v>47301</v>
      </c>
      <c r="K15908" s="11" t="s">
        <v>14136</v>
      </c>
      <c r="L15908" s="4" t="s">
        <v>47301</v>
      </c>
      <c r="M15908" s="11"/>
      <c r="N15908" s="4"/>
      <c r="O15908" s="11"/>
      <c r="P15908" s="4"/>
      <c r="Q15908" s="11"/>
      <c r="R15908" s="4"/>
      <c r="S15908" s="11"/>
      <c r="T15908" s="4"/>
      <c r="U15908" s="11"/>
      <c r="V15908" s="4"/>
      <c r="W15908" s="11"/>
      <c r="X15908" s="4"/>
      <c r="Y15908" s="11"/>
      <c r="Z15908" s="4"/>
      <c r="AA15908" s="1" t="s">
        <v>16</v>
      </c>
      <c r="AC15908" s="23" t="s">
        <v>37890</v>
      </c>
      <c r="AD15908" s="23" t="s">
        <v>40440</v>
      </c>
      <c r="AE15908" t="s">
        <v>35399</v>
      </c>
    </row>
    <row r="15909" spans="1:31" ht="15" customHeight="1">
      <c r="A15909" s="1">
        <v>15908</v>
      </c>
      <c r="B15909" s="1" t="s">
        <v>54</v>
      </c>
      <c r="C15909" s="1" t="s">
        <v>19107</v>
      </c>
      <c r="D15909" s="9" t="s">
        <v>2904</v>
      </c>
      <c r="E15909" s="9" t="s">
        <v>78</v>
      </c>
      <c r="F15909" s="9" t="s">
        <v>18494</v>
      </c>
      <c r="G15909" s="17">
        <v>914000000994</v>
      </c>
      <c r="H15909" s="9" t="s">
        <v>8</v>
      </c>
      <c r="I15909" s="1" t="s">
        <v>41</v>
      </c>
      <c r="J15909" s="4" t="s">
        <v>47301</v>
      </c>
      <c r="K15909" s="11" t="s">
        <v>14136</v>
      </c>
      <c r="L15909" s="4" t="s">
        <v>47301</v>
      </c>
      <c r="M15909" s="11"/>
      <c r="N15909" s="4"/>
      <c r="O15909" s="11"/>
      <c r="P15909" s="4"/>
      <c r="Q15909" s="11"/>
      <c r="R15909" s="4"/>
      <c r="S15909" s="11"/>
      <c r="T15909" s="4"/>
      <c r="U15909" s="11"/>
      <c r="V15909" s="4"/>
      <c r="W15909" s="11"/>
      <c r="X15909" s="4"/>
      <c r="Y15909" s="11"/>
      <c r="Z15909" s="4"/>
      <c r="AA15909" s="1" t="s">
        <v>16</v>
      </c>
      <c r="AC15909" s="23" t="s">
        <v>37890</v>
      </c>
      <c r="AD15909" s="23" t="s">
        <v>40440</v>
      </c>
      <c r="AE15909" t="s">
        <v>35409</v>
      </c>
    </row>
    <row r="15910" spans="1:31" ht="15" customHeight="1">
      <c r="A15910" s="1">
        <v>15909</v>
      </c>
      <c r="B15910" s="1" t="s">
        <v>54</v>
      </c>
      <c r="C15910" s="1" t="s">
        <v>19108</v>
      </c>
      <c r="D15910" s="9" t="s">
        <v>4211</v>
      </c>
      <c r="E15910" s="9" t="s">
        <v>78</v>
      </c>
      <c r="F15910" s="9" t="s">
        <v>30195</v>
      </c>
      <c r="G15910" s="17">
        <v>91696941909</v>
      </c>
      <c r="H15910" s="9" t="s">
        <v>8</v>
      </c>
      <c r="I15910" s="1" t="s">
        <v>41</v>
      </c>
      <c r="J15910" s="4" t="s">
        <v>47301</v>
      </c>
      <c r="K15910" s="11" t="s">
        <v>14136</v>
      </c>
      <c r="L15910" s="4" t="s">
        <v>47301</v>
      </c>
      <c r="M15910" s="11"/>
      <c r="N15910" s="4"/>
      <c r="O15910" s="11"/>
      <c r="P15910" s="4"/>
      <c r="Q15910" s="11"/>
      <c r="R15910" s="4"/>
      <c r="S15910" s="11"/>
      <c r="T15910" s="4"/>
      <c r="U15910" s="11"/>
      <c r="V15910" s="4"/>
      <c r="W15910" s="11"/>
      <c r="X15910" s="4"/>
      <c r="Y15910" s="11"/>
      <c r="Z15910" s="4"/>
      <c r="AA15910" s="1" t="s">
        <v>16</v>
      </c>
      <c r="AC15910" s="23" t="s">
        <v>37890</v>
      </c>
      <c r="AD15910" s="23" t="s">
        <v>40440</v>
      </c>
      <c r="AE15910" t="s">
        <v>35399</v>
      </c>
    </row>
    <row r="15911" spans="1:31" ht="15" customHeight="1">
      <c r="A15911" s="1">
        <v>15910</v>
      </c>
      <c r="B15911" s="1" t="s">
        <v>54</v>
      </c>
      <c r="C15911" s="1" t="s">
        <v>19132</v>
      </c>
      <c r="D15911" s="9" t="s">
        <v>2652</v>
      </c>
      <c r="E15911" s="9" t="s">
        <v>328</v>
      </c>
      <c r="F15911" s="9" t="s">
        <v>18503</v>
      </c>
      <c r="G15911" s="17">
        <v>91910666464</v>
      </c>
      <c r="H15911" s="9" t="s">
        <v>8</v>
      </c>
      <c r="I15911" s="1" t="s">
        <v>41</v>
      </c>
      <c r="J15911" s="4" t="s">
        <v>47301</v>
      </c>
      <c r="K15911" s="3" t="s">
        <v>42</v>
      </c>
      <c r="L15911" s="4" t="s">
        <v>47301</v>
      </c>
      <c r="M15911" s="4" t="s">
        <v>14136</v>
      </c>
      <c r="N15911" s="3" t="str">
        <f>J15911</f>
        <v>[75 lacs - 1 cr]</v>
      </c>
      <c r="O15911" s="11"/>
      <c r="P15911" s="4"/>
      <c r="Q15911" s="11"/>
      <c r="R15911" s="4"/>
      <c r="S15911" s="11"/>
      <c r="T15911" s="4"/>
      <c r="U15911" s="11"/>
      <c r="V15911" s="4"/>
      <c r="W15911" s="11"/>
      <c r="X15911" s="4"/>
      <c r="Y15911" s="11"/>
      <c r="Z15911" s="4"/>
      <c r="AA15911" s="1" t="s">
        <v>16</v>
      </c>
      <c r="AC15911" s="23" t="s">
        <v>37890</v>
      </c>
      <c r="AD15911" s="23" t="s">
        <v>40440</v>
      </c>
      <c r="AE15911" t="s">
        <v>35399</v>
      </c>
    </row>
    <row r="15912" spans="1:31" ht="15" customHeight="1">
      <c r="A15912" s="1">
        <v>15911</v>
      </c>
      <c r="B15912" s="1" t="s">
        <v>54</v>
      </c>
      <c r="C15912" s="1" t="s">
        <v>19136</v>
      </c>
      <c r="D15912" s="9" t="s">
        <v>14292</v>
      </c>
      <c r="E15912" s="9" t="s">
        <v>19</v>
      </c>
      <c r="F15912" s="9" t="s">
        <v>32564</v>
      </c>
      <c r="G15912" s="17">
        <v>919446044449</v>
      </c>
      <c r="H15912" s="9" t="s">
        <v>8</v>
      </c>
      <c r="I15912" s="1" t="s">
        <v>9</v>
      </c>
      <c r="J15912" s="4" t="s">
        <v>47301</v>
      </c>
      <c r="K15912" s="3" t="s">
        <v>42</v>
      </c>
      <c r="L15912" s="4" t="s">
        <v>47301</v>
      </c>
      <c r="M15912" s="11"/>
      <c r="N15912" s="4"/>
      <c r="O15912" s="11"/>
      <c r="P15912" s="4"/>
      <c r="Q15912" s="11"/>
      <c r="R15912" s="4"/>
      <c r="S15912" s="11"/>
      <c r="T15912" s="4"/>
      <c r="U15912" s="11"/>
      <c r="V15912" s="4"/>
      <c r="W15912" s="11"/>
      <c r="X15912" s="4"/>
      <c r="Y15912" s="11"/>
      <c r="Z15912" s="4"/>
      <c r="AA15912" s="1" t="s">
        <v>16</v>
      </c>
      <c r="AC15912" s="23" t="s">
        <v>37890</v>
      </c>
      <c r="AD15912" s="23" t="s">
        <v>40440</v>
      </c>
      <c r="AE15912" t="s">
        <v>35399</v>
      </c>
    </row>
    <row r="15913" spans="1:31" ht="15" customHeight="1">
      <c r="A15913" s="1">
        <v>15912</v>
      </c>
      <c r="B15913" s="1" t="s">
        <v>54</v>
      </c>
      <c r="C15913" s="1" t="s">
        <v>19149</v>
      </c>
      <c r="D15913" s="9" t="s">
        <v>36411</v>
      </c>
      <c r="E15913" s="9" t="s">
        <v>362</v>
      </c>
      <c r="F15913" s="9" t="s">
        <v>30223</v>
      </c>
      <c r="G15913" s="17">
        <v>919944046160</v>
      </c>
      <c r="H15913" s="9" t="s">
        <v>15</v>
      </c>
      <c r="I15913" s="1" t="s">
        <v>62</v>
      </c>
      <c r="J15913" s="4" t="s">
        <v>47301</v>
      </c>
      <c r="K15913" s="11" t="s">
        <v>14136</v>
      </c>
      <c r="L15913" s="4" t="s">
        <v>47301</v>
      </c>
      <c r="M15913" s="11"/>
      <c r="N15913" s="4"/>
      <c r="O15913" s="11"/>
      <c r="P15913" s="4"/>
      <c r="Q15913" s="11"/>
      <c r="R15913" s="4"/>
      <c r="S15913" s="11"/>
      <c r="T15913" s="4"/>
      <c r="U15913" s="11"/>
      <c r="V15913" s="4"/>
      <c r="W15913" s="11"/>
      <c r="X15913" s="4"/>
      <c r="Y15913" s="11"/>
      <c r="Z15913" s="4"/>
      <c r="AA15913" s="1" t="s">
        <v>16</v>
      </c>
      <c r="AC15913" s="23" t="s">
        <v>37890</v>
      </c>
      <c r="AD15913" s="23" t="s">
        <v>40440</v>
      </c>
      <c r="AE15913" t="s">
        <v>35399</v>
      </c>
    </row>
    <row r="15914" spans="1:31" ht="15" customHeight="1">
      <c r="A15914" s="1">
        <v>15913</v>
      </c>
      <c r="B15914" s="1" t="s">
        <v>54</v>
      </c>
      <c r="C15914" s="1" t="s">
        <v>19168</v>
      </c>
      <c r="D15914" s="9" t="s">
        <v>5723</v>
      </c>
      <c r="E15914" s="9" t="s">
        <v>2826</v>
      </c>
      <c r="F15914" s="9" t="s">
        <v>30239</v>
      </c>
      <c r="G15914" s="17">
        <v>919949444494</v>
      </c>
      <c r="H15914" s="9" t="s">
        <v>15</v>
      </c>
      <c r="I15914" s="1" t="s">
        <v>62</v>
      </c>
      <c r="J15914" s="4" t="s">
        <v>47301</v>
      </c>
      <c r="K15914" s="3" t="s">
        <v>213</v>
      </c>
      <c r="L15914" s="4" t="s">
        <v>47301</v>
      </c>
      <c r="M15914" s="4" t="s">
        <v>17</v>
      </c>
      <c r="N15914" s="3" t="str">
        <f>J15914</f>
        <v>[75 lacs - 1 cr]</v>
      </c>
      <c r="O15914" s="4" t="s">
        <v>47347</v>
      </c>
      <c r="P15914" s="3" t="s">
        <v>47301</v>
      </c>
      <c r="Q15914" s="4" t="s">
        <v>14136</v>
      </c>
      <c r="R15914" s="3" t="s">
        <v>47301</v>
      </c>
      <c r="S15914" s="4" t="s">
        <v>47352</v>
      </c>
      <c r="T15914" s="3" t="s">
        <v>47301</v>
      </c>
      <c r="U15914" s="4" t="s">
        <v>13</v>
      </c>
      <c r="V15914" s="3" t="s">
        <v>47301</v>
      </c>
      <c r="W15914" s="11"/>
      <c r="X15914" s="4"/>
      <c r="Y15914" s="11"/>
      <c r="Z15914" s="4"/>
      <c r="AA15914" s="1" t="s">
        <v>11</v>
      </c>
      <c r="AC15914" s="23" t="s">
        <v>37890</v>
      </c>
      <c r="AD15914" s="23" t="s">
        <v>40440</v>
      </c>
      <c r="AE15914" t="s">
        <v>35409</v>
      </c>
    </row>
    <row r="15915" spans="1:31" ht="15" customHeight="1">
      <c r="A15915" s="1">
        <v>15914</v>
      </c>
      <c r="B15915" s="1" t="s">
        <v>54</v>
      </c>
      <c r="C15915" s="1" t="s">
        <v>19178</v>
      </c>
      <c r="D15915" s="9" t="s">
        <v>727</v>
      </c>
      <c r="E15915" s="9" t="s">
        <v>410</v>
      </c>
      <c r="F15915" s="9" t="s">
        <v>30246</v>
      </c>
      <c r="G15915" s="17">
        <v>9146499969</v>
      </c>
      <c r="H15915" s="9" t="s">
        <v>8</v>
      </c>
      <c r="I15915" s="1" t="s">
        <v>62</v>
      </c>
      <c r="J15915" s="4" t="s">
        <v>47301</v>
      </c>
      <c r="K15915" s="3" t="s">
        <v>42</v>
      </c>
      <c r="L15915" s="4" t="s">
        <v>47301</v>
      </c>
      <c r="M15915" s="11"/>
      <c r="N15915" s="4"/>
      <c r="O15915" s="11"/>
      <c r="P15915" s="4"/>
      <c r="Q15915" s="11"/>
      <c r="R15915" s="4"/>
      <c r="S15915" s="11"/>
      <c r="T15915" s="4"/>
      <c r="U15915" s="11"/>
      <c r="V15915" s="4"/>
      <c r="W15915" s="11"/>
      <c r="X15915" s="4"/>
      <c r="Y15915" s="11"/>
      <c r="Z15915" s="4"/>
      <c r="AA15915" s="1" t="s">
        <v>16</v>
      </c>
      <c r="AC15915" s="23" t="s">
        <v>37890</v>
      </c>
      <c r="AD15915" s="23" t="s">
        <v>40440</v>
      </c>
      <c r="AE15915" t="s">
        <v>35409</v>
      </c>
    </row>
    <row r="15916" spans="1:31" ht="15" customHeight="1">
      <c r="A15916" s="1">
        <v>15915</v>
      </c>
      <c r="B15916" s="1" t="s">
        <v>54</v>
      </c>
      <c r="C15916" s="1" t="s">
        <v>19179</v>
      </c>
      <c r="D15916" s="9" t="s">
        <v>18515</v>
      </c>
      <c r="E15916" s="9" t="s">
        <v>18516</v>
      </c>
      <c r="F15916" s="9" t="s">
        <v>33200</v>
      </c>
      <c r="G15916" s="17">
        <v>914144010460</v>
      </c>
      <c r="H15916" s="9" t="s">
        <v>132</v>
      </c>
      <c r="I15916" s="1" t="s">
        <v>62</v>
      </c>
      <c r="J15916" s="4" t="s">
        <v>47301</v>
      </c>
      <c r="K15916" s="11" t="s">
        <v>14137</v>
      </c>
      <c r="L15916" s="4" t="s">
        <v>47301</v>
      </c>
      <c r="M15916" s="11"/>
      <c r="N15916" s="4"/>
      <c r="O15916" s="11"/>
      <c r="P15916" s="4"/>
      <c r="Q15916" s="11"/>
      <c r="R15916" s="4"/>
      <c r="S15916" s="11"/>
      <c r="T15916" s="4"/>
      <c r="U15916" s="11"/>
      <c r="V15916" s="4"/>
      <c r="W15916" s="11"/>
      <c r="X15916" s="4"/>
      <c r="Y15916" s="11"/>
      <c r="Z15916" s="4"/>
      <c r="AA15916" s="1" t="s">
        <v>16</v>
      </c>
      <c r="AC15916" s="23" t="s">
        <v>37890</v>
      </c>
      <c r="AD15916" s="23" t="s">
        <v>40440</v>
      </c>
      <c r="AE15916" t="s">
        <v>35394</v>
      </c>
    </row>
    <row r="15917" spans="1:31" ht="15" customHeight="1">
      <c r="A15917" s="1">
        <v>15916</v>
      </c>
      <c r="B15917" s="1" t="s">
        <v>54</v>
      </c>
      <c r="C15917" s="1" t="s">
        <v>19188</v>
      </c>
      <c r="D15917" s="9" t="s">
        <v>4626</v>
      </c>
      <c r="E15917" s="9" t="s">
        <v>40</v>
      </c>
      <c r="F15917" s="9" t="s">
        <v>30252</v>
      </c>
      <c r="G15917" s="17">
        <v>91694444464</v>
      </c>
      <c r="H15917" s="9" t="s">
        <v>20</v>
      </c>
      <c r="I15917" s="1" t="s">
        <v>41</v>
      </c>
      <c r="J15917" s="4" t="s">
        <v>47301</v>
      </c>
      <c r="K15917" s="3" t="s">
        <v>42</v>
      </c>
      <c r="L15917" s="4" t="s">
        <v>47301</v>
      </c>
      <c r="M15917" s="11"/>
      <c r="N15917" s="4"/>
      <c r="O15917" s="11"/>
      <c r="P15917" s="4"/>
      <c r="Q15917" s="11"/>
      <c r="R15917" s="4"/>
      <c r="S15917" s="11"/>
      <c r="T15917" s="4"/>
      <c r="U15917" s="11"/>
      <c r="V15917" s="4"/>
      <c r="W15917" s="11"/>
      <c r="X15917" s="4"/>
      <c r="Y15917" s="11"/>
      <c r="Z15917" s="4"/>
      <c r="AA15917" s="1" t="s">
        <v>11</v>
      </c>
      <c r="AC15917" s="23" t="s">
        <v>37890</v>
      </c>
      <c r="AD15917" s="23" t="s">
        <v>40440</v>
      </c>
      <c r="AE15917" t="s">
        <v>35399</v>
      </c>
    </row>
    <row r="15918" spans="1:31" ht="15" customHeight="1">
      <c r="A15918" s="1">
        <v>15917</v>
      </c>
      <c r="B15918" s="1" t="s">
        <v>54</v>
      </c>
      <c r="C15918" s="1" t="s">
        <v>19193</v>
      </c>
      <c r="D15918" s="9" t="s">
        <v>5654</v>
      </c>
      <c r="E15918" s="9" t="s">
        <v>18519</v>
      </c>
      <c r="F15918" s="9" t="s">
        <v>33204</v>
      </c>
      <c r="G15918" s="17">
        <v>914940010946</v>
      </c>
      <c r="H15918" s="9" t="s">
        <v>15</v>
      </c>
      <c r="I15918" s="1" t="s">
        <v>62</v>
      </c>
      <c r="J15918" s="4" t="s">
        <v>47301</v>
      </c>
      <c r="K15918" s="3" t="s">
        <v>42</v>
      </c>
      <c r="L15918" s="4" t="s">
        <v>47301</v>
      </c>
      <c r="M15918" s="11"/>
      <c r="N15918" s="4"/>
      <c r="O15918" s="11"/>
      <c r="P15918" s="4"/>
      <c r="Q15918" s="11"/>
      <c r="R15918" s="4"/>
      <c r="S15918" s="11"/>
      <c r="T15918" s="4"/>
      <c r="U15918" s="11"/>
      <c r="V15918" s="4"/>
      <c r="W15918" s="11"/>
      <c r="X15918" s="4"/>
      <c r="Y15918" s="11"/>
      <c r="Z15918" s="4"/>
      <c r="AA15918" s="1" t="s">
        <v>16</v>
      </c>
      <c r="AC15918" s="23" t="s">
        <v>37890</v>
      </c>
      <c r="AD15918" s="23" t="s">
        <v>40440</v>
      </c>
      <c r="AE15918" t="s">
        <v>35394</v>
      </c>
    </row>
    <row r="15919" spans="1:31" ht="15" customHeight="1">
      <c r="A15919" s="1">
        <v>15918</v>
      </c>
      <c r="B15919" s="1" t="s">
        <v>54</v>
      </c>
      <c r="C15919" s="1" t="s">
        <v>19278</v>
      </c>
      <c r="D15919" s="9" t="s">
        <v>8440</v>
      </c>
      <c r="E15919" s="12" t="s">
        <v>328</v>
      </c>
      <c r="F15919" s="9" t="s">
        <v>30299</v>
      </c>
      <c r="G15919" s="17">
        <v>919946019464</v>
      </c>
      <c r="H15919" s="2" t="s">
        <v>37779</v>
      </c>
      <c r="I15919" s="1" t="s">
        <v>62</v>
      </c>
      <c r="J15919" s="4" t="s">
        <v>47301</v>
      </c>
      <c r="K15919" s="11" t="s">
        <v>14136</v>
      </c>
      <c r="L15919" s="4" t="s">
        <v>47301</v>
      </c>
      <c r="M15919" s="11"/>
      <c r="N15919" s="4"/>
      <c r="O15919" s="11"/>
      <c r="P15919" s="4"/>
      <c r="Q15919" s="11"/>
      <c r="R15919" s="4"/>
      <c r="S15919" s="11"/>
      <c r="T15919" s="4"/>
      <c r="U15919" s="11"/>
      <c r="V15919" s="4"/>
      <c r="W15919" s="11"/>
      <c r="X15919" s="4"/>
      <c r="Y15919" s="11"/>
      <c r="Z15919" s="4"/>
      <c r="AA15919" s="1" t="s">
        <v>16</v>
      </c>
      <c r="AC15919" s="23" t="s">
        <v>37890</v>
      </c>
      <c r="AD15919" s="23" t="s">
        <v>40440</v>
      </c>
      <c r="AE15919" t="s">
        <v>35410</v>
      </c>
    </row>
    <row r="15920" spans="1:31" ht="15" customHeight="1">
      <c r="A15920" s="1">
        <v>15919</v>
      </c>
      <c r="B15920" s="1" t="s">
        <v>54</v>
      </c>
      <c r="C15920" s="1" t="s">
        <v>19313</v>
      </c>
      <c r="D15920" s="9" t="s">
        <v>9649</v>
      </c>
      <c r="E15920" s="12"/>
      <c r="F15920" s="9" t="s">
        <v>30319</v>
      </c>
      <c r="G15920" s="17">
        <v>91990946006</v>
      </c>
      <c r="H15920" s="2" t="s">
        <v>37779</v>
      </c>
      <c r="I15920" s="1" t="s">
        <v>9</v>
      </c>
      <c r="J15920" s="4" t="s">
        <v>47301</v>
      </c>
      <c r="K15920" s="3" t="s">
        <v>42</v>
      </c>
      <c r="L15920" s="4" t="s">
        <v>47301</v>
      </c>
      <c r="M15920" s="11"/>
      <c r="N15920" s="4"/>
      <c r="O15920" s="11"/>
      <c r="P15920" s="4"/>
      <c r="Q15920" s="11"/>
      <c r="R15920" s="4"/>
      <c r="S15920" s="11"/>
      <c r="T15920" s="4"/>
      <c r="U15920" s="11"/>
      <c r="V15920" s="4"/>
      <c r="W15920" s="11"/>
      <c r="X15920" s="4"/>
      <c r="Y15920" s="11"/>
      <c r="Z15920" s="4"/>
      <c r="AA15920" s="1" t="s">
        <v>16</v>
      </c>
      <c r="AC15920" s="23" t="s">
        <v>37890</v>
      </c>
      <c r="AD15920" s="23" t="s">
        <v>40440</v>
      </c>
      <c r="AE15920" t="s">
        <v>35409</v>
      </c>
    </row>
    <row r="15921" spans="1:31" ht="15" customHeight="1">
      <c r="A15921" s="1">
        <v>15920</v>
      </c>
      <c r="B15921" s="1" t="s">
        <v>54</v>
      </c>
      <c r="C15921" s="1" t="s">
        <v>19366</v>
      </c>
      <c r="D15921" s="9" t="s">
        <v>3940</v>
      </c>
      <c r="E15921" s="9" t="s">
        <v>102</v>
      </c>
      <c r="F15921" s="9" t="s">
        <v>30354</v>
      </c>
      <c r="G15921" s="17">
        <v>919496999661</v>
      </c>
      <c r="H15921" s="9" t="s">
        <v>8</v>
      </c>
      <c r="I15921" s="1" t="s">
        <v>62</v>
      </c>
      <c r="J15921" s="4" t="s">
        <v>47301</v>
      </c>
      <c r="K15921" s="3" t="s">
        <v>42</v>
      </c>
      <c r="L15921" s="4" t="s">
        <v>47301</v>
      </c>
      <c r="M15921" s="11"/>
      <c r="N15921" s="4"/>
      <c r="O15921" s="11"/>
      <c r="P15921" s="4"/>
      <c r="Q15921" s="11"/>
      <c r="R15921" s="4"/>
      <c r="S15921" s="11"/>
      <c r="T15921" s="4"/>
      <c r="U15921" s="11"/>
      <c r="V15921" s="4"/>
      <c r="W15921" s="11"/>
      <c r="X15921" s="4"/>
      <c r="Y15921" s="11"/>
      <c r="Z15921" s="4"/>
      <c r="AA15921" s="1" t="s">
        <v>16</v>
      </c>
      <c r="AC15921" s="23" t="s">
        <v>37891</v>
      </c>
      <c r="AD15921" s="23" t="s">
        <v>40440</v>
      </c>
      <c r="AE15921" t="s">
        <v>35399</v>
      </c>
    </row>
    <row r="15922" spans="1:31" ht="15" customHeight="1">
      <c r="A15922" s="1">
        <v>15921</v>
      </c>
      <c r="B15922" s="1" t="s">
        <v>54</v>
      </c>
      <c r="C15922" s="1" t="s">
        <v>19474</v>
      </c>
      <c r="D15922" s="9" t="s">
        <v>58</v>
      </c>
      <c r="E15922" s="12"/>
      <c r="F15922" s="9" t="s">
        <v>30426</v>
      </c>
      <c r="G15922" s="17">
        <v>919449964</v>
      </c>
      <c r="H15922" s="2" t="s">
        <v>37779</v>
      </c>
      <c r="I15922" s="1" t="s">
        <v>41</v>
      </c>
      <c r="J15922" s="4" t="s">
        <v>47301</v>
      </c>
      <c r="K15922" s="3" t="s">
        <v>42</v>
      </c>
      <c r="L15922" s="4" t="s">
        <v>47301</v>
      </c>
      <c r="M15922" s="4" t="s">
        <v>14136</v>
      </c>
      <c r="N15922" s="3" t="str">
        <f>J15922</f>
        <v>[75 lacs - 1 cr]</v>
      </c>
      <c r="O15922" s="11"/>
      <c r="P15922" s="4"/>
      <c r="Q15922" s="11"/>
      <c r="R15922" s="4"/>
      <c r="S15922" s="11"/>
      <c r="T15922" s="4"/>
      <c r="U15922" s="11"/>
      <c r="V15922" s="4"/>
      <c r="W15922" s="11"/>
      <c r="X15922" s="4"/>
      <c r="Y15922" s="11"/>
      <c r="Z15922" s="4"/>
      <c r="AA15922" s="1" t="s">
        <v>16</v>
      </c>
      <c r="AC15922" s="23" t="s">
        <v>37891</v>
      </c>
      <c r="AD15922" s="23" t="s">
        <v>40440</v>
      </c>
      <c r="AE15922" t="s">
        <v>35409</v>
      </c>
    </row>
    <row r="15923" spans="1:31" ht="15" customHeight="1">
      <c r="A15923" s="1">
        <v>15922</v>
      </c>
      <c r="B15923" s="1" t="s">
        <v>54</v>
      </c>
      <c r="C15923" s="1" t="s">
        <v>19479</v>
      </c>
      <c r="D15923" s="9" t="s">
        <v>18541</v>
      </c>
      <c r="E15923" s="12"/>
      <c r="F15923" s="9" t="s">
        <v>33239</v>
      </c>
      <c r="G15923" s="17">
        <v>919490449</v>
      </c>
      <c r="H15923" s="2" t="s">
        <v>37779</v>
      </c>
      <c r="I15923" s="1" t="s">
        <v>62</v>
      </c>
      <c r="J15923" s="4" t="s">
        <v>47301</v>
      </c>
      <c r="K15923" s="3" t="s">
        <v>42</v>
      </c>
      <c r="L15923" s="4" t="s">
        <v>47301</v>
      </c>
      <c r="M15923" s="11"/>
      <c r="N15923" s="4"/>
      <c r="O15923" s="11"/>
      <c r="P15923" s="4"/>
      <c r="Q15923" s="11"/>
      <c r="R15923" s="4"/>
      <c r="S15923" s="11"/>
      <c r="T15923" s="4"/>
      <c r="U15923" s="11"/>
      <c r="V15923" s="4"/>
      <c r="W15923" s="11"/>
      <c r="X15923" s="4"/>
      <c r="Y15923" s="11"/>
      <c r="Z15923" s="4"/>
      <c r="AA15923" s="1" t="s">
        <v>16</v>
      </c>
      <c r="AC15923" s="23" t="s">
        <v>37891</v>
      </c>
      <c r="AD15923" s="23" t="s">
        <v>40440</v>
      </c>
      <c r="AE15923" t="s">
        <v>35399</v>
      </c>
    </row>
    <row r="15924" spans="1:31" ht="15" customHeight="1">
      <c r="A15924" s="1">
        <v>15923</v>
      </c>
      <c r="B15924" s="1" t="s">
        <v>54</v>
      </c>
      <c r="C15924" s="1" t="s">
        <v>19620</v>
      </c>
      <c r="D15924" s="9" t="s">
        <v>3940</v>
      </c>
      <c r="E15924" s="9" t="s">
        <v>139</v>
      </c>
      <c r="F15924" s="9" t="s">
        <v>18556</v>
      </c>
      <c r="G15924" s="17">
        <v>919444669406</v>
      </c>
      <c r="H15924" s="9" t="s">
        <v>20</v>
      </c>
      <c r="I15924" s="1" t="s">
        <v>9</v>
      </c>
      <c r="J15924" s="4" t="s">
        <v>47301</v>
      </c>
      <c r="K15924" s="3" t="s">
        <v>42</v>
      </c>
      <c r="L15924" s="4" t="s">
        <v>47301</v>
      </c>
      <c r="M15924" s="4" t="s">
        <v>14136</v>
      </c>
      <c r="N15924" s="3" t="str">
        <f>J15924</f>
        <v>[75 lacs - 1 cr]</v>
      </c>
      <c r="O15924" s="11"/>
      <c r="P15924" s="4"/>
      <c r="Q15924" s="11"/>
      <c r="R15924" s="4"/>
      <c r="S15924" s="11"/>
      <c r="T15924" s="4"/>
      <c r="U15924" s="11"/>
      <c r="V15924" s="4"/>
      <c r="W15924" s="11"/>
      <c r="X15924" s="4"/>
      <c r="Y15924" s="11"/>
      <c r="Z15924" s="4"/>
      <c r="AA15924" s="1" t="s">
        <v>11</v>
      </c>
      <c r="AC15924" s="23" t="s">
        <v>37891</v>
      </c>
      <c r="AD15924" s="23" t="s">
        <v>40440</v>
      </c>
      <c r="AE15924" t="s">
        <v>35410</v>
      </c>
    </row>
    <row r="15925" spans="1:31" ht="15" customHeight="1">
      <c r="A15925" s="1">
        <v>15924</v>
      </c>
      <c r="B15925" s="1" t="s">
        <v>54</v>
      </c>
      <c r="C15925" s="1" t="s">
        <v>19657</v>
      </c>
      <c r="D15925" s="9" t="s">
        <v>37755</v>
      </c>
      <c r="E15925" s="12" t="s">
        <v>221</v>
      </c>
      <c r="F15925" s="9" t="s">
        <v>35295</v>
      </c>
      <c r="G15925" s="17">
        <v>919446914414</v>
      </c>
      <c r="H15925" s="2" t="s">
        <v>37779</v>
      </c>
      <c r="I15925" s="1" t="s">
        <v>41</v>
      </c>
      <c r="J15925" s="4" t="s">
        <v>47301</v>
      </c>
      <c r="K15925" s="3" t="s">
        <v>42</v>
      </c>
      <c r="L15925" s="4" t="s">
        <v>47301</v>
      </c>
      <c r="M15925" s="11"/>
      <c r="N15925" s="4"/>
      <c r="O15925" s="11"/>
      <c r="P15925" s="4"/>
      <c r="Q15925" s="11"/>
      <c r="R15925" s="4"/>
      <c r="S15925" s="11"/>
      <c r="T15925" s="4"/>
      <c r="U15925" s="11"/>
      <c r="V15925" s="4"/>
      <c r="W15925" s="11"/>
      <c r="X15925" s="4"/>
      <c r="Y15925" s="11"/>
      <c r="Z15925" s="4"/>
      <c r="AA15925" s="1" t="s">
        <v>16</v>
      </c>
      <c r="AC15925" s="23" t="s">
        <v>37891</v>
      </c>
      <c r="AD15925" s="23" t="s">
        <v>40440</v>
      </c>
      <c r="AE15925" t="s">
        <v>35394</v>
      </c>
    </row>
    <row r="15926" spans="1:31" ht="15" customHeight="1">
      <c r="A15926" s="1">
        <v>15925</v>
      </c>
      <c r="B15926" s="1" t="s">
        <v>54</v>
      </c>
      <c r="C15926" s="1" t="s">
        <v>20071</v>
      </c>
      <c r="D15926" s="9" t="s">
        <v>18585</v>
      </c>
      <c r="E15926" s="9" t="s">
        <v>40</v>
      </c>
      <c r="F15926" s="9" t="s">
        <v>30806</v>
      </c>
      <c r="G15926" s="17">
        <v>919409941641</v>
      </c>
      <c r="H15926" s="9" t="s">
        <v>132</v>
      </c>
      <c r="I15926" s="1" t="s">
        <v>9</v>
      </c>
      <c r="J15926" s="4" t="s">
        <v>47301</v>
      </c>
      <c r="K15926" s="3" t="s">
        <v>213</v>
      </c>
      <c r="L15926" s="4" t="s">
        <v>47301</v>
      </c>
      <c r="M15926" s="4" t="s">
        <v>17</v>
      </c>
      <c r="N15926" s="3" t="str">
        <f t="shared" ref="N15926:N15927" si="694">J15926</f>
        <v>[75 lacs - 1 cr]</v>
      </c>
      <c r="O15926" s="4" t="s">
        <v>47347</v>
      </c>
      <c r="P15926" s="3" t="s">
        <v>47301</v>
      </c>
      <c r="Q15926" s="4" t="s">
        <v>14136</v>
      </c>
      <c r="R15926" s="3" t="s">
        <v>47301</v>
      </c>
      <c r="S15926" s="4" t="s">
        <v>47352</v>
      </c>
      <c r="T15926" s="3" t="s">
        <v>47301</v>
      </c>
      <c r="U15926" s="4" t="s">
        <v>13</v>
      </c>
      <c r="V15926" s="3" t="s">
        <v>47301</v>
      </c>
      <c r="W15926" s="11"/>
      <c r="X15926" s="4"/>
      <c r="Y15926" s="11"/>
      <c r="Z15926" s="4"/>
      <c r="AA15926" s="1" t="s">
        <v>16</v>
      </c>
      <c r="AC15926" s="23" t="s">
        <v>37892</v>
      </c>
      <c r="AD15926" s="23" t="s">
        <v>47279</v>
      </c>
      <c r="AE15926" t="s">
        <v>35409</v>
      </c>
    </row>
    <row r="15927" spans="1:31" ht="15" customHeight="1">
      <c r="A15927" s="1">
        <v>15926</v>
      </c>
      <c r="B15927" s="1" t="s">
        <v>54</v>
      </c>
      <c r="C15927" s="1" t="s">
        <v>20074</v>
      </c>
      <c r="D15927" s="9" t="s">
        <v>1545</v>
      </c>
      <c r="E15927" s="9" t="s">
        <v>139</v>
      </c>
      <c r="F15927" s="9" t="s">
        <v>30808</v>
      </c>
      <c r="G15927" s="17">
        <v>91964044414</v>
      </c>
      <c r="H15927" s="9" t="s">
        <v>8</v>
      </c>
      <c r="I15927" s="1" t="s">
        <v>62</v>
      </c>
      <c r="J15927" s="4" t="s">
        <v>47301</v>
      </c>
      <c r="K15927" s="3" t="s">
        <v>17</v>
      </c>
      <c r="L15927" s="4" t="s">
        <v>47301</v>
      </c>
      <c r="M15927" s="4" t="s">
        <v>42</v>
      </c>
      <c r="N15927" s="3" t="str">
        <f t="shared" si="694"/>
        <v>[75 lacs - 1 cr]</v>
      </c>
      <c r="O15927" s="11"/>
      <c r="P15927" s="4"/>
      <c r="Q15927" s="11"/>
      <c r="R15927" s="4"/>
      <c r="S15927" s="11"/>
      <c r="T15927" s="4"/>
      <c r="U15927" s="11"/>
      <c r="V15927" s="4"/>
      <c r="W15927" s="11"/>
      <c r="X15927" s="4"/>
      <c r="Y15927" s="11"/>
      <c r="Z15927" s="4"/>
      <c r="AA15927" s="1" t="s">
        <v>16</v>
      </c>
      <c r="AC15927" s="23" t="s">
        <v>37892</v>
      </c>
      <c r="AD15927" s="23" t="s">
        <v>47279</v>
      </c>
      <c r="AE15927" t="s">
        <v>35394</v>
      </c>
    </row>
    <row r="15928" spans="1:31" ht="15" customHeight="1">
      <c r="A15928" s="1">
        <v>15927</v>
      </c>
      <c r="B15928" s="1" t="s">
        <v>54</v>
      </c>
      <c r="C15928" s="1" t="s">
        <v>20079</v>
      </c>
      <c r="D15928" s="9" t="s">
        <v>2359</v>
      </c>
      <c r="E15928" s="9" t="s">
        <v>1514</v>
      </c>
      <c r="F15928" s="9" t="s">
        <v>30811</v>
      </c>
      <c r="G15928" s="17">
        <v>91946496941</v>
      </c>
      <c r="H15928" s="9" t="s">
        <v>132</v>
      </c>
      <c r="I15928" s="1" t="s">
        <v>41</v>
      </c>
      <c r="J15928" s="4" t="s">
        <v>47301</v>
      </c>
      <c r="K15928" s="3" t="s">
        <v>42</v>
      </c>
      <c r="L15928" s="4" t="s">
        <v>47301</v>
      </c>
      <c r="M15928" s="11"/>
      <c r="N15928" s="4"/>
      <c r="O15928" s="11"/>
      <c r="P15928" s="4"/>
      <c r="Q15928" s="11"/>
      <c r="R15928" s="4"/>
      <c r="S15928" s="11"/>
      <c r="T15928" s="4"/>
      <c r="U15928" s="11"/>
      <c r="V15928" s="4"/>
      <c r="W15928" s="11"/>
      <c r="X15928" s="4"/>
      <c r="Y15928" s="11"/>
      <c r="Z15928" s="4"/>
      <c r="AA15928" s="1" t="s">
        <v>11</v>
      </c>
      <c r="AC15928" s="23" t="s">
        <v>37892</v>
      </c>
      <c r="AD15928" s="23" t="s">
        <v>47279</v>
      </c>
      <c r="AE15928" t="s">
        <v>35394</v>
      </c>
    </row>
    <row r="15929" spans="1:31" ht="15" customHeight="1">
      <c r="A15929" s="1">
        <v>15928</v>
      </c>
      <c r="B15929" s="1" t="s">
        <v>54</v>
      </c>
      <c r="C15929" s="1" t="s">
        <v>20086</v>
      </c>
      <c r="D15929" s="9" t="s">
        <v>5247</v>
      </c>
      <c r="E15929" s="9" t="s">
        <v>90</v>
      </c>
      <c r="F15929" s="9" t="s">
        <v>23393</v>
      </c>
      <c r="G15929" s="17">
        <v>9199944449</v>
      </c>
      <c r="H15929" s="9" t="s">
        <v>15</v>
      </c>
      <c r="I15929" s="1" t="s">
        <v>41</v>
      </c>
      <c r="J15929" s="4" t="s">
        <v>47301</v>
      </c>
      <c r="K15929" s="3" t="s">
        <v>42</v>
      </c>
      <c r="L15929" s="4" t="s">
        <v>47301</v>
      </c>
      <c r="M15929" s="4" t="s">
        <v>14136</v>
      </c>
      <c r="N15929" s="3" t="str">
        <f>J15929</f>
        <v>[75 lacs - 1 cr]</v>
      </c>
      <c r="O15929" s="11"/>
      <c r="P15929" s="4"/>
      <c r="Q15929" s="11"/>
      <c r="R15929" s="4"/>
      <c r="S15929" s="11"/>
      <c r="T15929" s="4"/>
      <c r="U15929" s="11"/>
      <c r="V15929" s="4"/>
      <c r="W15929" s="11"/>
      <c r="X15929" s="4"/>
      <c r="Y15929" s="11"/>
      <c r="Z15929" s="4"/>
      <c r="AA15929" s="1" t="s">
        <v>16</v>
      </c>
      <c r="AC15929" s="23" t="s">
        <v>37892</v>
      </c>
      <c r="AD15929" s="23" t="s">
        <v>47279</v>
      </c>
      <c r="AE15929" t="s">
        <v>35409</v>
      </c>
    </row>
    <row r="15930" spans="1:31" ht="15" customHeight="1">
      <c r="A15930" s="1">
        <v>15929</v>
      </c>
      <c r="B15930" s="1" t="s">
        <v>54</v>
      </c>
      <c r="C15930" s="1" t="s">
        <v>20090</v>
      </c>
      <c r="D15930" s="9" t="s">
        <v>18589</v>
      </c>
      <c r="E15930" s="9" t="s">
        <v>18590</v>
      </c>
      <c r="F15930" s="9" t="s">
        <v>30817</v>
      </c>
      <c r="G15930" s="17">
        <v>91446099400</v>
      </c>
      <c r="H15930" s="9" t="s">
        <v>8</v>
      </c>
      <c r="I15930" s="1" t="s">
        <v>41</v>
      </c>
      <c r="J15930" s="4" t="s">
        <v>47301</v>
      </c>
      <c r="K15930" s="3" t="s">
        <v>42</v>
      </c>
      <c r="L15930" s="4" t="s">
        <v>47301</v>
      </c>
      <c r="M15930" s="11"/>
      <c r="N15930" s="4"/>
      <c r="O15930" s="11"/>
      <c r="P15930" s="4"/>
      <c r="Q15930" s="11"/>
      <c r="R15930" s="4"/>
      <c r="S15930" s="11"/>
      <c r="T15930" s="4"/>
      <c r="U15930" s="11"/>
      <c r="V15930" s="4"/>
      <c r="W15930" s="11"/>
      <c r="X15930" s="4"/>
      <c r="Y15930" s="11"/>
      <c r="Z15930" s="4"/>
      <c r="AA15930" s="1" t="s">
        <v>16</v>
      </c>
      <c r="AC15930" s="23" t="s">
        <v>37892</v>
      </c>
      <c r="AD15930" s="23" t="s">
        <v>47279</v>
      </c>
      <c r="AE15930" t="s">
        <v>35399</v>
      </c>
    </row>
    <row r="15931" spans="1:31" ht="15" customHeight="1">
      <c r="A15931" s="1">
        <v>15930</v>
      </c>
      <c r="B15931" s="1" t="s">
        <v>54</v>
      </c>
      <c r="C15931" s="1" t="s">
        <v>20096</v>
      </c>
      <c r="D15931" s="9" t="s">
        <v>1799</v>
      </c>
      <c r="E15931" s="9" t="s">
        <v>139</v>
      </c>
      <c r="F15931" s="9" t="s">
        <v>30820</v>
      </c>
      <c r="G15931" s="17">
        <v>914940491694</v>
      </c>
      <c r="H15931" s="9" t="s">
        <v>8</v>
      </c>
      <c r="I15931" s="1" t="s">
        <v>62</v>
      </c>
      <c r="J15931" s="4" t="s">
        <v>47301</v>
      </c>
      <c r="K15931" s="3" t="s">
        <v>17</v>
      </c>
      <c r="L15931" s="4" t="s">
        <v>47301</v>
      </c>
      <c r="M15931" s="11"/>
      <c r="N15931" s="4"/>
      <c r="O15931" s="11"/>
      <c r="P15931" s="4"/>
      <c r="Q15931" s="11"/>
      <c r="R15931" s="4"/>
      <c r="S15931" s="11"/>
      <c r="T15931" s="4"/>
      <c r="U15931" s="11"/>
      <c r="V15931" s="4"/>
      <c r="W15931" s="11"/>
      <c r="X15931" s="4"/>
      <c r="Y15931" s="11"/>
      <c r="Z15931" s="4"/>
      <c r="AA15931" s="1" t="s">
        <v>16</v>
      </c>
      <c r="AC15931" s="23" t="s">
        <v>37893</v>
      </c>
      <c r="AD15931" s="23" t="s">
        <v>47279</v>
      </c>
      <c r="AE15931" t="s">
        <v>35409</v>
      </c>
    </row>
    <row r="15932" spans="1:31" ht="15" customHeight="1">
      <c r="A15932" s="1">
        <v>15931</v>
      </c>
      <c r="B15932" s="1" t="s">
        <v>54</v>
      </c>
      <c r="C15932" s="1" t="s">
        <v>20098</v>
      </c>
      <c r="D15932" s="9" t="s">
        <v>1636</v>
      </c>
      <c r="E15932" s="9" t="s">
        <v>18591</v>
      </c>
      <c r="F15932" s="9" t="s">
        <v>20979</v>
      </c>
      <c r="G15932" s="17">
        <v>9144019</v>
      </c>
      <c r="H15932" s="9" t="s">
        <v>132</v>
      </c>
      <c r="I15932" s="1" t="s">
        <v>41</v>
      </c>
      <c r="J15932" s="4" t="s">
        <v>47301</v>
      </c>
      <c r="K15932" s="3" t="s">
        <v>42</v>
      </c>
      <c r="L15932" s="4" t="s">
        <v>47301</v>
      </c>
      <c r="M15932" s="4" t="s">
        <v>14136</v>
      </c>
      <c r="N15932" s="3" t="str">
        <f>J15932</f>
        <v>[75 lacs - 1 cr]</v>
      </c>
      <c r="O15932" s="11"/>
      <c r="P15932" s="4"/>
      <c r="Q15932" s="11"/>
      <c r="R15932" s="4"/>
      <c r="S15932" s="11"/>
      <c r="T15932" s="4"/>
      <c r="U15932" s="11"/>
      <c r="V15932" s="4"/>
      <c r="W15932" s="11"/>
      <c r="X15932" s="4"/>
      <c r="Y15932" s="11"/>
      <c r="Z15932" s="4"/>
      <c r="AA15932" s="1" t="s">
        <v>16</v>
      </c>
      <c r="AC15932" s="23" t="s">
        <v>37893</v>
      </c>
      <c r="AD15932" s="23" t="s">
        <v>47279</v>
      </c>
      <c r="AE15932" t="s">
        <v>35394</v>
      </c>
    </row>
    <row r="15933" spans="1:31" ht="15" customHeight="1">
      <c r="A15933" s="1">
        <v>15932</v>
      </c>
      <c r="B15933" s="1" t="s">
        <v>54</v>
      </c>
      <c r="C15933" s="1" t="s">
        <v>20112</v>
      </c>
      <c r="D15933" s="9" t="s">
        <v>1799</v>
      </c>
      <c r="E15933" s="9" t="s">
        <v>6464</v>
      </c>
      <c r="F15933" s="9" t="s">
        <v>24000</v>
      </c>
      <c r="G15933" s="17">
        <v>919444094919</v>
      </c>
      <c r="H15933" s="9" t="s">
        <v>8</v>
      </c>
      <c r="I15933" s="1" t="s">
        <v>41</v>
      </c>
      <c r="J15933" s="4" t="s">
        <v>47301</v>
      </c>
      <c r="K15933" s="11" t="s">
        <v>13</v>
      </c>
      <c r="L15933" s="4" t="s">
        <v>47301</v>
      </c>
      <c r="M15933" s="11"/>
      <c r="N15933" s="4"/>
      <c r="O15933" s="11"/>
      <c r="P15933" s="4"/>
      <c r="Q15933" s="11"/>
      <c r="R15933" s="4"/>
      <c r="S15933" s="11"/>
      <c r="T15933" s="4"/>
      <c r="U15933" s="11"/>
      <c r="V15933" s="4"/>
      <c r="W15933" s="11"/>
      <c r="X15933" s="4"/>
      <c r="Y15933" s="11"/>
      <c r="Z15933" s="4"/>
      <c r="AA15933" s="1" t="s">
        <v>16</v>
      </c>
      <c r="AC15933" s="23" t="s">
        <v>37893</v>
      </c>
      <c r="AD15933" s="23" t="s">
        <v>47279</v>
      </c>
      <c r="AE15933" t="s">
        <v>35399</v>
      </c>
    </row>
    <row r="15934" spans="1:31" ht="15" customHeight="1">
      <c r="A15934" s="1">
        <v>15933</v>
      </c>
      <c r="B15934" s="1" t="s">
        <v>54</v>
      </c>
      <c r="C15934" s="1" t="s">
        <v>20120</v>
      </c>
      <c r="D15934" s="9" t="s">
        <v>793</v>
      </c>
      <c r="E15934" s="9" t="s">
        <v>139</v>
      </c>
      <c r="F15934" s="9" t="s">
        <v>30832</v>
      </c>
      <c r="G15934" s="17">
        <v>91960144440</v>
      </c>
      <c r="H15934" s="9" t="s">
        <v>8</v>
      </c>
      <c r="I15934" s="1" t="s">
        <v>41</v>
      </c>
      <c r="J15934" s="4" t="s">
        <v>47301</v>
      </c>
      <c r="K15934" s="3" t="s">
        <v>42</v>
      </c>
      <c r="L15934" s="4" t="s">
        <v>47301</v>
      </c>
      <c r="M15934" s="11"/>
      <c r="N15934" s="4"/>
      <c r="O15934" s="11"/>
      <c r="P15934" s="4"/>
      <c r="Q15934" s="11"/>
      <c r="R15934" s="4"/>
      <c r="S15934" s="11"/>
      <c r="T15934" s="4"/>
      <c r="U15934" s="11"/>
      <c r="V15934" s="4"/>
      <c r="W15934" s="11"/>
      <c r="X15934" s="4"/>
      <c r="Y15934" s="11"/>
      <c r="Z15934" s="4"/>
      <c r="AA15934" s="1" t="s">
        <v>16</v>
      </c>
      <c r="AC15934" s="23" t="s">
        <v>37893</v>
      </c>
      <c r="AD15934" s="23" t="s">
        <v>47279</v>
      </c>
      <c r="AE15934" t="s">
        <v>35410</v>
      </c>
    </row>
    <row r="15935" spans="1:31" ht="15" customHeight="1">
      <c r="A15935" s="1">
        <v>15934</v>
      </c>
      <c r="B15935" s="1" t="s">
        <v>54</v>
      </c>
      <c r="C15935" s="1" t="s">
        <v>20121</v>
      </c>
      <c r="D15935" s="9" t="s">
        <v>4417</v>
      </c>
      <c r="E15935" s="9" t="s">
        <v>18604</v>
      </c>
      <c r="F15935" s="9" t="s">
        <v>30833</v>
      </c>
      <c r="G15935" s="17">
        <v>9106991666</v>
      </c>
      <c r="H15935" s="9" t="s">
        <v>8</v>
      </c>
      <c r="I15935" s="1" t="s">
        <v>62</v>
      </c>
      <c r="J15935" s="4" t="s">
        <v>47301</v>
      </c>
      <c r="K15935" s="3" t="s">
        <v>42</v>
      </c>
      <c r="L15935" s="4" t="s">
        <v>47301</v>
      </c>
      <c r="M15935" s="11"/>
      <c r="N15935" s="4"/>
      <c r="O15935" s="11"/>
      <c r="P15935" s="4"/>
      <c r="Q15935" s="11"/>
      <c r="R15935" s="4"/>
      <c r="S15935" s="11"/>
      <c r="T15935" s="4"/>
      <c r="U15935" s="11"/>
      <c r="V15935" s="4"/>
      <c r="W15935" s="11"/>
      <c r="X15935" s="4"/>
      <c r="Y15935" s="11"/>
      <c r="Z15935" s="4"/>
      <c r="AA15935" s="1" t="s">
        <v>16</v>
      </c>
      <c r="AC15935" s="23" t="s">
        <v>37893</v>
      </c>
      <c r="AD15935" s="23" t="s">
        <v>47279</v>
      </c>
      <c r="AE15935" t="s">
        <v>35410</v>
      </c>
    </row>
    <row r="15936" spans="1:31" ht="15" customHeight="1">
      <c r="A15936" s="1">
        <v>15935</v>
      </c>
      <c r="B15936" s="1" t="s">
        <v>54</v>
      </c>
      <c r="C15936" s="1" t="s">
        <v>20123</v>
      </c>
      <c r="D15936" s="9" t="s">
        <v>6466</v>
      </c>
      <c r="E15936" s="9" t="s">
        <v>139</v>
      </c>
      <c r="F15936" s="9" t="s">
        <v>30834</v>
      </c>
      <c r="G15936" s="17">
        <v>9199991946</v>
      </c>
      <c r="H15936" s="9" t="s">
        <v>15</v>
      </c>
      <c r="I15936" s="1" t="s">
        <v>41</v>
      </c>
      <c r="J15936" s="4" t="s">
        <v>47301</v>
      </c>
      <c r="K15936" s="3" t="s">
        <v>42</v>
      </c>
      <c r="L15936" s="4" t="s">
        <v>47301</v>
      </c>
      <c r="M15936" s="11"/>
      <c r="N15936" s="4"/>
      <c r="O15936" s="11"/>
      <c r="P15936" s="4"/>
      <c r="Q15936" s="11"/>
      <c r="R15936" s="4"/>
      <c r="S15936" s="11"/>
      <c r="T15936" s="4"/>
      <c r="U15936" s="11"/>
      <c r="V15936" s="4"/>
      <c r="W15936" s="11"/>
      <c r="X15936" s="4"/>
      <c r="Y15936" s="11"/>
      <c r="Z15936" s="4"/>
      <c r="AA15936" s="1" t="s">
        <v>16</v>
      </c>
      <c r="AC15936" s="23" t="s">
        <v>37893</v>
      </c>
      <c r="AD15936" s="23" t="s">
        <v>47279</v>
      </c>
      <c r="AE15936" t="s">
        <v>35399</v>
      </c>
    </row>
    <row r="15937" spans="1:31" ht="15" customHeight="1">
      <c r="A15937" s="1">
        <v>15936</v>
      </c>
      <c r="B15937" s="1" t="s">
        <v>54</v>
      </c>
      <c r="C15937" s="1" t="s">
        <v>20132</v>
      </c>
      <c r="D15937" s="9" t="s">
        <v>1356</v>
      </c>
      <c r="E15937" s="9" t="s">
        <v>18605</v>
      </c>
      <c r="F15937" s="9" t="s">
        <v>33313</v>
      </c>
      <c r="G15937" s="17">
        <v>91016169440</v>
      </c>
      <c r="H15937" s="9" t="s">
        <v>15</v>
      </c>
      <c r="I15937" s="1" t="s">
        <v>62</v>
      </c>
      <c r="J15937" s="4" t="s">
        <v>47301</v>
      </c>
      <c r="K15937" s="3" t="s">
        <v>17</v>
      </c>
      <c r="L15937" s="4" t="s">
        <v>47301</v>
      </c>
      <c r="M15937" s="4" t="s">
        <v>42</v>
      </c>
      <c r="N15937" s="3" t="str">
        <f t="shared" ref="N15937:N15941" si="695">J15937</f>
        <v>[75 lacs - 1 cr]</v>
      </c>
      <c r="O15937" s="4" t="s">
        <v>47348</v>
      </c>
      <c r="P15937" s="3" t="s">
        <v>47301</v>
      </c>
      <c r="Q15937" s="4" t="s">
        <v>14137</v>
      </c>
      <c r="R15937" s="3" t="s">
        <v>47301</v>
      </c>
      <c r="S15937" s="4" t="s">
        <v>13</v>
      </c>
      <c r="T15937" s="3" t="s">
        <v>47301</v>
      </c>
      <c r="U15937" s="11"/>
      <c r="V15937" s="4"/>
      <c r="W15937" s="11"/>
      <c r="X15937" s="4"/>
      <c r="Y15937" s="11"/>
      <c r="Z15937" s="4"/>
      <c r="AA15937" s="1" t="s">
        <v>16</v>
      </c>
      <c r="AC15937" s="23" t="s">
        <v>37893</v>
      </c>
      <c r="AD15937" s="23" t="s">
        <v>47279</v>
      </c>
      <c r="AE15937" t="s">
        <v>35399</v>
      </c>
    </row>
    <row r="15938" spans="1:31" ht="15" customHeight="1">
      <c r="A15938" s="1">
        <v>15937</v>
      </c>
      <c r="B15938" s="1" t="s">
        <v>54</v>
      </c>
      <c r="C15938" s="1" t="s">
        <v>20135</v>
      </c>
      <c r="D15938" s="9" t="s">
        <v>39</v>
      </c>
      <c r="E15938" s="9" t="s">
        <v>18607</v>
      </c>
      <c r="F15938" s="9" t="s">
        <v>33314</v>
      </c>
      <c r="G15938" s="17">
        <v>91914040000</v>
      </c>
      <c r="H15938" s="9" t="s">
        <v>20</v>
      </c>
      <c r="I15938" s="1" t="s">
        <v>62</v>
      </c>
      <c r="J15938" s="4" t="s">
        <v>47301</v>
      </c>
      <c r="K15938" s="11" t="s">
        <v>14136</v>
      </c>
      <c r="L15938" s="4" t="s">
        <v>47301</v>
      </c>
      <c r="M15938" s="4" t="s">
        <v>14137</v>
      </c>
      <c r="N15938" s="3" t="str">
        <f t="shared" si="695"/>
        <v>[75 lacs - 1 cr]</v>
      </c>
      <c r="O15938" s="4" t="s">
        <v>13</v>
      </c>
      <c r="P15938" s="3" t="s">
        <v>47301</v>
      </c>
      <c r="Q15938" s="11"/>
      <c r="R15938" s="4"/>
      <c r="S15938" s="11"/>
      <c r="T15938" s="4"/>
      <c r="U15938" s="11"/>
      <c r="V15938" s="4"/>
      <c r="W15938" s="11"/>
      <c r="X15938" s="4"/>
      <c r="Y15938" s="11"/>
      <c r="Z15938" s="4"/>
      <c r="AA15938" s="1" t="s">
        <v>16</v>
      </c>
      <c r="AC15938" s="23" t="s">
        <v>37893</v>
      </c>
      <c r="AD15938" s="23" t="s">
        <v>47279</v>
      </c>
      <c r="AE15938" t="s">
        <v>35399</v>
      </c>
    </row>
    <row r="15939" spans="1:31" ht="15" customHeight="1">
      <c r="A15939" s="1">
        <v>15938</v>
      </c>
      <c r="B15939" s="1" t="s">
        <v>54</v>
      </c>
      <c r="C15939" s="1" t="s">
        <v>20138</v>
      </c>
      <c r="D15939" s="9" t="s">
        <v>36528</v>
      </c>
      <c r="E15939" s="9" t="s">
        <v>139</v>
      </c>
      <c r="F15939" s="9" t="s">
        <v>30844</v>
      </c>
      <c r="G15939" s="17">
        <v>9141941664</v>
      </c>
      <c r="H15939" s="9" t="s">
        <v>15</v>
      </c>
      <c r="I15939" s="1" t="s">
        <v>9</v>
      </c>
      <c r="J15939" s="4" t="s">
        <v>47301</v>
      </c>
      <c r="K15939" s="3" t="s">
        <v>17</v>
      </c>
      <c r="L15939" s="4" t="s">
        <v>47301</v>
      </c>
      <c r="M15939" s="4" t="s">
        <v>42</v>
      </c>
      <c r="N15939" s="3" t="str">
        <f t="shared" si="695"/>
        <v>[75 lacs - 1 cr]</v>
      </c>
      <c r="O15939" s="4" t="s">
        <v>47348</v>
      </c>
      <c r="P15939" s="3" t="s">
        <v>47301</v>
      </c>
      <c r="Q15939" s="4" t="s">
        <v>14137</v>
      </c>
      <c r="R15939" s="3" t="s">
        <v>47301</v>
      </c>
      <c r="S15939" s="4" t="s">
        <v>13</v>
      </c>
      <c r="T15939" s="3" t="s">
        <v>47301</v>
      </c>
      <c r="U15939" s="11"/>
      <c r="V15939" s="4"/>
      <c r="W15939" s="11"/>
      <c r="X15939" s="4"/>
      <c r="Y15939" s="11"/>
      <c r="Z15939" s="4"/>
      <c r="AA15939" s="1" t="s">
        <v>16</v>
      </c>
      <c r="AC15939" s="23" t="s">
        <v>37893</v>
      </c>
      <c r="AD15939" s="23" t="s">
        <v>47279</v>
      </c>
      <c r="AE15939" t="s">
        <v>35394</v>
      </c>
    </row>
    <row r="15940" spans="1:31" ht="15" customHeight="1">
      <c r="A15940" s="1">
        <v>15939</v>
      </c>
      <c r="B15940" s="1" t="s">
        <v>54</v>
      </c>
      <c r="C15940" s="1" t="s">
        <v>20141</v>
      </c>
      <c r="D15940" s="9" t="s">
        <v>2173</v>
      </c>
      <c r="E15940" s="9" t="s">
        <v>73</v>
      </c>
      <c r="F15940" s="9" t="s">
        <v>30847</v>
      </c>
      <c r="G15940" s="17">
        <v>91949469164</v>
      </c>
      <c r="H15940" s="9" t="s">
        <v>8</v>
      </c>
      <c r="I15940" s="1" t="s">
        <v>41</v>
      </c>
      <c r="J15940" s="4" t="s">
        <v>47301</v>
      </c>
      <c r="K15940" s="3" t="s">
        <v>42</v>
      </c>
      <c r="L15940" s="4" t="s">
        <v>47301</v>
      </c>
      <c r="M15940" s="4" t="s">
        <v>14136</v>
      </c>
      <c r="N15940" s="3" t="str">
        <f t="shared" si="695"/>
        <v>[75 lacs - 1 cr]</v>
      </c>
      <c r="O15940" s="11"/>
      <c r="P15940" s="4"/>
      <c r="Q15940" s="11"/>
      <c r="R15940" s="4"/>
      <c r="S15940" s="11"/>
      <c r="T15940" s="4"/>
      <c r="U15940" s="11"/>
      <c r="V15940" s="4"/>
      <c r="W15940" s="11"/>
      <c r="X15940" s="4"/>
      <c r="Y15940" s="11"/>
      <c r="Z15940" s="4"/>
      <c r="AA15940" s="1" t="s">
        <v>16</v>
      </c>
      <c r="AC15940" s="23" t="s">
        <v>37893</v>
      </c>
      <c r="AD15940" s="23" t="s">
        <v>47279</v>
      </c>
      <c r="AE15940" t="s">
        <v>35394</v>
      </c>
    </row>
    <row r="15941" spans="1:31" ht="15" customHeight="1">
      <c r="A15941" s="1">
        <v>15940</v>
      </c>
      <c r="B15941" s="1" t="s">
        <v>54</v>
      </c>
      <c r="C15941" s="1" t="s">
        <v>20145</v>
      </c>
      <c r="D15941" s="9" t="s">
        <v>36529</v>
      </c>
      <c r="E15941" s="9" t="s">
        <v>3211</v>
      </c>
      <c r="F15941" s="9" t="s">
        <v>30851</v>
      </c>
      <c r="G15941" s="17">
        <v>91446090644</v>
      </c>
      <c r="H15941" s="9" t="s">
        <v>20</v>
      </c>
      <c r="I15941" s="1" t="s">
        <v>41</v>
      </c>
      <c r="J15941" s="4" t="s">
        <v>47301</v>
      </c>
      <c r="K15941" s="3" t="s">
        <v>42</v>
      </c>
      <c r="L15941" s="4" t="s">
        <v>47301</v>
      </c>
      <c r="M15941" s="4" t="s">
        <v>14136</v>
      </c>
      <c r="N15941" s="3" t="str">
        <f t="shared" si="695"/>
        <v>[75 lacs - 1 cr]</v>
      </c>
      <c r="O15941" s="4" t="s">
        <v>14137</v>
      </c>
      <c r="P15941" s="3" t="s">
        <v>47301</v>
      </c>
      <c r="Q15941" s="11"/>
      <c r="R15941" s="4"/>
      <c r="S15941" s="11"/>
      <c r="T15941" s="4"/>
      <c r="U15941" s="11"/>
      <c r="V15941" s="4"/>
      <c r="W15941" s="11"/>
      <c r="X15941" s="4"/>
      <c r="Y15941" s="11"/>
      <c r="Z15941" s="4"/>
      <c r="AA15941" s="1" t="s">
        <v>16</v>
      </c>
      <c r="AC15941" s="23" t="s">
        <v>37893</v>
      </c>
      <c r="AD15941" s="23" t="s">
        <v>47279</v>
      </c>
      <c r="AE15941" t="s">
        <v>35394</v>
      </c>
    </row>
    <row r="15942" spans="1:31" ht="15" customHeight="1">
      <c r="A15942" s="1">
        <v>15941</v>
      </c>
      <c r="B15942" s="1" t="s">
        <v>54</v>
      </c>
      <c r="C15942" s="1" t="s">
        <v>20160</v>
      </c>
      <c r="D15942" s="9" t="s">
        <v>36530</v>
      </c>
      <c r="E15942" s="9" t="s">
        <v>217</v>
      </c>
      <c r="F15942" s="9" t="s">
        <v>35351</v>
      </c>
      <c r="G15942" s="17">
        <v>9141414411</v>
      </c>
      <c r="H15942" s="9" t="s">
        <v>15</v>
      </c>
      <c r="I15942" s="1" t="s">
        <v>9</v>
      </c>
      <c r="J15942" s="4" t="s">
        <v>47301</v>
      </c>
      <c r="K15942" s="3" t="s">
        <v>42</v>
      </c>
      <c r="L15942" s="4" t="s">
        <v>47301</v>
      </c>
      <c r="M15942" s="11"/>
      <c r="N15942" s="4"/>
      <c r="O15942" s="11"/>
      <c r="P15942" s="4"/>
      <c r="Q15942" s="11"/>
      <c r="R15942" s="4"/>
      <c r="S15942" s="11"/>
      <c r="T15942" s="4"/>
      <c r="U15942" s="11"/>
      <c r="V15942" s="4"/>
      <c r="W15942" s="11"/>
      <c r="X15942" s="4"/>
      <c r="Y15942" s="11"/>
      <c r="Z15942" s="4"/>
      <c r="AA15942" s="1" t="s">
        <v>16</v>
      </c>
      <c r="AC15942" s="23" t="s">
        <v>37893</v>
      </c>
      <c r="AD15942" s="23" t="s">
        <v>47279</v>
      </c>
      <c r="AE15942" t="s">
        <v>35399</v>
      </c>
    </row>
    <row r="15943" spans="1:31" ht="15" customHeight="1">
      <c r="A15943" s="1">
        <v>15942</v>
      </c>
      <c r="B15943" s="1" t="s">
        <v>54</v>
      </c>
      <c r="C15943" s="1" t="s">
        <v>20161</v>
      </c>
      <c r="D15943" s="9" t="s">
        <v>89</v>
      </c>
      <c r="E15943" s="9" t="s">
        <v>788</v>
      </c>
      <c r="F15943" s="9" t="s">
        <v>30859</v>
      </c>
      <c r="G15943" s="17">
        <v>919946406444</v>
      </c>
      <c r="H15943" s="9" t="s">
        <v>15</v>
      </c>
      <c r="I15943" s="1" t="s">
        <v>62</v>
      </c>
      <c r="J15943" s="4" t="s">
        <v>47301</v>
      </c>
      <c r="K15943" s="3" t="s">
        <v>17</v>
      </c>
      <c r="L15943" s="4" t="s">
        <v>47301</v>
      </c>
      <c r="M15943" s="4" t="s">
        <v>42</v>
      </c>
      <c r="N15943" s="3" t="str">
        <f t="shared" ref="N15943:N15948" si="696">J15943</f>
        <v>[75 lacs - 1 cr]</v>
      </c>
      <c r="O15943" s="11"/>
      <c r="P15943" s="4"/>
      <c r="Q15943" s="11"/>
      <c r="R15943" s="4"/>
      <c r="S15943" s="11"/>
      <c r="T15943" s="4"/>
      <c r="U15943" s="11"/>
      <c r="V15943" s="4"/>
      <c r="W15943" s="11"/>
      <c r="X15943" s="4"/>
      <c r="Y15943" s="11"/>
      <c r="Z15943" s="4"/>
      <c r="AA15943" s="1" t="s">
        <v>16</v>
      </c>
      <c r="AC15943" s="23" t="s">
        <v>37893</v>
      </c>
      <c r="AD15943" s="23" t="s">
        <v>47279</v>
      </c>
      <c r="AE15943" t="s">
        <v>35409</v>
      </c>
    </row>
    <row r="15944" spans="1:31" ht="15" customHeight="1">
      <c r="A15944" s="1">
        <v>15943</v>
      </c>
      <c r="B15944" s="1" t="s">
        <v>54</v>
      </c>
      <c r="C15944" s="1" t="s">
        <v>20163</v>
      </c>
      <c r="D15944" s="9" t="s">
        <v>13156</v>
      </c>
      <c r="E15944" s="9" t="s">
        <v>18612</v>
      </c>
      <c r="F15944" s="9" t="s">
        <v>30860</v>
      </c>
      <c r="G15944" s="17">
        <v>91494061619</v>
      </c>
      <c r="H15944" s="9" t="s">
        <v>15</v>
      </c>
      <c r="I15944" s="1" t="s">
        <v>41</v>
      </c>
      <c r="J15944" s="4" t="s">
        <v>47301</v>
      </c>
      <c r="K15944" s="3" t="s">
        <v>42</v>
      </c>
      <c r="L15944" s="4" t="s">
        <v>47301</v>
      </c>
      <c r="M15944" s="4" t="s">
        <v>14136</v>
      </c>
      <c r="N15944" s="3" t="str">
        <f t="shared" si="696"/>
        <v>[75 lacs - 1 cr]</v>
      </c>
      <c r="O15944" s="11"/>
      <c r="P15944" s="4"/>
      <c r="Q15944" s="11"/>
      <c r="R15944" s="4"/>
      <c r="S15944" s="11"/>
      <c r="T15944" s="4"/>
      <c r="U15944" s="11"/>
      <c r="V15944" s="4"/>
      <c r="W15944" s="11"/>
      <c r="X15944" s="4"/>
      <c r="Y15944" s="11"/>
      <c r="Z15944" s="4"/>
      <c r="AA15944" s="1" t="s">
        <v>16</v>
      </c>
      <c r="AC15944" s="23" t="s">
        <v>37893</v>
      </c>
      <c r="AD15944" s="23" t="s">
        <v>47279</v>
      </c>
      <c r="AE15944" t="s">
        <v>35394</v>
      </c>
    </row>
    <row r="15945" spans="1:31" ht="15" customHeight="1">
      <c r="A15945" s="1">
        <v>15944</v>
      </c>
      <c r="B15945" s="1" t="s">
        <v>54</v>
      </c>
      <c r="C15945" s="1" t="s">
        <v>20165</v>
      </c>
      <c r="D15945" s="9" t="s">
        <v>672</v>
      </c>
      <c r="E15945" s="9" t="s">
        <v>18451</v>
      </c>
      <c r="F15945" s="9" t="s">
        <v>30862</v>
      </c>
      <c r="G15945" s="17">
        <v>919446099699</v>
      </c>
      <c r="H15945" s="9" t="s">
        <v>15</v>
      </c>
      <c r="I15945" s="1" t="s">
        <v>62</v>
      </c>
      <c r="J15945" s="4" t="s">
        <v>47301</v>
      </c>
      <c r="K15945" s="3" t="s">
        <v>42</v>
      </c>
      <c r="L15945" s="4" t="s">
        <v>47301</v>
      </c>
      <c r="M15945" s="4" t="s">
        <v>14137</v>
      </c>
      <c r="N15945" s="3" t="str">
        <f t="shared" si="696"/>
        <v>[75 lacs - 1 cr]</v>
      </c>
      <c r="O15945" s="11"/>
      <c r="P15945" s="4"/>
      <c r="Q15945" s="11"/>
      <c r="R15945" s="4"/>
      <c r="S15945" s="11"/>
      <c r="T15945" s="4"/>
      <c r="U15945" s="11"/>
      <c r="V15945" s="4"/>
      <c r="W15945" s="11"/>
      <c r="X15945" s="4"/>
      <c r="Y15945" s="11"/>
      <c r="Z15945" s="4"/>
      <c r="AA15945" s="1" t="s">
        <v>16</v>
      </c>
      <c r="AC15945" s="23" t="s">
        <v>37893</v>
      </c>
      <c r="AD15945" s="23" t="s">
        <v>47279</v>
      </c>
      <c r="AE15945" t="s">
        <v>35410</v>
      </c>
    </row>
    <row r="15946" spans="1:31" ht="15" customHeight="1">
      <c r="A15946" s="1">
        <v>15945</v>
      </c>
      <c r="B15946" s="1" t="s">
        <v>54</v>
      </c>
      <c r="C15946" s="1" t="s">
        <v>20166</v>
      </c>
      <c r="D15946" s="9" t="s">
        <v>1079</v>
      </c>
      <c r="E15946" s="9" t="s">
        <v>1725</v>
      </c>
      <c r="F15946" s="9" t="s">
        <v>18613</v>
      </c>
      <c r="G15946" s="17">
        <v>919664966619</v>
      </c>
      <c r="H15946" s="9" t="s">
        <v>15</v>
      </c>
      <c r="I15946" s="1" t="s">
        <v>41</v>
      </c>
      <c r="J15946" s="4" t="s">
        <v>47301</v>
      </c>
      <c r="K15946" s="3" t="s">
        <v>42</v>
      </c>
      <c r="L15946" s="4" t="s">
        <v>47301</v>
      </c>
      <c r="M15946" s="4" t="s">
        <v>14137</v>
      </c>
      <c r="N15946" s="3" t="str">
        <f t="shared" si="696"/>
        <v>[75 lacs - 1 cr]</v>
      </c>
      <c r="O15946" s="11"/>
      <c r="P15946" s="4"/>
      <c r="Q15946" s="11"/>
      <c r="R15946" s="4"/>
      <c r="S15946" s="11"/>
      <c r="T15946" s="4"/>
      <c r="U15946" s="11"/>
      <c r="V15946" s="4"/>
      <c r="W15946" s="11"/>
      <c r="X15946" s="4"/>
      <c r="Y15946" s="11"/>
      <c r="Z15946" s="4"/>
      <c r="AA15946" s="1" t="s">
        <v>16</v>
      </c>
      <c r="AC15946" s="23" t="s">
        <v>37893</v>
      </c>
      <c r="AD15946" s="23" t="s">
        <v>47279</v>
      </c>
      <c r="AE15946" t="s">
        <v>35399</v>
      </c>
    </row>
    <row r="15947" spans="1:31" ht="15" customHeight="1">
      <c r="A15947" s="1">
        <v>15946</v>
      </c>
      <c r="B15947" s="1" t="s">
        <v>54</v>
      </c>
      <c r="C15947" s="1" t="s">
        <v>20169</v>
      </c>
      <c r="D15947" s="9" t="s">
        <v>1501</v>
      </c>
      <c r="E15947" s="9" t="s">
        <v>139</v>
      </c>
      <c r="F15947" s="9" t="s">
        <v>30864</v>
      </c>
      <c r="G15947" s="17">
        <v>9199091910</v>
      </c>
      <c r="H15947" s="9" t="s">
        <v>8</v>
      </c>
      <c r="I15947" s="1" t="s">
        <v>62</v>
      </c>
      <c r="J15947" s="4" t="s">
        <v>47301</v>
      </c>
      <c r="K15947" s="3" t="s">
        <v>42</v>
      </c>
      <c r="L15947" s="4" t="s">
        <v>47301</v>
      </c>
      <c r="M15947" s="4" t="s">
        <v>14136</v>
      </c>
      <c r="N15947" s="3" t="str">
        <f t="shared" si="696"/>
        <v>[75 lacs - 1 cr]</v>
      </c>
      <c r="O15947" s="4" t="s">
        <v>14137</v>
      </c>
      <c r="P15947" s="3" t="s">
        <v>47301</v>
      </c>
      <c r="Q15947" s="4" t="s">
        <v>13</v>
      </c>
      <c r="R15947" s="3" t="s">
        <v>47301</v>
      </c>
      <c r="S15947" s="11"/>
      <c r="T15947" s="4"/>
      <c r="U15947" s="11"/>
      <c r="V15947" s="4"/>
      <c r="W15947" s="11"/>
      <c r="X15947" s="4"/>
      <c r="Y15947" s="11"/>
      <c r="Z15947" s="4"/>
      <c r="AA15947" s="1" t="s">
        <v>16</v>
      </c>
      <c r="AC15947" s="23" t="s">
        <v>37893</v>
      </c>
      <c r="AD15947" s="23" t="s">
        <v>47279</v>
      </c>
      <c r="AE15947" t="s">
        <v>35410</v>
      </c>
    </row>
    <row r="15948" spans="1:31" ht="15" customHeight="1">
      <c r="A15948" s="1">
        <v>15947</v>
      </c>
      <c r="B15948" s="1" t="s">
        <v>54</v>
      </c>
      <c r="C15948" s="1" t="s">
        <v>20174</v>
      </c>
      <c r="D15948" s="9" t="s">
        <v>18635</v>
      </c>
      <c r="E15948" s="9" t="s">
        <v>18614</v>
      </c>
      <c r="F15948" s="9" t="s">
        <v>30869</v>
      </c>
      <c r="G15948" s="17">
        <v>919904941144</v>
      </c>
      <c r="H15948" s="9" t="s">
        <v>132</v>
      </c>
      <c r="I15948" s="1" t="s">
        <v>41</v>
      </c>
      <c r="J15948" s="4" t="s">
        <v>47301</v>
      </c>
      <c r="K15948" s="11" t="s">
        <v>14136</v>
      </c>
      <c r="L15948" s="4" t="s">
        <v>47301</v>
      </c>
      <c r="M15948" s="4" t="s">
        <v>13</v>
      </c>
      <c r="N15948" s="3" t="str">
        <f t="shared" si="696"/>
        <v>[75 lacs - 1 cr]</v>
      </c>
      <c r="O15948" s="11"/>
      <c r="P15948" s="4"/>
      <c r="Q15948" s="11"/>
      <c r="R15948" s="4"/>
      <c r="S15948" s="11"/>
      <c r="T15948" s="4"/>
      <c r="U15948" s="11"/>
      <c r="V15948" s="4"/>
      <c r="W15948" s="11"/>
      <c r="X15948" s="4"/>
      <c r="Y15948" s="11"/>
      <c r="Z15948" s="4"/>
      <c r="AA15948" s="1" t="s">
        <v>16</v>
      </c>
      <c r="AC15948" s="23" t="s">
        <v>37893</v>
      </c>
      <c r="AD15948" s="23" t="s">
        <v>47279</v>
      </c>
      <c r="AE15948" t="s">
        <v>35410</v>
      </c>
    </row>
    <row r="15949" spans="1:31" ht="15" customHeight="1">
      <c r="A15949" s="1">
        <v>15948</v>
      </c>
      <c r="B15949" s="1" t="s">
        <v>54</v>
      </c>
      <c r="C15949" s="1" t="s">
        <v>20178</v>
      </c>
      <c r="D15949" s="9" t="s">
        <v>2169</v>
      </c>
      <c r="E15949" s="9" t="s">
        <v>328</v>
      </c>
      <c r="F15949" s="9" t="s">
        <v>30873</v>
      </c>
      <c r="G15949" s="17">
        <v>91944494464</v>
      </c>
      <c r="H15949" s="9" t="s">
        <v>20</v>
      </c>
      <c r="I15949" s="1" t="s">
        <v>41</v>
      </c>
      <c r="J15949" s="4" t="s">
        <v>47301</v>
      </c>
      <c r="K15949" s="3" t="s">
        <v>42</v>
      </c>
      <c r="L15949" s="4" t="s">
        <v>47301</v>
      </c>
      <c r="M15949" s="11"/>
      <c r="N15949" s="4"/>
      <c r="O15949" s="11"/>
      <c r="P15949" s="4"/>
      <c r="Q15949" s="11"/>
      <c r="R15949" s="4"/>
      <c r="S15949" s="11"/>
      <c r="T15949" s="4"/>
      <c r="U15949" s="11"/>
      <c r="V15949" s="4"/>
      <c r="W15949" s="11"/>
      <c r="X15949" s="4"/>
      <c r="Y15949" s="11"/>
      <c r="Z15949" s="4"/>
      <c r="AA15949" s="1" t="s">
        <v>16</v>
      </c>
      <c r="AC15949" s="23" t="s">
        <v>37893</v>
      </c>
      <c r="AD15949" s="23" t="s">
        <v>47279</v>
      </c>
      <c r="AE15949" t="s">
        <v>35409</v>
      </c>
    </row>
    <row r="15950" spans="1:31" ht="15" customHeight="1">
      <c r="A15950" s="1">
        <v>15949</v>
      </c>
      <c r="B15950" s="1" t="s">
        <v>54</v>
      </c>
      <c r="C15950" s="1" t="s">
        <v>20179</v>
      </c>
      <c r="D15950" s="9" t="s">
        <v>3356</v>
      </c>
      <c r="E15950" s="9" t="s">
        <v>78</v>
      </c>
      <c r="F15950" s="9" t="s">
        <v>33317</v>
      </c>
      <c r="G15950" s="17">
        <v>919494404444</v>
      </c>
      <c r="H15950" s="9" t="s">
        <v>8</v>
      </c>
      <c r="I15950" s="1" t="s">
        <v>62</v>
      </c>
      <c r="J15950" s="4" t="s">
        <v>47301</v>
      </c>
      <c r="K15950" s="3" t="s">
        <v>42</v>
      </c>
      <c r="L15950" s="4" t="s">
        <v>47301</v>
      </c>
      <c r="M15950" s="11"/>
      <c r="N15950" s="4"/>
      <c r="O15950" s="11"/>
      <c r="P15950" s="4"/>
      <c r="Q15950" s="11"/>
      <c r="R15950" s="4"/>
      <c r="S15950" s="11"/>
      <c r="T15950" s="4"/>
      <c r="U15950" s="11"/>
      <c r="V15950" s="4"/>
      <c r="W15950" s="11"/>
      <c r="X15950" s="4"/>
      <c r="Y15950" s="11"/>
      <c r="Z15950" s="4"/>
      <c r="AA15950" s="1" t="s">
        <v>16</v>
      </c>
      <c r="AC15950" s="23" t="s">
        <v>37893</v>
      </c>
      <c r="AD15950" s="23" t="s">
        <v>47279</v>
      </c>
      <c r="AE15950" t="s">
        <v>35410</v>
      </c>
    </row>
    <row r="15951" spans="1:31" ht="15" customHeight="1">
      <c r="A15951" s="1">
        <v>15950</v>
      </c>
      <c r="B15951" s="1" t="s">
        <v>54</v>
      </c>
      <c r="C15951" s="1" t="s">
        <v>20189</v>
      </c>
      <c r="D15951" s="9" t="s">
        <v>1302</v>
      </c>
      <c r="E15951" s="9" t="s">
        <v>141</v>
      </c>
      <c r="F15951" s="9" t="s">
        <v>33320</v>
      </c>
      <c r="G15951" s="17">
        <v>919990066666</v>
      </c>
      <c r="H15951" s="9" t="s">
        <v>15</v>
      </c>
      <c r="I15951" s="1" t="s">
        <v>41</v>
      </c>
      <c r="J15951" s="4" t="s">
        <v>47301</v>
      </c>
      <c r="K15951" s="3" t="s">
        <v>42</v>
      </c>
      <c r="L15951" s="4" t="s">
        <v>47301</v>
      </c>
      <c r="M15951" s="4" t="s">
        <v>14136</v>
      </c>
      <c r="N15951" s="3" t="str">
        <f t="shared" ref="N15951:N15952" si="697">J15951</f>
        <v>[75 lacs - 1 cr]</v>
      </c>
      <c r="O15951" s="11"/>
      <c r="P15951" s="4"/>
      <c r="Q15951" s="11"/>
      <c r="R15951" s="4"/>
      <c r="S15951" s="11"/>
      <c r="T15951" s="4"/>
      <c r="U15951" s="11"/>
      <c r="V15951" s="4"/>
      <c r="W15951" s="11"/>
      <c r="X15951" s="4"/>
      <c r="Y15951" s="11"/>
      <c r="Z15951" s="4"/>
      <c r="AA15951" s="1" t="s">
        <v>16</v>
      </c>
      <c r="AC15951" s="23" t="s">
        <v>37893</v>
      </c>
      <c r="AD15951" s="23" t="s">
        <v>47279</v>
      </c>
      <c r="AE15951" t="s">
        <v>35394</v>
      </c>
    </row>
    <row r="15952" spans="1:31" ht="15" customHeight="1">
      <c r="A15952" s="1">
        <v>15951</v>
      </c>
      <c r="B15952" s="1" t="s">
        <v>54</v>
      </c>
      <c r="C15952" s="1" t="s">
        <v>20192</v>
      </c>
      <c r="D15952" s="9" t="s">
        <v>1025</v>
      </c>
      <c r="E15952" s="9" t="s">
        <v>5523</v>
      </c>
      <c r="F15952" s="9" t="s">
        <v>30882</v>
      </c>
      <c r="G15952" s="17">
        <v>91944606010</v>
      </c>
      <c r="H15952" s="9" t="s">
        <v>15</v>
      </c>
      <c r="I15952" s="1" t="s">
        <v>9</v>
      </c>
      <c r="J15952" s="4" t="s">
        <v>47301</v>
      </c>
      <c r="K15952" s="11" t="s">
        <v>14137</v>
      </c>
      <c r="L15952" s="4" t="s">
        <v>47301</v>
      </c>
      <c r="M15952" s="4" t="s">
        <v>13</v>
      </c>
      <c r="N15952" s="3" t="str">
        <f t="shared" si="697"/>
        <v>[75 lacs - 1 cr]</v>
      </c>
      <c r="O15952" s="11"/>
      <c r="P15952" s="4"/>
      <c r="Q15952" s="11"/>
      <c r="R15952" s="4"/>
      <c r="S15952" s="11"/>
      <c r="T15952" s="4"/>
      <c r="U15952" s="11"/>
      <c r="V15952" s="4"/>
      <c r="W15952" s="11"/>
      <c r="X15952" s="4"/>
      <c r="Y15952" s="11"/>
      <c r="Z15952" s="4"/>
      <c r="AA15952" s="1" t="s">
        <v>16</v>
      </c>
      <c r="AC15952" s="23" t="s">
        <v>37893</v>
      </c>
      <c r="AD15952" s="23" t="s">
        <v>47279</v>
      </c>
      <c r="AE15952" t="s">
        <v>35394</v>
      </c>
    </row>
    <row r="15953" spans="1:31" ht="15" customHeight="1">
      <c r="A15953" s="1">
        <v>15952</v>
      </c>
      <c r="B15953" s="1" t="s">
        <v>54</v>
      </c>
      <c r="C15953" s="1" t="s">
        <v>20194</v>
      </c>
      <c r="D15953" s="9" t="s">
        <v>494</v>
      </c>
      <c r="E15953" s="9" t="s">
        <v>724</v>
      </c>
      <c r="F15953" s="9" t="s">
        <v>30883</v>
      </c>
      <c r="G15953" s="17">
        <v>919464119</v>
      </c>
      <c r="H15953" s="9" t="s">
        <v>8</v>
      </c>
      <c r="I15953" s="1" t="s">
        <v>62</v>
      </c>
      <c r="J15953" s="4" t="s">
        <v>47301</v>
      </c>
      <c r="K15953" s="11" t="s">
        <v>14137</v>
      </c>
      <c r="L15953" s="4" t="s">
        <v>47301</v>
      </c>
      <c r="M15953" s="11"/>
      <c r="N15953" s="4"/>
      <c r="O15953" s="11"/>
      <c r="P15953" s="4"/>
      <c r="Q15953" s="11"/>
      <c r="R15953" s="4"/>
      <c r="S15953" s="11"/>
      <c r="T15953" s="4"/>
      <c r="U15953" s="11"/>
      <c r="V15953" s="4"/>
      <c r="W15953" s="11"/>
      <c r="X15953" s="4"/>
      <c r="Y15953" s="11"/>
      <c r="Z15953" s="4"/>
      <c r="AA15953" s="1" t="s">
        <v>16</v>
      </c>
      <c r="AC15953" s="23" t="s">
        <v>37893</v>
      </c>
      <c r="AD15953" s="23" t="s">
        <v>47279</v>
      </c>
      <c r="AE15953" t="s">
        <v>35399</v>
      </c>
    </row>
    <row r="15954" spans="1:31" ht="15" customHeight="1">
      <c r="A15954" s="1">
        <v>15953</v>
      </c>
      <c r="B15954" s="1" t="s">
        <v>54</v>
      </c>
      <c r="C15954" s="1" t="s">
        <v>20202</v>
      </c>
      <c r="D15954" s="9" t="s">
        <v>18626</v>
      </c>
      <c r="E15954" s="9" t="s">
        <v>18627</v>
      </c>
      <c r="F15954" s="9" t="s">
        <v>33324</v>
      </c>
      <c r="G15954" s="17">
        <v>91444901666</v>
      </c>
      <c r="H15954" s="9" t="s">
        <v>8</v>
      </c>
      <c r="I15954" s="1" t="s">
        <v>62</v>
      </c>
      <c r="J15954" s="4" t="s">
        <v>47301</v>
      </c>
      <c r="K15954" s="3" t="s">
        <v>42</v>
      </c>
      <c r="L15954" s="4" t="s">
        <v>47301</v>
      </c>
      <c r="M15954" s="11"/>
      <c r="N15954" s="4"/>
      <c r="O15954" s="11"/>
      <c r="P15954" s="4"/>
      <c r="Q15954" s="11"/>
      <c r="R15954" s="4"/>
      <c r="S15954" s="11"/>
      <c r="T15954" s="4"/>
      <c r="U15954" s="11"/>
      <c r="V15954" s="4"/>
      <c r="W15954" s="11"/>
      <c r="X15954" s="4"/>
      <c r="Y15954" s="11"/>
      <c r="Z15954" s="4"/>
      <c r="AA15954" s="1" t="s">
        <v>16</v>
      </c>
      <c r="AC15954" s="23" t="s">
        <v>37893</v>
      </c>
      <c r="AD15954" s="23" t="s">
        <v>47279</v>
      </c>
      <c r="AE15954" t="s">
        <v>35399</v>
      </c>
    </row>
    <row r="15955" spans="1:31" ht="15" customHeight="1">
      <c r="A15955" s="1">
        <v>15954</v>
      </c>
      <c r="B15955" s="1" t="s">
        <v>54</v>
      </c>
      <c r="C15955" s="1" t="s">
        <v>20206</v>
      </c>
      <c r="D15955" s="9" t="s">
        <v>967</v>
      </c>
      <c r="E15955" s="9" t="s">
        <v>18629</v>
      </c>
      <c r="F15955" s="9" t="s">
        <v>35354</v>
      </c>
      <c r="G15955" s="17">
        <v>91949644606</v>
      </c>
      <c r="H15955" s="9" t="s">
        <v>37</v>
      </c>
      <c r="I15955" s="1" t="s">
        <v>62</v>
      </c>
      <c r="J15955" s="4" t="s">
        <v>47301</v>
      </c>
      <c r="K15955" s="3" t="s">
        <v>17</v>
      </c>
      <c r="L15955" s="4" t="s">
        <v>47301</v>
      </c>
      <c r="M15955" s="4" t="s">
        <v>42</v>
      </c>
      <c r="N15955" s="3" t="str">
        <f t="shared" ref="N15955:N15957" si="698">J15955</f>
        <v>[75 lacs - 1 cr]</v>
      </c>
      <c r="O15955" s="4" t="s">
        <v>47348</v>
      </c>
      <c r="P15955" s="3" t="s">
        <v>47301</v>
      </c>
      <c r="Q15955" s="11"/>
      <c r="R15955" s="4"/>
      <c r="S15955" s="11"/>
      <c r="T15955" s="4"/>
      <c r="U15955" s="11"/>
      <c r="V15955" s="4"/>
      <c r="W15955" s="11"/>
      <c r="X15955" s="4"/>
      <c r="Y15955" s="11"/>
      <c r="Z15955" s="4"/>
      <c r="AA15955" s="1" t="s">
        <v>16</v>
      </c>
      <c r="AC15955" s="23" t="s">
        <v>37893</v>
      </c>
      <c r="AD15955" s="23" t="s">
        <v>47279</v>
      </c>
      <c r="AE15955" t="s">
        <v>35399</v>
      </c>
    </row>
    <row r="15956" spans="1:31" ht="15" customHeight="1">
      <c r="A15956" s="1">
        <v>15955</v>
      </c>
      <c r="B15956" s="1" t="s">
        <v>54</v>
      </c>
      <c r="C15956" s="1" t="s">
        <v>20218</v>
      </c>
      <c r="D15956" s="9" t="s">
        <v>4679</v>
      </c>
      <c r="E15956" s="9" t="s">
        <v>328</v>
      </c>
      <c r="F15956" s="9" t="s">
        <v>30895</v>
      </c>
      <c r="G15956" s="17">
        <v>91944096666</v>
      </c>
      <c r="H15956" s="9" t="s">
        <v>8</v>
      </c>
      <c r="I15956" s="1" t="s">
        <v>41</v>
      </c>
      <c r="J15956" s="4" t="s">
        <v>47301</v>
      </c>
      <c r="K15956" s="3" t="s">
        <v>17</v>
      </c>
      <c r="L15956" s="4" t="s">
        <v>47301</v>
      </c>
      <c r="M15956" s="4" t="s">
        <v>42</v>
      </c>
      <c r="N15956" s="3" t="str">
        <f t="shared" si="698"/>
        <v>[75 lacs - 1 cr]</v>
      </c>
      <c r="O15956" s="4" t="s">
        <v>47348</v>
      </c>
      <c r="P15956" s="3" t="s">
        <v>47301</v>
      </c>
      <c r="Q15956" s="11"/>
      <c r="R15956" s="4"/>
      <c r="S15956" s="11"/>
      <c r="T15956" s="4"/>
      <c r="U15956" s="11"/>
      <c r="V15956" s="4"/>
      <c r="W15956" s="11"/>
      <c r="X15956" s="4"/>
      <c r="Y15956" s="11"/>
      <c r="Z15956" s="4"/>
      <c r="AA15956" s="1" t="s">
        <v>16</v>
      </c>
      <c r="AC15956" s="23" t="s">
        <v>37893</v>
      </c>
      <c r="AD15956" s="23" t="s">
        <v>47279</v>
      </c>
      <c r="AE15956" t="s">
        <v>35410</v>
      </c>
    </row>
    <row r="15957" spans="1:31" ht="15" customHeight="1">
      <c r="A15957" s="1">
        <v>15956</v>
      </c>
      <c r="B15957" s="1" t="s">
        <v>54</v>
      </c>
      <c r="C15957" s="1" t="s">
        <v>20238</v>
      </c>
      <c r="D15957" s="9" t="s">
        <v>4417</v>
      </c>
      <c r="E15957" s="9" t="s">
        <v>73</v>
      </c>
      <c r="F15957" s="9" t="s">
        <v>33329</v>
      </c>
      <c r="G15957" s="17">
        <v>91996099646</v>
      </c>
      <c r="H15957" s="9" t="s">
        <v>37</v>
      </c>
      <c r="I15957" s="1" t="s">
        <v>62</v>
      </c>
      <c r="J15957" s="4" t="s">
        <v>47301</v>
      </c>
      <c r="K15957" s="3" t="s">
        <v>42</v>
      </c>
      <c r="L15957" s="4" t="s">
        <v>47301</v>
      </c>
      <c r="M15957" s="4" t="s">
        <v>14136</v>
      </c>
      <c r="N15957" s="3" t="str">
        <f t="shared" si="698"/>
        <v>[75 lacs - 1 cr]</v>
      </c>
      <c r="O15957" s="4" t="s">
        <v>14137</v>
      </c>
      <c r="P15957" s="3" t="s">
        <v>47301</v>
      </c>
      <c r="Q15957" s="11"/>
      <c r="R15957" s="4"/>
      <c r="S15957" s="11"/>
      <c r="T15957" s="4"/>
      <c r="U15957" s="11"/>
      <c r="V15957" s="4"/>
      <c r="W15957" s="11"/>
      <c r="X15957" s="4"/>
      <c r="Y15957" s="11"/>
      <c r="Z15957" s="4"/>
      <c r="AA15957" s="1" t="s">
        <v>16</v>
      </c>
      <c r="AC15957" s="23" t="s">
        <v>37893</v>
      </c>
      <c r="AD15957" s="23" t="s">
        <v>47279</v>
      </c>
      <c r="AE15957" t="s">
        <v>35399</v>
      </c>
    </row>
    <row r="15958" spans="1:31" ht="15" customHeight="1">
      <c r="A15958" s="1">
        <v>15957</v>
      </c>
      <c r="B15958" s="1" t="s">
        <v>54</v>
      </c>
      <c r="C15958" s="1" t="s">
        <v>20239</v>
      </c>
      <c r="D15958" s="9" t="s">
        <v>13800</v>
      </c>
      <c r="E15958" s="9" t="s">
        <v>410</v>
      </c>
      <c r="F15958" s="9" t="s">
        <v>27707</v>
      </c>
      <c r="G15958" s="17">
        <v>919099466</v>
      </c>
      <c r="H15958" s="9" t="s">
        <v>8</v>
      </c>
      <c r="I15958" s="1" t="s">
        <v>62</v>
      </c>
      <c r="J15958" s="4" t="s">
        <v>47301</v>
      </c>
      <c r="K15958" s="3" t="s">
        <v>42</v>
      </c>
      <c r="L15958" s="4" t="s">
        <v>47301</v>
      </c>
      <c r="M15958" s="11"/>
      <c r="N15958" s="4"/>
      <c r="O15958" s="11"/>
      <c r="P15958" s="4"/>
      <c r="Q15958" s="11"/>
      <c r="R15958" s="4"/>
      <c r="S15958" s="11"/>
      <c r="T15958" s="4"/>
      <c r="U15958" s="11"/>
      <c r="V15958" s="4"/>
      <c r="W15958" s="11"/>
      <c r="X15958" s="4"/>
      <c r="Y15958" s="11"/>
      <c r="Z15958" s="4"/>
      <c r="AA15958" s="1" t="s">
        <v>16</v>
      </c>
      <c r="AC15958" s="23" t="s">
        <v>37893</v>
      </c>
      <c r="AD15958" s="23" t="s">
        <v>47279</v>
      </c>
      <c r="AE15958" t="s">
        <v>35394</v>
      </c>
    </row>
    <row r="15959" spans="1:31" ht="15" customHeight="1">
      <c r="A15959" s="1">
        <v>15958</v>
      </c>
      <c r="B15959" s="1" t="s">
        <v>54</v>
      </c>
      <c r="C15959" s="1" t="s">
        <v>20243</v>
      </c>
      <c r="D15959" s="9" t="s">
        <v>18642</v>
      </c>
      <c r="E15959" s="9" t="s">
        <v>3676</v>
      </c>
      <c r="F15959" s="9" t="s">
        <v>30909</v>
      </c>
      <c r="G15959" s="17">
        <v>919694904964</v>
      </c>
      <c r="H15959" s="9" t="s">
        <v>37</v>
      </c>
      <c r="I15959" s="1" t="s">
        <v>41</v>
      </c>
      <c r="J15959" s="4" t="s">
        <v>47301</v>
      </c>
      <c r="K15959" s="3" t="s">
        <v>42</v>
      </c>
      <c r="L15959" s="4" t="s">
        <v>47301</v>
      </c>
      <c r="M15959" s="11"/>
      <c r="N15959" s="4"/>
      <c r="O15959" s="11"/>
      <c r="P15959" s="4"/>
      <c r="Q15959" s="11"/>
      <c r="R15959" s="4"/>
      <c r="S15959" s="11"/>
      <c r="T15959" s="4"/>
      <c r="U15959" s="11"/>
      <c r="V15959" s="4"/>
      <c r="W15959" s="11"/>
      <c r="X15959" s="4"/>
      <c r="Y15959" s="11"/>
      <c r="Z15959" s="4"/>
      <c r="AA15959" s="1" t="s">
        <v>16</v>
      </c>
      <c r="AC15959" s="23" t="s">
        <v>37893</v>
      </c>
      <c r="AD15959" s="23" t="s">
        <v>47279</v>
      </c>
      <c r="AE15959" t="s">
        <v>35409</v>
      </c>
    </row>
    <row r="15960" spans="1:31" ht="15" customHeight="1">
      <c r="A15960" s="1">
        <v>15959</v>
      </c>
      <c r="B15960" s="1" t="s">
        <v>54</v>
      </c>
      <c r="C15960" s="1" t="s">
        <v>20244</v>
      </c>
      <c r="D15960" s="9" t="s">
        <v>10730</v>
      </c>
      <c r="E15960" s="9" t="s">
        <v>1481</v>
      </c>
      <c r="F15960" s="9" t="s">
        <v>30910</v>
      </c>
      <c r="G15960" s="17">
        <v>919664466616</v>
      </c>
      <c r="H15960" s="9" t="s">
        <v>20</v>
      </c>
      <c r="I15960" s="1" t="s">
        <v>41</v>
      </c>
      <c r="J15960" s="4" t="s">
        <v>47301</v>
      </c>
      <c r="K15960" s="11" t="s">
        <v>14136</v>
      </c>
      <c r="L15960" s="4" t="s">
        <v>47301</v>
      </c>
      <c r="M15960" s="11"/>
      <c r="N15960" s="4"/>
      <c r="O15960" s="11"/>
      <c r="P15960" s="4"/>
      <c r="Q15960" s="11"/>
      <c r="R15960" s="4"/>
      <c r="S15960" s="11"/>
      <c r="T15960" s="4"/>
      <c r="U15960" s="11"/>
      <c r="V15960" s="4"/>
      <c r="W15960" s="11"/>
      <c r="X15960" s="4"/>
      <c r="Y15960" s="11"/>
      <c r="Z15960" s="4"/>
      <c r="AA15960" s="1" t="s">
        <v>16</v>
      </c>
      <c r="AC15960" s="23" t="s">
        <v>37893</v>
      </c>
      <c r="AD15960" s="23" t="s">
        <v>47279</v>
      </c>
      <c r="AE15960" t="s">
        <v>35409</v>
      </c>
    </row>
    <row r="15961" spans="1:31" ht="15" customHeight="1">
      <c r="A15961" s="1">
        <v>15960</v>
      </c>
      <c r="B15961" s="1" t="s">
        <v>54</v>
      </c>
      <c r="C15961" s="1" t="s">
        <v>20246</v>
      </c>
      <c r="D15961" s="9" t="s">
        <v>18643</v>
      </c>
      <c r="E15961" s="9" t="s">
        <v>2030</v>
      </c>
      <c r="F15961" s="9" t="s">
        <v>30912</v>
      </c>
      <c r="G15961" s="17">
        <v>91449094646</v>
      </c>
      <c r="H15961" s="9" t="s">
        <v>8</v>
      </c>
      <c r="I15961" s="1" t="s">
        <v>62</v>
      </c>
      <c r="J15961" s="4" t="s">
        <v>47301</v>
      </c>
      <c r="K15961" s="11" t="s">
        <v>14136</v>
      </c>
      <c r="L15961" s="4" t="s">
        <v>47301</v>
      </c>
      <c r="M15961" s="4" t="s">
        <v>14137</v>
      </c>
      <c r="N15961" s="3" t="str">
        <f t="shared" ref="N15961:N15962" si="699">J15961</f>
        <v>[75 lacs - 1 cr]</v>
      </c>
      <c r="O15961" s="4" t="s">
        <v>13</v>
      </c>
      <c r="P15961" s="3" t="s">
        <v>47301</v>
      </c>
      <c r="Q15961" s="11"/>
      <c r="R15961" s="4"/>
      <c r="S15961" s="11"/>
      <c r="T15961" s="4"/>
      <c r="U15961" s="11"/>
      <c r="V15961" s="4"/>
      <c r="W15961" s="11"/>
      <c r="X15961" s="4"/>
      <c r="Y15961" s="11"/>
      <c r="Z15961" s="4"/>
      <c r="AA15961" s="1" t="s">
        <v>16</v>
      </c>
      <c r="AC15961" s="23" t="s">
        <v>37893</v>
      </c>
      <c r="AD15961" s="23" t="s">
        <v>47279</v>
      </c>
      <c r="AE15961" t="s">
        <v>35410</v>
      </c>
    </row>
    <row r="15962" spans="1:31" ht="15" customHeight="1">
      <c r="A15962" s="1">
        <v>15961</v>
      </c>
      <c r="B15962" s="1" t="s">
        <v>54</v>
      </c>
      <c r="C15962" s="1" t="s">
        <v>20253</v>
      </c>
      <c r="D15962" s="9" t="s">
        <v>2412</v>
      </c>
      <c r="E15962" s="9" t="s">
        <v>881</v>
      </c>
      <c r="F15962" s="9" t="s">
        <v>30919</v>
      </c>
      <c r="G15962" s="17">
        <v>91944994099</v>
      </c>
      <c r="H15962" s="9" t="s">
        <v>8</v>
      </c>
      <c r="I15962" s="1" t="s">
        <v>62</v>
      </c>
      <c r="J15962" s="4" t="s">
        <v>47301</v>
      </c>
      <c r="K15962" s="3" t="s">
        <v>42</v>
      </c>
      <c r="L15962" s="4" t="s">
        <v>47301</v>
      </c>
      <c r="M15962" s="4" t="s">
        <v>14136</v>
      </c>
      <c r="N15962" s="3" t="str">
        <f t="shared" si="699"/>
        <v>[75 lacs - 1 cr]</v>
      </c>
      <c r="O15962" s="11"/>
      <c r="P15962" s="4"/>
      <c r="Q15962" s="11"/>
      <c r="R15962" s="4"/>
      <c r="S15962" s="11"/>
      <c r="T15962" s="4"/>
      <c r="U15962" s="11"/>
      <c r="V15962" s="4"/>
      <c r="W15962" s="11"/>
      <c r="X15962" s="4"/>
      <c r="Y15962" s="11"/>
      <c r="Z15962" s="4"/>
      <c r="AA15962" s="1" t="s">
        <v>16</v>
      </c>
      <c r="AC15962" s="23" t="s">
        <v>37893</v>
      </c>
      <c r="AD15962" s="23" t="s">
        <v>47279</v>
      </c>
      <c r="AE15962" t="s">
        <v>35410</v>
      </c>
    </row>
    <row r="15963" spans="1:31" ht="15" customHeight="1">
      <c r="A15963" s="1">
        <v>15962</v>
      </c>
      <c r="B15963" s="1" t="s">
        <v>54</v>
      </c>
      <c r="C15963" s="1" t="s">
        <v>20263</v>
      </c>
      <c r="D15963" s="9" t="s">
        <v>9352</v>
      </c>
      <c r="E15963" s="9" t="s">
        <v>18650</v>
      </c>
      <c r="F15963" s="9" t="s">
        <v>30927</v>
      </c>
      <c r="G15963" s="17">
        <v>91964046</v>
      </c>
      <c r="H15963" s="9" t="s">
        <v>20</v>
      </c>
      <c r="I15963" s="1" t="s">
        <v>41</v>
      </c>
      <c r="J15963" s="4" t="s">
        <v>47301</v>
      </c>
      <c r="K15963" s="3" t="s">
        <v>42</v>
      </c>
      <c r="L15963" s="4" t="s">
        <v>47301</v>
      </c>
      <c r="M15963" s="11"/>
      <c r="N15963" s="4"/>
      <c r="O15963" s="11"/>
      <c r="P15963" s="4"/>
      <c r="Q15963" s="11"/>
      <c r="R15963" s="4"/>
      <c r="S15963" s="11"/>
      <c r="T15963" s="4"/>
      <c r="U15963" s="11"/>
      <c r="V15963" s="4"/>
      <c r="W15963" s="11"/>
      <c r="X15963" s="4"/>
      <c r="Y15963" s="11"/>
      <c r="Z15963" s="4"/>
      <c r="AA15963" s="1" t="s">
        <v>16</v>
      </c>
      <c r="AC15963" s="23" t="s">
        <v>37893</v>
      </c>
      <c r="AD15963" s="23" t="s">
        <v>47279</v>
      </c>
      <c r="AE15963" t="s">
        <v>35394</v>
      </c>
    </row>
    <row r="15964" spans="1:31" ht="15" customHeight="1">
      <c r="A15964" s="1">
        <v>15963</v>
      </c>
      <c r="B15964" s="1" t="s">
        <v>54</v>
      </c>
      <c r="C15964" s="1" t="s">
        <v>20264</v>
      </c>
      <c r="D15964" s="9" t="s">
        <v>460</v>
      </c>
      <c r="E15964" s="9" t="s">
        <v>7746</v>
      </c>
      <c r="F15964" s="9" t="s">
        <v>30928</v>
      </c>
      <c r="G15964" s="17">
        <v>914400014</v>
      </c>
      <c r="H15964" s="9" t="s">
        <v>8</v>
      </c>
      <c r="I15964" s="1" t="s">
        <v>62</v>
      </c>
      <c r="J15964" s="4" t="s">
        <v>47301</v>
      </c>
      <c r="K15964" s="3" t="s">
        <v>42</v>
      </c>
      <c r="L15964" s="4" t="s">
        <v>47301</v>
      </c>
      <c r="M15964" s="11"/>
      <c r="N15964" s="4"/>
      <c r="O15964" s="11"/>
      <c r="P15964" s="4"/>
      <c r="Q15964" s="11"/>
      <c r="R15964" s="4"/>
      <c r="S15964" s="11"/>
      <c r="T15964" s="4"/>
      <c r="U15964" s="11"/>
      <c r="V15964" s="4"/>
      <c r="W15964" s="11"/>
      <c r="X15964" s="4"/>
      <c r="Y15964" s="11"/>
      <c r="Z15964" s="4"/>
      <c r="AA15964" s="1" t="s">
        <v>16</v>
      </c>
      <c r="AC15964" s="23" t="s">
        <v>37893</v>
      </c>
      <c r="AD15964" s="23" t="s">
        <v>47279</v>
      </c>
      <c r="AE15964" t="s">
        <v>35410</v>
      </c>
    </row>
    <row r="15965" spans="1:31" ht="15" customHeight="1">
      <c r="A15965" s="1">
        <v>15964</v>
      </c>
      <c r="B15965" s="1" t="s">
        <v>54</v>
      </c>
      <c r="C15965" s="1" t="s">
        <v>20265</v>
      </c>
      <c r="D15965" s="9" t="s">
        <v>536</v>
      </c>
      <c r="E15965" s="9" t="s">
        <v>8956</v>
      </c>
      <c r="F15965" s="9" t="s">
        <v>25205</v>
      </c>
      <c r="G15965" s="17">
        <v>919446649664</v>
      </c>
      <c r="H15965" s="9" t="s">
        <v>15</v>
      </c>
      <c r="I15965" s="1" t="s">
        <v>41</v>
      </c>
      <c r="J15965" s="4" t="s">
        <v>47301</v>
      </c>
      <c r="K15965" s="3" t="s">
        <v>42</v>
      </c>
      <c r="L15965" s="4" t="s">
        <v>47301</v>
      </c>
      <c r="M15965" s="11"/>
      <c r="N15965" s="4"/>
      <c r="O15965" s="11"/>
      <c r="P15965" s="4"/>
      <c r="Q15965" s="11"/>
      <c r="R15965" s="4"/>
      <c r="S15965" s="11"/>
      <c r="T15965" s="4"/>
      <c r="U15965" s="11"/>
      <c r="V15965" s="4"/>
      <c r="W15965" s="11"/>
      <c r="X15965" s="4"/>
      <c r="Y15965" s="11"/>
      <c r="Z15965" s="4"/>
      <c r="AA15965" s="1" t="s">
        <v>16</v>
      </c>
      <c r="AC15965" s="23" t="s">
        <v>37893</v>
      </c>
      <c r="AD15965" s="23" t="s">
        <v>47279</v>
      </c>
      <c r="AE15965" t="s">
        <v>35409</v>
      </c>
    </row>
    <row r="15966" spans="1:31" ht="15" customHeight="1">
      <c r="A15966" s="1">
        <v>15965</v>
      </c>
      <c r="B15966" s="1" t="s">
        <v>54</v>
      </c>
      <c r="C15966" s="1" t="s">
        <v>20266</v>
      </c>
      <c r="D15966" s="9" t="s">
        <v>3952</v>
      </c>
      <c r="E15966" s="9" t="s">
        <v>40</v>
      </c>
      <c r="F15966" s="9" t="s">
        <v>33331</v>
      </c>
      <c r="G15966" s="17">
        <v>919446409491</v>
      </c>
      <c r="H15966" s="9" t="s">
        <v>8</v>
      </c>
      <c r="I15966" s="1" t="s">
        <v>41</v>
      </c>
      <c r="J15966" s="4" t="s">
        <v>47301</v>
      </c>
      <c r="K15966" s="3" t="s">
        <v>17</v>
      </c>
      <c r="L15966" s="4" t="s">
        <v>47301</v>
      </c>
      <c r="M15966" s="4" t="s">
        <v>42</v>
      </c>
      <c r="N15966" s="3" t="str">
        <f>J15966</f>
        <v>[75 lacs - 1 cr]</v>
      </c>
      <c r="O15966" s="4" t="s">
        <v>47348</v>
      </c>
      <c r="P15966" s="3" t="s">
        <v>47301</v>
      </c>
      <c r="Q15966" s="11"/>
      <c r="R15966" s="4"/>
      <c r="S15966" s="11"/>
      <c r="T15966" s="4"/>
      <c r="U15966" s="11"/>
      <c r="V15966" s="4"/>
      <c r="W15966" s="11"/>
      <c r="X15966" s="4"/>
      <c r="Y15966" s="11"/>
      <c r="Z15966" s="4"/>
      <c r="AA15966" s="1" t="s">
        <v>16</v>
      </c>
      <c r="AC15966" s="23" t="s">
        <v>37893</v>
      </c>
      <c r="AD15966" s="23" t="s">
        <v>47279</v>
      </c>
      <c r="AE15966" t="s">
        <v>35399</v>
      </c>
    </row>
    <row r="15967" spans="1:31" ht="15" customHeight="1">
      <c r="A15967" s="1">
        <v>15966</v>
      </c>
      <c r="B15967" s="1" t="s">
        <v>54</v>
      </c>
      <c r="C15967" s="1" t="s">
        <v>20276</v>
      </c>
      <c r="D15967" s="9" t="s">
        <v>3176</v>
      </c>
      <c r="E15967" s="9" t="s">
        <v>18656</v>
      </c>
      <c r="F15967" s="9" t="s">
        <v>35359</v>
      </c>
      <c r="G15967" s="17">
        <v>919464601</v>
      </c>
      <c r="H15967" s="9" t="s">
        <v>8</v>
      </c>
      <c r="I15967" s="1" t="s">
        <v>41</v>
      </c>
      <c r="J15967" s="4" t="s">
        <v>47301</v>
      </c>
      <c r="K15967" s="11" t="s">
        <v>14137</v>
      </c>
      <c r="L15967" s="4" t="s">
        <v>47301</v>
      </c>
      <c r="M15967" s="11"/>
      <c r="N15967" s="4"/>
      <c r="O15967" s="11"/>
      <c r="P15967" s="4"/>
      <c r="Q15967" s="11"/>
      <c r="R15967" s="4"/>
      <c r="S15967" s="11"/>
      <c r="T15967" s="4"/>
      <c r="U15967" s="11"/>
      <c r="V15967" s="4"/>
      <c r="W15967" s="11"/>
      <c r="X15967" s="4"/>
      <c r="Y15967" s="11"/>
      <c r="Z15967" s="4"/>
      <c r="AA15967" s="1" t="s">
        <v>16</v>
      </c>
      <c r="AC15967" s="23" t="s">
        <v>37893</v>
      </c>
      <c r="AD15967" s="23" t="s">
        <v>47279</v>
      </c>
      <c r="AE15967" t="s">
        <v>35399</v>
      </c>
    </row>
    <row r="15968" spans="1:31" ht="15" customHeight="1">
      <c r="A15968" s="1">
        <v>15967</v>
      </c>
      <c r="B15968" s="1" t="s">
        <v>54</v>
      </c>
      <c r="C15968" s="1" t="s">
        <v>20284</v>
      </c>
      <c r="D15968" s="9" t="s">
        <v>36412</v>
      </c>
      <c r="E15968" s="9" t="s">
        <v>18661</v>
      </c>
      <c r="F15968" s="9" t="s">
        <v>35360</v>
      </c>
      <c r="G15968" s="17">
        <v>91994909491</v>
      </c>
      <c r="H15968" s="9" t="s">
        <v>8</v>
      </c>
      <c r="I15968" s="1" t="s">
        <v>41</v>
      </c>
      <c r="J15968" s="4" t="s">
        <v>47301</v>
      </c>
      <c r="K15968" s="3" t="s">
        <v>17</v>
      </c>
      <c r="L15968" s="4" t="s">
        <v>47301</v>
      </c>
      <c r="M15968" s="4" t="s">
        <v>42</v>
      </c>
      <c r="N15968" s="3" t="str">
        <f t="shared" ref="N15968:N15972" si="700">J15968</f>
        <v>[75 lacs - 1 cr]</v>
      </c>
      <c r="O15968" s="11"/>
      <c r="P15968" s="4"/>
      <c r="Q15968" s="11"/>
      <c r="R15968" s="4"/>
      <c r="S15968" s="11"/>
      <c r="T15968" s="4"/>
      <c r="U15968" s="11"/>
      <c r="V15968" s="4"/>
      <c r="W15968" s="11"/>
      <c r="X15968" s="4"/>
      <c r="Y15968" s="11"/>
      <c r="Z15968" s="4"/>
      <c r="AA15968" s="1" t="s">
        <v>16</v>
      </c>
      <c r="AC15968" s="23" t="s">
        <v>37893</v>
      </c>
      <c r="AD15968" s="23" t="s">
        <v>47279</v>
      </c>
      <c r="AE15968" t="s">
        <v>35410</v>
      </c>
    </row>
    <row r="15969" spans="1:31" ht="15" customHeight="1">
      <c r="A15969" s="1">
        <v>15968</v>
      </c>
      <c r="B15969" s="1" t="s">
        <v>54</v>
      </c>
      <c r="C15969" s="1" t="s">
        <v>20294</v>
      </c>
      <c r="D15969" s="9" t="s">
        <v>36413</v>
      </c>
      <c r="E15969" s="9" t="s">
        <v>12940</v>
      </c>
      <c r="F15969" s="9" t="s">
        <v>33336</v>
      </c>
      <c r="G15969" s="17">
        <v>91444949911</v>
      </c>
      <c r="H15969" s="9" t="s">
        <v>15</v>
      </c>
      <c r="I15969" s="1" t="s">
        <v>62</v>
      </c>
      <c r="J15969" s="4" t="s">
        <v>47301</v>
      </c>
      <c r="K15969" s="3" t="s">
        <v>213</v>
      </c>
      <c r="L15969" s="4" t="s">
        <v>47301</v>
      </c>
      <c r="M15969" s="4" t="s">
        <v>17</v>
      </c>
      <c r="N15969" s="3" t="str">
        <f t="shared" si="700"/>
        <v>[75 lacs - 1 cr]</v>
      </c>
      <c r="O15969" s="4" t="s">
        <v>47347</v>
      </c>
      <c r="P15969" s="3" t="s">
        <v>47301</v>
      </c>
      <c r="Q15969" s="4" t="s">
        <v>14136</v>
      </c>
      <c r="R15969" s="3" t="s">
        <v>47301</v>
      </c>
      <c r="S15969" s="11"/>
      <c r="T15969" s="4"/>
      <c r="U15969" s="11"/>
      <c r="V15969" s="4"/>
      <c r="W15969" s="11"/>
      <c r="X15969" s="4"/>
      <c r="Y15969" s="11"/>
      <c r="Z15969" s="4"/>
      <c r="AA15969" s="1" t="s">
        <v>16</v>
      </c>
      <c r="AC15969" s="23" t="s">
        <v>37893</v>
      </c>
      <c r="AD15969" s="23" t="s">
        <v>47279</v>
      </c>
      <c r="AE15969" t="s">
        <v>35394</v>
      </c>
    </row>
    <row r="15970" spans="1:31" ht="15" customHeight="1">
      <c r="A15970" s="1">
        <v>15969</v>
      </c>
      <c r="B15970" s="1" t="s">
        <v>54</v>
      </c>
      <c r="C15970" s="1" t="s">
        <v>20307</v>
      </c>
      <c r="D15970" s="9" t="s">
        <v>2998</v>
      </c>
      <c r="E15970" s="9" t="s">
        <v>78</v>
      </c>
      <c r="F15970" s="9" t="s">
        <v>30949</v>
      </c>
      <c r="G15970" s="17">
        <v>914466164469</v>
      </c>
      <c r="H15970" s="9" t="s">
        <v>8</v>
      </c>
      <c r="I15970" s="1" t="s">
        <v>41</v>
      </c>
      <c r="J15970" s="4" t="s">
        <v>47301</v>
      </c>
      <c r="K15970" s="3" t="s">
        <v>17</v>
      </c>
      <c r="L15970" s="4" t="s">
        <v>47301</v>
      </c>
      <c r="M15970" s="4" t="s">
        <v>14137</v>
      </c>
      <c r="N15970" s="3" t="str">
        <f t="shared" si="700"/>
        <v>[75 lacs - 1 cr]</v>
      </c>
      <c r="O15970" s="11"/>
      <c r="P15970" s="4"/>
      <c r="Q15970" s="11"/>
      <c r="R15970" s="4"/>
      <c r="S15970" s="11"/>
      <c r="T15970" s="4"/>
      <c r="U15970" s="11"/>
      <c r="V15970" s="4"/>
      <c r="W15970" s="11"/>
      <c r="X15970" s="4"/>
      <c r="Y15970" s="11"/>
      <c r="Z15970" s="4"/>
      <c r="AA15970" s="1" t="s">
        <v>16</v>
      </c>
      <c r="AC15970" s="23" t="s">
        <v>37893</v>
      </c>
      <c r="AD15970" s="23" t="s">
        <v>47279</v>
      </c>
      <c r="AE15970" t="s">
        <v>35410</v>
      </c>
    </row>
    <row r="15971" spans="1:31" ht="15" customHeight="1">
      <c r="A15971" s="1">
        <v>15970</v>
      </c>
      <c r="B15971" s="1" t="s">
        <v>54</v>
      </c>
      <c r="C15971" s="1" t="s">
        <v>20311</v>
      </c>
      <c r="D15971" s="9" t="s">
        <v>18669</v>
      </c>
      <c r="E15971" s="9" t="s">
        <v>40</v>
      </c>
      <c r="F15971" s="9" t="s">
        <v>33337</v>
      </c>
      <c r="G15971" s="17">
        <v>9199696410</v>
      </c>
      <c r="H15971" s="9" t="s">
        <v>8</v>
      </c>
      <c r="I15971" s="1" t="s">
        <v>62</v>
      </c>
      <c r="J15971" s="4" t="s">
        <v>47301</v>
      </c>
      <c r="K15971" s="3" t="s">
        <v>17</v>
      </c>
      <c r="L15971" s="4" t="s">
        <v>47301</v>
      </c>
      <c r="M15971" s="4" t="s">
        <v>42</v>
      </c>
      <c r="N15971" s="3" t="str">
        <f t="shared" si="700"/>
        <v>[75 lacs - 1 cr]</v>
      </c>
      <c r="O15971" s="4" t="s">
        <v>47348</v>
      </c>
      <c r="P15971" s="3" t="s">
        <v>47301</v>
      </c>
      <c r="Q15971" s="4" t="s">
        <v>14137</v>
      </c>
      <c r="R15971" s="3" t="s">
        <v>47301</v>
      </c>
      <c r="S15971" s="11"/>
      <c r="T15971" s="4"/>
      <c r="U15971" s="11"/>
      <c r="V15971" s="4"/>
      <c r="W15971" s="11"/>
      <c r="X15971" s="4"/>
      <c r="Y15971" s="11"/>
      <c r="Z15971" s="4"/>
      <c r="AA15971" s="1" t="s">
        <v>16</v>
      </c>
      <c r="AC15971" s="23" t="s">
        <v>37893</v>
      </c>
      <c r="AD15971" s="23" t="s">
        <v>47279</v>
      </c>
      <c r="AE15971" t="s">
        <v>35410</v>
      </c>
    </row>
    <row r="15972" spans="1:31" ht="15" customHeight="1">
      <c r="A15972" s="1">
        <v>15971</v>
      </c>
      <c r="B15972" s="1" t="s">
        <v>54</v>
      </c>
      <c r="C15972" s="1" t="s">
        <v>20313</v>
      </c>
      <c r="D15972" s="9" t="s">
        <v>1867</v>
      </c>
      <c r="E15972" s="9" t="s">
        <v>16444</v>
      </c>
      <c r="F15972" s="9" t="s">
        <v>30954</v>
      </c>
      <c r="G15972" s="17">
        <v>919694961146</v>
      </c>
      <c r="H15972" s="9" t="s">
        <v>20</v>
      </c>
      <c r="I15972" s="1" t="s">
        <v>9</v>
      </c>
      <c r="J15972" s="4" t="s">
        <v>47301</v>
      </c>
      <c r="K15972" s="11" t="s">
        <v>14136</v>
      </c>
      <c r="L15972" s="4" t="s">
        <v>47301</v>
      </c>
      <c r="M15972" s="4" t="s">
        <v>14137</v>
      </c>
      <c r="N15972" s="3" t="str">
        <f t="shared" si="700"/>
        <v>[75 lacs - 1 cr]</v>
      </c>
      <c r="O15972" s="4" t="s">
        <v>13</v>
      </c>
      <c r="P15972" s="3" t="s">
        <v>47301</v>
      </c>
      <c r="Q15972" s="11"/>
      <c r="R15972" s="4"/>
      <c r="S15972" s="11"/>
      <c r="T15972" s="4"/>
      <c r="U15972" s="11"/>
      <c r="V15972" s="4"/>
      <c r="W15972" s="11"/>
      <c r="X15972" s="4"/>
      <c r="Y15972" s="11"/>
      <c r="Z15972" s="4"/>
      <c r="AA15972" s="1" t="s">
        <v>16</v>
      </c>
      <c r="AC15972" s="23" t="s">
        <v>37893</v>
      </c>
      <c r="AD15972" s="23" t="s">
        <v>47279</v>
      </c>
      <c r="AE15972" t="s">
        <v>35394</v>
      </c>
    </row>
    <row r="15973" spans="1:31" ht="15" customHeight="1">
      <c r="A15973" s="1">
        <v>15972</v>
      </c>
      <c r="B15973" s="1" t="s">
        <v>54</v>
      </c>
      <c r="C15973" s="1" t="s">
        <v>20315</v>
      </c>
      <c r="D15973" s="9" t="s">
        <v>1046</v>
      </c>
      <c r="E15973" s="9" t="s">
        <v>18670</v>
      </c>
      <c r="F15973" s="9" t="s">
        <v>30956</v>
      </c>
      <c r="G15973" s="17">
        <v>914940964446</v>
      </c>
      <c r="H15973" s="9" t="s">
        <v>37</v>
      </c>
      <c r="I15973" s="1" t="s">
        <v>62</v>
      </c>
      <c r="J15973" s="4" t="s">
        <v>47301</v>
      </c>
      <c r="K15973" s="3" t="s">
        <v>42</v>
      </c>
      <c r="L15973" s="4" t="s">
        <v>47301</v>
      </c>
      <c r="M15973" s="11"/>
      <c r="N15973" s="4"/>
      <c r="O15973" s="11"/>
      <c r="P15973" s="4"/>
      <c r="Q15973" s="11"/>
      <c r="R15973" s="4"/>
      <c r="S15973" s="11"/>
      <c r="T15973" s="4"/>
      <c r="U15973" s="11"/>
      <c r="V15973" s="4"/>
      <c r="W15973" s="11"/>
      <c r="X15973" s="4"/>
      <c r="Y15973" s="11"/>
      <c r="Z15973" s="4"/>
      <c r="AA15973" s="1" t="s">
        <v>11</v>
      </c>
      <c r="AC15973" s="23" t="s">
        <v>37893</v>
      </c>
      <c r="AD15973" s="23" t="s">
        <v>47279</v>
      </c>
      <c r="AE15973" t="s">
        <v>35409</v>
      </c>
    </row>
    <row r="15974" spans="1:31" ht="15" customHeight="1">
      <c r="A15974" s="1">
        <v>15973</v>
      </c>
      <c r="B15974" s="1" t="s">
        <v>54</v>
      </c>
      <c r="C15974" s="1" t="s">
        <v>20318</v>
      </c>
      <c r="D15974" s="9" t="s">
        <v>7475</v>
      </c>
      <c r="E15974" s="9" t="s">
        <v>7084</v>
      </c>
      <c r="F15974" s="9" t="s">
        <v>33339</v>
      </c>
      <c r="G15974" s="17">
        <v>919446494409</v>
      </c>
      <c r="H15974" s="9" t="s">
        <v>15</v>
      </c>
      <c r="I15974" s="1" t="s">
        <v>41</v>
      </c>
      <c r="J15974" s="4" t="s">
        <v>47301</v>
      </c>
      <c r="K15974" s="3" t="s">
        <v>42</v>
      </c>
      <c r="L15974" s="4" t="s">
        <v>47301</v>
      </c>
      <c r="M15974" s="11"/>
      <c r="N15974" s="4"/>
      <c r="O15974" s="11"/>
      <c r="P15974" s="4"/>
      <c r="Q15974" s="11"/>
      <c r="R15974" s="4"/>
      <c r="S15974" s="11"/>
      <c r="T15974" s="4"/>
      <c r="U15974" s="11"/>
      <c r="V15974" s="4"/>
      <c r="W15974" s="11"/>
      <c r="X15974" s="4"/>
      <c r="Y15974" s="11"/>
      <c r="Z15974" s="4"/>
      <c r="AA15974" s="1" t="s">
        <v>16</v>
      </c>
      <c r="AC15974" s="23" t="s">
        <v>37893</v>
      </c>
      <c r="AD15974" s="23" t="s">
        <v>47279</v>
      </c>
      <c r="AE15974" t="s">
        <v>35409</v>
      </c>
    </row>
    <row r="15975" spans="1:31" ht="15" customHeight="1">
      <c r="A15975" s="1">
        <v>15974</v>
      </c>
      <c r="B15975" s="1" t="s">
        <v>54</v>
      </c>
      <c r="C15975" s="1" t="s">
        <v>20321</v>
      </c>
      <c r="D15975" s="9" t="s">
        <v>3658</v>
      </c>
      <c r="E15975" s="9" t="s">
        <v>881</v>
      </c>
      <c r="F15975" s="9" t="s">
        <v>30959</v>
      </c>
      <c r="G15975" s="17">
        <v>919904904441</v>
      </c>
      <c r="H15975" s="9" t="s">
        <v>8</v>
      </c>
      <c r="I15975" s="1" t="s">
        <v>41</v>
      </c>
      <c r="J15975" s="4" t="s">
        <v>47301</v>
      </c>
      <c r="K15975" s="3" t="s">
        <v>42</v>
      </c>
      <c r="L15975" s="4" t="s">
        <v>47301</v>
      </c>
      <c r="M15975" s="4" t="s">
        <v>14136</v>
      </c>
      <c r="N15975" s="3" t="str">
        <f t="shared" ref="N15975:N15976" si="701">J15975</f>
        <v>[75 lacs - 1 cr]</v>
      </c>
      <c r="O15975" s="11"/>
      <c r="P15975" s="4"/>
      <c r="Q15975" s="11"/>
      <c r="R15975" s="4"/>
      <c r="S15975" s="11"/>
      <c r="T15975" s="4"/>
      <c r="U15975" s="11"/>
      <c r="V15975" s="4"/>
      <c r="W15975" s="11"/>
      <c r="X15975" s="4"/>
      <c r="Y15975" s="11"/>
      <c r="Z15975" s="4"/>
      <c r="AA15975" s="1" t="s">
        <v>16</v>
      </c>
      <c r="AC15975" s="23" t="s">
        <v>37893</v>
      </c>
      <c r="AD15975" s="23" t="s">
        <v>47279</v>
      </c>
      <c r="AE15975" t="s">
        <v>35399</v>
      </c>
    </row>
    <row r="15976" spans="1:31" ht="15" customHeight="1">
      <c r="A15976" s="1">
        <v>15975</v>
      </c>
      <c r="B15976" s="1" t="s">
        <v>54</v>
      </c>
      <c r="C15976" s="1" t="s">
        <v>20325</v>
      </c>
      <c r="D15976" s="9" t="s">
        <v>18673</v>
      </c>
      <c r="E15976" s="9" t="s">
        <v>90</v>
      </c>
      <c r="F15976" s="9" t="s">
        <v>30961</v>
      </c>
      <c r="G15976" s="17">
        <v>919460940414</v>
      </c>
      <c r="H15976" s="9" t="s">
        <v>20</v>
      </c>
      <c r="I15976" s="1" t="s">
        <v>9</v>
      </c>
      <c r="J15976" s="4" t="s">
        <v>47301</v>
      </c>
      <c r="K15976" s="3" t="s">
        <v>42</v>
      </c>
      <c r="L15976" s="4" t="s">
        <v>47301</v>
      </c>
      <c r="M15976" s="4" t="s">
        <v>14136</v>
      </c>
      <c r="N15976" s="3" t="str">
        <f t="shared" si="701"/>
        <v>[75 lacs - 1 cr]</v>
      </c>
      <c r="O15976" s="4" t="s">
        <v>14137</v>
      </c>
      <c r="P15976" s="3" t="s">
        <v>47301</v>
      </c>
      <c r="Q15976" s="11"/>
      <c r="R15976" s="4"/>
      <c r="S15976" s="11"/>
      <c r="T15976" s="4"/>
      <c r="U15976" s="11"/>
      <c r="V15976" s="4"/>
      <c r="W15976" s="11"/>
      <c r="X15976" s="4"/>
      <c r="Y15976" s="11"/>
      <c r="Z15976" s="4"/>
      <c r="AA15976" s="1" t="s">
        <v>11</v>
      </c>
      <c r="AC15976" s="23" t="s">
        <v>37893</v>
      </c>
      <c r="AD15976" s="23" t="s">
        <v>47279</v>
      </c>
      <c r="AE15976" t="s">
        <v>35409</v>
      </c>
    </row>
    <row r="15977" spans="1:31" ht="15" customHeight="1">
      <c r="A15977" s="1">
        <v>15976</v>
      </c>
      <c r="B15977" s="1" t="s">
        <v>54</v>
      </c>
      <c r="C15977" s="1" t="s">
        <v>20326</v>
      </c>
      <c r="D15977" s="9" t="s">
        <v>683</v>
      </c>
      <c r="E15977" s="9" t="s">
        <v>534</v>
      </c>
      <c r="F15977" s="9" t="s">
        <v>33340</v>
      </c>
      <c r="G15977" s="17">
        <v>91946064466</v>
      </c>
      <c r="H15977" s="9" t="s">
        <v>15</v>
      </c>
      <c r="I15977" s="1" t="s">
        <v>62</v>
      </c>
      <c r="J15977" s="4" t="s">
        <v>47301</v>
      </c>
      <c r="K15977" s="3" t="s">
        <v>42</v>
      </c>
      <c r="L15977" s="4" t="s">
        <v>47301</v>
      </c>
      <c r="M15977" s="11"/>
      <c r="N15977" s="4"/>
      <c r="O15977" s="11"/>
      <c r="P15977" s="4"/>
      <c r="Q15977" s="11"/>
      <c r="R15977" s="4"/>
      <c r="S15977" s="11"/>
      <c r="T15977" s="4"/>
      <c r="U15977" s="11"/>
      <c r="V15977" s="4"/>
      <c r="W15977" s="11"/>
      <c r="X15977" s="4"/>
      <c r="Y15977" s="11"/>
      <c r="Z15977" s="4"/>
      <c r="AA15977" s="1" t="s">
        <v>16</v>
      </c>
      <c r="AC15977" s="23" t="s">
        <v>37893</v>
      </c>
      <c r="AD15977" s="23" t="s">
        <v>47279</v>
      </c>
      <c r="AE15977" t="s">
        <v>35410</v>
      </c>
    </row>
    <row r="15978" spans="1:31" ht="15" customHeight="1">
      <c r="A15978" s="1">
        <v>15977</v>
      </c>
      <c r="B15978" s="1" t="s">
        <v>54</v>
      </c>
      <c r="C15978" s="1" t="s">
        <v>20358</v>
      </c>
      <c r="D15978" s="9" t="s">
        <v>5854</v>
      </c>
      <c r="E15978" s="9" t="s">
        <v>18684</v>
      </c>
      <c r="F15978" s="9" t="s">
        <v>35371</v>
      </c>
      <c r="G15978" s="17">
        <v>9199096666</v>
      </c>
      <c r="H15978" s="9" t="s">
        <v>15</v>
      </c>
      <c r="I15978" s="1" t="s">
        <v>9</v>
      </c>
      <c r="J15978" s="4" t="s">
        <v>47301</v>
      </c>
      <c r="K15978" s="3" t="s">
        <v>42</v>
      </c>
      <c r="L15978" s="4" t="s">
        <v>47301</v>
      </c>
      <c r="M15978" s="11"/>
      <c r="N15978" s="4"/>
      <c r="O15978" s="11"/>
      <c r="P15978" s="4"/>
      <c r="Q15978" s="11"/>
      <c r="R15978" s="4"/>
      <c r="S15978" s="11"/>
      <c r="T15978" s="4"/>
      <c r="U15978" s="11"/>
      <c r="V15978" s="4"/>
      <c r="W15978" s="11"/>
      <c r="X15978" s="4"/>
      <c r="Y15978" s="11"/>
      <c r="Z15978" s="4"/>
      <c r="AA15978" s="1" t="s">
        <v>16</v>
      </c>
      <c r="AC15978" s="23" t="s">
        <v>37893</v>
      </c>
      <c r="AD15978" s="23" t="s">
        <v>47279</v>
      </c>
      <c r="AE15978" t="s">
        <v>35399</v>
      </c>
    </row>
    <row r="15979" spans="1:31" ht="15" customHeight="1">
      <c r="A15979" s="1">
        <v>15978</v>
      </c>
      <c r="B15979" s="1" t="s">
        <v>54</v>
      </c>
      <c r="C15979" s="1" t="s">
        <v>20368</v>
      </c>
      <c r="D15979" s="9" t="s">
        <v>35604</v>
      </c>
      <c r="E15979" s="9" t="s">
        <v>362</v>
      </c>
      <c r="F15979" s="9" t="s">
        <v>30987</v>
      </c>
      <c r="G15979" s="17">
        <v>91944666</v>
      </c>
      <c r="H15979" s="9" t="s">
        <v>15</v>
      </c>
      <c r="I15979" s="1" t="s">
        <v>9</v>
      </c>
      <c r="J15979" s="4" t="s">
        <v>47301</v>
      </c>
      <c r="K15979" s="3" t="s">
        <v>42</v>
      </c>
      <c r="L15979" s="4" t="s">
        <v>47301</v>
      </c>
      <c r="M15979" s="11"/>
      <c r="N15979" s="4"/>
      <c r="O15979" s="11"/>
      <c r="P15979" s="4"/>
      <c r="Q15979" s="11"/>
      <c r="R15979" s="4"/>
      <c r="S15979" s="11"/>
      <c r="T15979" s="4"/>
      <c r="U15979" s="11"/>
      <c r="V15979" s="4"/>
      <c r="W15979" s="11"/>
      <c r="X15979" s="4"/>
      <c r="Y15979" s="11"/>
      <c r="Z15979" s="4"/>
      <c r="AA15979" s="1" t="s">
        <v>16</v>
      </c>
      <c r="AC15979" s="23" t="s">
        <v>37893</v>
      </c>
      <c r="AD15979" s="23" t="s">
        <v>47279</v>
      </c>
      <c r="AE15979" t="s">
        <v>35410</v>
      </c>
    </row>
    <row r="15980" spans="1:31" ht="15" customHeight="1">
      <c r="A15980" s="1">
        <v>15979</v>
      </c>
      <c r="B15980" s="1" t="s">
        <v>54</v>
      </c>
      <c r="C15980" s="1" t="s">
        <v>20370</v>
      </c>
      <c r="D15980" s="9" t="s">
        <v>1839</v>
      </c>
      <c r="E15980" s="9" t="s">
        <v>139</v>
      </c>
      <c r="F15980" s="9" t="s">
        <v>30989</v>
      </c>
      <c r="G15980" s="17">
        <v>919446919</v>
      </c>
      <c r="H15980" s="9" t="s">
        <v>15</v>
      </c>
      <c r="I15980" s="1" t="s">
        <v>62</v>
      </c>
      <c r="J15980" s="4" t="s">
        <v>47301</v>
      </c>
      <c r="K15980" s="3" t="s">
        <v>42</v>
      </c>
      <c r="L15980" s="4" t="s">
        <v>47301</v>
      </c>
      <c r="M15980" s="11"/>
      <c r="N15980" s="4"/>
      <c r="O15980" s="11"/>
      <c r="P15980" s="4"/>
      <c r="Q15980" s="11"/>
      <c r="R15980" s="4"/>
      <c r="S15980" s="11"/>
      <c r="T15980" s="4"/>
      <c r="U15980" s="11"/>
      <c r="V15980" s="4"/>
      <c r="W15980" s="11"/>
      <c r="X15980" s="4"/>
      <c r="Y15980" s="11"/>
      <c r="Z15980" s="4"/>
      <c r="AA15980" s="1" t="s">
        <v>16</v>
      </c>
      <c r="AC15980" s="23" t="s">
        <v>37893</v>
      </c>
      <c r="AD15980" s="23" t="s">
        <v>47279</v>
      </c>
      <c r="AE15980" t="s">
        <v>35410</v>
      </c>
    </row>
    <row r="15981" spans="1:31" ht="15" customHeight="1">
      <c r="A15981" s="1">
        <v>15980</v>
      </c>
      <c r="B15981" s="1" t="s">
        <v>54</v>
      </c>
      <c r="C15981" s="1" t="s">
        <v>20374</v>
      </c>
      <c r="D15981" s="9" t="s">
        <v>52</v>
      </c>
      <c r="E15981" s="9" t="s">
        <v>18690</v>
      </c>
      <c r="F15981" s="9" t="s">
        <v>30992</v>
      </c>
      <c r="G15981" s="17">
        <v>919900969</v>
      </c>
      <c r="H15981" s="9" t="s">
        <v>15</v>
      </c>
      <c r="I15981" s="1" t="s">
        <v>62</v>
      </c>
      <c r="J15981" s="4" t="s">
        <v>47301</v>
      </c>
      <c r="K15981" s="3" t="s">
        <v>42</v>
      </c>
      <c r="L15981" s="4" t="s">
        <v>47301</v>
      </c>
      <c r="M15981" s="11"/>
      <c r="N15981" s="4"/>
      <c r="O15981" s="11"/>
      <c r="P15981" s="4"/>
      <c r="Q15981" s="11"/>
      <c r="R15981" s="4"/>
      <c r="S15981" s="11"/>
      <c r="T15981" s="4"/>
      <c r="U15981" s="11"/>
      <c r="V15981" s="4"/>
      <c r="W15981" s="11"/>
      <c r="X15981" s="4"/>
      <c r="Y15981" s="11"/>
      <c r="Z15981" s="4"/>
      <c r="AA15981" s="1" t="s">
        <v>16</v>
      </c>
      <c r="AC15981" s="23" t="s">
        <v>37893</v>
      </c>
      <c r="AD15981" s="23" t="s">
        <v>47279</v>
      </c>
      <c r="AE15981" t="s">
        <v>35409</v>
      </c>
    </row>
    <row r="15982" spans="1:31" ht="15" customHeight="1">
      <c r="A15982" s="1">
        <v>15981</v>
      </c>
      <c r="B15982" s="1" t="s">
        <v>54</v>
      </c>
      <c r="C15982" s="1" t="s">
        <v>20383</v>
      </c>
      <c r="D15982" s="9" t="s">
        <v>951</v>
      </c>
      <c r="E15982" s="9" t="s">
        <v>487</v>
      </c>
      <c r="F15982" s="9" t="s">
        <v>27638</v>
      </c>
      <c r="G15982" s="17">
        <v>919099169069</v>
      </c>
      <c r="H15982" s="9" t="s">
        <v>8</v>
      </c>
      <c r="I15982" s="1" t="s">
        <v>41</v>
      </c>
      <c r="J15982" s="4" t="s">
        <v>47301</v>
      </c>
      <c r="K15982" s="11" t="s">
        <v>14136</v>
      </c>
      <c r="L15982" s="4" t="s">
        <v>47301</v>
      </c>
      <c r="M15982" s="4" t="s">
        <v>14137</v>
      </c>
      <c r="N15982" s="3" t="str">
        <f>J15982</f>
        <v>[75 lacs - 1 cr]</v>
      </c>
      <c r="O15982" s="11"/>
      <c r="P15982" s="4"/>
      <c r="Q15982" s="11"/>
      <c r="R15982" s="4"/>
      <c r="S15982" s="11"/>
      <c r="T15982" s="4"/>
      <c r="U15982" s="11"/>
      <c r="V15982" s="4"/>
      <c r="W15982" s="11"/>
      <c r="X15982" s="4"/>
      <c r="Y15982" s="11"/>
      <c r="Z15982" s="4"/>
      <c r="AA15982" s="1" t="s">
        <v>16</v>
      </c>
      <c r="AC15982" s="23" t="s">
        <v>37893</v>
      </c>
      <c r="AD15982" s="23" t="s">
        <v>47279</v>
      </c>
      <c r="AE15982" t="s">
        <v>35409</v>
      </c>
    </row>
    <row r="15983" spans="1:31" ht="15" customHeight="1">
      <c r="A15983" s="1">
        <v>15982</v>
      </c>
      <c r="B15983" s="1" t="s">
        <v>54</v>
      </c>
      <c r="C15983" s="1" t="s">
        <v>20384</v>
      </c>
      <c r="D15983" s="9" t="s">
        <v>3499</v>
      </c>
      <c r="E15983" s="9" t="s">
        <v>18694</v>
      </c>
      <c r="F15983" s="9" t="s">
        <v>30998</v>
      </c>
      <c r="G15983" s="17">
        <v>91694494416</v>
      </c>
      <c r="H15983" s="9" t="s">
        <v>8</v>
      </c>
      <c r="I15983" s="1" t="s">
        <v>41</v>
      </c>
      <c r="J15983" s="4" t="s">
        <v>47301</v>
      </c>
      <c r="K15983" s="3" t="s">
        <v>42</v>
      </c>
      <c r="L15983" s="4" t="s">
        <v>47301</v>
      </c>
      <c r="M15983" s="11"/>
      <c r="N15983" s="4"/>
      <c r="O15983" s="11"/>
      <c r="P15983" s="4"/>
      <c r="Q15983" s="11"/>
      <c r="R15983" s="4"/>
      <c r="S15983" s="11"/>
      <c r="T15983" s="4"/>
      <c r="U15983" s="11"/>
      <c r="V15983" s="4"/>
      <c r="W15983" s="11"/>
      <c r="X15983" s="4"/>
      <c r="Y15983" s="11"/>
      <c r="Z15983" s="4"/>
      <c r="AA15983" s="1" t="s">
        <v>11</v>
      </c>
      <c r="AC15983" s="23" t="s">
        <v>37893</v>
      </c>
      <c r="AD15983" s="23" t="s">
        <v>47279</v>
      </c>
      <c r="AE15983" t="s">
        <v>35410</v>
      </c>
    </row>
    <row r="15984" spans="1:31" ht="15" customHeight="1">
      <c r="A15984" s="1">
        <v>15983</v>
      </c>
      <c r="B15984" s="1" t="s">
        <v>54</v>
      </c>
      <c r="C15984" s="1" t="s">
        <v>20386</v>
      </c>
      <c r="D15984" s="9" t="s">
        <v>13082</v>
      </c>
      <c r="E15984" s="9" t="s">
        <v>224</v>
      </c>
      <c r="F15984" s="9" t="s">
        <v>34723</v>
      </c>
      <c r="G15984" s="17">
        <v>91494444466</v>
      </c>
      <c r="H15984" s="9" t="s">
        <v>8</v>
      </c>
      <c r="I15984" s="1" t="s">
        <v>41</v>
      </c>
      <c r="J15984" s="4" t="s">
        <v>47301</v>
      </c>
      <c r="K15984" s="11" t="s">
        <v>14137</v>
      </c>
      <c r="L15984" s="4" t="s">
        <v>47301</v>
      </c>
      <c r="M15984" s="11"/>
      <c r="N15984" s="4"/>
      <c r="O15984" s="11"/>
      <c r="P15984" s="4"/>
      <c r="Q15984" s="11"/>
      <c r="R15984" s="4"/>
      <c r="S15984" s="11"/>
      <c r="T15984" s="4"/>
      <c r="U15984" s="11"/>
      <c r="V15984" s="4"/>
      <c r="W15984" s="11"/>
      <c r="X15984" s="4"/>
      <c r="Y15984" s="11"/>
      <c r="Z15984" s="4"/>
      <c r="AA15984" s="1" t="s">
        <v>16</v>
      </c>
      <c r="AC15984" s="23" t="s">
        <v>37893</v>
      </c>
      <c r="AD15984" s="23" t="s">
        <v>47279</v>
      </c>
      <c r="AE15984" t="s">
        <v>35409</v>
      </c>
    </row>
    <row r="15985" spans="1:31" ht="15" customHeight="1">
      <c r="A15985" s="1">
        <v>15984</v>
      </c>
      <c r="B15985" s="1" t="s">
        <v>54</v>
      </c>
      <c r="C15985" s="1" t="s">
        <v>20392</v>
      </c>
      <c r="D15985" s="9" t="s">
        <v>967</v>
      </c>
      <c r="E15985" s="9" t="s">
        <v>724</v>
      </c>
      <c r="F15985" s="9" t="s">
        <v>27324</v>
      </c>
      <c r="G15985" s="17">
        <v>91966464046</v>
      </c>
      <c r="H15985" s="9" t="s">
        <v>15</v>
      </c>
      <c r="I15985" s="1" t="s">
        <v>62</v>
      </c>
      <c r="J15985" s="4" t="s">
        <v>47301</v>
      </c>
      <c r="K15985" s="3" t="s">
        <v>42</v>
      </c>
      <c r="L15985" s="4" t="s">
        <v>47301</v>
      </c>
      <c r="M15985" s="4" t="s">
        <v>14136</v>
      </c>
      <c r="N15985" s="3" t="str">
        <f>J15985</f>
        <v>[75 lacs - 1 cr]</v>
      </c>
      <c r="O15985" s="11"/>
      <c r="P15985" s="4"/>
      <c r="Q15985" s="11"/>
      <c r="R15985" s="4"/>
      <c r="S15985" s="11"/>
      <c r="T15985" s="4"/>
      <c r="U15985" s="11"/>
      <c r="V15985" s="4"/>
      <c r="W15985" s="11"/>
      <c r="X15985" s="4"/>
      <c r="Y15985" s="11"/>
      <c r="Z15985" s="4"/>
      <c r="AA15985" s="1" t="s">
        <v>16</v>
      </c>
      <c r="AC15985" s="23" t="s">
        <v>37893</v>
      </c>
      <c r="AD15985" s="23" t="s">
        <v>47279</v>
      </c>
      <c r="AE15985" t="s">
        <v>35399</v>
      </c>
    </row>
    <row r="15986" spans="1:31" ht="15" customHeight="1">
      <c r="A15986" s="1">
        <v>15985</v>
      </c>
      <c r="B15986" s="1" t="s">
        <v>54</v>
      </c>
      <c r="C15986" s="1" t="s">
        <v>20400</v>
      </c>
      <c r="D15986" s="9" t="s">
        <v>11096</v>
      </c>
      <c r="E15986" s="9" t="s">
        <v>435</v>
      </c>
      <c r="F15986" s="9" t="s">
        <v>33350</v>
      </c>
      <c r="G15986" s="17">
        <v>9144444</v>
      </c>
      <c r="H15986" s="9" t="s">
        <v>15</v>
      </c>
      <c r="I15986" s="1" t="s">
        <v>62</v>
      </c>
      <c r="J15986" s="4" t="s">
        <v>47301</v>
      </c>
      <c r="K15986" s="11" t="s">
        <v>14136</v>
      </c>
      <c r="L15986" s="4" t="s">
        <v>47301</v>
      </c>
      <c r="M15986" s="11"/>
      <c r="N15986" s="4"/>
      <c r="O15986" s="11"/>
      <c r="P15986" s="4"/>
      <c r="Q15986" s="11"/>
      <c r="R15986" s="4"/>
      <c r="S15986" s="11"/>
      <c r="T15986" s="4"/>
      <c r="U15986" s="11"/>
      <c r="V15986" s="4"/>
      <c r="W15986" s="11"/>
      <c r="X15986" s="4"/>
      <c r="Y15986" s="11"/>
      <c r="Z15986" s="4"/>
      <c r="AA15986" s="1" t="s">
        <v>16</v>
      </c>
      <c r="AC15986" s="23" t="s">
        <v>37893</v>
      </c>
      <c r="AD15986" s="23" t="s">
        <v>47279</v>
      </c>
      <c r="AE15986" t="s">
        <v>35399</v>
      </c>
    </row>
    <row r="15987" spans="1:31" ht="15" customHeight="1">
      <c r="A15987" s="1">
        <v>15986</v>
      </c>
      <c r="B15987" s="1" t="s">
        <v>54</v>
      </c>
      <c r="C15987" s="1" t="s">
        <v>20401</v>
      </c>
      <c r="D15987" s="9" t="s">
        <v>2414</v>
      </c>
      <c r="E15987" s="9" t="s">
        <v>3656</v>
      </c>
      <c r="F15987" s="9" t="s">
        <v>35373</v>
      </c>
      <c r="G15987" s="17">
        <v>91944691060</v>
      </c>
      <c r="H15987" s="9" t="s">
        <v>132</v>
      </c>
      <c r="I15987" s="1" t="s">
        <v>9</v>
      </c>
      <c r="J15987" s="4" t="s">
        <v>47301</v>
      </c>
      <c r="K15987" s="11" t="s">
        <v>14136</v>
      </c>
      <c r="L15987" s="4" t="s">
        <v>47301</v>
      </c>
      <c r="M15987" s="4" t="s">
        <v>14137</v>
      </c>
      <c r="N15987" s="3" t="str">
        <f t="shared" ref="N15987:N15989" si="702">J15987</f>
        <v>[75 lacs - 1 cr]</v>
      </c>
      <c r="O15987" s="11"/>
      <c r="P15987" s="4"/>
      <c r="Q15987" s="11"/>
      <c r="R15987" s="4"/>
      <c r="S15987" s="11"/>
      <c r="T15987" s="4"/>
      <c r="U15987" s="11"/>
      <c r="V15987" s="4"/>
      <c r="W15987" s="11"/>
      <c r="X15987" s="4"/>
      <c r="Y15987" s="11"/>
      <c r="Z15987" s="4"/>
      <c r="AA15987" s="1" t="s">
        <v>11</v>
      </c>
      <c r="AC15987" s="23" t="s">
        <v>37893</v>
      </c>
      <c r="AD15987" s="23" t="s">
        <v>47279</v>
      </c>
      <c r="AE15987" t="s">
        <v>35399</v>
      </c>
    </row>
    <row r="15988" spans="1:31" ht="15" customHeight="1">
      <c r="A15988" s="1">
        <v>15987</v>
      </c>
      <c r="B15988" s="1" t="s">
        <v>54</v>
      </c>
      <c r="C15988" s="1" t="s">
        <v>20405</v>
      </c>
      <c r="D15988" s="9" t="s">
        <v>683</v>
      </c>
      <c r="E15988" s="9" t="s">
        <v>40</v>
      </c>
      <c r="F15988" s="9" t="s">
        <v>31013</v>
      </c>
      <c r="G15988" s="17">
        <v>919494966</v>
      </c>
      <c r="H15988" s="9" t="s">
        <v>15</v>
      </c>
      <c r="I15988" s="1" t="s">
        <v>41</v>
      </c>
      <c r="J15988" s="4" t="s">
        <v>47301</v>
      </c>
      <c r="K15988" s="3" t="s">
        <v>17</v>
      </c>
      <c r="L15988" s="4" t="s">
        <v>47301</v>
      </c>
      <c r="M15988" s="4" t="s">
        <v>42</v>
      </c>
      <c r="N15988" s="3" t="str">
        <f t="shared" si="702"/>
        <v>[75 lacs - 1 cr]</v>
      </c>
      <c r="O15988" s="4" t="s">
        <v>14137</v>
      </c>
      <c r="P15988" s="3" t="s">
        <v>47301</v>
      </c>
      <c r="Q15988" s="4" t="s">
        <v>13</v>
      </c>
      <c r="R15988" s="3" t="s">
        <v>47301</v>
      </c>
      <c r="S15988" s="11"/>
      <c r="T15988" s="4"/>
      <c r="U15988" s="11"/>
      <c r="V15988" s="4"/>
      <c r="W15988" s="11"/>
      <c r="X15988" s="4"/>
      <c r="Y15988" s="11"/>
      <c r="Z15988" s="4"/>
      <c r="AA15988" s="1" t="s">
        <v>16</v>
      </c>
      <c r="AC15988" s="23" t="s">
        <v>37893</v>
      </c>
      <c r="AD15988" s="23" t="s">
        <v>47279</v>
      </c>
      <c r="AE15988" t="s">
        <v>35409</v>
      </c>
    </row>
    <row r="15989" spans="1:31" ht="15" customHeight="1">
      <c r="A15989" s="1">
        <v>15988</v>
      </c>
      <c r="B15989" s="1" t="s">
        <v>54</v>
      </c>
      <c r="C15989" s="1" t="s">
        <v>20407</v>
      </c>
      <c r="D15989" s="9" t="s">
        <v>1857</v>
      </c>
      <c r="E15989" s="9" t="s">
        <v>40</v>
      </c>
      <c r="F15989" s="9" t="s">
        <v>31015</v>
      </c>
      <c r="G15989" s="17">
        <v>919446494444</v>
      </c>
      <c r="H15989" s="9" t="s">
        <v>37</v>
      </c>
      <c r="I15989" s="1" t="s">
        <v>62</v>
      </c>
      <c r="J15989" s="4" t="s">
        <v>47301</v>
      </c>
      <c r="K15989" s="11" t="s">
        <v>14137</v>
      </c>
      <c r="L15989" s="4" t="s">
        <v>47301</v>
      </c>
      <c r="M15989" s="4" t="s">
        <v>13</v>
      </c>
      <c r="N15989" s="3" t="str">
        <f t="shared" si="702"/>
        <v>[75 lacs - 1 cr]</v>
      </c>
      <c r="O15989" s="11"/>
      <c r="P15989" s="4"/>
      <c r="Q15989" s="11"/>
      <c r="R15989" s="4"/>
      <c r="S15989" s="11"/>
      <c r="T15989" s="4"/>
      <c r="U15989" s="11"/>
      <c r="V15989" s="4"/>
      <c r="W15989" s="11"/>
      <c r="X15989" s="4"/>
      <c r="Y15989" s="11"/>
      <c r="Z15989" s="4"/>
      <c r="AA15989" s="1" t="s">
        <v>16</v>
      </c>
      <c r="AC15989" s="23" t="s">
        <v>37893</v>
      </c>
      <c r="AD15989" s="23" t="s">
        <v>47279</v>
      </c>
      <c r="AE15989" t="s">
        <v>35409</v>
      </c>
    </row>
    <row r="15990" spans="1:31" ht="15" customHeight="1">
      <c r="A15990" s="1">
        <v>15989</v>
      </c>
      <c r="B15990" s="1" t="s">
        <v>54</v>
      </c>
      <c r="C15990" s="1" t="s">
        <v>20408</v>
      </c>
      <c r="D15990" s="9" t="s">
        <v>773</v>
      </c>
      <c r="E15990" s="9" t="s">
        <v>37492</v>
      </c>
      <c r="F15990" s="9" t="s">
        <v>31016</v>
      </c>
      <c r="G15990" s="17">
        <v>91999466649</v>
      </c>
      <c r="H15990" s="9" t="s">
        <v>15</v>
      </c>
      <c r="I15990" s="1" t="s">
        <v>41</v>
      </c>
      <c r="J15990" s="4" t="s">
        <v>47301</v>
      </c>
      <c r="K15990" s="11" t="s">
        <v>14136</v>
      </c>
      <c r="L15990" s="4" t="s">
        <v>47301</v>
      </c>
      <c r="M15990" s="11"/>
      <c r="N15990" s="4"/>
      <c r="O15990" s="11"/>
      <c r="P15990" s="4"/>
      <c r="Q15990" s="11"/>
      <c r="R15990" s="4"/>
      <c r="S15990" s="11"/>
      <c r="T15990" s="4"/>
      <c r="U15990" s="11"/>
      <c r="V15990" s="4"/>
      <c r="W15990" s="11"/>
      <c r="X15990" s="4"/>
      <c r="Y15990" s="11"/>
      <c r="Z15990" s="4"/>
      <c r="AA15990" s="1" t="s">
        <v>11</v>
      </c>
      <c r="AC15990" s="23" t="s">
        <v>37893</v>
      </c>
      <c r="AD15990" s="23" t="s">
        <v>47279</v>
      </c>
      <c r="AE15990" t="s">
        <v>35394</v>
      </c>
    </row>
    <row r="15991" spans="1:31" ht="15" customHeight="1">
      <c r="A15991" s="1">
        <v>15990</v>
      </c>
      <c r="B15991" s="1" t="s">
        <v>54</v>
      </c>
      <c r="C15991" s="1" t="s">
        <v>20416</v>
      </c>
      <c r="D15991" s="9" t="s">
        <v>2140</v>
      </c>
      <c r="E15991" s="9" t="s">
        <v>16036</v>
      </c>
      <c r="F15991" s="9" t="s">
        <v>31020</v>
      </c>
      <c r="G15991" s="17">
        <v>919664110419</v>
      </c>
      <c r="H15991" s="9" t="s">
        <v>8</v>
      </c>
      <c r="I15991" s="1" t="s">
        <v>41</v>
      </c>
      <c r="J15991" s="4" t="s">
        <v>47301</v>
      </c>
      <c r="K15991" s="3" t="s">
        <v>42</v>
      </c>
      <c r="L15991" s="4" t="s">
        <v>47301</v>
      </c>
      <c r="M15991" s="4" t="s">
        <v>14136</v>
      </c>
      <c r="N15991" s="3" t="str">
        <f>J15991</f>
        <v>[75 lacs - 1 cr]</v>
      </c>
      <c r="O15991" s="11"/>
      <c r="P15991" s="4"/>
      <c r="Q15991" s="11"/>
      <c r="R15991" s="4"/>
      <c r="S15991" s="11"/>
      <c r="T15991" s="4"/>
      <c r="U15991" s="11"/>
      <c r="V15991" s="4"/>
      <c r="W15991" s="11"/>
      <c r="X15991" s="4"/>
      <c r="Y15991" s="11"/>
      <c r="Z15991" s="4"/>
      <c r="AA15991" s="1" t="s">
        <v>16</v>
      </c>
      <c r="AC15991" s="23" t="s">
        <v>37893</v>
      </c>
      <c r="AD15991" s="23" t="s">
        <v>47279</v>
      </c>
      <c r="AE15991" t="s">
        <v>35394</v>
      </c>
    </row>
    <row r="15992" spans="1:31" ht="15" customHeight="1">
      <c r="A15992" s="1">
        <v>15991</v>
      </c>
      <c r="B15992" s="1" t="s">
        <v>54</v>
      </c>
      <c r="C15992" s="1" t="s">
        <v>20418</v>
      </c>
      <c r="D15992" s="9" t="s">
        <v>1248</v>
      </c>
      <c r="E15992" s="9" t="s">
        <v>558</v>
      </c>
      <c r="F15992" s="9" t="s">
        <v>20980</v>
      </c>
      <c r="G15992" s="17">
        <v>91901669440</v>
      </c>
      <c r="H15992" s="9" t="s">
        <v>8</v>
      </c>
      <c r="I15992" s="1" t="s">
        <v>62</v>
      </c>
      <c r="J15992" s="4" t="s">
        <v>47301</v>
      </c>
      <c r="K15992" s="3" t="s">
        <v>42</v>
      </c>
      <c r="L15992" s="4" t="s">
        <v>47301</v>
      </c>
      <c r="M15992" s="11"/>
      <c r="N15992" s="4"/>
      <c r="O15992" s="11"/>
      <c r="P15992" s="4"/>
      <c r="Q15992" s="11"/>
      <c r="R15992" s="4"/>
      <c r="S15992" s="11"/>
      <c r="T15992" s="4"/>
      <c r="U15992" s="11"/>
      <c r="V15992" s="4"/>
      <c r="W15992" s="11"/>
      <c r="X15992" s="4"/>
      <c r="Y15992" s="11"/>
      <c r="Z15992" s="4"/>
      <c r="AA15992" s="1" t="s">
        <v>16</v>
      </c>
      <c r="AC15992" s="23" t="s">
        <v>37893</v>
      </c>
      <c r="AD15992" s="23" t="s">
        <v>47279</v>
      </c>
      <c r="AE15992" t="s">
        <v>35394</v>
      </c>
    </row>
    <row r="15993" spans="1:31" ht="15" customHeight="1">
      <c r="A15993" s="1">
        <v>15992</v>
      </c>
      <c r="B15993" s="1" t="s">
        <v>54</v>
      </c>
      <c r="C15993" s="1" t="s">
        <v>20421</v>
      </c>
      <c r="D15993" s="9" t="s">
        <v>336</v>
      </c>
      <c r="E15993" s="9" t="s">
        <v>40</v>
      </c>
      <c r="F15993" s="9" t="s">
        <v>31023</v>
      </c>
      <c r="G15993" s="17">
        <v>914141444441</v>
      </c>
      <c r="H15993" s="9" t="s">
        <v>132</v>
      </c>
      <c r="I15993" s="1" t="s">
        <v>62</v>
      </c>
      <c r="J15993" s="4" t="s">
        <v>47301</v>
      </c>
      <c r="K15993" s="3" t="s">
        <v>42</v>
      </c>
      <c r="L15993" s="4" t="s">
        <v>47301</v>
      </c>
      <c r="M15993" s="11"/>
      <c r="N15993" s="4"/>
      <c r="O15993" s="11"/>
      <c r="P15993" s="4"/>
      <c r="Q15993" s="11"/>
      <c r="R15993" s="4"/>
      <c r="S15993" s="11"/>
      <c r="T15993" s="4"/>
      <c r="U15993" s="11"/>
      <c r="V15993" s="4"/>
      <c r="W15993" s="11"/>
      <c r="X15993" s="4"/>
      <c r="Y15993" s="11"/>
      <c r="Z15993" s="4"/>
      <c r="AA15993" s="1" t="s">
        <v>16</v>
      </c>
      <c r="AC15993" s="23" t="s">
        <v>37893</v>
      </c>
      <c r="AD15993" s="23" t="s">
        <v>47279</v>
      </c>
      <c r="AE15993" t="s">
        <v>35399</v>
      </c>
    </row>
    <row r="15994" spans="1:31" ht="15" customHeight="1">
      <c r="A15994" s="1">
        <v>15993</v>
      </c>
      <c r="B15994" s="1" t="s">
        <v>54</v>
      </c>
      <c r="C15994" s="1" t="s">
        <v>20423</v>
      </c>
      <c r="D15994" s="9" t="s">
        <v>5577</v>
      </c>
      <c r="E15994" s="9" t="s">
        <v>32</v>
      </c>
      <c r="F15994" s="9" t="s">
        <v>13777</v>
      </c>
      <c r="G15994" s="17">
        <v>914944911</v>
      </c>
      <c r="H15994" s="9" t="s">
        <v>20</v>
      </c>
      <c r="I15994" s="1" t="s">
        <v>9</v>
      </c>
      <c r="J15994" s="4" t="s">
        <v>47301</v>
      </c>
      <c r="K15994" s="3" t="s">
        <v>17</v>
      </c>
      <c r="L15994" s="4" t="s">
        <v>47301</v>
      </c>
      <c r="M15994" s="4" t="s">
        <v>42</v>
      </c>
      <c r="N15994" s="3" t="str">
        <f>J15994</f>
        <v>[75 lacs - 1 cr]</v>
      </c>
      <c r="O15994" s="11"/>
      <c r="P15994" s="4"/>
      <c r="Q15994" s="11"/>
      <c r="R15994" s="4"/>
      <c r="S15994" s="11"/>
      <c r="T15994" s="4"/>
      <c r="U15994" s="11"/>
      <c r="V15994" s="4"/>
      <c r="W15994" s="11"/>
      <c r="X15994" s="4"/>
      <c r="Y15994" s="11"/>
      <c r="Z15994" s="4"/>
      <c r="AA15994" s="1" t="s">
        <v>16</v>
      </c>
      <c r="AC15994" s="23" t="s">
        <v>37893</v>
      </c>
      <c r="AD15994" s="23" t="s">
        <v>47279</v>
      </c>
      <c r="AE15994" t="s">
        <v>35394</v>
      </c>
    </row>
    <row r="15995" spans="1:31" ht="15" customHeight="1">
      <c r="A15995" s="1">
        <v>15994</v>
      </c>
      <c r="B15995" s="1" t="s">
        <v>54</v>
      </c>
      <c r="C15995" s="1" t="s">
        <v>20434</v>
      </c>
      <c r="D15995" s="9" t="s">
        <v>1259</v>
      </c>
      <c r="E15995" s="9" t="s">
        <v>18709</v>
      </c>
      <c r="F15995" s="9" t="s">
        <v>31029</v>
      </c>
      <c r="G15995" s="17">
        <v>91440046696</v>
      </c>
      <c r="H15995" s="9" t="s">
        <v>15</v>
      </c>
      <c r="I15995" s="1" t="s">
        <v>9</v>
      </c>
      <c r="J15995" s="4" t="s">
        <v>47301</v>
      </c>
      <c r="K15995" s="11" t="s">
        <v>14136</v>
      </c>
      <c r="L15995" s="4" t="s">
        <v>47301</v>
      </c>
      <c r="M15995" s="11"/>
      <c r="N15995" s="4"/>
      <c r="O15995" s="11"/>
      <c r="P15995" s="4"/>
      <c r="Q15995" s="11"/>
      <c r="R15995" s="4"/>
      <c r="S15995" s="11"/>
      <c r="T15995" s="4"/>
      <c r="U15995" s="11"/>
      <c r="V15995" s="4"/>
      <c r="W15995" s="11"/>
      <c r="X15995" s="4"/>
      <c r="Y15995" s="11"/>
      <c r="Z15995" s="4"/>
      <c r="AA15995" s="1" t="s">
        <v>11</v>
      </c>
      <c r="AC15995" s="23" t="s">
        <v>37893</v>
      </c>
      <c r="AD15995" s="23" t="s">
        <v>47279</v>
      </c>
      <c r="AE15995" t="s">
        <v>35394</v>
      </c>
    </row>
    <row r="15996" spans="1:31" ht="15" customHeight="1">
      <c r="A15996" s="1">
        <v>15995</v>
      </c>
      <c r="B15996" s="1" t="s">
        <v>54</v>
      </c>
      <c r="C15996" s="1" t="s">
        <v>20435</v>
      </c>
      <c r="D15996" s="9" t="s">
        <v>1636</v>
      </c>
      <c r="E15996" s="9" t="s">
        <v>18480</v>
      </c>
      <c r="F15996" s="9" t="s">
        <v>33357</v>
      </c>
      <c r="G15996" s="17">
        <v>91446111999</v>
      </c>
      <c r="H15996" s="9" t="s">
        <v>8</v>
      </c>
      <c r="I15996" s="1" t="s">
        <v>9</v>
      </c>
      <c r="J15996" s="4" t="s">
        <v>47301</v>
      </c>
      <c r="K15996" s="3" t="s">
        <v>17</v>
      </c>
      <c r="L15996" s="4" t="s">
        <v>47301</v>
      </c>
      <c r="M15996" s="11"/>
      <c r="N15996" s="4"/>
      <c r="O15996" s="11"/>
      <c r="P15996" s="4"/>
      <c r="Q15996" s="11"/>
      <c r="R15996" s="4"/>
      <c r="S15996" s="11"/>
      <c r="T15996" s="4"/>
      <c r="U15996" s="11"/>
      <c r="V15996" s="4"/>
      <c r="W15996" s="11"/>
      <c r="X15996" s="4"/>
      <c r="Y15996" s="11"/>
      <c r="Z15996" s="4"/>
      <c r="AA15996" s="1" t="s">
        <v>16</v>
      </c>
      <c r="AC15996" s="23" t="s">
        <v>37893</v>
      </c>
      <c r="AD15996" s="23" t="s">
        <v>47279</v>
      </c>
      <c r="AE15996" t="s">
        <v>35410</v>
      </c>
    </row>
    <row r="15997" spans="1:31" ht="15" customHeight="1">
      <c r="A15997" s="1">
        <v>15996</v>
      </c>
      <c r="B15997" s="1" t="s">
        <v>54</v>
      </c>
      <c r="C15997" s="1" t="s">
        <v>20436</v>
      </c>
      <c r="D15997" s="9" t="s">
        <v>793</v>
      </c>
      <c r="E15997" s="9" t="s">
        <v>139</v>
      </c>
      <c r="F15997" s="9" t="s">
        <v>31030</v>
      </c>
      <c r="G15997" s="17">
        <v>9199949494</v>
      </c>
      <c r="H15997" s="9" t="s">
        <v>8</v>
      </c>
      <c r="I15997" s="1" t="s">
        <v>62</v>
      </c>
      <c r="J15997" s="4" t="s">
        <v>47301</v>
      </c>
      <c r="K15997" s="3" t="s">
        <v>17</v>
      </c>
      <c r="L15997" s="4" t="s">
        <v>47301</v>
      </c>
      <c r="M15997" s="11"/>
      <c r="N15997" s="4"/>
      <c r="O15997" s="11"/>
      <c r="P15997" s="4"/>
      <c r="Q15997" s="11"/>
      <c r="R15997" s="4"/>
      <c r="S15997" s="11"/>
      <c r="T15997" s="4"/>
      <c r="U15997" s="11"/>
      <c r="V15997" s="4"/>
      <c r="W15997" s="11"/>
      <c r="X15997" s="4"/>
      <c r="Y15997" s="11"/>
      <c r="Z15997" s="4"/>
      <c r="AA15997" s="1" t="s">
        <v>16</v>
      </c>
      <c r="AC15997" s="23" t="s">
        <v>37893</v>
      </c>
      <c r="AD15997" s="23" t="s">
        <v>47279</v>
      </c>
      <c r="AE15997" t="s">
        <v>35410</v>
      </c>
    </row>
    <row r="15998" spans="1:31" ht="15" customHeight="1">
      <c r="A15998" s="1">
        <v>15997</v>
      </c>
      <c r="B15998" s="1" t="s">
        <v>54</v>
      </c>
      <c r="C15998" s="1" t="s">
        <v>20437</v>
      </c>
      <c r="D15998" s="9" t="s">
        <v>2904</v>
      </c>
      <c r="E15998" s="9" t="s">
        <v>87</v>
      </c>
      <c r="F15998" s="9" t="s">
        <v>35377</v>
      </c>
      <c r="G15998" s="17">
        <v>91444901404</v>
      </c>
      <c r="H15998" s="9" t="s">
        <v>20</v>
      </c>
      <c r="I15998" s="1" t="s">
        <v>62</v>
      </c>
      <c r="J15998" s="4" t="s">
        <v>47301</v>
      </c>
      <c r="K15998" s="3" t="s">
        <v>17</v>
      </c>
      <c r="L15998" s="4" t="s">
        <v>47301</v>
      </c>
      <c r="M15998" s="11"/>
      <c r="N15998" s="4"/>
      <c r="O15998" s="11"/>
      <c r="P15998" s="4"/>
      <c r="Q15998" s="11"/>
      <c r="R15998" s="4"/>
      <c r="S15998" s="11"/>
      <c r="T15998" s="4"/>
      <c r="U15998" s="11"/>
      <c r="V15998" s="4"/>
      <c r="W15998" s="11"/>
      <c r="X15998" s="4"/>
      <c r="Y15998" s="11"/>
      <c r="Z15998" s="4"/>
      <c r="AA15998" s="1" t="s">
        <v>16</v>
      </c>
      <c r="AC15998" s="23" t="s">
        <v>37893</v>
      </c>
      <c r="AD15998" s="23" t="s">
        <v>47279</v>
      </c>
      <c r="AE15998" t="s">
        <v>35399</v>
      </c>
    </row>
    <row r="15999" spans="1:31" ht="15" customHeight="1">
      <c r="A15999" s="1">
        <v>15998</v>
      </c>
      <c r="B15999" s="1" t="s">
        <v>54</v>
      </c>
      <c r="C15999" s="1" t="s">
        <v>20443</v>
      </c>
      <c r="D15999" s="9" t="s">
        <v>1160</v>
      </c>
      <c r="E15999" s="9" t="s">
        <v>328</v>
      </c>
      <c r="F15999" s="9" t="s">
        <v>18711</v>
      </c>
      <c r="G15999" s="17">
        <v>919919960964</v>
      </c>
      <c r="H15999" s="9" t="s">
        <v>15</v>
      </c>
      <c r="I15999" s="1" t="s">
        <v>62</v>
      </c>
      <c r="J15999" s="4" t="s">
        <v>47301</v>
      </c>
      <c r="K15999" s="11" t="s">
        <v>14136</v>
      </c>
      <c r="L15999" s="4" t="s">
        <v>47301</v>
      </c>
      <c r="M15999" s="11"/>
      <c r="N15999" s="4"/>
      <c r="O15999" s="11"/>
      <c r="P15999" s="4"/>
      <c r="Q15999" s="11"/>
      <c r="R15999" s="4"/>
      <c r="S15999" s="11"/>
      <c r="T15999" s="4"/>
      <c r="U15999" s="11"/>
      <c r="V15999" s="4"/>
      <c r="W15999" s="11"/>
      <c r="X15999" s="4"/>
      <c r="Y15999" s="11"/>
      <c r="Z15999" s="4"/>
      <c r="AA15999" s="1" t="s">
        <v>16</v>
      </c>
      <c r="AC15999" s="23" t="s">
        <v>37893</v>
      </c>
      <c r="AD15999" s="23" t="s">
        <v>47279</v>
      </c>
      <c r="AE15999" t="s">
        <v>35410</v>
      </c>
    </row>
    <row r="16000" spans="1:31" ht="15" customHeight="1">
      <c r="A16000" s="1">
        <v>15999</v>
      </c>
      <c r="B16000" s="1" t="s">
        <v>54</v>
      </c>
      <c r="C16000" s="1" t="s">
        <v>20444</v>
      </c>
      <c r="D16000" s="9" t="s">
        <v>11075</v>
      </c>
      <c r="E16000" s="9" t="s">
        <v>18729</v>
      </c>
      <c r="F16000" s="9" t="s">
        <v>31034</v>
      </c>
      <c r="G16000" s="17">
        <v>91696141411</v>
      </c>
      <c r="H16000" s="9" t="s">
        <v>15</v>
      </c>
      <c r="I16000" s="1" t="s">
        <v>62</v>
      </c>
      <c r="J16000" s="4" t="s">
        <v>47301</v>
      </c>
      <c r="K16000" s="3" t="s">
        <v>42</v>
      </c>
      <c r="L16000" s="4" t="s">
        <v>47301</v>
      </c>
      <c r="M16000" s="11"/>
      <c r="N16000" s="4"/>
      <c r="O16000" s="11"/>
      <c r="P16000" s="4"/>
      <c r="Q16000" s="11"/>
      <c r="R16000" s="4"/>
      <c r="S16000" s="11"/>
      <c r="T16000" s="4"/>
      <c r="U16000" s="11"/>
      <c r="V16000" s="4"/>
      <c r="W16000" s="11"/>
      <c r="X16000" s="4"/>
      <c r="Y16000" s="11"/>
      <c r="Z16000" s="4"/>
      <c r="AA16000" s="1" t="s">
        <v>16</v>
      </c>
      <c r="AC16000" s="23" t="s">
        <v>37893</v>
      </c>
      <c r="AD16000" s="23" t="s">
        <v>47279</v>
      </c>
      <c r="AE16000" t="s">
        <v>35409</v>
      </c>
    </row>
    <row r="16001" spans="1:31" ht="15" customHeight="1">
      <c r="A16001" s="1">
        <v>16000</v>
      </c>
      <c r="B16001" s="1" t="s">
        <v>54</v>
      </c>
      <c r="C16001" s="1" t="s">
        <v>20450</v>
      </c>
      <c r="D16001" s="9" t="s">
        <v>12899</v>
      </c>
      <c r="E16001" s="9" t="s">
        <v>40</v>
      </c>
      <c r="F16001" s="9" t="s">
        <v>31037</v>
      </c>
      <c r="G16001" s="17">
        <v>914494940466</v>
      </c>
      <c r="H16001" s="9" t="s">
        <v>37</v>
      </c>
      <c r="I16001" s="1" t="s">
        <v>41</v>
      </c>
      <c r="J16001" s="4" t="s">
        <v>47301</v>
      </c>
      <c r="K16001" s="3" t="s">
        <v>17</v>
      </c>
      <c r="L16001" s="4" t="s">
        <v>47301</v>
      </c>
      <c r="M16001" s="11"/>
      <c r="N16001" s="4"/>
      <c r="O16001" s="11"/>
      <c r="P16001" s="4"/>
      <c r="Q16001" s="11"/>
      <c r="R16001" s="4"/>
      <c r="S16001" s="11"/>
      <c r="T16001" s="4"/>
      <c r="U16001" s="11"/>
      <c r="V16001" s="4"/>
      <c r="W16001" s="11"/>
      <c r="X16001" s="4"/>
      <c r="Y16001" s="11"/>
      <c r="Z16001" s="4"/>
      <c r="AA16001" s="1" t="s">
        <v>16</v>
      </c>
      <c r="AC16001" s="23" t="s">
        <v>37893</v>
      </c>
      <c r="AD16001" s="23" t="s">
        <v>47279</v>
      </c>
      <c r="AE16001" t="s">
        <v>35399</v>
      </c>
    </row>
    <row r="16002" spans="1:31" ht="15" customHeight="1">
      <c r="A16002" s="1">
        <v>16001</v>
      </c>
      <c r="B16002" s="1" t="s">
        <v>54</v>
      </c>
      <c r="C16002" s="1" t="s">
        <v>20454</v>
      </c>
      <c r="D16002" s="9" t="s">
        <v>683</v>
      </c>
      <c r="E16002" s="9" t="s">
        <v>152</v>
      </c>
      <c r="F16002" s="9" t="s">
        <v>31039</v>
      </c>
      <c r="G16002" s="17">
        <v>91644041100</v>
      </c>
      <c r="H16002" s="9" t="s">
        <v>15</v>
      </c>
      <c r="I16002" s="1" t="s">
        <v>62</v>
      </c>
      <c r="J16002" s="4" t="s">
        <v>47301</v>
      </c>
      <c r="K16002" s="11" t="s">
        <v>14136</v>
      </c>
      <c r="L16002" s="4" t="s">
        <v>47301</v>
      </c>
      <c r="M16002" s="11"/>
      <c r="N16002" s="4"/>
      <c r="O16002" s="11"/>
      <c r="P16002" s="4"/>
      <c r="Q16002" s="11"/>
      <c r="R16002" s="4"/>
      <c r="S16002" s="11"/>
      <c r="T16002" s="4"/>
      <c r="U16002" s="11"/>
      <c r="V16002" s="4"/>
      <c r="W16002" s="11"/>
      <c r="X16002" s="4"/>
      <c r="Y16002" s="11"/>
      <c r="Z16002" s="4"/>
      <c r="AA16002" s="1" t="s">
        <v>16</v>
      </c>
      <c r="AC16002" s="23" t="s">
        <v>37893</v>
      </c>
      <c r="AD16002" s="23" t="s">
        <v>47279</v>
      </c>
      <c r="AE16002" t="s">
        <v>35399</v>
      </c>
    </row>
    <row r="16003" spans="1:31" ht="15" customHeight="1">
      <c r="A16003" s="1">
        <v>16002</v>
      </c>
      <c r="B16003" s="1" t="s">
        <v>54</v>
      </c>
      <c r="C16003" s="1" t="s">
        <v>20466</v>
      </c>
      <c r="D16003" s="9" t="s">
        <v>9959</v>
      </c>
      <c r="E16003" s="9" t="s">
        <v>40</v>
      </c>
      <c r="F16003" s="9" t="s">
        <v>31046</v>
      </c>
      <c r="G16003" s="17">
        <v>919404494914</v>
      </c>
      <c r="H16003" s="9" t="s">
        <v>15</v>
      </c>
      <c r="I16003" s="1" t="s">
        <v>62</v>
      </c>
      <c r="J16003" s="4" t="s">
        <v>47301</v>
      </c>
      <c r="K16003" s="3" t="s">
        <v>17</v>
      </c>
      <c r="L16003" s="4" t="s">
        <v>47301</v>
      </c>
      <c r="M16003" s="11"/>
      <c r="N16003" s="4"/>
      <c r="O16003" s="11"/>
      <c r="P16003" s="4"/>
      <c r="Q16003" s="11"/>
      <c r="R16003" s="4"/>
      <c r="S16003" s="11"/>
      <c r="T16003" s="4"/>
      <c r="U16003" s="11"/>
      <c r="V16003" s="4"/>
      <c r="W16003" s="11"/>
      <c r="X16003" s="4"/>
      <c r="Y16003" s="11"/>
      <c r="Z16003" s="4"/>
      <c r="AA16003" s="1" t="s">
        <v>11</v>
      </c>
      <c r="AC16003" s="23" t="s">
        <v>37893</v>
      </c>
      <c r="AD16003" s="23" t="s">
        <v>47279</v>
      </c>
      <c r="AE16003" t="s">
        <v>35399</v>
      </c>
    </row>
    <row r="16004" spans="1:31" ht="15" customHeight="1">
      <c r="A16004" s="1">
        <v>16003</v>
      </c>
      <c r="B16004" s="1" t="s">
        <v>54</v>
      </c>
      <c r="C16004" s="1" t="s">
        <v>20470</v>
      </c>
      <c r="D16004" s="9" t="s">
        <v>36326</v>
      </c>
      <c r="E16004" s="9" t="s">
        <v>18718</v>
      </c>
      <c r="F16004" s="9" t="s">
        <v>31049</v>
      </c>
      <c r="G16004" s="17">
        <v>91949461101</v>
      </c>
      <c r="H16004" s="9" t="s">
        <v>15</v>
      </c>
      <c r="I16004" s="1" t="s">
        <v>62</v>
      </c>
      <c r="J16004" s="4" t="s">
        <v>47301</v>
      </c>
      <c r="K16004" s="3" t="s">
        <v>42</v>
      </c>
      <c r="L16004" s="4" t="s">
        <v>47301</v>
      </c>
      <c r="M16004" s="11"/>
      <c r="N16004" s="4"/>
      <c r="O16004" s="11"/>
      <c r="P16004" s="4"/>
      <c r="Q16004" s="11"/>
      <c r="R16004" s="4"/>
      <c r="S16004" s="11"/>
      <c r="T16004" s="4"/>
      <c r="U16004" s="11"/>
      <c r="V16004" s="4"/>
      <c r="W16004" s="11"/>
      <c r="X16004" s="4"/>
      <c r="Y16004" s="11"/>
      <c r="Z16004" s="4"/>
      <c r="AA16004" s="1" t="s">
        <v>16</v>
      </c>
      <c r="AC16004" s="23" t="s">
        <v>37893</v>
      </c>
      <c r="AD16004" s="23" t="s">
        <v>47279</v>
      </c>
      <c r="AE16004" t="s">
        <v>35410</v>
      </c>
    </row>
    <row r="16005" spans="1:31" ht="15" customHeight="1">
      <c r="A16005" s="1">
        <v>16004</v>
      </c>
      <c r="B16005" s="1" t="s">
        <v>54</v>
      </c>
      <c r="C16005" s="1" t="s">
        <v>20474</v>
      </c>
      <c r="D16005" s="9" t="s">
        <v>8479</v>
      </c>
      <c r="E16005" s="9" t="s">
        <v>506</v>
      </c>
      <c r="F16005" s="9" t="s">
        <v>32005</v>
      </c>
      <c r="G16005" s="17">
        <v>91049049491</v>
      </c>
      <c r="H16005" s="9" t="s">
        <v>132</v>
      </c>
      <c r="I16005" s="1" t="s">
        <v>41</v>
      </c>
      <c r="J16005" s="4" t="s">
        <v>47301</v>
      </c>
      <c r="K16005" s="3" t="s">
        <v>42</v>
      </c>
      <c r="L16005" s="4" t="s">
        <v>47301</v>
      </c>
      <c r="M16005" s="11"/>
      <c r="N16005" s="4"/>
      <c r="O16005" s="11"/>
      <c r="P16005" s="4"/>
      <c r="Q16005" s="11"/>
      <c r="R16005" s="4"/>
      <c r="S16005" s="11"/>
      <c r="T16005" s="4"/>
      <c r="U16005" s="11"/>
      <c r="V16005" s="4"/>
      <c r="W16005" s="11"/>
      <c r="X16005" s="4"/>
      <c r="Y16005" s="11"/>
      <c r="Z16005" s="4"/>
      <c r="AA16005" s="1" t="s">
        <v>16</v>
      </c>
      <c r="AC16005" s="23" t="s">
        <v>37893</v>
      </c>
      <c r="AD16005" s="23" t="s">
        <v>47279</v>
      </c>
      <c r="AE16005" t="s">
        <v>35399</v>
      </c>
    </row>
    <row r="16006" spans="1:31" ht="15" customHeight="1">
      <c r="A16006" s="1">
        <v>16005</v>
      </c>
      <c r="B16006" s="1" t="s">
        <v>54</v>
      </c>
      <c r="C16006" s="1" t="s">
        <v>20483</v>
      </c>
      <c r="D16006" s="9" t="s">
        <v>1015</v>
      </c>
      <c r="E16006" s="9" t="s">
        <v>328</v>
      </c>
      <c r="F16006" s="9" t="s">
        <v>25009</v>
      </c>
      <c r="G16006" s="17">
        <v>914400994940</v>
      </c>
      <c r="H16006" s="9" t="s">
        <v>8</v>
      </c>
      <c r="I16006" s="1" t="s">
        <v>41</v>
      </c>
      <c r="J16006" s="4" t="s">
        <v>47301</v>
      </c>
      <c r="K16006" s="3" t="s">
        <v>42</v>
      </c>
      <c r="L16006" s="4" t="s">
        <v>47301</v>
      </c>
      <c r="M16006" s="4" t="s">
        <v>14136</v>
      </c>
      <c r="N16006" s="3" t="str">
        <f t="shared" ref="N16006:N16007" si="703">J16006</f>
        <v>[75 lacs - 1 cr]</v>
      </c>
      <c r="O16006" s="11"/>
      <c r="P16006" s="4"/>
      <c r="Q16006" s="11"/>
      <c r="R16006" s="4"/>
      <c r="S16006" s="11"/>
      <c r="T16006" s="4"/>
      <c r="U16006" s="11"/>
      <c r="V16006" s="4"/>
      <c r="W16006" s="11"/>
      <c r="X16006" s="4"/>
      <c r="Y16006" s="11"/>
      <c r="Z16006" s="4"/>
      <c r="AA16006" s="1" t="s">
        <v>16</v>
      </c>
      <c r="AC16006" s="23" t="s">
        <v>37893</v>
      </c>
      <c r="AD16006" s="23" t="s">
        <v>47279</v>
      </c>
      <c r="AE16006" t="s">
        <v>35409</v>
      </c>
    </row>
    <row r="16007" spans="1:31" ht="15" customHeight="1">
      <c r="A16007" s="1">
        <v>16006</v>
      </c>
      <c r="B16007" s="1" t="s">
        <v>54</v>
      </c>
      <c r="C16007" s="1" t="s">
        <v>20488</v>
      </c>
      <c r="D16007" s="9" t="s">
        <v>400</v>
      </c>
      <c r="E16007" s="9" t="s">
        <v>8149</v>
      </c>
      <c r="F16007" s="9" t="s">
        <v>31056</v>
      </c>
      <c r="G16007" s="17">
        <v>914141646004</v>
      </c>
      <c r="H16007" s="9" t="s">
        <v>37</v>
      </c>
      <c r="I16007" s="1" t="s">
        <v>62</v>
      </c>
      <c r="J16007" s="4" t="s">
        <v>47301</v>
      </c>
      <c r="K16007" s="3" t="s">
        <v>17</v>
      </c>
      <c r="L16007" s="4" t="s">
        <v>47301</v>
      </c>
      <c r="M16007" s="4" t="s">
        <v>42</v>
      </c>
      <c r="N16007" s="3" t="str">
        <f t="shared" si="703"/>
        <v>[75 lacs - 1 cr]</v>
      </c>
      <c r="O16007" s="11"/>
      <c r="P16007" s="4"/>
      <c r="Q16007" s="11"/>
      <c r="R16007" s="4"/>
      <c r="S16007" s="11"/>
      <c r="T16007" s="4"/>
      <c r="U16007" s="11"/>
      <c r="V16007" s="4"/>
      <c r="W16007" s="11"/>
      <c r="X16007" s="4"/>
      <c r="Y16007" s="11"/>
      <c r="Z16007" s="4"/>
      <c r="AA16007" s="1" t="s">
        <v>16</v>
      </c>
      <c r="AC16007" s="23" t="s">
        <v>37893</v>
      </c>
      <c r="AD16007" s="23" t="s">
        <v>47279</v>
      </c>
      <c r="AE16007" t="s">
        <v>35399</v>
      </c>
    </row>
    <row r="16008" spans="1:31" ht="15" customHeight="1">
      <c r="A16008" s="1">
        <v>16007</v>
      </c>
      <c r="B16008" s="1" t="s">
        <v>54</v>
      </c>
      <c r="C16008" s="1" t="s">
        <v>20496</v>
      </c>
      <c r="D16008" s="9" t="s">
        <v>36414</v>
      </c>
      <c r="E16008" s="9" t="s">
        <v>37493</v>
      </c>
      <c r="F16008" s="9" t="s">
        <v>31060</v>
      </c>
      <c r="G16008" s="17">
        <v>914690904444</v>
      </c>
      <c r="H16008" s="9" t="s">
        <v>8</v>
      </c>
      <c r="I16008" s="1" t="s">
        <v>41</v>
      </c>
      <c r="J16008" s="4" t="s">
        <v>47301</v>
      </c>
      <c r="K16008" s="3" t="s">
        <v>42</v>
      </c>
      <c r="L16008" s="4" t="s">
        <v>47301</v>
      </c>
      <c r="M16008" s="11"/>
      <c r="N16008" s="4"/>
      <c r="O16008" s="11"/>
      <c r="P16008" s="4"/>
      <c r="Q16008" s="11"/>
      <c r="R16008" s="4"/>
      <c r="S16008" s="11"/>
      <c r="T16008" s="4"/>
      <c r="U16008" s="11"/>
      <c r="V16008" s="4"/>
      <c r="W16008" s="11"/>
      <c r="X16008" s="4"/>
      <c r="Y16008" s="11"/>
      <c r="Z16008" s="4"/>
      <c r="AA16008" s="1" t="s">
        <v>16</v>
      </c>
      <c r="AC16008" s="23" t="s">
        <v>37893</v>
      </c>
      <c r="AD16008" s="23" t="s">
        <v>47279</v>
      </c>
      <c r="AE16008" t="s">
        <v>35410</v>
      </c>
    </row>
    <row r="16009" spans="1:31" ht="15" customHeight="1">
      <c r="A16009" s="1">
        <v>16008</v>
      </c>
      <c r="B16009" s="1" t="s">
        <v>54</v>
      </c>
      <c r="C16009" s="1" t="s">
        <v>20504</v>
      </c>
      <c r="D16009" s="9" t="s">
        <v>16395</v>
      </c>
      <c r="E16009" s="9" t="s">
        <v>102</v>
      </c>
      <c r="F16009" s="9" t="s">
        <v>31065</v>
      </c>
      <c r="G16009" s="17">
        <v>91944600944</v>
      </c>
      <c r="H16009" s="9" t="s">
        <v>37</v>
      </c>
      <c r="I16009" s="1" t="s">
        <v>41</v>
      </c>
      <c r="J16009" s="4" t="s">
        <v>47301</v>
      </c>
      <c r="K16009" s="3" t="s">
        <v>42</v>
      </c>
      <c r="L16009" s="4" t="s">
        <v>47301</v>
      </c>
      <c r="M16009" s="11"/>
      <c r="N16009" s="4"/>
      <c r="O16009" s="11"/>
      <c r="P16009" s="4"/>
      <c r="Q16009" s="11"/>
      <c r="R16009" s="4"/>
      <c r="S16009" s="11"/>
      <c r="T16009" s="4"/>
      <c r="U16009" s="11"/>
      <c r="V16009" s="4"/>
      <c r="W16009" s="11"/>
      <c r="X16009" s="4"/>
      <c r="Y16009" s="11"/>
      <c r="Z16009" s="4"/>
      <c r="AA16009" s="1" t="s">
        <v>16</v>
      </c>
      <c r="AC16009" s="23" t="s">
        <v>37893</v>
      </c>
      <c r="AD16009" s="23" t="s">
        <v>47279</v>
      </c>
      <c r="AE16009" t="s">
        <v>35394</v>
      </c>
    </row>
    <row r="16010" spans="1:31" ht="15" customHeight="1">
      <c r="A16010" s="1">
        <v>16009</v>
      </c>
      <c r="B16010" s="9" t="s">
        <v>6</v>
      </c>
      <c r="C16010" s="1" t="s">
        <v>20541</v>
      </c>
      <c r="D16010" s="12" t="s">
        <v>37536</v>
      </c>
      <c r="E16010" s="12" t="s">
        <v>37537</v>
      </c>
      <c r="F16010" s="12" t="s">
        <v>30459</v>
      </c>
      <c r="G16010" s="17">
        <f>91964916604</f>
        <v>91964916604</v>
      </c>
      <c r="H16010" s="13">
        <v>2</v>
      </c>
      <c r="I16010" s="1" t="s">
        <v>41</v>
      </c>
      <c r="J16010" s="4" t="s">
        <v>47301</v>
      </c>
      <c r="K16010" s="3" t="s">
        <v>42</v>
      </c>
      <c r="L16010" s="4" t="s">
        <v>47301</v>
      </c>
      <c r="M16010" s="4" t="s">
        <v>14136</v>
      </c>
      <c r="N16010" s="3" t="str">
        <f>J16010</f>
        <v>[75 lacs - 1 cr]</v>
      </c>
      <c r="O16010" s="11"/>
      <c r="P16010" s="4"/>
      <c r="Q16010" s="11"/>
      <c r="R16010" s="4"/>
      <c r="S16010" s="11"/>
      <c r="T16010" s="4"/>
      <c r="U16010" s="11"/>
      <c r="V16010" s="4"/>
      <c r="W16010" s="11"/>
      <c r="X16010" s="4"/>
      <c r="Y16010" s="11"/>
      <c r="Z16010" s="4"/>
      <c r="AA16010" s="1" t="s">
        <v>16</v>
      </c>
      <c r="AC16010" s="23" t="s">
        <v>37893</v>
      </c>
      <c r="AD16010" s="23" t="s">
        <v>47279</v>
      </c>
      <c r="AE16010" t="s">
        <v>35394</v>
      </c>
    </row>
    <row r="16011" spans="1:31" ht="15" customHeight="1">
      <c r="A16011" s="1">
        <v>16010</v>
      </c>
      <c r="B16011" s="9" t="s">
        <v>6</v>
      </c>
      <c r="C16011" s="1" t="s">
        <v>20552</v>
      </c>
      <c r="D16011" s="12" t="s">
        <v>7434</v>
      </c>
      <c r="E16011" s="12" t="s">
        <v>7435</v>
      </c>
      <c r="F16011" s="12" t="s">
        <v>24482</v>
      </c>
      <c r="G16011" s="17">
        <f>919061066611</f>
        <v>919061066611</v>
      </c>
      <c r="H16011" s="13">
        <v>1</v>
      </c>
      <c r="I16011" s="1" t="s">
        <v>41</v>
      </c>
      <c r="J16011" s="4" t="s">
        <v>47301</v>
      </c>
      <c r="K16011" s="3" t="s">
        <v>42</v>
      </c>
      <c r="L16011" s="4" t="s">
        <v>47301</v>
      </c>
      <c r="M16011" s="11"/>
      <c r="N16011" s="4"/>
      <c r="O16011" s="11"/>
      <c r="P16011" s="4"/>
      <c r="Q16011" s="11"/>
      <c r="R16011" s="4"/>
      <c r="S16011" s="11"/>
      <c r="T16011" s="4"/>
      <c r="U16011" s="11"/>
      <c r="V16011" s="4"/>
      <c r="W16011" s="11"/>
      <c r="X16011" s="4"/>
      <c r="Y16011" s="11"/>
      <c r="Z16011" s="4"/>
      <c r="AA16011" s="1" t="s">
        <v>16</v>
      </c>
      <c r="AC16011" s="23" t="s">
        <v>37893</v>
      </c>
      <c r="AD16011" s="23" t="s">
        <v>47279</v>
      </c>
      <c r="AE16011" t="s">
        <v>35399</v>
      </c>
    </row>
    <row r="16012" spans="1:31" ht="15" customHeight="1">
      <c r="A16012" s="1">
        <v>16011</v>
      </c>
      <c r="B16012" s="9" t="s">
        <v>6</v>
      </c>
      <c r="C16012" s="1" t="s">
        <v>20562</v>
      </c>
      <c r="D16012" s="12" t="s">
        <v>1681</v>
      </c>
      <c r="E16012" s="12" t="s">
        <v>37436</v>
      </c>
      <c r="F16012" s="12" t="s">
        <v>30942</v>
      </c>
      <c r="G16012" s="17">
        <f>919944609</f>
        <v>919944609</v>
      </c>
      <c r="H16012" s="2" t="s">
        <v>37779</v>
      </c>
      <c r="I16012" s="1" t="s">
        <v>41</v>
      </c>
      <c r="J16012" s="4" t="s">
        <v>47301</v>
      </c>
      <c r="K16012" s="3" t="s">
        <v>17</v>
      </c>
      <c r="L16012" s="4" t="s">
        <v>47301</v>
      </c>
      <c r="M16012" s="4" t="s">
        <v>42</v>
      </c>
      <c r="N16012" s="3" t="str">
        <f t="shared" ref="N16012:N16013" si="704">J16012</f>
        <v>[75 lacs - 1 cr]</v>
      </c>
      <c r="O16012" s="11"/>
      <c r="P16012" s="4"/>
      <c r="Q16012" s="11"/>
      <c r="R16012" s="4"/>
      <c r="S16012" s="11"/>
      <c r="T16012" s="4"/>
      <c r="U16012" s="11"/>
      <c r="V16012" s="4"/>
      <c r="W16012" s="11"/>
      <c r="X16012" s="4"/>
      <c r="Y16012" s="11"/>
      <c r="Z16012" s="4"/>
      <c r="AA16012" s="1" t="s">
        <v>16</v>
      </c>
      <c r="AC16012" s="23" t="s">
        <v>37893</v>
      </c>
      <c r="AD16012" s="23" t="s">
        <v>47279</v>
      </c>
      <c r="AE16012" t="s">
        <v>35410</v>
      </c>
    </row>
    <row r="16013" spans="1:31" ht="15" customHeight="1">
      <c r="A16013" s="1">
        <v>16012</v>
      </c>
      <c r="B16013" s="9" t="s">
        <v>6</v>
      </c>
      <c r="C16013" s="1" t="s">
        <v>20563</v>
      </c>
      <c r="D16013" s="12" t="s">
        <v>2586</v>
      </c>
      <c r="E16013" s="12" t="s">
        <v>139</v>
      </c>
      <c r="F16013" s="12" t="s">
        <v>30739</v>
      </c>
      <c r="G16013" s="17">
        <f>91406966909</f>
        <v>91406966909</v>
      </c>
      <c r="H16013" s="13">
        <v>4</v>
      </c>
      <c r="I16013" s="1" t="s">
        <v>41</v>
      </c>
      <c r="J16013" s="4" t="s">
        <v>47301</v>
      </c>
      <c r="K16013" s="3" t="s">
        <v>17</v>
      </c>
      <c r="L16013" s="4" t="s">
        <v>47301</v>
      </c>
      <c r="M16013" s="4" t="s">
        <v>42</v>
      </c>
      <c r="N16013" s="3" t="str">
        <f t="shared" si="704"/>
        <v>[75 lacs - 1 cr]</v>
      </c>
      <c r="O16013" s="11"/>
      <c r="P16013" s="4"/>
      <c r="Q16013" s="11"/>
      <c r="R16013" s="4"/>
      <c r="S16013" s="11"/>
      <c r="T16013" s="4"/>
      <c r="U16013" s="11"/>
      <c r="V16013" s="4"/>
      <c r="W16013" s="11"/>
      <c r="X16013" s="4"/>
      <c r="Y16013" s="11"/>
      <c r="Z16013" s="4"/>
      <c r="AA16013" s="1" t="s">
        <v>16</v>
      </c>
      <c r="AC16013" s="23" t="s">
        <v>37893</v>
      </c>
      <c r="AD16013" s="23" t="s">
        <v>47279</v>
      </c>
      <c r="AE16013" t="s">
        <v>35399</v>
      </c>
    </row>
    <row r="16014" spans="1:31" ht="15" customHeight="1">
      <c r="A16014" s="1">
        <v>16013</v>
      </c>
      <c r="B16014" s="9" t="s">
        <v>6</v>
      </c>
      <c r="C16014" s="1" t="s">
        <v>20565</v>
      </c>
      <c r="D16014" s="12" t="s">
        <v>52</v>
      </c>
      <c r="E16014" s="12"/>
      <c r="F16014" s="12" t="s">
        <v>30795</v>
      </c>
      <c r="G16014" s="17">
        <v>909144</v>
      </c>
      <c r="H16014" s="13">
        <v>1</v>
      </c>
      <c r="I16014" s="1" t="s">
        <v>62</v>
      </c>
      <c r="J16014" s="4" t="s">
        <v>47301</v>
      </c>
      <c r="K16014" s="3" t="s">
        <v>42</v>
      </c>
      <c r="L16014" s="4" t="s">
        <v>47301</v>
      </c>
      <c r="M16014" s="11"/>
      <c r="N16014" s="4"/>
      <c r="O16014" s="11"/>
      <c r="P16014" s="4"/>
      <c r="Q16014" s="11"/>
      <c r="R16014" s="4"/>
      <c r="S16014" s="11"/>
      <c r="T16014" s="4"/>
      <c r="U16014" s="11"/>
      <c r="V16014" s="4"/>
      <c r="W16014" s="11"/>
      <c r="X16014" s="4"/>
      <c r="Y16014" s="11"/>
      <c r="Z16014" s="4"/>
      <c r="AA16014" s="1" t="s">
        <v>16</v>
      </c>
      <c r="AC16014" s="23" t="s">
        <v>37893</v>
      </c>
      <c r="AD16014" s="23" t="s">
        <v>47279</v>
      </c>
      <c r="AE16014" t="s">
        <v>35409</v>
      </c>
    </row>
    <row r="16015" spans="1:31" ht="15" customHeight="1">
      <c r="A16015" s="1">
        <v>16014</v>
      </c>
      <c r="B16015" s="9" t="s">
        <v>6</v>
      </c>
      <c r="C16015" s="1" t="s">
        <v>20569</v>
      </c>
      <c r="D16015" s="12" t="s">
        <v>36479</v>
      </c>
      <c r="E16015" s="12" t="s">
        <v>1610</v>
      </c>
      <c r="F16015" s="12" t="s">
        <v>30674</v>
      </c>
      <c r="G16015" s="17">
        <f>914494946699</f>
        <v>914494946699</v>
      </c>
      <c r="H16015" s="13">
        <v>1</v>
      </c>
      <c r="I16015" s="1" t="s">
        <v>62</v>
      </c>
      <c r="J16015" s="4" t="s">
        <v>47301</v>
      </c>
      <c r="K16015" s="3" t="s">
        <v>42</v>
      </c>
      <c r="L16015" s="4" t="s">
        <v>47301</v>
      </c>
      <c r="M16015" s="4" t="s">
        <v>14136</v>
      </c>
      <c r="N16015" s="3" t="str">
        <f t="shared" ref="N16015:N16016" si="705">J16015</f>
        <v>[75 lacs - 1 cr]</v>
      </c>
      <c r="O16015" s="11"/>
      <c r="P16015" s="4"/>
      <c r="Q16015" s="11"/>
      <c r="R16015" s="4"/>
      <c r="S16015" s="11"/>
      <c r="T16015" s="4"/>
      <c r="U16015" s="11"/>
      <c r="V16015" s="4"/>
      <c r="W16015" s="11"/>
      <c r="X16015" s="4"/>
      <c r="Y16015" s="11"/>
      <c r="Z16015" s="4"/>
      <c r="AA16015" s="1" t="s">
        <v>16</v>
      </c>
      <c r="AC16015" s="23" t="s">
        <v>37893</v>
      </c>
      <c r="AD16015" s="23" t="s">
        <v>47279</v>
      </c>
      <c r="AE16015" t="s">
        <v>35394</v>
      </c>
    </row>
    <row r="16016" spans="1:31" ht="15" customHeight="1">
      <c r="A16016" s="1">
        <v>16015</v>
      </c>
      <c r="B16016" s="9" t="s">
        <v>6</v>
      </c>
      <c r="C16016" s="1" t="s">
        <v>20577</v>
      </c>
      <c r="D16016" s="12" t="s">
        <v>37594</v>
      </c>
      <c r="E16016" s="12" t="s">
        <v>287</v>
      </c>
      <c r="F16016" s="12" t="s">
        <v>33219</v>
      </c>
      <c r="G16016" s="17">
        <f>919494941144</f>
        <v>919494941144</v>
      </c>
      <c r="H16016" s="13">
        <v>1</v>
      </c>
      <c r="I16016" s="1" t="s">
        <v>9</v>
      </c>
      <c r="J16016" s="4" t="s">
        <v>47301</v>
      </c>
      <c r="K16016" s="3" t="s">
        <v>42</v>
      </c>
      <c r="L16016" s="4" t="s">
        <v>47301</v>
      </c>
      <c r="M16016" s="4" t="s">
        <v>14136</v>
      </c>
      <c r="N16016" s="3" t="str">
        <f t="shared" si="705"/>
        <v>[75 lacs - 1 cr]</v>
      </c>
      <c r="O16016" s="11"/>
      <c r="P16016" s="4"/>
      <c r="Q16016" s="11"/>
      <c r="R16016" s="4"/>
      <c r="S16016" s="11"/>
      <c r="T16016" s="4"/>
      <c r="U16016" s="11"/>
      <c r="V16016" s="4"/>
      <c r="W16016" s="11"/>
      <c r="X16016" s="4"/>
      <c r="Y16016" s="11"/>
      <c r="Z16016" s="4"/>
      <c r="AA16016" s="1" t="s">
        <v>16</v>
      </c>
      <c r="AC16016" s="23" t="s">
        <v>37893</v>
      </c>
      <c r="AD16016" s="23" t="s">
        <v>47279</v>
      </c>
      <c r="AE16016" t="s">
        <v>35394</v>
      </c>
    </row>
    <row r="16017" spans="1:31" ht="15" customHeight="1">
      <c r="A16017" s="1">
        <v>16016</v>
      </c>
      <c r="B16017" s="9" t="s">
        <v>6</v>
      </c>
      <c r="C16017" s="1" t="s">
        <v>20589</v>
      </c>
      <c r="D16017" s="12" t="s">
        <v>37605</v>
      </c>
      <c r="E16017" s="12" t="s">
        <v>13873</v>
      </c>
      <c r="F16017" s="12" t="s">
        <v>33206</v>
      </c>
      <c r="G16017" s="17">
        <f>9199944999</f>
        <v>9199944999</v>
      </c>
      <c r="H16017" s="13">
        <v>1</v>
      </c>
      <c r="I16017" s="1" t="s">
        <v>9</v>
      </c>
      <c r="J16017" s="4" t="s">
        <v>47301</v>
      </c>
      <c r="K16017" s="3" t="s">
        <v>42</v>
      </c>
      <c r="L16017" s="4" t="s">
        <v>47301</v>
      </c>
      <c r="M16017" s="11"/>
      <c r="N16017" s="4"/>
      <c r="O16017" s="11"/>
      <c r="P16017" s="4"/>
      <c r="Q16017" s="11"/>
      <c r="R16017" s="4"/>
      <c r="S16017" s="11"/>
      <c r="T16017" s="4"/>
      <c r="U16017" s="11"/>
      <c r="V16017" s="4"/>
      <c r="W16017" s="11"/>
      <c r="X16017" s="4"/>
      <c r="Y16017" s="11"/>
      <c r="Z16017" s="4"/>
      <c r="AA16017" s="1" t="s">
        <v>16</v>
      </c>
      <c r="AC16017" s="23" t="s">
        <v>37893</v>
      </c>
      <c r="AD16017" s="23" t="s">
        <v>47279</v>
      </c>
      <c r="AE16017" t="s">
        <v>35394</v>
      </c>
    </row>
    <row r="16018" spans="1:31" ht="15" customHeight="1">
      <c r="A16018" s="1">
        <v>16017</v>
      </c>
      <c r="B16018" s="9" t="s">
        <v>6</v>
      </c>
      <c r="C16018" s="1" t="s">
        <v>20596</v>
      </c>
      <c r="D16018" s="12" t="s">
        <v>1015</v>
      </c>
      <c r="E16018" s="12" t="s">
        <v>1306</v>
      </c>
      <c r="F16018" s="12" t="s">
        <v>30475</v>
      </c>
      <c r="G16018" s="17">
        <f>91960944999</f>
        <v>91960944999</v>
      </c>
      <c r="H16018" s="13">
        <v>1</v>
      </c>
      <c r="I16018" s="1" t="s">
        <v>41</v>
      </c>
      <c r="J16018" s="4" t="s">
        <v>47301</v>
      </c>
      <c r="K16018" s="3" t="s">
        <v>17</v>
      </c>
      <c r="L16018" s="4" t="s">
        <v>47301</v>
      </c>
      <c r="M16018" s="11"/>
      <c r="N16018" s="4"/>
      <c r="O16018" s="11"/>
      <c r="P16018" s="4"/>
      <c r="Q16018" s="11"/>
      <c r="R16018" s="4"/>
      <c r="S16018" s="11"/>
      <c r="T16018" s="4"/>
      <c r="U16018" s="11"/>
      <c r="V16018" s="4"/>
      <c r="W16018" s="11"/>
      <c r="X16018" s="4"/>
      <c r="Y16018" s="11"/>
      <c r="Z16018" s="4"/>
      <c r="AA16018" s="1" t="s">
        <v>16</v>
      </c>
      <c r="AC16018" s="23" t="s">
        <v>37893</v>
      </c>
      <c r="AD16018" s="23" t="s">
        <v>47279</v>
      </c>
      <c r="AE16018" t="s">
        <v>35410</v>
      </c>
    </row>
    <row r="16019" spans="1:31" ht="15" customHeight="1">
      <c r="A16019" s="1">
        <v>16018</v>
      </c>
      <c r="B16019" s="9" t="s">
        <v>6</v>
      </c>
      <c r="C16019" s="1" t="s">
        <v>20599</v>
      </c>
      <c r="D16019" s="12" t="s">
        <v>2530</v>
      </c>
      <c r="E16019" s="12" t="s">
        <v>287</v>
      </c>
      <c r="F16019" s="12" t="s">
        <v>32249</v>
      </c>
      <c r="G16019" s="17">
        <f>91494941494</f>
        <v>91494941494</v>
      </c>
      <c r="H16019" s="13">
        <v>1</v>
      </c>
      <c r="I16019" s="1" t="s">
        <v>9</v>
      </c>
      <c r="J16019" s="4" t="s">
        <v>47301</v>
      </c>
      <c r="K16019" s="3" t="s">
        <v>42</v>
      </c>
      <c r="L16019" s="4" t="s">
        <v>47301</v>
      </c>
      <c r="M16019" s="11"/>
      <c r="N16019" s="4"/>
      <c r="O16019" s="11"/>
      <c r="P16019" s="4"/>
      <c r="Q16019" s="11"/>
      <c r="R16019" s="4"/>
      <c r="S16019" s="11"/>
      <c r="T16019" s="4"/>
      <c r="U16019" s="11"/>
      <c r="V16019" s="4"/>
      <c r="W16019" s="11"/>
      <c r="X16019" s="4"/>
      <c r="Y16019" s="11"/>
      <c r="Z16019" s="4"/>
      <c r="AA16019" s="1" t="s">
        <v>16</v>
      </c>
      <c r="AC16019" s="23" t="s">
        <v>37893</v>
      </c>
      <c r="AD16019" s="23" t="s">
        <v>47279</v>
      </c>
      <c r="AE16019" t="s">
        <v>35394</v>
      </c>
    </row>
    <row r="16020" spans="1:31" ht="15" customHeight="1">
      <c r="A16020" s="1">
        <v>16019</v>
      </c>
      <c r="B16020" s="9" t="s">
        <v>6</v>
      </c>
      <c r="C16020" s="1" t="s">
        <v>20601</v>
      </c>
      <c r="D16020" s="12" t="s">
        <v>36538</v>
      </c>
      <c r="E16020" s="12"/>
      <c r="F16020" s="12" t="s">
        <v>21076</v>
      </c>
      <c r="G16020" s="17">
        <f>919919669446</f>
        <v>919919669446</v>
      </c>
      <c r="H16020" s="2" t="s">
        <v>37779</v>
      </c>
      <c r="I16020" s="1" t="s">
        <v>62</v>
      </c>
      <c r="J16020" s="4" t="s">
        <v>47301</v>
      </c>
      <c r="K16020" s="3" t="s">
        <v>42</v>
      </c>
      <c r="L16020" s="4" t="s">
        <v>47301</v>
      </c>
      <c r="M16020" s="11"/>
      <c r="N16020" s="4"/>
      <c r="O16020" s="11"/>
      <c r="P16020" s="4"/>
      <c r="Q16020" s="11"/>
      <c r="R16020" s="4"/>
      <c r="S16020" s="11"/>
      <c r="T16020" s="4"/>
      <c r="U16020" s="11"/>
      <c r="V16020" s="4"/>
      <c r="W16020" s="11"/>
      <c r="X16020" s="4"/>
      <c r="Y16020" s="11"/>
      <c r="Z16020" s="4"/>
      <c r="AA16020" s="1" t="s">
        <v>16</v>
      </c>
      <c r="AC16020" s="23" t="s">
        <v>37893</v>
      </c>
      <c r="AD16020" s="23" t="s">
        <v>47279</v>
      </c>
      <c r="AE16020" t="s">
        <v>35399</v>
      </c>
    </row>
    <row r="16021" spans="1:31" ht="15" customHeight="1">
      <c r="A16021" s="1">
        <v>16020</v>
      </c>
      <c r="B16021" s="9" t="s">
        <v>6</v>
      </c>
      <c r="C16021" s="1" t="s">
        <v>20611</v>
      </c>
      <c r="D16021" s="12" t="s">
        <v>5770</v>
      </c>
      <c r="E16021" s="12" t="s">
        <v>999</v>
      </c>
      <c r="F16021" s="12" t="s">
        <v>35325</v>
      </c>
      <c r="G16021" s="17">
        <f>914494469</f>
        <v>914494469</v>
      </c>
      <c r="H16021" s="13">
        <v>1</v>
      </c>
      <c r="I16021" s="1" t="s">
        <v>9</v>
      </c>
      <c r="J16021" s="4" t="s">
        <v>47301</v>
      </c>
      <c r="K16021" s="3" t="s">
        <v>42</v>
      </c>
      <c r="L16021" s="4" t="s">
        <v>47301</v>
      </c>
      <c r="M16021" s="11"/>
      <c r="N16021" s="4"/>
      <c r="O16021" s="11"/>
      <c r="P16021" s="4"/>
      <c r="Q16021" s="11"/>
      <c r="R16021" s="4"/>
      <c r="S16021" s="11"/>
      <c r="T16021" s="4"/>
      <c r="U16021" s="11"/>
      <c r="V16021" s="4"/>
      <c r="W16021" s="11"/>
      <c r="X16021" s="4"/>
      <c r="Y16021" s="11"/>
      <c r="Z16021" s="4"/>
      <c r="AA16021" s="1" t="s">
        <v>16</v>
      </c>
      <c r="AC16021" s="23" t="s">
        <v>37893</v>
      </c>
      <c r="AD16021" s="23" t="s">
        <v>47279</v>
      </c>
      <c r="AE16021" t="s">
        <v>35410</v>
      </c>
    </row>
    <row r="16022" spans="1:31" ht="15" customHeight="1">
      <c r="A16022" s="1">
        <v>16021</v>
      </c>
      <c r="B16022" s="9" t="s">
        <v>6</v>
      </c>
      <c r="C16022" s="1" t="s">
        <v>20612</v>
      </c>
      <c r="D16022" s="12" t="s">
        <v>18525</v>
      </c>
      <c r="E16022" s="12"/>
      <c r="F16022" s="12" t="s">
        <v>30278</v>
      </c>
      <c r="G16022" s="17">
        <f>91994419449</f>
        <v>91994419449</v>
      </c>
      <c r="H16022" s="13">
        <v>1</v>
      </c>
      <c r="I16022" s="1" t="s">
        <v>62</v>
      </c>
      <c r="J16022" s="4" t="s">
        <v>47301</v>
      </c>
      <c r="K16022" s="3" t="s">
        <v>42</v>
      </c>
      <c r="L16022" s="4" t="s">
        <v>47301</v>
      </c>
      <c r="M16022" s="11"/>
      <c r="N16022" s="4"/>
      <c r="O16022" s="11"/>
      <c r="P16022" s="4"/>
      <c r="Q16022" s="11"/>
      <c r="R16022" s="4"/>
      <c r="S16022" s="11"/>
      <c r="T16022" s="4"/>
      <c r="U16022" s="11"/>
      <c r="V16022" s="4"/>
      <c r="W16022" s="11"/>
      <c r="X16022" s="4"/>
      <c r="Y16022" s="11"/>
      <c r="Z16022" s="4"/>
      <c r="AA16022" s="1" t="s">
        <v>16</v>
      </c>
      <c r="AC16022" s="23" t="s">
        <v>37893</v>
      </c>
      <c r="AD16022" s="23" t="s">
        <v>47279</v>
      </c>
      <c r="AE16022" t="s">
        <v>35394</v>
      </c>
    </row>
    <row r="16023" spans="1:31" ht="15" customHeight="1">
      <c r="A16023" s="1">
        <v>16022</v>
      </c>
      <c r="B16023" s="9" t="s">
        <v>6</v>
      </c>
      <c r="C16023" s="1" t="s">
        <v>20614</v>
      </c>
      <c r="D16023" s="12" t="s">
        <v>1675</v>
      </c>
      <c r="E16023" s="12" t="s">
        <v>37530</v>
      </c>
      <c r="F16023" s="12" t="s">
        <v>30309</v>
      </c>
      <c r="G16023" s="17">
        <f>919919906064</f>
        <v>919919906064</v>
      </c>
      <c r="H16023" s="13">
        <v>1</v>
      </c>
      <c r="I16023" s="1" t="s">
        <v>41</v>
      </c>
      <c r="J16023" s="4" t="s">
        <v>47301</v>
      </c>
      <c r="K16023" s="3" t="s">
        <v>17</v>
      </c>
      <c r="L16023" s="4" t="s">
        <v>47301</v>
      </c>
      <c r="M16023" s="11"/>
      <c r="N16023" s="4"/>
      <c r="O16023" s="11"/>
      <c r="P16023" s="4"/>
      <c r="Q16023" s="11"/>
      <c r="R16023" s="4"/>
      <c r="S16023" s="11"/>
      <c r="T16023" s="4"/>
      <c r="U16023" s="11"/>
      <c r="V16023" s="4"/>
      <c r="W16023" s="11"/>
      <c r="X16023" s="4"/>
      <c r="Y16023" s="11"/>
      <c r="Z16023" s="4"/>
      <c r="AA16023" s="1" t="s">
        <v>16</v>
      </c>
      <c r="AC16023" s="23" t="s">
        <v>37893</v>
      </c>
      <c r="AD16023" s="23" t="s">
        <v>47279</v>
      </c>
      <c r="AE16023" t="s">
        <v>35394</v>
      </c>
    </row>
    <row r="16024" spans="1:31" ht="15" customHeight="1">
      <c r="A16024" s="1">
        <v>16023</v>
      </c>
      <c r="B16024" s="9" t="s">
        <v>6</v>
      </c>
      <c r="C16024" s="1" t="s">
        <v>20618</v>
      </c>
      <c r="D16024" s="12" t="s">
        <v>494</v>
      </c>
      <c r="E16024" s="12" t="s">
        <v>13839</v>
      </c>
      <c r="F16024" s="12" t="s">
        <v>27724</v>
      </c>
      <c r="G16024" s="17">
        <f>919444041904</f>
        <v>919444041904</v>
      </c>
      <c r="H16024" s="2" t="s">
        <v>37779</v>
      </c>
      <c r="I16024" s="1" t="s">
        <v>41</v>
      </c>
      <c r="J16024" s="4" t="s">
        <v>47301</v>
      </c>
      <c r="K16024" s="3" t="s">
        <v>42</v>
      </c>
      <c r="L16024" s="4" t="s">
        <v>47301</v>
      </c>
      <c r="M16024" s="11"/>
      <c r="N16024" s="4"/>
      <c r="O16024" s="11"/>
      <c r="P16024" s="4"/>
      <c r="Q16024" s="11"/>
      <c r="R16024" s="4"/>
      <c r="S16024" s="11"/>
      <c r="T16024" s="4"/>
      <c r="U16024" s="11"/>
      <c r="V16024" s="4"/>
      <c r="W16024" s="11"/>
      <c r="X16024" s="4"/>
      <c r="Y16024" s="11"/>
      <c r="Z16024" s="4"/>
      <c r="AA16024" s="1" t="s">
        <v>16</v>
      </c>
      <c r="AC16024" s="23" t="s">
        <v>37894</v>
      </c>
      <c r="AD16024" s="23" t="s">
        <v>47279</v>
      </c>
      <c r="AE16024" t="s">
        <v>35409</v>
      </c>
    </row>
    <row r="16025" spans="1:31" ht="15" customHeight="1">
      <c r="A16025" s="1">
        <v>16024</v>
      </c>
      <c r="B16025" s="9" t="s">
        <v>6</v>
      </c>
      <c r="C16025" s="1" t="s">
        <v>20622</v>
      </c>
      <c r="D16025" s="12" t="s">
        <v>3562</v>
      </c>
      <c r="E16025" s="12" t="s">
        <v>37734</v>
      </c>
      <c r="F16025" s="12" t="s">
        <v>35266</v>
      </c>
      <c r="G16025" s="17">
        <f>91949441664</f>
        <v>91949441664</v>
      </c>
      <c r="H16025" s="13">
        <v>1</v>
      </c>
      <c r="I16025" s="1" t="s">
        <v>9</v>
      </c>
      <c r="J16025" s="4" t="s">
        <v>47301</v>
      </c>
      <c r="K16025" s="3" t="s">
        <v>17</v>
      </c>
      <c r="L16025" s="4" t="s">
        <v>47301</v>
      </c>
      <c r="M16025" s="11"/>
      <c r="N16025" s="4"/>
      <c r="O16025" s="11"/>
      <c r="P16025" s="4"/>
      <c r="Q16025" s="11"/>
      <c r="R16025" s="4"/>
      <c r="S16025" s="11"/>
      <c r="T16025" s="4"/>
      <c r="U16025" s="11"/>
      <c r="V16025" s="4"/>
      <c r="W16025" s="11"/>
      <c r="X16025" s="4"/>
      <c r="Y16025" s="11"/>
      <c r="Z16025" s="4"/>
      <c r="AA16025" s="1" t="s">
        <v>16</v>
      </c>
      <c r="AC16025" s="23" t="s">
        <v>37894</v>
      </c>
      <c r="AD16025" s="23" t="s">
        <v>47279</v>
      </c>
      <c r="AE16025" t="s">
        <v>35410</v>
      </c>
    </row>
    <row r="16026" spans="1:31" ht="15" customHeight="1">
      <c r="A16026" s="1">
        <v>16025</v>
      </c>
      <c r="B16026" s="9" t="s">
        <v>6</v>
      </c>
      <c r="C16026" s="1" t="s">
        <v>20624</v>
      </c>
      <c r="D16026" s="21" t="s">
        <v>12760</v>
      </c>
      <c r="E16026" s="12"/>
      <c r="F16026" s="12" t="s">
        <v>30294</v>
      </c>
      <c r="G16026" s="17">
        <f>919946641146</f>
        <v>919946641146</v>
      </c>
      <c r="H16026" s="2" t="s">
        <v>37779</v>
      </c>
      <c r="I16026" s="1" t="s">
        <v>62</v>
      </c>
      <c r="J16026" s="4" t="s">
        <v>47301</v>
      </c>
      <c r="K16026" s="3" t="s">
        <v>42</v>
      </c>
      <c r="L16026" s="4" t="s">
        <v>47301</v>
      </c>
      <c r="M16026" s="11"/>
      <c r="N16026" s="4"/>
      <c r="O16026" s="11"/>
      <c r="P16026" s="4"/>
      <c r="Q16026" s="11"/>
      <c r="R16026" s="4"/>
      <c r="S16026" s="11"/>
      <c r="T16026" s="4"/>
      <c r="U16026" s="11"/>
      <c r="V16026" s="4"/>
      <c r="W16026" s="11"/>
      <c r="X16026" s="4"/>
      <c r="Y16026" s="11"/>
      <c r="Z16026" s="4"/>
      <c r="AA16026" s="1" t="s">
        <v>11</v>
      </c>
      <c r="AC16026" s="23" t="s">
        <v>37894</v>
      </c>
      <c r="AD16026" s="23" t="s">
        <v>47279</v>
      </c>
      <c r="AE16026" t="s">
        <v>35394</v>
      </c>
    </row>
    <row r="16027" spans="1:31" ht="15" customHeight="1">
      <c r="A16027" s="1">
        <v>16026</v>
      </c>
      <c r="B16027" s="9" t="s">
        <v>6</v>
      </c>
      <c r="C16027" s="1" t="s">
        <v>20646</v>
      </c>
      <c r="D16027" s="12" t="s">
        <v>2359</v>
      </c>
      <c r="E16027" s="12"/>
      <c r="F16027" s="12" t="s">
        <v>24002</v>
      </c>
      <c r="G16027" s="17">
        <f>91990619991</f>
        <v>91990619991</v>
      </c>
      <c r="H16027" s="2" t="s">
        <v>37779</v>
      </c>
      <c r="I16027" s="1" t="s">
        <v>62</v>
      </c>
      <c r="J16027" s="4" t="s">
        <v>47301</v>
      </c>
      <c r="K16027" s="3" t="s">
        <v>42</v>
      </c>
      <c r="L16027" s="4" t="s">
        <v>47301</v>
      </c>
      <c r="M16027" s="11"/>
      <c r="N16027" s="4"/>
      <c r="O16027" s="11"/>
      <c r="P16027" s="4"/>
      <c r="Q16027" s="11"/>
      <c r="R16027" s="4"/>
      <c r="S16027" s="11"/>
      <c r="T16027" s="4"/>
      <c r="U16027" s="11"/>
      <c r="V16027" s="4"/>
      <c r="W16027" s="11"/>
      <c r="X16027" s="4"/>
      <c r="Y16027" s="11"/>
      <c r="Z16027" s="4"/>
      <c r="AA16027" s="1" t="s">
        <v>11</v>
      </c>
      <c r="AC16027" s="23" t="s">
        <v>37894</v>
      </c>
      <c r="AD16027" s="23" t="s">
        <v>47279</v>
      </c>
      <c r="AE16027" t="s">
        <v>35409</v>
      </c>
    </row>
    <row r="16028" spans="1:31" ht="15" customHeight="1">
      <c r="A16028" s="1">
        <v>16027</v>
      </c>
      <c r="B16028" s="9" t="s">
        <v>6</v>
      </c>
      <c r="C16028" s="1" t="s">
        <v>20647</v>
      </c>
      <c r="D16028" s="12" t="s">
        <v>568</v>
      </c>
      <c r="E16028" s="12" t="s">
        <v>139</v>
      </c>
      <c r="F16028" s="12" t="s">
        <v>30303</v>
      </c>
      <c r="G16028" s="17">
        <f>919944994604</f>
        <v>919944994604</v>
      </c>
      <c r="H16028" s="13">
        <v>1</v>
      </c>
      <c r="I16028" s="1" t="s">
        <v>41</v>
      </c>
      <c r="J16028" s="4" t="s">
        <v>47301</v>
      </c>
      <c r="K16028" s="3" t="s">
        <v>42</v>
      </c>
      <c r="L16028" s="4" t="s">
        <v>47301</v>
      </c>
      <c r="M16028" s="11"/>
      <c r="N16028" s="4"/>
      <c r="O16028" s="11"/>
      <c r="P16028" s="4"/>
      <c r="Q16028" s="11"/>
      <c r="R16028" s="4"/>
      <c r="S16028" s="11"/>
      <c r="T16028" s="4"/>
      <c r="U16028" s="11"/>
      <c r="V16028" s="4"/>
      <c r="W16028" s="11"/>
      <c r="X16028" s="4"/>
      <c r="Y16028" s="11"/>
      <c r="Z16028" s="4"/>
      <c r="AA16028" s="1" t="s">
        <v>16</v>
      </c>
      <c r="AC16028" s="23" t="s">
        <v>37894</v>
      </c>
      <c r="AD16028" s="23" t="s">
        <v>47279</v>
      </c>
      <c r="AE16028" t="s">
        <v>35399</v>
      </c>
    </row>
    <row r="16029" spans="1:31" ht="15" customHeight="1">
      <c r="A16029" s="1">
        <v>16028</v>
      </c>
      <c r="B16029" s="9" t="s">
        <v>6</v>
      </c>
      <c r="C16029" s="1" t="s">
        <v>20650</v>
      </c>
      <c r="D16029" s="12" t="s">
        <v>37600</v>
      </c>
      <c r="E16029" s="12" t="s">
        <v>139</v>
      </c>
      <c r="F16029" s="12" t="s">
        <v>30647</v>
      </c>
      <c r="G16029" s="17">
        <f>914611196464</f>
        <v>914611196464</v>
      </c>
      <c r="H16029" s="13">
        <v>2</v>
      </c>
      <c r="I16029" s="1" t="s">
        <v>41</v>
      </c>
      <c r="J16029" s="4" t="s">
        <v>47301</v>
      </c>
      <c r="K16029" s="3" t="s">
        <v>42</v>
      </c>
      <c r="L16029" s="4" t="s">
        <v>47301</v>
      </c>
      <c r="M16029" s="11"/>
      <c r="N16029" s="4"/>
      <c r="O16029" s="11"/>
      <c r="P16029" s="4"/>
      <c r="Q16029" s="11"/>
      <c r="R16029" s="4"/>
      <c r="S16029" s="11"/>
      <c r="T16029" s="4"/>
      <c r="U16029" s="11"/>
      <c r="V16029" s="4"/>
      <c r="W16029" s="11"/>
      <c r="X16029" s="4"/>
      <c r="Y16029" s="11"/>
      <c r="Z16029" s="4"/>
      <c r="AA16029" s="1" t="s">
        <v>16</v>
      </c>
      <c r="AC16029" s="23" t="s">
        <v>37894</v>
      </c>
      <c r="AD16029" s="23" t="s">
        <v>47279</v>
      </c>
      <c r="AE16029" t="s">
        <v>35394</v>
      </c>
    </row>
    <row r="16030" spans="1:31" ht="15" customHeight="1">
      <c r="A16030" s="1">
        <v>16029</v>
      </c>
      <c r="B16030" s="9" t="s">
        <v>6</v>
      </c>
      <c r="C16030" s="1" t="s">
        <v>20652</v>
      </c>
      <c r="D16030" s="12" t="s">
        <v>37738</v>
      </c>
      <c r="E16030" s="12" t="s">
        <v>8403</v>
      </c>
      <c r="F16030" s="12" t="s">
        <v>30463</v>
      </c>
      <c r="G16030" s="17">
        <f>919664690904</f>
        <v>919664690904</v>
      </c>
      <c r="H16030" s="2" t="s">
        <v>37779</v>
      </c>
      <c r="I16030" s="1" t="s">
        <v>62</v>
      </c>
      <c r="J16030" s="4" t="s">
        <v>47301</v>
      </c>
      <c r="K16030" s="3" t="s">
        <v>17</v>
      </c>
      <c r="L16030" s="4" t="s">
        <v>47301</v>
      </c>
      <c r="M16030" s="4" t="s">
        <v>42</v>
      </c>
      <c r="N16030" s="3" t="str">
        <f>J16030</f>
        <v>[75 lacs - 1 cr]</v>
      </c>
      <c r="O16030" s="11"/>
      <c r="P16030" s="4"/>
      <c r="Q16030" s="11"/>
      <c r="R16030" s="4"/>
      <c r="S16030" s="11"/>
      <c r="T16030" s="4"/>
      <c r="U16030" s="11"/>
      <c r="V16030" s="4"/>
      <c r="W16030" s="11"/>
      <c r="X16030" s="4"/>
      <c r="Y16030" s="11"/>
      <c r="Z16030" s="4"/>
      <c r="AA16030" s="1" t="s">
        <v>16</v>
      </c>
      <c r="AC16030" s="23" t="s">
        <v>37894</v>
      </c>
      <c r="AD16030" s="23" t="s">
        <v>47279</v>
      </c>
      <c r="AE16030" t="s">
        <v>35394</v>
      </c>
    </row>
    <row r="16031" spans="1:31" ht="15" customHeight="1">
      <c r="A16031" s="1">
        <v>16030</v>
      </c>
      <c r="B16031" s="9" t="s">
        <v>6</v>
      </c>
      <c r="C16031" s="1" t="s">
        <v>20656</v>
      </c>
      <c r="D16031" s="12" t="s">
        <v>1436</v>
      </c>
      <c r="E16031" s="12" t="s">
        <v>29</v>
      </c>
      <c r="F16031" s="12" t="s">
        <v>18561</v>
      </c>
      <c r="G16031" s="17">
        <f>919164009066</f>
        <v>919164009066</v>
      </c>
      <c r="H16031" s="13">
        <v>1</v>
      </c>
      <c r="I16031" s="1" t="s">
        <v>62</v>
      </c>
      <c r="J16031" s="4" t="s">
        <v>47301</v>
      </c>
      <c r="K16031" s="3" t="s">
        <v>42</v>
      </c>
      <c r="L16031" s="4" t="s">
        <v>47301</v>
      </c>
      <c r="M16031" s="11"/>
      <c r="N16031" s="4"/>
      <c r="O16031" s="11"/>
      <c r="P16031" s="4"/>
      <c r="Q16031" s="11"/>
      <c r="R16031" s="4"/>
      <c r="S16031" s="11"/>
      <c r="T16031" s="4"/>
      <c r="U16031" s="11"/>
      <c r="V16031" s="4"/>
      <c r="W16031" s="11"/>
      <c r="X16031" s="4"/>
      <c r="Y16031" s="11"/>
      <c r="Z16031" s="4"/>
      <c r="AA16031" s="1" t="s">
        <v>16</v>
      </c>
      <c r="AC16031" s="23" t="s">
        <v>37894</v>
      </c>
      <c r="AD16031" s="23" t="s">
        <v>47279</v>
      </c>
      <c r="AE16031" t="s">
        <v>35410</v>
      </c>
    </row>
    <row r="16032" spans="1:31" ht="15" customHeight="1">
      <c r="A16032" s="1">
        <v>16031</v>
      </c>
      <c r="B16032" s="9" t="s">
        <v>6</v>
      </c>
      <c r="C16032" s="1" t="s">
        <v>20674</v>
      </c>
      <c r="D16032" s="12" t="s">
        <v>13454</v>
      </c>
      <c r="E16032" s="12" t="s">
        <v>221</v>
      </c>
      <c r="F16032" s="12" t="s">
        <v>33293</v>
      </c>
      <c r="G16032" s="17">
        <f>91400069466</f>
        <v>91400069466</v>
      </c>
      <c r="H16032" s="2" t="s">
        <v>37779</v>
      </c>
      <c r="I16032" s="1" t="s">
        <v>62</v>
      </c>
      <c r="J16032" s="4" t="s">
        <v>47301</v>
      </c>
      <c r="K16032" s="11" t="s">
        <v>13</v>
      </c>
      <c r="L16032" s="4" t="s">
        <v>47301</v>
      </c>
      <c r="M16032" s="11"/>
      <c r="N16032" s="4"/>
      <c r="O16032" s="11"/>
      <c r="P16032" s="4"/>
      <c r="Q16032" s="11"/>
      <c r="R16032" s="4"/>
      <c r="S16032" s="11"/>
      <c r="T16032" s="4"/>
      <c r="U16032" s="11"/>
      <c r="V16032" s="4"/>
      <c r="W16032" s="11"/>
      <c r="X16032" s="4"/>
      <c r="Y16032" s="11"/>
      <c r="Z16032" s="4"/>
      <c r="AA16032" s="1" t="s">
        <v>16</v>
      </c>
      <c r="AC16032" s="23" t="s">
        <v>37894</v>
      </c>
      <c r="AD16032" s="23" t="s">
        <v>47279</v>
      </c>
      <c r="AE16032" t="s">
        <v>35399</v>
      </c>
    </row>
    <row r="16033" spans="1:31" ht="15" customHeight="1">
      <c r="A16033" s="1">
        <v>16032</v>
      </c>
      <c r="B16033" s="9" t="s">
        <v>6</v>
      </c>
      <c r="C16033" s="1" t="s">
        <v>20678</v>
      </c>
      <c r="D16033" s="12" t="s">
        <v>2622</v>
      </c>
      <c r="E16033" s="12" t="s">
        <v>944</v>
      </c>
      <c r="F16033" s="12" t="s">
        <v>31076</v>
      </c>
      <c r="G16033" s="17">
        <f>916440444</f>
        <v>916440444</v>
      </c>
      <c r="H16033" s="13">
        <v>2</v>
      </c>
      <c r="I16033" s="1" t="s">
        <v>62</v>
      </c>
      <c r="J16033" s="4" t="s">
        <v>47301</v>
      </c>
      <c r="K16033" s="11" t="s">
        <v>13</v>
      </c>
      <c r="L16033" s="4" t="s">
        <v>47301</v>
      </c>
      <c r="M16033" s="11"/>
      <c r="N16033" s="4"/>
      <c r="O16033" s="11"/>
      <c r="P16033" s="4"/>
      <c r="Q16033" s="11"/>
      <c r="R16033" s="4"/>
      <c r="S16033" s="11"/>
      <c r="T16033" s="4"/>
      <c r="U16033" s="11"/>
      <c r="V16033" s="4"/>
      <c r="W16033" s="11"/>
      <c r="X16033" s="4"/>
      <c r="Y16033" s="11"/>
      <c r="Z16033" s="4"/>
      <c r="AA16033" s="1" t="s">
        <v>16</v>
      </c>
      <c r="AC16033" s="23" t="s">
        <v>37894</v>
      </c>
      <c r="AD16033" s="23" t="s">
        <v>47279</v>
      </c>
      <c r="AE16033" t="s">
        <v>35394</v>
      </c>
    </row>
    <row r="16034" spans="1:31" ht="15" customHeight="1">
      <c r="A16034" s="1">
        <v>16033</v>
      </c>
      <c r="B16034" s="9" t="s">
        <v>6</v>
      </c>
      <c r="C16034" s="1" t="s">
        <v>20697</v>
      </c>
      <c r="D16034" s="12" t="s">
        <v>58</v>
      </c>
      <c r="E16034" s="12" t="s">
        <v>37498</v>
      </c>
      <c r="F16034" s="12" t="s">
        <v>30472</v>
      </c>
      <c r="G16034" s="17">
        <f>919644464449</f>
        <v>919644464449</v>
      </c>
      <c r="H16034" s="2" t="s">
        <v>37779</v>
      </c>
      <c r="I16034" s="1" t="s">
        <v>62</v>
      </c>
      <c r="J16034" s="4" t="s">
        <v>47301</v>
      </c>
      <c r="K16034" s="3" t="s">
        <v>42</v>
      </c>
      <c r="L16034" s="4" t="s">
        <v>47301</v>
      </c>
      <c r="M16034" s="11"/>
      <c r="N16034" s="4"/>
      <c r="O16034" s="11"/>
      <c r="P16034" s="4"/>
      <c r="Q16034" s="11"/>
      <c r="R16034" s="4"/>
      <c r="S16034" s="11"/>
      <c r="T16034" s="4"/>
      <c r="U16034" s="11"/>
      <c r="V16034" s="4"/>
      <c r="W16034" s="11"/>
      <c r="X16034" s="4"/>
      <c r="Y16034" s="11"/>
      <c r="Z16034" s="4"/>
      <c r="AA16034" s="1" t="s">
        <v>16</v>
      </c>
      <c r="AC16034" s="23" t="s">
        <v>37894</v>
      </c>
      <c r="AD16034" s="23" t="s">
        <v>47279</v>
      </c>
      <c r="AE16034" t="s">
        <v>35399</v>
      </c>
    </row>
    <row r="16035" spans="1:31" ht="15" customHeight="1">
      <c r="A16035" s="1">
        <v>16034</v>
      </c>
      <c r="B16035" s="9" t="s">
        <v>6</v>
      </c>
      <c r="C16035" s="1" t="s">
        <v>20701</v>
      </c>
      <c r="D16035" s="12" t="s">
        <v>1675</v>
      </c>
      <c r="E16035" s="12" t="s">
        <v>1676</v>
      </c>
      <c r="F16035" s="12" t="s">
        <v>33537</v>
      </c>
      <c r="G16035" s="17">
        <f>91949460000</f>
        <v>91949460000</v>
      </c>
      <c r="H16035" s="13">
        <v>1</v>
      </c>
      <c r="I16035" s="1" t="s">
        <v>62</v>
      </c>
      <c r="J16035" s="4" t="s">
        <v>47301</v>
      </c>
      <c r="K16035" s="3" t="s">
        <v>42</v>
      </c>
      <c r="L16035" s="4" t="s">
        <v>47301</v>
      </c>
      <c r="M16035" s="4" t="s">
        <v>14136</v>
      </c>
      <c r="N16035" s="3" t="str">
        <f t="shared" ref="N16035:N16036" si="706">J16035</f>
        <v>[75 lacs - 1 cr]</v>
      </c>
      <c r="O16035" s="11"/>
      <c r="P16035" s="4"/>
      <c r="Q16035" s="11"/>
      <c r="R16035" s="4"/>
      <c r="S16035" s="11"/>
      <c r="T16035" s="4"/>
      <c r="U16035" s="11"/>
      <c r="V16035" s="4"/>
      <c r="W16035" s="11"/>
      <c r="X16035" s="4"/>
      <c r="Y16035" s="11"/>
      <c r="Z16035" s="4"/>
      <c r="AA16035" s="1" t="s">
        <v>16</v>
      </c>
      <c r="AC16035" s="23" t="s">
        <v>37894</v>
      </c>
      <c r="AD16035" s="23" t="s">
        <v>47279</v>
      </c>
      <c r="AE16035" t="s">
        <v>35409</v>
      </c>
    </row>
    <row r="16036" spans="1:31" ht="15" customHeight="1">
      <c r="A16036" s="1">
        <v>16035</v>
      </c>
      <c r="B16036" s="9" t="s">
        <v>6</v>
      </c>
      <c r="C16036" s="1" t="s">
        <v>20705</v>
      </c>
      <c r="D16036" s="12" t="s">
        <v>727</v>
      </c>
      <c r="E16036" s="12" t="s">
        <v>37718</v>
      </c>
      <c r="F16036" s="12" t="s">
        <v>30677</v>
      </c>
      <c r="G16036" s="17">
        <f>914400494496</f>
        <v>914400494496</v>
      </c>
      <c r="H16036" s="9" t="s">
        <v>20</v>
      </c>
      <c r="I16036" s="1" t="s">
        <v>41</v>
      </c>
      <c r="J16036" s="4" t="s">
        <v>47301</v>
      </c>
      <c r="K16036" s="11" t="s">
        <v>14137</v>
      </c>
      <c r="L16036" s="4" t="s">
        <v>47301</v>
      </c>
      <c r="M16036" s="4" t="s">
        <v>13</v>
      </c>
      <c r="N16036" s="3" t="str">
        <f t="shared" si="706"/>
        <v>[75 lacs - 1 cr]</v>
      </c>
      <c r="O16036" s="11"/>
      <c r="P16036" s="4"/>
      <c r="Q16036" s="11"/>
      <c r="R16036" s="4"/>
      <c r="S16036" s="11"/>
      <c r="T16036" s="4"/>
      <c r="U16036" s="11"/>
      <c r="V16036" s="4"/>
      <c r="W16036" s="11"/>
      <c r="X16036" s="4"/>
      <c r="Y16036" s="11"/>
      <c r="Z16036" s="4"/>
      <c r="AA16036" s="1" t="s">
        <v>11</v>
      </c>
      <c r="AC16036" s="23" t="s">
        <v>37894</v>
      </c>
      <c r="AD16036" s="23" t="s">
        <v>47279</v>
      </c>
      <c r="AE16036" t="s">
        <v>35399</v>
      </c>
    </row>
    <row r="16037" spans="1:31" ht="15" customHeight="1">
      <c r="A16037" s="1">
        <v>16036</v>
      </c>
      <c r="B16037" s="9" t="s">
        <v>6</v>
      </c>
      <c r="C16037" s="1" t="s">
        <v>20718</v>
      </c>
      <c r="D16037" s="12" t="s">
        <v>1438</v>
      </c>
      <c r="E16037" s="12" t="s">
        <v>32</v>
      </c>
      <c r="F16037" s="12" t="s">
        <v>30470</v>
      </c>
      <c r="G16037" s="17">
        <f>919694146149</f>
        <v>919694146149</v>
      </c>
      <c r="H16037" s="9" t="s">
        <v>8</v>
      </c>
      <c r="I16037" s="1" t="s">
        <v>62</v>
      </c>
      <c r="J16037" s="4" t="s">
        <v>47301</v>
      </c>
      <c r="K16037" s="3" t="s">
        <v>42</v>
      </c>
      <c r="L16037" s="4" t="s">
        <v>47301</v>
      </c>
      <c r="M16037" s="11"/>
      <c r="N16037" s="4"/>
      <c r="O16037" s="11"/>
      <c r="P16037" s="4"/>
      <c r="Q16037" s="11"/>
      <c r="R16037" s="4"/>
      <c r="S16037" s="11"/>
      <c r="T16037" s="4"/>
      <c r="U16037" s="11"/>
      <c r="V16037" s="4"/>
      <c r="W16037" s="11"/>
      <c r="X16037" s="4"/>
      <c r="Y16037" s="11"/>
      <c r="Z16037" s="4"/>
      <c r="AA16037" s="1" t="s">
        <v>16</v>
      </c>
      <c r="AC16037" s="23" t="s">
        <v>37894</v>
      </c>
      <c r="AD16037" s="23" t="s">
        <v>47279</v>
      </c>
      <c r="AE16037" t="s">
        <v>35399</v>
      </c>
    </row>
    <row r="16038" spans="1:31" ht="15" customHeight="1">
      <c r="A16038" s="1">
        <v>16037</v>
      </c>
      <c r="B16038" s="9" t="s">
        <v>6</v>
      </c>
      <c r="C16038" s="1" t="s">
        <v>20722</v>
      </c>
      <c r="D16038" s="12" t="s">
        <v>72</v>
      </c>
      <c r="E16038" s="12" t="s">
        <v>37587</v>
      </c>
      <c r="F16038" s="12" t="s">
        <v>30750</v>
      </c>
      <c r="G16038" s="17">
        <f>91016441196</f>
        <v>91016441196</v>
      </c>
      <c r="H16038" s="9" t="s">
        <v>20</v>
      </c>
      <c r="I16038" s="1" t="s">
        <v>62</v>
      </c>
      <c r="J16038" s="4" t="s">
        <v>47301</v>
      </c>
      <c r="K16038" s="3" t="s">
        <v>42</v>
      </c>
      <c r="L16038" s="4" t="s">
        <v>47301</v>
      </c>
      <c r="M16038" s="11"/>
      <c r="N16038" s="4"/>
      <c r="O16038" s="11"/>
      <c r="P16038" s="4"/>
      <c r="Q16038" s="11"/>
      <c r="R16038" s="4"/>
      <c r="S16038" s="11"/>
      <c r="T16038" s="4"/>
      <c r="U16038" s="11"/>
      <c r="V16038" s="4"/>
      <c r="W16038" s="11"/>
      <c r="X16038" s="4"/>
      <c r="Y16038" s="11"/>
      <c r="Z16038" s="4"/>
      <c r="AA16038" s="1" t="s">
        <v>16</v>
      </c>
      <c r="AC16038" s="23" t="s">
        <v>37894</v>
      </c>
      <c r="AD16038" s="23" t="s">
        <v>47279</v>
      </c>
      <c r="AE16038" t="s">
        <v>35410</v>
      </c>
    </row>
    <row r="16039" spans="1:31" ht="15" customHeight="1">
      <c r="A16039" s="1">
        <v>16038</v>
      </c>
      <c r="B16039" s="9" t="s">
        <v>6</v>
      </c>
      <c r="C16039" s="1" t="s">
        <v>20737</v>
      </c>
      <c r="D16039" s="12" t="s">
        <v>52</v>
      </c>
      <c r="E16039" s="12"/>
      <c r="F16039" s="12" t="s">
        <v>30778</v>
      </c>
      <c r="G16039" s="17">
        <v>996646164</v>
      </c>
      <c r="H16039" s="9" t="s">
        <v>8</v>
      </c>
      <c r="I16039" s="1" t="s">
        <v>62</v>
      </c>
      <c r="J16039" s="4" t="s">
        <v>47301</v>
      </c>
      <c r="K16039" s="3" t="s">
        <v>42</v>
      </c>
      <c r="L16039" s="4" t="s">
        <v>47301</v>
      </c>
      <c r="M16039" s="11"/>
      <c r="N16039" s="4"/>
      <c r="O16039" s="11"/>
      <c r="P16039" s="4"/>
      <c r="Q16039" s="11"/>
      <c r="R16039" s="4"/>
      <c r="S16039" s="11"/>
      <c r="T16039" s="4"/>
      <c r="U16039" s="11"/>
      <c r="V16039" s="4"/>
      <c r="W16039" s="11"/>
      <c r="X16039" s="4"/>
      <c r="Y16039" s="11"/>
      <c r="Z16039" s="4"/>
      <c r="AA16039" s="1" t="s">
        <v>11</v>
      </c>
      <c r="AC16039" s="23" t="s">
        <v>37894</v>
      </c>
      <c r="AD16039" s="23" t="s">
        <v>47279</v>
      </c>
      <c r="AE16039" t="s">
        <v>35410</v>
      </c>
    </row>
    <row r="16040" spans="1:31" ht="15" customHeight="1">
      <c r="A16040" s="1">
        <v>16039</v>
      </c>
      <c r="B16040" s="9" t="s">
        <v>6</v>
      </c>
      <c r="C16040" s="1" t="s">
        <v>20741</v>
      </c>
      <c r="D16040" s="12" t="s">
        <v>37524</v>
      </c>
      <c r="E16040" s="12" t="s">
        <v>139</v>
      </c>
      <c r="F16040" s="12" t="s">
        <v>33269</v>
      </c>
      <c r="G16040" s="17">
        <f>91996666</f>
        <v>91996666</v>
      </c>
      <c r="H16040" s="9" t="s">
        <v>8</v>
      </c>
      <c r="I16040" s="1" t="s">
        <v>62</v>
      </c>
      <c r="J16040" s="4" t="s">
        <v>47301</v>
      </c>
      <c r="K16040" s="3" t="s">
        <v>42</v>
      </c>
      <c r="L16040" s="4" t="s">
        <v>47301</v>
      </c>
      <c r="M16040" s="11"/>
      <c r="N16040" s="4"/>
      <c r="O16040" s="11"/>
      <c r="P16040" s="4"/>
      <c r="Q16040" s="11"/>
      <c r="R16040" s="4"/>
      <c r="S16040" s="11"/>
      <c r="T16040" s="4"/>
      <c r="U16040" s="11"/>
      <c r="V16040" s="4"/>
      <c r="W16040" s="11"/>
      <c r="X16040" s="4"/>
      <c r="Y16040" s="11"/>
      <c r="Z16040" s="4"/>
      <c r="AA16040" s="1" t="s">
        <v>11</v>
      </c>
      <c r="AC16040" s="23" t="s">
        <v>37894</v>
      </c>
      <c r="AD16040" s="23" t="s">
        <v>47279</v>
      </c>
      <c r="AE16040" t="s">
        <v>35394</v>
      </c>
    </row>
    <row r="16041" spans="1:31" ht="15" customHeight="1">
      <c r="A16041" s="1">
        <v>16040</v>
      </c>
      <c r="B16041" s="9" t="s">
        <v>6</v>
      </c>
      <c r="C16041" s="1" t="s">
        <v>20742</v>
      </c>
      <c r="D16041" s="12" t="s">
        <v>13573</v>
      </c>
      <c r="E16041" s="12" t="s">
        <v>788</v>
      </c>
      <c r="F16041" s="12" t="s">
        <v>34698</v>
      </c>
      <c r="G16041" s="17">
        <v>69494949</v>
      </c>
      <c r="H16041" s="9" t="s">
        <v>20</v>
      </c>
      <c r="I16041" s="1" t="s">
        <v>9</v>
      </c>
      <c r="J16041" s="4" t="s">
        <v>47301</v>
      </c>
      <c r="K16041" s="3" t="s">
        <v>17</v>
      </c>
      <c r="L16041" s="4" t="s">
        <v>47301</v>
      </c>
      <c r="M16041" s="11"/>
      <c r="N16041" s="4"/>
      <c r="O16041" s="11"/>
      <c r="P16041" s="4"/>
      <c r="Q16041" s="11"/>
      <c r="R16041" s="4"/>
      <c r="S16041" s="11"/>
      <c r="T16041" s="4"/>
      <c r="U16041" s="11"/>
      <c r="V16041" s="4"/>
      <c r="W16041" s="11"/>
      <c r="X16041" s="4"/>
      <c r="Y16041" s="11"/>
      <c r="Z16041" s="4"/>
      <c r="AA16041" s="1" t="s">
        <v>16</v>
      </c>
      <c r="AC16041" s="23" t="s">
        <v>37894</v>
      </c>
      <c r="AD16041" s="23" t="s">
        <v>47279</v>
      </c>
      <c r="AE16041" t="s">
        <v>35410</v>
      </c>
    </row>
    <row r="16042" spans="1:31" ht="15" customHeight="1">
      <c r="A16042" s="1">
        <v>16041</v>
      </c>
      <c r="B16042" s="9" t="s">
        <v>6</v>
      </c>
      <c r="C16042" s="1" t="s">
        <v>20752</v>
      </c>
      <c r="D16042" s="12" t="s">
        <v>7895</v>
      </c>
      <c r="E16042" s="12" t="s">
        <v>139</v>
      </c>
      <c r="F16042" s="12" t="s">
        <v>33223</v>
      </c>
      <c r="G16042" s="17">
        <f>91949966661</f>
        <v>91949966661</v>
      </c>
      <c r="H16042" s="9" t="s">
        <v>37</v>
      </c>
      <c r="I16042" s="1" t="s">
        <v>62</v>
      </c>
      <c r="J16042" s="4" t="s">
        <v>47301</v>
      </c>
      <c r="K16042" s="11" t="s">
        <v>14136</v>
      </c>
      <c r="L16042" s="4" t="s">
        <v>47301</v>
      </c>
      <c r="M16042" s="11"/>
      <c r="N16042" s="4"/>
      <c r="O16042" s="11"/>
      <c r="P16042" s="4"/>
      <c r="Q16042" s="11"/>
      <c r="R16042" s="4"/>
      <c r="S16042" s="11"/>
      <c r="T16042" s="4"/>
      <c r="U16042" s="11"/>
      <c r="V16042" s="4"/>
      <c r="W16042" s="11"/>
      <c r="X16042" s="4"/>
      <c r="Y16042" s="11"/>
      <c r="Z16042" s="4"/>
      <c r="AA16042" s="1" t="s">
        <v>16</v>
      </c>
      <c r="AC16042" s="23" t="s">
        <v>37894</v>
      </c>
      <c r="AD16042" s="23" t="s">
        <v>47279</v>
      </c>
      <c r="AE16042" t="s">
        <v>35410</v>
      </c>
    </row>
    <row r="16043" spans="1:31" ht="15" customHeight="1">
      <c r="A16043" s="1">
        <v>16042</v>
      </c>
      <c r="B16043" s="9" t="s">
        <v>6</v>
      </c>
      <c r="C16043" s="1" t="s">
        <v>20764</v>
      </c>
      <c r="D16043" s="12" t="s">
        <v>37539</v>
      </c>
      <c r="E16043" s="12" t="s">
        <v>37540</v>
      </c>
      <c r="F16043" s="12" t="s">
        <v>33276</v>
      </c>
      <c r="G16043" s="17">
        <f>919099961044</f>
        <v>919099961044</v>
      </c>
      <c r="H16043" s="9" t="s">
        <v>132</v>
      </c>
      <c r="I16043" s="1" t="s">
        <v>9</v>
      </c>
      <c r="J16043" s="4" t="s">
        <v>47301</v>
      </c>
      <c r="K16043" s="3" t="s">
        <v>42</v>
      </c>
      <c r="L16043" s="4" t="s">
        <v>47301</v>
      </c>
      <c r="M16043" s="4" t="s">
        <v>14136</v>
      </c>
      <c r="N16043" s="3" t="str">
        <f>J16043</f>
        <v>[75 lacs - 1 cr]</v>
      </c>
      <c r="O16043" s="11"/>
      <c r="P16043" s="4"/>
      <c r="Q16043" s="11"/>
      <c r="R16043" s="4"/>
      <c r="S16043" s="11"/>
      <c r="T16043" s="4"/>
      <c r="U16043" s="11"/>
      <c r="V16043" s="4"/>
      <c r="W16043" s="11"/>
      <c r="X16043" s="4"/>
      <c r="Y16043" s="11"/>
      <c r="Z16043" s="4"/>
      <c r="AA16043" s="1" t="s">
        <v>16</v>
      </c>
      <c r="AC16043" s="23" t="s">
        <v>37894</v>
      </c>
      <c r="AD16043" s="23" t="s">
        <v>47279</v>
      </c>
      <c r="AE16043" t="s">
        <v>35410</v>
      </c>
    </row>
    <row r="16044" spans="1:31" ht="15" customHeight="1">
      <c r="A16044" s="1">
        <v>16043</v>
      </c>
      <c r="B16044" s="9" t="s">
        <v>6</v>
      </c>
      <c r="C16044" s="1" t="s">
        <v>20768</v>
      </c>
      <c r="D16044" s="12" t="s">
        <v>2742</v>
      </c>
      <c r="E16044" s="12" t="s">
        <v>139</v>
      </c>
      <c r="F16044" s="12" t="s">
        <v>35388</v>
      </c>
      <c r="G16044" s="17">
        <f>91994611644</f>
        <v>91994611644</v>
      </c>
      <c r="H16044" s="9" t="s">
        <v>37</v>
      </c>
      <c r="I16044" s="1" t="s">
        <v>41</v>
      </c>
      <c r="J16044" s="4" t="s">
        <v>47301</v>
      </c>
      <c r="K16044" s="11" t="s">
        <v>14136</v>
      </c>
      <c r="L16044" s="4" t="s">
        <v>47301</v>
      </c>
      <c r="M16044" s="11"/>
      <c r="N16044" s="4"/>
      <c r="O16044" s="11"/>
      <c r="P16044" s="4"/>
      <c r="Q16044" s="11"/>
      <c r="R16044" s="4"/>
      <c r="S16044" s="11"/>
      <c r="T16044" s="4"/>
      <c r="U16044" s="11"/>
      <c r="V16044" s="4"/>
      <c r="W16044" s="11"/>
      <c r="X16044" s="4"/>
      <c r="Y16044" s="11"/>
      <c r="Z16044" s="4"/>
      <c r="AA16044" s="1" t="s">
        <v>16</v>
      </c>
      <c r="AC16044" s="23" t="s">
        <v>37894</v>
      </c>
      <c r="AD16044" s="23" t="s">
        <v>47279</v>
      </c>
      <c r="AE16044" t="s">
        <v>35399</v>
      </c>
    </row>
    <row r="16045" spans="1:31" ht="15" customHeight="1">
      <c r="A16045" s="1">
        <v>16044</v>
      </c>
      <c r="B16045" s="9" t="s">
        <v>6</v>
      </c>
      <c r="C16045" s="1" t="s">
        <v>20788</v>
      </c>
      <c r="D16045" s="12" t="s">
        <v>1678</v>
      </c>
      <c r="E16045" s="12" t="s">
        <v>308</v>
      </c>
      <c r="F16045" s="12" t="s">
        <v>30595</v>
      </c>
      <c r="G16045" s="17">
        <f>919099694999</f>
        <v>919099694999</v>
      </c>
      <c r="H16045" s="9" t="s">
        <v>37</v>
      </c>
      <c r="I16045" s="1" t="s">
        <v>62</v>
      </c>
      <c r="J16045" s="4" t="s">
        <v>47301</v>
      </c>
      <c r="K16045" s="11" t="s">
        <v>14136</v>
      </c>
      <c r="L16045" s="4" t="s">
        <v>47301</v>
      </c>
      <c r="M16045" s="4" t="s">
        <v>14137</v>
      </c>
      <c r="N16045" s="3" t="str">
        <f>J16045</f>
        <v>[75 lacs - 1 cr]</v>
      </c>
      <c r="O16045" s="11"/>
      <c r="P16045" s="4"/>
      <c r="Q16045" s="11"/>
      <c r="R16045" s="4"/>
      <c r="S16045" s="11"/>
      <c r="T16045" s="4"/>
      <c r="U16045" s="11"/>
      <c r="V16045" s="4"/>
      <c r="W16045" s="11"/>
      <c r="X16045" s="4"/>
      <c r="Y16045" s="11"/>
      <c r="Z16045" s="4"/>
      <c r="AA16045" s="1" t="s">
        <v>16</v>
      </c>
      <c r="AC16045" s="23" t="s">
        <v>37894</v>
      </c>
      <c r="AD16045" s="23" t="s">
        <v>47279</v>
      </c>
      <c r="AE16045" t="s">
        <v>35410</v>
      </c>
    </row>
    <row r="16046" spans="1:31" ht="15" customHeight="1">
      <c r="A16046" s="1">
        <v>16045</v>
      </c>
      <c r="B16046" s="9" t="s">
        <v>6</v>
      </c>
      <c r="C16046" s="1" t="s">
        <v>20790</v>
      </c>
      <c r="D16046" s="12" t="s">
        <v>2233</v>
      </c>
      <c r="E16046" s="12"/>
      <c r="F16046" s="12" t="s">
        <v>33295</v>
      </c>
      <c r="G16046" s="17">
        <f>91444491</f>
        <v>91444491</v>
      </c>
      <c r="H16046" s="9" t="s">
        <v>20</v>
      </c>
      <c r="I16046" s="1" t="s">
        <v>41</v>
      </c>
      <c r="J16046" s="4" t="s">
        <v>47301</v>
      </c>
      <c r="K16046" s="11" t="s">
        <v>14136</v>
      </c>
      <c r="L16046" s="4" t="s">
        <v>47301</v>
      </c>
      <c r="M16046" s="11"/>
      <c r="N16046" s="4"/>
      <c r="O16046" s="11"/>
      <c r="P16046" s="4"/>
      <c r="Q16046" s="11"/>
      <c r="R16046" s="4"/>
      <c r="S16046" s="11"/>
      <c r="T16046" s="4"/>
      <c r="U16046" s="11"/>
      <c r="V16046" s="4"/>
      <c r="W16046" s="11"/>
      <c r="X16046" s="4"/>
      <c r="Y16046" s="11"/>
      <c r="Z16046" s="4"/>
      <c r="AA16046" s="1" t="s">
        <v>16</v>
      </c>
      <c r="AC16046" s="23" t="s">
        <v>37894</v>
      </c>
      <c r="AD16046" s="23" t="s">
        <v>47279</v>
      </c>
      <c r="AE16046" t="s">
        <v>35394</v>
      </c>
    </row>
    <row r="16047" spans="1:31" ht="15" customHeight="1">
      <c r="A16047" s="1">
        <v>16046</v>
      </c>
      <c r="B16047" s="9" t="s">
        <v>6</v>
      </c>
      <c r="C16047" s="1" t="s">
        <v>20792</v>
      </c>
      <c r="D16047" s="12" t="s">
        <v>208</v>
      </c>
      <c r="E16047" s="12" t="s">
        <v>80</v>
      </c>
      <c r="F16047" s="12" t="s">
        <v>30779</v>
      </c>
      <c r="G16047" s="17">
        <v>946644441</v>
      </c>
      <c r="H16047" s="9" t="s">
        <v>8</v>
      </c>
      <c r="I16047" s="1" t="s">
        <v>62</v>
      </c>
      <c r="J16047" s="4" t="s">
        <v>47301</v>
      </c>
      <c r="K16047" s="3" t="s">
        <v>17</v>
      </c>
      <c r="L16047" s="4" t="s">
        <v>47301</v>
      </c>
      <c r="M16047" s="4" t="s">
        <v>42</v>
      </c>
      <c r="N16047" s="3" t="str">
        <f>J16047</f>
        <v>[75 lacs - 1 cr]</v>
      </c>
      <c r="O16047" s="11"/>
      <c r="P16047" s="4"/>
      <c r="Q16047" s="11"/>
      <c r="R16047" s="4"/>
      <c r="S16047" s="11"/>
      <c r="T16047" s="4"/>
      <c r="U16047" s="11"/>
      <c r="V16047" s="4"/>
      <c r="W16047" s="11"/>
      <c r="X16047" s="4"/>
      <c r="Y16047" s="11"/>
      <c r="Z16047" s="4"/>
      <c r="AA16047" s="1" t="s">
        <v>16</v>
      </c>
      <c r="AC16047" s="23" t="s">
        <v>37894</v>
      </c>
      <c r="AD16047" s="23" t="s">
        <v>47279</v>
      </c>
      <c r="AE16047" t="s">
        <v>35409</v>
      </c>
    </row>
    <row r="16048" spans="1:31" ht="15" customHeight="1">
      <c r="A16048" s="1">
        <v>16047</v>
      </c>
      <c r="B16048" s="9" t="s">
        <v>6</v>
      </c>
      <c r="C16048" s="1" t="s">
        <v>20817</v>
      </c>
      <c r="D16048" s="12" t="s">
        <v>1010</v>
      </c>
      <c r="E16048" s="12" t="s">
        <v>36630</v>
      </c>
      <c r="F16048" s="12" t="s">
        <v>35317</v>
      </c>
      <c r="G16048" s="17">
        <f>91446046044</f>
        <v>91446046044</v>
      </c>
      <c r="H16048" s="9" t="s">
        <v>8</v>
      </c>
      <c r="I16048" s="1" t="s">
        <v>62</v>
      </c>
      <c r="J16048" s="4" t="s">
        <v>47301</v>
      </c>
      <c r="K16048" s="3" t="s">
        <v>42</v>
      </c>
      <c r="L16048" s="4" t="s">
        <v>47301</v>
      </c>
      <c r="M16048" s="11"/>
      <c r="N16048" s="4"/>
      <c r="O16048" s="11"/>
      <c r="P16048" s="4"/>
      <c r="Q16048" s="11"/>
      <c r="R16048" s="4"/>
      <c r="S16048" s="11"/>
      <c r="T16048" s="4"/>
      <c r="U16048" s="11"/>
      <c r="V16048" s="4"/>
      <c r="W16048" s="11"/>
      <c r="X16048" s="4"/>
      <c r="Y16048" s="11"/>
      <c r="Z16048" s="4"/>
      <c r="AA16048" s="1" t="s">
        <v>16</v>
      </c>
      <c r="AC16048" s="23" t="s">
        <v>37894</v>
      </c>
      <c r="AD16048" s="23" t="s">
        <v>47279</v>
      </c>
      <c r="AE16048" t="s">
        <v>35410</v>
      </c>
    </row>
    <row r="16049" spans="1:31" ht="15" customHeight="1">
      <c r="A16049" s="1">
        <v>16048</v>
      </c>
      <c r="B16049" s="9" t="s">
        <v>6</v>
      </c>
      <c r="C16049" s="1" t="s">
        <v>20831</v>
      </c>
      <c r="D16049" s="12" t="s">
        <v>5402</v>
      </c>
      <c r="E16049" s="12" t="s">
        <v>2843</v>
      </c>
      <c r="F16049" s="12" t="s">
        <v>30275</v>
      </c>
      <c r="G16049" s="17">
        <f>91999494669</f>
        <v>91999494669</v>
      </c>
      <c r="H16049" s="9" t="s">
        <v>8</v>
      </c>
      <c r="I16049" s="1" t="s">
        <v>9</v>
      </c>
      <c r="J16049" s="4" t="s">
        <v>47301</v>
      </c>
      <c r="K16049" s="11" t="s">
        <v>14137</v>
      </c>
      <c r="L16049" s="4" t="s">
        <v>47301</v>
      </c>
      <c r="M16049" s="4" t="s">
        <v>13</v>
      </c>
      <c r="N16049" s="3" t="str">
        <f>J16049</f>
        <v>[75 lacs - 1 cr]</v>
      </c>
      <c r="O16049" s="11"/>
      <c r="P16049" s="4"/>
      <c r="Q16049" s="11"/>
      <c r="R16049" s="4"/>
      <c r="S16049" s="11"/>
      <c r="T16049" s="4"/>
      <c r="U16049" s="11"/>
      <c r="V16049" s="4"/>
      <c r="W16049" s="11"/>
      <c r="X16049" s="4"/>
      <c r="Y16049" s="11"/>
      <c r="Z16049" s="4"/>
      <c r="AA16049" s="1" t="s">
        <v>16</v>
      </c>
      <c r="AC16049" s="23" t="s">
        <v>37894</v>
      </c>
      <c r="AD16049" s="23" t="s">
        <v>47279</v>
      </c>
      <c r="AE16049" t="s">
        <v>35394</v>
      </c>
    </row>
    <row r="16050" spans="1:31" ht="15" customHeight="1">
      <c r="A16050" s="1">
        <v>16049</v>
      </c>
      <c r="B16050" s="9" t="s">
        <v>6</v>
      </c>
      <c r="C16050" s="1" t="s">
        <v>20851</v>
      </c>
      <c r="D16050" s="12" t="s">
        <v>3499</v>
      </c>
      <c r="E16050" s="12" t="s">
        <v>4348</v>
      </c>
      <c r="F16050" s="12" t="s">
        <v>31094</v>
      </c>
      <c r="G16050" s="17">
        <f>91949961914</f>
        <v>91949961914</v>
      </c>
      <c r="H16050" s="9" t="s">
        <v>8</v>
      </c>
      <c r="I16050" s="1" t="s">
        <v>62</v>
      </c>
      <c r="J16050" s="4" t="s">
        <v>47301</v>
      </c>
      <c r="K16050" s="11" t="s">
        <v>14136</v>
      </c>
      <c r="L16050" s="4" t="s">
        <v>47301</v>
      </c>
      <c r="M16050" s="11"/>
      <c r="N16050" s="4"/>
      <c r="O16050" s="11"/>
      <c r="P16050" s="4"/>
      <c r="Q16050" s="11"/>
      <c r="R16050" s="4"/>
      <c r="S16050" s="11"/>
      <c r="T16050" s="4"/>
      <c r="U16050" s="11"/>
      <c r="V16050" s="4"/>
      <c r="W16050" s="11"/>
      <c r="X16050" s="4"/>
      <c r="Y16050" s="11"/>
      <c r="Z16050" s="4"/>
      <c r="AA16050" s="1" t="s">
        <v>16</v>
      </c>
      <c r="AC16050" s="23" t="s">
        <v>37894</v>
      </c>
      <c r="AD16050" s="23" t="s">
        <v>47279</v>
      </c>
      <c r="AE16050" t="s">
        <v>35410</v>
      </c>
    </row>
    <row r="16051" spans="1:31" ht="15" customHeight="1">
      <c r="A16051" s="1">
        <v>16050</v>
      </c>
      <c r="B16051" s="9" t="s">
        <v>6</v>
      </c>
      <c r="C16051" s="1" t="s">
        <v>20855</v>
      </c>
      <c r="D16051" s="12" t="s">
        <v>3356</v>
      </c>
      <c r="E16051" s="12" t="s">
        <v>3492</v>
      </c>
      <c r="F16051" s="12" t="s">
        <v>31613</v>
      </c>
      <c r="G16051" s="17">
        <f>91994646</f>
        <v>91994646</v>
      </c>
      <c r="H16051" s="9" t="s">
        <v>20</v>
      </c>
      <c r="I16051" s="1" t="s">
        <v>62</v>
      </c>
      <c r="J16051" s="4" t="s">
        <v>47301</v>
      </c>
      <c r="K16051" s="3" t="s">
        <v>17</v>
      </c>
      <c r="L16051" s="4" t="s">
        <v>47301</v>
      </c>
      <c r="M16051" s="4" t="s">
        <v>42</v>
      </c>
      <c r="N16051" s="3" t="str">
        <f>J16051</f>
        <v>[75 lacs - 1 cr]</v>
      </c>
      <c r="O16051" s="11"/>
      <c r="P16051" s="4"/>
      <c r="Q16051" s="11"/>
      <c r="R16051" s="4"/>
      <c r="S16051" s="11"/>
      <c r="T16051" s="4"/>
      <c r="U16051" s="11"/>
      <c r="V16051" s="4"/>
      <c r="W16051" s="11"/>
      <c r="X16051" s="4"/>
      <c r="Y16051" s="11"/>
      <c r="Z16051" s="4"/>
      <c r="AA16051" s="1" t="s">
        <v>16</v>
      </c>
      <c r="AC16051" s="23" t="s">
        <v>37894</v>
      </c>
      <c r="AD16051" s="23" t="s">
        <v>47279</v>
      </c>
      <c r="AE16051" t="s">
        <v>35399</v>
      </c>
    </row>
    <row r="16052" spans="1:31" ht="15" customHeight="1">
      <c r="A16052" s="1">
        <v>16051</v>
      </c>
      <c r="B16052" s="9" t="s">
        <v>6</v>
      </c>
      <c r="C16052" s="1" t="s">
        <v>20886</v>
      </c>
      <c r="D16052" s="12" t="s">
        <v>2266</v>
      </c>
      <c r="E16052" s="12" t="s">
        <v>139</v>
      </c>
      <c r="F16052" s="12" t="s">
        <v>30417</v>
      </c>
      <c r="G16052" s="17">
        <f>91964490640</f>
        <v>91964490640</v>
      </c>
      <c r="H16052" s="9" t="s">
        <v>37</v>
      </c>
      <c r="I16052" s="1" t="s">
        <v>9</v>
      </c>
      <c r="J16052" s="4" t="s">
        <v>47301</v>
      </c>
      <c r="K16052" s="3" t="s">
        <v>42</v>
      </c>
      <c r="L16052" s="4" t="s">
        <v>47301</v>
      </c>
      <c r="M16052" s="11"/>
      <c r="N16052" s="4"/>
      <c r="O16052" s="11"/>
      <c r="P16052" s="4"/>
      <c r="Q16052" s="11"/>
      <c r="R16052" s="4"/>
      <c r="S16052" s="11"/>
      <c r="T16052" s="4"/>
      <c r="U16052" s="11"/>
      <c r="V16052" s="4"/>
      <c r="W16052" s="11"/>
      <c r="X16052" s="4"/>
      <c r="Y16052" s="11"/>
      <c r="Z16052" s="4"/>
      <c r="AA16052" s="1" t="s">
        <v>16</v>
      </c>
      <c r="AC16052" s="23" t="s">
        <v>37894</v>
      </c>
      <c r="AD16052" s="23" t="s">
        <v>47279</v>
      </c>
      <c r="AE16052" t="s">
        <v>35399</v>
      </c>
    </row>
    <row r="16053" spans="1:31" ht="15" customHeight="1">
      <c r="A16053" s="1">
        <v>16052</v>
      </c>
      <c r="B16053" s="1" t="s">
        <v>54</v>
      </c>
      <c r="C16053" s="1" t="s">
        <v>17978</v>
      </c>
      <c r="D16053" s="9" t="s">
        <v>280</v>
      </c>
      <c r="E16053" s="9" t="s">
        <v>139</v>
      </c>
      <c r="F16053" s="9" t="s">
        <v>29780</v>
      </c>
      <c r="G16053" s="17">
        <v>91909969999</v>
      </c>
      <c r="H16053" s="9" t="s">
        <v>20</v>
      </c>
      <c r="I16053" s="1" t="s">
        <v>41</v>
      </c>
      <c r="J16053" s="4" t="s">
        <v>47301</v>
      </c>
      <c r="K16053" s="11" t="s">
        <v>13</v>
      </c>
      <c r="L16053" s="4" t="s">
        <v>47301</v>
      </c>
      <c r="M16053" s="11"/>
      <c r="N16053" s="4"/>
      <c r="O16053" s="11"/>
      <c r="P16053" s="4"/>
      <c r="Q16053" s="11"/>
      <c r="R16053" s="4"/>
      <c r="S16053" s="11"/>
      <c r="T16053" s="4"/>
      <c r="U16053" s="11"/>
      <c r="V16053" s="4"/>
      <c r="W16053" s="11"/>
      <c r="X16053" s="4"/>
      <c r="Y16053" s="11"/>
      <c r="Z16053" s="4"/>
      <c r="AA16053" s="1" t="s">
        <v>16</v>
      </c>
      <c r="AC16053" s="23" t="s">
        <v>37888</v>
      </c>
      <c r="AD16053" s="23" t="s">
        <v>40440</v>
      </c>
      <c r="AE16053" t="s">
        <v>35399</v>
      </c>
    </row>
    <row r="16054" spans="1:31" ht="15" customHeight="1">
      <c r="A16054" s="1">
        <v>16053</v>
      </c>
      <c r="B16054" s="1" t="s">
        <v>54</v>
      </c>
      <c r="C16054" s="1" t="s">
        <v>14742</v>
      </c>
      <c r="D16054" s="2" t="s">
        <v>2205</v>
      </c>
      <c r="E16054" s="2" t="s">
        <v>9229</v>
      </c>
      <c r="F16054" s="2" t="s">
        <v>34829</v>
      </c>
      <c r="G16054" s="15">
        <v>91944606990</v>
      </c>
      <c r="H16054" s="1" t="s">
        <v>8</v>
      </c>
      <c r="I16054" s="1" t="s">
        <v>41</v>
      </c>
      <c r="J16054" s="4" t="s">
        <v>47301</v>
      </c>
      <c r="K16054" s="3" t="s">
        <v>42</v>
      </c>
      <c r="L16054" s="4" t="s">
        <v>47301</v>
      </c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1" t="s">
        <v>16</v>
      </c>
      <c r="AB16054" s="3"/>
      <c r="AC16054" s="23" t="s">
        <v>37866</v>
      </c>
      <c r="AD16054" s="23" t="s">
        <v>40440</v>
      </c>
      <c r="AE16054" t="s">
        <v>35410</v>
      </c>
    </row>
    <row r="16055" spans="1:31" ht="15" customHeight="1">
      <c r="A16055" s="1">
        <v>16054</v>
      </c>
      <c r="B16055" s="1" t="s">
        <v>54</v>
      </c>
      <c r="C16055" s="1" t="s">
        <v>14774</v>
      </c>
      <c r="D16055" s="2" t="s">
        <v>5770</v>
      </c>
      <c r="E16055" s="2" t="s">
        <v>40</v>
      </c>
      <c r="F16055" s="2" t="s">
        <v>28220</v>
      </c>
      <c r="G16055" s="15">
        <v>9199904499</v>
      </c>
      <c r="H16055" s="2" t="s">
        <v>8</v>
      </c>
      <c r="I16055" s="1" t="s">
        <v>9</v>
      </c>
      <c r="J16055" s="4" t="s">
        <v>47301</v>
      </c>
      <c r="K16055" s="3" t="s">
        <v>213</v>
      </c>
      <c r="L16055" s="4" t="s">
        <v>47301</v>
      </c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1" t="s">
        <v>16</v>
      </c>
      <c r="AB16055" s="3"/>
      <c r="AC16055" s="23" t="s">
        <v>37867</v>
      </c>
      <c r="AD16055" s="23" t="s">
        <v>40440</v>
      </c>
      <c r="AE16055" t="s">
        <v>35399</v>
      </c>
    </row>
    <row r="16056" spans="1:31" ht="15" customHeight="1">
      <c r="A16056" s="1">
        <v>16055</v>
      </c>
      <c r="B16056" s="1" t="s">
        <v>54</v>
      </c>
      <c r="C16056" s="1" t="s">
        <v>14778</v>
      </c>
      <c r="D16056" s="2" t="s">
        <v>2332</v>
      </c>
      <c r="E16056" s="2" t="s">
        <v>14954</v>
      </c>
      <c r="F16056" s="2" t="s">
        <v>28222</v>
      </c>
      <c r="G16056" s="15">
        <v>916969944106</v>
      </c>
      <c r="H16056" s="1" t="s">
        <v>8</v>
      </c>
      <c r="I16056" s="1" t="s">
        <v>62</v>
      </c>
      <c r="J16056" s="4" t="s">
        <v>47301</v>
      </c>
      <c r="K16056" s="3" t="s">
        <v>42</v>
      </c>
      <c r="L16056" s="4" t="s">
        <v>47301</v>
      </c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1" t="s">
        <v>16</v>
      </c>
      <c r="AB16056" s="3"/>
      <c r="AC16056" s="23" t="s">
        <v>37867</v>
      </c>
      <c r="AD16056" s="23" t="s">
        <v>40440</v>
      </c>
      <c r="AE16056" t="s">
        <v>35409</v>
      </c>
    </row>
    <row r="16057" spans="1:31" ht="15" customHeight="1">
      <c r="A16057" s="1">
        <v>16056</v>
      </c>
      <c r="B16057" s="1" t="s">
        <v>54</v>
      </c>
      <c r="C16057" s="1" t="s">
        <v>14806</v>
      </c>
      <c r="D16057" s="2" t="s">
        <v>1803</v>
      </c>
      <c r="E16057" s="2" t="s">
        <v>217</v>
      </c>
      <c r="F16057" s="2" t="s">
        <v>28237</v>
      </c>
      <c r="G16057" s="15">
        <v>919449464660</v>
      </c>
      <c r="H16057" s="1" t="s">
        <v>8</v>
      </c>
      <c r="I16057" s="1" t="s">
        <v>9</v>
      </c>
      <c r="J16057" s="4" t="s">
        <v>47301</v>
      </c>
      <c r="K16057" s="3" t="s">
        <v>42</v>
      </c>
      <c r="L16057" s="4" t="s">
        <v>47337</v>
      </c>
      <c r="M16057" s="4" t="s">
        <v>14136</v>
      </c>
      <c r="N16057" s="3" t="str">
        <f t="shared" ref="N16057:N16060" si="707">J16057</f>
        <v>[75 lacs - 1 cr]</v>
      </c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1" t="s">
        <v>16</v>
      </c>
      <c r="AB16057" s="3"/>
      <c r="AC16057" s="23" t="s">
        <v>37867</v>
      </c>
      <c r="AD16057" s="23" t="s">
        <v>40440</v>
      </c>
      <c r="AE16057" t="s">
        <v>35399</v>
      </c>
    </row>
    <row r="16058" spans="1:31" ht="15" customHeight="1">
      <c r="A16058" s="1">
        <v>16057</v>
      </c>
      <c r="B16058" s="1" t="s">
        <v>54</v>
      </c>
      <c r="C16058" s="1" t="s">
        <v>14820</v>
      </c>
      <c r="D16058" s="2" t="s">
        <v>1867</v>
      </c>
      <c r="E16058" s="2" t="s">
        <v>4831</v>
      </c>
      <c r="F16058" s="2" t="s">
        <v>28248</v>
      </c>
      <c r="G16058" s="15">
        <v>91949616494</v>
      </c>
      <c r="H16058" s="1" t="s">
        <v>15</v>
      </c>
      <c r="I16058" s="1" t="s">
        <v>9</v>
      </c>
      <c r="J16058" s="4" t="s">
        <v>47301</v>
      </c>
      <c r="K16058" s="11" t="s">
        <v>14136</v>
      </c>
      <c r="L16058" s="4" t="s">
        <v>47337</v>
      </c>
      <c r="M16058" s="4" t="s">
        <v>14137</v>
      </c>
      <c r="N16058" s="3" t="str">
        <f t="shared" si="707"/>
        <v>[75 lacs - 1 cr]</v>
      </c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1" t="s">
        <v>11</v>
      </c>
      <c r="AB16058" s="3"/>
      <c r="AC16058" s="23" t="s">
        <v>37867</v>
      </c>
      <c r="AD16058" s="23" t="s">
        <v>40440</v>
      </c>
      <c r="AE16058" t="s">
        <v>35409</v>
      </c>
    </row>
    <row r="16059" spans="1:31" ht="15" customHeight="1">
      <c r="A16059" s="1">
        <v>16058</v>
      </c>
      <c r="B16059" s="1" t="s">
        <v>54</v>
      </c>
      <c r="C16059" s="1" t="s">
        <v>14972</v>
      </c>
      <c r="D16059" s="2" t="s">
        <v>683</v>
      </c>
      <c r="E16059" s="2" t="s">
        <v>15966</v>
      </c>
      <c r="F16059" s="2" t="s">
        <v>28255</v>
      </c>
      <c r="G16059" s="15">
        <v>91406946994</v>
      </c>
      <c r="H16059" s="2" t="s">
        <v>8</v>
      </c>
      <c r="I16059" s="1" t="s">
        <v>9</v>
      </c>
      <c r="J16059" s="4" t="s">
        <v>47301</v>
      </c>
      <c r="K16059" s="3" t="s">
        <v>213</v>
      </c>
      <c r="L16059" s="4" t="s">
        <v>47337</v>
      </c>
      <c r="M16059" s="4" t="s">
        <v>14136</v>
      </c>
      <c r="N16059" s="3" t="str">
        <f t="shared" si="707"/>
        <v>[75 lacs - 1 cr]</v>
      </c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1" t="s">
        <v>16</v>
      </c>
      <c r="AB16059" s="3"/>
      <c r="AC16059" s="23" t="s">
        <v>37867</v>
      </c>
      <c r="AD16059" s="23" t="s">
        <v>40440</v>
      </c>
      <c r="AE16059" t="s">
        <v>35409</v>
      </c>
    </row>
    <row r="16060" spans="1:31" ht="15" customHeight="1">
      <c r="A16060" s="1">
        <v>16059</v>
      </c>
      <c r="B16060" s="1" t="s">
        <v>54</v>
      </c>
      <c r="C16060" s="1" t="s">
        <v>14115</v>
      </c>
      <c r="D16060" s="2" t="s">
        <v>65</v>
      </c>
      <c r="E16060" s="2" t="s">
        <v>139</v>
      </c>
      <c r="F16060" s="2" t="s">
        <v>27870</v>
      </c>
      <c r="G16060" s="15">
        <v>91944611494</v>
      </c>
      <c r="H16060" s="1" t="s">
        <v>15</v>
      </c>
      <c r="I16060" s="1" t="s">
        <v>9</v>
      </c>
      <c r="J16060" s="4" t="s">
        <v>47301</v>
      </c>
      <c r="K16060" s="3" t="s">
        <v>213</v>
      </c>
      <c r="L16060" s="4" t="s">
        <v>47337</v>
      </c>
      <c r="M16060" s="4" t="s">
        <v>14137</v>
      </c>
      <c r="N16060" s="3" t="str">
        <f t="shared" si="707"/>
        <v>[75 lacs - 1 cr]</v>
      </c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1" t="s">
        <v>16</v>
      </c>
      <c r="AB16060" s="3"/>
      <c r="AC16060" s="23" t="s">
        <v>37960</v>
      </c>
      <c r="AD16060" s="23" t="s">
        <v>40440</v>
      </c>
      <c r="AE16060" t="s">
        <v>35394</v>
      </c>
    </row>
    <row r="16061" spans="1:31" ht="15" customHeight="1">
      <c r="A16061" s="1">
        <v>16060</v>
      </c>
      <c r="B16061" s="1" t="s">
        <v>54</v>
      </c>
      <c r="C16061" s="1" t="s">
        <v>14147</v>
      </c>
      <c r="D16061" s="2" t="s">
        <v>14293</v>
      </c>
      <c r="E16061" s="2" t="s">
        <v>14294</v>
      </c>
      <c r="F16061" s="2" t="s">
        <v>27883</v>
      </c>
      <c r="G16061" s="15">
        <v>91964111444</v>
      </c>
      <c r="H16061" s="2" t="s">
        <v>15</v>
      </c>
      <c r="I16061" s="1" t="s">
        <v>62</v>
      </c>
      <c r="J16061" s="4" t="s">
        <v>47301</v>
      </c>
      <c r="K16061" s="3" t="s">
        <v>42</v>
      </c>
      <c r="L16061" s="4" t="s">
        <v>47301</v>
      </c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1" t="s">
        <v>16</v>
      </c>
      <c r="AB16061" s="3"/>
      <c r="AC16061" s="23" t="s">
        <v>38167</v>
      </c>
      <c r="AD16061" s="23" t="s">
        <v>40440</v>
      </c>
      <c r="AE16061" t="s">
        <v>35399</v>
      </c>
    </row>
    <row r="16062" spans="1:31" ht="15" customHeight="1">
      <c r="A16062" s="1">
        <v>16061</v>
      </c>
      <c r="B16062" s="1" t="s">
        <v>54</v>
      </c>
      <c r="C16062" s="1" t="s">
        <v>14195</v>
      </c>
      <c r="D16062" s="2" t="s">
        <v>1286</v>
      </c>
      <c r="E16062" s="2" t="s">
        <v>14301</v>
      </c>
      <c r="F16062" s="2" t="s">
        <v>27910</v>
      </c>
      <c r="G16062" s="15">
        <v>91440049090</v>
      </c>
      <c r="H16062" s="2" t="s">
        <v>15</v>
      </c>
      <c r="I16062" s="1" t="s">
        <v>62</v>
      </c>
      <c r="J16062" s="4" t="s">
        <v>47301</v>
      </c>
      <c r="K16062" s="3" t="s">
        <v>213</v>
      </c>
      <c r="L16062" s="4" t="s">
        <v>47337</v>
      </c>
      <c r="M16062" s="4" t="s">
        <v>17</v>
      </c>
      <c r="N16062" s="3" t="str">
        <f>J16062</f>
        <v>[75 lacs - 1 cr]</v>
      </c>
      <c r="O16062" s="4" t="s">
        <v>47347</v>
      </c>
      <c r="P16062" s="3" t="s">
        <v>47301</v>
      </c>
      <c r="Q16062" s="4" t="s">
        <v>14136</v>
      </c>
      <c r="R16062" s="3" t="s">
        <v>47301</v>
      </c>
      <c r="S16062" s="4" t="s">
        <v>47352</v>
      </c>
      <c r="T16062" s="3" t="s">
        <v>47301</v>
      </c>
      <c r="U16062" s="4" t="s">
        <v>13</v>
      </c>
      <c r="V16062" s="3" t="s">
        <v>47301</v>
      </c>
      <c r="W16062" s="4"/>
      <c r="X16062" s="4"/>
      <c r="Y16062" s="4"/>
      <c r="Z16062" s="4"/>
      <c r="AA16062" s="1" t="s">
        <v>11</v>
      </c>
      <c r="AB16062" s="3"/>
      <c r="AC16062" s="23" t="s">
        <v>38168</v>
      </c>
      <c r="AD16062" s="23" t="s">
        <v>40440</v>
      </c>
      <c r="AE16062" t="s">
        <v>35399</v>
      </c>
    </row>
    <row r="16063" spans="1:31" ht="15" customHeight="1">
      <c r="A16063" s="1">
        <v>16062</v>
      </c>
      <c r="B16063" s="1" t="s">
        <v>54</v>
      </c>
      <c r="C16063" s="1" t="s">
        <v>14201</v>
      </c>
      <c r="D16063" s="2" t="s">
        <v>361</v>
      </c>
      <c r="E16063" s="2" t="s">
        <v>139</v>
      </c>
      <c r="F16063" s="2" t="s">
        <v>34765</v>
      </c>
      <c r="G16063" s="15">
        <v>9194440901</v>
      </c>
      <c r="H16063" s="2" t="s">
        <v>37</v>
      </c>
      <c r="I16063" s="1" t="s">
        <v>41</v>
      </c>
      <c r="J16063" s="4" t="s">
        <v>47301</v>
      </c>
      <c r="K16063" s="3" t="s">
        <v>17</v>
      </c>
      <c r="L16063" s="4" t="s">
        <v>47301</v>
      </c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1" t="s">
        <v>11</v>
      </c>
      <c r="AB16063" s="3"/>
      <c r="AC16063" s="23" t="s">
        <v>38169</v>
      </c>
      <c r="AD16063" s="23" t="s">
        <v>40440</v>
      </c>
      <c r="AE16063" t="s">
        <v>35409</v>
      </c>
    </row>
    <row r="16064" spans="1:31" ht="15" customHeight="1">
      <c r="A16064" s="1">
        <v>16063</v>
      </c>
      <c r="B16064" s="1" t="s">
        <v>54</v>
      </c>
      <c r="C16064" s="1" t="s">
        <v>14210</v>
      </c>
      <c r="D16064" s="2" t="s">
        <v>2742</v>
      </c>
      <c r="E16064" s="2" t="s">
        <v>3050</v>
      </c>
      <c r="F16064" s="2" t="s">
        <v>27918</v>
      </c>
      <c r="G16064" s="15">
        <v>91649096906</v>
      </c>
      <c r="H16064" s="2" t="s">
        <v>15</v>
      </c>
      <c r="I16064" s="1" t="s">
        <v>41</v>
      </c>
      <c r="J16064" s="4" t="s">
        <v>47301</v>
      </c>
      <c r="K16064" s="11" t="s">
        <v>14137</v>
      </c>
      <c r="L16064" s="4" t="s">
        <v>47301</v>
      </c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1" t="s">
        <v>11</v>
      </c>
      <c r="AB16064" s="3"/>
      <c r="AC16064" s="23" t="s">
        <v>38170</v>
      </c>
      <c r="AD16064" s="23" t="s">
        <v>40440</v>
      </c>
      <c r="AE16064" t="s">
        <v>35409</v>
      </c>
    </row>
    <row r="16065" spans="1:31" ht="15" customHeight="1">
      <c r="A16065" s="1">
        <v>16064</v>
      </c>
      <c r="B16065" s="1" t="s">
        <v>54</v>
      </c>
      <c r="C16065" s="1" t="s">
        <v>14218</v>
      </c>
      <c r="D16065" s="2" t="s">
        <v>5466</v>
      </c>
      <c r="E16065" s="2" t="s">
        <v>139</v>
      </c>
      <c r="F16065" s="2" t="s">
        <v>27924</v>
      </c>
      <c r="G16065" s="15">
        <v>91949604114</v>
      </c>
      <c r="H16065" s="2" t="s">
        <v>15</v>
      </c>
      <c r="I16065" s="1" t="s">
        <v>41</v>
      </c>
      <c r="J16065" s="4" t="s">
        <v>47301</v>
      </c>
      <c r="K16065" s="11" t="s">
        <v>14137</v>
      </c>
      <c r="L16065" s="4" t="s">
        <v>47301</v>
      </c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1" t="s">
        <v>16</v>
      </c>
      <c r="AB16065" s="3"/>
      <c r="AC16065" s="23" t="s">
        <v>37928</v>
      </c>
      <c r="AD16065" s="23" t="s">
        <v>40440</v>
      </c>
      <c r="AE16065" t="s">
        <v>35409</v>
      </c>
    </row>
    <row r="16066" spans="1:31" ht="15" customHeight="1">
      <c r="A16066" s="1">
        <v>16065</v>
      </c>
      <c r="B16066" s="1" t="s">
        <v>54</v>
      </c>
      <c r="C16066" s="1" t="s">
        <v>14220</v>
      </c>
      <c r="D16066" s="2" t="s">
        <v>5466</v>
      </c>
      <c r="E16066" s="2" t="s">
        <v>139</v>
      </c>
      <c r="F16066" s="2" t="s">
        <v>14317</v>
      </c>
      <c r="G16066" s="15">
        <v>919099946064</v>
      </c>
      <c r="H16066" s="2" t="s">
        <v>8</v>
      </c>
      <c r="I16066" s="1" t="s">
        <v>41</v>
      </c>
      <c r="J16066" s="4" t="s">
        <v>47301</v>
      </c>
      <c r="K16066" s="11" t="s">
        <v>14137</v>
      </c>
      <c r="L16066" s="4" t="s">
        <v>47301</v>
      </c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1" t="s">
        <v>16</v>
      </c>
      <c r="AB16066" s="3"/>
      <c r="AC16066" s="23" t="s">
        <v>37928</v>
      </c>
      <c r="AD16066" s="23" t="s">
        <v>40440</v>
      </c>
      <c r="AE16066" t="s">
        <v>35399</v>
      </c>
    </row>
    <row r="16067" spans="1:31" ht="15" customHeight="1">
      <c r="A16067" s="1">
        <v>16066</v>
      </c>
      <c r="B16067" s="1" t="s">
        <v>54</v>
      </c>
      <c r="C16067" s="1" t="s">
        <v>14230</v>
      </c>
      <c r="D16067" s="2" t="s">
        <v>1681</v>
      </c>
      <c r="E16067" s="2" t="s">
        <v>40</v>
      </c>
      <c r="F16067" s="2" t="s">
        <v>27931</v>
      </c>
      <c r="G16067" s="15">
        <v>91949414164</v>
      </c>
      <c r="H16067" s="2" t="s">
        <v>20</v>
      </c>
      <c r="I16067" s="1" t="s">
        <v>62</v>
      </c>
      <c r="J16067" s="4" t="s">
        <v>47301</v>
      </c>
      <c r="K16067" s="3" t="s">
        <v>42</v>
      </c>
      <c r="L16067" s="4" t="s">
        <v>47337</v>
      </c>
      <c r="M16067" s="4" t="s">
        <v>14136</v>
      </c>
      <c r="N16067" s="3" t="str">
        <f>J16067</f>
        <v>[75 lacs - 1 cr]</v>
      </c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1" t="s">
        <v>16</v>
      </c>
      <c r="AB16067" s="3"/>
      <c r="AC16067" s="23" t="s">
        <v>37928</v>
      </c>
      <c r="AD16067" s="23" t="s">
        <v>40440</v>
      </c>
      <c r="AE16067" t="s">
        <v>35410</v>
      </c>
    </row>
    <row r="16068" spans="1:31" ht="15" customHeight="1">
      <c r="A16068" s="1">
        <v>16067</v>
      </c>
      <c r="B16068" s="1" t="s">
        <v>54</v>
      </c>
      <c r="C16068" s="1" t="s">
        <v>14232</v>
      </c>
      <c r="D16068" s="2" t="s">
        <v>4247</v>
      </c>
      <c r="E16068" s="2" t="s">
        <v>14310</v>
      </c>
      <c r="F16068" s="2" t="s">
        <v>27932</v>
      </c>
      <c r="G16068" s="15">
        <v>9199664400</v>
      </c>
      <c r="H16068" s="2" t="s">
        <v>20</v>
      </c>
      <c r="I16068" s="1" t="s">
        <v>41</v>
      </c>
      <c r="J16068" s="4" t="s">
        <v>47301</v>
      </c>
      <c r="K16068" s="3" t="s">
        <v>213</v>
      </c>
      <c r="L16068" s="4" t="s">
        <v>47301</v>
      </c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1" t="s">
        <v>16</v>
      </c>
      <c r="AB16068" s="3"/>
      <c r="AC16068" s="23" t="s">
        <v>37929</v>
      </c>
      <c r="AD16068" s="23" t="s">
        <v>40440</v>
      </c>
      <c r="AE16068" t="s">
        <v>35394</v>
      </c>
    </row>
    <row r="16069" spans="1:31" ht="15" customHeight="1">
      <c r="A16069" s="1">
        <v>16068</v>
      </c>
      <c r="B16069" s="1" t="s">
        <v>54</v>
      </c>
      <c r="C16069" s="1" t="s">
        <v>14235</v>
      </c>
      <c r="D16069" s="2" t="s">
        <v>3658</v>
      </c>
      <c r="E16069" s="2" t="s">
        <v>40</v>
      </c>
      <c r="F16069" s="2" t="s">
        <v>27934</v>
      </c>
      <c r="G16069" s="15">
        <v>919446940904</v>
      </c>
      <c r="H16069" s="2" t="s">
        <v>8</v>
      </c>
      <c r="I16069" s="1" t="s">
        <v>9</v>
      </c>
      <c r="J16069" s="4" t="s">
        <v>47301</v>
      </c>
      <c r="K16069" s="11" t="s">
        <v>14136</v>
      </c>
      <c r="L16069" s="4" t="s">
        <v>47337</v>
      </c>
      <c r="M16069" s="4" t="s">
        <v>14137</v>
      </c>
      <c r="N16069" s="3" t="str">
        <f>J16069</f>
        <v>[75 lacs - 1 cr]</v>
      </c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1" t="s">
        <v>16</v>
      </c>
      <c r="AB16069" s="3"/>
      <c r="AC16069" s="23" t="s">
        <v>37929</v>
      </c>
      <c r="AD16069" s="23" t="s">
        <v>40440</v>
      </c>
      <c r="AE16069" t="s">
        <v>35409</v>
      </c>
    </row>
    <row r="16070" spans="1:31" ht="15" customHeight="1">
      <c r="A16070" s="1">
        <v>16069</v>
      </c>
      <c r="B16070" s="1" t="s">
        <v>54</v>
      </c>
      <c r="C16070" s="1" t="s">
        <v>14340</v>
      </c>
      <c r="D16070" s="2" t="s">
        <v>2901</v>
      </c>
      <c r="E16070" s="2" t="s">
        <v>40</v>
      </c>
      <c r="F16070" s="2" t="s">
        <v>27975</v>
      </c>
      <c r="G16070" s="15">
        <v>919446649969</v>
      </c>
      <c r="H16070" s="1" t="s">
        <v>15</v>
      </c>
      <c r="I16070" s="1" t="s">
        <v>9</v>
      </c>
      <c r="J16070" s="4" t="s">
        <v>47301</v>
      </c>
      <c r="K16070" s="3" t="s">
        <v>17</v>
      </c>
      <c r="L16070" s="4" t="s">
        <v>47301</v>
      </c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1" t="s">
        <v>11</v>
      </c>
      <c r="AB16070" s="3"/>
      <c r="AC16070" s="23" t="s">
        <v>37930</v>
      </c>
      <c r="AD16070" s="23" t="s">
        <v>40440</v>
      </c>
      <c r="AE16070" t="s">
        <v>35409</v>
      </c>
    </row>
    <row r="16071" spans="1:31" ht="15" customHeight="1">
      <c r="A16071" s="1">
        <v>16070</v>
      </c>
      <c r="B16071" s="1" t="s">
        <v>54</v>
      </c>
      <c r="C16071" s="1" t="s">
        <v>14380</v>
      </c>
      <c r="D16071" s="2" t="s">
        <v>1111</v>
      </c>
      <c r="E16071" s="2" t="s">
        <v>489</v>
      </c>
      <c r="F16071" s="2" t="s">
        <v>32723</v>
      </c>
      <c r="G16071" s="15">
        <v>9190690690</v>
      </c>
      <c r="H16071" s="1" t="s">
        <v>15</v>
      </c>
      <c r="I16071" s="1" t="s">
        <v>9</v>
      </c>
      <c r="J16071" s="4" t="s">
        <v>47301</v>
      </c>
      <c r="K16071" s="3" t="s">
        <v>42</v>
      </c>
      <c r="L16071" s="4" t="s">
        <v>47301</v>
      </c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1" t="s">
        <v>16</v>
      </c>
      <c r="AB16071" s="3"/>
      <c r="AC16071" s="23" t="s">
        <v>37931</v>
      </c>
      <c r="AD16071" s="23" t="s">
        <v>40440</v>
      </c>
      <c r="AE16071" t="s">
        <v>35410</v>
      </c>
    </row>
    <row r="16072" spans="1:31" ht="15" customHeight="1">
      <c r="A16072" s="1">
        <v>16071</v>
      </c>
      <c r="B16072" s="1" t="s">
        <v>54</v>
      </c>
      <c r="C16072" s="1" t="s">
        <v>14383</v>
      </c>
      <c r="D16072" s="2" t="s">
        <v>371</v>
      </c>
      <c r="E16072" s="2" t="s">
        <v>139</v>
      </c>
      <c r="F16072" s="2" t="s">
        <v>32725</v>
      </c>
      <c r="G16072" s="15">
        <v>919444009</v>
      </c>
      <c r="H16072" s="1" t="s">
        <v>20</v>
      </c>
      <c r="I16072" s="1" t="s">
        <v>41</v>
      </c>
      <c r="J16072" s="4" t="s">
        <v>47301</v>
      </c>
      <c r="K16072" s="11" t="s">
        <v>14137</v>
      </c>
      <c r="L16072" s="4" t="s">
        <v>47301</v>
      </c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1" t="s">
        <v>16</v>
      </c>
      <c r="AB16072" s="3"/>
      <c r="AC16072" s="23" t="s">
        <v>37931</v>
      </c>
      <c r="AD16072" s="23" t="s">
        <v>40440</v>
      </c>
      <c r="AE16072" t="s">
        <v>35399</v>
      </c>
    </row>
    <row r="16073" spans="1:31" ht="15" customHeight="1">
      <c r="A16073" s="1">
        <v>16072</v>
      </c>
      <c r="B16073" s="1" t="s">
        <v>54</v>
      </c>
      <c r="C16073" s="1" t="s">
        <v>14385</v>
      </c>
      <c r="D16073" s="2" t="s">
        <v>5577</v>
      </c>
      <c r="E16073" s="2" t="s">
        <v>139</v>
      </c>
      <c r="F16073" s="2" t="s">
        <v>27996</v>
      </c>
      <c r="G16073" s="15">
        <v>9140644061</v>
      </c>
      <c r="H16073" s="1" t="s">
        <v>20</v>
      </c>
      <c r="I16073" s="1" t="s">
        <v>62</v>
      </c>
      <c r="J16073" s="4" t="s">
        <v>47301</v>
      </c>
      <c r="K16073" s="3" t="s">
        <v>42</v>
      </c>
      <c r="L16073" s="4" t="s">
        <v>47337</v>
      </c>
      <c r="M16073" s="4" t="s">
        <v>14136</v>
      </c>
      <c r="N16073" s="3" t="str">
        <f>J16073</f>
        <v>[75 lacs - 1 cr]</v>
      </c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1" t="s">
        <v>16</v>
      </c>
      <c r="AB16073" s="3"/>
      <c r="AC16073" s="23" t="s">
        <v>37931</v>
      </c>
      <c r="AD16073" s="23" t="s">
        <v>40440</v>
      </c>
      <c r="AE16073" t="s">
        <v>35410</v>
      </c>
    </row>
    <row r="16074" spans="1:31" ht="15" customHeight="1">
      <c r="A16074" s="1">
        <v>16073</v>
      </c>
      <c r="B16074" s="1" t="s">
        <v>54</v>
      </c>
      <c r="C16074" s="1" t="s">
        <v>14409</v>
      </c>
      <c r="D16074" s="2" t="s">
        <v>5973</v>
      </c>
      <c r="E16074" s="2" t="s">
        <v>553</v>
      </c>
      <c r="F16074" s="2" t="s">
        <v>28010</v>
      </c>
      <c r="G16074" s="15">
        <v>91994604694</v>
      </c>
      <c r="H16074" s="1" t="s">
        <v>20</v>
      </c>
      <c r="I16074" s="1" t="s">
        <v>41</v>
      </c>
      <c r="J16074" s="4" t="s">
        <v>47301</v>
      </c>
      <c r="K16074" s="3" t="s">
        <v>42</v>
      </c>
      <c r="L16074" s="4" t="s">
        <v>47301</v>
      </c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1" t="s">
        <v>16</v>
      </c>
      <c r="AB16074" s="3"/>
      <c r="AC16074" s="23" t="s">
        <v>37967</v>
      </c>
      <c r="AD16074" s="23" t="s">
        <v>40440</v>
      </c>
      <c r="AE16074" t="s">
        <v>35410</v>
      </c>
    </row>
    <row r="16075" spans="1:31" ht="15" customHeight="1">
      <c r="A16075" s="1">
        <v>16074</v>
      </c>
      <c r="B16075" s="1" t="s">
        <v>54</v>
      </c>
      <c r="C16075" s="1" t="s">
        <v>14430</v>
      </c>
      <c r="D16075" s="2" t="s">
        <v>2250</v>
      </c>
      <c r="E16075" s="2" t="s">
        <v>40</v>
      </c>
      <c r="F16075" s="2" t="s">
        <v>28024</v>
      </c>
      <c r="G16075" s="15">
        <v>914466499494</v>
      </c>
      <c r="H16075" s="1" t="s">
        <v>8</v>
      </c>
      <c r="I16075" s="1" t="s">
        <v>9</v>
      </c>
      <c r="J16075" s="4" t="s">
        <v>47301</v>
      </c>
      <c r="K16075" s="11" t="s">
        <v>13</v>
      </c>
      <c r="L16075" s="4" t="s">
        <v>47301</v>
      </c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1" t="s">
        <v>16</v>
      </c>
      <c r="AB16075" s="3"/>
      <c r="AC16075" s="23" t="s">
        <v>37932</v>
      </c>
      <c r="AD16075" s="23" t="s">
        <v>40440</v>
      </c>
      <c r="AE16075" t="s">
        <v>35409</v>
      </c>
    </row>
    <row r="16076" spans="1:31" ht="15" customHeight="1">
      <c r="A16076" s="1">
        <v>16075</v>
      </c>
      <c r="B16076" s="1" t="s">
        <v>54</v>
      </c>
      <c r="C16076" s="1" t="s">
        <v>14431</v>
      </c>
      <c r="D16076" s="2" t="s">
        <v>9594</v>
      </c>
      <c r="E16076" s="2" t="s">
        <v>2185</v>
      </c>
      <c r="F16076" s="2" t="s">
        <v>28025</v>
      </c>
      <c r="G16076" s="15">
        <v>919446449904</v>
      </c>
      <c r="H16076" s="1" t="s">
        <v>20</v>
      </c>
      <c r="I16076" s="1" t="s">
        <v>62</v>
      </c>
      <c r="J16076" s="4" t="s">
        <v>47301</v>
      </c>
      <c r="K16076" s="3" t="s">
        <v>42</v>
      </c>
      <c r="L16076" s="4" t="s">
        <v>47337</v>
      </c>
      <c r="M16076" s="4" t="s">
        <v>14136</v>
      </c>
      <c r="N16076" s="3" t="str">
        <f t="shared" ref="N16076:N16078" si="708">J16076</f>
        <v>[75 lacs - 1 cr]</v>
      </c>
      <c r="O16076" s="4" t="s">
        <v>14137</v>
      </c>
      <c r="P16076" s="3" t="s">
        <v>47301</v>
      </c>
      <c r="Q16076" s="4" t="s">
        <v>13</v>
      </c>
      <c r="R16076" s="3" t="s">
        <v>47301</v>
      </c>
      <c r="S16076" s="4"/>
      <c r="T16076" s="4"/>
      <c r="U16076" s="4"/>
      <c r="V16076" s="4"/>
      <c r="W16076" s="4"/>
      <c r="X16076" s="4"/>
      <c r="Y16076" s="4"/>
      <c r="Z16076" s="4"/>
      <c r="AA16076" s="1" t="s">
        <v>16</v>
      </c>
      <c r="AB16076" s="3"/>
      <c r="AC16076" s="23" t="s">
        <v>37932</v>
      </c>
      <c r="AD16076" s="23" t="s">
        <v>40440</v>
      </c>
      <c r="AE16076" t="s">
        <v>35394</v>
      </c>
    </row>
    <row r="16077" spans="1:31" ht="15" customHeight="1">
      <c r="A16077" s="1">
        <v>16076</v>
      </c>
      <c r="B16077" s="1" t="s">
        <v>54</v>
      </c>
      <c r="C16077" s="1" t="s">
        <v>14515</v>
      </c>
      <c r="D16077" s="2" t="s">
        <v>841</v>
      </c>
      <c r="E16077" s="2" t="s">
        <v>1725</v>
      </c>
      <c r="F16077" s="2" t="s">
        <v>28072</v>
      </c>
      <c r="G16077" s="15">
        <v>910491944</v>
      </c>
      <c r="H16077" s="1" t="s">
        <v>15</v>
      </c>
      <c r="I16077" s="1" t="s">
        <v>9</v>
      </c>
      <c r="J16077" s="4" t="s">
        <v>47301</v>
      </c>
      <c r="K16077" s="3" t="s">
        <v>17</v>
      </c>
      <c r="L16077" s="4" t="s">
        <v>47337</v>
      </c>
      <c r="M16077" s="4" t="s">
        <v>42</v>
      </c>
      <c r="N16077" s="3" t="str">
        <f t="shared" si="708"/>
        <v>[75 lacs - 1 cr]</v>
      </c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1" t="s">
        <v>16</v>
      </c>
      <c r="AB16077" s="3"/>
      <c r="AC16077" s="23" t="s">
        <v>37934</v>
      </c>
      <c r="AD16077" s="23" t="s">
        <v>40440</v>
      </c>
      <c r="AE16077" t="s">
        <v>35394</v>
      </c>
    </row>
    <row r="16078" spans="1:31" ht="15" customHeight="1">
      <c r="A16078" s="1">
        <v>16077</v>
      </c>
      <c r="B16078" s="1" t="s">
        <v>54</v>
      </c>
      <c r="C16078" s="1" t="s">
        <v>14551</v>
      </c>
      <c r="D16078" s="2" t="s">
        <v>48</v>
      </c>
      <c r="E16078" s="2" t="s">
        <v>14890</v>
      </c>
      <c r="F16078" s="2" t="s">
        <v>34807</v>
      </c>
      <c r="G16078" s="15">
        <v>91949166916</v>
      </c>
      <c r="H16078" s="1" t="s">
        <v>20</v>
      </c>
      <c r="I16078" s="1" t="s">
        <v>41</v>
      </c>
      <c r="J16078" s="4" t="s">
        <v>47301</v>
      </c>
      <c r="K16078" s="3" t="s">
        <v>42</v>
      </c>
      <c r="L16078" s="4" t="s">
        <v>47337</v>
      </c>
      <c r="M16078" s="4" t="s">
        <v>14136</v>
      </c>
      <c r="N16078" s="3" t="str">
        <f t="shared" si="708"/>
        <v>[75 lacs - 1 cr]</v>
      </c>
      <c r="O16078" s="4" t="s">
        <v>14137</v>
      </c>
      <c r="P16078" s="3" t="s">
        <v>47301</v>
      </c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1" t="s">
        <v>16</v>
      </c>
      <c r="AB16078" s="3"/>
      <c r="AC16078" s="23" t="s">
        <v>37934</v>
      </c>
      <c r="AD16078" s="23" t="s">
        <v>40440</v>
      </c>
      <c r="AE16078" t="s">
        <v>35399</v>
      </c>
    </row>
    <row r="16079" spans="1:31" ht="15" customHeight="1">
      <c r="A16079" s="1">
        <v>16078</v>
      </c>
      <c r="B16079" s="1" t="s">
        <v>54</v>
      </c>
      <c r="C16079" s="1" t="s">
        <v>14563</v>
      </c>
      <c r="D16079" s="2" t="s">
        <v>7620</v>
      </c>
      <c r="E16079" s="2" t="s">
        <v>14894</v>
      </c>
      <c r="F16079" s="2" t="s">
        <v>34809</v>
      </c>
      <c r="G16079" s="15">
        <v>91940464646</v>
      </c>
      <c r="H16079" s="1" t="s">
        <v>15</v>
      </c>
      <c r="I16079" s="1" t="s">
        <v>41</v>
      </c>
      <c r="J16079" s="4" t="s">
        <v>47301</v>
      </c>
      <c r="K16079" s="11" t="s">
        <v>13</v>
      </c>
      <c r="L16079" s="4" t="s">
        <v>47301</v>
      </c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1" t="s">
        <v>16</v>
      </c>
      <c r="AB16079" s="3"/>
      <c r="AC16079" s="23" t="s">
        <v>37934</v>
      </c>
      <c r="AD16079" s="23" t="s">
        <v>40440</v>
      </c>
      <c r="AE16079" t="s">
        <v>35410</v>
      </c>
    </row>
    <row r="16080" spans="1:31" ht="15" customHeight="1">
      <c r="A16080" s="1">
        <v>16079</v>
      </c>
      <c r="B16080" s="1" t="s">
        <v>54</v>
      </c>
      <c r="C16080" s="1" t="s">
        <v>14564</v>
      </c>
      <c r="D16080" s="2" t="s">
        <v>7107</v>
      </c>
      <c r="E16080" s="2" t="s">
        <v>255</v>
      </c>
      <c r="F16080" s="2" t="s">
        <v>28096</v>
      </c>
      <c r="G16080" s="15">
        <v>91914146660</v>
      </c>
      <c r="H16080" s="1" t="s">
        <v>8</v>
      </c>
      <c r="I16080" s="1" t="s">
        <v>62</v>
      </c>
      <c r="J16080" s="4" t="s">
        <v>47301</v>
      </c>
      <c r="K16080" s="3" t="s">
        <v>42</v>
      </c>
      <c r="L16080" s="4" t="s">
        <v>47337</v>
      </c>
      <c r="M16080" s="4" t="s">
        <v>14136</v>
      </c>
      <c r="N16080" s="3" t="str">
        <f>J16080</f>
        <v>[75 lacs - 1 cr]</v>
      </c>
      <c r="O16080" s="4" t="s">
        <v>14137</v>
      </c>
      <c r="P16080" s="3" t="s">
        <v>47301</v>
      </c>
      <c r="Q16080" s="4" t="s">
        <v>13</v>
      </c>
      <c r="R16080" s="3" t="s">
        <v>47301</v>
      </c>
      <c r="S16080" s="4"/>
      <c r="T16080" s="4"/>
      <c r="U16080" s="4"/>
      <c r="V16080" s="4"/>
      <c r="W16080" s="4"/>
      <c r="X16080" s="4"/>
      <c r="Y16080" s="4"/>
      <c r="Z16080" s="4"/>
      <c r="AA16080" s="1" t="s">
        <v>16</v>
      </c>
      <c r="AB16080" s="3"/>
      <c r="AC16080" s="23" t="s">
        <v>37934</v>
      </c>
      <c r="AD16080" s="23" t="s">
        <v>40440</v>
      </c>
      <c r="AE16080" t="s">
        <v>35399</v>
      </c>
    </row>
    <row r="16081" spans="1:31" ht="15" customHeight="1">
      <c r="A16081" s="1">
        <v>16080</v>
      </c>
      <c r="B16081" s="1" t="s">
        <v>54</v>
      </c>
      <c r="C16081" s="1" t="s">
        <v>14584</v>
      </c>
      <c r="D16081" s="2" t="s">
        <v>1136</v>
      </c>
      <c r="E16081" s="2" t="s">
        <v>131</v>
      </c>
      <c r="F16081" s="2" t="s">
        <v>28111</v>
      </c>
      <c r="G16081" s="15">
        <v>9144419444</v>
      </c>
      <c r="H16081" s="2" t="s">
        <v>20</v>
      </c>
      <c r="I16081" s="1" t="s">
        <v>9</v>
      </c>
      <c r="J16081" s="4" t="s">
        <v>47301</v>
      </c>
      <c r="K16081" s="3" t="s">
        <v>213</v>
      </c>
      <c r="L16081" s="4" t="s">
        <v>47301</v>
      </c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1" t="s">
        <v>16</v>
      </c>
      <c r="AB16081" s="3"/>
      <c r="AC16081" s="23" t="s">
        <v>38171</v>
      </c>
      <c r="AD16081" s="23" t="s">
        <v>40440</v>
      </c>
      <c r="AE16081" t="s">
        <v>35399</v>
      </c>
    </row>
    <row r="16082" spans="1:31" ht="15" customHeight="1">
      <c r="A16082" s="1">
        <v>16081</v>
      </c>
      <c r="B16082" s="1" t="s">
        <v>54</v>
      </c>
      <c r="C16082" s="1" t="s">
        <v>14594</v>
      </c>
      <c r="D16082" s="2" t="s">
        <v>7397</v>
      </c>
      <c r="E16082" s="2" t="s">
        <v>139</v>
      </c>
      <c r="F16082" s="2" t="s">
        <v>32751</v>
      </c>
      <c r="G16082" s="15">
        <v>914460649690</v>
      </c>
      <c r="H16082" s="1" t="s">
        <v>15</v>
      </c>
      <c r="I16082" s="1" t="s">
        <v>9</v>
      </c>
      <c r="J16082" s="4" t="s">
        <v>47301</v>
      </c>
      <c r="K16082" s="3" t="s">
        <v>17</v>
      </c>
      <c r="L16082" s="4" t="s">
        <v>47301</v>
      </c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1" t="s">
        <v>16</v>
      </c>
      <c r="AB16082" s="3"/>
      <c r="AC16082" s="23" t="s">
        <v>37938</v>
      </c>
      <c r="AD16082" s="23" t="s">
        <v>40440</v>
      </c>
      <c r="AE16082" t="s">
        <v>35399</v>
      </c>
    </row>
    <row r="16083" spans="1:31" ht="15" customHeight="1">
      <c r="A16083" s="1">
        <v>16082</v>
      </c>
      <c r="B16083" s="1" t="s">
        <v>54</v>
      </c>
      <c r="C16083" s="1" t="s">
        <v>14764</v>
      </c>
      <c r="D16083" s="2" t="s">
        <v>58</v>
      </c>
      <c r="E16083" s="2" t="s">
        <v>785</v>
      </c>
      <c r="F16083" s="2" t="s">
        <v>28215</v>
      </c>
      <c r="G16083" s="15">
        <v>919601969690</v>
      </c>
      <c r="H16083" s="1" t="s">
        <v>15</v>
      </c>
      <c r="I16083" s="1" t="s">
        <v>9</v>
      </c>
      <c r="J16083" s="4" t="s">
        <v>47301</v>
      </c>
      <c r="K16083" s="3" t="s">
        <v>42</v>
      </c>
      <c r="L16083" s="4" t="s">
        <v>47301</v>
      </c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1" t="s">
        <v>16</v>
      </c>
      <c r="AB16083" s="3"/>
      <c r="AC16083" s="23" t="s">
        <v>37867</v>
      </c>
      <c r="AD16083" s="23" t="s">
        <v>40440</v>
      </c>
      <c r="AE16083" t="s">
        <v>35410</v>
      </c>
    </row>
    <row r="16084" spans="1:31" ht="15" customHeight="1">
      <c r="A16084" s="1">
        <v>16083</v>
      </c>
      <c r="B16084" s="1" t="s">
        <v>54</v>
      </c>
      <c r="C16084" s="1" t="s">
        <v>15278</v>
      </c>
      <c r="D16084" s="2" t="s">
        <v>536</v>
      </c>
      <c r="E16084" s="2" t="s">
        <v>40</v>
      </c>
      <c r="F16084" s="2" t="s">
        <v>28457</v>
      </c>
      <c r="G16084" s="15">
        <v>919446490440</v>
      </c>
      <c r="H16084" s="2" t="s">
        <v>37</v>
      </c>
      <c r="I16084" s="1" t="s">
        <v>9</v>
      </c>
      <c r="J16084" s="4" t="s">
        <v>47301</v>
      </c>
      <c r="K16084" s="3" t="s">
        <v>42</v>
      </c>
      <c r="L16084" s="4" t="s">
        <v>47301</v>
      </c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1" t="s">
        <v>16</v>
      </c>
      <c r="AC16084" s="23" t="s">
        <v>37872</v>
      </c>
      <c r="AD16084" s="23" t="s">
        <v>40440</v>
      </c>
      <c r="AE16084" t="s">
        <v>35409</v>
      </c>
    </row>
    <row r="16085" spans="1:31" ht="15" customHeight="1">
      <c r="A16085" s="1">
        <v>16084</v>
      </c>
      <c r="B16085" s="1" t="s">
        <v>54</v>
      </c>
      <c r="C16085" s="1" t="s">
        <v>15473</v>
      </c>
      <c r="D16085" s="2" t="s">
        <v>36008</v>
      </c>
      <c r="E16085" s="2" t="s">
        <v>7508</v>
      </c>
      <c r="F16085" s="2" t="s">
        <v>32839</v>
      </c>
      <c r="G16085" s="15">
        <v>919446014464</v>
      </c>
      <c r="H16085" s="2" t="s">
        <v>8</v>
      </c>
      <c r="I16085" s="1" t="s">
        <v>41</v>
      </c>
      <c r="J16085" s="4" t="s">
        <v>47301</v>
      </c>
      <c r="K16085" s="11" t="s">
        <v>14136</v>
      </c>
      <c r="L16085" s="4" t="s">
        <v>47301</v>
      </c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1" t="s">
        <v>16</v>
      </c>
      <c r="AC16085" s="23" t="s">
        <v>37875</v>
      </c>
      <c r="AD16085" s="23" t="s">
        <v>40440</v>
      </c>
      <c r="AE16085" t="s">
        <v>35409</v>
      </c>
    </row>
    <row r="16086" spans="1:31" ht="15" customHeight="1">
      <c r="A16086" s="1">
        <v>16085</v>
      </c>
      <c r="B16086" s="1" t="s">
        <v>54</v>
      </c>
      <c r="C16086" s="1" t="s">
        <v>16482</v>
      </c>
      <c r="D16086" s="9" t="s">
        <v>2128</v>
      </c>
      <c r="E16086" s="9" t="s">
        <v>40</v>
      </c>
      <c r="F16086" s="9" t="s">
        <v>28885</v>
      </c>
      <c r="G16086" s="17">
        <v>919444944641</v>
      </c>
      <c r="H16086" s="9" t="s">
        <v>20</v>
      </c>
      <c r="I16086" s="1" t="s">
        <v>41</v>
      </c>
      <c r="J16086" s="4" t="s">
        <v>47301</v>
      </c>
      <c r="K16086" s="11" t="s">
        <v>14136</v>
      </c>
      <c r="L16086" s="4" t="s">
        <v>47301</v>
      </c>
      <c r="M16086" s="11"/>
      <c r="N16086" s="4"/>
      <c r="O16086" s="11"/>
      <c r="P16086" s="4"/>
      <c r="Q16086" s="11"/>
      <c r="R16086" s="4"/>
      <c r="S16086" s="11"/>
      <c r="T16086" s="4"/>
      <c r="U16086" s="11"/>
      <c r="V16086" s="4"/>
      <c r="W16086" s="11"/>
      <c r="X16086" s="4"/>
      <c r="Y16086" s="11"/>
      <c r="Z16086" s="4"/>
      <c r="AA16086" s="1" t="s">
        <v>16</v>
      </c>
      <c r="AC16086" s="23" t="s">
        <v>37879</v>
      </c>
      <c r="AD16086" s="23" t="s">
        <v>40440</v>
      </c>
      <c r="AE16086" t="s">
        <v>35399</v>
      </c>
    </row>
    <row r="16087" spans="1:31" ht="15" customHeight="1">
      <c r="A16087" s="1">
        <v>16086</v>
      </c>
      <c r="B16087" s="1" t="s">
        <v>54</v>
      </c>
      <c r="C16087" s="1" t="s">
        <v>16508</v>
      </c>
      <c r="D16087" s="9" t="s">
        <v>16181</v>
      </c>
      <c r="E16087" s="9" t="s">
        <v>16182</v>
      </c>
      <c r="F16087" s="9" t="s">
        <v>28901</v>
      </c>
      <c r="G16087" s="17">
        <v>9146644414</v>
      </c>
      <c r="H16087" s="9" t="s">
        <v>20</v>
      </c>
      <c r="I16087" s="1" t="s">
        <v>41</v>
      </c>
      <c r="J16087" s="4" t="s">
        <v>47301</v>
      </c>
      <c r="K16087" s="11" t="s">
        <v>14137</v>
      </c>
      <c r="L16087" s="4" t="s">
        <v>47301</v>
      </c>
      <c r="M16087" s="11"/>
      <c r="N16087" s="4"/>
      <c r="O16087" s="11"/>
      <c r="P16087" s="4"/>
      <c r="Q16087" s="11"/>
      <c r="R16087" s="4"/>
      <c r="S16087" s="11"/>
      <c r="T16087" s="4"/>
      <c r="U16087" s="11"/>
      <c r="V16087" s="4"/>
      <c r="W16087" s="11"/>
      <c r="X16087" s="4"/>
      <c r="Y16087" s="11"/>
      <c r="Z16087" s="4"/>
      <c r="AA16087" s="1" t="s">
        <v>16</v>
      </c>
      <c r="AC16087" s="23" t="s">
        <v>37879</v>
      </c>
      <c r="AD16087" s="23" t="s">
        <v>40440</v>
      </c>
      <c r="AE16087" t="s">
        <v>35409</v>
      </c>
    </row>
    <row r="16088" spans="1:31" ht="15" customHeight="1">
      <c r="A16088" s="1">
        <v>16087</v>
      </c>
      <c r="B16088" s="1" t="s">
        <v>54</v>
      </c>
      <c r="C16088" s="1" t="s">
        <v>16534</v>
      </c>
      <c r="D16088" s="9" t="s">
        <v>1410</v>
      </c>
      <c r="E16088" s="9" t="s">
        <v>495</v>
      </c>
      <c r="F16088" s="9" t="s">
        <v>16185</v>
      </c>
      <c r="G16088" s="17">
        <v>91944414491</v>
      </c>
      <c r="H16088" s="9" t="s">
        <v>15</v>
      </c>
      <c r="I16088" s="1" t="s">
        <v>62</v>
      </c>
      <c r="J16088" s="4" t="s">
        <v>47301</v>
      </c>
      <c r="K16088" s="3" t="s">
        <v>42</v>
      </c>
      <c r="L16088" s="4" t="s">
        <v>47301</v>
      </c>
      <c r="M16088" s="11"/>
      <c r="N16088" s="4"/>
      <c r="O16088" s="11"/>
      <c r="P16088" s="4"/>
      <c r="Q16088" s="11"/>
      <c r="R16088" s="4"/>
      <c r="S16088" s="11"/>
      <c r="T16088" s="4"/>
      <c r="U16088" s="11"/>
      <c r="V16088" s="4"/>
      <c r="W16088" s="11"/>
      <c r="X16088" s="4"/>
      <c r="Y16088" s="11"/>
      <c r="Z16088" s="4"/>
      <c r="AA16088" s="1" t="s">
        <v>16</v>
      </c>
      <c r="AC16088" s="23" t="s">
        <v>37879</v>
      </c>
      <c r="AD16088" s="23" t="s">
        <v>40440</v>
      </c>
      <c r="AE16088" t="s">
        <v>35410</v>
      </c>
    </row>
    <row r="16089" spans="1:31" ht="15" customHeight="1">
      <c r="A16089" s="1">
        <v>16088</v>
      </c>
      <c r="B16089" s="1" t="s">
        <v>54</v>
      </c>
      <c r="C16089" s="1" t="s">
        <v>16537</v>
      </c>
      <c r="D16089" s="9" t="s">
        <v>36369</v>
      </c>
      <c r="E16089" s="9" t="s">
        <v>32</v>
      </c>
      <c r="F16089" s="9" t="s">
        <v>28915</v>
      </c>
      <c r="G16089" s="17">
        <v>91994600061</v>
      </c>
      <c r="H16089" s="9" t="s">
        <v>37</v>
      </c>
      <c r="I16089" s="1" t="s">
        <v>62</v>
      </c>
      <c r="J16089" s="4" t="s">
        <v>47301</v>
      </c>
      <c r="K16089" s="3" t="s">
        <v>42</v>
      </c>
      <c r="L16089" s="4" t="s">
        <v>47301</v>
      </c>
      <c r="M16089" s="11"/>
      <c r="N16089" s="4"/>
      <c r="O16089" s="11"/>
      <c r="P16089" s="4"/>
      <c r="Q16089" s="11"/>
      <c r="R16089" s="4"/>
      <c r="S16089" s="11"/>
      <c r="T16089" s="4"/>
      <c r="U16089" s="11"/>
      <c r="V16089" s="4"/>
      <c r="W16089" s="11"/>
      <c r="X16089" s="4"/>
      <c r="Y16089" s="11"/>
      <c r="Z16089" s="4"/>
      <c r="AA16089" s="1" t="s">
        <v>16</v>
      </c>
      <c r="AC16089" s="23" t="s">
        <v>37879</v>
      </c>
      <c r="AD16089" s="23" t="s">
        <v>40440</v>
      </c>
      <c r="AE16089" t="s">
        <v>35399</v>
      </c>
    </row>
    <row r="16090" spans="1:31" ht="15" customHeight="1">
      <c r="A16090" s="1">
        <v>16089</v>
      </c>
      <c r="B16090" s="1" t="s">
        <v>54</v>
      </c>
      <c r="C16090" s="1" t="s">
        <v>16540</v>
      </c>
      <c r="D16090" s="9" t="s">
        <v>1209</v>
      </c>
      <c r="E16090" s="9" t="s">
        <v>4504</v>
      </c>
      <c r="F16090" s="9" t="s">
        <v>31569</v>
      </c>
      <c r="G16090" s="17">
        <v>9194460441</v>
      </c>
      <c r="H16090" s="9" t="s">
        <v>20</v>
      </c>
      <c r="I16090" s="1" t="s">
        <v>41</v>
      </c>
      <c r="J16090" s="4" t="s">
        <v>47301</v>
      </c>
      <c r="K16090" s="3" t="s">
        <v>42</v>
      </c>
      <c r="L16090" s="4" t="s">
        <v>47301</v>
      </c>
      <c r="M16090" s="11"/>
      <c r="N16090" s="4"/>
      <c r="O16090" s="11"/>
      <c r="P16090" s="4"/>
      <c r="Q16090" s="11"/>
      <c r="R16090" s="4"/>
      <c r="S16090" s="11"/>
      <c r="T16090" s="4"/>
      <c r="U16090" s="11"/>
      <c r="V16090" s="4"/>
      <c r="W16090" s="11"/>
      <c r="X16090" s="4"/>
      <c r="Y16090" s="11"/>
      <c r="Z16090" s="4"/>
      <c r="AA16090" s="1" t="s">
        <v>16</v>
      </c>
      <c r="AC16090" s="23" t="s">
        <v>37879</v>
      </c>
      <c r="AD16090" s="23" t="s">
        <v>40440</v>
      </c>
      <c r="AE16090" t="s">
        <v>35399</v>
      </c>
    </row>
    <row r="16091" spans="1:31" ht="15" customHeight="1">
      <c r="A16091" s="1">
        <v>16090</v>
      </c>
      <c r="B16091" s="1" t="s">
        <v>54</v>
      </c>
      <c r="C16091" s="1" t="s">
        <v>16577</v>
      </c>
      <c r="D16091" s="9" t="s">
        <v>344</v>
      </c>
      <c r="E16091" s="9" t="s">
        <v>12732</v>
      </c>
      <c r="F16091" s="9" t="s">
        <v>28938</v>
      </c>
      <c r="G16091" s="17">
        <v>919449004464</v>
      </c>
      <c r="H16091" s="9" t="s">
        <v>8</v>
      </c>
      <c r="I16091" s="1" t="s">
        <v>41</v>
      </c>
      <c r="J16091" s="4" t="s">
        <v>47301</v>
      </c>
      <c r="K16091" s="3" t="s">
        <v>17</v>
      </c>
      <c r="L16091" s="4" t="s">
        <v>47337</v>
      </c>
      <c r="M16091" s="4" t="s">
        <v>42</v>
      </c>
      <c r="N16091" s="3" t="str">
        <f>J16091</f>
        <v>[75 lacs - 1 cr]</v>
      </c>
      <c r="O16091" s="11"/>
      <c r="P16091" s="4"/>
      <c r="Q16091" s="11"/>
      <c r="R16091" s="4"/>
      <c r="S16091" s="11"/>
      <c r="T16091" s="4"/>
      <c r="U16091" s="11"/>
      <c r="V16091" s="4"/>
      <c r="W16091" s="11"/>
      <c r="X16091" s="4"/>
      <c r="Y16091" s="11"/>
      <c r="Z16091" s="4"/>
      <c r="AA16091" s="1" t="s">
        <v>16</v>
      </c>
      <c r="AC16091" s="23" t="s">
        <v>37879</v>
      </c>
      <c r="AD16091" s="23" t="s">
        <v>40440</v>
      </c>
      <c r="AE16091" t="s">
        <v>35399</v>
      </c>
    </row>
    <row r="16092" spans="1:31" ht="15" customHeight="1">
      <c r="A16092" s="1">
        <v>16091</v>
      </c>
      <c r="B16092" s="1" t="s">
        <v>54</v>
      </c>
      <c r="C16092" s="1" t="s">
        <v>16603</v>
      </c>
      <c r="D16092" s="9" t="s">
        <v>13399</v>
      </c>
      <c r="E16092" s="9" t="s">
        <v>40</v>
      </c>
      <c r="F16092" s="9" t="s">
        <v>34483</v>
      </c>
      <c r="G16092" s="17">
        <v>919446916441</v>
      </c>
      <c r="H16092" s="9" t="s">
        <v>20</v>
      </c>
      <c r="I16092" s="1" t="s">
        <v>62</v>
      </c>
      <c r="J16092" s="4" t="s">
        <v>47301</v>
      </c>
      <c r="K16092" s="3" t="s">
        <v>42</v>
      </c>
      <c r="L16092" s="4" t="s">
        <v>47301</v>
      </c>
      <c r="M16092" s="11"/>
      <c r="N16092" s="4"/>
      <c r="O16092" s="11"/>
      <c r="P16092" s="4"/>
      <c r="Q16092" s="11"/>
      <c r="R16092" s="4"/>
      <c r="S16092" s="11"/>
      <c r="T16092" s="4"/>
      <c r="U16092" s="11"/>
      <c r="V16092" s="4"/>
      <c r="W16092" s="11"/>
      <c r="X16092" s="4"/>
      <c r="Y16092" s="11"/>
      <c r="Z16092" s="4"/>
      <c r="AA16092" s="1" t="s">
        <v>16</v>
      </c>
      <c r="AC16092" s="23" t="s">
        <v>37879</v>
      </c>
      <c r="AD16092" s="23" t="s">
        <v>40440</v>
      </c>
      <c r="AE16092" t="s">
        <v>35409</v>
      </c>
    </row>
    <row r="16093" spans="1:31" ht="15" customHeight="1">
      <c r="A16093" s="1">
        <v>16092</v>
      </c>
      <c r="B16093" s="1" t="s">
        <v>54</v>
      </c>
      <c r="C16093" s="1" t="s">
        <v>16659</v>
      </c>
      <c r="D16093" s="9" t="s">
        <v>16145</v>
      </c>
      <c r="E16093" s="9" t="s">
        <v>40</v>
      </c>
      <c r="F16093" s="9" t="s">
        <v>28993</v>
      </c>
      <c r="G16093" s="17">
        <v>919999619</v>
      </c>
      <c r="H16093" s="9" t="s">
        <v>8</v>
      </c>
      <c r="I16093" s="1" t="s">
        <v>41</v>
      </c>
      <c r="J16093" s="4" t="s">
        <v>47301</v>
      </c>
      <c r="K16093" s="11" t="s">
        <v>14136</v>
      </c>
      <c r="L16093" s="4" t="s">
        <v>47301</v>
      </c>
      <c r="M16093" s="11"/>
      <c r="N16093" s="4"/>
      <c r="O16093" s="11"/>
      <c r="P16093" s="4"/>
      <c r="Q16093" s="11"/>
      <c r="R16093" s="4"/>
      <c r="S16093" s="11"/>
      <c r="T16093" s="4"/>
      <c r="U16093" s="11"/>
      <c r="V16093" s="4"/>
      <c r="W16093" s="11"/>
      <c r="X16093" s="4"/>
      <c r="Y16093" s="11"/>
      <c r="Z16093" s="4"/>
      <c r="AA16093" s="1" t="s">
        <v>16</v>
      </c>
      <c r="AC16093" s="23" t="s">
        <v>37880</v>
      </c>
      <c r="AD16093" s="23" t="s">
        <v>40440</v>
      </c>
      <c r="AE16093" t="s">
        <v>35410</v>
      </c>
    </row>
    <row r="16094" spans="1:31" ht="15" customHeight="1">
      <c r="A16094" s="1">
        <v>16093</v>
      </c>
      <c r="B16094" s="1" t="s">
        <v>54</v>
      </c>
      <c r="C16094" s="1" t="s">
        <v>16692</v>
      </c>
      <c r="D16094" s="9" t="s">
        <v>672</v>
      </c>
      <c r="E16094" s="9" t="s">
        <v>1001</v>
      </c>
      <c r="F16094" s="9" t="s">
        <v>29007</v>
      </c>
      <c r="G16094" s="17">
        <v>9194469410</v>
      </c>
      <c r="H16094" s="9" t="s">
        <v>20</v>
      </c>
      <c r="I16094" s="1" t="s">
        <v>41</v>
      </c>
      <c r="J16094" s="4" t="s">
        <v>47301</v>
      </c>
      <c r="K16094" s="3" t="s">
        <v>42</v>
      </c>
      <c r="L16094" s="4" t="s">
        <v>47301</v>
      </c>
      <c r="M16094" s="11"/>
      <c r="N16094" s="4"/>
      <c r="O16094" s="11"/>
      <c r="P16094" s="4"/>
      <c r="Q16094" s="11"/>
      <c r="R16094" s="4"/>
      <c r="S16094" s="11"/>
      <c r="T16094" s="4"/>
      <c r="U16094" s="11"/>
      <c r="V16094" s="4"/>
      <c r="W16094" s="11"/>
      <c r="X16094" s="4"/>
      <c r="Y16094" s="11"/>
      <c r="Z16094" s="4"/>
      <c r="AA16094" s="1" t="s">
        <v>16</v>
      </c>
      <c r="AC16094" s="23" t="s">
        <v>37880</v>
      </c>
      <c r="AD16094" s="23" t="s">
        <v>40440</v>
      </c>
      <c r="AE16094" t="s">
        <v>35409</v>
      </c>
    </row>
    <row r="16095" spans="1:31" ht="15" customHeight="1">
      <c r="A16095" s="1">
        <v>16094</v>
      </c>
      <c r="B16095" s="1" t="s">
        <v>54</v>
      </c>
      <c r="C16095" s="1" t="s">
        <v>19206</v>
      </c>
      <c r="D16095" s="9" t="s">
        <v>37605</v>
      </c>
      <c r="E16095" s="12" t="s">
        <v>13873</v>
      </c>
      <c r="F16095" s="9" t="s">
        <v>33206</v>
      </c>
      <c r="G16095" s="17">
        <v>9199944999</v>
      </c>
      <c r="H16095" s="2" t="s">
        <v>37779</v>
      </c>
      <c r="I16095" s="1" t="s">
        <v>41</v>
      </c>
      <c r="J16095" s="4" t="s">
        <v>47301</v>
      </c>
      <c r="K16095" s="3" t="s">
        <v>42</v>
      </c>
      <c r="L16095" s="4" t="s">
        <v>47301</v>
      </c>
      <c r="M16095" s="11"/>
      <c r="N16095" s="4"/>
      <c r="O16095" s="11"/>
      <c r="P16095" s="4"/>
      <c r="Q16095" s="11"/>
      <c r="R16095" s="4"/>
      <c r="S16095" s="11"/>
      <c r="T16095" s="4"/>
      <c r="U16095" s="11"/>
      <c r="V16095" s="4"/>
      <c r="W16095" s="11"/>
      <c r="X16095" s="4"/>
      <c r="Y16095" s="11"/>
      <c r="Z16095" s="4"/>
      <c r="AA16095" s="1" t="s">
        <v>11</v>
      </c>
      <c r="AC16095" s="23" t="s">
        <v>37890</v>
      </c>
      <c r="AD16095" s="23" t="s">
        <v>40440</v>
      </c>
      <c r="AE16095" t="s">
        <v>35410</v>
      </c>
    </row>
    <row r="16096" spans="1:31" ht="15" customHeight="1">
      <c r="A16096" s="1">
        <v>16095</v>
      </c>
      <c r="B16096" s="1" t="s">
        <v>54</v>
      </c>
      <c r="C16096" s="1" t="s">
        <v>19218</v>
      </c>
      <c r="D16096" s="9" t="s">
        <v>280</v>
      </c>
      <c r="E16096" s="12" t="s">
        <v>152</v>
      </c>
      <c r="F16096" s="9" t="s">
        <v>30270</v>
      </c>
      <c r="G16096" s="17">
        <v>919994101644</v>
      </c>
      <c r="H16096" s="2" t="s">
        <v>37779</v>
      </c>
      <c r="I16096" s="1" t="s">
        <v>41</v>
      </c>
      <c r="J16096" s="4" t="s">
        <v>47301</v>
      </c>
      <c r="K16096" s="11" t="s">
        <v>14136</v>
      </c>
      <c r="L16096" s="4" t="s">
        <v>47301</v>
      </c>
      <c r="M16096" s="11"/>
      <c r="N16096" s="4"/>
      <c r="O16096" s="11"/>
      <c r="P16096" s="4"/>
      <c r="Q16096" s="11"/>
      <c r="R16096" s="4"/>
      <c r="S16096" s="11"/>
      <c r="T16096" s="4"/>
      <c r="U16096" s="11"/>
      <c r="V16096" s="4"/>
      <c r="W16096" s="11"/>
      <c r="X16096" s="4"/>
      <c r="Y16096" s="11"/>
      <c r="Z16096" s="4"/>
      <c r="AA16096" s="1" t="s">
        <v>16</v>
      </c>
      <c r="AC16096" s="23" t="s">
        <v>37890</v>
      </c>
      <c r="AD16096" s="23" t="s">
        <v>40440</v>
      </c>
      <c r="AE16096" t="s">
        <v>35410</v>
      </c>
    </row>
    <row r="16097" spans="1:31" ht="15" customHeight="1">
      <c r="A16097" s="1">
        <v>16096</v>
      </c>
      <c r="B16097" s="1" t="s">
        <v>54</v>
      </c>
      <c r="C16097" s="1" t="s">
        <v>19223</v>
      </c>
      <c r="D16097" s="9" t="s">
        <v>58</v>
      </c>
      <c r="E16097" s="12" t="s">
        <v>534</v>
      </c>
      <c r="F16097" s="9" t="s">
        <v>33207</v>
      </c>
      <c r="G16097" s="17">
        <v>9199949041</v>
      </c>
      <c r="H16097" s="2" t="s">
        <v>37779</v>
      </c>
      <c r="I16097" s="1" t="s">
        <v>62</v>
      </c>
      <c r="J16097" s="4" t="s">
        <v>47301</v>
      </c>
      <c r="K16097" s="3" t="s">
        <v>42</v>
      </c>
      <c r="L16097" s="4" t="s">
        <v>47301</v>
      </c>
      <c r="M16097" s="11"/>
      <c r="N16097" s="4"/>
      <c r="O16097" s="11"/>
      <c r="P16097" s="4"/>
      <c r="Q16097" s="11"/>
      <c r="R16097" s="4"/>
      <c r="S16097" s="11"/>
      <c r="T16097" s="4"/>
      <c r="U16097" s="11"/>
      <c r="V16097" s="4"/>
      <c r="W16097" s="11"/>
      <c r="X16097" s="4"/>
      <c r="Y16097" s="11"/>
      <c r="Z16097" s="4"/>
      <c r="AA16097" s="1" t="s">
        <v>11</v>
      </c>
      <c r="AC16097" s="23" t="s">
        <v>37890</v>
      </c>
      <c r="AD16097" s="23" t="s">
        <v>40440</v>
      </c>
      <c r="AE16097" t="s">
        <v>35394</v>
      </c>
    </row>
    <row r="16098" spans="1:31" ht="15" customHeight="1">
      <c r="A16098" s="1">
        <v>16097</v>
      </c>
      <c r="B16098" s="1" t="s">
        <v>54</v>
      </c>
      <c r="C16098" s="1" t="s">
        <v>19230</v>
      </c>
      <c r="D16098" s="9" t="s">
        <v>494</v>
      </c>
      <c r="E16098" s="12" t="s">
        <v>217</v>
      </c>
      <c r="F16098" s="9" t="s">
        <v>33210</v>
      </c>
      <c r="G16098" s="17">
        <v>91999416600</v>
      </c>
      <c r="H16098" s="2" t="s">
        <v>37779</v>
      </c>
      <c r="I16098" s="1" t="s">
        <v>62</v>
      </c>
      <c r="J16098" s="4" t="s">
        <v>47301</v>
      </c>
      <c r="K16098" s="3" t="s">
        <v>42</v>
      </c>
      <c r="L16098" s="4" t="s">
        <v>47301</v>
      </c>
      <c r="M16098" s="11"/>
      <c r="N16098" s="4"/>
      <c r="O16098" s="11"/>
      <c r="P16098" s="4"/>
      <c r="Q16098" s="11"/>
      <c r="R16098" s="4"/>
      <c r="S16098" s="11"/>
      <c r="T16098" s="4"/>
      <c r="U16098" s="11"/>
      <c r="V16098" s="4"/>
      <c r="W16098" s="11"/>
      <c r="X16098" s="4"/>
      <c r="Y16098" s="11"/>
      <c r="Z16098" s="4"/>
      <c r="AA16098" s="1" t="s">
        <v>11</v>
      </c>
      <c r="AC16098" s="23" t="s">
        <v>37890</v>
      </c>
      <c r="AD16098" s="23" t="s">
        <v>40440</v>
      </c>
      <c r="AE16098" t="s">
        <v>35394</v>
      </c>
    </row>
    <row r="16099" spans="1:31" ht="15" customHeight="1">
      <c r="A16099" s="1">
        <v>16098</v>
      </c>
      <c r="B16099" s="1" t="s">
        <v>54</v>
      </c>
      <c r="C16099" s="1" t="s">
        <v>19237</v>
      </c>
      <c r="D16099" s="9" t="s">
        <v>37756</v>
      </c>
      <c r="E16099" s="12" t="s">
        <v>1047</v>
      </c>
      <c r="F16099" s="9" t="s">
        <v>35243</v>
      </c>
      <c r="G16099" s="17">
        <v>9199490664</v>
      </c>
      <c r="H16099" s="2" t="s">
        <v>37779</v>
      </c>
      <c r="I16099" s="1" t="s">
        <v>62</v>
      </c>
      <c r="J16099" s="4" t="s">
        <v>47301</v>
      </c>
      <c r="K16099" s="11" t="s">
        <v>14136</v>
      </c>
      <c r="L16099" s="4" t="s">
        <v>47301</v>
      </c>
      <c r="M16099" s="11"/>
      <c r="N16099" s="4"/>
      <c r="O16099" s="11"/>
      <c r="P16099" s="4"/>
      <c r="Q16099" s="11"/>
      <c r="R16099" s="4"/>
      <c r="S16099" s="11"/>
      <c r="T16099" s="4"/>
      <c r="U16099" s="11"/>
      <c r="V16099" s="4"/>
      <c r="W16099" s="11"/>
      <c r="X16099" s="4"/>
      <c r="Y16099" s="11"/>
      <c r="Z16099" s="4"/>
      <c r="AA16099" s="1" t="s">
        <v>16</v>
      </c>
      <c r="AC16099" s="23" t="s">
        <v>37890</v>
      </c>
      <c r="AD16099" s="23" t="s">
        <v>40440</v>
      </c>
      <c r="AE16099" t="s">
        <v>35399</v>
      </c>
    </row>
    <row r="16100" spans="1:31" ht="15" customHeight="1">
      <c r="A16100" s="1">
        <v>16099</v>
      </c>
      <c r="B16100" s="1" t="s">
        <v>54</v>
      </c>
      <c r="C16100" s="1" t="s">
        <v>19239</v>
      </c>
      <c r="D16100" s="9" t="s">
        <v>1160</v>
      </c>
      <c r="E16100" s="12" t="s">
        <v>649</v>
      </c>
      <c r="F16100" s="9" t="s">
        <v>30277</v>
      </c>
      <c r="G16100" s="17">
        <v>91994446664</v>
      </c>
      <c r="H16100" s="2" t="s">
        <v>37779</v>
      </c>
      <c r="I16100" s="1" t="s">
        <v>41</v>
      </c>
      <c r="J16100" s="4" t="s">
        <v>47301</v>
      </c>
      <c r="K16100" s="3" t="s">
        <v>42</v>
      </c>
      <c r="L16100" s="4" t="s">
        <v>47301</v>
      </c>
      <c r="M16100" s="11"/>
      <c r="N16100" s="4"/>
      <c r="O16100" s="11"/>
      <c r="P16100" s="4"/>
      <c r="Q16100" s="11"/>
      <c r="R16100" s="4"/>
      <c r="S16100" s="11"/>
      <c r="T16100" s="4"/>
      <c r="U16100" s="11"/>
      <c r="V16100" s="4"/>
      <c r="W16100" s="11"/>
      <c r="X16100" s="4"/>
      <c r="Y16100" s="11"/>
      <c r="Z16100" s="4"/>
      <c r="AA16100" s="1" t="s">
        <v>16</v>
      </c>
      <c r="AC16100" s="23" t="s">
        <v>37890</v>
      </c>
      <c r="AD16100" s="23" t="s">
        <v>40440</v>
      </c>
      <c r="AE16100" t="s">
        <v>35409</v>
      </c>
    </row>
    <row r="16101" spans="1:31" ht="15" customHeight="1">
      <c r="A16101" s="1">
        <v>16100</v>
      </c>
      <c r="B16101" s="1" t="s">
        <v>54</v>
      </c>
      <c r="C16101" s="1" t="s">
        <v>19240</v>
      </c>
      <c r="D16101" s="9" t="s">
        <v>2639</v>
      </c>
      <c r="E16101" s="9" t="s">
        <v>40</v>
      </c>
      <c r="F16101" s="9" t="s">
        <v>35245</v>
      </c>
      <c r="G16101" s="17">
        <v>914141699144</v>
      </c>
      <c r="H16101" s="9" t="s">
        <v>8</v>
      </c>
      <c r="I16101" s="1" t="s">
        <v>41</v>
      </c>
      <c r="J16101" s="4" t="s">
        <v>47301</v>
      </c>
      <c r="K16101" s="3" t="s">
        <v>178</v>
      </c>
      <c r="L16101" s="4" t="s">
        <v>47301</v>
      </c>
      <c r="M16101" s="11"/>
      <c r="N16101" s="4"/>
      <c r="O16101" s="11"/>
      <c r="P16101" s="4"/>
      <c r="Q16101" s="11"/>
      <c r="R16101" s="4"/>
      <c r="S16101" s="11"/>
      <c r="T16101" s="4"/>
      <c r="U16101" s="11"/>
      <c r="V16101" s="4"/>
      <c r="W16101" s="11"/>
      <c r="X16101" s="4"/>
      <c r="Y16101" s="11"/>
      <c r="Z16101" s="4"/>
      <c r="AA16101" s="1" t="s">
        <v>16</v>
      </c>
      <c r="AC16101" s="23" t="s">
        <v>37890</v>
      </c>
      <c r="AD16101" s="23" t="s">
        <v>40440</v>
      </c>
      <c r="AE16101" t="s">
        <v>35394</v>
      </c>
    </row>
    <row r="16102" spans="1:31" ht="15" customHeight="1">
      <c r="A16102" s="1">
        <v>16101</v>
      </c>
      <c r="B16102" s="1" t="s">
        <v>54</v>
      </c>
      <c r="C16102" s="1" t="s">
        <v>19245</v>
      </c>
      <c r="D16102" s="2" t="s">
        <v>37594</v>
      </c>
      <c r="E16102" s="12"/>
      <c r="F16102" s="9" t="s">
        <v>33211</v>
      </c>
      <c r="G16102" s="17">
        <v>91994449999</v>
      </c>
      <c r="H16102" s="2" t="s">
        <v>37779</v>
      </c>
      <c r="I16102" s="1" t="s">
        <v>62</v>
      </c>
      <c r="J16102" s="4" t="s">
        <v>47301</v>
      </c>
      <c r="K16102" s="3" t="s">
        <v>42</v>
      </c>
      <c r="L16102" s="4" t="s">
        <v>47301</v>
      </c>
      <c r="M16102" s="11"/>
      <c r="N16102" s="4"/>
      <c r="O16102" s="11"/>
      <c r="P16102" s="4"/>
      <c r="Q16102" s="11"/>
      <c r="R16102" s="4"/>
      <c r="S16102" s="11"/>
      <c r="T16102" s="4"/>
      <c r="U16102" s="11"/>
      <c r="V16102" s="4"/>
      <c r="W16102" s="11"/>
      <c r="X16102" s="4"/>
      <c r="Y16102" s="11"/>
      <c r="Z16102" s="4"/>
      <c r="AA16102" s="1" t="s">
        <v>11</v>
      </c>
      <c r="AC16102" s="23" t="s">
        <v>37890</v>
      </c>
      <c r="AD16102" s="23" t="s">
        <v>40440</v>
      </c>
      <c r="AE16102" t="s">
        <v>35399</v>
      </c>
    </row>
    <row r="16103" spans="1:31" ht="15" customHeight="1">
      <c r="A16103" s="1">
        <v>16102</v>
      </c>
      <c r="B16103" s="1" t="s">
        <v>54</v>
      </c>
      <c r="C16103" s="1" t="s">
        <v>19248</v>
      </c>
      <c r="D16103" s="9" t="s">
        <v>2359</v>
      </c>
      <c r="E16103" s="9" t="s">
        <v>40</v>
      </c>
      <c r="F16103" s="9" t="s">
        <v>30283</v>
      </c>
      <c r="G16103" s="17">
        <v>91964911996</v>
      </c>
      <c r="H16103" s="9" t="s">
        <v>15</v>
      </c>
      <c r="I16103" s="1" t="s">
        <v>62</v>
      </c>
      <c r="J16103" s="4" t="s">
        <v>47301</v>
      </c>
      <c r="K16103" s="3" t="s">
        <v>42</v>
      </c>
      <c r="L16103" s="4" t="s">
        <v>47301</v>
      </c>
      <c r="M16103" s="11"/>
      <c r="N16103" s="4"/>
      <c r="O16103" s="11"/>
      <c r="P16103" s="4"/>
      <c r="Q16103" s="11"/>
      <c r="R16103" s="4"/>
      <c r="S16103" s="11"/>
      <c r="T16103" s="4"/>
      <c r="U16103" s="11"/>
      <c r="V16103" s="4"/>
      <c r="W16103" s="11"/>
      <c r="X16103" s="4"/>
      <c r="Y16103" s="11"/>
      <c r="Z16103" s="4"/>
      <c r="AA16103" s="1" t="s">
        <v>16</v>
      </c>
      <c r="AC16103" s="23" t="s">
        <v>37890</v>
      </c>
      <c r="AD16103" s="23" t="s">
        <v>40440</v>
      </c>
      <c r="AE16103" t="s">
        <v>35394</v>
      </c>
    </row>
    <row r="16104" spans="1:31" ht="15" customHeight="1">
      <c r="A16104" s="1">
        <v>16103</v>
      </c>
      <c r="B16104" s="1" t="s">
        <v>54</v>
      </c>
      <c r="C16104" s="1" t="s">
        <v>19264</v>
      </c>
      <c r="D16104" s="9" t="s">
        <v>1506</v>
      </c>
      <c r="E16104" s="12" t="s">
        <v>40</v>
      </c>
      <c r="F16104" s="9" t="s">
        <v>35248</v>
      </c>
      <c r="G16104" s="17">
        <v>91994664104</v>
      </c>
      <c r="H16104" s="2" t="s">
        <v>37779</v>
      </c>
      <c r="I16104" s="1" t="s">
        <v>41</v>
      </c>
      <c r="J16104" s="4" t="s">
        <v>47301</v>
      </c>
      <c r="K16104" s="3" t="s">
        <v>178</v>
      </c>
      <c r="L16104" s="4" t="s">
        <v>47301</v>
      </c>
      <c r="M16104" s="11"/>
      <c r="N16104" s="4"/>
      <c r="O16104" s="11"/>
      <c r="P16104" s="4"/>
      <c r="Q16104" s="11"/>
      <c r="R16104" s="4"/>
      <c r="S16104" s="11"/>
      <c r="T16104" s="4"/>
      <c r="U16104" s="11"/>
      <c r="V16104" s="4"/>
      <c r="W16104" s="11"/>
      <c r="X16104" s="4"/>
      <c r="Y16104" s="11"/>
      <c r="Z16104" s="4"/>
      <c r="AA16104" s="1" t="s">
        <v>16</v>
      </c>
      <c r="AC16104" s="23" t="s">
        <v>37890</v>
      </c>
      <c r="AD16104" s="23" t="s">
        <v>40440</v>
      </c>
      <c r="AE16104" t="s">
        <v>35394</v>
      </c>
    </row>
    <row r="16105" spans="1:31" ht="15" customHeight="1">
      <c r="A16105" s="1">
        <v>16104</v>
      </c>
      <c r="B16105" s="1" t="s">
        <v>54</v>
      </c>
      <c r="C16105" s="1" t="s">
        <v>19270</v>
      </c>
      <c r="D16105" s="9" t="s">
        <v>18739</v>
      </c>
      <c r="E16105" s="12" t="s">
        <v>999</v>
      </c>
      <c r="F16105" s="9" t="s">
        <v>30297</v>
      </c>
      <c r="G16105" s="17">
        <v>919946496961</v>
      </c>
      <c r="H16105" s="2" t="s">
        <v>37779</v>
      </c>
      <c r="I16105" s="1" t="s">
        <v>62</v>
      </c>
      <c r="J16105" s="4" t="s">
        <v>47301</v>
      </c>
      <c r="K16105" s="3" t="s">
        <v>178</v>
      </c>
      <c r="L16105" s="4" t="s">
        <v>47301</v>
      </c>
      <c r="M16105" s="11"/>
      <c r="N16105" s="4"/>
      <c r="O16105" s="11"/>
      <c r="P16105" s="4"/>
      <c r="Q16105" s="11"/>
      <c r="R16105" s="4"/>
      <c r="S16105" s="11"/>
      <c r="T16105" s="4"/>
      <c r="U16105" s="11"/>
      <c r="V16105" s="4"/>
      <c r="W16105" s="11"/>
      <c r="X16105" s="4"/>
      <c r="Y16105" s="11"/>
      <c r="Z16105" s="4"/>
      <c r="AA16105" s="1" t="s">
        <v>16</v>
      </c>
      <c r="AC16105" s="23" t="s">
        <v>37890</v>
      </c>
      <c r="AD16105" s="23" t="s">
        <v>40440</v>
      </c>
      <c r="AE16105" t="s">
        <v>35409</v>
      </c>
    </row>
    <row r="16106" spans="1:31" ht="15" customHeight="1">
      <c r="A16106" s="1">
        <v>16105</v>
      </c>
      <c r="B16106" s="1" t="s">
        <v>54</v>
      </c>
      <c r="C16106" s="1" t="s">
        <v>19274</v>
      </c>
      <c r="D16106" s="9" t="s">
        <v>37606</v>
      </c>
      <c r="E16106" s="12" t="s">
        <v>35858</v>
      </c>
      <c r="F16106" s="9" t="s">
        <v>18531</v>
      </c>
      <c r="G16106" s="17">
        <v>919946164449</v>
      </c>
      <c r="H16106" s="2" t="s">
        <v>37779</v>
      </c>
      <c r="I16106" s="1" t="s">
        <v>62</v>
      </c>
      <c r="J16106" s="4" t="s">
        <v>47301</v>
      </c>
      <c r="K16106" s="11" t="s">
        <v>18748</v>
      </c>
      <c r="L16106" s="4" t="s">
        <v>47301</v>
      </c>
      <c r="M16106" s="11"/>
      <c r="N16106" s="4"/>
      <c r="O16106" s="11"/>
      <c r="P16106" s="4"/>
      <c r="Q16106" s="11"/>
      <c r="R16106" s="4"/>
      <c r="S16106" s="11"/>
      <c r="T16106" s="4"/>
      <c r="U16106" s="11"/>
      <c r="V16106" s="4"/>
      <c r="W16106" s="11"/>
      <c r="X16106" s="4"/>
      <c r="Y16106" s="11"/>
      <c r="Z16106" s="4"/>
      <c r="AA16106" s="1" t="s">
        <v>16</v>
      </c>
      <c r="AC16106" s="23" t="s">
        <v>37890</v>
      </c>
      <c r="AD16106" s="23" t="s">
        <v>40440</v>
      </c>
      <c r="AE16106" t="s">
        <v>35410</v>
      </c>
    </row>
    <row r="16107" spans="1:31" ht="15" customHeight="1">
      <c r="A16107" s="1">
        <v>16106</v>
      </c>
      <c r="B16107" s="1" t="s">
        <v>54</v>
      </c>
      <c r="C16107" s="1" t="s">
        <v>19276</v>
      </c>
      <c r="D16107" s="9" t="s">
        <v>2742</v>
      </c>
      <c r="E16107" s="9" t="s">
        <v>139</v>
      </c>
      <c r="F16107" s="9" t="s">
        <v>35249</v>
      </c>
      <c r="G16107" s="17">
        <v>91940909446</v>
      </c>
      <c r="H16107" s="9" t="s">
        <v>8</v>
      </c>
      <c r="I16107" s="1" t="s">
        <v>41</v>
      </c>
      <c r="J16107" s="4" t="s">
        <v>47301</v>
      </c>
      <c r="K16107" s="3" t="s">
        <v>178</v>
      </c>
      <c r="L16107" s="4" t="s">
        <v>47301</v>
      </c>
      <c r="M16107" s="11"/>
      <c r="N16107" s="4"/>
      <c r="O16107" s="11"/>
      <c r="P16107" s="4"/>
      <c r="Q16107" s="11"/>
      <c r="R16107" s="4"/>
      <c r="S16107" s="11"/>
      <c r="T16107" s="4"/>
      <c r="U16107" s="11"/>
      <c r="V16107" s="4"/>
      <c r="W16107" s="11"/>
      <c r="X16107" s="4"/>
      <c r="Y16107" s="11"/>
      <c r="Z16107" s="4"/>
      <c r="AA16107" s="1" t="s">
        <v>16</v>
      </c>
      <c r="AC16107" s="23" t="s">
        <v>37890</v>
      </c>
      <c r="AD16107" s="23" t="s">
        <v>40440</v>
      </c>
      <c r="AE16107" t="s">
        <v>35394</v>
      </c>
    </row>
    <row r="16108" spans="1:31" ht="15" customHeight="1">
      <c r="A16108" s="1">
        <v>16107</v>
      </c>
      <c r="B16108" s="1" t="s">
        <v>54</v>
      </c>
      <c r="C16108" s="1" t="s">
        <v>19291</v>
      </c>
      <c r="D16108" s="9" t="s">
        <v>2428</v>
      </c>
      <c r="E16108" s="12" t="s">
        <v>141</v>
      </c>
      <c r="F16108" s="9" t="s">
        <v>30306</v>
      </c>
      <c r="G16108" s="17">
        <v>919944146066</v>
      </c>
      <c r="H16108" s="2" t="s">
        <v>37779</v>
      </c>
      <c r="I16108" s="1" t="s">
        <v>9</v>
      </c>
      <c r="J16108" s="4" t="s">
        <v>47301</v>
      </c>
      <c r="K16108" s="3" t="s">
        <v>42</v>
      </c>
      <c r="L16108" s="4" t="s">
        <v>47301</v>
      </c>
      <c r="M16108" s="11"/>
      <c r="N16108" s="4"/>
      <c r="O16108" s="11"/>
      <c r="P16108" s="4"/>
      <c r="Q16108" s="11"/>
      <c r="R16108" s="4"/>
      <c r="S16108" s="11"/>
      <c r="T16108" s="4"/>
      <c r="U16108" s="11"/>
      <c r="V16108" s="4"/>
      <c r="W16108" s="11"/>
      <c r="X16108" s="4"/>
      <c r="Y16108" s="11"/>
      <c r="Z16108" s="4"/>
      <c r="AA16108" s="1" t="s">
        <v>16</v>
      </c>
      <c r="AC16108" s="23" t="s">
        <v>37890</v>
      </c>
      <c r="AD16108" s="23" t="s">
        <v>40440</v>
      </c>
      <c r="AE16108" t="s">
        <v>35394</v>
      </c>
    </row>
    <row r="16109" spans="1:31" ht="15" customHeight="1">
      <c r="A16109" s="1">
        <v>16108</v>
      </c>
      <c r="B16109" s="1" t="s">
        <v>54</v>
      </c>
      <c r="C16109" s="1" t="s">
        <v>19300</v>
      </c>
      <c r="D16109" s="9" t="s">
        <v>1952</v>
      </c>
      <c r="E16109" s="12" t="s">
        <v>40</v>
      </c>
      <c r="F16109" s="9" t="s">
        <v>35255</v>
      </c>
      <c r="G16109" s="17">
        <v>919919461494</v>
      </c>
      <c r="H16109" s="2" t="s">
        <v>37779</v>
      </c>
      <c r="I16109" s="1" t="s">
        <v>62</v>
      </c>
      <c r="J16109" s="4" t="s">
        <v>47301</v>
      </c>
      <c r="K16109" s="11" t="s">
        <v>14136</v>
      </c>
      <c r="L16109" s="4" t="s">
        <v>47301</v>
      </c>
      <c r="M16109" s="11"/>
      <c r="N16109" s="4"/>
      <c r="O16109" s="11"/>
      <c r="P16109" s="4"/>
      <c r="Q16109" s="11"/>
      <c r="R16109" s="4"/>
      <c r="S16109" s="11"/>
      <c r="T16109" s="4"/>
      <c r="U16109" s="11"/>
      <c r="V16109" s="4"/>
      <c r="W16109" s="11"/>
      <c r="X16109" s="4"/>
      <c r="Y16109" s="11"/>
      <c r="Z16109" s="4"/>
      <c r="AA16109" s="1" t="s">
        <v>16</v>
      </c>
      <c r="AC16109" s="23" t="s">
        <v>37890</v>
      </c>
      <c r="AD16109" s="23" t="s">
        <v>40440</v>
      </c>
      <c r="AE16109" t="s">
        <v>35399</v>
      </c>
    </row>
    <row r="16110" spans="1:31" ht="15" customHeight="1">
      <c r="A16110" s="1">
        <v>16109</v>
      </c>
      <c r="B16110" s="1" t="s">
        <v>54</v>
      </c>
      <c r="C16110" s="1" t="s">
        <v>19317</v>
      </c>
      <c r="D16110" s="9" t="s">
        <v>1160</v>
      </c>
      <c r="E16110" s="12" t="s">
        <v>73</v>
      </c>
      <c r="F16110" s="9" t="s">
        <v>30323</v>
      </c>
      <c r="G16110" s="17">
        <v>919909146946</v>
      </c>
      <c r="H16110" s="2" t="s">
        <v>37779</v>
      </c>
      <c r="I16110" s="1" t="s">
        <v>41</v>
      </c>
      <c r="J16110" s="4" t="s">
        <v>47301</v>
      </c>
      <c r="K16110" s="3" t="s">
        <v>42</v>
      </c>
      <c r="L16110" s="4" t="s">
        <v>47301</v>
      </c>
      <c r="M16110" s="11"/>
      <c r="N16110" s="4"/>
      <c r="O16110" s="11"/>
      <c r="P16110" s="4"/>
      <c r="Q16110" s="11"/>
      <c r="R16110" s="4"/>
      <c r="S16110" s="11"/>
      <c r="T16110" s="4"/>
      <c r="U16110" s="11"/>
      <c r="V16110" s="4"/>
      <c r="W16110" s="11"/>
      <c r="X16110" s="4"/>
      <c r="Y16110" s="11"/>
      <c r="Z16110" s="4"/>
      <c r="AA16110" s="1" t="s">
        <v>16</v>
      </c>
      <c r="AC16110" s="23" t="s">
        <v>37890</v>
      </c>
      <c r="AD16110" s="23" t="s">
        <v>40440</v>
      </c>
      <c r="AE16110" t="s">
        <v>35399</v>
      </c>
    </row>
    <row r="16111" spans="1:31" ht="15" customHeight="1">
      <c r="A16111" s="1">
        <v>16110</v>
      </c>
      <c r="B16111" s="1" t="s">
        <v>54</v>
      </c>
      <c r="C16111" s="1" t="s">
        <v>19322</v>
      </c>
      <c r="D16111" s="9" t="s">
        <v>3417</v>
      </c>
      <c r="E16111" s="9" t="s">
        <v>11687</v>
      </c>
      <c r="F16111" s="9" t="s">
        <v>33218</v>
      </c>
      <c r="G16111" s="17">
        <v>919904646666</v>
      </c>
      <c r="H16111" s="9" t="s">
        <v>20</v>
      </c>
      <c r="I16111" s="1" t="s">
        <v>62</v>
      </c>
      <c r="J16111" s="4" t="s">
        <v>47301</v>
      </c>
      <c r="K16111" s="3" t="s">
        <v>42</v>
      </c>
      <c r="L16111" s="4" t="s">
        <v>47301</v>
      </c>
      <c r="M16111" s="11"/>
      <c r="N16111" s="4"/>
      <c r="O16111" s="11"/>
      <c r="P16111" s="4"/>
      <c r="Q16111" s="11"/>
      <c r="R16111" s="4"/>
      <c r="S16111" s="11"/>
      <c r="T16111" s="4"/>
      <c r="U16111" s="11"/>
      <c r="V16111" s="4"/>
      <c r="W16111" s="11"/>
      <c r="X16111" s="4"/>
      <c r="Y16111" s="11"/>
      <c r="Z16111" s="4"/>
      <c r="AA16111" s="1" t="s">
        <v>11</v>
      </c>
      <c r="AC16111" s="23" t="s">
        <v>37890</v>
      </c>
      <c r="AD16111" s="23" t="s">
        <v>40440</v>
      </c>
      <c r="AE16111" t="s">
        <v>35394</v>
      </c>
    </row>
    <row r="16112" spans="1:31" ht="15" customHeight="1">
      <c r="A16112" s="1">
        <v>16111</v>
      </c>
      <c r="B16112" s="1" t="s">
        <v>54</v>
      </c>
      <c r="C16112" s="1" t="s">
        <v>19327</v>
      </c>
      <c r="D16112" s="9" t="s">
        <v>672</v>
      </c>
      <c r="E16112" s="12" t="s">
        <v>36687</v>
      </c>
      <c r="F16112" s="9" t="s">
        <v>30327</v>
      </c>
      <c r="G16112" s="17">
        <v>919904490444</v>
      </c>
      <c r="H16112" s="2" t="s">
        <v>37779</v>
      </c>
      <c r="I16112" s="1" t="s">
        <v>41</v>
      </c>
      <c r="J16112" s="4" t="s">
        <v>47301</v>
      </c>
      <c r="K16112" s="3" t="s">
        <v>42</v>
      </c>
      <c r="L16112" s="4" t="s">
        <v>47301</v>
      </c>
      <c r="M16112" s="11"/>
      <c r="N16112" s="4"/>
      <c r="O16112" s="11"/>
      <c r="P16112" s="4"/>
      <c r="Q16112" s="11"/>
      <c r="R16112" s="4"/>
      <c r="S16112" s="11"/>
      <c r="T16112" s="4"/>
      <c r="U16112" s="11"/>
      <c r="V16112" s="4"/>
      <c r="W16112" s="11"/>
      <c r="X16112" s="4"/>
      <c r="Y16112" s="11"/>
      <c r="Z16112" s="4"/>
      <c r="AA16112" s="1" t="s">
        <v>16</v>
      </c>
      <c r="AC16112" s="23" t="s">
        <v>37890</v>
      </c>
      <c r="AD16112" s="23" t="s">
        <v>40440</v>
      </c>
      <c r="AE16112" t="s">
        <v>35410</v>
      </c>
    </row>
    <row r="16113" spans="1:31" ht="15" customHeight="1">
      <c r="A16113" s="1">
        <v>16112</v>
      </c>
      <c r="B16113" s="1" t="s">
        <v>54</v>
      </c>
      <c r="C16113" s="1" t="s">
        <v>19334</v>
      </c>
      <c r="D16113" s="9" t="s">
        <v>3344</v>
      </c>
      <c r="E16113" s="12" t="s">
        <v>40</v>
      </c>
      <c r="F16113" s="9" t="s">
        <v>30331</v>
      </c>
      <c r="G16113" s="17">
        <v>919494946</v>
      </c>
      <c r="H16113" s="2" t="s">
        <v>37779</v>
      </c>
      <c r="I16113" s="1" t="s">
        <v>9</v>
      </c>
      <c r="J16113" s="4" t="s">
        <v>47301</v>
      </c>
      <c r="K16113" s="3" t="s">
        <v>42</v>
      </c>
      <c r="L16113" s="4" t="s">
        <v>47301</v>
      </c>
      <c r="M16113" s="11"/>
      <c r="N16113" s="4"/>
      <c r="O16113" s="11"/>
      <c r="P16113" s="4"/>
      <c r="Q16113" s="11"/>
      <c r="R16113" s="4"/>
      <c r="S16113" s="11"/>
      <c r="T16113" s="4"/>
      <c r="U16113" s="11"/>
      <c r="V16113" s="4"/>
      <c r="W16113" s="11"/>
      <c r="X16113" s="4"/>
      <c r="Y16113" s="11"/>
      <c r="Z16113" s="4"/>
      <c r="AA16113" s="1" t="s">
        <v>16</v>
      </c>
      <c r="AC16113" s="23" t="s">
        <v>37890</v>
      </c>
      <c r="AD16113" s="23" t="s">
        <v>40440</v>
      </c>
      <c r="AE16113" t="s">
        <v>35399</v>
      </c>
    </row>
    <row r="16114" spans="1:31" ht="15" customHeight="1">
      <c r="A16114" s="1">
        <v>16113</v>
      </c>
      <c r="B16114" s="1" t="s">
        <v>54</v>
      </c>
      <c r="C16114" s="1" t="s">
        <v>19343</v>
      </c>
      <c r="D16114" s="9" t="s">
        <v>361</v>
      </c>
      <c r="E16114" s="12" t="s">
        <v>40</v>
      </c>
      <c r="F16114" s="9" t="s">
        <v>35263</v>
      </c>
      <c r="G16114" s="17">
        <v>919494606064</v>
      </c>
      <c r="H16114" s="2" t="s">
        <v>37779</v>
      </c>
      <c r="I16114" s="1" t="s">
        <v>62</v>
      </c>
      <c r="J16114" s="4" t="s">
        <v>47301</v>
      </c>
      <c r="K16114" s="11" t="s">
        <v>14136</v>
      </c>
      <c r="L16114" s="4" t="s">
        <v>47301</v>
      </c>
      <c r="M16114" s="11"/>
      <c r="N16114" s="4"/>
      <c r="O16114" s="11"/>
      <c r="P16114" s="4"/>
      <c r="Q16114" s="11"/>
      <c r="R16114" s="4"/>
      <c r="S16114" s="11"/>
      <c r="T16114" s="4"/>
      <c r="U16114" s="11"/>
      <c r="V16114" s="4"/>
      <c r="W16114" s="11"/>
      <c r="X16114" s="4"/>
      <c r="Y16114" s="11"/>
      <c r="Z16114" s="4"/>
      <c r="AA16114" s="1" t="s">
        <v>16</v>
      </c>
      <c r="AC16114" s="23" t="s">
        <v>37890</v>
      </c>
      <c r="AD16114" s="23" t="s">
        <v>40440</v>
      </c>
      <c r="AE16114" t="s">
        <v>35399</v>
      </c>
    </row>
    <row r="16115" spans="1:31" ht="15" customHeight="1">
      <c r="A16115" s="1">
        <v>16114</v>
      </c>
      <c r="B16115" s="1" t="s">
        <v>54</v>
      </c>
      <c r="C16115" s="1" t="s">
        <v>19345</v>
      </c>
      <c r="D16115" s="9" t="s">
        <v>37757</v>
      </c>
      <c r="E16115" s="12" t="s">
        <v>37758</v>
      </c>
      <c r="F16115" s="9" t="s">
        <v>30338</v>
      </c>
      <c r="G16115" s="17">
        <v>91949441469</v>
      </c>
      <c r="H16115" s="2" t="s">
        <v>37779</v>
      </c>
      <c r="I16115" s="1" t="s">
        <v>9</v>
      </c>
      <c r="J16115" s="4" t="s">
        <v>47301</v>
      </c>
      <c r="K16115" s="11" t="s">
        <v>14136</v>
      </c>
      <c r="L16115" s="4" t="s">
        <v>47301</v>
      </c>
      <c r="M16115" s="11"/>
      <c r="N16115" s="4"/>
      <c r="O16115" s="11"/>
      <c r="P16115" s="4"/>
      <c r="Q16115" s="11"/>
      <c r="R16115" s="4"/>
      <c r="S16115" s="11"/>
      <c r="T16115" s="4"/>
      <c r="U16115" s="11"/>
      <c r="V16115" s="4"/>
      <c r="W16115" s="11"/>
      <c r="X16115" s="4"/>
      <c r="Y16115" s="11"/>
      <c r="Z16115" s="4"/>
      <c r="AA16115" s="1" t="s">
        <v>11</v>
      </c>
      <c r="AC16115" s="23" t="s">
        <v>37891</v>
      </c>
      <c r="AD16115" s="23" t="s">
        <v>40440</v>
      </c>
      <c r="AE16115" t="s">
        <v>35394</v>
      </c>
    </row>
    <row r="16116" spans="1:31" ht="15" customHeight="1">
      <c r="A16116" s="1">
        <v>16115</v>
      </c>
      <c r="B16116" s="1" t="s">
        <v>54</v>
      </c>
      <c r="C16116" s="1" t="s">
        <v>19352</v>
      </c>
      <c r="D16116" s="9" t="s">
        <v>162</v>
      </c>
      <c r="E16116" s="12" t="s">
        <v>2222</v>
      </c>
      <c r="F16116" s="9" t="s">
        <v>33221</v>
      </c>
      <c r="G16116" s="17">
        <v>91949449944</v>
      </c>
      <c r="H16116" s="2" t="s">
        <v>37779</v>
      </c>
      <c r="I16116" s="1" t="s">
        <v>41</v>
      </c>
      <c r="J16116" s="4" t="s">
        <v>47301</v>
      </c>
      <c r="K16116" s="3" t="s">
        <v>42</v>
      </c>
      <c r="L16116" s="4" t="s">
        <v>47301</v>
      </c>
      <c r="M16116" s="11"/>
      <c r="N16116" s="4"/>
      <c r="O16116" s="11"/>
      <c r="P16116" s="4"/>
      <c r="Q16116" s="11"/>
      <c r="R16116" s="4"/>
      <c r="S16116" s="11"/>
      <c r="T16116" s="4"/>
      <c r="U16116" s="11"/>
      <c r="V16116" s="4"/>
      <c r="W16116" s="11"/>
      <c r="X16116" s="4"/>
      <c r="Y16116" s="11"/>
      <c r="Z16116" s="4"/>
      <c r="AA16116" s="1" t="s">
        <v>16</v>
      </c>
      <c r="AC16116" s="23" t="s">
        <v>37891</v>
      </c>
      <c r="AD16116" s="23" t="s">
        <v>40440</v>
      </c>
      <c r="AE16116" t="s">
        <v>35409</v>
      </c>
    </row>
    <row r="16117" spans="1:31" ht="15" customHeight="1">
      <c r="A16117" s="1">
        <v>16116</v>
      </c>
      <c r="B16117" s="1" t="s">
        <v>54</v>
      </c>
      <c r="C16117" s="1" t="s">
        <v>19353</v>
      </c>
      <c r="D16117" s="9" t="s">
        <v>37759</v>
      </c>
      <c r="E16117" s="12" t="s">
        <v>139</v>
      </c>
      <c r="F16117" s="9" t="s">
        <v>30344</v>
      </c>
      <c r="G16117" s="17">
        <v>919494146919</v>
      </c>
      <c r="H16117" s="2" t="s">
        <v>37779</v>
      </c>
      <c r="I16117" s="1" t="s">
        <v>41</v>
      </c>
      <c r="J16117" s="4" t="s">
        <v>47301</v>
      </c>
      <c r="K16117" s="3" t="s">
        <v>178</v>
      </c>
      <c r="L16117" s="4" t="s">
        <v>47301</v>
      </c>
      <c r="M16117" s="11"/>
      <c r="N16117" s="4"/>
      <c r="O16117" s="11"/>
      <c r="P16117" s="4"/>
      <c r="Q16117" s="11"/>
      <c r="R16117" s="4"/>
      <c r="S16117" s="11"/>
      <c r="T16117" s="4"/>
      <c r="U16117" s="11"/>
      <c r="V16117" s="4"/>
      <c r="W16117" s="11"/>
      <c r="X16117" s="4"/>
      <c r="Y16117" s="11"/>
      <c r="Z16117" s="4"/>
      <c r="AA16117" s="1" t="s">
        <v>16</v>
      </c>
      <c r="AC16117" s="23" t="s">
        <v>37891</v>
      </c>
      <c r="AD16117" s="23" t="s">
        <v>40440</v>
      </c>
      <c r="AE16117" t="s">
        <v>35394</v>
      </c>
    </row>
    <row r="16118" spans="1:31" ht="15" customHeight="1">
      <c r="A16118" s="1">
        <v>16117</v>
      </c>
      <c r="B16118" s="1" t="s">
        <v>54</v>
      </c>
      <c r="C16118" s="1" t="s">
        <v>19357</v>
      </c>
      <c r="D16118" s="9" t="s">
        <v>89</v>
      </c>
      <c r="E16118" s="12" t="s">
        <v>40</v>
      </c>
      <c r="F16118" s="9" t="s">
        <v>30348</v>
      </c>
      <c r="G16118" s="17">
        <v>919494140949</v>
      </c>
      <c r="H16118" s="2" t="s">
        <v>37779</v>
      </c>
      <c r="I16118" s="1" t="s">
        <v>9</v>
      </c>
      <c r="J16118" s="4" t="s">
        <v>47301</v>
      </c>
      <c r="K16118" s="3" t="s">
        <v>42</v>
      </c>
      <c r="L16118" s="4" t="s">
        <v>47301</v>
      </c>
      <c r="M16118" s="11"/>
      <c r="N16118" s="4"/>
      <c r="O16118" s="11"/>
      <c r="P16118" s="4"/>
      <c r="Q16118" s="11"/>
      <c r="R16118" s="4"/>
      <c r="S16118" s="11"/>
      <c r="T16118" s="4"/>
      <c r="U16118" s="11"/>
      <c r="V16118" s="4"/>
      <c r="W16118" s="11"/>
      <c r="X16118" s="4"/>
      <c r="Y16118" s="11"/>
      <c r="Z16118" s="4"/>
      <c r="AA16118" s="1" t="s">
        <v>16</v>
      </c>
      <c r="AC16118" s="23" t="s">
        <v>37891</v>
      </c>
      <c r="AD16118" s="23" t="s">
        <v>40440</v>
      </c>
      <c r="AE16118" t="s">
        <v>35410</v>
      </c>
    </row>
    <row r="16119" spans="1:31" ht="15" customHeight="1">
      <c r="A16119" s="1">
        <v>16118</v>
      </c>
      <c r="B16119" s="1" t="s">
        <v>54</v>
      </c>
      <c r="C16119" s="1" t="s">
        <v>19371</v>
      </c>
      <c r="D16119" s="9" t="s">
        <v>4067</v>
      </c>
      <c r="E16119" s="12" t="s">
        <v>139</v>
      </c>
      <c r="F16119" s="9" t="s">
        <v>24646</v>
      </c>
      <c r="G16119" s="17">
        <v>9194949444</v>
      </c>
      <c r="H16119" s="2" t="s">
        <v>37779</v>
      </c>
      <c r="I16119" s="1" t="s">
        <v>41</v>
      </c>
      <c r="J16119" s="4" t="s">
        <v>47301</v>
      </c>
      <c r="K16119" s="3" t="s">
        <v>171</v>
      </c>
      <c r="L16119" s="4" t="s">
        <v>47301</v>
      </c>
      <c r="M16119" s="11"/>
      <c r="N16119" s="4"/>
      <c r="O16119" s="11"/>
      <c r="P16119" s="4"/>
      <c r="Q16119" s="11"/>
      <c r="R16119" s="4"/>
      <c r="S16119" s="11"/>
      <c r="T16119" s="4"/>
      <c r="U16119" s="11"/>
      <c r="V16119" s="4"/>
      <c r="W16119" s="11"/>
      <c r="X16119" s="4"/>
      <c r="Y16119" s="11"/>
      <c r="Z16119" s="4"/>
      <c r="AA16119" s="1" t="s">
        <v>16</v>
      </c>
      <c r="AC16119" s="23" t="s">
        <v>37891</v>
      </c>
      <c r="AD16119" s="23" t="s">
        <v>40440</v>
      </c>
      <c r="AE16119" t="s">
        <v>35409</v>
      </c>
    </row>
    <row r="16120" spans="1:31" ht="15" customHeight="1">
      <c r="A16120" s="1">
        <v>16119</v>
      </c>
      <c r="B16120" s="1" t="s">
        <v>54</v>
      </c>
      <c r="C16120" s="1" t="s">
        <v>19378</v>
      </c>
      <c r="D16120" s="9" t="s">
        <v>11583</v>
      </c>
      <c r="E16120" s="12"/>
      <c r="F16120" s="9" t="s">
        <v>30362</v>
      </c>
      <c r="G16120" s="17">
        <v>91949414419</v>
      </c>
      <c r="H16120" s="2" t="s">
        <v>37779</v>
      </c>
      <c r="I16120" s="1" t="s">
        <v>9</v>
      </c>
      <c r="J16120" s="4" t="s">
        <v>47301</v>
      </c>
      <c r="K16120" s="3" t="s">
        <v>171</v>
      </c>
      <c r="L16120" s="4" t="s">
        <v>47301</v>
      </c>
      <c r="M16120" s="11"/>
      <c r="N16120" s="4"/>
      <c r="O16120" s="11"/>
      <c r="P16120" s="4"/>
      <c r="Q16120" s="11"/>
      <c r="R16120" s="4"/>
      <c r="S16120" s="11"/>
      <c r="T16120" s="4"/>
      <c r="U16120" s="11"/>
      <c r="V16120" s="4"/>
      <c r="W16120" s="11"/>
      <c r="X16120" s="4"/>
      <c r="Y16120" s="11"/>
      <c r="Z16120" s="4"/>
      <c r="AA16120" s="1" t="s">
        <v>16</v>
      </c>
      <c r="AC16120" s="23" t="s">
        <v>37891</v>
      </c>
      <c r="AD16120" s="23" t="s">
        <v>40440</v>
      </c>
      <c r="AE16120" t="s">
        <v>35409</v>
      </c>
    </row>
    <row r="16121" spans="1:31" ht="15" customHeight="1">
      <c r="A16121" s="1">
        <v>16120</v>
      </c>
      <c r="B16121" s="1" t="s">
        <v>54</v>
      </c>
      <c r="C16121" s="1" t="s">
        <v>19383</v>
      </c>
      <c r="D16121" s="9" t="s">
        <v>8695</v>
      </c>
      <c r="E16121" s="12" t="s">
        <v>78</v>
      </c>
      <c r="F16121" s="9" t="s">
        <v>30364</v>
      </c>
      <c r="G16121" s="17">
        <v>91949169040</v>
      </c>
      <c r="H16121" s="2" t="s">
        <v>37779</v>
      </c>
      <c r="I16121" s="1" t="s">
        <v>41</v>
      </c>
      <c r="J16121" s="4" t="s">
        <v>47301</v>
      </c>
      <c r="K16121" s="3" t="s">
        <v>42</v>
      </c>
      <c r="L16121" s="4" t="s">
        <v>47301</v>
      </c>
      <c r="M16121" s="11"/>
      <c r="N16121" s="4"/>
      <c r="O16121" s="11"/>
      <c r="P16121" s="4"/>
      <c r="Q16121" s="11"/>
      <c r="R16121" s="4"/>
      <c r="S16121" s="11"/>
      <c r="T16121" s="4"/>
      <c r="U16121" s="11"/>
      <c r="V16121" s="4"/>
      <c r="W16121" s="11"/>
      <c r="X16121" s="4"/>
      <c r="Y16121" s="11"/>
      <c r="Z16121" s="4"/>
      <c r="AA16121" s="1" t="s">
        <v>11</v>
      </c>
      <c r="AC16121" s="23" t="s">
        <v>37891</v>
      </c>
      <c r="AD16121" s="23" t="s">
        <v>40440</v>
      </c>
      <c r="AE16121" t="s">
        <v>35409</v>
      </c>
    </row>
    <row r="16122" spans="1:31" ht="15" customHeight="1">
      <c r="A16122" s="1">
        <v>16121</v>
      </c>
      <c r="B16122" s="1" t="s">
        <v>54</v>
      </c>
      <c r="C16122" s="1" t="s">
        <v>19384</v>
      </c>
      <c r="D16122" s="9" t="s">
        <v>11294</v>
      </c>
      <c r="E16122" s="12" t="s">
        <v>351</v>
      </c>
      <c r="F16122" s="9" t="s">
        <v>30365</v>
      </c>
      <c r="G16122" s="17">
        <v>91949090044</v>
      </c>
      <c r="H16122" s="2" t="s">
        <v>37779</v>
      </c>
      <c r="I16122" s="1" t="s">
        <v>62</v>
      </c>
      <c r="J16122" s="4" t="s">
        <v>47301</v>
      </c>
      <c r="K16122" s="11" t="s">
        <v>18748</v>
      </c>
      <c r="L16122" s="4" t="s">
        <v>47301</v>
      </c>
      <c r="M16122" s="11"/>
      <c r="N16122" s="4"/>
      <c r="O16122" s="11"/>
      <c r="P16122" s="4"/>
      <c r="Q16122" s="11"/>
      <c r="R16122" s="4"/>
      <c r="S16122" s="11"/>
      <c r="T16122" s="4"/>
      <c r="U16122" s="11"/>
      <c r="V16122" s="4"/>
      <c r="W16122" s="11"/>
      <c r="X16122" s="4"/>
      <c r="Y16122" s="11"/>
      <c r="Z16122" s="4"/>
      <c r="AA16122" s="1" t="s">
        <v>16</v>
      </c>
      <c r="AC16122" s="23" t="s">
        <v>37891</v>
      </c>
      <c r="AD16122" s="23" t="s">
        <v>40440</v>
      </c>
      <c r="AE16122" t="s">
        <v>35394</v>
      </c>
    </row>
    <row r="16123" spans="1:31" ht="15" customHeight="1">
      <c r="A16123" s="1">
        <v>16122</v>
      </c>
      <c r="B16123" s="1" t="s">
        <v>54</v>
      </c>
      <c r="C16123" s="1" t="s">
        <v>19385</v>
      </c>
      <c r="D16123" s="9" t="s">
        <v>48</v>
      </c>
      <c r="E16123" s="12" t="s">
        <v>40</v>
      </c>
      <c r="F16123" s="9" t="s">
        <v>30366</v>
      </c>
      <c r="G16123" s="17">
        <v>9194906969</v>
      </c>
      <c r="H16123" s="2" t="s">
        <v>37779</v>
      </c>
      <c r="I16123" s="1" t="s">
        <v>41</v>
      </c>
      <c r="J16123" s="4" t="s">
        <v>47301</v>
      </c>
      <c r="K16123" s="3" t="s">
        <v>42</v>
      </c>
      <c r="L16123" s="4" t="s">
        <v>47301</v>
      </c>
      <c r="M16123" s="11"/>
      <c r="N16123" s="4"/>
      <c r="O16123" s="11"/>
      <c r="P16123" s="4"/>
      <c r="Q16123" s="11"/>
      <c r="R16123" s="4"/>
      <c r="S16123" s="11"/>
      <c r="T16123" s="4"/>
      <c r="U16123" s="11"/>
      <c r="V16123" s="4"/>
      <c r="W16123" s="11"/>
      <c r="X16123" s="4"/>
      <c r="Y16123" s="11"/>
      <c r="Z16123" s="4"/>
      <c r="AA16123" s="1" t="s">
        <v>16</v>
      </c>
      <c r="AC16123" s="23" t="s">
        <v>37891</v>
      </c>
      <c r="AD16123" s="23" t="s">
        <v>40440</v>
      </c>
      <c r="AE16123" t="s">
        <v>35410</v>
      </c>
    </row>
    <row r="16124" spans="1:31" ht="15" customHeight="1">
      <c r="A16124" s="1">
        <v>16123</v>
      </c>
      <c r="B16124" s="1" t="s">
        <v>54</v>
      </c>
      <c r="C16124" s="1" t="s">
        <v>19387</v>
      </c>
      <c r="D16124" s="9" t="s">
        <v>4417</v>
      </c>
      <c r="E16124" s="12" t="s">
        <v>8614</v>
      </c>
      <c r="F16124" s="9" t="s">
        <v>26000</v>
      </c>
      <c r="G16124" s="17">
        <v>91949061494</v>
      </c>
      <c r="H16124" s="2" t="s">
        <v>37779</v>
      </c>
      <c r="I16124" s="1" t="s">
        <v>62</v>
      </c>
      <c r="J16124" s="4" t="s">
        <v>47301</v>
      </c>
      <c r="K16124" s="3" t="s">
        <v>178</v>
      </c>
      <c r="L16124" s="4" t="s">
        <v>47301</v>
      </c>
      <c r="M16124" s="11"/>
      <c r="N16124" s="4"/>
      <c r="O16124" s="11"/>
      <c r="P16124" s="4"/>
      <c r="Q16124" s="11"/>
      <c r="R16124" s="4"/>
      <c r="S16124" s="11"/>
      <c r="T16124" s="4"/>
      <c r="U16124" s="11"/>
      <c r="V16124" s="4"/>
      <c r="W16124" s="11"/>
      <c r="X16124" s="4"/>
      <c r="Y16124" s="11"/>
      <c r="Z16124" s="4"/>
      <c r="AA16124" s="1" t="s">
        <v>16</v>
      </c>
      <c r="AC16124" s="23" t="s">
        <v>37891</v>
      </c>
      <c r="AD16124" s="23" t="s">
        <v>40440</v>
      </c>
      <c r="AE16124" t="s">
        <v>35394</v>
      </c>
    </row>
    <row r="16125" spans="1:31" ht="15" customHeight="1">
      <c r="A16125" s="1">
        <v>16124</v>
      </c>
      <c r="B16125" s="1" t="s">
        <v>54</v>
      </c>
      <c r="C16125" s="1" t="s">
        <v>19390</v>
      </c>
      <c r="D16125" s="9" t="s">
        <v>1079</v>
      </c>
      <c r="E16125" s="12" t="s">
        <v>40</v>
      </c>
      <c r="F16125" s="9" t="s">
        <v>30369</v>
      </c>
      <c r="G16125" s="17">
        <v>919446941</v>
      </c>
      <c r="H16125" s="2" t="s">
        <v>37779</v>
      </c>
      <c r="I16125" s="1" t="s">
        <v>9</v>
      </c>
      <c r="J16125" s="4" t="s">
        <v>47301</v>
      </c>
      <c r="K16125" s="3" t="s">
        <v>42</v>
      </c>
      <c r="L16125" s="4" t="s">
        <v>47301</v>
      </c>
      <c r="M16125" s="11"/>
      <c r="N16125" s="4"/>
      <c r="O16125" s="11"/>
      <c r="P16125" s="4"/>
      <c r="Q16125" s="11"/>
      <c r="R16125" s="4"/>
      <c r="S16125" s="11"/>
      <c r="T16125" s="4"/>
      <c r="U16125" s="11"/>
      <c r="V16125" s="4"/>
      <c r="W16125" s="11"/>
      <c r="X16125" s="4"/>
      <c r="Y16125" s="11"/>
      <c r="Z16125" s="4"/>
      <c r="AA16125" s="1" t="s">
        <v>16</v>
      </c>
      <c r="AC16125" s="23" t="s">
        <v>37891</v>
      </c>
      <c r="AD16125" s="23" t="s">
        <v>40440</v>
      </c>
      <c r="AE16125" t="s">
        <v>35409</v>
      </c>
    </row>
    <row r="16126" spans="1:31" ht="15" customHeight="1">
      <c r="A16126" s="1">
        <v>16125</v>
      </c>
      <c r="B16126" s="1" t="s">
        <v>54</v>
      </c>
      <c r="C16126" s="1" t="s">
        <v>19397</v>
      </c>
      <c r="D16126" s="9" t="s">
        <v>58</v>
      </c>
      <c r="E16126" s="12" t="s">
        <v>5042</v>
      </c>
      <c r="F16126" s="9" t="s">
        <v>30373</v>
      </c>
      <c r="G16126" s="17">
        <v>919446614444</v>
      </c>
      <c r="H16126" s="2" t="s">
        <v>37779</v>
      </c>
      <c r="I16126" s="1" t="s">
        <v>41</v>
      </c>
      <c r="J16126" s="4" t="s">
        <v>47301</v>
      </c>
      <c r="K16126" s="11" t="s">
        <v>18748</v>
      </c>
      <c r="L16126" s="4" t="s">
        <v>47301</v>
      </c>
      <c r="M16126" s="11"/>
      <c r="N16126" s="4"/>
      <c r="O16126" s="11"/>
      <c r="P16126" s="4"/>
      <c r="Q16126" s="11"/>
      <c r="R16126" s="4"/>
      <c r="S16126" s="11"/>
      <c r="T16126" s="4"/>
      <c r="U16126" s="11"/>
      <c r="V16126" s="4"/>
      <c r="W16126" s="11"/>
      <c r="X16126" s="4"/>
      <c r="Y16126" s="11"/>
      <c r="Z16126" s="4"/>
      <c r="AA16126" s="1" t="s">
        <v>16</v>
      </c>
      <c r="AC16126" s="23" t="s">
        <v>37891</v>
      </c>
      <c r="AD16126" s="23" t="s">
        <v>40440</v>
      </c>
      <c r="AE16126" t="s">
        <v>35399</v>
      </c>
    </row>
    <row r="16127" spans="1:31" ht="15" customHeight="1">
      <c r="A16127" s="1">
        <v>16126</v>
      </c>
      <c r="B16127" s="1" t="s">
        <v>54</v>
      </c>
      <c r="C16127" s="1" t="s">
        <v>19402</v>
      </c>
      <c r="D16127" s="9" t="s">
        <v>1227</v>
      </c>
      <c r="E16127" s="12" t="s">
        <v>9594</v>
      </c>
      <c r="F16127" s="9" t="s">
        <v>30377</v>
      </c>
      <c r="G16127" s="17">
        <v>91944644466</v>
      </c>
      <c r="H16127" s="2" t="s">
        <v>37779</v>
      </c>
      <c r="I16127" s="1" t="s">
        <v>62</v>
      </c>
      <c r="J16127" s="4" t="s">
        <v>47301</v>
      </c>
      <c r="K16127" s="3" t="s">
        <v>178</v>
      </c>
      <c r="L16127" s="4" t="s">
        <v>47301</v>
      </c>
      <c r="M16127" s="11"/>
      <c r="N16127" s="4"/>
      <c r="O16127" s="11"/>
      <c r="P16127" s="4"/>
      <c r="Q16127" s="11"/>
      <c r="R16127" s="4"/>
      <c r="S16127" s="11"/>
      <c r="T16127" s="4"/>
      <c r="U16127" s="11"/>
      <c r="V16127" s="4"/>
      <c r="W16127" s="11"/>
      <c r="X16127" s="4"/>
      <c r="Y16127" s="11"/>
      <c r="Z16127" s="4"/>
      <c r="AA16127" s="1" t="s">
        <v>16</v>
      </c>
      <c r="AC16127" s="23" t="s">
        <v>37891</v>
      </c>
      <c r="AD16127" s="23" t="s">
        <v>40440</v>
      </c>
      <c r="AE16127" t="s">
        <v>35399</v>
      </c>
    </row>
    <row r="16128" spans="1:31" ht="15" customHeight="1">
      <c r="A16128" s="1">
        <v>16127</v>
      </c>
      <c r="B16128" s="1" t="s">
        <v>54</v>
      </c>
      <c r="C16128" s="1" t="s">
        <v>19408</v>
      </c>
      <c r="D16128" s="9" t="s">
        <v>2527</v>
      </c>
      <c r="E16128" s="12" t="s">
        <v>487</v>
      </c>
      <c r="F16128" s="9" t="s">
        <v>30381</v>
      </c>
      <c r="G16128" s="17">
        <v>919446941906</v>
      </c>
      <c r="H16128" s="2" t="s">
        <v>37779</v>
      </c>
      <c r="I16128" s="1" t="s">
        <v>41</v>
      </c>
      <c r="J16128" s="4" t="s">
        <v>47301</v>
      </c>
      <c r="K16128" s="11" t="s">
        <v>14136</v>
      </c>
      <c r="L16128" s="4" t="s">
        <v>47301</v>
      </c>
      <c r="M16128" s="11"/>
      <c r="N16128" s="4"/>
      <c r="O16128" s="11"/>
      <c r="P16128" s="4"/>
      <c r="Q16128" s="11"/>
      <c r="R16128" s="4"/>
      <c r="S16128" s="11"/>
      <c r="T16128" s="4"/>
      <c r="U16128" s="11"/>
      <c r="V16128" s="4"/>
      <c r="W16128" s="11"/>
      <c r="X16128" s="4"/>
      <c r="Y16128" s="11"/>
      <c r="Z16128" s="4"/>
      <c r="AA16128" s="1" t="s">
        <v>16</v>
      </c>
      <c r="AC16128" s="23" t="s">
        <v>37891</v>
      </c>
      <c r="AD16128" s="23" t="s">
        <v>40440</v>
      </c>
      <c r="AE16128" t="s">
        <v>35394</v>
      </c>
    </row>
    <row r="16129" spans="1:31" ht="15" customHeight="1">
      <c r="A16129" s="1">
        <v>16128</v>
      </c>
      <c r="B16129" s="1" t="s">
        <v>54</v>
      </c>
      <c r="C16129" s="1" t="s">
        <v>19413</v>
      </c>
      <c r="D16129" s="9" t="s">
        <v>727</v>
      </c>
      <c r="E16129" s="12" t="s">
        <v>1676</v>
      </c>
      <c r="F16129" s="9" t="s">
        <v>30385</v>
      </c>
      <c r="G16129" s="17">
        <v>91944644449</v>
      </c>
      <c r="H16129" s="2" t="s">
        <v>37779</v>
      </c>
      <c r="I16129" s="1" t="s">
        <v>62</v>
      </c>
      <c r="J16129" s="4" t="s">
        <v>47301</v>
      </c>
      <c r="K16129" s="11" t="s">
        <v>14136</v>
      </c>
      <c r="L16129" s="4" t="s">
        <v>47301</v>
      </c>
      <c r="M16129" s="11"/>
      <c r="N16129" s="4"/>
      <c r="O16129" s="11"/>
      <c r="P16129" s="4"/>
      <c r="Q16129" s="11"/>
      <c r="R16129" s="4"/>
      <c r="S16129" s="11"/>
      <c r="T16129" s="4"/>
      <c r="U16129" s="11"/>
      <c r="V16129" s="4"/>
      <c r="W16129" s="11"/>
      <c r="X16129" s="4"/>
      <c r="Y16129" s="11"/>
      <c r="Z16129" s="4"/>
      <c r="AA16129" s="1" t="s">
        <v>16</v>
      </c>
      <c r="AC16129" s="23" t="s">
        <v>37891</v>
      </c>
      <c r="AD16129" s="23" t="s">
        <v>40440</v>
      </c>
      <c r="AE16129" t="s">
        <v>35409</v>
      </c>
    </row>
    <row r="16130" spans="1:31" ht="15" customHeight="1">
      <c r="A16130" s="1">
        <v>16129</v>
      </c>
      <c r="B16130" s="1" t="s">
        <v>54</v>
      </c>
      <c r="C16130" s="1" t="s">
        <v>19418</v>
      </c>
      <c r="D16130" s="9" t="s">
        <v>9701</v>
      </c>
      <c r="E16130" s="12" t="s">
        <v>1737</v>
      </c>
      <c r="F16130" s="9" t="s">
        <v>30387</v>
      </c>
      <c r="G16130" s="17">
        <v>91944609094</v>
      </c>
      <c r="H16130" s="2" t="s">
        <v>37779</v>
      </c>
      <c r="I16130" s="1" t="s">
        <v>41</v>
      </c>
      <c r="J16130" s="4" t="s">
        <v>47301</v>
      </c>
      <c r="K16130" s="3" t="s">
        <v>171</v>
      </c>
      <c r="L16130" s="4" t="s">
        <v>47301</v>
      </c>
      <c r="M16130" s="11"/>
      <c r="N16130" s="4"/>
      <c r="O16130" s="11"/>
      <c r="P16130" s="4"/>
      <c r="Q16130" s="11"/>
      <c r="R16130" s="4"/>
      <c r="S16130" s="11"/>
      <c r="T16130" s="4"/>
      <c r="U16130" s="11"/>
      <c r="V16130" s="4"/>
      <c r="W16130" s="11"/>
      <c r="X16130" s="4"/>
      <c r="Y16130" s="11"/>
      <c r="Z16130" s="4"/>
      <c r="AA16130" s="1" t="s">
        <v>16</v>
      </c>
      <c r="AC16130" s="23" t="s">
        <v>37891</v>
      </c>
      <c r="AD16130" s="23" t="s">
        <v>40440</v>
      </c>
      <c r="AE16130" t="s">
        <v>35409</v>
      </c>
    </row>
    <row r="16131" spans="1:31" ht="15" customHeight="1">
      <c r="A16131" s="1">
        <v>16130</v>
      </c>
      <c r="B16131" s="1" t="s">
        <v>54</v>
      </c>
      <c r="C16131" s="1" t="s">
        <v>19419</v>
      </c>
      <c r="D16131" s="9" t="s">
        <v>3475</v>
      </c>
      <c r="E16131" s="12" t="s">
        <v>13022</v>
      </c>
      <c r="F16131" s="9" t="s">
        <v>34641</v>
      </c>
      <c r="G16131" s="17">
        <v>919446060406</v>
      </c>
      <c r="H16131" s="2" t="s">
        <v>37779</v>
      </c>
      <c r="I16131" s="1" t="s">
        <v>41</v>
      </c>
      <c r="J16131" s="4" t="s">
        <v>47301</v>
      </c>
      <c r="K16131" s="3" t="s">
        <v>42</v>
      </c>
      <c r="L16131" s="4" t="s">
        <v>47301</v>
      </c>
      <c r="M16131" s="11"/>
      <c r="N16131" s="4"/>
      <c r="O16131" s="11"/>
      <c r="P16131" s="4"/>
      <c r="Q16131" s="11"/>
      <c r="R16131" s="4"/>
      <c r="S16131" s="11"/>
      <c r="T16131" s="4"/>
      <c r="U16131" s="11"/>
      <c r="V16131" s="4"/>
      <c r="W16131" s="11"/>
      <c r="X16131" s="4"/>
      <c r="Y16131" s="11"/>
      <c r="Z16131" s="4"/>
      <c r="AA16131" s="1" t="s">
        <v>16</v>
      </c>
      <c r="AC16131" s="23" t="s">
        <v>37891</v>
      </c>
      <c r="AD16131" s="23" t="s">
        <v>40440</v>
      </c>
      <c r="AE16131" t="s">
        <v>35399</v>
      </c>
    </row>
    <row r="16132" spans="1:31" ht="15" customHeight="1">
      <c r="A16132" s="1">
        <v>16131</v>
      </c>
      <c r="B16132" s="1" t="s">
        <v>54</v>
      </c>
      <c r="C16132" s="1" t="s">
        <v>19427</v>
      </c>
      <c r="D16132" s="9" t="s">
        <v>37760</v>
      </c>
      <c r="E16132" s="12" t="s">
        <v>36670</v>
      </c>
      <c r="F16132" s="9" t="s">
        <v>35269</v>
      </c>
      <c r="G16132" s="17">
        <v>91944600061</v>
      </c>
      <c r="H16132" s="2" t="s">
        <v>37779</v>
      </c>
      <c r="I16132" s="1" t="s">
        <v>41</v>
      </c>
      <c r="J16132" s="4" t="s">
        <v>47301</v>
      </c>
      <c r="K16132" s="3" t="s">
        <v>42</v>
      </c>
      <c r="L16132" s="4" t="s">
        <v>47301</v>
      </c>
      <c r="M16132" s="11"/>
      <c r="N16132" s="4"/>
      <c r="O16132" s="11"/>
      <c r="P16132" s="4"/>
      <c r="Q16132" s="11"/>
      <c r="R16132" s="4"/>
      <c r="S16132" s="11"/>
      <c r="T16132" s="4"/>
      <c r="U16132" s="11"/>
      <c r="V16132" s="4"/>
      <c r="W16132" s="11"/>
      <c r="X16132" s="4"/>
      <c r="Y16132" s="11"/>
      <c r="Z16132" s="4"/>
      <c r="AA16132" s="1" t="s">
        <v>16</v>
      </c>
      <c r="AC16132" s="23" t="s">
        <v>37891</v>
      </c>
      <c r="AD16132" s="23" t="s">
        <v>40440</v>
      </c>
      <c r="AE16132" t="s">
        <v>35394</v>
      </c>
    </row>
    <row r="16133" spans="1:31" ht="15" customHeight="1">
      <c r="A16133" s="1">
        <v>16132</v>
      </c>
      <c r="B16133" s="1" t="s">
        <v>54</v>
      </c>
      <c r="C16133" s="1" t="s">
        <v>19439</v>
      </c>
      <c r="D16133" s="9" t="s">
        <v>10443</v>
      </c>
      <c r="E16133" s="12" t="s">
        <v>40</v>
      </c>
      <c r="F16133" s="9" t="s">
        <v>35270</v>
      </c>
      <c r="G16133" s="17">
        <v>919444644069</v>
      </c>
      <c r="H16133" s="2" t="s">
        <v>37779</v>
      </c>
      <c r="I16133" s="1" t="s">
        <v>62</v>
      </c>
      <c r="J16133" s="4" t="s">
        <v>47301</v>
      </c>
      <c r="K16133" s="3" t="s">
        <v>178</v>
      </c>
      <c r="L16133" s="4" t="s">
        <v>47301</v>
      </c>
      <c r="M16133" s="11"/>
      <c r="N16133" s="4"/>
      <c r="O16133" s="11"/>
      <c r="P16133" s="4"/>
      <c r="Q16133" s="11"/>
      <c r="R16133" s="4"/>
      <c r="S16133" s="11"/>
      <c r="T16133" s="4"/>
      <c r="U16133" s="11"/>
      <c r="V16133" s="4"/>
      <c r="W16133" s="11"/>
      <c r="X16133" s="4"/>
      <c r="Y16133" s="11"/>
      <c r="Z16133" s="4"/>
      <c r="AA16133" s="1" t="s">
        <v>16</v>
      </c>
      <c r="AC16133" s="23" t="s">
        <v>37891</v>
      </c>
      <c r="AD16133" s="23" t="s">
        <v>40440</v>
      </c>
      <c r="AE16133" t="s">
        <v>35410</v>
      </c>
    </row>
    <row r="16134" spans="1:31" ht="15" customHeight="1">
      <c r="A16134" s="1">
        <v>16133</v>
      </c>
      <c r="B16134" s="1" t="s">
        <v>54</v>
      </c>
      <c r="C16134" s="1" t="s">
        <v>19459</v>
      </c>
      <c r="D16134" s="9" t="s">
        <v>318</v>
      </c>
      <c r="E16134" s="12" t="s">
        <v>93</v>
      </c>
      <c r="F16134" s="9" t="s">
        <v>33235</v>
      </c>
      <c r="G16134" s="17">
        <v>91969469644</v>
      </c>
      <c r="H16134" s="2" t="s">
        <v>37779</v>
      </c>
      <c r="I16134" s="1" t="s">
        <v>41</v>
      </c>
      <c r="J16134" s="4" t="s">
        <v>47301</v>
      </c>
      <c r="K16134" s="11" t="s">
        <v>18748</v>
      </c>
      <c r="L16134" s="4" t="s">
        <v>47301</v>
      </c>
      <c r="M16134" s="11"/>
      <c r="N16134" s="4"/>
      <c r="O16134" s="11"/>
      <c r="P16134" s="4"/>
      <c r="Q16134" s="11"/>
      <c r="R16134" s="4"/>
      <c r="S16134" s="11"/>
      <c r="T16134" s="4"/>
      <c r="U16134" s="11"/>
      <c r="V16134" s="4"/>
      <c r="W16134" s="11"/>
      <c r="X16134" s="4"/>
      <c r="Y16134" s="11"/>
      <c r="Z16134" s="4"/>
      <c r="AA16134" s="1" t="s">
        <v>16</v>
      </c>
      <c r="AC16134" s="23" t="s">
        <v>37891</v>
      </c>
      <c r="AD16134" s="23" t="s">
        <v>40440</v>
      </c>
      <c r="AE16134" t="s">
        <v>35399</v>
      </c>
    </row>
    <row r="16135" spans="1:31" ht="15" customHeight="1">
      <c r="A16135" s="1">
        <v>16134</v>
      </c>
      <c r="B16135" s="1" t="s">
        <v>54</v>
      </c>
      <c r="C16135" s="1" t="s">
        <v>19460</v>
      </c>
      <c r="D16135" s="9" t="s">
        <v>2266</v>
      </c>
      <c r="E16135" s="12" t="s">
        <v>139</v>
      </c>
      <c r="F16135" s="9" t="s">
        <v>30417</v>
      </c>
      <c r="G16135" s="17">
        <v>91964490640</v>
      </c>
      <c r="H16135" s="2" t="s">
        <v>37779</v>
      </c>
      <c r="I16135" s="1" t="s">
        <v>41</v>
      </c>
      <c r="J16135" s="4" t="s">
        <v>47301</v>
      </c>
      <c r="K16135" s="3" t="s">
        <v>42</v>
      </c>
      <c r="L16135" s="4" t="s">
        <v>47301</v>
      </c>
      <c r="M16135" s="11"/>
      <c r="N16135" s="4"/>
      <c r="O16135" s="11"/>
      <c r="P16135" s="4"/>
      <c r="Q16135" s="11"/>
      <c r="R16135" s="4"/>
      <c r="S16135" s="11"/>
      <c r="T16135" s="4"/>
      <c r="U16135" s="11"/>
      <c r="V16135" s="4"/>
      <c r="W16135" s="11"/>
      <c r="X16135" s="4"/>
      <c r="Y16135" s="11"/>
      <c r="Z16135" s="4"/>
      <c r="AA16135" s="1" t="s">
        <v>11</v>
      </c>
      <c r="AC16135" s="23" t="s">
        <v>37891</v>
      </c>
      <c r="AD16135" s="23" t="s">
        <v>40440</v>
      </c>
      <c r="AE16135" t="s">
        <v>35409</v>
      </c>
    </row>
    <row r="16136" spans="1:31" ht="15" customHeight="1">
      <c r="A16136" s="1">
        <v>16135</v>
      </c>
      <c r="B16136" s="1" t="s">
        <v>54</v>
      </c>
      <c r="C16136" s="1" t="s">
        <v>19469</v>
      </c>
      <c r="D16136" s="9" t="s">
        <v>704</v>
      </c>
      <c r="E16136" s="12" t="s">
        <v>255</v>
      </c>
      <c r="F16136" s="9" t="s">
        <v>30424</v>
      </c>
      <c r="G16136" s="17">
        <v>919900064</v>
      </c>
      <c r="H16136" s="2" t="s">
        <v>37779</v>
      </c>
      <c r="I16136" s="1" t="s">
        <v>62</v>
      </c>
      <c r="J16136" s="4" t="s">
        <v>47301</v>
      </c>
      <c r="K16136" s="3" t="s">
        <v>42</v>
      </c>
      <c r="L16136" s="4" t="s">
        <v>47301</v>
      </c>
      <c r="M16136" s="11"/>
      <c r="N16136" s="4"/>
      <c r="O16136" s="11"/>
      <c r="P16136" s="4"/>
      <c r="Q16136" s="11"/>
      <c r="R16136" s="4"/>
      <c r="S16136" s="11"/>
      <c r="T16136" s="4"/>
      <c r="U16136" s="11"/>
      <c r="V16136" s="4"/>
      <c r="W16136" s="11"/>
      <c r="X16136" s="4"/>
      <c r="Y16136" s="11"/>
      <c r="Z16136" s="4"/>
      <c r="AA16136" s="1" t="s">
        <v>16</v>
      </c>
      <c r="AC16136" s="23" t="s">
        <v>37891</v>
      </c>
      <c r="AD16136" s="23" t="s">
        <v>40440</v>
      </c>
      <c r="AE16136" t="s">
        <v>35409</v>
      </c>
    </row>
    <row r="16137" spans="1:31" ht="15" customHeight="1">
      <c r="A16137" s="1">
        <v>16136</v>
      </c>
      <c r="B16137" s="1" t="s">
        <v>54</v>
      </c>
      <c r="C16137" s="1" t="s">
        <v>19478</v>
      </c>
      <c r="D16137" s="9" t="s">
        <v>683</v>
      </c>
      <c r="E16137" s="12" t="s">
        <v>264</v>
      </c>
      <c r="F16137" s="9" t="s">
        <v>33238</v>
      </c>
      <c r="G16137" s="17">
        <v>91949966</v>
      </c>
      <c r="H16137" s="2" t="s">
        <v>37779</v>
      </c>
      <c r="I16137" s="1" t="s">
        <v>9</v>
      </c>
      <c r="J16137" s="4" t="s">
        <v>47301</v>
      </c>
      <c r="K16137" s="3" t="s">
        <v>171</v>
      </c>
      <c r="L16137" s="4" t="s">
        <v>47301</v>
      </c>
      <c r="M16137" s="11"/>
      <c r="N16137" s="4"/>
      <c r="O16137" s="11"/>
      <c r="P16137" s="4"/>
      <c r="Q16137" s="11"/>
      <c r="R16137" s="4"/>
      <c r="S16137" s="11"/>
      <c r="T16137" s="4"/>
      <c r="U16137" s="11"/>
      <c r="V16137" s="4"/>
      <c r="W16137" s="11"/>
      <c r="X16137" s="4"/>
      <c r="Y16137" s="11"/>
      <c r="Z16137" s="4"/>
      <c r="AA16137" s="1" t="s">
        <v>16</v>
      </c>
      <c r="AC16137" s="23" t="s">
        <v>37891</v>
      </c>
      <c r="AD16137" s="23" t="s">
        <v>40440</v>
      </c>
      <c r="AE16137" t="s">
        <v>35399</v>
      </c>
    </row>
    <row r="16138" spans="1:31" ht="15" customHeight="1">
      <c r="A16138" s="1">
        <v>16137</v>
      </c>
      <c r="B16138" s="1" t="s">
        <v>54</v>
      </c>
      <c r="C16138" s="1" t="s">
        <v>19489</v>
      </c>
      <c r="D16138" s="9" t="s">
        <v>3952</v>
      </c>
      <c r="E16138" s="12" t="s">
        <v>40</v>
      </c>
      <c r="F16138" s="9" t="s">
        <v>33242</v>
      </c>
      <c r="G16138" s="17">
        <v>91946964666</v>
      </c>
      <c r="H16138" s="2" t="s">
        <v>37779</v>
      </c>
      <c r="I16138" s="1" t="s">
        <v>9</v>
      </c>
      <c r="J16138" s="4" t="s">
        <v>47301</v>
      </c>
      <c r="K16138" s="3" t="s">
        <v>42</v>
      </c>
      <c r="L16138" s="4" t="s">
        <v>47301</v>
      </c>
      <c r="M16138" s="11"/>
      <c r="N16138" s="4"/>
      <c r="O16138" s="11"/>
      <c r="P16138" s="4"/>
      <c r="Q16138" s="11"/>
      <c r="R16138" s="4"/>
      <c r="S16138" s="11"/>
      <c r="T16138" s="4"/>
      <c r="U16138" s="11"/>
      <c r="V16138" s="4"/>
      <c r="W16138" s="11"/>
      <c r="X16138" s="4"/>
      <c r="Y16138" s="11"/>
      <c r="Z16138" s="4"/>
      <c r="AA16138" s="1" t="s">
        <v>16</v>
      </c>
      <c r="AC16138" s="23" t="s">
        <v>37891</v>
      </c>
      <c r="AD16138" s="23" t="s">
        <v>40440</v>
      </c>
      <c r="AE16138" t="s">
        <v>35409</v>
      </c>
    </row>
    <row r="16139" spans="1:31" ht="15" customHeight="1">
      <c r="A16139" s="1">
        <v>16138</v>
      </c>
      <c r="B16139" s="1" t="s">
        <v>54</v>
      </c>
      <c r="C16139" s="1" t="s">
        <v>19492</v>
      </c>
      <c r="D16139" s="9" t="s">
        <v>89</v>
      </c>
      <c r="E16139" s="12" t="s">
        <v>2084</v>
      </c>
      <c r="F16139" s="9" t="s">
        <v>30435</v>
      </c>
      <c r="G16139" s="17">
        <v>91944461996</v>
      </c>
      <c r="H16139" s="2" t="s">
        <v>37779</v>
      </c>
      <c r="I16139" s="1" t="s">
        <v>41</v>
      </c>
      <c r="J16139" s="4" t="s">
        <v>47301</v>
      </c>
      <c r="K16139" s="3" t="s">
        <v>42</v>
      </c>
      <c r="L16139" s="4" t="s">
        <v>47301</v>
      </c>
      <c r="M16139" s="11"/>
      <c r="N16139" s="4"/>
      <c r="O16139" s="11"/>
      <c r="P16139" s="4"/>
      <c r="Q16139" s="11"/>
      <c r="R16139" s="4"/>
      <c r="S16139" s="11"/>
      <c r="T16139" s="4"/>
      <c r="U16139" s="11"/>
      <c r="V16139" s="4"/>
      <c r="W16139" s="11"/>
      <c r="X16139" s="4"/>
      <c r="Y16139" s="11"/>
      <c r="Z16139" s="4"/>
      <c r="AA16139" s="1" t="s">
        <v>16</v>
      </c>
      <c r="AC16139" s="23" t="s">
        <v>37891</v>
      </c>
      <c r="AD16139" s="23" t="s">
        <v>40440</v>
      </c>
      <c r="AE16139" t="s">
        <v>35394</v>
      </c>
    </row>
    <row r="16140" spans="1:31" ht="15" customHeight="1">
      <c r="A16140" s="1">
        <v>16139</v>
      </c>
      <c r="B16140" s="1" t="s">
        <v>54</v>
      </c>
      <c r="C16140" s="1" t="s">
        <v>19510</v>
      </c>
      <c r="D16140" s="9" t="s">
        <v>3121</v>
      </c>
      <c r="E16140" s="12" t="s">
        <v>1573</v>
      </c>
      <c r="F16140" s="9" t="s">
        <v>30447</v>
      </c>
      <c r="G16140" s="17">
        <v>91914966016</v>
      </c>
      <c r="H16140" s="2" t="s">
        <v>37779</v>
      </c>
      <c r="I16140" s="1" t="s">
        <v>9</v>
      </c>
      <c r="J16140" s="4" t="s">
        <v>47301</v>
      </c>
      <c r="K16140" s="3" t="s">
        <v>178</v>
      </c>
      <c r="L16140" s="4" t="s">
        <v>47301</v>
      </c>
      <c r="M16140" s="11"/>
      <c r="N16140" s="4"/>
      <c r="O16140" s="11"/>
      <c r="P16140" s="4"/>
      <c r="Q16140" s="11"/>
      <c r="R16140" s="4"/>
      <c r="S16140" s="11"/>
      <c r="T16140" s="4"/>
      <c r="U16140" s="11"/>
      <c r="V16140" s="4"/>
      <c r="W16140" s="11"/>
      <c r="X16140" s="4"/>
      <c r="Y16140" s="11"/>
      <c r="Z16140" s="4"/>
      <c r="AA16140" s="1" t="s">
        <v>16</v>
      </c>
      <c r="AC16140" s="23" t="s">
        <v>37891</v>
      </c>
      <c r="AD16140" s="23" t="s">
        <v>40440</v>
      </c>
      <c r="AE16140" t="s">
        <v>35409</v>
      </c>
    </row>
    <row r="16141" spans="1:31" ht="15" customHeight="1">
      <c r="A16141" s="1">
        <v>16140</v>
      </c>
      <c r="B16141" s="1" t="s">
        <v>54</v>
      </c>
      <c r="C16141" s="1" t="s">
        <v>19511</v>
      </c>
      <c r="D16141" s="9" t="s">
        <v>36036</v>
      </c>
      <c r="E16141" s="12" t="s">
        <v>40</v>
      </c>
      <c r="F16141" s="9" t="s">
        <v>35279</v>
      </c>
      <c r="G16141" s="17">
        <v>91914446</v>
      </c>
      <c r="H16141" s="2" t="s">
        <v>37779</v>
      </c>
      <c r="I16141" s="1" t="s">
        <v>9</v>
      </c>
      <c r="J16141" s="4" t="s">
        <v>47301</v>
      </c>
      <c r="K16141" s="3" t="s">
        <v>171</v>
      </c>
      <c r="L16141" s="4" t="s">
        <v>47301</v>
      </c>
      <c r="M16141" s="11"/>
      <c r="N16141" s="4"/>
      <c r="O16141" s="11"/>
      <c r="P16141" s="4"/>
      <c r="Q16141" s="11"/>
      <c r="R16141" s="4"/>
      <c r="S16141" s="11"/>
      <c r="T16141" s="4"/>
      <c r="U16141" s="11"/>
      <c r="V16141" s="4"/>
      <c r="W16141" s="11"/>
      <c r="X16141" s="4"/>
      <c r="Y16141" s="11"/>
      <c r="Z16141" s="4"/>
      <c r="AA16141" s="1" t="s">
        <v>16</v>
      </c>
      <c r="AC16141" s="23" t="s">
        <v>37891</v>
      </c>
      <c r="AD16141" s="23" t="s">
        <v>40440</v>
      </c>
      <c r="AE16141" t="s">
        <v>35394</v>
      </c>
    </row>
    <row r="16142" spans="1:31" ht="15" customHeight="1">
      <c r="A16142" s="1">
        <v>16141</v>
      </c>
      <c r="B16142" s="1" t="s">
        <v>54</v>
      </c>
      <c r="C16142" s="1" t="s">
        <v>19516</v>
      </c>
      <c r="D16142" s="9" t="s">
        <v>18362</v>
      </c>
      <c r="E16142" s="12" t="s">
        <v>264</v>
      </c>
      <c r="F16142" s="9" t="s">
        <v>33246</v>
      </c>
      <c r="G16142" s="17">
        <v>91914094499</v>
      </c>
      <c r="H16142" s="2" t="s">
        <v>37779</v>
      </c>
      <c r="I16142" s="1" t="s">
        <v>62</v>
      </c>
      <c r="J16142" s="4" t="s">
        <v>47301</v>
      </c>
      <c r="K16142" s="3" t="s">
        <v>42</v>
      </c>
      <c r="L16142" s="4" t="s">
        <v>47301</v>
      </c>
      <c r="M16142" s="11"/>
      <c r="N16142" s="4"/>
      <c r="O16142" s="11"/>
      <c r="P16142" s="4"/>
      <c r="Q16142" s="11"/>
      <c r="R16142" s="4"/>
      <c r="S16142" s="11"/>
      <c r="T16142" s="4"/>
      <c r="U16142" s="11"/>
      <c r="V16142" s="4"/>
      <c r="W16142" s="11"/>
      <c r="X16142" s="4"/>
      <c r="Y16142" s="11"/>
      <c r="Z16142" s="4"/>
      <c r="AA16142" s="1" t="s">
        <v>16</v>
      </c>
      <c r="AC16142" s="23" t="s">
        <v>37891</v>
      </c>
      <c r="AD16142" s="23" t="s">
        <v>40440</v>
      </c>
      <c r="AE16142" t="s">
        <v>35410</v>
      </c>
    </row>
    <row r="16143" spans="1:31" ht="15" customHeight="1">
      <c r="A16143" s="1">
        <v>16142</v>
      </c>
      <c r="B16143" s="1" t="s">
        <v>54</v>
      </c>
      <c r="C16143" s="1" t="s">
        <v>19520</v>
      </c>
      <c r="D16143" s="9" t="s">
        <v>1302</v>
      </c>
      <c r="E16143" s="12" t="s">
        <v>2937</v>
      </c>
      <c r="F16143" s="9" t="s">
        <v>33247</v>
      </c>
      <c r="G16143" s="17">
        <v>91914000946</v>
      </c>
      <c r="H16143" s="2" t="s">
        <v>37779</v>
      </c>
      <c r="I16143" s="1" t="s">
        <v>62</v>
      </c>
      <c r="J16143" s="4" t="s">
        <v>47301</v>
      </c>
      <c r="K16143" s="3" t="s">
        <v>178</v>
      </c>
      <c r="L16143" s="4" t="s">
        <v>47301</v>
      </c>
      <c r="M16143" s="11"/>
      <c r="N16143" s="4"/>
      <c r="O16143" s="11"/>
      <c r="P16143" s="4"/>
      <c r="Q16143" s="11"/>
      <c r="R16143" s="4"/>
      <c r="S16143" s="11"/>
      <c r="T16143" s="4"/>
      <c r="U16143" s="11"/>
      <c r="V16143" s="4"/>
      <c r="W16143" s="11"/>
      <c r="X16143" s="4"/>
      <c r="Y16143" s="11"/>
      <c r="Z16143" s="4"/>
      <c r="AA16143" s="1" t="s">
        <v>16</v>
      </c>
      <c r="AC16143" s="23" t="s">
        <v>37891</v>
      </c>
      <c r="AD16143" s="23" t="s">
        <v>40440</v>
      </c>
      <c r="AE16143" t="s">
        <v>35394</v>
      </c>
    </row>
    <row r="16144" spans="1:31" ht="15" customHeight="1">
      <c r="A16144" s="1">
        <v>16143</v>
      </c>
      <c r="B16144" s="1" t="s">
        <v>54</v>
      </c>
      <c r="C16144" s="1" t="s">
        <v>19526</v>
      </c>
      <c r="D16144" s="9" t="s">
        <v>683</v>
      </c>
      <c r="E16144" s="12" t="s">
        <v>40</v>
      </c>
      <c r="F16144" s="9" t="s">
        <v>30454</v>
      </c>
      <c r="G16144" s="17">
        <v>9191469019</v>
      </c>
      <c r="H16144" s="2" t="s">
        <v>37779</v>
      </c>
      <c r="I16144" s="1" t="s">
        <v>41</v>
      </c>
      <c r="J16144" s="4" t="s">
        <v>47301</v>
      </c>
      <c r="K16144" s="3" t="s">
        <v>42</v>
      </c>
      <c r="L16144" s="4" t="s">
        <v>47301</v>
      </c>
      <c r="M16144" s="11"/>
      <c r="N16144" s="4"/>
      <c r="O16144" s="11"/>
      <c r="P16144" s="4"/>
      <c r="Q16144" s="11"/>
      <c r="R16144" s="4"/>
      <c r="S16144" s="11"/>
      <c r="T16144" s="4"/>
      <c r="U16144" s="11"/>
      <c r="V16144" s="4"/>
      <c r="W16144" s="11"/>
      <c r="X16144" s="4"/>
      <c r="Y16144" s="11"/>
      <c r="Z16144" s="4"/>
      <c r="AA16144" s="1" t="s">
        <v>16</v>
      </c>
      <c r="AC16144" s="23" t="s">
        <v>37891</v>
      </c>
      <c r="AD16144" s="23" t="s">
        <v>40440</v>
      </c>
      <c r="AE16144" t="s">
        <v>35399</v>
      </c>
    </row>
    <row r="16145" spans="1:31" ht="15" customHeight="1">
      <c r="A16145" s="1">
        <v>16144</v>
      </c>
      <c r="B16145" s="1" t="s">
        <v>54</v>
      </c>
      <c r="C16145" s="1" t="s">
        <v>19529</v>
      </c>
      <c r="D16145" s="9" t="s">
        <v>52</v>
      </c>
      <c r="E16145" s="12" t="s">
        <v>264</v>
      </c>
      <c r="F16145" s="9" t="s">
        <v>33250</v>
      </c>
      <c r="G16145" s="17">
        <v>9191419969</v>
      </c>
      <c r="H16145" s="2" t="s">
        <v>37779</v>
      </c>
      <c r="I16145" s="1" t="s">
        <v>41</v>
      </c>
      <c r="J16145" s="4" t="s">
        <v>47301</v>
      </c>
      <c r="K16145" s="3" t="s">
        <v>42</v>
      </c>
      <c r="L16145" s="4" t="s">
        <v>47301</v>
      </c>
      <c r="M16145" s="11"/>
      <c r="N16145" s="4"/>
      <c r="O16145" s="11"/>
      <c r="P16145" s="4"/>
      <c r="Q16145" s="11"/>
      <c r="R16145" s="4"/>
      <c r="S16145" s="11"/>
      <c r="T16145" s="4"/>
      <c r="U16145" s="11"/>
      <c r="V16145" s="4"/>
      <c r="W16145" s="11"/>
      <c r="X16145" s="4"/>
      <c r="Y16145" s="11"/>
      <c r="Z16145" s="4"/>
      <c r="AA16145" s="1" t="s">
        <v>16</v>
      </c>
      <c r="AC16145" s="23" t="s">
        <v>37891</v>
      </c>
      <c r="AD16145" s="23" t="s">
        <v>40440</v>
      </c>
      <c r="AE16145" t="s">
        <v>35394</v>
      </c>
    </row>
    <row r="16146" spans="1:31" ht="15" customHeight="1">
      <c r="A16146" s="1">
        <v>16145</v>
      </c>
      <c r="B16146" s="1" t="s">
        <v>54</v>
      </c>
      <c r="C16146" s="1" t="s">
        <v>19547</v>
      </c>
      <c r="D16146" s="9" t="s">
        <v>2671</v>
      </c>
      <c r="E16146" s="12" t="s">
        <v>40</v>
      </c>
      <c r="F16146" s="9" t="s">
        <v>34152</v>
      </c>
      <c r="G16146" s="17">
        <v>919664696966</v>
      </c>
      <c r="H16146" s="2" t="s">
        <v>37779</v>
      </c>
      <c r="I16146" s="1" t="s">
        <v>41</v>
      </c>
      <c r="J16146" s="4" t="s">
        <v>47301</v>
      </c>
      <c r="K16146" s="3" t="s">
        <v>42</v>
      </c>
      <c r="L16146" s="4" t="s">
        <v>47301</v>
      </c>
      <c r="M16146" s="11"/>
      <c r="N16146" s="4"/>
      <c r="O16146" s="11"/>
      <c r="P16146" s="4"/>
      <c r="Q16146" s="11"/>
      <c r="R16146" s="4"/>
      <c r="S16146" s="11"/>
      <c r="T16146" s="4"/>
      <c r="U16146" s="11"/>
      <c r="V16146" s="4"/>
      <c r="W16146" s="11"/>
      <c r="X16146" s="4"/>
      <c r="Y16146" s="11"/>
      <c r="Z16146" s="4"/>
      <c r="AA16146" s="1" t="s">
        <v>16</v>
      </c>
      <c r="AC16146" s="23" t="s">
        <v>37891</v>
      </c>
      <c r="AD16146" s="23" t="s">
        <v>40440</v>
      </c>
      <c r="AE16146" t="s">
        <v>35410</v>
      </c>
    </row>
    <row r="16147" spans="1:31" ht="15" customHeight="1">
      <c r="A16147" s="1">
        <v>16146</v>
      </c>
      <c r="B16147" s="1" t="s">
        <v>54</v>
      </c>
      <c r="C16147" s="1" t="s">
        <v>19575</v>
      </c>
      <c r="D16147" s="9" t="s">
        <v>126</v>
      </c>
      <c r="E16147" s="12" t="s">
        <v>40</v>
      </c>
      <c r="F16147" s="9" t="s">
        <v>30479</v>
      </c>
      <c r="G16147" s="17">
        <v>919601494444</v>
      </c>
      <c r="H16147" s="2" t="s">
        <v>37779</v>
      </c>
      <c r="I16147" s="1" t="s">
        <v>62</v>
      </c>
      <c r="J16147" s="4" t="s">
        <v>47301</v>
      </c>
      <c r="K16147" s="11" t="s">
        <v>14136</v>
      </c>
      <c r="L16147" s="4" t="s">
        <v>47301</v>
      </c>
      <c r="M16147" s="11"/>
      <c r="N16147" s="4"/>
      <c r="O16147" s="11"/>
      <c r="P16147" s="4"/>
      <c r="Q16147" s="11"/>
      <c r="R16147" s="4"/>
      <c r="S16147" s="11"/>
      <c r="T16147" s="4"/>
      <c r="U16147" s="11"/>
      <c r="V16147" s="4"/>
      <c r="W16147" s="11"/>
      <c r="X16147" s="4"/>
      <c r="Y16147" s="11"/>
      <c r="Z16147" s="4"/>
      <c r="AA16147" s="1" t="s">
        <v>16</v>
      </c>
      <c r="AC16147" s="23" t="s">
        <v>37891</v>
      </c>
      <c r="AD16147" s="23" t="s">
        <v>40440</v>
      </c>
      <c r="AE16147" t="s">
        <v>35394</v>
      </c>
    </row>
    <row r="16148" spans="1:31" ht="15" customHeight="1">
      <c r="A16148" s="1">
        <v>16147</v>
      </c>
      <c r="B16148" s="1" t="s">
        <v>54</v>
      </c>
      <c r="C16148" s="1" t="s">
        <v>19584</v>
      </c>
      <c r="D16148" s="9" t="s">
        <v>5755</v>
      </c>
      <c r="E16148" s="12" t="s">
        <v>16021</v>
      </c>
      <c r="F16148" s="9" t="s">
        <v>30485</v>
      </c>
      <c r="G16148" s="17">
        <v>91964940401</v>
      </c>
      <c r="H16148" s="2" t="s">
        <v>37779</v>
      </c>
      <c r="I16148" s="1" t="s">
        <v>41</v>
      </c>
      <c r="J16148" s="4" t="s">
        <v>47301</v>
      </c>
      <c r="K16148" s="3" t="s">
        <v>178</v>
      </c>
      <c r="L16148" s="4" t="s">
        <v>47301</v>
      </c>
      <c r="M16148" s="11"/>
      <c r="N16148" s="4"/>
      <c r="O16148" s="11"/>
      <c r="P16148" s="4"/>
      <c r="Q16148" s="11"/>
      <c r="R16148" s="4"/>
      <c r="S16148" s="11"/>
      <c r="T16148" s="4"/>
      <c r="U16148" s="11"/>
      <c r="V16148" s="4"/>
      <c r="W16148" s="11"/>
      <c r="X16148" s="4"/>
      <c r="Y16148" s="11"/>
      <c r="Z16148" s="4"/>
      <c r="AA16148" s="1" t="s">
        <v>11</v>
      </c>
      <c r="AC16148" s="23" t="s">
        <v>37891</v>
      </c>
      <c r="AD16148" s="23" t="s">
        <v>40440</v>
      </c>
      <c r="AE16148" t="s">
        <v>35399</v>
      </c>
    </row>
    <row r="16149" spans="1:31" ht="15" customHeight="1">
      <c r="A16149" s="1">
        <v>16148</v>
      </c>
      <c r="B16149" s="1" t="s">
        <v>54</v>
      </c>
      <c r="C16149" s="1" t="s">
        <v>19610</v>
      </c>
      <c r="D16149" s="9" t="s">
        <v>2880</v>
      </c>
      <c r="E16149" s="12" t="s">
        <v>774</v>
      </c>
      <c r="F16149" s="9" t="s">
        <v>30500</v>
      </c>
      <c r="G16149" s="17">
        <v>919610401964</v>
      </c>
      <c r="H16149" s="2" t="s">
        <v>37779</v>
      </c>
      <c r="I16149" s="1" t="s">
        <v>9</v>
      </c>
      <c r="J16149" s="4" t="s">
        <v>47301</v>
      </c>
      <c r="K16149" s="3" t="s">
        <v>17</v>
      </c>
      <c r="L16149" s="4" t="s">
        <v>47301</v>
      </c>
      <c r="M16149" s="11"/>
      <c r="N16149" s="4"/>
      <c r="O16149" s="11"/>
      <c r="P16149" s="4"/>
      <c r="Q16149" s="11"/>
      <c r="R16149" s="4"/>
      <c r="S16149" s="11"/>
      <c r="T16149" s="4"/>
      <c r="U16149" s="11"/>
      <c r="V16149" s="4"/>
      <c r="W16149" s="11"/>
      <c r="X16149" s="4"/>
      <c r="Y16149" s="11"/>
      <c r="Z16149" s="4"/>
      <c r="AA16149" s="1" t="s">
        <v>16</v>
      </c>
      <c r="AC16149" s="23" t="s">
        <v>37891</v>
      </c>
      <c r="AD16149" s="23" t="s">
        <v>40440</v>
      </c>
      <c r="AE16149" t="s">
        <v>35410</v>
      </c>
    </row>
    <row r="16150" spans="1:31" ht="15" customHeight="1">
      <c r="A16150" s="1">
        <v>16149</v>
      </c>
      <c r="B16150" s="1" t="s">
        <v>54</v>
      </c>
      <c r="C16150" s="1" t="s">
        <v>19628</v>
      </c>
      <c r="D16150" s="9" t="s">
        <v>37607</v>
      </c>
      <c r="E16150" s="12" t="s">
        <v>37608</v>
      </c>
      <c r="F16150" s="9" t="s">
        <v>30511</v>
      </c>
      <c r="G16150" s="17">
        <v>919449440496</v>
      </c>
      <c r="H16150" s="2" t="s">
        <v>37779</v>
      </c>
      <c r="I16150" s="1" t="s">
        <v>41</v>
      </c>
      <c r="J16150" s="4" t="s">
        <v>47301</v>
      </c>
      <c r="K16150" s="11" t="s">
        <v>14136</v>
      </c>
      <c r="L16150" s="4" t="s">
        <v>47301</v>
      </c>
      <c r="M16150" s="11"/>
      <c r="N16150" s="4"/>
      <c r="O16150" s="11"/>
      <c r="P16150" s="4"/>
      <c r="Q16150" s="11"/>
      <c r="R16150" s="4"/>
      <c r="S16150" s="11"/>
      <c r="T16150" s="4"/>
      <c r="U16150" s="11"/>
      <c r="V16150" s="4"/>
      <c r="W16150" s="11"/>
      <c r="X16150" s="4"/>
      <c r="Y16150" s="11"/>
      <c r="Z16150" s="4"/>
      <c r="AA16150" s="1" t="s">
        <v>16</v>
      </c>
      <c r="AC16150" s="23" t="s">
        <v>37891</v>
      </c>
      <c r="AD16150" s="23" t="s">
        <v>40440</v>
      </c>
      <c r="AE16150" t="s">
        <v>35394</v>
      </c>
    </row>
    <row r="16151" spans="1:31" ht="15" customHeight="1">
      <c r="A16151" s="1">
        <v>16150</v>
      </c>
      <c r="B16151" s="1" t="s">
        <v>54</v>
      </c>
      <c r="C16151" s="1" t="s">
        <v>19629</v>
      </c>
      <c r="D16151" s="9" t="s">
        <v>40</v>
      </c>
      <c r="E16151" s="12" t="s">
        <v>1046</v>
      </c>
      <c r="F16151" s="9" t="s">
        <v>30512</v>
      </c>
      <c r="G16151" s="17">
        <v>919449199696</v>
      </c>
      <c r="H16151" s="2" t="s">
        <v>37779</v>
      </c>
      <c r="I16151" s="1" t="s">
        <v>62</v>
      </c>
      <c r="J16151" s="4" t="s">
        <v>47301</v>
      </c>
      <c r="K16151" s="3" t="s">
        <v>171</v>
      </c>
      <c r="L16151" s="4" t="s">
        <v>47301</v>
      </c>
      <c r="M16151" s="11"/>
      <c r="N16151" s="4"/>
      <c r="O16151" s="11"/>
      <c r="P16151" s="4"/>
      <c r="Q16151" s="11"/>
      <c r="R16151" s="4"/>
      <c r="S16151" s="11"/>
      <c r="T16151" s="4"/>
      <c r="U16151" s="11"/>
      <c r="V16151" s="4"/>
      <c r="W16151" s="11"/>
      <c r="X16151" s="4"/>
      <c r="Y16151" s="11"/>
      <c r="Z16151" s="4"/>
      <c r="AA16151" s="1" t="s">
        <v>16</v>
      </c>
      <c r="AC16151" s="23" t="s">
        <v>37891</v>
      </c>
      <c r="AD16151" s="23" t="s">
        <v>40440</v>
      </c>
      <c r="AE16151" t="s">
        <v>35409</v>
      </c>
    </row>
    <row r="16152" spans="1:31" ht="15" customHeight="1">
      <c r="A16152" s="1">
        <v>16151</v>
      </c>
      <c r="B16152" s="1" t="s">
        <v>54</v>
      </c>
      <c r="C16152" s="1" t="s">
        <v>19632</v>
      </c>
      <c r="D16152" s="9" t="s">
        <v>37728</v>
      </c>
      <c r="E16152" s="12" t="s">
        <v>139</v>
      </c>
      <c r="F16152" s="9" t="s">
        <v>35292</v>
      </c>
      <c r="G16152" s="17">
        <v>919449004414</v>
      </c>
      <c r="H16152" s="2" t="s">
        <v>37779</v>
      </c>
      <c r="I16152" s="1" t="s">
        <v>9</v>
      </c>
      <c r="J16152" s="4" t="s">
        <v>47301</v>
      </c>
      <c r="K16152" s="11" t="s">
        <v>13</v>
      </c>
      <c r="L16152" s="4" t="s">
        <v>47301</v>
      </c>
      <c r="M16152" s="11"/>
      <c r="N16152" s="4"/>
      <c r="O16152" s="11"/>
      <c r="P16152" s="4"/>
      <c r="Q16152" s="11"/>
      <c r="R16152" s="4"/>
      <c r="S16152" s="11"/>
      <c r="T16152" s="4"/>
      <c r="U16152" s="11"/>
      <c r="V16152" s="4"/>
      <c r="W16152" s="11"/>
      <c r="X16152" s="4"/>
      <c r="Y16152" s="11"/>
      <c r="Z16152" s="4"/>
      <c r="AA16152" s="1" t="s">
        <v>16</v>
      </c>
      <c r="AC16152" s="23" t="s">
        <v>37891</v>
      </c>
      <c r="AD16152" s="23" t="s">
        <v>40440</v>
      </c>
      <c r="AE16152" t="s">
        <v>35410</v>
      </c>
    </row>
    <row r="16153" spans="1:31" ht="15" customHeight="1">
      <c r="A16153" s="1">
        <v>16152</v>
      </c>
      <c r="B16153" s="1" t="s">
        <v>54</v>
      </c>
      <c r="C16153" s="1" t="s">
        <v>19637</v>
      </c>
      <c r="D16153" s="9" t="s">
        <v>40</v>
      </c>
      <c r="E16153" s="12" t="s">
        <v>1302</v>
      </c>
      <c r="F16153" s="9" t="s">
        <v>33263</v>
      </c>
      <c r="G16153" s="17">
        <v>919444449641</v>
      </c>
      <c r="H16153" s="2" t="s">
        <v>37779</v>
      </c>
      <c r="I16153" s="1" t="s">
        <v>62</v>
      </c>
      <c r="J16153" s="4" t="s">
        <v>47301</v>
      </c>
      <c r="K16153" s="11" t="s">
        <v>13</v>
      </c>
      <c r="L16153" s="4" t="s">
        <v>47301</v>
      </c>
      <c r="M16153" s="11"/>
      <c r="N16153" s="4"/>
      <c r="O16153" s="11"/>
      <c r="P16153" s="4"/>
      <c r="Q16153" s="11"/>
      <c r="R16153" s="4"/>
      <c r="S16153" s="11"/>
      <c r="T16153" s="4"/>
      <c r="U16153" s="11"/>
      <c r="V16153" s="4"/>
      <c r="W16153" s="11"/>
      <c r="X16153" s="4"/>
      <c r="Y16153" s="11"/>
      <c r="Z16153" s="4"/>
      <c r="AA16153" s="1" t="s">
        <v>11</v>
      </c>
      <c r="AC16153" s="23" t="s">
        <v>37891</v>
      </c>
      <c r="AD16153" s="23" t="s">
        <v>40440</v>
      </c>
      <c r="AE16153" t="s">
        <v>35394</v>
      </c>
    </row>
    <row r="16154" spans="1:31" ht="15" customHeight="1">
      <c r="A16154" s="1">
        <v>16153</v>
      </c>
      <c r="B16154" s="1" t="s">
        <v>54</v>
      </c>
      <c r="C16154" s="1" t="s">
        <v>19643</v>
      </c>
      <c r="D16154" s="9" t="s">
        <v>536</v>
      </c>
      <c r="E16154" s="12" t="s">
        <v>8956</v>
      </c>
      <c r="F16154" s="9" t="s">
        <v>30521</v>
      </c>
      <c r="G16154" s="17">
        <v>919446910</v>
      </c>
      <c r="H16154" s="2" t="s">
        <v>37779</v>
      </c>
      <c r="I16154" s="1" t="s">
        <v>9</v>
      </c>
      <c r="J16154" s="4" t="s">
        <v>47301</v>
      </c>
      <c r="K16154" s="3" t="s">
        <v>42</v>
      </c>
      <c r="L16154" s="4" t="s">
        <v>47301</v>
      </c>
      <c r="M16154" s="11"/>
      <c r="N16154" s="4"/>
      <c r="O16154" s="11"/>
      <c r="P16154" s="4"/>
      <c r="Q16154" s="11"/>
      <c r="R16154" s="4"/>
      <c r="S16154" s="11"/>
      <c r="T16154" s="4"/>
      <c r="U16154" s="11"/>
      <c r="V16154" s="4"/>
      <c r="W16154" s="11"/>
      <c r="X16154" s="4"/>
      <c r="Y16154" s="11"/>
      <c r="Z16154" s="4"/>
      <c r="AA16154" s="1" t="s">
        <v>16</v>
      </c>
      <c r="AC16154" s="23" t="s">
        <v>37891</v>
      </c>
      <c r="AD16154" s="23" t="s">
        <v>40440</v>
      </c>
      <c r="AE16154" t="s">
        <v>35409</v>
      </c>
    </row>
    <row r="16155" spans="1:31" ht="15" customHeight="1">
      <c r="A16155" s="1">
        <v>16154</v>
      </c>
      <c r="B16155" s="1" t="s">
        <v>54</v>
      </c>
      <c r="C16155" s="1" t="s">
        <v>19649</v>
      </c>
      <c r="D16155" s="9" t="s">
        <v>4123</v>
      </c>
      <c r="E16155" s="12" t="s">
        <v>37609</v>
      </c>
      <c r="F16155" s="9" t="s">
        <v>30526</v>
      </c>
      <c r="G16155" s="17">
        <v>9194464194</v>
      </c>
      <c r="H16155" s="2" t="s">
        <v>37779</v>
      </c>
      <c r="I16155" s="1" t="s">
        <v>41</v>
      </c>
      <c r="J16155" s="4" t="s">
        <v>47301</v>
      </c>
      <c r="K16155" s="3" t="s">
        <v>42</v>
      </c>
      <c r="L16155" s="4" t="s">
        <v>47301</v>
      </c>
      <c r="M16155" s="11"/>
      <c r="N16155" s="4"/>
      <c r="O16155" s="11"/>
      <c r="P16155" s="4"/>
      <c r="Q16155" s="11"/>
      <c r="R16155" s="4"/>
      <c r="S16155" s="11"/>
      <c r="T16155" s="4"/>
      <c r="U16155" s="11"/>
      <c r="V16155" s="4"/>
      <c r="W16155" s="11"/>
      <c r="X16155" s="4"/>
      <c r="Y16155" s="11"/>
      <c r="Z16155" s="4"/>
      <c r="AA16155" s="1" t="s">
        <v>16</v>
      </c>
      <c r="AC16155" s="23" t="s">
        <v>37891</v>
      </c>
      <c r="AD16155" s="23" t="s">
        <v>40440</v>
      </c>
      <c r="AE16155" t="s">
        <v>35409</v>
      </c>
    </row>
    <row r="16156" spans="1:31" ht="15" customHeight="1">
      <c r="A16156" s="1">
        <v>16155</v>
      </c>
      <c r="B16156" s="1" t="s">
        <v>54</v>
      </c>
      <c r="C16156" s="1" t="s">
        <v>19651</v>
      </c>
      <c r="D16156" s="9" t="s">
        <v>371</v>
      </c>
      <c r="E16156" s="12"/>
      <c r="F16156" s="9" t="s">
        <v>35294</v>
      </c>
      <c r="G16156" s="17">
        <v>919446644469</v>
      </c>
      <c r="H16156" s="2" t="s">
        <v>37779</v>
      </c>
      <c r="I16156" s="1" t="s">
        <v>62</v>
      </c>
      <c r="J16156" s="4" t="s">
        <v>47301</v>
      </c>
      <c r="K16156" s="3" t="s">
        <v>178</v>
      </c>
      <c r="L16156" s="4" t="s">
        <v>47301</v>
      </c>
      <c r="M16156" s="11"/>
      <c r="N16156" s="4"/>
      <c r="O16156" s="11"/>
      <c r="P16156" s="4"/>
      <c r="Q16156" s="11"/>
      <c r="R16156" s="4"/>
      <c r="S16156" s="11"/>
      <c r="T16156" s="4"/>
      <c r="U16156" s="11"/>
      <c r="V16156" s="4"/>
      <c r="W16156" s="11"/>
      <c r="X16156" s="4"/>
      <c r="Y16156" s="11"/>
      <c r="Z16156" s="4"/>
      <c r="AA16156" s="1" t="s">
        <v>16</v>
      </c>
      <c r="AC16156" s="23" t="s">
        <v>37891</v>
      </c>
      <c r="AD16156" s="23" t="s">
        <v>40440</v>
      </c>
      <c r="AE16156" t="s">
        <v>35409</v>
      </c>
    </row>
    <row r="16157" spans="1:31" ht="15" customHeight="1">
      <c r="A16157" s="1">
        <v>16156</v>
      </c>
      <c r="B16157" s="1" t="s">
        <v>54</v>
      </c>
      <c r="C16157" s="1" t="s">
        <v>19660</v>
      </c>
      <c r="D16157" s="9" t="s">
        <v>3562</v>
      </c>
      <c r="E16157" s="12" t="s">
        <v>8117</v>
      </c>
      <c r="F16157" s="9" t="s">
        <v>30534</v>
      </c>
      <c r="G16157" s="17">
        <v>91944606464</v>
      </c>
      <c r="H16157" s="2" t="s">
        <v>37779</v>
      </c>
      <c r="I16157" s="1" t="s">
        <v>41</v>
      </c>
      <c r="J16157" s="4" t="s">
        <v>47301</v>
      </c>
      <c r="K16157" s="3" t="s">
        <v>42</v>
      </c>
      <c r="L16157" s="4" t="s">
        <v>47301</v>
      </c>
      <c r="M16157" s="11"/>
      <c r="N16157" s="4"/>
      <c r="O16157" s="11"/>
      <c r="P16157" s="4"/>
      <c r="Q16157" s="11"/>
      <c r="R16157" s="4"/>
      <c r="S16157" s="11"/>
      <c r="T16157" s="4"/>
      <c r="U16157" s="11"/>
      <c r="V16157" s="4"/>
      <c r="W16157" s="11"/>
      <c r="X16157" s="4"/>
      <c r="Y16157" s="11"/>
      <c r="Z16157" s="4"/>
      <c r="AA16157" s="1" t="s">
        <v>16</v>
      </c>
      <c r="AC16157" s="23" t="s">
        <v>37891</v>
      </c>
      <c r="AD16157" s="23" t="s">
        <v>40440</v>
      </c>
      <c r="AE16157" t="s">
        <v>35399</v>
      </c>
    </row>
    <row r="16158" spans="1:31" ht="15" customHeight="1">
      <c r="A16158" s="1">
        <v>16157</v>
      </c>
      <c r="B16158" s="1" t="s">
        <v>54</v>
      </c>
      <c r="C16158" s="1" t="s">
        <v>19663</v>
      </c>
      <c r="D16158" s="9" t="s">
        <v>432</v>
      </c>
      <c r="E16158" s="12" t="s">
        <v>37495</v>
      </c>
      <c r="F16158" s="9" t="s">
        <v>30536</v>
      </c>
      <c r="G16158" s="17" t="s">
        <v>18559</v>
      </c>
      <c r="H16158" s="2" t="s">
        <v>37779</v>
      </c>
      <c r="I16158" s="1" t="s">
        <v>62</v>
      </c>
      <c r="J16158" s="4" t="s">
        <v>47301</v>
      </c>
      <c r="K16158" s="3" t="s">
        <v>42</v>
      </c>
      <c r="L16158" s="4" t="s">
        <v>47301</v>
      </c>
      <c r="M16158" s="11"/>
      <c r="N16158" s="4"/>
      <c r="O16158" s="11"/>
      <c r="P16158" s="4"/>
      <c r="Q16158" s="11"/>
      <c r="R16158" s="4"/>
      <c r="S16158" s="11"/>
      <c r="T16158" s="4"/>
      <c r="U16158" s="11"/>
      <c r="V16158" s="4"/>
      <c r="W16158" s="11"/>
      <c r="X16158" s="4"/>
      <c r="Y16158" s="11"/>
      <c r="Z16158" s="4"/>
      <c r="AA16158" s="1" t="s">
        <v>11</v>
      </c>
      <c r="AC16158" s="23" t="s">
        <v>37891</v>
      </c>
      <c r="AD16158" s="23" t="s">
        <v>40440</v>
      </c>
      <c r="AE16158" t="s">
        <v>35394</v>
      </c>
    </row>
    <row r="16159" spans="1:31" ht="15" customHeight="1">
      <c r="A16159" s="1">
        <v>16158</v>
      </c>
      <c r="B16159" s="1" t="s">
        <v>54</v>
      </c>
      <c r="C16159" s="1" t="s">
        <v>19675</v>
      </c>
      <c r="D16159" s="2" t="s">
        <v>40</v>
      </c>
      <c r="E16159" s="12"/>
      <c r="F16159" s="9" t="s">
        <v>30544</v>
      </c>
      <c r="G16159" s="17">
        <v>91940444609</v>
      </c>
      <c r="H16159" s="2" t="s">
        <v>37779</v>
      </c>
      <c r="I16159" s="1" t="s">
        <v>9</v>
      </c>
      <c r="J16159" s="4" t="s">
        <v>47301</v>
      </c>
      <c r="K16159" s="3" t="s">
        <v>42</v>
      </c>
      <c r="L16159" s="4" t="s">
        <v>47301</v>
      </c>
      <c r="M16159" s="11"/>
      <c r="N16159" s="4"/>
      <c r="O16159" s="11"/>
      <c r="P16159" s="4"/>
      <c r="Q16159" s="11"/>
      <c r="R16159" s="4"/>
      <c r="S16159" s="11"/>
      <c r="T16159" s="4"/>
      <c r="U16159" s="11"/>
      <c r="V16159" s="4"/>
      <c r="W16159" s="11"/>
      <c r="X16159" s="4"/>
      <c r="Y16159" s="11"/>
      <c r="Z16159" s="4"/>
      <c r="AA16159" s="1" t="s">
        <v>16</v>
      </c>
      <c r="AC16159" s="23" t="s">
        <v>37891</v>
      </c>
      <c r="AD16159" s="23" t="s">
        <v>40440</v>
      </c>
      <c r="AE16159" t="s">
        <v>35409</v>
      </c>
    </row>
    <row r="16160" spans="1:31" ht="15" customHeight="1">
      <c r="A16160" s="1">
        <v>16159</v>
      </c>
      <c r="B16160" s="1" t="s">
        <v>54</v>
      </c>
      <c r="C16160" s="1" t="s">
        <v>19688</v>
      </c>
      <c r="D16160" s="9" t="s">
        <v>336</v>
      </c>
      <c r="E16160" s="12" t="s">
        <v>40</v>
      </c>
      <c r="F16160" s="9" t="s">
        <v>30551</v>
      </c>
      <c r="G16160" s="17">
        <v>91996161606</v>
      </c>
      <c r="H16160" s="2" t="s">
        <v>37779</v>
      </c>
      <c r="I16160" s="1" t="s">
        <v>62</v>
      </c>
      <c r="J16160" s="4" t="s">
        <v>47301</v>
      </c>
      <c r="K16160" s="11" t="s">
        <v>14136</v>
      </c>
      <c r="L16160" s="4" t="s">
        <v>47301</v>
      </c>
      <c r="M16160" s="11"/>
      <c r="N16160" s="4"/>
      <c r="O16160" s="11"/>
      <c r="P16160" s="4"/>
      <c r="Q16160" s="11"/>
      <c r="R16160" s="4"/>
      <c r="S16160" s="11"/>
      <c r="T16160" s="4"/>
      <c r="U16160" s="11"/>
      <c r="V16160" s="4"/>
      <c r="W16160" s="11"/>
      <c r="X16160" s="4"/>
      <c r="Y16160" s="11"/>
      <c r="Z16160" s="4"/>
      <c r="AA16160" s="1" t="s">
        <v>16</v>
      </c>
      <c r="AC16160" s="23" t="s">
        <v>38172</v>
      </c>
      <c r="AD16160" s="23" t="s">
        <v>40440</v>
      </c>
      <c r="AE16160" t="s">
        <v>35410</v>
      </c>
    </row>
    <row r="16161" spans="1:31" ht="15" customHeight="1">
      <c r="A16161" s="1">
        <v>16160</v>
      </c>
      <c r="B16161" s="1" t="s">
        <v>54</v>
      </c>
      <c r="C16161" s="1" t="s">
        <v>19692</v>
      </c>
      <c r="D16161" s="9" t="s">
        <v>37610</v>
      </c>
      <c r="E16161" s="12" t="s">
        <v>37611</v>
      </c>
      <c r="F16161" s="9" t="s">
        <v>30553</v>
      </c>
      <c r="G16161" s="17">
        <v>919944941</v>
      </c>
      <c r="H16161" s="2" t="s">
        <v>37779</v>
      </c>
      <c r="I16161" s="1" t="s">
        <v>62</v>
      </c>
      <c r="J16161" s="4" t="s">
        <v>47301</v>
      </c>
      <c r="K16161" s="3" t="s">
        <v>42</v>
      </c>
      <c r="L16161" s="4" t="s">
        <v>47301</v>
      </c>
      <c r="M16161" s="11"/>
      <c r="N16161" s="4"/>
      <c r="O16161" s="11"/>
      <c r="P16161" s="4"/>
      <c r="Q16161" s="11"/>
      <c r="R16161" s="4"/>
      <c r="S16161" s="11"/>
      <c r="T16161" s="4"/>
      <c r="U16161" s="11"/>
      <c r="V16161" s="4"/>
      <c r="W16161" s="11"/>
      <c r="X16161" s="4"/>
      <c r="Y16161" s="11"/>
      <c r="Z16161" s="4"/>
      <c r="AA16161" s="1" t="s">
        <v>16</v>
      </c>
      <c r="AC16161" s="23" t="s">
        <v>38173</v>
      </c>
      <c r="AD16161" s="23" t="s">
        <v>40440</v>
      </c>
      <c r="AE16161" t="s">
        <v>35410</v>
      </c>
    </row>
    <row r="16162" spans="1:31" ht="15" customHeight="1">
      <c r="A16162" s="1">
        <v>16161</v>
      </c>
      <c r="B16162" s="1" t="s">
        <v>54</v>
      </c>
      <c r="C16162" s="1" t="s">
        <v>19696</v>
      </c>
      <c r="D16162" s="9" t="s">
        <v>350</v>
      </c>
      <c r="E16162" s="12" t="s">
        <v>93</v>
      </c>
      <c r="F16162" s="9" t="s">
        <v>30555</v>
      </c>
      <c r="G16162" s="17">
        <v>919944446666</v>
      </c>
      <c r="H16162" s="2" t="s">
        <v>37779</v>
      </c>
      <c r="I16162" s="1" t="s">
        <v>62</v>
      </c>
      <c r="J16162" s="4" t="s">
        <v>47301</v>
      </c>
      <c r="K16162" s="3" t="s">
        <v>178</v>
      </c>
      <c r="L16162" s="4" t="s">
        <v>47301</v>
      </c>
      <c r="M16162" s="11"/>
      <c r="N16162" s="4"/>
      <c r="O16162" s="11"/>
      <c r="P16162" s="4"/>
      <c r="Q16162" s="11"/>
      <c r="R16162" s="4"/>
      <c r="S16162" s="11"/>
      <c r="T16162" s="4"/>
      <c r="U16162" s="11"/>
      <c r="V16162" s="4"/>
      <c r="W16162" s="11"/>
      <c r="X16162" s="4"/>
      <c r="Y16162" s="11"/>
      <c r="Z16162" s="4"/>
      <c r="AA16162" s="1" t="s">
        <v>11</v>
      </c>
      <c r="AC16162" s="23" t="s">
        <v>38174</v>
      </c>
      <c r="AD16162" s="23" t="s">
        <v>40440</v>
      </c>
      <c r="AE16162" t="s">
        <v>35399</v>
      </c>
    </row>
    <row r="16163" spans="1:31" ht="15" customHeight="1">
      <c r="A16163" s="1">
        <v>16162</v>
      </c>
      <c r="B16163" s="1" t="s">
        <v>54</v>
      </c>
      <c r="C16163" s="1" t="s">
        <v>19703</v>
      </c>
      <c r="D16163" s="9" t="s">
        <v>2858</v>
      </c>
      <c r="E16163" s="12" t="s">
        <v>139</v>
      </c>
      <c r="F16163" s="9" t="s">
        <v>30561</v>
      </c>
      <c r="G16163" s="17">
        <v>9199404104</v>
      </c>
      <c r="H16163" s="2" t="s">
        <v>37779</v>
      </c>
      <c r="I16163" s="1" t="s">
        <v>62</v>
      </c>
      <c r="J16163" s="4" t="s">
        <v>47301</v>
      </c>
      <c r="K16163" s="3" t="s">
        <v>42</v>
      </c>
      <c r="L16163" s="4" t="s">
        <v>47301</v>
      </c>
      <c r="M16163" s="11"/>
      <c r="N16163" s="4"/>
      <c r="O16163" s="11"/>
      <c r="P16163" s="4"/>
      <c r="Q16163" s="11"/>
      <c r="R16163" s="4"/>
      <c r="S16163" s="11"/>
      <c r="T16163" s="4"/>
      <c r="U16163" s="11"/>
      <c r="V16163" s="4"/>
      <c r="W16163" s="11"/>
      <c r="X16163" s="4"/>
      <c r="Y16163" s="11"/>
      <c r="Z16163" s="4"/>
      <c r="AA16163" s="1" t="s">
        <v>16</v>
      </c>
      <c r="AC16163" s="23" t="s">
        <v>38175</v>
      </c>
      <c r="AD16163" s="23" t="s">
        <v>40440</v>
      </c>
      <c r="AE16163" t="s">
        <v>35394</v>
      </c>
    </row>
    <row r="16164" spans="1:31" ht="15" customHeight="1">
      <c r="A16164" s="1">
        <v>16163</v>
      </c>
      <c r="B16164" s="1" t="s">
        <v>54</v>
      </c>
      <c r="C16164" s="1" t="s">
        <v>19708</v>
      </c>
      <c r="D16164" s="9" t="s">
        <v>3301</v>
      </c>
      <c r="E16164" s="12" t="s">
        <v>40</v>
      </c>
      <c r="F16164" s="9" t="s">
        <v>30564</v>
      </c>
      <c r="G16164" s="17">
        <v>919444194616</v>
      </c>
      <c r="H16164" s="2" t="s">
        <v>37779</v>
      </c>
      <c r="I16164" s="1" t="s">
        <v>9</v>
      </c>
      <c r="J16164" s="4" t="s">
        <v>47301</v>
      </c>
      <c r="K16164" s="3" t="s">
        <v>42</v>
      </c>
      <c r="L16164" s="4" t="s">
        <v>47301</v>
      </c>
      <c r="M16164" s="11"/>
      <c r="N16164" s="4"/>
      <c r="O16164" s="11"/>
      <c r="P16164" s="4"/>
      <c r="Q16164" s="11"/>
      <c r="R16164" s="4"/>
      <c r="S16164" s="11"/>
      <c r="T16164" s="4"/>
      <c r="U16164" s="11"/>
      <c r="V16164" s="4"/>
      <c r="W16164" s="11"/>
      <c r="X16164" s="4"/>
      <c r="Y16164" s="11"/>
      <c r="Z16164" s="4"/>
      <c r="AA16164" s="1" t="s">
        <v>16</v>
      </c>
      <c r="AC16164" s="23" t="s">
        <v>38176</v>
      </c>
      <c r="AD16164" s="23" t="s">
        <v>40440</v>
      </c>
      <c r="AE16164" t="s">
        <v>35399</v>
      </c>
    </row>
    <row r="16165" spans="1:31" ht="15" customHeight="1">
      <c r="A16165" s="1">
        <v>16164</v>
      </c>
      <c r="B16165" s="1" t="s">
        <v>54</v>
      </c>
      <c r="C16165" s="1" t="s">
        <v>19711</v>
      </c>
      <c r="D16165" s="9" t="s">
        <v>1829</v>
      </c>
      <c r="E16165" s="12" t="s">
        <v>328</v>
      </c>
      <c r="F16165" s="9" t="s">
        <v>30565</v>
      </c>
      <c r="G16165" s="17">
        <v>91944409164</v>
      </c>
      <c r="H16165" s="2" t="s">
        <v>37779</v>
      </c>
      <c r="I16165" s="1" t="s">
        <v>62</v>
      </c>
      <c r="J16165" s="4" t="s">
        <v>47301</v>
      </c>
      <c r="K16165" s="3" t="s">
        <v>42</v>
      </c>
      <c r="L16165" s="4" t="s">
        <v>47301</v>
      </c>
      <c r="M16165" s="11"/>
      <c r="N16165" s="4"/>
      <c r="O16165" s="11"/>
      <c r="P16165" s="4"/>
      <c r="Q16165" s="11"/>
      <c r="R16165" s="4"/>
      <c r="S16165" s="11"/>
      <c r="T16165" s="4"/>
      <c r="U16165" s="11"/>
      <c r="V16165" s="4"/>
      <c r="W16165" s="11"/>
      <c r="X16165" s="4"/>
      <c r="Y16165" s="11"/>
      <c r="Z16165" s="4"/>
      <c r="AA16165" s="1" t="s">
        <v>16</v>
      </c>
      <c r="AC16165" s="23" t="s">
        <v>38177</v>
      </c>
      <c r="AD16165" s="23" t="s">
        <v>40440</v>
      </c>
      <c r="AE16165" t="s">
        <v>35410</v>
      </c>
    </row>
    <row r="16166" spans="1:31" ht="15" customHeight="1">
      <c r="A16166" s="1">
        <v>16165</v>
      </c>
      <c r="B16166" s="1" t="s">
        <v>54</v>
      </c>
      <c r="C16166" s="1" t="s">
        <v>19713</v>
      </c>
      <c r="D16166" s="9" t="s">
        <v>536</v>
      </c>
      <c r="E16166" s="12" t="s">
        <v>37545</v>
      </c>
      <c r="F16166" s="9" t="s">
        <v>30567</v>
      </c>
      <c r="G16166" s="17">
        <v>91944099994</v>
      </c>
      <c r="H16166" s="2" t="s">
        <v>37779</v>
      </c>
      <c r="I16166" s="1" t="s">
        <v>41</v>
      </c>
      <c r="J16166" s="4" t="s">
        <v>47301</v>
      </c>
      <c r="K16166" s="3" t="s">
        <v>42</v>
      </c>
      <c r="L16166" s="4" t="s">
        <v>47301</v>
      </c>
      <c r="M16166" s="11"/>
      <c r="N16166" s="4"/>
      <c r="O16166" s="11"/>
      <c r="P16166" s="4"/>
      <c r="Q16166" s="11"/>
      <c r="R16166" s="4"/>
      <c r="S16166" s="11"/>
      <c r="T16166" s="4"/>
      <c r="U16166" s="11"/>
      <c r="V16166" s="4"/>
      <c r="W16166" s="11"/>
      <c r="X16166" s="4"/>
      <c r="Y16166" s="11"/>
      <c r="Z16166" s="4"/>
      <c r="AA16166" s="1" t="s">
        <v>16</v>
      </c>
      <c r="AC16166" s="23" t="s">
        <v>38178</v>
      </c>
      <c r="AD16166" s="23" t="s">
        <v>40440</v>
      </c>
      <c r="AE16166" t="s">
        <v>35394</v>
      </c>
    </row>
    <row r="16167" spans="1:31" ht="15" customHeight="1">
      <c r="A16167" s="1">
        <v>16166</v>
      </c>
      <c r="B16167" s="1" t="s">
        <v>54</v>
      </c>
      <c r="C16167" s="1" t="s">
        <v>19714</v>
      </c>
      <c r="D16167" s="9" t="s">
        <v>636</v>
      </c>
      <c r="E16167" s="12" t="s">
        <v>553</v>
      </c>
      <c r="F16167" s="9" t="s">
        <v>30568</v>
      </c>
      <c r="G16167" s="17">
        <v>91919994449</v>
      </c>
      <c r="H16167" s="2" t="s">
        <v>37779</v>
      </c>
      <c r="I16167" s="1" t="s">
        <v>62</v>
      </c>
      <c r="J16167" s="4" t="s">
        <v>47301</v>
      </c>
      <c r="K16167" s="3" t="s">
        <v>171</v>
      </c>
      <c r="L16167" s="4" t="s">
        <v>47301</v>
      </c>
      <c r="M16167" s="11"/>
      <c r="N16167" s="4"/>
      <c r="O16167" s="11"/>
      <c r="P16167" s="4"/>
      <c r="Q16167" s="11"/>
      <c r="R16167" s="4"/>
      <c r="S16167" s="11"/>
      <c r="T16167" s="4"/>
      <c r="U16167" s="11"/>
      <c r="V16167" s="4"/>
      <c r="W16167" s="11"/>
      <c r="X16167" s="4"/>
      <c r="Y16167" s="11"/>
      <c r="Z16167" s="4"/>
      <c r="AA16167" s="1" t="s">
        <v>16</v>
      </c>
      <c r="AC16167" s="23" t="s">
        <v>38179</v>
      </c>
      <c r="AD16167" s="23" t="s">
        <v>40440</v>
      </c>
      <c r="AE16167" t="s">
        <v>35394</v>
      </c>
    </row>
    <row r="16168" spans="1:31" ht="15" customHeight="1">
      <c r="A16168" s="1">
        <v>16167</v>
      </c>
      <c r="B16168" s="1" t="s">
        <v>54</v>
      </c>
      <c r="C16168" s="1" t="s">
        <v>19726</v>
      </c>
      <c r="D16168" s="2" t="s">
        <v>37768</v>
      </c>
      <c r="E16168" s="12" t="s">
        <v>37507</v>
      </c>
      <c r="F16168" s="9" t="s">
        <v>35304</v>
      </c>
      <c r="G16168" s="17">
        <v>91909999144</v>
      </c>
      <c r="H16168" s="2" t="s">
        <v>37779</v>
      </c>
      <c r="I16168" s="1" t="s">
        <v>41</v>
      </c>
      <c r="J16168" s="4" t="s">
        <v>47301</v>
      </c>
      <c r="K16168" s="11" t="s">
        <v>14136</v>
      </c>
      <c r="L16168" s="4" t="s">
        <v>47301</v>
      </c>
      <c r="M16168" s="11"/>
      <c r="N16168" s="4"/>
      <c r="O16168" s="11"/>
      <c r="P16168" s="4"/>
      <c r="Q16168" s="11"/>
      <c r="R16168" s="4"/>
      <c r="S16168" s="11"/>
      <c r="T16168" s="4"/>
      <c r="U16168" s="11"/>
      <c r="V16168" s="4"/>
      <c r="W16168" s="11"/>
      <c r="X16168" s="4"/>
      <c r="Y16168" s="11"/>
      <c r="Z16168" s="4"/>
      <c r="AA16168" s="1" t="s">
        <v>16</v>
      </c>
      <c r="AC16168" s="23" t="s">
        <v>38180</v>
      </c>
      <c r="AD16168" s="23" t="s">
        <v>40440</v>
      </c>
      <c r="AE16168" t="s">
        <v>35394</v>
      </c>
    </row>
    <row r="16169" spans="1:31" ht="15" customHeight="1">
      <c r="A16169" s="1">
        <v>16168</v>
      </c>
      <c r="B16169" s="1" t="s">
        <v>54</v>
      </c>
      <c r="C16169" s="1" t="s">
        <v>19731</v>
      </c>
      <c r="D16169" s="9" t="s">
        <v>36370</v>
      </c>
      <c r="E16169" s="12"/>
      <c r="F16169" s="9" t="s">
        <v>33275</v>
      </c>
      <c r="G16169" s="17">
        <v>919099964944</v>
      </c>
      <c r="H16169" s="2" t="s">
        <v>37779</v>
      </c>
      <c r="I16169" s="1" t="s">
        <v>9</v>
      </c>
      <c r="J16169" s="4" t="s">
        <v>47301</v>
      </c>
      <c r="K16169" s="3" t="s">
        <v>42</v>
      </c>
      <c r="L16169" s="4" t="s">
        <v>47301</v>
      </c>
      <c r="M16169" s="11"/>
      <c r="N16169" s="4"/>
      <c r="O16169" s="11"/>
      <c r="P16169" s="4"/>
      <c r="Q16169" s="11"/>
      <c r="R16169" s="4"/>
      <c r="S16169" s="11"/>
      <c r="T16169" s="4"/>
      <c r="U16169" s="11"/>
      <c r="V16169" s="4"/>
      <c r="W16169" s="11"/>
      <c r="X16169" s="4"/>
      <c r="Y16169" s="11"/>
      <c r="Z16169" s="4"/>
      <c r="AA16169" s="1" t="s">
        <v>11</v>
      </c>
      <c r="AC16169" s="23" t="s">
        <v>38181</v>
      </c>
      <c r="AD16169" s="23" t="s">
        <v>40440</v>
      </c>
      <c r="AE16169" t="s">
        <v>35409</v>
      </c>
    </row>
    <row r="16170" spans="1:31" ht="15" customHeight="1">
      <c r="A16170" s="1">
        <v>16169</v>
      </c>
      <c r="B16170" s="1" t="s">
        <v>54</v>
      </c>
      <c r="C16170" s="1" t="s">
        <v>19734</v>
      </c>
      <c r="D16170" s="9" t="s">
        <v>1263</v>
      </c>
      <c r="E16170" s="12" t="s">
        <v>139</v>
      </c>
      <c r="F16170" s="9" t="s">
        <v>33277</v>
      </c>
      <c r="G16170" s="17">
        <v>919099944444</v>
      </c>
      <c r="H16170" s="2" t="s">
        <v>37779</v>
      </c>
      <c r="I16170" s="1" t="s">
        <v>41</v>
      </c>
      <c r="J16170" s="4" t="s">
        <v>47301</v>
      </c>
      <c r="K16170" s="3" t="s">
        <v>42</v>
      </c>
      <c r="L16170" s="4" t="s">
        <v>47301</v>
      </c>
      <c r="M16170" s="11"/>
      <c r="N16170" s="4"/>
      <c r="O16170" s="11"/>
      <c r="P16170" s="4"/>
      <c r="Q16170" s="11"/>
      <c r="R16170" s="4"/>
      <c r="S16170" s="11"/>
      <c r="T16170" s="4"/>
      <c r="U16170" s="11"/>
      <c r="V16170" s="4"/>
      <c r="W16170" s="11"/>
      <c r="X16170" s="4"/>
      <c r="Y16170" s="11"/>
      <c r="Z16170" s="4"/>
      <c r="AA16170" s="1" t="s">
        <v>16</v>
      </c>
      <c r="AC16170" s="23" t="s">
        <v>38182</v>
      </c>
      <c r="AD16170" s="23" t="s">
        <v>40440</v>
      </c>
      <c r="AE16170" t="s">
        <v>35410</v>
      </c>
    </row>
    <row r="16171" spans="1:31" ht="15" customHeight="1">
      <c r="A16171" s="1">
        <v>16170</v>
      </c>
      <c r="B16171" s="1" t="s">
        <v>54</v>
      </c>
      <c r="C16171" s="1" t="s">
        <v>19748</v>
      </c>
      <c r="D16171" s="9" t="s">
        <v>37761</v>
      </c>
      <c r="E16171" s="12" t="s">
        <v>131</v>
      </c>
      <c r="F16171" s="9" t="s">
        <v>30589</v>
      </c>
      <c r="G16171" s="17">
        <v>919041449</v>
      </c>
      <c r="H16171" s="2" t="s">
        <v>37779</v>
      </c>
      <c r="I16171" s="1" t="s">
        <v>41</v>
      </c>
      <c r="J16171" s="4" t="s">
        <v>47301</v>
      </c>
      <c r="K16171" s="3" t="s">
        <v>42</v>
      </c>
      <c r="L16171" s="4" t="s">
        <v>47301</v>
      </c>
      <c r="M16171" s="11"/>
      <c r="N16171" s="4"/>
      <c r="O16171" s="11"/>
      <c r="P16171" s="4"/>
      <c r="Q16171" s="11"/>
      <c r="R16171" s="4"/>
      <c r="S16171" s="11"/>
      <c r="T16171" s="4"/>
      <c r="U16171" s="11"/>
      <c r="V16171" s="4"/>
      <c r="W16171" s="11"/>
      <c r="X16171" s="4"/>
      <c r="Y16171" s="11"/>
      <c r="Z16171" s="4"/>
      <c r="AA16171" s="1" t="s">
        <v>16</v>
      </c>
      <c r="AC16171" s="23" t="s">
        <v>38183</v>
      </c>
      <c r="AD16171" s="23" t="s">
        <v>40440</v>
      </c>
      <c r="AE16171" t="s">
        <v>35394</v>
      </c>
    </row>
    <row r="16172" spans="1:31" ht="15" customHeight="1">
      <c r="A16172" s="1">
        <v>16171</v>
      </c>
      <c r="B16172" s="1" t="s">
        <v>54</v>
      </c>
      <c r="C16172" s="1" t="s">
        <v>19781</v>
      </c>
      <c r="D16172" s="9" t="s">
        <v>37762</v>
      </c>
      <c r="E16172" s="12" t="s">
        <v>37763</v>
      </c>
      <c r="F16172" s="9" t="s">
        <v>30612</v>
      </c>
      <c r="G16172" s="17">
        <v>91494009114</v>
      </c>
      <c r="H16172" s="2" t="s">
        <v>37779</v>
      </c>
      <c r="I16172" s="1" t="s">
        <v>41</v>
      </c>
      <c r="J16172" s="4" t="s">
        <v>47301</v>
      </c>
      <c r="K16172" s="3" t="s">
        <v>42</v>
      </c>
      <c r="L16172" s="4" t="s">
        <v>47301</v>
      </c>
      <c r="M16172" s="11"/>
      <c r="N16172" s="4"/>
      <c r="O16172" s="11"/>
      <c r="P16172" s="4"/>
      <c r="Q16172" s="11"/>
      <c r="R16172" s="4"/>
      <c r="S16172" s="11"/>
      <c r="T16172" s="4"/>
      <c r="U16172" s="11"/>
      <c r="V16172" s="4"/>
      <c r="W16172" s="11"/>
      <c r="X16172" s="4"/>
      <c r="Y16172" s="11"/>
      <c r="Z16172" s="4"/>
      <c r="AA16172" s="1" t="s">
        <v>16</v>
      </c>
      <c r="AC16172" s="23" t="s">
        <v>38184</v>
      </c>
      <c r="AD16172" s="23" t="s">
        <v>40440</v>
      </c>
      <c r="AE16172" t="s">
        <v>35399</v>
      </c>
    </row>
    <row r="16173" spans="1:31" ht="15" customHeight="1">
      <c r="A16173" s="1">
        <v>16172</v>
      </c>
      <c r="B16173" s="1" t="s">
        <v>54</v>
      </c>
      <c r="C16173" s="1" t="s">
        <v>19787</v>
      </c>
      <c r="D16173" s="9" t="s">
        <v>1302</v>
      </c>
      <c r="E16173" s="12" t="s">
        <v>1225</v>
      </c>
      <c r="F16173" s="9" t="s">
        <v>33281</v>
      </c>
      <c r="G16173" s="17">
        <v>914906199444</v>
      </c>
      <c r="H16173" s="2" t="s">
        <v>37779</v>
      </c>
      <c r="I16173" s="1" t="s">
        <v>62</v>
      </c>
      <c r="J16173" s="4" t="s">
        <v>47301</v>
      </c>
      <c r="K16173" s="3" t="s">
        <v>42</v>
      </c>
      <c r="L16173" s="4" t="s">
        <v>47301</v>
      </c>
      <c r="M16173" s="11"/>
      <c r="N16173" s="4"/>
      <c r="O16173" s="11"/>
      <c r="P16173" s="4"/>
      <c r="Q16173" s="11"/>
      <c r="R16173" s="4"/>
      <c r="S16173" s="11"/>
      <c r="T16173" s="4"/>
      <c r="U16173" s="11"/>
      <c r="V16173" s="4"/>
      <c r="W16173" s="11"/>
      <c r="X16173" s="4"/>
      <c r="Y16173" s="11"/>
      <c r="Z16173" s="4"/>
      <c r="AA16173" s="1" t="s">
        <v>16</v>
      </c>
      <c r="AC16173" s="23" t="s">
        <v>38185</v>
      </c>
      <c r="AD16173" s="23" t="s">
        <v>40440</v>
      </c>
      <c r="AE16173" t="s">
        <v>35409</v>
      </c>
    </row>
    <row r="16174" spans="1:31" ht="15" customHeight="1">
      <c r="A16174" s="1">
        <v>16173</v>
      </c>
      <c r="B16174" s="1" t="s">
        <v>54</v>
      </c>
      <c r="C16174" s="1" t="s">
        <v>19789</v>
      </c>
      <c r="D16174" s="9" t="s">
        <v>579</v>
      </c>
      <c r="E16174" s="12" t="s">
        <v>362</v>
      </c>
      <c r="F16174" s="9" t="s">
        <v>30618</v>
      </c>
      <c r="G16174" s="17">
        <v>914444490199</v>
      </c>
      <c r="H16174" s="2" t="s">
        <v>37779</v>
      </c>
      <c r="I16174" s="1" t="s">
        <v>41</v>
      </c>
      <c r="J16174" s="4" t="s">
        <v>47301</v>
      </c>
      <c r="K16174" s="11" t="s">
        <v>14136</v>
      </c>
      <c r="L16174" s="4" t="s">
        <v>47301</v>
      </c>
      <c r="M16174" s="11"/>
      <c r="N16174" s="4"/>
      <c r="O16174" s="11"/>
      <c r="P16174" s="4"/>
      <c r="Q16174" s="11"/>
      <c r="R16174" s="4"/>
      <c r="S16174" s="11"/>
      <c r="T16174" s="4"/>
      <c r="U16174" s="11"/>
      <c r="V16174" s="4"/>
      <c r="W16174" s="11"/>
      <c r="X16174" s="4"/>
      <c r="Y16174" s="11"/>
      <c r="Z16174" s="4"/>
      <c r="AA16174" s="1" t="s">
        <v>16</v>
      </c>
      <c r="AC16174" s="23" t="s">
        <v>38186</v>
      </c>
      <c r="AD16174" s="23" t="s">
        <v>40440</v>
      </c>
      <c r="AE16174" t="s">
        <v>35409</v>
      </c>
    </row>
    <row r="16175" spans="1:31" ht="15" customHeight="1">
      <c r="A16175" s="1">
        <v>16174</v>
      </c>
      <c r="B16175" s="1" t="s">
        <v>54</v>
      </c>
      <c r="C16175" s="1" t="s">
        <v>19790</v>
      </c>
      <c r="D16175" s="9" t="s">
        <v>386</v>
      </c>
      <c r="E16175" s="12"/>
      <c r="F16175" s="9" t="s">
        <v>30619</v>
      </c>
      <c r="G16175" s="17">
        <v>91446696046</v>
      </c>
      <c r="H16175" s="2" t="s">
        <v>37779</v>
      </c>
      <c r="I16175" s="1" t="s">
        <v>41</v>
      </c>
      <c r="J16175" s="4" t="s">
        <v>47301</v>
      </c>
      <c r="K16175" s="3" t="s">
        <v>42</v>
      </c>
      <c r="L16175" s="4" t="s">
        <v>47301</v>
      </c>
      <c r="M16175" s="11"/>
      <c r="N16175" s="4"/>
      <c r="O16175" s="11"/>
      <c r="P16175" s="4"/>
      <c r="Q16175" s="11"/>
      <c r="R16175" s="4"/>
      <c r="S16175" s="11"/>
      <c r="T16175" s="4"/>
      <c r="U16175" s="11"/>
      <c r="V16175" s="4"/>
      <c r="W16175" s="11"/>
      <c r="X16175" s="4"/>
      <c r="Y16175" s="11"/>
      <c r="Z16175" s="4"/>
      <c r="AA16175" s="1" t="s">
        <v>16</v>
      </c>
      <c r="AC16175" s="23" t="s">
        <v>38187</v>
      </c>
      <c r="AD16175" s="23" t="s">
        <v>40440</v>
      </c>
      <c r="AE16175" t="s">
        <v>35394</v>
      </c>
    </row>
    <row r="16176" spans="1:31" ht="15" customHeight="1">
      <c r="A16176" s="1">
        <v>16175</v>
      </c>
      <c r="B16176" s="1" t="s">
        <v>54</v>
      </c>
      <c r="C16176" s="1" t="s">
        <v>19801</v>
      </c>
      <c r="D16176" s="9" t="s">
        <v>37764</v>
      </c>
      <c r="E16176" s="12"/>
      <c r="F16176" s="9" t="s">
        <v>30626</v>
      </c>
      <c r="G16176" s="17">
        <v>914466449909</v>
      </c>
      <c r="H16176" s="2" t="s">
        <v>37779</v>
      </c>
      <c r="I16176" s="1" t="s">
        <v>41</v>
      </c>
      <c r="J16176" s="4" t="s">
        <v>47301</v>
      </c>
      <c r="K16176" s="3" t="s">
        <v>42</v>
      </c>
      <c r="L16176" s="4" t="s">
        <v>47301</v>
      </c>
      <c r="M16176" s="11"/>
      <c r="N16176" s="4"/>
      <c r="O16176" s="11"/>
      <c r="P16176" s="4"/>
      <c r="Q16176" s="11"/>
      <c r="R16176" s="4"/>
      <c r="S16176" s="11"/>
      <c r="T16176" s="4"/>
      <c r="U16176" s="11"/>
      <c r="V16176" s="4"/>
      <c r="W16176" s="11"/>
      <c r="X16176" s="4"/>
      <c r="Y16176" s="11"/>
      <c r="Z16176" s="4"/>
      <c r="AA16176" s="1" t="s">
        <v>16</v>
      </c>
      <c r="AC16176" s="23" t="s">
        <v>38188</v>
      </c>
      <c r="AD16176" s="23" t="s">
        <v>40440</v>
      </c>
      <c r="AE16176" t="s">
        <v>35394</v>
      </c>
    </row>
    <row r="16177" spans="1:31" ht="15" customHeight="1">
      <c r="A16177" s="1">
        <v>16176</v>
      </c>
      <c r="B16177" s="1" t="s">
        <v>54</v>
      </c>
      <c r="C16177" s="1" t="s">
        <v>19812</v>
      </c>
      <c r="D16177" s="9" t="s">
        <v>36070</v>
      </c>
      <c r="E16177" s="12" t="s">
        <v>12524</v>
      </c>
      <c r="F16177" s="9" t="s">
        <v>30636</v>
      </c>
      <c r="G16177" s="17">
        <v>91494969464</v>
      </c>
      <c r="H16177" s="2" t="s">
        <v>37779</v>
      </c>
      <c r="I16177" s="1" t="s">
        <v>41</v>
      </c>
      <c r="J16177" s="4" t="s">
        <v>47301</v>
      </c>
      <c r="K16177" s="3" t="s">
        <v>42</v>
      </c>
      <c r="L16177" s="4" t="s">
        <v>47301</v>
      </c>
      <c r="M16177" s="11"/>
      <c r="N16177" s="4"/>
      <c r="O16177" s="11"/>
      <c r="P16177" s="4"/>
      <c r="Q16177" s="11"/>
      <c r="R16177" s="4"/>
      <c r="S16177" s="11"/>
      <c r="T16177" s="4"/>
      <c r="U16177" s="11"/>
      <c r="V16177" s="4"/>
      <c r="W16177" s="11"/>
      <c r="X16177" s="4"/>
      <c r="Y16177" s="11"/>
      <c r="Z16177" s="4"/>
      <c r="AA16177" s="1" t="s">
        <v>16</v>
      </c>
      <c r="AC16177" s="23" t="s">
        <v>38189</v>
      </c>
      <c r="AD16177" s="23" t="s">
        <v>40440</v>
      </c>
      <c r="AE16177" t="s">
        <v>35409</v>
      </c>
    </row>
    <row r="16178" spans="1:31" ht="15" customHeight="1">
      <c r="A16178" s="1">
        <v>16177</v>
      </c>
      <c r="B16178" s="1" t="s">
        <v>54</v>
      </c>
      <c r="C16178" s="1" t="s">
        <v>19815</v>
      </c>
      <c r="D16178" s="9" t="s">
        <v>494</v>
      </c>
      <c r="E16178" s="12" t="s">
        <v>217</v>
      </c>
      <c r="F16178" s="9" t="s">
        <v>33283</v>
      </c>
      <c r="G16178" s="17">
        <v>9141444940</v>
      </c>
      <c r="H16178" s="2" t="s">
        <v>37779</v>
      </c>
      <c r="I16178" s="1" t="s">
        <v>41</v>
      </c>
      <c r="J16178" s="4" t="s">
        <v>47301</v>
      </c>
      <c r="K16178" s="11" t="s">
        <v>18748</v>
      </c>
      <c r="L16178" s="4" t="s">
        <v>47301</v>
      </c>
      <c r="M16178" s="11"/>
      <c r="N16178" s="4"/>
      <c r="O16178" s="11"/>
      <c r="P16178" s="4"/>
      <c r="Q16178" s="11"/>
      <c r="R16178" s="4"/>
      <c r="S16178" s="11"/>
      <c r="T16178" s="4"/>
      <c r="U16178" s="11"/>
      <c r="V16178" s="4"/>
      <c r="W16178" s="11"/>
      <c r="X16178" s="4"/>
      <c r="Y16178" s="11"/>
      <c r="Z16178" s="4"/>
      <c r="AA16178" s="1" t="s">
        <v>16</v>
      </c>
      <c r="AC16178" s="23" t="s">
        <v>38190</v>
      </c>
      <c r="AD16178" s="23" t="s">
        <v>40440</v>
      </c>
      <c r="AE16178" t="s">
        <v>35394</v>
      </c>
    </row>
    <row r="16179" spans="1:31" ht="15" customHeight="1">
      <c r="A16179" s="1">
        <v>16178</v>
      </c>
      <c r="B16179" s="1" t="s">
        <v>54</v>
      </c>
      <c r="C16179" s="1" t="s">
        <v>19817</v>
      </c>
      <c r="D16179" s="9" t="s">
        <v>791</v>
      </c>
      <c r="E16179" s="12" t="s">
        <v>16103</v>
      </c>
      <c r="F16179" s="9" t="s">
        <v>35314</v>
      </c>
      <c r="G16179" s="17">
        <v>91469104444</v>
      </c>
      <c r="H16179" s="2" t="s">
        <v>37779</v>
      </c>
      <c r="I16179" s="1" t="s">
        <v>62</v>
      </c>
      <c r="J16179" s="4" t="s">
        <v>47301</v>
      </c>
      <c r="K16179" s="11" t="s">
        <v>18748</v>
      </c>
      <c r="L16179" s="4" t="s">
        <v>47301</v>
      </c>
      <c r="M16179" s="11"/>
      <c r="N16179" s="4"/>
      <c r="O16179" s="11"/>
      <c r="P16179" s="4"/>
      <c r="Q16179" s="11"/>
      <c r="R16179" s="4"/>
      <c r="S16179" s="11"/>
      <c r="T16179" s="4"/>
      <c r="U16179" s="11"/>
      <c r="V16179" s="4"/>
      <c r="W16179" s="11"/>
      <c r="X16179" s="4"/>
      <c r="Y16179" s="11"/>
      <c r="Z16179" s="4"/>
      <c r="AA16179" s="1" t="s">
        <v>16</v>
      </c>
      <c r="AC16179" s="23" t="s">
        <v>38191</v>
      </c>
      <c r="AD16179" s="23" t="s">
        <v>40440</v>
      </c>
      <c r="AE16179" t="s">
        <v>35409</v>
      </c>
    </row>
    <row r="16180" spans="1:31" ht="15" customHeight="1">
      <c r="A16180" s="1">
        <v>16179</v>
      </c>
      <c r="B16180" s="1" t="s">
        <v>54</v>
      </c>
      <c r="C16180" s="1" t="s">
        <v>19835</v>
      </c>
      <c r="D16180" s="9" t="s">
        <v>36371</v>
      </c>
      <c r="E16180" s="12"/>
      <c r="F16180" s="9" t="s">
        <v>30653</v>
      </c>
      <c r="G16180" s="17">
        <v>91444011004</v>
      </c>
      <c r="H16180" s="2" t="s">
        <v>37779</v>
      </c>
      <c r="I16180" s="1" t="s">
        <v>62</v>
      </c>
      <c r="J16180" s="4" t="s">
        <v>47301</v>
      </c>
      <c r="K16180" s="11" t="s">
        <v>14136</v>
      </c>
      <c r="L16180" s="4" t="s">
        <v>47301</v>
      </c>
      <c r="M16180" s="11"/>
      <c r="N16180" s="4"/>
      <c r="O16180" s="11"/>
      <c r="P16180" s="4"/>
      <c r="Q16180" s="11"/>
      <c r="R16180" s="4"/>
      <c r="S16180" s="11"/>
      <c r="T16180" s="4"/>
      <c r="U16180" s="11"/>
      <c r="V16180" s="4"/>
      <c r="W16180" s="11"/>
      <c r="X16180" s="4"/>
      <c r="Y16180" s="11"/>
      <c r="Z16180" s="4"/>
      <c r="AA16180" s="1" t="s">
        <v>16</v>
      </c>
      <c r="AC16180" s="23" t="s">
        <v>38192</v>
      </c>
      <c r="AD16180" s="23" t="s">
        <v>40440</v>
      </c>
      <c r="AE16180" t="s">
        <v>35399</v>
      </c>
    </row>
    <row r="16181" spans="1:31" ht="15" customHeight="1">
      <c r="A16181" s="1">
        <v>16180</v>
      </c>
      <c r="B16181" s="1" t="s">
        <v>54</v>
      </c>
      <c r="C16181" s="1" t="s">
        <v>19839</v>
      </c>
      <c r="D16181" s="9" t="s">
        <v>37612</v>
      </c>
      <c r="E16181" s="12" t="s">
        <v>139</v>
      </c>
      <c r="F16181" s="9" t="s">
        <v>31949</v>
      </c>
      <c r="G16181" s="17">
        <v>914460644964</v>
      </c>
      <c r="H16181" s="2" t="s">
        <v>37779</v>
      </c>
      <c r="I16181" s="1" t="s">
        <v>62</v>
      </c>
      <c r="J16181" s="4" t="s">
        <v>47301</v>
      </c>
      <c r="K16181" s="3" t="s">
        <v>42</v>
      </c>
      <c r="L16181" s="4" t="s">
        <v>47301</v>
      </c>
      <c r="M16181" s="11"/>
      <c r="N16181" s="4"/>
      <c r="O16181" s="11"/>
      <c r="P16181" s="4"/>
      <c r="Q16181" s="11"/>
      <c r="R16181" s="4"/>
      <c r="S16181" s="11"/>
      <c r="T16181" s="4"/>
      <c r="U16181" s="11"/>
      <c r="V16181" s="4"/>
      <c r="W16181" s="11"/>
      <c r="X16181" s="4"/>
      <c r="Y16181" s="11"/>
      <c r="Z16181" s="4"/>
      <c r="AA16181" s="1" t="s">
        <v>16</v>
      </c>
      <c r="AC16181" s="23" t="s">
        <v>38193</v>
      </c>
      <c r="AD16181" s="23" t="s">
        <v>40440</v>
      </c>
      <c r="AE16181" t="s">
        <v>35409</v>
      </c>
    </row>
    <row r="16182" spans="1:31" ht="15" customHeight="1">
      <c r="A16182" s="1">
        <v>16181</v>
      </c>
      <c r="B16182" s="1" t="s">
        <v>54</v>
      </c>
      <c r="C16182" s="1" t="s">
        <v>19842</v>
      </c>
      <c r="D16182" s="9" t="s">
        <v>37765</v>
      </c>
      <c r="E16182" s="12" t="s">
        <v>1286</v>
      </c>
      <c r="F16182" s="9" t="s">
        <v>30657</v>
      </c>
      <c r="G16182" s="17">
        <v>91446016990</v>
      </c>
      <c r="H16182" s="2" t="s">
        <v>37779</v>
      </c>
      <c r="I16182" s="1" t="s">
        <v>62</v>
      </c>
      <c r="J16182" s="4" t="s">
        <v>47301</v>
      </c>
      <c r="K16182" s="3" t="s">
        <v>42</v>
      </c>
      <c r="L16182" s="4" t="s">
        <v>47301</v>
      </c>
      <c r="M16182" s="11"/>
      <c r="N16182" s="4"/>
      <c r="O16182" s="11"/>
      <c r="P16182" s="4"/>
      <c r="Q16182" s="11"/>
      <c r="R16182" s="4"/>
      <c r="S16182" s="11"/>
      <c r="T16182" s="4"/>
      <c r="U16182" s="11"/>
      <c r="V16182" s="4"/>
      <c r="W16182" s="11"/>
      <c r="X16182" s="4"/>
      <c r="Y16182" s="11"/>
      <c r="Z16182" s="4"/>
      <c r="AA16182" s="1" t="s">
        <v>16</v>
      </c>
      <c r="AC16182" s="23" t="s">
        <v>38194</v>
      </c>
      <c r="AD16182" s="23" t="s">
        <v>40440</v>
      </c>
      <c r="AE16182" t="s">
        <v>35394</v>
      </c>
    </row>
    <row r="16183" spans="1:31" ht="15" customHeight="1">
      <c r="A16183" s="1">
        <v>16182</v>
      </c>
      <c r="B16183" s="1" t="s">
        <v>54</v>
      </c>
      <c r="C16183" s="1" t="s">
        <v>19855</v>
      </c>
      <c r="D16183" s="9" t="s">
        <v>642</v>
      </c>
      <c r="E16183" s="12" t="s">
        <v>32</v>
      </c>
      <c r="F16183" s="9" t="s">
        <v>30666</v>
      </c>
      <c r="G16183" s="17">
        <v>914994469449</v>
      </c>
      <c r="H16183" s="2" t="s">
        <v>37779</v>
      </c>
      <c r="I16183" s="1" t="s">
        <v>41</v>
      </c>
      <c r="J16183" s="4" t="s">
        <v>47301</v>
      </c>
      <c r="K16183" s="3" t="s">
        <v>42</v>
      </c>
      <c r="L16183" s="4" t="s">
        <v>47301</v>
      </c>
      <c r="M16183" s="11"/>
      <c r="N16183" s="4"/>
      <c r="O16183" s="11"/>
      <c r="P16183" s="4"/>
      <c r="Q16183" s="11"/>
      <c r="R16183" s="4"/>
      <c r="S16183" s="11"/>
      <c r="T16183" s="4"/>
      <c r="U16183" s="11"/>
      <c r="V16183" s="4"/>
      <c r="W16183" s="11"/>
      <c r="X16183" s="4"/>
      <c r="Y16183" s="11"/>
      <c r="Z16183" s="4"/>
      <c r="AA16183" s="1" t="s">
        <v>16</v>
      </c>
      <c r="AC16183" s="23" t="s">
        <v>38195</v>
      </c>
      <c r="AD16183" s="23" t="s">
        <v>40440</v>
      </c>
      <c r="AE16183" t="s">
        <v>35409</v>
      </c>
    </row>
    <row r="16184" spans="1:31" ht="15" customHeight="1">
      <c r="A16184" s="1">
        <v>16183</v>
      </c>
      <c r="B16184" s="1" t="s">
        <v>54</v>
      </c>
      <c r="C16184" s="1" t="s">
        <v>19856</v>
      </c>
      <c r="D16184" s="9" t="s">
        <v>873</v>
      </c>
      <c r="E16184" s="12" t="s">
        <v>881</v>
      </c>
      <c r="F16184" s="9" t="s">
        <v>30667</v>
      </c>
      <c r="G16184" s="17">
        <v>91494066664</v>
      </c>
      <c r="H16184" s="2" t="s">
        <v>37779</v>
      </c>
      <c r="I16184" s="1" t="s">
        <v>41</v>
      </c>
      <c r="J16184" s="4" t="s">
        <v>47301</v>
      </c>
      <c r="K16184" s="3" t="s">
        <v>42</v>
      </c>
      <c r="L16184" s="4" t="s">
        <v>47301</v>
      </c>
      <c r="M16184" s="11"/>
      <c r="N16184" s="4"/>
      <c r="O16184" s="11"/>
      <c r="P16184" s="4"/>
      <c r="Q16184" s="11"/>
      <c r="R16184" s="4"/>
      <c r="S16184" s="11"/>
      <c r="T16184" s="4"/>
      <c r="U16184" s="11"/>
      <c r="V16184" s="4"/>
      <c r="W16184" s="11"/>
      <c r="X16184" s="4"/>
      <c r="Y16184" s="11"/>
      <c r="Z16184" s="4"/>
      <c r="AA16184" s="1" t="s">
        <v>16</v>
      </c>
      <c r="AC16184" s="23" t="s">
        <v>38196</v>
      </c>
      <c r="AD16184" s="23" t="s">
        <v>40440</v>
      </c>
      <c r="AE16184" t="s">
        <v>35399</v>
      </c>
    </row>
    <row r="16185" spans="1:31" ht="15" customHeight="1">
      <c r="A16185" s="1">
        <v>16184</v>
      </c>
      <c r="B16185" s="1" t="s">
        <v>54</v>
      </c>
      <c r="C16185" s="1" t="s">
        <v>19863</v>
      </c>
      <c r="D16185" s="9" t="s">
        <v>359</v>
      </c>
      <c r="E16185" s="12" t="s">
        <v>40</v>
      </c>
      <c r="F16185" s="9" t="s">
        <v>30673</v>
      </c>
      <c r="G16185" s="17">
        <v>914494994949</v>
      </c>
      <c r="H16185" s="2" t="s">
        <v>37779</v>
      </c>
      <c r="I16185" s="1" t="s">
        <v>9</v>
      </c>
      <c r="J16185" s="4" t="s">
        <v>47301</v>
      </c>
      <c r="K16185" s="11" t="s">
        <v>18748</v>
      </c>
      <c r="L16185" s="4" t="s">
        <v>47301</v>
      </c>
      <c r="M16185" s="11"/>
      <c r="N16185" s="4"/>
      <c r="O16185" s="11"/>
      <c r="P16185" s="4"/>
      <c r="Q16185" s="11"/>
      <c r="R16185" s="4"/>
      <c r="S16185" s="11"/>
      <c r="T16185" s="4"/>
      <c r="U16185" s="11"/>
      <c r="V16185" s="4"/>
      <c r="W16185" s="11"/>
      <c r="X16185" s="4"/>
      <c r="Y16185" s="11"/>
      <c r="Z16185" s="4"/>
      <c r="AA16185" s="1" t="s">
        <v>16</v>
      </c>
      <c r="AC16185" s="23" t="s">
        <v>38197</v>
      </c>
      <c r="AD16185" s="23" t="s">
        <v>40440</v>
      </c>
      <c r="AE16185" t="s">
        <v>35394</v>
      </c>
    </row>
    <row r="16186" spans="1:31" ht="15" customHeight="1">
      <c r="A16186" s="1">
        <v>16185</v>
      </c>
      <c r="B16186" s="1" t="s">
        <v>54</v>
      </c>
      <c r="C16186" s="1" t="s">
        <v>19866</v>
      </c>
      <c r="D16186" s="9" t="s">
        <v>16180</v>
      </c>
      <c r="E16186" s="12" t="s">
        <v>1797</v>
      </c>
      <c r="F16186" s="9" t="s">
        <v>30675</v>
      </c>
      <c r="G16186" s="17">
        <v>914494414440</v>
      </c>
      <c r="H16186" s="2" t="s">
        <v>37779</v>
      </c>
      <c r="I16186" s="1" t="s">
        <v>41</v>
      </c>
      <c r="J16186" s="4" t="s">
        <v>47301</v>
      </c>
      <c r="K16186" s="3" t="s">
        <v>178</v>
      </c>
      <c r="L16186" s="4" t="s">
        <v>47301</v>
      </c>
      <c r="M16186" s="11"/>
      <c r="N16186" s="4"/>
      <c r="O16186" s="11"/>
      <c r="P16186" s="4"/>
      <c r="Q16186" s="11"/>
      <c r="R16186" s="4"/>
      <c r="S16186" s="11"/>
      <c r="T16186" s="4"/>
      <c r="U16186" s="11"/>
      <c r="V16186" s="4"/>
      <c r="W16186" s="11"/>
      <c r="X16186" s="4"/>
      <c r="Y16186" s="11"/>
      <c r="Z16186" s="4"/>
      <c r="AA16186" s="1" t="s">
        <v>16</v>
      </c>
      <c r="AC16186" s="23" t="s">
        <v>38198</v>
      </c>
      <c r="AD16186" s="23" t="s">
        <v>40440</v>
      </c>
      <c r="AE16186" t="s">
        <v>35394</v>
      </c>
    </row>
    <row r="16187" spans="1:31" ht="15" customHeight="1">
      <c r="A16187" s="1">
        <v>16186</v>
      </c>
      <c r="B16187" s="1" t="s">
        <v>54</v>
      </c>
      <c r="C16187" s="1" t="s">
        <v>19868</v>
      </c>
      <c r="D16187" s="9" t="s">
        <v>359</v>
      </c>
      <c r="E16187" s="12"/>
      <c r="F16187" s="9" t="s">
        <v>20977</v>
      </c>
      <c r="G16187" s="17">
        <v>9144009644</v>
      </c>
      <c r="H16187" s="2" t="s">
        <v>37779</v>
      </c>
      <c r="I16187" s="1" t="s">
        <v>62</v>
      </c>
      <c r="J16187" s="4" t="s">
        <v>47301</v>
      </c>
      <c r="K16187" s="11" t="s">
        <v>18748</v>
      </c>
      <c r="L16187" s="4" t="s">
        <v>47301</v>
      </c>
      <c r="M16187" s="11"/>
      <c r="N16187" s="4"/>
      <c r="O16187" s="11"/>
      <c r="P16187" s="4"/>
      <c r="Q16187" s="11"/>
      <c r="R16187" s="4"/>
      <c r="S16187" s="11"/>
      <c r="T16187" s="4"/>
      <c r="U16187" s="11"/>
      <c r="V16187" s="4"/>
      <c r="W16187" s="11"/>
      <c r="X16187" s="4"/>
      <c r="Y16187" s="11"/>
      <c r="Z16187" s="4"/>
      <c r="AA16187" s="1" t="s">
        <v>16</v>
      </c>
      <c r="AC16187" s="23" t="s">
        <v>38199</v>
      </c>
      <c r="AD16187" s="23" t="s">
        <v>40440</v>
      </c>
      <c r="AE16187" t="s">
        <v>35409</v>
      </c>
    </row>
    <row r="16188" spans="1:31" ht="15" customHeight="1">
      <c r="A16188" s="1">
        <v>16187</v>
      </c>
      <c r="B16188" s="1" t="s">
        <v>54</v>
      </c>
      <c r="C16188" s="1" t="s">
        <v>19870</v>
      </c>
      <c r="D16188" s="9" t="s">
        <v>1636</v>
      </c>
      <c r="E16188" s="12" t="s">
        <v>40</v>
      </c>
      <c r="F16188" s="9" t="s">
        <v>35318</v>
      </c>
      <c r="G16188" s="17">
        <v>914400499414</v>
      </c>
      <c r="H16188" s="2" t="s">
        <v>37779</v>
      </c>
      <c r="I16188" s="1" t="s">
        <v>41</v>
      </c>
      <c r="J16188" s="4" t="s">
        <v>47301</v>
      </c>
      <c r="K16188" s="3" t="s">
        <v>42</v>
      </c>
      <c r="L16188" s="4" t="s">
        <v>47301</v>
      </c>
      <c r="M16188" s="11"/>
      <c r="N16188" s="4"/>
      <c r="O16188" s="11"/>
      <c r="P16188" s="4"/>
      <c r="Q16188" s="11"/>
      <c r="R16188" s="4"/>
      <c r="S16188" s="11"/>
      <c r="T16188" s="4"/>
      <c r="U16188" s="11"/>
      <c r="V16188" s="4"/>
      <c r="W16188" s="11"/>
      <c r="X16188" s="4"/>
      <c r="Y16188" s="11"/>
      <c r="Z16188" s="4"/>
      <c r="AA16188" s="1" t="s">
        <v>16</v>
      </c>
      <c r="AC16188" s="23" t="s">
        <v>38200</v>
      </c>
      <c r="AD16188" s="23" t="s">
        <v>40440</v>
      </c>
      <c r="AE16188" t="s">
        <v>35410</v>
      </c>
    </row>
    <row r="16189" spans="1:31" ht="15" customHeight="1">
      <c r="A16189" s="1">
        <v>16188</v>
      </c>
      <c r="B16189" s="1" t="s">
        <v>54</v>
      </c>
      <c r="C16189" s="1" t="s">
        <v>19881</v>
      </c>
      <c r="D16189" s="9" t="s">
        <v>2027</v>
      </c>
      <c r="E16189" s="12" t="s">
        <v>36672</v>
      </c>
      <c r="F16189" s="9" t="s">
        <v>35320</v>
      </c>
      <c r="G16189" s="17">
        <v>91414449469</v>
      </c>
      <c r="H16189" s="2" t="s">
        <v>37779</v>
      </c>
      <c r="I16189" s="1" t="s">
        <v>41</v>
      </c>
      <c r="J16189" s="4" t="s">
        <v>47301</v>
      </c>
      <c r="K16189" s="3" t="s">
        <v>178</v>
      </c>
      <c r="L16189" s="4" t="s">
        <v>47301</v>
      </c>
      <c r="M16189" s="11"/>
      <c r="N16189" s="4"/>
      <c r="O16189" s="11"/>
      <c r="P16189" s="4"/>
      <c r="Q16189" s="11"/>
      <c r="R16189" s="4"/>
      <c r="S16189" s="11"/>
      <c r="T16189" s="4"/>
      <c r="U16189" s="11"/>
      <c r="V16189" s="4"/>
      <c r="W16189" s="11"/>
      <c r="X16189" s="4"/>
      <c r="Y16189" s="11"/>
      <c r="Z16189" s="4"/>
      <c r="AA16189" s="1" t="s">
        <v>16</v>
      </c>
      <c r="AC16189" s="23" t="s">
        <v>38201</v>
      </c>
      <c r="AD16189" s="23" t="s">
        <v>40440</v>
      </c>
      <c r="AE16189" t="s">
        <v>35410</v>
      </c>
    </row>
    <row r="16190" spans="1:31" ht="15" customHeight="1">
      <c r="A16190" s="1">
        <v>16189</v>
      </c>
      <c r="B16190" s="1" t="s">
        <v>54</v>
      </c>
      <c r="C16190" s="1" t="s">
        <v>19887</v>
      </c>
      <c r="D16190" s="9" t="s">
        <v>1231</v>
      </c>
      <c r="E16190" s="12" t="s">
        <v>2705</v>
      </c>
      <c r="F16190" s="9" t="s">
        <v>30688</v>
      </c>
      <c r="G16190" s="17">
        <v>9140669409</v>
      </c>
      <c r="H16190" s="2" t="s">
        <v>37779</v>
      </c>
      <c r="I16190" s="1" t="s">
        <v>62</v>
      </c>
      <c r="J16190" s="4" t="s">
        <v>47301</v>
      </c>
      <c r="K16190" s="3" t="s">
        <v>42</v>
      </c>
      <c r="L16190" s="4" t="s">
        <v>47301</v>
      </c>
      <c r="M16190" s="11"/>
      <c r="N16190" s="4"/>
      <c r="O16190" s="11"/>
      <c r="P16190" s="4"/>
      <c r="Q16190" s="11"/>
      <c r="R16190" s="4"/>
      <c r="S16190" s="11"/>
      <c r="T16190" s="4"/>
      <c r="U16190" s="11"/>
      <c r="V16190" s="4"/>
      <c r="W16190" s="11"/>
      <c r="X16190" s="4"/>
      <c r="Y16190" s="11"/>
      <c r="Z16190" s="4"/>
      <c r="AA16190" s="1" t="s">
        <v>16</v>
      </c>
      <c r="AC16190" s="23" t="s">
        <v>38202</v>
      </c>
      <c r="AD16190" s="23" t="s">
        <v>40440</v>
      </c>
      <c r="AE16190" t="s">
        <v>35399</v>
      </c>
    </row>
    <row r="16191" spans="1:31" ht="15" customHeight="1">
      <c r="A16191" s="1">
        <v>16190</v>
      </c>
      <c r="B16191" s="1" t="s">
        <v>54</v>
      </c>
      <c r="C16191" s="1" t="s">
        <v>19890</v>
      </c>
      <c r="D16191" s="9" t="s">
        <v>13454</v>
      </c>
      <c r="E16191" s="12" t="s">
        <v>221</v>
      </c>
      <c r="F16191" s="9" t="s">
        <v>33293</v>
      </c>
      <c r="G16191" s="17">
        <v>91400069466</v>
      </c>
      <c r="H16191" s="2" t="s">
        <v>37779</v>
      </c>
      <c r="I16191" s="1" t="s">
        <v>62</v>
      </c>
      <c r="J16191" s="4" t="s">
        <v>47301</v>
      </c>
      <c r="K16191" s="11" t="s">
        <v>18748</v>
      </c>
      <c r="L16191" s="4" t="s">
        <v>47301</v>
      </c>
      <c r="M16191" s="11"/>
      <c r="N16191" s="4"/>
      <c r="O16191" s="11"/>
      <c r="P16191" s="4"/>
      <c r="Q16191" s="11"/>
      <c r="R16191" s="4"/>
      <c r="S16191" s="11"/>
      <c r="T16191" s="4"/>
      <c r="U16191" s="11"/>
      <c r="V16191" s="4"/>
      <c r="W16191" s="11"/>
      <c r="X16191" s="4"/>
      <c r="Y16191" s="11"/>
      <c r="Z16191" s="4"/>
      <c r="AA16191" s="1" t="s">
        <v>16</v>
      </c>
      <c r="AC16191" s="23" t="s">
        <v>38203</v>
      </c>
      <c r="AD16191" s="23" t="s">
        <v>40440</v>
      </c>
      <c r="AE16191" t="s">
        <v>35394</v>
      </c>
    </row>
    <row r="16192" spans="1:31" ht="15" customHeight="1">
      <c r="A16192" s="1">
        <v>16191</v>
      </c>
      <c r="B16192" s="1" t="s">
        <v>54</v>
      </c>
      <c r="C16192" s="1" t="s">
        <v>19902</v>
      </c>
      <c r="D16192" s="9" t="s">
        <v>2359</v>
      </c>
      <c r="E16192" s="12"/>
      <c r="F16192" s="9" t="s">
        <v>24002</v>
      </c>
      <c r="G16192" s="17">
        <v>91990619991</v>
      </c>
      <c r="H16192" s="2" t="s">
        <v>37779</v>
      </c>
      <c r="I16192" s="1" t="s">
        <v>41</v>
      </c>
      <c r="J16192" s="4" t="s">
        <v>47301</v>
      </c>
      <c r="K16192" s="11" t="s">
        <v>14136</v>
      </c>
      <c r="L16192" s="4" t="s">
        <v>47301</v>
      </c>
      <c r="M16192" s="11"/>
      <c r="N16192" s="4"/>
      <c r="O16192" s="11"/>
      <c r="P16192" s="4"/>
      <c r="Q16192" s="11"/>
      <c r="R16192" s="4"/>
      <c r="S16192" s="11"/>
      <c r="T16192" s="4"/>
      <c r="U16192" s="11"/>
      <c r="V16192" s="4"/>
      <c r="W16192" s="11"/>
      <c r="X16192" s="4"/>
      <c r="Y16192" s="11"/>
      <c r="Z16192" s="4"/>
      <c r="AA16192" s="1" t="s">
        <v>16</v>
      </c>
      <c r="AC16192" s="23" t="s">
        <v>37957</v>
      </c>
      <c r="AD16192" s="23" t="s">
        <v>47290</v>
      </c>
      <c r="AE16192" t="s">
        <v>35410</v>
      </c>
    </row>
    <row r="16193" spans="1:31" ht="15" customHeight="1">
      <c r="A16193" s="1">
        <v>16192</v>
      </c>
      <c r="B16193" s="1" t="s">
        <v>54</v>
      </c>
      <c r="C16193" s="1" t="s">
        <v>19906</v>
      </c>
      <c r="D16193" s="9" t="s">
        <v>37766</v>
      </c>
      <c r="E16193" s="12" t="s">
        <v>40</v>
      </c>
      <c r="F16193" s="9" t="s">
        <v>35322</v>
      </c>
      <c r="G16193" s="17">
        <v>91990914969</v>
      </c>
      <c r="H16193" s="2" t="s">
        <v>37779</v>
      </c>
      <c r="I16193" s="1" t="s">
        <v>9</v>
      </c>
      <c r="J16193" s="4" t="s">
        <v>47301</v>
      </c>
      <c r="K16193" s="3" t="s">
        <v>178</v>
      </c>
      <c r="L16193" s="4" t="s">
        <v>47301</v>
      </c>
      <c r="M16193" s="11"/>
      <c r="N16193" s="4"/>
      <c r="O16193" s="11"/>
      <c r="P16193" s="4"/>
      <c r="Q16193" s="11"/>
      <c r="R16193" s="4"/>
      <c r="S16193" s="11"/>
      <c r="T16193" s="4"/>
      <c r="U16193" s="11"/>
      <c r="V16193" s="4"/>
      <c r="W16193" s="11"/>
      <c r="X16193" s="4"/>
      <c r="Y16193" s="11"/>
      <c r="Z16193" s="4"/>
      <c r="AA16193" s="1" t="s">
        <v>16</v>
      </c>
      <c r="AC16193" s="23" t="s">
        <v>37957</v>
      </c>
      <c r="AD16193" s="23" t="s">
        <v>41730</v>
      </c>
      <c r="AE16193" t="s">
        <v>35394</v>
      </c>
    </row>
    <row r="16194" spans="1:31" ht="15" customHeight="1">
      <c r="A16194" s="1">
        <v>16193</v>
      </c>
      <c r="B16194" s="1" t="s">
        <v>54</v>
      </c>
      <c r="C16194" s="1" t="s">
        <v>19914</v>
      </c>
      <c r="D16194" s="9" t="s">
        <v>1681</v>
      </c>
      <c r="E16194" s="12" t="s">
        <v>40</v>
      </c>
      <c r="F16194" s="9" t="s">
        <v>30709</v>
      </c>
      <c r="G16194" s="17">
        <v>91944660641</v>
      </c>
      <c r="H16194" s="2" t="s">
        <v>37779</v>
      </c>
      <c r="I16194" s="1" t="s">
        <v>41</v>
      </c>
      <c r="J16194" s="4" t="s">
        <v>47301</v>
      </c>
      <c r="K16194" s="3" t="s">
        <v>42</v>
      </c>
      <c r="L16194" s="4" t="s">
        <v>47301</v>
      </c>
      <c r="M16194" s="11"/>
      <c r="N16194" s="4"/>
      <c r="O16194" s="11"/>
      <c r="P16194" s="4"/>
      <c r="Q16194" s="11"/>
      <c r="R16194" s="4"/>
      <c r="S16194" s="11"/>
      <c r="T16194" s="4"/>
      <c r="U16194" s="11"/>
      <c r="V16194" s="4"/>
      <c r="W16194" s="11"/>
      <c r="X16194" s="4"/>
      <c r="Y16194" s="11"/>
      <c r="Z16194" s="4"/>
      <c r="AA16194" s="1" t="s">
        <v>16</v>
      </c>
      <c r="AC16194" s="23" t="s">
        <v>37957</v>
      </c>
      <c r="AD16194" s="23" t="s">
        <v>38961</v>
      </c>
      <c r="AE16194" t="s">
        <v>35410</v>
      </c>
    </row>
    <row r="16195" spans="1:31" ht="15" customHeight="1">
      <c r="A16195" s="1">
        <v>16194</v>
      </c>
      <c r="B16195" s="1" t="s">
        <v>54</v>
      </c>
      <c r="C16195" s="1" t="s">
        <v>19922</v>
      </c>
      <c r="D16195" s="9" t="s">
        <v>2233</v>
      </c>
      <c r="E16195" s="12"/>
      <c r="F16195" s="9" t="s">
        <v>33295</v>
      </c>
      <c r="G16195" s="17">
        <v>91444491</v>
      </c>
      <c r="H16195" s="2" t="s">
        <v>37779</v>
      </c>
      <c r="I16195" s="1" t="s">
        <v>41</v>
      </c>
      <c r="J16195" s="4" t="s">
        <v>47301</v>
      </c>
      <c r="K16195" s="3" t="s">
        <v>171</v>
      </c>
      <c r="L16195" s="4" t="s">
        <v>47301</v>
      </c>
      <c r="M16195" s="11"/>
      <c r="N16195" s="4"/>
      <c r="O16195" s="11"/>
      <c r="P16195" s="4"/>
      <c r="Q16195" s="11"/>
      <c r="R16195" s="4"/>
      <c r="S16195" s="11"/>
      <c r="T16195" s="4"/>
      <c r="U16195" s="11"/>
      <c r="V16195" s="4"/>
      <c r="W16195" s="11"/>
      <c r="X16195" s="4"/>
      <c r="Y16195" s="11"/>
      <c r="Z16195" s="4"/>
      <c r="AA16195" s="1" t="s">
        <v>16</v>
      </c>
      <c r="AC16195" s="23" t="s">
        <v>37957</v>
      </c>
      <c r="AD16195" s="23" t="s">
        <v>42882</v>
      </c>
      <c r="AE16195" t="s">
        <v>35409</v>
      </c>
    </row>
    <row r="16196" spans="1:31" ht="15" customHeight="1">
      <c r="A16196" s="1">
        <v>16195</v>
      </c>
      <c r="B16196" s="1" t="s">
        <v>54</v>
      </c>
      <c r="C16196" s="1" t="s">
        <v>19931</v>
      </c>
      <c r="D16196" s="9" t="s">
        <v>1410</v>
      </c>
      <c r="E16196" s="12" t="s">
        <v>131</v>
      </c>
      <c r="F16196" s="9" t="s">
        <v>24316</v>
      </c>
      <c r="G16196" s="17">
        <v>9141444940</v>
      </c>
      <c r="H16196" s="2" t="s">
        <v>37779</v>
      </c>
      <c r="I16196" s="1" t="s">
        <v>62</v>
      </c>
      <c r="J16196" s="4" t="s">
        <v>47301</v>
      </c>
      <c r="K16196" s="11" t="s">
        <v>14136</v>
      </c>
      <c r="L16196" s="4" t="s">
        <v>47301</v>
      </c>
      <c r="M16196" s="11"/>
      <c r="N16196" s="4"/>
      <c r="O16196" s="11"/>
      <c r="P16196" s="4"/>
      <c r="Q16196" s="11"/>
      <c r="R16196" s="4"/>
      <c r="S16196" s="11"/>
      <c r="T16196" s="4"/>
      <c r="U16196" s="11"/>
      <c r="V16196" s="4"/>
      <c r="W16196" s="11"/>
      <c r="X16196" s="4"/>
      <c r="Y16196" s="11"/>
      <c r="Z16196" s="4"/>
      <c r="AA16196" s="1" t="s">
        <v>16</v>
      </c>
      <c r="AC16196" s="23" t="s">
        <v>37957</v>
      </c>
      <c r="AD16196" s="23" t="s">
        <v>47279</v>
      </c>
      <c r="AE16196" t="s">
        <v>35410</v>
      </c>
    </row>
    <row r="16197" spans="1:31" ht="15" customHeight="1">
      <c r="A16197" s="1">
        <v>16196</v>
      </c>
      <c r="B16197" s="1" t="s">
        <v>54</v>
      </c>
      <c r="C16197" s="1" t="s">
        <v>19933</v>
      </c>
      <c r="D16197" s="9" t="s">
        <v>120</v>
      </c>
      <c r="E16197" s="12" t="s">
        <v>788</v>
      </c>
      <c r="F16197" s="9" t="s">
        <v>30716</v>
      </c>
      <c r="G16197" s="17">
        <v>914101464</v>
      </c>
      <c r="H16197" s="2" t="s">
        <v>37779</v>
      </c>
      <c r="I16197" s="1" t="s">
        <v>41</v>
      </c>
      <c r="J16197" s="4" t="s">
        <v>47301</v>
      </c>
      <c r="K16197" s="3" t="s">
        <v>42</v>
      </c>
      <c r="L16197" s="4" t="s">
        <v>47301</v>
      </c>
      <c r="M16197" s="11"/>
      <c r="N16197" s="4"/>
      <c r="O16197" s="11"/>
      <c r="P16197" s="4"/>
      <c r="Q16197" s="11"/>
      <c r="R16197" s="4"/>
      <c r="S16197" s="11"/>
      <c r="T16197" s="4"/>
      <c r="U16197" s="11"/>
      <c r="V16197" s="4"/>
      <c r="W16197" s="11"/>
      <c r="X16197" s="4"/>
      <c r="Y16197" s="11"/>
      <c r="Z16197" s="4"/>
      <c r="AA16197" s="1" t="s">
        <v>16</v>
      </c>
      <c r="AC16197" s="23" t="s">
        <v>38204</v>
      </c>
      <c r="AD16197" s="23" t="s">
        <v>47279</v>
      </c>
      <c r="AE16197" t="s">
        <v>35399</v>
      </c>
    </row>
    <row r="16198" spans="1:31" ht="15" customHeight="1">
      <c r="A16198" s="1">
        <v>16197</v>
      </c>
      <c r="B16198" s="1" t="s">
        <v>54</v>
      </c>
      <c r="C16198" s="1" t="s">
        <v>19935</v>
      </c>
      <c r="D16198" s="9" t="s">
        <v>2359</v>
      </c>
      <c r="E16198" s="12" t="s">
        <v>139</v>
      </c>
      <c r="F16198" s="9" t="s">
        <v>30718</v>
      </c>
      <c r="G16198" s="17">
        <v>914040964</v>
      </c>
      <c r="H16198" s="2" t="s">
        <v>37779</v>
      </c>
      <c r="I16198" s="1" t="s">
        <v>41</v>
      </c>
      <c r="J16198" s="4" t="s">
        <v>47301</v>
      </c>
      <c r="K16198" s="11" t="s">
        <v>14136</v>
      </c>
      <c r="L16198" s="4" t="s">
        <v>47301</v>
      </c>
      <c r="M16198" s="11"/>
      <c r="N16198" s="4"/>
      <c r="O16198" s="11"/>
      <c r="P16198" s="4"/>
      <c r="Q16198" s="11"/>
      <c r="R16198" s="4"/>
      <c r="S16198" s="11"/>
      <c r="T16198" s="4"/>
      <c r="U16198" s="11"/>
      <c r="V16198" s="4"/>
      <c r="W16198" s="11"/>
      <c r="X16198" s="4"/>
      <c r="Y16198" s="11"/>
      <c r="Z16198" s="4"/>
      <c r="AA16198" s="1" t="s">
        <v>16</v>
      </c>
      <c r="AC16198" s="23" t="s">
        <v>38089</v>
      </c>
      <c r="AD16198" s="23" t="s">
        <v>47279</v>
      </c>
      <c r="AE16198" t="s">
        <v>35410</v>
      </c>
    </row>
    <row r="16199" spans="1:31" ht="15" customHeight="1">
      <c r="A16199" s="1">
        <v>16198</v>
      </c>
      <c r="B16199" s="1" t="s">
        <v>54</v>
      </c>
      <c r="C16199" s="1" t="s">
        <v>19949</v>
      </c>
      <c r="D16199" s="9" t="s">
        <v>16189</v>
      </c>
      <c r="E16199" s="12"/>
      <c r="F16199" s="9" t="s">
        <v>33299</v>
      </c>
      <c r="G16199" s="17">
        <v>916001690</v>
      </c>
      <c r="H16199" s="2" t="s">
        <v>37779</v>
      </c>
      <c r="I16199" s="1" t="s">
        <v>62</v>
      </c>
      <c r="J16199" s="4" t="s">
        <v>47301</v>
      </c>
      <c r="K16199" s="3" t="s">
        <v>42</v>
      </c>
      <c r="L16199" s="4" t="s">
        <v>47301</v>
      </c>
      <c r="M16199" s="11"/>
      <c r="N16199" s="4"/>
      <c r="O16199" s="11"/>
      <c r="P16199" s="4"/>
      <c r="Q16199" s="11"/>
      <c r="R16199" s="4"/>
      <c r="S16199" s="11"/>
      <c r="T16199" s="4"/>
      <c r="U16199" s="11"/>
      <c r="V16199" s="4"/>
      <c r="W16199" s="11"/>
      <c r="X16199" s="4"/>
      <c r="Y16199" s="11"/>
      <c r="Z16199" s="4"/>
      <c r="AA16199" s="1" t="s">
        <v>16</v>
      </c>
      <c r="AC16199" s="23" t="s">
        <v>37892</v>
      </c>
      <c r="AD16199" s="23" t="s">
        <v>47279</v>
      </c>
      <c r="AE16199" t="s">
        <v>35410</v>
      </c>
    </row>
    <row r="16200" spans="1:31" ht="15" customHeight="1">
      <c r="A16200" s="1">
        <v>16199</v>
      </c>
      <c r="B16200" s="1" t="s">
        <v>54</v>
      </c>
      <c r="C16200" s="1" t="s">
        <v>19951</v>
      </c>
      <c r="D16200" s="9" t="s">
        <v>2627</v>
      </c>
      <c r="E16200" s="12" t="s">
        <v>40</v>
      </c>
      <c r="F16200" s="9" t="s">
        <v>30724</v>
      </c>
      <c r="G16200" s="17">
        <v>9160046441</v>
      </c>
      <c r="H16200" s="2" t="s">
        <v>37779</v>
      </c>
      <c r="I16200" s="1" t="s">
        <v>9</v>
      </c>
      <c r="J16200" s="4" t="s">
        <v>47301</v>
      </c>
      <c r="K16200" s="3" t="s">
        <v>42</v>
      </c>
      <c r="L16200" s="4" t="s">
        <v>47301</v>
      </c>
      <c r="M16200" s="11"/>
      <c r="N16200" s="4"/>
      <c r="O16200" s="11"/>
      <c r="P16200" s="4"/>
      <c r="Q16200" s="11"/>
      <c r="R16200" s="4"/>
      <c r="S16200" s="11"/>
      <c r="T16200" s="4"/>
      <c r="U16200" s="11"/>
      <c r="V16200" s="4"/>
      <c r="W16200" s="11"/>
      <c r="X16200" s="4"/>
      <c r="Y16200" s="11"/>
      <c r="Z16200" s="4"/>
      <c r="AA16200" s="1" t="s">
        <v>16</v>
      </c>
      <c r="AC16200" s="23" t="s">
        <v>37892</v>
      </c>
      <c r="AD16200" s="23" t="s">
        <v>47279</v>
      </c>
      <c r="AE16200" t="s">
        <v>35410</v>
      </c>
    </row>
    <row r="16201" spans="1:31" ht="15" customHeight="1">
      <c r="A16201" s="1">
        <v>16200</v>
      </c>
      <c r="B16201" s="1" t="s">
        <v>54</v>
      </c>
      <c r="C16201" s="1" t="s">
        <v>19955</v>
      </c>
      <c r="D16201" s="9" t="s">
        <v>5672</v>
      </c>
      <c r="E16201" s="12" t="s">
        <v>774</v>
      </c>
      <c r="F16201" s="9" t="s">
        <v>30725</v>
      </c>
      <c r="G16201" s="17">
        <v>91600041096</v>
      </c>
      <c r="H16201" s="2" t="s">
        <v>37779</v>
      </c>
      <c r="I16201" s="1" t="s">
        <v>41</v>
      </c>
      <c r="J16201" s="4" t="s">
        <v>47301</v>
      </c>
      <c r="K16201" s="11" t="s">
        <v>14136</v>
      </c>
      <c r="L16201" s="4" t="s">
        <v>47301</v>
      </c>
      <c r="M16201" s="11"/>
      <c r="N16201" s="4"/>
      <c r="O16201" s="11"/>
      <c r="P16201" s="4"/>
      <c r="Q16201" s="11"/>
      <c r="R16201" s="4"/>
      <c r="S16201" s="11"/>
      <c r="T16201" s="4"/>
      <c r="U16201" s="11"/>
      <c r="V16201" s="4"/>
      <c r="W16201" s="11"/>
      <c r="X16201" s="4"/>
      <c r="Y16201" s="11"/>
      <c r="Z16201" s="4"/>
      <c r="AA16201" s="1" t="s">
        <v>16</v>
      </c>
      <c r="AC16201" s="23" t="s">
        <v>37892</v>
      </c>
      <c r="AD16201" s="23" t="s">
        <v>47279</v>
      </c>
      <c r="AE16201" t="s">
        <v>35399</v>
      </c>
    </row>
    <row r="16202" spans="1:31" ht="15" customHeight="1">
      <c r="A16202" s="1">
        <v>16201</v>
      </c>
      <c r="B16202" s="1" t="s">
        <v>54</v>
      </c>
      <c r="C16202" s="1" t="s">
        <v>19956</v>
      </c>
      <c r="D16202" s="9" t="s">
        <v>18575</v>
      </c>
      <c r="E16202" s="12"/>
      <c r="F16202" s="9" t="s">
        <v>30726</v>
      </c>
      <c r="G16202" s="17">
        <v>9160009019</v>
      </c>
      <c r="H16202" s="2" t="s">
        <v>37779</v>
      </c>
      <c r="I16202" s="1" t="s">
        <v>62</v>
      </c>
      <c r="J16202" s="4" t="s">
        <v>47301</v>
      </c>
      <c r="K16202" s="3" t="s">
        <v>42</v>
      </c>
      <c r="L16202" s="4" t="s">
        <v>47301</v>
      </c>
      <c r="M16202" s="11"/>
      <c r="N16202" s="4"/>
      <c r="O16202" s="11"/>
      <c r="P16202" s="4"/>
      <c r="Q16202" s="11"/>
      <c r="R16202" s="4"/>
      <c r="S16202" s="11"/>
      <c r="T16202" s="4"/>
      <c r="U16202" s="11"/>
      <c r="V16202" s="4"/>
      <c r="W16202" s="11"/>
      <c r="X16202" s="4"/>
      <c r="Y16202" s="11"/>
      <c r="Z16202" s="4"/>
      <c r="AA16202" s="1" t="s">
        <v>16</v>
      </c>
      <c r="AC16202" s="23" t="s">
        <v>37892</v>
      </c>
      <c r="AD16202" s="23" t="s">
        <v>47279</v>
      </c>
      <c r="AE16202" t="s">
        <v>35409</v>
      </c>
    </row>
    <row r="16203" spans="1:31" ht="15" customHeight="1">
      <c r="A16203" s="1">
        <v>16202</v>
      </c>
      <c r="B16203" s="1" t="s">
        <v>54</v>
      </c>
      <c r="C16203" s="1" t="s">
        <v>19957</v>
      </c>
      <c r="D16203" s="9" t="s">
        <v>1015</v>
      </c>
      <c r="E16203" s="12" t="s">
        <v>40</v>
      </c>
      <c r="F16203" s="9" t="s">
        <v>30727</v>
      </c>
      <c r="G16203" s="17">
        <v>916000166</v>
      </c>
      <c r="H16203" s="2" t="s">
        <v>37779</v>
      </c>
      <c r="I16203" s="1" t="s">
        <v>41</v>
      </c>
      <c r="J16203" s="4" t="s">
        <v>47301</v>
      </c>
      <c r="K16203" s="3" t="s">
        <v>42</v>
      </c>
      <c r="L16203" s="4" t="s">
        <v>47301</v>
      </c>
      <c r="M16203" s="11"/>
      <c r="N16203" s="4"/>
      <c r="O16203" s="11"/>
      <c r="P16203" s="4"/>
      <c r="Q16203" s="11"/>
      <c r="R16203" s="4"/>
      <c r="S16203" s="11"/>
      <c r="T16203" s="4"/>
      <c r="U16203" s="11"/>
      <c r="V16203" s="4"/>
      <c r="W16203" s="11"/>
      <c r="X16203" s="4"/>
      <c r="Y16203" s="11"/>
      <c r="Z16203" s="4"/>
      <c r="AA16203" s="1" t="s">
        <v>16</v>
      </c>
      <c r="AC16203" s="23" t="s">
        <v>37892</v>
      </c>
      <c r="AD16203" s="23" t="s">
        <v>47279</v>
      </c>
      <c r="AE16203" t="s">
        <v>35399</v>
      </c>
    </row>
    <row r="16204" spans="1:31" ht="15" customHeight="1">
      <c r="A16204" s="1">
        <v>16203</v>
      </c>
      <c r="B16204" s="1" t="s">
        <v>54</v>
      </c>
      <c r="C16204" s="1" t="s">
        <v>19967</v>
      </c>
      <c r="D16204" s="9" t="s">
        <v>280</v>
      </c>
      <c r="E16204" s="12" t="s">
        <v>37613</v>
      </c>
      <c r="F16204" s="9" t="s">
        <v>30736</v>
      </c>
      <c r="G16204" s="17">
        <v>914069990</v>
      </c>
      <c r="H16204" s="2" t="s">
        <v>37779</v>
      </c>
      <c r="I16204" s="1" t="s">
        <v>62</v>
      </c>
      <c r="J16204" s="4" t="s">
        <v>47301</v>
      </c>
      <c r="K16204" s="3" t="s">
        <v>42</v>
      </c>
      <c r="L16204" s="4" t="s">
        <v>47301</v>
      </c>
      <c r="M16204" s="11"/>
      <c r="N16204" s="4"/>
      <c r="O16204" s="11"/>
      <c r="P16204" s="4"/>
      <c r="Q16204" s="11"/>
      <c r="R16204" s="4"/>
      <c r="S16204" s="11"/>
      <c r="T16204" s="4"/>
      <c r="U16204" s="11"/>
      <c r="V16204" s="4"/>
      <c r="W16204" s="11"/>
      <c r="X16204" s="4"/>
      <c r="Y16204" s="11"/>
      <c r="Z16204" s="4"/>
      <c r="AA16204" s="1" t="s">
        <v>16</v>
      </c>
      <c r="AC16204" s="23" t="s">
        <v>37892</v>
      </c>
      <c r="AD16204" s="23" t="s">
        <v>47279</v>
      </c>
      <c r="AE16204" t="s">
        <v>35394</v>
      </c>
    </row>
    <row r="16205" spans="1:31" ht="15" customHeight="1">
      <c r="A16205" s="1">
        <v>16204</v>
      </c>
      <c r="B16205" s="1" t="s">
        <v>54</v>
      </c>
      <c r="C16205" s="1" t="s">
        <v>19970</v>
      </c>
      <c r="D16205" s="9" t="s">
        <v>12464</v>
      </c>
      <c r="E16205" s="12" t="s">
        <v>2190</v>
      </c>
      <c r="F16205" s="9" t="s">
        <v>30738</v>
      </c>
      <c r="G16205" s="17">
        <v>91406649914</v>
      </c>
      <c r="H16205" s="2" t="s">
        <v>37779</v>
      </c>
      <c r="I16205" s="1" t="s">
        <v>62</v>
      </c>
      <c r="J16205" s="4" t="s">
        <v>47301</v>
      </c>
      <c r="K16205" s="11" t="s">
        <v>18748</v>
      </c>
      <c r="L16205" s="4" t="s">
        <v>47301</v>
      </c>
      <c r="M16205" s="11"/>
      <c r="N16205" s="4"/>
      <c r="O16205" s="11"/>
      <c r="P16205" s="4"/>
      <c r="Q16205" s="11"/>
      <c r="R16205" s="4"/>
      <c r="S16205" s="11"/>
      <c r="T16205" s="4"/>
      <c r="U16205" s="11"/>
      <c r="V16205" s="4"/>
      <c r="W16205" s="11"/>
      <c r="X16205" s="4"/>
      <c r="Y16205" s="11"/>
      <c r="Z16205" s="4"/>
      <c r="AA16205" s="1" t="s">
        <v>11</v>
      </c>
      <c r="AC16205" s="23" t="s">
        <v>37892</v>
      </c>
      <c r="AD16205" s="23" t="s">
        <v>47279</v>
      </c>
      <c r="AE16205" t="s">
        <v>35410</v>
      </c>
    </row>
    <row r="16206" spans="1:31" ht="15" customHeight="1">
      <c r="A16206" s="1">
        <v>16205</v>
      </c>
      <c r="B16206" s="1" t="s">
        <v>54</v>
      </c>
      <c r="C16206" s="1" t="s">
        <v>19975</v>
      </c>
      <c r="D16206" s="9" t="s">
        <v>2742</v>
      </c>
      <c r="E16206" s="12" t="s">
        <v>542</v>
      </c>
      <c r="F16206" s="9" t="s">
        <v>35333</v>
      </c>
      <c r="G16206" s="17">
        <v>91949696499</v>
      </c>
      <c r="H16206" s="2" t="s">
        <v>37779</v>
      </c>
      <c r="I16206" s="1" t="s">
        <v>62</v>
      </c>
      <c r="J16206" s="4" t="s">
        <v>47301</v>
      </c>
      <c r="K16206" s="3" t="s">
        <v>42</v>
      </c>
      <c r="L16206" s="4" t="s">
        <v>47301</v>
      </c>
      <c r="M16206" s="11"/>
      <c r="N16206" s="4"/>
      <c r="O16206" s="11"/>
      <c r="P16206" s="4"/>
      <c r="Q16206" s="11"/>
      <c r="R16206" s="4"/>
      <c r="S16206" s="11"/>
      <c r="T16206" s="4"/>
      <c r="U16206" s="11"/>
      <c r="V16206" s="4"/>
      <c r="W16206" s="11"/>
      <c r="X16206" s="4"/>
      <c r="Y16206" s="11"/>
      <c r="Z16206" s="4"/>
      <c r="AA16206" s="1" t="s">
        <v>16</v>
      </c>
      <c r="AC16206" s="23" t="s">
        <v>37892</v>
      </c>
      <c r="AD16206" s="23" t="s">
        <v>47279</v>
      </c>
      <c r="AE16206" t="s">
        <v>35399</v>
      </c>
    </row>
    <row r="16207" spans="1:31" ht="15" customHeight="1">
      <c r="A16207" s="1">
        <v>16206</v>
      </c>
      <c r="B16207" s="1" t="s">
        <v>54</v>
      </c>
      <c r="C16207" s="1" t="s">
        <v>19976</v>
      </c>
      <c r="D16207" s="9" t="s">
        <v>65</v>
      </c>
      <c r="E16207" s="12" t="s">
        <v>37506</v>
      </c>
      <c r="F16207" s="9" t="s">
        <v>30743</v>
      </c>
      <c r="G16207" s="17">
        <v>91949644411</v>
      </c>
      <c r="H16207" s="2" t="s">
        <v>37779</v>
      </c>
      <c r="I16207" s="1" t="s">
        <v>41</v>
      </c>
      <c r="J16207" s="4" t="s">
        <v>47301</v>
      </c>
      <c r="K16207" s="3" t="s">
        <v>178</v>
      </c>
      <c r="L16207" s="4" t="s">
        <v>47301</v>
      </c>
      <c r="M16207" s="11"/>
      <c r="N16207" s="4"/>
      <c r="O16207" s="11"/>
      <c r="P16207" s="4"/>
      <c r="Q16207" s="11"/>
      <c r="R16207" s="4"/>
      <c r="S16207" s="11"/>
      <c r="T16207" s="4"/>
      <c r="U16207" s="11"/>
      <c r="V16207" s="4"/>
      <c r="W16207" s="11"/>
      <c r="X16207" s="4"/>
      <c r="Y16207" s="11"/>
      <c r="Z16207" s="4"/>
      <c r="AA16207" s="1" t="s">
        <v>16</v>
      </c>
      <c r="AC16207" s="23" t="s">
        <v>37892</v>
      </c>
      <c r="AD16207" s="23" t="s">
        <v>47279</v>
      </c>
      <c r="AE16207" t="s">
        <v>35410</v>
      </c>
    </row>
    <row r="16208" spans="1:31" ht="15" customHeight="1">
      <c r="A16208" s="1">
        <v>16207</v>
      </c>
      <c r="B16208" s="1" t="s">
        <v>54</v>
      </c>
      <c r="C16208" s="1" t="s">
        <v>19984</v>
      </c>
      <c r="D16208" s="9" t="s">
        <v>37726</v>
      </c>
      <c r="E16208" s="12" t="s">
        <v>1469</v>
      </c>
      <c r="F16208" s="9" t="s">
        <v>30748</v>
      </c>
      <c r="G16208" s="17">
        <v>9104449999</v>
      </c>
      <c r="H16208" s="2" t="s">
        <v>37779</v>
      </c>
      <c r="I16208" s="1" t="s">
        <v>9</v>
      </c>
      <c r="J16208" s="4" t="s">
        <v>47301</v>
      </c>
      <c r="K16208" s="3" t="s">
        <v>42</v>
      </c>
      <c r="L16208" s="4" t="s">
        <v>47301</v>
      </c>
      <c r="M16208" s="11"/>
      <c r="N16208" s="4"/>
      <c r="O16208" s="11"/>
      <c r="P16208" s="4"/>
      <c r="Q16208" s="11"/>
      <c r="R16208" s="4"/>
      <c r="S16208" s="11"/>
      <c r="T16208" s="4"/>
      <c r="U16208" s="11"/>
      <c r="V16208" s="4"/>
      <c r="W16208" s="11"/>
      <c r="X16208" s="4"/>
      <c r="Y16208" s="11"/>
      <c r="Z16208" s="4"/>
      <c r="AA16208" s="1" t="s">
        <v>16</v>
      </c>
      <c r="AC16208" s="23" t="s">
        <v>37892</v>
      </c>
      <c r="AD16208" s="23" t="s">
        <v>47279</v>
      </c>
      <c r="AE16208" t="s">
        <v>35409</v>
      </c>
    </row>
    <row r="16209" spans="1:31" ht="15" customHeight="1">
      <c r="A16209" s="1">
        <v>16208</v>
      </c>
      <c r="B16209" s="1" t="s">
        <v>54</v>
      </c>
      <c r="C16209" s="1" t="s">
        <v>19987</v>
      </c>
      <c r="D16209" s="9" t="s">
        <v>965</v>
      </c>
      <c r="E16209" s="12" t="s">
        <v>328</v>
      </c>
      <c r="F16209" s="9" t="s">
        <v>30749</v>
      </c>
      <c r="G16209" s="17">
        <v>9104100464</v>
      </c>
      <c r="H16209" s="2" t="s">
        <v>37779</v>
      </c>
      <c r="I16209" s="1" t="s">
        <v>41</v>
      </c>
      <c r="J16209" s="4" t="s">
        <v>47301</v>
      </c>
      <c r="K16209" s="3" t="s">
        <v>42</v>
      </c>
      <c r="L16209" s="4" t="s">
        <v>47301</v>
      </c>
      <c r="M16209" s="11"/>
      <c r="N16209" s="4"/>
      <c r="O16209" s="11"/>
      <c r="P16209" s="4"/>
      <c r="Q16209" s="11"/>
      <c r="R16209" s="4"/>
      <c r="S16209" s="11"/>
      <c r="T16209" s="4"/>
      <c r="U16209" s="11"/>
      <c r="V16209" s="4"/>
      <c r="W16209" s="11"/>
      <c r="X16209" s="4"/>
      <c r="Y16209" s="11"/>
      <c r="Z16209" s="4"/>
      <c r="AA16209" s="1" t="s">
        <v>16</v>
      </c>
      <c r="AC16209" s="23" t="s">
        <v>37892</v>
      </c>
      <c r="AD16209" s="23" t="s">
        <v>47279</v>
      </c>
      <c r="AE16209" t="s">
        <v>35399</v>
      </c>
    </row>
    <row r="16210" spans="1:31" ht="15" customHeight="1">
      <c r="A16210" s="1">
        <v>16209</v>
      </c>
      <c r="B16210" s="1" t="s">
        <v>54</v>
      </c>
      <c r="C16210" s="1" t="s">
        <v>19995</v>
      </c>
      <c r="D16210" s="9" t="s">
        <v>1675</v>
      </c>
      <c r="E16210" s="9" t="s">
        <v>40</v>
      </c>
      <c r="F16210" s="9" t="s">
        <v>30753</v>
      </c>
      <c r="G16210" s="17">
        <v>91994644460</v>
      </c>
      <c r="H16210" s="9" t="s">
        <v>15</v>
      </c>
      <c r="I16210" s="1" t="s">
        <v>9</v>
      </c>
      <c r="J16210" s="4" t="s">
        <v>47301</v>
      </c>
      <c r="K16210" s="3" t="s">
        <v>178</v>
      </c>
      <c r="L16210" s="4" t="s">
        <v>47301</v>
      </c>
      <c r="M16210" s="11"/>
      <c r="N16210" s="4"/>
      <c r="O16210" s="11"/>
      <c r="P16210" s="4"/>
      <c r="Q16210" s="11"/>
      <c r="R16210" s="4"/>
      <c r="S16210" s="11"/>
      <c r="T16210" s="4"/>
      <c r="U16210" s="11"/>
      <c r="V16210" s="4"/>
      <c r="W16210" s="11"/>
      <c r="X16210" s="4"/>
      <c r="Y16210" s="11"/>
      <c r="Z16210" s="4"/>
      <c r="AA16210" s="1" t="s">
        <v>16</v>
      </c>
      <c r="AC16210" s="23" t="s">
        <v>37892</v>
      </c>
      <c r="AD16210" s="23" t="s">
        <v>47279</v>
      </c>
      <c r="AE16210" t="s">
        <v>35409</v>
      </c>
    </row>
    <row r="16211" spans="1:31" ht="15" customHeight="1">
      <c r="A16211" s="1">
        <v>16210</v>
      </c>
      <c r="B16211" s="1" t="s">
        <v>54</v>
      </c>
      <c r="C16211" s="1" t="s">
        <v>19998</v>
      </c>
      <c r="D16211" s="9" t="s">
        <v>10575</v>
      </c>
      <c r="E16211" s="9" t="s">
        <v>5517</v>
      </c>
      <c r="F16211" s="9" t="s">
        <v>30756</v>
      </c>
      <c r="G16211" s="17">
        <v>9191416604</v>
      </c>
      <c r="H16211" s="9" t="s">
        <v>8</v>
      </c>
      <c r="I16211" s="1" t="s">
        <v>41</v>
      </c>
      <c r="J16211" s="4" t="s">
        <v>47301</v>
      </c>
      <c r="K16211" s="11" t="s">
        <v>14136</v>
      </c>
      <c r="L16211" s="4" t="s">
        <v>47301</v>
      </c>
      <c r="M16211" s="11"/>
      <c r="N16211" s="4"/>
      <c r="O16211" s="11"/>
      <c r="P16211" s="4"/>
      <c r="Q16211" s="11"/>
      <c r="R16211" s="4"/>
      <c r="S16211" s="11"/>
      <c r="T16211" s="4"/>
      <c r="U16211" s="11"/>
      <c r="V16211" s="4"/>
      <c r="W16211" s="11"/>
      <c r="X16211" s="4"/>
      <c r="Y16211" s="11"/>
      <c r="Z16211" s="4"/>
      <c r="AA16211" s="1" t="s">
        <v>11</v>
      </c>
      <c r="AC16211" s="23" t="s">
        <v>37892</v>
      </c>
      <c r="AD16211" s="23" t="s">
        <v>47279</v>
      </c>
      <c r="AE16211" t="s">
        <v>35399</v>
      </c>
    </row>
    <row r="16212" spans="1:31" ht="15" customHeight="1">
      <c r="A16212" s="1">
        <v>16211</v>
      </c>
      <c r="B16212" s="1" t="s">
        <v>54</v>
      </c>
      <c r="C16212" s="1" t="s">
        <v>20001</v>
      </c>
      <c r="D16212" s="9" t="s">
        <v>3129</v>
      </c>
      <c r="E16212" s="12"/>
      <c r="F16212" s="9" t="s">
        <v>30759</v>
      </c>
      <c r="G16212" s="17">
        <v>444946000444</v>
      </c>
      <c r="H16212" s="2" t="s">
        <v>37779</v>
      </c>
      <c r="I16212" s="1" t="s">
        <v>41</v>
      </c>
      <c r="J16212" s="4" t="s">
        <v>47301</v>
      </c>
      <c r="K16212" s="3" t="s">
        <v>42</v>
      </c>
      <c r="L16212" s="4" t="s">
        <v>47301</v>
      </c>
      <c r="M16212" s="11"/>
      <c r="N16212" s="4"/>
      <c r="O16212" s="11"/>
      <c r="P16212" s="4"/>
      <c r="Q16212" s="11"/>
      <c r="R16212" s="4"/>
      <c r="S16212" s="11"/>
      <c r="T16212" s="4"/>
      <c r="U16212" s="11"/>
      <c r="V16212" s="4"/>
      <c r="W16212" s="11"/>
      <c r="X16212" s="4"/>
      <c r="Y16212" s="11"/>
      <c r="Z16212" s="4"/>
      <c r="AA16212" s="1" t="s">
        <v>11</v>
      </c>
      <c r="AC16212" s="23" t="s">
        <v>37892</v>
      </c>
      <c r="AD16212" s="23" t="s">
        <v>47279</v>
      </c>
      <c r="AE16212" t="s">
        <v>35410</v>
      </c>
    </row>
    <row r="16213" spans="1:31" ht="15" customHeight="1">
      <c r="A16213" s="1">
        <v>16212</v>
      </c>
      <c r="B16213" s="1" t="s">
        <v>54</v>
      </c>
      <c r="C16213" s="1" t="s">
        <v>20006</v>
      </c>
      <c r="D16213" s="9" t="s">
        <v>5197</v>
      </c>
      <c r="E16213" s="12" t="s">
        <v>40</v>
      </c>
      <c r="F16213" s="9" t="s">
        <v>30762</v>
      </c>
      <c r="G16213" s="17">
        <v>9199449999</v>
      </c>
      <c r="H16213" s="2" t="s">
        <v>37779</v>
      </c>
      <c r="I16213" s="1" t="s">
        <v>9</v>
      </c>
      <c r="J16213" s="4" t="s">
        <v>47301</v>
      </c>
      <c r="K16213" s="11" t="s">
        <v>18748</v>
      </c>
      <c r="L16213" s="4" t="s">
        <v>47301</v>
      </c>
      <c r="M16213" s="11"/>
      <c r="N16213" s="4"/>
      <c r="O16213" s="11"/>
      <c r="P16213" s="4"/>
      <c r="Q16213" s="11"/>
      <c r="R16213" s="4"/>
      <c r="S16213" s="11"/>
      <c r="T16213" s="4"/>
      <c r="U16213" s="11"/>
      <c r="V16213" s="4"/>
      <c r="W16213" s="11"/>
      <c r="X16213" s="4"/>
      <c r="Y16213" s="11"/>
      <c r="Z16213" s="4"/>
      <c r="AA16213" s="1" t="s">
        <v>16</v>
      </c>
      <c r="AC16213" s="23" t="s">
        <v>37892</v>
      </c>
      <c r="AD16213" s="23" t="s">
        <v>47279</v>
      </c>
      <c r="AE16213" t="s">
        <v>35394</v>
      </c>
    </row>
    <row r="16214" spans="1:31" ht="15" customHeight="1">
      <c r="A16214" s="1">
        <v>16213</v>
      </c>
      <c r="B16214" s="1" t="s">
        <v>54</v>
      </c>
      <c r="C16214" s="1" t="s">
        <v>20012</v>
      </c>
      <c r="D16214" s="2" t="s">
        <v>6813</v>
      </c>
      <c r="E16214" s="12" t="s">
        <v>19</v>
      </c>
      <c r="F16214" s="9" t="s">
        <v>30764</v>
      </c>
      <c r="G16214" s="17">
        <v>919909619400</v>
      </c>
      <c r="H16214" s="2" t="s">
        <v>37779</v>
      </c>
      <c r="I16214" s="1" t="s">
        <v>41</v>
      </c>
      <c r="J16214" s="4" t="s">
        <v>47301</v>
      </c>
      <c r="K16214" s="3" t="s">
        <v>42</v>
      </c>
      <c r="L16214" s="4" t="s">
        <v>47301</v>
      </c>
      <c r="M16214" s="11"/>
      <c r="N16214" s="4"/>
      <c r="O16214" s="11"/>
      <c r="P16214" s="4"/>
      <c r="Q16214" s="11"/>
      <c r="R16214" s="4"/>
      <c r="S16214" s="11"/>
      <c r="T16214" s="4"/>
      <c r="U16214" s="11"/>
      <c r="V16214" s="4"/>
      <c r="W16214" s="11"/>
      <c r="X16214" s="4"/>
      <c r="Y16214" s="11"/>
      <c r="Z16214" s="4"/>
      <c r="AA16214" s="1" t="s">
        <v>16</v>
      </c>
      <c r="AC16214" s="23" t="s">
        <v>37892</v>
      </c>
      <c r="AD16214" s="23" t="s">
        <v>47279</v>
      </c>
      <c r="AE16214" t="s">
        <v>35410</v>
      </c>
    </row>
    <row r="16215" spans="1:31" ht="15" customHeight="1">
      <c r="A16215" s="1">
        <v>16214</v>
      </c>
      <c r="B16215" s="1" t="s">
        <v>54</v>
      </c>
      <c r="C16215" s="1" t="s">
        <v>20026</v>
      </c>
      <c r="D16215" s="9" t="s">
        <v>37729</v>
      </c>
      <c r="E16215" s="12" t="s">
        <v>12338</v>
      </c>
      <c r="F16215" s="9" t="s">
        <v>30774</v>
      </c>
      <c r="G16215" s="17">
        <v>91964014964</v>
      </c>
      <c r="H16215" s="2" t="s">
        <v>37779</v>
      </c>
      <c r="I16215" s="1" t="s">
        <v>62</v>
      </c>
      <c r="J16215" s="4" t="s">
        <v>47301</v>
      </c>
      <c r="K16215" s="3" t="s">
        <v>42</v>
      </c>
      <c r="L16215" s="4" t="s">
        <v>47301</v>
      </c>
      <c r="M16215" s="11"/>
      <c r="N16215" s="4"/>
      <c r="O16215" s="11"/>
      <c r="P16215" s="4"/>
      <c r="Q16215" s="11"/>
      <c r="R16215" s="4"/>
      <c r="S16215" s="11"/>
      <c r="T16215" s="4"/>
      <c r="U16215" s="11"/>
      <c r="V16215" s="4"/>
      <c r="W16215" s="11"/>
      <c r="X16215" s="4"/>
      <c r="Y16215" s="11"/>
      <c r="Z16215" s="4"/>
      <c r="AA16215" s="1" t="s">
        <v>16</v>
      </c>
      <c r="AC16215" s="23" t="s">
        <v>37892</v>
      </c>
      <c r="AD16215" s="23" t="s">
        <v>47279</v>
      </c>
      <c r="AE16215" t="s">
        <v>35399</v>
      </c>
    </row>
    <row r="16216" spans="1:31" ht="15" customHeight="1">
      <c r="A16216" s="1">
        <v>16215</v>
      </c>
      <c r="B16216" s="1" t="s">
        <v>54</v>
      </c>
      <c r="C16216" s="1" t="s">
        <v>20028</v>
      </c>
      <c r="D16216" s="9" t="s">
        <v>1222</v>
      </c>
      <c r="E16216" s="12" t="s">
        <v>724</v>
      </c>
      <c r="F16216" s="9" t="s">
        <v>30775</v>
      </c>
      <c r="G16216" s="17">
        <v>919444919460</v>
      </c>
      <c r="H16216" s="2" t="s">
        <v>37779</v>
      </c>
      <c r="I16216" s="1" t="s">
        <v>9</v>
      </c>
      <c r="J16216" s="4" t="s">
        <v>47301</v>
      </c>
      <c r="K16216" s="3" t="s">
        <v>42</v>
      </c>
      <c r="L16216" s="4" t="s">
        <v>47301</v>
      </c>
      <c r="M16216" s="11"/>
      <c r="N16216" s="4"/>
      <c r="O16216" s="11"/>
      <c r="P16216" s="4"/>
      <c r="Q16216" s="11"/>
      <c r="R16216" s="4"/>
      <c r="S16216" s="11"/>
      <c r="T16216" s="4"/>
      <c r="U16216" s="11"/>
      <c r="V16216" s="4"/>
      <c r="W16216" s="11"/>
      <c r="X16216" s="4"/>
      <c r="Y16216" s="11"/>
      <c r="Z16216" s="4"/>
      <c r="AA16216" s="1" t="s">
        <v>16</v>
      </c>
      <c r="AC16216" s="23" t="s">
        <v>37892</v>
      </c>
      <c r="AD16216" s="23" t="s">
        <v>47279</v>
      </c>
      <c r="AE16216" t="s">
        <v>35410</v>
      </c>
    </row>
    <row r="16217" spans="1:31" ht="15" customHeight="1">
      <c r="A16217" s="1">
        <v>16216</v>
      </c>
      <c r="B16217" s="1" t="s">
        <v>54</v>
      </c>
      <c r="C16217" s="1" t="s">
        <v>20030</v>
      </c>
      <c r="D16217" s="9" t="s">
        <v>37727</v>
      </c>
      <c r="E16217" s="12" t="s">
        <v>6433</v>
      </c>
      <c r="F16217" s="9" t="s">
        <v>35344</v>
      </c>
      <c r="G16217" s="17">
        <v>91944649496</v>
      </c>
      <c r="H16217" s="2" t="s">
        <v>37779</v>
      </c>
      <c r="I16217" s="1" t="s">
        <v>62</v>
      </c>
      <c r="J16217" s="4" t="s">
        <v>47301</v>
      </c>
      <c r="K16217" s="3" t="s">
        <v>42</v>
      </c>
      <c r="L16217" s="4" t="s">
        <v>47301</v>
      </c>
      <c r="M16217" s="11"/>
      <c r="N16217" s="4"/>
      <c r="O16217" s="11"/>
      <c r="P16217" s="4"/>
      <c r="Q16217" s="11"/>
      <c r="R16217" s="4"/>
      <c r="S16217" s="11"/>
      <c r="T16217" s="4"/>
      <c r="U16217" s="11"/>
      <c r="V16217" s="4"/>
      <c r="W16217" s="11"/>
      <c r="X16217" s="4"/>
      <c r="Y16217" s="11"/>
      <c r="Z16217" s="4"/>
      <c r="AA16217" s="1" t="s">
        <v>16</v>
      </c>
      <c r="AC16217" s="23" t="s">
        <v>37892</v>
      </c>
      <c r="AD16217" s="23" t="s">
        <v>47279</v>
      </c>
      <c r="AE16217" t="s">
        <v>35399</v>
      </c>
    </row>
    <row r="16218" spans="1:31" ht="15" customHeight="1">
      <c r="A16218" s="1">
        <v>16217</v>
      </c>
      <c r="B16218" s="1" t="s">
        <v>54</v>
      </c>
      <c r="C16218" s="1" t="s">
        <v>20039</v>
      </c>
      <c r="D16218" s="9" t="s">
        <v>14934</v>
      </c>
      <c r="E16218" s="12" t="s">
        <v>37666</v>
      </c>
      <c r="F16218" s="9" t="s">
        <v>30784</v>
      </c>
      <c r="G16218" s="17">
        <v>91490614100</v>
      </c>
      <c r="H16218" s="2" t="s">
        <v>37779</v>
      </c>
      <c r="I16218" s="1" t="s">
        <v>9</v>
      </c>
      <c r="J16218" s="4" t="s">
        <v>47301</v>
      </c>
      <c r="K16218" s="3" t="s">
        <v>178</v>
      </c>
      <c r="L16218" s="4" t="s">
        <v>47301</v>
      </c>
      <c r="M16218" s="11"/>
      <c r="N16218" s="4"/>
      <c r="O16218" s="11"/>
      <c r="P16218" s="4"/>
      <c r="Q16218" s="11"/>
      <c r="R16218" s="4"/>
      <c r="S16218" s="11"/>
      <c r="T16218" s="4"/>
      <c r="U16218" s="11"/>
      <c r="V16218" s="4"/>
      <c r="W16218" s="11"/>
      <c r="X16218" s="4"/>
      <c r="Y16218" s="11"/>
      <c r="Z16218" s="4"/>
      <c r="AA16218" s="1" t="s">
        <v>16</v>
      </c>
      <c r="AC16218" s="23" t="s">
        <v>37892</v>
      </c>
      <c r="AD16218" s="23" t="s">
        <v>47279</v>
      </c>
      <c r="AE16218" t="s">
        <v>35410</v>
      </c>
    </row>
    <row r="16219" spans="1:31" ht="15" customHeight="1">
      <c r="A16219" s="1">
        <v>16218</v>
      </c>
      <c r="B16219" s="1" t="s">
        <v>54</v>
      </c>
      <c r="C16219" s="1" t="s">
        <v>20041</v>
      </c>
      <c r="D16219" s="9" t="s">
        <v>5784</v>
      </c>
      <c r="E16219" s="12" t="s">
        <v>558</v>
      </c>
      <c r="F16219" s="9" t="s">
        <v>23660</v>
      </c>
      <c r="G16219" s="17">
        <v>91464449941</v>
      </c>
      <c r="H16219" s="2" t="s">
        <v>37779</v>
      </c>
      <c r="I16219" s="1" t="s">
        <v>62</v>
      </c>
      <c r="J16219" s="4" t="s">
        <v>47301</v>
      </c>
      <c r="K16219" s="3" t="s">
        <v>178</v>
      </c>
      <c r="L16219" s="4" t="s">
        <v>47301</v>
      </c>
      <c r="M16219" s="11"/>
      <c r="N16219" s="4"/>
      <c r="O16219" s="11"/>
      <c r="P16219" s="4"/>
      <c r="Q16219" s="11"/>
      <c r="R16219" s="4"/>
      <c r="S16219" s="11"/>
      <c r="T16219" s="4"/>
      <c r="U16219" s="11"/>
      <c r="V16219" s="4"/>
      <c r="W16219" s="11"/>
      <c r="X16219" s="4"/>
      <c r="Y16219" s="11"/>
      <c r="Z16219" s="4"/>
      <c r="AA16219" s="1" t="s">
        <v>16</v>
      </c>
      <c r="AC16219" s="23" t="s">
        <v>37892</v>
      </c>
      <c r="AD16219" s="23" t="s">
        <v>47279</v>
      </c>
      <c r="AE16219" t="s">
        <v>35399</v>
      </c>
    </row>
    <row r="16220" spans="1:31" ht="15" customHeight="1">
      <c r="A16220" s="1">
        <v>16219</v>
      </c>
      <c r="B16220" s="1" t="s">
        <v>54</v>
      </c>
      <c r="C16220" s="1" t="s">
        <v>20050</v>
      </c>
      <c r="D16220" s="9" t="s">
        <v>494</v>
      </c>
      <c r="E16220" s="12" t="s">
        <v>139</v>
      </c>
      <c r="F16220" s="9" t="s">
        <v>30791</v>
      </c>
      <c r="G16220" s="17">
        <v>91400000069</v>
      </c>
      <c r="H16220" s="2" t="s">
        <v>37779</v>
      </c>
      <c r="I16220" s="1" t="s">
        <v>9</v>
      </c>
      <c r="J16220" s="4" t="s">
        <v>47301</v>
      </c>
      <c r="K16220" s="3" t="s">
        <v>178</v>
      </c>
      <c r="L16220" s="4" t="s">
        <v>47301</v>
      </c>
      <c r="M16220" s="11"/>
      <c r="N16220" s="4"/>
      <c r="O16220" s="11"/>
      <c r="P16220" s="4"/>
      <c r="Q16220" s="11"/>
      <c r="R16220" s="4"/>
      <c r="S16220" s="11"/>
      <c r="T16220" s="4"/>
      <c r="U16220" s="11"/>
      <c r="V16220" s="4"/>
      <c r="W16220" s="11"/>
      <c r="X16220" s="4"/>
      <c r="Y16220" s="11"/>
      <c r="Z16220" s="4"/>
      <c r="AA16220" s="1" t="s">
        <v>16</v>
      </c>
      <c r="AC16220" s="23" t="s">
        <v>37892</v>
      </c>
      <c r="AD16220" s="23" t="s">
        <v>47279</v>
      </c>
      <c r="AE16220" t="s">
        <v>35399</v>
      </c>
    </row>
    <row r="16221" spans="1:31" ht="15" customHeight="1">
      <c r="A16221" s="1">
        <v>16220</v>
      </c>
      <c r="B16221" s="1" t="s">
        <v>54</v>
      </c>
      <c r="C16221" s="1" t="s">
        <v>20059</v>
      </c>
      <c r="D16221" s="9" t="s">
        <v>636</v>
      </c>
      <c r="E16221" s="12" t="s">
        <v>2689</v>
      </c>
      <c r="F16221" s="9" t="s">
        <v>33305</v>
      </c>
      <c r="G16221" s="17">
        <v>91406499994</v>
      </c>
      <c r="H16221" s="2" t="s">
        <v>37779</v>
      </c>
      <c r="I16221" s="1" t="s">
        <v>62</v>
      </c>
      <c r="J16221" s="4" t="s">
        <v>47301</v>
      </c>
      <c r="K16221" s="11" t="s">
        <v>14136</v>
      </c>
      <c r="L16221" s="4" t="s">
        <v>47301</v>
      </c>
      <c r="M16221" s="11"/>
      <c r="N16221" s="4"/>
      <c r="O16221" s="11"/>
      <c r="P16221" s="4"/>
      <c r="Q16221" s="11"/>
      <c r="R16221" s="4"/>
      <c r="S16221" s="11"/>
      <c r="T16221" s="4"/>
      <c r="U16221" s="11"/>
      <c r="V16221" s="4"/>
      <c r="W16221" s="11"/>
      <c r="X16221" s="4"/>
      <c r="Y16221" s="11"/>
      <c r="Z16221" s="4"/>
      <c r="AA16221" s="1" t="s">
        <v>16</v>
      </c>
      <c r="AC16221" s="23" t="s">
        <v>37892</v>
      </c>
      <c r="AD16221" s="23" t="s">
        <v>47279</v>
      </c>
      <c r="AE16221" t="s">
        <v>35410</v>
      </c>
    </row>
    <row r="16222" spans="1:31" ht="15" customHeight="1">
      <c r="A16222" s="1">
        <v>16221</v>
      </c>
      <c r="B16222" s="1" t="s">
        <v>54</v>
      </c>
      <c r="C16222" s="1" t="s">
        <v>20063</v>
      </c>
      <c r="D16222" s="9" t="s">
        <v>3097</v>
      </c>
      <c r="E16222" s="12" t="s">
        <v>40</v>
      </c>
      <c r="F16222" s="9" t="s">
        <v>30800</v>
      </c>
      <c r="G16222" s="17">
        <v>91046469619</v>
      </c>
      <c r="H16222" s="2" t="s">
        <v>37779</v>
      </c>
      <c r="I16222" s="1" t="s">
        <v>62</v>
      </c>
      <c r="J16222" s="4" t="s">
        <v>47301</v>
      </c>
      <c r="K16222" s="3" t="s">
        <v>42</v>
      </c>
      <c r="L16222" s="4" t="s">
        <v>47301</v>
      </c>
      <c r="M16222" s="11"/>
      <c r="N16222" s="4"/>
      <c r="O16222" s="11"/>
      <c r="P16222" s="4"/>
      <c r="Q16222" s="11"/>
      <c r="R16222" s="4"/>
      <c r="S16222" s="11"/>
      <c r="T16222" s="4"/>
      <c r="U16222" s="11"/>
      <c r="V16222" s="4"/>
      <c r="W16222" s="11"/>
      <c r="X16222" s="4"/>
      <c r="Y16222" s="11"/>
      <c r="Z16222" s="4"/>
      <c r="AA16222" s="1" t="s">
        <v>16</v>
      </c>
      <c r="AC16222" s="23" t="s">
        <v>37892</v>
      </c>
      <c r="AD16222" s="23" t="s">
        <v>47279</v>
      </c>
      <c r="AE16222" t="s">
        <v>35394</v>
      </c>
    </row>
    <row r="16223" spans="1:31" ht="15" customHeight="1">
      <c r="A16223" s="1">
        <v>16222</v>
      </c>
      <c r="B16223" s="1" t="s">
        <v>54</v>
      </c>
      <c r="C16223" s="1" t="s">
        <v>20501</v>
      </c>
      <c r="D16223" s="9" t="s">
        <v>773</v>
      </c>
      <c r="E16223" s="9" t="s">
        <v>40</v>
      </c>
      <c r="F16223" s="9" t="s">
        <v>31063</v>
      </c>
      <c r="G16223" s="17">
        <v>91444964444</v>
      </c>
      <c r="H16223" s="9" t="s">
        <v>8</v>
      </c>
      <c r="I16223" s="1" t="s">
        <v>9</v>
      </c>
      <c r="J16223" s="4" t="s">
        <v>47301</v>
      </c>
      <c r="K16223" s="3" t="s">
        <v>42</v>
      </c>
      <c r="L16223" s="4" t="s">
        <v>47337</v>
      </c>
      <c r="M16223" s="4" t="s">
        <v>14136</v>
      </c>
      <c r="N16223" s="3" t="str">
        <f>J16223</f>
        <v>[75 lacs - 1 cr]</v>
      </c>
      <c r="O16223" s="4" t="s">
        <v>14137</v>
      </c>
      <c r="P16223" s="3" t="s">
        <v>47301</v>
      </c>
      <c r="Q16223" s="4" t="s">
        <v>13</v>
      </c>
      <c r="R16223" s="3" t="s">
        <v>47301</v>
      </c>
      <c r="S16223" s="11"/>
      <c r="T16223" s="4"/>
      <c r="U16223" s="11"/>
      <c r="V16223" s="4"/>
      <c r="W16223" s="11"/>
      <c r="X16223" s="4"/>
      <c r="Y16223" s="11"/>
      <c r="Z16223" s="4"/>
      <c r="AA16223" s="1" t="s">
        <v>16</v>
      </c>
      <c r="AC16223" s="23" t="s">
        <v>37893</v>
      </c>
      <c r="AD16223" s="23" t="s">
        <v>47279</v>
      </c>
      <c r="AE16223" t="s">
        <v>35409</v>
      </c>
    </row>
    <row r="16224" spans="1:31" ht="15" customHeight="1">
      <c r="J16224" s="1"/>
      <c r="K16224" s="11"/>
      <c r="L16224" s="1"/>
      <c r="M16224" s="11"/>
      <c r="N16224" s="3"/>
      <c r="O16224" s="11"/>
      <c r="P16224" s="3"/>
      <c r="Q16224" s="11"/>
      <c r="R16224" s="3"/>
      <c r="S16224" s="11"/>
      <c r="T16224" s="3"/>
      <c r="U16224" s="11"/>
      <c r="V16224" s="3"/>
      <c r="W16224" s="11"/>
      <c r="X16224" s="3"/>
      <c r="Y16224" s="11"/>
      <c r="Z16224" s="1"/>
      <c r="AA16224" s="1"/>
    </row>
    <row r="16225" spans="10:27" ht="15" customHeight="1">
      <c r="J16225" s="9"/>
      <c r="K16225" s="11"/>
      <c r="L16225" s="9"/>
      <c r="M16225" s="11"/>
      <c r="N16225" s="11"/>
      <c r="O16225" s="11"/>
      <c r="P16225" s="11"/>
      <c r="Q16225" s="11"/>
      <c r="R16225" s="11"/>
      <c r="S16225" s="11"/>
      <c r="T16225" s="11"/>
      <c r="U16225" s="11"/>
      <c r="V16225" s="11"/>
      <c r="W16225" s="11"/>
      <c r="X16225" s="11"/>
      <c r="Y16225" s="11"/>
      <c r="Z16225" s="9"/>
      <c r="AA16225" s="1"/>
    </row>
    <row r="16226" spans="10:27" ht="15" customHeight="1">
      <c r="J16226" s="9"/>
      <c r="K16226" s="11"/>
      <c r="L16226" s="9"/>
      <c r="M16226" s="11"/>
      <c r="N16226" s="11"/>
      <c r="O16226" s="11"/>
      <c r="P16226" s="11"/>
      <c r="Q16226" s="11"/>
      <c r="R16226" s="11"/>
      <c r="S16226" s="11"/>
      <c r="T16226" s="11"/>
      <c r="U16226" s="11"/>
      <c r="V16226" s="11"/>
      <c r="W16226" s="11"/>
      <c r="X16226" s="11"/>
      <c r="Y16226" s="11"/>
      <c r="Z16226" s="9"/>
      <c r="AA16226" s="1"/>
    </row>
    <row r="16227" spans="10:27" ht="15" customHeight="1">
      <c r="J16227" s="9"/>
      <c r="K16227" s="11"/>
      <c r="L16227" s="9"/>
      <c r="M16227" s="11"/>
      <c r="N16227" s="11"/>
      <c r="O16227" s="11"/>
      <c r="P16227" s="11"/>
      <c r="Q16227" s="11"/>
      <c r="R16227" s="11"/>
      <c r="S16227" s="11"/>
      <c r="T16227" s="11"/>
      <c r="U16227" s="11"/>
      <c r="V16227" s="11"/>
      <c r="W16227" s="11"/>
      <c r="X16227" s="11"/>
      <c r="Y16227" s="11"/>
      <c r="Z16227" s="9"/>
      <c r="AA16227" s="1"/>
    </row>
    <row r="16228" spans="10:27" ht="15" customHeight="1">
      <c r="J16228" s="9"/>
      <c r="K16228" s="11"/>
      <c r="L16228" s="9"/>
      <c r="M16228" s="11"/>
      <c r="N16228" s="11"/>
      <c r="O16228" s="11"/>
      <c r="P16228" s="11"/>
      <c r="Q16228" s="11"/>
      <c r="R16228" s="11"/>
      <c r="S16228" s="11"/>
      <c r="T16228" s="11"/>
      <c r="U16228" s="11"/>
      <c r="V16228" s="11"/>
      <c r="W16228" s="11"/>
      <c r="X16228" s="11"/>
      <c r="Y16228" s="11"/>
      <c r="Z16228" s="9"/>
      <c r="AA16228" s="1"/>
    </row>
    <row r="16229" spans="10:27" ht="15" customHeight="1">
      <c r="J16229" s="9"/>
      <c r="K16229" s="11"/>
      <c r="L16229" s="9"/>
      <c r="M16229" s="11"/>
      <c r="N16229" s="11"/>
      <c r="O16229" s="11"/>
      <c r="P16229" s="11"/>
      <c r="Q16229" s="11"/>
      <c r="R16229" s="11"/>
      <c r="S16229" s="11"/>
      <c r="T16229" s="11"/>
      <c r="U16229" s="11"/>
      <c r="V16229" s="11"/>
      <c r="W16229" s="11"/>
      <c r="X16229" s="11"/>
      <c r="Y16229" s="11"/>
      <c r="Z16229" s="9"/>
      <c r="AA16229" s="1"/>
    </row>
    <row r="16230" spans="10:27" ht="15" customHeight="1">
      <c r="J16230" s="9"/>
      <c r="K16230" s="11"/>
      <c r="L16230" s="9"/>
      <c r="M16230" s="11"/>
      <c r="N16230" s="11"/>
      <c r="O16230" s="11"/>
      <c r="P16230" s="11"/>
      <c r="Q16230" s="11"/>
      <c r="R16230" s="11"/>
      <c r="S16230" s="11"/>
      <c r="T16230" s="11"/>
      <c r="U16230" s="11"/>
      <c r="V16230" s="11"/>
      <c r="W16230" s="11"/>
      <c r="X16230" s="11"/>
      <c r="Y16230" s="11"/>
      <c r="Z16230" s="9"/>
      <c r="AA16230" s="1"/>
    </row>
    <row r="16231" spans="10:27" ht="15" customHeight="1">
      <c r="J16231" s="9"/>
      <c r="K16231" s="11"/>
      <c r="L16231" s="9"/>
      <c r="M16231" s="11"/>
      <c r="N16231" s="11"/>
      <c r="O16231" s="11"/>
      <c r="P16231" s="11"/>
      <c r="Q16231" s="11"/>
      <c r="R16231" s="11"/>
      <c r="S16231" s="11"/>
      <c r="T16231" s="11"/>
      <c r="U16231" s="11"/>
      <c r="V16231" s="11"/>
      <c r="W16231" s="11"/>
      <c r="X16231" s="11"/>
      <c r="Y16231" s="11"/>
      <c r="Z16231" s="9"/>
      <c r="AA16231" s="1"/>
    </row>
    <row r="16232" spans="10:27" ht="15" customHeight="1">
      <c r="J16232" s="9"/>
      <c r="K16232" s="11"/>
      <c r="L16232" s="9"/>
      <c r="M16232" s="11"/>
      <c r="N16232" s="11"/>
      <c r="O16232" s="11"/>
      <c r="P16232" s="11"/>
      <c r="Q16232" s="11"/>
      <c r="R16232" s="11"/>
      <c r="S16232" s="11"/>
      <c r="T16232" s="11"/>
      <c r="U16232" s="11"/>
      <c r="V16232" s="11"/>
      <c r="W16232" s="11"/>
      <c r="X16232" s="11"/>
      <c r="Y16232" s="11"/>
      <c r="Z16232" s="9"/>
      <c r="AA16232" s="1"/>
    </row>
    <row r="16233" spans="10:27" ht="15" customHeight="1">
      <c r="J16233" s="9"/>
      <c r="K16233" s="11"/>
      <c r="L16233" s="9"/>
      <c r="M16233" s="11"/>
      <c r="N16233" s="11"/>
      <c r="O16233" s="11"/>
      <c r="P16233" s="11"/>
      <c r="Q16233" s="11"/>
      <c r="R16233" s="11"/>
      <c r="S16233" s="11"/>
      <c r="T16233" s="11"/>
      <c r="U16233" s="11"/>
      <c r="V16233" s="11"/>
      <c r="W16233" s="11"/>
      <c r="X16233" s="11"/>
      <c r="Y16233" s="11"/>
      <c r="Z16233" s="9"/>
      <c r="AA16233" s="1"/>
    </row>
    <row r="16234" spans="10:27" ht="15" customHeight="1">
      <c r="J16234" s="9"/>
      <c r="K16234" s="11"/>
      <c r="L16234" s="9"/>
      <c r="M16234" s="11"/>
      <c r="N16234" s="11"/>
      <c r="O16234" s="11"/>
      <c r="P16234" s="11"/>
      <c r="Q16234" s="11"/>
      <c r="R16234" s="11"/>
      <c r="S16234" s="11"/>
      <c r="T16234" s="11"/>
      <c r="U16234" s="11"/>
      <c r="V16234" s="11"/>
      <c r="W16234" s="11"/>
      <c r="X16234" s="11"/>
      <c r="Y16234" s="11"/>
      <c r="Z16234" s="9"/>
      <c r="AA16234" s="1"/>
    </row>
    <row r="16235" spans="10:27" ht="15" customHeight="1">
      <c r="J16235" s="9"/>
      <c r="K16235" s="11"/>
      <c r="L16235" s="9"/>
      <c r="M16235" s="11"/>
      <c r="N16235" s="11"/>
      <c r="O16235" s="11"/>
      <c r="P16235" s="11"/>
      <c r="Q16235" s="11"/>
      <c r="R16235" s="11"/>
      <c r="S16235" s="11"/>
      <c r="T16235" s="11"/>
      <c r="U16235" s="11"/>
      <c r="V16235" s="11"/>
      <c r="W16235" s="11"/>
      <c r="X16235" s="11"/>
      <c r="Y16235" s="11"/>
      <c r="Z16235" s="9"/>
      <c r="AA16235" s="1"/>
    </row>
    <row r="16236" spans="10:27" ht="15" customHeight="1">
      <c r="J16236" s="9"/>
      <c r="K16236" s="11"/>
      <c r="L16236" s="9"/>
      <c r="M16236" s="11"/>
      <c r="N16236" s="11"/>
      <c r="O16236" s="11"/>
      <c r="P16236" s="11"/>
      <c r="Q16236" s="11"/>
      <c r="R16236" s="11"/>
      <c r="S16236" s="11"/>
      <c r="T16236" s="11"/>
      <c r="U16236" s="11"/>
      <c r="V16236" s="11"/>
      <c r="W16236" s="11"/>
      <c r="X16236" s="11"/>
      <c r="Y16236" s="11"/>
      <c r="Z16236" s="9"/>
      <c r="AA16236" s="1"/>
    </row>
    <row r="16237" spans="10:27" ht="15" customHeight="1">
      <c r="J16237" s="9"/>
      <c r="K16237" s="11"/>
      <c r="L16237" s="9"/>
      <c r="M16237" s="11"/>
      <c r="N16237" s="11"/>
      <c r="O16237" s="11"/>
      <c r="P16237" s="11"/>
      <c r="Q16237" s="11"/>
      <c r="R16237" s="11"/>
      <c r="S16237" s="11"/>
      <c r="T16237" s="11"/>
      <c r="U16237" s="11"/>
      <c r="V16237" s="11"/>
      <c r="W16237" s="11"/>
      <c r="X16237" s="11"/>
      <c r="Y16237" s="11"/>
      <c r="Z16237" s="9"/>
      <c r="AA16237" s="1"/>
    </row>
    <row r="16238" spans="10:27" ht="15" customHeight="1">
      <c r="J16238" s="9"/>
      <c r="K16238" s="11"/>
      <c r="L16238" s="9"/>
      <c r="M16238" s="11"/>
      <c r="N16238" s="11"/>
      <c r="O16238" s="11"/>
      <c r="P16238" s="11"/>
      <c r="Q16238" s="11"/>
      <c r="R16238" s="11"/>
      <c r="S16238" s="11"/>
      <c r="T16238" s="11"/>
      <c r="U16238" s="11"/>
      <c r="V16238" s="11"/>
      <c r="W16238" s="11"/>
      <c r="X16238" s="11"/>
      <c r="Y16238" s="11"/>
      <c r="Z16238" s="9"/>
      <c r="AA16238" s="1"/>
    </row>
    <row r="16239" spans="10:27" ht="15" customHeight="1">
      <c r="J16239" s="9"/>
      <c r="K16239" s="11"/>
      <c r="L16239" s="9"/>
      <c r="M16239" s="11"/>
      <c r="N16239" s="11"/>
      <c r="O16239" s="11"/>
      <c r="P16239" s="11"/>
      <c r="Q16239" s="11"/>
      <c r="R16239" s="11"/>
      <c r="S16239" s="11"/>
      <c r="T16239" s="11"/>
      <c r="U16239" s="11"/>
      <c r="V16239" s="11"/>
      <c r="W16239" s="11"/>
      <c r="X16239" s="11"/>
      <c r="Y16239" s="11"/>
      <c r="Z16239" s="9"/>
      <c r="AA16239" s="1"/>
    </row>
    <row r="16240" spans="10:27" ht="15" customHeight="1">
      <c r="J16240" s="9"/>
      <c r="K16240" s="11"/>
      <c r="L16240" s="9"/>
      <c r="M16240" s="11"/>
      <c r="N16240" s="11"/>
      <c r="O16240" s="11"/>
      <c r="P16240" s="11"/>
      <c r="Q16240" s="11"/>
      <c r="R16240" s="11"/>
      <c r="S16240" s="11"/>
      <c r="T16240" s="11"/>
      <c r="U16240" s="11"/>
      <c r="V16240" s="11"/>
      <c r="W16240" s="11"/>
      <c r="X16240" s="11"/>
      <c r="Y16240" s="11"/>
      <c r="Z16240" s="9"/>
      <c r="AA16240" s="1"/>
    </row>
    <row r="16241" spans="10:27" ht="15" customHeight="1">
      <c r="J16241" s="9"/>
      <c r="K16241" s="11"/>
      <c r="L16241" s="9"/>
      <c r="M16241" s="11"/>
      <c r="N16241" s="11"/>
      <c r="O16241" s="11"/>
      <c r="P16241" s="11"/>
      <c r="Q16241" s="11"/>
      <c r="R16241" s="11"/>
      <c r="S16241" s="11"/>
      <c r="T16241" s="11"/>
      <c r="U16241" s="11"/>
      <c r="V16241" s="11"/>
      <c r="W16241" s="11"/>
      <c r="X16241" s="11"/>
      <c r="Y16241" s="11"/>
      <c r="Z16241" s="9"/>
      <c r="AA16241" s="1"/>
    </row>
    <row r="16242" spans="10:27" ht="15" customHeight="1">
      <c r="J16242" s="9"/>
      <c r="K16242" s="11"/>
      <c r="L16242" s="9"/>
      <c r="M16242" s="11"/>
      <c r="N16242" s="11"/>
      <c r="O16242" s="11"/>
      <c r="P16242" s="11"/>
      <c r="Q16242" s="11"/>
      <c r="R16242" s="11"/>
      <c r="S16242" s="11"/>
      <c r="T16242" s="11"/>
      <c r="U16242" s="11"/>
      <c r="V16242" s="11"/>
      <c r="W16242" s="11"/>
      <c r="X16242" s="11"/>
      <c r="Y16242" s="11"/>
      <c r="Z16242" s="9"/>
      <c r="AA16242" s="1"/>
    </row>
    <row r="16243" spans="10:27" ht="15" customHeight="1">
      <c r="J16243" s="9"/>
      <c r="K16243" s="11"/>
      <c r="L16243" s="9"/>
      <c r="M16243" s="11"/>
      <c r="N16243" s="11"/>
      <c r="O16243" s="11"/>
      <c r="P16243" s="11"/>
      <c r="Q16243" s="11"/>
      <c r="R16243" s="11"/>
      <c r="S16243" s="11"/>
      <c r="T16243" s="11"/>
      <c r="U16243" s="11"/>
      <c r="V16243" s="11"/>
      <c r="W16243" s="11"/>
      <c r="X16243" s="11"/>
      <c r="Y16243" s="11"/>
      <c r="Z16243" s="9"/>
      <c r="AA16243" s="1"/>
    </row>
    <row r="16244" spans="10:27" ht="15" customHeight="1">
      <c r="J16244" s="9"/>
      <c r="K16244" s="11"/>
      <c r="L16244" s="9"/>
      <c r="M16244" s="11"/>
      <c r="N16244" s="11"/>
      <c r="O16244" s="11"/>
      <c r="P16244" s="11"/>
      <c r="Q16244" s="11"/>
      <c r="R16244" s="11"/>
      <c r="S16244" s="11"/>
      <c r="T16244" s="11"/>
      <c r="U16244" s="11"/>
      <c r="V16244" s="11"/>
      <c r="W16244" s="11"/>
      <c r="X16244" s="11"/>
      <c r="Y16244" s="11"/>
      <c r="Z16244" s="9"/>
      <c r="AA16244" s="1"/>
    </row>
    <row r="16245" spans="10:27" ht="15" customHeight="1">
      <c r="J16245" s="9"/>
      <c r="K16245" s="11"/>
      <c r="L16245" s="9"/>
      <c r="M16245" s="11"/>
      <c r="N16245" s="11"/>
      <c r="O16245" s="11"/>
      <c r="P16245" s="11"/>
      <c r="Q16245" s="11"/>
      <c r="R16245" s="11"/>
      <c r="S16245" s="11"/>
      <c r="T16245" s="11"/>
      <c r="U16245" s="11"/>
      <c r="V16245" s="11"/>
      <c r="W16245" s="11"/>
      <c r="X16245" s="11"/>
      <c r="Y16245" s="11"/>
      <c r="Z16245" s="9"/>
      <c r="AA16245" s="1"/>
    </row>
    <row r="16246" spans="10:27" ht="15" customHeight="1">
      <c r="J16246" s="9"/>
      <c r="K16246" s="11"/>
      <c r="L16246" s="9"/>
      <c r="M16246" s="11"/>
      <c r="N16246" s="11"/>
      <c r="O16246" s="11"/>
      <c r="P16246" s="11"/>
      <c r="Q16246" s="11"/>
      <c r="R16246" s="11"/>
      <c r="S16246" s="11"/>
      <c r="T16246" s="11"/>
      <c r="U16246" s="11"/>
      <c r="V16246" s="11"/>
      <c r="W16246" s="11"/>
      <c r="X16246" s="11"/>
      <c r="Y16246" s="11"/>
      <c r="Z16246" s="9"/>
      <c r="AA16246" s="1"/>
    </row>
    <row r="16247" spans="10:27" ht="15" customHeight="1">
      <c r="J16247" s="9"/>
      <c r="K16247" s="11"/>
      <c r="L16247" s="9"/>
      <c r="M16247" s="11"/>
      <c r="N16247" s="11"/>
      <c r="O16247" s="11"/>
      <c r="P16247" s="11"/>
      <c r="Q16247" s="11"/>
      <c r="R16247" s="11"/>
      <c r="S16247" s="11"/>
      <c r="T16247" s="11"/>
      <c r="U16247" s="11"/>
      <c r="V16247" s="11"/>
      <c r="W16247" s="11"/>
      <c r="X16247" s="11"/>
      <c r="Y16247" s="11"/>
      <c r="Z16247" s="9"/>
      <c r="AA16247" s="1"/>
    </row>
    <row r="16248" spans="10:27" ht="15" customHeight="1">
      <c r="J16248" s="9"/>
      <c r="K16248" s="11"/>
      <c r="L16248" s="9"/>
      <c r="M16248" s="11"/>
      <c r="N16248" s="11"/>
      <c r="O16248" s="11"/>
      <c r="P16248" s="11"/>
      <c r="Q16248" s="11"/>
      <c r="R16248" s="11"/>
      <c r="S16248" s="11"/>
      <c r="T16248" s="11"/>
      <c r="U16248" s="11"/>
      <c r="V16248" s="11"/>
      <c r="W16248" s="11"/>
      <c r="X16248" s="11"/>
      <c r="Y16248" s="11"/>
      <c r="Z16248" s="9"/>
      <c r="AA16248" s="1"/>
    </row>
    <row r="16249" spans="10:27" ht="15" customHeight="1">
      <c r="J16249" s="9"/>
      <c r="K16249" s="11"/>
      <c r="L16249" s="9"/>
      <c r="M16249" s="11"/>
      <c r="N16249" s="11"/>
      <c r="O16249" s="11"/>
      <c r="P16249" s="11"/>
      <c r="Q16249" s="11"/>
      <c r="R16249" s="11"/>
      <c r="S16249" s="11"/>
      <c r="T16249" s="11"/>
      <c r="U16249" s="11"/>
      <c r="V16249" s="11"/>
      <c r="W16249" s="11"/>
      <c r="X16249" s="11"/>
      <c r="Y16249" s="11"/>
      <c r="Z16249" s="9"/>
      <c r="AA16249" s="1"/>
    </row>
    <row r="16250" spans="10:27" ht="15" customHeight="1">
      <c r="J16250" s="9"/>
      <c r="K16250" s="11"/>
      <c r="L16250" s="9"/>
      <c r="M16250" s="11"/>
      <c r="N16250" s="11"/>
      <c r="O16250" s="11"/>
      <c r="P16250" s="11"/>
      <c r="Q16250" s="11"/>
      <c r="R16250" s="11"/>
      <c r="S16250" s="11"/>
      <c r="T16250" s="11"/>
      <c r="U16250" s="11"/>
      <c r="V16250" s="11"/>
      <c r="W16250" s="11"/>
      <c r="X16250" s="11"/>
      <c r="Y16250" s="11"/>
      <c r="Z16250" s="9"/>
      <c r="AA16250" s="1"/>
    </row>
    <row r="16251" spans="10:27" ht="15" customHeight="1">
      <c r="J16251" s="9"/>
      <c r="K16251" s="11"/>
      <c r="L16251" s="9"/>
      <c r="M16251" s="11"/>
      <c r="N16251" s="11"/>
      <c r="O16251" s="11"/>
      <c r="P16251" s="11"/>
      <c r="Q16251" s="11"/>
      <c r="R16251" s="11"/>
      <c r="S16251" s="11"/>
      <c r="T16251" s="11"/>
      <c r="U16251" s="11"/>
      <c r="V16251" s="11"/>
      <c r="W16251" s="11"/>
      <c r="X16251" s="11"/>
      <c r="Y16251" s="11"/>
      <c r="Z16251" s="9"/>
      <c r="AA16251" s="1"/>
    </row>
    <row r="16252" spans="10:27" ht="15" customHeight="1">
      <c r="J16252" s="9"/>
      <c r="K16252" s="11"/>
      <c r="L16252" s="9"/>
      <c r="M16252" s="11"/>
      <c r="N16252" s="11"/>
      <c r="O16252" s="11"/>
      <c r="P16252" s="11"/>
      <c r="Q16252" s="11"/>
      <c r="R16252" s="11"/>
      <c r="S16252" s="11"/>
      <c r="T16252" s="11"/>
      <c r="U16252" s="11"/>
      <c r="V16252" s="11"/>
      <c r="W16252" s="11"/>
      <c r="X16252" s="11"/>
      <c r="Y16252" s="11"/>
      <c r="Z16252" s="9"/>
      <c r="AA16252" s="1"/>
    </row>
    <row r="16253" spans="10:27" ht="15" customHeight="1">
      <c r="J16253" s="9"/>
      <c r="K16253" s="11"/>
      <c r="L16253" s="9"/>
      <c r="M16253" s="11"/>
      <c r="N16253" s="11"/>
      <c r="O16253" s="11"/>
      <c r="P16253" s="11"/>
      <c r="Q16253" s="11"/>
      <c r="R16253" s="11"/>
      <c r="S16253" s="11"/>
      <c r="T16253" s="11"/>
      <c r="U16253" s="11"/>
      <c r="V16253" s="11"/>
      <c r="W16253" s="11"/>
      <c r="X16253" s="11"/>
      <c r="Y16253" s="11"/>
      <c r="Z16253" s="9"/>
      <c r="AA16253" s="1"/>
    </row>
    <row r="16254" spans="10:27" ht="15" customHeight="1">
      <c r="J16254" s="9"/>
      <c r="K16254" s="11"/>
      <c r="L16254" s="9"/>
      <c r="M16254" s="11"/>
      <c r="N16254" s="11"/>
      <c r="O16254" s="11"/>
      <c r="P16254" s="11"/>
      <c r="Q16254" s="11"/>
      <c r="R16254" s="11"/>
      <c r="S16254" s="11"/>
      <c r="T16254" s="11"/>
      <c r="U16254" s="11"/>
      <c r="V16254" s="11"/>
      <c r="W16254" s="11"/>
      <c r="X16254" s="11"/>
      <c r="Y16254" s="11"/>
      <c r="Z16254" s="9"/>
      <c r="AA16254" s="1"/>
    </row>
    <row r="16255" spans="10:27" ht="15" customHeight="1">
      <c r="J16255" s="9"/>
      <c r="K16255" s="11"/>
      <c r="L16255" s="9"/>
      <c r="M16255" s="11"/>
      <c r="N16255" s="11"/>
      <c r="O16255" s="11"/>
      <c r="P16255" s="11"/>
      <c r="Q16255" s="11"/>
      <c r="R16255" s="11"/>
      <c r="S16255" s="11"/>
      <c r="T16255" s="11"/>
      <c r="U16255" s="11"/>
      <c r="V16255" s="11"/>
      <c r="W16255" s="11"/>
      <c r="X16255" s="11"/>
      <c r="Y16255" s="11"/>
      <c r="Z16255" s="9"/>
      <c r="AA16255" s="1"/>
    </row>
    <row r="16256" spans="10:27" ht="15" customHeight="1">
      <c r="J16256" s="9"/>
      <c r="K16256" s="11"/>
      <c r="L16256" s="9"/>
      <c r="M16256" s="11"/>
      <c r="N16256" s="11"/>
      <c r="O16256" s="11"/>
      <c r="P16256" s="11"/>
      <c r="Q16256" s="11"/>
      <c r="R16256" s="11"/>
      <c r="S16256" s="11"/>
      <c r="T16256" s="11"/>
      <c r="U16256" s="11"/>
      <c r="V16256" s="11"/>
      <c r="W16256" s="11"/>
      <c r="X16256" s="11"/>
      <c r="Y16256" s="11"/>
      <c r="Z16256" s="9"/>
      <c r="AA16256" s="1"/>
    </row>
    <row r="16257" spans="10:27" ht="15" customHeight="1">
      <c r="J16257" s="9"/>
      <c r="K16257" s="11"/>
      <c r="L16257" s="9"/>
      <c r="M16257" s="11"/>
      <c r="N16257" s="11"/>
      <c r="O16257" s="11"/>
      <c r="P16257" s="11"/>
      <c r="Q16257" s="11"/>
      <c r="R16257" s="11"/>
      <c r="S16257" s="11"/>
      <c r="T16257" s="11"/>
      <c r="U16257" s="11"/>
      <c r="V16257" s="11"/>
      <c r="W16257" s="11"/>
      <c r="X16257" s="11"/>
      <c r="Y16257" s="11"/>
      <c r="Z16257" s="9"/>
      <c r="AA16257" s="1"/>
    </row>
    <row r="16258" spans="10:27" ht="15" customHeight="1">
      <c r="J16258" s="9"/>
      <c r="K16258" s="11"/>
      <c r="L16258" s="9"/>
      <c r="M16258" s="11"/>
      <c r="N16258" s="11"/>
      <c r="O16258" s="11"/>
      <c r="P16258" s="11"/>
      <c r="Q16258" s="11"/>
      <c r="R16258" s="11"/>
      <c r="S16258" s="11"/>
      <c r="T16258" s="11"/>
      <c r="U16258" s="11"/>
      <c r="V16258" s="11"/>
      <c r="W16258" s="11"/>
      <c r="X16258" s="11"/>
      <c r="Y16258" s="11"/>
      <c r="Z16258" s="9"/>
      <c r="AA16258" s="1"/>
    </row>
    <row r="16259" spans="10:27" ht="15" customHeight="1">
      <c r="J16259" s="9"/>
      <c r="K16259" s="11"/>
      <c r="L16259" s="9"/>
      <c r="M16259" s="11"/>
      <c r="N16259" s="11"/>
      <c r="O16259" s="11"/>
      <c r="P16259" s="11"/>
      <c r="Q16259" s="11"/>
      <c r="R16259" s="11"/>
      <c r="S16259" s="11"/>
      <c r="T16259" s="11"/>
      <c r="U16259" s="11"/>
      <c r="V16259" s="11"/>
      <c r="W16259" s="11"/>
      <c r="X16259" s="11"/>
      <c r="Y16259" s="11"/>
      <c r="Z16259" s="9"/>
      <c r="AA16259" s="1"/>
    </row>
    <row r="16260" spans="10:27" ht="15" customHeight="1">
      <c r="J16260" s="9"/>
      <c r="K16260" s="11"/>
      <c r="L16260" s="9"/>
      <c r="M16260" s="11"/>
      <c r="N16260" s="11"/>
      <c r="O16260" s="11"/>
      <c r="P16260" s="11"/>
      <c r="Q16260" s="11"/>
      <c r="R16260" s="11"/>
      <c r="S16260" s="11"/>
      <c r="T16260" s="11"/>
      <c r="U16260" s="11"/>
      <c r="V16260" s="11"/>
      <c r="W16260" s="11"/>
      <c r="X16260" s="11"/>
      <c r="Y16260" s="11"/>
      <c r="Z16260" s="9"/>
      <c r="AA16260" s="1"/>
    </row>
    <row r="16261" spans="10:27" ht="15" customHeight="1">
      <c r="J16261" s="9"/>
      <c r="K16261" s="11"/>
      <c r="L16261" s="9"/>
      <c r="M16261" s="11"/>
      <c r="N16261" s="11"/>
      <c r="O16261" s="11"/>
      <c r="P16261" s="11"/>
      <c r="Q16261" s="11"/>
      <c r="R16261" s="11"/>
      <c r="S16261" s="11"/>
      <c r="T16261" s="11"/>
      <c r="U16261" s="11"/>
      <c r="V16261" s="11"/>
      <c r="W16261" s="11"/>
      <c r="X16261" s="11"/>
      <c r="Y16261" s="11"/>
      <c r="Z16261" s="9"/>
      <c r="AA16261" s="1"/>
    </row>
    <row r="16262" spans="10:27" ht="15" customHeight="1">
      <c r="J16262" s="9"/>
      <c r="K16262" s="11"/>
      <c r="L16262" s="9"/>
      <c r="M16262" s="11"/>
      <c r="N16262" s="11"/>
      <c r="O16262" s="11"/>
      <c r="P16262" s="11"/>
      <c r="Q16262" s="11"/>
      <c r="R16262" s="11"/>
      <c r="S16262" s="11"/>
      <c r="T16262" s="11"/>
      <c r="U16262" s="11"/>
      <c r="V16262" s="11"/>
      <c r="W16262" s="11"/>
      <c r="X16262" s="11"/>
      <c r="Y16262" s="11"/>
      <c r="Z16262" s="9"/>
      <c r="AA16262" s="1"/>
    </row>
    <row r="16263" spans="10:27" ht="15" customHeight="1">
      <c r="J16263" s="9"/>
      <c r="K16263" s="11"/>
      <c r="L16263" s="9"/>
      <c r="M16263" s="11"/>
      <c r="N16263" s="11"/>
      <c r="O16263" s="11"/>
      <c r="P16263" s="11"/>
      <c r="Q16263" s="11"/>
      <c r="R16263" s="11"/>
      <c r="S16263" s="11"/>
      <c r="T16263" s="11"/>
      <c r="U16263" s="11"/>
      <c r="V16263" s="11"/>
      <c r="W16263" s="11"/>
      <c r="X16263" s="11"/>
      <c r="Y16263" s="11"/>
      <c r="Z16263" s="9"/>
      <c r="AA16263" s="1"/>
    </row>
    <row r="16264" spans="10:27" ht="15" customHeight="1">
      <c r="J16264" s="9"/>
      <c r="K16264" s="11"/>
      <c r="L16264" s="9"/>
      <c r="M16264" s="11"/>
      <c r="N16264" s="11"/>
      <c r="O16264" s="11"/>
      <c r="P16264" s="11"/>
      <c r="Q16264" s="11"/>
      <c r="R16264" s="11"/>
      <c r="S16264" s="11"/>
      <c r="T16264" s="11"/>
      <c r="U16264" s="11"/>
      <c r="V16264" s="11"/>
      <c r="W16264" s="11"/>
      <c r="X16264" s="11"/>
      <c r="Y16264" s="11"/>
      <c r="Z16264" s="9"/>
      <c r="AA16264" s="1"/>
    </row>
    <row r="16265" spans="10:27" ht="15" customHeight="1">
      <c r="J16265" s="9"/>
      <c r="K16265" s="11"/>
      <c r="L16265" s="9"/>
      <c r="M16265" s="11"/>
      <c r="N16265" s="11"/>
      <c r="O16265" s="11"/>
      <c r="P16265" s="11"/>
      <c r="Q16265" s="11"/>
      <c r="R16265" s="11"/>
      <c r="S16265" s="11"/>
      <c r="T16265" s="11"/>
      <c r="U16265" s="11"/>
      <c r="V16265" s="11"/>
      <c r="W16265" s="11"/>
      <c r="X16265" s="11"/>
      <c r="Y16265" s="11"/>
      <c r="Z16265" s="9"/>
      <c r="AA16265" s="1"/>
    </row>
    <row r="16266" spans="10:27" ht="15" customHeight="1">
      <c r="J16266" s="9"/>
      <c r="K16266" s="11"/>
      <c r="L16266" s="9"/>
      <c r="M16266" s="11"/>
      <c r="N16266" s="11"/>
      <c r="O16266" s="11"/>
      <c r="P16266" s="11"/>
      <c r="Q16266" s="11"/>
      <c r="R16266" s="11"/>
      <c r="S16266" s="11"/>
      <c r="T16266" s="11"/>
      <c r="U16266" s="11"/>
      <c r="V16266" s="11"/>
      <c r="W16266" s="11"/>
      <c r="X16266" s="11"/>
      <c r="Y16266" s="11"/>
      <c r="Z16266" s="9"/>
      <c r="AA16266" s="1"/>
    </row>
    <row r="16267" spans="10:27" ht="15" customHeight="1">
      <c r="J16267" s="9"/>
      <c r="K16267" s="11"/>
      <c r="L16267" s="9"/>
      <c r="M16267" s="11"/>
      <c r="N16267" s="11"/>
      <c r="O16267" s="11"/>
      <c r="P16267" s="11"/>
      <c r="Q16267" s="11"/>
      <c r="R16267" s="11"/>
      <c r="S16267" s="11"/>
      <c r="T16267" s="11"/>
      <c r="U16267" s="11"/>
      <c r="V16267" s="11"/>
      <c r="W16267" s="11"/>
      <c r="X16267" s="11"/>
      <c r="Y16267" s="11"/>
      <c r="Z16267" s="9"/>
      <c r="AA16267" s="1"/>
    </row>
    <row r="16268" spans="10:27" ht="15" customHeight="1">
      <c r="J16268" s="9"/>
      <c r="K16268" s="11"/>
      <c r="L16268" s="9"/>
      <c r="M16268" s="11"/>
      <c r="N16268" s="11"/>
      <c r="O16268" s="11"/>
      <c r="P16268" s="11"/>
      <c r="Q16268" s="11"/>
      <c r="R16268" s="11"/>
      <c r="S16268" s="11"/>
      <c r="T16268" s="11"/>
      <c r="U16268" s="11"/>
      <c r="V16268" s="11"/>
      <c r="W16268" s="11"/>
      <c r="X16268" s="11"/>
      <c r="Y16268" s="11"/>
      <c r="Z16268" s="9"/>
      <c r="AA16268" s="1"/>
    </row>
    <row r="16269" spans="10:27" ht="15" customHeight="1">
      <c r="J16269" s="9"/>
      <c r="K16269" s="11"/>
      <c r="L16269" s="9"/>
      <c r="M16269" s="11"/>
      <c r="N16269" s="11"/>
      <c r="O16269" s="11"/>
      <c r="P16269" s="11"/>
      <c r="Q16269" s="11"/>
      <c r="R16269" s="11"/>
      <c r="S16269" s="11"/>
      <c r="T16269" s="11"/>
      <c r="U16269" s="11"/>
      <c r="V16269" s="11"/>
      <c r="W16269" s="11"/>
      <c r="X16269" s="11"/>
      <c r="Y16269" s="11"/>
      <c r="Z16269" s="9"/>
      <c r="AA16269" s="1"/>
    </row>
    <row r="16270" spans="10:27" ht="15" customHeight="1">
      <c r="J16270" s="9"/>
      <c r="K16270" s="11"/>
      <c r="L16270" s="9"/>
      <c r="M16270" s="11"/>
      <c r="N16270" s="11"/>
      <c r="O16270" s="11"/>
      <c r="P16270" s="11"/>
      <c r="Q16270" s="11"/>
      <c r="R16270" s="11"/>
      <c r="S16270" s="11"/>
      <c r="T16270" s="11"/>
      <c r="U16270" s="11"/>
      <c r="V16270" s="11"/>
      <c r="W16270" s="11"/>
      <c r="X16270" s="11"/>
      <c r="Y16270" s="11"/>
      <c r="Z16270" s="9"/>
      <c r="AA16270" s="1"/>
    </row>
    <row r="16271" spans="10:27" ht="15" customHeight="1">
      <c r="J16271" s="9"/>
      <c r="K16271" s="11"/>
      <c r="L16271" s="9"/>
      <c r="M16271" s="11"/>
      <c r="N16271" s="11"/>
      <c r="O16271" s="11"/>
      <c r="P16271" s="11"/>
      <c r="Q16271" s="11"/>
      <c r="R16271" s="11"/>
      <c r="S16271" s="11"/>
      <c r="T16271" s="11"/>
      <c r="U16271" s="11"/>
      <c r="V16271" s="11"/>
      <c r="W16271" s="11"/>
      <c r="X16271" s="11"/>
      <c r="Y16271" s="11"/>
      <c r="Z16271" s="9"/>
      <c r="AA16271" s="1"/>
    </row>
    <row r="16272" spans="10:27" ht="15" customHeight="1">
      <c r="J16272" s="9"/>
      <c r="K16272" s="11"/>
      <c r="L16272" s="9"/>
      <c r="M16272" s="11"/>
      <c r="N16272" s="11"/>
      <c r="O16272" s="11"/>
      <c r="P16272" s="11"/>
      <c r="Q16272" s="11"/>
      <c r="R16272" s="11"/>
      <c r="S16272" s="11"/>
      <c r="T16272" s="11"/>
      <c r="U16272" s="11"/>
      <c r="V16272" s="11"/>
      <c r="W16272" s="11"/>
      <c r="X16272" s="11"/>
      <c r="Y16272" s="11"/>
      <c r="Z16272" s="9"/>
      <c r="AA16272" s="1"/>
    </row>
    <row r="16273" spans="10:27" ht="15" customHeight="1">
      <c r="J16273" s="9"/>
      <c r="K16273" s="11"/>
      <c r="L16273" s="9"/>
      <c r="M16273" s="11"/>
      <c r="N16273" s="11"/>
      <c r="O16273" s="11"/>
      <c r="P16273" s="11"/>
      <c r="Q16273" s="11"/>
      <c r="R16273" s="11"/>
      <c r="S16273" s="11"/>
      <c r="T16273" s="11"/>
      <c r="U16273" s="11"/>
      <c r="V16273" s="11"/>
      <c r="W16273" s="11"/>
      <c r="X16273" s="11"/>
      <c r="Y16273" s="11"/>
      <c r="Z16273" s="9"/>
      <c r="AA16273" s="1"/>
    </row>
    <row r="16274" spans="10:27" ht="15" customHeight="1">
      <c r="J16274" s="9"/>
      <c r="K16274" s="11"/>
      <c r="L16274" s="9"/>
      <c r="M16274" s="11"/>
      <c r="N16274" s="11"/>
      <c r="O16274" s="11"/>
      <c r="P16274" s="11"/>
      <c r="Q16274" s="11"/>
      <c r="R16274" s="11"/>
      <c r="S16274" s="11"/>
      <c r="T16274" s="11"/>
      <c r="U16274" s="11"/>
      <c r="V16274" s="11"/>
      <c r="W16274" s="11"/>
      <c r="X16274" s="11"/>
      <c r="Y16274" s="11"/>
      <c r="Z16274" s="9"/>
      <c r="AA16274" s="1"/>
    </row>
    <row r="16275" spans="10:27" ht="15" customHeight="1">
      <c r="J16275" s="9"/>
      <c r="K16275" s="11"/>
      <c r="L16275" s="9"/>
      <c r="M16275" s="11"/>
      <c r="N16275" s="11"/>
      <c r="O16275" s="11"/>
      <c r="P16275" s="11"/>
      <c r="Q16275" s="11"/>
      <c r="R16275" s="11"/>
      <c r="S16275" s="11"/>
      <c r="T16275" s="11"/>
      <c r="U16275" s="11"/>
      <c r="V16275" s="11"/>
      <c r="W16275" s="11"/>
      <c r="X16275" s="11"/>
      <c r="Y16275" s="11"/>
      <c r="Z16275" s="9"/>
      <c r="AA16275" s="1"/>
    </row>
    <row r="16276" spans="10:27" ht="15" customHeight="1">
      <c r="J16276" s="9"/>
      <c r="K16276" s="11"/>
      <c r="L16276" s="9"/>
      <c r="M16276" s="11"/>
      <c r="N16276" s="11"/>
      <c r="O16276" s="11"/>
      <c r="P16276" s="11"/>
      <c r="Q16276" s="11"/>
      <c r="R16276" s="11"/>
      <c r="S16276" s="11"/>
      <c r="T16276" s="11"/>
      <c r="U16276" s="11"/>
      <c r="V16276" s="11"/>
      <c r="W16276" s="11"/>
      <c r="X16276" s="11"/>
      <c r="Y16276" s="11"/>
      <c r="Z16276" s="9"/>
      <c r="AA16276" s="1"/>
    </row>
    <row r="16277" spans="10:27" ht="15" customHeight="1">
      <c r="J16277" s="9"/>
      <c r="K16277" s="11"/>
      <c r="L16277" s="9"/>
      <c r="M16277" s="11"/>
      <c r="N16277" s="11"/>
      <c r="O16277" s="11"/>
      <c r="P16277" s="11"/>
      <c r="Q16277" s="11"/>
      <c r="R16277" s="11"/>
      <c r="S16277" s="11"/>
      <c r="T16277" s="11"/>
      <c r="U16277" s="11"/>
      <c r="V16277" s="11"/>
      <c r="W16277" s="11"/>
      <c r="X16277" s="11"/>
      <c r="Y16277" s="11"/>
      <c r="Z16277" s="9"/>
      <c r="AA16277" s="1"/>
    </row>
    <row r="16278" spans="10:27" ht="15" customHeight="1">
      <c r="J16278" s="9"/>
      <c r="K16278" s="11"/>
      <c r="L16278" s="9"/>
      <c r="M16278" s="11"/>
      <c r="N16278" s="11"/>
      <c r="O16278" s="11"/>
      <c r="P16278" s="11"/>
      <c r="Q16278" s="11"/>
      <c r="R16278" s="11"/>
      <c r="S16278" s="11"/>
      <c r="T16278" s="11"/>
      <c r="U16278" s="11"/>
      <c r="V16278" s="11"/>
      <c r="W16278" s="11"/>
      <c r="X16278" s="11"/>
      <c r="Y16278" s="11"/>
      <c r="Z16278" s="9"/>
      <c r="AA16278" s="1"/>
    </row>
    <row r="16279" spans="10:27" ht="15" customHeight="1">
      <c r="J16279" s="9"/>
      <c r="K16279" s="11"/>
      <c r="L16279" s="9"/>
      <c r="M16279" s="11"/>
      <c r="N16279" s="11"/>
      <c r="O16279" s="11"/>
      <c r="P16279" s="11"/>
      <c r="Q16279" s="11"/>
      <c r="R16279" s="11"/>
      <c r="S16279" s="11"/>
      <c r="T16279" s="11"/>
      <c r="U16279" s="11"/>
      <c r="V16279" s="11"/>
      <c r="W16279" s="11"/>
      <c r="X16279" s="11"/>
      <c r="Y16279" s="11"/>
      <c r="Z16279" s="9"/>
      <c r="AA16279" s="1"/>
    </row>
    <row r="16280" spans="10:27" ht="15" customHeight="1">
      <c r="J16280" s="9"/>
      <c r="K16280" s="11"/>
      <c r="L16280" s="9"/>
      <c r="M16280" s="11"/>
      <c r="N16280" s="11"/>
      <c r="O16280" s="11"/>
      <c r="P16280" s="11"/>
      <c r="Q16280" s="11"/>
      <c r="R16280" s="11"/>
      <c r="S16280" s="11"/>
      <c r="T16280" s="11"/>
      <c r="U16280" s="11"/>
      <c r="V16280" s="11"/>
      <c r="W16280" s="11"/>
      <c r="X16280" s="11"/>
      <c r="Y16280" s="11"/>
      <c r="Z16280" s="9"/>
      <c r="AA16280" s="1"/>
    </row>
    <row r="16281" spans="10:27" ht="15" customHeight="1">
      <c r="J16281" s="9"/>
      <c r="K16281" s="11"/>
      <c r="L16281" s="9"/>
      <c r="M16281" s="11"/>
      <c r="N16281" s="11"/>
      <c r="O16281" s="11"/>
      <c r="P16281" s="11"/>
      <c r="Q16281" s="11"/>
      <c r="R16281" s="11"/>
      <c r="S16281" s="11"/>
      <c r="T16281" s="11"/>
      <c r="U16281" s="11"/>
      <c r="V16281" s="11"/>
      <c r="W16281" s="11"/>
      <c r="X16281" s="11"/>
      <c r="Y16281" s="11"/>
      <c r="Z16281" s="9"/>
      <c r="AA16281" s="1"/>
    </row>
    <row r="16282" spans="10:27" ht="15" customHeight="1">
      <c r="J16282" s="9"/>
      <c r="K16282" s="11"/>
      <c r="L16282" s="9"/>
      <c r="M16282" s="11"/>
      <c r="N16282" s="11"/>
      <c r="O16282" s="11"/>
      <c r="P16282" s="11"/>
      <c r="Q16282" s="11"/>
      <c r="R16282" s="11"/>
      <c r="S16282" s="11"/>
      <c r="T16282" s="11"/>
      <c r="U16282" s="11"/>
      <c r="V16282" s="11"/>
      <c r="W16282" s="11"/>
      <c r="X16282" s="11"/>
      <c r="Y16282" s="11"/>
      <c r="Z16282" s="9"/>
      <c r="AA16282" s="1"/>
    </row>
    <row r="16283" spans="10:27" ht="15" customHeight="1">
      <c r="J16283" s="9"/>
      <c r="K16283" s="11"/>
      <c r="L16283" s="9"/>
      <c r="M16283" s="11"/>
      <c r="N16283" s="11"/>
      <c r="O16283" s="11"/>
      <c r="P16283" s="11"/>
      <c r="Q16283" s="11"/>
      <c r="R16283" s="11"/>
      <c r="S16283" s="11"/>
      <c r="T16283" s="11"/>
      <c r="U16283" s="11"/>
      <c r="V16283" s="11"/>
      <c r="W16283" s="11"/>
      <c r="X16283" s="11"/>
      <c r="Y16283" s="11"/>
      <c r="Z16283" s="9"/>
      <c r="AA16283" s="1"/>
    </row>
    <row r="16284" spans="10:27" ht="15" customHeight="1">
      <c r="J16284" s="9"/>
      <c r="K16284" s="11"/>
      <c r="L16284" s="9"/>
      <c r="M16284" s="11"/>
      <c r="N16284" s="11"/>
      <c r="O16284" s="11"/>
      <c r="P16284" s="11"/>
      <c r="Q16284" s="11"/>
      <c r="R16284" s="11"/>
      <c r="S16284" s="11"/>
      <c r="T16284" s="11"/>
      <c r="U16284" s="11"/>
      <c r="V16284" s="11"/>
      <c r="W16284" s="11"/>
      <c r="X16284" s="11"/>
      <c r="Y16284" s="11"/>
      <c r="Z16284" s="9"/>
      <c r="AA16284" s="1"/>
    </row>
    <row r="16285" spans="10:27" ht="15" customHeight="1">
      <c r="J16285" s="9"/>
      <c r="K16285" s="11"/>
      <c r="L16285" s="9"/>
      <c r="M16285" s="11"/>
      <c r="N16285" s="11"/>
      <c r="O16285" s="11"/>
      <c r="P16285" s="11"/>
      <c r="Q16285" s="11"/>
      <c r="R16285" s="11"/>
      <c r="S16285" s="11"/>
      <c r="T16285" s="11"/>
      <c r="U16285" s="11"/>
      <c r="V16285" s="11"/>
      <c r="W16285" s="11"/>
      <c r="X16285" s="11"/>
      <c r="Y16285" s="11"/>
      <c r="Z16285" s="9"/>
      <c r="AA16285" s="1"/>
    </row>
    <row r="16286" spans="10:27" ht="15" customHeight="1">
      <c r="J16286" s="9"/>
      <c r="K16286" s="11"/>
      <c r="L16286" s="9"/>
      <c r="M16286" s="11"/>
      <c r="N16286" s="11"/>
      <c r="O16286" s="11"/>
      <c r="P16286" s="11"/>
      <c r="Q16286" s="11"/>
      <c r="R16286" s="11"/>
      <c r="S16286" s="11"/>
      <c r="T16286" s="11"/>
      <c r="U16286" s="11"/>
      <c r="V16286" s="11"/>
      <c r="W16286" s="11"/>
      <c r="X16286" s="11"/>
      <c r="Y16286" s="11"/>
      <c r="Z16286" s="9"/>
      <c r="AA16286" s="1"/>
    </row>
    <row r="16287" spans="10:27" ht="15" customHeight="1">
      <c r="J16287" s="9"/>
      <c r="K16287" s="11"/>
      <c r="L16287" s="9"/>
      <c r="M16287" s="11"/>
      <c r="N16287" s="11"/>
      <c r="O16287" s="11"/>
      <c r="P16287" s="11"/>
      <c r="Q16287" s="11"/>
      <c r="R16287" s="11"/>
      <c r="S16287" s="11"/>
      <c r="T16287" s="11"/>
      <c r="U16287" s="11"/>
      <c r="V16287" s="11"/>
      <c r="W16287" s="11"/>
      <c r="X16287" s="11"/>
      <c r="Y16287" s="11"/>
      <c r="Z16287" s="9"/>
      <c r="AA16287" s="1"/>
    </row>
    <row r="16288" spans="10:27" ht="15" customHeight="1">
      <c r="J16288" s="9"/>
      <c r="K16288" s="11"/>
      <c r="L16288" s="9"/>
      <c r="M16288" s="11"/>
      <c r="N16288" s="11"/>
      <c r="O16288" s="11"/>
      <c r="P16288" s="11"/>
      <c r="Q16288" s="11"/>
      <c r="R16288" s="11"/>
      <c r="S16288" s="11"/>
      <c r="T16288" s="11"/>
      <c r="U16288" s="11"/>
      <c r="V16288" s="11"/>
      <c r="W16288" s="11"/>
      <c r="X16288" s="11"/>
      <c r="Y16288" s="11"/>
      <c r="Z16288" s="9"/>
      <c r="AA16288" s="1"/>
    </row>
    <row r="16289" spans="10:27" ht="15" customHeight="1">
      <c r="J16289" s="9"/>
      <c r="K16289" s="11"/>
      <c r="L16289" s="9"/>
      <c r="M16289" s="11"/>
      <c r="N16289" s="11"/>
      <c r="O16289" s="11"/>
      <c r="P16289" s="11"/>
      <c r="Q16289" s="11"/>
      <c r="R16289" s="11"/>
      <c r="S16289" s="11"/>
      <c r="T16289" s="11"/>
      <c r="U16289" s="11"/>
      <c r="V16289" s="11"/>
      <c r="W16289" s="11"/>
      <c r="X16289" s="11"/>
      <c r="Y16289" s="11"/>
      <c r="Z16289" s="9"/>
      <c r="AA16289" s="1"/>
    </row>
    <row r="16290" spans="10:27" ht="15" customHeight="1">
      <c r="J16290" s="9"/>
      <c r="K16290" s="11"/>
      <c r="L16290" s="9"/>
      <c r="M16290" s="11"/>
      <c r="N16290" s="11"/>
      <c r="O16290" s="11"/>
      <c r="P16290" s="11"/>
      <c r="Q16290" s="11"/>
      <c r="R16290" s="11"/>
      <c r="S16290" s="11"/>
      <c r="T16290" s="11"/>
      <c r="U16290" s="11"/>
      <c r="V16290" s="11"/>
      <c r="W16290" s="11"/>
      <c r="X16290" s="11"/>
      <c r="Y16290" s="11"/>
      <c r="Z16290" s="9"/>
      <c r="AA16290" s="1"/>
    </row>
    <row r="16291" spans="10:27" ht="15" customHeight="1">
      <c r="J16291" s="9"/>
      <c r="K16291" s="11"/>
      <c r="L16291" s="9"/>
      <c r="M16291" s="11"/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9"/>
      <c r="AA16291" s="1"/>
    </row>
    <row r="16292" spans="10:27" ht="15" customHeight="1">
      <c r="J16292" s="9"/>
      <c r="K16292" s="11"/>
      <c r="L16292" s="9"/>
      <c r="M16292" s="11"/>
      <c r="N16292" s="11"/>
      <c r="O16292" s="11"/>
      <c r="P16292" s="11"/>
      <c r="Q16292" s="11"/>
      <c r="R16292" s="11"/>
      <c r="S16292" s="11"/>
      <c r="T16292" s="11"/>
      <c r="U16292" s="11"/>
      <c r="V16292" s="11"/>
      <c r="W16292" s="11"/>
      <c r="X16292" s="11"/>
      <c r="Y16292" s="11"/>
      <c r="Z16292" s="9"/>
      <c r="AA16292" s="1"/>
    </row>
    <row r="16293" spans="10:27" ht="15" customHeight="1">
      <c r="J16293" s="9"/>
      <c r="K16293" s="11"/>
      <c r="L16293" s="9"/>
      <c r="M16293" s="11"/>
      <c r="N16293" s="11"/>
      <c r="O16293" s="11"/>
      <c r="P16293" s="11"/>
      <c r="Q16293" s="11"/>
      <c r="R16293" s="11"/>
      <c r="S16293" s="11"/>
      <c r="T16293" s="11"/>
      <c r="U16293" s="11"/>
      <c r="V16293" s="11"/>
      <c r="W16293" s="11"/>
      <c r="X16293" s="11"/>
      <c r="Y16293" s="11"/>
      <c r="Z16293" s="9"/>
      <c r="AA16293" s="1"/>
    </row>
    <row r="16294" spans="10:27" ht="15" customHeight="1">
      <c r="J16294" s="9"/>
      <c r="K16294" s="11"/>
      <c r="L16294" s="9"/>
      <c r="M16294" s="11"/>
      <c r="N16294" s="11"/>
      <c r="O16294" s="11"/>
      <c r="P16294" s="11"/>
      <c r="Q16294" s="11"/>
      <c r="R16294" s="11"/>
      <c r="S16294" s="11"/>
      <c r="T16294" s="11"/>
      <c r="U16294" s="11"/>
      <c r="V16294" s="11"/>
      <c r="W16294" s="11"/>
      <c r="X16294" s="11"/>
      <c r="Y16294" s="11"/>
      <c r="Z16294" s="9"/>
      <c r="AA16294" s="1"/>
    </row>
    <row r="16295" spans="10:27" ht="15" customHeight="1">
      <c r="J16295" s="9"/>
      <c r="K16295" s="11"/>
      <c r="L16295" s="9"/>
      <c r="M16295" s="11"/>
      <c r="N16295" s="11"/>
      <c r="O16295" s="11"/>
      <c r="P16295" s="11"/>
      <c r="Q16295" s="11"/>
      <c r="R16295" s="11"/>
      <c r="S16295" s="11"/>
      <c r="T16295" s="11"/>
      <c r="U16295" s="11"/>
      <c r="V16295" s="11"/>
      <c r="W16295" s="11"/>
      <c r="X16295" s="11"/>
      <c r="Y16295" s="11"/>
      <c r="Z16295" s="9"/>
      <c r="AA16295" s="1"/>
    </row>
    <row r="16296" spans="10:27" ht="15" customHeight="1">
      <c r="J16296" s="9"/>
      <c r="K16296" s="11"/>
      <c r="L16296" s="9"/>
      <c r="M16296" s="11"/>
      <c r="N16296" s="11"/>
      <c r="O16296" s="11"/>
      <c r="P16296" s="11"/>
      <c r="Q16296" s="11"/>
      <c r="R16296" s="11"/>
      <c r="S16296" s="11"/>
      <c r="T16296" s="11"/>
      <c r="U16296" s="11"/>
      <c r="V16296" s="11"/>
      <c r="W16296" s="11"/>
      <c r="X16296" s="11"/>
      <c r="Y16296" s="11"/>
      <c r="Z16296" s="9"/>
      <c r="AA16296" s="1"/>
    </row>
    <row r="16297" spans="10:27" ht="15" customHeight="1">
      <c r="J16297" s="9"/>
      <c r="K16297" s="11"/>
      <c r="L16297" s="9"/>
      <c r="M16297" s="11"/>
      <c r="N16297" s="11"/>
      <c r="O16297" s="11"/>
      <c r="P16297" s="11"/>
      <c r="Q16297" s="11"/>
      <c r="R16297" s="11"/>
      <c r="S16297" s="11"/>
      <c r="T16297" s="11"/>
      <c r="U16297" s="11"/>
      <c r="V16297" s="11"/>
      <c r="W16297" s="11"/>
      <c r="X16297" s="11"/>
      <c r="Y16297" s="11"/>
      <c r="Z16297" s="9"/>
      <c r="AA16297" s="1"/>
    </row>
    <row r="16298" spans="10:27" ht="15" customHeight="1">
      <c r="J16298" s="9"/>
      <c r="K16298" s="11"/>
      <c r="L16298" s="9"/>
      <c r="M16298" s="11"/>
      <c r="N16298" s="11"/>
      <c r="O16298" s="11"/>
      <c r="P16298" s="11"/>
      <c r="Q16298" s="11"/>
      <c r="R16298" s="11"/>
      <c r="S16298" s="11"/>
      <c r="T16298" s="11"/>
      <c r="U16298" s="11"/>
      <c r="V16298" s="11"/>
      <c r="W16298" s="11"/>
      <c r="X16298" s="11"/>
      <c r="Y16298" s="11"/>
      <c r="Z16298" s="9"/>
      <c r="AA16298" s="1"/>
    </row>
    <row r="16299" spans="10:27" ht="15" customHeight="1">
      <c r="J16299" s="9"/>
      <c r="K16299" s="11"/>
      <c r="L16299" s="9"/>
      <c r="M16299" s="11"/>
      <c r="N16299" s="11"/>
      <c r="O16299" s="11"/>
      <c r="P16299" s="11"/>
      <c r="Q16299" s="11"/>
      <c r="R16299" s="11"/>
      <c r="S16299" s="11"/>
      <c r="T16299" s="11"/>
      <c r="U16299" s="11"/>
      <c r="V16299" s="11"/>
      <c r="W16299" s="11"/>
      <c r="X16299" s="11"/>
      <c r="Y16299" s="11"/>
      <c r="Z16299" s="9"/>
      <c r="AA16299" s="1"/>
    </row>
    <row r="16300" spans="10:27" ht="15" customHeight="1">
      <c r="J16300" s="9"/>
      <c r="K16300" s="11"/>
      <c r="L16300" s="9"/>
      <c r="M16300" s="11"/>
      <c r="N16300" s="11"/>
      <c r="O16300" s="11"/>
      <c r="P16300" s="11"/>
      <c r="Q16300" s="11"/>
      <c r="R16300" s="11"/>
      <c r="S16300" s="11"/>
      <c r="T16300" s="11"/>
      <c r="U16300" s="11"/>
      <c r="V16300" s="11"/>
      <c r="W16300" s="11"/>
      <c r="X16300" s="11"/>
      <c r="Y16300" s="11"/>
      <c r="Z16300" s="9"/>
      <c r="AA16300" s="1"/>
    </row>
    <row r="16301" spans="10:27" ht="15" customHeight="1">
      <c r="J16301" s="9"/>
      <c r="K16301" s="11"/>
      <c r="L16301" s="9"/>
      <c r="M16301" s="11"/>
      <c r="N16301" s="11"/>
      <c r="O16301" s="11"/>
      <c r="P16301" s="11"/>
      <c r="Q16301" s="11"/>
      <c r="R16301" s="11"/>
      <c r="S16301" s="11"/>
      <c r="T16301" s="11"/>
      <c r="U16301" s="11"/>
      <c r="V16301" s="11"/>
      <c r="W16301" s="11"/>
      <c r="X16301" s="11"/>
      <c r="Y16301" s="11"/>
      <c r="Z16301" s="9"/>
      <c r="AA16301" s="1"/>
    </row>
    <row r="16302" spans="10:27" ht="15" customHeight="1">
      <c r="J16302" s="9"/>
      <c r="K16302" s="11"/>
      <c r="L16302" s="9"/>
      <c r="M16302" s="11"/>
      <c r="N16302" s="11"/>
      <c r="O16302" s="11"/>
      <c r="P16302" s="11"/>
      <c r="Q16302" s="11"/>
      <c r="R16302" s="11"/>
      <c r="S16302" s="11"/>
      <c r="T16302" s="11"/>
      <c r="U16302" s="11"/>
      <c r="V16302" s="11"/>
      <c r="W16302" s="11"/>
      <c r="X16302" s="11"/>
      <c r="Y16302" s="11"/>
      <c r="Z16302" s="9"/>
      <c r="AA16302" s="1"/>
    </row>
    <row r="16303" spans="10:27" ht="15" customHeight="1">
      <c r="J16303" s="9"/>
      <c r="K16303" s="11"/>
      <c r="L16303" s="9"/>
      <c r="M16303" s="11"/>
      <c r="N16303" s="11"/>
      <c r="O16303" s="11"/>
      <c r="P16303" s="11"/>
      <c r="Q16303" s="11"/>
      <c r="R16303" s="11"/>
      <c r="S16303" s="11"/>
      <c r="T16303" s="11"/>
      <c r="U16303" s="11"/>
      <c r="V16303" s="11"/>
      <c r="W16303" s="11"/>
      <c r="X16303" s="11"/>
      <c r="Y16303" s="11"/>
      <c r="Z16303" s="9"/>
      <c r="AA16303" s="1"/>
    </row>
    <row r="16304" spans="10:27" ht="15" customHeight="1">
      <c r="J16304" s="9"/>
      <c r="K16304" s="11"/>
      <c r="L16304" s="9"/>
      <c r="M16304" s="11"/>
      <c r="N16304" s="11"/>
      <c r="O16304" s="11"/>
      <c r="P16304" s="11"/>
      <c r="Q16304" s="11"/>
      <c r="R16304" s="11"/>
      <c r="S16304" s="11"/>
      <c r="T16304" s="11"/>
      <c r="U16304" s="11"/>
      <c r="V16304" s="11"/>
      <c r="W16304" s="11"/>
      <c r="X16304" s="11"/>
      <c r="Y16304" s="11"/>
      <c r="Z16304" s="9"/>
      <c r="AA16304" s="1"/>
    </row>
    <row r="16305" spans="10:27" ht="15" customHeight="1">
      <c r="J16305" s="9"/>
      <c r="K16305" s="11"/>
      <c r="L16305" s="9"/>
      <c r="M16305" s="11"/>
      <c r="N16305" s="11"/>
      <c r="O16305" s="11"/>
      <c r="P16305" s="11"/>
      <c r="Q16305" s="11"/>
      <c r="R16305" s="11"/>
      <c r="S16305" s="11"/>
      <c r="T16305" s="11"/>
      <c r="U16305" s="11"/>
      <c r="V16305" s="11"/>
      <c r="W16305" s="11"/>
      <c r="X16305" s="11"/>
      <c r="Y16305" s="11"/>
      <c r="Z16305" s="9"/>
      <c r="AA16305" s="1"/>
    </row>
    <row r="16306" spans="10:27" ht="15" customHeight="1">
      <c r="J16306" s="9"/>
      <c r="K16306" s="11"/>
      <c r="L16306" s="9"/>
      <c r="M16306" s="11"/>
      <c r="N16306" s="11"/>
      <c r="O16306" s="11"/>
      <c r="P16306" s="11"/>
      <c r="Q16306" s="11"/>
      <c r="R16306" s="11"/>
      <c r="S16306" s="11"/>
      <c r="T16306" s="11"/>
      <c r="U16306" s="11"/>
      <c r="V16306" s="11"/>
      <c r="W16306" s="11"/>
      <c r="X16306" s="11"/>
      <c r="Y16306" s="11"/>
      <c r="Z16306" s="9"/>
      <c r="AA16306" s="1"/>
    </row>
    <row r="16307" spans="10:27" ht="15" customHeight="1">
      <c r="J16307" s="9"/>
      <c r="K16307" s="11"/>
      <c r="L16307" s="9"/>
      <c r="M16307" s="11"/>
      <c r="N16307" s="11"/>
      <c r="O16307" s="11"/>
      <c r="P16307" s="11"/>
      <c r="Q16307" s="11"/>
      <c r="R16307" s="11"/>
      <c r="S16307" s="11"/>
      <c r="T16307" s="11"/>
      <c r="U16307" s="11"/>
      <c r="V16307" s="11"/>
      <c r="W16307" s="11"/>
      <c r="X16307" s="11"/>
      <c r="Y16307" s="11"/>
      <c r="Z16307" s="9"/>
      <c r="AA16307" s="1"/>
    </row>
    <row r="16308" spans="10:27" ht="15" customHeight="1">
      <c r="J16308" s="9"/>
      <c r="K16308" s="11"/>
      <c r="L16308" s="9"/>
      <c r="M16308" s="11"/>
      <c r="N16308" s="11"/>
      <c r="O16308" s="11"/>
      <c r="P16308" s="11"/>
      <c r="Q16308" s="11"/>
      <c r="R16308" s="11"/>
      <c r="S16308" s="11"/>
      <c r="T16308" s="11"/>
      <c r="U16308" s="11"/>
      <c r="V16308" s="11"/>
      <c r="W16308" s="11"/>
      <c r="X16308" s="11"/>
      <c r="Y16308" s="11"/>
      <c r="Z16308" s="9"/>
      <c r="AA16308" s="1"/>
    </row>
    <row r="16309" spans="10:27" ht="15" customHeight="1">
      <c r="J16309" s="9"/>
      <c r="K16309" s="11"/>
      <c r="L16309" s="9"/>
      <c r="M16309" s="11"/>
      <c r="N16309" s="11"/>
      <c r="O16309" s="11"/>
      <c r="P16309" s="11"/>
      <c r="Q16309" s="11"/>
      <c r="R16309" s="11"/>
      <c r="S16309" s="11"/>
      <c r="T16309" s="11"/>
      <c r="U16309" s="11"/>
      <c r="V16309" s="11"/>
      <c r="W16309" s="11"/>
      <c r="X16309" s="11"/>
      <c r="Y16309" s="11"/>
      <c r="Z16309" s="9"/>
      <c r="AA16309" s="1"/>
    </row>
    <row r="16310" spans="10:27" ht="15" customHeight="1">
      <c r="J16310" s="9"/>
      <c r="K16310" s="11"/>
      <c r="L16310" s="9"/>
      <c r="M16310" s="11"/>
      <c r="N16310" s="11"/>
      <c r="O16310" s="11"/>
      <c r="P16310" s="11"/>
      <c r="Q16310" s="11"/>
      <c r="R16310" s="11"/>
      <c r="S16310" s="11"/>
      <c r="T16310" s="11"/>
      <c r="U16310" s="11"/>
      <c r="V16310" s="11"/>
      <c r="W16310" s="11"/>
      <c r="X16310" s="11"/>
      <c r="Y16310" s="11"/>
      <c r="Z16310" s="9"/>
      <c r="AA16310" s="1"/>
    </row>
    <row r="16311" spans="10:27" ht="15" customHeight="1">
      <c r="J16311" s="9"/>
      <c r="K16311" s="11"/>
      <c r="L16311" s="9"/>
      <c r="M16311" s="11"/>
      <c r="N16311" s="11"/>
      <c r="O16311" s="11"/>
      <c r="P16311" s="11"/>
      <c r="Q16311" s="11"/>
      <c r="R16311" s="11"/>
      <c r="S16311" s="11"/>
      <c r="T16311" s="11"/>
      <c r="U16311" s="11"/>
      <c r="V16311" s="11"/>
      <c r="W16311" s="11"/>
      <c r="X16311" s="11"/>
      <c r="Y16311" s="11"/>
      <c r="Z16311" s="9"/>
      <c r="AA16311" s="1"/>
    </row>
    <row r="16312" spans="10:27" ht="15" customHeight="1">
      <c r="J16312" s="9"/>
      <c r="K16312" s="11"/>
      <c r="L16312" s="9"/>
      <c r="M16312" s="11"/>
      <c r="N16312" s="11"/>
      <c r="O16312" s="11"/>
      <c r="P16312" s="11"/>
      <c r="Q16312" s="11"/>
      <c r="R16312" s="11"/>
      <c r="S16312" s="11"/>
      <c r="T16312" s="11"/>
      <c r="U16312" s="11"/>
      <c r="V16312" s="11"/>
      <c r="W16312" s="11"/>
      <c r="X16312" s="11"/>
      <c r="Y16312" s="11"/>
      <c r="Z16312" s="9"/>
      <c r="AA16312" s="1"/>
    </row>
    <row r="16313" spans="10:27" ht="15" customHeight="1">
      <c r="J16313" s="9"/>
      <c r="K16313" s="11"/>
      <c r="L16313" s="9"/>
      <c r="M16313" s="11"/>
      <c r="N16313" s="11"/>
      <c r="O16313" s="11"/>
      <c r="P16313" s="11"/>
      <c r="Q16313" s="11"/>
      <c r="R16313" s="11"/>
      <c r="S16313" s="11"/>
      <c r="T16313" s="11"/>
      <c r="U16313" s="11"/>
      <c r="V16313" s="11"/>
      <c r="W16313" s="11"/>
      <c r="X16313" s="11"/>
      <c r="Y16313" s="11"/>
      <c r="Z16313" s="9"/>
      <c r="AA16313" s="1"/>
    </row>
    <row r="16314" spans="10:27" ht="15" customHeight="1">
      <c r="J16314" s="9"/>
      <c r="K16314" s="11"/>
      <c r="L16314" s="9"/>
      <c r="M16314" s="11"/>
      <c r="N16314" s="11"/>
      <c r="O16314" s="11"/>
      <c r="P16314" s="11"/>
      <c r="Q16314" s="11"/>
      <c r="R16314" s="11"/>
      <c r="S16314" s="11"/>
      <c r="T16314" s="11"/>
      <c r="U16314" s="11"/>
      <c r="V16314" s="11"/>
      <c r="W16314" s="11"/>
      <c r="X16314" s="11"/>
      <c r="Y16314" s="11"/>
      <c r="Z16314" s="9"/>
      <c r="AA16314" s="1"/>
    </row>
    <row r="16315" spans="10:27" ht="15" customHeight="1">
      <c r="J16315" s="9"/>
      <c r="K16315" s="11"/>
      <c r="L16315" s="9"/>
      <c r="M16315" s="11"/>
      <c r="N16315" s="11"/>
      <c r="O16315" s="11"/>
      <c r="P16315" s="11"/>
      <c r="Q16315" s="11"/>
      <c r="R16315" s="11"/>
      <c r="S16315" s="11"/>
      <c r="T16315" s="11"/>
      <c r="U16315" s="11"/>
      <c r="V16315" s="11"/>
      <c r="W16315" s="11"/>
      <c r="X16315" s="11"/>
      <c r="Y16315" s="11"/>
      <c r="Z16315" s="9"/>
      <c r="AA16315" s="1"/>
    </row>
    <row r="16316" spans="10:27" ht="15" customHeight="1">
      <c r="J16316" s="9"/>
      <c r="K16316" s="11"/>
      <c r="L16316" s="9"/>
      <c r="M16316" s="11"/>
      <c r="N16316" s="11"/>
      <c r="O16316" s="11"/>
      <c r="P16316" s="11"/>
      <c r="Q16316" s="11"/>
      <c r="R16316" s="11"/>
      <c r="S16316" s="11"/>
      <c r="T16316" s="11"/>
      <c r="U16316" s="11"/>
      <c r="V16316" s="11"/>
      <c r="W16316" s="11"/>
      <c r="X16316" s="11"/>
      <c r="Y16316" s="11"/>
      <c r="Z16316" s="9"/>
      <c r="AA16316" s="1"/>
    </row>
    <row r="16317" spans="10:27" ht="15" customHeight="1">
      <c r="J16317" s="9"/>
      <c r="K16317" s="11"/>
      <c r="L16317" s="9"/>
      <c r="M16317" s="11"/>
      <c r="N16317" s="11"/>
      <c r="O16317" s="11"/>
      <c r="P16317" s="11"/>
      <c r="Q16317" s="11"/>
      <c r="R16317" s="11"/>
      <c r="S16317" s="11"/>
      <c r="T16317" s="11"/>
      <c r="U16317" s="11"/>
      <c r="V16317" s="11"/>
      <c r="W16317" s="11"/>
      <c r="X16317" s="11"/>
      <c r="Y16317" s="11"/>
      <c r="Z16317" s="9"/>
      <c r="AA16317" s="1"/>
    </row>
    <row r="16318" spans="10:27" ht="15" customHeight="1">
      <c r="J16318" s="9"/>
      <c r="K16318" s="11"/>
      <c r="L16318" s="9"/>
      <c r="M16318" s="11"/>
      <c r="N16318" s="11"/>
      <c r="O16318" s="11"/>
      <c r="P16318" s="11"/>
      <c r="Q16318" s="11"/>
      <c r="R16318" s="11"/>
      <c r="S16318" s="11"/>
      <c r="T16318" s="11"/>
      <c r="U16318" s="11"/>
      <c r="V16318" s="11"/>
      <c r="W16318" s="11"/>
      <c r="X16318" s="11"/>
      <c r="Y16318" s="11"/>
      <c r="Z16318" s="9"/>
      <c r="AA16318" s="1"/>
    </row>
    <row r="16319" spans="10:27" ht="15" customHeight="1">
      <c r="J16319" s="9"/>
      <c r="K16319" s="11"/>
      <c r="L16319" s="9"/>
      <c r="M16319" s="11"/>
      <c r="N16319" s="11"/>
      <c r="O16319" s="11"/>
      <c r="P16319" s="11"/>
      <c r="Q16319" s="11"/>
      <c r="R16319" s="11"/>
      <c r="S16319" s="11"/>
      <c r="T16319" s="11"/>
      <c r="U16319" s="11"/>
      <c r="V16319" s="11"/>
      <c r="W16319" s="11"/>
      <c r="X16319" s="11"/>
      <c r="Y16319" s="11"/>
      <c r="Z16319" s="9"/>
      <c r="AA16319" s="1"/>
    </row>
    <row r="16320" spans="10:27" ht="15" customHeight="1">
      <c r="J16320" s="9"/>
      <c r="K16320" s="11"/>
      <c r="L16320" s="9"/>
      <c r="M16320" s="11"/>
      <c r="N16320" s="11"/>
      <c r="O16320" s="11"/>
      <c r="P16320" s="11"/>
      <c r="Q16320" s="11"/>
      <c r="R16320" s="11"/>
      <c r="S16320" s="11"/>
      <c r="T16320" s="11"/>
      <c r="U16320" s="11"/>
      <c r="V16320" s="11"/>
      <c r="W16320" s="11"/>
      <c r="X16320" s="11"/>
      <c r="Y16320" s="11"/>
      <c r="Z16320" s="9"/>
      <c r="AA16320" s="1"/>
    </row>
    <row r="16321" spans="10:27" ht="15" customHeight="1">
      <c r="J16321" s="9"/>
      <c r="K16321" s="11"/>
      <c r="L16321" s="9"/>
      <c r="M16321" s="11"/>
      <c r="N16321" s="11"/>
      <c r="O16321" s="11"/>
      <c r="P16321" s="11"/>
      <c r="Q16321" s="11"/>
      <c r="R16321" s="11"/>
      <c r="S16321" s="11"/>
      <c r="T16321" s="11"/>
      <c r="U16321" s="11"/>
      <c r="V16321" s="11"/>
      <c r="W16321" s="11"/>
      <c r="X16321" s="11"/>
      <c r="Y16321" s="11"/>
      <c r="Z16321" s="9"/>
      <c r="AA16321" s="1"/>
    </row>
    <row r="16322" spans="10:27" ht="15" customHeight="1">
      <c r="J16322" s="9"/>
      <c r="K16322" s="11"/>
      <c r="L16322" s="9"/>
      <c r="M16322" s="11"/>
      <c r="N16322" s="11"/>
      <c r="O16322" s="11"/>
      <c r="P16322" s="11"/>
      <c r="Q16322" s="11"/>
      <c r="R16322" s="11"/>
      <c r="S16322" s="11"/>
      <c r="T16322" s="11"/>
      <c r="U16322" s="11"/>
      <c r="V16322" s="11"/>
      <c r="W16322" s="11"/>
      <c r="X16322" s="11"/>
      <c r="Y16322" s="11"/>
      <c r="Z16322" s="9"/>
      <c r="AA16322" s="1"/>
    </row>
    <row r="16323" spans="10:27" ht="15" customHeight="1">
      <c r="J16323" s="9"/>
      <c r="K16323" s="11"/>
      <c r="L16323" s="9"/>
      <c r="M16323" s="11"/>
      <c r="N16323" s="11"/>
      <c r="O16323" s="11"/>
      <c r="P16323" s="11"/>
      <c r="Q16323" s="11"/>
      <c r="R16323" s="11"/>
      <c r="S16323" s="11"/>
      <c r="T16323" s="11"/>
      <c r="U16323" s="11"/>
      <c r="V16323" s="11"/>
      <c r="W16323" s="11"/>
      <c r="X16323" s="11"/>
      <c r="Y16323" s="11"/>
      <c r="Z16323" s="9"/>
      <c r="AA16323" s="1"/>
    </row>
    <row r="16324" spans="10:27" ht="15" customHeight="1">
      <c r="J16324" s="9"/>
      <c r="K16324" s="11"/>
      <c r="L16324" s="9"/>
      <c r="M16324" s="11"/>
      <c r="N16324" s="11"/>
      <c r="O16324" s="11"/>
      <c r="P16324" s="11"/>
      <c r="Q16324" s="11"/>
      <c r="R16324" s="11"/>
      <c r="S16324" s="11"/>
      <c r="T16324" s="11"/>
      <c r="U16324" s="11"/>
      <c r="V16324" s="11"/>
      <c r="W16324" s="11"/>
      <c r="X16324" s="11"/>
      <c r="Y16324" s="11"/>
      <c r="Z16324" s="9"/>
      <c r="AA16324" s="1"/>
    </row>
    <row r="16325" spans="10:27" ht="15" customHeight="1">
      <c r="J16325" s="9"/>
      <c r="K16325" s="11"/>
      <c r="L16325" s="9"/>
      <c r="M16325" s="11"/>
      <c r="N16325" s="11"/>
      <c r="O16325" s="11"/>
      <c r="P16325" s="11"/>
      <c r="Q16325" s="11"/>
      <c r="R16325" s="11"/>
      <c r="S16325" s="11"/>
      <c r="T16325" s="11"/>
      <c r="U16325" s="11"/>
      <c r="V16325" s="11"/>
      <c r="W16325" s="11"/>
      <c r="X16325" s="11"/>
      <c r="Y16325" s="11"/>
      <c r="Z16325" s="9"/>
      <c r="AA16325" s="1"/>
    </row>
    <row r="16326" spans="10:27" ht="15" customHeight="1">
      <c r="J16326" s="9"/>
      <c r="K16326" s="11"/>
      <c r="L16326" s="9"/>
      <c r="M16326" s="11"/>
      <c r="N16326" s="11"/>
      <c r="O16326" s="11"/>
      <c r="P16326" s="11"/>
      <c r="Q16326" s="11"/>
      <c r="R16326" s="11"/>
      <c r="S16326" s="11"/>
      <c r="T16326" s="11"/>
      <c r="U16326" s="11"/>
      <c r="V16326" s="11"/>
      <c r="W16326" s="11"/>
      <c r="X16326" s="11"/>
      <c r="Y16326" s="11"/>
      <c r="Z16326" s="9"/>
      <c r="AA16326" s="1"/>
    </row>
    <row r="16327" spans="10:27" ht="15" customHeight="1">
      <c r="J16327" s="9"/>
      <c r="K16327" s="11"/>
      <c r="L16327" s="9"/>
      <c r="M16327" s="11"/>
      <c r="N16327" s="11"/>
      <c r="O16327" s="11"/>
      <c r="P16327" s="11"/>
      <c r="Q16327" s="11"/>
      <c r="R16327" s="11"/>
      <c r="S16327" s="11"/>
      <c r="T16327" s="11"/>
      <c r="U16327" s="11"/>
      <c r="V16327" s="11"/>
      <c r="W16327" s="11"/>
      <c r="X16327" s="11"/>
      <c r="Y16327" s="11"/>
      <c r="Z16327" s="9"/>
      <c r="AA16327" s="1"/>
    </row>
    <row r="16328" spans="10:27" ht="15" customHeight="1">
      <c r="J16328" s="9"/>
      <c r="K16328" s="11"/>
      <c r="L16328" s="9"/>
      <c r="M16328" s="11"/>
      <c r="N16328" s="11"/>
      <c r="O16328" s="11"/>
      <c r="P16328" s="11"/>
      <c r="Q16328" s="11"/>
      <c r="R16328" s="11"/>
      <c r="S16328" s="11"/>
      <c r="T16328" s="11"/>
      <c r="U16328" s="11"/>
      <c r="V16328" s="11"/>
      <c r="W16328" s="11"/>
      <c r="X16328" s="11"/>
      <c r="Y16328" s="11"/>
      <c r="Z16328" s="9"/>
      <c r="AA16328" s="1"/>
    </row>
    <row r="16329" spans="10:27" ht="15" customHeight="1">
      <c r="J16329" s="9"/>
      <c r="K16329" s="11"/>
      <c r="L16329" s="9"/>
      <c r="M16329" s="11"/>
      <c r="N16329" s="11"/>
      <c r="O16329" s="11"/>
      <c r="P16329" s="11"/>
      <c r="Q16329" s="11"/>
      <c r="R16329" s="11"/>
      <c r="S16329" s="11"/>
      <c r="T16329" s="11"/>
      <c r="U16329" s="11"/>
      <c r="V16329" s="11"/>
      <c r="W16329" s="11"/>
      <c r="X16329" s="11"/>
      <c r="Y16329" s="11"/>
      <c r="Z16329" s="9"/>
      <c r="AA16329" s="1"/>
    </row>
    <row r="16330" spans="10:27" ht="15" customHeight="1">
      <c r="J16330" s="9"/>
      <c r="K16330" s="11"/>
      <c r="L16330" s="9"/>
      <c r="M16330" s="11"/>
      <c r="N16330" s="11"/>
      <c r="O16330" s="11"/>
      <c r="P16330" s="11"/>
      <c r="Q16330" s="11"/>
      <c r="R16330" s="11"/>
      <c r="S16330" s="11"/>
      <c r="T16330" s="11"/>
      <c r="U16330" s="11"/>
      <c r="V16330" s="11"/>
      <c r="W16330" s="11"/>
      <c r="X16330" s="11"/>
      <c r="Y16330" s="11"/>
      <c r="Z16330" s="9"/>
      <c r="AA16330" s="1"/>
    </row>
    <row r="16331" spans="10:27" ht="15" customHeight="1">
      <c r="J16331" s="9"/>
      <c r="K16331" s="11"/>
      <c r="L16331" s="9"/>
      <c r="M16331" s="11"/>
      <c r="N16331" s="11"/>
      <c r="O16331" s="11"/>
      <c r="P16331" s="11"/>
      <c r="Q16331" s="11"/>
      <c r="R16331" s="11"/>
      <c r="S16331" s="11"/>
      <c r="T16331" s="11"/>
      <c r="U16331" s="11"/>
      <c r="V16331" s="11"/>
      <c r="W16331" s="11"/>
      <c r="X16331" s="11"/>
      <c r="Y16331" s="11"/>
      <c r="Z16331" s="9"/>
      <c r="AA16331" s="1"/>
    </row>
    <row r="16332" spans="10:27" ht="15" customHeight="1">
      <c r="J16332" s="9"/>
      <c r="K16332" s="11"/>
      <c r="L16332" s="9"/>
      <c r="M16332" s="11"/>
      <c r="N16332" s="11"/>
      <c r="O16332" s="11"/>
      <c r="P16332" s="11"/>
      <c r="Q16332" s="11"/>
      <c r="R16332" s="11"/>
      <c r="S16332" s="11"/>
      <c r="T16332" s="11"/>
      <c r="U16332" s="11"/>
      <c r="V16332" s="11"/>
      <c r="W16332" s="11"/>
      <c r="X16332" s="11"/>
      <c r="Y16332" s="11"/>
      <c r="Z16332" s="9"/>
      <c r="AA16332" s="1"/>
    </row>
    <row r="16333" spans="10:27" ht="15" customHeight="1">
      <c r="J16333" s="9"/>
      <c r="K16333" s="11"/>
      <c r="L16333" s="9"/>
      <c r="M16333" s="11"/>
      <c r="N16333" s="11"/>
      <c r="O16333" s="11"/>
      <c r="P16333" s="11"/>
      <c r="Q16333" s="11"/>
      <c r="R16333" s="11"/>
      <c r="S16333" s="11"/>
      <c r="T16333" s="11"/>
      <c r="U16333" s="11"/>
      <c r="V16333" s="11"/>
      <c r="W16333" s="11"/>
      <c r="X16333" s="11"/>
      <c r="Y16333" s="11"/>
      <c r="Z16333" s="9"/>
      <c r="AA16333" s="1"/>
    </row>
    <row r="16334" spans="10:27" ht="15" customHeight="1">
      <c r="J16334" s="9"/>
      <c r="K16334" s="11"/>
      <c r="L16334" s="9"/>
      <c r="M16334" s="11"/>
      <c r="N16334" s="11"/>
      <c r="O16334" s="11"/>
      <c r="P16334" s="11"/>
      <c r="Q16334" s="11"/>
      <c r="R16334" s="11"/>
      <c r="S16334" s="11"/>
      <c r="T16334" s="11"/>
      <c r="U16334" s="11"/>
      <c r="V16334" s="11"/>
      <c r="W16334" s="11"/>
      <c r="X16334" s="11"/>
      <c r="Y16334" s="11"/>
      <c r="Z16334" s="9"/>
      <c r="AA16334" s="1"/>
    </row>
    <row r="16335" spans="10:27" ht="15" customHeight="1">
      <c r="J16335" s="9"/>
      <c r="K16335" s="11"/>
      <c r="L16335" s="9"/>
      <c r="M16335" s="11"/>
      <c r="N16335" s="11"/>
      <c r="O16335" s="11"/>
      <c r="P16335" s="11"/>
      <c r="Q16335" s="11"/>
      <c r="R16335" s="11"/>
      <c r="S16335" s="11"/>
      <c r="T16335" s="11"/>
      <c r="U16335" s="11"/>
      <c r="V16335" s="11"/>
      <c r="W16335" s="11"/>
      <c r="X16335" s="11"/>
      <c r="Y16335" s="11"/>
      <c r="Z16335" s="9"/>
      <c r="AA16335" s="1"/>
    </row>
    <row r="16336" spans="10:27" ht="15" customHeight="1">
      <c r="J16336" s="9"/>
      <c r="K16336" s="11"/>
      <c r="L16336" s="9"/>
      <c r="M16336" s="11"/>
      <c r="N16336" s="11"/>
      <c r="O16336" s="11"/>
      <c r="P16336" s="11"/>
      <c r="Q16336" s="11"/>
      <c r="R16336" s="11"/>
      <c r="S16336" s="11"/>
      <c r="T16336" s="11"/>
      <c r="U16336" s="11"/>
      <c r="V16336" s="11"/>
      <c r="W16336" s="11"/>
      <c r="X16336" s="11"/>
      <c r="Y16336" s="11"/>
      <c r="Z16336" s="9"/>
      <c r="AA16336" s="1"/>
    </row>
    <row r="16337" spans="10:27" ht="15" customHeight="1">
      <c r="J16337" s="9"/>
      <c r="K16337" s="11"/>
      <c r="L16337" s="9"/>
      <c r="M16337" s="11"/>
      <c r="N16337" s="11"/>
      <c r="O16337" s="11"/>
      <c r="P16337" s="11"/>
      <c r="Q16337" s="11"/>
      <c r="R16337" s="11"/>
      <c r="S16337" s="11"/>
      <c r="T16337" s="11"/>
      <c r="U16337" s="11"/>
      <c r="V16337" s="11"/>
      <c r="W16337" s="11"/>
      <c r="X16337" s="11"/>
      <c r="Y16337" s="11"/>
      <c r="Z16337" s="9"/>
      <c r="AA16337" s="1"/>
    </row>
    <row r="16338" spans="10:27" ht="15" customHeight="1">
      <c r="J16338" s="9"/>
      <c r="K16338" s="11"/>
      <c r="L16338" s="9"/>
      <c r="M16338" s="11"/>
      <c r="N16338" s="11"/>
      <c r="O16338" s="11"/>
      <c r="P16338" s="11"/>
      <c r="Q16338" s="11"/>
      <c r="R16338" s="11"/>
      <c r="S16338" s="11"/>
      <c r="T16338" s="11"/>
      <c r="U16338" s="11"/>
      <c r="V16338" s="11"/>
      <c r="W16338" s="11"/>
      <c r="X16338" s="11"/>
      <c r="Y16338" s="11"/>
      <c r="Z16338" s="9"/>
      <c r="AA16338" s="1"/>
    </row>
    <row r="16339" spans="10:27" ht="15" customHeight="1">
      <c r="J16339" s="9"/>
      <c r="K16339" s="11"/>
      <c r="L16339" s="9"/>
      <c r="M16339" s="11"/>
      <c r="N16339" s="11"/>
      <c r="O16339" s="11"/>
      <c r="P16339" s="11"/>
      <c r="Q16339" s="11"/>
      <c r="R16339" s="11"/>
      <c r="S16339" s="11"/>
      <c r="T16339" s="11"/>
      <c r="U16339" s="11"/>
      <c r="V16339" s="11"/>
      <c r="W16339" s="11"/>
      <c r="X16339" s="11"/>
      <c r="Y16339" s="11"/>
      <c r="Z16339" s="9"/>
      <c r="AA16339" s="1"/>
    </row>
    <row r="16340" spans="10:27" ht="15" customHeight="1">
      <c r="J16340" s="9"/>
      <c r="K16340" s="11"/>
      <c r="L16340" s="9"/>
      <c r="M16340" s="11"/>
      <c r="N16340" s="11"/>
      <c r="O16340" s="11"/>
      <c r="P16340" s="11"/>
      <c r="Q16340" s="11"/>
      <c r="R16340" s="11"/>
      <c r="S16340" s="11"/>
      <c r="T16340" s="11"/>
      <c r="U16340" s="11"/>
      <c r="V16340" s="11"/>
      <c r="W16340" s="11"/>
      <c r="X16340" s="11"/>
      <c r="Y16340" s="11"/>
      <c r="Z16340" s="9"/>
      <c r="AA16340" s="1"/>
    </row>
    <row r="16341" spans="10:27" ht="15" customHeight="1">
      <c r="J16341" s="9"/>
      <c r="K16341" s="11"/>
      <c r="L16341" s="9"/>
      <c r="M16341" s="11"/>
      <c r="N16341" s="11"/>
      <c r="O16341" s="11"/>
      <c r="P16341" s="11"/>
      <c r="Q16341" s="11"/>
      <c r="R16341" s="11"/>
      <c r="S16341" s="11"/>
      <c r="T16341" s="11"/>
      <c r="U16341" s="11"/>
      <c r="V16341" s="11"/>
      <c r="W16341" s="11"/>
      <c r="X16341" s="11"/>
      <c r="Y16341" s="11"/>
      <c r="Z16341" s="9"/>
      <c r="AA16341" s="1"/>
    </row>
    <row r="16342" spans="10:27" ht="15" customHeight="1">
      <c r="J16342" s="9"/>
      <c r="K16342" s="11"/>
      <c r="L16342" s="9"/>
      <c r="M16342" s="11"/>
      <c r="N16342" s="11"/>
      <c r="O16342" s="11"/>
      <c r="P16342" s="11"/>
      <c r="Q16342" s="11"/>
      <c r="R16342" s="11"/>
      <c r="S16342" s="11"/>
      <c r="T16342" s="11"/>
      <c r="U16342" s="11"/>
      <c r="V16342" s="11"/>
      <c r="W16342" s="11"/>
      <c r="X16342" s="11"/>
      <c r="Y16342" s="11"/>
      <c r="Z16342" s="9"/>
      <c r="AA16342" s="1"/>
    </row>
    <row r="16343" spans="10:27" ht="15" customHeight="1">
      <c r="J16343" s="9"/>
      <c r="K16343" s="11"/>
      <c r="L16343" s="9"/>
      <c r="M16343" s="11"/>
      <c r="N16343" s="11"/>
      <c r="O16343" s="11"/>
      <c r="P16343" s="11"/>
      <c r="Q16343" s="11"/>
      <c r="R16343" s="11"/>
      <c r="S16343" s="11"/>
      <c r="T16343" s="11"/>
      <c r="U16343" s="11"/>
      <c r="V16343" s="11"/>
      <c r="W16343" s="11"/>
      <c r="X16343" s="11"/>
      <c r="Y16343" s="11"/>
      <c r="Z16343" s="9"/>
      <c r="AA16343" s="1"/>
    </row>
    <row r="16344" spans="10:27" ht="15" customHeight="1">
      <c r="J16344" s="9"/>
      <c r="K16344" s="11"/>
      <c r="L16344" s="9"/>
      <c r="M16344" s="11"/>
      <c r="N16344" s="11"/>
      <c r="O16344" s="11"/>
      <c r="P16344" s="11"/>
      <c r="Q16344" s="11"/>
      <c r="R16344" s="11"/>
      <c r="S16344" s="11"/>
      <c r="T16344" s="11"/>
      <c r="U16344" s="11"/>
      <c r="V16344" s="11"/>
      <c r="W16344" s="11"/>
      <c r="X16344" s="11"/>
      <c r="Y16344" s="11"/>
      <c r="Z16344" s="9"/>
      <c r="AA16344" s="1"/>
    </row>
    <row r="16345" spans="10:27" ht="15" customHeight="1">
      <c r="J16345" s="9"/>
      <c r="K16345" s="11"/>
      <c r="L16345" s="9"/>
      <c r="M16345" s="11"/>
      <c r="N16345" s="11"/>
      <c r="O16345" s="11"/>
      <c r="P16345" s="11"/>
      <c r="Q16345" s="11"/>
      <c r="R16345" s="11"/>
      <c r="S16345" s="11"/>
      <c r="T16345" s="11"/>
      <c r="U16345" s="11"/>
      <c r="V16345" s="11"/>
      <c r="W16345" s="11"/>
      <c r="X16345" s="11"/>
      <c r="Y16345" s="11"/>
      <c r="Z16345" s="9"/>
      <c r="AA16345" s="1"/>
    </row>
    <row r="16346" spans="10:27" ht="15" customHeight="1">
      <c r="J16346" s="9"/>
      <c r="K16346" s="11"/>
      <c r="L16346" s="9"/>
      <c r="M16346" s="11"/>
      <c r="N16346" s="11"/>
      <c r="O16346" s="11"/>
      <c r="P16346" s="11"/>
      <c r="Q16346" s="11"/>
      <c r="R16346" s="11"/>
      <c r="S16346" s="11"/>
      <c r="T16346" s="11"/>
      <c r="U16346" s="11"/>
      <c r="V16346" s="11"/>
      <c r="W16346" s="11"/>
      <c r="X16346" s="11"/>
      <c r="Y16346" s="11"/>
      <c r="Z16346" s="9"/>
      <c r="AA16346" s="1"/>
    </row>
    <row r="16347" spans="10:27" ht="15" customHeight="1">
      <c r="J16347" s="9"/>
      <c r="K16347" s="11"/>
      <c r="L16347" s="9"/>
      <c r="M16347" s="11"/>
      <c r="N16347" s="11"/>
      <c r="O16347" s="11"/>
      <c r="P16347" s="11"/>
      <c r="Q16347" s="11"/>
      <c r="R16347" s="11"/>
      <c r="S16347" s="11"/>
      <c r="T16347" s="11"/>
      <c r="U16347" s="11"/>
      <c r="V16347" s="11"/>
      <c r="W16347" s="11"/>
      <c r="X16347" s="11"/>
      <c r="Y16347" s="11"/>
      <c r="Z16347" s="9"/>
      <c r="AA16347" s="1"/>
    </row>
    <row r="16348" spans="10:27" ht="15" customHeight="1">
      <c r="J16348" s="9"/>
      <c r="K16348" s="11"/>
      <c r="L16348" s="9"/>
      <c r="M16348" s="11"/>
      <c r="N16348" s="11"/>
      <c r="O16348" s="11"/>
      <c r="P16348" s="11"/>
      <c r="Q16348" s="11"/>
      <c r="R16348" s="11"/>
      <c r="S16348" s="11"/>
      <c r="T16348" s="11"/>
      <c r="U16348" s="11"/>
      <c r="V16348" s="11"/>
      <c r="W16348" s="11"/>
      <c r="X16348" s="11"/>
      <c r="Y16348" s="11"/>
      <c r="Z16348" s="9"/>
      <c r="AA16348" s="1"/>
    </row>
    <row r="16349" spans="10:27" ht="15" customHeight="1">
      <c r="J16349" s="9"/>
      <c r="K16349" s="11"/>
      <c r="L16349" s="9"/>
      <c r="M16349" s="11"/>
      <c r="N16349" s="11"/>
      <c r="O16349" s="11"/>
      <c r="P16349" s="11"/>
      <c r="Q16349" s="11"/>
      <c r="R16349" s="11"/>
      <c r="S16349" s="11"/>
      <c r="T16349" s="11"/>
      <c r="U16349" s="11"/>
      <c r="V16349" s="11"/>
      <c r="W16349" s="11"/>
      <c r="X16349" s="11"/>
      <c r="Y16349" s="11"/>
      <c r="Z16349" s="9"/>
      <c r="AA16349" s="1"/>
    </row>
    <row r="16350" spans="10:27" ht="15" customHeight="1">
      <c r="J16350" s="9"/>
      <c r="K16350" s="11"/>
      <c r="L16350" s="9"/>
      <c r="M16350" s="11"/>
      <c r="N16350" s="11"/>
      <c r="O16350" s="11"/>
      <c r="P16350" s="11"/>
      <c r="Q16350" s="11"/>
      <c r="R16350" s="11"/>
      <c r="S16350" s="11"/>
      <c r="T16350" s="11"/>
      <c r="U16350" s="11"/>
      <c r="V16350" s="11"/>
      <c r="W16350" s="11"/>
      <c r="X16350" s="11"/>
      <c r="Y16350" s="11"/>
      <c r="Z16350" s="9"/>
      <c r="AA16350" s="1"/>
    </row>
    <row r="16351" spans="10:27" ht="15" customHeight="1">
      <c r="J16351" s="9"/>
      <c r="K16351" s="11"/>
      <c r="L16351" s="9"/>
      <c r="M16351" s="11"/>
      <c r="N16351" s="11"/>
      <c r="O16351" s="11"/>
      <c r="P16351" s="11"/>
      <c r="Q16351" s="11"/>
      <c r="R16351" s="11"/>
      <c r="S16351" s="11"/>
      <c r="T16351" s="11"/>
      <c r="U16351" s="11"/>
      <c r="V16351" s="11"/>
      <c r="W16351" s="11"/>
      <c r="X16351" s="11"/>
      <c r="Y16351" s="11"/>
      <c r="Z16351" s="9"/>
      <c r="AA16351" s="1"/>
    </row>
    <row r="16352" spans="10:27" ht="15" customHeight="1">
      <c r="J16352" s="9"/>
      <c r="K16352" s="11"/>
      <c r="L16352" s="9"/>
      <c r="M16352" s="11"/>
      <c r="N16352" s="11"/>
      <c r="O16352" s="11"/>
      <c r="P16352" s="11"/>
      <c r="Q16352" s="11"/>
      <c r="R16352" s="11"/>
      <c r="S16352" s="11"/>
      <c r="T16352" s="11"/>
      <c r="U16352" s="11"/>
      <c r="V16352" s="11"/>
      <c r="W16352" s="11"/>
      <c r="X16352" s="11"/>
      <c r="Y16352" s="11"/>
      <c r="Z16352" s="9"/>
      <c r="AA16352" s="1"/>
    </row>
    <row r="16353" spans="10:27" ht="15" customHeight="1">
      <c r="J16353" s="9"/>
      <c r="K16353" s="11"/>
      <c r="L16353" s="9"/>
      <c r="M16353" s="11"/>
      <c r="N16353" s="11"/>
      <c r="O16353" s="11"/>
      <c r="P16353" s="11"/>
      <c r="Q16353" s="11"/>
      <c r="R16353" s="11"/>
      <c r="S16353" s="11"/>
      <c r="T16353" s="11"/>
      <c r="U16353" s="11"/>
      <c r="V16353" s="11"/>
      <c r="W16353" s="11"/>
      <c r="X16353" s="11"/>
      <c r="Y16353" s="11"/>
      <c r="Z16353" s="9"/>
      <c r="AA16353" s="1"/>
    </row>
    <row r="16354" spans="10:27" ht="15" customHeight="1">
      <c r="J16354" s="9"/>
      <c r="K16354" s="11"/>
      <c r="L16354" s="9"/>
      <c r="M16354" s="11"/>
      <c r="N16354" s="11"/>
      <c r="O16354" s="11"/>
      <c r="P16354" s="11"/>
      <c r="Q16354" s="11"/>
      <c r="R16354" s="11"/>
      <c r="S16354" s="11"/>
      <c r="T16354" s="11"/>
      <c r="U16354" s="11"/>
      <c r="V16354" s="11"/>
      <c r="W16354" s="11"/>
      <c r="X16354" s="11"/>
      <c r="Y16354" s="11"/>
      <c r="Z16354" s="9"/>
      <c r="AA16354" s="1"/>
    </row>
    <row r="16355" spans="10:27" ht="15" customHeight="1">
      <c r="J16355" s="9"/>
      <c r="K16355" s="11"/>
      <c r="L16355" s="9"/>
      <c r="M16355" s="11"/>
      <c r="N16355" s="11"/>
      <c r="O16355" s="11"/>
      <c r="P16355" s="11"/>
      <c r="Q16355" s="11"/>
      <c r="R16355" s="11"/>
      <c r="S16355" s="11"/>
      <c r="T16355" s="11"/>
      <c r="U16355" s="11"/>
      <c r="V16355" s="11"/>
      <c r="W16355" s="11"/>
      <c r="X16355" s="11"/>
      <c r="Y16355" s="11"/>
      <c r="Z16355" s="9"/>
      <c r="AA16355" s="1"/>
    </row>
    <row r="16356" spans="10:27" ht="15" customHeight="1">
      <c r="J16356" s="9"/>
      <c r="K16356" s="11"/>
      <c r="L16356" s="9"/>
      <c r="M16356" s="11"/>
      <c r="N16356" s="11"/>
      <c r="O16356" s="11"/>
      <c r="P16356" s="11"/>
      <c r="Q16356" s="11"/>
      <c r="R16356" s="11"/>
      <c r="S16356" s="11"/>
      <c r="T16356" s="11"/>
      <c r="U16356" s="11"/>
      <c r="V16356" s="11"/>
      <c r="W16356" s="11"/>
      <c r="X16356" s="11"/>
      <c r="Y16356" s="11"/>
      <c r="Z16356" s="9"/>
      <c r="AA16356" s="1"/>
    </row>
    <row r="16357" spans="10:27" ht="15" customHeight="1">
      <c r="J16357" s="9"/>
      <c r="K16357" s="11"/>
      <c r="L16357" s="9"/>
      <c r="M16357" s="11"/>
      <c r="N16357" s="11"/>
      <c r="O16357" s="11"/>
      <c r="P16357" s="11"/>
      <c r="Q16357" s="11"/>
      <c r="R16357" s="11"/>
      <c r="S16357" s="11"/>
      <c r="T16357" s="11"/>
      <c r="U16357" s="11"/>
      <c r="V16357" s="11"/>
      <c r="W16357" s="11"/>
      <c r="X16357" s="11"/>
      <c r="Y16357" s="11"/>
      <c r="Z16357" s="9"/>
      <c r="AA16357" s="1"/>
    </row>
    <row r="16358" spans="10:27" ht="15" customHeight="1">
      <c r="J16358" s="9"/>
      <c r="K16358" s="11"/>
      <c r="L16358" s="9"/>
      <c r="M16358" s="11"/>
      <c r="N16358" s="11"/>
      <c r="O16358" s="11"/>
      <c r="P16358" s="11"/>
      <c r="Q16358" s="11"/>
      <c r="R16358" s="11"/>
      <c r="S16358" s="11"/>
      <c r="T16358" s="11"/>
      <c r="U16358" s="11"/>
      <c r="V16358" s="11"/>
      <c r="W16358" s="11"/>
      <c r="X16358" s="11"/>
      <c r="Y16358" s="11"/>
      <c r="Z16358" s="9"/>
      <c r="AA16358" s="1"/>
    </row>
    <row r="16359" spans="10:27" ht="15" customHeight="1">
      <c r="J16359" s="9"/>
      <c r="K16359" s="11"/>
      <c r="L16359" s="9"/>
      <c r="M16359" s="11"/>
      <c r="N16359" s="11"/>
      <c r="O16359" s="11"/>
      <c r="P16359" s="11"/>
      <c r="Q16359" s="11"/>
      <c r="R16359" s="11"/>
      <c r="S16359" s="11"/>
      <c r="T16359" s="11"/>
      <c r="U16359" s="11"/>
      <c r="V16359" s="11"/>
      <c r="W16359" s="11"/>
      <c r="X16359" s="11"/>
      <c r="Y16359" s="11"/>
      <c r="Z16359" s="9"/>
      <c r="AA16359" s="1"/>
    </row>
    <row r="16360" spans="10:27" ht="15" customHeight="1">
      <c r="J16360" s="9"/>
      <c r="K16360" s="11"/>
      <c r="L16360" s="9"/>
      <c r="M16360" s="11"/>
      <c r="N16360" s="11"/>
      <c r="O16360" s="11"/>
      <c r="P16360" s="11"/>
      <c r="Q16360" s="11"/>
      <c r="R16360" s="11"/>
      <c r="S16360" s="11"/>
      <c r="T16360" s="11"/>
      <c r="U16360" s="11"/>
      <c r="V16360" s="11"/>
      <c r="W16360" s="11"/>
      <c r="X16360" s="11"/>
      <c r="Y16360" s="11"/>
      <c r="Z16360" s="9"/>
      <c r="AA16360" s="1"/>
    </row>
    <row r="16361" spans="10:27" ht="15" customHeight="1">
      <c r="J16361" s="9"/>
      <c r="K16361" s="11"/>
      <c r="L16361" s="9"/>
      <c r="M16361" s="11"/>
      <c r="N16361" s="11"/>
      <c r="O16361" s="11"/>
      <c r="P16361" s="11"/>
      <c r="Q16361" s="11"/>
      <c r="R16361" s="11"/>
      <c r="S16361" s="11"/>
      <c r="T16361" s="11"/>
      <c r="U16361" s="11"/>
      <c r="V16361" s="11"/>
      <c r="W16361" s="11"/>
      <c r="X16361" s="11"/>
      <c r="Y16361" s="11"/>
      <c r="Z16361" s="9"/>
      <c r="AA16361" s="1"/>
    </row>
    <row r="16362" spans="10:27" ht="15" customHeight="1">
      <c r="J16362" s="9"/>
      <c r="K16362" s="11"/>
      <c r="L16362" s="9"/>
      <c r="M16362" s="11"/>
      <c r="N16362" s="11"/>
      <c r="O16362" s="11"/>
      <c r="P16362" s="11"/>
      <c r="Q16362" s="11"/>
      <c r="R16362" s="11"/>
      <c r="S16362" s="11"/>
      <c r="T16362" s="11"/>
      <c r="U16362" s="11"/>
      <c r="V16362" s="11"/>
      <c r="W16362" s="11"/>
      <c r="X16362" s="11"/>
      <c r="Y16362" s="11"/>
      <c r="Z16362" s="9"/>
      <c r="AA16362" s="1"/>
    </row>
    <row r="16363" spans="10:27" ht="15" customHeight="1">
      <c r="J16363" s="9"/>
      <c r="K16363" s="11"/>
      <c r="L16363" s="9"/>
      <c r="M16363" s="11"/>
      <c r="N16363" s="11"/>
      <c r="O16363" s="11"/>
      <c r="P16363" s="11"/>
      <c r="Q16363" s="11"/>
      <c r="R16363" s="11"/>
      <c r="S16363" s="11"/>
      <c r="T16363" s="11"/>
      <c r="U16363" s="11"/>
      <c r="V16363" s="11"/>
      <c r="W16363" s="11"/>
      <c r="X16363" s="11"/>
      <c r="Y16363" s="11"/>
      <c r="Z16363" s="9"/>
      <c r="AA16363" s="1"/>
    </row>
    <row r="16364" spans="10:27" ht="15" customHeight="1">
      <c r="J16364" s="9"/>
      <c r="K16364" s="11"/>
      <c r="L16364" s="9"/>
      <c r="M16364" s="11"/>
      <c r="N16364" s="11"/>
      <c r="O16364" s="11"/>
      <c r="P16364" s="11"/>
      <c r="Q16364" s="11"/>
      <c r="R16364" s="11"/>
      <c r="S16364" s="11"/>
      <c r="T16364" s="11"/>
      <c r="U16364" s="11"/>
      <c r="V16364" s="11"/>
      <c r="W16364" s="11"/>
      <c r="X16364" s="11"/>
      <c r="Y16364" s="11"/>
      <c r="Z16364" s="9"/>
      <c r="AA16364" s="1"/>
    </row>
    <row r="16365" spans="10:27" ht="15" customHeight="1">
      <c r="J16365" s="9"/>
      <c r="K16365" s="11"/>
      <c r="L16365" s="9"/>
      <c r="M16365" s="11"/>
      <c r="N16365" s="11"/>
      <c r="O16365" s="11"/>
      <c r="P16365" s="11"/>
      <c r="Q16365" s="11"/>
      <c r="R16365" s="11"/>
      <c r="S16365" s="11"/>
      <c r="T16365" s="11"/>
      <c r="U16365" s="11"/>
      <c r="V16365" s="11"/>
      <c r="W16365" s="11"/>
      <c r="X16365" s="11"/>
      <c r="Y16365" s="11"/>
      <c r="Z16365" s="9"/>
      <c r="AA16365" s="1"/>
    </row>
    <row r="16366" spans="10:27" ht="15" customHeight="1">
      <c r="J16366" s="9"/>
      <c r="K16366" s="11"/>
      <c r="L16366" s="9"/>
      <c r="M16366" s="11"/>
      <c r="N16366" s="11"/>
      <c r="O16366" s="11"/>
      <c r="P16366" s="11"/>
      <c r="Q16366" s="11"/>
      <c r="R16366" s="11"/>
      <c r="S16366" s="11"/>
      <c r="T16366" s="11"/>
      <c r="U16366" s="11"/>
      <c r="V16366" s="11"/>
      <c r="W16366" s="11"/>
      <c r="X16366" s="11"/>
      <c r="Y16366" s="11"/>
      <c r="Z16366" s="9"/>
      <c r="AA16366" s="1"/>
    </row>
    <row r="16367" spans="10:27" ht="15" customHeight="1">
      <c r="J16367" s="9"/>
      <c r="K16367" s="11"/>
      <c r="L16367" s="9"/>
      <c r="M16367" s="11"/>
      <c r="N16367" s="11"/>
      <c r="O16367" s="11"/>
      <c r="P16367" s="11"/>
      <c r="Q16367" s="11"/>
      <c r="R16367" s="11"/>
      <c r="S16367" s="11"/>
      <c r="T16367" s="11"/>
      <c r="U16367" s="11"/>
      <c r="V16367" s="11"/>
      <c r="W16367" s="11"/>
      <c r="X16367" s="11"/>
      <c r="Y16367" s="11"/>
      <c r="Z16367" s="9"/>
      <c r="AA16367" s="1"/>
    </row>
    <row r="16368" spans="10:27" ht="15" customHeight="1">
      <c r="J16368" s="9"/>
      <c r="K16368" s="11"/>
      <c r="L16368" s="9"/>
      <c r="M16368" s="11"/>
      <c r="N16368" s="11"/>
      <c r="O16368" s="11"/>
      <c r="P16368" s="11"/>
      <c r="Q16368" s="11"/>
      <c r="R16368" s="11"/>
      <c r="S16368" s="11"/>
      <c r="T16368" s="11"/>
      <c r="U16368" s="11"/>
      <c r="V16368" s="11"/>
      <c r="W16368" s="11"/>
      <c r="X16368" s="11"/>
      <c r="Y16368" s="11"/>
      <c r="Z16368" s="9"/>
      <c r="AA16368" s="1"/>
    </row>
    <row r="16369" spans="10:27" ht="15" customHeight="1">
      <c r="J16369" s="9"/>
      <c r="K16369" s="11"/>
      <c r="L16369" s="9"/>
      <c r="M16369" s="11"/>
      <c r="N16369" s="11"/>
      <c r="O16369" s="11"/>
      <c r="P16369" s="11"/>
      <c r="Q16369" s="11"/>
      <c r="R16369" s="11"/>
      <c r="S16369" s="11"/>
      <c r="T16369" s="11"/>
      <c r="U16369" s="11"/>
      <c r="V16369" s="11"/>
      <c r="W16369" s="11"/>
      <c r="X16369" s="11"/>
      <c r="Y16369" s="11"/>
      <c r="Z16369" s="9"/>
      <c r="AA16369" s="1"/>
    </row>
    <row r="16370" spans="10:27" ht="15" customHeight="1">
      <c r="J16370" s="9"/>
      <c r="K16370" s="11"/>
      <c r="L16370" s="9"/>
      <c r="M16370" s="11"/>
      <c r="N16370" s="11"/>
      <c r="O16370" s="11"/>
      <c r="P16370" s="11"/>
      <c r="Q16370" s="11"/>
      <c r="R16370" s="11"/>
      <c r="S16370" s="11"/>
      <c r="T16370" s="11"/>
      <c r="U16370" s="11"/>
      <c r="V16370" s="11"/>
      <c r="W16370" s="11"/>
      <c r="X16370" s="11"/>
      <c r="Y16370" s="11"/>
      <c r="Z16370" s="9"/>
      <c r="AA16370" s="1"/>
    </row>
    <row r="16371" spans="10:27" ht="15" customHeight="1">
      <c r="J16371" s="9"/>
      <c r="K16371" s="11"/>
      <c r="L16371" s="9"/>
      <c r="M16371" s="11"/>
      <c r="N16371" s="11"/>
      <c r="O16371" s="11"/>
      <c r="P16371" s="11"/>
      <c r="Q16371" s="11"/>
      <c r="R16371" s="11"/>
      <c r="S16371" s="11"/>
      <c r="T16371" s="11"/>
      <c r="U16371" s="11"/>
      <c r="V16371" s="11"/>
      <c r="W16371" s="11"/>
      <c r="X16371" s="11"/>
      <c r="Y16371" s="11"/>
      <c r="Z16371" s="9"/>
      <c r="AA16371" s="1"/>
    </row>
    <row r="16372" spans="10:27" ht="15" customHeight="1">
      <c r="J16372" s="9"/>
      <c r="K16372" s="11"/>
      <c r="L16372" s="9"/>
      <c r="M16372" s="11"/>
      <c r="N16372" s="11"/>
      <c r="O16372" s="11"/>
      <c r="P16372" s="11"/>
      <c r="Q16372" s="11"/>
      <c r="R16372" s="11"/>
      <c r="S16372" s="11"/>
      <c r="T16372" s="11"/>
      <c r="U16372" s="11"/>
      <c r="V16372" s="11"/>
      <c r="W16372" s="11"/>
      <c r="X16372" s="11"/>
      <c r="Y16372" s="11"/>
      <c r="Z16372" s="9"/>
      <c r="AA16372" s="1"/>
    </row>
    <row r="16373" spans="10:27" ht="15" customHeight="1">
      <c r="J16373" s="9"/>
      <c r="K16373" s="11"/>
      <c r="L16373" s="9"/>
      <c r="M16373" s="11"/>
      <c r="N16373" s="11"/>
      <c r="O16373" s="11"/>
      <c r="P16373" s="11"/>
      <c r="Q16373" s="11"/>
      <c r="R16373" s="11"/>
      <c r="S16373" s="11"/>
      <c r="T16373" s="11"/>
      <c r="U16373" s="11"/>
      <c r="V16373" s="11"/>
      <c r="W16373" s="11"/>
      <c r="X16373" s="11"/>
      <c r="Y16373" s="11"/>
      <c r="Z16373" s="9"/>
      <c r="AA16373" s="1"/>
    </row>
    <row r="16374" spans="10:27" ht="15" customHeight="1">
      <c r="J16374" s="9"/>
      <c r="K16374" s="11"/>
      <c r="L16374" s="9"/>
      <c r="M16374" s="11"/>
      <c r="N16374" s="11"/>
      <c r="O16374" s="11"/>
      <c r="P16374" s="11"/>
      <c r="Q16374" s="11"/>
      <c r="R16374" s="11"/>
      <c r="S16374" s="11"/>
      <c r="T16374" s="11"/>
      <c r="U16374" s="11"/>
      <c r="V16374" s="11"/>
      <c r="W16374" s="11"/>
      <c r="X16374" s="11"/>
      <c r="Y16374" s="11"/>
      <c r="Z16374" s="9"/>
      <c r="AA16374" s="1"/>
    </row>
    <row r="16375" spans="10:27" ht="15" customHeight="1">
      <c r="J16375" s="9"/>
      <c r="K16375" s="11"/>
      <c r="L16375" s="9"/>
      <c r="M16375" s="11"/>
      <c r="N16375" s="11"/>
      <c r="O16375" s="11"/>
      <c r="P16375" s="11"/>
      <c r="Q16375" s="11"/>
      <c r="R16375" s="11"/>
      <c r="S16375" s="11"/>
      <c r="T16375" s="11"/>
      <c r="U16375" s="11"/>
      <c r="V16375" s="11"/>
      <c r="W16375" s="11"/>
      <c r="X16375" s="11"/>
      <c r="Y16375" s="11"/>
      <c r="Z16375" s="9"/>
      <c r="AA16375" s="1"/>
    </row>
    <row r="16376" spans="10:27" ht="15" customHeight="1">
      <c r="J16376" s="9"/>
      <c r="K16376" s="11"/>
      <c r="L16376" s="9"/>
      <c r="M16376" s="11"/>
      <c r="N16376" s="11"/>
      <c r="O16376" s="11"/>
      <c r="P16376" s="11"/>
      <c r="Q16376" s="11"/>
      <c r="R16376" s="11"/>
      <c r="S16376" s="11"/>
      <c r="T16376" s="11"/>
      <c r="U16376" s="11"/>
      <c r="V16376" s="11"/>
      <c r="W16376" s="11"/>
      <c r="X16376" s="11"/>
      <c r="Y16376" s="11"/>
      <c r="Z16376" s="9"/>
      <c r="AA16376" s="1"/>
    </row>
    <row r="16377" spans="10:27" ht="15" customHeight="1">
      <c r="J16377" s="9"/>
      <c r="K16377" s="11"/>
      <c r="L16377" s="9"/>
      <c r="M16377" s="11"/>
      <c r="N16377" s="11"/>
      <c r="O16377" s="11"/>
      <c r="P16377" s="11"/>
      <c r="Q16377" s="11"/>
      <c r="R16377" s="11"/>
      <c r="S16377" s="11"/>
      <c r="T16377" s="11"/>
      <c r="U16377" s="11"/>
      <c r="V16377" s="11"/>
      <c r="W16377" s="11"/>
      <c r="X16377" s="11"/>
      <c r="Y16377" s="11"/>
      <c r="Z16377" s="9"/>
      <c r="AA16377" s="1"/>
    </row>
    <row r="16378" spans="10:27" ht="15" customHeight="1">
      <c r="J16378" s="9"/>
      <c r="K16378" s="11"/>
      <c r="L16378" s="9"/>
      <c r="M16378" s="11"/>
      <c r="N16378" s="11"/>
      <c r="O16378" s="11"/>
      <c r="P16378" s="11"/>
      <c r="Q16378" s="11"/>
      <c r="R16378" s="11"/>
      <c r="S16378" s="11"/>
      <c r="T16378" s="11"/>
      <c r="U16378" s="11"/>
      <c r="V16378" s="11"/>
      <c r="W16378" s="11"/>
      <c r="X16378" s="11"/>
      <c r="Y16378" s="11"/>
      <c r="Z16378" s="9"/>
      <c r="AA16378" s="1"/>
    </row>
    <row r="16379" spans="10:27" ht="15" customHeight="1">
      <c r="J16379" s="9"/>
      <c r="K16379" s="11"/>
      <c r="L16379" s="9"/>
      <c r="M16379" s="11"/>
      <c r="N16379" s="11"/>
      <c r="O16379" s="11"/>
      <c r="P16379" s="11"/>
      <c r="Q16379" s="11"/>
      <c r="R16379" s="11"/>
      <c r="S16379" s="11"/>
      <c r="T16379" s="11"/>
      <c r="U16379" s="11"/>
      <c r="V16379" s="11"/>
      <c r="W16379" s="11"/>
      <c r="X16379" s="11"/>
      <c r="Y16379" s="11"/>
      <c r="Z16379" s="9"/>
      <c r="AA16379" s="1"/>
    </row>
    <row r="16380" spans="10:27" ht="15" customHeight="1">
      <c r="J16380" s="9"/>
      <c r="K16380" s="11"/>
      <c r="L16380" s="9"/>
      <c r="M16380" s="11"/>
      <c r="N16380" s="11"/>
      <c r="O16380" s="11"/>
      <c r="P16380" s="11"/>
      <c r="Q16380" s="11"/>
      <c r="R16380" s="11"/>
      <c r="S16380" s="11"/>
      <c r="T16380" s="11"/>
      <c r="U16380" s="11"/>
      <c r="V16380" s="11"/>
      <c r="W16380" s="11"/>
      <c r="X16380" s="11"/>
      <c r="Y16380" s="11"/>
      <c r="Z16380" s="9"/>
      <c r="AA16380" s="1"/>
    </row>
    <row r="16381" spans="10:27" ht="15" customHeight="1">
      <c r="J16381" s="9"/>
      <c r="K16381" s="11"/>
      <c r="L16381" s="9"/>
      <c r="M16381" s="11"/>
      <c r="N16381" s="11"/>
      <c r="O16381" s="11"/>
      <c r="P16381" s="11"/>
      <c r="Q16381" s="11"/>
      <c r="R16381" s="11"/>
      <c r="S16381" s="11"/>
      <c r="T16381" s="11"/>
      <c r="U16381" s="11"/>
      <c r="V16381" s="11"/>
      <c r="W16381" s="11"/>
      <c r="X16381" s="11"/>
      <c r="Y16381" s="11"/>
      <c r="Z16381" s="9"/>
      <c r="AA16381" s="1"/>
    </row>
    <row r="16382" spans="10:27" ht="15" customHeight="1">
      <c r="J16382" s="9"/>
      <c r="K16382" s="11"/>
      <c r="L16382" s="9"/>
      <c r="M16382" s="11"/>
      <c r="N16382" s="11"/>
      <c r="O16382" s="11"/>
      <c r="P16382" s="11"/>
      <c r="Q16382" s="11"/>
      <c r="R16382" s="11"/>
      <c r="S16382" s="11"/>
      <c r="T16382" s="11"/>
      <c r="U16382" s="11"/>
      <c r="V16382" s="11"/>
      <c r="W16382" s="11"/>
      <c r="X16382" s="11"/>
      <c r="Y16382" s="11"/>
      <c r="Z16382" s="9"/>
      <c r="AA16382" s="1"/>
    </row>
    <row r="16383" spans="10:27" ht="15" customHeight="1">
      <c r="J16383" s="9"/>
      <c r="K16383" s="11"/>
      <c r="L16383" s="9"/>
      <c r="M16383" s="11"/>
      <c r="N16383" s="11"/>
      <c r="O16383" s="11"/>
      <c r="P16383" s="11"/>
      <c r="Q16383" s="11"/>
      <c r="R16383" s="11"/>
      <c r="S16383" s="11"/>
      <c r="T16383" s="11"/>
      <c r="U16383" s="11"/>
      <c r="V16383" s="11"/>
      <c r="W16383" s="11"/>
      <c r="X16383" s="11"/>
      <c r="Y16383" s="11"/>
      <c r="Z16383" s="9"/>
      <c r="AA16383" s="1"/>
    </row>
    <row r="16384" spans="10:27" ht="15" customHeight="1">
      <c r="J16384" s="9"/>
      <c r="K16384" s="11"/>
      <c r="L16384" s="9"/>
      <c r="M16384" s="11"/>
      <c r="N16384" s="11"/>
      <c r="O16384" s="11"/>
      <c r="P16384" s="11"/>
      <c r="Q16384" s="11"/>
      <c r="R16384" s="11"/>
      <c r="S16384" s="11"/>
      <c r="T16384" s="11"/>
      <c r="U16384" s="11"/>
      <c r="V16384" s="11"/>
      <c r="W16384" s="11"/>
      <c r="X16384" s="11"/>
      <c r="Y16384" s="11"/>
      <c r="Z16384" s="9"/>
      <c r="AA16384" s="1"/>
    </row>
    <row r="16385" spans="10:27" ht="15" customHeight="1">
      <c r="J16385" s="9"/>
      <c r="K16385" s="11"/>
      <c r="L16385" s="9"/>
      <c r="M16385" s="11"/>
      <c r="N16385" s="11"/>
      <c r="O16385" s="11"/>
      <c r="P16385" s="11"/>
      <c r="Q16385" s="11"/>
      <c r="R16385" s="11"/>
      <c r="S16385" s="11"/>
      <c r="T16385" s="11"/>
      <c r="U16385" s="11"/>
      <c r="V16385" s="11"/>
      <c r="W16385" s="11"/>
      <c r="X16385" s="11"/>
      <c r="Y16385" s="11"/>
      <c r="Z16385" s="9"/>
      <c r="AA16385" s="1"/>
    </row>
    <row r="16386" spans="10:27" ht="15" customHeight="1">
      <c r="J16386" s="9"/>
      <c r="K16386" s="11"/>
      <c r="L16386" s="9"/>
      <c r="M16386" s="11"/>
      <c r="N16386" s="11"/>
      <c r="O16386" s="11"/>
      <c r="P16386" s="11"/>
      <c r="Q16386" s="11"/>
      <c r="R16386" s="11"/>
      <c r="S16386" s="11"/>
      <c r="T16386" s="11"/>
      <c r="U16386" s="11"/>
      <c r="V16386" s="11"/>
      <c r="W16386" s="11"/>
      <c r="X16386" s="11"/>
      <c r="Y16386" s="11"/>
      <c r="Z16386" s="9"/>
      <c r="AA16386" s="1"/>
    </row>
    <row r="16387" spans="10:27" ht="15" customHeight="1">
      <c r="J16387" s="9"/>
      <c r="K16387" s="11"/>
      <c r="L16387" s="9"/>
      <c r="M16387" s="11"/>
      <c r="N16387" s="11"/>
      <c r="O16387" s="11"/>
      <c r="P16387" s="11"/>
      <c r="Q16387" s="11"/>
      <c r="R16387" s="11"/>
      <c r="S16387" s="11"/>
      <c r="T16387" s="11"/>
      <c r="U16387" s="11"/>
      <c r="V16387" s="11"/>
      <c r="W16387" s="11"/>
      <c r="X16387" s="11"/>
      <c r="Y16387" s="11"/>
      <c r="Z16387" s="9"/>
      <c r="AA16387" s="1"/>
    </row>
    <row r="16388" spans="10:27" ht="15" customHeight="1">
      <c r="J16388" s="9"/>
      <c r="K16388" s="11"/>
      <c r="L16388" s="9"/>
      <c r="M16388" s="11"/>
      <c r="N16388" s="11"/>
      <c r="O16388" s="11"/>
      <c r="P16388" s="11"/>
      <c r="Q16388" s="11"/>
      <c r="R16388" s="11"/>
      <c r="S16388" s="11"/>
      <c r="T16388" s="11"/>
      <c r="U16388" s="11"/>
      <c r="V16388" s="11"/>
      <c r="W16388" s="11"/>
      <c r="X16388" s="11"/>
      <c r="Y16388" s="11"/>
      <c r="Z16388" s="9"/>
      <c r="AA16388" s="1"/>
    </row>
    <row r="16389" spans="10:27" ht="15" customHeight="1">
      <c r="J16389" s="9"/>
      <c r="K16389" s="11"/>
      <c r="L16389" s="9"/>
      <c r="M16389" s="11"/>
      <c r="N16389" s="11"/>
      <c r="O16389" s="11"/>
      <c r="P16389" s="11"/>
      <c r="Q16389" s="11"/>
      <c r="R16389" s="11"/>
      <c r="S16389" s="11"/>
      <c r="T16389" s="11"/>
      <c r="U16389" s="11"/>
      <c r="V16389" s="11"/>
      <c r="W16389" s="11"/>
      <c r="X16389" s="11"/>
      <c r="Y16389" s="11"/>
      <c r="Z16389" s="9"/>
      <c r="AA16389" s="1"/>
    </row>
    <row r="16390" spans="10:27" ht="15" customHeight="1">
      <c r="J16390" s="9"/>
      <c r="K16390" s="11"/>
      <c r="L16390" s="9"/>
      <c r="M16390" s="11"/>
      <c r="N16390" s="11"/>
      <c r="O16390" s="11"/>
      <c r="P16390" s="11"/>
      <c r="Q16390" s="11"/>
      <c r="R16390" s="11"/>
      <c r="S16390" s="11"/>
      <c r="T16390" s="11"/>
      <c r="U16390" s="11"/>
      <c r="V16390" s="11"/>
      <c r="W16390" s="11"/>
      <c r="X16390" s="11"/>
      <c r="Y16390" s="11"/>
      <c r="Z16390" s="9"/>
      <c r="AA16390" s="1"/>
    </row>
    <row r="16391" spans="10:27" ht="15" customHeight="1">
      <c r="J16391" s="9"/>
      <c r="K16391" s="11"/>
      <c r="L16391" s="9"/>
      <c r="M16391" s="11"/>
      <c r="N16391" s="11"/>
      <c r="O16391" s="11"/>
      <c r="P16391" s="11"/>
      <c r="Q16391" s="11"/>
      <c r="R16391" s="11"/>
      <c r="S16391" s="11"/>
      <c r="T16391" s="11"/>
      <c r="U16391" s="11"/>
      <c r="V16391" s="11"/>
      <c r="W16391" s="11"/>
      <c r="X16391" s="11"/>
      <c r="Y16391" s="11"/>
      <c r="Z16391" s="9"/>
      <c r="AA16391" s="1"/>
    </row>
    <row r="16392" spans="10:27" ht="15" customHeight="1">
      <c r="J16392" s="9"/>
      <c r="K16392" s="11"/>
      <c r="L16392" s="9"/>
      <c r="M16392" s="11"/>
      <c r="N16392" s="11"/>
      <c r="O16392" s="11"/>
      <c r="P16392" s="11"/>
      <c r="Q16392" s="11"/>
      <c r="R16392" s="11"/>
      <c r="S16392" s="11"/>
      <c r="T16392" s="11"/>
      <c r="U16392" s="11"/>
      <c r="V16392" s="11"/>
      <c r="W16392" s="11"/>
      <c r="X16392" s="11"/>
      <c r="Y16392" s="11"/>
      <c r="Z16392" s="9"/>
      <c r="AA16392" s="1"/>
    </row>
    <row r="16393" spans="10:27" ht="15" customHeight="1">
      <c r="J16393" s="9"/>
      <c r="K16393" s="11"/>
      <c r="L16393" s="9"/>
      <c r="M16393" s="11"/>
      <c r="N16393" s="11"/>
      <c r="O16393" s="11"/>
      <c r="P16393" s="11"/>
      <c r="Q16393" s="11"/>
      <c r="R16393" s="11"/>
      <c r="S16393" s="11"/>
      <c r="T16393" s="11"/>
      <c r="U16393" s="11"/>
      <c r="V16393" s="11"/>
      <c r="W16393" s="11"/>
      <c r="X16393" s="11"/>
      <c r="Y16393" s="11"/>
      <c r="Z16393" s="9"/>
      <c r="AA16393" s="1"/>
    </row>
    <row r="16394" spans="10:27" ht="15" customHeight="1">
      <c r="J16394" s="9"/>
      <c r="K16394" s="11"/>
      <c r="L16394" s="9"/>
      <c r="M16394" s="11"/>
      <c r="N16394" s="11"/>
      <c r="O16394" s="11"/>
      <c r="P16394" s="11"/>
      <c r="Q16394" s="11"/>
      <c r="R16394" s="11"/>
      <c r="S16394" s="11"/>
      <c r="T16394" s="11"/>
      <c r="U16394" s="11"/>
      <c r="V16394" s="11"/>
      <c r="W16394" s="11"/>
      <c r="X16394" s="11"/>
      <c r="Y16394" s="11"/>
      <c r="Z16394" s="9"/>
      <c r="AA16394" s="1"/>
    </row>
    <row r="16395" spans="10:27" ht="15" customHeight="1">
      <c r="J16395" s="9"/>
      <c r="K16395" s="11"/>
      <c r="L16395" s="9"/>
      <c r="M16395" s="11"/>
      <c r="N16395" s="11"/>
      <c r="O16395" s="11"/>
      <c r="P16395" s="11"/>
      <c r="Q16395" s="11"/>
      <c r="R16395" s="11"/>
      <c r="S16395" s="11"/>
      <c r="T16395" s="11"/>
      <c r="U16395" s="11"/>
      <c r="V16395" s="11"/>
      <c r="W16395" s="11"/>
      <c r="X16395" s="11"/>
      <c r="Y16395" s="11"/>
      <c r="Z16395" s="9"/>
      <c r="AA16395" s="1"/>
    </row>
    <row r="16396" spans="10:27" ht="15" customHeight="1">
      <c r="J16396" s="9"/>
      <c r="K16396" s="11"/>
      <c r="L16396" s="9"/>
      <c r="M16396" s="11"/>
      <c r="N16396" s="11"/>
      <c r="O16396" s="11"/>
      <c r="P16396" s="11"/>
      <c r="Q16396" s="11"/>
      <c r="R16396" s="11"/>
      <c r="S16396" s="11"/>
      <c r="T16396" s="11"/>
      <c r="U16396" s="11"/>
      <c r="V16396" s="11"/>
      <c r="W16396" s="11"/>
      <c r="X16396" s="11"/>
      <c r="Y16396" s="11"/>
      <c r="Z16396" s="9"/>
      <c r="AA16396" s="1"/>
    </row>
    <row r="16397" spans="10:27" ht="15" customHeight="1">
      <c r="J16397" s="9"/>
      <c r="K16397" s="11"/>
      <c r="L16397" s="9"/>
      <c r="M16397" s="11"/>
      <c r="N16397" s="11"/>
      <c r="O16397" s="11"/>
      <c r="P16397" s="11"/>
      <c r="Q16397" s="11"/>
      <c r="R16397" s="11"/>
      <c r="S16397" s="11"/>
      <c r="T16397" s="11"/>
      <c r="U16397" s="11"/>
      <c r="V16397" s="11"/>
      <c r="W16397" s="11"/>
      <c r="X16397" s="11"/>
      <c r="Y16397" s="11"/>
      <c r="Z16397" s="9"/>
      <c r="AA16397" s="1"/>
    </row>
    <row r="16398" spans="10:27" ht="15" customHeight="1">
      <c r="J16398" s="9"/>
      <c r="K16398" s="11"/>
      <c r="L16398" s="9"/>
      <c r="M16398" s="11"/>
      <c r="N16398" s="11"/>
      <c r="O16398" s="11"/>
      <c r="P16398" s="11"/>
      <c r="Q16398" s="11"/>
      <c r="R16398" s="11"/>
      <c r="S16398" s="11"/>
      <c r="T16398" s="11"/>
      <c r="U16398" s="11"/>
      <c r="V16398" s="11"/>
      <c r="W16398" s="11"/>
      <c r="X16398" s="11"/>
      <c r="Y16398" s="11"/>
      <c r="Z16398" s="9"/>
      <c r="AA16398" s="1"/>
    </row>
    <row r="16399" spans="10:27" ht="15" customHeight="1">
      <c r="J16399" s="9"/>
      <c r="K16399" s="11"/>
      <c r="L16399" s="9"/>
      <c r="M16399" s="11"/>
      <c r="N16399" s="11"/>
      <c r="O16399" s="11"/>
      <c r="P16399" s="11"/>
      <c r="Q16399" s="11"/>
      <c r="R16399" s="11"/>
      <c r="S16399" s="11"/>
      <c r="T16399" s="11"/>
      <c r="U16399" s="11"/>
      <c r="V16399" s="11"/>
      <c r="W16399" s="11"/>
      <c r="X16399" s="11"/>
      <c r="Y16399" s="11"/>
      <c r="Z16399" s="9"/>
      <c r="AA16399" s="1"/>
    </row>
    <row r="16400" spans="10:27" ht="15" customHeight="1">
      <c r="J16400" s="9"/>
      <c r="K16400" s="11"/>
      <c r="L16400" s="9"/>
      <c r="M16400" s="11"/>
      <c r="N16400" s="11"/>
      <c r="O16400" s="11"/>
      <c r="P16400" s="11"/>
      <c r="Q16400" s="11"/>
      <c r="R16400" s="11"/>
      <c r="S16400" s="11"/>
      <c r="T16400" s="11"/>
      <c r="U16400" s="11"/>
      <c r="V16400" s="11"/>
      <c r="W16400" s="11"/>
      <c r="X16400" s="11"/>
      <c r="Y16400" s="11"/>
      <c r="Z16400" s="9"/>
      <c r="AA16400" s="1"/>
    </row>
    <row r="16401" spans="10:27" ht="15" customHeight="1">
      <c r="J16401" s="9"/>
      <c r="K16401" s="11"/>
      <c r="L16401" s="9"/>
      <c r="M16401" s="11"/>
      <c r="N16401" s="11"/>
      <c r="O16401" s="11"/>
      <c r="P16401" s="11"/>
      <c r="Q16401" s="11"/>
      <c r="R16401" s="11"/>
      <c r="S16401" s="11"/>
      <c r="T16401" s="11"/>
      <c r="U16401" s="11"/>
      <c r="V16401" s="11"/>
      <c r="W16401" s="11"/>
      <c r="X16401" s="11"/>
      <c r="Y16401" s="11"/>
      <c r="Z16401" s="9"/>
      <c r="AA16401" s="1"/>
    </row>
    <row r="16402" spans="10:27" ht="15" customHeight="1">
      <c r="J16402" s="9"/>
      <c r="K16402" s="11"/>
      <c r="L16402" s="9"/>
      <c r="M16402" s="11"/>
      <c r="N16402" s="11"/>
      <c r="O16402" s="11"/>
      <c r="P16402" s="11"/>
      <c r="Q16402" s="11"/>
      <c r="R16402" s="11"/>
      <c r="S16402" s="11"/>
      <c r="T16402" s="11"/>
      <c r="U16402" s="11"/>
      <c r="V16402" s="11"/>
      <c r="W16402" s="11"/>
      <c r="X16402" s="11"/>
      <c r="Y16402" s="11"/>
      <c r="Z16402" s="9"/>
      <c r="AA16402" s="1"/>
    </row>
    <row r="16403" spans="10:27" ht="15" customHeight="1">
      <c r="J16403" s="9"/>
      <c r="K16403" s="11"/>
      <c r="L16403" s="9"/>
      <c r="M16403" s="11"/>
      <c r="N16403" s="11"/>
      <c r="O16403" s="11"/>
      <c r="P16403" s="11"/>
      <c r="Q16403" s="11"/>
      <c r="R16403" s="11"/>
      <c r="S16403" s="11"/>
      <c r="T16403" s="11"/>
      <c r="U16403" s="11"/>
      <c r="V16403" s="11"/>
      <c r="W16403" s="11"/>
      <c r="X16403" s="11"/>
      <c r="Y16403" s="11"/>
      <c r="Z16403" s="9"/>
      <c r="AA16403" s="1"/>
    </row>
    <row r="16404" spans="10:27" ht="15" customHeight="1">
      <c r="J16404" s="9"/>
      <c r="K16404" s="11"/>
      <c r="L16404" s="9"/>
      <c r="M16404" s="11"/>
      <c r="N16404" s="11"/>
      <c r="O16404" s="11"/>
      <c r="P16404" s="11"/>
      <c r="Q16404" s="11"/>
      <c r="R16404" s="11"/>
      <c r="S16404" s="11"/>
      <c r="T16404" s="11"/>
      <c r="U16404" s="11"/>
      <c r="V16404" s="11"/>
      <c r="W16404" s="11"/>
      <c r="X16404" s="11"/>
      <c r="Y16404" s="11"/>
      <c r="Z16404" s="9"/>
      <c r="AA16404" s="1"/>
    </row>
    <row r="16405" spans="10:27" ht="15" customHeight="1">
      <c r="J16405" s="9"/>
      <c r="K16405" s="11"/>
      <c r="L16405" s="9"/>
      <c r="M16405" s="11"/>
      <c r="N16405" s="11"/>
      <c r="O16405" s="11"/>
      <c r="P16405" s="11"/>
      <c r="Q16405" s="11"/>
      <c r="R16405" s="11"/>
      <c r="S16405" s="11"/>
      <c r="T16405" s="11"/>
      <c r="U16405" s="11"/>
      <c r="V16405" s="11"/>
      <c r="W16405" s="11"/>
      <c r="X16405" s="11"/>
      <c r="Y16405" s="11"/>
      <c r="Z16405" s="9"/>
      <c r="AA16405" s="1"/>
    </row>
    <row r="16406" spans="10:27" ht="15" customHeight="1">
      <c r="J16406" s="9"/>
      <c r="K16406" s="11"/>
      <c r="L16406" s="9"/>
      <c r="M16406" s="11"/>
      <c r="N16406" s="11"/>
      <c r="O16406" s="11"/>
      <c r="P16406" s="11"/>
      <c r="Q16406" s="11"/>
      <c r="R16406" s="11"/>
      <c r="S16406" s="11"/>
      <c r="T16406" s="11"/>
      <c r="U16406" s="11"/>
      <c r="V16406" s="11"/>
      <c r="W16406" s="11"/>
      <c r="X16406" s="11"/>
      <c r="Y16406" s="11"/>
      <c r="Z16406" s="9"/>
      <c r="AA16406" s="1"/>
    </row>
    <row r="16407" spans="10:27" ht="15" customHeight="1">
      <c r="J16407" s="9"/>
      <c r="K16407" s="11"/>
      <c r="L16407" s="9"/>
      <c r="M16407" s="11"/>
      <c r="N16407" s="11"/>
      <c r="O16407" s="11"/>
      <c r="P16407" s="11"/>
      <c r="Q16407" s="11"/>
      <c r="R16407" s="11"/>
      <c r="S16407" s="11"/>
      <c r="T16407" s="11"/>
      <c r="U16407" s="11"/>
      <c r="V16407" s="11"/>
      <c r="W16407" s="11"/>
      <c r="X16407" s="11"/>
      <c r="Y16407" s="11"/>
      <c r="Z16407" s="9"/>
      <c r="AA16407" s="1"/>
    </row>
    <row r="16408" spans="10:27" ht="15" customHeight="1">
      <c r="J16408" s="9"/>
      <c r="K16408" s="11"/>
      <c r="L16408" s="9"/>
      <c r="M16408" s="11"/>
      <c r="N16408" s="11"/>
      <c r="O16408" s="11"/>
      <c r="P16408" s="11"/>
      <c r="Q16408" s="11"/>
      <c r="R16408" s="11"/>
      <c r="S16408" s="11"/>
      <c r="T16408" s="11"/>
      <c r="U16408" s="11"/>
      <c r="V16408" s="11"/>
      <c r="W16408" s="11"/>
      <c r="X16408" s="11"/>
      <c r="Y16408" s="11"/>
      <c r="Z16408" s="9"/>
      <c r="AA16408" s="1"/>
    </row>
    <row r="16409" spans="10:27" ht="15" customHeight="1">
      <c r="J16409" s="9"/>
      <c r="K16409" s="11"/>
      <c r="L16409" s="9"/>
      <c r="M16409" s="11"/>
      <c r="N16409" s="11"/>
      <c r="O16409" s="11"/>
      <c r="P16409" s="11"/>
      <c r="Q16409" s="11"/>
      <c r="R16409" s="11"/>
      <c r="S16409" s="11"/>
      <c r="T16409" s="11"/>
      <c r="U16409" s="11"/>
      <c r="V16409" s="11"/>
      <c r="W16409" s="11"/>
      <c r="X16409" s="11"/>
      <c r="Y16409" s="11"/>
      <c r="Z16409" s="9"/>
      <c r="AA16409" s="1"/>
    </row>
    <row r="16410" spans="10:27" ht="15" customHeight="1">
      <c r="J16410" s="9"/>
      <c r="K16410" s="11"/>
      <c r="L16410" s="9"/>
      <c r="M16410" s="11"/>
      <c r="N16410" s="11"/>
      <c r="O16410" s="11"/>
      <c r="P16410" s="11"/>
      <c r="Q16410" s="11"/>
      <c r="R16410" s="11"/>
      <c r="S16410" s="11"/>
      <c r="T16410" s="11"/>
      <c r="U16410" s="11"/>
      <c r="V16410" s="11"/>
      <c r="W16410" s="11"/>
      <c r="X16410" s="11"/>
      <c r="Y16410" s="11"/>
      <c r="Z16410" s="9"/>
      <c r="AA16410" s="1"/>
    </row>
    <row r="16411" spans="10:27" ht="15" customHeight="1">
      <c r="J16411" s="9"/>
      <c r="K16411" s="11"/>
      <c r="L16411" s="9"/>
      <c r="M16411" s="11"/>
      <c r="N16411" s="11"/>
      <c r="O16411" s="11"/>
      <c r="P16411" s="11"/>
      <c r="Q16411" s="11"/>
      <c r="R16411" s="11"/>
      <c r="S16411" s="11"/>
      <c r="T16411" s="11"/>
      <c r="U16411" s="11"/>
      <c r="V16411" s="11"/>
      <c r="W16411" s="11"/>
      <c r="X16411" s="11"/>
      <c r="Y16411" s="11"/>
      <c r="Z16411" s="9"/>
      <c r="AA16411" s="1"/>
    </row>
    <row r="16412" spans="10:27" ht="15" customHeight="1">
      <c r="J16412" s="9"/>
      <c r="K16412" s="11"/>
      <c r="L16412" s="9"/>
      <c r="M16412" s="11"/>
      <c r="N16412" s="11"/>
      <c r="O16412" s="11"/>
      <c r="P16412" s="11"/>
      <c r="Q16412" s="11"/>
      <c r="R16412" s="11"/>
      <c r="S16412" s="11"/>
      <c r="T16412" s="11"/>
      <c r="U16412" s="11"/>
      <c r="V16412" s="11"/>
      <c r="W16412" s="11"/>
      <c r="X16412" s="11"/>
      <c r="Y16412" s="11"/>
      <c r="Z16412" s="9"/>
      <c r="AA16412" s="1"/>
    </row>
    <row r="16413" spans="10:27" ht="15" customHeight="1">
      <c r="J16413" s="9"/>
      <c r="K16413" s="11"/>
      <c r="L16413" s="9"/>
      <c r="M16413" s="11"/>
      <c r="N16413" s="11"/>
      <c r="O16413" s="11"/>
      <c r="P16413" s="11"/>
      <c r="Q16413" s="11"/>
      <c r="R16413" s="11"/>
      <c r="S16413" s="11"/>
      <c r="T16413" s="11"/>
      <c r="U16413" s="11"/>
      <c r="V16413" s="11"/>
      <c r="W16413" s="11"/>
      <c r="X16413" s="11"/>
      <c r="Y16413" s="11"/>
      <c r="Z16413" s="9"/>
      <c r="AA16413" s="1"/>
    </row>
    <row r="16414" spans="10:27" ht="15" customHeight="1">
      <c r="J16414" s="9"/>
      <c r="K16414" s="11"/>
      <c r="L16414" s="9"/>
      <c r="M16414" s="11"/>
      <c r="N16414" s="11"/>
      <c r="O16414" s="11"/>
      <c r="P16414" s="11"/>
      <c r="Q16414" s="11"/>
      <c r="R16414" s="11"/>
      <c r="S16414" s="11"/>
      <c r="T16414" s="11"/>
      <c r="U16414" s="11"/>
      <c r="V16414" s="11"/>
      <c r="W16414" s="11"/>
      <c r="X16414" s="11"/>
      <c r="Y16414" s="11"/>
      <c r="Z16414" s="9"/>
      <c r="AA16414" s="1"/>
    </row>
    <row r="16415" spans="10:27" ht="15" customHeight="1">
      <c r="J16415" s="9"/>
      <c r="K16415" s="11"/>
      <c r="L16415" s="9"/>
      <c r="M16415" s="11"/>
      <c r="N16415" s="11"/>
      <c r="O16415" s="11"/>
      <c r="P16415" s="11"/>
      <c r="Q16415" s="11"/>
      <c r="R16415" s="11"/>
      <c r="S16415" s="11"/>
      <c r="T16415" s="11"/>
      <c r="U16415" s="11"/>
      <c r="V16415" s="11"/>
      <c r="W16415" s="11"/>
      <c r="X16415" s="11"/>
      <c r="Y16415" s="11"/>
      <c r="Z16415" s="9"/>
      <c r="AA16415" s="1"/>
    </row>
    <row r="16416" spans="10:27" ht="15" customHeight="1">
      <c r="J16416" s="9"/>
      <c r="K16416" s="11"/>
      <c r="L16416" s="9"/>
      <c r="M16416" s="11"/>
      <c r="N16416" s="11"/>
      <c r="O16416" s="11"/>
      <c r="P16416" s="11"/>
      <c r="Q16416" s="11"/>
      <c r="R16416" s="11"/>
      <c r="S16416" s="11"/>
      <c r="T16416" s="11"/>
      <c r="U16416" s="11"/>
      <c r="V16416" s="11"/>
      <c r="W16416" s="11"/>
      <c r="X16416" s="11"/>
      <c r="Y16416" s="11"/>
      <c r="Z16416" s="9"/>
      <c r="AA16416" s="1"/>
    </row>
    <row r="16417" spans="10:27" ht="15" customHeight="1">
      <c r="J16417" s="9"/>
      <c r="K16417" s="11"/>
      <c r="L16417" s="9"/>
      <c r="M16417" s="11"/>
      <c r="N16417" s="11"/>
      <c r="O16417" s="11"/>
      <c r="P16417" s="11"/>
      <c r="Q16417" s="11"/>
      <c r="R16417" s="11"/>
      <c r="S16417" s="11"/>
      <c r="T16417" s="11"/>
      <c r="U16417" s="11"/>
      <c r="V16417" s="11"/>
      <c r="W16417" s="11"/>
      <c r="X16417" s="11"/>
      <c r="Y16417" s="11"/>
      <c r="Z16417" s="9"/>
      <c r="AA16417" s="1"/>
    </row>
    <row r="16418" spans="10:27" ht="15" customHeight="1">
      <c r="J16418" s="9"/>
      <c r="K16418" s="11"/>
      <c r="L16418" s="9"/>
      <c r="M16418" s="11"/>
      <c r="N16418" s="11"/>
      <c r="O16418" s="11"/>
      <c r="P16418" s="11"/>
      <c r="Q16418" s="11"/>
      <c r="R16418" s="11"/>
      <c r="S16418" s="11"/>
      <c r="T16418" s="11"/>
      <c r="U16418" s="11"/>
      <c r="V16418" s="11"/>
      <c r="W16418" s="11"/>
      <c r="X16418" s="11"/>
      <c r="Y16418" s="11"/>
      <c r="Z16418" s="9"/>
      <c r="AA16418" s="1"/>
    </row>
    <row r="16419" spans="10:27" ht="15" customHeight="1">
      <c r="J16419" s="9"/>
      <c r="K16419" s="11"/>
      <c r="L16419" s="9"/>
      <c r="M16419" s="11"/>
      <c r="N16419" s="11"/>
      <c r="O16419" s="11"/>
      <c r="P16419" s="11"/>
      <c r="Q16419" s="11"/>
      <c r="R16419" s="11"/>
      <c r="S16419" s="11"/>
      <c r="T16419" s="11"/>
      <c r="U16419" s="11"/>
      <c r="V16419" s="11"/>
      <c r="W16419" s="11"/>
      <c r="X16419" s="11"/>
      <c r="Y16419" s="11"/>
      <c r="Z16419" s="9"/>
      <c r="AA16419" s="1"/>
    </row>
    <row r="16420" spans="10:27" ht="15" customHeight="1">
      <c r="J16420" s="9"/>
      <c r="K16420" s="11"/>
      <c r="L16420" s="9"/>
      <c r="M16420" s="11"/>
      <c r="N16420" s="11"/>
      <c r="O16420" s="11"/>
      <c r="P16420" s="11"/>
      <c r="Q16420" s="11"/>
      <c r="R16420" s="11"/>
      <c r="S16420" s="11"/>
      <c r="T16420" s="11"/>
      <c r="U16420" s="11"/>
      <c r="V16420" s="11"/>
      <c r="W16420" s="11"/>
      <c r="X16420" s="11"/>
      <c r="Y16420" s="11"/>
      <c r="Z16420" s="9"/>
      <c r="AA16420" s="1"/>
    </row>
    <row r="16421" spans="10:27" ht="15" customHeight="1">
      <c r="J16421" s="9"/>
      <c r="K16421" s="11"/>
      <c r="L16421" s="9"/>
      <c r="M16421" s="11"/>
      <c r="N16421" s="11"/>
      <c r="O16421" s="11"/>
      <c r="P16421" s="11"/>
      <c r="Q16421" s="11"/>
      <c r="R16421" s="11"/>
      <c r="S16421" s="11"/>
      <c r="T16421" s="11"/>
      <c r="U16421" s="11"/>
      <c r="V16421" s="11"/>
      <c r="W16421" s="11"/>
      <c r="X16421" s="11"/>
      <c r="Y16421" s="11"/>
      <c r="Z16421" s="9"/>
      <c r="AA16421" s="1"/>
    </row>
    <row r="16422" spans="10:27" ht="15" customHeight="1">
      <c r="J16422" s="9"/>
      <c r="K16422" s="11"/>
      <c r="L16422" s="9"/>
      <c r="M16422" s="11"/>
      <c r="N16422" s="11"/>
      <c r="O16422" s="11"/>
      <c r="P16422" s="11"/>
      <c r="Q16422" s="11"/>
      <c r="R16422" s="11"/>
      <c r="S16422" s="11"/>
      <c r="T16422" s="11"/>
      <c r="U16422" s="11"/>
      <c r="V16422" s="11"/>
      <c r="W16422" s="11"/>
      <c r="X16422" s="11"/>
      <c r="Y16422" s="11"/>
      <c r="Z16422" s="9"/>
      <c r="AA16422" s="1"/>
    </row>
    <row r="16423" spans="10:27" ht="15" customHeight="1">
      <c r="J16423" s="9"/>
      <c r="K16423" s="11"/>
      <c r="L16423" s="9"/>
      <c r="M16423" s="11"/>
      <c r="N16423" s="11"/>
      <c r="O16423" s="11"/>
      <c r="P16423" s="11"/>
      <c r="Q16423" s="11"/>
      <c r="R16423" s="11"/>
      <c r="S16423" s="11"/>
      <c r="T16423" s="11"/>
      <c r="U16423" s="11"/>
      <c r="V16423" s="11"/>
      <c r="W16423" s="11"/>
      <c r="X16423" s="11"/>
      <c r="Y16423" s="11"/>
      <c r="Z16423" s="9"/>
      <c r="AA16423" s="1"/>
    </row>
    <row r="16424" spans="10:27" ht="15" customHeight="1">
      <c r="J16424" s="9"/>
      <c r="K16424" s="11"/>
      <c r="L16424" s="9"/>
      <c r="M16424" s="11"/>
      <c r="N16424" s="11"/>
      <c r="O16424" s="11"/>
      <c r="P16424" s="11"/>
      <c r="Q16424" s="11"/>
      <c r="R16424" s="11"/>
      <c r="S16424" s="11"/>
      <c r="T16424" s="11"/>
      <c r="U16424" s="11"/>
      <c r="V16424" s="11"/>
      <c r="W16424" s="11"/>
      <c r="X16424" s="11"/>
      <c r="Y16424" s="11"/>
      <c r="Z16424" s="9"/>
      <c r="AA16424" s="1"/>
    </row>
    <row r="16425" spans="10:27" ht="15" customHeight="1">
      <c r="J16425" s="9"/>
      <c r="K16425" s="11"/>
      <c r="L16425" s="9"/>
      <c r="M16425" s="11"/>
      <c r="N16425" s="11"/>
      <c r="O16425" s="11"/>
      <c r="P16425" s="11"/>
      <c r="Q16425" s="11"/>
      <c r="R16425" s="11"/>
      <c r="S16425" s="11"/>
      <c r="T16425" s="11"/>
      <c r="U16425" s="11"/>
      <c r="V16425" s="11"/>
      <c r="W16425" s="11"/>
      <c r="X16425" s="11"/>
      <c r="Y16425" s="11"/>
      <c r="Z16425" s="9"/>
      <c r="AA16425" s="1"/>
    </row>
    <row r="16426" spans="10:27" ht="15" customHeight="1">
      <c r="J16426" s="9"/>
      <c r="K16426" s="11"/>
      <c r="L16426" s="9"/>
      <c r="M16426" s="11"/>
      <c r="N16426" s="11"/>
      <c r="O16426" s="11"/>
      <c r="P16426" s="11"/>
      <c r="Q16426" s="11"/>
      <c r="R16426" s="11"/>
      <c r="S16426" s="11"/>
      <c r="T16426" s="11"/>
      <c r="U16426" s="11"/>
      <c r="V16426" s="11"/>
      <c r="W16426" s="11"/>
      <c r="X16426" s="11"/>
      <c r="Y16426" s="11"/>
      <c r="Z16426" s="9"/>
      <c r="AA16426" s="1"/>
    </row>
    <row r="16427" spans="10:27" ht="15" customHeight="1">
      <c r="J16427" s="9"/>
      <c r="K16427" s="11"/>
      <c r="L16427" s="9"/>
      <c r="M16427" s="11"/>
      <c r="N16427" s="11"/>
      <c r="O16427" s="11"/>
      <c r="P16427" s="11"/>
      <c r="Q16427" s="11"/>
      <c r="R16427" s="11"/>
      <c r="S16427" s="11"/>
      <c r="T16427" s="11"/>
      <c r="U16427" s="11"/>
      <c r="V16427" s="11"/>
      <c r="W16427" s="11"/>
      <c r="X16427" s="11"/>
      <c r="Y16427" s="11"/>
      <c r="Z16427" s="9"/>
      <c r="AA16427" s="1"/>
    </row>
    <row r="16428" spans="10:27" ht="15" customHeight="1">
      <c r="J16428" s="9"/>
      <c r="K16428" s="11"/>
      <c r="L16428" s="9"/>
      <c r="M16428" s="11"/>
      <c r="N16428" s="11"/>
      <c r="O16428" s="11"/>
      <c r="P16428" s="11"/>
      <c r="Q16428" s="11"/>
      <c r="R16428" s="11"/>
      <c r="S16428" s="11"/>
      <c r="T16428" s="11"/>
      <c r="U16428" s="11"/>
      <c r="V16428" s="11"/>
      <c r="W16428" s="11"/>
      <c r="X16428" s="11"/>
      <c r="Y16428" s="11"/>
      <c r="Z16428" s="9"/>
      <c r="AA16428" s="1"/>
    </row>
    <row r="16429" spans="10:27" ht="15" customHeight="1">
      <c r="J16429" s="9"/>
      <c r="K16429" s="11"/>
      <c r="L16429" s="9"/>
      <c r="M16429" s="11"/>
      <c r="N16429" s="11"/>
      <c r="O16429" s="11"/>
      <c r="P16429" s="11"/>
      <c r="Q16429" s="11"/>
      <c r="R16429" s="11"/>
      <c r="S16429" s="11"/>
      <c r="T16429" s="11"/>
      <c r="U16429" s="11"/>
      <c r="V16429" s="11"/>
      <c r="W16429" s="11"/>
      <c r="X16429" s="11"/>
      <c r="Y16429" s="11"/>
      <c r="Z16429" s="9"/>
      <c r="AA16429" s="1"/>
    </row>
    <row r="16430" spans="10:27" ht="15" customHeight="1">
      <c r="J16430" s="9"/>
      <c r="K16430" s="11"/>
      <c r="L16430" s="9"/>
      <c r="M16430" s="11"/>
      <c r="N16430" s="11"/>
      <c r="O16430" s="11"/>
      <c r="P16430" s="11"/>
      <c r="Q16430" s="11"/>
      <c r="R16430" s="11"/>
      <c r="S16430" s="11"/>
      <c r="T16430" s="11"/>
      <c r="U16430" s="11"/>
      <c r="V16430" s="11"/>
      <c r="W16430" s="11"/>
      <c r="X16430" s="11"/>
      <c r="Y16430" s="11"/>
      <c r="Z16430" s="9"/>
      <c r="AA16430" s="1"/>
    </row>
    <row r="16431" spans="10:27" ht="15" customHeight="1">
      <c r="J16431" s="9"/>
      <c r="K16431" s="11"/>
      <c r="L16431" s="9"/>
      <c r="M16431" s="11"/>
      <c r="N16431" s="11"/>
      <c r="O16431" s="11"/>
      <c r="P16431" s="11"/>
      <c r="Q16431" s="11"/>
      <c r="R16431" s="11"/>
      <c r="S16431" s="11"/>
      <c r="T16431" s="11"/>
      <c r="U16431" s="11"/>
      <c r="V16431" s="11"/>
      <c r="W16431" s="11"/>
      <c r="X16431" s="11"/>
      <c r="Y16431" s="11"/>
      <c r="Z16431" s="9"/>
      <c r="AA16431" s="1"/>
    </row>
    <row r="16432" spans="10:27" ht="15" customHeight="1">
      <c r="J16432" s="9"/>
      <c r="K16432" s="11"/>
      <c r="L16432" s="9"/>
      <c r="M16432" s="11"/>
      <c r="N16432" s="11"/>
      <c r="O16432" s="11"/>
      <c r="P16432" s="11"/>
      <c r="Q16432" s="11"/>
      <c r="R16432" s="11"/>
      <c r="S16432" s="11"/>
      <c r="T16432" s="11"/>
      <c r="U16432" s="11"/>
      <c r="V16432" s="11"/>
      <c r="W16432" s="11"/>
      <c r="X16432" s="11"/>
      <c r="Y16432" s="11"/>
      <c r="Z16432" s="9"/>
      <c r="AA16432" s="1"/>
    </row>
    <row r="16433" spans="10:27" ht="15" customHeight="1">
      <c r="J16433" s="9"/>
      <c r="K16433" s="11"/>
      <c r="L16433" s="9"/>
      <c r="M16433" s="11"/>
      <c r="N16433" s="11"/>
      <c r="O16433" s="11"/>
      <c r="P16433" s="11"/>
      <c r="Q16433" s="11"/>
      <c r="R16433" s="11"/>
      <c r="S16433" s="11"/>
      <c r="T16433" s="11"/>
      <c r="U16433" s="11"/>
      <c r="V16433" s="11"/>
      <c r="W16433" s="11"/>
      <c r="X16433" s="11"/>
      <c r="Y16433" s="11"/>
      <c r="Z16433" s="9"/>
      <c r="AA16433" s="1"/>
    </row>
    <row r="16434" spans="10:27" ht="15" customHeight="1">
      <c r="J16434" s="9"/>
      <c r="K16434" s="11"/>
      <c r="L16434" s="9"/>
      <c r="M16434" s="11"/>
      <c r="N16434" s="11"/>
      <c r="O16434" s="11"/>
      <c r="P16434" s="11"/>
      <c r="Q16434" s="11"/>
      <c r="R16434" s="11"/>
      <c r="S16434" s="11"/>
      <c r="T16434" s="11"/>
      <c r="U16434" s="11"/>
      <c r="V16434" s="11"/>
      <c r="W16434" s="11"/>
      <c r="X16434" s="11"/>
      <c r="Y16434" s="11"/>
      <c r="Z16434" s="9"/>
      <c r="AA16434" s="1"/>
    </row>
    <row r="16435" spans="10:27" ht="15" customHeight="1">
      <c r="J16435" s="9"/>
      <c r="K16435" s="11"/>
      <c r="L16435" s="9"/>
      <c r="M16435" s="11"/>
      <c r="N16435" s="11"/>
      <c r="O16435" s="11"/>
      <c r="P16435" s="11"/>
      <c r="Q16435" s="11"/>
      <c r="R16435" s="11"/>
      <c r="S16435" s="11"/>
      <c r="T16435" s="11"/>
      <c r="U16435" s="11"/>
      <c r="V16435" s="11"/>
      <c r="W16435" s="11"/>
      <c r="X16435" s="11"/>
      <c r="Y16435" s="11"/>
      <c r="Z16435" s="9"/>
      <c r="AA16435" s="1"/>
    </row>
    <row r="16436" spans="10:27" ht="15" customHeight="1">
      <c r="J16436" s="9"/>
      <c r="K16436" s="11"/>
      <c r="L16436" s="9"/>
      <c r="M16436" s="11"/>
      <c r="N16436" s="11"/>
      <c r="O16436" s="11"/>
      <c r="P16436" s="11"/>
      <c r="Q16436" s="11"/>
      <c r="R16436" s="11"/>
      <c r="S16436" s="11"/>
      <c r="T16436" s="11"/>
      <c r="U16436" s="11"/>
      <c r="V16436" s="11"/>
      <c r="W16436" s="11"/>
      <c r="X16436" s="11"/>
      <c r="Y16436" s="11"/>
      <c r="Z16436" s="9"/>
      <c r="AA16436" s="1"/>
    </row>
    <row r="16437" spans="10:27" ht="15" customHeight="1">
      <c r="J16437" s="9"/>
      <c r="K16437" s="11"/>
      <c r="L16437" s="9"/>
      <c r="M16437" s="11"/>
      <c r="N16437" s="11"/>
      <c r="O16437" s="11"/>
      <c r="P16437" s="11"/>
      <c r="Q16437" s="11"/>
      <c r="R16437" s="11"/>
      <c r="S16437" s="11"/>
      <c r="T16437" s="11"/>
      <c r="U16437" s="11"/>
      <c r="V16437" s="11"/>
      <c r="W16437" s="11"/>
      <c r="X16437" s="11"/>
      <c r="Y16437" s="11"/>
      <c r="Z16437" s="9"/>
      <c r="AA16437" s="1"/>
    </row>
    <row r="16438" spans="10:27" ht="15" customHeight="1">
      <c r="J16438" s="9"/>
      <c r="K16438" s="11"/>
      <c r="L16438" s="9"/>
      <c r="M16438" s="11"/>
      <c r="N16438" s="11"/>
      <c r="O16438" s="11"/>
      <c r="P16438" s="11"/>
      <c r="Q16438" s="11"/>
      <c r="R16438" s="11"/>
      <c r="S16438" s="11"/>
      <c r="T16438" s="11"/>
      <c r="U16438" s="11"/>
      <c r="V16438" s="11"/>
      <c r="W16438" s="11"/>
      <c r="X16438" s="11"/>
      <c r="Y16438" s="11"/>
      <c r="Z16438" s="9"/>
      <c r="AA16438" s="1"/>
    </row>
    <row r="16439" spans="10:27" ht="15" customHeight="1">
      <c r="J16439" s="9"/>
      <c r="K16439" s="11"/>
      <c r="L16439" s="9"/>
      <c r="M16439" s="11"/>
      <c r="N16439" s="11"/>
      <c r="O16439" s="11"/>
      <c r="P16439" s="11"/>
      <c r="Q16439" s="11"/>
      <c r="R16439" s="11"/>
      <c r="S16439" s="11"/>
      <c r="T16439" s="11"/>
      <c r="U16439" s="11"/>
      <c r="V16439" s="11"/>
      <c r="W16439" s="11"/>
      <c r="X16439" s="11"/>
      <c r="Y16439" s="11"/>
      <c r="Z16439" s="9"/>
      <c r="AA16439" s="1"/>
    </row>
    <row r="16440" spans="10:27" ht="15" customHeight="1">
      <c r="J16440" s="9"/>
      <c r="K16440" s="11"/>
      <c r="L16440" s="9"/>
      <c r="M16440" s="11"/>
      <c r="N16440" s="11"/>
      <c r="O16440" s="11"/>
      <c r="P16440" s="11"/>
      <c r="Q16440" s="11"/>
      <c r="R16440" s="11"/>
      <c r="S16440" s="11"/>
      <c r="T16440" s="11"/>
      <c r="U16440" s="11"/>
      <c r="V16440" s="11"/>
      <c r="W16440" s="11"/>
      <c r="X16440" s="11"/>
      <c r="Y16440" s="11"/>
      <c r="Z16440" s="9"/>
      <c r="AA16440" s="1"/>
    </row>
    <row r="16441" spans="10:27" ht="15" customHeight="1">
      <c r="J16441" s="9"/>
      <c r="K16441" s="11"/>
      <c r="L16441" s="9"/>
      <c r="M16441" s="11"/>
      <c r="N16441" s="11"/>
      <c r="O16441" s="11"/>
      <c r="P16441" s="11"/>
      <c r="Q16441" s="11"/>
      <c r="R16441" s="11"/>
      <c r="S16441" s="11"/>
      <c r="T16441" s="11"/>
      <c r="U16441" s="11"/>
      <c r="V16441" s="11"/>
      <c r="W16441" s="11"/>
      <c r="X16441" s="11"/>
      <c r="Y16441" s="11"/>
      <c r="Z16441" s="9"/>
      <c r="AA16441" s="1"/>
    </row>
    <row r="16442" spans="10:27" ht="15" customHeight="1">
      <c r="J16442" s="9"/>
      <c r="K16442" s="11"/>
      <c r="L16442" s="9"/>
      <c r="M16442" s="11"/>
      <c r="N16442" s="11"/>
      <c r="O16442" s="11"/>
      <c r="P16442" s="11"/>
      <c r="Q16442" s="11"/>
      <c r="R16442" s="11"/>
      <c r="S16442" s="11"/>
      <c r="T16442" s="11"/>
      <c r="U16442" s="11"/>
      <c r="V16442" s="11"/>
      <c r="W16442" s="11"/>
      <c r="X16442" s="11"/>
      <c r="Y16442" s="11"/>
      <c r="Z16442" s="9"/>
      <c r="AA16442" s="1"/>
    </row>
    <row r="16443" spans="10:27" ht="15" customHeight="1">
      <c r="J16443" s="9"/>
      <c r="K16443" s="11"/>
      <c r="L16443" s="9"/>
      <c r="M16443" s="11"/>
      <c r="N16443" s="11"/>
      <c r="O16443" s="11"/>
      <c r="P16443" s="11"/>
      <c r="Q16443" s="11"/>
      <c r="R16443" s="11"/>
      <c r="S16443" s="11"/>
      <c r="T16443" s="11"/>
      <c r="U16443" s="11"/>
      <c r="V16443" s="11"/>
      <c r="W16443" s="11"/>
      <c r="X16443" s="11"/>
      <c r="Y16443" s="11"/>
      <c r="Z16443" s="9"/>
      <c r="AA16443" s="1"/>
    </row>
    <row r="16444" spans="10:27" ht="15" customHeight="1">
      <c r="J16444" s="9"/>
      <c r="K16444" s="11"/>
      <c r="L16444" s="9"/>
      <c r="M16444" s="11"/>
      <c r="N16444" s="11"/>
      <c r="O16444" s="11"/>
      <c r="P16444" s="11"/>
      <c r="Q16444" s="11"/>
      <c r="R16444" s="11"/>
      <c r="S16444" s="11"/>
      <c r="T16444" s="11"/>
      <c r="U16444" s="11"/>
      <c r="V16444" s="11"/>
      <c r="W16444" s="11"/>
      <c r="X16444" s="11"/>
      <c r="Y16444" s="11"/>
      <c r="Z16444" s="9"/>
      <c r="AA16444" s="1"/>
    </row>
    <row r="16445" spans="10:27" ht="15" customHeight="1">
      <c r="J16445" s="9"/>
      <c r="K16445" s="11"/>
      <c r="L16445" s="9"/>
      <c r="M16445" s="11"/>
      <c r="N16445" s="11"/>
      <c r="O16445" s="11"/>
      <c r="P16445" s="11"/>
      <c r="Q16445" s="11"/>
      <c r="R16445" s="11"/>
      <c r="S16445" s="11"/>
      <c r="T16445" s="11"/>
      <c r="U16445" s="11"/>
      <c r="V16445" s="11"/>
      <c r="W16445" s="11"/>
      <c r="X16445" s="11"/>
      <c r="Y16445" s="11"/>
      <c r="Z16445" s="9"/>
      <c r="AA16445" s="1"/>
    </row>
    <row r="16446" spans="10:27" ht="15" customHeight="1">
      <c r="J16446" s="9"/>
      <c r="K16446" s="11"/>
      <c r="L16446" s="9"/>
      <c r="M16446" s="11"/>
      <c r="N16446" s="11"/>
      <c r="O16446" s="11"/>
      <c r="P16446" s="11"/>
      <c r="Q16446" s="11"/>
      <c r="R16446" s="11"/>
      <c r="S16446" s="11"/>
      <c r="T16446" s="11"/>
      <c r="U16446" s="11"/>
      <c r="V16446" s="11"/>
      <c r="W16446" s="11"/>
      <c r="X16446" s="11"/>
      <c r="Y16446" s="11"/>
      <c r="Z16446" s="9"/>
      <c r="AA16446" s="1"/>
    </row>
    <row r="16447" spans="10:27" ht="15" customHeight="1">
      <c r="J16447" s="9"/>
      <c r="K16447" s="11"/>
      <c r="L16447" s="9"/>
      <c r="M16447" s="11"/>
      <c r="N16447" s="11"/>
      <c r="O16447" s="11"/>
      <c r="P16447" s="11"/>
      <c r="Q16447" s="11"/>
      <c r="R16447" s="11"/>
      <c r="S16447" s="11"/>
      <c r="T16447" s="11"/>
      <c r="U16447" s="11"/>
      <c r="V16447" s="11"/>
      <c r="W16447" s="11"/>
      <c r="X16447" s="11"/>
      <c r="Y16447" s="11"/>
      <c r="Z16447" s="9"/>
      <c r="AA16447" s="1"/>
    </row>
    <row r="16448" spans="10:27" ht="15" customHeight="1">
      <c r="J16448" s="9"/>
      <c r="K16448" s="11"/>
      <c r="L16448" s="9"/>
      <c r="M16448" s="11"/>
      <c r="N16448" s="11"/>
      <c r="O16448" s="11"/>
      <c r="P16448" s="11"/>
      <c r="Q16448" s="11"/>
      <c r="R16448" s="11"/>
      <c r="S16448" s="11"/>
      <c r="T16448" s="11"/>
      <c r="U16448" s="11"/>
      <c r="V16448" s="11"/>
      <c r="W16448" s="11"/>
      <c r="X16448" s="11"/>
      <c r="Y16448" s="11"/>
      <c r="Z16448" s="9"/>
      <c r="AA16448" s="1"/>
    </row>
    <row r="16449" spans="10:27" ht="15" customHeight="1">
      <c r="J16449" s="9"/>
      <c r="K16449" s="11"/>
      <c r="L16449" s="9"/>
      <c r="M16449" s="11"/>
      <c r="N16449" s="11"/>
      <c r="O16449" s="11"/>
      <c r="P16449" s="11"/>
      <c r="Q16449" s="11"/>
      <c r="R16449" s="11"/>
      <c r="S16449" s="11"/>
      <c r="T16449" s="11"/>
      <c r="U16449" s="11"/>
      <c r="V16449" s="11"/>
      <c r="W16449" s="11"/>
      <c r="X16449" s="11"/>
      <c r="Y16449" s="11"/>
      <c r="Z16449" s="9"/>
      <c r="AA16449" s="1"/>
    </row>
    <row r="16450" spans="10:27" ht="15" customHeight="1">
      <c r="J16450" s="9"/>
      <c r="K16450" s="11"/>
      <c r="L16450" s="9"/>
      <c r="M16450" s="11"/>
      <c r="N16450" s="11"/>
      <c r="O16450" s="11"/>
      <c r="P16450" s="11"/>
      <c r="Q16450" s="11"/>
      <c r="R16450" s="11"/>
      <c r="S16450" s="11"/>
      <c r="T16450" s="11"/>
      <c r="U16450" s="11"/>
      <c r="V16450" s="11"/>
      <c r="W16450" s="11"/>
      <c r="X16450" s="11"/>
      <c r="Y16450" s="11"/>
      <c r="Z16450" s="9"/>
      <c r="AA16450" s="1"/>
    </row>
    <row r="16451" spans="10:27" ht="15" customHeight="1">
      <c r="J16451" s="9"/>
      <c r="K16451" s="11"/>
      <c r="L16451" s="9"/>
      <c r="M16451" s="11"/>
      <c r="N16451" s="11"/>
      <c r="O16451" s="11"/>
      <c r="P16451" s="11"/>
      <c r="Q16451" s="11"/>
      <c r="R16451" s="11"/>
      <c r="S16451" s="11"/>
      <c r="T16451" s="11"/>
      <c r="U16451" s="11"/>
      <c r="V16451" s="11"/>
      <c r="W16451" s="11"/>
      <c r="X16451" s="11"/>
      <c r="Y16451" s="11"/>
      <c r="Z16451" s="9"/>
      <c r="AA16451" s="1"/>
    </row>
    <row r="16452" spans="10:27" ht="15" customHeight="1">
      <c r="J16452" s="9"/>
      <c r="K16452" s="11"/>
      <c r="L16452" s="9"/>
      <c r="M16452" s="11"/>
      <c r="N16452" s="11"/>
      <c r="O16452" s="11"/>
      <c r="P16452" s="11"/>
      <c r="Q16452" s="11"/>
      <c r="R16452" s="11"/>
      <c r="S16452" s="11"/>
      <c r="T16452" s="11"/>
      <c r="U16452" s="11"/>
      <c r="V16452" s="11"/>
      <c r="W16452" s="11"/>
      <c r="X16452" s="11"/>
      <c r="Y16452" s="11"/>
      <c r="Z16452" s="9"/>
      <c r="AA16452" s="1"/>
    </row>
    <row r="16453" spans="10:27" ht="15" customHeight="1">
      <c r="J16453" s="9"/>
      <c r="K16453" s="11"/>
      <c r="L16453" s="9"/>
      <c r="M16453" s="11"/>
      <c r="N16453" s="11"/>
      <c r="O16453" s="11"/>
      <c r="P16453" s="11"/>
      <c r="Q16453" s="11"/>
      <c r="R16453" s="11"/>
      <c r="S16453" s="11"/>
      <c r="T16453" s="11"/>
      <c r="U16453" s="11"/>
      <c r="V16453" s="11"/>
      <c r="W16453" s="11"/>
      <c r="X16453" s="11"/>
      <c r="Y16453" s="11"/>
      <c r="Z16453" s="9"/>
      <c r="AA16453" s="1"/>
    </row>
    <row r="16454" spans="10:27" ht="15" customHeight="1">
      <c r="J16454" s="9"/>
      <c r="K16454" s="11"/>
      <c r="L16454" s="9"/>
      <c r="M16454" s="11"/>
      <c r="N16454" s="11"/>
      <c r="O16454" s="11"/>
      <c r="P16454" s="11"/>
      <c r="Q16454" s="11"/>
      <c r="R16454" s="11"/>
      <c r="S16454" s="11"/>
      <c r="T16454" s="11"/>
      <c r="U16454" s="11"/>
      <c r="V16454" s="11"/>
      <c r="W16454" s="11"/>
      <c r="X16454" s="11"/>
      <c r="Y16454" s="11"/>
      <c r="Z16454" s="9"/>
      <c r="AA16454" s="1"/>
    </row>
    <row r="16455" spans="10:27" ht="15" customHeight="1">
      <c r="J16455" s="9"/>
      <c r="K16455" s="11"/>
      <c r="L16455" s="9"/>
      <c r="M16455" s="11"/>
      <c r="N16455" s="11"/>
      <c r="O16455" s="11"/>
      <c r="P16455" s="11"/>
      <c r="Q16455" s="11"/>
      <c r="R16455" s="11"/>
      <c r="S16455" s="11"/>
      <c r="T16455" s="11"/>
      <c r="U16455" s="11"/>
      <c r="V16455" s="11"/>
      <c r="W16455" s="11"/>
      <c r="X16455" s="11"/>
      <c r="Y16455" s="11"/>
      <c r="Z16455" s="9"/>
      <c r="AA16455" s="1"/>
    </row>
    <row r="16456" spans="10:27" ht="15" customHeight="1">
      <c r="J16456" s="9"/>
      <c r="K16456" s="11"/>
      <c r="L16456" s="9"/>
      <c r="M16456" s="11"/>
      <c r="N16456" s="11"/>
      <c r="O16456" s="11"/>
      <c r="P16456" s="11"/>
      <c r="Q16456" s="11"/>
      <c r="R16456" s="11"/>
      <c r="S16456" s="11"/>
      <c r="T16456" s="11"/>
      <c r="U16456" s="11"/>
      <c r="V16456" s="11"/>
      <c r="W16456" s="11"/>
      <c r="X16456" s="11"/>
      <c r="Y16456" s="11"/>
      <c r="Z16456" s="9"/>
      <c r="AA16456" s="1"/>
    </row>
    <row r="16457" spans="10:27" ht="15" customHeight="1">
      <c r="J16457" s="9"/>
      <c r="K16457" s="11"/>
      <c r="L16457" s="9"/>
      <c r="M16457" s="11"/>
      <c r="N16457" s="11"/>
      <c r="O16457" s="11"/>
      <c r="P16457" s="11"/>
      <c r="Q16457" s="11"/>
      <c r="R16457" s="11"/>
      <c r="S16457" s="11"/>
      <c r="T16457" s="11"/>
      <c r="U16457" s="11"/>
      <c r="V16457" s="11"/>
      <c r="W16457" s="11"/>
      <c r="X16457" s="11"/>
      <c r="Y16457" s="11"/>
      <c r="Z16457" s="9"/>
      <c r="AA16457" s="1"/>
    </row>
    <row r="16458" spans="10:27" ht="15" customHeight="1">
      <c r="J16458" s="9"/>
      <c r="K16458" s="11"/>
      <c r="L16458" s="9"/>
      <c r="M16458" s="11"/>
      <c r="N16458" s="11"/>
      <c r="O16458" s="11"/>
      <c r="P16458" s="11"/>
      <c r="Q16458" s="11"/>
      <c r="R16458" s="11"/>
      <c r="S16458" s="11"/>
      <c r="T16458" s="11"/>
      <c r="U16458" s="11"/>
      <c r="V16458" s="11"/>
      <c r="W16458" s="11"/>
      <c r="X16458" s="11"/>
      <c r="Y16458" s="11"/>
      <c r="Z16458" s="9"/>
      <c r="AA16458" s="1"/>
    </row>
    <row r="16459" spans="10:27" ht="15" customHeight="1">
      <c r="J16459" s="9"/>
      <c r="K16459" s="11"/>
      <c r="L16459" s="9"/>
      <c r="M16459" s="11"/>
      <c r="N16459" s="11"/>
      <c r="O16459" s="11"/>
      <c r="P16459" s="11"/>
      <c r="Q16459" s="11"/>
      <c r="R16459" s="11"/>
      <c r="S16459" s="11"/>
      <c r="T16459" s="11"/>
      <c r="U16459" s="11"/>
      <c r="V16459" s="11"/>
      <c r="W16459" s="11"/>
      <c r="X16459" s="11"/>
      <c r="Y16459" s="11"/>
      <c r="Z16459" s="9"/>
      <c r="AA16459" s="1"/>
    </row>
    <row r="16460" spans="10:27" ht="15" customHeight="1">
      <c r="J16460" s="9"/>
      <c r="K16460" s="11"/>
      <c r="L16460" s="9"/>
      <c r="M16460" s="11"/>
      <c r="N16460" s="11"/>
      <c r="O16460" s="11"/>
      <c r="P16460" s="11"/>
      <c r="Q16460" s="11"/>
      <c r="R16460" s="11"/>
      <c r="S16460" s="11"/>
      <c r="T16460" s="11"/>
      <c r="U16460" s="11"/>
      <c r="V16460" s="11"/>
      <c r="W16460" s="11"/>
      <c r="X16460" s="11"/>
      <c r="Y16460" s="11"/>
      <c r="Z16460" s="9"/>
      <c r="AA16460" s="1"/>
    </row>
    <row r="16461" spans="10:27" ht="15" customHeight="1">
      <c r="J16461" s="9"/>
      <c r="K16461" s="11"/>
      <c r="L16461" s="9"/>
      <c r="M16461" s="11"/>
      <c r="N16461" s="11"/>
      <c r="O16461" s="11"/>
      <c r="P16461" s="11"/>
      <c r="Q16461" s="11"/>
      <c r="R16461" s="11"/>
      <c r="S16461" s="11"/>
      <c r="T16461" s="11"/>
      <c r="U16461" s="11"/>
      <c r="V16461" s="11"/>
      <c r="W16461" s="11"/>
      <c r="X16461" s="11"/>
      <c r="Y16461" s="11"/>
      <c r="Z16461" s="9"/>
      <c r="AA16461" s="1"/>
    </row>
    <row r="16462" spans="10:27" ht="15" customHeight="1">
      <c r="J16462" s="9"/>
      <c r="K16462" s="11"/>
      <c r="L16462" s="9"/>
      <c r="M16462" s="11"/>
      <c r="N16462" s="11"/>
      <c r="O16462" s="11"/>
      <c r="P16462" s="11"/>
      <c r="Q16462" s="11"/>
      <c r="R16462" s="11"/>
      <c r="S16462" s="11"/>
      <c r="T16462" s="11"/>
      <c r="U16462" s="11"/>
      <c r="V16462" s="11"/>
      <c r="W16462" s="11"/>
      <c r="X16462" s="11"/>
      <c r="Y16462" s="11"/>
      <c r="Z16462" s="9"/>
      <c r="AA16462" s="1"/>
    </row>
    <row r="16463" spans="10:27" ht="15" customHeight="1">
      <c r="J16463" s="9"/>
      <c r="K16463" s="11"/>
      <c r="L16463" s="9"/>
      <c r="M16463" s="11"/>
      <c r="N16463" s="11"/>
      <c r="O16463" s="11"/>
      <c r="P16463" s="11"/>
      <c r="Q16463" s="11"/>
      <c r="R16463" s="11"/>
      <c r="S16463" s="11"/>
      <c r="T16463" s="11"/>
      <c r="U16463" s="11"/>
      <c r="V16463" s="11"/>
      <c r="W16463" s="11"/>
      <c r="X16463" s="11"/>
      <c r="Y16463" s="11"/>
      <c r="Z16463" s="9"/>
      <c r="AA16463" s="1"/>
    </row>
    <row r="16464" spans="10:27" ht="15" customHeight="1">
      <c r="J16464" s="9"/>
      <c r="K16464" s="11"/>
      <c r="L16464" s="9"/>
      <c r="M16464" s="11"/>
      <c r="N16464" s="11"/>
      <c r="O16464" s="11"/>
      <c r="P16464" s="11"/>
      <c r="Q16464" s="11"/>
      <c r="R16464" s="11"/>
      <c r="S16464" s="11"/>
      <c r="T16464" s="11"/>
      <c r="U16464" s="11"/>
      <c r="V16464" s="11"/>
      <c r="W16464" s="11"/>
      <c r="X16464" s="11"/>
      <c r="Y16464" s="11"/>
      <c r="Z16464" s="9"/>
      <c r="AA16464" s="1"/>
    </row>
    <row r="16465" spans="10:27" ht="15" customHeight="1">
      <c r="J16465" s="9"/>
      <c r="K16465" s="11"/>
      <c r="L16465" s="9"/>
      <c r="M16465" s="11"/>
      <c r="N16465" s="11"/>
      <c r="O16465" s="11"/>
      <c r="P16465" s="11"/>
      <c r="Q16465" s="11"/>
      <c r="R16465" s="11"/>
      <c r="S16465" s="11"/>
      <c r="T16465" s="11"/>
      <c r="U16465" s="11"/>
      <c r="V16465" s="11"/>
      <c r="W16465" s="11"/>
      <c r="X16465" s="11"/>
      <c r="Y16465" s="11"/>
      <c r="Z16465" s="9"/>
      <c r="AA16465" s="1"/>
    </row>
    <row r="16466" spans="10:27" ht="15" customHeight="1">
      <c r="J16466" s="9"/>
      <c r="K16466" s="11"/>
      <c r="L16466" s="9"/>
      <c r="M16466" s="11"/>
      <c r="N16466" s="11"/>
      <c r="O16466" s="11"/>
      <c r="P16466" s="11"/>
      <c r="Q16466" s="11"/>
      <c r="R16466" s="11"/>
      <c r="S16466" s="11"/>
      <c r="T16466" s="11"/>
      <c r="U16466" s="11"/>
      <c r="V16466" s="11"/>
      <c r="W16466" s="11"/>
      <c r="X16466" s="11"/>
      <c r="Y16466" s="11"/>
      <c r="Z16466" s="9"/>
      <c r="AA16466" s="1"/>
    </row>
    <row r="16467" spans="10:27" ht="15" customHeight="1">
      <c r="J16467" s="9"/>
      <c r="K16467" s="11"/>
      <c r="L16467" s="9"/>
      <c r="M16467" s="11"/>
      <c r="N16467" s="11"/>
      <c r="O16467" s="11"/>
      <c r="P16467" s="11"/>
      <c r="Q16467" s="11"/>
      <c r="R16467" s="11"/>
      <c r="S16467" s="11"/>
      <c r="T16467" s="11"/>
      <c r="U16467" s="11"/>
      <c r="V16467" s="11"/>
      <c r="W16467" s="11"/>
      <c r="X16467" s="11"/>
      <c r="Y16467" s="11"/>
      <c r="Z16467" s="9"/>
      <c r="AA16467" s="1"/>
    </row>
    <row r="16468" spans="10:27" ht="15" customHeight="1">
      <c r="J16468" s="9"/>
      <c r="K16468" s="11"/>
      <c r="L16468" s="9"/>
      <c r="M16468" s="11"/>
      <c r="N16468" s="11"/>
      <c r="O16468" s="11"/>
      <c r="P16468" s="11"/>
      <c r="Q16468" s="11"/>
      <c r="R16468" s="11"/>
      <c r="S16468" s="11"/>
      <c r="T16468" s="11"/>
      <c r="U16468" s="11"/>
      <c r="V16468" s="11"/>
      <c r="W16468" s="11"/>
      <c r="X16468" s="11"/>
      <c r="Y16468" s="11"/>
      <c r="Z16468" s="9"/>
      <c r="AA16468" s="1"/>
    </row>
    <row r="16469" spans="10:27" ht="15" customHeight="1">
      <c r="J16469" s="9"/>
      <c r="K16469" s="11"/>
      <c r="L16469" s="9"/>
      <c r="M16469" s="11"/>
      <c r="N16469" s="11"/>
      <c r="O16469" s="11"/>
      <c r="P16469" s="11"/>
      <c r="Q16469" s="11"/>
      <c r="R16469" s="11"/>
      <c r="S16469" s="11"/>
      <c r="T16469" s="11"/>
      <c r="U16469" s="11"/>
      <c r="V16469" s="11"/>
      <c r="W16469" s="11"/>
      <c r="X16469" s="11"/>
      <c r="Y16469" s="11"/>
      <c r="Z16469" s="9"/>
      <c r="AA16469" s="1"/>
    </row>
    <row r="16470" spans="10:27" ht="15" customHeight="1">
      <c r="J16470" s="9"/>
      <c r="K16470" s="11"/>
      <c r="L16470" s="9"/>
      <c r="M16470" s="11"/>
      <c r="N16470" s="11"/>
      <c r="O16470" s="11"/>
      <c r="P16470" s="11"/>
      <c r="Q16470" s="11"/>
      <c r="R16470" s="11"/>
      <c r="S16470" s="11"/>
      <c r="T16470" s="11"/>
      <c r="U16470" s="11"/>
      <c r="V16470" s="11"/>
      <c r="W16470" s="11"/>
      <c r="X16470" s="11"/>
      <c r="Y16470" s="11"/>
      <c r="Z16470" s="9"/>
      <c r="AA16470" s="1"/>
    </row>
    <row r="16471" spans="10:27" ht="15" customHeight="1">
      <c r="J16471" s="9"/>
      <c r="K16471" s="11"/>
      <c r="L16471" s="9"/>
      <c r="M16471" s="11"/>
      <c r="N16471" s="11"/>
      <c r="O16471" s="11"/>
      <c r="P16471" s="11"/>
      <c r="Q16471" s="11"/>
      <c r="R16471" s="11"/>
      <c r="S16471" s="11"/>
      <c r="T16471" s="11"/>
      <c r="U16471" s="11"/>
      <c r="V16471" s="11"/>
      <c r="W16471" s="11"/>
      <c r="X16471" s="11"/>
      <c r="Y16471" s="11"/>
      <c r="Z16471" s="9"/>
      <c r="AA16471" s="1"/>
    </row>
    <row r="16472" spans="10:27" ht="15" customHeight="1">
      <c r="J16472" s="9"/>
      <c r="K16472" s="11"/>
      <c r="L16472" s="9"/>
      <c r="M16472" s="11"/>
      <c r="N16472" s="11"/>
      <c r="O16472" s="11"/>
      <c r="P16472" s="11"/>
      <c r="Q16472" s="11"/>
      <c r="R16472" s="11"/>
      <c r="S16472" s="11"/>
      <c r="T16472" s="11"/>
      <c r="U16472" s="11"/>
      <c r="V16472" s="11"/>
      <c r="W16472" s="11"/>
      <c r="X16472" s="11"/>
      <c r="Y16472" s="11"/>
      <c r="Z16472" s="9"/>
      <c r="AA16472" s="1"/>
    </row>
    <row r="16473" spans="10:27" ht="15" customHeight="1">
      <c r="J16473" s="9"/>
      <c r="K16473" s="11"/>
      <c r="L16473" s="9"/>
      <c r="M16473" s="11"/>
      <c r="N16473" s="11"/>
      <c r="O16473" s="11"/>
      <c r="P16473" s="11"/>
      <c r="Q16473" s="11"/>
      <c r="R16473" s="11"/>
      <c r="S16473" s="11"/>
      <c r="T16473" s="11"/>
      <c r="U16473" s="11"/>
      <c r="V16473" s="11"/>
      <c r="W16473" s="11"/>
      <c r="X16473" s="11"/>
      <c r="Y16473" s="11"/>
      <c r="Z16473" s="9"/>
      <c r="AA16473" s="1"/>
    </row>
    <row r="16474" spans="10:27" ht="15" customHeight="1">
      <c r="J16474" s="9"/>
      <c r="K16474" s="11"/>
      <c r="L16474" s="9"/>
      <c r="M16474" s="11"/>
      <c r="N16474" s="11"/>
      <c r="O16474" s="11"/>
      <c r="P16474" s="11"/>
      <c r="Q16474" s="11"/>
      <c r="R16474" s="11"/>
      <c r="S16474" s="11"/>
      <c r="T16474" s="11"/>
      <c r="U16474" s="11"/>
      <c r="V16474" s="11"/>
      <c r="W16474" s="11"/>
      <c r="X16474" s="11"/>
      <c r="Y16474" s="11"/>
      <c r="Z16474" s="9"/>
      <c r="AA16474" s="1"/>
    </row>
    <row r="16475" spans="10:27" ht="15" customHeight="1">
      <c r="J16475" s="9"/>
      <c r="K16475" s="11"/>
      <c r="L16475" s="9"/>
      <c r="M16475" s="11"/>
      <c r="N16475" s="11"/>
      <c r="O16475" s="11"/>
      <c r="P16475" s="11"/>
      <c r="Q16475" s="11"/>
      <c r="R16475" s="11"/>
      <c r="S16475" s="11"/>
      <c r="T16475" s="11"/>
      <c r="U16475" s="11"/>
      <c r="V16475" s="11"/>
      <c r="W16475" s="11"/>
      <c r="X16475" s="11"/>
      <c r="Y16475" s="11"/>
      <c r="Z16475" s="9"/>
      <c r="AA16475" s="1"/>
    </row>
    <row r="16476" spans="10:27" ht="15" customHeight="1">
      <c r="J16476" s="9"/>
      <c r="K16476" s="11"/>
      <c r="L16476" s="9"/>
      <c r="M16476" s="11"/>
      <c r="N16476" s="11"/>
      <c r="O16476" s="11"/>
      <c r="P16476" s="11"/>
      <c r="Q16476" s="11"/>
      <c r="R16476" s="11"/>
      <c r="S16476" s="11"/>
      <c r="T16476" s="11"/>
      <c r="U16476" s="11"/>
      <c r="V16476" s="11"/>
      <c r="W16476" s="11"/>
      <c r="X16476" s="11"/>
      <c r="Y16476" s="11"/>
      <c r="Z16476" s="9"/>
      <c r="AA16476" s="1"/>
    </row>
    <row r="16477" spans="10:27" ht="15" customHeight="1">
      <c r="J16477" s="9"/>
      <c r="K16477" s="11"/>
      <c r="L16477" s="9"/>
      <c r="M16477" s="11"/>
      <c r="N16477" s="11"/>
      <c r="O16477" s="11"/>
      <c r="P16477" s="11"/>
      <c r="Q16477" s="11"/>
      <c r="R16477" s="11"/>
      <c r="S16477" s="11"/>
      <c r="T16477" s="11"/>
      <c r="U16477" s="11"/>
      <c r="V16477" s="11"/>
      <c r="W16477" s="11"/>
      <c r="X16477" s="11"/>
      <c r="Y16477" s="11"/>
      <c r="Z16477" s="9"/>
      <c r="AA16477" s="1"/>
    </row>
    <row r="16478" spans="10:27" ht="15" customHeight="1">
      <c r="J16478" s="9"/>
      <c r="K16478" s="11"/>
      <c r="L16478" s="9"/>
      <c r="M16478" s="11"/>
      <c r="N16478" s="11"/>
      <c r="O16478" s="11"/>
      <c r="P16478" s="11"/>
      <c r="Q16478" s="11"/>
      <c r="R16478" s="11"/>
      <c r="S16478" s="11"/>
      <c r="T16478" s="11"/>
      <c r="U16478" s="11"/>
      <c r="V16478" s="11"/>
      <c r="W16478" s="11"/>
      <c r="X16478" s="11"/>
      <c r="Y16478" s="11"/>
      <c r="Z16478" s="9"/>
      <c r="AA16478" s="1"/>
    </row>
    <row r="16479" spans="10:27" ht="15" customHeight="1">
      <c r="J16479" s="9"/>
      <c r="K16479" s="11"/>
      <c r="L16479" s="9"/>
      <c r="M16479" s="11"/>
      <c r="N16479" s="11"/>
      <c r="O16479" s="11"/>
      <c r="P16479" s="11"/>
      <c r="Q16479" s="11"/>
      <c r="R16479" s="11"/>
      <c r="S16479" s="11"/>
      <c r="T16479" s="11"/>
      <c r="U16479" s="11"/>
      <c r="V16479" s="11"/>
      <c r="W16479" s="11"/>
      <c r="X16479" s="11"/>
      <c r="Y16479" s="11"/>
      <c r="Z16479" s="9"/>
      <c r="AA16479" s="1"/>
    </row>
    <row r="16480" spans="10:27" ht="15" customHeight="1">
      <c r="J16480" s="9"/>
      <c r="K16480" s="11"/>
      <c r="L16480" s="9"/>
      <c r="M16480" s="11"/>
      <c r="N16480" s="11"/>
      <c r="O16480" s="11"/>
      <c r="P16480" s="11"/>
      <c r="Q16480" s="11"/>
      <c r="R16480" s="11"/>
      <c r="S16480" s="11"/>
      <c r="T16480" s="11"/>
      <c r="U16480" s="11"/>
      <c r="V16480" s="11"/>
      <c r="W16480" s="11"/>
      <c r="X16480" s="11"/>
      <c r="Y16480" s="11"/>
      <c r="Z16480" s="9"/>
      <c r="AA16480" s="1"/>
    </row>
    <row r="16481" spans="10:27" ht="15" customHeight="1">
      <c r="J16481" s="9"/>
      <c r="K16481" s="11"/>
      <c r="L16481" s="9"/>
      <c r="M16481" s="11"/>
      <c r="N16481" s="11"/>
      <c r="O16481" s="11"/>
      <c r="P16481" s="11"/>
      <c r="Q16481" s="11"/>
      <c r="R16481" s="11"/>
      <c r="S16481" s="11"/>
      <c r="T16481" s="11"/>
      <c r="U16481" s="11"/>
      <c r="V16481" s="11"/>
      <c r="W16481" s="11"/>
      <c r="X16481" s="11"/>
      <c r="Y16481" s="11"/>
      <c r="Z16481" s="9"/>
      <c r="AA16481" s="1"/>
    </row>
    <row r="16482" spans="10:27" ht="15" customHeight="1">
      <c r="J16482" s="9"/>
      <c r="K16482" s="11"/>
      <c r="L16482" s="9"/>
      <c r="M16482" s="11"/>
      <c r="N16482" s="11"/>
      <c r="O16482" s="11"/>
      <c r="P16482" s="11"/>
      <c r="Q16482" s="11"/>
      <c r="R16482" s="11"/>
      <c r="S16482" s="11"/>
      <c r="T16482" s="11"/>
      <c r="U16482" s="11"/>
      <c r="V16482" s="11"/>
      <c r="W16482" s="11"/>
      <c r="X16482" s="11"/>
      <c r="Y16482" s="11"/>
      <c r="Z16482" s="9"/>
      <c r="AA16482" s="1"/>
    </row>
    <row r="16483" spans="10:27" ht="15" customHeight="1">
      <c r="J16483" s="9"/>
      <c r="K16483" s="11"/>
      <c r="L16483" s="9"/>
      <c r="M16483" s="11"/>
      <c r="N16483" s="11"/>
      <c r="O16483" s="11"/>
      <c r="P16483" s="11"/>
      <c r="Q16483" s="11"/>
      <c r="R16483" s="11"/>
      <c r="S16483" s="11"/>
      <c r="T16483" s="11"/>
      <c r="U16483" s="11"/>
      <c r="V16483" s="11"/>
      <c r="W16483" s="11"/>
      <c r="X16483" s="11"/>
      <c r="Y16483" s="11"/>
      <c r="Z16483" s="9"/>
      <c r="AA16483" s="1"/>
    </row>
    <row r="16484" spans="10:27" ht="15" customHeight="1">
      <c r="J16484" s="9"/>
      <c r="K16484" s="11"/>
      <c r="L16484" s="9"/>
      <c r="M16484" s="11"/>
      <c r="N16484" s="11"/>
      <c r="O16484" s="11"/>
      <c r="P16484" s="11"/>
      <c r="Q16484" s="11"/>
      <c r="R16484" s="11"/>
      <c r="S16484" s="11"/>
      <c r="T16484" s="11"/>
      <c r="U16484" s="11"/>
      <c r="V16484" s="11"/>
      <c r="W16484" s="11"/>
      <c r="X16484" s="11"/>
      <c r="Y16484" s="11"/>
      <c r="Z16484" s="9"/>
      <c r="AA16484" s="1"/>
    </row>
    <row r="16485" spans="10:27" ht="15" customHeight="1">
      <c r="J16485" s="9"/>
      <c r="K16485" s="11"/>
      <c r="L16485" s="9"/>
      <c r="M16485" s="11"/>
      <c r="N16485" s="11"/>
      <c r="O16485" s="11"/>
      <c r="P16485" s="11"/>
      <c r="Q16485" s="11"/>
      <c r="R16485" s="11"/>
      <c r="S16485" s="11"/>
      <c r="T16485" s="11"/>
      <c r="U16485" s="11"/>
      <c r="V16485" s="11"/>
      <c r="W16485" s="11"/>
      <c r="X16485" s="11"/>
      <c r="Y16485" s="11"/>
      <c r="Z16485" s="9"/>
      <c r="AA16485" s="1"/>
    </row>
    <row r="16486" spans="10:27" ht="15" customHeight="1">
      <c r="J16486" s="9"/>
      <c r="K16486" s="11"/>
      <c r="L16486" s="9"/>
      <c r="M16486" s="11"/>
      <c r="N16486" s="11"/>
      <c r="O16486" s="11"/>
      <c r="P16486" s="11"/>
      <c r="Q16486" s="11"/>
      <c r="R16486" s="11"/>
      <c r="S16486" s="11"/>
      <c r="T16486" s="11"/>
      <c r="U16486" s="11"/>
      <c r="V16486" s="11"/>
      <c r="W16486" s="11"/>
      <c r="X16486" s="11"/>
      <c r="Y16486" s="11"/>
      <c r="Z16486" s="9"/>
      <c r="AA16486" s="1"/>
    </row>
    <row r="16487" spans="10:27" ht="15" customHeight="1">
      <c r="J16487" s="9"/>
      <c r="K16487" s="11"/>
      <c r="L16487" s="9"/>
      <c r="M16487" s="11"/>
      <c r="N16487" s="11"/>
      <c r="O16487" s="11"/>
      <c r="P16487" s="11"/>
      <c r="Q16487" s="11"/>
      <c r="R16487" s="11"/>
      <c r="S16487" s="11"/>
      <c r="T16487" s="11"/>
      <c r="U16487" s="11"/>
      <c r="V16487" s="11"/>
      <c r="W16487" s="11"/>
      <c r="X16487" s="11"/>
      <c r="Y16487" s="11"/>
      <c r="Z16487" s="9"/>
      <c r="AA16487" s="1"/>
    </row>
    <row r="16488" spans="10:27" ht="15" customHeight="1">
      <c r="J16488" s="9"/>
      <c r="K16488" s="11"/>
      <c r="L16488" s="9"/>
      <c r="M16488" s="11"/>
      <c r="N16488" s="11"/>
      <c r="O16488" s="11"/>
      <c r="P16488" s="11"/>
      <c r="Q16488" s="11"/>
      <c r="R16488" s="11"/>
      <c r="S16488" s="11"/>
      <c r="T16488" s="11"/>
      <c r="U16488" s="11"/>
      <c r="V16488" s="11"/>
      <c r="W16488" s="11"/>
      <c r="X16488" s="11"/>
      <c r="Y16488" s="11"/>
      <c r="Z16488" s="9"/>
      <c r="AA16488" s="1"/>
    </row>
    <row r="16489" spans="10:27" ht="15" customHeight="1">
      <c r="J16489" s="9"/>
      <c r="K16489" s="11"/>
      <c r="L16489" s="9"/>
      <c r="M16489" s="11"/>
      <c r="N16489" s="11"/>
      <c r="O16489" s="11"/>
      <c r="P16489" s="11"/>
      <c r="Q16489" s="11"/>
      <c r="R16489" s="11"/>
      <c r="S16489" s="11"/>
      <c r="T16489" s="11"/>
      <c r="U16489" s="11"/>
      <c r="V16489" s="11"/>
      <c r="W16489" s="11"/>
      <c r="X16489" s="11"/>
      <c r="Y16489" s="11"/>
      <c r="Z16489" s="9"/>
      <c r="AA16489" s="1"/>
    </row>
    <row r="16490" spans="10:27" ht="15" customHeight="1">
      <c r="J16490" s="9"/>
      <c r="K16490" s="11"/>
      <c r="L16490" s="9"/>
      <c r="M16490" s="11"/>
      <c r="N16490" s="11"/>
      <c r="O16490" s="11"/>
      <c r="P16490" s="11"/>
      <c r="Q16490" s="11"/>
      <c r="R16490" s="11"/>
      <c r="S16490" s="11"/>
      <c r="T16490" s="11"/>
      <c r="U16490" s="11"/>
      <c r="V16490" s="11"/>
      <c r="W16490" s="11"/>
      <c r="X16490" s="11"/>
      <c r="Y16490" s="11"/>
      <c r="Z16490" s="9"/>
      <c r="AA16490" s="1"/>
    </row>
    <row r="16491" spans="10:27" ht="15" customHeight="1">
      <c r="J16491" s="9"/>
      <c r="K16491" s="11"/>
      <c r="L16491" s="9"/>
      <c r="M16491" s="11"/>
      <c r="N16491" s="11"/>
      <c r="O16491" s="11"/>
      <c r="P16491" s="11"/>
      <c r="Q16491" s="11"/>
      <c r="R16491" s="11"/>
      <c r="S16491" s="11"/>
      <c r="T16491" s="11"/>
      <c r="U16491" s="11"/>
      <c r="V16491" s="11"/>
      <c r="W16491" s="11"/>
      <c r="X16491" s="11"/>
      <c r="Y16491" s="11"/>
      <c r="Z16491" s="9"/>
      <c r="AA16491" s="1"/>
    </row>
    <row r="16492" spans="10:27" ht="15" customHeight="1">
      <c r="J16492" s="9"/>
      <c r="K16492" s="11"/>
      <c r="L16492" s="9"/>
      <c r="M16492" s="11"/>
      <c r="N16492" s="11"/>
      <c r="O16492" s="11"/>
      <c r="P16492" s="11"/>
      <c r="Q16492" s="11"/>
      <c r="R16492" s="11"/>
      <c r="S16492" s="11"/>
      <c r="T16492" s="11"/>
      <c r="U16492" s="11"/>
      <c r="V16492" s="11"/>
      <c r="W16492" s="11"/>
      <c r="X16492" s="11"/>
      <c r="Y16492" s="11"/>
      <c r="Z16492" s="9"/>
      <c r="AA16492" s="1"/>
    </row>
    <row r="16493" spans="10:27" ht="15" customHeight="1">
      <c r="J16493" s="9"/>
      <c r="K16493" s="11"/>
      <c r="L16493" s="9"/>
      <c r="M16493" s="11"/>
      <c r="N16493" s="11"/>
      <c r="O16493" s="11"/>
      <c r="P16493" s="11"/>
      <c r="Q16493" s="11"/>
      <c r="R16493" s="11"/>
      <c r="S16493" s="11"/>
      <c r="T16493" s="11"/>
      <c r="U16493" s="11"/>
      <c r="V16493" s="11"/>
      <c r="W16493" s="11"/>
      <c r="X16493" s="11"/>
      <c r="Y16493" s="11"/>
      <c r="Z16493" s="9"/>
      <c r="AA16493" s="1"/>
    </row>
    <row r="16494" spans="10:27" ht="15" customHeight="1">
      <c r="J16494" s="9"/>
      <c r="K16494" s="11"/>
      <c r="L16494" s="9"/>
      <c r="M16494" s="11"/>
      <c r="N16494" s="11"/>
      <c r="O16494" s="11"/>
      <c r="P16494" s="11"/>
      <c r="Q16494" s="11"/>
      <c r="R16494" s="11"/>
      <c r="S16494" s="11"/>
      <c r="T16494" s="11"/>
      <c r="U16494" s="11"/>
      <c r="V16494" s="11"/>
      <c r="W16494" s="11"/>
      <c r="X16494" s="11"/>
      <c r="Y16494" s="11"/>
      <c r="Z16494" s="9"/>
      <c r="AA16494" s="1"/>
    </row>
    <row r="16495" spans="10:27" ht="15" customHeight="1">
      <c r="J16495" s="9"/>
      <c r="K16495" s="11"/>
      <c r="L16495" s="9"/>
      <c r="M16495" s="11"/>
      <c r="N16495" s="11"/>
      <c r="O16495" s="11"/>
      <c r="P16495" s="11"/>
      <c r="Q16495" s="11"/>
      <c r="R16495" s="11"/>
      <c r="S16495" s="11"/>
      <c r="T16495" s="11"/>
      <c r="U16495" s="11"/>
      <c r="V16495" s="11"/>
      <c r="W16495" s="11"/>
      <c r="X16495" s="11"/>
      <c r="Y16495" s="11"/>
      <c r="Z16495" s="9"/>
      <c r="AA16495" s="1"/>
    </row>
    <row r="16496" spans="10:27" ht="15" customHeight="1">
      <c r="J16496" s="9"/>
      <c r="K16496" s="11"/>
      <c r="L16496" s="9"/>
      <c r="M16496" s="11"/>
      <c r="N16496" s="11"/>
      <c r="O16496" s="11"/>
      <c r="P16496" s="11"/>
      <c r="Q16496" s="11"/>
      <c r="R16496" s="11"/>
      <c r="S16496" s="11"/>
      <c r="T16496" s="11"/>
      <c r="U16496" s="11"/>
      <c r="V16496" s="11"/>
      <c r="W16496" s="11"/>
      <c r="X16496" s="11"/>
      <c r="Y16496" s="11"/>
      <c r="Z16496" s="9"/>
      <c r="AA16496" s="1"/>
    </row>
    <row r="16497" spans="10:27" ht="15" customHeight="1">
      <c r="J16497" s="9"/>
      <c r="K16497" s="11"/>
      <c r="L16497" s="9"/>
      <c r="M16497" s="11"/>
      <c r="N16497" s="11"/>
      <c r="O16497" s="11"/>
      <c r="P16497" s="11"/>
      <c r="Q16497" s="11"/>
      <c r="R16497" s="11"/>
      <c r="S16497" s="11"/>
      <c r="T16497" s="11"/>
      <c r="U16497" s="11"/>
      <c r="V16497" s="11"/>
      <c r="W16497" s="11"/>
      <c r="X16497" s="11"/>
      <c r="Y16497" s="11"/>
      <c r="Z16497" s="9"/>
      <c r="AA16497" s="1"/>
    </row>
    <row r="16498" spans="10:27" ht="15" customHeight="1">
      <c r="J16498" s="9"/>
      <c r="K16498" s="11"/>
      <c r="L16498" s="9"/>
      <c r="M16498" s="11"/>
      <c r="N16498" s="11"/>
      <c r="O16498" s="11"/>
      <c r="P16498" s="11"/>
      <c r="Q16498" s="11"/>
      <c r="R16498" s="11"/>
      <c r="S16498" s="11"/>
      <c r="T16498" s="11"/>
      <c r="U16498" s="11"/>
      <c r="V16498" s="11"/>
      <c r="W16498" s="11"/>
      <c r="X16498" s="11"/>
      <c r="Y16498" s="11"/>
      <c r="Z16498" s="9"/>
      <c r="AA16498" s="1"/>
    </row>
    <row r="16499" spans="10:27" ht="15" customHeight="1">
      <c r="J16499" s="9"/>
      <c r="K16499" s="11"/>
      <c r="L16499" s="9"/>
      <c r="M16499" s="11"/>
      <c r="N16499" s="11"/>
      <c r="O16499" s="11"/>
      <c r="P16499" s="11"/>
      <c r="Q16499" s="11"/>
      <c r="R16499" s="11"/>
      <c r="S16499" s="11"/>
      <c r="T16499" s="11"/>
      <c r="U16499" s="11"/>
      <c r="V16499" s="11"/>
      <c r="W16499" s="11"/>
      <c r="X16499" s="11"/>
      <c r="Y16499" s="11"/>
      <c r="Z16499" s="9"/>
      <c r="AA16499" s="1"/>
    </row>
    <row r="16500" spans="10:27" ht="15" customHeight="1">
      <c r="J16500" s="9"/>
      <c r="K16500" s="11"/>
      <c r="L16500" s="9"/>
      <c r="M16500" s="11"/>
      <c r="N16500" s="11"/>
      <c r="O16500" s="11"/>
      <c r="P16500" s="11"/>
      <c r="Q16500" s="11"/>
      <c r="R16500" s="11"/>
      <c r="S16500" s="11"/>
      <c r="T16500" s="11"/>
      <c r="U16500" s="11"/>
      <c r="V16500" s="11"/>
      <c r="W16500" s="11"/>
      <c r="X16500" s="11"/>
      <c r="Y16500" s="11"/>
      <c r="Z16500" s="9"/>
      <c r="AA16500" s="1"/>
    </row>
    <row r="16501" spans="10:27" ht="15" customHeight="1">
      <c r="J16501" s="9"/>
      <c r="K16501" s="11"/>
      <c r="L16501" s="9"/>
      <c r="M16501" s="11"/>
      <c r="N16501" s="11"/>
      <c r="O16501" s="11"/>
      <c r="P16501" s="11"/>
      <c r="Q16501" s="11"/>
      <c r="R16501" s="11"/>
      <c r="S16501" s="11"/>
      <c r="T16501" s="11"/>
      <c r="U16501" s="11"/>
      <c r="V16501" s="11"/>
      <c r="W16501" s="11"/>
      <c r="X16501" s="11"/>
      <c r="Y16501" s="11"/>
      <c r="Z16501" s="9"/>
      <c r="AA16501" s="1"/>
    </row>
    <row r="16502" spans="10:27" ht="15" customHeight="1">
      <c r="J16502" s="9"/>
      <c r="K16502" s="11"/>
      <c r="L16502" s="9"/>
      <c r="M16502" s="11"/>
      <c r="N16502" s="11"/>
      <c r="O16502" s="11"/>
      <c r="P16502" s="11"/>
      <c r="Q16502" s="11"/>
      <c r="R16502" s="11"/>
      <c r="S16502" s="11"/>
      <c r="T16502" s="11"/>
      <c r="U16502" s="11"/>
      <c r="V16502" s="11"/>
      <c r="W16502" s="11"/>
      <c r="X16502" s="11"/>
      <c r="Y16502" s="11"/>
      <c r="Z16502" s="9"/>
      <c r="AA16502" s="1"/>
    </row>
    <row r="16503" spans="10:27" ht="15" customHeight="1">
      <c r="J16503" s="9"/>
      <c r="K16503" s="11"/>
      <c r="L16503" s="9"/>
      <c r="M16503" s="11"/>
      <c r="N16503" s="11"/>
      <c r="O16503" s="11"/>
      <c r="P16503" s="11"/>
      <c r="Q16503" s="11"/>
      <c r="R16503" s="11"/>
      <c r="S16503" s="11"/>
      <c r="T16503" s="11"/>
      <c r="U16503" s="11"/>
      <c r="V16503" s="11"/>
      <c r="W16503" s="11"/>
      <c r="X16503" s="11"/>
      <c r="Y16503" s="11"/>
      <c r="Z16503" s="9"/>
      <c r="AA16503" s="1"/>
    </row>
    <row r="16504" spans="10:27" ht="15" customHeight="1">
      <c r="J16504" s="9"/>
      <c r="K16504" s="11"/>
      <c r="L16504" s="9"/>
      <c r="M16504" s="11"/>
      <c r="N16504" s="11"/>
      <c r="O16504" s="11"/>
      <c r="P16504" s="11"/>
      <c r="Q16504" s="11"/>
      <c r="R16504" s="11"/>
      <c r="S16504" s="11"/>
      <c r="T16504" s="11"/>
      <c r="U16504" s="11"/>
      <c r="V16504" s="11"/>
      <c r="W16504" s="11"/>
      <c r="X16504" s="11"/>
      <c r="Y16504" s="11"/>
      <c r="Z16504" s="9"/>
      <c r="AA16504" s="1"/>
    </row>
    <row r="16505" spans="10:27" ht="15" customHeight="1">
      <c r="J16505" s="9"/>
      <c r="K16505" s="11"/>
      <c r="L16505" s="9"/>
      <c r="M16505" s="11"/>
      <c r="N16505" s="11"/>
      <c r="O16505" s="11"/>
      <c r="P16505" s="11"/>
      <c r="Q16505" s="11"/>
      <c r="R16505" s="11"/>
      <c r="S16505" s="11"/>
      <c r="T16505" s="11"/>
      <c r="U16505" s="11"/>
      <c r="V16505" s="11"/>
      <c r="W16505" s="11"/>
      <c r="X16505" s="11"/>
      <c r="Y16505" s="11"/>
      <c r="Z16505" s="9"/>
      <c r="AA16505" s="1"/>
    </row>
    <row r="16506" spans="10:27" ht="15" customHeight="1">
      <c r="J16506" s="9"/>
      <c r="K16506" s="11"/>
      <c r="L16506" s="9"/>
      <c r="M16506" s="11"/>
      <c r="N16506" s="11"/>
      <c r="O16506" s="11"/>
      <c r="P16506" s="11"/>
      <c r="Q16506" s="11"/>
      <c r="R16506" s="11"/>
      <c r="S16506" s="11"/>
      <c r="T16506" s="11"/>
      <c r="U16506" s="11"/>
      <c r="V16506" s="11"/>
      <c r="W16506" s="11"/>
      <c r="X16506" s="11"/>
      <c r="Y16506" s="11"/>
      <c r="Z16506" s="9"/>
      <c r="AA16506" s="1"/>
    </row>
    <row r="16507" spans="10:27" ht="15" customHeight="1">
      <c r="J16507" s="9"/>
      <c r="K16507" s="11"/>
      <c r="L16507" s="9"/>
      <c r="M16507" s="11"/>
      <c r="N16507" s="11"/>
      <c r="O16507" s="11"/>
      <c r="P16507" s="11"/>
      <c r="Q16507" s="11"/>
      <c r="R16507" s="11"/>
      <c r="S16507" s="11"/>
      <c r="T16507" s="11"/>
      <c r="U16507" s="11"/>
      <c r="V16507" s="11"/>
      <c r="W16507" s="11"/>
      <c r="X16507" s="11"/>
      <c r="Y16507" s="11"/>
      <c r="Z16507" s="9"/>
      <c r="AA16507" s="1"/>
    </row>
    <row r="16508" spans="10:27" ht="15" customHeight="1">
      <c r="J16508" s="9"/>
      <c r="K16508" s="11"/>
      <c r="L16508" s="9"/>
      <c r="M16508" s="11"/>
      <c r="N16508" s="11"/>
      <c r="O16508" s="11"/>
      <c r="P16508" s="11"/>
      <c r="Q16508" s="11"/>
      <c r="R16508" s="11"/>
      <c r="S16508" s="11"/>
      <c r="T16508" s="11"/>
      <c r="U16508" s="11"/>
      <c r="V16508" s="11"/>
      <c r="W16508" s="11"/>
      <c r="X16508" s="11"/>
      <c r="Y16508" s="11"/>
      <c r="Z16508" s="9"/>
      <c r="AA16508" s="1"/>
    </row>
    <row r="16509" spans="10:27" ht="15" customHeight="1">
      <c r="J16509" s="9"/>
      <c r="K16509" s="11"/>
      <c r="L16509" s="9"/>
      <c r="M16509" s="11"/>
      <c r="N16509" s="11"/>
      <c r="O16509" s="11"/>
      <c r="P16509" s="11"/>
      <c r="Q16509" s="11"/>
      <c r="R16509" s="11"/>
      <c r="S16509" s="11"/>
      <c r="T16509" s="11"/>
      <c r="U16509" s="11"/>
      <c r="V16509" s="11"/>
      <c r="W16509" s="11"/>
      <c r="X16509" s="11"/>
      <c r="Y16509" s="11"/>
      <c r="Z16509" s="9"/>
      <c r="AA16509" s="1"/>
    </row>
    <row r="16510" spans="10:27" ht="15" customHeight="1">
      <c r="J16510" s="9"/>
      <c r="K16510" s="11"/>
      <c r="L16510" s="9"/>
      <c r="M16510" s="11"/>
      <c r="N16510" s="11"/>
      <c r="O16510" s="11"/>
      <c r="P16510" s="11"/>
      <c r="Q16510" s="11"/>
      <c r="R16510" s="11"/>
      <c r="S16510" s="11"/>
      <c r="T16510" s="11"/>
      <c r="U16510" s="11"/>
      <c r="V16510" s="11"/>
      <c r="W16510" s="11"/>
      <c r="X16510" s="11"/>
      <c r="Y16510" s="11"/>
      <c r="Z16510" s="9"/>
      <c r="AA16510" s="1"/>
    </row>
    <row r="16511" spans="10:27" ht="15" customHeight="1">
      <c r="J16511" s="9"/>
      <c r="K16511" s="11"/>
      <c r="L16511" s="9"/>
      <c r="M16511" s="11"/>
      <c r="N16511" s="11"/>
      <c r="O16511" s="11"/>
      <c r="P16511" s="11"/>
      <c r="Q16511" s="11"/>
      <c r="R16511" s="11"/>
      <c r="S16511" s="11"/>
      <c r="T16511" s="11"/>
      <c r="U16511" s="11"/>
      <c r="V16511" s="11"/>
      <c r="W16511" s="11"/>
      <c r="X16511" s="11"/>
      <c r="Y16511" s="11"/>
      <c r="Z16511" s="9"/>
      <c r="AA16511" s="1"/>
    </row>
    <row r="16512" spans="10:27" ht="15" customHeight="1">
      <c r="J16512" s="9"/>
      <c r="K16512" s="11"/>
      <c r="L16512" s="9"/>
      <c r="M16512" s="11"/>
      <c r="N16512" s="11"/>
      <c r="O16512" s="11"/>
      <c r="P16512" s="11"/>
      <c r="Q16512" s="11"/>
      <c r="R16512" s="11"/>
      <c r="S16512" s="11"/>
      <c r="T16512" s="11"/>
      <c r="U16512" s="11"/>
      <c r="V16512" s="11"/>
      <c r="W16512" s="11"/>
      <c r="X16512" s="11"/>
      <c r="Y16512" s="11"/>
      <c r="Z16512" s="9"/>
      <c r="AA16512" s="1"/>
    </row>
    <row r="16513" spans="10:27" ht="15" customHeight="1">
      <c r="J16513" s="9"/>
      <c r="K16513" s="11"/>
      <c r="L16513" s="9"/>
      <c r="M16513" s="11"/>
      <c r="N16513" s="11"/>
      <c r="O16513" s="11"/>
      <c r="P16513" s="11"/>
      <c r="Q16513" s="11"/>
      <c r="R16513" s="11"/>
      <c r="S16513" s="11"/>
      <c r="T16513" s="11"/>
      <c r="U16513" s="11"/>
      <c r="V16513" s="11"/>
      <c r="W16513" s="11"/>
      <c r="X16513" s="11"/>
      <c r="Y16513" s="11"/>
      <c r="Z16513" s="9"/>
      <c r="AA16513" s="1"/>
    </row>
    <row r="16514" spans="10:27" ht="15" customHeight="1">
      <c r="J16514" s="9"/>
      <c r="K16514" s="11"/>
      <c r="L16514" s="9"/>
      <c r="M16514" s="11"/>
      <c r="N16514" s="11"/>
      <c r="O16514" s="11"/>
      <c r="P16514" s="11"/>
      <c r="Q16514" s="11"/>
      <c r="R16514" s="11"/>
      <c r="S16514" s="11"/>
      <c r="T16514" s="11"/>
      <c r="U16514" s="11"/>
      <c r="V16514" s="11"/>
      <c r="W16514" s="11"/>
      <c r="X16514" s="11"/>
      <c r="Y16514" s="11"/>
      <c r="Z16514" s="9"/>
      <c r="AA16514" s="1"/>
    </row>
    <row r="16515" spans="10:27" ht="15" customHeight="1">
      <c r="J16515" s="9"/>
      <c r="K16515" s="11"/>
      <c r="L16515" s="9"/>
      <c r="M16515" s="11"/>
      <c r="N16515" s="11"/>
      <c r="O16515" s="11"/>
      <c r="P16515" s="11"/>
      <c r="Q16515" s="11"/>
      <c r="R16515" s="11"/>
      <c r="S16515" s="11"/>
      <c r="T16515" s="11"/>
      <c r="U16515" s="11"/>
      <c r="V16515" s="11"/>
      <c r="W16515" s="11"/>
      <c r="X16515" s="11"/>
      <c r="Y16515" s="11"/>
      <c r="Z16515" s="9"/>
      <c r="AA16515" s="1"/>
    </row>
    <row r="16516" spans="10:27" ht="15" customHeight="1">
      <c r="J16516" s="9"/>
      <c r="K16516" s="11"/>
      <c r="L16516" s="9"/>
      <c r="M16516" s="11"/>
      <c r="N16516" s="11"/>
      <c r="O16516" s="11"/>
      <c r="P16516" s="11"/>
      <c r="Q16516" s="11"/>
      <c r="R16516" s="11"/>
      <c r="S16516" s="11"/>
      <c r="T16516" s="11"/>
      <c r="U16516" s="11"/>
      <c r="V16516" s="11"/>
      <c r="W16516" s="11"/>
      <c r="X16516" s="11"/>
      <c r="Y16516" s="11"/>
      <c r="Z16516" s="9"/>
      <c r="AA16516" s="1"/>
    </row>
    <row r="16517" spans="10:27" ht="15" customHeight="1">
      <c r="J16517" s="9"/>
      <c r="K16517" s="11"/>
      <c r="L16517" s="9"/>
      <c r="M16517" s="11"/>
      <c r="N16517" s="11"/>
      <c r="O16517" s="11"/>
      <c r="P16517" s="11"/>
      <c r="Q16517" s="11"/>
      <c r="R16517" s="11"/>
      <c r="S16517" s="11"/>
      <c r="T16517" s="11"/>
      <c r="U16517" s="11"/>
      <c r="V16517" s="11"/>
      <c r="W16517" s="11"/>
      <c r="X16517" s="11"/>
      <c r="Y16517" s="11"/>
      <c r="Z16517" s="9"/>
      <c r="AA16517" s="1"/>
    </row>
    <row r="16518" spans="10:27" ht="15" customHeight="1">
      <c r="J16518" s="9"/>
      <c r="K16518" s="11"/>
      <c r="L16518" s="9"/>
      <c r="M16518" s="11"/>
      <c r="N16518" s="11"/>
      <c r="O16518" s="11"/>
      <c r="P16518" s="11"/>
      <c r="Q16518" s="11"/>
      <c r="R16518" s="11"/>
      <c r="S16518" s="11"/>
      <c r="T16518" s="11"/>
      <c r="U16518" s="11"/>
      <c r="V16518" s="11"/>
      <c r="W16518" s="11"/>
      <c r="X16518" s="11"/>
      <c r="Y16518" s="11"/>
      <c r="Z16518" s="9"/>
      <c r="AA16518" s="1"/>
    </row>
    <row r="16519" spans="10:27" ht="15" customHeight="1">
      <c r="J16519" s="9"/>
      <c r="K16519" s="11"/>
      <c r="L16519" s="9"/>
      <c r="M16519" s="11"/>
      <c r="N16519" s="11"/>
      <c r="O16519" s="11"/>
      <c r="P16519" s="11"/>
      <c r="Q16519" s="11"/>
      <c r="R16519" s="11"/>
      <c r="S16519" s="11"/>
      <c r="T16519" s="11"/>
      <c r="U16519" s="11"/>
      <c r="V16519" s="11"/>
      <c r="W16519" s="11"/>
      <c r="X16519" s="11"/>
      <c r="Y16519" s="11"/>
      <c r="Z16519" s="9"/>
      <c r="AA16519" s="1"/>
    </row>
    <row r="16520" spans="10:27" ht="15" customHeight="1">
      <c r="J16520" s="9"/>
      <c r="K16520" s="11"/>
      <c r="L16520" s="9"/>
      <c r="M16520" s="11"/>
      <c r="N16520" s="11"/>
      <c r="O16520" s="11"/>
      <c r="P16520" s="11"/>
      <c r="Q16520" s="11"/>
      <c r="R16520" s="11"/>
      <c r="S16520" s="11"/>
      <c r="T16520" s="11"/>
      <c r="U16520" s="11"/>
      <c r="V16520" s="11"/>
      <c r="W16520" s="11"/>
      <c r="X16520" s="11"/>
      <c r="Y16520" s="11"/>
      <c r="Z16520" s="9"/>
      <c r="AA16520" s="1"/>
    </row>
    <row r="16521" spans="10:27" ht="15" customHeight="1">
      <c r="J16521" s="9"/>
      <c r="K16521" s="11"/>
      <c r="L16521" s="9"/>
      <c r="M16521" s="11"/>
      <c r="N16521" s="11"/>
      <c r="O16521" s="11"/>
      <c r="P16521" s="11"/>
      <c r="Q16521" s="11"/>
      <c r="R16521" s="11"/>
      <c r="S16521" s="11"/>
      <c r="T16521" s="11"/>
      <c r="U16521" s="11"/>
      <c r="V16521" s="11"/>
      <c r="W16521" s="11"/>
      <c r="X16521" s="11"/>
      <c r="Y16521" s="11"/>
      <c r="Z16521" s="9"/>
      <c r="AA16521" s="1"/>
    </row>
    <row r="16522" spans="10:27" ht="15" customHeight="1">
      <c r="J16522" s="9"/>
      <c r="K16522" s="11"/>
      <c r="L16522" s="9"/>
      <c r="M16522" s="11"/>
      <c r="N16522" s="11"/>
      <c r="O16522" s="11"/>
      <c r="P16522" s="11"/>
      <c r="Q16522" s="11"/>
      <c r="R16522" s="11"/>
      <c r="S16522" s="11"/>
      <c r="T16522" s="11"/>
      <c r="U16522" s="11"/>
      <c r="V16522" s="11"/>
      <c r="W16522" s="11"/>
      <c r="X16522" s="11"/>
      <c r="Y16522" s="11"/>
      <c r="Z16522" s="9"/>
      <c r="AA16522" s="1"/>
    </row>
    <row r="16523" spans="10:27" ht="15" customHeight="1">
      <c r="J16523" s="9"/>
      <c r="K16523" s="11"/>
      <c r="L16523" s="9"/>
      <c r="M16523" s="11"/>
      <c r="N16523" s="11"/>
      <c r="O16523" s="11"/>
      <c r="P16523" s="11"/>
      <c r="Q16523" s="11"/>
      <c r="R16523" s="11"/>
      <c r="S16523" s="11"/>
      <c r="T16523" s="11"/>
      <c r="U16523" s="11"/>
      <c r="V16523" s="11"/>
      <c r="W16523" s="11"/>
      <c r="X16523" s="11"/>
      <c r="Y16523" s="11"/>
      <c r="Z16523" s="9"/>
      <c r="AA16523" s="1"/>
    </row>
    <row r="16524" spans="10:27" ht="15" customHeight="1">
      <c r="J16524" s="9"/>
      <c r="K16524" s="11"/>
      <c r="L16524" s="9"/>
      <c r="M16524" s="11"/>
      <c r="N16524" s="11"/>
      <c r="O16524" s="11"/>
      <c r="P16524" s="11"/>
      <c r="Q16524" s="11"/>
      <c r="R16524" s="11"/>
      <c r="S16524" s="11"/>
      <c r="T16524" s="11"/>
      <c r="U16524" s="11"/>
      <c r="V16524" s="11"/>
      <c r="W16524" s="11"/>
      <c r="X16524" s="11"/>
      <c r="Y16524" s="11"/>
      <c r="Z16524" s="9"/>
      <c r="AA16524" s="1"/>
    </row>
    <row r="16525" spans="10:27" ht="15" customHeight="1">
      <c r="J16525" s="9"/>
      <c r="K16525" s="11"/>
      <c r="L16525" s="9"/>
      <c r="M16525" s="11"/>
      <c r="N16525" s="11"/>
      <c r="O16525" s="11"/>
      <c r="P16525" s="11"/>
      <c r="Q16525" s="11"/>
      <c r="R16525" s="11"/>
      <c r="S16525" s="11"/>
      <c r="T16525" s="11"/>
      <c r="U16525" s="11"/>
      <c r="V16525" s="11"/>
      <c r="W16525" s="11"/>
      <c r="X16525" s="11"/>
      <c r="Y16525" s="11"/>
      <c r="Z16525" s="9"/>
      <c r="AA16525" s="1"/>
    </row>
    <row r="16526" spans="10:27" ht="15" customHeight="1">
      <c r="J16526" s="9"/>
      <c r="K16526" s="11"/>
      <c r="L16526" s="9"/>
      <c r="M16526" s="11"/>
      <c r="N16526" s="11"/>
      <c r="O16526" s="11"/>
      <c r="P16526" s="11"/>
      <c r="Q16526" s="11"/>
      <c r="R16526" s="11"/>
      <c r="S16526" s="11"/>
      <c r="T16526" s="11"/>
      <c r="U16526" s="11"/>
      <c r="V16526" s="11"/>
      <c r="W16526" s="11"/>
      <c r="X16526" s="11"/>
      <c r="Y16526" s="11"/>
      <c r="Z16526" s="9"/>
      <c r="AA16526" s="1"/>
    </row>
    <row r="16527" spans="10:27" ht="15" customHeight="1">
      <c r="J16527" s="9"/>
      <c r="K16527" s="11"/>
      <c r="L16527" s="9"/>
      <c r="M16527" s="11"/>
      <c r="N16527" s="11"/>
      <c r="O16527" s="11"/>
      <c r="P16527" s="11"/>
      <c r="Q16527" s="11"/>
      <c r="R16527" s="11"/>
      <c r="S16527" s="11"/>
      <c r="T16527" s="11"/>
      <c r="U16527" s="11"/>
      <c r="V16527" s="11"/>
      <c r="W16527" s="11"/>
      <c r="X16527" s="11"/>
      <c r="Y16527" s="11"/>
      <c r="Z16527" s="9"/>
      <c r="AA16527" s="1"/>
    </row>
    <row r="16528" spans="10:27" ht="15" customHeight="1">
      <c r="J16528" s="9"/>
      <c r="K16528" s="11"/>
      <c r="L16528" s="9"/>
      <c r="M16528" s="11"/>
      <c r="N16528" s="11"/>
      <c r="O16528" s="11"/>
      <c r="P16528" s="11"/>
      <c r="Q16528" s="11"/>
      <c r="R16528" s="11"/>
      <c r="S16528" s="11"/>
      <c r="T16528" s="11"/>
      <c r="U16528" s="11"/>
      <c r="V16528" s="11"/>
      <c r="W16528" s="11"/>
      <c r="X16528" s="11"/>
      <c r="Y16528" s="11"/>
      <c r="Z16528" s="9"/>
      <c r="AA16528" s="1"/>
    </row>
    <row r="16529" spans="10:27" ht="15" customHeight="1">
      <c r="J16529" s="9"/>
      <c r="K16529" s="11"/>
      <c r="L16529" s="9"/>
      <c r="M16529" s="11"/>
      <c r="N16529" s="11"/>
      <c r="O16529" s="11"/>
      <c r="P16529" s="11"/>
      <c r="Q16529" s="11"/>
      <c r="R16529" s="11"/>
      <c r="S16529" s="11"/>
      <c r="T16529" s="11"/>
      <c r="U16529" s="11"/>
      <c r="V16529" s="11"/>
      <c r="W16529" s="11"/>
      <c r="X16529" s="11"/>
      <c r="Y16529" s="11"/>
      <c r="Z16529" s="9"/>
      <c r="AA16529" s="1"/>
    </row>
    <row r="16530" spans="10:27" ht="15" customHeight="1">
      <c r="J16530" s="9"/>
      <c r="K16530" s="11"/>
      <c r="L16530" s="9"/>
      <c r="M16530" s="11"/>
      <c r="N16530" s="11"/>
      <c r="O16530" s="11"/>
      <c r="P16530" s="11"/>
      <c r="Q16530" s="11"/>
      <c r="R16530" s="11"/>
      <c r="S16530" s="11"/>
      <c r="T16530" s="11"/>
      <c r="U16530" s="11"/>
      <c r="V16530" s="11"/>
      <c r="W16530" s="11"/>
      <c r="X16530" s="11"/>
      <c r="Y16530" s="11"/>
      <c r="Z16530" s="9"/>
      <c r="AA16530" s="1"/>
    </row>
    <row r="16531" spans="10:27" ht="15" customHeight="1">
      <c r="J16531" s="9"/>
      <c r="K16531" s="11"/>
      <c r="L16531" s="9"/>
      <c r="M16531" s="11"/>
      <c r="N16531" s="11"/>
      <c r="O16531" s="11"/>
      <c r="P16531" s="11"/>
      <c r="Q16531" s="11"/>
      <c r="R16531" s="11"/>
      <c r="S16531" s="11"/>
      <c r="T16531" s="11"/>
      <c r="U16531" s="11"/>
      <c r="V16531" s="11"/>
      <c r="W16531" s="11"/>
      <c r="X16531" s="11"/>
      <c r="Y16531" s="11"/>
      <c r="Z16531" s="9"/>
      <c r="AA16531" s="1"/>
    </row>
    <row r="16532" spans="10:27" ht="15" customHeight="1">
      <c r="J16532" s="9"/>
      <c r="K16532" s="11"/>
      <c r="L16532" s="9"/>
      <c r="M16532" s="11"/>
      <c r="N16532" s="11"/>
      <c r="O16532" s="11"/>
      <c r="P16532" s="11"/>
      <c r="Q16532" s="11"/>
      <c r="R16532" s="11"/>
      <c r="S16532" s="11"/>
      <c r="T16532" s="11"/>
      <c r="U16532" s="11"/>
      <c r="V16532" s="11"/>
      <c r="W16532" s="11"/>
      <c r="X16532" s="11"/>
      <c r="Y16532" s="11"/>
      <c r="Z16532" s="9"/>
      <c r="AA16532" s="1"/>
    </row>
    <row r="16533" spans="10:27" ht="15" customHeight="1">
      <c r="J16533" s="9"/>
      <c r="K16533" s="11"/>
      <c r="L16533" s="9"/>
      <c r="M16533" s="11"/>
      <c r="N16533" s="11"/>
      <c r="O16533" s="11"/>
      <c r="P16533" s="11"/>
      <c r="Q16533" s="11"/>
      <c r="R16533" s="11"/>
      <c r="S16533" s="11"/>
      <c r="T16533" s="11"/>
      <c r="U16533" s="11"/>
      <c r="V16533" s="11"/>
      <c r="W16533" s="11"/>
      <c r="X16533" s="11"/>
      <c r="Y16533" s="11"/>
      <c r="Z16533" s="9"/>
      <c r="AA16533" s="1"/>
    </row>
    <row r="16534" spans="10:27" ht="15" customHeight="1">
      <c r="J16534" s="9"/>
      <c r="K16534" s="11"/>
      <c r="L16534" s="9"/>
      <c r="M16534" s="11"/>
      <c r="N16534" s="11"/>
      <c r="O16534" s="11"/>
      <c r="P16534" s="11"/>
      <c r="Q16534" s="11"/>
      <c r="R16534" s="11"/>
      <c r="S16534" s="11"/>
      <c r="T16534" s="11"/>
      <c r="U16534" s="11"/>
      <c r="V16534" s="11"/>
      <c r="W16534" s="11"/>
      <c r="X16534" s="11"/>
      <c r="Y16534" s="11"/>
      <c r="Z16534" s="9"/>
      <c r="AA16534" s="1"/>
    </row>
    <row r="16535" spans="10:27" ht="15" customHeight="1">
      <c r="J16535" s="9"/>
      <c r="K16535" s="11"/>
      <c r="L16535" s="9"/>
      <c r="M16535" s="11"/>
      <c r="N16535" s="11"/>
      <c r="O16535" s="11"/>
      <c r="P16535" s="11"/>
      <c r="Q16535" s="11"/>
      <c r="R16535" s="11"/>
      <c r="S16535" s="11"/>
      <c r="T16535" s="11"/>
      <c r="U16535" s="11"/>
      <c r="V16535" s="11"/>
      <c r="W16535" s="11"/>
      <c r="X16535" s="11"/>
      <c r="Y16535" s="11"/>
      <c r="Z16535" s="9"/>
      <c r="AA16535" s="1"/>
    </row>
    <row r="16536" spans="10:27" ht="15" customHeight="1">
      <c r="J16536" s="9"/>
      <c r="K16536" s="11"/>
      <c r="L16536" s="9"/>
      <c r="M16536" s="11"/>
      <c r="N16536" s="11"/>
      <c r="O16536" s="11"/>
      <c r="P16536" s="11"/>
      <c r="Q16536" s="11"/>
      <c r="R16536" s="11"/>
      <c r="S16536" s="11"/>
      <c r="T16536" s="11"/>
      <c r="U16536" s="11"/>
      <c r="V16536" s="11"/>
      <c r="W16536" s="11"/>
      <c r="X16536" s="11"/>
      <c r="Y16536" s="11"/>
      <c r="Z16536" s="9"/>
      <c r="AA16536" s="1"/>
    </row>
    <row r="16537" spans="10:27" ht="15" customHeight="1">
      <c r="J16537" s="9"/>
      <c r="K16537" s="11"/>
      <c r="L16537" s="9"/>
      <c r="M16537" s="11"/>
      <c r="N16537" s="11"/>
      <c r="O16537" s="11"/>
      <c r="P16537" s="11"/>
      <c r="Q16537" s="11"/>
      <c r="R16537" s="11"/>
      <c r="S16537" s="11"/>
      <c r="T16537" s="11"/>
      <c r="U16537" s="11"/>
      <c r="V16537" s="11"/>
      <c r="W16537" s="11"/>
      <c r="X16537" s="11"/>
      <c r="Y16537" s="11"/>
      <c r="Z16537" s="9"/>
      <c r="AA16537" s="1"/>
    </row>
    <row r="16538" spans="10:27" ht="15" customHeight="1">
      <c r="J16538" s="9"/>
      <c r="K16538" s="11"/>
      <c r="L16538" s="9"/>
      <c r="M16538" s="11"/>
      <c r="N16538" s="11"/>
      <c r="O16538" s="11"/>
      <c r="P16538" s="11"/>
      <c r="Q16538" s="11"/>
      <c r="R16538" s="11"/>
      <c r="S16538" s="11"/>
      <c r="T16538" s="11"/>
      <c r="U16538" s="11"/>
      <c r="V16538" s="11"/>
      <c r="W16538" s="11"/>
      <c r="X16538" s="11"/>
      <c r="Y16538" s="11"/>
      <c r="Z16538" s="9"/>
      <c r="AA16538" s="1"/>
    </row>
    <row r="16539" spans="10:27" ht="15" customHeight="1">
      <c r="J16539" s="9"/>
      <c r="K16539" s="11"/>
      <c r="L16539" s="9"/>
      <c r="M16539" s="11"/>
      <c r="N16539" s="11"/>
      <c r="O16539" s="11"/>
      <c r="P16539" s="11"/>
      <c r="Q16539" s="11"/>
      <c r="R16539" s="11"/>
      <c r="S16539" s="11"/>
      <c r="T16539" s="11"/>
      <c r="U16539" s="11"/>
      <c r="V16539" s="11"/>
      <c r="W16539" s="11"/>
      <c r="X16539" s="11"/>
      <c r="Y16539" s="11"/>
      <c r="Z16539" s="9"/>
      <c r="AA16539" s="1"/>
    </row>
    <row r="16540" spans="10:27" ht="15" customHeight="1">
      <c r="J16540" s="9"/>
      <c r="K16540" s="11"/>
      <c r="L16540" s="9"/>
      <c r="M16540" s="11"/>
      <c r="N16540" s="11"/>
      <c r="O16540" s="11"/>
      <c r="P16540" s="11"/>
      <c r="Q16540" s="11"/>
      <c r="R16540" s="11"/>
      <c r="S16540" s="11"/>
      <c r="T16540" s="11"/>
      <c r="U16540" s="11"/>
      <c r="V16540" s="11"/>
      <c r="W16540" s="11"/>
      <c r="X16540" s="11"/>
      <c r="Y16540" s="11"/>
      <c r="Z16540" s="9"/>
      <c r="AA16540" s="1"/>
    </row>
    <row r="16541" spans="10:27" ht="15" customHeight="1">
      <c r="J16541" s="9"/>
      <c r="K16541" s="11"/>
      <c r="L16541" s="9"/>
      <c r="M16541" s="11"/>
      <c r="N16541" s="11"/>
      <c r="O16541" s="11"/>
      <c r="P16541" s="11"/>
      <c r="Q16541" s="11"/>
      <c r="R16541" s="11"/>
      <c r="S16541" s="11"/>
      <c r="T16541" s="11"/>
      <c r="U16541" s="11"/>
      <c r="V16541" s="11"/>
      <c r="W16541" s="11"/>
      <c r="X16541" s="11"/>
      <c r="Y16541" s="11"/>
      <c r="Z16541" s="9"/>
      <c r="AA16541" s="1"/>
    </row>
    <row r="16542" spans="10:27" ht="15" customHeight="1">
      <c r="J16542" s="9"/>
      <c r="K16542" s="11"/>
      <c r="L16542" s="9"/>
      <c r="M16542" s="11"/>
      <c r="N16542" s="11"/>
      <c r="O16542" s="11"/>
      <c r="P16542" s="11"/>
      <c r="Q16542" s="11"/>
      <c r="R16542" s="11"/>
      <c r="S16542" s="11"/>
      <c r="T16542" s="11"/>
      <c r="U16542" s="11"/>
      <c r="V16542" s="11"/>
      <c r="W16542" s="11"/>
      <c r="X16542" s="11"/>
      <c r="Y16542" s="11"/>
      <c r="Z16542" s="9"/>
      <c r="AA16542" s="1"/>
    </row>
    <row r="16543" spans="10:27" ht="15" customHeight="1">
      <c r="J16543" s="9"/>
      <c r="K16543" s="11"/>
      <c r="L16543" s="9"/>
      <c r="M16543" s="11"/>
      <c r="N16543" s="11"/>
      <c r="O16543" s="11"/>
      <c r="P16543" s="11"/>
      <c r="Q16543" s="11"/>
      <c r="R16543" s="11"/>
      <c r="S16543" s="11"/>
      <c r="T16543" s="11"/>
      <c r="U16543" s="11"/>
      <c r="V16543" s="11"/>
      <c r="W16543" s="11"/>
      <c r="X16543" s="11"/>
      <c r="Y16543" s="11"/>
      <c r="Z16543" s="9"/>
      <c r="AA16543" s="1"/>
    </row>
    <row r="16544" spans="10:27" ht="15" customHeight="1">
      <c r="J16544" s="9"/>
      <c r="K16544" s="11"/>
      <c r="L16544" s="9"/>
      <c r="M16544" s="11"/>
      <c r="N16544" s="11"/>
      <c r="O16544" s="11"/>
      <c r="P16544" s="11"/>
      <c r="Q16544" s="11"/>
      <c r="R16544" s="11"/>
      <c r="S16544" s="11"/>
      <c r="T16544" s="11"/>
      <c r="U16544" s="11"/>
      <c r="V16544" s="11"/>
      <c r="W16544" s="11"/>
      <c r="X16544" s="11"/>
      <c r="Y16544" s="11"/>
      <c r="Z16544" s="9"/>
      <c r="AA16544" s="1"/>
    </row>
    <row r="16545" spans="10:27" ht="15" customHeight="1">
      <c r="J16545" s="9"/>
      <c r="K16545" s="11"/>
      <c r="L16545" s="9"/>
      <c r="M16545" s="11"/>
      <c r="N16545" s="11"/>
      <c r="O16545" s="11"/>
      <c r="P16545" s="11"/>
      <c r="Q16545" s="11"/>
      <c r="R16545" s="11"/>
      <c r="S16545" s="11"/>
      <c r="T16545" s="11"/>
      <c r="U16545" s="11"/>
      <c r="V16545" s="11"/>
      <c r="W16545" s="11"/>
      <c r="X16545" s="11"/>
      <c r="Y16545" s="11"/>
      <c r="Z16545" s="9"/>
      <c r="AA16545" s="1"/>
    </row>
    <row r="16546" spans="10:27" ht="15" customHeight="1">
      <c r="J16546" s="9"/>
      <c r="K16546" s="11"/>
      <c r="L16546" s="9"/>
      <c r="M16546" s="11"/>
      <c r="N16546" s="11"/>
      <c r="O16546" s="11"/>
      <c r="P16546" s="11"/>
      <c r="Q16546" s="11"/>
      <c r="R16546" s="11"/>
      <c r="S16546" s="11"/>
      <c r="T16546" s="11"/>
      <c r="U16546" s="11"/>
      <c r="V16546" s="11"/>
      <c r="W16546" s="11"/>
      <c r="X16546" s="11"/>
      <c r="Y16546" s="11"/>
      <c r="Z16546" s="9"/>
      <c r="AA16546" s="1"/>
    </row>
    <row r="16547" spans="10:27" ht="15" customHeight="1">
      <c r="J16547" s="9"/>
      <c r="K16547" s="11"/>
      <c r="L16547" s="9"/>
      <c r="M16547" s="11"/>
      <c r="N16547" s="11"/>
      <c r="O16547" s="11"/>
      <c r="P16547" s="11"/>
      <c r="Q16547" s="11"/>
      <c r="R16547" s="11"/>
      <c r="S16547" s="11"/>
      <c r="T16547" s="11"/>
      <c r="U16547" s="11"/>
      <c r="V16547" s="11"/>
      <c r="W16547" s="11"/>
      <c r="X16547" s="11"/>
      <c r="Y16547" s="11"/>
      <c r="Z16547" s="9"/>
      <c r="AA16547" s="1"/>
    </row>
    <row r="16548" spans="10:27" ht="15" customHeight="1">
      <c r="J16548" s="9"/>
      <c r="K16548" s="11"/>
      <c r="L16548" s="9"/>
      <c r="M16548" s="11"/>
      <c r="N16548" s="11"/>
      <c r="O16548" s="11"/>
      <c r="P16548" s="11"/>
      <c r="Q16548" s="11"/>
      <c r="R16548" s="11"/>
      <c r="S16548" s="11"/>
      <c r="T16548" s="11"/>
      <c r="U16548" s="11"/>
      <c r="V16548" s="11"/>
      <c r="W16548" s="11"/>
      <c r="X16548" s="11"/>
      <c r="Y16548" s="11"/>
      <c r="Z16548" s="9"/>
      <c r="AA16548" s="1"/>
    </row>
    <row r="16549" spans="10:27" ht="15" customHeight="1">
      <c r="J16549" s="9"/>
      <c r="K16549" s="11"/>
      <c r="L16549" s="9"/>
      <c r="M16549" s="11"/>
      <c r="N16549" s="11"/>
      <c r="O16549" s="11"/>
      <c r="P16549" s="11"/>
      <c r="Q16549" s="11"/>
      <c r="R16549" s="11"/>
      <c r="S16549" s="11"/>
      <c r="T16549" s="11"/>
      <c r="U16549" s="11"/>
      <c r="V16549" s="11"/>
      <c r="W16549" s="11"/>
      <c r="X16549" s="11"/>
      <c r="Y16549" s="11"/>
      <c r="Z16549" s="9"/>
      <c r="AA16549" s="1"/>
    </row>
    <row r="16550" spans="10:27" ht="15" customHeight="1">
      <c r="J16550" s="9"/>
      <c r="K16550" s="11"/>
      <c r="L16550" s="9"/>
      <c r="M16550" s="11"/>
      <c r="N16550" s="11"/>
      <c r="O16550" s="11"/>
      <c r="P16550" s="11"/>
      <c r="Q16550" s="11"/>
      <c r="R16550" s="11"/>
      <c r="S16550" s="11"/>
      <c r="T16550" s="11"/>
      <c r="U16550" s="11"/>
      <c r="V16550" s="11"/>
      <c r="W16550" s="11"/>
      <c r="X16550" s="11"/>
      <c r="Y16550" s="11"/>
      <c r="Z16550" s="9"/>
      <c r="AA16550" s="1"/>
    </row>
    <row r="16551" spans="10:27" ht="15" customHeight="1">
      <c r="J16551" s="9"/>
      <c r="K16551" s="11"/>
      <c r="L16551" s="9"/>
      <c r="M16551" s="11"/>
      <c r="N16551" s="11"/>
      <c r="O16551" s="11"/>
      <c r="P16551" s="11"/>
      <c r="Q16551" s="11"/>
      <c r="R16551" s="11"/>
      <c r="S16551" s="11"/>
      <c r="T16551" s="11"/>
      <c r="U16551" s="11"/>
      <c r="V16551" s="11"/>
      <c r="W16551" s="11"/>
      <c r="X16551" s="11"/>
      <c r="Y16551" s="11"/>
      <c r="Z16551" s="9"/>
      <c r="AA16551" s="1"/>
    </row>
    <row r="16552" spans="10:27" ht="15" customHeight="1">
      <c r="J16552" s="9"/>
      <c r="K16552" s="11"/>
      <c r="L16552" s="9"/>
      <c r="M16552" s="11"/>
      <c r="N16552" s="11"/>
      <c r="O16552" s="11"/>
      <c r="P16552" s="11"/>
      <c r="Q16552" s="11"/>
      <c r="R16552" s="11"/>
      <c r="S16552" s="11"/>
      <c r="T16552" s="11"/>
      <c r="U16552" s="11"/>
      <c r="V16552" s="11"/>
      <c r="W16552" s="11"/>
      <c r="X16552" s="11"/>
      <c r="Y16552" s="11"/>
      <c r="Z16552" s="9"/>
      <c r="AA16552" s="1"/>
    </row>
    <row r="16553" spans="10:27" ht="15" customHeight="1">
      <c r="J16553" s="9"/>
      <c r="K16553" s="11"/>
      <c r="L16553" s="9"/>
      <c r="M16553" s="11"/>
      <c r="N16553" s="11"/>
      <c r="O16553" s="11"/>
      <c r="P16553" s="11"/>
      <c r="Q16553" s="11"/>
      <c r="R16553" s="11"/>
      <c r="S16553" s="11"/>
      <c r="T16553" s="11"/>
      <c r="U16553" s="11"/>
      <c r="V16553" s="11"/>
      <c r="W16553" s="11"/>
      <c r="X16553" s="11"/>
      <c r="Y16553" s="11"/>
      <c r="Z16553" s="9"/>
      <c r="AA16553" s="1"/>
    </row>
    <row r="16554" spans="10:27" ht="15" customHeight="1">
      <c r="J16554" s="9"/>
      <c r="K16554" s="11"/>
      <c r="L16554" s="9"/>
      <c r="M16554" s="11"/>
      <c r="N16554" s="11"/>
      <c r="O16554" s="11"/>
      <c r="P16554" s="11"/>
      <c r="Q16554" s="11"/>
      <c r="R16554" s="11"/>
      <c r="S16554" s="11"/>
      <c r="T16554" s="11"/>
      <c r="U16554" s="11"/>
      <c r="V16554" s="11"/>
      <c r="W16554" s="11"/>
      <c r="X16554" s="11"/>
      <c r="Y16554" s="11"/>
      <c r="Z16554" s="9"/>
      <c r="AA16554" s="1"/>
    </row>
    <row r="16555" spans="10:27" ht="15" customHeight="1">
      <c r="J16555" s="9"/>
      <c r="K16555" s="11"/>
      <c r="L16555" s="9"/>
      <c r="M16555" s="11"/>
      <c r="N16555" s="11"/>
      <c r="O16555" s="11"/>
      <c r="P16555" s="11"/>
      <c r="Q16555" s="11"/>
      <c r="R16555" s="11"/>
      <c r="S16555" s="11"/>
      <c r="T16555" s="11"/>
      <c r="U16555" s="11"/>
      <c r="V16555" s="11"/>
      <c r="W16555" s="11"/>
      <c r="X16555" s="11"/>
      <c r="Y16555" s="11"/>
      <c r="Z16555" s="9"/>
      <c r="AA16555" s="1"/>
    </row>
    <row r="16556" spans="10:27" ht="15" customHeight="1">
      <c r="J16556" s="9"/>
      <c r="K16556" s="11"/>
      <c r="L16556" s="9"/>
      <c r="M16556" s="11"/>
      <c r="N16556" s="11"/>
      <c r="O16556" s="11"/>
      <c r="P16556" s="11"/>
      <c r="Q16556" s="11"/>
      <c r="R16556" s="11"/>
      <c r="S16556" s="11"/>
      <c r="T16556" s="11"/>
      <c r="U16556" s="11"/>
      <c r="V16556" s="11"/>
      <c r="W16556" s="11"/>
      <c r="X16556" s="11"/>
      <c r="Y16556" s="11"/>
      <c r="Z16556" s="9"/>
      <c r="AA16556" s="1"/>
    </row>
    <row r="16557" spans="10:27" ht="15" customHeight="1">
      <c r="J16557" s="9"/>
      <c r="K16557" s="11"/>
      <c r="L16557" s="9"/>
      <c r="M16557" s="11"/>
      <c r="N16557" s="11"/>
      <c r="O16557" s="11"/>
      <c r="P16557" s="11"/>
      <c r="Q16557" s="11"/>
      <c r="R16557" s="11"/>
      <c r="S16557" s="11"/>
      <c r="T16557" s="11"/>
      <c r="U16557" s="11"/>
      <c r="V16557" s="11"/>
      <c r="W16557" s="11"/>
      <c r="X16557" s="11"/>
      <c r="Y16557" s="11"/>
      <c r="Z16557" s="9"/>
      <c r="AA16557" s="1"/>
    </row>
    <row r="16558" spans="10:27" ht="15" customHeight="1">
      <c r="J16558" s="9"/>
      <c r="K16558" s="11"/>
      <c r="L16558" s="9"/>
      <c r="M16558" s="11"/>
      <c r="N16558" s="11"/>
      <c r="O16558" s="11"/>
      <c r="P16558" s="11"/>
      <c r="Q16558" s="11"/>
      <c r="R16558" s="11"/>
      <c r="S16558" s="11"/>
      <c r="T16558" s="11"/>
      <c r="U16558" s="11"/>
      <c r="V16558" s="11"/>
      <c r="W16558" s="11"/>
      <c r="X16558" s="11"/>
      <c r="Y16558" s="11"/>
      <c r="Z16558" s="9"/>
      <c r="AA16558" s="1"/>
    </row>
    <row r="16559" spans="10:27" ht="15" customHeight="1">
      <c r="J16559" s="9"/>
      <c r="K16559" s="11"/>
      <c r="L16559" s="9"/>
      <c r="M16559" s="11"/>
      <c r="N16559" s="11"/>
      <c r="O16559" s="11"/>
      <c r="P16559" s="11"/>
      <c r="Q16559" s="11"/>
      <c r="R16559" s="11"/>
      <c r="S16559" s="11"/>
      <c r="T16559" s="11"/>
      <c r="U16559" s="11"/>
      <c r="V16559" s="11"/>
      <c r="W16559" s="11"/>
      <c r="X16559" s="11"/>
      <c r="Y16559" s="11"/>
      <c r="Z16559" s="9"/>
      <c r="AA16559" s="1"/>
    </row>
    <row r="16560" spans="10:27" ht="15" customHeight="1">
      <c r="J16560" s="9"/>
      <c r="K16560" s="11"/>
      <c r="L16560" s="9"/>
      <c r="M16560" s="11"/>
      <c r="N16560" s="11"/>
      <c r="O16560" s="11"/>
      <c r="P16560" s="11"/>
      <c r="Q16560" s="11"/>
      <c r="R16560" s="11"/>
      <c r="S16560" s="11"/>
      <c r="T16560" s="11"/>
      <c r="U16560" s="11"/>
      <c r="V16560" s="11"/>
      <c r="W16560" s="11"/>
      <c r="X16560" s="11"/>
      <c r="Y16560" s="11"/>
      <c r="Z16560" s="9"/>
      <c r="AA16560" s="1"/>
    </row>
    <row r="16561" spans="10:27" ht="15" customHeight="1">
      <c r="J16561" s="9"/>
      <c r="K16561" s="11"/>
      <c r="L16561" s="9"/>
      <c r="M16561" s="11"/>
      <c r="N16561" s="11"/>
      <c r="O16561" s="11"/>
      <c r="P16561" s="11"/>
      <c r="Q16561" s="11"/>
      <c r="R16561" s="11"/>
      <c r="S16561" s="11"/>
      <c r="T16561" s="11"/>
      <c r="U16561" s="11"/>
      <c r="V16561" s="11"/>
      <c r="W16561" s="11"/>
      <c r="X16561" s="11"/>
      <c r="Y16561" s="11"/>
      <c r="Z16561" s="9"/>
      <c r="AA16561" s="1"/>
    </row>
    <row r="16562" spans="10:27" ht="15" customHeight="1">
      <c r="J16562" s="9"/>
      <c r="K16562" s="11"/>
      <c r="L16562" s="9"/>
      <c r="M16562" s="11"/>
      <c r="N16562" s="11"/>
      <c r="O16562" s="11"/>
      <c r="P16562" s="11"/>
      <c r="Q16562" s="11"/>
      <c r="R16562" s="11"/>
      <c r="S16562" s="11"/>
      <c r="T16562" s="11"/>
      <c r="U16562" s="11"/>
      <c r="V16562" s="11"/>
      <c r="W16562" s="11"/>
      <c r="X16562" s="11"/>
      <c r="Y16562" s="11"/>
      <c r="Z16562" s="9"/>
      <c r="AA16562" s="1"/>
    </row>
    <row r="16563" spans="10:27" ht="15" customHeight="1">
      <c r="J16563" s="9"/>
      <c r="K16563" s="11"/>
      <c r="L16563" s="9"/>
      <c r="M16563" s="11"/>
      <c r="N16563" s="11"/>
      <c r="O16563" s="11"/>
      <c r="P16563" s="11"/>
      <c r="Q16563" s="11"/>
      <c r="R16563" s="11"/>
      <c r="S16563" s="11"/>
      <c r="T16563" s="11"/>
      <c r="U16563" s="11"/>
      <c r="V16563" s="11"/>
      <c r="W16563" s="11"/>
      <c r="X16563" s="11"/>
      <c r="Y16563" s="11"/>
      <c r="Z16563" s="9"/>
      <c r="AA16563" s="1"/>
    </row>
    <row r="16564" spans="10:27" ht="15" customHeight="1">
      <c r="J16564" s="9"/>
      <c r="K16564" s="11"/>
      <c r="L16564" s="9"/>
      <c r="M16564" s="11"/>
      <c r="N16564" s="11"/>
      <c r="O16564" s="11"/>
      <c r="P16564" s="11"/>
      <c r="Q16564" s="11"/>
      <c r="R16564" s="11"/>
      <c r="S16564" s="11"/>
      <c r="T16564" s="11"/>
      <c r="U16564" s="11"/>
      <c r="V16564" s="11"/>
      <c r="W16564" s="11"/>
      <c r="X16564" s="11"/>
      <c r="Y16564" s="11"/>
      <c r="Z16564" s="9"/>
      <c r="AA16564" s="1"/>
    </row>
    <row r="16565" spans="10:27" ht="15" customHeight="1">
      <c r="J16565" s="9"/>
      <c r="K16565" s="11"/>
      <c r="L16565" s="9"/>
      <c r="M16565" s="11"/>
      <c r="N16565" s="11"/>
      <c r="O16565" s="11"/>
      <c r="P16565" s="11"/>
      <c r="Q16565" s="11"/>
      <c r="R16565" s="11"/>
      <c r="S16565" s="11"/>
      <c r="T16565" s="11"/>
      <c r="U16565" s="11"/>
      <c r="V16565" s="11"/>
      <c r="W16565" s="11"/>
      <c r="X16565" s="11"/>
      <c r="Y16565" s="11"/>
      <c r="Z16565" s="9"/>
      <c r="AA16565" s="1"/>
    </row>
    <row r="16566" spans="10:27" ht="15" customHeight="1">
      <c r="J16566" s="9"/>
      <c r="K16566" s="11"/>
      <c r="L16566" s="9"/>
      <c r="M16566" s="11"/>
      <c r="N16566" s="11"/>
      <c r="O16566" s="11"/>
      <c r="P16566" s="11"/>
      <c r="Q16566" s="11"/>
      <c r="R16566" s="11"/>
      <c r="S16566" s="11"/>
      <c r="T16566" s="11"/>
      <c r="U16566" s="11"/>
      <c r="V16566" s="11"/>
      <c r="W16566" s="11"/>
      <c r="X16566" s="11"/>
      <c r="Y16566" s="11"/>
      <c r="Z16566" s="9"/>
      <c r="AA16566" s="1"/>
    </row>
    <row r="16567" spans="10:27" ht="15" customHeight="1">
      <c r="J16567" s="9"/>
      <c r="K16567" s="11"/>
      <c r="L16567" s="9"/>
      <c r="M16567" s="11"/>
      <c r="N16567" s="11"/>
      <c r="O16567" s="11"/>
      <c r="P16567" s="11"/>
      <c r="Q16567" s="11"/>
      <c r="R16567" s="11"/>
      <c r="S16567" s="11"/>
      <c r="T16567" s="11"/>
      <c r="U16567" s="11"/>
      <c r="V16567" s="11"/>
      <c r="W16567" s="11"/>
      <c r="X16567" s="11"/>
      <c r="Y16567" s="11"/>
      <c r="Z16567" s="9"/>
      <c r="AA16567" s="1"/>
    </row>
    <row r="16568" spans="10:27" ht="15" customHeight="1">
      <c r="J16568" s="9"/>
      <c r="K16568" s="11"/>
      <c r="L16568" s="9"/>
      <c r="M16568" s="11"/>
      <c r="N16568" s="11"/>
      <c r="O16568" s="11"/>
      <c r="P16568" s="11"/>
      <c r="Q16568" s="11"/>
      <c r="R16568" s="11"/>
      <c r="S16568" s="11"/>
      <c r="T16568" s="11"/>
      <c r="U16568" s="11"/>
      <c r="V16568" s="11"/>
      <c r="W16568" s="11"/>
      <c r="X16568" s="11"/>
      <c r="Y16568" s="11"/>
      <c r="Z16568" s="9"/>
      <c r="AA16568" s="1"/>
    </row>
    <row r="16569" spans="10:27" ht="15" customHeight="1">
      <c r="J16569" s="9"/>
      <c r="K16569" s="11"/>
      <c r="L16569" s="9"/>
      <c r="M16569" s="11"/>
      <c r="N16569" s="11"/>
      <c r="O16569" s="11"/>
      <c r="P16569" s="11"/>
      <c r="Q16569" s="11"/>
      <c r="R16569" s="11"/>
      <c r="S16569" s="11"/>
      <c r="T16569" s="11"/>
      <c r="U16569" s="11"/>
      <c r="V16569" s="11"/>
      <c r="W16569" s="11"/>
      <c r="X16569" s="11"/>
      <c r="Y16569" s="11"/>
      <c r="Z16569" s="9"/>
      <c r="AA16569" s="1"/>
    </row>
    <row r="16570" spans="10:27" ht="15" customHeight="1">
      <c r="J16570" s="9"/>
      <c r="K16570" s="11"/>
      <c r="L16570" s="9"/>
      <c r="M16570" s="11"/>
      <c r="N16570" s="11"/>
      <c r="O16570" s="11"/>
      <c r="P16570" s="11"/>
      <c r="Q16570" s="11"/>
      <c r="R16570" s="11"/>
      <c r="S16570" s="11"/>
      <c r="T16570" s="11"/>
      <c r="U16570" s="11"/>
      <c r="V16570" s="11"/>
      <c r="W16570" s="11"/>
      <c r="X16570" s="11"/>
      <c r="Y16570" s="11"/>
      <c r="Z16570" s="9"/>
      <c r="AA16570" s="1"/>
    </row>
    <row r="16571" spans="10:27" ht="15" customHeight="1">
      <c r="J16571" s="9"/>
      <c r="K16571" s="11"/>
      <c r="L16571" s="9"/>
      <c r="M16571" s="11"/>
      <c r="N16571" s="11"/>
      <c r="O16571" s="11"/>
      <c r="P16571" s="11"/>
      <c r="Q16571" s="11"/>
      <c r="R16571" s="11"/>
      <c r="S16571" s="11"/>
      <c r="T16571" s="11"/>
      <c r="U16571" s="11"/>
      <c r="V16571" s="11"/>
      <c r="W16571" s="11"/>
      <c r="X16571" s="11"/>
      <c r="Y16571" s="11"/>
      <c r="Z16571" s="9"/>
      <c r="AA16571" s="1"/>
    </row>
    <row r="16572" spans="10:27" ht="15" customHeight="1">
      <c r="J16572" s="9"/>
      <c r="K16572" s="11"/>
      <c r="L16572" s="9"/>
      <c r="M16572" s="11"/>
      <c r="N16572" s="11"/>
      <c r="O16572" s="11"/>
      <c r="P16572" s="11"/>
      <c r="Q16572" s="11"/>
      <c r="R16572" s="11"/>
      <c r="S16572" s="11"/>
      <c r="T16572" s="11"/>
      <c r="U16572" s="11"/>
      <c r="V16572" s="11"/>
      <c r="W16572" s="11"/>
      <c r="X16572" s="11"/>
      <c r="Y16572" s="11"/>
      <c r="Z16572" s="9"/>
      <c r="AA16572" s="1"/>
    </row>
    <row r="16573" spans="10:27" ht="15" customHeight="1">
      <c r="J16573" s="9"/>
      <c r="K16573" s="11"/>
      <c r="L16573" s="9"/>
      <c r="M16573" s="11"/>
      <c r="N16573" s="11"/>
      <c r="O16573" s="11"/>
      <c r="P16573" s="11"/>
      <c r="Q16573" s="11"/>
      <c r="R16573" s="11"/>
      <c r="S16573" s="11"/>
      <c r="T16573" s="11"/>
      <c r="U16573" s="11"/>
      <c r="V16573" s="11"/>
      <c r="W16573" s="11"/>
      <c r="X16573" s="11"/>
      <c r="Y16573" s="11"/>
      <c r="Z16573" s="9"/>
      <c r="AA16573" s="1"/>
    </row>
    <row r="16574" spans="10:27" ht="15" customHeight="1">
      <c r="J16574" s="9"/>
      <c r="K16574" s="11"/>
      <c r="L16574" s="9"/>
      <c r="M16574" s="11"/>
      <c r="N16574" s="11"/>
      <c r="O16574" s="11"/>
      <c r="P16574" s="11"/>
      <c r="Q16574" s="11"/>
      <c r="R16574" s="11"/>
      <c r="S16574" s="11"/>
      <c r="T16574" s="11"/>
      <c r="U16574" s="11"/>
      <c r="V16574" s="11"/>
      <c r="W16574" s="11"/>
      <c r="X16574" s="11"/>
      <c r="Y16574" s="11"/>
      <c r="Z16574" s="9"/>
      <c r="AA16574" s="1"/>
    </row>
    <row r="16575" spans="10:27" ht="15" customHeight="1">
      <c r="J16575" s="9"/>
      <c r="K16575" s="11"/>
      <c r="L16575" s="9"/>
      <c r="M16575" s="11"/>
      <c r="N16575" s="11"/>
      <c r="O16575" s="11"/>
      <c r="P16575" s="11"/>
      <c r="Q16575" s="11"/>
      <c r="R16575" s="11"/>
      <c r="S16575" s="11"/>
      <c r="T16575" s="11"/>
      <c r="U16575" s="11"/>
      <c r="V16575" s="11"/>
      <c r="W16575" s="11"/>
      <c r="X16575" s="11"/>
      <c r="Y16575" s="11"/>
      <c r="Z16575" s="9"/>
      <c r="AA16575" s="1"/>
    </row>
    <row r="16576" spans="10:27" ht="15" customHeight="1">
      <c r="J16576" s="9"/>
      <c r="K16576" s="11"/>
      <c r="L16576" s="9"/>
      <c r="M16576" s="11"/>
      <c r="N16576" s="11"/>
      <c r="O16576" s="11"/>
      <c r="P16576" s="11"/>
      <c r="Q16576" s="11"/>
      <c r="R16576" s="11"/>
      <c r="S16576" s="11"/>
      <c r="T16576" s="11"/>
      <c r="U16576" s="11"/>
      <c r="V16576" s="11"/>
      <c r="W16576" s="11"/>
      <c r="X16576" s="11"/>
      <c r="Y16576" s="11"/>
      <c r="Z16576" s="9"/>
      <c r="AA16576" s="1"/>
    </row>
    <row r="16577" spans="10:27" ht="15" customHeight="1">
      <c r="J16577" s="9"/>
      <c r="K16577" s="11"/>
      <c r="L16577" s="9"/>
      <c r="M16577" s="11"/>
      <c r="N16577" s="11"/>
      <c r="O16577" s="11"/>
      <c r="P16577" s="11"/>
      <c r="Q16577" s="11"/>
      <c r="R16577" s="11"/>
      <c r="S16577" s="11"/>
      <c r="T16577" s="11"/>
      <c r="U16577" s="11"/>
      <c r="V16577" s="11"/>
      <c r="W16577" s="11"/>
      <c r="X16577" s="11"/>
      <c r="Y16577" s="11"/>
      <c r="Z16577" s="9"/>
      <c r="AA16577" s="1"/>
    </row>
    <row r="16578" spans="10:27" ht="15" customHeight="1">
      <c r="J16578" s="9"/>
      <c r="K16578" s="11"/>
      <c r="L16578" s="9"/>
      <c r="M16578" s="11"/>
      <c r="N16578" s="11"/>
      <c r="O16578" s="11"/>
      <c r="P16578" s="11"/>
      <c r="Q16578" s="11"/>
      <c r="R16578" s="11"/>
      <c r="S16578" s="11"/>
      <c r="T16578" s="11"/>
      <c r="U16578" s="11"/>
      <c r="V16578" s="11"/>
      <c r="W16578" s="11"/>
      <c r="X16578" s="11"/>
      <c r="Y16578" s="11"/>
      <c r="Z16578" s="9"/>
      <c r="AA16578" s="1"/>
    </row>
    <row r="16579" spans="10:27" ht="15" customHeight="1">
      <c r="J16579" s="9"/>
      <c r="K16579" s="11"/>
      <c r="L16579" s="9"/>
      <c r="M16579" s="11"/>
      <c r="N16579" s="11"/>
      <c r="O16579" s="11"/>
      <c r="P16579" s="11"/>
      <c r="Q16579" s="11"/>
      <c r="R16579" s="11"/>
      <c r="S16579" s="11"/>
      <c r="T16579" s="11"/>
      <c r="U16579" s="11"/>
      <c r="V16579" s="11"/>
      <c r="W16579" s="11"/>
      <c r="X16579" s="11"/>
      <c r="Y16579" s="11"/>
      <c r="Z16579" s="9"/>
      <c r="AA16579" s="1"/>
    </row>
    <row r="16580" spans="10:27" ht="15" customHeight="1">
      <c r="J16580" s="9"/>
      <c r="K16580" s="11"/>
      <c r="L16580" s="9"/>
      <c r="M16580" s="11"/>
      <c r="N16580" s="11"/>
      <c r="O16580" s="11"/>
      <c r="P16580" s="11"/>
      <c r="Q16580" s="11"/>
      <c r="R16580" s="11"/>
      <c r="S16580" s="11"/>
      <c r="T16580" s="11"/>
      <c r="U16580" s="11"/>
      <c r="V16580" s="11"/>
      <c r="W16580" s="11"/>
      <c r="X16580" s="11"/>
      <c r="Y16580" s="11"/>
      <c r="Z16580" s="9"/>
      <c r="AA16580" s="1"/>
    </row>
    <row r="16581" spans="10:27" ht="15" customHeight="1">
      <c r="J16581" s="9"/>
      <c r="K16581" s="11"/>
      <c r="L16581" s="9"/>
      <c r="M16581" s="11"/>
      <c r="N16581" s="11"/>
      <c r="O16581" s="11"/>
      <c r="P16581" s="11"/>
      <c r="Q16581" s="11"/>
      <c r="R16581" s="11"/>
      <c r="S16581" s="11"/>
      <c r="T16581" s="11"/>
      <c r="U16581" s="11"/>
      <c r="V16581" s="11"/>
      <c r="W16581" s="11"/>
      <c r="X16581" s="11"/>
      <c r="Y16581" s="11"/>
      <c r="Z16581" s="9"/>
      <c r="AA16581" s="1"/>
    </row>
    <row r="16582" spans="10:27" ht="15" customHeight="1">
      <c r="J16582" s="9"/>
      <c r="K16582" s="11"/>
      <c r="L16582" s="9"/>
      <c r="M16582" s="11"/>
      <c r="N16582" s="11"/>
      <c r="O16582" s="11"/>
      <c r="P16582" s="11"/>
      <c r="Q16582" s="11"/>
      <c r="R16582" s="11"/>
      <c r="S16582" s="11"/>
      <c r="T16582" s="11"/>
      <c r="U16582" s="11"/>
      <c r="V16582" s="11"/>
      <c r="W16582" s="11"/>
      <c r="X16582" s="11"/>
      <c r="Y16582" s="11"/>
      <c r="Z16582" s="9"/>
      <c r="AA16582" s="1"/>
    </row>
    <row r="16583" spans="10:27" ht="15" customHeight="1">
      <c r="J16583" s="9"/>
      <c r="K16583" s="11"/>
      <c r="L16583" s="9"/>
      <c r="M16583" s="11"/>
      <c r="N16583" s="11"/>
      <c r="O16583" s="11"/>
      <c r="P16583" s="11"/>
      <c r="Q16583" s="11"/>
      <c r="R16583" s="11"/>
      <c r="S16583" s="11"/>
      <c r="T16583" s="11"/>
      <c r="U16583" s="11"/>
      <c r="V16583" s="11"/>
      <c r="W16583" s="11"/>
      <c r="X16583" s="11"/>
      <c r="Y16583" s="11"/>
      <c r="Z16583" s="9"/>
      <c r="AA16583" s="1"/>
    </row>
    <row r="16584" spans="10:27" ht="15" customHeight="1">
      <c r="J16584" s="9"/>
      <c r="K16584" s="11"/>
      <c r="L16584" s="9"/>
      <c r="M16584" s="11"/>
      <c r="N16584" s="11"/>
      <c r="O16584" s="11"/>
      <c r="P16584" s="11"/>
      <c r="Q16584" s="11"/>
      <c r="R16584" s="11"/>
      <c r="S16584" s="11"/>
      <c r="T16584" s="11"/>
      <c r="U16584" s="11"/>
      <c r="V16584" s="11"/>
      <c r="W16584" s="11"/>
      <c r="X16584" s="11"/>
      <c r="Y16584" s="11"/>
      <c r="Z16584" s="9"/>
      <c r="AA16584" s="1"/>
    </row>
    <row r="16585" spans="10:27" ht="15" customHeight="1">
      <c r="J16585" s="9"/>
      <c r="K16585" s="11"/>
      <c r="L16585" s="9"/>
      <c r="M16585" s="11"/>
      <c r="N16585" s="11"/>
      <c r="O16585" s="11"/>
      <c r="P16585" s="11"/>
      <c r="Q16585" s="11"/>
      <c r="R16585" s="11"/>
      <c r="S16585" s="11"/>
      <c r="T16585" s="11"/>
      <c r="U16585" s="11"/>
      <c r="V16585" s="11"/>
      <c r="W16585" s="11"/>
      <c r="X16585" s="11"/>
      <c r="Y16585" s="11"/>
      <c r="Z16585" s="9"/>
      <c r="AA16585" s="1"/>
    </row>
    <row r="16586" spans="10:27" ht="15" customHeight="1">
      <c r="J16586" s="9"/>
      <c r="K16586" s="11"/>
      <c r="L16586" s="9"/>
      <c r="M16586" s="11"/>
      <c r="N16586" s="11"/>
      <c r="O16586" s="11"/>
      <c r="P16586" s="11"/>
      <c r="Q16586" s="11"/>
      <c r="R16586" s="11"/>
      <c r="S16586" s="11"/>
      <c r="T16586" s="11"/>
      <c r="U16586" s="11"/>
      <c r="V16586" s="11"/>
      <c r="W16586" s="11"/>
      <c r="X16586" s="11"/>
      <c r="Y16586" s="11"/>
      <c r="Z16586" s="9"/>
      <c r="AA16586" s="1"/>
    </row>
    <row r="16587" spans="10:27" ht="15" customHeight="1">
      <c r="J16587" s="9"/>
      <c r="K16587" s="11"/>
      <c r="L16587" s="9"/>
      <c r="M16587" s="11"/>
      <c r="N16587" s="11"/>
      <c r="O16587" s="11"/>
      <c r="P16587" s="11"/>
      <c r="Q16587" s="11"/>
      <c r="R16587" s="11"/>
      <c r="S16587" s="11"/>
      <c r="T16587" s="11"/>
      <c r="U16587" s="11"/>
      <c r="V16587" s="11"/>
      <c r="W16587" s="11"/>
      <c r="X16587" s="11"/>
      <c r="Y16587" s="11"/>
      <c r="Z16587" s="9"/>
      <c r="AA16587" s="1"/>
    </row>
    <row r="16588" spans="10:27" ht="15" customHeight="1">
      <c r="J16588" s="9"/>
      <c r="K16588" s="11"/>
      <c r="L16588" s="9"/>
      <c r="M16588" s="11"/>
      <c r="N16588" s="11"/>
      <c r="O16588" s="11"/>
      <c r="P16588" s="11"/>
      <c r="Q16588" s="11"/>
      <c r="R16588" s="11"/>
      <c r="S16588" s="11"/>
      <c r="T16588" s="11"/>
      <c r="U16588" s="11"/>
      <c r="V16588" s="11"/>
      <c r="W16588" s="11"/>
      <c r="X16588" s="11"/>
      <c r="Y16588" s="11"/>
      <c r="Z16588" s="9"/>
      <c r="AA16588" s="1"/>
    </row>
    <row r="16589" spans="10:27" ht="15" customHeight="1">
      <c r="J16589" s="9"/>
      <c r="K16589" s="11"/>
      <c r="L16589" s="9"/>
      <c r="M16589" s="11"/>
      <c r="N16589" s="11"/>
      <c r="O16589" s="11"/>
      <c r="P16589" s="11"/>
      <c r="Q16589" s="11"/>
      <c r="R16589" s="11"/>
      <c r="S16589" s="11"/>
      <c r="T16589" s="11"/>
      <c r="U16589" s="11"/>
      <c r="V16589" s="11"/>
      <c r="W16589" s="11"/>
      <c r="X16589" s="11"/>
      <c r="Y16589" s="11"/>
      <c r="Z16589" s="9"/>
      <c r="AA16589" s="1"/>
    </row>
    <row r="16590" spans="10:27" ht="15" customHeight="1">
      <c r="J16590" s="9"/>
      <c r="K16590" s="11"/>
      <c r="L16590" s="9"/>
      <c r="M16590" s="11"/>
      <c r="N16590" s="11"/>
      <c r="O16590" s="11"/>
      <c r="P16590" s="11"/>
      <c r="Q16590" s="11"/>
      <c r="R16590" s="11"/>
      <c r="S16590" s="11"/>
      <c r="T16590" s="11"/>
      <c r="U16590" s="11"/>
      <c r="V16590" s="11"/>
      <c r="W16590" s="11"/>
      <c r="X16590" s="11"/>
      <c r="Y16590" s="11"/>
      <c r="Z16590" s="9"/>
      <c r="AA16590" s="1"/>
    </row>
    <row r="16591" spans="10:27" ht="15" customHeight="1">
      <c r="J16591" s="9"/>
      <c r="K16591" s="11"/>
      <c r="L16591" s="9"/>
      <c r="M16591" s="11"/>
      <c r="N16591" s="11"/>
      <c r="O16591" s="11"/>
      <c r="P16591" s="11"/>
      <c r="Q16591" s="11"/>
      <c r="R16591" s="11"/>
      <c r="S16591" s="11"/>
      <c r="T16591" s="11"/>
      <c r="U16591" s="11"/>
      <c r="V16591" s="11"/>
      <c r="W16591" s="11"/>
      <c r="X16591" s="11"/>
      <c r="Y16591" s="11"/>
      <c r="Z16591" s="9"/>
      <c r="AA16591" s="1"/>
    </row>
    <row r="16592" spans="10:27" ht="15" customHeight="1">
      <c r="J16592" s="9"/>
      <c r="K16592" s="11"/>
      <c r="L16592" s="9"/>
      <c r="M16592" s="11"/>
      <c r="N16592" s="11"/>
      <c r="O16592" s="11"/>
      <c r="P16592" s="11"/>
      <c r="Q16592" s="11"/>
      <c r="R16592" s="11"/>
      <c r="S16592" s="11"/>
      <c r="T16592" s="11"/>
      <c r="U16592" s="11"/>
      <c r="V16592" s="11"/>
      <c r="W16592" s="11"/>
      <c r="X16592" s="11"/>
      <c r="Y16592" s="11"/>
      <c r="Z16592" s="9"/>
      <c r="AA16592" s="1"/>
    </row>
    <row r="16593" spans="10:27" ht="15" customHeight="1">
      <c r="J16593" s="9"/>
      <c r="K16593" s="11"/>
      <c r="L16593" s="9"/>
      <c r="M16593" s="11"/>
      <c r="N16593" s="11"/>
      <c r="O16593" s="11"/>
      <c r="P16593" s="11"/>
      <c r="Q16593" s="11"/>
      <c r="R16593" s="11"/>
      <c r="S16593" s="11"/>
      <c r="T16593" s="11"/>
      <c r="U16593" s="11"/>
      <c r="V16593" s="11"/>
      <c r="W16593" s="11"/>
      <c r="X16593" s="11"/>
      <c r="Y16593" s="11"/>
      <c r="Z16593" s="9"/>
      <c r="AA16593" s="1"/>
    </row>
    <row r="16594" spans="10:27" ht="15" customHeight="1">
      <c r="J16594" s="9"/>
      <c r="K16594" s="11"/>
      <c r="L16594" s="9"/>
      <c r="M16594" s="11"/>
      <c r="N16594" s="11"/>
      <c r="O16594" s="11"/>
      <c r="P16594" s="11"/>
      <c r="Q16594" s="11"/>
      <c r="R16594" s="11"/>
      <c r="S16594" s="11"/>
      <c r="T16594" s="11"/>
      <c r="U16594" s="11"/>
      <c r="V16594" s="11"/>
      <c r="W16594" s="11"/>
      <c r="X16594" s="11"/>
      <c r="Y16594" s="11"/>
      <c r="Z16594" s="9"/>
      <c r="AA16594" s="1"/>
    </row>
    <row r="16595" spans="10:27" ht="15" customHeight="1">
      <c r="J16595" s="9"/>
      <c r="K16595" s="11"/>
      <c r="L16595" s="9"/>
      <c r="M16595" s="11"/>
      <c r="N16595" s="11"/>
      <c r="O16595" s="11"/>
      <c r="P16595" s="11"/>
      <c r="Q16595" s="11"/>
      <c r="R16595" s="11"/>
      <c r="S16595" s="11"/>
      <c r="T16595" s="11"/>
      <c r="U16595" s="11"/>
      <c r="V16595" s="11"/>
      <c r="W16595" s="11"/>
      <c r="X16595" s="11"/>
      <c r="Y16595" s="11"/>
      <c r="Z16595" s="9"/>
      <c r="AA16595" s="1"/>
    </row>
    <row r="16596" spans="10:27" ht="15" customHeight="1">
      <c r="J16596" s="9"/>
      <c r="K16596" s="11"/>
      <c r="L16596" s="9"/>
      <c r="M16596" s="11"/>
      <c r="N16596" s="11"/>
      <c r="O16596" s="11"/>
      <c r="P16596" s="11"/>
      <c r="Q16596" s="11"/>
      <c r="R16596" s="11"/>
      <c r="S16596" s="11"/>
      <c r="T16596" s="11"/>
      <c r="U16596" s="11"/>
      <c r="V16596" s="11"/>
      <c r="W16596" s="11"/>
      <c r="X16596" s="11"/>
      <c r="Y16596" s="11"/>
      <c r="Z16596" s="9"/>
      <c r="AA16596" s="1"/>
    </row>
    <row r="16597" spans="10:27" ht="15" customHeight="1">
      <c r="J16597" s="9"/>
      <c r="K16597" s="11"/>
      <c r="L16597" s="9"/>
      <c r="M16597" s="11"/>
      <c r="N16597" s="11"/>
      <c r="O16597" s="11"/>
      <c r="P16597" s="11"/>
      <c r="Q16597" s="11"/>
      <c r="R16597" s="11"/>
      <c r="S16597" s="11"/>
      <c r="T16597" s="11"/>
      <c r="U16597" s="11"/>
      <c r="V16597" s="11"/>
      <c r="W16597" s="11"/>
      <c r="X16597" s="11"/>
      <c r="Y16597" s="11"/>
      <c r="Z16597" s="9"/>
      <c r="AA16597" s="1"/>
    </row>
    <row r="16598" spans="10:27" ht="15" customHeight="1">
      <c r="J16598" s="9"/>
      <c r="K16598" s="11"/>
      <c r="L16598" s="9"/>
      <c r="M16598" s="11"/>
      <c r="N16598" s="11"/>
      <c r="O16598" s="11"/>
      <c r="P16598" s="11"/>
      <c r="Q16598" s="11"/>
      <c r="R16598" s="11"/>
      <c r="S16598" s="11"/>
      <c r="T16598" s="11"/>
      <c r="U16598" s="11"/>
      <c r="V16598" s="11"/>
      <c r="W16598" s="11"/>
      <c r="X16598" s="11"/>
      <c r="Y16598" s="11"/>
      <c r="Z16598" s="9"/>
      <c r="AA16598" s="1"/>
    </row>
    <row r="16599" spans="10:27" ht="15" customHeight="1">
      <c r="J16599" s="9"/>
      <c r="K16599" s="11"/>
      <c r="L16599" s="9"/>
      <c r="M16599" s="11"/>
      <c r="N16599" s="11"/>
      <c r="O16599" s="11"/>
      <c r="P16599" s="11"/>
      <c r="Q16599" s="11"/>
      <c r="R16599" s="11"/>
      <c r="S16599" s="11"/>
      <c r="T16599" s="11"/>
      <c r="U16599" s="11"/>
      <c r="V16599" s="11"/>
      <c r="W16599" s="11"/>
      <c r="X16599" s="11"/>
      <c r="Y16599" s="11"/>
      <c r="Z16599" s="9"/>
      <c r="AA16599" s="1"/>
    </row>
    <row r="16600" spans="10:27" ht="15" customHeight="1">
      <c r="J16600" s="9"/>
      <c r="K16600" s="11"/>
      <c r="L16600" s="9"/>
      <c r="M16600" s="11"/>
      <c r="N16600" s="11"/>
      <c r="O16600" s="11"/>
      <c r="P16600" s="11"/>
      <c r="Q16600" s="11"/>
      <c r="R16600" s="11"/>
      <c r="S16600" s="11"/>
      <c r="T16600" s="11"/>
      <c r="U16600" s="11"/>
      <c r="V16600" s="11"/>
      <c r="W16600" s="11"/>
      <c r="X16600" s="11"/>
      <c r="Y16600" s="11"/>
      <c r="Z16600" s="9"/>
      <c r="AA16600" s="1"/>
    </row>
    <row r="16601" spans="10:27" ht="15" customHeight="1">
      <c r="J16601" s="9"/>
      <c r="K16601" s="11"/>
      <c r="L16601" s="9"/>
      <c r="M16601" s="11"/>
      <c r="N16601" s="11"/>
      <c r="O16601" s="11"/>
      <c r="P16601" s="11"/>
      <c r="Q16601" s="11"/>
      <c r="R16601" s="11"/>
      <c r="S16601" s="11"/>
      <c r="T16601" s="11"/>
      <c r="U16601" s="11"/>
      <c r="V16601" s="11"/>
      <c r="W16601" s="11"/>
      <c r="X16601" s="11"/>
      <c r="Y16601" s="11"/>
      <c r="Z16601" s="9"/>
      <c r="AA16601" s="1"/>
    </row>
    <row r="16602" spans="10:27" ht="15" customHeight="1">
      <c r="J16602" s="9"/>
      <c r="K16602" s="11"/>
      <c r="L16602" s="9"/>
      <c r="M16602" s="11"/>
      <c r="N16602" s="11"/>
      <c r="O16602" s="11"/>
      <c r="P16602" s="11"/>
      <c r="Q16602" s="11"/>
      <c r="R16602" s="11"/>
      <c r="S16602" s="11"/>
      <c r="T16602" s="11"/>
      <c r="U16602" s="11"/>
      <c r="V16602" s="11"/>
      <c r="W16602" s="11"/>
      <c r="X16602" s="11"/>
      <c r="Y16602" s="11"/>
      <c r="Z16602" s="9"/>
      <c r="AA16602" s="1"/>
    </row>
    <row r="16603" spans="10:27" ht="15" customHeight="1">
      <c r="J16603" s="9"/>
      <c r="K16603" s="11"/>
      <c r="L16603" s="9"/>
      <c r="M16603" s="11"/>
      <c r="N16603" s="11"/>
      <c r="O16603" s="11"/>
      <c r="P16603" s="11"/>
      <c r="Q16603" s="11"/>
      <c r="R16603" s="11"/>
      <c r="S16603" s="11"/>
      <c r="T16603" s="11"/>
      <c r="U16603" s="11"/>
      <c r="V16603" s="11"/>
      <c r="W16603" s="11"/>
      <c r="X16603" s="11"/>
      <c r="Y16603" s="11"/>
      <c r="Z16603" s="9"/>
      <c r="AA16603" s="1"/>
    </row>
    <row r="16604" spans="10:27" ht="15" customHeight="1">
      <c r="J16604" s="9"/>
      <c r="K16604" s="11"/>
      <c r="L16604" s="9"/>
      <c r="M16604" s="11"/>
      <c r="N16604" s="11"/>
      <c r="O16604" s="11"/>
      <c r="P16604" s="11"/>
      <c r="Q16604" s="11"/>
      <c r="R16604" s="11"/>
      <c r="S16604" s="11"/>
      <c r="T16604" s="11"/>
      <c r="U16604" s="11"/>
      <c r="V16604" s="11"/>
      <c r="W16604" s="11"/>
      <c r="X16604" s="11"/>
      <c r="Y16604" s="11"/>
      <c r="Z16604" s="9"/>
      <c r="AA16604" s="1"/>
    </row>
    <row r="16605" spans="10:27" ht="15" customHeight="1">
      <c r="J16605" s="9"/>
      <c r="K16605" s="11"/>
      <c r="L16605" s="9"/>
      <c r="M16605" s="11"/>
      <c r="N16605" s="11"/>
      <c r="O16605" s="11"/>
      <c r="P16605" s="11"/>
      <c r="Q16605" s="11"/>
      <c r="R16605" s="11"/>
      <c r="S16605" s="11"/>
      <c r="T16605" s="11"/>
      <c r="U16605" s="11"/>
      <c r="V16605" s="11"/>
      <c r="W16605" s="11"/>
      <c r="X16605" s="11"/>
      <c r="Y16605" s="11"/>
      <c r="Z16605" s="9"/>
      <c r="AA16605" s="1"/>
    </row>
    <row r="16606" spans="10:27" ht="15" customHeight="1">
      <c r="J16606" s="9"/>
      <c r="K16606" s="11"/>
      <c r="L16606" s="9"/>
      <c r="M16606" s="11"/>
      <c r="N16606" s="11"/>
      <c r="O16606" s="11"/>
      <c r="P16606" s="11"/>
      <c r="Q16606" s="11"/>
      <c r="R16606" s="11"/>
      <c r="S16606" s="11"/>
      <c r="T16606" s="11"/>
      <c r="U16606" s="11"/>
      <c r="V16606" s="11"/>
      <c r="W16606" s="11"/>
      <c r="X16606" s="11"/>
      <c r="Y16606" s="11"/>
      <c r="Z16606" s="9"/>
      <c r="AA16606" s="1"/>
    </row>
    <row r="16607" spans="10:27" ht="15" customHeight="1">
      <c r="J16607" s="9"/>
      <c r="K16607" s="11"/>
      <c r="L16607" s="9"/>
      <c r="M16607" s="11"/>
      <c r="N16607" s="11"/>
      <c r="O16607" s="11"/>
      <c r="P16607" s="11"/>
      <c r="Q16607" s="11"/>
      <c r="R16607" s="11"/>
      <c r="S16607" s="11"/>
      <c r="T16607" s="11"/>
      <c r="U16607" s="11"/>
      <c r="V16607" s="11"/>
      <c r="W16607" s="11"/>
      <c r="X16607" s="11"/>
      <c r="Y16607" s="11"/>
      <c r="Z16607" s="9"/>
      <c r="AA16607" s="1"/>
    </row>
    <row r="16608" spans="10:27" ht="15" customHeight="1">
      <c r="J16608" s="9"/>
      <c r="K16608" s="11"/>
      <c r="L16608" s="9"/>
      <c r="M16608" s="11"/>
      <c r="N16608" s="11"/>
      <c r="O16608" s="11"/>
      <c r="P16608" s="11"/>
      <c r="Q16608" s="11"/>
      <c r="R16608" s="11"/>
      <c r="S16608" s="11"/>
      <c r="T16608" s="11"/>
      <c r="U16608" s="11"/>
      <c r="V16608" s="11"/>
      <c r="W16608" s="11"/>
      <c r="X16608" s="11"/>
      <c r="Y16608" s="11"/>
      <c r="Z16608" s="9"/>
      <c r="AA16608" s="1"/>
    </row>
    <row r="16609" spans="10:27" ht="15" customHeight="1">
      <c r="J16609" s="9"/>
      <c r="K16609" s="11"/>
      <c r="L16609" s="9"/>
      <c r="M16609" s="11"/>
      <c r="N16609" s="11"/>
      <c r="O16609" s="11"/>
      <c r="P16609" s="11"/>
      <c r="Q16609" s="11"/>
      <c r="R16609" s="11"/>
      <c r="S16609" s="11"/>
      <c r="T16609" s="11"/>
      <c r="U16609" s="11"/>
      <c r="V16609" s="11"/>
      <c r="W16609" s="11"/>
      <c r="X16609" s="11"/>
      <c r="Y16609" s="11"/>
      <c r="Z16609" s="9"/>
      <c r="AA16609" s="1"/>
    </row>
    <row r="16610" spans="10:27" ht="15" customHeight="1">
      <c r="J16610" s="9"/>
      <c r="K16610" s="11"/>
      <c r="L16610" s="9"/>
      <c r="M16610" s="11"/>
      <c r="N16610" s="11"/>
      <c r="O16610" s="11"/>
      <c r="P16610" s="11"/>
      <c r="Q16610" s="11"/>
      <c r="R16610" s="11"/>
      <c r="S16610" s="11"/>
      <c r="T16610" s="11"/>
      <c r="U16610" s="11"/>
      <c r="V16610" s="11"/>
      <c r="W16610" s="11"/>
      <c r="X16610" s="11"/>
      <c r="Y16610" s="11"/>
      <c r="Z16610" s="9"/>
      <c r="AA16610" s="1"/>
    </row>
    <row r="16611" spans="10:27" ht="15" customHeight="1">
      <c r="J16611" s="9"/>
      <c r="K16611" s="11"/>
      <c r="L16611" s="9"/>
      <c r="M16611" s="11"/>
      <c r="N16611" s="11"/>
      <c r="O16611" s="11"/>
      <c r="P16611" s="11"/>
      <c r="Q16611" s="11"/>
      <c r="R16611" s="11"/>
      <c r="S16611" s="11"/>
      <c r="T16611" s="11"/>
      <c r="U16611" s="11"/>
      <c r="V16611" s="11"/>
      <c r="W16611" s="11"/>
      <c r="X16611" s="11"/>
      <c r="Y16611" s="11"/>
      <c r="Z16611" s="9"/>
      <c r="AA16611" s="1"/>
    </row>
    <row r="16612" spans="10:27" ht="15" customHeight="1">
      <c r="J16612" s="9"/>
      <c r="K16612" s="11"/>
      <c r="L16612" s="9"/>
      <c r="M16612" s="11"/>
      <c r="N16612" s="11"/>
      <c r="O16612" s="11"/>
      <c r="P16612" s="11"/>
      <c r="Q16612" s="11"/>
      <c r="R16612" s="11"/>
      <c r="S16612" s="11"/>
      <c r="T16612" s="11"/>
      <c r="U16612" s="11"/>
      <c r="V16612" s="11"/>
      <c r="W16612" s="11"/>
      <c r="X16612" s="11"/>
      <c r="Y16612" s="11"/>
      <c r="Z16612" s="9"/>
      <c r="AA16612" s="1"/>
    </row>
    <row r="16613" spans="10:27" ht="15" customHeight="1">
      <c r="J16613" s="9"/>
      <c r="K16613" s="11"/>
      <c r="L16613" s="9"/>
      <c r="M16613" s="11"/>
      <c r="N16613" s="11"/>
      <c r="O16613" s="11"/>
      <c r="P16613" s="11"/>
      <c r="Q16613" s="11"/>
      <c r="R16613" s="11"/>
      <c r="S16613" s="11"/>
      <c r="T16613" s="11"/>
      <c r="U16613" s="11"/>
      <c r="V16613" s="11"/>
      <c r="W16613" s="11"/>
      <c r="X16613" s="11"/>
      <c r="Y16613" s="11"/>
      <c r="Z16613" s="9"/>
      <c r="AA16613" s="1"/>
    </row>
    <row r="16614" spans="10:27" ht="15" customHeight="1">
      <c r="J16614" s="9"/>
      <c r="K16614" s="11"/>
      <c r="L16614" s="9"/>
      <c r="M16614" s="11"/>
      <c r="N16614" s="11"/>
      <c r="O16614" s="11"/>
      <c r="P16614" s="11"/>
      <c r="Q16614" s="11"/>
      <c r="R16614" s="11"/>
      <c r="S16614" s="11"/>
      <c r="T16614" s="11"/>
      <c r="U16614" s="11"/>
      <c r="V16614" s="11"/>
      <c r="W16614" s="11"/>
      <c r="X16614" s="11"/>
      <c r="Y16614" s="11"/>
      <c r="Z16614" s="9"/>
      <c r="AA16614" s="1"/>
    </row>
    <row r="16615" spans="10:27" ht="15" customHeight="1">
      <c r="J16615" s="9"/>
      <c r="K16615" s="11"/>
      <c r="L16615" s="9"/>
      <c r="M16615" s="11"/>
      <c r="N16615" s="11"/>
      <c r="O16615" s="11"/>
      <c r="P16615" s="11"/>
      <c r="Q16615" s="11"/>
      <c r="R16615" s="11"/>
      <c r="S16615" s="11"/>
      <c r="T16615" s="11"/>
      <c r="U16615" s="11"/>
      <c r="V16615" s="11"/>
      <c r="W16615" s="11"/>
      <c r="X16615" s="11"/>
      <c r="Y16615" s="11"/>
      <c r="Z16615" s="9"/>
      <c r="AA16615" s="1"/>
    </row>
    <row r="16616" spans="10:27" ht="15" customHeight="1">
      <c r="J16616" s="9"/>
      <c r="K16616" s="11"/>
      <c r="L16616" s="9"/>
      <c r="M16616" s="11"/>
      <c r="N16616" s="11"/>
      <c r="O16616" s="11"/>
      <c r="P16616" s="11"/>
      <c r="Q16616" s="11"/>
      <c r="R16616" s="11"/>
      <c r="S16616" s="11"/>
      <c r="T16616" s="11"/>
      <c r="U16616" s="11"/>
      <c r="V16616" s="11"/>
      <c r="W16616" s="11"/>
      <c r="X16616" s="11"/>
      <c r="Y16616" s="11"/>
      <c r="Z16616" s="9"/>
      <c r="AA16616" s="1"/>
    </row>
    <row r="16617" spans="10:27" ht="15" customHeight="1">
      <c r="J16617" s="9"/>
      <c r="K16617" s="11"/>
      <c r="L16617" s="9"/>
      <c r="M16617" s="11"/>
      <c r="N16617" s="11"/>
      <c r="O16617" s="11"/>
      <c r="P16617" s="11"/>
      <c r="Q16617" s="11"/>
      <c r="R16617" s="11"/>
      <c r="S16617" s="11"/>
      <c r="T16617" s="11"/>
      <c r="U16617" s="11"/>
      <c r="V16617" s="11"/>
      <c r="W16617" s="11"/>
      <c r="X16617" s="11"/>
      <c r="Y16617" s="11"/>
      <c r="Z16617" s="9"/>
      <c r="AA16617" s="1"/>
    </row>
    <row r="16618" spans="10:27" ht="15" customHeight="1">
      <c r="J16618" s="9"/>
      <c r="K16618" s="11"/>
      <c r="L16618" s="9"/>
      <c r="M16618" s="11"/>
      <c r="N16618" s="11"/>
      <c r="O16618" s="11"/>
      <c r="P16618" s="11"/>
      <c r="Q16618" s="11"/>
      <c r="R16618" s="11"/>
      <c r="S16618" s="11"/>
      <c r="T16618" s="11"/>
      <c r="U16618" s="11"/>
      <c r="V16618" s="11"/>
      <c r="W16618" s="11"/>
      <c r="X16618" s="11"/>
      <c r="Y16618" s="11"/>
      <c r="Z16618" s="9"/>
      <c r="AA16618" s="1"/>
    </row>
    <row r="16619" spans="10:27" ht="15" customHeight="1">
      <c r="J16619" s="9"/>
      <c r="K16619" s="11"/>
      <c r="L16619" s="9"/>
      <c r="M16619" s="11"/>
      <c r="N16619" s="11"/>
      <c r="O16619" s="11"/>
      <c r="P16619" s="11"/>
      <c r="Q16619" s="11"/>
      <c r="R16619" s="11"/>
      <c r="S16619" s="11"/>
      <c r="T16619" s="11"/>
      <c r="U16619" s="11"/>
      <c r="V16619" s="11"/>
      <c r="W16619" s="11"/>
      <c r="X16619" s="11"/>
      <c r="Y16619" s="11"/>
      <c r="Z16619" s="9"/>
      <c r="AA16619" s="1"/>
    </row>
    <row r="16620" spans="10:27" ht="15" customHeight="1">
      <c r="J16620" s="9"/>
      <c r="K16620" s="11"/>
      <c r="L16620" s="9"/>
      <c r="M16620" s="11"/>
      <c r="N16620" s="11"/>
      <c r="O16620" s="11"/>
      <c r="P16620" s="11"/>
      <c r="Q16620" s="11"/>
      <c r="R16620" s="11"/>
      <c r="S16620" s="11"/>
      <c r="T16620" s="11"/>
      <c r="U16620" s="11"/>
      <c r="V16620" s="11"/>
      <c r="W16620" s="11"/>
      <c r="X16620" s="11"/>
      <c r="Y16620" s="11"/>
      <c r="Z16620" s="9"/>
      <c r="AA16620" s="1"/>
    </row>
    <row r="16621" spans="10:27" ht="15" customHeight="1">
      <c r="J16621" s="9"/>
      <c r="K16621" s="11"/>
      <c r="L16621" s="9"/>
      <c r="M16621" s="11"/>
      <c r="N16621" s="11"/>
      <c r="O16621" s="11"/>
      <c r="P16621" s="11"/>
      <c r="Q16621" s="11"/>
      <c r="R16621" s="11"/>
      <c r="S16621" s="11"/>
      <c r="T16621" s="11"/>
      <c r="U16621" s="11"/>
      <c r="V16621" s="11"/>
      <c r="W16621" s="11"/>
      <c r="X16621" s="11"/>
      <c r="Y16621" s="11"/>
      <c r="Z16621" s="9"/>
      <c r="AA16621" s="1"/>
    </row>
    <row r="16622" spans="10:27" ht="15" customHeight="1">
      <c r="J16622" s="9"/>
      <c r="K16622" s="11"/>
      <c r="L16622" s="9"/>
      <c r="M16622" s="11"/>
      <c r="N16622" s="11"/>
      <c r="O16622" s="11"/>
      <c r="P16622" s="11"/>
      <c r="Q16622" s="11"/>
      <c r="R16622" s="11"/>
      <c r="S16622" s="11"/>
      <c r="T16622" s="11"/>
      <c r="U16622" s="11"/>
      <c r="V16622" s="11"/>
      <c r="W16622" s="11"/>
      <c r="X16622" s="11"/>
      <c r="Y16622" s="11"/>
      <c r="Z16622" s="9"/>
      <c r="AA16622" s="1"/>
    </row>
    <row r="16623" spans="10:27" ht="15" customHeight="1">
      <c r="J16623" s="9"/>
      <c r="K16623" s="11"/>
      <c r="L16623" s="9"/>
      <c r="M16623" s="11"/>
      <c r="N16623" s="11"/>
      <c r="O16623" s="11"/>
      <c r="P16623" s="11"/>
      <c r="Q16623" s="11"/>
      <c r="R16623" s="11"/>
      <c r="S16623" s="11"/>
      <c r="T16623" s="11"/>
      <c r="U16623" s="11"/>
      <c r="V16623" s="11"/>
      <c r="W16623" s="11"/>
      <c r="X16623" s="11"/>
      <c r="Y16623" s="11"/>
      <c r="Z16623" s="9"/>
      <c r="AA16623" s="1"/>
    </row>
    <row r="16624" spans="10:27" ht="15" customHeight="1">
      <c r="J16624" s="9"/>
      <c r="K16624" s="11"/>
      <c r="L16624" s="9"/>
      <c r="M16624" s="11"/>
      <c r="N16624" s="11"/>
      <c r="O16624" s="11"/>
      <c r="P16624" s="11"/>
      <c r="Q16624" s="11"/>
      <c r="R16624" s="11"/>
      <c r="S16624" s="11"/>
      <c r="T16624" s="11"/>
      <c r="U16624" s="11"/>
      <c r="V16624" s="11"/>
      <c r="W16624" s="11"/>
      <c r="X16624" s="11"/>
      <c r="Y16624" s="11"/>
      <c r="Z16624" s="9"/>
      <c r="AA16624" s="1"/>
    </row>
    <row r="16625" spans="10:27" ht="15" customHeight="1">
      <c r="J16625" s="9"/>
      <c r="K16625" s="11"/>
      <c r="L16625" s="9"/>
      <c r="M16625" s="11"/>
      <c r="N16625" s="11"/>
      <c r="O16625" s="11"/>
      <c r="P16625" s="11"/>
      <c r="Q16625" s="11"/>
      <c r="R16625" s="11"/>
      <c r="S16625" s="11"/>
      <c r="T16625" s="11"/>
      <c r="U16625" s="11"/>
      <c r="V16625" s="11"/>
      <c r="W16625" s="11"/>
      <c r="X16625" s="11"/>
      <c r="Y16625" s="11"/>
      <c r="Z16625" s="9"/>
      <c r="AA16625" s="1"/>
    </row>
    <row r="16626" spans="10:27" ht="15" customHeight="1">
      <c r="J16626" s="9"/>
      <c r="K16626" s="11"/>
      <c r="L16626" s="9"/>
      <c r="M16626" s="11"/>
      <c r="N16626" s="11"/>
      <c r="O16626" s="11"/>
      <c r="P16626" s="11"/>
      <c r="Q16626" s="11"/>
      <c r="R16626" s="11"/>
      <c r="S16626" s="11"/>
      <c r="T16626" s="11"/>
      <c r="U16626" s="11"/>
      <c r="V16626" s="11"/>
      <c r="W16626" s="11"/>
      <c r="X16626" s="11"/>
      <c r="Y16626" s="11"/>
      <c r="Z16626" s="9"/>
      <c r="AA16626" s="1"/>
    </row>
    <row r="16627" spans="10:27" ht="15" customHeight="1">
      <c r="J16627" s="9"/>
      <c r="K16627" s="11"/>
      <c r="L16627" s="9"/>
      <c r="M16627" s="11"/>
      <c r="N16627" s="11"/>
      <c r="O16627" s="11"/>
      <c r="P16627" s="11"/>
      <c r="Q16627" s="11"/>
      <c r="R16627" s="11"/>
      <c r="S16627" s="11"/>
      <c r="T16627" s="11"/>
      <c r="U16627" s="11"/>
      <c r="V16627" s="11"/>
      <c r="W16627" s="11"/>
      <c r="X16627" s="11"/>
      <c r="Y16627" s="11"/>
      <c r="Z16627" s="9"/>
      <c r="AA16627" s="1"/>
    </row>
    <row r="16628" spans="10:27" ht="15" customHeight="1">
      <c r="J16628" s="9"/>
      <c r="K16628" s="11"/>
      <c r="L16628" s="9"/>
      <c r="M16628" s="11"/>
      <c r="N16628" s="11"/>
      <c r="O16628" s="11"/>
      <c r="P16628" s="11"/>
      <c r="Q16628" s="11"/>
      <c r="R16628" s="11"/>
      <c r="S16628" s="11"/>
      <c r="T16628" s="11"/>
      <c r="U16628" s="11"/>
      <c r="V16628" s="11"/>
      <c r="W16628" s="11"/>
      <c r="X16628" s="11"/>
      <c r="Y16628" s="11"/>
      <c r="Z16628" s="9"/>
      <c r="AA16628" s="1"/>
    </row>
    <row r="16629" spans="10:27" ht="15" customHeight="1">
      <c r="J16629" s="9"/>
      <c r="K16629" s="11"/>
      <c r="L16629" s="9"/>
      <c r="M16629" s="11"/>
      <c r="N16629" s="11"/>
      <c r="O16629" s="11"/>
      <c r="P16629" s="11"/>
      <c r="Q16629" s="11"/>
      <c r="R16629" s="11"/>
      <c r="S16629" s="11"/>
      <c r="T16629" s="11"/>
      <c r="U16629" s="11"/>
      <c r="V16629" s="11"/>
      <c r="W16629" s="11"/>
      <c r="X16629" s="11"/>
      <c r="Y16629" s="11"/>
      <c r="Z16629" s="9"/>
      <c r="AA16629" s="1"/>
    </row>
    <row r="16630" spans="10:27" ht="15" customHeight="1">
      <c r="J16630" s="9"/>
      <c r="K16630" s="11"/>
      <c r="L16630" s="9"/>
      <c r="M16630" s="11"/>
      <c r="N16630" s="11"/>
      <c r="O16630" s="11"/>
      <c r="P16630" s="11"/>
      <c r="Q16630" s="11"/>
      <c r="R16630" s="11"/>
      <c r="S16630" s="11"/>
      <c r="T16630" s="11"/>
      <c r="U16630" s="11"/>
      <c r="V16630" s="11"/>
      <c r="W16630" s="11"/>
      <c r="X16630" s="11"/>
      <c r="Y16630" s="11"/>
      <c r="Z16630" s="9"/>
      <c r="AA16630" s="1"/>
    </row>
    <row r="16631" spans="10:27" ht="15" customHeight="1">
      <c r="J16631" s="9"/>
      <c r="K16631" s="11"/>
      <c r="L16631" s="9"/>
      <c r="M16631" s="11"/>
      <c r="N16631" s="11"/>
      <c r="O16631" s="11"/>
      <c r="P16631" s="11"/>
      <c r="Q16631" s="11"/>
      <c r="R16631" s="11"/>
      <c r="S16631" s="11"/>
      <c r="T16631" s="11"/>
      <c r="U16631" s="11"/>
      <c r="V16631" s="11"/>
      <c r="W16631" s="11"/>
      <c r="X16631" s="11"/>
      <c r="Y16631" s="11"/>
      <c r="Z16631" s="9"/>
      <c r="AA16631" s="1"/>
    </row>
    <row r="16632" spans="10:27" ht="15" customHeight="1">
      <c r="J16632" s="9"/>
      <c r="K16632" s="11"/>
      <c r="L16632" s="9"/>
      <c r="M16632" s="11"/>
      <c r="N16632" s="11"/>
      <c r="O16632" s="11"/>
      <c r="P16632" s="11"/>
      <c r="Q16632" s="11"/>
      <c r="R16632" s="11"/>
      <c r="S16632" s="11"/>
      <c r="T16632" s="11"/>
      <c r="U16632" s="11"/>
      <c r="V16632" s="11"/>
      <c r="W16632" s="11"/>
      <c r="X16632" s="11"/>
      <c r="Y16632" s="11"/>
      <c r="Z16632" s="9"/>
      <c r="AA16632" s="1"/>
    </row>
    <row r="16633" spans="10:27" ht="15" customHeight="1">
      <c r="J16633" s="9"/>
      <c r="K16633" s="11"/>
      <c r="L16633" s="9"/>
      <c r="M16633" s="11"/>
      <c r="N16633" s="11"/>
      <c r="O16633" s="11"/>
      <c r="P16633" s="11"/>
      <c r="Q16633" s="11"/>
      <c r="R16633" s="11"/>
      <c r="S16633" s="11"/>
      <c r="T16633" s="11"/>
      <c r="U16633" s="11"/>
      <c r="V16633" s="11"/>
      <c r="W16633" s="11"/>
      <c r="X16633" s="11"/>
      <c r="Y16633" s="11"/>
      <c r="Z16633" s="9"/>
      <c r="AA16633" s="1"/>
    </row>
    <row r="16634" spans="10:27" ht="15" customHeight="1">
      <c r="J16634" s="9"/>
      <c r="K16634" s="11"/>
      <c r="L16634" s="9"/>
      <c r="M16634" s="11"/>
      <c r="N16634" s="11"/>
      <c r="O16634" s="11"/>
      <c r="P16634" s="11"/>
      <c r="Q16634" s="11"/>
      <c r="R16634" s="11"/>
      <c r="S16634" s="11"/>
      <c r="T16634" s="11"/>
      <c r="U16634" s="11"/>
      <c r="V16634" s="11"/>
      <c r="W16634" s="11"/>
      <c r="X16634" s="11"/>
      <c r="Y16634" s="11"/>
      <c r="Z16634" s="9"/>
      <c r="AA16634" s="1"/>
    </row>
    <row r="16635" spans="10:27" ht="15" customHeight="1">
      <c r="J16635" s="9"/>
      <c r="K16635" s="11"/>
      <c r="L16635" s="9"/>
      <c r="M16635" s="11"/>
      <c r="N16635" s="11"/>
      <c r="O16635" s="11"/>
      <c r="P16635" s="11"/>
      <c r="Q16635" s="11"/>
      <c r="R16635" s="11"/>
      <c r="S16635" s="11"/>
      <c r="T16635" s="11"/>
      <c r="U16635" s="11"/>
      <c r="V16635" s="11"/>
      <c r="W16635" s="11"/>
      <c r="X16635" s="11"/>
      <c r="Y16635" s="11"/>
      <c r="Z16635" s="9"/>
      <c r="AA16635" s="1"/>
    </row>
    <row r="16636" spans="10:27" ht="15" customHeight="1">
      <c r="J16636" s="9"/>
      <c r="K16636" s="11"/>
      <c r="L16636" s="9"/>
      <c r="M16636" s="11"/>
      <c r="N16636" s="11"/>
      <c r="O16636" s="11"/>
      <c r="P16636" s="11"/>
      <c r="Q16636" s="11"/>
      <c r="R16636" s="11"/>
      <c r="S16636" s="11"/>
      <c r="T16636" s="11"/>
      <c r="U16636" s="11"/>
      <c r="V16636" s="11"/>
      <c r="W16636" s="11"/>
      <c r="X16636" s="11"/>
      <c r="Y16636" s="11"/>
      <c r="Z16636" s="9"/>
      <c r="AA16636" s="1"/>
    </row>
    <row r="16637" spans="10:27" ht="15" customHeight="1">
      <c r="J16637" s="9"/>
      <c r="K16637" s="11"/>
      <c r="L16637" s="9"/>
      <c r="M16637" s="11"/>
      <c r="N16637" s="11"/>
      <c r="O16637" s="11"/>
      <c r="P16637" s="11"/>
      <c r="Q16637" s="11"/>
      <c r="R16637" s="11"/>
      <c r="S16637" s="11"/>
      <c r="T16637" s="11"/>
      <c r="U16637" s="11"/>
      <c r="V16637" s="11"/>
      <c r="W16637" s="11"/>
      <c r="X16637" s="11"/>
      <c r="Y16637" s="11"/>
      <c r="Z16637" s="9"/>
      <c r="AA16637" s="1"/>
    </row>
    <row r="16638" spans="10:27" ht="15" customHeight="1">
      <c r="J16638" s="9"/>
      <c r="K16638" s="11"/>
      <c r="L16638" s="9"/>
      <c r="M16638" s="11"/>
      <c r="N16638" s="11"/>
      <c r="O16638" s="11"/>
      <c r="P16638" s="11"/>
      <c r="Q16638" s="11"/>
      <c r="R16638" s="11"/>
      <c r="S16638" s="11"/>
      <c r="T16638" s="11"/>
      <c r="U16638" s="11"/>
      <c r="V16638" s="11"/>
      <c r="W16638" s="11"/>
      <c r="X16638" s="11"/>
      <c r="Y16638" s="11"/>
      <c r="Z16638" s="9"/>
      <c r="AA16638" s="1"/>
    </row>
    <row r="16639" spans="10:27" ht="15" customHeight="1">
      <c r="J16639" s="9"/>
      <c r="K16639" s="11"/>
      <c r="L16639" s="9"/>
      <c r="M16639" s="11"/>
      <c r="N16639" s="11"/>
      <c r="O16639" s="11"/>
      <c r="P16639" s="11"/>
      <c r="Q16639" s="11"/>
      <c r="R16639" s="11"/>
      <c r="S16639" s="11"/>
      <c r="T16639" s="11"/>
      <c r="U16639" s="11"/>
      <c r="V16639" s="11"/>
      <c r="W16639" s="11"/>
      <c r="X16639" s="11"/>
      <c r="Y16639" s="11"/>
      <c r="Z16639" s="9"/>
      <c r="AA16639" s="1"/>
    </row>
    <row r="16640" spans="10:27" ht="15" customHeight="1">
      <c r="J16640" s="9"/>
      <c r="K16640" s="11"/>
      <c r="L16640" s="9"/>
      <c r="M16640" s="11"/>
      <c r="N16640" s="11"/>
      <c r="O16640" s="11"/>
      <c r="P16640" s="11"/>
      <c r="Q16640" s="11"/>
      <c r="R16640" s="11"/>
      <c r="S16640" s="11"/>
      <c r="T16640" s="11"/>
      <c r="U16640" s="11"/>
      <c r="V16640" s="11"/>
      <c r="W16640" s="11"/>
      <c r="X16640" s="11"/>
      <c r="Y16640" s="11"/>
      <c r="Z16640" s="9"/>
      <c r="AA16640" s="1"/>
    </row>
    <row r="16641" spans="10:27" ht="15" customHeight="1">
      <c r="J16641" s="9"/>
      <c r="K16641" s="11"/>
      <c r="L16641" s="9"/>
      <c r="M16641" s="11"/>
      <c r="N16641" s="11"/>
      <c r="O16641" s="11"/>
      <c r="P16641" s="11"/>
      <c r="Q16641" s="11"/>
      <c r="R16641" s="11"/>
      <c r="S16641" s="11"/>
      <c r="T16641" s="11"/>
      <c r="U16641" s="11"/>
      <c r="V16641" s="11"/>
      <c r="W16641" s="11"/>
      <c r="X16641" s="11"/>
      <c r="Y16641" s="11"/>
      <c r="Z16641" s="9"/>
      <c r="AA16641" s="1"/>
    </row>
    <row r="16642" spans="10:27" ht="15" customHeight="1">
      <c r="J16642" s="9"/>
      <c r="K16642" s="11"/>
      <c r="L16642" s="9"/>
      <c r="M16642" s="11"/>
      <c r="N16642" s="11"/>
      <c r="O16642" s="11"/>
      <c r="P16642" s="11"/>
      <c r="Q16642" s="11"/>
      <c r="R16642" s="11"/>
      <c r="S16642" s="11"/>
      <c r="T16642" s="11"/>
      <c r="U16642" s="11"/>
      <c r="V16642" s="11"/>
      <c r="W16642" s="11"/>
      <c r="X16642" s="11"/>
      <c r="Y16642" s="11"/>
      <c r="Z16642" s="9"/>
      <c r="AA16642" s="1"/>
    </row>
    <row r="16643" spans="10:27" ht="15" customHeight="1">
      <c r="J16643" s="9"/>
      <c r="K16643" s="11"/>
      <c r="L16643" s="9"/>
      <c r="M16643" s="11"/>
      <c r="N16643" s="11"/>
      <c r="O16643" s="11"/>
      <c r="P16643" s="11"/>
      <c r="Q16643" s="11"/>
      <c r="R16643" s="11"/>
      <c r="S16643" s="11"/>
      <c r="T16643" s="11"/>
      <c r="U16643" s="11"/>
      <c r="V16643" s="11"/>
      <c r="W16643" s="11"/>
      <c r="X16643" s="11"/>
      <c r="Y16643" s="11"/>
      <c r="Z16643" s="9"/>
      <c r="AA16643" s="1"/>
    </row>
    <row r="16644" spans="10:27" ht="15" customHeight="1">
      <c r="J16644" s="9"/>
      <c r="K16644" s="11"/>
      <c r="L16644" s="9"/>
      <c r="M16644" s="11"/>
      <c r="N16644" s="11"/>
      <c r="O16644" s="11"/>
      <c r="P16644" s="11"/>
      <c r="Q16644" s="11"/>
      <c r="R16644" s="11"/>
      <c r="S16644" s="11"/>
      <c r="T16644" s="11"/>
      <c r="U16644" s="11"/>
      <c r="V16644" s="11"/>
      <c r="W16644" s="11"/>
      <c r="X16644" s="11"/>
      <c r="Y16644" s="11"/>
      <c r="Z16644" s="9"/>
      <c r="AA16644" s="1"/>
    </row>
    <row r="16645" spans="10:27" ht="15" customHeight="1">
      <c r="J16645" s="9"/>
      <c r="K16645" s="11"/>
      <c r="L16645" s="9"/>
      <c r="M16645" s="11"/>
      <c r="N16645" s="11"/>
      <c r="O16645" s="11"/>
      <c r="P16645" s="11"/>
      <c r="Q16645" s="11"/>
      <c r="R16645" s="11"/>
      <c r="S16645" s="11"/>
      <c r="T16645" s="11"/>
      <c r="U16645" s="11"/>
      <c r="V16645" s="11"/>
      <c r="W16645" s="11"/>
      <c r="X16645" s="11"/>
      <c r="Y16645" s="11"/>
      <c r="Z16645" s="9"/>
      <c r="AA16645" s="1"/>
    </row>
    <row r="16646" spans="10:27" ht="15" customHeight="1">
      <c r="J16646" s="9"/>
      <c r="K16646" s="11"/>
      <c r="L16646" s="9"/>
      <c r="M16646" s="11"/>
      <c r="N16646" s="11"/>
      <c r="O16646" s="11"/>
      <c r="P16646" s="11"/>
      <c r="Q16646" s="11"/>
      <c r="R16646" s="11"/>
      <c r="S16646" s="11"/>
      <c r="T16646" s="11"/>
      <c r="U16646" s="11"/>
      <c r="V16646" s="11"/>
      <c r="W16646" s="11"/>
      <c r="X16646" s="11"/>
      <c r="Y16646" s="11"/>
      <c r="Z16646" s="9"/>
      <c r="AA16646" s="1"/>
    </row>
    <row r="16647" spans="10:27" ht="15" customHeight="1">
      <c r="J16647" s="9"/>
      <c r="K16647" s="11"/>
      <c r="L16647" s="9"/>
      <c r="M16647" s="11"/>
      <c r="N16647" s="11"/>
      <c r="O16647" s="11"/>
      <c r="P16647" s="11"/>
      <c r="Q16647" s="11"/>
      <c r="R16647" s="11"/>
      <c r="S16647" s="11"/>
      <c r="T16647" s="11"/>
      <c r="U16647" s="11"/>
      <c r="V16647" s="11"/>
      <c r="W16647" s="11"/>
      <c r="X16647" s="11"/>
      <c r="Y16647" s="11"/>
      <c r="Z16647" s="9"/>
      <c r="AA16647" s="1"/>
    </row>
    <row r="16648" spans="10:27" ht="15" customHeight="1">
      <c r="J16648" s="9"/>
      <c r="K16648" s="11"/>
      <c r="L16648" s="9"/>
      <c r="M16648" s="11"/>
      <c r="N16648" s="11"/>
      <c r="O16648" s="11"/>
      <c r="P16648" s="11"/>
      <c r="Q16648" s="11"/>
      <c r="R16648" s="11"/>
      <c r="S16648" s="11"/>
      <c r="T16648" s="11"/>
      <c r="U16648" s="11"/>
      <c r="V16648" s="11"/>
      <c r="W16648" s="11"/>
      <c r="X16648" s="11"/>
      <c r="Y16648" s="11"/>
      <c r="Z16648" s="9"/>
      <c r="AA16648" s="1"/>
    </row>
    <row r="16649" spans="10:27" ht="15" customHeight="1">
      <c r="J16649" s="9"/>
      <c r="K16649" s="11"/>
      <c r="L16649" s="9"/>
      <c r="M16649" s="11"/>
      <c r="N16649" s="11"/>
      <c r="O16649" s="11"/>
      <c r="P16649" s="11"/>
      <c r="Q16649" s="11"/>
      <c r="R16649" s="11"/>
      <c r="S16649" s="11"/>
      <c r="T16649" s="11"/>
      <c r="U16649" s="11"/>
      <c r="V16649" s="11"/>
      <c r="W16649" s="11"/>
      <c r="X16649" s="11"/>
      <c r="Y16649" s="11"/>
      <c r="Z16649" s="9"/>
      <c r="AA16649" s="1"/>
    </row>
    <row r="16650" spans="10:27" ht="15" customHeight="1">
      <c r="J16650" s="9"/>
      <c r="K16650" s="11"/>
      <c r="L16650" s="9"/>
      <c r="M16650" s="11"/>
      <c r="N16650" s="11"/>
      <c r="O16650" s="11"/>
      <c r="P16650" s="11"/>
      <c r="Q16650" s="11"/>
      <c r="R16650" s="11"/>
      <c r="S16650" s="11"/>
      <c r="T16650" s="11"/>
      <c r="U16650" s="11"/>
      <c r="V16650" s="11"/>
      <c r="W16650" s="11"/>
      <c r="X16650" s="11"/>
      <c r="Y16650" s="11"/>
      <c r="Z16650" s="9"/>
      <c r="AA16650" s="1"/>
    </row>
    <row r="16651" spans="10:27" ht="15" customHeight="1">
      <c r="J16651" s="9"/>
      <c r="K16651" s="11"/>
      <c r="L16651" s="9"/>
      <c r="M16651" s="11"/>
      <c r="N16651" s="11"/>
      <c r="O16651" s="11"/>
      <c r="P16651" s="11"/>
      <c r="Q16651" s="11"/>
      <c r="R16651" s="11"/>
      <c r="S16651" s="11"/>
      <c r="T16651" s="11"/>
      <c r="U16651" s="11"/>
      <c r="V16651" s="11"/>
      <c r="W16651" s="11"/>
      <c r="X16651" s="11"/>
      <c r="Y16651" s="11"/>
      <c r="Z16651" s="9"/>
      <c r="AA16651" s="1"/>
    </row>
    <row r="16652" spans="10:27" ht="15" customHeight="1">
      <c r="J16652" s="9"/>
      <c r="K16652" s="11"/>
      <c r="L16652" s="9"/>
      <c r="M16652" s="11"/>
      <c r="N16652" s="11"/>
      <c r="O16652" s="11"/>
      <c r="P16652" s="11"/>
      <c r="Q16652" s="11"/>
      <c r="R16652" s="11"/>
      <c r="S16652" s="11"/>
      <c r="T16652" s="11"/>
      <c r="U16652" s="11"/>
      <c r="V16652" s="11"/>
      <c r="W16652" s="11"/>
      <c r="X16652" s="11"/>
      <c r="Y16652" s="11"/>
      <c r="Z16652" s="9"/>
      <c r="AA16652" s="1"/>
    </row>
    <row r="16653" spans="10:27" ht="15" customHeight="1">
      <c r="J16653" s="9"/>
      <c r="K16653" s="11"/>
      <c r="L16653" s="9"/>
      <c r="M16653" s="11"/>
      <c r="N16653" s="11"/>
      <c r="O16653" s="11"/>
      <c r="P16653" s="11"/>
      <c r="Q16653" s="11"/>
      <c r="R16653" s="11"/>
      <c r="S16653" s="11"/>
      <c r="T16653" s="11"/>
      <c r="U16653" s="11"/>
      <c r="V16653" s="11"/>
      <c r="W16653" s="11"/>
      <c r="X16653" s="11"/>
      <c r="Y16653" s="11"/>
      <c r="Z16653" s="9"/>
      <c r="AA16653" s="1"/>
    </row>
    <row r="16654" spans="10:27" ht="15" customHeight="1">
      <c r="J16654" s="9"/>
      <c r="K16654" s="11"/>
      <c r="L16654" s="9"/>
      <c r="M16654" s="11"/>
      <c r="N16654" s="11"/>
      <c r="O16654" s="11"/>
      <c r="P16654" s="11"/>
      <c r="Q16654" s="11"/>
      <c r="R16654" s="11"/>
      <c r="S16654" s="11"/>
      <c r="T16654" s="11"/>
      <c r="U16654" s="11"/>
      <c r="V16654" s="11"/>
      <c r="W16654" s="11"/>
      <c r="X16654" s="11"/>
      <c r="Y16654" s="11"/>
      <c r="Z16654" s="9"/>
      <c r="AA16654" s="1"/>
    </row>
    <row r="16655" spans="10:27" ht="15" customHeight="1">
      <c r="J16655" s="9"/>
      <c r="K16655" s="11"/>
      <c r="L16655" s="9"/>
      <c r="M16655" s="11"/>
      <c r="N16655" s="11"/>
      <c r="O16655" s="11"/>
      <c r="P16655" s="11"/>
      <c r="Q16655" s="11"/>
      <c r="R16655" s="11"/>
      <c r="S16655" s="11"/>
      <c r="T16655" s="11"/>
      <c r="U16655" s="11"/>
      <c r="V16655" s="11"/>
      <c r="W16655" s="11"/>
      <c r="X16655" s="11"/>
      <c r="Y16655" s="11"/>
      <c r="Z16655" s="9"/>
      <c r="AA16655" s="1"/>
    </row>
    <row r="16656" spans="10:27" ht="15" customHeight="1">
      <c r="J16656" s="9"/>
      <c r="K16656" s="11"/>
      <c r="L16656" s="9"/>
      <c r="M16656" s="11"/>
      <c r="N16656" s="11"/>
      <c r="O16656" s="11"/>
      <c r="P16656" s="11"/>
      <c r="Q16656" s="11"/>
      <c r="R16656" s="11"/>
      <c r="S16656" s="11"/>
      <c r="T16656" s="11"/>
      <c r="U16656" s="11"/>
      <c r="V16656" s="11"/>
      <c r="W16656" s="11"/>
      <c r="X16656" s="11"/>
      <c r="Y16656" s="11"/>
      <c r="Z16656" s="9"/>
      <c r="AA16656" s="1"/>
    </row>
    <row r="16657" spans="10:27" ht="15" customHeight="1">
      <c r="J16657" s="9"/>
      <c r="K16657" s="11"/>
      <c r="L16657" s="9"/>
      <c r="M16657" s="11"/>
      <c r="N16657" s="11"/>
      <c r="O16657" s="11"/>
      <c r="P16657" s="11"/>
      <c r="Q16657" s="11"/>
      <c r="R16657" s="11"/>
      <c r="S16657" s="11"/>
      <c r="T16657" s="11"/>
      <c r="U16657" s="11"/>
      <c r="V16657" s="11"/>
      <c r="W16657" s="11"/>
      <c r="X16657" s="11"/>
      <c r="Y16657" s="11"/>
      <c r="Z16657" s="9"/>
      <c r="AA16657" s="1"/>
    </row>
    <row r="16658" spans="10:27" ht="15" customHeight="1">
      <c r="J16658" s="9"/>
      <c r="K16658" s="11"/>
      <c r="L16658" s="9"/>
      <c r="M16658" s="11"/>
      <c r="N16658" s="11"/>
      <c r="O16658" s="11"/>
      <c r="P16658" s="11"/>
      <c r="Q16658" s="11"/>
      <c r="R16658" s="11"/>
      <c r="S16658" s="11"/>
      <c r="T16658" s="11"/>
      <c r="U16658" s="11"/>
      <c r="V16658" s="11"/>
      <c r="W16658" s="11"/>
      <c r="X16658" s="11"/>
      <c r="Y16658" s="11"/>
      <c r="Z16658" s="9"/>
      <c r="AA16658" s="1"/>
    </row>
    <row r="16659" spans="10:27" ht="15" customHeight="1">
      <c r="J16659" s="9"/>
      <c r="K16659" s="11"/>
      <c r="L16659" s="9"/>
      <c r="M16659" s="11"/>
      <c r="N16659" s="11"/>
      <c r="O16659" s="11"/>
      <c r="P16659" s="11"/>
      <c r="Q16659" s="11"/>
      <c r="R16659" s="11"/>
      <c r="S16659" s="11"/>
      <c r="T16659" s="11"/>
      <c r="U16659" s="11"/>
      <c r="V16659" s="11"/>
      <c r="W16659" s="11"/>
      <c r="X16659" s="11"/>
      <c r="Y16659" s="11"/>
      <c r="Z16659" s="9"/>
      <c r="AA16659" s="1"/>
    </row>
    <row r="16660" spans="10:27" ht="15" customHeight="1">
      <c r="J16660" s="9"/>
      <c r="K16660" s="11"/>
      <c r="L16660" s="9"/>
      <c r="M16660" s="11"/>
      <c r="N16660" s="11"/>
      <c r="O16660" s="11"/>
      <c r="P16660" s="11"/>
      <c r="Q16660" s="11"/>
      <c r="R16660" s="11"/>
      <c r="S16660" s="11"/>
      <c r="T16660" s="11"/>
      <c r="U16660" s="11"/>
      <c r="V16660" s="11"/>
      <c r="W16660" s="11"/>
      <c r="X16660" s="11"/>
      <c r="Y16660" s="11"/>
      <c r="Z16660" s="9"/>
      <c r="AA16660" s="1"/>
    </row>
    <row r="16661" spans="10:27" ht="15" customHeight="1">
      <c r="J16661" s="9"/>
      <c r="K16661" s="11"/>
      <c r="L16661" s="9"/>
      <c r="M16661" s="11"/>
      <c r="N16661" s="11"/>
      <c r="O16661" s="11"/>
      <c r="P16661" s="11"/>
      <c r="Q16661" s="11"/>
      <c r="R16661" s="11"/>
      <c r="S16661" s="11"/>
      <c r="T16661" s="11"/>
      <c r="U16661" s="11"/>
      <c r="V16661" s="11"/>
      <c r="W16661" s="11"/>
      <c r="X16661" s="11"/>
      <c r="Y16661" s="11"/>
      <c r="Z16661" s="9"/>
      <c r="AA16661" s="1"/>
    </row>
    <row r="16662" spans="10:27" ht="15" customHeight="1">
      <c r="J16662" s="9"/>
      <c r="K16662" s="11"/>
      <c r="L16662" s="9"/>
      <c r="M16662" s="11"/>
      <c r="N16662" s="11"/>
      <c r="O16662" s="11"/>
      <c r="P16662" s="11"/>
      <c r="Q16662" s="11"/>
      <c r="R16662" s="11"/>
      <c r="S16662" s="11"/>
      <c r="T16662" s="11"/>
      <c r="U16662" s="11"/>
      <c r="V16662" s="11"/>
      <c r="W16662" s="11"/>
      <c r="X16662" s="11"/>
      <c r="Y16662" s="11"/>
      <c r="Z16662" s="9"/>
      <c r="AA16662" s="1"/>
    </row>
    <row r="16663" spans="10:27" ht="15" customHeight="1">
      <c r="J16663" s="9"/>
      <c r="K16663" s="11"/>
      <c r="L16663" s="9"/>
      <c r="M16663" s="11"/>
      <c r="N16663" s="11"/>
      <c r="O16663" s="11"/>
      <c r="P16663" s="11"/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9"/>
      <c r="AA16663" s="1"/>
    </row>
    <row r="16664" spans="10:27" ht="15" customHeight="1">
      <c r="J16664" s="9"/>
      <c r="K16664" s="11"/>
      <c r="L16664" s="9"/>
      <c r="M16664" s="11"/>
      <c r="N16664" s="11"/>
      <c r="O16664" s="11"/>
      <c r="P16664" s="11"/>
      <c r="Q16664" s="11"/>
      <c r="R16664" s="11"/>
      <c r="S16664" s="11"/>
      <c r="T16664" s="11"/>
      <c r="U16664" s="11"/>
      <c r="V16664" s="11"/>
      <c r="W16664" s="11"/>
      <c r="X16664" s="11"/>
      <c r="Y16664" s="11"/>
      <c r="Z16664" s="9"/>
      <c r="AA16664" s="1"/>
    </row>
    <row r="16665" spans="10:27" ht="15" customHeight="1">
      <c r="J16665" s="9"/>
      <c r="K16665" s="11"/>
      <c r="L16665" s="9"/>
      <c r="M16665" s="11"/>
      <c r="N16665" s="11"/>
      <c r="O16665" s="11"/>
      <c r="P16665" s="11"/>
      <c r="Q16665" s="11"/>
      <c r="R16665" s="11"/>
      <c r="S16665" s="11"/>
      <c r="T16665" s="11"/>
      <c r="U16665" s="11"/>
      <c r="V16665" s="11"/>
      <c r="W16665" s="11"/>
      <c r="X16665" s="11"/>
      <c r="Y16665" s="11"/>
      <c r="Z16665" s="9"/>
      <c r="AA16665" s="1"/>
    </row>
    <row r="16666" spans="10:27" ht="15" customHeight="1">
      <c r="J16666" s="9"/>
      <c r="K16666" s="11"/>
      <c r="L16666" s="9"/>
      <c r="M16666" s="11"/>
      <c r="N16666" s="11"/>
      <c r="O16666" s="11"/>
      <c r="P16666" s="11"/>
      <c r="Q16666" s="11"/>
      <c r="R16666" s="11"/>
      <c r="S16666" s="11"/>
      <c r="T16666" s="11"/>
      <c r="U16666" s="11"/>
      <c r="V16666" s="11"/>
      <c r="W16666" s="11"/>
      <c r="X16666" s="11"/>
      <c r="Y16666" s="11"/>
      <c r="Z16666" s="9"/>
      <c r="AA16666" s="1"/>
    </row>
    <row r="16667" spans="10:27" ht="15" customHeight="1">
      <c r="J16667" s="9"/>
      <c r="K16667" s="11"/>
      <c r="L16667" s="9"/>
      <c r="M16667" s="11"/>
      <c r="N16667" s="11"/>
      <c r="O16667" s="11"/>
      <c r="P16667" s="11"/>
      <c r="Q16667" s="11"/>
      <c r="R16667" s="11"/>
      <c r="S16667" s="11"/>
      <c r="T16667" s="11"/>
      <c r="U16667" s="11"/>
      <c r="V16667" s="11"/>
      <c r="W16667" s="11"/>
      <c r="X16667" s="11"/>
      <c r="Y16667" s="11"/>
      <c r="Z16667" s="9"/>
      <c r="AA16667" s="1"/>
    </row>
    <row r="16668" spans="10:27" ht="15" customHeight="1">
      <c r="J16668" s="9"/>
      <c r="K16668" s="11"/>
      <c r="L16668" s="9"/>
      <c r="M16668" s="11"/>
      <c r="N16668" s="11"/>
      <c r="O16668" s="11"/>
      <c r="P16668" s="11"/>
      <c r="Q16668" s="11"/>
      <c r="R16668" s="11"/>
      <c r="S16668" s="11"/>
      <c r="T16668" s="11"/>
      <c r="U16668" s="11"/>
      <c r="V16668" s="11"/>
      <c r="W16668" s="11"/>
      <c r="X16668" s="11"/>
      <c r="Y16668" s="11"/>
      <c r="Z16668" s="9"/>
      <c r="AA16668" s="1"/>
    </row>
    <row r="16669" spans="10:27" ht="15" customHeight="1">
      <c r="J16669" s="9"/>
      <c r="K16669" s="11"/>
      <c r="L16669" s="9"/>
      <c r="M16669" s="11"/>
      <c r="N16669" s="11"/>
      <c r="O16669" s="11"/>
      <c r="P16669" s="11"/>
      <c r="Q16669" s="11"/>
      <c r="R16669" s="11"/>
      <c r="S16669" s="11"/>
      <c r="T16669" s="11"/>
      <c r="U16669" s="11"/>
      <c r="V16669" s="11"/>
      <c r="W16669" s="11"/>
      <c r="X16669" s="11"/>
      <c r="Y16669" s="11"/>
      <c r="Z16669" s="9"/>
      <c r="AA16669" s="1"/>
    </row>
    <row r="16670" spans="10:27" ht="15" customHeight="1">
      <c r="J16670" s="9"/>
      <c r="K16670" s="11"/>
      <c r="L16670" s="9"/>
      <c r="M16670" s="11"/>
      <c r="N16670" s="11"/>
      <c r="O16670" s="11"/>
      <c r="P16670" s="11"/>
      <c r="Q16670" s="11"/>
      <c r="R16670" s="11"/>
      <c r="S16670" s="11"/>
      <c r="T16670" s="11"/>
      <c r="U16670" s="11"/>
      <c r="V16670" s="11"/>
      <c r="W16670" s="11"/>
      <c r="X16670" s="11"/>
      <c r="Y16670" s="11"/>
      <c r="Z16670" s="9"/>
      <c r="AA16670" s="1"/>
    </row>
    <row r="16671" spans="10:27" ht="15" customHeight="1">
      <c r="J16671" s="9"/>
      <c r="K16671" s="11"/>
      <c r="L16671" s="9"/>
      <c r="M16671" s="11"/>
      <c r="N16671" s="11"/>
      <c r="O16671" s="11"/>
      <c r="P16671" s="11"/>
      <c r="Q16671" s="11"/>
      <c r="R16671" s="11"/>
      <c r="S16671" s="11"/>
      <c r="T16671" s="11"/>
      <c r="U16671" s="11"/>
      <c r="V16671" s="11"/>
      <c r="W16671" s="11"/>
      <c r="X16671" s="11"/>
      <c r="Y16671" s="11"/>
      <c r="Z16671" s="9"/>
      <c r="AA16671" s="1"/>
    </row>
    <row r="16672" spans="10:27" ht="15" customHeight="1">
      <c r="J16672" s="9"/>
      <c r="K16672" s="11"/>
      <c r="L16672" s="9"/>
      <c r="M16672" s="11"/>
      <c r="N16672" s="11"/>
      <c r="O16672" s="11"/>
      <c r="P16672" s="11"/>
      <c r="Q16672" s="11"/>
      <c r="R16672" s="11"/>
      <c r="S16672" s="11"/>
      <c r="T16672" s="11"/>
      <c r="U16672" s="11"/>
      <c r="V16672" s="11"/>
      <c r="W16672" s="11"/>
      <c r="X16672" s="11"/>
      <c r="Y16672" s="11"/>
      <c r="Z16672" s="9"/>
      <c r="AA16672" s="1"/>
    </row>
    <row r="16673" spans="10:27" ht="15" customHeight="1">
      <c r="J16673" s="9"/>
      <c r="K16673" s="11"/>
      <c r="L16673" s="9"/>
      <c r="M16673" s="11"/>
      <c r="N16673" s="11"/>
      <c r="O16673" s="11"/>
      <c r="P16673" s="11"/>
      <c r="Q16673" s="11"/>
      <c r="R16673" s="11"/>
      <c r="S16673" s="11"/>
      <c r="T16673" s="11"/>
      <c r="U16673" s="11"/>
      <c r="V16673" s="11"/>
      <c r="W16673" s="11"/>
      <c r="X16673" s="11"/>
      <c r="Y16673" s="11"/>
      <c r="Z16673" s="9"/>
      <c r="AA16673" s="1"/>
    </row>
    <row r="16674" spans="10:27" ht="15" customHeight="1">
      <c r="J16674" s="9"/>
      <c r="K16674" s="11"/>
      <c r="L16674" s="9"/>
      <c r="M16674" s="11"/>
      <c r="N16674" s="11"/>
      <c r="O16674" s="11"/>
      <c r="P16674" s="11"/>
      <c r="Q16674" s="11"/>
      <c r="R16674" s="11"/>
      <c r="S16674" s="11"/>
      <c r="T16674" s="11"/>
      <c r="U16674" s="11"/>
      <c r="V16674" s="11"/>
      <c r="W16674" s="11"/>
      <c r="X16674" s="11"/>
      <c r="Y16674" s="11"/>
      <c r="Z16674" s="9"/>
      <c r="AA16674" s="1"/>
    </row>
    <row r="16675" spans="10:27" ht="15" customHeight="1">
      <c r="J16675" s="9"/>
      <c r="K16675" s="11"/>
      <c r="L16675" s="9"/>
      <c r="M16675" s="11"/>
      <c r="N16675" s="11"/>
      <c r="O16675" s="11"/>
      <c r="P16675" s="11"/>
      <c r="Q16675" s="11"/>
      <c r="R16675" s="11"/>
      <c r="S16675" s="11"/>
      <c r="T16675" s="11"/>
      <c r="U16675" s="11"/>
      <c r="V16675" s="11"/>
      <c r="W16675" s="11"/>
      <c r="X16675" s="11"/>
      <c r="Y16675" s="11"/>
      <c r="Z16675" s="9"/>
      <c r="AA16675" s="1"/>
    </row>
    <row r="16676" spans="10:27" ht="15" customHeight="1">
      <c r="J16676" s="9"/>
      <c r="K16676" s="11"/>
      <c r="L16676" s="9"/>
      <c r="M16676" s="11"/>
      <c r="N16676" s="11"/>
      <c r="O16676" s="11"/>
      <c r="P16676" s="11"/>
      <c r="Q16676" s="11"/>
      <c r="R16676" s="11"/>
      <c r="S16676" s="11"/>
      <c r="T16676" s="11"/>
      <c r="U16676" s="11"/>
      <c r="V16676" s="11"/>
      <c r="W16676" s="11"/>
      <c r="X16676" s="11"/>
      <c r="Y16676" s="11"/>
      <c r="Z16676" s="9"/>
      <c r="AA16676" s="1"/>
    </row>
    <row r="16677" spans="10:27" ht="15" customHeight="1">
      <c r="J16677" s="9"/>
      <c r="K16677" s="11"/>
      <c r="L16677" s="9"/>
      <c r="M16677" s="11"/>
      <c r="N16677" s="11"/>
      <c r="O16677" s="11"/>
      <c r="P16677" s="11"/>
      <c r="Q16677" s="11"/>
      <c r="R16677" s="11"/>
      <c r="S16677" s="11"/>
      <c r="T16677" s="11"/>
      <c r="U16677" s="11"/>
      <c r="V16677" s="11"/>
      <c r="W16677" s="11"/>
      <c r="X16677" s="11"/>
      <c r="Y16677" s="11"/>
      <c r="Z16677" s="9"/>
      <c r="AA16677" s="1"/>
    </row>
    <row r="16678" spans="10:27" ht="15" customHeight="1">
      <c r="J16678" s="9"/>
      <c r="K16678" s="11"/>
      <c r="L16678" s="9"/>
      <c r="M16678" s="11"/>
      <c r="N16678" s="11"/>
      <c r="O16678" s="11"/>
      <c r="P16678" s="11"/>
      <c r="Q16678" s="11"/>
      <c r="R16678" s="11"/>
      <c r="S16678" s="11"/>
      <c r="T16678" s="11"/>
      <c r="U16678" s="11"/>
      <c r="V16678" s="11"/>
      <c r="W16678" s="11"/>
      <c r="X16678" s="11"/>
      <c r="Y16678" s="11"/>
      <c r="Z16678" s="9"/>
      <c r="AA16678" s="1"/>
    </row>
    <row r="16679" spans="10:27" ht="15" customHeight="1">
      <c r="J16679" s="9"/>
      <c r="K16679" s="11"/>
      <c r="L16679" s="9"/>
      <c r="M16679" s="11"/>
      <c r="N16679" s="11"/>
      <c r="O16679" s="11"/>
      <c r="P16679" s="11"/>
      <c r="Q16679" s="11"/>
      <c r="R16679" s="11"/>
      <c r="S16679" s="11"/>
      <c r="T16679" s="11"/>
      <c r="U16679" s="11"/>
      <c r="V16679" s="11"/>
      <c r="W16679" s="11"/>
      <c r="X16679" s="11"/>
      <c r="Y16679" s="11"/>
      <c r="Z16679" s="9"/>
      <c r="AA16679" s="1"/>
    </row>
    <row r="16680" spans="10:27" ht="15" customHeight="1">
      <c r="J16680" s="9"/>
      <c r="K16680" s="11"/>
      <c r="L16680" s="9"/>
      <c r="M16680" s="11"/>
      <c r="N16680" s="11"/>
      <c r="O16680" s="11"/>
      <c r="P16680" s="11"/>
      <c r="Q16680" s="11"/>
      <c r="R16680" s="11"/>
      <c r="S16680" s="11"/>
      <c r="T16680" s="11"/>
      <c r="U16680" s="11"/>
      <c r="V16680" s="11"/>
      <c r="W16680" s="11"/>
      <c r="X16680" s="11"/>
      <c r="Y16680" s="11"/>
      <c r="Z16680" s="9"/>
      <c r="AA16680" s="1"/>
    </row>
    <row r="16681" spans="10:27" ht="15" customHeight="1">
      <c r="J16681" s="9"/>
      <c r="K16681" s="11"/>
      <c r="L16681" s="9"/>
      <c r="M16681" s="11"/>
      <c r="N16681" s="11"/>
      <c r="O16681" s="11"/>
      <c r="P16681" s="11"/>
      <c r="Q16681" s="11"/>
      <c r="R16681" s="11"/>
      <c r="S16681" s="11"/>
      <c r="T16681" s="11"/>
      <c r="U16681" s="11"/>
      <c r="V16681" s="11"/>
      <c r="W16681" s="11"/>
      <c r="X16681" s="11"/>
      <c r="Y16681" s="11"/>
      <c r="Z16681" s="9"/>
      <c r="AA16681" s="1"/>
    </row>
    <row r="16682" spans="10:27" ht="15" customHeight="1">
      <c r="J16682" s="9"/>
      <c r="K16682" s="11"/>
      <c r="L16682" s="9"/>
      <c r="M16682" s="11"/>
      <c r="N16682" s="11"/>
      <c r="O16682" s="11"/>
      <c r="P16682" s="11"/>
      <c r="Q16682" s="11"/>
      <c r="R16682" s="11"/>
      <c r="S16682" s="11"/>
      <c r="T16682" s="11"/>
      <c r="U16682" s="11"/>
      <c r="V16682" s="11"/>
      <c r="W16682" s="11"/>
      <c r="X16682" s="11"/>
      <c r="Y16682" s="11"/>
      <c r="Z16682" s="9"/>
      <c r="AA16682" s="1"/>
    </row>
    <row r="16683" spans="10:27" ht="15" customHeight="1">
      <c r="J16683" s="9"/>
      <c r="K16683" s="11"/>
      <c r="L16683" s="9"/>
      <c r="M16683" s="11"/>
      <c r="N16683" s="11"/>
      <c r="O16683" s="11"/>
      <c r="P16683" s="11"/>
      <c r="Q16683" s="11"/>
      <c r="R16683" s="11"/>
      <c r="S16683" s="11"/>
      <c r="T16683" s="11"/>
      <c r="U16683" s="11"/>
      <c r="V16683" s="11"/>
      <c r="W16683" s="11"/>
      <c r="X16683" s="11"/>
      <c r="Y16683" s="11"/>
      <c r="Z16683" s="9"/>
      <c r="AA16683" s="1"/>
    </row>
    <row r="16684" spans="10:27" ht="15" customHeight="1">
      <c r="J16684" s="9"/>
      <c r="K16684" s="11"/>
      <c r="L16684" s="9"/>
      <c r="M16684" s="11"/>
      <c r="N16684" s="11"/>
      <c r="O16684" s="11"/>
      <c r="P16684" s="11"/>
      <c r="Q16684" s="11"/>
      <c r="R16684" s="11"/>
      <c r="S16684" s="11"/>
      <c r="T16684" s="11"/>
      <c r="U16684" s="11"/>
      <c r="V16684" s="11"/>
      <c r="W16684" s="11"/>
      <c r="X16684" s="11"/>
      <c r="Y16684" s="11"/>
      <c r="Z16684" s="9"/>
      <c r="AA16684" s="1"/>
    </row>
    <row r="16685" spans="10:27" ht="15" customHeight="1">
      <c r="J16685" s="9"/>
      <c r="K16685" s="11"/>
      <c r="L16685" s="9"/>
      <c r="M16685" s="11"/>
      <c r="N16685" s="11"/>
      <c r="O16685" s="11"/>
      <c r="P16685" s="11"/>
      <c r="Q16685" s="11"/>
      <c r="R16685" s="11"/>
      <c r="S16685" s="11"/>
      <c r="T16685" s="11"/>
      <c r="U16685" s="11"/>
      <c r="V16685" s="11"/>
      <c r="W16685" s="11"/>
      <c r="X16685" s="11"/>
      <c r="Y16685" s="11"/>
      <c r="Z16685" s="9"/>
      <c r="AA16685" s="1"/>
    </row>
    <row r="16686" spans="10:27" ht="15" customHeight="1">
      <c r="J16686" s="9"/>
      <c r="K16686" s="11"/>
      <c r="L16686" s="9"/>
      <c r="M16686" s="11"/>
      <c r="N16686" s="11"/>
      <c r="O16686" s="11"/>
      <c r="P16686" s="11"/>
      <c r="Q16686" s="11"/>
      <c r="R16686" s="11"/>
      <c r="S16686" s="11"/>
      <c r="T16686" s="11"/>
      <c r="U16686" s="11"/>
      <c r="V16686" s="11"/>
      <c r="W16686" s="11"/>
      <c r="X16686" s="11"/>
      <c r="Y16686" s="11"/>
      <c r="Z16686" s="9"/>
      <c r="AA16686" s="1"/>
    </row>
    <row r="16687" spans="10:27" ht="15" customHeight="1">
      <c r="J16687" s="9"/>
      <c r="K16687" s="11"/>
      <c r="L16687" s="9"/>
      <c r="M16687" s="11"/>
      <c r="N16687" s="11"/>
      <c r="O16687" s="11"/>
      <c r="P16687" s="11"/>
      <c r="Q16687" s="11"/>
      <c r="R16687" s="11"/>
      <c r="S16687" s="11"/>
      <c r="T16687" s="11"/>
      <c r="U16687" s="11"/>
      <c r="V16687" s="11"/>
      <c r="W16687" s="11"/>
      <c r="X16687" s="11"/>
      <c r="Y16687" s="11"/>
      <c r="Z16687" s="9"/>
      <c r="AA16687" s="1"/>
    </row>
    <row r="16688" spans="10:27" ht="15" customHeight="1">
      <c r="J16688" s="9"/>
      <c r="K16688" s="11"/>
      <c r="L16688" s="9"/>
      <c r="M16688" s="11"/>
      <c r="N16688" s="11"/>
      <c r="O16688" s="11"/>
      <c r="P16688" s="11"/>
      <c r="Q16688" s="11"/>
      <c r="R16688" s="11"/>
      <c r="S16688" s="11"/>
      <c r="T16688" s="11"/>
      <c r="U16688" s="11"/>
      <c r="V16688" s="11"/>
      <c r="W16688" s="11"/>
      <c r="X16688" s="11"/>
      <c r="Y16688" s="11"/>
      <c r="Z16688" s="9"/>
      <c r="AA16688" s="1"/>
    </row>
    <row r="16689" spans="10:27" ht="15" customHeight="1">
      <c r="J16689" s="9"/>
      <c r="K16689" s="11"/>
      <c r="L16689" s="9"/>
      <c r="M16689" s="11"/>
      <c r="N16689" s="11"/>
      <c r="O16689" s="11"/>
      <c r="P16689" s="11"/>
      <c r="Q16689" s="11"/>
      <c r="R16689" s="11"/>
      <c r="S16689" s="11"/>
      <c r="T16689" s="11"/>
      <c r="U16689" s="11"/>
      <c r="V16689" s="11"/>
      <c r="W16689" s="11"/>
      <c r="X16689" s="11"/>
      <c r="Y16689" s="11"/>
      <c r="Z16689" s="9"/>
      <c r="AA16689" s="1"/>
    </row>
    <row r="16690" spans="10:27" ht="15" customHeight="1">
      <c r="J16690" s="9"/>
      <c r="K16690" s="11"/>
      <c r="L16690" s="9"/>
      <c r="M16690" s="11"/>
      <c r="N16690" s="11"/>
      <c r="O16690" s="11"/>
      <c r="P16690" s="11"/>
      <c r="Q16690" s="11"/>
      <c r="R16690" s="11"/>
      <c r="S16690" s="11"/>
      <c r="T16690" s="11"/>
      <c r="U16690" s="11"/>
      <c r="V16690" s="11"/>
      <c r="W16690" s="11"/>
      <c r="X16690" s="11"/>
      <c r="Y16690" s="11"/>
      <c r="Z16690" s="9"/>
      <c r="AA16690" s="1"/>
    </row>
    <row r="16691" spans="10:27" ht="15" customHeight="1">
      <c r="J16691" s="9"/>
      <c r="K16691" s="11"/>
      <c r="L16691" s="9"/>
      <c r="M16691" s="11"/>
      <c r="N16691" s="11"/>
      <c r="O16691" s="11"/>
      <c r="P16691" s="11"/>
      <c r="Q16691" s="11"/>
      <c r="R16691" s="11"/>
      <c r="S16691" s="11"/>
      <c r="T16691" s="11"/>
      <c r="U16691" s="11"/>
      <c r="V16691" s="11"/>
      <c r="W16691" s="11"/>
      <c r="X16691" s="11"/>
      <c r="Y16691" s="11"/>
      <c r="Z16691" s="9"/>
      <c r="AA16691" s="1"/>
    </row>
    <row r="16692" spans="10:27" ht="15" customHeight="1">
      <c r="J16692" s="9"/>
      <c r="K16692" s="11"/>
      <c r="L16692" s="9"/>
      <c r="M16692" s="11"/>
      <c r="N16692" s="11"/>
      <c r="O16692" s="11"/>
      <c r="P16692" s="11"/>
      <c r="Q16692" s="11"/>
      <c r="R16692" s="11"/>
      <c r="S16692" s="11"/>
      <c r="T16692" s="11"/>
      <c r="U16692" s="11"/>
      <c r="V16692" s="11"/>
      <c r="W16692" s="11"/>
      <c r="X16692" s="11"/>
      <c r="Y16692" s="11"/>
      <c r="Z16692" s="9"/>
      <c r="AA16692" s="1"/>
    </row>
    <row r="16693" spans="10:27" ht="15" customHeight="1">
      <c r="J16693" s="9"/>
      <c r="K16693" s="11"/>
      <c r="L16693" s="9"/>
      <c r="M16693" s="11"/>
      <c r="N16693" s="11"/>
      <c r="O16693" s="11"/>
      <c r="P16693" s="11"/>
      <c r="Q16693" s="11"/>
      <c r="R16693" s="11"/>
      <c r="S16693" s="11"/>
      <c r="T16693" s="11"/>
      <c r="U16693" s="11"/>
      <c r="V16693" s="11"/>
      <c r="W16693" s="11"/>
      <c r="X16693" s="11"/>
      <c r="Y16693" s="11"/>
      <c r="Z16693" s="9"/>
      <c r="AA16693" s="1"/>
    </row>
    <row r="16694" spans="10:27" ht="15" customHeight="1">
      <c r="J16694" s="9"/>
      <c r="K16694" s="11"/>
      <c r="L16694" s="9"/>
      <c r="M16694" s="11"/>
      <c r="N16694" s="11"/>
      <c r="O16694" s="11"/>
      <c r="P16694" s="11"/>
      <c r="Q16694" s="11"/>
      <c r="R16694" s="11"/>
      <c r="S16694" s="11"/>
      <c r="T16694" s="11"/>
      <c r="U16694" s="11"/>
      <c r="V16694" s="11"/>
      <c r="W16694" s="11"/>
      <c r="X16694" s="11"/>
      <c r="Y16694" s="11"/>
      <c r="Z16694" s="9"/>
      <c r="AA16694" s="1"/>
    </row>
    <row r="16695" spans="10:27" ht="15" customHeight="1">
      <c r="J16695" s="9"/>
      <c r="K16695" s="11"/>
      <c r="L16695" s="9"/>
      <c r="M16695" s="11"/>
      <c r="N16695" s="11"/>
      <c r="O16695" s="11"/>
      <c r="P16695" s="11"/>
      <c r="Q16695" s="11"/>
      <c r="R16695" s="11"/>
      <c r="S16695" s="11"/>
      <c r="T16695" s="11"/>
      <c r="U16695" s="11"/>
      <c r="V16695" s="11"/>
      <c r="W16695" s="11"/>
      <c r="X16695" s="11"/>
      <c r="Y16695" s="11"/>
      <c r="Z16695" s="9"/>
      <c r="AA16695" s="1"/>
    </row>
    <row r="16696" spans="10:27" ht="15" customHeight="1">
      <c r="J16696" s="9"/>
      <c r="K16696" s="11"/>
      <c r="L16696" s="9"/>
      <c r="M16696" s="11"/>
      <c r="N16696" s="11"/>
      <c r="O16696" s="11"/>
      <c r="P16696" s="11"/>
      <c r="Q16696" s="11"/>
      <c r="R16696" s="11"/>
      <c r="S16696" s="11"/>
      <c r="T16696" s="11"/>
      <c r="U16696" s="11"/>
      <c r="V16696" s="11"/>
      <c r="W16696" s="11"/>
      <c r="X16696" s="11"/>
      <c r="Y16696" s="11"/>
      <c r="Z16696" s="9"/>
      <c r="AA16696" s="1"/>
    </row>
    <row r="16697" spans="10:27" ht="15" customHeight="1">
      <c r="J16697" s="9"/>
      <c r="K16697" s="11"/>
      <c r="L16697" s="9"/>
      <c r="M16697" s="11"/>
      <c r="N16697" s="11"/>
      <c r="O16697" s="11"/>
      <c r="P16697" s="11"/>
      <c r="Q16697" s="11"/>
      <c r="R16697" s="11"/>
      <c r="S16697" s="11"/>
      <c r="T16697" s="11"/>
      <c r="U16697" s="11"/>
      <c r="V16697" s="11"/>
      <c r="W16697" s="11"/>
      <c r="X16697" s="11"/>
      <c r="Y16697" s="11"/>
      <c r="Z16697" s="9"/>
      <c r="AA16697" s="1"/>
    </row>
    <row r="16698" spans="10:27" ht="15" customHeight="1">
      <c r="J16698" s="9"/>
      <c r="K16698" s="11"/>
      <c r="L16698" s="9"/>
      <c r="M16698" s="11"/>
      <c r="N16698" s="11"/>
      <c r="O16698" s="11"/>
      <c r="P16698" s="11"/>
      <c r="Q16698" s="11"/>
      <c r="R16698" s="11"/>
      <c r="S16698" s="11"/>
      <c r="T16698" s="11"/>
      <c r="U16698" s="11"/>
      <c r="V16698" s="11"/>
      <c r="W16698" s="11"/>
      <c r="X16698" s="11"/>
      <c r="Y16698" s="11"/>
      <c r="Z16698" s="9"/>
      <c r="AA16698" s="1"/>
    </row>
    <row r="16699" spans="10:27" ht="15" customHeight="1">
      <c r="J16699" s="9"/>
      <c r="K16699" s="11"/>
      <c r="L16699" s="9"/>
      <c r="M16699" s="11"/>
      <c r="N16699" s="11"/>
      <c r="O16699" s="11"/>
      <c r="P16699" s="11"/>
      <c r="Q16699" s="11"/>
      <c r="R16699" s="11"/>
      <c r="S16699" s="11"/>
      <c r="T16699" s="11"/>
      <c r="U16699" s="11"/>
      <c r="V16699" s="11"/>
      <c r="W16699" s="11"/>
      <c r="X16699" s="11"/>
      <c r="Y16699" s="11"/>
      <c r="Z16699" s="9"/>
      <c r="AA16699" s="1"/>
    </row>
    <row r="16700" spans="10:27" ht="15" customHeight="1">
      <c r="J16700" s="9"/>
      <c r="K16700" s="11"/>
      <c r="L16700" s="9"/>
      <c r="M16700" s="11"/>
      <c r="N16700" s="11"/>
      <c r="O16700" s="11"/>
      <c r="P16700" s="11"/>
      <c r="Q16700" s="11"/>
      <c r="R16700" s="11"/>
      <c r="S16700" s="11"/>
      <c r="T16700" s="11"/>
      <c r="U16700" s="11"/>
      <c r="V16700" s="11"/>
      <c r="W16700" s="11"/>
      <c r="X16700" s="11"/>
      <c r="Y16700" s="11"/>
      <c r="Z16700" s="9"/>
      <c r="AA16700" s="1"/>
    </row>
    <row r="16701" spans="10:27" ht="15" customHeight="1">
      <c r="J16701" s="9"/>
      <c r="K16701" s="11"/>
      <c r="L16701" s="9"/>
      <c r="M16701" s="11"/>
      <c r="N16701" s="11"/>
      <c r="O16701" s="11"/>
      <c r="P16701" s="11"/>
      <c r="Q16701" s="11"/>
      <c r="R16701" s="11"/>
      <c r="S16701" s="11"/>
      <c r="T16701" s="11"/>
      <c r="U16701" s="11"/>
      <c r="V16701" s="11"/>
      <c r="W16701" s="11"/>
      <c r="X16701" s="11"/>
      <c r="Y16701" s="11"/>
      <c r="Z16701" s="9"/>
      <c r="AA16701" s="1"/>
    </row>
    <row r="16702" spans="10:27" ht="15" customHeight="1">
      <c r="J16702" s="9"/>
      <c r="K16702" s="11"/>
      <c r="L16702" s="9"/>
      <c r="M16702" s="11"/>
      <c r="N16702" s="11"/>
      <c r="O16702" s="11"/>
      <c r="P16702" s="11"/>
      <c r="Q16702" s="11"/>
      <c r="R16702" s="11"/>
      <c r="S16702" s="11"/>
      <c r="T16702" s="11"/>
      <c r="U16702" s="11"/>
      <c r="V16702" s="11"/>
      <c r="W16702" s="11"/>
      <c r="X16702" s="11"/>
      <c r="Y16702" s="11"/>
      <c r="Z16702" s="9"/>
      <c r="AA16702" s="1"/>
    </row>
    <row r="16703" spans="10:27" ht="15" customHeight="1">
      <c r="J16703" s="9"/>
      <c r="K16703" s="11"/>
      <c r="L16703" s="9"/>
      <c r="M16703" s="11"/>
      <c r="N16703" s="11"/>
      <c r="O16703" s="11"/>
      <c r="P16703" s="11"/>
      <c r="Q16703" s="11"/>
      <c r="R16703" s="11"/>
      <c r="S16703" s="11"/>
      <c r="T16703" s="11"/>
      <c r="U16703" s="11"/>
      <c r="V16703" s="11"/>
      <c r="W16703" s="11"/>
      <c r="X16703" s="11"/>
      <c r="Y16703" s="11"/>
      <c r="Z16703" s="9"/>
      <c r="AA16703" s="1"/>
    </row>
    <row r="16704" spans="10:27" ht="15" customHeight="1">
      <c r="J16704" s="9"/>
      <c r="K16704" s="11"/>
      <c r="L16704" s="9"/>
      <c r="M16704" s="11"/>
      <c r="N16704" s="11"/>
      <c r="O16704" s="11"/>
      <c r="P16704" s="11"/>
      <c r="Q16704" s="11"/>
      <c r="R16704" s="11"/>
      <c r="S16704" s="11"/>
      <c r="T16704" s="11"/>
      <c r="U16704" s="11"/>
      <c r="V16704" s="11"/>
      <c r="W16704" s="11"/>
      <c r="X16704" s="11"/>
      <c r="Y16704" s="11"/>
      <c r="Z16704" s="9"/>
      <c r="AA16704" s="1"/>
    </row>
    <row r="16705" spans="10:27" ht="15" customHeight="1">
      <c r="J16705" s="9"/>
      <c r="K16705" s="11"/>
      <c r="L16705" s="9"/>
      <c r="M16705" s="11"/>
      <c r="N16705" s="11"/>
      <c r="O16705" s="11"/>
      <c r="P16705" s="11"/>
      <c r="Q16705" s="11"/>
      <c r="R16705" s="11"/>
      <c r="S16705" s="11"/>
      <c r="T16705" s="11"/>
      <c r="U16705" s="11"/>
      <c r="V16705" s="11"/>
      <c r="W16705" s="11"/>
      <c r="X16705" s="11"/>
      <c r="Y16705" s="11"/>
      <c r="Z16705" s="9"/>
      <c r="AA16705" s="1"/>
    </row>
    <row r="16706" spans="10:27" ht="15" customHeight="1">
      <c r="J16706" s="9"/>
      <c r="K16706" s="11"/>
      <c r="L16706" s="9"/>
      <c r="M16706" s="11"/>
      <c r="N16706" s="11"/>
      <c r="O16706" s="11"/>
      <c r="P16706" s="11"/>
      <c r="Q16706" s="11"/>
      <c r="R16706" s="11"/>
      <c r="S16706" s="11"/>
      <c r="T16706" s="11"/>
      <c r="U16706" s="11"/>
      <c r="V16706" s="11"/>
      <c r="W16706" s="11"/>
      <c r="X16706" s="11"/>
      <c r="Y16706" s="11"/>
      <c r="Z16706" s="9"/>
      <c r="AA16706" s="1"/>
    </row>
    <row r="16707" spans="10:27" ht="15" customHeight="1">
      <c r="J16707" s="9"/>
      <c r="K16707" s="11"/>
      <c r="L16707" s="9"/>
      <c r="M16707" s="11"/>
      <c r="N16707" s="11"/>
      <c r="O16707" s="11"/>
      <c r="P16707" s="11"/>
      <c r="Q16707" s="11"/>
      <c r="R16707" s="11"/>
      <c r="S16707" s="11"/>
      <c r="T16707" s="11"/>
      <c r="U16707" s="11"/>
      <c r="V16707" s="11"/>
      <c r="W16707" s="11"/>
      <c r="X16707" s="11"/>
      <c r="Y16707" s="11"/>
      <c r="Z16707" s="9"/>
      <c r="AA16707" s="1"/>
    </row>
    <row r="16708" spans="10:27" ht="15" customHeight="1">
      <c r="J16708" s="9"/>
      <c r="K16708" s="11"/>
      <c r="L16708" s="9"/>
      <c r="M16708" s="11"/>
      <c r="N16708" s="11"/>
      <c r="O16708" s="11"/>
      <c r="P16708" s="11"/>
      <c r="Q16708" s="11"/>
      <c r="R16708" s="11"/>
      <c r="S16708" s="11"/>
      <c r="T16708" s="11"/>
      <c r="U16708" s="11"/>
      <c r="V16708" s="11"/>
      <c r="W16708" s="11"/>
      <c r="X16708" s="11"/>
      <c r="Y16708" s="11"/>
      <c r="Z16708" s="9"/>
      <c r="AA16708" s="1"/>
    </row>
    <row r="16709" spans="10:27" ht="15" customHeight="1">
      <c r="J16709" s="9"/>
      <c r="K16709" s="11"/>
      <c r="L16709" s="9"/>
      <c r="M16709" s="11"/>
      <c r="N16709" s="11"/>
      <c r="O16709" s="11"/>
      <c r="P16709" s="11"/>
      <c r="Q16709" s="11"/>
      <c r="R16709" s="11"/>
      <c r="S16709" s="11"/>
      <c r="T16709" s="11"/>
      <c r="U16709" s="11"/>
      <c r="V16709" s="11"/>
      <c r="W16709" s="11"/>
      <c r="X16709" s="11"/>
      <c r="Y16709" s="11"/>
      <c r="Z16709" s="9"/>
      <c r="AA16709" s="1"/>
    </row>
    <row r="16710" spans="10:27" ht="15" customHeight="1">
      <c r="J16710" s="9"/>
      <c r="K16710" s="11"/>
      <c r="L16710" s="9"/>
      <c r="M16710" s="11"/>
      <c r="N16710" s="11"/>
      <c r="O16710" s="11"/>
      <c r="P16710" s="11"/>
      <c r="Q16710" s="11"/>
      <c r="R16710" s="11"/>
      <c r="S16710" s="11"/>
      <c r="T16710" s="11"/>
      <c r="U16710" s="11"/>
      <c r="V16710" s="11"/>
      <c r="W16710" s="11"/>
      <c r="X16710" s="11"/>
      <c r="Y16710" s="11"/>
      <c r="Z16710" s="9"/>
      <c r="AA16710" s="1"/>
    </row>
    <row r="16711" spans="10:27" ht="15" customHeight="1">
      <c r="J16711" s="9"/>
      <c r="K16711" s="11"/>
      <c r="L16711" s="9"/>
      <c r="M16711" s="11"/>
      <c r="N16711" s="11"/>
      <c r="O16711" s="11"/>
      <c r="P16711" s="11"/>
      <c r="Q16711" s="11"/>
      <c r="R16711" s="11"/>
      <c r="S16711" s="11"/>
      <c r="T16711" s="11"/>
      <c r="U16711" s="11"/>
      <c r="V16711" s="11"/>
      <c r="W16711" s="11"/>
      <c r="X16711" s="11"/>
      <c r="Y16711" s="11"/>
      <c r="Z16711" s="9"/>
      <c r="AA16711" s="1"/>
    </row>
    <row r="16712" spans="10:27" ht="15" customHeight="1">
      <c r="J16712" s="9"/>
      <c r="K16712" s="11"/>
      <c r="L16712" s="9"/>
      <c r="M16712" s="11"/>
      <c r="N16712" s="11"/>
      <c r="O16712" s="11"/>
      <c r="P16712" s="11"/>
      <c r="Q16712" s="11"/>
      <c r="R16712" s="11"/>
      <c r="S16712" s="11"/>
      <c r="T16712" s="11"/>
      <c r="U16712" s="11"/>
      <c r="V16712" s="11"/>
      <c r="W16712" s="11"/>
      <c r="X16712" s="11"/>
      <c r="Y16712" s="11"/>
      <c r="Z16712" s="9"/>
      <c r="AA16712" s="1"/>
    </row>
    <row r="16713" spans="10:27" ht="15" customHeight="1">
      <c r="J16713" s="9"/>
      <c r="K16713" s="11"/>
      <c r="L16713" s="9"/>
      <c r="M16713" s="11"/>
      <c r="N16713" s="11"/>
      <c r="O16713" s="11"/>
      <c r="P16713" s="11"/>
      <c r="Q16713" s="11"/>
      <c r="R16713" s="11"/>
      <c r="S16713" s="11"/>
      <c r="T16713" s="11"/>
      <c r="U16713" s="11"/>
      <c r="V16713" s="11"/>
      <c r="W16713" s="11"/>
      <c r="X16713" s="11"/>
      <c r="Y16713" s="11"/>
      <c r="Z16713" s="9"/>
      <c r="AA16713" s="1"/>
    </row>
    <row r="16714" spans="10:27" ht="15" customHeight="1">
      <c r="J16714" s="9"/>
      <c r="K16714" s="11"/>
      <c r="L16714" s="9"/>
      <c r="M16714" s="11"/>
      <c r="N16714" s="11"/>
      <c r="O16714" s="11"/>
      <c r="P16714" s="11"/>
      <c r="Q16714" s="11"/>
      <c r="R16714" s="11"/>
      <c r="S16714" s="11"/>
      <c r="T16714" s="11"/>
      <c r="U16714" s="11"/>
      <c r="V16714" s="11"/>
      <c r="W16714" s="11"/>
      <c r="X16714" s="11"/>
      <c r="Y16714" s="11"/>
      <c r="Z16714" s="9"/>
      <c r="AA16714" s="1"/>
    </row>
    <row r="16715" spans="10:27" ht="15" customHeight="1">
      <c r="J16715" s="9"/>
      <c r="K16715" s="11"/>
      <c r="L16715" s="9"/>
      <c r="M16715" s="11"/>
      <c r="N16715" s="11"/>
      <c r="O16715" s="11"/>
      <c r="P16715" s="11"/>
      <c r="Q16715" s="11"/>
      <c r="R16715" s="11"/>
      <c r="S16715" s="11"/>
      <c r="T16715" s="11"/>
      <c r="U16715" s="11"/>
      <c r="V16715" s="11"/>
      <c r="W16715" s="11"/>
      <c r="X16715" s="11"/>
      <c r="Y16715" s="11"/>
      <c r="Z16715" s="9"/>
      <c r="AA16715" s="1"/>
    </row>
    <row r="16716" spans="10:27" ht="15" customHeight="1">
      <c r="J16716" s="9"/>
      <c r="K16716" s="11"/>
      <c r="L16716" s="9"/>
      <c r="M16716" s="11"/>
      <c r="N16716" s="11"/>
      <c r="O16716" s="11"/>
      <c r="P16716" s="11"/>
      <c r="Q16716" s="11"/>
      <c r="R16716" s="11"/>
      <c r="S16716" s="11"/>
      <c r="T16716" s="11"/>
      <c r="U16716" s="11"/>
      <c r="V16716" s="11"/>
      <c r="W16716" s="11"/>
      <c r="X16716" s="11"/>
      <c r="Y16716" s="11"/>
      <c r="Z16716" s="9"/>
      <c r="AA16716" s="1"/>
    </row>
    <row r="16717" spans="10:27" ht="15" customHeight="1">
      <c r="J16717" s="9"/>
      <c r="K16717" s="11"/>
      <c r="L16717" s="9"/>
      <c r="M16717" s="11"/>
      <c r="N16717" s="11"/>
      <c r="O16717" s="11"/>
      <c r="P16717" s="11"/>
      <c r="Q16717" s="11"/>
      <c r="R16717" s="11"/>
      <c r="S16717" s="11"/>
      <c r="T16717" s="11"/>
      <c r="U16717" s="11"/>
      <c r="V16717" s="11"/>
      <c r="W16717" s="11"/>
      <c r="X16717" s="11"/>
      <c r="Y16717" s="11"/>
      <c r="Z16717" s="9"/>
      <c r="AA16717" s="1"/>
    </row>
    <row r="16718" spans="10:27" ht="15" customHeight="1">
      <c r="J16718" s="9"/>
      <c r="K16718" s="11"/>
      <c r="L16718" s="9"/>
      <c r="M16718" s="11"/>
      <c r="N16718" s="11"/>
      <c r="O16718" s="11"/>
      <c r="P16718" s="11"/>
      <c r="Q16718" s="11"/>
      <c r="R16718" s="11"/>
      <c r="S16718" s="11"/>
      <c r="T16718" s="11"/>
      <c r="U16718" s="11"/>
      <c r="V16718" s="11"/>
      <c r="W16718" s="11"/>
      <c r="X16718" s="11"/>
      <c r="Y16718" s="11"/>
      <c r="Z16718" s="9"/>
      <c r="AA16718" s="1"/>
    </row>
    <row r="16719" spans="10:27" ht="15" customHeight="1">
      <c r="J16719" s="9"/>
      <c r="K16719" s="11"/>
      <c r="L16719" s="9"/>
      <c r="M16719" s="11"/>
      <c r="N16719" s="11"/>
      <c r="O16719" s="11"/>
      <c r="P16719" s="11"/>
      <c r="Q16719" s="11"/>
      <c r="R16719" s="11"/>
      <c r="S16719" s="11"/>
      <c r="T16719" s="11"/>
      <c r="U16719" s="11"/>
      <c r="V16719" s="11"/>
      <c r="W16719" s="11"/>
      <c r="X16719" s="11"/>
      <c r="Y16719" s="11"/>
      <c r="Z16719" s="9"/>
      <c r="AA16719" s="1"/>
    </row>
    <row r="16720" spans="10:27" ht="15" customHeight="1">
      <c r="J16720" s="9"/>
      <c r="K16720" s="11"/>
      <c r="L16720" s="9"/>
      <c r="M16720" s="11"/>
      <c r="N16720" s="11"/>
      <c r="O16720" s="11"/>
      <c r="P16720" s="11"/>
      <c r="Q16720" s="11"/>
      <c r="R16720" s="11"/>
      <c r="S16720" s="11"/>
      <c r="T16720" s="11"/>
      <c r="U16720" s="11"/>
      <c r="V16720" s="11"/>
      <c r="W16720" s="11"/>
      <c r="X16720" s="11"/>
      <c r="Y16720" s="11"/>
      <c r="Z16720" s="9"/>
      <c r="AA16720" s="1"/>
    </row>
    <row r="16721" spans="10:27" ht="15" customHeight="1">
      <c r="J16721" s="9"/>
      <c r="K16721" s="11"/>
      <c r="L16721" s="9"/>
      <c r="M16721" s="11"/>
      <c r="N16721" s="11"/>
      <c r="O16721" s="11"/>
      <c r="P16721" s="11"/>
      <c r="Q16721" s="11"/>
      <c r="R16721" s="11"/>
      <c r="S16721" s="11"/>
      <c r="T16721" s="11"/>
      <c r="U16721" s="11"/>
      <c r="V16721" s="11"/>
      <c r="W16721" s="11"/>
      <c r="X16721" s="11"/>
      <c r="Y16721" s="11"/>
      <c r="Z16721" s="9"/>
      <c r="AA16721" s="1"/>
    </row>
    <row r="16722" spans="10:27" ht="15" customHeight="1">
      <c r="J16722" s="9"/>
      <c r="K16722" s="11"/>
      <c r="L16722" s="9"/>
      <c r="M16722" s="11"/>
      <c r="N16722" s="11"/>
      <c r="O16722" s="11"/>
      <c r="P16722" s="11"/>
      <c r="Q16722" s="11"/>
      <c r="R16722" s="11"/>
      <c r="S16722" s="11"/>
      <c r="T16722" s="11"/>
      <c r="U16722" s="11"/>
      <c r="V16722" s="11"/>
      <c r="W16722" s="11"/>
      <c r="X16722" s="11"/>
      <c r="Y16722" s="11"/>
      <c r="Z16722" s="9"/>
      <c r="AA16722" s="1"/>
    </row>
    <row r="16723" spans="10:27" ht="15" customHeight="1">
      <c r="J16723" s="9"/>
      <c r="K16723" s="11"/>
      <c r="L16723" s="9"/>
      <c r="M16723" s="11"/>
      <c r="N16723" s="11"/>
      <c r="O16723" s="11"/>
      <c r="P16723" s="11"/>
      <c r="Q16723" s="11"/>
      <c r="R16723" s="11"/>
      <c r="S16723" s="11"/>
      <c r="T16723" s="11"/>
      <c r="U16723" s="11"/>
      <c r="V16723" s="11"/>
      <c r="W16723" s="11"/>
      <c r="X16723" s="11"/>
      <c r="Y16723" s="11"/>
      <c r="Z16723" s="9"/>
      <c r="AA16723" s="1"/>
    </row>
    <row r="16724" spans="10:27" ht="15" customHeight="1">
      <c r="J16724" s="9"/>
      <c r="K16724" s="11"/>
      <c r="L16724" s="9"/>
      <c r="M16724" s="11"/>
      <c r="N16724" s="11"/>
      <c r="O16724" s="11"/>
      <c r="P16724" s="11"/>
      <c r="Q16724" s="11"/>
      <c r="R16724" s="11"/>
      <c r="S16724" s="11"/>
      <c r="T16724" s="11"/>
      <c r="U16724" s="11"/>
      <c r="V16724" s="11"/>
      <c r="W16724" s="11"/>
      <c r="X16724" s="11"/>
      <c r="Y16724" s="11"/>
      <c r="Z16724" s="9"/>
      <c r="AA16724" s="1"/>
    </row>
    <row r="16725" spans="10:27" ht="15" customHeight="1">
      <c r="J16725" s="9"/>
      <c r="K16725" s="11"/>
      <c r="L16725" s="9"/>
      <c r="M16725" s="11"/>
      <c r="N16725" s="11"/>
      <c r="O16725" s="11"/>
      <c r="P16725" s="11"/>
      <c r="Q16725" s="11"/>
      <c r="R16725" s="11"/>
      <c r="S16725" s="11"/>
      <c r="T16725" s="11"/>
      <c r="U16725" s="11"/>
      <c r="V16725" s="11"/>
      <c r="W16725" s="11"/>
      <c r="X16725" s="11"/>
      <c r="Y16725" s="11"/>
      <c r="Z16725" s="9"/>
      <c r="AA16725" s="1"/>
    </row>
    <row r="16726" spans="10:27" ht="15" customHeight="1">
      <c r="J16726" s="9"/>
      <c r="K16726" s="11"/>
      <c r="L16726" s="9"/>
      <c r="M16726" s="11"/>
      <c r="N16726" s="11"/>
      <c r="O16726" s="11"/>
      <c r="P16726" s="11"/>
      <c r="Q16726" s="11"/>
      <c r="R16726" s="11"/>
      <c r="S16726" s="11"/>
      <c r="T16726" s="11"/>
      <c r="U16726" s="11"/>
      <c r="V16726" s="11"/>
      <c r="W16726" s="11"/>
      <c r="X16726" s="11"/>
      <c r="Y16726" s="11"/>
      <c r="Z16726" s="9"/>
      <c r="AA16726" s="1"/>
    </row>
    <row r="16727" spans="10:27" ht="15" customHeight="1">
      <c r="J16727" s="9"/>
      <c r="K16727" s="11"/>
      <c r="L16727" s="9"/>
      <c r="M16727" s="11"/>
      <c r="N16727" s="11"/>
      <c r="O16727" s="11"/>
      <c r="P16727" s="11"/>
      <c r="Q16727" s="11"/>
      <c r="R16727" s="11"/>
      <c r="S16727" s="11"/>
      <c r="T16727" s="11"/>
      <c r="U16727" s="11"/>
      <c r="V16727" s="11"/>
      <c r="W16727" s="11"/>
      <c r="X16727" s="11"/>
      <c r="Y16727" s="11"/>
      <c r="Z16727" s="9"/>
      <c r="AA16727" s="1"/>
    </row>
    <row r="16728" spans="10:27" ht="15" customHeight="1">
      <c r="J16728" s="9"/>
      <c r="K16728" s="11"/>
      <c r="L16728" s="9"/>
      <c r="M16728" s="11"/>
      <c r="N16728" s="11"/>
      <c r="O16728" s="11"/>
      <c r="P16728" s="11"/>
      <c r="Q16728" s="11"/>
      <c r="R16728" s="11"/>
      <c r="S16728" s="11"/>
      <c r="T16728" s="11"/>
      <c r="U16728" s="11"/>
      <c r="V16728" s="11"/>
      <c r="W16728" s="11"/>
      <c r="X16728" s="11"/>
      <c r="Y16728" s="11"/>
      <c r="Z16728" s="9"/>
      <c r="AA16728" s="1"/>
    </row>
    <row r="16729" spans="10:27" ht="15" customHeight="1">
      <c r="J16729" s="9"/>
      <c r="K16729" s="11"/>
      <c r="L16729" s="9"/>
      <c r="M16729" s="11"/>
      <c r="N16729" s="11"/>
      <c r="O16729" s="11"/>
      <c r="P16729" s="11"/>
      <c r="Q16729" s="11"/>
      <c r="R16729" s="11"/>
      <c r="S16729" s="11"/>
      <c r="T16729" s="11"/>
      <c r="U16729" s="11"/>
      <c r="V16729" s="11"/>
      <c r="W16729" s="11"/>
      <c r="X16729" s="11"/>
      <c r="Y16729" s="11"/>
      <c r="Z16729" s="9"/>
      <c r="AA16729" s="1"/>
    </row>
    <row r="16730" spans="10:27" ht="15" customHeight="1">
      <c r="J16730" s="9"/>
      <c r="K16730" s="11"/>
      <c r="L16730" s="9"/>
      <c r="M16730" s="11"/>
      <c r="N16730" s="11"/>
      <c r="O16730" s="11"/>
      <c r="P16730" s="11"/>
      <c r="Q16730" s="11"/>
      <c r="R16730" s="11"/>
      <c r="S16730" s="11"/>
      <c r="T16730" s="11"/>
      <c r="U16730" s="11"/>
      <c r="V16730" s="11"/>
      <c r="W16730" s="11"/>
      <c r="X16730" s="11"/>
      <c r="Y16730" s="11"/>
      <c r="Z16730" s="9"/>
      <c r="AA16730" s="1"/>
    </row>
    <row r="16731" spans="10:27" ht="15" customHeight="1">
      <c r="J16731" s="9"/>
      <c r="K16731" s="11"/>
      <c r="L16731" s="9"/>
      <c r="M16731" s="11"/>
      <c r="N16731" s="11"/>
      <c r="O16731" s="11"/>
      <c r="P16731" s="11"/>
      <c r="Q16731" s="11"/>
      <c r="R16731" s="11"/>
      <c r="S16731" s="11"/>
      <c r="T16731" s="11"/>
      <c r="U16731" s="11"/>
      <c r="V16731" s="11"/>
      <c r="W16731" s="11"/>
      <c r="X16731" s="11"/>
      <c r="Y16731" s="11"/>
      <c r="Z16731" s="9"/>
      <c r="AA16731" s="1"/>
    </row>
    <row r="16732" spans="10:27" ht="15" customHeight="1">
      <c r="J16732" s="9"/>
      <c r="K16732" s="11"/>
      <c r="L16732" s="9"/>
      <c r="M16732" s="11"/>
      <c r="N16732" s="11"/>
      <c r="O16732" s="11"/>
      <c r="P16732" s="11"/>
      <c r="Q16732" s="11"/>
      <c r="R16732" s="11"/>
      <c r="S16732" s="11"/>
      <c r="T16732" s="11"/>
      <c r="U16732" s="11"/>
      <c r="V16732" s="11"/>
      <c r="W16732" s="11"/>
      <c r="X16732" s="11"/>
      <c r="Y16732" s="11"/>
      <c r="Z16732" s="9"/>
      <c r="AA16732" s="1"/>
    </row>
    <row r="16733" spans="10:27" ht="15" customHeight="1">
      <c r="J16733" s="9"/>
      <c r="K16733" s="11"/>
      <c r="L16733" s="9"/>
      <c r="M16733" s="11"/>
      <c r="N16733" s="11"/>
      <c r="O16733" s="11"/>
      <c r="P16733" s="11"/>
      <c r="Q16733" s="11"/>
      <c r="R16733" s="11"/>
      <c r="S16733" s="11"/>
      <c r="T16733" s="11"/>
      <c r="U16733" s="11"/>
      <c r="V16733" s="11"/>
      <c r="W16733" s="11"/>
      <c r="X16733" s="11"/>
      <c r="Y16733" s="11"/>
      <c r="Z16733" s="9"/>
      <c r="AA16733" s="1"/>
    </row>
    <row r="16734" spans="10:27" ht="15" customHeight="1">
      <c r="J16734" s="9"/>
      <c r="K16734" s="11"/>
      <c r="L16734" s="9"/>
      <c r="M16734" s="11"/>
      <c r="N16734" s="11"/>
      <c r="O16734" s="11"/>
      <c r="P16734" s="11"/>
      <c r="Q16734" s="11"/>
      <c r="R16734" s="11"/>
      <c r="S16734" s="11"/>
      <c r="T16734" s="11"/>
      <c r="U16734" s="11"/>
      <c r="V16734" s="11"/>
      <c r="W16734" s="11"/>
      <c r="X16734" s="11"/>
      <c r="Y16734" s="11"/>
      <c r="Z16734" s="9"/>
      <c r="AA16734" s="1"/>
    </row>
    <row r="16735" spans="10:27" ht="15" customHeight="1">
      <c r="J16735" s="9"/>
      <c r="K16735" s="11"/>
      <c r="L16735" s="9"/>
      <c r="M16735" s="11"/>
      <c r="N16735" s="11"/>
      <c r="O16735" s="11"/>
      <c r="P16735" s="11"/>
      <c r="Q16735" s="11"/>
      <c r="R16735" s="11"/>
      <c r="S16735" s="11"/>
      <c r="T16735" s="11"/>
      <c r="U16735" s="11"/>
      <c r="V16735" s="11"/>
      <c r="W16735" s="11"/>
      <c r="X16735" s="11"/>
      <c r="Y16735" s="11"/>
      <c r="Z16735" s="9"/>
      <c r="AA16735" s="1"/>
    </row>
    <row r="16736" spans="10:27" ht="15" customHeight="1">
      <c r="J16736" s="9"/>
      <c r="K16736" s="11"/>
      <c r="L16736" s="9"/>
      <c r="M16736" s="11"/>
      <c r="N16736" s="11"/>
      <c r="O16736" s="11"/>
      <c r="P16736" s="11"/>
      <c r="Q16736" s="11"/>
      <c r="R16736" s="11"/>
      <c r="S16736" s="11"/>
      <c r="T16736" s="11"/>
      <c r="U16736" s="11"/>
      <c r="V16736" s="11"/>
      <c r="W16736" s="11"/>
      <c r="X16736" s="11"/>
      <c r="Y16736" s="11"/>
      <c r="Z16736" s="9"/>
      <c r="AA16736" s="1"/>
    </row>
    <row r="16737" spans="10:27" ht="15" customHeight="1">
      <c r="J16737" s="9"/>
      <c r="K16737" s="11"/>
      <c r="L16737" s="9"/>
      <c r="M16737" s="11"/>
      <c r="N16737" s="11"/>
      <c r="O16737" s="11"/>
      <c r="P16737" s="11"/>
      <c r="Q16737" s="11"/>
      <c r="R16737" s="11"/>
      <c r="S16737" s="11"/>
      <c r="T16737" s="11"/>
      <c r="U16737" s="11"/>
      <c r="V16737" s="11"/>
      <c r="W16737" s="11"/>
      <c r="X16737" s="11"/>
      <c r="Y16737" s="11"/>
      <c r="Z16737" s="9"/>
      <c r="AA16737" s="1"/>
    </row>
    <row r="16738" spans="10:27" ht="15" customHeight="1">
      <c r="J16738" s="9"/>
      <c r="K16738" s="11"/>
      <c r="L16738" s="9"/>
      <c r="M16738" s="11"/>
      <c r="N16738" s="11"/>
      <c r="O16738" s="11"/>
      <c r="P16738" s="11"/>
      <c r="Q16738" s="11"/>
      <c r="R16738" s="11"/>
      <c r="S16738" s="11"/>
      <c r="T16738" s="11"/>
      <c r="U16738" s="11"/>
      <c r="V16738" s="11"/>
      <c r="W16738" s="11"/>
      <c r="X16738" s="11"/>
      <c r="Y16738" s="11"/>
      <c r="Z16738" s="9"/>
      <c r="AA16738" s="1"/>
    </row>
    <row r="16739" spans="10:27" ht="15" customHeight="1">
      <c r="J16739" s="9"/>
      <c r="K16739" s="11"/>
      <c r="L16739" s="9"/>
      <c r="M16739" s="11"/>
      <c r="N16739" s="11"/>
      <c r="O16739" s="11"/>
      <c r="P16739" s="11"/>
      <c r="Q16739" s="11"/>
      <c r="R16739" s="11"/>
      <c r="S16739" s="11"/>
      <c r="T16739" s="11"/>
      <c r="U16739" s="11"/>
      <c r="V16739" s="11"/>
      <c r="W16739" s="11"/>
      <c r="X16739" s="11"/>
      <c r="Y16739" s="11"/>
      <c r="Z16739" s="9"/>
      <c r="AA16739" s="1"/>
    </row>
    <row r="16740" spans="10:27" ht="15" customHeight="1">
      <c r="J16740" s="9"/>
      <c r="K16740" s="11"/>
      <c r="L16740" s="9"/>
      <c r="M16740" s="11"/>
      <c r="N16740" s="11"/>
      <c r="O16740" s="11"/>
      <c r="P16740" s="11"/>
      <c r="Q16740" s="11"/>
      <c r="R16740" s="11"/>
      <c r="S16740" s="11"/>
      <c r="T16740" s="11"/>
      <c r="U16740" s="11"/>
      <c r="V16740" s="11"/>
      <c r="W16740" s="11"/>
      <c r="X16740" s="11"/>
      <c r="Y16740" s="11"/>
      <c r="Z16740" s="9"/>
      <c r="AA16740" s="1"/>
    </row>
    <row r="16741" spans="10:27" ht="15" customHeight="1">
      <c r="J16741" s="9"/>
      <c r="K16741" s="11"/>
      <c r="L16741" s="9"/>
      <c r="M16741" s="11"/>
      <c r="N16741" s="11"/>
      <c r="O16741" s="11"/>
      <c r="P16741" s="11"/>
      <c r="Q16741" s="11"/>
      <c r="R16741" s="11"/>
      <c r="S16741" s="11"/>
      <c r="T16741" s="11"/>
      <c r="U16741" s="11"/>
      <c r="V16741" s="11"/>
      <c r="W16741" s="11"/>
      <c r="X16741" s="11"/>
      <c r="Y16741" s="11"/>
      <c r="Z16741" s="9"/>
      <c r="AA16741" s="1"/>
    </row>
    <row r="16742" spans="10:27" ht="15" customHeight="1">
      <c r="J16742" s="9"/>
      <c r="K16742" s="11"/>
      <c r="L16742" s="9"/>
      <c r="M16742" s="11"/>
      <c r="N16742" s="11"/>
      <c r="O16742" s="11"/>
      <c r="P16742" s="11"/>
      <c r="Q16742" s="11"/>
      <c r="R16742" s="11"/>
      <c r="S16742" s="11"/>
      <c r="T16742" s="11"/>
      <c r="U16742" s="11"/>
      <c r="V16742" s="11"/>
      <c r="W16742" s="11"/>
      <c r="X16742" s="11"/>
      <c r="Y16742" s="11"/>
      <c r="Z16742" s="9"/>
      <c r="AA16742" s="1"/>
    </row>
    <row r="16743" spans="10:27" ht="15" customHeight="1">
      <c r="J16743" s="9"/>
      <c r="K16743" s="11"/>
      <c r="L16743" s="9"/>
      <c r="M16743" s="11"/>
      <c r="N16743" s="11"/>
      <c r="O16743" s="11"/>
      <c r="P16743" s="11"/>
      <c r="Q16743" s="11"/>
      <c r="R16743" s="11"/>
      <c r="S16743" s="11"/>
      <c r="T16743" s="11"/>
      <c r="U16743" s="11"/>
      <c r="V16743" s="11"/>
      <c r="W16743" s="11"/>
      <c r="X16743" s="11"/>
      <c r="Y16743" s="11"/>
      <c r="Z16743" s="9"/>
      <c r="AA16743" s="1"/>
    </row>
    <row r="16744" spans="10:27" ht="15" customHeight="1">
      <c r="J16744" s="9"/>
      <c r="K16744" s="11"/>
      <c r="L16744" s="9"/>
      <c r="M16744" s="11"/>
      <c r="N16744" s="11"/>
      <c r="O16744" s="11"/>
      <c r="P16744" s="11"/>
      <c r="Q16744" s="11"/>
      <c r="R16744" s="11"/>
      <c r="S16744" s="11"/>
      <c r="T16744" s="11"/>
      <c r="U16744" s="11"/>
      <c r="V16744" s="11"/>
      <c r="W16744" s="11"/>
      <c r="X16744" s="11"/>
      <c r="Y16744" s="11"/>
      <c r="Z16744" s="9"/>
      <c r="AA16744" s="1"/>
    </row>
    <row r="16745" spans="10:27" ht="15" customHeight="1">
      <c r="J16745" s="9"/>
      <c r="K16745" s="11"/>
      <c r="L16745" s="9"/>
      <c r="M16745" s="11"/>
      <c r="N16745" s="11"/>
      <c r="O16745" s="11"/>
      <c r="P16745" s="11"/>
      <c r="Q16745" s="11"/>
      <c r="R16745" s="11"/>
      <c r="S16745" s="11"/>
      <c r="T16745" s="11"/>
      <c r="U16745" s="11"/>
      <c r="V16745" s="11"/>
      <c r="W16745" s="11"/>
      <c r="X16745" s="11"/>
      <c r="Y16745" s="11"/>
      <c r="Z16745" s="9"/>
      <c r="AA16745" s="1"/>
    </row>
    <row r="16746" spans="10:27" ht="15" customHeight="1">
      <c r="J16746" s="9"/>
      <c r="K16746" s="11"/>
      <c r="L16746" s="9"/>
      <c r="M16746" s="11"/>
      <c r="N16746" s="11"/>
      <c r="O16746" s="11"/>
      <c r="P16746" s="11"/>
      <c r="Q16746" s="11"/>
      <c r="R16746" s="11"/>
      <c r="S16746" s="11"/>
      <c r="T16746" s="11"/>
      <c r="U16746" s="11"/>
      <c r="V16746" s="11"/>
      <c r="W16746" s="11"/>
      <c r="X16746" s="11"/>
      <c r="Y16746" s="11"/>
      <c r="Z16746" s="9"/>
      <c r="AA16746" s="1"/>
    </row>
    <row r="16747" spans="10:27" ht="15" customHeight="1">
      <c r="J16747" s="9"/>
      <c r="K16747" s="11"/>
      <c r="L16747" s="9"/>
      <c r="M16747" s="11"/>
      <c r="N16747" s="11"/>
      <c r="O16747" s="11"/>
      <c r="P16747" s="11"/>
      <c r="Q16747" s="11"/>
      <c r="R16747" s="11"/>
      <c r="S16747" s="11"/>
      <c r="T16747" s="11"/>
      <c r="U16747" s="11"/>
      <c r="V16747" s="11"/>
      <c r="W16747" s="11"/>
      <c r="X16747" s="11"/>
      <c r="Y16747" s="11"/>
      <c r="Z16747" s="9"/>
      <c r="AA16747" s="1"/>
    </row>
    <row r="16748" spans="10:27" ht="15" customHeight="1">
      <c r="J16748" s="9"/>
      <c r="K16748" s="11"/>
      <c r="L16748" s="9"/>
      <c r="M16748" s="11"/>
      <c r="N16748" s="11"/>
      <c r="O16748" s="11"/>
      <c r="P16748" s="11"/>
      <c r="Q16748" s="11"/>
      <c r="R16748" s="11"/>
      <c r="S16748" s="11"/>
      <c r="T16748" s="11"/>
      <c r="U16748" s="11"/>
      <c r="V16748" s="11"/>
      <c r="W16748" s="11"/>
      <c r="X16748" s="11"/>
      <c r="Y16748" s="11"/>
      <c r="Z16748" s="9"/>
      <c r="AA16748" s="1"/>
    </row>
    <row r="16749" spans="10:27" ht="15" customHeight="1">
      <c r="J16749" s="9"/>
      <c r="K16749" s="11"/>
      <c r="L16749" s="9"/>
      <c r="M16749" s="11"/>
      <c r="N16749" s="11"/>
      <c r="O16749" s="11"/>
      <c r="P16749" s="11"/>
      <c r="Q16749" s="11"/>
      <c r="R16749" s="11"/>
      <c r="S16749" s="11"/>
      <c r="T16749" s="11"/>
      <c r="U16749" s="11"/>
      <c r="V16749" s="11"/>
      <c r="W16749" s="11"/>
      <c r="X16749" s="11"/>
      <c r="Y16749" s="11"/>
      <c r="Z16749" s="9"/>
      <c r="AA16749" s="1"/>
    </row>
    <row r="16750" spans="10:27" ht="15" customHeight="1">
      <c r="J16750" s="9"/>
      <c r="K16750" s="11"/>
      <c r="L16750" s="9"/>
      <c r="M16750" s="11"/>
      <c r="N16750" s="11"/>
      <c r="O16750" s="11"/>
      <c r="P16750" s="11"/>
      <c r="Q16750" s="11"/>
      <c r="R16750" s="11"/>
      <c r="S16750" s="11"/>
      <c r="T16750" s="11"/>
      <c r="U16750" s="11"/>
      <c r="V16750" s="11"/>
      <c r="W16750" s="11"/>
      <c r="X16750" s="11"/>
      <c r="Y16750" s="11"/>
      <c r="Z16750" s="9"/>
      <c r="AA16750" s="1"/>
    </row>
    <row r="16751" spans="10:27" ht="15" customHeight="1">
      <c r="J16751" s="9"/>
      <c r="K16751" s="11"/>
      <c r="L16751" s="9"/>
      <c r="M16751" s="11"/>
      <c r="N16751" s="11"/>
      <c r="O16751" s="11"/>
      <c r="P16751" s="11"/>
      <c r="Q16751" s="11"/>
      <c r="R16751" s="11"/>
      <c r="S16751" s="11"/>
      <c r="T16751" s="11"/>
      <c r="U16751" s="11"/>
      <c r="V16751" s="11"/>
      <c r="W16751" s="11"/>
      <c r="X16751" s="11"/>
      <c r="Y16751" s="11"/>
      <c r="Z16751" s="9"/>
      <c r="AA16751" s="1"/>
    </row>
    <row r="16752" spans="10:27" ht="15" customHeight="1">
      <c r="J16752" s="9"/>
      <c r="K16752" s="11"/>
      <c r="L16752" s="9"/>
      <c r="M16752" s="11"/>
      <c r="N16752" s="11"/>
      <c r="O16752" s="11"/>
      <c r="P16752" s="11"/>
      <c r="Q16752" s="11"/>
      <c r="R16752" s="11"/>
      <c r="S16752" s="11"/>
      <c r="T16752" s="11"/>
      <c r="U16752" s="11"/>
      <c r="V16752" s="11"/>
      <c r="W16752" s="11"/>
      <c r="X16752" s="11"/>
      <c r="Y16752" s="11"/>
      <c r="Z16752" s="9"/>
      <c r="AA16752" s="1"/>
    </row>
    <row r="16753" spans="10:27" ht="15" customHeight="1">
      <c r="J16753" s="9"/>
      <c r="K16753" s="11"/>
      <c r="L16753" s="9"/>
      <c r="M16753" s="11"/>
      <c r="N16753" s="11"/>
      <c r="O16753" s="11"/>
      <c r="P16753" s="11"/>
      <c r="Q16753" s="11"/>
      <c r="R16753" s="11"/>
      <c r="S16753" s="11"/>
      <c r="T16753" s="11"/>
      <c r="U16753" s="11"/>
      <c r="V16753" s="11"/>
      <c r="W16753" s="11"/>
      <c r="X16753" s="11"/>
      <c r="Y16753" s="11"/>
      <c r="Z16753" s="9"/>
      <c r="AA16753" s="1"/>
    </row>
    <row r="16754" spans="10:27" ht="15" customHeight="1">
      <c r="J16754" s="9"/>
      <c r="K16754" s="11"/>
      <c r="L16754" s="9"/>
      <c r="M16754" s="11"/>
      <c r="N16754" s="11"/>
      <c r="O16754" s="11"/>
      <c r="P16754" s="11"/>
      <c r="Q16754" s="11"/>
      <c r="R16754" s="11"/>
      <c r="S16754" s="11"/>
      <c r="T16754" s="11"/>
      <c r="U16754" s="11"/>
      <c r="V16754" s="11"/>
      <c r="W16754" s="11"/>
      <c r="X16754" s="11"/>
      <c r="Y16754" s="11"/>
      <c r="Z16754" s="9"/>
      <c r="AA16754" s="1"/>
    </row>
    <row r="16755" spans="10:27" ht="15" customHeight="1">
      <c r="J16755" s="9"/>
      <c r="K16755" s="11"/>
      <c r="L16755" s="9"/>
      <c r="M16755" s="11"/>
      <c r="N16755" s="11"/>
      <c r="O16755" s="11"/>
      <c r="P16755" s="11"/>
      <c r="Q16755" s="11"/>
      <c r="R16755" s="11"/>
      <c r="S16755" s="11"/>
      <c r="T16755" s="11"/>
      <c r="U16755" s="11"/>
      <c r="V16755" s="11"/>
      <c r="W16755" s="11"/>
      <c r="X16755" s="11"/>
      <c r="Y16755" s="11"/>
      <c r="Z16755" s="9"/>
      <c r="AA16755" s="1"/>
    </row>
    <row r="16756" spans="10:27" ht="15" customHeight="1">
      <c r="J16756" s="9"/>
      <c r="K16756" s="11"/>
      <c r="L16756" s="9"/>
      <c r="M16756" s="11"/>
      <c r="N16756" s="11"/>
      <c r="O16756" s="11"/>
      <c r="P16756" s="11"/>
      <c r="Q16756" s="11"/>
      <c r="R16756" s="11"/>
      <c r="S16756" s="11"/>
      <c r="T16756" s="11"/>
      <c r="U16756" s="11"/>
      <c r="V16756" s="11"/>
      <c r="W16756" s="11"/>
      <c r="X16756" s="11"/>
      <c r="Y16756" s="11"/>
      <c r="Z16756" s="9"/>
      <c r="AA16756" s="1"/>
    </row>
    <row r="16757" spans="10:27" ht="15" customHeight="1">
      <c r="J16757" s="9"/>
      <c r="K16757" s="11"/>
      <c r="L16757" s="9"/>
      <c r="M16757" s="11"/>
      <c r="N16757" s="11"/>
      <c r="O16757" s="11"/>
      <c r="P16757" s="11"/>
      <c r="Q16757" s="11"/>
      <c r="R16757" s="11"/>
      <c r="S16757" s="11"/>
      <c r="T16757" s="11"/>
      <c r="U16757" s="11"/>
      <c r="V16757" s="11"/>
      <c r="W16757" s="11"/>
      <c r="X16757" s="11"/>
      <c r="Y16757" s="11"/>
      <c r="Z16757" s="9"/>
      <c r="AA16757" s="1"/>
    </row>
    <row r="16758" spans="10:27" ht="15" customHeight="1">
      <c r="J16758" s="9"/>
      <c r="K16758" s="11"/>
      <c r="L16758" s="9"/>
      <c r="M16758" s="11"/>
      <c r="N16758" s="11"/>
      <c r="O16758" s="11"/>
      <c r="P16758" s="11"/>
      <c r="Q16758" s="11"/>
      <c r="R16758" s="11"/>
      <c r="S16758" s="11"/>
      <c r="T16758" s="11"/>
      <c r="U16758" s="11"/>
      <c r="V16758" s="11"/>
      <c r="W16758" s="11"/>
      <c r="X16758" s="11"/>
      <c r="Y16758" s="11"/>
      <c r="Z16758" s="9"/>
      <c r="AA16758" s="1"/>
    </row>
    <row r="16759" spans="10:27" ht="15" customHeight="1">
      <c r="J16759" s="9"/>
      <c r="K16759" s="11"/>
      <c r="L16759" s="9"/>
      <c r="M16759" s="11"/>
      <c r="N16759" s="11"/>
      <c r="O16759" s="11"/>
      <c r="P16759" s="11"/>
      <c r="Q16759" s="11"/>
      <c r="R16759" s="11"/>
      <c r="S16759" s="11"/>
      <c r="T16759" s="11"/>
      <c r="U16759" s="11"/>
      <c r="V16759" s="11"/>
      <c r="W16759" s="11"/>
      <c r="X16759" s="11"/>
      <c r="Y16759" s="11"/>
      <c r="Z16759" s="9"/>
      <c r="AA16759" s="1"/>
    </row>
    <row r="16760" spans="10:27" ht="15" customHeight="1">
      <c r="J16760" s="9"/>
      <c r="K16760" s="11"/>
      <c r="L16760" s="9"/>
      <c r="M16760" s="11"/>
      <c r="N16760" s="11"/>
      <c r="O16760" s="11"/>
      <c r="P16760" s="11"/>
      <c r="Q16760" s="11"/>
      <c r="R16760" s="11"/>
      <c r="S16760" s="11"/>
      <c r="T16760" s="11"/>
      <c r="U16760" s="11"/>
      <c r="V16760" s="11"/>
      <c r="W16760" s="11"/>
      <c r="X16760" s="11"/>
      <c r="Y16760" s="11"/>
      <c r="Z16760" s="9"/>
      <c r="AA16760" s="1"/>
    </row>
    <row r="16761" spans="10:27" ht="15" customHeight="1">
      <c r="J16761" s="9"/>
      <c r="K16761" s="11"/>
      <c r="L16761" s="9"/>
      <c r="M16761" s="11"/>
      <c r="N16761" s="11"/>
      <c r="O16761" s="11"/>
      <c r="P16761" s="11"/>
      <c r="Q16761" s="11"/>
      <c r="R16761" s="11"/>
      <c r="S16761" s="11"/>
      <c r="T16761" s="11"/>
      <c r="U16761" s="11"/>
      <c r="V16761" s="11"/>
      <c r="W16761" s="11"/>
      <c r="X16761" s="11"/>
      <c r="Y16761" s="11"/>
      <c r="Z16761" s="9"/>
      <c r="AA16761" s="1"/>
    </row>
    <row r="16762" spans="10:27" ht="15" customHeight="1">
      <c r="J16762" s="9"/>
      <c r="K16762" s="11"/>
      <c r="L16762" s="9"/>
      <c r="M16762" s="11"/>
      <c r="N16762" s="11"/>
      <c r="O16762" s="11"/>
      <c r="P16762" s="11"/>
      <c r="Q16762" s="11"/>
      <c r="R16762" s="11"/>
      <c r="S16762" s="11"/>
      <c r="T16762" s="11"/>
      <c r="U16762" s="11"/>
      <c r="V16762" s="11"/>
      <c r="W16762" s="11"/>
      <c r="X16762" s="11"/>
      <c r="Y16762" s="11"/>
      <c r="Z16762" s="9"/>
      <c r="AA16762" s="1"/>
    </row>
    <row r="16763" spans="10:27" ht="15" customHeight="1">
      <c r="J16763" s="9"/>
      <c r="K16763" s="11"/>
      <c r="L16763" s="9"/>
      <c r="M16763" s="11"/>
      <c r="N16763" s="11"/>
      <c r="O16763" s="11"/>
      <c r="P16763" s="11"/>
      <c r="Q16763" s="11"/>
      <c r="R16763" s="11"/>
      <c r="S16763" s="11"/>
      <c r="T16763" s="11"/>
      <c r="U16763" s="11"/>
      <c r="V16763" s="11"/>
      <c r="W16763" s="11"/>
      <c r="X16763" s="11"/>
      <c r="Y16763" s="11"/>
      <c r="Z16763" s="9"/>
      <c r="AA16763" s="1"/>
    </row>
    <row r="16764" spans="10:27" ht="15" customHeight="1">
      <c r="J16764" s="9"/>
      <c r="K16764" s="11"/>
      <c r="L16764" s="9"/>
      <c r="M16764" s="11"/>
      <c r="N16764" s="11"/>
      <c r="O16764" s="11"/>
      <c r="P16764" s="11"/>
      <c r="Q16764" s="11"/>
      <c r="R16764" s="11"/>
      <c r="S16764" s="11"/>
      <c r="T16764" s="11"/>
      <c r="U16764" s="11"/>
      <c r="V16764" s="11"/>
      <c r="W16764" s="11"/>
      <c r="X16764" s="11"/>
      <c r="Y16764" s="11"/>
      <c r="Z16764" s="9"/>
      <c r="AA16764" s="1"/>
    </row>
    <row r="16765" spans="10:27" ht="15" customHeight="1">
      <c r="J16765" s="9"/>
      <c r="K16765" s="11"/>
      <c r="L16765" s="9"/>
      <c r="M16765" s="11"/>
      <c r="N16765" s="11"/>
      <c r="O16765" s="11"/>
      <c r="P16765" s="11"/>
      <c r="Q16765" s="11"/>
      <c r="R16765" s="11"/>
      <c r="S16765" s="11"/>
      <c r="T16765" s="11"/>
      <c r="U16765" s="11"/>
      <c r="V16765" s="11"/>
      <c r="W16765" s="11"/>
      <c r="X16765" s="11"/>
      <c r="Y16765" s="11"/>
      <c r="Z16765" s="9"/>
      <c r="AA16765" s="1"/>
    </row>
    <row r="16766" spans="10:27" ht="15" customHeight="1">
      <c r="J16766" s="9"/>
      <c r="K16766" s="11"/>
      <c r="L16766" s="9"/>
      <c r="M16766" s="11"/>
      <c r="N16766" s="11"/>
      <c r="O16766" s="11"/>
      <c r="P16766" s="11"/>
      <c r="Q16766" s="11"/>
      <c r="R16766" s="11"/>
      <c r="S16766" s="11"/>
      <c r="T16766" s="11"/>
      <c r="U16766" s="11"/>
      <c r="V16766" s="11"/>
      <c r="W16766" s="11"/>
      <c r="X16766" s="11"/>
      <c r="Y16766" s="11"/>
      <c r="Z16766" s="9"/>
      <c r="AA16766" s="1"/>
    </row>
    <row r="16767" spans="10:27" ht="15" customHeight="1">
      <c r="J16767" s="9"/>
      <c r="K16767" s="11"/>
      <c r="L16767" s="9"/>
      <c r="M16767" s="11"/>
      <c r="N16767" s="11"/>
      <c r="O16767" s="11"/>
      <c r="P16767" s="11"/>
      <c r="Q16767" s="11"/>
      <c r="R16767" s="11"/>
      <c r="S16767" s="11"/>
      <c r="T16767" s="11"/>
      <c r="U16767" s="11"/>
      <c r="V16767" s="11"/>
      <c r="W16767" s="11"/>
      <c r="X16767" s="11"/>
      <c r="Y16767" s="11"/>
      <c r="Z16767" s="9"/>
      <c r="AA16767" s="1"/>
    </row>
    <row r="16768" spans="10:27" ht="15" customHeight="1">
      <c r="J16768" s="9"/>
      <c r="K16768" s="11"/>
      <c r="L16768" s="9"/>
      <c r="M16768" s="11"/>
      <c r="N16768" s="11"/>
      <c r="O16768" s="11"/>
      <c r="P16768" s="11"/>
      <c r="Q16768" s="11"/>
      <c r="R16768" s="11"/>
      <c r="S16768" s="11"/>
      <c r="T16768" s="11"/>
      <c r="U16768" s="11"/>
      <c r="V16768" s="11"/>
      <c r="W16768" s="11"/>
      <c r="X16768" s="11"/>
      <c r="Y16768" s="11"/>
      <c r="Z16768" s="9"/>
      <c r="AA16768" s="1"/>
    </row>
    <row r="16769" spans="10:27" ht="15" customHeight="1">
      <c r="J16769" s="9"/>
      <c r="K16769" s="11"/>
      <c r="L16769" s="9"/>
      <c r="M16769" s="11"/>
      <c r="N16769" s="11"/>
      <c r="O16769" s="11"/>
      <c r="P16769" s="11"/>
      <c r="Q16769" s="11"/>
      <c r="R16769" s="11"/>
      <c r="S16769" s="11"/>
      <c r="T16769" s="11"/>
      <c r="U16769" s="11"/>
      <c r="V16769" s="11"/>
      <c r="W16769" s="11"/>
      <c r="X16769" s="11"/>
      <c r="Y16769" s="11"/>
      <c r="Z16769" s="9"/>
      <c r="AA16769" s="1"/>
    </row>
    <row r="16770" spans="10:27" ht="15" customHeight="1">
      <c r="J16770" s="9"/>
      <c r="K16770" s="11"/>
      <c r="L16770" s="9"/>
      <c r="M16770" s="11"/>
      <c r="N16770" s="11"/>
      <c r="O16770" s="11"/>
      <c r="P16770" s="11"/>
      <c r="Q16770" s="11"/>
      <c r="R16770" s="11"/>
      <c r="S16770" s="11"/>
      <c r="T16770" s="11"/>
      <c r="U16770" s="11"/>
      <c r="V16770" s="11"/>
      <c r="W16770" s="11"/>
      <c r="X16770" s="11"/>
      <c r="Y16770" s="11"/>
      <c r="Z16770" s="9"/>
      <c r="AA16770" s="1"/>
    </row>
    <row r="16771" spans="10:27" ht="15" customHeight="1">
      <c r="J16771" s="9"/>
      <c r="K16771" s="11"/>
      <c r="L16771" s="9"/>
      <c r="M16771" s="11"/>
      <c r="N16771" s="11"/>
      <c r="O16771" s="11"/>
      <c r="P16771" s="11"/>
      <c r="Q16771" s="11"/>
      <c r="R16771" s="11"/>
      <c r="S16771" s="11"/>
      <c r="T16771" s="11"/>
      <c r="U16771" s="11"/>
      <c r="V16771" s="11"/>
      <c r="W16771" s="11"/>
      <c r="X16771" s="11"/>
      <c r="Y16771" s="11"/>
      <c r="Z16771" s="9"/>
      <c r="AA16771" s="1"/>
    </row>
    <row r="16772" spans="10:27" ht="15" customHeight="1">
      <c r="J16772" s="9"/>
      <c r="K16772" s="11"/>
      <c r="L16772" s="9"/>
      <c r="M16772" s="11"/>
      <c r="N16772" s="11"/>
      <c r="O16772" s="11"/>
      <c r="P16772" s="11"/>
      <c r="Q16772" s="11"/>
      <c r="R16772" s="11"/>
      <c r="S16772" s="11"/>
      <c r="T16772" s="11"/>
      <c r="U16772" s="11"/>
      <c r="V16772" s="11"/>
      <c r="W16772" s="11"/>
      <c r="X16772" s="11"/>
      <c r="Y16772" s="11"/>
      <c r="Z16772" s="9"/>
      <c r="AA16772" s="1"/>
    </row>
    <row r="16773" spans="10:27" ht="15" customHeight="1">
      <c r="J16773" s="9"/>
      <c r="K16773" s="11"/>
      <c r="L16773" s="9"/>
      <c r="M16773" s="11"/>
      <c r="N16773" s="11"/>
      <c r="O16773" s="11"/>
      <c r="P16773" s="11"/>
      <c r="Q16773" s="11"/>
      <c r="R16773" s="11"/>
      <c r="S16773" s="11"/>
      <c r="T16773" s="11"/>
      <c r="U16773" s="11"/>
      <c r="V16773" s="11"/>
      <c r="W16773" s="11"/>
      <c r="X16773" s="11"/>
      <c r="Y16773" s="11"/>
      <c r="Z16773" s="9"/>
      <c r="AA16773" s="1"/>
    </row>
    <row r="16774" spans="10:27" ht="15" customHeight="1">
      <c r="J16774" s="9"/>
      <c r="K16774" s="11"/>
      <c r="L16774" s="9"/>
      <c r="M16774" s="11"/>
      <c r="N16774" s="11"/>
      <c r="O16774" s="11"/>
      <c r="P16774" s="11"/>
      <c r="Q16774" s="11"/>
      <c r="R16774" s="11"/>
      <c r="S16774" s="11"/>
      <c r="T16774" s="11"/>
      <c r="U16774" s="11"/>
      <c r="V16774" s="11"/>
      <c r="W16774" s="11"/>
      <c r="X16774" s="11"/>
      <c r="Y16774" s="11"/>
      <c r="Z16774" s="9"/>
      <c r="AA16774" s="1"/>
    </row>
    <row r="16775" spans="10:27" ht="15" customHeight="1">
      <c r="J16775" s="9"/>
      <c r="K16775" s="11"/>
      <c r="L16775" s="9"/>
      <c r="M16775" s="11"/>
      <c r="N16775" s="11"/>
      <c r="O16775" s="11"/>
      <c r="P16775" s="11"/>
      <c r="Q16775" s="11"/>
      <c r="R16775" s="11"/>
      <c r="S16775" s="11"/>
      <c r="T16775" s="11"/>
      <c r="U16775" s="11"/>
      <c r="V16775" s="11"/>
      <c r="W16775" s="11"/>
      <c r="X16775" s="11"/>
      <c r="Y16775" s="11"/>
      <c r="Z16775" s="9"/>
      <c r="AA16775" s="1"/>
    </row>
    <row r="16776" spans="10:27" ht="15" customHeight="1">
      <c r="J16776" s="9"/>
      <c r="K16776" s="11"/>
      <c r="L16776" s="9"/>
      <c r="M16776" s="11"/>
      <c r="N16776" s="11"/>
      <c r="O16776" s="11"/>
      <c r="P16776" s="11"/>
      <c r="Q16776" s="11"/>
      <c r="R16776" s="11"/>
      <c r="S16776" s="11"/>
      <c r="T16776" s="11"/>
      <c r="U16776" s="11"/>
      <c r="V16776" s="11"/>
      <c r="W16776" s="11"/>
      <c r="X16776" s="11"/>
      <c r="Y16776" s="11"/>
      <c r="Z16776" s="9"/>
      <c r="AA16776" s="1"/>
    </row>
    <row r="16777" spans="10:27" ht="15" customHeight="1">
      <c r="J16777" s="9"/>
      <c r="K16777" s="11"/>
      <c r="L16777" s="9"/>
      <c r="M16777" s="11"/>
      <c r="N16777" s="11"/>
      <c r="O16777" s="11"/>
      <c r="P16777" s="11"/>
      <c r="Q16777" s="11"/>
      <c r="R16777" s="11"/>
      <c r="S16777" s="11"/>
      <c r="T16777" s="11"/>
      <c r="U16777" s="11"/>
      <c r="V16777" s="11"/>
      <c r="W16777" s="11"/>
      <c r="X16777" s="11"/>
      <c r="Y16777" s="11"/>
      <c r="Z16777" s="9"/>
      <c r="AA16777" s="1"/>
    </row>
    <row r="16778" spans="10:27" ht="15" customHeight="1">
      <c r="J16778" s="9"/>
      <c r="K16778" s="11"/>
      <c r="L16778" s="9"/>
      <c r="M16778" s="11"/>
      <c r="N16778" s="11"/>
      <c r="O16778" s="11"/>
      <c r="P16778" s="11"/>
      <c r="Q16778" s="11"/>
      <c r="R16778" s="11"/>
      <c r="S16778" s="11"/>
      <c r="T16778" s="11"/>
      <c r="U16778" s="11"/>
      <c r="V16778" s="11"/>
      <c r="W16778" s="11"/>
      <c r="X16778" s="11"/>
      <c r="Y16778" s="11"/>
      <c r="Z16778" s="9"/>
      <c r="AA16778" s="1"/>
    </row>
    <row r="16779" spans="10:27" ht="15" customHeight="1">
      <c r="J16779" s="9"/>
      <c r="K16779" s="11"/>
      <c r="L16779" s="9"/>
      <c r="M16779" s="11"/>
      <c r="N16779" s="11"/>
      <c r="O16779" s="11"/>
      <c r="P16779" s="11"/>
      <c r="Q16779" s="11"/>
      <c r="R16779" s="11"/>
      <c r="S16779" s="11"/>
      <c r="T16779" s="11"/>
      <c r="U16779" s="11"/>
      <c r="V16779" s="11"/>
      <c r="W16779" s="11"/>
      <c r="X16779" s="11"/>
      <c r="Y16779" s="11"/>
      <c r="Z16779" s="9"/>
      <c r="AA16779" s="1"/>
    </row>
    <row r="16780" spans="10:27" ht="15" customHeight="1">
      <c r="J16780" s="9"/>
      <c r="K16780" s="11"/>
      <c r="L16780" s="9"/>
      <c r="M16780" s="11"/>
      <c r="N16780" s="11"/>
      <c r="O16780" s="11"/>
      <c r="P16780" s="11"/>
      <c r="Q16780" s="11"/>
      <c r="R16780" s="11"/>
      <c r="S16780" s="11"/>
      <c r="T16780" s="11"/>
      <c r="U16780" s="11"/>
      <c r="V16780" s="11"/>
      <c r="W16780" s="11"/>
      <c r="X16780" s="11"/>
      <c r="Y16780" s="11"/>
      <c r="Z16780" s="9"/>
      <c r="AA16780" s="1"/>
    </row>
    <row r="16781" spans="10:27" ht="15" customHeight="1">
      <c r="J16781" s="9"/>
      <c r="K16781" s="11"/>
      <c r="L16781" s="9"/>
      <c r="M16781" s="11"/>
      <c r="N16781" s="11"/>
      <c r="O16781" s="11"/>
      <c r="P16781" s="11"/>
      <c r="Q16781" s="11"/>
      <c r="R16781" s="11"/>
      <c r="S16781" s="11"/>
      <c r="T16781" s="11"/>
      <c r="U16781" s="11"/>
      <c r="V16781" s="11"/>
      <c r="W16781" s="11"/>
      <c r="X16781" s="11"/>
      <c r="Y16781" s="11"/>
      <c r="Z16781" s="9"/>
      <c r="AA16781" s="1"/>
    </row>
    <row r="16782" spans="10:27" ht="15" customHeight="1">
      <c r="J16782" s="9"/>
      <c r="K16782" s="11"/>
      <c r="L16782" s="9"/>
      <c r="M16782" s="11"/>
      <c r="N16782" s="11"/>
      <c r="O16782" s="11"/>
      <c r="P16782" s="11"/>
      <c r="Q16782" s="11"/>
      <c r="R16782" s="11"/>
      <c r="S16782" s="11"/>
      <c r="T16782" s="11"/>
      <c r="U16782" s="11"/>
      <c r="V16782" s="11"/>
      <c r="W16782" s="11"/>
      <c r="X16782" s="11"/>
      <c r="Y16782" s="11"/>
      <c r="Z16782" s="9"/>
      <c r="AA16782" s="1"/>
    </row>
    <row r="16783" spans="10:27" ht="15" customHeight="1">
      <c r="J16783" s="9"/>
      <c r="K16783" s="11"/>
      <c r="L16783" s="9"/>
      <c r="M16783" s="11"/>
      <c r="N16783" s="11"/>
      <c r="O16783" s="11"/>
      <c r="P16783" s="11"/>
      <c r="Q16783" s="11"/>
      <c r="R16783" s="11"/>
      <c r="S16783" s="11"/>
      <c r="T16783" s="11"/>
      <c r="U16783" s="11"/>
      <c r="V16783" s="11"/>
      <c r="W16783" s="11"/>
      <c r="X16783" s="11"/>
      <c r="Y16783" s="11"/>
      <c r="Z16783" s="9"/>
      <c r="AA16783" s="1"/>
    </row>
    <row r="16784" spans="10:27" ht="15" customHeight="1">
      <c r="J16784" s="9"/>
      <c r="K16784" s="11"/>
      <c r="L16784" s="9"/>
      <c r="M16784" s="11"/>
      <c r="N16784" s="11"/>
      <c r="O16784" s="11"/>
      <c r="P16784" s="11"/>
      <c r="Q16784" s="11"/>
      <c r="R16784" s="11"/>
      <c r="S16784" s="11"/>
      <c r="T16784" s="11"/>
      <c r="U16784" s="11"/>
      <c r="V16784" s="11"/>
      <c r="W16784" s="11"/>
      <c r="X16784" s="11"/>
      <c r="Y16784" s="11"/>
      <c r="Z16784" s="9"/>
      <c r="AA16784" s="1"/>
    </row>
    <row r="16785" spans="10:27" ht="15" customHeight="1">
      <c r="J16785" s="9"/>
      <c r="K16785" s="11"/>
      <c r="L16785" s="9"/>
      <c r="M16785" s="11"/>
      <c r="N16785" s="11"/>
      <c r="O16785" s="11"/>
      <c r="P16785" s="11"/>
      <c r="Q16785" s="11"/>
      <c r="R16785" s="11"/>
      <c r="S16785" s="11"/>
      <c r="T16785" s="11"/>
      <c r="U16785" s="11"/>
      <c r="V16785" s="11"/>
      <c r="W16785" s="11"/>
      <c r="X16785" s="11"/>
      <c r="Y16785" s="11"/>
      <c r="Z16785" s="9"/>
      <c r="AA16785" s="1"/>
    </row>
    <row r="16786" spans="10:27" ht="15" customHeight="1">
      <c r="J16786" s="9"/>
      <c r="K16786" s="11"/>
      <c r="L16786" s="9"/>
      <c r="M16786" s="11"/>
      <c r="N16786" s="11"/>
      <c r="O16786" s="11"/>
      <c r="P16786" s="11"/>
      <c r="Q16786" s="11"/>
      <c r="R16786" s="11"/>
      <c r="S16786" s="11"/>
      <c r="T16786" s="11"/>
      <c r="U16786" s="11"/>
      <c r="V16786" s="11"/>
      <c r="W16786" s="11"/>
      <c r="X16786" s="11"/>
      <c r="Y16786" s="11"/>
      <c r="Z16786" s="9"/>
      <c r="AA16786" s="1"/>
    </row>
    <row r="16787" spans="10:27" ht="15" customHeight="1">
      <c r="J16787" s="9"/>
      <c r="K16787" s="11"/>
      <c r="L16787" s="9"/>
      <c r="M16787" s="11"/>
      <c r="N16787" s="11"/>
      <c r="O16787" s="11"/>
      <c r="P16787" s="11"/>
      <c r="Q16787" s="11"/>
      <c r="R16787" s="11"/>
      <c r="S16787" s="11"/>
      <c r="T16787" s="11"/>
      <c r="U16787" s="11"/>
      <c r="V16787" s="11"/>
      <c r="W16787" s="11"/>
      <c r="X16787" s="11"/>
      <c r="Y16787" s="11"/>
      <c r="Z16787" s="9"/>
      <c r="AA16787" s="1"/>
    </row>
    <row r="16788" spans="10:27" ht="15" customHeight="1">
      <c r="J16788" s="9"/>
      <c r="K16788" s="11"/>
      <c r="L16788" s="9"/>
      <c r="M16788" s="11"/>
      <c r="N16788" s="11"/>
      <c r="O16788" s="11"/>
      <c r="P16788" s="11"/>
      <c r="Q16788" s="11"/>
      <c r="R16788" s="11"/>
      <c r="S16788" s="11"/>
      <c r="T16788" s="11"/>
      <c r="U16788" s="11"/>
      <c r="V16788" s="11"/>
      <c r="W16788" s="11"/>
      <c r="X16788" s="11"/>
      <c r="Y16788" s="11"/>
      <c r="Z16788" s="9"/>
      <c r="AA16788" s="1"/>
    </row>
    <row r="16789" spans="10:27" ht="15" customHeight="1">
      <c r="J16789" s="9"/>
      <c r="K16789" s="11"/>
      <c r="L16789" s="9"/>
      <c r="M16789" s="11"/>
      <c r="N16789" s="11"/>
      <c r="O16789" s="11"/>
      <c r="P16789" s="11"/>
      <c r="Q16789" s="11"/>
      <c r="R16789" s="11"/>
      <c r="S16789" s="11"/>
      <c r="T16789" s="11"/>
      <c r="U16789" s="11"/>
      <c r="V16789" s="11"/>
      <c r="W16789" s="11"/>
      <c r="X16789" s="11"/>
      <c r="Y16789" s="11"/>
      <c r="Z16789" s="9"/>
      <c r="AA16789" s="1"/>
    </row>
    <row r="16790" spans="10:27" ht="15" customHeight="1">
      <c r="J16790" s="9"/>
      <c r="K16790" s="11"/>
      <c r="L16790" s="9"/>
      <c r="M16790" s="11"/>
      <c r="N16790" s="11"/>
      <c r="O16790" s="11"/>
      <c r="P16790" s="11"/>
      <c r="Q16790" s="11"/>
      <c r="R16790" s="11"/>
      <c r="S16790" s="11"/>
      <c r="T16790" s="11"/>
      <c r="U16790" s="11"/>
      <c r="V16790" s="11"/>
      <c r="W16790" s="11"/>
      <c r="X16790" s="11"/>
      <c r="Y16790" s="11"/>
      <c r="Z16790" s="9"/>
      <c r="AA16790" s="1"/>
    </row>
    <row r="16791" spans="10:27" ht="15" customHeight="1">
      <c r="J16791" s="9"/>
      <c r="K16791" s="11"/>
      <c r="L16791" s="9"/>
      <c r="M16791" s="11"/>
      <c r="N16791" s="11"/>
      <c r="O16791" s="11"/>
      <c r="P16791" s="11"/>
      <c r="Q16791" s="11"/>
      <c r="R16791" s="11"/>
      <c r="S16791" s="11"/>
      <c r="T16791" s="11"/>
      <c r="U16791" s="11"/>
      <c r="V16791" s="11"/>
      <c r="W16791" s="11"/>
      <c r="X16791" s="11"/>
      <c r="Y16791" s="11"/>
      <c r="Z16791" s="9"/>
      <c r="AA16791" s="1"/>
    </row>
    <row r="16792" spans="10:27" ht="15" customHeight="1">
      <c r="J16792" s="9"/>
      <c r="K16792" s="11"/>
      <c r="L16792" s="9"/>
      <c r="M16792" s="11"/>
      <c r="N16792" s="11"/>
      <c r="O16792" s="11"/>
      <c r="P16792" s="11"/>
      <c r="Q16792" s="11"/>
      <c r="R16792" s="11"/>
      <c r="S16792" s="11"/>
      <c r="T16792" s="11"/>
      <c r="U16792" s="11"/>
      <c r="V16792" s="11"/>
      <c r="W16792" s="11"/>
      <c r="X16792" s="11"/>
      <c r="Y16792" s="11"/>
      <c r="Z16792" s="9"/>
      <c r="AA16792" s="1"/>
    </row>
    <row r="16793" spans="10:27" ht="15" customHeight="1">
      <c r="J16793" s="9"/>
      <c r="K16793" s="11"/>
      <c r="L16793" s="9"/>
      <c r="M16793" s="11"/>
      <c r="N16793" s="11"/>
      <c r="O16793" s="11"/>
      <c r="P16793" s="11"/>
      <c r="Q16793" s="11"/>
      <c r="R16793" s="11"/>
      <c r="S16793" s="11"/>
      <c r="T16793" s="11"/>
      <c r="U16793" s="11"/>
      <c r="V16793" s="11"/>
      <c r="W16793" s="11"/>
      <c r="X16793" s="11"/>
      <c r="Y16793" s="11"/>
      <c r="Z16793" s="9"/>
      <c r="AA16793" s="1"/>
    </row>
    <row r="16794" spans="10:27" ht="15" customHeight="1">
      <c r="J16794" s="9"/>
      <c r="K16794" s="11"/>
      <c r="L16794" s="9"/>
      <c r="M16794" s="11"/>
      <c r="N16794" s="11"/>
      <c r="O16794" s="11"/>
      <c r="P16794" s="11"/>
      <c r="Q16794" s="11"/>
      <c r="R16794" s="11"/>
      <c r="S16794" s="11"/>
      <c r="T16794" s="11"/>
      <c r="U16794" s="11"/>
      <c r="V16794" s="11"/>
      <c r="W16794" s="11"/>
      <c r="X16794" s="11"/>
      <c r="Y16794" s="11"/>
      <c r="Z16794" s="9"/>
      <c r="AA16794" s="1"/>
    </row>
    <row r="16795" spans="10:27" ht="15" customHeight="1">
      <c r="J16795" s="9"/>
      <c r="K16795" s="11"/>
      <c r="L16795" s="9"/>
      <c r="M16795" s="11"/>
      <c r="N16795" s="11"/>
      <c r="O16795" s="11"/>
      <c r="P16795" s="11"/>
      <c r="Q16795" s="11"/>
      <c r="R16795" s="11"/>
      <c r="S16795" s="11"/>
      <c r="T16795" s="11"/>
      <c r="U16795" s="11"/>
      <c r="V16795" s="11"/>
      <c r="W16795" s="11"/>
      <c r="X16795" s="11"/>
      <c r="Y16795" s="11"/>
      <c r="Z16795" s="9"/>
      <c r="AA16795" s="1"/>
    </row>
    <row r="16796" spans="10:27" ht="15" customHeight="1">
      <c r="J16796" s="9"/>
      <c r="K16796" s="11"/>
      <c r="L16796" s="9"/>
      <c r="M16796" s="11"/>
      <c r="N16796" s="11"/>
      <c r="O16796" s="11"/>
      <c r="P16796" s="11"/>
      <c r="Q16796" s="11"/>
      <c r="R16796" s="11"/>
      <c r="S16796" s="11"/>
      <c r="T16796" s="11"/>
      <c r="U16796" s="11"/>
      <c r="V16796" s="11"/>
      <c r="W16796" s="11"/>
      <c r="X16796" s="11"/>
      <c r="Y16796" s="11"/>
      <c r="Z16796" s="9"/>
      <c r="AA16796" s="1"/>
    </row>
    <row r="16797" spans="10:27" ht="15" customHeight="1">
      <c r="J16797" s="9"/>
      <c r="K16797" s="11"/>
      <c r="L16797" s="9"/>
      <c r="M16797" s="11"/>
      <c r="N16797" s="11"/>
      <c r="O16797" s="11"/>
      <c r="P16797" s="11"/>
      <c r="Q16797" s="11"/>
      <c r="R16797" s="11"/>
      <c r="S16797" s="11"/>
      <c r="T16797" s="11"/>
      <c r="U16797" s="11"/>
      <c r="V16797" s="11"/>
      <c r="W16797" s="11"/>
      <c r="X16797" s="11"/>
      <c r="Y16797" s="11"/>
      <c r="Z16797" s="9"/>
      <c r="AA16797" s="1"/>
    </row>
    <row r="16798" spans="10:27" ht="15" customHeight="1">
      <c r="J16798" s="9"/>
      <c r="K16798" s="11"/>
      <c r="L16798" s="9"/>
      <c r="M16798" s="11"/>
      <c r="N16798" s="11"/>
      <c r="O16798" s="11"/>
      <c r="P16798" s="11"/>
      <c r="Q16798" s="11"/>
      <c r="R16798" s="11"/>
      <c r="S16798" s="11"/>
      <c r="T16798" s="11"/>
      <c r="U16798" s="11"/>
      <c r="V16798" s="11"/>
      <c r="W16798" s="11"/>
      <c r="X16798" s="11"/>
      <c r="Y16798" s="11"/>
      <c r="Z16798" s="9"/>
      <c r="AA16798" s="1"/>
    </row>
    <row r="16799" spans="10:27" ht="15" customHeight="1">
      <c r="J16799" s="9"/>
      <c r="K16799" s="11"/>
      <c r="L16799" s="9"/>
      <c r="M16799" s="11"/>
      <c r="N16799" s="11"/>
      <c r="O16799" s="11"/>
      <c r="P16799" s="11"/>
      <c r="Q16799" s="11"/>
      <c r="R16799" s="11"/>
      <c r="S16799" s="11"/>
      <c r="T16799" s="11"/>
      <c r="U16799" s="11"/>
      <c r="V16799" s="11"/>
      <c r="W16799" s="11"/>
      <c r="X16799" s="11"/>
      <c r="Y16799" s="11"/>
      <c r="Z16799" s="9"/>
      <c r="AA16799" s="1"/>
    </row>
    <row r="16800" spans="10:27" ht="15" customHeight="1">
      <c r="J16800" s="9"/>
      <c r="K16800" s="11"/>
      <c r="L16800" s="9"/>
      <c r="M16800" s="11"/>
      <c r="N16800" s="11"/>
      <c r="O16800" s="11"/>
      <c r="P16800" s="11"/>
      <c r="Q16800" s="11"/>
      <c r="R16800" s="11"/>
      <c r="S16800" s="11"/>
      <c r="T16800" s="11"/>
      <c r="U16800" s="11"/>
      <c r="V16800" s="11"/>
      <c r="W16800" s="11"/>
      <c r="X16800" s="11"/>
      <c r="Y16800" s="11"/>
      <c r="Z16800" s="9"/>
      <c r="AA16800" s="1"/>
    </row>
    <row r="16801" spans="10:27" ht="15" customHeight="1">
      <c r="J16801" s="9"/>
      <c r="K16801" s="11"/>
      <c r="L16801" s="9"/>
      <c r="M16801" s="11"/>
      <c r="N16801" s="11"/>
      <c r="O16801" s="11"/>
      <c r="P16801" s="11"/>
      <c r="Q16801" s="11"/>
      <c r="R16801" s="11"/>
      <c r="S16801" s="11"/>
      <c r="T16801" s="11"/>
      <c r="U16801" s="11"/>
      <c r="V16801" s="11"/>
      <c r="W16801" s="11"/>
      <c r="X16801" s="11"/>
      <c r="Y16801" s="11"/>
      <c r="Z16801" s="9"/>
      <c r="AA16801" s="1"/>
    </row>
    <row r="16802" spans="10:27" ht="15" customHeight="1">
      <c r="J16802" s="9"/>
      <c r="K16802" s="11"/>
      <c r="L16802" s="9"/>
      <c r="M16802" s="11"/>
      <c r="N16802" s="11"/>
      <c r="O16802" s="11"/>
      <c r="P16802" s="11"/>
      <c r="Q16802" s="11"/>
      <c r="R16802" s="11"/>
      <c r="S16802" s="11"/>
      <c r="T16802" s="11"/>
      <c r="U16802" s="11"/>
      <c r="V16802" s="11"/>
      <c r="W16802" s="11"/>
      <c r="X16802" s="11"/>
      <c r="Y16802" s="11"/>
      <c r="Z16802" s="9"/>
      <c r="AA16802" s="1"/>
    </row>
    <row r="16803" spans="10:27" ht="15" customHeight="1">
      <c r="J16803" s="9"/>
      <c r="K16803" s="11"/>
      <c r="L16803" s="9"/>
      <c r="M16803" s="11"/>
      <c r="N16803" s="11"/>
      <c r="O16803" s="11"/>
      <c r="P16803" s="11"/>
      <c r="Q16803" s="11"/>
      <c r="R16803" s="11"/>
      <c r="S16803" s="11"/>
      <c r="T16803" s="11"/>
      <c r="U16803" s="11"/>
      <c r="V16803" s="11"/>
      <c r="W16803" s="11"/>
      <c r="X16803" s="11"/>
      <c r="Y16803" s="11"/>
      <c r="Z16803" s="9"/>
      <c r="AA16803" s="1"/>
    </row>
    <row r="16804" spans="10:27" ht="15" customHeight="1">
      <c r="J16804" s="9"/>
      <c r="K16804" s="11"/>
      <c r="L16804" s="9"/>
      <c r="M16804" s="11"/>
      <c r="N16804" s="11"/>
      <c r="O16804" s="11"/>
      <c r="P16804" s="11"/>
      <c r="Q16804" s="11"/>
      <c r="R16804" s="11"/>
      <c r="S16804" s="11"/>
      <c r="T16804" s="11"/>
      <c r="U16804" s="11"/>
      <c r="V16804" s="11"/>
      <c r="W16804" s="11"/>
      <c r="X16804" s="11"/>
      <c r="Y16804" s="11"/>
      <c r="Z16804" s="9"/>
      <c r="AA16804" s="1"/>
    </row>
    <row r="16805" spans="10:27" ht="15" customHeight="1">
      <c r="J16805" s="9"/>
      <c r="K16805" s="11"/>
      <c r="L16805" s="9"/>
      <c r="M16805" s="11"/>
      <c r="N16805" s="11"/>
      <c r="O16805" s="11"/>
      <c r="P16805" s="11"/>
      <c r="Q16805" s="11"/>
      <c r="R16805" s="11"/>
      <c r="S16805" s="11"/>
      <c r="T16805" s="11"/>
      <c r="U16805" s="11"/>
      <c r="V16805" s="11"/>
      <c r="W16805" s="11"/>
      <c r="X16805" s="11"/>
      <c r="Y16805" s="11"/>
      <c r="Z16805" s="9"/>
      <c r="AA16805" s="1"/>
    </row>
    <row r="16806" spans="10:27" ht="15" customHeight="1">
      <c r="J16806" s="9"/>
      <c r="K16806" s="11"/>
      <c r="L16806" s="9"/>
      <c r="M16806" s="11"/>
      <c r="N16806" s="11"/>
      <c r="O16806" s="11"/>
      <c r="P16806" s="11"/>
      <c r="Q16806" s="11"/>
      <c r="R16806" s="11"/>
      <c r="S16806" s="11"/>
      <c r="T16806" s="11"/>
      <c r="U16806" s="11"/>
      <c r="V16806" s="11"/>
      <c r="W16806" s="11"/>
      <c r="X16806" s="11"/>
      <c r="Y16806" s="11"/>
      <c r="Z16806" s="9"/>
      <c r="AA16806" s="1"/>
    </row>
    <row r="16807" spans="10:27" ht="15" customHeight="1">
      <c r="J16807" s="9"/>
      <c r="K16807" s="11"/>
      <c r="L16807" s="9"/>
      <c r="M16807" s="11"/>
      <c r="N16807" s="11"/>
      <c r="O16807" s="11"/>
      <c r="P16807" s="11"/>
      <c r="Q16807" s="11"/>
      <c r="R16807" s="11"/>
      <c r="S16807" s="11"/>
      <c r="T16807" s="11"/>
      <c r="U16807" s="11"/>
      <c r="V16807" s="11"/>
      <c r="W16807" s="11"/>
      <c r="X16807" s="11"/>
      <c r="Y16807" s="11"/>
      <c r="Z16807" s="9"/>
      <c r="AA16807" s="1"/>
    </row>
    <row r="16808" spans="10:27" ht="15" customHeight="1">
      <c r="J16808" s="9"/>
      <c r="K16808" s="11"/>
      <c r="L16808" s="9"/>
      <c r="M16808" s="11"/>
      <c r="N16808" s="11"/>
      <c r="O16808" s="11"/>
      <c r="P16808" s="11"/>
      <c r="Q16808" s="11"/>
      <c r="R16808" s="11"/>
      <c r="S16808" s="11"/>
      <c r="T16808" s="11"/>
      <c r="U16808" s="11"/>
      <c r="V16808" s="11"/>
      <c r="W16808" s="11"/>
      <c r="X16808" s="11"/>
      <c r="Y16808" s="11"/>
      <c r="Z16808" s="9"/>
      <c r="AA16808" s="1"/>
    </row>
    <row r="16809" spans="10:27" ht="15" customHeight="1">
      <c r="J16809" s="9"/>
      <c r="K16809" s="11"/>
      <c r="L16809" s="9"/>
      <c r="M16809" s="11"/>
      <c r="N16809" s="11"/>
      <c r="O16809" s="11"/>
      <c r="P16809" s="11"/>
      <c r="Q16809" s="11"/>
      <c r="R16809" s="11"/>
      <c r="S16809" s="11"/>
      <c r="T16809" s="11"/>
      <c r="U16809" s="11"/>
      <c r="V16809" s="11"/>
      <c r="W16809" s="11"/>
      <c r="X16809" s="11"/>
      <c r="Y16809" s="11"/>
      <c r="Z16809" s="9"/>
      <c r="AA16809" s="1"/>
    </row>
    <row r="16810" spans="10:27" ht="15" customHeight="1">
      <c r="J16810" s="9"/>
      <c r="K16810" s="11"/>
      <c r="L16810" s="9"/>
      <c r="M16810" s="11"/>
      <c r="N16810" s="11"/>
      <c r="O16810" s="11"/>
      <c r="P16810" s="11"/>
      <c r="Q16810" s="11"/>
      <c r="R16810" s="11"/>
      <c r="S16810" s="11"/>
      <c r="T16810" s="11"/>
      <c r="U16810" s="11"/>
      <c r="V16810" s="11"/>
      <c r="W16810" s="11"/>
      <c r="X16810" s="11"/>
      <c r="Y16810" s="11"/>
      <c r="Z16810" s="9"/>
      <c r="AA16810" s="1"/>
    </row>
    <row r="16811" spans="10:27" ht="15" customHeight="1">
      <c r="J16811" s="9"/>
      <c r="K16811" s="11"/>
      <c r="L16811" s="9"/>
      <c r="M16811" s="11"/>
      <c r="N16811" s="11"/>
      <c r="O16811" s="11"/>
      <c r="P16811" s="11"/>
      <c r="Q16811" s="11"/>
      <c r="R16811" s="11"/>
      <c r="S16811" s="11"/>
      <c r="T16811" s="11"/>
      <c r="U16811" s="11"/>
      <c r="V16811" s="11"/>
      <c r="W16811" s="11"/>
      <c r="X16811" s="11"/>
      <c r="Y16811" s="11"/>
      <c r="Z16811" s="9"/>
      <c r="AA16811" s="1"/>
    </row>
    <row r="16812" spans="10:27" ht="15" customHeight="1">
      <c r="J16812" s="9"/>
      <c r="K16812" s="11"/>
      <c r="L16812" s="9"/>
      <c r="M16812" s="11"/>
      <c r="N16812" s="11"/>
      <c r="O16812" s="11"/>
      <c r="P16812" s="11"/>
      <c r="Q16812" s="11"/>
      <c r="R16812" s="11"/>
      <c r="S16812" s="11"/>
      <c r="T16812" s="11"/>
      <c r="U16812" s="11"/>
      <c r="V16812" s="11"/>
      <c r="W16812" s="11"/>
      <c r="X16812" s="11"/>
      <c r="Y16812" s="11"/>
      <c r="Z16812" s="9"/>
      <c r="AA16812" s="1"/>
    </row>
    <row r="16813" spans="10:27" ht="15" customHeight="1">
      <c r="J16813" s="9"/>
      <c r="K16813" s="11"/>
      <c r="L16813" s="9"/>
      <c r="M16813" s="11"/>
      <c r="N16813" s="11"/>
      <c r="O16813" s="11"/>
      <c r="P16813" s="11"/>
      <c r="Q16813" s="11"/>
      <c r="R16813" s="11"/>
      <c r="S16813" s="11"/>
      <c r="T16813" s="11"/>
      <c r="U16813" s="11"/>
      <c r="V16813" s="11"/>
      <c r="W16813" s="11"/>
      <c r="X16813" s="11"/>
      <c r="Y16813" s="11"/>
      <c r="Z16813" s="9"/>
      <c r="AA16813" s="1"/>
    </row>
    <row r="16814" spans="10:27" ht="15" customHeight="1">
      <c r="J16814" s="9"/>
      <c r="K16814" s="11"/>
      <c r="L16814" s="9"/>
      <c r="M16814" s="11"/>
      <c r="N16814" s="11"/>
      <c r="O16814" s="11"/>
      <c r="P16814" s="11"/>
      <c r="Q16814" s="11"/>
      <c r="R16814" s="11"/>
      <c r="S16814" s="11"/>
      <c r="T16814" s="11"/>
      <c r="U16814" s="11"/>
      <c r="V16814" s="11"/>
      <c r="W16814" s="11"/>
      <c r="X16814" s="11"/>
      <c r="Y16814" s="11"/>
      <c r="Z16814" s="9"/>
      <c r="AA16814" s="1"/>
    </row>
    <row r="16815" spans="10:27" ht="15" customHeight="1">
      <c r="J16815" s="9"/>
      <c r="K16815" s="11"/>
      <c r="L16815" s="9"/>
      <c r="M16815" s="11"/>
      <c r="N16815" s="11"/>
      <c r="O16815" s="11"/>
      <c r="P16815" s="11"/>
      <c r="Q16815" s="11"/>
      <c r="R16815" s="11"/>
      <c r="S16815" s="11"/>
      <c r="T16815" s="11"/>
      <c r="U16815" s="11"/>
      <c r="V16815" s="11"/>
      <c r="W16815" s="11"/>
      <c r="X16815" s="11"/>
      <c r="Y16815" s="11"/>
      <c r="Z16815" s="9"/>
      <c r="AA16815" s="1"/>
    </row>
    <row r="16816" spans="10:27" ht="15" customHeight="1">
      <c r="J16816" s="9"/>
      <c r="K16816" s="11"/>
      <c r="L16816" s="9"/>
      <c r="M16816" s="11"/>
      <c r="N16816" s="11"/>
      <c r="O16816" s="11"/>
      <c r="P16816" s="11"/>
      <c r="Q16816" s="11"/>
      <c r="R16816" s="11"/>
      <c r="S16816" s="11"/>
      <c r="T16816" s="11"/>
      <c r="U16816" s="11"/>
      <c r="V16816" s="11"/>
      <c r="W16816" s="11"/>
      <c r="X16816" s="11"/>
      <c r="Y16816" s="11"/>
      <c r="Z16816" s="9"/>
      <c r="AA16816" s="1"/>
    </row>
    <row r="16817" spans="10:27" ht="15" customHeight="1">
      <c r="J16817" s="9"/>
      <c r="K16817" s="11"/>
      <c r="L16817" s="9"/>
      <c r="M16817" s="11"/>
      <c r="N16817" s="11"/>
      <c r="O16817" s="11"/>
      <c r="P16817" s="11"/>
      <c r="Q16817" s="11"/>
      <c r="R16817" s="11"/>
      <c r="S16817" s="11"/>
      <c r="T16817" s="11"/>
      <c r="U16817" s="11"/>
      <c r="V16817" s="11"/>
      <c r="W16817" s="11"/>
      <c r="X16817" s="11"/>
      <c r="Y16817" s="11"/>
      <c r="Z16817" s="9"/>
      <c r="AA16817" s="1"/>
    </row>
    <row r="16818" spans="10:27" ht="15" customHeight="1">
      <c r="J16818" s="9"/>
      <c r="K16818" s="11"/>
      <c r="L16818" s="9"/>
      <c r="M16818" s="11"/>
      <c r="N16818" s="11"/>
      <c r="O16818" s="11"/>
      <c r="P16818" s="11"/>
      <c r="Q16818" s="11"/>
      <c r="R16818" s="11"/>
      <c r="S16818" s="11"/>
      <c r="T16818" s="11"/>
      <c r="U16818" s="11"/>
      <c r="V16818" s="11"/>
      <c r="W16818" s="11"/>
      <c r="X16818" s="11"/>
      <c r="Y16818" s="11"/>
      <c r="Z16818" s="9"/>
      <c r="AA16818" s="1"/>
    </row>
    <row r="16819" spans="10:27" ht="15" customHeight="1">
      <c r="J16819" s="9"/>
      <c r="K16819" s="11"/>
      <c r="L16819" s="9"/>
      <c r="M16819" s="11"/>
      <c r="N16819" s="11"/>
      <c r="O16819" s="11"/>
      <c r="P16819" s="11"/>
      <c r="Q16819" s="11"/>
      <c r="R16819" s="11"/>
      <c r="S16819" s="11"/>
      <c r="T16819" s="11"/>
      <c r="U16819" s="11"/>
      <c r="V16819" s="11"/>
      <c r="W16819" s="11"/>
      <c r="X16819" s="11"/>
      <c r="Y16819" s="11"/>
      <c r="Z16819" s="9"/>
      <c r="AA16819" s="1"/>
    </row>
    <row r="16820" spans="10:27" ht="15" customHeight="1">
      <c r="J16820" s="9"/>
      <c r="K16820" s="11"/>
      <c r="L16820" s="9"/>
      <c r="M16820" s="11"/>
      <c r="N16820" s="11"/>
      <c r="O16820" s="11"/>
      <c r="P16820" s="11"/>
      <c r="Q16820" s="11"/>
      <c r="R16820" s="11"/>
      <c r="S16820" s="11"/>
      <c r="T16820" s="11"/>
      <c r="U16820" s="11"/>
      <c r="V16820" s="11"/>
      <c r="W16820" s="11"/>
      <c r="X16820" s="11"/>
      <c r="Y16820" s="11"/>
      <c r="Z16820" s="9"/>
      <c r="AA16820" s="1"/>
    </row>
    <row r="16821" spans="10:27" ht="15" customHeight="1">
      <c r="J16821" s="9"/>
      <c r="K16821" s="11"/>
      <c r="L16821" s="9"/>
      <c r="M16821" s="11"/>
      <c r="N16821" s="11"/>
      <c r="O16821" s="11"/>
      <c r="P16821" s="11"/>
      <c r="Q16821" s="11"/>
      <c r="R16821" s="11"/>
      <c r="S16821" s="11"/>
      <c r="T16821" s="11"/>
      <c r="U16821" s="11"/>
      <c r="V16821" s="11"/>
      <c r="W16821" s="11"/>
      <c r="X16821" s="11"/>
      <c r="Y16821" s="11"/>
      <c r="Z16821" s="9"/>
      <c r="AA16821" s="1"/>
    </row>
    <row r="16822" spans="10:27" ht="15" customHeight="1">
      <c r="J16822" s="9"/>
      <c r="K16822" s="11"/>
      <c r="L16822" s="9"/>
      <c r="M16822" s="11"/>
      <c r="N16822" s="11"/>
      <c r="O16822" s="11"/>
      <c r="P16822" s="11"/>
      <c r="Q16822" s="11"/>
      <c r="R16822" s="11"/>
      <c r="S16822" s="11"/>
      <c r="T16822" s="11"/>
      <c r="U16822" s="11"/>
      <c r="V16822" s="11"/>
      <c r="W16822" s="11"/>
      <c r="X16822" s="11"/>
      <c r="Y16822" s="11"/>
      <c r="Z16822" s="9"/>
      <c r="AA16822" s="1"/>
    </row>
    <row r="16823" spans="10:27" ht="15" customHeight="1">
      <c r="J16823" s="9"/>
      <c r="K16823" s="11"/>
      <c r="L16823" s="9"/>
      <c r="M16823" s="11"/>
      <c r="N16823" s="11"/>
      <c r="O16823" s="11"/>
      <c r="P16823" s="11"/>
      <c r="Q16823" s="11"/>
      <c r="R16823" s="11"/>
      <c r="S16823" s="11"/>
      <c r="T16823" s="11"/>
      <c r="U16823" s="11"/>
      <c r="V16823" s="11"/>
      <c r="W16823" s="11"/>
      <c r="X16823" s="11"/>
      <c r="Y16823" s="11"/>
      <c r="Z16823" s="9"/>
      <c r="AA16823" s="1"/>
    </row>
    <row r="16824" spans="10:27" ht="15" customHeight="1">
      <c r="J16824" s="9"/>
      <c r="K16824" s="11"/>
      <c r="L16824" s="9"/>
      <c r="M16824" s="11"/>
      <c r="N16824" s="11"/>
      <c r="O16824" s="11"/>
      <c r="P16824" s="11"/>
      <c r="Q16824" s="11"/>
      <c r="R16824" s="11"/>
      <c r="S16824" s="11"/>
      <c r="T16824" s="11"/>
      <c r="U16824" s="11"/>
      <c r="V16824" s="11"/>
      <c r="W16824" s="11"/>
      <c r="X16824" s="11"/>
      <c r="Y16824" s="11"/>
      <c r="Z16824" s="9"/>
      <c r="AA16824" s="1"/>
    </row>
    <row r="16825" spans="10:27" ht="15" customHeight="1">
      <c r="J16825" s="9"/>
      <c r="K16825" s="11"/>
      <c r="L16825" s="9"/>
      <c r="M16825" s="11"/>
      <c r="N16825" s="11"/>
      <c r="O16825" s="11"/>
      <c r="P16825" s="11"/>
      <c r="Q16825" s="11"/>
      <c r="R16825" s="11"/>
      <c r="S16825" s="11"/>
      <c r="T16825" s="11"/>
      <c r="U16825" s="11"/>
      <c r="V16825" s="11"/>
      <c r="W16825" s="11"/>
      <c r="X16825" s="11"/>
      <c r="Y16825" s="11"/>
      <c r="Z16825" s="9"/>
      <c r="AA16825" s="1"/>
    </row>
    <row r="16826" spans="10:27" ht="15" customHeight="1">
      <c r="J16826" s="9"/>
      <c r="K16826" s="11"/>
      <c r="L16826" s="9"/>
      <c r="M16826" s="11"/>
      <c r="N16826" s="11"/>
      <c r="O16826" s="11"/>
      <c r="P16826" s="11"/>
      <c r="Q16826" s="11"/>
      <c r="R16826" s="11"/>
      <c r="S16826" s="11"/>
      <c r="T16826" s="11"/>
      <c r="U16826" s="11"/>
      <c r="V16826" s="11"/>
      <c r="W16826" s="11"/>
      <c r="X16826" s="11"/>
      <c r="Y16826" s="11"/>
      <c r="Z16826" s="9"/>
      <c r="AA16826" s="1"/>
    </row>
    <row r="16827" spans="10:27" ht="15" customHeight="1">
      <c r="J16827" s="9"/>
      <c r="K16827" s="11"/>
      <c r="L16827" s="9"/>
      <c r="M16827" s="11"/>
      <c r="N16827" s="11"/>
      <c r="O16827" s="11"/>
      <c r="P16827" s="11"/>
      <c r="Q16827" s="11"/>
      <c r="R16827" s="11"/>
      <c r="S16827" s="11"/>
      <c r="T16827" s="11"/>
      <c r="U16827" s="11"/>
      <c r="V16827" s="11"/>
      <c r="W16827" s="11"/>
      <c r="X16827" s="11"/>
      <c r="Y16827" s="11"/>
      <c r="Z16827" s="9"/>
      <c r="AA16827" s="1"/>
    </row>
    <row r="16828" spans="10:27" ht="15" customHeight="1">
      <c r="J16828" s="9"/>
      <c r="K16828" s="11"/>
      <c r="L16828" s="9"/>
      <c r="M16828" s="11"/>
      <c r="N16828" s="11"/>
      <c r="O16828" s="11"/>
      <c r="P16828" s="11"/>
      <c r="Q16828" s="11"/>
      <c r="R16828" s="11"/>
      <c r="S16828" s="11"/>
      <c r="T16828" s="11"/>
      <c r="U16828" s="11"/>
      <c r="V16828" s="11"/>
      <c r="W16828" s="11"/>
      <c r="X16828" s="11"/>
      <c r="Y16828" s="11"/>
      <c r="Z16828" s="9"/>
      <c r="AA16828" s="1"/>
    </row>
    <row r="16829" spans="10:27" ht="15" customHeight="1">
      <c r="J16829" s="9"/>
      <c r="K16829" s="11"/>
      <c r="L16829" s="9"/>
      <c r="M16829" s="11"/>
      <c r="N16829" s="11"/>
      <c r="O16829" s="11"/>
      <c r="P16829" s="11"/>
      <c r="Q16829" s="11"/>
      <c r="R16829" s="11"/>
      <c r="S16829" s="11"/>
      <c r="T16829" s="11"/>
      <c r="U16829" s="11"/>
      <c r="V16829" s="11"/>
      <c r="W16829" s="11"/>
      <c r="X16829" s="11"/>
      <c r="Y16829" s="11"/>
      <c r="Z16829" s="9"/>
      <c r="AA16829" s="1"/>
    </row>
    <row r="16830" spans="10:27" ht="15" customHeight="1">
      <c r="J16830" s="9"/>
      <c r="K16830" s="11"/>
      <c r="L16830" s="9"/>
      <c r="M16830" s="11"/>
      <c r="N16830" s="11"/>
      <c r="O16830" s="11"/>
      <c r="P16830" s="11"/>
      <c r="Q16830" s="11"/>
      <c r="R16830" s="11"/>
      <c r="S16830" s="11"/>
      <c r="T16830" s="11"/>
      <c r="U16830" s="11"/>
      <c r="V16830" s="11"/>
      <c r="W16830" s="11"/>
      <c r="X16830" s="11"/>
      <c r="Y16830" s="11"/>
      <c r="Z16830" s="9"/>
      <c r="AA16830" s="1"/>
    </row>
    <row r="16831" spans="10:27" ht="15" customHeight="1">
      <c r="J16831" s="9"/>
      <c r="K16831" s="11"/>
      <c r="L16831" s="9"/>
      <c r="M16831" s="11"/>
      <c r="N16831" s="11"/>
      <c r="O16831" s="11"/>
      <c r="P16831" s="11"/>
      <c r="Q16831" s="11"/>
      <c r="R16831" s="11"/>
      <c r="S16831" s="11"/>
      <c r="T16831" s="11"/>
      <c r="U16831" s="11"/>
      <c r="V16831" s="11"/>
      <c r="W16831" s="11"/>
      <c r="X16831" s="11"/>
      <c r="Y16831" s="11"/>
      <c r="Z16831" s="9"/>
      <c r="AA16831" s="1"/>
    </row>
    <row r="16832" spans="10:27" ht="15" customHeight="1">
      <c r="J16832" s="9"/>
      <c r="K16832" s="11"/>
      <c r="L16832" s="9"/>
      <c r="M16832" s="11"/>
      <c r="N16832" s="11"/>
      <c r="O16832" s="11"/>
      <c r="P16832" s="11"/>
      <c r="Q16832" s="11"/>
      <c r="R16832" s="11"/>
      <c r="S16832" s="11"/>
      <c r="T16832" s="11"/>
      <c r="U16832" s="11"/>
      <c r="V16832" s="11"/>
      <c r="W16832" s="11"/>
      <c r="X16832" s="11"/>
      <c r="Y16832" s="11"/>
      <c r="Z16832" s="9"/>
      <c r="AA16832" s="1"/>
    </row>
    <row r="16833" spans="10:27" ht="15" customHeight="1">
      <c r="J16833" s="9"/>
      <c r="K16833" s="11"/>
      <c r="L16833" s="9"/>
      <c r="M16833" s="11"/>
      <c r="N16833" s="11"/>
      <c r="O16833" s="11"/>
      <c r="P16833" s="11"/>
      <c r="Q16833" s="11"/>
      <c r="R16833" s="11"/>
      <c r="S16833" s="11"/>
      <c r="T16833" s="11"/>
      <c r="U16833" s="11"/>
      <c r="V16833" s="11"/>
      <c r="W16833" s="11"/>
      <c r="X16833" s="11"/>
      <c r="Y16833" s="11"/>
      <c r="Z16833" s="9"/>
      <c r="AA16833" s="1"/>
    </row>
    <row r="16834" spans="10:27" ht="15" customHeight="1">
      <c r="J16834" s="9"/>
      <c r="K16834" s="11"/>
      <c r="L16834" s="9"/>
      <c r="M16834" s="11"/>
      <c r="N16834" s="11"/>
      <c r="O16834" s="11"/>
      <c r="P16834" s="11"/>
      <c r="Q16834" s="11"/>
      <c r="R16834" s="11"/>
      <c r="S16834" s="11"/>
      <c r="T16834" s="11"/>
      <c r="U16834" s="11"/>
      <c r="V16834" s="11"/>
      <c r="W16834" s="11"/>
      <c r="X16834" s="11"/>
      <c r="Y16834" s="11"/>
      <c r="Z16834" s="9"/>
      <c r="AA16834" s="1"/>
    </row>
    <row r="16835" spans="10:27" ht="15" customHeight="1">
      <c r="J16835" s="9"/>
      <c r="K16835" s="11"/>
      <c r="L16835" s="9"/>
      <c r="M16835" s="11"/>
      <c r="N16835" s="11"/>
      <c r="O16835" s="11"/>
      <c r="P16835" s="11"/>
      <c r="Q16835" s="11"/>
      <c r="R16835" s="11"/>
      <c r="S16835" s="11"/>
      <c r="T16835" s="11"/>
      <c r="U16835" s="11"/>
      <c r="V16835" s="11"/>
      <c r="W16835" s="11"/>
      <c r="X16835" s="11"/>
      <c r="Y16835" s="11"/>
      <c r="Z16835" s="9"/>
      <c r="AA16835" s="1"/>
    </row>
    <row r="16836" spans="10:27" ht="15" customHeight="1">
      <c r="J16836" s="9"/>
      <c r="K16836" s="11"/>
      <c r="L16836" s="9"/>
      <c r="M16836" s="11"/>
      <c r="N16836" s="11"/>
      <c r="O16836" s="11"/>
      <c r="P16836" s="11"/>
      <c r="Q16836" s="11"/>
      <c r="R16836" s="11"/>
      <c r="S16836" s="11"/>
      <c r="T16836" s="11"/>
      <c r="U16836" s="11"/>
      <c r="V16836" s="11"/>
      <c r="W16836" s="11"/>
      <c r="X16836" s="11"/>
      <c r="Y16836" s="11"/>
      <c r="Z16836" s="9"/>
      <c r="AA16836" s="1"/>
    </row>
    <row r="16837" spans="10:27" ht="15" customHeight="1">
      <c r="J16837" s="9"/>
      <c r="K16837" s="11"/>
      <c r="L16837" s="9"/>
      <c r="M16837" s="11"/>
      <c r="N16837" s="11"/>
      <c r="O16837" s="11"/>
      <c r="P16837" s="11"/>
      <c r="Q16837" s="11"/>
      <c r="R16837" s="11"/>
      <c r="S16837" s="11"/>
      <c r="T16837" s="11"/>
      <c r="U16837" s="11"/>
      <c r="V16837" s="11"/>
      <c r="W16837" s="11"/>
      <c r="X16837" s="11"/>
      <c r="Y16837" s="11"/>
      <c r="Z16837" s="9"/>
      <c r="AA16837" s="1"/>
    </row>
    <row r="16838" spans="10:27" ht="15" customHeight="1">
      <c r="J16838" s="9"/>
      <c r="K16838" s="11"/>
      <c r="L16838" s="9"/>
      <c r="M16838" s="11"/>
      <c r="N16838" s="11"/>
      <c r="O16838" s="11"/>
      <c r="P16838" s="11"/>
      <c r="Q16838" s="11"/>
      <c r="R16838" s="11"/>
      <c r="S16838" s="11"/>
      <c r="T16838" s="11"/>
      <c r="U16838" s="11"/>
      <c r="V16838" s="11"/>
      <c r="W16838" s="11"/>
      <c r="X16838" s="11"/>
      <c r="Y16838" s="11"/>
      <c r="Z16838" s="9"/>
      <c r="AA16838" s="1"/>
    </row>
    <row r="16839" spans="10:27" ht="15" customHeight="1">
      <c r="J16839" s="9"/>
      <c r="K16839" s="11"/>
      <c r="L16839" s="9"/>
      <c r="M16839" s="11"/>
      <c r="N16839" s="11"/>
      <c r="O16839" s="11"/>
      <c r="P16839" s="11"/>
      <c r="Q16839" s="11"/>
      <c r="R16839" s="11"/>
      <c r="S16839" s="11"/>
      <c r="T16839" s="11"/>
      <c r="U16839" s="11"/>
      <c r="V16839" s="11"/>
      <c r="W16839" s="11"/>
      <c r="X16839" s="11"/>
      <c r="Y16839" s="11"/>
      <c r="Z16839" s="9"/>
      <c r="AA16839" s="1"/>
    </row>
    <row r="16840" spans="10:27" ht="15" customHeight="1">
      <c r="J16840" s="9"/>
      <c r="K16840" s="11"/>
      <c r="L16840" s="9"/>
      <c r="M16840" s="11"/>
      <c r="N16840" s="11"/>
      <c r="O16840" s="11"/>
      <c r="P16840" s="11"/>
      <c r="Q16840" s="11"/>
      <c r="R16840" s="11"/>
      <c r="S16840" s="11"/>
      <c r="T16840" s="11"/>
      <c r="U16840" s="11"/>
      <c r="V16840" s="11"/>
      <c r="W16840" s="11"/>
      <c r="X16840" s="11"/>
      <c r="Y16840" s="11"/>
      <c r="Z16840" s="9"/>
      <c r="AA16840" s="1"/>
    </row>
    <row r="16841" spans="10:27" ht="15" customHeight="1">
      <c r="J16841" s="9"/>
      <c r="K16841" s="11"/>
      <c r="L16841" s="9"/>
      <c r="M16841" s="11"/>
      <c r="N16841" s="11"/>
      <c r="O16841" s="11"/>
      <c r="P16841" s="11"/>
      <c r="Q16841" s="11"/>
      <c r="R16841" s="11"/>
      <c r="S16841" s="11"/>
      <c r="T16841" s="11"/>
      <c r="U16841" s="11"/>
      <c r="V16841" s="11"/>
      <c r="W16841" s="11"/>
      <c r="X16841" s="11"/>
      <c r="Y16841" s="11"/>
      <c r="Z16841" s="9"/>
      <c r="AA16841" s="1"/>
    </row>
    <row r="16842" spans="10:27" ht="15" customHeight="1">
      <c r="J16842" s="9"/>
      <c r="K16842" s="11"/>
      <c r="L16842" s="9"/>
      <c r="M16842" s="11"/>
      <c r="N16842" s="11"/>
      <c r="O16842" s="11"/>
      <c r="P16842" s="11"/>
      <c r="Q16842" s="11"/>
      <c r="R16842" s="11"/>
      <c r="S16842" s="11"/>
      <c r="T16842" s="11"/>
      <c r="U16842" s="11"/>
      <c r="V16842" s="11"/>
      <c r="W16842" s="11"/>
      <c r="X16842" s="11"/>
      <c r="Y16842" s="11"/>
      <c r="Z16842" s="9"/>
      <c r="AA16842" s="1"/>
    </row>
    <row r="16843" spans="10:27" ht="15" customHeight="1">
      <c r="J16843" s="9"/>
      <c r="K16843" s="11"/>
      <c r="L16843" s="9"/>
      <c r="M16843" s="11"/>
      <c r="N16843" s="11"/>
      <c r="O16843" s="11"/>
      <c r="P16843" s="11"/>
      <c r="Q16843" s="11"/>
      <c r="R16843" s="11"/>
      <c r="S16843" s="11"/>
      <c r="T16843" s="11"/>
      <c r="U16843" s="11"/>
      <c r="V16843" s="11"/>
      <c r="W16843" s="11"/>
      <c r="X16843" s="11"/>
      <c r="Y16843" s="11"/>
      <c r="Z16843" s="9"/>
      <c r="AA16843" s="1"/>
    </row>
    <row r="16844" spans="10:27" ht="15" customHeight="1">
      <c r="J16844" s="9"/>
      <c r="K16844" s="11"/>
      <c r="L16844" s="9"/>
      <c r="M16844" s="11"/>
      <c r="N16844" s="11"/>
      <c r="O16844" s="11"/>
      <c r="P16844" s="11"/>
      <c r="Q16844" s="11"/>
      <c r="R16844" s="11"/>
      <c r="S16844" s="11"/>
      <c r="T16844" s="11"/>
      <c r="U16844" s="11"/>
      <c r="V16844" s="11"/>
      <c r="W16844" s="11"/>
      <c r="X16844" s="11"/>
      <c r="Y16844" s="11"/>
      <c r="Z16844" s="9"/>
      <c r="AA16844" s="1"/>
    </row>
    <row r="16845" spans="10:27" ht="15" customHeight="1">
      <c r="J16845" s="9"/>
      <c r="K16845" s="11"/>
      <c r="L16845" s="9"/>
      <c r="M16845" s="11"/>
      <c r="N16845" s="11"/>
      <c r="O16845" s="11"/>
      <c r="P16845" s="11"/>
      <c r="Q16845" s="11"/>
      <c r="R16845" s="11"/>
      <c r="S16845" s="11"/>
      <c r="T16845" s="11"/>
      <c r="U16845" s="11"/>
      <c r="V16845" s="11"/>
      <c r="W16845" s="11"/>
      <c r="X16845" s="11"/>
      <c r="Y16845" s="11"/>
      <c r="Z16845" s="9"/>
      <c r="AA16845" s="1"/>
    </row>
    <row r="16846" spans="10:27" ht="15" customHeight="1">
      <c r="J16846" s="9"/>
      <c r="K16846" s="11"/>
      <c r="L16846" s="9"/>
      <c r="M16846" s="11"/>
      <c r="N16846" s="11"/>
      <c r="O16846" s="11"/>
      <c r="P16846" s="11"/>
      <c r="Q16846" s="11"/>
      <c r="R16846" s="11"/>
      <c r="S16846" s="11"/>
      <c r="T16846" s="11"/>
      <c r="U16846" s="11"/>
      <c r="V16846" s="11"/>
      <c r="W16846" s="11"/>
      <c r="X16846" s="11"/>
      <c r="Y16846" s="11"/>
      <c r="Z16846" s="9"/>
      <c r="AA16846" s="1"/>
    </row>
    <row r="16847" spans="10:27" ht="15" customHeight="1">
      <c r="J16847" s="9"/>
      <c r="K16847" s="11"/>
      <c r="L16847" s="9"/>
      <c r="M16847" s="11"/>
      <c r="N16847" s="11"/>
      <c r="O16847" s="11"/>
      <c r="P16847" s="11"/>
      <c r="Q16847" s="11"/>
      <c r="R16847" s="11"/>
      <c r="S16847" s="11"/>
      <c r="T16847" s="11"/>
      <c r="U16847" s="11"/>
      <c r="V16847" s="11"/>
      <c r="W16847" s="11"/>
      <c r="X16847" s="11"/>
      <c r="Y16847" s="11"/>
      <c r="Z16847" s="9"/>
      <c r="AA16847" s="1"/>
    </row>
    <row r="16848" spans="10:27" ht="15" customHeight="1">
      <c r="J16848" s="9"/>
      <c r="K16848" s="11"/>
      <c r="L16848" s="9"/>
      <c r="M16848" s="11"/>
      <c r="N16848" s="11"/>
      <c r="O16848" s="11"/>
      <c r="P16848" s="11"/>
      <c r="Q16848" s="11"/>
      <c r="R16848" s="11"/>
      <c r="S16848" s="11"/>
      <c r="T16848" s="11"/>
      <c r="U16848" s="11"/>
      <c r="V16848" s="11"/>
      <c r="W16848" s="11"/>
      <c r="X16848" s="11"/>
      <c r="Y16848" s="11"/>
      <c r="Z16848" s="9"/>
      <c r="AA16848" s="1"/>
    </row>
    <row r="16849" spans="10:27" ht="15" customHeight="1">
      <c r="J16849" s="9"/>
      <c r="K16849" s="11"/>
      <c r="L16849" s="9"/>
      <c r="M16849" s="11"/>
      <c r="N16849" s="11"/>
      <c r="O16849" s="11"/>
      <c r="P16849" s="11"/>
      <c r="Q16849" s="11"/>
      <c r="R16849" s="11"/>
      <c r="S16849" s="11"/>
      <c r="T16849" s="11"/>
      <c r="U16849" s="11"/>
      <c r="V16849" s="11"/>
      <c r="W16849" s="11"/>
      <c r="X16849" s="11"/>
      <c r="Y16849" s="11"/>
      <c r="Z16849" s="9"/>
      <c r="AA16849" s="1"/>
    </row>
    <row r="16850" spans="10:27" ht="15" customHeight="1">
      <c r="J16850" s="9"/>
      <c r="K16850" s="11"/>
      <c r="L16850" s="9"/>
      <c r="M16850" s="11"/>
      <c r="N16850" s="11"/>
      <c r="O16850" s="11"/>
      <c r="P16850" s="11"/>
      <c r="Q16850" s="11"/>
      <c r="R16850" s="11"/>
      <c r="S16850" s="11"/>
      <c r="T16850" s="11"/>
      <c r="U16850" s="11"/>
      <c r="V16850" s="11"/>
      <c r="W16850" s="11"/>
      <c r="X16850" s="11"/>
      <c r="Y16850" s="11"/>
      <c r="Z16850" s="9"/>
      <c r="AA16850" s="1"/>
    </row>
    <row r="16851" spans="10:27" ht="15" customHeight="1">
      <c r="J16851" s="9"/>
      <c r="K16851" s="11"/>
      <c r="L16851" s="9"/>
      <c r="M16851" s="11"/>
      <c r="N16851" s="11"/>
      <c r="O16851" s="11"/>
      <c r="P16851" s="11"/>
      <c r="Q16851" s="11"/>
      <c r="R16851" s="11"/>
      <c r="S16851" s="11"/>
      <c r="T16851" s="11"/>
      <c r="U16851" s="11"/>
      <c r="V16851" s="11"/>
      <c r="W16851" s="11"/>
      <c r="X16851" s="11"/>
      <c r="Y16851" s="11"/>
      <c r="Z16851" s="9"/>
      <c r="AA16851" s="1"/>
    </row>
    <row r="16852" spans="10:27" ht="15" customHeight="1">
      <c r="J16852" s="9"/>
      <c r="K16852" s="11"/>
      <c r="L16852" s="9"/>
      <c r="M16852" s="11"/>
      <c r="N16852" s="11"/>
      <c r="O16852" s="11"/>
      <c r="P16852" s="11"/>
      <c r="Q16852" s="11"/>
      <c r="R16852" s="11"/>
      <c r="S16852" s="11"/>
      <c r="T16852" s="11"/>
      <c r="U16852" s="11"/>
      <c r="V16852" s="11"/>
      <c r="W16852" s="11"/>
      <c r="X16852" s="11"/>
      <c r="Y16852" s="11"/>
      <c r="Z16852" s="9"/>
      <c r="AA16852" s="1"/>
    </row>
    <row r="16853" spans="10:27" ht="15" customHeight="1">
      <c r="J16853" s="9"/>
      <c r="K16853" s="11"/>
      <c r="L16853" s="9"/>
      <c r="M16853" s="11"/>
      <c r="N16853" s="11"/>
      <c r="O16853" s="11"/>
      <c r="P16853" s="11"/>
      <c r="Q16853" s="11"/>
      <c r="R16853" s="11"/>
      <c r="S16853" s="11"/>
      <c r="T16853" s="11"/>
      <c r="U16853" s="11"/>
      <c r="V16853" s="11"/>
      <c r="W16853" s="11"/>
      <c r="X16853" s="11"/>
      <c r="Y16853" s="11"/>
      <c r="Z16853" s="9"/>
      <c r="AA16853" s="1"/>
    </row>
    <row r="16854" spans="10:27" ht="15" customHeight="1">
      <c r="J16854" s="9"/>
      <c r="K16854" s="11"/>
      <c r="L16854" s="9"/>
      <c r="M16854" s="11"/>
      <c r="N16854" s="11"/>
      <c r="O16854" s="11"/>
      <c r="P16854" s="11"/>
      <c r="Q16854" s="11"/>
      <c r="R16854" s="11"/>
      <c r="S16854" s="11"/>
      <c r="T16854" s="11"/>
      <c r="U16854" s="11"/>
      <c r="V16854" s="11"/>
      <c r="W16854" s="11"/>
      <c r="X16854" s="11"/>
      <c r="Y16854" s="11"/>
      <c r="Z16854" s="9"/>
      <c r="AA16854" s="1"/>
    </row>
    <row r="16855" spans="10:27" ht="15" customHeight="1">
      <c r="J16855" s="9"/>
      <c r="K16855" s="11"/>
      <c r="L16855" s="9"/>
      <c r="M16855" s="11"/>
      <c r="N16855" s="11"/>
      <c r="O16855" s="11"/>
      <c r="P16855" s="11"/>
      <c r="Q16855" s="11"/>
      <c r="R16855" s="11"/>
      <c r="S16855" s="11"/>
      <c r="T16855" s="11"/>
      <c r="U16855" s="11"/>
      <c r="V16855" s="11"/>
      <c r="W16855" s="11"/>
      <c r="X16855" s="11"/>
      <c r="Y16855" s="11"/>
      <c r="Z16855" s="9"/>
      <c r="AA16855" s="1"/>
    </row>
    <row r="16856" spans="10:27" ht="15" customHeight="1">
      <c r="J16856" s="9"/>
      <c r="K16856" s="11"/>
      <c r="L16856" s="9"/>
      <c r="M16856" s="11"/>
      <c r="N16856" s="11"/>
      <c r="O16856" s="11"/>
      <c r="P16856" s="11"/>
      <c r="Q16856" s="11"/>
      <c r="R16856" s="11"/>
      <c r="S16856" s="11"/>
      <c r="T16856" s="11"/>
      <c r="U16856" s="11"/>
      <c r="V16856" s="11"/>
      <c r="W16856" s="11"/>
      <c r="X16856" s="11"/>
      <c r="Y16856" s="11"/>
      <c r="Z16856" s="9"/>
      <c r="AA16856" s="1"/>
    </row>
    <row r="16857" spans="10:27" ht="15" customHeight="1">
      <c r="J16857" s="9"/>
      <c r="K16857" s="11"/>
      <c r="L16857" s="9"/>
      <c r="M16857" s="11"/>
      <c r="N16857" s="11"/>
      <c r="O16857" s="11"/>
      <c r="P16857" s="11"/>
      <c r="Q16857" s="11"/>
      <c r="R16857" s="11"/>
      <c r="S16857" s="11"/>
      <c r="T16857" s="11"/>
      <c r="U16857" s="11"/>
      <c r="V16857" s="11"/>
      <c r="W16857" s="11"/>
      <c r="X16857" s="11"/>
      <c r="Y16857" s="11"/>
      <c r="Z16857" s="9"/>
      <c r="AA16857" s="1"/>
    </row>
    <row r="16858" spans="10:27" ht="15" customHeight="1">
      <c r="J16858" s="9"/>
      <c r="K16858" s="11"/>
      <c r="L16858" s="9"/>
      <c r="M16858" s="11"/>
      <c r="N16858" s="11"/>
      <c r="O16858" s="11"/>
      <c r="P16858" s="11"/>
      <c r="Q16858" s="11"/>
      <c r="R16858" s="11"/>
      <c r="S16858" s="11"/>
      <c r="T16858" s="11"/>
      <c r="U16858" s="11"/>
      <c r="V16858" s="11"/>
      <c r="W16858" s="11"/>
      <c r="X16858" s="11"/>
      <c r="Y16858" s="11"/>
      <c r="Z16858" s="9"/>
      <c r="AA16858" s="1"/>
    </row>
    <row r="16859" spans="10:27" ht="15" customHeight="1">
      <c r="J16859" s="9"/>
      <c r="K16859" s="11"/>
      <c r="L16859" s="9"/>
      <c r="M16859" s="11"/>
      <c r="N16859" s="11"/>
      <c r="O16859" s="11"/>
      <c r="P16859" s="11"/>
      <c r="Q16859" s="11"/>
      <c r="R16859" s="11"/>
      <c r="S16859" s="11"/>
      <c r="T16859" s="11"/>
      <c r="U16859" s="11"/>
      <c r="V16859" s="11"/>
      <c r="W16859" s="11"/>
      <c r="X16859" s="11"/>
      <c r="Y16859" s="11"/>
      <c r="Z16859" s="9"/>
      <c r="AA16859" s="1"/>
    </row>
    <row r="16860" spans="10:27" ht="15" customHeight="1">
      <c r="J16860" s="9"/>
      <c r="K16860" s="11"/>
      <c r="L16860" s="9"/>
      <c r="M16860" s="11"/>
      <c r="N16860" s="11"/>
      <c r="O16860" s="11"/>
      <c r="P16860" s="11"/>
      <c r="Q16860" s="11"/>
      <c r="R16860" s="11"/>
      <c r="S16860" s="11"/>
      <c r="T16860" s="11"/>
      <c r="U16860" s="11"/>
      <c r="V16860" s="11"/>
      <c r="W16860" s="11"/>
      <c r="X16860" s="11"/>
      <c r="Y16860" s="11"/>
      <c r="Z16860" s="9"/>
    </row>
    <row r="16861" spans="10:27" ht="15" customHeight="1">
      <c r="J16861" s="9"/>
      <c r="K16861" s="11"/>
      <c r="L16861" s="9"/>
      <c r="M16861" s="11"/>
      <c r="N16861" s="11"/>
      <c r="O16861" s="11"/>
      <c r="P16861" s="11"/>
      <c r="Q16861" s="11"/>
      <c r="R16861" s="11"/>
      <c r="S16861" s="11"/>
      <c r="T16861" s="11"/>
      <c r="U16861" s="11"/>
      <c r="V16861" s="11"/>
      <c r="W16861" s="11"/>
      <c r="X16861" s="11"/>
      <c r="Y16861" s="11"/>
      <c r="Z16861" s="9"/>
    </row>
    <row r="16862" spans="10:27" ht="15" customHeight="1">
      <c r="J16862" s="9"/>
      <c r="K16862" s="11"/>
      <c r="L16862" s="9"/>
      <c r="M16862" s="11"/>
      <c r="N16862" s="11"/>
      <c r="O16862" s="11"/>
      <c r="P16862" s="11"/>
      <c r="Q16862" s="11"/>
      <c r="R16862" s="11"/>
      <c r="S16862" s="11"/>
      <c r="T16862" s="11"/>
      <c r="U16862" s="11"/>
      <c r="V16862" s="11"/>
      <c r="W16862" s="11"/>
      <c r="X16862" s="11"/>
      <c r="Y16862" s="11"/>
      <c r="Z16862" s="9"/>
    </row>
    <row r="16863" spans="10:27" ht="15" customHeight="1">
      <c r="J16863" s="9"/>
      <c r="K16863" s="11"/>
      <c r="L16863" s="9"/>
      <c r="M16863" s="11"/>
      <c r="N16863" s="11"/>
      <c r="O16863" s="11"/>
      <c r="P16863" s="11"/>
      <c r="Q16863" s="11"/>
      <c r="R16863" s="11"/>
      <c r="S16863" s="11"/>
      <c r="T16863" s="11"/>
      <c r="U16863" s="11"/>
      <c r="V16863" s="11"/>
      <c r="W16863" s="11"/>
      <c r="X16863" s="11"/>
      <c r="Y16863" s="11"/>
      <c r="Z16863" s="9"/>
    </row>
    <row r="16864" spans="10:27" ht="15" customHeight="1">
      <c r="J16864" s="9"/>
      <c r="K16864" s="11"/>
      <c r="L16864" s="9"/>
      <c r="M16864" s="11"/>
      <c r="N16864" s="11"/>
      <c r="O16864" s="11"/>
      <c r="P16864" s="11"/>
      <c r="Q16864" s="11"/>
      <c r="R16864" s="11"/>
      <c r="S16864" s="11"/>
      <c r="T16864" s="11"/>
      <c r="U16864" s="11"/>
      <c r="V16864" s="11"/>
      <c r="W16864" s="11"/>
      <c r="X16864" s="11"/>
      <c r="Y16864" s="11"/>
      <c r="Z16864" s="9"/>
    </row>
    <row r="16865" spans="10:26" ht="15" customHeight="1">
      <c r="J16865" s="9"/>
      <c r="K16865" s="11"/>
      <c r="L16865" s="9"/>
      <c r="M16865" s="11"/>
      <c r="N16865" s="11"/>
      <c r="O16865" s="11"/>
      <c r="P16865" s="11"/>
      <c r="Q16865" s="11"/>
      <c r="R16865" s="11"/>
      <c r="S16865" s="11"/>
      <c r="T16865" s="11"/>
      <c r="U16865" s="11"/>
      <c r="V16865" s="11"/>
      <c r="W16865" s="11"/>
      <c r="X16865" s="11"/>
      <c r="Y16865" s="11"/>
      <c r="Z16865" s="9"/>
    </row>
    <row r="16866" spans="10:26" ht="15" customHeight="1">
      <c r="J16866" s="9"/>
      <c r="K16866" s="11"/>
      <c r="L16866" s="9"/>
      <c r="M16866" s="11"/>
      <c r="N16866" s="11"/>
      <c r="O16866" s="11"/>
      <c r="P16866" s="11"/>
      <c r="Q16866" s="11"/>
      <c r="R16866" s="11"/>
      <c r="S16866" s="11"/>
      <c r="T16866" s="11"/>
      <c r="U16866" s="11"/>
      <c r="V16866" s="11"/>
      <c r="W16866" s="11"/>
      <c r="X16866" s="11"/>
      <c r="Y16866" s="11"/>
      <c r="Z16866" s="9"/>
    </row>
    <row r="16867" spans="10:26" ht="15" customHeight="1">
      <c r="J16867" s="9"/>
      <c r="K16867" s="11"/>
      <c r="L16867" s="9"/>
      <c r="M16867" s="11"/>
      <c r="N16867" s="11"/>
      <c r="O16867" s="11"/>
      <c r="P16867" s="11"/>
      <c r="Q16867" s="11"/>
      <c r="R16867" s="11"/>
      <c r="S16867" s="11"/>
      <c r="T16867" s="11"/>
      <c r="U16867" s="11"/>
      <c r="V16867" s="11"/>
      <c r="W16867" s="11"/>
      <c r="X16867" s="11"/>
      <c r="Y16867" s="11"/>
      <c r="Z16867" s="9"/>
    </row>
    <row r="16868" spans="10:26" ht="15" customHeight="1">
      <c r="J16868" s="9"/>
      <c r="K16868" s="11"/>
      <c r="L16868" s="9"/>
      <c r="M16868" s="11"/>
      <c r="N16868" s="11"/>
      <c r="O16868" s="11"/>
      <c r="P16868" s="11"/>
      <c r="Q16868" s="11"/>
      <c r="R16868" s="11"/>
      <c r="S16868" s="11"/>
      <c r="T16868" s="11"/>
      <c r="U16868" s="11"/>
      <c r="V16868" s="11"/>
      <c r="W16868" s="11"/>
      <c r="X16868" s="11"/>
      <c r="Y16868" s="11"/>
      <c r="Z16868" s="9"/>
    </row>
    <row r="16869" spans="10:26" ht="15" customHeight="1">
      <c r="J16869" s="9"/>
      <c r="K16869" s="11"/>
      <c r="L16869" s="9"/>
      <c r="M16869" s="11"/>
      <c r="N16869" s="11"/>
      <c r="O16869" s="11"/>
      <c r="P16869" s="11"/>
      <c r="Q16869" s="11"/>
      <c r="R16869" s="11"/>
      <c r="S16869" s="11"/>
      <c r="T16869" s="11"/>
      <c r="U16869" s="11"/>
      <c r="V16869" s="11"/>
      <c r="W16869" s="11"/>
      <c r="X16869" s="11"/>
      <c r="Y16869" s="11"/>
      <c r="Z16869" s="9"/>
    </row>
    <row r="16870" spans="10:26" ht="15" customHeight="1">
      <c r="J16870" s="9"/>
      <c r="K16870" s="11"/>
      <c r="L16870" s="9"/>
      <c r="M16870" s="11"/>
      <c r="N16870" s="11"/>
      <c r="O16870" s="11"/>
      <c r="P16870" s="11"/>
      <c r="Q16870" s="11"/>
      <c r="R16870" s="11"/>
      <c r="S16870" s="11"/>
      <c r="T16870" s="11"/>
      <c r="U16870" s="11"/>
      <c r="V16870" s="11"/>
      <c r="W16870" s="11"/>
      <c r="X16870" s="11"/>
      <c r="Y16870" s="11"/>
      <c r="Z16870" s="9"/>
    </row>
    <row r="16871" spans="10:26" ht="15" customHeight="1">
      <c r="J16871" s="9"/>
      <c r="K16871" s="11"/>
      <c r="L16871" s="9"/>
      <c r="M16871" s="11"/>
      <c r="N16871" s="11"/>
      <c r="O16871" s="11"/>
      <c r="P16871" s="11"/>
      <c r="Q16871" s="11"/>
      <c r="R16871" s="11"/>
      <c r="S16871" s="11"/>
      <c r="T16871" s="11"/>
      <c r="U16871" s="11"/>
      <c r="V16871" s="11"/>
      <c r="W16871" s="11"/>
      <c r="X16871" s="11"/>
      <c r="Y16871" s="11"/>
      <c r="Z16871" s="9"/>
    </row>
    <row r="16872" spans="10:26" ht="15" customHeight="1">
      <c r="J16872" s="9"/>
      <c r="K16872" s="11"/>
      <c r="L16872" s="9"/>
      <c r="M16872" s="11"/>
      <c r="N16872" s="11"/>
      <c r="O16872" s="11"/>
      <c r="P16872" s="11"/>
      <c r="Q16872" s="11"/>
      <c r="R16872" s="11"/>
      <c r="S16872" s="11"/>
      <c r="T16872" s="11"/>
      <c r="U16872" s="11"/>
      <c r="V16872" s="11"/>
      <c r="W16872" s="11"/>
      <c r="X16872" s="11"/>
      <c r="Y16872" s="11"/>
      <c r="Z16872" s="9"/>
    </row>
    <row r="16873" spans="10:26" ht="15" customHeight="1">
      <c r="J16873" s="9"/>
      <c r="K16873" s="11"/>
      <c r="L16873" s="9"/>
      <c r="M16873" s="11"/>
      <c r="N16873" s="11"/>
      <c r="O16873" s="11"/>
      <c r="P16873" s="11"/>
      <c r="Q16873" s="11"/>
      <c r="R16873" s="11"/>
      <c r="S16873" s="11"/>
      <c r="T16873" s="11"/>
      <c r="U16873" s="11"/>
      <c r="V16873" s="11"/>
      <c r="W16873" s="11"/>
      <c r="X16873" s="11"/>
      <c r="Y16873" s="11"/>
      <c r="Z16873" s="9"/>
    </row>
    <row r="16874" spans="10:26" ht="15" customHeight="1">
      <c r="J16874" s="9"/>
      <c r="K16874" s="11"/>
      <c r="L16874" s="9"/>
      <c r="M16874" s="11"/>
      <c r="N16874" s="11"/>
      <c r="O16874" s="11"/>
      <c r="P16874" s="11"/>
      <c r="Q16874" s="11"/>
      <c r="R16874" s="11"/>
      <c r="S16874" s="11"/>
      <c r="T16874" s="11"/>
      <c r="U16874" s="11"/>
      <c r="V16874" s="11"/>
      <c r="W16874" s="11"/>
      <c r="X16874" s="11"/>
      <c r="Y16874" s="11"/>
      <c r="Z16874" s="9"/>
    </row>
    <row r="16875" spans="10:26" ht="15" customHeight="1">
      <c r="J16875" s="9"/>
      <c r="K16875" s="11"/>
      <c r="L16875" s="9"/>
      <c r="M16875" s="11"/>
      <c r="N16875" s="11"/>
      <c r="O16875" s="11"/>
      <c r="P16875" s="11"/>
      <c r="Q16875" s="11"/>
      <c r="R16875" s="11"/>
      <c r="S16875" s="11"/>
      <c r="T16875" s="11"/>
      <c r="U16875" s="11"/>
      <c r="V16875" s="11"/>
      <c r="W16875" s="11"/>
      <c r="X16875" s="11"/>
      <c r="Y16875" s="11"/>
      <c r="Z16875" s="9"/>
    </row>
    <row r="16876" spans="10:26" ht="15" customHeight="1">
      <c r="J16876" s="9"/>
      <c r="K16876" s="11"/>
      <c r="L16876" s="9"/>
      <c r="M16876" s="11"/>
      <c r="N16876" s="11"/>
      <c r="O16876" s="11"/>
      <c r="P16876" s="11"/>
      <c r="Q16876" s="11"/>
      <c r="R16876" s="11"/>
      <c r="S16876" s="11"/>
      <c r="T16876" s="11"/>
      <c r="U16876" s="11"/>
      <c r="V16876" s="11"/>
      <c r="W16876" s="11"/>
      <c r="X16876" s="11"/>
      <c r="Y16876" s="11"/>
      <c r="Z16876" s="9"/>
    </row>
    <row r="16877" spans="10:26" ht="15" customHeight="1">
      <c r="J16877" s="9"/>
      <c r="K16877" s="11"/>
      <c r="L16877" s="9"/>
      <c r="M16877" s="11"/>
      <c r="N16877" s="11"/>
      <c r="O16877" s="11"/>
      <c r="P16877" s="11"/>
      <c r="Q16877" s="11"/>
      <c r="R16877" s="11"/>
      <c r="S16877" s="11"/>
      <c r="T16877" s="11"/>
      <c r="U16877" s="11"/>
      <c r="V16877" s="11"/>
      <c r="W16877" s="11"/>
      <c r="X16877" s="11"/>
      <c r="Y16877" s="11"/>
      <c r="Z16877" s="9"/>
    </row>
    <row r="16878" spans="10:26" ht="15" customHeight="1">
      <c r="J16878" s="9"/>
      <c r="K16878" s="11"/>
      <c r="L16878" s="9"/>
      <c r="M16878" s="11"/>
      <c r="N16878" s="11"/>
      <c r="O16878" s="11"/>
      <c r="P16878" s="11"/>
      <c r="Q16878" s="11"/>
      <c r="R16878" s="11"/>
      <c r="S16878" s="11"/>
      <c r="T16878" s="11"/>
      <c r="U16878" s="11"/>
      <c r="V16878" s="11"/>
      <c r="W16878" s="11"/>
      <c r="X16878" s="11"/>
      <c r="Y16878" s="11"/>
      <c r="Z16878" s="9"/>
    </row>
    <row r="16879" spans="10:26" ht="15" customHeight="1">
      <c r="J16879" s="9"/>
      <c r="K16879" s="11"/>
      <c r="L16879" s="9"/>
      <c r="M16879" s="11"/>
      <c r="N16879" s="11"/>
      <c r="O16879" s="11"/>
      <c r="P16879" s="11"/>
      <c r="Q16879" s="11"/>
      <c r="R16879" s="11"/>
      <c r="S16879" s="11"/>
      <c r="T16879" s="11"/>
      <c r="U16879" s="11"/>
      <c r="V16879" s="11"/>
      <c r="W16879" s="11"/>
      <c r="X16879" s="11"/>
      <c r="Y16879" s="11"/>
      <c r="Z16879" s="9"/>
    </row>
    <row r="16880" spans="10:26" ht="15" customHeight="1">
      <c r="J16880" s="9"/>
      <c r="K16880" s="11"/>
      <c r="L16880" s="9"/>
      <c r="M16880" s="11"/>
      <c r="N16880" s="11"/>
      <c r="O16880" s="11"/>
      <c r="P16880" s="11"/>
      <c r="Q16880" s="11"/>
      <c r="R16880" s="11"/>
      <c r="S16880" s="11"/>
      <c r="T16880" s="11"/>
      <c r="U16880" s="11"/>
      <c r="V16880" s="11"/>
      <c r="W16880" s="11"/>
      <c r="X16880" s="11"/>
      <c r="Y16880" s="11"/>
      <c r="Z16880" s="9"/>
    </row>
    <row r="16881" spans="10:26" ht="15" customHeight="1">
      <c r="J16881" s="9"/>
      <c r="K16881" s="11"/>
      <c r="L16881" s="9"/>
      <c r="M16881" s="11"/>
      <c r="N16881" s="11"/>
      <c r="O16881" s="11"/>
      <c r="P16881" s="11"/>
      <c r="Q16881" s="11"/>
      <c r="R16881" s="11"/>
      <c r="S16881" s="11"/>
      <c r="T16881" s="11"/>
      <c r="U16881" s="11"/>
      <c r="V16881" s="11"/>
      <c r="W16881" s="11"/>
      <c r="X16881" s="11"/>
      <c r="Y16881" s="11"/>
      <c r="Z16881" s="9"/>
    </row>
    <row r="16882" spans="10:26" ht="15" customHeight="1">
      <c r="J16882" s="9"/>
      <c r="K16882" s="11"/>
      <c r="L16882" s="9"/>
      <c r="M16882" s="11"/>
      <c r="N16882" s="11"/>
      <c r="O16882" s="11"/>
      <c r="P16882" s="11"/>
      <c r="Q16882" s="11"/>
      <c r="R16882" s="11"/>
      <c r="S16882" s="11"/>
      <c r="T16882" s="11"/>
      <c r="U16882" s="11"/>
      <c r="V16882" s="11"/>
      <c r="W16882" s="11"/>
      <c r="X16882" s="11"/>
      <c r="Y16882" s="11"/>
      <c r="Z16882" s="9"/>
    </row>
    <row r="16883" spans="10:26" ht="15" customHeight="1">
      <c r="J16883" s="9"/>
      <c r="K16883" s="11"/>
      <c r="L16883" s="9"/>
      <c r="M16883" s="11"/>
      <c r="N16883" s="11"/>
      <c r="O16883" s="11"/>
      <c r="P16883" s="11"/>
      <c r="Q16883" s="11"/>
      <c r="R16883" s="11"/>
      <c r="S16883" s="11"/>
      <c r="T16883" s="11"/>
      <c r="U16883" s="11"/>
      <c r="V16883" s="11"/>
      <c r="W16883" s="11"/>
      <c r="X16883" s="11"/>
      <c r="Y16883" s="11"/>
      <c r="Z16883" s="9"/>
    </row>
    <row r="16884" spans="10:26" ht="15" customHeight="1">
      <c r="J16884" s="9"/>
      <c r="K16884" s="11"/>
      <c r="L16884" s="9"/>
      <c r="M16884" s="11"/>
      <c r="N16884" s="11"/>
      <c r="O16884" s="11"/>
      <c r="P16884" s="11"/>
      <c r="Q16884" s="11"/>
      <c r="R16884" s="11"/>
      <c r="S16884" s="11"/>
      <c r="T16884" s="11"/>
      <c r="U16884" s="11"/>
      <c r="V16884" s="11"/>
      <c r="W16884" s="11"/>
      <c r="X16884" s="11"/>
      <c r="Y16884" s="11"/>
      <c r="Z16884" s="9"/>
    </row>
    <row r="16885" spans="10:26" ht="15" customHeight="1">
      <c r="J16885" s="9"/>
      <c r="K16885" s="11"/>
      <c r="L16885" s="9"/>
      <c r="M16885" s="11"/>
      <c r="N16885" s="11"/>
      <c r="O16885" s="11"/>
      <c r="P16885" s="11"/>
      <c r="Q16885" s="11"/>
      <c r="R16885" s="11"/>
      <c r="S16885" s="11"/>
      <c r="T16885" s="11"/>
      <c r="U16885" s="11"/>
      <c r="V16885" s="11"/>
      <c r="W16885" s="11"/>
      <c r="X16885" s="11"/>
      <c r="Y16885" s="11"/>
      <c r="Z16885" s="9"/>
    </row>
    <row r="16886" spans="10:26" ht="15" customHeight="1">
      <c r="J16886" s="9"/>
      <c r="K16886" s="11"/>
      <c r="L16886" s="9"/>
      <c r="M16886" s="11"/>
      <c r="N16886" s="11"/>
      <c r="O16886" s="11"/>
      <c r="P16886" s="11"/>
      <c r="Q16886" s="11"/>
      <c r="R16886" s="11"/>
      <c r="S16886" s="11"/>
      <c r="T16886" s="11"/>
      <c r="U16886" s="11"/>
      <c r="V16886" s="11"/>
      <c r="W16886" s="11"/>
      <c r="X16886" s="11"/>
      <c r="Y16886" s="11"/>
      <c r="Z16886" s="9"/>
    </row>
    <row r="16887" spans="10:26" ht="15" customHeight="1">
      <c r="J16887" s="9"/>
      <c r="K16887" s="11"/>
      <c r="L16887" s="9"/>
      <c r="M16887" s="11"/>
      <c r="N16887" s="11"/>
      <c r="O16887" s="11"/>
      <c r="P16887" s="11"/>
      <c r="Q16887" s="11"/>
      <c r="R16887" s="11"/>
      <c r="S16887" s="11"/>
      <c r="T16887" s="11"/>
      <c r="U16887" s="11"/>
      <c r="V16887" s="11"/>
      <c r="W16887" s="11"/>
      <c r="X16887" s="11"/>
      <c r="Y16887" s="11"/>
      <c r="Z16887" s="9"/>
    </row>
    <row r="16888" spans="10:26" ht="15" customHeight="1">
      <c r="J16888" s="9"/>
      <c r="K16888" s="11"/>
      <c r="L16888" s="9"/>
      <c r="M16888" s="11"/>
      <c r="N16888" s="11"/>
      <c r="O16888" s="11"/>
      <c r="P16888" s="11"/>
      <c r="Q16888" s="11"/>
      <c r="R16888" s="11"/>
      <c r="S16888" s="11"/>
      <c r="T16888" s="11"/>
      <c r="U16888" s="11"/>
      <c r="V16888" s="11"/>
      <c r="W16888" s="11"/>
      <c r="X16888" s="11"/>
      <c r="Y16888" s="11"/>
      <c r="Z16888" s="9"/>
    </row>
    <row r="16889" spans="10:26" ht="15" customHeight="1">
      <c r="J16889" s="9"/>
      <c r="K16889" s="11"/>
      <c r="L16889" s="9"/>
      <c r="M16889" s="11"/>
      <c r="N16889" s="11"/>
      <c r="O16889" s="11"/>
      <c r="P16889" s="11"/>
      <c r="Q16889" s="11"/>
      <c r="R16889" s="11"/>
      <c r="S16889" s="11"/>
      <c r="T16889" s="11"/>
      <c r="U16889" s="11"/>
      <c r="V16889" s="11"/>
      <c r="W16889" s="11"/>
      <c r="X16889" s="11"/>
      <c r="Y16889" s="11"/>
      <c r="Z16889" s="9"/>
    </row>
    <row r="16890" spans="10:26" ht="15" customHeight="1">
      <c r="J16890" s="9"/>
      <c r="K16890" s="11"/>
      <c r="L16890" s="9"/>
      <c r="M16890" s="11"/>
      <c r="N16890" s="11"/>
      <c r="O16890" s="11"/>
      <c r="P16890" s="11"/>
      <c r="Q16890" s="11"/>
      <c r="R16890" s="11"/>
      <c r="S16890" s="11"/>
      <c r="T16890" s="11"/>
      <c r="U16890" s="11"/>
      <c r="V16890" s="11"/>
      <c r="W16890" s="11"/>
      <c r="X16890" s="11"/>
      <c r="Y16890" s="11"/>
      <c r="Z16890" s="9"/>
    </row>
    <row r="16891" spans="10:26" ht="15" customHeight="1">
      <c r="J16891" s="9"/>
      <c r="K16891" s="11"/>
      <c r="L16891" s="9"/>
      <c r="M16891" s="11"/>
      <c r="N16891" s="11"/>
      <c r="O16891" s="11"/>
      <c r="P16891" s="11"/>
      <c r="Q16891" s="11"/>
      <c r="R16891" s="11"/>
      <c r="S16891" s="11"/>
      <c r="T16891" s="11"/>
      <c r="U16891" s="11"/>
      <c r="V16891" s="11"/>
      <c r="W16891" s="11"/>
      <c r="X16891" s="11"/>
      <c r="Y16891" s="11"/>
      <c r="Z16891" s="9"/>
    </row>
    <row r="16892" spans="10:26" ht="15" customHeight="1">
      <c r="J16892" s="9"/>
      <c r="K16892" s="11"/>
      <c r="L16892" s="9"/>
      <c r="M16892" s="11"/>
      <c r="N16892" s="11"/>
      <c r="O16892" s="11"/>
      <c r="P16892" s="11"/>
      <c r="Q16892" s="11"/>
      <c r="R16892" s="11"/>
      <c r="S16892" s="11"/>
      <c r="T16892" s="11"/>
      <c r="U16892" s="11"/>
      <c r="V16892" s="11"/>
      <c r="W16892" s="11"/>
      <c r="X16892" s="11"/>
      <c r="Y16892" s="11"/>
      <c r="Z16892" s="9"/>
    </row>
    <row r="16893" spans="10:26" ht="15" customHeight="1">
      <c r="J16893" s="9"/>
      <c r="K16893" s="11"/>
      <c r="L16893" s="9"/>
      <c r="M16893" s="11"/>
      <c r="N16893" s="11"/>
      <c r="O16893" s="11"/>
      <c r="P16893" s="11"/>
      <c r="Q16893" s="11"/>
      <c r="R16893" s="11"/>
      <c r="S16893" s="11"/>
      <c r="T16893" s="11"/>
      <c r="U16893" s="11"/>
      <c r="V16893" s="11"/>
      <c r="W16893" s="11"/>
      <c r="X16893" s="11"/>
      <c r="Y16893" s="11"/>
      <c r="Z16893" s="9"/>
    </row>
    <row r="16894" spans="10:26" ht="15" customHeight="1">
      <c r="J16894" s="9"/>
      <c r="K16894" s="11"/>
      <c r="L16894" s="9"/>
      <c r="M16894" s="11"/>
      <c r="N16894" s="11"/>
      <c r="O16894" s="11"/>
      <c r="P16894" s="11"/>
      <c r="Q16894" s="11"/>
      <c r="R16894" s="11"/>
      <c r="S16894" s="11"/>
      <c r="T16894" s="11"/>
      <c r="U16894" s="11"/>
      <c r="V16894" s="11"/>
      <c r="W16894" s="11"/>
      <c r="X16894" s="11"/>
      <c r="Y16894" s="11"/>
      <c r="Z16894" s="9"/>
    </row>
    <row r="16895" spans="10:26" ht="15" customHeight="1">
      <c r="J16895" s="9"/>
      <c r="K16895" s="11"/>
      <c r="L16895" s="9"/>
      <c r="M16895" s="11"/>
      <c r="N16895" s="11"/>
      <c r="O16895" s="11"/>
      <c r="P16895" s="11"/>
      <c r="Q16895" s="11"/>
      <c r="R16895" s="11"/>
      <c r="S16895" s="11"/>
      <c r="T16895" s="11"/>
      <c r="U16895" s="11"/>
      <c r="V16895" s="11"/>
      <c r="W16895" s="11"/>
      <c r="X16895" s="11"/>
      <c r="Y16895" s="11"/>
      <c r="Z16895" s="9"/>
    </row>
    <row r="16896" spans="10:26" ht="15" customHeight="1">
      <c r="J16896" s="9"/>
      <c r="K16896" s="11"/>
      <c r="L16896" s="9"/>
      <c r="M16896" s="11"/>
      <c r="N16896" s="11"/>
      <c r="O16896" s="11"/>
      <c r="P16896" s="11"/>
      <c r="Q16896" s="11"/>
      <c r="R16896" s="11"/>
      <c r="S16896" s="11"/>
      <c r="T16896" s="11"/>
      <c r="U16896" s="11"/>
      <c r="V16896" s="11"/>
      <c r="W16896" s="11"/>
      <c r="X16896" s="11"/>
      <c r="Y16896" s="11"/>
      <c r="Z16896" s="9"/>
    </row>
    <row r="16897" spans="10:26" ht="15" customHeight="1">
      <c r="J16897" s="9"/>
      <c r="K16897" s="11"/>
      <c r="L16897" s="9"/>
      <c r="M16897" s="11"/>
      <c r="N16897" s="11"/>
      <c r="O16897" s="11"/>
      <c r="P16897" s="11"/>
      <c r="Q16897" s="11"/>
      <c r="R16897" s="11"/>
      <c r="S16897" s="11"/>
      <c r="T16897" s="11"/>
      <c r="U16897" s="11"/>
      <c r="V16897" s="11"/>
      <c r="W16897" s="11"/>
      <c r="X16897" s="11"/>
      <c r="Y16897" s="11"/>
      <c r="Z16897" s="9"/>
    </row>
    <row r="16898" spans="10:26" ht="15" customHeight="1">
      <c r="J16898" s="9"/>
      <c r="K16898" s="11"/>
      <c r="L16898" s="9"/>
      <c r="M16898" s="11"/>
      <c r="N16898" s="11"/>
      <c r="O16898" s="11"/>
      <c r="P16898" s="11"/>
      <c r="Q16898" s="11"/>
      <c r="R16898" s="11"/>
      <c r="S16898" s="11"/>
      <c r="T16898" s="11"/>
      <c r="U16898" s="11"/>
      <c r="V16898" s="11"/>
      <c r="W16898" s="11"/>
      <c r="X16898" s="11"/>
      <c r="Y16898" s="11"/>
      <c r="Z16898" s="9"/>
    </row>
    <row r="16899" spans="10:26" ht="15" customHeight="1">
      <c r="J16899" s="9"/>
      <c r="K16899" s="11"/>
      <c r="L16899" s="9"/>
      <c r="M16899" s="11"/>
      <c r="N16899" s="11"/>
      <c r="O16899" s="11"/>
      <c r="P16899" s="11"/>
      <c r="Q16899" s="11"/>
      <c r="R16899" s="11"/>
      <c r="S16899" s="11"/>
      <c r="T16899" s="11"/>
      <c r="U16899" s="11"/>
      <c r="V16899" s="11"/>
      <c r="W16899" s="11"/>
      <c r="X16899" s="11"/>
      <c r="Y16899" s="11"/>
      <c r="Z16899" s="9"/>
    </row>
    <row r="16900" spans="10:26" ht="15" customHeight="1">
      <c r="J16900" s="9"/>
      <c r="K16900" s="11"/>
      <c r="L16900" s="9"/>
      <c r="M16900" s="11"/>
      <c r="N16900" s="11"/>
      <c r="O16900" s="11"/>
      <c r="P16900" s="11"/>
      <c r="Q16900" s="11"/>
      <c r="R16900" s="11"/>
      <c r="S16900" s="11"/>
      <c r="T16900" s="11"/>
      <c r="U16900" s="11"/>
      <c r="V16900" s="11"/>
      <c r="W16900" s="11"/>
      <c r="X16900" s="11"/>
      <c r="Y16900" s="11"/>
      <c r="Z16900" s="9"/>
    </row>
    <row r="16901" spans="10:26" ht="15" customHeight="1">
      <c r="J16901" s="9"/>
      <c r="K16901" s="11"/>
      <c r="L16901" s="9"/>
      <c r="M16901" s="11"/>
      <c r="N16901" s="11"/>
      <c r="O16901" s="11"/>
      <c r="P16901" s="11"/>
      <c r="Q16901" s="11"/>
      <c r="R16901" s="11"/>
      <c r="S16901" s="11"/>
      <c r="T16901" s="11"/>
      <c r="U16901" s="11"/>
      <c r="V16901" s="11"/>
      <c r="W16901" s="11"/>
      <c r="X16901" s="11"/>
      <c r="Y16901" s="11"/>
      <c r="Z16901" s="9"/>
    </row>
    <row r="16902" spans="10:26" ht="15" customHeight="1">
      <c r="J16902" s="9"/>
      <c r="K16902" s="11"/>
      <c r="L16902" s="9"/>
      <c r="M16902" s="11"/>
      <c r="N16902" s="11"/>
      <c r="O16902" s="11"/>
      <c r="P16902" s="11"/>
      <c r="Q16902" s="11"/>
      <c r="R16902" s="11"/>
      <c r="S16902" s="11"/>
      <c r="T16902" s="11"/>
      <c r="U16902" s="11"/>
      <c r="V16902" s="11"/>
      <c r="W16902" s="11"/>
      <c r="X16902" s="11"/>
      <c r="Y16902" s="11"/>
      <c r="Z16902" s="9"/>
    </row>
    <row r="16903" spans="10:26" ht="15" customHeight="1">
      <c r="J16903" s="9"/>
      <c r="K16903" s="11"/>
      <c r="L16903" s="9"/>
      <c r="M16903" s="11"/>
      <c r="N16903" s="11"/>
      <c r="O16903" s="11"/>
      <c r="P16903" s="11"/>
      <c r="Q16903" s="11"/>
      <c r="R16903" s="11"/>
      <c r="S16903" s="11"/>
      <c r="T16903" s="11"/>
      <c r="U16903" s="11"/>
      <c r="V16903" s="11"/>
      <c r="W16903" s="11"/>
      <c r="X16903" s="11"/>
      <c r="Y16903" s="11"/>
      <c r="Z16903" s="9"/>
    </row>
    <row r="16904" spans="10:26" ht="15" customHeight="1">
      <c r="J16904" s="9"/>
      <c r="K16904" s="11"/>
      <c r="L16904" s="9"/>
      <c r="M16904" s="11"/>
      <c r="N16904" s="11"/>
      <c r="O16904" s="11"/>
      <c r="P16904" s="11"/>
      <c r="Q16904" s="11"/>
      <c r="R16904" s="11"/>
      <c r="S16904" s="11"/>
      <c r="T16904" s="11"/>
      <c r="U16904" s="11"/>
      <c r="V16904" s="11"/>
      <c r="W16904" s="11"/>
      <c r="X16904" s="11"/>
      <c r="Y16904" s="11"/>
      <c r="Z16904" s="9"/>
    </row>
    <row r="16905" spans="10:26" ht="15" customHeight="1">
      <c r="J16905" s="9"/>
      <c r="K16905" s="11"/>
      <c r="L16905" s="9"/>
      <c r="M16905" s="11"/>
      <c r="N16905" s="11"/>
      <c r="O16905" s="11"/>
      <c r="P16905" s="11"/>
      <c r="Q16905" s="11"/>
      <c r="R16905" s="11"/>
      <c r="S16905" s="11"/>
      <c r="T16905" s="11"/>
      <c r="U16905" s="11"/>
      <c r="V16905" s="11"/>
      <c r="W16905" s="11"/>
      <c r="X16905" s="11"/>
      <c r="Y16905" s="11"/>
      <c r="Z16905" s="9"/>
    </row>
    <row r="16906" spans="10:26" ht="15" customHeight="1">
      <c r="J16906" s="9"/>
      <c r="K16906" s="11"/>
      <c r="L16906" s="9"/>
      <c r="M16906" s="11"/>
      <c r="N16906" s="11"/>
      <c r="O16906" s="11"/>
      <c r="P16906" s="11"/>
      <c r="Q16906" s="11"/>
      <c r="R16906" s="11"/>
      <c r="S16906" s="11"/>
      <c r="T16906" s="11"/>
      <c r="U16906" s="11"/>
      <c r="V16906" s="11"/>
      <c r="W16906" s="11"/>
      <c r="X16906" s="11"/>
      <c r="Y16906" s="11"/>
      <c r="Z16906" s="9"/>
    </row>
    <row r="16907" spans="10:26" ht="15" customHeight="1">
      <c r="J16907" s="9"/>
      <c r="K16907" s="11"/>
      <c r="L16907" s="9"/>
      <c r="M16907" s="11"/>
      <c r="N16907" s="11"/>
      <c r="O16907" s="11"/>
      <c r="P16907" s="11"/>
      <c r="Q16907" s="11"/>
      <c r="R16907" s="11"/>
      <c r="S16907" s="11"/>
      <c r="T16907" s="11"/>
      <c r="U16907" s="11"/>
      <c r="V16907" s="11"/>
      <c r="W16907" s="11"/>
      <c r="X16907" s="11"/>
      <c r="Y16907" s="11"/>
      <c r="Z16907" s="9"/>
    </row>
    <row r="16908" spans="10:26" ht="15" customHeight="1">
      <c r="J16908" s="9"/>
      <c r="K16908" s="11"/>
      <c r="L16908" s="9"/>
      <c r="M16908" s="11"/>
      <c r="N16908" s="11"/>
      <c r="O16908" s="11"/>
      <c r="P16908" s="11"/>
      <c r="Q16908" s="11"/>
      <c r="R16908" s="11"/>
      <c r="S16908" s="11"/>
      <c r="T16908" s="11"/>
      <c r="U16908" s="11"/>
      <c r="V16908" s="11"/>
      <c r="W16908" s="11"/>
      <c r="X16908" s="11"/>
      <c r="Y16908" s="11"/>
      <c r="Z16908" s="9"/>
    </row>
    <row r="16909" spans="10:26" ht="15" customHeight="1">
      <c r="J16909" s="9"/>
      <c r="K16909" s="11"/>
      <c r="L16909" s="9"/>
      <c r="M16909" s="11"/>
      <c r="N16909" s="11"/>
      <c r="O16909" s="11"/>
      <c r="P16909" s="11"/>
      <c r="Q16909" s="11"/>
      <c r="R16909" s="11"/>
      <c r="S16909" s="11"/>
      <c r="T16909" s="11"/>
      <c r="U16909" s="11"/>
      <c r="V16909" s="11"/>
      <c r="W16909" s="11"/>
      <c r="X16909" s="11"/>
      <c r="Y16909" s="11"/>
      <c r="Z16909" s="9"/>
    </row>
    <row r="16910" spans="10:26" ht="15" customHeight="1">
      <c r="J16910" s="9"/>
      <c r="K16910" s="11"/>
      <c r="L16910" s="9"/>
      <c r="M16910" s="11"/>
      <c r="N16910" s="11"/>
      <c r="O16910" s="11"/>
      <c r="P16910" s="11"/>
      <c r="Q16910" s="11"/>
      <c r="R16910" s="11"/>
      <c r="S16910" s="11"/>
      <c r="T16910" s="11"/>
      <c r="U16910" s="11"/>
      <c r="V16910" s="11"/>
      <c r="W16910" s="11"/>
      <c r="X16910" s="11"/>
      <c r="Y16910" s="11"/>
      <c r="Z16910" s="9"/>
    </row>
    <row r="16911" spans="10:26" ht="15" customHeight="1">
      <c r="J16911" s="9"/>
      <c r="K16911" s="11"/>
      <c r="L16911" s="9"/>
      <c r="M16911" s="11"/>
      <c r="N16911" s="11"/>
      <c r="O16911" s="11"/>
      <c r="P16911" s="11"/>
      <c r="Q16911" s="11"/>
      <c r="R16911" s="11"/>
      <c r="S16911" s="11"/>
      <c r="T16911" s="11"/>
      <c r="U16911" s="11"/>
      <c r="V16911" s="11"/>
      <c r="W16911" s="11"/>
      <c r="X16911" s="11"/>
      <c r="Y16911" s="11"/>
      <c r="Z16911" s="9"/>
    </row>
    <row r="16912" spans="10:26" ht="15" customHeight="1">
      <c r="J16912" s="9"/>
      <c r="K16912" s="11"/>
      <c r="L16912" s="9"/>
      <c r="M16912" s="11"/>
      <c r="N16912" s="11"/>
      <c r="O16912" s="11"/>
      <c r="P16912" s="11"/>
      <c r="Q16912" s="11"/>
      <c r="R16912" s="11"/>
      <c r="S16912" s="11"/>
      <c r="T16912" s="11"/>
      <c r="U16912" s="11"/>
      <c r="V16912" s="11"/>
      <c r="W16912" s="11"/>
      <c r="X16912" s="11"/>
      <c r="Y16912" s="11"/>
      <c r="Z16912" s="9"/>
    </row>
    <row r="16913" spans="10:26" ht="15" customHeight="1">
      <c r="J16913" s="9"/>
      <c r="K16913" s="11"/>
      <c r="L16913" s="9"/>
      <c r="M16913" s="11"/>
      <c r="N16913" s="11"/>
      <c r="O16913" s="11"/>
      <c r="P16913" s="11"/>
      <c r="Q16913" s="11"/>
      <c r="R16913" s="11"/>
      <c r="S16913" s="11"/>
      <c r="T16913" s="11"/>
      <c r="U16913" s="11"/>
      <c r="V16913" s="11"/>
      <c r="W16913" s="11"/>
      <c r="X16913" s="11"/>
      <c r="Y16913" s="11"/>
      <c r="Z16913" s="9"/>
    </row>
    <row r="16914" spans="10:26" ht="15" customHeight="1">
      <c r="J16914" s="9"/>
      <c r="K16914" s="11"/>
      <c r="L16914" s="9"/>
      <c r="M16914" s="11"/>
      <c r="N16914" s="11"/>
      <c r="O16914" s="11"/>
      <c r="P16914" s="11"/>
      <c r="Q16914" s="11"/>
      <c r="R16914" s="11"/>
      <c r="S16914" s="11"/>
      <c r="T16914" s="11"/>
      <c r="U16914" s="11"/>
      <c r="V16914" s="11"/>
      <c r="W16914" s="11"/>
      <c r="X16914" s="11"/>
      <c r="Y16914" s="11"/>
      <c r="Z16914" s="9"/>
    </row>
    <row r="16915" spans="10:26" ht="15" customHeight="1">
      <c r="J16915" s="9"/>
      <c r="K16915" s="11"/>
      <c r="L16915" s="9"/>
      <c r="M16915" s="11"/>
      <c r="N16915" s="11"/>
      <c r="O16915" s="11"/>
      <c r="P16915" s="11"/>
      <c r="Q16915" s="11"/>
      <c r="R16915" s="11"/>
      <c r="S16915" s="11"/>
      <c r="T16915" s="11"/>
      <c r="U16915" s="11"/>
      <c r="V16915" s="11"/>
      <c r="W16915" s="11"/>
      <c r="X16915" s="11"/>
      <c r="Y16915" s="11"/>
      <c r="Z16915" s="9"/>
    </row>
    <row r="16916" spans="10:26" ht="15" customHeight="1">
      <c r="J16916" s="9"/>
      <c r="K16916" s="11"/>
      <c r="L16916" s="9"/>
      <c r="M16916" s="11"/>
      <c r="N16916" s="11"/>
      <c r="O16916" s="11"/>
      <c r="P16916" s="11"/>
      <c r="Q16916" s="11"/>
      <c r="R16916" s="11"/>
      <c r="S16916" s="11"/>
      <c r="T16916" s="11"/>
      <c r="U16916" s="11"/>
      <c r="V16916" s="11"/>
      <c r="W16916" s="11"/>
      <c r="X16916" s="11"/>
      <c r="Y16916" s="11"/>
      <c r="Z16916" s="9"/>
    </row>
    <row r="16917" spans="10:26" ht="15" customHeight="1">
      <c r="J16917" s="9"/>
      <c r="K16917" s="11"/>
      <c r="L16917" s="9"/>
      <c r="M16917" s="11"/>
      <c r="N16917" s="11"/>
      <c r="O16917" s="11"/>
      <c r="P16917" s="11"/>
      <c r="Q16917" s="11"/>
      <c r="R16917" s="11"/>
      <c r="S16917" s="11"/>
      <c r="T16917" s="11"/>
      <c r="U16917" s="11"/>
      <c r="V16917" s="11"/>
      <c r="W16917" s="11"/>
      <c r="X16917" s="11"/>
      <c r="Y16917" s="11"/>
      <c r="Z16917" s="9"/>
    </row>
    <row r="16918" spans="10:26" ht="15" customHeight="1">
      <c r="J16918" s="9"/>
      <c r="K16918" s="11"/>
      <c r="L16918" s="9"/>
      <c r="M16918" s="11"/>
      <c r="N16918" s="11"/>
      <c r="O16918" s="11"/>
      <c r="P16918" s="11"/>
      <c r="Q16918" s="11"/>
      <c r="R16918" s="11"/>
      <c r="S16918" s="11"/>
      <c r="T16918" s="11"/>
      <c r="U16918" s="11"/>
      <c r="V16918" s="11"/>
      <c r="W16918" s="11"/>
      <c r="X16918" s="11"/>
      <c r="Y16918" s="11"/>
      <c r="Z16918" s="9"/>
    </row>
    <row r="16919" spans="10:26" ht="15" customHeight="1">
      <c r="J16919" s="9"/>
      <c r="K16919" s="11"/>
      <c r="L16919" s="9"/>
      <c r="M16919" s="11"/>
      <c r="N16919" s="11"/>
      <c r="O16919" s="11"/>
      <c r="P16919" s="11"/>
      <c r="Q16919" s="11"/>
      <c r="R16919" s="11"/>
      <c r="S16919" s="11"/>
      <c r="T16919" s="11"/>
      <c r="U16919" s="11"/>
      <c r="V16919" s="11"/>
      <c r="W16919" s="11"/>
      <c r="X16919" s="11"/>
      <c r="Y16919" s="11"/>
      <c r="Z16919" s="9"/>
    </row>
    <row r="16920" spans="10:26" ht="15" customHeight="1">
      <c r="J16920" s="9"/>
      <c r="K16920" s="11"/>
      <c r="L16920" s="9"/>
      <c r="M16920" s="11"/>
      <c r="N16920" s="11"/>
      <c r="O16920" s="11"/>
      <c r="P16920" s="11"/>
      <c r="Q16920" s="11"/>
      <c r="R16920" s="11"/>
      <c r="S16920" s="11"/>
      <c r="T16920" s="11"/>
      <c r="U16920" s="11"/>
      <c r="V16920" s="11"/>
      <c r="W16920" s="11"/>
      <c r="X16920" s="11"/>
      <c r="Y16920" s="11"/>
      <c r="Z16920" s="9"/>
    </row>
    <row r="16921" spans="10:26" ht="15" customHeight="1">
      <c r="J16921" s="9"/>
      <c r="K16921" s="11"/>
      <c r="L16921" s="9"/>
      <c r="M16921" s="11"/>
      <c r="N16921" s="11"/>
      <c r="O16921" s="11"/>
      <c r="P16921" s="11"/>
      <c r="Q16921" s="11"/>
      <c r="R16921" s="11"/>
      <c r="S16921" s="11"/>
      <c r="T16921" s="11"/>
      <c r="U16921" s="11"/>
      <c r="V16921" s="11"/>
      <c r="W16921" s="11"/>
      <c r="X16921" s="11"/>
      <c r="Y16921" s="11"/>
      <c r="Z16921" s="9"/>
    </row>
    <row r="16922" spans="10:26" ht="15" customHeight="1">
      <c r="J16922" s="9"/>
      <c r="K16922" s="11"/>
      <c r="L16922" s="9"/>
      <c r="M16922" s="11"/>
      <c r="N16922" s="11"/>
      <c r="O16922" s="11"/>
      <c r="P16922" s="11"/>
      <c r="Q16922" s="11"/>
      <c r="R16922" s="11"/>
      <c r="S16922" s="11"/>
      <c r="T16922" s="11"/>
      <c r="U16922" s="11"/>
      <c r="V16922" s="11"/>
      <c r="W16922" s="11"/>
      <c r="X16922" s="11"/>
      <c r="Y16922" s="11"/>
      <c r="Z16922" s="9"/>
    </row>
    <row r="16923" spans="10:26" ht="15" customHeight="1">
      <c r="J16923" s="9"/>
      <c r="K16923" s="11"/>
      <c r="L16923" s="9"/>
      <c r="M16923" s="11"/>
      <c r="N16923" s="11"/>
      <c r="O16923" s="11"/>
      <c r="P16923" s="11"/>
      <c r="Q16923" s="11"/>
      <c r="R16923" s="11"/>
      <c r="S16923" s="11"/>
      <c r="T16923" s="11"/>
      <c r="U16923" s="11"/>
      <c r="V16923" s="11"/>
      <c r="W16923" s="11"/>
      <c r="X16923" s="11"/>
      <c r="Y16923" s="11"/>
      <c r="Z16923" s="9"/>
    </row>
    <row r="16924" spans="10:26" ht="15" customHeight="1">
      <c r="J16924" s="9"/>
      <c r="K16924" s="11"/>
      <c r="L16924" s="9"/>
      <c r="M16924" s="11"/>
      <c r="N16924" s="11"/>
      <c r="O16924" s="11"/>
      <c r="P16924" s="11"/>
      <c r="Q16924" s="11"/>
      <c r="R16924" s="11"/>
      <c r="S16924" s="11"/>
      <c r="T16924" s="11"/>
      <c r="U16924" s="11"/>
      <c r="V16924" s="11"/>
      <c r="W16924" s="11"/>
      <c r="X16924" s="11"/>
      <c r="Y16924" s="11"/>
      <c r="Z16924" s="9"/>
    </row>
    <row r="16925" spans="10:26" ht="15" customHeight="1">
      <c r="J16925" s="9"/>
      <c r="K16925" s="11"/>
      <c r="L16925" s="9"/>
      <c r="M16925" s="11"/>
      <c r="N16925" s="11"/>
      <c r="O16925" s="11"/>
      <c r="P16925" s="11"/>
      <c r="Q16925" s="11"/>
      <c r="R16925" s="11"/>
      <c r="S16925" s="11"/>
      <c r="T16925" s="11"/>
      <c r="U16925" s="11"/>
      <c r="V16925" s="11"/>
      <c r="W16925" s="11"/>
      <c r="X16925" s="11"/>
      <c r="Y16925" s="11"/>
      <c r="Z16925" s="9"/>
    </row>
    <row r="16926" spans="10:26" ht="15" customHeight="1">
      <c r="J16926" s="9"/>
      <c r="K16926" s="11"/>
      <c r="L16926" s="9"/>
      <c r="M16926" s="11"/>
      <c r="N16926" s="11"/>
      <c r="O16926" s="11"/>
      <c r="P16926" s="11"/>
      <c r="Q16926" s="11"/>
      <c r="R16926" s="11"/>
      <c r="S16926" s="11"/>
      <c r="T16926" s="11"/>
      <c r="U16926" s="11"/>
      <c r="V16926" s="11"/>
      <c r="W16926" s="11"/>
      <c r="X16926" s="11"/>
      <c r="Y16926" s="11"/>
      <c r="Z16926" s="9"/>
    </row>
    <row r="16927" spans="10:26" ht="15" customHeight="1">
      <c r="J16927" s="9"/>
      <c r="K16927" s="11"/>
      <c r="L16927" s="9"/>
      <c r="M16927" s="11"/>
      <c r="N16927" s="11"/>
      <c r="O16927" s="11"/>
      <c r="P16927" s="11"/>
      <c r="Q16927" s="11"/>
      <c r="R16927" s="11"/>
      <c r="S16927" s="11"/>
      <c r="T16927" s="11"/>
      <c r="U16927" s="11"/>
      <c r="V16927" s="11"/>
      <c r="W16927" s="11"/>
      <c r="X16927" s="11"/>
      <c r="Y16927" s="11"/>
      <c r="Z16927" s="9"/>
    </row>
    <row r="16928" spans="10:26" ht="15" customHeight="1">
      <c r="J16928" s="9"/>
      <c r="K16928" s="11"/>
      <c r="L16928" s="9"/>
      <c r="M16928" s="11"/>
      <c r="N16928" s="11"/>
      <c r="O16928" s="11"/>
      <c r="P16928" s="11"/>
      <c r="Q16928" s="11"/>
      <c r="R16928" s="11"/>
      <c r="S16928" s="11"/>
      <c r="T16928" s="11"/>
      <c r="U16928" s="11"/>
      <c r="V16928" s="11"/>
      <c r="W16928" s="11"/>
      <c r="X16928" s="11"/>
      <c r="Y16928" s="11"/>
      <c r="Z16928" s="9"/>
    </row>
    <row r="16929" spans="10:26" ht="15" customHeight="1">
      <c r="J16929" s="9"/>
      <c r="K16929" s="11"/>
      <c r="L16929" s="9"/>
      <c r="M16929" s="11"/>
      <c r="N16929" s="11"/>
      <c r="O16929" s="11"/>
      <c r="P16929" s="11"/>
      <c r="Q16929" s="11"/>
      <c r="R16929" s="11"/>
      <c r="S16929" s="11"/>
      <c r="T16929" s="11"/>
      <c r="U16929" s="11"/>
      <c r="V16929" s="11"/>
      <c r="W16929" s="11"/>
      <c r="X16929" s="11"/>
      <c r="Y16929" s="11"/>
      <c r="Z16929" s="9"/>
    </row>
    <row r="16930" spans="10:26" ht="15" customHeight="1">
      <c r="J16930" s="9"/>
      <c r="K16930" s="11"/>
      <c r="L16930" s="9"/>
      <c r="M16930" s="11"/>
      <c r="N16930" s="11"/>
      <c r="O16930" s="11"/>
      <c r="P16930" s="11"/>
      <c r="Q16930" s="11"/>
      <c r="R16930" s="11"/>
      <c r="S16930" s="11"/>
      <c r="T16930" s="11"/>
      <c r="U16930" s="11"/>
      <c r="V16930" s="11"/>
      <c r="W16930" s="11"/>
      <c r="X16930" s="11"/>
      <c r="Y16930" s="11"/>
      <c r="Z16930" s="9"/>
    </row>
    <row r="16931" spans="10:26" ht="15" customHeight="1">
      <c r="J16931" s="9"/>
      <c r="K16931" s="11"/>
      <c r="L16931" s="9"/>
      <c r="M16931" s="11"/>
      <c r="N16931" s="11"/>
      <c r="O16931" s="11"/>
      <c r="P16931" s="11"/>
      <c r="Q16931" s="11"/>
      <c r="R16931" s="11"/>
      <c r="S16931" s="11"/>
      <c r="T16931" s="11"/>
      <c r="U16931" s="11"/>
      <c r="V16931" s="11"/>
      <c r="W16931" s="11"/>
      <c r="X16931" s="11"/>
      <c r="Y16931" s="11"/>
      <c r="Z16931" s="9"/>
    </row>
    <row r="16932" spans="10:26" ht="15" customHeight="1">
      <c r="J16932" s="9"/>
      <c r="K16932" s="11"/>
      <c r="L16932" s="9"/>
      <c r="M16932" s="11"/>
      <c r="N16932" s="11"/>
      <c r="O16932" s="11"/>
      <c r="P16932" s="11"/>
      <c r="Q16932" s="11"/>
      <c r="R16932" s="11"/>
      <c r="S16932" s="11"/>
      <c r="T16932" s="11"/>
      <c r="U16932" s="11"/>
      <c r="V16932" s="11"/>
      <c r="W16932" s="11"/>
      <c r="X16932" s="11"/>
      <c r="Y16932" s="11"/>
      <c r="Z16932" s="9"/>
    </row>
    <row r="16933" spans="10:26" ht="15" customHeight="1">
      <c r="J16933" s="9"/>
      <c r="K16933" s="11"/>
      <c r="L16933" s="9"/>
      <c r="M16933" s="11"/>
      <c r="N16933" s="11"/>
      <c r="O16933" s="11"/>
      <c r="P16933" s="11"/>
      <c r="Q16933" s="11"/>
      <c r="R16933" s="11"/>
      <c r="S16933" s="11"/>
      <c r="T16933" s="11"/>
      <c r="U16933" s="11"/>
      <c r="V16933" s="11"/>
      <c r="W16933" s="11"/>
      <c r="X16933" s="11"/>
      <c r="Y16933" s="11"/>
      <c r="Z16933" s="9"/>
    </row>
    <row r="16934" spans="10:26" ht="15" customHeight="1">
      <c r="J16934" s="9"/>
      <c r="K16934" s="11"/>
      <c r="L16934" s="9"/>
      <c r="M16934" s="11"/>
      <c r="N16934" s="11"/>
      <c r="O16934" s="11"/>
      <c r="P16934" s="11"/>
      <c r="Q16934" s="11"/>
      <c r="R16934" s="11"/>
      <c r="S16934" s="11"/>
      <c r="T16934" s="11"/>
      <c r="U16934" s="11"/>
      <c r="V16934" s="11"/>
      <c r="W16934" s="11"/>
      <c r="X16934" s="11"/>
      <c r="Y16934" s="11"/>
      <c r="Z16934" s="9"/>
    </row>
    <row r="16935" spans="10:26" ht="15" customHeight="1">
      <c r="J16935" s="9"/>
      <c r="K16935" s="11"/>
      <c r="L16935" s="9"/>
      <c r="M16935" s="11"/>
      <c r="N16935" s="11"/>
      <c r="O16935" s="11"/>
      <c r="P16935" s="11"/>
      <c r="Q16935" s="11"/>
      <c r="R16935" s="11"/>
      <c r="S16935" s="11"/>
      <c r="T16935" s="11"/>
      <c r="U16935" s="11"/>
      <c r="V16935" s="11"/>
      <c r="W16935" s="11"/>
      <c r="X16935" s="11"/>
      <c r="Y16935" s="11"/>
      <c r="Z16935" s="9"/>
    </row>
    <row r="16936" spans="10:26" ht="15" customHeight="1">
      <c r="J16936" s="9"/>
      <c r="K16936" s="11"/>
      <c r="L16936" s="9"/>
      <c r="M16936" s="11"/>
      <c r="N16936" s="11"/>
      <c r="O16936" s="11"/>
      <c r="P16936" s="11"/>
      <c r="Q16936" s="11"/>
      <c r="R16936" s="11"/>
      <c r="S16936" s="11"/>
      <c r="T16936" s="11"/>
      <c r="U16936" s="11"/>
      <c r="V16936" s="11"/>
      <c r="W16936" s="11"/>
      <c r="X16936" s="11"/>
      <c r="Y16936" s="11"/>
      <c r="Z16936" s="9"/>
    </row>
    <row r="16937" spans="10:26" ht="15" customHeight="1">
      <c r="J16937" s="9"/>
      <c r="K16937" s="11"/>
      <c r="L16937" s="9"/>
      <c r="M16937" s="11"/>
      <c r="N16937" s="11"/>
      <c r="O16937" s="11"/>
      <c r="P16937" s="11"/>
      <c r="Q16937" s="11"/>
      <c r="R16937" s="11"/>
      <c r="S16937" s="11"/>
      <c r="T16937" s="11"/>
      <c r="U16937" s="11"/>
      <c r="V16937" s="11"/>
      <c r="W16937" s="11"/>
      <c r="X16937" s="11"/>
      <c r="Y16937" s="11"/>
      <c r="Z16937" s="9"/>
    </row>
    <row r="16938" spans="10:26" ht="15" customHeight="1">
      <c r="J16938" s="9"/>
      <c r="K16938" s="11"/>
      <c r="L16938" s="9"/>
      <c r="M16938" s="11"/>
      <c r="N16938" s="11"/>
      <c r="O16938" s="11"/>
      <c r="P16938" s="11"/>
      <c r="Q16938" s="11"/>
      <c r="R16938" s="11"/>
      <c r="S16938" s="11"/>
      <c r="T16938" s="11"/>
      <c r="U16938" s="11"/>
      <c r="V16938" s="11"/>
      <c r="W16938" s="11"/>
      <c r="X16938" s="11"/>
      <c r="Y16938" s="11"/>
      <c r="Z16938" s="9"/>
    </row>
    <row r="16939" spans="10:26" ht="15" customHeight="1">
      <c r="J16939" s="9"/>
      <c r="K16939" s="11"/>
      <c r="L16939" s="9"/>
      <c r="M16939" s="11"/>
      <c r="N16939" s="11"/>
      <c r="O16939" s="11"/>
      <c r="P16939" s="11"/>
      <c r="Q16939" s="11"/>
      <c r="R16939" s="11"/>
      <c r="S16939" s="11"/>
      <c r="T16939" s="11"/>
      <c r="U16939" s="11"/>
      <c r="V16939" s="11"/>
      <c r="W16939" s="11"/>
      <c r="X16939" s="11"/>
      <c r="Y16939" s="11"/>
      <c r="Z16939" s="9"/>
    </row>
    <row r="16940" spans="10:26" ht="15" customHeight="1">
      <c r="J16940" s="9"/>
      <c r="K16940" s="11"/>
      <c r="L16940" s="9"/>
      <c r="M16940" s="11"/>
      <c r="N16940" s="11"/>
      <c r="O16940" s="11"/>
      <c r="P16940" s="11"/>
      <c r="Q16940" s="11"/>
      <c r="R16940" s="11"/>
      <c r="S16940" s="11"/>
      <c r="T16940" s="11"/>
      <c r="U16940" s="11"/>
      <c r="V16940" s="11"/>
      <c r="W16940" s="11"/>
      <c r="X16940" s="11"/>
      <c r="Y16940" s="11"/>
      <c r="Z16940" s="9"/>
    </row>
    <row r="16941" spans="10:26" ht="15" customHeight="1">
      <c r="J16941" s="9"/>
      <c r="K16941" s="11"/>
      <c r="L16941" s="9"/>
      <c r="M16941" s="11"/>
      <c r="N16941" s="11"/>
      <c r="O16941" s="11"/>
      <c r="P16941" s="11"/>
      <c r="Q16941" s="11"/>
      <c r="R16941" s="11"/>
      <c r="S16941" s="11"/>
      <c r="T16941" s="11"/>
      <c r="U16941" s="11"/>
      <c r="V16941" s="11"/>
      <c r="W16941" s="11"/>
      <c r="X16941" s="11"/>
      <c r="Y16941" s="11"/>
      <c r="Z16941" s="9"/>
    </row>
    <row r="16942" spans="10:26" ht="15" customHeight="1">
      <c r="J16942" s="9"/>
      <c r="K16942" s="11"/>
      <c r="L16942" s="9"/>
      <c r="M16942" s="11"/>
      <c r="N16942" s="11"/>
      <c r="O16942" s="11"/>
      <c r="P16942" s="11"/>
      <c r="Q16942" s="11"/>
      <c r="R16942" s="11"/>
      <c r="S16942" s="11"/>
      <c r="T16942" s="11"/>
      <c r="U16942" s="11"/>
      <c r="V16942" s="11"/>
      <c r="W16942" s="11"/>
      <c r="X16942" s="11"/>
      <c r="Y16942" s="11"/>
      <c r="Z16942" s="9"/>
    </row>
    <row r="16943" spans="10:26" ht="15" customHeight="1">
      <c r="J16943" s="9"/>
      <c r="K16943" s="11"/>
      <c r="L16943" s="9"/>
      <c r="M16943" s="11"/>
      <c r="N16943" s="11"/>
      <c r="O16943" s="11"/>
      <c r="P16943" s="11"/>
      <c r="Q16943" s="11"/>
      <c r="R16943" s="11"/>
      <c r="S16943" s="11"/>
      <c r="T16943" s="11"/>
      <c r="U16943" s="11"/>
      <c r="V16943" s="11"/>
      <c r="W16943" s="11"/>
      <c r="X16943" s="11"/>
      <c r="Y16943" s="11"/>
      <c r="Z16943" s="9"/>
    </row>
    <row r="16944" spans="10:26" ht="15" customHeight="1">
      <c r="J16944" s="9"/>
      <c r="K16944" s="11"/>
      <c r="L16944" s="9"/>
      <c r="M16944" s="11"/>
      <c r="N16944" s="11"/>
      <c r="O16944" s="11"/>
      <c r="P16944" s="11"/>
      <c r="Q16944" s="11"/>
      <c r="R16944" s="11"/>
      <c r="S16944" s="11"/>
      <c r="T16944" s="11"/>
      <c r="U16944" s="11"/>
      <c r="V16944" s="11"/>
      <c r="W16944" s="11"/>
      <c r="X16944" s="11"/>
      <c r="Y16944" s="11"/>
      <c r="Z16944" s="9"/>
    </row>
    <row r="16945" spans="10:26" ht="15" customHeight="1">
      <c r="J16945" s="9"/>
      <c r="K16945" s="11"/>
      <c r="L16945" s="9"/>
      <c r="M16945" s="11"/>
      <c r="N16945" s="11"/>
      <c r="O16945" s="11"/>
      <c r="P16945" s="11"/>
      <c r="Q16945" s="11"/>
      <c r="R16945" s="11"/>
      <c r="S16945" s="11"/>
      <c r="T16945" s="11"/>
      <c r="U16945" s="11"/>
      <c r="V16945" s="11"/>
      <c r="W16945" s="11"/>
      <c r="X16945" s="11"/>
      <c r="Y16945" s="11"/>
      <c r="Z16945" s="9"/>
    </row>
    <row r="16946" spans="10:26" ht="15" customHeight="1">
      <c r="J16946" s="9"/>
      <c r="K16946" s="11"/>
      <c r="L16946" s="9"/>
      <c r="M16946" s="11"/>
      <c r="N16946" s="11"/>
      <c r="O16946" s="11"/>
      <c r="P16946" s="11"/>
      <c r="Q16946" s="11"/>
      <c r="R16946" s="11"/>
      <c r="S16946" s="11"/>
      <c r="T16946" s="11"/>
      <c r="U16946" s="11"/>
      <c r="V16946" s="11"/>
      <c r="W16946" s="11"/>
      <c r="X16946" s="11"/>
      <c r="Y16946" s="11"/>
      <c r="Z16946" s="9"/>
    </row>
    <row r="16947" spans="10:26" ht="15" customHeight="1">
      <c r="J16947" s="9"/>
      <c r="K16947" s="11"/>
      <c r="L16947" s="9"/>
      <c r="M16947" s="11"/>
      <c r="N16947" s="11"/>
      <c r="O16947" s="11"/>
      <c r="P16947" s="11"/>
      <c r="Q16947" s="11"/>
      <c r="R16947" s="11"/>
      <c r="S16947" s="11"/>
      <c r="T16947" s="11"/>
      <c r="U16947" s="11"/>
      <c r="V16947" s="11"/>
      <c r="W16947" s="11"/>
      <c r="X16947" s="11"/>
      <c r="Y16947" s="11"/>
      <c r="Z16947" s="9"/>
    </row>
    <row r="16948" spans="10:26" ht="15" customHeight="1">
      <c r="J16948" s="9"/>
      <c r="K16948" s="11"/>
      <c r="L16948" s="9"/>
      <c r="M16948" s="11"/>
      <c r="N16948" s="11"/>
      <c r="O16948" s="11"/>
      <c r="P16948" s="11"/>
      <c r="Q16948" s="11"/>
      <c r="R16948" s="11"/>
      <c r="S16948" s="11"/>
      <c r="T16948" s="11"/>
      <c r="U16948" s="11"/>
      <c r="V16948" s="11"/>
      <c r="W16948" s="11"/>
      <c r="X16948" s="11"/>
      <c r="Y16948" s="11"/>
      <c r="Z16948" s="9"/>
    </row>
    <row r="16949" spans="10:26" ht="15" customHeight="1">
      <c r="J16949" s="9"/>
      <c r="K16949" s="11"/>
      <c r="L16949" s="9"/>
      <c r="M16949" s="11"/>
      <c r="N16949" s="11"/>
      <c r="O16949" s="11"/>
      <c r="P16949" s="11"/>
      <c r="Q16949" s="11"/>
      <c r="R16949" s="11"/>
      <c r="S16949" s="11"/>
      <c r="T16949" s="11"/>
      <c r="U16949" s="11"/>
      <c r="V16949" s="11"/>
      <c r="W16949" s="11"/>
      <c r="X16949" s="11"/>
      <c r="Y16949" s="11"/>
      <c r="Z16949" s="9"/>
    </row>
    <row r="16950" spans="10:26" ht="15" customHeight="1">
      <c r="J16950" s="9"/>
      <c r="K16950" s="11"/>
      <c r="L16950" s="9"/>
      <c r="M16950" s="11"/>
      <c r="N16950" s="11"/>
      <c r="O16950" s="11"/>
      <c r="P16950" s="11"/>
      <c r="Q16950" s="11"/>
      <c r="R16950" s="11"/>
      <c r="S16950" s="11"/>
      <c r="T16950" s="11"/>
      <c r="U16950" s="11"/>
      <c r="V16950" s="11"/>
      <c r="W16950" s="11"/>
      <c r="X16950" s="11"/>
      <c r="Y16950" s="11"/>
      <c r="Z16950" s="9"/>
    </row>
    <row r="16951" spans="10:26" ht="15" customHeight="1">
      <c r="J16951" s="9"/>
      <c r="K16951" s="11"/>
      <c r="L16951" s="9"/>
      <c r="M16951" s="11"/>
      <c r="N16951" s="11"/>
      <c r="O16951" s="11"/>
      <c r="P16951" s="11"/>
      <c r="Q16951" s="11"/>
      <c r="R16951" s="11"/>
      <c r="S16951" s="11"/>
      <c r="T16951" s="11"/>
      <c r="U16951" s="11"/>
      <c r="V16951" s="11"/>
      <c r="W16951" s="11"/>
      <c r="X16951" s="11"/>
      <c r="Y16951" s="11"/>
      <c r="Z16951" s="9"/>
    </row>
    <row r="16952" spans="10:26" ht="15" customHeight="1">
      <c r="J16952" s="9"/>
      <c r="K16952" s="11"/>
      <c r="L16952" s="9"/>
      <c r="M16952" s="11"/>
      <c r="N16952" s="11"/>
      <c r="O16952" s="11"/>
      <c r="P16952" s="11"/>
      <c r="Q16952" s="11"/>
      <c r="R16952" s="11"/>
      <c r="S16952" s="11"/>
      <c r="T16952" s="11"/>
      <c r="U16952" s="11"/>
      <c r="V16952" s="11"/>
      <c r="W16952" s="11"/>
      <c r="X16952" s="11"/>
      <c r="Y16952" s="11"/>
      <c r="Z16952" s="9"/>
    </row>
    <row r="16953" spans="10:26" ht="15" customHeight="1">
      <c r="J16953" s="9"/>
      <c r="K16953" s="11"/>
      <c r="L16953" s="9"/>
      <c r="M16953" s="11"/>
      <c r="N16953" s="11"/>
      <c r="O16953" s="11"/>
      <c r="P16953" s="11"/>
      <c r="Q16953" s="11"/>
      <c r="R16953" s="11"/>
      <c r="S16953" s="11"/>
      <c r="T16953" s="11"/>
      <c r="U16953" s="11"/>
      <c r="V16953" s="11"/>
      <c r="W16953" s="11"/>
      <c r="X16953" s="11"/>
      <c r="Y16953" s="11"/>
      <c r="Z16953" s="9"/>
    </row>
    <row r="16954" spans="10:26" ht="15" customHeight="1">
      <c r="J16954" s="9"/>
      <c r="K16954" s="11"/>
      <c r="L16954" s="9"/>
      <c r="M16954" s="11"/>
      <c r="N16954" s="11"/>
      <c r="O16954" s="11"/>
      <c r="P16954" s="11"/>
      <c r="Q16954" s="11"/>
      <c r="R16954" s="11"/>
      <c r="S16954" s="11"/>
      <c r="T16954" s="11"/>
      <c r="U16954" s="11"/>
      <c r="V16954" s="11"/>
      <c r="W16954" s="11"/>
      <c r="X16954" s="11"/>
      <c r="Y16954" s="11"/>
      <c r="Z16954" s="9"/>
    </row>
    <row r="16955" spans="10:26" ht="15" customHeight="1">
      <c r="J16955" s="9"/>
      <c r="K16955" s="11"/>
      <c r="L16955" s="9"/>
      <c r="M16955" s="11"/>
      <c r="N16955" s="11"/>
      <c r="O16955" s="11"/>
      <c r="P16955" s="11"/>
      <c r="Q16955" s="11"/>
      <c r="R16955" s="11"/>
      <c r="S16955" s="11"/>
      <c r="T16955" s="11"/>
      <c r="U16955" s="11"/>
      <c r="V16955" s="11"/>
      <c r="W16955" s="11"/>
      <c r="X16955" s="11"/>
      <c r="Y16955" s="11"/>
      <c r="Z16955" s="9"/>
    </row>
    <row r="16956" spans="10:26" ht="15" customHeight="1">
      <c r="J16956" s="9"/>
      <c r="K16956" s="11"/>
      <c r="L16956" s="9"/>
      <c r="M16956" s="11"/>
      <c r="N16956" s="11"/>
      <c r="O16956" s="11"/>
      <c r="P16956" s="11"/>
      <c r="Q16956" s="11"/>
      <c r="R16956" s="11"/>
      <c r="S16956" s="11"/>
      <c r="T16956" s="11"/>
      <c r="U16956" s="11"/>
      <c r="V16956" s="11"/>
      <c r="W16956" s="11"/>
      <c r="X16956" s="11"/>
      <c r="Y16956" s="11"/>
      <c r="Z16956" s="9"/>
    </row>
    <row r="16957" spans="10:26" ht="15" customHeight="1">
      <c r="J16957" s="9"/>
      <c r="K16957" s="11"/>
      <c r="L16957" s="9"/>
      <c r="M16957" s="11"/>
      <c r="N16957" s="11"/>
      <c r="O16957" s="11"/>
      <c r="P16957" s="11"/>
      <c r="Q16957" s="11"/>
      <c r="R16957" s="11"/>
      <c r="S16957" s="11"/>
      <c r="T16957" s="11"/>
      <c r="U16957" s="11"/>
      <c r="V16957" s="11"/>
      <c r="W16957" s="11"/>
      <c r="X16957" s="11"/>
      <c r="Y16957" s="11"/>
      <c r="Z16957" s="9"/>
    </row>
    <row r="16958" spans="10:26" ht="15" customHeight="1">
      <c r="J16958" s="9"/>
      <c r="K16958" s="11"/>
      <c r="L16958" s="9"/>
      <c r="M16958" s="11"/>
      <c r="N16958" s="11"/>
      <c r="O16958" s="11"/>
      <c r="P16958" s="11"/>
      <c r="Q16958" s="11"/>
      <c r="R16958" s="11"/>
      <c r="S16958" s="11"/>
      <c r="T16958" s="11"/>
      <c r="U16958" s="11"/>
      <c r="V16958" s="11"/>
      <c r="W16958" s="11"/>
      <c r="X16958" s="11"/>
      <c r="Y16958" s="11"/>
      <c r="Z16958" s="9"/>
    </row>
    <row r="16959" spans="10:26" ht="15" customHeight="1">
      <c r="J16959" s="9"/>
      <c r="K16959" s="11"/>
      <c r="L16959" s="9"/>
      <c r="M16959" s="11"/>
      <c r="N16959" s="11"/>
      <c r="O16959" s="11"/>
      <c r="P16959" s="11"/>
      <c r="Q16959" s="11"/>
      <c r="R16959" s="11"/>
      <c r="S16959" s="11"/>
      <c r="T16959" s="11"/>
      <c r="U16959" s="11"/>
      <c r="V16959" s="11"/>
      <c r="W16959" s="11"/>
      <c r="X16959" s="11"/>
      <c r="Y16959" s="11"/>
      <c r="Z16959" s="9"/>
    </row>
    <row r="16960" spans="10:26" ht="15" customHeight="1">
      <c r="J16960" s="9"/>
      <c r="K16960" s="11"/>
      <c r="L16960" s="9"/>
      <c r="M16960" s="11"/>
      <c r="N16960" s="11"/>
      <c r="O16960" s="11"/>
      <c r="P16960" s="11"/>
      <c r="Q16960" s="11"/>
      <c r="R16960" s="11"/>
      <c r="S16960" s="11"/>
      <c r="T16960" s="11"/>
      <c r="U16960" s="11"/>
      <c r="V16960" s="11"/>
      <c r="W16960" s="11"/>
      <c r="X16960" s="11"/>
      <c r="Y16960" s="11"/>
      <c r="Z16960" s="9"/>
    </row>
    <row r="16961" spans="10:26" ht="15" customHeight="1">
      <c r="J16961" s="9"/>
      <c r="K16961" s="11"/>
      <c r="L16961" s="9"/>
      <c r="M16961" s="11"/>
      <c r="N16961" s="11"/>
      <c r="O16961" s="11"/>
      <c r="P16961" s="11"/>
      <c r="Q16961" s="11"/>
      <c r="R16961" s="11"/>
      <c r="S16961" s="11"/>
      <c r="T16961" s="11"/>
      <c r="U16961" s="11"/>
      <c r="V16961" s="11"/>
      <c r="W16961" s="11"/>
      <c r="X16961" s="11"/>
      <c r="Y16961" s="11"/>
      <c r="Z16961" s="9"/>
    </row>
    <row r="16962" spans="10:26" ht="15" customHeight="1">
      <c r="J16962" s="9"/>
      <c r="K16962" s="11"/>
      <c r="L16962" s="9"/>
      <c r="M16962" s="11"/>
      <c r="N16962" s="11"/>
      <c r="O16962" s="11"/>
      <c r="P16962" s="11"/>
      <c r="Q16962" s="11"/>
      <c r="R16962" s="11"/>
      <c r="S16962" s="11"/>
      <c r="T16962" s="11"/>
      <c r="U16962" s="11"/>
      <c r="V16962" s="11"/>
      <c r="W16962" s="11"/>
      <c r="X16962" s="11"/>
      <c r="Y16962" s="11"/>
      <c r="Z16962" s="9"/>
    </row>
    <row r="16963" spans="10:26" ht="15" customHeight="1">
      <c r="J16963" s="9"/>
      <c r="K16963" s="11"/>
      <c r="L16963" s="9"/>
      <c r="M16963" s="11"/>
      <c r="N16963" s="11"/>
      <c r="O16963" s="11"/>
      <c r="P16963" s="11"/>
      <c r="Q16963" s="11"/>
      <c r="R16963" s="11"/>
      <c r="S16963" s="11"/>
      <c r="T16963" s="11"/>
      <c r="U16963" s="11"/>
      <c r="V16963" s="11"/>
      <c r="W16963" s="11"/>
      <c r="X16963" s="11"/>
      <c r="Y16963" s="11"/>
      <c r="Z16963" s="9"/>
    </row>
    <row r="16964" spans="10:26" ht="15" customHeight="1">
      <c r="J16964" s="9"/>
      <c r="K16964" s="11"/>
      <c r="L16964" s="9"/>
      <c r="M16964" s="11"/>
      <c r="N16964" s="11"/>
      <c r="O16964" s="11"/>
      <c r="P16964" s="11"/>
      <c r="Q16964" s="11"/>
      <c r="R16964" s="11"/>
      <c r="S16964" s="11"/>
      <c r="T16964" s="11"/>
      <c r="U16964" s="11"/>
      <c r="V16964" s="11"/>
      <c r="W16964" s="11"/>
      <c r="X16964" s="11"/>
      <c r="Y16964" s="11"/>
      <c r="Z16964" s="9"/>
    </row>
    <row r="16965" spans="10:26" ht="15" customHeight="1">
      <c r="J16965" s="9"/>
      <c r="K16965" s="11"/>
      <c r="L16965" s="9"/>
      <c r="M16965" s="11"/>
      <c r="N16965" s="11"/>
      <c r="O16965" s="11"/>
      <c r="P16965" s="11"/>
      <c r="Q16965" s="11"/>
      <c r="R16965" s="11"/>
      <c r="S16965" s="11"/>
      <c r="T16965" s="11"/>
      <c r="U16965" s="11"/>
      <c r="V16965" s="11"/>
      <c r="W16965" s="11"/>
      <c r="X16965" s="11"/>
      <c r="Y16965" s="11"/>
      <c r="Z16965" s="9"/>
    </row>
    <row r="16966" spans="10:26" ht="15" customHeight="1">
      <c r="J16966" s="9"/>
      <c r="K16966" s="11"/>
      <c r="L16966" s="9"/>
      <c r="M16966" s="11"/>
      <c r="N16966" s="11"/>
      <c r="O16966" s="11"/>
      <c r="P16966" s="11"/>
      <c r="Q16966" s="11"/>
      <c r="R16966" s="11"/>
      <c r="S16966" s="11"/>
      <c r="T16966" s="11"/>
      <c r="U16966" s="11"/>
      <c r="V16966" s="11"/>
      <c r="W16966" s="11"/>
      <c r="X16966" s="11"/>
      <c r="Y16966" s="11"/>
      <c r="Z16966" s="9"/>
    </row>
    <row r="16967" spans="10:26" ht="15" customHeight="1">
      <c r="J16967" s="9"/>
      <c r="K16967" s="11"/>
      <c r="L16967" s="9"/>
      <c r="M16967" s="11"/>
      <c r="N16967" s="11"/>
      <c r="O16967" s="11"/>
      <c r="P16967" s="11"/>
      <c r="Q16967" s="11"/>
      <c r="R16967" s="11"/>
      <c r="S16967" s="11"/>
      <c r="T16967" s="11"/>
      <c r="U16967" s="11"/>
      <c r="V16967" s="11"/>
      <c r="W16967" s="11"/>
      <c r="X16967" s="11"/>
      <c r="Y16967" s="11"/>
      <c r="Z16967" s="9"/>
    </row>
    <row r="16968" spans="10:26" ht="15" customHeight="1">
      <c r="J16968" s="9"/>
      <c r="K16968" s="11"/>
      <c r="L16968" s="9"/>
      <c r="M16968" s="11"/>
      <c r="N16968" s="11"/>
      <c r="O16968" s="11"/>
      <c r="P16968" s="11"/>
      <c r="Q16968" s="11"/>
      <c r="R16968" s="11"/>
      <c r="S16968" s="11"/>
      <c r="T16968" s="11"/>
      <c r="U16968" s="11"/>
      <c r="V16968" s="11"/>
      <c r="W16968" s="11"/>
      <c r="X16968" s="11"/>
      <c r="Y16968" s="11"/>
      <c r="Z16968" s="9"/>
    </row>
    <row r="16969" spans="10:26" ht="15" customHeight="1">
      <c r="J16969" s="9"/>
      <c r="K16969" s="11"/>
      <c r="L16969" s="9"/>
      <c r="M16969" s="11"/>
      <c r="N16969" s="11"/>
      <c r="O16969" s="11"/>
      <c r="P16969" s="11"/>
      <c r="Q16969" s="11"/>
      <c r="R16969" s="11"/>
      <c r="S16969" s="11"/>
      <c r="T16969" s="11"/>
      <c r="U16969" s="11"/>
      <c r="V16969" s="11"/>
      <c r="W16969" s="11"/>
      <c r="X16969" s="11"/>
      <c r="Y16969" s="11"/>
      <c r="Z16969" s="9"/>
    </row>
    <row r="16970" spans="10:26" ht="15" customHeight="1">
      <c r="J16970" s="9"/>
      <c r="K16970" s="11"/>
      <c r="L16970" s="9"/>
      <c r="M16970" s="11"/>
      <c r="N16970" s="11"/>
      <c r="O16970" s="11"/>
      <c r="P16970" s="11"/>
      <c r="Q16970" s="11"/>
      <c r="R16970" s="11"/>
      <c r="S16970" s="11"/>
      <c r="T16970" s="11"/>
      <c r="U16970" s="11"/>
      <c r="V16970" s="11"/>
      <c r="W16970" s="11"/>
      <c r="X16970" s="11"/>
      <c r="Y16970" s="11"/>
      <c r="Z16970" s="9"/>
    </row>
    <row r="16971" spans="10:26" ht="15" customHeight="1">
      <c r="J16971" s="9"/>
      <c r="K16971" s="11"/>
      <c r="L16971" s="9"/>
      <c r="M16971" s="11"/>
      <c r="N16971" s="11"/>
      <c r="O16971" s="11"/>
      <c r="P16971" s="11"/>
      <c r="Q16971" s="11"/>
      <c r="R16971" s="11"/>
      <c r="S16971" s="11"/>
      <c r="T16971" s="11"/>
      <c r="U16971" s="11"/>
      <c r="V16971" s="11"/>
      <c r="W16971" s="11"/>
      <c r="X16971" s="11"/>
      <c r="Y16971" s="11"/>
      <c r="Z16971" s="9"/>
    </row>
    <row r="16972" spans="10:26" ht="15" customHeight="1">
      <c r="J16972" s="9"/>
      <c r="K16972" s="11"/>
      <c r="L16972" s="9"/>
      <c r="M16972" s="11"/>
      <c r="N16972" s="11"/>
      <c r="O16972" s="11"/>
      <c r="P16972" s="11"/>
      <c r="Q16972" s="11"/>
      <c r="R16972" s="11"/>
      <c r="S16972" s="11"/>
      <c r="T16972" s="11"/>
      <c r="U16972" s="11"/>
      <c r="V16972" s="11"/>
      <c r="W16972" s="11"/>
      <c r="X16972" s="11"/>
      <c r="Y16972" s="11"/>
      <c r="Z16972" s="9"/>
    </row>
    <row r="16973" spans="10:26" ht="15" customHeight="1">
      <c r="J16973" s="9"/>
      <c r="K16973" s="11"/>
      <c r="L16973" s="9"/>
      <c r="M16973" s="11"/>
      <c r="N16973" s="11"/>
      <c r="O16973" s="11"/>
      <c r="P16973" s="11"/>
      <c r="Q16973" s="11"/>
      <c r="R16973" s="11"/>
      <c r="S16973" s="11"/>
      <c r="T16973" s="11"/>
      <c r="U16973" s="11"/>
      <c r="V16973" s="11"/>
      <c r="W16973" s="11"/>
      <c r="X16973" s="11"/>
      <c r="Y16973" s="11"/>
      <c r="Z16973" s="9"/>
    </row>
    <row r="16974" spans="10:26" ht="15" customHeight="1">
      <c r="J16974" s="9"/>
      <c r="K16974" s="11"/>
      <c r="L16974" s="9"/>
      <c r="M16974" s="11"/>
      <c r="N16974" s="11"/>
      <c r="O16974" s="11"/>
      <c r="P16974" s="11"/>
      <c r="Q16974" s="11"/>
      <c r="R16974" s="11"/>
      <c r="S16974" s="11"/>
      <c r="T16974" s="11"/>
      <c r="U16974" s="11"/>
      <c r="V16974" s="11"/>
      <c r="W16974" s="11"/>
      <c r="X16974" s="11"/>
      <c r="Y16974" s="11"/>
      <c r="Z16974" s="9"/>
    </row>
    <row r="16975" spans="10:26" ht="15" customHeight="1">
      <c r="J16975" s="9"/>
      <c r="K16975" s="11"/>
      <c r="L16975" s="9"/>
      <c r="M16975" s="11"/>
      <c r="N16975" s="11"/>
      <c r="O16975" s="11"/>
      <c r="P16975" s="11"/>
      <c r="Q16975" s="11"/>
      <c r="R16975" s="11"/>
      <c r="S16975" s="11"/>
      <c r="T16975" s="11"/>
      <c r="U16975" s="11"/>
      <c r="V16975" s="11"/>
      <c r="W16975" s="11"/>
      <c r="X16975" s="11"/>
      <c r="Y16975" s="11"/>
      <c r="Z16975" s="9"/>
    </row>
    <row r="16976" spans="10:26" ht="15" customHeight="1">
      <c r="J16976" s="9"/>
      <c r="K16976" s="11"/>
      <c r="L16976" s="9"/>
      <c r="M16976" s="11"/>
      <c r="N16976" s="11"/>
      <c r="O16976" s="11"/>
      <c r="P16976" s="11"/>
      <c r="Q16976" s="11"/>
      <c r="R16976" s="11"/>
      <c r="S16976" s="11"/>
      <c r="T16976" s="11"/>
      <c r="U16976" s="11"/>
      <c r="V16976" s="11"/>
      <c r="W16976" s="11"/>
      <c r="X16976" s="11"/>
      <c r="Y16976" s="11"/>
      <c r="Z16976" s="9"/>
    </row>
    <row r="16977" spans="10:26" ht="15" customHeight="1">
      <c r="J16977" s="9"/>
      <c r="K16977" s="11"/>
      <c r="L16977" s="9"/>
      <c r="M16977" s="11"/>
      <c r="N16977" s="11"/>
      <c r="O16977" s="11"/>
      <c r="P16977" s="11"/>
      <c r="Q16977" s="11"/>
      <c r="R16977" s="11"/>
      <c r="S16977" s="11"/>
      <c r="T16977" s="11"/>
      <c r="U16977" s="11"/>
      <c r="V16977" s="11"/>
      <c r="W16977" s="11"/>
      <c r="X16977" s="11"/>
      <c r="Y16977" s="11"/>
      <c r="Z16977" s="9"/>
    </row>
    <row r="16978" spans="10:26" ht="15" customHeight="1">
      <c r="J16978" s="9"/>
      <c r="K16978" s="11"/>
      <c r="L16978" s="9"/>
      <c r="M16978" s="11"/>
      <c r="N16978" s="11"/>
      <c r="O16978" s="11"/>
      <c r="P16978" s="11"/>
      <c r="Q16978" s="11"/>
      <c r="R16978" s="11"/>
      <c r="S16978" s="11"/>
      <c r="T16978" s="11"/>
      <c r="U16978" s="11"/>
      <c r="V16978" s="11"/>
      <c r="W16978" s="11"/>
      <c r="X16978" s="11"/>
      <c r="Y16978" s="11"/>
      <c r="Z16978" s="9"/>
    </row>
    <row r="16979" spans="10:26" ht="15" customHeight="1">
      <c r="J16979" s="9"/>
      <c r="K16979" s="11"/>
      <c r="L16979" s="9"/>
      <c r="M16979" s="11"/>
      <c r="N16979" s="11"/>
      <c r="O16979" s="11"/>
      <c r="P16979" s="11"/>
      <c r="Q16979" s="11"/>
      <c r="R16979" s="11"/>
      <c r="S16979" s="11"/>
      <c r="T16979" s="11"/>
      <c r="U16979" s="11"/>
      <c r="V16979" s="11"/>
      <c r="W16979" s="11"/>
      <c r="X16979" s="11"/>
      <c r="Y16979" s="11"/>
      <c r="Z16979" s="9"/>
    </row>
    <row r="16980" spans="10:26" ht="15" customHeight="1">
      <c r="J16980" s="9"/>
      <c r="K16980" s="11"/>
      <c r="L16980" s="9"/>
      <c r="M16980" s="11"/>
      <c r="N16980" s="11"/>
      <c r="O16980" s="11"/>
      <c r="P16980" s="11"/>
      <c r="Q16980" s="11"/>
      <c r="R16980" s="11"/>
      <c r="S16980" s="11"/>
      <c r="T16980" s="11"/>
      <c r="U16980" s="11"/>
      <c r="V16980" s="11"/>
      <c r="W16980" s="11"/>
      <c r="X16980" s="11"/>
      <c r="Y16980" s="11"/>
      <c r="Z16980" s="9"/>
    </row>
    <row r="16981" spans="10:26" ht="15" customHeight="1">
      <c r="J16981" s="9"/>
      <c r="K16981" s="11"/>
      <c r="L16981" s="9"/>
      <c r="M16981" s="11"/>
      <c r="N16981" s="11"/>
      <c r="O16981" s="11"/>
      <c r="P16981" s="11"/>
      <c r="Q16981" s="11"/>
      <c r="R16981" s="11"/>
      <c r="S16981" s="11"/>
      <c r="T16981" s="11"/>
      <c r="U16981" s="11"/>
      <c r="V16981" s="11"/>
      <c r="W16981" s="11"/>
      <c r="X16981" s="11"/>
      <c r="Y16981" s="11"/>
      <c r="Z16981" s="9"/>
    </row>
    <row r="16982" spans="10:26" ht="15" customHeight="1">
      <c r="J16982" s="9"/>
      <c r="K16982" s="11"/>
      <c r="L16982" s="9"/>
      <c r="M16982" s="11"/>
      <c r="N16982" s="11"/>
      <c r="O16982" s="11"/>
      <c r="P16982" s="11"/>
      <c r="Q16982" s="11"/>
      <c r="R16982" s="11"/>
      <c r="S16982" s="11"/>
      <c r="T16982" s="11"/>
      <c r="U16982" s="11"/>
      <c r="V16982" s="11"/>
      <c r="W16982" s="11"/>
      <c r="X16982" s="11"/>
      <c r="Y16982" s="11"/>
      <c r="Z16982" s="9"/>
    </row>
    <row r="16983" spans="10:26" ht="15" customHeight="1">
      <c r="J16983" s="9"/>
      <c r="K16983" s="11"/>
      <c r="L16983" s="9"/>
      <c r="M16983" s="11"/>
      <c r="N16983" s="11"/>
      <c r="O16983" s="11"/>
      <c r="P16983" s="11"/>
      <c r="Q16983" s="11"/>
      <c r="R16983" s="11"/>
      <c r="S16983" s="11"/>
      <c r="T16983" s="11"/>
      <c r="U16983" s="11"/>
      <c r="V16983" s="11"/>
      <c r="W16983" s="11"/>
      <c r="X16983" s="11"/>
      <c r="Y16983" s="11"/>
      <c r="Z16983" s="9"/>
    </row>
    <row r="16984" spans="10:26" ht="15" customHeight="1">
      <c r="J16984" s="9"/>
      <c r="K16984" s="11"/>
      <c r="L16984" s="9"/>
      <c r="M16984" s="11"/>
      <c r="N16984" s="11"/>
      <c r="O16984" s="11"/>
      <c r="P16984" s="11"/>
      <c r="Q16984" s="11"/>
      <c r="R16984" s="11"/>
      <c r="S16984" s="11"/>
      <c r="T16984" s="11"/>
      <c r="U16984" s="11"/>
      <c r="V16984" s="11"/>
      <c r="W16984" s="11"/>
      <c r="X16984" s="11"/>
      <c r="Y16984" s="11"/>
      <c r="Z16984" s="9"/>
    </row>
    <row r="16985" spans="10:26" ht="15" customHeight="1">
      <c r="J16985" s="9"/>
      <c r="K16985" s="11"/>
      <c r="L16985" s="9"/>
      <c r="M16985" s="11"/>
      <c r="N16985" s="11"/>
      <c r="O16985" s="11"/>
      <c r="P16985" s="11"/>
      <c r="Q16985" s="11"/>
      <c r="R16985" s="11"/>
      <c r="S16985" s="11"/>
      <c r="T16985" s="11"/>
      <c r="U16985" s="11"/>
      <c r="V16985" s="11"/>
      <c r="W16985" s="11"/>
      <c r="X16985" s="11"/>
      <c r="Y16985" s="11"/>
      <c r="Z16985" s="9"/>
    </row>
    <row r="16986" spans="10:26" ht="15" customHeight="1">
      <c r="J16986" s="9"/>
      <c r="K16986" s="11"/>
      <c r="L16986" s="9"/>
      <c r="M16986" s="11"/>
      <c r="N16986" s="11"/>
      <c r="O16986" s="11"/>
      <c r="P16986" s="11"/>
      <c r="Q16986" s="11"/>
      <c r="R16986" s="11"/>
      <c r="S16986" s="11"/>
      <c r="T16986" s="11"/>
      <c r="U16986" s="11"/>
      <c r="V16986" s="11"/>
      <c r="W16986" s="11"/>
      <c r="X16986" s="11"/>
      <c r="Y16986" s="11"/>
      <c r="Z16986" s="9"/>
    </row>
    <row r="16987" spans="10:26" ht="15" customHeight="1">
      <c r="J16987" s="9"/>
      <c r="K16987" s="11"/>
      <c r="L16987" s="9"/>
      <c r="M16987" s="11"/>
      <c r="N16987" s="11"/>
      <c r="O16987" s="11"/>
      <c r="P16987" s="11"/>
      <c r="Q16987" s="11"/>
      <c r="R16987" s="11"/>
      <c r="S16987" s="11"/>
      <c r="T16987" s="11"/>
      <c r="U16987" s="11"/>
      <c r="V16987" s="11"/>
      <c r="W16987" s="11"/>
      <c r="X16987" s="11"/>
      <c r="Y16987" s="11"/>
      <c r="Z16987" s="9"/>
    </row>
    <row r="16988" spans="10:26" ht="15" customHeight="1">
      <c r="J16988" s="9"/>
      <c r="K16988" s="11"/>
      <c r="L16988" s="9"/>
      <c r="M16988" s="11"/>
      <c r="N16988" s="11"/>
      <c r="O16988" s="11"/>
      <c r="P16988" s="11"/>
      <c r="Q16988" s="11"/>
      <c r="R16988" s="11"/>
      <c r="S16988" s="11"/>
      <c r="T16988" s="11"/>
      <c r="U16988" s="11"/>
      <c r="V16988" s="11"/>
      <c r="W16988" s="11"/>
      <c r="X16988" s="11"/>
      <c r="Y16988" s="11"/>
      <c r="Z16988" s="9"/>
    </row>
    <row r="16989" spans="10:26" ht="15" customHeight="1">
      <c r="J16989" s="9"/>
      <c r="K16989" s="11"/>
      <c r="L16989" s="9"/>
      <c r="M16989" s="11"/>
      <c r="N16989" s="11"/>
      <c r="O16989" s="11"/>
      <c r="P16989" s="11"/>
      <c r="Q16989" s="11"/>
      <c r="R16989" s="11"/>
      <c r="S16989" s="11"/>
      <c r="T16989" s="11"/>
      <c r="U16989" s="11"/>
      <c r="V16989" s="11"/>
      <c r="W16989" s="11"/>
      <c r="X16989" s="11"/>
      <c r="Y16989" s="11"/>
      <c r="Z16989" s="9"/>
    </row>
    <row r="16990" spans="10:26" ht="15" customHeight="1">
      <c r="J16990" s="9"/>
      <c r="K16990" s="11"/>
      <c r="L16990" s="9"/>
      <c r="M16990" s="11"/>
      <c r="N16990" s="11"/>
      <c r="O16990" s="11"/>
      <c r="P16990" s="11"/>
      <c r="Q16990" s="11"/>
      <c r="R16990" s="11"/>
      <c r="S16990" s="11"/>
      <c r="T16990" s="11"/>
      <c r="U16990" s="11"/>
      <c r="V16990" s="11"/>
      <c r="W16990" s="11"/>
      <c r="X16990" s="11"/>
      <c r="Y16990" s="11"/>
      <c r="Z16990" s="9"/>
    </row>
    <row r="16991" spans="10:26" ht="15" customHeight="1">
      <c r="J16991" s="9"/>
      <c r="K16991" s="11"/>
      <c r="L16991" s="9"/>
      <c r="M16991" s="11"/>
      <c r="N16991" s="11"/>
      <c r="O16991" s="11"/>
      <c r="P16991" s="11"/>
      <c r="Q16991" s="11"/>
      <c r="R16991" s="11"/>
      <c r="S16991" s="11"/>
      <c r="T16991" s="11"/>
      <c r="U16991" s="11"/>
      <c r="V16991" s="11"/>
      <c r="W16991" s="11"/>
      <c r="X16991" s="11"/>
      <c r="Y16991" s="11"/>
      <c r="Z16991" s="9"/>
    </row>
    <row r="16992" spans="10:26" ht="15" customHeight="1">
      <c r="J16992" s="9"/>
      <c r="K16992" s="11"/>
      <c r="L16992" s="9"/>
      <c r="M16992" s="11"/>
      <c r="N16992" s="11"/>
      <c r="O16992" s="11"/>
      <c r="P16992" s="11"/>
      <c r="Q16992" s="11"/>
      <c r="R16992" s="11"/>
      <c r="S16992" s="11"/>
      <c r="T16992" s="11"/>
      <c r="U16992" s="11"/>
      <c r="V16992" s="11"/>
      <c r="W16992" s="11"/>
      <c r="X16992" s="11"/>
      <c r="Y16992" s="11"/>
      <c r="Z16992" s="9"/>
    </row>
    <row r="16993" spans="10:26" ht="15" customHeight="1">
      <c r="J16993" s="9"/>
      <c r="K16993" s="11"/>
      <c r="L16993" s="9"/>
      <c r="M16993" s="11"/>
      <c r="N16993" s="11"/>
      <c r="O16993" s="11"/>
      <c r="P16993" s="11"/>
      <c r="Q16993" s="11"/>
      <c r="R16993" s="11"/>
      <c r="S16993" s="11"/>
      <c r="T16993" s="11"/>
      <c r="U16993" s="11"/>
      <c r="V16993" s="11"/>
      <c r="W16993" s="11"/>
      <c r="X16993" s="11"/>
      <c r="Y16993" s="11"/>
      <c r="Z16993" s="9"/>
    </row>
    <row r="16994" spans="10:26" ht="15" customHeight="1">
      <c r="J16994" s="9"/>
      <c r="K16994" s="11"/>
      <c r="L16994" s="9"/>
      <c r="M16994" s="11"/>
      <c r="N16994" s="11"/>
      <c r="O16994" s="11"/>
      <c r="P16994" s="11"/>
      <c r="Q16994" s="11"/>
      <c r="R16994" s="11"/>
      <c r="S16994" s="11"/>
      <c r="T16994" s="11"/>
      <c r="U16994" s="11"/>
      <c r="V16994" s="11"/>
      <c r="W16994" s="11"/>
      <c r="X16994" s="11"/>
      <c r="Y16994" s="11"/>
      <c r="Z16994" s="9"/>
    </row>
    <row r="16995" spans="10:26" ht="15" customHeight="1">
      <c r="J16995" s="9"/>
      <c r="K16995" s="11"/>
      <c r="L16995" s="9"/>
      <c r="M16995" s="11"/>
      <c r="N16995" s="11"/>
      <c r="O16995" s="11"/>
      <c r="P16995" s="11"/>
      <c r="Q16995" s="11"/>
      <c r="R16995" s="11"/>
      <c r="S16995" s="11"/>
      <c r="T16995" s="11"/>
      <c r="U16995" s="11"/>
      <c r="V16995" s="11"/>
      <c r="W16995" s="11"/>
      <c r="X16995" s="11"/>
      <c r="Y16995" s="11"/>
      <c r="Z16995" s="9"/>
    </row>
    <row r="16996" spans="10:26" ht="15" customHeight="1">
      <c r="J16996" s="9"/>
      <c r="K16996" s="11"/>
      <c r="L16996" s="9"/>
      <c r="M16996" s="11"/>
      <c r="N16996" s="11"/>
      <c r="O16996" s="11"/>
      <c r="P16996" s="11"/>
      <c r="Q16996" s="11"/>
      <c r="R16996" s="11"/>
      <c r="S16996" s="11"/>
      <c r="T16996" s="11"/>
      <c r="U16996" s="11"/>
      <c r="V16996" s="11"/>
      <c r="W16996" s="11"/>
      <c r="X16996" s="11"/>
      <c r="Y16996" s="11"/>
      <c r="Z16996" s="9"/>
    </row>
    <row r="16997" spans="10:26" ht="15" customHeight="1">
      <c r="J16997" s="9"/>
      <c r="K16997" s="11"/>
      <c r="L16997" s="9"/>
      <c r="M16997" s="11"/>
      <c r="N16997" s="11"/>
      <c r="O16997" s="11"/>
      <c r="P16997" s="11"/>
      <c r="Q16997" s="11"/>
      <c r="R16997" s="11"/>
      <c r="S16997" s="11"/>
      <c r="T16997" s="11"/>
      <c r="U16997" s="11"/>
      <c r="V16997" s="11"/>
      <c r="W16997" s="11"/>
      <c r="X16997" s="11"/>
      <c r="Y16997" s="11"/>
      <c r="Z16997" s="9"/>
    </row>
    <row r="16998" spans="10:26" ht="15" customHeight="1">
      <c r="J16998" s="9"/>
      <c r="K16998" s="11"/>
      <c r="L16998" s="9"/>
      <c r="M16998" s="11"/>
      <c r="N16998" s="11"/>
      <c r="O16998" s="11"/>
      <c r="P16998" s="11"/>
      <c r="Q16998" s="11"/>
      <c r="R16998" s="11"/>
      <c r="S16998" s="11"/>
      <c r="T16998" s="11"/>
      <c r="U16998" s="11"/>
      <c r="V16998" s="11"/>
      <c r="W16998" s="11"/>
      <c r="X16998" s="11"/>
      <c r="Y16998" s="11"/>
      <c r="Z16998" s="9"/>
    </row>
    <row r="16999" spans="10:26" ht="15" customHeight="1">
      <c r="J16999" s="9"/>
      <c r="K16999" s="11"/>
      <c r="L16999" s="9"/>
      <c r="M16999" s="11"/>
      <c r="N16999" s="11"/>
      <c r="O16999" s="11"/>
      <c r="P16999" s="11"/>
      <c r="Q16999" s="11"/>
      <c r="R16999" s="11"/>
      <c r="S16999" s="11"/>
      <c r="T16999" s="11"/>
      <c r="U16999" s="11"/>
      <c r="V16999" s="11"/>
      <c r="W16999" s="11"/>
      <c r="X16999" s="11"/>
      <c r="Y16999" s="11"/>
      <c r="Z16999" s="9"/>
    </row>
    <row r="17000" spans="10:26" ht="15" customHeight="1">
      <c r="J17000" s="9"/>
      <c r="K17000" s="11"/>
      <c r="L17000" s="9"/>
      <c r="M17000" s="11"/>
      <c r="N17000" s="11"/>
      <c r="O17000" s="11"/>
      <c r="P17000" s="11"/>
      <c r="Q17000" s="11"/>
      <c r="R17000" s="11"/>
      <c r="S17000" s="11"/>
      <c r="T17000" s="11"/>
      <c r="U17000" s="11"/>
      <c r="V17000" s="11"/>
      <c r="W17000" s="11"/>
      <c r="X17000" s="11"/>
      <c r="Y17000" s="11"/>
      <c r="Z17000" s="9"/>
    </row>
    <row r="17001" spans="10:26" ht="15" customHeight="1">
      <c r="J17001" s="9"/>
      <c r="K17001" s="11"/>
      <c r="L17001" s="9"/>
      <c r="M17001" s="11"/>
      <c r="N17001" s="11"/>
      <c r="O17001" s="11"/>
      <c r="P17001" s="11"/>
      <c r="Q17001" s="11"/>
      <c r="R17001" s="11"/>
      <c r="S17001" s="11"/>
      <c r="T17001" s="11"/>
      <c r="U17001" s="11"/>
      <c r="V17001" s="11"/>
      <c r="W17001" s="11"/>
      <c r="X17001" s="11"/>
      <c r="Y17001" s="11"/>
      <c r="Z17001" s="9"/>
    </row>
    <row r="17002" spans="10:26" ht="15" customHeight="1">
      <c r="J17002" s="9"/>
      <c r="K17002" s="11"/>
      <c r="L17002" s="9"/>
      <c r="M17002" s="11"/>
      <c r="N17002" s="11"/>
      <c r="O17002" s="11"/>
      <c r="P17002" s="11"/>
      <c r="Q17002" s="11"/>
      <c r="R17002" s="11"/>
      <c r="S17002" s="11"/>
      <c r="T17002" s="11"/>
      <c r="U17002" s="11"/>
      <c r="V17002" s="11"/>
      <c r="W17002" s="11"/>
      <c r="X17002" s="11"/>
      <c r="Y17002" s="11"/>
      <c r="Z17002" s="9"/>
    </row>
    <row r="17003" spans="10:26" ht="15" customHeight="1">
      <c r="J17003" s="9"/>
      <c r="K17003" s="11"/>
      <c r="L17003" s="9"/>
      <c r="M17003" s="11"/>
      <c r="N17003" s="11"/>
      <c r="O17003" s="11"/>
      <c r="P17003" s="11"/>
      <c r="Q17003" s="11"/>
      <c r="R17003" s="11"/>
      <c r="S17003" s="11"/>
      <c r="T17003" s="11"/>
      <c r="U17003" s="11"/>
      <c r="V17003" s="11"/>
      <c r="W17003" s="11"/>
      <c r="X17003" s="11"/>
      <c r="Y17003" s="11"/>
      <c r="Z17003" s="9"/>
    </row>
    <row r="17004" spans="10:26" ht="15" customHeight="1">
      <c r="J17004" s="9"/>
      <c r="K17004" s="11"/>
      <c r="L17004" s="9"/>
      <c r="M17004" s="11"/>
      <c r="N17004" s="11"/>
      <c r="O17004" s="11"/>
      <c r="P17004" s="11"/>
      <c r="Q17004" s="11"/>
      <c r="R17004" s="11"/>
      <c r="S17004" s="11"/>
      <c r="T17004" s="11"/>
      <c r="U17004" s="11"/>
      <c r="V17004" s="11"/>
      <c r="W17004" s="11"/>
      <c r="X17004" s="11"/>
      <c r="Y17004" s="11"/>
      <c r="Z17004" s="9"/>
    </row>
    <row r="17005" spans="10:26" ht="15" customHeight="1">
      <c r="J17005" s="9"/>
      <c r="K17005" s="11"/>
      <c r="L17005" s="9"/>
      <c r="M17005" s="11"/>
      <c r="N17005" s="11"/>
      <c r="O17005" s="11"/>
      <c r="P17005" s="11"/>
      <c r="Q17005" s="11"/>
      <c r="R17005" s="11"/>
      <c r="S17005" s="11"/>
      <c r="T17005" s="11"/>
      <c r="U17005" s="11"/>
      <c r="V17005" s="11"/>
      <c r="W17005" s="11"/>
      <c r="X17005" s="11"/>
      <c r="Y17005" s="11"/>
      <c r="Z17005" s="9"/>
    </row>
    <row r="17006" spans="10:26" ht="15" customHeight="1">
      <c r="J17006" s="9"/>
      <c r="K17006" s="11"/>
      <c r="L17006" s="9"/>
      <c r="M17006" s="11"/>
      <c r="N17006" s="11"/>
      <c r="O17006" s="11"/>
      <c r="P17006" s="11"/>
      <c r="Q17006" s="11"/>
      <c r="R17006" s="11"/>
      <c r="S17006" s="11"/>
      <c r="T17006" s="11"/>
      <c r="U17006" s="11"/>
      <c r="V17006" s="11"/>
      <c r="W17006" s="11"/>
      <c r="X17006" s="11"/>
      <c r="Y17006" s="11"/>
      <c r="Z17006" s="9"/>
    </row>
    <row r="17007" spans="10:26" ht="15" customHeight="1">
      <c r="J17007" s="9"/>
      <c r="K17007" s="11"/>
      <c r="L17007" s="9"/>
      <c r="M17007" s="11"/>
      <c r="N17007" s="11"/>
      <c r="O17007" s="11"/>
      <c r="P17007" s="11"/>
      <c r="Q17007" s="11"/>
      <c r="R17007" s="11"/>
      <c r="S17007" s="11"/>
      <c r="T17007" s="11"/>
      <c r="U17007" s="11"/>
      <c r="V17007" s="11"/>
      <c r="W17007" s="11"/>
      <c r="X17007" s="11"/>
      <c r="Y17007" s="11"/>
      <c r="Z17007" s="9"/>
    </row>
    <row r="17008" spans="10:26" ht="15" customHeight="1">
      <c r="J17008" s="9"/>
      <c r="K17008" s="11"/>
      <c r="L17008" s="9"/>
      <c r="M17008" s="11"/>
      <c r="N17008" s="11"/>
      <c r="O17008" s="11"/>
      <c r="P17008" s="11"/>
      <c r="Q17008" s="11"/>
      <c r="R17008" s="11"/>
      <c r="S17008" s="11"/>
      <c r="T17008" s="11"/>
      <c r="U17008" s="11"/>
      <c r="V17008" s="11"/>
      <c r="W17008" s="11"/>
      <c r="X17008" s="11"/>
      <c r="Y17008" s="11"/>
      <c r="Z17008" s="9"/>
    </row>
    <row r="17009" spans="10:26" ht="15" customHeight="1">
      <c r="J17009" s="9"/>
      <c r="K17009" s="11"/>
      <c r="L17009" s="9"/>
      <c r="M17009" s="11"/>
      <c r="N17009" s="11"/>
      <c r="O17009" s="11"/>
      <c r="P17009" s="11"/>
      <c r="Q17009" s="11"/>
      <c r="R17009" s="11"/>
      <c r="S17009" s="11"/>
      <c r="T17009" s="11"/>
      <c r="U17009" s="11"/>
      <c r="V17009" s="11"/>
      <c r="W17009" s="11"/>
      <c r="X17009" s="11"/>
      <c r="Y17009" s="11"/>
      <c r="Z17009" s="9"/>
    </row>
    <row r="17010" spans="10:26" ht="15" customHeight="1">
      <c r="J17010" s="9"/>
      <c r="K17010" s="11"/>
      <c r="L17010" s="9"/>
      <c r="M17010" s="11"/>
      <c r="N17010" s="11"/>
      <c r="O17010" s="11"/>
      <c r="P17010" s="11"/>
      <c r="Q17010" s="11"/>
      <c r="R17010" s="11"/>
      <c r="S17010" s="11"/>
      <c r="T17010" s="11"/>
      <c r="U17010" s="11"/>
      <c r="V17010" s="11"/>
      <c r="W17010" s="11"/>
      <c r="X17010" s="11"/>
      <c r="Y17010" s="11"/>
      <c r="Z17010" s="9"/>
    </row>
    <row r="17011" spans="10:26" ht="15" customHeight="1">
      <c r="J17011" s="9"/>
      <c r="K17011" s="11"/>
      <c r="L17011" s="9"/>
      <c r="M17011" s="11"/>
      <c r="N17011" s="11"/>
      <c r="O17011" s="11"/>
      <c r="P17011" s="11"/>
      <c r="Q17011" s="11"/>
      <c r="R17011" s="11"/>
      <c r="S17011" s="11"/>
      <c r="T17011" s="11"/>
      <c r="U17011" s="11"/>
      <c r="V17011" s="11"/>
      <c r="W17011" s="11"/>
      <c r="X17011" s="11"/>
      <c r="Y17011" s="11"/>
      <c r="Z17011" s="9"/>
    </row>
    <row r="17012" spans="10:26" ht="15" customHeight="1">
      <c r="J17012" s="9"/>
      <c r="K17012" s="11"/>
      <c r="L17012" s="9"/>
      <c r="M17012" s="11"/>
      <c r="N17012" s="11"/>
      <c r="O17012" s="11"/>
      <c r="P17012" s="11"/>
      <c r="Q17012" s="11"/>
      <c r="R17012" s="11"/>
      <c r="S17012" s="11"/>
      <c r="T17012" s="11"/>
      <c r="U17012" s="11"/>
      <c r="V17012" s="11"/>
      <c r="W17012" s="11"/>
      <c r="X17012" s="11"/>
      <c r="Y17012" s="11"/>
      <c r="Z17012" s="9"/>
    </row>
    <row r="17013" spans="10:26" ht="15" customHeight="1">
      <c r="J17013" s="9"/>
      <c r="K17013" s="11"/>
      <c r="L17013" s="9"/>
      <c r="M17013" s="11"/>
      <c r="N17013" s="11"/>
      <c r="O17013" s="11"/>
      <c r="P17013" s="11"/>
      <c r="Q17013" s="11"/>
      <c r="R17013" s="11"/>
      <c r="S17013" s="11"/>
      <c r="T17013" s="11"/>
      <c r="U17013" s="11"/>
      <c r="V17013" s="11"/>
      <c r="W17013" s="11"/>
      <c r="X17013" s="11"/>
      <c r="Y17013" s="11"/>
      <c r="Z17013" s="9"/>
    </row>
    <row r="17014" spans="10:26" ht="15" customHeight="1">
      <c r="J17014" s="9"/>
      <c r="K17014" s="11"/>
      <c r="L17014" s="9"/>
      <c r="M17014" s="11"/>
      <c r="N17014" s="11"/>
      <c r="O17014" s="11"/>
      <c r="P17014" s="11"/>
      <c r="Q17014" s="11"/>
      <c r="R17014" s="11"/>
      <c r="S17014" s="11"/>
      <c r="T17014" s="11"/>
      <c r="U17014" s="11"/>
      <c r="V17014" s="11"/>
      <c r="W17014" s="11"/>
      <c r="X17014" s="11"/>
      <c r="Y17014" s="11"/>
      <c r="Z17014" s="9"/>
    </row>
    <row r="17015" spans="10:26" ht="15" customHeight="1">
      <c r="J17015" s="9"/>
      <c r="K17015" s="11"/>
      <c r="L17015" s="9"/>
      <c r="M17015" s="11"/>
      <c r="N17015" s="11"/>
      <c r="O17015" s="11"/>
      <c r="P17015" s="11"/>
      <c r="Q17015" s="11"/>
      <c r="R17015" s="11"/>
      <c r="S17015" s="11"/>
      <c r="T17015" s="11"/>
      <c r="U17015" s="11"/>
      <c r="V17015" s="11"/>
      <c r="W17015" s="11"/>
      <c r="X17015" s="11"/>
      <c r="Y17015" s="11"/>
      <c r="Z17015" s="9"/>
    </row>
    <row r="17016" spans="10:26" ht="15" customHeight="1">
      <c r="J17016" s="9"/>
      <c r="K17016" s="11"/>
      <c r="L17016" s="9"/>
      <c r="M17016" s="11"/>
      <c r="N17016" s="11"/>
      <c r="O17016" s="11"/>
      <c r="P17016" s="11"/>
      <c r="Q17016" s="11"/>
      <c r="R17016" s="11"/>
      <c r="S17016" s="11"/>
      <c r="T17016" s="11"/>
      <c r="U17016" s="11"/>
      <c r="V17016" s="11"/>
      <c r="W17016" s="11"/>
      <c r="X17016" s="11"/>
      <c r="Y17016" s="11"/>
      <c r="Z17016" s="9"/>
    </row>
    <row r="17017" spans="10:26" ht="15" customHeight="1">
      <c r="J17017" s="9"/>
      <c r="K17017" s="11"/>
      <c r="L17017" s="9"/>
      <c r="M17017" s="11"/>
      <c r="N17017" s="11"/>
      <c r="O17017" s="11"/>
      <c r="P17017" s="11"/>
      <c r="Q17017" s="11"/>
      <c r="R17017" s="11"/>
      <c r="S17017" s="11"/>
      <c r="T17017" s="11"/>
      <c r="U17017" s="11"/>
      <c r="V17017" s="11"/>
      <c r="W17017" s="11"/>
      <c r="X17017" s="11"/>
      <c r="Y17017" s="11"/>
      <c r="Z17017" s="9"/>
    </row>
    <row r="17018" spans="10:26" ht="15" customHeight="1">
      <c r="J17018" s="9"/>
      <c r="K17018" s="11"/>
      <c r="L17018" s="9"/>
      <c r="M17018" s="11"/>
      <c r="N17018" s="11"/>
      <c r="O17018" s="11"/>
      <c r="P17018" s="11"/>
      <c r="Q17018" s="11"/>
      <c r="R17018" s="11"/>
      <c r="S17018" s="11"/>
      <c r="T17018" s="11"/>
      <c r="U17018" s="11"/>
      <c r="V17018" s="11"/>
      <c r="W17018" s="11"/>
      <c r="X17018" s="11"/>
      <c r="Y17018" s="11"/>
      <c r="Z17018" s="9"/>
    </row>
    <row r="17019" spans="10:26" ht="15" customHeight="1">
      <c r="J17019" s="9"/>
      <c r="K17019" s="11"/>
      <c r="L17019" s="9"/>
      <c r="M17019" s="11"/>
      <c r="N17019" s="11"/>
      <c r="O17019" s="11"/>
      <c r="P17019" s="11"/>
      <c r="Q17019" s="11"/>
      <c r="R17019" s="11"/>
      <c r="S17019" s="11"/>
      <c r="T17019" s="11"/>
      <c r="U17019" s="11"/>
      <c r="V17019" s="11"/>
      <c r="W17019" s="11"/>
      <c r="X17019" s="11"/>
      <c r="Y17019" s="11"/>
      <c r="Z17019" s="9"/>
    </row>
    <row r="17020" spans="10:26" ht="15" customHeight="1">
      <c r="J17020" s="9"/>
      <c r="K17020" s="11"/>
      <c r="L17020" s="9"/>
      <c r="M17020" s="11"/>
      <c r="N17020" s="11"/>
      <c r="O17020" s="11"/>
      <c r="P17020" s="11"/>
      <c r="Q17020" s="11"/>
      <c r="R17020" s="11"/>
      <c r="S17020" s="11"/>
      <c r="T17020" s="11"/>
      <c r="U17020" s="11"/>
      <c r="V17020" s="11"/>
      <c r="W17020" s="11"/>
      <c r="X17020" s="11"/>
      <c r="Y17020" s="11"/>
      <c r="Z17020" s="9"/>
    </row>
    <row r="17021" spans="10:26" ht="15" customHeight="1">
      <c r="J17021" s="9"/>
      <c r="K17021" s="11"/>
      <c r="L17021" s="9"/>
      <c r="M17021" s="11"/>
      <c r="N17021" s="11"/>
      <c r="O17021" s="11"/>
      <c r="P17021" s="11"/>
      <c r="Q17021" s="11"/>
      <c r="R17021" s="11"/>
      <c r="S17021" s="11"/>
      <c r="T17021" s="11"/>
      <c r="U17021" s="11"/>
      <c r="V17021" s="11"/>
      <c r="W17021" s="11"/>
      <c r="X17021" s="11"/>
      <c r="Y17021" s="11"/>
      <c r="Z17021" s="9"/>
    </row>
    <row r="17022" spans="10:26" ht="15" customHeight="1">
      <c r="J17022" s="9"/>
      <c r="K17022" s="11"/>
      <c r="L17022" s="9"/>
      <c r="M17022" s="11"/>
      <c r="N17022" s="11"/>
      <c r="O17022" s="11"/>
      <c r="P17022" s="11"/>
      <c r="Q17022" s="11"/>
      <c r="R17022" s="11"/>
      <c r="S17022" s="11"/>
      <c r="T17022" s="11"/>
      <c r="U17022" s="11"/>
      <c r="V17022" s="11"/>
      <c r="W17022" s="11"/>
      <c r="X17022" s="11"/>
      <c r="Y17022" s="11"/>
      <c r="Z17022" s="9"/>
    </row>
    <row r="17023" spans="10:26" ht="15" customHeight="1">
      <c r="J17023" s="9"/>
      <c r="K17023" s="11"/>
      <c r="L17023" s="9"/>
      <c r="M17023" s="11"/>
      <c r="N17023" s="11"/>
      <c r="O17023" s="11"/>
      <c r="P17023" s="11"/>
      <c r="Q17023" s="11"/>
      <c r="R17023" s="11"/>
      <c r="S17023" s="11"/>
      <c r="T17023" s="11"/>
      <c r="U17023" s="11"/>
      <c r="V17023" s="11"/>
      <c r="W17023" s="11"/>
      <c r="X17023" s="11"/>
      <c r="Y17023" s="11"/>
      <c r="Z17023" s="9"/>
    </row>
    <row r="17024" spans="10:26" ht="15" customHeight="1">
      <c r="J17024" s="9"/>
      <c r="K17024" s="11"/>
      <c r="L17024" s="9"/>
      <c r="M17024" s="11"/>
      <c r="N17024" s="11"/>
      <c r="O17024" s="11"/>
      <c r="P17024" s="11"/>
      <c r="Q17024" s="11"/>
      <c r="R17024" s="11"/>
      <c r="S17024" s="11"/>
      <c r="T17024" s="11"/>
      <c r="U17024" s="11"/>
      <c r="V17024" s="11"/>
      <c r="W17024" s="11"/>
      <c r="X17024" s="11"/>
      <c r="Y17024" s="11"/>
      <c r="Z17024" s="9"/>
    </row>
    <row r="17025" spans="10:26" ht="15" customHeight="1">
      <c r="J17025" s="9"/>
      <c r="K17025" s="11"/>
      <c r="L17025" s="9"/>
      <c r="M17025" s="11"/>
      <c r="N17025" s="11"/>
      <c r="O17025" s="11"/>
      <c r="P17025" s="11"/>
      <c r="Q17025" s="11"/>
      <c r="R17025" s="11"/>
      <c r="S17025" s="11"/>
      <c r="T17025" s="11"/>
      <c r="U17025" s="11"/>
      <c r="V17025" s="11"/>
      <c r="W17025" s="11"/>
      <c r="X17025" s="11"/>
      <c r="Y17025" s="11"/>
      <c r="Z17025" s="9"/>
    </row>
    <row r="17026" spans="10:26" ht="15" customHeight="1">
      <c r="J17026" s="9"/>
      <c r="K17026" s="11"/>
      <c r="L17026" s="9"/>
      <c r="M17026" s="11"/>
      <c r="N17026" s="11"/>
      <c r="O17026" s="11"/>
      <c r="P17026" s="11"/>
      <c r="Q17026" s="11"/>
      <c r="R17026" s="11"/>
      <c r="S17026" s="11"/>
      <c r="T17026" s="11"/>
      <c r="U17026" s="11"/>
      <c r="V17026" s="11"/>
      <c r="W17026" s="11"/>
      <c r="X17026" s="11"/>
      <c r="Y17026" s="11"/>
      <c r="Z17026" s="9"/>
    </row>
    <row r="17027" spans="10:26" ht="15" customHeight="1">
      <c r="J17027" s="9"/>
      <c r="K17027" s="11"/>
      <c r="L17027" s="9"/>
      <c r="M17027" s="11"/>
      <c r="N17027" s="11"/>
      <c r="O17027" s="11"/>
      <c r="P17027" s="11"/>
      <c r="Q17027" s="11"/>
      <c r="R17027" s="11"/>
      <c r="S17027" s="11"/>
      <c r="T17027" s="11"/>
      <c r="U17027" s="11"/>
      <c r="V17027" s="11"/>
      <c r="W17027" s="11"/>
      <c r="X17027" s="11"/>
      <c r="Y17027" s="11"/>
      <c r="Z17027" s="9"/>
    </row>
    <row r="17028" spans="10:26" ht="15" customHeight="1">
      <c r="J17028" s="9"/>
      <c r="K17028" s="11"/>
      <c r="L17028" s="9"/>
      <c r="M17028" s="11"/>
      <c r="N17028" s="11"/>
      <c r="O17028" s="11"/>
      <c r="P17028" s="11"/>
      <c r="Q17028" s="11"/>
      <c r="R17028" s="11"/>
      <c r="S17028" s="11"/>
      <c r="T17028" s="11"/>
      <c r="U17028" s="11"/>
      <c r="V17028" s="11"/>
      <c r="W17028" s="11"/>
      <c r="X17028" s="11"/>
      <c r="Y17028" s="11"/>
      <c r="Z17028" s="9"/>
    </row>
    <row r="17029" spans="10:26" ht="15" customHeight="1">
      <c r="J17029" s="9"/>
      <c r="K17029" s="11"/>
      <c r="L17029" s="9"/>
      <c r="M17029" s="11"/>
      <c r="N17029" s="11"/>
      <c r="O17029" s="11"/>
      <c r="P17029" s="11"/>
      <c r="Q17029" s="11"/>
      <c r="R17029" s="11"/>
      <c r="S17029" s="11"/>
      <c r="T17029" s="11"/>
      <c r="U17029" s="11"/>
      <c r="V17029" s="11"/>
      <c r="W17029" s="11"/>
      <c r="X17029" s="11"/>
      <c r="Y17029" s="11"/>
      <c r="Z17029" s="9"/>
    </row>
    <row r="17030" spans="10:26" ht="15" customHeight="1">
      <c r="J17030" s="9"/>
      <c r="K17030" s="11"/>
      <c r="L17030" s="9"/>
      <c r="M17030" s="11"/>
      <c r="N17030" s="11"/>
      <c r="O17030" s="11"/>
      <c r="P17030" s="11"/>
      <c r="Q17030" s="11"/>
      <c r="R17030" s="11"/>
      <c r="S17030" s="11"/>
      <c r="T17030" s="11"/>
      <c r="U17030" s="11"/>
      <c r="V17030" s="11"/>
      <c r="W17030" s="11"/>
      <c r="X17030" s="11"/>
      <c r="Y17030" s="11"/>
      <c r="Z17030" s="9"/>
    </row>
    <row r="17031" spans="10:26" ht="15" customHeight="1">
      <c r="J17031" s="9"/>
      <c r="K17031" s="11"/>
      <c r="L17031" s="9"/>
      <c r="M17031" s="11"/>
      <c r="N17031" s="11"/>
      <c r="O17031" s="11"/>
      <c r="P17031" s="11"/>
      <c r="Q17031" s="11"/>
      <c r="R17031" s="11"/>
      <c r="S17031" s="11"/>
      <c r="T17031" s="11"/>
      <c r="U17031" s="11"/>
      <c r="V17031" s="11"/>
      <c r="W17031" s="11"/>
      <c r="X17031" s="11"/>
      <c r="Y17031" s="11"/>
      <c r="Z17031" s="9"/>
    </row>
    <row r="17032" spans="10:26" ht="15" customHeight="1">
      <c r="J17032" s="9"/>
      <c r="K17032" s="11"/>
      <c r="L17032" s="9"/>
      <c r="M17032" s="11"/>
      <c r="N17032" s="11"/>
      <c r="O17032" s="11"/>
      <c r="P17032" s="11"/>
      <c r="Q17032" s="11"/>
      <c r="R17032" s="11"/>
      <c r="S17032" s="11"/>
      <c r="T17032" s="11"/>
      <c r="U17032" s="11"/>
      <c r="V17032" s="11"/>
      <c r="W17032" s="11"/>
      <c r="X17032" s="11"/>
      <c r="Y17032" s="11"/>
      <c r="Z17032" s="9"/>
    </row>
    <row r="17033" spans="10:26" ht="15" customHeight="1">
      <c r="J17033" s="9"/>
      <c r="K17033" s="11"/>
      <c r="L17033" s="9"/>
      <c r="M17033" s="11"/>
      <c r="N17033" s="11"/>
      <c r="O17033" s="11"/>
      <c r="P17033" s="11"/>
      <c r="Q17033" s="11"/>
      <c r="R17033" s="11"/>
      <c r="S17033" s="11"/>
      <c r="T17033" s="11"/>
      <c r="U17033" s="11"/>
      <c r="V17033" s="11"/>
      <c r="W17033" s="11"/>
      <c r="X17033" s="11"/>
      <c r="Y17033" s="11"/>
      <c r="Z17033" s="9"/>
    </row>
    <row r="17034" spans="10:26" ht="15" customHeight="1">
      <c r="J17034" s="9"/>
      <c r="K17034" s="11"/>
      <c r="L17034" s="9"/>
      <c r="M17034" s="11"/>
      <c r="N17034" s="11"/>
      <c r="O17034" s="11"/>
      <c r="P17034" s="11"/>
      <c r="Q17034" s="11"/>
      <c r="R17034" s="11"/>
      <c r="S17034" s="11"/>
      <c r="T17034" s="11"/>
      <c r="U17034" s="11"/>
      <c r="V17034" s="11"/>
      <c r="W17034" s="11"/>
      <c r="X17034" s="11"/>
      <c r="Y17034" s="11"/>
      <c r="Z17034" s="9"/>
    </row>
    <row r="17035" spans="10:26" ht="15" customHeight="1">
      <c r="J17035" s="9"/>
      <c r="K17035" s="11"/>
      <c r="L17035" s="9"/>
      <c r="M17035" s="11"/>
      <c r="N17035" s="11"/>
      <c r="O17035" s="11"/>
      <c r="P17035" s="11"/>
      <c r="Q17035" s="11"/>
      <c r="R17035" s="11"/>
      <c r="S17035" s="11"/>
      <c r="T17035" s="11"/>
      <c r="U17035" s="11"/>
      <c r="V17035" s="11"/>
      <c r="W17035" s="11"/>
      <c r="X17035" s="11"/>
      <c r="Y17035" s="11"/>
      <c r="Z17035" s="9"/>
    </row>
    <row r="17036" spans="10:26" ht="15" customHeight="1">
      <c r="J17036" s="9"/>
      <c r="K17036" s="11"/>
      <c r="L17036" s="9"/>
      <c r="M17036" s="11"/>
      <c r="N17036" s="11"/>
      <c r="O17036" s="11"/>
      <c r="P17036" s="11"/>
      <c r="Q17036" s="11"/>
      <c r="R17036" s="11"/>
      <c r="S17036" s="11"/>
      <c r="T17036" s="11"/>
      <c r="U17036" s="11"/>
      <c r="V17036" s="11"/>
      <c r="W17036" s="11"/>
      <c r="X17036" s="11"/>
      <c r="Y17036" s="11"/>
      <c r="Z17036" s="9"/>
    </row>
    <row r="17037" spans="10:26" ht="15" customHeight="1">
      <c r="J17037" s="9"/>
      <c r="K17037" s="11"/>
      <c r="L17037" s="9"/>
      <c r="M17037" s="11"/>
      <c r="N17037" s="11"/>
      <c r="O17037" s="11"/>
      <c r="P17037" s="11"/>
      <c r="Q17037" s="11"/>
      <c r="R17037" s="11"/>
      <c r="S17037" s="11"/>
      <c r="T17037" s="11"/>
      <c r="U17037" s="11"/>
      <c r="V17037" s="11"/>
      <c r="W17037" s="11"/>
      <c r="X17037" s="11"/>
      <c r="Y17037" s="11"/>
      <c r="Z17037" s="9"/>
    </row>
    <row r="17038" spans="10:26" ht="15" customHeight="1">
      <c r="J17038" s="9"/>
      <c r="K17038" s="11"/>
      <c r="L17038" s="9"/>
      <c r="M17038" s="11"/>
      <c r="N17038" s="11"/>
      <c r="O17038" s="11"/>
      <c r="P17038" s="11"/>
      <c r="Q17038" s="11"/>
      <c r="R17038" s="11"/>
      <c r="S17038" s="11"/>
      <c r="T17038" s="11"/>
      <c r="U17038" s="11"/>
      <c r="V17038" s="11"/>
      <c r="W17038" s="11"/>
      <c r="X17038" s="11"/>
      <c r="Y17038" s="11"/>
      <c r="Z17038" s="9"/>
    </row>
    <row r="17039" spans="10:26" ht="15" customHeight="1">
      <c r="J17039" s="9"/>
      <c r="K17039" s="11"/>
      <c r="L17039" s="9"/>
      <c r="M17039" s="11"/>
      <c r="N17039" s="11"/>
      <c r="O17039" s="11"/>
      <c r="P17039" s="11"/>
      <c r="Q17039" s="11"/>
      <c r="R17039" s="11"/>
      <c r="S17039" s="11"/>
      <c r="T17039" s="11"/>
      <c r="U17039" s="11"/>
      <c r="V17039" s="11"/>
      <c r="W17039" s="11"/>
      <c r="X17039" s="11"/>
      <c r="Y17039" s="11"/>
      <c r="Z17039" s="9"/>
    </row>
    <row r="17040" spans="10:26" ht="15" customHeight="1">
      <c r="J17040" s="9"/>
      <c r="K17040" s="11"/>
      <c r="L17040" s="9"/>
      <c r="M17040" s="11"/>
      <c r="N17040" s="11"/>
      <c r="O17040" s="11"/>
      <c r="P17040" s="11"/>
      <c r="Q17040" s="11"/>
      <c r="R17040" s="11"/>
      <c r="S17040" s="11"/>
      <c r="T17040" s="11"/>
      <c r="U17040" s="11"/>
      <c r="V17040" s="11"/>
      <c r="W17040" s="11"/>
      <c r="X17040" s="11"/>
      <c r="Y17040" s="11"/>
      <c r="Z17040" s="9"/>
    </row>
    <row r="17041" spans="10:26" ht="15" customHeight="1">
      <c r="J17041" s="9"/>
      <c r="K17041" s="11"/>
      <c r="L17041" s="9"/>
      <c r="M17041" s="11"/>
      <c r="N17041" s="11"/>
      <c r="O17041" s="11"/>
      <c r="P17041" s="11"/>
      <c r="Q17041" s="11"/>
      <c r="R17041" s="11"/>
      <c r="S17041" s="11"/>
      <c r="T17041" s="11"/>
      <c r="U17041" s="11"/>
      <c r="V17041" s="11"/>
      <c r="W17041" s="11"/>
      <c r="X17041" s="11"/>
      <c r="Y17041" s="11"/>
      <c r="Z17041" s="9"/>
    </row>
    <row r="17042" spans="10:26" ht="15" customHeight="1">
      <c r="J17042" s="9"/>
      <c r="K17042" s="11"/>
      <c r="L17042" s="9"/>
      <c r="M17042" s="11"/>
      <c r="N17042" s="11"/>
      <c r="O17042" s="11"/>
      <c r="P17042" s="11"/>
      <c r="Q17042" s="11"/>
      <c r="R17042" s="11"/>
      <c r="S17042" s="11"/>
      <c r="T17042" s="11"/>
      <c r="U17042" s="11"/>
      <c r="V17042" s="11"/>
      <c r="W17042" s="11"/>
      <c r="X17042" s="11"/>
      <c r="Y17042" s="11"/>
      <c r="Z17042" s="9"/>
    </row>
    <row r="17043" spans="10:26" ht="15" customHeight="1">
      <c r="J17043" s="9"/>
      <c r="K17043" s="11"/>
      <c r="L17043" s="9"/>
      <c r="M17043" s="11"/>
      <c r="N17043" s="11"/>
      <c r="O17043" s="11"/>
      <c r="P17043" s="11"/>
      <c r="Q17043" s="11"/>
      <c r="R17043" s="11"/>
      <c r="S17043" s="11"/>
      <c r="T17043" s="11"/>
      <c r="U17043" s="11"/>
      <c r="V17043" s="11"/>
      <c r="W17043" s="11"/>
      <c r="X17043" s="11"/>
      <c r="Y17043" s="11"/>
      <c r="Z17043" s="9"/>
    </row>
    <row r="17044" spans="10:26" ht="15" customHeight="1">
      <c r="J17044" s="9"/>
      <c r="K17044" s="11"/>
      <c r="L17044" s="9"/>
      <c r="M17044" s="11"/>
      <c r="N17044" s="11"/>
      <c r="O17044" s="11"/>
      <c r="P17044" s="11"/>
      <c r="Q17044" s="11"/>
      <c r="R17044" s="11"/>
      <c r="S17044" s="11"/>
      <c r="T17044" s="11"/>
      <c r="U17044" s="11"/>
      <c r="V17044" s="11"/>
      <c r="W17044" s="11"/>
      <c r="X17044" s="11"/>
      <c r="Y17044" s="11"/>
      <c r="Z17044" s="9"/>
    </row>
    <row r="17045" spans="10:26" ht="15" customHeight="1">
      <c r="J17045" s="9"/>
      <c r="K17045" s="11"/>
      <c r="L17045" s="9"/>
      <c r="M17045" s="11"/>
      <c r="N17045" s="11"/>
      <c r="O17045" s="11"/>
      <c r="P17045" s="11"/>
      <c r="Q17045" s="11"/>
      <c r="R17045" s="11"/>
      <c r="S17045" s="11"/>
      <c r="T17045" s="11"/>
      <c r="U17045" s="11"/>
      <c r="V17045" s="11"/>
      <c r="W17045" s="11"/>
      <c r="X17045" s="11"/>
      <c r="Y17045" s="11"/>
      <c r="Z17045" s="9"/>
    </row>
    <row r="17046" spans="10:26" ht="15" customHeight="1">
      <c r="J17046" s="9"/>
      <c r="K17046" s="11"/>
      <c r="L17046" s="9"/>
      <c r="M17046" s="11"/>
      <c r="N17046" s="11"/>
      <c r="O17046" s="11"/>
      <c r="P17046" s="11"/>
      <c r="Q17046" s="11"/>
      <c r="R17046" s="11"/>
      <c r="S17046" s="11"/>
      <c r="T17046" s="11"/>
      <c r="U17046" s="11"/>
      <c r="V17046" s="11"/>
      <c r="W17046" s="11"/>
      <c r="X17046" s="11"/>
      <c r="Y17046" s="11"/>
      <c r="Z17046" s="9"/>
    </row>
    <row r="17047" spans="10:26" ht="15" customHeight="1">
      <c r="J17047" s="9"/>
      <c r="K17047" s="11"/>
      <c r="L17047" s="9"/>
      <c r="M17047" s="11"/>
      <c r="N17047" s="11"/>
      <c r="O17047" s="11"/>
      <c r="P17047" s="11"/>
      <c r="Q17047" s="11"/>
      <c r="R17047" s="11"/>
      <c r="S17047" s="11"/>
      <c r="T17047" s="11"/>
      <c r="U17047" s="11"/>
      <c r="V17047" s="11"/>
      <c r="W17047" s="11"/>
      <c r="X17047" s="11"/>
      <c r="Y17047" s="11"/>
      <c r="Z17047" s="9"/>
    </row>
    <row r="17048" spans="10:26" ht="15" customHeight="1">
      <c r="J17048" s="9"/>
      <c r="K17048" s="11"/>
      <c r="L17048" s="9"/>
      <c r="M17048" s="11"/>
      <c r="N17048" s="11"/>
      <c r="O17048" s="11"/>
      <c r="P17048" s="11"/>
      <c r="Q17048" s="11"/>
      <c r="R17048" s="11"/>
      <c r="S17048" s="11"/>
      <c r="T17048" s="11"/>
      <c r="U17048" s="11"/>
      <c r="V17048" s="11"/>
      <c r="W17048" s="11"/>
      <c r="X17048" s="11"/>
      <c r="Y17048" s="11"/>
      <c r="Z17048" s="9"/>
    </row>
    <row r="17049" spans="10:26" ht="15" customHeight="1">
      <c r="J17049" s="9"/>
      <c r="K17049" s="11"/>
      <c r="L17049" s="9"/>
      <c r="M17049" s="11"/>
      <c r="N17049" s="11"/>
      <c r="O17049" s="11"/>
      <c r="P17049" s="11"/>
      <c r="Q17049" s="11"/>
      <c r="R17049" s="11"/>
      <c r="S17049" s="11"/>
      <c r="T17049" s="11"/>
      <c r="U17049" s="11"/>
      <c r="V17049" s="11"/>
      <c r="W17049" s="11"/>
      <c r="X17049" s="11"/>
      <c r="Y17049" s="11"/>
      <c r="Z17049" s="9"/>
    </row>
    <row r="17050" spans="10:26" ht="15" customHeight="1">
      <c r="J17050" s="9"/>
      <c r="K17050" s="11"/>
      <c r="L17050" s="9"/>
      <c r="M17050" s="11"/>
      <c r="N17050" s="11"/>
      <c r="O17050" s="11"/>
      <c r="P17050" s="11"/>
      <c r="Q17050" s="11"/>
      <c r="R17050" s="11"/>
      <c r="S17050" s="11"/>
      <c r="T17050" s="11"/>
      <c r="U17050" s="11"/>
      <c r="V17050" s="11"/>
      <c r="W17050" s="11"/>
      <c r="X17050" s="11"/>
      <c r="Y17050" s="11"/>
      <c r="Z17050" s="9"/>
    </row>
    <row r="17051" spans="10:26" ht="15" customHeight="1">
      <c r="J17051" s="9"/>
      <c r="K17051" s="11"/>
      <c r="L17051" s="9"/>
      <c r="M17051" s="11"/>
      <c r="N17051" s="11"/>
      <c r="O17051" s="11"/>
      <c r="P17051" s="11"/>
      <c r="Q17051" s="11"/>
      <c r="R17051" s="11"/>
      <c r="S17051" s="11"/>
      <c r="T17051" s="11"/>
      <c r="U17051" s="11"/>
      <c r="V17051" s="11"/>
      <c r="W17051" s="11"/>
      <c r="X17051" s="11"/>
      <c r="Y17051" s="11"/>
      <c r="Z17051" s="9"/>
    </row>
    <row r="17052" spans="10:26" ht="15" customHeight="1">
      <c r="J17052" s="9"/>
      <c r="K17052" s="11"/>
      <c r="L17052" s="9"/>
      <c r="M17052" s="11"/>
      <c r="N17052" s="11"/>
      <c r="O17052" s="11"/>
      <c r="P17052" s="11"/>
      <c r="Q17052" s="11"/>
      <c r="R17052" s="11"/>
      <c r="S17052" s="11"/>
      <c r="T17052" s="11"/>
      <c r="U17052" s="11"/>
      <c r="V17052" s="11"/>
      <c r="W17052" s="11"/>
      <c r="X17052" s="11"/>
      <c r="Y17052" s="11"/>
      <c r="Z17052" s="9"/>
    </row>
    <row r="17053" spans="10:26" ht="15" customHeight="1">
      <c r="J17053" s="9"/>
      <c r="K17053" s="11"/>
      <c r="L17053" s="9"/>
      <c r="M17053" s="11"/>
      <c r="N17053" s="11"/>
      <c r="O17053" s="11"/>
      <c r="P17053" s="11"/>
      <c r="Q17053" s="11"/>
      <c r="R17053" s="11"/>
      <c r="S17053" s="11"/>
      <c r="T17053" s="11"/>
      <c r="U17053" s="11"/>
      <c r="V17053" s="11"/>
      <c r="W17053" s="11"/>
      <c r="X17053" s="11"/>
      <c r="Y17053" s="11"/>
      <c r="Z17053" s="9"/>
    </row>
    <row r="17054" spans="10:26" ht="15" customHeight="1">
      <c r="J17054" s="9"/>
      <c r="K17054" s="11"/>
      <c r="L17054" s="9"/>
      <c r="M17054" s="11"/>
      <c r="N17054" s="11"/>
      <c r="O17054" s="11"/>
      <c r="P17054" s="11"/>
      <c r="Q17054" s="11"/>
      <c r="R17054" s="11"/>
      <c r="S17054" s="11"/>
      <c r="T17054" s="11"/>
      <c r="U17054" s="11"/>
      <c r="V17054" s="11"/>
      <c r="W17054" s="11"/>
      <c r="X17054" s="11"/>
      <c r="Y17054" s="11"/>
      <c r="Z17054" s="9"/>
    </row>
    <row r="17055" spans="10:26" ht="15" customHeight="1">
      <c r="J17055" s="9"/>
      <c r="K17055" s="11"/>
      <c r="L17055" s="9"/>
      <c r="M17055" s="11"/>
      <c r="N17055" s="11"/>
      <c r="O17055" s="11"/>
      <c r="P17055" s="11"/>
      <c r="Q17055" s="11"/>
      <c r="R17055" s="11"/>
      <c r="S17055" s="11"/>
      <c r="T17055" s="11"/>
      <c r="U17055" s="11"/>
      <c r="V17055" s="11"/>
      <c r="W17055" s="11"/>
      <c r="X17055" s="11"/>
      <c r="Y17055" s="11"/>
      <c r="Z17055" s="9"/>
    </row>
    <row r="17056" spans="10:26" ht="15" customHeight="1">
      <c r="J17056" s="9"/>
      <c r="K17056" s="11"/>
      <c r="L17056" s="9"/>
      <c r="M17056" s="11"/>
      <c r="N17056" s="11"/>
      <c r="O17056" s="11"/>
      <c r="P17056" s="11"/>
      <c r="Q17056" s="11"/>
      <c r="R17056" s="11"/>
      <c r="S17056" s="11"/>
      <c r="T17056" s="11"/>
      <c r="U17056" s="11"/>
      <c r="V17056" s="11"/>
      <c r="W17056" s="11"/>
      <c r="X17056" s="11"/>
      <c r="Y17056" s="11"/>
      <c r="Z17056" s="9"/>
    </row>
    <row r="17057" spans="10:26" ht="15" customHeight="1">
      <c r="J17057" s="9"/>
      <c r="K17057" s="11"/>
      <c r="L17057" s="9"/>
      <c r="M17057" s="11"/>
      <c r="N17057" s="11"/>
      <c r="O17057" s="11"/>
      <c r="P17057" s="11"/>
      <c r="Q17057" s="11"/>
      <c r="R17057" s="11"/>
      <c r="S17057" s="11"/>
      <c r="T17057" s="11"/>
      <c r="U17057" s="11"/>
      <c r="V17057" s="11"/>
      <c r="W17057" s="11"/>
      <c r="X17057" s="11"/>
      <c r="Y17057" s="11"/>
      <c r="Z17057" s="9"/>
    </row>
    <row r="17058" spans="10:26" ht="15" customHeight="1">
      <c r="J17058" s="9"/>
      <c r="K17058" s="11"/>
      <c r="L17058" s="9"/>
      <c r="M17058" s="11"/>
      <c r="N17058" s="11"/>
      <c r="O17058" s="11"/>
      <c r="P17058" s="11"/>
      <c r="Q17058" s="11"/>
      <c r="R17058" s="11"/>
      <c r="S17058" s="11"/>
      <c r="T17058" s="11"/>
      <c r="U17058" s="11"/>
      <c r="V17058" s="11"/>
      <c r="W17058" s="11"/>
      <c r="X17058" s="11"/>
      <c r="Y17058" s="11"/>
      <c r="Z17058" s="9"/>
    </row>
    <row r="17059" spans="10:26" ht="15" customHeight="1">
      <c r="J17059" s="9"/>
      <c r="K17059" s="11"/>
      <c r="L17059" s="9"/>
      <c r="M17059" s="11"/>
      <c r="N17059" s="11"/>
      <c r="O17059" s="11"/>
      <c r="P17059" s="11"/>
      <c r="Q17059" s="11"/>
      <c r="R17059" s="11"/>
      <c r="S17059" s="11"/>
      <c r="T17059" s="11"/>
      <c r="U17059" s="11"/>
      <c r="V17059" s="11"/>
      <c r="W17059" s="11"/>
      <c r="X17059" s="11"/>
      <c r="Y17059" s="11"/>
      <c r="Z17059" s="9"/>
    </row>
    <row r="17060" spans="10:26" ht="15" customHeight="1">
      <c r="J17060" s="9"/>
      <c r="K17060" s="11"/>
      <c r="L17060" s="9"/>
      <c r="M17060" s="11"/>
      <c r="N17060" s="11"/>
      <c r="O17060" s="11"/>
      <c r="P17060" s="11"/>
      <c r="Q17060" s="11"/>
      <c r="R17060" s="11"/>
      <c r="S17060" s="11"/>
      <c r="T17060" s="11"/>
      <c r="U17060" s="11"/>
      <c r="V17060" s="11"/>
      <c r="W17060" s="11"/>
      <c r="X17060" s="11"/>
      <c r="Y17060" s="11"/>
      <c r="Z17060" s="9"/>
    </row>
    <row r="17061" spans="10:26" ht="15" customHeight="1">
      <c r="J17061" s="9"/>
      <c r="K17061" s="11"/>
      <c r="L17061" s="9"/>
      <c r="M17061" s="11"/>
      <c r="N17061" s="11"/>
      <c r="O17061" s="11"/>
      <c r="P17061" s="11"/>
      <c r="Q17061" s="11"/>
      <c r="R17061" s="11"/>
      <c r="S17061" s="11"/>
      <c r="T17061" s="11"/>
      <c r="U17061" s="11"/>
      <c r="V17061" s="11"/>
      <c r="W17061" s="11"/>
      <c r="X17061" s="11"/>
      <c r="Y17061" s="11"/>
      <c r="Z17061" s="9"/>
    </row>
    <row r="17062" spans="10:26" ht="15" customHeight="1">
      <c r="J17062" s="9"/>
      <c r="K17062" s="11"/>
      <c r="L17062" s="9"/>
      <c r="M17062" s="11"/>
      <c r="N17062" s="11"/>
      <c r="O17062" s="11"/>
      <c r="P17062" s="11"/>
      <c r="Q17062" s="11"/>
      <c r="R17062" s="11"/>
      <c r="S17062" s="11"/>
      <c r="T17062" s="11"/>
      <c r="U17062" s="11"/>
      <c r="V17062" s="11"/>
      <c r="W17062" s="11"/>
      <c r="X17062" s="11"/>
      <c r="Y17062" s="11"/>
      <c r="Z17062" s="9"/>
    </row>
    <row r="17063" spans="10:26" ht="15" customHeight="1">
      <c r="J17063" s="9"/>
      <c r="K17063" s="11"/>
      <c r="L17063" s="9"/>
      <c r="M17063" s="11"/>
      <c r="N17063" s="11"/>
      <c r="O17063" s="11"/>
      <c r="P17063" s="11"/>
      <c r="Q17063" s="11"/>
      <c r="R17063" s="11"/>
      <c r="S17063" s="11"/>
      <c r="T17063" s="11"/>
      <c r="U17063" s="11"/>
      <c r="V17063" s="11"/>
      <c r="W17063" s="11"/>
      <c r="X17063" s="11"/>
      <c r="Y17063" s="11"/>
      <c r="Z17063" s="9"/>
    </row>
    <row r="17064" spans="10:26" ht="15" customHeight="1">
      <c r="J17064" s="9"/>
      <c r="K17064" s="11"/>
      <c r="L17064" s="9"/>
      <c r="M17064" s="11"/>
      <c r="N17064" s="11"/>
      <c r="O17064" s="11"/>
      <c r="P17064" s="11"/>
      <c r="Q17064" s="11"/>
      <c r="R17064" s="11"/>
      <c r="S17064" s="11"/>
      <c r="T17064" s="11"/>
      <c r="U17064" s="11"/>
      <c r="V17064" s="11"/>
      <c r="W17064" s="11"/>
      <c r="X17064" s="11"/>
      <c r="Y17064" s="11"/>
      <c r="Z17064" s="9"/>
    </row>
    <row r="17065" spans="10:26" ht="15" customHeight="1">
      <c r="J17065" s="9"/>
      <c r="K17065" s="11"/>
      <c r="L17065" s="9"/>
      <c r="M17065" s="11"/>
      <c r="N17065" s="11"/>
      <c r="O17065" s="11"/>
      <c r="P17065" s="11"/>
      <c r="Q17065" s="11"/>
      <c r="R17065" s="11"/>
      <c r="S17065" s="11"/>
      <c r="T17065" s="11"/>
      <c r="U17065" s="11"/>
      <c r="V17065" s="11"/>
      <c r="W17065" s="11"/>
      <c r="X17065" s="11"/>
      <c r="Y17065" s="11"/>
      <c r="Z17065" s="9"/>
    </row>
    <row r="17066" spans="10:26" ht="15" customHeight="1">
      <c r="J17066" s="9"/>
      <c r="K17066" s="11"/>
      <c r="L17066" s="9"/>
      <c r="M17066" s="11"/>
      <c r="N17066" s="11"/>
      <c r="O17066" s="11"/>
      <c r="P17066" s="11"/>
      <c r="Q17066" s="11"/>
      <c r="R17066" s="11"/>
      <c r="S17066" s="11"/>
      <c r="T17066" s="11"/>
      <c r="U17066" s="11"/>
      <c r="V17066" s="11"/>
      <c r="W17066" s="11"/>
      <c r="X17066" s="11"/>
      <c r="Y17066" s="11"/>
      <c r="Z17066" s="9"/>
    </row>
    <row r="17067" spans="10:26" ht="15" customHeight="1">
      <c r="J17067" s="9"/>
      <c r="K17067" s="11"/>
      <c r="L17067" s="9"/>
      <c r="M17067" s="11"/>
      <c r="N17067" s="11"/>
      <c r="O17067" s="11"/>
      <c r="P17067" s="11"/>
      <c r="Q17067" s="11"/>
      <c r="R17067" s="11"/>
      <c r="S17067" s="11"/>
      <c r="T17067" s="11"/>
      <c r="U17067" s="11"/>
      <c r="V17067" s="11"/>
      <c r="W17067" s="11"/>
      <c r="X17067" s="11"/>
      <c r="Y17067" s="11"/>
      <c r="Z17067" s="9"/>
    </row>
    <row r="17068" spans="10:26" ht="15" customHeight="1">
      <c r="J17068" s="9"/>
      <c r="K17068" s="11"/>
      <c r="L17068" s="9"/>
      <c r="M17068" s="11"/>
      <c r="N17068" s="11"/>
      <c r="O17068" s="11"/>
      <c r="P17068" s="11"/>
      <c r="Q17068" s="11"/>
      <c r="R17068" s="11"/>
      <c r="S17068" s="11"/>
      <c r="T17068" s="11"/>
      <c r="U17068" s="11"/>
      <c r="V17068" s="11"/>
      <c r="W17068" s="11"/>
      <c r="X17068" s="11"/>
      <c r="Y17068" s="11"/>
      <c r="Z17068" s="9"/>
    </row>
    <row r="17069" spans="10:26" ht="15" customHeight="1">
      <c r="J17069" s="9"/>
      <c r="K17069" s="11"/>
      <c r="L17069" s="9"/>
      <c r="M17069" s="11"/>
      <c r="N17069" s="11"/>
      <c r="O17069" s="11"/>
      <c r="P17069" s="11"/>
      <c r="Q17069" s="11"/>
      <c r="R17069" s="11"/>
      <c r="S17069" s="11"/>
      <c r="T17069" s="11"/>
      <c r="U17069" s="11"/>
      <c r="V17069" s="11"/>
      <c r="W17069" s="11"/>
      <c r="X17069" s="11"/>
      <c r="Y17069" s="11"/>
      <c r="Z17069" s="9"/>
    </row>
    <row r="17070" spans="10:26" ht="15" customHeight="1">
      <c r="J17070" s="9"/>
      <c r="K17070" s="11"/>
      <c r="L17070" s="9"/>
      <c r="M17070" s="11"/>
      <c r="N17070" s="11"/>
      <c r="O17070" s="11"/>
      <c r="P17070" s="11"/>
      <c r="Q17070" s="11"/>
      <c r="R17070" s="11"/>
      <c r="S17070" s="11"/>
      <c r="T17070" s="11"/>
      <c r="U17070" s="11"/>
      <c r="V17070" s="11"/>
      <c r="W17070" s="11"/>
      <c r="X17070" s="11"/>
      <c r="Y17070" s="11"/>
      <c r="Z17070" s="9"/>
    </row>
    <row r="17071" spans="10:26" ht="15" customHeight="1">
      <c r="J17071" s="9"/>
      <c r="K17071" s="11"/>
      <c r="L17071" s="9"/>
      <c r="M17071" s="11"/>
      <c r="N17071" s="11"/>
      <c r="O17071" s="11"/>
      <c r="P17071" s="11"/>
      <c r="Q17071" s="11"/>
      <c r="R17071" s="11"/>
      <c r="S17071" s="11"/>
      <c r="T17071" s="11"/>
      <c r="U17071" s="11"/>
      <c r="V17071" s="11"/>
      <c r="W17071" s="11"/>
      <c r="X17071" s="11"/>
      <c r="Y17071" s="11"/>
      <c r="Z17071" s="9"/>
    </row>
    <row r="17072" spans="10:26" ht="15" customHeight="1">
      <c r="J17072" s="9"/>
      <c r="K17072" s="11"/>
      <c r="L17072" s="9"/>
      <c r="M17072" s="11"/>
      <c r="N17072" s="11"/>
      <c r="O17072" s="11"/>
      <c r="P17072" s="11"/>
      <c r="Q17072" s="11"/>
      <c r="R17072" s="11"/>
      <c r="S17072" s="11"/>
      <c r="T17072" s="11"/>
      <c r="U17072" s="11"/>
      <c r="V17072" s="11"/>
      <c r="W17072" s="11"/>
      <c r="X17072" s="11"/>
      <c r="Y17072" s="11"/>
      <c r="Z17072" s="9"/>
    </row>
    <row r="17073" spans="10:26" ht="15" customHeight="1">
      <c r="J17073" s="9"/>
      <c r="K17073" s="11"/>
      <c r="L17073" s="9"/>
      <c r="M17073" s="11"/>
      <c r="N17073" s="11"/>
      <c r="O17073" s="11"/>
      <c r="P17073" s="11"/>
      <c r="Q17073" s="11"/>
      <c r="R17073" s="11"/>
      <c r="S17073" s="11"/>
      <c r="T17073" s="11"/>
      <c r="U17073" s="11"/>
      <c r="V17073" s="11"/>
      <c r="W17073" s="11"/>
      <c r="X17073" s="11"/>
      <c r="Y17073" s="11"/>
      <c r="Z17073" s="9"/>
    </row>
    <row r="17074" spans="10:26" ht="15" customHeight="1">
      <c r="J17074" s="9"/>
      <c r="K17074" s="11"/>
      <c r="L17074" s="9"/>
      <c r="M17074" s="11"/>
      <c r="N17074" s="11"/>
      <c r="O17074" s="11"/>
      <c r="P17074" s="11"/>
      <c r="Q17074" s="11"/>
      <c r="R17074" s="11"/>
      <c r="S17074" s="11"/>
      <c r="T17074" s="11"/>
      <c r="U17074" s="11"/>
      <c r="V17074" s="11"/>
      <c r="W17074" s="11"/>
      <c r="X17074" s="11"/>
      <c r="Y17074" s="11"/>
      <c r="Z17074" s="9"/>
    </row>
    <row r="17075" spans="10:26" ht="15" customHeight="1">
      <c r="J17075" s="9"/>
      <c r="K17075" s="11"/>
      <c r="L17075" s="9"/>
      <c r="M17075" s="11"/>
      <c r="N17075" s="11"/>
      <c r="O17075" s="11"/>
      <c r="P17075" s="11"/>
      <c r="Q17075" s="11"/>
      <c r="R17075" s="11"/>
      <c r="S17075" s="11"/>
      <c r="T17075" s="11"/>
      <c r="U17075" s="11"/>
      <c r="V17075" s="11"/>
      <c r="W17075" s="11"/>
      <c r="X17075" s="11"/>
      <c r="Y17075" s="11"/>
      <c r="Z17075" s="9"/>
    </row>
    <row r="17076" spans="10:26" ht="15" customHeight="1">
      <c r="J17076" s="9"/>
      <c r="K17076" s="11"/>
      <c r="L17076" s="9"/>
      <c r="M17076" s="11"/>
      <c r="N17076" s="11"/>
      <c r="O17076" s="11"/>
      <c r="P17076" s="11"/>
      <c r="Q17076" s="11"/>
      <c r="R17076" s="11"/>
      <c r="S17076" s="11"/>
      <c r="T17076" s="11"/>
      <c r="U17076" s="11"/>
      <c r="V17076" s="11"/>
      <c r="W17076" s="11"/>
      <c r="X17076" s="11"/>
      <c r="Y17076" s="11"/>
      <c r="Z17076" s="9"/>
    </row>
    <row r="17077" spans="10:26" ht="15" customHeight="1">
      <c r="J17077" s="9"/>
      <c r="K17077" s="11"/>
      <c r="L17077" s="9"/>
      <c r="M17077" s="11"/>
      <c r="N17077" s="11"/>
      <c r="O17077" s="11"/>
      <c r="P17077" s="11"/>
      <c r="Q17077" s="11"/>
      <c r="R17077" s="11"/>
      <c r="S17077" s="11"/>
      <c r="T17077" s="11"/>
      <c r="U17077" s="11"/>
      <c r="V17077" s="11"/>
      <c r="W17077" s="11"/>
      <c r="X17077" s="11"/>
      <c r="Y17077" s="11"/>
      <c r="Z17077" s="9"/>
    </row>
    <row r="17078" spans="10:26" ht="15" customHeight="1">
      <c r="J17078" s="9"/>
      <c r="K17078" s="11"/>
      <c r="L17078" s="9"/>
      <c r="M17078" s="11"/>
      <c r="N17078" s="11"/>
      <c r="O17078" s="11"/>
      <c r="P17078" s="11"/>
      <c r="Q17078" s="11"/>
      <c r="R17078" s="11"/>
      <c r="S17078" s="11"/>
      <c r="T17078" s="11"/>
      <c r="U17078" s="11"/>
      <c r="V17078" s="11"/>
      <c r="W17078" s="11"/>
      <c r="X17078" s="11"/>
      <c r="Y17078" s="11"/>
      <c r="Z17078" s="9"/>
    </row>
    <row r="17079" spans="10:26" ht="15" customHeight="1">
      <c r="J17079" s="9"/>
      <c r="K17079" s="11"/>
      <c r="L17079" s="9"/>
      <c r="M17079" s="11"/>
      <c r="N17079" s="11"/>
      <c r="O17079" s="11"/>
      <c r="P17079" s="11"/>
      <c r="Q17079" s="11"/>
      <c r="R17079" s="11"/>
      <c r="S17079" s="11"/>
      <c r="T17079" s="11"/>
      <c r="U17079" s="11"/>
      <c r="V17079" s="11"/>
      <c r="W17079" s="11"/>
      <c r="X17079" s="11"/>
      <c r="Y17079" s="11"/>
      <c r="Z17079" s="9"/>
    </row>
    <row r="17080" spans="10:26" ht="15" customHeight="1">
      <c r="J17080" s="9"/>
      <c r="K17080" s="11"/>
      <c r="L17080" s="9"/>
      <c r="M17080" s="11"/>
      <c r="N17080" s="11"/>
      <c r="O17080" s="11"/>
      <c r="P17080" s="11"/>
      <c r="Q17080" s="11"/>
      <c r="R17080" s="11"/>
      <c r="S17080" s="11"/>
      <c r="T17080" s="11"/>
      <c r="U17080" s="11"/>
      <c r="V17080" s="11"/>
      <c r="W17080" s="11"/>
      <c r="X17080" s="11"/>
      <c r="Y17080" s="11"/>
      <c r="Z17080" s="9"/>
    </row>
    <row r="17081" spans="10:26" ht="15" customHeight="1">
      <c r="J17081" s="9"/>
      <c r="K17081" s="11"/>
      <c r="L17081" s="9"/>
      <c r="M17081" s="11"/>
      <c r="N17081" s="11"/>
      <c r="O17081" s="11"/>
      <c r="P17081" s="11"/>
      <c r="Q17081" s="11"/>
      <c r="R17081" s="11"/>
      <c r="S17081" s="11"/>
      <c r="T17081" s="11"/>
      <c r="U17081" s="11"/>
      <c r="V17081" s="11"/>
      <c r="W17081" s="11"/>
      <c r="X17081" s="11"/>
      <c r="Y17081" s="11"/>
      <c r="Z17081" s="9"/>
    </row>
    <row r="17082" spans="10:26" ht="15" customHeight="1">
      <c r="J17082" s="9"/>
      <c r="K17082" s="11"/>
      <c r="L17082" s="9"/>
      <c r="M17082" s="11"/>
      <c r="N17082" s="11"/>
      <c r="O17082" s="11"/>
      <c r="P17082" s="11"/>
      <c r="Q17082" s="11"/>
      <c r="R17082" s="11"/>
      <c r="S17082" s="11"/>
      <c r="T17082" s="11"/>
      <c r="U17082" s="11"/>
      <c r="V17082" s="11"/>
      <c r="W17082" s="11"/>
      <c r="X17082" s="11"/>
      <c r="Y17082" s="11"/>
      <c r="Z17082" s="9"/>
    </row>
    <row r="17083" spans="10:26" ht="15" customHeight="1">
      <c r="J17083" s="9"/>
      <c r="K17083" s="11"/>
      <c r="L17083" s="9"/>
      <c r="M17083" s="11"/>
      <c r="N17083" s="11"/>
      <c r="O17083" s="11"/>
      <c r="P17083" s="11"/>
      <c r="Q17083" s="11"/>
      <c r="R17083" s="11"/>
      <c r="S17083" s="11"/>
      <c r="T17083" s="11"/>
      <c r="U17083" s="11"/>
      <c r="V17083" s="11"/>
      <c r="W17083" s="11"/>
      <c r="X17083" s="11"/>
      <c r="Y17083" s="11"/>
      <c r="Z17083" s="9"/>
    </row>
    <row r="17084" spans="10:26" ht="15" customHeight="1">
      <c r="J17084" s="9"/>
      <c r="K17084" s="11"/>
      <c r="L17084" s="9"/>
      <c r="M17084" s="11"/>
      <c r="N17084" s="11"/>
      <c r="O17084" s="11"/>
      <c r="P17084" s="11"/>
      <c r="Q17084" s="11"/>
      <c r="R17084" s="11"/>
      <c r="S17084" s="11"/>
      <c r="T17084" s="11"/>
      <c r="U17084" s="11"/>
      <c r="V17084" s="11"/>
      <c r="W17084" s="11"/>
      <c r="X17084" s="11"/>
      <c r="Y17084" s="11"/>
      <c r="Z17084" s="9"/>
    </row>
    <row r="17085" spans="10:26" ht="15" customHeight="1">
      <c r="J17085" s="9"/>
      <c r="K17085" s="11"/>
      <c r="L17085" s="9"/>
      <c r="M17085" s="11"/>
      <c r="N17085" s="11"/>
      <c r="O17085" s="11"/>
      <c r="P17085" s="11"/>
      <c r="Q17085" s="11"/>
      <c r="R17085" s="11"/>
      <c r="S17085" s="11"/>
      <c r="T17085" s="11"/>
      <c r="U17085" s="11"/>
      <c r="V17085" s="11"/>
      <c r="W17085" s="11"/>
      <c r="X17085" s="11"/>
      <c r="Y17085" s="11"/>
      <c r="Z17085" s="9"/>
    </row>
    <row r="17086" spans="10:26" ht="15" customHeight="1">
      <c r="J17086" s="9"/>
      <c r="K17086" s="11"/>
      <c r="L17086" s="9"/>
      <c r="M17086" s="11"/>
      <c r="N17086" s="11"/>
      <c r="O17086" s="11"/>
      <c r="P17086" s="11"/>
      <c r="Q17086" s="11"/>
      <c r="R17086" s="11"/>
      <c r="S17086" s="11"/>
      <c r="T17086" s="11"/>
      <c r="U17086" s="11"/>
      <c r="V17086" s="11"/>
      <c r="W17086" s="11"/>
      <c r="X17086" s="11"/>
      <c r="Y17086" s="11"/>
      <c r="Z17086" s="9"/>
    </row>
    <row r="17087" spans="10:26" ht="15" customHeight="1">
      <c r="J17087" s="9"/>
      <c r="K17087" s="11"/>
      <c r="L17087" s="9"/>
      <c r="M17087" s="11"/>
      <c r="N17087" s="11"/>
      <c r="O17087" s="11"/>
      <c r="P17087" s="11"/>
      <c r="Q17087" s="11"/>
      <c r="R17087" s="11"/>
      <c r="S17087" s="11"/>
      <c r="T17087" s="11"/>
      <c r="U17087" s="11"/>
      <c r="V17087" s="11"/>
      <c r="W17087" s="11"/>
      <c r="X17087" s="11"/>
      <c r="Y17087" s="11"/>
      <c r="Z17087" s="9"/>
    </row>
    <row r="17088" spans="10:26" ht="15" customHeight="1">
      <c r="J17088" s="9"/>
      <c r="K17088" s="11"/>
      <c r="L17088" s="9"/>
      <c r="M17088" s="11"/>
      <c r="N17088" s="11"/>
      <c r="O17088" s="11"/>
      <c r="P17088" s="11"/>
      <c r="Q17088" s="11"/>
      <c r="R17088" s="11"/>
      <c r="S17088" s="11"/>
      <c r="T17088" s="11"/>
      <c r="U17088" s="11"/>
      <c r="V17088" s="11"/>
      <c r="W17088" s="11"/>
      <c r="X17088" s="11"/>
      <c r="Y17088" s="11"/>
      <c r="Z17088" s="9"/>
    </row>
    <row r="17089" spans="10:26" ht="15" customHeight="1">
      <c r="J17089" s="9"/>
      <c r="K17089" s="11"/>
      <c r="L17089" s="9"/>
      <c r="M17089" s="11"/>
      <c r="N17089" s="11"/>
      <c r="O17089" s="11"/>
      <c r="P17089" s="11"/>
      <c r="Q17089" s="11"/>
      <c r="R17089" s="11"/>
      <c r="S17089" s="11"/>
      <c r="T17089" s="11"/>
      <c r="U17089" s="11"/>
      <c r="V17089" s="11"/>
      <c r="W17089" s="11"/>
      <c r="X17089" s="11"/>
      <c r="Y17089" s="11"/>
      <c r="Z17089" s="9"/>
    </row>
    <row r="17090" spans="10:26" ht="15" customHeight="1">
      <c r="J17090" s="9"/>
      <c r="K17090" s="11"/>
      <c r="L17090" s="9"/>
      <c r="M17090" s="11"/>
      <c r="N17090" s="11"/>
      <c r="O17090" s="11"/>
      <c r="P17090" s="11"/>
      <c r="Q17090" s="11"/>
      <c r="R17090" s="11"/>
      <c r="S17090" s="11"/>
      <c r="T17090" s="11"/>
      <c r="U17090" s="11"/>
      <c r="V17090" s="11"/>
      <c r="W17090" s="11"/>
      <c r="X17090" s="11"/>
      <c r="Y17090" s="11"/>
      <c r="Z17090" s="9"/>
    </row>
    <row r="17091" spans="10:26" ht="15" customHeight="1">
      <c r="J17091" s="9"/>
      <c r="K17091" s="11"/>
      <c r="L17091" s="9"/>
      <c r="M17091" s="11"/>
      <c r="N17091" s="11"/>
      <c r="O17091" s="11"/>
      <c r="P17091" s="11"/>
      <c r="Q17091" s="11"/>
      <c r="R17091" s="11"/>
      <c r="S17091" s="11"/>
      <c r="T17091" s="11"/>
      <c r="U17091" s="11"/>
      <c r="V17091" s="11"/>
      <c r="W17091" s="11"/>
      <c r="X17091" s="11"/>
      <c r="Y17091" s="11"/>
      <c r="Z17091" s="9"/>
    </row>
    <row r="17092" spans="10:26" ht="15" customHeight="1">
      <c r="J17092" s="9"/>
      <c r="K17092" s="11"/>
      <c r="L17092" s="9"/>
      <c r="M17092" s="11"/>
      <c r="N17092" s="11"/>
      <c r="O17092" s="11"/>
      <c r="P17092" s="11"/>
      <c r="Q17092" s="11"/>
      <c r="R17092" s="11"/>
      <c r="S17092" s="11"/>
      <c r="T17092" s="11"/>
      <c r="U17092" s="11"/>
      <c r="V17092" s="11"/>
      <c r="W17092" s="11"/>
      <c r="X17092" s="11"/>
      <c r="Y17092" s="11"/>
      <c r="Z17092" s="9"/>
    </row>
    <row r="17093" spans="10:26" ht="15" customHeight="1">
      <c r="J17093" s="9"/>
      <c r="K17093" s="11"/>
      <c r="L17093" s="9"/>
      <c r="M17093" s="11"/>
      <c r="N17093" s="11"/>
      <c r="O17093" s="11"/>
      <c r="P17093" s="11"/>
      <c r="Q17093" s="11"/>
      <c r="R17093" s="11"/>
      <c r="S17093" s="11"/>
      <c r="T17093" s="11"/>
      <c r="U17093" s="11"/>
      <c r="V17093" s="11"/>
      <c r="W17093" s="11"/>
      <c r="X17093" s="11"/>
      <c r="Y17093" s="11"/>
      <c r="Z17093" s="9"/>
    </row>
    <row r="17094" spans="10:26" ht="15" customHeight="1">
      <c r="J17094" s="9"/>
      <c r="K17094" s="11"/>
      <c r="L17094" s="9"/>
      <c r="M17094" s="11"/>
      <c r="N17094" s="11"/>
      <c r="O17094" s="11"/>
      <c r="P17094" s="11"/>
      <c r="Q17094" s="11"/>
      <c r="R17094" s="11"/>
      <c r="S17094" s="11"/>
      <c r="T17094" s="11"/>
      <c r="U17094" s="11"/>
      <c r="V17094" s="11"/>
      <c r="W17094" s="11"/>
      <c r="X17094" s="11"/>
      <c r="Y17094" s="11"/>
      <c r="Z17094" s="9"/>
    </row>
    <row r="17095" spans="10:26" ht="15" customHeight="1">
      <c r="J17095" s="9"/>
      <c r="K17095" s="11"/>
      <c r="L17095" s="9"/>
      <c r="M17095" s="11"/>
      <c r="N17095" s="11"/>
      <c r="O17095" s="11"/>
      <c r="P17095" s="11"/>
      <c r="Q17095" s="11"/>
      <c r="R17095" s="11"/>
      <c r="S17095" s="11"/>
      <c r="T17095" s="11"/>
      <c r="U17095" s="11"/>
      <c r="V17095" s="11"/>
      <c r="W17095" s="11"/>
      <c r="X17095" s="11"/>
      <c r="Y17095" s="11"/>
      <c r="Z17095" s="9"/>
    </row>
    <row r="17096" spans="10:26" ht="15" customHeight="1">
      <c r="J17096" s="9"/>
      <c r="K17096" s="11"/>
      <c r="L17096" s="9"/>
      <c r="M17096" s="11"/>
      <c r="N17096" s="11"/>
      <c r="O17096" s="11"/>
      <c r="P17096" s="11"/>
      <c r="Q17096" s="11"/>
      <c r="R17096" s="11"/>
      <c r="S17096" s="11"/>
      <c r="T17096" s="11"/>
      <c r="U17096" s="11"/>
      <c r="V17096" s="11"/>
      <c r="W17096" s="11"/>
      <c r="X17096" s="11"/>
      <c r="Y17096" s="11"/>
      <c r="Z17096" s="9"/>
    </row>
    <row r="17097" spans="10:26" ht="15" customHeight="1">
      <c r="J17097" s="9"/>
      <c r="K17097" s="11"/>
      <c r="L17097" s="9"/>
      <c r="M17097" s="11"/>
      <c r="N17097" s="11"/>
      <c r="O17097" s="11"/>
      <c r="P17097" s="11"/>
      <c r="Q17097" s="11"/>
      <c r="R17097" s="11"/>
      <c r="S17097" s="11"/>
      <c r="T17097" s="11"/>
      <c r="U17097" s="11"/>
      <c r="V17097" s="11"/>
      <c r="W17097" s="11"/>
      <c r="X17097" s="11"/>
      <c r="Y17097" s="11"/>
      <c r="Z17097" s="9"/>
    </row>
    <row r="17098" spans="10:26" ht="15" customHeight="1">
      <c r="J17098" s="9"/>
      <c r="K17098" s="11"/>
      <c r="L17098" s="9"/>
      <c r="M17098" s="11"/>
      <c r="N17098" s="11"/>
      <c r="O17098" s="11"/>
      <c r="P17098" s="11"/>
      <c r="Q17098" s="11"/>
      <c r="R17098" s="11"/>
      <c r="S17098" s="11"/>
      <c r="T17098" s="11"/>
      <c r="U17098" s="11"/>
      <c r="V17098" s="11"/>
      <c r="W17098" s="11"/>
      <c r="X17098" s="11"/>
      <c r="Y17098" s="11"/>
      <c r="Z17098" s="9"/>
    </row>
    <row r="17099" spans="10:26" ht="15" customHeight="1">
      <c r="J17099" s="9"/>
      <c r="K17099" s="11"/>
      <c r="L17099" s="9"/>
      <c r="M17099" s="11"/>
      <c r="N17099" s="11"/>
      <c r="O17099" s="11"/>
      <c r="P17099" s="11"/>
      <c r="Q17099" s="11"/>
      <c r="R17099" s="11"/>
      <c r="S17099" s="11"/>
      <c r="T17099" s="11"/>
      <c r="U17099" s="11"/>
      <c r="V17099" s="11"/>
      <c r="W17099" s="11"/>
      <c r="X17099" s="11"/>
      <c r="Y17099" s="11"/>
      <c r="Z17099" s="9"/>
    </row>
    <row r="17100" spans="10:26" ht="15" customHeight="1">
      <c r="J17100" s="9"/>
      <c r="K17100" s="11"/>
      <c r="L17100" s="9"/>
      <c r="M17100" s="11"/>
      <c r="N17100" s="11"/>
      <c r="O17100" s="11"/>
      <c r="P17100" s="11"/>
      <c r="Q17100" s="11"/>
      <c r="R17100" s="11"/>
      <c r="S17100" s="11"/>
      <c r="T17100" s="11"/>
      <c r="U17100" s="11"/>
      <c r="V17100" s="11"/>
      <c r="W17100" s="11"/>
      <c r="X17100" s="11"/>
      <c r="Y17100" s="11"/>
      <c r="Z17100" s="9"/>
    </row>
    <row r="17101" spans="10:26" ht="15" customHeight="1">
      <c r="J17101" s="9"/>
      <c r="K17101" s="11"/>
      <c r="L17101" s="9"/>
      <c r="M17101" s="11"/>
      <c r="N17101" s="11"/>
      <c r="O17101" s="11"/>
      <c r="P17101" s="11"/>
      <c r="Q17101" s="11"/>
      <c r="R17101" s="11"/>
      <c r="S17101" s="11"/>
      <c r="T17101" s="11"/>
      <c r="U17101" s="11"/>
      <c r="V17101" s="11"/>
      <c r="W17101" s="11"/>
      <c r="X17101" s="11"/>
      <c r="Y17101" s="11"/>
      <c r="Z17101" s="9"/>
    </row>
    <row r="17102" spans="10:26" ht="15" customHeight="1">
      <c r="J17102" s="9"/>
      <c r="K17102" s="11"/>
      <c r="L17102" s="9"/>
      <c r="M17102" s="11"/>
      <c r="N17102" s="11"/>
      <c r="O17102" s="11"/>
      <c r="P17102" s="11"/>
      <c r="Q17102" s="11"/>
      <c r="R17102" s="11"/>
      <c r="S17102" s="11"/>
      <c r="T17102" s="11"/>
      <c r="U17102" s="11"/>
      <c r="V17102" s="11"/>
      <c r="W17102" s="11"/>
      <c r="X17102" s="11"/>
      <c r="Y17102" s="11"/>
      <c r="Z17102" s="9"/>
    </row>
    <row r="17103" spans="10:26" ht="15" customHeight="1">
      <c r="J17103" s="9"/>
      <c r="K17103" s="11"/>
      <c r="L17103" s="9"/>
      <c r="M17103" s="11"/>
      <c r="N17103" s="11"/>
      <c r="O17103" s="11"/>
      <c r="P17103" s="11"/>
      <c r="Q17103" s="11"/>
      <c r="R17103" s="11"/>
      <c r="S17103" s="11"/>
      <c r="T17103" s="11"/>
      <c r="U17103" s="11"/>
      <c r="V17103" s="11"/>
      <c r="W17103" s="11"/>
      <c r="X17103" s="11"/>
      <c r="Y17103" s="11"/>
      <c r="Z17103" s="9"/>
    </row>
    <row r="17104" spans="10:26" ht="15" customHeight="1">
      <c r="J17104" s="9"/>
      <c r="K17104" s="11"/>
      <c r="L17104" s="9"/>
      <c r="M17104" s="11"/>
      <c r="N17104" s="11"/>
      <c r="O17104" s="11"/>
      <c r="P17104" s="11"/>
      <c r="Q17104" s="11"/>
      <c r="R17104" s="11"/>
      <c r="S17104" s="11"/>
      <c r="T17104" s="11"/>
      <c r="U17104" s="11"/>
      <c r="V17104" s="11"/>
      <c r="W17104" s="11"/>
      <c r="X17104" s="11"/>
      <c r="Y17104" s="11"/>
      <c r="Z17104" s="9"/>
    </row>
    <row r="17105" spans="10:26" ht="15" customHeight="1">
      <c r="J17105" s="9"/>
      <c r="K17105" s="11"/>
      <c r="L17105" s="9"/>
      <c r="M17105" s="11"/>
      <c r="N17105" s="11"/>
      <c r="O17105" s="11"/>
      <c r="P17105" s="11"/>
      <c r="Q17105" s="11"/>
      <c r="R17105" s="11"/>
      <c r="S17105" s="11"/>
      <c r="T17105" s="11"/>
      <c r="U17105" s="11"/>
      <c r="V17105" s="11"/>
      <c r="W17105" s="11"/>
      <c r="X17105" s="11"/>
      <c r="Y17105" s="11"/>
      <c r="Z17105" s="9"/>
    </row>
    <row r="17106" spans="10:26" ht="15" customHeight="1">
      <c r="J17106" s="9"/>
      <c r="K17106" s="11"/>
      <c r="L17106" s="9"/>
      <c r="M17106" s="11"/>
      <c r="N17106" s="11"/>
      <c r="O17106" s="11"/>
      <c r="P17106" s="11"/>
      <c r="Q17106" s="11"/>
      <c r="R17106" s="11"/>
      <c r="S17106" s="11"/>
      <c r="T17106" s="11"/>
      <c r="U17106" s="11"/>
      <c r="V17106" s="11"/>
      <c r="W17106" s="11"/>
      <c r="X17106" s="11"/>
      <c r="Y17106" s="11"/>
      <c r="Z17106" s="9"/>
    </row>
    <row r="17107" spans="10:26" ht="15" customHeight="1">
      <c r="J17107" s="9"/>
      <c r="K17107" s="11"/>
      <c r="L17107" s="9"/>
      <c r="M17107" s="11"/>
      <c r="N17107" s="11"/>
      <c r="O17107" s="11"/>
      <c r="P17107" s="11"/>
      <c r="Q17107" s="11"/>
      <c r="R17107" s="11"/>
      <c r="S17107" s="11"/>
      <c r="T17107" s="11"/>
      <c r="U17107" s="11"/>
      <c r="V17107" s="11"/>
      <c r="W17107" s="11"/>
      <c r="X17107" s="11"/>
      <c r="Y17107" s="11"/>
      <c r="Z17107" s="9"/>
    </row>
    <row r="17108" spans="10:26" ht="15" customHeight="1">
      <c r="J17108" s="9"/>
      <c r="K17108" s="11"/>
      <c r="L17108" s="9"/>
      <c r="M17108" s="11"/>
      <c r="N17108" s="11"/>
      <c r="O17108" s="11"/>
      <c r="P17108" s="11"/>
      <c r="Q17108" s="11"/>
      <c r="R17108" s="11"/>
      <c r="S17108" s="11"/>
      <c r="T17108" s="11"/>
      <c r="U17108" s="11"/>
      <c r="V17108" s="11"/>
      <c r="W17108" s="11"/>
      <c r="X17108" s="11"/>
      <c r="Y17108" s="11"/>
      <c r="Z17108" s="9"/>
    </row>
    <row r="17109" spans="10:26" ht="15" customHeight="1">
      <c r="J17109" s="9"/>
      <c r="K17109" s="11"/>
      <c r="L17109" s="9"/>
      <c r="M17109" s="11"/>
      <c r="N17109" s="11"/>
      <c r="O17109" s="11"/>
      <c r="P17109" s="11"/>
      <c r="Q17109" s="11"/>
      <c r="R17109" s="11"/>
      <c r="S17109" s="11"/>
      <c r="T17109" s="11"/>
      <c r="U17109" s="11"/>
      <c r="V17109" s="11"/>
      <c r="W17109" s="11"/>
      <c r="X17109" s="11"/>
      <c r="Y17109" s="11"/>
      <c r="Z17109" s="9"/>
    </row>
    <row r="17110" spans="10:26" ht="15" customHeight="1">
      <c r="J17110" s="9"/>
      <c r="K17110" s="11"/>
      <c r="L17110" s="9"/>
      <c r="M17110" s="11"/>
      <c r="N17110" s="11"/>
      <c r="O17110" s="11"/>
      <c r="P17110" s="11"/>
      <c r="Q17110" s="11"/>
      <c r="R17110" s="11"/>
      <c r="S17110" s="11"/>
      <c r="T17110" s="11"/>
      <c r="U17110" s="11"/>
      <c r="V17110" s="11"/>
      <c r="W17110" s="11"/>
      <c r="X17110" s="11"/>
      <c r="Y17110" s="11"/>
      <c r="Z17110" s="9"/>
    </row>
    <row r="17111" spans="10:26" ht="15" customHeight="1">
      <c r="J17111" s="9"/>
      <c r="K17111" s="11"/>
      <c r="L17111" s="9"/>
      <c r="M17111" s="11"/>
      <c r="N17111" s="11"/>
      <c r="O17111" s="11"/>
      <c r="P17111" s="11"/>
      <c r="Q17111" s="11"/>
      <c r="R17111" s="11"/>
      <c r="S17111" s="11"/>
      <c r="T17111" s="11"/>
      <c r="U17111" s="11"/>
      <c r="V17111" s="11"/>
      <c r="W17111" s="11"/>
      <c r="X17111" s="11"/>
      <c r="Y17111" s="11"/>
      <c r="Z17111" s="9"/>
    </row>
    <row r="17112" spans="10:26" ht="15" customHeight="1">
      <c r="J17112" s="9"/>
      <c r="K17112" s="11"/>
      <c r="L17112" s="9"/>
      <c r="M17112" s="11"/>
      <c r="N17112" s="11"/>
      <c r="O17112" s="11"/>
      <c r="P17112" s="11"/>
      <c r="Q17112" s="11"/>
      <c r="R17112" s="11"/>
      <c r="S17112" s="11"/>
      <c r="T17112" s="11"/>
      <c r="U17112" s="11"/>
      <c r="V17112" s="11"/>
      <c r="W17112" s="11"/>
      <c r="X17112" s="11"/>
      <c r="Y17112" s="11"/>
      <c r="Z17112" s="9"/>
    </row>
    <row r="17113" spans="10:26" ht="15" customHeight="1">
      <c r="J17113" s="9"/>
      <c r="K17113" s="11"/>
      <c r="L17113" s="9"/>
      <c r="M17113" s="11"/>
      <c r="N17113" s="11"/>
      <c r="O17113" s="11"/>
      <c r="P17113" s="11"/>
      <c r="Q17113" s="11"/>
      <c r="R17113" s="11"/>
      <c r="S17113" s="11"/>
      <c r="T17113" s="11"/>
      <c r="U17113" s="11"/>
      <c r="V17113" s="11"/>
      <c r="W17113" s="11"/>
      <c r="X17113" s="11"/>
      <c r="Y17113" s="11"/>
      <c r="Z17113" s="9"/>
    </row>
    <row r="17114" spans="10:26" ht="15" customHeight="1">
      <c r="J17114" s="9"/>
      <c r="K17114" s="11"/>
      <c r="L17114" s="9"/>
      <c r="M17114" s="11"/>
      <c r="N17114" s="11"/>
      <c r="O17114" s="11"/>
      <c r="P17114" s="11"/>
      <c r="Q17114" s="11"/>
      <c r="R17114" s="11"/>
      <c r="S17114" s="11"/>
      <c r="T17114" s="11"/>
      <c r="U17114" s="11"/>
      <c r="V17114" s="11"/>
      <c r="W17114" s="11"/>
      <c r="X17114" s="11"/>
      <c r="Y17114" s="11"/>
      <c r="Z17114" s="9"/>
    </row>
    <row r="17115" spans="10:26" ht="15" customHeight="1">
      <c r="J17115" s="9"/>
      <c r="K17115" s="11"/>
      <c r="L17115" s="9"/>
      <c r="M17115" s="11"/>
      <c r="N17115" s="11"/>
      <c r="O17115" s="11"/>
      <c r="P17115" s="11"/>
      <c r="Q17115" s="11"/>
      <c r="R17115" s="11"/>
      <c r="S17115" s="11"/>
      <c r="T17115" s="11"/>
      <c r="U17115" s="11"/>
      <c r="V17115" s="11"/>
      <c r="W17115" s="11"/>
      <c r="X17115" s="11"/>
      <c r="Y17115" s="11"/>
      <c r="Z17115" s="9"/>
    </row>
    <row r="17116" spans="10:26" ht="15" customHeight="1">
      <c r="J17116" s="9"/>
      <c r="K17116" s="11"/>
      <c r="L17116" s="9"/>
      <c r="M17116" s="11"/>
      <c r="N17116" s="11"/>
      <c r="O17116" s="11"/>
      <c r="P17116" s="11"/>
      <c r="Q17116" s="11"/>
      <c r="R17116" s="11"/>
      <c r="S17116" s="11"/>
      <c r="T17116" s="11"/>
      <c r="U17116" s="11"/>
      <c r="V17116" s="11"/>
      <c r="W17116" s="11"/>
      <c r="X17116" s="11"/>
      <c r="Y17116" s="11"/>
      <c r="Z17116" s="9"/>
    </row>
    <row r="17117" spans="10:26" ht="15" customHeight="1">
      <c r="J17117" s="9"/>
      <c r="K17117" s="11"/>
      <c r="L17117" s="9"/>
      <c r="M17117" s="11"/>
      <c r="N17117" s="11"/>
      <c r="O17117" s="11"/>
      <c r="P17117" s="11"/>
      <c r="Q17117" s="11"/>
      <c r="R17117" s="11"/>
      <c r="S17117" s="11"/>
      <c r="T17117" s="11"/>
      <c r="U17117" s="11"/>
      <c r="V17117" s="11"/>
      <c r="W17117" s="11"/>
      <c r="X17117" s="11"/>
      <c r="Y17117" s="11"/>
      <c r="Z17117" s="9"/>
    </row>
    <row r="17118" spans="10:26" ht="15" customHeight="1">
      <c r="J17118" s="9"/>
      <c r="K17118" s="11"/>
      <c r="L17118" s="9"/>
      <c r="M17118" s="11"/>
      <c r="N17118" s="11"/>
      <c r="O17118" s="11"/>
      <c r="P17118" s="11"/>
      <c r="Q17118" s="11"/>
      <c r="R17118" s="11"/>
      <c r="S17118" s="11"/>
      <c r="T17118" s="11"/>
      <c r="U17118" s="11"/>
      <c r="V17118" s="11"/>
      <c r="W17118" s="11"/>
      <c r="X17118" s="11"/>
      <c r="Y17118" s="11"/>
      <c r="Z17118" s="9"/>
    </row>
    <row r="17119" spans="10:26" ht="15" customHeight="1">
      <c r="J17119" s="9"/>
      <c r="K17119" s="11"/>
      <c r="L17119" s="9"/>
      <c r="M17119" s="11"/>
      <c r="N17119" s="11"/>
      <c r="O17119" s="11"/>
      <c r="P17119" s="11"/>
      <c r="Q17119" s="11"/>
      <c r="R17119" s="11"/>
      <c r="S17119" s="11"/>
      <c r="T17119" s="11"/>
      <c r="U17119" s="11"/>
      <c r="V17119" s="11"/>
      <c r="W17119" s="11"/>
      <c r="X17119" s="11"/>
      <c r="Y17119" s="11"/>
      <c r="Z17119" s="9"/>
    </row>
    <row r="17120" spans="10:26" ht="15" customHeight="1">
      <c r="J17120" s="9"/>
      <c r="K17120" s="11"/>
      <c r="L17120" s="9"/>
      <c r="M17120" s="11"/>
      <c r="N17120" s="11"/>
      <c r="O17120" s="11"/>
      <c r="P17120" s="11"/>
      <c r="Q17120" s="11"/>
      <c r="R17120" s="11"/>
      <c r="S17120" s="11"/>
      <c r="T17120" s="11"/>
      <c r="U17120" s="11"/>
      <c r="V17120" s="11"/>
      <c r="W17120" s="11"/>
      <c r="X17120" s="11"/>
      <c r="Y17120" s="11"/>
      <c r="Z17120" s="9"/>
    </row>
    <row r="17121" spans="10:26" ht="15" customHeight="1">
      <c r="J17121" s="9"/>
      <c r="K17121" s="11"/>
      <c r="L17121" s="9"/>
      <c r="M17121" s="11"/>
      <c r="N17121" s="11"/>
      <c r="O17121" s="11"/>
      <c r="P17121" s="11"/>
      <c r="Q17121" s="11"/>
      <c r="R17121" s="11"/>
      <c r="S17121" s="11"/>
      <c r="T17121" s="11"/>
      <c r="U17121" s="11"/>
      <c r="V17121" s="11"/>
      <c r="W17121" s="11"/>
      <c r="X17121" s="11"/>
      <c r="Y17121" s="11"/>
      <c r="Z17121" s="9"/>
    </row>
    <row r="17122" spans="10:26" ht="15" customHeight="1">
      <c r="J17122" s="9"/>
      <c r="K17122" s="11"/>
      <c r="L17122" s="9"/>
      <c r="M17122" s="11"/>
      <c r="N17122" s="11"/>
      <c r="O17122" s="11"/>
      <c r="P17122" s="11"/>
      <c r="Q17122" s="11"/>
      <c r="R17122" s="11"/>
      <c r="S17122" s="11"/>
      <c r="T17122" s="11"/>
      <c r="U17122" s="11"/>
      <c r="V17122" s="11"/>
      <c r="W17122" s="11"/>
      <c r="X17122" s="11"/>
      <c r="Y17122" s="11"/>
      <c r="Z17122" s="9"/>
    </row>
    <row r="17123" spans="10:26" ht="15" customHeight="1">
      <c r="J17123" s="9"/>
      <c r="K17123" s="11"/>
      <c r="L17123" s="9"/>
      <c r="M17123" s="11"/>
      <c r="N17123" s="11"/>
      <c r="O17123" s="11"/>
      <c r="P17123" s="11"/>
      <c r="Q17123" s="11"/>
      <c r="R17123" s="11"/>
      <c r="S17123" s="11"/>
      <c r="T17123" s="11"/>
      <c r="U17123" s="11"/>
      <c r="V17123" s="11"/>
      <c r="W17123" s="11"/>
      <c r="X17123" s="11"/>
      <c r="Y17123" s="11"/>
      <c r="Z17123" s="9"/>
    </row>
    <row r="17124" spans="10:26" ht="15" customHeight="1">
      <c r="J17124" s="9"/>
      <c r="K17124" s="11"/>
      <c r="L17124" s="9"/>
      <c r="M17124" s="11"/>
      <c r="N17124" s="11"/>
      <c r="O17124" s="11"/>
      <c r="P17124" s="11"/>
      <c r="Q17124" s="11"/>
      <c r="R17124" s="11"/>
      <c r="S17124" s="11"/>
      <c r="T17124" s="11"/>
      <c r="U17124" s="11"/>
      <c r="V17124" s="11"/>
      <c r="W17124" s="11"/>
      <c r="X17124" s="11"/>
      <c r="Y17124" s="11"/>
      <c r="Z17124" s="9"/>
    </row>
    <row r="17125" spans="10:26" ht="15" customHeight="1">
      <c r="J17125" s="9"/>
      <c r="K17125" s="11"/>
      <c r="L17125" s="9"/>
      <c r="M17125" s="11"/>
      <c r="N17125" s="11"/>
      <c r="O17125" s="11"/>
      <c r="P17125" s="11"/>
      <c r="Q17125" s="11"/>
      <c r="R17125" s="11"/>
      <c r="S17125" s="11"/>
      <c r="T17125" s="11"/>
      <c r="U17125" s="11"/>
      <c r="V17125" s="11"/>
      <c r="W17125" s="11"/>
      <c r="X17125" s="11"/>
      <c r="Y17125" s="11"/>
      <c r="Z17125" s="9"/>
    </row>
    <row r="17126" spans="10:26" ht="15" customHeight="1">
      <c r="J17126" s="9"/>
      <c r="K17126" s="11"/>
      <c r="L17126" s="9"/>
      <c r="M17126" s="11"/>
      <c r="N17126" s="11"/>
      <c r="O17126" s="11"/>
      <c r="P17126" s="11"/>
      <c r="Q17126" s="11"/>
      <c r="R17126" s="11"/>
      <c r="S17126" s="11"/>
      <c r="T17126" s="11"/>
      <c r="U17126" s="11"/>
      <c r="V17126" s="11"/>
      <c r="W17126" s="11"/>
      <c r="X17126" s="11"/>
      <c r="Y17126" s="11"/>
      <c r="Z17126" s="9"/>
    </row>
    <row r="17127" spans="10:26" ht="15" customHeight="1">
      <c r="J17127" s="9"/>
      <c r="K17127" s="11"/>
      <c r="L17127" s="9"/>
      <c r="M17127" s="11"/>
      <c r="N17127" s="11"/>
      <c r="O17127" s="11"/>
      <c r="P17127" s="11"/>
      <c r="Q17127" s="11"/>
      <c r="R17127" s="11"/>
      <c r="S17127" s="11"/>
      <c r="T17127" s="11"/>
      <c r="U17127" s="11"/>
      <c r="V17127" s="11"/>
      <c r="W17127" s="11"/>
      <c r="X17127" s="11"/>
      <c r="Y17127" s="11"/>
      <c r="Z17127" s="9"/>
    </row>
    <row r="17128" spans="10:26" ht="15" customHeight="1">
      <c r="J17128" s="9"/>
      <c r="K17128" s="11"/>
      <c r="L17128" s="9"/>
      <c r="M17128" s="11"/>
      <c r="N17128" s="11"/>
      <c r="O17128" s="11"/>
      <c r="P17128" s="11"/>
      <c r="Q17128" s="11"/>
      <c r="R17128" s="11"/>
      <c r="S17128" s="11"/>
      <c r="T17128" s="11"/>
      <c r="U17128" s="11"/>
      <c r="V17128" s="11"/>
      <c r="W17128" s="11"/>
      <c r="X17128" s="11"/>
      <c r="Y17128" s="11"/>
      <c r="Z17128" s="9"/>
    </row>
    <row r="17129" spans="10:26" ht="15" customHeight="1">
      <c r="J17129" s="9"/>
      <c r="K17129" s="11"/>
      <c r="L17129" s="9"/>
      <c r="M17129" s="11"/>
      <c r="N17129" s="11"/>
      <c r="O17129" s="11"/>
      <c r="P17129" s="11"/>
      <c r="Q17129" s="11"/>
      <c r="R17129" s="11"/>
      <c r="S17129" s="11"/>
      <c r="T17129" s="11"/>
      <c r="U17129" s="11"/>
      <c r="V17129" s="11"/>
      <c r="W17129" s="11"/>
      <c r="X17129" s="11"/>
      <c r="Y17129" s="11"/>
      <c r="Z17129" s="9"/>
    </row>
    <row r="17130" spans="10:26" ht="15" customHeight="1">
      <c r="J17130" s="9"/>
      <c r="K17130" s="11"/>
      <c r="L17130" s="9"/>
      <c r="M17130" s="11"/>
      <c r="N17130" s="11"/>
      <c r="O17130" s="11"/>
      <c r="P17130" s="11"/>
      <c r="Q17130" s="11"/>
      <c r="R17130" s="11"/>
      <c r="S17130" s="11"/>
      <c r="T17130" s="11"/>
      <c r="U17130" s="11"/>
      <c r="V17130" s="11"/>
      <c r="W17130" s="11"/>
      <c r="X17130" s="11"/>
      <c r="Y17130" s="11"/>
      <c r="Z17130" s="9"/>
    </row>
    <row r="17131" spans="10:26" ht="15" customHeight="1">
      <c r="J17131" s="9"/>
      <c r="K17131" s="11"/>
      <c r="L17131" s="9"/>
      <c r="M17131" s="11"/>
      <c r="N17131" s="11"/>
      <c r="O17131" s="11"/>
      <c r="P17131" s="11"/>
      <c r="Q17131" s="11"/>
      <c r="R17131" s="11"/>
      <c r="S17131" s="11"/>
      <c r="T17131" s="11"/>
      <c r="U17131" s="11"/>
      <c r="V17131" s="11"/>
      <c r="W17131" s="11"/>
      <c r="X17131" s="11"/>
      <c r="Y17131" s="11"/>
      <c r="Z17131" s="9"/>
    </row>
    <row r="17132" spans="10:26" ht="15" customHeight="1">
      <c r="J17132" s="9"/>
      <c r="K17132" s="11"/>
      <c r="L17132" s="9"/>
      <c r="M17132" s="11"/>
      <c r="N17132" s="11"/>
      <c r="O17132" s="11"/>
      <c r="P17132" s="11"/>
      <c r="Q17132" s="11"/>
      <c r="R17132" s="11"/>
      <c r="S17132" s="11"/>
      <c r="T17132" s="11"/>
      <c r="U17132" s="11"/>
      <c r="V17132" s="11"/>
      <c r="W17132" s="11"/>
      <c r="X17132" s="11"/>
      <c r="Y17132" s="11"/>
      <c r="Z17132" s="9"/>
    </row>
    <row r="17133" spans="10:26" ht="15" customHeight="1">
      <c r="J17133" s="9"/>
      <c r="K17133" s="11"/>
      <c r="L17133" s="9"/>
      <c r="M17133" s="11"/>
      <c r="N17133" s="11"/>
      <c r="O17133" s="11"/>
      <c r="P17133" s="11"/>
      <c r="Q17133" s="11"/>
      <c r="R17133" s="11"/>
      <c r="S17133" s="11"/>
      <c r="T17133" s="11"/>
      <c r="U17133" s="11"/>
      <c r="V17133" s="11"/>
      <c r="W17133" s="11"/>
      <c r="X17133" s="11"/>
      <c r="Y17133" s="11"/>
      <c r="Z17133" s="9"/>
    </row>
    <row r="17134" spans="10:26" ht="15" customHeight="1">
      <c r="J17134" s="9"/>
      <c r="K17134" s="11"/>
      <c r="L17134" s="9"/>
      <c r="M17134" s="11"/>
      <c r="N17134" s="11"/>
      <c r="O17134" s="11"/>
      <c r="P17134" s="11"/>
      <c r="Q17134" s="11"/>
      <c r="R17134" s="11"/>
      <c r="S17134" s="11"/>
      <c r="T17134" s="11"/>
      <c r="U17134" s="11"/>
      <c r="V17134" s="11"/>
      <c r="W17134" s="11"/>
      <c r="X17134" s="11"/>
      <c r="Y17134" s="11"/>
      <c r="Z17134" s="9"/>
    </row>
    <row r="17135" spans="10:26" ht="15" customHeight="1">
      <c r="J17135" s="9"/>
      <c r="K17135" s="11"/>
      <c r="L17135" s="9"/>
      <c r="M17135" s="11"/>
      <c r="N17135" s="11"/>
      <c r="O17135" s="11"/>
      <c r="P17135" s="11"/>
      <c r="Q17135" s="11"/>
      <c r="R17135" s="11"/>
      <c r="S17135" s="11"/>
      <c r="T17135" s="11"/>
      <c r="U17135" s="11"/>
      <c r="V17135" s="11"/>
      <c r="W17135" s="11"/>
      <c r="X17135" s="11"/>
      <c r="Y17135" s="11"/>
      <c r="Z17135" s="9"/>
    </row>
    <row r="17136" spans="10:26" ht="15" customHeight="1">
      <c r="J17136" s="9"/>
      <c r="K17136" s="11"/>
      <c r="L17136" s="9"/>
      <c r="M17136" s="11"/>
      <c r="N17136" s="11"/>
      <c r="O17136" s="11"/>
      <c r="P17136" s="11"/>
      <c r="Q17136" s="11"/>
      <c r="R17136" s="11"/>
      <c r="S17136" s="11"/>
      <c r="T17136" s="11"/>
      <c r="U17136" s="11"/>
      <c r="V17136" s="11"/>
      <c r="W17136" s="11"/>
      <c r="X17136" s="11"/>
      <c r="Y17136" s="11"/>
      <c r="Z17136" s="9"/>
    </row>
    <row r="17137" spans="10:26" ht="15" customHeight="1">
      <c r="J17137" s="9"/>
      <c r="K17137" s="11"/>
      <c r="L17137" s="9"/>
      <c r="M17137" s="11"/>
      <c r="N17137" s="11"/>
      <c r="O17137" s="11"/>
      <c r="P17137" s="11"/>
      <c r="Q17137" s="11"/>
      <c r="R17137" s="11"/>
      <c r="S17137" s="11"/>
      <c r="T17137" s="11"/>
      <c r="U17137" s="11"/>
      <c r="V17137" s="11"/>
      <c r="W17137" s="11"/>
      <c r="X17137" s="11"/>
      <c r="Y17137" s="11"/>
      <c r="Z17137" s="9"/>
    </row>
    <row r="17138" spans="10:26" ht="15" customHeight="1">
      <c r="J17138" s="9"/>
      <c r="K17138" s="11"/>
      <c r="L17138" s="9"/>
      <c r="M17138" s="11"/>
      <c r="N17138" s="11"/>
      <c r="O17138" s="11"/>
      <c r="P17138" s="11"/>
      <c r="Q17138" s="11"/>
      <c r="R17138" s="11"/>
      <c r="S17138" s="11"/>
      <c r="T17138" s="11"/>
      <c r="U17138" s="11"/>
      <c r="V17138" s="11"/>
      <c r="W17138" s="11"/>
      <c r="X17138" s="11"/>
      <c r="Y17138" s="11"/>
      <c r="Z17138" s="9"/>
    </row>
    <row r="17139" spans="10:26" ht="15" customHeight="1">
      <c r="J17139" s="9"/>
      <c r="K17139" s="11"/>
      <c r="L17139" s="9"/>
      <c r="M17139" s="11"/>
      <c r="N17139" s="11"/>
      <c r="O17139" s="11"/>
      <c r="P17139" s="11"/>
      <c r="Q17139" s="11"/>
      <c r="R17139" s="11"/>
      <c r="S17139" s="11"/>
      <c r="T17139" s="11"/>
      <c r="U17139" s="11"/>
      <c r="V17139" s="11"/>
      <c r="W17139" s="11"/>
      <c r="X17139" s="11"/>
      <c r="Y17139" s="11"/>
      <c r="Z17139" s="9"/>
    </row>
    <row r="17140" spans="10:26" ht="15" customHeight="1">
      <c r="J17140" s="9"/>
      <c r="K17140" s="11"/>
      <c r="L17140" s="9"/>
      <c r="M17140" s="11"/>
      <c r="N17140" s="11"/>
      <c r="O17140" s="11"/>
      <c r="P17140" s="11"/>
      <c r="Q17140" s="11"/>
      <c r="R17140" s="11"/>
      <c r="S17140" s="11"/>
      <c r="T17140" s="11"/>
      <c r="U17140" s="11"/>
      <c r="V17140" s="11"/>
      <c r="W17140" s="11"/>
      <c r="X17140" s="11"/>
      <c r="Y17140" s="11"/>
      <c r="Z17140" s="9"/>
    </row>
    <row r="17141" spans="10:26" ht="15" customHeight="1">
      <c r="J17141" s="9"/>
      <c r="K17141" s="11"/>
      <c r="L17141" s="9"/>
      <c r="M17141" s="11"/>
      <c r="N17141" s="11"/>
      <c r="O17141" s="11"/>
      <c r="P17141" s="11"/>
      <c r="Q17141" s="11"/>
      <c r="R17141" s="11"/>
      <c r="S17141" s="11"/>
      <c r="T17141" s="11"/>
      <c r="U17141" s="11"/>
      <c r="V17141" s="11"/>
      <c r="W17141" s="11"/>
      <c r="X17141" s="11"/>
      <c r="Y17141" s="11"/>
      <c r="Z17141" s="9"/>
    </row>
    <row r="17142" spans="10:26" ht="15" customHeight="1">
      <c r="J17142" s="9"/>
      <c r="K17142" s="11"/>
      <c r="L17142" s="9"/>
      <c r="M17142" s="11"/>
      <c r="N17142" s="11"/>
      <c r="O17142" s="11"/>
      <c r="P17142" s="11"/>
      <c r="Q17142" s="11"/>
      <c r="R17142" s="11"/>
      <c r="S17142" s="11"/>
      <c r="T17142" s="11"/>
      <c r="U17142" s="11"/>
      <c r="V17142" s="11"/>
      <c r="W17142" s="11"/>
      <c r="X17142" s="11"/>
      <c r="Y17142" s="11"/>
      <c r="Z17142" s="9"/>
    </row>
    <row r="17143" spans="10:26" ht="15" customHeight="1">
      <c r="J17143" s="9"/>
      <c r="K17143" s="11"/>
      <c r="L17143" s="9"/>
      <c r="M17143" s="11"/>
      <c r="N17143" s="11"/>
      <c r="O17143" s="11"/>
      <c r="P17143" s="11"/>
      <c r="Q17143" s="11"/>
      <c r="R17143" s="11"/>
      <c r="S17143" s="11"/>
      <c r="T17143" s="11"/>
      <c r="U17143" s="11"/>
      <c r="V17143" s="11"/>
      <c r="W17143" s="11"/>
      <c r="X17143" s="11"/>
      <c r="Y17143" s="11"/>
      <c r="Z17143" s="9"/>
    </row>
    <row r="17144" spans="10:26" ht="15" customHeight="1">
      <c r="J17144" s="9"/>
      <c r="K17144" s="11"/>
      <c r="L17144" s="9"/>
      <c r="M17144" s="11"/>
      <c r="N17144" s="11"/>
      <c r="O17144" s="11"/>
      <c r="P17144" s="11"/>
      <c r="Q17144" s="11"/>
      <c r="R17144" s="11"/>
      <c r="S17144" s="11"/>
      <c r="T17144" s="11"/>
      <c r="U17144" s="11"/>
      <c r="V17144" s="11"/>
      <c r="W17144" s="11"/>
      <c r="X17144" s="11"/>
      <c r="Y17144" s="11"/>
      <c r="Z17144" s="9"/>
    </row>
    <row r="17145" spans="10:26" ht="15" customHeight="1">
      <c r="J17145" s="9"/>
      <c r="K17145" s="11"/>
      <c r="L17145" s="9"/>
      <c r="M17145" s="11"/>
      <c r="N17145" s="11"/>
      <c r="O17145" s="11"/>
      <c r="P17145" s="11"/>
      <c r="Q17145" s="11"/>
      <c r="R17145" s="11"/>
      <c r="S17145" s="11"/>
      <c r="T17145" s="11"/>
      <c r="U17145" s="11"/>
      <c r="V17145" s="11"/>
      <c r="W17145" s="11"/>
      <c r="X17145" s="11"/>
      <c r="Y17145" s="11"/>
      <c r="Z17145" s="9"/>
    </row>
    <row r="17146" spans="10:26" ht="15" customHeight="1">
      <c r="J17146" s="9"/>
      <c r="K17146" s="11"/>
      <c r="L17146" s="9"/>
      <c r="M17146" s="11"/>
      <c r="N17146" s="11"/>
      <c r="O17146" s="11"/>
      <c r="P17146" s="11"/>
      <c r="Q17146" s="11"/>
      <c r="R17146" s="11"/>
      <c r="S17146" s="11"/>
      <c r="T17146" s="11"/>
      <c r="U17146" s="11"/>
      <c r="V17146" s="11"/>
      <c r="W17146" s="11"/>
      <c r="X17146" s="11"/>
      <c r="Y17146" s="11"/>
      <c r="Z17146" s="9"/>
    </row>
    <row r="17147" spans="10:26" ht="15" customHeight="1">
      <c r="J17147" s="9"/>
      <c r="K17147" s="11"/>
      <c r="L17147" s="9"/>
      <c r="M17147" s="11"/>
      <c r="N17147" s="11"/>
      <c r="O17147" s="11"/>
      <c r="P17147" s="11"/>
      <c r="Q17147" s="11"/>
      <c r="R17147" s="11"/>
      <c r="S17147" s="11"/>
      <c r="T17147" s="11"/>
      <c r="U17147" s="11"/>
      <c r="V17147" s="11"/>
      <c r="W17147" s="11"/>
      <c r="X17147" s="11"/>
      <c r="Y17147" s="11"/>
      <c r="Z17147" s="9"/>
    </row>
    <row r="17148" spans="10:26" ht="15" customHeight="1">
      <c r="J17148" s="9"/>
      <c r="K17148" s="11"/>
      <c r="L17148" s="9"/>
      <c r="M17148" s="11"/>
      <c r="N17148" s="11"/>
      <c r="O17148" s="11"/>
      <c r="P17148" s="11"/>
      <c r="Q17148" s="11"/>
      <c r="R17148" s="11"/>
      <c r="S17148" s="11"/>
      <c r="T17148" s="11"/>
      <c r="U17148" s="11"/>
      <c r="V17148" s="11"/>
      <c r="W17148" s="11"/>
      <c r="X17148" s="11"/>
      <c r="Y17148" s="11"/>
      <c r="Z17148" s="9"/>
    </row>
    <row r="17149" spans="10:26" ht="15" customHeight="1">
      <c r="J17149" s="9"/>
      <c r="K17149" s="11"/>
      <c r="L17149" s="9"/>
      <c r="M17149" s="11"/>
      <c r="N17149" s="11"/>
      <c r="O17149" s="11"/>
      <c r="P17149" s="11"/>
      <c r="Q17149" s="11"/>
      <c r="R17149" s="11"/>
      <c r="S17149" s="11"/>
      <c r="T17149" s="11"/>
      <c r="U17149" s="11"/>
      <c r="V17149" s="11"/>
      <c r="W17149" s="11"/>
      <c r="X17149" s="11"/>
      <c r="Y17149" s="11"/>
      <c r="Z17149" s="9"/>
    </row>
    <row r="17150" spans="10:26" ht="15" customHeight="1">
      <c r="J17150" s="9"/>
      <c r="K17150" s="11"/>
      <c r="L17150" s="9"/>
      <c r="M17150" s="11"/>
      <c r="N17150" s="11"/>
      <c r="O17150" s="11"/>
      <c r="P17150" s="11"/>
      <c r="Q17150" s="11"/>
      <c r="R17150" s="11"/>
      <c r="S17150" s="11"/>
      <c r="T17150" s="11"/>
      <c r="U17150" s="11"/>
      <c r="V17150" s="11"/>
      <c r="W17150" s="11"/>
      <c r="X17150" s="11"/>
      <c r="Y17150" s="11"/>
      <c r="Z17150" s="9"/>
    </row>
    <row r="17151" spans="10:26" ht="15" customHeight="1">
      <c r="J17151" s="9"/>
      <c r="K17151" s="11"/>
      <c r="L17151" s="9"/>
      <c r="M17151" s="11"/>
      <c r="N17151" s="11"/>
      <c r="O17151" s="11"/>
      <c r="P17151" s="11"/>
      <c r="Q17151" s="11"/>
      <c r="R17151" s="11"/>
      <c r="S17151" s="11"/>
      <c r="T17151" s="11"/>
      <c r="U17151" s="11"/>
      <c r="V17151" s="11"/>
      <c r="W17151" s="11"/>
      <c r="X17151" s="11"/>
      <c r="Y17151" s="11"/>
      <c r="Z17151" s="9"/>
    </row>
    <row r="17152" spans="10:26" ht="15" customHeight="1">
      <c r="J17152" s="9"/>
      <c r="K17152" s="11"/>
      <c r="L17152" s="9"/>
      <c r="M17152" s="11"/>
      <c r="N17152" s="11"/>
      <c r="O17152" s="11"/>
      <c r="P17152" s="11"/>
      <c r="Q17152" s="11"/>
      <c r="R17152" s="11"/>
      <c r="S17152" s="11"/>
      <c r="T17152" s="11"/>
      <c r="U17152" s="11"/>
      <c r="V17152" s="11"/>
      <c r="W17152" s="11"/>
      <c r="X17152" s="11"/>
      <c r="Y17152" s="11"/>
      <c r="Z17152" s="9"/>
    </row>
    <row r="17153" spans="10:26" ht="15" customHeight="1">
      <c r="J17153" s="9"/>
      <c r="K17153" s="11"/>
      <c r="L17153" s="9"/>
      <c r="M17153" s="11"/>
      <c r="N17153" s="11"/>
      <c r="O17153" s="11"/>
      <c r="P17153" s="11"/>
      <c r="Q17153" s="11"/>
      <c r="R17153" s="11"/>
      <c r="S17153" s="11"/>
      <c r="T17153" s="11"/>
      <c r="U17153" s="11"/>
      <c r="V17153" s="11"/>
      <c r="W17153" s="11"/>
      <c r="X17153" s="11"/>
      <c r="Y17153" s="11"/>
      <c r="Z17153" s="9"/>
    </row>
    <row r="17154" spans="10:26" ht="15" customHeight="1">
      <c r="J17154" s="9"/>
      <c r="K17154" s="11"/>
      <c r="L17154" s="9"/>
      <c r="M17154" s="11"/>
      <c r="N17154" s="11"/>
      <c r="O17154" s="11"/>
      <c r="P17154" s="11"/>
      <c r="Q17154" s="11"/>
      <c r="R17154" s="11"/>
      <c r="S17154" s="11"/>
      <c r="T17154" s="11"/>
      <c r="U17154" s="11"/>
      <c r="V17154" s="11"/>
      <c r="W17154" s="11"/>
      <c r="X17154" s="11"/>
      <c r="Y17154" s="11"/>
      <c r="Z17154" s="9"/>
    </row>
    <row r="17155" spans="10:26" ht="15" customHeight="1">
      <c r="J17155" s="9"/>
      <c r="K17155" s="11"/>
      <c r="L17155" s="9"/>
      <c r="M17155" s="11"/>
      <c r="N17155" s="11"/>
      <c r="O17155" s="11"/>
      <c r="P17155" s="11"/>
      <c r="Q17155" s="11"/>
      <c r="R17155" s="11"/>
      <c r="S17155" s="11"/>
      <c r="T17155" s="11"/>
      <c r="U17155" s="11"/>
      <c r="V17155" s="11"/>
      <c r="W17155" s="11"/>
      <c r="X17155" s="11"/>
      <c r="Y17155" s="11"/>
      <c r="Z17155" s="9"/>
    </row>
    <row r="17156" spans="10:26" ht="15" customHeight="1">
      <c r="J17156" s="9"/>
      <c r="K17156" s="11"/>
      <c r="L17156" s="9"/>
      <c r="M17156" s="11"/>
      <c r="N17156" s="11"/>
      <c r="O17156" s="11"/>
      <c r="P17156" s="11"/>
      <c r="Q17156" s="11"/>
      <c r="R17156" s="11"/>
      <c r="S17156" s="11"/>
      <c r="T17156" s="11"/>
      <c r="U17156" s="11"/>
      <c r="V17156" s="11"/>
      <c r="W17156" s="11"/>
      <c r="X17156" s="11"/>
      <c r="Y17156" s="11"/>
      <c r="Z17156" s="9"/>
    </row>
    <row r="17157" spans="10:26" ht="15" customHeight="1">
      <c r="J17157" s="9"/>
      <c r="K17157" s="11"/>
      <c r="L17157" s="9"/>
      <c r="M17157" s="11"/>
      <c r="N17157" s="11"/>
      <c r="O17157" s="11"/>
      <c r="P17157" s="11"/>
      <c r="Q17157" s="11"/>
      <c r="R17157" s="11"/>
      <c r="S17157" s="11"/>
      <c r="T17157" s="11"/>
      <c r="U17157" s="11"/>
      <c r="V17157" s="11"/>
      <c r="W17157" s="11"/>
      <c r="X17157" s="11"/>
      <c r="Y17157" s="11"/>
      <c r="Z17157" s="9"/>
    </row>
    <row r="17158" spans="10:26" ht="15" customHeight="1">
      <c r="J17158" s="9"/>
      <c r="K17158" s="11"/>
      <c r="L17158" s="9"/>
      <c r="M17158" s="11"/>
      <c r="N17158" s="11"/>
      <c r="O17158" s="11"/>
      <c r="P17158" s="11"/>
      <c r="Q17158" s="11"/>
      <c r="R17158" s="11"/>
      <c r="S17158" s="11"/>
      <c r="T17158" s="11"/>
      <c r="U17158" s="11"/>
      <c r="V17158" s="11"/>
      <c r="W17158" s="11"/>
      <c r="X17158" s="11"/>
      <c r="Y17158" s="11"/>
      <c r="Z17158" s="9"/>
    </row>
    <row r="17159" spans="10:26" ht="15" customHeight="1">
      <c r="J17159" s="9"/>
      <c r="K17159" s="11"/>
      <c r="L17159" s="9"/>
      <c r="M17159" s="11"/>
      <c r="N17159" s="11"/>
      <c r="O17159" s="11"/>
      <c r="P17159" s="11"/>
      <c r="Q17159" s="11"/>
      <c r="R17159" s="11"/>
      <c r="S17159" s="11"/>
      <c r="T17159" s="11"/>
      <c r="U17159" s="11"/>
      <c r="V17159" s="11"/>
      <c r="W17159" s="11"/>
      <c r="X17159" s="11"/>
      <c r="Y17159" s="11"/>
      <c r="Z17159" s="9"/>
    </row>
    <row r="17160" spans="10:26" ht="15" customHeight="1">
      <c r="J17160" s="9"/>
      <c r="K17160" s="11"/>
      <c r="L17160" s="9"/>
      <c r="M17160" s="11"/>
      <c r="N17160" s="11"/>
      <c r="O17160" s="11"/>
      <c r="P17160" s="11"/>
      <c r="Q17160" s="11"/>
      <c r="R17160" s="11"/>
      <c r="S17160" s="11"/>
      <c r="T17160" s="11"/>
      <c r="U17160" s="11"/>
      <c r="V17160" s="11"/>
      <c r="W17160" s="11"/>
      <c r="X17160" s="11"/>
      <c r="Y17160" s="11"/>
      <c r="Z17160" s="9"/>
    </row>
    <row r="17161" spans="10:26" ht="15" customHeight="1">
      <c r="J17161" s="9"/>
      <c r="K17161" s="11"/>
      <c r="L17161" s="9"/>
      <c r="M17161" s="11"/>
      <c r="N17161" s="11"/>
      <c r="O17161" s="11"/>
      <c r="P17161" s="11"/>
      <c r="Q17161" s="11"/>
      <c r="R17161" s="11"/>
      <c r="S17161" s="11"/>
      <c r="T17161" s="11"/>
      <c r="U17161" s="11"/>
      <c r="V17161" s="11"/>
      <c r="W17161" s="11"/>
      <c r="X17161" s="11"/>
      <c r="Y17161" s="11"/>
      <c r="Z17161" s="9"/>
    </row>
    <row r="17162" spans="10:26" ht="15" customHeight="1">
      <c r="J17162" s="9"/>
      <c r="K17162" s="11"/>
      <c r="L17162" s="9"/>
      <c r="M17162" s="11"/>
      <c r="N17162" s="11"/>
      <c r="O17162" s="11"/>
      <c r="P17162" s="11"/>
      <c r="Q17162" s="11"/>
      <c r="R17162" s="11"/>
      <c r="S17162" s="11"/>
      <c r="T17162" s="11"/>
      <c r="U17162" s="11"/>
      <c r="V17162" s="11"/>
      <c r="W17162" s="11"/>
      <c r="X17162" s="11"/>
      <c r="Y17162" s="11"/>
      <c r="Z17162" s="9"/>
    </row>
    <row r="17163" spans="10:26" ht="15" customHeight="1">
      <c r="J17163" s="9"/>
      <c r="K17163" s="11"/>
      <c r="L17163" s="9"/>
      <c r="M17163" s="11"/>
      <c r="N17163" s="11"/>
      <c r="O17163" s="11"/>
      <c r="P17163" s="11"/>
      <c r="Q17163" s="11"/>
      <c r="R17163" s="11"/>
      <c r="S17163" s="11"/>
      <c r="T17163" s="11"/>
      <c r="U17163" s="11"/>
      <c r="V17163" s="11"/>
      <c r="W17163" s="11"/>
      <c r="X17163" s="11"/>
      <c r="Y17163" s="11"/>
      <c r="Z17163" s="9"/>
    </row>
    <row r="17164" spans="10:26" ht="15" customHeight="1">
      <c r="J17164" s="9"/>
      <c r="K17164" s="11"/>
      <c r="L17164" s="9"/>
      <c r="M17164" s="11"/>
      <c r="N17164" s="11"/>
      <c r="O17164" s="11"/>
      <c r="P17164" s="11"/>
      <c r="Q17164" s="11"/>
      <c r="R17164" s="11"/>
      <c r="S17164" s="11"/>
      <c r="T17164" s="11"/>
      <c r="U17164" s="11"/>
      <c r="V17164" s="11"/>
      <c r="W17164" s="11"/>
      <c r="X17164" s="11"/>
      <c r="Y17164" s="11"/>
      <c r="Z17164" s="9"/>
    </row>
    <row r="17165" spans="10:26" ht="15" customHeight="1">
      <c r="J17165" s="9"/>
      <c r="K17165" s="11"/>
      <c r="L17165" s="9"/>
      <c r="M17165" s="11"/>
      <c r="N17165" s="11"/>
      <c r="O17165" s="11"/>
      <c r="P17165" s="11"/>
      <c r="Q17165" s="11"/>
      <c r="R17165" s="11"/>
      <c r="S17165" s="11"/>
      <c r="T17165" s="11"/>
      <c r="U17165" s="11"/>
      <c r="V17165" s="11"/>
      <c r="W17165" s="11"/>
      <c r="X17165" s="11"/>
      <c r="Y17165" s="11"/>
      <c r="Z17165" s="9"/>
    </row>
    <row r="17166" spans="10:26" ht="15" customHeight="1">
      <c r="J17166" s="9"/>
      <c r="K17166" s="11"/>
      <c r="L17166" s="9"/>
      <c r="M17166" s="11"/>
      <c r="N17166" s="11"/>
      <c r="O17166" s="11"/>
      <c r="P17166" s="11"/>
      <c r="Q17166" s="11"/>
      <c r="R17166" s="11"/>
      <c r="S17166" s="11"/>
      <c r="T17166" s="11"/>
      <c r="U17166" s="11"/>
      <c r="V17166" s="11"/>
      <c r="W17166" s="11"/>
      <c r="X17166" s="11"/>
      <c r="Y17166" s="11"/>
      <c r="Z17166" s="9"/>
    </row>
    <row r="17167" spans="10:26" ht="15" customHeight="1">
      <c r="J17167" s="9"/>
      <c r="K17167" s="11"/>
      <c r="L17167" s="9"/>
      <c r="M17167" s="11"/>
      <c r="N17167" s="11"/>
      <c r="O17167" s="11"/>
      <c r="P17167" s="11"/>
      <c r="Q17167" s="11"/>
      <c r="R17167" s="11"/>
      <c r="S17167" s="11"/>
      <c r="T17167" s="11"/>
      <c r="U17167" s="11"/>
      <c r="V17167" s="11"/>
      <c r="W17167" s="11"/>
      <c r="X17167" s="11"/>
      <c r="Y17167" s="11"/>
      <c r="Z17167" s="9"/>
    </row>
    <row r="17168" spans="10:26" ht="15" customHeight="1">
      <c r="J17168" s="9"/>
      <c r="K17168" s="11"/>
      <c r="L17168" s="9"/>
      <c r="M17168" s="11"/>
      <c r="N17168" s="11"/>
      <c r="O17168" s="11"/>
      <c r="P17168" s="11"/>
      <c r="Q17168" s="11"/>
      <c r="R17168" s="11"/>
      <c r="S17168" s="11"/>
      <c r="T17168" s="11"/>
      <c r="U17168" s="11"/>
      <c r="V17168" s="11"/>
      <c r="W17168" s="11"/>
      <c r="X17168" s="11"/>
      <c r="Y17168" s="11"/>
      <c r="Z17168" s="9"/>
    </row>
    <row r="17169" spans="10:26" ht="15" customHeight="1">
      <c r="J17169" s="9"/>
      <c r="K17169" s="11"/>
      <c r="L17169" s="9"/>
      <c r="M17169" s="11"/>
      <c r="N17169" s="11"/>
      <c r="O17169" s="11"/>
      <c r="P17169" s="11"/>
      <c r="Q17169" s="11"/>
      <c r="R17169" s="11"/>
      <c r="S17169" s="11"/>
      <c r="T17169" s="11"/>
      <c r="U17169" s="11"/>
      <c r="V17169" s="11"/>
      <c r="W17169" s="11"/>
      <c r="X17169" s="11"/>
      <c r="Y17169" s="11"/>
      <c r="Z17169" s="9"/>
    </row>
    <row r="17170" spans="10:26" ht="15" customHeight="1">
      <c r="J17170" s="9"/>
      <c r="K17170" s="11"/>
      <c r="L17170" s="9"/>
      <c r="M17170" s="11"/>
      <c r="N17170" s="11"/>
      <c r="O17170" s="11"/>
      <c r="P17170" s="11"/>
      <c r="Q17170" s="11"/>
      <c r="R17170" s="11"/>
      <c r="S17170" s="11"/>
      <c r="T17170" s="11"/>
      <c r="U17170" s="11"/>
      <c r="V17170" s="11"/>
      <c r="W17170" s="11"/>
      <c r="X17170" s="11"/>
      <c r="Y17170" s="11"/>
      <c r="Z17170" s="9"/>
    </row>
    <row r="17171" spans="10:26" ht="15" customHeight="1">
      <c r="J17171" s="9"/>
      <c r="K17171" s="11"/>
      <c r="L17171" s="9"/>
      <c r="M17171" s="11"/>
      <c r="N17171" s="11"/>
      <c r="O17171" s="11"/>
      <c r="P17171" s="11"/>
      <c r="Q17171" s="11"/>
      <c r="R17171" s="11"/>
      <c r="S17171" s="11"/>
      <c r="T17171" s="11"/>
      <c r="U17171" s="11"/>
      <c r="V17171" s="11"/>
      <c r="W17171" s="11"/>
      <c r="X17171" s="11"/>
      <c r="Y17171" s="11"/>
      <c r="Z17171" s="9"/>
    </row>
    <row r="17172" spans="10:26" ht="15" customHeight="1">
      <c r="J17172" s="9"/>
      <c r="K17172" s="11"/>
      <c r="L17172" s="9"/>
      <c r="M17172" s="11"/>
      <c r="N17172" s="11"/>
      <c r="O17172" s="11"/>
      <c r="P17172" s="11"/>
      <c r="Q17172" s="11"/>
      <c r="R17172" s="11"/>
      <c r="S17172" s="11"/>
      <c r="T17172" s="11"/>
      <c r="U17172" s="11"/>
      <c r="V17172" s="11"/>
      <c r="W17172" s="11"/>
      <c r="X17172" s="11"/>
      <c r="Y17172" s="11"/>
      <c r="Z17172" s="9"/>
    </row>
    <row r="17173" spans="10:26" ht="15" customHeight="1">
      <c r="J17173" s="9"/>
      <c r="K17173" s="11"/>
      <c r="L17173" s="9"/>
      <c r="M17173" s="11"/>
      <c r="N17173" s="11"/>
      <c r="O17173" s="11"/>
      <c r="P17173" s="11"/>
      <c r="Q17173" s="11"/>
      <c r="R17173" s="11"/>
      <c r="S17173" s="11"/>
      <c r="T17173" s="11"/>
      <c r="U17173" s="11"/>
      <c r="V17173" s="11"/>
      <c r="W17173" s="11"/>
      <c r="X17173" s="11"/>
      <c r="Y17173" s="11"/>
      <c r="Z17173" s="9"/>
    </row>
    <row r="17174" spans="10:26" ht="15" customHeight="1">
      <c r="J17174" s="9"/>
      <c r="K17174" s="11"/>
      <c r="L17174" s="9"/>
      <c r="M17174" s="11"/>
      <c r="N17174" s="11"/>
      <c r="O17174" s="11"/>
      <c r="P17174" s="11"/>
      <c r="Q17174" s="11"/>
      <c r="R17174" s="11"/>
      <c r="S17174" s="11"/>
      <c r="T17174" s="11"/>
      <c r="U17174" s="11"/>
      <c r="V17174" s="11"/>
      <c r="W17174" s="11"/>
      <c r="X17174" s="11"/>
      <c r="Y17174" s="11"/>
      <c r="Z17174" s="9"/>
    </row>
    <row r="17175" spans="10:26" ht="15" customHeight="1">
      <c r="J17175" s="9"/>
      <c r="K17175" s="11"/>
      <c r="L17175" s="9"/>
      <c r="M17175" s="11"/>
      <c r="N17175" s="11"/>
      <c r="O17175" s="11"/>
      <c r="P17175" s="11"/>
      <c r="Q17175" s="11"/>
      <c r="R17175" s="11"/>
      <c r="S17175" s="11"/>
      <c r="T17175" s="11"/>
      <c r="U17175" s="11"/>
      <c r="V17175" s="11"/>
      <c r="W17175" s="11"/>
      <c r="X17175" s="11"/>
      <c r="Y17175" s="11"/>
      <c r="Z17175" s="9"/>
    </row>
    <row r="17176" spans="10:26" ht="15" customHeight="1">
      <c r="J17176" s="9"/>
      <c r="K17176" s="11"/>
      <c r="L17176" s="9"/>
      <c r="M17176" s="11"/>
      <c r="N17176" s="11"/>
      <c r="O17176" s="11"/>
      <c r="P17176" s="11"/>
      <c r="Q17176" s="11"/>
      <c r="R17176" s="11"/>
      <c r="S17176" s="11"/>
      <c r="T17176" s="11"/>
      <c r="U17176" s="11"/>
      <c r="V17176" s="11"/>
      <c r="W17176" s="11"/>
      <c r="X17176" s="11"/>
      <c r="Y17176" s="11"/>
      <c r="Z17176" s="9"/>
    </row>
    <row r="17177" spans="10:26" ht="15" customHeight="1">
      <c r="J17177" s="9"/>
      <c r="K17177" s="11"/>
      <c r="L17177" s="9"/>
      <c r="M17177" s="11"/>
      <c r="N17177" s="11"/>
      <c r="O17177" s="11"/>
      <c r="P17177" s="11"/>
      <c r="Q17177" s="11"/>
      <c r="R17177" s="11"/>
      <c r="S17177" s="11"/>
      <c r="T17177" s="11"/>
      <c r="U17177" s="11"/>
      <c r="V17177" s="11"/>
      <c r="W17177" s="11"/>
      <c r="X17177" s="11"/>
      <c r="Y17177" s="11"/>
      <c r="Z17177" s="9"/>
    </row>
    <row r="17178" spans="10:26" ht="15" customHeight="1">
      <c r="J17178" s="9"/>
      <c r="K17178" s="11"/>
      <c r="L17178" s="9"/>
      <c r="M17178" s="11"/>
      <c r="N17178" s="11"/>
      <c r="O17178" s="11"/>
      <c r="P17178" s="11"/>
      <c r="Q17178" s="11"/>
      <c r="R17178" s="11"/>
      <c r="S17178" s="11"/>
      <c r="T17178" s="11"/>
      <c r="U17178" s="11"/>
      <c r="V17178" s="11"/>
      <c r="W17178" s="11"/>
      <c r="X17178" s="11"/>
      <c r="Y17178" s="11"/>
      <c r="Z17178" s="9"/>
    </row>
    <row r="17179" spans="10:26" ht="15" customHeight="1">
      <c r="J17179" s="9"/>
      <c r="K17179" s="11"/>
      <c r="L17179" s="9"/>
      <c r="M17179" s="11"/>
      <c r="N17179" s="11"/>
      <c r="O17179" s="11"/>
      <c r="P17179" s="11"/>
      <c r="Q17179" s="11"/>
      <c r="R17179" s="11"/>
      <c r="S17179" s="11"/>
      <c r="T17179" s="11"/>
      <c r="U17179" s="11"/>
      <c r="V17179" s="11"/>
      <c r="W17179" s="11"/>
      <c r="X17179" s="11"/>
      <c r="Y17179" s="11"/>
      <c r="Z17179" s="9"/>
    </row>
    <row r="17180" spans="10:26" ht="15" customHeight="1">
      <c r="J17180" s="9"/>
      <c r="K17180" s="11"/>
      <c r="L17180" s="9"/>
      <c r="M17180" s="11"/>
      <c r="N17180" s="11"/>
      <c r="O17180" s="11"/>
      <c r="P17180" s="11"/>
      <c r="Q17180" s="11"/>
      <c r="R17180" s="11"/>
      <c r="S17180" s="11"/>
      <c r="T17180" s="11"/>
      <c r="U17180" s="11"/>
      <c r="V17180" s="11"/>
      <c r="W17180" s="11"/>
      <c r="X17180" s="11"/>
      <c r="Y17180" s="11"/>
      <c r="Z17180" s="9"/>
    </row>
    <row r="17181" spans="10:26" ht="15" customHeight="1">
      <c r="J17181" s="9"/>
      <c r="K17181" s="11"/>
      <c r="L17181" s="9"/>
      <c r="M17181" s="11"/>
      <c r="N17181" s="11"/>
      <c r="O17181" s="11"/>
      <c r="P17181" s="11"/>
      <c r="Q17181" s="11"/>
      <c r="R17181" s="11"/>
      <c r="S17181" s="11"/>
      <c r="T17181" s="11"/>
      <c r="U17181" s="11"/>
      <c r="V17181" s="11"/>
      <c r="W17181" s="11"/>
      <c r="X17181" s="11"/>
      <c r="Y17181" s="11"/>
      <c r="Z17181" s="9"/>
    </row>
    <row r="17182" spans="10:26" ht="15" customHeight="1">
      <c r="J17182" s="9"/>
      <c r="K17182" s="11"/>
      <c r="L17182" s="9"/>
      <c r="M17182" s="11"/>
      <c r="N17182" s="11"/>
      <c r="O17182" s="11"/>
      <c r="P17182" s="11"/>
      <c r="Q17182" s="11"/>
      <c r="R17182" s="11"/>
      <c r="S17182" s="11"/>
      <c r="T17182" s="11"/>
      <c r="U17182" s="11"/>
      <c r="V17182" s="11"/>
      <c r="W17182" s="11"/>
      <c r="X17182" s="11"/>
      <c r="Y17182" s="11"/>
      <c r="Z17182" s="9"/>
    </row>
    <row r="17183" spans="10:26" ht="15" customHeight="1">
      <c r="J17183" s="9"/>
      <c r="K17183" s="11"/>
      <c r="L17183" s="9"/>
      <c r="M17183" s="11"/>
      <c r="N17183" s="11"/>
      <c r="O17183" s="11"/>
      <c r="P17183" s="11"/>
      <c r="Q17183" s="11"/>
      <c r="R17183" s="11"/>
      <c r="S17183" s="11"/>
      <c r="T17183" s="11"/>
      <c r="U17183" s="11"/>
      <c r="V17183" s="11"/>
      <c r="W17183" s="11"/>
      <c r="X17183" s="11"/>
      <c r="Y17183" s="11"/>
      <c r="Z17183" s="9"/>
    </row>
    <row r="17184" spans="10:26" ht="15" customHeight="1">
      <c r="J17184" s="9"/>
      <c r="K17184" s="11"/>
      <c r="L17184" s="9"/>
      <c r="M17184" s="11"/>
      <c r="N17184" s="11"/>
      <c r="O17184" s="11"/>
      <c r="P17184" s="11"/>
      <c r="Q17184" s="11"/>
      <c r="R17184" s="11"/>
      <c r="S17184" s="11"/>
      <c r="T17184" s="11"/>
      <c r="U17184" s="11"/>
      <c r="V17184" s="11"/>
      <c r="W17184" s="11"/>
      <c r="X17184" s="11"/>
      <c r="Y17184" s="11"/>
      <c r="Z17184" s="9"/>
    </row>
    <row r="17185" spans="10:26" ht="15" customHeight="1">
      <c r="J17185" s="9"/>
      <c r="K17185" s="11"/>
      <c r="L17185" s="9"/>
      <c r="M17185" s="11"/>
      <c r="N17185" s="11"/>
      <c r="O17185" s="11"/>
      <c r="P17185" s="11"/>
      <c r="Q17185" s="11"/>
      <c r="R17185" s="11"/>
      <c r="S17185" s="11"/>
      <c r="T17185" s="11"/>
      <c r="U17185" s="11"/>
      <c r="V17185" s="11"/>
      <c r="W17185" s="11"/>
      <c r="X17185" s="11"/>
      <c r="Y17185" s="11"/>
      <c r="Z17185" s="9"/>
    </row>
    <row r="17186" spans="10:26" ht="15" customHeight="1">
      <c r="J17186" s="9"/>
      <c r="K17186" s="11"/>
      <c r="L17186" s="9"/>
      <c r="M17186" s="11"/>
      <c r="N17186" s="11"/>
      <c r="O17186" s="11"/>
      <c r="P17186" s="11"/>
      <c r="Q17186" s="11"/>
      <c r="R17186" s="11"/>
      <c r="S17186" s="11"/>
      <c r="T17186" s="11"/>
      <c r="U17186" s="11"/>
      <c r="V17186" s="11"/>
      <c r="W17186" s="11"/>
      <c r="X17186" s="11"/>
      <c r="Y17186" s="11"/>
      <c r="Z17186" s="9"/>
    </row>
    <row r="17187" spans="10:26" ht="15" customHeight="1">
      <c r="J17187" s="9"/>
      <c r="K17187" s="11"/>
      <c r="L17187" s="9"/>
      <c r="M17187" s="11"/>
      <c r="N17187" s="11"/>
      <c r="O17187" s="11"/>
      <c r="P17187" s="11"/>
      <c r="Q17187" s="11"/>
      <c r="R17187" s="11"/>
      <c r="S17187" s="11"/>
      <c r="T17187" s="11"/>
      <c r="U17187" s="11"/>
      <c r="V17187" s="11"/>
      <c r="W17187" s="11"/>
      <c r="X17187" s="11"/>
      <c r="Y17187" s="11"/>
      <c r="Z17187" s="9"/>
    </row>
    <row r="17188" spans="10:26" ht="15" customHeight="1">
      <c r="J17188" s="9"/>
      <c r="K17188" s="11"/>
      <c r="L17188" s="9"/>
      <c r="M17188" s="11"/>
      <c r="N17188" s="11"/>
      <c r="O17188" s="11"/>
      <c r="P17188" s="11"/>
      <c r="Q17188" s="11"/>
      <c r="R17188" s="11"/>
      <c r="S17188" s="11"/>
      <c r="T17188" s="11"/>
      <c r="U17188" s="11"/>
      <c r="V17188" s="11"/>
      <c r="W17188" s="11"/>
      <c r="X17188" s="11"/>
      <c r="Y17188" s="11"/>
      <c r="Z17188" s="9"/>
    </row>
    <row r="17189" spans="10:26" ht="15" customHeight="1">
      <c r="J17189" s="9"/>
      <c r="K17189" s="11"/>
      <c r="L17189" s="9"/>
      <c r="M17189" s="11"/>
      <c r="N17189" s="11"/>
      <c r="O17189" s="11"/>
      <c r="P17189" s="11"/>
      <c r="Q17189" s="11"/>
      <c r="R17189" s="11"/>
      <c r="S17189" s="11"/>
      <c r="T17189" s="11"/>
      <c r="U17189" s="11"/>
      <c r="V17189" s="11"/>
      <c r="W17189" s="11"/>
      <c r="X17189" s="11"/>
      <c r="Y17189" s="11"/>
      <c r="Z17189" s="9"/>
    </row>
    <row r="17190" spans="10:26" ht="15" customHeight="1">
      <c r="J17190" s="9"/>
      <c r="K17190" s="11"/>
      <c r="L17190" s="9"/>
      <c r="M17190" s="11"/>
      <c r="N17190" s="11"/>
      <c r="O17190" s="11"/>
      <c r="P17190" s="11"/>
      <c r="Q17190" s="11"/>
      <c r="R17190" s="11"/>
      <c r="S17190" s="11"/>
      <c r="T17190" s="11"/>
      <c r="U17190" s="11"/>
      <c r="V17190" s="11"/>
      <c r="W17190" s="11"/>
      <c r="X17190" s="11"/>
      <c r="Y17190" s="11"/>
      <c r="Z17190" s="9"/>
    </row>
    <row r="17191" spans="10:26" ht="15" customHeight="1">
      <c r="J17191" s="9"/>
      <c r="K17191" s="11"/>
      <c r="L17191" s="9"/>
      <c r="M17191" s="11"/>
      <c r="N17191" s="11"/>
      <c r="O17191" s="11"/>
      <c r="P17191" s="11"/>
      <c r="Q17191" s="11"/>
      <c r="R17191" s="11"/>
      <c r="S17191" s="11"/>
      <c r="T17191" s="11"/>
      <c r="U17191" s="11"/>
      <c r="V17191" s="11"/>
      <c r="W17191" s="11"/>
      <c r="X17191" s="11"/>
      <c r="Y17191" s="11"/>
      <c r="Z17191" s="9"/>
    </row>
    <row r="17192" spans="10:26" ht="15" customHeight="1">
      <c r="J17192" s="9"/>
      <c r="K17192" s="11"/>
      <c r="L17192" s="9"/>
      <c r="M17192" s="11"/>
      <c r="N17192" s="11"/>
      <c r="O17192" s="11"/>
      <c r="P17192" s="11"/>
      <c r="Q17192" s="11"/>
      <c r="R17192" s="11"/>
      <c r="S17192" s="11"/>
      <c r="T17192" s="11"/>
      <c r="U17192" s="11"/>
      <c r="V17192" s="11"/>
      <c r="W17192" s="11"/>
      <c r="X17192" s="11"/>
      <c r="Y17192" s="11"/>
      <c r="Z17192" s="9"/>
    </row>
    <row r="17193" spans="10:26" ht="15" customHeight="1">
      <c r="J17193" s="9"/>
      <c r="K17193" s="11"/>
      <c r="L17193" s="9"/>
      <c r="M17193" s="11"/>
      <c r="N17193" s="11"/>
      <c r="O17193" s="11"/>
      <c r="P17193" s="11"/>
      <c r="Q17193" s="11"/>
      <c r="R17193" s="11"/>
      <c r="S17193" s="11"/>
      <c r="T17193" s="11"/>
      <c r="U17193" s="11"/>
      <c r="V17193" s="11"/>
      <c r="W17193" s="11"/>
      <c r="X17193" s="11"/>
      <c r="Y17193" s="11"/>
      <c r="Z17193" s="9"/>
    </row>
    <row r="17194" spans="10:26" ht="15" customHeight="1">
      <c r="J17194" s="9"/>
      <c r="K17194" s="11"/>
      <c r="L17194" s="9"/>
      <c r="M17194" s="11"/>
      <c r="N17194" s="11"/>
      <c r="O17194" s="11"/>
      <c r="P17194" s="11"/>
      <c r="Q17194" s="11"/>
      <c r="R17194" s="11"/>
      <c r="S17194" s="11"/>
      <c r="T17194" s="11"/>
      <c r="U17194" s="11"/>
      <c r="V17194" s="11"/>
      <c r="W17194" s="11"/>
      <c r="X17194" s="11"/>
      <c r="Y17194" s="11"/>
      <c r="Z17194" s="9"/>
    </row>
    <row r="17195" spans="10:26" ht="15" customHeight="1">
      <c r="J17195" s="9"/>
      <c r="K17195" s="11"/>
      <c r="L17195" s="9"/>
      <c r="M17195" s="11"/>
      <c r="N17195" s="11"/>
      <c r="O17195" s="11"/>
      <c r="P17195" s="11"/>
      <c r="Q17195" s="11"/>
      <c r="R17195" s="11"/>
      <c r="S17195" s="11"/>
      <c r="T17195" s="11"/>
      <c r="U17195" s="11"/>
      <c r="V17195" s="11"/>
      <c r="W17195" s="11"/>
      <c r="X17195" s="11"/>
      <c r="Y17195" s="11"/>
      <c r="Z17195" s="9"/>
    </row>
    <row r="17196" spans="10:26" ht="15" customHeight="1">
      <c r="J17196" s="9"/>
      <c r="K17196" s="11"/>
      <c r="L17196" s="9"/>
      <c r="M17196" s="11"/>
      <c r="N17196" s="11"/>
      <c r="O17196" s="11"/>
      <c r="P17196" s="11"/>
      <c r="Q17196" s="11"/>
      <c r="R17196" s="11"/>
      <c r="S17196" s="11"/>
      <c r="T17196" s="11"/>
      <c r="U17196" s="11"/>
      <c r="V17196" s="11"/>
      <c r="W17196" s="11"/>
      <c r="X17196" s="11"/>
      <c r="Y17196" s="11"/>
      <c r="Z17196" s="9"/>
    </row>
    <row r="17197" spans="10:26" ht="15" customHeight="1">
      <c r="J17197" s="9"/>
      <c r="K17197" s="11"/>
      <c r="L17197" s="9"/>
      <c r="M17197" s="11"/>
      <c r="N17197" s="11"/>
      <c r="O17197" s="11"/>
      <c r="P17197" s="11"/>
      <c r="Q17197" s="11"/>
      <c r="R17197" s="11"/>
      <c r="S17197" s="11"/>
      <c r="T17197" s="11"/>
      <c r="U17197" s="11"/>
      <c r="V17197" s="11"/>
      <c r="W17197" s="11"/>
      <c r="X17197" s="11"/>
      <c r="Y17197" s="11"/>
      <c r="Z17197" s="9"/>
    </row>
    <row r="17198" spans="10:26" ht="15" customHeight="1">
      <c r="J17198" s="9"/>
      <c r="K17198" s="11"/>
      <c r="L17198" s="9"/>
      <c r="M17198" s="11"/>
      <c r="N17198" s="11"/>
      <c r="O17198" s="11"/>
      <c r="P17198" s="11"/>
      <c r="Q17198" s="11"/>
      <c r="R17198" s="11"/>
      <c r="S17198" s="11"/>
      <c r="T17198" s="11"/>
      <c r="U17198" s="11"/>
      <c r="V17198" s="11"/>
      <c r="W17198" s="11"/>
      <c r="X17198" s="11"/>
      <c r="Y17198" s="11"/>
      <c r="Z17198" s="9"/>
    </row>
    <row r="17199" spans="10:26" ht="15" customHeight="1">
      <c r="J17199" s="9"/>
      <c r="K17199" s="11"/>
      <c r="L17199" s="9"/>
      <c r="M17199" s="11"/>
      <c r="N17199" s="11"/>
      <c r="O17199" s="11"/>
      <c r="P17199" s="11"/>
      <c r="Q17199" s="11"/>
      <c r="R17199" s="11"/>
      <c r="S17199" s="11"/>
      <c r="T17199" s="11"/>
      <c r="U17199" s="11"/>
      <c r="V17199" s="11"/>
      <c r="W17199" s="11"/>
      <c r="X17199" s="11"/>
      <c r="Y17199" s="11"/>
      <c r="Z17199" s="9"/>
    </row>
    <row r="17200" spans="10:26" ht="15" customHeight="1">
      <c r="J17200" s="9"/>
      <c r="K17200" s="11"/>
      <c r="L17200" s="9"/>
      <c r="M17200" s="11"/>
      <c r="N17200" s="11"/>
      <c r="O17200" s="11"/>
      <c r="P17200" s="11"/>
      <c r="Q17200" s="11"/>
      <c r="R17200" s="11"/>
      <c r="S17200" s="11"/>
      <c r="T17200" s="11"/>
      <c r="U17200" s="11"/>
      <c r="V17200" s="11"/>
      <c r="W17200" s="11"/>
      <c r="X17200" s="11"/>
      <c r="Y17200" s="11"/>
      <c r="Z17200" s="9"/>
    </row>
    <row r="17201" spans="10:26" ht="15" customHeight="1">
      <c r="J17201" s="9"/>
      <c r="K17201" s="11"/>
      <c r="L17201" s="9"/>
      <c r="M17201" s="11"/>
      <c r="N17201" s="11"/>
      <c r="O17201" s="11"/>
      <c r="P17201" s="11"/>
      <c r="Q17201" s="11"/>
      <c r="R17201" s="11"/>
      <c r="S17201" s="11"/>
      <c r="T17201" s="11"/>
      <c r="U17201" s="11"/>
      <c r="V17201" s="11"/>
      <c r="W17201" s="11"/>
      <c r="X17201" s="11"/>
      <c r="Y17201" s="11"/>
      <c r="Z17201" s="9"/>
    </row>
    <row r="17202" spans="10:26" ht="15" customHeight="1">
      <c r="J17202" s="9"/>
      <c r="K17202" s="11"/>
      <c r="L17202" s="9"/>
      <c r="M17202" s="11"/>
      <c r="N17202" s="11"/>
      <c r="O17202" s="11"/>
      <c r="P17202" s="11"/>
      <c r="Q17202" s="11"/>
      <c r="R17202" s="11"/>
      <c r="S17202" s="11"/>
      <c r="T17202" s="11"/>
      <c r="U17202" s="11"/>
      <c r="V17202" s="11"/>
      <c r="W17202" s="11"/>
      <c r="X17202" s="11"/>
      <c r="Y17202" s="11"/>
      <c r="Z17202" s="9"/>
    </row>
    <row r="17203" spans="10:26" ht="15" customHeight="1">
      <c r="J17203" s="9"/>
      <c r="K17203" s="11"/>
      <c r="L17203" s="9"/>
      <c r="M17203" s="11"/>
      <c r="N17203" s="11"/>
      <c r="O17203" s="11"/>
      <c r="P17203" s="11"/>
      <c r="Q17203" s="11"/>
      <c r="R17203" s="11"/>
      <c r="S17203" s="11"/>
      <c r="T17203" s="11"/>
      <c r="U17203" s="11"/>
      <c r="V17203" s="11"/>
      <c r="W17203" s="11"/>
      <c r="X17203" s="11"/>
      <c r="Y17203" s="11"/>
      <c r="Z17203" s="9"/>
    </row>
    <row r="17204" spans="10:26" ht="15" customHeight="1">
      <c r="J17204" s="9"/>
      <c r="K17204" s="11"/>
      <c r="L17204" s="9"/>
      <c r="M17204" s="11"/>
      <c r="N17204" s="11"/>
      <c r="O17204" s="11"/>
      <c r="P17204" s="11"/>
      <c r="Q17204" s="11"/>
      <c r="R17204" s="11"/>
      <c r="S17204" s="11"/>
      <c r="T17204" s="11"/>
      <c r="U17204" s="11"/>
      <c r="V17204" s="11"/>
      <c r="W17204" s="11"/>
      <c r="X17204" s="11"/>
      <c r="Y17204" s="11"/>
      <c r="Z17204" s="9"/>
    </row>
    <row r="17205" spans="10:26" ht="15" customHeight="1">
      <c r="J17205" s="9"/>
      <c r="K17205" s="11"/>
      <c r="L17205" s="9"/>
      <c r="M17205" s="11"/>
      <c r="N17205" s="11"/>
      <c r="O17205" s="11"/>
      <c r="P17205" s="11"/>
      <c r="Q17205" s="11"/>
      <c r="R17205" s="11"/>
      <c r="S17205" s="11"/>
      <c r="T17205" s="11"/>
      <c r="U17205" s="11"/>
      <c r="V17205" s="11"/>
      <c r="W17205" s="11"/>
      <c r="X17205" s="11"/>
      <c r="Y17205" s="11"/>
      <c r="Z17205" s="9"/>
    </row>
    <row r="17206" spans="10:26" ht="15" customHeight="1">
      <c r="J17206" s="9"/>
      <c r="K17206" s="11"/>
      <c r="L17206" s="9"/>
      <c r="M17206" s="11"/>
      <c r="N17206" s="11"/>
      <c r="O17206" s="11"/>
      <c r="P17206" s="11"/>
      <c r="Q17206" s="11"/>
      <c r="R17206" s="11"/>
      <c r="S17206" s="11"/>
      <c r="T17206" s="11"/>
      <c r="U17206" s="11"/>
      <c r="V17206" s="11"/>
      <c r="W17206" s="11"/>
      <c r="X17206" s="11"/>
      <c r="Y17206" s="11"/>
      <c r="Z17206" s="9"/>
    </row>
    <row r="17207" spans="10:26" ht="15" customHeight="1">
      <c r="J17207" s="9"/>
      <c r="K17207" s="11"/>
      <c r="L17207" s="9"/>
      <c r="M17207" s="11"/>
      <c r="N17207" s="11"/>
      <c r="O17207" s="11"/>
      <c r="P17207" s="11"/>
      <c r="Q17207" s="11"/>
      <c r="R17207" s="11"/>
      <c r="S17207" s="11"/>
      <c r="T17207" s="11"/>
      <c r="U17207" s="11"/>
      <c r="V17207" s="11"/>
      <c r="W17207" s="11"/>
      <c r="X17207" s="11"/>
      <c r="Y17207" s="11"/>
      <c r="Z17207" s="9"/>
    </row>
    <row r="17208" spans="10:26" ht="15" customHeight="1">
      <c r="J17208" s="9"/>
      <c r="K17208" s="11"/>
      <c r="L17208" s="9"/>
      <c r="M17208" s="11"/>
      <c r="N17208" s="11"/>
      <c r="O17208" s="11"/>
      <c r="P17208" s="11"/>
      <c r="Q17208" s="11"/>
      <c r="R17208" s="11"/>
      <c r="S17208" s="11"/>
      <c r="T17208" s="11"/>
      <c r="U17208" s="11"/>
      <c r="V17208" s="11"/>
      <c r="W17208" s="11"/>
      <c r="X17208" s="11"/>
      <c r="Y17208" s="11"/>
      <c r="Z17208" s="9"/>
    </row>
    <row r="17209" spans="10:26" ht="15" customHeight="1">
      <c r="J17209" s="9"/>
      <c r="K17209" s="11"/>
      <c r="L17209" s="9"/>
      <c r="M17209" s="11"/>
      <c r="N17209" s="11"/>
      <c r="O17209" s="11"/>
      <c r="P17209" s="11"/>
      <c r="Q17209" s="11"/>
      <c r="R17209" s="11"/>
      <c r="S17209" s="11"/>
      <c r="T17209" s="11"/>
      <c r="U17209" s="11"/>
      <c r="V17209" s="11"/>
      <c r="W17209" s="11"/>
      <c r="X17209" s="11"/>
      <c r="Y17209" s="11"/>
      <c r="Z17209" s="9"/>
    </row>
    <row r="17210" spans="10:26" ht="15" customHeight="1">
      <c r="J17210" s="9"/>
      <c r="K17210" s="11"/>
      <c r="L17210" s="9"/>
      <c r="M17210" s="11"/>
      <c r="N17210" s="11"/>
      <c r="O17210" s="11"/>
      <c r="P17210" s="11"/>
      <c r="Q17210" s="11"/>
      <c r="R17210" s="11"/>
      <c r="S17210" s="11"/>
      <c r="T17210" s="11"/>
      <c r="U17210" s="11"/>
      <c r="V17210" s="11"/>
      <c r="W17210" s="11"/>
      <c r="X17210" s="11"/>
      <c r="Y17210" s="11"/>
      <c r="Z17210" s="9"/>
    </row>
    <row r="17211" spans="10:26" ht="15" customHeight="1">
      <c r="J17211" s="9"/>
      <c r="K17211" s="11"/>
      <c r="L17211" s="9"/>
      <c r="M17211" s="11"/>
      <c r="N17211" s="11"/>
      <c r="O17211" s="11"/>
      <c r="P17211" s="11"/>
      <c r="Q17211" s="11"/>
      <c r="R17211" s="11"/>
      <c r="S17211" s="11"/>
      <c r="T17211" s="11"/>
      <c r="U17211" s="11"/>
      <c r="V17211" s="11"/>
      <c r="W17211" s="11"/>
      <c r="X17211" s="11"/>
      <c r="Y17211" s="11"/>
      <c r="Z17211" s="9"/>
    </row>
    <row r="17212" spans="10:26" ht="15" customHeight="1">
      <c r="J17212" s="9"/>
      <c r="K17212" s="11"/>
      <c r="L17212" s="9"/>
      <c r="M17212" s="11"/>
      <c r="N17212" s="11"/>
      <c r="O17212" s="11"/>
      <c r="P17212" s="11"/>
      <c r="Q17212" s="11"/>
      <c r="R17212" s="11"/>
      <c r="S17212" s="11"/>
      <c r="T17212" s="11"/>
      <c r="U17212" s="11"/>
      <c r="V17212" s="11"/>
      <c r="W17212" s="11"/>
      <c r="X17212" s="11"/>
      <c r="Y17212" s="11"/>
      <c r="Z17212" s="9"/>
    </row>
    <row r="17213" spans="10:26" ht="15" customHeight="1">
      <c r="J17213" s="9"/>
      <c r="K17213" s="11"/>
      <c r="L17213" s="9"/>
      <c r="M17213" s="11"/>
      <c r="N17213" s="11"/>
      <c r="O17213" s="11"/>
      <c r="P17213" s="11"/>
      <c r="Q17213" s="11"/>
      <c r="R17213" s="11"/>
      <c r="S17213" s="11"/>
      <c r="T17213" s="11"/>
      <c r="U17213" s="11"/>
      <c r="V17213" s="11"/>
      <c r="W17213" s="11"/>
      <c r="X17213" s="11"/>
      <c r="Y17213" s="11"/>
      <c r="Z17213" s="9"/>
    </row>
    <row r="17214" spans="10:26" ht="15" customHeight="1">
      <c r="J17214" s="9"/>
      <c r="K17214" s="11"/>
      <c r="L17214" s="9"/>
      <c r="M17214" s="11"/>
      <c r="N17214" s="11"/>
      <c r="O17214" s="11"/>
      <c r="P17214" s="11"/>
      <c r="Q17214" s="11"/>
      <c r="R17214" s="11"/>
      <c r="S17214" s="11"/>
      <c r="T17214" s="11"/>
      <c r="U17214" s="11"/>
      <c r="V17214" s="11"/>
      <c r="W17214" s="11"/>
      <c r="X17214" s="11"/>
      <c r="Y17214" s="11"/>
      <c r="Z17214" s="9"/>
    </row>
    <row r="17215" spans="10:26" ht="15" customHeight="1">
      <c r="J17215" s="9"/>
      <c r="K17215" s="11"/>
      <c r="L17215" s="9"/>
      <c r="M17215" s="11"/>
      <c r="N17215" s="11"/>
      <c r="O17215" s="11"/>
      <c r="P17215" s="11"/>
      <c r="Q17215" s="11"/>
      <c r="R17215" s="11"/>
      <c r="S17215" s="11"/>
      <c r="T17215" s="11"/>
      <c r="U17215" s="11"/>
      <c r="V17215" s="11"/>
      <c r="W17215" s="11"/>
      <c r="X17215" s="11"/>
      <c r="Y17215" s="11"/>
      <c r="Z17215" s="9"/>
    </row>
    <row r="17216" spans="10:26" ht="15" customHeight="1">
      <c r="J17216" s="9"/>
      <c r="K17216" s="11"/>
      <c r="L17216" s="9"/>
      <c r="M17216" s="11"/>
      <c r="N17216" s="11"/>
      <c r="O17216" s="11"/>
      <c r="P17216" s="11"/>
      <c r="Q17216" s="11"/>
      <c r="R17216" s="11"/>
      <c r="S17216" s="11"/>
      <c r="T17216" s="11"/>
      <c r="U17216" s="11"/>
      <c r="V17216" s="11"/>
      <c r="W17216" s="11"/>
      <c r="X17216" s="11"/>
      <c r="Y17216" s="11"/>
      <c r="Z17216" s="9"/>
    </row>
    <row r="17217" spans="10:26" ht="15" customHeight="1">
      <c r="J17217" s="9"/>
      <c r="K17217" s="11"/>
      <c r="L17217" s="9"/>
      <c r="M17217" s="11"/>
      <c r="N17217" s="11"/>
      <c r="O17217" s="11"/>
      <c r="P17217" s="11"/>
      <c r="Q17217" s="11"/>
      <c r="R17217" s="11"/>
      <c r="S17217" s="11"/>
      <c r="T17217" s="11"/>
      <c r="U17217" s="11"/>
      <c r="V17217" s="11"/>
      <c r="W17217" s="11"/>
      <c r="X17217" s="11"/>
      <c r="Y17217" s="11"/>
      <c r="Z17217" s="9"/>
    </row>
    <row r="17218" spans="10:26" ht="15" customHeight="1">
      <c r="J17218" s="9"/>
      <c r="K17218" s="11"/>
      <c r="L17218" s="9"/>
      <c r="M17218" s="11"/>
      <c r="N17218" s="11"/>
      <c r="O17218" s="11"/>
      <c r="P17218" s="11"/>
      <c r="Q17218" s="11"/>
      <c r="R17218" s="11"/>
      <c r="S17218" s="11"/>
      <c r="T17218" s="11"/>
      <c r="U17218" s="11"/>
      <c r="V17218" s="11"/>
      <c r="W17218" s="11"/>
      <c r="X17218" s="11"/>
      <c r="Y17218" s="11"/>
      <c r="Z17218" s="9"/>
    </row>
    <row r="17219" spans="10:26" ht="15" customHeight="1">
      <c r="J17219" s="9"/>
      <c r="K17219" s="11"/>
      <c r="L17219" s="9"/>
      <c r="M17219" s="11"/>
      <c r="N17219" s="11"/>
      <c r="O17219" s="11"/>
      <c r="P17219" s="11"/>
      <c r="Q17219" s="11"/>
      <c r="R17219" s="11"/>
      <c r="S17219" s="11"/>
      <c r="T17219" s="11"/>
      <c r="U17219" s="11"/>
      <c r="V17219" s="11"/>
      <c r="W17219" s="11"/>
      <c r="X17219" s="11"/>
      <c r="Y17219" s="11"/>
      <c r="Z17219" s="9"/>
    </row>
    <row r="17220" spans="10:26" ht="15" customHeight="1">
      <c r="J17220" s="9"/>
      <c r="K17220" s="11"/>
      <c r="L17220" s="9"/>
      <c r="M17220" s="11"/>
      <c r="N17220" s="11"/>
      <c r="O17220" s="11"/>
      <c r="P17220" s="11"/>
      <c r="Q17220" s="11"/>
      <c r="R17220" s="11"/>
      <c r="S17220" s="11"/>
      <c r="T17220" s="11"/>
      <c r="U17220" s="11"/>
      <c r="V17220" s="11"/>
      <c r="W17220" s="11"/>
      <c r="X17220" s="11"/>
      <c r="Y17220" s="11"/>
      <c r="Z17220" s="9"/>
    </row>
    <row r="17221" spans="10:26" ht="15" customHeight="1">
      <c r="J17221" s="9"/>
      <c r="K17221" s="11"/>
      <c r="L17221" s="9"/>
      <c r="M17221" s="11"/>
      <c r="N17221" s="11"/>
      <c r="O17221" s="11"/>
      <c r="P17221" s="11"/>
      <c r="Q17221" s="11"/>
      <c r="R17221" s="11"/>
      <c r="S17221" s="11"/>
      <c r="T17221" s="11"/>
      <c r="U17221" s="11"/>
      <c r="V17221" s="11"/>
      <c r="W17221" s="11"/>
      <c r="X17221" s="11"/>
      <c r="Y17221" s="11"/>
      <c r="Z17221" s="9"/>
    </row>
    <row r="17222" spans="10:26" ht="15" customHeight="1">
      <c r="J17222" s="9"/>
      <c r="K17222" s="11"/>
      <c r="L17222" s="9"/>
      <c r="M17222" s="11"/>
      <c r="N17222" s="11"/>
      <c r="O17222" s="11"/>
      <c r="P17222" s="11"/>
      <c r="Q17222" s="11"/>
      <c r="R17222" s="11"/>
      <c r="S17222" s="11"/>
      <c r="T17222" s="11"/>
      <c r="U17222" s="11"/>
      <c r="V17222" s="11"/>
      <c r="W17222" s="11"/>
      <c r="X17222" s="11"/>
      <c r="Y17222" s="11"/>
      <c r="Z17222" s="9"/>
    </row>
    <row r="17223" spans="10:26" ht="15" customHeight="1">
      <c r="J17223" s="9"/>
      <c r="K17223" s="11"/>
      <c r="L17223" s="9"/>
      <c r="M17223" s="11"/>
      <c r="N17223" s="11"/>
      <c r="O17223" s="11"/>
      <c r="P17223" s="11"/>
      <c r="Q17223" s="11"/>
      <c r="R17223" s="11"/>
      <c r="S17223" s="11"/>
      <c r="T17223" s="11"/>
      <c r="U17223" s="11"/>
      <c r="V17223" s="11"/>
      <c r="W17223" s="11"/>
      <c r="X17223" s="11"/>
      <c r="Y17223" s="11"/>
      <c r="Z17223" s="9"/>
    </row>
    <row r="17224" spans="10:26" ht="15" customHeight="1">
      <c r="J17224" s="9"/>
      <c r="K17224" s="11"/>
      <c r="L17224" s="9"/>
      <c r="M17224" s="11"/>
      <c r="N17224" s="11"/>
      <c r="O17224" s="11"/>
      <c r="P17224" s="11"/>
      <c r="Q17224" s="11"/>
      <c r="R17224" s="11"/>
      <c r="S17224" s="11"/>
      <c r="T17224" s="11"/>
      <c r="U17224" s="11"/>
      <c r="V17224" s="11"/>
      <c r="W17224" s="11"/>
      <c r="X17224" s="11"/>
      <c r="Y17224" s="11"/>
      <c r="Z17224" s="9"/>
    </row>
    <row r="17225" spans="10:26" ht="15" customHeight="1">
      <c r="J17225" s="9"/>
      <c r="K17225" s="11"/>
      <c r="L17225" s="9"/>
      <c r="M17225" s="11"/>
      <c r="N17225" s="11"/>
      <c r="O17225" s="11"/>
      <c r="P17225" s="11"/>
      <c r="Q17225" s="11"/>
      <c r="R17225" s="11"/>
      <c r="S17225" s="11"/>
      <c r="T17225" s="11"/>
      <c r="U17225" s="11"/>
      <c r="V17225" s="11"/>
      <c r="W17225" s="11"/>
      <c r="X17225" s="11"/>
      <c r="Y17225" s="11"/>
      <c r="Z17225" s="9"/>
    </row>
    <row r="17226" spans="10:26" ht="15" customHeight="1">
      <c r="J17226" s="9"/>
      <c r="K17226" s="11"/>
      <c r="L17226" s="9"/>
      <c r="M17226" s="11"/>
      <c r="N17226" s="11"/>
      <c r="O17226" s="11"/>
      <c r="P17226" s="11"/>
      <c r="Q17226" s="11"/>
      <c r="R17226" s="11"/>
      <c r="S17226" s="11"/>
      <c r="T17226" s="11"/>
      <c r="U17226" s="11"/>
      <c r="V17226" s="11"/>
      <c r="W17226" s="11"/>
      <c r="X17226" s="11"/>
      <c r="Y17226" s="11"/>
      <c r="Z17226" s="9"/>
    </row>
    <row r="17227" spans="10:26" ht="15" customHeight="1">
      <c r="J17227" s="9"/>
      <c r="K17227" s="11"/>
      <c r="L17227" s="9"/>
      <c r="M17227" s="11"/>
      <c r="N17227" s="11"/>
      <c r="O17227" s="11"/>
      <c r="P17227" s="11"/>
      <c r="Q17227" s="11"/>
      <c r="R17227" s="11"/>
      <c r="S17227" s="11"/>
      <c r="T17227" s="11"/>
      <c r="U17227" s="11"/>
      <c r="V17227" s="11"/>
      <c r="W17227" s="11"/>
      <c r="X17227" s="11"/>
      <c r="Y17227" s="11"/>
      <c r="Z17227" s="9"/>
    </row>
    <row r="17228" spans="10:26" ht="15" customHeight="1">
      <c r="J17228" s="9"/>
      <c r="K17228" s="11"/>
      <c r="L17228" s="9"/>
      <c r="M17228" s="11"/>
      <c r="N17228" s="11"/>
      <c r="O17228" s="11"/>
      <c r="P17228" s="11"/>
      <c r="Q17228" s="11"/>
      <c r="R17228" s="11"/>
      <c r="S17228" s="11"/>
      <c r="T17228" s="11"/>
      <c r="U17228" s="11"/>
      <c r="V17228" s="11"/>
      <c r="W17228" s="11"/>
      <c r="X17228" s="11"/>
      <c r="Y17228" s="11"/>
      <c r="Z17228" s="9"/>
    </row>
    <row r="17229" spans="10:26" ht="15" customHeight="1">
      <c r="J17229" s="9"/>
      <c r="K17229" s="11"/>
      <c r="L17229" s="9"/>
      <c r="M17229" s="11"/>
      <c r="N17229" s="11"/>
      <c r="O17229" s="11"/>
      <c r="P17229" s="11"/>
      <c r="Q17229" s="11"/>
      <c r="R17229" s="11"/>
      <c r="S17229" s="11"/>
      <c r="T17229" s="11"/>
      <c r="U17229" s="11"/>
      <c r="V17229" s="11"/>
      <c r="W17229" s="11"/>
      <c r="X17229" s="11"/>
      <c r="Y17229" s="11"/>
      <c r="Z17229" s="9"/>
    </row>
    <row r="17230" spans="10:26" ht="15" customHeight="1">
      <c r="J17230" s="9"/>
      <c r="K17230" s="11"/>
      <c r="L17230" s="9"/>
      <c r="M17230" s="11"/>
      <c r="N17230" s="11"/>
      <c r="O17230" s="11"/>
      <c r="P17230" s="11"/>
      <c r="Q17230" s="11"/>
      <c r="R17230" s="11"/>
      <c r="S17230" s="11"/>
      <c r="T17230" s="11"/>
      <c r="U17230" s="11"/>
      <c r="V17230" s="11"/>
      <c r="W17230" s="11"/>
      <c r="X17230" s="11"/>
      <c r="Y17230" s="11"/>
      <c r="Z17230" s="9"/>
    </row>
    <row r="17231" spans="10:26" ht="15" customHeight="1">
      <c r="J17231" s="9"/>
      <c r="K17231" s="11"/>
      <c r="L17231" s="9"/>
      <c r="M17231" s="11"/>
      <c r="N17231" s="11"/>
      <c r="O17231" s="11"/>
      <c r="P17231" s="11"/>
      <c r="Q17231" s="11"/>
      <c r="R17231" s="11"/>
      <c r="S17231" s="11"/>
      <c r="T17231" s="11"/>
      <c r="U17231" s="11"/>
      <c r="V17231" s="11"/>
      <c r="W17231" s="11"/>
      <c r="X17231" s="11"/>
      <c r="Y17231" s="11"/>
      <c r="Z17231" s="9"/>
    </row>
    <row r="17232" spans="10:26" ht="15" customHeight="1">
      <c r="J17232" s="9"/>
      <c r="K17232" s="11"/>
      <c r="L17232" s="9"/>
      <c r="M17232" s="11"/>
      <c r="N17232" s="11"/>
      <c r="O17232" s="11"/>
      <c r="P17232" s="11"/>
      <c r="Q17232" s="11"/>
      <c r="R17232" s="11"/>
      <c r="S17232" s="11"/>
      <c r="T17232" s="11"/>
      <c r="U17232" s="11"/>
      <c r="V17232" s="11"/>
      <c r="W17232" s="11"/>
      <c r="X17232" s="11"/>
      <c r="Y17232" s="11"/>
      <c r="Z17232" s="9"/>
    </row>
    <row r="17233" spans="10:26" ht="15" customHeight="1">
      <c r="J17233" s="9"/>
      <c r="K17233" s="11"/>
      <c r="L17233" s="9"/>
      <c r="M17233" s="11"/>
      <c r="N17233" s="11"/>
      <c r="O17233" s="11"/>
      <c r="P17233" s="11"/>
      <c r="Q17233" s="11"/>
      <c r="R17233" s="11"/>
      <c r="S17233" s="11"/>
      <c r="T17233" s="11"/>
      <c r="U17233" s="11"/>
      <c r="V17233" s="11"/>
      <c r="W17233" s="11"/>
      <c r="X17233" s="11"/>
      <c r="Y17233" s="11"/>
      <c r="Z17233" s="9"/>
    </row>
    <row r="17234" spans="10:26" ht="15" customHeight="1">
      <c r="J17234" s="9"/>
      <c r="K17234" s="11"/>
      <c r="L17234" s="9"/>
      <c r="M17234" s="11"/>
      <c r="N17234" s="11"/>
      <c r="O17234" s="11"/>
      <c r="P17234" s="11"/>
      <c r="Q17234" s="11"/>
      <c r="R17234" s="11"/>
      <c r="S17234" s="11"/>
      <c r="T17234" s="11"/>
      <c r="U17234" s="11"/>
      <c r="V17234" s="11"/>
      <c r="W17234" s="11"/>
      <c r="X17234" s="11"/>
      <c r="Y17234" s="11"/>
      <c r="Z17234" s="9"/>
    </row>
    <row r="17235" spans="10:26" ht="15" customHeight="1">
      <c r="J17235" s="9"/>
      <c r="K17235" s="11"/>
      <c r="L17235" s="9"/>
      <c r="M17235" s="11"/>
      <c r="N17235" s="11"/>
      <c r="O17235" s="11"/>
      <c r="P17235" s="11"/>
      <c r="Q17235" s="11"/>
      <c r="R17235" s="11"/>
      <c r="S17235" s="11"/>
      <c r="T17235" s="11"/>
      <c r="U17235" s="11"/>
      <c r="V17235" s="11"/>
      <c r="W17235" s="11"/>
      <c r="X17235" s="11"/>
      <c r="Y17235" s="11"/>
      <c r="Z17235" s="9"/>
    </row>
    <row r="17236" spans="10:26" ht="15" customHeight="1">
      <c r="J17236" s="9"/>
      <c r="K17236" s="11"/>
      <c r="L17236" s="9"/>
      <c r="M17236" s="11"/>
      <c r="N17236" s="11"/>
      <c r="O17236" s="11"/>
      <c r="P17236" s="11"/>
      <c r="Q17236" s="11"/>
      <c r="R17236" s="11"/>
      <c r="S17236" s="11"/>
      <c r="T17236" s="11"/>
      <c r="U17236" s="11"/>
      <c r="V17236" s="11"/>
      <c r="W17236" s="11"/>
      <c r="X17236" s="11"/>
      <c r="Y17236" s="11"/>
      <c r="Z17236" s="9"/>
    </row>
    <row r="17237" spans="10:26" ht="15" customHeight="1">
      <c r="J17237" s="9"/>
      <c r="K17237" s="11"/>
      <c r="L17237" s="9"/>
      <c r="M17237" s="11"/>
      <c r="N17237" s="11"/>
      <c r="O17237" s="11"/>
      <c r="P17237" s="11"/>
      <c r="Q17237" s="11"/>
      <c r="R17237" s="11"/>
      <c r="S17237" s="11"/>
      <c r="T17237" s="11"/>
      <c r="U17237" s="11"/>
      <c r="V17237" s="11"/>
      <c r="W17237" s="11"/>
      <c r="X17237" s="11"/>
      <c r="Y17237" s="11"/>
      <c r="Z17237" s="9"/>
    </row>
    <row r="17238" spans="10:26" ht="15" customHeight="1">
      <c r="J17238" s="9"/>
      <c r="K17238" s="11"/>
      <c r="L17238" s="9"/>
      <c r="M17238" s="11"/>
      <c r="N17238" s="11"/>
      <c r="O17238" s="11"/>
      <c r="P17238" s="11"/>
      <c r="Q17238" s="11"/>
      <c r="R17238" s="11"/>
      <c r="S17238" s="11"/>
      <c r="T17238" s="11"/>
      <c r="U17238" s="11"/>
      <c r="V17238" s="11"/>
      <c r="W17238" s="11"/>
      <c r="X17238" s="11"/>
      <c r="Y17238" s="11"/>
      <c r="Z17238" s="9"/>
    </row>
    <row r="17239" spans="10:26" ht="15" customHeight="1">
      <c r="J17239" s="9"/>
      <c r="K17239" s="11"/>
      <c r="L17239" s="9"/>
      <c r="M17239" s="11"/>
      <c r="N17239" s="11"/>
      <c r="O17239" s="11"/>
      <c r="P17239" s="11"/>
      <c r="Q17239" s="11"/>
      <c r="R17239" s="11"/>
      <c r="S17239" s="11"/>
      <c r="T17239" s="11"/>
      <c r="U17239" s="11"/>
      <c r="V17239" s="11"/>
      <c r="W17239" s="11"/>
      <c r="X17239" s="11"/>
      <c r="Y17239" s="11"/>
      <c r="Z17239" s="9"/>
    </row>
    <row r="17240" spans="10:26" ht="15" customHeight="1">
      <c r="J17240" s="9"/>
      <c r="K17240" s="11"/>
      <c r="L17240" s="9"/>
      <c r="M17240" s="11"/>
      <c r="N17240" s="11"/>
      <c r="O17240" s="11"/>
      <c r="P17240" s="11"/>
      <c r="Q17240" s="11"/>
      <c r="R17240" s="11"/>
      <c r="S17240" s="11"/>
      <c r="T17240" s="11"/>
      <c r="U17240" s="11"/>
      <c r="V17240" s="11"/>
      <c r="W17240" s="11"/>
      <c r="X17240" s="11"/>
      <c r="Y17240" s="11"/>
      <c r="Z17240" s="9"/>
    </row>
    <row r="17241" spans="10:26" ht="15" customHeight="1">
      <c r="J17241" s="9"/>
      <c r="K17241" s="11"/>
      <c r="L17241" s="9"/>
      <c r="M17241" s="11"/>
      <c r="N17241" s="11"/>
      <c r="O17241" s="11"/>
      <c r="P17241" s="11"/>
      <c r="Q17241" s="11"/>
      <c r="R17241" s="11"/>
      <c r="S17241" s="11"/>
      <c r="T17241" s="11"/>
      <c r="U17241" s="11"/>
      <c r="V17241" s="11"/>
      <c r="W17241" s="11"/>
      <c r="X17241" s="11"/>
      <c r="Y17241" s="11"/>
      <c r="Z17241" s="9"/>
    </row>
    <row r="17242" spans="10:26" ht="15" customHeight="1">
      <c r="J17242" s="9"/>
      <c r="K17242" s="11"/>
      <c r="L17242" s="9"/>
      <c r="M17242" s="11"/>
      <c r="N17242" s="11"/>
      <c r="O17242" s="11"/>
      <c r="P17242" s="11"/>
      <c r="Q17242" s="11"/>
      <c r="R17242" s="11"/>
      <c r="S17242" s="11"/>
      <c r="T17242" s="11"/>
      <c r="U17242" s="11"/>
      <c r="V17242" s="11"/>
      <c r="W17242" s="11"/>
      <c r="X17242" s="11"/>
      <c r="Y17242" s="11"/>
      <c r="Z17242" s="9"/>
    </row>
    <row r="17243" spans="10:26" ht="15" customHeight="1">
      <c r="J17243" s="9"/>
      <c r="K17243" s="11"/>
      <c r="L17243" s="9"/>
      <c r="M17243" s="11"/>
      <c r="N17243" s="11"/>
      <c r="O17243" s="11"/>
      <c r="P17243" s="11"/>
      <c r="Q17243" s="11"/>
      <c r="R17243" s="11"/>
      <c r="S17243" s="11"/>
      <c r="T17243" s="11"/>
      <c r="U17243" s="11"/>
      <c r="V17243" s="11"/>
      <c r="W17243" s="11"/>
      <c r="X17243" s="11"/>
      <c r="Y17243" s="11"/>
      <c r="Z17243" s="9"/>
    </row>
    <row r="17244" spans="10:26" ht="15" customHeight="1">
      <c r="J17244" s="9"/>
      <c r="K17244" s="11"/>
      <c r="L17244" s="9"/>
      <c r="M17244" s="11"/>
      <c r="N17244" s="11"/>
      <c r="O17244" s="11"/>
      <c r="P17244" s="11"/>
      <c r="Q17244" s="11"/>
      <c r="R17244" s="11"/>
      <c r="S17244" s="11"/>
      <c r="T17244" s="11"/>
      <c r="U17244" s="11"/>
      <c r="V17244" s="11"/>
      <c r="W17244" s="11"/>
      <c r="X17244" s="11"/>
      <c r="Y17244" s="11"/>
      <c r="Z17244" s="9"/>
    </row>
    <row r="17245" spans="10:26" ht="15" customHeight="1">
      <c r="J17245" s="9"/>
      <c r="K17245" s="11"/>
      <c r="L17245" s="9"/>
      <c r="M17245" s="11"/>
      <c r="N17245" s="11"/>
      <c r="O17245" s="11"/>
      <c r="P17245" s="11"/>
      <c r="Q17245" s="11"/>
      <c r="R17245" s="11"/>
      <c r="S17245" s="11"/>
      <c r="T17245" s="11"/>
      <c r="U17245" s="11"/>
      <c r="V17245" s="11"/>
      <c r="W17245" s="11"/>
      <c r="X17245" s="11"/>
      <c r="Y17245" s="11"/>
      <c r="Z17245" s="9"/>
    </row>
    <row r="17246" spans="10:26" ht="15" customHeight="1">
      <c r="J17246" s="9"/>
      <c r="K17246" s="11"/>
      <c r="L17246" s="9"/>
      <c r="M17246" s="11"/>
      <c r="N17246" s="11"/>
      <c r="O17246" s="11"/>
      <c r="P17246" s="11"/>
      <c r="Q17246" s="11"/>
      <c r="R17246" s="11"/>
      <c r="S17246" s="11"/>
      <c r="T17246" s="11"/>
      <c r="U17246" s="11"/>
      <c r="V17246" s="11"/>
      <c r="W17246" s="11"/>
      <c r="X17246" s="11"/>
      <c r="Y17246" s="11"/>
      <c r="Z17246" s="9"/>
    </row>
    <row r="17247" spans="10:26" ht="15" customHeight="1">
      <c r="J17247" s="9"/>
      <c r="K17247" s="11"/>
      <c r="L17247" s="9"/>
      <c r="M17247" s="11"/>
      <c r="N17247" s="11"/>
      <c r="O17247" s="11"/>
      <c r="P17247" s="11"/>
      <c r="Q17247" s="11"/>
      <c r="R17247" s="11"/>
      <c r="S17247" s="11"/>
      <c r="T17247" s="11"/>
      <c r="U17247" s="11"/>
      <c r="V17247" s="11"/>
      <c r="W17247" s="11"/>
      <c r="X17247" s="11"/>
      <c r="Y17247" s="11"/>
      <c r="Z17247" s="9"/>
    </row>
    <row r="17248" spans="10:26" ht="15" customHeight="1">
      <c r="J17248" s="9"/>
      <c r="K17248" s="11"/>
      <c r="L17248" s="9"/>
      <c r="M17248" s="11"/>
      <c r="N17248" s="11"/>
      <c r="O17248" s="11"/>
      <c r="P17248" s="11"/>
      <c r="Q17248" s="11"/>
      <c r="R17248" s="11"/>
      <c r="S17248" s="11"/>
      <c r="T17248" s="11"/>
      <c r="U17248" s="11"/>
      <c r="V17248" s="11"/>
      <c r="W17248" s="11"/>
      <c r="X17248" s="11"/>
      <c r="Y17248" s="11"/>
      <c r="Z17248" s="9"/>
    </row>
    <row r="17249" spans="10:26" ht="15" customHeight="1">
      <c r="J17249" s="9"/>
      <c r="K17249" s="11"/>
      <c r="L17249" s="9"/>
      <c r="M17249" s="11"/>
      <c r="N17249" s="11"/>
      <c r="O17249" s="11"/>
      <c r="P17249" s="11"/>
      <c r="Q17249" s="11"/>
      <c r="R17249" s="11"/>
      <c r="S17249" s="11"/>
      <c r="T17249" s="11"/>
      <c r="U17249" s="11"/>
      <c r="V17249" s="11"/>
      <c r="W17249" s="11"/>
      <c r="X17249" s="11"/>
      <c r="Y17249" s="11"/>
      <c r="Z17249" s="9"/>
    </row>
    <row r="17250" spans="10:26" ht="15" customHeight="1">
      <c r="J17250" s="9"/>
      <c r="K17250" s="11"/>
      <c r="L17250" s="9"/>
      <c r="M17250" s="11"/>
      <c r="N17250" s="11"/>
      <c r="O17250" s="11"/>
      <c r="P17250" s="11"/>
      <c r="Q17250" s="11"/>
      <c r="R17250" s="11"/>
      <c r="S17250" s="11"/>
      <c r="T17250" s="11"/>
      <c r="U17250" s="11"/>
      <c r="V17250" s="11"/>
      <c r="W17250" s="11"/>
      <c r="X17250" s="11"/>
      <c r="Y17250" s="11"/>
      <c r="Z17250" s="9"/>
    </row>
    <row r="17251" spans="10:26" ht="15" customHeight="1">
      <c r="J17251" s="9"/>
      <c r="K17251" s="11"/>
      <c r="L17251" s="9"/>
      <c r="M17251" s="11"/>
      <c r="N17251" s="11"/>
      <c r="O17251" s="11"/>
      <c r="P17251" s="11"/>
      <c r="Q17251" s="11"/>
      <c r="R17251" s="11"/>
      <c r="S17251" s="11"/>
      <c r="T17251" s="11"/>
      <c r="U17251" s="11"/>
      <c r="V17251" s="11"/>
      <c r="W17251" s="11"/>
      <c r="X17251" s="11"/>
      <c r="Y17251" s="11"/>
      <c r="Z17251" s="9"/>
    </row>
    <row r="17252" spans="10:26" ht="15" customHeight="1">
      <c r="J17252" s="9"/>
      <c r="K17252" s="11"/>
      <c r="L17252" s="9"/>
      <c r="M17252" s="11"/>
      <c r="N17252" s="11"/>
      <c r="O17252" s="11"/>
      <c r="P17252" s="11"/>
      <c r="Q17252" s="11"/>
      <c r="R17252" s="11"/>
      <c r="S17252" s="11"/>
      <c r="T17252" s="11"/>
      <c r="U17252" s="11"/>
      <c r="V17252" s="11"/>
      <c r="W17252" s="11"/>
      <c r="X17252" s="11"/>
      <c r="Y17252" s="11"/>
      <c r="Z17252" s="9"/>
    </row>
    <row r="17253" spans="10:26" ht="15" customHeight="1">
      <c r="J17253" s="9"/>
      <c r="K17253" s="11"/>
      <c r="L17253" s="9"/>
      <c r="M17253" s="11"/>
      <c r="N17253" s="11"/>
      <c r="O17253" s="11"/>
      <c r="P17253" s="11"/>
      <c r="Q17253" s="11"/>
      <c r="R17253" s="11"/>
      <c r="S17253" s="11"/>
      <c r="T17253" s="11"/>
      <c r="U17253" s="11"/>
      <c r="V17253" s="11"/>
      <c r="W17253" s="11"/>
      <c r="X17253" s="11"/>
      <c r="Y17253" s="11"/>
      <c r="Z17253" s="9"/>
    </row>
    <row r="17254" spans="10:26" ht="15" customHeight="1">
      <c r="J17254" s="9"/>
      <c r="K17254" s="11"/>
      <c r="L17254" s="9"/>
      <c r="M17254" s="11"/>
      <c r="N17254" s="11"/>
      <c r="O17254" s="11"/>
      <c r="P17254" s="11"/>
      <c r="Q17254" s="11"/>
      <c r="R17254" s="11"/>
      <c r="S17254" s="11"/>
      <c r="T17254" s="11"/>
      <c r="U17254" s="11"/>
      <c r="V17254" s="11"/>
      <c r="W17254" s="11"/>
      <c r="X17254" s="11"/>
      <c r="Y17254" s="11"/>
      <c r="Z17254" s="9"/>
    </row>
    <row r="17255" spans="10:26" ht="15" customHeight="1">
      <c r="J17255" s="9"/>
      <c r="K17255" s="11"/>
      <c r="L17255" s="9"/>
      <c r="M17255" s="11"/>
      <c r="N17255" s="11"/>
      <c r="O17255" s="11"/>
      <c r="P17255" s="11"/>
      <c r="Q17255" s="11"/>
      <c r="R17255" s="11"/>
      <c r="S17255" s="11"/>
      <c r="T17255" s="11"/>
      <c r="U17255" s="11"/>
      <c r="V17255" s="11"/>
      <c r="W17255" s="11"/>
      <c r="X17255" s="11"/>
      <c r="Y17255" s="11"/>
      <c r="Z17255" s="9"/>
    </row>
    <row r="17256" spans="10:26" ht="15" customHeight="1">
      <c r="J17256" s="9"/>
      <c r="K17256" s="11"/>
      <c r="L17256" s="9"/>
      <c r="M17256" s="11"/>
      <c r="N17256" s="11"/>
      <c r="O17256" s="11"/>
      <c r="P17256" s="11"/>
      <c r="Q17256" s="11"/>
      <c r="R17256" s="11"/>
      <c r="S17256" s="11"/>
      <c r="T17256" s="11"/>
      <c r="U17256" s="11"/>
      <c r="V17256" s="11"/>
      <c r="W17256" s="11"/>
      <c r="X17256" s="11"/>
      <c r="Y17256" s="11"/>
      <c r="Z17256" s="9"/>
    </row>
    <row r="17257" spans="10:26" ht="15" customHeight="1">
      <c r="J17257" s="9"/>
      <c r="K17257" s="11"/>
      <c r="L17257" s="9"/>
      <c r="M17257" s="11"/>
      <c r="N17257" s="11"/>
      <c r="O17257" s="11"/>
      <c r="P17257" s="11"/>
      <c r="Q17257" s="11"/>
      <c r="R17257" s="11"/>
      <c r="S17257" s="11"/>
      <c r="T17257" s="11"/>
      <c r="U17257" s="11"/>
      <c r="V17257" s="11"/>
      <c r="W17257" s="11"/>
      <c r="X17257" s="11"/>
      <c r="Y17257" s="11"/>
      <c r="Z17257" s="9"/>
    </row>
    <row r="17258" spans="10:26" ht="15" customHeight="1">
      <c r="J17258" s="9"/>
      <c r="K17258" s="11"/>
      <c r="L17258" s="9"/>
      <c r="M17258" s="11"/>
      <c r="N17258" s="11"/>
      <c r="O17258" s="11"/>
      <c r="P17258" s="11"/>
      <c r="Q17258" s="11"/>
      <c r="R17258" s="11"/>
      <c r="S17258" s="11"/>
      <c r="T17258" s="11"/>
      <c r="U17258" s="11"/>
      <c r="V17258" s="11"/>
      <c r="W17258" s="11"/>
      <c r="X17258" s="11"/>
      <c r="Y17258" s="11"/>
      <c r="Z17258" s="9"/>
    </row>
    <row r="17259" spans="10:26" ht="15" customHeight="1">
      <c r="J17259" s="9"/>
      <c r="K17259" s="11"/>
      <c r="L17259" s="9"/>
      <c r="M17259" s="11"/>
      <c r="N17259" s="11"/>
      <c r="O17259" s="11"/>
      <c r="P17259" s="11"/>
      <c r="Q17259" s="11"/>
      <c r="R17259" s="11"/>
      <c r="S17259" s="11"/>
      <c r="T17259" s="11"/>
      <c r="U17259" s="11"/>
      <c r="V17259" s="11"/>
      <c r="W17259" s="11"/>
      <c r="X17259" s="11"/>
      <c r="Y17259" s="11"/>
      <c r="Z17259" s="9"/>
    </row>
    <row r="17260" spans="10:26" ht="15" customHeight="1">
      <c r="J17260" s="9"/>
      <c r="K17260" s="11"/>
      <c r="L17260" s="9"/>
      <c r="M17260" s="11"/>
      <c r="N17260" s="11"/>
      <c r="O17260" s="11"/>
      <c r="P17260" s="11"/>
      <c r="Q17260" s="11"/>
      <c r="R17260" s="11"/>
      <c r="S17260" s="11"/>
      <c r="T17260" s="11"/>
      <c r="U17260" s="11"/>
      <c r="V17260" s="11"/>
      <c r="W17260" s="11"/>
      <c r="X17260" s="11"/>
      <c r="Y17260" s="11"/>
      <c r="Z17260" s="9"/>
    </row>
    <row r="17261" spans="10:26" ht="15" customHeight="1">
      <c r="J17261" s="9"/>
      <c r="K17261" s="11"/>
      <c r="L17261" s="9"/>
      <c r="M17261" s="11"/>
      <c r="N17261" s="11"/>
      <c r="O17261" s="11"/>
      <c r="P17261" s="11"/>
      <c r="Q17261" s="11"/>
      <c r="R17261" s="11"/>
      <c r="S17261" s="11"/>
      <c r="T17261" s="11"/>
      <c r="U17261" s="11"/>
      <c r="V17261" s="11"/>
      <c r="W17261" s="11"/>
      <c r="X17261" s="11"/>
      <c r="Y17261" s="11"/>
      <c r="Z17261" s="9"/>
    </row>
    <row r="17262" spans="10:26" ht="15" customHeight="1">
      <c r="J17262" s="9"/>
      <c r="K17262" s="11"/>
      <c r="L17262" s="9"/>
      <c r="M17262" s="11"/>
      <c r="N17262" s="11"/>
      <c r="O17262" s="11"/>
      <c r="P17262" s="11"/>
      <c r="Q17262" s="11"/>
      <c r="R17262" s="11"/>
      <c r="S17262" s="11"/>
      <c r="T17262" s="11"/>
      <c r="U17262" s="11"/>
      <c r="V17262" s="11"/>
      <c r="W17262" s="11"/>
      <c r="X17262" s="11"/>
      <c r="Y17262" s="11"/>
      <c r="Z17262" s="9"/>
    </row>
    <row r="17263" spans="10:26" ht="15" customHeight="1">
      <c r="J17263" s="9"/>
      <c r="K17263" s="11"/>
      <c r="L17263" s="9"/>
      <c r="M17263" s="11"/>
      <c r="N17263" s="11"/>
      <c r="O17263" s="11"/>
      <c r="P17263" s="11"/>
      <c r="Q17263" s="11"/>
      <c r="R17263" s="11"/>
      <c r="S17263" s="11"/>
      <c r="T17263" s="11"/>
      <c r="U17263" s="11"/>
      <c r="V17263" s="11"/>
      <c r="W17263" s="11"/>
      <c r="X17263" s="11"/>
      <c r="Y17263" s="11"/>
      <c r="Z17263" s="9"/>
    </row>
    <row r="17264" spans="10:26" ht="15" customHeight="1">
      <c r="J17264" s="9"/>
      <c r="K17264" s="11"/>
      <c r="L17264" s="9"/>
      <c r="M17264" s="11"/>
      <c r="N17264" s="11"/>
      <c r="O17264" s="11"/>
      <c r="P17264" s="11"/>
      <c r="Q17264" s="11"/>
      <c r="R17264" s="11"/>
      <c r="S17264" s="11"/>
      <c r="T17264" s="11"/>
      <c r="U17264" s="11"/>
      <c r="V17264" s="11"/>
      <c r="W17264" s="11"/>
      <c r="X17264" s="11"/>
      <c r="Y17264" s="11"/>
      <c r="Z17264" s="9"/>
    </row>
    <row r="17265" spans="10:26" ht="15" customHeight="1">
      <c r="J17265" s="9"/>
      <c r="K17265" s="11"/>
      <c r="L17265" s="9"/>
      <c r="M17265" s="11"/>
      <c r="N17265" s="11"/>
      <c r="O17265" s="11"/>
      <c r="P17265" s="11"/>
      <c r="Q17265" s="11"/>
      <c r="R17265" s="11"/>
      <c r="S17265" s="11"/>
      <c r="T17265" s="11"/>
      <c r="U17265" s="11"/>
      <c r="V17265" s="11"/>
      <c r="W17265" s="11"/>
      <c r="X17265" s="11"/>
      <c r="Y17265" s="11"/>
      <c r="Z17265" s="9"/>
    </row>
    <row r="17266" spans="10:26" ht="15" customHeight="1">
      <c r="J17266" s="9"/>
      <c r="K17266" s="11"/>
      <c r="L17266" s="9"/>
      <c r="M17266" s="11"/>
      <c r="N17266" s="11"/>
      <c r="O17266" s="11"/>
      <c r="P17266" s="11"/>
      <c r="Q17266" s="11"/>
      <c r="R17266" s="11"/>
      <c r="S17266" s="11"/>
      <c r="T17266" s="11"/>
      <c r="U17266" s="11"/>
      <c r="V17266" s="11"/>
      <c r="W17266" s="11"/>
      <c r="X17266" s="11"/>
      <c r="Y17266" s="11"/>
      <c r="Z17266" s="9"/>
    </row>
    <row r="17267" spans="10:26" ht="15" customHeight="1">
      <c r="J17267" s="9"/>
      <c r="K17267" s="11"/>
      <c r="L17267" s="9"/>
      <c r="M17267" s="11"/>
      <c r="N17267" s="11"/>
      <c r="O17267" s="11"/>
      <c r="P17267" s="11"/>
      <c r="Q17267" s="11"/>
      <c r="R17267" s="11"/>
      <c r="S17267" s="11"/>
      <c r="T17267" s="11"/>
      <c r="U17267" s="11"/>
      <c r="V17267" s="11"/>
      <c r="W17267" s="11"/>
      <c r="X17267" s="11"/>
      <c r="Y17267" s="11"/>
      <c r="Z17267" s="9"/>
    </row>
    <row r="17268" spans="10:26" ht="15" customHeight="1">
      <c r="J17268" s="9"/>
      <c r="K17268" s="11"/>
      <c r="L17268" s="9"/>
      <c r="M17268" s="11"/>
      <c r="N17268" s="11"/>
      <c r="O17268" s="11"/>
      <c r="P17268" s="11"/>
      <c r="Q17268" s="11"/>
      <c r="R17268" s="11"/>
      <c r="S17268" s="11"/>
      <c r="T17268" s="11"/>
      <c r="U17268" s="11"/>
      <c r="V17268" s="11"/>
      <c r="W17268" s="11"/>
      <c r="X17268" s="11"/>
      <c r="Y17268" s="11"/>
      <c r="Z17268" s="9"/>
    </row>
    <row r="17269" spans="10:26" ht="15" customHeight="1">
      <c r="J17269" s="9"/>
      <c r="K17269" s="11"/>
      <c r="L17269" s="9"/>
      <c r="M17269" s="11"/>
      <c r="N17269" s="11"/>
      <c r="O17269" s="11"/>
      <c r="P17269" s="11"/>
      <c r="Q17269" s="11"/>
      <c r="R17269" s="11"/>
      <c r="S17269" s="11"/>
      <c r="T17269" s="11"/>
      <c r="U17269" s="11"/>
      <c r="V17269" s="11"/>
      <c r="W17269" s="11"/>
      <c r="X17269" s="11"/>
      <c r="Y17269" s="11"/>
      <c r="Z17269" s="9"/>
    </row>
    <row r="17270" spans="10:26" ht="15" customHeight="1">
      <c r="J17270" s="9"/>
      <c r="K17270" s="11"/>
      <c r="L17270" s="9"/>
      <c r="M17270" s="11"/>
      <c r="N17270" s="11"/>
      <c r="O17270" s="11"/>
      <c r="P17270" s="11"/>
      <c r="Q17270" s="11"/>
      <c r="R17270" s="11"/>
      <c r="S17270" s="11"/>
      <c r="T17270" s="11"/>
      <c r="U17270" s="11"/>
      <c r="V17270" s="11"/>
      <c r="W17270" s="11"/>
      <c r="X17270" s="11"/>
      <c r="Y17270" s="11"/>
      <c r="Z17270" s="9"/>
    </row>
    <row r="17271" spans="10:26" ht="15" customHeight="1">
      <c r="J17271" s="9"/>
      <c r="K17271" s="11"/>
      <c r="L17271" s="9"/>
      <c r="M17271" s="11"/>
      <c r="N17271" s="11"/>
      <c r="O17271" s="11"/>
      <c r="P17271" s="11"/>
      <c r="Q17271" s="11"/>
      <c r="R17271" s="11"/>
      <c r="S17271" s="11"/>
      <c r="T17271" s="11"/>
      <c r="U17271" s="11"/>
      <c r="V17271" s="11"/>
      <c r="W17271" s="11"/>
      <c r="X17271" s="11"/>
      <c r="Y17271" s="11"/>
      <c r="Z17271" s="9"/>
    </row>
    <row r="17272" spans="10:26" ht="15" customHeight="1">
      <c r="J17272" s="9"/>
      <c r="K17272" s="11"/>
      <c r="L17272" s="9"/>
      <c r="M17272" s="11"/>
      <c r="N17272" s="11"/>
      <c r="O17272" s="11"/>
      <c r="P17272" s="11"/>
      <c r="Q17272" s="11"/>
      <c r="R17272" s="11"/>
      <c r="S17272" s="11"/>
      <c r="T17272" s="11"/>
      <c r="U17272" s="11"/>
      <c r="V17272" s="11"/>
      <c r="W17272" s="11"/>
      <c r="X17272" s="11"/>
      <c r="Y17272" s="11"/>
      <c r="Z17272" s="9"/>
    </row>
    <row r="17273" spans="10:26" ht="15" customHeight="1">
      <c r="J17273" s="9"/>
      <c r="K17273" s="11"/>
      <c r="L17273" s="9"/>
      <c r="M17273" s="11"/>
      <c r="N17273" s="11"/>
      <c r="O17273" s="11"/>
      <c r="P17273" s="11"/>
      <c r="Q17273" s="11"/>
      <c r="R17273" s="11"/>
      <c r="S17273" s="11"/>
      <c r="T17273" s="11"/>
      <c r="U17273" s="11"/>
      <c r="V17273" s="11"/>
      <c r="W17273" s="11"/>
      <c r="X17273" s="11"/>
      <c r="Y17273" s="11"/>
      <c r="Z17273" s="9"/>
    </row>
    <row r="17274" spans="10:26" ht="15" customHeight="1">
      <c r="J17274" s="9"/>
      <c r="K17274" s="11"/>
      <c r="L17274" s="9"/>
      <c r="M17274" s="11"/>
      <c r="N17274" s="11"/>
      <c r="O17274" s="11"/>
      <c r="P17274" s="11"/>
      <c r="Q17274" s="11"/>
      <c r="R17274" s="11"/>
      <c r="S17274" s="11"/>
      <c r="T17274" s="11"/>
      <c r="U17274" s="11"/>
      <c r="V17274" s="11"/>
      <c r="W17274" s="11"/>
      <c r="X17274" s="11"/>
      <c r="Y17274" s="11"/>
      <c r="Z17274" s="9"/>
    </row>
    <row r="17275" spans="10:26" ht="15" customHeight="1">
      <c r="J17275" s="9"/>
      <c r="K17275" s="11"/>
      <c r="L17275" s="9"/>
      <c r="M17275" s="11"/>
      <c r="N17275" s="11"/>
      <c r="O17275" s="11"/>
      <c r="P17275" s="11"/>
      <c r="Q17275" s="11"/>
      <c r="R17275" s="11"/>
      <c r="S17275" s="11"/>
      <c r="T17275" s="11"/>
      <c r="U17275" s="11"/>
      <c r="V17275" s="11"/>
      <c r="W17275" s="11"/>
      <c r="X17275" s="11"/>
      <c r="Y17275" s="11"/>
      <c r="Z17275" s="9"/>
    </row>
    <row r="17276" spans="10:26" ht="15" customHeight="1">
      <c r="J17276" s="9"/>
      <c r="K17276" s="11"/>
      <c r="L17276" s="9"/>
      <c r="M17276" s="11"/>
      <c r="N17276" s="11"/>
      <c r="O17276" s="11"/>
      <c r="P17276" s="11"/>
      <c r="Q17276" s="11"/>
      <c r="R17276" s="11"/>
      <c r="S17276" s="11"/>
      <c r="T17276" s="11"/>
      <c r="U17276" s="11"/>
      <c r="V17276" s="11"/>
      <c r="W17276" s="11"/>
      <c r="X17276" s="11"/>
      <c r="Y17276" s="11"/>
      <c r="Z17276" s="9"/>
    </row>
    <row r="17277" spans="10:26" ht="15" customHeight="1">
      <c r="J17277" s="9"/>
      <c r="K17277" s="11"/>
      <c r="L17277" s="9"/>
      <c r="M17277" s="11"/>
      <c r="N17277" s="11"/>
      <c r="O17277" s="11"/>
      <c r="P17277" s="11"/>
      <c r="Q17277" s="11"/>
      <c r="R17277" s="11"/>
      <c r="S17277" s="11"/>
      <c r="T17277" s="11"/>
      <c r="U17277" s="11"/>
      <c r="V17277" s="11"/>
      <c r="W17277" s="11"/>
      <c r="X17277" s="11"/>
      <c r="Y17277" s="11"/>
      <c r="Z17277" s="9"/>
    </row>
    <row r="17278" spans="10:26" ht="15" customHeight="1">
      <c r="J17278" s="9"/>
      <c r="K17278" s="11"/>
      <c r="L17278" s="9"/>
      <c r="M17278" s="11"/>
      <c r="N17278" s="11"/>
      <c r="O17278" s="11"/>
      <c r="P17278" s="11"/>
      <c r="Q17278" s="11"/>
      <c r="R17278" s="11"/>
      <c r="S17278" s="11"/>
      <c r="T17278" s="11"/>
      <c r="U17278" s="11"/>
      <c r="V17278" s="11"/>
      <c r="W17278" s="11"/>
      <c r="X17278" s="11"/>
      <c r="Y17278" s="11"/>
      <c r="Z17278" s="9"/>
    </row>
    <row r="17279" spans="10:26" ht="15" customHeight="1">
      <c r="J17279" s="9"/>
      <c r="K17279" s="11"/>
      <c r="L17279" s="9"/>
      <c r="M17279" s="11"/>
      <c r="N17279" s="11"/>
      <c r="O17279" s="11"/>
      <c r="P17279" s="11"/>
      <c r="Q17279" s="11"/>
      <c r="R17279" s="11"/>
      <c r="S17279" s="11"/>
      <c r="T17279" s="11"/>
      <c r="U17279" s="11"/>
      <c r="V17279" s="11"/>
      <c r="W17279" s="11"/>
      <c r="X17279" s="11"/>
      <c r="Y17279" s="11"/>
      <c r="Z17279" s="9"/>
    </row>
    <row r="17280" spans="10:26" ht="15" customHeight="1">
      <c r="J17280" s="9"/>
      <c r="K17280" s="11"/>
      <c r="L17280" s="9"/>
      <c r="M17280" s="11"/>
      <c r="N17280" s="11"/>
      <c r="O17280" s="11"/>
      <c r="P17280" s="11"/>
      <c r="Q17280" s="11"/>
      <c r="R17280" s="11"/>
      <c r="S17280" s="11"/>
      <c r="T17280" s="11"/>
      <c r="U17280" s="11"/>
      <c r="V17280" s="11"/>
      <c r="W17280" s="11"/>
      <c r="X17280" s="11"/>
      <c r="Y17280" s="11"/>
      <c r="Z17280" s="9"/>
    </row>
    <row r="17281" spans="10:26" ht="15" customHeight="1">
      <c r="J17281" s="9"/>
      <c r="K17281" s="11"/>
      <c r="L17281" s="9"/>
      <c r="M17281" s="11"/>
      <c r="N17281" s="11"/>
      <c r="O17281" s="11"/>
      <c r="P17281" s="11"/>
      <c r="Q17281" s="11"/>
      <c r="R17281" s="11"/>
      <c r="S17281" s="11"/>
      <c r="T17281" s="11"/>
      <c r="U17281" s="11"/>
      <c r="V17281" s="11"/>
      <c r="W17281" s="11"/>
      <c r="X17281" s="11"/>
      <c r="Y17281" s="11"/>
      <c r="Z17281" s="9"/>
    </row>
    <row r="17282" spans="10:26" ht="15" customHeight="1">
      <c r="J17282" s="9"/>
      <c r="K17282" s="11"/>
      <c r="L17282" s="9"/>
      <c r="M17282" s="11"/>
      <c r="N17282" s="11"/>
      <c r="O17282" s="11"/>
      <c r="P17282" s="11"/>
      <c r="Q17282" s="11"/>
      <c r="R17282" s="11"/>
      <c r="S17282" s="11"/>
      <c r="T17282" s="11"/>
      <c r="U17282" s="11"/>
      <c r="V17282" s="11"/>
      <c r="W17282" s="11"/>
      <c r="X17282" s="11"/>
      <c r="Y17282" s="11"/>
      <c r="Z17282" s="9"/>
    </row>
    <row r="17283" spans="10:26" ht="15" customHeight="1">
      <c r="J17283" s="9"/>
      <c r="K17283" s="11"/>
      <c r="L17283" s="9"/>
      <c r="M17283" s="11"/>
      <c r="N17283" s="11"/>
      <c r="O17283" s="11"/>
      <c r="P17283" s="11"/>
      <c r="Q17283" s="11"/>
      <c r="R17283" s="11"/>
      <c r="S17283" s="11"/>
      <c r="T17283" s="11"/>
      <c r="U17283" s="11"/>
      <c r="V17283" s="11"/>
      <c r="W17283" s="11"/>
      <c r="X17283" s="11"/>
      <c r="Y17283" s="11"/>
      <c r="Z17283" s="9"/>
    </row>
    <row r="17284" spans="10:26" ht="15" customHeight="1">
      <c r="J17284" s="9"/>
      <c r="K17284" s="11"/>
      <c r="L17284" s="9"/>
      <c r="M17284" s="11"/>
      <c r="N17284" s="11"/>
      <c r="O17284" s="11"/>
      <c r="P17284" s="11"/>
      <c r="Q17284" s="11"/>
      <c r="R17284" s="11"/>
      <c r="S17284" s="11"/>
      <c r="T17284" s="11"/>
      <c r="U17284" s="11"/>
      <c r="V17284" s="11"/>
      <c r="W17284" s="11"/>
      <c r="X17284" s="11"/>
      <c r="Y17284" s="11"/>
      <c r="Z17284" s="9"/>
    </row>
    <row r="17285" spans="10:26" ht="15" customHeight="1">
      <c r="J17285" s="9"/>
      <c r="K17285" s="11"/>
      <c r="L17285" s="9"/>
      <c r="M17285" s="11"/>
      <c r="N17285" s="11"/>
      <c r="O17285" s="11"/>
      <c r="P17285" s="11"/>
      <c r="Q17285" s="11"/>
      <c r="R17285" s="11"/>
      <c r="S17285" s="11"/>
      <c r="T17285" s="11"/>
      <c r="U17285" s="11"/>
      <c r="V17285" s="11"/>
      <c r="W17285" s="11"/>
      <c r="X17285" s="11"/>
      <c r="Y17285" s="11"/>
      <c r="Z17285" s="9"/>
    </row>
    <row r="17286" spans="10:26" ht="15" customHeight="1">
      <c r="J17286" s="9"/>
      <c r="K17286" s="11"/>
      <c r="L17286" s="9"/>
      <c r="M17286" s="11"/>
      <c r="N17286" s="11"/>
      <c r="O17286" s="11"/>
      <c r="P17286" s="11"/>
      <c r="Q17286" s="11"/>
      <c r="R17286" s="11"/>
      <c r="S17286" s="11"/>
      <c r="T17286" s="11"/>
      <c r="U17286" s="11"/>
      <c r="V17286" s="11"/>
      <c r="W17286" s="11"/>
      <c r="X17286" s="11"/>
      <c r="Y17286" s="11"/>
      <c r="Z17286" s="9"/>
    </row>
    <row r="17287" spans="10:26" ht="15" customHeight="1">
      <c r="J17287" s="9"/>
      <c r="K17287" s="11"/>
      <c r="L17287" s="9"/>
      <c r="M17287" s="11"/>
      <c r="N17287" s="11"/>
      <c r="O17287" s="11"/>
      <c r="P17287" s="11"/>
      <c r="Q17287" s="11"/>
      <c r="R17287" s="11"/>
      <c r="S17287" s="11"/>
      <c r="T17287" s="11"/>
      <c r="U17287" s="11"/>
      <c r="V17287" s="11"/>
      <c r="W17287" s="11"/>
      <c r="X17287" s="11"/>
      <c r="Y17287" s="11"/>
      <c r="Z17287" s="9"/>
    </row>
    <row r="17288" spans="10:26" ht="15" customHeight="1">
      <c r="J17288" s="9"/>
      <c r="K17288" s="11"/>
      <c r="L17288" s="9"/>
      <c r="M17288" s="11"/>
      <c r="N17288" s="11"/>
      <c r="O17288" s="11"/>
      <c r="P17288" s="11"/>
      <c r="Q17288" s="11"/>
      <c r="R17288" s="11"/>
      <c r="S17288" s="11"/>
      <c r="T17288" s="11"/>
      <c r="U17288" s="11"/>
      <c r="V17288" s="11"/>
      <c r="W17288" s="11"/>
      <c r="X17288" s="11"/>
      <c r="Y17288" s="11"/>
      <c r="Z17288" s="9"/>
    </row>
    <row r="17289" spans="10:26" ht="15" customHeight="1">
      <c r="J17289" s="9"/>
      <c r="K17289" s="11"/>
      <c r="L17289" s="9"/>
      <c r="M17289" s="11"/>
      <c r="N17289" s="11"/>
      <c r="O17289" s="11"/>
      <c r="P17289" s="11"/>
      <c r="Q17289" s="11"/>
      <c r="R17289" s="11"/>
      <c r="S17289" s="11"/>
      <c r="T17289" s="11"/>
      <c r="U17289" s="11"/>
      <c r="V17289" s="11"/>
      <c r="W17289" s="11"/>
      <c r="X17289" s="11"/>
      <c r="Y17289" s="11"/>
      <c r="Z17289" s="9"/>
    </row>
    <row r="17290" spans="10:26" ht="15" customHeight="1">
      <c r="J17290" s="9"/>
      <c r="K17290" s="11"/>
      <c r="L17290" s="9"/>
      <c r="M17290" s="11"/>
      <c r="N17290" s="11"/>
      <c r="O17290" s="11"/>
      <c r="P17290" s="11"/>
      <c r="Q17290" s="11"/>
      <c r="R17290" s="11"/>
      <c r="S17290" s="11"/>
      <c r="T17290" s="11"/>
      <c r="U17290" s="11"/>
      <c r="V17290" s="11"/>
      <c r="W17290" s="11"/>
      <c r="X17290" s="11"/>
      <c r="Y17290" s="11"/>
      <c r="Z17290" s="9"/>
    </row>
    <row r="17291" spans="10:26" ht="15" customHeight="1">
      <c r="J17291" s="9"/>
      <c r="K17291" s="11"/>
      <c r="L17291" s="9"/>
      <c r="M17291" s="11"/>
      <c r="N17291" s="11"/>
      <c r="O17291" s="11"/>
      <c r="P17291" s="11"/>
      <c r="Q17291" s="11"/>
      <c r="R17291" s="11"/>
      <c r="S17291" s="11"/>
      <c r="T17291" s="11"/>
      <c r="U17291" s="11"/>
      <c r="V17291" s="11"/>
      <c r="W17291" s="11"/>
      <c r="X17291" s="11"/>
      <c r="Y17291" s="11"/>
      <c r="Z17291" s="9"/>
    </row>
    <row r="17292" spans="10:26" ht="15" customHeight="1">
      <c r="J17292" s="9"/>
      <c r="K17292" s="11"/>
      <c r="L17292" s="9"/>
      <c r="M17292" s="11"/>
      <c r="N17292" s="11"/>
      <c r="O17292" s="11"/>
      <c r="P17292" s="11"/>
      <c r="Q17292" s="11"/>
      <c r="R17292" s="11"/>
      <c r="S17292" s="11"/>
      <c r="T17292" s="11"/>
      <c r="U17292" s="11"/>
      <c r="V17292" s="11"/>
      <c r="W17292" s="11"/>
      <c r="X17292" s="11"/>
      <c r="Y17292" s="11"/>
      <c r="Z17292" s="9"/>
    </row>
    <row r="17293" spans="10:26" ht="15" customHeight="1">
      <c r="J17293" s="9"/>
      <c r="K17293" s="11"/>
      <c r="L17293" s="9"/>
      <c r="M17293" s="11"/>
      <c r="N17293" s="11"/>
      <c r="O17293" s="11"/>
      <c r="P17293" s="11"/>
      <c r="Q17293" s="11"/>
      <c r="R17293" s="11"/>
      <c r="S17293" s="11"/>
      <c r="T17293" s="11"/>
      <c r="U17293" s="11"/>
      <c r="V17293" s="11"/>
      <c r="W17293" s="11"/>
      <c r="X17293" s="11"/>
      <c r="Y17293" s="11"/>
      <c r="Z17293" s="9"/>
    </row>
    <row r="17294" spans="10:26" ht="15" customHeight="1">
      <c r="J17294" s="9"/>
      <c r="K17294" s="11"/>
      <c r="L17294" s="9"/>
      <c r="M17294" s="11"/>
      <c r="N17294" s="11"/>
      <c r="O17294" s="11"/>
      <c r="P17294" s="11"/>
      <c r="Q17294" s="11"/>
      <c r="R17294" s="11"/>
      <c r="S17294" s="11"/>
      <c r="T17294" s="11"/>
      <c r="U17294" s="11"/>
      <c r="V17294" s="11"/>
      <c r="W17294" s="11"/>
      <c r="X17294" s="11"/>
      <c r="Y17294" s="11"/>
      <c r="Z17294" s="9"/>
    </row>
    <row r="17295" spans="10:26" ht="15" customHeight="1">
      <c r="J17295" s="9"/>
      <c r="K17295" s="11"/>
      <c r="L17295" s="9"/>
      <c r="M17295" s="11"/>
      <c r="N17295" s="11"/>
      <c r="O17295" s="11"/>
      <c r="P17295" s="11"/>
      <c r="Q17295" s="11"/>
      <c r="R17295" s="11"/>
      <c r="S17295" s="11"/>
      <c r="T17295" s="11"/>
      <c r="U17295" s="11"/>
      <c r="V17295" s="11"/>
      <c r="W17295" s="11"/>
      <c r="X17295" s="11"/>
      <c r="Y17295" s="11"/>
      <c r="Z17295" s="9"/>
    </row>
    <row r="17296" spans="10:26" ht="15" customHeight="1">
      <c r="J17296" s="9"/>
      <c r="K17296" s="11"/>
      <c r="L17296" s="9"/>
      <c r="M17296" s="11"/>
      <c r="N17296" s="11"/>
      <c r="O17296" s="11"/>
      <c r="P17296" s="11"/>
      <c r="Q17296" s="11"/>
      <c r="R17296" s="11"/>
      <c r="S17296" s="11"/>
      <c r="T17296" s="11"/>
      <c r="U17296" s="11"/>
      <c r="V17296" s="11"/>
      <c r="W17296" s="11"/>
      <c r="X17296" s="11"/>
      <c r="Y17296" s="11"/>
      <c r="Z17296" s="9"/>
    </row>
    <row r="17297" spans="10:26" ht="15" customHeight="1">
      <c r="J17297" s="9"/>
      <c r="K17297" s="11"/>
      <c r="L17297" s="9"/>
      <c r="M17297" s="11"/>
      <c r="N17297" s="11"/>
      <c r="O17297" s="11"/>
      <c r="P17297" s="11"/>
      <c r="Q17297" s="11"/>
      <c r="R17297" s="11"/>
      <c r="S17297" s="11"/>
      <c r="T17297" s="11"/>
      <c r="U17297" s="11"/>
      <c r="V17297" s="11"/>
      <c r="W17297" s="11"/>
      <c r="X17297" s="11"/>
      <c r="Y17297" s="11"/>
      <c r="Z17297" s="9"/>
    </row>
    <row r="17298" spans="10:26" ht="15" customHeight="1">
      <c r="J17298" s="9"/>
      <c r="K17298" s="11"/>
      <c r="L17298" s="9"/>
      <c r="M17298" s="11"/>
      <c r="N17298" s="11"/>
      <c r="O17298" s="11"/>
      <c r="P17298" s="11"/>
      <c r="Q17298" s="11"/>
      <c r="R17298" s="11"/>
      <c r="S17298" s="11"/>
      <c r="T17298" s="11"/>
      <c r="U17298" s="11"/>
      <c r="V17298" s="11"/>
      <c r="W17298" s="11"/>
      <c r="X17298" s="11"/>
      <c r="Y17298" s="11"/>
      <c r="Z17298" s="9"/>
    </row>
    <row r="17299" spans="10:26" ht="15" customHeight="1">
      <c r="J17299" s="9"/>
      <c r="K17299" s="11"/>
      <c r="L17299" s="9"/>
      <c r="M17299" s="11"/>
      <c r="N17299" s="11"/>
      <c r="O17299" s="11"/>
      <c r="P17299" s="11"/>
      <c r="Q17299" s="11"/>
      <c r="R17299" s="11"/>
      <c r="S17299" s="11"/>
      <c r="T17299" s="11"/>
      <c r="U17299" s="11"/>
      <c r="V17299" s="11"/>
      <c r="W17299" s="11"/>
      <c r="X17299" s="11"/>
      <c r="Y17299" s="11"/>
      <c r="Z17299" s="9"/>
    </row>
    <row r="17300" spans="10:26" ht="15" customHeight="1">
      <c r="J17300" s="9"/>
      <c r="K17300" s="11"/>
      <c r="L17300" s="9"/>
      <c r="M17300" s="11"/>
      <c r="N17300" s="11"/>
      <c r="O17300" s="11"/>
      <c r="P17300" s="11"/>
      <c r="Q17300" s="11"/>
      <c r="R17300" s="11"/>
      <c r="S17300" s="11"/>
      <c r="T17300" s="11"/>
      <c r="U17300" s="11"/>
      <c r="V17300" s="11"/>
      <c r="W17300" s="11"/>
      <c r="X17300" s="11"/>
      <c r="Y17300" s="11"/>
      <c r="Z17300" s="9"/>
    </row>
    <row r="17301" spans="10:26" ht="15" customHeight="1">
      <c r="J17301" s="9"/>
      <c r="K17301" s="11"/>
      <c r="L17301" s="9"/>
      <c r="M17301" s="11"/>
      <c r="N17301" s="11"/>
      <c r="O17301" s="11"/>
      <c r="P17301" s="11"/>
      <c r="Q17301" s="11"/>
      <c r="R17301" s="11"/>
      <c r="S17301" s="11"/>
      <c r="T17301" s="11"/>
      <c r="U17301" s="11"/>
      <c r="V17301" s="11"/>
      <c r="W17301" s="11"/>
      <c r="X17301" s="11"/>
      <c r="Y17301" s="11"/>
      <c r="Z17301" s="9"/>
    </row>
    <row r="17302" spans="10:26" ht="15" customHeight="1">
      <c r="J17302" s="9"/>
      <c r="K17302" s="11"/>
      <c r="L17302" s="9"/>
      <c r="M17302" s="11"/>
      <c r="N17302" s="11"/>
      <c r="O17302" s="11"/>
      <c r="P17302" s="11"/>
      <c r="Q17302" s="11"/>
      <c r="R17302" s="11"/>
      <c r="S17302" s="11"/>
      <c r="T17302" s="11"/>
      <c r="U17302" s="11"/>
      <c r="V17302" s="11"/>
      <c r="W17302" s="11"/>
      <c r="X17302" s="11"/>
      <c r="Y17302" s="11"/>
      <c r="Z17302" s="9"/>
    </row>
    <row r="17303" spans="10:26" ht="15" customHeight="1">
      <c r="J17303" s="9"/>
      <c r="K17303" s="11"/>
      <c r="L17303" s="9"/>
      <c r="M17303" s="11"/>
      <c r="N17303" s="11"/>
      <c r="O17303" s="11"/>
      <c r="P17303" s="11"/>
      <c r="Q17303" s="11"/>
      <c r="R17303" s="11"/>
      <c r="S17303" s="11"/>
      <c r="T17303" s="11"/>
      <c r="U17303" s="11"/>
      <c r="V17303" s="11"/>
      <c r="W17303" s="11"/>
      <c r="X17303" s="11"/>
      <c r="Y17303" s="11"/>
      <c r="Z17303" s="9"/>
    </row>
    <row r="17304" spans="10:26" ht="15" customHeight="1">
      <c r="J17304" s="9"/>
      <c r="K17304" s="11"/>
      <c r="L17304" s="9"/>
      <c r="M17304" s="11"/>
      <c r="N17304" s="11"/>
      <c r="O17304" s="11"/>
      <c r="P17304" s="11"/>
      <c r="Q17304" s="11"/>
      <c r="R17304" s="11"/>
      <c r="S17304" s="11"/>
      <c r="T17304" s="11"/>
      <c r="U17304" s="11"/>
      <c r="V17304" s="11"/>
      <c r="W17304" s="11"/>
      <c r="X17304" s="11"/>
      <c r="Y17304" s="11"/>
      <c r="Z17304" s="9"/>
    </row>
    <row r="17305" spans="10:26" ht="15" customHeight="1">
      <c r="J17305" s="9"/>
      <c r="K17305" s="11"/>
      <c r="L17305" s="9"/>
      <c r="M17305" s="11"/>
      <c r="N17305" s="11"/>
      <c r="O17305" s="11"/>
      <c r="P17305" s="11"/>
      <c r="Q17305" s="11"/>
      <c r="R17305" s="11"/>
      <c r="S17305" s="11"/>
      <c r="T17305" s="11"/>
      <c r="U17305" s="11"/>
      <c r="V17305" s="11"/>
      <c r="W17305" s="11"/>
      <c r="X17305" s="11"/>
      <c r="Y17305" s="11"/>
      <c r="Z17305" s="9"/>
    </row>
    <row r="17306" spans="10:26" ht="15" customHeight="1">
      <c r="J17306" s="9"/>
      <c r="K17306" s="11"/>
      <c r="L17306" s="9"/>
      <c r="M17306" s="11"/>
      <c r="N17306" s="11"/>
      <c r="O17306" s="11"/>
      <c r="P17306" s="11"/>
      <c r="Q17306" s="11"/>
      <c r="R17306" s="11"/>
      <c r="S17306" s="11"/>
      <c r="T17306" s="11"/>
      <c r="U17306" s="11"/>
      <c r="V17306" s="11"/>
      <c r="W17306" s="11"/>
      <c r="X17306" s="11"/>
      <c r="Y17306" s="11"/>
      <c r="Z17306" s="9"/>
    </row>
    <row r="17307" spans="10:26" ht="15" customHeight="1">
      <c r="J17307" s="9"/>
      <c r="K17307" s="11"/>
      <c r="L17307" s="9"/>
      <c r="M17307" s="11"/>
      <c r="N17307" s="11"/>
      <c r="O17307" s="11"/>
      <c r="P17307" s="11"/>
      <c r="Q17307" s="11"/>
      <c r="R17307" s="11"/>
      <c r="S17307" s="11"/>
      <c r="T17307" s="11"/>
      <c r="U17307" s="11"/>
      <c r="V17307" s="11"/>
      <c r="W17307" s="11"/>
      <c r="X17307" s="11"/>
      <c r="Y17307" s="11"/>
      <c r="Z17307" s="9"/>
    </row>
    <row r="17308" spans="10:26" ht="15" customHeight="1">
      <c r="J17308" s="9"/>
      <c r="K17308" s="11"/>
      <c r="L17308" s="9"/>
      <c r="M17308" s="11"/>
      <c r="N17308" s="11"/>
      <c r="O17308" s="11"/>
      <c r="P17308" s="11"/>
      <c r="Q17308" s="11"/>
      <c r="R17308" s="11"/>
      <c r="S17308" s="11"/>
      <c r="T17308" s="11"/>
      <c r="U17308" s="11"/>
      <c r="V17308" s="11"/>
      <c r="W17308" s="11"/>
      <c r="X17308" s="11"/>
      <c r="Y17308" s="11"/>
      <c r="Z17308" s="9"/>
    </row>
    <row r="17309" spans="10:26" ht="15" customHeight="1">
      <c r="J17309" s="9"/>
      <c r="K17309" s="11"/>
      <c r="L17309" s="9"/>
      <c r="M17309" s="11"/>
      <c r="N17309" s="11"/>
      <c r="O17309" s="11"/>
      <c r="P17309" s="11"/>
      <c r="Q17309" s="11"/>
      <c r="R17309" s="11"/>
      <c r="S17309" s="11"/>
      <c r="T17309" s="11"/>
      <c r="U17309" s="11"/>
      <c r="V17309" s="11"/>
      <c r="W17309" s="11"/>
      <c r="X17309" s="11"/>
      <c r="Y17309" s="11"/>
      <c r="Z17309" s="9"/>
    </row>
    <row r="17310" spans="10:26" ht="15" customHeight="1">
      <c r="J17310" s="9"/>
      <c r="K17310" s="11"/>
      <c r="L17310" s="9"/>
      <c r="M17310" s="11"/>
      <c r="N17310" s="11"/>
      <c r="O17310" s="11"/>
      <c r="P17310" s="11"/>
      <c r="Q17310" s="11"/>
      <c r="R17310" s="11"/>
      <c r="S17310" s="11"/>
      <c r="T17310" s="11"/>
      <c r="U17310" s="11"/>
      <c r="V17310" s="11"/>
      <c r="W17310" s="11"/>
      <c r="X17310" s="11"/>
      <c r="Y17310" s="11"/>
      <c r="Z17310" s="9"/>
    </row>
    <row r="17311" spans="10:26" ht="15" customHeight="1">
      <c r="J17311" s="9"/>
      <c r="K17311" s="11"/>
      <c r="L17311" s="9"/>
      <c r="M17311" s="11"/>
      <c r="N17311" s="11"/>
      <c r="O17311" s="11"/>
      <c r="P17311" s="11"/>
      <c r="Q17311" s="11"/>
      <c r="R17311" s="11"/>
      <c r="S17311" s="11"/>
      <c r="T17311" s="11"/>
      <c r="U17311" s="11"/>
      <c r="V17311" s="11"/>
      <c r="W17311" s="11"/>
      <c r="X17311" s="11"/>
      <c r="Y17311" s="11"/>
      <c r="Z17311" s="9"/>
    </row>
    <row r="17312" spans="10:26" ht="15" customHeight="1">
      <c r="J17312" s="9"/>
      <c r="K17312" s="11"/>
      <c r="L17312" s="9"/>
      <c r="M17312" s="11"/>
      <c r="N17312" s="11"/>
      <c r="O17312" s="11"/>
      <c r="P17312" s="11"/>
      <c r="Q17312" s="11"/>
      <c r="R17312" s="11"/>
      <c r="S17312" s="11"/>
      <c r="T17312" s="11"/>
      <c r="U17312" s="11"/>
      <c r="V17312" s="11"/>
      <c r="W17312" s="11"/>
      <c r="X17312" s="11"/>
      <c r="Y17312" s="11"/>
      <c r="Z17312" s="9"/>
    </row>
    <row r="17313" spans="10:26" ht="15" customHeight="1">
      <c r="J17313" s="9"/>
      <c r="K17313" s="11"/>
      <c r="L17313" s="9"/>
      <c r="M17313" s="11"/>
      <c r="N17313" s="11"/>
      <c r="O17313" s="11"/>
      <c r="P17313" s="11"/>
      <c r="Q17313" s="11"/>
      <c r="R17313" s="11"/>
      <c r="S17313" s="11"/>
      <c r="T17313" s="11"/>
      <c r="U17313" s="11"/>
      <c r="V17313" s="11"/>
      <c r="W17313" s="11"/>
      <c r="X17313" s="11"/>
      <c r="Y17313" s="11"/>
      <c r="Z17313" s="9"/>
    </row>
    <row r="17314" spans="10:26" ht="15" customHeight="1">
      <c r="J17314" s="9"/>
      <c r="K17314" s="11"/>
      <c r="L17314" s="9"/>
      <c r="M17314" s="11"/>
      <c r="N17314" s="11"/>
      <c r="O17314" s="11"/>
      <c r="P17314" s="11"/>
      <c r="Q17314" s="11"/>
      <c r="R17314" s="11"/>
      <c r="S17314" s="11"/>
      <c r="T17314" s="11"/>
      <c r="U17314" s="11"/>
      <c r="V17314" s="11"/>
      <c r="W17314" s="11"/>
      <c r="X17314" s="11"/>
      <c r="Y17314" s="11"/>
      <c r="Z17314" s="9"/>
    </row>
    <row r="17315" spans="10:26" ht="15" customHeight="1">
      <c r="J17315" s="9"/>
      <c r="K17315" s="11"/>
      <c r="L17315" s="9"/>
      <c r="M17315" s="11"/>
      <c r="N17315" s="11"/>
      <c r="O17315" s="11"/>
      <c r="P17315" s="11"/>
      <c r="Q17315" s="11"/>
      <c r="R17315" s="11"/>
      <c r="S17315" s="11"/>
      <c r="T17315" s="11"/>
      <c r="U17315" s="11"/>
      <c r="V17315" s="11"/>
      <c r="W17315" s="11"/>
      <c r="X17315" s="11"/>
      <c r="Y17315" s="11"/>
      <c r="Z17315" s="9"/>
    </row>
    <row r="17316" spans="10:26" ht="15" customHeight="1">
      <c r="J17316" s="9"/>
      <c r="K17316" s="11"/>
      <c r="L17316" s="9"/>
      <c r="M17316" s="11"/>
      <c r="N17316" s="11"/>
      <c r="O17316" s="11"/>
      <c r="P17316" s="11"/>
      <c r="Q17316" s="11"/>
      <c r="R17316" s="11"/>
      <c r="S17316" s="11"/>
      <c r="T17316" s="11"/>
      <c r="U17316" s="11"/>
      <c r="V17316" s="11"/>
      <c r="W17316" s="11"/>
      <c r="X17316" s="11"/>
      <c r="Y17316" s="11"/>
      <c r="Z17316" s="9"/>
    </row>
    <row r="17317" spans="10:26" ht="15" customHeight="1">
      <c r="J17317" s="9"/>
      <c r="K17317" s="11"/>
      <c r="L17317" s="9"/>
      <c r="M17317" s="11"/>
      <c r="N17317" s="11"/>
      <c r="O17317" s="11"/>
      <c r="P17317" s="11"/>
      <c r="Q17317" s="11"/>
      <c r="R17317" s="11"/>
      <c r="S17317" s="11"/>
      <c r="T17317" s="11"/>
      <c r="U17317" s="11"/>
      <c r="V17317" s="11"/>
      <c r="W17317" s="11"/>
      <c r="X17317" s="11"/>
      <c r="Y17317" s="11"/>
      <c r="Z17317" s="9"/>
    </row>
    <row r="17318" spans="10:26" ht="15" customHeight="1">
      <c r="J17318" s="9"/>
      <c r="K17318" s="11"/>
      <c r="L17318" s="9"/>
      <c r="M17318" s="11"/>
      <c r="N17318" s="11"/>
      <c r="O17318" s="11"/>
      <c r="P17318" s="11"/>
      <c r="Q17318" s="11"/>
      <c r="R17318" s="11"/>
      <c r="S17318" s="11"/>
      <c r="T17318" s="11"/>
      <c r="U17318" s="11"/>
      <c r="V17318" s="11"/>
      <c r="W17318" s="11"/>
      <c r="X17318" s="11"/>
      <c r="Y17318" s="11"/>
      <c r="Z17318" s="9"/>
    </row>
    <row r="17319" spans="10:26" ht="15" customHeight="1">
      <c r="J17319" s="9"/>
      <c r="K17319" s="11"/>
      <c r="L17319" s="9"/>
      <c r="M17319" s="11"/>
      <c r="N17319" s="11"/>
      <c r="O17319" s="11"/>
      <c r="P17319" s="11"/>
      <c r="Q17319" s="11"/>
      <c r="R17319" s="11"/>
      <c r="S17319" s="11"/>
      <c r="T17319" s="11"/>
      <c r="U17319" s="11"/>
      <c r="V17319" s="11"/>
      <c r="W17319" s="11"/>
      <c r="X17319" s="11"/>
      <c r="Y17319" s="11"/>
      <c r="Z17319" s="9"/>
    </row>
    <row r="17320" spans="10:26" ht="15" customHeight="1">
      <c r="J17320" s="9"/>
      <c r="K17320" s="11"/>
      <c r="L17320" s="9"/>
      <c r="M17320" s="11"/>
      <c r="N17320" s="11"/>
      <c r="O17320" s="11"/>
      <c r="P17320" s="11"/>
      <c r="Q17320" s="11"/>
      <c r="R17320" s="11"/>
      <c r="S17320" s="11"/>
      <c r="T17320" s="11"/>
      <c r="U17320" s="11"/>
      <c r="V17320" s="11"/>
      <c r="W17320" s="11"/>
      <c r="X17320" s="11"/>
      <c r="Y17320" s="11"/>
      <c r="Z17320" s="9"/>
    </row>
    <row r="17321" spans="10:26" ht="15" customHeight="1">
      <c r="J17321" s="9"/>
      <c r="K17321" s="11"/>
      <c r="L17321" s="9"/>
      <c r="M17321" s="11"/>
      <c r="N17321" s="11"/>
      <c r="O17321" s="11"/>
      <c r="P17321" s="11"/>
      <c r="Q17321" s="11"/>
      <c r="R17321" s="11"/>
      <c r="S17321" s="11"/>
      <c r="T17321" s="11"/>
      <c r="U17321" s="11"/>
      <c r="V17321" s="11"/>
      <c r="W17321" s="11"/>
      <c r="X17321" s="11"/>
      <c r="Y17321" s="11"/>
      <c r="Z17321" s="9"/>
    </row>
    <row r="17322" spans="10:26" ht="15" customHeight="1">
      <c r="J17322" s="9"/>
      <c r="K17322" s="11"/>
      <c r="L17322" s="9"/>
      <c r="M17322" s="11"/>
      <c r="N17322" s="11"/>
      <c r="O17322" s="11"/>
      <c r="P17322" s="11"/>
      <c r="Q17322" s="11"/>
      <c r="R17322" s="11"/>
      <c r="S17322" s="11"/>
      <c r="T17322" s="11"/>
      <c r="U17322" s="11"/>
      <c r="V17322" s="11"/>
      <c r="W17322" s="11"/>
      <c r="X17322" s="11"/>
      <c r="Y17322" s="11"/>
      <c r="Z17322" s="9"/>
    </row>
    <row r="17323" spans="10:26" ht="15" customHeight="1">
      <c r="J17323" s="9"/>
      <c r="K17323" s="11"/>
      <c r="L17323" s="9"/>
      <c r="M17323" s="11"/>
      <c r="N17323" s="11"/>
      <c r="O17323" s="11"/>
      <c r="P17323" s="11"/>
      <c r="Q17323" s="11"/>
      <c r="R17323" s="11"/>
      <c r="S17323" s="11"/>
      <c r="T17323" s="11"/>
      <c r="U17323" s="11"/>
      <c r="V17323" s="11"/>
      <c r="W17323" s="11"/>
      <c r="X17323" s="11"/>
      <c r="Y17323" s="11"/>
      <c r="Z17323" s="9"/>
    </row>
    <row r="17324" spans="10:26" ht="15" customHeight="1">
      <c r="J17324" s="9"/>
      <c r="K17324" s="11"/>
      <c r="L17324" s="9"/>
      <c r="M17324" s="11"/>
      <c r="N17324" s="11"/>
      <c r="O17324" s="11"/>
      <c r="P17324" s="11"/>
      <c r="Q17324" s="11"/>
      <c r="R17324" s="11"/>
      <c r="S17324" s="11"/>
      <c r="T17324" s="11"/>
      <c r="U17324" s="11"/>
      <c r="V17324" s="11"/>
      <c r="W17324" s="11"/>
      <c r="X17324" s="11"/>
      <c r="Y17324" s="11"/>
      <c r="Z17324" s="9"/>
    </row>
    <row r="17325" spans="10:26" ht="15" customHeight="1">
      <c r="J17325" s="9"/>
      <c r="K17325" s="11"/>
      <c r="L17325" s="9"/>
      <c r="M17325" s="11"/>
      <c r="N17325" s="11"/>
      <c r="O17325" s="11"/>
      <c r="P17325" s="11"/>
      <c r="Q17325" s="11"/>
      <c r="R17325" s="11"/>
      <c r="S17325" s="11"/>
      <c r="T17325" s="11"/>
      <c r="U17325" s="11"/>
      <c r="V17325" s="11"/>
      <c r="W17325" s="11"/>
      <c r="X17325" s="11"/>
      <c r="Y17325" s="11"/>
      <c r="Z17325" s="9"/>
    </row>
    <row r="17326" spans="10:26" ht="15" customHeight="1">
      <c r="J17326" s="9"/>
      <c r="K17326" s="11"/>
      <c r="L17326" s="9"/>
      <c r="M17326" s="11"/>
      <c r="N17326" s="11"/>
      <c r="O17326" s="11"/>
      <c r="P17326" s="11"/>
      <c r="Q17326" s="11"/>
      <c r="R17326" s="11"/>
      <c r="S17326" s="11"/>
      <c r="T17326" s="11"/>
      <c r="U17326" s="11"/>
      <c r="V17326" s="11"/>
      <c r="W17326" s="11"/>
      <c r="X17326" s="11"/>
      <c r="Y17326" s="11"/>
      <c r="Z17326" s="9"/>
    </row>
    <row r="17327" spans="10:26" ht="15" customHeight="1">
      <c r="J17327" s="9"/>
      <c r="K17327" s="11"/>
      <c r="L17327" s="9"/>
      <c r="M17327" s="11"/>
      <c r="N17327" s="11"/>
      <c r="O17327" s="11"/>
      <c r="P17327" s="11"/>
      <c r="Q17327" s="11"/>
      <c r="R17327" s="11"/>
      <c r="S17327" s="11"/>
      <c r="T17327" s="11"/>
      <c r="U17327" s="11"/>
      <c r="V17327" s="11"/>
      <c r="W17327" s="11"/>
      <c r="X17327" s="11"/>
      <c r="Y17327" s="11"/>
      <c r="Z17327" s="9"/>
    </row>
    <row r="17328" spans="10:26" ht="15" customHeight="1">
      <c r="J17328" s="9"/>
      <c r="K17328" s="11"/>
      <c r="L17328" s="9"/>
      <c r="M17328" s="11"/>
      <c r="N17328" s="11"/>
      <c r="O17328" s="11"/>
      <c r="P17328" s="11"/>
      <c r="Q17328" s="11"/>
      <c r="R17328" s="11"/>
      <c r="S17328" s="11"/>
      <c r="T17328" s="11"/>
      <c r="U17328" s="11"/>
      <c r="V17328" s="11"/>
      <c r="W17328" s="11"/>
      <c r="X17328" s="11"/>
      <c r="Y17328" s="11"/>
      <c r="Z17328" s="9"/>
    </row>
    <row r="17329" spans="10:26" ht="15" customHeight="1">
      <c r="J17329" s="9"/>
      <c r="K17329" s="11"/>
      <c r="L17329" s="9"/>
      <c r="M17329" s="11"/>
      <c r="N17329" s="11"/>
      <c r="O17329" s="11"/>
      <c r="P17329" s="11"/>
      <c r="Q17329" s="11"/>
      <c r="R17329" s="11"/>
      <c r="S17329" s="11"/>
      <c r="T17329" s="11"/>
      <c r="U17329" s="11"/>
      <c r="V17329" s="11"/>
      <c r="W17329" s="11"/>
      <c r="X17329" s="11"/>
      <c r="Y17329" s="11"/>
      <c r="Z17329" s="9"/>
    </row>
    <row r="17330" spans="10:26" ht="15" customHeight="1">
      <c r="J17330" s="9"/>
      <c r="K17330" s="11"/>
      <c r="L17330" s="9"/>
      <c r="M17330" s="11"/>
      <c r="N17330" s="11"/>
      <c r="O17330" s="11"/>
      <c r="P17330" s="11"/>
      <c r="Q17330" s="11"/>
      <c r="R17330" s="11"/>
      <c r="S17330" s="11"/>
      <c r="T17330" s="11"/>
      <c r="U17330" s="11"/>
      <c r="V17330" s="11"/>
      <c r="W17330" s="11"/>
      <c r="X17330" s="11"/>
      <c r="Y17330" s="11"/>
      <c r="Z17330" s="9"/>
    </row>
    <row r="17331" spans="10:26" ht="15" customHeight="1">
      <c r="J17331" s="9"/>
      <c r="K17331" s="11"/>
      <c r="L17331" s="9"/>
      <c r="M17331" s="11"/>
      <c r="N17331" s="11"/>
      <c r="O17331" s="11"/>
      <c r="P17331" s="11"/>
      <c r="Q17331" s="11"/>
      <c r="R17331" s="11"/>
      <c r="S17331" s="11"/>
      <c r="T17331" s="11"/>
      <c r="U17331" s="11"/>
      <c r="V17331" s="11"/>
      <c r="W17331" s="11"/>
      <c r="X17331" s="11"/>
      <c r="Y17331" s="11"/>
      <c r="Z17331" s="9"/>
    </row>
    <row r="17332" spans="10:26" ht="15" customHeight="1">
      <c r="J17332" s="9"/>
      <c r="K17332" s="11"/>
      <c r="L17332" s="9"/>
      <c r="M17332" s="11"/>
      <c r="N17332" s="11"/>
      <c r="O17332" s="11"/>
      <c r="P17332" s="11"/>
      <c r="Q17332" s="11"/>
      <c r="R17332" s="11"/>
      <c r="S17332" s="11"/>
      <c r="T17332" s="11"/>
      <c r="U17332" s="11"/>
      <c r="V17332" s="11"/>
      <c r="W17332" s="11"/>
      <c r="X17332" s="11"/>
      <c r="Y17332" s="11"/>
      <c r="Z17332" s="9"/>
    </row>
    <row r="17333" spans="10:26" ht="15" customHeight="1">
      <c r="J17333" s="9"/>
      <c r="K17333" s="11"/>
      <c r="L17333" s="9"/>
      <c r="M17333" s="11"/>
      <c r="N17333" s="11"/>
      <c r="O17333" s="11"/>
      <c r="P17333" s="11"/>
      <c r="Q17333" s="11"/>
      <c r="R17333" s="11"/>
      <c r="S17333" s="11"/>
      <c r="T17333" s="11"/>
      <c r="U17333" s="11"/>
      <c r="V17333" s="11"/>
      <c r="W17333" s="11"/>
      <c r="X17333" s="11"/>
      <c r="Y17333" s="11"/>
      <c r="Z17333" s="9"/>
    </row>
    <row r="17334" spans="10:26" ht="15" customHeight="1">
      <c r="J17334" s="9"/>
      <c r="K17334" s="11"/>
      <c r="L17334" s="9"/>
      <c r="M17334" s="11"/>
      <c r="N17334" s="11"/>
      <c r="O17334" s="11"/>
      <c r="P17334" s="11"/>
      <c r="Q17334" s="11"/>
      <c r="R17334" s="11"/>
      <c r="S17334" s="11"/>
      <c r="T17334" s="11"/>
      <c r="U17334" s="11"/>
      <c r="V17334" s="11"/>
      <c r="W17334" s="11"/>
      <c r="X17334" s="11"/>
      <c r="Y17334" s="11"/>
      <c r="Z17334" s="9"/>
    </row>
    <row r="17335" spans="10:26" ht="15" customHeight="1">
      <c r="J17335" s="9"/>
      <c r="K17335" s="11"/>
      <c r="L17335" s="9"/>
      <c r="M17335" s="11"/>
      <c r="N17335" s="11"/>
      <c r="O17335" s="11"/>
      <c r="P17335" s="11"/>
      <c r="Q17335" s="11"/>
      <c r="R17335" s="11"/>
      <c r="S17335" s="11"/>
      <c r="T17335" s="11"/>
      <c r="U17335" s="11"/>
      <c r="V17335" s="11"/>
      <c r="W17335" s="11"/>
      <c r="X17335" s="11"/>
      <c r="Y17335" s="11"/>
      <c r="Z17335" s="9"/>
    </row>
    <row r="17336" spans="10:26" ht="15" customHeight="1">
      <c r="J17336" s="9"/>
      <c r="K17336" s="11"/>
      <c r="L17336" s="9"/>
      <c r="M17336" s="11"/>
      <c r="N17336" s="11"/>
      <c r="O17336" s="11"/>
      <c r="P17336" s="11"/>
      <c r="Q17336" s="11"/>
      <c r="R17336" s="11"/>
      <c r="S17336" s="11"/>
      <c r="T17336" s="11"/>
      <c r="U17336" s="11"/>
      <c r="V17336" s="11"/>
      <c r="W17336" s="11"/>
      <c r="X17336" s="11"/>
      <c r="Y17336" s="11"/>
      <c r="Z17336" s="9"/>
    </row>
    <row r="17337" spans="10:26" ht="15" customHeight="1">
      <c r="J17337" s="9"/>
      <c r="K17337" s="11"/>
      <c r="L17337" s="9"/>
      <c r="M17337" s="11"/>
      <c r="N17337" s="11"/>
      <c r="O17337" s="11"/>
      <c r="P17337" s="11"/>
      <c r="Q17337" s="11"/>
      <c r="R17337" s="11"/>
      <c r="S17337" s="11"/>
      <c r="T17337" s="11"/>
      <c r="U17337" s="11"/>
      <c r="V17337" s="11"/>
      <c r="W17337" s="11"/>
      <c r="X17337" s="11"/>
      <c r="Y17337" s="11"/>
      <c r="Z17337" s="9"/>
    </row>
    <row r="17338" spans="10:26" ht="15" customHeight="1">
      <c r="J17338" s="9"/>
      <c r="K17338" s="11"/>
      <c r="L17338" s="9"/>
      <c r="M17338" s="11"/>
      <c r="N17338" s="11"/>
      <c r="O17338" s="11"/>
      <c r="P17338" s="11"/>
      <c r="Q17338" s="11"/>
      <c r="R17338" s="11"/>
      <c r="S17338" s="11"/>
      <c r="T17338" s="11"/>
      <c r="U17338" s="11"/>
      <c r="V17338" s="11"/>
      <c r="W17338" s="11"/>
      <c r="X17338" s="11"/>
      <c r="Y17338" s="11"/>
      <c r="Z17338" s="9"/>
    </row>
    <row r="17339" spans="10:26" ht="15" customHeight="1">
      <c r="J17339" s="9"/>
      <c r="K17339" s="11"/>
      <c r="L17339" s="9"/>
      <c r="M17339" s="11"/>
      <c r="N17339" s="11"/>
      <c r="O17339" s="11"/>
      <c r="P17339" s="11"/>
      <c r="Q17339" s="11"/>
      <c r="R17339" s="11"/>
      <c r="S17339" s="11"/>
      <c r="T17339" s="11"/>
      <c r="U17339" s="11"/>
      <c r="V17339" s="11"/>
      <c r="W17339" s="11"/>
      <c r="X17339" s="11"/>
      <c r="Y17339" s="11"/>
      <c r="Z17339" s="9"/>
    </row>
    <row r="17340" spans="10:26" ht="15" customHeight="1">
      <c r="J17340" s="9"/>
      <c r="K17340" s="11"/>
      <c r="L17340" s="9"/>
      <c r="M17340" s="11"/>
      <c r="N17340" s="11"/>
      <c r="O17340" s="11"/>
      <c r="P17340" s="11"/>
      <c r="Q17340" s="11"/>
      <c r="R17340" s="11"/>
      <c r="S17340" s="11"/>
      <c r="T17340" s="11"/>
      <c r="U17340" s="11"/>
      <c r="V17340" s="11"/>
      <c r="W17340" s="11"/>
      <c r="X17340" s="11"/>
      <c r="Y17340" s="11"/>
      <c r="Z17340" s="9"/>
    </row>
    <row r="17341" spans="10:26" ht="15" customHeight="1">
      <c r="J17341" s="9"/>
      <c r="K17341" s="11"/>
      <c r="L17341" s="9"/>
      <c r="M17341" s="11"/>
      <c r="N17341" s="11"/>
      <c r="O17341" s="11"/>
      <c r="P17341" s="11"/>
      <c r="Q17341" s="11"/>
      <c r="R17341" s="11"/>
      <c r="S17341" s="11"/>
      <c r="T17341" s="11"/>
      <c r="U17341" s="11"/>
      <c r="V17341" s="11"/>
      <c r="W17341" s="11"/>
      <c r="X17341" s="11"/>
      <c r="Y17341" s="11"/>
      <c r="Z17341" s="9"/>
    </row>
    <row r="17342" spans="10:26" ht="15" customHeight="1">
      <c r="J17342" s="9"/>
      <c r="K17342" s="11"/>
      <c r="L17342" s="9"/>
      <c r="M17342" s="11"/>
      <c r="N17342" s="11"/>
      <c r="O17342" s="11"/>
      <c r="P17342" s="11"/>
      <c r="Q17342" s="11"/>
      <c r="R17342" s="11"/>
      <c r="S17342" s="11"/>
      <c r="T17342" s="11"/>
      <c r="U17342" s="11"/>
      <c r="V17342" s="11"/>
      <c r="W17342" s="11"/>
      <c r="X17342" s="11"/>
      <c r="Y17342" s="11"/>
      <c r="Z17342" s="9"/>
    </row>
    <row r="17343" spans="10:26" ht="15" customHeight="1">
      <c r="J17343" s="9"/>
      <c r="K17343" s="11"/>
      <c r="L17343" s="9"/>
      <c r="M17343" s="11"/>
      <c r="N17343" s="11"/>
      <c r="O17343" s="11"/>
      <c r="P17343" s="11"/>
      <c r="Q17343" s="11"/>
      <c r="R17343" s="11"/>
      <c r="S17343" s="11"/>
      <c r="T17343" s="11"/>
      <c r="U17343" s="11"/>
      <c r="V17343" s="11"/>
      <c r="W17343" s="11"/>
      <c r="X17343" s="11"/>
      <c r="Y17343" s="11"/>
      <c r="Z17343" s="9"/>
    </row>
    <row r="17344" spans="10:26" ht="15" customHeight="1">
      <c r="J17344" s="9"/>
      <c r="K17344" s="11"/>
      <c r="L17344" s="9"/>
      <c r="M17344" s="11"/>
      <c r="N17344" s="11"/>
      <c r="O17344" s="11"/>
      <c r="P17344" s="11"/>
      <c r="Q17344" s="11"/>
      <c r="R17344" s="11"/>
      <c r="S17344" s="11"/>
      <c r="T17344" s="11"/>
      <c r="U17344" s="11"/>
      <c r="V17344" s="11"/>
      <c r="W17344" s="11"/>
      <c r="X17344" s="11"/>
      <c r="Y17344" s="11"/>
      <c r="Z17344" s="9"/>
    </row>
    <row r="17345" spans="10:26" ht="15" customHeight="1">
      <c r="J17345" s="9"/>
      <c r="K17345" s="11"/>
      <c r="L17345" s="9"/>
      <c r="M17345" s="11"/>
      <c r="N17345" s="11"/>
      <c r="O17345" s="11"/>
      <c r="P17345" s="11"/>
      <c r="Q17345" s="11"/>
      <c r="R17345" s="11"/>
      <c r="S17345" s="11"/>
      <c r="T17345" s="11"/>
      <c r="U17345" s="11"/>
      <c r="V17345" s="11"/>
      <c r="W17345" s="11"/>
      <c r="X17345" s="11"/>
      <c r="Y17345" s="11"/>
      <c r="Z17345" s="9"/>
    </row>
    <row r="17346" spans="10:26" ht="15" customHeight="1">
      <c r="J17346" s="9"/>
      <c r="K17346" s="11"/>
      <c r="L17346" s="9"/>
      <c r="M17346" s="11"/>
      <c r="N17346" s="11"/>
      <c r="O17346" s="11"/>
      <c r="P17346" s="11"/>
      <c r="Q17346" s="11"/>
      <c r="R17346" s="11"/>
      <c r="S17346" s="11"/>
      <c r="T17346" s="11"/>
      <c r="U17346" s="11"/>
      <c r="V17346" s="11"/>
      <c r="W17346" s="11"/>
      <c r="X17346" s="11"/>
      <c r="Y17346" s="11"/>
      <c r="Z17346" s="9"/>
    </row>
    <row r="17347" spans="10:26" ht="15" customHeight="1">
      <c r="J17347" s="9"/>
      <c r="K17347" s="11"/>
      <c r="L17347" s="9"/>
      <c r="M17347" s="11"/>
      <c r="N17347" s="11"/>
      <c r="O17347" s="11"/>
      <c r="P17347" s="11"/>
      <c r="Q17347" s="11"/>
      <c r="R17347" s="11"/>
      <c r="S17347" s="11"/>
      <c r="T17347" s="11"/>
      <c r="U17347" s="11"/>
      <c r="V17347" s="11"/>
      <c r="W17347" s="11"/>
      <c r="X17347" s="11"/>
      <c r="Y17347" s="11"/>
      <c r="Z17347" s="9"/>
    </row>
    <row r="17348" spans="10:26" ht="15" customHeight="1">
      <c r="J17348" s="9"/>
      <c r="K17348" s="11"/>
      <c r="L17348" s="9"/>
      <c r="M17348" s="11"/>
      <c r="N17348" s="11"/>
      <c r="O17348" s="11"/>
      <c r="P17348" s="11"/>
      <c r="Q17348" s="11"/>
      <c r="R17348" s="11"/>
      <c r="S17348" s="11"/>
      <c r="T17348" s="11"/>
      <c r="U17348" s="11"/>
      <c r="V17348" s="11"/>
      <c r="W17348" s="11"/>
      <c r="X17348" s="11"/>
      <c r="Y17348" s="11"/>
      <c r="Z17348" s="9"/>
    </row>
    <row r="17349" spans="10:26" ht="15" customHeight="1">
      <c r="J17349" s="9"/>
      <c r="K17349" s="11"/>
      <c r="L17349" s="9"/>
      <c r="M17349" s="11"/>
      <c r="N17349" s="11"/>
      <c r="O17349" s="11"/>
      <c r="P17349" s="11"/>
      <c r="Q17349" s="11"/>
      <c r="R17349" s="11"/>
      <c r="S17349" s="11"/>
      <c r="T17349" s="11"/>
      <c r="U17349" s="11"/>
      <c r="V17349" s="11"/>
      <c r="W17349" s="11"/>
      <c r="X17349" s="11"/>
      <c r="Y17349" s="11"/>
      <c r="Z17349" s="9"/>
    </row>
    <row r="17350" spans="10:26" ht="15" customHeight="1">
      <c r="J17350" s="9"/>
      <c r="K17350" s="11"/>
      <c r="L17350" s="9"/>
      <c r="M17350" s="11"/>
      <c r="N17350" s="11"/>
      <c r="O17350" s="11"/>
      <c r="P17350" s="11"/>
      <c r="Q17350" s="11"/>
      <c r="R17350" s="11"/>
      <c r="S17350" s="11"/>
      <c r="T17350" s="11"/>
      <c r="U17350" s="11"/>
      <c r="V17350" s="11"/>
      <c r="W17350" s="11"/>
      <c r="X17350" s="11"/>
      <c r="Y17350" s="11"/>
      <c r="Z17350" s="9"/>
    </row>
    <row r="17351" spans="10:26" ht="15" customHeight="1">
      <c r="J17351" s="9"/>
      <c r="K17351" s="11"/>
      <c r="L17351" s="9"/>
      <c r="M17351" s="11"/>
      <c r="N17351" s="11"/>
      <c r="O17351" s="11"/>
      <c r="P17351" s="11"/>
      <c r="Q17351" s="11"/>
      <c r="R17351" s="11"/>
      <c r="S17351" s="11"/>
      <c r="T17351" s="11"/>
      <c r="U17351" s="11"/>
      <c r="V17351" s="11"/>
      <c r="W17351" s="11"/>
      <c r="X17351" s="11"/>
      <c r="Y17351" s="11"/>
      <c r="Z17351" s="9"/>
    </row>
    <row r="17352" spans="10:26" ht="15" customHeight="1">
      <c r="J17352" s="9"/>
      <c r="K17352" s="11"/>
      <c r="L17352" s="9"/>
      <c r="M17352" s="11"/>
      <c r="N17352" s="11"/>
      <c r="O17352" s="11"/>
      <c r="P17352" s="11"/>
      <c r="Q17352" s="11"/>
      <c r="R17352" s="11"/>
      <c r="S17352" s="11"/>
      <c r="T17352" s="11"/>
      <c r="U17352" s="11"/>
      <c r="V17352" s="11"/>
      <c r="W17352" s="11"/>
      <c r="X17352" s="11"/>
      <c r="Y17352" s="11"/>
      <c r="Z17352" s="9"/>
    </row>
    <row r="17353" spans="10:26" ht="15" customHeight="1">
      <c r="J17353" s="9"/>
      <c r="K17353" s="11"/>
      <c r="L17353" s="9"/>
      <c r="M17353" s="11"/>
      <c r="N17353" s="11"/>
      <c r="O17353" s="11"/>
      <c r="P17353" s="11"/>
      <c r="Q17353" s="11"/>
      <c r="R17353" s="11"/>
      <c r="S17353" s="11"/>
      <c r="T17353" s="11"/>
      <c r="U17353" s="11"/>
      <c r="V17353" s="11"/>
      <c r="W17353" s="11"/>
      <c r="X17353" s="11"/>
      <c r="Y17353" s="11"/>
      <c r="Z17353" s="9"/>
    </row>
    <row r="17354" spans="10:26" ht="15" customHeight="1">
      <c r="J17354" s="9"/>
      <c r="K17354" s="11"/>
      <c r="L17354" s="9"/>
      <c r="M17354" s="11"/>
      <c r="N17354" s="11"/>
      <c r="O17354" s="11"/>
      <c r="P17354" s="11"/>
      <c r="Q17354" s="11"/>
      <c r="R17354" s="11"/>
      <c r="S17354" s="11"/>
      <c r="T17354" s="11"/>
      <c r="U17354" s="11"/>
      <c r="V17354" s="11"/>
      <c r="W17354" s="11"/>
      <c r="X17354" s="11"/>
      <c r="Y17354" s="11"/>
      <c r="Z17354" s="9"/>
    </row>
    <row r="17355" spans="10:26" ht="15" customHeight="1">
      <c r="J17355" s="9"/>
      <c r="K17355" s="11"/>
      <c r="L17355" s="9"/>
      <c r="M17355" s="11"/>
      <c r="N17355" s="11"/>
      <c r="O17355" s="11"/>
      <c r="P17355" s="11"/>
      <c r="Q17355" s="11"/>
      <c r="R17355" s="11"/>
      <c r="S17355" s="11"/>
      <c r="T17355" s="11"/>
      <c r="U17355" s="11"/>
      <c r="V17355" s="11"/>
      <c r="W17355" s="11"/>
      <c r="X17355" s="11"/>
      <c r="Y17355" s="11"/>
      <c r="Z17355" s="9"/>
    </row>
    <row r="17356" spans="10:26" ht="15" customHeight="1">
      <c r="J17356" s="9"/>
      <c r="K17356" s="11"/>
      <c r="L17356" s="9"/>
      <c r="M17356" s="11"/>
      <c r="N17356" s="11"/>
      <c r="O17356" s="11"/>
      <c r="P17356" s="11"/>
      <c r="Q17356" s="11"/>
      <c r="R17356" s="11"/>
      <c r="S17356" s="11"/>
      <c r="T17356" s="11"/>
      <c r="U17356" s="11"/>
      <c r="V17356" s="11"/>
      <c r="W17356" s="11"/>
      <c r="X17356" s="11"/>
      <c r="Y17356" s="11"/>
      <c r="Z17356" s="9"/>
    </row>
    <row r="17357" spans="10:26" ht="15" customHeight="1">
      <c r="J17357" s="9"/>
      <c r="K17357" s="11"/>
      <c r="L17357" s="9"/>
      <c r="M17357" s="11"/>
      <c r="N17357" s="11"/>
      <c r="O17357" s="11"/>
      <c r="P17357" s="11"/>
      <c r="Q17357" s="11"/>
      <c r="R17357" s="11"/>
      <c r="S17357" s="11"/>
      <c r="T17357" s="11"/>
      <c r="U17357" s="11"/>
      <c r="V17357" s="11"/>
      <c r="W17357" s="11"/>
      <c r="X17357" s="11"/>
      <c r="Y17357" s="11"/>
      <c r="Z17357" s="9"/>
    </row>
    <row r="17358" spans="10:26" ht="15" customHeight="1">
      <c r="J17358" s="9"/>
      <c r="K17358" s="11"/>
      <c r="L17358" s="9"/>
      <c r="M17358" s="11"/>
      <c r="N17358" s="11"/>
      <c r="O17358" s="11"/>
      <c r="P17358" s="11"/>
      <c r="Q17358" s="11"/>
      <c r="R17358" s="11"/>
      <c r="S17358" s="11"/>
      <c r="T17358" s="11"/>
      <c r="U17358" s="11"/>
      <c r="V17358" s="11"/>
      <c r="W17358" s="11"/>
      <c r="X17358" s="11"/>
      <c r="Y17358" s="11"/>
      <c r="Z17358" s="9"/>
    </row>
    <row r="17359" spans="10:26" ht="15" customHeight="1">
      <c r="J17359" s="9"/>
      <c r="K17359" s="11"/>
      <c r="L17359" s="9"/>
      <c r="M17359" s="11"/>
      <c r="N17359" s="11"/>
      <c r="O17359" s="11"/>
      <c r="P17359" s="11"/>
      <c r="Q17359" s="11"/>
      <c r="R17359" s="11"/>
      <c r="S17359" s="11"/>
      <c r="T17359" s="11"/>
      <c r="U17359" s="11"/>
      <c r="V17359" s="11"/>
      <c r="W17359" s="11"/>
      <c r="X17359" s="11"/>
      <c r="Y17359" s="11"/>
      <c r="Z17359" s="9"/>
    </row>
    <row r="17360" spans="10:26" ht="15" customHeight="1">
      <c r="J17360" s="9"/>
      <c r="K17360" s="11"/>
      <c r="L17360" s="9"/>
      <c r="M17360" s="11"/>
      <c r="N17360" s="11"/>
      <c r="O17360" s="11"/>
      <c r="P17360" s="11"/>
      <c r="Q17360" s="11"/>
      <c r="R17360" s="11"/>
      <c r="S17360" s="11"/>
      <c r="T17360" s="11"/>
      <c r="U17360" s="11"/>
      <c r="V17360" s="11"/>
      <c r="W17360" s="11"/>
      <c r="X17360" s="11"/>
      <c r="Y17360" s="11"/>
      <c r="Z17360" s="9"/>
    </row>
    <row r="17361" spans="10:26" ht="15" customHeight="1">
      <c r="J17361" s="9"/>
      <c r="K17361" s="11"/>
      <c r="L17361" s="9"/>
      <c r="M17361" s="11"/>
      <c r="N17361" s="11"/>
      <c r="O17361" s="11"/>
      <c r="P17361" s="11"/>
      <c r="Q17361" s="11"/>
      <c r="R17361" s="11"/>
      <c r="S17361" s="11"/>
      <c r="T17361" s="11"/>
      <c r="U17361" s="11"/>
      <c r="V17361" s="11"/>
      <c r="W17361" s="11"/>
      <c r="X17361" s="11"/>
      <c r="Y17361" s="11"/>
      <c r="Z17361" s="9"/>
    </row>
    <row r="17362" spans="10:26" ht="15" customHeight="1">
      <c r="J17362" s="9"/>
      <c r="K17362" s="11"/>
      <c r="L17362" s="9"/>
      <c r="M17362" s="11"/>
      <c r="N17362" s="11"/>
      <c r="O17362" s="11"/>
      <c r="P17362" s="11"/>
      <c r="Q17362" s="11"/>
      <c r="R17362" s="11"/>
      <c r="S17362" s="11"/>
      <c r="T17362" s="11"/>
      <c r="U17362" s="11"/>
      <c r="V17362" s="11"/>
      <c r="W17362" s="11"/>
      <c r="X17362" s="11"/>
      <c r="Y17362" s="11"/>
      <c r="Z17362" s="9"/>
    </row>
    <row r="17363" spans="10:26" ht="15" customHeight="1">
      <c r="J17363" s="9"/>
      <c r="K17363" s="11"/>
      <c r="L17363" s="9"/>
      <c r="M17363" s="11"/>
      <c r="N17363" s="11"/>
      <c r="O17363" s="11"/>
      <c r="P17363" s="11"/>
      <c r="Q17363" s="11"/>
      <c r="R17363" s="11"/>
      <c r="S17363" s="11"/>
      <c r="T17363" s="11"/>
      <c r="U17363" s="11"/>
      <c r="V17363" s="11"/>
      <c r="W17363" s="11"/>
      <c r="X17363" s="11"/>
      <c r="Y17363" s="11"/>
      <c r="Z17363" s="9"/>
    </row>
    <row r="17364" spans="10:26" ht="15" customHeight="1">
      <c r="J17364" s="9"/>
      <c r="K17364" s="11"/>
      <c r="L17364" s="9"/>
      <c r="M17364" s="11"/>
      <c r="N17364" s="11"/>
      <c r="O17364" s="11"/>
      <c r="P17364" s="11"/>
      <c r="Q17364" s="11"/>
      <c r="R17364" s="11"/>
      <c r="S17364" s="11"/>
      <c r="T17364" s="11"/>
      <c r="U17364" s="11"/>
      <c r="V17364" s="11"/>
      <c r="W17364" s="11"/>
      <c r="X17364" s="11"/>
      <c r="Y17364" s="11"/>
      <c r="Z17364" s="9"/>
    </row>
    <row r="17365" spans="10:26" ht="15" customHeight="1">
      <c r="J17365" s="9"/>
      <c r="K17365" s="11"/>
      <c r="L17365" s="9"/>
      <c r="M17365" s="11"/>
      <c r="N17365" s="11"/>
      <c r="O17365" s="11"/>
      <c r="P17365" s="11"/>
      <c r="Q17365" s="11"/>
      <c r="R17365" s="11"/>
      <c r="S17365" s="11"/>
      <c r="T17365" s="11"/>
      <c r="U17365" s="11"/>
      <c r="V17365" s="11"/>
      <c r="W17365" s="11"/>
      <c r="X17365" s="11"/>
      <c r="Y17365" s="11"/>
      <c r="Z17365" s="9"/>
    </row>
    <row r="17366" spans="10:26" ht="15" customHeight="1">
      <c r="J17366" s="9"/>
      <c r="K17366" s="11"/>
      <c r="L17366" s="9"/>
      <c r="M17366" s="11"/>
      <c r="N17366" s="11"/>
      <c r="O17366" s="11"/>
      <c r="P17366" s="11"/>
      <c r="Q17366" s="11"/>
      <c r="R17366" s="11"/>
      <c r="S17366" s="11"/>
      <c r="T17366" s="11"/>
      <c r="U17366" s="11"/>
      <c r="V17366" s="11"/>
      <c r="W17366" s="11"/>
      <c r="X17366" s="11"/>
      <c r="Y17366" s="11"/>
      <c r="Z17366" s="9"/>
    </row>
    <row r="17367" spans="10:26" ht="15" customHeight="1">
      <c r="J17367" s="9"/>
      <c r="K17367" s="11"/>
      <c r="L17367" s="9"/>
      <c r="M17367" s="11"/>
      <c r="N17367" s="11"/>
      <c r="O17367" s="11"/>
      <c r="P17367" s="11"/>
      <c r="Q17367" s="11"/>
      <c r="R17367" s="11"/>
      <c r="S17367" s="11"/>
      <c r="T17367" s="11"/>
      <c r="U17367" s="11"/>
      <c r="V17367" s="11"/>
      <c r="W17367" s="11"/>
      <c r="X17367" s="11"/>
      <c r="Y17367" s="11"/>
      <c r="Z17367" s="9"/>
    </row>
    <row r="17368" spans="10:26" ht="15" customHeight="1">
      <c r="J17368" s="9"/>
      <c r="K17368" s="11"/>
      <c r="L17368" s="9"/>
      <c r="M17368" s="11"/>
      <c r="N17368" s="11"/>
      <c r="O17368" s="11"/>
      <c r="P17368" s="11"/>
      <c r="Q17368" s="11"/>
      <c r="R17368" s="11"/>
      <c r="S17368" s="11"/>
      <c r="T17368" s="11"/>
      <c r="U17368" s="11"/>
      <c r="V17368" s="11"/>
      <c r="W17368" s="11"/>
      <c r="X17368" s="11"/>
      <c r="Y17368" s="11"/>
      <c r="Z17368" s="9"/>
    </row>
    <row r="17369" spans="10:26" ht="15" customHeight="1">
      <c r="J17369" s="9"/>
      <c r="K17369" s="11"/>
      <c r="L17369" s="9"/>
      <c r="M17369" s="11"/>
      <c r="N17369" s="11"/>
      <c r="O17369" s="11"/>
      <c r="P17369" s="11"/>
      <c r="Q17369" s="11"/>
      <c r="R17369" s="11"/>
      <c r="S17369" s="11"/>
      <c r="T17369" s="11"/>
      <c r="U17369" s="11"/>
      <c r="V17369" s="11"/>
      <c r="W17369" s="11"/>
      <c r="X17369" s="11"/>
      <c r="Y17369" s="11"/>
      <c r="Z17369" s="9"/>
    </row>
    <row r="17370" spans="10:26" ht="15" customHeight="1">
      <c r="J17370" s="9"/>
      <c r="K17370" s="11"/>
      <c r="L17370" s="9"/>
      <c r="M17370" s="11"/>
      <c r="N17370" s="11"/>
      <c r="O17370" s="11"/>
      <c r="P17370" s="11"/>
      <c r="Q17370" s="11"/>
      <c r="R17370" s="11"/>
      <c r="S17370" s="11"/>
      <c r="T17370" s="11"/>
      <c r="U17370" s="11"/>
      <c r="V17370" s="11"/>
      <c r="W17370" s="11"/>
      <c r="X17370" s="11"/>
      <c r="Y17370" s="11"/>
      <c r="Z17370" s="9"/>
    </row>
    <row r="17371" spans="10:26" ht="15" customHeight="1">
      <c r="J17371" s="9"/>
      <c r="K17371" s="11"/>
      <c r="L17371" s="9"/>
      <c r="M17371" s="11"/>
      <c r="N17371" s="11"/>
      <c r="O17371" s="11"/>
      <c r="P17371" s="11"/>
      <c r="Q17371" s="11"/>
      <c r="R17371" s="11"/>
      <c r="S17371" s="11"/>
      <c r="T17371" s="11"/>
      <c r="U17371" s="11"/>
      <c r="V17371" s="11"/>
      <c r="W17371" s="11"/>
      <c r="X17371" s="11"/>
      <c r="Y17371" s="11"/>
      <c r="Z17371" s="9"/>
    </row>
    <row r="17372" spans="10:26" ht="15" customHeight="1">
      <c r="J17372" s="9"/>
      <c r="K17372" s="11"/>
      <c r="L17372" s="9"/>
      <c r="M17372" s="11"/>
      <c r="N17372" s="11"/>
      <c r="O17372" s="11"/>
      <c r="P17372" s="11"/>
      <c r="Q17372" s="11"/>
      <c r="R17372" s="11"/>
      <c r="S17372" s="11"/>
      <c r="T17372" s="11"/>
      <c r="U17372" s="11"/>
      <c r="V17372" s="11"/>
      <c r="W17372" s="11"/>
      <c r="X17372" s="11"/>
      <c r="Y17372" s="11"/>
      <c r="Z17372" s="9"/>
    </row>
    <row r="17373" spans="10:26" ht="15" customHeight="1">
      <c r="J17373" s="9"/>
      <c r="K17373" s="11"/>
      <c r="L17373" s="9"/>
      <c r="M17373" s="11"/>
      <c r="N17373" s="11"/>
      <c r="O17373" s="11"/>
      <c r="P17373" s="11"/>
      <c r="Q17373" s="11"/>
      <c r="R17373" s="11"/>
      <c r="S17373" s="11"/>
      <c r="T17373" s="11"/>
      <c r="U17373" s="11"/>
      <c r="V17373" s="11"/>
      <c r="W17373" s="11"/>
      <c r="X17373" s="11"/>
      <c r="Y17373" s="11"/>
      <c r="Z17373" s="9"/>
    </row>
    <row r="17374" spans="10:26" ht="15" customHeight="1">
      <c r="J17374" s="9"/>
      <c r="K17374" s="11"/>
      <c r="L17374" s="9"/>
      <c r="M17374" s="11"/>
      <c r="N17374" s="11"/>
      <c r="O17374" s="11"/>
      <c r="P17374" s="11"/>
      <c r="Q17374" s="11"/>
      <c r="R17374" s="11"/>
      <c r="S17374" s="11"/>
      <c r="T17374" s="11"/>
      <c r="U17374" s="11"/>
      <c r="V17374" s="11"/>
      <c r="W17374" s="11"/>
      <c r="X17374" s="11"/>
      <c r="Y17374" s="11"/>
      <c r="Z17374" s="9"/>
    </row>
    <row r="17375" spans="10:26" ht="15" customHeight="1">
      <c r="J17375" s="9"/>
      <c r="K17375" s="11"/>
      <c r="L17375" s="9"/>
      <c r="M17375" s="11"/>
      <c r="N17375" s="11"/>
      <c r="O17375" s="11"/>
      <c r="P17375" s="11"/>
      <c r="Q17375" s="11"/>
      <c r="R17375" s="11"/>
      <c r="S17375" s="11"/>
      <c r="T17375" s="11"/>
      <c r="U17375" s="11"/>
      <c r="V17375" s="11"/>
      <c r="W17375" s="11"/>
      <c r="X17375" s="11"/>
      <c r="Y17375" s="11"/>
      <c r="Z17375" s="9"/>
    </row>
    <row r="17376" spans="10:26" ht="15" customHeight="1">
      <c r="J17376" s="9"/>
      <c r="K17376" s="11"/>
      <c r="L17376" s="9"/>
      <c r="M17376" s="11"/>
      <c r="N17376" s="11"/>
      <c r="O17376" s="11"/>
      <c r="P17376" s="11"/>
      <c r="Q17376" s="11"/>
      <c r="R17376" s="11"/>
      <c r="S17376" s="11"/>
      <c r="T17376" s="11"/>
      <c r="U17376" s="11"/>
      <c r="V17376" s="11"/>
      <c r="W17376" s="11"/>
      <c r="X17376" s="11"/>
      <c r="Y17376" s="11"/>
      <c r="Z17376" s="9"/>
    </row>
    <row r="17377" spans="10:26" ht="15" customHeight="1">
      <c r="J17377" s="9"/>
      <c r="K17377" s="11"/>
      <c r="L17377" s="9"/>
      <c r="M17377" s="11"/>
      <c r="N17377" s="11"/>
      <c r="O17377" s="11"/>
      <c r="P17377" s="11"/>
      <c r="Q17377" s="11"/>
      <c r="R17377" s="11"/>
      <c r="S17377" s="11"/>
      <c r="T17377" s="11"/>
      <c r="U17377" s="11"/>
      <c r="V17377" s="11"/>
      <c r="W17377" s="11"/>
      <c r="X17377" s="11"/>
      <c r="Y17377" s="11"/>
      <c r="Z17377" s="9"/>
    </row>
    <row r="17378" spans="10:26" ht="15" customHeight="1">
      <c r="J17378" s="9"/>
      <c r="K17378" s="11"/>
      <c r="L17378" s="9"/>
      <c r="M17378" s="11"/>
      <c r="N17378" s="11"/>
      <c r="O17378" s="11"/>
      <c r="P17378" s="11"/>
      <c r="Q17378" s="11"/>
      <c r="R17378" s="11"/>
      <c r="S17378" s="11"/>
      <c r="T17378" s="11"/>
      <c r="U17378" s="11"/>
      <c r="V17378" s="11"/>
      <c r="W17378" s="11"/>
      <c r="X17378" s="11"/>
      <c r="Y17378" s="11"/>
      <c r="Z17378" s="9"/>
    </row>
    <row r="17379" spans="10:26" ht="15" customHeight="1">
      <c r="J17379" s="9"/>
      <c r="K17379" s="11"/>
      <c r="L17379" s="9"/>
      <c r="M17379" s="11"/>
      <c r="N17379" s="11"/>
      <c r="O17379" s="11"/>
      <c r="P17379" s="11"/>
      <c r="Q17379" s="11"/>
      <c r="R17379" s="11"/>
      <c r="S17379" s="11"/>
      <c r="T17379" s="11"/>
      <c r="U17379" s="11"/>
      <c r="V17379" s="11"/>
      <c r="W17379" s="11"/>
      <c r="X17379" s="11"/>
      <c r="Y17379" s="11"/>
      <c r="Z17379" s="9"/>
    </row>
    <row r="17380" spans="10:26" ht="15" customHeight="1">
      <c r="J17380" s="9"/>
      <c r="K17380" s="11"/>
      <c r="L17380" s="9"/>
      <c r="M17380" s="11"/>
      <c r="N17380" s="11"/>
      <c r="O17380" s="11"/>
      <c r="P17380" s="11"/>
      <c r="Q17380" s="11"/>
      <c r="R17380" s="11"/>
      <c r="S17380" s="11"/>
      <c r="T17380" s="11"/>
      <c r="U17380" s="11"/>
      <c r="V17380" s="11"/>
      <c r="W17380" s="11"/>
      <c r="X17380" s="11"/>
      <c r="Y17380" s="11"/>
      <c r="Z17380" s="9"/>
    </row>
    <row r="17381" spans="10:26" ht="15" customHeight="1">
      <c r="J17381" s="9"/>
      <c r="K17381" s="11"/>
      <c r="L17381" s="9"/>
      <c r="M17381" s="11"/>
      <c r="N17381" s="11"/>
      <c r="O17381" s="11"/>
      <c r="P17381" s="11"/>
      <c r="Q17381" s="11"/>
      <c r="R17381" s="11"/>
      <c r="S17381" s="11"/>
      <c r="T17381" s="11"/>
      <c r="U17381" s="11"/>
      <c r="V17381" s="11"/>
      <c r="W17381" s="11"/>
      <c r="X17381" s="11"/>
      <c r="Y17381" s="11"/>
      <c r="Z17381" s="9"/>
    </row>
    <row r="17382" spans="10:26" ht="15" customHeight="1">
      <c r="J17382" s="9"/>
      <c r="K17382" s="11"/>
      <c r="L17382" s="9"/>
      <c r="M17382" s="11"/>
      <c r="N17382" s="11"/>
      <c r="O17382" s="11"/>
      <c r="P17382" s="11"/>
      <c r="Q17382" s="11"/>
      <c r="R17382" s="11"/>
      <c r="S17382" s="11"/>
      <c r="T17382" s="11"/>
      <c r="U17382" s="11"/>
      <c r="V17382" s="11"/>
      <c r="W17382" s="11"/>
      <c r="X17382" s="11"/>
      <c r="Y17382" s="11"/>
      <c r="Z17382" s="9"/>
    </row>
    <row r="17383" spans="10:26" ht="15" customHeight="1">
      <c r="J17383" s="9"/>
      <c r="K17383" s="11"/>
      <c r="L17383" s="9"/>
      <c r="M17383" s="11"/>
      <c r="N17383" s="11"/>
      <c r="O17383" s="11"/>
      <c r="P17383" s="11"/>
      <c r="Q17383" s="11"/>
      <c r="R17383" s="11"/>
      <c r="S17383" s="11"/>
      <c r="T17383" s="11"/>
      <c r="U17383" s="11"/>
      <c r="V17383" s="11"/>
      <c r="W17383" s="11"/>
      <c r="X17383" s="11"/>
      <c r="Y17383" s="11"/>
      <c r="Z17383" s="9"/>
    </row>
    <row r="17384" spans="10:26" ht="15" customHeight="1">
      <c r="J17384" s="9"/>
      <c r="K17384" s="11"/>
      <c r="L17384" s="9"/>
      <c r="M17384" s="11"/>
      <c r="N17384" s="11"/>
      <c r="O17384" s="11"/>
      <c r="P17384" s="11"/>
      <c r="Q17384" s="11"/>
      <c r="R17384" s="11"/>
      <c r="S17384" s="11"/>
      <c r="T17384" s="11"/>
      <c r="U17384" s="11"/>
      <c r="V17384" s="11"/>
      <c r="W17384" s="11"/>
      <c r="X17384" s="11"/>
      <c r="Y17384" s="11"/>
      <c r="Z17384" s="9"/>
    </row>
    <row r="17385" spans="10:26" ht="15" customHeight="1">
      <c r="J17385" s="9"/>
      <c r="K17385" s="11"/>
      <c r="L17385" s="9"/>
      <c r="M17385" s="11"/>
      <c r="N17385" s="11"/>
      <c r="O17385" s="11"/>
      <c r="P17385" s="11"/>
      <c r="Q17385" s="11"/>
      <c r="R17385" s="11"/>
      <c r="S17385" s="11"/>
      <c r="T17385" s="11"/>
      <c r="U17385" s="11"/>
      <c r="V17385" s="11"/>
      <c r="W17385" s="11"/>
      <c r="X17385" s="11"/>
      <c r="Y17385" s="11"/>
      <c r="Z17385" s="9"/>
    </row>
    <row r="17386" spans="10:26" ht="15" customHeight="1">
      <c r="J17386" s="9"/>
      <c r="K17386" s="11"/>
      <c r="L17386" s="9"/>
      <c r="M17386" s="11"/>
      <c r="N17386" s="11"/>
      <c r="O17386" s="11"/>
      <c r="P17386" s="11"/>
      <c r="Q17386" s="11"/>
      <c r="R17386" s="11"/>
      <c r="S17386" s="11"/>
      <c r="T17386" s="11"/>
      <c r="U17386" s="11"/>
      <c r="V17386" s="11"/>
      <c r="W17386" s="11"/>
      <c r="X17386" s="11"/>
      <c r="Y17386" s="11"/>
      <c r="Z17386" s="9"/>
    </row>
    <row r="17387" spans="10:26" ht="15" customHeight="1">
      <c r="J17387" s="9"/>
      <c r="K17387" s="11"/>
      <c r="L17387" s="9"/>
      <c r="M17387" s="11"/>
      <c r="N17387" s="11"/>
      <c r="O17387" s="11"/>
      <c r="P17387" s="11"/>
      <c r="Q17387" s="11"/>
      <c r="R17387" s="11"/>
      <c r="S17387" s="11"/>
      <c r="T17387" s="11"/>
      <c r="U17387" s="11"/>
      <c r="V17387" s="11"/>
      <c r="W17387" s="11"/>
      <c r="X17387" s="11"/>
      <c r="Y17387" s="11"/>
      <c r="Z17387" s="9"/>
    </row>
    <row r="17388" spans="10:26" ht="15" customHeight="1">
      <c r="J17388" s="9"/>
      <c r="K17388" s="11"/>
      <c r="L17388" s="9"/>
      <c r="M17388" s="11"/>
      <c r="N17388" s="11"/>
      <c r="O17388" s="11"/>
      <c r="P17388" s="11"/>
      <c r="Q17388" s="11"/>
      <c r="R17388" s="11"/>
      <c r="S17388" s="11"/>
      <c r="T17388" s="11"/>
      <c r="U17388" s="11"/>
      <c r="V17388" s="11"/>
      <c r="W17388" s="11"/>
      <c r="X17388" s="11"/>
      <c r="Y17388" s="11"/>
      <c r="Z17388" s="9"/>
    </row>
    <row r="17389" spans="10:26" ht="15" customHeight="1">
      <c r="J17389" s="9"/>
      <c r="K17389" s="11"/>
      <c r="L17389" s="9"/>
      <c r="M17389" s="11"/>
      <c r="N17389" s="11"/>
      <c r="O17389" s="11"/>
      <c r="P17389" s="11"/>
      <c r="Q17389" s="11"/>
      <c r="R17389" s="11"/>
      <c r="S17389" s="11"/>
      <c r="T17389" s="11"/>
      <c r="U17389" s="11"/>
      <c r="V17389" s="11"/>
      <c r="W17389" s="11"/>
      <c r="X17389" s="11"/>
      <c r="Y17389" s="11"/>
      <c r="Z17389" s="9"/>
    </row>
    <row r="17390" spans="10:26" ht="15" customHeight="1">
      <c r="J17390" s="9"/>
      <c r="K17390" s="11"/>
      <c r="L17390" s="9"/>
      <c r="M17390" s="11"/>
      <c r="N17390" s="11"/>
      <c r="O17390" s="11"/>
      <c r="P17390" s="11"/>
      <c r="Q17390" s="11"/>
      <c r="R17390" s="11"/>
      <c r="S17390" s="11"/>
      <c r="T17390" s="11"/>
      <c r="U17390" s="11"/>
      <c r="V17390" s="11"/>
      <c r="W17390" s="11"/>
      <c r="X17390" s="11"/>
      <c r="Y17390" s="11"/>
      <c r="Z17390" s="9"/>
    </row>
    <row r="17391" spans="10:26" ht="15" customHeight="1">
      <c r="J17391" s="9"/>
      <c r="K17391" s="11"/>
      <c r="L17391" s="9"/>
      <c r="M17391" s="11"/>
      <c r="N17391" s="11"/>
      <c r="O17391" s="11"/>
      <c r="P17391" s="11"/>
      <c r="Q17391" s="11"/>
      <c r="R17391" s="11"/>
      <c r="S17391" s="11"/>
      <c r="T17391" s="11"/>
      <c r="U17391" s="11"/>
      <c r="V17391" s="11"/>
      <c r="W17391" s="11"/>
      <c r="X17391" s="11"/>
      <c r="Y17391" s="11"/>
      <c r="Z17391" s="9"/>
    </row>
    <row r="17392" spans="10:26" ht="15" customHeight="1">
      <c r="J17392" s="9"/>
      <c r="K17392" s="11"/>
      <c r="L17392" s="9"/>
      <c r="M17392" s="11"/>
      <c r="N17392" s="11"/>
      <c r="O17392" s="11"/>
      <c r="P17392" s="11"/>
      <c r="Q17392" s="11"/>
      <c r="R17392" s="11"/>
      <c r="S17392" s="11"/>
      <c r="T17392" s="11"/>
      <c r="U17392" s="11"/>
      <c r="V17392" s="11"/>
      <c r="W17392" s="11"/>
      <c r="X17392" s="11"/>
      <c r="Y17392" s="11"/>
      <c r="Z17392" s="9"/>
    </row>
    <row r="17393" spans="10:26" ht="15" customHeight="1">
      <c r="J17393" s="9"/>
      <c r="K17393" s="11"/>
      <c r="L17393" s="9"/>
      <c r="M17393" s="11"/>
      <c r="N17393" s="11"/>
      <c r="O17393" s="11"/>
      <c r="P17393" s="11"/>
      <c r="Q17393" s="11"/>
      <c r="R17393" s="11"/>
      <c r="S17393" s="11"/>
      <c r="T17393" s="11"/>
      <c r="U17393" s="11"/>
      <c r="V17393" s="11"/>
      <c r="W17393" s="11"/>
      <c r="X17393" s="11"/>
      <c r="Y17393" s="11"/>
      <c r="Z17393" s="9"/>
    </row>
    <row r="17394" spans="10:26" ht="15" customHeight="1">
      <c r="J17394" s="9"/>
      <c r="K17394" s="11"/>
      <c r="L17394" s="9"/>
      <c r="M17394" s="11"/>
      <c r="N17394" s="11"/>
      <c r="O17394" s="11"/>
      <c r="P17394" s="11"/>
      <c r="Q17394" s="11"/>
      <c r="R17394" s="11"/>
      <c r="S17394" s="11"/>
      <c r="T17394" s="11"/>
      <c r="U17394" s="11"/>
      <c r="V17394" s="11"/>
      <c r="W17394" s="11"/>
      <c r="X17394" s="11"/>
      <c r="Y17394" s="11"/>
      <c r="Z17394" s="9"/>
    </row>
    <row r="17395" spans="10:26" ht="15" customHeight="1">
      <c r="J17395" s="9"/>
      <c r="K17395" s="11"/>
      <c r="L17395" s="9"/>
      <c r="M17395" s="11"/>
      <c r="N17395" s="11"/>
      <c r="O17395" s="11"/>
      <c r="P17395" s="11"/>
      <c r="Q17395" s="11"/>
      <c r="R17395" s="11"/>
      <c r="S17395" s="11"/>
      <c r="T17395" s="11"/>
      <c r="U17395" s="11"/>
      <c r="V17395" s="11"/>
      <c r="W17395" s="11"/>
      <c r="X17395" s="11"/>
      <c r="Y17395" s="11"/>
      <c r="Z17395" s="9"/>
    </row>
    <row r="17396" spans="10:26" ht="15" customHeight="1">
      <c r="J17396" s="9"/>
      <c r="K17396" s="11"/>
      <c r="L17396" s="9"/>
      <c r="M17396" s="11"/>
      <c r="N17396" s="11"/>
      <c r="O17396" s="11"/>
      <c r="P17396" s="11"/>
      <c r="Q17396" s="11"/>
      <c r="R17396" s="11"/>
      <c r="S17396" s="11"/>
      <c r="T17396" s="11"/>
      <c r="U17396" s="11"/>
      <c r="V17396" s="11"/>
      <c r="W17396" s="11"/>
      <c r="X17396" s="11"/>
      <c r="Y17396" s="11"/>
      <c r="Z17396" s="9"/>
    </row>
    <row r="17397" spans="10:26" ht="15" customHeight="1">
      <c r="J17397" s="9"/>
      <c r="K17397" s="11"/>
      <c r="L17397" s="9"/>
      <c r="M17397" s="11"/>
      <c r="N17397" s="11"/>
      <c r="O17397" s="11"/>
      <c r="P17397" s="11"/>
      <c r="Q17397" s="11"/>
      <c r="R17397" s="11"/>
      <c r="S17397" s="11"/>
      <c r="T17397" s="11"/>
      <c r="U17397" s="11"/>
      <c r="V17397" s="11"/>
      <c r="W17397" s="11"/>
      <c r="X17397" s="11"/>
      <c r="Y17397" s="11"/>
      <c r="Z17397" s="9"/>
    </row>
    <row r="17398" spans="10:26" ht="15" customHeight="1">
      <c r="J17398" s="9"/>
      <c r="K17398" s="11"/>
      <c r="L17398" s="9"/>
      <c r="M17398" s="11"/>
      <c r="N17398" s="11"/>
      <c r="O17398" s="11"/>
      <c r="P17398" s="11"/>
      <c r="Q17398" s="11"/>
      <c r="R17398" s="11"/>
      <c r="S17398" s="11"/>
      <c r="T17398" s="11"/>
      <c r="U17398" s="11"/>
      <c r="V17398" s="11"/>
      <c r="W17398" s="11"/>
      <c r="X17398" s="11"/>
      <c r="Y17398" s="11"/>
      <c r="Z17398" s="9"/>
    </row>
    <row r="17399" spans="10:26" ht="15" customHeight="1">
      <c r="J17399" s="9"/>
      <c r="K17399" s="11"/>
      <c r="L17399" s="9"/>
      <c r="M17399" s="11"/>
      <c r="N17399" s="11"/>
      <c r="O17399" s="11"/>
      <c r="P17399" s="11"/>
      <c r="Q17399" s="11"/>
      <c r="R17399" s="11"/>
      <c r="S17399" s="11"/>
      <c r="T17399" s="11"/>
      <c r="U17399" s="11"/>
      <c r="V17399" s="11"/>
      <c r="W17399" s="11"/>
      <c r="X17399" s="11"/>
      <c r="Y17399" s="11"/>
      <c r="Z17399" s="9"/>
    </row>
    <row r="17400" spans="10:26" ht="15" customHeight="1">
      <c r="J17400" s="9"/>
      <c r="K17400" s="11"/>
      <c r="L17400" s="9"/>
      <c r="M17400" s="11"/>
      <c r="N17400" s="11"/>
      <c r="O17400" s="11"/>
      <c r="P17400" s="11"/>
      <c r="Q17400" s="11"/>
      <c r="R17400" s="11"/>
      <c r="S17400" s="11"/>
      <c r="T17400" s="11"/>
      <c r="U17400" s="11"/>
      <c r="V17400" s="11"/>
      <c r="W17400" s="11"/>
      <c r="X17400" s="11"/>
      <c r="Y17400" s="11"/>
      <c r="Z17400" s="9"/>
    </row>
    <row r="17401" spans="10:26" ht="15" customHeight="1">
      <c r="J17401" s="9"/>
      <c r="K17401" s="11"/>
      <c r="L17401" s="9"/>
      <c r="M17401" s="11"/>
      <c r="N17401" s="11"/>
      <c r="O17401" s="11"/>
      <c r="P17401" s="11"/>
      <c r="Q17401" s="11"/>
      <c r="R17401" s="11"/>
      <c r="S17401" s="11"/>
      <c r="T17401" s="11"/>
      <c r="U17401" s="11"/>
      <c r="V17401" s="11"/>
      <c r="W17401" s="11"/>
      <c r="X17401" s="11"/>
      <c r="Y17401" s="11"/>
      <c r="Z17401" s="9"/>
    </row>
    <row r="17402" spans="10:26" ht="15" customHeight="1">
      <c r="J17402" s="9"/>
      <c r="K17402" s="11"/>
      <c r="L17402" s="9"/>
      <c r="M17402" s="11"/>
      <c r="N17402" s="11"/>
      <c r="O17402" s="11"/>
      <c r="P17402" s="11"/>
      <c r="Q17402" s="11"/>
      <c r="R17402" s="11"/>
      <c r="S17402" s="11"/>
      <c r="T17402" s="11"/>
      <c r="U17402" s="11"/>
      <c r="V17402" s="11"/>
      <c r="W17402" s="11"/>
      <c r="X17402" s="11"/>
      <c r="Y17402" s="11"/>
      <c r="Z17402" s="9"/>
    </row>
    <row r="17403" spans="10:26" ht="15" customHeight="1">
      <c r="J17403" s="9"/>
      <c r="K17403" s="11"/>
      <c r="L17403" s="9"/>
      <c r="M17403" s="11"/>
      <c r="N17403" s="11"/>
      <c r="O17403" s="11"/>
      <c r="P17403" s="11"/>
      <c r="Q17403" s="11"/>
      <c r="R17403" s="11"/>
      <c r="S17403" s="11"/>
      <c r="T17403" s="11"/>
      <c r="U17403" s="11"/>
      <c r="V17403" s="11"/>
      <c r="W17403" s="11"/>
      <c r="X17403" s="11"/>
      <c r="Y17403" s="11"/>
      <c r="Z17403" s="9"/>
    </row>
    <row r="17404" spans="10:26" ht="15" customHeight="1">
      <c r="J17404" s="9"/>
      <c r="K17404" s="11"/>
      <c r="L17404" s="9"/>
      <c r="M17404" s="11"/>
      <c r="N17404" s="11"/>
      <c r="O17404" s="11"/>
      <c r="P17404" s="11"/>
      <c r="Q17404" s="11"/>
      <c r="R17404" s="11"/>
      <c r="S17404" s="11"/>
      <c r="T17404" s="11"/>
      <c r="U17404" s="11"/>
      <c r="V17404" s="11"/>
      <c r="W17404" s="11"/>
      <c r="X17404" s="11"/>
      <c r="Y17404" s="11"/>
      <c r="Z17404" s="9"/>
    </row>
    <row r="17405" spans="10:26" ht="15" customHeight="1">
      <c r="J17405" s="9"/>
      <c r="K17405" s="11"/>
      <c r="L17405" s="9"/>
      <c r="M17405" s="11"/>
      <c r="N17405" s="11"/>
      <c r="O17405" s="11"/>
      <c r="P17405" s="11"/>
      <c r="Q17405" s="11"/>
      <c r="R17405" s="11"/>
      <c r="S17405" s="11"/>
      <c r="T17405" s="11"/>
      <c r="U17405" s="11"/>
      <c r="V17405" s="11"/>
      <c r="W17405" s="11"/>
      <c r="X17405" s="11"/>
      <c r="Y17405" s="11"/>
      <c r="Z17405" s="9"/>
    </row>
    <row r="17406" spans="10:26" ht="15" customHeight="1">
      <c r="J17406" s="9"/>
      <c r="K17406" s="11"/>
      <c r="L17406" s="9"/>
      <c r="M17406" s="11"/>
      <c r="N17406" s="11"/>
      <c r="O17406" s="11"/>
      <c r="P17406" s="11"/>
      <c r="Q17406" s="11"/>
      <c r="R17406" s="11"/>
      <c r="S17406" s="11"/>
      <c r="T17406" s="11"/>
      <c r="U17406" s="11"/>
      <c r="V17406" s="11"/>
      <c r="W17406" s="11"/>
      <c r="X17406" s="11"/>
      <c r="Y17406" s="11"/>
      <c r="Z17406" s="9"/>
    </row>
    <row r="17407" spans="10:26" ht="15" customHeight="1">
      <c r="J17407" s="9"/>
      <c r="K17407" s="11"/>
      <c r="L17407" s="9"/>
      <c r="M17407" s="11"/>
      <c r="N17407" s="11"/>
      <c r="O17407" s="11"/>
      <c r="P17407" s="11"/>
      <c r="Q17407" s="11"/>
      <c r="R17407" s="11"/>
      <c r="S17407" s="11"/>
      <c r="T17407" s="11"/>
      <c r="U17407" s="11"/>
      <c r="V17407" s="11"/>
      <c r="W17407" s="11"/>
      <c r="X17407" s="11"/>
      <c r="Y17407" s="11"/>
      <c r="Z17407" s="9"/>
    </row>
    <row r="17408" spans="10:26" ht="15" customHeight="1">
      <c r="J17408" s="9"/>
      <c r="K17408" s="11"/>
      <c r="L17408" s="9"/>
      <c r="M17408" s="11"/>
      <c r="N17408" s="11"/>
      <c r="O17408" s="11"/>
      <c r="P17408" s="11"/>
      <c r="Q17408" s="11"/>
      <c r="R17408" s="11"/>
      <c r="S17408" s="11"/>
      <c r="T17408" s="11"/>
      <c r="U17408" s="11"/>
      <c r="V17408" s="11"/>
      <c r="W17408" s="11"/>
      <c r="X17408" s="11"/>
      <c r="Y17408" s="11"/>
      <c r="Z17408" s="9"/>
    </row>
    <row r="17409" spans="10:26" ht="15" customHeight="1">
      <c r="J17409" s="9"/>
      <c r="K17409" s="11"/>
      <c r="L17409" s="9"/>
      <c r="M17409" s="11"/>
      <c r="N17409" s="11"/>
      <c r="O17409" s="11"/>
      <c r="P17409" s="11"/>
      <c r="Q17409" s="11"/>
      <c r="R17409" s="11"/>
      <c r="S17409" s="11"/>
      <c r="T17409" s="11"/>
      <c r="U17409" s="11"/>
      <c r="V17409" s="11"/>
      <c r="W17409" s="11"/>
      <c r="X17409" s="11"/>
      <c r="Y17409" s="11"/>
      <c r="Z17409" s="9"/>
    </row>
    <row r="17410" spans="10:26" ht="15" customHeight="1">
      <c r="J17410" s="9"/>
      <c r="K17410" s="11"/>
      <c r="L17410" s="9"/>
      <c r="M17410" s="11"/>
      <c r="N17410" s="11"/>
      <c r="O17410" s="11"/>
      <c r="P17410" s="11"/>
      <c r="Q17410" s="11"/>
      <c r="R17410" s="11"/>
      <c r="S17410" s="11"/>
      <c r="T17410" s="11"/>
      <c r="U17410" s="11"/>
      <c r="V17410" s="11"/>
      <c r="W17410" s="11"/>
      <c r="X17410" s="11"/>
      <c r="Y17410" s="11"/>
      <c r="Z17410" s="9"/>
    </row>
    <row r="17411" spans="10:26" ht="15" customHeight="1">
      <c r="J17411" s="9"/>
      <c r="K17411" s="11"/>
      <c r="L17411" s="9"/>
      <c r="M17411" s="11"/>
      <c r="N17411" s="11"/>
      <c r="O17411" s="11"/>
      <c r="P17411" s="11"/>
      <c r="Q17411" s="11"/>
      <c r="R17411" s="11"/>
      <c r="S17411" s="11"/>
      <c r="T17411" s="11"/>
      <c r="U17411" s="11"/>
      <c r="V17411" s="11"/>
      <c r="W17411" s="11"/>
      <c r="X17411" s="11"/>
      <c r="Y17411" s="11"/>
      <c r="Z17411" s="9"/>
    </row>
    <row r="17412" spans="10:26" ht="15" customHeight="1">
      <c r="J17412" s="9"/>
      <c r="K17412" s="11"/>
      <c r="L17412" s="9"/>
      <c r="M17412" s="11"/>
      <c r="N17412" s="11"/>
      <c r="O17412" s="11"/>
      <c r="P17412" s="11"/>
      <c r="Q17412" s="11"/>
      <c r="R17412" s="11"/>
      <c r="S17412" s="11"/>
      <c r="T17412" s="11"/>
      <c r="U17412" s="11"/>
      <c r="V17412" s="11"/>
      <c r="W17412" s="11"/>
      <c r="X17412" s="11"/>
      <c r="Y17412" s="11"/>
      <c r="Z17412" s="9"/>
    </row>
    <row r="17413" spans="10:26" ht="15" customHeight="1">
      <c r="J17413" s="9"/>
      <c r="K17413" s="11"/>
      <c r="L17413" s="9"/>
      <c r="M17413" s="11"/>
      <c r="N17413" s="11"/>
      <c r="O17413" s="11"/>
      <c r="P17413" s="11"/>
      <c r="Q17413" s="11"/>
      <c r="R17413" s="11"/>
      <c r="S17413" s="11"/>
      <c r="T17413" s="11"/>
      <c r="U17413" s="11"/>
      <c r="V17413" s="11"/>
      <c r="W17413" s="11"/>
      <c r="X17413" s="11"/>
      <c r="Y17413" s="11"/>
      <c r="Z17413" s="9"/>
    </row>
    <row r="17414" spans="10:26" ht="15" customHeight="1">
      <c r="J17414" s="9"/>
      <c r="K17414" s="11"/>
      <c r="L17414" s="9"/>
      <c r="M17414" s="11"/>
      <c r="N17414" s="11"/>
      <c r="O17414" s="11"/>
      <c r="P17414" s="11"/>
      <c r="Q17414" s="11"/>
      <c r="R17414" s="11"/>
      <c r="S17414" s="11"/>
      <c r="T17414" s="11"/>
      <c r="U17414" s="11"/>
      <c r="V17414" s="11"/>
      <c r="W17414" s="11"/>
      <c r="X17414" s="11"/>
      <c r="Y17414" s="11"/>
      <c r="Z17414" s="9"/>
    </row>
    <row r="17415" spans="10:26" ht="15" customHeight="1">
      <c r="J17415" s="9"/>
      <c r="K17415" s="11"/>
      <c r="L17415" s="9"/>
      <c r="M17415" s="11"/>
      <c r="N17415" s="11"/>
      <c r="O17415" s="11"/>
      <c r="P17415" s="11"/>
      <c r="Q17415" s="11"/>
      <c r="R17415" s="11"/>
      <c r="S17415" s="11"/>
      <c r="T17415" s="11"/>
      <c r="U17415" s="11"/>
      <c r="V17415" s="11"/>
      <c r="W17415" s="11"/>
      <c r="X17415" s="11"/>
      <c r="Y17415" s="11"/>
      <c r="Z17415" s="9"/>
    </row>
    <row r="17416" spans="10:26" ht="15" customHeight="1">
      <c r="J17416" s="9"/>
      <c r="K17416" s="11"/>
      <c r="L17416" s="9"/>
      <c r="M17416" s="11"/>
      <c r="N17416" s="11"/>
      <c r="O17416" s="11"/>
      <c r="P17416" s="11"/>
      <c r="Q17416" s="11"/>
      <c r="R17416" s="11"/>
      <c r="S17416" s="11"/>
      <c r="T17416" s="11"/>
      <c r="U17416" s="11"/>
      <c r="V17416" s="11"/>
      <c r="W17416" s="11"/>
      <c r="X17416" s="11"/>
      <c r="Y17416" s="11"/>
      <c r="Z17416" s="9"/>
    </row>
    <row r="17417" spans="10:26" ht="15" customHeight="1">
      <c r="J17417" s="9"/>
      <c r="K17417" s="11"/>
      <c r="L17417" s="9"/>
      <c r="M17417" s="11"/>
      <c r="N17417" s="11"/>
      <c r="O17417" s="11"/>
      <c r="P17417" s="11"/>
      <c r="Q17417" s="11"/>
      <c r="R17417" s="11"/>
      <c r="S17417" s="11"/>
      <c r="T17417" s="11"/>
      <c r="U17417" s="11"/>
      <c r="V17417" s="11"/>
      <c r="W17417" s="11"/>
      <c r="X17417" s="11"/>
      <c r="Y17417" s="11"/>
      <c r="Z17417" s="9"/>
    </row>
    <row r="17418" spans="10:26" ht="15" customHeight="1">
      <c r="J17418" s="9"/>
      <c r="K17418" s="11"/>
      <c r="L17418" s="9"/>
      <c r="M17418" s="11"/>
      <c r="N17418" s="11"/>
      <c r="O17418" s="11"/>
      <c r="P17418" s="11"/>
      <c r="Q17418" s="11"/>
      <c r="R17418" s="11"/>
      <c r="S17418" s="11"/>
      <c r="T17418" s="11"/>
      <c r="U17418" s="11"/>
      <c r="V17418" s="11"/>
      <c r="W17418" s="11"/>
      <c r="X17418" s="11"/>
      <c r="Y17418" s="11"/>
      <c r="Z17418" s="9"/>
    </row>
    <row r="17419" spans="10:26" ht="15" customHeight="1">
      <c r="J17419" s="9"/>
      <c r="K17419" s="11"/>
      <c r="L17419" s="9"/>
      <c r="M17419" s="11"/>
      <c r="N17419" s="11"/>
      <c r="O17419" s="11"/>
      <c r="P17419" s="11"/>
      <c r="Q17419" s="11"/>
      <c r="R17419" s="11"/>
      <c r="S17419" s="11"/>
      <c r="T17419" s="11"/>
      <c r="U17419" s="11"/>
      <c r="V17419" s="11"/>
      <c r="W17419" s="11"/>
      <c r="X17419" s="11"/>
      <c r="Y17419" s="11"/>
      <c r="Z17419" s="9"/>
    </row>
    <row r="17420" spans="10:26" ht="15" customHeight="1">
      <c r="J17420" s="9"/>
      <c r="K17420" s="11"/>
      <c r="L17420" s="9"/>
      <c r="M17420" s="11"/>
      <c r="N17420" s="11"/>
      <c r="O17420" s="11"/>
      <c r="P17420" s="11"/>
      <c r="Q17420" s="11"/>
      <c r="R17420" s="11"/>
      <c r="S17420" s="11"/>
      <c r="T17420" s="11"/>
      <c r="U17420" s="11"/>
      <c r="V17420" s="11"/>
      <c r="W17420" s="11"/>
      <c r="X17420" s="11"/>
      <c r="Y17420" s="11"/>
      <c r="Z17420" s="9"/>
    </row>
    <row r="17421" spans="10:26" ht="15" customHeight="1">
      <c r="J17421" s="9"/>
      <c r="K17421" s="11"/>
      <c r="L17421" s="9"/>
      <c r="M17421" s="11"/>
      <c r="N17421" s="11"/>
      <c r="O17421" s="11"/>
      <c r="P17421" s="11"/>
      <c r="Q17421" s="11"/>
      <c r="R17421" s="11"/>
      <c r="S17421" s="11"/>
      <c r="T17421" s="11"/>
      <c r="U17421" s="11"/>
      <c r="V17421" s="11"/>
      <c r="W17421" s="11"/>
      <c r="X17421" s="11"/>
      <c r="Y17421" s="11"/>
      <c r="Z17421" s="9"/>
    </row>
    <row r="17422" spans="10:26" ht="15" customHeight="1">
      <c r="J17422" s="9"/>
      <c r="K17422" s="11"/>
      <c r="L17422" s="9"/>
      <c r="M17422" s="11"/>
      <c r="N17422" s="11"/>
      <c r="O17422" s="11"/>
      <c r="P17422" s="11"/>
      <c r="Q17422" s="11"/>
      <c r="R17422" s="11"/>
      <c r="S17422" s="11"/>
      <c r="T17422" s="11"/>
      <c r="U17422" s="11"/>
      <c r="V17422" s="11"/>
      <c r="W17422" s="11"/>
      <c r="X17422" s="11"/>
      <c r="Y17422" s="11"/>
      <c r="Z17422" s="9"/>
    </row>
    <row r="17423" spans="10:26" ht="15" customHeight="1">
      <c r="J17423" s="9"/>
      <c r="K17423" s="11"/>
      <c r="L17423" s="9"/>
      <c r="M17423" s="11"/>
      <c r="N17423" s="11"/>
      <c r="O17423" s="11"/>
      <c r="P17423" s="11"/>
      <c r="Q17423" s="11"/>
      <c r="R17423" s="11"/>
      <c r="S17423" s="11"/>
      <c r="T17423" s="11"/>
      <c r="U17423" s="11"/>
      <c r="V17423" s="11"/>
      <c r="W17423" s="11"/>
      <c r="X17423" s="11"/>
      <c r="Y17423" s="11"/>
      <c r="Z17423" s="9"/>
    </row>
    <row r="17424" spans="10:26" ht="15" customHeight="1">
      <c r="J17424" s="9"/>
      <c r="K17424" s="11"/>
      <c r="L17424" s="9"/>
      <c r="M17424" s="11"/>
      <c r="N17424" s="11"/>
      <c r="O17424" s="11"/>
      <c r="P17424" s="11"/>
      <c r="Q17424" s="11"/>
      <c r="R17424" s="11"/>
      <c r="S17424" s="11"/>
      <c r="T17424" s="11"/>
      <c r="U17424" s="11"/>
      <c r="V17424" s="11"/>
      <c r="W17424" s="11"/>
      <c r="X17424" s="11"/>
      <c r="Y17424" s="11"/>
      <c r="Z17424" s="9"/>
    </row>
    <row r="17425" spans="10:26" ht="15" customHeight="1">
      <c r="J17425" s="9"/>
      <c r="K17425" s="11"/>
      <c r="L17425" s="9"/>
      <c r="M17425" s="11"/>
      <c r="N17425" s="11"/>
      <c r="O17425" s="11"/>
      <c r="P17425" s="11"/>
      <c r="Q17425" s="11"/>
      <c r="R17425" s="11"/>
      <c r="S17425" s="11"/>
      <c r="T17425" s="11"/>
      <c r="U17425" s="11"/>
      <c r="V17425" s="11"/>
      <c r="W17425" s="11"/>
      <c r="X17425" s="11"/>
      <c r="Y17425" s="11"/>
      <c r="Z17425" s="9"/>
    </row>
    <row r="17426" spans="10:26" ht="15" customHeight="1">
      <c r="J17426" s="9"/>
      <c r="K17426" s="11"/>
      <c r="L17426" s="9"/>
      <c r="M17426" s="11"/>
      <c r="N17426" s="11"/>
      <c r="O17426" s="11"/>
      <c r="P17426" s="11"/>
      <c r="Q17426" s="11"/>
      <c r="R17426" s="11"/>
      <c r="S17426" s="11"/>
      <c r="T17426" s="11"/>
      <c r="U17426" s="11"/>
      <c r="V17426" s="11"/>
      <c r="W17426" s="11"/>
      <c r="X17426" s="11"/>
      <c r="Y17426" s="11"/>
      <c r="Z17426" s="9"/>
    </row>
    <row r="17427" spans="10:26" ht="15" customHeight="1">
      <c r="J17427" s="9"/>
      <c r="K17427" s="11"/>
      <c r="L17427" s="9"/>
      <c r="M17427" s="11"/>
      <c r="N17427" s="11"/>
      <c r="O17427" s="11"/>
      <c r="P17427" s="11"/>
      <c r="Q17427" s="11"/>
      <c r="R17427" s="11"/>
      <c r="S17427" s="11"/>
      <c r="T17427" s="11"/>
      <c r="U17427" s="11"/>
      <c r="V17427" s="11"/>
      <c r="W17427" s="11"/>
      <c r="X17427" s="11"/>
      <c r="Y17427" s="11"/>
      <c r="Z17427" s="9"/>
    </row>
    <row r="17428" spans="10:26" ht="15" customHeight="1">
      <c r="J17428" s="9"/>
      <c r="K17428" s="11"/>
      <c r="L17428" s="9"/>
      <c r="M17428" s="11"/>
      <c r="N17428" s="11"/>
      <c r="O17428" s="11"/>
      <c r="P17428" s="11"/>
      <c r="Q17428" s="11"/>
      <c r="R17428" s="11"/>
      <c r="S17428" s="11"/>
      <c r="T17428" s="11"/>
      <c r="U17428" s="11"/>
      <c r="V17428" s="11"/>
      <c r="W17428" s="11"/>
      <c r="X17428" s="11"/>
      <c r="Y17428" s="11"/>
      <c r="Z17428" s="9"/>
    </row>
    <row r="17429" spans="10:26" ht="15" customHeight="1">
      <c r="J17429" s="9"/>
      <c r="K17429" s="11"/>
      <c r="L17429" s="9"/>
      <c r="M17429" s="11"/>
      <c r="N17429" s="11"/>
      <c r="O17429" s="11"/>
      <c r="P17429" s="11"/>
      <c r="Q17429" s="11"/>
      <c r="R17429" s="11"/>
      <c r="S17429" s="11"/>
      <c r="T17429" s="11"/>
      <c r="U17429" s="11"/>
      <c r="V17429" s="11"/>
      <c r="W17429" s="11"/>
      <c r="X17429" s="11"/>
      <c r="Y17429" s="11"/>
      <c r="Z17429" s="9"/>
    </row>
    <row r="17430" spans="10:26" ht="15" customHeight="1">
      <c r="J17430" s="9"/>
      <c r="K17430" s="11"/>
      <c r="L17430" s="9"/>
      <c r="M17430" s="11"/>
      <c r="N17430" s="11"/>
      <c r="O17430" s="11"/>
      <c r="P17430" s="11"/>
      <c r="Q17430" s="11"/>
      <c r="R17430" s="11"/>
      <c r="S17430" s="11"/>
      <c r="T17430" s="11"/>
      <c r="U17430" s="11"/>
      <c r="V17430" s="11"/>
      <c r="W17430" s="11"/>
      <c r="X17430" s="11"/>
      <c r="Y17430" s="11"/>
      <c r="Z17430" s="9"/>
    </row>
    <row r="17431" spans="10:26" ht="15" customHeight="1">
      <c r="J17431" s="9"/>
      <c r="K17431" s="11"/>
      <c r="L17431" s="9"/>
      <c r="M17431" s="11"/>
      <c r="N17431" s="11"/>
      <c r="O17431" s="11"/>
      <c r="P17431" s="11"/>
      <c r="Q17431" s="11"/>
      <c r="R17431" s="11"/>
      <c r="S17431" s="11"/>
      <c r="T17431" s="11"/>
      <c r="U17431" s="11"/>
      <c r="V17431" s="11"/>
      <c r="W17431" s="11"/>
      <c r="X17431" s="11"/>
      <c r="Y17431" s="11"/>
      <c r="Z17431" s="9"/>
    </row>
    <row r="17432" spans="10:26" ht="15" customHeight="1">
      <c r="J17432" s="9"/>
      <c r="K17432" s="11"/>
      <c r="L17432" s="9"/>
      <c r="M17432" s="11"/>
      <c r="N17432" s="11"/>
      <c r="O17432" s="11"/>
      <c r="P17432" s="11"/>
      <c r="Q17432" s="11"/>
      <c r="R17432" s="11"/>
      <c r="S17432" s="11"/>
      <c r="T17432" s="11"/>
      <c r="U17432" s="11"/>
      <c r="V17432" s="11"/>
      <c r="W17432" s="11"/>
      <c r="X17432" s="11"/>
      <c r="Y17432" s="11"/>
      <c r="Z17432" s="9"/>
    </row>
    <row r="17433" spans="10:26" ht="15" customHeight="1">
      <c r="J17433" s="9"/>
      <c r="K17433" s="11"/>
      <c r="L17433" s="9"/>
      <c r="M17433" s="11"/>
      <c r="N17433" s="11"/>
      <c r="O17433" s="11"/>
      <c r="P17433" s="11"/>
      <c r="Q17433" s="11"/>
      <c r="R17433" s="11"/>
      <c r="S17433" s="11"/>
      <c r="T17433" s="11"/>
      <c r="U17433" s="11"/>
      <c r="V17433" s="11"/>
      <c r="W17433" s="11"/>
      <c r="X17433" s="11"/>
      <c r="Y17433" s="11"/>
      <c r="Z17433" s="9"/>
    </row>
    <row r="17434" spans="10:26" ht="15" customHeight="1">
      <c r="J17434" s="9"/>
      <c r="K17434" s="11"/>
      <c r="L17434" s="9"/>
      <c r="M17434" s="11"/>
      <c r="N17434" s="11"/>
      <c r="O17434" s="11"/>
      <c r="P17434" s="11"/>
      <c r="Q17434" s="11"/>
      <c r="R17434" s="11"/>
      <c r="S17434" s="11"/>
      <c r="T17434" s="11"/>
      <c r="U17434" s="11"/>
      <c r="V17434" s="11"/>
      <c r="W17434" s="11"/>
      <c r="X17434" s="11"/>
      <c r="Y17434" s="11"/>
      <c r="Z17434" s="9"/>
    </row>
    <row r="17435" spans="10:26" ht="15" customHeight="1">
      <c r="J17435" s="9"/>
      <c r="K17435" s="11"/>
      <c r="L17435" s="9"/>
      <c r="M17435" s="11"/>
      <c r="N17435" s="11"/>
      <c r="O17435" s="11"/>
      <c r="P17435" s="11"/>
      <c r="Q17435" s="11"/>
      <c r="R17435" s="11"/>
      <c r="S17435" s="11"/>
      <c r="T17435" s="11"/>
      <c r="U17435" s="11"/>
      <c r="V17435" s="11"/>
      <c r="W17435" s="11"/>
      <c r="X17435" s="11"/>
      <c r="Y17435" s="11"/>
      <c r="Z17435" s="9"/>
    </row>
    <row r="17436" spans="10:26" ht="15" customHeight="1">
      <c r="J17436" s="9"/>
      <c r="K17436" s="11"/>
      <c r="L17436" s="9"/>
      <c r="M17436" s="11"/>
      <c r="N17436" s="11"/>
      <c r="O17436" s="11"/>
      <c r="P17436" s="11"/>
      <c r="Q17436" s="11"/>
      <c r="R17436" s="11"/>
      <c r="S17436" s="11"/>
      <c r="T17436" s="11"/>
      <c r="U17436" s="11"/>
      <c r="V17436" s="11"/>
      <c r="W17436" s="11"/>
      <c r="X17436" s="11"/>
      <c r="Y17436" s="11"/>
      <c r="Z17436" s="9"/>
    </row>
    <row r="17437" spans="10:26" ht="15" customHeight="1">
      <c r="J17437" s="9"/>
      <c r="K17437" s="11"/>
      <c r="L17437" s="9"/>
      <c r="M17437" s="11"/>
      <c r="N17437" s="11"/>
      <c r="O17437" s="11"/>
      <c r="P17437" s="11"/>
      <c r="Q17437" s="11"/>
      <c r="R17437" s="11"/>
      <c r="S17437" s="11"/>
      <c r="T17437" s="11"/>
      <c r="U17437" s="11"/>
      <c r="V17437" s="11"/>
      <c r="W17437" s="11"/>
      <c r="X17437" s="11"/>
      <c r="Y17437" s="11"/>
      <c r="Z17437" s="9"/>
    </row>
    <row r="17438" spans="10:26" ht="15" customHeight="1">
      <c r="J17438" s="9"/>
      <c r="K17438" s="11"/>
      <c r="L17438" s="9"/>
      <c r="M17438" s="11"/>
      <c r="N17438" s="11"/>
      <c r="O17438" s="11"/>
      <c r="P17438" s="11"/>
      <c r="Q17438" s="11"/>
      <c r="R17438" s="11"/>
      <c r="S17438" s="11"/>
      <c r="T17438" s="11"/>
      <c r="U17438" s="11"/>
      <c r="V17438" s="11"/>
      <c r="W17438" s="11"/>
      <c r="X17438" s="11"/>
      <c r="Y17438" s="11"/>
      <c r="Z17438" s="9"/>
    </row>
    <row r="17439" spans="10:26" ht="15" customHeight="1">
      <c r="J17439" s="9"/>
      <c r="K17439" s="11"/>
      <c r="L17439" s="9"/>
      <c r="M17439" s="11"/>
      <c r="N17439" s="11"/>
      <c r="O17439" s="11"/>
      <c r="P17439" s="11"/>
      <c r="Q17439" s="11"/>
      <c r="R17439" s="11"/>
      <c r="S17439" s="11"/>
      <c r="T17439" s="11"/>
      <c r="U17439" s="11"/>
      <c r="V17439" s="11"/>
      <c r="W17439" s="11"/>
      <c r="X17439" s="11"/>
      <c r="Y17439" s="11"/>
      <c r="Z17439" s="9"/>
    </row>
    <row r="17440" spans="10:26" ht="15" customHeight="1">
      <c r="J17440" s="9"/>
      <c r="K17440" s="11"/>
      <c r="L17440" s="9"/>
      <c r="M17440" s="11"/>
      <c r="N17440" s="11"/>
      <c r="O17440" s="11"/>
      <c r="P17440" s="11"/>
      <c r="Q17440" s="11"/>
      <c r="R17440" s="11"/>
      <c r="S17440" s="11"/>
      <c r="T17440" s="11"/>
      <c r="U17440" s="11"/>
      <c r="V17440" s="11"/>
      <c r="W17440" s="11"/>
      <c r="X17440" s="11"/>
      <c r="Y17440" s="11"/>
      <c r="Z17440" s="9"/>
    </row>
    <row r="17441" spans="10:26" ht="15" customHeight="1">
      <c r="J17441" s="9"/>
      <c r="K17441" s="11"/>
      <c r="L17441" s="9"/>
      <c r="M17441" s="11"/>
      <c r="N17441" s="11"/>
      <c r="O17441" s="11"/>
      <c r="P17441" s="11"/>
      <c r="Q17441" s="11"/>
      <c r="R17441" s="11"/>
      <c r="S17441" s="11"/>
      <c r="T17441" s="11"/>
      <c r="U17441" s="11"/>
      <c r="V17441" s="11"/>
      <c r="W17441" s="11"/>
      <c r="X17441" s="11"/>
      <c r="Y17441" s="11"/>
      <c r="Z17441" s="9"/>
    </row>
    <row r="17442" spans="10:26" ht="15" customHeight="1">
      <c r="J17442" s="9"/>
      <c r="K17442" s="11"/>
      <c r="L17442" s="9"/>
      <c r="M17442" s="11"/>
      <c r="N17442" s="11"/>
      <c r="O17442" s="11"/>
      <c r="P17442" s="11"/>
      <c r="Q17442" s="11"/>
      <c r="R17442" s="11"/>
      <c r="S17442" s="11"/>
      <c r="T17442" s="11"/>
      <c r="U17442" s="11"/>
      <c r="V17442" s="11"/>
      <c r="W17442" s="11"/>
      <c r="X17442" s="11"/>
      <c r="Y17442" s="11"/>
      <c r="Z17442" s="9"/>
    </row>
    <row r="17443" spans="10:26" ht="15" customHeight="1">
      <c r="J17443" s="9"/>
      <c r="K17443" s="11"/>
      <c r="L17443" s="9"/>
      <c r="M17443" s="11"/>
      <c r="N17443" s="11"/>
      <c r="O17443" s="11"/>
      <c r="P17443" s="11"/>
      <c r="Q17443" s="11"/>
      <c r="R17443" s="11"/>
      <c r="S17443" s="11"/>
      <c r="T17443" s="11"/>
      <c r="U17443" s="11"/>
      <c r="V17443" s="11"/>
      <c r="W17443" s="11"/>
      <c r="X17443" s="11"/>
      <c r="Y17443" s="11"/>
      <c r="Z17443" s="9"/>
    </row>
    <row r="17444" spans="10:26" ht="15" customHeight="1">
      <c r="J17444" s="9"/>
      <c r="K17444" s="11"/>
      <c r="L17444" s="9"/>
      <c r="M17444" s="11"/>
      <c r="N17444" s="11"/>
      <c r="O17444" s="11"/>
      <c r="P17444" s="11"/>
      <c r="Q17444" s="11"/>
      <c r="R17444" s="11"/>
      <c r="S17444" s="11"/>
      <c r="T17444" s="11"/>
      <c r="U17444" s="11"/>
      <c r="V17444" s="11"/>
      <c r="W17444" s="11"/>
      <c r="X17444" s="11"/>
      <c r="Y17444" s="11"/>
      <c r="Z17444" s="9"/>
    </row>
    <row r="17445" spans="10:26" ht="15" customHeight="1">
      <c r="J17445" s="9"/>
      <c r="K17445" s="11"/>
      <c r="L17445" s="9"/>
      <c r="M17445" s="11"/>
      <c r="N17445" s="11"/>
      <c r="O17445" s="11"/>
      <c r="P17445" s="11"/>
      <c r="Q17445" s="11"/>
      <c r="R17445" s="11"/>
      <c r="S17445" s="11"/>
      <c r="T17445" s="11"/>
      <c r="U17445" s="11"/>
      <c r="V17445" s="11"/>
      <c r="W17445" s="11"/>
      <c r="X17445" s="11"/>
      <c r="Y17445" s="11"/>
      <c r="Z17445" s="9"/>
    </row>
    <row r="17446" spans="10:26" ht="15" customHeight="1">
      <c r="J17446" s="9"/>
      <c r="K17446" s="11"/>
      <c r="L17446" s="9"/>
      <c r="M17446" s="11"/>
      <c r="N17446" s="11"/>
      <c r="O17446" s="11"/>
      <c r="P17446" s="11"/>
      <c r="Q17446" s="11"/>
      <c r="R17446" s="11"/>
      <c r="S17446" s="11"/>
      <c r="T17446" s="11"/>
      <c r="U17446" s="11"/>
      <c r="V17446" s="11"/>
      <c r="W17446" s="11"/>
      <c r="X17446" s="11"/>
      <c r="Y17446" s="11"/>
      <c r="Z17446" s="9"/>
    </row>
    <row r="17447" spans="10:26" ht="15" customHeight="1">
      <c r="J17447" s="9"/>
      <c r="K17447" s="11"/>
      <c r="L17447" s="9"/>
      <c r="M17447" s="11"/>
      <c r="N17447" s="11"/>
      <c r="O17447" s="11"/>
      <c r="P17447" s="11"/>
      <c r="Q17447" s="11"/>
      <c r="R17447" s="11"/>
      <c r="S17447" s="11"/>
      <c r="T17447" s="11"/>
      <c r="U17447" s="11"/>
      <c r="V17447" s="11"/>
      <c r="W17447" s="11"/>
      <c r="X17447" s="11"/>
      <c r="Y17447" s="11"/>
      <c r="Z17447" s="9"/>
    </row>
    <row r="17448" spans="10:26" ht="15" customHeight="1">
      <c r="J17448" s="9"/>
      <c r="K17448" s="11"/>
      <c r="L17448" s="9"/>
      <c r="M17448" s="11"/>
      <c r="N17448" s="11"/>
      <c r="O17448" s="11"/>
      <c r="P17448" s="11"/>
      <c r="Q17448" s="11"/>
      <c r="R17448" s="11"/>
      <c r="S17448" s="11"/>
      <c r="T17448" s="11"/>
      <c r="U17448" s="11"/>
      <c r="V17448" s="11"/>
      <c r="W17448" s="11"/>
      <c r="X17448" s="11"/>
      <c r="Y17448" s="11"/>
      <c r="Z17448" s="9"/>
    </row>
    <row r="17449" spans="10:26" ht="15" customHeight="1">
      <c r="J17449" s="9"/>
      <c r="K17449" s="11"/>
      <c r="L17449" s="9"/>
      <c r="M17449" s="11"/>
      <c r="N17449" s="11"/>
      <c r="O17449" s="11"/>
      <c r="P17449" s="11"/>
      <c r="Q17449" s="11"/>
      <c r="R17449" s="11"/>
      <c r="S17449" s="11"/>
      <c r="T17449" s="11"/>
      <c r="U17449" s="11"/>
      <c r="V17449" s="11"/>
      <c r="W17449" s="11"/>
      <c r="X17449" s="11"/>
      <c r="Y17449" s="11"/>
      <c r="Z17449" s="9"/>
    </row>
    <row r="17450" spans="10:26" ht="15" customHeight="1">
      <c r="J17450" s="9"/>
      <c r="K17450" s="11"/>
      <c r="L17450" s="9"/>
      <c r="M17450" s="11"/>
      <c r="N17450" s="11"/>
      <c r="O17450" s="11"/>
      <c r="P17450" s="11"/>
      <c r="Q17450" s="11"/>
      <c r="R17450" s="11"/>
      <c r="S17450" s="11"/>
      <c r="T17450" s="11"/>
      <c r="U17450" s="11"/>
      <c r="V17450" s="11"/>
      <c r="W17450" s="11"/>
      <c r="X17450" s="11"/>
      <c r="Y17450" s="11"/>
      <c r="Z17450" s="9"/>
    </row>
    <row r="17451" spans="10:26" ht="15" customHeight="1">
      <c r="J17451" s="9"/>
      <c r="K17451" s="11"/>
      <c r="L17451" s="9"/>
      <c r="M17451" s="11"/>
      <c r="N17451" s="11"/>
      <c r="O17451" s="11"/>
      <c r="P17451" s="11"/>
      <c r="Q17451" s="11"/>
      <c r="R17451" s="11"/>
      <c r="S17451" s="11"/>
      <c r="T17451" s="11"/>
      <c r="U17451" s="11"/>
      <c r="V17451" s="11"/>
      <c r="W17451" s="11"/>
      <c r="X17451" s="11"/>
      <c r="Y17451" s="11"/>
      <c r="Z17451" s="9"/>
    </row>
    <row r="17452" spans="10:26" ht="15" customHeight="1">
      <c r="J17452" s="9"/>
      <c r="K17452" s="11"/>
      <c r="L17452" s="9"/>
      <c r="M17452" s="11"/>
      <c r="N17452" s="11"/>
      <c r="O17452" s="11"/>
      <c r="P17452" s="11"/>
      <c r="Q17452" s="11"/>
      <c r="R17452" s="11"/>
      <c r="S17452" s="11"/>
      <c r="T17452" s="11"/>
      <c r="U17452" s="11"/>
      <c r="V17452" s="11"/>
      <c r="W17452" s="11"/>
      <c r="X17452" s="11"/>
      <c r="Y17452" s="11"/>
      <c r="Z17452" s="9"/>
    </row>
    <row r="17453" spans="10:26" ht="15" customHeight="1">
      <c r="J17453" s="9"/>
      <c r="K17453" s="11"/>
      <c r="L17453" s="9"/>
      <c r="M17453" s="11"/>
      <c r="N17453" s="11"/>
      <c r="O17453" s="11"/>
      <c r="P17453" s="11"/>
      <c r="Q17453" s="11"/>
      <c r="R17453" s="11"/>
      <c r="S17453" s="11"/>
      <c r="T17453" s="11"/>
      <c r="U17453" s="11"/>
      <c r="V17453" s="11"/>
      <c r="W17453" s="11"/>
      <c r="X17453" s="11"/>
      <c r="Y17453" s="11"/>
      <c r="Z17453" s="9"/>
    </row>
    <row r="17454" spans="10:26" ht="15" customHeight="1">
      <c r="J17454" s="9"/>
      <c r="K17454" s="11"/>
      <c r="L17454" s="9"/>
      <c r="M17454" s="11"/>
      <c r="N17454" s="11"/>
      <c r="O17454" s="11"/>
      <c r="P17454" s="11"/>
      <c r="Q17454" s="11"/>
      <c r="R17454" s="11"/>
      <c r="S17454" s="11"/>
      <c r="T17454" s="11"/>
      <c r="U17454" s="11"/>
      <c r="V17454" s="11"/>
      <c r="W17454" s="11"/>
      <c r="X17454" s="11"/>
      <c r="Y17454" s="11"/>
      <c r="Z17454" s="9"/>
    </row>
    <row r="17455" spans="10:26" ht="15" customHeight="1">
      <c r="J17455" s="9"/>
      <c r="K17455" s="11"/>
      <c r="L17455" s="9"/>
      <c r="M17455" s="11"/>
      <c r="N17455" s="11"/>
      <c r="O17455" s="11"/>
      <c r="P17455" s="11"/>
      <c r="Q17455" s="11"/>
      <c r="R17455" s="11"/>
      <c r="S17455" s="11"/>
      <c r="T17455" s="11"/>
      <c r="U17455" s="11"/>
      <c r="V17455" s="11"/>
      <c r="W17455" s="11"/>
      <c r="X17455" s="11"/>
      <c r="Y17455" s="11"/>
      <c r="Z17455" s="9"/>
    </row>
    <row r="17456" spans="10:26" ht="15" customHeight="1">
      <c r="J17456" s="9"/>
      <c r="K17456" s="11"/>
      <c r="L17456" s="9"/>
      <c r="M17456" s="11"/>
      <c r="N17456" s="11"/>
      <c r="O17456" s="11"/>
      <c r="P17456" s="11"/>
      <c r="Q17456" s="11"/>
      <c r="R17456" s="11"/>
      <c r="S17456" s="11"/>
      <c r="T17456" s="11"/>
      <c r="U17456" s="11"/>
      <c r="V17456" s="11"/>
      <c r="W17456" s="11"/>
      <c r="X17456" s="11"/>
      <c r="Y17456" s="11"/>
      <c r="Z17456" s="9"/>
    </row>
    <row r="17457" spans="10:26" ht="15" customHeight="1">
      <c r="J17457" s="9"/>
      <c r="K17457" s="11"/>
      <c r="L17457" s="9"/>
      <c r="M17457" s="11"/>
      <c r="N17457" s="11"/>
      <c r="O17457" s="11"/>
      <c r="P17457" s="11"/>
      <c r="Q17457" s="11"/>
      <c r="R17457" s="11"/>
      <c r="S17457" s="11"/>
      <c r="T17457" s="11"/>
      <c r="U17457" s="11"/>
      <c r="V17457" s="11"/>
      <c r="W17457" s="11"/>
      <c r="X17457" s="11"/>
      <c r="Y17457" s="11"/>
      <c r="Z17457" s="9"/>
    </row>
    <row r="17458" spans="10:26" ht="15" customHeight="1">
      <c r="J17458" s="9"/>
      <c r="K17458" s="11"/>
      <c r="L17458" s="9"/>
      <c r="M17458" s="11"/>
      <c r="N17458" s="11"/>
      <c r="O17458" s="11"/>
      <c r="P17458" s="11"/>
      <c r="Q17458" s="11"/>
      <c r="R17458" s="11"/>
      <c r="S17458" s="11"/>
      <c r="T17458" s="11"/>
      <c r="U17458" s="11"/>
      <c r="V17458" s="11"/>
      <c r="W17458" s="11"/>
      <c r="X17458" s="11"/>
      <c r="Y17458" s="11"/>
      <c r="Z17458" s="9"/>
    </row>
    <row r="17459" spans="10:26" ht="15" customHeight="1">
      <c r="J17459" s="9"/>
      <c r="K17459" s="11"/>
      <c r="L17459" s="9"/>
      <c r="M17459" s="11"/>
      <c r="N17459" s="11"/>
      <c r="O17459" s="11"/>
      <c r="P17459" s="11"/>
      <c r="Q17459" s="11"/>
      <c r="R17459" s="11"/>
      <c r="S17459" s="11"/>
      <c r="T17459" s="11"/>
      <c r="U17459" s="11"/>
      <c r="V17459" s="11"/>
      <c r="W17459" s="11"/>
      <c r="X17459" s="11"/>
      <c r="Y17459" s="11"/>
      <c r="Z17459" s="9"/>
    </row>
    <row r="17460" spans="10:26" ht="15" customHeight="1">
      <c r="J17460" s="9"/>
      <c r="K17460" s="11"/>
      <c r="L17460" s="9"/>
      <c r="M17460" s="11"/>
      <c r="N17460" s="11"/>
      <c r="O17460" s="11"/>
      <c r="P17460" s="11"/>
      <c r="Q17460" s="11"/>
      <c r="R17460" s="11"/>
      <c r="S17460" s="11"/>
      <c r="T17460" s="11"/>
      <c r="U17460" s="11"/>
      <c r="V17460" s="11"/>
      <c r="W17460" s="11"/>
      <c r="X17460" s="11"/>
      <c r="Y17460" s="11"/>
      <c r="Z17460" s="9"/>
    </row>
    <row r="17461" spans="10:26" ht="15" customHeight="1">
      <c r="J17461" s="9"/>
      <c r="K17461" s="11"/>
      <c r="L17461" s="9"/>
      <c r="M17461" s="11"/>
      <c r="N17461" s="11"/>
      <c r="O17461" s="11"/>
      <c r="P17461" s="11"/>
      <c r="Q17461" s="11"/>
      <c r="R17461" s="11"/>
      <c r="S17461" s="11"/>
      <c r="T17461" s="11"/>
      <c r="U17461" s="11"/>
      <c r="V17461" s="11"/>
      <c r="W17461" s="11"/>
      <c r="X17461" s="11"/>
      <c r="Y17461" s="11"/>
      <c r="Z17461" s="9"/>
    </row>
    <row r="17462" spans="10:26" ht="15" customHeight="1">
      <c r="J17462" s="9"/>
      <c r="K17462" s="11"/>
      <c r="L17462" s="9"/>
      <c r="M17462" s="11"/>
      <c r="N17462" s="11"/>
      <c r="O17462" s="11"/>
      <c r="P17462" s="11"/>
      <c r="Q17462" s="11"/>
      <c r="R17462" s="11"/>
      <c r="S17462" s="11"/>
      <c r="T17462" s="11"/>
      <c r="U17462" s="11"/>
      <c r="V17462" s="11"/>
      <c r="W17462" s="11"/>
      <c r="X17462" s="11"/>
      <c r="Y17462" s="11"/>
      <c r="Z17462" s="9"/>
    </row>
    <row r="17463" spans="10:26" ht="15" customHeight="1">
      <c r="J17463" s="9"/>
      <c r="K17463" s="11"/>
      <c r="L17463" s="9"/>
      <c r="M17463" s="11"/>
      <c r="N17463" s="11"/>
      <c r="O17463" s="11"/>
      <c r="P17463" s="11"/>
      <c r="Q17463" s="11"/>
      <c r="R17463" s="11"/>
      <c r="S17463" s="11"/>
      <c r="T17463" s="11"/>
      <c r="U17463" s="11"/>
      <c r="V17463" s="11"/>
      <c r="W17463" s="11"/>
      <c r="X17463" s="11"/>
      <c r="Y17463" s="11"/>
      <c r="Z17463" s="9"/>
    </row>
    <row r="17464" spans="10:26" ht="15" customHeight="1">
      <c r="J17464" s="9"/>
      <c r="K17464" s="11"/>
      <c r="L17464" s="9"/>
      <c r="M17464" s="11"/>
      <c r="N17464" s="11"/>
      <c r="O17464" s="11"/>
      <c r="P17464" s="11"/>
      <c r="Q17464" s="11"/>
      <c r="R17464" s="11"/>
      <c r="S17464" s="11"/>
      <c r="T17464" s="11"/>
      <c r="U17464" s="11"/>
      <c r="V17464" s="11"/>
      <c r="W17464" s="11"/>
      <c r="X17464" s="11"/>
      <c r="Y17464" s="11"/>
      <c r="Z17464" s="9"/>
    </row>
    <row r="17465" spans="10:26" ht="15" customHeight="1">
      <c r="J17465" s="9"/>
      <c r="K17465" s="11"/>
      <c r="L17465" s="9"/>
      <c r="M17465" s="11"/>
      <c r="N17465" s="11"/>
      <c r="O17465" s="11"/>
      <c r="P17465" s="11"/>
      <c r="Q17465" s="11"/>
      <c r="R17465" s="11"/>
      <c r="S17465" s="11"/>
      <c r="T17465" s="11"/>
      <c r="U17465" s="11"/>
      <c r="V17465" s="11"/>
      <c r="W17465" s="11"/>
      <c r="X17465" s="11"/>
      <c r="Y17465" s="11"/>
      <c r="Z17465" s="9"/>
    </row>
    <row r="17466" spans="10:26" ht="15" customHeight="1">
      <c r="J17466" s="9"/>
      <c r="K17466" s="11"/>
      <c r="L17466" s="9"/>
      <c r="M17466" s="11"/>
      <c r="N17466" s="11"/>
      <c r="O17466" s="11"/>
      <c r="P17466" s="11"/>
      <c r="Q17466" s="11"/>
      <c r="R17466" s="11"/>
      <c r="S17466" s="11"/>
      <c r="T17466" s="11"/>
      <c r="U17466" s="11"/>
      <c r="V17466" s="11"/>
      <c r="W17466" s="11"/>
      <c r="X17466" s="11"/>
      <c r="Y17466" s="11"/>
      <c r="Z17466" s="9"/>
    </row>
    <row r="17467" spans="10:26" ht="15" customHeight="1">
      <c r="J17467" s="9"/>
      <c r="K17467" s="11"/>
      <c r="L17467" s="9"/>
      <c r="M17467" s="11"/>
      <c r="N17467" s="11"/>
      <c r="O17467" s="11"/>
      <c r="P17467" s="11"/>
      <c r="Q17467" s="11"/>
      <c r="R17467" s="11"/>
      <c r="S17467" s="11"/>
      <c r="T17467" s="11"/>
      <c r="U17467" s="11"/>
      <c r="V17467" s="11"/>
      <c r="W17467" s="11"/>
      <c r="X17467" s="11"/>
      <c r="Y17467" s="11"/>
      <c r="Z17467" s="9"/>
    </row>
    <row r="17468" spans="10:26" ht="15" customHeight="1">
      <c r="J17468" s="9"/>
      <c r="K17468" s="11"/>
      <c r="L17468" s="9"/>
      <c r="M17468" s="11"/>
      <c r="N17468" s="11"/>
      <c r="O17468" s="11"/>
      <c r="P17468" s="11"/>
      <c r="Q17468" s="11"/>
      <c r="R17468" s="11"/>
      <c r="S17468" s="11"/>
      <c r="T17468" s="11"/>
      <c r="U17468" s="11"/>
      <c r="V17468" s="11"/>
      <c r="W17468" s="11"/>
      <c r="X17468" s="11"/>
      <c r="Y17468" s="11"/>
      <c r="Z17468" s="9"/>
    </row>
    <row r="17469" spans="10:26" ht="15" customHeight="1">
      <c r="J17469" s="9"/>
      <c r="K17469" s="11"/>
      <c r="L17469" s="9"/>
      <c r="M17469" s="11"/>
      <c r="N17469" s="11"/>
      <c r="O17469" s="11"/>
      <c r="P17469" s="11"/>
      <c r="Q17469" s="11"/>
      <c r="R17469" s="11"/>
      <c r="S17469" s="11"/>
      <c r="T17469" s="11"/>
      <c r="U17469" s="11"/>
      <c r="V17469" s="11"/>
      <c r="W17469" s="11"/>
      <c r="X17469" s="11"/>
      <c r="Y17469" s="11"/>
      <c r="Z17469" s="9"/>
    </row>
    <row r="17470" spans="10:26" ht="15" customHeight="1">
      <c r="J17470" s="9"/>
      <c r="K17470" s="11"/>
      <c r="L17470" s="9"/>
      <c r="M17470" s="11"/>
      <c r="N17470" s="11"/>
      <c r="O17470" s="11"/>
      <c r="P17470" s="11"/>
      <c r="Q17470" s="11"/>
      <c r="R17470" s="11"/>
      <c r="S17470" s="11"/>
      <c r="T17470" s="11"/>
      <c r="U17470" s="11"/>
      <c r="V17470" s="11"/>
      <c r="W17470" s="11"/>
      <c r="X17470" s="11"/>
      <c r="Y17470" s="11"/>
      <c r="Z17470" s="9"/>
    </row>
    <row r="17471" spans="10:26" ht="15" customHeight="1">
      <c r="J17471" s="9"/>
      <c r="K17471" s="11"/>
      <c r="L17471" s="9"/>
      <c r="M17471" s="11"/>
      <c r="N17471" s="11"/>
      <c r="O17471" s="11"/>
      <c r="P17471" s="11"/>
      <c r="Q17471" s="11"/>
      <c r="R17471" s="11"/>
      <c r="S17471" s="11"/>
      <c r="T17471" s="11"/>
      <c r="U17471" s="11"/>
      <c r="V17471" s="11"/>
      <c r="W17471" s="11"/>
      <c r="X17471" s="11"/>
      <c r="Y17471" s="11"/>
      <c r="Z17471" s="9"/>
    </row>
    <row r="17472" spans="10:26" ht="15" customHeight="1">
      <c r="J17472" s="9"/>
      <c r="K17472" s="11"/>
      <c r="L17472" s="9"/>
      <c r="M17472" s="11"/>
      <c r="N17472" s="11"/>
      <c r="O17472" s="11"/>
      <c r="P17472" s="11"/>
      <c r="Q17472" s="11"/>
      <c r="R17472" s="11"/>
      <c r="S17472" s="11"/>
      <c r="T17472" s="11"/>
      <c r="U17472" s="11"/>
      <c r="V17472" s="11"/>
      <c r="W17472" s="11"/>
      <c r="X17472" s="11"/>
      <c r="Y17472" s="11"/>
      <c r="Z17472" s="9"/>
    </row>
    <row r="17473" spans="10:26" ht="15" customHeight="1">
      <c r="J17473" s="9"/>
      <c r="K17473" s="11"/>
      <c r="L17473" s="9"/>
      <c r="M17473" s="11"/>
      <c r="N17473" s="11"/>
      <c r="O17473" s="11"/>
      <c r="P17473" s="11"/>
      <c r="Q17473" s="11"/>
      <c r="R17473" s="11"/>
      <c r="S17473" s="11"/>
      <c r="T17473" s="11"/>
      <c r="U17473" s="11"/>
      <c r="V17473" s="11"/>
      <c r="W17473" s="11"/>
      <c r="X17473" s="11"/>
      <c r="Y17473" s="11"/>
      <c r="Z17473" s="9"/>
    </row>
    <row r="17474" spans="10:26" ht="15" customHeight="1">
      <c r="J17474" s="9"/>
      <c r="K17474" s="11"/>
      <c r="L17474" s="9"/>
      <c r="M17474" s="11"/>
      <c r="N17474" s="11"/>
      <c r="O17474" s="11"/>
      <c r="P17474" s="11"/>
      <c r="Q17474" s="11"/>
      <c r="R17474" s="11"/>
      <c r="S17474" s="11"/>
      <c r="T17474" s="11"/>
      <c r="U17474" s="11"/>
      <c r="V17474" s="11"/>
      <c r="W17474" s="11"/>
      <c r="X17474" s="11"/>
      <c r="Y17474" s="11"/>
      <c r="Z17474" s="9"/>
    </row>
    <row r="17475" spans="10:26" ht="15" customHeight="1">
      <c r="J17475" s="9"/>
      <c r="K17475" s="11"/>
      <c r="L17475" s="9"/>
      <c r="M17475" s="11"/>
      <c r="N17475" s="11"/>
      <c r="O17475" s="11"/>
      <c r="P17475" s="11"/>
      <c r="Q17475" s="11"/>
      <c r="R17475" s="11"/>
      <c r="S17475" s="11"/>
      <c r="T17475" s="11"/>
      <c r="U17475" s="11"/>
      <c r="V17475" s="11"/>
      <c r="W17475" s="11"/>
      <c r="X17475" s="11"/>
      <c r="Y17475" s="11"/>
      <c r="Z17475" s="9"/>
    </row>
    <row r="17476" spans="10:26" ht="15" customHeight="1">
      <c r="J17476" s="9"/>
      <c r="K17476" s="11"/>
      <c r="L17476" s="9"/>
      <c r="M17476" s="11"/>
      <c r="N17476" s="11"/>
      <c r="O17476" s="11"/>
      <c r="P17476" s="11"/>
      <c r="Q17476" s="11"/>
      <c r="R17476" s="11"/>
      <c r="S17476" s="11"/>
      <c r="T17476" s="11"/>
      <c r="U17476" s="11"/>
      <c r="V17476" s="11"/>
      <c r="W17476" s="11"/>
      <c r="X17476" s="11"/>
      <c r="Y17476" s="11"/>
      <c r="Z17476" s="9"/>
    </row>
    <row r="17477" spans="10:26" ht="15" customHeight="1">
      <c r="J17477" s="9"/>
      <c r="K17477" s="11"/>
      <c r="L17477" s="9"/>
      <c r="M17477" s="11"/>
      <c r="N17477" s="11"/>
      <c r="O17477" s="11"/>
      <c r="P17477" s="11"/>
      <c r="Q17477" s="11"/>
      <c r="R17477" s="11"/>
      <c r="S17477" s="11"/>
      <c r="T17477" s="11"/>
      <c r="U17477" s="11"/>
      <c r="V17477" s="11"/>
      <c r="W17477" s="11"/>
      <c r="X17477" s="11"/>
      <c r="Y17477" s="11"/>
      <c r="Z17477" s="9"/>
    </row>
    <row r="17478" spans="10:26" ht="15" customHeight="1">
      <c r="J17478" s="9"/>
      <c r="K17478" s="11"/>
      <c r="L17478" s="9"/>
      <c r="M17478" s="11"/>
      <c r="N17478" s="11"/>
      <c r="O17478" s="11"/>
      <c r="P17478" s="11"/>
      <c r="Q17478" s="11"/>
      <c r="R17478" s="11"/>
      <c r="S17478" s="11"/>
      <c r="T17478" s="11"/>
      <c r="U17478" s="11"/>
      <c r="V17478" s="11"/>
      <c r="W17478" s="11"/>
      <c r="X17478" s="11"/>
      <c r="Y17478" s="11"/>
      <c r="Z17478" s="9"/>
    </row>
    <row r="17479" spans="10:26" ht="15" customHeight="1">
      <c r="J17479" s="9"/>
      <c r="K17479" s="11"/>
      <c r="L17479" s="9"/>
      <c r="M17479" s="11"/>
      <c r="N17479" s="11"/>
      <c r="O17479" s="11"/>
      <c r="P17479" s="11"/>
      <c r="Q17479" s="11"/>
      <c r="R17479" s="11"/>
      <c r="S17479" s="11"/>
      <c r="T17479" s="11"/>
      <c r="U17479" s="11"/>
      <c r="V17479" s="11"/>
      <c r="W17479" s="11"/>
      <c r="X17479" s="11"/>
      <c r="Y17479" s="11"/>
      <c r="Z17479" s="9"/>
    </row>
    <row r="17480" spans="10:26" ht="15" customHeight="1">
      <c r="J17480" s="9"/>
      <c r="K17480" s="11"/>
      <c r="L17480" s="9"/>
      <c r="M17480" s="11"/>
      <c r="N17480" s="11"/>
      <c r="O17480" s="11"/>
      <c r="P17480" s="11"/>
      <c r="Q17480" s="11"/>
      <c r="R17480" s="11"/>
      <c r="S17480" s="11"/>
      <c r="T17480" s="11"/>
      <c r="U17480" s="11"/>
      <c r="V17480" s="11"/>
      <c r="W17480" s="11"/>
      <c r="X17480" s="11"/>
      <c r="Y17480" s="11"/>
      <c r="Z17480" s="9"/>
    </row>
    <row r="17481" spans="10:26" ht="15" customHeight="1">
      <c r="J17481" s="9"/>
      <c r="K17481" s="11"/>
      <c r="L17481" s="9"/>
      <c r="M17481" s="11"/>
      <c r="N17481" s="11"/>
      <c r="O17481" s="11"/>
      <c r="P17481" s="11"/>
      <c r="Q17481" s="11"/>
      <c r="R17481" s="11"/>
      <c r="S17481" s="11"/>
      <c r="T17481" s="11"/>
      <c r="U17481" s="11"/>
      <c r="V17481" s="11"/>
      <c r="W17481" s="11"/>
      <c r="X17481" s="11"/>
      <c r="Y17481" s="11"/>
      <c r="Z17481" s="9"/>
    </row>
    <row r="17482" spans="10:26" ht="15" customHeight="1">
      <c r="J17482" s="9"/>
      <c r="K17482" s="11"/>
      <c r="L17482" s="9"/>
      <c r="M17482" s="11"/>
      <c r="N17482" s="11"/>
      <c r="O17482" s="11"/>
      <c r="P17482" s="11"/>
      <c r="Q17482" s="11"/>
      <c r="R17482" s="11"/>
      <c r="S17482" s="11"/>
      <c r="T17482" s="11"/>
      <c r="U17482" s="11"/>
      <c r="V17482" s="11"/>
      <c r="W17482" s="11"/>
      <c r="X17482" s="11"/>
      <c r="Y17482" s="11"/>
      <c r="Z17482" s="9"/>
    </row>
    <row r="17483" spans="10:26" ht="15" customHeight="1">
      <c r="J17483" s="9"/>
      <c r="K17483" s="11"/>
      <c r="L17483" s="9"/>
      <c r="M17483" s="11"/>
      <c r="N17483" s="11"/>
      <c r="O17483" s="11"/>
      <c r="P17483" s="11"/>
      <c r="Q17483" s="11"/>
      <c r="R17483" s="11"/>
      <c r="S17483" s="11"/>
      <c r="T17483" s="11"/>
      <c r="U17483" s="11"/>
      <c r="V17483" s="11"/>
      <c r="W17483" s="11"/>
      <c r="X17483" s="11"/>
      <c r="Y17483" s="11"/>
      <c r="Z17483" s="9"/>
    </row>
    <row r="17484" spans="10:26" ht="15" customHeight="1">
      <c r="J17484" s="9"/>
      <c r="K17484" s="11"/>
      <c r="L17484" s="9"/>
      <c r="M17484" s="11"/>
      <c r="N17484" s="11"/>
      <c r="O17484" s="11"/>
      <c r="P17484" s="11"/>
      <c r="Q17484" s="11"/>
      <c r="R17484" s="11"/>
      <c r="S17484" s="11"/>
      <c r="T17484" s="11"/>
      <c r="U17484" s="11"/>
      <c r="V17484" s="11"/>
      <c r="W17484" s="11"/>
      <c r="X17484" s="11"/>
      <c r="Y17484" s="11"/>
      <c r="Z17484" s="9"/>
    </row>
    <row r="17485" spans="10:26" ht="15" customHeight="1">
      <c r="J17485" s="9"/>
      <c r="K17485" s="11"/>
      <c r="L17485" s="9"/>
      <c r="M17485" s="11"/>
      <c r="N17485" s="11"/>
      <c r="O17485" s="11"/>
      <c r="P17485" s="11"/>
      <c r="Q17485" s="11"/>
      <c r="R17485" s="11"/>
      <c r="S17485" s="11"/>
      <c r="T17485" s="11"/>
      <c r="U17485" s="11"/>
      <c r="V17485" s="11"/>
      <c r="W17485" s="11"/>
      <c r="X17485" s="11"/>
      <c r="Y17485" s="11"/>
      <c r="Z17485" s="9"/>
    </row>
    <row r="17486" spans="10:26" ht="15" customHeight="1">
      <c r="J17486" s="9"/>
      <c r="K17486" s="11"/>
      <c r="L17486" s="9"/>
      <c r="M17486" s="11"/>
      <c r="N17486" s="11"/>
      <c r="O17486" s="11"/>
      <c r="P17486" s="11"/>
      <c r="Q17486" s="11"/>
      <c r="R17486" s="11"/>
      <c r="S17486" s="11"/>
      <c r="T17486" s="11"/>
      <c r="U17486" s="11"/>
      <c r="V17486" s="11"/>
      <c r="W17486" s="11"/>
      <c r="X17486" s="11"/>
      <c r="Y17486" s="11"/>
      <c r="Z17486" s="9"/>
    </row>
    <row r="17487" spans="10:26" ht="15" customHeight="1">
      <c r="J17487" s="9"/>
      <c r="K17487" s="11"/>
      <c r="L17487" s="9"/>
      <c r="M17487" s="11"/>
      <c r="N17487" s="11"/>
      <c r="O17487" s="11"/>
      <c r="P17487" s="11"/>
      <c r="Q17487" s="11"/>
      <c r="R17487" s="11"/>
      <c r="S17487" s="11"/>
      <c r="T17487" s="11"/>
      <c r="U17487" s="11"/>
      <c r="V17487" s="11"/>
      <c r="W17487" s="11"/>
      <c r="X17487" s="11"/>
      <c r="Y17487" s="11"/>
      <c r="Z17487" s="9"/>
    </row>
    <row r="17488" spans="10:26" ht="15" customHeight="1">
      <c r="J17488" s="9"/>
      <c r="K17488" s="11"/>
      <c r="L17488" s="9"/>
      <c r="M17488" s="11"/>
      <c r="N17488" s="11"/>
      <c r="O17488" s="11"/>
      <c r="P17488" s="11"/>
      <c r="Q17488" s="11"/>
      <c r="R17488" s="11"/>
      <c r="S17488" s="11"/>
      <c r="T17488" s="11"/>
      <c r="U17488" s="11"/>
      <c r="V17488" s="11"/>
      <c r="W17488" s="11"/>
      <c r="X17488" s="11"/>
      <c r="Y17488" s="11"/>
      <c r="Z17488" s="9"/>
    </row>
    <row r="17489" spans="10:26" ht="15" customHeight="1">
      <c r="J17489" s="9"/>
      <c r="K17489" s="11"/>
      <c r="L17489" s="9"/>
      <c r="M17489" s="11"/>
      <c r="N17489" s="11"/>
      <c r="O17489" s="11"/>
      <c r="P17489" s="11"/>
      <c r="Q17489" s="11"/>
      <c r="R17489" s="11"/>
      <c r="S17489" s="11"/>
      <c r="T17489" s="11"/>
      <c r="U17489" s="11"/>
      <c r="V17489" s="11"/>
      <c r="W17489" s="11"/>
      <c r="X17489" s="11"/>
      <c r="Y17489" s="11"/>
      <c r="Z17489" s="9"/>
    </row>
    <row r="17490" spans="10:26" ht="15" customHeight="1">
      <c r="J17490" s="9"/>
      <c r="K17490" s="11"/>
      <c r="L17490" s="9"/>
      <c r="M17490" s="11"/>
      <c r="N17490" s="11"/>
      <c r="O17490" s="11"/>
      <c r="P17490" s="11"/>
      <c r="Q17490" s="11"/>
      <c r="R17490" s="11"/>
      <c r="S17490" s="11"/>
      <c r="T17490" s="11"/>
      <c r="U17490" s="11"/>
      <c r="V17490" s="11"/>
      <c r="W17490" s="11"/>
      <c r="X17490" s="11"/>
      <c r="Y17490" s="11"/>
      <c r="Z17490" s="9"/>
    </row>
    <row r="17491" spans="10:26" ht="15" customHeight="1">
      <c r="J17491" s="9"/>
      <c r="K17491" s="11"/>
      <c r="L17491" s="9"/>
      <c r="M17491" s="11"/>
      <c r="N17491" s="11"/>
      <c r="O17491" s="11"/>
      <c r="P17491" s="11"/>
      <c r="Q17491" s="11"/>
      <c r="R17491" s="11"/>
      <c r="S17491" s="11"/>
      <c r="T17491" s="11"/>
      <c r="U17491" s="11"/>
      <c r="V17491" s="11"/>
      <c r="W17491" s="11"/>
      <c r="X17491" s="11"/>
      <c r="Y17491" s="11"/>
      <c r="Z17491" s="9"/>
    </row>
    <row r="17492" spans="10:26" ht="15" customHeight="1">
      <c r="J17492" s="9"/>
      <c r="K17492" s="11"/>
      <c r="L17492" s="9"/>
      <c r="M17492" s="11"/>
      <c r="N17492" s="11"/>
      <c r="O17492" s="11"/>
      <c r="P17492" s="11"/>
      <c r="Q17492" s="11"/>
      <c r="R17492" s="11"/>
      <c r="S17492" s="11"/>
      <c r="T17492" s="11"/>
      <c r="U17492" s="11"/>
      <c r="V17492" s="11"/>
      <c r="W17492" s="11"/>
      <c r="X17492" s="11"/>
      <c r="Y17492" s="11"/>
      <c r="Z17492" s="9"/>
    </row>
    <row r="17493" spans="10:26" ht="15" customHeight="1">
      <c r="J17493" s="9"/>
      <c r="K17493" s="11"/>
      <c r="L17493" s="9"/>
      <c r="M17493" s="11"/>
      <c r="N17493" s="11"/>
      <c r="O17493" s="11"/>
      <c r="P17493" s="11"/>
      <c r="Q17493" s="11"/>
      <c r="R17493" s="11"/>
      <c r="S17493" s="11"/>
      <c r="T17493" s="11"/>
      <c r="U17493" s="11"/>
      <c r="V17493" s="11"/>
      <c r="W17493" s="11"/>
      <c r="X17493" s="11"/>
      <c r="Y17493" s="11"/>
      <c r="Z17493" s="9"/>
    </row>
    <row r="17494" spans="10:26" ht="15" customHeight="1">
      <c r="J17494" s="9"/>
      <c r="K17494" s="11"/>
      <c r="L17494" s="9"/>
      <c r="M17494" s="11"/>
      <c r="N17494" s="11"/>
      <c r="O17494" s="11"/>
      <c r="P17494" s="11"/>
      <c r="Q17494" s="11"/>
      <c r="R17494" s="11"/>
      <c r="S17494" s="11"/>
      <c r="T17494" s="11"/>
      <c r="U17494" s="11"/>
      <c r="V17494" s="11"/>
      <c r="W17494" s="11"/>
      <c r="X17494" s="11"/>
      <c r="Y17494" s="11"/>
      <c r="Z17494" s="9"/>
    </row>
    <row r="17495" spans="10:26" ht="15" customHeight="1">
      <c r="J17495" s="9"/>
      <c r="K17495" s="11"/>
      <c r="L17495" s="9"/>
      <c r="M17495" s="11"/>
      <c r="N17495" s="11"/>
      <c r="O17495" s="11"/>
      <c r="P17495" s="11"/>
      <c r="Q17495" s="11"/>
      <c r="R17495" s="11"/>
      <c r="S17495" s="11"/>
      <c r="T17495" s="11"/>
      <c r="U17495" s="11"/>
      <c r="V17495" s="11"/>
      <c r="W17495" s="11"/>
      <c r="X17495" s="11"/>
      <c r="Y17495" s="11"/>
      <c r="Z17495" s="9"/>
    </row>
    <row r="17496" spans="10:26" ht="15" customHeight="1">
      <c r="J17496" s="9"/>
      <c r="K17496" s="11"/>
      <c r="L17496" s="9"/>
      <c r="M17496" s="11"/>
      <c r="N17496" s="11"/>
      <c r="O17496" s="11"/>
      <c r="P17496" s="11"/>
      <c r="Q17496" s="11"/>
      <c r="R17496" s="11"/>
      <c r="S17496" s="11"/>
      <c r="T17496" s="11"/>
      <c r="U17496" s="11"/>
      <c r="V17496" s="11"/>
      <c r="W17496" s="11"/>
      <c r="X17496" s="11"/>
      <c r="Y17496" s="11"/>
      <c r="Z17496" s="9"/>
    </row>
    <row r="17497" spans="10:26" ht="15" customHeight="1">
      <c r="J17497" s="9"/>
      <c r="K17497" s="11"/>
      <c r="L17497" s="9"/>
      <c r="M17497" s="11"/>
      <c r="N17497" s="11"/>
      <c r="O17497" s="11"/>
      <c r="P17497" s="11"/>
      <c r="Q17497" s="11"/>
      <c r="R17497" s="11"/>
      <c r="S17497" s="11"/>
      <c r="T17497" s="11"/>
      <c r="U17497" s="11"/>
      <c r="V17497" s="11"/>
      <c r="W17497" s="11"/>
      <c r="X17497" s="11"/>
      <c r="Y17497" s="11"/>
      <c r="Z17497" s="9"/>
    </row>
    <row r="17498" spans="10:26" ht="15" customHeight="1">
      <c r="J17498" s="9"/>
      <c r="K17498" s="11"/>
      <c r="L17498" s="9"/>
      <c r="M17498" s="11"/>
      <c r="N17498" s="11"/>
      <c r="O17498" s="11"/>
      <c r="P17498" s="11"/>
      <c r="Q17498" s="11"/>
      <c r="R17498" s="11"/>
      <c r="S17498" s="11"/>
      <c r="T17498" s="11"/>
      <c r="U17498" s="11"/>
      <c r="V17498" s="11"/>
      <c r="W17498" s="11"/>
      <c r="X17498" s="11"/>
      <c r="Y17498" s="11"/>
      <c r="Z17498" s="9"/>
    </row>
    <row r="17499" spans="10:26" ht="15" customHeight="1">
      <c r="J17499" s="9"/>
      <c r="K17499" s="11"/>
      <c r="L17499" s="9"/>
      <c r="M17499" s="11"/>
      <c r="N17499" s="11"/>
      <c r="O17499" s="11"/>
      <c r="P17499" s="11"/>
      <c r="Q17499" s="11"/>
      <c r="R17499" s="11"/>
      <c r="S17499" s="11"/>
      <c r="T17499" s="11"/>
      <c r="U17499" s="11"/>
      <c r="V17499" s="11"/>
      <c r="W17499" s="11"/>
      <c r="X17499" s="11"/>
      <c r="Y17499" s="11"/>
      <c r="Z17499" s="9"/>
    </row>
    <row r="17500" spans="10:26" ht="15" customHeight="1">
      <c r="J17500" s="9"/>
      <c r="K17500" s="11"/>
      <c r="L17500" s="9"/>
      <c r="M17500" s="11"/>
      <c r="N17500" s="11"/>
      <c r="O17500" s="11"/>
      <c r="P17500" s="11"/>
      <c r="Q17500" s="11"/>
      <c r="R17500" s="11"/>
      <c r="S17500" s="11"/>
      <c r="T17500" s="11"/>
      <c r="U17500" s="11"/>
      <c r="V17500" s="11"/>
      <c r="W17500" s="11"/>
      <c r="X17500" s="11"/>
      <c r="Y17500" s="11"/>
      <c r="Z17500" s="9"/>
    </row>
    <row r="17501" spans="10:26" ht="15" customHeight="1">
      <c r="J17501" s="9"/>
      <c r="K17501" s="11"/>
      <c r="L17501" s="9"/>
      <c r="M17501" s="11"/>
      <c r="N17501" s="11"/>
      <c r="O17501" s="11"/>
      <c r="P17501" s="11"/>
      <c r="Q17501" s="11"/>
      <c r="R17501" s="11"/>
      <c r="S17501" s="11"/>
      <c r="T17501" s="11"/>
      <c r="U17501" s="11"/>
      <c r="V17501" s="11"/>
      <c r="W17501" s="11"/>
      <c r="X17501" s="11"/>
      <c r="Y17501" s="11"/>
      <c r="Z17501" s="9"/>
    </row>
    <row r="17502" spans="10:26" ht="15" customHeight="1">
      <c r="J17502" s="9"/>
      <c r="K17502" s="11"/>
      <c r="L17502" s="9"/>
      <c r="M17502" s="11"/>
      <c r="N17502" s="11"/>
      <c r="O17502" s="11"/>
      <c r="P17502" s="11"/>
      <c r="Q17502" s="11"/>
      <c r="R17502" s="11"/>
      <c r="S17502" s="11"/>
      <c r="T17502" s="11"/>
      <c r="U17502" s="11"/>
      <c r="V17502" s="11"/>
      <c r="W17502" s="11"/>
      <c r="X17502" s="11"/>
      <c r="Y17502" s="11"/>
      <c r="Z17502" s="9"/>
    </row>
    <row r="17503" spans="10:26" ht="15" customHeight="1">
      <c r="J17503" s="9"/>
      <c r="K17503" s="11"/>
      <c r="L17503" s="9"/>
      <c r="M17503" s="11"/>
      <c r="N17503" s="11"/>
      <c r="O17503" s="11"/>
      <c r="P17503" s="11"/>
      <c r="Q17503" s="11"/>
      <c r="R17503" s="11"/>
      <c r="S17503" s="11"/>
      <c r="T17503" s="11"/>
      <c r="U17503" s="11"/>
      <c r="V17503" s="11"/>
      <c r="W17503" s="11"/>
      <c r="X17503" s="11"/>
      <c r="Y17503" s="11"/>
      <c r="Z17503" s="9"/>
    </row>
    <row r="17504" spans="10:26" ht="15" customHeight="1">
      <c r="J17504" s="9"/>
      <c r="K17504" s="11"/>
      <c r="L17504" s="9"/>
      <c r="M17504" s="11"/>
      <c r="N17504" s="11"/>
      <c r="O17504" s="11"/>
      <c r="P17504" s="11"/>
      <c r="Q17504" s="11"/>
      <c r="R17504" s="11"/>
      <c r="S17504" s="11"/>
      <c r="T17504" s="11"/>
      <c r="U17504" s="11"/>
      <c r="V17504" s="11"/>
      <c r="W17504" s="11"/>
      <c r="X17504" s="11"/>
      <c r="Y17504" s="11"/>
      <c r="Z17504" s="9"/>
    </row>
    <row r="17505" spans="10:26" ht="15" customHeight="1">
      <c r="J17505" s="9"/>
      <c r="K17505" s="11"/>
      <c r="L17505" s="9"/>
      <c r="M17505" s="11"/>
      <c r="N17505" s="11"/>
      <c r="O17505" s="11"/>
      <c r="P17505" s="11"/>
      <c r="Q17505" s="11"/>
      <c r="R17505" s="11"/>
      <c r="S17505" s="11"/>
      <c r="T17505" s="11"/>
      <c r="U17505" s="11"/>
      <c r="V17505" s="11"/>
      <c r="W17505" s="11"/>
      <c r="X17505" s="11"/>
      <c r="Y17505" s="11"/>
      <c r="Z17505" s="9"/>
    </row>
    <row r="17506" spans="10:26" ht="15" customHeight="1">
      <c r="J17506" s="9"/>
      <c r="K17506" s="11"/>
      <c r="L17506" s="9"/>
      <c r="M17506" s="11"/>
      <c r="N17506" s="11"/>
      <c r="O17506" s="11"/>
      <c r="P17506" s="11"/>
      <c r="Q17506" s="11"/>
      <c r="R17506" s="11"/>
      <c r="S17506" s="11"/>
      <c r="T17506" s="11"/>
      <c r="U17506" s="11"/>
      <c r="V17506" s="11"/>
      <c r="W17506" s="11"/>
      <c r="X17506" s="11"/>
      <c r="Y17506" s="11"/>
      <c r="Z17506" s="9"/>
    </row>
    <row r="17507" spans="10:26" ht="15" customHeight="1">
      <c r="J17507" s="9"/>
      <c r="K17507" s="11"/>
      <c r="L17507" s="9"/>
      <c r="M17507" s="11"/>
      <c r="N17507" s="11"/>
      <c r="O17507" s="11"/>
      <c r="P17507" s="11"/>
      <c r="Q17507" s="11"/>
      <c r="R17507" s="11"/>
      <c r="S17507" s="11"/>
      <c r="T17507" s="11"/>
      <c r="U17507" s="11"/>
      <c r="V17507" s="11"/>
      <c r="W17507" s="11"/>
      <c r="X17507" s="11"/>
      <c r="Y17507" s="11"/>
      <c r="Z17507" s="9"/>
    </row>
    <row r="17508" spans="10:26" ht="15" customHeight="1">
      <c r="J17508" s="9"/>
      <c r="K17508" s="11"/>
      <c r="L17508" s="9"/>
      <c r="M17508" s="11"/>
      <c r="N17508" s="11"/>
      <c r="O17508" s="11"/>
      <c r="P17508" s="11"/>
      <c r="Q17508" s="11"/>
      <c r="R17508" s="11"/>
      <c r="S17508" s="11"/>
      <c r="T17508" s="11"/>
      <c r="U17508" s="11"/>
      <c r="V17508" s="11"/>
      <c r="W17508" s="11"/>
      <c r="X17508" s="11"/>
      <c r="Y17508" s="11"/>
      <c r="Z17508" s="9"/>
    </row>
    <row r="17509" spans="10:26" ht="15" customHeight="1">
      <c r="J17509" s="9"/>
      <c r="K17509" s="11"/>
      <c r="L17509" s="9"/>
      <c r="M17509" s="11"/>
      <c r="N17509" s="11"/>
      <c r="O17509" s="11"/>
      <c r="P17509" s="11"/>
      <c r="Q17509" s="11"/>
      <c r="R17509" s="11"/>
      <c r="S17509" s="11"/>
      <c r="T17509" s="11"/>
      <c r="U17509" s="11"/>
      <c r="V17509" s="11"/>
      <c r="W17509" s="11"/>
      <c r="X17509" s="11"/>
      <c r="Y17509" s="11"/>
      <c r="Z17509" s="9"/>
    </row>
    <row r="17510" spans="10:26" ht="15" customHeight="1">
      <c r="J17510" s="9"/>
      <c r="K17510" s="11"/>
      <c r="L17510" s="9"/>
      <c r="M17510" s="11"/>
      <c r="N17510" s="11"/>
      <c r="O17510" s="11"/>
      <c r="P17510" s="11"/>
      <c r="Q17510" s="11"/>
      <c r="R17510" s="11"/>
      <c r="S17510" s="11"/>
      <c r="T17510" s="11"/>
      <c r="U17510" s="11"/>
      <c r="V17510" s="11"/>
      <c r="W17510" s="11"/>
      <c r="X17510" s="11"/>
      <c r="Y17510" s="11"/>
      <c r="Z17510" s="9"/>
    </row>
    <row r="17511" spans="10:26" ht="15" customHeight="1">
      <c r="J17511" s="9"/>
      <c r="K17511" s="11"/>
      <c r="L17511" s="9"/>
      <c r="M17511" s="11"/>
      <c r="N17511" s="11"/>
      <c r="O17511" s="11"/>
      <c r="P17511" s="11"/>
      <c r="Q17511" s="11"/>
      <c r="R17511" s="11"/>
      <c r="S17511" s="11"/>
      <c r="T17511" s="11"/>
      <c r="U17511" s="11"/>
      <c r="V17511" s="11"/>
      <c r="W17511" s="11"/>
      <c r="X17511" s="11"/>
      <c r="Y17511" s="11"/>
      <c r="Z17511" s="9"/>
    </row>
    <row r="17512" spans="10:26" ht="15" customHeight="1">
      <c r="J17512" s="9"/>
      <c r="K17512" s="11"/>
      <c r="L17512" s="9"/>
      <c r="M17512" s="11"/>
      <c r="N17512" s="11"/>
      <c r="O17512" s="11"/>
      <c r="P17512" s="11"/>
      <c r="Q17512" s="11"/>
      <c r="R17512" s="11"/>
      <c r="S17512" s="11"/>
      <c r="T17512" s="11"/>
      <c r="U17512" s="11"/>
      <c r="V17512" s="11"/>
      <c r="W17512" s="11"/>
      <c r="X17512" s="11"/>
      <c r="Y17512" s="11"/>
      <c r="Z17512" s="9"/>
    </row>
    <row r="17513" spans="10:26" ht="15" customHeight="1">
      <c r="J17513" s="9"/>
      <c r="K17513" s="11"/>
      <c r="L17513" s="9"/>
      <c r="M17513" s="11"/>
      <c r="N17513" s="11"/>
      <c r="O17513" s="11"/>
      <c r="P17513" s="11"/>
      <c r="Q17513" s="11"/>
      <c r="R17513" s="11"/>
      <c r="S17513" s="11"/>
      <c r="T17513" s="11"/>
      <c r="U17513" s="11"/>
      <c r="V17513" s="11"/>
      <c r="W17513" s="11"/>
      <c r="X17513" s="11"/>
      <c r="Y17513" s="11"/>
      <c r="Z17513" s="9"/>
    </row>
    <row r="17514" spans="10:26" ht="15" customHeight="1">
      <c r="J17514" s="9"/>
      <c r="K17514" s="11"/>
      <c r="L17514" s="9"/>
      <c r="M17514" s="11"/>
      <c r="N17514" s="11"/>
      <c r="O17514" s="11"/>
      <c r="P17514" s="11"/>
      <c r="Q17514" s="11"/>
      <c r="R17514" s="11"/>
      <c r="S17514" s="11"/>
      <c r="T17514" s="11"/>
      <c r="U17514" s="11"/>
      <c r="V17514" s="11"/>
      <c r="W17514" s="11"/>
      <c r="X17514" s="11"/>
      <c r="Y17514" s="11"/>
      <c r="Z17514" s="9"/>
    </row>
    <row r="17515" spans="10:26" ht="15" customHeight="1">
      <c r="J17515" s="9"/>
      <c r="K17515" s="11"/>
      <c r="L17515" s="9"/>
      <c r="M17515" s="11"/>
      <c r="N17515" s="11"/>
      <c r="O17515" s="11"/>
      <c r="P17515" s="11"/>
      <c r="Q17515" s="11"/>
      <c r="R17515" s="11"/>
      <c r="S17515" s="11"/>
      <c r="T17515" s="11"/>
      <c r="U17515" s="11"/>
      <c r="V17515" s="11"/>
      <c r="W17515" s="11"/>
      <c r="X17515" s="11"/>
      <c r="Y17515" s="11"/>
      <c r="Z17515" s="9"/>
    </row>
    <row r="17516" spans="10:26" ht="15" customHeight="1">
      <c r="J17516" s="9"/>
      <c r="K17516" s="11"/>
      <c r="L17516" s="9"/>
      <c r="M17516" s="11"/>
      <c r="N17516" s="11"/>
      <c r="O17516" s="11"/>
      <c r="P17516" s="11"/>
      <c r="Q17516" s="11"/>
      <c r="R17516" s="11"/>
      <c r="S17516" s="11"/>
      <c r="T17516" s="11"/>
      <c r="U17516" s="11"/>
      <c r="V17516" s="11"/>
      <c r="W17516" s="11"/>
      <c r="X17516" s="11"/>
      <c r="Y17516" s="11"/>
      <c r="Z17516" s="9"/>
    </row>
    <row r="17517" spans="10:26" ht="15" customHeight="1">
      <c r="J17517" s="9"/>
      <c r="K17517" s="11"/>
      <c r="L17517" s="9"/>
      <c r="M17517" s="11"/>
      <c r="N17517" s="11"/>
      <c r="O17517" s="11"/>
      <c r="P17517" s="11"/>
      <c r="Q17517" s="11"/>
      <c r="R17517" s="11"/>
      <c r="S17517" s="11"/>
      <c r="T17517" s="11"/>
      <c r="U17517" s="11"/>
      <c r="V17517" s="11"/>
      <c r="W17517" s="11"/>
      <c r="X17517" s="11"/>
      <c r="Y17517" s="11"/>
      <c r="Z17517" s="9"/>
    </row>
    <row r="17518" spans="10:26" ht="15" customHeight="1">
      <c r="J17518" s="9"/>
      <c r="K17518" s="11"/>
      <c r="L17518" s="9"/>
      <c r="M17518" s="11"/>
      <c r="N17518" s="11"/>
      <c r="O17518" s="11"/>
      <c r="P17518" s="11"/>
      <c r="Q17518" s="11"/>
      <c r="R17518" s="11"/>
      <c r="S17518" s="11"/>
      <c r="T17518" s="11"/>
      <c r="U17518" s="11"/>
      <c r="V17518" s="11"/>
      <c r="W17518" s="11"/>
      <c r="X17518" s="11"/>
      <c r="Y17518" s="11"/>
      <c r="Z17518" s="9"/>
    </row>
    <row r="17519" spans="10:26" ht="15" customHeight="1">
      <c r="J17519" s="9"/>
      <c r="K17519" s="11"/>
      <c r="L17519" s="9"/>
      <c r="M17519" s="11"/>
      <c r="N17519" s="11"/>
      <c r="O17519" s="11"/>
      <c r="P17519" s="11"/>
      <c r="Q17519" s="11"/>
      <c r="R17519" s="11"/>
      <c r="S17519" s="11"/>
      <c r="T17519" s="11"/>
      <c r="U17519" s="11"/>
      <c r="V17519" s="11"/>
      <c r="W17519" s="11"/>
      <c r="X17519" s="11"/>
      <c r="Y17519" s="11"/>
      <c r="Z17519" s="9"/>
    </row>
    <row r="17520" spans="10:26" ht="15" customHeight="1">
      <c r="J17520" s="9"/>
      <c r="K17520" s="11"/>
      <c r="L17520" s="9"/>
      <c r="M17520" s="11"/>
      <c r="N17520" s="11"/>
      <c r="O17520" s="11"/>
      <c r="P17520" s="11"/>
      <c r="Q17520" s="11"/>
      <c r="R17520" s="11"/>
      <c r="S17520" s="11"/>
      <c r="T17520" s="11"/>
      <c r="U17520" s="11"/>
      <c r="V17520" s="11"/>
      <c r="W17520" s="11"/>
      <c r="X17520" s="11"/>
      <c r="Y17520" s="11"/>
      <c r="Z17520" s="9"/>
    </row>
    <row r="17521" spans="10:26" ht="15" customHeight="1">
      <c r="J17521" s="9"/>
      <c r="K17521" s="11"/>
      <c r="L17521" s="9"/>
      <c r="M17521" s="11"/>
      <c r="N17521" s="11"/>
      <c r="O17521" s="11"/>
      <c r="P17521" s="11"/>
      <c r="Q17521" s="11"/>
      <c r="R17521" s="11"/>
      <c r="S17521" s="11"/>
      <c r="T17521" s="11"/>
      <c r="U17521" s="11"/>
      <c r="V17521" s="11"/>
      <c r="W17521" s="11"/>
      <c r="X17521" s="11"/>
      <c r="Y17521" s="11"/>
      <c r="Z17521" s="9"/>
    </row>
    <row r="17522" spans="10:26" ht="15" customHeight="1">
      <c r="J17522" s="9"/>
      <c r="K17522" s="11"/>
      <c r="L17522" s="9"/>
      <c r="M17522" s="11"/>
      <c r="N17522" s="11"/>
      <c r="O17522" s="11"/>
      <c r="P17522" s="11"/>
      <c r="Q17522" s="11"/>
      <c r="R17522" s="11"/>
      <c r="S17522" s="11"/>
      <c r="T17522" s="11"/>
      <c r="U17522" s="11"/>
      <c r="V17522" s="11"/>
      <c r="W17522" s="11"/>
      <c r="X17522" s="11"/>
      <c r="Y17522" s="11"/>
      <c r="Z17522" s="9"/>
    </row>
    <row r="17523" spans="10:26" ht="15" customHeight="1">
      <c r="J17523" s="9"/>
      <c r="K17523" s="11"/>
      <c r="L17523" s="9"/>
      <c r="M17523" s="11"/>
      <c r="N17523" s="11"/>
      <c r="O17523" s="11"/>
      <c r="P17523" s="11"/>
      <c r="Q17523" s="11"/>
      <c r="R17523" s="11"/>
      <c r="S17523" s="11"/>
      <c r="T17523" s="11"/>
      <c r="U17523" s="11"/>
      <c r="V17523" s="11"/>
      <c r="W17523" s="11"/>
      <c r="X17523" s="11"/>
      <c r="Y17523" s="11"/>
      <c r="Z17523" s="9"/>
    </row>
    <row r="17524" spans="10:26" ht="15" customHeight="1">
      <c r="J17524" s="9"/>
      <c r="K17524" s="11"/>
      <c r="L17524" s="9"/>
      <c r="M17524" s="11"/>
      <c r="N17524" s="11"/>
      <c r="O17524" s="11"/>
      <c r="P17524" s="11"/>
      <c r="Q17524" s="11"/>
      <c r="R17524" s="11"/>
      <c r="S17524" s="11"/>
      <c r="T17524" s="11"/>
      <c r="U17524" s="11"/>
      <c r="V17524" s="11"/>
      <c r="W17524" s="11"/>
      <c r="X17524" s="11"/>
      <c r="Y17524" s="11"/>
      <c r="Z17524" s="9"/>
    </row>
    <row r="17525" spans="10:26" ht="15" customHeight="1">
      <c r="J17525" s="9"/>
      <c r="K17525" s="11"/>
      <c r="L17525" s="9"/>
      <c r="M17525" s="11"/>
      <c r="N17525" s="11"/>
      <c r="O17525" s="11"/>
      <c r="P17525" s="11"/>
      <c r="Q17525" s="11"/>
      <c r="R17525" s="11"/>
      <c r="S17525" s="11"/>
      <c r="T17525" s="11"/>
      <c r="U17525" s="11"/>
      <c r="V17525" s="11"/>
      <c r="W17525" s="11"/>
      <c r="X17525" s="11"/>
      <c r="Y17525" s="11"/>
      <c r="Z17525" s="9"/>
    </row>
    <row r="17526" spans="10:26" ht="15" customHeight="1">
      <c r="J17526" s="9"/>
      <c r="K17526" s="11"/>
      <c r="L17526" s="9"/>
      <c r="M17526" s="11"/>
      <c r="N17526" s="11"/>
      <c r="O17526" s="11"/>
      <c r="P17526" s="11"/>
      <c r="Q17526" s="11"/>
      <c r="R17526" s="11"/>
      <c r="S17526" s="11"/>
      <c r="T17526" s="11"/>
      <c r="U17526" s="11"/>
      <c r="V17526" s="11"/>
      <c r="W17526" s="11"/>
      <c r="X17526" s="11"/>
      <c r="Y17526" s="11"/>
      <c r="Z17526" s="9"/>
    </row>
    <row r="17527" spans="10:26" ht="15" customHeight="1">
      <c r="J17527" s="9"/>
      <c r="K17527" s="11"/>
      <c r="L17527" s="9"/>
      <c r="M17527" s="11"/>
      <c r="N17527" s="11"/>
      <c r="O17527" s="11"/>
      <c r="P17527" s="11"/>
      <c r="Q17527" s="11"/>
      <c r="R17527" s="11"/>
      <c r="S17527" s="11"/>
      <c r="T17527" s="11"/>
      <c r="U17527" s="11"/>
      <c r="V17527" s="11"/>
      <c r="W17527" s="11"/>
      <c r="X17527" s="11"/>
      <c r="Y17527" s="11"/>
      <c r="Z17527" s="9"/>
    </row>
    <row r="17528" spans="10:26" ht="15" customHeight="1">
      <c r="J17528" s="9"/>
      <c r="K17528" s="11"/>
      <c r="L17528" s="9"/>
      <c r="M17528" s="11"/>
      <c r="N17528" s="11"/>
      <c r="O17528" s="11"/>
      <c r="P17528" s="11"/>
      <c r="Q17528" s="11"/>
      <c r="R17528" s="11"/>
      <c r="S17528" s="11"/>
      <c r="T17528" s="11"/>
      <c r="U17528" s="11"/>
      <c r="V17528" s="11"/>
      <c r="W17528" s="11"/>
      <c r="X17528" s="11"/>
      <c r="Y17528" s="11"/>
      <c r="Z17528" s="9"/>
    </row>
    <row r="17529" spans="10:26" ht="15" customHeight="1">
      <c r="J17529" s="9"/>
      <c r="K17529" s="11"/>
      <c r="L17529" s="9"/>
      <c r="M17529" s="11"/>
      <c r="N17529" s="11"/>
      <c r="O17529" s="11"/>
      <c r="P17529" s="11"/>
      <c r="Q17529" s="11"/>
      <c r="R17529" s="11"/>
      <c r="S17529" s="11"/>
      <c r="T17529" s="11"/>
      <c r="U17529" s="11"/>
      <c r="V17529" s="11"/>
      <c r="W17529" s="11"/>
      <c r="X17529" s="11"/>
      <c r="Y17529" s="11"/>
      <c r="Z17529" s="9"/>
    </row>
    <row r="17530" spans="10:26" ht="15" customHeight="1">
      <c r="J17530" s="9"/>
      <c r="K17530" s="11"/>
      <c r="L17530" s="9"/>
      <c r="M17530" s="11"/>
      <c r="N17530" s="11"/>
      <c r="O17530" s="11"/>
      <c r="P17530" s="11"/>
      <c r="Q17530" s="11"/>
      <c r="R17530" s="11"/>
      <c r="S17530" s="11"/>
      <c r="T17530" s="11"/>
      <c r="U17530" s="11"/>
      <c r="V17530" s="11"/>
      <c r="W17530" s="11"/>
      <c r="X17530" s="11"/>
      <c r="Y17530" s="11"/>
      <c r="Z17530" s="9"/>
    </row>
    <row r="17531" spans="10:26" ht="15" customHeight="1">
      <c r="J17531" s="9"/>
      <c r="K17531" s="11"/>
      <c r="L17531" s="9"/>
      <c r="M17531" s="11"/>
      <c r="N17531" s="11"/>
      <c r="O17531" s="11"/>
      <c r="P17531" s="11"/>
      <c r="Q17531" s="11"/>
      <c r="R17531" s="11"/>
      <c r="S17531" s="11"/>
      <c r="T17531" s="11"/>
      <c r="U17531" s="11"/>
      <c r="V17531" s="11"/>
      <c r="W17531" s="11"/>
      <c r="X17531" s="11"/>
      <c r="Y17531" s="11"/>
      <c r="Z17531" s="9"/>
    </row>
    <row r="17532" spans="10:26" ht="15" customHeight="1">
      <c r="J17532" s="9"/>
      <c r="K17532" s="11"/>
      <c r="L17532" s="9"/>
      <c r="M17532" s="11"/>
      <c r="N17532" s="11"/>
      <c r="O17532" s="11"/>
      <c r="P17532" s="11"/>
      <c r="Q17532" s="11"/>
      <c r="R17532" s="11"/>
      <c r="S17532" s="11"/>
      <c r="T17532" s="11"/>
      <c r="U17532" s="11"/>
      <c r="V17532" s="11"/>
      <c r="W17532" s="11"/>
      <c r="X17532" s="11"/>
      <c r="Y17532" s="11"/>
      <c r="Z17532" s="9"/>
    </row>
    <row r="17533" spans="10:26" ht="15" customHeight="1">
      <c r="J17533" s="9"/>
      <c r="K17533" s="11"/>
      <c r="L17533" s="9"/>
      <c r="M17533" s="11"/>
      <c r="N17533" s="11"/>
      <c r="O17533" s="11"/>
      <c r="P17533" s="11"/>
      <c r="Q17533" s="11"/>
      <c r="R17533" s="11"/>
      <c r="S17533" s="11"/>
      <c r="T17533" s="11"/>
      <c r="U17533" s="11"/>
      <c r="V17533" s="11"/>
      <c r="W17533" s="11"/>
      <c r="X17533" s="11"/>
      <c r="Y17533" s="11"/>
      <c r="Z17533" s="9"/>
    </row>
    <row r="17534" spans="10:26" ht="15" customHeight="1">
      <c r="J17534" s="9"/>
      <c r="K17534" s="11"/>
      <c r="L17534" s="9"/>
      <c r="M17534" s="11"/>
      <c r="N17534" s="11"/>
      <c r="O17534" s="11"/>
      <c r="P17534" s="11"/>
      <c r="Q17534" s="11"/>
      <c r="R17534" s="11"/>
      <c r="S17534" s="11"/>
      <c r="T17534" s="11"/>
      <c r="U17534" s="11"/>
      <c r="V17534" s="11"/>
      <c r="W17534" s="11"/>
      <c r="X17534" s="11"/>
      <c r="Y17534" s="11"/>
      <c r="Z17534" s="9"/>
    </row>
    <row r="17535" spans="10:26" ht="15" customHeight="1">
      <c r="J17535" s="9"/>
      <c r="K17535" s="11"/>
      <c r="L17535" s="9"/>
      <c r="M17535" s="11"/>
      <c r="N17535" s="11"/>
      <c r="O17535" s="11"/>
      <c r="P17535" s="11"/>
      <c r="Q17535" s="11"/>
      <c r="R17535" s="11"/>
      <c r="S17535" s="11"/>
      <c r="T17535" s="11"/>
      <c r="U17535" s="11"/>
      <c r="V17535" s="11"/>
      <c r="W17535" s="11"/>
      <c r="X17535" s="11"/>
      <c r="Y17535" s="11"/>
      <c r="Z17535" s="9"/>
    </row>
    <row r="17536" spans="10:26" ht="15" customHeight="1">
      <c r="J17536" s="9"/>
      <c r="K17536" s="11"/>
      <c r="L17536" s="9"/>
      <c r="M17536" s="11"/>
      <c r="N17536" s="11"/>
      <c r="O17536" s="11"/>
      <c r="P17536" s="11"/>
      <c r="Q17536" s="11"/>
      <c r="R17536" s="11"/>
      <c r="S17536" s="11"/>
      <c r="T17536" s="11"/>
      <c r="U17536" s="11"/>
      <c r="V17536" s="11"/>
      <c r="W17536" s="11"/>
      <c r="X17536" s="11"/>
      <c r="Y17536" s="11"/>
      <c r="Z17536" s="9"/>
    </row>
    <row r="17537" spans="10:26" ht="15" customHeight="1">
      <c r="J17537" s="9"/>
      <c r="K17537" s="11"/>
      <c r="L17537" s="9"/>
      <c r="M17537" s="11"/>
      <c r="N17537" s="11"/>
      <c r="O17537" s="11"/>
      <c r="P17537" s="11"/>
      <c r="Q17537" s="11"/>
      <c r="R17537" s="11"/>
      <c r="S17537" s="11"/>
      <c r="T17537" s="11"/>
      <c r="U17537" s="11"/>
      <c r="V17537" s="11"/>
      <c r="W17537" s="11"/>
      <c r="X17537" s="11"/>
      <c r="Y17537" s="11"/>
      <c r="Z17537" s="9"/>
    </row>
    <row r="17538" spans="10:26" ht="15" customHeight="1">
      <c r="J17538" s="9"/>
      <c r="K17538" s="11"/>
      <c r="L17538" s="9"/>
      <c r="M17538" s="11"/>
      <c r="N17538" s="11"/>
      <c r="O17538" s="11"/>
      <c r="P17538" s="11"/>
      <c r="Q17538" s="11"/>
      <c r="R17538" s="11"/>
      <c r="S17538" s="11"/>
      <c r="T17538" s="11"/>
      <c r="U17538" s="11"/>
      <c r="V17538" s="11"/>
      <c r="W17538" s="11"/>
      <c r="X17538" s="11"/>
      <c r="Y17538" s="11"/>
      <c r="Z17538" s="9"/>
    </row>
    <row r="17539" spans="10:26" ht="15" customHeight="1">
      <c r="J17539" s="9"/>
      <c r="K17539" s="11"/>
      <c r="L17539" s="9"/>
      <c r="M17539" s="11"/>
      <c r="N17539" s="11"/>
      <c r="O17539" s="11"/>
      <c r="P17539" s="11"/>
      <c r="Q17539" s="11"/>
      <c r="R17539" s="11"/>
      <c r="S17539" s="11"/>
      <c r="T17539" s="11"/>
      <c r="U17539" s="11"/>
      <c r="V17539" s="11"/>
      <c r="W17539" s="11"/>
      <c r="X17539" s="11"/>
      <c r="Y17539" s="11"/>
      <c r="Z17539" s="9"/>
    </row>
    <row r="17540" spans="10:26" ht="15" customHeight="1">
      <c r="J17540" s="9"/>
      <c r="K17540" s="11"/>
      <c r="L17540" s="9"/>
      <c r="M17540" s="11"/>
      <c r="N17540" s="11"/>
      <c r="O17540" s="11"/>
      <c r="P17540" s="11"/>
      <c r="Q17540" s="11"/>
      <c r="R17540" s="11"/>
      <c r="S17540" s="11"/>
      <c r="T17540" s="11"/>
      <c r="U17540" s="11"/>
      <c r="V17540" s="11"/>
      <c r="W17540" s="11"/>
      <c r="X17540" s="11"/>
      <c r="Y17540" s="11"/>
      <c r="Z17540" s="9"/>
    </row>
    <row r="17541" spans="10:26" ht="15" customHeight="1">
      <c r="J17541" s="9"/>
      <c r="K17541" s="11"/>
      <c r="L17541" s="9"/>
      <c r="M17541" s="11"/>
      <c r="N17541" s="11"/>
      <c r="O17541" s="11"/>
      <c r="P17541" s="11"/>
      <c r="Q17541" s="11"/>
      <c r="R17541" s="11"/>
      <c r="S17541" s="11"/>
      <c r="T17541" s="11"/>
      <c r="U17541" s="11"/>
      <c r="V17541" s="11"/>
      <c r="W17541" s="11"/>
      <c r="X17541" s="11"/>
      <c r="Y17541" s="11"/>
      <c r="Z17541" s="9"/>
    </row>
    <row r="17542" spans="10:26" ht="15" customHeight="1">
      <c r="J17542" s="9"/>
      <c r="K17542" s="11"/>
      <c r="L17542" s="9"/>
      <c r="M17542" s="11"/>
      <c r="N17542" s="11"/>
      <c r="O17542" s="11"/>
      <c r="P17542" s="11"/>
      <c r="Q17542" s="11"/>
      <c r="R17542" s="11"/>
      <c r="S17542" s="11"/>
      <c r="T17542" s="11"/>
      <c r="U17542" s="11"/>
      <c r="V17542" s="11"/>
      <c r="W17542" s="11"/>
      <c r="X17542" s="11"/>
      <c r="Y17542" s="11"/>
      <c r="Z17542" s="9"/>
    </row>
    <row r="17543" spans="10:26" ht="15" customHeight="1">
      <c r="J17543" s="9"/>
      <c r="K17543" s="11"/>
      <c r="L17543" s="9"/>
      <c r="M17543" s="11"/>
      <c r="N17543" s="11"/>
      <c r="O17543" s="11"/>
      <c r="P17543" s="11"/>
      <c r="Q17543" s="11"/>
      <c r="R17543" s="11"/>
      <c r="S17543" s="11"/>
      <c r="T17543" s="11"/>
      <c r="U17543" s="11"/>
      <c r="V17543" s="11"/>
      <c r="W17543" s="11"/>
      <c r="X17543" s="11"/>
      <c r="Y17543" s="11"/>
      <c r="Z17543" s="9"/>
    </row>
    <row r="17544" spans="10:26" ht="15" customHeight="1">
      <c r="J17544" s="9"/>
      <c r="K17544" s="11"/>
      <c r="L17544" s="9"/>
      <c r="M17544" s="11"/>
      <c r="N17544" s="11"/>
      <c r="O17544" s="11"/>
      <c r="P17544" s="11"/>
      <c r="Q17544" s="11"/>
      <c r="R17544" s="11"/>
      <c r="S17544" s="11"/>
      <c r="T17544" s="11"/>
      <c r="U17544" s="11"/>
      <c r="V17544" s="11"/>
      <c r="W17544" s="11"/>
      <c r="X17544" s="11"/>
      <c r="Y17544" s="11"/>
      <c r="Z17544" s="9"/>
    </row>
    <row r="17545" spans="10:26" ht="15" customHeight="1">
      <c r="J17545" s="9"/>
      <c r="K17545" s="11"/>
      <c r="L17545" s="9"/>
      <c r="M17545" s="11"/>
      <c r="N17545" s="11"/>
      <c r="O17545" s="11"/>
      <c r="P17545" s="11"/>
      <c r="Q17545" s="11"/>
      <c r="R17545" s="11"/>
      <c r="S17545" s="11"/>
      <c r="T17545" s="11"/>
      <c r="U17545" s="11"/>
      <c r="V17545" s="11"/>
      <c r="W17545" s="11"/>
      <c r="X17545" s="11"/>
      <c r="Y17545" s="11"/>
      <c r="Z17545" s="9"/>
    </row>
    <row r="17546" spans="10:26" ht="15" customHeight="1">
      <c r="J17546" s="9"/>
      <c r="K17546" s="11"/>
      <c r="L17546" s="9"/>
      <c r="M17546" s="11"/>
      <c r="N17546" s="11"/>
      <c r="O17546" s="11"/>
      <c r="P17546" s="11"/>
      <c r="Q17546" s="11"/>
      <c r="R17546" s="11"/>
      <c r="S17546" s="11"/>
      <c r="T17546" s="11"/>
      <c r="U17546" s="11"/>
      <c r="V17546" s="11"/>
      <c r="W17546" s="11"/>
      <c r="X17546" s="11"/>
      <c r="Y17546" s="11"/>
      <c r="Z17546" s="9"/>
    </row>
    <row r="17547" spans="10:26" ht="15" customHeight="1">
      <c r="J17547" s="9"/>
      <c r="K17547" s="11"/>
      <c r="L17547" s="9"/>
      <c r="M17547" s="11"/>
      <c r="N17547" s="11"/>
      <c r="O17547" s="11"/>
      <c r="P17547" s="11"/>
      <c r="Q17547" s="11"/>
      <c r="R17547" s="11"/>
      <c r="S17547" s="11"/>
      <c r="T17547" s="11"/>
      <c r="U17547" s="11"/>
      <c r="V17547" s="11"/>
      <c r="W17547" s="11"/>
      <c r="X17547" s="11"/>
      <c r="Y17547" s="11"/>
      <c r="Z17547" s="9"/>
    </row>
    <row r="17548" spans="10:26" ht="15" customHeight="1">
      <c r="J17548" s="9"/>
      <c r="K17548" s="11"/>
      <c r="L17548" s="9"/>
      <c r="M17548" s="11"/>
      <c r="N17548" s="11"/>
      <c r="O17548" s="11"/>
      <c r="P17548" s="11"/>
      <c r="Q17548" s="11"/>
      <c r="R17548" s="11"/>
      <c r="S17548" s="11"/>
      <c r="T17548" s="11"/>
      <c r="U17548" s="11"/>
      <c r="V17548" s="11"/>
      <c r="W17548" s="11"/>
      <c r="X17548" s="11"/>
      <c r="Y17548" s="11"/>
      <c r="Z17548" s="9"/>
    </row>
    <row r="17549" spans="10:26" ht="15" customHeight="1">
      <c r="J17549" s="9"/>
      <c r="K17549" s="11"/>
      <c r="L17549" s="9"/>
      <c r="M17549" s="11"/>
      <c r="N17549" s="11"/>
      <c r="O17549" s="11"/>
      <c r="P17549" s="11"/>
      <c r="Q17549" s="11"/>
      <c r="R17549" s="11"/>
      <c r="S17549" s="11"/>
      <c r="T17549" s="11"/>
      <c r="U17549" s="11"/>
      <c r="V17549" s="11"/>
      <c r="W17549" s="11"/>
      <c r="X17549" s="11"/>
      <c r="Y17549" s="11"/>
      <c r="Z17549" s="9"/>
    </row>
    <row r="17550" spans="10:26" ht="15" customHeight="1">
      <c r="J17550" s="9"/>
      <c r="K17550" s="11"/>
      <c r="L17550" s="9"/>
      <c r="M17550" s="11"/>
      <c r="N17550" s="11"/>
      <c r="O17550" s="11"/>
      <c r="P17550" s="11"/>
      <c r="Q17550" s="11"/>
      <c r="R17550" s="11"/>
      <c r="S17550" s="11"/>
      <c r="T17550" s="11"/>
      <c r="U17550" s="11"/>
      <c r="V17550" s="11"/>
      <c r="W17550" s="11"/>
      <c r="X17550" s="11"/>
      <c r="Y17550" s="11"/>
      <c r="Z17550" s="9"/>
    </row>
    <row r="17551" spans="10:26" ht="15" customHeight="1">
      <c r="J17551" s="9"/>
      <c r="K17551" s="11"/>
      <c r="L17551" s="9"/>
      <c r="M17551" s="11"/>
      <c r="N17551" s="11"/>
      <c r="O17551" s="11"/>
      <c r="P17551" s="11"/>
      <c r="Q17551" s="11"/>
      <c r="R17551" s="11"/>
      <c r="S17551" s="11"/>
      <c r="T17551" s="11"/>
      <c r="U17551" s="11"/>
      <c r="V17551" s="11"/>
      <c r="W17551" s="11"/>
      <c r="X17551" s="11"/>
      <c r="Y17551" s="11"/>
      <c r="Z17551" s="9"/>
    </row>
    <row r="17552" spans="10:26" ht="15" customHeight="1">
      <c r="J17552" s="9"/>
      <c r="K17552" s="11"/>
      <c r="L17552" s="9"/>
      <c r="M17552" s="11"/>
      <c r="N17552" s="11"/>
      <c r="O17552" s="11"/>
      <c r="P17552" s="11"/>
      <c r="Q17552" s="11"/>
      <c r="R17552" s="11"/>
      <c r="S17552" s="11"/>
      <c r="T17552" s="11"/>
      <c r="U17552" s="11"/>
      <c r="V17552" s="11"/>
      <c r="W17552" s="11"/>
      <c r="X17552" s="11"/>
      <c r="Y17552" s="11"/>
      <c r="Z17552" s="9"/>
    </row>
    <row r="17553" spans="10:26" ht="15" customHeight="1">
      <c r="J17553" s="9"/>
      <c r="K17553" s="11"/>
      <c r="L17553" s="9"/>
      <c r="M17553" s="11"/>
      <c r="N17553" s="11"/>
      <c r="O17553" s="11"/>
      <c r="P17553" s="11"/>
      <c r="Q17553" s="11"/>
      <c r="R17553" s="11"/>
      <c r="S17553" s="11"/>
      <c r="T17553" s="11"/>
      <c r="U17553" s="11"/>
      <c r="V17553" s="11"/>
      <c r="W17553" s="11"/>
      <c r="X17553" s="11"/>
      <c r="Y17553" s="11"/>
      <c r="Z17553" s="9"/>
    </row>
    <row r="17554" spans="10:26" ht="15" customHeight="1">
      <c r="J17554" s="9"/>
      <c r="K17554" s="11"/>
      <c r="L17554" s="9"/>
      <c r="M17554" s="11"/>
      <c r="N17554" s="11"/>
      <c r="O17554" s="11"/>
      <c r="P17554" s="11"/>
      <c r="Q17554" s="11"/>
      <c r="R17554" s="11"/>
      <c r="S17554" s="11"/>
      <c r="T17554" s="11"/>
      <c r="U17554" s="11"/>
      <c r="V17554" s="11"/>
      <c r="W17554" s="11"/>
      <c r="X17554" s="11"/>
      <c r="Y17554" s="11"/>
      <c r="Z17554" s="9"/>
    </row>
    <row r="17555" spans="10:26" ht="15" customHeight="1">
      <c r="J17555" s="9"/>
      <c r="K17555" s="11"/>
      <c r="L17555" s="9"/>
      <c r="M17555" s="11"/>
      <c r="N17555" s="11"/>
      <c r="O17555" s="11"/>
      <c r="P17555" s="11"/>
      <c r="Q17555" s="11"/>
      <c r="R17555" s="11"/>
      <c r="S17555" s="11"/>
      <c r="T17555" s="11"/>
      <c r="U17555" s="11"/>
      <c r="V17555" s="11"/>
      <c r="W17555" s="11"/>
      <c r="X17555" s="11"/>
      <c r="Y17555" s="11"/>
      <c r="Z17555" s="9"/>
    </row>
    <row r="17556" spans="10:26" ht="15" customHeight="1">
      <c r="J17556" s="9"/>
      <c r="K17556" s="11"/>
      <c r="L17556" s="9"/>
      <c r="M17556" s="11"/>
      <c r="N17556" s="11"/>
      <c r="O17556" s="11"/>
      <c r="P17556" s="11"/>
      <c r="Q17556" s="11"/>
      <c r="R17556" s="11"/>
      <c r="S17556" s="11"/>
      <c r="T17556" s="11"/>
      <c r="U17556" s="11"/>
      <c r="V17556" s="11"/>
      <c r="W17556" s="11"/>
      <c r="X17556" s="11"/>
      <c r="Y17556" s="11"/>
      <c r="Z17556" s="9"/>
    </row>
    <row r="17557" spans="10:26" ht="15" customHeight="1">
      <c r="J17557" s="9"/>
      <c r="K17557" s="11"/>
      <c r="L17557" s="9"/>
      <c r="M17557" s="11"/>
      <c r="N17557" s="11"/>
      <c r="O17557" s="11"/>
      <c r="P17557" s="11"/>
      <c r="Q17557" s="11"/>
      <c r="R17557" s="11"/>
      <c r="S17557" s="11"/>
      <c r="T17557" s="11"/>
      <c r="U17557" s="11"/>
      <c r="V17557" s="11"/>
      <c r="W17557" s="11"/>
      <c r="X17557" s="11"/>
      <c r="Y17557" s="11"/>
      <c r="Z17557" s="9"/>
    </row>
    <row r="17558" spans="10:26" ht="15" customHeight="1">
      <c r="J17558" s="9"/>
      <c r="K17558" s="11"/>
      <c r="L17558" s="9"/>
      <c r="M17558" s="11"/>
      <c r="N17558" s="11"/>
      <c r="O17558" s="11"/>
      <c r="P17558" s="11"/>
      <c r="Q17558" s="11"/>
      <c r="R17558" s="11"/>
      <c r="S17558" s="11"/>
      <c r="T17558" s="11"/>
      <c r="U17558" s="11"/>
      <c r="V17558" s="11"/>
      <c r="W17558" s="11"/>
      <c r="X17558" s="11"/>
      <c r="Y17558" s="11"/>
      <c r="Z17558" s="9"/>
    </row>
    <row r="17559" spans="10:26" ht="15" customHeight="1">
      <c r="J17559" s="9"/>
      <c r="K17559" s="11"/>
      <c r="L17559" s="9"/>
      <c r="M17559" s="11"/>
      <c r="N17559" s="11"/>
      <c r="O17559" s="11"/>
      <c r="P17559" s="11"/>
      <c r="Q17559" s="11"/>
      <c r="R17559" s="11"/>
      <c r="S17559" s="11"/>
      <c r="T17559" s="11"/>
      <c r="U17559" s="11"/>
      <c r="V17559" s="11"/>
      <c r="W17559" s="11"/>
      <c r="X17559" s="11"/>
      <c r="Y17559" s="11"/>
      <c r="Z17559" s="9"/>
    </row>
    <row r="17560" spans="10:26" ht="15" customHeight="1">
      <c r="J17560" s="9"/>
      <c r="K17560" s="11"/>
      <c r="L17560" s="9"/>
      <c r="M17560" s="11"/>
      <c r="N17560" s="11"/>
      <c r="O17560" s="11"/>
      <c r="P17560" s="11"/>
      <c r="Q17560" s="11"/>
      <c r="R17560" s="11"/>
      <c r="S17560" s="11"/>
      <c r="T17560" s="11"/>
      <c r="U17560" s="11"/>
      <c r="V17560" s="11"/>
      <c r="W17560" s="11"/>
      <c r="X17560" s="11"/>
      <c r="Y17560" s="11"/>
      <c r="Z17560" s="9"/>
    </row>
    <row r="17561" spans="10:26" ht="15" customHeight="1">
      <c r="J17561" s="9"/>
      <c r="K17561" s="11"/>
      <c r="L17561" s="9"/>
      <c r="M17561" s="11"/>
      <c r="N17561" s="11"/>
      <c r="O17561" s="11"/>
      <c r="P17561" s="11"/>
      <c r="Q17561" s="11"/>
      <c r="R17561" s="11"/>
      <c r="S17561" s="11"/>
      <c r="T17561" s="11"/>
      <c r="U17561" s="11"/>
      <c r="V17561" s="11"/>
      <c r="W17561" s="11"/>
      <c r="X17561" s="11"/>
      <c r="Y17561" s="11"/>
      <c r="Z17561" s="9"/>
    </row>
    <row r="17562" spans="10:26" ht="15" customHeight="1">
      <c r="J17562" s="9"/>
      <c r="K17562" s="11"/>
      <c r="L17562" s="9"/>
      <c r="M17562" s="11"/>
      <c r="N17562" s="11"/>
      <c r="O17562" s="11"/>
      <c r="P17562" s="11"/>
      <c r="Q17562" s="11"/>
      <c r="R17562" s="11"/>
      <c r="S17562" s="11"/>
      <c r="T17562" s="11"/>
      <c r="U17562" s="11"/>
      <c r="V17562" s="11"/>
      <c r="W17562" s="11"/>
      <c r="X17562" s="11"/>
      <c r="Y17562" s="11"/>
      <c r="Z17562" s="9"/>
    </row>
    <row r="17563" spans="10:26" ht="15" customHeight="1">
      <c r="J17563" s="9"/>
      <c r="K17563" s="11"/>
      <c r="L17563" s="9"/>
      <c r="M17563" s="11"/>
      <c r="N17563" s="11"/>
      <c r="O17563" s="11"/>
      <c r="P17563" s="11"/>
      <c r="Q17563" s="11"/>
      <c r="R17563" s="11"/>
      <c r="S17563" s="11"/>
      <c r="T17563" s="11"/>
      <c r="U17563" s="11"/>
      <c r="V17563" s="11"/>
      <c r="W17563" s="11"/>
      <c r="X17563" s="11"/>
      <c r="Y17563" s="11"/>
      <c r="Z17563" s="9"/>
    </row>
    <row r="17564" spans="10:26" ht="15" customHeight="1">
      <c r="J17564" s="9"/>
      <c r="K17564" s="11"/>
      <c r="L17564" s="9"/>
      <c r="M17564" s="11"/>
      <c r="N17564" s="11"/>
      <c r="O17564" s="11"/>
      <c r="P17564" s="11"/>
      <c r="Q17564" s="11"/>
      <c r="R17564" s="11"/>
      <c r="S17564" s="11"/>
      <c r="T17564" s="11"/>
      <c r="U17564" s="11"/>
      <c r="V17564" s="11"/>
      <c r="W17564" s="11"/>
      <c r="X17564" s="11"/>
      <c r="Y17564" s="11"/>
      <c r="Z17564" s="9"/>
    </row>
    <row r="17565" spans="10:26" ht="15" customHeight="1">
      <c r="J17565" s="9"/>
      <c r="K17565" s="11"/>
      <c r="L17565" s="9"/>
      <c r="M17565" s="11"/>
      <c r="N17565" s="11"/>
      <c r="O17565" s="11"/>
      <c r="P17565" s="11"/>
      <c r="Q17565" s="11"/>
      <c r="R17565" s="11"/>
      <c r="S17565" s="11"/>
      <c r="T17565" s="11"/>
      <c r="U17565" s="11"/>
      <c r="V17565" s="11"/>
      <c r="W17565" s="11"/>
      <c r="X17565" s="11"/>
      <c r="Y17565" s="11"/>
      <c r="Z17565" s="9"/>
    </row>
    <row r="17566" spans="10:26" ht="15" customHeight="1">
      <c r="J17566" s="9"/>
      <c r="K17566" s="11"/>
      <c r="L17566" s="9"/>
      <c r="M17566" s="11"/>
      <c r="N17566" s="11"/>
      <c r="O17566" s="11"/>
      <c r="P17566" s="11"/>
      <c r="Q17566" s="11"/>
      <c r="R17566" s="11"/>
      <c r="S17566" s="11"/>
      <c r="T17566" s="11"/>
      <c r="U17566" s="11"/>
      <c r="V17566" s="11"/>
      <c r="W17566" s="11"/>
      <c r="X17566" s="11"/>
      <c r="Y17566" s="11"/>
      <c r="Z17566" s="9"/>
    </row>
    <row r="17567" spans="10:26" ht="15" customHeight="1">
      <c r="J17567" s="9"/>
      <c r="K17567" s="11"/>
      <c r="L17567" s="9"/>
      <c r="M17567" s="11"/>
      <c r="N17567" s="11"/>
      <c r="O17567" s="11"/>
      <c r="P17567" s="11"/>
      <c r="Q17567" s="11"/>
      <c r="R17567" s="11"/>
      <c r="S17567" s="11"/>
      <c r="T17567" s="11"/>
      <c r="U17567" s="11"/>
      <c r="V17567" s="11"/>
      <c r="W17567" s="11"/>
      <c r="X17567" s="11"/>
      <c r="Y17567" s="11"/>
      <c r="Z17567" s="9"/>
    </row>
    <row r="17568" spans="10:26" ht="15" customHeight="1">
      <c r="J17568" s="9"/>
      <c r="K17568" s="11"/>
      <c r="L17568" s="9"/>
      <c r="M17568" s="11"/>
      <c r="N17568" s="11"/>
      <c r="O17568" s="11"/>
      <c r="P17568" s="11"/>
      <c r="Q17568" s="11"/>
      <c r="R17568" s="11"/>
      <c r="S17568" s="11"/>
      <c r="T17568" s="11"/>
      <c r="U17568" s="11"/>
      <c r="V17568" s="11"/>
      <c r="W17568" s="11"/>
      <c r="X17568" s="11"/>
      <c r="Y17568" s="11"/>
      <c r="Z17568" s="9"/>
    </row>
    <row r="17569" spans="10:26" ht="15" customHeight="1">
      <c r="J17569" s="9"/>
      <c r="K17569" s="11"/>
      <c r="L17569" s="9"/>
      <c r="M17569" s="11"/>
      <c r="N17569" s="11"/>
      <c r="O17569" s="11"/>
      <c r="P17569" s="11"/>
      <c r="Q17569" s="11"/>
      <c r="R17569" s="11"/>
      <c r="S17569" s="11"/>
      <c r="T17569" s="11"/>
      <c r="U17569" s="11"/>
      <c r="V17569" s="11"/>
      <c r="W17569" s="11"/>
      <c r="X17569" s="11"/>
      <c r="Y17569" s="11"/>
      <c r="Z17569" s="9"/>
    </row>
    <row r="17570" spans="10:26" ht="15" customHeight="1">
      <c r="J17570" s="9"/>
      <c r="K17570" s="11"/>
      <c r="L17570" s="9"/>
      <c r="M17570" s="11"/>
      <c r="N17570" s="11"/>
      <c r="O17570" s="11"/>
      <c r="P17570" s="11"/>
      <c r="Q17570" s="11"/>
      <c r="R17570" s="11"/>
      <c r="S17570" s="11"/>
      <c r="T17570" s="11"/>
      <c r="U17570" s="11"/>
      <c r="V17570" s="11"/>
      <c r="W17570" s="11"/>
      <c r="X17570" s="11"/>
      <c r="Y17570" s="11"/>
      <c r="Z17570" s="9"/>
    </row>
    <row r="17571" spans="10:26" ht="15" customHeight="1">
      <c r="J17571" s="9"/>
      <c r="K17571" s="11"/>
      <c r="L17571" s="9"/>
      <c r="M17571" s="11"/>
      <c r="N17571" s="11"/>
      <c r="O17571" s="11"/>
      <c r="P17571" s="11"/>
      <c r="Q17571" s="11"/>
      <c r="R17571" s="11"/>
      <c r="S17571" s="11"/>
      <c r="T17571" s="11"/>
      <c r="U17571" s="11"/>
      <c r="V17571" s="11"/>
      <c r="W17571" s="11"/>
      <c r="X17571" s="11"/>
      <c r="Y17571" s="11"/>
      <c r="Z17571" s="9"/>
    </row>
    <row r="17572" spans="10:26" ht="15" customHeight="1">
      <c r="J17572" s="9"/>
      <c r="K17572" s="11"/>
      <c r="L17572" s="9"/>
      <c r="M17572" s="11"/>
      <c r="N17572" s="11"/>
      <c r="O17572" s="11"/>
      <c r="P17572" s="11"/>
      <c r="Q17572" s="11"/>
      <c r="R17572" s="11"/>
      <c r="S17572" s="11"/>
      <c r="T17572" s="11"/>
      <c r="U17572" s="11"/>
      <c r="V17572" s="11"/>
      <c r="W17572" s="11"/>
      <c r="X17572" s="11"/>
      <c r="Y17572" s="11"/>
      <c r="Z17572" s="9"/>
    </row>
    <row r="17573" spans="10:26" ht="15" customHeight="1">
      <c r="J17573" s="9"/>
      <c r="K17573" s="11"/>
      <c r="L17573" s="9"/>
      <c r="M17573" s="11"/>
      <c r="N17573" s="11"/>
      <c r="O17573" s="11"/>
      <c r="P17573" s="11"/>
      <c r="Q17573" s="11"/>
      <c r="R17573" s="11"/>
      <c r="S17573" s="11"/>
      <c r="T17573" s="11"/>
      <c r="U17573" s="11"/>
      <c r="V17573" s="11"/>
      <c r="W17573" s="11"/>
      <c r="X17573" s="11"/>
      <c r="Y17573" s="11"/>
      <c r="Z17573" s="9"/>
    </row>
    <row r="17574" spans="10:26" ht="15" customHeight="1">
      <c r="J17574" s="9"/>
      <c r="K17574" s="11"/>
      <c r="L17574" s="9"/>
      <c r="M17574" s="11"/>
      <c r="N17574" s="11"/>
      <c r="O17574" s="11"/>
      <c r="P17574" s="11"/>
      <c r="Q17574" s="11"/>
      <c r="R17574" s="11"/>
      <c r="S17574" s="11"/>
      <c r="T17574" s="11"/>
      <c r="U17574" s="11"/>
      <c r="V17574" s="11"/>
      <c r="W17574" s="11"/>
      <c r="X17574" s="11"/>
      <c r="Y17574" s="11"/>
      <c r="Z17574" s="9"/>
    </row>
    <row r="17575" spans="10:26" ht="15" customHeight="1">
      <c r="J17575" s="9"/>
      <c r="K17575" s="11"/>
      <c r="L17575" s="9"/>
      <c r="M17575" s="11"/>
      <c r="N17575" s="11"/>
      <c r="O17575" s="11"/>
      <c r="P17575" s="11"/>
      <c r="Q17575" s="11"/>
      <c r="R17575" s="11"/>
      <c r="S17575" s="11"/>
      <c r="T17575" s="11"/>
      <c r="U17575" s="11"/>
      <c r="V17575" s="11"/>
      <c r="W17575" s="11"/>
      <c r="X17575" s="11"/>
      <c r="Y17575" s="11"/>
      <c r="Z17575" s="9"/>
    </row>
    <row r="17576" spans="10:26" ht="15" customHeight="1">
      <c r="J17576" s="9"/>
      <c r="K17576" s="11"/>
      <c r="L17576" s="9"/>
      <c r="M17576" s="11"/>
      <c r="N17576" s="11"/>
      <c r="O17576" s="11"/>
      <c r="P17576" s="11"/>
      <c r="Q17576" s="11"/>
      <c r="R17576" s="11"/>
      <c r="S17576" s="11"/>
      <c r="T17576" s="11"/>
      <c r="U17576" s="11"/>
      <c r="V17576" s="11"/>
      <c r="W17576" s="11"/>
      <c r="X17576" s="11"/>
      <c r="Y17576" s="11"/>
      <c r="Z17576" s="9"/>
    </row>
    <row r="17577" spans="10:26" ht="15" customHeight="1">
      <c r="J17577" s="9"/>
      <c r="K17577" s="11"/>
      <c r="L17577" s="9"/>
      <c r="M17577" s="11"/>
      <c r="N17577" s="11"/>
      <c r="O17577" s="11"/>
      <c r="P17577" s="11"/>
      <c r="Q17577" s="11"/>
      <c r="R17577" s="11"/>
      <c r="S17577" s="11"/>
      <c r="T17577" s="11"/>
      <c r="U17577" s="11"/>
      <c r="V17577" s="11"/>
      <c r="W17577" s="11"/>
      <c r="X17577" s="11"/>
      <c r="Y17577" s="11"/>
      <c r="Z17577" s="9"/>
    </row>
    <row r="17578" spans="10:26" ht="15" customHeight="1">
      <c r="J17578" s="9"/>
      <c r="K17578" s="11"/>
      <c r="L17578" s="9"/>
      <c r="M17578" s="11"/>
      <c r="N17578" s="11"/>
      <c r="O17578" s="11"/>
      <c r="P17578" s="11"/>
      <c r="Q17578" s="11"/>
      <c r="R17578" s="11"/>
      <c r="S17578" s="11"/>
      <c r="T17578" s="11"/>
      <c r="U17578" s="11"/>
      <c r="V17578" s="11"/>
      <c r="W17578" s="11"/>
      <c r="X17578" s="11"/>
      <c r="Y17578" s="11"/>
      <c r="Z17578" s="9"/>
    </row>
    <row r="17579" spans="10:26" ht="15" customHeight="1">
      <c r="J17579" s="9"/>
      <c r="K17579" s="11"/>
      <c r="L17579" s="9"/>
      <c r="M17579" s="11"/>
      <c r="N17579" s="11"/>
      <c r="O17579" s="11"/>
      <c r="P17579" s="11"/>
      <c r="Q17579" s="11"/>
      <c r="R17579" s="11"/>
      <c r="S17579" s="11"/>
      <c r="T17579" s="11"/>
      <c r="U17579" s="11"/>
      <c r="V17579" s="11"/>
      <c r="W17579" s="11"/>
      <c r="X17579" s="11"/>
      <c r="Y17579" s="11"/>
      <c r="Z17579" s="9"/>
    </row>
    <row r="17580" spans="10:26" ht="15" customHeight="1">
      <c r="J17580" s="9"/>
      <c r="K17580" s="11"/>
      <c r="L17580" s="9"/>
      <c r="M17580" s="11"/>
      <c r="N17580" s="11"/>
      <c r="O17580" s="11"/>
      <c r="P17580" s="11"/>
      <c r="Q17580" s="11"/>
      <c r="R17580" s="11"/>
      <c r="S17580" s="11"/>
      <c r="T17580" s="11"/>
      <c r="U17580" s="11"/>
      <c r="V17580" s="11"/>
      <c r="W17580" s="11"/>
      <c r="X17580" s="11"/>
      <c r="Y17580" s="11"/>
      <c r="Z17580" s="9"/>
    </row>
    <row r="17581" spans="10:26" ht="15" customHeight="1">
      <c r="J17581" s="9"/>
      <c r="K17581" s="11"/>
      <c r="L17581" s="9"/>
      <c r="M17581" s="11"/>
      <c r="N17581" s="11"/>
      <c r="O17581" s="11"/>
      <c r="P17581" s="11"/>
      <c r="Q17581" s="11"/>
      <c r="R17581" s="11"/>
      <c r="S17581" s="11"/>
      <c r="T17581" s="11"/>
      <c r="U17581" s="11"/>
      <c r="V17581" s="11"/>
      <c r="W17581" s="11"/>
      <c r="X17581" s="11"/>
      <c r="Y17581" s="11"/>
      <c r="Z17581" s="9"/>
    </row>
    <row r="17582" spans="10:26" ht="15" customHeight="1">
      <c r="J17582" s="9"/>
      <c r="K17582" s="11"/>
      <c r="L17582" s="9"/>
      <c r="M17582" s="11"/>
      <c r="N17582" s="11"/>
      <c r="O17582" s="11"/>
      <c r="P17582" s="11"/>
      <c r="Q17582" s="11"/>
      <c r="R17582" s="11"/>
      <c r="S17582" s="11"/>
      <c r="T17582" s="11"/>
      <c r="U17582" s="11"/>
      <c r="V17582" s="11"/>
      <c r="W17582" s="11"/>
      <c r="X17582" s="11"/>
      <c r="Y17582" s="11"/>
      <c r="Z17582" s="9"/>
    </row>
    <row r="17583" spans="10:26" ht="15" customHeight="1">
      <c r="J17583" s="9"/>
      <c r="K17583" s="11"/>
      <c r="L17583" s="9"/>
      <c r="M17583" s="11"/>
      <c r="N17583" s="11"/>
      <c r="O17583" s="11"/>
      <c r="P17583" s="11"/>
      <c r="Q17583" s="11"/>
      <c r="R17583" s="11"/>
      <c r="S17583" s="11"/>
      <c r="T17583" s="11"/>
      <c r="U17583" s="11"/>
      <c r="V17583" s="11"/>
      <c r="W17583" s="11"/>
      <c r="X17583" s="11"/>
      <c r="Y17583" s="11"/>
      <c r="Z17583" s="9"/>
    </row>
    <row r="17584" spans="10:26" ht="15" customHeight="1">
      <c r="J17584" s="9"/>
      <c r="K17584" s="11"/>
      <c r="L17584" s="9"/>
      <c r="M17584" s="11"/>
      <c r="N17584" s="11"/>
      <c r="O17584" s="11"/>
      <c r="P17584" s="11"/>
      <c r="Q17584" s="11"/>
      <c r="R17584" s="11"/>
      <c r="S17584" s="11"/>
      <c r="T17584" s="11"/>
      <c r="U17584" s="11"/>
      <c r="V17584" s="11"/>
      <c r="W17584" s="11"/>
      <c r="X17584" s="11"/>
      <c r="Y17584" s="11"/>
      <c r="Z17584" s="9"/>
    </row>
    <row r="17585" spans="10:26" ht="15" customHeight="1">
      <c r="J17585" s="9"/>
      <c r="K17585" s="11"/>
      <c r="L17585" s="9"/>
      <c r="M17585" s="11"/>
      <c r="N17585" s="11"/>
      <c r="O17585" s="11"/>
      <c r="P17585" s="11"/>
      <c r="Q17585" s="11"/>
      <c r="R17585" s="11"/>
      <c r="S17585" s="11"/>
      <c r="T17585" s="11"/>
      <c r="U17585" s="11"/>
      <c r="V17585" s="11"/>
      <c r="W17585" s="11"/>
      <c r="X17585" s="11"/>
      <c r="Y17585" s="11"/>
      <c r="Z17585" s="9"/>
    </row>
    <row r="17586" spans="10:26" ht="15" customHeight="1">
      <c r="J17586" s="9"/>
      <c r="K17586" s="11"/>
      <c r="L17586" s="9"/>
      <c r="M17586" s="11"/>
      <c r="N17586" s="11"/>
      <c r="O17586" s="11"/>
      <c r="P17586" s="11"/>
      <c r="Q17586" s="11"/>
      <c r="R17586" s="11"/>
      <c r="S17586" s="11"/>
      <c r="T17586" s="11"/>
      <c r="U17586" s="11"/>
      <c r="V17586" s="11"/>
      <c r="W17586" s="11"/>
      <c r="X17586" s="11"/>
      <c r="Y17586" s="11"/>
      <c r="Z17586" s="9"/>
    </row>
    <row r="17587" spans="10:26" ht="15" customHeight="1">
      <c r="J17587" s="9"/>
      <c r="K17587" s="11"/>
      <c r="L17587" s="9"/>
      <c r="M17587" s="11"/>
      <c r="N17587" s="11"/>
      <c r="O17587" s="11"/>
      <c r="P17587" s="11"/>
      <c r="Q17587" s="11"/>
      <c r="R17587" s="11"/>
      <c r="S17587" s="11"/>
      <c r="T17587" s="11"/>
      <c r="U17587" s="11"/>
      <c r="V17587" s="11"/>
      <c r="W17587" s="11"/>
      <c r="X17587" s="11"/>
      <c r="Y17587" s="11"/>
      <c r="Z17587" s="9"/>
    </row>
    <row r="17588" spans="10:26" ht="15" customHeight="1">
      <c r="J17588" s="9"/>
      <c r="K17588" s="11"/>
      <c r="L17588" s="9"/>
      <c r="M17588" s="11"/>
      <c r="N17588" s="11"/>
      <c r="O17588" s="11"/>
      <c r="P17588" s="11"/>
      <c r="Q17588" s="11"/>
      <c r="R17588" s="11"/>
      <c r="S17588" s="11"/>
      <c r="T17588" s="11"/>
      <c r="U17588" s="11"/>
      <c r="V17588" s="11"/>
      <c r="W17588" s="11"/>
      <c r="X17588" s="11"/>
      <c r="Y17588" s="11"/>
      <c r="Z17588" s="9"/>
    </row>
    <row r="17589" spans="10:26" ht="15" customHeight="1">
      <c r="J17589" s="9"/>
      <c r="K17589" s="11"/>
      <c r="L17589" s="9"/>
      <c r="M17589" s="11"/>
      <c r="N17589" s="11"/>
      <c r="O17589" s="11"/>
      <c r="P17589" s="11"/>
      <c r="Q17589" s="11"/>
      <c r="R17589" s="11"/>
      <c r="S17589" s="11"/>
      <c r="T17589" s="11"/>
      <c r="U17589" s="11"/>
      <c r="V17589" s="11"/>
      <c r="W17589" s="11"/>
      <c r="X17589" s="11"/>
      <c r="Y17589" s="11"/>
      <c r="Z17589" s="9"/>
    </row>
    <row r="17590" spans="10:26" ht="15" customHeight="1">
      <c r="J17590" s="9"/>
      <c r="K17590" s="11"/>
      <c r="L17590" s="9"/>
      <c r="M17590" s="11"/>
      <c r="N17590" s="11"/>
      <c r="O17590" s="11"/>
      <c r="P17590" s="11"/>
      <c r="Q17590" s="11"/>
      <c r="R17590" s="11"/>
      <c r="S17590" s="11"/>
      <c r="T17590" s="11"/>
      <c r="U17590" s="11"/>
      <c r="V17590" s="11"/>
      <c r="W17590" s="11"/>
      <c r="X17590" s="11"/>
      <c r="Y17590" s="11"/>
      <c r="Z17590" s="9"/>
    </row>
    <row r="17591" spans="10:26" ht="15" customHeight="1">
      <c r="J17591" s="9"/>
      <c r="K17591" s="11"/>
      <c r="L17591" s="9"/>
      <c r="M17591" s="11"/>
      <c r="N17591" s="11"/>
      <c r="O17591" s="11"/>
      <c r="P17591" s="11"/>
      <c r="Q17591" s="11"/>
      <c r="R17591" s="11"/>
      <c r="S17591" s="11"/>
      <c r="T17591" s="11"/>
      <c r="U17591" s="11"/>
      <c r="V17591" s="11"/>
      <c r="W17591" s="11"/>
      <c r="X17591" s="11"/>
      <c r="Y17591" s="11"/>
      <c r="Z17591" s="9"/>
    </row>
    <row r="17592" spans="10:26" ht="15" customHeight="1">
      <c r="J17592" s="9"/>
      <c r="K17592" s="11"/>
      <c r="L17592" s="9"/>
      <c r="M17592" s="11"/>
      <c r="N17592" s="11"/>
      <c r="O17592" s="11"/>
      <c r="P17592" s="11"/>
      <c r="Q17592" s="11"/>
      <c r="R17592" s="11"/>
      <c r="S17592" s="11"/>
      <c r="T17592" s="11"/>
      <c r="U17592" s="11"/>
      <c r="V17592" s="11"/>
      <c r="W17592" s="11"/>
      <c r="X17592" s="11"/>
      <c r="Y17592" s="11"/>
      <c r="Z17592" s="9"/>
    </row>
    <row r="17593" spans="10:26" ht="15" customHeight="1">
      <c r="J17593" s="9"/>
      <c r="K17593" s="11"/>
      <c r="L17593" s="9"/>
      <c r="M17593" s="11"/>
      <c r="N17593" s="11"/>
      <c r="O17593" s="11"/>
      <c r="P17593" s="11"/>
      <c r="Q17593" s="11"/>
      <c r="R17593" s="11"/>
      <c r="S17593" s="11"/>
      <c r="T17593" s="11"/>
      <c r="U17593" s="11"/>
      <c r="V17593" s="11"/>
      <c r="W17593" s="11"/>
      <c r="X17593" s="11"/>
      <c r="Y17593" s="11"/>
      <c r="Z17593" s="9"/>
    </row>
    <row r="17594" spans="10:26" ht="15" customHeight="1">
      <c r="J17594" s="9"/>
      <c r="K17594" s="11"/>
      <c r="L17594" s="9"/>
      <c r="M17594" s="11"/>
      <c r="N17594" s="11"/>
      <c r="O17594" s="11"/>
      <c r="P17594" s="11"/>
      <c r="Q17594" s="11"/>
      <c r="R17594" s="11"/>
      <c r="S17594" s="11"/>
      <c r="T17594" s="11"/>
      <c r="U17594" s="11"/>
      <c r="V17594" s="11"/>
      <c r="W17594" s="11"/>
      <c r="X17594" s="11"/>
      <c r="Y17594" s="11"/>
      <c r="Z17594" s="9"/>
    </row>
    <row r="17595" spans="10:26" ht="15" customHeight="1">
      <c r="J17595" s="9"/>
      <c r="K17595" s="11"/>
      <c r="L17595" s="9"/>
      <c r="M17595" s="11"/>
      <c r="N17595" s="11"/>
      <c r="O17595" s="11"/>
      <c r="P17595" s="11"/>
      <c r="Q17595" s="11"/>
      <c r="R17595" s="11"/>
      <c r="S17595" s="11"/>
      <c r="T17595" s="11"/>
      <c r="U17595" s="11"/>
      <c r="V17595" s="11"/>
      <c r="W17595" s="11"/>
      <c r="X17595" s="11"/>
      <c r="Y17595" s="11"/>
      <c r="Z17595" s="9"/>
    </row>
    <row r="17596" spans="10:26" ht="15" customHeight="1">
      <c r="J17596" s="9"/>
      <c r="K17596" s="11"/>
      <c r="L17596" s="9"/>
      <c r="M17596" s="11"/>
      <c r="N17596" s="11"/>
      <c r="O17596" s="11"/>
      <c r="P17596" s="11"/>
      <c r="Q17596" s="11"/>
      <c r="R17596" s="11"/>
      <c r="S17596" s="11"/>
      <c r="T17596" s="11"/>
      <c r="U17596" s="11"/>
      <c r="V17596" s="11"/>
      <c r="W17596" s="11"/>
      <c r="X17596" s="11"/>
      <c r="Y17596" s="11"/>
      <c r="Z17596" s="9"/>
    </row>
    <row r="17597" spans="10:26" ht="15" customHeight="1">
      <c r="J17597" s="9"/>
      <c r="K17597" s="11"/>
      <c r="L17597" s="9"/>
      <c r="M17597" s="11"/>
      <c r="N17597" s="11"/>
      <c r="O17597" s="11"/>
      <c r="P17597" s="11"/>
      <c r="Q17597" s="11"/>
      <c r="R17597" s="11"/>
      <c r="S17597" s="11"/>
      <c r="T17597" s="11"/>
      <c r="U17597" s="11"/>
      <c r="V17597" s="11"/>
      <c r="W17597" s="11"/>
      <c r="X17597" s="11"/>
      <c r="Y17597" s="11"/>
      <c r="Z17597" s="9"/>
    </row>
    <row r="17598" spans="10:26" ht="15" customHeight="1">
      <c r="J17598" s="9"/>
      <c r="K17598" s="11"/>
      <c r="L17598" s="9"/>
      <c r="M17598" s="11"/>
      <c r="N17598" s="11"/>
      <c r="O17598" s="11"/>
      <c r="P17598" s="11"/>
      <c r="Q17598" s="11"/>
      <c r="R17598" s="11"/>
      <c r="S17598" s="11"/>
      <c r="T17598" s="11"/>
      <c r="U17598" s="11"/>
      <c r="V17598" s="11"/>
      <c r="W17598" s="11"/>
      <c r="X17598" s="11"/>
      <c r="Y17598" s="11"/>
      <c r="Z17598" s="9"/>
    </row>
    <row r="17599" spans="10:26" ht="15" customHeight="1">
      <c r="J17599" s="9"/>
      <c r="K17599" s="11"/>
      <c r="L17599" s="9"/>
      <c r="M17599" s="11"/>
      <c r="N17599" s="11"/>
      <c r="O17599" s="11"/>
      <c r="P17599" s="11"/>
      <c r="Q17599" s="11"/>
      <c r="R17599" s="11"/>
      <c r="S17599" s="11"/>
      <c r="T17599" s="11"/>
      <c r="U17599" s="11"/>
      <c r="V17599" s="11"/>
      <c r="W17599" s="11"/>
      <c r="X17599" s="11"/>
      <c r="Y17599" s="11"/>
      <c r="Z17599" s="9"/>
    </row>
    <row r="17600" spans="10:26" ht="15" customHeight="1">
      <c r="J17600" s="9"/>
      <c r="K17600" s="11"/>
      <c r="L17600" s="9"/>
      <c r="M17600" s="11"/>
      <c r="N17600" s="11"/>
      <c r="O17600" s="11"/>
      <c r="P17600" s="11"/>
      <c r="Q17600" s="11"/>
      <c r="R17600" s="11"/>
      <c r="S17600" s="11"/>
      <c r="T17600" s="11"/>
      <c r="U17600" s="11"/>
      <c r="V17600" s="11"/>
      <c r="W17600" s="11"/>
      <c r="X17600" s="11"/>
      <c r="Y17600" s="11"/>
      <c r="Z17600" s="9"/>
    </row>
    <row r="17601" spans="10:26" ht="15" customHeight="1">
      <c r="J17601" s="9"/>
      <c r="K17601" s="11"/>
      <c r="L17601" s="9"/>
      <c r="M17601" s="11"/>
      <c r="N17601" s="11"/>
      <c r="O17601" s="11"/>
      <c r="P17601" s="11"/>
      <c r="Q17601" s="11"/>
      <c r="R17601" s="11"/>
      <c r="S17601" s="11"/>
      <c r="T17601" s="11"/>
      <c r="U17601" s="11"/>
      <c r="V17601" s="11"/>
      <c r="W17601" s="11"/>
      <c r="X17601" s="11"/>
      <c r="Y17601" s="11"/>
      <c r="Z17601" s="9"/>
    </row>
    <row r="17602" spans="10:26" ht="15" customHeight="1">
      <c r="J17602" s="9"/>
      <c r="K17602" s="11"/>
      <c r="L17602" s="9"/>
      <c r="M17602" s="11"/>
      <c r="N17602" s="11"/>
      <c r="O17602" s="11"/>
      <c r="P17602" s="11"/>
      <c r="Q17602" s="11"/>
      <c r="R17602" s="11"/>
      <c r="S17602" s="11"/>
      <c r="T17602" s="11"/>
      <c r="U17602" s="11"/>
      <c r="V17602" s="11"/>
      <c r="W17602" s="11"/>
      <c r="X17602" s="11"/>
      <c r="Y17602" s="11"/>
      <c r="Z17602" s="9"/>
    </row>
    <row r="17603" spans="10:26" ht="15" customHeight="1">
      <c r="J17603" s="9"/>
      <c r="K17603" s="11"/>
      <c r="L17603" s="9"/>
      <c r="M17603" s="11"/>
      <c r="N17603" s="11"/>
      <c r="O17603" s="11"/>
      <c r="P17603" s="11"/>
      <c r="Q17603" s="11"/>
      <c r="R17603" s="11"/>
      <c r="S17603" s="11"/>
      <c r="T17603" s="11"/>
      <c r="U17603" s="11"/>
      <c r="V17603" s="11"/>
      <c r="W17603" s="11"/>
      <c r="X17603" s="11"/>
      <c r="Y17603" s="11"/>
      <c r="Z17603" s="9"/>
    </row>
    <row r="17604" spans="10:26" ht="15" customHeight="1">
      <c r="J17604" s="9"/>
      <c r="K17604" s="11"/>
      <c r="L17604" s="9"/>
      <c r="M17604" s="11"/>
      <c r="N17604" s="11"/>
      <c r="O17604" s="11"/>
      <c r="P17604" s="11"/>
      <c r="Q17604" s="11"/>
      <c r="R17604" s="11"/>
      <c r="S17604" s="11"/>
      <c r="T17604" s="11"/>
      <c r="U17604" s="11"/>
      <c r="V17604" s="11"/>
      <c r="W17604" s="11"/>
      <c r="X17604" s="11"/>
      <c r="Y17604" s="11"/>
      <c r="Z17604" s="9"/>
    </row>
    <row r="17605" spans="10:26" ht="15" customHeight="1">
      <c r="J17605" s="9"/>
      <c r="K17605" s="11"/>
      <c r="L17605" s="9"/>
      <c r="M17605" s="11"/>
      <c r="N17605" s="11"/>
      <c r="O17605" s="11"/>
      <c r="P17605" s="11"/>
      <c r="Q17605" s="11"/>
      <c r="R17605" s="11"/>
      <c r="S17605" s="11"/>
      <c r="T17605" s="11"/>
      <c r="U17605" s="11"/>
      <c r="V17605" s="11"/>
      <c r="W17605" s="11"/>
      <c r="X17605" s="11"/>
      <c r="Y17605" s="11"/>
      <c r="Z17605" s="9"/>
    </row>
    <row r="17606" spans="10:26" ht="15" customHeight="1">
      <c r="J17606" s="9"/>
      <c r="K17606" s="11"/>
      <c r="L17606" s="9"/>
      <c r="M17606" s="11"/>
      <c r="N17606" s="11"/>
      <c r="O17606" s="11"/>
      <c r="P17606" s="11"/>
      <c r="Q17606" s="11"/>
      <c r="R17606" s="11"/>
      <c r="S17606" s="11"/>
      <c r="T17606" s="11"/>
      <c r="U17606" s="11"/>
      <c r="V17606" s="11"/>
      <c r="W17606" s="11"/>
      <c r="X17606" s="11"/>
      <c r="Y17606" s="11"/>
      <c r="Z17606" s="9"/>
    </row>
    <row r="17607" spans="10:26" ht="15" customHeight="1">
      <c r="J17607" s="9"/>
      <c r="K17607" s="11"/>
      <c r="L17607" s="9"/>
      <c r="M17607" s="11"/>
      <c r="N17607" s="11"/>
      <c r="O17607" s="11"/>
      <c r="P17607" s="11"/>
      <c r="Q17607" s="11"/>
      <c r="R17607" s="11"/>
      <c r="S17607" s="11"/>
      <c r="T17607" s="11"/>
      <c r="U17607" s="11"/>
      <c r="V17607" s="11"/>
      <c r="W17607" s="11"/>
      <c r="X17607" s="11"/>
      <c r="Y17607" s="11"/>
      <c r="Z17607" s="9"/>
    </row>
    <row r="17608" spans="10:26" ht="15" customHeight="1">
      <c r="J17608" s="9"/>
      <c r="K17608" s="11"/>
      <c r="L17608" s="9"/>
      <c r="M17608" s="11"/>
      <c r="N17608" s="11"/>
      <c r="O17608" s="11"/>
      <c r="P17608" s="11"/>
      <c r="Q17608" s="11"/>
      <c r="R17608" s="11"/>
      <c r="S17608" s="11"/>
      <c r="T17608" s="11"/>
      <c r="U17608" s="11"/>
      <c r="V17608" s="11"/>
      <c r="W17608" s="11"/>
      <c r="X17608" s="11"/>
      <c r="Y17608" s="11"/>
      <c r="Z17608" s="9"/>
    </row>
    <row r="17609" spans="10:26" ht="15" customHeight="1">
      <c r="J17609" s="9"/>
      <c r="K17609" s="11"/>
      <c r="L17609" s="9"/>
      <c r="M17609" s="11"/>
      <c r="N17609" s="11"/>
      <c r="O17609" s="11"/>
      <c r="P17609" s="11"/>
      <c r="Q17609" s="11"/>
      <c r="R17609" s="11"/>
      <c r="S17609" s="11"/>
      <c r="T17609" s="11"/>
      <c r="U17609" s="11"/>
      <c r="V17609" s="11"/>
      <c r="W17609" s="11"/>
      <c r="X17609" s="11"/>
      <c r="Y17609" s="11"/>
      <c r="Z17609" s="9"/>
    </row>
    <row r="17610" spans="10:26" ht="15" customHeight="1">
      <c r="J17610" s="9"/>
      <c r="K17610" s="11"/>
      <c r="L17610" s="9"/>
      <c r="M17610" s="11"/>
      <c r="N17610" s="11"/>
      <c r="O17610" s="11"/>
      <c r="P17610" s="11"/>
      <c r="Q17610" s="11"/>
      <c r="R17610" s="11"/>
      <c r="S17610" s="11"/>
      <c r="T17610" s="11"/>
      <c r="U17610" s="11"/>
      <c r="V17610" s="11"/>
      <c r="W17610" s="11"/>
      <c r="X17610" s="11"/>
      <c r="Y17610" s="11"/>
      <c r="Z17610" s="9"/>
    </row>
    <row r="17611" spans="10:26" ht="15" customHeight="1">
      <c r="J17611" s="9"/>
      <c r="K17611" s="11"/>
      <c r="L17611" s="9"/>
      <c r="M17611" s="11"/>
      <c r="N17611" s="11"/>
      <c r="O17611" s="11"/>
      <c r="P17611" s="11"/>
      <c r="Q17611" s="11"/>
      <c r="R17611" s="11"/>
      <c r="S17611" s="11"/>
      <c r="T17611" s="11"/>
      <c r="U17611" s="11"/>
      <c r="V17611" s="11"/>
      <c r="W17611" s="11"/>
      <c r="X17611" s="11"/>
      <c r="Y17611" s="11"/>
      <c r="Z17611" s="9"/>
    </row>
    <row r="17612" spans="10:26" ht="15" customHeight="1">
      <c r="J17612" s="9"/>
      <c r="K17612" s="11"/>
      <c r="L17612" s="9"/>
      <c r="M17612" s="11"/>
      <c r="N17612" s="11"/>
      <c r="O17612" s="11"/>
      <c r="P17612" s="11"/>
      <c r="Q17612" s="11"/>
      <c r="R17612" s="11"/>
      <c r="S17612" s="11"/>
      <c r="T17612" s="11"/>
      <c r="U17612" s="11"/>
      <c r="V17612" s="11"/>
      <c r="W17612" s="11"/>
      <c r="X17612" s="11"/>
      <c r="Y17612" s="11"/>
      <c r="Z17612" s="9"/>
    </row>
    <row r="17613" spans="10:26" ht="15" customHeight="1">
      <c r="J17613" s="9"/>
      <c r="K17613" s="11"/>
      <c r="L17613" s="9"/>
      <c r="M17613" s="11"/>
      <c r="N17613" s="11"/>
      <c r="O17613" s="11"/>
      <c r="P17613" s="11"/>
      <c r="Q17613" s="11"/>
      <c r="R17613" s="11"/>
      <c r="S17613" s="11"/>
      <c r="T17613" s="11"/>
      <c r="U17613" s="11"/>
      <c r="V17613" s="11"/>
      <c r="W17613" s="11"/>
      <c r="X17613" s="11"/>
      <c r="Y17613" s="11"/>
      <c r="Z17613" s="9"/>
    </row>
    <row r="17614" spans="10:26" ht="15" customHeight="1">
      <c r="J17614" s="9"/>
      <c r="K17614" s="11"/>
      <c r="L17614" s="9"/>
      <c r="M17614" s="11"/>
      <c r="N17614" s="11"/>
      <c r="O17614" s="11"/>
      <c r="P17614" s="11"/>
      <c r="Q17614" s="11"/>
      <c r="R17614" s="11"/>
      <c r="S17614" s="11"/>
      <c r="T17614" s="11"/>
      <c r="U17614" s="11"/>
      <c r="V17614" s="11"/>
      <c r="W17614" s="11"/>
      <c r="X17614" s="11"/>
      <c r="Y17614" s="11"/>
      <c r="Z17614" s="9"/>
    </row>
    <row r="17615" spans="10:26" ht="15" customHeight="1">
      <c r="J17615" s="9"/>
      <c r="K17615" s="11"/>
      <c r="L17615" s="9"/>
      <c r="M17615" s="11"/>
      <c r="N17615" s="11"/>
      <c r="O17615" s="11"/>
      <c r="P17615" s="11"/>
      <c r="Q17615" s="11"/>
      <c r="R17615" s="11"/>
      <c r="S17615" s="11"/>
      <c r="T17615" s="11"/>
      <c r="U17615" s="11"/>
      <c r="V17615" s="11"/>
      <c r="W17615" s="11"/>
      <c r="X17615" s="11"/>
      <c r="Y17615" s="11"/>
      <c r="Z17615" s="9"/>
    </row>
    <row r="17616" spans="10:26" ht="15" customHeight="1">
      <c r="J17616" s="9"/>
      <c r="K17616" s="11"/>
      <c r="L17616" s="9"/>
      <c r="M17616" s="11"/>
      <c r="N17616" s="11"/>
      <c r="O17616" s="11"/>
      <c r="P17616" s="11"/>
      <c r="Q17616" s="11"/>
      <c r="R17616" s="11"/>
      <c r="S17616" s="11"/>
      <c r="T17616" s="11"/>
      <c r="U17616" s="11"/>
      <c r="V17616" s="11"/>
      <c r="W17616" s="11"/>
      <c r="X17616" s="11"/>
      <c r="Y17616" s="11"/>
      <c r="Z17616" s="9"/>
    </row>
    <row r="17617" spans="10:26" ht="15" customHeight="1">
      <c r="J17617" s="9"/>
      <c r="K17617" s="11"/>
      <c r="L17617" s="9"/>
      <c r="M17617" s="11"/>
      <c r="N17617" s="11"/>
      <c r="O17617" s="11"/>
      <c r="P17617" s="11"/>
      <c r="Q17617" s="11"/>
      <c r="R17617" s="11"/>
      <c r="S17617" s="11"/>
      <c r="T17617" s="11"/>
      <c r="U17617" s="11"/>
      <c r="V17617" s="11"/>
      <c r="W17617" s="11"/>
      <c r="X17617" s="11"/>
      <c r="Y17617" s="11"/>
      <c r="Z17617" s="9"/>
    </row>
    <row r="17618" spans="10:26" ht="15" customHeight="1">
      <c r="J17618" s="9"/>
      <c r="K17618" s="11"/>
      <c r="L17618" s="9"/>
      <c r="M17618" s="11"/>
      <c r="N17618" s="11"/>
      <c r="O17618" s="11"/>
      <c r="P17618" s="11"/>
      <c r="Q17618" s="11"/>
      <c r="R17618" s="11"/>
      <c r="S17618" s="11"/>
      <c r="T17618" s="11"/>
      <c r="U17618" s="11"/>
      <c r="V17618" s="11"/>
      <c r="W17618" s="11"/>
      <c r="X17618" s="11"/>
      <c r="Y17618" s="11"/>
      <c r="Z17618" s="9"/>
    </row>
    <row r="17619" spans="10:26" ht="15" customHeight="1">
      <c r="J17619" s="9"/>
      <c r="K17619" s="11"/>
      <c r="L17619" s="9"/>
      <c r="M17619" s="11"/>
      <c r="N17619" s="11"/>
      <c r="O17619" s="11"/>
      <c r="P17619" s="11"/>
      <c r="Q17619" s="11"/>
      <c r="R17619" s="11"/>
      <c r="S17619" s="11"/>
      <c r="T17619" s="11"/>
      <c r="U17619" s="11"/>
      <c r="V17619" s="11"/>
      <c r="W17619" s="11"/>
      <c r="X17619" s="11"/>
      <c r="Y17619" s="11"/>
      <c r="Z17619" s="9"/>
    </row>
    <row r="17620" spans="10:26" ht="15" customHeight="1">
      <c r="J17620" s="9"/>
      <c r="K17620" s="11"/>
      <c r="L17620" s="9"/>
      <c r="M17620" s="11"/>
      <c r="N17620" s="11"/>
      <c r="O17620" s="11"/>
      <c r="P17620" s="11"/>
      <c r="Q17620" s="11"/>
      <c r="R17620" s="11"/>
      <c r="S17620" s="11"/>
      <c r="T17620" s="11"/>
      <c r="U17620" s="11"/>
      <c r="V17620" s="11"/>
      <c r="W17620" s="11"/>
      <c r="X17620" s="11"/>
      <c r="Y17620" s="11"/>
      <c r="Z17620" s="9"/>
    </row>
    <row r="17621" spans="10:26" ht="15" customHeight="1">
      <c r="J17621" s="9"/>
      <c r="K17621" s="11"/>
      <c r="L17621" s="9"/>
      <c r="M17621" s="11"/>
      <c r="N17621" s="11"/>
      <c r="O17621" s="11"/>
      <c r="P17621" s="11"/>
      <c r="Q17621" s="11"/>
      <c r="R17621" s="11"/>
      <c r="S17621" s="11"/>
      <c r="T17621" s="11"/>
      <c r="U17621" s="11"/>
      <c r="V17621" s="11"/>
      <c r="W17621" s="11"/>
      <c r="X17621" s="11"/>
      <c r="Y17621" s="11"/>
      <c r="Z17621" s="9"/>
    </row>
    <row r="17622" spans="10:26" ht="15" customHeight="1">
      <c r="J17622" s="9"/>
      <c r="K17622" s="11"/>
      <c r="L17622" s="9"/>
      <c r="M17622" s="11"/>
      <c r="N17622" s="11"/>
      <c r="O17622" s="11"/>
      <c r="P17622" s="11"/>
      <c r="Q17622" s="11"/>
      <c r="R17622" s="11"/>
      <c r="S17622" s="11"/>
      <c r="T17622" s="11"/>
      <c r="U17622" s="11"/>
      <c r="V17622" s="11"/>
      <c r="W17622" s="11"/>
      <c r="X17622" s="11"/>
      <c r="Y17622" s="11"/>
      <c r="Z17622" s="9"/>
    </row>
    <row r="17623" spans="10:26" ht="15" customHeight="1">
      <c r="J17623" s="9"/>
      <c r="K17623" s="11"/>
      <c r="L17623" s="9"/>
      <c r="M17623" s="11"/>
      <c r="N17623" s="11"/>
      <c r="O17623" s="11"/>
      <c r="P17623" s="11"/>
      <c r="Q17623" s="11"/>
      <c r="R17623" s="11"/>
      <c r="S17623" s="11"/>
      <c r="T17623" s="11"/>
      <c r="U17623" s="11"/>
      <c r="V17623" s="11"/>
      <c r="W17623" s="11"/>
      <c r="X17623" s="11"/>
      <c r="Y17623" s="11"/>
      <c r="Z17623" s="9"/>
    </row>
    <row r="17624" spans="10:26" ht="15" customHeight="1">
      <c r="J17624" s="9"/>
      <c r="K17624" s="11"/>
      <c r="L17624" s="9"/>
      <c r="M17624" s="11"/>
      <c r="N17624" s="11"/>
      <c r="O17624" s="11"/>
      <c r="P17624" s="11"/>
      <c r="Q17624" s="11"/>
      <c r="R17624" s="11"/>
      <c r="S17624" s="11"/>
      <c r="T17624" s="11"/>
      <c r="U17624" s="11"/>
      <c r="V17624" s="11"/>
      <c r="W17624" s="11"/>
      <c r="X17624" s="11"/>
      <c r="Y17624" s="11"/>
      <c r="Z17624" s="9"/>
    </row>
    <row r="17625" spans="10:26" ht="15" customHeight="1">
      <c r="J17625" s="9"/>
      <c r="K17625" s="11"/>
      <c r="L17625" s="9"/>
      <c r="M17625" s="11"/>
      <c r="N17625" s="11"/>
      <c r="O17625" s="11"/>
      <c r="P17625" s="11"/>
      <c r="Q17625" s="11"/>
      <c r="R17625" s="11"/>
      <c r="S17625" s="11"/>
      <c r="T17625" s="11"/>
      <c r="U17625" s="11"/>
      <c r="V17625" s="11"/>
      <c r="W17625" s="11"/>
      <c r="X17625" s="11"/>
      <c r="Y17625" s="11"/>
      <c r="Z17625" s="9"/>
    </row>
    <row r="17626" spans="10:26" ht="15" customHeight="1">
      <c r="J17626" s="9"/>
      <c r="K17626" s="11"/>
      <c r="L17626" s="9"/>
      <c r="M17626" s="11"/>
      <c r="N17626" s="11"/>
      <c r="O17626" s="11"/>
      <c r="P17626" s="11"/>
      <c r="Q17626" s="11"/>
      <c r="R17626" s="11"/>
      <c r="S17626" s="11"/>
      <c r="T17626" s="11"/>
      <c r="U17626" s="11"/>
      <c r="V17626" s="11"/>
      <c r="W17626" s="11"/>
      <c r="X17626" s="11"/>
      <c r="Y17626" s="11"/>
      <c r="Z17626" s="9"/>
    </row>
    <row r="17627" spans="10:26" ht="15" customHeight="1">
      <c r="J17627" s="9"/>
      <c r="K17627" s="11"/>
      <c r="L17627" s="9"/>
      <c r="M17627" s="11"/>
      <c r="N17627" s="11"/>
      <c r="O17627" s="11"/>
      <c r="P17627" s="11"/>
      <c r="Q17627" s="11"/>
      <c r="R17627" s="11"/>
      <c r="S17627" s="11"/>
      <c r="T17627" s="11"/>
      <c r="U17627" s="11"/>
      <c r="V17627" s="11"/>
      <c r="W17627" s="11"/>
      <c r="X17627" s="11"/>
      <c r="Y17627" s="11"/>
      <c r="Z17627" s="9"/>
    </row>
    <row r="17628" spans="10:26" ht="15" customHeight="1">
      <c r="J17628" s="9"/>
      <c r="K17628" s="11"/>
      <c r="L17628" s="9"/>
      <c r="M17628" s="11"/>
      <c r="N17628" s="11"/>
      <c r="O17628" s="11"/>
      <c r="P17628" s="11"/>
      <c r="Q17628" s="11"/>
      <c r="R17628" s="11"/>
      <c r="S17628" s="11"/>
      <c r="T17628" s="11"/>
      <c r="U17628" s="11"/>
      <c r="V17628" s="11"/>
      <c r="W17628" s="11"/>
      <c r="X17628" s="11"/>
      <c r="Y17628" s="11"/>
      <c r="Z17628" s="9"/>
    </row>
    <row r="17629" spans="10:26" ht="15" customHeight="1">
      <c r="J17629" s="9"/>
      <c r="K17629" s="11"/>
      <c r="L17629" s="9"/>
      <c r="M17629" s="11"/>
      <c r="N17629" s="11"/>
      <c r="O17629" s="11"/>
      <c r="P17629" s="11"/>
      <c r="Q17629" s="11"/>
      <c r="R17629" s="11"/>
      <c r="S17629" s="11"/>
      <c r="T17629" s="11"/>
      <c r="U17629" s="11"/>
      <c r="V17629" s="11"/>
      <c r="W17629" s="11"/>
      <c r="X17629" s="11"/>
      <c r="Y17629" s="11"/>
      <c r="Z17629" s="9"/>
    </row>
    <row r="17630" spans="10:26" ht="15" customHeight="1">
      <c r="J17630" s="9"/>
      <c r="K17630" s="11"/>
      <c r="L17630" s="9"/>
      <c r="M17630" s="11"/>
      <c r="N17630" s="11"/>
      <c r="O17630" s="11"/>
      <c r="P17630" s="11"/>
      <c r="Q17630" s="11"/>
      <c r="R17630" s="11"/>
      <c r="S17630" s="11"/>
      <c r="T17630" s="11"/>
      <c r="U17630" s="11"/>
      <c r="V17630" s="11"/>
      <c r="W17630" s="11"/>
      <c r="X17630" s="11"/>
      <c r="Y17630" s="11"/>
      <c r="Z17630" s="9"/>
    </row>
    <row r="17631" spans="10:26" ht="15" customHeight="1">
      <c r="J17631" s="9"/>
      <c r="K17631" s="11"/>
      <c r="L17631" s="9"/>
      <c r="M17631" s="11"/>
      <c r="N17631" s="11"/>
      <c r="O17631" s="11"/>
      <c r="P17631" s="11"/>
      <c r="Q17631" s="11"/>
      <c r="R17631" s="11"/>
      <c r="S17631" s="11"/>
      <c r="T17631" s="11"/>
      <c r="U17631" s="11"/>
      <c r="V17631" s="11"/>
      <c r="W17631" s="11"/>
      <c r="X17631" s="11"/>
      <c r="Y17631" s="11"/>
      <c r="Z17631" s="9"/>
    </row>
    <row r="17632" spans="10:26" ht="15" customHeight="1">
      <c r="J17632" s="9"/>
      <c r="K17632" s="11"/>
      <c r="L17632" s="9"/>
      <c r="M17632" s="11"/>
      <c r="N17632" s="11"/>
      <c r="O17632" s="11"/>
      <c r="P17632" s="11"/>
      <c r="Q17632" s="11"/>
      <c r="R17632" s="11"/>
      <c r="S17632" s="11"/>
      <c r="T17632" s="11"/>
      <c r="U17632" s="11"/>
      <c r="V17632" s="11"/>
      <c r="W17632" s="11"/>
      <c r="X17632" s="11"/>
      <c r="Y17632" s="11"/>
      <c r="Z17632" s="9"/>
    </row>
    <row r="17633" spans="10:26" ht="15" customHeight="1">
      <c r="J17633" s="9"/>
      <c r="K17633" s="11"/>
      <c r="L17633" s="9"/>
      <c r="M17633" s="11"/>
      <c r="N17633" s="11"/>
      <c r="O17633" s="11"/>
      <c r="P17633" s="11"/>
      <c r="Q17633" s="11"/>
      <c r="R17633" s="11"/>
      <c r="S17633" s="11"/>
      <c r="T17633" s="11"/>
      <c r="U17633" s="11"/>
      <c r="V17633" s="11"/>
      <c r="W17633" s="11"/>
      <c r="X17633" s="11"/>
      <c r="Y17633" s="11"/>
      <c r="Z17633" s="9"/>
    </row>
    <row r="17634" spans="10:26" ht="15" customHeight="1">
      <c r="J17634" s="9"/>
      <c r="K17634" s="11"/>
      <c r="L17634" s="9"/>
      <c r="M17634" s="11"/>
      <c r="N17634" s="11"/>
      <c r="O17634" s="11"/>
      <c r="P17634" s="11"/>
      <c r="Q17634" s="11"/>
      <c r="R17634" s="11"/>
      <c r="S17634" s="11"/>
      <c r="T17634" s="11"/>
      <c r="U17634" s="11"/>
      <c r="V17634" s="11"/>
      <c r="W17634" s="11"/>
      <c r="X17634" s="11"/>
      <c r="Y17634" s="11"/>
      <c r="Z17634" s="9"/>
    </row>
    <row r="17635" spans="10:26" ht="15" customHeight="1">
      <c r="J17635" s="9"/>
      <c r="K17635" s="11"/>
      <c r="L17635" s="9"/>
      <c r="M17635" s="11"/>
      <c r="N17635" s="11"/>
      <c r="O17635" s="11"/>
      <c r="P17635" s="11"/>
      <c r="Q17635" s="11"/>
      <c r="R17635" s="11"/>
      <c r="S17635" s="11"/>
      <c r="T17635" s="11"/>
      <c r="U17635" s="11"/>
      <c r="V17635" s="11"/>
      <c r="W17635" s="11"/>
      <c r="X17635" s="11"/>
      <c r="Y17635" s="11"/>
      <c r="Z17635" s="9"/>
    </row>
    <row r="17636" spans="10:26" ht="15" customHeight="1">
      <c r="J17636" s="9"/>
      <c r="K17636" s="11"/>
      <c r="L17636" s="9"/>
      <c r="M17636" s="11"/>
      <c r="N17636" s="11"/>
      <c r="O17636" s="11"/>
      <c r="P17636" s="11"/>
      <c r="Q17636" s="11"/>
      <c r="R17636" s="11"/>
      <c r="S17636" s="11"/>
      <c r="T17636" s="11"/>
      <c r="U17636" s="11"/>
      <c r="V17636" s="11"/>
      <c r="W17636" s="11"/>
      <c r="X17636" s="11"/>
      <c r="Y17636" s="11"/>
      <c r="Z17636" s="9"/>
    </row>
    <row r="17637" spans="10:26" ht="15" customHeight="1">
      <c r="J17637" s="9"/>
      <c r="K17637" s="11"/>
      <c r="L17637" s="9"/>
      <c r="M17637" s="11"/>
      <c r="N17637" s="11"/>
      <c r="O17637" s="11"/>
      <c r="P17637" s="11"/>
      <c r="Q17637" s="11"/>
      <c r="R17637" s="11"/>
      <c r="S17637" s="11"/>
      <c r="T17637" s="11"/>
      <c r="U17637" s="11"/>
      <c r="V17637" s="11"/>
      <c r="W17637" s="11"/>
      <c r="X17637" s="11"/>
      <c r="Y17637" s="11"/>
      <c r="Z17637" s="9"/>
    </row>
    <row r="17638" spans="10:26" ht="15" customHeight="1">
      <c r="J17638" s="9"/>
      <c r="K17638" s="11"/>
      <c r="L17638" s="9"/>
      <c r="M17638" s="11"/>
      <c r="N17638" s="11"/>
      <c r="O17638" s="11"/>
      <c r="P17638" s="11"/>
      <c r="Q17638" s="11"/>
      <c r="R17638" s="11"/>
      <c r="S17638" s="11"/>
      <c r="T17638" s="11"/>
      <c r="U17638" s="11"/>
      <c r="V17638" s="11"/>
      <c r="W17638" s="11"/>
      <c r="X17638" s="11"/>
      <c r="Y17638" s="11"/>
      <c r="Z17638" s="9"/>
    </row>
    <row r="17639" spans="10:26" ht="15" customHeight="1">
      <c r="J17639" s="9"/>
      <c r="K17639" s="11"/>
      <c r="L17639" s="9"/>
      <c r="M17639" s="11"/>
      <c r="N17639" s="11"/>
      <c r="O17639" s="11"/>
      <c r="P17639" s="11"/>
      <c r="Q17639" s="11"/>
      <c r="R17639" s="11"/>
      <c r="S17639" s="11"/>
      <c r="T17639" s="11"/>
      <c r="U17639" s="11"/>
      <c r="V17639" s="11"/>
      <c r="W17639" s="11"/>
      <c r="X17639" s="11"/>
      <c r="Y17639" s="11"/>
      <c r="Z17639" s="9"/>
    </row>
    <row r="17640" spans="10:26" ht="15" customHeight="1">
      <c r="J17640" s="9"/>
      <c r="K17640" s="11"/>
      <c r="L17640" s="9"/>
      <c r="M17640" s="11"/>
      <c r="N17640" s="11"/>
      <c r="O17640" s="11"/>
      <c r="P17640" s="11"/>
      <c r="Q17640" s="11"/>
      <c r="R17640" s="11"/>
      <c r="S17640" s="11"/>
      <c r="T17640" s="11"/>
      <c r="U17640" s="11"/>
      <c r="V17640" s="11"/>
      <c r="W17640" s="11"/>
      <c r="X17640" s="11"/>
      <c r="Y17640" s="11"/>
      <c r="Z17640" s="9"/>
    </row>
    <row r="17641" spans="10:26" ht="15" customHeight="1">
      <c r="J17641" s="9"/>
      <c r="K17641" s="11"/>
      <c r="L17641" s="9"/>
      <c r="M17641" s="11"/>
      <c r="N17641" s="11"/>
      <c r="O17641" s="11"/>
      <c r="P17641" s="11"/>
      <c r="Q17641" s="11"/>
      <c r="R17641" s="11"/>
      <c r="S17641" s="11"/>
      <c r="T17641" s="11"/>
      <c r="U17641" s="11"/>
      <c r="V17641" s="11"/>
      <c r="W17641" s="11"/>
      <c r="X17641" s="11"/>
      <c r="Y17641" s="11"/>
      <c r="Z17641" s="9"/>
    </row>
    <row r="17642" spans="10:26" ht="15" customHeight="1">
      <c r="J17642" s="9"/>
      <c r="K17642" s="11"/>
      <c r="L17642" s="9"/>
      <c r="M17642" s="11"/>
      <c r="N17642" s="11"/>
      <c r="O17642" s="11"/>
      <c r="P17642" s="11"/>
      <c r="Q17642" s="11"/>
      <c r="R17642" s="11"/>
      <c r="S17642" s="11"/>
      <c r="T17642" s="11"/>
      <c r="U17642" s="11"/>
      <c r="V17642" s="11"/>
      <c r="W17642" s="11"/>
      <c r="X17642" s="11"/>
      <c r="Y17642" s="11"/>
      <c r="Z17642" s="9"/>
    </row>
    <row r="17643" spans="10:26" ht="15" customHeight="1">
      <c r="J17643" s="9"/>
      <c r="K17643" s="11"/>
      <c r="L17643" s="9"/>
      <c r="M17643" s="11"/>
      <c r="N17643" s="11"/>
      <c r="O17643" s="11"/>
      <c r="P17643" s="11"/>
      <c r="Q17643" s="11"/>
      <c r="R17643" s="11"/>
      <c r="S17643" s="11"/>
      <c r="T17643" s="11"/>
      <c r="U17643" s="11"/>
      <c r="V17643" s="11"/>
      <c r="W17643" s="11"/>
      <c r="X17643" s="11"/>
      <c r="Y17643" s="11"/>
      <c r="Z17643" s="9"/>
    </row>
    <row r="17644" spans="10:26" ht="15" customHeight="1">
      <c r="J17644" s="9"/>
      <c r="K17644" s="11"/>
      <c r="L17644" s="9"/>
      <c r="M17644" s="11"/>
      <c r="N17644" s="11"/>
      <c r="O17644" s="11"/>
      <c r="P17644" s="11"/>
      <c r="Q17644" s="11"/>
      <c r="R17644" s="11"/>
      <c r="S17644" s="11"/>
      <c r="T17644" s="11"/>
      <c r="U17644" s="11"/>
      <c r="V17644" s="11"/>
      <c r="W17644" s="11"/>
      <c r="X17644" s="11"/>
      <c r="Y17644" s="11"/>
      <c r="Z17644" s="9"/>
    </row>
    <row r="17645" spans="10:26" ht="15" customHeight="1">
      <c r="J17645" s="9"/>
      <c r="K17645" s="11"/>
      <c r="L17645" s="9"/>
      <c r="M17645" s="11"/>
      <c r="N17645" s="11"/>
      <c r="O17645" s="11"/>
      <c r="P17645" s="11"/>
      <c r="Q17645" s="11"/>
      <c r="R17645" s="11"/>
      <c r="S17645" s="11"/>
      <c r="T17645" s="11"/>
      <c r="U17645" s="11"/>
      <c r="V17645" s="11"/>
      <c r="W17645" s="11"/>
      <c r="X17645" s="11"/>
      <c r="Y17645" s="11"/>
      <c r="Z17645" s="9"/>
    </row>
    <row r="17646" spans="10:26" ht="15" customHeight="1">
      <c r="J17646" s="9"/>
      <c r="K17646" s="11"/>
      <c r="L17646" s="9"/>
      <c r="M17646" s="11"/>
      <c r="N17646" s="11"/>
      <c r="O17646" s="11"/>
      <c r="P17646" s="11"/>
      <c r="Q17646" s="11"/>
      <c r="R17646" s="11"/>
      <c r="S17646" s="11"/>
      <c r="T17646" s="11"/>
      <c r="U17646" s="11"/>
      <c r="V17646" s="11"/>
      <c r="W17646" s="11"/>
      <c r="X17646" s="11"/>
      <c r="Y17646" s="11"/>
      <c r="Z17646" s="9"/>
    </row>
    <row r="17647" spans="10:26" ht="15" customHeight="1">
      <c r="J17647" s="9"/>
      <c r="K17647" s="11"/>
      <c r="L17647" s="9"/>
      <c r="M17647" s="11"/>
      <c r="N17647" s="11"/>
      <c r="O17647" s="11"/>
      <c r="P17647" s="11"/>
      <c r="Q17647" s="11"/>
      <c r="R17647" s="11"/>
      <c r="S17647" s="11"/>
      <c r="T17647" s="11"/>
      <c r="U17647" s="11"/>
      <c r="V17647" s="11"/>
      <c r="W17647" s="11"/>
      <c r="X17647" s="11"/>
      <c r="Y17647" s="11"/>
      <c r="Z17647" s="9"/>
    </row>
    <row r="17648" spans="10:26" ht="15" customHeight="1">
      <c r="J17648" s="9"/>
      <c r="K17648" s="11"/>
      <c r="L17648" s="9"/>
      <c r="M17648" s="11"/>
      <c r="N17648" s="11"/>
      <c r="O17648" s="11"/>
      <c r="P17648" s="11"/>
      <c r="Q17648" s="11"/>
      <c r="R17648" s="11"/>
      <c r="S17648" s="11"/>
      <c r="T17648" s="11"/>
      <c r="U17648" s="11"/>
      <c r="V17648" s="11"/>
      <c r="W17648" s="11"/>
      <c r="X17648" s="11"/>
      <c r="Y17648" s="11"/>
      <c r="Z17648" s="9"/>
    </row>
    <row r="17649" spans="10:26" ht="15" customHeight="1">
      <c r="J17649" s="9"/>
      <c r="K17649" s="11"/>
      <c r="L17649" s="9"/>
      <c r="M17649" s="11"/>
      <c r="N17649" s="11"/>
      <c r="O17649" s="11"/>
      <c r="P17649" s="11"/>
      <c r="Q17649" s="11"/>
      <c r="R17649" s="11"/>
      <c r="S17649" s="11"/>
      <c r="T17649" s="11"/>
      <c r="U17649" s="11"/>
      <c r="V17649" s="11"/>
      <c r="W17649" s="11"/>
      <c r="X17649" s="11"/>
      <c r="Y17649" s="11"/>
      <c r="Z17649" s="9"/>
    </row>
    <row r="17650" spans="10:26" ht="15" customHeight="1">
      <c r="J17650" s="9"/>
      <c r="K17650" s="11"/>
      <c r="L17650" s="9"/>
      <c r="M17650" s="11"/>
      <c r="N17650" s="11"/>
      <c r="O17650" s="11"/>
      <c r="P17650" s="11"/>
      <c r="Q17650" s="11"/>
      <c r="R17650" s="11"/>
      <c r="S17650" s="11"/>
      <c r="T17650" s="11"/>
      <c r="U17650" s="11"/>
      <c r="V17650" s="11"/>
      <c r="W17650" s="11"/>
      <c r="X17650" s="11"/>
      <c r="Y17650" s="11"/>
      <c r="Z17650" s="9"/>
    </row>
    <row r="17651" spans="10:26" ht="15" customHeight="1">
      <c r="J17651" s="9"/>
      <c r="K17651" s="11"/>
      <c r="L17651" s="9"/>
      <c r="M17651" s="11"/>
      <c r="N17651" s="11"/>
      <c r="O17651" s="11"/>
      <c r="P17651" s="11"/>
      <c r="Q17651" s="11"/>
      <c r="R17651" s="11"/>
      <c r="S17651" s="11"/>
      <c r="T17651" s="11"/>
      <c r="U17651" s="11"/>
      <c r="V17651" s="11"/>
      <c r="W17651" s="11"/>
      <c r="X17651" s="11"/>
      <c r="Y17651" s="11"/>
      <c r="Z17651" s="9"/>
    </row>
    <row r="17652" spans="10:26" ht="15" customHeight="1">
      <c r="J17652" s="9"/>
      <c r="K17652" s="11"/>
      <c r="L17652" s="9"/>
      <c r="M17652" s="11"/>
      <c r="N17652" s="11"/>
      <c r="O17652" s="11"/>
      <c r="P17652" s="11"/>
      <c r="Q17652" s="11"/>
      <c r="R17652" s="11"/>
      <c r="S17652" s="11"/>
      <c r="T17652" s="11"/>
      <c r="U17652" s="11"/>
      <c r="V17652" s="11"/>
      <c r="W17652" s="11"/>
      <c r="X17652" s="11"/>
      <c r="Y17652" s="11"/>
      <c r="Z17652" s="9"/>
    </row>
    <row r="17653" spans="10:26" ht="15" customHeight="1">
      <c r="J17653" s="9"/>
      <c r="K17653" s="11"/>
      <c r="L17653" s="9"/>
      <c r="M17653" s="11"/>
      <c r="N17653" s="11"/>
      <c r="O17653" s="11"/>
      <c r="P17653" s="11"/>
      <c r="Q17653" s="11"/>
      <c r="R17653" s="11"/>
      <c r="S17653" s="11"/>
      <c r="T17653" s="11"/>
      <c r="U17653" s="11"/>
      <c r="V17653" s="11"/>
      <c r="W17653" s="11"/>
      <c r="X17653" s="11"/>
      <c r="Y17653" s="11"/>
      <c r="Z17653" s="9"/>
    </row>
    <row r="17654" spans="10:26" ht="15" customHeight="1">
      <c r="J17654" s="9"/>
      <c r="K17654" s="11"/>
      <c r="L17654" s="9"/>
      <c r="M17654" s="11"/>
      <c r="N17654" s="11"/>
      <c r="O17654" s="11"/>
      <c r="P17654" s="11"/>
      <c r="Q17654" s="11"/>
      <c r="R17654" s="11"/>
      <c r="S17654" s="11"/>
      <c r="T17654" s="11"/>
      <c r="U17654" s="11"/>
      <c r="V17654" s="11"/>
      <c r="W17654" s="11"/>
      <c r="X17654" s="11"/>
      <c r="Y17654" s="11"/>
      <c r="Z17654" s="9"/>
    </row>
    <row r="17655" spans="10:26" ht="15" customHeight="1">
      <c r="J17655" s="9"/>
      <c r="K17655" s="11"/>
      <c r="L17655" s="9"/>
      <c r="M17655" s="11"/>
      <c r="N17655" s="11"/>
      <c r="O17655" s="11"/>
      <c r="P17655" s="11"/>
      <c r="Q17655" s="11"/>
      <c r="R17655" s="11"/>
      <c r="S17655" s="11"/>
      <c r="T17655" s="11"/>
      <c r="U17655" s="11"/>
      <c r="V17655" s="11"/>
      <c r="W17655" s="11"/>
      <c r="X17655" s="11"/>
      <c r="Y17655" s="11"/>
      <c r="Z17655" s="9"/>
    </row>
    <row r="17656" spans="10:26" ht="15" customHeight="1">
      <c r="J17656" s="9"/>
      <c r="K17656" s="11"/>
      <c r="L17656" s="9"/>
      <c r="M17656" s="11"/>
      <c r="N17656" s="11"/>
      <c r="O17656" s="11"/>
      <c r="P17656" s="11"/>
      <c r="Q17656" s="11"/>
      <c r="R17656" s="11"/>
      <c r="S17656" s="11"/>
      <c r="T17656" s="11"/>
      <c r="U17656" s="11"/>
      <c r="V17656" s="11"/>
      <c r="W17656" s="11"/>
      <c r="X17656" s="11"/>
      <c r="Y17656" s="11"/>
      <c r="Z17656" s="9"/>
    </row>
    <row r="17657" spans="10:26" ht="15" customHeight="1">
      <c r="J17657" s="9"/>
      <c r="K17657" s="11"/>
      <c r="L17657" s="9"/>
      <c r="M17657" s="11"/>
      <c r="N17657" s="11"/>
      <c r="O17657" s="11"/>
      <c r="P17657" s="11"/>
      <c r="Q17657" s="11"/>
      <c r="R17657" s="11"/>
      <c r="S17657" s="11"/>
      <c r="T17657" s="11"/>
      <c r="U17657" s="11"/>
      <c r="V17657" s="11"/>
      <c r="W17657" s="11"/>
      <c r="X17657" s="11"/>
      <c r="Y17657" s="11"/>
      <c r="Z17657" s="9"/>
    </row>
    <row r="17658" spans="10:26" ht="15" customHeight="1">
      <c r="J17658" s="9"/>
      <c r="K17658" s="11"/>
      <c r="L17658" s="9"/>
      <c r="M17658" s="11"/>
      <c r="N17658" s="11"/>
      <c r="O17658" s="11"/>
      <c r="P17658" s="11"/>
      <c r="Q17658" s="11"/>
      <c r="R17658" s="11"/>
      <c r="S17658" s="11"/>
      <c r="T17658" s="11"/>
      <c r="U17658" s="11"/>
      <c r="V17658" s="11"/>
      <c r="W17658" s="11"/>
      <c r="X17658" s="11"/>
      <c r="Y17658" s="11"/>
      <c r="Z17658" s="9"/>
    </row>
    <row r="17659" spans="10:26" ht="15" customHeight="1">
      <c r="J17659" s="9"/>
      <c r="K17659" s="11"/>
      <c r="L17659" s="9"/>
      <c r="M17659" s="11"/>
      <c r="N17659" s="11"/>
      <c r="O17659" s="11"/>
      <c r="P17659" s="11"/>
      <c r="Q17659" s="11"/>
      <c r="R17659" s="11"/>
      <c r="S17659" s="11"/>
      <c r="T17659" s="11"/>
      <c r="U17659" s="11"/>
      <c r="V17659" s="11"/>
      <c r="W17659" s="11"/>
      <c r="X17659" s="11"/>
      <c r="Y17659" s="11"/>
      <c r="Z17659" s="9"/>
    </row>
    <row r="17660" spans="10:26" ht="15" customHeight="1">
      <c r="J17660" s="9"/>
      <c r="K17660" s="11"/>
      <c r="L17660" s="9"/>
      <c r="M17660" s="11"/>
      <c r="N17660" s="11"/>
      <c r="O17660" s="11"/>
      <c r="P17660" s="11"/>
      <c r="Q17660" s="11"/>
      <c r="R17660" s="11"/>
      <c r="S17660" s="11"/>
      <c r="T17660" s="11"/>
      <c r="U17660" s="11"/>
      <c r="V17660" s="11"/>
      <c r="W17660" s="11"/>
      <c r="X17660" s="11"/>
      <c r="Y17660" s="11"/>
      <c r="Z17660" s="9"/>
    </row>
    <row r="17661" spans="10:26" ht="15" customHeight="1">
      <c r="J17661" s="9"/>
      <c r="K17661" s="11"/>
      <c r="L17661" s="9"/>
      <c r="M17661" s="11"/>
      <c r="N17661" s="11"/>
      <c r="O17661" s="11"/>
      <c r="P17661" s="11"/>
      <c r="Q17661" s="11"/>
      <c r="R17661" s="11"/>
      <c r="S17661" s="11"/>
      <c r="T17661" s="11"/>
      <c r="U17661" s="11"/>
      <c r="V17661" s="11"/>
      <c r="W17661" s="11"/>
      <c r="X17661" s="11"/>
      <c r="Y17661" s="11"/>
      <c r="Z17661" s="9"/>
    </row>
    <row r="17662" spans="10:26" ht="15" customHeight="1">
      <c r="J17662" s="9"/>
      <c r="K17662" s="11"/>
      <c r="L17662" s="9"/>
      <c r="M17662" s="11"/>
      <c r="N17662" s="11"/>
      <c r="O17662" s="11"/>
      <c r="P17662" s="11"/>
      <c r="Q17662" s="11"/>
      <c r="R17662" s="11"/>
      <c r="S17662" s="11"/>
      <c r="T17662" s="11"/>
      <c r="U17662" s="11"/>
      <c r="V17662" s="11"/>
      <c r="W17662" s="11"/>
      <c r="X17662" s="11"/>
      <c r="Y17662" s="11"/>
      <c r="Z17662" s="9"/>
    </row>
    <row r="17663" spans="10:26" ht="15" customHeight="1">
      <c r="J17663" s="9"/>
      <c r="K17663" s="11"/>
      <c r="L17663" s="9"/>
      <c r="M17663" s="11"/>
      <c r="N17663" s="11"/>
      <c r="O17663" s="11"/>
      <c r="P17663" s="11"/>
      <c r="Q17663" s="11"/>
      <c r="R17663" s="11"/>
      <c r="S17663" s="11"/>
      <c r="T17663" s="11"/>
      <c r="U17663" s="11"/>
      <c r="V17663" s="11"/>
      <c r="W17663" s="11"/>
      <c r="X17663" s="11"/>
      <c r="Y17663" s="11"/>
      <c r="Z17663" s="9"/>
    </row>
    <row r="17664" spans="10:26" ht="15" customHeight="1">
      <c r="J17664" s="9"/>
      <c r="K17664" s="11"/>
      <c r="L17664" s="9"/>
      <c r="M17664" s="11"/>
      <c r="N17664" s="11"/>
      <c r="O17664" s="11"/>
      <c r="P17664" s="11"/>
      <c r="Q17664" s="11"/>
      <c r="R17664" s="11"/>
      <c r="S17664" s="11"/>
      <c r="T17664" s="11"/>
      <c r="U17664" s="11"/>
      <c r="V17664" s="11"/>
      <c r="W17664" s="11"/>
      <c r="X17664" s="11"/>
      <c r="Y17664" s="11"/>
      <c r="Z17664" s="9"/>
    </row>
    <row r="17665" spans="10:26" ht="15" customHeight="1">
      <c r="J17665" s="9"/>
      <c r="K17665" s="11"/>
      <c r="L17665" s="9"/>
      <c r="M17665" s="11"/>
      <c r="N17665" s="11"/>
      <c r="O17665" s="11"/>
      <c r="P17665" s="11"/>
      <c r="Q17665" s="11"/>
      <c r="R17665" s="11"/>
      <c r="S17665" s="11"/>
      <c r="T17665" s="11"/>
      <c r="U17665" s="11"/>
      <c r="V17665" s="11"/>
      <c r="W17665" s="11"/>
      <c r="X17665" s="11"/>
      <c r="Y17665" s="11"/>
      <c r="Z17665" s="9"/>
    </row>
    <row r="17666" spans="10:26" ht="15" customHeight="1">
      <c r="J17666" s="9"/>
      <c r="K17666" s="11"/>
      <c r="L17666" s="9"/>
      <c r="M17666" s="11"/>
      <c r="N17666" s="11"/>
      <c r="O17666" s="11"/>
      <c r="P17666" s="11"/>
      <c r="Q17666" s="11"/>
      <c r="R17666" s="11"/>
      <c r="S17666" s="11"/>
      <c r="T17666" s="11"/>
      <c r="U17666" s="11"/>
      <c r="V17666" s="11"/>
      <c r="W17666" s="11"/>
      <c r="X17666" s="11"/>
      <c r="Y17666" s="11"/>
      <c r="Z17666" s="9"/>
    </row>
    <row r="17667" spans="10:26" ht="15" customHeight="1">
      <c r="J17667" s="9"/>
      <c r="K17667" s="11"/>
      <c r="L17667" s="9"/>
      <c r="M17667" s="11"/>
      <c r="N17667" s="11"/>
      <c r="O17667" s="11"/>
      <c r="P17667" s="11"/>
      <c r="Q17667" s="11"/>
      <c r="R17667" s="11"/>
      <c r="S17667" s="11"/>
      <c r="T17667" s="11"/>
      <c r="U17667" s="11"/>
      <c r="V17667" s="11"/>
      <c r="W17667" s="11"/>
      <c r="X17667" s="11"/>
      <c r="Y17667" s="11"/>
      <c r="Z17667" s="9"/>
    </row>
    <row r="17668" spans="10:26" ht="15" customHeight="1">
      <c r="J17668" s="9"/>
      <c r="K17668" s="11"/>
      <c r="L17668" s="9"/>
      <c r="M17668" s="11"/>
      <c r="N17668" s="11"/>
      <c r="O17668" s="11"/>
      <c r="P17668" s="11"/>
      <c r="Q17668" s="11"/>
      <c r="R17668" s="11"/>
      <c r="S17668" s="11"/>
      <c r="T17668" s="11"/>
      <c r="U17668" s="11"/>
      <c r="V17668" s="11"/>
      <c r="W17668" s="11"/>
      <c r="X17668" s="11"/>
      <c r="Y17668" s="11"/>
      <c r="Z17668" s="9"/>
    </row>
    <row r="17669" spans="10:26" ht="15" customHeight="1">
      <c r="J17669" s="9"/>
      <c r="K17669" s="11"/>
      <c r="L17669" s="9"/>
      <c r="M17669" s="11"/>
      <c r="N17669" s="11"/>
      <c r="O17669" s="11"/>
      <c r="P17669" s="11"/>
      <c r="Q17669" s="11"/>
      <c r="R17669" s="11"/>
      <c r="S17669" s="11"/>
      <c r="T17669" s="11"/>
      <c r="U17669" s="11"/>
      <c r="V17669" s="11"/>
      <c r="W17669" s="11"/>
      <c r="X17669" s="11"/>
      <c r="Y17669" s="11"/>
      <c r="Z17669" s="9"/>
    </row>
    <row r="17670" spans="10:26" ht="15" customHeight="1">
      <c r="J17670" s="9"/>
      <c r="K17670" s="11"/>
      <c r="L17670" s="9"/>
      <c r="M17670" s="11"/>
      <c r="N17670" s="11"/>
      <c r="O17670" s="11"/>
      <c r="P17670" s="11"/>
      <c r="Q17670" s="11"/>
      <c r="R17670" s="11"/>
      <c r="S17670" s="11"/>
      <c r="T17670" s="11"/>
      <c r="U17670" s="11"/>
      <c r="V17670" s="11"/>
      <c r="W17670" s="11"/>
      <c r="X17670" s="11"/>
      <c r="Y17670" s="11"/>
      <c r="Z17670" s="9"/>
    </row>
    <row r="17671" spans="10:26" ht="15" customHeight="1">
      <c r="J17671" s="9"/>
      <c r="K17671" s="11"/>
      <c r="L17671" s="9"/>
      <c r="M17671" s="11"/>
      <c r="N17671" s="11"/>
      <c r="O17671" s="11"/>
      <c r="P17671" s="11"/>
      <c r="Q17671" s="11"/>
      <c r="R17671" s="11"/>
      <c r="S17671" s="11"/>
      <c r="T17671" s="11"/>
      <c r="U17671" s="11"/>
      <c r="V17671" s="11"/>
      <c r="W17671" s="11"/>
      <c r="X17671" s="11"/>
      <c r="Y17671" s="11"/>
      <c r="Z17671" s="9"/>
    </row>
    <row r="17672" spans="10:26" ht="15" customHeight="1">
      <c r="J17672" s="9"/>
      <c r="K17672" s="11"/>
      <c r="L17672" s="9"/>
      <c r="M17672" s="11"/>
      <c r="N17672" s="11"/>
      <c r="O17672" s="11"/>
      <c r="P17672" s="11"/>
      <c r="Q17672" s="11"/>
      <c r="R17672" s="11"/>
      <c r="S17672" s="11"/>
      <c r="T17672" s="11"/>
      <c r="U17672" s="11"/>
      <c r="V17672" s="11"/>
      <c r="W17672" s="11"/>
      <c r="X17672" s="11"/>
      <c r="Y17672" s="11"/>
      <c r="Z17672" s="9"/>
    </row>
    <row r="17673" spans="10:26" ht="15" customHeight="1">
      <c r="J17673" s="9"/>
      <c r="K17673" s="11"/>
      <c r="L17673" s="9"/>
      <c r="M17673" s="11"/>
      <c r="N17673" s="11"/>
      <c r="O17673" s="11"/>
      <c r="P17673" s="11"/>
      <c r="Q17673" s="11"/>
      <c r="R17673" s="11"/>
      <c r="S17673" s="11"/>
      <c r="T17673" s="11"/>
      <c r="U17673" s="11"/>
      <c r="V17673" s="11"/>
      <c r="W17673" s="11"/>
      <c r="X17673" s="11"/>
      <c r="Y17673" s="11"/>
      <c r="Z17673" s="9"/>
    </row>
    <row r="17674" spans="10:26" ht="15" customHeight="1">
      <c r="J17674" s="9"/>
      <c r="K17674" s="11"/>
      <c r="L17674" s="9"/>
      <c r="M17674" s="11"/>
      <c r="N17674" s="11"/>
      <c r="O17674" s="11"/>
      <c r="P17674" s="11"/>
      <c r="Q17674" s="11"/>
      <c r="R17674" s="11"/>
      <c r="S17674" s="11"/>
      <c r="T17674" s="11"/>
      <c r="U17674" s="11"/>
      <c r="V17674" s="11"/>
      <c r="W17674" s="11"/>
      <c r="X17674" s="11"/>
      <c r="Y17674" s="11"/>
      <c r="Z17674" s="9"/>
    </row>
    <row r="17675" spans="10:26" ht="15" customHeight="1">
      <c r="J17675" s="9"/>
      <c r="K17675" s="11"/>
      <c r="L17675" s="9"/>
      <c r="M17675" s="11"/>
      <c r="N17675" s="11"/>
      <c r="O17675" s="11"/>
      <c r="P17675" s="11"/>
      <c r="Q17675" s="11"/>
      <c r="R17675" s="11"/>
      <c r="S17675" s="11"/>
      <c r="T17675" s="11"/>
      <c r="U17675" s="11"/>
      <c r="V17675" s="11"/>
      <c r="W17675" s="11"/>
      <c r="X17675" s="11"/>
      <c r="Y17675" s="11"/>
      <c r="Z17675" s="9"/>
    </row>
    <row r="17676" spans="10:26" ht="15" customHeight="1">
      <c r="J17676" s="9"/>
      <c r="K17676" s="11"/>
      <c r="L17676" s="9"/>
      <c r="M17676" s="11"/>
      <c r="N17676" s="11"/>
      <c r="O17676" s="11"/>
      <c r="P17676" s="11"/>
      <c r="Q17676" s="11"/>
      <c r="R17676" s="11"/>
      <c r="S17676" s="11"/>
      <c r="T17676" s="11"/>
      <c r="U17676" s="11"/>
      <c r="V17676" s="11"/>
      <c r="W17676" s="11"/>
      <c r="X17676" s="11"/>
      <c r="Y17676" s="11"/>
      <c r="Z17676" s="9"/>
    </row>
    <row r="17677" spans="10:26" ht="15" customHeight="1">
      <c r="J17677" s="9"/>
      <c r="K17677" s="11"/>
      <c r="L17677" s="9"/>
      <c r="M17677" s="11"/>
      <c r="N17677" s="11"/>
      <c r="O17677" s="11"/>
      <c r="P17677" s="11"/>
      <c r="Q17677" s="11"/>
      <c r="R17677" s="11"/>
      <c r="S17677" s="11"/>
      <c r="T17677" s="11"/>
      <c r="U17677" s="11"/>
      <c r="V17677" s="11"/>
      <c r="W17677" s="11"/>
      <c r="X17677" s="11"/>
      <c r="Y17677" s="11"/>
      <c r="Z17677" s="9"/>
    </row>
    <row r="17678" spans="10:26" ht="15" customHeight="1">
      <c r="J17678" s="9"/>
      <c r="K17678" s="11"/>
      <c r="L17678" s="9"/>
      <c r="M17678" s="11"/>
      <c r="N17678" s="11"/>
      <c r="O17678" s="11"/>
      <c r="P17678" s="11"/>
      <c r="Q17678" s="11"/>
      <c r="R17678" s="11"/>
      <c r="S17678" s="11"/>
      <c r="T17678" s="11"/>
      <c r="U17678" s="11"/>
      <c r="V17678" s="11"/>
      <c r="W17678" s="11"/>
      <c r="X17678" s="11"/>
      <c r="Y17678" s="11"/>
      <c r="Z17678" s="9"/>
    </row>
    <row r="17679" spans="10:26" ht="15" customHeight="1">
      <c r="J17679" s="9"/>
      <c r="K17679" s="11"/>
      <c r="L17679" s="9"/>
      <c r="M17679" s="11"/>
      <c r="N17679" s="11"/>
      <c r="O17679" s="11"/>
      <c r="P17679" s="11"/>
      <c r="Q17679" s="11"/>
      <c r="R17679" s="11"/>
      <c r="S17679" s="11"/>
      <c r="T17679" s="11"/>
      <c r="U17679" s="11"/>
      <c r="V17679" s="11"/>
      <c r="W17679" s="11"/>
      <c r="X17679" s="11"/>
      <c r="Y17679" s="11"/>
      <c r="Z17679" s="9"/>
    </row>
    <row r="17680" spans="10:26" ht="15" customHeight="1">
      <c r="J17680" s="9"/>
      <c r="K17680" s="11"/>
      <c r="L17680" s="9"/>
      <c r="M17680" s="11"/>
      <c r="N17680" s="11"/>
      <c r="O17680" s="11"/>
      <c r="P17680" s="11"/>
      <c r="Q17680" s="11"/>
      <c r="R17680" s="11"/>
      <c r="S17680" s="11"/>
      <c r="T17680" s="11"/>
      <c r="U17680" s="11"/>
      <c r="V17680" s="11"/>
      <c r="W17680" s="11"/>
      <c r="X17680" s="11"/>
      <c r="Y17680" s="11"/>
      <c r="Z17680" s="9"/>
    </row>
    <row r="17681" spans="10:26" ht="15" customHeight="1">
      <c r="J17681" s="9"/>
      <c r="K17681" s="11"/>
      <c r="L17681" s="9"/>
      <c r="M17681" s="11"/>
      <c r="N17681" s="11"/>
      <c r="O17681" s="11"/>
      <c r="P17681" s="11"/>
      <c r="Q17681" s="11"/>
      <c r="R17681" s="11"/>
      <c r="S17681" s="11"/>
      <c r="T17681" s="11"/>
      <c r="U17681" s="11"/>
      <c r="V17681" s="11"/>
      <c r="W17681" s="11"/>
      <c r="X17681" s="11"/>
      <c r="Y17681" s="11"/>
      <c r="Z17681" s="9"/>
    </row>
    <row r="17682" spans="10:26" ht="15" customHeight="1">
      <c r="J17682" s="9"/>
      <c r="K17682" s="11"/>
      <c r="L17682" s="9"/>
      <c r="M17682" s="11"/>
      <c r="N17682" s="11"/>
      <c r="O17682" s="11"/>
      <c r="P17682" s="11"/>
      <c r="Q17682" s="11"/>
      <c r="R17682" s="11"/>
      <c r="S17682" s="11"/>
      <c r="T17682" s="11"/>
      <c r="U17682" s="11"/>
      <c r="V17682" s="11"/>
      <c r="W17682" s="11"/>
      <c r="X17682" s="11"/>
      <c r="Y17682" s="11"/>
      <c r="Z17682" s="9"/>
    </row>
    <row r="17683" spans="10:26" ht="15" customHeight="1">
      <c r="J17683" s="9"/>
      <c r="K17683" s="11"/>
      <c r="L17683" s="9"/>
      <c r="M17683" s="11"/>
      <c r="N17683" s="11"/>
      <c r="O17683" s="11"/>
      <c r="P17683" s="11"/>
      <c r="Q17683" s="11"/>
      <c r="R17683" s="11"/>
      <c r="S17683" s="11"/>
      <c r="T17683" s="11"/>
      <c r="U17683" s="11"/>
      <c r="V17683" s="11"/>
      <c r="W17683" s="11"/>
      <c r="X17683" s="11"/>
      <c r="Y17683" s="11"/>
      <c r="Z17683" s="9"/>
    </row>
    <row r="17684" spans="10:26" ht="15" customHeight="1">
      <c r="J17684" s="9"/>
      <c r="K17684" s="11"/>
      <c r="L17684" s="9"/>
      <c r="M17684" s="11"/>
      <c r="N17684" s="11"/>
      <c r="O17684" s="11"/>
      <c r="P17684" s="11"/>
      <c r="Q17684" s="11"/>
      <c r="R17684" s="11"/>
      <c r="S17684" s="11"/>
      <c r="T17684" s="11"/>
      <c r="U17684" s="11"/>
      <c r="V17684" s="11"/>
      <c r="W17684" s="11"/>
      <c r="X17684" s="11"/>
      <c r="Y17684" s="11"/>
      <c r="Z17684" s="9"/>
    </row>
    <row r="17685" spans="10:26" ht="15" customHeight="1">
      <c r="J17685" s="9"/>
      <c r="K17685" s="11"/>
      <c r="L17685" s="9"/>
      <c r="M17685" s="11"/>
      <c r="N17685" s="11"/>
      <c r="O17685" s="11"/>
      <c r="P17685" s="11"/>
      <c r="Q17685" s="11"/>
      <c r="R17685" s="11"/>
      <c r="S17685" s="11"/>
      <c r="T17685" s="11"/>
      <c r="U17685" s="11"/>
      <c r="V17685" s="11"/>
      <c r="W17685" s="11"/>
      <c r="X17685" s="11"/>
      <c r="Y17685" s="11"/>
      <c r="Z17685" s="9"/>
    </row>
    <row r="17686" spans="10:26" ht="15" customHeight="1">
      <c r="J17686" s="9"/>
      <c r="K17686" s="11"/>
      <c r="L17686" s="9"/>
      <c r="M17686" s="11"/>
      <c r="N17686" s="11"/>
      <c r="O17686" s="11"/>
      <c r="P17686" s="11"/>
      <c r="Q17686" s="11"/>
      <c r="R17686" s="11"/>
      <c r="S17686" s="11"/>
      <c r="T17686" s="11"/>
      <c r="U17686" s="11"/>
      <c r="V17686" s="11"/>
      <c r="W17686" s="11"/>
      <c r="X17686" s="11"/>
      <c r="Y17686" s="11"/>
      <c r="Z17686" s="9"/>
    </row>
    <row r="17687" spans="10:26" ht="15" customHeight="1">
      <c r="J17687" s="9"/>
      <c r="K17687" s="11"/>
      <c r="L17687" s="9"/>
      <c r="M17687" s="11"/>
      <c r="N17687" s="11"/>
      <c r="O17687" s="11"/>
      <c r="P17687" s="11"/>
      <c r="Q17687" s="11"/>
      <c r="R17687" s="11"/>
      <c r="S17687" s="11"/>
      <c r="T17687" s="11"/>
      <c r="U17687" s="11"/>
      <c r="V17687" s="11"/>
      <c r="W17687" s="11"/>
      <c r="X17687" s="11"/>
      <c r="Y17687" s="11"/>
      <c r="Z17687" s="9"/>
    </row>
    <row r="17688" spans="10:26" ht="15" customHeight="1">
      <c r="J17688" s="9"/>
      <c r="K17688" s="11"/>
      <c r="L17688" s="9"/>
      <c r="M17688" s="11"/>
      <c r="N17688" s="11"/>
      <c r="O17688" s="11"/>
      <c r="P17688" s="11"/>
      <c r="Q17688" s="11"/>
      <c r="R17688" s="11"/>
      <c r="S17688" s="11"/>
      <c r="T17688" s="11"/>
      <c r="U17688" s="11"/>
      <c r="V17688" s="11"/>
      <c r="W17688" s="11"/>
      <c r="X17688" s="11"/>
      <c r="Y17688" s="11"/>
      <c r="Z17688" s="9"/>
    </row>
    <row r="17689" spans="10:26" ht="15" customHeight="1">
      <c r="J17689" s="9"/>
      <c r="K17689" s="11"/>
      <c r="L17689" s="9"/>
      <c r="M17689" s="11"/>
      <c r="N17689" s="11"/>
      <c r="O17689" s="11"/>
      <c r="P17689" s="11"/>
      <c r="Q17689" s="11"/>
      <c r="R17689" s="11"/>
      <c r="S17689" s="11"/>
      <c r="T17689" s="11"/>
      <c r="U17689" s="11"/>
      <c r="V17689" s="11"/>
      <c r="W17689" s="11"/>
      <c r="X17689" s="11"/>
      <c r="Y17689" s="11"/>
      <c r="Z17689" s="9"/>
    </row>
    <row r="17690" spans="10:26" ht="15" customHeight="1">
      <c r="J17690" s="9"/>
      <c r="K17690" s="11"/>
      <c r="L17690" s="9"/>
      <c r="M17690" s="11"/>
      <c r="N17690" s="11"/>
      <c r="O17690" s="11"/>
      <c r="P17690" s="11"/>
      <c r="Q17690" s="11"/>
      <c r="R17690" s="11"/>
      <c r="S17690" s="11"/>
      <c r="T17690" s="11"/>
      <c r="U17690" s="11"/>
      <c r="V17690" s="11"/>
      <c r="W17690" s="11"/>
      <c r="X17690" s="11"/>
      <c r="Y17690" s="11"/>
      <c r="Z17690" s="9"/>
    </row>
    <row r="17691" spans="10:26" ht="15" customHeight="1">
      <c r="J17691" s="9"/>
      <c r="K17691" s="11"/>
      <c r="L17691" s="9"/>
      <c r="M17691" s="11"/>
      <c r="N17691" s="11"/>
      <c r="O17691" s="11"/>
      <c r="P17691" s="11"/>
      <c r="Q17691" s="11"/>
      <c r="R17691" s="11"/>
      <c r="S17691" s="11"/>
      <c r="T17691" s="11"/>
      <c r="U17691" s="11"/>
      <c r="V17691" s="11"/>
      <c r="W17691" s="11"/>
      <c r="X17691" s="11"/>
      <c r="Y17691" s="11"/>
      <c r="Z17691" s="9"/>
    </row>
    <row r="17692" spans="10:26" ht="15" customHeight="1">
      <c r="J17692" s="9"/>
      <c r="K17692" s="11"/>
      <c r="L17692" s="9"/>
      <c r="M17692" s="11"/>
      <c r="N17692" s="11"/>
      <c r="O17692" s="11"/>
      <c r="P17692" s="11"/>
      <c r="Q17692" s="11"/>
      <c r="R17692" s="11"/>
      <c r="S17692" s="11"/>
      <c r="T17692" s="11"/>
      <c r="U17692" s="11"/>
      <c r="V17692" s="11"/>
      <c r="W17692" s="11"/>
      <c r="X17692" s="11"/>
      <c r="Y17692" s="11"/>
      <c r="Z17692" s="9"/>
    </row>
    <row r="17693" spans="10:26" ht="15" customHeight="1">
      <c r="J17693" s="9"/>
      <c r="K17693" s="11"/>
      <c r="L17693" s="9"/>
      <c r="M17693" s="11"/>
      <c r="N17693" s="11"/>
      <c r="O17693" s="11"/>
      <c r="P17693" s="11"/>
      <c r="Q17693" s="11"/>
      <c r="R17693" s="11"/>
      <c r="S17693" s="11"/>
      <c r="T17693" s="11"/>
      <c r="U17693" s="11"/>
      <c r="V17693" s="11"/>
      <c r="W17693" s="11"/>
      <c r="X17693" s="11"/>
      <c r="Y17693" s="11"/>
      <c r="Z17693" s="9"/>
    </row>
    <row r="17694" spans="10:26" ht="15" customHeight="1">
      <c r="J17694" s="9"/>
      <c r="K17694" s="11"/>
      <c r="L17694" s="9"/>
      <c r="M17694" s="11"/>
      <c r="N17694" s="11"/>
      <c r="O17694" s="11"/>
      <c r="P17694" s="11"/>
      <c r="Q17694" s="11"/>
      <c r="R17694" s="11"/>
      <c r="S17694" s="11"/>
      <c r="T17694" s="11"/>
      <c r="U17694" s="11"/>
      <c r="V17694" s="11"/>
      <c r="W17694" s="11"/>
      <c r="X17694" s="11"/>
      <c r="Y17694" s="11"/>
      <c r="Z17694" s="9"/>
    </row>
    <row r="17695" spans="10:26" ht="15" customHeight="1">
      <c r="J17695" s="9"/>
      <c r="K17695" s="11"/>
      <c r="L17695" s="9"/>
      <c r="M17695" s="11"/>
      <c r="N17695" s="11"/>
      <c r="O17695" s="11"/>
      <c r="P17695" s="11"/>
      <c r="Q17695" s="11"/>
      <c r="R17695" s="11"/>
      <c r="S17695" s="11"/>
      <c r="T17695" s="11"/>
      <c r="U17695" s="11"/>
      <c r="V17695" s="11"/>
      <c r="W17695" s="11"/>
      <c r="X17695" s="11"/>
      <c r="Y17695" s="11"/>
      <c r="Z17695" s="9"/>
    </row>
    <row r="17696" spans="10:26" ht="15" customHeight="1">
      <c r="J17696" s="9"/>
      <c r="K17696" s="11"/>
      <c r="L17696" s="9"/>
      <c r="M17696" s="11"/>
      <c r="N17696" s="11"/>
      <c r="O17696" s="11"/>
      <c r="P17696" s="11"/>
      <c r="Q17696" s="11"/>
      <c r="R17696" s="11"/>
      <c r="S17696" s="11"/>
      <c r="T17696" s="11"/>
      <c r="U17696" s="11"/>
      <c r="V17696" s="11"/>
      <c r="W17696" s="11"/>
      <c r="X17696" s="11"/>
      <c r="Y17696" s="11"/>
      <c r="Z17696" s="9"/>
    </row>
    <row r="17697" spans="10:26" ht="15" customHeight="1">
      <c r="J17697" s="9"/>
      <c r="K17697" s="11"/>
      <c r="L17697" s="9"/>
      <c r="M17697" s="11"/>
      <c r="N17697" s="11"/>
      <c r="O17697" s="11"/>
      <c r="P17697" s="11"/>
      <c r="Q17697" s="11"/>
      <c r="R17697" s="11"/>
      <c r="S17697" s="11"/>
      <c r="T17697" s="11"/>
      <c r="U17697" s="11"/>
      <c r="V17697" s="11"/>
      <c r="W17697" s="11"/>
      <c r="X17697" s="11"/>
      <c r="Y17697" s="11"/>
      <c r="Z17697" s="9"/>
    </row>
    <row r="17698" spans="10:26" ht="15" customHeight="1">
      <c r="J17698" s="9"/>
      <c r="K17698" s="11"/>
      <c r="L17698" s="9"/>
      <c r="M17698" s="11"/>
      <c r="N17698" s="11"/>
      <c r="O17698" s="11"/>
      <c r="P17698" s="11"/>
      <c r="Q17698" s="11"/>
      <c r="R17698" s="11"/>
      <c r="S17698" s="11"/>
      <c r="T17698" s="11"/>
      <c r="U17698" s="11"/>
      <c r="V17698" s="11"/>
      <c r="W17698" s="11"/>
      <c r="X17698" s="11"/>
      <c r="Y17698" s="11"/>
      <c r="Z17698" s="9"/>
    </row>
    <row r="17699" spans="10:26" ht="15" customHeight="1">
      <c r="J17699" s="9"/>
      <c r="K17699" s="11"/>
      <c r="L17699" s="9"/>
      <c r="M17699" s="11"/>
      <c r="N17699" s="11"/>
      <c r="O17699" s="11"/>
      <c r="P17699" s="11"/>
      <c r="Q17699" s="11"/>
      <c r="R17699" s="11"/>
      <c r="S17699" s="11"/>
      <c r="T17699" s="11"/>
      <c r="U17699" s="11"/>
      <c r="V17699" s="11"/>
      <c r="W17699" s="11"/>
      <c r="X17699" s="11"/>
      <c r="Y17699" s="11"/>
      <c r="Z17699" s="9"/>
    </row>
    <row r="17700" spans="10:26" ht="15" customHeight="1">
      <c r="J17700" s="9"/>
      <c r="K17700" s="11"/>
      <c r="L17700" s="9"/>
      <c r="M17700" s="11"/>
      <c r="N17700" s="11"/>
      <c r="O17700" s="11"/>
      <c r="P17700" s="11"/>
      <c r="Q17700" s="11"/>
      <c r="R17700" s="11"/>
      <c r="S17700" s="11"/>
      <c r="T17700" s="11"/>
      <c r="U17700" s="11"/>
      <c r="V17700" s="11"/>
      <c r="W17700" s="11"/>
      <c r="X17700" s="11"/>
      <c r="Y17700" s="11"/>
      <c r="Z17700" s="9"/>
    </row>
    <row r="17701" spans="10:26" ht="15" customHeight="1">
      <c r="J17701" s="9"/>
      <c r="K17701" s="11"/>
      <c r="L17701" s="9"/>
      <c r="M17701" s="11"/>
      <c r="N17701" s="11"/>
      <c r="O17701" s="11"/>
      <c r="P17701" s="11"/>
      <c r="Q17701" s="11"/>
      <c r="R17701" s="11"/>
      <c r="S17701" s="11"/>
      <c r="T17701" s="11"/>
      <c r="U17701" s="11"/>
      <c r="V17701" s="11"/>
      <c r="W17701" s="11"/>
      <c r="X17701" s="11"/>
      <c r="Y17701" s="11"/>
      <c r="Z17701" s="9"/>
    </row>
    <row r="17702" spans="10:26" ht="15" customHeight="1">
      <c r="J17702" s="9"/>
      <c r="K17702" s="11"/>
      <c r="L17702" s="9"/>
      <c r="M17702" s="11"/>
      <c r="N17702" s="11"/>
      <c r="O17702" s="11"/>
      <c r="P17702" s="11"/>
      <c r="Q17702" s="11"/>
      <c r="R17702" s="11"/>
      <c r="S17702" s="11"/>
      <c r="T17702" s="11"/>
      <c r="U17702" s="11"/>
      <c r="V17702" s="11"/>
      <c r="W17702" s="11"/>
      <c r="X17702" s="11"/>
      <c r="Y17702" s="11"/>
      <c r="Z17702" s="9"/>
    </row>
    <row r="17703" spans="10:26" ht="15" customHeight="1">
      <c r="J17703" s="9"/>
      <c r="K17703" s="11"/>
      <c r="L17703" s="9"/>
      <c r="M17703" s="11"/>
      <c r="N17703" s="11"/>
      <c r="O17703" s="11"/>
      <c r="P17703" s="11"/>
      <c r="Q17703" s="11"/>
      <c r="R17703" s="11"/>
      <c r="S17703" s="11"/>
      <c r="T17703" s="11"/>
      <c r="U17703" s="11"/>
      <c r="V17703" s="11"/>
      <c r="W17703" s="11"/>
      <c r="X17703" s="11"/>
      <c r="Y17703" s="11"/>
      <c r="Z17703" s="9"/>
    </row>
    <row r="17704" spans="10:26" ht="15" customHeight="1">
      <c r="J17704" s="9"/>
      <c r="K17704" s="11"/>
      <c r="L17704" s="9"/>
      <c r="M17704" s="11"/>
      <c r="N17704" s="11"/>
      <c r="O17704" s="11"/>
      <c r="P17704" s="11"/>
      <c r="Q17704" s="11"/>
      <c r="R17704" s="11"/>
      <c r="S17704" s="11"/>
      <c r="T17704" s="11"/>
      <c r="U17704" s="11"/>
      <c r="V17704" s="11"/>
      <c r="W17704" s="11"/>
      <c r="X17704" s="11"/>
      <c r="Y17704" s="11"/>
      <c r="Z17704" s="9"/>
    </row>
    <row r="17705" spans="10:26" ht="15" customHeight="1">
      <c r="J17705" s="9"/>
      <c r="K17705" s="11"/>
      <c r="L17705" s="9"/>
      <c r="M17705" s="11"/>
      <c r="N17705" s="11"/>
      <c r="O17705" s="11"/>
      <c r="P17705" s="11"/>
      <c r="Q17705" s="11"/>
      <c r="R17705" s="11"/>
      <c r="S17705" s="11"/>
      <c r="T17705" s="11"/>
      <c r="U17705" s="11"/>
      <c r="V17705" s="11"/>
      <c r="W17705" s="11"/>
      <c r="X17705" s="11"/>
      <c r="Y17705" s="11"/>
      <c r="Z17705" s="9"/>
    </row>
    <row r="17706" spans="10:26" ht="15" customHeight="1">
      <c r="J17706" s="9"/>
      <c r="K17706" s="11"/>
      <c r="L17706" s="9"/>
      <c r="M17706" s="11"/>
      <c r="N17706" s="11"/>
      <c r="O17706" s="11"/>
      <c r="P17706" s="11"/>
      <c r="Q17706" s="11"/>
      <c r="R17706" s="11"/>
      <c r="S17706" s="11"/>
      <c r="T17706" s="11"/>
      <c r="U17706" s="11"/>
      <c r="V17706" s="11"/>
      <c r="W17706" s="11"/>
      <c r="X17706" s="11"/>
      <c r="Y17706" s="11"/>
      <c r="Z17706" s="9"/>
    </row>
    <row r="17707" spans="10:26" ht="15" customHeight="1">
      <c r="J17707" s="9"/>
      <c r="K17707" s="11"/>
      <c r="L17707" s="9"/>
      <c r="M17707" s="11"/>
      <c r="N17707" s="11"/>
      <c r="O17707" s="11"/>
      <c r="P17707" s="11"/>
      <c r="Q17707" s="11"/>
      <c r="R17707" s="11"/>
      <c r="S17707" s="11"/>
      <c r="T17707" s="11"/>
      <c r="U17707" s="11"/>
      <c r="V17707" s="11"/>
      <c r="W17707" s="11"/>
      <c r="X17707" s="11"/>
      <c r="Y17707" s="11"/>
      <c r="Z17707" s="9"/>
    </row>
    <row r="17708" spans="10:26" ht="15" customHeight="1">
      <c r="J17708" s="9"/>
      <c r="K17708" s="11"/>
      <c r="L17708" s="9"/>
      <c r="M17708" s="11"/>
      <c r="N17708" s="11"/>
      <c r="O17708" s="11"/>
      <c r="P17708" s="11"/>
      <c r="Q17708" s="11"/>
      <c r="R17708" s="11"/>
      <c r="S17708" s="11"/>
      <c r="T17708" s="11"/>
      <c r="U17708" s="11"/>
      <c r="V17708" s="11"/>
      <c r="W17708" s="11"/>
      <c r="X17708" s="11"/>
      <c r="Y17708" s="11"/>
      <c r="Z17708" s="9"/>
    </row>
    <row r="17709" spans="10:26" ht="15" customHeight="1">
      <c r="J17709" s="9"/>
      <c r="K17709" s="11"/>
      <c r="L17709" s="9"/>
      <c r="M17709" s="11"/>
      <c r="N17709" s="11"/>
      <c r="O17709" s="11"/>
      <c r="P17709" s="11"/>
      <c r="Q17709" s="11"/>
      <c r="R17709" s="11"/>
      <c r="S17709" s="11"/>
      <c r="T17709" s="11"/>
      <c r="U17709" s="11"/>
      <c r="V17709" s="11"/>
      <c r="W17709" s="11"/>
      <c r="X17709" s="11"/>
      <c r="Y17709" s="11"/>
      <c r="Z17709" s="9"/>
    </row>
    <row r="17710" spans="10:26" ht="15" customHeight="1">
      <c r="J17710" s="9"/>
      <c r="K17710" s="11"/>
      <c r="L17710" s="9"/>
      <c r="M17710" s="11"/>
      <c r="N17710" s="11"/>
      <c r="O17710" s="11"/>
      <c r="P17710" s="11"/>
      <c r="Q17710" s="11"/>
      <c r="R17710" s="11"/>
      <c r="S17710" s="11"/>
      <c r="T17710" s="11"/>
      <c r="U17710" s="11"/>
      <c r="V17710" s="11"/>
      <c r="W17710" s="11"/>
      <c r="X17710" s="11"/>
      <c r="Y17710" s="11"/>
      <c r="Z17710" s="9"/>
    </row>
    <row r="17711" spans="10:26" ht="15" customHeight="1">
      <c r="J17711" s="9"/>
      <c r="K17711" s="11"/>
      <c r="L17711" s="9"/>
      <c r="M17711" s="11"/>
      <c r="N17711" s="11"/>
      <c r="O17711" s="11"/>
      <c r="P17711" s="11"/>
      <c r="Q17711" s="11"/>
      <c r="R17711" s="11"/>
      <c r="S17711" s="11"/>
      <c r="T17711" s="11"/>
      <c r="U17711" s="11"/>
      <c r="V17711" s="11"/>
      <c r="W17711" s="11"/>
      <c r="X17711" s="11"/>
      <c r="Y17711" s="11"/>
      <c r="Z17711" s="9"/>
    </row>
    <row r="17712" spans="10:26" ht="15" customHeight="1">
      <c r="J17712" s="9"/>
      <c r="K17712" s="11"/>
      <c r="L17712" s="9"/>
      <c r="M17712" s="11"/>
      <c r="N17712" s="11"/>
      <c r="O17712" s="11"/>
      <c r="P17712" s="11"/>
      <c r="Q17712" s="11"/>
      <c r="R17712" s="11"/>
      <c r="S17712" s="11"/>
      <c r="T17712" s="11"/>
      <c r="U17712" s="11"/>
      <c r="V17712" s="11"/>
      <c r="W17712" s="11"/>
      <c r="X17712" s="11"/>
      <c r="Y17712" s="11"/>
      <c r="Z17712" s="9"/>
    </row>
    <row r="17713" spans="10:26" ht="15" customHeight="1">
      <c r="J17713" s="9"/>
      <c r="K17713" s="11"/>
      <c r="L17713" s="9"/>
      <c r="M17713" s="11"/>
      <c r="N17713" s="11"/>
      <c r="O17713" s="11"/>
      <c r="P17713" s="11"/>
      <c r="Q17713" s="11"/>
      <c r="R17713" s="11"/>
      <c r="S17713" s="11"/>
      <c r="T17713" s="11"/>
      <c r="U17713" s="11"/>
      <c r="V17713" s="11"/>
      <c r="W17713" s="11"/>
      <c r="X17713" s="11"/>
      <c r="Y17713" s="11"/>
      <c r="Z17713" s="9"/>
    </row>
    <row r="17714" spans="10:26" ht="15" customHeight="1">
      <c r="J17714" s="9"/>
      <c r="K17714" s="11"/>
      <c r="L17714" s="9"/>
      <c r="M17714" s="11"/>
      <c r="N17714" s="11"/>
      <c r="O17714" s="11"/>
      <c r="P17714" s="11"/>
      <c r="Q17714" s="11"/>
      <c r="R17714" s="11"/>
      <c r="S17714" s="11"/>
      <c r="T17714" s="11"/>
      <c r="U17714" s="11"/>
      <c r="V17714" s="11"/>
      <c r="W17714" s="11"/>
      <c r="X17714" s="11"/>
      <c r="Y17714" s="11"/>
      <c r="Z17714" s="9"/>
    </row>
    <row r="17715" spans="10:26" ht="15" customHeight="1">
      <c r="J17715" s="9"/>
      <c r="K17715" s="11"/>
      <c r="L17715" s="9"/>
      <c r="M17715" s="11"/>
      <c r="N17715" s="11"/>
      <c r="O17715" s="11"/>
      <c r="P17715" s="11"/>
      <c r="Q17715" s="11"/>
      <c r="R17715" s="11"/>
      <c r="S17715" s="11"/>
      <c r="T17715" s="11"/>
      <c r="U17715" s="11"/>
      <c r="V17715" s="11"/>
      <c r="W17715" s="11"/>
      <c r="X17715" s="11"/>
      <c r="Y17715" s="11"/>
      <c r="Z17715" s="9"/>
    </row>
    <row r="17716" spans="10:26" ht="15" customHeight="1">
      <c r="J17716" s="9"/>
      <c r="K17716" s="11"/>
      <c r="L17716" s="9"/>
      <c r="M17716" s="11"/>
      <c r="N17716" s="11"/>
      <c r="O17716" s="11"/>
      <c r="P17716" s="11"/>
      <c r="Q17716" s="11"/>
      <c r="R17716" s="11"/>
      <c r="S17716" s="11"/>
      <c r="T17716" s="11"/>
      <c r="U17716" s="11"/>
      <c r="V17716" s="11"/>
      <c r="W17716" s="11"/>
      <c r="X17716" s="11"/>
      <c r="Y17716" s="11"/>
      <c r="Z17716" s="9"/>
    </row>
    <row r="17717" spans="10:26" ht="15" customHeight="1">
      <c r="J17717" s="9"/>
      <c r="K17717" s="11"/>
      <c r="L17717" s="9"/>
      <c r="M17717" s="11"/>
      <c r="N17717" s="11"/>
      <c r="O17717" s="11"/>
      <c r="P17717" s="11"/>
      <c r="Q17717" s="11"/>
      <c r="R17717" s="11"/>
      <c r="S17717" s="11"/>
      <c r="T17717" s="11"/>
      <c r="U17717" s="11"/>
      <c r="V17717" s="11"/>
      <c r="W17717" s="11"/>
      <c r="X17717" s="11"/>
      <c r="Y17717" s="11"/>
      <c r="Z17717" s="9"/>
    </row>
    <row r="17718" spans="10:26" ht="15" customHeight="1">
      <c r="J17718" s="9"/>
      <c r="K17718" s="11"/>
      <c r="L17718" s="9"/>
      <c r="M17718" s="11"/>
      <c r="N17718" s="11"/>
      <c r="O17718" s="11"/>
      <c r="P17718" s="11"/>
      <c r="Q17718" s="11"/>
      <c r="R17718" s="11"/>
      <c r="S17718" s="11"/>
      <c r="T17718" s="11"/>
      <c r="U17718" s="11"/>
      <c r="V17718" s="11"/>
      <c r="W17718" s="11"/>
      <c r="X17718" s="11"/>
      <c r="Y17718" s="11"/>
      <c r="Z17718" s="9"/>
    </row>
    <row r="17719" spans="10:26" ht="15" customHeight="1">
      <c r="J17719" s="9"/>
      <c r="K17719" s="11"/>
      <c r="L17719" s="9"/>
      <c r="M17719" s="11"/>
      <c r="N17719" s="11"/>
      <c r="O17719" s="11"/>
      <c r="P17719" s="11"/>
      <c r="Q17719" s="11"/>
      <c r="R17719" s="11"/>
      <c r="S17719" s="11"/>
      <c r="T17719" s="11"/>
      <c r="U17719" s="11"/>
      <c r="V17719" s="11"/>
      <c r="W17719" s="11"/>
      <c r="X17719" s="11"/>
      <c r="Y17719" s="11"/>
      <c r="Z17719" s="9"/>
    </row>
    <row r="17720" spans="10:26" ht="15" customHeight="1">
      <c r="J17720" s="9"/>
      <c r="K17720" s="11"/>
      <c r="L17720" s="9"/>
      <c r="M17720" s="11"/>
      <c r="N17720" s="11"/>
      <c r="O17720" s="11"/>
      <c r="P17720" s="11"/>
      <c r="Q17720" s="11"/>
      <c r="R17720" s="11"/>
      <c r="S17720" s="11"/>
      <c r="T17720" s="11"/>
      <c r="U17720" s="11"/>
      <c r="V17720" s="11"/>
      <c r="W17720" s="11"/>
      <c r="X17720" s="11"/>
      <c r="Y17720" s="11"/>
      <c r="Z17720" s="9"/>
    </row>
    <row r="17721" spans="10:26" ht="15" customHeight="1">
      <c r="J17721" s="9"/>
      <c r="K17721" s="11"/>
      <c r="L17721" s="9"/>
      <c r="M17721" s="11"/>
      <c r="N17721" s="11"/>
      <c r="O17721" s="11"/>
      <c r="P17721" s="11"/>
      <c r="Q17721" s="11"/>
      <c r="R17721" s="11"/>
      <c r="S17721" s="11"/>
      <c r="T17721" s="11"/>
      <c r="U17721" s="11"/>
      <c r="V17721" s="11"/>
      <c r="W17721" s="11"/>
      <c r="X17721" s="11"/>
      <c r="Y17721" s="11"/>
      <c r="Z17721" s="9"/>
    </row>
    <row r="17722" spans="10:26" ht="15" customHeight="1">
      <c r="J17722" s="9"/>
      <c r="K17722" s="11"/>
      <c r="L17722" s="9"/>
      <c r="M17722" s="11"/>
      <c r="N17722" s="11"/>
      <c r="O17722" s="11"/>
      <c r="P17722" s="11"/>
      <c r="Q17722" s="11"/>
      <c r="R17722" s="11"/>
      <c r="S17722" s="11"/>
      <c r="T17722" s="11"/>
      <c r="U17722" s="11"/>
      <c r="V17722" s="11"/>
      <c r="W17722" s="11"/>
      <c r="X17722" s="11"/>
      <c r="Y17722" s="11"/>
      <c r="Z17722" s="9"/>
    </row>
    <row r="17723" spans="10:26" ht="15" customHeight="1">
      <c r="J17723" s="9"/>
      <c r="K17723" s="11"/>
      <c r="L17723" s="9"/>
      <c r="M17723" s="11"/>
      <c r="N17723" s="11"/>
      <c r="O17723" s="11"/>
      <c r="P17723" s="11"/>
      <c r="Q17723" s="11"/>
      <c r="R17723" s="11"/>
      <c r="S17723" s="11"/>
      <c r="T17723" s="11"/>
      <c r="U17723" s="11"/>
      <c r="V17723" s="11"/>
      <c r="W17723" s="11"/>
      <c r="X17723" s="11"/>
      <c r="Y17723" s="11"/>
      <c r="Z17723" s="9"/>
    </row>
    <row r="17724" spans="10:26" ht="15" customHeight="1">
      <c r="J17724" s="9"/>
      <c r="K17724" s="11"/>
      <c r="L17724" s="9"/>
      <c r="M17724" s="11"/>
      <c r="N17724" s="11"/>
      <c r="O17724" s="11"/>
      <c r="P17724" s="11"/>
      <c r="Q17724" s="11"/>
      <c r="R17724" s="11"/>
      <c r="S17724" s="11"/>
      <c r="T17724" s="11"/>
      <c r="U17724" s="11"/>
      <c r="V17724" s="11"/>
      <c r="W17724" s="11"/>
      <c r="X17724" s="11"/>
      <c r="Y17724" s="11"/>
      <c r="Z17724" s="9"/>
    </row>
    <row r="17725" spans="10:26" ht="15" customHeight="1">
      <c r="J17725" s="9"/>
      <c r="K17725" s="11"/>
      <c r="L17725" s="9"/>
      <c r="M17725" s="11"/>
      <c r="N17725" s="11"/>
      <c r="O17725" s="11"/>
      <c r="P17725" s="11"/>
      <c r="Q17725" s="11"/>
      <c r="R17725" s="11"/>
      <c r="S17725" s="11"/>
      <c r="T17725" s="11"/>
      <c r="U17725" s="11"/>
      <c r="V17725" s="11"/>
      <c r="W17725" s="11"/>
      <c r="X17725" s="11"/>
      <c r="Y17725" s="11"/>
      <c r="Z17725" s="9"/>
    </row>
    <row r="17726" spans="10:26" ht="15" customHeight="1">
      <c r="J17726" s="9"/>
      <c r="K17726" s="11"/>
      <c r="L17726" s="9"/>
      <c r="M17726" s="11"/>
      <c r="N17726" s="11"/>
      <c r="O17726" s="11"/>
      <c r="P17726" s="11"/>
      <c r="Q17726" s="11"/>
      <c r="R17726" s="11"/>
      <c r="S17726" s="11"/>
      <c r="T17726" s="11"/>
      <c r="U17726" s="11"/>
      <c r="V17726" s="11"/>
      <c r="W17726" s="11"/>
      <c r="X17726" s="11"/>
      <c r="Y17726" s="11"/>
      <c r="Z17726" s="9"/>
    </row>
  </sheetData>
  <autoFilter ref="A1:AE16223" xr:uid="{00000000-0001-0000-0000-000000000000}"/>
  <phoneticPr fontId="5" type="noConversion"/>
  <conditionalFormatting sqref="C2">
    <cfRule type="duplicateValues" dxfId="2" priority="166"/>
  </conditionalFormatting>
  <conditionalFormatting sqref="J16224 L16224 N16224 P16224 R16224 T16224 V16224 X16224">
    <cfRule type="duplicateValues" dxfId="1" priority="167"/>
  </conditionalFormatting>
  <conditionalFormatting sqref="Z16224">
    <cfRule type="duplicateValues" dxfId="0" priority="1"/>
  </conditionalFormatting>
  <hyperlinks>
    <hyperlink ref="F15147" r:id="rId1" display="Patelvimal7896@gmail.com" xr:uid="{8313D76E-AAE1-44D2-92D6-05F52094B1EE}"/>
    <hyperlink ref="F10800" r:id="rId2" display="rohitsi@gmail.com" xr:uid="{2161E883-8A7A-4521-BCF3-8156E9283988}"/>
  </hyperlinks>
  <pageMargins left="0.7" right="0.7" top="0.75" bottom="0.75" header="0" footer="0"/>
  <pageSetup orientation="landscape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Nishad Kolte</cp:lastModifiedBy>
  <dcterms:created xsi:type="dcterms:W3CDTF">2023-01-09T08:13:00Z</dcterms:created>
  <dcterms:modified xsi:type="dcterms:W3CDTF">2023-11-13T06:46:22Z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